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2145" yWindow="2805" windowWidth="12660" windowHeight="9240" tabRatio="436"/>
  </bookViews>
  <sheets>
    <sheet name="Введение" sheetId="5" r:id="rId1"/>
    <sheet name="Уравнения" sheetId="2" r:id="rId2"/>
    <sheet name="ARTEMIS" sheetId="3" r:id="rId3"/>
  </sheets>
  <definedNames>
    <definedName name="_xlnm._FilterDatabase" localSheetId="2" hidden="1">ARTEMIS!$A$1:$AC$16071</definedName>
    <definedName name="_xlnm._FilterDatabase" localSheetId="1" hidden="1">Уравнения!#REF!</definedName>
    <definedName name="alpha">ARTEMIS!$I:$I</definedName>
    <definedName name="beta">ARTEMIS!$J:$J</definedName>
    <definedName name="ceta">ARTEMIS!$K:$K</definedName>
    <definedName name="degwrte">ARTEMIS!#REF!</definedName>
    <definedName name="delta">ARTEMIS!$L:$L</definedName>
    <definedName name="epsilon">ARTEMIS!$M:$M</definedName>
    <definedName name="feta">ARTEMIS!$N:$N</definedName>
    <definedName name="gama">ARTEMIS!$O:$O</definedName>
    <definedName name="geta">ARTEMIS!#REF!</definedName>
    <definedName name="rgftr">ARTEMIS!#REF!</definedName>
    <definedName name="speed">ARTEMIS!$S:$S</definedName>
    <definedName name="x">#REF!</definedName>
  </definedNames>
  <calcPr calcId="145621"/>
</workbook>
</file>

<file path=xl/calcChain.xml><?xml version="1.0" encoding="utf-8"?>
<calcChain xmlns="http://schemas.openxmlformats.org/spreadsheetml/2006/main">
  <c r="V19" i="3" l="1"/>
  <c r="S19" i="3" s="1"/>
  <c r="V34" i="3"/>
  <c r="S34" i="3" s="1"/>
  <c r="V49" i="3"/>
  <c r="S49" i="3" s="1"/>
  <c r="V64" i="3"/>
  <c r="S64" i="3" s="1"/>
  <c r="V79" i="3"/>
  <c r="S79" i="3" s="1"/>
  <c r="V94" i="3"/>
  <c r="S94" i="3" s="1"/>
  <c r="V9" i="3"/>
  <c r="S9" i="3" s="1"/>
  <c r="V24" i="3"/>
  <c r="S24" i="3" s="1"/>
  <c r="V39" i="3"/>
  <c r="S39" i="3" s="1"/>
  <c r="V54" i="3"/>
  <c r="S54" i="3" s="1"/>
  <c r="V69" i="3"/>
  <c r="S69" i="3" s="1"/>
  <c r="V84" i="3"/>
  <c r="S84" i="3" s="1"/>
  <c r="V99" i="3"/>
  <c r="S99" i="3" s="1"/>
  <c r="V14" i="3"/>
  <c r="S14" i="3" s="1"/>
  <c r="V29" i="3"/>
  <c r="S29" i="3" s="1"/>
  <c r="V44" i="3"/>
  <c r="S44" i="3" s="1"/>
  <c r="V59" i="3"/>
  <c r="S59" i="3" s="1"/>
  <c r="V74" i="3"/>
  <c r="S74" i="3" s="1"/>
  <c r="V89" i="3"/>
  <c r="S89" i="3" s="1"/>
  <c r="V104" i="3"/>
  <c r="S104" i="3" s="1"/>
  <c r="V109" i="3"/>
  <c r="S109" i="3" s="1"/>
  <c r="V124" i="3"/>
  <c r="S124" i="3" s="1"/>
  <c r="V139" i="3"/>
  <c r="S139" i="3" s="1"/>
  <c r="V154" i="3"/>
  <c r="S154" i="3" s="1"/>
  <c r="V169" i="3"/>
  <c r="S169" i="3" s="1"/>
  <c r="V184" i="3"/>
  <c r="S184" i="3" s="1"/>
  <c r="V199" i="3"/>
  <c r="S199" i="3" s="1"/>
  <c r="V114" i="3"/>
  <c r="S114" i="3" s="1"/>
  <c r="V129" i="3"/>
  <c r="S129" i="3" s="1"/>
  <c r="V144" i="3"/>
  <c r="S144" i="3" s="1"/>
  <c r="V159" i="3"/>
  <c r="S159" i="3" s="1"/>
  <c r="V174" i="3"/>
  <c r="S174" i="3" s="1"/>
  <c r="V189" i="3"/>
  <c r="S189" i="3" s="1"/>
  <c r="V204" i="3"/>
  <c r="S204" i="3" s="1"/>
  <c r="V119" i="3"/>
  <c r="S119" i="3" s="1"/>
  <c r="V134" i="3"/>
  <c r="S134" i="3" s="1"/>
  <c r="V149" i="3"/>
  <c r="S149" i="3" s="1"/>
  <c r="V164" i="3"/>
  <c r="S164" i="3" s="1"/>
  <c r="V179" i="3"/>
  <c r="S179" i="3" s="1"/>
  <c r="V194" i="3"/>
  <c r="S194" i="3" s="1"/>
  <c r="V209" i="3"/>
  <c r="S209" i="3" s="1"/>
  <c r="V214" i="3"/>
  <c r="S214" i="3" s="1"/>
  <c r="V229" i="3"/>
  <c r="S229" i="3" s="1"/>
  <c r="V244" i="3"/>
  <c r="S244" i="3" s="1"/>
  <c r="V259" i="3"/>
  <c r="S259" i="3" s="1"/>
  <c r="V274" i="3"/>
  <c r="S274" i="3" s="1"/>
  <c r="V289" i="3"/>
  <c r="S289" i="3" s="1"/>
  <c r="V304" i="3"/>
  <c r="S304" i="3" s="1"/>
  <c r="V219" i="3"/>
  <c r="S219" i="3" s="1"/>
  <c r="V234" i="3"/>
  <c r="S234" i="3" s="1"/>
  <c r="V249" i="3"/>
  <c r="S249" i="3" s="1"/>
  <c r="V264" i="3"/>
  <c r="S264" i="3" s="1"/>
  <c r="V279" i="3"/>
  <c r="S279" i="3" s="1"/>
  <c r="V294" i="3"/>
  <c r="S294" i="3" s="1"/>
  <c r="V309" i="3"/>
  <c r="S309" i="3" s="1"/>
  <c r="V224" i="3"/>
  <c r="S224" i="3" s="1"/>
  <c r="V239" i="3"/>
  <c r="S239" i="3" s="1"/>
  <c r="V254" i="3"/>
  <c r="S254" i="3" s="1"/>
  <c r="V269" i="3"/>
  <c r="S269" i="3" s="1"/>
  <c r="V284" i="3"/>
  <c r="S284" i="3" s="1"/>
  <c r="V299" i="3"/>
  <c r="S299" i="3" s="1"/>
  <c r="V314" i="3"/>
  <c r="S314" i="3" s="1"/>
  <c r="V319" i="3"/>
  <c r="S319" i="3" s="1"/>
  <c r="V334" i="3"/>
  <c r="S334" i="3" s="1"/>
  <c r="V349" i="3"/>
  <c r="S349" i="3" s="1"/>
  <c r="V364" i="3"/>
  <c r="S364" i="3" s="1"/>
  <c r="V379" i="3"/>
  <c r="S379" i="3" s="1"/>
  <c r="V394" i="3"/>
  <c r="S394" i="3" s="1"/>
  <c r="V409" i="3"/>
  <c r="S409" i="3" s="1"/>
  <c r="V324" i="3"/>
  <c r="S324" i="3" s="1"/>
  <c r="V339" i="3"/>
  <c r="S339" i="3" s="1"/>
  <c r="V354" i="3"/>
  <c r="S354" i="3" s="1"/>
  <c r="V369" i="3"/>
  <c r="S369" i="3" s="1"/>
  <c r="V384" i="3"/>
  <c r="S384" i="3" s="1"/>
  <c r="V399" i="3"/>
  <c r="S399" i="3" s="1"/>
  <c r="V414" i="3"/>
  <c r="S414" i="3" s="1"/>
  <c r="V329" i="3"/>
  <c r="S329" i="3" s="1"/>
  <c r="V344" i="3"/>
  <c r="S344" i="3" s="1"/>
  <c r="V359" i="3"/>
  <c r="S359" i="3" s="1"/>
  <c r="V374" i="3"/>
  <c r="S374" i="3" s="1"/>
  <c r="V389" i="3"/>
  <c r="S389" i="3" s="1"/>
  <c r="V404" i="3"/>
  <c r="S404" i="3" s="1"/>
  <c r="V419" i="3"/>
  <c r="S419" i="3" s="1"/>
  <c r="V424" i="3"/>
  <c r="S424" i="3" s="1"/>
  <c r="V439" i="3"/>
  <c r="S439" i="3" s="1"/>
  <c r="V454" i="3"/>
  <c r="S454" i="3" s="1"/>
  <c r="V469" i="3"/>
  <c r="S469" i="3" s="1"/>
  <c r="V484" i="3"/>
  <c r="S484" i="3" s="1"/>
  <c r="V499" i="3"/>
  <c r="S499" i="3" s="1"/>
  <c r="V514" i="3"/>
  <c r="S514" i="3" s="1"/>
  <c r="V429" i="3"/>
  <c r="S429" i="3" s="1"/>
  <c r="V444" i="3"/>
  <c r="S444" i="3" s="1"/>
  <c r="V459" i="3"/>
  <c r="S459" i="3" s="1"/>
  <c r="V474" i="3"/>
  <c r="S474" i="3" s="1"/>
  <c r="V489" i="3"/>
  <c r="S489" i="3" s="1"/>
  <c r="V504" i="3"/>
  <c r="S504" i="3" s="1"/>
  <c r="V519" i="3"/>
  <c r="S519" i="3" s="1"/>
  <c r="V434" i="3"/>
  <c r="S434" i="3" s="1"/>
  <c r="V449" i="3"/>
  <c r="S449" i="3" s="1"/>
  <c r="V464" i="3"/>
  <c r="S464" i="3" s="1"/>
  <c r="V479" i="3"/>
  <c r="S479" i="3" s="1"/>
  <c r="V494" i="3"/>
  <c r="S494" i="3" s="1"/>
  <c r="V509" i="3"/>
  <c r="S509" i="3" s="1"/>
  <c r="V524" i="3"/>
  <c r="S524" i="3" s="1"/>
  <c r="V529" i="3"/>
  <c r="S529" i="3" s="1"/>
  <c r="V544" i="3"/>
  <c r="S544" i="3" s="1"/>
  <c r="V559" i="3"/>
  <c r="S559" i="3" s="1"/>
  <c r="V574" i="3"/>
  <c r="S574" i="3" s="1"/>
  <c r="V589" i="3"/>
  <c r="S589" i="3" s="1"/>
  <c r="V604" i="3"/>
  <c r="S604" i="3" s="1"/>
  <c r="V619" i="3"/>
  <c r="S619" i="3" s="1"/>
  <c r="V534" i="3"/>
  <c r="S534" i="3" s="1"/>
  <c r="V549" i="3"/>
  <c r="S549" i="3" s="1"/>
  <c r="V564" i="3"/>
  <c r="S564" i="3" s="1"/>
  <c r="V579" i="3"/>
  <c r="S579" i="3" s="1"/>
  <c r="V594" i="3"/>
  <c r="S594" i="3" s="1"/>
  <c r="V609" i="3"/>
  <c r="S609" i="3" s="1"/>
  <c r="V624" i="3"/>
  <c r="S624" i="3" s="1"/>
  <c r="V539" i="3"/>
  <c r="S539" i="3" s="1"/>
  <c r="V554" i="3"/>
  <c r="S554" i="3" s="1"/>
  <c r="V569" i="3"/>
  <c r="S569" i="3" s="1"/>
  <c r="V584" i="3"/>
  <c r="S584" i="3" s="1"/>
  <c r="V599" i="3"/>
  <c r="S599" i="3" s="1"/>
  <c r="V614" i="3"/>
  <c r="S614" i="3" s="1"/>
  <c r="V629" i="3"/>
  <c r="S629" i="3" s="1"/>
  <c r="V636" i="3"/>
  <c r="S636" i="3" s="1"/>
  <c r="V666" i="3"/>
  <c r="S666" i="3" s="1"/>
  <c r="V696" i="3"/>
  <c r="S696" i="3" s="1"/>
  <c r="V726" i="3"/>
  <c r="S726" i="3" s="1"/>
  <c r="V756" i="3"/>
  <c r="S756" i="3" s="1"/>
  <c r="V786" i="3"/>
  <c r="S786" i="3" s="1"/>
  <c r="V816" i="3"/>
  <c r="S816" i="3" s="1"/>
  <c r="V646" i="3"/>
  <c r="S646" i="3" s="1"/>
  <c r="V676" i="3"/>
  <c r="S676" i="3" s="1"/>
  <c r="V706" i="3"/>
  <c r="S706" i="3" s="1"/>
  <c r="V736" i="3"/>
  <c r="S736" i="3" s="1"/>
  <c r="V766" i="3"/>
  <c r="S766" i="3" s="1"/>
  <c r="V796" i="3"/>
  <c r="S796" i="3" s="1"/>
  <c r="V826" i="3"/>
  <c r="S826" i="3" s="1"/>
  <c r="V656" i="3"/>
  <c r="S656" i="3" s="1"/>
  <c r="V686" i="3"/>
  <c r="S686" i="3" s="1"/>
  <c r="V716" i="3"/>
  <c r="S716" i="3" s="1"/>
  <c r="V746" i="3"/>
  <c r="S746" i="3" s="1"/>
  <c r="V776" i="3"/>
  <c r="S776" i="3" s="1"/>
  <c r="V806" i="3"/>
  <c r="S806" i="3" s="1"/>
  <c r="V836" i="3"/>
  <c r="S836" i="3" s="1"/>
  <c r="V637" i="3"/>
  <c r="S637" i="3" s="1"/>
  <c r="V667" i="3"/>
  <c r="S667" i="3" s="1"/>
  <c r="V697" i="3"/>
  <c r="S697" i="3" s="1"/>
  <c r="V727" i="3"/>
  <c r="S727" i="3" s="1"/>
  <c r="V757" i="3"/>
  <c r="S757" i="3" s="1"/>
  <c r="V787" i="3"/>
  <c r="S787" i="3" s="1"/>
  <c r="V817" i="3"/>
  <c r="S817" i="3" s="1"/>
  <c r="V647" i="3"/>
  <c r="S647" i="3" s="1"/>
  <c r="V677" i="3"/>
  <c r="S677" i="3" s="1"/>
  <c r="V707" i="3"/>
  <c r="S707" i="3" s="1"/>
  <c r="V737" i="3"/>
  <c r="S737" i="3" s="1"/>
  <c r="V767" i="3"/>
  <c r="S767" i="3" s="1"/>
  <c r="V797" i="3"/>
  <c r="S797" i="3" s="1"/>
  <c r="V827" i="3"/>
  <c r="S827" i="3" s="1"/>
  <c r="V657" i="3"/>
  <c r="S657" i="3" s="1"/>
  <c r="V687" i="3"/>
  <c r="S687" i="3" s="1"/>
  <c r="V717" i="3"/>
  <c r="S717" i="3" s="1"/>
  <c r="V747" i="3"/>
  <c r="S747" i="3" s="1"/>
  <c r="V777" i="3"/>
  <c r="S777" i="3" s="1"/>
  <c r="V807" i="3"/>
  <c r="S807" i="3" s="1"/>
  <c r="V837" i="3"/>
  <c r="S837" i="3" s="1"/>
  <c r="V844" i="3"/>
  <c r="S844" i="3" s="1"/>
  <c r="V859" i="3"/>
  <c r="S859" i="3" s="1"/>
  <c r="V874" i="3"/>
  <c r="S874" i="3" s="1"/>
  <c r="V889" i="3"/>
  <c r="S889" i="3" s="1"/>
  <c r="V904" i="3"/>
  <c r="S904" i="3" s="1"/>
  <c r="V919" i="3"/>
  <c r="S919" i="3" s="1"/>
  <c r="V934" i="3"/>
  <c r="S934" i="3" s="1"/>
  <c r="V849" i="3"/>
  <c r="S849" i="3" s="1"/>
  <c r="V864" i="3"/>
  <c r="S864" i="3" s="1"/>
  <c r="V879" i="3"/>
  <c r="S879" i="3" s="1"/>
  <c r="V894" i="3"/>
  <c r="S894" i="3" s="1"/>
  <c r="V909" i="3"/>
  <c r="S909" i="3" s="1"/>
  <c r="V924" i="3"/>
  <c r="S924" i="3" s="1"/>
  <c r="V939" i="3"/>
  <c r="S939" i="3" s="1"/>
  <c r="V854" i="3"/>
  <c r="S854" i="3" s="1"/>
  <c r="V869" i="3"/>
  <c r="S869" i="3" s="1"/>
  <c r="V884" i="3"/>
  <c r="S884" i="3" s="1"/>
  <c r="V899" i="3"/>
  <c r="S899" i="3" s="1"/>
  <c r="V914" i="3"/>
  <c r="S914" i="3" s="1"/>
  <c r="V929" i="3"/>
  <c r="S929" i="3" s="1"/>
  <c r="V944" i="3"/>
  <c r="S944" i="3" s="1"/>
  <c r="V949" i="3"/>
  <c r="S949" i="3" s="1"/>
  <c r="V964" i="3"/>
  <c r="S964" i="3" s="1"/>
  <c r="V979" i="3"/>
  <c r="S979" i="3" s="1"/>
  <c r="V994" i="3"/>
  <c r="S994" i="3" s="1"/>
  <c r="V1009" i="3"/>
  <c r="S1009" i="3" s="1"/>
  <c r="V1024" i="3"/>
  <c r="S1024" i="3" s="1"/>
  <c r="V1039" i="3"/>
  <c r="S1039" i="3" s="1"/>
  <c r="V954" i="3"/>
  <c r="S954" i="3" s="1"/>
  <c r="V969" i="3"/>
  <c r="S969" i="3" s="1"/>
  <c r="V984" i="3"/>
  <c r="S984" i="3" s="1"/>
  <c r="V999" i="3"/>
  <c r="S999" i="3" s="1"/>
  <c r="V1014" i="3"/>
  <c r="S1014" i="3" s="1"/>
  <c r="V1029" i="3"/>
  <c r="S1029" i="3" s="1"/>
  <c r="V1044" i="3"/>
  <c r="S1044" i="3" s="1"/>
  <c r="V959" i="3"/>
  <c r="S959" i="3" s="1"/>
  <c r="V974" i="3"/>
  <c r="S974" i="3" s="1"/>
  <c r="V989" i="3"/>
  <c r="S989" i="3" s="1"/>
  <c r="V1004" i="3"/>
  <c r="S1004" i="3" s="1"/>
  <c r="V1019" i="3"/>
  <c r="S1019" i="3" s="1"/>
  <c r="V1034" i="3"/>
  <c r="S1034" i="3" s="1"/>
  <c r="V1049" i="3"/>
  <c r="S1049" i="3" s="1"/>
  <c r="V1054" i="3"/>
  <c r="S1054" i="3" s="1"/>
  <c r="V1069" i="3"/>
  <c r="S1069" i="3" s="1"/>
  <c r="V1084" i="3"/>
  <c r="S1084" i="3" s="1"/>
  <c r="V1099" i="3"/>
  <c r="S1099" i="3" s="1"/>
  <c r="V1114" i="3"/>
  <c r="S1114" i="3" s="1"/>
  <c r="V1129" i="3"/>
  <c r="S1129" i="3" s="1"/>
  <c r="V1144" i="3"/>
  <c r="S1144" i="3" s="1"/>
  <c r="V1059" i="3"/>
  <c r="S1059" i="3" s="1"/>
  <c r="V1074" i="3"/>
  <c r="S1074" i="3" s="1"/>
  <c r="V1089" i="3"/>
  <c r="S1089" i="3" s="1"/>
  <c r="V1104" i="3"/>
  <c r="S1104" i="3" s="1"/>
  <c r="V1119" i="3"/>
  <c r="S1119" i="3" s="1"/>
  <c r="V1134" i="3"/>
  <c r="S1134" i="3" s="1"/>
  <c r="V1149" i="3"/>
  <c r="S1149" i="3" s="1"/>
  <c r="V1064" i="3"/>
  <c r="S1064" i="3" s="1"/>
  <c r="V1079" i="3"/>
  <c r="S1079" i="3" s="1"/>
  <c r="V1094" i="3"/>
  <c r="S1094" i="3" s="1"/>
  <c r="V1109" i="3"/>
  <c r="S1109" i="3" s="1"/>
  <c r="V1124" i="3"/>
  <c r="S1124" i="3" s="1"/>
  <c r="V1139" i="3"/>
  <c r="S1139" i="3" s="1"/>
  <c r="V1154" i="3"/>
  <c r="S1154" i="3" s="1"/>
  <c r="V1159" i="3"/>
  <c r="S1159" i="3" s="1"/>
  <c r="V1174" i="3"/>
  <c r="S1174" i="3" s="1"/>
  <c r="V1189" i="3"/>
  <c r="S1189" i="3" s="1"/>
  <c r="V1204" i="3"/>
  <c r="S1204" i="3" s="1"/>
  <c r="V1219" i="3"/>
  <c r="S1219" i="3" s="1"/>
  <c r="V1234" i="3"/>
  <c r="S1234" i="3" s="1"/>
  <c r="V1249" i="3"/>
  <c r="S1249" i="3" s="1"/>
  <c r="V1164" i="3"/>
  <c r="S1164" i="3" s="1"/>
  <c r="V1179" i="3"/>
  <c r="S1179" i="3" s="1"/>
  <c r="V1194" i="3"/>
  <c r="S1194" i="3" s="1"/>
  <c r="V1209" i="3"/>
  <c r="S1209" i="3" s="1"/>
  <c r="V1224" i="3"/>
  <c r="S1224" i="3" s="1"/>
  <c r="V1239" i="3"/>
  <c r="S1239" i="3" s="1"/>
  <c r="V1254" i="3"/>
  <c r="S1254" i="3" s="1"/>
  <c r="V1169" i="3"/>
  <c r="S1169" i="3" s="1"/>
  <c r="V1184" i="3"/>
  <c r="S1184" i="3" s="1"/>
  <c r="V1199" i="3"/>
  <c r="S1199" i="3" s="1"/>
  <c r="V1214" i="3"/>
  <c r="S1214" i="3" s="1"/>
  <c r="V1229" i="3"/>
  <c r="S1229" i="3" s="1"/>
  <c r="V1244" i="3"/>
  <c r="S1244" i="3" s="1"/>
  <c r="V1259" i="3"/>
  <c r="S1259" i="3" s="1"/>
  <c r="V1264" i="3"/>
  <c r="S1264" i="3" s="1"/>
  <c r="V1279" i="3"/>
  <c r="S1279" i="3" s="1"/>
  <c r="V1294" i="3"/>
  <c r="S1294" i="3" s="1"/>
  <c r="V1309" i="3"/>
  <c r="S1309" i="3" s="1"/>
  <c r="V1324" i="3"/>
  <c r="S1324" i="3" s="1"/>
  <c r="V1339" i="3"/>
  <c r="S1339" i="3" s="1"/>
  <c r="V1354" i="3"/>
  <c r="S1354" i="3" s="1"/>
  <c r="V1269" i="3"/>
  <c r="S1269" i="3" s="1"/>
  <c r="V1284" i="3"/>
  <c r="S1284" i="3" s="1"/>
  <c r="V1299" i="3"/>
  <c r="S1299" i="3" s="1"/>
  <c r="V1314" i="3"/>
  <c r="S1314" i="3" s="1"/>
  <c r="V1329" i="3"/>
  <c r="S1329" i="3" s="1"/>
  <c r="V1344" i="3"/>
  <c r="S1344" i="3" s="1"/>
  <c r="V1359" i="3"/>
  <c r="S1359" i="3" s="1"/>
  <c r="V1274" i="3"/>
  <c r="S1274" i="3" s="1"/>
  <c r="V1289" i="3"/>
  <c r="S1289" i="3" s="1"/>
  <c r="V1304" i="3"/>
  <c r="S1304" i="3" s="1"/>
  <c r="V1319" i="3"/>
  <c r="S1319" i="3" s="1"/>
  <c r="V1334" i="3"/>
  <c r="S1334" i="3" s="1"/>
  <c r="V1349" i="3"/>
  <c r="S1349" i="3" s="1"/>
  <c r="V1364" i="3"/>
  <c r="S1364" i="3" s="1"/>
  <c r="V1369" i="3"/>
  <c r="S1369" i="3" s="1"/>
  <c r="V1384" i="3"/>
  <c r="S1384" i="3" s="1"/>
  <c r="V1399" i="3"/>
  <c r="S1399" i="3" s="1"/>
  <c r="V1414" i="3"/>
  <c r="S1414" i="3" s="1"/>
  <c r="V1429" i="3"/>
  <c r="S1429" i="3" s="1"/>
  <c r="V1444" i="3"/>
  <c r="S1444" i="3" s="1"/>
  <c r="V1459" i="3"/>
  <c r="S1459" i="3" s="1"/>
  <c r="V1374" i="3"/>
  <c r="S1374" i="3" s="1"/>
  <c r="V1389" i="3"/>
  <c r="S1389" i="3" s="1"/>
  <c r="V1404" i="3"/>
  <c r="S1404" i="3" s="1"/>
  <c r="V1419" i="3"/>
  <c r="S1419" i="3" s="1"/>
  <c r="V1434" i="3"/>
  <c r="S1434" i="3" s="1"/>
  <c r="V1449" i="3"/>
  <c r="S1449" i="3" s="1"/>
  <c r="V1464" i="3"/>
  <c r="S1464" i="3" s="1"/>
  <c r="V1379" i="3"/>
  <c r="S1379" i="3" s="1"/>
  <c r="V1394" i="3"/>
  <c r="S1394" i="3" s="1"/>
  <c r="V1409" i="3"/>
  <c r="S1409" i="3" s="1"/>
  <c r="V1424" i="3"/>
  <c r="S1424" i="3" s="1"/>
  <c r="V1439" i="3"/>
  <c r="S1439" i="3" s="1"/>
  <c r="V1454" i="3"/>
  <c r="S1454" i="3" s="1"/>
  <c r="V1469" i="3"/>
  <c r="S1469" i="3" s="1"/>
  <c r="V1476" i="3"/>
  <c r="S1476" i="3" s="1"/>
  <c r="V1506" i="3"/>
  <c r="S1506" i="3" s="1"/>
  <c r="V1536" i="3"/>
  <c r="S1536" i="3" s="1"/>
  <c r="V1566" i="3"/>
  <c r="S1566" i="3" s="1"/>
  <c r="V1596" i="3"/>
  <c r="S1596" i="3" s="1"/>
  <c r="V1626" i="3"/>
  <c r="S1626" i="3" s="1"/>
  <c r="V1656" i="3"/>
  <c r="S1656" i="3" s="1"/>
  <c r="V1486" i="3"/>
  <c r="S1486" i="3" s="1"/>
  <c r="V1516" i="3"/>
  <c r="S1516" i="3" s="1"/>
  <c r="V1546" i="3"/>
  <c r="S1546" i="3" s="1"/>
  <c r="V1576" i="3"/>
  <c r="S1576" i="3" s="1"/>
  <c r="V1606" i="3"/>
  <c r="S1606" i="3" s="1"/>
  <c r="V1636" i="3"/>
  <c r="S1636" i="3" s="1"/>
  <c r="V1666" i="3"/>
  <c r="S1666" i="3" s="1"/>
  <c r="V1496" i="3"/>
  <c r="S1496" i="3" s="1"/>
  <c r="V1526" i="3"/>
  <c r="S1526" i="3" s="1"/>
  <c r="V1556" i="3"/>
  <c r="S1556" i="3" s="1"/>
  <c r="V1586" i="3"/>
  <c r="S1586" i="3" s="1"/>
  <c r="V1616" i="3"/>
  <c r="S1616" i="3" s="1"/>
  <c r="V1646" i="3"/>
  <c r="S1646" i="3" s="1"/>
  <c r="V1676" i="3"/>
  <c r="S1676" i="3" s="1"/>
  <c r="V1477" i="3"/>
  <c r="S1477" i="3" s="1"/>
  <c r="V1507" i="3"/>
  <c r="S1507" i="3" s="1"/>
  <c r="V1537" i="3"/>
  <c r="S1537" i="3" s="1"/>
  <c r="V1567" i="3"/>
  <c r="S1567" i="3" s="1"/>
  <c r="V1597" i="3"/>
  <c r="S1597" i="3" s="1"/>
  <c r="V1627" i="3"/>
  <c r="S1627" i="3" s="1"/>
  <c r="V1657" i="3"/>
  <c r="S1657" i="3" s="1"/>
  <c r="V1487" i="3"/>
  <c r="S1487" i="3" s="1"/>
  <c r="V1517" i="3"/>
  <c r="S1517" i="3" s="1"/>
  <c r="V1547" i="3"/>
  <c r="S1547" i="3" s="1"/>
  <c r="V1577" i="3"/>
  <c r="S1577" i="3" s="1"/>
  <c r="V1607" i="3"/>
  <c r="S1607" i="3" s="1"/>
  <c r="V1637" i="3"/>
  <c r="S1637" i="3" s="1"/>
  <c r="V1667" i="3"/>
  <c r="S1667" i="3" s="1"/>
  <c r="V1497" i="3"/>
  <c r="S1497" i="3" s="1"/>
  <c r="V1527" i="3"/>
  <c r="S1527" i="3" s="1"/>
  <c r="V1557" i="3"/>
  <c r="S1557" i="3" s="1"/>
  <c r="V1587" i="3"/>
  <c r="S1587" i="3" s="1"/>
  <c r="V1617" i="3"/>
  <c r="S1617" i="3" s="1"/>
  <c r="V1647" i="3"/>
  <c r="S1647" i="3" s="1"/>
  <c r="V1677" i="3"/>
  <c r="S1677" i="3" s="1"/>
  <c r="V1684" i="3"/>
  <c r="S1684" i="3" s="1"/>
  <c r="V1699" i="3"/>
  <c r="S1699" i="3" s="1"/>
  <c r="V1714" i="3"/>
  <c r="S1714" i="3" s="1"/>
  <c r="V1729" i="3"/>
  <c r="S1729" i="3" s="1"/>
  <c r="V1744" i="3"/>
  <c r="S1744" i="3" s="1"/>
  <c r="V1759" i="3"/>
  <c r="S1759" i="3" s="1"/>
  <c r="V1774" i="3"/>
  <c r="S1774" i="3" s="1"/>
  <c r="V1689" i="3"/>
  <c r="S1689" i="3" s="1"/>
  <c r="V1704" i="3"/>
  <c r="S1704" i="3" s="1"/>
  <c r="V1719" i="3"/>
  <c r="S1719" i="3" s="1"/>
  <c r="V1734" i="3"/>
  <c r="S1734" i="3" s="1"/>
  <c r="V1749" i="3"/>
  <c r="S1749" i="3" s="1"/>
  <c r="V1764" i="3"/>
  <c r="S1764" i="3" s="1"/>
  <c r="V1779" i="3"/>
  <c r="S1779" i="3" s="1"/>
  <c r="V1694" i="3"/>
  <c r="S1694" i="3" s="1"/>
  <c r="V1709" i="3"/>
  <c r="S1709" i="3" s="1"/>
  <c r="V1724" i="3"/>
  <c r="S1724" i="3" s="1"/>
  <c r="V1739" i="3"/>
  <c r="S1739" i="3" s="1"/>
  <c r="V1754" i="3"/>
  <c r="S1754" i="3" s="1"/>
  <c r="V1769" i="3"/>
  <c r="S1769" i="3" s="1"/>
  <c r="V1784" i="3"/>
  <c r="S1784" i="3" s="1"/>
  <c r="V1789" i="3"/>
  <c r="S1789" i="3" s="1"/>
  <c r="V1804" i="3"/>
  <c r="S1804" i="3" s="1"/>
  <c r="V1819" i="3"/>
  <c r="S1819" i="3" s="1"/>
  <c r="V1834" i="3"/>
  <c r="S1834" i="3" s="1"/>
  <c r="V1849" i="3"/>
  <c r="S1849" i="3" s="1"/>
  <c r="V1864" i="3"/>
  <c r="S1864" i="3" s="1"/>
  <c r="V1879" i="3"/>
  <c r="S1879" i="3" s="1"/>
  <c r="V1794" i="3"/>
  <c r="S1794" i="3" s="1"/>
  <c r="V1809" i="3"/>
  <c r="S1809" i="3" s="1"/>
  <c r="V1824" i="3"/>
  <c r="S1824" i="3" s="1"/>
  <c r="V1839" i="3"/>
  <c r="S1839" i="3" s="1"/>
  <c r="V1854" i="3"/>
  <c r="S1854" i="3" s="1"/>
  <c r="V1869" i="3"/>
  <c r="S1869" i="3" s="1"/>
  <c r="V1884" i="3"/>
  <c r="S1884" i="3" s="1"/>
  <c r="V1799" i="3"/>
  <c r="S1799" i="3" s="1"/>
  <c r="V1814" i="3"/>
  <c r="S1814" i="3" s="1"/>
  <c r="V1829" i="3"/>
  <c r="S1829" i="3" s="1"/>
  <c r="V1844" i="3"/>
  <c r="S1844" i="3" s="1"/>
  <c r="V1859" i="3"/>
  <c r="S1859" i="3" s="1"/>
  <c r="V1874" i="3"/>
  <c r="S1874" i="3" s="1"/>
  <c r="V1889" i="3"/>
  <c r="S1889" i="3" s="1"/>
  <c r="V1894" i="3"/>
  <c r="S1894" i="3" s="1"/>
  <c r="V1909" i="3"/>
  <c r="S1909" i="3" s="1"/>
  <c r="V1924" i="3"/>
  <c r="S1924" i="3" s="1"/>
  <c r="V1939" i="3"/>
  <c r="S1939" i="3" s="1"/>
  <c r="V1954" i="3"/>
  <c r="S1954" i="3" s="1"/>
  <c r="V1969" i="3"/>
  <c r="S1969" i="3" s="1"/>
  <c r="V1984" i="3"/>
  <c r="S1984" i="3" s="1"/>
  <c r="V1899" i="3"/>
  <c r="S1899" i="3" s="1"/>
  <c r="V1914" i="3"/>
  <c r="S1914" i="3" s="1"/>
  <c r="V1929" i="3"/>
  <c r="S1929" i="3" s="1"/>
  <c r="V1944" i="3"/>
  <c r="S1944" i="3" s="1"/>
  <c r="V1959" i="3"/>
  <c r="S1959" i="3" s="1"/>
  <c r="V1974" i="3"/>
  <c r="S1974" i="3" s="1"/>
  <c r="V1989" i="3"/>
  <c r="S1989" i="3" s="1"/>
  <c r="V1904" i="3"/>
  <c r="S1904" i="3" s="1"/>
  <c r="V1919" i="3"/>
  <c r="S1919" i="3" s="1"/>
  <c r="V1934" i="3"/>
  <c r="S1934" i="3" s="1"/>
  <c r="V1949" i="3"/>
  <c r="S1949" i="3" s="1"/>
  <c r="V1964" i="3"/>
  <c r="S1964" i="3" s="1"/>
  <c r="V1979" i="3"/>
  <c r="S1979" i="3" s="1"/>
  <c r="V1994" i="3"/>
  <c r="S1994" i="3" s="1"/>
  <c r="V1999" i="3"/>
  <c r="S1999" i="3" s="1"/>
  <c r="V2014" i="3"/>
  <c r="S2014" i="3" s="1"/>
  <c r="V2029" i="3"/>
  <c r="S2029" i="3" s="1"/>
  <c r="V2044" i="3"/>
  <c r="S2044" i="3" s="1"/>
  <c r="V2059" i="3"/>
  <c r="S2059" i="3" s="1"/>
  <c r="V2074" i="3"/>
  <c r="S2074" i="3" s="1"/>
  <c r="V2089" i="3"/>
  <c r="S2089" i="3" s="1"/>
  <c r="V2004" i="3"/>
  <c r="S2004" i="3" s="1"/>
  <c r="V2019" i="3"/>
  <c r="S2019" i="3" s="1"/>
  <c r="V2034" i="3"/>
  <c r="S2034" i="3" s="1"/>
  <c r="V2049" i="3"/>
  <c r="S2049" i="3" s="1"/>
  <c r="V2064" i="3"/>
  <c r="S2064" i="3" s="1"/>
  <c r="V2079" i="3"/>
  <c r="S2079" i="3" s="1"/>
  <c r="V2094" i="3"/>
  <c r="S2094" i="3" s="1"/>
  <c r="V2009" i="3"/>
  <c r="S2009" i="3" s="1"/>
  <c r="V2024" i="3"/>
  <c r="S2024" i="3" s="1"/>
  <c r="V2039" i="3"/>
  <c r="S2039" i="3" s="1"/>
  <c r="V2054" i="3"/>
  <c r="S2054" i="3" s="1"/>
  <c r="V2069" i="3"/>
  <c r="S2069" i="3" s="1"/>
  <c r="V2084" i="3"/>
  <c r="S2084" i="3" s="1"/>
  <c r="V2099" i="3"/>
  <c r="S2099" i="3" s="1"/>
  <c r="V2104" i="3"/>
  <c r="S2104" i="3" s="1"/>
  <c r="V2119" i="3"/>
  <c r="S2119" i="3" s="1"/>
  <c r="V2134" i="3"/>
  <c r="S2134" i="3" s="1"/>
  <c r="V2149" i="3"/>
  <c r="S2149" i="3" s="1"/>
  <c r="V2164" i="3"/>
  <c r="S2164" i="3" s="1"/>
  <c r="V2179" i="3"/>
  <c r="S2179" i="3" s="1"/>
  <c r="V2194" i="3"/>
  <c r="S2194" i="3" s="1"/>
  <c r="V2109" i="3"/>
  <c r="S2109" i="3" s="1"/>
  <c r="V2124" i="3"/>
  <c r="S2124" i="3" s="1"/>
  <c r="V2139" i="3"/>
  <c r="S2139" i="3" s="1"/>
  <c r="V2154" i="3"/>
  <c r="S2154" i="3" s="1"/>
  <c r="V2169" i="3"/>
  <c r="S2169" i="3" s="1"/>
  <c r="V2184" i="3"/>
  <c r="S2184" i="3" s="1"/>
  <c r="V2199" i="3"/>
  <c r="S2199" i="3" s="1"/>
  <c r="V2114" i="3"/>
  <c r="S2114" i="3" s="1"/>
  <c r="V2129" i="3"/>
  <c r="S2129" i="3" s="1"/>
  <c r="V2144" i="3"/>
  <c r="S2144" i="3" s="1"/>
  <c r="V2159" i="3"/>
  <c r="S2159" i="3" s="1"/>
  <c r="V2174" i="3"/>
  <c r="S2174" i="3" s="1"/>
  <c r="V2189" i="3"/>
  <c r="S2189" i="3" s="1"/>
  <c r="V2204" i="3"/>
  <c r="S2204" i="3" s="1"/>
  <c r="V2209" i="3"/>
  <c r="S2209" i="3" s="1"/>
  <c r="V2224" i="3"/>
  <c r="S2224" i="3" s="1"/>
  <c r="V2239" i="3"/>
  <c r="S2239" i="3" s="1"/>
  <c r="V2254" i="3"/>
  <c r="S2254" i="3" s="1"/>
  <c r="V2269" i="3"/>
  <c r="S2269" i="3" s="1"/>
  <c r="V2284" i="3"/>
  <c r="S2284" i="3" s="1"/>
  <c r="V2299" i="3"/>
  <c r="S2299" i="3" s="1"/>
  <c r="V2214" i="3"/>
  <c r="S2214" i="3" s="1"/>
  <c r="V2229" i="3"/>
  <c r="S2229" i="3" s="1"/>
  <c r="V2244" i="3"/>
  <c r="S2244" i="3" s="1"/>
  <c r="V2259" i="3"/>
  <c r="S2259" i="3" s="1"/>
  <c r="V2274" i="3"/>
  <c r="S2274" i="3" s="1"/>
  <c r="V2289" i="3"/>
  <c r="S2289" i="3" s="1"/>
  <c r="V2304" i="3"/>
  <c r="S2304" i="3" s="1"/>
  <c r="V2219" i="3"/>
  <c r="S2219" i="3" s="1"/>
  <c r="V2234" i="3"/>
  <c r="S2234" i="3" s="1"/>
  <c r="V2249" i="3"/>
  <c r="S2249" i="3" s="1"/>
  <c r="V2264" i="3"/>
  <c r="S2264" i="3" s="1"/>
  <c r="V2279" i="3"/>
  <c r="S2279" i="3" s="1"/>
  <c r="V2294" i="3"/>
  <c r="S2294" i="3" s="1"/>
  <c r="V2309" i="3"/>
  <c r="S2309" i="3" s="1"/>
  <c r="V2316" i="3"/>
  <c r="S2316" i="3" s="1"/>
  <c r="V2346" i="3"/>
  <c r="S2346" i="3" s="1"/>
  <c r="V2376" i="3"/>
  <c r="S2376" i="3" s="1"/>
  <c r="V2406" i="3"/>
  <c r="S2406" i="3" s="1"/>
  <c r="V2436" i="3"/>
  <c r="S2436" i="3" s="1"/>
  <c r="V2466" i="3"/>
  <c r="S2466" i="3" s="1"/>
  <c r="V2496" i="3"/>
  <c r="S2496" i="3" s="1"/>
  <c r="V2326" i="3"/>
  <c r="S2326" i="3" s="1"/>
  <c r="V2356" i="3"/>
  <c r="S2356" i="3" s="1"/>
  <c r="V2386" i="3"/>
  <c r="S2386" i="3" s="1"/>
  <c r="V2416" i="3"/>
  <c r="S2416" i="3" s="1"/>
  <c r="V2446" i="3"/>
  <c r="S2446" i="3" s="1"/>
  <c r="V2476" i="3"/>
  <c r="S2476" i="3" s="1"/>
  <c r="V2506" i="3"/>
  <c r="S2506" i="3" s="1"/>
  <c r="V2336" i="3"/>
  <c r="S2336" i="3" s="1"/>
  <c r="V2366" i="3"/>
  <c r="S2366" i="3" s="1"/>
  <c r="V2396" i="3"/>
  <c r="S2396" i="3" s="1"/>
  <c r="V2426" i="3"/>
  <c r="S2426" i="3" s="1"/>
  <c r="V2456" i="3"/>
  <c r="S2456" i="3" s="1"/>
  <c r="V2486" i="3"/>
  <c r="S2486" i="3" s="1"/>
  <c r="V2516" i="3"/>
  <c r="S2516" i="3" s="1"/>
  <c r="V2317" i="3"/>
  <c r="S2317" i="3" s="1"/>
  <c r="V2347" i="3"/>
  <c r="S2347" i="3" s="1"/>
  <c r="V2377" i="3"/>
  <c r="S2377" i="3" s="1"/>
  <c r="V2407" i="3"/>
  <c r="S2407" i="3" s="1"/>
  <c r="V2437" i="3"/>
  <c r="S2437" i="3" s="1"/>
  <c r="V2467" i="3"/>
  <c r="S2467" i="3" s="1"/>
  <c r="V2497" i="3"/>
  <c r="S2497" i="3" s="1"/>
  <c r="V2327" i="3"/>
  <c r="S2327" i="3" s="1"/>
  <c r="V2357" i="3"/>
  <c r="S2357" i="3" s="1"/>
  <c r="V2387" i="3"/>
  <c r="S2387" i="3" s="1"/>
  <c r="V2417" i="3"/>
  <c r="S2417" i="3" s="1"/>
  <c r="V2447" i="3"/>
  <c r="S2447" i="3" s="1"/>
  <c r="V2477" i="3"/>
  <c r="S2477" i="3" s="1"/>
  <c r="V2507" i="3"/>
  <c r="S2507" i="3" s="1"/>
  <c r="V2337" i="3"/>
  <c r="S2337" i="3" s="1"/>
  <c r="V2367" i="3"/>
  <c r="S2367" i="3" s="1"/>
  <c r="V2397" i="3"/>
  <c r="S2397" i="3" s="1"/>
  <c r="V2427" i="3"/>
  <c r="S2427" i="3" s="1"/>
  <c r="V2457" i="3"/>
  <c r="S2457" i="3" s="1"/>
  <c r="V2487" i="3"/>
  <c r="S2487" i="3" s="1"/>
  <c r="V2517" i="3"/>
  <c r="S2517" i="3" s="1"/>
  <c r="V2524" i="3"/>
  <c r="S2524" i="3" s="1"/>
  <c r="V2539" i="3"/>
  <c r="S2539" i="3" s="1"/>
  <c r="V2554" i="3"/>
  <c r="S2554" i="3" s="1"/>
  <c r="V2569" i="3"/>
  <c r="S2569" i="3" s="1"/>
  <c r="V2584" i="3"/>
  <c r="S2584" i="3" s="1"/>
  <c r="V2599" i="3"/>
  <c r="S2599" i="3" s="1"/>
  <c r="V2614" i="3"/>
  <c r="S2614" i="3" s="1"/>
  <c r="V2529" i="3"/>
  <c r="S2529" i="3" s="1"/>
  <c r="V2544" i="3"/>
  <c r="S2544" i="3" s="1"/>
  <c r="V2559" i="3"/>
  <c r="S2559" i="3" s="1"/>
  <c r="V2574" i="3"/>
  <c r="S2574" i="3" s="1"/>
  <c r="V2589" i="3"/>
  <c r="S2589" i="3" s="1"/>
  <c r="V2604" i="3"/>
  <c r="S2604" i="3" s="1"/>
  <c r="V2619" i="3"/>
  <c r="S2619" i="3" s="1"/>
  <c r="V2534" i="3"/>
  <c r="S2534" i="3" s="1"/>
  <c r="V2549" i="3"/>
  <c r="S2549" i="3" s="1"/>
  <c r="V2564" i="3"/>
  <c r="S2564" i="3" s="1"/>
  <c r="V2579" i="3"/>
  <c r="S2579" i="3" s="1"/>
  <c r="V2594" i="3"/>
  <c r="S2594" i="3" s="1"/>
  <c r="V2609" i="3"/>
  <c r="S2609" i="3" s="1"/>
  <c r="V2624" i="3"/>
  <c r="S2624" i="3" s="1"/>
  <c r="V2629" i="3"/>
  <c r="S2629" i="3" s="1"/>
  <c r="V2644" i="3"/>
  <c r="S2644" i="3" s="1"/>
  <c r="V2659" i="3"/>
  <c r="S2659" i="3" s="1"/>
  <c r="V2674" i="3"/>
  <c r="S2674" i="3" s="1"/>
  <c r="V2689" i="3"/>
  <c r="S2689" i="3" s="1"/>
  <c r="V2704" i="3"/>
  <c r="S2704" i="3" s="1"/>
  <c r="V2719" i="3"/>
  <c r="S2719" i="3" s="1"/>
  <c r="V2634" i="3"/>
  <c r="S2634" i="3" s="1"/>
  <c r="V2649" i="3"/>
  <c r="S2649" i="3" s="1"/>
  <c r="V2664" i="3"/>
  <c r="S2664" i="3" s="1"/>
  <c r="V2679" i="3"/>
  <c r="S2679" i="3" s="1"/>
  <c r="V2694" i="3"/>
  <c r="S2694" i="3" s="1"/>
  <c r="V2709" i="3"/>
  <c r="S2709" i="3" s="1"/>
  <c r="V2724" i="3"/>
  <c r="S2724" i="3" s="1"/>
  <c r="V2639" i="3"/>
  <c r="S2639" i="3" s="1"/>
  <c r="V2654" i="3"/>
  <c r="S2654" i="3" s="1"/>
  <c r="V2669" i="3"/>
  <c r="S2669" i="3" s="1"/>
  <c r="V2684" i="3"/>
  <c r="S2684" i="3" s="1"/>
  <c r="V2699" i="3"/>
  <c r="S2699" i="3" s="1"/>
  <c r="V2714" i="3"/>
  <c r="S2714" i="3" s="1"/>
  <c r="V2729" i="3"/>
  <c r="S2729" i="3" s="1"/>
  <c r="V2734" i="3"/>
  <c r="S2734" i="3" s="1"/>
  <c r="V2749" i="3"/>
  <c r="S2749" i="3" s="1"/>
  <c r="V2764" i="3"/>
  <c r="S2764" i="3" s="1"/>
  <c r="V2779" i="3"/>
  <c r="S2779" i="3" s="1"/>
  <c r="V2794" i="3"/>
  <c r="S2794" i="3" s="1"/>
  <c r="V2809" i="3"/>
  <c r="S2809" i="3" s="1"/>
  <c r="V2824" i="3"/>
  <c r="S2824" i="3" s="1"/>
  <c r="V2739" i="3"/>
  <c r="S2739" i="3" s="1"/>
  <c r="V2754" i="3"/>
  <c r="S2754" i="3" s="1"/>
  <c r="V2769" i="3"/>
  <c r="S2769" i="3" s="1"/>
  <c r="V2784" i="3"/>
  <c r="S2784" i="3" s="1"/>
  <c r="V2799" i="3"/>
  <c r="S2799" i="3" s="1"/>
  <c r="V2814" i="3"/>
  <c r="S2814" i="3" s="1"/>
  <c r="V2829" i="3"/>
  <c r="S2829" i="3" s="1"/>
  <c r="V2744" i="3"/>
  <c r="S2744" i="3" s="1"/>
  <c r="V2759" i="3"/>
  <c r="S2759" i="3" s="1"/>
  <c r="V2774" i="3"/>
  <c r="S2774" i="3" s="1"/>
  <c r="V2789" i="3"/>
  <c r="S2789" i="3" s="1"/>
  <c r="V2804" i="3"/>
  <c r="S2804" i="3" s="1"/>
  <c r="V2819" i="3"/>
  <c r="S2819" i="3" s="1"/>
  <c r="V2834" i="3"/>
  <c r="S2834" i="3" s="1"/>
  <c r="V2839" i="3"/>
  <c r="S2839" i="3" s="1"/>
  <c r="V2854" i="3"/>
  <c r="S2854" i="3" s="1"/>
  <c r="V2869" i="3"/>
  <c r="S2869" i="3" s="1"/>
  <c r="V2884" i="3"/>
  <c r="S2884" i="3" s="1"/>
  <c r="V2899" i="3"/>
  <c r="S2899" i="3" s="1"/>
  <c r="V2914" i="3"/>
  <c r="S2914" i="3" s="1"/>
  <c r="V2929" i="3"/>
  <c r="S2929" i="3" s="1"/>
  <c r="V2844" i="3"/>
  <c r="S2844" i="3" s="1"/>
  <c r="V2859" i="3"/>
  <c r="S2859" i="3" s="1"/>
  <c r="V2874" i="3"/>
  <c r="S2874" i="3" s="1"/>
  <c r="V2889" i="3"/>
  <c r="S2889" i="3" s="1"/>
  <c r="V2904" i="3"/>
  <c r="S2904" i="3" s="1"/>
  <c r="V2919" i="3"/>
  <c r="S2919" i="3" s="1"/>
  <c r="V2934" i="3"/>
  <c r="S2934" i="3" s="1"/>
  <c r="V2849" i="3"/>
  <c r="S2849" i="3" s="1"/>
  <c r="V2864" i="3"/>
  <c r="S2864" i="3" s="1"/>
  <c r="V2879" i="3"/>
  <c r="S2879" i="3" s="1"/>
  <c r="V2894" i="3"/>
  <c r="S2894" i="3" s="1"/>
  <c r="V2909" i="3"/>
  <c r="S2909" i="3" s="1"/>
  <c r="V2924" i="3"/>
  <c r="S2924" i="3" s="1"/>
  <c r="V2939" i="3"/>
  <c r="S2939" i="3" s="1"/>
  <c r="V2944" i="3"/>
  <c r="S2944" i="3" s="1"/>
  <c r="V2959" i="3"/>
  <c r="S2959" i="3" s="1"/>
  <c r="V2974" i="3"/>
  <c r="S2974" i="3" s="1"/>
  <c r="V2989" i="3"/>
  <c r="S2989" i="3" s="1"/>
  <c r="V3004" i="3"/>
  <c r="S3004" i="3" s="1"/>
  <c r="V3019" i="3"/>
  <c r="S3019" i="3" s="1"/>
  <c r="V3034" i="3"/>
  <c r="S3034" i="3" s="1"/>
  <c r="V2949" i="3"/>
  <c r="S2949" i="3" s="1"/>
  <c r="V2964" i="3"/>
  <c r="S2964" i="3" s="1"/>
  <c r="V2979" i="3"/>
  <c r="S2979" i="3" s="1"/>
  <c r="V2994" i="3"/>
  <c r="S2994" i="3" s="1"/>
  <c r="V3009" i="3"/>
  <c r="S3009" i="3" s="1"/>
  <c r="V3024" i="3"/>
  <c r="S3024" i="3" s="1"/>
  <c r="V3039" i="3"/>
  <c r="S3039" i="3" s="1"/>
  <c r="V2954" i="3"/>
  <c r="S2954" i="3" s="1"/>
  <c r="V2969" i="3"/>
  <c r="S2969" i="3" s="1"/>
  <c r="V2984" i="3"/>
  <c r="S2984" i="3" s="1"/>
  <c r="V2999" i="3"/>
  <c r="S2999" i="3" s="1"/>
  <c r="V3014" i="3"/>
  <c r="S3014" i="3" s="1"/>
  <c r="V3029" i="3"/>
  <c r="S3029" i="3" s="1"/>
  <c r="V3044" i="3"/>
  <c r="S3044" i="3" s="1"/>
  <c r="V3049" i="3"/>
  <c r="S3049" i="3" s="1"/>
  <c r="V3064" i="3"/>
  <c r="S3064" i="3" s="1"/>
  <c r="V3079" i="3"/>
  <c r="S3079" i="3" s="1"/>
  <c r="V3094" i="3"/>
  <c r="S3094" i="3" s="1"/>
  <c r="V3109" i="3"/>
  <c r="S3109" i="3" s="1"/>
  <c r="V3124" i="3"/>
  <c r="S3124" i="3" s="1"/>
  <c r="V3139" i="3"/>
  <c r="S3139" i="3" s="1"/>
  <c r="V3054" i="3"/>
  <c r="S3054" i="3" s="1"/>
  <c r="V3069" i="3"/>
  <c r="S3069" i="3" s="1"/>
  <c r="V3084" i="3"/>
  <c r="S3084" i="3" s="1"/>
  <c r="V3099" i="3"/>
  <c r="S3099" i="3" s="1"/>
  <c r="V3114" i="3"/>
  <c r="S3114" i="3" s="1"/>
  <c r="V3129" i="3"/>
  <c r="S3129" i="3" s="1"/>
  <c r="V3144" i="3"/>
  <c r="S3144" i="3" s="1"/>
  <c r="V3059" i="3"/>
  <c r="S3059" i="3" s="1"/>
  <c r="V3074" i="3"/>
  <c r="S3074" i="3" s="1"/>
  <c r="V3089" i="3"/>
  <c r="S3089" i="3" s="1"/>
  <c r="V3104" i="3"/>
  <c r="S3104" i="3" s="1"/>
  <c r="V3119" i="3"/>
  <c r="S3119" i="3" s="1"/>
  <c r="V3134" i="3"/>
  <c r="S3134" i="3" s="1"/>
  <c r="V3149" i="3"/>
  <c r="S3149" i="3" s="1"/>
  <c r="V3156" i="3"/>
  <c r="S3156" i="3" s="1"/>
  <c r="V3186" i="3"/>
  <c r="S3186" i="3" s="1"/>
  <c r="V3216" i="3"/>
  <c r="S3216" i="3" s="1"/>
  <c r="V3246" i="3"/>
  <c r="S3246" i="3" s="1"/>
  <c r="V3276" i="3"/>
  <c r="S3276" i="3" s="1"/>
  <c r="V3306" i="3"/>
  <c r="S3306" i="3" s="1"/>
  <c r="V3336" i="3"/>
  <c r="S3336" i="3" s="1"/>
  <c r="V3166" i="3"/>
  <c r="S3166" i="3" s="1"/>
  <c r="V3196" i="3"/>
  <c r="S3196" i="3" s="1"/>
  <c r="V3226" i="3"/>
  <c r="S3226" i="3" s="1"/>
  <c r="V3256" i="3"/>
  <c r="S3256" i="3" s="1"/>
  <c r="V3286" i="3"/>
  <c r="S3286" i="3" s="1"/>
  <c r="V3316" i="3"/>
  <c r="S3316" i="3" s="1"/>
  <c r="V3346" i="3"/>
  <c r="S3346" i="3" s="1"/>
  <c r="V3176" i="3"/>
  <c r="S3176" i="3" s="1"/>
  <c r="V3206" i="3"/>
  <c r="S3206" i="3" s="1"/>
  <c r="V3236" i="3"/>
  <c r="S3236" i="3" s="1"/>
  <c r="V3266" i="3"/>
  <c r="S3266" i="3" s="1"/>
  <c r="V3296" i="3"/>
  <c r="S3296" i="3" s="1"/>
  <c r="V3326" i="3"/>
  <c r="S3326" i="3" s="1"/>
  <c r="V3356" i="3"/>
  <c r="S3356" i="3" s="1"/>
  <c r="V3157" i="3"/>
  <c r="S3157" i="3" s="1"/>
  <c r="V3187" i="3"/>
  <c r="S3187" i="3" s="1"/>
  <c r="V3217" i="3"/>
  <c r="S3217" i="3" s="1"/>
  <c r="V3247" i="3"/>
  <c r="S3247" i="3" s="1"/>
  <c r="V3277" i="3"/>
  <c r="S3277" i="3" s="1"/>
  <c r="V3307" i="3"/>
  <c r="S3307" i="3" s="1"/>
  <c r="V3337" i="3"/>
  <c r="S3337" i="3" s="1"/>
  <c r="V3167" i="3"/>
  <c r="S3167" i="3" s="1"/>
  <c r="V3197" i="3"/>
  <c r="S3197" i="3" s="1"/>
  <c r="V3227" i="3"/>
  <c r="S3227" i="3" s="1"/>
  <c r="V3257" i="3"/>
  <c r="S3257" i="3" s="1"/>
  <c r="V3287" i="3"/>
  <c r="S3287" i="3" s="1"/>
  <c r="V3317" i="3"/>
  <c r="S3317" i="3" s="1"/>
  <c r="V3347" i="3"/>
  <c r="S3347" i="3" s="1"/>
  <c r="V3177" i="3"/>
  <c r="S3177" i="3" s="1"/>
  <c r="V3207" i="3"/>
  <c r="S3207" i="3" s="1"/>
  <c r="V3237" i="3"/>
  <c r="S3237" i="3" s="1"/>
  <c r="V3267" i="3"/>
  <c r="S3267" i="3" s="1"/>
  <c r="V3297" i="3"/>
  <c r="S3297" i="3" s="1"/>
  <c r="V3327" i="3"/>
  <c r="S3327" i="3" s="1"/>
  <c r="V3357" i="3"/>
  <c r="S3357" i="3" s="1"/>
  <c r="V3364" i="3"/>
  <c r="S3364" i="3" s="1"/>
  <c r="V3379" i="3"/>
  <c r="S3379" i="3" s="1"/>
  <c r="V3394" i="3"/>
  <c r="S3394" i="3" s="1"/>
  <c r="V3409" i="3"/>
  <c r="S3409" i="3" s="1"/>
  <c r="V3424" i="3"/>
  <c r="S3424" i="3" s="1"/>
  <c r="V3439" i="3"/>
  <c r="S3439" i="3" s="1"/>
  <c r="V3454" i="3"/>
  <c r="S3454" i="3" s="1"/>
  <c r="V3369" i="3"/>
  <c r="S3369" i="3" s="1"/>
  <c r="V3384" i="3"/>
  <c r="S3384" i="3" s="1"/>
  <c r="V3399" i="3"/>
  <c r="S3399" i="3" s="1"/>
  <c r="V3414" i="3"/>
  <c r="S3414" i="3" s="1"/>
  <c r="V3429" i="3"/>
  <c r="S3429" i="3" s="1"/>
  <c r="V3444" i="3"/>
  <c r="S3444" i="3" s="1"/>
  <c r="V3459" i="3"/>
  <c r="S3459" i="3" s="1"/>
  <c r="V3374" i="3"/>
  <c r="S3374" i="3" s="1"/>
  <c r="V3389" i="3"/>
  <c r="S3389" i="3" s="1"/>
  <c r="V3404" i="3"/>
  <c r="S3404" i="3" s="1"/>
  <c r="V3419" i="3"/>
  <c r="S3419" i="3" s="1"/>
  <c r="V3434" i="3"/>
  <c r="S3434" i="3" s="1"/>
  <c r="V3449" i="3"/>
  <c r="S3449" i="3" s="1"/>
  <c r="V3464" i="3"/>
  <c r="S3464" i="3" s="1"/>
  <c r="V3469" i="3"/>
  <c r="S3469" i="3" s="1"/>
  <c r="V3484" i="3"/>
  <c r="S3484" i="3" s="1"/>
  <c r="V3499" i="3"/>
  <c r="S3499" i="3" s="1"/>
  <c r="V3514" i="3"/>
  <c r="S3514" i="3" s="1"/>
  <c r="V3529" i="3"/>
  <c r="S3529" i="3" s="1"/>
  <c r="V3544" i="3"/>
  <c r="S3544" i="3" s="1"/>
  <c r="V3559" i="3"/>
  <c r="S3559" i="3" s="1"/>
  <c r="V3474" i="3"/>
  <c r="S3474" i="3" s="1"/>
  <c r="V3489" i="3"/>
  <c r="S3489" i="3" s="1"/>
  <c r="V3504" i="3"/>
  <c r="S3504" i="3" s="1"/>
  <c r="V3519" i="3"/>
  <c r="S3519" i="3" s="1"/>
  <c r="V3534" i="3"/>
  <c r="S3534" i="3" s="1"/>
  <c r="V3549" i="3"/>
  <c r="S3549" i="3" s="1"/>
  <c r="V3564" i="3"/>
  <c r="S3564" i="3" s="1"/>
  <c r="V3479" i="3"/>
  <c r="S3479" i="3" s="1"/>
  <c r="V3494" i="3"/>
  <c r="S3494" i="3" s="1"/>
  <c r="V3509" i="3"/>
  <c r="S3509" i="3" s="1"/>
  <c r="V3524" i="3"/>
  <c r="S3524" i="3" s="1"/>
  <c r="V3539" i="3"/>
  <c r="S3539" i="3" s="1"/>
  <c r="V3554" i="3"/>
  <c r="S3554" i="3" s="1"/>
  <c r="V3569" i="3"/>
  <c r="S3569" i="3" s="1"/>
  <c r="V3574" i="3"/>
  <c r="S3574" i="3" s="1"/>
  <c r="V3589" i="3"/>
  <c r="S3589" i="3" s="1"/>
  <c r="V3604" i="3"/>
  <c r="S3604" i="3" s="1"/>
  <c r="V3619" i="3"/>
  <c r="S3619" i="3" s="1"/>
  <c r="V3634" i="3"/>
  <c r="S3634" i="3" s="1"/>
  <c r="V3649" i="3"/>
  <c r="S3649" i="3" s="1"/>
  <c r="V3664" i="3"/>
  <c r="S3664" i="3" s="1"/>
  <c r="V3579" i="3"/>
  <c r="S3579" i="3" s="1"/>
  <c r="V3594" i="3"/>
  <c r="S3594" i="3" s="1"/>
  <c r="V3609" i="3"/>
  <c r="S3609" i="3" s="1"/>
  <c r="V3624" i="3"/>
  <c r="S3624" i="3" s="1"/>
  <c r="V3639" i="3"/>
  <c r="S3639" i="3" s="1"/>
  <c r="V3654" i="3"/>
  <c r="S3654" i="3" s="1"/>
  <c r="V3669" i="3"/>
  <c r="S3669" i="3" s="1"/>
  <c r="V3584" i="3"/>
  <c r="S3584" i="3" s="1"/>
  <c r="V3599" i="3"/>
  <c r="S3599" i="3" s="1"/>
  <c r="V3614" i="3"/>
  <c r="S3614" i="3" s="1"/>
  <c r="V3629" i="3"/>
  <c r="S3629" i="3" s="1"/>
  <c r="V3644" i="3"/>
  <c r="S3644" i="3" s="1"/>
  <c r="V3659" i="3"/>
  <c r="S3659" i="3" s="1"/>
  <c r="V3674" i="3"/>
  <c r="S3674" i="3" s="1"/>
  <c r="V3679" i="3"/>
  <c r="S3679" i="3" s="1"/>
  <c r="V3694" i="3"/>
  <c r="S3694" i="3" s="1"/>
  <c r="V3709" i="3"/>
  <c r="S3709" i="3" s="1"/>
  <c r="V3724" i="3"/>
  <c r="S3724" i="3" s="1"/>
  <c r="V3739" i="3"/>
  <c r="S3739" i="3" s="1"/>
  <c r="V3754" i="3"/>
  <c r="S3754" i="3" s="1"/>
  <c r="V3769" i="3"/>
  <c r="S3769" i="3" s="1"/>
  <c r="V3684" i="3"/>
  <c r="S3684" i="3" s="1"/>
  <c r="V3699" i="3"/>
  <c r="S3699" i="3" s="1"/>
  <c r="V3714" i="3"/>
  <c r="S3714" i="3" s="1"/>
  <c r="V3729" i="3"/>
  <c r="S3729" i="3" s="1"/>
  <c r="V3744" i="3"/>
  <c r="S3744" i="3" s="1"/>
  <c r="V3759" i="3"/>
  <c r="S3759" i="3" s="1"/>
  <c r="V3774" i="3"/>
  <c r="S3774" i="3" s="1"/>
  <c r="V3689" i="3"/>
  <c r="S3689" i="3" s="1"/>
  <c r="V3704" i="3"/>
  <c r="S3704" i="3" s="1"/>
  <c r="V3719" i="3"/>
  <c r="S3719" i="3" s="1"/>
  <c r="V3734" i="3"/>
  <c r="S3734" i="3" s="1"/>
  <c r="V3749" i="3"/>
  <c r="S3749" i="3" s="1"/>
  <c r="V3764" i="3"/>
  <c r="S3764" i="3" s="1"/>
  <c r="V3779" i="3"/>
  <c r="S3779" i="3" s="1"/>
  <c r="V3784" i="3"/>
  <c r="S3784" i="3" s="1"/>
  <c r="V3799" i="3"/>
  <c r="S3799" i="3" s="1"/>
  <c r="V3814" i="3"/>
  <c r="S3814" i="3" s="1"/>
  <c r="V3829" i="3"/>
  <c r="S3829" i="3" s="1"/>
  <c r="V3844" i="3"/>
  <c r="S3844" i="3" s="1"/>
  <c r="V3859" i="3"/>
  <c r="S3859" i="3" s="1"/>
  <c r="V3874" i="3"/>
  <c r="S3874" i="3" s="1"/>
  <c r="V3789" i="3"/>
  <c r="S3789" i="3" s="1"/>
  <c r="V3804" i="3"/>
  <c r="S3804" i="3" s="1"/>
  <c r="V3819" i="3"/>
  <c r="S3819" i="3" s="1"/>
  <c r="V3834" i="3"/>
  <c r="S3834" i="3" s="1"/>
  <c r="V3849" i="3"/>
  <c r="S3849" i="3" s="1"/>
  <c r="V3864" i="3"/>
  <c r="S3864" i="3" s="1"/>
  <c r="V3879" i="3"/>
  <c r="S3879" i="3" s="1"/>
  <c r="V3794" i="3"/>
  <c r="S3794" i="3" s="1"/>
  <c r="V3809" i="3"/>
  <c r="S3809" i="3" s="1"/>
  <c r="V3824" i="3"/>
  <c r="S3824" i="3" s="1"/>
  <c r="V3839" i="3"/>
  <c r="S3839" i="3" s="1"/>
  <c r="V3854" i="3"/>
  <c r="S3854" i="3" s="1"/>
  <c r="V3869" i="3"/>
  <c r="S3869" i="3" s="1"/>
  <c r="V3884" i="3"/>
  <c r="S3884" i="3" s="1"/>
  <c r="V3889" i="3"/>
  <c r="S3889" i="3" s="1"/>
  <c r="V3904" i="3"/>
  <c r="S3904" i="3" s="1"/>
  <c r="V3919" i="3"/>
  <c r="S3919" i="3" s="1"/>
  <c r="V3934" i="3"/>
  <c r="S3934" i="3" s="1"/>
  <c r="V3949" i="3"/>
  <c r="S3949" i="3" s="1"/>
  <c r="V3964" i="3"/>
  <c r="S3964" i="3" s="1"/>
  <c r="V3979" i="3"/>
  <c r="S3979" i="3" s="1"/>
  <c r="V3894" i="3"/>
  <c r="S3894" i="3" s="1"/>
  <c r="V3909" i="3"/>
  <c r="S3909" i="3" s="1"/>
  <c r="V3924" i="3"/>
  <c r="S3924" i="3" s="1"/>
  <c r="V3939" i="3"/>
  <c r="S3939" i="3" s="1"/>
  <c r="V3954" i="3"/>
  <c r="S3954" i="3" s="1"/>
  <c r="V3969" i="3"/>
  <c r="S3969" i="3" s="1"/>
  <c r="V3984" i="3"/>
  <c r="S3984" i="3" s="1"/>
  <c r="V3899" i="3"/>
  <c r="S3899" i="3" s="1"/>
  <c r="V3914" i="3"/>
  <c r="S3914" i="3" s="1"/>
  <c r="V3929" i="3"/>
  <c r="S3929" i="3" s="1"/>
  <c r="V3944" i="3"/>
  <c r="S3944" i="3" s="1"/>
  <c r="V3959" i="3"/>
  <c r="S3959" i="3" s="1"/>
  <c r="V3974" i="3"/>
  <c r="S3974" i="3" s="1"/>
  <c r="V3989" i="3"/>
  <c r="S3989" i="3" s="1"/>
  <c r="V3996" i="3"/>
  <c r="S3996" i="3" s="1"/>
  <c r="V4026" i="3"/>
  <c r="S4026" i="3" s="1"/>
  <c r="V4056" i="3"/>
  <c r="S4056" i="3" s="1"/>
  <c r="V4086" i="3"/>
  <c r="S4086" i="3" s="1"/>
  <c r="V4116" i="3"/>
  <c r="S4116" i="3" s="1"/>
  <c r="V4146" i="3"/>
  <c r="S4146" i="3" s="1"/>
  <c r="V4176" i="3"/>
  <c r="S4176" i="3" s="1"/>
  <c r="V4006" i="3"/>
  <c r="S4006" i="3" s="1"/>
  <c r="V4036" i="3"/>
  <c r="S4036" i="3" s="1"/>
  <c r="V4066" i="3"/>
  <c r="S4066" i="3" s="1"/>
  <c r="V4096" i="3"/>
  <c r="S4096" i="3" s="1"/>
  <c r="V4126" i="3"/>
  <c r="S4126" i="3" s="1"/>
  <c r="V4156" i="3"/>
  <c r="S4156" i="3" s="1"/>
  <c r="V4186" i="3"/>
  <c r="S4186" i="3" s="1"/>
  <c r="V4016" i="3"/>
  <c r="S4016" i="3" s="1"/>
  <c r="V4046" i="3"/>
  <c r="S4046" i="3" s="1"/>
  <c r="V4076" i="3"/>
  <c r="S4076" i="3" s="1"/>
  <c r="V4106" i="3"/>
  <c r="S4106" i="3" s="1"/>
  <c r="V4136" i="3"/>
  <c r="S4136" i="3" s="1"/>
  <c r="V4166" i="3"/>
  <c r="S4166" i="3" s="1"/>
  <c r="V4196" i="3"/>
  <c r="S4196" i="3" s="1"/>
  <c r="V3997" i="3"/>
  <c r="S3997" i="3" s="1"/>
  <c r="V4027" i="3"/>
  <c r="S4027" i="3" s="1"/>
  <c r="V4057" i="3"/>
  <c r="S4057" i="3" s="1"/>
  <c r="V4087" i="3"/>
  <c r="S4087" i="3" s="1"/>
  <c r="V4117" i="3"/>
  <c r="S4117" i="3" s="1"/>
  <c r="V4147" i="3"/>
  <c r="S4147" i="3" s="1"/>
  <c r="V4177" i="3"/>
  <c r="S4177" i="3" s="1"/>
  <c r="V4007" i="3"/>
  <c r="S4007" i="3" s="1"/>
  <c r="V4037" i="3"/>
  <c r="S4037" i="3" s="1"/>
  <c r="V4067" i="3"/>
  <c r="S4067" i="3" s="1"/>
  <c r="V4097" i="3"/>
  <c r="S4097" i="3" s="1"/>
  <c r="V4127" i="3"/>
  <c r="S4127" i="3" s="1"/>
  <c r="V4157" i="3"/>
  <c r="S4157" i="3" s="1"/>
  <c r="V4187" i="3"/>
  <c r="S4187" i="3" s="1"/>
  <c r="V4017" i="3"/>
  <c r="S4017" i="3" s="1"/>
  <c r="V4047" i="3"/>
  <c r="S4047" i="3" s="1"/>
  <c r="V4077" i="3"/>
  <c r="S4077" i="3" s="1"/>
  <c r="V4107" i="3"/>
  <c r="S4107" i="3" s="1"/>
  <c r="V4137" i="3"/>
  <c r="S4137" i="3" s="1"/>
  <c r="V4167" i="3"/>
  <c r="S4167" i="3" s="1"/>
  <c r="V4197" i="3"/>
  <c r="S4197" i="3" s="1"/>
  <c r="V4204" i="3"/>
  <c r="S4204" i="3" s="1"/>
  <c r="V4219" i="3"/>
  <c r="S4219" i="3" s="1"/>
  <c r="V4234" i="3"/>
  <c r="S4234" i="3" s="1"/>
  <c r="V4249" i="3"/>
  <c r="S4249" i="3" s="1"/>
  <c r="V4264" i="3"/>
  <c r="S4264" i="3" s="1"/>
  <c r="V4279" i="3"/>
  <c r="S4279" i="3" s="1"/>
  <c r="V4294" i="3"/>
  <c r="S4294" i="3" s="1"/>
  <c r="V4209" i="3"/>
  <c r="S4209" i="3" s="1"/>
  <c r="V4224" i="3"/>
  <c r="S4224" i="3" s="1"/>
  <c r="V4239" i="3"/>
  <c r="S4239" i="3" s="1"/>
  <c r="V4254" i="3"/>
  <c r="S4254" i="3" s="1"/>
  <c r="V4269" i="3"/>
  <c r="S4269" i="3" s="1"/>
  <c r="V4284" i="3"/>
  <c r="S4284" i="3" s="1"/>
  <c r="V4299" i="3"/>
  <c r="S4299" i="3" s="1"/>
  <c r="V4214" i="3"/>
  <c r="S4214" i="3" s="1"/>
  <c r="V4229" i="3"/>
  <c r="S4229" i="3" s="1"/>
  <c r="V4244" i="3"/>
  <c r="S4244" i="3" s="1"/>
  <c r="V4259" i="3"/>
  <c r="S4259" i="3" s="1"/>
  <c r="V4274" i="3"/>
  <c r="S4274" i="3" s="1"/>
  <c r="V4289" i="3"/>
  <c r="S4289" i="3" s="1"/>
  <c r="V4304" i="3"/>
  <c r="S4304" i="3" s="1"/>
  <c r="V4309" i="3"/>
  <c r="S4309" i="3" s="1"/>
  <c r="V4324" i="3"/>
  <c r="S4324" i="3" s="1"/>
  <c r="V4339" i="3"/>
  <c r="S4339" i="3" s="1"/>
  <c r="V4354" i="3"/>
  <c r="S4354" i="3" s="1"/>
  <c r="V4369" i="3"/>
  <c r="S4369" i="3" s="1"/>
  <c r="V4384" i="3"/>
  <c r="S4384" i="3" s="1"/>
  <c r="V4399" i="3"/>
  <c r="S4399" i="3" s="1"/>
  <c r="V4314" i="3"/>
  <c r="S4314" i="3" s="1"/>
  <c r="V4329" i="3"/>
  <c r="S4329" i="3" s="1"/>
  <c r="V4344" i="3"/>
  <c r="S4344" i="3" s="1"/>
  <c r="V4359" i="3"/>
  <c r="S4359" i="3" s="1"/>
  <c r="V4374" i="3"/>
  <c r="S4374" i="3" s="1"/>
  <c r="V4389" i="3"/>
  <c r="S4389" i="3" s="1"/>
  <c r="V4404" i="3"/>
  <c r="S4404" i="3" s="1"/>
  <c r="V4319" i="3"/>
  <c r="S4319" i="3" s="1"/>
  <c r="V4334" i="3"/>
  <c r="S4334" i="3" s="1"/>
  <c r="V4349" i="3"/>
  <c r="S4349" i="3" s="1"/>
  <c r="V4364" i="3"/>
  <c r="S4364" i="3" s="1"/>
  <c r="V4379" i="3"/>
  <c r="S4379" i="3" s="1"/>
  <c r="V4394" i="3"/>
  <c r="S4394" i="3" s="1"/>
  <c r="V4409" i="3"/>
  <c r="S4409" i="3" s="1"/>
  <c r="V4414" i="3"/>
  <c r="S4414" i="3" s="1"/>
  <c r="V4429" i="3"/>
  <c r="S4429" i="3" s="1"/>
  <c r="V4444" i="3"/>
  <c r="S4444" i="3" s="1"/>
  <c r="V4459" i="3"/>
  <c r="S4459" i="3" s="1"/>
  <c r="V4474" i="3"/>
  <c r="S4474" i="3" s="1"/>
  <c r="V4489" i="3"/>
  <c r="S4489" i="3" s="1"/>
  <c r="V4504" i="3"/>
  <c r="S4504" i="3" s="1"/>
  <c r="V4419" i="3"/>
  <c r="S4419" i="3" s="1"/>
  <c r="V4434" i="3"/>
  <c r="S4434" i="3" s="1"/>
  <c r="V4449" i="3"/>
  <c r="S4449" i="3" s="1"/>
  <c r="V4464" i="3"/>
  <c r="S4464" i="3" s="1"/>
  <c r="V4479" i="3"/>
  <c r="S4479" i="3" s="1"/>
  <c r="V4494" i="3"/>
  <c r="S4494" i="3" s="1"/>
  <c r="V4509" i="3"/>
  <c r="S4509" i="3" s="1"/>
  <c r="V4424" i="3"/>
  <c r="S4424" i="3" s="1"/>
  <c r="V4439" i="3"/>
  <c r="S4439" i="3" s="1"/>
  <c r="V4454" i="3"/>
  <c r="S4454" i="3" s="1"/>
  <c r="V4469" i="3"/>
  <c r="S4469" i="3" s="1"/>
  <c r="V4484" i="3"/>
  <c r="S4484" i="3" s="1"/>
  <c r="V4499" i="3"/>
  <c r="S4499" i="3" s="1"/>
  <c r="V4514" i="3"/>
  <c r="S4514" i="3" s="1"/>
  <c r="V4519" i="3"/>
  <c r="S4519" i="3" s="1"/>
  <c r="V4534" i="3"/>
  <c r="S4534" i="3" s="1"/>
  <c r="V4549" i="3"/>
  <c r="S4549" i="3" s="1"/>
  <c r="V4564" i="3"/>
  <c r="S4564" i="3" s="1"/>
  <c r="V4579" i="3"/>
  <c r="S4579" i="3" s="1"/>
  <c r="V4594" i="3"/>
  <c r="S4594" i="3" s="1"/>
  <c r="V4609" i="3"/>
  <c r="S4609" i="3" s="1"/>
  <c r="V4524" i="3"/>
  <c r="S4524" i="3" s="1"/>
  <c r="V4539" i="3"/>
  <c r="S4539" i="3" s="1"/>
  <c r="V4554" i="3"/>
  <c r="S4554" i="3" s="1"/>
  <c r="V4569" i="3"/>
  <c r="S4569" i="3" s="1"/>
  <c r="V4584" i="3"/>
  <c r="S4584" i="3" s="1"/>
  <c r="V4599" i="3"/>
  <c r="S4599" i="3" s="1"/>
  <c r="V4614" i="3"/>
  <c r="S4614" i="3" s="1"/>
  <c r="V4529" i="3"/>
  <c r="S4529" i="3" s="1"/>
  <c r="V4544" i="3"/>
  <c r="S4544" i="3" s="1"/>
  <c r="V4559" i="3"/>
  <c r="S4559" i="3" s="1"/>
  <c r="V4574" i="3"/>
  <c r="S4574" i="3" s="1"/>
  <c r="V4589" i="3"/>
  <c r="S4589" i="3" s="1"/>
  <c r="V4604" i="3"/>
  <c r="S4604" i="3" s="1"/>
  <c r="V4619" i="3"/>
  <c r="S4619" i="3" s="1"/>
  <c r="V4624" i="3"/>
  <c r="S4624" i="3" s="1"/>
  <c r="V4639" i="3"/>
  <c r="S4639" i="3" s="1"/>
  <c r="V4654" i="3"/>
  <c r="S4654" i="3" s="1"/>
  <c r="V4669" i="3"/>
  <c r="S4669" i="3" s="1"/>
  <c r="V4684" i="3"/>
  <c r="S4684" i="3" s="1"/>
  <c r="V4699" i="3"/>
  <c r="S4699" i="3" s="1"/>
  <c r="V4714" i="3"/>
  <c r="S4714" i="3" s="1"/>
  <c r="V4629" i="3"/>
  <c r="S4629" i="3" s="1"/>
  <c r="V4644" i="3"/>
  <c r="S4644" i="3" s="1"/>
  <c r="V4659" i="3"/>
  <c r="S4659" i="3" s="1"/>
  <c r="V4674" i="3"/>
  <c r="S4674" i="3" s="1"/>
  <c r="V4689" i="3"/>
  <c r="S4689" i="3" s="1"/>
  <c r="V4704" i="3"/>
  <c r="S4704" i="3" s="1"/>
  <c r="V4719" i="3"/>
  <c r="S4719" i="3" s="1"/>
  <c r="V4634" i="3"/>
  <c r="S4634" i="3" s="1"/>
  <c r="V4649" i="3"/>
  <c r="S4649" i="3" s="1"/>
  <c r="V4664" i="3"/>
  <c r="S4664" i="3" s="1"/>
  <c r="V4679" i="3"/>
  <c r="S4679" i="3" s="1"/>
  <c r="V4694" i="3"/>
  <c r="S4694" i="3" s="1"/>
  <c r="V4709" i="3"/>
  <c r="S4709" i="3" s="1"/>
  <c r="V4724" i="3"/>
  <c r="S4724" i="3" s="1"/>
  <c r="V4729" i="3"/>
  <c r="S4729" i="3" s="1"/>
  <c r="V4744" i="3"/>
  <c r="S4744" i="3" s="1"/>
  <c r="V4759" i="3"/>
  <c r="S4759" i="3" s="1"/>
  <c r="V4774" i="3"/>
  <c r="S4774" i="3" s="1"/>
  <c r="V4789" i="3"/>
  <c r="S4789" i="3" s="1"/>
  <c r="V4804" i="3"/>
  <c r="S4804" i="3" s="1"/>
  <c r="V4819" i="3"/>
  <c r="S4819" i="3" s="1"/>
  <c r="V4734" i="3"/>
  <c r="S4734" i="3" s="1"/>
  <c r="V4749" i="3"/>
  <c r="S4749" i="3" s="1"/>
  <c r="V4764" i="3"/>
  <c r="S4764" i="3" s="1"/>
  <c r="V4779" i="3"/>
  <c r="S4779" i="3" s="1"/>
  <c r="V4794" i="3"/>
  <c r="S4794" i="3" s="1"/>
  <c r="V4809" i="3"/>
  <c r="S4809" i="3" s="1"/>
  <c r="V4824" i="3"/>
  <c r="S4824" i="3" s="1"/>
  <c r="V4739" i="3"/>
  <c r="S4739" i="3" s="1"/>
  <c r="V4754" i="3"/>
  <c r="S4754" i="3" s="1"/>
  <c r="V4769" i="3"/>
  <c r="S4769" i="3" s="1"/>
  <c r="V4784" i="3"/>
  <c r="S4784" i="3" s="1"/>
  <c r="V4799" i="3"/>
  <c r="S4799" i="3" s="1"/>
  <c r="V4814" i="3"/>
  <c r="S4814" i="3" s="1"/>
  <c r="V4829" i="3"/>
  <c r="S4829" i="3" s="1"/>
  <c r="V4836" i="3"/>
  <c r="S4836" i="3" s="1"/>
  <c r="V4866" i="3"/>
  <c r="S4866" i="3" s="1"/>
  <c r="V4896" i="3"/>
  <c r="S4896" i="3" s="1"/>
  <c r="V4926" i="3"/>
  <c r="S4926" i="3" s="1"/>
  <c r="V4956" i="3"/>
  <c r="S4956" i="3" s="1"/>
  <c r="V4986" i="3"/>
  <c r="S4986" i="3" s="1"/>
  <c r="V5016" i="3"/>
  <c r="S5016" i="3" s="1"/>
  <c r="V4846" i="3"/>
  <c r="S4846" i="3" s="1"/>
  <c r="V4876" i="3"/>
  <c r="S4876" i="3" s="1"/>
  <c r="V4906" i="3"/>
  <c r="S4906" i="3" s="1"/>
  <c r="V4936" i="3"/>
  <c r="S4936" i="3" s="1"/>
  <c r="V4966" i="3"/>
  <c r="S4966" i="3" s="1"/>
  <c r="V4996" i="3"/>
  <c r="S4996" i="3" s="1"/>
  <c r="V5026" i="3"/>
  <c r="S5026" i="3" s="1"/>
  <c r="V4856" i="3"/>
  <c r="S4856" i="3" s="1"/>
  <c r="V4886" i="3"/>
  <c r="S4886" i="3" s="1"/>
  <c r="V4916" i="3"/>
  <c r="S4916" i="3" s="1"/>
  <c r="V4946" i="3"/>
  <c r="S4946" i="3" s="1"/>
  <c r="V4976" i="3"/>
  <c r="S4976" i="3" s="1"/>
  <c r="V5006" i="3"/>
  <c r="S5006" i="3" s="1"/>
  <c r="V5036" i="3"/>
  <c r="S5036" i="3" s="1"/>
  <c r="V4837" i="3"/>
  <c r="S4837" i="3" s="1"/>
  <c r="V4867" i="3"/>
  <c r="S4867" i="3" s="1"/>
  <c r="V4897" i="3"/>
  <c r="S4897" i="3" s="1"/>
  <c r="V4927" i="3"/>
  <c r="S4927" i="3" s="1"/>
  <c r="V4957" i="3"/>
  <c r="S4957" i="3" s="1"/>
  <c r="V4987" i="3"/>
  <c r="S4987" i="3" s="1"/>
  <c r="V5017" i="3"/>
  <c r="S5017" i="3" s="1"/>
  <c r="V4847" i="3"/>
  <c r="S4847" i="3" s="1"/>
  <c r="V4877" i="3"/>
  <c r="S4877" i="3" s="1"/>
  <c r="V4907" i="3"/>
  <c r="S4907" i="3" s="1"/>
  <c r="V4937" i="3"/>
  <c r="S4937" i="3" s="1"/>
  <c r="V4967" i="3"/>
  <c r="S4967" i="3" s="1"/>
  <c r="V4997" i="3"/>
  <c r="S4997" i="3" s="1"/>
  <c r="V5027" i="3"/>
  <c r="S5027" i="3" s="1"/>
  <c r="V4857" i="3"/>
  <c r="S4857" i="3" s="1"/>
  <c r="V4887" i="3"/>
  <c r="S4887" i="3" s="1"/>
  <c r="V4917" i="3"/>
  <c r="S4917" i="3" s="1"/>
  <c r="V4947" i="3"/>
  <c r="S4947" i="3" s="1"/>
  <c r="V4977" i="3"/>
  <c r="S4977" i="3" s="1"/>
  <c r="V5007" i="3"/>
  <c r="S5007" i="3" s="1"/>
  <c r="V5037" i="3"/>
  <c r="S5037" i="3" s="1"/>
  <c r="V5044" i="3"/>
  <c r="S5044" i="3" s="1"/>
  <c r="V5059" i="3"/>
  <c r="S5059" i="3" s="1"/>
  <c r="V5074" i="3"/>
  <c r="S5074" i="3" s="1"/>
  <c r="V5089" i="3"/>
  <c r="S5089" i="3" s="1"/>
  <c r="V5104" i="3"/>
  <c r="S5104" i="3" s="1"/>
  <c r="V5119" i="3"/>
  <c r="S5119" i="3" s="1"/>
  <c r="V5134" i="3"/>
  <c r="S5134" i="3" s="1"/>
  <c r="V5049" i="3"/>
  <c r="S5049" i="3" s="1"/>
  <c r="V5064" i="3"/>
  <c r="S5064" i="3" s="1"/>
  <c r="V5079" i="3"/>
  <c r="S5079" i="3" s="1"/>
  <c r="V5094" i="3"/>
  <c r="S5094" i="3" s="1"/>
  <c r="V5109" i="3"/>
  <c r="S5109" i="3" s="1"/>
  <c r="V5124" i="3"/>
  <c r="S5124" i="3" s="1"/>
  <c r="V5139" i="3"/>
  <c r="S5139" i="3" s="1"/>
  <c r="V5054" i="3"/>
  <c r="S5054" i="3" s="1"/>
  <c r="V5069" i="3"/>
  <c r="S5069" i="3" s="1"/>
  <c r="V5084" i="3"/>
  <c r="S5084" i="3" s="1"/>
  <c r="V5099" i="3"/>
  <c r="S5099" i="3" s="1"/>
  <c r="V5114" i="3"/>
  <c r="S5114" i="3" s="1"/>
  <c r="V5129" i="3"/>
  <c r="S5129" i="3" s="1"/>
  <c r="V5144" i="3"/>
  <c r="S5144" i="3" s="1"/>
  <c r="V5149" i="3"/>
  <c r="S5149" i="3" s="1"/>
  <c r="V5164" i="3"/>
  <c r="S5164" i="3" s="1"/>
  <c r="V5179" i="3"/>
  <c r="S5179" i="3" s="1"/>
  <c r="V5194" i="3"/>
  <c r="S5194" i="3" s="1"/>
  <c r="V5209" i="3"/>
  <c r="S5209" i="3" s="1"/>
  <c r="V5224" i="3"/>
  <c r="S5224" i="3" s="1"/>
  <c r="V5239" i="3"/>
  <c r="S5239" i="3" s="1"/>
  <c r="V5154" i="3"/>
  <c r="S5154" i="3" s="1"/>
  <c r="V5169" i="3"/>
  <c r="S5169" i="3" s="1"/>
  <c r="V5184" i="3"/>
  <c r="S5184" i="3" s="1"/>
  <c r="V5199" i="3"/>
  <c r="S5199" i="3" s="1"/>
  <c r="V5214" i="3"/>
  <c r="S5214" i="3" s="1"/>
  <c r="V5229" i="3"/>
  <c r="S5229" i="3" s="1"/>
  <c r="V5244" i="3"/>
  <c r="S5244" i="3" s="1"/>
  <c r="V5159" i="3"/>
  <c r="S5159" i="3" s="1"/>
  <c r="V5174" i="3"/>
  <c r="S5174" i="3" s="1"/>
  <c r="V5189" i="3"/>
  <c r="S5189" i="3" s="1"/>
  <c r="V5204" i="3"/>
  <c r="S5204" i="3" s="1"/>
  <c r="V5219" i="3"/>
  <c r="S5219" i="3" s="1"/>
  <c r="V5234" i="3"/>
  <c r="S5234" i="3" s="1"/>
  <c r="V5249" i="3"/>
  <c r="S5249" i="3" s="1"/>
  <c r="V5254" i="3"/>
  <c r="S5254" i="3" s="1"/>
  <c r="V5269" i="3"/>
  <c r="S5269" i="3" s="1"/>
  <c r="V5284" i="3"/>
  <c r="S5284" i="3" s="1"/>
  <c r="V5299" i="3"/>
  <c r="S5299" i="3" s="1"/>
  <c r="V5314" i="3"/>
  <c r="S5314" i="3" s="1"/>
  <c r="V5329" i="3"/>
  <c r="S5329" i="3" s="1"/>
  <c r="V5344" i="3"/>
  <c r="S5344" i="3" s="1"/>
  <c r="V5259" i="3"/>
  <c r="S5259" i="3" s="1"/>
  <c r="V5274" i="3"/>
  <c r="S5274" i="3" s="1"/>
  <c r="V5289" i="3"/>
  <c r="S5289" i="3" s="1"/>
  <c r="V5304" i="3"/>
  <c r="S5304" i="3" s="1"/>
  <c r="V5319" i="3"/>
  <c r="S5319" i="3" s="1"/>
  <c r="V5334" i="3"/>
  <c r="S5334" i="3" s="1"/>
  <c r="V5349" i="3"/>
  <c r="S5349" i="3" s="1"/>
  <c r="V5264" i="3"/>
  <c r="S5264" i="3" s="1"/>
  <c r="V5279" i="3"/>
  <c r="S5279" i="3" s="1"/>
  <c r="V5294" i="3"/>
  <c r="S5294" i="3" s="1"/>
  <c r="V5309" i="3"/>
  <c r="S5309" i="3" s="1"/>
  <c r="V5324" i="3"/>
  <c r="S5324" i="3" s="1"/>
  <c r="V5339" i="3"/>
  <c r="S5339" i="3" s="1"/>
  <c r="V5354" i="3"/>
  <c r="S5354" i="3" s="1"/>
  <c r="V5359" i="3"/>
  <c r="S5359" i="3" s="1"/>
  <c r="V5374" i="3"/>
  <c r="S5374" i="3" s="1"/>
  <c r="V5389" i="3"/>
  <c r="S5389" i="3" s="1"/>
  <c r="V5404" i="3"/>
  <c r="S5404" i="3" s="1"/>
  <c r="V5419" i="3"/>
  <c r="S5419" i="3" s="1"/>
  <c r="V5434" i="3"/>
  <c r="S5434" i="3" s="1"/>
  <c r="V5449" i="3"/>
  <c r="S5449" i="3" s="1"/>
  <c r="V5364" i="3"/>
  <c r="S5364" i="3" s="1"/>
  <c r="V5379" i="3"/>
  <c r="S5379" i="3" s="1"/>
  <c r="V5394" i="3"/>
  <c r="S5394" i="3" s="1"/>
  <c r="V5409" i="3"/>
  <c r="S5409" i="3" s="1"/>
  <c r="V5424" i="3"/>
  <c r="S5424" i="3" s="1"/>
  <c r="V5439" i="3"/>
  <c r="S5439" i="3" s="1"/>
  <c r="V5454" i="3"/>
  <c r="S5454" i="3" s="1"/>
  <c r="V5369" i="3"/>
  <c r="S5369" i="3" s="1"/>
  <c r="V5384" i="3"/>
  <c r="S5384" i="3" s="1"/>
  <c r="V5399" i="3"/>
  <c r="S5399" i="3" s="1"/>
  <c r="V5414" i="3"/>
  <c r="S5414" i="3" s="1"/>
  <c r="V5429" i="3"/>
  <c r="S5429" i="3" s="1"/>
  <c r="V5444" i="3"/>
  <c r="S5444" i="3" s="1"/>
  <c r="V5459" i="3"/>
  <c r="S5459" i="3" s="1"/>
  <c r="V5464" i="3"/>
  <c r="S5464" i="3" s="1"/>
  <c r="V5479" i="3"/>
  <c r="S5479" i="3" s="1"/>
  <c r="V5494" i="3"/>
  <c r="S5494" i="3" s="1"/>
  <c r="V5509" i="3"/>
  <c r="S5509" i="3" s="1"/>
  <c r="V5524" i="3"/>
  <c r="S5524" i="3" s="1"/>
  <c r="V5539" i="3"/>
  <c r="S5539" i="3" s="1"/>
  <c r="V5554" i="3"/>
  <c r="S5554" i="3" s="1"/>
  <c r="V5469" i="3"/>
  <c r="S5469" i="3" s="1"/>
  <c r="V5484" i="3"/>
  <c r="S5484" i="3" s="1"/>
  <c r="V5499" i="3"/>
  <c r="S5499" i="3" s="1"/>
  <c r="V5514" i="3"/>
  <c r="S5514" i="3" s="1"/>
  <c r="V5529" i="3"/>
  <c r="S5529" i="3" s="1"/>
  <c r="V5544" i="3"/>
  <c r="S5544" i="3" s="1"/>
  <c r="V5559" i="3"/>
  <c r="S5559" i="3" s="1"/>
  <c r="V5474" i="3"/>
  <c r="S5474" i="3" s="1"/>
  <c r="V5489" i="3"/>
  <c r="S5489" i="3" s="1"/>
  <c r="V5504" i="3"/>
  <c r="S5504" i="3" s="1"/>
  <c r="V5519" i="3"/>
  <c r="S5519" i="3" s="1"/>
  <c r="V5534" i="3"/>
  <c r="S5534" i="3" s="1"/>
  <c r="V5549" i="3"/>
  <c r="S5549" i="3" s="1"/>
  <c r="V5564" i="3"/>
  <c r="S5564" i="3" s="1"/>
  <c r="V5569" i="3"/>
  <c r="S5569" i="3" s="1"/>
  <c r="V5584" i="3"/>
  <c r="S5584" i="3" s="1"/>
  <c r="V5599" i="3"/>
  <c r="S5599" i="3" s="1"/>
  <c r="V5614" i="3"/>
  <c r="S5614" i="3" s="1"/>
  <c r="V5629" i="3"/>
  <c r="S5629" i="3" s="1"/>
  <c r="V5644" i="3"/>
  <c r="S5644" i="3" s="1"/>
  <c r="V5659" i="3"/>
  <c r="S5659" i="3" s="1"/>
  <c r="V5574" i="3"/>
  <c r="S5574" i="3" s="1"/>
  <c r="V5589" i="3"/>
  <c r="S5589" i="3" s="1"/>
  <c r="V5604" i="3"/>
  <c r="S5604" i="3" s="1"/>
  <c r="V5619" i="3"/>
  <c r="S5619" i="3" s="1"/>
  <c r="V5634" i="3"/>
  <c r="S5634" i="3" s="1"/>
  <c r="V5649" i="3"/>
  <c r="S5649" i="3" s="1"/>
  <c r="V5664" i="3"/>
  <c r="S5664" i="3" s="1"/>
  <c r="V5579" i="3"/>
  <c r="S5579" i="3" s="1"/>
  <c r="V5594" i="3"/>
  <c r="S5594" i="3" s="1"/>
  <c r="V5609" i="3"/>
  <c r="S5609" i="3" s="1"/>
  <c r="V5624" i="3"/>
  <c r="S5624" i="3" s="1"/>
  <c r="V5639" i="3"/>
  <c r="S5639" i="3" s="1"/>
  <c r="V5654" i="3"/>
  <c r="S5654" i="3" s="1"/>
  <c r="V5669" i="3"/>
  <c r="S5669" i="3" s="1"/>
  <c r="V5676" i="3"/>
  <c r="S5676" i="3" s="1"/>
  <c r="V5706" i="3"/>
  <c r="S5706" i="3" s="1"/>
  <c r="V5736" i="3"/>
  <c r="S5736" i="3" s="1"/>
  <c r="V5766" i="3"/>
  <c r="S5766" i="3" s="1"/>
  <c r="V5796" i="3"/>
  <c r="S5796" i="3" s="1"/>
  <c r="V5826" i="3"/>
  <c r="S5826" i="3" s="1"/>
  <c r="V5856" i="3"/>
  <c r="S5856" i="3" s="1"/>
  <c r="V5686" i="3"/>
  <c r="S5686" i="3" s="1"/>
  <c r="V5716" i="3"/>
  <c r="S5716" i="3" s="1"/>
  <c r="V5746" i="3"/>
  <c r="S5746" i="3" s="1"/>
  <c r="V5776" i="3"/>
  <c r="S5776" i="3" s="1"/>
  <c r="V5806" i="3"/>
  <c r="S5806" i="3" s="1"/>
  <c r="V5836" i="3"/>
  <c r="S5836" i="3" s="1"/>
  <c r="V5866" i="3"/>
  <c r="S5866" i="3" s="1"/>
  <c r="V5696" i="3"/>
  <c r="S5696" i="3" s="1"/>
  <c r="V5726" i="3"/>
  <c r="S5726" i="3" s="1"/>
  <c r="V5756" i="3"/>
  <c r="S5756" i="3" s="1"/>
  <c r="V5786" i="3"/>
  <c r="S5786" i="3" s="1"/>
  <c r="V5816" i="3"/>
  <c r="S5816" i="3" s="1"/>
  <c r="V5846" i="3"/>
  <c r="S5846" i="3" s="1"/>
  <c r="V5876" i="3"/>
  <c r="S5876" i="3" s="1"/>
  <c r="V5677" i="3"/>
  <c r="S5677" i="3" s="1"/>
  <c r="V5707" i="3"/>
  <c r="S5707" i="3" s="1"/>
  <c r="V5737" i="3"/>
  <c r="S5737" i="3" s="1"/>
  <c r="V5767" i="3"/>
  <c r="S5767" i="3" s="1"/>
  <c r="V5797" i="3"/>
  <c r="S5797" i="3" s="1"/>
  <c r="V5827" i="3"/>
  <c r="S5827" i="3" s="1"/>
  <c r="V5857" i="3"/>
  <c r="S5857" i="3" s="1"/>
  <c r="V5687" i="3"/>
  <c r="S5687" i="3" s="1"/>
  <c r="V5717" i="3"/>
  <c r="S5717" i="3" s="1"/>
  <c r="V5747" i="3"/>
  <c r="S5747" i="3" s="1"/>
  <c r="V5777" i="3"/>
  <c r="S5777" i="3" s="1"/>
  <c r="V5807" i="3"/>
  <c r="S5807" i="3" s="1"/>
  <c r="V5837" i="3"/>
  <c r="S5837" i="3" s="1"/>
  <c r="V5867" i="3"/>
  <c r="S5867" i="3" s="1"/>
  <c r="V5697" i="3"/>
  <c r="S5697" i="3" s="1"/>
  <c r="V5727" i="3"/>
  <c r="S5727" i="3" s="1"/>
  <c r="V5757" i="3"/>
  <c r="S5757" i="3" s="1"/>
  <c r="V5787" i="3"/>
  <c r="S5787" i="3" s="1"/>
  <c r="V5817" i="3"/>
  <c r="S5817" i="3" s="1"/>
  <c r="V5847" i="3"/>
  <c r="S5847" i="3" s="1"/>
  <c r="V5877" i="3"/>
  <c r="S5877" i="3" s="1"/>
  <c r="V5884" i="3"/>
  <c r="S5884" i="3" s="1"/>
  <c r="V5899" i="3"/>
  <c r="S5899" i="3" s="1"/>
  <c r="V5914" i="3"/>
  <c r="S5914" i="3" s="1"/>
  <c r="V5929" i="3"/>
  <c r="S5929" i="3" s="1"/>
  <c r="V5944" i="3"/>
  <c r="S5944" i="3" s="1"/>
  <c r="V5959" i="3"/>
  <c r="S5959" i="3" s="1"/>
  <c r="V5974" i="3"/>
  <c r="S5974" i="3" s="1"/>
  <c r="V5889" i="3"/>
  <c r="S5889" i="3" s="1"/>
  <c r="V5904" i="3"/>
  <c r="S5904" i="3" s="1"/>
  <c r="V5919" i="3"/>
  <c r="S5919" i="3" s="1"/>
  <c r="V5934" i="3"/>
  <c r="S5934" i="3" s="1"/>
  <c r="V5949" i="3"/>
  <c r="S5949" i="3" s="1"/>
  <c r="V5964" i="3"/>
  <c r="S5964" i="3" s="1"/>
  <c r="V5979" i="3"/>
  <c r="S5979" i="3" s="1"/>
  <c r="V5894" i="3"/>
  <c r="S5894" i="3" s="1"/>
  <c r="V5909" i="3"/>
  <c r="S5909" i="3" s="1"/>
  <c r="V5924" i="3"/>
  <c r="S5924" i="3" s="1"/>
  <c r="V5939" i="3"/>
  <c r="S5939" i="3" s="1"/>
  <c r="V5954" i="3"/>
  <c r="S5954" i="3" s="1"/>
  <c r="V5969" i="3"/>
  <c r="S5969" i="3" s="1"/>
  <c r="V5984" i="3"/>
  <c r="S5984" i="3" s="1"/>
  <c r="V5989" i="3"/>
  <c r="S5989" i="3" s="1"/>
  <c r="V6004" i="3"/>
  <c r="S6004" i="3" s="1"/>
  <c r="V6019" i="3"/>
  <c r="S6019" i="3" s="1"/>
  <c r="V6034" i="3"/>
  <c r="S6034" i="3" s="1"/>
  <c r="V6049" i="3"/>
  <c r="S6049" i="3" s="1"/>
  <c r="V6064" i="3"/>
  <c r="S6064" i="3" s="1"/>
  <c r="V6079" i="3"/>
  <c r="S6079" i="3" s="1"/>
  <c r="V5994" i="3"/>
  <c r="S5994" i="3" s="1"/>
  <c r="V6009" i="3"/>
  <c r="S6009" i="3" s="1"/>
  <c r="V6024" i="3"/>
  <c r="S6024" i="3" s="1"/>
  <c r="V6039" i="3"/>
  <c r="S6039" i="3" s="1"/>
  <c r="V6054" i="3"/>
  <c r="S6054" i="3" s="1"/>
  <c r="V6069" i="3"/>
  <c r="S6069" i="3" s="1"/>
  <c r="V6084" i="3"/>
  <c r="S6084" i="3" s="1"/>
  <c r="V5999" i="3"/>
  <c r="S5999" i="3" s="1"/>
  <c r="V6014" i="3"/>
  <c r="S6014" i="3" s="1"/>
  <c r="V6029" i="3"/>
  <c r="S6029" i="3" s="1"/>
  <c r="V6044" i="3"/>
  <c r="S6044" i="3" s="1"/>
  <c r="V6059" i="3"/>
  <c r="S6059" i="3" s="1"/>
  <c r="V6074" i="3"/>
  <c r="S6074" i="3" s="1"/>
  <c r="V6089" i="3"/>
  <c r="S6089" i="3" s="1"/>
  <c r="V6094" i="3"/>
  <c r="S6094" i="3" s="1"/>
  <c r="V6109" i="3"/>
  <c r="S6109" i="3" s="1"/>
  <c r="V6124" i="3"/>
  <c r="S6124" i="3" s="1"/>
  <c r="V6139" i="3"/>
  <c r="S6139" i="3" s="1"/>
  <c r="V6154" i="3"/>
  <c r="S6154" i="3" s="1"/>
  <c r="V6169" i="3"/>
  <c r="S6169" i="3" s="1"/>
  <c r="V6184" i="3"/>
  <c r="S6184" i="3" s="1"/>
  <c r="V6099" i="3"/>
  <c r="S6099" i="3" s="1"/>
  <c r="V6114" i="3"/>
  <c r="S6114" i="3" s="1"/>
  <c r="V6129" i="3"/>
  <c r="S6129" i="3" s="1"/>
  <c r="V6144" i="3"/>
  <c r="S6144" i="3" s="1"/>
  <c r="V6159" i="3"/>
  <c r="S6159" i="3" s="1"/>
  <c r="V6174" i="3"/>
  <c r="S6174" i="3" s="1"/>
  <c r="V6189" i="3"/>
  <c r="S6189" i="3" s="1"/>
  <c r="V6104" i="3"/>
  <c r="S6104" i="3" s="1"/>
  <c r="V6119" i="3"/>
  <c r="S6119" i="3" s="1"/>
  <c r="V6134" i="3"/>
  <c r="S6134" i="3" s="1"/>
  <c r="V6149" i="3"/>
  <c r="S6149" i="3" s="1"/>
  <c r="V6164" i="3"/>
  <c r="S6164" i="3" s="1"/>
  <c r="V6179" i="3"/>
  <c r="S6179" i="3" s="1"/>
  <c r="V6194" i="3"/>
  <c r="S6194" i="3" s="1"/>
  <c r="V6199" i="3"/>
  <c r="S6199" i="3" s="1"/>
  <c r="V6214" i="3"/>
  <c r="S6214" i="3" s="1"/>
  <c r="V6229" i="3"/>
  <c r="S6229" i="3" s="1"/>
  <c r="V6244" i="3"/>
  <c r="S6244" i="3" s="1"/>
  <c r="V6259" i="3"/>
  <c r="S6259" i="3" s="1"/>
  <c r="V6274" i="3"/>
  <c r="S6274" i="3" s="1"/>
  <c r="V6289" i="3"/>
  <c r="S6289" i="3" s="1"/>
  <c r="V6204" i="3"/>
  <c r="S6204" i="3" s="1"/>
  <c r="V6219" i="3"/>
  <c r="S6219" i="3" s="1"/>
  <c r="V6234" i="3"/>
  <c r="S6234" i="3" s="1"/>
  <c r="V6249" i="3"/>
  <c r="S6249" i="3" s="1"/>
  <c r="V6264" i="3"/>
  <c r="S6264" i="3" s="1"/>
  <c r="V6279" i="3"/>
  <c r="S6279" i="3" s="1"/>
  <c r="V6294" i="3"/>
  <c r="S6294" i="3" s="1"/>
  <c r="V6209" i="3"/>
  <c r="S6209" i="3" s="1"/>
  <c r="V6224" i="3"/>
  <c r="S6224" i="3" s="1"/>
  <c r="V6239" i="3"/>
  <c r="S6239" i="3" s="1"/>
  <c r="V6254" i="3"/>
  <c r="S6254" i="3" s="1"/>
  <c r="V6269" i="3"/>
  <c r="S6269" i="3" s="1"/>
  <c r="V6284" i="3"/>
  <c r="S6284" i="3" s="1"/>
  <c r="V6299" i="3"/>
  <c r="S6299" i="3" s="1"/>
  <c r="V6304" i="3"/>
  <c r="S6304" i="3" s="1"/>
  <c r="V6319" i="3"/>
  <c r="S6319" i="3" s="1"/>
  <c r="V6334" i="3"/>
  <c r="S6334" i="3" s="1"/>
  <c r="V6349" i="3"/>
  <c r="S6349" i="3" s="1"/>
  <c r="V6364" i="3"/>
  <c r="S6364" i="3" s="1"/>
  <c r="V6379" i="3"/>
  <c r="S6379" i="3" s="1"/>
  <c r="V6394" i="3"/>
  <c r="S6394" i="3" s="1"/>
  <c r="V6309" i="3"/>
  <c r="S6309" i="3" s="1"/>
  <c r="V6324" i="3"/>
  <c r="S6324" i="3" s="1"/>
  <c r="V6339" i="3"/>
  <c r="S6339" i="3" s="1"/>
  <c r="V6354" i="3"/>
  <c r="S6354" i="3" s="1"/>
  <c r="V6369" i="3"/>
  <c r="S6369" i="3" s="1"/>
  <c r="V6384" i="3"/>
  <c r="S6384" i="3" s="1"/>
  <c r="V6399" i="3"/>
  <c r="S6399" i="3" s="1"/>
  <c r="V6314" i="3"/>
  <c r="S6314" i="3" s="1"/>
  <c r="V6329" i="3"/>
  <c r="S6329" i="3" s="1"/>
  <c r="V6344" i="3"/>
  <c r="S6344" i="3" s="1"/>
  <c r="V6359" i="3"/>
  <c r="S6359" i="3" s="1"/>
  <c r="V6374" i="3"/>
  <c r="S6374" i="3" s="1"/>
  <c r="V6389" i="3"/>
  <c r="S6389" i="3" s="1"/>
  <c r="V6404" i="3"/>
  <c r="S6404" i="3" s="1"/>
  <c r="V6409" i="3"/>
  <c r="S6409" i="3" s="1"/>
  <c r="V6424" i="3"/>
  <c r="S6424" i="3" s="1"/>
  <c r="V6439" i="3"/>
  <c r="S6439" i="3" s="1"/>
  <c r="V6454" i="3"/>
  <c r="S6454" i="3" s="1"/>
  <c r="V6469" i="3"/>
  <c r="S6469" i="3" s="1"/>
  <c r="V6484" i="3"/>
  <c r="S6484" i="3" s="1"/>
  <c r="V6499" i="3"/>
  <c r="S6499" i="3" s="1"/>
  <c r="V6414" i="3"/>
  <c r="S6414" i="3" s="1"/>
  <c r="V6429" i="3"/>
  <c r="S6429" i="3" s="1"/>
  <c r="V6444" i="3"/>
  <c r="S6444" i="3" s="1"/>
  <c r="V6459" i="3"/>
  <c r="S6459" i="3" s="1"/>
  <c r="V6474" i="3"/>
  <c r="S6474" i="3" s="1"/>
  <c r="V6489" i="3"/>
  <c r="S6489" i="3" s="1"/>
  <c r="V6504" i="3"/>
  <c r="S6504" i="3" s="1"/>
  <c r="V6419" i="3"/>
  <c r="S6419" i="3" s="1"/>
  <c r="V6434" i="3"/>
  <c r="S6434" i="3" s="1"/>
  <c r="V6449" i="3"/>
  <c r="S6449" i="3" s="1"/>
  <c r="V6464" i="3"/>
  <c r="S6464" i="3" s="1"/>
  <c r="V6479" i="3"/>
  <c r="S6479" i="3" s="1"/>
  <c r="V6494" i="3"/>
  <c r="S6494" i="3" s="1"/>
  <c r="V6509" i="3"/>
  <c r="S6509" i="3" s="1"/>
  <c r="V6516" i="3"/>
  <c r="S6516" i="3" s="1"/>
  <c r="V6546" i="3"/>
  <c r="S6546" i="3" s="1"/>
  <c r="V6576" i="3"/>
  <c r="S6576" i="3" s="1"/>
  <c r="V6606" i="3"/>
  <c r="S6606" i="3" s="1"/>
  <c r="V6636" i="3"/>
  <c r="S6636" i="3" s="1"/>
  <c r="V6666" i="3"/>
  <c r="S6666" i="3" s="1"/>
  <c r="V6696" i="3"/>
  <c r="S6696" i="3" s="1"/>
  <c r="V6526" i="3"/>
  <c r="S6526" i="3" s="1"/>
  <c r="V6556" i="3"/>
  <c r="S6556" i="3" s="1"/>
  <c r="V6586" i="3"/>
  <c r="S6586" i="3" s="1"/>
  <c r="V6616" i="3"/>
  <c r="S6616" i="3" s="1"/>
  <c r="V6646" i="3"/>
  <c r="S6646" i="3" s="1"/>
  <c r="V6676" i="3"/>
  <c r="S6676" i="3" s="1"/>
  <c r="V6706" i="3"/>
  <c r="S6706" i="3" s="1"/>
  <c r="V6536" i="3"/>
  <c r="S6536" i="3" s="1"/>
  <c r="V6566" i="3"/>
  <c r="S6566" i="3" s="1"/>
  <c r="V6596" i="3"/>
  <c r="S6596" i="3" s="1"/>
  <c r="V6626" i="3"/>
  <c r="S6626" i="3" s="1"/>
  <c r="V6656" i="3"/>
  <c r="S6656" i="3" s="1"/>
  <c r="V6686" i="3"/>
  <c r="S6686" i="3" s="1"/>
  <c r="V6716" i="3"/>
  <c r="S6716" i="3" s="1"/>
  <c r="V6517" i="3"/>
  <c r="S6517" i="3" s="1"/>
  <c r="V6547" i="3"/>
  <c r="S6547" i="3" s="1"/>
  <c r="V6577" i="3"/>
  <c r="S6577" i="3" s="1"/>
  <c r="V6607" i="3"/>
  <c r="S6607" i="3" s="1"/>
  <c r="V6637" i="3"/>
  <c r="S6637" i="3" s="1"/>
  <c r="V6667" i="3"/>
  <c r="S6667" i="3" s="1"/>
  <c r="V6697" i="3"/>
  <c r="S6697" i="3" s="1"/>
  <c r="V6527" i="3"/>
  <c r="S6527" i="3" s="1"/>
  <c r="V6557" i="3"/>
  <c r="S6557" i="3" s="1"/>
  <c r="V6587" i="3"/>
  <c r="S6587" i="3" s="1"/>
  <c r="V6617" i="3"/>
  <c r="S6617" i="3" s="1"/>
  <c r="V6647" i="3"/>
  <c r="S6647" i="3" s="1"/>
  <c r="V6677" i="3"/>
  <c r="S6677" i="3" s="1"/>
  <c r="V6707" i="3"/>
  <c r="S6707" i="3" s="1"/>
  <c r="V6537" i="3"/>
  <c r="S6537" i="3" s="1"/>
  <c r="V6567" i="3"/>
  <c r="S6567" i="3" s="1"/>
  <c r="V6597" i="3"/>
  <c r="S6597" i="3" s="1"/>
  <c r="V6627" i="3"/>
  <c r="S6627" i="3" s="1"/>
  <c r="V6657" i="3"/>
  <c r="S6657" i="3" s="1"/>
  <c r="V6687" i="3"/>
  <c r="S6687" i="3" s="1"/>
  <c r="V6717" i="3"/>
  <c r="S6717" i="3" s="1"/>
  <c r="V6724" i="3"/>
  <c r="S6724" i="3" s="1"/>
  <c r="V6739" i="3"/>
  <c r="S6739" i="3" s="1"/>
  <c r="V6754" i="3"/>
  <c r="S6754" i="3" s="1"/>
  <c r="V6769" i="3"/>
  <c r="S6769" i="3" s="1"/>
  <c r="V6784" i="3"/>
  <c r="S6784" i="3" s="1"/>
  <c r="V6799" i="3"/>
  <c r="S6799" i="3" s="1"/>
  <c r="V6814" i="3"/>
  <c r="S6814" i="3" s="1"/>
  <c r="V6729" i="3"/>
  <c r="S6729" i="3" s="1"/>
  <c r="V6744" i="3"/>
  <c r="S6744" i="3" s="1"/>
  <c r="V6759" i="3"/>
  <c r="S6759" i="3" s="1"/>
  <c r="V6774" i="3"/>
  <c r="S6774" i="3" s="1"/>
  <c r="V6789" i="3"/>
  <c r="S6789" i="3" s="1"/>
  <c r="V6804" i="3"/>
  <c r="S6804" i="3" s="1"/>
  <c r="V6819" i="3"/>
  <c r="S6819" i="3" s="1"/>
  <c r="V6734" i="3"/>
  <c r="S6734" i="3" s="1"/>
  <c r="V6749" i="3"/>
  <c r="S6749" i="3" s="1"/>
  <c r="V6764" i="3"/>
  <c r="S6764" i="3" s="1"/>
  <c r="V6779" i="3"/>
  <c r="S6779" i="3" s="1"/>
  <c r="V6794" i="3"/>
  <c r="S6794" i="3" s="1"/>
  <c r="V6809" i="3"/>
  <c r="S6809" i="3" s="1"/>
  <c r="V6824" i="3"/>
  <c r="S6824" i="3" s="1"/>
  <c r="V7669" i="3"/>
  <c r="S7669" i="3" s="1"/>
  <c r="V7684" i="3"/>
  <c r="S7684" i="3" s="1"/>
  <c r="V7699" i="3"/>
  <c r="S7699" i="3" s="1"/>
  <c r="V7714" i="3"/>
  <c r="S7714" i="3" s="1"/>
  <c r="V7729" i="3"/>
  <c r="S7729" i="3" s="1"/>
  <c r="V7744" i="3"/>
  <c r="S7744" i="3" s="1"/>
  <c r="V7759" i="3"/>
  <c r="S7759" i="3" s="1"/>
  <c r="V7674" i="3"/>
  <c r="S7674" i="3" s="1"/>
  <c r="V7689" i="3"/>
  <c r="S7689" i="3" s="1"/>
  <c r="V7704" i="3"/>
  <c r="S7704" i="3" s="1"/>
  <c r="V7719" i="3"/>
  <c r="S7719" i="3" s="1"/>
  <c r="V7734" i="3"/>
  <c r="S7734" i="3" s="1"/>
  <c r="V7749" i="3"/>
  <c r="S7749" i="3" s="1"/>
  <c r="V7764" i="3"/>
  <c r="S7764" i="3" s="1"/>
  <c r="V7679" i="3"/>
  <c r="S7679" i="3" s="1"/>
  <c r="V7694" i="3"/>
  <c r="S7694" i="3" s="1"/>
  <c r="V7709" i="3"/>
  <c r="S7709" i="3" s="1"/>
  <c r="V7724" i="3"/>
  <c r="S7724" i="3" s="1"/>
  <c r="V7739" i="3"/>
  <c r="S7739" i="3" s="1"/>
  <c r="V7754" i="3"/>
  <c r="S7754" i="3" s="1"/>
  <c r="V7769" i="3"/>
  <c r="S7769" i="3" s="1"/>
  <c r="V7774" i="3"/>
  <c r="S7774" i="3" s="1"/>
  <c r="V7789" i="3"/>
  <c r="S7789" i="3" s="1"/>
  <c r="V7804" i="3"/>
  <c r="S7804" i="3" s="1"/>
  <c r="V7819" i="3"/>
  <c r="S7819" i="3" s="1"/>
  <c r="V7834" i="3"/>
  <c r="S7834" i="3" s="1"/>
  <c r="V7849" i="3"/>
  <c r="S7849" i="3" s="1"/>
  <c r="V7864" i="3"/>
  <c r="S7864" i="3" s="1"/>
  <c r="V7779" i="3"/>
  <c r="S7779" i="3" s="1"/>
  <c r="V7794" i="3"/>
  <c r="S7794" i="3" s="1"/>
  <c r="V7809" i="3"/>
  <c r="S7809" i="3" s="1"/>
  <c r="V7824" i="3"/>
  <c r="S7824" i="3" s="1"/>
  <c r="V7839" i="3"/>
  <c r="S7839" i="3" s="1"/>
  <c r="V7854" i="3"/>
  <c r="S7854" i="3" s="1"/>
  <c r="V7869" i="3"/>
  <c r="S7869" i="3" s="1"/>
  <c r="V7784" i="3"/>
  <c r="S7784" i="3" s="1"/>
  <c r="V7799" i="3"/>
  <c r="S7799" i="3" s="1"/>
  <c r="V7814" i="3"/>
  <c r="S7814" i="3" s="1"/>
  <c r="V7829" i="3"/>
  <c r="S7829" i="3" s="1"/>
  <c r="V7844" i="3"/>
  <c r="S7844" i="3" s="1"/>
  <c r="V7859" i="3"/>
  <c r="S7859" i="3" s="1"/>
  <c r="V7874" i="3"/>
  <c r="S7874" i="3" s="1"/>
  <c r="V7879" i="3"/>
  <c r="S7879" i="3" s="1"/>
  <c r="V7894" i="3"/>
  <c r="S7894" i="3" s="1"/>
  <c r="V7909" i="3"/>
  <c r="S7909" i="3" s="1"/>
  <c r="V7924" i="3"/>
  <c r="S7924" i="3" s="1"/>
  <c r="V7939" i="3"/>
  <c r="S7939" i="3" s="1"/>
  <c r="V7954" i="3"/>
  <c r="S7954" i="3" s="1"/>
  <c r="V7969" i="3"/>
  <c r="S7969" i="3" s="1"/>
  <c r="V7884" i="3"/>
  <c r="S7884" i="3" s="1"/>
  <c r="V7899" i="3"/>
  <c r="S7899" i="3" s="1"/>
  <c r="V7914" i="3"/>
  <c r="S7914" i="3" s="1"/>
  <c r="V7929" i="3"/>
  <c r="S7929" i="3" s="1"/>
  <c r="V7944" i="3"/>
  <c r="S7944" i="3" s="1"/>
  <c r="V7959" i="3"/>
  <c r="S7959" i="3" s="1"/>
  <c r="V7974" i="3"/>
  <c r="S7974" i="3" s="1"/>
  <c r="V7889" i="3"/>
  <c r="S7889" i="3" s="1"/>
  <c r="V7904" i="3"/>
  <c r="S7904" i="3" s="1"/>
  <c r="V7919" i="3"/>
  <c r="S7919" i="3" s="1"/>
  <c r="V7934" i="3"/>
  <c r="S7934" i="3" s="1"/>
  <c r="V7949" i="3"/>
  <c r="S7949" i="3" s="1"/>
  <c r="V7964" i="3"/>
  <c r="S7964" i="3" s="1"/>
  <c r="V7979" i="3"/>
  <c r="S7979" i="3" s="1"/>
  <c r="V7984" i="3"/>
  <c r="S7984" i="3" s="1"/>
  <c r="V7999" i="3"/>
  <c r="S7999" i="3" s="1"/>
  <c r="V8014" i="3"/>
  <c r="S8014" i="3" s="1"/>
  <c r="V8029" i="3"/>
  <c r="S8029" i="3" s="1"/>
  <c r="V8044" i="3"/>
  <c r="S8044" i="3" s="1"/>
  <c r="V8059" i="3"/>
  <c r="S8059" i="3" s="1"/>
  <c r="V8074" i="3"/>
  <c r="S8074" i="3" s="1"/>
  <c r="V7989" i="3"/>
  <c r="S7989" i="3" s="1"/>
  <c r="V8004" i="3"/>
  <c r="S8004" i="3" s="1"/>
  <c r="V8019" i="3"/>
  <c r="S8019" i="3" s="1"/>
  <c r="V8034" i="3"/>
  <c r="S8034" i="3" s="1"/>
  <c r="V8049" i="3"/>
  <c r="S8049" i="3" s="1"/>
  <c r="V8064" i="3"/>
  <c r="S8064" i="3" s="1"/>
  <c r="V8079" i="3"/>
  <c r="S8079" i="3" s="1"/>
  <c r="V7994" i="3"/>
  <c r="S7994" i="3" s="1"/>
  <c r="V8009" i="3"/>
  <c r="S8009" i="3" s="1"/>
  <c r="V8024" i="3"/>
  <c r="S8024" i="3" s="1"/>
  <c r="V8039" i="3"/>
  <c r="S8039" i="3" s="1"/>
  <c r="V8054" i="3"/>
  <c r="S8054" i="3" s="1"/>
  <c r="V8069" i="3"/>
  <c r="S8069" i="3" s="1"/>
  <c r="V8084" i="3"/>
  <c r="S8084" i="3" s="1"/>
  <c r="V8089" i="3"/>
  <c r="S8089" i="3" s="1"/>
  <c r="V8104" i="3"/>
  <c r="S8104" i="3" s="1"/>
  <c r="V8119" i="3"/>
  <c r="S8119" i="3" s="1"/>
  <c r="V8134" i="3"/>
  <c r="S8134" i="3" s="1"/>
  <c r="V8149" i="3"/>
  <c r="S8149" i="3" s="1"/>
  <c r="V8164" i="3"/>
  <c r="S8164" i="3" s="1"/>
  <c r="V8179" i="3"/>
  <c r="S8179" i="3" s="1"/>
  <c r="V8094" i="3"/>
  <c r="S8094" i="3" s="1"/>
  <c r="V8109" i="3"/>
  <c r="S8109" i="3" s="1"/>
  <c r="V8124" i="3"/>
  <c r="S8124" i="3" s="1"/>
  <c r="V8139" i="3"/>
  <c r="S8139" i="3" s="1"/>
  <c r="V8154" i="3"/>
  <c r="S8154" i="3" s="1"/>
  <c r="V8169" i="3"/>
  <c r="S8169" i="3" s="1"/>
  <c r="V8184" i="3"/>
  <c r="S8184" i="3" s="1"/>
  <c r="V8099" i="3"/>
  <c r="S8099" i="3" s="1"/>
  <c r="V8114" i="3"/>
  <c r="S8114" i="3" s="1"/>
  <c r="V8129" i="3"/>
  <c r="S8129" i="3" s="1"/>
  <c r="V8144" i="3"/>
  <c r="S8144" i="3" s="1"/>
  <c r="V8159" i="3"/>
  <c r="S8159" i="3" s="1"/>
  <c r="V8174" i="3"/>
  <c r="S8174" i="3" s="1"/>
  <c r="V8189" i="3"/>
  <c r="S8189" i="3" s="1"/>
  <c r="V8196" i="3"/>
  <c r="S8196" i="3" s="1"/>
  <c r="V8226" i="3"/>
  <c r="S8226" i="3" s="1"/>
  <c r="V8256" i="3"/>
  <c r="S8256" i="3" s="1"/>
  <c r="V8286" i="3"/>
  <c r="S8286" i="3" s="1"/>
  <c r="V8316" i="3"/>
  <c r="S8316" i="3" s="1"/>
  <c r="V8346" i="3"/>
  <c r="S8346" i="3" s="1"/>
  <c r="V8376" i="3"/>
  <c r="S8376" i="3" s="1"/>
  <c r="V8206" i="3"/>
  <c r="S8206" i="3" s="1"/>
  <c r="V8236" i="3"/>
  <c r="S8236" i="3" s="1"/>
  <c r="V8266" i="3"/>
  <c r="S8266" i="3" s="1"/>
  <c r="V8296" i="3"/>
  <c r="S8296" i="3" s="1"/>
  <c r="V8326" i="3"/>
  <c r="S8326" i="3" s="1"/>
  <c r="V8356" i="3"/>
  <c r="S8356" i="3" s="1"/>
  <c r="V8386" i="3"/>
  <c r="S8386" i="3" s="1"/>
  <c r="V8216" i="3"/>
  <c r="S8216" i="3" s="1"/>
  <c r="V8246" i="3"/>
  <c r="S8246" i="3" s="1"/>
  <c r="V8276" i="3"/>
  <c r="S8276" i="3" s="1"/>
  <c r="V8306" i="3"/>
  <c r="S8306" i="3" s="1"/>
  <c r="V8336" i="3"/>
  <c r="S8336" i="3" s="1"/>
  <c r="V8366" i="3"/>
  <c r="S8366" i="3" s="1"/>
  <c r="V8396" i="3"/>
  <c r="S8396" i="3" s="1"/>
  <c r="V8197" i="3"/>
  <c r="S8197" i="3" s="1"/>
  <c r="V8227" i="3"/>
  <c r="S8227" i="3" s="1"/>
  <c r="V8257" i="3"/>
  <c r="S8257" i="3" s="1"/>
  <c r="V8287" i="3"/>
  <c r="S8287" i="3" s="1"/>
  <c r="V8317" i="3"/>
  <c r="S8317" i="3" s="1"/>
  <c r="V8347" i="3"/>
  <c r="S8347" i="3" s="1"/>
  <c r="V8377" i="3"/>
  <c r="S8377" i="3" s="1"/>
  <c r="V8207" i="3"/>
  <c r="S8207" i="3" s="1"/>
  <c r="V8237" i="3"/>
  <c r="S8237" i="3" s="1"/>
  <c r="V8267" i="3"/>
  <c r="S8267" i="3" s="1"/>
  <c r="V8297" i="3"/>
  <c r="S8297" i="3" s="1"/>
  <c r="V8327" i="3"/>
  <c r="S8327" i="3" s="1"/>
  <c r="V8357" i="3"/>
  <c r="S8357" i="3" s="1"/>
  <c r="V8387" i="3"/>
  <c r="S8387" i="3" s="1"/>
  <c r="V8217" i="3"/>
  <c r="S8217" i="3" s="1"/>
  <c r="V8247" i="3"/>
  <c r="S8247" i="3" s="1"/>
  <c r="V8277" i="3"/>
  <c r="S8277" i="3" s="1"/>
  <c r="V8307" i="3"/>
  <c r="S8307" i="3" s="1"/>
  <c r="V8337" i="3"/>
  <c r="S8337" i="3" s="1"/>
  <c r="V8367" i="3"/>
  <c r="S8367" i="3" s="1"/>
  <c r="V8397" i="3"/>
  <c r="S8397" i="3" s="1"/>
  <c r="V8404" i="3"/>
  <c r="S8404" i="3" s="1"/>
  <c r="V8419" i="3"/>
  <c r="S8419" i="3" s="1"/>
  <c r="V8434" i="3"/>
  <c r="S8434" i="3" s="1"/>
  <c r="V8449" i="3"/>
  <c r="S8449" i="3" s="1"/>
  <c r="V8464" i="3"/>
  <c r="S8464" i="3" s="1"/>
  <c r="V8479" i="3"/>
  <c r="S8479" i="3" s="1"/>
  <c r="V8494" i="3"/>
  <c r="S8494" i="3" s="1"/>
  <c r="V8409" i="3"/>
  <c r="S8409" i="3" s="1"/>
  <c r="V8424" i="3"/>
  <c r="S8424" i="3" s="1"/>
  <c r="V8439" i="3"/>
  <c r="S8439" i="3" s="1"/>
  <c r="V8454" i="3"/>
  <c r="S8454" i="3" s="1"/>
  <c r="V8469" i="3"/>
  <c r="S8469" i="3" s="1"/>
  <c r="V8484" i="3"/>
  <c r="S8484" i="3" s="1"/>
  <c r="V8499" i="3"/>
  <c r="S8499" i="3" s="1"/>
  <c r="V8414" i="3"/>
  <c r="S8414" i="3" s="1"/>
  <c r="V8429" i="3"/>
  <c r="S8429" i="3" s="1"/>
  <c r="V8444" i="3"/>
  <c r="S8444" i="3" s="1"/>
  <c r="V8459" i="3"/>
  <c r="S8459" i="3" s="1"/>
  <c r="V8474" i="3"/>
  <c r="S8474" i="3" s="1"/>
  <c r="V8489" i="3"/>
  <c r="S8489" i="3" s="1"/>
  <c r="V8504" i="3"/>
  <c r="S8504" i="3" s="1"/>
  <c r="V8509" i="3"/>
  <c r="S8509" i="3" s="1"/>
  <c r="V8524" i="3"/>
  <c r="S8524" i="3" s="1"/>
  <c r="V8539" i="3"/>
  <c r="S8539" i="3" s="1"/>
  <c r="V8554" i="3"/>
  <c r="S8554" i="3" s="1"/>
  <c r="V8569" i="3"/>
  <c r="S8569" i="3" s="1"/>
  <c r="V8584" i="3"/>
  <c r="S8584" i="3" s="1"/>
  <c r="V8599" i="3"/>
  <c r="S8599" i="3" s="1"/>
  <c r="V8514" i="3"/>
  <c r="S8514" i="3" s="1"/>
  <c r="V8529" i="3"/>
  <c r="S8529" i="3" s="1"/>
  <c r="V8544" i="3"/>
  <c r="S8544" i="3" s="1"/>
  <c r="V8559" i="3"/>
  <c r="S8559" i="3" s="1"/>
  <c r="V8574" i="3"/>
  <c r="S8574" i="3" s="1"/>
  <c r="V8589" i="3"/>
  <c r="S8589" i="3" s="1"/>
  <c r="V8604" i="3"/>
  <c r="S8604" i="3" s="1"/>
  <c r="V8519" i="3"/>
  <c r="S8519" i="3" s="1"/>
  <c r="V8534" i="3"/>
  <c r="S8534" i="3" s="1"/>
  <c r="V8549" i="3"/>
  <c r="S8549" i="3" s="1"/>
  <c r="V8564" i="3"/>
  <c r="S8564" i="3" s="1"/>
  <c r="V8579" i="3"/>
  <c r="S8579" i="3" s="1"/>
  <c r="V8594" i="3"/>
  <c r="S8594" i="3" s="1"/>
  <c r="V8609" i="3"/>
  <c r="S8609" i="3" s="1"/>
  <c r="V8614" i="3"/>
  <c r="S8614" i="3" s="1"/>
  <c r="V8629" i="3"/>
  <c r="S8629" i="3" s="1"/>
  <c r="V8644" i="3"/>
  <c r="S8644" i="3" s="1"/>
  <c r="V8659" i="3"/>
  <c r="S8659" i="3" s="1"/>
  <c r="V8674" i="3"/>
  <c r="S8674" i="3" s="1"/>
  <c r="V8689" i="3"/>
  <c r="S8689" i="3" s="1"/>
  <c r="V8704" i="3"/>
  <c r="S8704" i="3" s="1"/>
  <c r="V8619" i="3"/>
  <c r="S8619" i="3" s="1"/>
  <c r="V8634" i="3"/>
  <c r="S8634" i="3" s="1"/>
  <c r="V8649" i="3"/>
  <c r="S8649" i="3" s="1"/>
  <c r="V8664" i="3"/>
  <c r="S8664" i="3" s="1"/>
  <c r="V8679" i="3"/>
  <c r="S8679" i="3" s="1"/>
  <c r="V8694" i="3"/>
  <c r="S8694" i="3" s="1"/>
  <c r="V8709" i="3"/>
  <c r="S8709" i="3" s="1"/>
  <c r="V8624" i="3"/>
  <c r="S8624" i="3" s="1"/>
  <c r="V8639" i="3"/>
  <c r="S8639" i="3" s="1"/>
  <c r="V8654" i="3"/>
  <c r="S8654" i="3" s="1"/>
  <c r="V8669" i="3"/>
  <c r="S8669" i="3" s="1"/>
  <c r="V8684" i="3"/>
  <c r="S8684" i="3" s="1"/>
  <c r="V8699" i="3"/>
  <c r="S8699" i="3" s="1"/>
  <c r="V8714" i="3"/>
  <c r="S8714" i="3" s="1"/>
  <c r="V8719" i="3"/>
  <c r="S8719" i="3" s="1"/>
  <c r="V8734" i="3"/>
  <c r="S8734" i="3" s="1"/>
  <c r="V8749" i="3"/>
  <c r="S8749" i="3" s="1"/>
  <c r="V8764" i="3"/>
  <c r="S8764" i="3" s="1"/>
  <c r="V8779" i="3"/>
  <c r="S8779" i="3" s="1"/>
  <c r="V8794" i="3"/>
  <c r="S8794" i="3" s="1"/>
  <c r="V8809" i="3"/>
  <c r="S8809" i="3" s="1"/>
  <c r="V8724" i="3"/>
  <c r="S8724" i="3" s="1"/>
  <c r="V8739" i="3"/>
  <c r="S8739" i="3" s="1"/>
  <c r="V8754" i="3"/>
  <c r="S8754" i="3" s="1"/>
  <c r="V8769" i="3"/>
  <c r="S8769" i="3" s="1"/>
  <c r="V8784" i="3"/>
  <c r="S8784" i="3" s="1"/>
  <c r="V8799" i="3"/>
  <c r="S8799" i="3" s="1"/>
  <c r="V8814" i="3"/>
  <c r="S8814" i="3" s="1"/>
  <c r="V8729" i="3"/>
  <c r="S8729" i="3" s="1"/>
  <c r="V8744" i="3"/>
  <c r="S8744" i="3" s="1"/>
  <c r="V8759" i="3"/>
  <c r="S8759" i="3" s="1"/>
  <c r="V8774" i="3"/>
  <c r="S8774" i="3" s="1"/>
  <c r="V8789" i="3"/>
  <c r="S8789" i="3" s="1"/>
  <c r="V8804" i="3"/>
  <c r="S8804" i="3" s="1"/>
  <c r="V8819" i="3"/>
  <c r="S8819" i="3" s="1"/>
  <c r="V8824" i="3"/>
  <c r="S8824" i="3" s="1"/>
  <c r="V8839" i="3"/>
  <c r="S8839" i="3" s="1"/>
  <c r="V8854" i="3"/>
  <c r="S8854" i="3" s="1"/>
  <c r="V8869" i="3"/>
  <c r="S8869" i="3" s="1"/>
  <c r="V8884" i="3"/>
  <c r="S8884" i="3" s="1"/>
  <c r="V8899" i="3"/>
  <c r="S8899" i="3" s="1"/>
  <c r="V8914" i="3"/>
  <c r="S8914" i="3" s="1"/>
  <c r="V8829" i="3"/>
  <c r="S8829" i="3" s="1"/>
  <c r="V8844" i="3"/>
  <c r="S8844" i="3" s="1"/>
  <c r="V8859" i="3"/>
  <c r="S8859" i="3" s="1"/>
  <c r="V8874" i="3"/>
  <c r="S8874" i="3" s="1"/>
  <c r="V8889" i="3"/>
  <c r="S8889" i="3" s="1"/>
  <c r="V8904" i="3"/>
  <c r="S8904" i="3" s="1"/>
  <c r="V8919" i="3"/>
  <c r="S8919" i="3" s="1"/>
  <c r="V8834" i="3"/>
  <c r="S8834" i="3" s="1"/>
  <c r="V8849" i="3"/>
  <c r="S8849" i="3" s="1"/>
  <c r="V8864" i="3"/>
  <c r="S8864" i="3" s="1"/>
  <c r="V8879" i="3"/>
  <c r="S8879" i="3" s="1"/>
  <c r="V8894" i="3"/>
  <c r="S8894" i="3" s="1"/>
  <c r="V8909" i="3"/>
  <c r="S8909" i="3" s="1"/>
  <c r="V8924" i="3"/>
  <c r="S8924" i="3" s="1"/>
  <c r="V8929" i="3"/>
  <c r="S8929" i="3" s="1"/>
  <c r="V8944" i="3"/>
  <c r="S8944" i="3" s="1"/>
  <c r="V8959" i="3"/>
  <c r="S8959" i="3" s="1"/>
  <c r="V8974" i="3"/>
  <c r="S8974" i="3" s="1"/>
  <c r="V8989" i="3"/>
  <c r="S8989" i="3" s="1"/>
  <c r="V9004" i="3"/>
  <c r="S9004" i="3" s="1"/>
  <c r="V9019" i="3"/>
  <c r="S9019" i="3" s="1"/>
  <c r="V8934" i="3"/>
  <c r="S8934" i="3" s="1"/>
  <c r="V8949" i="3"/>
  <c r="S8949" i="3" s="1"/>
  <c r="V8964" i="3"/>
  <c r="S8964" i="3" s="1"/>
  <c r="V8979" i="3"/>
  <c r="S8979" i="3" s="1"/>
  <c r="V8994" i="3"/>
  <c r="S8994" i="3" s="1"/>
  <c r="V9009" i="3"/>
  <c r="S9009" i="3" s="1"/>
  <c r="V9024" i="3"/>
  <c r="S9024" i="3" s="1"/>
  <c r="V8939" i="3"/>
  <c r="S8939" i="3" s="1"/>
  <c r="V8954" i="3"/>
  <c r="S8954" i="3" s="1"/>
  <c r="V8969" i="3"/>
  <c r="S8969" i="3" s="1"/>
  <c r="V8984" i="3"/>
  <c r="S8984" i="3" s="1"/>
  <c r="V8999" i="3"/>
  <c r="S8999" i="3" s="1"/>
  <c r="V9014" i="3"/>
  <c r="S9014" i="3" s="1"/>
  <c r="V9029" i="3"/>
  <c r="S9029" i="3" s="1"/>
  <c r="V9036" i="3"/>
  <c r="S9036" i="3" s="1"/>
  <c r="V9066" i="3"/>
  <c r="S9066" i="3" s="1"/>
  <c r="V9096" i="3"/>
  <c r="S9096" i="3" s="1"/>
  <c r="V9126" i="3"/>
  <c r="S9126" i="3" s="1"/>
  <c r="V9156" i="3"/>
  <c r="S9156" i="3" s="1"/>
  <c r="V9186" i="3"/>
  <c r="S9186" i="3" s="1"/>
  <c r="V9216" i="3"/>
  <c r="S9216" i="3" s="1"/>
  <c r="V9046" i="3"/>
  <c r="S9046" i="3" s="1"/>
  <c r="V9076" i="3"/>
  <c r="S9076" i="3" s="1"/>
  <c r="V9106" i="3"/>
  <c r="S9106" i="3" s="1"/>
  <c r="V9136" i="3"/>
  <c r="S9136" i="3" s="1"/>
  <c r="V9166" i="3"/>
  <c r="S9166" i="3" s="1"/>
  <c r="V9196" i="3"/>
  <c r="S9196" i="3" s="1"/>
  <c r="V9226" i="3"/>
  <c r="S9226" i="3" s="1"/>
  <c r="V9056" i="3"/>
  <c r="S9056" i="3" s="1"/>
  <c r="V9086" i="3"/>
  <c r="S9086" i="3" s="1"/>
  <c r="V9116" i="3"/>
  <c r="S9116" i="3" s="1"/>
  <c r="V9146" i="3"/>
  <c r="S9146" i="3" s="1"/>
  <c r="V9176" i="3"/>
  <c r="S9176" i="3" s="1"/>
  <c r="V9206" i="3"/>
  <c r="S9206" i="3" s="1"/>
  <c r="V9236" i="3"/>
  <c r="S9236" i="3" s="1"/>
  <c r="V9037" i="3"/>
  <c r="S9037" i="3" s="1"/>
  <c r="V9067" i="3"/>
  <c r="S9067" i="3" s="1"/>
  <c r="V9097" i="3"/>
  <c r="S9097" i="3" s="1"/>
  <c r="V9127" i="3"/>
  <c r="S9127" i="3" s="1"/>
  <c r="V9157" i="3"/>
  <c r="S9157" i="3" s="1"/>
  <c r="V9187" i="3"/>
  <c r="S9187" i="3" s="1"/>
  <c r="V9217" i="3"/>
  <c r="S9217" i="3" s="1"/>
  <c r="V9047" i="3"/>
  <c r="S9047" i="3" s="1"/>
  <c r="V9077" i="3"/>
  <c r="S9077" i="3" s="1"/>
  <c r="V9107" i="3"/>
  <c r="S9107" i="3" s="1"/>
  <c r="V9137" i="3"/>
  <c r="S9137" i="3" s="1"/>
  <c r="V9167" i="3"/>
  <c r="S9167" i="3" s="1"/>
  <c r="V9197" i="3"/>
  <c r="S9197" i="3" s="1"/>
  <c r="V9227" i="3"/>
  <c r="S9227" i="3" s="1"/>
  <c r="V9057" i="3"/>
  <c r="S9057" i="3" s="1"/>
  <c r="V9087" i="3"/>
  <c r="S9087" i="3" s="1"/>
  <c r="V9117" i="3"/>
  <c r="S9117" i="3" s="1"/>
  <c r="V9147" i="3"/>
  <c r="S9147" i="3" s="1"/>
  <c r="V9177" i="3"/>
  <c r="S9177" i="3" s="1"/>
  <c r="V9207" i="3"/>
  <c r="S9207" i="3" s="1"/>
  <c r="V9237" i="3"/>
  <c r="S9237" i="3" s="1"/>
  <c r="V9244" i="3"/>
  <c r="S9244" i="3" s="1"/>
  <c r="V9259" i="3"/>
  <c r="S9259" i="3" s="1"/>
  <c r="V9274" i="3"/>
  <c r="S9274" i="3" s="1"/>
  <c r="V9289" i="3"/>
  <c r="S9289" i="3" s="1"/>
  <c r="V9304" i="3"/>
  <c r="S9304" i="3" s="1"/>
  <c r="V9319" i="3"/>
  <c r="S9319" i="3" s="1"/>
  <c r="V9334" i="3"/>
  <c r="S9334" i="3" s="1"/>
  <c r="V9249" i="3"/>
  <c r="S9249" i="3" s="1"/>
  <c r="V9264" i="3"/>
  <c r="S9264" i="3" s="1"/>
  <c r="V9279" i="3"/>
  <c r="S9279" i="3" s="1"/>
  <c r="V9294" i="3"/>
  <c r="S9294" i="3" s="1"/>
  <c r="V9309" i="3"/>
  <c r="S9309" i="3" s="1"/>
  <c r="V9324" i="3"/>
  <c r="S9324" i="3" s="1"/>
  <c r="V9339" i="3"/>
  <c r="S9339" i="3" s="1"/>
  <c r="V9254" i="3"/>
  <c r="S9254" i="3" s="1"/>
  <c r="V9269" i="3"/>
  <c r="S9269" i="3" s="1"/>
  <c r="V9284" i="3"/>
  <c r="S9284" i="3" s="1"/>
  <c r="V9299" i="3"/>
  <c r="S9299" i="3" s="1"/>
  <c r="V9314" i="3"/>
  <c r="S9314" i="3" s="1"/>
  <c r="V9329" i="3"/>
  <c r="S9329" i="3" s="1"/>
  <c r="V9344" i="3"/>
  <c r="S9344" i="3" s="1"/>
  <c r="V9349" i="3"/>
  <c r="S9349" i="3" s="1"/>
  <c r="V9364" i="3"/>
  <c r="S9364" i="3" s="1"/>
  <c r="V9379" i="3"/>
  <c r="S9379" i="3" s="1"/>
  <c r="V9394" i="3"/>
  <c r="S9394" i="3" s="1"/>
  <c r="V9409" i="3"/>
  <c r="S9409" i="3" s="1"/>
  <c r="V9424" i="3"/>
  <c r="S9424" i="3" s="1"/>
  <c r="V9439" i="3"/>
  <c r="S9439" i="3" s="1"/>
  <c r="V9354" i="3"/>
  <c r="S9354" i="3" s="1"/>
  <c r="V9369" i="3"/>
  <c r="S9369" i="3" s="1"/>
  <c r="V9384" i="3"/>
  <c r="S9384" i="3" s="1"/>
  <c r="V9399" i="3"/>
  <c r="S9399" i="3" s="1"/>
  <c r="V9414" i="3"/>
  <c r="S9414" i="3" s="1"/>
  <c r="V9429" i="3"/>
  <c r="S9429" i="3" s="1"/>
  <c r="V9444" i="3"/>
  <c r="S9444" i="3" s="1"/>
  <c r="V9359" i="3"/>
  <c r="S9359" i="3" s="1"/>
  <c r="V9374" i="3"/>
  <c r="S9374" i="3" s="1"/>
  <c r="V9389" i="3"/>
  <c r="S9389" i="3" s="1"/>
  <c r="V9404" i="3"/>
  <c r="S9404" i="3" s="1"/>
  <c r="V9419" i="3"/>
  <c r="S9419" i="3" s="1"/>
  <c r="V9434" i="3"/>
  <c r="S9434" i="3" s="1"/>
  <c r="V9449" i="3"/>
  <c r="S9449" i="3" s="1"/>
  <c r="V9454" i="3"/>
  <c r="S9454" i="3" s="1"/>
  <c r="V9469" i="3"/>
  <c r="S9469" i="3" s="1"/>
  <c r="V9484" i="3"/>
  <c r="S9484" i="3" s="1"/>
  <c r="V9499" i="3"/>
  <c r="S9499" i="3" s="1"/>
  <c r="V9514" i="3"/>
  <c r="S9514" i="3" s="1"/>
  <c r="V9529" i="3"/>
  <c r="S9529" i="3" s="1"/>
  <c r="V9544" i="3"/>
  <c r="S9544" i="3" s="1"/>
  <c r="V9459" i="3"/>
  <c r="S9459" i="3" s="1"/>
  <c r="V9474" i="3"/>
  <c r="S9474" i="3" s="1"/>
  <c r="V9489" i="3"/>
  <c r="S9489" i="3" s="1"/>
  <c r="V9504" i="3"/>
  <c r="S9504" i="3" s="1"/>
  <c r="V9519" i="3"/>
  <c r="S9519" i="3" s="1"/>
  <c r="V9534" i="3"/>
  <c r="S9534" i="3" s="1"/>
  <c r="V9549" i="3"/>
  <c r="S9549" i="3" s="1"/>
  <c r="V9464" i="3"/>
  <c r="S9464" i="3" s="1"/>
  <c r="V9479" i="3"/>
  <c r="S9479" i="3" s="1"/>
  <c r="V9494" i="3"/>
  <c r="S9494" i="3" s="1"/>
  <c r="V9509" i="3"/>
  <c r="S9509" i="3" s="1"/>
  <c r="V9524" i="3"/>
  <c r="S9524" i="3" s="1"/>
  <c r="V9539" i="3"/>
  <c r="S9539" i="3" s="1"/>
  <c r="V9554" i="3"/>
  <c r="S9554" i="3" s="1"/>
  <c r="V9559" i="3"/>
  <c r="S9559" i="3" s="1"/>
  <c r="V9574" i="3"/>
  <c r="S9574" i="3" s="1"/>
  <c r="V9589" i="3"/>
  <c r="S9589" i="3" s="1"/>
  <c r="V9604" i="3"/>
  <c r="S9604" i="3" s="1"/>
  <c r="V9619" i="3"/>
  <c r="S9619" i="3" s="1"/>
  <c r="V9634" i="3"/>
  <c r="S9634" i="3" s="1"/>
  <c r="V9649" i="3"/>
  <c r="S9649" i="3" s="1"/>
  <c r="V9564" i="3"/>
  <c r="S9564" i="3" s="1"/>
  <c r="V9579" i="3"/>
  <c r="S9579" i="3" s="1"/>
  <c r="V9594" i="3"/>
  <c r="S9594" i="3" s="1"/>
  <c r="V9609" i="3"/>
  <c r="S9609" i="3" s="1"/>
  <c r="V9624" i="3"/>
  <c r="S9624" i="3" s="1"/>
  <c r="V9639" i="3"/>
  <c r="S9639" i="3" s="1"/>
  <c r="V9654" i="3"/>
  <c r="S9654" i="3" s="1"/>
  <c r="V9569" i="3"/>
  <c r="S9569" i="3" s="1"/>
  <c r="V9584" i="3"/>
  <c r="S9584" i="3" s="1"/>
  <c r="V9599" i="3"/>
  <c r="S9599" i="3" s="1"/>
  <c r="V9614" i="3"/>
  <c r="S9614" i="3" s="1"/>
  <c r="V9629" i="3"/>
  <c r="S9629" i="3" s="1"/>
  <c r="V9644" i="3"/>
  <c r="S9644" i="3" s="1"/>
  <c r="V9659" i="3"/>
  <c r="S9659" i="3" s="1"/>
  <c r="V9664" i="3"/>
  <c r="S9664" i="3" s="1"/>
  <c r="V9679" i="3"/>
  <c r="S9679" i="3" s="1"/>
  <c r="V9694" i="3"/>
  <c r="S9694" i="3" s="1"/>
  <c r="V9709" i="3"/>
  <c r="S9709" i="3" s="1"/>
  <c r="V9724" i="3"/>
  <c r="S9724" i="3" s="1"/>
  <c r="V9739" i="3"/>
  <c r="S9739" i="3" s="1"/>
  <c r="V9754" i="3"/>
  <c r="S9754" i="3" s="1"/>
  <c r="V9669" i="3"/>
  <c r="S9669" i="3" s="1"/>
  <c r="V9684" i="3"/>
  <c r="S9684" i="3" s="1"/>
  <c r="V9699" i="3"/>
  <c r="S9699" i="3" s="1"/>
  <c r="V9714" i="3"/>
  <c r="S9714" i="3" s="1"/>
  <c r="V9729" i="3"/>
  <c r="S9729" i="3" s="1"/>
  <c r="V9744" i="3"/>
  <c r="S9744" i="3" s="1"/>
  <c r="V9759" i="3"/>
  <c r="S9759" i="3" s="1"/>
  <c r="V9674" i="3"/>
  <c r="S9674" i="3" s="1"/>
  <c r="V9689" i="3"/>
  <c r="S9689" i="3" s="1"/>
  <c r="V9704" i="3"/>
  <c r="S9704" i="3" s="1"/>
  <c r="V9719" i="3"/>
  <c r="S9719" i="3" s="1"/>
  <c r="V9734" i="3"/>
  <c r="S9734" i="3" s="1"/>
  <c r="V9749" i="3"/>
  <c r="S9749" i="3" s="1"/>
  <c r="V9764" i="3"/>
  <c r="S9764" i="3" s="1"/>
  <c r="V9769" i="3"/>
  <c r="S9769" i="3" s="1"/>
  <c r="V9784" i="3"/>
  <c r="S9784" i="3" s="1"/>
  <c r="V9799" i="3"/>
  <c r="S9799" i="3" s="1"/>
  <c r="V9814" i="3"/>
  <c r="S9814" i="3" s="1"/>
  <c r="V9829" i="3"/>
  <c r="S9829" i="3" s="1"/>
  <c r="V9844" i="3"/>
  <c r="S9844" i="3" s="1"/>
  <c r="V9859" i="3"/>
  <c r="S9859" i="3" s="1"/>
  <c r="V9774" i="3"/>
  <c r="S9774" i="3" s="1"/>
  <c r="V9789" i="3"/>
  <c r="S9789" i="3" s="1"/>
  <c r="V9804" i="3"/>
  <c r="S9804" i="3" s="1"/>
  <c r="V9819" i="3"/>
  <c r="S9819" i="3" s="1"/>
  <c r="V9834" i="3"/>
  <c r="S9834" i="3" s="1"/>
  <c r="V9849" i="3"/>
  <c r="S9849" i="3" s="1"/>
  <c r="V9864" i="3"/>
  <c r="S9864" i="3" s="1"/>
  <c r="V9779" i="3"/>
  <c r="S9779" i="3" s="1"/>
  <c r="V9794" i="3"/>
  <c r="S9794" i="3" s="1"/>
  <c r="V9809" i="3"/>
  <c r="S9809" i="3" s="1"/>
  <c r="V9824" i="3"/>
  <c r="S9824" i="3" s="1"/>
  <c r="V9839" i="3"/>
  <c r="S9839" i="3" s="1"/>
  <c r="V9854" i="3"/>
  <c r="S9854" i="3" s="1"/>
  <c r="V9869" i="3"/>
  <c r="S9869" i="3" s="1"/>
  <c r="V9876" i="3"/>
  <c r="S9876" i="3" s="1"/>
  <c r="V9906" i="3"/>
  <c r="S9906" i="3" s="1"/>
  <c r="V9936" i="3"/>
  <c r="S9936" i="3" s="1"/>
  <c r="V9966" i="3"/>
  <c r="S9966" i="3" s="1"/>
  <c r="V9996" i="3"/>
  <c r="S9996" i="3" s="1"/>
  <c r="V10026" i="3"/>
  <c r="S10026" i="3" s="1"/>
  <c r="V10056" i="3"/>
  <c r="S10056" i="3" s="1"/>
  <c r="V9886" i="3"/>
  <c r="S9886" i="3" s="1"/>
  <c r="V9916" i="3"/>
  <c r="S9916" i="3" s="1"/>
  <c r="V9946" i="3"/>
  <c r="S9946" i="3" s="1"/>
  <c r="V9976" i="3"/>
  <c r="S9976" i="3" s="1"/>
  <c r="V10006" i="3"/>
  <c r="S10006" i="3" s="1"/>
  <c r="V10036" i="3"/>
  <c r="S10036" i="3" s="1"/>
  <c r="V10066" i="3"/>
  <c r="S10066" i="3" s="1"/>
  <c r="V9896" i="3"/>
  <c r="S9896" i="3" s="1"/>
  <c r="V9926" i="3"/>
  <c r="S9926" i="3" s="1"/>
  <c r="V9956" i="3"/>
  <c r="S9956" i="3" s="1"/>
  <c r="V9986" i="3"/>
  <c r="S9986" i="3" s="1"/>
  <c r="V10016" i="3"/>
  <c r="S10016" i="3" s="1"/>
  <c r="V10046" i="3"/>
  <c r="S10046" i="3" s="1"/>
  <c r="V10076" i="3"/>
  <c r="S10076" i="3" s="1"/>
  <c r="V9877" i="3"/>
  <c r="S9877" i="3" s="1"/>
  <c r="V9907" i="3"/>
  <c r="S9907" i="3" s="1"/>
  <c r="V9937" i="3"/>
  <c r="S9937" i="3" s="1"/>
  <c r="V9967" i="3"/>
  <c r="S9967" i="3" s="1"/>
  <c r="V9997" i="3"/>
  <c r="S9997" i="3" s="1"/>
  <c r="V10027" i="3"/>
  <c r="S10027" i="3" s="1"/>
  <c r="V10057" i="3"/>
  <c r="S10057" i="3" s="1"/>
  <c r="V9887" i="3"/>
  <c r="S9887" i="3" s="1"/>
  <c r="V9917" i="3"/>
  <c r="S9917" i="3" s="1"/>
  <c r="V9947" i="3"/>
  <c r="S9947" i="3" s="1"/>
  <c r="V9977" i="3"/>
  <c r="S9977" i="3" s="1"/>
  <c r="V10007" i="3"/>
  <c r="S10007" i="3" s="1"/>
  <c r="V10037" i="3"/>
  <c r="S10037" i="3" s="1"/>
  <c r="V10067" i="3"/>
  <c r="S10067" i="3" s="1"/>
  <c r="V9897" i="3"/>
  <c r="S9897" i="3" s="1"/>
  <c r="V9927" i="3"/>
  <c r="S9927" i="3" s="1"/>
  <c r="V9957" i="3"/>
  <c r="S9957" i="3" s="1"/>
  <c r="V9987" i="3"/>
  <c r="S9987" i="3" s="1"/>
  <c r="V10017" i="3"/>
  <c r="S10017" i="3" s="1"/>
  <c r="V10047" i="3"/>
  <c r="S10047" i="3" s="1"/>
  <c r="V10077" i="3"/>
  <c r="S10077" i="3" s="1"/>
  <c r="V10084" i="3"/>
  <c r="S10084" i="3" s="1"/>
  <c r="V10099" i="3"/>
  <c r="S10099" i="3" s="1"/>
  <c r="V10114" i="3"/>
  <c r="S10114" i="3" s="1"/>
  <c r="V10129" i="3"/>
  <c r="S10129" i="3" s="1"/>
  <c r="V10144" i="3"/>
  <c r="S10144" i="3" s="1"/>
  <c r="V10159" i="3"/>
  <c r="S10159" i="3" s="1"/>
  <c r="V10174" i="3"/>
  <c r="S10174" i="3" s="1"/>
  <c r="V10089" i="3"/>
  <c r="S10089" i="3" s="1"/>
  <c r="V10104" i="3"/>
  <c r="S10104" i="3" s="1"/>
  <c r="V10119" i="3"/>
  <c r="S10119" i="3" s="1"/>
  <c r="V10134" i="3"/>
  <c r="S10134" i="3" s="1"/>
  <c r="V10149" i="3"/>
  <c r="S10149" i="3" s="1"/>
  <c r="V10164" i="3"/>
  <c r="S10164" i="3" s="1"/>
  <c r="V10179" i="3"/>
  <c r="S10179" i="3" s="1"/>
  <c r="V10094" i="3"/>
  <c r="S10094" i="3" s="1"/>
  <c r="V10109" i="3"/>
  <c r="S10109" i="3" s="1"/>
  <c r="V10124" i="3"/>
  <c r="S10124" i="3" s="1"/>
  <c r="V10139" i="3"/>
  <c r="S10139" i="3" s="1"/>
  <c r="V10154" i="3"/>
  <c r="S10154" i="3" s="1"/>
  <c r="V10169" i="3"/>
  <c r="S10169" i="3" s="1"/>
  <c r="V10184" i="3"/>
  <c r="S10184" i="3" s="1"/>
  <c r="V10189" i="3"/>
  <c r="S10189" i="3" s="1"/>
  <c r="V10204" i="3"/>
  <c r="S10204" i="3" s="1"/>
  <c r="V10219" i="3"/>
  <c r="S10219" i="3" s="1"/>
  <c r="V10234" i="3"/>
  <c r="S10234" i="3" s="1"/>
  <c r="V10249" i="3"/>
  <c r="S10249" i="3" s="1"/>
  <c r="V10264" i="3"/>
  <c r="S10264" i="3" s="1"/>
  <c r="V10279" i="3"/>
  <c r="S10279" i="3" s="1"/>
  <c r="V10194" i="3"/>
  <c r="S10194" i="3" s="1"/>
  <c r="V10209" i="3"/>
  <c r="S10209" i="3" s="1"/>
  <c r="V10224" i="3"/>
  <c r="S10224" i="3" s="1"/>
  <c r="V10239" i="3"/>
  <c r="S10239" i="3" s="1"/>
  <c r="V10254" i="3"/>
  <c r="S10254" i="3" s="1"/>
  <c r="V10269" i="3"/>
  <c r="S10269" i="3" s="1"/>
  <c r="V10284" i="3"/>
  <c r="S10284" i="3" s="1"/>
  <c r="V10199" i="3"/>
  <c r="S10199" i="3" s="1"/>
  <c r="V10214" i="3"/>
  <c r="S10214" i="3" s="1"/>
  <c r="V10229" i="3"/>
  <c r="S10229" i="3" s="1"/>
  <c r="V10244" i="3"/>
  <c r="S10244" i="3" s="1"/>
  <c r="V10259" i="3"/>
  <c r="S10259" i="3" s="1"/>
  <c r="V10274" i="3"/>
  <c r="S10274" i="3" s="1"/>
  <c r="V10289" i="3"/>
  <c r="S10289" i="3" s="1"/>
  <c r="V10294" i="3"/>
  <c r="S10294" i="3" s="1"/>
  <c r="V10309" i="3"/>
  <c r="S10309" i="3" s="1"/>
  <c r="V10324" i="3"/>
  <c r="S10324" i="3" s="1"/>
  <c r="V10339" i="3"/>
  <c r="S10339" i="3" s="1"/>
  <c r="V10354" i="3"/>
  <c r="S10354" i="3" s="1"/>
  <c r="V10369" i="3"/>
  <c r="S10369" i="3" s="1"/>
  <c r="V10384" i="3"/>
  <c r="S10384" i="3" s="1"/>
  <c r="V10299" i="3"/>
  <c r="S10299" i="3" s="1"/>
  <c r="V10314" i="3"/>
  <c r="S10314" i="3" s="1"/>
  <c r="V10329" i="3"/>
  <c r="S10329" i="3" s="1"/>
  <c r="V10344" i="3"/>
  <c r="S10344" i="3" s="1"/>
  <c r="V10359" i="3"/>
  <c r="S10359" i="3" s="1"/>
  <c r="V10374" i="3"/>
  <c r="S10374" i="3" s="1"/>
  <c r="V10389" i="3"/>
  <c r="S10389" i="3" s="1"/>
  <c r="V10304" i="3"/>
  <c r="S10304" i="3" s="1"/>
  <c r="V10319" i="3"/>
  <c r="S10319" i="3" s="1"/>
  <c r="V10334" i="3"/>
  <c r="S10334" i="3" s="1"/>
  <c r="V10349" i="3"/>
  <c r="S10349" i="3" s="1"/>
  <c r="V10364" i="3"/>
  <c r="S10364" i="3" s="1"/>
  <c r="V10379" i="3"/>
  <c r="S10379" i="3" s="1"/>
  <c r="V10394" i="3"/>
  <c r="S10394" i="3" s="1"/>
  <c r="V10399" i="3"/>
  <c r="S10399" i="3" s="1"/>
  <c r="V10414" i="3"/>
  <c r="S10414" i="3" s="1"/>
  <c r="V10429" i="3"/>
  <c r="S10429" i="3" s="1"/>
  <c r="V10444" i="3"/>
  <c r="S10444" i="3" s="1"/>
  <c r="V10459" i="3"/>
  <c r="S10459" i="3" s="1"/>
  <c r="V10474" i="3"/>
  <c r="S10474" i="3" s="1"/>
  <c r="V10489" i="3"/>
  <c r="S10489" i="3" s="1"/>
  <c r="V10404" i="3"/>
  <c r="S10404" i="3" s="1"/>
  <c r="V10419" i="3"/>
  <c r="S10419" i="3" s="1"/>
  <c r="V10434" i="3"/>
  <c r="S10434" i="3" s="1"/>
  <c r="V10449" i="3"/>
  <c r="S10449" i="3" s="1"/>
  <c r="V10464" i="3"/>
  <c r="S10464" i="3" s="1"/>
  <c r="V10479" i="3"/>
  <c r="S10479" i="3" s="1"/>
  <c r="V10494" i="3"/>
  <c r="S10494" i="3" s="1"/>
  <c r="V10409" i="3"/>
  <c r="S10409" i="3" s="1"/>
  <c r="V10424" i="3"/>
  <c r="S10424" i="3" s="1"/>
  <c r="V10439" i="3"/>
  <c r="S10439" i="3" s="1"/>
  <c r="V10454" i="3"/>
  <c r="S10454" i="3" s="1"/>
  <c r="V10469" i="3"/>
  <c r="S10469" i="3" s="1"/>
  <c r="V10484" i="3"/>
  <c r="S10484" i="3" s="1"/>
  <c r="V10499" i="3"/>
  <c r="S10499" i="3" s="1"/>
  <c r="V10504" i="3"/>
  <c r="S10504" i="3" s="1"/>
  <c r="V10519" i="3"/>
  <c r="S10519" i="3" s="1"/>
  <c r="V10534" i="3"/>
  <c r="S10534" i="3" s="1"/>
  <c r="V10549" i="3"/>
  <c r="S10549" i="3" s="1"/>
  <c r="V10564" i="3"/>
  <c r="S10564" i="3" s="1"/>
  <c r="V10579" i="3"/>
  <c r="S10579" i="3" s="1"/>
  <c r="V10594" i="3"/>
  <c r="S10594" i="3" s="1"/>
  <c r="V10509" i="3"/>
  <c r="S10509" i="3" s="1"/>
  <c r="V10524" i="3"/>
  <c r="S10524" i="3" s="1"/>
  <c r="V10539" i="3"/>
  <c r="S10539" i="3" s="1"/>
  <c r="V10554" i="3"/>
  <c r="S10554" i="3" s="1"/>
  <c r="V10569" i="3"/>
  <c r="S10569" i="3" s="1"/>
  <c r="V10584" i="3"/>
  <c r="S10584" i="3" s="1"/>
  <c r="V10599" i="3"/>
  <c r="S10599" i="3" s="1"/>
  <c r="V10514" i="3"/>
  <c r="S10514" i="3" s="1"/>
  <c r="V10529" i="3"/>
  <c r="S10529" i="3" s="1"/>
  <c r="V10544" i="3"/>
  <c r="S10544" i="3" s="1"/>
  <c r="V10559" i="3"/>
  <c r="S10559" i="3" s="1"/>
  <c r="V10574" i="3"/>
  <c r="S10574" i="3" s="1"/>
  <c r="V10589" i="3"/>
  <c r="S10589" i="3" s="1"/>
  <c r="V10604" i="3"/>
  <c r="S10604" i="3" s="1"/>
  <c r="V10609" i="3"/>
  <c r="S10609" i="3" s="1"/>
  <c r="V10624" i="3"/>
  <c r="S10624" i="3" s="1"/>
  <c r="V10639" i="3"/>
  <c r="S10639" i="3" s="1"/>
  <c r="V10654" i="3"/>
  <c r="S10654" i="3" s="1"/>
  <c r="V10669" i="3"/>
  <c r="S10669" i="3" s="1"/>
  <c r="V10684" i="3"/>
  <c r="S10684" i="3" s="1"/>
  <c r="V10699" i="3"/>
  <c r="S10699" i="3" s="1"/>
  <c r="V10614" i="3"/>
  <c r="S10614" i="3" s="1"/>
  <c r="V10629" i="3"/>
  <c r="S10629" i="3" s="1"/>
  <c r="V10644" i="3"/>
  <c r="S10644" i="3" s="1"/>
  <c r="V10659" i="3"/>
  <c r="S10659" i="3" s="1"/>
  <c r="V10674" i="3"/>
  <c r="S10674" i="3" s="1"/>
  <c r="V10689" i="3"/>
  <c r="S10689" i="3" s="1"/>
  <c r="V10704" i="3"/>
  <c r="S10704" i="3" s="1"/>
  <c r="V10619" i="3"/>
  <c r="S10619" i="3" s="1"/>
  <c r="V10634" i="3"/>
  <c r="S10634" i="3" s="1"/>
  <c r="V10649" i="3"/>
  <c r="S10649" i="3" s="1"/>
  <c r="V10664" i="3"/>
  <c r="S10664" i="3" s="1"/>
  <c r="V10679" i="3"/>
  <c r="S10679" i="3" s="1"/>
  <c r="V10694" i="3"/>
  <c r="S10694" i="3" s="1"/>
  <c r="V10709" i="3"/>
  <c r="S10709" i="3" s="1"/>
  <c r="V10716" i="3"/>
  <c r="S10716" i="3" s="1"/>
  <c r="V10746" i="3"/>
  <c r="S10746" i="3" s="1"/>
  <c r="V10776" i="3"/>
  <c r="S10776" i="3" s="1"/>
  <c r="V10806" i="3"/>
  <c r="S10806" i="3" s="1"/>
  <c r="V10836" i="3"/>
  <c r="S10836" i="3" s="1"/>
  <c r="V10866" i="3"/>
  <c r="S10866" i="3" s="1"/>
  <c r="V10896" i="3"/>
  <c r="S10896" i="3" s="1"/>
  <c r="V10726" i="3"/>
  <c r="S10726" i="3" s="1"/>
  <c r="V10756" i="3"/>
  <c r="S10756" i="3" s="1"/>
  <c r="V10786" i="3"/>
  <c r="S10786" i="3" s="1"/>
  <c r="V10816" i="3"/>
  <c r="S10816" i="3" s="1"/>
  <c r="V10846" i="3"/>
  <c r="S10846" i="3" s="1"/>
  <c r="V10876" i="3"/>
  <c r="S10876" i="3" s="1"/>
  <c r="V10906" i="3"/>
  <c r="S10906" i="3" s="1"/>
  <c r="V10736" i="3"/>
  <c r="S10736" i="3" s="1"/>
  <c r="V10766" i="3"/>
  <c r="S10766" i="3" s="1"/>
  <c r="V10796" i="3"/>
  <c r="S10796" i="3" s="1"/>
  <c r="V10826" i="3"/>
  <c r="S10826" i="3" s="1"/>
  <c r="V10856" i="3"/>
  <c r="S10856" i="3" s="1"/>
  <c r="V10886" i="3"/>
  <c r="S10886" i="3" s="1"/>
  <c r="V10916" i="3"/>
  <c r="S10916" i="3" s="1"/>
  <c r="V10717" i="3"/>
  <c r="S10717" i="3" s="1"/>
  <c r="V10747" i="3"/>
  <c r="S10747" i="3" s="1"/>
  <c r="V10777" i="3"/>
  <c r="S10777" i="3" s="1"/>
  <c r="V10807" i="3"/>
  <c r="S10807" i="3" s="1"/>
  <c r="V10837" i="3"/>
  <c r="S10837" i="3" s="1"/>
  <c r="V10867" i="3"/>
  <c r="S10867" i="3" s="1"/>
  <c r="V10897" i="3"/>
  <c r="S10897" i="3" s="1"/>
  <c r="V10727" i="3"/>
  <c r="S10727" i="3" s="1"/>
  <c r="V10757" i="3"/>
  <c r="S10757" i="3" s="1"/>
  <c r="V10787" i="3"/>
  <c r="S10787" i="3" s="1"/>
  <c r="V10817" i="3"/>
  <c r="S10817" i="3" s="1"/>
  <c r="V10847" i="3"/>
  <c r="S10847" i="3" s="1"/>
  <c r="V10877" i="3"/>
  <c r="S10877" i="3" s="1"/>
  <c r="V10907" i="3"/>
  <c r="S10907" i="3" s="1"/>
  <c r="V10737" i="3"/>
  <c r="S10737" i="3" s="1"/>
  <c r="V10767" i="3"/>
  <c r="S10767" i="3" s="1"/>
  <c r="V10797" i="3"/>
  <c r="S10797" i="3" s="1"/>
  <c r="V10827" i="3"/>
  <c r="S10827" i="3" s="1"/>
  <c r="V10857" i="3"/>
  <c r="S10857" i="3" s="1"/>
  <c r="V10887" i="3"/>
  <c r="S10887" i="3" s="1"/>
  <c r="V10917" i="3"/>
  <c r="S10917" i="3" s="1"/>
  <c r="V10924" i="3"/>
  <c r="S10924" i="3" s="1"/>
  <c r="V10939" i="3"/>
  <c r="S10939" i="3" s="1"/>
  <c r="V10954" i="3"/>
  <c r="S10954" i="3" s="1"/>
  <c r="V10969" i="3"/>
  <c r="S10969" i="3" s="1"/>
  <c r="V10984" i="3"/>
  <c r="S10984" i="3" s="1"/>
  <c r="V10999" i="3"/>
  <c r="S10999" i="3" s="1"/>
  <c r="V11014" i="3"/>
  <c r="S11014" i="3" s="1"/>
  <c r="V10929" i="3"/>
  <c r="S10929" i="3" s="1"/>
  <c r="V10944" i="3"/>
  <c r="S10944" i="3" s="1"/>
  <c r="V10959" i="3"/>
  <c r="S10959" i="3" s="1"/>
  <c r="V10974" i="3"/>
  <c r="S10974" i="3" s="1"/>
  <c r="V10989" i="3"/>
  <c r="S10989" i="3" s="1"/>
  <c r="V11004" i="3"/>
  <c r="S11004" i="3" s="1"/>
  <c r="V11019" i="3"/>
  <c r="S11019" i="3" s="1"/>
  <c r="V10934" i="3"/>
  <c r="S10934" i="3" s="1"/>
  <c r="V10949" i="3"/>
  <c r="S10949" i="3" s="1"/>
  <c r="V10964" i="3"/>
  <c r="S10964" i="3" s="1"/>
  <c r="V10979" i="3"/>
  <c r="S10979" i="3" s="1"/>
  <c r="V10994" i="3"/>
  <c r="S10994" i="3" s="1"/>
  <c r="V11009" i="3"/>
  <c r="S11009" i="3" s="1"/>
  <c r="V11024" i="3"/>
  <c r="S11024" i="3" s="1"/>
  <c r="V11029" i="3"/>
  <c r="S11029" i="3" s="1"/>
  <c r="V11044" i="3"/>
  <c r="S11044" i="3" s="1"/>
  <c r="V11059" i="3"/>
  <c r="S11059" i="3" s="1"/>
  <c r="V11074" i="3"/>
  <c r="S11074" i="3" s="1"/>
  <c r="V11089" i="3"/>
  <c r="S11089" i="3" s="1"/>
  <c r="V11104" i="3"/>
  <c r="S11104" i="3" s="1"/>
  <c r="V11119" i="3"/>
  <c r="S11119" i="3" s="1"/>
  <c r="V11034" i="3"/>
  <c r="S11034" i="3" s="1"/>
  <c r="V11049" i="3"/>
  <c r="S11049" i="3" s="1"/>
  <c r="V11064" i="3"/>
  <c r="S11064" i="3" s="1"/>
  <c r="V11079" i="3"/>
  <c r="S11079" i="3" s="1"/>
  <c r="V11094" i="3"/>
  <c r="S11094" i="3" s="1"/>
  <c r="V11109" i="3"/>
  <c r="S11109" i="3" s="1"/>
  <c r="V11124" i="3"/>
  <c r="S11124" i="3" s="1"/>
  <c r="V11039" i="3"/>
  <c r="S11039" i="3" s="1"/>
  <c r="V11054" i="3"/>
  <c r="S11054" i="3" s="1"/>
  <c r="V11069" i="3"/>
  <c r="S11069" i="3" s="1"/>
  <c r="V11084" i="3"/>
  <c r="S11084" i="3" s="1"/>
  <c r="V11099" i="3"/>
  <c r="S11099" i="3" s="1"/>
  <c r="V11114" i="3"/>
  <c r="S11114" i="3" s="1"/>
  <c r="V11129" i="3"/>
  <c r="S11129" i="3" s="1"/>
  <c r="V11134" i="3"/>
  <c r="S11134" i="3" s="1"/>
  <c r="V11149" i="3"/>
  <c r="S11149" i="3" s="1"/>
  <c r="V11164" i="3"/>
  <c r="S11164" i="3" s="1"/>
  <c r="V11179" i="3"/>
  <c r="S11179" i="3" s="1"/>
  <c r="V11194" i="3"/>
  <c r="S11194" i="3" s="1"/>
  <c r="V11209" i="3"/>
  <c r="S11209" i="3" s="1"/>
  <c r="V11224" i="3"/>
  <c r="S11224" i="3" s="1"/>
  <c r="V11139" i="3"/>
  <c r="S11139" i="3" s="1"/>
  <c r="V11154" i="3"/>
  <c r="S11154" i="3" s="1"/>
  <c r="V11169" i="3"/>
  <c r="S11169" i="3" s="1"/>
  <c r="V11184" i="3"/>
  <c r="S11184" i="3" s="1"/>
  <c r="V11199" i="3"/>
  <c r="S11199" i="3" s="1"/>
  <c r="V11214" i="3"/>
  <c r="S11214" i="3" s="1"/>
  <c r="V11229" i="3"/>
  <c r="S11229" i="3" s="1"/>
  <c r="V11144" i="3"/>
  <c r="S11144" i="3" s="1"/>
  <c r="V11159" i="3"/>
  <c r="S11159" i="3" s="1"/>
  <c r="V11174" i="3"/>
  <c r="S11174" i="3" s="1"/>
  <c r="V11189" i="3"/>
  <c r="S11189" i="3" s="1"/>
  <c r="V11204" i="3"/>
  <c r="S11204" i="3" s="1"/>
  <c r="V11219" i="3"/>
  <c r="S11219" i="3" s="1"/>
  <c r="V11234" i="3"/>
  <c r="S11234" i="3" s="1"/>
  <c r="V11239" i="3"/>
  <c r="S11239" i="3" s="1"/>
  <c r="V11254" i="3"/>
  <c r="S11254" i="3" s="1"/>
  <c r="V11269" i="3"/>
  <c r="S11269" i="3" s="1"/>
  <c r="V11284" i="3"/>
  <c r="S11284" i="3" s="1"/>
  <c r="V11299" i="3"/>
  <c r="S11299" i="3" s="1"/>
  <c r="V11314" i="3"/>
  <c r="S11314" i="3" s="1"/>
  <c r="V11329" i="3"/>
  <c r="S11329" i="3" s="1"/>
  <c r="V11244" i="3"/>
  <c r="S11244" i="3" s="1"/>
  <c r="V11259" i="3"/>
  <c r="S11259" i="3" s="1"/>
  <c r="V11274" i="3"/>
  <c r="S11274" i="3" s="1"/>
  <c r="V11289" i="3"/>
  <c r="S11289" i="3" s="1"/>
  <c r="V11304" i="3"/>
  <c r="S11304" i="3" s="1"/>
  <c r="V11319" i="3"/>
  <c r="S11319" i="3" s="1"/>
  <c r="V11334" i="3"/>
  <c r="S11334" i="3" s="1"/>
  <c r="V11249" i="3"/>
  <c r="S11249" i="3" s="1"/>
  <c r="V11264" i="3"/>
  <c r="S11264" i="3" s="1"/>
  <c r="V11279" i="3"/>
  <c r="S11279" i="3" s="1"/>
  <c r="V11294" i="3"/>
  <c r="S11294" i="3" s="1"/>
  <c r="V11309" i="3"/>
  <c r="S11309" i="3" s="1"/>
  <c r="V11324" i="3"/>
  <c r="S11324" i="3" s="1"/>
  <c r="V11339" i="3"/>
  <c r="S11339" i="3" s="1"/>
  <c r="V11344" i="3"/>
  <c r="S11344" i="3" s="1"/>
  <c r="V11359" i="3"/>
  <c r="S11359" i="3" s="1"/>
  <c r="V11374" i="3"/>
  <c r="S11374" i="3" s="1"/>
  <c r="V11389" i="3"/>
  <c r="S11389" i="3" s="1"/>
  <c r="V11404" i="3"/>
  <c r="S11404" i="3" s="1"/>
  <c r="V11419" i="3"/>
  <c r="S11419" i="3" s="1"/>
  <c r="V11434" i="3"/>
  <c r="S11434" i="3" s="1"/>
  <c r="V11349" i="3"/>
  <c r="S11349" i="3" s="1"/>
  <c r="V11364" i="3"/>
  <c r="S11364" i="3" s="1"/>
  <c r="V11379" i="3"/>
  <c r="S11379" i="3" s="1"/>
  <c r="V11394" i="3"/>
  <c r="S11394" i="3" s="1"/>
  <c r="V11409" i="3"/>
  <c r="S11409" i="3" s="1"/>
  <c r="V11424" i="3"/>
  <c r="S11424" i="3" s="1"/>
  <c r="V11439" i="3"/>
  <c r="S11439" i="3" s="1"/>
  <c r="V11354" i="3"/>
  <c r="S11354" i="3" s="1"/>
  <c r="V11369" i="3"/>
  <c r="S11369" i="3" s="1"/>
  <c r="V11384" i="3"/>
  <c r="S11384" i="3" s="1"/>
  <c r="V11399" i="3"/>
  <c r="S11399" i="3" s="1"/>
  <c r="V11414" i="3"/>
  <c r="S11414" i="3" s="1"/>
  <c r="V11429" i="3"/>
  <c r="S11429" i="3" s="1"/>
  <c r="V11444" i="3"/>
  <c r="S11444" i="3" s="1"/>
  <c r="V11449" i="3"/>
  <c r="S11449" i="3" s="1"/>
  <c r="V11464" i="3"/>
  <c r="S11464" i="3" s="1"/>
  <c r="V11479" i="3"/>
  <c r="S11479" i="3" s="1"/>
  <c r="V11494" i="3"/>
  <c r="S11494" i="3" s="1"/>
  <c r="V11509" i="3"/>
  <c r="S11509" i="3" s="1"/>
  <c r="V11524" i="3"/>
  <c r="S11524" i="3" s="1"/>
  <c r="V11539" i="3"/>
  <c r="S11539" i="3" s="1"/>
  <c r="V11454" i="3"/>
  <c r="S11454" i="3" s="1"/>
  <c r="V11469" i="3"/>
  <c r="S11469" i="3" s="1"/>
  <c r="V11484" i="3"/>
  <c r="S11484" i="3" s="1"/>
  <c r="V11499" i="3"/>
  <c r="S11499" i="3" s="1"/>
  <c r="V11514" i="3"/>
  <c r="S11514" i="3" s="1"/>
  <c r="V11529" i="3"/>
  <c r="S11529" i="3" s="1"/>
  <c r="V11544" i="3"/>
  <c r="S11544" i="3" s="1"/>
  <c r="V11459" i="3"/>
  <c r="S11459" i="3" s="1"/>
  <c r="V11474" i="3"/>
  <c r="S11474" i="3" s="1"/>
  <c r="V11489" i="3"/>
  <c r="S11489" i="3" s="1"/>
  <c r="V11504" i="3"/>
  <c r="S11504" i="3" s="1"/>
  <c r="V11519" i="3"/>
  <c r="S11519" i="3" s="1"/>
  <c r="V11534" i="3"/>
  <c r="S11534" i="3" s="1"/>
  <c r="V11549" i="3"/>
  <c r="S11549" i="3" s="1"/>
  <c r="V11556" i="3"/>
  <c r="S11556" i="3" s="1"/>
  <c r="V11586" i="3"/>
  <c r="S11586" i="3" s="1"/>
  <c r="V11616" i="3"/>
  <c r="S11616" i="3" s="1"/>
  <c r="V11646" i="3"/>
  <c r="S11646" i="3" s="1"/>
  <c r="V11676" i="3"/>
  <c r="S11676" i="3" s="1"/>
  <c r="V11706" i="3"/>
  <c r="S11706" i="3" s="1"/>
  <c r="V11736" i="3"/>
  <c r="S11736" i="3" s="1"/>
  <c r="V11566" i="3"/>
  <c r="S11566" i="3" s="1"/>
  <c r="V11596" i="3"/>
  <c r="S11596" i="3" s="1"/>
  <c r="V11626" i="3"/>
  <c r="S11626" i="3" s="1"/>
  <c r="V11656" i="3"/>
  <c r="S11656" i="3" s="1"/>
  <c r="V11686" i="3"/>
  <c r="S11686" i="3" s="1"/>
  <c r="V11716" i="3"/>
  <c r="S11716" i="3" s="1"/>
  <c r="V11746" i="3"/>
  <c r="S11746" i="3" s="1"/>
  <c r="V11576" i="3"/>
  <c r="S11576" i="3" s="1"/>
  <c r="V11606" i="3"/>
  <c r="S11606" i="3" s="1"/>
  <c r="V11636" i="3"/>
  <c r="S11636" i="3" s="1"/>
  <c r="V11666" i="3"/>
  <c r="S11666" i="3" s="1"/>
  <c r="V11696" i="3"/>
  <c r="S11696" i="3" s="1"/>
  <c r="V11726" i="3"/>
  <c r="S11726" i="3" s="1"/>
  <c r="V11756" i="3"/>
  <c r="S11756" i="3" s="1"/>
  <c r="V11557" i="3"/>
  <c r="S11557" i="3" s="1"/>
  <c r="V11587" i="3"/>
  <c r="S11587" i="3" s="1"/>
  <c r="V11617" i="3"/>
  <c r="S11617" i="3" s="1"/>
  <c r="V11647" i="3"/>
  <c r="S11647" i="3" s="1"/>
  <c r="V11677" i="3"/>
  <c r="S11677" i="3" s="1"/>
  <c r="V11707" i="3"/>
  <c r="S11707" i="3" s="1"/>
  <c r="V11737" i="3"/>
  <c r="S11737" i="3" s="1"/>
  <c r="V11567" i="3"/>
  <c r="S11567" i="3" s="1"/>
  <c r="V11597" i="3"/>
  <c r="S11597" i="3" s="1"/>
  <c r="V11627" i="3"/>
  <c r="S11627" i="3" s="1"/>
  <c r="V11657" i="3"/>
  <c r="S11657" i="3" s="1"/>
  <c r="V11687" i="3"/>
  <c r="S11687" i="3" s="1"/>
  <c r="V11717" i="3"/>
  <c r="S11717" i="3" s="1"/>
  <c r="V11747" i="3"/>
  <c r="S11747" i="3" s="1"/>
  <c r="V11577" i="3"/>
  <c r="S11577" i="3" s="1"/>
  <c r="V11607" i="3"/>
  <c r="S11607" i="3" s="1"/>
  <c r="V11637" i="3"/>
  <c r="S11637" i="3" s="1"/>
  <c r="V11667" i="3"/>
  <c r="S11667" i="3" s="1"/>
  <c r="V11697" i="3"/>
  <c r="S11697" i="3" s="1"/>
  <c r="V11727" i="3"/>
  <c r="S11727" i="3" s="1"/>
  <c r="V11757" i="3"/>
  <c r="S11757" i="3" s="1"/>
  <c r="V11764" i="3"/>
  <c r="S11764" i="3" s="1"/>
  <c r="V11779" i="3"/>
  <c r="S11779" i="3" s="1"/>
  <c r="V11794" i="3"/>
  <c r="S11794" i="3" s="1"/>
  <c r="V11809" i="3"/>
  <c r="S11809" i="3" s="1"/>
  <c r="V11824" i="3"/>
  <c r="S11824" i="3" s="1"/>
  <c r="V11839" i="3"/>
  <c r="S11839" i="3" s="1"/>
  <c r="V11854" i="3"/>
  <c r="S11854" i="3" s="1"/>
  <c r="V11769" i="3"/>
  <c r="S11769" i="3" s="1"/>
  <c r="V11784" i="3"/>
  <c r="S11784" i="3" s="1"/>
  <c r="V11799" i="3"/>
  <c r="S11799" i="3" s="1"/>
  <c r="V11814" i="3"/>
  <c r="S11814" i="3" s="1"/>
  <c r="V11829" i="3"/>
  <c r="S11829" i="3" s="1"/>
  <c r="V11844" i="3"/>
  <c r="S11844" i="3" s="1"/>
  <c r="V11859" i="3"/>
  <c r="S11859" i="3" s="1"/>
  <c r="V11774" i="3"/>
  <c r="S11774" i="3" s="1"/>
  <c r="V11789" i="3"/>
  <c r="S11789" i="3" s="1"/>
  <c r="V11804" i="3"/>
  <c r="S11804" i="3" s="1"/>
  <c r="V11819" i="3"/>
  <c r="S11819" i="3" s="1"/>
  <c r="V11834" i="3"/>
  <c r="S11834" i="3" s="1"/>
  <c r="V11849" i="3"/>
  <c r="S11849" i="3" s="1"/>
  <c r="V11864" i="3"/>
  <c r="S11864" i="3" s="1"/>
  <c r="V6829" i="3"/>
  <c r="S6829" i="3" s="1"/>
  <c r="V6844" i="3"/>
  <c r="S6844" i="3" s="1"/>
  <c r="V6859" i="3"/>
  <c r="S6859" i="3" s="1"/>
  <c r="V6874" i="3"/>
  <c r="S6874" i="3" s="1"/>
  <c r="V6889" i="3"/>
  <c r="S6889" i="3" s="1"/>
  <c r="V6904" i="3"/>
  <c r="S6904" i="3" s="1"/>
  <c r="V6919" i="3"/>
  <c r="S6919" i="3" s="1"/>
  <c r="V6834" i="3"/>
  <c r="S6834" i="3" s="1"/>
  <c r="V6849" i="3"/>
  <c r="S6849" i="3" s="1"/>
  <c r="V6864" i="3"/>
  <c r="S6864" i="3" s="1"/>
  <c r="V6879" i="3"/>
  <c r="S6879" i="3" s="1"/>
  <c r="V6894" i="3"/>
  <c r="S6894" i="3" s="1"/>
  <c r="V6909" i="3"/>
  <c r="S6909" i="3" s="1"/>
  <c r="V6924" i="3"/>
  <c r="S6924" i="3" s="1"/>
  <c r="V6839" i="3"/>
  <c r="S6839" i="3" s="1"/>
  <c r="V6854" i="3"/>
  <c r="S6854" i="3" s="1"/>
  <c r="V6869" i="3"/>
  <c r="S6869" i="3" s="1"/>
  <c r="V6884" i="3"/>
  <c r="S6884" i="3" s="1"/>
  <c r="V6899" i="3"/>
  <c r="S6899" i="3" s="1"/>
  <c r="V6914" i="3"/>
  <c r="S6914" i="3" s="1"/>
  <c r="V6929" i="3"/>
  <c r="S6929" i="3" s="1"/>
  <c r="V6934" i="3"/>
  <c r="S6934" i="3" s="1"/>
  <c r="V6949" i="3"/>
  <c r="S6949" i="3" s="1"/>
  <c r="V6964" i="3"/>
  <c r="S6964" i="3" s="1"/>
  <c r="V6979" i="3"/>
  <c r="S6979" i="3" s="1"/>
  <c r="V6994" i="3"/>
  <c r="S6994" i="3" s="1"/>
  <c r="V7009" i="3"/>
  <c r="S7009" i="3" s="1"/>
  <c r="V7024" i="3"/>
  <c r="S7024" i="3" s="1"/>
  <c r="V6939" i="3"/>
  <c r="S6939" i="3" s="1"/>
  <c r="V6954" i="3"/>
  <c r="S6954" i="3" s="1"/>
  <c r="V6969" i="3"/>
  <c r="S6969" i="3" s="1"/>
  <c r="V6984" i="3"/>
  <c r="S6984" i="3" s="1"/>
  <c r="V6999" i="3"/>
  <c r="S6999" i="3" s="1"/>
  <c r="V7014" i="3"/>
  <c r="S7014" i="3" s="1"/>
  <c r="V7029" i="3"/>
  <c r="S7029" i="3" s="1"/>
  <c r="V6944" i="3"/>
  <c r="S6944" i="3" s="1"/>
  <c r="V6959" i="3"/>
  <c r="S6959" i="3" s="1"/>
  <c r="V6974" i="3"/>
  <c r="S6974" i="3" s="1"/>
  <c r="V6989" i="3"/>
  <c r="S6989" i="3" s="1"/>
  <c r="V7004" i="3"/>
  <c r="S7004" i="3" s="1"/>
  <c r="V7019" i="3"/>
  <c r="S7019" i="3" s="1"/>
  <c r="V7034" i="3"/>
  <c r="S7034" i="3" s="1"/>
  <c r="V7039" i="3"/>
  <c r="S7039" i="3" s="1"/>
  <c r="V7054" i="3"/>
  <c r="S7054" i="3" s="1"/>
  <c r="V7069" i="3"/>
  <c r="S7069" i="3" s="1"/>
  <c r="V7084" i="3"/>
  <c r="S7084" i="3" s="1"/>
  <c r="V7099" i="3"/>
  <c r="S7099" i="3" s="1"/>
  <c r="V7114" i="3"/>
  <c r="S7114" i="3" s="1"/>
  <c r="V7129" i="3"/>
  <c r="S7129" i="3" s="1"/>
  <c r="V7044" i="3"/>
  <c r="S7044" i="3" s="1"/>
  <c r="V7059" i="3"/>
  <c r="S7059" i="3" s="1"/>
  <c r="V7074" i="3"/>
  <c r="S7074" i="3" s="1"/>
  <c r="V7089" i="3"/>
  <c r="S7089" i="3" s="1"/>
  <c r="V7104" i="3"/>
  <c r="S7104" i="3" s="1"/>
  <c r="V7119" i="3"/>
  <c r="S7119" i="3" s="1"/>
  <c r="V7134" i="3"/>
  <c r="S7134" i="3" s="1"/>
  <c r="V7049" i="3"/>
  <c r="S7049" i="3" s="1"/>
  <c r="V7064" i="3"/>
  <c r="S7064" i="3" s="1"/>
  <c r="V7079" i="3"/>
  <c r="S7079" i="3" s="1"/>
  <c r="V7094" i="3"/>
  <c r="S7094" i="3" s="1"/>
  <c r="V7109" i="3"/>
  <c r="S7109" i="3" s="1"/>
  <c r="V7124" i="3"/>
  <c r="S7124" i="3" s="1"/>
  <c r="V7139" i="3"/>
  <c r="S7139" i="3" s="1"/>
  <c r="V7144" i="3"/>
  <c r="S7144" i="3" s="1"/>
  <c r="V7159" i="3"/>
  <c r="S7159" i="3" s="1"/>
  <c r="V7174" i="3"/>
  <c r="S7174" i="3" s="1"/>
  <c r="V7189" i="3"/>
  <c r="S7189" i="3" s="1"/>
  <c r="V7204" i="3"/>
  <c r="S7204" i="3" s="1"/>
  <c r="V7219" i="3"/>
  <c r="S7219" i="3" s="1"/>
  <c r="V7234" i="3"/>
  <c r="S7234" i="3" s="1"/>
  <c r="V7149" i="3"/>
  <c r="S7149" i="3" s="1"/>
  <c r="V7164" i="3"/>
  <c r="S7164" i="3" s="1"/>
  <c r="V7179" i="3"/>
  <c r="S7179" i="3" s="1"/>
  <c r="V7194" i="3"/>
  <c r="S7194" i="3" s="1"/>
  <c r="V7209" i="3"/>
  <c r="S7209" i="3" s="1"/>
  <c r="V7224" i="3"/>
  <c r="S7224" i="3" s="1"/>
  <c r="V7239" i="3"/>
  <c r="S7239" i="3" s="1"/>
  <c r="V7154" i="3"/>
  <c r="S7154" i="3" s="1"/>
  <c r="V7169" i="3"/>
  <c r="S7169" i="3" s="1"/>
  <c r="V7184" i="3"/>
  <c r="S7184" i="3" s="1"/>
  <c r="V7199" i="3"/>
  <c r="S7199" i="3" s="1"/>
  <c r="V7214" i="3"/>
  <c r="S7214" i="3" s="1"/>
  <c r="V7229" i="3"/>
  <c r="S7229" i="3" s="1"/>
  <c r="V7244" i="3"/>
  <c r="S7244" i="3" s="1"/>
  <c r="V7249" i="3"/>
  <c r="S7249" i="3" s="1"/>
  <c r="V7264" i="3"/>
  <c r="S7264" i="3" s="1"/>
  <c r="V7279" i="3"/>
  <c r="S7279" i="3" s="1"/>
  <c r="V7294" i="3"/>
  <c r="S7294" i="3" s="1"/>
  <c r="V7309" i="3"/>
  <c r="S7309" i="3" s="1"/>
  <c r="V7324" i="3"/>
  <c r="S7324" i="3" s="1"/>
  <c r="V7339" i="3"/>
  <c r="S7339" i="3" s="1"/>
  <c r="V7254" i="3"/>
  <c r="S7254" i="3" s="1"/>
  <c r="V7269" i="3"/>
  <c r="S7269" i="3" s="1"/>
  <c r="V7284" i="3"/>
  <c r="S7284" i="3" s="1"/>
  <c r="V7299" i="3"/>
  <c r="S7299" i="3" s="1"/>
  <c r="V7314" i="3"/>
  <c r="S7314" i="3" s="1"/>
  <c r="V7329" i="3"/>
  <c r="S7329" i="3" s="1"/>
  <c r="V7344" i="3"/>
  <c r="S7344" i="3" s="1"/>
  <c r="V7259" i="3"/>
  <c r="S7259" i="3" s="1"/>
  <c r="V7274" i="3"/>
  <c r="S7274" i="3" s="1"/>
  <c r="V7289" i="3"/>
  <c r="S7289" i="3" s="1"/>
  <c r="V7304" i="3"/>
  <c r="S7304" i="3" s="1"/>
  <c r="V7319" i="3"/>
  <c r="S7319" i="3" s="1"/>
  <c r="V7334" i="3"/>
  <c r="S7334" i="3" s="1"/>
  <c r="V7349" i="3"/>
  <c r="S7349" i="3" s="1"/>
  <c r="V7356" i="3"/>
  <c r="S7356" i="3" s="1"/>
  <c r="V7386" i="3"/>
  <c r="S7386" i="3" s="1"/>
  <c r="V7416" i="3"/>
  <c r="S7416" i="3" s="1"/>
  <c r="V7446" i="3"/>
  <c r="S7446" i="3" s="1"/>
  <c r="V7476" i="3"/>
  <c r="S7476" i="3" s="1"/>
  <c r="V7506" i="3"/>
  <c r="S7506" i="3" s="1"/>
  <c r="V7536" i="3"/>
  <c r="S7536" i="3" s="1"/>
  <c r="V7366" i="3"/>
  <c r="S7366" i="3" s="1"/>
  <c r="V7396" i="3"/>
  <c r="S7396" i="3" s="1"/>
  <c r="V7426" i="3"/>
  <c r="S7426" i="3" s="1"/>
  <c r="V7456" i="3"/>
  <c r="S7456" i="3" s="1"/>
  <c r="V7486" i="3"/>
  <c r="S7486" i="3" s="1"/>
  <c r="V7516" i="3"/>
  <c r="S7516" i="3" s="1"/>
  <c r="V7546" i="3"/>
  <c r="S7546" i="3" s="1"/>
  <c r="V7376" i="3"/>
  <c r="S7376" i="3" s="1"/>
  <c r="V7406" i="3"/>
  <c r="S7406" i="3" s="1"/>
  <c r="V7436" i="3"/>
  <c r="S7436" i="3" s="1"/>
  <c r="V7466" i="3"/>
  <c r="S7466" i="3" s="1"/>
  <c r="V7496" i="3"/>
  <c r="S7496" i="3" s="1"/>
  <c r="V7526" i="3"/>
  <c r="S7526" i="3" s="1"/>
  <c r="V7556" i="3"/>
  <c r="S7556" i="3" s="1"/>
  <c r="V7357" i="3"/>
  <c r="S7357" i="3" s="1"/>
  <c r="V7387" i="3"/>
  <c r="S7387" i="3" s="1"/>
  <c r="V7417" i="3"/>
  <c r="S7417" i="3" s="1"/>
  <c r="V7447" i="3"/>
  <c r="S7447" i="3" s="1"/>
  <c r="V7477" i="3"/>
  <c r="S7477" i="3" s="1"/>
  <c r="V7507" i="3"/>
  <c r="S7507" i="3" s="1"/>
  <c r="V7537" i="3"/>
  <c r="S7537" i="3" s="1"/>
  <c r="V7367" i="3"/>
  <c r="S7367" i="3" s="1"/>
  <c r="V7397" i="3"/>
  <c r="S7397" i="3" s="1"/>
  <c r="V7427" i="3"/>
  <c r="S7427" i="3" s="1"/>
  <c r="V7457" i="3"/>
  <c r="S7457" i="3" s="1"/>
  <c r="V7487" i="3"/>
  <c r="S7487" i="3" s="1"/>
  <c r="V7517" i="3"/>
  <c r="S7517" i="3" s="1"/>
  <c r="V7547" i="3"/>
  <c r="S7547" i="3" s="1"/>
  <c r="V7377" i="3"/>
  <c r="S7377" i="3" s="1"/>
  <c r="V7407" i="3"/>
  <c r="S7407" i="3" s="1"/>
  <c r="V7437" i="3"/>
  <c r="S7437" i="3" s="1"/>
  <c r="V7467" i="3"/>
  <c r="S7467" i="3" s="1"/>
  <c r="V7497" i="3"/>
  <c r="S7497" i="3" s="1"/>
  <c r="V7527" i="3"/>
  <c r="S7527" i="3" s="1"/>
  <c r="V7557" i="3"/>
  <c r="S7557" i="3" s="1"/>
  <c r="V7564" i="3"/>
  <c r="S7564" i="3" s="1"/>
  <c r="V7579" i="3"/>
  <c r="S7579" i="3" s="1"/>
  <c r="V7594" i="3"/>
  <c r="S7594" i="3" s="1"/>
  <c r="V7609" i="3"/>
  <c r="S7609" i="3" s="1"/>
  <c r="V7624" i="3"/>
  <c r="S7624" i="3" s="1"/>
  <c r="V7639" i="3"/>
  <c r="S7639" i="3" s="1"/>
  <c r="V7654" i="3"/>
  <c r="S7654" i="3" s="1"/>
  <c r="V7569" i="3"/>
  <c r="S7569" i="3" s="1"/>
  <c r="V7584" i="3"/>
  <c r="S7584" i="3" s="1"/>
  <c r="V7599" i="3"/>
  <c r="S7599" i="3" s="1"/>
  <c r="V7614" i="3"/>
  <c r="S7614" i="3" s="1"/>
  <c r="V7629" i="3"/>
  <c r="S7629" i="3" s="1"/>
  <c r="V7644" i="3"/>
  <c r="S7644" i="3" s="1"/>
  <c r="V7659" i="3"/>
  <c r="S7659" i="3" s="1"/>
  <c r="V7574" i="3"/>
  <c r="S7574" i="3" s="1"/>
  <c r="V7589" i="3"/>
  <c r="S7589" i="3" s="1"/>
  <c r="V7604" i="3"/>
  <c r="S7604" i="3" s="1"/>
  <c r="V7619" i="3"/>
  <c r="S7619" i="3" s="1"/>
  <c r="V7634" i="3"/>
  <c r="S7634" i="3" s="1"/>
  <c r="V7649" i="3"/>
  <c r="S7649" i="3" s="1"/>
  <c r="V7664" i="3"/>
  <c r="S7664" i="3" s="1"/>
  <c r="V2" i="3"/>
  <c r="S2" i="3" s="1"/>
  <c r="V17" i="3"/>
  <c r="S17" i="3" s="1"/>
  <c r="V32" i="3"/>
  <c r="S32" i="3" s="1"/>
  <c r="V47" i="3"/>
  <c r="S47" i="3" s="1"/>
  <c r="V62" i="3"/>
  <c r="S62" i="3" s="1"/>
  <c r="V77" i="3"/>
  <c r="S77" i="3" s="1"/>
  <c r="V92" i="3"/>
  <c r="S92" i="3" s="1"/>
  <c r="V7" i="3"/>
  <c r="S7" i="3" s="1"/>
  <c r="V22" i="3"/>
  <c r="S22" i="3" s="1"/>
  <c r="V37" i="3"/>
  <c r="S37" i="3" s="1"/>
  <c r="V52" i="3"/>
  <c r="S52" i="3" s="1"/>
  <c r="V67" i="3"/>
  <c r="S67" i="3" s="1"/>
  <c r="V82" i="3"/>
  <c r="S82" i="3" s="1"/>
  <c r="V97" i="3"/>
  <c r="S97" i="3" s="1"/>
  <c r="V12" i="3"/>
  <c r="S12" i="3" s="1"/>
  <c r="V27" i="3"/>
  <c r="S27" i="3" s="1"/>
  <c r="V42" i="3"/>
  <c r="S42" i="3" s="1"/>
  <c r="V57" i="3"/>
  <c r="S57" i="3" s="1"/>
  <c r="V72" i="3"/>
  <c r="S72" i="3" s="1"/>
  <c r="V87" i="3"/>
  <c r="S87" i="3" s="1"/>
  <c r="V102" i="3"/>
  <c r="S102" i="3" s="1"/>
  <c r="V107" i="3"/>
  <c r="S107" i="3" s="1"/>
  <c r="V122" i="3"/>
  <c r="S122" i="3" s="1"/>
  <c r="V137" i="3"/>
  <c r="S137" i="3" s="1"/>
  <c r="V152" i="3"/>
  <c r="S152" i="3" s="1"/>
  <c r="V167" i="3"/>
  <c r="S167" i="3" s="1"/>
  <c r="V182" i="3"/>
  <c r="S182" i="3" s="1"/>
  <c r="V197" i="3"/>
  <c r="S197" i="3" s="1"/>
  <c r="V112" i="3"/>
  <c r="S112" i="3" s="1"/>
  <c r="V127" i="3"/>
  <c r="S127" i="3" s="1"/>
  <c r="V142" i="3"/>
  <c r="S142" i="3" s="1"/>
  <c r="V157" i="3"/>
  <c r="S157" i="3" s="1"/>
  <c r="V172" i="3"/>
  <c r="S172" i="3" s="1"/>
  <c r="V187" i="3"/>
  <c r="S187" i="3" s="1"/>
  <c r="V202" i="3"/>
  <c r="S202" i="3" s="1"/>
  <c r="V117" i="3"/>
  <c r="S117" i="3" s="1"/>
  <c r="V132" i="3"/>
  <c r="S132" i="3" s="1"/>
  <c r="V147" i="3"/>
  <c r="S147" i="3" s="1"/>
  <c r="V162" i="3"/>
  <c r="S162" i="3" s="1"/>
  <c r="V177" i="3"/>
  <c r="S177" i="3" s="1"/>
  <c r="V192" i="3"/>
  <c r="S192" i="3" s="1"/>
  <c r="V207" i="3"/>
  <c r="S207" i="3" s="1"/>
  <c r="V212" i="3"/>
  <c r="S212" i="3" s="1"/>
  <c r="V227" i="3"/>
  <c r="S227" i="3" s="1"/>
  <c r="V242" i="3"/>
  <c r="S242" i="3" s="1"/>
  <c r="V257" i="3"/>
  <c r="S257" i="3" s="1"/>
  <c r="V272" i="3"/>
  <c r="S272" i="3" s="1"/>
  <c r="V287" i="3"/>
  <c r="S287" i="3" s="1"/>
  <c r="V302" i="3"/>
  <c r="S302" i="3" s="1"/>
  <c r="V217" i="3"/>
  <c r="S217" i="3" s="1"/>
  <c r="V232" i="3"/>
  <c r="S232" i="3" s="1"/>
  <c r="V247" i="3"/>
  <c r="S247" i="3" s="1"/>
  <c r="V262" i="3"/>
  <c r="S262" i="3" s="1"/>
  <c r="V277" i="3"/>
  <c r="S277" i="3" s="1"/>
  <c r="V292" i="3"/>
  <c r="S292" i="3" s="1"/>
  <c r="V307" i="3"/>
  <c r="S307" i="3" s="1"/>
  <c r="V222" i="3"/>
  <c r="S222" i="3" s="1"/>
  <c r="V237" i="3"/>
  <c r="S237" i="3" s="1"/>
  <c r="V252" i="3"/>
  <c r="S252" i="3" s="1"/>
  <c r="V267" i="3"/>
  <c r="S267" i="3" s="1"/>
  <c r="V282" i="3"/>
  <c r="S282" i="3" s="1"/>
  <c r="V297" i="3"/>
  <c r="S297" i="3" s="1"/>
  <c r="V312" i="3"/>
  <c r="S312" i="3" s="1"/>
  <c r="V317" i="3"/>
  <c r="S317" i="3" s="1"/>
  <c r="V332" i="3"/>
  <c r="S332" i="3" s="1"/>
  <c r="V347" i="3"/>
  <c r="S347" i="3" s="1"/>
  <c r="V362" i="3"/>
  <c r="S362" i="3" s="1"/>
  <c r="V377" i="3"/>
  <c r="S377" i="3" s="1"/>
  <c r="V392" i="3"/>
  <c r="S392" i="3" s="1"/>
  <c r="V407" i="3"/>
  <c r="S407" i="3" s="1"/>
  <c r="V322" i="3"/>
  <c r="S322" i="3" s="1"/>
  <c r="V337" i="3"/>
  <c r="S337" i="3" s="1"/>
  <c r="V352" i="3"/>
  <c r="S352" i="3" s="1"/>
  <c r="V367" i="3"/>
  <c r="S367" i="3" s="1"/>
  <c r="V382" i="3"/>
  <c r="S382" i="3" s="1"/>
  <c r="V397" i="3"/>
  <c r="S397" i="3" s="1"/>
  <c r="V412" i="3"/>
  <c r="S412" i="3" s="1"/>
  <c r="V327" i="3"/>
  <c r="S327" i="3" s="1"/>
  <c r="V342" i="3"/>
  <c r="S342" i="3" s="1"/>
  <c r="V357" i="3"/>
  <c r="S357" i="3" s="1"/>
  <c r="V372" i="3"/>
  <c r="S372" i="3" s="1"/>
  <c r="V387" i="3"/>
  <c r="S387" i="3" s="1"/>
  <c r="V402" i="3"/>
  <c r="S402" i="3" s="1"/>
  <c r="V417" i="3"/>
  <c r="S417" i="3" s="1"/>
  <c r="V422" i="3"/>
  <c r="S422" i="3" s="1"/>
  <c r="V437" i="3"/>
  <c r="S437" i="3" s="1"/>
  <c r="V452" i="3"/>
  <c r="S452" i="3" s="1"/>
  <c r="V467" i="3"/>
  <c r="S467" i="3" s="1"/>
  <c r="V482" i="3"/>
  <c r="S482" i="3" s="1"/>
  <c r="V497" i="3"/>
  <c r="S497" i="3" s="1"/>
  <c r="V512" i="3"/>
  <c r="S512" i="3" s="1"/>
  <c r="V427" i="3"/>
  <c r="S427" i="3" s="1"/>
  <c r="V442" i="3"/>
  <c r="S442" i="3" s="1"/>
  <c r="V457" i="3"/>
  <c r="S457" i="3" s="1"/>
  <c r="V472" i="3"/>
  <c r="S472" i="3" s="1"/>
  <c r="V487" i="3"/>
  <c r="S487" i="3" s="1"/>
  <c r="V502" i="3"/>
  <c r="S502" i="3" s="1"/>
  <c r="V517" i="3"/>
  <c r="S517" i="3" s="1"/>
  <c r="V432" i="3"/>
  <c r="S432" i="3" s="1"/>
  <c r="V447" i="3"/>
  <c r="S447" i="3" s="1"/>
  <c r="V462" i="3"/>
  <c r="S462" i="3" s="1"/>
  <c r="V477" i="3"/>
  <c r="S477" i="3" s="1"/>
  <c r="V492" i="3"/>
  <c r="S492" i="3" s="1"/>
  <c r="V507" i="3"/>
  <c r="S507" i="3" s="1"/>
  <c r="V522" i="3"/>
  <c r="S522" i="3" s="1"/>
  <c r="V527" i="3"/>
  <c r="S527" i="3" s="1"/>
  <c r="V542" i="3"/>
  <c r="S542" i="3" s="1"/>
  <c r="V557" i="3"/>
  <c r="S557" i="3" s="1"/>
  <c r="V572" i="3"/>
  <c r="S572" i="3" s="1"/>
  <c r="V587" i="3"/>
  <c r="S587" i="3" s="1"/>
  <c r="V602" i="3"/>
  <c r="S602" i="3" s="1"/>
  <c r="V617" i="3"/>
  <c r="S617" i="3" s="1"/>
  <c r="V532" i="3"/>
  <c r="S532" i="3" s="1"/>
  <c r="V547" i="3"/>
  <c r="S547" i="3" s="1"/>
  <c r="V562" i="3"/>
  <c r="S562" i="3" s="1"/>
  <c r="V577" i="3"/>
  <c r="S577" i="3" s="1"/>
  <c r="V592" i="3"/>
  <c r="S592" i="3" s="1"/>
  <c r="V607" i="3"/>
  <c r="S607" i="3" s="1"/>
  <c r="V622" i="3"/>
  <c r="S622" i="3" s="1"/>
  <c r="V537" i="3"/>
  <c r="S537" i="3" s="1"/>
  <c r="V552" i="3"/>
  <c r="S552" i="3" s="1"/>
  <c r="V567" i="3"/>
  <c r="S567" i="3" s="1"/>
  <c r="V582" i="3"/>
  <c r="S582" i="3" s="1"/>
  <c r="V597" i="3"/>
  <c r="S597" i="3" s="1"/>
  <c r="V612" i="3"/>
  <c r="S612" i="3" s="1"/>
  <c r="V627" i="3"/>
  <c r="S627" i="3" s="1"/>
  <c r="V632" i="3"/>
  <c r="S632" i="3" s="1"/>
  <c r="V662" i="3"/>
  <c r="S662" i="3" s="1"/>
  <c r="V692" i="3"/>
  <c r="S692" i="3" s="1"/>
  <c r="V722" i="3"/>
  <c r="S722" i="3" s="1"/>
  <c r="V752" i="3"/>
  <c r="S752" i="3" s="1"/>
  <c r="V782" i="3"/>
  <c r="S782" i="3" s="1"/>
  <c r="V812" i="3"/>
  <c r="S812" i="3" s="1"/>
  <c r="V642" i="3"/>
  <c r="S642" i="3" s="1"/>
  <c r="V672" i="3"/>
  <c r="S672" i="3" s="1"/>
  <c r="V702" i="3"/>
  <c r="S702" i="3" s="1"/>
  <c r="V732" i="3"/>
  <c r="S732" i="3" s="1"/>
  <c r="V762" i="3"/>
  <c r="S762" i="3" s="1"/>
  <c r="V792" i="3"/>
  <c r="S792" i="3" s="1"/>
  <c r="V822" i="3"/>
  <c r="S822" i="3" s="1"/>
  <c r="V652" i="3"/>
  <c r="S652" i="3" s="1"/>
  <c r="V682" i="3"/>
  <c r="S682" i="3" s="1"/>
  <c r="V712" i="3"/>
  <c r="S712" i="3" s="1"/>
  <c r="V742" i="3"/>
  <c r="S742" i="3" s="1"/>
  <c r="V772" i="3"/>
  <c r="S772" i="3" s="1"/>
  <c r="V802" i="3"/>
  <c r="S802" i="3" s="1"/>
  <c r="V832" i="3"/>
  <c r="S832" i="3" s="1"/>
  <c r="V633" i="3"/>
  <c r="S633" i="3" s="1"/>
  <c r="V663" i="3"/>
  <c r="S663" i="3" s="1"/>
  <c r="V693" i="3"/>
  <c r="S693" i="3" s="1"/>
  <c r="V723" i="3"/>
  <c r="S723" i="3" s="1"/>
  <c r="V753" i="3"/>
  <c r="S753" i="3" s="1"/>
  <c r="V783" i="3"/>
  <c r="S783" i="3" s="1"/>
  <c r="V813" i="3"/>
  <c r="S813" i="3" s="1"/>
  <c r="V643" i="3"/>
  <c r="S643" i="3" s="1"/>
  <c r="V673" i="3"/>
  <c r="S673" i="3" s="1"/>
  <c r="V703" i="3"/>
  <c r="S703" i="3" s="1"/>
  <c r="V733" i="3"/>
  <c r="S733" i="3" s="1"/>
  <c r="V763" i="3"/>
  <c r="S763" i="3" s="1"/>
  <c r="V793" i="3"/>
  <c r="S793" i="3" s="1"/>
  <c r="V823" i="3"/>
  <c r="S823" i="3" s="1"/>
  <c r="V653" i="3"/>
  <c r="S653" i="3" s="1"/>
  <c r="V683" i="3"/>
  <c r="S683" i="3" s="1"/>
  <c r="V713" i="3"/>
  <c r="S713" i="3" s="1"/>
  <c r="V743" i="3"/>
  <c r="S743" i="3" s="1"/>
  <c r="V773" i="3"/>
  <c r="S773" i="3" s="1"/>
  <c r="V803" i="3"/>
  <c r="S803" i="3" s="1"/>
  <c r="V833" i="3"/>
  <c r="S833" i="3" s="1"/>
  <c r="V842" i="3"/>
  <c r="S842" i="3" s="1"/>
  <c r="V857" i="3"/>
  <c r="S857" i="3" s="1"/>
  <c r="V872" i="3"/>
  <c r="S872" i="3" s="1"/>
  <c r="V887" i="3"/>
  <c r="S887" i="3" s="1"/>
  <c r="V902" i="3"/>
  <c r="S902" i="3" s="1"/>
  <c r="V917" i="3"/>
  <c r="S917" i="3" s="1"/>
  <c r="V932" i="3"/>
  <c r="S932" i="3" s="1"/>
  <c r="V847" i="3"/>
  <c r="S847" i="3" s="1"/>
  <c r="V862" i="3"/>
  <c r="S862" i="3" s="1"/>
  <c r="V877" i="3"/>
  <c r="S877" i="3" s="1"/>
  <c r="V892" i="3"/>
  <c r="S892" i="3" s="1"/>
  <c r="V907" i="3"/>
  <c r="S907" i="3" s="1"/>
  <c r="V922" i="3"/>
  <c r="S922" i="3" s="1"/>
  <c r="V937" i="3"/>
  <c r="S937" i="3" s="1"/>
  <c r="V852" i="3"/>
  <c r="S852" i="3" s="1"/>
  <c r="V867" i="3"/>
  <c r="S867" i="3" s="1"/>
  <c r="V882" i="3"/>
  <c r="S882" i="3" s="1"/>
  <c r="V897" i="3"/>
  <c r="S897" i="3" s="1"/>
  <c r="V912" i="3"/>
  <c r="S912" i="3" s="1"/>
  <c r="V927" i="3"/>
  <c r="S927" i="3" s="1"/>
  <c r="V942" i="3"/>
  <c r="S942" i="3" s="1"/>
  <c r="V947" i="3"/>
  <c r="S947" i="3" s="1"/>
  <c r="V962" i="3"/>
  <c r="S962" i="3" s="1"/>
  <c r="V977" i="3"/>
  <c r="S977" i="3" s="1"/>
  <c r="V992" i="3"/>
  <c r="S992" i="3" s="1"/>
  <c r="V1007" i="3"/>
  <c r="S1007" i="3" s="1"/>
  <c r="V1022" i="3"/>
  <c r="S1022" i="3" s="1"/>
  <c r="V1037" i="3"/>
  <c r="S1037" i="3" s="1"/>
  <c r="V952" i="3"/>
  <c r="S952" i="3" s="1"/>
  <c r="V967" i="3"/>
  <c r="S967" i="3" s="1"/>
  <c r="V982" i="3"/>
  <c r="S982" i="3" s="1"/>
  <c r="V997" i="3"/>
  <c r="S997" i="3" s="1"/>
  <c r="V1012" i="3"/>
  <c r="S1012" i="3" s="1"/>
  <c r="V1027" i="3"/>
  <c r="S1027" i="3" s="1"/>
  <c r="V1042" i="3"/>
  <c r="S1042" i="3" s="1"/>
  <c r="V957" i="3"/>
  <c r="S957" i="3" s="1"/>
  <c r="V972" i="3"/>
  <c r="S972" i="3" s="1"/>
  <c r="V987" i="3"/>
  <c r="S987" i="3" s="1"/>
  <c r="V1002" i="3"/>
  <c r="S1002" i="3" s="1"/>
  <c r="V1017" i="3"/>
  <c r="S1017" i="3" s="1"/>
  <c r="V1032" i="3"/>
  <c r="S1032" i="3" s="1"/>
  <c r="V1047" i="3"/>
  <c r="S1047" i="3" s="1"/>
  <c r="V1052" i="3"/>
  <c r="S1052" i="3" s="1"/>
  <c r="V1067" i="3"/>
  <c r="S1067" i="3" s="1"/>
  <c r="V1082" i="3"/>
  <c r="S1082" i="3" s="1"/>
  <c r="V1097" i="3"/>
  <c r="S1097" i="3" s="1"/>
  <c r="V1112" i="3"/>
  <c r="S1112" i="3" s="1"/>
  <c r="V1127" i="3"/>
  <c r="S1127" i="3" s="1"/>
  <c r="V1142" i="3"/>
  <c r="S1142" i="3" s="1"/>
  <c r="V1057" i="3"/>
  <c r="S1057" i="3" s="1"/>
  <c r="V1072" i="3"/>
  <c r="S1072" i="3" s="1"/>
  <c r="V1087" i="3"/>
  <c r="S1087" i="3" s="1"/>
  <c r="V1102" i="3"/>
  <c r="S1102" i="3" s="1"/>
  <c r="V1117" i="3"/>
  <c r="S1117" i="3" s="1"/>
  <c r="V1132" i="3"/>
  <c r="S1132" i="3" s="1"/>
  <c r="V1147" i="3"/>
  <c r="S1147" i="3" s="1"/>
  <c r="V1062" i="3"/>
  <c r="S1062" i="3" s="1"/>
  <c r="V1077" i="3"/>
  <c r="S1077" i="3" s="1"/>
  <c r="V1092" i="3"/>
  <c r="S1092" i="3" s="1"/>
  <c r="V1107" i="3"/>
  <c r="S1107" i="3" s="1"/>
  <c r="V1122" i="3"/>
  <c r="S1122" i="3" s="1"/>
  <c r="V1137" i="3"/>
  <c r="S1137" i="3" s="1"/>
  <c r="V1152" i="3"/>
  <c r="S1152" i="3" s="1"/>
  <c r="V1157" i="3"/>
  <c r="S1157" i="3" s="1"/>
  <c r="V1172" i="3"/>
  <c r="S1172" i="3" s="1"/>
  <c r="V1187" i="3"/>
  <c r="S1187" i="3" s="1"/>
  <c r="V1202" i="3"/>
  <c r="S1202" i="3" s="1"/>
  <c r="V1217" i="3"/>
  <c r="S1217" i="3" s="1"/>
  <c r="V1232" i="3"/>
  <c r="S1232" i="3" s="1"/>
  <c r="V1247" i="3"/>
  <c r="S1247" i="3" s="1"/>
  <c r="V1162" i="3"/>
  <c r="S1162" i="3" s="1"/>
  <c r="V1177" i="3"/>
  <c r="S1177" i="3" s="1"/>
  <c r="V1192" i="3"/>
  <c r="S1192" i="3" s="1"/>
  <c r="V1207" i="3"/>
  <c r="S1207" i="3" s="1"/>
  <c r="V1222" i="3"/>
  <c r="S1222" i="3" s="1"/>
  <c r="V1237" i="3"/>
  <c r="S1237" i="3" s="1"/>
  <c r="V1252" i="3"/>
  <c r="S1252" i="3" s="1"/>
  <c r="V1167" i="3"/>
  <c r="S1167" i="3" s="1"/>
  <c r="V1182" i="3"/>
  <c r="S1182" i="3" s="1"/>
  <c r="V1197" i="3"/>
  <c r="S1197" i="3" s="1"/>
  <c r="V1212" i="3"/>
  <c r="S1212" i="3" s="1"/>
  <c r="V1227" i="3"/>
  <c r="S1227" i="3" s="1"/>
  <c r="V1242" i="3"/>
  <c r="S1242" i="3" s="1"/>
  <c r="V1257" i="3"/>
  <c r="S1257" i="3" s="1"/>
  <c r="V1262" i="3"/>
  <c r="S1262" i="3" s="1"/>
  <c r="V1277" i="3"/>
  <c r="S1277" i="3" s="1"/>
  <c r="V1292" i="3"/>
  <c r="S1292" i="3" s="1"/>
  <c r="V1307" i="3"/>
  <c r="S1307" i="3" s="1"/>
  <c r="V1322" i="3"/>
  <c r="S1322" i="3" s="1"/>
  <c r="V1337" i="3"/>
  <c r="S1337" i="3" s="1"/>
  <c r="V1352" i="3"/>
  <c r="S1352" i="3" s="1"/>
  <c r="V1267" i="3"/>
  <c r="S1267" i="3" s="1"/>
  <c r="V1282" i="3"/>
  <c r="S1282" i="3" s="1"/>
  <c r="V1297" i="3"/>
  <c r="S1297" i="3" s="1"/>
  <c r="V1312" i="3"/>
  <c r="S1312" i="3" s="1"/>
  <c r="V1327" i="3"/>
  <c r="S1327" i="3" s="1"/>
  <c r="V1342" i="3"/>
  <c r="S1342" i="3" s="1"/>
  <c r="V1357" i="3"/>
  <c r="S1357" i="3" s="1"/>
  <c r="V1272" i="3"/>
  <c r="S1272" i="3" s="1"/>
  <c r="V1287" i="3"/>
  <c r="S1287" i="3" s="1"/>
  <c r="V1302" i="3"/>
  <c r="S1302" i="3" s="1"/>
  <c r="V1317" i="3"/>
  <c r="S1317" i="3" s="1"/>
  <c r="V1332" i="3"/>
  <c r="S1332" i="3" s="1"/>
  <c r="V1347" i="3"/>
  <c r="S1347" i="3" s="1"/>
  <c r="V1362" i="3"/>
  <c r="S1362" i="3" s="1"/>
  <c r="V1367" i="3"/>
  <c r="S1367" i="3" s="1"/>
  <c r="V1382" i="3"/>
  <c r="S1382" i="3" s="1"/>
  <c r="V1397" i="3"/>
  <c r="S1397" i="3" s="1"/>
  <c r="V1412" i="3"/>
  <c r="S1412" i="3" s="1"/>
  <c r="V1427" i="3"/>
  <c r="S1427" i="3" s="1"/>
  <c r="V1442" i="3"/>
  <c r="S1442" i="3" s="1"/>
  <c r="V1457" i="3"/>
  <c r="S1457" i="3" s="1"/>
  <c r="V1372" i="3"/>
  <c r="S1372" i="3" s="1"/>
  <c r="V1387" i="3"/>
  <c r="S1387" i="3" s="1"/>
  <c r="V1402" i="3"/>
  <c r="S1402" i="3" s="1"/>
  <c r="V1417" i="3"/>
  <c r="S1417" i="3" s="1"/>
  <c r="V1432" i="3"/>
  <c r="S1432" i="3" s="1"/>
  <c r="V1447" i="3"/>
  <c r="S1447" i="3" s="1"/>
  <c r="V1462" i="3"/>
  <c r="S1462" i="3" s="1"/>
  <c r="V1377" i="3"/>
  <c r="S1377" i="3" s="1"/>
  <c r="V1392" i="3"/>
  <c r="S1392" i="3" s="1"/>
  <c r="V1407" i="3"/>
  <c r="S1407" i="3" s="1"/>
  <c r="V1422" i="3"/>
  <c r="S1422" i="3" s="1"/>
  <c r="V1437" i="3"/>
  <c r="S1437" i="3" s="1"/>
  <c r="V1452" i="3"/>
  <c r="S1452" i="3" s="1"/>
  <c r="V1467" i="3"/>
  <c r="S1467" i="3" s="1"/>
  <c r="V1472" i="3"/>
  <c r="S1472" i="3" s="1"/>
  <c r="V1502" i="3"/>
  <c r="S1502" i="3" s="1"/>
  <c r="V1532" i="3"/>
  <c r="S1532" i="3" s="1"/>
  <c r="V1562" i="3"/>
  <c r="S1562" i="3" s="1"/>
  <c r="V1592" i="3"/>
  <c r="S1592" i="3" s="1"/>
  <c r="V1622" i="3"/>
  <c r="S1622" i="3" s="1"/>
  <c r="V1652" i="3"/>
  <c r="S1652" i="3" s="1"/>
  <c r="V1482" i="3"/>
  <c r="S1482" i="3" s="1"/>
  <c r="V1512" i="3"/>
  <c r="S1512" i="3" s="1"/>
  <c r="V1542" i="3"/>
  <c r="S1542" i="3" s="1"/>
  <c r="V1572" i="3"/>
  <c r="S1572" i="3" s="1"/>
  <c r="V1602" i="3"/>
  <c r="S1602" i="3" s="1"/>
  <c r="V1632" i="3"/>
  <c r="S1632" i="3" s="1"/>
  <c r="V1662" i="3"/>
  <c r="S1662" i="3" s="1"/>
  <c r="V1492" i="3"/>
  <c r="S1492" i="3" s="1"/>
  <c r="V1522" i="3"/>
  <c r="S1522" i="3" s="1"/>
  <c r="V1552" i="3"/>
  <c r="S1552" i="3" s="1"/>
  <c r="V1582" i="3"/>
  <c r="S1582" i="3" s="1"/>
  <c r="V1612" i="3"/>
  <c r="S1612" i="3" s="1"/>
  <c r="V1642" i="3"/>
  <c r="S1642" i="3" s="1"/>
  <c r="V1672" i="3"/>
  <c r="S1672" i="3" s="1"/>
  <c r="V1473" i="3"/>
  <c r="S1473" i="3" s="1"/>
  <c r="V1503" i="3"/>
  <c r="S1503" i="3" s="1"/>
  <c r="V1533" i="3"/>
  <c r="S1533" i="3" s="1"/>
  <c r="V1563" i="3"/>
  <c r="S1563" i="3" s="1"/>
  <c r="V1593" i="3"/>
  <c r="S1593" i="3" s="1"/>
  <c r="V1623" i="3"/>
  <c r="S1623" i="3" s="1"/>
  <c r="V1653" i="3"/>
  <c r="S1653" i="3" s="1"/>
  <c r="V1483" i="3"/>
  <c r="S1483" i="3" s="1"/>
  <c r="V1513" i="3"/>
  <c r="S1513" i="3" s="1"/>
  <c r="V1543" i="3"/>
  <c r="S1543" i="3" s="1"/>
  <c r="V1573" i="3"/>
  <c r="S1573" i="3" s="1"/>
  <c r="V1603" i="3"/>
  <c r="S1603" i="3" s="1"/>
  <c r="V1633" i="3"/>
  <c r="S1633" i="3" s="1"/>
  <c r="V1663" i="3"/>
  <c r="S1663" i="3" s="1"/>
  <c r="V1493" i="3"/>
  <c r="S1493" i="3" s="1"/>
  <c r="V1523" i="3"/>
  <c r="S1523" i="3" s="1"/>
  <c r="V1553" i="3"/>
  <c r="S1553" i="3" s="1"/>
  <c r="V1583" i="3"/>
  <c r="S1583" i="3" s="1"/>
  <c r="V1613" i="3"/>
  <c r="S1613" i="3" s="1"/>
  <c r="V1643" i="3"/>
  <c r="S1643" i="3" s="1"/>
  <c r="V1673" i="3"/>
  <c r="S1673" i="3" s="1"/>
  <c r="V1682" i="3"/>
  <c r="S1682" i="3" s="1"/>
  <c r="V1697" i="3"/>
  <c r="S1697" i="3" s="1"/>
  <c r="V1712" i="3"/>
  <c r="S1712" i="3" s="1"/>
  <c r="V1727" i="3"/>
  <c r="S1727" i="3" s="1"/>
  <c r="V1742" i="3"/>
  <c r="S1742" i="3" s="1"/>
  <c r="V1757" i="3"/>
  <c r="S1757" i="3" s="1"/>
  <c r="V1772" i="3"/>
  <c r="S1772" i="3" s="1"/>
  <c r="V1687" i="3"/>
  <c r="S1687" i="3" s="1"/>
  <c r="V1702" i="3"/>
  <c r="S1702" i="3" s="1"/>
  <c r="V1717" i="3"/>
  <c r="S1717" i="3" s="1"/>
  <c r="V1732" i="3"/>
  <c r="S1732" i="3" s="1"/>
  <c r="V1747" i="3"/>
  <c r="S1747" i="3" s="1"/>
  <c r="V1762" i="3"/>
  <c r="S1762" i="3" s="1"/>
  <c r="V1777" i="3"/>
  <c r="S1777" i="3" s="1"/>
  <c r="V1692" i="3"/>
  <c r="S1692" i="3" s="1"/>
  <c r="V1707" i="3"/>
  <c r="S1707" i="3" s="1"/>
  <c r="V1722" i="3"/>
  <c r="S1722" i="3" s="1"/>
  <c r="V1737" i="3"/>
  <c r="S1737" i="3" s="1"/>
  <c r="V1752" i="3"/>
  <c r="S1752" i="3" s="1"/>
  <c r="V1767" i="3"/>
  <c r="S1767" i="3" s="1"/>
  <c r="V1782" i="3"/>
  <c r="S1782" i="3" s="1"/>
  <c r="V1787" i="3"/>
  <c r="S1787" i="3" s="1"/>
  <c r="V1802" i="3"/>
  <c r="S1802" i="3" s="1"/>
  <c r="V1817" i="3"/>
  <c r="S1817" i="3" s="1"/>
  <c r="V1832" i="3"/>
  <c r="S1832" i="3" s="1"/>
  <c r="V1847" i="3"/>
  <c r="S1847" i="3" s="1"/>
  <c r="V1862" i="3"/>
  <c r="S1862" i="3" s="1"/>
  <c r="V1877" i="3"/>
  <c r="S1877" i="3" s="1"/>
  <c r="V1792" i="3"/>
  <c r="S1792" i="3" s="1"/>
  <c r="V1807" i="3"/>
  <c r="S1807" i="3" s="1"/>
  <c r="V1822" i="3"/>
  <c r="S1822" i="3" s="1"/>
  <c r="V1837" i="3"/>
  <c r="S1837" i="3" s="1"/>
  <c r="V1852" i="3"/>
  <c r="S1852" i="3" s="1"/>
  <c r="V1867" i="3"/>
  <c r="S1867" i="3" s="1"/>
  <c r="V1882" i="3"/>
  <c r="S1882" i="3" s="1"/>
  <c r="V1797" i="3"/>
  <c r="S1797" i="3" s="1"/>
  <c r="V1812" i="3"/>
  <c r="S1812" i="3" s="1"/>
  <c r="V1827" i="3"/>
  <c r="S1827" i="3" s="1"/>
  <c r="V1842" i="3"/>
  <c r="S1842" i="3" s="1"/>
  <c r="V1857" i="3"/>
  <c r="S1857" i="3" s="1"/>
  <c r="V1872" i="3"/>
  <c r="S1872" i="3" s="1"/>
  <c r="V1887" i="3"/>
  <c r="S1887" i="3" s="1"/>
  <c r="V1892" i="3"/>
  <c r="S1892" i="3" s="1"/>
  <c r="V1907" i="3"/>
  <c r="S1907" i="3" s="1"/>
  <c r="V1922" i="3"/>
  <c r="S1922" i="3" s="1"/>
  <c r="V1937" i="3"/>
  <c r="S1937" i="3" s="1"/>
  <c r="V1952" i="3"/>
  <c r="S1952" i="3" s="1"/>
  <c r="V1967" i="3"/>
  <c r="S1967" i="3" s="1"/>
  <c r="V1982" i="3"/>
  <c r="S1982" i="3" s="1"/>
  <c r="V1897" i="3"/>
  <c r="S1897" i="3" s="1"/>
  <c r="V1912" i="3"/>
  <c r="S1912" i="3" s="1"/>
  <c r="V1927" i="3"/>
  <c r="S1927" i="3" s="1"/>
  <c r="V1942" i="3"/>
  <c r="S1942" i="3" s="1"/>
  <c r="V1957" i="3"/>
  <c r="S1957" i="3" s="1"/>
  <c r="V1972" i="3"/>
  <c r="S1972" i="3" s="1"/>
  <c r="V1987" i="3"/>
  <c r="S1987" i="3" s="1"/>
  <c r="V1902" i="3"/>
  <c r="S1902" i="3" s="1"/>
  <c r="V1917" i="3"/>
  <c r="S1917" i="3" s="1"/>
  <c r="V1932" i="3"/>
  <c r="S1932" i="3" s="1"/>
  <c r="V1947" i="3"/>
  <c r="S1947" i="3" s="1"/>
  <c r="V1962" i="3"/>
  <c r="S1962" i="3" s="1"/>
  <c r="V1977" i="3"/>
  <c r="S1977" i="3" s="1"/>
  <c r="V1992" i="3"/>
  <c r="S1992" i="3" s="1"/>
  <c r="V1997" i="3"/>
  <c r="S1997" i="3" s="1"/>
  <c r="V2012" i="3"/>
  <c r="S2012" i="3" s="1"/>
  <c r="V2027" i="3"/>
  <c r="S2027" i="3" s="1"/>
  <c r="V2042" i="3"/>
  <c r="S2042" i="3" s="1"/>
  <c r="V2057" i="3"/>
  <c r="S2057" i="3" s="1"/>
  <c r="V2072" i="3"/>
  <c r="S2072" i="3" s="1"/>
  <c r="V2087" i="3"/>
  <c r="S2087" i="3" s="1"/>
  <c r="V2002" i="3"/>
  <c r="S2002" i="3" s="1"/>
  <c r="V2017" i="3"/>
  <c r="S2017" i="3" s="1"/>
  <c r="V2032" i="3"/>
  <c r="S2032" i="3" s="1"/>
  <c r="V2047" i="3"/>
  <c r="S2047" i="3" s="1"/>
  <c r="V2062" i="3"/>
  <c r="S2062" i="3" s="1"/>
  <c r="V2077" i="3"/>
  <c r="S2077" i="3" s="1"/>
  <c r="V2092" i="3"/>
  <c r="S2092" i="3" s="1"/>
  <c r="V2007" i="3"/>
  <c r="S2007" i="3" s="1"/>
  <c r="V2022" i="3"/>
  <c r="S2022" i="3" s="1"/>
  <c r="V2037" i="3"/>
  <c r="S2037" i="3" s="1"/>
  <c r="V2052" i="3"/>
  <c r="S2052" i="3" s="1"/>
  <c r="V2067" i="3"/>
  <c r="S2067" i="3" s="1"/>
  <c r="V2082" i="3"/>
  <c r="S2082" i="3" s="1"/>
  <c r="V2097" i="3"/>
  <c r="S2097" i="3" s="1"/>
  <c r="V2102" i="3"/>
  <c r="S2102" i="3" s="1"/>
  <c r="V2117" i="3"/>
  <c r="S2117" i="3" s="1"/>
  <c r="V2132" i="3"/>
  <c r="S2132" i="3" s="1"/>
  <c r="V2147" i="3"/>
  <c r="S2147" i="3" s="1"/>
  <c r="V2162" i="3"/>
  <c r="S2162" i="3" s="1"/>
  <c r="V2177" i="3"/>
  <c r="S2177" i="3" s="1"/>
  <c r="V2192" i="3"/>
  <c r="S2192" i="3" s="1"/>
  <c r="V2107" i="3"/>
  <c r="S2107" i="3" s="1"/>
  <c r="V2122" i="3"/>
  <c r="S2122" i="3" s="1"/>
  <c r="V2137" i="3"/>
  <c r="S2137" i="3" s="1"/>
  <c r="V2152" i="3"/>
  <c r="S2152" i="3" s="1"/>
  <c r="V2167" i="3"/>
  <c r="S2167" i="3" s="1"/>
  <c r="V2182" i="3"/>
  <c r="S2182" i="3" s="1"/>
  <c r="V2197" i="3"/>
  <c r="S2197" i="3" s="1"/>
  <c r="V2112" i="3"/>
  <c r="S2112" i="3" s="1"/>
  <c r="V2127" i="3"/>
  <c r="S2127" i="3" s="1"/>
  <c r="V2142" i="3"/>
  <c r="S2142" i="3" s="1"/>
  <c r="V2157" i="3"/>
  <c r="S2157" i="3" s="1"/>
  <c r="V2172" i="3"/>
  <c r="S2172" i="3" s="1"/>
  <c r="V2187" i="3"/>
  <c r="S2187" i="3" s="1"/>
  <c r="V2202" i="3"/>
  <c r="S2202" i="3" s="1"/>
  <c r="V2207" i="3"/>
  <c r="S2207" i="3" s="1"/>
  <c r="V2222" i="3"/>
  <c r="S2222" i="3" s="1"/>
  <c r="V2237" i="3"/>
  <c r="S2237" i="3" s="1"/>
  <c r="V2252" i="3"/>
  <c r="S2252" i="3" s="1"/>
  <c r="V2267" i="3"/>
  <c r="S2267" i="3" s="1"/>
  <c r="V2282" i="3"/>
  <c r="S2282" i="3" s="1"/>
  <c r="V2297" i="3"/>
  <c r="S2297" i="3" s="1"/>
  <c r="V2212" i="3"/>
  <c r="S2212" i="3" s="1"/>
  <c r="V2227" i="3"/>
  <c r="S2227" i="3" s="1"/>
  <c r="V2242" i="3"/>
  <c r="S2242" i="3" s="1"/>
  <c r="V2257" i="3"/>
  <c r="S2257" i="3" s="1"/>
  <c r="V2272" i="3"/>
  <c r="S2272" i="3" s="1"/>
  <c r="V2287" i="3"/>
  <c r="S2287" i="3" s="1"/>
  <c r="V2302" i="3"/>
  <c r="S2302" i="3" s="1"/>
  <c r="V2217" i="3"/>
  <c r="S2217" i="3" s="1"/>
  <c r="V2232" i="3"/>
  <c r="S2232" i="3" s="1"/>
  <c r="V2247" i="3"/>
  <c r="S2247" i="3" s="1"/>
  <c r="V2262" i="3"/>
  <c r="S2262" i="3" s="1"/>
  <c r="V2277" i="3"/>
  <c r="S2277" i="3" s="1"/>
  <c r="V2292" i="3"/>
  <c r="S2292" i="3" s="1"/>
  <c r="V2307" i="3"/>
  <c r="S2307" i="3" s="1"/>
  <c r="V2312" i="3"/>
  <c r="S2312" i="3" s="1"/>
  <c r="V2342" i="3"/>
  <c r="S2342" i="3" s="1"/>
  <c r="V2372" i="3"/>
  <c r="S2372" i="3" s="1"/>
  <c r="V2402" i="3"/>
  <c r="S2402" i="3" s="1"/>
  <c r="V2432" i="3"/>
  <c r="S2432" i="3" s="1"/>
  <c r="V2462" i="3"/>
  <c r="S2462" i="3" s="1"/>
  <c r="V2492" i="3"/>
  <c r="S2492" i="3" s="1"/>
  <c r="V2322" i="3"/>
  <c r="S2322" i="3" s="1"/>
  <c r="V2352" i="3"/>
  <c r="S2352" i="3" s="1"/>
  <c r="V2382" i="3"/>
  <c r="S2382" i="3" s="1"/>
  <c r="V2412" i="3"/>
  <c r="S2412" i="3" s="1"/>
  <c r="V2442" i="3"/>
  <c r="S2442" i="3" s="1"/>
  <c r="V2472" i="3"/>
  <c r="S2472" i="3" s="1"/>
  <c r="V2502" i="3"/>
  <c r="S2502" i="3" s="1"/>
  <c r="V2332" i="3"/>
  <c r="S2332" i="3" s="1"/>
  <c r="V2362" i="3"/>
  <c r="S2362" i="3" s="1"/>
  <c r="V2392" i="3"/>
  <c r="S2392" i="3" s="1"/>
  <c r="V2422" i="3"/>
  <c r="S2422" i="3" s="1"/>
  <c r="V2452" i="3"/>
  <c r="S2452" i="3" s="1"/>
  <c r="V2482" i="3"/>
  <c r="S2482" i="3" s="1"/>
  <c r="V2512" i="3"/>
  <c r="S2512" i="3" s="1"/>
  <c r="V2313" i="3"/>
  <c r="S2313" i="3" s="1"/>
  <c r="V2343" i="3"/>
  <c r="S2343" i="3" s="1"/>
  <c r="V2373" i="3"/>
  <c r="S2373" i="3" s="1"/>
  <c r="V2403" i="3"/>
  <c r="S2403" i="3" s="1"/>
  <c r="V2433" i="3"/>
  <c r="S2433" i="3" s="1"/>
  <c r="V2463" i="3"/>
  <c r="S2463" i="3" s="1"/>
  <c r="V2493" i="3"/>
  <c r="S2493" i="3" s="1"/>
  <c r="V2323" i="3"/>
  <c r="S2323" i="3" s="1"/>
  <c r="V2353" i="3"/>
  <c r="S2353" i="3" s="1"/>
  <c r="V2383" i="3"/>
  <c r="S2383" i="3" s="1"/>
  <c r="V2413" i="3"/>
  <c r="S2413" i="3" s="1"/>
  <c r="V2443" i="3"/>
  <c r="S2443" i="3" s="1"/>
  <c r="V2473" i="3"/>
  <c r="S2473" i="3" s="1"/>
  <c r="V2503" i="3"/>
  <c r="S2503" i="3" s="1"/>
  <c r="V2333" i="3"/>
  <c r="S2333" i="3" s="1"/>
  <c r="V2363" i="3"/>
  <c r="S2363" i="3" s="1"/>
  <c r="V2393" i="3"/>
  <c r="S2393" i="3" s="1"/>
  <c r="V2423" i="3"/>
  <c r="S2423" i="3" s="1"/>
  <c r="V2453" i="3"/>
  <c r="S2453" i="3" s="1"/>
  <c r="V2483" i="3"/>
  <c r="S2483" i="3" s="1"/>
  <c r="V2513" i="3"/>
  <c r="S2513" i="3" s="1"/>
  <c r="V2522" i="3"/>
  <c r="S2522" i="3" s="1"/>
  <c r="V2537" i="3"/>
  <c r="S2537" i="3" s="1"/>
  <c r="V2552" i="3"/>
  <c r="S2552" i="3" s="1"/>
  <c r="V2567" i="3"/>
  <c r="S2567" i="3" s="1"/>
  <c r="V2582" i="3"/>
  <c r="S2582" i="3" s="1"/>
  <c r="V2597" i="3"/>
  <c r="S2597" i="3" s="1"/>
  <c r="V2612" i="3"/>
  <c r="S2612" i="3" s="1"/>
  <c r="V2527" i="3"/>
  <c r="S2527" i="3" s="1"/>
  <c r="V2542" i="3"/>
  <c r="S2542" i="3" s="1"/>
  <c r="V2557" i="3"/>
  <c r="S2557" i="3" s="1"/>
  <c r="V2572" i="3"/>
  <c r="S2572" i="3" s="1"/>
  <c r="V2587" i="3"/>
  <c r="S2587" i="3" s="1"/>
  <c r="V2602" i="3"/>
  <c r="S2602" i="3" s="1"/>
  <c r="V2617" i="3"/>
  <c r="S2617" i="3" s="1"/>
  <c r="V2532" i="3"/>
  <c r="S2532" i="3" s="1"/>
  <c r="V2547" i="3"/>
  <c r="S2547" i="3" s="1"/>
  <c r="V2562" i="3"/>
  <c r="S2562" i="3" s="1"/>
  <c r="V2577" i="3"/>
  <c r="S2577" i="3" s="1"/>
  <c r="V2592" i="3"/>
  <c r="S2592" i="3" s="1"/>
  <c r="V2607" i="3"/>
  <c r="S2607" i="3" s="1"/>
  <c r="V2622" i="3"/>
  <c r="S2622" i="3" s="1"/>
  <c r="V2627" i="3"/>
  <c r="S2627" i="3" s="1"/>
  <c r="V2642" i="3"/>
  <c r="S2642" i="3" s="1"/>
  <c r="V2657" i="3"/>
  <c r="S2657" i="3" s="1"/>
  <c r="V2672" i="3"/>
  <c r="S2672" i="3" s="1"/>
  <c r="V2687" i="3"/>
  <c r="S2687" i="3" s="1"/>
  <c r="V2702" i="3"/>
  <c r="S2702" i="3" s="1"/>
  <c r="V2717" i="3"/>
  <c r="S2717" i="3" s="1"/>
  <c r="V2632" i="3"/>
  <c r="S2632" i="3" s="1"/>
  <c r="V2647" i="3"/>
  <c r="S2647" i="3" s="1"/>
  <c r="V2662" i="3"/>
  <c r="S2662" i="3" s="1"/>
  <c r="V2677" i="3"/>
  <c r="S2677" i="3" s="1"/>
  <c r="V2692" i="3"/>
  <c r="S2692" i="3" s="1"/>
  <c r="V2707" i="3"/>
  <c r="S2707" i="3" s="1"/>
  <c r="V2722" i="3"/>
  <c r="S2722" i="3" s="1"/>
  <c r="V2637" i="3"/>
  <c r="S2637" i="3" s="1"/>
  <c r="V2652" i="3"/>
  <c r="S2652" i="3" s="1"/>
  <c r="V2667" i="3"/>
  <c r="S2667" i="3" s="1"/>
  <c r="V2682" i="3"/>
  <c r="S2682" i="3" s="1"/>
  <c r="V2697" i="3"/>
  <c r="S2697" i="3" s="1"/>
  <c r="V2712" i="3"/>
  <c r="S2712" i="3" s="1"/>
  <c r="V2727" i="3"/>
  <c r="S2727" i="3" s="1"/>
  <c r="V2732" i="3"/>
  <c r="S2732" i="3" s="1"/>
  <c r="V2747" i="3"/>
  <c r="S2747" i="3" s="1"/>
  <c r="V2762" i="3"/>
  <c r="S2762" i="3" s="1"/>
  <c r="V2777" i="3"/>
  <c r="S2777" i="3" s="1"/>
  <c r="V2792" i="3"/>
  <c r="S2792" i="3" s="1"/>
  <c r="V2807" i="3"/>
  <c r="S2807" i="3" s="1"/>
  <c r="V2822" i="3"/>
  <c r="S2822" i="3" s="1"/>
  <c r="V2737" i="3"/>
  <c r="S2737" i="3" s="1"/>
  <c r="V2752" i="3"/>
  <c r="S2752" i="3" s="1"/>
  <c r="V2767" i="3"/>
  <c r="S2767" i="3" s="1"/>
  <c r="V2782" i="3"/>
  <c r="S2782" i="3" s="1"/>
  <c r="V2797" i="3"/>
  <c r="S2797" i="3" s="1"/>
  <c r="V2812" i="3"/>
  <c r="S2812" i="3" s="1"/>
  <c r="V2827" i="3"/>
  <c r="S2827" i="3" s="1"/>
  <c r="V2742" i="3"/>
  <c r="S2742" i="3" s="1"/>
  <c r="V2757" i="3"/>
  <c r="S2757" i="3" s="1"/>
  <c r="V2772" i="3"/>
  <c r="S2772" i="3" s="1"/>
  <c r="V2787" i="3"/>
  <c r="S2787" i="3" s="1"/>
  <c r="V2802" i="3"/>
  <c r="S2802" i="3" s="1"/>
  <c r="V2817" i="3"/>
  <c r="S2817" i="3" s="1"/>
  <c r="V2832" i="3"/>
  <c r="S2832" i="3" s="1"/>
  <c r="V2837" i="3"/>
  <c r="S2837" i="3" s="1"/>
  <c r="V2852" i="3"/>
  <c r="S2852" i="3" s="1"/>
  <c r="V2867" i="3"/>
  <c r="S2867" i="3" s="1"/>
  <c r="V2882" i="3"/>
  <c r="S2882" i="3" s="1"/>
  <c r="V2897" i="3"/>
  <c r="S2897" i="3" s="1"/>
  <c r="V2912" i="3"/>
  <c r="S2912" i="3" s="1"/>
  <c r="V2927" i="3"/>
  <c r="S2927" i="3" s="1"/>
  <c r="V2842" i="3"/>
  <c r="S2842" i="3" s="1"/>
  <c r="V2857" i="3"/>
  <c r="S2857" i="3" s="1"/>
  <c r="V2872" i="3"/>
  <c r="S2872" i="3" s="1"/>
  <c r="V2887" i="3"/>
  <c r="S2887" i="3" s="1"/>
  <c r="V2902" i="3"/>
  <c r="S2902" i="3" s="1"/>
  <c r="V2917" i="3"/>
  <c r="S2917" i="3" s="1"/>
  <c r="V2932" i="3"/>
  <c r="S2932" i="3" s="1"/>
  <c r="V2847" i="3"/>
  <c r="S2847" i="3" s="1"/>
  <c r="V2862" i="3"/>
  <c r="S2862" i="3" s="1"/>
  <c r="V2877" i="3"/>
  <c r="S2877" i="3" s="1"/>
  <c r="V2892" i="3"/>
  <c r="S2892" i="3" s="1"/>
  <c r="V2907" i="3"/>
  <c r="S2907" i="3" s="1"/>
  <c r="V2922" i="3"/>
  <c r="S2922" i="3" s="1"/>
  <c r="V2937" i="3"/>
  <c r="S2937" i="3" s="1"/>
  <c r="V2942" i="3"/>
  <c r="S2942" i="3" s="1"/>
  <c r="V2957" i="3"/>
  <c r="S2957" i="3" s="1"/>
  <c r="V2972" i="3"/>
  <c r="S2972" i="3" s="1"/>
  <c r="V2987" i="3"/>
  <c r="S2987" i="3" s="1"/>
  <c r="V3002" i="3"/>
  <c r="S3002" i="3" s="1"/>
  <c r="V3017" i="3"/>
  <c r="S3017" i="3" s="1"/>
  <c r="V3032" i="3"/>
  <c r="S3032" i="3" s="1"/>
  <c r="V2947" i="3"/>
  <c r="S2947" i="3" s="1"/>
  <c r="V2962" i="3"/>
  <c r="S2962" i="3" s="1"/>
  <c r="V2977" i="3"/>
  <c r="S2977" i="3" s="1"/>
  <c r="V2992" i="3"/>
  <c r="S2992" i="3" s="1"/>
  <c r="V3007" i="3"/>
  <c r="S3007" i="3" s="1"/>
  <c r="V3022" i="3"/>
  <c r="S3022" i="3" s="1"/>
  <c r="V3037" i="3"/>
  <c r="S3037" i="3" s="1"/>
  <c r="V2952" i="3"/>
  <c r="S2952" i="3" s="1"/>
  <c r="V2967" i="3"/>
  <c r="S2967" i="3" s="1"/>
  <c r="V2982" i="3"/>
  <c r="S2982" i="3" s="1"/>
  <c r="V2997" i="3"/>
  <c r="S2997" i="3" s="1"/>
  <c r="V3012" i="3"/>
  <c r="S3012" i="3" s="1"/>
  <c r="V3027" i="3"/>
  <c r="S3027" i="3" s="1"/>
  <c r="V3042" i="3"/>
  <c r="S3042" i="3" s="1"/>
  <c r="V3047" i="3"/>
  <c r="S3047" i="3" s="1"/>
  <c r="V3062" i="3"/>
  <c r="S3062" i="3" s="1"/>
  <c r="V3077" i="3"/>
  <c r="S3077" i="3" s="1"/>
  <c r="V3092" i="3"/>
  <c r="S3092" i="3" s="1"/>
  <c r="V3107" i="3"/>
  <c r="S3107" i="3" s="1"/>
  <c r="V3122" i="3"/>
  <c r="S3122" i="3" s="1"/>
  <c r="V3137" i="3"/>
  <c r="S3137" i="3" s="1"/>
  <c r="V3052" i="3"/>
  <c r="S3052" i="3" s="1"/>
  <c r="V3067" i="3"/>
  <c r="S3067" i="3" s="1"/>
  <c r="V3082" i="3"/>
  <c r="S3082" i="3" s="1"/>
  <c r="V3097" i="3"/>
  <c r="S3097" i="3" s="1"/>
  <c r="V3112" i="3"/>
  <c r="S3112" i="3" s="1"/>
  <c r="V3127" i="3"/>
  <c r="S3127" i="3" s="1"/>
  <c r="V3142" i="3"/>
  <c r="S3142" i="3" s="1"/>
  <c r="V3057" i="3"/>
  <c r="S3057" i="3" s="1"/>
  <c r="V3072" i="3"/>
  <c r="S3072" i="3" s="1"/>
  <c r="V3087" i="3"/>
  <c r="S3087" i="3" s="1"/>
  <c r="V3102" i="3"/>
  <c r="S3102" i="3" s="1"/>
  <c r="V3117" i="3"/>
  <c r="S3117" i="3" s="1"/>
  <c r="V3132" i="3"/>
  <c r="S3132" i="3" s="1"/>
  <c r="V3147" i="3"/>
  <c r="S3147" i="3" s="1"/>
  <c r="V3152" i="3"/>
  <c r="S3152" i="3" s="1"/>
  <c r="V3182" i="3"/>
  <c r="S3182" i="3" s="1"/>
  <c r="V3212" i="3"/>
  <c r="S3212" i="3" s="1"/>
  <c r="V3242" i="3"/>
  <c r="S3242" i="3" s="1"/>
  <c r="V3272" i="3"/>
  <c r="S3272" i="3" s="1"/>
  <c r="V3302" i="3"/>
  <c r="S3302" i="3" s="1"/>
  <c r="V3332" i="3"/>
  <c r="S3332" i="3" s="1"/>
  <c r="V3162" i="3"/>
  <c r="S3162" i="3" s="1"/>
  <c r="V3192" i="3"/>
  <c r="S3192" i="3" s="1"/>
  <c r="V3222" i="3"/>
  <c r="S3222" i="3" s="1"/>
  <c r="V3252" i="3"/>
  <c r="S3252" i="3" s="1"/>
  <c r="V3282" i="3"/>
  <c r="S3282" i="3" s="1"/>
  <c r="V3312" i="3"/>
  <c r="S3312" i="3" s="1"/>
  <c r="V3342" i="3"/>
  <c r="S3342" i="3" s="1"/>
  <c r="V3172" i="3"/>
  <c r="S3172" i="3" s="1"/>
  <c r="V3202" i="3"/>
  <c r="S3202" i="3" s="1"/>
  <c r="V3232" i="3"/>
  <c r="S3232" i="3" s="1"/>
  <c r="V3262" i="3"/>
  <c r="S3262" i="3" s="1"/>
  <c r="V3292" i="3"/>
  <c r="S3292" i="3" s="1"/>
  <c r="V3322" i="3"/>
  <c r="S3322" i="3" s="1"/>
  <c r="V3352" i="3"/>
  <c r="S3352" i="3" s="1"/>
  <c r="V3153" i="3"/>
  <c r="S3153" i="3" s="1"/>
  <c r="V3183" i="3"/>
  <c r="S3183" i="3" s="1"/>
  <c r="V3213" i="3"/>
  <c r="S3213" i="3" s="1"/>
  <c r="V3243" i="3"/>
  <c r="S3243" i="3" s="1"/>
  <c r="V3273" i="3"/>
  <c r="S3273" i="3" s="1"/>
  <c r="V3303" i="3"/>
  <c r="S3303" i="3" s="1"/>
  <c r="V3333" i="3"/>
  <c r="S3333" i="3" s="1"/>
  <c r="V3163" i="3"/>
  <c r="S3163" i="3" s="1"/>
  <c r="V3193" i="3"/>
  <c r="S3193" i="3" s="1"/>
  <c r="V3223" i="3"/>
  <c r="S3223" i="3" s="1"/>
  <c r="V3253" i="3"/>
  <c r="S3253" i="3" s="1"/>
  <c r="V3283" i="3"/>
  <c r="S3283" i="3" s="1"/>
  <c r="V3313" i="3"/>
  <c r="S3313" i="3" s="1"/>
  <c r="V3343" i="3"/>
  <c r="S3343" i="3" s="1"/>
  <c r="V3173" i="3"/>
  <c r="S3173" i="3" s="1"/>
  <c r="V3203" i="3"/>
  <c r="S3203" i="3" s="1"/>
  <c r="V3233" i="3"/>
  <c r="S3233" i="3" s="1"/>
  <c r="V3263" i="3"/>
  <c r="S3263" i="3" s="1"/>
  <c r="V3293" i="3"/>
  <c r="S3293" i="3" s="1"/>
  <c r="V3323" i="3"/>
  <c r="S3323" i="3" s="1"/>
  <c r="V3353" i="3"/>
  <c r="S3353" i="3" s="1"/>
  <c r="V3362" i="3"/>
  <c r="S3362" i="3" s="1"/>
  <c r="V3377" i="3"/>
  <c r="S3377" i="3" s="1"/>
  <c r="V3392" i="3"/>
  <c r="S3392" i="3" s="1"/>
  <c r="V3407" i="3"/>
  <c r="S3407" i="3" s="1"/>
  <c r="V3422" i="3"/>
  <c r="S3422" i="3" s="1"/>
  <c r="V3437" i="3"/>
  <c r="S3437" i="3" s="1"/>
  <c r="V3452" i="3"/>
  <c r="S3452" i="3" s="1"/>
  <c r="V3367" i="3"/>
  <c r="S3367" i="3" s="1"/>
  <c r="V3382" i="3"/>
  <c r="S3382" i="3" s="1"/>
  <c r="V3397" i="3"/>
  <c r="S3397" i="3" s="1"/>
  <c r="V3412" i="3"/>
  <c r="S3412" i="3" s="1"/>
  <c r="V3427" i="3"/>
  <c r="S3427" i="3" s="1"/>
  <c r="V3442" i="3"/>
  <c r="S3442" i="3" s="1"/>
  <c r="V3457" i="3"/>
  <c r="S3457" i="3" s="1"/>
  <c r="V3372" i="3"/>
  <c r="S3372" i="3" s="1"/>
  <c r="V3387" i="3"/>
  <c r="S3387" i="3" s="1"/>
  <c r="V3402" i="3"/>
  <c r="S3402" i="3" s="1"/>
  <c r="V3417" i="3"/>
  <c r="S3417" i="3" s="1"/>
  <c r="V3432" i="3"/>
  <c r="S3432" i="3" s="1"/>
  <c r="V3447" i="3"/>
  <c r="S3447" i="3" s="1"/>
  <c r="V3462" i="3"/>
  <c r="S3462" i="3" s="1"/>
  <c r="V3467" i="3"/>
  <c r="S3467" i="3" s="1"/>
  <c r="V3482" i="3"/>
  <c r="S3482" i="3" s="1"/>
  <c r="V3497" i="3"/>
  <c r="S3497" i="3" s="1"/>
  <c r="V3512" i="3"/>
  <c r="S3512" i="3" s="1"/>
  <c r="V3527" i="3"/>
  <c r="S3527" i="3" s="1"/>
  <c r="V3542" i="3"/>
  <c r="S3542" i="3" s="1"/>
  <c r="V3557" i="3"/>
  <c r="S3557" i="3" s="1"/>
  <c r="V3472" i="3"/>
  <c r="S3472" i="3" s="1"/>
  <c r="V3487" i="3"/>
  <c r="S3487" i="3" s="1"/>
  <c r="V3502" i="3"/>
  <c r="S3502" i="3" s="1"/>
  <c r="V3517" i="3"/>
  <c r="S3517" i="3" s="1"/>
  <c r="V3532" i="3"/>
  <c r="S3532" i="3" s="1"/>
  <c r="V3547" i="3"/>
  <c r="S3547" i="3" s="1"/>
  <c r="V3562" i="3"/>
  <c r="S3562" i="3" s="1"/>
  <c r="V3477" i="3"/>
  <c r="S3477" i="3" s="1"/>
  <c r="V3492" i="3"/>
  <c r="S3492" i="3" s="1"/>
  <c r="V3507" i="3"/>
  <c r="S3507" i="3" s="1"/>
  <c r="V3522" i="3"/>
  <c r="S3522" i="3" s="1"/>
  <c r="V3537" i="3"/>
  <c r="S3537" i="3" s="1"/>
  <c r="V3552" i="3"/>
  <c r="S3552" i="3" s="1"/>
  <c r="V3567" i="3"/>
  <c r="S3567" i="3" s="1"/>
  <c r="V3572" i="3"/>
  <c r="S3572" i="3" s="1"/>
  <c r="V3587" i="3"/>
  <c r="S3587" i="3" s="1"/>
  <c r="V3602" i="3"/>
  <c r="S3602" i="3" s="1"/>
  <c r="V3617" i="3"/>
  <c r="S3617" i="3" s="1"/>
  <c r="V3632" i="3"/>
  <c r="S3632" i="3" s="1"/>
  <c r="V3647" i="3"/>
  <c r="S3647" i="3" s="1"/>
  <c r="V3662" i="3"/>
  <c r="S3662" i="3" s="1"/>
  <c r="V3577" i="3"/>
  <c r="S3577" i="3" s="1"/>
  <c r="V3592" i="3"/>
  <c r="S3592" i="3" s="1"/>
  <c r="V3607" i="3"/>
  <c r="S3607" i="3" s="1"/>
  <c r="V3622" i="3"/>
  <c r="S3622" i="3" s="1"/>
  <c r="V3637" i="3"/>
  <c r="S3637" i="3" s="1"/>
  <c r="V3652" i="3"/>
  <c r="S3652" i="3" s="1"/>
  <c r="V3667" i="3"/>
  <c r="S3667" i="3" s="1"/>
  <c r="V3582" i="3"/>
  <c r="S3582" i="3" s="1"/>
  <c r="V3597" i="3"/>
  <c r="S3597" i="3" s="1"/>
  <c r="V3612" i="3"/>
  <c r="S3612" i="3" s="1"/>
  <c r="V3627" i="3"/>
  <c r="S3627" i="3" s="1"/>
  <c r="V3642" i="3"/>
  <c r="S3642" i="3" s="1"/>
  <c r="V3657" i="3"/>
  <c r="S3657" i="3" s="1"/>
  <c r="V3672" i="3"/>
  <c r="S3672" i="3" s="1"/>
  <c r="V3677" i="3"/>
  <c r="S3677" i="3" s="1"/>
  <c r="V3692" i="3"/>
  <c r="S3692" i="3" s="1"/>
  <c r="V3707" i="3"/>
  <c r="S3707" i="3" s="1"/>
  <c r="V3722" i="3"/>
  <c r="S3722" i="3" s="1"/>
  <c r="V3737" i="3"/>
  <c r="S3737" i="3" s="1"/>
  <c r="V3752" i="3"/>
  <c r="S3752" i="3" s="1"/>
  <c r="V3767" i="3"/>
  <c r="S3767" i="3" s="1"/>
  <c r="V3682" i="3"/>
  <c r="S3682" i="3" s="1"/>
  <c r="V3697" i="3"/>
  <c r="S3697" i="3" s="1"/>
  <c r="V3712" i="3"/>
  <c r="S3712" i="3" s="1"/>
  <c r="V3727" i="3"/>
  <c r="S3727" i="3" s="1"/>
  <c r="V3742" i="3"/>
  <c r="S3742" i="3" s="1"/>
  <c r="V3757" i="3"/>
  <c r="S3757" i="3" s="1"/>
  <c r="V3772" i="3"/>
  <c r="S3772" i="3" s="1"/>
  <c r="V3687" i="3"/>
  <c r="S3687" i="3" s="1"/>
  <c r="V3702" i="3"/>
  <c r="S3702" i="3" s="1"/>
  <c r="V3717" i="3"/>
  <c r="S3717" i="3" s="1"/>
  <c r="V3732" i="3"/>
  <c r="S3732" i="3" s="1"/>
  <c r="V3747" i="3"/>
  <c r="S3747" i="3" s="1"/>
  <c r="V3762" i="3"/>
  <c r="S3762" i="3" s="1"/>
  <c r="V3777" i="3"/>
  <c r="S3777" i="3" s="1"/>
  <c r="V3782" i="3"/>
  <c r="S3782" i="3" s="1"/>
  <c r="V3797" i="3"/>
  <c r="S3797" i="3" s="1"/>
  <c r="V3812" i="3"/>
  <c r="S3812" i="3" s="1"/>
  <c r="V3827" i="3"/>
  <c r="S3827" i="3" s="1"/>
  <c r="V3842" i="3"/>
  <c r="S3842" i="3" s="1"/>
  <c r="V3857" i="3"/>
  <c r="S3857" i="3" s="1"/>
  <c r="V3872" i="3"/>
  <c r="S3872" i="3" s="1"/>
  <c r="V3787" i="3"/>
  <c r="S3787" i="3" s="1"/>
  <c r="V3802" i="3"/>
  <c r="S3802" i="3" s="1"/>
  <c r="V3817" i="3"/>
  <c r="S3817" i="3" s="1"/>
  <c r="V3832" i="3"/>
  <c r="S3832" i="3" s="1"/>
  <c r="V3847" i="3"/>
  <c r="S3847" i="3" s="1"/>
  <c r="V3862" i="3"/>
  <c r="S3862" i="3" s="1"/>
  <c r="V3877" i="3"/>
  <c r="S3877" i="3" s="1"/>
  <c r="V3792" i="3"/>
  <c r="S3792" i="3" s="1"/>
  <c r="V3807" i="3"/>
  <c r="S3807" i="3" s="1"/>
  <c r="V3822" i="3"/>
  <c r="S3822" i="3" s="1"/>
  <c r="V3837" i="3"/>
  <c r="S3837" i="3" s="1"/>
  <c r="V3852" i="3"/>
  <c r="S3852" i="3" s="1"/>
  <c r="V3867" i="3"/>
  <c r="S3867" i="3" s="1"/>
  <c r="V3882" i="3"/>
  <c r="S3882" i="3" s="1"/>
  <c r="V3887" i="3"/>
  <c r="S3887" i="3" s="1"/>
  <c r="V3902" i="3"/>
  <c r="S3902" i="3" s="1"/>
  <c r="V3917" i="3"/>
  <c r="S3917" i="3" s="1"/>
  <c r="V3932" i="3"/>
  <c r="S3932" i="3" s="1"/>
  <c r="V3947" i="3"/>
  <c r="S3947" i="3" s="1"/>
  <c r="V3962" i="3"/>
  <c r="S3962" i="3" s="1"/>
  <c r="V3977" i="3"/>
  <c r="S3977" i="3" s="1"/>
  <c r="V3892" i="3"/>
  <c r="S3892" i="3" s="1"/>
  <c r="V3907" i="3"/>
  <c r="S3907" i="3" s="1"/>
  <c r="V3922" i="3"/>
  <c r="S3922" i="3" s="1"/>
  <c r="V3937" i="3"/>
  <c r="S3937" i="3" s="1"/>
  <c r="V3952" i="3"/>
  <c r="S3952" i="3" s="1"/>
  <c r="V3967" i="3"/>
  <c r="S3967" i="3" s="1"/>
  <c r="V3982" i="3"/>
  <c r="S3982" i="3" s="1"/>
  <c r="V3897" i="3"/>
  <c r="S3897" i="3" s="1"/>
  <c r="V3912" i="3"/>
  <c r="S3912" i="3" s="1"/>
  <c r="V3927" i="3"/>
  <c r="S3927" i="3" s="1"/>
  <c r="V3942" i="3"/>
  <c r="S3942" i="3" s="1"/>
  <c r="V3957" i="3"/>
  <c r="S3957" i="3" s="1"/>
  <c r="V3972" i="3"/>
  <c r="S3972" i="3" s="1"/>
  <c r="V3987" i="3"/>
  <c r="S3987" i="3" s="1"/>
  <c r="V3992" i="3"/>
  <c r="S3992" i="3" s="1"/>
  <c r="V4022" i="3"/>
  <c r="S4022" i="3" s="1"/>
  <c r="V4052" i="3"/>
  <c r="S4052" i="3" s="1"/>
  <c r="V4082" i="3"/>
  <c r="S4082" i="3" s="1"/>
  <c r="V4112" i="3"/>
  <c r="S4112" i="3" s="1"/>
  <c r="V4142" i="3"/>
  <c r="S4142" i="3" s="1"/>
  <c r="V4172" i="3"/>
  <c r="S4172" i="3" s="1"/>
  <c r="V4002" i="3"/>
  <c r="S4002" i="3" s="1"/>
  <c r="V4032" i="3"/>
  <c r="S4032" i="3" s="1"/>
  <c r="V4062" i="3"/>
  <c r="S4062" i="3" s="1"/>
  <c r="V4092" i="3"/>
  <c r="S4092" i="3" s="1"/>
  <c r="V4122" i="3"/>
  <c r="S4122" i="3" s="1"/>
  <c r="V4152" i="3"/>
  <c r="S4152" i="3" s="1"/>
  <c r="V4182" i="3"/>
  <c r="S4182" i="3" s="1"/>
  <c r="V4012" i="3"/>
  <c r="S4012" i="3" s="1"/>
  <c r="V4042" i="3"/>
  <c r="S4042" i="3" s="1"/>
  <c r="V4072" i="3"/>
  <c r="S4072" i="3" s="1"/>
  <c r="V4102" i="3"/>
  <c r="S4102" i="3" s="1"/>
  <c r="V4132" i="3"/>
  <c r="S4132" i="3" s="1"/>
  <c r="V4162" i="3"/>
  <c r="S4162" i="3" s="1"/>
  <c r="V4192" i="3"/>
  <c r="S4192" i="3" s="1"/>
  <c r="V3993" i="3"/>
  <c r="S3993" i="3" s="1"/>
  <c r="V4023" i="3"/>
  <c r="S4023" i="3" s="1"/>
  <c r="V4053" i="3"/>
  <c r="S4053" i="3" s="1"/>
  <c r="V4083" i="3"/>
  <c r="S4083" i="3" s="1"/>
  <c r="V4113" i="3"/>
  <c r="S4113" i="3" s="1"/>
  <c r="V4143" i="3"/>
  <c r="S4143" i="3" s="1"/>
  <c r="V4173" i="3"/>
  <c r="S4173" i="3" s="1"/>
  <c r="V4003" i="3"/>
  <c r="S4003" i="3" s="1"/>
  <c r="V4033" i="3"/>
  <c r="S4033" i="3" s="1"/>
  <c r="V4063" i="3"/>
  <c r="S4063" i="3" s="1"/>
  <c r="V4093" i="3"/>
  <c r="S4093" i="3" s="1"/>
  <c r="V4123" i="3"/>
  <c r="S4123" i="3" s="1"/>
  <c r="V4153" i="3"/>
  <c r="S4153" i="3" s="1"/>
  <c r="V4183" i="3"/>
  <c r="S4183" i="3" s="1"/>
  <c r="V4013" i="3"/>
  <c r="S4013" i="3" s="1"/>
  <c r="V4043" i="3"/>
  <c r="S4043" i="3" s="1"/>
  <c r="V4073" i="3"/>
  <c r="S4073" i="3" s="1"/>
  <c r="V4103" i="3"/>
  <c r="S4103" i="3" s="1"/>
  <c r="V4133" i="3"/>
  <c r="S4133" i="3" s="1"/>
  <c r="V4163" i="3"/>
  <c r="S4163" i="3" s="1"/>
  <c r="V4193" i="3"/>
  <c r="S4193" i="3" s="1"/>
  <c r="V4202" i="3"/>
  <c r="S4202" i="3" s="1"/>
  <c r="V4217" i="3"/>
  <c r="S4217" i="3" s="1"/>
  <c r="V4232" i="3"/>
  <c r="S4232" i="3" s="1"/>
  <c r="V4247" i="3"/>
  <c r="S4247" i="3" s="1"/>
  <c r="V4262" i="3"/>
  <c r="S4262" i="3" s="1"/>
  <c r="V4277" i="3"/>
  <c r="S4277" i="3" s="1"/>
  <c r="V4292" i="3"/>
  <c r="S4292" i="3" s="1"/>
  <c r="V4207" i="3"/>
  <c r="S4207" i="3" s="1"/>
  <c r="V4222" i="3"/>
  <c r="S4222" i="3" s="1"/>
  <c r="V4237" i="3"/>
  <c r="S4237" i="3" s="1"/>
  <c r="V4252" i="3"/>
  <c r="S4252" i="3" s="1"/>
  <c r="V4267" i="3"/>
  <c r="S4267" i="3" s="1"/>
  <c r="V4282" i="3"/>
  <c r="S4282" i="3" s="1"/>
  <c r="V4297" i="3"/>
  <c r="S4297" i="3" s="1"/>
  <c r="V4212" i="3"/>
  <c r="S4212" i="3" s="1"/>
  <c r="V4227" i="3"/>
  <c r="S4227" i="3" s="1"/>
  <c r="V4242" i="3"/>
  <c r="S4242" i="3" s="1"/>
  <c r="V4257" i="3"/>
  <c r="S4257" i="3" s="1"/>
  <c r="V4272" i="3"/>
  <c r="S4272" i="3" s="1"/>
  <c r="V4287" i="3"/>
  <c r="S4287" i="3" s="1"/>
  <c r="V4302" i="3"/>
  <c r="S4302" i="3" s="1"/>
  <c r="V4307" i="3"/>
  <c r="S4307" i="3" s="1"/>
  <c r="V4322" i="3"/>
  <c r="S4322" i="3" s="1"/>
  <c r="V4337" i="3"/>
  <c r="S4337" i="3" s="1"/>
  <c r="V4352" i="3"/>
  <c r="S4352" i="3" s="1"/>
  <c r="V4367" i="3"/>
  <c r="S4367" i="3" s="1"/>
  <c r="V4382" i="3"/>
  <c r="S4382" i="3" s="1"/>
  <c r="V4397" i="3"/>
  <c r="S4397" i="3" s="1"/>
  <c r="V4312" i="3"/>
  <c r="S4312" i="3" s="1"/>
  <c r="V4327" i="3"/>
  <c r="S4327" i="3" s="1"/>
  <c r="V4342" i="3"/>
  <c r="S4342" i="3" s="1"/>
  <c r="V4357" i="3"/>
  <c r="S4357" i="3" s="1"/>
  <c r="V4372" i="3"/>
  <c r="S4372" i="3" s="1"/>
  <c r="V4387" i="3"/>
  <c r="S4387" i="3" s="1"/>
  <c r="V4402" i="3"/>
  <c r="S4402" i="3" s="1"/>
  <c r="V4317" i="3"/>
  <c r="S4317" i="3" s="1"/>
  <c r="V4332" i="3"/>
  <c r="S4332" i="3" s="1"/>
  <c r="V4347" i="3"/>
  <c r="S4347" i="3" s="1"/>
  <c r="V4362" i="3"/>
  <c r="S4362" i="3" s="1"/>
  <c r="V4377" i="3"/>
  <c r="S4377" i="3" s="1"/>
  <c r="V4392" i="3"/>
  <c r="S4392" i="3" s="1"/>
  <c r="V4407" i="3"/>
  <c r="S4407" i="3" s="1"/>
  <c r="V4412" i="3"/>
  <c r="S4412" i="3" s="1"/>
  <c r="V4427" i="3"/>
  <c r="S4427" i="3" s="1"/>
  <c r="V4442" i="3"/>
  <c r="S4442" i="3" s="1"/>
  <c r="V4457" i="3"/>
  <c r="S4457" i="3" s="1"/>
  <c r="V4472" i="3"/>
  <c r="S4472" i="3" s="1"/>
  <c r="V4487" i="3"/>
  <c r="S4487" i="3" s="1"/>
  <c r="V4502" i="3"/>
  <c r="S4502" i="3" s="1"/>
  <c r="V4417" i="3"/>
  <c r="S4417" i="3" s="1"/>
  <c r="V4432" i="3"/>
  <c r="S4432" i="3" s="1"/>
  <c r="V4447" i="3"/>
  <c r="S4447" i="3" s="1"/>
  <c r="V4462" i="3"/>
  <c r="S4462" i="3" s="1"/>
  <c r="V4477" i="3"/>
  <c r="S4477" i="3" s="1"/>
  <c r="V4492" i="3"/>
  <c r="S4492" i="3" s="1"/>
  <c r="V4507" i="3"/>
  <c r="S4507" i="3" s="1"/>
  <c r="V4422" i="3"/>
  <c r="S4422" i="3" s="1"/>
  <c r="V4437" i="3"/>
  <c r="S4437" i="3" s="1"/>
  <c r="V4452" i="3"/>
  <c r="S4452" i="3" s="1"/>
  <c r="V4467" i="3"/>
  <c r="S4467" i="3" s="1"/>
  <c r="V4482" i="3"/>
  <c r="S4482" i="3" s="1"/>
  <c r="V4497" i="3"/>
  <c r="S4497" i="3" s="1"/>
  <c r="V4512" i="3"/>
  <c r="S4512" i="3" s="1"/>
  <c r="V4517" i="3"/>
  <c r="S4517" i="3" s="1"/>
  <c r="V4532" i="3"/>
  <c r="S4532" i="3" s="1"/>
  <c r="V4547" i="3"/>
  <c r="S4547" i="3" s="1"/>
  <c r="V4562" i="3"/>
  <c r="S4562" i="3" s="1"/>
  <c r="V4577" i="3"/>
  <c r="S4577" i="3" s="1"/>
  <c r="V4592" i="3"/>
  <c r="S4592" i="3" s="1"/>
  <c r="V4607" i="3"/>
  <c r="S4607" i="3" s="1"/>
  <c r="V4522" i="3"/>
  <c r="S4522" i="3" s="1"/>
  <c r="V4537" i="3"/>
  <c r="S4537" i="3" s="1"/>
  <c r="V4552" i="3"/>
  <c r="S4552" i="3" s="1"/>
  <c r="V4567" i="3"/>
  <c r="S4567" i="3" s="1"/>
  <c r="V4582" i="3"/>
  <c r="S4582" i="3" s="1"/>
  <c r="V4597" i="3"/>
  <c r="S4597" i="3" s="1"/>
  <c r="V4612" i="3"/>
  <c r="S4612" i="3" s="1"/>
  <c r="V4527" i="3"/>
  <c r="S4527" i="3" s="1"/>
  <c r="V4542" i="3"/>
  <c r="S4542" i="3" s="1"/>
  <c r="V4557" i="3"/>
  <c r="S4557" i="3" s="1"/>
  <c r="V4572" i="3"/>
  <c r="S4572" i="3" s="1"/>
  <c r="V4587" i="3"/>
  <c r="S4587" i="3" s="1"/>
  <c r="V4602" i="3"/>
  <c r="S4602" i="3" s="1"/>
  <c r="V4617" i="3"/>
  <c r="S4617" i="3" s="1"/>
  <c r="V4622" i="3"/>
  <c r="S4622" i="3" s="1"/>
  <c r="V4637" i="3"/>
  <c r="S4637" i="3" s="1"/>
  <c r="V4652" i="3"/>
  <c r="S4652" i="3" s="1"/>
  <c r="V4667" i="3"/>
  <c r="S4667" i="3" s="1"/>
  <c r="V4682" i="3"/>
  <c r="S4682" i="3" s="1"/>
  <c r="V4697" i="3"/>
  <c r="S4697" i="3" s="1"/>
  <c r="V4712" i="3"/>
  <c r="S4712" i="3" s="1"/>
  <c r="V4627" i="3"/>
  <c r="S4627" i="3" s="1"/>
  <c r="V4642" i="3"/>
  <c r="S4642" i="3" s="1"/>
  <c r="V4657" i="3"/>
  <c r="S4657" i="3" s="1"/>
  <c r="V4672" i="3"/>
  <c r="S4672" i="3" s="1"/>
  <c r="V4687" i="3"/>
  <c r="S4687" i="3" s="1"/>
  <c r="V4702" i="3"/>
  <c r="S4702" i="3" s="1"/>
  <c r="V4717" i="3"/>
  <c r="S4717" i="3" s="1"/>
  <c r="V4632" i="3"/>
  <c r="S4632" i="3" s="1"/>
  <c r="V4647" i="3"/>
  <c r="S4647" i="3" s="1"/>
  <c r="V4662" i="3"/>
  <c r="S4662" i="3" s="1"/>
  <c r="V4677" i="3"/>
  <c r="S4677" i="3" s="1"/>
  <c r="V4692" i="3"/>
  <c r="S4692" i="3" s="1"/>
  <c r="V4707" i="3"/>
  <c r="S4707" i="3" s="1"/>
  <c r="V4722" i="3"/>
  <c r="S4722" i="3" s="1"/>
  <c r="V4727" i="3"/>
  <c r="S4727" i="3" s="1"/>
  <c r="V4742" i="3"/>
  <c r="S4742" i="3" s="1"/>
  <c r="V4757" i="3"/>
  <c r="S4757" i="3" s="1"/>
  <c r="V4772" i="3"/>
  <c r="S4772" i="3" s="1"/>
  <c r="V4787" i="3"/>
  <c r="S4787" i="3" s="1"/>
  <c r="V4802" i="3"/>
  <c r="S4802" i="3" s="1"/>
  <c r="V4817" i="3"/>
  <c r="S4817" i="3" s="1"/>
  <c r="V4732" i="3"/>
  <c r="S4732" i="3" s="1"/>
  <c r="V4747" i="3"/>
  <c r="S4747" i="3" s="1"/>
  <c r="V4762" i="3"/>
  <c r="S4762" i="3" s="1"/>
  <c r="V4777" i="3"/>
  <c r="S4777" i="3" s="1"/>
  <c r="V4792" i="3"/>
  <c r="S4792" i="3" s="1"/>
  <c r="V4807" i="3"/>
  <c r="S4807" i="3" s="1"/>
  <c r="V4822" i="3"/>
  <c r="S4822" i="3" s="1"/>
  <c r="V4737" i="3"/>
  <c r="S4737" i="3" s="1"/>
  <c r="V4752" i="3"/>
  <c r="S4752" i="3" s="1"/>
  <c r="V4767" i="3"/>
  <c r="S4767" i="3" s="1"/>
  <c r="V4782" i="3"/>
  <c r="S4782" i="3" s="1"/>
  <c r="V4797" i="3"/>
  <c r="S4797" i="3" s="1"/>
  <c r="V4812" i="3"/>
  <c r="S4812" i="3" s="1"/>
  <c r="V4827" i="3"/>
  <c r="S4827" i="3" s="1"/>
  <c r="V4832" i="3"/>
  <c r="S4832" i="3" s="1"/>
  <c r="V4862" i="3"/>
  <c r="S4862" i="3" s="1"/>
  <c r="V4892" i="3"/>
  <c r="S4892" i="3" s="1"/>
  <c r="V4922" i="3"/>
  <c r="S4922" i="3" s="1"/>
  <c r="V4952" i="3"/>
  <c r="S4952" i="3" s="1"/>
  <c r="V4982" i="3"/>
  <c r="S4982" i="3" s="1"/>
  <c r="V5012" i="3"/>
  <c r="S5012" i="3" s="1"/>
  <c r="V4842" i="3"/>
  <c r="S4842" i="3" s="1"/>
  <c r="V4872" i="3"/>
  <c r="S4872" i="3" s="1"/>
  <c r="V4902" i="3"/>
  <c r="S4902" i="3" s="1"/>
  <c r="V4932" i="3"/>
  <c r="S4932" i="3" s="1"/>
  <c r="V4962" i="3"/>
  <c r="S4962" i="3" s="1"/>
  <c r="V4992" i="3"/>
  <c r="S4992" i="3" s="1"/>
  <c r="V5022" i="3"/>
  <c r="S5022" i="3" s="1"/>
  <c r="V4852" i="3"/>
  <c r="S4852" i="3" s="1"/>
  <c r="V4882" i="3"/>
  <c r="S4882" i="3" s="1"/>
  <c r="V4912" i="3"/>
  <c r="S4912" i="3" s="1"/>
  <c r="V4942" i="3"/>
  <c r="S4942" i="3" s="1"/>
  <c r="V4972" i="3"/>
  <c r="S4972" i="3" s="1"/>
  <c r="V5002" i="3"/>
  <c r="S5002" i="3" s="1"/>
  <c r="V5032" i="3"/>
  <c r="S5032" i="3" s="1"/>
  <c r="V4833" i="3"/>
  <c r="S4833" i="3" s="1"/>
  <c r="V4863" i="3"/>
  <c r="S4863" i="3" s="1"/>
  <c r="V4893" i="3"/>
  <c r="S4893" i="3" s="1"/>
  <c r="V4923" i="3"/>
  <c r="S4923" i="3" s="1"/>
  <c r="V4953" i="3"/>
  <c r="S4953" i="3" s="1"/>
  <c r="V4983" i="3"/>
  <c r="S4983" i="3" s="1"/>
  <c r="V5013" i="3"/>
  <c r="S5013" i="3" s="1"/>
  <c r="V4843" i="3"/>
  <c r="S4843" i="3" s="1"/>
  <c r="V4873" i="3"/>
  <c r="S4873" i="3" s="1"/>
  <c r="V4903" i="3"/>
  <c r="S4903" i="3" s="1"/>
  <c r="V4933" i="3"/>
  <c r="S4933" i="3" s="1"/>
  <c r="V4963" i="3"/>
  <c r="S4963" i="3" s="1"/>
  <c r="V4993" i="3"/>
  <c r="S4993" i="3" s="1"/>
  <c r="V5023" i="3"/>
  <c r="S5023" i="3" s="1"/>
  <c r="V4853" i="3"/>
  <c r="S4853" i="3" s="1"/>
  <c r="V4883" i="3"/>
  <c r="S4883" i="3" s="1"/>
  <c r="V4913" i="3"/>
  <c r="S4913" i="3" s="1"/>
  <c r="V4943" i="3"/>
  <c r="S4943" i="3" s="1"/>
  <c r="V4973" i="3"/>
  <c r="S4973" i="3" s="1"/>
  <c r="V5003" i="3"/>
  <c r="S5003" i="3" s="1"/>
  <c r="V5033" i="3"/>
  <c r="S5033" i="3" s="1"/>
  <c r="V5042" i="3"/>
  <c r="S5042" i="3" s="1"/>
  <c r="V5057" i="3"/>
  <c r="S5057" i="3" s="1"/>
  <c r="V5072" i="3"/>
  <c r="S5072" i="3" s="1"/>
  <c r="V5087" i="3"/>
  <c r="S5087" i="3" s="1"/>
  <c r="V5102" i="3"/>
  <c r="S5102" i="3" s="1"/>
  <c r="V5117" i="3"/>
  <c r="S5117" i="3" s="1"/>
  <c r="V5132" i="3"/>
  <c r="S5132" i="3" s="1"/>
  <c r="V5047" i="3"/>
  <c r="S5047" i="3" s="1"/>
  <c r="V5062" i="3"/>
  <c r="S5062" i="3" s="1"/>
  <c r="V5077" i="3"/>
  <c r="S5077" i="3" s="1"/>
  <c r="V5092" i="3"/>
  <c r="S5092" i="3" s="1"/>
  <c r="V5107" i="3"/>
  <c r="S5107" i="3" s="1"/>
  <c r="V5122" i="3"/>
  <c r="S5122" i="3" s="1"/>
  <c r="V5137" i="3"/>
  <c r="S5137" i="3" s="1"/>
  <c r="V5052" i="3"/>
  <c r="S5052" i="3" s="1"/>
  <c r="V5067" i="3"/>
  <c r="S5067" i="3" s="1"/>
  <c r="V5082" i="3"/>
  <c r="S5082" i="3" s="1"/>
  <c r="V5097" i="3"/>
  <c r="S5097" i="3" s="1"/>
  <c r="V5112" i="3"/>
  <c r="S5112" i="3" s="1"/>
  <c r="V5127" i="3"/>
  <c r="S5127" i="3" s="1"/>
  <c r="V5142" i="3"/>
  <c r="S5142" i="3" s="1"/>
  <c r="V5147" i="3"/>
  <c r="S5147" i="3" s="1"/>
  <c r="V5162" i="3"/>
  <c r="S5162" i="3" s="1"/>
  <c r="V5177" i="3"/>
  <c r="S5177" i="3" s="1"/>
  <c r="V5192" i="3"/>
  <c r="S5192" i="3" s="1"/>
  <c r="V5207" i="3"/>
  <c r="S5207" i="3" s="1"/>
  <c r="V5222" i="3"/>
  <c r="S5222" i="3" s="1"/>
  <c r="V5237" i="3"/>
  <c r="S5237" i="3" s="1"/>
  <c r="V5152" i="3"/>
  <c r="S5152" i="3" s="1"/>
  <c r="V5167" i="3"/>
  <c r="S5167" i="3" s="1"/>
  <c r="V5182" i="3"/>
  <c r="S5182" i="3" s="1"/>
  <c r="V5197" i="3"/>
  <c r="S5197" i="3" s="1"/>
  <c r="V5212" i="3"/>
  <c r="S5212" i="3" s="1"/>
  <c r="V5227" i="3"/>
  <c r="S5227" i="3" s="1"/>
  <c r="V5242" i="3"/>
  <c r="S5242" i="3" s="1"/>
  <c r="V5157" i="3"/>
  <c r="S5157" i="3" s="1"/>
  <c r="V5172" i="3"/>
  <c r="S5172" i="3" s="1"/>
  <c r="V5187" i="3"/>
  <c r="S5187" i="3" s="1"/>
  <c r="V5202" i="3"/>
  <c r="S5202" i="3" s="1"/>
  <c r="V5217" i="3"/>
  <c r="S5217" i="3" s="1"/>
  <c r="V5232" i="3"/>
  <c r="S5232" i="3" s="1"/>
  <c r="V5247" i="3"/>
  <c r="S5247" i="3" s="1"/>
  <c r="V5252" i="3"/>
  <c r="S5252" i="3" s="1"/>
  <c r="V5267" i="3"/>
  <c r="S5267" i="3" s="1"/>
  <c r="V5282" i="3"/>
  <c r="S5282" i="3" s="1"/>
  <c r="V5297" i="3"/>
  <c r="S5297" i="3" s="1"/>
  <c r="V5312" i="3"/>
  <c r="S5312" i="3" s="1"/>
  <c r="V5327" i="3"/>
  <c r="S5327" i="3" s="1"/>
  <c r="V5342" i="3"/>
  <c r="S5342" i="3" s="1"/>
  <c r="V5257" i="3"/>
  <c r="S5257" i="3" s="1"/>
  <c r="V5272" i="3"/>
  <c r="S5272" i="3" s="1"/>
  <c r="V5287" i="3"/>
  <c r="S5287" i="3" s="1"/>
  <c r="V5302" i="3"/>
  <c r="S5302" i="3" s="1"/>
  <c r="V5317" i="3"/>
  <c r="S5317" i="3" s="1"/>
  <c r="V5332" i="3"/>
  <c r="S5332" i="3" s="1"/>
  <c r="V5347" i="3"/>
  <c r="S5347" i="3" s="1"/>
  <c r="V5262" i="3"/>
  <c r="S5262" i="3" s="1"/>
  <c r="V5277" i="3"/>
  <c r="S5277" i="3" s="1"/>
  <c r="V5292" i="3"/>
  <c r="S5292" i="3" s="1"/>
  <c r="V5307" i="3"/>
  <c r="S5307" i="3" s="1"/>
  <c r="V5322" i="3"/>
  <c r="S5322" i="3" s="1"/>
  <c r="V5337" i="3"/>
  <c r="S5337" i="3" s="1"/>
  <c r="V5352" i="3"/>
  <c r="S5352" i="3" s="1"/>
  <c r="V5357" i="3"/>
  <c r="S5357" i="3" s="1"/>
  <c r="V5372" i="3"/>
  <c r="S5372" i="3" s="1"/>
  <c r="V5387" i="3"/>
  <c r="S5387" i="3" s="1"/>
  <c r="V5402" i="3"/>
  <c r="S5402" i="3" s="1"/>
  <c r="V5417" i="3"/>
  <c r="S5417" i="3" s="1"/>
  <c r="V5432" i="3"/>
  <c r="S5432" i="3" s="1"/>
  <c r="V5447" i="3"/>
  <c r="S5447" i="3" s="1"/>
  <c r="V5362" i="3"/>
  <c r="S5362" i="3" s="1"/>
  <c r="V5377" i="3"/>
  <c r="S5377" i="3" s="1"/>
  <c r="V5392" i="3"/>
  <c r="S5392" i="3" s="1"/>
  <c r="V5407" i="3"/>
  <c r="S5407" i="3" s="1"/>
  <c r="V5422" i="3"/>
  <c r="S5422" i="3" s="1"/>
  <c r="V5437" i="3"/>
  <c r="S5437" i="3" s="1"/>
  <c r="V5452" i="3"/>
  <c r="S5452" i="3" s="1"/>
  <c r="V5367" i="3"/>
  <c r="S5367" i="3" s="1"/>
  <c r="V5382" i="3"/>
  <c r="S5382" i="3" s="1"/>
  <c r="V5397" i="3"/>
  <c r="S5397" i="3" s="1"/>
  <c r="V5412" i="3"/>
  <c r="S5412" i="3" s="1"/>
  <c r="V5427" i="3"/>
  <c r="S5427" i="3" s="1"/>
  <c r="V5442" i="3"/>
  <c r="S5442" i="3" s="1"/>
  <c r="V5457" i="3"/>
  <c r="S5457" i="3" s="1"/>
  <c r="V5462" i="3"/>
  <c r="S5462" i="3" s="1"/>
  <c r="V5477" i="3"/>
  <c r="S5477" i="3" s="1"/>
  <c r="V5492" i="3"/>
  <c r="S5492" i="3" s="1"/>
  <c r="V5507" i="3"/>
  <c r="S5507" i="3" s="1"/>
  <c r="V5522" i="3"/>
  <c r="S5522" i="3" s="1"/>
  <c r="V5537" i="3"/>
  <c r="S5537" i="3" s="1"/>
  <c r="V5552" i="3"/>
  <c r="S5552" i="3" s="1"/>
  <c r="V5467" i="3"/>
  <c r="S5467" i="3" s="1"/>
  <c r="V5482" i="3"/>
  <c r="S5482" i="3" s="1"/>
  <c r="V5497" i="3"/>
  <c r="S5497" i="3" s="1"/>
  <c r="V5512" i="3"/>
  <c r="S5512" i="3" s="1"/>
  <c r="V5527" i="3"/>
  <c r="S5527" i="3" s="1"/>
  <c r="V5542" i="3"/>
  <c r="S5542" i="3" s="1"/>
  <c r="V5557" i="3"/>
  <c r="S5557" i="3" s="1"/>
  <c r="V5472" i="3"/>
  <c r="S5472" i="3" s="1"/>
  <c r="V5487" i="3"/>
  <c r="S5487" i="3" s="1"/>
  <c r="V5502" i="3"/>
  <c r="S5502" i="3" s="1"/>
  <c r="V5517" i="3"/>
  <c r="S5517" i="3" s="1"/>
  <c r="V5532" i="3"/>
  <c r="S5532" i="3" s="1"/>
  <c r="V5547" i="3"/>
  <c r="S5547" i="3" s="1"/>
  <c r="V5562" i="3"/>
  <c r="S5562" i="3" s="1"/>
  <c r="V5567" i="3"/>
  <c r="S5567" i="3" s="1"/>
  <c r="V5582" i="3"/>
  <c r="S5582" i="3" s="1"/>
  <c r="V5597" i="3"/>
  <c r="S5597" i="3" s="1"/>
  <c r="V5612" i="3"/>
  <c r="S5612" i="3" s="1"/>
  <c r="V5627" i="3"/>
  <c r="S5627" i="3" s="1"/>
  <c r="V5642" i="3"/>
  <c r="S5642" i="3" s="1"/>
  <c r="V5657" i="3"/>
  <c r="S5657" i="3" s="1"/>
  <c r="V5572" i="3"/>
  <c r="S5572" i="3" s="1"/>
  <c r="V5587" i="3"/>
  <c r="S5587" i="3" s="1"/>
  <c r="V5602" i="3"/>
  <c r="S5602" i="3" s="1"/>
  <c r="V5617" i="3"/>
  <c r="S5617" i="3" s="1"/>
  <c r="V5632" i="3"/>
  <c r="S5632" i="3" s="1"/>
  <c r="V5647" i="3"/>
  <c r="S5647" i="3" s="1"/>
  <c r="V5662" i="3"/>
  <c r="S5662" i="3" s="1"/>
  <c r="V5577" i="3"/>
  <c r="S5577" i="3" s="1"/>
  <c r="V5592" i="3"/>
  <c r="S5592" i="3" s="1"/>
  <c r="V5607" i="3"/>
  <c r="S5607" i="3" s="1"/>
  <c r="V5622" i="3"/>
  <c r="S5622" i="3" s="1"/>
  <c r="V5637" i="3"/>
  <c r="S5637" i="3" s="1"/>
  <c r="V5652" i="3"/>
  <c r="S5652" i="3" s="1"/>
  <c r="V5667" i="3"/>
  <c r="S5667" i="3" s="1"/>
  <c r="V5672" i="3"/>
  <c r="S5672" i="3" s="1"/>
  <c r="V5702" i="3"/>
  <c r="S5702" i="3" s="1"/>
  <c r="V5732" i="3"/>
  <c r="S5732" i="3" s="1"/>
  <c r="V5762" i="3"/>
  <c r="S5762" i="3" s="1"/>
  <c r="V5792" i="3"/>
  <c r="S5792" i="3" s="1"/>
  <c r="V5822" i="3"/>
  <c r="S5822" i="3" s="1"/>
  <c r="V5852" i="3"/>
  <c r="S5852" i="3" s="1"/>
  <c r="V5682" i="3"/>
  <c r="S5682" i="3" s="1"/>
  <c r="V5712" i="3"/>
  <c r="S5712" i="3" s="1"/>
  <c r="V5742" i="3"/>
  <c r="S5742" i="3" s="1"/>
  <c r="V5772" i="3"/>
  <c r="S5772" i="3" s="1"/>
  <c r="V5802" i="3"/>
  <c r="S5802" i="3" s="1"/>
  <c r="V5832" i="3"/>
  <c r="S5832" i="3" s="1"/>
  <c r="V5862" i="3"/>
  <c r="S5862" i="3" s="1"/>
  <c r="V5692" i="3"/>
  <c r="S5692" i="3" s="1"/>
  <c r="V5722" i="3"/>
  <c r="S5722" i="3" s="1"/>
  <c r="V5752" i="3"/>
  <c r="S5752" i="3" s="1"/>
  <c r="V5782" i="3"/>
  <c r="S5782" i="3" s="1"/>
  <c r="V5812" i="3"/>
  <c r="S5812" i="3" s="1"/>
  <c r="V5842" i="3"/>
  <c r="S5842" i="3" s="1"/>
  <c r="V5872" i="3"/>
  <c r="S5872" i="3" s="1"/>
  <c r="V5673" i="3"/>
  <c r="S5673" i="3" s="1"/>
  <c r="V5703" i="3"/>
  <c r="S5703" i="3" s="1"/>
  <c r="V5733" i="3"/>
  <c r="S5733" i="3" s="1"/>
  <c r="V5763" i="3"/>
  <c r="S5763" i="3" s="1"/>
  <c r="V5793" i="3"/>
  <c r="S5793" i="3" s="1"/>
  <c r="V5823" i="3"/>
  <c r="S5823" i="3" s="1"/>
  <c r="V5853" i="3"/>
  <c r="S5853" i="3" s="1"/>
  <c r="V5683" i="3"/>
  <c r="S5683" i="3" s="1"/>
  <c r="V5713" i="3"/>
  <c r="S5713" i="3" s="1"/>
  <c r="V5743" i="3"/>
  <c r="S5743" i="3" s="1"/>
  <c r="V5773" i="3"/>
  <c r="S5773" i="3" s="1"/>
  <c r="V5803" i="3"/>
  <c r="S5803" i="3" s="1"/>
  <c r="V5833" i="3"/>
  <c r="S5833" i="3" s="1"/>
  <c r="V5863" i="3"/>
  <c r="S5863" i="3" s="1"/>
  <c r="V5693" i="3"/>
  <c r="S5693" i="3" s="1"/>
  <c r="V5723" i="3"/>
  <c r="S5723" i="3" s="1"/>
  <c r="V5753" i="3"/>
  <c r="S5753" i="3" s="1"/>
  <c r="V5783" i="3"/>
  <c r="S5783" i="3" s="1"/>
  <c r="V5813" i="3"/>
  <c r="S5813" i="3" s="1"/>
  <c r="V5843" i="3"/>
  <c r="S5843" i="3" s="1"/>
  <c r="V5873" i="3"/>
  <c r="S5873" i="3" s="1"/>
  <c r="V5882" i="3"/>
  <c r="S5882" i="3" s="1"/>
  <c r="V5897" i="3"/>
  <c r="S5897" i="3" s="1"/>
  <c r="V5912" i="3"/>
  <c r="S5912" i="3" s="1"/>
  <c r="V5927" i="3"/>
  <c r="S5927" i="3" s="1"/>
  <c r="V5942" i="3"/>
  <c r="S5942" i="3" s="1"/>
  <c r="V5957" i="3"/>
  <c r="S5957" i="3" s="1"/>
  <c r="V5972" i="3"/>
  <c r="S5972" i="3" s="1"/>
  <c r="V5887" i="3"/>
  <c r="S5887" i="3" s="1"/>
  <c r="V5902" i="3"/>
  <c r="S5902" i="3" s="1"/>
  <c r="V5917" i="3"/>
  <c r="S5917" i="3" s="1"/>
  <c r="V5932" i="3"/>
  <c r="S5932" i="3" s="1"/>
  <c r="V5947" i="3"/>
  <c r="S5947" i="3" s="1"/>
  <c r="V5962" i="3"/>
  <c r="S5962" i="3" s="1"/>
  <c r="V5977" i="3"/>
  <c r="S5977" i="3" s="1"/>
  <c r="V5892" i="3"/>
  <c r="S5892" i="3" s="1"/>
  <c r="V5907" i="3"/>
  <c r="S5907" i="3" s="1"/>
  <c r="V5922" i="3"/>
  <c r="S5922" i="3" s="1"/>
  <c r="V5937" i="3"/>
  <c r="S5937" i="3" s="1"/>
  <c r="V5952" i="3"/>
  <c r="S5952" i="3" s="1"/>
  <c r="V5967" i="3"/>
  <c r="S5967" i="3" s="1"/>
  <c r="V5982" i="3"/>
  <c r="S5982" i="3" s="1"/>
  <c r="V5987" i="3"/>
  <c r="S5987" i="3" s="1"/>
  <c r="V6002" i="3"/>
  <c r="S6002" i="3" s="1"/>
  <c r="V6017" i="3"/>
  <c r="S6017" i="3" s="1"/>
  <c r="V6032" i="3"/>
  <c r="S6032" i="3" s="1"/>
  <c r="V6047" i="3"/>
  <c r="S6047" i="3" s="1"/>
  <c r="V6062" i="3"/>
  <c r="S6062" i="3" s="1"/>
  <c r="V6077" i="3"/>
  <c r="S6077" i="3" s="1"/>
  <c r="V5992" i="3"/>
  <c r="S5992" i="3" s="1"/>
  <c r="V6007" i="3"/>
  <c r="S6007" i="3" s="1"/>
  <c r="V6022" i="3"/>
  <c r="S6022" i="3" s="1"/>
  <c r="V6037" i="3"/>
  <c r="S6037" i="3" s="1"/>
  <c r="V6052" i="3"/>
  <c r="S6052" i="3" s="1"/>
  <c r="V6067" i="3"/>
  <c r="S6067" i="3" s="1"/>
  <c r="V6082" i="3"/>
  <c r="S6082" i="3" s="1"/>
  <c r="V5997" i="3"/>
  <c r="S5997" i="3" s="1"/>
  <c r="V6012" i="3"/>
  <c r="S6012" i="3" s="1"/>
  <c r="V6027" i="3"/>
  <c r="S6027" i="3" s="1"/>
  <c r="V6042" i="3"/>
  <c r="S6042" i="3" s="1"/>
  <c r="V6057" i="3"/>
  <c r="S6057" i="3" s="1"/>
  <c r="V6072" i="3"/>
  <c r="S6072" i="3" s="1"/>
  <c r="V6087" i="3"/>
  <c r="S6087" i="3" s="1"/>
  <c r="V6092" i="3"/>
  <c r="S6092" i="3" s="1"/>
  <c r="V6107" i="3"/>
  <c r="S6107" i="3" s="1"/>
  <c r="V6122" i="3"/>
  <c r="S6122" i="3" s="1"/>
  <c r="V6137" i="3"/>
  <c r="S6137" i="3" s="1"/>
  <c r="V6152" i="3"/>
  <c r="S6152" i="3" s="1"/>
  <c r="V6167" i="3"/>
  <c r="S6167" i="3" s="1"/>
  <c r="V6182" i="3"/>
  <c r="S6182" i="3" s="1"/>
  <c r="V6097" i="3"/>
  <c r="S6097" i="3" s="1"/>
  <c r="V6112" i="3"/>
  <c r="S6112" i="3" s="1"/>
  <c r="V6127" i="3"/>
  <c r="S6127" i="3" s="1"/>
  <c r="V6142" i="3"/>
  <c r="S6142" i="3" s="1"/>
  <c r="V6157" i="3"/>
  <c r="S6157" i="3" s="1"/>
  <c r="V6172" i="3"/>
  <c r="S6172" i="3" s="1"/>
  <c r="V6187" i="3"/>
  <c r="S6187" i="3" s="1"/>
  <c r="V6102" i="3"/>
  <c r="S6102" i="3" s="1"/>
  <c r="V6117" i="3"/>
  <c r="S6117" i="3" s="1"/>
  <c r="V6132" i="3"/>
  <c r="S6132" i="3" s="1"/>
  <c r="V6147" i="3"/>
  <c r="S6147" i="3" s="1"/>
  <c r="V6162" i="3"/>
  <c r="S6162" i="3" s="1"/>
  <c r="V6177" i="3"/>
  <c r="S6177" i="3" s="1"/>
  <c r="V6192" i="3"/>
  <c r="S6192" i="3" s="1"/>
  <c r="V6197" i="3"/>
  <c r="S6197" i="3" s="1"/>
  <c r="V6212" i="3"/>
  <c r="S6212" i="3" s="1"/>
  <c r="V6227" i="3"/>
  <c r="S6227" i="3" s="1"/>
  <c r="V6242" i="3"/>
  <c r="S6242" i="3" s="1"/>
  <c r="V6257" i="3"/>
  <c r="S6257" i="3" s="1"/>
  <c r="V6272" i="3"/>
  <c r="S6272" i="3" s="1"/>
  <c r="V6287" i="3"/>
  <c r="S6287" i="3" s="1"/>
  <c r="V6202" i="3"/>
  <c r="S6202" i="3" s="1"/>
  <c r="V6217" i="3"/>
  <c r="S6217" i="3" s="1"/>
  <c r="V6232" i="3"/>
  <c r="S6232" i="3" s="1"/>
  <c r="V6247" i="3"/>
  <c r="S6247" i="3" s="1"/>
  <c r="V6262" i="3"/>
  <c r="S6262" i="3" s="1"/>
  <c r="V6277" i="3"/>
  <c r="S6277" i="3" s="1"/>
  <c r="V6292" i="3"/>
  <c r="S6292" i="3" s="1"/>
  <c r="V6207" i="3"/>
  <c r="S6207" i="3" s="1"/>
  <c r="V6222" i="3"/>
  <c r="S6222" i="3" s="1"/>
  <c r="V6237" i="3"/>
  <c r="S6237" i="3" s="1"/>
  <c r="V6252" i="3"/>
  <c r="S6252" i="3" s="1"/>
  <c r="V6267" i="3"/>
  <c r="S6267" i="3" s="1"/>
  <c r="V6282" i="3"/>
  <c r="S6282" i="3" s="1"/>
  <c r="V6297" i="3"/>
  <c r="S6297" i="3" s="1"/>
  <c r="V6302" i="3"/>
  <c r="S6302" i="3" s="1"/>
  <c r="V6317" i="3"/>
  <c r="S6317" i="3" s="1"/>
  <c r="V6332" i="3"/>
  <c r="S6332" i="3" s="1"/>
  <c r="V6347" i="3"/>
  <c r="S6347" i="3" s="1"/>
  <c r="V6362" i="3"/>
  <c r="S6362" i="3" s="1"/>
  <c r="V6377" i="3"/>
  <c r="S6377" i="3" s="1"/>
  <c r="V6392" i="3"/>
  <c r="S6392" i="3" s="1"/>
  <c r="V6307" i="3"/>
  <c r="S6307" i="3" s="1"/>
  <c r="V6322" i="3"/>
  <c r="S6322" i="3" s="1"/>
  <c r="V6337" i="3"/>
  <c r="S6337" i="3" s="1"/>
  <c r="V6352" i="3"/>
  <c r="S6352" i="3" s="1"/>
  <c r="V6367" i="3"/>
  <c r="S6367" i="3" s="1"/>
  <c r="V6382" i="3"/>
  <c r="S6382" i="3" s="1"/>
  <c r="V6397" i="3"/>
  <c r="S6397" i="3" s="1"/>
  <c r="V6312" i="3"/>
  <c r="S6312" i="3" s="1"/>
  <c r="V6327" i="3"/>
  <c r="S6327" i="3" s="1"/>
  <c r="V6342" i="3"/>
  <c r="S6342" i="3" s="1"/>
  <c r="V6357" i="3"/>
  <c r="S6357" i="3" s="1"/>
  <c r="V6372" i="3"/>
  <c r="S6372" i="3" s="1"/>
  <c r="V6387" i="3"/>
  <c r="S6387" i="3" s="1"/>
  <c r="V6402" i="3"/>
  <c r="S6402" i="3" s="1"/>
  <c r="V6407" i="3"/>
  <c r="S6407" i="3" s="1"/>
  <c r="V6422" i="3"/>
  <c r="S6422" i="3" s="1"/>
  <c r="V6437" i="3"/>
  <c r="S6437" i="3" s="1"/>
  <c r="V6452" i="3"/>
  <c r="S6452" i="3" s="1"/>
  <c r="V6467" i="3"/>
  <c r="S6467" i="3" s="1"/>
  <c r="V6482" i="3"/>
  <c r="S6482" i="3" s="1"/>
  <c r="V6497" i="3"/>
  <c r="S6497" i="3" s="1"/>
  <c r="V6412" i="3"/>
  <c r="S6412" i="3" s="1"/>
  <c r="V6427" i="3"/>
  <c r="S6427" i="3" s="1"/>
  <c r="V6442" i="3"/>
  <c r="S6442" i="3" s="1"/>
  <c r="V6457" i="3"/>
  <c r="S6457" i="3" s="1"/>
  <c r="V6472" i="3"/>
  <c r="S6472" i="3" s="1"/>
  <c r="V6487" i="3"/>
  <c r="S6487" i="3" s="1"/>
  <c r="V6502" i="3"/>
  <c r="S6502" i="3" s="1"/>
  <c r="V6417" i="3"/>
  <c r="S6417" i="3" s="1"/>
  <c r="V6432" i="3"/>
  <c r="S6432" i="3" s="1"/>
  <c r="V6447" i="3"/>
  <c r="S6447" i="3" s="1"/>
  <c r="V6462" i="3"/>
  <c r="S6462" i="3" s="1"/>
  <c r="V6477" i="3"/>
  <c r="S6477" i="3" s="1"/>
  <c r="V6492" i="3"/>
  <c r="S6492" i="3" s="1"/>
  <c r="V6507" i="3"/>
  <c r="S6507" i="3" s="1"/>
  <c r="V6512" i="3"/>
  <c r="S6512" i="3" s="1"/>
  <c r="V6542" i="3"/>
  <c r="S6542" i="3" s="1"/>
  <c r="V6572" i="3"/>
  <c r="S6572" i="3" s="1"/>
  <c r="V6602" i="3"/>
  <c r="S6602" i="3" s="1"/>
  <c r="V6632" i="3"/>
  <c r="S6632" i="3" s="1"/>
  <c r="V6662" i="3"/>
  <c r="S6662" i="3" s="1"/>
  <c r="V6692" i="3"/>
  <c r="S6692" i="3" s="1"/>
  <c r="V6522" i="3"/>
  <c r="S6522" i="3" s="1"/>
  <c r="V6552" i="3"/>
  <c r="S6552" i="3" s="1"/>
  <c r="V6582" i="3"/>
  <c r="S6582" i="3" s="1"/>
  <c r="V6612" i="3"/>
  <c r="S6612" i="3" s="1"/>
  <c r="V6642" i="3"/>
  <c r="S6642" i="3" s="1"/>
  <c r="V6672" i="3"/>
  <c r="S6672" i="3" s="1"/>
  <c r="V6702" i="3"/>
  <c r="S6702" i="3" s="1"/>
  <c r="V6532" i="3"/>
  <c r="S6532" i="3" s="1"/>
  <c r="V6562" i="3"/>
  <c r="S6562" i="3" s="1"/>
  <c r="V6592" i="3"/>
  <c r="S6592" i="3" s="1"/>
  <c r="V6622" i="3"/>
  <c r="S6622" i="3" s="1"/>
  <c r="V6652" i="3"/>
  <c r="S6652" i="3" s="1"/>
  <c r="V6682" i="3"/>
  <c r="S6682" i="3" s="1"/>
  <c r="V6712" i="3"/>
  <c r="S6712" i="3" s="1"/>
  <c r="V6513" i="3"/>
  <c r="S6513" i="3" s="1"/>
  <c r="V6543" i="3"/>
  <c r="S6543" i="3" s="1"/>
  <c r="V6573" i="3"/>
  <c r="S6573" i="3" s="1"/>
  <c r="V6603" i="3"/>
  <c r="S6603" i="3" s="1"/>
  <c r="V6633" i="3"/>
  <c r="S6633" i="3" s="1"/>
  <c r="V6663" i="3"/>
  <c r="S6663" i="3" s="1"/>
  <c r="V6693" i="3"/>
  <c r="S6693" i="3" s="1"/>
  <c r="V6523" i="3"/>
  <c r="S6523" i="3" s="1"/>
  <c r="V6553" i="3"/>
  <c r="S6553" i="3" s="1"/>
  <c r="V6583" i="3"/>
  <c r="S6583" i="3" s="1"/>
  <c r="V6613" i="3"/>
  <c r="S6613" i="3" s="1"/>
  <c r="V6643" i="3"/>
  <c r="S6643" i="3" s="1"/>
  <c r="V6673" i="3"/>
  <c r="S6673" i="3" s="1"/>
  <c r="V6703" i="3"/>
  <c r="S6703" i="3" s="1"/>
  <c r="V6533" i="3"/>
  <c r="S6533" i="3" s="1"/>
  <c r="V6563" i="3"/>
  <c r="S6563" i="3" s="1"/>
  <c r="V6593" i="3"/>
  <c r="S6593" i="3" s="1"/>
  <c r="V6623" i="3"/>
  <c r="S6623" i="3" s="1"/>
  <c r="V6653" i="3"/>
  <c r="S6653" i="3" s="1"/>
  <c r="V6683" i="3"/>
  <c r="S6683" i="3" s="1"/>
  <c r="V6713" i="3"/>
  <c r="S6713" i="3" s="1"/>
  <c r="V6722" i="3"/>
  <c r="S6722" i="3" s="1"/>
  <c r="V6737" i="3"/>
  <c r="S6737" i="3" s="1"/>
  <c r="V6752" i="3"/>
  <c r="S6752" i="3" s="1"/>
  <c r="V6767" i="3"/>
  <c r="S6767" i="3" s="1"/>
  <c r="V6782" i="3"/>
  <c r="S6782" i="3" s="1"/>
  <c r="V6797" i="3"/>
  <c r="S6797" i="3" s="1"/>
  <c r="V6812" i="3"/>
  <c r="S6812" i="3" s="1"/>
  <c r="V6727" i="3"/>
  <c r="S6727" i="3" s="1"/>
  <c r="V6742" i="3"/>
  <c r="S6742" i="3" s="1"/>
  <c r="V6757" i="3"/>
  <c r="S6757" i="3" s="1"/>
  <c r="V6772" i="3"/>
  <c r="S6772" i="3" s="1"/>
  <c r="V6787" i="3"/>
  <c r="S6787" i="3" s="1"/>
  <c r="V6802" i="3"/>
  <c r="S6802" i="3" s="1"/>
  <c r="V6817" i="3"/>
  <c r="S6817" i="3" s="1"/>
  <c r="V6732" i="3"/>
  <c r="S6732" i="3" s="1"/>
  <c r="V6747" i="3"/>
  <c r="S6747" i="3" s="1"/>
  <c r="V6762" i="3"/>
  <c r="S6762" i="3" s="1"/>
  <c r="V6777" i="3"/>
  <c r="S6777" i="3" s="1"/>
  <c r="V6792" i="3"/>
  <c r="S6792" i="3" s="1"/>
  <c r="V6807" i="3"/>
  <c r="S6807" i="3" s="1"/>
  <c r="V6822" i="3"/>
  <c r="S6822" i="3" s="1"/>
  <c r="V7667" i="3"/>
  <c r="S7667" i="3" s="1"/>
  <c r="V7682" i="3"/>
  <c r="S7682" i="3" s="1"/>
  <c r="V7697" i="3"/>
  <c r="S7697" i="3" s="1"/>
  <c r="V7712" i="3"/>
  <c r="S7712" i="3" s="1"/>
  <c r="V7727" i="3"/>
  <c r="S7727" i="3" s="1"/>
  <c r="V7742" i="3"/>
  <c r="S7742" i="3" s="1"/>
  <c r="V7757" i="3"/>
  <c r="S7757" i="3" s="1"/>
  <c r="V7672" i="3"/>
  <c r="S7672" i="3" s="1"/>
  <c r="V7687" i="3"/>
  <c r="S7687" i="3" s="1"/>
  <c r="V7702" i="3"/>
  <c r="S7702" i="3" s="1"/>
  <c r="V7717" i="3"/>
  <c r="S7717" i="3" s="1"/>
  <c r="V7732" i="3"/>
  <c r="S7732" i="3" s="1"/>
  <c r="V7747" i="3"/>
  <c r="S7747" i="3" s="1"/>
  <c r="V7762" i="3"/>
  <c r="S7762" i="3" s="1"/>
  <c r="V7677" i="3"/>
  <c r="S7677" i="3" s="1"/>
  <c r="V7692" i="3"/>
  <c r="S7692" i="3" s="1"/>
  <c r="V7707" i="3"/>
  <c r="S7707" i="3" s="1"/>
  <c r="V7722" i="3"/>
  <c r="S7722" i="3" s="1"/>
  <c r="V7737" i="3"/>
  <c r="S7737" i="3" s="1"/>
  <c r="V7752" i="3"/>
  <c r="S7752" i="3" s="1"/>
  <c r="V7767" i="3"/>
  <c r="S7767" i="3" s="1"/>
  <c r="V7772" i="3"/>
  <c r="S7772" i="3" s="1"/>
  <c r="V7787" i="3"/>
  <c r="S7787" i="3" s="1"/>
  <c r="V7802" i="3"/>
  <c r="S7802" i="3" s="1"/>
  <c r="V7817" i="3"/>
  <c r="S7817" i="3" s="1"/>
  <c r="V7832" i="3"/>
  <c r="S7832" i="3" s="1"/>
  <c r="V7847" i="3"/>
  <c r="S7847" i="3" s="1"/>
  <c r="V7862" i="3"/>
  <c r="S7862" i="3" s="1"/>
  <c r="V7777" i="3"/>
  <c r="S7777" i="3" s="1"/>
  <c r="V7792" i="3"/>
  <c r="S7792" i="3" s="1"/>
  <c r="V7807" i="3"/>
  <c r="S7807" i="3" s="1"/>
  <c r="V7822" i="3"/>
  <c r="S7822" i="3" s="1"/>
  <c r="V7837" i="3"/>
  <c r="S7837" i="3" s="1"/>
  <c r="V7852" i="3"/>
  <c r="S7852" i="3" s="1"/>
  <c r="V7867" i="3"/>
  <c r="S7867" i="3" s="1"/>
  <c r="V7782" i="3"/>
  <c r="S7782" i="3" s="1"/>
  <c r="V7797" i="3"/>
  <c r="S7797" i="3" s="1"/>
  <c r="V7812" i="3"/>
  <c r="S7812" i="3" s="1"/>
  <c r="V7827" i="3"/>
  <c r="S7827" i="3" s="1"/>
  <c r="V7842" i="3"/>
  <c r="S7842" i="3" s="1"/>
  <c r="V7857" i="3"/>
  <c r="S7857" i="3" s="1"/>
  <c r="V7872" i="3"/>
  <c r="S7872" i="3" s="1"/>
  <c r="V7877" i="3"/>
  <c r="S7877" i="3" s="1"/>
  <c r="V7892" i="3"/>
  <c r="S7892" i="3" s="1"/>
  <c r="V7907" i="3"/>
  <c r="S7907" i="3" s="1"/>
  <c r="V7922" i="3"/>
  <c r="S7922" i="3" s="1"/>
  <c r="V7937" i="3"/>
  <c r="S7937" i="3" s="1"/>
  <c r="V7952" i="3"/>
  <c r="S7952" i="3" s="1"/>
  <c r="V7967" i="3"/>
  <c r="S7967" i="3" s="1"/>
  <c r="V7882" i="3"/>
  <c r="S7882" i="3" s="1"/>
  <c r="V7897" i="3"/>
  <c r="S7897" i="3" s="1"/>
  <c r="V7912" i="3"/>
  <c r="S7912" i="3" s="1"/>
  <c r="V7927" i="3"/>
  <c r="S7927" i="3" s="1"/>
  <c r="V7942" i="3"/>
  <c r="S7942" i="3" s="1"/>
  <c r="V7957" i="3"/>
  <c r="S7957" i="3" s="1"/>
  <c r="V7972" i="3"/>
  <c r="S7972" i="3" s="1"/>
  <c r="V7887" i="3"/>
  <c r="S7887" i="3" s="1"/>
  <c r="V7902" i="3"/>
  <c r="S7902" i="3" s="1"/>
  <c r="V7917" i="3"/>
  <c r="S7917" i="3" s="1"/>
  <c r="V7932" i="3"/>
  <c r="S7932" i="3" s="1"/>
  <c r="V7947" i="3"/>
  <c r="S7947" i="3" s="1"/>
  <c r="V7962" i="3"/>
  <c r="S7962" i="3" s="1"/>
  <c r="V7977" i="3"/>
  <c r="S7977" i="3" s="1"/>
  <c r="V7982" i="3"/>
  <c r="S7982" i="3" s="1"/>
  <c r="V7997" i="3"/>
  <c r="S7997" i="3" s="1"/>
  <c r="V8012" i="3"/>
  <c r="S8012" i="3" s="1"/>
  <c r="V8027" i="3"/>
  <c r="S8027" i="3" s="1"/>
  <c r="V8042" i="3"/>
  <c r="S8042" i="3" s="1"/>
  <c r="V8057" i="3"/>
  <c r="S8057" i="3" s="1"/>
  <c r="V8072" i="3"/>
  <c r="S8072" i="3" s="1"/>
  <c r="V7987" i="3"/>
  <c r="S7987" i="3" s="1"/>
  <c r="V8002" i="3"/>
  <c r="S8002" i="3" s="1"/>
  <c r="V8017" i="3"/>
  <c r="S8017" i="3" s="1"/>
  <c r="V8032" i="3"/>
  <c r="S8032" i="3" s="1"/>
  <c r="V8047" i="3"/>
  <c r="S8047" i="3" s="1"/>
  <c r="V8062" i="3"/>
  <c r="S8062" i="3" s="1"/>
  <c r="V8077" i="3"/>
  <c r="S8077" i="3" s="1"/>
  <c r="V7992" i="3"/>
  <c r="S7992" i="3" s="1"/>
  <c r="V8007" i="3"/>
  <c r="S8007" i="3" s="1"/>
  <c r="V8022" i="3"/>
  <c r="S8022" i="3" s="1"/>
  <c r="V8037" i="3"/>
  <c r="S8037" i="3" s="1"/>
  <c r="V8052" i="3"/>
  <c r="S8052" i="3" s="1"/>
  <c r="V8067" i="3"/>
  <c r="S8067" i="3" s="1"/>
  <c r="V8082" i="3"/>
  <c r="S8082" i="3" s="1"/>
  <c r="V8087" i="3"/>
  <c r="S8087" i="3" s="1"/>
  <c r="V8102" i="3"/>
  <c r="S8102" i="3" s="1"/>
  <c r="V8117" i="3"/>
  <c r="S8117" i="3" s="1"/>
  <c r="V8132" i="3"/>
  <c r="S8132" i="3" s="1"/>
  <c r="V8147" i="3"/>
  <c r="S8147" i="3" s="1"/>
  <c r="V8162" i="3"/>
  <c r="S8162" i="3" s="1"/>
  <c r="V8177" i="3"/>
  <c r="S8177" i="3" s="1"/>
  <c r="V8092" i="3"/>
  <c r="S8092" i="3" s="1"/>
  <c r="V8107" i="3"/>
  <c r="S8107" i="3" s="1"/>
  <c r="V8122" i="3"/>
  <c r="S8122" i="3" s="1"/>
  <c r="V8137" i="3"/>
  <c r="S8137" i="3" s="1"/>
  <c r="V8152" i="3"/>
  <c r="S8152" i="3" s="1"/>
  <c r="V8167" i="3"/>
  <c r="S8167" i="3" s="1"/>
  <c r="V8182" i="3"/>
  <c r="S8182" i="3" s="1"/>
  <c r="V8097" i="3"/>
  <c r="S8097" i="3" s="1"/>
  <c r="V8112" i="3"/>
  <c r="S8112" i="3" s="1"/>
  <c r="V8127" i="3"/>
  <c r="S8127" i="3" s="1"/>
  <c r="V8142" i="3"/>
  <c r="S8142" i="3" s="1"/>
  <c r="V8157" i="3"/>
  <c r="S8157" i="3" s="1"/>
  <c r="V8172" i="3"/>
  <c r="S8172" i="3" s="1"/>
  <c r="V8187" i="3"/>
  <c r="S8187" i="3" s="1"/>
  <c r="V8192" i="3"/>
  <c r="S8192" i="3" s="1"/>
  <c r="V8222" i="3"/>
  <c r="S8222" i="3" s="1"/>
  <c r="V8252" i="3"/>
  <c r="S8252" i="3" s="1"/>
  <c r="V8282" i="3"/>
  <c r="S8282" i="3" s="1"/>
  <c r="V8312" i="3"/>
  <c r="S8312" i="3" s="1"/>
  <c r="V8342" i="3"/>
  <c r="S8342" i="3" s="1"/>
  <c r="V8372" i="3"/>
  <c r="S8372" i="3" s="1"/>
  <c r="V8202" i="3"/>
  <c r="S8202" i="3" s="1"/>
  <c r="V8232" i="3"/>
  <c r="S8232" i="3" s="1"/>
  <c r="V8262" i="3"/>
  <c r="S8262" i="3" s="1"/>
  <c r="V8292" i="3"/>
  <c r="S8292" i="3" s="1"/>
  <c r="V8322" i="3"/>
  <c r="S8322" i="3" s="1"/>
  <c r="V8352" i="3"/>
  <c r="S8352" i="3" s="1"/>
  <c r="V8382" i="3"/>
  <c r="S8382" i="3" s="1"/>
  <c r="V8212" i="3"/>
  <c r="S8212" i="3" s="1"/>
  <c r="V8242" i="3"/>
  <c r="S8242" i="3" s="1"/>
  <c r="V8272" i="3"/>
  <c r="S8272" i="3" s="1"/>
  <c r="V8302" i="3"/>
  <c r="S8302" i="3" s="1"/>
  <c r="V8332" i="3"/>
  <c r="S8332" i="3" s="1"/>
  <c r="V8362" i="3"/>
  <c r="S8362" i="3" s="1"/>
  <c r="V8392" i="3"/>
  <c r="S8392" i="3" s="1"/>
  <c r="V8193" i="3"/>
  <c r="S8193" i="3" s="1"/>
  <c r="V8223" i="3"/>
  <c r="S8223" i="3" s="1"/>
  <c r="V8253" i="3"/>
  <c r="S8253" i="3" s="1"/>
  <c r="V8283" i="3"/>
  <c r="S8283" i="3" s="1"/>
  <c r="V8313" i="3"/>
  <c r="S8313" i="3" s="1"/>
  <c r="V8343" i="3"/>
  <c r="S8343" i="3" s="1"/>
  <c r="V8373" i="3"/>
  <c r="S8373" i="3" s="1"/>
  <c r="V8203" i="3"/>
  <c r="S8203" i="3" s="1"/>
  <c r="V8233" i="3"/>
  <c r="S8233" i="3" s="1"/>
  <c r="V8263" i="3"/>
  <c r="S8263" i="3" s="1"/>
  <c r="V8293" i="3"/>
  <c r="S8293" i="3" s="1"/>
  <c r="V8323" i="3"/>
  <c r="S8323" i="3" s="1"/>
  <c r="V8353" i="3"/>
  <c r="S8353" i="3" s="1"/>
  <c r="V8383" i="3"/>
  <c r="S8383" i="3" s="1"/>
  <c r="V8213" i="3"/>
  <c r="S8213" i="3" s="1"/>
  <c r="V8243" i="3"/>
  <c r="S8243" i="3" s="1"/>
  <c r="V8273" i="3"/>
  <c r="S8273" i="3" s="1"/>
  <c r="V8303" i="3"/>
  <c r="S8303" i="3" s="1"/>
  <c r="V8333" i="3"/>
  <c r="S8333" i="3" s="1"/>
  <c r="V8363" i="3"/>
  <c r="S8363" i="3" s="1"/>
  <c r="V8393" i="3"/>
  <c r="S8393" i="3" s="1"/>
  <c r="V8402" i="3"/>
  <c r="S8402" i="3" s="1"/>
  <c r="V8417" i="3"/>
  <c r="S8417" i="3" s="1"/>
  <c r="V8432" i="3"/>
  <c r="S8432" i="3" s="1"/>
  <c r="V8447" i="3"/>
  <c r="S8447" i="3" s="1"/>
  <c r="V8462" i="3"/>
  <c r="S8462" i="3" s="1"/>
  <c r="V8477" i="3"/>
  <c r="S8477" i="3" s="1"/>
  <c r="V8492" i="3"/>
  <c r="S8492" i="3" s="1"/>
  <c r="V8407" i="3"/>
  <c r="S8407" i="3" s="1"/>
  <c r="V8422" i="3"/>
  <c r="S8422" i="3" s="1"/>
  <c r="V8437" i="3"/>
  <c r="S8437" i="3" s="1"/>
  <c r="V8452" i="3"/>
  <c r="S8452" i="3" s="1"/>
  <c r="V8467" i="3"/>
  <c r="S8467" i="3" s="1"/>
  <c r="V8482" i="3"/>
  <c r="S8482" i="3" s="1"/>
  <c r="V8497" i="3"/>
  <c r="S8497" i="3" s="1"/>
  <c r="V8412" i="3"/>
  <c r="S8412" i="3" s="1"/>
  <c r="V8427" i="3"/>
  <c r="S8427" i="3" s="1"/>
  <c r="V8442" i="3"/>
  <c r="S8442" i="3" s="1"/>
  <c r="V8457" i="3"/>
  <c r="S8457" i="3" s="1"/>
  <c r="V8472" i="3"/>
  <c r="S8472" i="3" s="1"/>
  <c r="V8487" i="3"/>
  <c r="S8487" i="3" s="1"/>
  <c r="V8502" i="3"/>
  <c r="S8502" i="3" s="1"/>
  <c r="V8507" i="3"/>
  <c r="S8507" i="3" s="1"/>
  <c r="V8522" i="3"/>
  <c r="S8522" i="3" s="1"/>
  <c r="V8537" i="3"/>
  <c r="S8537" i="3" s="1"/>
  <c r="V8552" i="3"/>
  <c r="S8552" i="3" s="1"/>
  <c r="V8567" i="3"/>
  <c r="S8567" i="3" s="1"/>
  <c r="V8582" i="3"/>
  <c r="S8582" i="3" s="1"/>
  <c r="V8597" i="3"/>
  <c r="S8597" i="3" s="1"/>
  <c r="V8512" i="3"/>
  <c r="S8512" i="3" s="1"/>
  <c r="V8527" i="3"/>
  <c r="S8527" i="3" s="1"/>
  <c r="V8542" i="3"/>
  <c r="S8542" i="3" s="1"/>
  <c r="V8557" i="3"/>
  <c r="S8557" i="3" s="1"/>
  <c r="V8572" i="3"/>
  <c r="S8572" i="3" s="1"/>
  <c r="V8587" i="3"/>
  <c r="S8587" i="3" s="1"/>
  <c r="V8602" i="3"/>
  <c r="S8602" i="3" s="1"/>
  <c r="V8517" i="3"/>
  <c r="S8517" i="3" s="1"/>
  <c r="V8532" i="3"/>
  <c r="S8532" i="3" s="1"/>
  <c r="V8547" i="3"/>
  <c r="S8547" i="3" s="1"/>
  <c r="V8562" i="3"/>
  <c r="S8562" i="3" s="1"/>
  <c r="V8577" i="3"/>
  <c r="S8577" i="3" s="1"/>
  <c r="V8592" i="3"/>
  <c r="S8592" i="3" s="1"/>
  <c r="V8607" i="3"/>
  <c r="S8607" i="3" s="1"/>
  <c r="V8612" i="3"/>
  <c r="S8612" i="3" s="1"/>
  <c r="V8627" i="3"/>
  <c r="S8627" i="3" s="1"/>
  <c r="V8642" i="3"/>
  <c r="S8642" i="3" s="1"/>
  <c r="V8657" i="3"/>
  <c r="S8657" i="3" s="1"/>
  <c r="V8672" i="3"/>
  <c r="S8672" i="3" s="1"/>
  <c r="V8687" i="3"/>
  <c r="S8687" i="3" s="1"/>
  <c r="V8702" i="3"/>
  <c r="S8702" i="3" s="1"/>
  <c r="V8617" i="3"/>
  <c r="S8617" i="3" s="1"/>
  <c r="V8632" i="3"/>
  <c r="S8632" i="3" s="1"/>
  <c r="V8647" i="3"/>
  <c r="S8647" i="3" s="1"/>
  <c r="V8662" i="3"/>
  <c r="S8662" i="3" s="1"/>
  <c r="V8677" i="3"/>
  <c r="S8677" i="3" s="1"/>
  <c r="V8692" i="3"/>
  <c r="S8692" i="3" s="1"/>
  <c r="V8707" i="3"/>
  <c r="S8707" i="3" s="1"/>
  <c r="V8622" i="3"/>
  <c r="S8622" i="3" s="1"/>
  <c r="V8637" i="3"/>
  <c r="S8637" i="3" s="1"/>
  <c r="V8652" i="3"/>
  <c r="S8652" i="3" s="1"/>
  <c r="V8667" i="3"/>
  <c r="S8667" i="3" s="1"/>
  <c r="V8682" i="3"/>
  <c r="S8682" i="3" s="1"/>
  <c r="V8697" i="3"/>
  <c r="S8697" i="3" s="1"/>
  <c r="V8712" i="3"/>
  <c r="S8712" i="3" s="1"/>
  <c r="V8717" i="3"/>
  <c r="S8717" i="3" s="1"/>
  <c r="V8732" i="3"/>
  <c r="S8732" i="3" s="1"/>
  <c r="V8747" i="3"/>
  <c r="S8747" i="3" s="1"/>
  <c r="V8762" i="3"/>
  <c r="S8762" i="3" s="1"/>
  <c r="V8777" i="3"/>
  <c r="S8777" i="3" s="1"/>
  <c r="V8792" i="3"/>
  <c r="S8792" i="3" s="1"/>
  <c r="V8807" i="3"/>
  <c r="S8807" i="3" s="1"/>
  <c r="V8722" i="3"/>
  <c r="S8722" i="3" s="1"/>
  <c r="V8737" i="3"/>
  <c r="S8737" i="3" s="1"/>
  <c r="V8752" i="3"/>
  <c r="S8752" i="3" s="1"/>
  <c r="V8767" i="3"/>
  <c r="S8767" i="3" s="1"/>
  <c r="V8782" i="3"/>
  <c r="S8782" i="3" s="1"/>
  <c r="V8797" i="3"/>
  <c r="S8797" i="3" s="1"/>
  <c r="V8812" i="3"/>
  <c r="S8812" i="3" s="1"/>
  <c r="V8727" i="3"/>
  <c r="S8727" i="3" s="1"/>
  <c r="V8742" i="3"/>
  <c r="S8742" i="3" s="1"/>
  <c r="V8757" i="3"/>
  <c r="S8757" i="3" s="1"/>
  <c r="V8772" i="3"/>
  <c r="S8772" i="3" s="1"/>
  <c r="V8787" i="3"/>
  <c r="S8787" i="3" s="1"/>
  <c r="V8802" i="3"/>
  <c r="S8802" i="3" s="1"/>
  <c r="V8817" i="3"/>
  <c r="S8817" i="3" s="1"/>
  <c r="V8822" i="3"/>
  <c r="S8822" i="3" s="1"/>
  <c r="V8837" i="3"/>
  <c r="S8837" i="3" s="1"/>
  <c r="V8852" i="3"/>
  <c r="S8852" i="3" s="1"/>
  <c r="V8867" i="3"/>
  <c r="S8867" i="3" s="1"/>
  <c r="V8882" i="3"/>
  <c r="S8882" i="3" s="1"/>
  <c r="V8897" i="3"/>
  <c r="S8897" i="3" s="1"/>
  <c r="V8912" i="3"/>
  <c r="S8912" i="3" s="1"/>
  <c r="V8827" i="3"/>
  <c r="S8827" i="3" s="1"/>
  <c r="V8842" i="3"/>
  <c r="S8842" i="3" s="1"/>
  <c r="V8857" i="3"/>
  <c r="S8857" i="3" s="1"/>
  <c r="V8872" i="3"/>
  <c r="S8872" i="3" s="1"/>
  <c r="V8887" i="3"/>
  <c r="S8887" i="3" s="1"/>
  <c r="V8902" i="3"/>
  <c r="S8902" i="3" s="1"/>
  <c r="V8917" i="3"/>
  <c r="S8917" i="3" s="1"/>
  <c r="V8832" i="3"/>
  <c r="S8832" i="3" s="1"/>
  <c r="V8847" i="3"/>
  <c r="S8847" i="3" s="1"/>
  <c r="V8862" i="3"/>
  <c r="S8862" i="3" s="1"/>
  <c r="V8877" i="3"/>
  <c r="S8877" i="3" s="1"/>
  <c r="V8892" i="3"/>
  <c r="S8892" i="3" s="1"/>
  <c r="V8907" i="3"/>
  <c r="S8907" i="3" s="1"/>
  <c r="V8922" i="3"/>
  <c r="S8922" i="3" s="1"/>
  <c r="V8927" i="3"/>
  <c r="S8927" i="3" s="1"/>
  <c r="V8942" i="3"/>
  <c r="S8942" i="3" s="1"/>
  <c r="V8957" i="3"/>
  <c r="S8957" i="3" s="1"/>
  <c r="V8972" i="3"/>
  <c r="S8972" i="3" s="1"/>
  <c r="V8987" i="3"/>
  <c r="S8987" i="3" s="1"/>
  <c r="V9002" i="3"/>
  <c r="S9002" i="3" s="1"/>
  <c r="V9017" i="3"/>
  <c r="S9017" i="3" s="1"/>
  <c r="V8932" i="3"/>
  <c r="S8932" i="3" s="1"/>
  <c r="V8947" i="3"/>
  <c r="S8947" i="3" s="1"/>
  <c r="V8962" i="3"/>
  <c r="S8962" i="3" s="1"/>
  <c r="V8977" i="3"/>
  <c r="S8977" i="3" s="1"/>
  <c r="V8992" i="3"/>
  <c r="S8992" i="3" s="1"/>
  <c r="V9007" i="3"/>
  <c r="S9007" i="3" s="1"/>
  <c r="V9022" i="3"/>
  <c r="S9022" i="3" s="1"/>
  <c r="V8937" i="3"/>
  <c r="S8937" i="3" s="1"/>
  <c r="V8952" i="3"/>
  <c r="S8952" i="3" s="1"/>
  <c r="V8967" i="3"/>
  <c r="S8967" i="3" s="1"/>
  <c r="V8982" i="3"/>
  <c r="S8982" i="3" s="1"/>
  <c r="V8997" i="3"/>
  <c r="S8997" i="3" s="1"/>
  <c r="V9012" i="3"/>
  <c r="S9012" i="3" s="1"/>
  <c r="V9027" i="3"/>
  <c r="S9027" i="3" s="1"/>
  <c r="V9032" i="3"/>
  <c r="S9032" i="3" s="1"/>
  <c r="V9062" i="3"/>
  <c r="S9062" i="3" s="1"/>
  <c r="V9092" i="3"/>
  <c r="S9092" i="3" s="1"/>
  <c r="V9122" i="3"/>
  <c r="S9122" i="3" s="1"/>
  <c r="V9152" i="3"/>
  <c r="S9152" i="3" s="1"/>
  <c r="V9182" i="3"/>
  <c r="S9182" i="3" s="1"/>
  <c r="V9212" i="3"/>
  <c r="S9212" i="3" s="1"/>
  <c r="V9042" i="3"/>
  <c r="S9042" i="3" s="1"/>
  <c r="V9072" i="3"/>
  <c r="S9072" i="3" s="1"/>
  <c r="V9102" i="3"/>
  <c r="S9102" i="3" s="1"/>
  <c r="V9132" i="3"/>
  <c r="S9132" i="3" s="1"/>
  <c r="V9162" i="3"/>
  <c r="S9162" i="3" s="1"/>
  <c r="V9192" i="3"/>
  <c r="S9192" i="3" s="1"/>
  <c r="V9222" i="3"/>
  <c r="S9222" i="3" s="1"/>
  <c r="V9052" i="3"/>
  <c r="S9052" i="3" s="1"/>
  <c r="V9082" i="3"/>
  <c r="S9082" i="3" s="1"/>
  <c r="V9112" i="3"/>
  <c r="S9112" i="3" s="1"/>
  <c r="V9142" i="3"/>
  <c r="S9142" i="3" s="1"/>
  <c r="V9172" i="3"/>
  <c r="S9172" i="3" s="1"/>
  <c r="V9202" i="3"/>
  <c r="S9202" i="3" s="1"/>
  <c r="V9232" i="3"/>
  <c r="S9232" i="3" s="1"/>
  <c r="V9033" i="3"/>
  <c r="S9033" i="3" s="1"/>
  <c r="V9063" i="3"/>
  <c r="S9063" i="3" s="1"/>
  <c r="V9093" i="3"/>
  <c r="S9093" i="3" s="1"/>
  <c r="V9123" i="3"/>
  <c r="S9123" i="3" s="1"/>
  <c r="V9153" i="3"/>
  <c r="S9153" i="3" s="1"/>
  <c r="V9183" i="3"/>
  <c r="S9183" i="3" s="1"/>
  <c r="V9213" i="3"/>
  <c r="S9213" i="3" s="1"/>
  <c r="V9043" i="3"/>
  <c r="S9043" i="3" s="1"/>
  <c r="V9073" i="3"/>
  <c r="S9073" i="3" s="1"/>
  <c r="V9103" i="3"/>
  <c r="S9103" i="3" s="1"/>
  <c r="V9133" i="3"/>
  <c r="S9133" i="3" s="1"/>
  <c r="V9163" i="3"/>
  <c r="S9163" i="3" s="1"/>
  <c r="V9193" i="3"/>
  <c r="S9193" i="3" s="1"/>
  <c r="V9223" i="3"/>
  <c r="S9223" i="3" s="1"/>
  <c r="V9053" i="3"/>
  <c r="S9053" i="3" s="1"/>
  <c r="V9083" i="3"/>
  <c r="S9083" i="3" s="1"/>
  <c r="V9113" i="3"/>
  <c r="S9113" i="3" s="1"/>
  <c r="V9143" i="3"/>
  <c r="S9143" i="3" s="1"/>
  <c r="V9173" i="3"/>
  <c r="S9173" i="3" s="1"/>
  <c r="V9203" i="3"/>
  <c r="S9203" i="3" s="1"/>
  <c r="V9233" i="3"/>
  <c r="S9233" i="3" s="1"/>
  <c r="V9242" i="3"/>
  <c r="S9242" i="3" s="1"/>
  <c r="V9257" i="3"/>
  <c r="S9257" i="3" s="1"/>
  <c r="V9272" i="3"/>
  <c r="S9272" i="3" s="1"/>
  <c r="V9287" i="3"/>
  <c r="S9287" i="3" s="1"/>
  <c r="V9302" i="3"/>
  <c r="S9302" i="3" s="1"/>
  <c r="V9317" i="3"/>
  <c r="S9317" i="3" s="1"/>
  <c r="V9332" i="3"/>
  <c r="S9332" i="3" s="1"/>
  <c r="V9247" i="3"/>
  <c r="S9247" i="3" s="1"/>
  <c r="V9262" i="3"/>
  <c r="S9262" i="3" s="1"/>
  <c r="V9277" i="3"/>
  <c r="S9277" i="3" s="1"/>
  <c r="V9292" i="3"/>
  <c r="S9292" i="3" s="1"/>
  <c r="V9307" i="3"/>
  <c r="S9307" i="3" s="1"/>
  <c r="V9322" i="3"/>
  <c r="S9322" i="3" s="1"/>
  <c r="V9337" i="3"/>
  <c r="S9337" i="3" s="1"/>
  <c r="V9252" i="3"/>
  <c r="S9252" i="3" s="1"/>
  <c r="V9267" i="3"/>
  <c r="S9267" i="3" s="1"/>
  <c r="V9282" i="3"/>
  <c r="S9282" i="3" s="1"/>
  <c r="V9297" i="3"/>
  <c r="S9297" i="3" s="1"/>
  <c r="V9312" i="3"/>
  <c r="S9312" i="3" s="1"/>
  <c r="V9327" i="3"/>
  <c r="S9327" i="3" s="1"/>
  <c r="V9342" i="3"/>
  <c r="S9342" i="3" s="1"/>
  <c r="V9347" i="3"/>
  <c r="S9347" i="3" s="1"/>
  <c r="V9362" i="3"/>
  <c r="S9362" i="3" s="1"/>
  <c r="V9377" i="3"/>
  <c r="S9377" i="3" s="1"/>
  <c r="V9392" i="3"/>
  <c r="S9392" i="3" s="1"/>
  <c r="V9407" i="3"/>
  <c r="S9407" i="3" s="1"/>
  <c r="V9422" i="3"/>
  <c r="S9422" i="3" s="1"/>
  <c r="V9437" i="3"/>
  <c r="S9437" i="3" s="1"/>
  <c r="V9352" i="3"/>
  <c r="S9352" i="3" s="1"/>
  <c r="V9367" i="3"/>
  <c r="S9367" i="3" s="1"/>
  <c r="V9382" i="3"/>
  <c r="S9382" i="3" s="1"/>
  <c r="V9397" i="3"/>
  <c r="S9397" i="3" s="1"/>
  <c r="V9412" i="3"/>
  <c r="S9412" i="3" s="1"/>
  <c r="V9427" i="3"/>
  <c r="S9427" i="3" s="1"/>
  <c r="V9442" i="3"/>
  <c r="S9442" i="3" s="1"/>
  <c r="V9357" i="3"/>
  <c r="S9357" i="3" s="1"/>
  <c r="V9372" i="3"/>
  <c r="S9372" i="3" s="1"/>
  <c r="V9387" i="3"/>
  <c r="S9387" i="3" s="1"/>
  <c r="V9402" i="3"/>
  <c r="S9402" i="3" s="1"/>
  <c r="V9417" i="3"/>
  <c r="S9417" i="3" s="1"/>
  <c r="V9432" i="3"/>
  <c r="S9432" i="3" s="1"/>
  <c r="V9447" i="3"/>
  <c r="S9447" i="3" s="1"/>
  <c r="V9452" i="3"/>
  <c r="S9452" i="3" s="1"/>
  <c r="V9467" i="3"/>
  <c r="S9467" i="3" s="1"/>
  <c r="V9482" i="3"/>
  <c r="S9482" i="3" s="1"/>
  <c r="V9497" i="3"/>
  <c r="S9497" i="3" s="1"/>
  <c r="V9512" i="3"/>
  <c r="S9512" i="3" s="1"/>
  <c r="V9527" i="3"/>
  <c r="S9527" i="3" s="1"/>
  <c r="V9542" i="3"/>
  <c r="S9542" i="3" s="1"/>
  <c r="V9457" i="3"/>
  <c r="S9457" i="3" s="1"/>
  <c r="V9472" i="3"/>
  <c r="S9472" i="3" s="1"/>
  <c r="V9487" i="3"/>
  <c r="S9487" i="3" s="1"/>
  <c r="V9502" i="3"/>
  <c r="S9502" i="3" s="1"/>
  <c r="V9517" i="3"/>
  <c r="S9517" i="3" s="1"/>
  <c r="V9532" i="3"/>
  <c r="S9532" i="3" s="1"/>
  <c r="V9547" i="3"/>
  <c r="S9547" i="3" s="1"/>
  <c r="V9462" i="3"/>
  <c r="S9462" i="3" s="1"/>
  <c r="V9477" i="3"/>
  <c r="S9477" i="3" s="1"/>
  <c r="V9492" i="3"/>
  <c r="S9492" i="3" s="1"/>
  <c r="V9507" i="3"/>
  <c r="S9507" i="3" s="1"/>
  <c r="V9522" i="3"/>
  <c r="S9522" i="3" s="1"/>
  <c r="V9537" i="3"/>
  <c r="S9537" i="3" s="1"/>
  <c r="V9552" i="3"/>
  <c r="S9552" i="3" s="1"/>
  <c r="V9557" i="3"/>
  <c r="S9557" i="3" s="1"/>
  <c r="V9572" i="3"/>
  <c r="S9572" i="3" s="1"/>
  <c r="V9587" i="3"/>
  <c r="S9587" i="3" s="1"/>
  <c r="V9602" i="3"/>
  <c r="S9602" i="3" s="1"/>
  <c r="V9617" i="3"/>
  <c r="S9617" i="3" s="1"/>
  <c r="V9632" i="3"/>
  <c r="S9632" i="3" s="1"/>
  <c r="V9647" i="3"/>
  <c r="S9647" i="3" s="1"/>
  <c r="V9562" i="3"/>
  <c r="S9562" i="3" s="1"/>
  <c r="V9577" i="3"/>
  <c r="S9577" i="3" s="1"/>
  <c r="V9592" i="3"/>
  <c r="S9592" i="3" s="1"/>
  <c r="V9607" i="3"/>
  <c r="S9607" i="3" s="1"/>
  <c r="V9622" i="3"/>
  <c r="S9622" i="3" s="1"/>
  <c r="V9637" i="3"/>
  <c r="S9637" i="3" s="1"/>
  <c r="V9652" i="3"/>
  <c r="S9652" i="3" s="1"/>
  <c r="V9567" i="3"/>
  <c r="S9567" i="3" s="1"/>
  <c r="V9582" i="3"/>
  <c r="S9582" i="3" s="1"/>
  <c r="V9597" i="3"/>
  <c r="S9597" i="3" s="1"/>
  <c r="V9612" i="3"/>
  <c r="S9612" i="3" s="1"/>
  <c r="V9627" i="3"/>
  <c r="S9627" i="3" s="1"/>
  <c r="V9642" i="3"/>
  <c r="S9642" i="3" s="1"/>
  <c r="V9657" i="3"/>
  <c r="S9657" i="3" s="1"/>
  <c r="V9662" i="3"/>
  <c r="S9662" i="3" s="1"/>
  <c r="V9677" i="3"/>
  <c r="S9677" i="3" s="1"/>
  <c r="V9692" i="3"/>
  <c r="S9692" i="3" s="1"/>
  <c r="V9707" i="3"/>
  <c r="S9707" i="3" s="1"/>
  <c r="V9722" i="3"/>
  <c r="S9722" i="3" s="1"/>
  <c r="V9737" i="3"/>
  <c r="S9737" i="3" s="1"/>
  <c r="V9752" i="3"/>
  <c r="S9752" i="3" s="1"/>
  <c r="V9667" i="3"/>
  <c r="S9667" i="3" s="1"/>
  <c r="V9682" i="3"/>
  <c r="S9682" i="3" s="1"/>
  <c r="V9697" i="3"/>
  <c r="S9697" i="3" s="1"/>
  <c r="V9712" i="3"/>
  <c r="S9712" i="3" s="1"/>
  <c r="V9727" i="3"/>
  <c r="S9727" i="3" s="1"/>
  <c r="V9742" i="3"/>
  <c r="S9742" i="3" s="1"/>
  <c r="V9757" i="3"/>
  <c r="S9757" i="3" s="1"/>
  <c r="V9672" i="3"/>
  <c r="S9672" i="3" s="1"/>
  <c r="V9687" i="3"/>
  <c r="S9687" i="3" s="1"/>
  <c r="V9702" i="3"/>
  <c r="S9702" i="3" s="1"/>
  <c r="V9717" i="3"/>
  <c r="S9717" i="3" s="1"/>
  <c r="V9732" i="3"/>
  <c r="S9732" i="3" s="1"/>
  <c r="V9747" i="3"/>
  <c r="S9747" i="3" s="1"/>
  <c r="V9762" i="3"/>
  <c r="S9762" i="3" s="1"/>
  <c r="V9767" i="3"/>
  <c r="S9767" i="3" s="1"/>
  <c r="V9782" i="3"/>
  <c r="S9782" i="3" s="1"/>
  <c r="V9797" i="3"/>
  <c r="S9797" i="3" s="1"/>
  <c r="V9812" i="3"/>
  <c r="S9812" i="3" s="1"/>
  <c r="V9827" i="3"/>
  <c r="S9827" i="3" s="1"/>
  <c r="V9842" i="3"/>
  <c r="S9842" i="3" s="1"/>
  <c r="V9857" i="3"/>
  <c r="S9857" i="3" s="1"/>
  <c r="V9772" i="3"/>
  <c r="S9772" i="3" s="1"/>
  <c r="V9787" i="3"/>
  <c r="S9787" i="3" s="1"/>
  <c r="V9802" i="3"/>
  <c r="S9802" i="3" s="1"/>
  <c r="V9817" i="3"/>
  <c r="S9817" i="3" s="1"/>
  <c r="V9832" i="3"/>
  <c r="S9832" i="3" s="1"/>
  <c r="V9847" i="3"/>
  <c r="S9847" i="3" s="1"/>
  <c r="V9862" i="3"/>
  <c r="S9862" i="3" s="1"/>
  <c r="V9777" i="3"/>
  <c r="S9777" i="3" s="1"/>
  <c r="V9792" i="3"/>
  <c r="S9792" i="3" s="1"/>
  <c r="V9807" i="3"/>
  <c r="S9807" i="3" s="1"/>
  <c r="V9822" i="3"/>
  <c r="S9822" i="3" s="1"/>
  <c r="V9837" i="3"/>
  <c r="S9837" i="3" s="1"/>
  <c r="V9852" i="3"/>
  <c r="S9852" i="3" s="1"/>
  <c r="V9867" i="3"/>
  <c r="S9867" i="3" s="1"/>
  <c r="V9872" i="3"/>
  <c r="S9872" i="3" s="1"/>
  <c r="V9902" i="3"/>
  <c r="S9902" i="3" s="1"/>
  <c r="V9932" i="3"/>
  <c r="S9932" i="3" s="1"/>
  <c r="V9962" i="3"/>
  <c r="S9962" i="3" s="1"/>
  <c r="V9992" i="3"/>
  <c r="S9992" i="3" s="1"/>
  <c r="V10022" i="3"/>
  <c r="S10022" i="3" s="1"/>
  <c r="V10052" i="3"/>
  <c r="S10052" i="3" s="1"/>
  <c r="V9882" i="3"/>
  <c r="S9882" i="3" s="1"/>
  <c r="V9912" i="3"/>
  <c r="S9912" i="3" s="1"/>
  <c r="V9942" i="3"/>
  <c r="S9942" i="3" s="1"/>
  <c r="V9972" i="3"/>
  <c r="S9972" i="3" s="1"/>
  <c r="V10002" i="3"/>
  <c r="S10002" i="3" s="1"/>
  <c r="V10032" i="3"/>
  <c r="S10032" i="3" s="1"/>
  <c r="V10062" i="3"/>
  <c r="S10062" i="3" s="1"/>
  <c r="V9892" i="3"/>
  <c r="S9892" i="3" s="1"/>
  <c r="V9922" i="3"/>
  <c r="S9922" i="3" s="1"/>
  <c r="V9952" i="3"/>
  <c r="S9952" i="3" s="1"/>
  <c r="V9982" i="3"/>
  <c r="S9982" i="3" s="1"/>
  <c r="V10012" i="3"/>
  <c r="S10012" i="3" s="1"/>
  <c r="V10042" i="3"/>
  <c r="S10042" i="3" s="1"/>
  <c r="V10072" i="3"/>
  <c r="S10072" i="3" s="1"/>
  <c r="V9873" i="3"/>
  <c r="S9873" i="3" s="1"/>
  <c r="V9903" i="3"/>
  <c r="S9903" i="3" s="1"/>
  <c r="V9933" i="3"/>
  <c r="S9933" i="3" s="1"/>
  <c r="V9963" i="3"/>
  <c r="S9963" i="3" s="1"/>
  <c r="V9993" i="3"/>
  <c r="S9993" i="3" s="1"/>
  <c r="V10023" i="3"/>
  <c r="S10023" i="3" s="1"/>
  <c r="V10053" i="3"/>
  <c r="S10053" i="3" s="1"/>
  <c r="V9883" i="3"/>
  <c r="S9883" i="3" s="1"/>
  <c r="V9913" i="3"/>
  <c r="S9913" i="3" s="1"/>
  <c r="V9943" i="3"/>
  <c r="S9943" i="3" s="1"/>
  <c r="V9973" i="3"/>
  <c r="S9973" i="3" s="1"/>
  <c r="V10003" i="3"/>
  <c r="S10003" i="3" s="1"/>
  <c r="V10033" i="3"/>
  <c r="S10033" i="3" s="1"/>
  <c r="V10063" i="3"/>
  <c r="S10063" i="3" s="1"/>
  <c r="V9893" i="3"/>
  <c r="S9893" i="3" s="1"/>
  <c r="V9923" i="3"/>
  <c r="S9923" i="3" s="1"/>
  <c r="V9953" i="3"/>
  <c r="S9953" i="3" s="1"/>
  <c r="V9983" i="3"/>
  <c r="S9983" i="3" s="1"/>
  <c r="V10013" i="3"/>
  <c r="S10013" i="3" s="1"/>
  <c r="V10043" i="3"/>
  <c r="S10043" i="3" s="1"/>
  <c r="V10073" i="3"/>
  <c r="S10073" i="3" s="1"/>
  <c r="V10082" i="3"/>
  <c r="S10082" i="3" s="1"/>
  <c r="V10097" i="3"/>
  <c r="S10097" i="3" s="1"/>
  <c r="V10112" i="3"/>
  <c r="S10112" i="3" s="1"/>
  <c r="V10127" i="3"/>
  <c r="S10127" i="3" s="1"/>
  <c r="V10142" i="3"/>
  <c r="S10142" i="3" s="1"/>
  <c r="V10157" i="3"/>
  <c r="S10157" i="3" s="1"/>
  <c r="V10172" i="3"/>
  <c r="S10172" i="3" s="1"/>
  <c r="V10087" i="3"/>
  <c r="S10087" i="3" s="1"/>
  <c r="V10102" i="3"/>
  <c r="S10102" i="3" s="1"/>
  <c r="V10117" i="3"/>
  <c r="S10117" i="3" s="1"/>
  <c r="V10132" i="3"/>
  <c r="S10132" i="3" s="1"/>
  <c r="V10147" i="3"/>
  <c r="S10147" i="3" s="1"/>
  <c r="V10162" i="3"/>
  <c r="S10162" i="3" s="1"/>
  <c r="V10177" i="3"/>
  <c r="S10177" i="3" s="1"/>
  <c r="V10092" i="3"/>
  <c r="S10092" i="3" s="1"/>
  <c r="V10107" i="3"/>
  <c r="S10107" i="3" s="1"/>
  <c r="V10122" i="3"/>
  <c r="S10122" i="3" s="1"/>
  <c r="V10137" i="3"/>
  <c r="S10137" i="3" s="1"/>
  <c r="V10152" i="3"/>
  <c r="S10152" i="3" s="1"/>
  <c r="V10167" i="3"/>
  <c r="S10167" i="3" s="1"/>
  <c r="V10182" i="3"/>
  <c r="S10182" i="3" s="1"/>
  <c r="V10187" i="3"/>
  <c r="S10187" i="3" s="1"/>
  <c r="V10202" i="3"/>
  <c r="S10202" i="3" s="1"/>
  <c r="V10217" i="3"/>
  <c r="S10217" i="3" s="1"/>
  <c r="V10232" i="3"/>
  <c r="S10232" i="3" s="1"/>
  <c r="V10247" i="3"/>
  <c r="S10247" i="3" s="1"/>
  <c r="V10262" i="3"/>
  <c r="S10262" i="3" s="1"/>
  <c r="V10277" i="3"/>
  <c r="S10277" i="3" s="1"/>
  <c r="V10192" i="3"/>
  <c r="S10192" i="3" s="1"/>
  <c r="V10207" i="3"/>
  <c r="S10207" i="3" s="1"/>
  <c r="V10222" i="3"/>
  <c r="S10222" i="3" s="1"/>
  <c r="V10237" i="3"/>
  <c r="S10237" i="3" s="1"/>
  <c r="V10252" i="3"/>
  <c r="S10252" i="3" s="1"/>
  <c r="V10267" i="3"/>
  <c r="S10267" i="3" s="1"/>
  <c r="V10282" i="3"/>
  <c r="S10282" i="3" s="1"/>
  <c r="V10197" i="3"/>
  <c r="S10197" i="3" s="1"/>
  <c r="V10212" i="3"/>
  <c r="S10212" i="3" s="1"/>
  <c r="V10227" i="3"/>
  <c r="S10227" i="3" s="1"/>
  <c r="V10242" i="3"/>
  <c r="S10242" i="3" s="1"/>
  <c r="V10257" i="3"/>
  <c r="S10257" i="3" s="1"/>
  <c r="V10272" i="3"/>
  <c r="S10272" i="3" s="1"/>
  <c r="V10287" i="3"/>
  <c r="S10287" i="3" s="1"/>
  <c r="V10292" i="3"/>
  <c r="S10292" i="3" s="1"/>
  <c r="V10307" i="3"/>
  <c r="S10307" i="3" s="1"/>
  <c r="V10322" i="3"/>
  <c r="S10322" i="3" s="1"/>
  <c r="V10337" i="3"/>
  <c r="S10337" i="3" s="1"/>
  <c r="V10352" i="3"/>
  <c r="S10352" i="3" s="1"/>
  <c r="V10367" i="3"/>
  <c r="S10367" i="3" s="1"/>
  <c r="V10382" i="3"/>
  <c r="S10382" i="3" s="1"/>
  <c r="V10297" i="3"/>
  <c r="S10297" i="3" s="1"/>
  <c r="V10312" i="3"/>
  <c r="S10312" i="3" s="1"/>
  <c r="V10327" i="3"/>
  <c r="S10327" i="3" s="1"/>
  <c r="V10342" i="3"/>
  <c r="S10342" i="3" s="1"/>
  <c r="V10357" i="3"/>
  <c r="S10357" i="3" s="1"/>
  <c r="V10372" i="3"/>
  <c r="S10372" i="3" s="1"/>
  <c r="V10387" i="3"/>
  <c r="S10387" i="3" s="1"/>
  <c r="V10302" i="3"/>
  <c r="S10302" i="3" s="1"/>
  <c r="V10317" i="3"/>
  <c r="S10317" i="3" s="1"/>
  <c r="V10332" i="3"/>
  <c r="S10332" i="3" s="1"/>
  <c r="V10347" i="3"/>
  <c r="S10347" i="3" s="1"/>
  <c r="V10362" i="3"/>
  <c r="S10362" i="3" s="1"/>
  <c r="V10377" i="3"/>
  <c r="S10377" i="3" s="1"/>
  <c r="V10392" i="3"/>
  <c r="S10392" i="3" s="1"/>
  <c r="V10397" i="3"/>
  <c r="S10397" i="3" s="1"/>
  <c r="V10412" i="3"/>
  <c r="S10412" i="3" s="1"/>
  <c r="V10427" i="3"/>
  <c r="S10427" i="3" s="1"/>
  <c r="V10442" i="3"/>
  <c r="S10442" i="3" s="1"/>
  <c r="V10457" i="3"/>
  <c r="S10457" i="3" s="1"/>
  <c r="V10472" i="3"/>
  <c r="S10472" i="3" s="1"/>
  <c r="V10487" i="3"/>
  <c r="S10487" i="3" s="1"/>
  <c r="V10402" i="3"/>
  <c r="S10402" i="3" s="1"/>
  <c r="V10417" i="3"/>
  <c r="S10417" i="3" s="1"/>
  <c r="V10432" i="3"/>
  <c r="S10432" i="3" s="1"/>
  <c r="V10447" i="3"/>
  <c r="S10447" i="3" s="1"/>
  <c r="V10462" i="3"/>
  <c r="S10462" i="3" s="1"/>
  <c r="V10477" i="3"/>
  <c r="S10477" i="3" s="1"/>
  <c r="V10492" i="3"/>
  <c r="S10492" i="3" s="1"/>
  <c r="V10407" i="3"/>
  <c r="S10407" i="3" s="1"/>
  <c r="V10422" i="3"/>
  <c r="S10422" i="3" s="1"/>
  <c r="V10437" i="3"/>
  <c r="S10437" i="3" s="1"/>
  <c r="V10452" i="3"/>
  <c r="S10452" i="3" s="1"/>
  <c r="V10467" i="3"/>
  <c r="S10467" i="3" s="1"/>
  <c r="V10482" i="3"/>
  <c r="S10482" i="3" s="1"/>
  <c r="V10497" i="3"/>
  <c r="S10497" i="3" s="1"/>
  <c r="V10502" i="3"/>
  <c r="S10502" i="3" s="1"/>
  <c r="V10517" i="3"/>
  <c r="S10517" i="3" s="1"/>
  <c r="V10532" i="3"/>
  <c r="S10532" i="3" s="1"/>
  <c r="V10547" i="3"/>
  <c r="S10547" i="3" s="1"/>
  <c r="V10562" i="3"/>
  <c r="S10562" i="3" s="1"/>
  <c r="V10577" i="3"/>
  <c r="S10577" i="3" s="1"/>
  <c r="V10592" i="3"/>
  <c r="S10592" i="3" s="1"/>
  <c r="V10507" i="3"/>
  <c r="S10507" i="3" s="1"/>
  <c r="V10522" i="3"/>
  <c r="S10522" i="3" s="1"/>
  <c r="V10537" i="3"/>
  <c r="S10537" i="3" s="1"/>
  <c r="V10552" i="3"/>
  <c r="S10552" i="3" s="1"/>
  <c r="V10567" i="3"/>
  <c r="S10567" i="3" s="1"/>
  <c r="V10582" i="3"/>
  <c r="S10582" i="3" s="1"/>
  <c r="V10597" i="3"/>
  <c r="S10597" i="3" s="1"/>
  <c r="V10512" i="3"/>
  <c r="S10512" i="3" s="1"/>
  <c r="V10527" i="3"/>
  <c r="S10527" i="3" s="1"/>
  <c r="V10542" i="3"/>
  <c r="S10542" i="3" s="1"/>
  <c r="V10557" i="3"/>
  <c r="S10557" i="3" s="1"/>
  <c r="V10572" i="3"/>
  <c r="S10572" i="3" s="1"/>
  <c r="V10587" i="3"/>
  <c r="S10587" i="3" s="1"/>
  <c r="V10602" i="3"/>
  <c r="S10602" i="3" s="1"/>
  <c r="V10607" i="3"/>
  <c r="S10607" i="3" s="1"/>
  <c r="V10622" i="3"/>
  <c r="S10622" i="3" s="1"/>
  <c r="V10637" i="3"/>
  <c r="S10637" i="3" s="1"/>
  <c r="V10652" i="3"/>
  <c r="S10652" i="3" s="1"/>
  <c r="V10667" i="3"/>
  <c r="S10667" i="3" s="1"/>
  <c r="V10682" i="3"/>
  <c r="S10682" i="3" s="1"/>
  <c r="V10697" i="3"/>
  <c r="S10697" i="3" s="1"/>
  <c r="V10612" i="3"/>
  <c r="S10612" i="3" s="1"/>
  <c r="V10627" i="3"/>
  <c r="S10627" i="3" s="1"/>
  <c r="V10642" i="3"/>
  <c r="S10642" i="3" s="1"/>
  <c r="V10657" i="3"/>
  <c r="S10657" i="3" s="1"/>
  <c r="V10672" i="3"/>
  <c r="S10672" i="3" s="1"/>
  <c r="V10687" i="3"/>
  <c r="S10687" i="3" s="1"/>
  <c r="V10702" i="3"/>
  <c r="S10702" i="3" s="1"/>
  <c r="V10617" i="3"/>
  <c r="S10617" i="3" s="1"/>
  <c r="V10632" i="3"/>
  <c r="S10632" i="3" s="1"/>
  <c r="V10647" i="3"/>
  <c r="S10647" i="3" s="1"/>
  <c r="V10662" i="3"/>
  <c r="S10662" i="3" s="1"/>
  <c r="V10677" i="3"/>
  <c r="S10677" i="3" s="1"/>
  <c r="V10692" i="3"/>
  <c r="S10692" i="3" s="1"/>
  <c r="V10707" i="3"/>
  <c r="S10707" i="3" s="1"/>
  <c r="V10712" i="3"/>
  <c r="S10712" i="3" s="1"/>
  <c r="V10742" i="3"/>
  <c r="S10742" i="3" s="1"/>
  <c r="V10772" i="3"/>
  <c r="S10772" i="3" s="1"/>
  <c r="V10802" i="3"/>
  <c r="S10802" i="3" s="1"/>
  <c r="V10832" i="3"/>
  <c r="S10832" i="3" s="1"/>
  <c r="V10862" i="3"/>
  <c r="S10862" i="3" s="1"/>
  <c r="V10892" i="3"/>
  <c r="S10892" i="3" s="1"/>
  <c r="V10722" i="3"/>
  <c r="S10722" i="3" s="1"/>
  <c r="V10752" i="3"/>
  <c r="S10752" i="3" s="1"/>
  <c r="V10782" i="3"/>
  <c r="S10782" i="3" s="1"/>
  <c r="V10812" i="3"/>
  <c r="S10812" i="3" s="1"/>
  <c r="V10842" i="3"/>
  <c r="S10842" i="3" s="1"/>
  <c r="V10872" i="3"/>
  <c r="S10872" i="3" s="1"/>
  <c r="V10902" i="3"/>
  <c r="S10902" i="3" s="1"/>
  <c r="V10732" i="3"/>
  <c r="S10732" i="3" s="1"/>
  <c r="V10762" i="3"/>
  <c r="S10762" i="3" s="1"/>
  <c r="V10792" i="3"/>
  <c r="S10792" i="3" s="1"/>
  <c r="V10822" i="3"/>
  <c r="S10822" i="3" s="1"/>
  <c r="V10852" i="3"/>
  <c r="S10852" i="3" s="1"/>
  <c r="V10882" i="3"/>
  <c r="S10882" i="3" s="1"/>
  <c r="V10912" i="3"/>
  <c r="S10912" i="3" s="1"/>
  <c r="V10713" i="3"/>
  <c r="S10713" i="3" s="1"/>
  <c r="V10743" i="3"/>
  <c r="S10743" i="3" s="1"/>
  <c r="V10773" i="3"/>
  <c r="S10773" i="3" s="1"/>
  <c r="V10803" i="3"/>
  <c r="S10803" i="3" s="1"/>
  <c r="V10833" i="3"/>
  <c r="S10833" i="3" s="1"/>
  <c r="V10863" i="3"/>
  <c r="S10863" i="3" s="1"/>
  <c r="V10893" i="3"/>
  <c r="S10893" i="3" s="1"/>
  <c r="V10723" i="3"/>
  <c r="S10723" i="3" s="1"/>
  <c r="V10753" i="3"/>
  <c r="S10753" i="3" s="1"/>
  <c r="V10783" i="3"/>
  <c r="S10783" i="3" s="1"/>
  <c r="V10813" i="3"/>
  <c r="S10813" i="3" s="1"/>
  <c r="V10843" i="3"/>
  <c r="S10843" i="3" s="1"/>
  <c r="V10873" i="3"/>
  <c r="S10873" i="3" s="1"/>
  <c r="V10903" i="3"/>
  <c r="S10903" i="3" s="1"/>
  <c r="V10733" i="3"/>
  <c r="S10733" i="3" s="1"/>
  <c r="V10763" i="3"/>
  <c r="S10763" i="3" s="1"/>
  <c r="V10793" i="3"/>
  <c r="S10793" i="3" s="1"/>
  <c r="V10823" i="3"/>
  <c r="S10823" i="3" s="1"/>
  <c r="V10853" i="3"/>
  <c r="S10853" i="3" s="1"/>
  <c r="V10883" i="3"/>
  <c r="S10883" i="3" s="1"/>
  <c r="V10913" i="3"/>
  <c r="S10913" i="3" s="1"/>
  <c r="V10922" i="3"/>
  <c r="S10922" i="3" s="1"/>
  <c r="V10937" i="3"/>
  <c r="S10937" i="3" s="1"/>
  <c r="V10952" i="3"/>
  <c r="S10952" i="3" s="1"/>
  <c r="V10967" i="3"/>
  <c r="S10967" i="3" s="1"/>
  <c r="V10982" i="3"/>
  <c r="S10982" i="3" s="1"/>
  <c r="V10997" i="3"/>
  <c r="S10997" i="3" s="1"/>
  <c r="V11012" i="3"/>
  <c r="S11012" i="3" s="1"/>
  <c r="V10927" i="3"/>
  <c r="S10927" i="3" s="1"/>
  <c r="V10942" i="3"/>
  <c r="S10942" i="3" s="1"/>
  <c r="V10957" i="3"/>
  <c r="S10957" i="3" s="1"/>
  <c r="V10972" i="3"/>
  <c r="S10972" i="3" s="1"/>
  <c r="V10987" i="3"/>
  <c r="S10987" i="3" s="1"/>
  <c r="V11002" i="3"/>
  <c r="S11002" i="3" s="1"/>
  <c r="V11017" i="3"/>
  <c r="S11017" i="3" s="1"/>
  <c r="V10932" i="3"/>
  <c r="S10932" i="3" s="1"/>
  <c r="V10947" i="3"/>
  <c r="S10947" i="3" s="1"/>
  <c r="V10962" i="3"/>
  <c r="S10962" i="3" s="1"/>
  <c r="V10977" i="3"/>
  <c r="S10977" i="3" s="1"/>
  <c r="V10992" i="3"/>
  <c r="S10992" i="3" s="1"/>
  <c r="V11007" i="3"/>
  <c r="S11007" i="3" s="1"/>
  <c r="V11022" i="3"/>
  <c r="S11022" i="3" s="1"/>
  <c r="V11027" i="3"/>
  <c r="S11027" i="3" s="1"/>
  <c r="V11042" i="3"/>
  <c r="S11042" i="3" s="1"/>
  <c r="V11057" i="3"/>
  <c r="S11057" i="3" s="1"/>
  <c r="V11072" i="3"/>
  <c r="S11072" i="3" s="1"/>
  <c r="V11087" i="3"/>
  <c r="S11087" i="3" s="1"/>
  <c r="V11102" i="3"/>
  <c r="S11102" i="3" s="1"/>
  <c r="V11117" i="3"/>
  <c r="S11117" i="3" s="1"/>
  <c r="V11032" i="3"/>
  <c r="S11032" i="3" s="1"/>
  <c r="V11047" i="3"/>
  <c r="S11047" i="3" s="1"/>
  <c r="V11062" i="3"/>
  <c r="S11062" i="3" s="1"/>
  <c r="V11077" i="3"/>
  <c r="S11077" i="3" s="1"/>
  <c r="V11092" i="3"/>
  <c r="S11092" i="3" s="1"/>
  <c r="V11107" i="3"/>
  <c r="S11107" i="3" s="1"/>
  <c r="V11122" i="3"/>
  <c r="S11122" i="3" s="1"/>
  <c r="V11037" i="3"/>
  <c r="S11037" i="3" s="1"/>
  <c r="V11052" i="3"/>
  <c r="S11052" i="3" s="1"/>
  <c r="V11067" i="3"/>
  <c r="S11067" i="3" s="1"/>
  <c r="V11082" i="3"/>
  <c r="S11082" i="3" s="1"/>
  <c r="V11097" i="3"/>
  <c r="S11097" i="3" s="1"/>
  <c r="V11112" i="3"/>
  <c r="S11112" i="3" s="1"/>
  <c r="V11127" i="3"/>
  <c r="S11127" i="3" s="1"/>
  <c r="V11132" i="3"/>
  <c r="S11132" i="3" s="1"/>
  <c r="V11147" i="3"/>
  <c r="S11147" i="3" s="1"/>
  <c r="V11162" i="3"/>
  <c r="S11162" i="3" s="1"/>
  <c r="V11177" i="3"/>
  <c r="S11177" i="3" s="1"/>
  <c r="V11192" i="3"/>
  <c r="S11192" i="3" s="1"/>
  <c r="V11207" i="3"/>
  <c r="S11207" i="3" s="1"/>
  <c r="V11222" i="3"/>
  <c r="S11222" i="3" s="1"/>
  <c r="V11137" i="3"/>
  <c r="S11137" i="3" s="1"/>
  <c r="V11152" i="3"/>
  <c r="S11152" i="3" s="1"/>
  <c r="V11167" i="3"/>
  <c r="S11167" i="3" s="1"/>
  <c r="V11182" i="3"/>
  <c r="S11182" i="3" s="1"/>
  <c r="V11197" i="3"/>
  <c r="S11197" i="3" s="1"/>
  <c r="V11212" i="3"/>
  <c r="S11212" i="3" s="1"/>
  <c r="V11227" i="3"/>
  <c r="S11227" i="3" s="1"/>
  <c r="V11142" i="3"/>
  <c r="S11142" i="3" s="1"/>
  <c r="V11157" i="3"/>
  <c r="S11157" i="3" s="1"/>
  <c r="V11172" i="3"/>
  <c r="S11172" i="3" s="1"/>
  <c r="V11187" i="3"/>
  <c r="S11187" i="3" s="1"/>
  <c r="V11202" i="3"/>
  <c r="S11202" i="3" s="1"/>
  <c r="V11217" i="3"/>
  <c r="S11217" i="3" s="1"/>
  <c r="V11232" i="3"/>
  <c r="S11232" i="3" s="1"/>
  <c r="V11237" i="3"/>
  <c r="S11237" i="3" s="1"/>
  <c r="V11252" i="3"/>
  <c r="S11252" i="3" s="1"/>
  <c r="V11267" i="3"/>
  <c r="S11267" i="3" s="1"/>
  <c r="V11282" i="3"/>
  <c r="S11282" i="3" s="1"/>
  <c r="V11297" i="3"/>
  <c r="S11297" i="3" s="1"/>
  <c r="V11312" i="3"/>
  <c r="S11312" i="3" s="1"/>
  <c r="V11327" i="3"/>
  <c r="S11327" i="3" s="1"/>
  <c r="V11242" i="3"/>
  <c r="S11242" i="3" s="1"/>
  <c r="V11257" i="3"/>
  <c r="S11257" i="3" s="1"/>
  <c r="V11272" i="3"/>
  <c r="S11272" i="3" s="1"/>
  <c r="V11287" i="3"/>
  <c r="S11287" i="3" s="1"/>
  <c r="V11302" i="3"/>
  <c r="S11302" i="3" s="1"/>
  <c r="V11317" i="3"/>
  <c r="S11317" i="3" s="1"/>
  <c r="V11332" i="3"/>
  <c r="S11332" i="3" s="1"/>
  <c r="V11247" i="3"/>
  <c r="S11247" i="3" s="1"/>
  <c r="V11262" i="3"/>
  <c r="S11262" i="3" s="1"/>
  <c r="V11277" i="3"/>
  <c r="S11277" i="3" s="1"/>
  <c r="V11292" i="3"/>
  <c r="S11292" i="3" s="1"/>
  <c r="V11307" i="3"/>
  <c r="S11307" i="3" s="1"/>
  <c r="V11322" i="3"/>
  <c r="S11322" i="3" s="1"/>
  <c r="V11337" i="3"/>
  <c r="S11337" i="3" s="1"/>
  <c r="V11342" i="3"/>
  <c r="S11342" i="3" s="1"/>
  <c r="V11357" i="3"/>
  <c r="S11357" i="3" s="1"/>
  <c r="V11372" i="3"/>
  <c r="S11372" i="3" s="1"/>
  <c r="V11387" i="3"/>
  <c r="S11387" i="3" s="1"/>
  <c r="V11402" i="3"/>
  <c r="S11402" i="3" s="1"/>
  <c r="V11417" i="3"/>
  <c r="S11417" i="3" s="1"/>
  <c r="V11432" i="3"/>
  <c r="S11432" i="3" s="1"/>
  <c r="V11347" i="3"/>
  <c r="S11347" i="3" s="1"/>
  <c r="V11362" i="3"/>
  <c r="S11362" i="3" s="1"/>
  <c r="V11377" i="3"/>
  <c r="S11377" i="3" s="1"/>
  <c r="V11392" i="3"/>
  <c r="S11392" i="3" s="1"/>
  <c r="V11407" i="3"/>
  <c r="S11407" i="3" s="1"/>
  <c r="V11422" i="3"/>
  <c r="S11422" i="3" s="1"/>
  <c r="V11437" i="3"/>
  <c r="S11437" i="3" s="1"/>
  <c r="V11352" i="3"/>
  <c r="S11352" i="3" s="1"/>
  <c r="V11367" i="3"/>
  <c r="S11367" i="3" s="1"/>
  <c r="V11382" i="3"/>
  <c r="S11382" i="3" s="1"/>
  <c r="V11397" i="3"/>
  <c r="S11397" i="3" s="1"/>
  <c r="V11412" i="3"/>
  <c r="S11412" i="3" s="1"/>
  <c r="V11427" i="3"/>
  <c r="S11427" i="3" s="1"/>
  <c r="V11442" i="3"/>
  <c r="S11442" i="3" s="1"/>
  <c r="V11447" i="3"/>
  <c r="S11447" i="3" s="1"/>
  <c r="V11462" i="3"/>
  <c r="S11462" i="3" s="1"/>
  <c r="V11477" i="3"/>
  <c r="S11477" i="3" s="1"/>
  <c r="V11492" i="3"/>
  <c r="S11492" i="3" s="1"/>
  <c r="V11507" i="3"/>
  <c r="S11507" i="3" s="1"/>
  <c r="V11522" i="3"/>
  <c r="S11522" i="3" s="1"/>
  <c r="V11537" i="3"/>
  <c r="S11537" i="3" s="1"/>
  <c r="V11452" i="3"/>
  <c r="S11452" i="3" s="1"/>
  <c r="V11467" i="3"/>
  <c r="S11467" i="3" s="1"/>
  <c r="V11482" i="3"/>
  <c r="S11482" i="3" s="1"/>
  <c r="V11497" i="3"/>
  <c r="S11497" i="3" s="1"/>
  <c r="V11512" i="3"/>
  <c r="S11512" i="3" s="1"/>
  <c r="V11527" i="3"/>
  <c r="S11527" i="3" s="1"/>
  <c r="V11542" i="3"/>
  <c r="S11542" i="3" s="1"/>
  <c r="V11457" i="3"/>
  <c r="S11457" i="3" s="1"/>
  <c r="V11472" i="3"/>
  <c r="S11472" i="3" s="1"/>
  <c r="V11487" i="3"/>
  <c r="S11487" i="3" s="1"/>
  <c r="V11502" i="3"/>
  <c r="S11502" i="3" s="1"/>
  <c r="V11517" i="3"/>
  <c r="S11517" i="3" s="1"/>
  <c r="V11532" i="3"/>
  <c r="S11532" i="3" s="1"/>
  <c r="V11547" i="3"/>
  <c r="S11547" i="3" s="1"/>
  <c r="V11552" i="3"/>
  <c r="S11552" i="3" s="1"/>
  <c r="V11582" i="3"/>
  <c r="S11582" i="3" s="1"/>
  <c r="V11612" i="3"/>
  <c r="S11612" i="3" s="1"/>
  <c r="V11642" i="3"/>
  <c r="S11642" i="3" s="1"/>
  <c r="V11672" i="3"/>
  <c r="S11672" i="3" s="1"/>
  <c r="V11702" i="3"/>
  <c r="S11702" i="3" s="1"/>
  <c r="V11732" i="3"/>
  <c r="S11732" i="3" s="1"/>
  <c r="V11562" i="3"/>
  <c r="S11562" i="3" s="1"/>
  <c r="V11592" i="3"/>
  <c r="S11592" i="3" s="1"/>
  <c r="V11622" i="3"/>
  <c r="S11622" i="3" s="1"/>
  <c r="V11652" i="3"/>
  <c r="S11652" i="3" s="1"/>
  <c r="V11682" i="3"/>
  <c r="S11682" i="3" s="1"/>
  <c r="V11712" i="3"/>
  <c r="S11712" i="3" s="1"/>
  <c r="V11742" i="3"/>
  <c r="S11742" i="3" s="1"/>
  <c r="V11572" i="3"/>
  <c r="S11572" i="3" s="1"/>
  <c r="V11602" i="3"/>
  <c r="S11602" i="3" s="1"/>
  <c r="V11632" i="3"/>
  <c r="S11632" i="3" s="1"/>
  <c r="V11662" i="3"/>
  <c r="S11662" i="3" s="1"/>
  <c r="V11692" i="3"/>
  <c r="S11692" i="3" s="1"/>
  <c r="V11722" i="3"/>
  <c r="S11722" i="3" s="1"/>
  <c r="V11752" i="3"/>
  <c r="S11752" i="3" s="1"/>
  <c r="V11553" i="3"/>
  <c r="S11553" i="3" s="1"/>
  <c r="V11583" i="3"/>
  <c r="S11583" i="3" s="1"/>
  <c r="V11613" i="3"/>
  <c r="S11613" i="3" s="1"/>
  <c r="V11643" i="3"/>
  <c r="S11643" i="3" s="1"/>
  <c r="V11673" i="3"/>
  <c r="S11673" i="3" s="1"/>
  <c r="V11703" i="3"/>
  <c r="S11703" i="3" s="1"/>
  <c r="V11733" i="3"/>
  <c r="S11733" i="3" s="1"/>
  <c r="V11563" i="3"/>
  <c r="S11563" i="3" s="1"/>
  <c r="V11593" i="3"/>
  <c r="S11593" i="3" s="1"/>
  <c r="V11623" i="3"/>
  <c r="S11623" i="3" s="1"/>
  <c r="V11653" i="3"/>
  <c r="S11653" i="3" s="1"/>
  <c r="V11683" i="3"/>
  <c r="S11683" i="3" s="1"/>
  <c r="V11713" i="3"/>
  <c r="S11713" i="3" s="1"/>
  <c r="V11743" i="3"/>
  <c r="S11743" i="3" s="1"/>
  <c r="V11573" i="3"/>
  <c r="S11573" i="3" s="1"/>
  <c r="V11603" i="3"/>
  <c r="S11603" i="3" s="1"/>
  <c r="V11633" i="3"/>
  <c r="S11633" i="3" s="1"/>
  <c r="V11663" i="3"/>
  <c r="S11663" i="3" s="1"/>
  <c r="V11693" i="3"/>
  <c r="S11693" i="3" s="1"/>
  <c r="V11723" i="3"/>
  <c r="S11723" i="3" s="1"/>
  <c r="V11753" i="3"/>
  <c r="S11753" i="3" s="1"/>
  <c r="V11762" i="3"/>
  <c r="S11762" i="3" s="1"/>
  <c r="V11777" i="3"/>
  <c r="S11777" i="3" s="1"/>
  <c r="V11792" i="3"/>
  <c r="S11792" i="3" s="1"/>
  <c r="V11807" i="3"/>
  <c r="S11807" i="3" s="1"/>
  <c r="V11822" i="3"/>
  <c r="S11822" i="3" s="1"/>
  <c r="V11837" i="3"/>
  <c r="S11837" i="3" s="1"/>
  <c r="V11852" i="3"/>
  <c r="S11852" i="3" s="1"/>
  <c r="V11767" i="3"/>
  <c r="S11767" i="3" s="1"/>
  <c r="V11782" i="3"/>
  <c r="S11782" i="3" s="1"/>
  <c r="V11797" i="3"/>
  <c r="S11797" i="3" s="1"/>
  <c r="V11812" i="3"/>
  <c r="S11812" i="3" s="1"/>
  <c r="V11827" i="3"/>
  <c r="S11827" i="3" s="1"/>
  <c r="V11842" i="3"/>
  <c r="S11842" i="3" s="1"/>
  <c r="V11857" i="3"/>
  <c r="S11857" i="3" s="1"/>
  <c r="V11772" i="3"/>
  <c r="S11772" i="3" s="1"/>
  <c r="V11787" i="3"/>
  <c r="S11787" i="3" s="1"/>
  <c r="V11802" i="3"/>
  <c r="S11802" i="3" s="1"/>
  <c r="V11817" i="3"/>
  <c r="S11817" i="3" s="1"/>
  <c r="V11832" i="3"/>
  <c r="S11832" i="3" s="1"/>
  <c r="V11847" i="3"/>
  <c r="S11847" i="3" s="1"/>
  <c r="V11862" i="3"/>
  <c r="S11862" i="3" s="1"/>
  <c r="V6827" i="3"/>
  <c r="S6827" i="3" s="1"/>
  <c r="V6842" i="3"/>
  <c r="S6842" i="3" s="1"/>
  <c r="V6857" i="3"/>
  <c r="S6857" i="3" s="1"/>
  <c r="V6872" i="3"/>
  <c r="S6872" i="3" s="1"/>
  <c r="V6887" i="3"/>
  <c r="S6887" i="3" s="1"/>
  <c r="V6902" i="3"/>
  <c r="S6902" i="3" s="1"/>
  <c r="V6917" i="3"/>
  <c r="S6917" i="3" s="1"/>
  <c r="V6832" i="3"/>
  <c r="S6832" i="3" s="1"/>
  <c r="V6847" i="3"/>
  <c r="S6847" i="3" s="1"/>
  <c r="V6862" i="3"/>
  <c r="S6862" i="3" s="1"/>
  <c r="V6877" i="3"/>
  <c r="S6877" i="3" s="1"/>
  <c r="V6892" i="3"/>
  <c r="S6892" i="3" s="1"/>
  <c r="V6907" i="3"/>
  <c r="S6907" i="3" s="1"/>
  <c r="V6922" i="3"/>
  <c r="S6922" i="3" s="1"/>
  <c r="V6837" i="3"/>
  <c r="S6837" i="3" s="1"/>
  <c r="V6852" i="3"/>
  <c r="S6852" i="3" s="1"/>
  <c r="V6867" i="3"/>
  <c r="S6867" i="3" s="1"/>
  <c r="V6882" i="3"/>
  <c r="S6882" i="3" s="1"/>
  <c r="V6897" i="3"/>
  <c r="S6897" i="3" s="1"/>
  <c r="V6912" i="3"/>
  <c r="S6912" i="3" s="1"/>
  <c r="V6927" i="3"/>
  <c r="S6927" i="3" s="1"/>
  <c r="V6932" i="3"/>
  <c r="S6932" i="3" s="1"/>
  <c r="V6947" i="3"/>
  <c r="S6947" i="3" s="1"/>
  <c r="V6962" i="3"/>
  <c r="S6962" i="3" s="1"/>
  <c r="V6977" i="3"/>
  <c r="S6977" i="3" s="1"/>
  <c r="V6992" i="3"/>
  <c r="S6992" i="3" s="1"/>
  <c r="V7007" i="3"/>
  <c r="S7007" i="3" s="1"/>
  <c r="V7022" i="3"/>
  <c r="S7022" i="3" s="1"/>
  <c r="V6937" i="3"/>
  <c r="S6937" i="3" s="1"/>
  <c r="V6952" i="3"/>
  <c r="S6952" i="3" s="1"/>
  <c r="V6967" i="3"/>
  <c r="S6967" i="3" s="1"/>
  <c r="V6982" i="3"/>
  <c r="S6982" i="3" s="1"/>
  <c r="V6997" i="3"/>
  <c r="S6997" i="3" s="1"/>
  <c r="V7012" i="3"/>
  <c r="S7012" i="3" s="1"/>
  <c r="V7027" i="3"/>
  <c r="S7027" i="3" s="1"/>
  <c r="V6942" i="3"/>
  <c r="S6942" i="3" s="1"/>
  <c r="V6957" i="3"/>
  <c r="S6957" i="3" s="1"/>
  <c r="V6972" i="3"/>
  <c r="S6972" i="3" s="1"/>
  <c r="V6987" i="3"/>
  <c r="S6987" i="3" s="1"/>
  <c r="V7002" i="3"/>
  <c r="S7002" i="3" s="1"/>
  <c r="V7017" i="3"/>
  <c r="S7017" i="3" s="1"/>
  <c r="V7032" i="3"/>
  <c r="S7032" i="3" s="1"/>
  <c r="V7037" i="3"/>
  <c r="S7037" i="3" s="1"/>
  <c r="V7052" i="3"/>
  <c r="S7052" i="3" s="1"/>
  <c r="V7067" i="3"/>
  <c r="S7067" i="3" s="1"/>
  <c r="V7082" i="3"/>
  <c r="S7082" i="3" s="1"/>
  <c r="V7097" i="3"/>
  <c r="S7097" i="3" s="1"/>
  <c r="V7112" i="3"/>
  <c r="S7112" i="3" s="1"/>
  <c r="V7127" i="3"/>
  <c r="S7127" i="3" s="1"/>
  <c r="V7042" i="3"/>
  <c r="S7042" i="3" s="1"/>
  <c r="V7057" i="3"/>
  <c r="S7057" i="3" s="1"/>
  <c r="V7072" i="3"/>
  <c r="S7072" i="3" s="1"/>
  <c r="V7087" i="3"/>
  <c r="S7087" i="3" s="1"/>
  <c r="V7102" i="3"/>
  <c r="S7102" i="3" s="1"/>
  <c r="V7117" i="3"/>
  <c r="S7117" i="3" s="1"/>
  <c r="V7132" i="3"/>
  <c r="S7132" i="3" s="1"/>
  <c r="V7047" i="3"/>
  <c r="S7047" i="3" s="1"/>
  <c r="V7062" i="3"/>
  <c r="S7062" i="3" s="1"/>
  <c r="V7077" i="3"/>
  <c r="S7077" i="3" s="1"/>
  <c r="V7092" i="3"/>
  <c r="S7092" i="3" s="1"/>
  <c r="V7107" i="3"/>
  <c r="S7107" i="3" s="1"/>
  <c r="V7122" i="3"/>
  <c r="S7122" i="3" s="1"/>
  <c r="V7137" i="3"/>
  <c r="S7137" i="3" s="1"/>
  <c r="V7142" i="3"/>
  <c r="S7142" i="3" s="1"/>
  <c r="V7157" i="3"/>
  <c r="S7157" i="3" s="1"/>
  <c r="V7172" i="3"/>
  <c r="S7172" i="3" s="1"/>
  <c r="V7187" i="3"/>
  <c r="S7187" i="3" s="1"/>
  <c r="V7202" i="3"/>
  <c r="S7202" i="3" s="1"/>
  <c r="V7217" i="3"/>
  <c r="S7217" i="3" s="1"/>
  <c r="V7232" i="3"/>
  <c r="S7232" i="3" s="1"/>
  <c r="V7147" i="3"/>
  <c r="S7147" i="3" s="1"/>
  <c r="V7162" i="3"/>
  <c r="S7162" i="3" s="1"/>
  <c r="V7177" i="3"/>
  <c r="S7177" i="3" s="1"/>
  <c r="V7192" i="3"/>
  <c r="S7192" i="3" s="1"/>
  <c r="V7207" i="3"/>
  <c r="S7207" i="3" s="1"/>
  <c r="V7222" i="3"/>
  <c r="S7222" i="3" s="1"/>
  <c r="V7237" i="3"/>
  <c r="S7237" i="3" s="1"/>
  <c r="V7152" i="3"/>
  <c r="S7152" i="3" s="1"/>
  <c r="V7167" i="3"/>
  <c r="S7167" i="3" s="1"/>
  <c r="V7182" i="3"/>
  <c r="S7182" i="3" s="1"/>
  <c r="V7197" i="3"/>
  <c r="S7197" i="3" s="1"/>
  <c r="V7212" i="3"/>
  <c r="S7212" i="3" s="1"/>
  <c r="V7227" i="3"/>
  <c r="S7227" i="3" s="1"/>
  <c r="V7242" i="3"/>
  <c r="S7242" i="3" s="1"/>
  <c r="V7247" i="3"/>
  <c r="S7247" i="3" s="1"/>
  <c r="V7262" i="3"/>
  <c r="S7262" i="3" s="1"/>
  <c r="V7277" i="3"/>
  <c r="S7277" i="3" s="1"/>
  <c r="V7292" i="3"/>
  <c r="S7292" i="3" s="1"/>
  <c r="V7307" i="3"/>
  <c r="S7307" i="3" s="1"/>
  <c r="V7322" i="3"/>
  <c r="S7322" i="3" s="1"/>
  <c r="V7337" i="3"/>
  <c r="S7337" i="3" s="1"/>
  <c r="V7252" i="3"/>
  <c r="S7252" i="3" s="1"/>
  <c r="V7267" i="3"/>
  <c r="S7267" i="3" s="1"/>
  <c r="V7282" i="3"/>
  <c r="S7282" i="3" s="1"/>
  <c r="V7297" i="3"/>
  <c r="S7297" i="3" s="1"/>
  <c r="V7312" i="3"/>
  <c r="S7312" i="3" s="1"/>
  <c r="V7327" i="3"/>
  <c r="S7327" i="3" s="1"/>
  <c r="V7342" i="3"/>
  <c r="S7342" i="3" s="1"/>
  <c r="V7257" i="3"/>
  <c r="S7257" i="3" s="1"/>
  <c r="V7272" i="3"/>
  <c r="S7272" i="3" s="1"/>
  <c r="V7287" i="3"/>
  <c r="S7287" i="3" s="1"/>
  <c r="V7302" i="3"/>
  <c r="S7302" i="3" s="1"/>
  <c r="V7317" i="3"/>
  <c r="S7317" i="3" s="1"/>
  <c r="V7332" i="3"/>
  <c r="S7332" i="3" s="1"/>
  <c r="V7347" i="3"/>
  <c r="S7347" i="3" s="1"/>
  <c r="V7352" i="3"/>
  <c r="S7352" i="3" s="1"/>
  <c r="V7382" i="3"/>
  <c r="S7382" i="3" s="1"/>
  <c r="V7412" i="3"/>
  <c r="S7412" i="3" s="1"/>
  <c r="V7442" i="3"/>
  <c r="S7442" i="3" s="1"/>
  <c r="V7472" i="3"/>
  <c r="S7472" i="3" s="1"/>
  <c r="V7502" i="3"/>
  <c r="S7502" i="3" s="1"/>
  <c r="V7532" i="3"/>
  <c r="S7532" i="3" s="1"/>
  <c r="V7362" i="3"/>
  <c r="S7362" i="3" s="1"/>
  <c r="V7392" i="3"/>
  <c r="S7392" i="3" s="1"/>
  <c r="V7422" i="3"/>
  <c r="S7422" i="3" s="1"/>
  <c r="V7452" i="3"/>
  <c r="S7452" i="3" s="1"/>
  <c r="V7482" i="3"/>
  <c r="S7482" i="3" s="1"/>
  <c r="V7512" i="3"/>
  <c r="S7512" i="3" s="1"/>
  <c r="V7542" i="3"/>
  <c r="S7542" i="3" s="1"/>
  <c r="V7372" i="3"/>
  <c r="S7372" i="3" s="1"/>
  <c r="V7402" i="3"/>
  <c r="S7402" i="3" s="1"/>
  <c r="V7432" i="3"/>
  <c r="S7432" i="3" s="1"/>
  <c r="V7462" i="3"/>
  <c r="S7462" i="3" s="1"/>
  <c r="V7492" i="3"/>
  <c r="S7492" i="3" s="1"/>
  <c r="V7522" i="3"/>
  <c r="S7522" i="3" s="1"/>
  <c r="V7552" i="3"/>
  <c r="S7552" i="3" s="1"/>
  <c r="V7353" i="3"/>
  <c r="S7353" i="3" s="1"/>
  <c r="V7383" i="3"/>
  <c r="S7383" i="3" s="1"/>
  <c r="V7413" i="3"/>
  <c r="S7413" i="3" s="1"/>
  <c r="V7443" i="3"/>
  <c r="S7443" i="3" s="1"/>
  <c r="V7473" i="3"/>
  <c r="S7473" i="3" s="1"/>
  <c r="V7503" i="3"/>
  <c r="S7503" i="3" s="1"/>
  <c r="V7533" i="3"/>
  <c r="S7533" i="3" s="1"/>
  <c r="V7363" i="3"/>
  <c r="S7363" i="3" s="1"/>
  <c r="V7393" i="3"/>
  <c r="S7393" i="3" s="1"/>
  <c r="V7423" i="3"/>
  <c r="S7423" i="3" s="1"/>
  <c r="V7453" i="3"/>
  <c r="S7453" i="3" s="1"/>
  <c r="V7483" i="3"/>
  <c r="S7483" i="3" s="1"/>
  <c r="V7513" i="3"/>
  <c r="S7513" i="3" s="1"/>
  <c r="V7543" i="3"/>
  <c r="S7543" i="3" s="1"/>
  <c r="V7373" i="3"/>
  <c r="S7373" i="3" s="1"/>
  <c r="V7403" i="3"/>
  <c r="S7403" i="3" s="1"/>
  <c r="V7433" i="3"/>
  <c r="S7433" i="3" s="1"/>
  <c r="V7463" i="3"/>
  <c r="S7463" i="3" s="1"/>
  <c r="V7493" i="3"/>
  <c r="S7493" i="3" s="1"/>
  <c r="V7523" i="3"/>
  <c r="S7523" i="3" s="1"/>
  <c r="V7553" i="3"/>
  <c r="S7553" i="3" s="1"/>
  <c r="V7562" i="3"/>
  <c r="S7562" i="3" s="1"/>
  <c r="V7577" i="3"/>
  <c r="S7577" i="3" s="1"/>
  <c r="V7592" i="3"/>
  <c r="S7592" i="3" s="1"/>
  <c r="V7607" i="3"/>
  <c r="S7607" i="3" s="1"/>
  <c r="V7622" i="3"/>
  <c r="S7622" i="3" s="1"/>
  <c r="V7637" i="3"/>
  <c r="S7637" i="3" s="1"/>
  <c r="V7652" i="3"/>
  <c r="S7652" i="3" s="1"/>
  <c r="V7567" i="3"/>
  <c r="S7567" i="3" s="1"/>
  <c r="V7582" i="3"/>
  <c r="S7582" i="3" s="1"/>
  <c r="V7597" i="3"/>
  <c r="S7597" i="3" s="1"/>
  <c r="V7612" i="3"/>
  <c r="S7612" i="3" s="1"/>
  <c r="V7627" i="3"/>
  <c r="S7627" i="3" s="1"/>
  <c r="V7642" i="3"/>
  <c r="S7642" i="3" s="1"/>
  <c r="V7657" i="3"/>
  <c r="S7657" i="3" s="1"/>
  <c r="V7572" i="3"/>
  <c r="S7572" i="3" s="1"/>
  <c r="V7587" i="3"/>
  <c r="S7587" i="3" s="1"/>
  <c r="V7602" i="3"/>
  <c r="S7602" i="3" s="1"/>
  <c r="V7617" i="3"/>
  <c r="S7617" i="3" s="1"/>
  <c r="V7632" i="3"/>
  <c r="S7632" i="3" s="1"/>
  <c r="V7647" i="3"/>
  <c r="S7647" i="3" s="1"/>
  <c r="V7662" i="3"/>
  <c r="S7662" i="3" s="1"/>
  <c r="V3" i="3"/>
  <c r="S3" i="3" s="1"/>
  <c r="V18" i="3"/>
  <c r="S18" i="3" s="1"/>
  <c r="V33" i="3"/>
  <c r="S33" i="3" s="1"/>
  <c r="V48" i="3"/>
  <c r="S48" i="3" s="1"/>
  <c r="V63" i="3"/>
  <c r="S63" i="3" s="1"/>
  <c r="V78" i="3"/>
  <c r="S78" i="3" s="1"/>
  <c r="V93" i="3"/>
  <c r="S93" i="3" s="1"/>
  <c r="V8" i="3"/>
  <c r="S8" i="3" s="1"/>
  <c r="V23" i="3"/>
  <c r="S23" i="3" s="1"/>
  <c r="V38" i="3"/>
  <c r="S38" i="3" s="1"/>
  <c r="V53" i="3"/>
  <c r="S53" i="3" s="1"/>
  <c r="V68" i="3"/>
  <c r="S68" i="3" s="1"/>
  <c r="V83" i="3"/>
  <c r="S83" i="3" s="1"/>
  <c r="V98" i="3"/>
  <c r="S98" i="3" s="1"/>
  <c r="V13" i="3"/>
  <c r="S13" i="3" s="1"/>
  <c r="V28" i="3"/>
  <c r="S28" i="3" s="1"/>
  <c r="V43" i="3"/>
  <c r="S43" i="3" s="1"/>
  <c r="V58" i="3"/>
  <c r="S58" i="3" s="1"/>
  <c r="V73" i="3"/>
  <c r="S73" i="3" s="1"/>
  <c r="V88" i="3"/>
  <c r="S88" i="3" s="1"/>
  <c r="V103" i="3"/>
  <c r="S103" i="3" s="1"/>
  <c r="V108" i="3"/>
  <c r="S108" i="3" s="1"/>
  <c r="V123" i="3"/>
  <c r="S123" i="3" s="1"/>
  <c r="V138" i="3"/>
  <c r="S138" i="3" s="1"/>
  <c r="V153" i="3"/>
  <c r="S153" i="3" s="1"/>
  <c r="V168" i="3"/>
  <c r="S168" i="3" s="1"/>
  <c r="V183" i="3"/>
  <c r="S183" i="3" s="1"/>
  <c r="V198" i="3"/>
  <c r="S198" i="3" s="1"/>
  <c r="V113" i="3"/>
  <c r="S113" i="3" s="1"/>
  <c r="V128" i="3"/>
  <c r="S128" i="3" s="1"/>
  <c r="V143" i="3"/>
  <c r="S143" i="3" s="1"/>
  <c r="V158" i="3"/>
  <c r="S158" i="3" s="1"/>
  <c r="V173" i="3"/>
  <c r="S173" i="3" s="1"/>
  <c r="V188" i="3"/>
  <c r="S188" i="3" s="1"/>
  <c r="V203" i="3"/>
  <c r="S203" i="3" s="1"/>
  <c r="V118" i="3"/>
  <c r="S118" i="3" s="1"/>
  <c r="V133" i="3"/>
  <c r="S133" i="3" s="1"/>
  <c r="V148" i="3"/>
  <c r="S148" i="3" s="1"/>
  <c r="V163" i="3"/>
  <c r="S163" i="3" s="1"/>
  <c r="V178" i="3"/>
  <c r="S178" i="3" s="1"/>
  <c r="V193" i="3"/>
  <c r="S193" i="3" s="1"/>
  <c r="V208" i="3"/>
  <c r="S208" i="3" s="1"/>
  <c r="V213" i="3"/>
  <c r="S213" i="3" s="1"/>
  <c r="V228" i="3"/>
  <c r="S228" i="3" s="1"/>
  <c r="V243" i="3"/>
  <c r="S243" i="3" s="1"/>
  <c r="V258" i="3"/>
  <c r="S258" i="3" s="1"/>
  <c r="V273" i="3"/>
  <c r="S273" i="3" s="1"/>
  <c r="V288" i="3"/>
  <c r="S288" i="3" s="1"/>
  <c r="V303" i="3"/>
  <c r="S303" i="3" s="1"/>
  <c r="V218" i="3"/>
  <c r="S218" i="3" s="1"/>
  <c r="V233" i="3"/>
  <c r="S233" i="3" s="1"/>
  <c r="V248" i="3"/>
  <c r="S248" i="3" s="1"/>
  <c r="V263" i="3"/>
  <c r="S263" i="3" s="1"/>
  <c r="V278" i="3"/>
  <c r="S278" i="3" s="1"/>
  <c r="V293" i="3"/>
  <c r="S293" i="3" s="1"/>
  <c r="V308" i="3"/>
  <c r="S308" i="3" s="1"/>
  <c r="V223" i="3"/>
  <c r="S223" i="3" s="1"/>
  <c r="V238" i="3"/>
  <c r="S238" i="3" s="1"/>
  <c r="V253" i="3"/>
  <c r="S253" i="3" s="1"/>
  <c r="V268" i="3"/>
  <c r="S268" i="3" s="1"/>
  <c r="V283" i="3"/>
  <c r="S283" i="3" s="1"/>
  <c r="V298" i="3"/>
  <c r="S298" i="3" s="1"/>
  <c r="V313" i="3"/>
  <c r="S313" i="3" s="1"/>
  <c r="V318" i="3"/>
  <c r="S318" i="3" s="1"/>
  <c r="V333" i="3"/>
  <c r="S333" i="3" s="1"/>
  <c r="V348" i="3"/>
  <c r="S348" i="3" s="1"/>
  <c r="V363" i="3"/>
  <c r="S363" i="3" s="1"/>
  <c r="V378" i="3"/>
  <c r="S378" i="3" s="1"/>
  <c r="V393" i="3"/>
  <c r="S393" i="3" s="1"/>
  <c r="V408" i="3"/>
  <c r="S408" i="3" s="1"/>
  <c r="V323" i="3"/>
  <c r="S323" i="3" s="1"/>
  <c r="V338" i="3"/>
  <c r="S338" i="3" s="1"/>
  <c r="V353" i="3"/>
  <c r="S353" i="3" s="1"/>
  <c r="V368" i="3"/>
  <c r="S368" i="3" s="1"/>
  <c r="V383" i="3"/>
  <c r="S383" i="3" s="1"/>
  <c r="V398" i="3"/>
  <c r="S398" i="3" s="1"/>
  <c r="V413" i="3"/>
  <c r="S413" i="3" s="1"/>
  <c r="V328" i="3"/>
  <c r="S328" i="3" s="1"/>
  <c r="V343" i="3"/>
  <c r="S343" i="3" s="1"/>
  <c r="V358" i="3"/>
  <c r="S358" i="3" s="1"/>
  <c r="V373" i="3"/>
  <c r="S373" i="3" s="1"/>
  <c r="V388" i="3"/>
  <c r="S388" i="3" s="1"/>
  <c r="V403" i="3"/>
  <c r="S403" i="3" s="1"/>
  <c r="V418" i="3"/>
  <c r="S418" i="3" s="1"/>
  <c r="V423" i="3"/>
  <c r="S423" i="3" s="1"/>
  <c r="V438" i="3"/>
  <c r="S438" i="3" s="1"/>
  <c r="V453" i="3"/>
  <c r="S453" i="3" s="1"/>
  <c r="V468" i="3"/>
  <c r="S468" i="3" s="1"/>
  <c r="V483" i="3"/>
  <c r="S483" i="3" s="1"/>
  <c r="V498" i="3"/>
  <c r="S498" i="3" s="1"/>
  <c r="V513" i="3"/>
  <c r="S513" i="3" s="1"/>
  <c r="V428" i="3"/>
  <c r="S428" i="3" s="1"/>
  <c r="V443" i="3"/>
  <c r="S443" i="3" s="1"/>
  <c r="V458" i="3"/>
  <c r="S458" i="3" s="1"/>
  <c r="V473" i="3"/>
  <c r="S473" i="3" s="1"/>
  <c r="V488" i="3"/>
  <c r="S488" i="3" s="1"/>
  <c r="V503" i="3"/>
  <c r="S503" i="3" s="1"/>
  <c r="V518" i="3"/>
  <c r="S518" i="3" s="1"/>
  <c r="V433" i="3"/>
  <c r="S433" i="3" s="1"/>
  <c r="V448" i="3"/>
  <c r="S448" i="3" s="1"/>
  <c r="V463" i="3"/>
  <c r="S463" i="3" s="1"/>
  <c r="V478" i="3"/>
  <c r="S478" i="3" s="1"/>
  <c r="V493" i="3"/>
  <c r="S493" i="3" s="1"/>
  <c r="V508" i="3"/>
  <c r="S508" i="3" s="1"/>
  <c r="V523" i="3"/>
  <c r="S523" i="3" s="1"/>
  <c r="V528" i="3"/>
  <c r="S528" i="3" s="1"/>
  <c r="V543" i="3"/>
  <c r="S543" i="3" s="1"/>
  <c r="V558" i="3"/>
  <c r="S558" i="3" s="1"/>
  <c r="V573" i="3"/>
  <c r="S573" i="3" s="1"/>
  <c r="V588" i="3"/>
  <c r="S588" i="3" s="1"/>
  <c r="V603" i="3"/>
  <c r="S603" i="3" s="1"/>
  <c r="V618" i="3"/>
  <c r="S618" i="3" s="1"/>
  <c r="V533" i="3"/>
  <c r="S533" i="3" s="1"/>
  <c r="V548" i="3"/>
  <c r="S548" i="3" s="1"/>
  <c r="V563" i="3"/>
  <c r="S563" i="3" s="1"/>
  <c r="V578" i="3"/>
  <c r="S578" i="3" s="1"/>
  <c r="V593" i="3"/>
  <c r="S593" i="3" s="1"/>
  <c r="V608" i="3"/>
  <c r="S608" i="3" s="1"/>
  <c r="V623" i="3"/>
  <c r="S623" i="3" s="1"/>
  <c r="V538" i="3"/>
  <c r="S538" i="3" s="1"/>
  <c r="V553" i="3"/>
  <c r="S553" i="3" s="1"/>
  <c r="V568" i="3"/>
  <c r="S568" i="3" s="1"/>
  <c r="V583" i="3"/>
  <c r="S583" i="3" s="1"/>
  <c r="V598" i="3"/>
  <c r="S598" i="3" s="1"/>
  <c r="V613" i="3"/>
  <c r="S613" i="3" s="1"/>
  <c r="V628" i="3"/>
  <c r="S628" i="3" s="1"/>
  <c r="V634" i="3"/>
  <c r="S634" i="3" s="1"/>
  <c r="V664" i="3"/>
  <c r="S664" i="3" s="1"/>
  <c r="V694" i="3"/>
  <c r="S694" i="3" s="1"/>
  <c r="V724" i="3"/>
  <c r="S724" i="3" s="1"/>
  <c r="V754" i="3"/>
  <c r="S754" i="3" s="1"/>
  <c r="V784" i="3"/>
  <c r="S784" i="3" s="1"/>
  <c r="V814" i="3"/>
  <c r="S814" i="3" s="1"/>
  <c r="V644" i="3"/>
  <c r="S644" i="3" s="1"/>
  <c r="V674" i="3"/>
  <c r="S674" i="3" s="1"/>
  <c r="V704" i="3"/>
  <c r="S704" i="3" s="1"/>
  <c r="V734" i="3"/>
  <c r="S734" i="3" s="1"/>
  <c r="V764" i="3"/>
  <c r="S764" i="3" s="1"/>
  <c r="V794" i="3"/>
  <c r="S794" i="3" s="1"/>
  <c r="V824" i="3"/>
  <c r="S824" i="3" s="1"/>
  <c r="V654" i="3"/>
  <c r="S654" i="3" s="1"/>
  <c r="V684" i="3"/>
  <c r="S684" i="3" s="1"/>
  <c r="V714" i="3"/>
  <c r="S714" i="3" s="1"/>
  <c r="V744" i="3"/>
  <c r="S744" i="3" s="1"/>
  <c r="V774" i="3"/>
  <c r="S774" i="3" s="1"/>
  <c r="V804" i="3"/>
  <c r="S804" i="3" s="1"/>
  <c r="V834" i="3"/>
  <c r="S834" i="3" s="1"/>
  <c r="V635" i="3"/>
  <c r="S635" i="3" s="1"/>
  <c r="V665" i="3"/>
  <c r="S665" i="3" s="1"/>
  <c r="V695" i="3"/>
  <c r="S695" i="3" s="1"/>
  <c r="V725" i="3"/>
  <c r="S725" i="3" s="1"/>
  <c r="V755" i="3"/>
  <c r="S755" i="3" s="1"/>
  <c r="V785" i="3"/>
  <c r="S785" i="3" s="1"/>
  <c r="V815" i="3"/>
  <c r="S815" i="3" s="1"/>
  <c r="V645" i="3"/>
  <c r="S645" i="3" s="1"/>
  <c r="V675" i="3"/>
  <c r="S675" i="3" s="1"/>
  <c r="V705" i="3"/>
  <c r="S705" i="3" s="1"/>
  <c r="V735" i="3"/>
  <c r="S735" i="3" s="1"/>
  <c r="V765" i="3"/>
  <c r="S765" i="3" s="1"/>
  <c r="V795" i="3"/>
  <c r="S795" i="3" s="1"/>
  <c r="V825" i="3"/>
  <c r="S825" i="3" s="1"/>
  <c r="V655" i="3"/>
  <c r="S655" i="3" s="1"/>
  <c r="V685" i="3"/>
  <c r="S685" i="3" s="1"/>
  <c r="V715" i="3"/>
  <c r="S715" i="3" s="1"/>
  <c r="V745" i="3"/>
  <c r="S745" i="3" s="1"/>
  <c r="V775" i="3"/>
  <c r="S775" i="3" s="1"/>
  <c r="V805" i="3"/>
  <c r="S805" i="3" s="1"/>
  <c r="V835" i="3"/>
  <c r="S835" i="3" s="1"/>
  <c r="V843" i="3"/>
  <c r="S843" i="3" s="1"/>
  <c r="V858" i="3"/>
  <c r="S858" i="3" s="1"/>
  <c r="V873" i="3"/>
  <c r="S873" i="3" s="1"/>
  <c r="V888" i="3"/>
  <c r="S888" i="3" s="1"/>
  <c r="V903" i="3"/>
  <c r="S903" i="3" s="1"/>
  <c r="V918" i="3"/>
  <c r="S918" i="3" s="1"/>
  <c r="V933" i="3"/>
  <c r="S933" i="3" s="1"/>
  <c r="V848" i="3"/>
  <c r="S848" i="3" s="1"/>
  <c r="V863" i="3"/>
  <c r="S863" i="3" s="1"/>
  <c r="V878" i="3"/>
  <c r="S878" i="3" s="1"/>
  <c r="V893" i="3"/>
  <c r="S893" i="3" s="1"/>
  <c r="V908" i="3"/>
  <c r="S908" i="3" s="1"/>
  <c r="V923" i="3"/>
  <c r="S923" i="3" s="1"/>
  <c r="V938" i="3"/>
  <c r="S938" i="3" s="1"/>
  <c r="V853" i="3"/>
  <c r="S853" i="3" s="1"/>
  <c r="V868" i="3"/>
  <c r="S868" i="3" s="1"/>
  <c r="V883" i="3"/>
  <c r="S883" i="3" s="1"/>
  <c r="V898" i="3"/>
  <c r="S898" i="3" s="1"/>
  <c r="V913" i="3"/>
  <c r="S913" i="3" s="1"/>
  <c r="V928" i="3"/>
  <c r="S928" i="3" s="1"/>
  <c r="V943" i="3"/>
  <c r="S943" i="3" s="1"/>
  <c r="V948" i="3"/>
  <c r="S948" i="3" s="1"/>
  <c r="V963" i="3"/>
  <c r="S963" i="3" s="1"/>
  <c r="V978" i="3"/>
  <c r="S978" i="3" s="1"/>
  <c r="V993" i="3"/>
  <c r="S993" i="3" s="1"/>
  <c r="V1008" i="3"/>
  <c r="S1008" i="3" s="1"/>
  <c r="V1023" i="3"/>
  <c r="S1023" i="3" s="1"/>
  <c r="V1038" i="3"/>
  <c r="S1038" i="3" s="1"/>
  <c r="V953" i="3"/>
  <c r="S953" i="3" s="1"/>
  <c r="V968" i="3"/>
  <c r="S968" i="3" s="1"/>
  <c r="V983" i="3"/>
  <c r="S983" i="3" s="1"/>
  <c r="V998" i="3"/>
  <c r="S998" i="3" s="1"/>
  <c r="V1013" i="3"/>
  <c r="S1013" i="3" s="1"/>
  <c r="V1028" i="3"/>
  <c r="S1028" i="3" s="1"/>
  <c r="V1043" i="3"/>
  <c r="S1043" i="3" s="1"/>
  <c r="V958" i="3"/>
  <c r="S958" i="3" s="1"/>
  <c r="V973" i="3"/>
  <c r="S973" i="3" s="1"/>
  <c r="V988" i="3"/>
  <c r="S988" i="3" s="1"/>
  <c r="V1003" i="3"/>
  <c r="S1003" i="3" s="1"/>
  <c r="V1018" i="3"/>
  <c r="S1018" i="3" s="1"/>
  <c r="V1033" i="3"/>
  <c r="S1033" i="3" s="1"/>
  <c r="V1048" i="3"/>
  <c r="S1048" i="3" s="1"/>
  <c r="V1053" i="3"/>
  <c r="S1053" i="3" s="1"/>
  <c r="V1068" i="3"/>
  <c r="S1068" i="3" s="1"/>
  <c r="V1083" i="3"/>
  <c r="S1083" i="3" s="1"/>
  <c r="V1098" i="3"/>
  <c r="S1098" i="3" s="1"/>
  <c r="V1113" i="3"/>
  <c r="S1113" i="3" s="1"/>
  <c r="V1128" i="3"/>
  <c r="S1128" i="3" s="1"/>
  <c r="V1143" i="3"/>
  <c r="S1143" i="3" s="1"/>
  <c r="V1058" i="3"/>
  <c r="S1058" i="3" s="1"/>
  <c r="V1073" i="3"/>
  <c r="S1073" i="3" s="1"/>
  <c r="V1088" i="3"/>
  <c r="S1088" i="3" s="1"/>
  <c r="V1103" i="3"/>
  <c r="S1103" i="3" s="1"/>
  <c r="V1118" i="3"/>
  <c r="S1118" i="3" s="1"/>
  <c r="V1133" i="3"/>
  <c r="S1133" i="3" s="1"/>
  <c r="V1148" i="3"/>
  <c r="S1148" i="3" s="1"/>
  <c r="V1063" i="3"/>
  <c r="S1063" i="3" s="1"/>
  <c r="V1078" i="3"/>
  <c r="S1078" i="3" s="1"/>
  <c r="V1093" i="3"/>
  <c r="S1093" i="3" s="1"/>
  <c r="V1108" i="3"/>
  <c r="S1108" i="3" s="1"/>
  <c r="V1123" i="3"/>
  <c r="S1123" i="3" s="1"/>
  <c r="V1138" i="3"/>
  <c r="S1138" i="3" s="1"/>
  <c r="V1153" i="3"/>
  <c r="S1153" i="3" s="1"/>
  <c r="V1158" i="3"/>
  <c r="S1158" i="3" s="1"/>
  <c r="V1173" i="3"/>
  <c r="S1173" i="3" s="1"/>
  <c r="V1188" i="3"/>
  <c r="S1188" i="3" s="1"/>
  <c r="V1203" i="3"/>
  <c r="S1203" i="3" s="1"/>
  <c r="V1218" i="3"/>
  <c r="S1218" i="3" s="1"/>
  <c r="V1233" i="3"/>
  <c r="S1233" i="3" s="1"/>
  <c r="V1248" i="3"/>
  <c r="S1248" i="3" s="1"/>
  <c r="V1163" i="3"/>
  <c r="S1163" i="3" s="1"/>
  <c r="V1178" i="3"/>
  <c r="S1178" i="3" s="1"/>
  <c r="V1193" i="3"/>
  <c r="S1193" i="3" s="1"/>
  <c r="V1208" i="3"/>
  <c r="S1208" i="3" s="1"/>
  <c r="V1223" i="3"/>
  <c r="S1223" i="3" s="1"/>
  <c r="V1238" i="3"/>
  <c r="S1238" i="3" s="1"/>
  <c r="V1253" i="3"/>
  <c r="S1253" i="3" s="1"/>
  <c r="V1168" i="3"/>
  <c r="S1168" i="3" s="1"/>
  <c r="V1183" i="3"/>
  <c r="S1183" i="3" s="1"/>
  <c r="V1198" i="3"/>
  <c r="S1198" i="3" s="1"/>
  <c r="V1213" i="3"/>
  <c r="S1213" i="3" s="1"/>
  <c r="V1228" i="3"/>
  <c r="S1228" i="3" s="1"/>
  <c r="V1243" i="3"/>
  <c r="S1243" i="3" s="1"/>
  <c r="V1258" i="3"/>
  <c r="S1258" i="3" s="1"/>
  <c r="V1263" i="3"/>
  <c r="S1263" i="3" s="1"/>
  <c r="V1278" i="3"/>
  <c r="S1278" i="3" s="1"/>
  <c r="V1293" i="3"/>
  <c r="S1293" i="3" s="1"/>
  <c r="V1308" i="3"/>
  <c r="S1308" i="3" s="1"/>
  <c r="V1323" i="3"/>
  <c r="S1323" i="3" s="1"/>
  <c r="V1338" i="3"/>
  <c r="S1338" i="3" s="1"/>
  <c r="V1353" i="3"/>
  <c r="S1353" i="3" s="1"/>
  <c r="V1268" i="3"/>
  <c r="S1268" i="3" s="1"/>
  <c r="V1283" i="3"/>
  <c r="S1283" i="3" s="1"/>
  <c r="V1298" i="3"/>
  <c r="S1298" i="3" s="1"/>
  <c r="V1313" i="3"/>
  <c r="S1313" i="3" s="1"/>
  <c r="V1328" i="3"/>
  <c r="S1328" i="3" s="1"/>
  <c r="V1343" i="3"/>
  <c r="S1343" i="3" s="1"/>
  <c r="V1358" i="3"/>
  <c r="S1358" i="3" s="1"/>
  <c r="V1273" i="3"/>
  <c r="S1273" i="3" s="1"/>
  <c r="V1288" i="3"/>
  <c r="S1288" i="3" s="1"/>
  <c r="V1303" i="3"/>
  <c r="S1303" i="3" s="1"/>
  <c r="V1318" i="3"/>
  <c r="S1318" i="3" s="1"/>
  <c r="V1333" i="3"/>
  <c r="S1333" i="3" s="1"/>
  <c r="V1348" i="3"/>
  <c r="S1348" i="3" s="1"/>
  <c r="V1363" i="3"/>
  <c r="S1363" i="3" s="1"/>
  <c r="V1368" i="3"/>
  <c r="S1368" i="3" s="1"/>
  <c r="V1383" i="3"/>
  <c r="S1383" i="3" s="1"/>
  <c r="V1398" i="3"/>
  <c r="S1398" i="3" s="1"/>
  <c r="V1413" i="3"/>
  <c r="S1413" i="3" s="1"/>
  <c r="V1428" i="3"/>
  <c r="S1428" i="3" s="1"/>
  <c r="V1443" i="3"/>
  <c r="S1443" i="3" s="1"/>
  <c r="V1458" i="3"/>
  <c r="S1458" i="3" s="1"/>
  <c r="V1373" i="3"/>
  <c r="S1373" i="3" s="1"/>
  <c r="V1388" i="3"/>
  <c r="S1388" i="3" s="1"/>
  <c r="V1403" i="3"/>
  <c r="S1403" i="3" s="1"/>
  <c r="V1418" i="3"/>
  <c r="S1418" i="3" s="1"/>
  <c r="V1433" i="3"/>
  <c r="S1433" i="3" s="1"/>
  <c r="V1448" i="3"/>
  <c r="S1448" i="3" s="1"/>
  <c r="V1463" i="3"/>
  <c r="S1463" i="3" s="1"/>
  <c r="V1378" i="3"/>
  <c r="S1378" i="3" s="1"/>
  <c r="V1393" i="3"/>
  <c r="S1393" i="3" s="1"/>
  <c r="V1408" i="3"/>
  <c r="S1408" i="3" s="1"/>
  <c r="V1423" i="3"/>
  <c r="S1423" i="3" s="1"/>
  <c r="V1438" i="3"/>
  <c r="S1438" i="3" s="1"/>
  <c r="V1453" i="3"/>
  <c r="S1453" i="3" s="1"/>
  <c r="V1468" i="3"/>
  <c r="S1468" i="3" s="1"/>
  <c r="V1474" i="3"/>
  <c r="S1474" i="3" s="1"/>
  <c r="V1504" i="3"/>
  <c r="S1504" i="3" s="1"/>
  <c r="V1534" i="3"/>
  <c r="S1534" i="3" s="1"/>
  <c r="V1564" i="3"/>
  <c r="S1564" i="3" s="1"/>
  <c r="V1594" i="3"/>
  <c r="S1594" i="3" s="1"/>
  <c r="V1624" i="3"/>
  <c r="S1624" i="3" s="1"/>
  <c r="V1654" i="3"/>
  <c r="S1654" i="3" s="1"/>
  <c r="V1484" i="3"/>
  <c r="S1484" i="3" s="1"/>
  <c r="V1514" i="3"/>
  <c r="S1514" i="3" s="1"/>
  <c r="V1544" i="3"/>
  <c r="S1544" i="3" s="1"/>
  <c r="V1574" i="3"/>
  <c r="S1574" i="3" s="1"/>
  <c r="V1604" i="3"/>
  <c r="S1604" i="3" s="1"/>
  <c r="V1634" i="3"/>
  <c r="S1634" i="3" s="1"/>
  <c r="V1664" i="3"/>
  <c r="S1664" i="3" s="1"/>
  <c r="V1494" i="3"/>
  <c r="S1494" i="3" s="1"/>
  <c r="V1524" i="3"/>
  <c r="S1524" i="3" s="1"/>
  <c r="V1554" i="3"/>
  <c r="S1554" i="3" s="1"/>
  <c r="V1584" i="3"/>
  <c r="S1584" i="3" s="1"/>
  <c r="V1614" i="3"/>
  <c r="S1614" i="3" s="1"/>
  <c r="V1644" i="3"/>
  <c r="S1644" i="3" s="1"/>
  <c r="V1674" i="3"/>
  <c r="S1674" i="3" s="1"/>
  <c r="V1475" i="3"/>
  <c r="S1475" i="3" s="1"/>
  <c r="V1505" i="3"/>
  <c r="S1505" i="3" s="1"/>
  <c r="V1535" i="3"/>
  <c r="S1535" i="3" s="1"/>
  <c r="V1565" i="3"/>
  <c r="S1565" i="3" s="1"/>
  <c r="V1595" i="3"/>
  <c r="S1595" i="3" s="1"/>
  <c r="V1625" i="3"/>
  <c r="S1625" i="3" s="1"/>
  <c r="V1655" i="3"/>
  <c r="S1655" i="3" s="1"/>
  <c r="V1485" i="3"/>
  <c r="S1485" i="3" s="1"/>
  <c r="V1515" i="3"/>
  <c r="S1515" i="3" s="1"/>
  <c r="V1545" i="3"/>
  <c r="S1545" i="3" s="1"/>
  <c r="V1575" i="3"/>
  <c r="S1575" i="3" s="1"/>
  <c r="V1605" i="3"/>
  <c r="S1605" i="3" s="1"/>
  <c r="V1635" i="3"/>
  <c r="S1635" i="3" s="1"/>
  <c r="V1665" i="3"/>
  <c r="S1665" i="3" s="1"/>
  <c r="V1495" i="3"/>
  <c r="S1495" i="3" s="1"/>
  <c r="V1525" i="3"/>
  <c r="S1525" i="3" s="1"/>
  <c r="V1555" i="3"/>
  <c r="S1555" i="3" s="1"/>
  <c r="V1585" i="3"/>
  <c r="S1585" i="3" s="1"/>
  <c r="V1615" i="3"/>
  <c r="S1615" i="3" s="1"/>
  <c r="V1645" i="3"/>
  <c r="S1645" i="3" s="1"/>
  <c r="V1675" i="3"/>
  <c r="S1675" i="3" s="1"/>
  <c r="V1683" i="3"/>
  <c r="S1683" i="3" s="1"/>
  <c r="V1698" i="3"/>
  <c r="S1698" i="3" s="1"/>
  <c r="V1713" i="3"/>
  <c r="S1713" i="3" s="1"/>
  <c r="V1728" i="3"/>
  <c r="S1728" i="3" s="1"/>
  <c r="V1743" i="3"/>
  <c r="S1743" i="3" s="1"/>
  <c r="V1758" i="3"/>
  <c r="S1758" i="3" s="1"/>
  <c r="V1773" i="3"/>
  <c r="S1773" i="3" s="1"/>
  <c r="V1688" i="3"/>
  <c r="S1688" i="3" s="1"/>
  <c r="V1703" i="3"/>
  <c r="S1703" i="3" s="1"/>
  <c r="V1718" i="3"/>
  <c r="S1718" i="3" s="1"/>
  <c r="V1733" i="3"/>
  <c r="S1733" i="3" s="1"/>
  <c r="V1748" i="3"/>
  <c r="S1748" i="3" s="1"/>
  <c r="V1763" i="3"/>
  <c r="S1763" i="3" s="1"/>
  <c r="V1778" i="3"/>
  <c r="S1778" i="3" s="1"/>
  <c r="V1693" i="3"/>
  <c r="S1693" i="3" s="1"/>
  <c r="V1708" i="3"/>
  <c r="S1708" i="3" s="1"/>
  <c r="V1723" i="3"/>
  <c r="S1723" i="3" s="1"/>
  <c r="V1738" i="3"/>
  <c r="S1738" i="3" s="1"/>
  <c r="V1753" i="3"/>
  <c r="S1753" i="3" s="1"/>
  <c r="V1768" i="3"/>
  <c r="S1768" i="3" s="1"/>
  <c r="V1783" i="3"/>
  <c r="S1783" i="3" s="1"/>
  <c r="V1788" i="3"/>
  <c r="S1788" i="3" s="1"/>
  <c r="V1803" i="3"/>
  <c r="S1803" i="3" s="1"/>
  <c r="V1818" i="3"/>
  <c r="S1818" i="3" s="1"/>
  <c r="V1833" i="3"/>
  <c r="S1833" i="3" s="1"/>
  <c r="V1848" i="3"/>
  <c r="S1848" i="3" s="1"/>
  <c r="V1863" i="3"/>
  <c r="S1863" i="3" s="1"/>
  <c r="V1878" i="3"/>
  <c r="S1878" i="3" s="1"/>
  <c r="V1793" i="3"/>
  <c r="S1793" i="3" s="1"/>
  <c r="V1808" i="3"/>
  <c r="S1808" i="3" s="1"/>
  <c r="V1823" i="3"/>
  <c r="S1823" i="3" s="1"/>
  <c r="V1838" i="3"/>
  <c r="S1838" i="3" s="1"/>
  <c r="V1853" i="3"/>
  <c r="S1853" i="3" s="1"/>
  <c r="V1868" i="3"/>
  <c r="S1868" i="3" s="1"/>
  <c r="V1883" i="3"/>
  <c r="S1883" i="3" s="1"/>
  <c r="V1798" i="3"/>
  <c r="S1798" i="3" s="1"/>
  <c r="V1813" i="3"/>
  <c r="S1813" i="3" s="1"/>
  <c r="V1828" i="3"/>
  <c r="S1828" i="3" s="1"/>
  <c r="V1843" i="3"/>
  <c r="S1843" i="3" s="1"/>
  <c r="V1858" i="3"/>
  <c r="S1858" i="3" s="1"/>
  <c r="V1873" i="3"/>
  <c r="S1873" i="3" s="1"/>
  <c r="V1888" i="3"/>
  <c r="S1888" i="3" s="1"/>
  <c r="V1893" i="3"/>
  <c r="S1893" i="3" s="1"/>
  <c r="V1908" i="3"/>
  <c r="S1908" i="3" s="1"/>
  <c r="V1923" i="3"/>
  <c r="S1923" i="3" s="1"/>
  <c r="V1938" i="3"/>
  <c r="S1938" i="3" s="1"/>
  <c r="V1953" i="3"/>
  <c r="S1953" i="3" s="1"/>
  <c r="V1968" i="3"/>
  <c r="S1968" i="3" s="1"/>
  <c r="V1983" i="3"/>
  <c r="S1983" i="3" s="1"/>
  <c r="V1898" i="3"/>
  <c r="S1898" i="3" s="1"/>
  <c r="V1913" i="3"/>
  <c r="S1913" i="3" s="1"/>
  <c r="V1928" i="3"/>
  <c r="S1928" i="3" s="1"/>
  <c r="V1943" i="3"/>
  <c r="S1943" i="3" s="1"/>
  <c r="V1958" i="3"/>
  <c r="S1958" i="3" s="1"/>
  <c r="V1973" i="3"/>
  <c r="S1973" i="3" s="1"/>
  <c r="V1988" i="3"/>
  <c r="S1988" i="3" s="1"/>
  <c r="V1903" i="3"/>
  <c r="S1903" i="3" s="1"/>
  <c r="V1918" i="3"/>
  <c r="S1918" i="3" s="1"/>
  <c r="V1933" i="3"/>
  <c r="S1933" i="3" s="1"/>
  <c r="V1948" i="3"/>
  <c r="S1948" i="3" s="1"/>
  <c r="V1963" i="3"/>
  <c r="S1963" i="3" s="1"/>
  <c r="V1978" i="3"/>
  <c r="S1978" i="3" s="1"/>
  <c r="V1993" i="3"/>
  <c r="S1993" i="3" s="1"/>
  <c r="V1998" i="3"/>
  <c r="S1998" i="3" s="1"/>
  <c r="V2013" i="3"/>
  <c r="S2013" i="3" s="1"/>
  <c r="V2028" i="3"/>
  <c r="S2028" i="3" s="1"/>
  <c r="V2043" i="3"/>
  <c r="S2043" i="3" s="1"/>
  <c r="V2058" i="3"/>
  <c r="S2058" i="3" s="1"/>
  <c r="V2073" i="3"/>
  <c r="S2073" i="3" s="1"/>
  <c r="V2088" i="3"/>
  <c r="S2088" i="3" s="1"/>
  <c r="V2003" i="3"/>
  <c r="S2003" i="3" s="1"/>
  <c r="V2018" i="3"/>
  <c r="S2018" i="3" s="1"/>
  <c r="V2033" i="3"/>
  <c r="S2033" i="3" s="1"/>
  <c r="V2048" i="3"/>
  <c r="S2048" i="3" s="1"/>
  <c r="V2063" i="3"/>
  <c r="S2063" i="3" s="1"/>
  <c r="V2078" i="3"/>
  <c r="S2078" i="3" s="1"/>
  <c r="V2093" i="3"/>
  <c r="S2093" i="3" s="1"/>
  <c r="V2008" i="3"/>
  <c r="S2008" i="3" s="1"/>
  <c r="V2023" i="3"/>
  <c r="S2023" i="3" s="1"/>
  <c r="V2038" i="3"/>
  <c r="S2038" i="3" s="1"/>
  <c r="V2053" i="3"/>
  <c r="S2053" i="3" s="1"/>
  <c r="V2068" i="3"/>
  <c r="S2068" i="3" s="1"/>
  <c r="V2083" i="3"/>
  <c r="S2083" i="3" s="1"/>
  <c r="V2098" i="3"/>
  <c r="S2098" i="3" s="1"/>
  <c r="V2103" i="3"/>
  <c r="S2103" i="3" s="1"/>
  <c r="V2118" i="3"/>
  <c r="S2118" i="3" s="1"/>
  <c r="V2133" i="3"/>
  <c r="S2133" i="3" s="1"/>
  <c r="V2148" i="3"/>
  <c r="S2148" i="3" s="1"/>
  <c r="V2163" i="3"/>
  <c r="S2163" i="3" s="1"/>
  <c r="V2178" i="3"/>
  <c r="S2178" i="3" s="1"/>
  <c r="V2193" i="3"/>
  <c r="S2193" i="3" s="1"/>
  <c r="V2108" i="3"/>
  <c r="S2108" i="3" s="1"/>
  <c r="V2123" i="3"/>
  <c r="S2123" i="3" s="1"/>
  <c r="V2138" i="3"/>
  <c r="S2138" i="3" s="1"/>
  <c r="V2153" i="3"/>
  <c r="S2153" i="3" s="1"/>
  <c r="V2168" i="3"/>
  <c r="S2168" i="3" s="1"/>
  <c r="V2183" i="3"/>
  <c r="S2183" i="3" s="1"/>
  <c r="V2198" i="3"/>
  <c r="S2198" i="3" s="1"/>
  <c r="V2113" i="3"/>
  <c r="S2113" i="3" s="1"/>
  <c r="V2128" i="3"/>
  <c r="S2128" i="3" s="1"/>
  <c r="V2143" i="3"/>
  <c r="S2143" i="3" s="1"/>
  <c r="V2158" i="3"/>
  <c r="S2158" i="3" s="1"/>
  <c r="V2173" i="3"/>
  <c r="S2173" i="3" s="1"/>
  <c r="V2188" i="3"/>
  <c r="S2188" i="3" s="1"/>
  <c r="V2203" i="3"/>
  <c r="S2203" i="3" s="1"/>
  <c r="V2208" i="3"/>
  <c r="S2208" i="3" s="1"/>
  <c r="V2223" i="3"/>
  <c r="S2223" i="3" s="1"/>
  <c r="V2238" i="3"/>
  <c r="S2238" i="3" s="1"/>
  <c r="V2253" i="3"/>
  <c r="S2253" i="3" s="1"/>
  <c r="V2268" i="3"/>
  <c r="S2268" i="3" s="1"/>
  <c r="V2283" i="3"/>
  <c r="S2283" i="3" s="1"/>
  <c r="V2298" i="3"/>
  <c r="S2298" i="3" s="1"/>
  <c r="V2213" i="3"/>
  <c r="S2213" i="3" s="1"/>
  <c r="V2228" i="3"/>
  <c r="S2228" i="3" s="1"/>
  <c r="V2243" i="3"/>
  <c r="S2243" i="3" s="1"/>
  <c r="V2258" i="3"/>
  <c r="S2258" i="3" s="1"/>
  <c r="V2273" i="3"/>
  <c r="S2273" i="3" s="1"/>
  <c r="V2288" i="3"/>
  <c r="S2288" i="3" s="1"/>
  <c r="V2303" i="3"/>
  <c r="S2303" i="3" s="1"/>
  <c r="V2218" i="3"/>
  <c r="S2218" i="3" s="1"/>
  <c r="V2233" i="3"/>
  <c r="S2233" i="3" s="1"/>
  <c r="V2248" i="3"/>
  <c r="S2248" i="3" s="1"/>
  <c r="V2263" i="3"/>
  <c r="S2263" i="3" s="1"/>
  <c r="V2278" i="3"/>
  <c r="S2278" i="3" s="1"/>
  <c r="V2293" i="3"/>
  <c r="S2293" i="3" s="1"/>
  <c r="V2308" i="3"/>
  <c r="S2308" i="3" s="1"/>
  <c r="V2314" i="3"/>
  <c r="S2314" i="3" s="1"/>
  <c r="V2344" i="3"/>
  <c r="S2344" i="3" s="1"/>
  <c r="V2374" i="3"/>
  <c r="S2374" i="3" s="1"/>
  <c r="V2404" i="3"/>
  <c r="S2404" i="3" s="1"/>
  <c r="V2434" i="3"/>
  <c r="S2434" i="3" s="1"/>
  <c r="V2464" i="3"/>
  <c r="S2464" i="3" s="1"/>
  <c r="V2494" i="3"/>
  <c r="S2494" i="3" s="1"/>
  <c r="V2324" i="3"/>
  <c r="S2324" i="3" s="1"/>
  <c r="V2354" i="3"/>
  <c r="S2354" i="3" s="1"/>
  <c r="V2384" i="3"/>
  <c r="S2384" i="3" s="1"/>
  <c r="V2414" i="3"/>
  <c r="S2414" i="3" s="1"/>
  <c r="V2444" i="3"/>
  <c r="S2444" i="3" s="1"/>
  <c r="V2474" i="3"/>
  <c r="S2474" i="3" s="1"/>
  <c r="V2504" i="3"/>
  <c r="S2504" i="3" s="1"/>
  <c r="V2334" i="3"/>
  <c r="S2334" i="3" s="1"/>
  <c r="V2364" i="3"/>
  <c r="S2364" i="3" s="1"/>
  <c r="V2394" i="3"/>
  <c r="S2394" i="3" s="1"/>
  <c r="V2424" i="3"/>
  <c r="S2424" i="3" s="1"/>
  <c r="V2454" i="3"/>
  <c r="S2454" i="3" s="1"/>
  <c r="V2484" i="3"/>
  <c r="S2484" i="3" s="1"/>
  <c r="V2514" i="3"/>
  <c r="S2514" i="3" s="1"/>
  <c r="V2315" i="3"/>
  <c r="S2315" i="3" s="1"/>
  <c r="V2345" i="3"/>
  <c r="S2345" i="3" s="1"/>
  <c r="V2375" i="3"/>
  <c r="S2375" i="3" s="1"/>
  <c r="V2405" i="3"/>
  <c r="S2405" i="3" s="1"/>
  <c r="V2435" i="3"/>
  <c r="S2435" i="3" s="1"/>
  <c r="V2465" i="3"/>
  <c r="S2465" i="3" s="1"/>
  <c r="V2495" i="3"/>
  <c r="S2495" i="3" s="1"/>
  <c r="V2325" i="3"/>
  <c r="S2325" i="3" s="1"/>
  <c r="V2355" i="3"/>
  <c r="S2355" i="3" s="1"/>
  <c r="V2385" i="3"/>
  <c r="S2385" i="3" s="1"/>
  <c r="V2415" i="3"/>
  <c r="S2415" i="3" s="1"/>
  <c r="V2445" i="3"/>
  <c r="S2445" i="3" s="1"/>
  <c r="V2475" i="3"/>
  <c r="S2475" i="3" s="1"/>
  <c r="V2505" i="3"/>
  <c r="S2505" i="3" s="1"/>
  <c r="V2335" i="3"/>
  <c r="S2335" i="3" s="1"/>
  <c r="V2365" i="3"/>
  <c r="S2365" i="3" s="1"/>
  <c r="V2395" i="3"/>
  <c r="S2395" i="3" s="1"/>
  <c r="V2425" i="3"/>
  <c r="S2425" i="3" s="1"/>
  <c r="V2455" i="3"/>
  <c r="S2455" i="3" s="1"/>
  <c r="V2485" i="3"/>
  <c r="S2485" i="3" s="1"/>
  <c r="V2515" i="3"/>
  <c r="S2515" i="3" s="1"/>
  <c r="V2523" i="3"/>
  <c r="S2523" i="3" s="1"/>
  <c r="V2538" i="3"/>
  <c r="S2538" i="3" s="1"/>
  <c r="V2553" i="3"/>
  <c r="S2553" i="3" s="1"/>
  <c r="V2568" i="3"/>
  <c r="S2568" i="3" s="1"/>
  <c r="V2583" i="3"/>
  <c r="S2583" i="3" s="1"/>
  <c r="V2598" i="3"/>
  <c r="S2598" i="3" s="1"/>
  <c r="V2613" i="3"/>
  <c r="S2613" i="3" s="1"/>
  <c r="V2528" i="3"/>
  <c r="S2528" i="3" s="1"/>
  <c r="V2543" i="3"/>
  <c r="S2543" i="3" s="1"/>
  <c r="V2558" i="3"/>
  <c r="S2558" i="3" s="1"/>
  <c r="V2573" i="3"/>
  <c r="S2573" i="3" s="1"/>
  <c r="V2588" i="3"/>
  <c r="S2588" i="3" s="1"/>
  <c r="V2603" i="3"/>
  <c r="S2603" i="3" s="1"/>
  <c r="V2618" i="3"/>
  <c r="S2618" i="3" s="1"/>
  <c r="V2533" i="3"/>
  <c r="S2533" i="3" s="1"/>
  <c r="V2548" i="3"/>
  <c r="S2548" i="3" s="1"/>
  <c r="V2563" i="3"/>
  <c r="S2563" i="3" s="1"/>
  <c r="V2578" i="3"/>
  <c r="S2578" i="3" s="1"/>
  <c r="V2593" i="3"/>
  <c r="S2593" i="3" s="1"/>
  <c r="V2608" i="3"/>
  <c r="S2608" i="3" s="1"/>
  <c r="V2623" i="3"/>
  <c r="S2623" i="3" s="1"/>
  <c r="V2628" i="3"/>
  <c r="S2628" i="3" s="1"/>
  <c r="V2643" i="3"/>
  <c r="S2643" i="3" s="1"/>
  <c r="V2658" i="3"/>
  <c r="S2658" i="3" s="1"/>
  <c r="V2673" i="3"/>
  <c r="S2673" i="3" s="1"/>
  <c r="V2688" i="3"/>
  <c r="S2688" i="3" s="1"/>
  <c r="V2703" i="3"/>
  <c r="S2703" i="3" s="1"/>
  <c r="V2718" i="3"/>
  <c r="S2718" i="3" s="1"/>
  <c r="V2633" i="3"/>
  <c r="S2633" i="3" s="1"/>
  <c r="V2648" i="3"/>
  <c r="S2648" i="3" s="1"/>
  <c r="V2663" i="3"/>
  <c r="S2663" i="3" s="1"/>
  <c r="V2678" i="3"/>
  <c r="S2678" i="3" s="1"/>
  <c r="V2693" i="3"/>
  <c r="S2693" i="3" s="1"/>
  <c r="V2708" i="3"/>
  <c r="S2708" i="3" s="1"/>
  <c r="V2723" i="3"/>
  <c r="S2723" i="3" s="1"/>
  <c r="V2638" i="3"/>
  <c r="S2638" i="3" s="1"/>
  <c r="V2653" i="3"/>
  <c r="S2653" i="3" s="1"/>
  <c r="V2668" i="3"/>
  <c r="S2668" i="3" s="1"/>
  <c r="V2683" i="3"/>
  <c r="S2683" i="3" s="1"/>
  <c r="V2698" i="3"/>
  <c r="S2698" i="3" s="1"/>
  <c r="V2713" i="3"/>
  <c r="S2713" i="3" s="1"/>
  <c r="V2728" i="3"/>
  <c r="S2728" i="3" s="1"/>
  <c r="V2733" i="3"/>
  <c r="S2733" i="3" s="1"/>
  <c r="V2748" i="3"/>
  <c r="S2748" i="3" s="1"/>
  <c r="V2763" i="3"/>
  <c r="S2763" i="3" s="1"/>
  <c r="V2778" i="3"/>
  <c r="S2778" i="3" s="1"/>
  <c r="V2793" i="3"/>
  <c r="S2793" i="3" s="1"/>
  <c r="V2808" i="3"/>
  <c r="S2808" i="3" s="1"/>
  <c r="V2823" i="3"/>
  <c r="S2823" i="3" s="1"/>
  <c r="V2738" i="3"/>
  <c r="S2738" i="3" s="1"/>
  <c r="V2753" i="3"/>
  <c r="S2753" i="3" s="1"/>
  <c r="V2768" i="3"/>
  <c r="S2768" i="3" s="1"/>
  <c r="V2783" i="3"/>
  <c r="S2783" i="3" s="1"/>
  <c r="V2798" i="3"/>
  <c r="S2798" i="3" s="1"/>
  <c r="V2813" i="3"/>
  <c r="S2813" i="3" s="1"/>
  <c r="V2828" i="3"/>
  <c r="S2828" i="3" s="1"/>
  <c r="V2743" i="3"/>
  <c r="S2743" i="3" s="1"/>
  <c r="V2758" i="3"/>
  <c r="S2758" i="3" s="1"/>
  <c r="V2773" i="3"/>
  <c r="S2773" i="3" s="1"/>
  <c r="V2788" i="3"/>
  <c r="S2788" i="3" s="1"/>
  <c r="V2803" i="3"/>
  <c r="S2803" i="3" s="1"/>
  <c r="V2818" i="3"/>
  <c r="S2818" i="3" s="1"/>
  <c r="V2833" i="3"/>
  <c r="S2833" i="3" s="1"/>
  <c r="V2838" i="3"/>
  <c r="S2838" i="3" s="1"/>
  <c r="V2853" i="3"/>
  <c r="S2853" i="3" s="1"/>
  <c r="V2868" i="3"/>
  <c r="S2868" i="3" s="1"/>
  <c r="V2883" i="3"/>
  <c r="S2883" i="3" s="1"/>
  <c r="V2898" i="3"/>
  <c r="S2898" i="3" s="1"/>
  <c r="V2913" i="3"/>
  <c r="S2913" i="3" s="1"/>
  <c r="V2928" i="3"/>
  <c r="S2928" i="3" s="1"/>
  <c r="V2843" i="3"/>
  <c r="S2843" i="3" s="1"/>
  <c r="V2858" i="3"/>
  <c r="S2858" i="3" s="1"/>
  <c r="V2873" i="3"/>
  <c r="S2873" i="3" s="1"/>
  <c r="V2888" i="3"/>
  <c r="S2888" i="3" s="1"/>
  <c r="V2903" i="3"/>
  <c r="S2903" i="3" s="1"/>
  <c r="V2918" i="3"/>
  <c r="S2918" i="3" s="1"/>
  <c r="V2933" i="3"/>
  <c r="S2933" i="3" s="1"/>
  <c r="V2848" i="3"/>
  <c r="S2848" i="3" s="1"/>
  <c r="V2863" i="3"/>
  <c r="S2863" i="3" s="1"/>
  <c r="V2878" i="3"/>
  <c r="S2878" i="3" s="1"/>
  <c r="V2893" i="3"/>
  <c r="S2893" i="3" s="1"/>
  <c r="V2908" i="3"/>
  <c r="S2908" i="3" s="1"/>
  <c r="V2923" i="3"/>
  <c r="S2923" i="3" s="1"/>
  <c r="V2938" i="3"/>
  <c r="S2938" i="3" s="1"/>
  <c r="V2943" i="3"/>
  <c r="S2943" i="3" s="1"/>
  <c r="V2958" i="3"/>
  <c r="S2958" i="3" s="1"/>
  <c r="V2973" i="3"/>
  <c r="S2973" i="3" s="1"/>
  <c r="V2988" i="3"/>
  <c r="S2988" i="3" s="1"/>
  <c r="V3003" i="3"/>
  <c r="S3003" i="3" s="1"/>
  <c r="V3018" i="3"/>
  <c r="S3018" i="3" s="1"/>
  <c r="V3033" i="3"/>
  <c r="S3033" i="3" s="1"/>
  <c r="V2948" i="3"/>
  <c r="S2948" i="3" s="1"/>
  <c r="V2963" i="3"/>
  <c r="S2963" i="3" s="1"/>
  <c r="V2978" i="3"/>
  <c r="S2978" i="3" s="1"/>
  <c r="V2993" i="3"/>
  <c r="S2993" i="3" s="1"/>
  <c r="V3008" i="3"/>
  <c r="S3008" i="3" s="1"/>
  <c r="V3023" i="3"/>
  <c r="S3023" i="3" s="1"/>
  <c r="V3038" i="3"/>
  <c r="S3038" i="3" s="1"/>
  <c r="V2953" i="3"/>
  <c r="S2953" i="3" s="1"/>
  <c r="V2968" i="3"/>
  <c r="S2968" i="3" s="1"/>
  <c r="V2983" i="3"/>
  <c r="S2983" i="3" s="1"/>
  <c r="V2998" i="3"/>
  <c r="S2998" i="3" s="1"/>
  <c r="V3013" i="3"/>
  <c r="S3013" i="3" s="1"/>
  <c r="V3028" i="3"/>
  <c r="S3028" i="3" s="1"/>
  <c r="V3043" i="3"/>
  <c r="S3043" i="3" s="1"/>
  <c r="V3048" i="3"/>
  <c r="S3048" i="3" s="1"/>
  <c r="V3063" i="3"/>
  <c r="S3063" i="3" s="1"/>
  <c r="V3078" i="3"/>
  <c r="S3078" i="3" s="1"/>
  <c r="V3093" i="3"/>
  <c r="S3093" i="3" s="1"/>
  <c r="V3108" i="3"/>
  <c r="S3108" i="3" s="1"/>
  <c r="V3123" i="3"/>
  <c r="S3123" i="3" s="1"/>
  <c r="V3138" i="3"/>
  <c r="S3138" i="3" s="1"/>
  <c r="V3053" i="3"/>
  <c r="S3053" i="3" s="1"/>
  <c r="V3068" i="3"/>
  <c r="S3068" i="3" s="1"/>
  <c r="V3083" i="3"/>
  <c r="S3083" i="3" s="1"/>
  <c r="V3098" i="3"/>
  <c r="S3098" i="3" s="1"/>
  <c r="V3113" i="3"/>
  <c r="S3113" i="3" s="1"/>
  <c r="V3128" i="3"/>
  <c r="S3128" i="3" s="1"/>
  <c r="V3143" i="3"/>
  <c r="S3143" i="3" s="1"/>
  <c r="V3058" i="3"/>
  <c r="S3058" i="3" s="1"/>
  <c r="V3073" i="3"/>
  <c r="S3073" i="3" s="1"/>
  <c r="V3088" i="3"/>
  <c r="S3088" i="3" s="1"/>
  <c r="V3103" i="3"/>
  <c r="S3103" i="3" s="1"/>
  <c r="V3118" i="3"/>
  <c r="S3118" i="3" s="1"/>
  <c r="V3133" i="3"/>
  <c r="S3133" i="3" s="1"/>
  <c r="V3148" i="3"/>
  <c r="S3148" i="3" s="1"/>
  <c r="V3154" i="3"/>
  <c r="S3154" i="3" s="1"/>
  <c r="V3184" i="3"/>
  <c r="S3184" i="3" s="1"/>
  <c r="V3214" i="3"/>
  <c r="S3214" i="3" s="1"/>
  <c r="V3244" i="3"/>
  <c r="S3244" i="3" s="1"/>
  <c r="V3274" i="3"/>
  <c r="S3274" i="3" s="1"/>
  <c r="V3304" i="3"/>
  <c r="S3304" i="3" s="1"/>
  <c r="V3334" i="3"/>
  <c r="S3334" i="3" s="1"/>
  <c r="V3164" i="3"/>
  <c r="S3164" i="3" s="1"/>
  <c r="V3194" i="3"/>
  <c r="S3194" i="3" s="1"/>
  <c r="V3224" i="3"/>
  <c r="S3224" i="3" s="1"/>
  <c r="V3254" i="3"/>
  <c r="S3254" i="3" s="1"/>
  <c r="V3284" i="3"/>
  <c r="S3284" i="3" s="1"/>
  <c r="V3314" i="3"/>
  <c r="S3314" i="3" s="1"/>
  <c r="V3344" i="3"/>
  <c r="S3344" i="3" s="1"/>
  <c r="V3174" i="3"/>
  <c r="S3174" i="3" s="1"/>
  <c r="V3204" i="3"/>
  <c r="S3204" i="3" s="1"/>
  <c r="V3234" i="3"/>
  <c r="S3234" i="3" s="1"/>
  <c r="V3264" i="3"/>
  <c r="S3264" i="3" s="1"/>
  <c r="V3294" i="3"/>
  <c r="S3294" i="3" s="1"/>
  <c r="V3324" i="3"/>
  <c r="S3324" i="3" s="1"/>
  <c r="V3354" i="3"/>
  <c r="S3354" i="3" s="1"/>
  <c r="V3155" i="3"/>
  <c r="S3155" i="3" s="1"/>
  <c r="V3185" i="3"/>
  <c r="S3185" i="3" s="1"/>
  <c r="V3215" i="3"/>
  <c r="S3215" i="3" s="1"/>
  <c r="V3245" i="3"/>
  <c r="S3245" i="3" s="1"/>
  <c r="V3275" i="3"/>
  <c r="S3275" i="3" s="1"/>
  <c r="V3305" i="3"/>
  <c r="S3305" i="3" s="1"/>
  <c r="V3335" i="3"/>
  <c r="S3335" i="3" s="1"/>
  <c r="V3165" i="3"/>
  <c r="S3165" i="3" s="1"/>
  <c r="V3195" i="3"/>
  <c r="S3195" i="3" s="1"/>
  <c r="V3225" i="3"/>
  <c r="S3225" i="3" s="1"/>
  <c r="V3255" i="3"/>
  <c r="S3255" i="3" s="1"/>
  <c r="V3285" i="3"/>
  <c r="S3285" i="3" s="1"/>
  <c r="V3315" i="3"/>
  <c r="S3315" i="3" s="1"/>
  <c r="V3345" i="3"/>
  <c r="S3345" i="3" s="1"/>
  <c r="V3175" i="3"/>
  <c r="S3175" i="3" s="1"/>
  <c r="V3205" i="3"/>
  <c r="S3205" i="3" s="1"/>
  <c r="V3235" i="3"/>
  <c r="S3235" i="3" s="1"/>
  <c r="V3265" i="3"/>
  <c r="S3265" i="3" s="1"/>
  <c r="V3295" i="3"/>
  <c r="S3295" i="3" s="1"/>
  <c r="V3325" i="3"/>
  <c r="S3325" i="3" s="1"/>
  <c r="V3355" i="3"/>
  <c r="S3355" i="3" s="1"/>
  <c r="V3363" i="3"/>
  <c r="S3363" i="3" s="1"/>
  <c r="V3378" i="3"/>
  <c r="S3378" i="3" s="1"/>
  <c r="V3393" i="3"/>
  <c r="S3393" i="3" s="1"/>
  <c r="V3408" i="3"/>
  <c r="S3408" i="3" s="1"/>
  <c r="V3423" i="3"/>
  <c r="S3423" i="3" s="1"/>
  <c r="V3438" i="3"/>
  <c r="S3438" i="3" s="1"/>
  <c r="V3453" i="3"/>
  <c r="S3453" i="3" s="1"/>
  <c r="V3368" i="3"/>
  <c r="S3368" i="3" s="1"/>
  <c r="V3383" i="3"/>
  <c r="S3383" i="3" s="1"/>
  <c r="V3398" i="3"/>
  <c r="S3398" i="3" s="1"/>
  <c r="V3413" i="3"/>
  <c r="S3413" i="3" s="1"/>
  <c r="V3428" i="3"/>
  <c r="S3428" i="3" s="1"/>
  <c r="V3443" i="3"/>
  <c r="S3443" i="3" s="1"/>
  <c r="V3458" i="3"/>
  <c r="S3458" i="3" s="1"/>
  <c r="V3373" i="3"/>
  <c r="S3373" i="3" s="1"/>
  <c r="V3388" i="3"/>
  <c r="S3388" i="3" s="1"/>
  <c r="V3403" i="3"/>
  <c r="S3403" i="3" s="1"/>
  <c r="V3418" i="3"/>
  <c r="S3418" i="3" s="1"/>
  <c r="V3433" i="3"/>
  <c r="S3433" i="3" s="1"/>
  <c r="V3448" i="3"/>
  <c r="S3448" i="3" s="1"/>
  <c r="V3463" i="3"/>
  <c r="S3463" i="3" s="1"/>
  <c r="V3468" i="3"/>
  <c r="S3468" i="3" s="1"/>
  <c r="V3483" i="3"/>
  <c r="S3483" i="3" s="1"/>
  <c r="V3498" i="3"/>
  <c r="S3498" i="3" s="1"/>
  <c r="V3513" i="3"/>
  <c r="S3513" i="3" s="1"/>
  <c r="V3528" i="3"/>
  <c r="S3528" i="3" s="1"/>
  <c r="V3543" i="3"/>
  <c r="S3543" i="3" s="1"/>
  <c r="V3558" i="3"/>
  <c r="S3558" i="3" s="1"/>
  <c r="V3473" i="3"/>
  <c r="S3473" i="3" s="1"/>
  <c r="V3488" i="3"/>
  <c r="S3488" i="3" s="1"/>
  <c r="V3503" i="3"/>
  <c r="S3503" i="3" s="1"/>
  <c r="V3518" i="3"/>
  <c r="S3518" i="3" s="1"/>
  <c r="V3533" i="3"/>
  <c r="S3533" i="3" s="1"/>
  <c r="V3548" i="3"/>
  <c r="S3548" i="3" s="1"/>
  <c r="V3563" i="3"/>
  <c r="S3563" i="3" s="1"/>
  <c r="V3478" i="3"/>
  <c r="S3478" i="3" s="1"/>
  <c r="V3493" i="3"/>
  <c r="S3493" i="3" s="1"/>
  <c r="V3508" i="3"/>
  <c r="S3508" i="3" s="1"/>
  <c r="V3523" i="3"/>
  <c r="S3523" i="3" s="1"/>
  <c r="V3538" i="3"/>
  <c r="S3538" i="3" s="1"/>
  <c r="V3553" i="3"/>
  <c r="S3553" i="3" s="1"/>
  <c r="V3568" i="3"/>
  <c r="S3568" i="3" s="1"/>
  <c r="V3573" i="3"/>
  <c r="S3573" i="3" s="1"/>
  <c r="V3588" i="3"/>
  <c r="S3588" i="3" s="1"/>
  <c r="V3603" i="3"/>
  <c r="S3603" i="3" s="1"/>
  <c r="V3618" i="3"/>
  <c r="S3618" i="3" s="1"/>
  <c r="V3633" i="3"/>
  <c r="S3633" i="3" s="1"/>
  <c r="V3648" i="3"/>
  <c r="S3648" i="3" s="1"/>
  <c r="V3663" i="3"/>
  <c r="S3663" i="3" s="1"/>
  <c r="V3578" i="3"/>
  <c r="S3578" i="3" s="1"/>
  <c r="V3593" i="3"/>
  <c r="S3593" i="3" s="1"/>
  <c r="V3608" i="3"/>
  <c r="S3608" i="3" s="1"/>
  <c r="V3623" i="3"/>
  <c r="S3623" i="3" s="1"/>
  <c r="V3638" i="3"/>
  <c r="S3638" i="3" s="1"/>
  <c r="V3653" i="3"/>
  <c r="S3653" i="3" s="1"/>
  <c r="V3668" i="3"/>
  <c r="S3668" i="3" s="1"/>
  <c r="V3583" i="3"/>
  <c r="S3583" i="3" s="1"/>
  <c r="V3598" i="3"/>
  <c r="S3598" i="3" s="1"/>
  <c r="V3613" i="3"/>
  <c r="S3613" i="3" s="1"/>
  <c r="V3628" i="3"/>
  <c r="S3628" i="3" s="1"/>
  <c r="V3643" i="3"/>
  <c r="S3643" i="3" s="1"/>
  <c r="V3658" i="3"/>
  <c r="S3658" i="3" s="1"/>
  <c r="V3673" i="3"/>
  <c r="S3673" i="3" s="1"/>
  <c r="V3678" i="3"/>
  <c r="S3678" i="3" s="1"/>
  <c r="V3693" i="3"/>
  <c r="S3693" i="3" s="1"/>
  <c r="V3708" i="3"/>
  <c r="S3708" i="3" s="1"/>
  <c r="V3723" i="3"/>
  <c r="S3723" i="3" s="1"/>
  <c r="V3738" i="3"/>
  <c r="S3738" i="3" s="1"/>
  <c r="V3753" i="3"/>
  <c r="S3753" i="3" s="1"/>
  <c r="V3768" i="3"/>
  <c r="S3768" i="3" s="1"/>
  <c r="V3683" i="3"/>
  <c r="S3683" i="3" s="1"/>
  <c r="V3698" i="3"/>
  <c r="S3698" i="3" s="1"/>
  <c r="V3713" i="3"/>
  <c r="S3713" i="3" s="1"/>
  <c r="V3728" i="3"/>
  <c r="S3728" i="3" s="1"/>
  <c r="V3743" i="3"/>
  <c r="S3743" i="3" s="1"/>
  <c r="V3758" i="3"/>
  <c r="S3758" i="3" s="1"/>
  <c r="V3773" i="3"/>
  <c r="S3773" i="3" s="1"/>
  <c r="V3688" i="3"/>
  <c r="S3688" i="3" s="1"/>
  <c r="V3703" i="3"/>
  <c r="S3703" i="3" s="1"/>
  <c r="V3718" i="3"/>
  <c r="S3718" i="3" s="1"/>
  <c r="V3733" i="3"/>
  <c r="S3733" i="3" s="1"/>
  <c r="V3748" i="3"/>
  <c r="S3748" i="3" s="1"/>
  <c r="V3763" i="3"/>
  <c r="S3763" i="3" s="1"/>
  <c r="V3778" i="3"/>
  <c r="S3778" i="3" s="1"/>
  <c r="V3783" i="3"/>
  <c r="S3783" i="3" s="1"/>
  <c r="V3798" i="3"/>
  <c r="S3798" i="3" s="1"/>
  <c r="V3813" i="3"/>
  <c r="S3813" i="3" s="1"/>
  <c r="V3828" i="3"/>
  <c r="S3828" i="3" s="1"/>
  <c r="V3843" i="3"/>
  <c r="S3843" i="3" s="1"/>
  <c r="V3858" i="3"/>
  <c r="S3858" i="3" s="1"/>
  <c r="V3873" i="3"/>
  <c r="S3873" i="3" s="1"/>
  <c r="V3788" i="3"/>
  <c r="S3788" i="3" s="1"/>
  <c r="V3803" i="3"/>
  <c r="S3803" i="3" s="1"/>
  <c r="V3818" i="3"/>
  <c r="S3818" i="3" s="1"/>
  <c r="V3833" i="3"/>
  <c r="S3833" i="3" s="1"/>
  <c r="V3848" i="3"/>
  <c r="S3848" i="3" s="1"/>
  <c r="V3863" i="3"/>
  <c r="S3863" i="3" s="1"/>
  <c r="V3878" i="3"/>
  <c r="S3878" i="3" s="1"/>
  <c r="V3793" i="3"/>
  <c r="S3793" i="3" s="1"/>
  <c r="V3808" i="3"/>
  <c r="S3808" i="3" s="1"/>
  <c r="V3823" i="3"/>
  <c r="S3823" i="3" s="1"/>
  <c r="V3838" i="3"/>
  <c r="S3838" i="3" s="1"/>
  <c r="V3853" i="3"/>
  <c r="S3853" i="3" s="1"/>
  <c r="V3868" i="3"/>
  <c r="S3868" i="3" s="1"/>
  <c r="V3883" i="3"/>
  <c r="S3883" i="3" s="1"/>
  <c r="V3888" i="3"/>
  <c r="S3888" i="3" s="1"/>
  <c r="V3903" i="3"/>
  <c r="S3903" i="3" s="1"/>
  <c r="V3918" i="3"/>
  <c r="S3918" i="3" s="1"/>
  <c r="V3933" i="3"/>
  <c r="S3933" i="3" s="1"/>
  <c r="V3948" i="3"/>
  <c r="S3948" i="3" s="1"/>
  <c r="V3963" i="3"/>
  <c r="S3963" i="3" s="1"/>
  <c r="V3978" i="3"/>
  <c r="S3978" i="3" s="1"/>
  <c r="V3893" i="3"/>
  <c r="S3893" i="3" s="1"/>
  <c r="V3908" i="3"/>
  <c r="S3908" i="3" s="1"/>
  <c r="V3923" i="3"/>
  <c r="S3923" i="3" s="1"/>
  <c r="V3938" i="3"/>
  <c r="S3938" i="3" s="1"/>
  <c r="V3953" i="3"/>
  <c r="S3953" i="3" s="1"/>
  <c r="V3968" i="3"/>
  <c r="S3968" i="3" s="1"/>
  <c r="V3983" i="3"/>
  <c r="S3983" i="3" s="1"/>
  <c r="V3898" i="3"/>
  <c r="S3898" i="3" s="1"/>
  <c r="V3913" i="3"/>
  <c r="S3913" i="3" s="1"/>
  <c r="V3928" i="3"/>
  <c r="S3928" i="3" s="1"/>
  <c r="V3943" i="3"/>
  <c r="S3943" i="3" s="1"/>
  <c r="V3958" i="3"/>
  <c r="S3958" i="3" s="1"/>
  <c r="V3973" i="3"/>
  <c r="S3973" i="3" s="1"/>
  <c r="V3988" i="3"/>
  <c r="S3988" i="3" s="1"/>
  <c r="V3994" i="3"/>
  <c r="S3994" i="3" s="1"/>
  <c r="V4024" i="3"/>
  <c r="S4024" i="3" s="1"/>
  <c r="V4054" i="3"/>
  <c r="S4054" i="3" s="1"/>
  <c r="V4084" i="3"/>
  <c r="S4084" i="3" s="1"/>
  <c r="V4114" i="3"/>
  <c r="S4114" i="3" s="1"/>
  <c r="V4144" i="3"/>
  <c r="S4144" i="3" s="1"/>
  <c r="V4174" i="3"/>
  <c r="S4174" i="3" s="1"/>
  <c r="V4004" i="3"/>
  <c r="S4004" i="3" s="1"/>
  <c r="V4034" i="3"/>
  <c r="S4034" i="3" s="1"/>
  <c r="V4064" i="3"/>
  <c r="S4064" i="3" s="1"/>
  <c r="V4094" i="3"/>
  <c r="S4094" i="3" s="1"/>
  <c r="V4124" i="3"/>
  <c r="S4124" i="3" s="1"/>
  <c r="V4154" i="3"/>
  <c r="S4154" i="3" s="1"/>
  <c r="V4184" i="3"/>
  <c r="S4184" i="3" s="1"/>
  <c r="V4014" i="3"/>
  <c r="S4014" i="3" s="1"/>
  <c r="V4044" i="3"/>
  <c r="S4044" i="3" s="1"/>
  <c r="V4074" i="3"/>
  <c r="S4074" i="3" s="1"/>
  <c r="V4104" i="3"/>
  <c r="S4104" i="3" s="1"/>
  <c r="V4134" i="3"/>
  <c r="S4134" i="3" s="1"/>
  <c r="V4164" i="3"/>
  <c r="S4164" i="3" s="1"/>
  <c r="V4194" i="3"/>
  <c r="S4194" i="3" s="1"/>
  <c r="V3995" i="3"/>
  <c r="S3995" i="3" s="1"/>
  <c r="V4025" i="3"/>
  <c r="S4025" i="3" s="1"/>
  <c r="V4055" i="3"/>
  <c r="S4055" i="3" s="1"/>
  <c r="V4085" i="3"/>
  <c r="S4085" i="3" s="1"/>
  <c r="V4115" i="3"/>
  <c r="S4115" i="3" s="1"/>
  <c r="V4145" i="3"/>
  <c r="S4145" i="3" s="1"/>
  <c r="V4175" i="3"/>
  <c r="S4175" i="3" s="1"/>
  <c r="V4005" i="3"/>
  <c r="S4005" i="3" s="1"/>
  <c r="V4035" i="3"/>
  <c r="S4035" i="3" s="1"/>
  <c r="V4065" i="3"/>
  <c r="S4065" i="3" s="1"/>
  <c r="V4095" i="3"/>
  <c r="S4095" i="3" s="1"/>
  <c r="V4125" i="3"/>
  <c r="S4125" i="3" s="1"/>
  <c r="V4155" i="3"/>
  <c r="S4155" i="3" s="1"/>
  <c r="V4185" i="3"/>
  <c r="S4185" i="3" s="1"/>
  <c r="V4015" i="3"/>
  <c r="S4015" i="3" s="1"/>
  <c r="V4045" i="3"/>
  <c r="S4045" i="3" s="1"/>
  <c r="V4075" i="3"/>
  <c r="S4075" i="3" s="1"/>
  <c r="V4105" i="3"/>
  <c r="S4105" i="3" s="1"/>
  <c r="V4135" i="3"/>
  <c r="S4135" i="3" s="1"/>
  <c r="V4165" i="3"/>
  <c r="S4165" i="3" s="1"/>
  <c r="V4195" i="3"/>
  <c r="S4195" i="3" s="1"/>
  <c r="V4203" i="3"/>
  <c r="S4203" i="3" s="1"/>
  <c r="V4218" i="3"/>
  <c r="S4218" i="3" s="1"/>
  <c r="V4233" i="3"/>
  <c r="S4233" i="3" s="1"/>
  <c r="V4248" i="3"/>
  <c r="S4248" i="3" s="1"/>
  <c r="V4263" i="3"/>
  <c r="S4263" i="3" s="1"/>
  <c r="V4278" i="3"/>
  <c r="S4278" i="3" s="1"/>
  <c r="V4293" i="3"/>
  <c r="S4293" i="3" s="1"/>
  <c r="V4208" i="3"/>
  <c r="S4208" i="3" s="1"/>
  <c r="V4223" i="3"/>
  <c r="S4223" i="3" s="1"/>
  <c r="V4238" i="3"/>
  <c r="S4238" i="3" s="1"/>
  <c r="V4253" i="3"/>
  <c r="S4253" i="3" s="1"/>
  <c r="V4268" i="3"/>
  <c r="S4268" i="3" s="1"/>
  <c r="V4283" i="3"/>
  <c r="S4283" i="3" s="1"/>
  <c r="V4298" i="3"/>
  <c r="S4298" i="3" s="1"/>
  <c r="V4213" i="3"/>
  <c r="S4213" i="3" s="1"/>
  <c r="V4228" i="3"/>
  <c r="S4228" i="3" s="1"/>
  <c r="V4243" i="3"/>
  <c r="S4243" i="3" s="1"/>
  <c r="V4258" i="3"/>
  <c r="S4258" i="3" s="1"/>
  <c r="V4273" i="3"/>
  <c r="S4273" i="3" s="1"/>
  <c r="V4288" i="3"/>
  <c r="S4288" i="3" s="1"/>
  <c r="V4303" i="3"/>
  <c r="S4303" i="3" s="1"/>
  <c r="V4308" i="3"/>
  <c r="S4308" i="3" s="1"/>
  <c r="V4323" i="3"/>
  <c r="S4323" i="3" s="1"/>
  <c r="V4338" i="3"/>
  <c r="S4338" i="3" s="1"/>
  <c r="V4353" i="3"/>
  <c r="S4353" i="3" s="1"/>
  <c r="V4368" i="3"/>
  <c r="S4368" i="3" s="1"/>
  <c r="V4383" i="3"/>
  <c r="S4383" i="3" s="1"/>
  <c r="V4398" i="3"/>
  <c r="S4398" i="3" s="1"/>
  <c r="V4313" i="3"/>
  <c r="S4313" i="3" s="1"/>
  <c r="V4328" i="3"/>
  <c r="S4328" i="3" s="1"/>
  <c r="V4343" i="3"/>
  <c r="S4343" i="3" s="1"/>
  <c r="V4358" i="3"/>
  <c r="S4358" i="3" s="1"/>
  <c r="V4373" i="3"/>
  <c r="S4373" i="3" s="1"/>
  <c r="V4388" i="3"/>
  <c r="S4388" i="3" s="1"/>
  <c r="V4403" i="3"/>
  <c r="S4403" i="3" s="1"/>
  <c r="V4318" i="3"/>
  <c r="S4318" i="3" s="1"/>
  <c r="V4333" i="3"/>
  <c r="S4333" i="3" s="1"/>
  <c r="V4348" i="3"/>
  <c r="S4348" i="3" s="1"/>
  <c r="V4363" i="3"/>
  <c r="S4363" i="3" s="1"/>
  <c r="V4378" i="3"/>
  <c r="S4378" i="3" s="1"/>
  <c r="V4393" i="3"/>
  <c r="S4393" i="3" s="1"/>
  <c r="V4408" i="3"/>
  <c r="S4408" i="3" s="1"/>
  <c r="V4413" i="3"/>
  <c r="S4413" i="3" s="1"/>
  <c r="V4428" i="3"/>
  <c r="S4428" i="3" s="1"/>
  <c r="V4443" i="3"/>
  <c r="S4443" i="3" s="1"/>
  <c r="V4458" i="3"/>
  <c r="S4458" i="3" s="1"/>
  <c r="V4473" i="3"/>
  <c r="S4473" i="3" s="1"/>
  <c r="V4488" i="3"/>
  <c r="S4488" i="3" s="1"/>
  <c r="V4503" i="3"/>
  <c r="S4503" i="3" s="1"/>
  <c r="V4418" i="3"/>
  <c r="S4418" i="3" s="1"/>
  <c r="V4433" i="3"/>
  <c r="S4433" i="3" s="1"/>
  <c r="V4448" i="3"/>
  <c r="S4448" i="3" s="1"/>
  <c r="V4463" i="3"/>
  <c r="S4463" i="3" s="1"/>
  <c r="V4478" i="3"/>
  <c r="S4478" i="3" s="1"/>
  <c r="V4493" i="3"/>
  <c r="S4493" i="3" s="1"/>
  <c r="V4508" i="3"/>
  <c r="S4508" i="3" s="1"/>
  <c r="V4423" i="3"/>
  <c r="S4423" i="3" s="1"/>
  <c r="V4438" i="3"/>
  <c r="S4438" i="3" s="1"/>
  <c r="V4453" i="3"/>
  <c r="S4453" i="3" s="1"/>
  <c r="V4468" i="3"/>
  <c r="S4468" i="3" s="1"/>
  <c r="V4483" i="3"/>
  <c r="S4483" i="3" s="1"/>
  <c r="V4498" i="3"/>
  <c r="S4498" i="3" s="1"/>
  <c r="V4513" i="3"/>
  <c r="S4513" i="3" s="1"/>
  <c r="V4518" i="3"/>
  <c r="S4518" i="3" s="1"/>
  <c r="V4533" i="3"/>
  <c r="S4533" i="3" s="1"/>
  <c r="V4548" i="3"/>
  <c r="S4548" i="3" s="1"/>
  <c r="V4563" i="3"/>
  <c r="S4563" i="3" s="1"/>
  <c r="V4578" i="3"/>
  <c r="S4578" i="3" s="1"/>
  <c r="V4593" i="3"/>
  <c r="S4593" i="3" s="1"/>
  <c r="V4608" i="3"/>
  <c r="S4608" i="3" s="1"/>
  <c r="V4523" i="3"/>
  <c r="S4523" i="3" s="1"/>
  <c r="V4538" i="3"/>
  <c r="S4538" i="3" s="1"/>
  <c r="V4553" i="3"/>
  <c r="S4553" i="3" s="1"/>
  <c r="V4568" i="3"/>
  <c r="S4568" i="3" s="1"/>
  <c r="V4583" i="3"/>
  <c r="S4583" i="3" s="1"/>
  <c r="V4598" i="3"/>
  <c r="S4598" i="3" s="1"/>
  <c r="V4613" i="3"/>
  <c r="S4613" i="3" s="1"/>
  <c r="V4528" i="3"/>
  <c r="S4528" i="3" s="1"/>
  <c r="V4543" i="3"/>
  <c r="S4543" i="3" s="1"/>
  <c r="V4558" i="3"/>
  <c r="S4558" i="3" s="1"/>
  <c r="V4573" i="3"/>
  <c r="S4573" i="3" s="1"/>
  <c r="V4588" i="3"/>
  <c r="S4588" i="3" s="1"/>
  <c r="V4603" i="3"/>
  <c r="S4603" i="3" s="1"/>
  <c r="V4618" i="3"/>
  <c r="S4618" i="3" s="1"/>
  <c r="V4623" i="3"/>
  <c r="S4623" i="3" s="1"/>
  <c r="V4638" i="3"/>
  <c r="S4638" i="3" s="1"/>
  <c r="V4653" i="3"/>
  <c r="S4653" i="3" s="1"/>
  <c r="V4668" i="3"/>
  <c r="S4668" i="3" s="1"/>
  <c r="V4683" i="3"/>
  <c r="S4683" i="3" s="1"/>
  <c r="V4698" i="3"/>
  <c r="S4698" i="3" s="1"/>
  <c r="V4713" i="3"/>
  <c r="S4713" i="3" s="1"/>
  <c r="V4628" i="3"/>
  <c r="S4628" i="3" s="1"/>
  <c r="V4643" i="3"/>
  <c r="S4643" i="3" s="1"/>
  <c r="V4658" i="3"/>
  <c r="S4658" i="3" s="1"/>
  <c r="V4673" i="3"/>
  <c r="S4673" i="3" s="1"/>
  <c r="V4688" i="3"/>
  <c r="S4688" i="3" s="1"/>
  <c r="V4703" i="3"/>
  <c r="S4703" i="3" s="1"/>
  <c r="V4718" i="3"/>
  <c r="S4718" i="3" s="1"/>
  <c r="V4633" i="3"/>
  <c r="S4633" i="3" s="1"/>
  <c r="V4648" i="3"/>
  <c r="S4648" i="3" s="1"/>
  <c r="V4663" i="3"/>
  <c r="S4663" i="3" s="1"/>
  <c r="V4678" i="3"/>
  <c r="S4678" i="3" s="1"/>
  <c r="V4693" i="3"/>
  <c r="S4693" i="3" s="1"/>
  <c r="V4708" i="3"/>
  <c r="S4708" i="3" s="1"/>
  <c r="V4723" i="3"/>
  <c r="S4723" i="3" s="1"/>
  <c r="V4728" i="3"/>
  <c r="S4728" i="3" s="1"/>
  <c r="V4743" i="3"/>
  <c r="S4743" i="3" s="1"/>
  <c r="V4758" i="3"/>
  <c r="S4758" i="3" s="1"/>
  <c r="V4773" i="3"/>
  <c r="S4773" i="3" s="1"/>
  <c r="V4788" i="3"/>
  <c r="S4788" i="3" s="1"/>
  <c r="V4803" i="3"/>
  <c r="S4803" i="3" s="1"/>
  <c r="V4818" i="3"/>
  <c r="S4818" i="3" s="1"/>
  <c r="V4733" i="3"/>
  <c r="S4733" i="3" s="1"/>
  <c r="V4748" i="3"/>
  <c r="S4748" i="3" s="1"/>
  <c r="V4763" i="3"/>
  <c r="S4763" i="3" s="1"/>
  <c r="V4778" i="3"/>
  <c r="S4778" i="3" s="1"/>
  <c r="V4793" i="3"/>
  <c r="S4793" i="3" s="1"/>
  <c r="V4808" i="3"/>
  <c r="S4808" i="3" s="1"/>
  <c r="V4823" i="3"/>
  <c r="S4823" i="3" s="1"/>
  <c r="V4738" i="3"/>
  <c r="S4738" i="3" s="1"/>
  <c r="V4753" i="3"/>
  <c r="S4753" i="3" s="1"/>
  <c r="V4768" i="3"/>
  <c r="S4768" i="3" s="1"/>
  <c r="V4783" i="3"/>
  <c r="S4783" i="3" s="1"/>
  <c r="V4798" i="3"/>
  <c r="S4798" i="3" s="1"/>
  <c r="V4813" i="3"/>
  <c r="S4813" i="3" s="1"/>
  <c r="V4828" i="3"/>
  <c r="S4828" i="3" s="1"/>
  <c r="V4834" i="3"/>
  <c r="S4834" i="3" s="1"/>
  <c r="V4864" i="3"/>
  <c r="S4864" i="3" s="1"/>
  <c r="V4894" i="3"/>
  <c r="S4894" i="3" s="1"/>
  <c r="V4924" i="3"/>
  <c r="S4924" i="3" s="1"/>
  <c r="V4954" i="3"/>
  <c r="S4954" i="3" s="1"/>
  <c r="V4984" i="3"/>
  <c r="S4984" i="3" s="1"/>
  <c r="V5014" i="3"/>
  <c r="S5014" i="3" s="1"/>
  <c r="V4844" i="3"/>
  <c r="S4844" i="3" s="1"/>
  <c r="V4874" i="3"/>
  <c r="S4874" i="3" s="1"/>
  <c r="V4904" i="3"/>
  <c r="S4904" i="3" s="1"/>
  <c r="V4934" i="3"/>
  <c r="S4934" i="3" s="1"/>
  <c r="V4964" i="3"/>
  <c r="S4964" i="3" s="1"/>
  <c r="V4994" i="3"/>
  <c r="S4994" i="3" s="1"/>
  <c r="V5024" i="3"/>
  <c r="S5024" i="3" s="1"/>
  <c r="V4854" i="3"/>
  <c r="S4854" i="3" s="1"/>
  <c r="V4884" i="3"/>
  <c r="S4884" i="3" s="1"/>
  <c r="V4914" i="3"/>
  <c r="S4914" i="3" s="1"/>
  <c r="V4944" i="3"/>
  <c r="S4944" i="3" s="1"/>
  <c r="V4974" i="3"/>
  <c r="S4974" i="3" s="1"/>
  <c r="V5004" i="3"/>
  <c r="S5004" i="3" s="1"/>
  <c r="V5034" i="3"/>
  <c r="S5034" i="3" s="1"/>
  <c r="V4835" i="3"/>
  <c r="S4835" i="3" s="1"/>
  <c r="V4865" i="3"/>
  <c r="S4865" i="3" s="1"/>
  <c r="V4895" i="3"/>
  <c r="S4895" i="3" s="1"/>
  <c r="V4925" i="3"/>
  <c r="S4925" i="3" s="1"/>
  <c r="V4955" i="3"/>
  <c r="S4955" i="3" s="1"/>
  <c r="V4985" i="3"/>
  <c r="S4985" i="3" s="1"/>
  <c r="V5015" i="3"/>
  <c r="S5015" i="3" s="1"/>
  <c r="V4845" i="3"/>
  <c r="S4845" i="3" s="1"/>
  <c r="V4875" i="3"/>
  <c r="S4875" i="3" s="1"/>
  <c r="V4905" i="3"/>
  <c r="S4905" i="3" s="1"/>
  <c r="V4935" i="3"/>
  <c r="S4935" i="3" s="1"/>
  <c r="V4965" i="3"/>
  <c r="S4965" i="3" s="1"/>
  <c r="V4995" i="3"/>
  <c r="S4995" i="3" s="1"/>
  <c r="V5025" i="3"/>
  <c r="S5025" i="3" s="1"/>
  <c r="V4855" i="3"/>
  <c r="S4855" i="3" s="1"/>
  <c r="V4885" i="3"/>
  <c r="S4885" i="3" s="1"/>
  <c r="V4915" i="3"/>
  <c r="S4915" i="3" s="1"/>
  <c r="V4945" i="3"/>
  <c r="S4945" i="3" s="1"/>
  <c r="V4975" i="3"/>
  <c r="S4975" i="3" s="1"/>
  <c r="V5005" i="3"/>
  <c r="S5005" i="3" s="1"/>
  <c r="V5035" i="3"/>
  <c r="S5035" i="3" s="1"/>
  <c r="V5043" i="3"/>
  <c r="S5043" i="3" s="1"/>
  <c r="V5058" i="3"/>
  <c r="S5058" i="3" s="1"/>
  <c r="V5073" i="3"/>
  <c r="S5073" i="3" s="1"/>
  <c r="V5088" i="3"/>
  <c r="S5088" i="3" s="1"/>
  <c r="V5103" i="3"/>
  <c r="S5103" i="3" s="1"/>
  <c r="V5118" i="3"/>
  <c r="S5118" i="3" s="1"/>
  <c r="V5133" i="3"/>
  <c r="S5133" i="3" s="1"/>
  <c r="V5048" i="3"/>
  <c r="S5048" i="3" s="1"/>
  <c r="V5063" i="3"/>
  <c r="S5063" i="3" s="1"/>
  <c r="V5078" i="3"/>
  <c r="S5078" i="3" s="1"/>
  <c r="V5093" i="3"/>
  <c r="S5093" i="3" s="1"/>
  <c r="V5108" i="3"/>
  <c r="S5108" i="3" s="1"/>
  <c r="V5123" i="3"/>
  <c r="S5123" i="3" s="1"/>
  <c r="V5138" i="3"/>
  <c r="S5138" i="3" s="1"/>
  <c r="V5053" i="3"/>
  <c r="S5053" i="3" s="1"/>
  <c r="V5068" i="3"/>
  <c r="S5068" i="3" s="1"/>
  <c r="V5083" i="3"/>
  <c r="S5083" i="3" s="1"/>
  <c r="V5098" i="3"/>
  <c r="S5098" i="3" s="1"/>
  <c r="V5113" i="3"/>
  <c r="S5113" i="3" s="1"/>
  <c r="V5128" i="3"/>
  <c r="S5128" i="3" s="1"/>
  <c r="V5143" i="3"/>
  <c r="S5143" i="3" s="1"/>
  <c r="V5148" i="3"/>
  <c r="S5148" i="3" s="1"/>
  <c r="V5163" i="3"/>
  <c r="S5163" i="3" s="1"/>
  <c r="V5178" i="3"/>
  <c r="S5178" i="3" s="1"/>
  <c r="V5193" i="3"/>
  <c r="S5193" i="3" s="1"/>
  <c r="V5208" i="3"/>
  <c r="S5208" i="3" s="1"/>
  <c r="V5223" i="3"/>
  <c r="S5223" i="3" s="1"/>
  <c r="V5238" i="3"/>
  <c r="S5238" i="3" s="1"/>
  <c r="V5153" i="3"/>
  <c r="S5153" i="3" s="1"/>
  <c r="V5168" i="3"/>
  <c r="S5168" i="3" s="1"/>
  <c r="V5183" i="3"/>
  <c r="S5183" i="3" s="1"/>
  <c r="V5198" i="3"/>
  <c r="S5198" i="3" s="1"/>
  <c r="V5213" i="3"/>
  <c r="S5213" i="3" s="1"/>
  <c r="V5228" i="3"/>
  <c r="S5228" i="3" s="1"/>
  <c r="V5243" i="3"/>
  <c r="S5243" i="3" s="1"/>
  <c r="V5158" i="3"/>
  <c r="S5158" i="3" s="1"/>
  <c r="V5173" i="3"/>
  <c r="S5173" i="3" s="1"/>
  <c r="V5188" i="3"/>
  <c r="S5188" i="3" s="1"/>
  <c r="V5203" i="3"/>
  <c r="S5203" i="3" s="1"/>
  <c r="V5218" i="3"/>
  <c r="S5218" i="3" s="1"/>
  <c r="V5233" i="3"/>
  <c r="S5233" i="3" s="1"/>
  <c r="V5248" i="3"/>
  <c r="S5248" i="3" s="1"/>
  <c r="V5253" i="3"/>
  <c r="S5253" i="3" s="1"/>
  <c r="V5268" i="3"/>
  <c r="S5268" i="3" s="1"/>
  <c r="V5283" i="3"/>
  <c r="S5283" i="3" s="1"/>
  <c r="V5298" i="3"/>
  <c r="S5298" i="3" s="1"/>
  <c r="V5313" i="3"/>
  <c r="S5313" i="3" s="1"/>
  <c r="V5328" i="3"/>
  <c r="S5328" i="3" s="1"/>
  <c r="V5343" i="3"/>
  <c r="S5343" i="3" s="1"/>
  <c r="V5258" i="3"/>
  <c r="S5258" i="3" s="1"/>
  <c r="V5273" i="3"/>
  <c r="S5273" i="3" s="1"/>
  <c r="V5288" i="3"/>
  <c r="S5288" i="3" s="1"/>
  <c r="V5303" i="3"/>
  <c r="S5303" i="3" s="1"/>
  <c r="V5318" i="3"/>
  <c r="S5318" i="3" s="1"/>
  <c r="V5333" i="3"/>
  <c r="S5333" i="3" s="1"/>
  <c r="V5348" i="3"/>
  <c r="S5348" i="3" s="1"/>
  <c r="V5263" i="3"/>
  <c r="S5263" i="3" s="1"/>
  <c r="V5278" i="3"/>
  <c r="S5278" i="3" s="1"/>
  <c r="V5293" i="3"/>
  <c r="S5293" i="3" s="1"/>
  <c r="V5308" i="3"/>
  <c r="S5308" i="3" s="1"/>
  <c r="V5323" i="3"/>
  <c r="S5323" i="3" s="1"/>
  <c r="V5338" i="3"/>
  <c r="S5338" i="3" s="1"/>
  <c r="V5353" i="3"/>
  <c r="S5353" i="3" s="1"/>
  <c r="V5358" i="3"/>
  <c r="S5358" i="3" s="1"/>
  <c r="V5373" i="3"/>
  <c r="S5373" i="3" s="1"/>
  <c r="V5388" i="3"/>
  <c r="S5388" i="3" s="1"/>
  <c r="V5403" i="3"/>
  <c r="S5403" i="3" s="1"/>
  <c r="V5418" i="3"/>
  <c r="S5418" i="3" s="1"/>
  <c r="V5433" i="3"/>
  <c r="S5433" i="3" s="1"/>
  <c r="V5448" i="3"/>
  <c r="S5448" i="3" s="1"/>
  <c r="V5363" i="3"/>
  <c r="S5363" i="3" s="1"/>
  <c r="V5378" i="3"/>
  <c r="S5378" i="3" s="1"/>
  <c r="V5393" i="3"/>
  <c r="S5393" i="3" s="1"/>
  <c r="V5408" i="3"/>
  <c r="S5408" i="3" s="1"/>
  <c r="V5423" i="3"/>
  <c r="S5423" i="3" s="1"/>
  <c r="V5438" i="3"/>
  <c r="S5438" i="3" s="1"/>
  <c r="V5453" i="3"/>
  <c r="S5453" i="3" s="1"/>
  <c r="V5368" i="3"/>
  <c r="S5368" i="3" s="1"/>
  <c r="V5383" i="3"/>
  <c r="S5383" i="3" s="1"/>
  <c r="V5398" i="3"/>
  <c r="S5398" i="3" s="1"/>
  <c r="V5413" i="3"/>
  <c r="S5413" i="3" s="1"/>
  <c r="V5428" i="3"/>
  <c r="S5428" i="3" s="1"/>
  <c r="V5443" i="3"/>
  <c r="S5443" i="3" s="1"/>
  <c r="V5458" i="3"/>
  <c r="S5458" i="3" s="1"/>
  <c r="V5463" i="3"/>
  <c r="S5463" i="3" s="1"/>
  <c r="V5478" i="3"/>
  <c r="S5478" i="3" s="1"/>
  <c r="V5493" i="3"/>
  <c r="S5493" i="3" s="1"/>
  <c r="V5508" i="3"/>
  <c r="S5508" i="3" s="1"/>
  <c r="V5523" i="3"/>
  <c r="S5523" i="3" s="1"/>
  <c r="V5538" i="3"/>
  <c r="S5538" i="3" s="1"/>
  <c r="V5553" i="3"/>
  <c r="S5553" i="3" s="1"/>
  <c r="V5468" i="3"/>
  <c r="S5468" i="3" s="1"/>
  <c r="V5483" i="3"/>
  <c r="S5483" i="3" s="1"/>
  <c r="V5498" i="3"/>
  <c r="S5498" i="3" s="1"/>
  <c r="V5513" i="3"/>
  <c r="S5513" i="3" s="1"/>
  <c r="V5528" i="3"/>
  <c r="S5528" i="3" s="1"/>
  <c r="V5543" i="3"/>
  <c r="S5543" i="3" s="1"/>
  <c r="V5558" i="3"/>
  <c r="S5558" i="3" s="1"/>
  <c r="V5473" i="3"/>
  <c r="S5473" i="3" s="1"/>
  <c r="V5488" i="3"/>
  <c r="S5488" i="3" s="1"/>
  <c r="V5503" i="3"/>
  <c r="S5503" i="3" s="1"/>
  <c r="V5518" i="3"/>
  <c r="S5518" i="3" s="1"/>
  <c r="V5533" i="3"/>
  <c r="S5533" i="3" s="1"/>
  <c r="V5548" i="3"/>
  <c r="S5548" i="3" s="1"/>
  <c r="V5563" i="3"/>
  <c r="S5563" i="3" s="1"/>
  <c r="V5568" i="3"/>
  <c r="S5568" i="3" s="1"/>
  <c r="V5583" i="3"/>
  <c r="S5583" i="3" s="1"/>
  <c r="V5598" i="3"/>
  <c r="S5598" i="3" s="1"/>
  <c r="V5613" i="3"/>
  <c r="S5613" i="3" s="1"/>
  <c r="V5628" i="3"/>
  <c r="S5628" i="3" s="1"/>
  <c r="V5643" i="3"/>
  <c r="S5643" i="3" s="1"/>
  <c r="V5658" i="3"/>
  <c r="S5658" i="3" s="1"/>
  <c r="V5573" i="3"/>
  <c r="S5573" i="3" s="1"/>
  <c r="V5588" i="3"/>
  <c r="S5588" i="3" s="1"/>
  <c r="V5603" i="3"/>
  <c r="S5603" i="3" s="1"/>
  <c r="V5618" i="3"/>
  <c r="S5618" i="3" s="1"/>
  <c r="V5633" i="3"/>
  <c r="S5633" i="3" s="1"/>
  <c r="V5648" i="3"/>
  <c r="S5648" i="3" s="1"/>
  <c r="V5663" i="3"/>
  <c r="S5663" i="3" s="1"/>
  <c r="V5578" i="3"/>
  <c r="S5578" i="3" s="1"/>
  <c r="V5593" i="3"/>
  <c r="S5593" i="3" s="1"/>
  <c r="V5608" i="3"/>
  <c r="S5608" i="3" s="1"/>
  <c r="V5623" i="3"/>
  <c r="S5623" i="3" s="1"/>
  <c r="V5638" i="3"/>
  <c r="S5638" i="3" s="1"/>
  <c r="V5653" i="3"/>
  <c r="S5653" i="3" s="1"/>
  <c r="V5668" i="3"/>
  <c r="S5668" i="3" s="1"/>
  <c r="V5674" i="3"/>
  <c r="S5674" i="3" s="1"/>
  <c r="V5704" i="3"/>
  <c r="S5704" i="3" s="1"/>
  <c r="V5734" i="3"/>
  <c r="S5734" i="3" s="1"/>
  <c r="V5764" i="3"/>
  <c r="S5764" i="3" s="1"/>
  <c r="V5794" i="3"/>
  <c r="S5794" i="3" s="1"/>
  <c r="V5824" i="3"/>
  <c r="S5824" i="3" s="1"/>
  <c r="V5854" i="3"/>
  <c r="S5854" i="3" s="1"/>
  <c r="V5684" i="3"/>
  <c r="S5684" i="3" s="1"/>
  <c r="V5714" i="3"/>
  <c r="S5714" i="3" s="1"/>
  <c r="V5744" i="3"/>
  <c r="S5744" i="3" s="1"/>
  <c r="V5774" i="3"/>
  <c r="S5774" i="3" s="1"/>
  <c r="V5804" i="3"/>
  <c r="S5804" i="3" s="1"/>
  <c r="V5834" i="3"/>
  <c r="S5834" i="3" s="1"/>
  <c r="V5864" i="3"/>
  <c r="S5864" i="3" s="1"/>
  <c r="V5694" i="3"/>
  <c r="S5694" i="3" s="1"/>
  <c r="V5724" i="3"/>
  <c r="S5724" i="3" s="1"/>
  <c r="V5754" i="3"/>
  <c r="S5754" i="3" s="1"/>
  <c r="V5784" i="3"/>
  <c r="S5784" i="3" s="1"/>
  <c r="V5814" i="3"/>
  <c r="S5814" i="3" s="1"/>
  <c r="V5844" i="3"/>
  <c r="S5844" i="3" s="1"/>
  <c r="V5874" i="3"/>
  <c r="S5874" i="3" s="1"/>
  <c r="V5675" i="3"/>
  <c r="S5675" i="3" s="1"/>
  <c r="V5705" i="3"/>
  <c r="S5705" i="3" s="1"/>
  <c r="V5735" i="3"/>
  <c r="S5735" i="3" s="1"/>
  <c r="V5765" i="3"/>
  <c r="S5765" i="3" s="1"/>
  <c r="V5795" i="3"/>
  <c r="S5795" i="3" s="1"/>
  <c r="V5825" i="3"/>
  <c r="S5825" i="3" s="1"/>
  <c r="V5855" i="3"/>
  <c r="S5855" i="3" s="1"/>
  <c r="V5685" i="3"/>
  <c r="S5685" i="3" s="1"/>
  <c r="V5715" i="3"/>
  <c r="S5715" i="3" s="1"/>
  <c r="V5745" i="3"/>
  <c r="S5745" i="3" s="1"/>
  <c r="V5775" i="3"/>
  <c r="S5775" i="3" s="1"/>
  <c r="V5805" i="3"/>
  <c r="S5805" i="3" s="1"/>
  <c r="V5835" i="3"/>
  <c r="S5835" i="3" s="1"/>
  <c r="V5865" i="3"/>
  <c r="S5865" i="3" s="1"/>
  <c r="V5695" i="3"/>
  <c r="S5695" i="3" s="1"/>
  <c r="V5725" i="3"/>
  <c r="S5725" i="3" s="1"/>
  <c r="V5755" i="3"/>
  <c r="S5755" i="3" s="1"/>
  <c r="V5785" i="3"/>
  <c r="S5785" i="3" s="1"/>
  <c r="V5815" i="3"/>
  <c r="S5815" i="3" s="1"/>
  <c r="V5845" i="3"/>
  <c r="S5845" i="3" s="1"/>
  <c r="V5875" i="3"/>
  <c r="S5875" i="3" s="1"/>
  <c r="V5883" i="3"/>
  <c r="S5883" i="3" s="1"/>
  <c r="V5898" i="3"/>
  <c r="S5898" i="3" s="1"/>
  <c r="V5913" i="3"/>
  <c r="S5913" i="3" s="1"/>
  <c r="V5928" i="3"/>
  <c r="S5928" i="3" s="1"/>
  <c r="V5943" i="3"/>
  <c r="S5943" i="3" s="1"/>
  <c r="V5958" i="3"/>
  <c r="S5958" i="3" s="1"/>
  <c r="V5973" i="3"/>
  <c r="S5973" i="3" s="1"/>
  <c r="V5888" i="3"/>
  <c r="S5888" i="3" s="1"/>
  <c r="V5903" i="3"/>
  <c r="S5903" i="3" s="1"/>
  <c r="V5918" i="3"/>
  <c r="S5918" i="3" s="1"/>
  <c r="V5933" i="3"/>
  <c r="S5933" i="3" s="1"/>
  <c r="V5948" i="3"/>
  <c r="S5948" i="3" s="1"/>
  <c r="V5963" i="3"/>
  <c r="S5963" i="3" s="1"/>
  <c r="V5978" i="3"/>
  <c r="S5978" i="3" s="1"/>
  <c r="V5893" i="3"/>
  <c r="S5893" i="3" s="1"/>
  <c r="V5908" i="3"/>
  <c r="S5908" i="3" s="1"/>
  <c r="V5923" i="3"/>
  <c r="S5923" i="3" s="1"/>
  <c r="V5938" i="3"/>
  <c r="S5938" i="3" s="1"/>
  <c r="V5953" i="3"/>
  <c r="S5953" i="3" s="1"/>
  <c r="V5968" i="3"/>
  <c r="S5968" i="3" s="1"/>
  <c r="V5983" i="3"/>
  <c r="S5983" i="3" s="1"/>
  <c r="V5988" i="3"/>
  <c r="S5988" i="3" s="1"/>
  <c r="V6003" i="3"/>
  <c r="S6003" i="3" s="1"/>
  <c r="V6018" i="3"/>
  <c r="S6018" i="3" s="1"/>
  <c r="V6033" i="3"/>
  <c r="S6033" i="3" s="1"/>
  <c r="V6048" i="3"/>
  <c r="S6048" i="3" s="1"/>
  <c r="V6063" i="3"/>
  <c r="S6063" i="3" s="1"/>
  <c r="V6078" i="3"/>
  <c r="S6078" i="3" s="1"/>
  <c r="V5993" i="3"/>
  <c r="S5993" i="3" s="1"/>
  <c r="V6008" i="3"/>
  <c r="S6008" i="3" s="1"/>
  <c r="V6023" i="3"/>
  <c r="S6023" i="3" s="1"/>
  <c r="V6038" i="3"/>
  <c r="S6038" i="3" s="1"/>
  <c r="V6053" i="3"/>
  <c r="S6053" i="3" s="1"/>
  <c r="V6068" i="3"/>
  <c r="S6068" i="3" s="1"/>
  <c r="V6083" i="3"/>
  <c r="S6083" i="3" s="1"/>
  <c r="V5998" i="3"/>
  <c r="S5998" i="3" s="1"/>
  <c r="V6013" i="3"/>
  <c r="S6013" i="3" s="1"/>
  <c r="V6028" i="3"/>
  <c r="S6028" i="3" s="1"/>
  <c r="V6043" i="3"/>
  <c r="S6043" i="3" s="1"/>
  <c r="V6058" i="3"/>
  <c r="S6058" i="3" s="1"/>
  <c r="V6073" i="3"/>
  <c r="S6073" i="3" s="1"/>
  <c r="V6088" i="3"/>
  <c r="S6088" i="3" s="1"/>
  <c r="V6093" i="3"/>
  <c r="S6093" i="3" s="1"/>
  <c r="V6108" i="3"/>
  <c r="S6108" i="3" s="1"/>
  <c r="V6123" i="3"/>
  <c r="S6123" i="3" s="1"/>
  <c r="V6138" i="3"/>
  <c r="S6138" i="3" s="1"/>
  <c r="V6153" i="3"/>
  <c r="S6153" i="3" s="1"/>
  <c r="V6168" i="3"/>
  <c r="S6168" i="3" s="1"/>
  <c r="V6183" i="3"/>
  <c r="S6183" i="3" s="1"/>
  <c r="V6098" i="3"/>
  <c r="S6098" i="3" s="1"/>
  <c r="V6113" i="3"/>
  <c r="S6113" i="3" s="1"/>
  <c r="V6128" i="3"/>
  <c r="S6128" i="3" s="1"/>
  <c r="V6143" i="3"/>
  <c r="S6143" i="3" s="1"/>
  <c r="V6158" i="3"/>
  <c r="S6158" i="3" s="1"/>
  <c r="V6173" i="3"/>
  <c r="S6173" i="3" s="1"/>
  <c r="V6188" i="3"/>
  <c r="S6188" i="3" s="1"/>
  <c r="V6103" i="3"/>
  <c r="S6103" i="3" s="1"/>
  <c r="V6118" i="3"/>
  <c r="S6118" i="3" s="1"/>
  <c r="V6133" i="3"/>
  <c r="S6133" i="3" s="1"/>
  <c r="V6148" i="3"/>
  <c r="S6148" i="3" s="1"/>
  <c r="V6163" i="3"/>
  <c r="S6163" i="3" s="1"/>
  <c r="V6178" i="3"/>
  <c r="S6178" i="3" s="1"/>
  <c r="V6193" i="3"/>
  <c r="S6193" i="3" s="1"/>
  <c r="V6198" i="3"/>
  <c r="S6198" i="3" s="1"/>
  <c r="V6213" i="3"/>
  <c r="S6213" i="3" s="1"/>
  <c r="V6228" i="3"/>
  <c r="S6228" i="3" s="1"/>
  <c r="V6243" i="3"/>
  <c r="S6243" i="3" s="1"/>
  <c r="V6258" i="3"/>
  <c r="S6258" i="3" s="1"/>
  <c r="V6273" i="3"/>
  <c r="S6273" i="3" s="1"/>
  <c r="V6288" i="3"/>
  <c r="S6288" i="3" s="1"/>
  <c r="V6203" i="3"/>
  <c r="S6203" i="3" s="1"/>
  <c r="V6218" i="3"/>
  <c r="S6218" i="3" s="1"/>
  <c r="V6233" i="3"/>
  <c r="S6233" i="3" s="1"/>
  <c r="V6248" i="3"/>
  <c r="S6248" i="3" s="1"/>
  <c r="V6263" i="3"/>
  <c r="S6263" i="3" s="1"/>
  <c r="V6278" i="3"/>
  <c r="S6278" i="3" s="1"/>
  <c r="V6293" i="3"/>
  <c r="S6293" i="3" s="1"/>
  <c r="V6208" i="3"/>
  <c r="S6208" i="3" s="1"/>
  <c r="V6223" i="3"/>
  <c r="S6223" i="3" s="1"/>
  <c r="V6238" i="3"/>
  <c r="S6238" i="3" s="1"/>
  <c r="V6253" i="3"/>
  <c r="S6253" i="3" s="1"/>
  <c r="V6268" i="3"/>
  <c r="S6268" i="3" s="1"/>
  <c r="V6283" i="3"/>
  <c r="S6283" i="3" s="1"/>
  <c r="V6298" i="3"/>
  <c r="S6298" i="3" s="1"/>
  <c r="V6303" i="3"/>
  <c r="S6303" i="3" s="1"/>
  <c r="V6318" i="3"/>
  <c r="S6318" i="3" s="1"/>
  <c r="V6333" i="3"/>
  <c r="S6333" i="3" s="1"/>
  <c r="V6348" i="3"/>
  <c r="S6348" i="3" s="1"/>
  <c r="V6363" i="3"/>
  <c r="S6363" i="3" s="1"/>
  <c r="V6378" i="3"/>
  <c r="S6378" i="3" s="1"/>
  <c r="V6393" i="3"/>
  <c r="S6393" i="3" s="1"/>
  <c r="V6308" i="3"/>
  <c r="S6308" i="3" s="1"/>
  <c r="V6323" i="3"/>
  <c r="S6323" i="3" s="1"/>
  <c r="V6338" i="3"/>
  <c r="S6338" i="3" s="1"/>
  <c r="V6353" i="3"/>
  <c r="S6353" i="3" s="1"/>
  <c r="V6368" i="3"/>
  <c r="S6368" i="3" s="1"/>
  <c r="V6383" i="3"/>
  <c r="S6383" i="3" s="1"/>
  <c r="V6398" i="3"/>
  <c r="S6398" i="3" s="1"/>
  <c r="V6313" i="3"/>
  <c r="S6313" i="3" s="1"/>
  <c r="V6328" i="3"/>
  <c r="S6328" i="3" s="1"/>
  <c r="V6343" i="3"/>
  <c r="S6343" i="3" s="1"/>
  <c r="V6358" i="3"/>
  <c r="S6358" i="3" s="1"/>
  <c r="V6373" i="3"/>
  <c r="S6373" i="3" s="1"/>
  <c r="V6388" i="3"/>
  <c r="S6388" i="3" s="1"/>
  <c r="V6403" i="3"/>
  <c r="S6403" i="3" s="1"/>
  <c r="V6408" i="3"/>
  <c r="S6408" i="3" s="1"/>
  <c r="V6423" i="3"/>
  <c r="S6423" i="3" s="1"/>
  <c r="V6438" i="3"/>
  <c r="S6438" i="3" s="1"/>
  <c r="V6453" i="3"/>
  <c r="S6453" i="3" s="1"/>
  <c r="V6468" i="3"/>
  <c r="S6468" i="3" s="1"/>
  <c r="V6483" i="3"/>
  <c r="S6483" i="3" s="1"/>
  <c r="V6498" i="3"/>
  <c r="S6498" i="3" s="1"/>
  <c r="V6413" i="3"/>
  <c r="S6413" i="3" s="1"/>
  <c r="V6428" i="3"/>
  <c r="S6428" i="3" s="1"/>
  <c r="V6443" i="3"/>
  <c r="S6443" i="3" s="1"/>
  <c r="V6458" i="3"/>
  <c r="S6458" i="3" s="1"/>
  <c r="V6473" i="3"/>
  <c r="S6473" i="3" s="1"/>
  <c r="V6488" i="3"/>
  <c r="S6488" i="3" s="1"/>
  <c r="V6503" i="3"/>
  <c r="S6503" i="3" s="1"/>
  <c r="V6418" i="3"/>
  <c r="S6418" i="3" s="1"/>
  <c r="V6433" i="3"/>
  <c r="S6433" i="3" s="1"/>
  <c r="V6448" i="3"/>
  <c r="S6448" i="3" s="1"/>
  <c r="V6463" i="3"/>
  <c r="S6463" i="3" s="1"/>
  <c r="V6478" i="3"/>
  <c r="S6478" i="3" s="1"/>
  <c r="V6493" i="3"/>
  <c r="S6493" i="3" s="1"/>
  <c r="V6508" i="3"/>
  <c r="S6508" i="3" s="1"/>
  <c r="V6514" i="3"/>
  <c r="S6514" i="3" s="1"/>
  <c r="V6544" i="3"/>
  <c r="S6544" i="3" s="1"/>
  <c r="V6574" i="3"/>
  <c r="S6574" i="3" s="1"/>
  <c r="V6604" i="3"/>
  <c r="S6604" i="3" s="1"/>
  <c r="V6634" i="3"/>
  <c r="S6634" i="3" s="1"/>
  <c r="V6664" i="3"/>
  <c r="S6664" i="3" s="1"/>
  <c r="V6694" i="3"/>
  <c r="S6694" i="3" s="1"/>
  <c r="V6524" i="3"/>
  <c r="S6524" i="3" s="1"/>
  <c r="V6554" i="3"/>
  <c r="S6554" i="3" s="1"/>
  <c r="V6584" i="3"/>
  <c r="S6584" i="3" s="1"/>
  <c r="V6614" i="3"/>
  <c r="S6614" i="3" s="1"/>
  <c r="V6644" i="3"/>
  <c r="S6644" i="3" s="1"/>
  <c r="V6674" i="3"/>
  <c r="S6674" i="3" s="1"/>
  <c r="V6704" i="3"/>
  <c r="S6704" i="3" s="1"/>
  <c r="V6534" i="3"/>
  <c r="S6534" i="3" s="1"/>
  <c r="V6564" i="3"/>
  <c r="S6564" i="3" s="1"/>
  <c r="V6594" i="3"/>
  <c r="S6594" i="3" s="1"/>
  <c r="V6624" i="3"/>
  <c r="S6624" i="3" s="1"/>
  <c r="V6654" i="3"/>
  <c r="S6654" i="3" s="1"/>
  <c r="V6684" i="3"/>
  <c r="S6684" i="3" s="1"/>
  <c r="V6714" i="3"/>
  <c r="S6714" i="3" s="1"/>
  <c r="V6515" i="3"/>
  <c r="S6515" i="3" s="1"/>
  <c r="V6545" i="3"/>
  <c r="S6545" i="3" s="1"/>
  <c r="V6575" i="3"/>
  <c r="S6575" i="3" s="1"/>
  <c r="V6605" i="3"/>
  <c r="S6605" i="3" s="1"/>
  <c r="V6635" i="3"/>
  <c r="S6635" i="3" s="1"/>
  <c r="V6665" i="3"/>
  <c r="S6665" i="3" s="1"/>
  <c r="V6695" i="3"/>
  <c r="S6695" i="3" s="1"/>
  <c r="V6525" i="3"/>
  <c r="S6525" i="3" s="1"/>
  <c r="V6555" i="3"/>
  <c r="S6555" i="3" s="1"/>
  <c r="V6585" i="3"/>
  <c r="S6585" i="3" s="1"/>
  <c r="V6615" i="3"/>
  <c r="S6615" i="3" s="1"/>
  <c r="V6645" i="3"/>
  <c r="S6645" i="3" s="1"/>
  <c r="V6675" i="3"/>
  <c r="S6675" i="3" s="1"/>
  <c r="V6705" i="3"/>
  <c r="S6705" i="3" s="1"/>
  <c r="V6535" i="3"/>
  <c r="S6535" i="3" s="1"/>
  <c r="V6565" i="3"/>
  <c r="S6565" i="3" s="1"/>
  <c r="V6595" i="3"/>
  <c r="S6595" i="3" s="1"/>
  <c r="V6625" i="3"/>
  <c r="S6625" i="3" s="1"/>
  <c r="V6655" i="3"/>
  <c r="S6655" i="3" s="1"/>
  <c r="V6685" i="3"/>
  <c r="S6685" i="3" s="1"/>
  <c r="V6715" i="3"/>
  <c r="S6715" i="3" s="1"/>
  <c r="V6723" i="3"/>
  <c r="S6723" i="3" s="1"/>
  <c r="V6738" i="3"/>
  <c r="S6738" i="3" s="1"/>
  <c r="V6753" i="3"/>
  <c r="S6753" i="3" s="1"/>
  <c r="V6768" i="3"/>
  <c r="S6768" i="3" s="1"/>
  <c r="V6783" i="3"/>
  <c r="S6783" i="3" s="1"/>
  <c r="V6798" i="3"/>
  <c r="S6798" i="3" s="1"/>
  <c r="V6813" i="3"/>
  <c r="S6813" i="3" s="1"/>
  <c r="V6728" i="3"/>
  <c r="S6728" i="3" s="1"/>
  <c r="V6743" i="3"/>
  <c r="S6743" i="3" s="1"/>
  <c r="V6758" i="3"/>
  <c r="S6758" i="3" s="1"/>
  <c r="V6773" i="3"/>
  <c r="S6773" i="3" s="1"/>
  <c r="V6788" i="3"/>
  <c r="S6788" i="3" s="1"/>
  <c r="V6803" i="3"/>
  <c r="S6803" i="3" s="1"/>
  <c r="V6818" i="3"/>
  <c r="S6818" i="3" s="1"/>
  <c r="V6733" i="3"/>
  <c r="S6733" i="3" s="1"/>
  <c r="V6748" i="3"/>
  <c r="S6748" i="3" s="1"/>
  <c r="V6763" i="3"/>
  <c r="S6763" i="3" s="1"/>
  <c r="V6778" i="3"/>
  <c r="S6778" i="3" s="1"/>
  <c r="V6793" i="3"/>
  <c r="S6793" i="3" s="1"/>
  <c r="V6808" i="3"/>
  <c r="S6808" i="3" s="1"/>
  <c r="V6823" i="3"/>
  <c r="S6823" i="3" s="1"/>
  <c r="V7668" i="3"/>
  <c r="S7668" i="3" s="1"/>
  <c r="V7683" i="3"/>
  <c r="S7683" i="3" s="1"/>
  <c r="V7698" i="3"/>
  <c r="S7698" i="3" s="1"/>
  <c r="V7713" i="3"/>
  <c r="S7713" i="3" s="1"/>
  <c r="V7728" i="3"/>
  <c r="S7728" i="3" s="1"/>
  <c r="V7743" i="3"/>
  <c r="S7743" i="3" s="1"/>
  <c r="V7758" i="3"/>
  <c r="S7758" i="3" s="1"/>
  <c r="V7673" i="3"/>
  <c r="S7673" i="3" s="1"/>
  <c r="V7688" i="3"/>
  <c r="S7688" i="3" s="1"/>
  <c r="V7703" i="3"/>
  <c r="S7703" i="3" s="1"/>
  <c r="V7718" i="3"/>
  <c r="S7718" i="3" s="1"/>
  <c r="V7733" i="3"/>
  <c r="S7733" i="3" s="1"/>
  <c r="V7748" i="3"/>
  <c r="S7748" i="3" s="1"/>
  <c r="V7763" i="3"/>
  <c r="S7763" i="3" s="1"/>
  <c r="V7678" i="3"/>
  <c r="S7678" i="3" s="1"/>
  <c r="V7693" i="3"/>
  <c r="S7693" i="3" s="1"/>
  <c r="V7708" i="3"/>
  <c r="S7708" i="3" s="1"/>
  <c r="V7723" i="3"/>
  <c r="S7723" i="3" s="1"/>
  <c r="V7738" i="3"/>
  <c r="S7738" i="3" s="1"/>
  <c r="V7753" i="3"/>
  <c r="S7753" i="3" s="1"/>
  <c r="V7768" i="3"/>
  <c r="S7768" i="3" s="1"/>
  <c r="V7773" i="3"/>
  <c r="S7773" i="3" s="1"/>
  <c r="V7788" i="3"/>
  <c r="S7788" i="3" s="1"/>
  <c r="V7803" i="3"/>
  <c r="S7803" i="3" s="1"/>
  <c r="V7818" i="3"/>
  <c r="S7818" i="3" s="1"/>
  <c r="V7833" i="3"/>
  <c r="S7833" i="3" s="1"/>
  <c r="V7848" i="3"/>
  <c r="S7848" i="3" s="1"/>
  <c r="V7863" i="3"/>
  <c r="S7863" i="3" s="1"/>
  <c r="V7778" i="3"/>
  <c r="S7778" i="3" s="1"/>
  <c r="V7793" i="3"/>
  <c r="S7793" i="3" s="1"/>
  <c r="V7808" i="3"/>
  <c r="S7808" i="3" s="1"/>
  <c r="V7823" i="3"/>
  <c r="S7823" i="3" s="1"/>
  <c r="V7838" i="3"/>
  <c r="S7838" i="3" s="1"/>
  <c r="V7853" i="3"/>
  <c r="S7853" i="3" s="1"/>
  <c r="V7868" i="3"/>
  <c r="S7868" i="3" s="1"/>
  <c r="V7783" i="3"/>
  <c r="S7783" i="3" s="1"/>
  <c r="V7798" i="3"/>
  <c r="S7798" i="3" s="1"/>
  <c r="V7813" i="3"/>
  <c r="S7813" i="3" s="1"/>
  <c r="V7828" i="3"/>
  <c r="S7828" i="3" s="1"/>
  <c r="V7843" i="3"/>
  <c r="S7843" i="3" s="1"/>
  <c r="V7858" i="3"/>
  <c r="S7858" i="3" s="1"/>
  <c r="V7873" i="3"/>
  <c r="S7873" i="3" s="1"/>
  <c r="V7878" i="3"/>
  <c r="S7878" i="3" s="1"/>
  <c r="V7893" i="3"/>
  <c r="S7893" i="3" s="1"/>
  <c r="V7908" i="3"/>
  <c r="S7908" i="3" s="1"/>
  <c r="V7923" i="3"/>
  <c r="S7923" i="3" s="1"/>
  <c r="V7938" i="3"/>
  <c r="S7938" i="3" s="1"/>
  <c r="V7953" i="3"/>
  <c r="S7953" i="3" s="1"/>
  <c r="V7968" i="3"/>
  <c r="S7968" i="3" s="1"/>
  <c r="V7883" i="3"/>
  <c r="S7883" i="3" s="1"/>
  <c r="V7898" i="3"/>
  <c r="S7898" i="3" s="1"/>
  <c r="V7913" i="3"/>
  <c r="S7913" i="3" s="1"/>
  <c r="V7928" i="3"/>
  <c r="S7928" i="3" s="1"/>
  <c r="V7943" i="3"/>
  <c r="S7943" i="3" s="1"/>
  <c r="V7958" i="3"/>
  <c r="S7958" i="3" s="1"/>
  <c r="V7973" i="3"/>
  <c r="S7973" i="3" s="1"/>
  <c r="V7888" i="3"/>
  <c r="S7888" i="3" s="1"/>
  <c r="V7903" i="3"/>
  <c r="S7903" i="3" s="1"/>
  <c r="V7918" i="3"/>
  <c r="S7918" i="3" s="1"/>
  <c r="V7933" i="3"/>
  <c r="S7933" i="3" s="1"/>
  <c r="V7948" i="3"/>
  <c r="S7948" i="3" s="1"/>
  <c r="V7963" i="3"/>
  <c r="S7963" i="3" s="1"/>
  <c r="V7978" i="3"/>
  <c r="S7978" i="3" s="1"/>
  <c r="V7983" i="3"/>
  <c r="S7983" i="3" s="1"/>
  <c r="V7998" i="3"/>
  <c r="S7998" i="3" s="1"/>
  <c r="V8013" i="3"/>
  <c r="S8013" i="3" s="1"/>
  <c r="V8028" i="3"/>
  <c r="S8028" i="3" s="1"/>
  <c r="V8043" i="3"/>
  <c r="S8043" i="3" s="1"/>
  <c r="V8058" i="3"/>
  <c r="S8058" i="3" s="1"/>
  <c r="V8073" i="3"/>
  <c r="S8073" i="3" s="1"/>
  <c r="V7988" i="3"/>
  <c r="S7988" i="3" s="1"/>
  <c r="V8003" i="3"/>
  <c r="S8003" i="3" s="1"/>
  <c r="V8018" i="3"/>
  <c r="S8018" i="3" s="1"/>
  <c r="V8033" i="3"/>
  <c r="S8033" i="3" s="1"/>
  <c r="V8048" i="3"/>
  <c r="S8048" i="3" s="1"/>
  <c r="V8063" i="3"/>
  <c r="S8063" i="3" s="1"/>
  <c r="V8078" i="3"/>
  <c r="S8078" i="3" s="1"/>
  <c r="V7993" i="3"/>
  <c r="S7993" i="3" s="1"/>
  <c r="V8008" i="3"/>
  <c r="S8008" i="3" s="1"/>
  <c r="V8023" i="3"/>
  <c r="S8023" i="3" s="1"/>
  <c r="V8038" i="3"/>
  <c r="S8038" i="3" s="1"/>
  <c r="V8053" i="3"/>
  <c r="S8053" i="3" s="1"/>
  <c r="V8068" i="3"/>
  <c r="S8068" i="3" s="1"/>
  <c r="V8083" i="3"/>
  <c r="S8083" i="3" s="1"/>
  <c r="V8088" i="3"/>
  <c r="S8088" i="3" s="1"/>
  <c r="V8103" i="3"/>
  <c r="S8103" i="3" s="1"/>
  <c r="V8118" i="3"/>
  <c r="S8118" i="3" s="1"/>
  <c r="V8133" i="3"/>
  <c r="S8133" i="3" s="1"/>
  <c r="V8148" i="3"/>
  <c r="S8148" i="3" s="1"/>
  <c r="V8163" i="3"/>
  <c r="S8163" i="3" s="1"/>
  <c r="V8178" i="3"/>
  <c r="S8178" i="3" s="1"/>
  <c r="V8093" i="3"/>
  <c r="S8093" i="3" s="1"/>
  <c r="V8108" i="3"/>
  <c r="S8108" i="3" s="1"/>
  <c r="V8123" i="3"/>
  <c r="S8123" i="3" s="1"/>
  <c r="V8138" i="3"/>
  <c r="S8138" i="3" s="1"/>
  <c r="V8153" i="3"/>
  <c r="S8153" i="3" s="1"/>
  <c r="V8168" i="3"/>
  <c r="S8168" i="3" s="1"/>
  <c r="V8183" i="3"/>
  <c r="S8183" i="3" s="1"/>
  <c r="V8098" i="3"/>
  <c r="S8098" i="3" s="1"/>
  <c r="V8113" i="3"/>
  <c r="S8113" i="3" s="1"/>
  <c r="V8128" i="3"/>
  <c r="S8128" i="3" s="1"/>
  <c r="V8143" i="3"/>
  <c r="S8143" i="3" s="1"/>
  <c r="V8158" i="3"/>
  <c r="S8158" i="3" s="1"/>
  <c r="V8173" i="3"/>
  <c r="S8173" i="3" s="1"/>
  <c r="V8188" i="3"/>
  <c r="S8188" i="3" s="1"/>
  <c r="V8194" i="3"/>
  <c r="S8194" i="3" s="1"/>
  <c r="V8224" i="3"/>
  <c r="S8224" i="3" s="1"/>
  <c r="V8254" i="3"/>
  <c r="S8254" i="3" s="1"/>
  <c r="V8284" i="3"/>
  <c r="S8284" i="3" s="1"/>
  <c r="V8314" i="3"/>
  <c r="S8314" i="3" s="1"/>
  <c r="V8344" i="3"/>
  <c r="S8344" i="3" s="1"/>
  <c r="V8374" i="3"/>
  <c r="S8374" i="3" s="1"/>
  <c r="V8204" i="3"/>
  <c r="S8204" i="3" s="1"/>
  <c r="V8234" i="3"/>
  <c r="S8234" i="3" s="1"/>
  <c r="V8264" i="3"/>
  <c r="S8264" i="3" s="1"/>
  <c r="V8294" i="3"/>
  <c r="S8294" i="3" s="1"/>
  <c r="V8324" i="3"/>
  <c r="S8324" i="3" s="1"/>
  <c r="V8354" i="3"/>
  <c r="S8354" i="3" s="1"/>
  <c r="V8384" i="3"/>
  <c r="S8384" i="3" s="1"/>
  <c r="V8214" i="3"/>
  <c r="S8214" i="3" s="1"/>
  <c r="V8244" i="3"/>
  <c r="S8244" i="3" s="1"/>
  <c r="V8274" i="3"/>
  <c r="S8274" i="3" s="1"/>
  <c r="V8304" i="3"/>
  <c r="S8304" i="3" s="1"/>
  <c r="V8334" i="3"/>
  <c r="S8334" i="3" s="1"/>
  <c r="V8364" i="3"/>
  <c r="S8364" i="3" s="1"/>
  <c r="V8394" i="3"/>
  <c r="S8394" i="3" s="1"/>
  <c r="V8195" i="3"/>
  <c r="S8195" i="3" s="1"/>
  <c r="V8225" i="3"/>
  <c r="S8225" i="3" s="1"/>
  <c r="V8255" i="3"/>
  <c r="S8255" i="3" s="1"/>
  <c r="V8285" i="3"/>
  <c r="S8285" i="3" s="1"/>
  <c r="V8315" i="3"/>
  <c r="S8315" i="3" s="1"/>
  <c r="V8345" i="3"/>
  <c r="S8345" i="3" s="1"/>
  <c r="V8375" i="3"/>
  <c r="S8375" i="3" s="1"/>
  <c r="V8205" i="3"/>
  <c r="S8205" i="3" s="1"/>
  <c r="V8235" i="3"/>
  <c r="S8235" i="3" s="1"/>
  <c r="V8265" i="3"/>
  <c r="S8265" i="3" s="1"/>
  <c r="V8295" i="3"/>
  <c r="S8295" i="3" s="1"/>
  <c r="V8325" i="3"/>
  <c r="S8325" i="3" s="1"/>
  <c r="V8355" i="3"/>
  <c r="S8355" i="3" s="1"/>
  <c r="V8385" i="3"/>
  <c r="S8385" i="3" s="1"/>
  <c r="V8215" i="3"/>
  <c r="S8215" i="3" s="1"/>
  <c r="V8245" i="3"/>
  <c r="S8245" i="3" s="1"/>
  <c r="V8275" i="3"/>
  <c r="S8275" i="3" s="1"/>
  <c r="V8305" i="3"/>
  <c r="S8305" i="3" s="1"/>
  <c r="V8335" i="3"/>
  <c r="S8335" i="3" s="1"/>
  <c r="V8365" i="3"/>
  <c r="S8365" i="3" s="1"/>
  <c r="V8395" i="3"/>
  <c r="S8395" i="3" s="1"/>
  <c r="V8403" i="3"/>
  <c r="S8403" i="3" s="1"/>
  <c r="V8418" i="3"/>
  <c r="S8418" i="3" s="1"/>
  <c r="V8433" i="3"/>
  <c r="S8433" i="3" s="1"/>
  <c r="V8448" i="3"/>
  <c r="S8448" i="3" s="1"/>
  <c r="V8463" i="3"/>
  <c r="S8463" i="3" s="1"/>
  <c r="V8478" i="3"/>
  <c r="S8478" i="3" s="1"/>
  <c r="V8493" i="3"/>
  <c r="S8493" i="3" s="1"/>
  <c r="V8408" i="3"/>
  <c r="S8408" i="3" s="1"/>
  <c r="V8423" i="3"/>
  <c r="S8423" i="3" s="1"/>
  <c r="V8438" i="3"/>
  <c r="S8438" i="3" s="1"/>
  <c r="V8453" i="3"/>
  <c r="S8453" i="3" s="1"/>
  <c r="V8468" i="3"/>
  <c r="S8468" i="3" s="1"/>
  <c r="V8483" i="3"/>
  <c r="S8483" i="3" s="1"/>
  <c r="V8498" i="3"/>
  <c r="S8498" i="3" s="1"/>
  <c r="V8413" i="3"/>
  <c r="S8413" i="3" s="1"/>
  <c r="V8428" i="3"/>
  <c r="S8428" i="3" s="1"/>
  <c r="V8443" i="3"/>
  <c r="S8443" i="3" s="1"/>
  <c r="V8458" i="3"/>
  <c r="S8458" i="3" s="1"/>
  <c r="V8473" i="3"/>
  <c r="S8473" i="3" s="1"/>
  <c r="V8488" i="3"/>
  <c r="S8488" i="3" s="1"/>
  <c r="V8503" i="3"/>
  <c r="S8503" i="3" s="1"/>
  <c r="V8508" i="3"/>
  <c r="S8508" i="3" s="1"/>
  <c r="V8523" i="3"/>
  <c r="S8523" i="3" s="1"/>
  <c r="V8538" i="3"/>
  <c r="S8538" i="3" s="1"/>
  <c r="V8553" i="3"/>
  <c r="S8553" i="3" s="1"/>
  <c r="V8568" i="3"/>
  <c r="S8568" i="3" s="1"/>
  <c r="V8583" i="3"/>
  <c r="S8583" i="3" s="1"/>
  <c r="V8598" i="3"/>
  <c r="S8598" i="3" s="1"/>
  <c r="V8513" i="3"/>
  <c r="S8513" i="3" s="1"/>
  <c r="V8528" i="3"/>
  <c r="S8528" i="3" s="1"/>
  <c r="V8543" i="3"/>
  <c r="S8543" i="3" s="1"/>
  <c r="V8558" i="3"/>
  <c r="S8558" i="3" s="1"/>
  <c r="V8573" i="3"/>
  <c r="S8573" i="3" s="1"/>
  <c r="V8588" i="3"/>
  <c r="S8588" i="3" s="1"/>
  <c r="V8603" i="3"/>
  <c r="S8603" i="3" s="1"/>
  <c r="V8518" i="3"/>
  <c r="S8518" i="3" s="1"/>
  <c r="V8533" i="3"/>
  <c r="S8533" i="3" s="1"/>
  <c r="V8548" i="3"/>
  <c r="S8548" i="3" s="1"/>
  <c r="V8563" i="3"/>
  <c r="S8563" i="3" s="1"/>
  <c r="V8578" i="3"/>
  <c r="S8578" i="3" s="1"/>
  <c r="V8593" i="3"/>
  <c r="S8593" i="3" s="1"/>
  <c r="V8608" i="3"/>
  <c r="S8608" i="3" s="1"/>
  <c r="V8613" i="3"/>
  <c r="S8613" i="3" s="1"/>
  <c r="V8628" i="3"/>
  <c r="S8628" i="3" s="1"/>
  <c r="V8643" i="3"/>
  <c r="S8643" i="3" s="1"/>
  <c r="V8658" i="3"/>
  <c r="S8658" i="3" s="1"/>
  <c r="V8673" i="3"/>
  <c r="S8673" i="3" s="1"/>
  <c r="V8688" i="3"/>
  <c r="S8688" i="3" s="1"/>
  <c r="V8703" i="3"/>
  <c r="S8703" i="3" s="1"/>
  <c r="V8618" i="3"/>
  <c r="S8618" i="3" s="1"/>
  <c r="V8633" i="3"/>
  <c r="S8633" i="3" s="1"/>
  <c r="V8648" i="3"/>
  <c r="S8648" i="3" s="1"/>
  <c r="V8663" i="3"/>
  <c r="S8663" i="3" s="1"/>
  <c r="V8678" i="3"/>
  <c r="S8678" i="3" s="1"/>
  <c r="U8678" i="3" s="1"/>
  <c r="V8693" i="3"/>
  <c r="S8693" i="3" s="1"/>
  <c r="V8708" i="3"/>
  <c r="S8708" i="3" s="1"/>
  <c r="V8623" i="3"/>
  <c r="S8623" i="3" s="1"/>
  <c r="U8623" i="3" s="1"/>
  <c r="V8638" i="3"/>
  <c r="S8638" i="3" s="1"/>
  <c r="U8638" i="3" s="1"/>
  <c r="V8653" i="3"/>
  <c r="S8653" i="3" s="1"/>
  <c r="V8668" i="3"/>
  <c r="S8668" i="3" s="1"/>
  <c r="V8683" i="3"/>
  <c r="S8683" i="3" s="1"/>
  <c r="U8683" i="3" s="1"/>
  <c r="V8698" i="3"/>
  <c r="S8698" i="3" s="1"/>
  <c r="U8698" i="3" s="1"/>
  <c r="V8713" i="3"/>
  <c r="S8713" i="3" s="1"/>
  <c r="V8718" i="3"/>
  <c r="S8718" i="3" s="1"/>
  <c r="V8733" i="3"/>
  <c r="S8733" i="3" s="1"/>
  <c r="V8748" i="3"/>
  <c r="S8748" i="3" s="1"/>
  <c r="U8748" i="3" s="1"/>
  <c r="V8763" i="3"/>
  <c r="S8763" i="3" s="1"/>
  <c r="V8778" i="3"/>
  <c r="S8778" i="3" s="1"/>
  <c r="V8793" i="3"/>
  <c r="S8793" i="3" s="1"/>
  <c r="V8808" i="3"/>
  <c r="S8808" i="3" s="1"/>
  <c r="U8808" i="3" s="1"/>
  <c r="V8723" i="3"/>
  <c r="S8723" i="3" s="1"/>
  <c r="V8738" i="3"/>
  <c r="S8738" i="3" s="1"/>
  <c r="V8753" i="3"/>
  <c r="S8753" i="3" s="1"/>
  <c r="U8753" i="3" s="1"/>
  <c r="V8768" i="3"/>
  <c r="S8768" i="3" s="1"/>
  <c r="U8768" i="3" s="1"/>
  <c r="V8783" i="3"/>
  <c r="S8783" i="3" s="1"/>
  <c r="U8783" i="3" s="1"/>
  <c r="V8798" i="3"/>
  <c r="S8798" i="3" s="1"/>
  <c r="U8798" i="3" s="1"/>
  <c r="V8813" i="3"/>
  <c r="S8813" i="3" s="1"/>
  <c r="U8813" i="3" s="1"/>
  <c r="V8728" i="3"/>
  <c r="S8728" i="3" s="1"/>
  <c r="U8728" i="3" s="1"/>
  <c r="V8743" i="3"/>
  <c r="S8743" i="3" s="1"/>
  <c r="V8758" i="3"/>
  <c r="S8758" i="3" s="1"/>
  <c r="V8773" i="3"/>
  <c r="S8773" i="3" s="1"/>
  <c r="V8788" i="3"/>
  <c r="S8788" i="3" s="1"/>
  <c r="U8788" i="3" s="1"/>
  <c r="V8803" i="3"/>
  <c r="S8803" i="3" s="1"/>
  <c r="V8818" i="3"/>
  <c r="S8818" i="3" s="1"/>
  <c r="V8823" i="3"/>
  <c r="S8823" i="3" s="1"/>
  <c r="V8838" i="3"/>
  <c r="S8838" i="3" s="1"/>
  <c r="U8838" i="3" s="1"/>
  <c r="V8853" i="3"/>
  <c r="S8853" i="3" s="1"/>
  <c r="V8868" i="3"/>
  <c r="S8868" i="3" s="1"/>
  <c r="V8883" i="3"/>
  <c r="S8883" i="3" s="1"/>
  <c r="U8883" i="3" s="1"/>
  <c r="V8898" i="3"/>
  <c r="S8898" i="3" s="1"/>
  <c r="U8898" i="3" s="1"/>
  <c r="V8913" i="3"/>
  <c r="S8913" i="3" s="1"/>
  <c r="V8828" i="3"/>
  <c r="S8828" i="3" s="1"/>
  <c r="V8843" i="3"/>
  <c r="S8843" i="3" s="1"/>
  <c r="U8843" i="3" s="1"/>
  <c r="V8858" i="3"/>
  <c r="S8858" i="3" s="1"/>
  <c r="U8858" i="3" s="1"/>
  <c r="V8873" i="3"/>
  <c r="S8873" i="3" s="1"/>
  <c r="V8888" i="3"/>
  <c r="S8888" i="3" s="1"/>
  <c r="V8903" i="3"/>
  <c r="S8903" i="3" s="1"/>
  <c r="V8918" i="3"/>
  <c r="S8918" i="3" s="1"/>
  <c r="U8918" i="3" s="1"/>
  <c r="V8833" i="3"/>
  <c r="S8833" i="3" s="1"/>
  <c r="V8848" i="3"/>
  <c r="S8848" i="3" s="1"/>
  <c r="V8863" i="3"/>
  <c r="S8863" i="3" s="1"/>
  <c r="V8878" i="3"/>
  <c r="S8878" i="3" s="1"/>
  <c r="U8878" i="3" s="1"/>
  <c r="V8893" i="3"/>
  <c r="S8893" i="3" s="1"/>
  <c r="V8908" i="3"/>
  <c r="S8908" i="3" s="1"/>
  <c r="V8923" i="3"/>
  <c r="S8923" i="3" s="1"/>
  <c r="U8923" i="3" s="1"/>
  <c r="V8928" i="3"/>
  <c r="S8928" i="3" s="1"/>
  <c r="U8928" i="3" s="1"/>
  <c r="V8943" i="3"/>
  <c r="S8943" i="3" s="1"/>
  <c r="U8943" i="3" s="1"/>
  <c r="V8958" i="3"/>
  <c r="S8958" i="3" s="1"/>
  <c r="U8958" i="3" s="1"/>
  <c r="V8973" i="3"/>
  <c r="S8973" i="3" s="1"/>
  <c r="U8973" i="3" s="1"/>
  <c r="V8988" i="3"/>
  <c r="S8988" i="3" s="1"/>
  <c r="U8988" i="3" s="1"/>
  <c r="V9003" i="3"/>
  <c r="S9003" i="3" s="1"/>
  <c r="V9018" i="3"/>
  <c r="S9018" i="3" s="1"/>
  <c r="V8933" i="3"/>
  <c r="S8933" i="3" s="1"/>
  <c r="V8948" i="3"/>
  <c r="S8948" i="3" s="1"/>
  <c r="U8948" i="3" s="1"/>
  <c r="V8963" i="3"/>
  <c r="S8963" i="3" s="1"/>
  <c r="V8978" i="3"/>
  <c r="S8978" i="3" s="1"/>
  <c r="V8993" i="3"/>
  <c r="S8993" i="3" s="1"/>
  <c r="V9008" i="3"/>
  <c r="S9008" i="3" s="1"/>
  <c r="U9008" i="3" s="1"/>
  <c r="V9023" i="3"/>
  <c r="S9023" i="3" s="1"/>
  <c r="V8938" i="3"/>
  <c r="S8938" i="3" s="1"/>
  <c r="V8953" i="3"/>
  <c r="S8953" i="3" s="1"/>
  <c r="U8953" i="3" s="1"/>
  <c r="V8968" i="3"/>
  <c r="S8968" i="3" s="1"/>
  <c r="U8968" i="3" s="1"/>
  <c r="V8983" i="3"/>
  <c r="S8983" i="3" s="1"/>
  <c r="V8998" i="3"/>
  <c r="S8998" i="3" s="1"/>
  <c r="V9013" i="3"/>
  <c r="S9013" i="3" s="1"/>
  <c r="U9013" i="3" s="1"/>
  <c r="V9028" i="3"/>
  <c r="S9028" i="3" s="1"/>
  <c r="U9028" i="3" s="1"/>
  <c r="V9034" i="3"/>
  <c r="S9034" i="3" s="1"/>
  <c r="V9064" i="3"/>
  <c r="S9064" i="3" s="1"/>
  <c r="V9094" i="3"/>
  <c r="S9094" i="3" s="1"/>
  <c r="V9124" i="3"/>
  <c r="S9124" i="3" s="1"/>
  <c r="U9124" i="3" s="1"/>
  <c r="V9154" i="3"/>
  <c r="S9154" i="3" s="1"/>
  <c r="V9184" i="3"/>
  <c r="S9184" i="3" s="1"/>
  <c r="V9214" i="3"/>
  <c r="S9214" i="3" s="1"/>
  <c r="V9044" i="3"/>
  <c r="S9044" i="3" s="1"/>
  <c r="U9044" i="3" s="1"/>
  <c r="V9074" i="3"/>
  <c r="S9074" i="3" s="1"/>
  <c r="V9104" i="3"/>
  <c r="S9104" i="3" s="1"/>
  <c r="V9134" i="3"/>
  <c r="S9134" i="3" s="1"/>
  <c r="U9134" i="3" s="1"/>
  <c r="V9164" i="3"/>
  <c r="S9164" i="3" s="1"/>
  <c r="U9164" i="3" s="1"/>
  <c r="V9194" i="3"/>
  <c r="S9194" i="3" s="1"/>
  <c r="U9194" i="3" s="1"/>
  <c r="V9224" i="3"/>
  <c r="S9224" i="3" s="1"/>
  <c r="U9224" i="3" s="1"/>
  <c r="V9054" i="3"/>
  <c r="S9054" i="3" s="1"/>
  <c r="U9054" i="3" s="1"/>
  <c r="V9084" i="3"/>
  <c r="S9084" i="3" s="1"/>
  <c r="U9084" i="3" s="1"/>
  <c r="V9114" i="3"/>
  <c r="S9114" i="3" s="1"/>
  <c r="V9144" i="3"/>
  <c r="S9144" i="3" s="1"/>
  <c r="V9174" i="3"/>
  <c r="S9174" i="3" s="1"/>
  <c r="V9204" i="3"/>
  <c r="S9204" i="3" s="1"/>
  <c r="U9204" i="3" s="1"/>
  <c r="V9234" i="3"/>
  <c r="S9234" i="3" s="1"/>
  <c r="V9035" i="3"/>
  <c r="S9035" i="3" s="1"/>
  <c r="V9065" i="3"/>
  <c r="S9065" i="3" s="1"/>
  <c r="V9095" i="3"/>
  <c r="S9095" i="3" s="1"/>
  <c r="U9095" i="3" s="1"/>
  <c r="V9125" i="3"/>
  <c r="S9125" i="3" s="1"/>
  <c r="V9155" i="3"/>
  <c r="S9155" i="3" s="1"/>
  <c r="V9185" i="3"/>
  <c r="S9185" i="3" s="1"/>
  <c r="U9185" i="3" s="1"/>
  <c r="V9215" i="3"/>
  <c r="S9215" i="3" s="1"/>
  <c r="U9215" i="3" s="1"/>
  <c r="V9045" i="3"/>
  <c r="S9045" i="3" s="1"/>
  <c r="V9075" i="3"/>
  <c r="S9075" i="3" s="1"/>
  <c r="V9105" i="3"/>
  <c r="S9105" i="3" s="1"/>
  <c r="U9105" i="3" s="1"/>
  <c r="V9135" i="3"/>
  <c r="S9135" i="3" s="1"/>
  <c r="U9135" i="3" s="1"/>
  <c r="V9165" i="3"/>
  <c r="S9165" i="3" s="1"/>
  <c r="V9195" i="3"/>
  <c r="S9195" i="3" s="1"/>
  <c r="V9225" i="3"/>
  <c r="S9225" i="3" s="1"/>
  <c r="V9055" i="3"/>
  <c r="S9055" i="3" s="1"/>
  <c r="U9055" i="3" s="1"/>
  <c r="V9085" i="3"/>
  <c r="S9085" i="3" s="1"/>
  <c r="V9115" i="3"/>
  <c r="S9115" i="3" s="1"/>
  <c r="V9145" i="3"/>
  <c r="S9145" i="3" s="1"/>
  <c r="V9175" i="3"/>
  <c r="S9175" i="3" s="1"/>
  <c r="U9175" i="3" s="1"/>
  <c r="V9205" i="3"/>
  <c r="S9205" i="3" s="1"/>
  <c r="V9235" i="3"/>
  <c r="S9235" i="3" s="1"/>
  <c r="V9243" i="3"/>
  <c r="S9243" i="3" s="1"/>
  <c r="U9243" i="3" s="1"/>
  <c r="V9258" i="3"/>
  <c r="S9258" i="3" s="1"/>
  <c r="U9258" i="3" s="1"/>
  <c r="V9273" i="3"/>
  <c r="S9273" i="3" s="1"/>
  <c r="V9288" i="3"/>
  <c r="S9288" i="3" s="1"/>
  <c r="V9303" i="3"/>
  <c r="S9303" i="3" s="1"/>
  <c r="U9303" i="3" s="1"/>
  <c r="V9318" i="3"/>
  <c r="S9318" i="3" s="1"/>
  <c r="U9318" i="3" s="1"/>
  <c r="V9333" i="3"/>
  <c r="S9333" i="3" s="1"/>
  <c r="V9248" i="3"/>
  <c r="S9248" i="3" s="1"/>
  <c r="V9263" i="3"/>
  <c r="S9263" i="3" s="1"/>
  <c r="V9278" i="3"/>
  <c r="S9278" i="3" s="1"/>
  <c r="U9278" i="3" s="1"/>
  <c r="V9293" i="3"/>
  <c r="S9293" i="3" s="1"/>
  <c r="V9308" i="3"/>
  <c r="S9308" i="3" s="1"/>
  <c r="V9323" i="3"/>
  <c r="S9323" i="3" s="1"/>
  <c r="V9338" i="3"/>
  <c r="S9338" i="3" s="1"/>
  <c r="U9338" i="3" s="1"/>
  <c r="V9253" i="3"/>
  <c r="S9253" i="3" s="1"/>
  <c r="V9268" i="3"/>
  <c r="S9268" i="3" s="1"/>
  <c r="V9283" i="3"/>
  <c r="S9283" i="3" s="1"/>
  <c r="U9283" i="3" s="1"/>
  <c r="V9298" i="3"/>
  <c r="S9298" i="3" s="1"/>
  <c r="U9298" i="3" s="1"/>
  <c r="V9313" i="3"/>
  <c r="S9313" i="3" s="1"/>
  <c r="V9328" i="3"/>
  <c r="S9328" i="3" s="1"/>
  <c r="V9343" i="3"/>
  <c r="S9343" i="3" s="1"/>
  <c r="U9343" i="3" s="1"/>
  <c r="V9348" i="3"/>
  <c r="S9348" i="3" s="1"/>
  <c r="U9348" i="3" s="1"/>
  <c r="V9363" i="3"/>
  <c r="S9363" i="3" s="1"/>
  <c r="V9378" i="3"/>
  <c r="S9378" i="3" s="1"/>
  <c r="V9393" i="3"/>
  <c r="S9393" i="3" s="1"/>
  <c r="V9408" i="3"/>
  <c r="S9408" i="3" s="1"/>
  <c r="U9408" i="3" s="1"/>
  <c r="V9423" i="3"/>
  <c r="S9423" i="3" s="1"/>
  <c r="V9438" i="3"/>
  <c r="S9438" i="3" s="1"/>
  <c r="V9353" i="3"/>
  <c r="S9353" i="3" s="1"/>
  <c r="U9353" i="3" s="1"/>
  <c r="V9368" i="3"/>
  <c r="S9368" i="3" s="1"/>
  <c r="U9368" i="3" s="1"/>
  <c r="V9383" i="3"/>
  <c r="S9383" i="3" s="1"/>
  <c r="V9398" i="3"/>
  <c r="S9398" i="3" s="1"/>
  <c r="V9413" i="3"/>
  <c r="S9413" i="3" s="1"/>
  <c r="U9413" i="3" s="1"/>
  <c r="V9428" i="3"/>
  <c r="S9428" i="3" s="1"/>
  <c r="U9428" i="3" s="1"/>
  <c r="V9443" i="3"/>
  <c r="S9443" i="3" s="1"/>
  <c r="V9358" i="3"/>
  <c r="S9358" i="3" s="1"/>
  <c r="V9373" i="3"/>
  <c r="S9373" i="3" s="1"/>
  <c r="U9373" i="3" s="1"/>
  <c r="V9388" i="3"/>
  <c r="S9388" i="3" s="1"/>
  <c r="U9388" i="3" s="1"/>
  <c r="V9403" i="3"/>
  <c r="S9403" i="3" s="1"/>
  <c r="V9418" i="3"/>
  <c r="S9418" i="3" s="1"/>
  <c r="V9433" i="3"/>
  <c r="S9433" i="3" s="1"/>
  <c r="V9448" i="3"/>
  <c r="S9448" i="3" s="1"/>
  <c r="U9448" i="3" s="1"/>
  <c r="V9453" i="3"/>
  <c r="S9453" i="3" s="1"/>
  <c r="U9453" i="3" s="1"/>
  <c r="V9468" i="3"/>
  <c r="S9468" i="3" s="1"/>
  <c r="U9468" i="3" s="1"/>
  <c r="V9483" i="3"/>
  <c r="S9483" i="3" s="1"/>
  <c r="U9483" i="3" s="1"/>
  <c r="V9498" i="3"/>
  <c r="S9498" i="3" s="1"/>
  <c r="U9498" i="3" s="1"/>
  <c r="V9513" i="3"/>
  <c r="S9513" i="3" s="1"/>
  <c r="V9528" i="3"/>
  <c r="S9528" i="3" s="1"/>
  <c r="V9543" i="3"/>
  <c r="S9543" i="3" s="1"/>
  <c r="U9543" i="3" s="1"/>
  <c r="V9458" i="3"/>
  <c r="S9458" i="3" s="1"/>
  <c r="U9458" i="3" s="1"/>
  <c r="V9473" i="3"/>
  <c r="S9473" i="3" s="1"/>
  <c r="V9488" i="3"/>
  <c r="S9488" i="3" s="1"/>
  <c r="V9503" i="3"/>
  <c r="S9503" i="3" s="1"/>
  <c r="U9503" i="3" s="1"/>
  <c r="V9518" i="3"/>
  <c r="S9518" i="3" s="1"/>
  <c r="U9518" i="3" s="1"/>
  <c r="V9533" i="3"/>
  <c r="S9533" i="3" s="1"/>
  <c r="V9548" i="3"/>
  <c r="S9548" i="3" s="1"/>
  <c r="V9463" i="3"/>
  <c r="S9463" i="3" s="1"/>
  <c r="V9478" i="3"/>
  <c r="S9478" i="3" s="1"/>
  <c r="U9478" i="3" s="1"/>
  <c r="V9493" i="3"/>
  <c r="S9493" i="3" s="1"/>
  <c r="V9508" i="3"/>
  <c r="S9508" i="3" s="1"/>
  <c r="V9523" i="3"/>
  <c r="S9523" i="3" s="1"/>
  <c r="U9523" i="3" s="1"/>
  <c r="V9538" i="3"/>
  <c r="S9538" i="3" s="1"/>
  <c r="U9538" i="3" s="1"/>
  <c r="V9553" i="3"/>
  <c r="S9553" i="3" s="1"/>
  <c r="V9558" i="3"/>
  <c r="S9558" i="3" s="1"/>
  <c r="V9573" i="3"/>
  <c r="S9573" i="3" s="1"/>
  <c r="U9573" i="3" s="1"/>
  <c r="V9588" i="3"/>
  <c r="S9588" i="3" s="1"/>
  <c r="U9588" i="3" s="1"/>
  <c r="V9603" i="3"/>
  <c r="S9603" i="3" s="1"/>
  <c r="V9618" i="3"/>
  <c r="S9618" i="3" s="1"/>
  <c r="V9633" i="3"/>
  <c r="S9633" i="3" s="1"/>
  <c r="U9633" i="3" s="1"/>
  <c r="V9648" i="3"/>
  <c r="S9648" i="3" s="1"/>
  <c r="U9648" i="3" s="1"/>
  <c r="V9563" i="3"/>
  <c r="S9563" i="3" s="1"/>
  <c r="V9578" i="3"/>
  <c r="S9578" i="3" s="1"/>
  <c r="V9593" i="3"/>
  <c r="S9593" i="3" s="1"/>
  <c r="V9608" i="3"/>
  <c r="S9608" i="3" s="1"/>
  <c r="U9608" i="3" s="1"/>
  <c r="V9623" i="3"/>
  <c r="S9623" i="3"/>
  <c r="V9638" i="3"/>
  <c r="S9638" i="3"/>
  <c r="V9653" i="3"/>
  <c r="S9653" i="3" s="1"/>
  <c r="U9653" i="3" s="1"/>
  <c r="V9568" i="3"/>
  <c r="S9568" i="3" s="1"/>
  <c r="U9568" i="3" s="1"/>
  <c r="V9583" i="3"/>
  <c r="S9583" i="3" s="1"/>
  <c r="V9598" i="3"/>
  <c r="S9598" i="3" s="1"/>
  <c r="V9613" i="3"/>
  <c r="S9613" i="3" s="1"/>
  <c r="U9613" i="3" s="1"/>
  <c r="V9628" i="3"/>
  <c r="S9628" i="3" s="1"/>
  <c r="U9628" i="3" s="1"/>
  <c r="V9643" i="3"/>
  <c r="S9643" i="3" s="1"/>
  <c r="V9658" i="3"/>
  <c r="S9658" i="3" s="1"/>
  <c r="V9663" i="3"/>
  <c r="S9663" i="3" s="1"/>
  <c r="U9663" i="3" s="1"/>
  <c r="V9678" i="3"/>
  <c r="S9678" i="3" s="1"/>
  <c r="U9678" i="3" s="1"/>
  <c r="V9693" i="3"/>
  <c r="S9693" i="3" s="1"/>
  <c r="V9708" i="3"/>
  <c r="S9708" i="3" s="1"/>
  <c r="V9723" i="3"/>
  <c r="S9723" i="3" s="1"/>
  <c r="V9738" i="3"/>
  <c r="S9738" i="3" s="1"/>
  <c r="U9738" i="3" s="1"/>
  <c r="V9753" i="3"/>
  <c r="S9753" i="3" s="1"/>
  <c r="V9668" i="3"/>
  <c r="S9668" i="3" s="1"/>
  <c r="V9683" i="3"/>
  <c r="S9683" i="3" s="1"/>
  <c r="U9683" i="3" s="1"/>
  <c r="V9698" i="3"/>
  <c r="S9698" i="3" s="1"/>
  <c r="U9698" i="3" s="1"/>
  <c r="V9713" i="3"/>
  <c r="S9713" i="3" s="1"/>
  <c r="V9728" i="3"/>
  <c r="S9728" i="3" s="1"/>
  <c r="V9743" i="3"/>
  <c r="S9743" i="3" s="1"/>
  <c r="U9743" i="3" s="1"/>
  <c r="V9758" i="3"/>
  <c r="S9758" i="3" s="1"/>
  <c r="U9758" i="3" s="1"/>
  <c r="V9673" i="3"/>
  <c r="S9673" i="3" s="1"/>
  <c r="V9688" i="3"/>
  <c r="S9688" i="3" s="1"/>
  <c r="V9703" i="3"/>
  <c r="S9703" i="3" s="1"/>
  <c r="U9703" i="3" s="1"/>
  <c r="V9718" i="3"/>
  <c r="S9718" i="3" s="1"/>
  <c r="U9718" i="3" s="1"/>
  <c r="V9733" i="3"/>
  <c r="S9733" i="3" s="1"/>
  <c r="V9748" i="3"/>
  <c r="S9748" i="3" s="1"/>
  <c r="V9763" i="3"/>
  <c r="S9763" i="3" s="1"/>
  <c r="V9768" i="3"/>
  <c r="S9768" i="3" s="1"/>
  <c r="U9768" i="3" s="1"/>
  <c r="V9783" i="3"/>
  <c r="S9783" i="3"/>
  <c r="V9798" i="3"/>
  <c r="S9798" i="3" s="1"/>
  <c r="V9813" i="3"/>
  <c r="S9813" i="3" s="1"/>
  <c r="U9813" i="3" s="1"/>
  <c r="V9828" i="3"/>
  <c r="S9828" i="3" s="1"/>
  <c r="U9828" i="3" s="1"/>
  <c r="V9843" i="3"/>
  <c r="S9843" i="3" s="1"/>
  <c r="V9858" i="3"/>
  <c r="S9858" i="3" s="1"/>
  <c r="V9773" i="3"/>
  <c r="S9773" i="3" s="1"/>
  <c r="U9773" i="3" s="1"/>
  <c r="V9788" i="3"/>
  <c r="S9788" i="3" s="1"/>
  <c r="U9788" i="3" s="1"/>
  <c r="V9803" i="3"/>
  <c r="S9803" i="3" s="1"/>
  <c r="V9818" i="3"/>
  <c r="S9818" i="3" s="1"/>
  <c r="V9833" i="3"/>
  <c r="S9833" i="3" s="1"/>
  <c r="U9833" i="3" s="1"/>
  <c r="V9848" i="3"/>
  <c r="S9848" i="3" s="1"/>
  <c r="U9848" i="3" s="1"/>
  <c r="V9863" i="3"/>
  <c r="S9863" i="3" s="1"/>
  <c r="V9778" i="3"/>
  <c r="S9778" i="3" s="1"/>
  <c r="V9793" i="3"/>
  <c r="S9793" i="3" s="1"/>
  <c r="V9808" i="3"/>
  <c r="S9808" i="3" s="1"/>
  <c r="U9808" i="3" s="1"/>
  <c r="V9823" i="3"/>
  <c r="S9823" i="3" s="1"/>
  <c r="V9838" i="3"/>
  <c r="S9838" i="3" s="1"/>
  <c r="V9853" i="3"/>
  <c r="S9853" i="3" s="1"/>
  <c r="U9853" i="3" s="1"/>
  <c r="V9868" i="3"/>
  <c r="S9868" i="3" s="1"/>
  <c r="U9868" i="3" s="1"/>
  <c r="V9874" i="3"/>
  <c r="S9874" i="3" s="1"/>
  <c r="V9904" i="3"/>
  <c r="S9904" i="3" s="1"/>
  <c r="V9934" i="3"/>
  <c r="S9934" i="3" s="1"/>
  <c r="U9934" i="3" s="1"/>
  <c r="V9964" i="3"/>
  <c r="S9964" i="3" s="1"/>
  <c r="U9964" i="3" s="1"/>
  <c r="V9994" i="3"/>
  <c r="S9994" i="3" s="1"/>
  <c r="V10024" i="3"/>
  <c r="S10024" i="3" s="1"/>
  <c r="V10054" i="3"/>
  <c r="S10054" i="3" s="1"/>
  <c r="U10054" i="3" s="1"/>
  <c r="V9884" i="3"/>
  <c r="S9884" i="3" s="1"/>
  <c r="U9884" i="3" s="1"/>
  <c r="V9914" i="3"/>
  <c r="S9914" i="3" s="1"/>
  <c r="V9944" i="3"/>
  <c r="S9944" i="3" s="1"/>
  <c r="V9974" i="3"/>
  <c r="S9974" i="3" s="1"/>
  <c r="V10004" i="3"/>
  <c r="S10004" i="3" s="1"/>
  <c r="U10004" i="3" s="1"/>
  <c r="V10034" i="3"/>
  <c r="S10034" i="3" s="1"/>
  <c r="U10034" i="3" s="1"/>
  <c r="V10064" i="3"/>
  <c r="S10064" i="3" s="1"/>
  <c r="U10064" i="3" s="1"/>
  <c r="V9894" i="3"/>
  <c r="S9894" i="3" s="1"/>
  <c r="U9894" i="3" s="1"/>
  <c r="V9924" i="3"/>
  <c r="S9924" i="3" s="1"/>
  <c r="U9924" i="3" s="1"/>
  <c r="V9954" i="3"/>
  <c r="S9954" i="3" s="1"/>
  <c r="V9984" i="3"/>
  <c r="S9984" i="3" s="1"/>
  <c r="V10014" i="3"/>
  <c r="S10014" i="3" s="1"/>
  <c r="U10014" i="3" s="1"/>
  <c r="V10044" i="3"/>
  <c r="S10044" i="3" s="1"/>
  <c r="U10044" i="3" s="1"/>
  <c r="V10074" i="3"/>
  <c r="S10074" i="3" s="1"/>
  <c r="V9875" i="3"/>
  <c r="S9875" i="3" s="1"/>
  <c r="V9905" i="3"/>
  <c r="S9905" i="3" s="1"/>
  <c r="U9905" i="3" s="1"/>
  <c r="V9935" i="3"/>
  <c r="S9935" i="3" s="1"/>
  <c r="U9935" i="3" s="1"/>
  <c r="V9965" i="3"/>
  <c r="S9965" i="3" s="1"/>
  <c r="V9995" i="3"/>
  <c r="S9995" i="3" s="1"/>
  <c r="V10025" i="3"/>
  <c r="S10025" i="3" s="1"/>
  <c r="V10055" i="3"/>
  <c r="S10055" i="3" s="1"/>
  <c r="U10055" i="3" s="1"/>
  <c r="V9885" i="3"/>
  <c r="S9885" i="3" s="1"/>
  <c r="V9915" i="3"/>
  <c r="S9915" i="3" s="1"/>
  <c r="V9945" i="3"/>
  <c r="S9945" i="3" s="1"/>
  <c r="U9945" i="3" s="1"/>
  <c r="V9975" i="3"/>
  <c r="S9975" i="3" s="1"/>
  <c r="U9975" i="3" s="1"/>
  <c r="V10005" i="3"/>
  <c r="S10005" i="3" s="1"/>
  <c r="V10035" i="3"/>
  <c r="S10035" i="3" s="1"/>
  <c r="V10065" i="3"/>
  <c r="S10065" i="3" s="1"/>
  <c r="U10065" i="3" s="1"/>
  <c r="V9895" i="3"/>
  <c r="S9895" i="3" s="1"/>
  <c r="U9895" i="3" s="1"/>
  <c r="V9925" i="3"/>
  <c r="S9925" i="3" s="1"/>
  <c r="V9955" i="3"/>
  <c r="S9955" i="3" s="1"/>
  <c r="V9985" i="3"/>
  <c r="S9985" i="3" s="1"/>
  <c r="U9985" i="3" s="1"/>
  <c r="V10015" i="3"/>
  <c r="S10015" i="3" s="1"/>
  <c r="U10015" i="3" s="1"/>
  <c r="V10045" i="3"/>
  <c r="S10045" i="3" s="1"/>
  <c r="V10075" i="3"/>
  <c r="S10075" i="3" s="1"/>
  <c r="V10083" i="3"/>
  <c r="S10083" i="3" s="1"/>
  <c r="V10098" i="3"/>
  <c r="S10098" i="3" s="1"/>
  <c r="U10098" i="3" s="1"/>
  <c r="V10113" i="3"/>
  <c r="S10113" i="3" s="1"/>
  <c r="V10128" i="3"/>
  <c r="S10128" i="3" s="1"/>
  <c r="V10143" i="3"/>
  <c r="S10143" i="3" s="1"/>
  <c r="U10143" i="3" s="1"/>
  <c r="V10158" i="3"/>
  <c r="S10158" i="3" s="1"/>
  <c r="U10158" i="3" s="1"/>
  <c r="V10173" i="3"/>
  <c r="S10173" i="3" s="1"/>
  <c r="V10088" i="3"/>
  <c r="S10088" i="3" s="1"/>
  <c r="V10103" i="3"/>
  <c r="S10103" i="3" s="1"/>
  <c r="U10103" i="3" s="1"/>
  <c r="V10118" i="3"/>
  <c r="S10118" i="3" s="1"/>
  <c r="U10118" i="3" s="1"/>
  <c r="V10133" i="3"/>
  <c r="S10133" i="3" s="1"/>
  <c r="V10148" i="3"/>
  <c r="S10148" i="3" s="1"/>
  <c r="V10163" i="3"/>
  <c r="S10163" i="3" s="1"/>
  <c r="U10163" i="3" s="1"/>
  <c r="V10178" i="3"/>
  <c r="S10178" i="3" s="1"/>
  <c r="U10178" i="3" s="1"/>
  <c r="V10093" i="3"/>
  <c r="S10093" i="3" s="1"/>
  <c r="V10108" i="3"/>
  <c r="S10108" i="3" s="1"/>
  <c r="V10123" i="3"/>
  <c r="S10123" i="3" s="1"/>
  <c r="V10138" i="3"/>
  <c r="S10138" i="3" s="1"/>
  <c r="U10138" i="3" s="1"/>
  <c r="V10153" i="3"/>
  <c r="S10153" i="3" s="1"/>
  <c r="V10168" i="3"/>
  <c r="S10168" i="3" s="1"/>
  <c r="V10183" i="3"/>
  <c r="S10183" i="3" s="1"/>
  <c r="U10183" i="3" s="1"/>
  <c r="V10188" i="3"/>
  <c r="S10188" i="3" s="1"/>
  <c r="U10188" i="3" s="1"/>
  <c r="V10203" i="3"/>
  <c r="S10203" i="3" s="1"/>
  <c r="V10218" i="3"/>
  <c r="S10218" i="3" s="1"/>
  <c r="V10233" i="3"/>
  <c r="S10233" i="3" s="1"/>
  <c r="U10233" i="3" s="1"/>
  <c r="V10248" i="3"/>
  <c r="S10248" i="3" s="1"/>
  <c r="U10248" i="3" s="1"/>
  <c r="V10263" i="3"/>
  <c r="S10263" i="3" s="1"/>
  <c r="V10278" i="3"/>
  <c r="S10278" i="3" s="1"/>
  <c r="V10193" i="3"/>
  <c r="S10193" i="3" s="1"/>
  <c r="U10193" i="3" s="1"/>
  <c r="V10208" i="3"/>
  <c r="S10208" i="3" s="1"/>
  <c r="U10208" i="3" s="1"/>
  <c r="V10223" i="3"/>
  <c r="S10223" i="3" s="1"/>
  <c r="V10238" i="3"/>
  <c r="S10238" i="3" s="1"/>
  <c r="V10253" i="3"/>
  <c r="S10253" i="3" s="1"/>
  <c r="V10268" i="3"/>
  <c r="S10268" i="3" s="1"/>
  <c r="U10268" i="3" s="1"/>
  <c r="V10283" i="3"/>
  <c r="S10283" i="3" s="1"/>
  <c r="V10198" i="3"/>
  <c r="S10198" i="3" s="1"/>
  <c r="V10213" i="3"/>
  <c r="S10213" i="3" s="1"/>
  <c r="U10213" i="3" s="1"/>
  <c r="V10228" i="3"/>
  <c r="S10228" i="3" s="1"/>
  <c r="U10228" i="3" s="1"/>
  <c r="V10243" i="3"/>
  <c r="S10243" i="3" s="1"/>
  <c r="V10258" i="3"/>
  <c r="S10258" i="3" s="1"/>
  <c r="V10273" i="3"/>
  <c r="S10273" i="3" s="1"/>
  <c r="U10273" i="3" s="1"/>
  <c r="V10288" i="3"/>
  <c r="S10288" i="3" s="1"/>
  <c r="U10288" i="3" s="1"/>
  <c r="V10293" i="3"/>
  <c r="S10293" i="3" s="1"/>
  <c r="V10308" i="3"/>
  <c r="S10308" i="3" s="1"/>
  <c r="V10323" i="3"/>
  <c r="S10323" i="3" s="1"/>
  <c r="U10323" i="3" s="1"/>
  <c r="V10338" i="3"/>
  <c r="S10338" i="3" s="1"/>
  <c r="U10338" i="3" s="1"/>
  <c r="V10353" i="3"/>
  <c r="S10353" i="3" s="1"/>
  <c r="V10368" i="3"/>
  <c r="S10368" i="3" s="1"/>
  <c r="V10383" i="3"/>
  <c r="S10383" i="3" s="1"/>
  <c r="V10298" i="3"/>
  <c r="S10298" i="3" s="1"/>
  <c r="U10298" i="3" s="1"/>
  <c r="V10313" i="3"/>
  <c r="S10313" i="3" s="1"/>
  <c r="V10328" i="3"/>
  <c r="S10328" i="3" s="1"/>
  <c r="V10343" i="3"/>
  <c r="S10343" i="3" s="1"/>
  <c r="U10343" i="3" s="1"/>
  <c r="V10358" i="3"/>
  <c r="S10358" i="3" s="1"/>
  <c r="U10358" i="3" s="1"/>
  <c r="V10373" i="3"/>
  <c r="S10373" i="3" s="1"/>
  <c r="V10388" i="3"/>
  <c r="S10388" i="3" s="1"/>
  <c r="V10303" i="3"/>
  <c r="S10303" i="3" s="1"/>
  <c r="U10303" i="3" s="1"/>
  <c r="V10318" i="3"/>
  <c r="S10318" i="3" s="1"/>
  <c r="U10318" i="3" s="1"/>
  <c r="V10333" i="3"/>
  <c r="S10333" i="3" s="1"/>
  <c r="V10348" i="3"/>
  <c r="S10348" i="3" s="1"/>
  <c r="V10363" i="3"/>
  <c r="S10363" i="3" s="1"/>
  <c r="U10363" i="3" s="1"/>
  <c r="V10378" i="3"/>
  <c r="S10378" i="3" s="1"/>
  <c r="U10378" i="3" s="1"/>
  <c r="V10393" i="3"/>
  <c r="S10393" i="3" s="1"/>
  <c r="V10398" i="3"/>
  <c r="S10398" i="3" s="1"/>
  <c r="V10413" i="3"/>
  <c r="S10413" i="3" s="1"/>
  <c r="V10428" i="3"/>
  <c r="S10428" i="3" s="1"/>
  <c r="U10428" i="3" s="1"/>
  <c r="V10443" i="3"/>
  <c r="S10443" i="3" s="1"/>
  <c r="U10443" i="3" s="1"/>
  <c r="V10458" i="3"/>
  <c r="S10458" i="3" s="1"/>
  <c r="V10473" i="3"/>
  <c r="S10473" i="3" s="1"/>
  <c r="U10473" i="3" s="1"/>
  <c r="V10488" i="3"/>
  <c r="S10488" i="3" s="1"/>
  <c r="U10488" i="3" s="1"/>
  <c r="V10403" i="3"/>
  <c r="S10403" i="3" s="1"/>
  <c r="V10418" i="3"/>
  <c r="S10418" i="3" s="1"/>
  <c r="V10433" i="3"/>
  <c r="S10433" i="3" s="1"/>
  <c r="U10433" i="3" s="1"/>
  <c r="V10448" i="3"/>
  <c r="S10448" i="3" s="1"/>
  <c r="U10448" i="3" s="1"/>
  <c r="V10463" i="3"/>
  <c r="S10463" i="3" s="1"/>
  <c r="V10478" i="3"/>
  <c r="S10478" i="3" s="1"/>
  <c r="V10493" i="3"/>
  <c r="S10493" i="3" s="1"/>
  <c r="U10493" i="3" s="1"/>
  <c r="V10408" i="3"/>
  <c r="S10408" i="3" s="1"/>
  <c r="U10408" i="3" s="1"/>
  <c r="V10423" i="3"/>
  <c r="S10423" i="3" s="1"/>
  <c r="V10438" i="3"/>
  <c r="S10438" i="3" s="1"/>
  <c r="V10453" i="3"/>
  <c r="S10453" i="3" s="1"/>
  <c r="V10468" i="3"/>
  <c r="S10468" i="3" s="1"/>
  <c r="U10468" i="3" s="1"/>
  <c r="V10483" i="3"/>
  <c r="S10483" i="3" s="1"/>
  <c r="V10498" i="3"/>
  <c r="S10498" i="3" s="1"/>
  <c r="V10503" i="3"/>
  <c r="S10503" i="3" s="1"/>
  <c r="U10503" i="3" s="1"/>
  <c r="V10518" i="3"/>
  <c r="S10518" i="3" s="1"/>
  <c r="U10518" i="3" s="1"/>
  <c r="V10533" i="3"/>
  <c r="S10533" i="3" s="1"/>
  <c r="V10548" i="3"/>
  <c r="S10548" i="3" s="1"/>
  <c r="V10563" i="3"/>
  <c r="S10563" i="3" s="1"/>
  <c r="U10563" i="3" s="1"/>
  <c r="V10578" i="3"/>
  <c r="S10578" i="3" s="1"/>
  <c r="U10578" i="3" s="1"/>
  <c r="V10593" i="3"/>
  <c r="S10593" i="3" s="1"/>
  <c r="V10508" i="3"/>
  <c r="S10508" i="3" s="1"/>
  <c r="V10523" i="3"/>
  <c r="S10523" i="3" s="1"/>
  <c r="U10523" i="3" s="1"/>
  <c r="V10538" i="3"/>
  <c r="S10538" i="3" s="1"/>
  <c r="U10538" i="3" s="1"/>
  <c r="V10553" i="3"/>
  <c r="S10553" i="3" s="1"/>
  <c r="V10568" i="3"/>
  <c r="S10568" i="3" s="1"/>
  <c r="V10583" i="3"/>
  <c r="S10583" i="3" s="1"/>
  <c r="V10598" i="3"/>
  <c r="S10598" i="3" s="1"/>
  <c r="U10598" i="3" s="1"/>
  <c r="V10513" i="3"/>
  <c r="S10513" i="3" s="1"/>
  <c r="U10513" i="3" s="1"/>
  <c r="V10528" i="3"/>
  <c r="S10528" i="3" s="1"/>
  <c r="U10528" i="3" s="1"/>
  <c r="V10543" i="3"/>
  <c r="S10543" i="3" s="1"/>
  <c r="U10543" i="3" s="1"/>
  <c r="V10558" i="3"/>
  <c r="S10558" i="3" s="1"/>
  <c r="U10558" i="3" s="1"/>
  <c r="V10573" i="3"/>
  <c r="S10573" i="3" s="1"/>
  <c r="V10588" i="3"/>
  <c r="S10588" i="3" s="1"/>
  <c r="V10603" i="3"/>
  <c r="S10603" i="3" s="1"/>
  <c r="U10603" i="3" s="1"/>
  <c r="V10608" i="3"/>
  <c r="S10608" i="3" s="1"/>
  <c r="U10608" i="3" s="1"/>
  <c r="V10623" i="3"/>
  <c r="S10623" i="3" s="1"/>
  <c r="V10638" i="3"/>
  <c r="S10638" i="3" s="1"/>
  <c r="V10653" i="3"/>
  <c r="S10653" i="3" s="1"/>
  <c r="U10653" i="3" s="1"/>
  <c r="V10668" i="3"/>
  <c r="S10668" i="3" s="1"/>
  <c r="U10668" i="3" s="1"/>
  <c r="V10683" i="3"/>
  <c r="S10683" i="3" s="1"/>
  <c r="V10698" i="3"/>
  <c r="S10698" i="3" s="1"/>
  <c r="V10613" i="3"/>
  <c r="S10613" i="3" s="1"/>
  <c r="V10628" i="3"/>
  <c r="S10628" i="3" s="1"/>
  <c r="U10628" i="3" s="1"/>
  <c r="V10643" i="3"/>
  <c r="S10643" i="3" s="1"/>
  <c r="V10658" i="3"/>
  <c r="S10658" i="3" s="1"/>
  <c r="V10673" i="3"/>
  <c r="S10673" i="3" s="1"/>
  <c r="U10673" i="3" s="1"/>
  <c r="V10688" i="3"/>
  <c r="S10688" i="3" s="1"/>
  <c r="U10688" i="3" s="1"/>
  <c r="V10703" i="3"/>
  <c r="S10703" i="3" s="1"/>
  <c r="V10618" i="3"/>
  <c r="S10618" i="3" s="1"/>
  <c r="V10633" i="3"/>
  <c r="S10633" i="3" s="1"/>
  <c r="U10633" i="3" s="1"/>
  <c r="V10648" i="3"/>
  <c r="S10648" i="3" s="1"/>
  <c r="U10648" i="3" s="1"/>
  <c r="V10663" i="3"/>
  <c r="S10663" i="3" s="1"/>
  <c r="V10678" i="3"/>
  <c r="S10678" i="3" s="1"/>
  <c r="V10693" i="3"/>
  <c r="S10693" i="3" s="1"/>
  <c r="U10693" i="3" s="1"/>
  <c r="V10708" i="3"/>
  <c r="S10708" i="3" s="1"/>
  <c r="U10708" i="3" s="1"/>
  <c r="V10714" i="3"/>
  <c r="S10714" i="3" s="1"/>
  <c r="V10744" i="3"/>
  <c r="S10744" i="3" s="1"/>
  <c r="V10774" i="3"/>
  <c r="S10774" i="3" s="1"/>
  <c r="V10804" i="3"/>
  <c r="S10804" i="3" s="1"/>
  <c r="U10804" i="3" s="1"/>
  <c r="V10834" i="3"/>
  <c r="S10834" i="3" s="1"/>
  <c r="U10834" i="3" s="1"/>
  <c r="V10864" i="3"/>
  <c r="S10864" i="3" s="1"/>
  <c r="U10864" i="3" s="1"/>
  <c r="V10894" i="3"/>
  <c r="S10894" i="3" s="1"/>
  <c r="U10894" i="3" s="1"/>
  <c r="V10724" i="3"/>
  <c r="S10724" i="3" s="1"/>
  <c r="U10724" i="3" s="1"/>
  <c r="V10754" i="3"/>
  <c r="S10754" i="3" s="1"/>
  <c r="V10784" i="3"/>
  <c r="S10784" i="3" s="1"/>
  <c r="V10814" i="3"/>
  <c r="S10814" i="3" s="1"/>
  <c r="U10814" i="3" s="1"/>
  <c r="V10844" i="3"/>
  <c r="S10844" i="3" s="1"/>
  <c r="U10844" i="3" s="1"/>
  <c r="V10874" i="3"/>
  <c r="S10874" i="3" s="1"/>
  <c r="V10904" i="3"/>
  <c r="S10904" i="3" s="1"/>
  <c r="V10734" i="3"/>
  <c r="S10734" i="3" s="1"/>
  <c r="U10734" i="3" s="1"/>
  <c r="V10764" i="3"/>
  <c r="S10764" i="3" s="1"/>
  <c r="U10764" i="3" s="1"/>
  <c r="V10794" i="3"/>
  <c r="S10794" i="3" s="1"/>
  <c r="V10824" i="3"/>
  <c r="S10824" i="3" s="1"/>
  <c r="V10854" i="3"/>
  <c r="S10854" i="3" s="1"/>
  <c r="V10884" i="3"/>
  <c r="S10884" i="3" s="1"/>
  <c r="U10884" i="3" s="1"/>
  <c r="V10914" i="3"/>
  <c r="S10914" i="3" s="1"/>
  <c r="V10715" i="3"/>
  <c r="S10715" i="3" s="1"/>
  <c r="V10745" i="3"/>
  <c r="S10745" i="3" s="1"/>
  <c r="U10745" i="3" s="1"/>
  <c r="V10775" i="3"/>
  <c r="S10775" i="3" s="1"/>
  <c r="U10775" i="3" s="1"/>
  <c r="V10805" i="3"/>
  <c r="S10805" i="3" s="1"/>
  <c r="V10835" i="3"/>
  <c r="S10835" i="3" s="1"/>
  <c r="V10865" i="3"/>
  <c r="S10865" i="3" s="1"/>
  <c r="U10865" i="3" s="1"/>
  <c r="V10895" i="3"/>
  <c r="S10895" i="3" s="1"/>
  <c r="U10895" i="3" s="1"/>
  <c r="V10725" i="3"/>
  <c r="S10725" i="3" s="1"/>
  <c r="V10755" i="3"/>
  <c r="S10755" i="3" s="1"/>
  <c r="V10785" i="3"/>
  <c r="S10785" i="3" s="1"/>
  <c r="U10785" i="3" s="1"/>
  <c r="V10815" i="3"/>
  <c r="S10815" i="3" s="1"/>
  <c r="U10815" i="3" s="1"/>
  <c r="V10845" i="3"/>
  <c r="S10845" i="3" s="1"/>
  <c r="V10875" i="3"/>
  <c r="S10875" i="3" s="1"/>
  <c r="V10905" i="3"/>
  <c r="S10905" i="3" s="1"/>
  <c r="V10735" i="3"/>
  <c r="S10735" i="3" s="1"/>
  <c r="U10735" i="3" s="1"/>
  <c r="V10765" i="3"/>
  <c r="S10765" i="3" s="1"/>
  <c r="U10765" i="3" s="1"/>
  <c r="V10795" i="3"/>
  <c r="S10795" i="3" s="1"/>
  <c r="U10795" i="3" s="1"/>
  <c r="V10825" i="3"/>
  <c r="S10825" i="3" s="1"/>
  <c r="U10825" i="3" s="1"/>
  <c r="V10855" i="3"/>
  <c r="S10855" i="3" s="1"/>
  <c r="U10855" i="3" s="1"/>
  <c r="V10885" i="3"/>
  <c r="S10885" i="3" s="1"/>
  <c r="V10915" i="3"/>
  <c r="S10915" i="3" s="1"/>
  <c r="V10923" i="3"/>
  <c r="S10923" i="3" s="1"/>
  <c r="U10923" i="3" s="1"/>
  <c r="V10938" i="3"/>
  <c r="S10938" i="3" s="1"/>
  <c r="U10938" i="3" s="1"/>
  <c r="V10953" i="3"/>
  <c r="S10953" i="3" s="1"/>
  <c r="V10968" i="3"/>
  <c r="S10968" i="3" s="1"/>
  <c r="V10983" i="3"/>
  <c r="S10983" i="3" s="1"/>
  <c r="U10983" i="3" s="1"/>
  <c r="V10998" i="3"/>
  <c r="S10998" i="3" s="1"/>
  <c r="U10998" i="3" s="1"/>
  <c r="V11013" i="3"/>
  <c r="S11013" i="3" s="1"/>
  <c r="V10928" i="3"/>
  <c r="S10928" i="3" s="1"/>
  <c r="V10943" i="3"/>
  <c r="S10943" i="3" s="1"/>
  <c r="V10958" i="3"/>
  <c r="S10958" i="3" s="1"/>
  <c r="U10958" i="3" s="1"/>
  <c r="V10973" i="3"/>
  <c r="S10973" i="3" s="1"/>
  <c r="V10988" i="3"/>
  <c r="S10988" i="3" s="1"/>
  <c r="V11003" i="3"/>
  <c r="S11003" i="3" s="1"/>
  <c r="U11003" i="3" s="1"/>
  <c r="V11018" i="3"/>
  <c r="S11018" i="3" s="1"/>
  <c r="U11018" i="3" s="1"/>
  <c r="V10933" i="3"/>
  <c r="S10933" i="3" s="1"/>
  <c r="V10948" i="3"/>
  <c r="S10948" i="3" s="1"/>
  <c r="V10963" i="3"/>
  <c r="S10963" i="3" s="1"/>
  <c r="U10963" i="3" s="1"/>
  <c r="V10978" i="3"/>
  <c r="S10978" i="3" s="1"/>
  <c r="U10978" i="3" s="1"/>
  <c r="V10993" i="3"/>
  <c r="S10993" i="3" s="1"/>
  <c r="V11008" i="3"/>
  <c r="S11008" i="3" s="1"/>
  <c r="V11023" i="3"/>
  <c r="S11023" i="3" s="1"/>
  <c r="U11023" i="3" s="1"/>
  <c r="V11028" i="3"/>
  <c r="S11028" i="3" s="1"/>
  <c r="U11028" i="3" s="1"/>
  <c r="V11043" i="3"/>
  <c r="S11043" i="3" s="1"/>
  <c r="V11058" i="3"/>
  <c r="S11058" i="3" s="1"/>
  <c r="V11073" i="3"/>
  <c r="S11073" i="3" s="1"/>
  <c r="V11088" i="3"/>
  <c r="S11088" i="3" s="1"/>
  <c r="U11088" i="3" s="1"/>
  <c r="V11103" i="3"/>
  <c r="S11103" i="3" s="1"/>
  <c r="U11103" i="3" s="1"/>
  <c r="V11118" i="3"/>
  <c r="S11118" i="3" s="1"/>
  <c r="U11118" i="3" s="1"/>
  <c r="V11033" i="3"/>
  <c r="S11033" i="3" s="1"/>
  <c r="U11033" i="3" s="1"/>
  <c r="V11048" i="3"/>
  <c r="S11048" i="3" s="1"/>
  <c r="U11048" i="3" s="1"/>
  <c r="V11063" i="3"/>
  <c r="S11063" i="3" s="1"/>
  <c r="V11078" i="3"/>
  <c r="S11078" i="3" s="1"/>
  <c r="V11093" i="3"/>
  <c r="S11093" i="3" s="1"/>
  <c r="U11093" i="3" s="1"/>
  <c r="V11108" i="3"/>
  <c r="S11108" i="3" s="1"/>
  <c r="U11108" i="3" s="1"/>
  <c r="V11123" i="3"/>
  <c r="S11123" i="3" s="1"/>
  <c r="V11038" i="3"/>
  <c r="S11038" i="3" s="1"/>
  <c r="V11053" i="3"/>
  <c r="S11053" i="3" s="1"/>
  <c r="U11053" i="3" s="1"/>
  <c r="V11068" i="3"/>
  <c r="S11068" i="3" s="1"/>
  <c r="U11068" i="3" s="1"/>
  <c r="V11083" i="3"/>
  <c r="S11083" i="3" s="1"/>
  <c r="V11098" i="3"/>
  <c r="S11098" i="3" s="1"/>
  <c r="V11113" i="3"/>
  <c r="S11113" i="3" s="1"/>
  <c r="V11128" i="3"/>
  <c r="S11128" i="3" s="1"/>
  <c r="U11128" i="3" s="1"/>
  <c r="V11133" i="3"/>
  <c r="S11133" i="3" s="1"/>
  <c r="V11148" i="3"/>
  <c r="S11148" i="3" s="1"/>
  <c r="V11163" i="3"/>
  <c r="S11163" i="3" s="1"/>
  <c r="U11163" i="3" s="1"/>
  <c r="V11178" i="3"/>
  <c r="S11178" i="3" s="1"/>
  <c r="U11178" i="3" s="1"/>
  <c r="V11193" i="3"/>
  <c r="S11193" i="3" s="1"/>
  <c r="V11208" i="3"/>
  <c r="S11208" i="3" s="1"/>
  <c r="V11223" i="3"/>
  <c r="S11223" i="3" s="1"/>
  <c r="U11223" i="3" s="1"/>
  <c r="V11138" i="3"/>
  <c r="S11138" i="3" s="1"/>
  <c r="U11138" i="3" s="1"/>
  <c r="V11153" i="3"/>
  <c r="S11153" i="3" s="1"/>
  <c r="V11168" i="3"/>
  <c r="S11168" i="3" s="1"/>
  <c r="V11183" i="3"/>
  <c r="S11183" i="3" s="1"/>
  <c r="U11183" i="3" s="1"/>
  <c r="V11198" i="3"/>
  <c r="S11198" i="3" s="1"/>
  <c r="U11198" i="3" s="1"/>
  <c r="V11213" i="3"/>
  <c r="S11213" i="3" s="1"/>
  <c r="V11228" i="3"/>
  <c r="S11228" i="3" s="1"/>
  <c r="V11143" i="3"/>
  <c r="S11143" i="3" s="1"/>
  <c r="V11158" i="3"/>
  <c r="S11158" i="3" s="1"/>
  <c r="U11158" i="3" s="1"/>
  <c r="V11173" i="3"/>
  <c r="S11173" i="3" s="1"/>
  <c r="U11173" i="3" s="1"/>
  <c r="V11188" i="3"/>
  <c r="S11188" i="3" s="1"/>
  <c r="U11188" i="3" s="1"/>
  <c r="V11203" i="3"/>
  <c r="S11203" i="3" s="1"/>
  <c r="U11203" i="3" s="1"/>
  <c r="V11218" i="3"/>
  <c r="S11218" i="3" s="1"/>
  <c r="U11218" i="3" s="1"/>
  <c r="V11233" i="3"/>
  <c r="S11233" i="3" s="1"/>
  <c r="V11238" i="3"/>
  <c r="S11238" i="3" s="1"/>
  <c r="V11253" i="3"/>
  <c r="S11253" i="3" s="1"/>
  <c r="U11253" i="3" s="1"/>
  <c r="V11268" i="3"/>
  <c r="S11268" i="3" s="1"/>
  <c r="U11268" i="3" s="1"/>
  <c r="V11283" i="3"/>
  <c r="S11283" i="3" s="1"/>
  <c r="V11298" i="3"/>
  <c r="S11298" i="3" s="1"/>
  <c r="V11313" i="3"/>
  <c r="S11313" i="3" s="1"/>
  <c r="U11313" i="3" s="1"/>
  <c r="V11328" i="3"/>
  <c r="S11328" i="3" s="1"/>
  <c r="U11328" i="3" s="1"/>
  <c r="V11243" i="3"/>
  <c r="S11243" i="3" s="1"/>
  <c r="V11258" i="3"/>
  <c r="S11258" i="3" s="1"/>
  <c r="V11273" i="3"/>
  <c r="S11273" i="3" s="1"/>
  <c r="V11288" i="3"/>
  <c r="S11288" i="3" s="1"/>
  <c r="U11288" i="3" s="1"/>
  <c r="V11303" i="3"/>
  <c r="S11303" i="3" s="1"/>
  <c r="V11318" i="3"/>
  <c r="S11318" i="3" s="1"/>
  <c r="V11333" i="3"/>
  <c r="S11333" i="3" s="1"/>
  <c r="U11333" i="3" s="1"/>
  <c r="V11248" i="3"/>
  <c r="S11248" i="3" s="1"/>
  <c r="U11248" i="3" s="1"/>
  <c r="V11263" i="3"/>
  <c r="S11263" i="3" s="1"/>
  <c r="V11278" i="3"/>
  <c r="S11278" i="3" s="1"/>
  <c r="V11293" i="3"/>
  <c r="S11293" i="3" s="1"/>
  <c r="U11293" i="3" s="1"/>
  <c r="V11308" i="3"/>
  <c r="S11308" i="3" s="1"/>
  <c r="U11308" i="3" s="1"/>
  <c r="V11323" i="3"/>
  <c r="S11323" i="3" s="1"/>
  <c r="V11338" i="3"/>
  <c r="S11338" i="3" s="1"/>
  <c r="V11343" i="3"/>
  <c r="S11343" i="3" s="1"/>
  <c r="U11343" i="3" s="1"/>
  <c r="V11358" i="3"/>
  <c r="S11358" i="3" s="1"/>
  <c r="U11358" i="3" s="1"/>
  <c r="V11373" i="3"/>
  <c r="S11373" i="3" s="1"/>
  <c r="V11388" i="3"/>
  <c r="S11388" i="3" s="1"/>
  <c r="V11403" i="3"/>
  <c r="S11403" i="3" s="1"/>
  <c r="V11418" i="3"/>
  <c r="S11418" i="3" s="1"/>
  <c r="U11418" i="3" s="1"/>
  <c r="V11433" i="3"/>
  <c r="S11433" i="3" s="1"/>
  <c r="U11433" i="3" s="1"/>
  <c r="V11348" i="3"/>
  <c r="S11348" i="3" s="1"/>
  <c r="U11348" i="3" s="1"/>
  <c r="V11363" i="3"/>
  <c r="S11363" i="3" s="1"/>
  <c r="U11363" i="3" s="1"/>
  <c r="V11378" i="3"/>
  <c r="S11378" i="3" s="1"/>
  <c r="U11378" i="3" s="1"/>
  <c r="V11393" i="3"/>
  <c r="S11393" i="3" s="1"/>
  <c r="V11408" i="3"/>
  <c r="S11408" i="3" s="1"/>
  <c r="V11423" i="3"/>
  <c r="S11423" i="3" s="1"/>
  <c r="U11423" i="3" s="1"/>
  <c r="V11438" i="3"/>
  <c r="S11438" i="3" s="1"/>
  <c r="U11438" i="3" s="1"/>
  <c r="V11353" i="3"/>
  <c r="S11353" i="3" s="1"/>
  <c r="V11368" i="3"/>
  <c r="S11368" i="3" s="1"/>
  <c r="V11383" i="3"/>
  <c r="S11383" i="3" s="1"/>
  <c r="U11383" i="3" s="1"/>
  <c r="V11398" i="3"/>
  <c r="S11398" i="3" s="1"/>
  <c r="U11398" i="3" s="1"/>
  <c r="V11413" i="3"/>
  <c r="S11413" i="3" s="1"/>
  <c r="V11428" i="3"/>
  <c r="S11428" i="3" s="1"/>
  <c r="V11443" i="3"/>
  <c r="S11443" i="3" s="1"/>
  <c r="V11448" i="3"/>
  <c r="S11448" i="3" s="1"/>
  <c r="U11448" i="3" s="1"/>
  <c r="V11463" i="3"/>
  <c r="S11463" i="3" s="1"/>
  <c r="V11478" i="3"/>
  <c r="S11478" i="3" s="1"/>
  <c r="V11493" i="3"/>
  <c r="S11493" i="3" s="1"/>
  <c r="U11493" i="3" s="1"/>
  <c r="V11508" i="3"/>
  <c r="S11508" i="3" s="1"/>
  <c r="U11508" i="3" s="1"/>
  <c r="V11523" i="3"/>
  <c r="S11523" i="3" s="1"/>
  <c r="V11538" i="3"/>
  <c r="S11538" i="3" s="1"/>
  <c r="V11453" i="3"/>
  <c r="S11453" i="3" s="1"/>
  <c r="U11453" i="3" s="1"/>
  <c r="V11468" i="3"/>
  <c r="S11468" i="3" s="1"/>
  <c r="U11468" i="3" s="1"/>
  <c r="V11483" i="3"/>
  <c r="S11483" i="3" s="1"/>
  <c r="V11498" i="3"/>
  <c r="S11498" i="3" s="1"/>
  <c r="V11513" i="3"/>
  <c r="S11513" i="3" s="1"/>
  <c r="U11513" i="3" s="1"/>
  <c r="V11528" i="3"/>
  <c r="S11528" i="3" s="1"/>
  <c r="U11528" i="3" s="1"/>
  <c r="V11543" i="3"/>
  <c r="S11543" i="3" s="1"/>
  <c r="V11458" i="3"/>
  <c r="S11458" i="3" s="1"/>
  <c r="V11473" i="3"/>
  <c r="S11473" i="3" s="1"/>
  <c r="V11488" i="3"/>
  <c r="S11488" i="3" s="1"/>
  <c r="U11488" i="3" s="1"/>
  <c r="V11503" i="3"/>
  <c r="S11503" i="3" s="1"/>
  <c r="U11503" i="3" s="1"/>
  <c r="V11518" i="3"/>
  <c r="S11518" i="3" s="1"/>
  <c r="U11518" i="3" s="1"/>
  <c r="V11533" i="3"/>
  <c r="S11533" i="3" s="1"/>
  <c r="U11533" i="3" s="1"/>
  <c r="V11548" i="3"/>
  <c r="S11548" i="3" s="1"/>
  <c r="U11548" i="3" s="1"/>
  <c r="V11554" i="3"/>
  <c r="S11554" i="3" s="1"/>
  <c r="V11584" i="3"/>
  <c r="S11584" i="3" s="1"/>
  <c r="V11614" i="3"/>
  <c r="S11614" i="3" s="1"/>
  <c r="U11614" i="3" s="1"/>
  <c r="V11644" i="3"/>
  <c r="S11644" i="3" s="1"/>
  <c r="U11644" i="3" s="1"/>
  <c r="V11674" i="3"/>
  <c r="S11674" i="3" s="1"/>
  <c r="V11704" i="3"/>
  <c r="S11704" i="3" s="1"/>
  <c r="V11734" i="3"/>
  <c r="S11734" i="3" s="1"/>
  <c r="U11734" i="3" s="1"/>
  <c r="V11564" i="3"/>
  <c r="S11564" i="3" s="1"/>
  <c r="U11564" i="3" s="1"/>
  <c r="V11594" i="3"/>
  <c r="S11594" i="3" s="1"/>
  <c r="V11624" i="3"/>
  <c r="S11624" i="3" s="1"/>
  <c r="V11654" i="3"/>
  <c r="S11654" i="3" s="1"/>
  <c r="V11684" i="3"/>
  <c r="S11684" i="3" s="1"/>
  <c r="U11684" i="3" s="1"/>
  <c r="V11714" i="3"/>
  <c r="S11714" i="3" s="1"/>
  <c r="V11744" i="3"/>
  <c r="S11744" i="3" s="1"/>
  <c r="V11574" i="3"/>
  <c r="S11574" i="3" s="1"/>
  <c r="U11574" i="3" s="1"/>
  <c r="V11604" i="3"/>
  <c r="S11604" i="3" s="1"/>
  <c r="U11604" i="3" s="1"/>
  <c r="V11634" i="3"/>
  <c r="S11634" i="3" s="1"/>
  <c r="V11664" i="3"/>
  <c r="S11664" i="3" s="1"/>
  <c r="V11694" i="3"/>
  <c r="S11694" i="3" s="1"/>
  <c r="U11694" i="3" s="1"/>
  <c r="V11724" i="3"/>
  <c r="S11724" i="3" s="1"/>
  <c r="U11724" i="3" s="1"/>
  <c r="V11754" i="3"/>
  <c r="S11754" i="3" s="1"/>
  <c r="V11555" i="3"/>
  <c r="S11555" i="3" s="1"/>
  <c r="V11585" i="3"/>
  <c r="S11585" i="3" s="1"/>
  <c r="U11585" i="3" s="1"/>
  <c r="V11615" i="3"/>
  <c r="S11615" i="3" s="1"/>
  <c r="U11615" i="3" s="1"/>
  <c r="V11645" i="3"/>
  <c r="S11645" i="3" s="1"/>
  <c r="V11675" i="3"/>
  <c r="S11675" i="3" s="1"/>
  <c r="V11705" i="3"/>
  <c r="S11705" i="3" s="1"/>
  <c r="V11735" i="3"/>
  <c r="S11735" i="3" s="1"/>
  <c r="U11735" i="3" s="1"/>
  <c r="V11565" i="3"/>
  <c r="S11565" i="3" s="1"/>
  <c r="U11565" i="3" s="1"/>
  <c r="V11595" i="3"/>
  <c r="S11595" i="3" s="1"/>
  <c r="U11595" i="3" s="1"/>
  <c r="V11625" i="3"/>
  <c r="S11625" i="3" s="1"/>
  <c r="U11625" i="3" s="1"/>
  <c r="V11655" i="3"/>
  <c r="S11655" i="3" s="1"/>
  <c r="U11655" i="3" s="1"/>
  <c r="V11685" i="3"/>
  <c r="S11685" i="3" s="1"/>
  <c r="V11715" i="3"/>
  <c r="S11715" i="3" s="1"/>
  <c r="V11745" i="3"/>
  <c r="S11745" i="3" s="1"/>
  <c r="U11745" i="3" s="1"/>
  <c r="V11575" i="3"/>
  <c r="S11575" i="3" s="1"/>
  <c r="U11575" i="3" s="1"/>
  <c r="V11605" i="3"/>
  <c r="S11605" i="3" s="1"/>
  <c r="V11635" i="3"/>
  <c r="S11635" i="3" s="1"/>
  <c r="V11665" i="3"/>
  <c r="S11665" i="3" s="1"/>
  <c r="U11665" i="3" s="1"/>
  <c r="V11695" i="3"/>
  <c r="S11695" i="3" s="1"/>
  <c r="U11695" i="3" s="1"/>
  <c r="V11725" i="3"/>
  <c r="S11725" i="3" s="1"/>
  <c r="V11755" i="3"/>
  <c r="S11755" i="3" s="1"/>
  <c r="V11763" i="3"/>
  <c r="S11763" i="3" s="1"/>
  <c r="V11778" i="3"/>
  <c r="S11778" i="3" s="1"/>
  <c r="U11778" i="3" s="1"/>
  <c r="V11793" i="3"/>
  <c r="S11793" i="3" s="1"/>
  <c r="V11808" i="3"/>
  <c r="S11808" i="3" s="1"/>
  <c r="V11823" i="3"/>
  <c r="S11823" i="3" s="1"/>
  <c r="U11823" i="3" s="1"/>
  <c r="V11838" i="3"/>
  <c r="S11838" i="3" s="1"/>
  <c r="U11838" i="3" s="1"/>
  <c r="V11853" i="3"/>
  <c r="S11853" i="3" s="1"/>
  <c r="V11768" i="3"/>
  <c r="S11768" i="3" s="1"/>
  <c r="V11783" i="3"/>
  <c r="S11783" i="3" s="1"/>
  <c r="U11783" i="3" s="1"/>
  <c r="V11798" i="3"/>
  <c r="S11798" i="3" s="1"/>
  <c r="U11798" i="3" s="1"/>
  <c r="V11813" i="3"/>
  <c r="S11813" i="3" s="1"/>
  <c r="V11828" i="3"/>
  <c r="S11828" i="3" s="1"/>
  <c r="V11843" i="3"/>
  <c r="S11843" i="3" s="1"/>
  <c r="U11843" i="3" s="1"/>
  <c r="V11858" i="3"/>
  <c r="S11858" i="3" s="1"/>
  <c r="U11858" i="3" s="1"/>
  <c r="V11773" i="3"/>
  <c r="S11773" i="3" s="1"/>
  <c r="V11788" i="3"/>
  <c r="S11788" i="3" s="1"/>
  <c r="V11803" i="3"/>
  <c r="S11803" i="3" s="1"/>
  <c r="V11818" i="3"/>
  <c r="S11818" i="3" s="1"/>
  <c r="U11818" i="3" s="1"/>
  <c r="V11833" i="3"/>
  <c r="S11833" i="3" s="1"/>
  <c r="U11833" i="3" s="1"/>
  <c r="V11848" i="3"/>
  <c r="S11848" i="3" s="1"/>
  <c r="U11848" i="3" s="1"/>
  <c r="V11863" i="3"/>
  <c r="S11863" i="3" s="1"/>
  <c r="U11863" i="3" s="1"/>
  <c r="V6828" i="3"/>
  <c r="S6828" i="3" s="1"/>
  <c r="U6828" i="3" s="1"/>
  <c r="V6843" i="3"/>
  <c r="S6843" i="3" s="1"/>
  <c r="V6858" i="3"/>
  <c r="S6858" i="3" s="1"/>
  <c r="V6873" i="3"/>
  <c r="S6873" i="3" s="1"/>
  <c r="U6873" i="3" s="1"/>
  <c r="V6888" i="3"/>
  <c r="S6888" i="3" s="1"/>
  <c r="U6888" i="3" s="1"/>
  <c r="V6903" i="3"/>
  <c r="S6903" i="3" s="1"/>
  <c r="V6918" i="3"/>
  <c r="S6918" i="3" s="1"/>
  <c r="V6833" i="3"/>
  <c r="S6833" i="3" s="1"/>
  <c r="U6833" i="3" s="1"/>
  <c r="V6848" i="3"/>
  <c r="S6848" i="3" s="1"/>
  <c r="U6848" i="3" s="1"/>
  <c r="V6863" i="3"/>
  <c r="S6863" i="3" s="1"/>
  <c r="V6878" i="3"/>
  <c r="S6878" i="3" s="1"/>
  <c r="V6893" i="3"/>
  <c r="S6893" i="3" s="1"/>
  <c r="V6908" i="3"/>
  <c r="S6908" i="3" s="1"/>
  <c r="U6908" i="3" s="1"/>
  <c r="V6923" i="3"/>
  <c r="S6923" i="3" s="1"/>
  <c r="V6838" i="3"/>
  <c r="S6838" i="3" s="1"/>
  <c r="V6853" i="3"/>
  <c r="S6853" i="3" s="1"/>
  <c r="U6853" i="3" s="1"/>
  <c r="V6868" i="3"/>
  <c r="S6868" i="3" s="1"/>
  <c r="U6868" i="3" s="1"/>
  <c r="V6883" i="3"/>
  <c r="S6883" i="3" s="1"/>
  <c r="V6898" i="3"/>
  <c r="S6898" i="3" s="1"/>
  <c r="V6913" i="3"/>
  <c r="S6913" i="3" s="1"/>
  <c r="U6913" i="3" s="1"/>
  <c r="V6928" i="3"/>
  <c r="S6928" i="3" s="1"/>
  <c r="U6928" i="3" s="1"/>
  <c r="V6933" i="3"/>
  <c r="S6933" i="3" s="1"/>
  <c r="V6948" i="3"/>
  <c r="S6948" i="3" s="1"/>
  <c r="V6963" i="3"/>
  <c r="S6963" i="3" s="1"/>
  <c r="U6963" i="3" s="1"/>
  <c r="V6978" i="3"/>
  <c r="S6978" i="3" s="1"/>
  <c r="U6978" i="3" s="1"/>
  <c r="V6993" i="3"/>
  <c r="S6993" i="3" s="1"/>
  <c r="V7008" i="3"/>
  <c r="S7008" i="3" s="1"/>
  <c r="V7023" i="3"/>
  <c r="S7023" i="3" s="1"/>
  <c r="V6938" i="3"/>
  <c r="S6938" i="3" s="1"/>
  <c r="U6938" i="3" s="1"/>
  <c r="V6953" i="3"/>
  <c r="S6953" i="3" s="1"/>
  <c r="U6953" i="3" s="1"/>
  <c r="V6968" i="3"/>
  <c r="S6968" i="3" s="1"/>
  <c r="U6968" i="3" s="1"/>
  <c r="V6983" i="3"/>
  <c r="S6983" i="3" s="1"/>
  <c r="U6983" i="3" s="1"/>
  <c r="V6998" i="3"/>
  <c r="S6998" i="3" s="1"/>
  <c r="U6998" i="3" s="1"/>
  <c r="V7013" i="3"/>
  <c r="S7013" i="3" s="1"/>
  <c r="V7028" i="3"/>
  <c r="S7028" i="3" s="1"/>
  <c r="V6943" i="3"/>
  <c r="S6943" i="3" s="1"/>
  <c r="U6943" i="3" s="1"/>
  <c r="V6958" i="3"/>
  <c r="S6958" i="3" s="1"/>
  <c r="U6958" i="3" s="1"/>
  <c r="V6973" i="3"/>
  <c r="S6973" i="3" s="1"/>
  <c r="V6988" i="3"/>
  <c r="S6988" i="3" s="1"/>
  <c r="V7003" i="3"/>
  <c r="S7003" i="3" s="1"/>
  <c r="U7003" i="3" s="1"/>
  <c r="V7018" i="3"/>
  <c r="S7018" i="3" s="1"/>
  <c r="U7018" i="3" s="1"/>
  <c r="V7033" i="3"/>
  <c r="S7033" i="3" s="1"/>
  <c r="V7038" i="3"/>
  <c r="S7038" i="3" s="1"/>
  <c r="V7053" i="3"/>
  <c r="S7053" i="3" s="1"/>
  <c r="V7068" i="3"/>
  <c r="S7068" i="3" s="1"/>
  <c r="U7068" i="3" s="1"/>
  <c r="V7083" i="3"/>
  <c r="S7083" i="3" s="1"/>
  <c r="V7098" i="3"/>
  <c r="S7098" i="3" s="1"/>
  <c r="V7113" i="3"/>
  <c r="S7113" i="3" s="1"/>
  <c r="U7113" i="3" s="1"/>
  <c r="V7128" i="3"/>
  <c r="S7128" i="3" s="1"/>
  <c r="U7128" i="3" s="1"/>
  <c r="V7043" i="3"/>
  <c r="S7043" i="3" s="1"/>
  <c r="V7058" i="3"/>
  <c r="S7058" i="3" s="1"/>
  <c r="V7073" i="3"/>
  <c r="S7073" i="3" s="1"/>
  <c r="U7073" i="3" s="1"/>
  <c r="V7088" i="3"/>
  <c r="S7088" i="3" s="1"/>
  <c r="U7088" i="3" s="1"/>
  <c r="V7103" i="3"/>
  <c r="S7103" i="3" s="1"/>
  <c r="V7118" i="3"/>
  <c r="S7118" i="3" s="1"/>
  <c r="V7133" i="3"/>
  <c r="S7133" i="3" s="1"/>
  <c r="U7133" i="3" s="1"/>
  <c r="V7048" i="3"/>
  <c r="S7048" i="3" s="1"/>
  <c r="U7048" i="3" s="1"/>
  <c r="V7063" i="3"/>
  <c r="S7063" i="3" s="1"/>
  <c r="V7078" i="3"/>
  <c r="S7078" i="3" s="1"/>
  <c r="V7093" i="3"/>
  <c r="S7093" i="3" s="1"/>
  <c r="V7108" i="3"/>
  <c r="S7108" i="3" s="1"/>
  <c r="U7108" i="3" s="1"/>
  <c r="V7123" i="3"/>
  <c r="S7123" i="3" s="1"/>
  <c r="U7123" i="3" s="1"/>
  <c r="V7138" i="3"/>
  <c r="S7138" i="3" s="1"/>
  <c r="U7138" i="3" s="1"/>
  <c r="V7143" i="3"/>
  <c r="S7143" i="3" s="1"/>
  <c r="U7143" i="3" s="1"/>
  <c r="V7158" i="3"/>
  <c r="S7158" i="3" s="1"/>
  <c r="U7158" i="3" s="1"/>
  <c r="V7173" i="3"/>
  <c r="S7173" i="3" s="1"/>
  <c r="V7188" i="3"/>
  <c r="S7188" i="3" s="1"/>
  <c r="V7203" i="3"/>
  <c r="S7203" i="3" s="1"/>
  <c r="U7203" i="3" s="1"/>
  <c r="V7218" i="3"/>
  <c r="S7218" i="3" s="1"/>
  <c r="U7218" i="3" s="1"/>
  <c r="V7233" i="3"/>
  <c r="S7233" i="3" s="1"/>
  <c r="V7148" i="3"/>
  <c r="S7148" i="3" s="1"/>
  <c r="V7163" i="3"/>
  <c r="S7163" i="3" s="1"/>
  <c r="U7163" i="3" s="1"/>
  <c r="V7178" i="3"/>
  <c r="S7178" i="3" s="1"/>
  <c r="U7178" i="3" s="1"/>
  <c r="V7193" i="3"/>
  <c r="S7193" i="3" s="1"/>
  <c r="V7208" i="3"/>
  <c r="S7208" i="3" s="1"/>
  <c r="V7223" i="3"/>
  <c r="S7223" i="3" s="1"/>
  <c r="V7238" i="3"/>
  <c r="S7238" i="3" s="1"/>
  <c r="U7238" i="3" s="1"/>
  <c r="V7153" i="3"/>
  <c r="S7153" i="3" s="1"/>
  <c r="V7168" i="3"/>
  <c r="S7168" i="3" s="1"/>
  <c r="V7183" i="3"/>
  <c r="S7183" i="3" s="1"/>
  <c r="U7183" i="3" s="1"/>
  <c r="V7198" i="3"/>
  <c r="S7198" i="3" s="1"/>
  <c r="U7198" i="3" s="1"/>
  <c r="V7213" i="3"/>
  <c r="S7213" i="3" s="1"/>
  <c r="V7228" i="3"/>
  <c r="S7228" i="3" s="1"/>
  <c r="V7243" i="3"/>
  <c r="S7243" i="3" s="1"/>
  <c r="U7243" i="3" s="1"/>
  <c r="V7248" i="3"/>
  <c r="S7248" i="3" s="1"/>
  <c r="U7248" i="3" s="1"/>
  <c r="V7263" i="3"/>
  <c r="S7263" i="3" s="1"/>
  <c r="V7278" i="3"/>
  <c r="S7278" i="3" s="1"/>
  <c r="V7293" i="3"/>
  <c r="S7293" i="3" s="1"/>
  <c r="U7293" i="3" s="1"/>
  <c r="V7308" i="3"/>
  <c r="S7308" i="3" s="1"/>
  <c r="U7308" i="3" s="1"/>
  <c r="V7323" i="3"/>
  <c r="S7323" i="3" s="1"/>
  <c r="V7338" i="3"/>
  <c r="S7338" i="3" s="1"/>
  <c r="V7253" i="3"/>
  <c r="S7253" i="3" s="1"/>
  <c r="V7268" i="3"/>
  <c r="S7268" i="3" s="1"/>
  <c r="U7268" i="3" s="1"/>
  <c r="V7283" i="3"/>
  <c r="S7283" i="3" s="1"/>
  <c r="U7283" i="3" s="1"/>
  <c r="V7298" i="3"/>
  <c r="S7298" i="3" s="1"/>
  <c r="U7298" i="3" s="1"/>
  <c r="V7313" i="3"/>
  <c r="S7313" i="3" s="1"/>
  <c r="U7313" i="3" s="1"/>
  <c r="V7328" i="3"/>
  <c r="S7328" i="3" s="1"/>
  <c r="U7328" i="3" s="1"/>
  <c r="V7343" i="3"/>
  <c r="S7343" i="3" s="1"/>
  <c r="V7258" i="3"/>
  <c r="S7258" i="3" s="1"/>
  <c r="V7273" i="3"/>
  <c r="S7273" i="3" s="1"/>
  <c r="U7273" i="3" s="1"/>
  <c r="V7288" i="3"/>
  <c r="S7288" i="3" s="1"/>
  <c r="U7288" i="3" s="1"/>
  <c r="V7303" i="3"/>
  <c r="S7303" i="3" s="1"/>
  <c r="V7318" i="3"/>
  <c r="S7318" i="3" s="1"/>
  <c r="V7333" i="3"/>
  <c r="S7333" i="3" s="1"/>
  <c r="U7333" i="3" s="1"/>
  <c r="V7348" i="3"/>
  <c r="S7348" i="3" s="1"/>
  <c r="U7348" i="3" s="1"/>
  <c r="V7354" i="3"/>
  <c r="S7354" i="3" s="1"/>
  <c r="V7384" i="3"/>
  <c r="S7384" i="3" s="1"/>
  <c r="V7414" i="3"/>
  <c r="S7414" i="3" s="1"/>
  <c r="V7444" i="3"/>
  <c r="S7444" i="3" s="1"/>
  <c r="U7444" i="3" s="1"/>
  <c r="V7474" i="3"/>
  <c r="S7474" i="3" s="1"/>
  <c r="V7504" i="3"/>
  <c r="S7504" i="3" s="1"/>
  <c r="V7534" i="3"/>
  <c r="S7534" i="3" s="1"/>
  <c r="U7534" i="3" s="1"/>
  <c r="V7364" i="3"/>
  <c r="S7364" i="3" s="1"/>
  <c r="U7364" i="3" s="1"/>
  <c r="V7394" i="3"/>
  <c r="S7394" i="3" s="1"/>
  <c r="V7424" i="3"/>
  <c r="S7424" i="3" s="1"/>
  <c r="V7454" i="3"/>
  <c r="S7454" i="3" s="1"/>
  <c r="U7454" i="3" s="1"/>
  <c r="V7484" i="3"/>
  <c r="S7484" i="3" s="1"/>
  <c r="U7484" i="3" s="1"/>
  <c r="V7514" i="3"/>
  <c r="S7514" i="3" s="1"/>
  <c r="V7544" i="3"/>
  <c r="S7544" i="3" s="1"/>
  <c r="V7374" i="3"/>
  <c r="S7374" i="3" s="1"/>
  <c r="U7374" i="3" s="1"/>
  <c r="V7404" i="3"/>
  <c r="S7404" i="3" s="1"/>
  <c r="U7404" i="3" s="1"/>
  <c r="V7434" i="3"/>
  <c r="S7434" i="3" s="1"/>
  <c r="V7464" i="3"/>
  <c r="S7464" i="3" s="1"/>
  <c r="V7494" i="3"/>
  <c r="S7494" i="3" s="1"/>
  <c r="V7524" i="3"/>
  <c r="S7524" i="3" s="1"/>
  <c r="U7524" i="3" s="1"/>
  <c r="V7554" i="3"/>
  <c r="S7554" i="3" s="1"/>
  <c r="U7554" i="3" s="1"/>
  <c r="V7355" i="3"/>
  <c r="S7355" i="3" s="1"/>
  <c r="U7355" i="3" s="1"/>
  <c r="V7385" i="3"/>
  <c r="S7385" i="3" s="1"/>
  <c r="U7385" i="3" s="1"/>
  <c r="V7415" i="3"/>
  <c r="S7415" i="3" s="1"/>
  <c r="U7415" i="3" s="1"/>
  <c r="V7445" i="3"/>
  <c r="S7445" i="3" s="1"/>
  <c r="V7475" i="3"/>
  <c r="S7475" i="3" s="1"/>
  <c r="V7505" i="3"/>
  <c r="S7505" i="3" s="1"/>
  <c r="U7505" i="3" s="1"/>
  <c r="V7535" i="3"/>
  <c r="S7535" i="3" s="1"/>
  <c r="U7535" i="3" s="1"/>
  <c r="V7365" i="3"/>
  <c r="S7365" i="3" s="1"/>
  <c r="V7395" i="3"/>
  <c r="S7395" i="3" s="1"/>
  <c r="V7425" i="3"/>
  <c r="S7425" i="3" s="1"/>
  <c r="U7425" i="3" s="1"/>
  <c r="V7455" i="3"/>
  <c r="S7455" i="3" s="1"/>
  <c r="U7455" i="3" s="1"/>
  <c r="V7485" i="3"/>
  <c r="S7485" i="3" s="1"/>
  <c r="V7515" i="3"/>
  <c r="S7515" i="3" s="1"/>
  <c r="V7545" i="3"/>
  <c r="S7545" i="3" s="1"/>
  <c r="V7375" i="3"/>
  <c r="S7375" i="3" s="1"/>
  <c r="U7375" i="3" s="1"/>
  <c r="V7405" i="3"/>
  <c r="S7405" i="3" s="1"/>
  <c r="V7435" i="3"/>
  <c r="S7435" i="3" s="1"/>
  <c r="V7465" i="3"/>
  <c r="S7465" i="3" s="1"/>
  <c r="U7465" i="3" s="1"/>
  <c r="V7495" i="3"/>
  <c r="S7495" i="3" s="1"/>
  <c r="U7495" i="3" s="1"/>
  <c r="V7525" i="3"/>
  <c r="S7525" i="3" s="1"/>
  <c r="V7555" i="3"/>
  <c r="S7555" i="3" s="1"/>
  <c r="V7563" i="3"/>
  <c r="S7563" i="3" s="1"/>
  <c r="U7563" i="3" s="1"/>
  <c r="V7578" i="3"/>
  <c r="S7578" i="3" s="1"/>
  <c r="U7578" i="3" s="1"/>
  <c r="V7593" i="3"/>
  <c r="S7593" i="3" s="1"/>
  <c r="V7608" i="3"/>
  <c r="S7608" i="3" s="1"/>
  <c r="V7623" i="3"/>
  <c r="S7623" i="3" s="1"/>
  <c r="U7623" i="3" s="1"/>
  <c r="V7638" i="3"/>
  <c r="S7638" i="3" s="1"/>
  <c r="U7638" i="3" s="1"/>
  <c r="V7653" i="3"/>
  <c r="S7653" i="3" s="1"/>
  <c r="V7568" i="3"/>
  <c r="S7568" i="3" s="1"/>
  <c r="V7583" i="3"/>
  <c r="S7583" i="3" s="1"/>
  <c r="V7598" i="3"/>
  <c r="S7598" i="3" s="1"/>
  <c r="U7598" i="3" s="1"/>
  <c r="V7613" i="3"/>
  <c r="S7613" i="3" s="1"/>
  <c r="U7613" i="3" s="1"/>
  <c r="V7628" i="3"/>
  <c r="S7628" i="3" s="1"/>
  <c r="U7628" i="3" s="1"/>
  <c r="V7643" i="3"/>
  <c r="S7643" i="3" s="1"/>
  <c r="U7643" i="3" s="1"/>
  <c r="V7658" i="3"/>
  <c r="S7658" i="3" s="1"/>
  <c r="U7658" i="3" s="1"/>
  <c r="V7573" i="3"/>
  <c r="S7573" i="3" s="1"/>
  <c r="V7588" i="3"/>
  <c r="S7588" i="3" s="1"/>
  <c r="V7603" i="3"/>
  <c r="S7603" i="3" s="1"/>
  <c r="U7603" i="3" s="1"/>
  <c r="V7618" i="3"/>
  <c r="S7618" i="3" s="1"/>
  <c r="U7618" i="3" s="1"/>
  <c r="V7633" i="3"/>
  <c r="S7633" i="3" s="1"/>
  <c r="V7648" i="3"/>
  <c r="S7648" i="3" s="1"/>
  <c r="V7663" i="3"/>
  <c r="S7663" i="3" s="1"/>
  <c r="U7663" i="3" s="1"/>
  <c r="V6" i="3"/>
  <c r="S6" i="3" s="1"/>
  <c r="U6" i="3" s="1"/>
  <c r="V21" i="3"/>
  <c r="S21" i="3" s="1"/>
  <c r="V36" i="3"/>
  <c r="S36" i="3" s="1"/>
  <c r="V51" i="3"/>
  <c r="S51" i="3" s="1"/>
  <c r="V66" i="3"/>
  <c r="S66" i="3" s="1"/>
  <c r="U66" i="3" s="1"/>
  <c r="V81" i="3"/>
  <c r="S81" i="3" s="1"/>
  <c r="V96" i="3"/>
  <c r="S96" i="3" s="1"/>
  <c r="V11" i="3"/>
  <c r="S11" i="3" s="1"/>
  <c r="U11" i="3" s="1"/>
  <c r="V26" i="3"/>
  <c r="S26" i="3" s="1"/>
  <c r="U26" i="3" s="1"/>
  <c r="V41" i="3"/>
  <c r="S41" i="3" s="1"/>
  <c r="V56" i="3"/>
  <c r="S56" i="3" s="1"/>
  <c r="V71" i="3"/>
  <c r="S71" i="3" s="1"/>
  <c r="U71" i="3" s="1"/>
  <c r="V86" i="3"/>
  <c r="S86" i="3" s="1"/>
  <c r="U86" i="3" s="1"/>
  <c r="V101" i="3"/>
  <c r="S101" i="3" s="1"/>
  <c r="V16" i="3"/>
  <c r="S16" i="3" s="1"/>
  <c r="V31" i="3"/>
  <c r="S31" i="3" s="1"/>
  <c r="U31" i="3" s="1"/>
  <c r="V46" i="3"/>
  <c r="S46" i="3" s="1"/>
  <c r="U46" i="3" s="1"/>
  <c r="V61" i="3"/>
  <c r="S61" i="3" s="1"/>
  <c r="V76" i="3"/>
  <c r="S76" i="3" s="1"/>
  <c r="V91" i="3"/>
  <c r="S91" i="3" s="1"/>
  <c r="V106" i="3"/>
  <c r="S106" i="3" s="1"/>
  <c r="U106" i="3" s="1"/>
  <c r="V111" i="3"/>
  <c r="S111" i="3" s="1"/>
  <c r="U111" i="3" s="1"/>
  <c r="V126" i="3"/>
  <c r="S126" i="3" s="1"/>
  <c r="U126" i="3" s="1"/>
  <c r="V141" i="3"/>
  <c r="S141" i="3" s="1"/>
  <c r="U141" i="3" s="1"/>
  <c r="V156" i="3"/>
  <c r="S156" i="3" s="1"/>
  <c r="U156" i="3" s="1"/>
  <c r="V171" i="3"/>
  <c r="S171" i="3" s="1"/>
  <c r="V186" i="3"/>
  <c r="S186" i="3" s="1"/>
  <c r="V201" i="3"/>
  <c r="S201" i="3" s="1"/>
  <c r="U201" i="3" s="1"/>
  <c r="V116" i="3"/>
  <c r="S116" i="3" s="1"/>
  <c r="U116" i="3" s="1"/>
  <c r="V131" i="3"/>
  <c r="S131" i="3" s="1"/>
  <c r="V146" i="3"/>
  <c r="S146" i="3" s="1"/>
  <c r="V161" i="3"/>
  <c r="S161" i="3" s="1"/>
  <c r="U161" i="3" s="1"/>
  <c r="V176" i="3"/>
  <c r="S176" i="3" s="1"/>
  <c r="U176" i="3" s="1"/>
  <c r="V191" i="3"/>
  <c r="S191" i="3" s="1"/>
  <c r="V206" i="3"/>
  <c r="S206" i="3" s="1"/>
  <c r="V121" i="3"/>
  <c r="S121" i="3" s="1"/>
  <c r="V136" i="3"/>
  <c r="S136" i="3" s="1"/>
  <c r="U136" i="3" s="1"/>
  <c r="V151" i="3"/>
  <c r="S151" i="3" s="1"/>
  <c r="V166" i="3"/>
  <c r="S166" i="3" s="1"/>
  <c r="V181" i="3"/>
  <c r="S181" i="3" s="1"/>
  <c r="U181" i="3" s="1"/>
  <c r="V196" i="3"/>
  <c r="S196" i="3" s="1"/>
  <c r="U196" i="3" s="1"/>
  <c r="V211" i="3"/>
  <c r="S211" i="3" s="1"/>
  <c r="V216" i="3"/>
  <c r="S216" i="3" s="1"/>
  <c r="V231" i="3"/>
  <c r="S231" i="3" s="1"/>
  <c r="U231" i="3" s="1"/>
  <c r="V246" i="3"/>
  <c r="S246" i="3" s="1"/>
  <c r="U246" i="3" s="1"/>
  <c r="V261" i="3"/>
  <c r="S261" i="3" s="1"/>
  <c r="V276" i="3"/>
  <c r="S276" i="3" s="1"/>
  <c r="V291" i="3"/>
  <c r="S291" i="3" s="1"/>
  <c r="U291" i="3" s="1"/>
  <c r="V306" i="3"/>
  <c r="S306" i="3" s="1"/>
  <c r="U306" i="3" s="1"/>
  <c r="V221" i="3"/>
  <c r="S221" i="3" s="1"/>
  <c r="V236" i="3"/>
  <c r="S236" i="3" s="1"/>
  <c r="V251" i="3"/>
  <c r="S251" i="3" s="1"/>
  <c r="V266" i="3"/>
  <c r="S266" i="3" s="1"/>
  <c r="U266" i="3" s="1"/>
  <c r="V281" i="3"/>
  <c r="S281" i="3" s="1"/>
  <c r="U281" i="3" s="1"/>
  <c r="V296" i="3"/>
  <c r="S296" i="3" s="1"/>
  <c r="U296" i="3" s="1"/>
  <c r="V311" i="3"/>
  <c r="S311" i="3" s="1"/>
  <c r="U311" i="3" s="1"/>
  <c r="V226" i="3"/>
  <c r="S226" i="3" s="1"/>
  <c r="U226" i="3" s="1"/>
  <c r="V241" i="3"/>
  <c r="S241" i="3" s="1"/>
  <c r="V256" i="3"/>
  <c r="S256" i="3" s="1"/>
  <c r="V271" i="3"/>
  <c r="S271" i="3" s="1"/>
  <c r="U271" i="3" s="1"/>
  <c r="V286" i="3"/>
  <c r="S286" i="3" s="1"/>
  <c r="U286" i="3" s="1"/>
  <c r="V301" i="3"/>
  <c r="S301" i="3" s="1"/>
  <c r="V316" i="3"/>
  <c r="S316" i="3" s="1"/>
  <c r="V321" i="3"/>
  <c r="S321" i="3" s="1"/>
  <c r="U321" i="3" s="1"/>
  <c r="V336" i="3"/>
  <c r="S336" i="3" s="1"/>
  <c r="U336" i="3" s="1"/>
  <c r="V351" i="3"/>
  <c r="S351" i="3" s="1"/>
  <c r="V366" i="3"/>
  <c r="S366" i="3" s="1"/>
  <c r="V381" i="3"/>
  <c r="S381" i="3" s="1"/>
  <c r="V396" i="3"/>
  <c r="S396" i="3" s="1"/>
  <c r="U396" i="3" s="1"/>
  <c r="V411" i="3"/>
  <c r="S411" i="3" s="1"/>
  <c r="V326" i="3"/>
  <c r="S326" i="3" s="1"/>
  <c r="V341" i="3"/>
  <c r="S341" i="3" s="1"/>
  <c r="U341" i="3" s="1"/>
  <c r="V356" i="3"/>
  <c r="S356" i="3" s="1"/>
  <c r="U356" i="3" s="1"/>
  <c r="V371" i="3"/>
  <c r="S371" i="3" s="1"/>
  <c r="V386" i="3"/>
  <c r="S386" i="3" s="1"/>
  <c r="V401" i="3"/>
  <c r="S401" i="3" s="1"/>
  <c r="U401" i="3" s="1"/>
  <c r="V416" i="3"/>
  <c r="S416" i="3" s="1"/>
  <c r="U416" i="3" s="1"/>
  <c r="V331" i="3"/>
  <c r="S331" i="3" s="1"/>
  <c r="V346" i="3"/>
  <c r="S346" i="3" s="1"/>
  <c r="V361" i="3"/>
  <c r="S361" i="3" s="1"/>
  <c r="U361" i="3" s="1"/>
  <c r="V376" i="3"/>
  <c r="S376" i="3" s="1"/>
  <c r="U376" i="3" s="1"/>
  <c r="V391" i="3"/>
  <c r="S391" i="3" s="1"/>
  <c r="V406" i="3"/>
  <c r="S406" i="3" s="1"/>
  <c r="V421" i="3"/>
  <c r="S421" i="3" s="1"/>
  <c r="V426" i="3"/>
  <c r="S426" i="3" s="1"/>
  <c r="U426" i="3" s="1"/>
  <c r="V441" i="3"/>
  <c r="S441" i="3" s="1"/>
  <c r="U441" i="3" s="1"/>
  <c r="V456" i="3"/>
  <c r="S456" i="3" s="1"/>
  <c r="U456" i="3" s="1"/>
  <c r="V471" i="3"/>
  <c r="S471" i="3" s="1"/>
  <c r="U471" i="3" s="1"/>
  <c r="V486" i="3"/>
  <c r="S486" i="3" s="1"/>
  <c r="U486" i="3" s="1"/>
  <c r="V501" i="3"/>
  <c r="S501" i="3" s="1"/>
  <c r="V516" i="3"/>
  <c r="S516" i="3" s="1"/>
  <c r="V431" i="3"/>
  <c r="S431" i="3" s="1"/>
  <c r="U431" i="3" s="1"/>
  <c r="V446" i="3"/>
  <c r="S446" i="3" s="1"/>
  <c r="U446" i="3" s="1"/>
  <c r="V461" i="3"/>
  <c r="S461" i="3" s="1"/>
  <c r="V476" i="3"/>
  <c r="S476" i="3" s="1"/>
  <c r="V491" i="3"/>
  <c r="S491" i="3" s="1"/>
  <c r="U491" i="3" s="1"/>
  <c r="V506" i="3"/>
  <c r="S506" i="3" s="1"/>
  <c r="U506" i="3" s="1"/>
  <c r="V521" i="3"/>
  <c r="S521" i="3" s="1"/>
  <c r="V436" i="3"/>
  <c r="S436" i="3" s="1"/>
  <c r="V451" i="3"/>
  <c r="S451" i="3" s="1"/>
  <c r="V466" i="3"/>
  <c r="S466" i="3" s="1"/>
  <c r="U466" i="3" s="1"/>
  <c r="V481" i="3"/>
  <c r="S481" i="3" s="1"/>
  <c r="V496" i="3"/>
  <c r="S496" i="3" s="1"/>
  <c r="V511" i="3"/>
  <c r="S511" i="3" s="1"/>
  <c r="U511" i="3" s="1"/>
  <c r="V526" i="3"/>
  <c r="S526" i="3" s="1"/>
  <c r="U526" i="3" s="1"/>
  <c r="V531" i="3"/>
  <c r="S531" i="3" s="1"/>
  <c r="V546" i="3"/>
  <c r="S546" i="3" s="1"/>
  <c r="V561" i="3"/>
  <c r="S561" i="3" s="1"/>
  <c r="U561" i="3" s="1"/>
  <c r="V576" i="3"/>
  <c r="S576" i="3" s="1"/>
  <c r="U576" i="3" s="1"/>
  <c r="V591" i="3"/>
  <c r="S591" i="3" s="1"/>
  <c r="V606" i="3"/>
  <c r="S606" i="3" s="1"/>
  <c r="V621" i="3"/>
  <c r="S621" i="3" s="1"/>
  <c r="U621" i="3" s="1"/>
  <c r="V536" i="3"/>
  <c r="S536" i="3" s="1"/>
  <c r="U536" i="3" s="1"/>
  <c r="V551" i="3"/>
  <c r="S551" i="3" s="1"/>
  <c r="V566" i="3"/>
  <c r="S566" i="3" s="1"/>
  <c r="V581" i="3"/>
  <c r="S581" i="3" s="1"/>
  <c r="V596" i="3"/>
  <c r="S596" i="3" s="1"/>
  <c r="U596" i="3" s="1"/>
  <c r="V611" i="3"/>
  <c r="S611" i="3" s="1"/>
  <c r="V626" i="3"/>
  <c r="S626" i="3" s="1"/>
  <c r="V541" i="3"/>
  <c r="S541" i="3" s="1"/>
  <c r="U541" i="3" s="1"/>
  <c r="V556" i="3"/>
  <c r="S556" i="3" s="1"/>
  <c r="U556" i="3" s="1"/>
  <c r="V571" i="3"/>
  <c r="S571" i="3" s="1"/>
  <c r="V586" i="3"/>
  <c r="S586" i="3" s="1"/>
  <c r="V601" i="3"/>
  <c r="S601" i="3" s="1"/>
  <c r="U601" i="3" s="1"/>
  <c r="V616" i="3"/>
  <c r="S616" i="3" s="1"/>
  <c r="U616" i="3" s="1"/>
  <c r="V631" i="3"/>
  <c r="S631" i="3" s="1"/>
  <c r="V640" i="3"/>
  <c r="S640" i="3" s="1"/>
  <c r="V670" i="3"/>
  <c r="S670" i="3" s="1"/>
  <c r="U670" i="3" s="1"/>
  <c r="V700" i="3"/>
  <c r="S700" i="3" s="1"/>
  <c r="U700" i="3" s="1"/>
  <c r="V730" i="3"/>
  <c r="S730" i="3" s="1"/>
  <c r="U730" i="3" s="1"/>
  <c r="V760" i="3"/>
  <c r="S760" i="3" s="1"/>
  <c r="U760" i="3" s="1"/>
  <c r="V790" i="3"/>
  <c r="S790" i="3" s="1"/>
  <c r="V820" i="3"/>
  <c r="S820" i="3" s="1"/>
  <c r="U820" i="3" s="1"/>
  <c r="V650" i="3"/>
  <c r="S650" i="3" s="1"/>
  <c r="V680" i="3"/>
  <c r="S680" i="3" s="1"/>
  <c r="V710" i="3"/>
  <c r="S710" i="3" s="1"/>
  <c r="U710" i="3" s="1"/>
  <c r="V740" i="3"/>
  <c r="S740" i="3" s="1"/>
  <c r="U740" i="3" s="1"/>
  <c r="V770" i="3"/>
  <c r="S770" i="3" s="1"/>
  <c r="V800" i="3"/>
  <c r="S800" i="3" s="1"/>
  <c r="V830" i="3"/>
  <c r="S830" i="3" s="1"/>
  <c r="U830" i="3" s="1"/>
  <c r="V660" i="3"/>
  <c r="S660" i="3" s="1"/>
  <c r="U660" i="3" s="1"/>
  <c r="V690" i="3"/>
  <c r="S690" i="3" s="1"/>
  <c r="V720" i="3"/>
  <c r="S720" i="3" s="1"/>
  <c r="V750" i="3"/>
  <c r="S750" i="3" s="1"/>
  <c r="U750" i="3" s="1"/>
  <c r="V780" i="3"/>
  <c r="S780" i="3" s="1"/>
  <c r="U780" i="3" s="1"/>
  <c r="V810" i="3"/>
  <c r="S810" i="3" s="1"/>
  <c r="V840" i="3"/>
  <c r="S840" i="3" s="1"/>
  <c r="V641" i="3"/>
  <c r="S641" i="3" s="1"/>
  <c r="V671" i="3"/>
  <c r="S671" i="3" s="1"/>
  <c r="U671" i="3" s="1"/>
  <c r="V701" i="3"/>
  <c r="S701" i="3" s="1"/>
  <c r="V731" i="3"/>
  <c r="S731" i="3" s="1"/>
  <c r="V761" i="3"/>
  <c r="S761" i="3" s="1"/>
  <c r="U761" i="3" s="1"/>
  <c r="V791" i="3"/>
  <c r="S791" i="3" s="1"/>
  <c r="U791" i="3" s="1"/>
  <c r="V821" i="3"/>
  <c r="S821" i="3" s="1"/>
  <c r="V651" i="3"/>
  <c r="S651" i="3" s="1"/>
  <c r="V681" i="3"/>
  <c r="S681" i="3" s="1"/>
  <c r="U681" i="3" s="1"/>
  <c r="V711" i="3"/>
  <c r="S711" i="3" s="1"/>
  <c r="U711" i="3" s="1"/>
  <c r="V741" i="3"/>
  <c r="S741" i="3" s="1"/>
  <c r="V771" i="3"/>
  <c r="S771" i="3" s="1"/>
  <c r="V801" i="3"/>
  <c r="S801" i="3" s="1"/>
  <c r="U801" i="3" s="1"/>
  <c r="V831" i="3"/>
  <c r="S831" i="3" s="1"/>
  <c r="U831" i="3" s="1"/>
  <c r="V661" i="3"/>
  <c r="S661" i="3" s="1"/>
  <c r="V691" i="3"/>
  <c r="S691" i="3" s="1"/>
  <c r="V721" i="3"/>
  <c r="S721" i="3" s="1"/>
  <c r="V751" i="3"/>
  <c r="S751" i="3" s="1"/>
  <c r="U751" i="3" s="1"/>
  <c r="V781" i="3"/>
  <c r="S781" i="3" s="1"/>
  <c r="V811" i="3"/>
  <c r="S811" i="3" s="1"/>
  <c r="V841" i="3"/>
  <c r="S841" i="3" s="1"/>
  <c r="U841" i="3" s="1"/>
  <c r="V846" i="3"/>
  <c r="S846" i="3" s="1"/>
  <c r="U846" i="3" s="1"/>
  <c r="V861" i="3"/>
  <c r="S861" i="3" s="1"/>
  <c r="V876" i="3"/>
  <c r="S876" i="3" s="1"/>
  <c r="V891" i="3"/>
  <c r="S891" i="3" s="1"/>
  <c r="U891" i="3" s="1"/>
  <c r="V906" i="3"/>
  <c r="S906" i="3" s="1"/>
  <c r="U906" i="3" s="1"/>
  <c r="V921" i="3"/>
  <c r="S921" i="3" s="1"/>
  <c r="V936" i="3"/>
  <c r="S936" i="3" s="1"/>
  <c r="V851" i="3"/>
  <c r="S851" i="3" s="1"/>
  <c r="U851" i="3" s="1"/>
  <c r="V866" i="3"/>
  <c r="S866" i="3" s="1"/>
  <c r="U866" i="3" s="1"/>
  <c r="V881" i="3"/>
  <c r="S881" i="3" s="1"/>
  <c r="V896" i="3"/>
  <c r="S896" i="3" s="1"/>
  <c r="V911" i="3"/>
  <c r="S911" i="3" s="1"/>
  <c r="V926" i="3"/>
  <c r="S926" i="3" s="1"/>
  <c r="U926" i="3" s="1"/>
  <c r="V941" i="3"/>
  <c r="S941" i="3" s="1"/>
  <c r="V856" i="3"/>
  <c r="S856" i="3" s="1"/>
  <c r="V871" i="3"/>
  <c r="S871" i="3" s="1"/>
  <c r="U871" i="3" s="1"/>
  <c r="V886" i="3"/>
  <c r="S886" i="3" s="1"/>
  <c r="U886" i="3" s="1"/>
  <c r="V901" i="3"/>
  <c r="S901" i="3" s="1"/>
  <c r="V916" i="3"/>
  <c r="S916" i="3" s="1"/>
  <c r="V931" i="3"/>
  <c r="S931" i="3" s="1"/>
  <c r="U931" i="3" s="1"/>
  <c r="V946" i="3"/>
  <c r="S946" i="3" s="1"/>
  <c r="U946" i="3" s="1"/>
  <c r="V951" i="3"/>
  <c r="S951" i="3" s="1"/>
  <c r="V966" i="3"/>
  <c r="S966" i="3" s="1"/>
  <c r="V981" i="3"/>
  <c r="S981" i="3" s="1"/>
  <c r="U981" i="3" s="1"/>
  <c r="V996" i="3"/>
  <c r="S996" i="3" s="1"/>
  <c r="U996" i="3" s="1"/>
  <c r="V1011" i="3"/>
  <c r="S1011" i="3" s="1"/>
  <c r="V1026" i="3"/>
  <c r="S1026" i="3" s="1"/>
  <c r="V1041" i="3"/>
  <c r="S1041" i="3" s="1"/>
  <c r="V956" i="3"/>
  <c r="S956" i="3" s="1"/>
  <c r="U956" i="3" s="1"/>
  <c r="V971" i="3"/>
  <c r="S971" i="3" s="1"/>
  <c r="V986" i="3"/>
  <c r="S986" i="3" s="1"/>
  <c r="V1001" i="3"/>
  <c r="S1001" i="3" s="1"/>
  <c r="U1001" i="3" s="1"/>
  <c r="V1016" i="3"/>
  <c r="S1016" i="3" s="1"/>
  <c r="U1016" i="3" s="1"/>
  <c r="V1031" i="3"/>
  <c r="S1031" i="3" s="1"/>
  <c r="V1046" i="3"/>
  <c r="S1046" i="3" s="1"/>
  <c r="V961" i="3"/>
  <c r="S961" i="3" s="1"/>
  <c r="U961" i="3" s="1"/>
  <c r="V976" i="3"/>
  <c r="S976" i="3" s="1"/>
  <c r="U976" i="3" s="1"/>
  <c r="V991" i="3"/>
  <c r="S991" i="3" s="1"/>
  <c r="V1006" i="3"/>
  <c r="S1006" i="3" s="1"/>
  <c r="V1021" i="3"/>
  <c r="S1021" i="3" s="1"/>
  <c r="U1021" i="3" s="1"/>
  <c r="V1036" i="3"/>
  <c r="S1036" i="3" s="1"/>
  <c r="U1036" i="3" s="1"/>
  <c r="V1051" i="3"/>
  <c r="S1051" i="3" s="1"/>
  <c r="V1056" i="3"/>
  <c r="S1056" i="3" s="1"/>
  <c r="V1071" i="3"/>
  <c r="S1071" i="3" s="1"/>
  <c r="V1086" i="3"/>
  <c r="S1086" i="3" s="1"/>
  <c r="U1086" i="3" s="1"/>
  <c r="V1101" i="3"/>
  <c r="S1101" i="3" s="1"/>
  <c r="V1116" i="3"/>
  <c r="S1116" i="3" s="1"/>
  <c r="V1131" i="3"/>
  <c r="S1131" i="3" s="1"/>
  <c r="U1131" i="3" s="1"/>
  <c r="V1146" i="3"/>
  <c r="S1146" i="3" s="1"/>
  <c r="U1146" i="3" s="1"/>
  <c r="V1061" i="3"/>
  <c r="S1061" i="3" s="1"/>
  <c r="V1076" i="3"/>
  <c r="S1076" i="3" s="1"/>
  <c r="V1091" i="3"/>
  <c r="S1091" i="3" s="1"/>
  <c r="U1091" i="3" s="1"/>
  <c r="V1106" i="3"/>
  <c r="S1106" i="3" s="1"/>
  <c r="U1106" i="3" s="1"/>
  <c r="V1121" i="3"/>
  <c r="S1121" i="3" s="1"/>
  <c r="V1136" i="3"/>
  <c r="S1136" i="3" s="1"/>
  <c r="V1151" i="3"/>
  <c r="S1151" i="3" s="1"/>
  <c r="U1151" i="3" s="1"/>
  <c r="V1066" i="3"/>
  <c r="S1066" i="3" s="1"/>
  <c r="U1066" i="3" s="1"/>
  <c r="V1081" i="3"/>
  <c r="S1081" i="3" s="1"/>
  <c r="U1081" i="3" s="1"/>
  <c r="V1096" i="3"/>
  <c r="S1096" i="3" s="1"/>
  <c r="U1096" i="3" s="1"/>
  <c r="V1111" i="3"/>
  <c r="S1111" i="3" s="1"/>
  <c r="U1111" i="3" s="1"/>
  <c r="V1126" i="3"/>
  <c r="S1126" i="3" s="1"/>
  <c r="U1126" i="3" s="1"/>
  <c r="V1141" i="3"/>
  <c r="S1141" i="3" s="1"/>
  <c r="V1156" i="3"/>
  <c r="S1156" i="3" s="1"/>
  <c r="V1161" i="3"/>
  <c r="S1161" i="3" s="1"/>
  <c r="U1161" i="3" s="1"/>
  <c r="V1176" i="3"/>
  <c r="S1176" i="3" s="1"/>
  <c r="U1176" i="3" s="1"/>
  <c r="V1191" i="3"/>
  <c r="S1191" i="3" s="1"/>
  <c r="V1206" i="3"/>
  <c r="S1206" i="3" s="1"/>
  <c r="V1221" i="3"/>
  <c r="S1221" i="3" s="1"/>
  <c r="U1221" i="3" s="1"/>
  <c r="V1236" i="3"/>
  <c r="S1236" i="3" s="1"/>
  <c r="U1236" i="3" s="1"/>
  <c r="V1251" i="3"/>
  <c r="S1251" i="3" s="1"/>
  <c r="V1166" i="3"/>
  <c r="S1166" i="3" s="1"/>
  <c r="V1181" i="3"/>
  <c r="S1181" i="3" s="1"/>
  <c r="U1181" i="3" s="1"/>
  <c r="V1196" i="3"/>
  <c r="S1196" i="3" s="1"/>
  <c r="U1196" i="3" s="1"/>
  <c r="V1211" i="3"/>
  <c r="S1211" i="3" s="1"/>
  <c r="V1226" i="3"/>
  <c r="S1226" i="3" s="1"/>
  <c r="V1241" i="3"/>
  <c r="S1241" i="3" s="1"/>
  <c r="V1256" i="3"/>
  <c r="S1256" i="3" s="1"/>
  <c r="U1256" i="3" s="1"/>
  <c r="V1171" i="3"/>
  <c r="S1171" i="3" s="1"/>
  <c r="V1186" i="3"/>
  <c r="S1186" i="3" s="1"/>
  <c r="V1201" i="3"/>
  <c r="S1201" i="3" s="1"/>
  <c r="U1201" i="3" s="1"/>
  <c r="V1216" i="3"/>
  <c r="S1216" i="3" s="1"/>
  <c r="U1216" i="3" s="1"/>
  <c r="V1231" i="3"/>
  <c r="S1231" i="3" s="1"/>
  <c r="V1246" i="3"/>
  <c r="S1246" i="3" s="1"/>
  <c r="V1261" i="3"/>
  <c r="S1261" i="3" s="1"/>
  <c r="U1261" i="3" s="1"/>
  <c r="V1266" i="3"/>
  <c r="S1266" i="3" s="1"/>
  <c r="U1266" i="3" s="1"/>
  <c r="V1281" i="3"/>
  <c r="S1281" i="3" s="1"/>
  <c r="V1296" i="3"/>
  <c r="S1296" i="3" s="1"/>
  <c r="V1311" i="3"/>
  <c r="S1311" i="3" s="1"/>
  <c r="U1311" i="3" s="1"/>
  <c r="V1326" i="3"/>
  <c r="S1326" i="3" s="1"/>
  <c r="U1326" i="3" s="1"/>
  <c r="V1341" i="3"/>
  <c r="S1341" i="3"/>
  <c r="V1356" i="3"/>
  <c r="S1356" i="3"/>
  <c r="V1271" i="3"/>
  <c r="S1271" i="3" s="1"/>
  <c r="U1271" i="3" s="1"/>
  <c r="V1286" i="3"/>
  <c r="S1286" i="3" s="1"/>
  <c r="U1286" i="3" s="1"/>
  <c r="V1301" i="3"/>
  <c r="S1301" i="3" s="1"/>
  <c r="V1316" i="3"/>
  <c r="S1316" i="3" s="1"/>
  <c r="V1331" i="3"/>
  <c r="S1331" i="3" s="1"/>
  <c r="U1331" i="3" s="1"/>
  <c r="V1346" i="3"/>
  <c r="S1346" i="3" s="1"/>
  <c r="U1346" i="3" s="1"/>
  <c r="V1361" i="3"/>
  <c r="S1361" i="3" s="1"/>
  <c r="V1276" i="3"/>
  <c r="S1276" i="3" s="1"/>
  <c r="V1291" i="3"/>
  <c r="S1291" i="3" s="1"/>
  <c r="U1291" i="3" s="1"/>
  <c r="V1306" i="3"/>
  <c r="S1306" i="3" s="1"/>
  <c r="U1306" i="3" s="1"/>
  <c r="V1321" i="3"/>
  <c r="S1321" i="3" s="1"/>
  <c r="V1336" i="3"/>
  <c r="S1336" i="3" s="1"/>
  <c r="V1351" i="3"/>
  <c r="S1351" i="3" s="1"/>
  <c r="U1351" i="3" s="1"/>
  <c r="V1366" i="3"/>
  <c r="S1366" i="3" s="1"/>
  <c r="U1366" i="3" s="1"/>
  <c r="V1371" i="3"/>
  <c r="S1371" i="3" s="1"/>
  <c r="V1386" i="3"/>
  <c r="S1386" i="3" s="1"/>
  <c r="V1401" i="3"/>
  <c r="S1401" i="3" s="1"/>
  <c r="V1416" i="3"/>
  <c r="S1416" i="3" s="1"/>
  <c r="U1416" i="3" s="1"/>
  <c r="V1431" i="3"/>
  <c r="S1431" i="3" s="1"/>
  <c r="V1446" i="3"/>
  <c r="S1446" i="3" s="1"/>
  <c r="V1461" i="3"/>
  <c r="S1461" i="3" s="1"/>
  <c r="U1461" i="3" s="1"/>
  <c r="V1376" i="3"/>
  <c r="S1376" i="3" s="1"/>
  <c r="U1376" i="3" s="1"/>
  <c r="V1391" i="3"/>
  <c r="S1391" i="3" s="1"/>
  <c r="V1406" i="3"/>
  <c r="S1406" i="3" s="1"/>
  <c r="V1421" i="3"/>
  <c r="S1421" i="3" s="1"/>
  <c r="U1421" i="3" s="1"/>
  <c r="V1436" i="3"/>
  <c r="S1436" i="3" s="1"/>
  <c r="U1436" i="3" s="1"/>
  <c r="V1451" i="3"/>
  <c r="S1451" i="3" s="1"/>
  <c r="V1466" i="3"/>
  <c r="S1466" i="3" s="1"/>
  <c r="V1381" i="3"/>
  <c r="S1381" i="3" s="1"/>
  <c r="U1381" i="3" s="1"/>
  <c r="V1396" i="3"/>
  <c r="S1396" i="3" s="1"/>
  <c r="U1396" i="3" s="1"/>
  <c r="V1411" i="3"/>
  <c r="S1411" i="3" s="1"/>
  <c r="U1411" i="3" s="1"/>
  <c r="V1426" i="3"/>
  <c r="S1426" i="3" s="1"/>
  <c r="U1426" i="3" s="1"/>
  <c r="V1441" i="3"/>
  <c r="S1441" i="3" s="1"/>
  <c r="U1441" i="3" s="1"/>
  <c r="V1456" i="3"/>
  <c r="S1456" i="3" s="1"/>
  <c r="U1456" i="3" s="1"/>
  <c r="V1471" i="3"/>
  <c r="S1471" i="3" s="1"/>
  <c r="V1480" i="3"/>
  <c r="S1480" i="3" s="1"/>
  <c r="V1510" i="3"/>
  <c r="S1510" i="3" s="1"/>
  <c r="U1510" i="3" s="1"/>
  <c r="V1540" i="3"/>
  <c r="S1540" i="3" s="1"/>
  <c r="U1540" i="3" s="1"/>
  <c r="V1570" i="3"/>
  <c r="S1570" i="3" s="1"/>
  <c r="V1600" i="3"/>
  <c r="S1600" i="3" s="1"/>
  <c r="V1630" i="3"/>
  <c r="S1630" i="3" s="1"/>
  <c r="U1630" i="3" s="1"/>
  <c r="V1660" i="3"/>
  <c r="S1660" i="3" s="1"/>
  <c r="U1660" i="3" s="1"/>
  <c r="V1490" i="3"/>
  <c r="S1490" i="3" s="1"/>
  <c r="V1520" i="3"/>
  <c r="S1520" i="3" s="1"/>
  <c r="V1550" i="3"/>
  <c r="S1550" i="3" s="1"/>
  <c r="U1550" i="3" s="1"/>
  <c r="V1580" i="3"/>
  <c r="S1580" i="3" s="1"/>
  <c r="U1580" i="3" s="1"/>
  <c r="V1610" i="3"/>
  <c r="S1610" i="3" s="1"/>
  <c r="V1640" i="3"/>
  <c r="S1640" i="3" s="1"/>
  <c r="V1670" i="3"/>
  <c r="S1670" i="3" s="1"/>
  <c r="V1500" i="3"/>
  <c r="S1500" i="3" s="1"/>
  <c r="U1500" i="3" s="1"/>
  <c r="V1530" i="3"/>
  <c r="S1530" i="3" s="1"/>
  <c r="V1560" i="3"/>
  <c r="S1560" i="3" s="1"/>
  <c r="V1590" i="3"/>
  <c r="S1590" i="3" s="1"/>
  <c r="U1590" i="3" s="1"/>
  <c r="V1620" i="3"/>
  <c r="S1620" i="3" s="1"/>
  <c r="U1620" i="3" s="1"/>
  <c r="V1650" i="3"/>
  <c r="S1650" i="3" s="1"/>
  <c r="V1680" i="3"/>
  <c r="S1680" i="3" s="1"/>
  <c r="V1481" i="3"/>
  <c r="S1481" i="3" s="1"/>
  <c r="U1481" i="3" s="1"/>
  <c r="V1511" i="3"/>
  <c r="S1511" i="3" s="1"/>
  <c r="U1511" i="3" s="1"/>
  <c r="V1541" i="3"/>
  <c r="S1541" i="3" s="1"/>
  <c r="V1571" i="3"/>
  <c r="S1571" i="3" s="1"/>
  <c r="V1601" i="3"/>
  <c r="S1601" i="3" s="1"/>
  <c r="U1601" i="3" s="1"/>
  <c r="V1631" i="3"/>
  <c r="S1631" i="3" s="1"/>
  <c r="U1631" i="3" s="1"/>
  <c r="V1661" i="3"/>
  <c r="S1661" i="3" s="1"/>
  <c r="U1661" i="3" s="1"/>
  <c r="V1491" i="3"/>
  <c r="S1491" i="3" s="1"/>
  <c r="U1491" i="3" s="1"/>
  <c r="V1521" i="3"/>
  <c r="S1521" i="3" s="1"/>
  <c r="U1521" i="3" s="1"/>
  <c r="V1551" i="3"/>
  <c r="S1551" i="3" s="1"/>
  <c r="U1551" i="3" s="1"/>
  <c r="V1581" i="3"/>
  <c r="S1581" i="3" s="1"/>
  <c r="V1611" i="3"/>
  <c r="S1611" i="3" s="1"/>
  <c r="V1641" i="3"/>
  <c r="S1641" i="3" s="1"/>
  <c r="U1641" i="3" s="1"/>
  <c r="V1671" i="3"/>
  <c r="S1671" i="3" s="1"/>
  <c r="U1671" i="3" s="1"/>
  <c r="V1501" i="3"/>
  <c r="S1501" i="3" s="1"/>
  <c r="V1531" i="3"/>
  <c r="S1531" i="3" s="1"/>
  <c r="V1561" i="3"/>
  <c r="S1561" i="3" s="1"/>
  <c r="U1561" i="3" s="1"/>
  <c r="V1591" i="3"/>
  <c r="S1591" i="3" s="1"/>
  <c r="U1591" i="3" s="1"/>
  <c r="V1621" i="3"/>
  <c r="S1621" i="3" s="1"/>
  <c r="V1651" i="3"/>
  <c r="S1651" i="3" s="1"/>
  <c r="V1681" i="3"/>
  <c r="S1681" i="3" s="1"/>
  <c r="U1681" i="3" s="1"/>
  <c r="V1686" i="3"/>
  <c r="S1686" i="3" s="1"/>
  <c r="U1686" i="3" s="1"/>
  <c r="V1701" i="3"/>
  <c r="S1701" i="3" s="1"/>
  <c r="V1716" i="3"/>
  <c r="S1716" i="3" s="1"/>
  <c r="V1731" i="3"/>
  <c r="S1731" i="3" s="1"/>
  <c r="V1746" i="3"/>
  <c r="S1746" i="3" s="1"/>
  <c r="U1746" i="3" s="1"/>
  <c r="V1761" i="3"/>
  <c r="S1761" i="3" s="1"/>
  <c r="V1776" i="3"/>
  <c r="S1776" i="3" s="1"/>
  <c r="V1691" i="3"/>
  <c r="S1691" i="3" s="1"/>
  <c r="U1691" i="3" s="1"/>
  <c r="V1706" i="3"/>
  <c r="S1706" i="3" s="1"/>
  <c r="U1706" i="3" s="1"/>
  <c r="V1721" i="3"/>
  <c r="S1721" i="3" s="1"/>
  <c r="V1736" i="3"/>
  <c r="S1736" i="3" s="1"/>
  <c r="V1751" i="3"/>
  <c r="S1751" i="3" s="1"/>
  <c r="U1751" i="3" s="1"/>
  <c r="V1766" i="3"/>
  <c r="S1766" i="3" s="1"/>
  <c r="U1766" i="3" s="1"/>
  <c r="V1781" i="3"/>
  <c r="S1781" i="3" s="1"/>
  <c r="V1696" i="3"/>
  <c r="S1696" i="3" s="1"/>
  <c r="V1711" i="3"/>
  <c r="S1711" i="3" s="1"/>
  <c r="U1711" i="3" s="1"/>
  <c r="V1726" i="3"/>
  <c r="S1726" i="3" s="1"/>
  <c r="U1726" i="3" s="1"/>
  <c r="V1741" i="3"/>
  <c r="S1741" i="3"/>
  <c r="V1756" i="3"/>
  <c r="S1756" i="3"/>
  <c r="V1771" i="3"/>
  <c r="S1771" i="3" s="1"/>
  <c r="V1786" i="3"/>
  <c r="S1786" i="3" s="1"/>
  <c r="U1786" i="3" s="1"/>
  <c r="V1791" i="3"/>
  <c r="S1791" i="3" s="1"/>
  <c r="V1806" i="3"/>
  <c r="S1806" i="3" s="1"/>
  <c r="V1821" i="3"/>
  <c r="S1821" i="3" s="1"/>
  <c r="U1821" i="3" s="1"/>
  <c r="V1836" i="3"/>
  <c r="S1836" i="3" s="1"/>
  <c r="U1836" i="3" s="1"/>
  <c r="V1851" i="3"/>
  <c r="S1851" i="3" s="1"/>
  <c r="V1866" i="3"/>
  <c r="S1866" i="3" s="1"/>
  <c r="V1881" i="3"/>
  <c r="S1881" i="3" s="1"/>
  <c r="U1881" i="3" s="1"/>
  <c r="V1796" i="3"/>
  <c r="S1796" i="3" s="1"/>
  <c r="U1796" i="3" s="1"/>
  <c r="V1811" i="3"/>
  <c r="S1811" i="3" s="1"/>
  <c r="V1826" i="3"/>
  <c r="S1826" i="3" s="1"/>
  <c r="V1841" i="3"/>
  <c r="S1841" i="3" s="1"/>
  <c r="U1841" i="3" s="1"/>
  <c r="V1856" i="3"/>
  <c r="S1856" i="3" s="1"/>
  <c r="U1856" i="3" s="1"/>
  <c r="V1871" i="3"/>
  <c r="S1871" i="3" s="1"/>
  <c r="V1886" i="3"/>
  <c r="S1886" i="3" s="1"/>
  <c r="V1801" i="3"/>
  <c r="S1801" i="3" s="1"/>
  <c r="V1816" i="3"/>
  <c r="S1816" i="3" s="1"/>
  <c r="U1816" i="3" s="1"/>
  <c r="V1831" i="3"/>
  <c r="S1831" i="3" s="1"/>
  <c r="V1846" i="3"/>
  <c r="S1846" i="3" s="1"/>
  <c r="V1861" i="3"/>
  <c r="S1861" i="3" s="1"/>
  <c r="U1861" i="3" s="1"/>
  <c r="V1876" i="3"/>
  <c r="S1876" i="3" s="1"/>
  <c r="U1876" i="3" s="1"/>
  <c r="V1891" i="3"/>
  <c r="S1891" i="3" s="1"/>
  <c r="V1896" i="3"/>
  <c r="S1896" i="3" s="1"/>
  <c r="V1911" i="3"/>
  <c r="S1911" i="3" s="1"/>
  <c r="U1911" i="3" s="1"/>
  <c r="V1926" i="3"/>
  <c r="S1926" i="3" s="1"/>
  <c r="U1926" i="3" s="1"/>
  <c r="V1941" i="3"/>
  <c r="S1941" i="3" s="1"/>
  <c r="V1956" i="3"/>
  <c r="S1956" i="3" s="1"/>
  <c r="V1971" i="3"/>
  <c r="S1971" i="3" s="1"/>
  <c r="U1971" i="3" s="1"/>
  <c r="V1986" i="3"/>
  <c r="S1986" i="3" s="1"/>
  <c r="U1986" i="3" s="1"/>
  <c r="V1901" i="3"/>
  <c r="S1901" i="3"/>
  <c r="V1916" i="3"/>
  <c r="S1916" i="3" s="1"/>
  <c r="V1931" i="3"/>
  <c r="S1931" i="3" s="1"/>
  <c r="V1946" i="3"/>
  <c r="S1946" i="3" s="1"/>
  <c r="U1946" i="3" s="1"/>
  <c r="V1961" i="3"/>
  <c r="S1961" i="3" s="1"/>
  <c r="V1976" i="3"/>
  <c r="S1976" i="3" s="1"/>
  <c r="V1991" i="3"/>
  <c r="S1991" i="3" s="1"/>
  <c r="U1991" i="3" s="1"/>
  <c r="V1906" i="3"/>
  <c r="S1906" i="3" s="1"/>
  <c r="U1906" i="3" s="1"/>
  <c r="V1921" i="3"/>
  <c r="S1921" i="3" s="1"/>
  <c r="V1936" i="3"/>
  <c r="S1936" i="3" s="1"/>
  <c r="V1951" i="3"/>
  <c r="S1951" i="3" s="1"/>
  <c r="U1951" i="3" s="1"/>
  <c r="V1966" i="3"/>
  <c r="S1966" i="3" s="1"/>
  <c r="U1966" i="3" s="1"/>
  <c r="V1981" i="3"/>
  <c r="S1981" i="3" s="1"/>
  <c r="V1996" i="3"/>
  <c r="S1996" i="3" s="1"/>
  <c r="V2001" i="3"/>
  <c r="S2001" i="3" s="1"/>
  <c r="U2001" i="3" s="1"/>
  <c r="V2016" i="3"/>
  <c r="S2016" i="3" s="1"/>
  <c r="U2016" i="3" s="1"/>
  <c r="V2031" i="3"/>
  <c r="S2031" i="3" s="1"/>
  <c r="V2046" i="3"/>
  <c r="S2046" i="3" s="1"/>
  <c r="V2061" i="3"/>
  <c r="S2061" i="3" s="1"/>
  <c r="V2076" i="3"/>
  <c r="S2076" i="3" s="1"/>
  <c r="U2076" i="3" s="1"/>
  <c r="V2091" i="3"/>
  <c r="S2091" i="3" s="1"/>
  <c r="V2006" i="3"/>
  <c r="S2006" i="3" s="1"/>
  <c r="V2021" i="3"/>
  <c r="S2021" i="3" s="1"/>
  <c r="U2021" i="3" s="1"/>
  <c r="V2036" i="3"/>
  <c r="S2036" i="3" s="1"/>
  <c r="U2036" i="3" s="1"/>
  <c r="V2051" i="3"/>
  <c r="S2051" i="3" s="1"/>
  <c r="V2066" i="3"/>
  <c r="S2066" i="3" s="1"/>
  <c r="V2081" i="3"/>
  <c r="S2081" i="3" s="1"/>
  <c r="U2081" i="3" s="1"/>
  <c r="V2096" i="3"/>
  <c r="S2096" i="3" s="1"/>
  <c r="U2096" i="3" s="1"/>
  <c r="V2011" i="3"/>
  <c r="S2011" i="3" s="1"/>
  <c r="V2026" i="3"/>
  <c r="S2026" i="3" s="1"/>
  <c r="V2041" i="3"/>
  <c r="S2041" i="3" s="1"/>
  <c r="U2041" i="3" s="1"/>
  <c r="V2056" i="3"/>
  <c r="S2056" i="3" s="1"/>
  <c r="U2056" i="3" s="1"/>
  <c r="V2071" i="3"/>
  <c r="S2071" i="3" s="1"/>
  <c r="V2086" i="3"/>
  <c r="S2086" i="3" s="1"/>
  <c r="V2101" i="3"/>
  <c r="S2101" i="3" s="1"/>
  <c r="V2106" i="3"/>
  <c r="S2106" i="3" s="1"/>
  <c r="U2106" i="3" s="1"/>
  <c r="V2121" i="3"/>
  <c r="S2121" i="3" s="1"/>
  <c r="V2136" i="3"/>
  <c r="S2136" i="3" s="1"/>
  <c r="V2151" i="3"/>
  <c r="S2151" i="3" s="1"/>
  <c r="U2151" i="3" s="1"/>
  <c r="V2166" i="3"/>
  <c r="S2166" i="3" s="1"/>
  <c r="U2166" i="3" s="1"/>
  <c r="V2181" i="3"/>
  <c r="S2181" i="3" s="1"/>
  <c r="V2196" i="3"/>
  <c r="S2196" i="3" s="1"/>
  <c r="V2111" i="3"/>
  <c r="S2111" i="3" s="1"/>
  <c r="U2111" i="3" s="1"/>
  <c r="V2126" i="3"/>
  <c r="S2126" i="3" s="1"/>
  <c r="U2126" i="3" s="1"/>
  <c r="V2141" i="3"/>
  <c r="S2141" i="3" s="1"/>
  <c r="V2156" i="3"/>
  <c r="S2156" i="3" s="1"/>
  <c r="V2171" i="3"/>
  <c r="S2171" i="3" s="1"/>
  <c r="U2171" i="3" s="1"/>
  <c r="V2186" i="3"/>
  <c r="S2186" i="3" s="1"/>
  <c r="U2186" i="3" s="1"/>
  <c r="V2201" i="3"/>
  <c r="S2201" i="3" s="1"/>
  <c r="V2116" i="3"/>
  <c r="S2116" i="3" s="1"/>
  <c r="V2131" i="3"/>
  <c r="S2131" i="3" s="1"/>
  <c r="V2146" i="3"/>
  <c r="S2146" i="3" s="1"/>
  <c r="U2146" i="3" s="1"/>
  <c r="V2161" i="3"/>
  <c r="S2161" i="3" s="1"/>
  <c r="V2176" i="3"/>
  <c r="S2176" i="3" s="1"/>
  <c r="V2191" i="3"/>
  <c r="S2191" i="3" s="1"/>
  <c r="U2191" i="3" s="1"/>
  <c r="V2206" i="3"/>
  <c r="S2206" i="3" s="1"/>
  <c r="U2206" i="3" s="1"/>
  <c r="V2211" i="3"/>
  <c r="S2211" i="3" s="1"/>
  <c r="V2226" i="3"/>
  <c r="S2226" i="3" s="1"/>
  <c r="V2241" i="3"/>
  <c r="S2241" i="3" s="1"/>
  <c r="U2241" i="3" s="1"/>
  <c r="V2256" i="3"/>
  <c r="S2256" i="3" s="1"/>
  <c r="U2256" i="3" s="1"/>
  <c r="V2271" i="3"/>
  <c r="S2271" i="3" s="1"/>
  <c r="V2286" i="3"/>
  <c r="S2286" i="3" s="1"/>
  <c r="V2301" i="3"/>
  <c r="S2301" i="3" s="1"/>
  <c r="U2301" i="3" s="1"/>
  <c r="V2216" i="3"/>
  <c r="S2216" i="3" s="1"/>
  <c r="U2216" i="3" s="1"/>
  <c r="V2231" i="3"/>
  <c r="S2231" i="3" s="1"/>
  <c r="V2246" i="3"/>
  <c r="S2246" i="3" s="1"/>
  <c r="V2261" i="3"/>
  <c r="S2261" i="3" s="1"/>
  <c r="V2276" i="3"/>
  <c r="S2276" i="3" s="1"/>
  <c r="U2276" i="3" s="1"/>
  <c r="V2291" i="3"/>
  <c r="S2291" i="3" s="1"/>
  <c r="V2306" i="3"/>
  <c r="S2306" i="3" s="1"/>
  <c r="V2221" i="3"/>
  <c r="S2221" i="3" s="1"/>
  <c r="U2221" i="3" s="1"/>
  <c r="V2236" i="3"/>
  <c r="S2236" i="3" s="1"/>
  <c r="U2236" i="3" s="1"/>
  <c r="V2251" i="3"/>
  <c r="S2251" i="3" s="1"/>
  <c r="V2266" i="3"/>
  <c r="S2266" i="3" s="1"/>
  <c r="V2281" i="3"/>
  <c r="S2281" i="3" s="1"/>
  <c r="U2281" i="3" s="1"/>
  <c r="V2296" i="3"/>
  <c r="S2296" i="3" s="1"/>
  <c r="U2296" i="3" s="1"/>
  <c r="V2311" i="3"/>
  <c r="S2311" i="3" s="1"/>
  <c r="V2320" i="3"/>
  <c r="S2320" i="3" s="1"/>
  <c r="V2350" i="3"/>
  <c r="S2350" i="3" s="1"/>
  <c r="U2350" i="3" s="1"/>
  <c r="V2380" i="3"/>
  <c r="S2380" i="3" s="1"/>
  <c r="U2380" i="3" s="1"/>
  <c r="V2410" i="3"/>
  <c r="S2410" i="3" s="1"/>
  <c r="V2440" i="3"/>
  <c r="S2440" i="3" s="1"/>
  <c r="V2470" i="3"/>
  <c r="S2470" i="3" s="1"/>
  <c r="V2500" i="3"/>
  <c r="S2500" i="3" s="1"/>
  <c r="U2500" i="3" s="1"/>
  <c r="V2330" i="3"/>
  <c r="S2330" i="3" s="1"/>
  <c r="V2360" i="3"/>
  <c r="S2360" i="3" s="1"/>
  <c r="V2390" i="3"/>
  <c r="S2390" i="3" s="1"/>
  <c r="U2390" i="3" s="1"/>
  <c r="V2420" i="3"/>
  <c r="S2420" i="3" s="1"/>
  <c r="U2420" i="3" s="1"/>
  <c r="V2450" i="3"/>
  <c r="S2450" i="3" s="1"/>
  <c r="V2480" i="3"/>
  <c r="S2480" i="3" s="1"/>
  <c r="V2510" i="3"/>
  <c r="S2510" i="3" s="1"/>
  <c r="U2510" i="3" s="1"/>
  <c r="V2340" i="3"/>
  <c r="S2340" i="3" s="1"/>
  <c r="U2340" i="3" s="1"/>
  <c r="V2370" i="3"/>
  <c r="S2370" i="3" s="1"/>
  <c r="V2400" i="3"/>
  <c r="S2400" i="3" s="1"/>
  <c r="V2430" i="3"/>
  <c r="S2430" i="3" s="1"/>
  <c r="U2430" i="3" s="1"/>
  <c r="V2460" i="3"/>
  <c r="S2460" i="3" s="1"/>
  <c r="U2460" i="3" s="1"/>
  <c r="V2490" i="3"/>
  <c r="S2490" i="3" s="1"/>
  <c r="V2520" i="3"/>
  <c r="S2520" i="3" s="1"/>
  <c r="V2321" i="3"/>
  <c r="S2321" i="3" s="1"/>
  <c r="V2351" i="3"/>
  <c r="S2351" i="3" s="1"/>
  <c r="U2351" i="3" s="1"/>
  <c r="V2381" i="3"/>
  <c r="S2381" i="3" s="1"/>
  <c r="V2411" i="3"/>
  <c r="S2411" i="3" s="1"/>
  <c r="V2441" i="3"/>
  <c r="S2441" i="3" s="1"/>
  <c r="U2441" i="3" s="1"/>
  <c r="V2471" i="3"/>
  <c r="S2471" i="3" s="1"/>
  <c r="U2471" i="3" s="1"/>
  <c r="V2501" i="3"/>
  <c r="S2501" i="3" s="1"/>
  <c r="V2331" i="3"/>
  <c r="S2331" i="3" s="1"/>
  <c r="V2361" i="3"/>
  <c r="S2361" i="3" s="1"/>
  <c r="U2361" i="3" s="1"/>
  <c r="V2391" i="3"/>
  <c r="S2391" i="3" s="1"/>
  <c r="U2391" i="3" s="1"/>
  <c r="V2421" i="3"/>
  <c r="S2421" i="3" s="1"/>
  <c r="V2451" i="3"/>
  <c r="S2451" i="3" s="1"/>
  <c r="V2481" i="3"/>
  <c r="S2481" i="3" s="1"/>
  <c r="U2481" i="3" s="1"/>
  <c r="V2511" i="3"/>
  <c r="S2511" i="3" s="1"/>
  <c r="U2511" i="3" s="1"/>
  <c r="V2341" i="3"/>
  <c r="S2341" i="3" s="1"/>
  <c r="V2371" i="3"/>
  <c r="S2371" i="3" s="1"/>
  <c r="V2401" i="3"/>
  <c r="S2401" i="3" s="1"/>
  <c r="V2431" i="3"/>
  <c r="S2431" i="3" s="1"/>
  <c r="U2431" i="3" s="1"/>
  <c r="V2461" i="3"/>
  <c r="S2461" i="3" s="1"/>
  <c r="V2491" i="3"/>
  <c r="S2491" i="3" s="1"/>
  <c r="V2521" i="3"/>
  <c r="S2521" i="3" s="1"/>
  <c r="U2521" i="3" s="1"/>
  <c r="V2526" i="3"/>
  <c r="S2526" i="3" s="1"/>
  <c r="U2526" i="3" s="1"/>
  <c r="V2541" i="3"/>
  <c r="S2541" i="3" s="1"/>
  <c r="V2556" i="3"/>
  <c r="S2556" i="3" s="1"/>
  <c r="V2571" i="3"/>
  <c r="S2571" i="3" s="1"/>
  <c r="U2571" i="3" s="1"/>
  <c r="V2586" i="3"/>
  <c r="S2586" i="3" s="1"/>
  <c r="U2586" i="3" s="1"/>
  <c r="V2601" i="3"/>
  <c r="S2601" i="3" s="1"/>
  <c r="V2616" i="3"/>
  <c r="S2616" i="3" s="1"/>
  <c r="V2531" i="3"/>
  <c r="S2531" i="3" s="1"/>
  <c r="U2531" i="3" s="1"/>
  <c r="V2546" i="3"/>
  <c r="S2546" i="3" s="1"/>
  <c r="U2546" i="3" s="1"/>
  <c r="V2561" i="3"/>
  <c r="S2561" i="3" s="1"/>
  <c r="V2576" i="3"/>
  <c r="S2576" i="3" s="1"/>
  <c r="V2591" i="3"/>
  <c r="S2591" i="3" s="1"/>
  <c r="V2606" i="3"/>
  <c r="S2606" i="3" s="1"/>
  <c r="U2606" i="3" s="1"/>
  <c r="V2621" i="3"/>
  <c r="S2621" i="3" s="1"/>
  <c r="V2536" i="3"/>
  <c r="S2536" i="3" s="1"/>
  <c r="V2551" i="3"/>
  <c r="S2551" i="3" s="1"/>
  <c r="U2551" i="3" s="1"/>
  <c r="V2566" i="3"/>
  <c r="S2566" i="3" s="1"/>
  <c r="U2566" i="3" s="1"/>
  <c r="V2581" i="3"/>
  <c r="S2581" i="3" s="1"/>
  <c r="V2596" i="3"/>
  <c r="S2596" i="3" s="1"/>
  <c r="V2611" i="3"/>
  <c r="S2611" i="3" s="1"/>
  <c r="U2611" i="3" s="1"/>
  <c r="V2626" i="3"/>
  <c r="S2626" i="3" s="1"/>
  <c r="U2626" i="3" s="1"/>
  <c r="V2631" i="3"/>
  <c r="S2631" i="3" s="1"/>
  <c r="V2646" i="3"/>
  <c r="S2646" i="3" s="1"/>
  <c r="V2661" i="3"/>
  <c r="S2661" i="3" s="1"/>
  <c r="U2661" i="3" s="1"/>
  <c r="V2676" i="3"/>
  <c r="S2676" i="3" s="1"/>
  <c r="U2676" i="3" s="1"/>
  <c r="V2691" i="3"/>
  <c r="S2691" i="3" s="1"/>
  <c r="V2706" i="3"/>
  <c r="S2706" i="3" s="1"/>
  <c r="V2721" i="3"/>
  <c r="S2721" i="3" s="1"/>
  <c r="V2636" i="3"/>
  <c r="S2636" i="3" s="1"/>
  <c r="U2636" i="3" s="1"/>
  <c r="V2651" i="3"/>
  <c r="S2651" i="3" s="1"/>
  <c r="V2666" i="3"/>
  <c r="S2666" i="3" s="1"/>
  <c r="V2681" i="3"/>
  <c r="S2681" i="3" s="1"/>
  <c r="U2681" i="3" s="1"/>
  <c r="V2696" i="3"/>
  <c r="S2696" i="3" s="1"/>
  <c r="U2696" i="3" s="1"/>
  <c r="V2711" i="3"/>
  <c r="S2711" i="3" s="1"/>
  <c r="U2711" i="3" s="1"/>
  <c r="V2726" i="3"/>
  <c r="S2726" i="3" s="1"/>
  <c r="U2726" i="3" s="1"/>
  <c r="V2641" i="3"/>
  <c r="S2641" i="3" s="1"/>
  <c r="U2641" i="3" s="1"/>
  <c r="V2656" i="3"/>
  <c r="S2656" i="3" s="1"/>
  <c r="U2656" i="3" s="1"/>
  <c r="V2671" i="3"/>
  <c r="S2671" i="3" s="1"/>
  <c r="V2686" i="3"/>
  <c r="S2686" i="3" s="1"/>
  <c r="V2701" i="3"/>
  <c r="S2701" i="3" s="1"/>
  <c r="U2701" i="3" s="1"/>
  <c r="V2716" i="3"/>
  <c r="S2716" i="3" s="1"/>
  <c r="U2716" i="3" s="1"/>
  <c r="V2731" i="3"/>
  <c r="S2731" i="3" s="1"/>
  <c r="V2736" i="3"/>
  <c r="S2736" i="3" s="1"/>
  <c r="V2751" i="3"/>
  <c r="S2751" i="3" s="1"/>
  <c r="V2766" i="3"/>
  <c r="S2766" i="3" s="1"/>
  <c r="U2766" i="3" s="1"/>
  <c r="V2781" i="3"/>
  <c r="S2781" i="3" s="1"/>
  <c r="V2796" i="3"/>
  <c r="S2796" i="3" s="1"/>
  <c r="V2811" i="3"/>
  <c r="S2811" i="3" s="1"/>
  <c r="U2811" i="3" s="1"/>
  <c r="V2826" i="3"/>
  <c r="S2826" i="3" s="1"/>
  <c r="U2826" i="3" s="1"/>
  <c r="V2741" i="3"/>
  <c r="S2741" i="3" s="1"/>
  <c r="V2756" i="3"/>
  <c r="S2756" i="3" s="1"/>
  <c r="V2771" i="3"/>
  <c r="S2771" i="3" s="1"/>
  <c r="U2771" i="3" s="1"/>
  <c r="V2786" i="3"/>
  <c r="S2786" i="3" s="1"/>
  <c r="U2786" i="3" s="1"/>
  <c r="V2801" i="3"/>
  <c r="S2801" i="3" s="1"/>
  <c r="V2816" i="3"/>
  <c r="S2816" i="3" s="1"/>
  <c r="V2831" i="3"/>
  <c r="S2831" i="3" s="1"/>
  <c r="U2831" i="3" s="1"/>
  <c r="V2746" i="3"/>
  <c r="S2746" i="3" s="1"/>
  <c r="U2746" i="3" s="1"/>
  <c r="V2761" i="3"/>
  <c r="S2761" i="3" s="1"/>
  <c r="V2776" i="3"/>
  <c r="S2776" i="3" s="1"/>
  <c r="V2791" i="3"/>
  <c r="S2791" i="3" s="1"/>
  <c r="V2806" i="3"/>
  <c r="S2806" i="3" s="1"/>
  <c r="U2806" i="3" s="1"/>
  <c r="V2821" i="3"/>
  <c r="S2821" i="3" s="1"/>
  <c r="U2821" i="3" s="1"/>
  <c r="V2836" i="3"/>
  <c r="S2836" i="3" s="1"/>
  <c r="U2836" i="3" s="1"/>
  <c r="V2841" i="3"/>
  <c r="S2841" i="3" s="1"/>
  <c r="U2841" i="3" s="1"/>
  <c r="V2856" i="3"/>
  <c r="S2856" i="3" s="1"/>
  <c r="U2856" i="3" s="1"/>
  <c r="V2871" i="3"/>
  <c r="S2871" i="3" s="1"/>
  <c r="V2886" i="3"/>
  <c r="S2886" i="3" s="1"/>
  <c r="V2901" i="3"/>
  <c r="S2901" i="3" s="1"/>
  <c r="U2901" i="3" s="1"/>
  <c r="V2916" i="3"/>
  <c r="S2916" i="3" s="1"/>
  <c r="U2916" i="3" s="1"/>
  <c r="V2931" i="3"/>
  <c r="S2931" i="3" s="1"/>
  <c r="V2846" i="3"/>
  <c r="S2846" i="3" s="1"/>
  <c r="V2861" i="3"/>
  <c r="S2861" i="3" s="1"/>
  <c r="U2861" i="3" s="1"/>
  <c r="V2876" i="3"/>
  <c r="S2876" i="3" s="1"/>
  <c r="U2876" i="3" s="1"/>
  <c r="V2891" i="3"/>
  <c r="S2891" i="3" s="1"/>
  <c r="V2906" i="3"/>
  <c r="S2906" i="3" s="1"/>
  <c r="V2921" i="3"/>
  <c r="S2921" i="3" s="1"/>
  <c r="V2936" i="3"/>
  <c r="S2936" i="3" s="1"/>
  <c r="U2936" i="3" s="1"/>
  <c r="V2851" i="3"/>
  <c r="S2851" i="3" s="1"/>
  <c r="V2866" i="3"/>
  <c r="S2866" i="3" s="1"/>
  <c r="V2881" i="3"/>
  <c r="S2881" i="3" s="1"/>
  <c r="U2881" i="3" s="1"/>
  <c r="V2896" i="3"/>
  <c r="S2896" i="3" s="1"/>
  <c r="U2896" i="3" s="1"/>
  <c r="V2911" i="3"/>
  <c r="S2911" i="3" s="1"/>
  <c r="V2926" i="3"/>
  <c r="S2926" i="3" s="1"/>
  <c r="V2941" i="3"/>
  <c r="S2941" i="3" s="1"/>
  <c r="U2941" i="3" s="1"/>
  <c r="V2946" i="3"/>
  <c r="S2946" i="3" s="1"/>
  <c r="U2946" i="3" s="1"/>
  <c r="V2961" i="3"/>
  <c r="S2961" i="3" s="1"/>
  <c r="V2976" i="3"/>
  <c r="S2976" i="3" s="1"/>
  <c r="V2991" i="3"/>
  <c r="S2991" i="3" s="1"/>
  <c r="U2991" i="3" s="1"/>
  <c r="V3006" i="3"/>
  <c r="S3006" i="3" s="1"/>
  <c r="U3006" i="3" s="1"/>
  <c r="V3021" i="3"/>
  <c r="S3021" i="3" s="1"/>
  <c r="V3036" i="3"/>
  <c r="S3036" i="3" s="1"/>
  <c r="V2951" i="3"/>
  <c r="S2951" i="3" s="1"/>
  <c r="V2966" i="3"/>
  <c r="S2966" i="3" s="1"/>
  <c r="U2966" i="3" s="1"/>
  <c r="V2981" i="3"/>
  <c r="S2981" i="3" s="1"/>
  <c r="V2996" i="3"/>
  <c r="S2996" i="3" s="1"/>
  <c r="V3011" i="3"/>
  <c r="S3011" i="3" s="1"/>
  <c r="U3011" i="3" s="1"/>
  <c r="V3026" i="3"/>
  <c r="S3026" i="3" s="1"/>
  <c r="U3026" i="3" s="1"/>
  <c r="V3041" i="3"/>
  <c r="S3041" i="3" s="1"/>
  <c r="V2956" i="3"/>
  <c r="S2956" i="3" s="1"/>
  <c r="V2971" i="3"/>
  <c r="S2971" i="3" s="1"/>
  <c r="U2971" i="3" s="1"/>
  <c r="V2986" i="3"/>
  <c r="S2986" i="3" s="1"/>
  <c r="U2986" i="3" s="1"/>
  <c r="V3001" i="3"/>
  <c r="S3001" i="3" s="1"/>
  <c r="V3016" i="3"/>
  <c r="S3016" i="3" s="1"/>
  <c r="V3031" i="3"/>
  <c r="S3031" i="3" s="1"/>
  <c r="U3031" i="3" s="1"/>
  <c r="V3046" i="3"/>
  <c r="S3046" i="3" s="1"/>
  <c r="U3046" i="3" s="1"/>
  <c r="V3051" i="3"/>
  <c r="S3051" i="3" s="1"/>
  <c r="V3066" i="3"/>
  <c r="S3066" i="3" s="1"/>
  <c r="V3081" i="3"/>
  <c r="S3081" i="3" s="1"/>
  <c r="V3096" i="3"/>
  <c r="S3096" i="3" s="1"/>
  <c r="U3096" i="3" s="1"/>
  <c r="V3111" i="3"/>
  <c r="S3111" i="3" s="1"/>
  <c r="V3126" i="3"/>
  <c r="S3126" i="3" s="1"/>
  <c r="V3141" i="3"/>
  <c r="S3141" i="3" s="1"/>
  <c r="U3141" i="3" s="1"/>
  <c r="V3056" i="3"/>
  <c r="S3056" i="3" s="1"/>
  <c r="U3056" i="3" s="1"/>
  <c r="V3071" i="3"/>
  <c r="S3071" i="3" s="1"/>
  <c r="V3086" i="3"/>
  <c r="S3086" i="3" s="1"/>
  <c r="V3101" i="3"/>
  <c r="S3101" i="3" s="1"/>
  <c r="U3101" i="3" s="1"/>
  <c r="V3116" i="3"/>
  <c r="S3116" i="3" s="1"/>
  <c r="U3116" i="3" s="1"/>
  <c r="V3131" i="3"/>
  <c r="S3131" i="3" s="1"/>
  <c r="V3146" i="3"/>
  <c r="S3146" i="3" s="1"/>
  <c r="V3061" i="3"/>
  <c r="S3061" i="3" s="1"/>
  <c r="U3061" i="3" s="1"/>
  <c r="V3076" i="3"/>
  <c r="S3076" i="3" s="1"/>
  <c r="U3076" i="3" s="1"/>
  <c r="V3091" i="3"/>
  <c r="S3091" i="3" s="1"/>
  <c r="V3106" i="3"/>
  <c r="S3106" i="3" s="1"/>
  <c r="V3121" i="3"/>
  <c r="S3121" i="3" s="1"/>
  <c r="V3136" i="3"/>
  <c r="S3136" i="3" s="1"/>
  <c r="U3136" i="3" s="1"/>
  <c r="V3151" i="3"/>
  <c r="S3151" i="3" s="1"/>
  <c r="V3160" i="3"/>
  <c r="S3160" i="3" s="1"/>
  <c r="V3190" i="3"/>
  <c r="S3190" i="3" s="1"/>
  <c r="U3190" i="3" s="1"/>
  <c r="V3220" i="3"/>
  <c r="S3220" i="3" s="1"/>
  <c r="U3220" i="3" s="1"/>
  <c r="V3250" i="3"/>
  <c r="S3250" i="3" s="1"/>
  <c r="V3280" i="3"/>
  <c r="S3280" i="3" s="1"/>
  <c r="V3310" i="3"/>
  <c r="S3310" i="3" s="1"/>
  <c r="U3310" i="3" s="1"/>
  <c r="V3340" i="3"/>
  <c r="S3340" i="3" s="1"/>
  <c r="U3340" i="3" s="1"/>
  <c r="V3170" i="3"/>
  <c r="S3170" i="3" s="1"/>
  <c r="V3200" i="3"/>
  <c r="S3200" i="3" s="1"/>
  <c r="V3230" i="3"/>
  <c r="S3230" i="3" s="1"/>
  <c r="U3230" i="3" s="1"/>
  <c r="V3260" i="3"/>
  <c r="S3260" i="3" s="1"/>
  <c r="U3260" i="3" s="1"/>
  <c r="V3290" i="3"/>
  <c r="S3290" i="3" s="1"/>
  <c r="V3320" i="3"/>
  <c r="S3320" i="3" s="1"/>
  <c r="V3350" i="3"/>
  <c r="S3350" i="3" s="1"/>
  <c r="V3180" i="3"/>
  <c r="S3180" i="3" s="1"/>
  <c r="U3180" i="3" s="1"/>
  <c r="V3210" i="3"/>
  <c r="S3210" i="3" s="1"/>
  <c r="V3240" i="3"/>
  <c r="S3240" i="3" s="1"/>
  <c r="V3270" i="3"/>
  <c r="S3270" i="3" s="1"/>
  <c r="U3270" i="3" s="1"/>
  <c r="V3300" i="3"/>
  <c r="S3300" i="3" s="1"/>
  <c r="U3300" i="3" s="1"/>
  <c r="V3330" i="3"/>
  <c r="S3330" i="3" s="1"/>
  <c r="V3360" i="3"/>
  <c r="S3360" i="3" s="1"/>
  <c r="V3161" i="3"/>
  <c r="S3161" i="3" s="1"/>
  <c r="U3161" i="3" s="1"/>
  <c r="V3191" i="3"/>
  <c r="S3191" i="3" s="1"/>
  <c r="U3191" i="3" s="1"/>
  <c r="V3221" i="3"/>
  <c r="S3221" i="3" s="1"/>
  <c r="V3251" i="3"/>
  <c r="S3251" i="3" s="1"/>
  <c r="V3281" i="3"/>
  <c r="S3281" i="3" s="1"/>
  <c r="U3281" i="3" s="1"/>
  <c r="V3311" i="3"/>
  <c r="S3311" i="3" s="1"/>
  <c r="U3311" i="3" s="1"/>
  <c r="V3341" i="3"/>
  <c r="S3341" i="3" s="1"/>
  <c r="V3171" i="3"/>
  <c r="S3171" i="3" s="1"/>
  <c r="V3201" i="3"/>
  <c r="S3201" i="3" s="1"/>
  <c r="V3231" i="3"/>
  <c r="S3231" i="3" s="1"/>
  <c r="U3231" i="3" s="1"/>
  <c r="V3261" i="3"/>
  <c r="S3261" i="3" s="1"/>
  <c r="V3291" i="3"/>
  <c r="S3291" i="3" s="1"/>
  <c r="V3321" i="3"/>
  <c r="S3321" i="3" s="1"/>
  <c r="U3321" i="3" s="1"/>
  <c r="V3351" i="3"/>
  <c r="S3351" i="3" s="1"/>
  <c r="U3351" i="3" s="1"/>
  <c r="V3181" i="3"/>
  <c r="S3181" i="3" s="1"/>
  <c r="V3211" i="3"/>
  <c r="S3211" i="3" s="1"/>
  <c r="V3241" i="3"/>
  <c r="S3241" i="3" s="1"/>
  <c r="U3241" i="3" s="1"/>
  <c r="V3271" i="3"/>
  <c r="S3271" i="3" s="1"/>
  <c r="U3271" i="3" s="1"/>
  <c r="V3301" i="3"/>
  <c r="S3301" i="3" s="1"/>
  <c r="V3331" i="3"/>
  <c r="S3331" i="3" s="1"/>
  <c r="V3361" i="3"/>
  <c r="S3361" i="3" s="1"/>
  <c r="U3361" i="3" s="1"/>
  <c r="V3366" i="3"/>
  <c r="S3366" i="3" s="1"/>
  <c r="U3366" i="3" s="1"/>
  <c r="V3381" i="3"/>
  <c r="S3381" i="3" s="1"/>
  <c r="V3396" i="3"/>
  <c r="S3396" i="3" s="1"/>
  <c r="V3411" i="3"/>
  <c r="S3411" i="3" s="1"/>
  <c r="V3426" i="3"/>
  <c r="S3426" i="3" s="1"/>
  <c r="U3426" i="3" s="1"/>
  <c r="V3441" i="3"/>
  <c r="S3441" i="3" s="1"/>
  <c r="V3456" i="3"/>
  <c r="S3456" i="3" s="1"/>
  <c r="V3371" i="3"/>
  <c r="S3371" i="3" s="1"/>
  <c r="U3371" i="3" s="1"/>
  <c r="V3386" i="3"/>
  <c r="S3386" i="3" s="1"/>
  <c r="U3386" i="3" s="1"/>
  <c r="V3401" i="3"/>
  <c r="S3401" i="3" s="1"/>
  <c r="V3416" i="3"/>
  <c r="S3416" i="3" s="1"/>
  <c r="V3431" i="3"/>
  <c r="S3431" i="3" s="1"/>
  <c r="U3431" i="3" s="1"/>
  <c r="V3446" i="3"/>
  <c r="S3446" i="3" s="1"/>
  <c r="U3446" i="3" s="1"/>
  <c r="V3461" i="3"/>
  <c r="S3461" i="3" s="1"/>
  <c r="V3376" i="3"/>
  <c r="S3376" i="3" s="1"/>
  <c r="V3391" i="3"/>
  <c r="S3391" i="3" s="1"/>
  <c r="U3391" i="3" s="1"/>
  <c r="V3406" i="3"/>
  <c r="S3406" i="3" s="1"/>
  <c r="U3406" i="3" s="1"/>
  <c r="V3421" i="3"/>
  <c r="S3421" i="3" s="1"/>
  <c r="V3436" i="3"/>
  <c r="S3436" i="3" s="1"/>
  <c r="V3451" i="3"/>
  <c r="S3451" i="3" s="1"/>
  <c r="V3466" i="3"/>
  <c r="S3466" i="3" s="1"/>
  <c r="U3466" i="3" s="1"/>
  <c r="V3471" i="3"/>
  <c r="S3471" i="3" s="1"/>
  <c r="V3486" i="3"/>
  <c r="S3486" i="3" s="1"/>
  <c r="V3501" i="3"/>
  <c r="S3501" i="3" s="1"/>
  <c r="U3501" i="3" s="1"/>
  <c r="V3516" i="3"/>
  <c r="S3516" i="3" s="1"/>
  <c r="U3516" i="3" s="1"/>
  <c r="V3531" i="3"/>
  <c r="S3531" i="3" s="1"/>
  <c r="V3546" i="3"/>
  <c r="S3546" i="3" s="1"/>
  <c r="V3561" i="3"/>
  <c r="S3561" i="3" s="1"/>
  <c r="U3561" i="3" s="1"/>
  <c r="V3476" i="3"/>
  <c r="S3476" i="3" s="1"/>
  <c r="U3476" i="3" s="1"/>
  <c r="V3491" i="3"/>
  <c r="S3491" i="3" s="1"/>
  <c r="V3506" i="3"/>
  <c r="S3506" i="3" s="1"/>
  <c r="V3521" i="3"/>
  <c r="S3521" i="3" s="1"/>
  <c r="U3521" i="3" s="1"/>
  <c r="V3536" i="3"/>
  <c r="S3536" i="3" s="1"/>
  <c r="U3536" i="3" s="1"/>
  <c r="V3551" i="3"/>
  <c r="S3551" i="3" s="1"/>
  <c r="V3566" i="3"/>
  <c r="S3566" i="3" s="1"/>
  <c r="V3481" i="3"/>
  <c r="S3481" i="3" s="1"/>
  <c r="V3496" i="3"/>
  <c r="S3496" i="3" s="1"/>
  <c r="U3496" i="3" s="1"/>
  <c r="V3511" i="3"/>
  <c r="S3511" i="3" s="1"/>
  <c r="V3526" i="3"/>
  <c r="S3526" i="3" s="1"/>
  <c r="V3541" i="3"/>
  <c r="S3541" i="3" s="1"/>
  <c r="U3541" i="3" s="1"/>
  <c r="V3556" i="3"/>
  <c r="S3556" i="3" s="1"/>
  <c r="U3556" i="3" s="1"/>
  <c r="V3571" i="3"/>
  <c r="S3571" i="3" s="1"/>
  <c r="V3576" i="3"/>
  <c r="S3576" i="3" s="1"/>
  <c r="V3591" i="3"/>
  <c r="S3591" i="3" s="1"/>
  <c r="U3591" i="3" s="1"/>
  <c r="V3606" i="3"/>
  <c r="S3606" i="3" s="1"/>
  <c r="U3606" i="3" s="1"/>
  <c r="V3621" i="3"/>
  <c r="S3621" i="3" s="1"/>
  <c r="V3636" i="3"/>
  <c r="S3636" i="3" s="1"/>
  <c r="V3651" i="3"/>
  <c r="S3651" i="3" s="1"/>
  <c r="U3651" i="3" s="1"/>
  <c r="V3666" i="3"/>
  <c r="S3666" i="3" s="1"/>
  <c r="U3666" i="3" s="1"/>
  <c r="V3581" i="3"/>
  <c r="S3581" i="3" s="1"/>
  <c r="V3596" i="3"/>
  <c r="S3596" i="3" s="1"/>
  <c r="V3611" i="3"/>
  <c r="S3611" i="3" s="1"/>
  <c r="V3626" i="3"/>
  <c r="S3626" i="3" s="1"/>
  <c r="U3626" i="3" s="1"/>
  <c r="V3641" i="3"/>
  <c r="S3641" i="3" s="1"/>
  <c r="V3656" i="3"/>
  <c r="S3656" i="3" s="1"/>
  <c r="V3671" i="3"/>
  <c r="S3671" i="3" s="1"/>
  <c r="U3671" i="3" s="1"/>
  <c r="V3586" i="3"/>
  <c r="S3586" i="3" s="1"/>
  <c r="U3586" i="3" s="1"/>
  <c r="V3601" i="3"/>
  <c r="S3601" i="3" s="1"/>
  <c r="V3616" i="3"/>
  <c r="S3616" i="3" s="1"/>
  <c r="V3631" i="3"/>
  <c r="S3631" i="3" s="1"/>
  <c r="U3631" i="3" s="1"/>
  <c r="V3646" i="3"/>
  <c r="S3646" i="3" s="1"/>
  <c r="U3646" i="3" s="1"/>
  <c r="V3661" i="3"/>
  <c r="S3661" i="3" s="1"/>
  <c r="V3676" i="3"/>
  <c r="S3676" i="3" s="1"/>
  <c r="V3681" i="3"/>
  <c r="S3681" i="3" s="1"/>
  <c r="U3681" i="3" s="1"/>
  <c r="V3696" i="3"/>
  <c r="S3696" i="3" s="1"/>
  <c r="U3696" i="3" s="1"/>
  <c r="V3711" i="3"/>
  <c r="S3711" i="3" s="1"/>
  <c r="V3726" i="3"/>
  <c r="S3726" i="3" s="1"/>
  <c r="V3741" i="3"/>
  <c r="S3741" i="3" s="1"/>
  <c r="V3756" i="3"/>
  <c r="S3756" i="3" s="1"/>
  <c r="U3756" i="3" s="1"/>
  <c r="V3771" i="3"/>
  <c r="S3771" i="3" s="1"/>
  <c r="V3686" i="3"/>
  <c r="S3686" i="3" s="1"/>
  <c r="V3701" i="3"/>
  <c r="S3701" i="3" s="1"/>
  <c r="U3701" i="3" s="1"/>
  <c r="V3716" i="3"/>
  <c r="S3716" i="3" s="1"/>
  <c r="U3716" i="3" s="1"/>
  <c r="V3731" i="3"/>
  <c r="S3731" i="3" s="1"/>
  <c r="V3746" i="3"/>
  <c r="S3746" i="3" s="1"/>
  <c r="V3761" i="3"/>
  <c r="S3761" i="3" s="1"/>
  <c r="U3761" i="3" s="1"/>
  <c r="V3776" i="3"/>
  <c r="S3776" i="3" s="1"/>
  <c r="U3776" i="3" s="1"/>
  <c r="V3691" i="3"/>
  <c r="S3691" i="3" s="1"/>
  <c r="V3706" i="3"/>
  <c r="S3706" i="3" s="1"/>
  <c r="V3721" i="3"/>
  <c r="S3721" i="3" s="1"/>
  <c r="U3721" i="3" s="1"/>
  <c r="V3736" i="3"/>
  <c r="S3736" i="3" s="1"/>
  <c r="U3736" i="3" s="1"/>
  <c r="V3751" i="3"/>
  <c r="S3751" i="3" s="1"/>
  <c r="V3766" i="3"/>
  <c r="S3766" i="3" s="1"/>
  <c r="V3781" i="3"/>
  <c r="S3781" i="3" s="1"/>
  <c r="V3786" i="3"/>
  <c r="S3786" i="3" s="1"/>
  <c r="U3786" i="3" s="1"/>
  <c r="V3801" i="3"/>
  <c r="S3801" i="3" s="1"/>
  <c r="V3816" i="3"/>
  <c r="S3816" i="3" s="1"/>
  <c r="V3831" i="3"/>
  <c r="S3831" i="3" s="1"/>
  <c r="U3831" i="3" s="1"/>
  <c r="V3846" i="3"/>
  <c r="S3846" i="3" s="1"/>
  <c r="U3846" i="3" s="1"/>
  <c r="V3861" i="3"/>
  <c r="S3861" i="3" s="1"/>
  <c r="V3876" i="3"/>
  <c r="S3876" i="3" s="1"/>
  <c r="V3791" i="3"/>
  <c r="S3791" i="3" s="1"/>
  <c r="U3791" i="3" s="1"/>
  <c r="V3806" i="3"/>
  <c r="S3806" i="3" s="1"/>
  <c r="U3806" i="3" s="1"/>
  <c r="V3821" i="3"/>
  <c r="S3821" i="3" s="1"/>
  <c r="V3836" i="3"/>
  <c r="S3836" i="3" s="1"/>
  <c r="V3851" i="3"/>
  <c r="S3851" i="3" s="1"/>
  <c r="U3851" i="3" s="1"/>
  <c r="V3866" i="3"/>
  <c r="S3866" i="3" s="1"/>
  <c r="U3866" i="3" s="1"/>
  <c r="V3881" i="3"/>
  <c r="S3881" i="3" s="1"/>
  <c r="V3796" i="3"/>
  <c r="S3796" i="3" s="1"/>
  <c r="V3811" i="3"/>
  <c r="S3811" i="3" s="1"/>
  <c r="V3826" i="3"/>
  <c r="S3826" i="3" s="1"/>
  <c r="U3826" i="3" s="1"/>
  <c r="V3841" i="3"/>
  <c r="S3841" i="3" s="1"/>
  <c r="V3856" i="3"/>
  <c r="S3856" i="3" s="1"/>
  <c r="V3871" i="3"/>
  <c r="S3871" i="3" s="1"/>
  <c r="U3871" i="3" s="1"/>
  <c r="V3886" i="3"/>
  <c r="S3886" i="3" s="1"/>
  <c r="U3886" i="3" s="1"/>
  <c r="V3891" i="3"/>
  <c r="S3891" i="3" s="1"/>
  <c r="V3906" i="3"/>
  <c r="S3906" i="3" s="1"/>
  <c r="V3921" i="3"/>
  <c r="S3921" i="3" s="1"/>
  <c r="U3921" i="3" s="1"/>
  <c r="V3936" i="3"/>
  <c r="S3936" i="3" s="1"/>
  <c r="U3936" i="3" s="1"/>
  <c r="V3951" i="3"/>
  <c r="S3951" i="3" s="1"/>
  <c r="V3966" i="3"/>
  <c r="S3966" i="3" s="1"/>
  <c r="V3981" i="3"/>
  <c r="S3981" i="3" s="1"/>
  <c r="U3981" i="3" s="1"/>
  <c r="V3896" i="3"/>
  <c r="S3896" i="3" s="1"/>
  <c r="U3896" i="3" s="1"/>
  <c r="V3911" i="3"/>
  <c r="S3911" i="3" s="1"/>
  <c r="V3926" i="3"/>
  <c r="S3926" i="3" s="1"/>
  <c r="V3941" i="3"/>
  <c r="S3941" i="3" s="1"/>
  <c r="V3956" i="3"/>
  <c r="S3956" i="3" s="1"/>
  <c r="U3956" i="3" s="1"/>
  <c r="V3971" i="3"/>
  <c r="S3971" i="3" s="1"/>
  <c r="V3986" i="3"/>
  <c r="S3986" i="3" s="1"/>
  <c r="V3901" i="3"/>
  <c r="S3901" i="3" s="1"/>
  <c r="U3901" i="3" s="1"/>
  <c r="V3916" i="3"/>
  <c r="S3916" i="3" s="1"/>
  <c r="U3916" i="3" s="1"/>
  <c r="V3931" i="3"/>
  <c r="S3931" i="3" s="1"/>
  <c r="V3946" i="3"/>
  <c r="S3946" i="3" s="1"/>
  <c r="V3961" i="3"/>
  <c r="S3961" i="3" s="1"/>
  <c r="U3961" i="3" s="1"/>
  <c r="V3976" i="3"/>
  <c r="S3976" i="3" s="1"/>
  <c r="U3976" i="3" s="1"/>
  <c r="V3991" i="3"/>
  <c r="S3991" i="3" s="1"/>
  <c r="V4000" i="3"/>
  <c r="S4000" i="3" s="1"/>
  <c r="V4030" i="3"/>
  <c r="S4030" i="3" s="1"/>
  <c r="U4030" i="3" s="1"/>
  <c r="V4060" i="3"/>
  <c r="S4060" i="3" s="1"/>
  <c r="U4060" i="3" s="1"/>
  <c r="V4090" i="3"/>
  <c r="S4090" i="3" s="1"/>
  <c r="V4120" i="3"/>
  <c r="S4120" i="3" s="1"/>
  <c r="V4150" i="3"/>
  <c r="S4150" i="3" s="1"/>
  <c r="V4180" i="3"/>
  <c r="S4180" i="3" s="1"/>
  <c r="U4180" i="3" s="1"/>
  <c r="V4010" i="3"/>
  <c r="S4010" i="3" s="1"/>
  <c r="V4040" i="3"/>
  <c r="S4040" i="3" s="1"/>
  <c r="V4070" i="3"/>
  <c r="S4070" i="3" s="1"/>
  <c r="U4070" i="3" s="1"/>
  <c r="V4100" i="3"/>
  <c r="S4100" i="3" s="1"/>
  <c r="U4100" i="3" s="1"/>
  <c r="V4130" i="3"/>
  <c r="S4130" i="3" s="1"/>
  <c r="V4160" i="3"/>
  <c r="S4160" i="3" s="1"/>
  <c r="V4190" i="3"/>
  <c r="S4190" i="3" s="1"/>
  <c r="U4190" i="3" s="1"/>
  <c r="V4020" i="3"/>
  <c r="S4020" i="3" s="1"/>
  <c r="U4020" i="3" s="1"/>
  <c r="V4050" i="3"/>
  <c r="S4050" i="3" s="1"/>
  <c r="V4080" i="3"/>
  <c r="S4080" i="3" s="1"/>
  <c r="V4110" i="3"/>
  <c r="S4110" i="3" s="1"/>
  <c r="U4110" i="3" s="1"/>
  <c r="V4140" i="3"/>
  <c r="S4140" i="3" s="1"/>
  <c r="U4140" i="3" s="1"/>
  <c r="V4170" i="3"/>
  <c r="S4170" i="3" s="1"/>
  <c r="V4200" i="3"/>
  <c r="S4200" i="3" s="1"/>
  <c r="V4001" i="3"/>
  <c r="S4001" i="3" s="1"/>
  <c r="V4031" i="3"/>
  <c r="S4031" i="3" s="1"/>
  <c r="U4031" i="3" s="1"/>
  <c r="V4061" i="3"/>
  <c r="S4061" i="3" s="1"/>
  <c r="V4091" i="3"/>
  <c r="S4091" i="3" s="1"/>
  <c r="V4121" i="3"/>
  <c r="S4121" i="3" s="1"/>
  <c r="U4121" i="3" s="1"/>
  <c r="V4151" i="3"/>
  <c r="S4151" i="3" s="1"/>
  <c r="U4151" i="3" s="1"/>
  <c r="V4181" i="3"/>
  <c r="S4181" i="3" s="1"/>
  <c r="V4011" i="3"/>
  <c r="S4011" i="3" s="1"/>
  <c r="V4041" i="3"/>
  <c r="S4041" i="3" s="1"/>
  <c r="U4041" i="3" s="1"/>
  <c r="V4071" i="3"/>
  <c r="S4071" i="3" s="1"/>
  <c r="U4071" i="3" s="1"/>
  <c r="V4101" i="3"/>
  <c r="S4101" i="3" s="1"/>
  <c r="V4131" i="3"/>
  <c r="S4131" i="3" s="1"/>
  <c r="V4161" i="3"/>
  <c r="S4161" i="3" s="1"/>
  <c r="U4161" i="3" s="1"/>
  <c r="V4191" i="3"/>
  <c r="S4191" i="3" s="1"/>
  <c r="U4191" i="3" s="1"/>
  <c r="V4021" i="3"/>
  <c r="S4021" i="3" s="1"/>
  <c r="V4051" i="3"/>
  <c r="S4051" i="3" s="1"/>
  <c r="V4081" i="3"/>
  <c r="S4081" i="3" s="1"/>
  <c r="V4111" i="3"/>
  <c r="S4111" i="3" s="1"/>
  <c r="U4111" i="3" s="1"/>
  <c r="V4141" i="3"/>
  <c r="S4141" i="3" s="1"/>
  <c r="V4171" i="3"/>
  <c r="S4171" i="3" s="1"/>
  <c r="V4201" i="3"/>
  <c r="S4201" i="3" s="1"/>
  <c r="U4201" i="3" s="1"/>
  <c r="V4206" i="3"/>
  <c r="S4206" i="3" s="1"/>
  <c r="U4206" i="3" s="1"/>
  <c r="V4221" i="3"/>
  <c r="S4221" i="3" s="1"/>
  <c r="V4236" i="3"/>
  <c r="S4236" i="3" s="1"/>
  <c r="U4236" i="3" s="1"/>
  <c r="V4251" i="3"/>
  <c r="S4251" i="3" s="1"/>
  <c r="U4251" i="3" s="1"/>
  <c r="V4266" i="3"/>
  <c r="S4266" i="3" s="1"/>
  <c r="U4266" i="3" s="1"/>
  <c r="V4281" i="3"/>
  <c r="S4281" i="3" s="1"/>
  <c r="V4296" i="3"/>
  <c r="S4296" i="3" s="1"/>
  <c r="U4296" i="3" s="1"/>
  <c r="V4211" i="3"/>
  <c r="S4211" i="3" s="1"/>
  <c r="U4211" i="3" s="1"/>
  <c r="V4226" i="3"/>
  <c r="S4226" i="3" s="1"/>
  <c r="U4226" i="3" s="1"/>
  <c r="V4241" i="3"/>
  <c r="S4241" i="3" s="1"/>
  <c r="V4256" i="3"/>
  <c r="S4256" i="3" s="1"/>
  <c r="U4256" i="3" s="1"/>
  <c r="V4271" i="3"/>
  <c r="S4271" i="3" s="1"/>
  <c r="U4271" i="3" s="1"/>
  <c r="V4286" i="3"/>
  <c r="S4286" i="3" s="1"/>
  <c r="U4286" i="3" s="1"/>
  <c r="V4301" i="3"/>
  <c r="S4301" i="3" s="1"/>
  <c r="V4216" i="3"/>
  <c r="S4216" i="3" s="1"/>
  <c r="U4216" i="3" s="1"/>
  <c r="V4231" i="3"/>
  <c r="S4231" i="3" s="1"/>
  <c r="U4231" i="3" s="1"/>
  <c r="V4246" i="3"/>
  <c r="S4246" i="3" s="1"/>
  <c r="U4246" i="3" s="1"/>
  <c r="V4261" i="3"/>
  <c r="S4261" i="3" s="1"/>
  <c r="V4276" i="3"/>
  <c r="S4276" i="3" s="1"/>
  <c r="U4276" i="3" s="1"/>
  <c r="V4291" i="3"/>
  <c r="S4291" i="3" s="1"/>
  <c r="U4291" i="3" s="1"/>
  <c r="V4306" i="3"/>
  <c r="S4306" i="3" s="1"/>
  <c r="U4306" i="3" s="1"/>
  <c r="V4311" i="3"/>
  <c r="S4311" i="3" s="1"/>
  <c r="V4326" i="3"/>
  <c r="S4326" i="3" s="1"/>
  <c r="U4326" i="3" s="1"/>
  <c r="V4341" i="3"/>
  <c r="S4341" i="3" s="1"/>
  <c r="U4341" i="3" s="1"/>
  <c r="V4356" i="3"/>
  <c r="S4356" i="3" s="1"/>
  <c r="U4356" i="3" s="1"/>
  <c r="V4371" i="3"/>
  <c r="S4371" i="3" s="1"/>
  <c r="V4386" i="3"/>
  <c r="S4386" i="3" s="1"/>
  <c r="U4386" i="3" s="1"/>
  <c r="V4401" i="3"/>
  <c r="S4401" i="3" s="1"/>
  <c r="U4401" i="3" s="1"/>
  <c r="V4316" i="3"/>
  <c r="S4316" i="3" s="1"/>
  <c r="U4316" i="3" s="1"/>
  <c r="V4331" i="3"/>
  <c r="S4331" i="3" s="1"/>
  <c r="V4346" i="3"/>
  <c r="S4346" i="3" s="1"/>
  <c r="U4346" i="3" s="1"/>
  <c r="V4361" i="3"/>
  <c r="S4361" i="3" s="1"/>
  <c r="U4361" i="3" s="1"/>
  <c r="V4376" i="3"/>
  <c r="S4376" i="3" s="1"/>
  <c r="U4376" i="3" s="1"/>
  <c r="V4391" i="3"/>
  <c r="S4391" i="3" s="1"/>
  <c r="V4406" i="3"/>
  <c r="S4406" i="3" s="1"/>
  <c r="U4406" i="3" s="1"/>
  <c r="V4321" i="3"/>
  <c r="S4321" i="3" s="1"/>
  <c r="U4321" i="3" s="1"/>
  <c r="V4336" i="3"/>
  <c r="S4336" i="3" s="1"/>
  <c r="U4336" i="3" s="1"/>
  <c r="V4351" i="3"/>
  <c r="S4351" i="3" s="1"/>
  <c r="V4366" i="3"/>
  <c r="S4366" i="3" s="1"/>
  <c r="U4366" i="3" s="1"/>
  <c r="V4381" i="3"/>
  <c r="S4381" i="3" s="1"/>
  <c r="U4381" i="3" s="1"/>
  <c r="V4396" i="3"/>
  <c r="S4396" i="3" s="1"/>
  <c r="U4396" i="3" s="1"/>
  <c r="V4411" i="3"/>
  <c r="S4411" i="3" s="1"/>
  <c r="V4416" i="3"/>
  <c r="S4416" i="3" s="1"/>
  <c r="U4416" i="3" s="1"/>
  <c r="V4431" i="3"/>
  <c r="S4431" i="3" s="1"/>
  <c r="U4431" i="3" s="1"/>
  <c r="V4446" i="3"/>
  <c r="S4446" i="3" s="1"/>
  <c r="U4446" i="3" s="1"/>
  <c r="V4461" i="3"/>
  <c r="S4461" i="3" s="1"/>
  <c r="V4476" i="3"/>
  <c r="S4476" i="3" s="1"/>
  <c r="U4476" i="3" s="1"/>
  <c r="V4491" i="3"/>
  <c r="S4491" i="3" s="1"/>
  <c r="U4491" i="3" s="1"/>
  <c r="V4506" i="3"/>
  <c r="S4506" i="3" s="1"/>
  <c r="U4506" i="3" s="1"/>
  <c r="V4421" i="3"/>
  <c r="S4421" i="3" s="1"/>
  <c r="V4436" i="3"/>
  <c r="S4436" i="3" s="1"/>
  <c r="U4436" i="3" s="1"/>
  <c r="V4451" i="3"/>
  <c r="S4451" i="3" s="1"/>
  <c r="U4451" i="3" s="1"/>
  <c r="V4466" i="3"/>
  <c r="S4466" i="3" s="1"/>
  <c r="U4466" i="3" s="1"/>
  <c r="V4481" i="3"/>
  <c r="S4481" i="3" s="1"/>
  <c r="V4496" i="3"/>
  <c r="S4496" i="3" s="1"/>
  <c r="U4496" i="3" s="1"/>
  <c r="V4511" i="3"/>
  <c r="S4511" i="3" s="1"/>
  <c r="U4511" i="3" s="1"/>
  <c r="V4426" i="3"/>
  <c r="S4426" i="3" s="1"/>
  <c r="U4426" i="3" s="1"/>
  <c r="V4441" i="3"/>
  <c r="S4441" i="3" s="1"/>
  <c r="V4456" i="3"/>
  <c r="S4456" i="3" s="1"/>
  <c r="U4456" i="3" s="1"/>
  <c r="V4471" i="3"/>
  <c r="S4471" i="3" s="1"/>
  <c r="U4471" i="3" s="1"/>
  <c r="V4486" i="3"/>
  <c r="S4486" i="3" s="1"/>
  <c r="U4486" i="3" s="1"/>
  <c r="V4501" i="3"/>
  <c r="S4501" i="3" s="1"/>
  <c r="V4516" i="3"/>
  <c r="S4516" i="3" s="1"/>
  <c r="U4516" i="3" s="1"/>
  <c r="V4521" i="3"/>
  <c r="S4521" i="3" s="1"/>
  <c r="U4521" i="3" s="1"/>
  <c r="V4536" i="3"/>
  <c r="S4536" i="3" s="1"/>
  <c r="U4536" i="3" s="1"/>
  <c r="V4551" i="3"/>
  <c r="S4551" i="3" s="1"/>
  <c r="V4566" i="3"/>
  <c r="S4566" i="3" s="1"/>
  <c r="U4566" i="3" s="1"/>
  <c r="V4581" i="3"/>
  <c r="S4581" i="3" s="1"/>
  <c r="U4581" i="3" s="1"/>
  <c r="V4596" i="3"/>
  <c r="S4596" i="3" s="1"/>
  <c r="U4596" i="3" s="1"/>
  <c r="V4611" i="3"/>
  <c r="S4611" i="3" s="1"/>
  <c r="V4526" i="3"/>
  <c r="S4526" i="3" s="1"/>
  <c r="U4526" i="3" s="1"/>
  <c r="V4541" i="3"/>
  <c r="S4541" i="3" s="1"/>
  <c r="U4541" i="3" s="1"/>
  <c r="V4556" i="3"/>
  <c r="S4556" i="3" s="1"/>
  <c r="U4556" i="3" s="1"/>
  <c r="V4571" i="3"/>
  <c r="S4571" i="3" s="1"/>
  <c r="V4586" i="3"/>
  <c r="S4586" i="3" s="1"/>
  <c r="U4586" i="3" s="1"/>
  <c r="V4601" i="3"/>
  <c r="S4601" i="3" s="1"/>
  <c r="U4601" i="3" s="1"/>
  <c r="V4616" i="3"/>
  <c r="S4616" i="3" s="1"/>
  <c r="U4616" i="3" s="1"/>
  <c r="V4531" i="3"/>
  <c r="S4531" i="3" s="1"/>
  <c r="V4546" i="3"/>
  <c r="S4546" i="3" s="1"/>
  <c r="U4546" i="3" s="1"/>
  <c r="V4561" i="3"/>
  <c r="S4561" i="3" s="1"/>
  <c r="U4561" i="3" s="1"/>
  <c r="V4576" i="3"/>
  <c r="S4576" i="3" s="1"/>
  <c r="U4576" i="3" s="1"/>
  <c r="V4591" i="3"/>
  <c r="S4591" i="3" s="1"/>
  <c r="V4606" i="3"/>
  <c r="S4606" i="3" s="1"/>
  <c r="U4606" i="3" s="1"/>
  <c r="V4621" i="3"/>
  <c r="S4621" i="3" s="1"/>
  <c r="U4621" i="3" s="1"/>
  <c r="V4626" i="3"/>
  <c r="S4626" i="3" s="1"/>
  <c r="U4626" i="3" s="1"/>
  <c r="V4641" i="3"/>
  <c r="S4641" i="3" s="1"/>
  <c r="V4656" i="3"/>
  <c r="S4656" i="3" s="1"/>
  <c r="U4656" i="3" s="1"/>
  <c r="V4671" i="3"/>
  <c r="S4671" i="3" s="1"/>
  <c r="U4671" i="3" s="1"/>
  <c r="V4686" i="3"/>
  <c r="S4686" i="3" s="1"/>
  <c r="U4686" i="3" s="1"/>
  <c r="V4701" i="3"/>
  <c r="S4701" i="3" s="1"/>
  <c r="V4716" i="3"/>
  <c r="S4716" i="3" s="1"/>
  <c r="U4716" i="3" s="1"/>
  <c r="V4631" i="3"/>
  <c r="S4631" i="3" s="1"/>
  <c r="U4631" i="3" s="1"/>
  <c r="V4646" i="3"/>
  <c r="S4646" i="3" s="1"/>
  <c r="U4646" i="3" s="1"/>
  <c r="V4661" i="3"/>
  <c r="S4661" i="3" s="1"/>
  <c r="V4676" i="3"/>
  <c r="S4676" i="3" s="1"/>
  <c r="U4676" i="3" s="1"/>
  <c r="V4691" i="3"/>
  <c r="S4691" i="3" s="1"/>
  <c r="U4691" i="3" s="1"/>
  <c r="V4706" i="3"/>
  <c r="S4706" i="3" s="1"/>
  <c r="U4706" i="3" s="1"/>
  <c r="V4721" i="3"/>
  <c r="S4721" i="3" s="1"/>
  <c r="V4636" i="3"/>
  <c r="S4636" i="3" s="1"/>
  <c r="U4636" i="3" s="1"/>
  <c r="V4651" i="3"/>
  <c r="S4651" i="3" s="1"/>
  <c r="U4651" i="3" s="1"/>
  <c r="V4666" i="3"/>
  <c r="S4666" i="3" s="1"/>
  <c r="U4666" i="3" s="1"/>
  <c r="V4681" i="3"/>
  <c r="S4681" i="3" s="1"/>
  <c r="V4696" i="3"/>
  <c r="S4696" i="3" s="1"/>
  <c r="U4696" i="3" s="1"/>
  <c r="V4711" i="3"/>
  <c r="S4711" i="3" s="1"/>
  <c r="U4711" i="3" s="1"/>
  <c r="V4726" i="3"/>
  <c r="S4726" i="3" s="1"/>
  <c r="U4726" i="3" s="1"/>
  <c r="V4731" i="3"/>
  <c r="S4731" i="3" s="1"/>
  <c r="V4746" i="3"/>
  <c r="S4746" i="3" s="1"/>
  <c r="U4746" i="3" s="1"/>
  <c r="V4761" i="3"/>
  <c r="S4761" i="3" s="1"/>
  <c r="U4761" i="3" s="1"/>
  <c r="V4776" i="3"/>
  <c r="S4776" i="3" s="1"/>
  <c r="U4776" i="3" s="1"/>
  <c r="V4791" i="3"/>
  <c r="S4791" i="3" s="1"/>
  <c r="V4806" i="3"/>
  <c r="S4806" i="3" s="1"/>
  <c r="U4806" i="3" s="1"/>
  <c r="V4821" i="3"/>
  <c r="S4821" i="3" s="1"/>
  <c r="U4821" i="3" s="1"/>
  <c r="V4736" i="3"/>
  <c r="S4736" i="3" s="1"/>
  <c r="U4736" i="3" s="1"/>
  <c r="V4751" i="3"/>
  <c r="S4751" i="3" s="1"/>
  <c r="V4766" i="3"/>
  <c r="S4766" i="3" s="1"/>
  <c r="U4766" i="3" s="1"/>
  <c r="V4781" i="3"/>
  <c r="S4781" i="3" s="1"/>
  <c r="U4781" i="3" s="1"/>
  <c r="V4796" i="3"/>
  <c r="S4796" i="3" s="1"/>
  <c r="U4796" i="3" s="1"/>
  <c r="V4811" i="3"/>
  <c r="S4811" i="3" s="1"/>
  <c r="V4826" i="3"/>
  <c r="S4826" i="3" s="1"/>
  <c r="U4826" i="3" s="1"/>
  <c r="V4741" i="3"/>
  <c r="S4741" i="3" s="1"/>
  <c r="U4741" i="3" s="1"/>
  <c r="V4756" i="3"/>
  <c r="S4756" i="3" s="1"/>
  <c r="U4756" i="3" s="1"/>
  <c r="V4771" i="3"/>
  <c r="S4771" i="3" s="1"/>
  <c r="V4786" i="3"/>
  <c r="S4786" i="3" s="1"/>
  <c r="U4786" i="3" s="1"/>
  <c r="V4801" i="3"/>
  <c r="S4801" i="3" s="1"/>
  <c r="U4801" i="3" s="1"/>
  <c r="V4816" i="3"/>
  <c r="S4816" i="3" s="1"/>
  <c r="U4816" i="3" s="1"/>
  <c r="V4831" i="3"/>
  <c r="S4831" i="3" s="1"/>
  <c r="V4840" i="3"/>
  <c r="S4840" i="3" s="1"/>
  <c r="U4840" i="3" s="1"/>
  <c r="V4870" i="3"/>
  <c r="S4870" i="3" s="1"/>
  <c r="U4870" i="3" s="1"/>
  <c r="V4900" i="3"/>
  <c r="S4900" i="3" s="1"/>
  <c r="U4900" i="3" s="1"/>
  <c r="V4930" i="3"/>
  <c r="S4930" i="3" s="1"/>
  <c r="V4960" i="3"/>
  <c r="S4960" i="3" s="1"/>
  <c r="U4960" i="3" s="1"/>
  <c r="V4990" i="3"/>
  <c r="S4990" i="3" s="1"/>
  <c r="U4990" i="3" s="1"/>
  <c r="V5020" i="3"/>
  <c r="S5020" i="3" s="1"/>
  <c r="U5020" i="3" s="1"/>
  <c r="V4850" i="3"/>
  <c r="S4850" i="3" s="1"/>
  <c r="V4880" i="3"/>
  <c r="S4880" i="3" s="1"/>
  <c r="U4880" i="3" s="1"/>
  <c r="V4910" i="3"/>
  <c r="S4910" i="3" s="1"/>
  <c r="U4910" i="3" s="1"/>
  <c r="V4940" i="3"/>
  <c r="S4940" i="3" s="1"/>
  <c r="U4940" i="3" s="1"/>
  <c r="V4970" i="3"/>
  <c r="S4970" i="3" s="1"/>
  <c r="V5000" i="3"/>
  <c r="S5000" i="3" s="1"/>
  <c r="U5000" i="3" s="1"/>
  <c r="V5030" i="3"/>
  <c r="S5030" i="3" s="1"/>
  <c r="U5030" i="3" s="1"/>
  <c r="V4860" i="3"/>
  <c r="S4860" i="3" s="1"/>
  <c r="U4860" i="3" s="1"/>
  <c r="V4890" i="3"/>
  <c r="S4890" i="3" s="1"/>
  <c r="V4920" i="3"/>
  <c r="S4920" i="3" s="1"/>
  <c r="U4920" i="3" s="1"/>
  <c r="V4950" i="3"/>
  <c r="S4950" i="3" s="1"/>
  <c r="U4950" i="3" s="1"/>
  <c r="V4980" i="3"/>
  <c r="S4980" i="3" s="1"/>
  <c r="U4980" i="3" s="1"/>
  <c r="V5010" i="3"/>
  <c r="S5010" i="3" s="1"/>
  <c r="V5040" i="3"/>
  <c r="S5040" i="3" s="1"/>
  <c r="U5040" i="3" s="1"/>
  <c r="V4841" i="3"/>
  <c r="S4841" i="3" s="1"/>
  <c r="U4841" i="3" s="1"/>
  <c r="V4871" i="3"/>
  <c r="S4871" i="3" s="1"/>
  <c r="U4871" i="3" s="1"/>
  <c r="V4901" i="3"/>
  <c r="S4901" i="3" s="1"/>
  <c r="V4931" i="3"/>
  <c r="S4931" i="3" s="1"/>
  <c r="U4931" i="3" s="1"/>
  <c r="V4961" i="3"/>
  <c r="S4961" i="3" s="1"/>
  <c r="U4961" i="3" s="1"/>
  <c r="V4991" i="3"/>
  <c r="S4991" i="3" s="1"/>
  <c r="U4991" i="3" s="1"/>
  <c r="V5021" i="3"/>
  <c r="S5021" i="3" s="1"/>
  <c r="V4851" i="3"/>
  <c r="S4851" i="3" s="1"/>
  <c r="U4851" i="3" s="1"/>
  <c r="V4881" i="3"/>
  <c r="S4881" i="3" s="1"/>
  <c r="U4881" i="3" s="1"/>
  <c r="V4911" i="3"/>
  <c r="S4911" i="3" s="1"/>
  <c r="U4911" i="3" s="1"/>
  <c r="V4941" i="3"/>
  <c r="S4941" i="3" s="1"/>
  <c r="V4971" i="3"/>
  <c r="S4971" i="3" s="1"/>
  <c r="U4971" i="3" s="1"/>
  <c r="V5001" i="3"/>
  <c r="S5001" i="3" s="1"/>
  <c r="U5001" i="3" s="1"/>
  <c r="V5031" i="3"/>
  <c r="S5031" i="3" s="1"/>
  <c r="U5031" i="3" s="1"/>
  <c r="V4861" i="3"/>
  <c r="S4861" i="3" s="1"/>
  <c r="V4891" i="3"/>
  <c r="S4891" i="3" s="1"/>
  <c r="U4891" i="3" s="1"/>
  <c r="V4921" i="3"/>
  <c r="S4921" i="3" s="1"/>
  <c r="U4921" i="3" s="1"/>
  <c r="V4951" i="3"/>
  <c r="S4951" i="3" s="1"/>
  <c r="U4951" i="3" s="1"/>
  <c r="V4981" i="3"/>
  <c r="S4981" i="3" s="1"/>
  <c r="V5011" i="3"/>
  <c r="S5011" i="3" s="1"/>
  <c r="U5011" i="3" s="1"/>
  <c r="V5041" i="3"/>
  <c r="S5041" i="3" s="1"/>
  <c r="U5041" i="3" s="1"/>
  <c r="V5046" i="3"/>
  <c r="S5046" i="3" s="1"/>
  <c r="U5046" i="3" s="1"/>
  <c r="V5061" i="3"/>
  <c r="S5061" i="3" s="1"/>
  <c r="U5061" i="3" s="1"/>
  <c r="V5076" i="3"/>
  <c r="S5076" i="3" s="1"/>
  <c r="V5091" i="3"/>
  <c r="S5091" i="3" s="1"/>
  <c r="U5091" i="3" s="1"/>
  <c r="V5106" i="3"/>
  <c r="S5106" i="3" s="1"/>
  <c r="U5106" i="3" s="1"/>
  <c r="V5121" i="3"/>
  <c r="S5121" i="3" s="1"/>
  <c r="U5121" i="3" s="1"/>
  <c r="V5136" i="3"/>
  <c r="S5136" i="3" s="1"/>
  <c r="V5051" i="3"/>
  <c r="S5051" i="3" s="1"/>
  <c r="U5051" i="3" s="1"/>
  <c r="V5066" i="3"/>
  <c r="S5066" i="3" s="1"/>
  <c r="U5066" i="3" s="1"/>
  <c r="V5081" i="3"/>
  <c r="S5081" i="3" s="1"/>
  <c r="U5081" i="3" s="1"/>
  <c r="V5096" i="3"/>
  <c r="S5096" i="3" s="1"/>
  <c r="U5096" i="3" s="1"/>
  <c r="V5111" i="3"/>
  <c r="S5111" i="3" s="1"/>
  <c r="U5111" i="3" s="1"/>
  <c r="V5126" i="3"/>
  <c r="S5126" i="3" s="1"/>
  <c r="U5126" i="3" s="1"/>
  <c r="V5141" i="3"/>
  <c r="S5141" i="3" s="1"/>
  <c r="U5141" i="3" s="1"/>
  <c r="V5056" i="3"/>
  <c r="S5056" i="3" s="1"/>
  <c r="V5071" i="3"/>
  <c r="S5071" i="3" s="1"/>
  <c r="U5071" i="3" s="1"/>
  <c r="V5086" i="3"/>
  <c r="S5086" i="3" s="1"/>
  <c r="U5086" i="3" s="1"/>
  <c r="V5101" i="3"/>
  <c r="S5101" i="3" s="1"/>
  <c r="U5101" i="3" s="1"/>
  <c r="V5116" i="3"/>
  <c r="S5116" i="3" s="1"/>
  <c r="V5131" i="3"/>
  <c r="S5131" i="3" s="1"/>
  <c r="U5131" i="3" s="1"/>
  <c r="V5146" i="3"/>
  <c r="S5146" i="3" s="1"/>
  <c r="U5146" i="3" s="1"/>
  <c r="V5151" i="3"/>
  <c r="S5151" i="3" s="1"/>
  <c r="U5151" i="3" s="1"/>
  <c r="V5166" i="3"/>
  <c r="S5166" i="3" s="1"/>
  <c r="V5181" i="3"/>
  <c r="S5181" i="3" s="1"/>
  <c r="U5181" i="3" s="1"/>
  <c r="V5196" i="3"/>
  <c r="S5196" i="3" s="1"/>
  <c r="U5196" i="3" s="1"/>
  <c r="V5211" i="3"/>
  <c r="S5211" i="3" s="1"/>
  <c r="U5211" i="3" s="1"/>
  <c r="V5226" i="3"/>
  <c r="S5226" i="3" s="1"/>
  <c r="V5241" i="3"/>
  <c r="S5241" i="3" s="1"/>
  <c r="U5241" i="3" s="1"/>
  <c r="V5156" i="3"/>
  <c r="S5156" i="3" s="1"/>
  <c r="U5156" i="3" s="1"/>
  <c r="V5171" i="3"/>
  <c r="S5171" i="3" s="1"/>
  <c r="U5171" i="3" s="1"/>
  <c r="V5186" i="3"/>
  <c r="S5186" i="3" s="1"/>
  <c r="V5201" i="3"/>
  <c r="S5201" i="3" s="1"/>
  <c r="U5201" i="3" s="1"/>
  <c r="V5216" i="3"/>
  <c r="S5216" i="3" s="1"/>
  <c r="U5216" i="3" s="1"/>
  <c r="V5231" i="3"/>
  <c r="S5231" i="3" s="1"/>
  <c r="U5231" i="3" s="1"/>
  <c r="V5246" i="3"/>
  <c r="S5246" i="3" s="1"/>
  <c r="V5161" i="3"/>
  <c r="S5161" i="3" s="1"/>
  <c r="U5161" i="3" s="1"/>
  <c r="V5176" i="3"/>
  <c r="S5176" i="3" s="1"/>
  <c r="U5176" i="3" s="1"/>
  <c r="V5191" i="3"/>
  <c r="S5191" i="3" s="1"/>
  <c r="U5191" i="3" s="1"/>
  <c r="V5206" i="3"/>
  <c r="S5206" i="3" s="1"/>
  <c r="V5221" i="3"/>
  <c r="S5221" i="3" s="1"/>
  <c r="U5221" i="3" s="1"/>
  <c r="V5236" i="3"/>
  <c r="S5236" i="3" s="1"/>
  <c r="U5236" i="3" s="1"/>
  <c r="V5251" i="3"/>
  <c r="S5251" i="3" s="1"/>
  <c r="U5251" i="3" s="1"/>
  <c r="V5256" i="3"/>
  <c r="S5256" i="3" s="1"/>
  <c r="V5271" i="3"/>
  <c r="S5271" i="3" s="1"/>
  <c r="U5271" i="3" s="1"/>
  <c r="V5286" i="3"/>
  <c r="S5286" i="3" s="1"/>
  <c r="U5286" i="3" s="1"/>
  <c r="V5301" i="3"/>
  <c r="S5301" i="3" s="1"/>
  <c r="U5301" i="3" s="1"/>
  <c r="V5316" i="3"/>
  <c r="S5316" i="3" s="1"/>
  <c r="V5331" i="3"/>
  <c r="S5331" i="3" s="1"/>
  <c r="U5331" i="3" s="1"/>
  <c r="V5346" i="3"/>
  <c r="S5346" i="3" s="1"/>
  <c r="U5346" i="3" s="1"/>
  <c r="V5261" i="3"/>
  <c r="S5261" i="3" s="1"/>
  <c r="U5261" i="3" s="1"/>
  <c r="V5276" i="3"/>
  <c r="S5276" i="3" s="1"/>
  <c r="V5291" i="3"/>
  <c r="S5291" i="3" s="1"/>
  <c r="U5291" i="3" s="1"/>
  <c r="V5306" i="3"/>
  <c r="S5306" i="3" s="1"/>
  <c r="U5306" i="3" s="1"/>
  <c r="V5321" i="3"/>
  <c r="S5321" i="3" s="1"/>
  <c r="U5321" i="3" s="1"/>
  <c r="V5336" i="3"/>
  <c r="S5336" i="3" s="1"/>
  <c r="V5351" i="3"/>
  <c r="S5351" i="3" s="1"/>
  <c r="U5351" i="3" s="1"/>
  <c r="V5266" i="3"/>
  <c r="S5266" i="3" s="1"/>
  <c r="U5266" i="3" s="1"/>
  <c r="V5281" i="3"/>
  <c r="S5281" i="3" s="1"/>
  <c r="U5281" i="3" s="1"/>
  <c r="V5296" i="3"/>
  <c r="S5296" i="3" s="1"/>
  <c r="V5311" i="3"/>
  <c r="S5311" i="3" s="1"/>
  <c r="U5311" i="3" s="1"/>
  <c r="V5326" i="3"/>
  <c r="S5326" i="3" s="1"/>
  <c r="U5326" i="3" s="1"/>
  <c r="V5341" i="3"/>
  <c r="S5341" i="3" s="1"/>
  <c r="U5341" i="3" s="1"/>
  <c r="V5356" i="3"/>
  <c r="S5356" i="3" s="1"/>
  <c r="V5361" i="3"/>
  <c r="S5361" i="3" s="1"/>
  <c r="U5361" i="3" s="1"/>
  <c r="V5376" i="3"/>
  <c r="S5376" i="3" s="1"/>
  <c r="U5376" i="3" s="1"/>
  <c r="V5391" i="3"/>
  <c r="S5391" i="3" s="1"/>
  <c r="U5391" i="3" s="1"/>
  <c r="V5406" i="3"/>
  <c r="S5406" i="3" s="1"/>
  <c r="V5421" i="3"/>
  <c r="S5421" i="3" s="1"/>
  <c r="U5421" i="3" s="1"/>
  <c r="V5436" i="3"/>
  <c r="S5436" i="3" s="1"/>
  <c r="U5436" i="3" s="1"/>
  <c r="V5451" i="3"/>
  <c r="S5451" i="3" s="1"/>
  <c r="U5451" i="3" s="1"/>
  <c r="V5366" i="3"/>
  <c r="S5366" i="3" s="1"/>
  <c r="V5381" i="3"/>
  <c r="S5381" i="3" s="1"/>
  <c r="U5381" i="3" s="1"/>
  <c r="V5396" i="3"/>
  <c r="S5396" i="3" s="1"/>
  <c r="U5396" i="3" s="1"/>
  <c r="V5411" i="3"/>
  <c r="S5411" i="3" s="1"/>
  <c r="U5411" i="3" s="1"/>
  <c r="V5426" i="3"/>
  <c r="S5426" i="3" s="1"/>
  <c r="V5441" i="3"/>
  <c r="S5441" i="3" s="1"/>
  <c r="U5441" i="3" s="1"/>
  <c r="V5456" i="3"/>
  <c r="S5456" i="3" s="1"/>
  <c r="U5456" i="3" s="1"/>
  <c r="V5371" i="3"/>
  <c r="S5371" i="3" s="1"/>
  <c r="U5371" i="3" s="1"/>
  <c r="V5386" i="3"/>
  <c r="S5386" i="3" s="1"/>
  <c r="V5401" i="3"/>
  <c r="S5401" i="3" s="1"/>
  <c r="U5401" i="3" s="1"/>
  <c r="V5416" i="3"/>
  <c r="S5416" i="3" s="1"/>
  <c r="U5416" i="3" s="1"/>
  <c r="V5431" i="3"/>
  <c r="S5431" i="3" s="1"/>
  <c r="U5431" i="3" s="1"/>
  <c r="V5446" i="3"/>
  <c r="S5446" i="3" s="1"/>
  <c r="V5461" i="3"/>
  <c r="S5461" i="3" s="1"/>
  <c r="U5461" i="3" s="1"/>
  <c r="V5466" i="3"/>
  <c r="S5466" i="3" s="1"/>
  <c r="U5466" i="3" s="1"/>
  <c r="V5481" i="3"/>
  <c r="S5481" i="3" s="1"/>
  <c r="U5481" i="3" s="1"/>
  <c r="V5496" i="3"/>
  <c r="S5496" i="3" s="1"/>
  <c r="V5511" i="3"/>
  <c r="S5511" i="3" s="1"/>
  <c r="U5511" i="3" s="1"/>
  <c r="V5526" i="3"/>
  <c r="S5526" i="3" s="1"/>
  <c r="U5526" i="3" s="1"/>
  <c r="V5541" i="3"/>
  <c r="S5541" i="3" s="1"/>
  <c r="U5541" i="3" s="1"/>
  <c r="V5556" i="3"/>
  <c r="S5556" i="3" s="1"/>
  <c r="V5471" i="3"/>
  <c r="S5471" i="3" s="1"/>
  <c r="U5471" i="3" s="1"/>
  <c r="V5486" i="3"/>
  <c r="S5486" i="3" s="1"/>
  <c r="U5486" i="3" s="1"/>
  <c r="V5501" i="3"/>
  <c r="S5501" i="3" s="1"/>
  <c r="U5501" i="3" s="1"/>
  <c r="V5516" i="3"/>
  <c r="S5516" i="3" s="1"/>
  <c r="V5531" i="3"/>
  <c r="S5531" i="3" s="1"/>
  <c r="U5531" i="3" s="1"/>
  <c r="V5546" i="3"/>
  <c r="S5546" i="3" s="1"/>
  <c r="U5546" i="3" s="1"/>
  <c r="V5561" i="3"/>
  <c r="S5561" i="3" s="1"/>
  <c r="U5561" i="3" s="1"/>
  <c r="V5476" i="3"/>
  <c r="S5476" i="3" s="1"/>
  <c r="V5491" i="3"/>
  <c r="S5491" i="3" s="1"/>
  <c r="U5491" i="3" s="1"/>
  <c r="V5506" i="3"/>
  <c r="S5506" i="3" s="1"/>
  <c r="U5506" i="3" s="1"/>
  <c r="V5521" i="3"/>
  <c r="S5521" i="3" s="1"/>
  <c r="U5521" i="3" s="1"/>
  <c r="V5536" i="3"/>
  <c r="S5536" i="3" s="1"/>
  <c r="V5551" i="3"/>
  <c r="S5551" i="3" s="1"/>
  <c r="U5551" i="3" s="1"/>
  <c r="V5566" i="3"/>
  <c r="S5566" i="3" s="1"/>
  <c r="U5566" i="3" s="1"/>
  <c r="V5571" i="3"/>
  <c r="S5571" i="3" s="1"/>
  <c r="U5571" i="3" s="1"/>
  <c r="V5586" i="3"/>
  <c r="S5586" i="3" s="1"/>
  <c r="V5601" i="3"/>
  <c r="S5601" i="3" s="1"/>
  <c r="U5601" i="3" s="1"/>
  <c r="V5616" i="3"/>
  <c r="S5616" i="3" s="1"/>
  <c r="U5616" i="3" s="1"/>
  <c r="V5631" i="3"/>
  <c r="S5631" i="3" s="1"/>
  <c r="U5631" i="3" s="1"/>
  <c r="V5646" i="3"/>
  <c r="S5646" i="3" s="1"/>
  <c r="V5661" i="3"/>
  <c r="S5661" i="3" s="1"/>
  <c r="U5661" i="3" s="1"/>
  <c r="V5576" i="3"/>
  <c r="S5576" i="3" s="1"/>
  <c r="U5576" i="3" s="1"/>
  <c r="V5591" i="3"/>
  <c r="S5591" i="3" s="1"/>
  <c r="U5591" i="3" s="1"/>
  <c r="V5606" i="3"/>
  <c r="S5606" i="3" s="1"/>
  <c r="V5621" i="3"/>
  <c r="S5621" i="3" s="1"/>
  <c r="U5621" i="3" s="1"/>
  <c r="V5636" i="3"/>
  <c r="S5636" i="3" s="1"/>
  <c r="U5636" i="3" s="1"/>
  <c r="V5651" i="3"/>
  <c r="S5651" i="3" s="1"/>
  <c r="U5651" i="3" s="1"/>
  <c r="V5666" i="3"/>
  <c r="S5666" i="3" s="1"/>
  <c r="V5581" i="3"/>
  <c r="S5581" i="3" s="1"/>
  <c r="U5581" i="3" s="1"/>
  <c r="V5596" i="3"/>
  <c r="S5596" i="3" s="1"/>
  <c r="U5596" i="3" s="1"/>
  <c r="V5611" i="3"/>
  <c r="S5611" i="3" s="1"/>
  <c r="U5611" i="3" s="1"/>
  <c r="V5626" i="3"/>
  <c r="S5626" i="3" s="1"/>
  <c r="V5641" i="3"/>
  <c r="S5641" i="3" s="1"/>
  <c r="U5641" i="3" s="1"/>
  <c r="V5656" i="3"/>
  <c r="S5656" i="3" s="1"/>
  <c r="U5656" i="3" s="1"/>
  <c r="V5671" i="3"/>
  <c r="S5671" i="3" s="1"/>
  <c r="U5671" i="3" s="1"/>
  <c r="V5680" i="3"/>
  <c r="S5680" i="3" s="1"/>
  <c r="V5710" i="3"/>
  <c r="S5710" i="3" s="1"/>
  <c r="U5710" i="3" s="1"/>
  <c r="V5740" i="3"/>
  <c r="S5740" i="3" s="1"/>
  <c r="U5740" i="3" s="1"/>
  <c r="V5770" i="3"/>
  <c r="S5770" i="3" s="1"/>
  <c r="U5770" i="3" s="1"/>
  <c r="V5800" i="3"/>
  <c r="S5800" i="3" s="1"/>
  <c r="V5830" i="3"/>
  <c r="S5830" i="3" s="1"/>
  <c r="U5830" i="3" s="1"/>
  <c r="V5860" i="3"/>
  <c r="S5860" i="3" s="1"/>
  <c r="U5860" i="3" s="1"/>
  <c r="V5690" i="3"/>
  <c r="S5690" i="3" s="1"/>
  <c r="U5690" i="3" s="1"/>
  <c r="V5720" i="3"/>
  <c r="S5720" i="3" s="1"/>
  <c r="V5750" i="3"/>
  <c r="S5750" i="3" s="1"/>
  <c r="U5750" i="3" s="1"/>
  <c r="V5780" i="3"/>
  <c r="S5780" i="3" s="1"/>
  <c r="U5780" i="3" s="1"/>
  <c r="V5810" i="3"/>
  <c r="S5810" i="3" s="1"/>
  <c r="U5810" i="3" s="1"/>
  <c r="V5840" i="3"/>
  <c r="S5840" i="3" s="1"/>
  <c r="V5870" i="3"/>
  <c r="S5870" i="3" s="1"/>
  <c r="U5870" i="3" s="1"/>
  <c r="V5700" i="3"/>
  <c r="S5700" i="3" s="1"/>
  <c r="U5700" i="3" s="1"/>
  <c r="V5730" i="3"/>
  <c r="S5730" i="3" s="1"/>
  <c r="U5730" i="3" s="1"/>
  <c r="V5760" i="3"/>
  <c r="S5760" i="3" s="1"/>
  <c r="V5790" i="3"/>
  <c r="S5790" i="3" s="1"/>
  <c r="U5790" i="3" s="1"/>
  <c r="V5820" i="3"/>
  <c r="S5820" i="3" s="1"/>
  <c r="U5820" i="3" s="1"/>
  <c r="V5850" i="3"/>
  <c r="S5850" i="3" s="1"/>
  <c r="U5850" i="3" s="1"/>
  <c r="V5880" i="3"/>
  <c r="S5880" i="3" s="1"/>
  <c r="V5681" i="3"/>
  <c r="S5681" i="3" s="1"/>
  <c r="U5681" i="3" s="1"/>
  <c r="V5711" i="3"/>
  <c r="S5711" i="3" s="1"/>
  <c r="U5711" i="3" s="1"/>
  <c r="V5741" i="3"/>
  <c r="S5741" i="3" s="1"/>
  <c r="U5741" i="3" s="1"/>
  <c r="V5771" i="3"/>
  <c r="S5771" i="3" s="1"/>
  <c r="V5801" i="3"/>
  <c r="S5801" i="3" s="1"/>
  <c r="U5801" i="3" s="1"/>
  <c r="V5831" i="3"/>
  <c r="S5831" i="3" s="1"/>
  <c r="U5831" i="3" s="1"/>
  <c r="V5861" i="3"/>
  <c r="S5861" i="3" s="1"/>
  <c r="U5861" i="3" s="1"/>
  <c r="V5691" i="3"/>
  <c r="S5691" i="3" s="1"/>
  <c r="V5721" i="3"/>
  <c r="S5721" i="3" s="1"/>
  <c r="U5721" i="3" s="1"/>
  <c r="V5751" i="3"/>
  <c r="S5751" i="3" s="1"/>
  <c r="U5751" i="3" s="1"/>
  <c r="V5781" i="3"/>
  <c r="S5781" i="3" s="1"/>
  <c r="U5781" i="3" s="1"/>
  <c r="V5811" i="3"/>
  <c r="S5811" i="3" s="1"/>
  <c r="V5841" i="3"/>
  <c r="S5841" i="3" s="1"/>
  <c r="U5841" i="3" s="1"/>
  <c r="V5871" i="3"/>
  <c r="S5871" i="3" s="1"/>
  <c r="U5871" i="3" s="1"/>
  <c r="V5701" i="3"/>
  <c r="S5701" i="3" s="1"/>
  <c r="U5701" i="3" s="1"/>
  <c r="V5731" i="3"/>
  <c r="S5731" i="3" s="1"/>
  <c r="V5761" i="3"/>
  <c r="S5761" i="3" s="1"/>
  <c r="U5761" i="3" s="1"/>
  <c r="V5791" i="3"/>
  <c r="S5791" i="3" s="1"/>
  <c r="U5791" i="3" s="1"/>
  <c r="V5821" i="3"/>
  <c r="S5821" i="3" s="1"/>
  <c r="U5821" i="3" s="1"/>
  <c r="V5851" i="3"/>
  <c r="S5851" i="3" s="1"/>
  <c r="V5881" i="3"/>
  <c r="S5881" i="3" s="1"/>
  <c r="U5881" i="3" s="1"/>
  <c r="V5886" i="3"/>
  <c r="S5886" i="3" s="1"/>
  <c r="U5886" i="3" s="1"/>
  <c r="V5901" i="3"/>
  <c r="S5901" i="3" s="1"/>
  <c r="U5901" i="3" s="1"/>
  <c r="V5916" i="3"/>
  <c r="S5916" i="3" s="1"/>
  <c r="U5916" i="3" s="1"/>
  <c r="V5931" i="3"/>
  <c r="S5931" i="3" s="1"/>
  <c r="U5931" i="3" s="1"/>
  <c r="V5946" i="3"/>
  <c r="S5946" i="3" s="1"/>
  <c r="U5946" i="3" s="1"/>
  <c r="V5961" i="3"/>
  <c r="S5961" i="3" s="1"/>
  <c r="V5976" i="3"/>
  <c r="S5976" i="3" s="1"/>
  <c r="U5976" i="3" s="1"/>
  <c r="V5891" i="3"/>
  <c r="S5891" i="3" s="1"/>
  <c r="V5906" i="3"/>
  <c r="S5906" i="3" s="1"/>
  <c r="U5906" i="3" s="1"/>
  <c r="V5921" i="3"/>
  <c r="S5921" i="3" s="1"/>
  <c r="U5921" i="3" s="1"/>
  <c r="V5936" i="3"/>
  <c r="S5936" i="3" s="1"/>
  <c r="U5936" i="3" s="1"/>
  <c r="V5951" i="3"/>
  <c r="S5951" i="3" s="1"/>
  <c r="U5951" i="3" s="1"/>
  <c r="V5966" i="3"/>
  <c r="S5966" i="3" s="1"/>
  <c r="U5966" i="3" s="1"/>
  <c r="V5981" i="3"/>
  <c r="S5981" i="3" s="1"/>
  <c r="V5896" i="3"/>
  <c r="S5896" i="3" s="1"/>
  <c r="U5896" i="3" s="1"/>
  <c r="V5911" i="3"/>
  <c r="S5911" i="3" s="1"/>
  <c r="U5911" i="3" s="1"/>
  <c r="V5926" i="3"/>
  <c r="S5926" i="3" s="1"/>
  <c r="U5926" i="3" s="1"/>
  <c r="V5941" i="3"/>
  <c r="S5941" i="3" s="1"/>
  <c r="U5941" i="3" s="1"/>
  <c r="V5956" i="3"/>
  <c r="S5956" i="3" s="1"/>
  <c r="U5956" i="3" s="1"/>
  <c r="V5971" i="3"/>
  <c r="S5971" i="3" s="1"/>
  <c r="U5971" i="3" s="1"/>
  <c r="V5986" i="3"/>
  <c r="S5986" i="3" s="1"/>
  <c r="U5986" i="3" s="1"/>
  <c r="V5991" i="3"/>
  <c r="S5991" i="3" s="1"/>
  <c r="V6006" i="3"/>
  <c r="S6006" i="3" s="1"/>
  <c r="U6006" i="3" s="1"/>
  <c r="V6021" i="3"/>
  <c r="S6021" i="3" s="1"/>
  <c r="V6036" i="3"/>
  <c r="S6036" i="3" s="1"/>
  <c r="U6036" i="3" s="1"/>
  <c r="V6051" i="3"/>
  <c r="S6051" i="3" s="1"/>
  <c r="U6051" i="3" s="1"/>
  <c r="V6066" i="3"/>
  <c r="S6066" i="3" s="1"/>
  <c r="U6066" i="3" s="1"/>
  <c r="V6081" i="3"/>
  <c r="S6081" i="3" s="1"/>
  <c r="U6081" i="3" s="1"/>
  <c r="V5996" i="3"/>
  <c r="S5996" i="3" s="1"/>
  <c r="U5996" i="3" s="1"/>
  <c r="V6011" i="3"/>
  <c r="S6011" i="3" s="1"/>
  <c r="V6026" i="3"/>
  <c r="S6026" i="3" s="1"/>
  <c r="U6026" i="3" s="1"/>
  <c r="V6041" i="3"/>
  <c r="S6041" i="3" s="1"/>
  <c r="U6041" i="3" s="1"/>
  <c r="V6056" i="3"/>
  <c r="S6056" i="3" s="1"/>
  <c r="U6056" i="3" s="1"/>
  <c r="V6071" i="3"/>
  <c r="S6071" i="3" s="1"/>
  <c r="U6071" i="3" s="1"/>
  <c r="V6086" i="3"/>
  <c r="S6086" i="3" s="1"/>
  <c r="U6086" i="3" s="1"/>
  <c r="V6001" i="3"/>
  <c r="S6001" i="3" s="1"/>
  <c r="U6001" i="3" s="1"/>
  <c r="V6016" i="3"/>
  <c r="S6016" i="3" s="1"/>
  <c r="U6016" i="3" s="1"/>
  <c r="V6031" i="3"/>
  <c r="S6031" i="3" s="1"/>
  <c r="V6046" i="3"/>
  <c r="S6046" i="3" s="1"/>
  <c r="U6046" i="3" s="1"/>
  <c r="V6061" i="3"/>
  <c r="S6061" i="3" s="1"/>
  <c r="V6076" i="3"/>
  <c r="S6076" i="3" s="1"/>
  <c r="U6076" i="3" s="1"/>
  <c r="V6091" i="3"/>
  <c r="S6091" i="3" s="1"/>
  <c r="U6091" i="3" s="1"/>
  <c r="V6096" i="3"/>
  <c r="S6096" i="3" s="1"/>
  <c r="U6096" i="3" s="1"/>
  <c r="V6111" i="3"/>
  <c r="S6111" i="3" s="1"/>
  <c r="U6111" i="3" s="1"/>
  <c r="V6126" i="3"/>
  <c r="S6126" i="3" s="1"/>
  <c r="U6126" i="3" s="1"/>
  <c r="V6141" i="3"/>
  <c r="S6141" i="3" s="1"/>
  <c r="V6156" i="3"/>
  <c r="S6156" i="3" s="1"/>
  <c r="U6156" i="3" s="1"/>
  <c r="V6171" i="3"/>
  <c r="S6171" i="3" s="1"/>
  <c r="U6171" i="3" s="1"/>
  <c r="V6186" i="3"/>
  <c r="S6186" i="3" s="1"/>
  <c r="U6186" i="3" s="1"/>
  <c r="V6101" i="3"/>
  <c r="S6101" i="3" s="1"/>
  <c r="U6101" i="3" s="1"/>
  <c r="V6116" i="3"/>
  <c r="S6116" i="3" s="1"/>
  <c r="U6116" i="3" s="1"/>
  <c r="V6131" i="3"/>
  <c r="S6131" i="3" s="1"/>
  <c r="U6131" i="3" s="1"/>
  <c r="V6146" i="3"/>
  <c r="S6146" i="3" s="1"/>
  <c r="U6146" i="3" s="1"/>
  <c r="V6161" i="3"/>
  <c r="S6161" i="3" s="1"/>
  <c r="V6176" i="3"/>
  <c r="S6176" i="3" s="1"/>
  <c r="U6176" i="3" s="1"/>
  <c r="V6191" i="3"/>
  <c r="S6191" i="3" s="1"/>
  <c r="V6106" i="3"/>
  <c r="S6106" i="3" s="1"/>
  <c r="U6106" i="3" s="1"/>
  <c r="V6121" i="3"/>
  <c r="S6121" i="3" s="1"/>
  <c r="U6121" i="3" s="1"/>
  <c r="V6136" i="3"/>
  <c r="S6136" i="3" s="1"/>
  <c r="U6136" i="3" s="1"/>
  <c r="V6151" i="3"/>
  <c r="S6151" i="3" s="1"/>
  <c r="U6151" i="3" s="1"/>
  <c r="V6166" i="3"/>
  <c r="S6166" i="3" s="1"/>
  <c r="U6166" i="3" s="1"/>
  <c r="V6181" i="3"/>
  <c r="S6181" i="3" s="1"/>
  <c r="V6196" i="3"/>
  <c r="S6196" i="3" s="1"/>
  <c r="U6196" i="3" s="1"/>
  <c r="V6201" i="3"/>
  <c r="S6201" i="3" s="1"/>
  <c r="U6201" i="3" s="1"/>
  <c r="V6216" i="3"/>
  <c r="S6216" i="3" s="1"/>
  <c r="U6216" i="3" s="1"/>
  <c r="V6231" i="3"/>
  <c r="S6231" i="3" s="1"/>
  <c r="U6231" i="3" s="1"/>
  <c r="V6246" i="3"/>
  <c r="S6246" i="3" s="1"/>
  <c r="U6246" i="3" s="1"/>
  <c r="V6261" i="3"/>
  <c r="S6261" i="3" s="1"/>
  <c r="U6261" i="3" s="1"/>
  <c r="V6276" i="3"/>
  <c r="S6276" i="3" s="1"/>
  <c r="U6276" i="3" s="1"/>
  <c r="V6291" i="3"/>
  <c r="S6291" i="3" s="1"/>
  <c r="V6206" i="3"/>
  <c r="S6206" i="3" s="1"/>
  <c r="U6206" i="3" s="1"/>
  <c r="V6221" i="3"/>
  <c r="S6221" i="3" s="1"/>
  <c r="U6221" i="3" s="1"/>
  <c r="V6236" i="3"/>
  <c r="S6236" i="3" s="1"/>
  <c r="U6236" i="3" s="1"/>
  <c r="V6251" i="3"/>
  <c r="S6251" i="3" s="1"/>
  <c r="U6251" i="3" s="1"/>
  <c r="V6266" i="3"/>
  <c r="S6266" i="3" s="1"/>
  <c r="U6266" i="3" s="1"/>
  <c r="V6281" i="3"/>
  <c r="S6281" i="3" s="1"/>
  <c r="U6281" i="3" s="1"/>
  <c r="V6296" i="3"/>
  <c r="S6296" i="3" s="1"/>
  <c r="U6296" i="3" s="1"/>
  <c r="V6211" i="3"/>
  <c r="S6211" i="3" s="1"/>
  <c r="V6226" i="3"/>
  <c r="S6226" i="3" s="1"/>
  <c r="U6226" i="3" s="1"/>
  <c r="V6241" i="3"/>
  <c r="S6241" i="3" s="1"/>
  <c r="U6241" i="3" s="1"/>
  <c r="V6256" i="3"/>
  <c r="S6256" i="3" s="1"/>
  <c r="U6256" i="3" s="1"/>
  <c r="V6271" i="3"/>
  <c r="S6271" i="3" s="1"/>
  <c r="U6271" i="3" s="1"/>
  <c r="V6286" i="3"/>
  <c r="S6286" i="3" s="1"/>
  <c r="U6286" i="3" s="1"/>
  <c r="V6301" i="3"/>
  <c r="S6301" i="3" s="1"/>
  <c r="U6301" i="3" s="1"/>
  <c r="V6306" i="3"/>
  <c r="S6306" i="3" s="1"/>
  <c r="U6306" i="3" s="1"/>
  <c r="V6321" i="3"/>
  <c r="S6321" i="3" s="1"/>
  <c r="V6336" i="3"/>
  <c r="S6336" i="3" s="1"/>
  <c r="U6336" i="3" s="1"/>
  <c r="V6351" i="3"/>
  <c r="S6351" i="3" s="1"/>
  <c r="U6351" i="3" s="1"/>
  <c r="V6366" i="3"/>
  <c r="S6366" i="3" s="1"/>
  <c r="U6366" i="3" s="1"/>
  <c r="V6381" i="3"/>
  <c r="S6381" i="3" s="1"/>
  <c r="U6381" i="3" s="1"/>
  <c r="V6396" i="3"/>
  <c r="S6396" i="3" s="1"/>
  <c r="U6396" i="3" s="1"/>
  <c r="V6311" i="3"/>
  <c r="S6311" i="3" s="1"/>
  <c r="U6311" i="3" s="1"/>
  <c r="V6326" i="3"/>
  <c r="S6326" i="3" s="1"/>
  <c r="U6326" i="3" s="1"/>
  <c r="V6341" i="3"/>
  <c r="S6341" i="3" s="1"/>
  <c r="V6356" i="3"/>
  <c r="S6356" i="3" s="1"/>
  <c r="U6356" i="3" s="1"/>
  <c r="V6371" i="3"/>
  <c r="S6371" i="3" s="1"/>
  <c r="U6371" i="3" s="1"/>
  <c r="V6386" i="3"/>
  <c r="S6386" i="3" s="1"/>
  <c r="U6386" i="3" s="1"/>
  <c r="V6401" i="3"/>
  <c r="S6401" i="3" s="1"/>
  <c r="U6401" i="3" s="1"/>
  <c r="V6316" i="3"/>
  <c r="S6316" i="3" s="1"/>
  <c r="U6316" i="3" s="1"/>
  <c r="V6331" i="3"/>
  <c r="S6331" i="3" s="1"/>
  <c r="V6346" i="3"/>
  <c r="S6346" i="3" s="1"/>
  <c r="U6346" i="3" s="1"/>
  <c r="V6361" i="3"/>
  <c r="S6361" i="3" s="1"/>
  <c r="V6376" i="3"/>
  <c r="S6376" i="3" s="1"/>
  <c r="U6376" i="3" s="1"/>
  <c r="V6391" i="3"/>
  <c r="S6391" i="3" s="1"/>
  <c r="U6391" i="3" s="1"/>
  <c r="V6406" i="3"/>
  <c r="S6406" i="3" s="1"/>
  <c r="U6406" i="3" s="1"/>
  <c r="V6411" i="3"/>
  <c r="S6411" i="3" s="1"/>
  <c r="U6411" i="3" s="1"/>
  <c r="V6426" i="3"/>
  <c r="S6426" i="3" s="1"/>
  <c r="U6426" i="3" s="1"/>
  <c r="V6441" i="3"/>
  <c r="S6441" i="3" s="1"/>
  <c r="U6441" i="3" s="1"/>
  <c r="V6456" i="3"/>
  <c r="S6456" i="3" s="1"/>
  <c r="U6456" i="3" s="1"/>
  <c r="V6471" i="3"/>
  <c r="S6471" i="3" s="1"/>
  <c r="V6486" i="3"/>
  <c r="S6486" i="3" s="1"/>
  <c r="U6486" i="3" s="1"/>
  <c r="V6501" i="3"/>
  <c r="S6501" i="3" s="1"/>
  <c r="U6501" i="3" s="1"/>
  <c r="V6416" i="3"/>
  <c r="S6416" i="3" s="1"/>
  <c r="U6416" i="3" s="1"/>
  <c r="V6431" i="3"/>
  <c r="S6431" i="3" s="1"/>
  <c r="U6431" i="3" s="1"/>
  <c r="V6446" i="3"/>
  <c r="S6446" i="3" s="1"/>
  <c r="U6446" i="3" s="1"/>
  <c r="V6461" i="3"/>
  <c r="S6461" i="3" s="1"/>
  <c r="U6461" i="3" s="1"/>
  <c r="V6476" i="3"/>
  <c r="S6476" i="3" s="1"/>
  <c r="U6476" i="3" s="1"/>
  <c r="V6491" i="3"/>
  <c r="S6491" i="3" s="1"/>
  <c r="V6506" i="3"/>
  <c r="S6506" i="3" s="1"/>
  <c r="U6506" i="3" s="1"/>
  <c r="V6421" i="3"/>
  <c r="S6421" i="3" s="1"/>
  <c r="V6436" i="3"/>
  <c r="S6436" i="3" s="1"/>
  <c r="U6436" i="3" s="1"/>
  <c r="V6451" i="3"/>
  <c r="S6451" i="3" s="1"/>
  <c r="U6451" i="3" s="1"/>
  <c r="V6466" i="3"/>
  <c r="S6466" i="3" s="1"/>
  <c r="U6466" i="3" s="1"/>
  <c r="V6481" i="3"/>
  <c r="S6481" i="3" s="1"/>
  <c r="U6481" i="3" s="1"/>
  <c r="V6496" i="3"/>
  <c r="S6496" i="3" s="1"/>
  <c r="U6496" i="3" s="1"/>
  <c r="V6511" i="3"/>
  <c r="S6511" i="3" s="1"/>
  <c r="V6520" i="3"/>
  <c r="S6520" i="3" s="1"/>
  <c r="U6520" i="3" s="1"/>
  <c r="V6550" i="3"/>
  <c r="S6550" i="3" s="1"/>
  <c r="U6550" i="3" s="1"/>
  <c r="V6580" i="3"/>
  <c r="S6580" i="3" s="1"/>
  <c r="U6580" i="3" s="1"/>
  <c r="V6610" i="3"/>
  <c r="S6610" i="3" s="1"/>
  <c r="U6610" i="3" s="1"/>
  <c r="V6640" i="3"/>
  <c r="S6640" i="3" s="1"/>
  <c r="U6640" i="3" s="1"/>
  <c r="V6670" i="3"/>
  <c r="S6670" i="3" s="1"/>
  <c r="U6670" i="3" s="1"/>
  <c r="V6700" i="3"/>
  <c r="S6700" i="3" s="1"/>
  <c r="U6700" i="3" s="1"/>
  <c r="V6530" i="3"/>
  <c r="S6530" i="3" s="1"/>
  <c r="V6560" i="3"/>
  <c r="S6560" i="3" s="1"/>
  <c r="U6560" i="3" s="1"/>
  <c r="V6590" i="3"/>
  <c r="S6590" i="3" s="1"/>
  <c r="U6590" i="3" s="1"/>
  <c r="V6620" i="3"/>
  <c r="S6620" i="3" s="1"/>
  <c r="U6620" i="3" s="1"/>
  <c r="V6650" i="3"/>
  <c r="S6650" i="3" s="1"/>
  <c r="U6650" i="3" s="1"/>
  <c r="V6680" i="3"/>
  <c r="S6680" i="3" s="1"/>
  <c r="U6680" i="3" s="1"/>
  <c r="V6710" i="3"/>
  <c r="S6710" i="3" s="1"/>
  <c r="U6710" i="3" s="1"/>
  <c r="V6540" i="3"/>
  <c r="S6540" i="3" s="1"/>
  <c r="U6540" i="3" s="1"/>
  <c r="V6570" i="3"/>
  <c r="S6570" i="3" s="1"/>
  <c r="V6600" i="3"/>
  <c r="S6600" i="3" s="1"/>
  <c r="U6600" i="3" s="1"/>
  <c r="V6630" i="3"/>
  <c r="S6630" i="3" s="1"/>
  <c r="U6630" i="3" s="1"/>
  <c r="V6660" i="3"/>
  <c r="S6660" i="3" s="1"/>
  <c r="U6660" i="3" s="1"/>
  <c r="V6690" i="3"/>
  <c r="S6690" i="3" s="1"/>
  <c r="U6690" i="3" s="1"/>
  <c r="V6720" i="3"/>
  <c r="S6720" i="3" s="1"/>
  <c r="U6720" i="3" s="1"/>
  <c r="V6521" i="3"/>
  <c r="S6521" i="3" s="1"/>
  <c r="U6521" i="3" s="1"/>
  <c r="V6551" i="3"/>
  <c r="S6551" i="3" s="1"/>
  <c r="U6551" i="3" s="1"/>
  <c r="V6581" i="3"/>
  <c r="S6581" i="3" s="1"/>
  <c r="V6611" i="3"/>
  <c r="S6611" i="3" s="1"/>
  <c r="U6611" i="3" s="1"/>
  <c r="V6641" i="3"/>
  <c r="S6641" i="3" s="1"/>
  <c r="U6641" i="3" s="1"/>
  <c r="V6671" i="3"/>
  <c r="S6671" i="3" s="1"/>
  <c r="U6671" i="3" s="1"/>
  <c r="V6701" i="3"/>
  <c r="S6701" i="3" s="1"/>
  <c r="U6701" i="3" s="1"/>
  <c r="V6531" i="3"/>
  <c r="S6531" i="3" s="1"/>
  <c r="U6531" i="3" s="1"/>
  <c r="V6561" i="3"/>
  <c r="S6561" i="3" s="1"/>
  <c r="U6561" i="3" s="1"/>
  <c r="V6591" i="3"/>
  <c r="S6591" i="3" s="1"/>
  <c r="U6591" i="3" s="1"/>
  <c r="V6621" i="3"/>
  <c r="S6621" i="3" s="1"/>
  <c r="V6651" i="3"/>
  <c r="S6651" i="3" s="1"/>
  <c r="U6651" i="3" s="1"/>
  <c r="V6681" i="3"/>
  <c r="S6681" i="3" s="1"/>
  <c r="U6681" i="3" s="1"/>
  <c r="V6711" i="3"/>
  <c r="S6711" i="3" s="1"/>
  <c r="U6711" i="3" s="1"/>
  <c r="V6541" i="3"/>
  <c r="S6541" i="3" s="1"/>
  <c r="U6541" i="3" s="1"/>
  <c r="V6571" i="3"/>
  <c r="S6571" i="3" s="1"/>
  <c r="U6571" i="3" s="1"/>
  <c r="V6601" i="3"/>
  <c r="S6601" i="3" s="1"/>
  <c r="U6601" i="3" s="1"/>
  <c r="V6631" i="3"/>
  <c r="S6631" i="3" s="1"/>
  <c r="U6631" i="3" s="1"/>
  <c r="V6661" i="3"/>
  <c r="S6661" i="3" s="1"/>
  <c r="V6691" i="3"/>
  <c r="S6691" i="3" s="1"/>
  <c r="U6691" i="3" s="1"/>
  <c r="V6721" i="3"/>
  <c r="S6721" i="3" s="1"/>
  <c r="U6721" i="3" s="1"/>
  <c r="V6726" i="3"/>
  <c r="S6726" i="3" s="1"/>
  <c r="U6726" i="3" s="1"/>
  <c r="V6741" i="3"/>
  <c r="S6741" i="3" s="1"/>
  <c r="U6741" i="3" s="1"/>
  <c r="V6756" i="3"/>
  <c r="S6756" i="3" s="1"/>
  <c r="V6771" i="3"/>
  <c r="S6771" i="3" s="1"/>
  <c r="U6771" i="3" s="1"/>
  <c r="V6786" i="3"/>
  <c r="S6786" i="3" s="1"/>
  <c r="U6786" i="3" s="1"/>
  <c r="V6801" i="3"/>
  <c r="S6801" i="3" s="1"/>
  <c r="U6801" i="3" s="1"/>
  <c r="V6816" i="3"/>
  <c r="S6816" i="3" s="1"/>
  <c r="V6731" i="3"/>
  <c r="S6731" i="3" s="1"/>
  <c r="U6731" i="3" s="1"/>
  <c r="V6746" i="3"/>
  <c r="S6746" i="3" s="1"/>
  <c r="U6746" i="3" s="1"/>
  <c r="V6761" i="3"/>
  <c r="S6761" i="3" s="1"/>
  <c r="U6761" i="3" s="1"/>
  <c r="V6776" i="3"/>
  <c r="S6776" i="3" s="1"/>
  <c r="V6791" i="3"/>
  <c r="S6791" i="3" s="1"/>
  <c r="U6791" i="3" s="1"/>
  <c r="V6806" i="3"/>
  <c r="S6806" i="3" s="1"/>
  <c r="U6806" i="3" s="1"/>
  <c r="V6821" i="3"/>
  <c r="S6821" i="3" s="1"/>
  <c r="U6821" i="3" s="1"/>
  <c r="V6736" i="3"/>
  <c r="S6736" i="3" s="1"/>
  <c r="V6751" i="3"/>
  <c r="S6751" i="3" s="1"/>
  <c r="U6751" i="3" s="1"/>
  <c r="V6766" i="3"/>
  <c r="S6766" i="3" s="1"/>
  <c r="U6766" i="3" s="1"/>
  <c r="V6781" i="3"/>
  <c r="S6781" i="3" s="1"/>
  <c r="U6781" i="3" s="1"/>
  <c r="V6796" i="3"/>
  <c r="S6796" i="3" s="1"/>
  <c r="V6811" i="3"/>
  <c r="S6811" i="3" s="1"/>
  <c r="U6811" i="3" s="1"/>
  <c r="V6826" i="3"/>
  <c r="S6826" i="3" s="1"/>
  <c r="U6826" i="3" s="1"/>
  <c r="V7671" i="3"/>
  <c r="S7671" i="3" s="1"/>
  <c r="U7671" i="3" s="1"/>
  <c r="V7686" i="3"/>
  <c r="S7686" i="3" s="1"/>
  <c r="U7686" i="3" s="1"/>
  <c r="V7701" i="3"/>
  <c r="S7701" i="3" s="1"/>
  <c r="U7701" i="3" s="1"/>
  <c r="V7716" i="3"/>
  <c r="S7716" i="3" s="1"/>
  <c r="U7716" i="3" s="1"/>
  <c r="V7731" i="3"/>
  <c r="S7731" i="3" s="1"/>
  <c r="V7746" i="3"/>
  <c r="S7746" i="3" s="1"/>
  <c r="U7746" i="3" s="1"/>
  <c r="V7761" i="3"/>
  <c r="S7761" i="3" s="1"/>
  <c r="U7761" i="3" s="1"/>
  <c r="V7676" i="3"/>
  <c r="S7676" i="3" s="1"/>
  <c r="U7676" i="3" s="1"/>
  <c r="V7691" i="3"/>
  <c r="S7691" i="3" s="1"/>
  <c r="U7691" i="3" s="1"/>
  <c r="V7706" i="3"/>
  <c r="S7706" i="3" s="1"/>
  <c r="U7706" i="3" s="1"/>
  <c r="V7721" i="3"/>
  <c r="S7721" i="3" s="1"/>
  <c r="U7721" i="3" s="1"/>
  <c r="V7736" i="3"/>
  <c r="S7736" i="3" s="1"/>
  <c r="U7736" i="3" s="1"/>
  <c r="V7751" i="3"/>
  <c r="S7751" i="3" s="1"/>
  <c r="V7766" i="3"/>
  <c r="S7766" i="3" s="1"/>
  <c r="U7766" i="3" s="1"/>
  <c r="V7681" i="3"/>
  <c r="S7681" i="3" s="1"/>
  <c r="U7681" i="3" s="1"/>
  <c r="V7696" i="3"/>
  <c r="S7696" i="3" s="1"/>
  <c r="U7696" i="3" s="1"/>
  <c r="V7711" i="3"/>
  <c r="S7711" i="3" s="1"/>
  <c r="U7711" i="3" s="1"/>
  <c r="V7726" i="3"/>
  <c r="S7726" i="3" s="1"/>
  <c r="U7726" i="3" s="1"/>
  <c r="V7741" i="3"/>
  <c r="S7741" i="3" s="1"/>
  <c r="U7741" i="3" s="1"/>
  <c r="V7756" i="3"/>
  <c r="S7756" i="3" s="1"/>
  <c r="U7756" i="3" s="1"/>
  <c r="V7771" i="3"/>
  <c r="S7771" i="3" s="1"/>
  <c r="V7776" i="3"/>
  <c r="S7776" i="3" s="1"/>
  <c r="V7791" i="3"/>
  <c r="S7791" i="3" s="1"/>
  <c r="U7791" i="3" s="1"/>
  <c r="V7806" i="3"/>
  <c r="S7806" i="3" s="1"/>
  <c r="U7806" i="3" s="1"/>
  <c r="V7821" i="3"/>
  <c r="S7821" i="3" s="1"/>
  <c r="U7821" i="3" s="1"/>
  <c r="V7836" i="3"/>
  <c r="S7836" i="3" s="1"/>
  <c r="V7851" i="3"/>
  <c r="S7851" i="3" s="1"/>
  <c r="U7851" i="3" s="1"/>
  <c r="V7866" i="3"/>
  <c r="S7866" i="3" s="1"/>
  <c r="U7866" i="3" s="1"/>
  <c r="V7781" i="3"/>
  <c r="S7781" i="3" s="1"/>
  <c r="U7781" i="3" s="1"/>
  <c r="V7796" i="3"/>
  <c r="S7796" i="3" s="1"/>
  <c r="U7796" i="3" s="1"/>
  <c r="V7811" i="3"/>
  <c r="S7811" i="3" s="1"/>
  <c r="U7811" i="3" s="1"/>
  <c r="V7826" i="3"/>
  <c r="S7826" i="3" s="1"/>
  <c r="U7826" i="3" s="1"/>
  <c r="V7841" i="3"/>
  <c r="S7841" i="3" s="1"/>
  <c r="U7841" i="3" s="1"/>
  <c r="V7856" i="3"/>
  <c r="S7856" i="3" s="1"/>
  <c r="V7871" i="3"/>
  <c r="S7871" i="3" s="1"/>
  <c r="U7871" i="3" s="1"/>
  <c r="V7786" i="3"/>
  <c r="S7786" i="3" s="1"/>
  <c r="U7786" i="3" s="1"/>
  <c r="V7801" i="3"/>
  <c r="S7801" i="3" s="1"/>
  <c r="U7801" i="3" s="1"/>
  <c r="V7816" i="3"/>
  <c r="S7816" i="3" s="1"/>
  <c r="V7831" i="3"/>
  <c r="S7831" i="3" s="1"/>
  <c r="U7831" i="3" s="1"/>
  <c r="V7846" i="3"/>
  <c r="S7846" i="3" s="1"/>
  <c r="U7846" i="3" s="1"/>
  <c r="V7861" i="3"/>
  <c r="S7861" i="3" s="1"/>
  <c r="U7861" i="3" s="1"/>
  <c r="V7876" i="3"/>
  <c r="S7876" i="3" s="1"/>
  <c r="V7881" i="3"/>
  <c r="S7881" i="3" s="1"/>
  <c r="U7881" i="3" s="1"/>
  <c r="V7896" i="3"/>
  <c r="S7896" i="3" s="1"/>
  <c r="U7896" i="3" s="1"/>
  <c r="V7911" i="3"/>
  <c r="S7911" i="3" s="1"/>
  <c r="U7911" i="3" s="1"/>
  <c r="V7926" i="3"/>
  <c r="S7926" i="3" s="1"/>
  <c r="V7941" i="3"/>
  <c r="S7941" i="3" s="1"/>
  <c r="U7941" i="3" s="1"/>
  <c r="V7956" i="3"/>
  <c r="S7956" i="3" s="1"/>
  <c r="U7956" i="3" s="1"/>
  <c r="V7971" i="3"/>
  <c r="S7971" i="3" s="1"/>
  <c r="U7971" i="3" s="1"/>
  <c r="V7886" i="3"/>
  <c r="S7886" i="3" s="1"/>
  <c r="V7901" i="3"/>
  <c r="S7901" i="3" s="1"/>
  <c r="U7901" i="3" s="1"/>
  <c r="V7916" i="3"/>
  <c r="S7916" i="3" s="1"/>
  <c r="U7916" i="3" s="1"/>
  <c r="V7931" i="3"/>
  <c r="S7931" i="3" s="1"/>
  <c r="U7931" i="3" s="1"/>
  <c r="V7946" i="3"/>
  <c r="S7946" i="3" s="1"/>
  <c r="V7961" i="3"/>
  <c r="S7961" i="3" s="1"/>
  <c r="U7961" i="3" s="1"/>
  <c r="V7976" i="3"/>
  <c r="S7976" i="3" s="1"/>
  <c r="U7976" i="3" s="1"/>
  <c r="V7891" i="3"/>
  <c r="S7891" i="3" s="1"/>
  <c r="U7891" i="3" s="1"/>
  <c r="V7906" i="3"/>
  <c r="S7906" i="3" s="1"/>
  <c r="V7921" i="3"/>
  <c r="S7921" i="3" s="1"/>
  <c r="U7921" i="3" s="1"/>
  <c r="V7936" i="3"/>
  <c r="S7936" i="3" s="1"/>
  <c r="U7936" i="3" s="1"/>
  <c r="V7951" i="3"/>
  <c r="S7951" i="3" s="1"/>
  <c r="U7951" i="3" s="1"/>
  <c r="V7966" i="3"/>
  <c r="S7966" i="3" s="1"/>
  <c r="V7981" i="3"/>
  <c r="S7981" i="3" s="1"/>
  <c r="U7981" i="3" s="1"/>
  <c r="V7986" i="3"/>
  <c r="S7986" i="3" s="1"/>
  <c r="U7986" i="3" s="1"/>
  <c r="V8001" i="3"/>
  <c r="S8001" i="3" s="1"/>
  <c r="U8001" i="3" s="1"/>
  <c r="V8016" i="3"/>
  <c r="S8016" i="3" s="1"/>
  <c r="V8031" i="3"/>
  <c r="S8031" i="3" s="1"/>
  <c r="U8031" i="3" s="1"/>
  <c r="V8046" i="3"/>
  <c r="S8046" i="3" s="1"/>
  <c r="U8046" i="3" s="1"/>
  <c r="V8061" i="3"/>
  <c r="S8061" i="3" s="1"/>
  <c r="U8061" i="3" s="1"/>
  <c r="V8076" i="3"/>
  <c r="S8076" i="3" s="1"/>
  <c r="V7991" i="3"/>
  <c r="S7991" i="3" s="1"/>
  <c r="U7991" i="3" s="1"/>
  <c r="V8006" i="3"/>
  <c r="S8006" i="3" s="1"/>
  <c r="U8006" i="3" s="1"/>
  <c r="V8021" i="3"/>
  <c r="S8021" i="3" s="1"/>
  <c r="U8021" i="3" s="1"/>
  <c r="V8036" i="3"/>
  <c r="S8036" i="3" s="1"/>
  <c r="V8051" i="3"/>
  <c r="S8051" i="3" s="1"/>
  <c r="U8051" i="3" s="1"/>
  <c r="V8066" i="3"/>
  <c r="S8066" i="3" s="1"/>
  <c r="U8066" i="3" s="1"/>
  <c r="V8081" i="3"/>
  <c r="S8081" i="3" s="1"/>
  <c r="U8081" i="3" s="1"/>
  <c r="V7996" i="3"/>
  <c r="S7996" i="3"/>
  <c r="V8011" i="3"/>
  <c r="S8011" i="3" s="1"/>
  <c r="U8011" i="3" s="1"/>
  <c r="V8026" i="3"/>
  <c r="S8026" i="3" s="1"/>
  <c r="U8026" i="3" s="1"/>
  <c r="V8041" i="3"/>
  <c r="S8041" i="3" s="1"/>
  <c r="U8041" i="3" s="1"/>
  <c r="V8056" i="3"/>
  <c r="S8056" i="3" s="1"/>
  <c r="V8071" i="3"/>
  <c r="S8071" i="3" s="1"/>
  <c r="U8071" i="3" s="1"/>
  <c r="V8086" i="3"/>
  <c r="S8086" i="3" s="1"/>
  <c r="U8086" i="3" s="1"/>
  <c r="V8091" i="3"/>
  <c r="S8091" i="3" s="1"/>
  <c r="U8091" i="3" s="1"/>
  <c r="V8106" i="3"/>
  <c r="S8106" i="3" s="1"/>
  <c r="V8121" i="3"/>
  <c r="S8121" i="3" s="1"/>
  <c r="U8121" i="3" s="1"/>
  <c r="V8136" i="3"/>
  <c r="S8136" i="3" s="1"/>
  <c r="U8136" i="3" s="1"/>
  <c r="V8151" i="3"/>
  <c r="S8151" i="3" s="1"/>
  <c r="U8151" i="3" s="1"/>
  <c r="V8166" i="3"/>
  <c r="S8166" i="3" s="1"/>
  <c r="V8181" i="3"/>
  <c r="S8181" i="3" s="1"/>
  <c r="U8181" i="3" s="1"/>
  <c r="V8096" i="3"/>
  <c r="S8096" i="3" s="1"/>
  <c r="U8096" i="3" s="1"/>
  <c r="V8111" i="3"/>
  <c r="S8111" i="3" s="1"/>
  <c r="U8111" i="3" s="1"/>
  <c r="V8126" i="3"/>
  <c r="S8126" i="3" s="1"/>
  <c r="V8141" i="3"/>
  <c r="S8141" i="3" s="1"/>
  <c r="U8141" i="3" s="1"/>
  <c r="V8156" i="3"/>
  <c r="S8156" i="3" s="1"/>
  <c r="U8156" i="3" s="1"/>
  <c r="V8171" i="3"/>
  <c r="S8171" i="3" s="1"/>
  <c r="U8171" i="3" s="1"/>
  <c r="V8186" i="3"/>
  <c r="S8186" i="3" s="1"/>
  <c r="V8101" i="3"/>
  <c r="S8101" i="3" s="1"/>
  <c r="U8101" i="3" s="1"/>
  <c r="V8116" i="3"/>
  <c r="S8116" i="3" s="1"/>
  <c r="U8116" i="3" s="1"/>
  <c r="V8131" i="3"/>
  <c r="S8131" i="3" s="1"/>
  <c r="U8131" i="3" s="1"/>
  <c r="V8146" i="3"/>
  <c r="S8146" i="3" s="1"/>
  <c r="V8161" i="3"/>
  <c r="S8161" i="3" s="1"/>
  <c r="U8161" i="3" s="1"/>
  <c r="V8176" i="3"/>
  <c r="S8176" i="3" s="1"/>
  <c r="U8176" i="3" s="1"/>
  <c r="V8191" i="3"/>
  <c r="S8191" i="3" s="1"/>
  <c r="U8191" i="3" s="1"/>
  <c r="V8200" i="3"/>
  <c r="S8200" i="3" s="1"/>
  <c r="V8230" i="3"/>
  <c r="S8230" i="3" s="1"/>
  <c r="U8230" i="3" s="1"/>
  <c r="V8260" i="3"/>
  <c r="S8260" i="3" s="1"/>
  <c r="U8260" i="3" s="1"/>
  <c r="V8290" i="3"/>
  <c r="S8290" i="3" s="1"/>
  <c r="U8290" i="3" s="1"/>
  <c r="V8320" i="3"/>
  <c r="S8320" i="3" s="1"/>
  <c r="V8350" i="3"/>
  <c r="S8350" i="3" s="1"/>
  <c r="U8350" i="3" s="1"/>
  <c r="V8380" i="3"/>
  <c r="S8380" i="3" s="1"/>
  <c r="U8380" i="3" s="1"/>
  <c r="V8210" i="3"/>
  <c r="S8210" i="3" s="1"/>
  <c r="U8210" i="3" s="1"/>
  <c r="V8240" i="3"/>
  <c r="S8240" i="3" s="1"/>
  <c r="V8270" i="3"/>
  <c r="S8270" i="3" s="1"/>
  <c r="U8270" i="3" s="1"/>
  <c r="V8300" i="3"/>
  <c r="S8300" i="3" s="1"/>
  <c r="U8300" i="3" s="1"/>
  <c r="V8330" i="3"/>
  <c r="S8330" i="3" s="1"/>
  <c r="U8330" i="3" s="1"/>
  <c r="V8360" i="3"/>
  <c r="S8360" i="3" s="1"/>
  <c r="V8390" i="3"/>
  <c r="S8390" i="3" s="1"/>
  <c r="U8390" i="3" s="1"/>
  <c r="V8220" i="3"/>
  <c r="S8220" i="3" s="1"/>
  <c r="U8220" i="3" s="1"/>
  <c r="V8250" i="3"/>
  <c r="S8250" i="3" s="1"/>
  <c r="U8250" i="3" s="1"/>
  <c r="V8280" i="3"/>
  <c r="S8280" i="3" s="1"/>
  <c r="V8310" i="3"/>
  <c r="S8310" i="3" s="1"/>
  <c r="U8310" i="3" s="1"/>
  <c r="V8340" i="3"/>
  <c r="S8340" i="3" s="1"/>
  <c r="U8340" i="3" s="1"/>
  <c r="V8370" i="3"/>
  <c r="S8370" i="3" s="1"/>
  <c r="U8370" i="3" s="1"/>
  <c r="V8400" i="3"/>
  <c r="S8400" i="3" s="1"/>
  <c r="V8201" i="3"/>
  <c r="S8201" i="3" s="1"/>
  <c r="U8201" i="3" s="1"/>
  <c r="V8231" i="3"/>
  <c r="S8231" i="3" s="1"/>
  <c r="U8231" i="3" s="1"/>
  <c r="V8261" i="3"/>
  <c r="S8261" i="3" s="1"/>
  <c r="U8261" i="3" s="1"/>
  <c r="V8291" i="3"/>
  <c r="S8291" i="3" s="1"/>
  <c r="V8321" i="3"/>
  <c r="S8321" i="3" s="1"/>
  <c r="U8321" i="3" s="1"/>
  <c r="V8351" i="3"/>
  <c r="S8351" i="3" s="1"/>
  <c r="U8351" i="3" s="1"/>
  <c r="V8381" i="3"/>
  <c r="S8381" i="3" s="1"/>
  <c r="U8381" i="3" s="1"/>
  <c r="V8211" i="3"/>
  <c r="S8211" i="3" s="1"/>
  <c r="V8241" i="3"/>
  <c r="S8241" i="3" s="1"/>
  <c r="U8241" i="3" s="1"/>
  <c r="V8271" i="3"/>
  <c r="S8271" i="3" s="1"/>
  <c r="U8271" i="3" s="1"/>
  <c r="V8301" i="3"/>
  <c r="S8301" i="3" s="1"/>
  <c r="U8301" i="3" s="1"/>
  <c r="V8331" i="3"/>
  <c r="S8331" i="3" s="1"/>
  <c r="V8361" i="3"/>
  <c r="S8361" i="3" s="1"/>
  <c r="U8361" i="3" s="1"/>
  <c r="V8391" i="3"/>
  <c r="S8391" i="3" s="1"/>
  <c r="U8391" i="3" s="1"/>
  <c r="V8221" i="3"/>
  <c r="S8221" i="3" s="1"/>
  <c r="U8221" i="3" s="1"/>
  <c r="V8251" i="3"/>
  <c r="S8251" i="3" s="1"/>
  <c r="V8281" i="3"/>
  <c r="S8281" i="3" s="1"/>
  <c r="U8281" i="3" s="1"/>
  <c r="V8311" i="3"/>
  <c r="S8311" i="3" s="1"/>
  <c r="U8311" i="3" s="1"/>
  <c r="V8341" i="3"/>
  <c r="S8341" i="3" s="1"/>
  <c r="U8341" i="3" s="1"/>
  <c r="V8371" i="3"/>
  <c r="S8371" i="3" s="1"/>
  <c r="V8401" i="3"/>
  <c r="S8401" i="3" s="1"/>
  <c r="U8401" i="3" s="1"/>
  <c r="V8406" i="3"/>
  <c r="S8406" i="3" s="1"/>
  <c r="U8406" i="3" s="1"/>
  <c r="V8421" i="3"/>
  <c r="S8421" i="3" s="1"/>
  <c r="V8436" i="3"/>
  <c r="S8436" i="3" s="1"/>
  <c r="U8436" i="3" s="1"/>
  <c r="V8451" i="3"/>
  <c r="S8451" i="3" s="1"/>
  <c r="U8451" i="3" s="1"/>
  <c r="V8466" i="3"/>
  <c r="S8466" i="3" s="1"/>
  <c r="U8466" i="3" s="1"/>
  <c r="V8481" i="3"/>
  <c r="S8481" i="3" s="1"/>
  <c r="V8496" i="3"/>
  <c r="S8496" i="3" s="1"/>
  <c r="U8496" i="3" s="1"/>
  <c r="V8411" i="3"/>
  <c r="S8411" i="3" s="1"/>
  <c r="U8411" i="3" s="1"/>
  <c r="V8426" i="3"/>
  <c r="S8426" i="3" s="1"/>
  <c r="U8426" i="3" s="1"/>
  <c r="V8441" i="3"/>
  <c r="S8441" i="3" s="1"/>
  <c r="V8456" i="3"/>
  <c r="S8456" i="3" s="1"/>
  <c r="U8456" i="3" s="1"/>
  <c r="V8471" i="3"/>
  <c r="S8471" i="3" s="1"/>
  <c r="U8471" i="3" s="1"/>
  <c r="V8486" i="3"/>
  <c r="S8486" i="3" s="1"/>
  <c r="U8486" i="3" s="1"/>
  <c r="V8501" i="3"/>
  <c r="S8501" i="3" s="1"/>
  <c r="V8416" i="3"/>
  <c r="S8416" i="3" s="1"/>
  <c r="U8416" i="3" s="1"/>
  <c r="V8431" i="3"/>
  <c r="S8431" i="3" s="1"/>
  <c r="U8431" i="3" s="1"/>
  <c r="V8446" i="3"/>
  <c r="S8446" i="3" s="1"/>
  <c r="U8446" i="3" s="1"/>
  <c r="V8461" i="3"/>
  <c r="S8461" i="3" s="1"/>
  <c r="U8461" i="3" s="1"/>
  <c r="V8476" i="3"/>
  <c r="S8476" i="3" s="1"/>
  <c r="U8476" i="3" s="1"/>
  <c r="V8491" i="3"/>
  <c r="S8491" i="3" s="1"/>
  <c r="U8491" i="3" s="1"/>
  <c r="V8506" i="3"/>
  <c r="S8506" i="3" s="1"/>
  <c r="U8506" i="3" s="1"/>
  <c r="V8511" i="3"/>
  <c r="S8511" i="3" s="1"/>
  <c r="V8526" i="3"/>
  <c r="S8526" i="3" s="1"/>
  <c r="U8526" i="3" s="1"/>
  <c r="V8541" i="3"/>
  <c r="S8541" i="3" s="1"/>
  <c r="U8541" i="3" s="1"/>
  <c r="V8556" i="3"/>
  <c r="S8556" i="3" s="1"/>
  <c r="U8556" i="3" s="1"/>
  <c r="V8571" i="3"/>
  <c r="S8571" i="3" s="1"/>
  <c r="V8586" i="3"/>
  <c r="S8586" i="3" s="1"/>
  <c r="U8586" i="3" s="1"/>
  <c r="V8601" i="3"/>
  <c r="S8601" i="3" s="1"/>
  <c r="U8601" i="3" s="1"/>
  <c r="V8516" i="3"/>
  <c r="S8516" i="3" s="1"/>
  <c r="U8516" i="3" s="1"/>
  <c r="V8531" i="3"/>
  <c r="S8531" i="3" s="1"/>
  <c r="U8531" i="3" s="1"/>
  <c r="V8546" i="3"/>
  <c r="S8546" i="3" s="1"/>
  <c r="U8546" i="3" s="1"/>
  <c r="V8561" i="3"/>
  <c r="S8561" i="3" s="1"/>
  <c r="U8561" i="3" s="1"/>
  <c r="V8576" i="3"/>
  <c r="S8576" i="3" s="1"/>
  <c r="U8576" i="3" s="1"/>
  <c r="V8591" i="3"/>
  <c r="S8591" i="3" s="1"/>
  <c r="V8606" i="3"/>
  <c r="S8606" i="3" s="1"/>
  <c r="U8606" i="3" s="1"/>
  <c r="V8521" i="3"/>
  <c r="S8521" i="3" s="1"/>
  <c r="U8521" i="3" s="1"/>
  <c r="V8536" i="3"/>
  <c r="S8536" i="3" s="1"/>
  <c r="U8536" i="3" s="1"/>
  <c r="V8551" i="3"/>
  <c r="S8551" i="3" s="1"/>
  <c r="V8566" i="3"/>
  <c r="S8566" i="3" s="1"/>
  <c r="U8566" i="3" s="1"/>
  <c r="V8581" i="3"/>
  <c r="S8581" i="3" s="1"/>
  <c r="U8581" i="3" s="1"/>
  <c r="V8596" i="3"/>
  <c r="S8596" i="3" s="1"/>
  <c r="U8596" i="3" s="1"/>
  <c r="V8611" i="3"/>
  <c r="S8611" i="3" s="1"/>
  <c r="V8616" i="3"/>
  <c r="S8616" i="3" s="1"/>
  <c r="V8631" i="3"/>
  <c r="S8631" i="3" s="1"/>
  <c r="U8631" i="3" s="1"/>
  <c r="V8646" i="3"/>
  <c r="S8646" i="3" s="1"/>
  <c r="U8646" i="3" s="1"/>
  <c r="V8661" i="3"/>
  <c r="S8661" i="3" s="1"/>
  <c r="U8661" i="3" s="1"/>
  <c r="V8676" i="3"/>
  <c r="S8676" i="3" s="1"/>
  <c r="U8676" i="3" s="1"/>
  <c r="V8691" i="3"/>
  <c r="S8691" i="3" s="1"/>
  <c r="U8691" i="3" s="1"/>
  <c r="V8706" i="3"/>
  <c r="S8706" i="3" s="1"/>
  <c r="U8706" i="3" s="1"/>
  <c r="V8621" i="3"/>
  <c r="S8621" i="3" s="1"/>
  <c r="U8621" i="3" s="1"/>
  <c r="V8636" i="3"/>
  <c r="S8636" i="3" s="1"/>
  <c r="V8651" i="3"/>
  <c r="S8651" i="3" s="1"/>
  <c r="U8651" i="3" s="1"/>
  <c r="V8666" i="3"/>
  <c r="S8666" i="3" s="1"/>
  <c r="U8666" i="3" s="1"/>
  <c r="V8681" i="3"/>
  <c r="S8681" i="3" s="1"/>
  <c r="U8681" i="3" s="1"/>
  <c r="V8696" i="3"/>
  <c r="S8696" i="3" s="1"/>
  <c r="U8696" i="3" s="1"/>
  <c r="V8711" i="3"/>
  <c r="S8711" i="3" s="1"/>
  <c r="U8711" i="3" s="1"/>
  <c r="V8626" i="3"/>
  <c r="S8626" i="3" s="1"/>
  <c r="U8626" i="3" s="1"/>
  <c r="V8641" i="3"/>
  <c r="S8641" i="3" s="1"/>
  <c r="U8641" i="3" s="1"/>
  <c r="V8656" i="3"/>
  <c r="S8656" i="3" s="1"/>
  <c r="V8671" i="3"/>
  <c r="S8671" i="3" s="1"/>
  <c r="U8671" i="3" s="1"/>
  <c r="V8686" i="3"/>
  <c r="S8686" i="3" s="1"/>
  <c r="U8686" i="3" s="1"/>
  <c r="V8701" i="3"/>
  <c r="S8701" i="3" s="1"/>
  <c r="U8701" i="3" s="1"/>
  <c r="V8716" i="3"/>
  <c r="S8716" i="3" s="1"/>
  <c r="U8716" i="3" s="1"/>
  <c r="V8721" i="3"/>
  <c r="S8721" i="3" s="1"/>
  <c r="U8721" i="3" s="1"/>
  <c r="V8736" i="3"/>
  <c r="S8736" i="3" s="1"/>
  <c r="U8736" i="3" s="1"/>
  <c r="V8751" i="3"/>
  <c r="S8751" i="3" s="1"/>
  <c r="U8751" i="3" s="1"/>
  <c r="V8766" i="3"/>
  <c r="S8766" i="3" s="1"/>
  <c r="V8781" i="3"/>
  <c r="S8781" i="3" s="1"/>
  <c r="U8781" i="3" s="1"/>
  <c r="V8796" i="3"/>
  <c r="S8796" i="3" s="1"/>
  <c r="U8796" i="3" s="1"/>
  <c r="V8811" i="3"/>
  <c r="S8811" i="3" s="1"/>
  <c r="U8811" i="3" s="1"/>
  <c r="V8726" i="3"/>
  <c r="S8726" i="3" s="1"/>
  <c r="U8726" i="3" s="1"/>
  <c r="V8741" i="3"/>
  <c r="S8741" i="3" s="1"/>
  <c r="U8741" i="3" s="1"/>
  <c r="V8756" i="3"/>
  <c r="S8756" i="3" s="1"/>
  <c r="U8756" i="3" s="1"/>
  <c r="V8771" i="3"/>
  <c r="S8771" i="3" s="1"/>
  <c r="U8771" i="3" s="1"/>
  <c r="V8786" i="3"/>
  <c r="S8786" i="3" s="1"/>
  <c r="V8801" i="3"/>
  <c r="S8801" i="3" s="1"/>
  <c r="U8801" i="3" s="1"/>
  <c r="V8816" i="3"/>
  <c r="S8816" i="3" s="1"/>
  <c r="U8816" i="3" s="1"/>
  <c r="V8731" i="3"/>
  <c r="S8731" i="3" s="1"/>
  <c r="U8731" i="3" s="1"/>
  <c r="V8746" i="3"/>
  <c r="S8746" i="3" s="1"/>
  <c r="U8746" i="3" s="1"/>
  <c r="V8761" i="3"/>
  <c r="S8761" i="3" s="1"/>
  <c r="U8761" i="3" s="1"/>
  <c r="V8776" i="3"/>
  <c r="S8776" i="3" s="1"/>
  <c r="U8776" i="3" s="1"/>
  <c r="V8791" i="3"/>
  <c r="S8791" i="3" s="1"/>
  <c r="U8791" i="3" s="1"/>
  <c r="V8806" i="3"/>
  <c r="S8806" i="3" s="1"/>
  <c r="U8806" i="3" s="1"/>
  <c r="V8821" i="3"/>
  <c r="S8821" i="3" s="1"/>
  <c r="U8821" i="3" s="1"/>
  <c r="V8826" i="3"/>
  <c r="S8826" i="3" s="1"/>
  <c r="U8826" i="3" s="1"/>
  <c r="V8841" i="3"/>
  <c r="S8841" i="3" s="1"/>
  <c r="U8841" i="3" s="1"/>
  <c r="V8856" i="3"/>
  <c r="S8856" i="3" s="1"/>
  <c r="U8856" i="3" s="1"/>
  <c r="V8871" i="3"/>
  <c r="S8871" i="3" s="1"/>
  <c r="U8871" i="3" s="1"/>
  <c r="V8886" i="3"/>
  <c r="S8886" i="3" s="1"/>
  <c r="U8886" i="3" s="1"/>
  <c r="V8901" i="3"/>
  <c r="S8901" i="3" s="1"/>
  <c r="U8901" i="3" s="1"/>
  <c r="V8916" i="3"/>
  <c r="S8916" i="3" s="1"/>
  <c r="U8916" i="3" s="1"/>
  <c r="V8831" i="3"/>
  <c r="S8831" i="3" s="1"/>
  <c r="U8831" i="3" s="1"/>
  <c r="V8846" i="3"/>
  <c r="S8846" i="3" s="1"/>
  <c r="U8846" i="3" s="1"/>
  <c r="V8861" i="3"/>
  <c r="S8861" i="3" s="1"/>
  <c r="U8861" i="3" s="1"/>
  <c r="V8876" i="3"/>
  <c r="S8876" i="3" s="1"/>
  <c r="U8876" i="3" s="1"/>
  <c r="V8891" i="3"/>
  <c r="S8891" i="3" s="1"/>
  <c r="U8891" i="3" s="1"/>
  <c r="V8906" i="3"/>
  <c r="S8906" i="3" s="1"/>
  <c r="U8906" i="3" s="1"/>
  <c r="V8921" i="3"/>
  <c r="S8921" i="3" s="1"/>
  <c r="U8921" i="3" s="1"/>
  <c r="V8836" i="3"/>
  <c r="S8836" i="3" s="1"/>
  <c r="V8851" i="3"/>
  <c r="S8851" i="3" s="1"/>
  <c r="U8851" i="3" s="1"/>
  <c r="V8866" i="3"/>
  <c r="S8866" i="3" s="1"/>
  <c r="U8866" i="3" s="1"/>
  <c r="V8881" i="3"/>
  <c r="S8881" i="3" s="1"/>
  <c r="U8881" i="3" s="1"/>
  <c r="V8896" i="3"/>
  <c r="S8896" i="3" s="1"/>
  <c r="U8896" i="3" s="1"/>
  <c r="V8911" i="3"/>
  <c r="S8911" i="3" s="1"/>
  <c r="U8911" i="3" s="1"/>
  <c r="V8926" i="3"/>
  <c r="S8926" i="3" s="1"/>
  <c r="U8926" i="3" s="1"/>
  <c r="V8931" i="3"/>
  <c r="S8931" i="3" s="1"/>
  <c r="U8931" i="3" s="1"/>
  <c r="V8946" i="3"/>
  <c r="S8946" i="3" s="1"/>
  <c r="V8961" i="3"/>
  <c r="S8961" i="3" s="1"/>
  <c r="U8961" i="3" s="1"/>
  <c r="V8976" i="3"/>
  <c r="S8976" i="3" s="1"/>
  <c r="U8976" i="3" s="1"/>
  <c r="V8991" i="3"/>
  <c r="S8991" i="3" s="1"/>
  <c r="U8991" i="3" s="1"/>
  <c r="V9006" i="3"/>
  <c r="S9006" i="3" s="1"/>
  <c r="U9006" i="3" s="1"/>
  <c r="V9021" i="3"/>
  <c r="S9021" i="3" s="1"/>
  <c r="U9021" i="3" s="1"/>
  <c r="V8936" i="3"/>
  <c r="S8936" i="3" s="1"/>
  <c r="U8936" i="3" s="1"/>
  <c r="V8951" i="3"/>
  <c r="S8951" i="3" s="1"/>
  <c r="U8951" i="3" s="1"/>
  <c r="V8966" i="3"/>
  <c r="S8966" i="3" s="1"/>
  <c r="V8981" i="3"/>
  <c r="S8981" i="3" s="1"/>
  <c r="U8981" i="3" s="1"/>
  <c r="V8996" i="3"/>
  <c r="S8996" i="3" s="1"/>
  <c r="U8996" i="3" s="1"/>
  <c r="V9011" i="3"/>
  <c r="S9011" i="3" s="1"/>
  <c r="U9011" i="3" s="1"/>
  <c r="V9026" i="3"/>
  <c r="S9026" i="3" s="1"/>
  <c r="U9026" i="3" s="1"/>
  <c r="V8941" i="3"/>
  <c r="S8941" i="3" s="1"/>
  <c r="U8941" i="3" s="1"/>
  <c r="V8956" i="3"/>
  <c r="S8956" i="3" s="1"/>
  <c r="U8956" i="3" s="1"/>
  <c r="V8971" i="3"/>
  <c r="S8971" i="3" s="1"/>
  <c r="U8971" i="3" s="1"/>
  <c r="V8986" i="3"/>
  <c r="S8986" i="3" s="1"/>
  <c r="V9001" i="3"/>
  <c r="S9001" i="3" s="1"/>
  <c r="U9001" i="3" s="1"/>
  <c r="V9016" i="3"/>
  <c r="S9016" i="3" s="1"/>
  <c r="U9016" i="3" s="1"/>
  <c r="V9031" i="3"/>
  <c r="S9031" i="3" s="1"/>
  <c r="U9031" i="3" s="1"/>
  <c r="V9040" i="3"/>
  <c r="S9040" i="3" s="1"/>
  <c r="U9040" i="3" s="1"/>
  <c r="V9070" i="3"/>
  <c r="S9070" i="3" s="1"/>
  <c r="U9070" i="3" s="1"/>
  <c r="V9100" i="3"/>
  <c r="S9100" i="3" s="1"/>
  <c r="U9100" i="3" s="1"/>
  <c r="V9130" i="3"/>
  <c r="S9130" i="3" s="1"/>
  <c r="U9130" i="3" s="1"/>
  <c r="V9160" i="3"/>
  <c r="S9160" i="3" s="1"/>
  <c r="V9190" i="3"/>
  <c r="S9190" i="3" s="1"/>
  <c r="U9190" i="3" s="1"/>
  <c r="V9220" i="3"/>
  <c r="S9220" i="3" s="1"/>
  <c r="U9220" i="3" s="1"/>
  <c r="V9050" i="3"/>
  <c r="S9050" i="3" s="1"/>
  <c r="U9050" i="3" s="1"/>
  <c r="V9080" i="3"/>
  <c r="S9080" i="3" s="1"/>
  <c r="U9080" i="3" s="1"/>
  <c r="V9110" i="3"/>
  <c r="S9110" i="3" s="1"/>
  <c r="U9110" i="3" s="1"/>
  <c r="V9140" i="3"/>
  <c r="S9140" i="3" s="1"/>
  <c r="U9140" i="3" s="1"/>
  <c r="V9170" i="3"/>
  <c r="S9170" i="3" s="1"/>
  <c r="U9170" i="3" s="1"/>
  <c r="V9200" i="3"/>
  <c r="S9200" i="3" s="1"/>
  <c r="V9230" i="3"/>
  <c r="S9230" i="3" s="1"/>
  <c r="U9230" i="3" s="1"/>
  <c r="V9060" i="3"/>
  <c r="S9060" i="3" s="1"/>
  <c r="U9060" i="3" s="1"/>
  <c r="V9090" i="3"/>
  <c r="S9090" i="3" s="1"/>
  <c r="U9090" i="3" s="1"/>
  <c r="V9120" i="3"/>
  <c r="S9120" i="3" s="1"/>
  <c r="U9120" i="3" s="1"/>
  <c r="V9150" i="3"/>
  <c r="S9150" i="3" s="1"/>
  <c r="U9150" i="3" s="1"/>
  <c r="V9180" i="3"/>
  <c r="S9180" i="3" s="1"/>
  <c r="U9180" i="3" s="1"/>
  <c r="V9210" i="3"/>
  <c r="S9210" i="3" s="1"/>
  <c r="U9210" i="3" s="1"/>
  <c r="V9240" i="3"/>
  <c r="S9240" i="3" s="1"/>
  <c r="V9041" i="3"/>
  <c r="S9041" i="3" s="1"/>
  <c r="U9041" i="3" s="1"/>
  <c r="V9071" i="3"/>
  <c r="S9071" i="3" s="1"/>
  <c r="U9071" i="3" s="1"/>
  <c r="V9101" i="3"/>
  <c r="S9101" i="3" s="1"/>
  <c r="U9101" i="3" s="1"/>
  <c r="V9131" i="3"/>
  <c r="S9131" i="3" s="1"/>
  <c r="U9131" i="3" s="1"/>
  <c r="V9161" i="3"/>
  <c r="S9161" i="3" s="1"/>
  <c r="U9161" i="3" s="1"/>
  <c r="V9191" i="3"/>
  <c r="S9191" i="3" s="1"/>
  <c r="U9191" i="3" s="1"/>
  <c r="V9221" i="3"/>
  <c r="S9221" i="3" s="1"/>
  <c r="U9221" i="3" s="1"/>
  <c r="V9051" i="3"/>
  <c r="S9051" i="3" s="1"/>
  <c r="V9081" i="3"/>
  <c r="S9081" i="3" s="1"/>
  <c r="U9081" i="3" s="1"/>
  <c r="V9111" i="3"/>
  <c r="S9111" i="3" s="1"/>
  <c r="U9111" i="3" s="1"/>
  <c r="V9141" i="3"/>
  <c r="S9141" i="3" s="1"/>
  <c r="U9141" i="3" s="1"/>
  <c r="V9171" i="3"/>
  <c r="S9171" i="3" s="1"/>
  <c r="U9171" i="3" s="1"/>
  <c r="V9201" i="3"/>
  <c r="S9201" i="3" s="1"/>
  <c r="U9201" i="3" s="1"/>
  <c r="V9231" i="3"/>
  <c r="S9231" i="3" s="1"/>
  <c r="U9231" i="3" s="1"/>
  <c r="V9061" i="3"/>
  <c r="S9061" i="3" s="1"/>
  <c r="U9061" i="3" s="1"/>
  <c r="V9091" i="3"/>
  <c r="S9091" i="3" s="1"/>
  <c r="V9121" i="3"/>
  <c r="S9121" i="3" s="1"/>
  <c r="U9121" i="3" s="1"/>
  <c r="V9151" i="3"/>
  <c r="S9151" i="3" s="1"/>
  <c r="U9151" i="3" s="1"/>
  <c r="V9181" i="3"/>
  <c r="S9181" i="3" s="1"/>
  <c r="U9181" i="3" s="1"/>
  <c r="V9211" i="3"/>
  <c r="S9211" i="3" s="1"/>
  <c r="U9211" i="3" s="1"/>
  <c r="V9241" i="3"/>
  <c r="S9241" i="3" s="1"/>
  <c r="U9241" i="3" s="1"/>
  <c r="V9246" i="3"/>
  <c r="S9246" i="3" s="1"/>
  <c r="U9246" i="3" s="1"/>
  <c r="V9261" i="3"/>
  <c r="S9261" i="3" s="1"/>
  <c r="V9276" i="3"/>
  <c r="S9276" i="3" s="1"/>
  <c r="U9276" i="3" s="1"/>
  <c r="V9291" i="3"/>
  <c r="S9291" i="3" s="1"/>
  <c r="U9291" i="3" s="1"/>
  <c r="V9306" i="3"/>
  <c r="S9306" i="3" s="1"/>
  <c r="U9306" i="3" s="1"/>
  <c r="V9321" i="3"/>
  <c r="S9321" i="3" s="1"/>
  <c r="V9336" i="3"/>
  <c r="S9336" i="3" s="1"/>
  <c r="U9336" i="3" s="1"/>
  <c r="V9251" i="3"/>
  <c r="S9251" i="3" s="1"/>
  <c r="U9251" i="3" s="1"/>
  <c r="V9266" i="3"/>
  <c r="S9266" i="3" s="1"/>
  <c r="U9266" i="3" s="1"/>
  <c r="V9281" i="3"/>
  <c r="S9281" i="3" s="1"/>
  <c r="U9281" i="3" s="1"/>
  <c r="V9296" i="3"/>
  <c r="S9296" i="3" s="1"/>
  <c r="U9296" i="3" s="1"/>
  <c r="V9311" i="3"/>
  <c r="S9311" i="3" s="1"/>
  <c r="U9311" i="3" s="1"/>
  <c r="V9326" i="3"/>
  <c r="S9326" i="3" s="1"/>
  <c r="U9326" i="3" s="1"/>
  <c r="V9341" i="3"/>
  <c r="S9341" i="3" s="1"/>
  <c r="V9256" i="3"/>
  <c r="S9256" i="3" s="1"/>
  <c r="U9256" i="3" s="1"/>
  <c r="V9271" i="3"/>
  <c r="S9271" i="3" s="1"/>
  <c r="U9271" i="3" s="1"/>
  <c r="V9286" i="3"/>
  <c r="S9286" i="3" s="1"/>
  <c r="U9286" i="3" s="1"/>
  <c r="V9301" i="3"/>
  <c r="S9301" i="3" s="1"/>
  <c r="V9316" i="3"/>
  <c r="S9316" i="3" s="1"/>
  <c r="U9316" i="3" s="1"/>
  <c r="V9331" i="3"/>
  <c r="S9331" i="3" s="1"/>
  <c r="U9331" i="3" s="1"/>
  <c r="V9346" i="3"/>
  <c r="S9346" i="3" s="1"/>
  <c r="U9346" i="3" s="1"/>
  <c r="V9351" i="3"/>
  <c r="S9351" i="3" s="1"/>
  <c r="V9366" i="3"/>
  <c r="S9366" i="3" s="1"/>
  <c r="U9366" i="3" s="1"/>
  <c r="V9381" i="3"/>
  <c r="S9381" i="3" s="1"/>
  <c r="U9381" i="3" s="1"/>
  <c r="V9396" i="3"/>
  <c r="S9396" i="3" s="1"/>
  <c r="U9396" i="3" s="1"/>
  <c r="V9411" i="3"/>
  <c r="S9411" i="3" s="1"/>
  <c r="V9426" i="3"/>
  <c r="S9426" i="3" s="1"/>
  <c r="U9426" i="3" s="1"/>
  <c r="V9441" i="3"/>
  <c r="S9441" i="3" s="1"/>
  <c r="U9441" i="3" s="1"/>
  <c r="V9356" i="3"/>
  <c r="S9356" i="3" s="1"/>
  <c r="U9356" i="3" s="1"/>
  <c r="V9371" i="3"/>
  <c r="S9371" i="3" s="1"/>
  <c r="V9386" i="3"/>
  <c r="S9386" i="3" s="1"/>
  <c r="U9386" i="3" s="1"/>
  <c r="V9401" i="3"/>
  <c r="S9401" i="3" s="1"/>
  <c r="U9401" i="3" s="1"/>
  <c r="V9416" i="3"/>
  <c r="S9416" i="3" s="1"/>
  <c r="U9416" i="3" s="1"/>
  <c r="V9431" i="3"/>
  <c r="S9431" i="3" s="1"/>
  <c r="V9446" i="3"/>
  <c r="S9446" i="3" s="1"/>
  <c r="U9446" i="3" s="1"/>
  <c r="V9361" i="3"/>
  <c r="S9361" i="3" s="1"/>
  <c r="U9361" i="3" s="1"/>
  <c r="V9376" i="3"/>
  <c r="S9376" i="3" s="1"/>
  <c r="U9376" i="3" s="1"/>
  <c r="V9391" i="3"/>
  <c r="S9391" i="3" s="1"/>
  <c r="V9406" i="3"/>
  <c r="S9406" i="3" s="1"/>
  <c r="U9406" i="3" s="1"/>
  <c r="V9421" i="3"/>
  <c r="S9421" i="3" s="1"/>
  <c r="U9421" i="3" s="1"/>
  <c r="V9436" i="3"/>
  <c r="S9436" i="3" s="1"/>
  <c r="U9436" i="3" s="1"/>
  <c r="V9451" i="3"/>
  <c r="S9451" i="3" s="1"/>
  <c r="V9456" i="3"/>
  <c r="S9456" i="3" s="1"/>
  <c r="U9456" i="3" s="1"/>
  <c r="V9471" i="3"/>
  <c r="S9471" i="3" s="1"/>
  <c r="U9471" i="3" s="1"/>
  <c r="V9486" i="3"/>
  <c r="S9486" i="3" s="1"/>
  <c r="U9486" i="3" s="1"/>
  <c r="V9501" i="3"/>
  <c r="S9501" i="3" s="1"/>
  <c r="V9516" i="3"/>
  <c r="S9516" i="3" s="1"/>
  <c r="U9516" i="3" s="1"/>
  <c r="V9531" i="3"/>
  <c r="S9531" i="3" s="1"/>
  <c r="U9531" i="3" s="1"/>
  <c r="V9546" i="3"/>
  <c r="S9546" i="3" s="1"/>
  <c r="U9546" i="3" s="1"/>
  <c r="V9461" i="3"/>
  <c r="S9461" i="3" s="1"/>
  <c r="V9476" i="3"/>
  <c r="S9476" i="3" s="1"/>
  <c r="U9476" i="3" s="1"/>
  <c r="V9491" i="3"/>
  <c r="S9491" i="3" s="1"/>
  <c r="U9491" i="3" s="1"/>
  <c r="V9506" i="3"/>
  <c r="S9506" i="3" s="1"/>
  <c r="U9506" i="3" s="1"/>
  <c r="V9521" i="3"/>
  <c r="S9521" i="3" s="1"/>
  <c r="V9536" i="3"/>
  <c r="S9536" i="3" s="1"/>
  <c r="U9536" i="3" s="1"/>
  <c r="V9551" i="3"/>
  <c r="S9551" i="3" s="1"/>
  <c r="U9551" i="3" s="1"/>
  <c r="V9466" i="3"/>
  <c r="S9466" i="3" s="1"/>
  <c r="U9466" i="3" s="1"/>
  <c r="V9481" i="3"/>
  <c r="S9481" i="3" s="1"/>
  <c r="U9481" i="3" s="1"/>
  <c r="V9496" i="3"/>
  <c r="S9496" i="3" s="1"/>
  <c r="U9496" i="3" s="1"/>
  <c r="V9511" i="3"/>
  <c r="S9511" i="3" s="1"/>
  <c r="U9511" i="3" s="1"/>
  <c r="V9526" i="3"/>
  <c r="S9526" i="3" s="1"/>
  <c r="U9526" i="3" s="1"/>
  <c r="V9541" i="3"/>
  <c r="S9541" i="3" s="1"/>
  <c r="U9541" i="3" s="1"/>
  <c r="V9556" i="3"/>
  <c r="S9556" i="3" s="1"/>
  <c r="U9556" i="3" s="1"/>
  <c r="V9561" i="3"/>
  <c r="S9561" i="3" s="1"/>
  <c r="U9561" i="3" s="1"/>
  <c r="V9576" i="3"/>
  <c r="S9576" i="3" s="1"/>
  <c r="U9576" i="3" s="1"/>
  <c r="V9591" i="3"/>
  <c r="S9591" i="3" s="1"/>
  <c r="U9591" i="3" s="1"/>
  <c r="V9606" i="3"/>
  <c r="S9606" i="3" s="1"/>
  <c r="U9606" i="3" s="1"/>
  <c r="V9621" i="3"/>
  <c r="S9621" i="3" s="1"/>
  <c r="U9621" i="3" s="1"/>
  <c r="V9636" i="3"/>
  <c r="S9636" i="3" s="1"/>
  <c r="U9636" i="3" s="1"/>
  <c r="V9651" i="3"/>
  <c r="S9651" i="3" s="1"/>
  <c r="V9566" i="3"/>
  <c r="S9566" i="3" s="1"/>
  <c r="U9566" i="3" s="1"/>
  <c r="V9581" i="3"/>
  <c r="S9581" i="3" s="1"/>
  <c r="U9581" i="3" s="1"/>
  <c r="V9596" i="3"/>
  <c r="S9596" i="3" s="1"/>
  <c r="U9596" i="3" s="1"/>
  <c r="V9611" i="3"/>
  <c r="S9611" i="3" s="1"/>
  <c r="V9626" i="3"/>
  <c r="S9626" i="3" s="1"/>
  <c r="U9626" i="3" s="1"/>
  <c r="V9641" i="3"/>
  <c r="S9641" i="3" s="1"/>
  <c r="U9641" i="3" s="1"/>
  <c r="V9656" i="3"/>
  <c r="S9656" i="3" s="1"/>
  <c r="U9656" i="3" s="1"/>
  <c r="V9571" i="3"/>
  <c r="S9571" i="3" s="1"/>
  <c r="V9586" i="3"/>
  <c r="S9586" i="3" s="1"/>
  <c r="U9586" i="3" s="1"/>
  <c r="V9601" i="3"/>
  <c r="S9601" i="3" s="1"/>
  <c r="U9601" i="3" s="1"/>
  <c r="V9616" i="3"/>
  <c r="S9616" i="3" s="1"/>
  <c r="U9616" i="3" s="1"/>
  <c r="V9631" i="3"/>
  <c r="S9631" i="3" s="1"/>
  <c r="V9646" i="3"/>
  <c r="S9646" i="3" s="1"/>
  <c r="U9646" i="3" s="1"/>
  <c r="V9661" i="3"/>
  <c r="S9661" i="3" s="1"/>
  <c r="U9661" i="3" s="1"/>
  <c r="V9666" i="3"/>
  <c r="S9666" i="3" s="1"/>
  <c r="U9666" i="3" s="1"/>
  <c r="V9681" i="3"/>
  <c r="S9681" i="3" s="1"/>
  <c r="V9696" i="3"/>
  <c r="S9696" i="3" s="1"/>
  <c r="U9696" i="3" s="1"/>
  <c r="V9711" i="3"/>
  <c r="S9711" i="3" s="1"/>
  <c r="U9711" i="3" s="1"/>
  <c r="V9726" i="3"/>
  <c r="S9726" i="3" s="1"/>
  <c r="U9726" i="3" s="1"/>
  <c r="V9741" i="3"/>
  <c r="S9741" i="3" s="1"/>
  <c r="U9741" i="3" s="1"/>
  <c r="V9756" i="3"/>
  <c r="S9756" i="3" s="1"/>
  <c r="U9756" i="3" s="1"/>
  <c r="V9671" i="3"/>
  <c r="S9671" i="3" s="1"/>
  <c r="U9671" i="3" s="1"/>
  <c r="V9686" i="3"/>
  <c r="S9686" i="3" s="1"/>
  <c r="U9686" i="3" s="1"/>
  <c r="V9701" i="3"/>
  <c r="S9701" i="3" s="1"/>
  <c r="V9716" i="3"/>
  <c r="S9716" i="3" s="1"/>
  <c r="U9716" i="3" s="1"/>
  <c r="V9731" i="3"/>
  <c r="S9731" i="3" s="1"/>
  <c r="V9746" i="3"/>
  <c r="S9746" i="3" s="1"/>
  <c r="U9746" i="3" s="1"/>
  <c r="V9761" i="3"/>
  <c r="S9761" i="3" s="1"/>
  <c r="U9761" i="3" s="1"/>
  <c r="V9676" i="3"/>
  <c r="S9676" i="3" s="1"/>
  <c r="U9676" i="3" s="1"/>
  <c r="V9691" i="3"/>
  <c r="S9691" i="3" s="1"/>
  <c r="U9691" i="3" s="1"/>
  <c r="V9706" i="3"/>
  <c r="S9706" i="3" s="1"/>
  <c r="U9706" i="3" s="1"/>
  <c r="V9721" i="3"/>
  <c r="S9721" i="3" s="1"/>
  <c r="V9736" i="3"/>
  <c r="S9736" i="3" s="1"/>
  <c r="U9736" i="3" s="1"/>
  <c r="V9751" i="3"/>
  <c r="S9751" i="3" s="1"/>
  <c r="U9751" i="3" s="1"/>
  <c r="V9766" i="3"/>
  <c r="S9766" i="3" s="1"/>
  <c r="U9766" i="3" s="1"/>
  <c r="V9771" i="3"/>
  <c r="S9771" i="3" s="1"/>
  <c r="U9771" i="3" s="1"/>
  <c r="V9786" i="3"/>
  <c r="S9786" i="3" s="1"/>
  <c r="U9786" i="3" s="1"/>
  <c r="V9801" i="3"/>
  <c r="S9801" i="3" s="1"/>
  <c r="U9801" i="3" s="1"/>
  <c r="V9816" i="3"/>
  <c r="S9816" i="3" s="1"/>
  <c r="U9816" i="3" s="1"/>
  <c r="V9831" i="3"/>
  <c r="S9831" i="3" s="1"/>
  <c r="V9846" i="3"/>
  <c r="S9846" i="3" s="1"/>
  <c r="U9846" i="3" s="1"/>
  <c r="V9861" i="3"/>
  <c r="S9861" i="3" s="1"/>
  <c r="U9861" i="3" s="1"/>
  <c r="V9776" i="3"/>
  <c r="S9776" i="3" s="1"/>
  <c r="U9776" i="3" s="1"/>
  <c r="V9791" i="3"/>
  <c r="S9791" i="3" s="1"/>
  <c r="U9791" i="3" s="1"/>
  <c r="V9806" i="3"/>
  <c r="S9806" i="3" s="1"/>
  <c r="U9806" i="3" s="1"/>
  <c r="V9821" i="3"/>
  <c r="S9821" i="3" s="1"/>
  <c r="U9821" i="3" s="1"/>
  <c r="V9836" i="3"/>
  <c r="S9836" i="3" s="1"/>
  <c r="U9836" i="3" s="1"/>
  <c r="V9851" i="3"/>
  <c r="S9851" i="3" s="1"/>
  <c r="V9866" i="3"/>
  <c r="S9866" i="3" s="1"/>
  <c r="U9866" i="3" s="1"/>
  <c r="V9781" i="3"/>
  <c r="S9781" i="3" s="1"/>
  <c r="U9781" i="3" s="1"/>
  <c r="V9796" i="3"/>
  <c r="S9796" i="3" s="1"/>
  <c r="U9796" i="3" s="1"/>
  <c r="V9811" i="3"/>
  <c r="S9811" i="3" s="1"/>
  <c r="U9811" i="3" s="1"/>
  <c r="V9826" i="3"/>
  <c r="S9826" i="3" s="1"/>
  <c r="U9826" i="3" s="1"/>
  <c r="V9841" i="3"/>
  <c r="S9841" i="3" s="1"/>
  <c r="U9841" i="3" s="1"/>
  <c r="V9856" i="3"/>
  <c r="S9856" i="3" s="1"/>
  <c r="U9856" i="3" s="1"/>
  <c r="V9871" i="3"/>
  <c r="S9871" i="3" s="1"/>
  <c r="V9880" i="3"/>
  <c r="S9880" i="3" s="1"/>
  <c r="U9880" i="3" s="1"/>
  <c r="V9910" i="3"/>
  <c r="S9910" i="3" s="1"/>
  <c r="U9910" i="3" s="1"/>
  <c r="V9940" i="3"/>
  <c r="S9940" i="3" s="1"/>
  <c r="U9940" i="3" s="1"/>
  <c r="V9970" i="3"/>
  <c r="S9970" i="3" s="1"/>
  <c r="U9970" i="3" s="1"/>
  <c r="V10000" i="3"/>
  <c r="S10000" i="3" s="1"/>
  <c r="U10000" i="3" s="1"/>
  <c r="V10030" i="3"/>
  <c r="S10030" i="3" s="1"/>
  <c r="U10030" i="3" s="1"/>
  <c r="V10060" i="3"/>
  <c r="S10060" i="3" s="1"/>
  <c r="U10060" i="3" s="1"/>
  <c r="V9890" i="3"/>
  <c r="S9890" i="3" s="1"/>
  <c r="V9920" i="3"/>
  <c r="S9920" i="3" s="1"/>
  <c r="U9920" i="3" s="1"/>
  <c r="V9950" i="3"/>
  <c r="S9950" i="3" s="1"/>
  <c r="U9950" i="3" s="1"/>
  <c r="V9980" i="3"/>
  <c r="S9980" i="3" s="1"/>
  <c r="U9980" i="3" s="1"/>
  <c r="V10010" i="3"/>
  <c r="S10010" i="3" s="1"/>
  <c r="U10010" i="3" s="1"/>
  <c r="V10040" i="3"/>
  <c r="S10040" i="3" s="1"/>
  <c r="U10040" i="3" s="1"/>
  <c r="V10070" i="3"/>
  <c r="S10070" i="3" s="1"/>
  <c r="V9900" i="3"/>
  <c r="S9900" i="3" s="1"/>
  <c r="U9900" i="3" s="1"/>
  <c r="V9930" i="3"/>
  <c r="S9930" i="3" s="1"/>
  <c r="V9960" i="3"/>
  <c r="S9960" i="3" s="1"/>
  <c r="U9960" i="3" s="1"/>
  <c r="V9990" i="3"/>
  <c r="S9990" i="3" s="1"/>
  <c r="U9990" i="3" s="1"/>
  <c r="V10020" i="3"/>
  <c r="S10020" i="3" s="1"/>
  <c r="U10020" i="3" s="1"/>
  <c r="V10050" i="3"/>
  <c r="S10050" i="3" s="1"/>
  <c r="U10050" i="3" s="1"/>
  <c r="V10080" i="3"/>
  <c r="S10080" i="3" s="1"/>
  <c r="U10080" i="3" s="1"/>
  <c r="V9881" i="3"/>
  <c r="S9881" i="3" s="1"/>
  <c r="U9881" i="3" s="1"/>
  <c r="V9911" i="3"/>
  <c r="S9911" i="3" s="1"/>
  <c r="U9911" i="3" s="1"/>
  <c r="V9941" i="3"/>
  <c r="S9941" i="3" s="1"/>
  <c r="V9971" i="3"/>
  <c r="S9971" i="3" s="1"/>
  <c r="U9971" i="3" s="1"/>
  <c r="V10001" i="3"/>
  <c r="S10001" i="3" s="1"/>
  <c r="U10001" i="3" s="1"/>
  <c r="V10031" i="3"/>
  <c r="S10031" i="3" s="1"/>
  <c r="U10031" i="3" s="1"/>
  <c r="V10061" i="3"/>
  <c r="S10061" i="3" s="1"/>
  <c r="U10061" i="3" s="1"/>
  <c r="V9891" i="3"/>
  <c r="S9891" i="3" s="1"/>
  <c r="U9891" i="3" s="1"/>
  <c r="V9921" i="3"/>
  <c r="S9921" i="3" s="1"/>
  <c r="U9921" i="3" s="1"/>
  <c r="V9951" i="3"/>
  <c r="S9951" i="3" s="1"/>
  <c r="U9951" i="3" s="1"/>
  <c r="V9981" i="3"/>
  <c r="S9981" i="3" s="1"/>
  <c r="V10011" i="3"/>
  <c r="S10011" i="3" s="1"/>
  <c r="U10011" i="3" s="1"/>
  <c r="V10041" i="3"/>
  <c r="S10041" i="3" s="1"/>
  <c r="V10071" i="3"/>
  <c r="S10071" i="3" s="1"/>
  <c r="U10071" i="3" s="1"/>
  <c r="V9901" i="3"/>
  <c r="S9901" i="3" s="1"/>
  <c r="U9901" i="3" s="1"/>
  <c r="V9931" i="3"/>
  <c r="S9931" i="3" s="1"/>
  <c r="U9931" i="3" s="1"/>
  <c r="V9961" i="3"/>
  <c r="S9961" i="3" s="1"/>
  <c r="U9961" i="3" s="1"/>
  <c r="V9991" i="3"/>
  <c r="S9991" i="3" s="1"/>
  <c r="U9991" i="3" s="1"/>
  <c r="V10021" i="3"/>
  <c r="S10021" i="3" s="1"/>
  <c r="V10051" i="3"/>
  <c r="S10051" i="3" s="1"/>
  <c r="U10051" i="3" s="1"/>
  <c r="V10081" i="3"/>
  <c r="S10081" i="3" s="1"/>
  <c r="U10081" i="3" s="1"/>
  <c r="V10086" i="3"/>
  <c r="S10086" i="3" s="1"/>
  <c r="U10086" i="3" s="1"/>
  <c r="V10101" i="3"/>
  <c r="S10101" i="3" s="1"/>
  <c r="U10101" i="3" s="1"/>
  <c r="V10116" i="3"/>
  <c r="S10116" i="3" s="1"/>
  <c r="V10131" i="3"/>
  <c r="S10131" i="3" s="1"/>
  <c r="U10131" i="3" s="1"/>
  <c r="V10146" i="3"/>
  <c r="S10146" i="3" s="1"/>
  <c r="U10146" i="3" s="1"/>
  <c r="V10161" i="3"/>
  <c r="S10161" i="3" s="1"/>
  <c r="U10161" i="3" s="1"/>
  <c r="V10176" i="3"/>
  <c r="S10176" i="3" s="1"/>
  <c r="U10176" i="3" s="1"/>
  <c r="V10091" i="3"/>
  <c r="S10091" i="3" s="1"/>
  <c r="U10091" i="3" s="1"/>
  <c r="V10106" i="3"/>
  <c r="S10106" i="3" s="1"/>
  <c r="U10106" i="3" s="1"/>
  <c r="V10121" i="3"/>
  <c r="S10121" i="3" s="1"/>
  <c r="U10121" i="3" s="1"/>
  <c r="V10136" i="3"/>
  <c r="S10136" i="3" s="1"/>
  <c r="V10151" i="3"/>
  <c r="S10151" i="3" s="1"/>
  <c r="U10151" i="3" s="1"/>
  <c r="V10166" i="3"/>
  <c r="S10166" i="3" s="1"/>
  <c r="U10166" i="3" s="1"/>
  <c r="V10181" i="3"/>
  <c r="S10181" i="3" s="1"/>
  <c r="U10181" i="3" s="1"/>
  <c r="V10096" i="3"/>
  <c r="S10096" i="3" s="1"/>
  <c r="U10096" i="3" s="1"/>
  <c r="V10111" i="3"/>
  <c r="S10111" i="3" s="1"/>
  <c r="U10111" i="3" s="1"/>
  <c r="V10126" i="3"/>
  <c r="S10126" i="3" s="1"/>
  <c r="U10126" i="3" s="1"/>
  <c r="V10141" i="3"/>
  <c r="S10141" i="3" s="1"/>
  <c r="U10141" i="3" s="1"/>
  <c r="V10156" i="3"/>
  <c r="S10156" i="3" s="1"/>
  <c r="V10171" i="3"/>
  <c r="S10171" i="3" s="1"/>
  <c r="U10171" i="3" s="1"/>
  <c r="V10186" i="3"/>
  <c r="S10186" i="3" s="1"/>
  <c r="U10186" i="3" s="1"/>
  <c r="V10191" i="3"/>
  <c r="S10191" i="3" s="1"/>
  <c r="U10191" i="3" s="1"/>
  <c r="V10206" i="3"/>
  <c r="S10206" i="3" s="1"/>
  <c r="U10206" i="3" s="1"/>
  <c r="V10221" i="3"/>
  <c r="S10221" i="3" s="1"/>
  <c r="U10221" i="3" s="1"/>
  <c r="V10236" i="3"/>
  <c r="S10236" i="3" s="1"/>
  <c r="U10236" i="3" s="1"/>
  <c r="V10251" i="3"/>
  <c r="S10251" i="3" s="1"/>
  <c r="U10251" i="3" s="1"/>
  <c r="V10266" i="3"/>
  <c r="S10266" i="3" s="1"/>
  <c r="V10281" i="3"/>
  <c r="S10281" i="3" s="1"/>
  <c r="U10281" i="3" s="1"/>
  <c r="V10196" i="3"/>
  <c r="S10196" i="3" s="1"/>
  <c r="U10196" i="3" s="1"/>
  <c r="V10211" i="3"/>
  <c r="S10211" i="3" s="1"/>
  <c r="U10211" i="3" s="1"/>
  <c r="V10226" i="3"/>
  <c r="S10226" i="3" s="1"/>
  <c r="U10226" i="3" s="1"/>
  <c r="V10241" i="3"/>
  <c r="S10241" i="3" s="1"/>
  <c r="U10241" i="3" s="1"/>
  <c r="V10256" i="3"/>
  <c r="S10256" i="3" s="1"/>
  <c r="U10256" i="3" s="1"/>
  <c r="V10271" i="3"/>
  <c r="S10271" i="3" s="1"/>
  <c r="U10271" i="3" s="1"/>
  <c r="V10286" i="3"/>
  <c r="S10286" i="3" s="1"/>
  <c r="V10201" i="3"/>
  <c r="S10201" i="3" s="1"/>
  <c r="U10201" i="3" s="1"/>
  <c r="V10216" i="3"/>
  <c r="S10216" i="3" s="1"/>
  <c r="U10216" i="3" s="1"/>
  <c r="V10231" i="3"/>
  <c r="S10231" i="3" s="1"/>
  <c r="U10231" i="3" s="1"/>
  <c r="V10246" i="3"/>
  <c r="S10246" i="3" s="1"/>
  <c r="U10246" i="3" s="1"/>
  <c r="V10261" i="3"/>
  <c r="S10261" i="3" s="1"/>
  <c r="U10261" i="3" s="1"/>
  <c r="V10276" i="3"/>
  <c r="S10276" i="3" s="1"/>
  <c r="U10276" i="3" s="1"/>
  <c r="V10291" i="3"/>
  <c r="S10291" i="3" s="1"/>
  <c r="U10291" i="3" s="1"/>
  <c r="V10296" i="3"/>
  <c r="S10296" i="3" s="1"/>
  <c r="V10311" i="3"/>
  <c r="S10311" i="3" s="1"/>
  <c r="U10311" i="3" s="1"/>
  <c r="V10326" i="3"/>
  <c r="S10326" i="3" s="1"/>
  <c r="U10326" i="3" s="1"/>
  <c r="V10341" i="3"/>
  <c r="S10341" i="3" s="1"/>
  <c r="U10341" i="3" s="1"/>
  <c r="V10356" i="3"/>
  <c r="S10356" i="3" s="1"/>
  <c r="U10356" i="3" s="1"/>
  <c r="V10371" i="3"/>
  <c r="S10371" i="3" s="1"/>
  <c r="U10371" i="3" s="1"/>
  <c r="V10386" i="3"/>
  <c r="S10386" i="3" s="1"/>
  <c r="U10386" i="3" s="1"/>
  <c r="V10301" i="3"/>
  <c r="S10301" i="3" s="1"/>
  <c r="U10301" i="3" s="1"/>
  <c r="V10316" i="3"/>
  <c r="S10316" i="3" s="1"/>
  <c r="V10331" i="3"/>
  <c r="S10331" i="3" s="1"/>
  <c r="U10331" i="3" s="1"/>
  <c r="V10346" i="3"/>
  <c r="S10346" i="3" s="1"/>
  <c r="U10346" i="3" s="1"/>
  <c r="V10361" i="3"/>
  <c r="S10361" i="3" s="1"/>
  <c r="U10361" i="3" s="1"/>
  <c r="V10376" i="3"/>
  <c r="S10376" i="3" s="1"/>
  <c r="U10376" i="3" s="1"/>
  <c r="V10391" i="3"/>
  <c r="S10391" i="3" s="1"/>
  <c r="U10391" i="3" s="1"/>
  <c r="V10306" i="3"/>
  <c r="S10306" i="3" s="1"/>
  <c r="U10306" i="3" s="1"/>
  <c r="V10321" i="3"/>
  <c r="S10321" i="3" s="1"/>
  <c r="U10321" i="3" s="1"/>
  <c r="V10336" i="3"/>
  <c r="S10336" i="3" s="1"/>
  <c r="V10351" i="3"/>
  <c r="S10351" i="3" s="1"/>
  <c r="U10351" i="3" s="1"/>
  <c r="V10366" i="3"/>
  <c r="S10366" i="3" s="1"/>
  <c r="U10366" i="3" s="1"/>
  <c r="V10381" i="3"/>
  <c r="S10381" i="3" s="1"/>
  <c r="U10381" i="3" s="1"/>
  <c r="V10396" i="3"/>
  <c r="S10396" i="3" s="1"/>
  <c r="U10396" i="3" s="1"/>
  <c r="V10401" i="3"/>
  <c r="S10401" i="3" s="1"/>
  <c r="U10401" i="3" s="1"/>
  <c r="V10416" i="3"/>
  <c r="S10416" i="3" s="1"/>
  <c r="U10416" i="3" s="1"/>
  <c r="V10431" i="3"/>
  <c r="S10431" i="3" s="1"/>
  <c r="U10431" i="3" s="1"/>
  <c r="V10446" i="3"/>
  <c r="S10446" i="3" s="1"/>
  <c r="V10461" i="3"/>
  <c r="S10461" i="3" s="1"/>
  <c r="U10461" i="3" s="1"/>
  <c r="V10476" i="3"/>
  <c r="S10476" i="3" s="1"/>
  <c r="U10476" i="3" s="1"/>
  <c r="V10491" i="3"/>
  <c r="S10491" i="3" s="1"/>
  <c r="U10491" i="3" s="1"/>
  <c r="V10406" i="3"/>
  <c r="S10406" i="3" s="1"/>
  <c r="U10406" i="3" s="1"/>
  <c r="V10421" i="3"/>
  <c r="S10421" i="3" s="1"/>
  <c r="U10421" i="3" s="1"/>
  <c r="V10436" i="3"/>
  <c r="S10436" i="3" s="1"/>
  <c r="U10436" i="3" s="1"/>
  <c r="V10451" i="3"/>
  <c r="S10451" i="3" s="1"/>
  <c r="U10451" i="3" s="1"/>
  <c r="V10466" i="3"/>
  <c r="S10466" i="3" s="1"/>
  <c r="V10481" i="3"/>
  <c r="S10481" i="3" s="1"/>
  <c r="U10481" i="3" s="1"/>
  <c r="V10496" i="3"/>
  <c r="S10496" i="3" s="1"/>
  <c r="U10496" i="3" s="1"/>
  <c r="V10411" i="3"/>
  <c r="S10411" i="3" s="1"/>
  <c r="U10411" i="3" s="1"/>
  <c r="V10426" i="3"/>
  <c r="S10426" i="3" s="1"/>
  <c r="U10426" i="3" s="1"/>
  <c r="V10441" i="3"/>
  <c r="S10441" i="3" s="1"/>
  <c r="U10441" i="3" s="1"/>
  <c r="V10456" i="3"/>
  <c r="S10456" i="3" s="1"/>
  <c r="U10456" i="3" s="1"/>
  <c r="V10471" i="3"/>
  <c r="S10471" i="3" s="1"/>
  <c r="U10471" i="3" s="1"/>
  <c r="V10486" i="3"/>
  <c r="S10486" i="3" s="1"/>
  <c r="U10486" i="3" s="1"/>
  <c r="V10501" i="3"/>
  <c r="S10501" i="3" s="1"/>
  <c r="U10501" i="3" s="1"/>
  <c r="V10506" i="3"/>
  <c r="S10506" i="3" s="1"/>
  <c r="U10506" i="3" s="1"/>
  <c r="V10521" i="3"/>
  <c r="S10521" i="3" s="1"/>
  <c r="U10521" i="3" s="1"/>
  <c r="V10536" i="3"/>
  <c r="S10536" i="3" s="1"/>
  <c r="U10536" i="3" s="1"/>
  <c r="V10551" i="3"/>
  <c r="S10551" i="3" s="1"/>
  <c r="U10551" i="3" s="1"/>
  <c r="V10566" i="3"/>
  <c r="S10566" i="3" s="1"/>
  <c r="U10566" i="3" s="1"/>
  <c r="V10581" i="3"/>
  <c r="S10581" i="3" s="1"/>
  <c r="U10581" i="3" s="1"/>
  <c r="V10596" i="3"/>
  <c r="S10596" i="3" s="1"/>
  <c r="V10511" i="3"/>
  <c r="S10511" i="3" s="1"/>
  <c r="U10511" i="3" s="1"/>
  <c r="V10526" i="3"/>
  <c r="S10526" i="3" s="1"/>
  <c r="U10526" i="3" s="1"/>
  <c r="V10541" i="3"/>
  <c r="S10541" i="3" s="1"/>
  <c r="U10541" i="3" s="1"/>
  <c r="V10556" i="3"/>
  <c r="S10556" i="3" s="1"/>
  <c r="U10556" i="3" s="1"/>
  <c r="V10571" i="3"/>
  <c r="S10571" i="3" s="1"/>
  <c r="U10571" i="3" s="1"/>
  <c r="V10586" i="3"/>
  <c r="S10586" i="3" s="1"/>
  <c r="U10586" i="3" s="1"/>
  <c r="V10601" i="3"/>
  <c r="S10601" i="3" s="1"/>
  <c r="U10601" i="3" s="1"/>
  <c r="V10516" i="3"/>
  <c r="S10516" i="3" s="1"/>
  <c r="V10531" i="3"/>
  <c r="S10531" i="3" s="1"/>
  <c r="U10531" i="3" s="1"/>
  <c r="V10546" i="3"/>
  <c r="S10546" i="3" s="1"/>
  <c r="U10546" i="3" s="1"/>
  <c r="V10561" i="3"/>
  <c r="S10561" i="3" s="1"/>
  <c r="U10561" i="3" s="1"/>
  <c r="V10576" i="3"/>
  <c r="S10576" i="3" s="1"/>
  <c r="U10576" i="3" s="1"/>
  <c r="V10591" i="3"/>
  <c r="S10591" i="3" s="1"/>
  <c r="U10591" i="3" s="1"/>
  <c r="V10606" i="3"/>
  <c r="S10606" i="3" s="1"/>
  <c r="U10606" i="3" s="1"/>
  <c r="V10611" i="3"/>
  <c r="S10611" i="3" s="1"/>
  <c r="U10611" i="3" s="1"/>
  <c r="V10626" i="3"/>
  <c r="S10626" i="3" s="1"/>
  <c r="U10626" i="3" s="1"/>
  <c r="V10641" i="3"/>
  <c r="S10641" i="3" s="1"/>
  <c r="U10641" i="3" s="1"/>
  <c r="V10656" i="3"/>
  <c r="S10656" i="3" s="1"/>
  <c r="U10656" i="3" s="1"/>
  <c r="V10671" i="3"/>
  <c r="S10671" i="3" s="1"/>
  <c r="U10671" i="3" s="1"/>
  <c r="V10686" i="3"/>
  <c r="S10686" i="3" s="1"/>
  <c r="U10686" i="3" s="1"/>
  <c r="V10701" i="3"/>
  <c r="S10701" i="3" s="1"/>
  <c r="U10701" i="3" s="1"/>
  <c r="V10616" i="3"/>
  <c r="S10616" i="3" s="1"/>
  <c r="U10616" i="3" s="1"/>
  <c r="V10631" i="3"/>
  <c r="S10631" i="3" s="1"/>
  <c r="U10631" i="3" s="1"/>
  <c r="V10646" i="3"/>
  <c r="S10646" i="3" s="1"/>
  <c r="V10661" i="3"/>
  <c r="S10661" i="3" s="1"/>
  <c r="U10661" i="3" s="1"/>
  <c r="V10676" i="3"/>
  <c r="S10676" i="3" s="1"/>
  <c r="U10676" i="3" s="1"/>
  <c r="V10691" i="3"/>
  <c r="S10691" i="3" s="1"/>
  <c r="U10691" i="3" s="1"/>
  <c r="V10706" i="3"/>
  <c r="S10706" i="3" s="1"/>
  <c r="U10706" i="3" s="1"/>
  <c r="V10621" i="3"/>
  <c r="S10621" i="3" s="1"/>
  <c r="U10621" i="3" s="1"/>
  <c r="V10636" i="3"/>
  <c r="S10636" i="3" s="1"/>
  <c r="U10636" i="3" s="1"/>
  <c r="V10651" i="3"/>
  <c r="S10651" i="3" s="1"/>
  <c r="U10651" i="3" s="1"/>
  <c r="V10666" i="3"/>
  <c r="S10666" i="3" s="1"/>
  <c r="V10681" i="3"/>
  <c r="S10681" i="3" s="1"/>
  <c r="U10681" i="3" s="1"/>
  <c r="V10696" i="3"/>
  <c r="S10696" i="3" s="1"/>
  <c r="U10696" i="3" s="1"/>
  <c r="V10711" i="3"/>
  <c r="S10711" i="3" s="1"/>
  <c r="U10711" i="3" s="1"/>
  <c r="V10720" i="3"/>
  <c r="S10720" i="3" s="1"/>
  <c r="U10720" i="3" s="1"/>
  <c r="V10750" i="3"/>
  <c r="S10750" i="3" s="1"/>
  <c r="U10750" i="3" s="1"/>
  <c r="V10780" i="3"/>
  <c r="S10780" i="3" s="1"/>
  <c r="U10780" i="3" s="1"/>
  <c r="V10810" i="3"/>
  <c r="S10810" i="3" s="1"/>
  <c r="U10810" i="3" s="1"/>
  <c r="V10840" i="3"/>
  <c r="S10840" i="3" s="1"/>
  <c r="V10870" i="3"/>
  <c r="S10870" i="3" s="1"/>
  <c r="U10870" i="3" s="1"/>
  <c r="V10900" i="3"/>
  <c r="S10900" i="3" s="1"/>
  <c r="U10900" i="3" s="1"/>
  <c r="V10730" i="3"/>
  <c r="S10730" i="3" s="1"/>
  <c r="U10730" i="3" s="1"/>
  <c r="V10760" i="3"/>
  <c r="S10760" i="3" s="1"/>
  <c r="U10760" i="3" s="1"/>
  <c r="V10790" i="3"/>
  <c r="S10790" i="3" s="1"/>
  <c r="U10790" i="3" s="1"/>
  <c r="V10820" i="3"/>
  <c r="S10820" i="3" s="1"/>
  <c r="U10820" i="3" s="1"/>
  <c r="V10850" i="3"/>
  <c r="S10850" i="3" s="1"/>
  <c r="U10850" i="3" s="1"/>
  <c r="V10880" i="3"/>
  <c r="S10880" i="3" s="1"/>
  <c r="V10910" i="3"/>
  <c r="S10910" i="3" s="1"/>
  <c r="U10910" i="3" s="1"/>
  <c r="V10740" i="3"/>
  <c r="S10740" i="3" s="1"/>
  <c r="U10740" i="3" s="1"/>
  <c r="V10770" i="3"/>
  <c r="S10770" i="3" s="1"/>
  <c r="U10770" i="3" s="1"/>
  <c r="V10800" i="3"/>
  <c r="S10800" i="3" s="1"/>
  <c r="U10800" i="3" s="1"/>
  <c r="V10830" i="3"/>
  <c r="S10830" i="3" s="1"/>
  <c r="U10830" i="3" s="1"/>
  <c r="V10860" i="3"/>
  <c r="S10860" i="3" s="1"/>
  <c r="U10860" i="3" s="1"/>
  <c r="V10890" i="3"/>
  <c r="S10890" i="3" s="1"/>
  <c r="U10890" i="3" s="1"/>
  <c r="V10920" i="3"/>
  <c r="S10920" i="3" s="1"/>
  <c r="V10721" i="3"/>
  <c r="S10721" i="3" s="1"/>
  <c r="U10721" i="3" s="1"/>
  <c r="V10751" i="3"/>
  <c r="S10751" i="3" s="1"/>
  <c r="U10751" i="3" s="1"/>
  <c r="V10781" i="3"/>
  <c r="S10781" i="3" s="1"/>
  <c r="U10781" i="3" s="1"/>
  <c r="V10811" i="3"/>
  <c r="S10811" i="3" s="1"/>
  <c r="U10811" i="3" s="1"/>
  <c r="V10841" i="3"/>
  <c r="S10841" i="3" s="1"/>
  <c r="U10841" i="3" s="1"/>
  <c r="V10871" i="3"/>
  <c r="S10871" i="3" s="1"/>
  <c r="U10871" i="3" s="1"/>
  <c r="V10901" i="3"/>
  <c r="S10901" i="3" s="1"/>
  <c r="U10901" i="3" s="1"/>
  <c r="V10731" i="3"/>
  <c r="S10731" i="3" s="1"/>
  <c r="V10761" i="3"/>
  <c r="S10761" i="3" s="1"/>
  <c r="U10761" i="3" s="1"/>
  <c r="V10791" i="3"/>
  <c r="S10791" i="3" s="1"/>
  <c r="U10791" i="3" s="1"/>
  <c r="V10821" i="3"/>
  <c r="S10821" i="3" s="1"/>
  <c r="U10821" i="3" s="1"/>
  <c r="V10851" i="3"/>
  <c r="S10851" i="3" s="1"/>
  <c r="U10851" i="3" s="1"/>
  <c r="V10881" i="3"/>
  <c r="S10881" i="3" s="1"/>
  <c r="U10881" i="3" s="1"/>
  <c r="V10911" i="3"/>
  <c r="S10911" i="3" s="1"/>
  <c r="U10911" i="3" s="1"/>
  <c r="V10741" i="3"/>
  <c r="S10741" i="3" s="1"/>
  <c r="U10741" i="3" s="1"/>
  <c r="V10771" i="3"/>
  <c r="S10771" i="3" s="1"/>
  <c r="V10801" i="3"/>
  <c r="S10801" i="3" s="1"/>
  <c r="U10801" i="3" s="1"/>
  <c r="V10831" i="3"/>
  <c r="S10831" i="3" s="1"/>
  <c r="U10831" i="3" s="1"/>
  <c r="V10861" i="3"/>
  <c r="S10861" i="3" s="1"/>
  <c r="U10861" i="3" s="1"/>
  <c r="V10891" i="3"/>
  <c r="S10891" i="3" s="1"/>
  <c r="U10891" i="3" s="1"/>
  <c r="V10921" i="3"/>
  <c r="S10921" i="3" s="1"/>
  <c r="U10921" i="3" s="1"/>
  <c r="V10926" i="3"/>
  <c r="S10926" i="3" s="1"/>
  <c r="U10926" i="3" s="1"/>
  <c r="V10941" i="3"/>
  <c r="S10941" i="3" s="1"/>
  <c r="U10941" i="3" s="1"/>
  <c r="V10956" i="3"/>
  <c r="S10956" i="3" s="1"/>
  <c r="U10956" i="3" s="1"/>
  <c r="V10971" i="3"/>
  <c r="S10971" i="3" s="1"/>
  <c r="U10971" i="3" s="1"/>
  <c r="V10986" i="3"/>
  <c r="S10986" i="3" s="1"/>
  <c r="U10986" i="3" s="1"/>
  <c r="V11001" i="3"/>
  <c r="S11001" i="3" s="1"/>
  <c r="U11001" i="3" s="1"/>
  <c r="V11016" i="3"/>
  <c r="S11016" i="3" s="1"/>
  <c r="U11016" i="3" s="1"/>
  <c r="V10931" i="3"/>
  <c r="S10931" i="3" s="1"/>
  <c r="U10931" i="3" s="1"/>
  <c r="V10946" i="3"/>
  <c r="S10946" i="3" s="1"/>
  <c r="U10946" i="3" s="1"/>
  <c r="V10961" i="3"/>
  <c r="S10961" i="3" s="1"/>
  <c r="V10976" i="3"/>
  <c r="S10976" i="3" s="1"/>
  <c r="U10976" i="3" s="1"/>
  <c r="V10991" i="3"/>
  <c r="S10991" i="3" s="1"/>
  <c r="U10991" i="3" s="1"/>
  <c r="V11006" i="3"/>
  <c r="S11006" i="3" s="1"/>
  <c r="U11006" i="3" s="1"/>
  <c r="V11021" i="3"/>
  <c r="S11021" i="3" s="1"/>
  <c r="V10936" i="3"/>
  <c r="S10936" i="3" s="1"/>
  <c r="U10936" i="3" s="1"/>
  <c r="V10951" i="3"/>
  <c r="S10951" i="3" s="1"/>
  <c r="U10951" i="3" s="1"/>
  <c r="V10966" i="3"/>
  <c r="S10966" i="3" s="1"/>
  <c r="U10966" i="3" s="1"/>
  <c r="V10981" i="3"/>
  <c r="S10981" i="3" s="1"/>
  <c r="U10981" i="3" s="1"/>
  <c r="V10996" i="3"/>
  <c r="S10996" i="3" s="1"/>
  <c r="U10996" i="3" s="1"/>
  <c r="V11011" i="3"/>
  <c r="S11011" i="3" s="1"/>
  <c r="U11011" i="3" s="1"/>
  <c r="V11026" i="3"/>
  <c r="S11026" i="3" s="1"/>
  <c r="U11026" i="3" s="1"/>
  <c r="V11031" i="3"/>
  <c r="S11031" i="3" s="1"/>
  <c r="U11031" i="3" s="1"/>
  <c r="V11046" i="3"/>
  <c r="S11046" i="3" s="1"/>
  <c r="U11046" i="3" s="1"/>
  <c r="V11061" i="3"/>
  <c r="S11061" i="3" s="1"/>
  <c r="U11061" i="3" s="1"/>
  <c r="V11076" i="3"/>
  <c r="S11076" i="3" s="1"/>
  <c r="U11076" i="3" s="1"/>
  <c r="V11091" i="3"/>
  <c r="S11091" i="3" s="1"/>
  <c r="V11106" i="3"/>
  <c r="S11106" i="3" s="1"/>
  <c r="U11106" i="3" s="1"/>
  <c r="V11121" i="3"/>
  <c r="S11121" i="3" s="1"/>
  <c r="U11121" i="3" s="1"/>
  <c r="V11036" i="3"/>
  <c r="S11036" i="3" s="1"/>
  <c r="U11036" i="3" s="1"/>
  <c r="V11051" i="3"/>
  <c r="S11051" i="3" s="1"/>
  <c r="V11066" i="3"/>
  <c r="S11066" i="3" s="1"/>
  <c r="U11066" i="3" s="1"/>
  <c r="V11081" i="3"/>
  <c r="S11081" i="3" s="1"/>
  <c r="U11081" i="3" s="1"/>
  <c r="V11096" i="3"/>
  <c r="S11096" i="3" s="1"/>
  <c r="U11096" i="3" s="1"/>
  <c r="V11111" i="3"/>
  <c r="S11111" i="3" s="1"/>
  <c r="U11111" i="3" s="1"/>
  <c r="V11126" i="3"/>
  <c r="S11126" i="3" s="1"/>
  <c r="U11126" i="3" s="1"/>
  <c r="V11041" i="3"/>
  <c r="S11041" i="3" s="1"/>
  <c r="U11041" i="3" s="1"/>
  <c r="V11056" i="3"/>
  <c r="S11056" i="3" s="1"/>
  <c r="U11056" i="3" s="1"/>
  <c r="V11071" i="3"/>
  <c r="S11071" i="3" s="1"/>
  <c r="U11071" i="3" s="1"/>
  <c r="V11086" i="3"/>
  <c r="S11086" i="3" s="1"/>
  <c r="U11086" i="3" s="1"/>
  <c r="V11101" i="3"/>
  <c r="S11101" i="3" s="1"/>
  <c r="U11101" i="3" s="1"/>
  <c r="V11116" i="3"/>
  <c r="S11116" i="3" s="1"/>
  <c r="U11116" i="3" s="1"/>
  <c r="V11131" i="3"/>
  <c r="S11131" i="3" s="1"/>
  <c r="V11136" i="3"/>
  <c r="S11136" i="3" s="1"/>
  <c r="U11136" i="3" s="1"/>
  <c r="V11151" i="3"/>
  <c r="S11151" i="3" s="1"/>
  <c r="U11151" i="3" s="1"/>
  <c r="V11166" i="3"/>
  <c r="S11166" i="3" s="1"/>
  <c r="U11166" i="3" s="1"/>
  <c r="V11181" i="3"/>
  <c r="S11181" i="3" s="1"/>
  <c r="V11196" i="3"/>
  <c r="S11196" i="3" s="1"/>
  <c r="U11196" i="3" s="1"/>
  <c r="V11211" i="3"/>
  <c r="S11211" i="3" s="1"/>
  <c r="U11211" i="3" s="1"/>
  <c r="V11226" i="3"/>
  <c r="S11226" i="3" s="1"/>
  <c r="U11226" i="3" s="1"/>
  <c r="V11141" i="3"/>
  <c r="S11141" i="3" s="1"/>
  <c r="U11141" i="3" s="1"/>
  <c r="V11156" i="3"/>
  <c r="S11156" i="3" s="1"/>
  <c r="U11156" i="3" s="1"/>
  <c r="V11171" i="3"/>
  <c r="S11171" i="3" s="1"/>
  <c r="U11171" i="3" s="1"/>
  <c r="V11186" i="3"/>
  <c r="S11186" i="3" s="1"/>
  <c r="U11186" i="3" s="1"/>
  <c r="V11201" i="3"/>
  <c r="S11201" i="3" s="1"/>
  <c r="U11201" i="3" s="1"/>
  <c r="V11216" i="3"/>
  <c r="S11216" i="3" s="1"/>
  <c r="U11216" i="3" s="1"/>
  <c r="V11231" i="3"/>
  <c r="S11231" i="3" s="1"/>
  <c r="U11231" i="3" s="1"/>
  <c r="V11146" i="3"/>
  <c r="S11146" i="3" s="1"/>
  <c r="U11146" i="3" s="1"/>
  <c r="V11161" i="3"/>
  <c r="S11161" i="3" s="1"/>
  <c r="V11176" i="3"/>
  <c r="S11176" i="3" s="1"/>
  <c r="U11176" i="3" s="1"/>
  <c r="V11191" i="3"/>
  <c r="S11191" i="3" s="1"/>
  <c r="U11191" i="3" s="1"/>
  <c r="V11206" i="3"/>
  <c r="S11206" i="3" s="1"/>
  <c r="U11206" i="3" s="1"/>
  <c r="V11221" i="3"/>
  <c r="S11221" i="3" s="1"/>
  <c r="V11236" i="3"/>
  <c r="S11236" i="3" s="1"/>
  <c r="U11236" i="3" s="1"/>
  <c r="V11241" i="3"/>
  <c r="S11241" i="3" s="1"/>
  <c r="U11241" i="3" s="1"/>
  <c r="V11256" i="3"/>
  <c r="S11256" i="3" s="1"/>
  <c r="U11256" i="3" s="1"/>
  <c r="V11271" i="3"/>
  <c r="S11271" i="3" s="1"/>
  <c r="U11271" i="3" s="1"/>
  <c r="V11286" i="3"/>
  <c r="S11286" i="3" s="1"/>
  <c r="U11286" i="3" s="1"/>
  <c r="V11301" i="3"/>
  <c r="S11301" i="3" s="1"/>
  <c r="U11301" i="3" s="1"/>
  <c r="V11316" i="3"/>
  <c r="S11316" i="3" s="1"/>
  <c r="U11316" i="3" s="1"/>
  <c r="V11331" i="3"/>
  <c r="S11331" i="3" s="1"/>
  <c r="U11331" i="3" s="1"/>
  <c r="V11246" i="3"/>
  <c r="S11246" i="3" s="1"/>
  <c r="U11246" i="3" s="1"/>
  <c r="V11261" i="3"/>
  <c r="S11261" i="3" s="1"/>
  <c r="U11261" i="3" s="1"/>
  <c r="V11276" i="3"/>
  <c r="S11276" i="3" s="1"/>
  <c r="U11276" i="3" s="1"/>
  <c r="V11291" i="3"/>
  <c r="S11291" i="3" s="1"/>
  <c r="V11306" i="3"/>
  <c r="S11306" i="3" s="1"/>
  <c r="U11306" i="3" s="1"/>
  <c r="V11321" i="3"/>
  <c r="S11321" i="3" s="1"/>
  <c r="U11321" i="3" s="1"/>
  <c r="V11336" i="3"/>
  <c r="S11336" i="3" s="1"/>
  <c r="U11336" i="3" s="1"/>
  <c r="V11251" i="3"/>
  <c r="S11251" i="3" s="1"/>
  <c r="V11266" i="3"/>
  <c r="S11266" i="3" s="1"/>
  <c r="U11266" i="3" s="1"/>
  <c r="V11281" i="3"/>
  <c r="S11281" i="3" s="1"/>
  <c r="U11281" i="3" s="1"/>
  <c r="V11296" i="3"/>
  <c r="S11296" i="3" s="1"/>
  <c r="U11296" i="3" s="1"/>
  <c r="V11311" i="3"/>
  <c r="S11311" i="3" s="1"/>
  <c r="U11311" i="3" s="1"/>
  <c r="V11326" i="3"/>
  <c r="S11326" i="3" s="1"/>
  <c r="U11326" i="3" s="1"/>
  <c r="V11341" i="3"/>
  <c r="S11341" i="3" s="1"/>
  <c r="U11341" i="3" s="1"/>
  <c r="V11346" i="3"/>
  <c r="S11346" i="3" s="1"/>
  <c r="U11346" i="3" s="1"/>
  <c r="V11361" i="3"/>
  <c r="S11361" i="3" s="1"/>
  <c r="U11361" i="3" s="1"/>
  <c r="V11376" i="3"/>
  <c r="S11376" i="3" s="1"/>
  <c r="U11376" i="3" s="1"/>
  <c r="V11391" i="3"/>
  <c r="S11391" i="3" s="1"/>
  <c r="U11391" i="3" s="1"/>
  <c r="V11406" i="3"/>
  <c r="S11406" i="3" s="1"/>
  <c r="U11406" i="3" s="1"/>
  <c r="V11421" i="3"/>
  <c r="S11421" i="3" s="1"/>
  <c r="V11436" i="3"/>
  <c r="S11436" i="3" s="1"/>
  <c r="U11436" i="3" s="1"/>
  <c r="V11351" i="3"/>
  <c r="S11351" i="3" s="1"/>
  <c r="U11351" i="3" s="1"/>
  <c r="V11366" i="3"/>
  <c r="S11366" i="3" s="1"/>
  <c r="U11366" i="3" s="1"/>
  <c r="V11381" i="3"/>
  <c r="S11381" i="3" s="1"/>
  <c r="V11396" i="3"/>
  <c r="S11396" i="3" s="1"/>
  <c r="U11396" i="3" s="1"/>
  <c r="V11411" i="3"/>
  <c r="S11411" i="3" s="1"/>
  <c r="U11411" i="3" s="1"/>
  <c r="V11426" i="3"/>
  <c r="S11426" i="3" s="1"/>
  <c r="U11426" i="3" s="1"/>
  <c r="V11441" i="3"/>
  <c r="S11441" i="3" s="1"/>
  <c r="U11441" i="3" s="1"/>
  <c r="V11356" i="3"/>
  <c r="S11356" i="3" s="1"/>
  <c r="U11356" i="3" s="1"/>
  <c r="V11371" i="3"/>
  <c r="S11371" i="3" s="1"/>
  <c r="U11371" i="3" s="1"/>
  <c r="V11386" i="3"/>
  <c r="S11386" i="3" s="1"/>
  <c r="U11386" i="3" s="1"/>
  <c r="V11401" i="3"/>
  <c r="S11401" i="3" s="1"/>
  <c r="U11401" i="3" s="1"/>
  <c r="V11416" i="3"/>
  <c r="S11416" i="3" s="1"/>
  <c r="U11416" i="3" s="1"/>
  <c r="V11431" i="3"/>
  <c r="S11431" i="3" s="1"/>
  <c r="U11431" i="3" s="1"/>
  <c r="V11446" i="3"/>
  <c r="S11446" i="3" s="1"/>
  <c r="U11446" i="3" s="1"/>
  <c r="V11451" i="3"/>
  <c r="S11451" i="3" s="1"/>
  <c r="V11466" i="3"/>
  <c r="S11466" i="3" s="1"/>
  <c r="U11466" i="3" s="1"/>
  <c r="V11481" i="3"/>
  <c r="S11481" i="3" s="1"/>
  <c r="U11481" i="3" s="1"/>
  <c r="V11496" i="3"/>
  <c r="S11496" i="3" s="1"/>
  <c r="U11496" i="3" s="1"/>
  <c r="V11511" i="3"/>
  <c r="S11511" i="3" s="1"/>
  <c r="V11526" i="3"/>
  <c r="S11526" i="3" s="1"/>
  <c r="U11526" i="3" s="1"/>
  <c r="V11541" i="3"/>
  <c r="S11541" i="3" s="1"/>
  <c r="U11541" i="3" s="1"/>
  <c r="V11456" i="3"/>
  <c r="S11456" i="3" s="1"/>
  <c r="U11456" i="3" s="1"/>
  <c r="V11471" i="3"/>
  <c r="S11471" i="3" s="1"/>
  <c r="U11471" i="3" s="1"/>
  <c r="V11486" i="3"/>
  <c r="S11486" i="3" s="1"/>
  <c r="U11486" i="3" s="1"/>
  <c r="V11501" i="3"/>
  <c r="S11501" i="3" s="1"/>
  <c r="U11501" i="3" s="1"/>
  <c r="V11516" i="3"/>
  <c r="S11516" i="3" s="1"/>
  <c r="U11516" i="3" s="1"/>
  <c r="V11531" i="3"/>
  <c r="S11531" i="3" s="1"/>
  <c r="U11531" i="3" s="1"/>
  <c r="V11546" i="3"/>
  <c r="S11546" i="3" s="1"/>
  <c r="U11546" i="3" s="1"/>
  <c r="V11461" i="3"/>
  <c r="S11461" i="3" s="1"/>
  <c r="U11461" i="3" s="1"/>
  <c r="V11476" i="3"/>
  <c r="S11476" i="3" s="1"/>
  <c r="U11476" i="3" s="1"/>
  <c r="V11491" i="3"/>
  <c r="S11491" i="3" s="1"/>
  <c r="V11506" i="3"/>
  <c r="S11506" i="3" s="1"/>
  <c r="U11506" i="3" s="1"/>
  <c r="V11521" i="3"/>
  <c r="S11521" i="3" s="1"/>
  <c r="U11521" i="3" s="1"/>
  <c r="V11536" i="3"/>
  <c r="S11536" i="3" s="1"/>
  <c r="U11536" i="3" s="1"/>
  <c r="V11551" i="3"/>
  <c r="S11551" i="3" s="1"/>
  <c r="V11560" i="3"/>
  <c r="S11560" i="3" s="1"/>
  <c r="U11560" i="3" s="1"/>
  <c r="V11590" i="3"/>
  <c r="S11590" i="3" s="1"/>
  <c r="U11590" i="3" s="1"/>
  <c r="V11620" i="3"/>
  <c r="S11620" i="3" s="1"/>
  <c r="U11620" i="3" s="1"/>
  <c r="V11650" i="3"/>
  <c r="S11650" i="3" s="1"/>
  <c r="U11650" i="3" s="1"/>
  <c r="V11680" i="3"/>
  <c r="S11680" i="3" s="1"/>
  <c r="U11680" i="3" s="1"/>
  <c r="V11710" i="3"/>
  <c r="S11710" i="3" s="1"/>
  <c r="U11710" i="3" s="1"/>
  <c r="V11740" i="3"/>
  <c r="S11740" i="3" s="1"/>
  <c r="U11740" i="3" s="1"/>
  <c r="V11570" i="3"/>
  <c r="S11570" i="3" s="1"/>
  <c r="V11600" i="3"/>
  <c r="S11600" i="3" s="1"/>
  <c r="U11600" i="3" s="1"/>
  <c r="V11630" i="3"/>
  <c r="S11630" i="3" s="1"/>
  <c r="U11630" i="3" s="1"/>
  <c r="V11660" i="3"/>
  <c r="S11660" i="3" s="1"/>
  <c r="U11660" i="3" s="1"/>
  <c r="V11690" i="3"/>
  <c r="S11690" i="3" s="1"/>
  <c r="V11720" i="3"/>
  <c r="S11720" i="3" s="1"/>
  <c r="U11720" i="3" s="1"/>
  <c r="V11750" i="3"/>
  <c r="S11750" i="3" s="1"/>
  <c r="U11750" i="3" s="1"/>
  <c r="V11580" i="3"/>
  <c r="S11580" i="3" s="1"/>
  <c r="U11580" i="3" s="1"/>
  <c r="V11610" i="3"/>
  <c r="S11610" i="3" s="1"/>
  <c r="U11610" i="3" s="1"/>
  <c r="V11640" i="3"/>
  <c r="S11640" i="3" s="1"/>
  <c r="U11640" i="3" s="1"/>
  <c r="V11670" i="3"/>
  <c r="S11670" i="3" s="1"/>
  <c r="U11670" i="3" s="1"/>
  <c r="V11700" i="3"/>
  <c r="S11700" i="3" s="1"/>
  <c r="U11700" i="3" s="1"/>
  <c r="V11730" i="3"/>
  <c r="S11730" i="3" s="1"/>
  <c r="U11730" i="3" s="1"/>
  <c r="V11760" i="3"/>
  <c r="S11760" i="3" s="1"/>
  <c r="U11760" i="3" s="1"/>
  <c r="V11561" i="3"/>
  <c r="S11561" i="3" s="1"/>
  <c r="U11561" i="3" s="1"/>
  <c r="V11591" i="3"/>
  <c r="S11591" i="3" s="1"/>
  <c r="U11591" i="3" s="1"/>
  <c r="V11621" i="3"/>
  <c r="S11621" i="3" s="1"/>
  <c r="V11651" i="3"/>
  <c r="S11651" i="3" s="1"/>
  <c r="U11651" i="3" s="1"/>
  <c r="V11681" i="3"/>
  <c r="S11681" i="3" s="1"/>
  <c r="U11681" i="3" s="1"/>
  <c r="V11711" i="3"/>
  <c r="S11711" i="3" s="1"/>
  <c r="U11711" i="3" s="1"/>
  <c r="V11741" i="3"/>
  <c r="S11741" i="3" s="1"/>
  <c r="V11571" i="3"/>
  <c r="S11571" i="3" s="1"/>
  <c r="U11571" i="3" s="1"/>
  <c r="V11601" i="3"/>
  <c r="S11601" i="3" s="1"/>
  <c r="U11601" i="3" s="1"/>
  <c r="V11631" i="3"/>
  <c r="S11631" i="3" s="1"/>
  <c r="U11631" i="3" s="1"/>
  <c r="V11661" i="3"/>
  <c r="S11661" i="3" s="1"/>
  <c r="U11661" i="3" s="1"/>
  <c r="V11691" i="3"/>
  <c r="S11691" i="3" s="1"/>
  <c r="U11691" i="3" s="1"/>
  <c r="V11721" i="3"/>
  <c r="S11721" i="3" s="1"/>
  <c r="U11721" i="3" s="1"/>
  <c r="V11751" i="3"/>
  <c r="S11751" i="3" s="1"/>
  <c r="U11751" i="3" s="1"/>
  <c r="V11581" i="3"/>
  <c r="S11581" i="3" s="1"/>
  <c r="U11581" i="3" s="1"/>
  <c r="V11611" i="3"/>
  <c r="S11611" i="3" s="1"/>
  <c r="U11611" i="3" s="1"/>
  <c r="V11641" i="3"/>
  <c r="S11641" i="3" s="1"/>
  <c r="U11641" i="3" s="1"/>
  <c r="V11671" i="3"/>
  <c r="S11671" i="3" s="1"/>
  <c r="U11671" i="3" s="1"/>
  <c r="V11701" i="3"/>
  <c r="S11701" i="3" s="1"/>
  <c r="V11731" i="3"/>
  <c r="S11731" i="3" s="1"/>
  <c r="U11731" i="3" s="1"/>
  <c r="V11761" i="3"/>
  <c r="S11761" i="3" s="1"/>
  <c r="U11761" i="3" s="1"/>
  <c r="V11766" i="3"/>
  <c r="S11766" i="3" s="1"/>
  <c r="U11766" i="3" s="1"/>
  <c r="V11781" i="3"/>
  <c r="S11781" i="3" s="1"/>
  <c r="U11781" i="3" s="1"/>
  <c r="V11796" i="3"/>
  <c r="S11796" i="3" s="1"/>
  <c r="U11796" i="3" s="1"/>
  <c r="V11811" i="3"/>
  <c r="S11811" i="3" s="1"/>
  <c r="U11811" i="3" s="1"/>
  <c r="V11826" i="3"/>
  <c r="S11826" i="3" s="1"/>
  <c r="U11826" i="3" s="1"/>
  <c r="V11841" i="3"/>
  <c r="S11841" i="3" s="1"/>
  <c r="U11841" i="3" s="1"/>
  <c r="V11856" i="3"/>
  <c r="S11856" i="3" s="1"/>
  <c r="V11771" i="3"/>
  <c r="S11771" i="3" s="1"/>
  <c r="U11771" i="3" s="1"/>
  <c r="V11786" i="3"/>
  <c r="S11786" i="3" s="1"/>
  <c r="U11786" i="3" s="1"/>
  <c r="V11801" i="3"/>
  <c r="S11801" i="3" s="1"/>
  <c r="U11801" i="3" s="1"/>
  <c r="V11816" i="3"/>
  <c r="S11816" i="3" s="1"/>
  <c r="U11816" i="3" s="1"/>
  <c r="V11831" i="3"/>
  <c r="S11831" i="3" s="1"/>
  <c r="U11831" i="3" s="1"/>
  <c r="V11846" i="3"/>
  <c r="S11846" i="3" s="1"/>
  <c r="U11846" i="3" s="1"/>
  <c r="V11861" i="3"/>
  <c r="S11861" i="3" s="1"/>
  <c r="U11861" i="3" s="1"/>
  <c r="V11776" i="3"/>
  <c r="S11776" i="3" s="1"/>
  <c r="U11776" i="3" s="1"/>
  <c r="V11791" i="3"/>
  <c r="S11791" i="3" s="1"/>
  <c r="U11791" i="3" s="1"/>
  <c r="V11806" i="3"/>
  <c r="S11806" i="3" s="1"/>
  <c r="U11806" i="3" s="1"/>
  <c r="V11821" i="3"/>
  <c r="S11821" i="3" s="1"/>
  <c r="U11821" i="3" s="1"/>
  <c r="V11836" i="3"/>
  <c r="S11836" i="3" s="1"/>
  <c r="U11836" i="3" s="1"/>
  <c r="V11851" i="3"/>
  <c r="S11851" i="3" s="1"/>
  <c r="U11851" i="3" s="1"/>
  <c r="V11866" i="3"/>
  <c r="S11866" i="3" s="1"/>
  <c r="U11866" i="3" s="1"/>
  <c r="V6831" i="3"/>
  <c r="S6831" i="3" s="1"/>
  <c r="U6831" i="3" s="1"/>
  <c r="V6846" i="3"/>
  <c r="S6846" i="3" s="1"/>
  <c r="U6846" i="3" s="1"/>
  <c r="V6861" i="3"/>
  <c r="S6861" i="3" s="1"/>
  <c r="U6861" i="3" s="1"/>
  <c r="V6876" i="3"/>
  <c r="S6876" i="3" s="1"/>
  <c r="U6876" i="3" s="1"/>
  <c r="V6891" i="3"/>
  <c r="S6891" i="3" s="1"/>
  <c r="U6891" i="3" s="1"/>
  <c r="V6906" i="3"/>
  <c r="S6906" i="3" s="1"/>
  <c r="U6906" i="3" s="1"/>
  <c r="V6921" i="3"/>
  <c r="S6921" i="3" s="1"/>
  <c r="U6921" i="3" s="1"/>
  <c r="V6836" i="3"/>
  <c r="S6836" i="3" s="1"/>
  <c r="U6836" i="3" s="1"/>
  <c r="V6851" i="3"/>
  <c r="S6851" i="3" s="1"/>
  <c r="U6851" i="3" s="1"/>
  <c r="V6866" i="3"/>
  <c r="S6866" i="3" s="1"/>
  <c r="U6866" i="3" s="1"/>
  <c r="V6881" i="3"/>
  <c r="S6881" i="3" s="1"/>
  <c r="U6881" i="3" s="1"/>
  <c r="V6896" i="3"/>
  <c r="S6896" i="3" s="1"/>
  <c r="U6896" i="3" s="1"/>
  <c r="V6911" i="3"/>
  <c r="S6911" i="3" s="1"/>
  <c r="U6911" i="3" s="1"/>
  <c r="V6926" i="3"/>
  <c r="S6926" i="3" s="1"/>
  <c r="V6841" i="3"/>
  <c r="S6841" i="3" s="1"/>
  <c r="U6841" i="3" s="1"/>
  <c r="V6856" i="3"/>
  <c r="S6856" i="3" s="1"/>
  <c r="U6856" i="3" s="1"/>
  <c r="V6871" i="3"/>
  <c r="S6871" i="3" s="1"/>
  <c r="U6871" i="3" s="1"/>
  <c r="V6886" i="3"/>
  <c r="S6886" i="3" s="1"/>
  <c r="U6886" i="3" s="1"/>
  <c r="V6901" i="3"/>
  <c r="S6901" i="3" s="1"/>
  <c r="U6901" i="3" s="1"/>
  <c r="V6916" i="3"/>
  <c r="S6916" i="3" s="1"/>
  <c r="U6916" i="3" s="1"/>
  <c r="V6931" i="3"/>
  <c r="S6931" i="3" s="1"/>
  <c r="U6931" i="3" s="1"/>
  <c r="V6936" i="3"/>
  <c r="S6936" i="3" s="1"/>
  <c r="U6936" i="3" s="1"/>
  <c r="V6951" i="3"/>
  <c r="S6951" i="3" s="1"/>
  <c r="U6951" i="3" s="1"/>
  <c r="V6966" i="3"/>
  <c r="S6966" i="3" s="1"/>
  <c r="U6966" i="3" s="1"/>
  <c r="V6981" i="3"/>
  <c r="S6981" i="3" s="1"/>
  <c r="V6996" i="3"/>
  <c r="S6996" i="3" s="1"/>
  <c r="U6996" i="3" s="1"/>
  <c r="V7011" i="3"/>
  <c r="S7011" i="3" s="1"/>
  <c r="U7011" i="3" s="1"/>
  <c r="V7026" i="3"/>
  <c r="S7026" i="3" s="1"/>
  <c r="U7026" i="3" s="1"/>
  <c r="V6941" i="3"/>
  <c r="S6941" i="3" s="1"/>
  <c r="U6941" i="3" s="1"/>
  <c r="V6956" i="3"/>
  <c r="S6956" i="3" s="1"/>
  <c r="U6956" i="3" s="1"/>
  <c r="V6971" i="3"/>
  <c r="S6971" i="3" s="1"/>
  <c r="U6971" i="3" s="1"/>
  <c r="V6986" i="3"/>
  <c r="S6986" i="3" s="1"/>
  <c r="U6986" i="3" s="1"/>
  <c r="V7001" i="3"/>
  <c r="S7001" i="3" s="1"/>
  <c r="U7001" i="3" s="1"/>
  <c r="V7016" i="3"/>
  <c r="S7016" i="3" s="1"/>
  <c r="U7016" i="3" s="1"/>
  <c r="V7031" i="3"/>
  <c r="S7031" i="3" s="1"/>
  <c r="U7031" i="3" s="1"/>
  <c r="V6946" i="3"/>
  <c r="S6946" i="3" s="1"/>
  <c r="U6946" i="3" s="1"/>
  <c r="V6961" i="3"/>
  <c r="S6961" i="3" s="1"/>
  <c r="U6961" i="3" s="1"/>
  <c r="V6976" i="3"/>
  <c r="S6976" i="3" s="1"/>
  <c r="U6976" i="3" s="1"/>
  <c r="V6991" i="3"/>
  <c r="S6991" i="3" s="1"/>
  <c r="U6991" i="3" s="1"/>
  <c r="V7006" i="3"/>
  <c r="S7006" i="3" s="1"/>
  <c r="U7006" i="3" s="1"/>
  <c r="V7021" i="3"/>
  <c r="S7021" i="3" s="1"/>
  <c r="U7021" i="3" s="1"/>
  <c r="V7036" i="3"/>
  <c r="S7036" i="3" s="1"/>
  <c r="U7036" i="3" s="1"/>
  <c r="V7041" i="3"/>
  <c r="S7041" i="3" s="1"/>
  <c r="U7041" i="3" s="1"/>
  <c r="V7056" i="3"/>
  <c r="S7056" i="3" s="1"/>
  <c r="U7056" i="3" s="1"/>
  <c r="V7071" i="3"/>
  <c r="S7071" i="3" s="1"/>
  <c r="U7071" i="3" s="1"/>
  <c r="V7086" i="3"/>
  <c r="S7086" i="3" s="1"/>
  <c r="U7086" i="3" s="1"/>
  <c r="V7101" i="3"/>
  <c r="S7101" i="3" s="1"/>
  <c r="U7101" i="3" s="1"/>
  <c r="V7116" i="3"/>
  <c r="S7116" i="3" s="1"/>
  <c r="U7116" i="3" s="1"/>
  <c r="V7131" i="3"/>
  <c r="S7131" i="3" s="1"/>
  <c r="V7046" i="3"/>
  <c r="S7046" i="3" s="1"/>
  <c r="U7046" i="3" s="1"/>
  <c r="V7061" i="3"/>
  <c r="S7061" i="3" s="1"/>
  <c r="U7061" i="3" s="1"/>
  <c r="V7076" i="3"/>
  <c r="S7076" i="3" s="1"/>
  <c r="U7076" i="3" s="1"/>
  <c r="V7091" i="3"/>
  <c r="S7091" i="3" s="1"/>
  <c r="U7091" i="3" s="1"/>
  <c r="V7106" i="3"/>
  <c r="S7106" i="3" s="1"/>
  <c r="U7106" i="3" s="1"/>
  <c r="V7121" i="3"/>
  <c r="S7121" i="3" s="1"/>
  <c r="U7121" i="3" s="1"/>
  <c r="V7136" i="3"/>
  <c r="S7136" i="3" s="1"/>
  <c r="U7136" i="3" s="1"/>
  <c r="V7051" i="3"/>
  <c r="S7051" i="3" s="1"/>
  <c r="U7051" i="3" s="1"/>
  <c r="V7066" i="3"/>
  <c r="S7066" i="3" s="1"/>
  <c r="U7066" i="3" s="1"/>
  <c r="V7081" i="3"/>
  <c r="S7081" i="3" s="1"/>
  <c r="U7081" i="3" s="1"/>
  <c r="V7096" i="3"/>
  <c r="S7096" i="3" s="1"/>
  <c r="U7096" i="3" s="1"/>
  <c r="V7111" i="3"/>
  <c r="S7111" i="3" s="1"/>
  <c r="U7111" i="3" s="1"/>
  <c r="V7126" i="3"/>
  <c r="S7126" i="3" s="1"/>
  <c r="U7126" i="3" s="1"/>
  <c r="V7141" i="3"/>
  <c r="S7141" i="3" s="1"/>
  <c r="U7141" i="3" s="1"/>
  <c r="V7146" i="3"/>
  <c r="S7146" i="3" s="1"/>
  <c r="U7146" i="3" s="1"/>
  <c r="V7161" i="3"/>
  <c r="S7161" i="3" s="1"/>
  <c r="V7176" i="3"/>
  <c r="S7176" i="3" s="1"/>
  <c r="U7176" i="3" s="1"/>
  <c r="V7191" i="3"/>
  <c r="S7191" i="3" s="1"/>
  <c r="U7191" i="3" s="1"/>
  <c r="V7206" i="3"/>
  <c r="S7206" i="3" s="1"/>
  <c r="U7206" i="3" s="1"/>
  <c r="V7221" i="3"/>
  <c r="S7221" i="3" s="1"/>
  <c r="U7221" i="3" s="1"/>
  <c r="V7236" i="3"/>
  <c r="S7236" i="3" s="1"/>
  <c r="U7236" i="3" s="1"/>
  <c r="V7151" i="3"/>
  <c r="S7151" i="3" s="1"/>
  <c r="U7151" i="3" s="1"/>
  <c r="V7166" i="3"/>
  <c r="S7166" i="3" s="1"/>
  <c r="U7166" i="3" s="1"/>
  <c r="V7181" i="3"/>
  <c r="S7181" i="3" s="1"/>
  <c r="V7196" i="3"/>
  <c r="S7196" i="3" s="1"/>
  <c r="U7196" i="3" s="1"/>
  <c r="V7211" i="3"/>
  <c r="S7211" i="3" s="1"/>
  <c r="U7211" i="3" s="1"/>
  <c r="V7226" i="3"/>
  <c r="S7226" i="3" s="1"/>
  <c r="U7226" i="3" s="1"/>
  <c r="V7241" i="3"/>
  <c r="S7241" i="3" s="1"/>
  <c r="U7241" i="3" s="1"/>
  <c r="V7156" i="3"/>
  <c r="S7156" i="3" s="1"/>
  <c r="U7156" i="3" s="1"/>
  <c r="V7171" i="3"/>
  <c r="S7171" i="3" s="1"/>
  <c r="U7171" i="3" s="1"/>
  <c r="V7186" i="3"/>
  <c r="S7186" i="3" s="1"/>
  <c r="U7186" i="3" s="1"/>
  <c r="V7201" i="3"/>
  <c r="S7201" i="3" s="1"/>
  <c r="U7201" i="3" s="1"/>
  <c r="V7216" i="3"/>
  <c r="S7216" i="3" s="1"/>
  <c r="U7216" i="3" s="1"/>
  <c r="V7231" i="3"/>
  <c r="S7231" i="3" s="1"/>
  <c r="U7231" i="3" s="1"/>
  <c r="V7246" i="3"/>
  <c r="S7246" i="3" s="1"/>
  <c r="U7246" i="3" s="1"/>
  <c r="V7251" i="3"/>
  <c r="S7251" i="3" s="1"/>
  <c r="U7251" i="3" s="1"/>
  <c r="V7266" i="3"/>
  <c r="S7266" i="3" s="1"/>
  <c r="U7266" i="3" s="1"/>
  <c r="V7281" i="3"/>
  <c r="S7281" i="3" s="1"/>
  <c r="U7281" i="3" s="1"/>
  <c r="V7296" i="3"/>
  <c r="S7296" i="3" s="1"/>
  <c r="U7296" i="3" s="1"/>
  <c r="V7311" i="3"/>
  <c r="S7311" i="3" s="1"/>
  <c r="U7311" i="3" s="1"/>
  <c r="V7326" i="3"/>
  <c r="S7326" i="3" s="1"/>
  <c r="U7326" i="3" s="1"/>
  <c r="V7341" i="3"/>
  <c r="S7341" i="3" s="1"/>
  <c r="U7341" i="3" s="1"/>
  <c r="V7256" i="3"/>
  <c r="S7256" i="3" s="1"/>
  <c r="U7256" i="3" s="1"/>
  <c r="V7271" i="3"/>
  <c r="S7271" i="3" s="1"/>
  <c r="U7271" i="3" s="1"/>
  <c r="V7286" i="3"/>
  <c r="S7286" i="3" s="1"/>
  <c r="U7286" i="3" s="1"/>
  <c r="V7301" i="3"/>
  <c r="S7301" i="3" s="1"/>
  <c r="U7301" i="3" s="1"/>
  <c r="V7316" i="3"/>
  <c r="S7316" i="3" s="1"/>
  <c r="U7316" i="3" s="1"/>
  <c r="V7331" i="3"/>
  <c r="S7331" i="3" s="1"/>
  <c r="U7331" i="3" s="1"/>
  <c r="V7346" i="3"/>
  <c r="S7346" i="3" s="1"/>
  <c r="U7346" i="3" s="1"/>
  <c r="V7261" i="3"/>
  <c r="S7261" i="3" s="1"/>
  <c r="U7261" i="3" s="1"/>
  <c r="V7276" i="3"/>
  <c r="S7276" i="3" s="1"/>
  <c r="U7276" i="3" s="1"/>
  <c r="V7291" i="3"/>
  <c r="S7291" i="3" s="1"/>
  <c r="U7291" i="3" s="1"/>
  <c r="V7306" i="3"/>
  <c r="S7306" i="3" s="1"/>
  <c r="U7306" i="3" s="1"/>
  <c r="V7321" i="3"/>
  <c r="S7321" i="3" s="1"/>
  <c r="U7321" i="3" s="1"/>
  <c r="V7336" i="3"/>
  <c r="S7336" i="3" s="1"/>
  <c r="U7336" i="3" s="1"/>
  <c r="V7351" i="3"/>
  <c r="S7351" i="3" s="1"/>
  <c r="U7351" i="3" s="1"/>
  <c r="V7360" i="3"/>
  <c r="S7360" i="3" s="1"/>
  <c r="U7360" i="3" s="1"/>
  <c r="V7390" i="3"/>
  <c r="S7390" i="3" s="1"/>
  <c r="U7390" i="3" s="1"/>
  <c r="V7420" i="3"/>
  <c r="S7420" i="3" s="1"/>
  <c r="U7420" i="3" s="1"/>
  <c r="V7450" i="3"/>
  <c r="S7450" i="3" s="1"/>
  <c r="U7450" i="3" s="1"/>
  <c r="V7480" i="3"/>
  <c r="S7480" i="3" s="1"/>
  <c r="U7480" i="3" s="1"/>
  <c r="V7510" i="3"/>
  <c r="S7510" i="3" s="1"/>
  <c r="U7510" i="3" s="1"/>
  <c r="V7540" i="3"/>
  <c r="S7540" i="3" s="1"/>
  <c r="U7540" i="3" s="1"/>
  <c r="V7370" i="3"/>
  <c r="S7370" i="3" s="1"/>
  <c r="V7400" i="3"/>
  <c r="S7400" i="3" s="1"/>
  <c r="U7400" i="3" s="1"/>
  <c r="V7430" i="3"/>
  <c r="S7430" i="3" s="1"/>
  <c r="U7430" i="3" s="1"/>
  <c r="V7460" i="3"/>
  <c r="S7460" i="3" s="1"/>
  <c r="U7460" i="3" s="1"/>
  <c r="V7490" i="3"/>
  <c r="S7490" i="3" s="1"/>
  <c r="U7490" i="3" s="1"/>
  <c r="V7520" i="3"/>
  <c r="S7520" i="3" s="1"/>
  <c r="U7520" i="3" s="1"/>
  <c r="V7550" i="3"/>
  <c r="S7550" i="3" s="1"/>
  <c r="V7380" i="3"/>
  <c r="S7380" i="3" s="1"/>
  <c r="U7380" i="3" s="1"/>
  <c r="V7410" i="3"/>
  <c r="S7410" i="3" s="1"/>
  <c r="U7410" i="3" s="1"/>
  <c r="V7440" i="3"/>
  <c r="S7440" i="3" s="1"/>
  <c r="U7440" i="3" s="1"/>
  <c r="V7470" i="3"/>
  <c r="S7470" i="3" s="1"/>
  <c r="U7470" i="3" s="1"/>
  <c r="V7500" i="3"/>
  <c r="S7500" i="3" s="1"/>
  <c r="U7500" i="3" s="1"/>
  <c r="V7530" i="3"/>
  <c r="S7530" i="3" s="1"/>
  <c r="U7530" i="3" s="1"/>
  <c r="V7560" i="3"/>
  <c r="S7560" i="3" s="1"/>
  <c r="U7560" i="3" s="1"/>
  <c r="V7361" i="3"/>
  <c r="S7361" i="3" s="1"/>
  <c r="U7361" i="3" s="1"/>
  <c r="V7391" i="3"/>
  <c r="S7391" i="3" s="1"/>
  <c r="U7391" i="3" s="1"/>
  <c r="V7421" i="3"/>
  <c r="S7421" i="3" s="1"/>
  <c r="V7451" i="3"/>
  <c r="S7451" i="3" s="1"/>
  <c r="U7451" i="3" s="1"/>
  <c r="V7481" i="3"/>
  <c r="S7481" i="3" s="1"/>
  <c r="U7481" i="3" s="1"/>
  <c r="V7511" i="3"/>
  <c r="S7511" i="3" s="1"/>
  <c r="U7511" i="3" s="1"/>
  <c r="V7541" i="3"/>
  <c r="S7541" i="3" s="1"/>
  <c r="U7541" i="3" s="1"/>
  <c r="V7371" i="3"/>
  <c r="S7371" i="3" s="1"/>
  <c r="U7371" i="3" s="1"/>
  <c r="V7401" i="3"/>
  <c r="S7401" i="3" s="1"/>
  <c r="U7401" i="3" s="1"/>
  <c r="V7431" i="3"/>
  <c r="S7431" i="3" s="1"/>
  <c r="U7431" i="3" s="1"/>
  <c r="V7461" i="3"/>
  <c r="S7461" i="3" s="1"/>
  <c r="V7491" i="3"/>
  <c r="S7491" i="3" s="1"/>
  <c r="U7491" i="3" s="1"/>
  <c r="V7521" i="3"/>
  <c r="S7521" i="3" s="1"/>
  <c r="U7521" i="3" s="1"/>
  <c r="V7551" i="3"/>
  <c r="S7551" i="3" s="1"/>
  <c r="U7551" i="3" s="1"/>
  <c r="V7381" i="3"/>
  <c r="S7381" i="3" s="1"/>
  <c r="U7381" i="3" s="1"/>
  <c r="V7411" i="3"/>
  <c r="S7411" i="3" s="1"/>
  <c r="U7411" i="3" s="1"/>
  <c r="V7441" i="3"/>
  <c r="S7441" i="3" s="1"/>
  <c r="U7441" i="3" s="1"/>
  <c r="V7471" i="3"/>
  <c r="S7471" i="3" s="1"/>
  <c r="U7471" i="3" s="1"/>
  <c r="V7501" i="3"/>
  <c r="S7501" i="3" s="1"/>
  <c r="U7501" i="3" s="1"/>
  <c r="V7531" i="3"/>
  <c r="S7531" i="3" s="1"/>
  <c r="U7531" i="3" s="1"/>
  <c r="V7561" i="3"/>
  <c r="S7561" i="3" s="1"/>
  <c r="U7561" i="3" s="1"/>
  <c r="V7566" i="3"/>
  <c r="S7566" i="3" s="1"/>
  <c r="U7566" i="3" s="1"/>
  <c r="V7581" i="3"/>
  <c r="S7581" i="3" s="1"/>
  <c r="U7581" i="3" s="1"/>
  <c r="V7596" i="3"/>
  <c r="S7596" i="3" s="1"/>
  <c r="V7611" i="3"/>
  <c r="S7611" i="3" s="1"/>
  <c r="U7611" i="3" s="1"/>
  <c r="V7626" i="3"/>
  <c r="S7626" i="3" s="1"/>
  <c r="U7626" i="3" s="1"/>
  <c r="V7641" i="3"/>
  <c r="S7641" i="3" s="1"/>
  <c r="U7641" i="3" s="1"/>
  <c r="V7656" i="3"/>
  <c r="S7656" i="3" s="1"/>
  <c r="V7571" i="3"/>
  <c r="S7571" i="3" s="1"/>
  <c r="U7571" i="3" s="1"/>
  <c r="V7586" i="3"/>
  <c r="S7586" i="3" s="1"/>
  <c r="U7586" i="3" s="1"/>
  <c r="V7601" i="3"/>
  <c r="S7601" i="3" s="1"/>
  <c r="U7601" i="3" s="1"/>
  <c r="V7616" i="3"/>
  <c r="S7616" i="3" s="1"/>
  <c r="V7631" i="3"/>
  <c r="S7631" i="3" s="1"/>
  <c r="U7631" i="3" s="1"/>
  <c r="V7646" i="3"/>
  <c r="S7646" i="3" s="1"/>
  <c r="U7646" i="3" s="1"/>
  <c r="V7661" i="3"/>
  <c r="S7661" i="3" s="1"/>
  <c r="U7661" i="3" s="1"/>
  <c r="V7576" i="3"/>
  <c r="S7576" i="3" s="1"/>
  <c r="V7591" i="3"/>
  <c r="S7591" i="3" s="1"/>
  <c r="U7591" i="3" s="1"/>
  <c r="V7606" i="3"/>
  <c r="S7606" i="3" s="1"/>
  <c r="U7606" i="3" s="1"/>
  <c r="V7621" i="3"/>
  <c r="S7621" i="3" s="1"/>
  <c r="U7621" i="3" s="1"/>
  <c r="V7636" i="3"/>
  <c r="S7636" i="3" s="1"/>
  <c r="V7651" i="3"/>
  <c r="S7651" i="3" s="1"/>
  <c r="U7651" i="3" s="1"/>
  <c r="V7666" i="3"/>
  <c r="S7666" i="3" s="1"/>
  <c r="U7666" i="3" s="1"/>
  <c r="V5" i="3"/>
  <c r="S5" i="3" s="1"/>
  <c r="V20" i="3"/>
  <c r="S20" i="3" s="1"/>
  <c r="V35" i="3"/>
  <c r="S35" i="3" s="1"/>
  <c r="V50" i="3"/>
  <c r="S50" i="3" s="1"/>
  <c r="V65" i="3"/>
  <c r="S65" i="3" s="1"/>
  <c r="V80" i="3"/>
  <c r="S80" i="3" s="1"/>
  <c r="V95" i="3"/>
  <c r="S95" i="3" s="1"/>
  <c r="V10" i="3"/>
  <c r="S10" i="3" s="1"/>
  <c r="V25" i="3"/>
  <c r="S25" i="3" s="1"/>
  <c r="V40" i="3"/>
  <c r="S40" i="3" s="1"/>
  <c r="V55" i="3"/>
  <c r="S55" i="3" s="1"/>
  <c r="V70" i="3"/>
  <c r="S70" i="3" s="1"/>
  <c r="V85" i="3"/>
  <c r="S85" i="3" s="1"/>
  <c r="V100" i="3"/>
  <c r="S100" i="3" s="1"/>
  <c r="V15" i="3"/>
  <c r="S15" i="3" s="1"/>
  <c r="V30" i="3"/>
  <c r="S30" i="3" s="1"/>
  <c r="V45" i="3"/>
  <c r="S45" i="3" s="1"/>
  <c r="V60" i="3"/>
  <c r="S60" i="3" s="1"/>
  <c r="V75" i="3"/>
  <c r="S75" i="3" s="1"/>
  <c r="V90" i="3"/>
  <c r="S90" i="3" s="1"/>
  <c r="V105" i="3"/>
  <c r="S105" i="3" s="1"/>
  <c r="V110" i="3"/>
  <c r="S110" i="3" s="1"/>
  <c r="V125" i="3"/>
  <c r="S125" i="3" s="1"/>
  <c r="U125" i="3" s="1"/>
  <c r="V140" i="3"/>
  <c r="S140" i="3" s="1"/>
  <c r="U140" i="3" s="1"/>
  <c r="V155" i="3"/>
  <c r="S155" i="3" s="1"/>
  <c r="U155" i="3" s="1"/>
  <c r="V170" i="3"/>
  <c r="S170" i="3" s="1"/>
  <c r="V185" i="3"/>
  <c r="S185" i="3" s="1"/>
  <c r="U185" i="3" s="1"/>
  <c r="V200" i="3"/>
  <c r="S200" i="3" s="1"/>
  <c r="U200" i="3" s="1"/>
  <c r="V115" i="3"/>
  <c r="S115" i="3" s="1"/>
  <c r="U115" i="3" s="1"/>
  <c r="V130" i="3"/>
  <c r="S130" i="3" s="1"/>
  <c r="V145" i="3"/>
  <c r="S145" i="3" s="1"/>
  <c r="U145" i="3" s="1"/>
  <c r="V160" i="3"/>
  <c r="S160" i="3" s="1"/>
  <c r="U160" i="3" s="1"/>
  <c r="V175" i="3"/>
  <c r="S175" i="3" s="1"/>
  <c r="U175" i="3" s="1"/>
  <c r="V190" i="3"/>
  <c r="S190" i="3" s="1"/>
  <c r="V205" i="3"/>
  <c r="S205" i="3" s="1"/>
  <c r="U205" i="3" s="1"/>
  <c r="V120" i="3"/>
  <c r="S120" i="3" s="1"/>
  <c r="U120" i="3" s="1"/>
  <c r="V135" i="3"/>
  <c r="S135" i="3" s="1"/>
  <c r="U135" i="3" s="1"/>
  <c r="V150" i="3"/>
  <c r="S150" i="3" s="1"/>
  <c r="V165" i="3"/>
  <c r="S165" i="3" s="1"/>
  <c r="U165" i="3" s="1"/>
  <c r="V180" i="3"/>
  <c r="S180" i="3" s="1"/>
  <c r="U180" i="3" s="1"/>
  <c r="V195" i="3"/>
  <c r="S195" i="3" s="1"/>
  <c r="U195" i="3" s="1"/>
  <c r="V210" i="3"/>
  <c r="S210" i="3" s="1"/>
  <c r="V215" i="3"/>
  <c r="S215" i="3" s="1"/>
  <c r="U215" i="3" s="1"/>
  <c r="V230" i="3"/>
  <c r="S230" i="3" s="1"/>
  <c r="U230" i="3" s="1"/>
  <c r="V245" i="3"/>
  <c r="S245" i="3" s="1"/>
  <c r="U245" i="3" s="1"/>
  <c r="V260" i="3"/>
  <c r="S260" i="3" s="1"/>
  <c r="V275" i="3"/>
  <c r="S275" i="3" s="1"/>
  <c r="U275" i="3" s="1"/>
  <c r="V290" i="3"/>
  <c r="S290" i="3" s="1"/>
  <c r="U290" i="3" s="1"/>
  <c r="V305" i="3"/>
  <c r="S305" i="3" s="1"/>
  <c r="U305" i="3" s="1"/>
  <c r="V220" i="3"/>
  <c r="S220" i="3" s="1"/>
  <c r="V235" i="3"/>
  <c r="S235" i="3" s="1"/>
  <c r="U235" i="3" s="1"/>
  <c r="V250" i="3"/>
  <c r="S250" i="3" s="1"/>
  <c r="U250" i="3" s="1"/>
  <c r="V265" i="3"/>
  <c r="S265" i="3" s="1"/>
  <c r="U265" i="3" s="1"/>
  <c r="V280" i="3"/>
  <c r="S280" i="3" s="1"/>
  <c r="V295" i="3"/>
  <c r="S295" i="3" s="1"/>
  <c r="U295" i="3" s="1"/>
  <c r="V310" i="3"/>
  <c r="S310" i="3" s="1"/>
  <c r="U310" i="3" s="1"/>
  <c r="V225" i="3"/>
  <c r="S225" i="3" s="1"/>
  <c r="U225" i="3" s="1"/>
  <c r="V240" i="3"/>
  <c r="S240" i="3" s="1"/>
  <c r="V255" i="3"/>
  <c r="S255" i="3" s="1"/>
  <c r="U255" i="3" s="1"/>
  <c r="V270" i="3"/>
  <c r="S270" i="3" s="1"/>
  <c r="U270" i="3" s="1"/>
  <c r="V285" i="3"/>
  <c r="S285" i="3" s="1"/>
  <c r="U285" i="3" s="1"/>
  <c r="V300" i="3"/>
  <c r="S300" i="3" s="1"/>
  <c r="V315" i="3"/>
  <c r="S315" i="3" s="1"/>
  <c r="U315" i="3" s="1"/>
  <c r="V320" i="3"/>
  <c r="S320" i="3" s="1"/>
  <c r="U320" i="3" s="1"/>
  <c r="V335" i="3"/>
  <c r="S335" i="3" s="1"/>
  <c r="U335" i="3" s="1"/>
  <c r="V350" i="3"/>
  <c r="S350" i="3" s="1"/>
  <c r="V365" i="3"/>
  <c r="S365" i="3" s="1"/>
  <c r="U365" i="3" s="1"/>
  <c r="V380" i="3"/>
  <c r="S380" i="3" s="1"/>
  <c r="U380" i="3" s="1"/>
  <c r="V395" i="3"/>
  <c r="S395" i="3" s="1"/>
  <c r="U395" i="3" s="1"/>
  <c r="V410" i="3"/>
  <c r="S410" i="3" s="1"/>
  <c r="V325" i="3"/>
  <c r="S325" i="3" s="1"/>
  <c r="V340" i="3"/>
  <c r="S340" i="3" s="1"/>
  <c r="U340" i="3" s="1"/>
  <c r="V355" i="3"/>
  <c r="S355" i="3" s="1"/>
  <c r="U355" i="3" s="1"/>
  <c r="V370" i="3"/>
  <c r="S370" i="3" s="1"/>
  <c r="V385" i="3"/>
  <c r="S385" i="3" s="1"/>
  <c r="U385" i="3" s="1"/>
  <c r="V400" i="3"/>
  <c r="S400" i="3" s="1"/>
  <c r="U400" i="3" s="1"/>
  <c r="V415" i="3"/>
  <c r="S415" i="3" s="1"/>
  <c r="U415" i="3" s="1"/>
  <c r="V330" i="3"/>
  <c r="S330" i="3" s="1"/>
  <c r="V345" i="3"/>
  <c r="S345" i="3" s="1"/>
  <c r="U345" i="3" s="1"/>
  <c r="V360" i="3"/>
  <c r="S360" i="3" s="1"/>
  <c r="U360" i="3" s="1"/>
  <c r="V375" i="3"/>
  <c r="S375" i="3" s="1"/>
  <c r="U375" i="3" s="1"/>
  <c r="V390" i="3"/>
  <c r="S390" i="3" s="1"/>
  <c r="V405" i="3"/>
  <c r="S405" i="3" s="1"/>
  <c r="V420" i="3"/>
  <c r="S420" i="3" s="1"/>
  <c r="U420" i="3" s="1"/>
  <c r="V425" i="3"/>
  <c r="S425" i="3" s="1"/>
  <c r="U425" i="3" s="1"/>
  <c r="V440" i="3"/>
  <c r="S440" i="3" s="1"/>
  <c r="V455" i="3"/>
  <c r="S455" i="3" s="1"/>
  <c r="U455" i="3" s="1"/>
  <c r="V470" i="3"/>
  <c r="S470" i="3" s="1"/>
  <c r="U470" i="3" s="1"/>
  <c r="V485" i="3"/>
  <c r="S485" i="3" s="1"/>
  <c r="U485" i="3" s="1"/>
  <c r="V500" i="3"/>
  <c r="S500" i="3" s="1"/>
  <c r="V515" i="3"/>
  <c r="S515" i="3" s="1"/>
  <c r="U515" i="3" s="1"/>
  <c r="V430" i="3"/>
  <c r="S430" i="3" s="1"/>
  <c r="U430" i="3" s="1"/>
  <c r="V445" i="3"/>
  <c r="S445" i="3" s="1"/>
  <c r="U445" i="3" s="1"/>
  <c r="V460" i="3"/>
  <c r="S460" i="3" s="1"/>
  <c r="V475" i="3"/>
  <c r="S475" i="3" s="1"/>
  <c r="V490" i="3"/>
  <c r="S490" i="3" s="1"/>
  <c r="U490" i="3" s="1"/>
  <c r="V505" i="3"/>
  <c r="S505" i="3" s="1"/>
  <c r="U505" i="3" s="1"/>
  <c r="V520" i="3"/>
  <c r="S520" i="3" s="1"/>
  <c r="V435" i="3"/>
  <c r="S435" i="3" s="1"/>
  <c r="U435" i="3" s="1"/>
  <c r="V450" i="3"/>
  <c r="S450" i="3" s="1"/>
  <c r="U450" i="3" s="1"/>
  <c r="V465" i="3"/>
  <c r="S465" i="3" s="1"/>
  <c r="U465" i="3" s="1"/>
  <c r="V480" i="3"/>
  <c r="S480" i="3" s="1"/>
  <c r="V495" i="3"/>
  <c r="S495" i="3" s="1"/>
  <c r="U495" i="3" s="1"/>
  <c r="V510" i="3"/>
  <c r="S510" i="3" s="1"/>
  <c r="U510" i="3" s="1"/>
  <c r="V525" i="3"/>
  <c r="S525" i="3" s="1"/>
  <c r="U525" i="3" s="1"/>
  <c r="V530" i="3"/>
  <c r="S530" i="3" s="1"/>
  <c r="V545" i="3"/>
  <c r="S545" i="3" s="1"/>
  <c r="U545" i="3" s="1"/>
  <c r="V560" i="3"/>
  <c r="S560" i="3" s="1"/>
  <c r="U560" i="3" s="1"/>
  <c r="V575" i="3"/>
  <c r="S575" i="3" s="1"/>
  <c r="U575" i="3" s="1"/>
  <c r="V590" i="3"/>
  <c r="S590" i="3" s="1"/>
  <c r="V605" i="3"/>
  <c r="S605" i="3" s="1"/>
  <c r="U605" i="3" s="1"/>
  <c r="V620" i="3"/>
  <c r="S620" i="3" s="1"/>
  <c r="U620" i="3" s="1"/>
  <c r="V535" i="3"/>
  <c r="S535" i="3" s="1"/>
  <c r="U535" i="3" s="1"/>
  <c r="V550" i="3"/>
  <c r="S550" i="3" s="1"/>
  <c r="V565" i="3"/>
  <c r="S565" i="3" s="1"/>
  <c r="U565" i="3" s="1"/>
  <c r="V580" i="3"/>
  <c r="S580" i="3" s="1"/>
  <c r="U580" i="3" s="1"/>
  <c r="V595" i="3"/>
  <c r="S595" i="3" s="1"/>
  <c r="U595" i="3" s="1"/>
  <c r="V610" i="3"/>
  <c r="S610" i="3" s="1"/>
  <c r="V625" i="3"/>
  <c r="S625" i="3" s="1"/>
  <c r="U625" i="3" s="1"/>
  <c r="V540" i="3"/>
  <c r="S540" i="3" s="1"/>
  <c r="U540" i="3" s="1"/>
  <c r="V555" i="3"/>
  <c r="S555" i="3" s="1"/>
  <c r="U555" i="3" s="1"/>
  <c r="V570" i="3"/>
  <c r="S570" i="3" s="1"/>
  <c r="V585" i="3"/>
  <c r="S585" i="3" s="1"/>
  <c r="U585" i="3" s="1"/>
  <c r="V600" i="3"/>
  <c r="S600" i="3" s="1"/>
  <c r="U600" i="3" s="1"/>
  <c r="V615" i="3"/>
  <c r="S615" i="3" s="1"/>
  <c r="U615" i="3" s="1"/>
  <c r="V630" i="3"/>
  <c r="S630" i="3" s="1"/>
  <c r="V638" i="3"/>
  <c r="S638" i="3" s="1"/>
  <c r="U638" i="3" s="1"/>
  <c r="V668" i="3"/>
  <c r="S668" i="3" s="1"/>
  <c r="U668" i="3" s="1"/>
  <c r="V698" i="3"/>
  <c r="S698" i="3" s="1"/>
  <c r="U698" i="3" s="1"/>
  <c r="V728" i="3"/>
  <c r="S728" i="3" s="1"/>
  <c r="V758" i="3"/>
  <c r="S758" i="3" s="1"/>
  <c r="U758" i="3" s="1"/>
  <c r="V788" i="3"/>
  <c r="S788" i="3" s="1"/>
  <c r="U788" i="3" s="1"/>
  <c r="V818" i="3"/>
  <c r="S818" i="3" s="1"/>
  <c r="U818" i="3" s="1"/>
  <c r="V648" i="3"/>
  <c r="S648" i="3" s="1"/>
  <c r="V678" i="3"/>
  <c r="S678" i="3" s="1"/>
  <c r="U678" i="3" s="1"/>
  <c r="V708" i="3"/>
  <c r="S708" i="3" s="1"/>
  <c r="U708" i="3" s="1"/>
  <c r="V738" i="3"/>
  <c r="S738" i="3" s="1"/>
  <c r="U738" i="3" s="1"/>
  <c r="V768" i="3"/>
  <c r="S768" i="3" s="1"/>
  <c r="V798" i="3"/>
  <c r="S798" i="3" s="1"/>
  <c r="U798" i="3" s="1"/>
  <c r="V828" i="3"/>
  <c r="S828" i="3" s="1"/>
  <c r="U828" i="3" s="1"/>
  <c r="V658" i="3"/>
  <c r="S658" i="3" s="1"/>
  <c r="U658" i="3" s="1"/>
  <c r="V688" i="3"/>
  <c r="S688" i="3" s="1"/>
  <c r="V718" i="3"/>
  <c r="S718" i="3" s="1"/>
  <c r="U718" i="3" s="1"/>
  <c r="V748" i="3"/>
  <c r="S748" i="3" s="1"/>
  <c r="U748" i="3" s="1"/>
  <c r="V778" i="3"/>
  <c r="S778" i="3" s="1"/>
  <c r="U778" i="3" s="1"/>
  <c r="V808" i="3"/>
  <c r="S808" i="3" s="1"/>
  <c r="V838" i="3"/>
  <c r="S838" i="3" s="1"/>
  <c r="U838" i="3" s="1"/>
  <c r="V639" i="3"/>
  <c r="S639" i="3" s="1"/>
  <c r="U639" i="3" s="1"/>
  <c r="V669" i="3"/>
  <c r="S669" i="3" s="1"/>
  <c r="U669" i="3" s="1"/>
  <c r="V699" i="3"/>
  <c r="S699" i="3" s="1"/>
  <c r="V729" i="3"/>
  <c r="S729" i="3" s="1"/>
  <c r="U729" i="3" s="1"/>
  <c r="V759" i="3"/>
  <c r="S759" i="3" s="1"/>
  <c r="U759" i="3" s="1"/>
  <c r="V789" i="3"/>
  <c r="S789" i="3" s="1"/>
  <c r="U789" i="3" s="1"/>
  <c r="V819" i="3"/>
  <c r="S819" i="3" s="1"/>
  <c r="V649" i="3"/>
  <c r="S649" i="3" s="1"/>
  <c r="U649" i="3" s="1"/>
  <c r="V679" i="3"/>
  <c r="S679" i="3" s="1"/>
  <c r="U679" i="3" s="1"/>
  <c r="V709" i="3"/>
  <c r="S709" i="3" s="1"/>
  <c r="U709" i="3" s="1"/>
  <c r="V739" i="3"/>
  <c r="S739" i="3" s="1"/>
  <c r="V769" i="3"/>
  <c r="S769" i="3" s="1"/>
  <c r="U769" i="3" s="1"/>
  <c r="V799" i="3"/>
  <c r="S799" i="3" s="1"/>
  <c r="U799" i="3" s="1"/>
  <c r="V829" i="3"/>
  <c r="S829" i="3" s="1"/>
  <c r="U829" i="3" s="1"/>
  <c r="V659" i="3"/>
  <c r="S659" i="3" s="1"/>
  <c r="V689" i="3"/>
  <c r="S689" i="3" s="1"/>
  <c r="U689" i="3" s="1"/>
  <c r="V719" i="3"/>
  <c r="S719" i="3" s="1"/>
  <c r="U719" i="3" s="1"/>
  <c r="V749" i="3"/>
  <c r="S749" i="3" s="1"/>
  <c r="U749" i="3" s="1"/>
  <c r="V779" i="3"/>
  <c r="S779" i="3" s="1"/>
  <c r="V809" i="3"/>
  <c r="S809" i="3" s="1"/>
  <c r="U809" i="3" s="1"/>
  <c r="V839" i="3"/>
  <c r="S839" i="3" s="1"/>
  <c r="U839" i="3" s="1"/>
  <c r="V845" i="3"/>
  <c r="S845" i="3" s="1"/>
  <c r="U845" i="3" s="1"/>
  <c r="V860" i="3"/>
  <c r="S860" i="3" s="1"/>
  <c r="V875" i="3"/>
  <c r="S875" i="3" s="1"/>
  <c r="U875" i="3" s="1"/>
  <c r="V890" i="3"/>
  <c r="S890" i="3" s="1"/>
  <c r="U890" i="3" s="1"/>
  <c r="V905" i="3"/>
  <c r="S905" i="3" s="1"/>
  <c r="U905" i="3" s="1"/>
  <c r="V920" i="3"/>
  <c r="S920" i="3" s="1"/>
  <c r="V935" i="3"/>
  <c r="S935" i="3" s="1"/>
  <c r="U935" i="3" s="1"/>
  <c r="V850" i="3"/>
  <c r="S850" i="3" s="1"/>
  <c r="U850" i="3" s="1"/>
  <c r="V865" i="3"/>
  <c r="S865" i="3" s="1"/>
  <c r="U865" i="3" s="1"/>
  <c r="V880" i="3"/>
  <c r="S880" i="3" s="1"/>
  <c r="V895" i="3"/>
  <c r="S895" i="3" s="1"/>
  <c r="U895" i="3" s="1"/>
  <c r="V910" i="3"/>
  <c r="S910" i="3" s="1"/>
  <c r="U910" i="3" s="1"/>
  <c r="V925" i="3"/>
  <c r="S925" i="3" s="1"/>
  <c r="U925" i="3" s="1"/>
  <c r="V940" i="3"/>
  <c r="S940" i="3" s="1"/>
  <c r="V855" i="3"/>
  <c r="S855" i="3" s="1"/>
  <c r="U855" i="3" s="1"/>
  <c r="V870" i="3"/>
  <c r="S870" i="3" s="1"/>
  <c r="U870" i="3" s="1"/>
  <c r="V885" i="3"/>
  <c r="S885" i="3" s="1"/>
  <c r="U885" i="3" s="1"/>
  <c r="V900" i="3"/>
  <c r="S900" i="3" s="1"/>
  <c r="V915" i="3"/>
  <c r="S915" i="3" s="1"/>
  <c r="U915" i="3" s="1"/>
  <c r="V930" i="3"/>
  <c r="S930" i="3" s="1"/>
  <c r="U930" i="3" s="1"/>
  <c r="V945" i="3"/>
  <c r="S945" i="3" s="1"/>
  <c r="U945" i="3" s="1"/>
  <c r="V950" i="3"/>
  <c r="S950" i="3" s="1"/>
  <c r="V965" i="3"/>
  <c r="S965" i="3" s="1"/>
  <c r="U965" i="3" s="1"/>
  <c r="V980" i="3"/>
  <c r="S980" i="3" s="1"/>
  <c r="U980" i="3" s="1"/>
  <c r="V995" i="3"/>
  <c r="S995" i="3" s="1"/>
  <c r="U995" i="3" s="1"/>
  <c r="V1010" i="3"/>
  <c r="S1010" i="3" s="1"/>
  <c r="V1025" i="3"/>
  <c r="S1025" i="3" s="1"/>
  <c r="U1025" i="3" s="1"/>
  <c r="V1040" i="3"/>
  <c r="S1040" i="3" s="1"/>
  <c r="U1040" i="3" s="1"/>
  <c r="V955" i="3"/>
  <c r="S955" i="3" s="1"/>
  <c r="U955" i="3" s="1"/>
  <c r="V970" i="3"/>
  <c r="S970" i="3" s="1"/>
  <c r="V985" i="3"/>
  <c r="S985" i="3" s="1"/>
  <c r="V1000" i="3"/>
  <c r="S1000" i="3" s="1"/>
  <c r="U1000" i="3" s="1"/>
  <c r="V1015" i="3"/>
  <c r="S1015" i="3" s="1"/>
  <c r="U1015" i="3" s="1"/>
  <c r="V1030" i="3"/>
  <c r="S1030" i="3" s="1"/>
  <c r="V1045" i="3"/>
  <c r="S1045" i="3" s="1"/>
  <c r="U1045" i="3" s="1"/>
  <c r="V960" i="3"/>
  <c r="S960" i="3" s="1"/>
  <c r="U960" i="3" s="1"/>
  <c r="V975" i="3"/>
  <c r="S975" i="3" s="1"/>
  <c r="U975" i="3" s="1"/>
  <c r="V990" i="3"/>
  <c r="S990" i="3" s="1"/>
  <c r="V1005" i="3"/>
  <c r="S1005" i="3" s="1"/>
  <c r="U1005" i="3" s="1"/>
  <c r="V1020" i="3"/>
  <c r="S1020" i="3" s="1"/>
  <c r="U1020" i="3" s="1"/>
  <c r="V1035" i="3"/>
  <c r="S1035" i="3" s="1"/>
  <c r="U1035" i="3" s="1"/>
  <c r="V1050" i="3"/>
  <c r="S1050" i="3" s="1"/>
  <c r="V1055" i="3"/>
  <c r="S1055" i="3" s="1"/>
  <c r="V1070" i="3"/>
  <c r="S1070" i="3" s="1"/>
  <c r="U1070" i="3" s="1"/>
  <c r="V1085" i="3"/>
  <c r="S1085" i="3" s="1"/>
  <c r="U1085" i="3" s="1"/>
  <c r="V1100" i="3"/>
  <c r="S1100" i="3" s="1"/>
  <c r="V1115" i="3"/>
  <c r="S1115" i="3" s="1"/>
  <c r="U1115" i="3" s="1"/>
  <c r="V1130" i="3"/>
  <c r="S1130" i="3" s="1"/>
  <c r="U1130" i="3" s="1"/>
  <c r="V1145" i="3"/>
  <c r="S1145" i="3" s="1"/>
  <c r="U1145" i="3" s="1"/>
  <c r="V1060" i="3"/>
  <c r="S1060" i="3" s="1"/>
  <c r="V1075" i="3"/>
  <c r="S1075" i="3" s="1"/>
  <c r="U1075" i="3" s="1"/>
  <c r="V1090" i="3"/>
  <c r="S1090" i="3" s="1"/>
  <c r="U1090" i="3" s="1"/>
  <c r="V1105" i="3"/>
  <c r="S1105" i="3" s="1"/>
  <c r="U1105" i="3" s="1"/>
  <c r="V1120" i="3"/>
  <c r="S1120" i="3" s="1"/>
  <c r="V1135" i="3"/>
  <c r="S1135" i="3" s="1"/>
  <c r="V1150" i="3"/>
  <c r="S1150" i="3" s="1"/>
  <c r="U1150" i="3" s="1"/>
  <c r="V1065" i="3"/>
  <c r="S1065" i="3" s="1"/>
  <c r="U1065" i="3" s="1"/>
  <c r="V1080" i="3"/>
  <c r="S1080" i="3" s="1"/>
  <c r="V1095" i="3"/>
  <c r="S1095" i="3" s="1"/>
  <c r="U1095" i="3" s="1"/>
  <c r="V1110" i="3"/>
  <c r="S1110" i="3" s="1"/>
  <c r="U1110" i="3" s="1"/>
  <c r="V1125" i="3"/>
  <c r="S1125" i="3" s="1"/>
  <c r="U1125" i="3" s="1"/>
  <c r="V1140" i="3"/>
  <c r="S1140" i="3" s="1"/>
  <c r="V1155" i="3"/>
  <c r="S1155" i="3" s="1"/>
  <c r="U1155" i="3" s="1"/>
  <c r="V1160" i="3"/>
  <c r="S1160" i="3" s="1"/>
  <c r="U1160" i="3" s="1"/>
  <c r="V1175" i="3"/>
  <c r="S1175" i="3" s="1"/>
  <c r="U1175" i="3" s="1"/>
  <c r="V1190" i="3"/>
  <c r="S1190" i="3" s="1"/>
  <c r="V1205" i="3"/>
  <c r="S1205" i="3" s="1"/>
  <c r="U1205" i="3" s="1"/>
  <c r="V1220" i="3"/>
  <c r="S1220" i="3" s="1"/>
  <c r="U1220" i="3" s="1"/>
  <c r="V1235" i="3"/>
  <c r="S1235" i="3" s="1"/>
  <c r="U1235" i="3" s="1"/>
  <c r="V1250" i="3"/>
  <c r="S1250" i="3" s="1"/>
  <c r="V1165" i="3"/>
  <c r="S1165" i="3" s="1"/>
  <c r="U1165" i="3" s="1"/>
  <c r="V1180" i="3"/>
  <c r="S1180" i="3" s="1"/>
  <c r="U1180" i="3" s="1"/>
  <c r="V1195" i="3"/>
  <c r="S1195" i="3" s="1"/>
  <c r="U1195" i="3" s="1"/>
  <c r="V1210" i="3"/>
  <c r="S1210" i="3" s="1"/>
  <c r="V1225" i="3"/>
  <c r="S1225" i="3" s="1"/>
  <c r="U1225" i="3" s="1"/>
  <c r="V1240" i="3"/>
  <c r="S1240" i="3" s="1"/>
  <c r="U1240" i="3" s="1"/>
  <c r="V1255" i="3"/>
  <c r="S1255" i="3" s="1"/>
  <c r="U1255" i="3" s="1"/>
  <c r="V1170" i="3"/>
  <c r="S1170" i="3" s="1"/>
  <c r="V1185" i="3"/>
  <c r="S1185" i="3" s="1"/>
  <c r="U1185" i="3" s="1"/>
  <c r="V1200" i="3"/>
  <c r="S1200" i="3" s="1"/>
  <c r="U1200" i="3" s="1"/>
  <c r="V1215" i="3"/>
  <c r="S1215" i="3" s="1"/>
  <c r="U1215" i="3" s="1"/>
  <c r="V1230" i="3"/>
  <c r="S1230" i="3" s="1"/>
  <c r="V1245" i="3"/>
  <c r="S1245" i="3" s="1"/>
  <c r="U1245" i="3" s="1"/>
  <c r="V1260" i="3"/>
  <c r="S1260" i="3" s="1"/>
  <c r="U1260" i="3" s="1"/>
  <c r="V1265" i="3"/>
  <c r="S1265" i="3" s="1"/>
  <c r="U1265" i="3" s="1"/>
  <c r="V1280" i="3"/>
  <c r="S1280" i="3" s="1"/>
  <c r="V1295" i="3"/>
  <c r="S1295" i="3" s="1"/>
  <c r="U1295" i="3" s="1"/>
  <c r="V1310" i="3"/>
  <c r="S1310" i="3" s="1"/>
  <c r="U1310" i="3" s="1"/>
  <c r="V1325" i="3"/>
  <c r="S1325" i="3" s="1"/>
  <c r="U1325" i="3" s="1"/>
  <c r="V1340" i="3"/>
  <c r="S1340" i="3" s="1"/>
  <c r="V1355" i="3"/>
  <c r="S1355" i="3" s="1"/>
  <c r="U1355" i="3" s="1"/>
  <c r="V1270" i="3"/>
  <c r="S1270" i="3" s="1"/>
  <c r="U1270" i="3" s="1"/>
  <c r="V1285" i="3"/>
  <c r="S1285" i="3" s="1"/>
  <c r="U1285" i="3" s="1"/>
  <c r="V1300" i="3"/>
  <c r="S1300" i="3" s="1"/>
  <c r="V1315" i="3"/>
  <c r="S1315" i="3" s="1"/>
  <c r="U1315" i="3" s="1"/>
  <c r="V1330" i="3"/>
  <c r="S1330" i="3" s="1"/>
  <c r="U1330" i="3" s="1"/>
  <c r="V1345" i="3"/>
  <c r="S1345" i="3" s="1"/>
  <c r="U1345" i="3" s="1"/>
  <c r="V1360" i="3"/>
  <c r="S1360" i="3" s="1"/>
  <c r="V1275" i="3"/>
  <c r="S1275" i="3" s="1"/>
  <c r="U1275" i="3" s="1"/>
  <c r="V1290" i="3"/>
  <c r="S1290" i="3" s="1"/>
  <c r="U1290" i="3" s="1"/>
  <c r="V1305" i="3"/>
  <c r="S1305" i="3" s="1"/>
  <c r="U1305" i="3" s="1"/>
  <c r="V1320" i="3"/>
  <c r="S1320" i="3" s="1"/>
  <c r="V1335" i="3"/>
  <c r="S1335" i="3" s="1"/>
  <c r="U1335" i="3" s="1"/>
  <c r="V1350" i="3"/>
  <c r="S1350" i="3" s="1"/>
  <c r="U1350" i="3" s="1"/>
  <c r="V1365" i="3"/>
  <c r="S1365" i="3" s="1"/>
  <c r="U1365" i="3" s="1"/>
  <c r="V1370" i="3"/>
  <c r="S1370" i="3" s="1"/>
  <c r="V1385" i="3"/>
  <c r="S1385" i="3" s="1"/>
  <c r="U1385" i="3" s="1"/>
  <c r="V1400" i="3"/>
  <c r="S1400" i="3" s="1"/>
  <c r="U1400" i="3" s="1"/>
  <c r="V1415" i="3"/>
  <c r="S1415" i="3" s="1"/>
  <c r="U1415" i="3" s="1"/>
  <c r="V1430" i="3"/>
  <c r="S1430" i="3" s="1"/>
  <c r="V1445" i="3"/>
  <c r="S1445" i="3" s="1"/>
  <c r="U1445" i="3" s="1"/>
  <c r="V1460" i="3"/>
  <c r="S1460" i="3" s="1"/>
  <c r="U1460" i="3" s="1"/>
  <c r="V1375" i="3"/>
  <c r="S1375" i="3" s="1"/>
  <c r="U1375" i="3" s="1"/>
  <c r="V1390" i="3"/>
  <c r="S1390" i="3" s="1"/>
  <c r="V1405" i="3"/>
  <c r="S1405" i="3" s="1"/>
  <c r="U1405" i="3" s="1"/>
  <c r="V1420" i="3"/>
  <c r="S1420" i="3" s="1"/>
  <c r="U1420" i="3" s="1"/>
  <c r="V1435" i="3"/>
  <c r="S1435" i="3" s="1"/>
  <c r="U1435" i="3" s="1"/>
  <c r="V1450" i="3"/>
  <c r="S1450" i="3" s="1"/>
  <c r="V1465" i="3"/>
  <c r="S1465" i="3" s="1"/>
  <c r="U1465" i="3" s="1"/>
  <c r="V1380" i="3"/>
  <c r="S1380" i="3" s="1"/>
  <c r="U1380" i="3" s="1"/>
  <c r="V1395" i="3"/>
  <c r="S1395" i="3" s="1"/>
  <c r="U1395" i="3" s="1"/>
  <c r="V1410" i="3"/>
  <c r="S1410" i="3" s="1"/>
  <c r="V1425" i="3"/>
  <c r="S1425" i="3" s="1"/>
  <c r="U1425" i="3" s="1"/>
  <c r="V1440" i="3"/>
  <c r="S1440" i="3" s="1"/>
  <c r="U1440" i="3" s="1"/>
  <c r="V1455" i="3"/>
  <c r="S1455" i="3" s="1"/>
  <c r="U1455" i="3" s="1"/>
  <c r="V1470" i="3"/>
  <c r="S1470" i="3" s="1"/>
  <c r="V1478" i="3"/>
  <c r="S1478" i="3" s="1"/>
  <c r="U1478" i="3" s="1"/>
  <c r="V1508" i="3"/>
  <c r="S1508" i="3" s="1"/>
  <c r="U1508" i="3" s="1"/>
  <c r="V1538" i="3"/>
  <c r="S1538" i="3" s="1"/>
  <c r="U1538" i="3" s="1"/>
  <c r="V1568" i="3"/>
  <c r="S1568" i="3" s="1"/>
  <c r="V1598" i="3"/>
  <c r="S1598" i="3" s="1"/>
  <c r="U1598" i="3" s="1"/>
  <c r="V1628" i="3"/>
  <c r="S1628" i="3" s="1"/>
  <c r="U1628" i="3" s="1"/>
  <c r="V1658" i="3"/>
  <c r="S1658" i="3" s="1"/>
  <c r="U1658" i="3" s="1"/>
  <c r="V1488" i="3"/>
  <c r="S1488" i="3" s="1"/>
  <c r="V1518" i="3"/>
  <c r="S1518" i="3" s="1"/>
  <c r="U1518" i="3" s="1"/>
  <c r="V1548" i="3"/>
  <c r="S1548" i="3" s="1"/>
  <c r="U1548" i="3" s="1"/>
  <c r="V1578" i="3"/>
  <c r="S1578" i="3" s="1"/>
  <c r="U1578" i="3" s="1"/>
  <c r="V1608" i="3"/>
  <c r="S1608" i="3" s="1"/>
  <c r="V1638" i="3"/>
  <c r="S1638" i="3" s="1"/>
  <c r="U1638" i="3" s="1"/>
  <c r="V1668" i="3"/>
  <c r="S1668" i="3" s="1"/>
  <c r="U1668" i="3" s="1"/>
  <c r="V1498" i="3"/>
  <c r="S1498" i="3" s="1"/>
  <c r="U1498" i="3" s="1"/>
  <c r="V1528" i="3"/>
  <c r="S1528" i="3" s="1"/>
  <c r="V1558" i="3"/>
  <c r="S1558" i="3" s="1"/>
  <c r="U1558" i="3" s="1"/>
  <c r="V1588" i="3"/>
  <c r="S1588" i="3" s="1"/>
  <c r="U1588" i="3" s="1"/>
  <c r="V1618" i="3"/>
  <c r="S1618" i="3" s="1"/>
  <c r="U1618" i="3" s="1"/>
  <c r="V1648" i="3"/>
  <c r="S1648" i="3" s="1"/>
  <c r="V1678" i="3"/>
  <c r="S1678" i="3" s="1"/>
  <c r="U1678" i="3" s="1"/>
  <c r="V1479" i="3"/>
  <c r="S1479" i="3" s="1"/>
  <c r="U1479" i="3" s="1"/>
  <c r="V1509" i="3"/>
  <c r="S1509" i="3" s="1"/>
  <c r="U1509" i="3" s="1"/>
  <c r="V1539" i="3"/>
  <c r="S1539" i="3" s="1"/>
  <c r="V1569" i="3"/>
  <c r="S1569" i="3" s="1"/>
  <c r="U1569" i="3" s="1"/>
  <c r="V1599" i="3"/>
  <c r="S1599" i="3" s="1"/>
  <c r="U1599" i="3" s="1"/>
  <c r="V1629" i="3"/>
  <c r="S1629" i="3" s="1"/>
  <c r="U1629" i="3" s="1"/>
  <c r="V1659" i="3"/>
  <c r="S1659" i="3" s="1"/>
  <c r="V1489" i="3"/>
  <c r="S1489" i="3" s="1"/>
  <c r="U1489" i="3" s="1"/>
  <c r="V1519" i="3"/>
  <c r="S1519" i="3" s="1"/>
  <c r="U1519" i="3" s="1"/>
  <c r="V1549" i="3"/>
  <c r="S1549" i="3" s="1"/>
  <c r="U1549" i="3" s="1"/>
  <c r="V1579" i="3"/>
  <c r="S1579" i="3" s="1"/>
  <c r="V1609" i="3"/>
  <c r="S1609" i="3" s="1"/>
  <c r="V1639" i="3"/>
  <c r="S1639" i="3" s="1"/>
  <c r="U1639" i="3" s="1"/>
  <c r="V1669" i="3"/>
  <c r="S1669" i="3" s="1"/>
  <c r="U1669" i="3" s="1"/>
  <c r="V1499" i="3"/>
  <c r="S1499" i="3" s="1"/>
  <c r="V1529" i="3"/>
  <c r="S1529" i="3" s="1"/>
  <c r="U1529" i="3" s="1"/>
  <c r="V1559" i="3"/>
  <c r="S1559" i="3" s="1"/>
  <c r="U1559" i="3" s="1"/>
  <c r="V1589" i="3"/>
  <c r="S1589" i="3" s="1"/>
  <c r="U1589" i="3" s="1"/>
  <c r="V1619" i="3"/>
  <c r="S1619" i="3" s="1"/>
  <c r="V1649" i="3"/>
  <c r="S1649" i="3" s="1"/>
  <c r="U1649" i="3" s="1"/>
  <c r="V1679" i="3"/>
  <c r="S1679" i="3" s="1"/>
  <c r="U1679" i="3" s="1"/>
  <c r="V1685" i="3"/>
  <c r="S1685" i="3" s="1"/>
  <c r="U1685" i="3" s="1"/>
  <c r="V1700" i="3"/>
  <c r="S1700" i="3" s="1"/>
  <c r="V1715" i="3"/>
  <c r="S1715" i="3" s="1"/>
  <c r="V1730" i="3"/>
  <c r="S1730" i="3" s="1"/>
  <c r="U1730" i="3" s="1"/>
  <c r="V1745" i="3"/>
  <c r="S1745" i="3" s="1"/>
  <c r="U1745" i="3" s="1"/>
  <c r="V1760" i="3"/>
  <c r="S1760" i="3" s="1"/>
  <c r="V1775" i="3"/>
  <c r="S1775" i="3" s="1"/>
  <c r="U1775" i="3" s="1"/>
  <c r="V1690" i="3"/>
  <c r="S1690" i="3" s="1"/>
  <c r="U1690" i="3" s="1"/>
  <c r="V1705" i="3"/>
  <c r="S1705" i="3" s="1"/>
  <c r="U1705" i="3" s="1"/>
  <c r="V1720" i="3"/>
  <c r="S1720" i="3" s="1"/>
  <c r="V1735" i="3"/>
  <c r="S1735" i="3" s="1"/>
  <c r="U1735" i="3" s="1"/>
  <c r="V1750" i="3"/>
  <c r="S1750" i="3" s="1"/>
  <c r="U1750" i="3" s="1"/>
  <c r="V1765" i="3"/>
  <c r="S1765" i="3" s="1"/>
  <c r="U1765" i="3" s="1"/>
  <c r="V1780" i="3"/>
  <c r="S1780" i="3" s="1"/>
  <c r="V1695" i="3"/>
  <c r="S1695" i="3" s="1"/>
  <c r="V1710" i="3"/>
  <c r="S1710" i="3" s="1"/>
  <c r="U1710" i="3" s="1"/>
  <c r="V1725" i="3"/>
  <c r="S1725" i="3" s="1"/>
  <c r="U1725" i="3" s="1"/>
  <c r="V1740" i="3"/>
  <c r="S1740" i="3" s="1"/>
  <c r="V1755" i="3"/>
  <c r="S1755" i="3" s="1"/>
  <c r="U1755" i="3" s="1"/>
  <c r="V1770" i="3"/>
  <c r="S1770" i="3" s="1"/>
  <c r="U1770" i="3" s="1"/>
  <c r="V1785" i="3"/>
  <c r="S1785" i="3" s="1"/>
  <c r="U1785" i="3" s="1"/>
  <c r="V1790" i="3"/>
  <c r="S1790" i="3" s="1"/>
  <c r="V1805" i="3"/>
  <c r="S1805" i="3" s="1"/>
  <c r="U1805" i="3" s="1"/>
  <c r="V1820" i="3"/>
  <c r="S1820" i="3" s="1"/>
  <c r="U1820" i="3" s="1"/>
  <c r="V1835" i="3"/>
  <c r="S1835" i="3" s="1"/>
  <c r="U1835" i="3" s="1"/>
  <c r="V1850" i="3"/>
  <c r="S1850" i="3" s="1"/>
  <c r="V1865" i="3"/>
  <c r="S1865" i="3" s="1"/>
  <c r="U1865" i="3" s="1"/>
  <c r="V1880" i="3"/>
  <c r="S1880" i="3" s="1"/>
  <c r="U1880" i="3" s="1"/>
  <c r="V1795" i="3"/>
  <c r="S1795" i="3" s="1"/>
  <c r="U1795" i="3" s="1"/>
  <c r="V1810" i="3"/>
  <c r="S1810" i="3" s="1"/>
  <c r="V1825" i="3"/>
  <c r="S1825" i="3" s="1"/>
  <c r="U1825" i="3" s="1"/>
  <c r="V1840" i="3"/>
  <c r="S1840" i="3" s="1"/>
  <c r="U1840" i="3" s="1"/>
  <c r="V1855" i="3"/>
  <c r="S1855" i="3" s="1"/>
  <c r="U1855" i="3" s="1"/>
  <c r="V1870" i="3"/>
  <c r="S1870" i="3" s="1"/>
  <c r="V1885" i="3"/>
  <c r="S1885" i="3" s="1"/>
  <c r="U1885" i="3" s="1"/>
  <c r="V1800" i="3"/>
  <c r="S1800" i="3" s="1"/>
  <c r="U1800" i="3" s="1"/>
  <c r="V1815" i="3"/>
  <c r="S1815" i="3" s="1"/>
  <c r="U1815" i="3" s="1"/>
  <c r="V1830" i="3"/>
  <c r="S1830" i="3" s="1"/>
  <c r="V1845" i="3"/>
  <c r="S1845" i="3" s="1"/>
  <c r="U1845" i="3" s="1"/>
  <c r="V1860" i="3"/>
  <c r="S1860" i="3" s="1"/>
  <c r="U1860" i="3" s="1"/>
  <c r="V1875" i="3"/>
  <c r="S1875" i="3" s="1"/>
  <c r="U1875" i="3" s="1"/>
  <c r="V1890" i="3"/>
  <c r="S1890" i="3" s="1"/>
  <c r="V1895" i="3"/>
  <c r="S1895" i="3" s="1"/>
  <c r="U1895" i="3" s="1"/>
  <c r="V1910" i="3"/>
  <c r="S1910" i="3" s="1"/>
  <c r="U1910" i="3" s="1"/>
  <c r="V1925" i="3"/>
  <c r="S1925" i="3" s="1"/>
  <c r="U1925" i="3" s="1"/>
  <c r="V1940" i="3"/>
  <c r="S1940" i="3" s="1"/>
  <c r="V1955" i="3"/>
  <c r="S1955" i="3" s="1"/>
  <c r="U1955" i="3" s="1"/>
  <c r="V1970" i="3"/>
  <c r="S1970" i="3" s="1"/>
  <c r="U1970" i="3" s="1"/>
  <c r="V1985" i="3"/>
  <c r="S1985" i="3" s="1"/>
  <c r="U1985" i="3" s="1"/>
  <c r="V1900" i="3"/>
  <c r="S1900" i="3" s="1"/>
  <c r="V1915" i="3"/>
  <c r="S1915" i="3" s="1"/>
  <c r="U1915" i="3" s="1"/>
  <c r="V1930" i="3"/>
  <c r="S1930" i="3" s="1"/>
  <c r="U1930" i="3" s="1"/>
  <c r="V1945" i="3"/>
  <c r="S1945" i="3" s="1"/>
  <c r="U1945" i="3" s="1"/>
  <c r="V1960" i="3"/>
  <c r="S1960" i="3" s="1"/>
  <c r="V1975" i="3"/>
  <c r="S1975" i="3" s="1"/>
  <c r="U1975" i="3" s="1"/>
  <c r="V1990" i="3"/>
  <c r="S1990" i="3" s="1"/>
  <c r="U1990" i="3" s="1"/>
  <c r="V1905" i="3"/>
  <c r="S1905" i="3" s="1"/>
  <c r="U1905" i="3" s="1"/>
  <c r="V1920" i="3"/>
  <c r="S1920" i="3" s="1"/>
  <c r="V1935" i="3"/>
  <c r="S1935" i="3" s="1"/>
  <c r="U1935" i="3" s="1"/>
  <c r="V1950" i="3"/>
  <c r="S1950" i="3" s="1"/>
  <c r="U1950" i="3" s="1"/>
  <c r="V1965" i="3"/>
  <c r="S1965" i="3" s="1"/>
  <c r="U1965" i="3" s="1"/>
  <c r="V1980" i="3"/>
  <c r="S1980" i="3" s="1"/>
  <c r="V1995" i="3"/>
  <c r="S1995" i="3" s="1"/>
  <c r="U1995" i="3" s="1"/>
  <c r="V2000" i="3"/>
  <c r="S2000" i="3" s="1"/>
  <c r="U2000" i="3" s="1"/>
  <c r="V2015" i="3"/>
  <c r="S2015" i="3" s="1"/>
  <c r="U2015" i="3" s="1"/>
  <c r="V2030" i="3"/>
  <c r="S2030" i="3" s="1"/>
  <c r="V2045" i="3"/>
  <c r="S2045" i="3" s="1"/>
  <c r="U2045" i="3" s="1"/>
  <c r="V2060" i="3"/>
  <c r="S2060" i="3" s="1"/>
  <c r="U2060" i="3" s="1"/>
  <c r="V2075" i="3"/>
  <c r="S2075" i="3" s="1"/>
  <c r="U2075" i="3" s="1"/>
  <c r="V2090" i="3"/>
  <c r="S2090" i="3" s="1"/>
  <c r="V2005" i="3"/>
  <c r="S2005" i="3" s="1"/>
  <c r="U2005" i="3" s="1"/>
  <c r="V2020" i="3"/>
  <c r="S2020" i="3" s="1"/>
  <c r="U2020" i="3" s="1"/>
  <c r="V2035" i="3"/>
  <c r="S2035" i="3" s="1"/>
  <c r="U2035" i="3" s="1"/>
  <c r="V2050" i="3"/>
  <c r="S2050" i="3" s="1"/>
  <c r="V2065" i="3"/>
  <c r="S2065" i="3" s="1"/>
  <c r="U2065" i="3" s="1"/>
  <c r="V2080" i="3"/>
  <c r="S2080" i="3" s="1"/>
  <c r="U2080" i="3" s="1"/>
  <c r="V2095" i="3"/>
  <c r="S2095" i="3" s="1"/>
  <c r="U2095" i="3" s="1"/>
  <c r="V2010" i="3"/>
  <c r="S2010" i="3" s="1"/>
  <c r="V2025" i="3"/>
  <c r="S2025" i="3" s="1"/>
  <c r="U2025" i="3" s="1"/>
  <c r="V2040" i="3"/>
  <c r="S2040" i="3" s="1"/>
  <c r="U2040" i="3" s="1"/>
  <c r="V2055" i="3"/>
  <c r="S2055" i="3" s="1"/>
  <c r="U2055" i="3" s="1"/>
  <c r="V2070" i="3"/>
  <c r="S2070" i="3" s="1"/>
  <c r="V2085" i="3"/>
  <c r="S2085" i="3" s="1"/>
  <c r="U2085" i="3" s="1"/>
  <c r="V2100" i="3"/>
  <c r="S2100" i="3" s="1"/>
  <c r="U2100" i="3" s="1"/>
  <c r="V2105" i="3"/>
  <c r="S2105" i="3" s="1"/>
  <c r="U2105" i="3" s="1"/>
  <c r="V2120" i="3"/>
  <c r="S2120" i="3" s="1"/>
  <c r="V2135" i="3"/>
  <c r="S2135" i="3" s="1"/>
  <c r="U2135" i="3" s="1"/>
  <c r="V2150" i="3"/>
  <c r="S2150" i="3" s="1"/>
  <c r="U2150" i="3" s="1"/>
  <c r="V2165" i="3"/>
  <c r="S2165" i="3" s="1"/>
  <c r="U2165" i="3" s="1"/>
  <c r="V2180" i="3"/>
  <c r="S2180" i="3" s="1"/>
  <c r="V2195" i="3"/>
  <c r="S2195" i="3" s="1"/>
  <c r="U2195" i="3" s="1"/>
  <c r="V2110" i="3"/>
  <c r="S2110" i="3" s="1"/>
  <c r="U2110" i="3" s="1"/>
  <c r="V2125" i="3"/>
  <c r="S2125" i="3" s="1"/>
  <c r="U2125" i="3" s="1"/>
  <c r="V2140" i="3"/>
  <c r="S2140" i="3" s="1"/>
  <c r="V2155" i="3"/>
  <c r="S2155" i="3" s="1"/>
  <c r="U2155" i="3" s="1"/>
  <c r="V2170" i="3"/>
  <c r="S2170" i="3" s="1"/>
  <c r="U2170" i="3" s="1"/>
  <c r="V2185" i="3"/>
  <c r="S2185" i="3" s="1"/>
  <c r="U2185" i="3" s="1"/>
  <c r="V2200" i="3"/>
  <c r="S2200" i="3" s="1"/>
  <c r="V2115" i="3"/>
  <c r="S2115" i="3" s="1"/>
  <c r="U2115" i="3" s="1"/>
  <c r="V2130" i="3"/>
  <c r="S2130" i="3" s="1"/>
  <c r="U2130" i="3" s="1"/>
  <c r="V2145" i="3"/>
  <c r="S2145" i="3" s="1"/>
  <c r="U2145" i="3" s="1"/>
  <c r="V2160" i="3"/>
  <c r="S2160" i="3"/>
  <c r="V2175" i="3"/>
  <c r="S2175" i="3" s="1"/>
  <c r="U2175" i="3" s="1"/>
  <c r="V2190" i="3"/>
  <c r="S2190" i="3" s="1"/>
  <c r="U2190" i="3" s="1"/>
  <c r="V2205" i="3"/>
  <c r="S2205" i="3" s="1"/>
  <c r="U2205" i="3" s="1"/>
  <c r="V2210" i="3"/>
  <c r="S2210" i="3" s="1"/>
  <c r="V2225" i="3"/>
  <c r="S2225" i="3" s="1"/>
  <c r="U2225" i="3" s="1"/>
  <c r="V2240" i="3"/>
  <c r="S2240" i="3" s="1"/>
  <c r="U2240" i="3" s="1"/>
  <c r="V2255" i="3"/>
  <c r="S2255" i="3" s="1"/>
  <c r="U2255" i="3" s="1"/>
  <c r="V2270" i="3"/>
  <c r="S2270" i="3" s="1"/>
  <c r="V2285" i="3"/>
  <c r="S2285" i="3" s="1"/>
  <c r="U2285" i="3" s="1"/>
  <c r="V2300" i="3"/>
  <c r="S2300" i="3" s="1"/>
  <c r="U2300" i="3" s="1"/>
  <c r="V2215" i="3"/>
  <c r="S2215" i="3" s="1"/>
  <c r="U2215" i="3" s="1"/>
  <c r="V2230" i="3"/>
  <c r="S2230" i="3" s="1"/>
  <c r="V2245" i="3"/>
  <c r="S2245" i="3" s="1"/>
  <c r="U2245" i="3" s="1"/>
  <c r="V2260" i="3"/>
  <c r="S2260" i="3" s="1"/>
  <c r="U2260" i="3" s="1"/>
  <c r="V2275" i="3"/>
  <c r="S2275" i="3" s="1"/>
  <c r="U2275" i="3" s="1"/>
  <c r="V2290" i="3"/>
  <c r="S2290" i="3" s="1"/>
  <c r="V2305" i="3"/>
  <c r="S2305" i="3" s="1"/>
  <c r="V2220" i="3"/>
  <c r="S2220" i="3" s="1"/>
  <c r="U2220" i="3" s="1"/>
  <c r="V2235" i="3"/>
  <c r="S2235" i="3" s="1"/>
  <c r="U2235" i="3" s="1"/>
  <c r="V2250" i="3"/>
  <c r="S2250" i="3" s="1"/>
  <c r="V2265" i="3"/>
  <c r="S2265" i="3" s="1"/>
  <c r="U2265" i="3" s="1"/>
  <c r="V2280" i="3"/>
  <c r="S2280" i="3" s="1"/>
  <c r="U2280" i="3" s="1"/>
  <c r="V2295" i="3"/>
  <c r="S2295" i="3" s="1"/>
  <c r="U2295" i="3" s="1"/>
  <c r="V2310" i="3"/>
  <c r="S2310" i="3" s="1"/>
  <c r="V2318" i="3"/>
  <c r="S2318" i="3" s="1"/>
  <c r="U2318" i="3" s="1"/>
  <c r="V2348" i="3"/>
  <c r="S2348" i="3" s="1"/>
  <c r="U2348" i="3" s="1"/>
  <c r="V2378" i="3"/>
  <c r="S2378" i="3" s="1"/>
  <c r="U2378" i="3" s="1"/>
  <c r="V2408" i="3"/>
  <c r="S2408" i="3" s="1"/>
  <c r="V2438" i="3"/>
  <c r="S2438" i="3" s="1"/>
  <c r="V2468" i="3"/>
  <c r="S2468" i="3" s="1"/>
  <c r="U2468" i="3" s="1"/>
  <c r="V2498" i="3"/>
  <c r="S2498" i="3" s="1"/>
  <c r="U2498" i="3" s="1"/>
  <c r="V2328" i="3"/>
  <c r="S2328" i="3" s="1"/>
  <c r="V2358" i="3"/>
  <c r="S2358" i="3" s="1"/>
  <c r="U2358" i="3" s="1"/>
  <c r="V2388" i="3"/>
  <c r="S2388" i="3" s="1"/>
  <c r="U2388" i="3" s="1"/>
  <c r="V2418" i="3"/>
  <c r="S2418" i="3" s="1"/>
  <c r="U2418" i="3" s="1"/>
  <c r="V2448" i="3"/>
  <c r="S2448" i="3" s="1"/>
  <c r="V2478" i="3"/>
  <c r="S2478" i="3" s="1"/>
  <c r="U2478" i="3" s="1"/>
  <c r="V2508" i="3"/>
  <c r="S2508" i="3" s="1"/>
  <c r="U2508" i="3" s="1"/>
  <c r="V2338" i="3"/>
  <c r="S2338" i="3" s="1"/>
  <c r="U2338" i="3" s="1"/>
  <c r="V2368" i="3"/>
  <c r="S2368" i="3" s="1"/>
  <c r="V2398" i="3"/>
  <c r="S2398" i="3" s="1"/>
  <c r="V2428" i="3"/>
  <c r="S2428" i="3" s="1"/>
  <c r="U2428" i="3" s="1"/>
  <c r="V2458" i="3"/>
  <c r="S2458" i="3" s="1"/>
  <c r="U2458" i="3" s="1"/>
  <c r="V2488" i="3"/>
  <c r="S2488" i="3" s="1"/>
  <c r="V2518" i="3"/>
  <c r="S2518" i="3" s="1"/>
  <c r="U2518" i="3" s="1"/>
  <c r="V2319" i="3"/>
  <c r="S2319" i="3" s="1"/>
  <c r="U2319" i="3" s="1"/>
  <c r="V2349" i="3"/>
  <c r="S2349" i="3" s="1"/>
  <c r="U2349" i="3" s="1"/>
  <c r="V2379" i="3"/>
  <c r="S2379" i="3" s="1"/>
  <c r="V2409" i="3"/>
  <c r="S2409" i="3" s="1"/>
  <c r="U2409" i="3" s="1"/>
  <c r="V2439" i="3"/>
  <c r="S2439" i="3" s="1"/>
  <c r="U2439" i="3" s="1"/>
  <c r="V2469" i="3"/>
  <c r="S2469" i="3" s="1"/>
  <c r="U2469" i="3" s="1"/>
  <c r="V2499" i="3"/>
  <c r="S2499" i="3" s="1"/>
  <c r="V2329" i="3"/>
  <c r="S2329" i="3" s="1"/>
  <c r="U2329" i="3" s="1"/>
  <c r="V2359" i="3"/>
  <c r="S2359" i="3" s="1"/>
  <c r="U2359" i="3" s="1"/>
  <c r="V2389" i="3"/>
  <c r="S2389" i="3" s="1"/>
  <c r="U2389" i="3" s="1"/>
  <c r="V2419" i="3"/>
  <c r="S2419" i="3" s="1"/>
  <c r="V2449" i="3"/>
  <c r="S2449" i="3" s="1"/>
  <c r="U2449" i="3" s="1"/>
  <c r="V2479" i="3"/>
  <c r="S2479" i="3" s="1"/>
  <c r="U2479" i="3" s="1"/>
  <c r="V2509" i="3"/>
  <c r="S2509" i="3" s="1"/>
  <c r="U2509" i="3" s="1"/>
  <c r="V2339" i="3"/>
  <c r="S2339" i="3" s="1"/>
  <c r="V2369" i="3"/>
  <c r="S2369" i="3" s="1"/>
  <c r="U2369" i="3" s="1"/>
  <c r="V2399" i="3"/>
  <c r="S2399" i="3" s="1"/>
  <c r="U2399" i="3" s="1"/>
  <c r="V2429" i="3"/>
  <c r="S2429" i="3" s="1"/>
  <c r="U2429" i="3" s="1"/>
  <c r="V2459" i="3"/>
  <c r="S2459" i="3" s="1"/>
  <c r="V2489" i="3"/>
  <c r="S2489" i="3" s="1"/>
  <c r="U2489" i="3" s="1"/>
  <c r="V2519" i="3"/>
  <c r="S2519" i="3" s="1"/>
  <c r="U2519" i="3" s="1"/>
  <c r="V2525" i="3"/>
  <c r="S2525" i="3" s="1"/>
  <c r="U2525" i="3" s="1"/>
  <c r="V2540" i="3"/>
  <c r="S2540" i="3" s="1"/>
  <c r="V2555" i="3"/>
  <c r="S2555" i="3" s="1"/>
  <c r="U2555" i="3" s="1"/>
  <c r="V2570" i="3"/>
  <c r="S2570" i="3" s="1"/>
  <c r="U2570" i="3" s="1"/>
  <c r="V2585" i="3"/>
  <c r="S2585" i="3" s="1"/>
  <c r="U2585" i="3" s="1"/>
  <c r="V2600" i="3"/>
  <c r="S2600" i="3" s="1"/>
  <c r="V2615" i="3"/>
  <c r="S2615" i="3" s="1"/>
  <c r="U2615" i="3" s="1"/>
  <c r="V2530" i="3"/>
  <c r="S2530" i="3" s="1"/>
  <c r="U2530" i="3" s="1"/>
  <c r="V2545" i="3"/>
  <c r="S2545" i="3" s="1"/>
  <c r="U2545" i="3" s="1"/>
  <c r="V2560" i="3"/>
  <c r="S2560" i="3" s="1"/>
  <c r="V2575" i="3"/>
  <c r="S2575" i="3" s="1"/>
  <c r="U2575" i="3" s="1"/>
  <c r="V2590" i="3"/>
  <c r="S2590" i="3" s="1"/>
  <c r="U2590" i="3" s="1"/>
  <c r="V2605" i="3"/>
  <c r="S2605" i="3" s="1"/>
  <c r="U2605" i="3" s="1"/>
  <c r="V2620" i="3"/>
  <c r="S2620" i="3" s="1"/>
  <c r="V2535" i="3"/>
  <c r="S2535" i="3" s="1"/>
  <c r="U2535" i="3" s="1"/>
  <c r="V2550" i="3"/>
  <c r="S2550" i="3" s="1"/>
  <c r="U2550" i="3" s="1"/>
  <c r="V2565" i="3"/>
  <c r="S2565" i="3" s="1"/>
  <c r="U2565" i="3" s="1"/>
  <c r="V2580" i="3"/>
  <c r="S2580" i="3" s="1"/>
  <c r="V2595" i="3"/>
  <c r="S2595" i="3" s="1"/>
  <c r="U2595" i="3" s="1"/>
  <c r="V2610" i="3"/>
  <c r="S2610" i="3" s="1"/>
  <c r="U2610" i="3" s="1"/>
  <c r="V2625" i="3"/>
  <c r="S2625" i="3" s="1"/>
  <c r="U2625" i="3" s="1"/>
  <c r="V2630" i="3"/>
  <c r="S2630" i="3" s="1"/>
  <c r="V2645" i="3"/>
  <c r="S2645" i="3" s="1"/>
  <c r="U2645" i="3" s="1"/>
  <c r="V2660" i="3"/>
  <c r="S2660" i="3" s="1"/>
  <c r="U2660" i="3" s="1"/>
  <c r="V2675" i="3"/>
  <c r="S2675" i="3" s="1"/>
  <c r="U2675" i="3" s="1"/>
  <c r="V2690" i="3"/>
  <c r="S2690" i="3" s="1"/>
  <c r="V2705" i="3"/>
  <c r="S2705" i="3" s="1"/>
  <c r="U2705" i="3" s="1"/>
  <c r="V2720" i="3"/>
  <c r="S2720" i="3" s="1"/>
  <c r="U2720" i="3" s="1"/>
  <c r="V2635" i="3"/>
  <c r="S2635" i="3" s="1"/>
  <c r="U2635" i="3" s="1"/>
  <c r="V2650" i="3"/>
  <c r="S2650" i="3" s="1"/>
  <c r="V2665" i="3"/>
  <c r="S2665" i="3" s="1"/>
  <c r="U2665" i="3" s="1"/>
  <c r="V2680" i="3"/>
  <c r="S2680" i="3" s="1"/>
  <c r="U2680" i="3" s="1"/>
  <c r="V2695" i="3"/>
  <c r="S2695" i="3" s="1"/>
  <c r="U2695" i="3" s="1"/>
  <c r="V2710" i="3"/>
  <c r="S2710" i="3" s="1"/>
  <c r="V2725" i="3"/>
  <c r="S2725" i="3" s="1"/>
  <c r="U2725" i="3" s="1"/>
  <c r="V2640" i="3"/>
  <c r="S2640" i="3" s="1"/>
  <c r="U2640" i="3" s="1"/>
  <c r="V2655" i="3"/>
  <c r="S2655" i="3" s="1"/>
  <c r="U2655" i="3" s="1"/>
  <c r="V2670" i="3"/>
  <c r="S2670" i="3" s="1"/>
  <c r="V2685" i="3"/>
  <c r="S2685" i="3" s="1"/>
  <c r="U2685" i="3" s="1"/>
  <c r="V2700" i="3"/>
  <c r="S2700" i="3" s="1"/>
  <c r="U2700" i="3" s="1"/>
  <c r="V2715" i="3"/>
  <c r="S2715" i="3" s="1"/>
  <c r="U2715" i="3" s="1"/>
  <c r="V2730" i="3"/>
  <c r="S2730" i="3" s="1"/>
  <c r="V2735" i="3"/>
  <c r="S2735" i="3" s="1"/>
  <c r="U2735" i="3" s="1"/>
  <c r="V2750" i="3"/>
  <c r="S2750" i="3" s="1"/>
  <c r="U2750" i="3" s="1"/>
  <c r="V2765" i="3"/>
  <c r="S2765" i="3" s="1"/>
  <c r="U2765" i="3" s="1"/>
  <c r="V2780" i="3"/>
  <c r="S2780" i="3" s="1"/>
  <c r="V2795" i="3"/>
  <c r="S2795" i="3" s="1"/>
  <c r="U2795" i="3" s="1"/>
  <c r="V2810" i="3"/>
  <c r="S2810" i="3" s="1"/>
  <c r="U2810" i="3" s="1"/>
  <c r="V2825" i="3"/>
  <c r="S2825" i="3" s="1"/>
  <c r="U2825" i="3" s="1"/>
  <c r="V2740" i="3"/>
  <c r="S2740" i="3" s="1"/>
  <c r="V2755" i="3"/>
  <c r="S2755" i="3" s="1"/>
  <c r="U2755" i="3" s="1"/>
  <c r="V2770" i="3"/>
  <c r="S2770" i="3" s="1"/>
  <c r="U2770" i="3" s="1"/>
  <c r="V2785" i="3"/>
  <c r="S2785" i="3" s="1"/>
  <c r="U2785" i="3" s="1"/>
  <c r="V2800" i="3"/>
  <c r="S2800" i="3" s="1"/>
  <c r="V2815" i="3"/>
  <c r="S2815" i="3" s="1"/>
  <c r="U2815" i="3" s="1"/>
  <c r="V2830" i="3"/>
  <c r="S2830" i="3" s="1"/>
  <c r="U2830" i="3" s="1"/>
  <c r="V2745" i="3"/>
  <c r="S2745" i="3" s="1"/>
  <c r="U2745" i="3" s="1"/>
  <c r="V2760" i="3"/>
  <c r="S2760" i="3" s="1"/>
  <c r="V2775" i="3"/>
  <c r="S2775" i="3" s="1"/>
  <c r="U2775" i="3" s="1"/>
  <c r="V2790" i="3"/>
  <c r="S2790" i="3" s="1"/>
  <c r="U2790" i="3" s="1"/>
  <c r="V2805" i="3"/>
  <c r="S2805" i="3" s="1"/>
  <c r="U2805" i="3" s="1"/>
  <c r="V2820" i="3"/>
  <c r="S2820" i="3" s="1"/>
  <c r="V2835" i="3"/>
  <c r="S2835" i="3" s="1"/>
  <c r="U2835" i="3" s="1"/>
  <c r="V2840" i="3"/>
  <c r="S2840" i="3" s="1"/>
  <c r="U2840" i="3" s="1"/>
  <c r="V2855" i="3"/>
  <c r="S2855" i="3" s="1"/>
  <c r="U2855" i="3" s="1"/>
  <c r="V2870" i="3"/>
  <c r="S2870" i="3" s="1"/>
  <c r="V2885" i="3"/>
  <c r="S2885" i="3" s="1"/>
  <c r="U2885" i="3" s="1"/>
  <c r="V2900" i="3"/>
  <c r="S2900" i="3" s="1"/>
  <c r="U2900" i="3" s="1"/>
  <c r="V2915" i="3"/>
  <c r="S2915" i="3" s="1"/>
  <c r="U2915" i="3" s="1"/>
  <c r="V2930" i="3"/>
  <c r="S2930" i="3" s="1"/>
  <c r="V2845" i="3"/>
  <c r="S2845" i="3" s="1"/>
  <c r="U2845" i="3" s="1"/>
  <c r="V2860" i="3"/>
  <c r="S2860" i="3" s="1"/>
  <c r="U2860" i="3" s="1"/>
  <c r="V2875" i="3"/>
  <c r="S2875" i="3" s="1"/>
  <c r="U2875" i="3" s="1"/>
  <c r="V2890" i="3"/>
  <c r="S2890" i="3" s="1"/>
  <c r="V2905" i="3"/>
  <c r="S2905" i="3" s="1"/>
  <c r="U2905" i="3" s="1"/>
  <c r="V2920" i="3"/>
  <c r="S2920" i="3" s="1"/>
  <c r="U2920" i="3" s="1"/>
  <c r="V2935" i="3"/>
  <c r="S2935" i="3" s="1"/>
  <c r="U2935" i="3" s="1"/>
  <c r="V2850" i="3"/>
  <c r="S2850" i="3" s="1"/>
  <c r="U2850" i="3" s="1"/>
  <c r="V2865" i="3"/>
  <c r="S2865" i="3" s="1"/>
  <c r="U2865" i="3" s="1"/>
  <c r="V2880" i="3"/>
  <c r="S2880" i="3" s="1"/>
  <c r="U2880" i="3" s="1"/>
  <c r="V2895" i="3"/>
  <c r="S2895" i="3" s="1"/>
  <c r="U2895" i="3" s="1"/>
  <c r="V2910" i="3"/>
  <c r="S2910" i="3" s="1"/>
  <c r="V2925" i="3"/>
  <c r="S2925" i="3" s="1"/>
  <c r="U2925" i="3" s="1"/>
  <c r="V2940" i="3"/>
  <c r="S2940" i="3" s="1"/>
  <c r="U2940" i="3" s="1"/>
  <c r="V2945" i="3"/>
  <c r="S2945" i="3" s="1"/>
  <c r="U2945" i="3" s="1"/>
  <c r="V2960" i="3"/>
  <c r="S2960" i="3" s="1"/>
  <c r="V2975" i="3"/>
  <c r="S2975" i="3" s="1"/>
  <c r="U2975" i="3" s="1"/>
  <c r="V2990" i="3"/>
  <c r="S2990" i="3" s="1"/>
  <c r="U2990" i="3" s="1"/>
  <c r="V3005" i="3"/>
  <c r="S3005" i="3" s="1"/>
  <c r="U3005" i="3" s="1"/>
  <c r="V3020" i="3"/>
  <c r="S3020" i="3" s="1"/>
  <c r="V3035" i="3"/>
  <c r="S3035" i="3" s="1"/>
  <c r="V2950" i="3"/>
  <c r="S2950" i="3" s="1"/>
  <c r="U2950" i="3" s="1"/>
  <c r="V2965" i="3"/>
  <c r="S2965" i="3" s="1"/>
  <c r="U2965" i="3" s="1"/>
  <c r="V2980" i="3"/>
  <c r="S2980" i="3" s="1"/>
  <c r="V2995" i="3"/>
  <c r="S2995" i="3" s="1"/>
  <c r="U2995" i="3" s="1"/>
  <c r="V3010" i="3"/>
  <c r="S3010" i="3" s="1"/>
  <c r="U3010" i="3" s="1"/>
  <c r="V3025" i="3"/>
  <c r="S3025" i="3" s="1"/>
  <c r="U3025" i="3" s="1"/>
  <c r="V3040" i="3"/>
  <c r="S3040" i="3" s="1"/>
  <c r="V2955" i="3"/>
  <c r="S2955" i="3" s="1"/>
  <c r="U2955" i="3" s="1"/>
  <c r="V2970" i="3"/>
  <c r="S2970" i="3" s="1"/>
  <c r="U2970" i="3" s="1"/>
  <c r="V2985" i="3"/>
  <c r="S2985" i="3" s="1"/>
  <c r="U2985" i="3" s="1"/>
  <c r="V3000" i="3"/>
  <c r="S3000" i="3" s="1"/>
  <c r="V3015" i="3"/>
  <c r="S3015" i="3" s="1"/>
  <c r="V3030" i="3"/>
  <c r="S3030" i="3" s="1"/>
  <c r="U3030" i="3" s="1"/>
  <c r="V3045" i="3"/>
  <c r="S3045" i="3" s="1"/>
  <c r="U3045" i="3" s="1"/>
  <c r="V3050" i="3"/>
  <c r="S3050" i="3" s="1"/>
  <c r="V3065" i="3"/>
  <c r="S3065" i="3" s="1"/>
  <c r="U3065" i="3" s="1"/>
  <c r="V3080" i="3"/>
  <c r="S3080" i="3" s="1"/>
  <c r="U3080" i="3" s="1"/>
  <c r="V3095" i="3"/>
  <c r="S3095" i="3" s="1"/>
  <c r="U3095" i="3" s="1"/>
  <c r="V3110" i="3"/>
  <c r="S3110" i="3" s="1"/>
  <c r="V3125" i="3"/>
  <c r="S3125" i="3" s="1"/>
  <c r="U3125" i="3" s="1"/>
  <c r="V3140" i="3"/>
  <c r="S3140" i="3" s="1"/>
  <c r="U3140" i="3" s="1"/>
  <c r="V3055" i="3"/>
  <c r="S3055" i="3" s="1"/>
  <c r="U3055" i="3" s="1"/>
  <c r="V3070" i="3"/>
  <c r="S3070" i="3" s="1"/>
  <c r="V3085" i="3"/>
  <c r="S3085" i="3" s="1"/>
  <c r="U3085" i="3" s="1"/>
  <c r="V3100" i="3"/>
  <c r="S3100" i="3" s="1"/>
  <c r="U3100" i="3" s="1"/>
  <c r="V3115" i="3"/>
  <c r="S3115" i="3" s="1"/>
  <c r="U3115" i="3" s="1"/>
  <c r="V3130" i="3"/>
  <c r="S3130" i="3" s="1"/>
  <c r="V3145" i="3"/>
  <c r="S3145" i="3" s="1"/>
  <c r="U3145" i="3" s="1"/>
  <c r="V3060" i="3"/>
  <c r="S3060" i="3" s="1"/>
  <c r="U3060" i="3" s="1"/>
  <c r="V3075" i="3"/>
  <c r="S3075" i="3" s="1"/>
  <c r="U3075" i="3" s="1"/>
  <c r="V3090" i="3"/>
  <c r="S3090" i="3" s="1"/>
  <c r="U3090" i="3" s="1"/>
  <c r="V3105" i="3"/>
  <c r="S3105" i="3" s="1"/>
  <c r="U3105" i="3" s="1"/>
  <c r="V3120" i="3"/>
  <c r="S3120" i="3" s="1"/>
  <c r="U3120" i="3" s="1"/>
  <c r="V3135" i="3"/>
  <c r="S3135" i="3" s="1"/>
  <c r="U3135" i="3" s="1"/>
  <c r="V3150" i="3"/>
  <c r="S3150" i="3" s="1"/>
  <c r="V3158" i="3"/>
  <c r="S3158" i="3" s="1"/>
  <c r="U3158" i="3" s="1"/>
  <c r="V3188" i="3"/>
  <c r="S3188" i="3" s="1"/>
  <c r="U3188" i="3" s="1"/>
  <c r="V3218" i="3"/>
  <c r="S3218" i="3" s="1"/>
  <c r="U3218" i="3" s="1"/>
  <c r="V3248" i="3"/>
  <c r="S3248" i="3" s="1"/>
  <c r="V3278" i="3"/>
  <c r="S3278" i="3" s="1"/>
  <c r="U3278" i="3" s="1"/>
  <c r="V3308" i="3"/>
  <c r="S3308" i="3" s="1"/>
  <c r="U3308" i="3" s="1"/>
  <c r="V3338" i="3"/>
  <c r="S3338" i="3" s="1"/>
  <c r="U3338" i="3" s="1"/>
  <c r="V3168" i="3"/>
  <c r="S3168" i="3" s="1"/>
  <c r="V3198" i="3"/>
  <c r="S3198" i="3" s="1"/>
  <c r="U3198" i="3" s="1"/>
  <c r="V3228" i="3"/>
  <c r="S3228" i="3" s="1"/>
  <c r="U3228" i="3" s="1"/>
  <c r="V3258" i="3"/>
  <c r="S3258" i="3" s="1"/>
  <c r="U3258" i="3" s="1"/>
  <c r="V3288" i="3"/>
  <c r="S3288" i="3" s="1"/>
  <c r="V3318" i="3"/>
  <c r="S3318" i="3" s="1"/>
  <c r="U3318" i="3" s="1"/>
  <c r="V3348" i="3"/>
  <c r="S3348" i="3" s="1"/>
  <c r="U3348" i="3" s="1"/>
  <c r="V3178" i="3"/>
  <c r="S3178" i="3" s="1"/>
  <c r="U3178" i="3" s="1"/>
  <c r="V3208" i="3"/>
  <c r="S3208" i="3" s="1"/>
  <c r="V3238" i="3"/>
  <c r="S3238" i="3" s="1"/>
  <c r="U3238" i="3" s="1"/>
  <c r="V3268" i="3"/>
  <c r="S3268" i="3" s="1"/>
  <c r="U3268" i="3" s="1"/>
  <c r="V3298" i="3"/>
  <c r="S3298" i="3" s="1"/>
  <c r="U3298" i="3" s="1"/>
  <c r="V3328" i="3"/>
  <c r="S3328" i="3" s="1"/>
  <c r="V3358" i="3"/>
  <c r="S3358" i="3" s="1"/>
  <c r="U3358" i="3" s="1"/>
  <c r="V3159" i="3"/>
  <c r="S3159" i="3" s="1"/>
  <c r="U3159" i="3" s="1"/>
  <c r="V3189" i="3"/>
  <c r="S3189" i="3" s="1"/>
  <c r="U3189" i="3" s="1"/>
  <c r="V3219" i="3"/>
  <c r="S3219" i="3" s="1"/>
  <c r="U3219" i="3" s="1"/>
  <c r="V3249" i="3"/>
  <c r="S3249" i="3" s="1"/>
  <c r="U3249" i="3" s="1"/>
  <c r="V3279" i="3"/>
  <c r="S3279" i="3" s="1"/>
  <c r="U3279" i="3" s="1"/>
  <c r="V3309" i="3"/>
  <c r="S3309" i="3" s="1"/>
  <c r="U3309" i="3" s="1"/>
  <c r="V3339" i="3"/>
  <c r="S3339" i="3" s="1"/>
  <c r="V3169" i="3"/>
  <c r="S3169" i="3" s="1"/>
  <c r="U3169" i="3" s="1"/>
  <c r="V3199" i="3"/>
  <c r="S3199" i="3" s="1"/>
  <c r="U3199" i="3" s="1"/>
  <c r="V3229" i="3"/>
  <c r="S3229" i="3" s="1"/>
  <c r="U3229" i="3" s="1"/>
  <c r="V3259" i="3"/>
  <c r="S3259" i="3" s="1"/>
  <c r="V3289" i="3"/>
  <c r="S3289" i="3" s="1"/>
  <c r="U3289" i="3" s="1"/>
  <c r="V3319" i="3"/>
  <c r="S3319" i="3" s="1"/>
  <c r="U3319" i="3" s="1"/>
  <c r="V3349" i="3"/>
  <c r="S3349" i="3" s="1"/>
  <c r="U3349" i="3" s="1"/>
  <c r="V3179" i="3"/>
  <c r="S3179" i="3" s="1"/>
  <c r="V3209" i="3"/>
  <c r="S3209" i="3" s="1"/>
  <c r="U3209" i="3" s="1"/>
  <c r="V3239" i="3"/>
  <c r="S3239" i="3" s="1"/>
  <c r="U3239" i="3" s="1"/>
  <c r="V3269" i="3"/>
  <c r="S3269" i="3" s="1"/>
  <c r="U3269" i="3" s="1"/>
  <c r="V3299" i="3"/>
  <c r="S3299" i="3" s="1"/>
  <c r="V3329" i="3"/>
  <c r="S3329" i="3" s="1"/>
  <c r="U3329" i="3" s="1"/>
  <c r="V3359" i="3"/>
  <c r="S3359" i="3" s="1"/>
  <c r="U3359" i="3" s="1"/>
  <c r="V3365" i="3"/>
  <c r="S3365" i="3" s="1"/>
  <c r="U3365" i="3" s="1"/>
  <c r="V3380" i="3"/>
  <c r="S3380" i="3" s="1"/>
  <c r="V3395" i="3"/>
  <c r="S3395" i="3" s="1"/>
  <c r="U3395" i="3" s="1"/>
  <c r="V3410" i="3"/>
  <c r="S3410" i="3" s="1"/>
  <c r="U3410" i="3" s="1"/>
  <c r="V3425" i="3"/>
  <c r="S3425" i="3" s="1"/>
  <c r="U3425" i="3" s="1"/>
  <c r="V3440" i="3"/>
  <c r="S3440" i="3" s="1"/>
  <c r="V3455" i="3"/>
  <c r="S3455" i="3" s="1"/>
  <c r="U3455" i="3" s="1"/>
  <c r="V3370" i="3"/>
  <c r="S3370" i="3" s="1"/>
  <c r="U3370" i="3" s="1"/>
  <c r="V3385" i="3"/>
  <c r="S3385" i="3" s="1"/>
  <c r="U3385" i="3" s="1"/>
  <c r="V3400" i="3"/>
  <c r="S3400" i="3" s="1"/>
  <c r="V3415" i="3"/>
  <c r="S3415" i="3" s="1"/>
  <c r="U3415" i="3" s="1"/>
  <c r="V3430" i="3"/>
  <c r="S3430" i="3" s="1"/>
  <c r="U3430" i="3" s="1"/>
  <c r="V3445" i="3"/>
  <c r="S3445" i="3" s="1"/>
  <c r="U3445" i="3" s="1"/>
  <c r="V3460" i="3"/>
  <c r="S3460" i="3" s="1"/>
  <c r="V3375" i="3"/>
  <c r="S3375" i="3" s="1"/>
  <c r="U3375" i="3" s="1"/>
  <c r="V3390" i="3"/>
  <c r="S3390" i="3" s="1"/>
  <c r="U3390" i="3" s="1"/>
  <c r="V3405" i="3"/>
  <c r="S3405" i="3" s="1"/>
  <c r="U3405" i="3" s="1"/>
  <c r="V3420" i="3"/>
  <c r="S3420" i="3" s="1"/>
  <c r="V3435" i="3"/>
  <c r="S3435" i="3" s="1"/>
  <c r="U3435" i="3" s="1"/>
  <c r="V3450" i="3"/>
  <c r="S3450" i="3" s="1"/>
  <c r="U3450" i="3" s="1"/>
  <c r="V3465" i="3"/>
  <c r="S3465" i="3" s="1"/>
  <c r="U3465" i="3" s="1"/>
  <c r="V3470" i="3"/>
  <c r="S3470" i="3" s="1"/>
  <c r="V3485" i="3"/>
  <c r="S3485" i="3" s="1"/>
  <c r="U3485" i="3" s="1"/>
  <c r="V3500" i="3"/>
  <c r="S3500" i="3" s="1"/>
  <c r="U3500" i="3" s="1"/>
  <c r="V3515" i="3"/>
  <c r="S3515" i="3" s="1"/>
  <c r="U3515" i="3" s="1"/>
  <c r="V3530" i="3"/>
  <c r="S3530" i="3" s="1"/>
  <c r="V3545" i="3"/>
  <c r="S3545" i="3" s="1"/>
  <c r="U3545" i="3" s="1"/>
  <c r="V3560" i="3"/>
  <c r="S3560" i="3" s="1"/>
  <c r="U3560" i="3" s="1"/>
  <c r="V3475" i="3"/>
  <c r="S3475" i="3" s="1"/>
  <c r="U3475" i="3" s="1"/>
  <c r="V3490" i="3"/>
  <c r="S3490" i="3" s="1"/>
  <c r="V3505" i="3"/>
  <c r="S3505" i="3" s="1"/>
  <c r="U3505" i="3" s="1"/>
  <c r="V3520" i="3"/>
  <c r="S3520" i="3" s="1"/>
  <c r="U3520" i="3" s="1"/>
  <c r="V3535" i="3"/>
  <c r="S3535" i="3" s="1"/>
  <c r="U3535" i="3" s="1"/>
  <c r="V3550" i="3"/>
  <c r="S3550" i="3" s="1"/>
  <c r="V3565" i="3"/>
  <c r="S3565" i="3" s="1"/>
  <c r="U3565" i="3" s="1"/>
  <c r="V3480" i="3"/>
  <c r="S3480" i="3" s="1"/>
  <c r="U3480" i="3" s="1"/>
  <c r="V3495" i="3"/>
  <c r="S3495" i="3" s="1"/>
  <c r="U3495" i="3" s="1"/>
  <c r="V3510" i="3"/>
  <c r="S3510" i="3" s="1"/>
  <c r="V3525" i="3"/>
  <c r="S3525" i="3" s="1"/>
  <c r="V3540" i="3"/>
  <c r="S3540" i="3" s="1"/>
  <c r="U3540" i="3" s="1"/>
  <c r="V3555" i="3"/>
  <c r="S3555" i="3" s="1"/>
  <c r="U3555" i="3" s="1"/>
  <c r="V3570" i="3"/>
  <c r="S3570" i="3" s="1"/>
  <c r="V3575" i="3"/>
  <c r="S3575" i="3" s="1"/>
  <c r="U3575" i="3" s="1"/>
  <c r="V3590" i="3"/>
  <c r="S3590" i="3" s="1"/>
  <c r="V3605" i="3"/>
  <c r="S3605" i="3" s="1"/>
  <c r="U3605" i="3" s="1"/>
  <c r="V3620" i="3"/>
  <c r="S3620" i="3" s="1"/>
  <c r="V3635" i="3"/>
  <c r="S3635" i="3" s="1"/>
  <c r="U3635" i="3" s="1"/>
  <c r="V3650" i="3"/>
  <c r="S3650" i="3" s="1"/>
  <c r="U3650" i="3" s="1"/>
  <c r="V3665" i="3"/>
  <c r="S3665" i="3" s="1"/>
  <c r="U3665" i="3" s="1"/>
  <c r="V3580" i="3"/>
  <c r="S3580" i="3" s="1"/>
  <c r="V3595" i="3"/>
  <c r="S3595" i="3" s="1"/>
  <c r="U3595" i="3" s="1"/>
  <c r="V3610" i="3"/>
  <c r="S3610" i="3" s="1"/>
  <c r="V3625" i="3"/>
  <c r="S3625" i="3" s="1"/>
  <c r="U3625" i="3" s="1"/>
  <c r="V3640" i="3"/>
  <c r="S3640" i="3" s="1"/>
  <c r="V3655" i="3"/>
  <c r="S3655" i="3" s="1"/>
  <c r="U3655" i="3" s="1"/>
  <c r="V3670" i="3"/>
  <c r="S3670" i="3" s="1"/>
  <c r="U3670" i="3" s="1"/>
  <c r="V3585" i="3"/>
  <c r="S3585" i="3" s="1"/>
  <c r="U3585" i="3" s="1"/>
  <c r="V3600" i="3"/>
  <c r="S3600" i="3" s="1"/>
  <c r="V3615" i="3"/>
  <c r="S3615" i="3" s="1"/>
  <c r="U3615" i="3" s="1"/>
  <c r="V3630" i="3"/>
  <c r="S3630" i="3" s="1"/>
  <c r="U3630" i="3" s="1"/>
  <c r="V3645" i="3"/>
  <c r="S3645" i="3" s="1"/>
  <c r="U3645" i="3" s="1"/>
  <c r="V3660" i="3"/>
  <c r="S3660" i="3" s="1"/>
  <c r="V3675" i="3"/>
  <c r="S3675" i="3" s="1"/>
  <c r="U3675" i="3" s="1"/>
  <c r="V3680" i="3"/>
  <c r="S3680" i="3" s="1"/>
  <c r="U3680" i="3" s="1"/>
  <c r="V3695" i="3"/>
  <c r="S3695" i="3" s="1"/>
  <c r="U3695" i="3" s="1"/>
  <c r="V3710" i="3"/>
  <c r="S3710" i="3" s="1"/>
  <c r="V3725" i="3"/>
  <c r="S3725" i="3" s="1"/>
  <c r="U3725" i="3" s="1"/>
  <c r="V3740" i="3"/>
  <c r="S3740" i="3"/>
  <c r="U3740" i="3" s="1"/>
  <c r="V3755" i="3"/>
  <c r="S3755" i="3" s="1"/>
  <c r="U3755" i="3" s="1"/>
  <c r="V3770" i="3"/>
  <c r="S3770" i="3" s="1"/>
  <c r="V3685" i="3"/>
  <c r="S3685" i="3" s="1"/>
  <c r="U3685" i="3" s="1"/>
  <c r="V3700" i="3"/>
  <c r="S3700" i="3" s="1"/>
  <c r="U3700" i="3" s="1"/>
  <c r="V3715" i="3"/>
  <c r="S3715" i="3" s="1"/>
  <c r="U3715" i="3" s="1"/>
  <c r="V3730" i="3"/>
  <c r="S3730" i="3" s="1"/>
  <c r="V3745" i="3"/>
  <c r="S3745" i="3" s="1"/>
  <c r="U3745" i="3" s="1"/>
  <c r="V3760" i="3"/>
  <c r="S3760" i="3" s="1"/>
  <c r="U3760" i="3" s="1"/>
  <c r="V3775" i="3"/>
  <c r="S3775" i="3" s="1"/>
  <c r="U3775" i="3" s="1"/>
  <c r="V3690" i="3"/>
  <c r="S3690" i="3" s="1"/>
  <c r="V3705" i="3"/>
  <c r="S3705" i="3" s="1"/>
  <c r="U3705" i="3" s="1"/>
  <c r="V3720" i="3"/>
  <c r="S3720" i="3" s="1"/>
  <c r="U3720" i="3" s="1"/>
  <c r="V3735" i="3"/>
  <c r="S3735" i="3" s="1"/>
  <c r="U3735" i="3" s="1"/>
  <c r="V3750" i="3"/>
  <c r="S3750" i="3" s="1"/>
  <c r="V3765" i="3"/>
  <c r="S3765" i="3" s="1"/>
  <c r="U3765" i="3" s="1"/>
  <c r="V3780" i="3"/>
  <c r="S3780" i="3" s="1"/>
  <c r="U3780" i="3" s="1"/>
  <c r="V3785" i="3"/>
  <c r="S3785" i="3" s="1"/>
  <c r="U3785" i="3" s="1"/>
  <c r="V3800" i="3"/>
  <c r="S3800" i="3" s="1"/>
  <c r="V3815" i="3"/>
  <c r="S3815" i="3" s="1"/>
  <c r="U3815" i="3" s="1"/>
  <c r="V3830" i="3"/>
  <c r="S3830" i="3" s="1"/>
  <c r="U3830" i="3" s="1"/>
  <c r="V3845" i="3"/>
  <c r="S3845" i="3" s="1"/>
  <c r="V3860" i="3"/>
  <c r="S3860" i="3" s="1"/>
  <c r="V3875" i="3"/>
  <c r="S3875" i="3" s="1"/>
  <c r="U3875" i="3" s="1"/>
  <c r="V3790" i="3"/>
  <c r="S3790" i="3" s="1"/>
  <c r="U3790" i="3" s="1"/>
  <c r="V3805" i="3"/>
  <c r="S3805" i="3" s="1"/>
  <c r="U3805" i="3" s="1"/>
  <c r="V3820" i="3"/>
  <c r="S3820" i="3" s="1"/>
  <c r="U3820" i="3" s="1"/>
  <c r="V3835" i="3"/>
  <c r="S3835" i="3" s="1"/>
  <c r="U3835" i="3" s="1"/>
  <c r="V3850" i="3"/>
  <c r="S3850" i="3" s="1"/>
  <c r="U3850" i="3" s="1"/>
  <c r="V3865" i="3"/>
  <c r="S3865" i="3" s="1"/>
  <c r="U3865" i="3" s="1"/>
  <c r="V3880" i="3"/>
  <c r="S3880" i="3" s="1"/>
  <c r="V3795" i="3"/>
  <c r="S3795" i="3" s="1"/>
  <c r="U3795" i="3" s="1"/>
  <c r="V3810" i="3"/>
  <c r="S3810" i="3" s="1"/>
  <c r="U3810" i="3" s="1"/>
  <c r="V3825" i="3"/>
  <c r="S3825" i="3" s="1"/>
  <c r="U3825" i="3" s="1"/>
  <c r="V3840" i="3"/>
  <c r="S3840" i="3" s="1"/>
  <c r="V3855" i="3"/>
  <c r="S3855" i="3" s="1"/>
  <c r="U3855" i="3" s="1"/>
  <c r="V3870" i="3"/>
  <c r="S3870" i="3" s="1"/>
  <c r="V3885" i="3"/>
  <c r="S3885" i="3" s="1"/>
  <c r="V3890" i="3"/>
  <c r="S3890" i="3" s="1"/>
  <c r="V3905" i="3"/>
  <c r="S3905" i="3" s="1"/>
  <c r="U3905" i="3" s="1"/>
  <c r="V3920" i="3"/>
  <c r="S3920" i="3" s="1"/>
  <c r="U3920" i="3" s="1"/>
  <c r="V3935" i="3"/>
  <c r="S3935" i="3" s="1"/>
  <c r="U3935" i="3" s="1"/>
  <c r="V3950" i="3"/>
  <c r="S3950" i="3" s="1"/>
  <c r="U3950" i="3" s="1"/>
  <c r="V3965" i="3"/>
  <c r="S3965" i="3" s="1"/>
  <c r="U3965" i="3" s="1"/>
  <c r="V3980" i="3"/>
  <c r="S3980" i="3" s="1"/>
  <c r="V3895" i="3"/>
  <c r="S3895" i="3" s="1"/>
  <c r="U3895" i="3" s="1"/>
  <c r="V3910" i="3"/>
  <c r="S3910" i="3" s="1"/>
  <c r="V3925" i="3"/>
  <c r="S3925" i="3" s="1"/>
  <c r="U3925" i="3" s="1"/>
  <c r="V3940" i="3"/>
  <c r="S3940" i="3" s="1"/>
  <c r="U3940" i="3" s="1"/>
  <c r="V3955" i="3"/>
  <c r="S3955" i="3" s="1"/>
  <c r="U3955" i="3" s="1"/>
  <c r="V3970" i="3"/>
  <c r="S3970" i="3" s="1"/>
  <c r="V3985" i="3"/>
  <c r="S3985" i="3" s="1"/>
  <c r="U3985" i="3" s="1"/>
  <c r="V3900" i="3"/>
  <c r="S3900" i="3" s="1"/>
  <c r="U3900" i="3" s="1"/>
  <c r="V3915" i="3"/>
  <c r="S3915" i="3" s="1"/>
  <c r="V3930" i="3"/>
  <c r="S3930" i="3" s="1"/>
  <c r="V3945" i="3"/>
  <c r="S3945" i="3" s="1"/>
  <c r="U3945" i="3" s="1"/>
  <c r="V3960" i="3"/>
  <c r="S3960" i="3" s="1"/>
  <c r="U3960" i="3" s="1"/>
  <c r="V3975" i="3"/>
  <c r="S3975" i="3" s="1"/>
  <c r="U3975" i="3" s="1"/>
  <c r="V3990" i="3"/>
  <c r="S3990" i="3" s="1"/>
  <c r="V3998" i="3"/>
  <c r="S3998" i="3" s="1"/>
  <c r="U3998" i="3" s="1"/>
  <c r="V4028" i="3"/>
  <c r="S4028" i="3" s="1"/>
  <c r="U4028" i="3" s="1"/>
  <c r="V4058" i="3"/>
  <c r="S4058" i="3" s="1"/>
  <c r="U4058" i="3" s="1"/>
  <c r="V4088" i="3"/>
  <c r="S4088" i="3" s="1"/>
  <c r="V4118" i="3"/>
  <c r="S4118" i="3" s="1"/>
  <c r="U4118" i="3" s="1"/>
  <c r="V4148" i="3"/>
  <c r="S4148" i="3" s="1"/>
  <c r="U4148" i="3" s="1"/>
  <c r="V4178" i="3"/>
  <c r="S4178" i="3" s="1"/>
  <c r="U4178" i="3" s="1"/>
  <c r="V4008" i="3"/>
  <c r="S4008" i="3" s="1"/>
  <c r="V4038" i="3"/>
  <c r="S4038" i="3" s="1"/>
  <c r="U4038" i="3" s="1"/>
  <c r="V4068" i="3"/>
  <c r="S4068" i="3" s="1"/>
  <c r="U4068" i="3" s="1"/>
  <c r="V4098" i="3"/>
  <c r="S4098" i="3" s="1"/>
  <c r="V4128" i="3"/>
  <c r="S4128" i="3" s="1"/>
  <c r="V4158" i="3"/>
  <c r="S4158" i="3" s="1"/>
  <c r="U4158" i="3" s="1"/>
  <c r="V4188" i="3"/>
  <c r="S4188" i="3" s="1"/>
  <c r="U4188" i="3" s="1"/>
  <c r="V4018" i="3"/>
  <c r="S4018" i="3" s="1"/>
  <c r="U4018" i="3" s="1"/>
  <c r="V4048" i="3"/>
  <c r="S4048" i="3" s="1"/>
  <c r="V4078" i="3"/>
  <c r="S4078" i="3" s="1"/>
  <c r="U4078" i="3" s="1"/>
  <c r="V4108" i="3"/>
  <c r="S4108" i="3" s="1"/>
  <c r="U4108" i="3" s="1"/>
  <c r="V4138" i="3"/>
  <c r="S4138" i="3" s="1"/>
  <c r="U4138" i="3" s="1"/>
  <c r="V4168" i="3"/>
  <c r="S4168" i="3" s="1"/>
  <c r="V4198" i="3"/>
  <c r="S4198" i="3" s="1"/>
  <c r="U4198" i="3" s="1"/>
  <c r="V3999" i="3"/>
  <c r="S3999" i="3" s="1"/>
  <c r="U3999" i="3" s="1"/>
  <c r="V4029" i="3"/>
  <c r="S4029" i="3" s="1"/>
  <c r="U4029" i="3" s="1"/>
  <c r="V4059" i="3"/>
  <c r="S4059" i="3" s="1"/>
  <c r="U4059" i="3" s="1"/>
  <c r="V4089" i="3"/>
  <c r="S4089" i="3" s="1"/>
  <c r="U4089" i="3" s="1"/>
  <c r="V4119" i="3"/>
  <c r="S4119" i="3" s="1"/>
  <c r="U4119" i="3" s="1"/>
  <c r="V4149" i="3"/>
  <c r="S4149" i="3" s="1"/>
  <c r="V4179" i="3"/>
  <c r="S4179" i="3" s="1"/>
  <c r="V4009" i="3"/>
  <c r="S4009" i="3" s="1"/>
  <c r="U4009" i="3" s="1"/>
  <c r="V4039" i="3"/>
  <c r="S4039" i="3" s="1"/>
  <c r="U4039" i="3" s="1"/>
  <c r="V4069" i="3"/>
  <c r="S4069" i="3" s="1"/>
  <c r="U4069" i="3" s="1"/>
  <c r="V4099" i="3"/>
  <c r="S4099" i="3" s="1"/>
  <c r="V4129" i="3"/>
  <c r="S4129" i="3" s="1"/>
  <c r="U4129" i="3" s="1"/>
  <c r="V4159" i="3"/>
  <c r="S4159" i="3" s="1"/>
  <c r="U4159" i="3" s="1"/>
  <c r="V4189" i="3"/>
  <c r="S4189" i="3" s="1"/>
  <c r="U4189" i="3" s="1"/>
  <c r="V4019" i="3"/>
  <c r="S4019" i="3" s="1"/>
  <c r="V4049" i="3"/>
  <c r="S4049" i="3" s="1"/>
  <c r="U4049" i="3" s="1"/>
  <c r="V4079" i="3"/>
  <c r="S4079" i="3" s="1"/>
  <c r="U4079" i="3" s="1"/>
  <c r="V4109" i="3"/>
  <c r="S4109" i="3" s="1"/>
  <c r="U4109" i="3" s="1"/>
  <c r="V4139" i="3"/>
  <c r="S4139" i="3" s="1"/>
  <c r="V4169" i="3"/>
  <c r="S4169" i="3" s="1"/>
  <c r="U4169" i="3" s="1"/>
  <c r="V4199" i="3"/>
  <c r="S4199" i="3" s="1"/>
  <c r="U4199" i="3" s="1"/>
  <c r="V4205" i="3"/>
  <c r="S4205" i="3" s="1"/>
  <c r="V4220" i="3"/>
  <c r="S4220" i="3" s="1"/>
  <c r="V4235" i="3"/>
  <c r="S4235" i="3" s="1"/>
  <c r="U4235" i="3" s="1"/>
  <c r="V4250" i="3"/>
  <c r="S4250" i="3" s="1"/>
  <c r="U4250" i="3" s="1"/>
  <c r="V4265" i="3"/>
  <c r="S4265" i="3" s="1"/>
  <c r="U4265" i="3" s="1"/>
  <c r="V4280" i="3"/>
  <c r="S4280" i="3" s="1"/>
  <c r="V4295" i="3"/>
  <c r="S4295" i="3" s="1"/>
  <c r="U4295" i="3" s="1"/>
  <c r="V4210" i="3"/>
  <c r="S4210" i="3" s="1"/>
  <c r="U4210" i="3" s="1"/>
  <c r="V4225" i="3"/>
  <c r="S4225" i="3" s="1"/>
  <c r="U4225" i="3" s="1"/>
  <c r="V4240" i="3"/>
  <c r="S4240" i="3" s="1"/>
  <c r="V4255" i="3"/>
  <c r="S4255" i="3" s="1"/>
  <c r="U4255" i="3" s="1"/>
  <c r="V4270" i="3"/>
  <c r="S4270" i="3" s="1"/>
  <c r="U4270" i="3" s="1"/>
  <c r="V4285" i="3"/>
  <c r="S4285" i="3" s="1"/>
  <c r="U4285" i="3" s="1"/>
  <c r="V4300" i="3"/>
  <c r="S4300" i="3" s="1"/>
  <c r="V4215" i="3"/>
  <c r="S4215" i="3" s="1"/>
  <c r="U4215" i="3" s="1"/>
  <c r="V4230" i="3"/>
  <c r="S4230" i="3" s="1"/>
  <c r="U4230" i="3" s="1"/>
  <c r="V4245" i="3"/>
  <c r="S4245" i="3" s="1"/>
  <c r="V4260" i="3"/>
  <c r="S4260" i="3" s="1"/>
  <c r="V4275" i="3"/>
  <c r="S4275" i="3" s="1"/>
  <c r="U4275" i="3" s="1"/>
  <c r="V4290" i="3"/>
  <c r="S4290" i="3" s="1"/>
  <c r="U4290" i="3" s="1"/>
  <c r="V4305" i="3"/>
  <c r="S4305" i="3" s="1"/>
  <c r="U4305" i="3" s="1"/>
  <c r="V4310" i="3"/>
  <c r="S4310" i="3" s="1"/>
  <c r="V4325" i="3"/>
  <c r="S4325" i="3" s="1"/>
  <c r="U4325" i="3" s="1"/>
  <c r="V4340" i="3"/>
  <c r="S4340" i="3" s="1"/>
  <c r="U4340" i="3" s="1"/>
  <c r="V4355" i="3"/>
  <c r="S4355" i="3" s="1"/>
  <c r="U4355" i="3" s="1"/>
  <c r="V4370" i="3"/>
  <c r="S4370" i="3" s="1"/>
  <c r="V4385" i="3"/>
  <c r="S4385" i="3" s="1"/>
  <c r="U4385" i="3" s="1"/>
  <c r="V4400" i="3"/>
  <c r="S4400" i="3" s="1"/>
  <c r="U4400" i="3" s="1"/>
  <c r="V4315" i="3"/>
  <c r="S4315" i="3" s="1"/>
  <c r="U4315" i="3" s="1"/>
  <c r="V4330" i="3"/>
  <c r="S4330" i="3" s="1"/>
  <c r="V4345" i="3"/>
  <c r="S4345" i="3" s="1"/>
  <c r="U4345" i="3" s="1"/>
  <c r="V4360" i="3"/>
  <c r="S4360" i="3" s="1"/>
  <c r="U4360" i="3" s="1"/>
  <c r="V4375" i="3"/>
  <c r="S4375" i="3" s="1"/>
  <c r="V4390" i="3"/>
  <c r="S4390" i="3" s="1"/>
  <c r="V4405" i="3"/>
  <c r="S4405" i="3" s="1"/>
  <c r="U4405" i="3" s="1"/>
  <c r="V4320" i="3"/>
  <c r="S4320" i="3" s="1"/>
  <c r="U4320" i="3" s="1"/>
  <c r="V4335" i="3"/>
  <c r="S4335" i="3" s="1"/>
  <c r="U4335" i="3" s="1"/>
  <c r="V4350" i="3"/>
  <c r="S4350" i="3" s="1"/>
  <c r="V4365" i="3"/>
  <c r="S4365" i="3" s="1"/>
  <c r="U4365" i="3" s="1"/>
  <c r="V4380" i="3"/>
  <c r="S4380" i="3" s="1"/>
  <c r="U4380" i="3" s="1"/>
  <c r="V4395" i="3"/>
  <c r="S4395" i="3" s="1"/>
  <c r="U4395" i="3" s="1"/>
  <c r="V4410" i="3"/>
  <c r="S4410" i="3" s="1"/>
  <c r="U4410" i="3" s="1"/>
  <c r="V4415" i="3"/>
  <c r="S4415" i="3" s="1"/>
  <c r="U4415" i="3" s="1"/>
  <c r="V4430" i="3"/>
  <c r="S4430" i="3" s="1"/>
  <c r="U4430" i="3" s="1"/>
  <c r="V4445" i="3"/>
  <c r="S4445" i="3" s="1"/>
  <c r="U4445" i="3" s="1"/>
  <c r="V4460" i="3"/>
  <c r="S4460" i="3" s="1"/>
  <c r="V4475" i="3"/>
  <c r="S4475" i="3" s="1"/>
  <c r="U4475" i="3" s="1"/>
  <c r="V4490" i="3"/>
  <c r="S4490" i="3" s="1"/>
  <c r="U4490" i="3" s="1"/>
  <c r="V4505" i="3"/>
  <c r="S4505" i="3" s="1"/>
  <c r="V4420" i="3"/>
  <c r="S4420" i="3" s="1"/>
  <c r="V4435" i="3"/>
  <c r="S4435" i="3" s="1"/>
  <c r="U4435" i="3" s="1"/>
  <c r="V4450" i="3"/>
  <c r="S4450" i="3" s="1"/>
  <c r="U4450" i="3" s="1"/>
  <c r="V4465" i="3"/>
  <c r="S4465" i="3" s="1"/>
  <c r="U4465" i="3" s="1"/>
  <c r="V4480" i="3"/>
  <c r="S4480" i="3" s="1"/>
  <c r="V4495" i="3"/>
  <c r="S4495" i="3" s="1"/>
  <c r="U4495" i="3" s="1"/>
  <c r="V4510" i="3"/>
  <c r="S4510" i="3" s="1"/>
  <c r="U4510" i="3" s="1"/>
  <c r="V4425" i="3"/>
  <c r="S4425" i="3" s="1"/>
  <c r="U4425" i="3" s="1"/>
  <c r="V4440" i="3"/>
  <c r="S4440" i="3" s="1"/>
  <c r="V4455" i="3"/>
  <c r="S4455" i="3" s="1"/>
  <c r="U4455" i="3" s="1"/>
  <c r="V4470" i="3"/>
  <c r="S4470" i="3" s="1"/>
  <c r="U4470" i="3" s="1"/>
  <c r="V4485" i="3"/>
  <c r="S4485" i="3" s="1"/>
  <c r="U4485" i="3" s="1"/>
  <c r="V4500" i="3"/>
  <c r="S4500" i="3" s="1"/>
  <c r="U4500" i="3" s="1"/>
  <c r="V4515" i="3"/>
  <c r="S4515" i="3" s="1"/>
  <c r="U4515" i="3" s="1"/>
  <c r="V4520" i="3"/>
  <c r="S4520" i="3" s="1"/>
  <c r="U4520" i="3" s="1"/>
  <c r="V4535" i="3"/>
  <c r="S4535" i="3" s="1"/>
  <c r="V4550" i="3"/>
  <c r="S4550" i="3" s="1"/>
  <c r="V4565" i="3"/>
  <c r="S4565" i="3" s="1"/>
  <c r="U4565" i="3" s="1"/>
  <c r="V4580" i="3"/>
  <c r="S4580" i="3" s="1"/>
  <c r="U4580" i="3" s="1"/>
  <c r="V4595" i="3"/>
  <c r="S4595" i="3" s="1"/>
  <c r="U4595" i="3" s="1"/>
  <c r="V4610" i="3"/>
  <c r="S4610" i="3" s="1"/>
  <c r="V4525" i="3"/>
  <c r="S4525" i="3" s="1"/>
  <c r="U4525" i="3" s="1"/>
  <c r="V4540" i="3"/>
  <c r="S4540" i="3" s="1"/>
  <c r="U4540" i="3" s="1"/>
  <c r="V4555" i="3"/>
  <c r="S4555" i="3" s="1"/>
  <c r="U4555" i="3" s="1"/>
  <c r="V4570" i="3"/>
  <c r="S4570" i="3" s="1"/>
  <c r="V4585" i="3"/>
  <c r="S4585" i="3" s="1"/>
  <c r="U4585" i="3" s="1"/>
  <c r="V4600" i="3"/>
  <c r="S4600" i="3" s="1"/>
  <c r="U4600" i="3" s="1"/>
  <c r="V4615" i="3"/>
  <c r="S4615" i="3" s="1"/>
  <c r="U4615" i="3" s="1"/>
  <c r="V4530" i="3"/>
  <c r="S4530" i="3" s="1"/>
  <c r="V4545" i="3"/>
  <c r="S4545" i="3" s="1"/>
  <c r="U4545" i="3" s="1"/>
  <c r="V4560" i="3"/>
  <c r="S4560" i="3" s="1"/>
  <c r="U4560" i="3" s="1"/>
  <c r="V4575" i="3"/>
  <c r="S4575" i="3" s="1"/>
  <c r="V4590" i="3"/>
  <c r="S4590" i="3" s="1"/>
  <c r="V4605" i="3"/>
  <c r="S4605" i="3" s="1"/>
  <c r="U4605" i="3" s="1"/>
  <c r="V4620" i="3"/>
  <c r="S4620" i="3" s="1"/>
  <c r="U4620" i="3" s="1"/>
  <c r="V4625" i="3"/>
  <c r="S4625" i="3" s="1"/>
  <c r="U4625" i="3" s="1"/>
  <c r="V4640" i="3"/>
  <c r="S4640" i="3" s="1"/>
  <c r="U4640" i="3" s="1"/>
  <c r="V4655" i="3"/>
  <c r="S4655" i="3" s="1"/>
  <c r="U4655" i="3" s="1"/>
  <c r="V4670" i="3"/>
  <c r="S4670" i="3" s="1"/>
  <c r="U4670" i="3" s="1"/>
  <c r="V4685" i="3"/>
  <c r="S4685" i="3" s="1"/>
  <c r="U4685" i="3" s="1"/>
  <c r="V4700" i="3"/>
  <c r="S4700" i="3" s="1"/>
  <c r="V4715" i="3"/>
  <c r="S4715" i="3" s="1"/>
  <c r="U4715" i="3" s="1"/>
  <c r="V4630" i="3"/>
  <c r="S4630" i="3" s="1"/>
  <c r="U4630" i="3" s="1"/>
  <c r="V4645" i="3"/>
  <c r="S4645" i="3" s="1"/>
  <c r="U4645" i="3" s="1"/>
  <c r="V4660" i="3"/>
  <c r="S4660" i="3" s="1"/>
  <c r="V4675" i="3"/>
  <c r="S4675" i="3" s="1"/>
  <c r="U4675" i="3" s="1"/>
  <c r="V4690" i="3"/>
  <c r="S4690" i="3" s="1"/>
  <c r="U4690" i="3" s="1"/>
  <c r="V4705" i="3"/>
  <c r="S4705" i="3" s="1"/>
  <c r="V4720" i="3"/>
  <c r="S4720" i="3" s="1"/>
  <c r="V4635" i="3"/>
  <c r="S4635" i="3" s="1"/>
  <c r="U4635" i="3" s="1"/>
  <c r="V4650" i="3"/>
  <c r="S4650" i="3" s="1"/>
  <c r="U4650" i="3" s="1"/>
  <c r="V4665" i="3"/>
  <c r="S4665" i="3" s="1"/>
  <c r="U4665" i="3" s="1"/>
  <c r="V4680" i="3"/>
  <c r="S4680" i="3" s="1"/>
  <c r="V4695" i="3"/>
  <c r="S4695" i="3" s="1"/>
  <c r="U4695" i="3" s="1"/>
  <c r="V4710" i="3"/>
  <c r="S4710" i="3" s="1"/>
  <c r="U4710" i="3" s="1"/>
  <c r="V4725" i="3"/>
  <c r="S4725" i="3" s="1"/>
  <c r="U4725" i="3" s="1"/>
  <c r="V4730" i="3"/>
  <c r="S4730" i="3" s="1"/>
  <c r="V4745" i="3"/>
  <c r="S4745" i="3" s="1"/>
  <c r="U4745" i="3" s="1"/>
  <c r="V4760" i="3"/>
  <c r="S4760" i="3" s="1"/>
  <c r="U4760" i="3" s="1"/>
  <c r="V4775" i="3"/>
  <c r="S4775" i="3" s="1"/>
  <c r="U4775" i="3" s="1"/>
  <c r="V4790" i="3"/>
  <c r="S4790" i="3" s="1"/>
  <c r="U4790" i="3" s="1"/>
  <c r="V4805" i="3"/>
  <c r="S4805" i="3" s="1"/>
  <c r="U4805" i="3" s="1"/>
  <c r="V4820" i="3"/>
  <c r="S4820" i="3" s="1"/>
  <c r="U4820" i="3" s="1"/>
  <c r="V4735" i="3"/>
  <c r="S4735" i="3" s="1"/>
  <c r="V4750" i="3"/>
  <c r="S4750" i="3" s="1"/>
  <c r="V4765" i="3"/>
  <c r="S4765" i="3" s="1"/>
  <c r="U4765" i="3" s="1"/>
  <c r="V4780" i="3"/>
  <c r="S4780" i="3" s="1"/>
  <c r="U4780" i="3" s="1"/>
  <c r="V4795" i="3"/>
  <c r="S4795" i="3" s="1"/>
  <c r="U4795" i="3" s="1"/>
  <c r="V4810" i="3"/>
  <c r="S4810" i="3" s="1"/>
  <c r="V4825" i="3"/>
  <c r="S4825" i="3" s="1"/>
  <c r="U4825" i="3" s="1"/>
  <c r="V4740" i="3"/>
  <c r="S4740" i="3" s="1"/>
  <c r="U4740" i="3" s="1"/>
  <c r="V4755" i="3"/>
  <c r="S4755" i="3" s="1"/>
  <c r="U4755" i="3" s="1"/>
  <c r="V4770" i="3"/>
  <c r="S4770" i="3" s="1"/>
  <c r="V4785" i="3"/>
  <c r="S4785" i="3" s="1"/>
  <c r="U4785" i="3" s="1"/>
  <c r="V4800" i="3"/>
  <c r="S4800" i="3" s="1"/>
  <c r="U4800" i="3" s="1"/>
  <c r="V4815" i="3"/>
  <c r="S4815" i="3" s="1"/>
  <c r="U4815" i="3" s="1"/>
  <c r="V4830" i="3"/>
  <c r="S4830" i="3" s="1"/>
  <c r="V4838" i="3"/>
  <c r="S4838" i="3" s="1"/>
  <c r="U4838" i="3" s="1"/>
  <c r="V4868" i="3"/>
  <c r="S4868" i="3" s="1"/>
  <c r="U4868" i="3" s="1"/>
  <c r="V4898" i="3"/>
  <c r="S4898" i="3" s="1"/>
  <c r="V4928" i="3"/>
  <c r="S4928" i="3" s="1"/>
  <c r="V4958" i="3"/>
  <c r="S4958" i="3" s="1"/>
  <c r="U4958" i="3" s="1"/>
  <c r="V4988" i="3"/>
  <c r="S4988" i="3" s="1"/>
  <c r="U4988" i="3" s="1"/>
  <c r="V5018" i="3"/>
  <c r="S5018" i="3" s="1"/>
  <c r="U5018" i="3" s="1"/>
  <c r="V4848" i="3"/>
  <c r="S4848" i="3" s="1"/>
  <c r="V4878" i="3"/>
  <c r="S4878" i="3" s="1"/>
  <c r="U4878" i="3" s="1"/>
  <c r="V4908" i="3"/>
  <c r="S4908" i="3" s="1"/>
  <c r="U4908" i="3" s="1"/>
  <c r="V4938" i="3"/>
  <c r="S4938" i="3" s="1"/>
  <c r="U4938" i="3" s="1"/>
  <c r="V4968" i="3"/>
  <c r="S4968" i="3" s="1"/>
  <c r="V4998" i="3"/>
  <c r="S4998" i="3" s="1"/>
  <c r="U4998" i="3" s="1"/>
  <c r="V5028" i="3"/>
  <c r="S5028" i="3" s="1"/>
  <c r="U5028" i="3" s="1"/>
  <c r="V4858" i="3"/>
  <c r="S4858" i="3" s="1"/>
  <c r="U4858" i="3" s="1"/>
  <c r="V4888" i="3"/>
  <c r="S4888" i="3" s="1"/>
  <c r="V4918" i="3"/>
  <c r="S4918" i="3" s="1"/>
  <c r="U4918" i="3" s="1"/>
  <c r="V4948" i="3"/>
  <c r="S4948" i="3" s="1"/>
  <c r="U4948" i="3" s="1"/>
  <c r="V4978" i="3"/>
  <c r="S4978" i="3" s="1"/>
  <c r="V5008" i="3"/>
  <c r="S5008" i="3" s="1"/>
  <c r="V5038" i="3"/>
  <c r="S5038" i="3" s="1"/>
  <c r="U5038" i="3" s="1"/>
  <c r="V4839" i="3"/>
  <c r="S4839" i="3" s="1"/>
  <c r="U4839" i="3" s="1"/>
  <c r="V4869" i="3"/>
  <c r="S4869" i="3" s="1"/>
  <c r="U4869" i="3" s="1"/>
  <c r="V4899" i="3"/>
  <c r="S4899" i="3" s="1"/>
  <c r="V4929" i="3"/>
  <c r="S4929" i="3" s="1"/>
  <c r="U4929" i="3" s="1"/>
  <c r="V4959" i="3"/>
  <c r="S4959" i="3" s="1"/>
  <c r="U4959" i="3" s="1"/>
  <c r="V4989" i="3"/>
  <c r="S4989" i="3" s="1"/>
  <c r="U4989" i="3" s="1"/>
  <c r="V5019" i="3"/>
  <c r="S5019" i="3" s="1"/>
  <c r="V4849" i="3"/>
  <c r="S4849" i="3" s="1"/>
  <c r="U4849" i="3" s="1"/>
  <c r="V4879" i="3"/>
  <c r="S4879" i="3" s="1"/>
  <c r="U4879" i="3" s="1"/>
  <c r="V4909" i="3"/>
  <c r="S4909" i="3" s="1"/>
  <c r="U4909" i="3" s="1"/>
  <c r="V4939" i="3"/>
  <c r="S4939" i="3" s="1"/>
  <c r="V4969" i="3"/>
  <c r="S4969" i="3" s="1"/>
  <c r="U4969" i="3" s="1"/>
  <c r="V4999" i="3"/>
  <c r="S4999" i="3" s="1"/>
  <c r="U4999" i="3" s="1"/>
  <c r="V5029" i="3"/>
  <c r="S5029" i="3" s="1"/>
  <c r="V4859" i="3"/>
  <c r="S4859" i="3" s="1"/>
  <c r="V4889" i="3"/>
  <c r="S4889" i="3" s="1"/>
  <c r="U4889" i="3" s="1"/>
  <c r="V4919" i="3"/>
  <c r="S4919" i="3" s="1"/>
  <c r="U4919" i="3" s="1"/>
  <c r="V4949" i="3"/>
  <c r="S4949" i="3" s="1"/>
  <c r="U4949" i="3" s="1"/>
  <c r="V4979" i="3"/>
  <c r="S4979" i="3" s="1"/>
  <c r="V5009" i="3"/>
  <c r="S5009" i="3" s="1"/>
  <c r="U5009" i="3" s="1"/>
  <c r="V5039" i="3"/>
  <c r="S5039" i="3" s="1"/>
  <c r="U5039" i="3" s="1"/>
  <c r="V5045" i="3"/>
  <c r="S5045" i="3" s="1"/>
  <c r="U5045" i="3" s="1"/>
  <c r="V5060" i="3"/>
  <c r="S5060" i="3" s="1"/>
  <c r="V5075" i="3"/>
  <c r="S5075" i="3" s="1"/>
  <c r="U5075" i="3" s="1"/>
  <c r="V5090" i="3"/>
  <c r="S5090" i="3" s="1"/>
  <c r="U5090" i="3" s="1"/>
  <c r="V5105" i="3"/>
  <c r="S5105" i="3" s="1"/>
  <c r="U5105" i="3" s="1"/>
  <c r="V5120" i="3"/>
  <c r="S5120" i="3" s="1"/>
  <c r="V5135" i="3"/>
  <c r="S5135" i="3" s="1"/>
  <c r="U5135" i="3" s="1"/>
  <c r="V5050" i="3"/>
  <c r="S5050" i="3" s="1"/>
  <c r="U5050" i="3" s="1"/>
  <c r="V5065" i="3"/>
  <c r="S5065" i="3" s="1"/>
  <c r="V5080" i="3"/>
  <c r="S5080" i="3" s="1"/>
  <c r="V5095" i="3"/>
  <c r="S5095" i="3" s="1"/>
  <c r="U5095" i="3" s="1"/>
  <c r="V5110" i="3"/>
  <c r="S5110" i="3" s="1"/>
  <c r="U5110" i="3" s="1"/>
  <c r="V5125" i="3"/>
  <c r="S5125" i="3" s="1"/>
  <c r="U5125" i="3" s="1"/>
  <c r="V5140" i="3"/>
  <c r="S5140" i="3" s="1"/>
  <c r="V5055" i="3"/>
  <c r="S5055" i="3" s="1"/>
  <c r="U5055" i="3" s="1"/>
  <c r="V5070" i="3"/>
  <c r="S5070" i="3" s="1"/>
  <c r="U5070" i="3" s="1"/>
  <c r="V5085" i="3"/>
  <c r="S5085" i="3" s="1"/>
  <c r="U5085" i="3" s="1"/>
  <c r="V5100" i="3"/>
  <c r="S5100" i="3" s="1"/>
  <c r="V5115" i="3"/>
  <c r="S5115" i="3" s="1"/>
  <c r="U5115" i="3" s="1"/>
  <c r="V5130" i="3"/>
  <c r="S5130" i="3" s="1"/>
  <c r="U5130" i="3" s="1"/>
  <c r="V5145" i="3"/>
  <c r="S5145" i="3" s="1"/>
  <c r="U5145" i="3" s="1"/>
  <c r="V5150" i="3"/>
  <c r="S5150" i="3" s="1"/>
  <c r="V5165" i="3"/>
  <c r="S5165" i="3" s="1"/>
  <c r="U5165" i="3" s="1"/>
  <c r="V5180" i="3"/>
  <c r="S5180" i="3" s="1"/>
  <c r="U5180" i="3" s="1"/>
  <c r="V5195" i="3"/>
  <c r="S5195" i="3" s="1"/>
  <c r="V5210" i="3"/>
  <c r="S5210" i="3" s="1"/>
  <c r="V5225" i="3"/>
  <c r="S5225" i="3" s="1"/>
  <c r="U5225" i="3" s="1"/>
  <c r="V5240" i="3"/>
  <c r="S5240" i="3" s="1"/>
  <c r="U5240" i="3" s="1"/>
  <c r="V5155" i="3"/>
  <c r="S5155" i="3" s="1"/>
  <c r="U5155" i="3" s="1"/>
  <c r="V5170" i="3"/>
  <c r="S5170" i="3" s="1"/>
  <c r="V5185" i="3"/>
  <c r="S5185" i="3" s="1"/>
  <c r="U5185" i="3" s="1"/>
  <c r="V5200" i="3"/>
  <c r="S5200" i="3" s="1"/>
  <c r="U5200" i="3" s="1"/>
  <c r="V5215" i="3"/>
  <c r="S5215" i="3" s="1"/>
  <c r="U5215" i="3" s="1"/>
  <c r="V5230" i="3"/>
  <c r="S5230" i="3" s="1"/>
  <c r="V5245" i="3"/>
  <c r="S5245" i="3" s="1"/>
  <c r="U5245" i="3" s="1"/>
  <c r="V5160" i="3"/>
  <c r="S5160" i="3" s="1"/>
  <c r="U5160" i="3" s="1"/>
  <c r="V5175" i="3"/>
  <c r="S5175" i="3" s="1"/>
  <c r="U5175" i="3" s="1"/>
  <c r="V5190" i="3"/>
  <c r="S5190" i="3" s="1"/>
  <c r="V5205" i="3"/>
  <c r="S5205" i="3" s="1"/>
  <c r="U5205" i="3" s="1"/>
  <c r="V5220" i="3"/>
  <c r="S5220" i="3" s="1"/>
  <c r="U5220" i="3" s="1"/>
  <c r="V5235" i="3"/>
  <c r="S5235" i="3" s="1"/>
  <c r="V5250" i="3"/>
  <c r="S5250" i="3" s="1"/>
  <c r="V5255" i="3"/>
  <c r="S5255" i="3" s="1"/>
  <c r="U5255" i="3" s="1"/>
  <c r="V5270" i="3"/>
  <c r="S5270" i="3" s="1"/>
  <c r="U5270" i="3" s="1"/>
  <c r="V5285" i="3"/>
  <c r="S5285" i="3" s="1"/>
  <c r="U5285" i="3" s="1"/>
  <c r="V5300" i="3"/>
  <c r="S5300" i="3" s="1"/>
  <c r="V5315" i="3"/>
  <c r="S5315" i="3" s="1"/>
  <c r="U5315" i="3" s="1"/>
  <c r="V5330" i="3"/>
  <c r="S5330" i="3" s="1"/>
  <c r="U5330" i="3" s="1"/>
  <c r="V5345" i="3"/>
  <c r="S5345" i="3" s="1"/>
  <c r="U5345" i="3" s="1"/>
  <c r="V5260" i="3"/>
  <c r="S5260" i="3" s="1"/>
  <c r="V5275" i="3"/>
  <c r="S5275" i="3" s="1"/>
  <c r="U5275" i="3" s="1"/>
  <c r="V5290" i="3"/>
  <c r="S5290" i="3" s="1"/>
  <c r="U5290" i="3" s="1"/>
  <c r="V5305" i="3"/>
  <c r="S5305" i="3" s="1"/>
  <c r="U5305" i="3" s="1"/>
  <c r="V5320" i="3"/>
  <c r="S5320" i="3" s="1"/>
  <c r="V5335" i="3"/>
  <c r="S5335" i="3" s="1"/>
  <c r="U5335" i="3" s="1"/>
  <c r="V5350" i="3"/>
  <c r="S5350" i="3" s="1"/>
  <c r="U5350" i="3" s="1"/>
  <c r="V5265" i="3"/>
  <c r="S5265" i="3" s="1"/>
  <c r="V5280" i="3"/>
  <c r="S5280" i="3" s="1"/>
  <c r="V5295" i="3"/>
  <c r="S5295" i="3" s="1"/>
  <c r="U5295" i="3" s="1"/>
  <c r="V5310" i="3"/>
  <c r="S5310" i="3" s="1"/>
  <c r="U5310" i="3" s="1"/>
  <c r="V5325" i="3"/>
  <c r="S5325" i="3" s="1"/>
  <c r="U5325" i="3" s="1"/>
  <c r="V5340" i="3"/>
  <c r="S5340" i="3" s="1"/>
  <c r="V5355" i="3"/>
  <c r="S5355" i="3" s="1"/>
  <c r="U5355" i="3" s="1"/>
  <c r="V5360" i="3"/>
  <c r="S5360" i="3" s="1"/>
  <c r="U5360" i="3" s="1"/>
  <c r="V5375" i="3"/>
  <c r="S5375" i="3" s="1"/>
  <c r="U5375" i="3" s="1"/>
  <c r="V5390" i="3"/>
  <c r="S5390" i="3" s="1"/>
  <c r="V5405" i="3"/>
  <c r="S5405" i="3" s="1"/>
  <c r="U5405" i="3" s="1"/>
  <c r="V5420" i="3"/>
  <c r="S5420" i="3" s="1"/>
  <c r="U5420" i="3" s="1"/>
  <c r="V5435" i="3"/>
  <c r="S5435" i="3" s="1"/>
  <c r="U5435" i="3" s="1"/>
  <c r="V5450" i="3"/>
  <c r="S5450" i="3" s="1"/>
  <c r="V5365" i="3"/>
  <c r="S5365" i="3" s="1"/>
  <c r="U5365" i="3" s="1"/>
  <c r="V5380" i="3"/>
  <c r="S5380" i="3" s="1"/>
  <c r="U5380" i="3" s="1"/>
  <c r="V5395" i="3"/>
  <c r="S5395" i="3" s="1"/>
  <c r="U5395" i="3" s="1"/>
  <c r="V5410" i="3"/>
  <c r="S5410" i="3" s="1"/>
  <c r="V5425" i="3"/>
  <c r="S5425" i="3" s="1"/>
  <c r="U5425" i="3" s="1"/>
  <c r="V5440" i="3"/>
  <c r="S5440" i="3" s="1"/>
  <c r="U5440" i="3" s="1"/>
  <c r="V5455" i="3"/>
  <c r="S5455" i="3" s="1"/>
  <c r="U5455" i="3" s="1"/>
  <c r="V5370" i="3"/>
  <c r="S5370" i="3" s="1"/>
  <c r="V5385" i="3"/>
  <c r="S5385" i="3" s="1"/>
  <c r="U5385" i="3" s="1"/>
  <c r="V5400" i="3"/>
  <c r="S5400" i="3" s="1"/>
  <c r="U5400" i="3" s="1"/>
  <c r="V5415" i="3"/>
  <c r="S5415" i="3" s="1"/>
  <c r="U5415" i="3" s="1"/>
  <c r="V5430" i="3"/>
  <c r="S5430" i="3" s="1"/>
  <c r="V5445" i="3"/>
  <c r="S5445" i="3" s="1"/>
  <c r="U5445" i="3" s="1"/>
  <c r="V5460" i="3"/>
  <c r="S5460" i="3" s="1"/>
  <c r="U5460" i="3" s="1"/>
  <c r="V5465" i="3"/>
  <c r="S5465" i="3" s="1"/>
  <c r="U5465" i="3" s="1"/>
  <c r="V5480" i="3"/>
  <c r="S5480" i="3" s="1"/>
  <c r="V5495" i="3"/>
  <c r="S5495" i="3" s="1"/>
  <c r="U5495" i="3" s="1"/>
  <c r="V5510" i="3"/>
  <c r="S5510" i="3" s="1"/>
  <c r="U5510" i="3" s="1"/>
  <c r="V5525" i="3"/>
  <c r="S5525" i="3" s="1"/>
  <c r="U5525" i="3" s="1"/>
  <c r="V5540" i="3"/>
  <c r="S5540" i="3" s="1"/>
  <c r="V5555" i="3"/>
  <c r="S5555" i="3" s="1"/>
  <c r="U5555" i="3" s="1"/>
  <c r="V5470" i="3"/>
  <c r="S5470" i="3" s="1"/>
  <c r="U5470" i="3" s="1"/>
  <c r="V5485" i="3"/>
  <c r="S5485" i="3" s="1"/>
  <c r="U5485" i="3" s="1"/>
  <c r="V5500" i="3"/>
  <c r="S5500" i="3" s="1"/>
  <c r="V5515" i="3"/>
  <c r="S5515" i="3" s="1"/>
  <c r="U5515" i="3" s="1"/>
  <c r="V5530" i="3"/>
  <c r="S5530" i="3" s="1"/>
  <c r="U5530" i="3" s="1"/>
  <c r="V5545" i="3"/>
  <c r="S5545" i="3" s="1"/>
  <c r="U5545" i="3" s="1"/>
  <c r="V5560" i="3"/>
  <c r="S5560" i="3" s="1"/>
  <c r="V5475" i="3"/>
  <c r="S5475" i="3" s="1"/>
  <c r="U5475" i="3" s="1"/>
  <c r="V5490" i="3"/>
  <c r="S5490" i="3" s="1"/>
  <c r="U5490" i="3" s="1"/>
  <c r="V5505" i="3"/>
  <c r="S5505" i="3" s="1"/>
  <c r="U5505" i="3" s="1"/>
  <c r="V5520" i="3"/>
  <c r="S5520" i="3" s="1"/>
  <c r="V5535" i="3"/>
  <c r="S5535" i="3" s="1"/>
  <c r="U5535" i="3" s="1"/>
  <c r="V5550" i="3"/>
  <c r="S5550" i="3" s="1"/>
  <c r="U5550" i="3" s="1"/>
  <c r="V5565" i="3"/>
  <c r="S5565" i="3" s="1"/>
  <c r="U5565" i="3" s="1"/>
  <c r="V5570" i="3"/>
  <c r="S5570" i="3" s="1"/>
  <c r="V5585" i="3"/>
  <c r="S5585" i="3" s="1"/>
  <c r="U5585" i="3" s="1"/>
  <c r="V5600" i="3"/>
  <c r="S5600" i="3" s="1"/>
  <c r="U5600" i="3" s="1"/>
  <c r="V5615" i="3"/>
  <c r="S5615" i="3" s="1"/>
  <c r="U5615" i="3" s="1"/>
  <c r="V5630" i="3"/>
  <c r="S5630" i="3" s="1"/>
  <c r="V5645" i="3"/>
  <c r="S5645" i="3" s="1"/>
  <c r="U5645" i="3" s="1"/>
  <c r="V5660" i="3"/>
  <c r="S5660" i="3" s="1"/>
  <c r="U5660" i="3" s="1"/>
  <c r="V5575" i="3"/>
  <c r="S5575" i="3" s="1"/>
  <c r="U5575" i="3" s="1"/>
  <c r="V5590" i="3"/>
  <c r="S5590" i="3" s="1"/>
  <c r="V5605" i="3"/>
  <c r="S5605" i="3" s="1"/>
  <c r="U5605" i="3" s="1"/>
  <c r="V5620" i="3"/>
  <c r="S5620" i="3" s="1"/>
  <c r="U5620" i="3" s="1"/>
  <c r="V5635" i="3"/>
  <c r="S5635" i="3" s="1"/>
  <c r="U5635" i="3" s="1"/>
  <c r="V5650" i="3"/>
  <c r="S5650" i="3" s="1"/>
  <c r="V5665" i="3"/>
  <c r="S5665" i="3" s="1"/>
  <c r="U5665" i="3" s="1"/>
  <c r="V5580" i="3"/>
  <c r="S5580" i="3" s="1"/>
  <c r="U5580" i="3" s="1"/>
  <c r="V5595" i="3"/>
  <c r="S5595" i="3" s="1"/>
  <c r="U5595" i="3" s="1"/>
  <c r="V5610" i="3"/>
  <c r="S5610" i="3" s="1"/>
  <c r="V5625" i="3"/>
  <c r="S5625" i="3" s="1"/>
  <c r="U5625" i="3" s="1"/>
  <c r="V5640" i="3"/>
  <c r="S5640" i="3" s="1"/>
  <c r="U5640" i="3" s="1"/>
  <c r="V5655" i="3"/>
  <c r="S5655" i="3" s="1"/>
  <c r="U5655" i="3" s="1"/>
  <c r="V5670" i="3"/>
  <c r="S5670" i="3" s="1"/>
  <c r="V5678" i="3"/>
  <c r="S5678" i="3" s="1"/>
  <c r="U5678" i="3" s="1"/>
  <c r="V5708" i="3"/>
  <c r="S5708" i="3" s="1"/>
  <c r="U5708" i="3" s="1"/>
  <c r="V5738" i="3"/>
  <c r="S5738" i="3" s="1"/>
  <c r="U5738" i="3" s="1"/>
  <c r="V5768" i="3"/>
  <c r="S5768" i="3" s="1"/>
  <c r="V5798" i="3"/>
  <c r="S5798" i="3" s="1"/>
  <c r="U5798" i="3" s="1"/>
  <c r="V5828" i="3"/>
  <c r="S5828" i="3" s="1"/>
  <c r="U5828" i="3" s="1"/>
  <c r="V5858" i="3"/>
  <c r="S5858" i="3" s="1"/>
  <c r="U5858" i="3" s="1"/>
  <c r="V5688" i="3"/>
  <c r="S5688" i="3" s="1"/>
  <c r="V5718" i="3"/>
  <c r="S5718" i="3" s="1"/>
  <c r="U5718" i="3" s="1"/>
  <c r="V5748" i="3"/>
  <c r="S5748" i="3" s="1"/>
  <c r="U5748" i="3" s="1"/>
  <c r="V5778" i="3"/>
  <c r="S5778" i="3" s="1"/>
  <c r="U5778" i="3" s="1"/>
  <c r="V5808" i="3"/>
  <c r="S5808" i="3" s="1"/>
  <c r="V5838" i="3"/>
  <c r="S5838" i="3" s="1"/>
  <c r="U5838" i="3" s="1"/>
  <c r="V5868" i="3"/>
  <c r="S5868" i="3" s="1"/>
  <c r="U5868" i="3" s="1"/>
  <c r="V5698" i="3"/>
  <c r="S5698" i="3" s="1"/>
  <c r="U5698" i="3" s="1"/>
  <c r="V5728" i="3"/>
  <c r="S5728" i="3" s="1"/>
  <c r="V5758" i="3"/>
  <c r="S5758" i="3" s="1"/>
  <c r="U5758" i="3" s="1"/>
  <c r="V5788" i="3"/>
  <c r="S5788" i="3" s="1"/>
  <c r="U5788" i="3" s="1"/>
  <c r="V5818" i="3"/>
  <c r="S5818" i="3" s="1"/>
  <c r="U5818" i="3" s="1"/>
  <c r="V5848" i="3"/>
  <c r="S5848" i="3" s="1"/>
  <c r="V5878" i="3"/>
  <c r="S5878" i="3" s="1"/>
  <c r="U5878" i="3" s="1"/>
  <c r="V5679" i="3"/>
  <c r="S5679" i="3" s="1"/>
  <c r="U5679" i="3" s="1"/>
  <c r="V5709" i="3"/>
  <c r="S5709" i="3" s="1"/>
  <c r="U5709" i="3" s="1"/>
  <c r="V5739" i="3"/>
  <c r="S5739" i="3"/>
  <c r="V5769" i="3"/>
  <c r="S5769" i="3"/>
  <c r="U5769" i="3" s="1"/>
  <c r="V5799" i="3"/>
  <c r="S5799" i="3" s="1"/>
  <c r="U5799" i="3" s="1"/>
  <c r="V5829" i="3"/>
  <c r="S5829" i="3" s="1"/>
  <c r="U5829" i="3" s="1"/>
  <c r="V5859" i="3"/>
  <c r="S5859" i="3"/>
  <c r="V5689" i="3"/>
  <c r="S5689" i="3"/>
  <c r="U5689" i="3" s="1"/>
  <c r="V5719" i="3"/>
  <c r="S5719" i="3" s="1"/>
  <c r="U5719" i="3" s="1"/>
  <c r="V5749" i="3"/>
  <c r="S5749" i="3" s="1"/>
  <c r="U5749" i="3" s="1"/>
  <c r="V5779" i="3"/>
  <c r="S5779" i="3"/>
  <c r="V5809" i="3"/>
  <c r="S5809" i="3" s="1"/>
  <c r="U5809" i="3" s="1"/>
  <c r="V5839" i="3"/>
  <c r="S5839" i="3" s="1"/>
  <c r="U5839" i="3" s="1"/>
  <c r="V5869" i="3"/>
  <c r="S5869" i="3" s="1"/>
  <c r="U5869" i="3" s="1"/>
  <c r="V5699" i="3"/>
  <c r="S5699" i="3" s="1"/>
  <c r="V5729" i="3"/>
  <c r="S5729" i="3" s="1"/>
  <c r="U5729" i="3" s="1"/>
  <c r="V5759" i="3"/>
  <c r="S5759" i="3" s="1"/>
  <c r="U5759" i="3" s="1"/>
  <c r="V5789" i="3"/>
  <c r="S5789" i="3" s="1"/>
  <c r="U5789" i="3" s="1"/>
  <c r="V5819" i="3"/>
  <c r="S5819" i="3" s="1"/>
  <c r="V5849" i="3"/>
  <c r="S5849" i="3" s="1"/>
  <c r="U5849" i="3" s="1"/>
  <c r="V5879" i="3"/>
  <c r="S5879" i="3" s="1"/>
  <c r="U5879" i="3" s="1"/>
  <c r="V5885" i="3"/>
  <c r="S5885" i="3" s="1"/>
  <c r="U5885" i="3" s="1"/>
  <c r="V5900" i="3"/>
  <c r="S5900" i="3" s="1"/>
  <c r="V5915" i="3"/>
  <c r="S5915" i="3" s="1"/>
  <c r="U5915" i="3" s="1"/>
  <c r="V5930" i="3"/>
  <c r="S5930" i="3" s="1"/>
  <c r="U5930" i="3" s="1"/>
  <c r="V5945" i="3"/>
  <c r="S5945" i="3" s="1"/>
  <c r="U5945" i="3" s="1"/>
  <c r="V5960" i="3"/>
  <c r="S5960" i="3" s="1"/>
  <c r="V5975" i="3"/>
  <c r="S5975" i="3" s="1"/>
  <c r="U5975" i="3" s="1"/>
  <c r="V5890" i="3"/>
  <c r="S5890" i="3" s="1"/>
  <c r="U5890" i="3" s="1"/>
  <c r="V5905" i="3"/>
  <c r="S5905" i="3" s="1"/>
  <c r="U5905" i="3" s="1"/>
  <c r="V5920" i="3"/>
  <c r="S5920" i="3" s="1"/>
  <c r="V5935" i="3"/>
  <c r="S5935" i="3" s="1"/>
  <c r="U5935" i="3" s="1"/>
  <c r="V5950" i="3"/>
  <c r="S5950" i="3" s="1"/>
  <c r="U5950" i="3" s="1"/>
  <c r="V5965" i="3"/>
  <c r="S5965" i="3" s="1"/>
  <c r="U5965" i="3" s="1"/>
  <c r="V5980" i="3"/>
  <c r="S5980" i="3" s="1"/>
  <c r="V5895" i="3"/>
  <c r="S5895" i="3" s="1"/>
  <c r="U5895" i="3" s="1"/>
  <c r="V5910" i="3"/>
  <c r="S5910" i="3" s="1"/>
  <c r="U5910" i="3" s="1"/>
  <c r="V5925" i="3"/>
  <c r="S5925" i="3" s="1"/>
  <c r="U5925" i="3" s="1"/>
  <c r="V5940" i="3"/>
  <c r="S5940" i="3" s="1"/>
  <c r="U5940" i="3" s="1"/>
  <c r="V5955" i="3"/>
  <c r="S5955" i="3" s="1"/>
  <c r="U5955" i="3" s="1"/>
  <c r="V5970" i="3"/>
  <c r="S5970" i="3" s="1"/>
  <c r="U5970" i="3" s="1"/>
  <c r="V5985" i="3"/>
  <c r="S5985" i="3" s="1"/>
  <c r="U5985" i="3" s="1"/>
  <c r="V5990" i="3"/>
  <c r="S5990" i="3" s="1"/>
  <c r="V6005" i="3"/>
  <c r="S6005" i="3" s="1"/>
  <c r="U6005" i="3" s="1"/>
  <c r="V6020" i="3"/>
  <c r="S6020" i="3" s="1"/>
  <c r="U6020" i="3" s="1"/>
  <c r="V6035" i="3"/>
  <c r="S6035" i="3" s="1"/>
  <c r="U6035" i="3" s="1"/>
  <c r="V6050" i="3"/>
  <c r="S6050" i="3" s="1"/>
  <c r="V6065" i="3"/>
  <c r="S6065" i="3" s="1"/>
  <c r="U6065" i="3" s="1"/>
  <c r="V6080" i="3"/>
  <c r="S6080" i="3" s="1"/>
  <c r="U6080" i="3" s="1"/>
  <c r="V5995" i="3"/>
  <c r="S5995" i="3" s="1"/>
  <c r="U5995" i="3" s="1"/>
  <c r="V6010" i="3"/>
  <c r="S6010" i="3" s="1"/>
  <c r="V6025" i="3"/>
  <c r="S6025" i="3" s="1"/>
  <c r="U6025" i="3" s="1"/>
  <c r="V6040" i="3"/>
  <c r="S6040" i="3" s="1"/>
  <c r="U6040" i="3" s="1"/>
  <c r="V6055" i="3"/>
  <c r="S6055" i="3" s="1"/>
  <c r="U6055" i="3" s="1"/>
  <c r="V6070" i="3"/>
  <c r="S6070" i="3" s="1"/>
  <c r="V6085" i="3"/>
  <c r="S6085" i="3" s="1"/>
  <c r="U6085" i="3" s="1"/>
  <c r="V6000" i="3"/>
  <c r="S6000" i="3" s="1"/>
  <c r="U6000" i="3" s="1"/>
  <c r="V6015" i="3"/>
  <c r="S6015" i="3" s="1"/>
  <c r="U6015" i="3" s="1"/>
  <c r="V6030" i="3"/>
  <c r="S6030" i="3" s="1"/>
  <c r="V6045" i="3"/>
  <c r="S6045" i="3" s="1"/>
  <c r="U6045" i="3" s="1"/>
  <c r="V6060" i="3"/>
  <c r="S6060" i="3" s="1"/>
  <c r="U6060" i="3" s="1"/>
  <c r="V6075" i="3"/>
  <c r="S6075" i="3" s="1"/>
  <c r="U6075" i="3" s="1"/>
  <c r="V6090" i="3"/>
  <c r="S6090" i="3" s="1"/>
  <c r="V6095" i="3"/>
  <c r="S6095" i="3" s="1"/>
  <c r="U6095" i="3" s="1"/>
  <c r="V6110" i="3"/>
  <c r="S6110" i="3" s="1"/>
  <c r="U6110" i="3" s="1"/>
  <c r="V6125" i="3"/>
  <c r="S6125" i="3" s="1"/>
  <c r="U6125" i="3" s="1"/>
  <c r="V6140" i="3"/>
  <c r="S6140" i="3" s="1"/>
  <c r="V6155" i="3"/>
  <c r="S6155" i="3" s="1"/>
  <c r="U6155" i="3" s="1"/>
  <c r="V6170" i="3"/>
  <c r="S6170" i="3" s="1"/>
  <c r="U6170" i="3" s="1"/>
  <c r="V6185" i="3"/>
  <c r="S6185" i="3" s="1"/>
  <c r="U6185" i="3" s="1"/>
  <c r="V6100" i="3"/>
  <c r="S6100" i="3" s="1"/>
  <c r="V6115" i="3"/>
  <c r="S6115" i="3" s="1"/>
  <c r="U6115" i="3" s="1"/>
  <c r="V6130" i="3"/>
  <c r="S6130" i="3" s="1"/>
  <c r="U6130" i="3" s="1"/>
  <c r="V6145" i="3"/>
  <c r="S6145" i="3" s="1"/>
  <c r="U6145" i="3" s="1"/>
  <c r="V6160" i="3"/>
  <c r="S6160" i="3" s="1"/>
  <c r="V6175" i="3"/>
  <c r="S6175" i="3" s="1"/>
  <c r="U6175" i="3" s="1"/>
  <c r="V6190" i="3"/>
  <c r="S6190" i="3" s="1"/>
  <c r="U6190" i="3" s="1"/>
  <c r="V6105" i="3"/>
  <c r="S6105" i="3" s="1"/>
  <c r="U6105" i="3" s="1"/>
  <c r="V6120" i="3"/>
  <c r="S6120" i="3" s="1"/>
  <c r="V6135" i="3"/>
  <c r="S6135" i="3" s="1"/>
  <c r="U6135" i="3" s="1"/>
  <c r="V6150" i="3"/>
  <c r="S6150" i="3" s="1"/>
  <c r="U6150" i="3" s="1"/>
  <c r="V6165" i="3"/>
  <c r="S6165" i="3" s="1"/>
  <c r="U6165" i="3" s="1"/>
  <c r="V6180" i="3"/>
  <c r="S6180" i="3" s="1"/>
  <c r="V6195" i="3"/>
  <c r="S6195" i="3" s="1"/>
  <c r="U6195" i="3" s="1"/>
  <c r="V6200" i="3"/>
  <c r="S6200" i="3" s="1"/>
  <c r="U6200" i="3" s="1"/>
  <c r="V6215" i="3"/>
  <c r="S6215" i="3" s="1"/>
  <c r="U6215" i="3" s="1"/>
  <c r="V6230" i="3"/>
  <c r="S6230" i="3" s="1"/>
  <c r="V6245" i="3"/>
  <c r="S6245" i="3" s="1"/>
  <c r="U6245" i="3" s="1"/>
  <c r="V6260" i="3"/>
  <c r="S6260" i="3" s="1"/>
  <c r="U6260" i="3" s="1"/>
  <c r="V6275" i="3"/>
  <c r="S6275" i="3" s="1"/>
  <c r="U6275" i="3" s="1"/>
  <c r="V6290" i="3"/>
  <c r="S6290" i="3" s="1"/>
  <c r="V6205" i="3"/>
  <c r="S6205" i="3" s="1"/>
  <c r="U6205" i="3" s="1"/>
  <c r="V6220" i="3"/>
  <c r="S6220" i="3" s="1"/>
  <c r="U6220" i="3" s="1"/>
  <c r="V6235" i="3"/>
  <c r="S6235" i="3" s="1"/>
  <c r="U6235" i="3" s="1"/>
  <c r="V6250" i="3"/>
  <c r="S6250" i="3" s="1"/>
  <c r="V6265" i="3"/>
  <c r="S6265" i="3" s="1"/>
  <c r="U6265" i="3" s="1"/>
  <c r="V6280" i="3"/>
  <c r="S6280" i="3" s="1"/>
  <c r="U6280" i="3" s="1"/>
  <c r="V6295" i="3"/>
  <c r="S6295" i="3" s="1"/>
  <c r="U6295" i="3" s="1"/>
  <c r="V6210" i="3"/>
  <c r="S6210" i="3" s="1"/>
  <c r="V6225" i="3"/>
  <c r="S6225" i="3" s="1"/>
  <c r="U6225" i="3" s="1"/>
  <c r="V6240" i="3"/>
  <c r="S6240" i="3" s="1"/>
  <c r="U6240" i="3" s="1"/>
  <c r="V6255" i="3"/>
  <c r="S6255" i="3" s="1"/>
  <c r="U6255" i="3" s="1"/>
  <c r="V6270" i="3"/>
  <c r="S6270" i="3" s="1"/>
  <c r="V6285" i="3"/>
  <c r="S6285" i="3" s="1"/>
  <c r="U6285" i="3" s="1"/>
  <c r="V6300" i="3"/>
  <c r="S6300" i="3" s="1"/>
  <c r="U6300" i="3" s="1"/>
  <c r="V6305" i="3"/>
  <c r="S6305" i="3" s="1"/>
  <c r="U6305" i="3" s="1"/>
  <c r="V6320" i="3"/>
  <c r="S6320" i="3" s="1"/>
  <c r="V6335" i="3"/>
  <c r="S6335" i="3" s="1"/>
  <c r="U6335" i="3" s="1"/>
  <c r="V6350" i="3"/>
  <c r="S6350" i="3" s="1"/>
  <c r="U6350" i="3" s="1"/>
  <c r="V6365" i="3"/>
  <c r="S6365" i="3" s="1"/>
  <c r="U6365" i="3" s="1"/>
  <c r="V6380" i="3"/>
  <c r="S6380" i="3" s="1"/>
  <c r="V6395" i="3"/>
  <c r="S6395" i="3" s="1"/>
  <c r="U6395" i="3" s="1"/>
  <c r="V6310" i="3"/>
  <c r="S6310" i="3" s="1"/>
  <c r="U6310" i="3" s="1"/>
  <c r="V6325" i="3"/>
  <c r="S6325" i="3" s="1"/>
  <c r="U6325" i="3" s="1"/>
  <c r="V6340" i="3"/>
  <c r="S6340" i="3" s="1"/>
  <c r="V6355" i="3"/>
  <c r="S6355" i="3" s="1"/>
  <c r="U6355" i="3" s="1"/>
  <c r="V6370" i="3"/>
  <c r="S6370" i="3" s="1"/>
  <c r="U6370" i="3" s="1"/>
  <c r="V6385" i="3"/>
  <c r="S6385" i="3" s="1"/>
  <c r="U6385" i="3" s="1"/>
  <c r="V6400" i="3"/>
  <c r="S6400" i="3" s="1"/>
  <c r="V6315" i="3"/>
  <c r="S6315" i="3" s="1"/>
  <c r="U6315" i="3" s="1"/>
  <c r="V6330" i="3"/>
  <c r="S6330" i="3" s="1"/>
  <c r="U6330" i="3" s="1"/>
  <c r="V6345" i="3"/>
  <c r="S6345" i="3" s="1"/>
  <c r="U6345" i="3" s="1"/>
  <c r="V6360" i="3"/>
  <c r="S6360" i="3" s="1"/>
  <c r="V6375" i="3"/>
  <c r="S6375" i="3" s="1"/>
  <c r="U6375" i="3" s="1"/>
  <c r="V6390" i="3"/>
  <c r="S6390" i="3" s="1"/>
  <c r="U6390" i="3" s="1"/>
  <c r="V6405" i="3"/>
  <c r="S6405" i="3" s="1"/>
  <c r="U6405" i="3" s="1"/>
  <c r="V6410" i="3"/>
  <c r="S6410" i="3" s="1"/>
  <c r="V6425" i="3"/>
  <c r="S6425" i="3" s="1"/>
  <c r="U6425" i="3" s="1"/>
  <c r="V6440" i="3"/>
  <c r="S6440" i="3" s="1"/>
  <c r="U6440" i="3" s="1"/>
  <c r="V6455" i="3"/>
  <c r="S6455" i="3" s="1"/>
  <c r="U6455" i="3" s="1"/>
  <c r="V6470" i="3"/>
  <c r="S6470" i="3" s="1"/>
  <c r="V6485" i="3"/>
  <c r="S6485" i="3" s="1"/>
  <c r="U6485" i="3" s="1"/>
  <c r="V6500" i="3"/>
  <c r="S6500" i="3" s="1"/>
  <c r="U6500" i="3" s="1"/>
  <c r="V6415" i="3"/>
  <c r="S6415" i="3" s="1"/>
  <c r="U6415" i="3" s="1"/>
  <c r="V6430" i="3"/>
  <c r="S6430" i="3" s="1"/>
  <c r="V6445" i="3"/>
  <c r="S6445" i="3" s="1"/>
  <c r="U6445" i="3" s="1"/>
  <c r="V6460" i="3"/>
  <c r="S6460" i="3" s="1"/>
  <c r="U6460" i="3" s="1"/>
  <c r="V6475" i="3"/>
  <c r="S6475" i="3" s="1"/>
  <c r="U6475" i="3" s="1"/>
  <c r="V6490" i="3"/>
  <c r="S6490" i="3" s="1"/>
  <c r="V6505" i="3"/>
  <c r="S6505" i="3" s="1"/>
  <c r="U6505" i="3" s="1"/>
  <c r="V6420" i="3"/>
  <c r="S6420" i="3" s="1"/>
  <c r="U6420" i="3" s="1"/>
  <c r="V6435" i="3"/>
  <c r="S6435" i="3" s="1"/>
  <c r="U6435" i="3" s="1"/>
  <c r="V6450" i="3"/>
  <c r="S6450" i="3" s="1"/>
  <c r="V6465" i="3"/>
  <c r="S6465" i="3" s="1"/>
  <c r="U6465" i="3" s="1"/>
  <c r="V6480" i="3"/>
  <c r="S6480" i="3" s="1"/>
  <c r="U6480" i="3" s="1"/>
  <c r="V6495" i="3"/>
  <c r="S6495" i="3" s="1"/>
  <c r="U6495" i="3" s="1"/>
  <c r="V6510" i="3"/>
  <c r="S6510" i="3" s="1"/>
  <c r="V6518" i="3"/>
  <c r="S6518" i="3" s="1"/>
  <c r="U6518" i="3" s="1"/>
  <c r="V6548" i="3"/>
  <c r="S6548" i="3" s="1"/>
  <c r="U6548" i="3" s="1"/>
  <c r="V6578" i="3"/>
  <c r="S6578" i="3" s="1"/>
  <c r="U6578" i="3" s="1"/>
  <c r="V6608" i="3"/>
  <c r="S6608" i="3" s="1"/>
  <c r="V6638" i="3"/>
  <c r="S6638" i="3" s="1"/>
  <c r="U6638" i="3" s="1"/>
  <c r="V6668" i="3"/>
  <c r="S6668" i="3" s="1"/>
  <c r="U6668" i="3" s="1"/>
  <c r="V6698" i="3"/>
  <c r="S6698" i="3" s="1"/>
  <c r="U6698" i="3" s="1"/>
  <c r="V6528" i="3"/>
  <c r="S6528" i="3" s="1"/>
  <c r="V6558" i="3"/>
  <c r="S6558" i="3" s="1"/>
  <c r="U6558" i="3" s="1"/>
  <c r="V6588" i="3"/>
  <c r="S6588" i="3" s="1"/>
  <c r="U6588" i="3" s="1"/>
  <c r="V6618" i="3"/>
  <c r="S6618" i="3" s="1"/>
  <c r="U6618" i="3" s="1"/>
  <c r="V6648" i="3"/>
  <c r="S6648" i="3" s="1"/>
  <c r="V6678" i="3"/>
  <c r="S6678" i="3" s="1"/>
  <c r="U6678" i="3" s="1"/>
  <c r="V6708" i="3"/>
  <c r="S6708" i="3" s="1"/>
  <c r="U6708" i="3" s="1"/>
  <c r="V6538" i="3"/>
  <c r="S6538" i="3" s="1"/>
  <c r="U6538" i="3" s="1"/>
  <c r="V6568" i="3"/>
  <c r="S6568" i="3" s="1"/>
  <c r="V6598" i="3"/>
  <c r="S6598" i="3" s="1"/>
  <c r="V6628" i="3"/>
  <c r="S6628" i="3" s="1"/>
  <c r="U6628" i="3" s="1"/>
  <c r="V6658" i="3"/>
  <c r="S6658" i="3" s="1"/>
  <c r="U6658" i="3" s="1"/>
  <c r="V6688" i="3"/>
  <c r="S6688" i="3" s="1"/>
  <c r="V6718" i="3"/>
  <c r="S6718" i="3" s="1"/>
  <c r="U6718" i="3" s="1"/>
  <c r="V6519" i="3"/>
  <c r="S6519" i="3" s="1"/>
  <c r="U6519" i="3" s="1"/>
  <c r="V6549" i="3"/>
  <c r="S6549" i="3" s="1"/>
  <c r="U6549" i="3" s="1"/>
  <c r="V6579" i="3"/>
  <c r="S6579" i="3" s="1"/>
  <c r="V6609" i="3"/>
  <c r="S6609" i="3" s="1"/>
  <c r="U6609" i="3" s="1"/>
  <c r="V6639" i="3"/>
  <c r="S6639" i="3" s="1"/>
  <c r="U6639" i="3" s="1"/>
  <c r="V6669" i="3"/>
  <c r="S6669" i="3" s="1"/>
  <c r="U6669" i="3" s="1"/>
  <c r="V6699" i="3"/>
  <c r="S6699" i="3" s="1"/>
  <c r="V6529" i="3"/>
  <c r="S6529" i="3" s="1"/>
  <c r="U6529" i="3" s="1"/>
  <c r="V6559" i="3"/>
  <c r="S6559" i="3" s="1"/>
  <c r="U6559" i="3" s="1"/>
  <c r="V6589" i="3"/>
  <c r="S6589" i="3" s="1"/>
  <c r="U6589" i="3" s="1"/>
  <c r="V6619" i="3"/>
  <c r="S6619" i="3" s="1"/>
  <c r="V6649" i="3"/>
  <c r="S6649" i="3" s="1"/>
  <c r="U6649" i="3" s="1"/>
  <c r="V6679" i="3"/>
  <c r="S6679" i="3" s="1"/>
  <c r="U6679" i="3" s="1"/>
  <c r="V6709" i="3"/>
  <c r="S6709" i="3" s="1"/>
  <c r="U6709" i="3" s="1"/>
  <c r="V6539" i="3"/>
  <c r="S6539" i="3" s="1"/>
  <c r="V6569" i="3"/>
  <c r="S6569" i="3" s="1"/>
  <c r="U6569" i="3" s="1"/>
  <c r="V6599" i="3"/>
  <c r="S6599" i="3" s="1"/>
  <c r="U6599" i="3" s="1"/>
  <c r="V6629" i="3"/>
  <c r="S6629" i="3" s="1"/>
  <c r="U6629" i="3" s="1"/>
  <c r="V6659" i="3"/>
  <c r="S6659" i="3" s="1"/>
  <c r="V6689" i="3"/>
  <c r="S6689" i="3" s="1"/>
  <c r="U6689" i="3" s="1"/>
  <c r="V6719" i="3"/>
  <c r="S6719" i="3" s="1"/>
  <c r="U6719" i="3" s="1"/>
  <c r="V6725" i="3"/>
  <c r="S6725" i="3" s="1"/>
  <c r="U6725" i="3" s="1"/>
  <c r="V6740" i="3"/>
  <c r="S6740" i="3" s="1"/>
  <c r="V6755" i="3"/>
  <c r="S6755" i="3" s="1"/>
  <c r="U6755" i="3" s="1"/>
  <c r="V6770" i="3"/>
  <c r="S6770" i="3" s="1"/>
  <c r="U6770" i="3" s="1"/>
  <c r="V6785" i="3"/>
  <c r="S6785" i="3" s="1"/>
  <c r="U6785" i="3" s="1"/>
  <c r="V6800" i="3"/>
  <c r="S6800" i="3" s="1"/>
  <c r="V6815" i="3"/>
  <c r="S6815" i="3" s="1"/>
  <c r="U6815" i="3" s="1"/>
  <c r="V6730" i="3"/>
  <c r="S6730" i="3" s="1"/>
  <c r="U6730" i="3" s="1"/>
  <c r="V6745" i="3"/>
  <c r="S6745" i="3" s="1"/>
  <c r="U6745" i="3" s="1"/>
  <c r="V6760" i="3"/>
  <c r="S6760" i="3" s="1"/>
  <c r="V6775" i="3"/>
  <c r="S6775" i="3" s="1"/>
  <c r="U6775" i="3" s="1"/>
  <c r="V6790" i="3"/>
  <c r="S6790" i="3" s="1"/>
  <c r="U6790" i="3" s="1"/>
  <c r="V6805" i="3"/>
  <c r="S6805" i="3" s="1"/>
  <c r="U6805" i="3" s="1"/>
  <c r="V6820" i="3"/>
  <c r="S6820" i="3" s="1"/>
  <c r="V6735" i="3"/>
  <c r="S6735" i="3" s="1"/>
  <c r="U6735" i="3" s="1"/>
  <c r="V6750" i="3"/>
  <c r="S6750" i="3" s="1"/>
  <c r="U6750" i="3" s="1"/>
  <c r="V6765" i="3"/>
  <c r="S6765" i="3" s="1"/>
  <c r="U6765" i="3" s="1"/>
  <c r="V6780" i="3"/>
  <c r="S6780" i="3" s="1"/>
  <c r="U6780" i="3" s="1"/>
  <c r="V6795" i="3"/>
  <c r="S6795" i="3" s="1"/>
  <c r="U6795" i="3" s="1"/>
  <c r="V6810" i="3"/>
  <c r="S6810" i="3" s="1"/>
  <c r="U6810" i="3" s="1"/>
  <c r="V6825" i="3"/>
  <c r="S6825" i="3" s="1"/>
  <c r="U6825" i="3" s="1"/>
  <c r="V7670" i="3"/>
  <c r="S7670" i="3" s="1"/>
  <c r="U7670" i="3" s="1"/>
  <c r="V7685" i="3"/>
  <c r="S7685" i="3" s="1"/>
  <c r="U7685" i="3" s="1"/>
  <c r="V7700" i="3"/>
  <c r="S7700" i="3" s="1"/>
  <c r="U7700" i="3" s="1"/>
  <c r="V7715" i="3"/>
  <c r="S7715" i="3" s="1"/>
  <c r="U7715" i="3" s="1"/>
  <c r="V7730" i="3"/>
  <c r="S7730" i="3" s="1"/>
  <c r="V7745" i="3"/>
  <c r="S7745" i="3" s="1"/>
  <c r="U7745" i="3" s="1"/>
  <c r="V7760" i="3"/>
  <c r="S7760" i="3" s="1"/>
  <c r="U7760" i="3" s="1"/>
  <c r="V7675" i="3"/>
  <c r="S7675" i="3" s="1"/>
  <c r="U7675" i="3" s="1"/>
  <c r="V7690" i="3"/>
  <c r="S7690" i="3" s="1"/>
  <c r="V7705" i="3"/>
  <c r="S7705" i="3" s="1"/>
  <c r="U7705" i="3" s="1"/>
  <c r="V7720" i="3"/>
  <c r="S7720" i="3" s="1"/>
  <c r="U7720" i="3" s="1"/>
  <c r="V7735" i="3"/>
  <c r="S7735" i="3" s="1"/>
  <c r="U7735" i="3" s="1"/>
  <c r="V7750" i="3"/>
  <c r="S7750" i="3" s="1"/>
  <c r="V7765" i="3"/>
  <c r="S7765" i="3" s="1"/>
  <c r="U7765" i="3" s="1"/>
  <c r="V7680" i="3"/>
  <c r="S7680" i="3" s="1"/>
  <c r="U7680" i="3" s="1"/>
  <c r="V7695" i="3"/>
  <c r="S7695" i="3" s="1"/>
  <c r="U7695" i="3" s="1"/>
  <c r="V7710" i="3"/>
  <c r="S7710" i="3" s="1"/>
  <c r="V7725" i="3"/>
  <c r="S7725" i="3" s="1"/>
  <c r="U7725" i="3" s="1"/>
  <c r="V7740" i="3"/>
  <c r="S7740" i="3" s="1"/>
  <c r="U7740" i="3" s="1"/>
  <c r="V7755" i="3"/>
  <c r="S7755" i="3" s="1"/>
  <c r="U7755" i="3" s="1"/>
  <c r="V7770" i="3"/>
  <c r="S7770" i="3" s="1"/>
  <c r="V7775" i="3"/>
  <c r="S7775" i="3" s="1"/>
  <c r="U7775" i="3" s="1"/>
  <c r="V7790" i="3"/>
  <c r="S7790" i="3" s="1"/>
  <c r="U7790" i="3" s="1"/>
  <c r="V7805" i="3"/>
  <c r="S7805" i="3" s="1"/>
  <c r="U7805" i="3" s="1"/>
  <c r="V7820" i="3"/>
  <c r="S7820" i="3" s="1"/>
  <c r="V7835" i="3"/>
  <c r="S7835" i="3" s="1"/>
  <c r="U7835" i="3" s="1"/>
  <c r="V7850" i="3"/>
  <c r="S7850" i="3" s="1"/>
  <c r="U7850" i="3" s="1"/>
  <c r="V7865" i="3"/>
  <c r="S7865" i="3" s="1"/>
  <c r="U7865" i="3" s="1"/>
  <c r="V7780" i="3"/>
  <c r="S7780" i="3" s="1"/>
  <c r="V7795" i="3"/>
  <c r="S7795" i="3" s="1"/>
  <c r="U7795" i="3" s="1"/>
  <c r="V7810" i="3"/>
  <c r="S7810" i="3" s="1"/>
  <c r="U7810" i="3" s="1"/>
  <c r="V7825" i="3"/>
  <c r="S7825" i="3" s="1"/>
  <c r="U7825" i="3" s="1"/>
  <c r="V7840" i="3"/>
  <c r="S7840" i="3" s="1"/>
  <c r="V7855" i="3"/>
  <c r="S7855" i="3" s="1"/>
  <c r="U7855" i="3" s="1"/>
  <c r="V7870" i="3"/>
  <c r="S7870" i="3" s="1"/>
  <c r="U7870" i="3" s="1"/>
  <c r="V7785" i="3"/>
  <c r="S7785" i="3" s="1"/>
  <c r="U7785" i="3" s="1"/>
  <c r="V7800" i="3"/>
  <c r="S7800" i="3" s="1"/>
  <c r="V7815" i="3"/>
  <c r="S7815" i="3" s="1"/>
  <c r="U7815" i="3" s="1"/>
  <c r="V7830" i="3"/>
  <c r="S7830" i="3" s="1"/>
  <c r="U7830" i="3" s="1"/>
  <c r="V7845" i="3"/>
  <c r="S7845" i="3" s="1"/>
  <c r="U7845" i="3" s="1"/>
  <c r="V7860" i="3"/>
  <c r="S7860" i="3" s="1"/>
  <c r="V7875" i="3"/>
  <c r="S7875" i="3" s="1"/>
  <c r="U7875" i="3" s="1"/>
  <c r="V7880" i="3"/>
  <c r="S7880" i="3" s="1"/>
  <c r="U7880" i="3" s="1"/>
  <c r="V7895" i="3"/>
  <c r="S7895" i="3" s="1"/>
  <c r="U7895" i="3" s="1"/>
  <c r="V7910" i="3"/>
  <c r="S7910" i="3" s="1"/>
  <c r="V7925" i="3"/>
  <c r="S7925" i="3" s="1"/>
  <c r="U7925" i="3" s="1"/>
  <c r="V7940" i="3"/>
  <c r="S7940" i="3" s="1"/>
  <c r="U7940" i="3" s="1"/>
  <c r="V7955" i="3"/>
  <c r="S7955" i="3" s="1"/>
  <c r="U7955" i="3" s="1"/>
  <c r="V7970" i="3"/>
  <c r="S7970" i="3" s="1"/>
  <c r="V7885" i="3"/>
  <c r="S7885" i="3" s="1"/>
  <c r="U7885" i="3" s="1"/>
  <c r="V7900" i="3"/>
  <c r="S7900" i="3" s="1"/>
  <c r="U7900" i="3" s="1"/>
  <c r="V7915" i="3"/>
  <c r="S7915" i="3" s="1"/>
  <c r="U7915" i="3" s="1"/>
  <c r="V7930" i="3"/>
  <c r="S7930" i="3" s="1"/>
  <c r="V7945" i="3"/>
  <c r="S7945" i="3" s="1"/>
  <c r="U7945" i="3" s="1"/>
  <c r="V7960" i="3"/>
  <c r="S7960" i="3" s="1"/>
  <c r="U7960" i="3" s="1"/>
  <c r="V7975" i="3"/>
  <c r="S7975" i="3" s="1"/>
  <c r="U7975" i="3" s="1"/>
  <c r="V7890" i="3"/>
  <c r="S7890" i="3" s="1"/>
  <c r="V7905" i="3"/>
  <c r="S7905" i="3" s="1"/>
  <c r="U7905" i="3" s="1"/>
  <c r="V7920" i="3"/>
  <c r="S7920" i="3" s="1"/>
  <c r="U7920" i="3" s="1"/>
  <c r="V7935" i="3"/>
  <c r="S7935" i="3" s="1"/>
  <c r="U7935" i="3" s="1"/>
  <c r="V7950" i="3"/>
  <c r="S7950" i="3" s="1"/>
  <c r="V7965" i="3"/>
  <c r="S7965" i="3" s="1"/>
  <c r="U7965" i="3" s="1"/>
  <c r="V7980" i="3"/>
  <c r="S7980" i="3" s="1"/>
  <c r="U7980" i="3" s="1"/>
  <c r="V7985" i="3"/>
  <c r="S7985" i="3" s="1"/>
  <c r="U7985" i="3" s="1"/>
  <c r="V8000" i="3"/>
  <c r="S8000" i="3" s="1"/>
  <c r="U8000" i="3" s="1"/>
  <c r="V8015" i="3"/>
  <c r="S8015" i="3" s="1"/>
  <c r="U8015" i="3" s="1"/>
  <c r="V8030" i="3"/>
  <c r="S8030" i="3" s="1"/>
  <c r="U8030" i="3" s="1"/>
  <c r="V8045" i="3"/>
  <c r="S8045" i="3" s="1"/>
  <c r="U8045" i="3" s="1"/>
  <c r="V8060" i="3"/>
  <c r="S8060" i="3" s="1"/>
  <c r="V8075" i="3"/>
  <c r="S8075" i="3" s="1"/>
  <c r="U8075" i="3" s="1"/>
  <c r="V7990" i="3"/>
  <c r="S7990" i="3" s="1"/>
  <c r="U7990" i="3" s="1"/>
  <c r="V8005" i="3"/>
  <c r="S8005" i="3" s="1"/>
  <c r="U8005" i="3" s="1"/>
  <c r="V8020" i="3"/>
  <c r="S8020" i="3" s="1"/>
  <c r="V8035" i="3"/>
  <c r="S8035" i="3" s="1"/>
  <c r="U8035" i="3" s="1"/>
  <c r="V8050" i="3"/>
  <c r="S8050" i="3" s="1"/>
  <c r="U8050" i="3" s="1"/>
  <c r="V8065" i="3"/>
  <c r="S8065" i="3" s="1"/>
  <c r="U8065" i="3" s="1"/>
  <c r="V8080" i="3"/>
  <c r="S8080" i="3" s="1"/>
  <c r="V7995" i="3"/>
  <c r="S7995" i="3" s="1"/>
  <c r="U7995" i="3" s="1"/>
  <c r="V8010" i="3"/>
  <c r="S8010" i="3" s="1"/>
  <c r="U8010" i="3" s="1"/>
  <c r="V8025" i="3"/>
  <c r="S8025" i="3" s="1"/>
  <c r="U8025" i="3" s="1"/>
  <c r="V8040" i="3"/>
  <c r="S8040" i="3" s="1"/>
  <c r="V8055" i="3"/>
  <c r="S8055" i="3" s="1"/>
  <c r="U8055" i="3" s="1"/>
  <c r="V8070" i="3"/>
  <c r="S8070" i="3" s="1"/>
  <c r="U8070" i="3" s="1"/>
  <c r="V8085" i="3"/>
  <c r="S8085" i="3" s="1"/>
  <c r="U8085" i="3" s="1"/>
  <c r="V8090" i="3"/>
  <c r="S8090" i="3" s="1"/>
  <c r="V8105" i="3"/>
  <c r="S8105" i="3" s="1"/>
  <c r="U8105" i="3" s="1"/>
  <c r="V8120" i="3"/>
  <c r="S8120" i="3" s="1"/>
  <c r="U8120" i="3" s="1"/>
  <c r="V8135" i="3"/>
  <c r="S8135" i="3" s="1"/>
  <c r="U8135" i="3" s="1"/>
  <c r="V8150" i="3"/>
  <c r="S8150" i="3" s="1"/>
  <c r="V8165" i="3"/>
  <c r="S8165" i="3" s="1"/>
  <c r="U8165" i="3" s="1"/>
  <c r="V8180" i="3"/>
  <c r="S8180" i="3" s="1"/>
  <c r="U8180" i="3" s="1"/>
  <c r="V8095" i="3"/>
  <c r="S8095" i="3" s="1"/>
  <c r="U8095" i="3" s="1"/>
  <c r="V8110" i="3"/>
  <c r="S8110" i="3" s="1"/>
  <c r="V8125" i="3"/>
  <c r="S8125" i="3" s="1"/>
  <c r="U8125" i="3" s="1"/>
  <c r="V8140" i="3"/>
  <c r="S8140" i="3" s="1"/>
  <c r="U8140" i="3" s="1"/>
  <c r="V8155" i="3"/>
  <c r="S8155" i="3" s="1"/>
  <c r="U8155" i="3" s="1"/>
  <c r="V8170" i="3"/>
  <c r="S8170" i="3" s="1"/>
  <c r="V8185" i="3"/>
  <c r="S8185" i="3" s="1"/>
  <c r="U8185" i="3" s="1"/>
  <c r="V8100" i="3"/>
  <c r="S8100" i="3" s="1"/>
  <c r="U8100" i="3" s="1"/>
  <c r="V8115" i="3"/>
  <c r="S8115" i="3" s="1"/>
  <c r="U8115" i="3" s="1"/>
  <c r="V8130" i="3"/>
  <c r="S8130" i="3" s="1"/>
  <c r="V8145" i="3"/>
  <c r="S8145" i="3" s="1"/>
  <c r="U8145" i="3" s="1"/>
  <c r="V8160" i="3"/>
  <c r="S8160" i="3" s="1"/>
  <c r="U8160" i="3" s="1"/>
  <c r="V8175" i="3"/>
  <c r="S8175" i="3" s="1"/>
  <c r="U8175" i="3" s="1"/>
  <c r="V8190" i="3"/>
  <c r="S8190" i="3" s="1"/>
  <c r="V8198" i="3"/>
  <c r="S8198" i="3" s="1"/>
  <c r="U8198" i="3" s="1"/>
  <c r="V8228" i="3"/>
  <c r="S8228" i="3" s="1"/>
  <c r="U8228" i="3" s="1"/>
  <c r="V8258" i="3"/>
  <c r="S8258" i="3" s="1"/>
  <c r="U8258" i="3" s="1"/>
  <c r="V8288" i="3"/>
  <c r="S8288" i="3" s="1"/>
  <c r="V8318" i="3"/>
  <c r="S8318" i="3" s="1"/>
  <c r="U8318" i="3" s="1"/>
  <c r="V8348" i="3"/>
  <c r="S8348" i="3" s="1"/>
  <c r="U8348" i="3" s="1"/>
  <c r="V8378" i="3"/>
  <c r="S8378" i="3" s="1"/>
  <c r="U8378" i="3" s="1"/>
  <c r="V8208" i="3"/>
  <c r="S8208" i="3" s="1"/>
  <c r="V8238" i="3"/>
  <c r="S8238" i="3" s="1"/>
  <c r="U8238" i="3" s="1"/>
  <c r="V8268" i="3"/>
  <c r="S8268" i="3" s="1"/>
  <c r="U8268" i="3" s="1"/>
  <c r="V8298" i="3"/>
  <c r="S8298" i="3" s="1"/>
  <c r="U8298" i="3" s="1"/>
  <c r="V8328" i="3"/>
  <c r="S8328" i="3" s="1"/>
  <c r="U8328" i="3" s="1"/>
  <c r="V8358" i="3"/>
  <c r="S8358" i="3" s="1"/>
  <c r="U8358" i="3" s="1"/>
  <c r="V8388" i="3"/>
  <c r="S8388" i="3" s="1"/>
  <c r="U8388" i="3" s="1"/>
  <c r="V8218" i="3"/>
  <c r="S8218" i="3" s="1"/>
  <c r="U8218" i="3" s="1"/>
  <c r="V8248" i="3"/>
  <c r="S8248" i="3" s="1"/>
  <c r="U8248" i="3" s="1"/>
  <c r="V8278" i="3"/>
  <c r="S8278" i="3" s="1"/>
  <c r="U8278" i="3" s="1"/>
  <c r="V8308" i="3"/>
  <c r="S8308" i="3" s="1"/>
  <c r="U8308" i="3" s="1"/>
  <c r="V8338" i="3"/>
  <c r="S8338" i="3" s="1"/>
  <c r="U8338" i="3" s="1"/>
  <c r="V8368" i="3"/>
  <c r="S8368" i="3" s="1"/>
  <c r="V8398" i="3"/>
  <c r="S8398" i="3" s="1"/>
  <c r="U8398" i="3" s="1"/>
  <c r="V8199" i="3"/>
  <c r="S8199" i="3" s="1"/>
  <c r="U8199" i="3" s="1"/>
  <c r="V8229" i="3"/>
  <c r="S8229" i="3" s="1"/>
  <c r="U8229" i="3" s="1"/>
  <c r="V8259" i="3"/>
  <c r="S8259" i="3" s="1"/>
  <c r="V8289" i="3"/>
  <c r="S8289" i="3" s="1"/>
  <c r="U8289" i="3" s="1"/>
  <c r="V8319" i="3"/>
  <c r="S8319" i="3" s="1"/>
  <c r="U8319" i="3" s="1"/>
  <c r="V8349" i="3"/>
  <c r="S8349" i="3" s="1"/>
  <c r="U8349" i="3" s="1"/>
  <c r="V8379" i="3"/>
  <c r="S8379" i="3" s="1"/>
  <c r="V8209" i="3"/>
  <c r="S8209" i="3" s="1"/>
  <c r="U8209" i="3" s="1"/>
  <c r="V8239" i="3"/>
  <c r="S8239" i="3" s="1"/>
  <c r="U8239" i="3" s="1"/>
  <c r="V8269" i="3"/>
  <c r="S8269" i="3" s="1"/>
  <c r="U8269" i="3" s="1"/>
  <c r="V8299" i="3"/>
  <c r="S8299" i="3" s="1"/>
  <c r="V8329" i="3"/>
  <c r="S8329" i="3" s="1"/>
  <c r="U8329" i="3" s="1"/>
  <c r="V8359" i="3"/>
  <c r="S8359" i="3" s="1"/>
  <c r="U8359" i="3" s="1"/>
  <c r="V8389" i="3"/>
  <c r="S8389" i="3" s="1"/>
  <c r="U8389" i="3" s="1"/>
  <c r="V8219" i="3"/>
  <c r="S8219" i="3" s="1"/>
  <c r="V8249" i="3"/>
  <c r="S8249" i="3" s="1"/>
  <c r="U8249" i="3" s="1"/>
  <c r="V8279" i="3"/>
  <c r="S8279" i="3" s="1"/>
  <c r="U8279" i="3" s="1"/>
  <c r="V8309" i="3"/>
  <c r="S8309" i="3" s="1"/>
  <c r="U8309" i="3" s="1"/>
  <c r="V8339" i="3"/>
  <c r="S8339" i="3" s="1"/>
  <c r="V8369" i="3"/>
  <c r="S8369" i="3" s="1"/>
  <c r="U8369" i="3" s="1"/>
  <c r="V8399" i="3"/>
  <c r="S8399" i="3" s="1"/>
  <c r="U8399" i="3" s="1"/>
  <c r="V8405" i="3"/>
  <c r="S8405" i="3" s="1"/>
  <c r="U8405" i="3" s="1"/>
  <c r="V8420" i="3"/>
  <c r="S8420" i="3" s="1"/>
  <c r="V8435" i="3"/>
  <c r="S8435" i="3" s="1"/>
  <c r="U8435" i="3" s="1"/>
  <c r="V8450" i="3"/>
  <c r="S8450" i="3" s="1"/>
  <c r="U8450" i="3" s="1"/>
  <c r="V8465" i="3"/>
  <c r="S8465" i="3" s="1"/>
  <c r="U8465" i="3" s="1"/>
  <c r="V8480" i="3"/>
  <c r="S8480" i="3" s="1"/>
  <c r="V8495" i="3"/>
  <c r="S8495" i="3" s="1"/>
  <c r="U8495" i="3" s="1"/>
  <c r="V8410" i="3"/>
  <c r="S8410" i="3" s="1"/>
  <c r="U8410" i="3" s="1"/>
  <c r="V8425" i="3"/>
  <c r="S8425" i="3" s="1"/>
  <c r="U8425" i="3" s="1"/>
  <c r="V8440" i="3"/>
  <c r="S8440" i="3" s="1"/>
  <c r="V8455" i="3"/>
  <c r="S8455" i="3" s="1"/>
  <c r="U8455" i="3" s="1"/>
  <c r="V8470" i="3"/>
  <c r="S8470" i="3" s="1"/>
  <c r="U8470" i="3" s="1"/>
  <c r="V8485" i="3"/>
  <c r="S8485" i="3" s="1"/>
  <c r="U8485" i="3" s="1"/>
  <c r="V8500" i="3"/>
  <c r="S8500" i="3" s="1"/>
  <c r="U8500" i="3" s="1"/>
  <c r="V8415" i="3"/>
  <c r="S8415" i="3" s="1"/>
  <c r="U8415" i="3" s="1"/>
  <c r="V8430" i="3"/>
  <c r="S8430" i="3" s="1"/>
  <c r="U8430" i="3" s="1"/>
  <c r="V8445" i="3"/>
  <c r="S8445" i="3" s="1"/>
  <c r="U8445" i="3" s="1"/>
  <c r="V8460" i="3"/>
  <c r="S8460" i="3" s="1"/>
  <c r="V8475" i="3"/>
  <c r="S8475" i="3" s="1"/>
  <c r="U8475" i="3" s="1"/>
  <c r="V8490" i="3"/>
  <c r="S8490" i="3" s="1"/>
  <c r="U8490" i="3" s="1"/>
  <c r="V8505" i="3"/>
  <c r="S8505" i="3" s="1"/>
  <c r="U8505" i="3" s="1"/>
  <c r="V8510" i="3"/>
  <c r="S8510" i="3" s="1"/>
  <c r="V8525" i="3"/>
  <c r="S8525" i="3" s="1"/>
  <c r="U8525" i="3" s="1"/>
  <c r="V8540" i="3"/>
  <c r="S8540" i="3" s="1"/>
  <c r="U8540" i="3" s="1"/>
  <c r="V8555" i="3"/>
  <c r="S8555" i="3" s="1"/>
  <c r="U8555" i="3" s="1"/>
  <c r="V8570" i="3"/>
  <c r="S8570" i="3" s="1"/>
  <c r="V8585" i="3"/>
  <c r="S8585" i="3" s="1"/>
  <c r="U8585" i="3" s="1"/>
  <c r="V8600" i="3"/>
  <c r="S8600" i="3" s="1"/>
  <c r="U8600" i="3" s="1"/>
  <c r="V8515" i="3"/>
  <c r="S8515" i="3" s="1"/>
  <c r="U8515" i="3" s="1"/>
  <c r="V8530" i="3"/>
  <c r="S8530" i="3" s="1"/>
  <c r="V8545" i="3"/>
  <c r="S8545" i="3" s="1"/>
  <c r="U8545" i="3" s="1"/>
  <c r="V8560" i="3"/>
  <c r="S8560" i="3" s="1"/>
  <c r="U8560" i="3" s="1"/>
  <c r="V8575" i="3"/>
  <c r="S8575" i="3" s="1"/>
  <c r="U8575" i="3" s="1"/>
  <c r="V8590" i="3"/>
  <c r="S8590" i="3" s="1"/>
  <c r="V8605" i="3"/>
  <c r="S8605" i="3" s="1"/>
  <c r="U8605" i="3" s="1"/>
  <c r="V8520" i="3"/>
  <c r="S8520" i="3" s="1"/>
  <c r="U8520" i="3" s="1"/>
  <c r="V8535" i="3"/>
  <c r="S8535" i="3" s="1"/>
  <c r="U8535" i="3" s="1"/>
  <c r="V8550" i="3"/>
  <c r="S8550" i="3" s="1"/>
  <c r="V8565" i="3"/>
  <c r="S8565" i="3" s="1"/>
  <c r="U8565" i="3" s="1"/>
  <c r="V8580" i="3"/>
  <c r="S8580" i="3" s="1"/>
  <c r="U8580" i="3" s="1"/>
  <c r="V8595" i="3"/>
  <c r="S8595" i="3" s="1"/>
  <c r="U8595" i="3" s="1"/>
  <c r="V8610" i="3"/>
  <c r="S8610" i="3" s="1"/>
  <c r="V8615" i="3"/>
  <c r="S8615" i="3" s="1"/>
  <c r="U8615" i="3" s="1"/>
  <c r="V8630" i="3"/>
  <c r="S8630" i="3" s="1"/>
  <c r="U8630" i="3" s="1"/>
  <c r="V8645" i="3"/>
  <c r="S8645" i="3" s="1"/>
  <c r="U8645" i="3" s="1"/>
  <c r="V8660" i="3"/>
  <c r="S8660" i="3" s="1"/>
  <c r="V8675" i="3"/>
  <c r="S8675" i="3" s="1"/>
  <c r="U8675" i="3" s="1"/>
  <c r="V8690" i="3"/>
  <c r="S8690" i="3" s="1"/>
  <c r="U8690" i="3" s="1"/>
  <c r="V8705" i="3"/>
  <c r="S8705" i="3" s="1"/>
  <c r="U8705" i="3" s="1"/>
  <c r="V8620" i="3"/>
  <c r="S8620" i="3" s="1"/>
  <c r="V8635" i="3"/>
  <c r="S8635" i="3" s="1"/>
  <c r="U8635" i="3" s="1"/>
  <c r="V8650" i="3"/>
  <c r="S8650" i="3" s="1"/>
  <c r="U8650" i="3" s="1"/>
  <c r="V8665" i="3"/>
  <c r="S8665" i="3" s="1"/>
  <c r="U8665" i="3" s="1"/>
  <c r="V8680" i="3"/>
  <c r="S8680" i="3" s="1"/>
  <c r="V8695" i="3"/>
  <c r="S8695" i="3" s="1"/>
  <c r="U8695" i="3" s="1"/>
  <c r="V8710" i="3"/>
  <c r="S8710" i="3" s="1"/>
  <c r="U8710" i="3" s="1"/>
  <c r="V8625" i="3"/>
  <c r="S8625" i="3" s="1"/>
  <c r="U8625" i="3" s="1"/>
  <c r="V8640" i="3"/>
  <c r="S8640" i="3" s="1"/>
  <c r="V8655" i="3"/>
  <c r="S8655" i="3" s="1"/>
  <c r="U8655" i="3" s="1"/>
  <c r="V8670" i="3"/>
  <c r="S8670" i="3" s="1"/>
  <c r="U8670" i="3" s="1"/>
  <c r="V8685" i="3"/>
  <c r="S8685" i="3" s="1"/>
  <c r="U8685" i="3" s="1"/>
  <c r="V8700" i="3"/>
  <c r="S8700" i="3" s="1"/>
  <c r="V8715" i="3"/>
  <c r="S8715" i="3" s="1"/>
  <c r="U8715" i="3" s="1"/>
  <c r="V8720" i="3"/>
  <c r="S8720" i="3" s="1"/>
  <c r="U8720" i="3" s="1"/>
  <c r="V8735" i="3"/>
  <c r="S8735" i="3" s="1"/>
  <c r="U8735" i="3" s="1"/>
  <c r="V8750" i="3"/>
  <c r="S8750" i="3" s="1"/>
  <c r="V8765" i="3"/>
  <c r="S8765" i="3" s="1"/>
  <c r="U8765" i="3" s="1"/>
  <c r="V8780" i="3"/>
  <c r="S8780" i="3" s="1"/>
  <c r="U8780" i="3" s="1"/>
  <c r="V8795" i="3"/>
  <c r="S8795" i="3" s="1"/>
  <c r="U8795" i="3" s="1"/>
  <c r="V8810" i="3"/>
  <c r="S8810" i="3" s="1"/>
  <c r="V8725" i="3"/>
  <c r="S8725" i="3" s="1"/>
  <c r="U8725" i="3" s="1"/>
  <c r="V8740" i="3"/>
  <c r="S8740" i="3" s="1"/>
  <c r="U8740" i="3" s="1"/>
  <c r="V8755" i="3"/>
  <c r="S8755" i="3" s="1"/>
  <c r="U8755" i="3" s="1"/>
  <c r="V8770" i="3"/>
  <c r="S8770" i="3" s="1"/>
  <c r="V8785" i="3"/>
  <c r="S8785" i="3" s="1"/>
  <c r="U8785" i="3" s="1"/>
  <c r="V8800" i="3"/>
  <c r="S8800" i="3" s="1"/>
  <c r="U8800" i="3" s="1"/>
  <c r="V8815" i="3"/>
  <c r="S8815" i="3" s="1"/>
  <c r="U8815" i="3" s="1"/>
  <c r="V8730" i="3"/>
  <c r="S8730" i="3" s="1"/>
  <c r="V8745" i="3"/>
  <c r="S8745" i="3" s="1"/>
  <c r="U8745" i="3" s="1"/>
  <c r="V8760" i="3"/>
  <c r="S8760" i="3" s="1"/>
  <c r="U8760" i="3" s="1"/>
  <c r="V8775" i="3"/>
  <c r="S8775" i="3" s="1"/>
  <c r="U8775" i="3" s="1"/>
  <c r="V8790" i="3"/>
  <c r="S8790" i="3" s="1"/>
  <c r="V8805" i="3"/>
  <c r="S8805" i="3" s="1"/>
  <c r="U8805" i="3" s="1"/>
  <c r="V8820" i="3"/>
  <c r="S8820" i="3" s="1"/>
  <c r="U8820" i="3" s="1"/>
  <c r="V8825" i="3"/>
  <c r="S8825" i="3" s="1"/>
  <c r="U8825" i="3" s="1"/>
  <c r="V8840" i="3"/>
  <c r="S8840" i="3" s="1"/>
  <c r="V8855" i="3"/>
  <c r="S8855" i="3" s="1"/>
  <c r="U8855" i="3" s="1"/>
  <c r="V8870" i="3"/>
  <c r="S8870" i="3" s="1"/>
  <c r="U8870" i="3" s="1"/>
  <c r="V8885" i="3"/>
  <c r="S8885" i="3" s="1"/>
  <c r="U8885" i="3" s="1"/>
  <c r="V8900" i="3"/>
  <c r="S8900" i="3" s="1"/>
  <c r="V8915" i="3"/>
  <c r="S8915" i="3" s="1"/>
  <c r="U8915" i="3" s="1"/>
  <c r="V8830" i="3"/>
  <c r="S8830" i="3" s="1"/>
  <c r="U8830" i="3" s="1"/>
  <c r="V8845" i="3"/>
  <c r="S8845" i="3" s="1"/>
  <c r="U8845" i="3" s="1"/>
  <c r="V8860" i="3"/>
  <c r="S8860" i="3" s="1"/>
  <c r="V8875" i="3"/>
  <c r="S8875" i="3" s="1"/>
  <c r="U8875" i="3" s="1"/>
  <c r="V8890" i="3"/>
  <c r="S8890" i="3" s="1"/>
  <c r="U8890" i="3" s="1"/>
  <c r="V8905" i="3"/>
  <c r="S8905" i="3" s="1"/>
  <c r="U8905" i="3" s="1"/>
  <c r="V8920" i="3"/>
  <c r="S8920" i="3" s="1"/>
  <c r="V8835" i="3"/>
  <c r="S8835" i="3" s="1"/>
  <c r="U8835" i="3" s="1"/>
  <c r="V8850" i="3"/>
  <c r="S8850" i="3" s="1"/>
  <c r="U8850" i="3" s="1"/>
  <c r="V8865" i="3"/>
  <c r="S8865" i="3" s="1"/>
  <c r="U8865" i="3" s="1"/>
  <c r="V8880" i="3"/>
  <c r="S8880" i="3" s="1"/>
  <c r="V8895" i="3"/>
  <c r="S8895" i="3" s="1"/>
  <c r="U8895" i="3" s="1"/>
  <c r="V8910" i="3"/>
  <c r="S8910" i="3" s="1"/>
  <c r="U8910" i="3" s="1"/>
  <c r="V8925" i="3"/>
  <c r="S8925" i="3" s="1"/>
  <c r="U8925" i="3" s="1"/>
  <c r="V8930" i="3"/>
  <c r="S8930" i="3" s="1"/>
  <c r="V8945" i="3"/>
  <c r="S8945" i="3" s="1"/>
  <c r="U8945" i="3" s="1"/>
  <c r="V8960" i="3"/>
  <c r="S8960" i="3" s="1"/>
  <c r="U8960" i="3" s="1"/>
  <c r="V8975" i="3"/>
  <c r="S8975" i="3" s="1"/>
  <c r="U8975" i="3" s="1"/>
  <c r="V8990" i="3"/>
  <c r="S8990" i="3" s="1"/>
  <c r="V9005" i="3"/>
  <c r="S9005" i="3" s="1"/>
  <c r="U9005" i="3" s="1"/>
  <c r="V9020" i="3"/>
  <c r="S9020" i="3" s="1"/>
  <c r="U9020" i="3" s="1"/>
  <c r="V8935" i="3"/>
  <c r="S8935" i="3" s="1"/>
  <c r="U8935" i="3" s="1"/>
  <c r="V8950" i="3"/>
  <c r="S8950" i="3" s="1"/>
  <c r="V8965" i="3"/>
  <c r="S8965" i="3" s="1"/>
  <c r="U8965" i="3" s="1"/>
  <c r="V8980" i="3"/>
  <c r="S8980" i="3" s="1"/>
  <c r="U8980" i="3" s="1"/>
  <c r="V8995" i="3"/>
  <c r="S8995" i="3" s="1"/>
  <c r="U8995" i="3" s="1"/>
  <c r="V9010" i="3"/>
  <c r="S9010" i="3" s="1"/>
  <c r="V9025" i="3"/>
  <c r="S9025" i="3" s="1"/>
  <c r="U9025" i="3" s="1"/>
  <c r="V8940" i="3"/>
  <c r="S8940" i="3" s="1"/>
  <c r="U8940" i="3" s="1"/>
  <c r="V8955" i="3"/>
  <c r="S8955" i="3" s="1"/>
  <c r="U8955" i="3" s="1"/>
  <c r="V8970" i="3"/>
  <c r="S8970" i="3" s="1"/>
  <c r="U8970" i="3" s="1"/>
  <c r="V8985" i="3"/>
  <c r="S8985" i="3" s="1"/>
  <c r="U8985" i="3" s="1"/>
  <c r="V9000" i="3"/>
  <c r="S9000" i="3" s="1"/>
  <c r="U9000" i="3" s="1"/>
  <c r="V9015" i="3"/>
  <c r="S9015" i="3" s="1"/>
  <c r="U9015" i="3" s="1"/>
  <c r="V9030" i="3"/>
  <c r="S9030" i="3" s="1"/>
  <c r="V9038" i="3"/>
  <c r="S9038" i="3" s="1"/>
  <c r="U9038" i="3" s="1"/>
  <c r="V9068" i="3"/>
  <c r="S9068" i="3" s="1"/>
  <c r="U9068" i="3" s="1"/>
  <c r="V9098" i="3"/>
  <c r="S9098" i="3" s="1"/>
  <c r="U9098" i="3" s="1"/>
  <c r="V9128" i="3"/>
  <c r="S9128" i="3" s="1"/>
  <c r="V9158" i="3"/>
  <c r="S9158" i="3" s="1"/>
  <c r="U9158" i="3" s="1"/>
  <c r="V9188" i="3"/>
  <c r="S9188" i="3" s="1"/>
  <c r="U9188" i="3" s="1"/>
  <c r="V9218" i="3"/>
  <c r="S9218" i="3" s="1"/>
  <c r="U9218" i="3" s="1"/>
  <c r="V9048" i="3"/>
  <c r="S9048" i="3" s="1"/>
  <c r="V9078" i="3"/>
  <c r="S9078" i="3" s="1"/>
  <c r="U9078" i="3" s="1"/>
  <c r="V9108" i="3"/>
  <c r="S9108" i="3" s="1"/>
  <c r="U9108" i="3" s="1"/>
  <c r="V9138" i="3"/>
  <c r="S9138" i="3" s="1"/>
  <c r="U9138" i="3" s="1"/>
  <c r="V9168" i="3"/>
  <c r="S9168" i="3" s="1"/>
  <c r="V9198" i="3"/>
  <c r="S9198" i="3" s="1"/>
  <c r="U9198" i="3" s="1"/>
  <c r="V9228" i="3"/>
  <c r="S9228" i="3" s="1"/>
  <c r="U9228" i="3" s="1"/>
  <c r="V9058" i="3"/>
  <c r="S9058" i="3" s="1"/>
  <c r="U9058" i="3" s="1"/>
  <c r="V9088" i="3"/>
  <c r="S9088" i="3" s="1"/>
  <c r="V9118" i="3"/>
  <c r="S9118" i="3" s="1"/>
  <c r="U9118" i="3" s="1"/>
  <c r="V9148" i="3"/>
  <c r="S9148" i="3" s="1"/>
  <c r="U9148" i="3" s="1"/>
  <c r="V9178" i="3"/>
  <c r="S9178" i="3" s="1"/>
  <c r="U9178" i="3" s="1"/>
  <c r="V9208" i="3"/>
  <c r="S9208" i="3" s="1"/>
  <c r="V9238" i="3"/>
  <c r="S9238" i="3" s="1"/>
  <c r="U9238" i="3" s="1"/>
  <c r="V9039" i="3"/>
  <c r="S9039" i="3" s="1"/>
  <c r="U9039" i="3" s="1"/>
  <c r="V9069" i="3"/>
  <c r="S9069" i="3" s="1"/>
  <c r="U9069" i="3" s="1"/>
  <c r="V9099" i="3"/>
  <c r="S9099" i="3" s="1"/>
  <c r="V9129" i="3"/>
  <c r="S9129" i="3" s="1"/>
  <c r="U9129" i="3" s="1"/>
  <c r="V9159" i="3"/>
  <c r="S9159" i="3" s="1"/>
  <c r="U9159" i="3" s="1"/>
  <c r="V9189" i="3"/>
  <c r="S9189" i="3" s="1"/>
  <c r="U9189" i="3" s="1"/>
  <c r="V9219" i="3"/>
  <c r="S9219" i="3" s="1"/>
  <c r="V9049" i="3"/>
  <c r="S9049" i="3" s="1"/>
  <c r="U9049" i="3" s="1"/>
  <c r="V9079" i="3"/>
  <c r="S9079" i="3" s="1"/>
  <c r="U9079" i="3" s="1"/>
  <c r="V9109" i="3"/>
  <c r="S9109" i="3" s="1"/>
  <c r="U9109" i="3" s="1"/>
  <c r="V9139" i="3"/>
  <c r="S9139" i="3" s="1"/>
  <c r="V9169" i="3"/>
  <c r="S9169" i="3" s="1"/>
  <c r="U9169" i="3" s="1"/>
  <c r="V9199" i="3"/>
  <c r="S9199" i="3" s="1"/>
  <c r="U9199" i="3" s="1"/>
  <c r="V9229" i="3"/>
  <c r="S9229" i="3" s="1"/>
  <c r="U9229" i="3" s="1"/>
  <c r="V9059" i="3"/>
  <c r="S9059" i="3" s="1"/>
  <c r="V9089" i="3"/>
  <c r="S9089" i="3" s="1"/>
  <c r="U9089" i="3" s="1"/>
  <c r="V9119" i="3"/>
  <c r="S9119" i="3" s="1"/>
  <c r="U9119" i="3" s="1"/>
  <c r="V9149" i="3"/>
  <c r="S9149" i="3" s="1"/>
  <c r="U9149" i="3" s="1"/>
  <c r="V9179" i="3"/>
  <c r="S9179" i="3" s="1"/>
  <c r="V9209" i="3"/>
  <c r="S9209" i="3" s="1"/>
  <c r="U9209" i="3" s="1"/>
  <c r="V9239" i="3"/>
  <c r="S9239" i="3" s="1"/>
  <c r="U9239" i="3" s="1"/>
  <c r="V9245" i="3"/>
  <c r="S9245" i="3" s="1"/>
  <c r="U9245" i="3" s="1"/>
  <c r="V9260" i="3"/>
  <c r="S9260" i="3" s="1"/>
  <c r="V9275" i="3"/>
  <c r="S9275" i="3" s="1"/>
  <c r="U9275" i="3" s="1"/>
  <c r="V9290" i="3"/>
  <c r="S9290" i="3" s="1"/>
  <c r="U9290" i="3" s="1"/>
  <c r="V9305" i="3"/>
  <c r="S9305" i="3" s="1"/>
  <c r="U9305" i="3" s="1"/>
  <c r="V9320" i="3"/>
  <c r="S9320" i="3" s="1"/>
  <c r="V9335" i="3"/>
  <c r="S9335" i="3" s="1"/>
  <c r="U9335" i="3" s="1"/>
  <c r="V9250" i="3"/>
  <c r="S9250" i="3" s="1"/>
  <c r="U9250" i="3" s="1"/>
  <c r="V9265" i="3"/>
  <c r="S9265" i="3" s="1"/>
  <c r="U9265" i="3" s="1"/>
  <c r="V9280" i="3"/>
  <c r="S9280" i="3" s="1"/>
  <c r="V9295" i="3"/>
  <c r="S9295" i="3" s="1"/>
  <c r="U9295" i="3" s="1"/>
  <c r="V9310" i="3"/>
  <c r="S9310" i="3" s="1"/>
  <c r="U9310" i="3" s="1"/>
  <c r="V9325" i="3"/>
  <c r="S9325" i="3" s="1"/>
  <c r="U9325" i="3" s="1"/>
  <c r="V9340" i="3"/>
  <c r="S9340" i="3" s="1"/>
  <c r="V9255" i="3"/>
  <c r="S9255" i="3" s="1"/>
  <c r="U9255" i="3" s="1"/>
  <c r="V9270" i="3"/>
  <c r="S9270" i="3" s="1"/>
  <c r="U9270" i="3" s="1"/>
  <c r="V9285" i="3"/>
  <c r="S9285" i="3" s="1"/>
  <c r="U9285" i="3" s="1"/>
  <c r="V9300" i="3"/>
  <c r="S9300" i="3" s="1"/>
  <c r="V9315" i="3"/>
  <c r="S9315" i="3" s="1"/>
  <c r="U9315" i="3" s="1"/>
  <c r="V9330" i="3"/>
  <c r="S9330" i="3" s="1"/>
  <c r="U9330" i="3" s="1"/>
  <c r="V9345" i="3"/>
  <c r="S9345" i="3" s="1"/>
  <c r="U9345" i="3" s="1"/>
  <c r="V9350" i="3"/>
  <c r="S9350" i="3" s="1"/>
  <c r="V9365" i="3"/>
  <c r="S9365" i="3" s="1"/>
  <c r="U9365" i="3" s="1"/>
  <c r="V9380" i="3"/>
  <c r="S9380" i="3" s="1"/>
  <c r="U9380" i="3" s="1"/>
  <c r="V9395" i="3"/>
  <c r="S9395" i="3" s="1"/>
  <c r="U9395" i="3" s="1"/>
  <c r="V9410" i="3"/>
  <c r="S9410" i="3" s="1"/>
  <c r="V9425" i="3"/>
  <c r="S9425" i="3" s="1"/>
  <c r="U9425" i="3" s="1"/>
  <c r="V9440" i="3"/>
  <c r="S9440" i="3" s="1"/>
  <c r="U9440" i="3" s="1"/>
  <c r="V9355" i="3"/>
  <c r="S9355" i="3" s="1"/>
  <c r="U9355" i="3" s="1"/>
  <c r="V9370" i="3"/>
  <c r="S9370" i="3" s="1"/>
  <c r="V9385" i="3"/>
  <c r="S9385" i="3" s="1"/>
  <c r="U9385" i="3" s="1"/>
  <c r="V9400" i="3"/>
  <c r="S9400" i="3" s="1"/>
  <c r="U9400" i="3" s="1"/>
  <c r="V9415" i="3"/>
  <c r="S9415" i="3" s="1"/>
  <c r="U9415" i="3" s="1"/>
  <c r="V9430" i="3"/>
  <c r="S9430" i="3" s="1"/>
  <c r="V9445" i="3"/>
  <c r="S9445" i="3" s="1"/>
  <c r="U9445" i="3" s="1"/>
  <c r="V9360" i="3"/>
  <c r="S9360" i="3" s="1"/>
  <c r="U9360" i="3" s="1"/>
  <c r="V9375" i="3"/>
  <c r="S9375" i="3" s="1"/>
  <c r="U9375" i="3" s="1"/>
  <c r="V9390" i="3"/>
  <c r="S9390" i="3" s="1"/>
  <c r="V9405" i="3"/>
  <c r="S9405" i="3" s="1"/>
  <c r="U9405" i="3" s="1"/>
  <c r="V9420" i="3"/>
  <c r="S9420" i="3" s="1"/>
  <c r="U9420" i="3" s="1"/>
  <c r="V9435" i="3"/>
  <c r="S9435" i="3" s="1"/>
  <c r="U9435" i="3" s="1"/>
  <c r="V9450" i="3"/>
  <c r="S9450" i="3" s="1"/>
  <c r="V9455" i="3"/>
  <c r="S9455" i="3" s="1"/>
  <c r="U9455" i="3" s="1"/>
  <c r="V9470" i="3"/>
  <c r="S9470" i="3" s="1"/>
  <c r="U9470" i="3" s="1"/>
  <c r="V9485" i="3"/>
  <c r="S9485" i="3" s="1"/>
  <c r="U9485" i="3" s="1"/>
  <c r="V9500" i="3"/>
  <c r="S9500" i="3" s="1"/>
  <c r="V9515" i="3"/>
  <c r="S9515" i="3" s="1"/>
  <c r="U9515" i="3" s="1"/>
  <c r="V9530" i="3"/>
  <c r="S9530" i="3" s="1"/>
  <c r="U9530" i="3" s="1"/>
  <c r="V9545" i="3"/>
  <c r="S9545" i="3" s="1"/>
  <c r="U9545" i="3" s="1"/>
  <c r="V9460" i="3"/>
  <c r="S9460" i="3" s="1"/>
  <c r="V9475" i="3"/>
  <c r="S9475" i="3" s="1"/>
  <c r="U9475" i="3" s="1"/>
  <c r="V9490" i="3"/>
  <c r="S9490" i="3" s="1"/>
  <c r="U9490" i="3" s="1"/>
  <c r="V9505" i="3"/>
  <c r="S9505" i="3" s="1"/>
  <c r="U9505" i="3" s="1"/>
  <c r="V9520" i="3"/>
  <c r="S9520" i="3" s="1"/>
  <c r="V9535" i="3"/>
  <c r="S9535" i="3" s="1"/>
  <c r="U9535" i="3" s="1"/>
  <c r="V9550" i="3"/>
  <c r="S9550" i="3"/>
  <c r="U9550" i="3" s="1"/>
  <c r="V9465" i="3"/>
  <c r="S9465" i="3" s="1"/>
  <c r="U9465" i="3" s="1"/>
  <c r="V9480" i="3"/>
  <c r="S9480" i="3" s="1"/>
  <c r="V9495" i="3"/>
  <c r="S9495" i="3" s="1"/>
  <c r="U9495" i="3" s="1"/>
  <c r="V9510" i="3"/>
  <c r="S9510" i="3" s="1"/>
  <c r="U9510" i="3" s="1"/>
  <c r="V9525" i="3"/>
  <c r="S9525" i="3" s="1"/>
  <c r="U9525" i="3" s="1"/>
  <c r="V9540" i="3"/>
  <c r="S9540" i="3" s="1"/>
  <c r="V9555" i="3"/>
  <c r="S9555" i="3" s="1"/>
  <c r="U9555" i="3" s="1"/>
  <c r="V9560" i="3"/>
  <c r="S9560" i="3" s="1"/>
  <c r="U9560" i="3" s="1"/>
  <c r="V9575" i="3"/>
  <c r="S9575" i="3" s="1"/>
  <c r="U9575" i="3" s="1"/>
  <c r="V9590" i="3"/>
  <c r="S9590" i="3" s="1"/>
  <c r="V9605" i="3"/>
  <c r="S9605" i="3" s="1"/>
  <c r="U9605" i="3" s="1"/>
  <c r="V9620" i="3"/>
  <c r="S9620" i="3" s="1"/>
  <c r="U9620" i="3" s="1"/>
  <c r="V9635" i="3"/>
  <c r="S9635" i="3" s="1"/>
  <c r="U9635" i="3" s="1"/>
  <c r="V9650" i="3"/>
  <c r="S9650" i="3" s="1"/>
  <c r="V9565" i="3"/>
  <c r="S9565" i="3" s="1"/>
  <c r="U9565" i="3" s="1"/>
  <c r="V9580" i="3"/>
  <c r="S9580" i="3" s="1"/>
  <c r="U9580" i="3" s="1"/>
  <c r="V9595" i="3"/>
  <c r="S9595" i="3" s="1"/>
  <c r="U9595" i="3" s="1"/>
  <c r="V9610" i="3"/>
  <c r="S9610" i="3" s="1"/>
  <c r="U9610" i="3" s="1"/>
  <c r="V9625" i="3"/>
  <c r="S9625" i="3" s="1"/>
  <c r="U9625" i="3" s="1"/>
  <c r="V9640" i="3"/>
  <c r="S9640" i="3" s="1"/>
  <c r="U9640" i="3" s="1"/>
  <c r="V9655" i="3"/>
  <c r="S9655" i="3" s="1"/>
  <c r="U9655" i="3" s="1"/>
  <c r="V9570" i="3"/>
  <c r="S9570" i="3" s="1"/>
  <c r="U9570" i="3" s="1"/>
  <c r="V9585" i="3"/>
  <c r="S9585" i="3" s="1"/>
  <c r="U9585" i="3" s="1"/>
  <c r="V9600" i="3"/>
  <c r="S9600" i="3" s="1"/>
  <c r="U9600" i="3" s="1"/>
  <c r="V9615" i="3"/>
  <c r="S9615" i="3" s="1"/>
  <c r="U9615" i="3" s="1"/>
  <c r="V9630" i="3"/>
  <c r="S9630" i="3" s="1"/>
  <c r="U9630" i="3" s="1"/>
  <c r="V9645" i="3"/>
  <c r="S9645" i="3" s="1"/>
  <c r="U9645" i="3" s="1"/>
  <c r="V9660" i="3"/>
  <c r="S9660" i="3" s="1"/>
  <c r="U9660" i="3" s="1"/>
  <c r="V9665" i="3"/>
  <c r="S9665" i="3" s="1"/>
  <c r="U9665" i="3" s="1"/>
  <c r="V9680" i="3"/>
  <c r="S9680" i="3" s="1"/>
  <c r="U9680" i="3" s="1"/>
  <c r="V9695" i="3"/>
  <c r="S9695" i="3" s="1"/>
  <c r="U9695" i="3" s="1"/>
  <c r="V9710" i="3"/>
  <c r="S9710" i="3" s="1"/>
  <c r="U9710" i="3" s="1"/>
  <c r="V9725" i="3"/>
  <c r="S9725" i="3" s="1"/>
  <c r="U9725" i="3" s="1"/>
  <c r="V9740" i="3"/>
  <c r="S9740" i="3" s="1"/>
  <c r="V9755" i="3"/>
  <c r="S9755" i="3" s="1"/>
  <c r="U9755" i="3" s="1"/>
  <c r="V9670" i="3"/>
  <c r="S9670" i="3" s="1"/>
  <c r="U9670" i="3" s="1"/>
  <c r="V9685" i="3"/>
  <c r="S9685" i="3" s="1"/>
  <c r="U9685" i="3" s="1"/>
  <c r="V9700" i="3"/>
  <c r="S9700" i="3" s="1"/>
  <c r="V9715" i="3"/>
  <c r="S9715" i="3" s="1"/>
  <c r="U9715" i="3" s="1"/>
  <c r="V9730" i="3"/>
  <c r="S9730" i="3" s="1"/>
  <c r="U9730" i="3" s="1"/>
  <c r="V9745" i="3"/>
  <c r="S9745" i="3" s="1"/>
  <c r="U9745" i="3" s="1"/>
  <c r="V9760" i="3"/>
  <c r="S9760" i="3" s="1"/>
  <c r="V9675" i="3"/>
  <c r="S9675" i="3" s="1"/>
  <c r="U9675" i="3" s="1"/>
  <c r="V9690" i="3"/>
  <c r="S9690" i="3" s="1"/>
  <c r="U9690" i="3" s="1"/>
  <c r="V9705" i="3"/>
  <c r="S9705" i="3" s="1"/>
  <c r="U9705" i="3" s="1"/>
  <c r="V9720" i="3"/>
  <c r="S9720" i="3" s="1"/>
  <c r="V9735" i="3"/>
  <c r="S9735" i="3" s="1"/>
  <c r="U9735" i="3" s="1"/>
  <c r="V9750" i="3"/>
  <c r="S9750" i="3" s="1"/>
  <c r="U9750" i="3" s="1"/>
  <c r="V9765" i="3"/>
  <c r="S9765" i="3" s="1"/>
  <c r="U9765" i="3" s="1"/>
  <c r="V9770" i="3"/>
  <c r="S9770" i="3" s="1"/>
  <c r="V9785" i="3"/>
  <c r="S9785" i="3" s="1"/>
  <c r="U9785" i="3" s="1"/>
  <c r="V9800" i="3"/>
  <c r="S9800" i="3" s="1"/>
  <c r="U9800" i="3" s="1"/>
  <c r="V9815" i="3"/>
  <c r="S9815" i="3" s="1"/>
  <c r="U9815" i="3" s="1"/>
  <c r="V9830" i="3"/>
  <c r="S9830" i="3" s="1"/>
  <c r="V9845" i="3"/>
  <c r="S9845" i="3" s="1"/>
  <c r="U9845" i="3" s="1"/>
  <c r="V9860" i="3"/>
  <c r="S9860" i="3" s="1"/>
  <c r="U9860" i="3" s="1"/>
  <c r="V9775" i="3"/>
  <c r="S9775" i="3" s="1"/>
  <c r="U9775" i="3" s="1"/>
  <c r="V9790" i="3"/>
  <c r="S9790" i="3" s="1"/>
  <c r="V9805" i="3"/>
  <c r="S9805" i="3" s="1"/>
  <c r="U9805" i="3" s="1"/>
  <c r="V9820" i="3"/>
  <c r="S9820" i="3" s="1"/>
  <c r="U9820" i="3" s="1"/>
  <c r="V9835" i="3"/>
  <c r="S9835" i="3" s="1"/>
  <c r="U9835" i="3" s="1"/>
  <c r="V9850" i="3"/>
  <c r="S9850" i="3" s="1"/>
  <c r="V9865" i="3"/>
  <c r="S9865" i="3" s="1"/>
  <c r="U9865" i="3" s="1"/>
  <c r="V9780" i="3"/>
  <c r="S9780" i="3" s="1"/>
  <c r="U9780" i="3" s="1"/>
  <c r="V9795" i="3"/>
  <c r="S9795" i="3" s="1"/>
  <c r="U9795" i="3" s="1"/>
  <c r="V9810" i="3"/>
  <c r="S9810" i="3" s="1"/>
  <c r="V9825" i="3"/>
  <c r="S9825" i="3" s="1"/>
  <c r="U9825" i="3" s="1"/>
  <c r="V9840" i="3"/>
  <c r="S9840" i="3" s="1"/>
  <c r="U9840" i="3" s="1"/>
  <c r="V9855" i="3"/>
  <c r="S9855" i="3" s="1"/>
  <c r="U9855" i="3" s="1"/>
  <c r="V9870" i="3"/>
  <c r="S9870" i="3" s="1"/>
  <c r="V9878" i="3"/>
  <c r="S9878" i="3" s="1"/>
  <c r="U9878" i="3" s="1"/>
  <c r="V9908" i="3"/>
  <c r="S9908" i="3" s="1"/>
  <c r="U9908" i="3" s="1"/>
  <c r="V9938" i="3"/>
  <c r="S9938" i="3" s="1"/>
  <c r="U9938" i="3" s="1"/>
  <c r="V9968" i="3"/>
  <c r="S9968" i="3" s="1"/>
  <c r="V9998" i="3"/>
  <c r="S9998" i="3" s="1"/>
  <c r="U9998" i="3" s="1"/>
  <c r="V10028" i="3"/>
  <c r="S10028" i="3" s="1"/>
  <c r="U10028" i="3" s="1"/>
  <c r="V10058" i="3"/>
  <c r="S10058" i="3" s="1"/>
  <c r="U10058" i="3" s="1"/>
  <c r="V9888" i="3"/>
  <c r="S9888" i="3" s="1"/>
  <c r="V9918" i="3"/>
  <c r="S9918" i="3" s="1"/>
  <c r="U9918" i="3" s="1"/>
  <c r="V9948" i="3"/>
  <c r="S9948" i="3" s="1"/>
  <c r="U9948" i="3" s="1"/>
  <c r="V9978" i="3"/>
  <c r="S9978" i="3" s="1"/>
  <c r="U9978" i="3" s="1"/>
  <c r="V10008" i="3"/>
  <c r="S10008" i="3" s="1"/>
  <c r="V10038" i="3"/>
  <c r="S10038" i="3" s="1"/>
  <c r="U10038" i="3" s="1"/>
  <c r="V10068" i="3"/>
  <c r="S10068" i="3" s="1"/>
  <c r="U10068" i="3" s="1"/>
  <c r="V9898" i="3"/>
  <c r="S9898" i="3" s="1"/>
  <c r="U9898" i="3" s="1"/>
  <c r="V9928" i="3"/>
  <c r="S9928" i="3" s="1"/>
  <c r="V9958" i="3"/>
  <c r="S9958" i="3" s="1"/>
  <c r="U9958" i="3" s="1"/>
  <c r="V9988" i="3"/>
  <c r="S9988" i="3" s="1"/>
  <c r="U9988" i="3" s="1"/>
  <c r="V10018" i="3"/>
  <c r="S10018" i="3" s="1"/>
  <c r="U10018" i="3" s="1"/>
  <c r="V10048" i="3"/>
  <c r="S10048" i="3" s="1"/>
  <c r="V10078" i="3"/>
  <c r="S10078" i="3" s="1"/>
  <c r="U10078" i="3" s="1"/>
  <c r="V9879" i="3"/>
  <c r="S9879" i="3" s="1"/>
  <c r="U9879" i="3" s="1"/>
  <c r="V9909" i="3"/>
  <c r="S9909" i="3" s="1"/>
  <c r="U9909" i="3" s="1"/>
  <c r="V9939" i="3"/>
  <c r="S9939" i="3" s="1"/>
  <c r="V9969" i="3"/>
  <c r="S9969" i="3" s="1"/>
  <c r="U9969" i="3" s="1"/>
  <c r="V9999" i="3"/>
  <c r="S9999" i="3" s="1"/>
  <c r="U9999" i="3" s="1"/>
  <c r="V10029" i="3"/>
  <c r="S10029" i="3" s="1"/>
  <c r="U10029" i="3" s="1"/>
  <c r="V10059" i="3"/>
  <c r="S10059" i="3" s="1"/>
  <c r="V9889" i="3"/>
  <c r="S9889" i="3" s="1"/>
  <c r="U9889" i="3" s="1"/>
  <c r="V9919" i="3"/>
  <c r="S9919" i="3" s="1"/>
  <c r="U9919" i="3" s="1"/>
  <c r="V9949" i="3"/>
  <c r="S9949" i="3" s="1"/>
  <c r="U9949" i="3" s="1"/>
  <c r="V9979" i="3"/>
  <c r="S9979" i="3" s="1"/>
  <c r="V10009" i="3"/>
  <c r="S10009" i="3" s="1"/>
  <c r="U10009" i="3" s="1"/>
  <c r="V10039" i="3"/>
  <c r="S10039" i="3" s="1"/>
  <c r="U10039" i="3" s="1"/>
  <c r="V10069" i="3"/>
  <c r="S10069" i="3" s="1"/>
  <c r="U10069" i="3" s="1"/>
  <c r="V9899" i="3"/>
  <c r="S9899" i="3" s="1"/>
  <c r="V9929" i="3"/>
  <c r="S9929" i="3" s="1"/>
  <c r="U9929" i="3" s="1"/>
  <c r="V9959" i="3"/>
  <c r="S9959" i="3" s="1"/>
  <c r="U9959" i="3" s="1"/>
  <c r="V9989" i="3"/>
  <c r="S9989" i="3" s="1"/>
  <c r="U9989" i="3" s="1"/>
  <c r="V10019" i="3"/>
  <c r="S10019" i="3" s="1"/>
  <c r="V10049" i="3"/>
  <c r="S10049" i="3" s="1"/>
  <c r="U10049" i="3" s="1"/>
  <c r="V10079" i="3"/>
  <c r="S10079" i="3" s="1"/>
  <c r="U10079" i="3" s="1"/>
  <c r="V10085" i="3"/>
  <c r="S10085" i="3" s="1"/>
  <c r="U10085" i="3" s="1"/>
  <c r="V10100" i="3"/>
  <c r="S10100" i="3" s="1"/>
  <c r="V10115" i="3"/>
  <c r="S10115" i="3" s="1"/>
  <c r="U10115" i="3" s="1"/>
  <c r="V10130" i="3"/>
  <c r="S10130" i="3" s="1"/>
  <c r="U10130" i="3" s="1"/>
  <c r="V10145" i="3"/>
  <c r="S10145" i="3" s="1"/>
  <c r="U10145" i="3" s="1"/>
  <c r="V10160" i="3"/>
  <c r="S10160" i="3" s="1"/>
  <c r="V10175" i="3"/>
  <c r="S10175" i="3" s="1"/>
  <c r="U10175" i="3" s="1"/>
  <c r="V10090" i="3"/>
  <c r="S10090" i="3" s="1"/>
  <c r="U10090" i="3" s="1"/>
  <c r="V10105" i="3"/>
  <c r="S10105" i="3" s="1"/>
  <c r="U10105" i="3" s="1"/>
  <c r="V10120" i="3"/>
  <c r="S10120" i="3" s="1"/>
  <c r="V10135" i="3"/>
  <c r="S10135" i="3" s="1"/>
  <c r="U10135" i="3" s="1"/>
  <c r="V10150" i="3"/>
  <c r="S10150" i="3" s="1"/>
  <c r="U10150" i="3" s="1"/>
  <c r="V10165" i="3"/>
  <c r="S10165" i="3" s="1"/>
  <c r="U10165" i="3" s="1"/>
  <c r="V10180" i="3"/>
  <c r="S10180" i="3" s="1"/>
  <c r="V10095" i="3"/>
  <c r="S10095" i="3" s="1"/>
  <c r="U10095" i="3" s="1"/>
  <c r="V10110" i="3"/>
  <c r="S10110" i="3" s="1"/>
  <c r="U10110" i="3" s="1"/>
  <c r="V10125" i="3"/>
  <c r="S10125" i="3" s="1"/>
  <c r="U10125" i="3" s="1"/>
  <c r="V10140" i="3"/>
  <c r="S10140" i="3" s="1"/>
  <c r="V10155" i="3"/>
  <c r="S10155" i="3" s="1"/>
  <c r="U10155" i="3" s="1"/>
  <c r="V10170" i="3"/>
  <c r="S10170" i="3" s="1"/>
  <c r="U10170" i="3" s="1"/>
  <c r="V10185" i="3"/>
  <c r="S10185" i="3" s="1"/>
  <c r="U10185" i="3" s="1"/>
  <c r="V10190" i="3"/>
  <c r="S10190" i="3" s="1"/>
  <c r="V10205" i="3"/>
  <c r="S10205" i="3" s="1"/>
  <c r="U10205" i="3" s="1"/>
  <c r="V10220" i="3"/>
  <c r="S10220" i="3" s="1"/>
  <c r="U10220" i="3" s="1"/>
  <c r="V10235" i="3"/>
  <c r="S10235" i="3" s="1"/>
  <c r="U10235" i="3" s="1"/>
  <c r="V10250" i="3"/>
  <c r="S10250" i="3" s="1"/>
  <c r="V10265" i="3"/>
  <c r="S10265" i="3" s="1"/>
  <c r="U10265" i="3" s="1"/>
  <c r="V10280" i="3"/>
  <c r="S10280" i="3" s="1"/>
  <c r="U10280" i="3" s="1"/>
  <c r="V10195" i="3"/>
  <c r="S10195" i="3" s="1"/>
  <c r="U10195" i="3" s="1"/>
  <c r="V10210" i="3"/>
  <c r="S10210" i="3" s="1"/>
  <c r="V10225" i="3"/>
  <c r="S10225" i="3" s="1"/>
  <c r="U10225" i="3" s="1"/>
  <c r="V10240" i="3"/>
  <c r="S10240" i="3" s="1"/>
  <c r="U10240" i="3" s="1"/>
  <c r="V10255" i="3"/>
  <c r="S10255" i="3" s="1"/>
  <c r="U10255" i="3" s="1"/>
  <c r="V10270" i="3"/>
  <c r="S10270" i="3" s="1"/>
  <c r="V10285" i="3"/>
  <c r="S10285" i="3" s="1"/>
  <c r="U10285" i="3" s="1"/>
  <c r="V10200" i="3"/>
  <c r="S10200" i="3" s="1"/>
  <c r="U10200" i="3" s="1"/>
  <c r="V10215" i="3"/>
  <c r="S10215" i="3" s="1"/>
  <c r="U10215" i="3" s="1"/>
  <c r="V10230" i="3"/>
  <c r="S10230" i="3" s="1"/>
  <c r="V10245" i="3"/>
  <c r="S10245" i="3" s="1"/>
  <c r="U10245" i="3" s="1"/>
  <c r="V10260" i="3"/>
  <c r="S10260" i="3" s="1"/>
  <c r="U10260" i="3" s="1"/>
  <c r="V10275" i="3"/>
  <c r="S10275" i="3" s="1"/>
  <c r="U10275" i="3" s="1"/>
  <c r="V10290" i="3"/>
  <c r="S10290" i="3" s="1"/>
  <c r="V10295" i="3"/>
  <c r="S10295" i="3" s="1"/>
  <c r="U10295" i="3" s="1"/>
  <c r="V10310" i="3"/>
  <c r="S10310" i="3" s="1"/>
  <c r="U10310" i="3" s="1"/>
  <c r="V10325" i="3"/>
  <c r="S10325" i="3" s="1"/>
  <c r="U10325" i="3" s="1"/>
  <c r="V10340" i="3"/>
  <c r="S10340" i="3" s="1"/>
  <c r="V10355" i="3"/>
  <c r="S10355" i="3" s="1"/>
  <c r="U10355" i="3" s="1"/>
  <c r="V10370" i="3"/>
  <c r="S10370" i="3" s="1"/>
  <c r="U10370" i="3" s="1"/>
  <c r="V10385" i="3"/>
  <c r="S10385" i="3" s="1"/>
  <c r="U10385" i="3" s="1"/>
  <c r="V10300" i="3"/>
  <c r="S10300" i="3" s="1"/>
  <c r="U10300" i="3" s="1"/>
  <c r="V10315" i="3"/>
  <c r="S10315" i="3" s="1"/>
  <c r="U10315" i="3" s="1"/>
  <c r="V10330" i="3"/>
  <c r="S10330" i="3" s="1"/>
  <c r="U10330" i="3" s="1"/>
  <c r="V10345" i="3"/>
  <c r="S10345" i="3" s="1"/>
  <c r="U10345" i="3" s="1"/>
  <c r="V10360" i="3"/>
  <c r="S10360" i="3" s="1"/>
  <c r="V10375" i="3"/>
  <c r="S10375" i="3" s="1"/>
  <c r="U10375" i="3" s="1"/>
  <c r="V10390" i="3"/>
  <c r="S10390" i="3" s="1"/>
  <c r="U10390" i="3" s="1"/>
  <c r="V10305" i="3"/>
  <c r="S10305" i="3" s="1"/>
  <c r="U10305" i="3" s="1"/>
  <c r="V10320" i="3"/>
  <c r="S10320" i="3" s="1"/>
  <c r="V10335" i="3"/>
  <c r="S10335" i="3" s="1"/>
  <c r="U10335" i="3" s="1"/>
  <c r="V10350" i="3"/>
  <c r="S10350" i="3" s="1"/>
  <c r="U10350" i="3" s="1"/>
  <c r="V10365" i="3"/>
  <c r="S10365" i="3" s="1"/>
  <c r="U10365" i="3" s="1"/>
  <c r="V10380" i="3"/>
  <c r="S10380" i="3" s="1"/>
  <c r="V10395" i="3"/>
  <c r="S10395" i="3" s="1"/>
  <c r="U10395" i="3" s="1"/>
  <c r="V10400" i="3"/>
  <c r="S10400" i="3" s="1"/>
  <c r="U10400" i="3" s="1"/>
  <c r="V10415" i="3"/>
  <c r="S10415" i="3" s="1"/>
  <c r="U10415" i="3" s="1"/>
  <c r="V10430" i="3"/>
  <c r="S10430" i="3" s="1"/>
  <c r="U10430" i="3" s="1"/>
  <c r="V10445" i="3"/>
  <c r="S10445" i="3" s="1"/>
  <c r="U10445" i="3" s="1"/>
  <c r="V10460" i="3"/>
  <c r="S10460" i="3" s="1"/>
  <c r="U10460" i="3" s="1"/>
  <c r="V10475" i="3"/>
  <c r="S10475" i="3" s="1"/>
  <c r="U10475" i="3" s="1"/>
  <c r="V10490" i="3"/>
  <c r="S10490" i="3" s="1"/>
  <c r="V10405" i="3"/>
  <c r="S10405" i="3" s="1"/>
  <c r="U10405" i="3" s="1"/>
  <c r="V10420" i="3"/>
  <c r="S10420" i="3" s="1"/>
  <c r="U10420" i="3" s="1"/>
  <c r="V10435" i="3"/>
  <c r="S10435" i="3" s="1"/>
  <c r="U10435" i="3" s="1"/>
  <c r="V10450" i="3"/>
  <c r="S10450" i="3" s="1"/>
  <c r="V10465" i="3"/>
  <c r="S10465" i="3" s="1"/>
  <c r="U10465" i="3" s="1"/>
  <c r="V10480" i="3"/>
  <c r="S10480" i="3" s="1"/>
  <c r="U10480" i="3" s="1"/>
  <c r="V10495" i="3"/>
  <c r="S10495" i="3" s="1"/>
  <c r="U10495" i="3" s="1"/>
  <c r="V10410" i="3"/>
  <c r="S10410" i="3" s="1"/>
  <c r="V10425" i="3"/>
  <c r="S10425" i="3" s="1"/>
  <c r="U10425" i="3" s="1"/>
  <c r="V10440" i="3"/>
  <c r="S10440" i="3" s="1"/>
  <c r="U10440" i="3" s="1"/>
  <c r="V10455" i="3"/>
  <c r="S10455" i="3" s="1"/>
  <c r="U10455" i="3" s="1"/>
  <c r="V10470" i="3"/>
  <c r="S10470" i="3" s="1"/>
  <c r="V10485" i="3"/>
  <c r="S10485" i="3" s="1"/>
  <c r="U10485" i="3" s="1"/>
  <c r="V10500" i="3"/>
  <c r="S10500" i="3" s="1"/>
  <c r="U10500" i="3" s="1"/>
  <c r="V10505" i="3"/>
  <c r="S10505" i="3" s="1"/>
  <c r="U10505" i="3" s="1"/>
  <c r="V10520" i="3"/>
  <c r="S10520" i="3" s="1"/>
  <c r="U10520" i="3" s="1"/>
  <c r="V10535" i="3"/>
  <c r="S10535" i="3" s="1"/>
  <c r="U10535" i="3" s="1"/>
  <c r="V10550" i="3"/>
  <c r="S10550" i="3" s="1"/>
  <c r="U10550" i="3" s="1"/>
  <c r="V10565" i="3"/>
  <c r="S10565" i="3" s="1"/>
  <c r="U10565" i="3" s="1"/>
  <c r="V10580" i="3"/>
  <c r="S10580" i="3" s="1"/>
  <c r="U10580" i="3" s="1"/>
  <c r="V10595" i="3"/>
  <c r="S10595" i="3" s="1"/>
  <c r="U10595" i="3" s="1"/>
  <c r="V10510" i="3"/>
  <c r="S10510" i="3" s="1"/>
  <c r="U10510" i="3" s="1"/>
  <c r="V10525" i="3"/>
  <c r="S10525" i="3" s="1"/>
  <c r="U10525" i="3" s="1"/>
  <c r="V10540" i="3"/>
  <c r="S10540" i="3" s="1"/>
  <c r="V10555" i="3"/>
  <c r="S10555" i="3" s="1"/>
  <c r="U10555" i="3" s="1"/>
  <c r="V10570" i="3"/>
  <c r="S10570" i="3" s="1"/>
  <c r="U10570" i="3" s="1"/>
  <c r="V10585" i="3"/>
  <c r="S10585" i="3" s="1"/>
  <c r="U10585" i="3" s="1"/>
  <c r="V10600" i="3"/>
  <c r="S10600" i="3" s="1"/>
  <c r="V10515" i="3"/>
  <c r="S10515" i="3" s="1"/>
  <c r="U10515" i="3" s="1"/>
  <c r="V10530" i="3"/>
  <c r="S10530" i="3" s="1"/>
  <c r="U10530" i="3" s="1"/>
  <c r="V10545" i="3"/>
  <c r="S10545" i="3" s="1"/>
  <c r="U10545" i="3" s="1"/>
  <c r="V10560" i="3"/>
  <c r="S10560" i="3" s="1"/>
  <c r="V10575" i="3"/>
  <c r="S10575" i="3" s="1"/>
  <c r="U10575" i="3" s="1"/>
  <c r="V10590" i="3"/>
  <c r="S10590" i="3" s="1"/>
  <c r="U10590" i="3" s="1"/>
  <c r="V10605" i="3"/>
  <c r="S10605" i="3" s="1"/>
  <c r="U10605" i="3" s="1"/>
  <c r="V10610" i="3"/>
  <c r="S10610" i="3" s="1"/>
  <c r="V10625" i="3"/>
  <c r="S10625" i="3" s="1"/>
  <c r="U10625" i="3" s="1"/>
  <c r="V10640" i="3"/>
  <c r="S10640" i="3" s="1"/>
  <c r="U10640" i="3" s="1"/>
  <c r="V10655" i="3"/>
  <c r="S10655" i="3" s="1"/>
  <c r="U10655" i="3" s="1"/>
  <c r="V10670" i="3"/>
  <c r="S10670" i="3" s="1"/>
  <c r="V10685" i="3"/>
  <c r="S10685" i="3" s="1"/>
  <c r="U10685" i="3" s="1"/>
  <c r="V10700" i="3"/>
  <c r="S10700" i="3" s="1"/>
  <c r="U10700" i="3" s="1"/>
  <c r="V10615" i="3"/>
  <c r="S10615" i="3" s="1"/>
  <c r="U10615" i="3" s="1"/>
  <c r="V10630" i="3"/>
  <c r="S10630" i="3" s="1"/>
  <c r="V10645" i="3"/>
  <c r="S10645" i="3" s="1"/>
  <c r="U10645" i="3" s="1"/>
  <c r="V10660" i="3"/>
  <c r="S10660" i="3" s="1"/>
  <c r="U10660" i="3" s="1"/>
  <c r="V10675" i="3"/>
  <c r="S10675" i="3" s="1"/>
  <c r="U10675" i="3" s="1"/>
  <c r="V10690" i="3"/>
  <c r="S10690" i="3" s="1"/>
  <c r="V10705" i="3"/>
  <c r="S10705" i="3" s="1"/>
  <c r="U10705" i="3" s="1"/>
  <c r="V10620" i="3"/>
  <c r="S10620" i="3" s="1"/>
  <c r="U10620" i="3" s="1"/>
  <c r="V10635" i="3"/>
  <c r="S10635" i="3" s="1"/>
  <c r="U10635" i="3" s="1"/>
  <c r="V10650" i="3"/>
  <c r="S10650" i="3" s="1"/>
  <c r="V10665" i="3"/>
  <c r="S10665" i="3" s="1"/>
  <c r="U10665" i="3" s="1"/>
  <c r="V10680" i="3"/>
  <c r="S10680" i="3" s="1"/>
  <c r="U10680" i="3" s="1"/>
  <c r="V10695" i="3"/>
  <c r="S10695" i="3" s="1"/>
  <c r="U10695" i="3" s="1"/>
  <c r="V10710" i="3"/>
  <c r="S10710" i="3" s="1"/>
  <c r="V10718" i="3"/>
  <c r="S10718" i="3" s="1"/>
  <c r="U10718" i="3" s="1"/>
  <c r="V10748" i="3"/>
  <c r="S10748" i="3" s="1"/>
  <c r="U10748" i="3" s="1"/>
  <c r="V10778" i="3"/>
  <c r="S10778" i="3" s="1"/>
  <c r="U10778" i="3" s="1"/>
  <c r="V10808" i="3"/>
  <c r="S10808" i="3" s="1"/>
  <c r="V10838" i="3"/>
  <c r="S10838" i="3" s="1"/>
  <c r="U10838" i="3" s="1"/>
  <c r="V10868" i="3"/>
  <c r="S10868" i="3" s="1"/>
  <c r="U10868" i="3" s="1"/>
  <c r="V10898" i="3"/>
  <c r="S10898" i="3" s="1"/>
  <c r="U10898" i="3" s="1"/>
  <c r="V10728" i="3"/>
  <c r="S10728" i="3" s="1"/>
  <c r="V10758" i="3"/>
  <c r="S10758" i="3" s="1"/>
  <c r="U10758" i="3" s="1"/>
  <c r="V10788" i="3"/>
  <c r="S10788" i="3" s="1"/>
  <c r="U10788" i="3" s="1"/>
  <c r="V10818" i="3"/>
  <c r="S10818" i="3" s="1"/>
  <c r="U10818" i="3" s="1"/>
  <c r="V10848" i="3"/>
  <c r="S10848" i="3" s="1"/>
  <c r="U10848" i="3" s="1"/>
  <c r="V10878" i="3"/>
  <c r="S10878" i="3" s="1"/>
  <c r="U10878" i="3" s="1"/>
  <c r="V10908" i="3"/>
  <c r="S10908" i="3" s="1"/>
  <c r="U10908" i="3" s="1"/>
  <c r="V10738" i="3"/>
  <c r="S10738" i="3" s="1"/>
  <c r="U10738" i="3" s="1"/>
  <c r="V10768" i="3"/>
  <c r="S10768" i="3" s="1"/>
  <c r="V10798" i="3"/>
  <c r="S10798" i="3" s="1"/>
  <c r="V10828" i="3"/>
  <c r="S10828" i="3" s="1"/>
  <c r="U10828" i="3" s="1"/>
  <c r="V10858" i="3"/>
  <c r="S10858" i="3" s="1"/>
  <c r="U10858" i="3" s="1"/>
  <c r="V10888" i="3"/>
  <c r="S10888" i="3" s="1"/>
  <c r="V10918" i="3"/>
  <c r="S10918" i="3" s="1"/>
  <c r="U10918" i="3" s="1"/>
  <c r="V10719" i="3"/>
  <c r="S10719" i="3" s="1"/>
  <c r="U10719" i="3" s="1"/>
  <c r="V10749" i="3"/>
  <c r="S10749" i="3" s="1"/>
  <c r="U10749" i="3" s="1"/>
  <c r="V10779" i="3"/>
  <c r="S10779" i="3" s="1"/>
  <c r="U10779" i="3" s="1"/>
  <c r="V10809" i="3"/>
  <c r="S10809" i="3" s="1"/>
  <c r="U10809" i="3" s="1"/>
  <c r="V10839" i="3"/>
  <c r="S10839" i="3" s="1"/>
  <c r="U10839" i="3" s="1"/>
  <c r="V10869" i="3"/>
  <c r="S10869" i="3" s="1"/>
  <c r="U10869" i="3" s="1"/>
  <c r="V10899" i="3"/>
  <c r="S10899" i="3" s="1"/>
  <c r="U10899" i="3" s="1"/>
  <c r="V10729" i="3"/>
  <c r="S10729" i="3" s="1"/>
  <c r="U10729" i="3" s="1"/>
  <c r="V10759" i="3"/>
  <c r="S10759" i="3" s="1"/>
  <c r="U10759" i="3" s="1"/>
  <c r="V10789" i="3"/>
  <c r="S10789" i="3" s="1"/>
  <c r="U10789" i="3" s="1"/>
  <c r="V10819" i="3"/>
  <c r="S10819" i="3" s="1"/>
  <c r="U10819" i="3" s="1"/>
  <c r="V10849" i="3"/>
  <c r="S10849" i="3" s="1"/>
  <c r="U10849" i="3" s="1"/>
  <c r="V10879" i="3"/>
  <c r="S10879" i="3" s="1"/>
  <c r="U10879" i="3" s="1"/>
  <c r="V10909" i="3"/>
  <c r="S10909" i="3" s="1"/>
  <c r="U10909" i="3" s="1"/>
  <c r="V10739" i="3"/>
  <c r="S10739" i="3" s="1"/>
  <c r="U10739" i="3" s="1"/>
  <c r="V10769" i="3"/>
  <c r="S10769" i="3" s="1"/>
  <c r="U10769" i="3" s="1"/>
  <c r="V10799" i="3"/>
  <c r="S10799" i="3" s="1"/>
  <c r="U10799" i="3" s="1"/>
  <c r="V10829" i="3"/>
  <c r="S10829" i="3" s="1"/>
  <c r="U10829" i="3" s="1"/>
  <c r="V10859" i="3"/>
  <c r="S10859" i="3" s="1"/>
  <c r="V10889" i="3"/>
  <c r="S10889" i="3" s="1"/>
  <c r="U10889" i="3" s="1"/>
  <c r="V10919" i="3"/>
  <c r="S10919" i="3" s="1"/>
  <c r="U10919" i="3" s="1"/>
  <c r="V10925" i="3"/>
  <c r="S10925" i="3" s="1"/>
  <c r="U10925" i="3" s="1"/>
  <c r="V10940" i="3"/>
  <c r="S10940" i="3" s="1"/>
  <c r="V10955" i="3"/>
  <c r="S10955" i="3" s="1"/>
  <c r="U10955" i="3" s="1"/>
  <c r="V10970" i="3"/>
  <c r="S10970" i="3" s="1"/>
  <c r="U10970" i="3" s="1"/>
  <c r="V10985" i="3"/>
  <c r="S10985" i="3" s="1"/>
  <c r="U10985" i="3" s="1"/>
  <c r="V11000" i="3"/>
  <c r="S11000" i="3" s="1"/>
  <c r="V11015" i="3"/>
  <c r="S11015" i="3" s="1"/>
  <c r="U11015" i="3" s="1"/>
  <c r="V10930" i="3"/>
  <c r="S10930" i="3" s="1"/>
  <c r="U10930" i="3" s="1"/>
  <c r="V10945" i="3"/>
  <c r="S10945" i="3" s="1"/>
  <c r="U10945" i="3" s="1"/>
  <c r="V10960" i="3"/>
  <c r="S10960" i="3" s="1"/>
  <c r="V10975" i="3"/>
  <c r="S10975" i="3" s="1"/>
  <c r="U10975" i="3" s="1"/>
  <c r="V10990" i="3"/>
  <c r="S10990" i="3" s="1"/>
  <c r="U10990" i="3" s="1"/>
  <c r="V11005" i="3"/>
  <c r="S11005" i="3" s="1"/>
  <c r="U11005" i="3" s="1"/>
  <c r="V11020" i="3"/>
  <c r="S11020" i="3" s="1"/>
  <c r="V10935" i="3"/>
  <c r="S10935" i="3" s="1"/>
  <c r="U10935" i="3" s="1"/>
  <c r="V10950" i="3"/>
  <c r="S10950" i="3" s="1"/>
  <c r="U10950" i="3" s="1"/>
  <c r="V10965" i="3"/>
  <c r="S10965" i="3" s="1"/>
  <c r="U10965" i="3" s="1"/>
  <c r="V10980" i="3"/>
  <c r="S10980" i="3" s="1"/>
  <c r="V10995" i="3"/>
  <c r="S10995" i="3" s="1"/>
  <c r="U10995" i="3" s="1"/>
  <c r="V11010" i="3"/>
  <c r="S11010" i="3" s="1"/>
  <c r="U11010" i="3" s="1"/>
  <c r="V11025" i="3"/>
  <c r="S11025" i="3" s="1"/>
  <c r="U11025" i="3" s="1"/>
  <c r="V11030" i="3"/>
  <c r="S11030" i="3" s="1"/>
  <c r="U11030" i="3" s="1"/>
  <c r="V11045" i="3"/>
  <c r="S11045" i="3" s="1"/>
  <c r="U11045" i="3" s="1"/>
  <c r="V11060" i="3"/>
  <c r="S11060" i="3" s="1"/>
  <c r="U11060" i="3" s="1"/>
  <c r="V11075" i="3"/>
  <c r="S11075" i="3" s="1"/>
  <c r="U11075" i="3" s="1"/>
  <c r="V11090" i="3"/>
  <c r="S11090" i="3" s="1"/>
  <c r="U11090" i="3" s="1"/>
  <c r="V11105" i="3"/>
  <c r="S11105" i="3" s="1"/>
  <c r="U11105" i="3" s="1"/>
  <c r="V11120" i="3"/>
  <c r="S11120" i="3" s="1"/>
  <c r="U11120" i="3" s="1"/>
  <c r="V11035" i="3"/>
  <c r="S11035" i="3" s="1"/>
  <c r="U11035" i="3" s="1"/>
  <c r="V11050" i="3"/>
  <c r="S11050" i="3" s="1"/>
  <c r="V11065" i="3"/>
  <c r="S11065" i="3" s="1"/>
  <c r="U11065" i="3" s="1"/>
  <c r="V11080" i="3"/>
  <c r="S11080" i="3" s="1"/>
  <c r="U11080" i="3" s="1"/>
  <c r="V11095" i="3"/>
  <c r="S11095" i="3" s="1"/>
  <c r="U11095" i="3" s="1"/>
  <c r="V11110" i="3"/>
  <c r="S11110" i="3" s="1"/>
  <c r="V11125" i="3"/>
  <c r="S11125" i="3" s="1"/>
  <c r="U11125" i="3" s="1"/>
  <c r="V11040" i="3"/>
  <c r="S11040" i="3" s="1"/>
  <c r="U11040" i="3" s="1"/>
  <c r="V11055" i="3"/>
  <c r="S11055" i="3" s="1"/>
  <c r="U11055" i="3" s="1"/>
  <c r="V11070" i="3"/>
  <c r="S11070" i="3" s="1"/>
  <c r="U11070" i="3" s="1"/>
  <c r="V11085" i="3"/>
  <c r="S11085" i="3" s="1"/>
  <c r="U11085" i="3" s="1"/>
  <c r="V11100" i="3"/>
  <c r="S11100" i="3" s="1"/>
  <c r="U11100" i="3" s="1"/>
  <c r="V11115" i="3"/>
  <c r="S11115" i="3" s="1"/>
  <c r="U11115" i="3" s="1"/>
  <c r="V11130" i="3"/>
  <c r="S11130" i="3" s="1"/>
  <c r="U11130" i="3" s="1"/>
  <c r="V11135" i="3"/>
  <c r="S11135" i="3" s="1"/>
  <c r="U11135" i="3" s="1"/>
  <c r="V11150" i="3"/>
  <c r="S11150" i="3" s="1"/>
  <c r="U11150" i="3" s="1"/>
  <c r="V11165" i="3"/>
  <c r="S11165" i="3" s="1"/>
  <c r="U11165" i="3" s="1"/>
  <c r="V11180" i="3"/>
  <c r="S11180" i="3" s="1"/>
  <c r="V11195" i="3"/>
  <c r="S11195" i="3" s="1"/>
  <c r="U11195" i="3" s="1"/>
  <c r="V11210" i="3"/>
  <c r="S11210" i="3" s="1"/>
  <c r="U11210" i="3" s="1"/>
  <c r="V11225" i="3"/>
  <c r="S11225" i="3" s="1"/>
  <c r="U11225" i="3" s="1"/>
  <c r="V11140" i="3"/>
  <c r="S11140" i="3" s="1"/>
  <c r="V11155" i="3"/>
  <c r="S11155" i="3" s="1"/>
  <c r="U11155" i="3" s="1"/>
  <c r="V11170" i="3"/>
  <c r="S11170" i="3" s="1"/>
  <c r="U11170" i="3" s="1"/>
  <c r="V11185" i="3"/>
  <c r="S11185" i="3" s="1"/>
  <c r="U11185" i="3" s="1"/>
  <c r="V11200" i="3"/>
  <c r="S11200" i="3" s="1"/>
  <c r="U11200" i="3" s="1"/>
  <c r="V11215" i="3"/>
  <c r="S11215" i="3" s="1"/>
  <c r="U11215" i="3" s="1"/>
  <c r="V11230" i="3"/>
  <c r="S11230" i="3" s="1"/>
  <c r="U11230" i="3" s="1"/>
  <c r="V11145" i="3"/>
  <c r="S11145" i="3" s="1"/>
  <c r="U11145" i="3" s="1"/>
  <c r="V11160" i="3"/>
  <c r="S11160" i="3" s="1"/>
  <c r="U11160" i="3" s="1"/>
  <c r="V11175" i="3"/>
  <c r="S11175" i="3" s="1"/>
  <c r="U11175" i="3" s="1"/>
  <c r="V11190" i="3"/>
  <c r="S11190" i="3" s="1"/>
  <c r="U11190" i="3" s="1"/>
  <c r="V11205" i="3"/>
  <c r="S11205" i="3" s="1"/>
  <c r="U11205" i="3" s="1"/>
  <c r="V11220" i="3"/>
  <c r="S11220" i="3" s="1"/>
  <c r="V11235" i="3"/>
  <c r="S11235" i="3" s="1"/>
  <c r="U11235" i="3" s="1"/>
  <c r="V11240" i="3"/>
  <c r="S11240" i="3" s="1"/>
  <c r="U11240" i="3" s="1"/>
  <c r="V11255" i="3"/>
  <c r="S11255" i="3" s="1"/>
  <c r="U11255" i="3" s="1"/>
  <c r="V11270" i="3"/>
  <c r="S11270" i="3" s="1"/>
  <c r="V11285" i="3"/>
  <c r="S11285" i="3" s="1"/>
  <c r="U11285" i="3" s="1"/>
  <c r="V11300" i="3"/>
  <c r="S11300" i="3" s="1"/>
  <c r="U11300" i="3" s="1"/>
  <c r="V11315" i="3"/>
  <c r="S11315" i="3" s="1"/>
  <c r="U11315" i="3" s="1"/>
  <c r="V11330" i="3"/>
  <c r="S11330" i="3" s="1"/>
  <c r="U11330" i="3" s="1"/>
  <c r="V11245" i="3"/>
  <c r="S11245" i="3" s="1"/>
  <c r="U11245" i="3" s="1"/>
  <c r="V11260" i="3"/>
  <c r="S11260" i="3" s="1"/>
  <c r="U11260" i="3" s="1"/>
  <c r="V11275" i="3"/>
  <c r="S11275" i="3" s="1"/>
  <c r="U11275" i="3" s="1"/>
  <c r="V11290" i="3"/>
  <c r="S11290" i="3" s="1"/>
  <c r="U11290" i="3" s="1"/>
  <c r="V11305" i="3"/>
  <c r="S11305" i="3" s="1"/>
  <c r="U11305" i="3" s="1"/>
  <c r="V11320" i="3"/>
  <c r="S11320" i="3" s="1"/>
  <c r="U11320" i="3" s="1"/>
  <c r="V11335" i="3"/>
  <c r="S11335" i="3" s="1"/>
  <c r="U11335" i="3" s="1"/>
  <c r="V11250" i="3"/>
  <c r="S11250" i="3" s="1"/>
  <c r="V11265" i="3"/>
  <c r="S11265" i="3" s="1"/>
  <c r="U11265" i="3" s="1"/>
  <c r="V11280" i="3"/>
  <c r="S11280" i="3" s="1"/>
  <c r="U11280" i="3" s="1"/>
  <c r="V11295" i="3"/>
  <c r="S11295" i="3" s="1"/>
  <c r="U11295" i="3" s="1"/>
  <c r="V11310" i="3"/>
  <c r="S11310" i="3" s="1"/>
  <c r="V11325" i="3"/>
  <c r="S11325" i="3" s="1"/>
  <c r="U11325" i="3" s="1"/>
  <c r="V11340" i="3"/>
  <c r="S11340" i="3" s="1"/>
  <c r="U11340" i="3" s="1"/>
  <c r="V11345" i="3"/>
  <c r="S11345" i="3" s="1"/>
  <c r="U11345" i="3" s="1"/>
  <c r="V11360" i="3"/>
  <c r="S11360" i="3" s="1"/>
  <c r="U11360" i="3" s="1"/>
  <c r="V11375" i="3"/>
  <c r="S11375" i="3" s="1"/>
  <c r="U11375" i="3" s="1"/>
  <c r="V11390" i="3"/>
  <c r="S11390" i="3" s="1"/>
  <c r="U11390" i="3" s="1"/>
  <c r="V11405" i="3"/>
  <c r="S11405" i="3" s="1"/>
  <c r="U11405" i="3" s="1"/>
  <c r="V11420" i="3"/>
  <c r="S11420" i="3" s="1"/>
  <c r="U11420" i="3" s="1"/>
  <c r="V11435" i="3"/>
  <c r="S11435" i="3" s="1"/>
  <c r="U11435" i="3" s="1"/>
  <c r="V11350" i="3"/>
  <c r="S11350" i="3" s="1"/>
  <c r="U11350" i="3" s="1"/>
  <c r="V11365" i="3"/>
  <c r="S11365" i="3" s="1"/>
  <c r="U11365" i="3" s="1"/>
  <c r="V11380" i="3"/>
  <c r="S11380" i="3" s="1"/>
  <c r="V11395" i="3"/>
  <c r="S11395" i="3" s="1"/>
  <c r="U11395" i="3" s="1"/>
  <c r="V11410" i="3"/>
  <c r="S11410" i="3" s="1"/>
  <c r="U11410" i="3" s="1"/>
  <c r="V11425" i="3"/>
  <c r="S11425" i="3" s="1"/>
  <c r="U11425" i="3" s="1"/>
  <c r="V11440" i="3"/>
  <c r="S11440" i="3" s="1"/>
  <c r="V11355" i="3"/>
  <c r="S11355" i="3" s="1"/>
  <c r="U11355" i="3" s="1"/>
  <c r="V11370" i="3"/>
  <c r="S11370" i="3" s="1"/>
  <c r="U11370" i="3" s="1"/>
  <c r="V11385" i="3"/>
  <c r="S11385" i="3" s="1"/>
  <c r="U11385" i="3" s="1"/>
  <c r="V11400" i="3"/>
  <c r="S11400" i="3" s="1"/>
  <c r="U11400" i="3" s="1"/>
  <c r="V11415" i="3"/>
  <c r="S11415" i="3" s="1"/>
  <c r="U11415" i="3" s="1"/>
  <c r="V11430" i="3"/>
  <c r="S11430" i="3" s="1"/>
  <c r="U11430" i="3" s="1"/>
  <c r="V11445" i="3"/>
  <c r="S11445" i="3" s="1"/>
  <c r="U11445" i="3" s="1"/>
  <c r="V11450" i="3"/>
  <c r="S11450" i="3" s="1"/>
  <c r="U11450" i="3" s="1"/>
  <c r="V11465" i="3"/>
  <c r="S11465" i="3" s="1"/>
  <c r="U11465" i="3" s="1"/>
  <c r="V11480" i="3"/>
  <c r="S11480" i="3" s="1"/>
  <c r="U11480" i="3" s="1"/>
  <c r="V11495" i="3"/>
  <c r="S11495" i="3" s="1"/>
  <c r="U11495" i="3" s="1"/>
  <c r="V11510" i="3"/>
  <c r="S11510" i="3" s="1"/>
  <c r="V11525" i="3"/>
  <c r="S11525" i="3" s="1"/>
  <c r="U11525" i="3" s="1"/>
  <c r="V11540" i="3"/>
  <c r="S11540" i="3" s="1"/>
  <c r="U11540" i="3" s="1"/>
  <c r="V11455" i="3"/>
  <c r="S11455" i="3" s="1"/>
  <c r="U11455" i="3" s="1"/>
  <c r="V11470" i="3"/>
  <c r="S11470" i="3" s="1"/>
  <c r="V11485" i="3"/>
  <c r="S11485" i="3" s="1"/>
  <c r="U11485" i="3" s="1"/>
  <c r="V11500" i="3"/>
  <c r="S11500" i="3" s="1"/>
  <c r="U11500" i="3" s="1"/>
  <c r="V11515" i="3"/>
  <c r="S11515" i="3" s="1"/>
  <c r="U11515" i="3" s="1"/>
  <c r="V11530" i="3"/>
  <c r="S11530" i="3" s="1"/>
  <c r="U11530" i="3" s="1"/>
  <c r="V11545" i="3"/>
  <c r="S11545" i="3" s="1"/>
  <c r="U11545" i="3" s="1"/>
  <c r="V11460" i="3"/>
  <c r="S11460" i="3" s="1"/>
  <c r="U11460" i="3" s="1"/>
  <c r="V11475" i="3"/>
  <c r="S11475" i="3" s="1"/>
  <c r="U11475" i="3" s="1"/>
  <c r="V11490" i="3"/>
  <c r="S11490" i="3" s="1"/>
  <c r="U11490" i="3" s="1"/>
  <c r="V11505" i="3"/>
  <c r="S11505" i="3" s="1"/>
  <c r="U11505" i="3" s="1"/>
  <c r="V11520" i="3"/>
  <c r="S11520" i="3" s="1"/>
  <c r="U11520" i="3" s="1"/>
  <c r="V11535" i="3"/>
  <c r="S11535" i="3" s="1"/>
  <c r="U11535" i="3" s="1"/>
  <c r="V11550" i="3"/>
  <c r="S11550" i="3" s="1"/>
  <c r="V11558" i="3"/>
  <c r="S11558" i="3" s="1"/>
  <c r="U11558" i="3" s="1"/>
  <c r="V11588" i="3"/>
  <c r="S11588" i="3" s="1"/>
  <c r="U11588" i="3" s="1"/>
  <c r="V11618" i="3"/>
  <c r="S11618" i="3" s="1"/>
  <c r="U11618" i="3" s="1"/>
  <c r="V11648" i="3"/>
  <c r="S11648" i="3" s="1"/>
  <c r="U11648" i="3" s="1"/>
  <c r="V11678" i="3"/>
  <c r="S11678" i="3" s="1"/>
  <c r="U11678" i="3" s="1"/>
  <c r="V11708" i="3"/>
  <c r="S11708" i="3" s="1"/>
  <c r="U11708" i="3" s="1"/>
  <c r="V11738" i="3"/>
  <c r="S11738" i="3" s="1"/>
  <c r="U11738" i="3" s="1"/>
  <c r="V11568" i="3"/>
  <c r="S11568" i="3" s="1"/>
  <c r="U11568" i="3" s="1"/>
  <c r="V11598" i="3"/>
  <c r="S11598" i="3" s="1"/>
  <c r="U11598" i="3" s="1"/>
  <c r="V11628" i="3"/>
  <c r="S11628" i="3" s="1"/>
  <c r="U11628" i="3" s="1"/>
  <c r="V11658" i="3"/>
  <c r="S11658" i="3" s="1"/>
  <c r="U11658" i="3" s="1"/>
  <c r="V11688" i="3"/>
  <c r="S11688" i="3" s="1"/>
  <c r="U11688" i="3" s="1"/>
  <c r="V11718" i="3"/>
  <c r="S11718" i="3" s="1"/>
  <c r="U11718" i="3" s="1"/>
  <c r="V11748" i="3"/>
  <c r="S11748" i="3" s="1"/>
  <c r="U11748" i="3" s="1"/>
  <c r="V11578" i="3"/>
  <c r="S11578" i="3" s="1"/>
  <c r="U11578" i="3" s="1"/>
  <c r="V11608" i="3"/>
  <c r="S11608" i="3" s="1"/>
  <c r="U11608" i="3" s="1"/>
  <c r="V11638" i="3"/>
  <c r="S11638" i="3" s="1"/>
  <c r="U11638" i="3" s="1"/>
  <c r="V11668" i="3"/>
  <c r="S11668" i="3" s="1"/>
  <c r="U11668" i="3" s="1"/>
  <c r="V11698" i="3"/>
  <c r="S11698" i="3" s="1"/>
  <c r="U11698" i="3" s="1"/>
  <c r="V11728" i="3"/>
  <c r="S11728" i="3" s="1"/>
  <c r="U11728" i="3" s="1"/>
  <c r="V11758" i="3"/>
  <c r="S11758" i="3" s="1"/>
  <c r="U11758" i="3" s="1"/>
  <c r="V11559" i="3"/>
  <c r="S11559" i="3" s="1"/>
  <c r="U11559" i="3" s="1"/>
  <c r="V11589" i="3"/>
  <c r="S11589" i="3" s="1"/>
  <c r="U11589" i="3" s="1"/>
  <c r="V11619" i="3"/>
  <c r="S11619" i="3" s="1"/>
  <c r="U11619" i="3" s="1"/>
  <c r="V11649" i="3"/>
  <c r="S11649" i="3" s="1"/>
  <c r="U11649" i="3" s="1"/>
  <c r="V11679" i="3"/>
  <c r="S11679" i="3" s="1"/>
  <c r="U11679" i="3" s="1"/>
  <c r="V11709" i="3"/>
  <c r="S11709" i="3" s="1"/>
  <c r="U11709" i="3" s="1"/>
  <c r="V11739" i="3"/>
  <c r="S11739" i="3" s="1"/>
  <c r="U11739" i="3" s="1"/>
  <c r="V11569" i="3"/>
  <c r="S11569" i="3" s="1"/>
  <c r="U11569" i="3" s="1"/>
  <c r="V11599" i="3"/>
  <c r="S11599" i="3" s="1"/>
  <c r="U11599" i="3" s="1"/>
  <c r="V11629" i="3"/>
  <c r="S11629" i="3" s="1"/>
  <c r="U11629" i="3" s="1"/>
  <c r="V11659" i="3"/>
  <c r="S11659" i="3" s="1"/>
  <c r="U11659" i="3" s="1"/>
  <c r="V11689" i="3"/>
  <c r="S11689" i="3" s="1"/>
  <c r="U11689" i="3" s="1"/>
  <c r="V11719" i="3"/>
  <c r="S11719" i="3" s="1"/>
  <c r="U11719" i="3" s="1"/>
  <c r="V11749" i="3"/>
  <c r="S11749" i="3" s="1"/>
  <c r="U11749" i="3" s="1"/>
  <c r="V11579" i="3"/>
  <c r="S11579" i="3" s="1"/>
  <c r="U11579" i="3" s="1"/>
  <c r="V11609" i="3"/>
  <c r="S11609" i="3" s="1"/>
  <c r="U11609" i="3" s="1"/>
  <c r="V11639" i="3"/>
  <c r="S11639" i="3" s="1"/>
  <c r="U11639" i="3" s="1"/>
  <c r="V11669" i="3"/>
  <c r="S11669" i="3" s="1"/>
  <c r="U11669" i="3" s="1"/>
  <c r="V11699" i="3"/>
  <c r="S11699" i="3" s="1"/>
  <c r="U11699" i="3" s="1"/>
  <c r="V11729" i="3"/>
  <c r="S11729" i="3" s="1"/>
  <c r="U11729" i="3" s="1"/>
  <c r="V11759" i="3"/>
  <c r="S11759" i="3" s="1"/>
  <c r="U11759" i="3" s="1"/>
  <c r="V11765" i="3"/>
  <c r="S11765" i="3" s="1"/>
  <c r="U11765" i="3" s="1"/>
  <c r="V11780" i="3"/>
  <c r="S11780" i="3" s="1"/>
  <c r="U11780" i="3" s="1"/>
  <c r="V11795" i="3"/>
  <c r="S11795" i="3" s="1"/>
  <c r="U11795" i="3" s="1"/>
  <c r="V11810" i="3"/>
  <c r="S11810" i="3" s="1"/>
  <c r="U11810" i="3" s="1"/>
  <c r="V11825" i="3"/>
  <c r="S11825" i="3" s="1"/>
  <c r="U11825" i="3" s="1"/>
  <c r="V11840" i="3"/>
  <c r="S11840" i="3" s="1"/>
  <c r="V11855" i="3"/>
  <c r="S11855" i="3" s="1"/>
  <c r="U11855" i="3" s="1"/>
  <c r="V11770" i="3"/>
  <c r="S11770" i="3" s="1"/>
  <c r="U11770" i="3" s="1"/>
  <c r="V11785" i="3"/>
  <c r="S11785" i="3" s="1"/>
  <c r="U11785" i="3" s="1"/>
  <c r="V11800" i="3"/>
  <c r="S11800" i="3" s="1"/>
  <c r="U11800" i="3" s="1"/>
  <c r="V11815" i="3"/>
  <c r="S11815" i="3" s="1"/>
  <c r="U11815" i="3" s="1"/>
  <c r="V11830" i="3"/>
  <c r="S11830" i="3" s="1"/>
  <c r="U11830" i="3" s="1"/>
  <c r="V11845" i="3"/>
  <c r="S11845" i="3" s="1"/>
  <c r="U11845" i="3" s="1"/>
  <c r="V11860" i="3"/>
  <c r="S11860" i="3" s="1"/>
  <c r="U11860" i="3" s="1"/>
  <c r="V11775" i="3"/>
  <c r="S11775" i="3" s="1"/>
  <c r="U11775" i="3" s="1"/>
  <c r="V11790" i="3"/>
  <c r="S11790" i="3" s="1"/>
  <c r="U11790" i="3" s="1"/>
  <c r="V11805" i="3"/>
  <c r="S11805" i="3" s="1"/>
  <c r="U11805" i="3" s="1"/>
  <c r="V11820" i="3"/>
  <c r="S11820" i="3" s="1"/>
  <c r="U11820" i="3" s="1"/>
  <c r="V11835" i="3"/>
  <c r="S11835" i="3" s="1"/>
  <c r="U11835" i="3" s="1"/>
  <c r="V11850" i="3"/>
  <c r="S11850" i="3" s="1"/>
  <c r="U11850" i="3" s="1"/>
  <c r="V11865" i="3"/>
  <c r="S11865" i="3" s="1"/>
  <c r="U11865" i="3" s="1"/>
  <c r="V6830" i="3"/>
  <c r="S6830" i="3" s="1"/>
  <c r="U6830" i="3" s="1"/>
  <c r="V6845" i="3"/>
  <c r="S6845" i="3" s="1"/>
  <c r="U6845" i="3" s="1"/>
  <c r="V6860" i="3"/>
  <c r="S6860" i="3" s="1"/>
  <c r="U6860" i="3" s="1"/>
  <c r="V6875" i="3"/>
  <c r="S6875" i="3" s="1"/>
  <c r="U6875" i="3" s="1"/>
  <c r="V6890" i="3"/>
  <c r="S6890" i="3" s="1"/>
  <c r="V6905" i="3"/>
  <c r="S6905" i="3" s="1"/>
  <c r="U6905" i="3" s="1"/>
  <c r="V6920" i="3"/>
  <c r="S6920" i="3" s="1"/>
  <c r="U6920" i="3" s="1"/>
  <c r="V6835" i="3"/>
  <c r="S6835" i="3" s="1"/>
  <c r="U6835" i="3" s="1"/>
  <c r="V6850" i="3"/>
  <c r="S6850" i="3" s="1"/>
  <c r="V6865" i="3"/>
  <c r="S6865" i="3" s="1"/>
  <c r="U6865" i="3" s="1"/>
  <c r="V6880" i="3"/>
  <c r="S6880" i="3" s="1"/>
  <c r="U6880" i="3" s="1"/>
  <c r="V6895" i="3"/>
  <c r="S6895" i="3" s="1"/>
  <c r="U6895" i="3" s="1"/>
  <c r="V6910" i="3"/>
  <c r="S6910" i="3" s="1"/>
  <c r="U6910" i="3" s="1"/>
  <c r="V6925" i="3"/>
  <c r="S6925" i="3" s="1"/>
  <c r="U6925" i="3" s="1"/>
  <c r="V6840" i="3"/>
  <c r="S6840" i="3" s="1"/>
  <c r="U6840" i="3" s="1"/>
  <c r="V6855" i="3"/>
  <c r="S6855" i="3" s="1"/>
  <c r="U6855" i="3" s="1"/>
  <c r="V6870" i="3"/>
  <c r="S6870" i="3" s="1"/>
  <c r="U6870" i="3" s="1"/>
  <c r="V6885" i="3"/>
  <c r="S6885" i="3" s="1"/>
  <c r="U6885" i="3" s="1"/>
  <c r="V6900" i="3"/>
  <c r="S6900" i="3" s="1"/>
  <c r="U6900" i="3" s="1"/>
  <c r="V6915" i="3"/>
  <c r="S6915" i="3" s="1"/>
  <c r="U6915" i="3" s="1"/>
  <c r="V6930" i="3"/>
  <c r="S6930" i="3" s="1"/>
  <c r="V6935" i="3"/>
  <c r="S6935" i="3" s="1"/>
  <c r="U6935" i="3" s="1"/>
  <c r="V6950" i="3"/>
  <c r="S6950" i="3" s="1"/>
  <c r="U6950" i="3" s="1"/>
  <c r="V6965" i="3"/>
  <c r="S6965" i="3" s="1"/>
  <c r="U6965" i="3" s="1"/>
  <c r="V6980" i="3"/>
  <c r="S6980" i="3" s="1"/>
  <c r="V6995" i="3"/>
  <c r="S6995" i="3" s="1"/>
  <c r="U6995" i="3" s="1"/>
  <c r="V7010" i="3"/>
  <c r="S7010" i="3" s="1"/>
  <c r="U7010" i="3" s="1"/>
  <c r="V7025" i="3"/>
  <c r="S7025" i="3" s="1"/>
  <c r="U7025" i="3" s="1"/>
  <c r="V6940" i="3"/>
  <c r="S6940" i="3" s="1"/>
  <c r="U6940" i="3" s="1"/>
  <c r="V6955" i="3"/>
  <c r="S6955" i="3" s="1"/>
  <c r="U6955" i="3" s="1"/>
  <c r="V6970" i="3"/>
  <c r="S6970" i="3" s="1"/>
  <c r="U6970" i="3" s="1"/>
  <c r="V6985" i="3"/>
  <c r="S6985" i="3" s="1"/>
  <c r="U6985" i="3" s="1"/>
  <c r="V7000" i="3"/>
  <c r="S7000" i="3" s="1"/>
  <c r="U7000" i="3" s="1"/>
  <c r="V7015" i="3"/>
  <c r="S7015" i="3" s="1"/>
  <c r="U7015" i="3" s="1"/>
  <c r="V7030" i="3"/>
  <c r="S7030" i="3" s="1"/>
  <c r="U7030" i="3" s="1"/>
  <c r="V6945" i="3"/>
  <c r="S6945" i="3" s="1"/>
  <c r="U6945" i="3" s="1"/>
  <c r="V6960" i="3"/>
  <c r="S6960" i="3" s="1"/>
  <c r="V6975" i="3"/>
  <c r="S6975" i="3" s="1"/>
  <c r="U6975" i="3" s="1"/>
  <c r="V6990" i="3"/>
  <c r="S6990" i="3" s="1"/>
  <c r="U6990" i="3" s="1"/>
  <c r="V7005" i="3"/>
  <c r="S7005" i="3" s="1"/>
  <c r="U7005" i="3" s="1"/>
  <c r="V7020" i="3"/>
  <c r="S7020" i="3" s="1"/>
  <c r="V7035" i="3"/>
  <c r="S7035" i="3" s="1"/>
  <c r="U7035" i="3" s="1"/>
  <c r="V7040" i="3"/>
  <c r="S7040" i="3"/>
  <c r="U7040" i="3" s="1"/>
  <c r="V7055" i="3"/>
  <c r="S7055" i="3" s="1"/>
  <c r="U7055" i="3" s="1"/>
  <c r="V7070" i="3"/>
  <c r="S7070" i="3" s="1"/>
  <c r="U7070" i="3" s="1"/>
  <c r="V7085" i="3"/>
  <c r="S7085" i="3" s="1"/>
  <c r="U7085" i="3" s="1"/>
  <c r="V7100" i="3"/>
  <c r="S7100" i="3" s="1"/>
  <c r="U7100" i="3" s="1"/>
  <c r="V7115" i="3"/>
  <c r="S7115" i="3" s="1"/>
  <c r="U7115" i="3" s="1"/>
  <c r="V7130" i="3"/>
  <c r="S7130" i="3" s="1"/>
  <c r="U7130" i="3" s="1"/>
  <c r="V7045" i="3"/>
  <c r="S7045" i="3" s="1"/>
  <c r="U7045" i="3" s="1"/>
  <c r="V7060" i="3"/>
  <c r="S7060" i="3" s="1"/>
  <c r="U7060" i="3" s="1"/>
  <c r="V7075" i="3"/>
  <c r="S7075" i="3" s="1"/>
  <c r="U7075" i="3" s="1"/>
  <c r="V7090" i="3"/>
  <c r="S7090" i="3" s="1"/>
  <c r="V7105" i="3"/>
  <c r="S7105" i="3" s="1"/>
  <c r="U7105" i="3" s="1"/>
  <c r="V7120" i="3"/>
  <c r="S7120" i="3" s="1"/>
  <c r="U7120" i="3" s="1"/>
  <c r="V7135" i="3"/>
  <c r="S7135" i="3" s="1"/>
  <c r="U7135" i="3" s="1"/>
  <c r="V7050" i="3"/>
  <c r="S7050" i="3" s="1"/>
  <c r="V7065" i="3"/>
  <c r="S7065" i="3" s="1"/>
  <c r="U7065" i="3" s="1"/>
  <c r="V7080" i="3"/>
  <c r="S7080" i="3" s="1"/>
  <c r="U7080" i="3" s="1"/>
  <c r="V7095" i="3"/>
  <c r="S7095" i="3" s="1"/>
  <c r="U7095" i="3" s="1"/>
  <c r="V7110" i="3"/>
  <c r="S7110" i="3" s="1"/>
  <c r="U7110" i="3" s="1"/>
  <c r="V7125" i="3"/>
  <c r="S7125" i="3" s="1"/>
  <c r="U7125" i="3" s="1"/>
  <c r="V7140" i="3"/>
  <c r="S7140" i="3" s="1"/>
  <c r="U7140" i="3" s="1"/>
  <c r="V7145" i="3"/>
  <c r="S7145" i="3" s="1"/>
  <c r="U7145" i="3" s="1"/>
  <c r="V7160" i="3"/>
  <c r="S7160" i="3" s="1"/>
  <c r="U7160" i="3" s="1"/>
  <c r="V7175" i="3"/>
  <c r="S7175" i="3" s="1"/>
  <c r="U7175" i="3" s="1"/>
  <c r="V7190" i="3"/>
  <c r="S7190" i="3" s="1"/>
  <c r="U7190" i="3" s="1"/>
  <c r="V7205" i="3"/>
  <c r="S7205" i="3" s="1"/>
  <c r="U7205" i="3" s="1"/>
  <c r="V7220" i="3"/>
  <c r="S7220" i="3" s="1"/>
  <c r="V7235" i="3"/>
  <c r="S7235" i="3" s="1"/>
  <c r="U7235" i="3" s="1"/>
  <c r="V7150" i="3"/>
  <c r="S7150" i="3" s="1"/>
  <c r="U7150" i="3" s="1"/>
  <c r="V7165" i="3"/>
  <c r="S7165" i="3" s="1"/>
  <c r="V7180" i="3"/>
  <c r="S7180" i="3" s="1"/>
  <c r="U7180" i="3" s="1"/>
  <c r="V7195" i="3"/>
  <c r="S7195" i="3" s="1"/>
  <c r="U7195" i="3" s="1"/>
  <c r="V7210" i="3"/>
  <c r="S7210" i="3" s="1"/>
  <c r="U7210" i="3" s="1"/>
  <c r="V7225" i="3"/>
  <c r="S7225" i="3" s="1"/>
  <c r="U7225" i="3" s="1"/>
  <c r="V7240" i="3"/>
  <c r="S7240" i="3" s="1"/>
  <c r="U7240" i="3" s="1"/>
  <c r="V7155" i="3"/>
  <c r="S7155" i="3" s="1"/>
  <c r="U7155" i="3" s="1"/>
  <c r="V7170" i="3"/>
  <c r="S7170" i="3" s="1"/>
  <c r="U7170" i="3" s="1"/>
  <c r="V7185" i="3"/>
  <c r="S7185" i="3" s="1"/>
  <c r="U7185" i="3" s="1"/>
  <c r="V7200" i="3"/>
  <c r="S7200" i="3" s="1"/>
  <c r="U7200" i="3" s="1"/>
  <c r="V7215" i="3"/>
  <c r="S7215" i="3" s="1"/>
  <c r="U7215" i="3" s="1"/>
  <c r="V7230" i="3"/>
  <c r="S7230" i="3" s="1"/>
  <c r="U7230" i="3" s="1"/>
  <c r="V7245" i="3"/>
  <c r="S7245" i="3" s="1"/>
  <c r="U7245" i="3" s="1"/>
  <c r="V7250" i="3"/>
  <c r="S7250" i="3" s="1"/>
  <c r="U7250" i="3" s="1"/>
  <c r="V7265" i="3"/>
  <c r="S7265" i="3" s="1"/>
  <c r="U7265" i="3" s="1"/>
  <c r="V7280" i="3"/>
  <c r="S7280" i="3" s="1"/>
  <c r="U7280" i="3" s="1"/>
  <c r="V7295" i="3"/>
  <c r="S7295" i="3" s="1"/>
  <c r="U7295" i="3" s="1"/>
  <c r="V7310" i="3"/>
  <c r="S7310" i="3" s="1"/>
  <c r="U7310" i="3" s="1"/>
  <c r="V7325" i="3"/>
  <c r="S7325" i="3" s="1"/>
  <c r="U7325" i="3" s="1"/>
  <c r="V7340" i="3"/>
  <c r="S7340" i="3" s="1"/>
  <c r="U7340" i="3" s="1"/>
  <c r="V7255" i="3"/>
  <c r="S7255" i="3" s="1"/>
  <c r="U7255" i="3" s="1"/>
  <c r="V7270" i="3"/>
  <c r="S7270" i="3" s="1"/>
  <c r="U7270" i="3" s="1"/>
  <c r="V7285" i="3"/>
  <c r="S7285" i="3" s="1"/>
  <c r="U7285" i="3" s="1"/>
  <c r="V7300" i="3"/>
  <c r="S7300" i="3" s="1"/>
  <c r="U7300" i="3" s="1"/>
  <c r="V7315" i="3"/>
  <c r="S7315" i="3" s="1"/>
  <c r="U7315" i="3" s="1"/>
  <c r="V7330" i="3"/>
  <c r="S7330" i="3" s="1"/>
  <c r="V7345" i="3"/>
  <c r="S7345" i="3" s="1"/>
  <c r="U7345" i="3" s="1"/>
  <c r="V7260" i="3"/>
  <c r="S7260" i="3" s="1"/>
  <c r="U7260" i="3" s="1"/>
  <c r="V7275" i="3"/>
  <c r="S7275" i="3" s="1"/>
  <c r="U7275" i="3" s="1"/>
  <c r="V7290" i="3"/>
  <c r="S7290" i="3" s="1"/>
  <c r="U7290" i="3" s="1"/>
  <c r="V7305" i="3"/>
  <c r="S7305" i="3" s="1"/>
  <c r="U7305" i="3" s="1"/>
  <c r="V7320" i="3"/>
  <c r="S7320" i="3" s="1"/>
  <c r="U7320" i="3" s="1"/>
  <c r="V7335" i="3"/>
  <c r="S7335" i="3" s="1"/>
  <c r="U7335" i="3" s="1"/>
  <c r="V7350" i="3"/>
  <c r="S7350" i="3" s="1"/>
  <c r="U7350" i="3" s="1"/>
  <c r="V7358" i="3"/>
  <c r="S7358" i="3" s="1"/>
  <c r="U7358" i="3" s="1"/>
  <c r="V7388" i="3"/>
  <c r="S7388" i="3" s="1"/>
  <c r="U7388" i="3" s="1"/>
  <c r="V7418" i="3"/>
  <c r="S7418" i="3" s="1"/>
  <c r="U7418" i="3" s="1"/>
  <c r="V7448" i="3"/>
  <c r="S7448" i="3" s="1"/>
  <c r="U7448" i="3" s="1"/>
  <c r="V7478" i="3"/>
  <c r="S7478" i="3" s="1"/>
  <c r="U7478" i="3" s="1"/>
  <c r="V7508" i="3"/>
  <c r="S7508" i="3" s="1"/>
  <c r="U7508" i="3" s="1"/>
  <c r="V7538" i="3"/>
  <c r="S7538" i="3" s="1"/>
  <c r="U7538" i="3" s="1"/>
  <c r="V7368" i="3"/>
  <c r="S7368" i="3" s="1"/>
  <c r="U7368" i="3" s="1"/>
  <c r="V7398" i="3"/>
  <c r="S7398" i="3" s="1"/>
  <c r="U7398" i="3" s="1"/>
  <c r="V7428" i="3"/>
  <c r="S7428" i="3" s="1"/>
  <c r="U7428" i="3" s="1"/>
  <c r="V7458" i="3"/>
  <c r="S7458" i="3" s="1"/>
  <c r="U7458" i="3" s="1"/>
  <c r="V7488" i="3"/>
  <c r="S7488" i="3" s="1"/>
  <c r="U7488" i="3" s="1"/>
  <c r="V7518" i="3"/>
  <c r="S7518" i="3" s="1"/>
  <c r="U7518" i="3" s="1"/>
  <c r="V7548" i="3"/>
  <c r="S7548" i="3" s="1"/>
  <c r="U7548" i="3" s="1"/>
  <c r="V7378" i="3"/>
  <c r="S7378" i="3" s="1"/>
  <c r="U7378" i="3" s="1"/>
  <c r="V7408" i="3"/>
  <c r="S7408" i="3" s="1"/>
  <c r="U7408" i="3" s="1"/>
  <c r="V7438" i="3"/>
  <c r="S7438" i="3" s="1"/>
  <c r="U7438" i="3" s="1"/>
  <c r="V7468" i="3"/>
  <c r="S7468" i="3" s="1"/>
  <c r="U7468" i="3" s="1"/>
  <c r="V7498" i="3"/>
  <c r="S7498" i="3" s="1"/>
  <c r="U7498" i="3" s="1"/>
  <c r="V7528" i="3"/>
  <c r="S7528" i="3" s="1"/>
  <c r="U7528" i="3" s="1"/>
  <c r="V7558" i="3"/>
  <c r="S7558" i="3" s="1"/>
  <c r="U7558" i="3" s="1"/>
  <c r="V7359" i="3"/>
  <c r="S7359" i="3" s="1"/>
  <c r="U7359" i="3" s="1"/>
  <c r="V7389" i="3"/>
  <c r="S7389" i="3" s="1"/>
  <c r="U7389" i="3" s="1"/>
  <c r="V7419" i="3"/>
  <c r="S7419" i="3" s="1"/>
  <c r="U7419" i="3" s="1"/>
  <c r="V7449" i="3"/>
  <c r="S7449" i="3" s="1"/>
  <c r="U7449" i="3" s="1"/>
  <c r="V7479" i="3"/>
  <c r="S7479" i="3" s="1"/>
  <c r="U7479" i="3" s="1"/>
  <c r="V7509" i="3"/>
  <c r="S7509" i="3" s="1"/>
  <c r="U7509" i="3" s="1"/>
  <c r="V7539" i="3"/>
  <c r="S7539" i="3" s="1"/>
  <c r="U7539" i="3" s="1"/>
  <c r="V7369" i="3"/>
  <c r="S7369" i="3" s="1"/>
  <c r="U7369" i="3" s="1"/>
  <c r="V7399" i="3"/>
  <c r="S7399" i="3" s="1"/>
  <c r="U7399" i="3" s="1"/>
  <c r="V7429" i="3"/>
  <c r="S7429" i="3" s="1"/>
  <c r="U7429" i="3" s="1"/>
  <c r="V7459" i="3"/>
  <c r="S7459" i="3" s="1"/>
  <c r="U7459" i="3" s="1"/>
  <c r="V7489" i="3"/>
  <c r="S7489" i="3" s="1"/>
  <c r="U7489" i="3" s="1"/>
  <c r="V7519" i="3"/>
  <c r="S7519" i="3" s="1"/>
  <c r="U7519" i="3" s="1"/>
  <c r="V7549" i="3"/>
  <c r="S7549" i="3" s="1"/>
  <c r="U7549" i="3" s="1"/>
  <c r="V7379" i="3"/>
  <c r="S7379" i="3" s="1"/>
  <c r="U7379" i="3" s="1"/>
  <c r="V7409" i="3"/>
  <c r="S7409" i="3" s="1"/>
  <c r="U7409" i="3" s="1"/>
  <c r="V7439" i="3"/>
  <c r="S7439" i="3" s="1"/>
  <c r="U7439" i="3" s="1"/>
  <c r="V7469" i="3"/>
  <c r="S7469" i="3" s="1"/>
  <c r="U7469" i="3" s="1"/>
  <c r="V7499" i="3"/>
  <c r="S7499" i="3" s="1"/>
  <c r="U7499" i="3" s="1"/>
  <c r="V7529" i="3"/>
  <c r="S7529" i="3" s="1"/>
  <c r="U7529" i="3" s="1"/>
  <c r="V7559" i="3"/>
  <c r="S7559" i="3" s="1"/>
  <c r="U7559" i="3" s="1"/>
  <c r="V7565" i="3"/>
  <c r="S7565" i="3" s="1"/>
  <c r="U7565" i="3" s="1"/>
  <c r="V7580" i="3"/>
  <c r="S7580" i="3" s="1"/>
  <c r="U7580" i="3" s="1"/>
  <c r="V7595" i="3"/>
  <c r="S7595" i="3" s="1"/>
  <c r="U7595" i="3" s="1"/>
  <c r="V7610" i="3"/>
  <c r="S7610" i="3" s="1"/>
  <c r="U7610" i="3" s="1"/>
  <c r="V7625" i="3"/>
  <c r="S7625" i="3" s="1"/>
  <c r="U7625" i="3" s="1"/>
  <c r="V7640" i="3"/>
  <c r="S7640" i="3" s="1"/>
  <c r="U7640" i="3" s="1"/>
  <c r="V7655" i="3"/>
  <c r="S7655" i="3" s="1"/>
  <c r="U7655" i="3" s="1"/>
  <c r="V7570" i="3"/>
  <c r="S7570" i="3" s="1"/>
  <c r="U7570" i="3" s="1"/>
  <c r="V7585" i="3"/>
  <c r="S7585" i="3" s="1"/>
  <c r="U7585" i="3" s="1"/>
  <c r="V7600" i="3"/>
  <c r="S7600" i="3" s="1"/>
  <c r="U7600" i="3" s="1"/>
  <c r="V7615" i="3"/>
  <c r="S7615" i="3" s="1"/>
  <c r="U7615" i="3" s="1"/>
  <c r="V7630" i="3"/>
  <c r="S7630" i="3" s="1"/>
  <c r="U7630" i="3" s="1"/>
  <c r="V7645" i="3"/>
  <c r="S7645" i="3" s="1"/>
  <c r="U7645" i="3" s="1"/>
  <c r="V7660" i="3"/>
  <c r="S7660" i="3" s="1"/>
  <c r="V7575" i="3"/>
  <c r="S7575" i="3" s="1"/>
  <c r="U7575" i="3" s="1"/>
  <c r="V7590" i="3"/>
  <c r="S7590" i="3" s="1"/>
  <c r="U7590" i="3" s="1"/>
  <c r="V7605" i="3"/>
  <c r="S7605" i="3" s="1"/>
  <c r="U7605" i="3" s="1"/>
  <c r="V7620" i="3"/>
  <c r="S7620" i="3" s="1"/>
  <c r="U7620" i="3" s="1"/>
  <c r="V7635" i="3"/>
  <c r="S7635" i="3" s="1"/>
  <c r="U7635" i="3" s="1"/>
  <c r="V7650" i="3"/>
  <c r="S7650" i="3" s="1"/>
  <c r="U7650" i="3" s="1"/>
  <c r="V7665" i="3"/>
  <c r="S7665" i="3" s="1"/>
  <c r="U7665" i="3" s="1"/>
  <c r="V14389" i="3"/>
  <c r="S14389" i="3" s="1"/>
  <c r="U14389" i="3" s="1"/>
  <c r="V14404" i="3"/>
  <c r="S14404" i="3" s="1"/>
  <c r="U14404" i="3" s="1"/>
  <c r="V14419" i="3"/>
  <c r="S14419" i="3" s="1"/>
  <c r="U14419" i="3" s="1"/>
  <c r="V14434" i="3"/>
  <c r="S14434" i="3" s="1"/>
  <c r="U14434" i="3" s="1"/>
  <c r="V14449" i="3"/>
  <c r="S14449" i="3" s="1"/>
  <c r="U14449" i="3" s="1"/>
  <c r="V14464" i="3"/>
  <c r="S14464" i="3" s="1"/>
  <c r="U14464" i="3" s="1"/>
  <c r="V14479" i="3"/>
  <c r="S14479" i="3" s="1"/>
  <c r="U14479" i="3" s="1"/>
  <c r="V14394" i="3"/>
  <c r="S14394" i="3" s="1"/>
  <c r="U14394" i="3" s="1"/>
  <c r="V14409" i="3"/>
  <c r="S14409" i="3" s="1"/>
  <c r="V14424" i="3"/>
  <c r="S14424" i="3" s="1"/>
  <c r="U14424" i="3" s="1"/>
  <c r="V14439" i="3"/>
  <c r="S14439" i="3" s="1"/>
  <c r="U14439" i="3" s="1"/>
  <c r="V14454" i="3"/>
  <c r="S14454" i="3" s="1"/>
  <c r="U14454" i="3" s="1"/>
  <c r="V14469" i="3"/>
  <c r="S14469" i="3" s="1"/>
  <c r="U14469" i="3" s="1"/>
  <c r="V14484" i="3"/>
  <c r="S14484" i="3" s="1"/>
  <c r="U14484" i="3" s="1"/>
  <c r="V14399" i="3"/>
  <c r="S14399" i="3" s="1"/>
  <c r="U14399" i="3" s="1"/>
  <c r="V14414" i="3"/>
  <c r="S14414" i="3" s="1"/>
  <c r="U14414" i="3" s="1"/>
  <c r="V14429" i="3"/>
  <c r="S14429" i="3" s="1"/>
  <c r="U14429" i="3" s="1"/>
  <c r="V14444" i="3"/>
  <c r="S14444" i="3" s="1"/>
  <c r="U14444" i="3" s="1"/>
  <c r="V14459" i="3"/>
  <c r="S14459" i="3" s="1"/>
  <c r="U14459" i="3" s="1"/>
  <c r="V14474" i="3"/>
  <c r="S14474" i="3" s="1"/>
  <c r="U14474" i="3" s="1"/>
  <c r="V14489" i="3"/>
  <c r="S14489" i="3" s="1"/>
  <c r="U14489" i="3" s="1"/>
  <c r="V14494" i="3"/>
  <c r="S14494" i="3" s="1"/>
  <c r="U14494" i="3" s="1"/>
  <c r="V14509" i="3"/>
  <c r="S14509" i="3" s="1"/>
  <c r="U14509" i="3" s="1"/>
  <c r="V14524" i="3"/>
  <c r="S14524" i="3" s="1"/>
  <c r="U14524" i="3" s="1"/>
  <c r="V14539" i="3"/>
  <c r="S14539" i="3" s="1"/>
  <c r="U14539" i="3" s="1"/>
  <c r="V14554" i="3"/>
  <c r="S14554" i="3" s="1"/>
  <c r="U14554" i="3" s="1"/>
  <c r="V14569" i="3"/>
  <c r="S14569" i="3" s="1"/>
  <c r="U14569" i="3" s="1"/>
  <c r="V14584" i="3"/>
  <c r="S14584" i="3" s="1"/>
  <c r="U14584" i="3" s="1"/>
  <c r="V14499" i="3"/>
  <c r="S14499" i="3" s="1"/>
  <c r="U14499" i="3" s="1"/>
  <c r="V14514" i="3"/>
  <c r="S14514" i="3" s="1"/>
  <c r="U14514" i="3" s="1"/>
  <c r="V14529" i="3"/>
  <c r="S14529" i="3" s="1"/>
  <c r="U14529" i="3" s="1"/>
  <c r="V14544" i="3"/>
  <c r="S14544" i="3" s="1"/>
  <c r="U14544" i="3" s="1"/>
  <c r="V14559" i="3"/>
  <c r="S14559" i="3" s="1"/>
  <c r="U14559" i="3" s="1"/>
  <c r="V14574" i="3"/>
  <c r="S14574" i="3" s="1"/>
  <c r="U14574" i="3" s="1"/>
  <c r="V14589" i="3"/>
  <c r="S14589" i="3" s="1"/>
  <c r="U14589" i="3" s="1"/>
  <c r="V14504" i="3"/>
  <c r="S14504" i="3" s="1"/>
  <c r="U14504" i="3" s="1"/>
  <c r="V14519" i="3"/>
  <c r="S14519" i="3" s="1"/>
  <c r="U14519" i="3" s="1"/>
  <c r="V14534" i="3"/>
  <c r="S14534" i="3" s="1"/>
  <c r="U14534" i="3" s="1"/>
  <c r="V14549" i="3"/>
  <c r="S14549" i="3" s="1"/>
  <c r="U14549" i="3" s="1"/>
  <c r="V14564" i="3"/>
  <c r="S14564" i="3" s="1"/>
  <c r="U14564" i="3" s="1"/>
  <c r="V14579" i="3"/>
  <c r="S14579" i="3" s="1"/>
  <c r="V14594" i="3"/>
  <c r="S14594" i="3" s="1"/>
  <c r="U14594" i="3" s="1"/>
  <c r="V14599" i="3"/>
  <c r="S14599" i="3" s="1"/>
  <c r="U14599" i="3" s="1"/>
  <c r="V14614" i="3"/>
  <c r="S14614" i="3" s="1"/>
  <c r="U14614" i="3" s="1"/>
  <c r="V14629" i="3"/>
  <c r="S14629" i="3" s="1"/>
  <c r="U14629" i="3" s="1"/>
  <c r="V14644" i="3"/>
  <c r="S14644" i="3" s="1"/>
  <c r="U14644" i="3" s="1"/>
  <c r="V14659" i="3"/>
  <c r="S14659" i="3" s="1"/>
  <c r="U14659" i="3" s="1"/>
  <c r="V14674" i="3"/>
  <c r="S14674" i="3" s="1"/>
  <c r="U14674" i="3" s="1"/>
  <c r="V14689" i="3"/>
  <c r="S14689" i="3" s="1"/>
  <c r="U14689" i="3" s="1"/>
  <c r="V14604" i="3"/>
  <c r="S14604" i="3" s="1"/>
  <c r="U14604" i="3" s="1"/>
  <c r="V14619" i="3"/>
  <c r="S14619" i="3" s="1"/>
  <c r="U14619" i="3" s="1"/>
  <c r="V14634" i="3"/>
  <c r="S14634" i="3" s="1"/>
  <c r="U14634" i="3" s="1"/>
  <c r="V14649" i="3"/>
  <c r="S14649" i="3" s="1"/>
  <c r="U14649" i="3" s="1"/>
  <c r="V14664" i="3"/>
  <c r="S14664" i="3" s="1"/>
  <c r="U14664" i="3" s="1"/>
  <c r="V14679" i="3"/>
  <c r="S14679" i="3" s="1"/>
  <c r="U14679" i="3" s="1"/>
  <c r="V14694" i="3"/>
  <c r="S14694" i="3" s="1"/>
  <c r="U14694" i="3" s="1"/>
  <c r="V14609" i="3"/>
  <c r="S14609" i="3" s="1"/>
  <c r="V14624" i="3"/>
  <c r="S14624" i="3" s="1"/>
  <c r="U14624" i="3" s="1"/>
  <c r="V14639" i="3"/>
  <c r="S14639" i="3" s="1"/>
  <c r="U14639" i="3" s="1"/>
  <c r="V14654" i="3"/>
  <c r="S14654" i="3" s="1"/>
  <c r="U14654" i="3" s="1"/>
  <c r="V14669" i="3"/>
  <c r="S14669" i="3" s="1"/>
  <c r="U14669" i="3" s="1"/>
  <c r="V14684" i="3"/>
  <c r="S14684" i="3" s="1"/>
  <c r="U14684" i="3" s="1"/>
  <c r="V14699" i="3"/>
  <c r="S14699" i="3" s="1"/>
  <c r="U14699" i="3" s="1"/>
  <c r="V14704" i="3"/>
  <c r="S14704" i="3" s="1"/>
  <c r="U14704" i="3" s="1"/>
  <c r="V14719" i="3"/>
  <c r="S14719" i="3" s="1"/>
  <c r="U14719" i="3" s="1"/>
  <c r="V14734" i="3"/>
  <c r="S14734" i="3" s="1"/>
  <c r="U14734" i="3" s="1"/>
  <c r="V14749" i="3"/>
  <c r="S14749" i="3" s="1"/>
  <c r="U14749" i="3" s="1"/>
  <c r="V14764" i="3"/>
  <c r="S14764" i="3" s="1"/>
  <c r="U14764" i="3" s="1"/>
  <c r="V14779" i="3"/>
  <c r="S14779" i="3" s="1"/>
  <c r="U14779" i="3" s="1"/>
  <c r="V14794" i="3"/>
  <c r="S14794" i="3" s="1"/>
  <c r="U14794" i="3" s="1"/>
  <c r="V14709" i="3"/>
  <c r="S14709" i="3" s="1"/>
  <c r="U14709" i="3" s="1"/>
  <c r="V14724" i="3"/>
  <c r="S14724" i="3" s="1"/>
  <c r="U14724" i="3" s="1"/>
  <c r="V14739" i="3"/>
  <c r="S14739" i="3" s="1"/>
  <c r="V14754" i="3"/>
  <c r="S14754" i="3" s="1"/>
  <c r="U14754" i="3" s="1"/>
  <c r="V14769" i="3"/>
  <c r="S14769" i="3" s="1"/>
  <c r="U14769" i="3" s="1"/>
  <c r="V14784" i="3"/>
  <c r="S14784" i="3" s="1"/>
  <c r="U14784" i="3" s="1"/>
  <c r="V14799" i="3"/>
  <c r="S14799" i="3" s="1"/>
  <c r="V14714" i="3"/>
  <c r="S14714" i="3" s="1"/>
  <c r="U14714" i="3" s="1"/>
  <c r="V14729" i="3"/>
  <c r="S14729" i="3" s="1"/>
  <c r="U14729" i="3" s="1"/>
  <c r="V14744" i="3"/>
  <c r="S14744" i="3" s="1"/>
  <c r="U14744" i="3" s="1"/>
  <c r="V14759" i="3"/>
  <c r="S14759" i="3" s="1"/>
  <c r="U14759" i="3" s="1"/>
  <c r="V14774" i="3"/>
  <c r="S14774" i="3" s="1"/>
  <c r="U14774" i="3" s="1"/>
  <c r="V14789" i="3"/>
  <c r="S14789" i="3" s="1"/>
  <c r="U14789" i="3" s="1"/>
  <c r="V14804" i="3"/>
  <c r="S14804" i="3" s="1"/>
  <c r="U14804" i="3" s="1"/>
  <c r="V14809" i="3"/>
  <c r="S14809" i="3" s="1"/>
  <c r="U14809" i="3" s="1"/>
  <c r="V14824" i="3"/>
  <c r="S14824" i="3" s="1"/>
  <c r="U14824" i="3" s="1"/>
  <c r="V14839" i="3"/>
  <c r="S14839" i="3" s="1"/>
  <c r="U14839" i="3" s="1"/>
  <c r="V14854" i="3"/>
  <c r="S14854" i="3" s="1"/>
  <c r="U14854" i="3" s="1"/>
  <c r="V14869" i="3"/>
  <c r="S14869" i="3" s="1"/>
  <c r="V14884" i="3"/>
  <c r="S14884" i="3" s="1"/>
  <c r="U14884" i="3" s="1"/>
  <c r="V14899" i="3"/>
  <c r="S14899" i="3" s="1"/>
  <c r="U14899" i="3" s="1"/>
  <c r="V14814" i="3"/>
  <c r="S14814" i="3" s="1"/>
  <c r="U14814" i="3" s="1"/>
  <c r="V14829" i="3"/>
  <c r="S14829" i="3" s="1"/>
  <c r="U14829" i="3" s="1"/>
  <c r="V14844" i="3"/>
  <c r="S14844" i="3" s="1"/>
  <c r="U14844" i="3" s="1"/>
  <c r="V14859" i="3"/>
  <c r="S14859" i="3" s="1"/>
  <c r="U14859" i="3" s="1"/>
  <c r="V14874" i="3"/>
  <c r="S14874" i="3" s="1"/>
  <c r="U14874" i="3" s="1"/>
  <c r="V14889" i="3"/>
  <c r="S14889" i="3" s="1"/>
  <c r="U14889" i="3" s="1"/>
  <c r="V14904" i="3"/>
  <c r="S14904" i="3" s="1"/>
  <c r="U14904" i="3" s="1"/>
  <c r="V14819" i="3"/>
  <c r="S14819" i="3" s="1"/>
  <c r="U14819" i="3" s="1"/>
  <c r="V14834" i="3"/>
  <c r="S14834" i="3" s="1"/>
  <c r="U14834" i="3" s="1"/>
  <c r="V14849" i="3"/>
  <c r="S14849" i="3" s="1"/>
  <c r="U14849" i="3" s="1"/>
  <c r="V14864" i="3"/>
  <c r="S14864" i="3" s="1"/>
  <c r="U14864" i="3" s="1"/>
  <c r="V14879" i="3"/>
  <c r="S14879" i="3" s="1"/>
  <c r="U14879" i="3" s="1"/>
  <c r="V14894" i="3"/>
  <c r="S14894" i="3" s="1"/>
  <c r="U14894" i="3" s="1"/>
  <c r="V14909" i="3"/>
  <c r="S14909" i="3" s="1"/>
  <c r="U14909" i="3" s="1"/>
  <c r="V14916" i="3"/>
  <c r="S14916" i="3" s="1"/>
  <c r="U14916" i="3" s="1"/>
  <c r="V14946" i="3"/>
  <c r="S14946" i="3" s="1"/>
  <c r="U14946" i="3" s="1"/>
  <c r="V14976" i="3"/>
  <c r="S14976" i="3" s="1"/>
  <c r="U14976" i="3" s="1"/>
  <c r="V15006" i="3"/>
  <c r="S15006" i="3" s="1"/>
  <c r="U15006" i="3" s="1"/>
  <c r="V15036" i="3"/>
  <c r="S15036" i="3" s="1"/>
  <c r="U15036" i="3" s="1"/>
  <c r="V15066" i="3"/>
  <c r="S15066" i="3" s="1"/>
  <c r="U15066" i="3" s="1"/>
  <c r="V15096" i="3"/>
  <c r="S15096" i="3" s="1"/>
  <c r="U15096" i="3" s="1"/>
  <c r="V14926" i="3"/>
  <c r="S14926" i="3" s="1"/>
  <c r="U14926" i="3" s="1"/>
  <c r="V14956" i="3"/>
  <c r="S14956" i="3" s="1"/>
  <c r="U14956" i="3" s="1"/>
  <c r="V14986" i="3"/>
  <c r="S14986" i="3" s="1"/>
  <c r="U14986" i="3" s="1"/>
  <c r="V15016" i="3"/>
  <c r="S15016" i="3" s="1"/>
  <c r="U15016" i="3" s="1"/>
  <c r="V15046" i="3"/>
  <c r="S15046" i="3" s="1"/>
  <c r="U15046" i="3" s="1"/>
  <c r="V15076" i="3"/>
  <c r="S15076" i="3" s="1"/>
  <c r="U15076" i="3" s="1"/>
  <c r="V15106" i="3"/>
  <c r="S15106" i="3" s="1"/>
  <c r="U15106" i="3" s="1"/>
  <c r="V14936" i="3"/>
  <c r="S14936" i="3" s="1"/>
  <c r="U14936" i="3" s="1"/>
  <c r="V14966" i="3"/>
  <c r="S14966" i="3" s="1"/>
  <c r="U14966" i="3" s="1"/>
  <c r="V14996" i="3"/>
  <c r="S14996" i="3" s="1"/>
  <c r="U14996" i="3" s="1"/>
  <c r="V15026" i="3"/>
  <c r="S15026" i="3" s="1"/>
  <c r="U15026" i="3" s="1"/>
  <c r="V15056" i="3"/>
  <c r="S15056" i="3" s="1"/>
  <c r="U15056" i="3" s="1"/>
  <c r="V15086" i="3"/>
  <c r="S15086" i="3" s="1"/>
  <c r="U15086" i="3" s="1"/>
  <c r="V15116" i="3"/>
  <c r="S15116" i="3" s="1"/>
  <c r="U15116" i="3" s="1"/>
  <c r="V14917" i="3"/>
  <c r="S14917" i="3" s="1"/>
  <c r="U14917" i="3" s="1"/>
  <c r="V14947" i="3"/>
  <c r="S14947" i="3" s="1"/>
  <c r="U14947" i="3" s="1"/>
  <c r="V14977" i="3"/>
  <c r="S14977" i="3" s="1"/>
  <c r="U14977" i="3" s="1"/>
  <c r="V15007" i="3"/>
  <c r="S15007" i="3" s="1"/>
  <c r="U15007" i="3" s="1"/>
  <c r="V15037" i="3"/>
  <c r="S15037" i="3" s="1"/>
  <c r="U15037" i="3" s="1"/>
  <c r="V15067" i="3"/>
  <c r="S15067" i="3" s="1"/>
  <c r="U15067" i="3" s="1"/>
  <c r="V15097" i="3"/>
  <c r="S15097" i="3" s="1"/>
  <c r="U15097" i="3" s="1"/>
  <c r="V14927" i="3"/>
  <c r="S14927" i="3" s="1"/>
  <c r="U14927" i="3" s="1"/>
  <c r="V14957" i="3"/>
  <c r="S14957" i="3" s="1"/>
  <c r="U14957" i="3" s="1"/>
  <c r="V14987" i="3"/>
  <c r="S14987" i="3" s="1"/>
  <c r="U14987" i="3" s="1"/>
  <c r="V15017" i="3"/>
  <c r="S15017" i="3" s="1"/>
  <c r="V15047" i="3"/>
  <c r="S15047" i="3" s="1"/>
  <c r="U15047" i="3" s="1"/>
  <c r="V15077" i="3"/>
  <c r="S15077" i="3" s="1"/>
  <c r="U15077" i="3" s="1"/>
  <c r="V15107" i="3"/>
  <c r="S15107" i="3" s="1"/>
  <c r="U15107" i="3" s="1"/>
  <c r="V14937" i="3"/>
  <c r="S14937" i="3" s="1"/>
  <c r="V14967" i="3"/>
  <c r="S14967" i="3" s="1"/>
  <c r="U14967" i="3" s="1"/>
  <c r="V14997" i="3"/>
  <c r="S14997" i="3" s="1"/>
  <c r="U14997" i="3" s="1"/>
  <c r="V15027" i="3"/>
  <c r="S15027" i="3" s="1"/>
  <c r="U15027" i="3" s="1"/>
  <c r="V15057" i="3"/>
  <c r="S15057" i="3" s="1"/>
  <c r="U15057" i="3" s="1"/>
  <c r="V15087" i="3"/>
  <c r="S15087" i="3" s="1"/>
  <c r="U15087" i="3" s="1"/>
  <c r="V15117" i="3"/>
  <c r="S15117" i="3" s="1"/>
  <c r="U15117" i="3" s="1"/>
  <c r="V15124" i="3"/>
  <c r="S15124" i="3" s="1"/>
  <c r="U15124" i="3" s="1"/>
  <c r="V15139" i="3"/>
  <c r="S15139" i="3" s="1"/>
  <c r="U15139" i="3" s="1"/>
  <c r="V15154" i="3"/>
  <c r="S15154" i="3" s="1"/>
  <c r="U15154" i="3" s="1"/>
  <c r="V15169" i="3"/>
  <c r="S15169" i="3" s="1"/>
  <c r="U15169" i="3" s="1"/>
  <c r="V15184" i="3"/>
  <c r="S15184" i="3" s="1"/>
  <c r="U15184" i="3" s="1"/>
  <c r="V15199" i="3"/>
  <c r="S15199" i="3" s="1"/>
  <c r="V15214" i="3"/>
  <c r="S15214" i="3" s="1"/>
  <c r="U15214" i="3" s="1"/>
  <c r="V15129" i="3"/>
  <c r="S15129" i="3" s="1"/>
  <c r="U15129" i="3" s="1"/>
  <c r="V15144" i="3"/>
  <c r="S15144" i="3" s="1"/>
  <c r="U15144" i="3" s="1"/>
  <c r="V15159" i="3"/>
  <c r="S15159" i="3" s="1"/>
  <c r="V15174" i="3"/>
  <c r="S15174" i="3" s="1"/>
  <c r="U15174" i="3" s="1"/>
  <c r="V15189" i="3"/>
  <c r="S15189" i="3" s="1"/>
  <c r="U15189" i="3" s="1"/>
  <c r="V15204" i="3"/>
  <c r="S15204" i="3" s="1"/>
  <c r="U15204" i="3" s="1"/>
  <c r="V15219" i="3"/>
  <c r="S15219" i="3" s="1"/>
  <c r="U15219" i="3" s="1"/>
  <c r="V15134" i="3"/>
  <c r="S15134" i="3" s="1"/>
  <c r="U15134" i="3" s="1"/>
  <c r="V15149" i="3"/>
  <c r="S15149" i="3" s="1"/>
  <c r="U15149" i="3" s="1"/>
  <c r="V15164" i="3"/>
  <c r="S15164" i="3" s="1"/>
  <c r="U15164" i="3" s="1"/>
  <c r="V15179" i="3"/>
  <c r="S15179" i="3" s="1"/>
  <c r="U15179" i="3" s="1"/>
  <c r="V15194" i="3"/>
  <c r="S15194" i="3" s="1"/>
  <c r="U15194" i="3" s="1"/>
  <c r="V15209" i="3"/>
  <c r="S15209" i="3" s="1"/>
  <c r="U15209" i="3" s="1"/>
  <c r="V15224" i="3"/>
  <c r="S15224" i="3" s="1"/>
  <c r="U15224" i="3" s="1"/>
  <c r="V15229" i="3"/>
  <c r="S15229" i="3" s="1"/>
  <c r="V15244" i="3"/>
  <c r="S15244" i="3" s="1"/>
  <c r="U15244" i="3" s="1"/>
  <c r="V15259" i="3"/>
  <c r="S15259" i="3" s="1"/>
  <c r="U15259" i="3" s="1"/>
  <c r="V15274" i="3"/>
  <c r="S15274" i="3" s="1"/>
  <c r="U15274" i="3" s="1"/>
  <c r="V15289" i="3"/>
  <c r="S15289" i="3" s="1"/>
  <c r="U15289" i="3" s="1"/>
  <c r="V15304" i="3"/>
  <c r="S15304" i="3" s="1"/>
  <c r="U15304" i="3" s="1"/>
  <c r="V15319" i="3"/>
  <c r="S15319" i="3" s="1"/>
  <c r="U15319" i="3" s="1"/>
  <c r="V15234" i="3"/>
  <c r="S15234" i="3" s="1"/>
  <c r="U15234" i="3" s="1"/>
  <c r="V15249" i="3"/>
  <c r="S15249" i="3" s="1"/>
  <c r="U15249" i="3" s="1"/>
  <c r="V15264" i="3"/>
  <c r="S15264" i="3" s="1"/>
  <c r="U15264" i="3" s="1"/>
  <c r="V15279" i="3"/>
  <c r="S15279" i="3" s="1"/>
  <c r="U15279" i="3" s="1"/>
  <c r="V15294" i="3"/>
  <c r="S15294" i="3" s="1"/>
  <c r="U15294" i="3" s="1"/>
  <c r="V15309" i="3"/>
  <c r="S15309" i="3" s="1"/>
  <c r="U15309" i="3" s="1"/>
  <c r="V15324" i="3"/>
  <c r="S15324" i="3" s="1"/>
  <c r="U15324" i="3" s="1"/>
  <c r="V15239" i="3"/>
  <c r="S15239" i="3" s="1"/>
  <c r="U15239" i="3" s="1"/>
  <c r="V15254" i="3"/>
  <c r="S15254" i="3" s="1"/>
  <c r="U15254" i="3" s="1"/>
  <c r="V15269" i="3"/>
  <c r="S15269" i="3" s="1"/>
  <c r="V15284" i="3"/>
  <c r="S15284" i="3" s="1"/>
  <c r="U15284" i="3" s="1"/>
  <c r="V15299" i="3"/>
  <c r="S15299" i="3" s="1"/>
  <c r="U15299" i="3" s="1"/>
  <c r="V15314" i="3"/>
  <c r="S15314" i="3" s="1"/>
  <c r="U15314" i="3" s="1"/>
  <c r="V15329" i="3"/>
  <c r="S15329" i="3" s="1"/>
  <c r="U15329" i="3" s="1"/>
  <c r="V15334" i="3"/>
  <c r="S15334" i="3" s="1"/>
  <c r="U15334" i="3" s="1"/>
  <c r="V15349" i="3"/>
  <c r="S15349" i="3" s="1"/>
  <c r="U15349" i="3" s="1"/>
  <c r="V15364" i="3"/>
  <c r="S15364" i="3" s="1"/>
  <c r="U15364" i="3" s="1"/>
  <c r="V15379" i="3"/>
  <c r="S15379" i="3" s="1"/>
  <c r="U15379" i="3" s="1"/>
  <c r="V15394" i="3"/>
  <c r="S15394" i="3" s="1"/>
  <c r="U15394" i="3" s="1"/>
  <c r="V15409" i="3"/>
  <c r="S15409" i="3" s="1"/>
  <c r="U15409" i="3" s="1"/>
  <c r="V15424" i="3"/>
  <c r="S15424" i="3" s="1"/>
  <c r="U15424" i="3" s="1"/>
  <c r="V15339" i="3"/>
  <c r="S15339" i="3" s="1"/>
  <c r="U15339" i="3" s="1"/>
  <c r="V15354" i="3"/>
  <c r="S15354" i="3" s="1"/>
  <c r="U15354" i="3" s="1"/>
  <c r="V15369" i="3"/>
  <c r="S15369" i="3" s="1"/>
  <c r="U15369" i="3" s="1"/>
  <c r="V15384" i="3"/>
  <c r="S15384" i="3" s="1"/>
  <c r="U15384" i="3" s="1"/>
  <c r="V15399" i="3"/>
  <c r="S15399" i="3" s="1"/>
  <c r="V15414" i="3"/>
  <c r="S15414" i="3" s="1"/>
  <c r="U15414" i="3" s="1"/>
  <c r="V15429" i="3"/>
  <c r="S15429" i="3" s="1"/>
  <c r="U15429" i="3" s="1"/>
  <c r="V15344" i="3"/>
  <c r="S15344" i="3" s="1"/>
  <c r="U15344" i="3" s="1"/>
  <c r="V15359" i="3"/>
  <c r="S15359" i="3" s="1"/>
  <c r="U15359" i="3" s="1"/>
  <c r="V15374" i="3"/>
  <c r="S15374" i="3" s="1"/>
  <c r="U15374" i="3" s="1"/>
  <c r="V15389" i="3"/>
  <c r="S15389" i="3" s="1"/>
  <c r="U15389" i="3" s="1"/>
  <c r="V15404" i="3"/>
  <c r="S15404" i="3" s="1"/>
  <c r="U15404" i="3" s="1"/>
  <c r="V15419" i="3"/>
  <c r="S15419" i="3" s="1"/>
  <c r="U15419" i="3" s="1"/>
  <c r="V15434" i="3"/>
  <c r="S15434" i="3" s="1"/>
  <c r="U15434" i="3" s="1"/>
  <c r="V15439" i="3"/>
  <c r="S15439" i="3" s="1"/>
  <c r="U15439" i="3" s="1"/>
  <c r="V15454" i="3"/>
  <c r="S15454" i="3" s="1"/>
  <c r="U15454" i="3" s="1"/>
  <c r="V15469" i="3"/>
  <c r="S15469" i="3" s="1"/>
  <c r="U15469" i="3" s="1"/>
  <c r="V15484" i="3"/>
  <c r="S15484" i="3" s="1"/>
  <c r="U15484" i="3" s="1"/>
  <c r="V15499" i="3"/>
  <c r="S15499" i="3" s="1"/>
  <c r="U15499" i="3" s="1"/>
  <c r="V15514" i="3"/>
  <c r="S15514" i="3" s="1"/>
  <c r="U15514" i="3" s="1"/>
  <c r="V15529" i="3"/>
  <c r="S15529" i="3" s="1"/>
  <c r="V15444" i="3"/>
  <c r="S15444" i="3" s="1"/>
  <c r="U15444" i="3" s="1"/>
  <c r="V15459" i="3"/>
  <c r="S15459" i="3" s="1"/>
  <c r="U15459" i="3" s="1"/>
  <c r="V15474" i="3"/>
  <c r="S15474" i="3" s="1"/>
  <c r="U15474" i="3" s="1"/>
  <c r="V15489" i="3"/>
  <c r="S15489" i="3" s="1"/>
  <c r="U15489" i="3" s="1"/>
  <c r="V15504" i="3"/>
  <c r="S15504" i="3" s="1"/>
  <c r="U15504" i="3" s="1"/>
  <c r="V15519" i="3"/>
  <c r="S15519" i="3" s="1"/>
  <c r="U15519" i="3" s="1"/>
  <c r="V15534" i="3"/>
  <c r="S15534" i="3" s="1"/>
  <c r="U15534" i="3" s="1"/>
  <c r="V15449" i="3"/>
  <c r="S15449" i="3" s="1"/>
  <c r="U15449" i="3" s="1"/>
  <c r="V15464" i="3"/>
  <c r="S15464" i="3" s="1"/>
  <c r="U15464" i="3" s="1"/>
  <c r="V15479" i="3"/>
  <c r="S15479" i="3" s="1"/>
  <c r="U15479" i="3" s="1"/>
  <c r="V15494" i="3"/>
  <c r="S15494" i="3" s="1"/>
  <c r="U15494" i="3" s="1"/>
  <c r="V15509" i="3"/>
  <c r="S15509" i="3" s="1"/>
  <c r="U15509" i="3" s="1"/>
  <c r="V15524" i="3"/>
  <c r="S15524" i="3" s="1"/>
  <c r="U15524" i="3" s="1"/>
  <c r="V15539" i="3"/>
  <c r="S15539" i="3" s="1"/>
  <c r="U15539" i="3" s="1"/>
  <c r="V15544" i="3"/>
  <c r="S15544" i="3" s="1"/>
  <c r="U15544" i="3" s="1"/>
  <c r="V15559" i="3"/>
  <c r="S15559" i="3" s="1"/>
  <c r="V15574" i="3"/>
  <c r="S15574" i="3" s="1"/>
  <c r="U15574" i="3" s="1"/>
  <c r="V15589" i="3"/>
  <c r="S15589" i="3" s="1"/>
  <c r="U15589" i="3" s="1"/>
  <c r="V15604" i="3"/>
  <c r="S15604" i="3" s="1"/>
  <c r="U15604" i="3" s="1"/>
  <c r="V15619" i="3"/>
  <c r="S15619" i="3" s="1"/>
  <c r="U15619" i="3" s="1"/>
  <c r="V15634" i="3"/>
  <c r="S15634" i="3" s="1"/>
  <c r="U15634" i="3" s="1"/>
  <c r="V15549" i="3"/>
  <c r="S15549" i="3" s="1"/>
  <c r="U15549" i="3" s="1"/>
  <c r="V15564" i="3"/>
  <c r="S15564" i="3" s="1"/>
  <c r="U15564" i="3" s="1"/>
  <c r="V15579" i="3"/>
  <c r="S15579" i="3" s="1"/>
  <c r="U15579" i="3" s="1"/>
  <c r="V15594" i="3"/>
  <c r="S15594" i="3" s="1"/>
  <c r="U15594" i="3" s="1"/>
  <c r="V15609" i="3"/>
  <c r="S15609" i="3" s="1"/>
  <c r="U15609" i="3" s="1"/>
  <c r="V15624" i="3"/>
  <c r="S15624" i="3" s="1"/>
  <c r="U15624" i="3" s="1"/>
  <c r="V15639" i="3"/>
  <c r="S15639" i="3" s="1"/>
  <c r="U15639" i="3" s="1"/>
  <c r="V15554" i="3"/>
  <c r="S15554" i="3" s="1"/>
  <c r="U15554" i="3" s="1"/>
  <c r="V15569" i="3"/>
  <c r="S15569" i="3" s="1"/>
  <c r="U15569" i="3" s="1"/>
  <c r="V15584" i="3"/>
  <c r="S15584" i="3" s="1"/>
  <c r="U15584" i="3" s="1"/>
  <c r="V15599" i="3"/>
  <c r="S15599" i="3" s="1"/>
  <c r="U15599" i="3" s="1"/>
  <c r="V15614" i="3"/>
  <c r="S15614" i="3" s="1"/>
  <c r="U15614" i="3" s="1"/>
  <c r="V15629" i="3"/>
  <c r="S15629" i="3" s="1"/>
  <c r="U15629" i="3" s="1"/>
  <c r="V15644" i="3"/>
  <c r="S15644" i="3" s="1"/>
  <c r="U15644" i="3" s="1"/>
  <c r="V15649" i="3"/>
  <c r="S15649" i="3" s="1"/>
  <c r="U15649" i="3" s="1"/>
  <c r="V15664" i="3"/>
  <c r="S15664" i="3" s="1"/>
  <c r="U15664" i="3" s="1"/>
  <c r="V15679" i="3"/>
  <c r="S15679" i="3" s="1"/>
  <c r="U15679" i="3" s="1"/>
  <c r="V15694" i="3"/>
  <c r="S15694" i="3" s="1"/>
  <c r="U15694" i="3" s="1"/>
  <c r="V15709" i="3"/>
  <c r="S15709" i="3" s="1"/>
  <c r="U15709" i="3" s="1"/>
  <c r="V15724" i="3"/>
  <c r="S15724" i="3" s="1"/>
  <c r="U15724" i="3" s="1"/>
  <c r="V15739" i="3"/>
  <c r="S15739" i="3" s="1"/>
  <c r="U15739" i="3" s="1"/>
  <c r="V15654" i="3"/>
  <c r="S15654" i="3" s="1"/>
  <c r="U15654" i="3" s="1"/>
  <c r="V15669" i="3"/>
  <c r="S15669" i="3" s="1"/>
  <c r="U15669" i="3" s="1"/>
  <c r="V15684" i="3"/>
  <c r="S15684" i="3" s="1"/>
  <c r="U15684" i="3" s="1"/>
  <c r="V15699" i="3"/>
  <c r="S15699" i="3" s="1"/>
  <c r="U15699" i="3" s="1"/>
  <c r="V15714" i="3"/>
  <c r="S15714" i="3" s="1"/>
  <c r="U15714" i="3" s="1"/>
  <c r="V15729" i="3"/>
  <c r="S15729" i="3" s="1"/>
  <c r="V15744" i="3"/>
  <c r="S15744" i="3" s="1"/>
  <c r="U15744" i="3" s="1"/>
  <c r="V15659" i="3"/>
  <c r="S15659" i="3" s="1"/>
  <c r="U15659" i="3" s="1"/>
  <c r="V15674" i="3"/>
  <c r="S15674" i="3" s="1"/>
  <c r="U15674" i="3" s="1"/>
  <c r="V15689" i="3"/>
  <c r="S15689" i="3" s="1"/>
  <c r="U15689" i="3" s="1"/>
  <c r="V15704" i="3"/>
  <c r="S15704" i="3" s="1"/>
  <c r="U15704" i="3" s="1"/>
  <c r="V15719" i="3"/>
  <c r="S15719" i="3" s="1"/>
  <c r="U15719" i="3" s="1"/>
  <c r="V15734" i="3"/>
  <c r="S15734" i="3" s="1"/>
  <c r="U15734" i="3" s="1"/>
  <c r="V15749" i="3"/>
  <c r="S15749" i="3" s="1"/>
  <c r="U15749" i="3" s="1"/>
  <c r="V15756" i="3"/>
  <c r="S15756" i="3" s="1"/>
  <c r="U15756" i="3" s="1"/>
  <c r="V15786" i="3"/>
  <c r="S15786" i="3" s="1"/>
  <c r="U15786" i="3" s="1"/>
  <c r="V15816" i="3"/>
  <c r="S15816" i="3" s="1"/>
  <c r="U15816" i="3" s="1"/>
  <c r="V15846" i="3"/>
  <c r="S15846" i="3" s="1"/>
  <c r="U15846" i="3" s="1"/>
  <c r="V15876" i="3"/>
  <c r="S15876" i="3" s="1"/>
  <c r="U15876" i="3" s="1"/>
  <c r="V15906" i="3"/>
  <c r="S15906" i="3" s="1"/>
  <c r="U15906" i="3" s="1"/>
  <c r="V15936" i="3"/>
  <c r="S15936" i="3" s="1"/>
  <c r="U15936" i="3" s="1"/>
  <c r="V15766" i="3"/>
  <c r="S15766" i="3" s="1"/>
  <c r="V15796" i="3"/>
  <c r="S15796" i="3" s="1"/>
  <c r="U15796" i="3" s="1"/>
  <c r="V15826" i="3"/>
  <c r="S15826" i="3" s="1"/>
  <c r="U15826" i="3" s="1"/>
  <c r="V15856" i="3"/>
  <c r="S15856" i="3" s="1"/>
  <c r="U15856" i="3" s="1"/>
  <c r="V15886" i="3"/>
  <c r="S15886" i="3" s="1"/>
  <c r="U15886" i="3" s="1"/>
  <c r="V15916" i="3"/>
  <c r="S15916" i="3" s="1"/>
  <c r="U15916" i="3" s="1"/>
  <c r="V15946" i="3"/>
  <c r="S15946" i="3" s="1"/>
  <c r="U15946" i="3" s="1"/>
  <c r="V15776" i="3"/>
  <c r="S15776" i="3" s="1"/>
  <c r="U15776" i="3" s="1"/>
  <c r="V15806" i="3"/>
  <c r="S15806" i="3" s="1"/>
  <c r="U15806" i="3" s="1"/>
  <c r="V15836" i="3"/>
  <c r="S15836" i="3" s="1"/>
  <c r="U15836" i="3" s="1"/>
  <c r="V15866" i="3"/>
  <c r="S15866" i="3" s="1"/>
  <c r="U15866" i="3" s="1"/>
  <c r="V15896" i="3"/>
  <c r="S15896" i="3" s="1"/>
  <c r="U15896" i="3" s="1"/>
  <c r="V15926" i="3"/>
  <c r="S15926" i="3" s="1"/>
  <c r="U15926" i="3" s="1"/>
  <c r="V15956" i="3"/>
  <c r="S15956" i="3" s="1"/>
  <c r="U15956" i="3" s="1"/>
  <c r="V15757" i="3"/>
  <c r="S15757" i="3" s="1"/>
  <c r="U15757" i="3" s="1"/>
  <c r="V15787" i="3"/>
  <c r="S15787" i="3" s="1"/>
  <c r="U15787" i="3" s="1"/>
  <c r="V15817" i="3"/>
  <c r="S15817" i="3" s="1"/>
  <c r="V15847" i="3"/>
  <c r="S15847" i="3" s="1"/>
  <c r="U15847" i="3" s="1"/>
  <c r="V15877" i="3"/>
  <c r="S15877" i="3" s="1"/>
  <c r="U15877" i="3" s="1"/>
  <c r="V15907" i="3"/>
  <c r="S15907" i="3" s="1"/>
  <c r="U15907" i="3" s="1"/>
  <c r="V15937" i="3"/>
  <c r="S15937" i="3" s="1"/>
  <c r="V15767" i="3"/>
  <c r="S15767" i="3" s="1"/>
  <c r="U15767" i="3" s="1"/>
  <c r="V15797" i="3"/>
  <c r="S15797" i="3" s="1"/>
  <c r="U15797" i="3" s="1"/>
  <c r="V15827" i="3"/>
  <c r="S15827" i="3" s="1"/>
  <c r="U15827" i="3" s="1"/>
  <c r="V15857" i="3"/>
  <c r="S15857" i="3" s="1"/>
  <c r="U15857" i="3" s="1"/>
  <c r="V15887" i="3"/>
  <c r="S15887" i="3" s="1"/>
  <c r="U15887" i="3" s="1"/>
  <c r="V15917" i="3"/>
  <c r="S15917" i="3" s="1"/>
  <c r="U15917" i="3" s="1"/>
  <c r="V15947" i="3"/>
  <c r="S15947" i="3" s="1"/>
  <c r="U15947" i="3" s="1"/>
  <c r="V15777" i="3"/>
  <c r="S15777" i="3" s="1"/>
  <c r="U15777" i="3" s="1"/>
  <c r="V15807" i="3"/>
  <c r="S15807" i="3" s="1"/>
  <c r="U15807" i="3" s="1"/>
  <c r="V15837" i="3"/>
  <c r="S15837" i="3" s="1"/>
  <c r="U15837" i="3" s="1"/>
  <c r="V15867" i="3"/>
  <c r="S15867" i="3" s="1"/>
  <c r="U15867" i="3" s="1"/>
  <c r="V15897" i="3"/>
  <c r="S15897" i="3" s="1"/>
  <c r="U15897" i="3" s="1"/>
  <c r="V15927" i="3"/>
  <c r="S15927" i="3" s="1"/>
  <c r="U15927" i="3" s="1"/>
  <c r="V15957" i="3"/>
  <c r="S15957" i="3" s="1"/>
  <c r="U15957" i="3" s="1"/>
  <c r="V15964" i="3"/>
  <c r="S15964" i="3" s="1"/>
  <c r="U15964" i="3" s="1"/>
  <c r="V15979" i="3"/>
  <c r="S15979" i="3" s="1"/>
  <c r="V15994" i="3"/>
  <c r="S15994" i="3" s="1"/>
  <c r="U15994" i="3" s="1"/>
  <c r="V16009" i="3"/>
  <c r="S16009" i="3" s="1"/>
  <c r="U16009" i="3" s="1"/>
  <c r="V16024" i="3"/>
  <c r="S16024" i="3" s="1"/>
  <c r="U16024" i="3" s="1"/>
  <c r="V16039" i="3"/>
  <c r="S16039" i="3" s="1"/>
  <c r="U16039" i="3" s="1"/>
  <c r="V16054" i="3"/>
  <c r="S16054" i="3" s="1"/>
  <c r="U16054" i="3" s="1"/>
  <c r="V15969" i="3"/>
  <c r="S15969" i="3" s="1"/>
  <c r="U15969" i="3" s="1"/>
  <c r="V15984" i="3"/>
  <c r="S15984" i="3" s="1"/>
  <c r="U15984" i="3" s="1"/>
  <c r="V15999" i="3"/>
  <c r="S15999" i="3" s="1"/>
  <c r="U15999" i="3" s="1"/>
  <c r="V16014" i="3"/>
  <c r="S16014" i="3" s="1"/>
  <c r="U16014" i="3" s="1"/>
  <c r="V16029" i="3"/>
  <c r="S16029" i="3" s="1"/>
  <c r="U16029" i="3" s="1"/>
  <c r="V16044" i="3"/>
  <c r="S16044" i="3" s="1"/>
  <c r="U16044" i="3" s="1"/>
  <c r="V16059" i="3"/>
  <c r="S16059" i="3" s="1"/>
  <c r="U16059" i="3" s="1"/>
  <c r="V15974" i="3"/>
  <c r="S15974" i="3" s="1"/>
  <c r="U15974" i="3" s="1"/>
  <c r="V15989" i="3"/>
  <c r="S15989" i="3" s="1"/>
  <c r="U15989" i="3" s="1"/>
  <c r="V16004" i="3"/>
  <c r="S16004" i="3" s="1"/>
  <c r="U16004" i="3" s="1"/>
  <c r="V16019" i="3"/>
  <c r="S16019" i="3" s="1"/>
  <c r="U16019" i="3" s="1"/>
  <c r="V16034" i="3"/>
  <c r="S16034" i="3" s="1"/>
  <c r="U16034" i="3" s="1"/>
  <c r="V16049" i="3"/>
  <c r="S16049" i="3" s="1"/>
  <c r="U16049" i="3" s="1"/>
  <c r="V16064" i="3"/>
  <c r="S16064" i="3" s="1"/>
  <c r="U16064" i="3" s="1"/>
  <c r="V11869" i="3"/>
  <c r="S11869" i="3" s="1"/>
  <c r="U11869" i="3" s="1"/>
  <c r="V11884" i="3"/>
  <c r="S11884" i="3" s="1"/>
  <c r="U11884" i="3" s="1"/>
  <c r="V11899" i="3"/>
  <c r="S11899" i="3" s="1"/>
  <c r="U11899" i="3" s="1"/>
  <c r="V11914" i="3"/>
  <c r="S11914" i="3" s="1"/>
  <c r="U11914" i="3" s="1"/>
  <c r="V11929" i="3"/>
  <c r="S11929" i="3" s="1"/>
  <c r="V11944" i="3"/>
  <c r="S11944" i="3" s="1"/>
  <c r="U11944" i="3" s="1"/>
  <c r="V11959" i="3"/>
  <c r="S11959" i="3" s="1"/>
  <c r="U11959" i="3" s="1"/>
  <c r="V11874" i="3"/>
  <c r="S11874" i="3" s="1"/>
  <c r="U11874" i="3" s="1"/>
  <c r="V11889" i="3"/>
  <c r="S11889" i="3" s="1"/>
  <c r="U11889" i="3" s="1"/>
  <c r="V11904" i="3"/>
  <c r="S11904" i="3" s="1"/>
  <c r="U11904" i="3" s="1"/>
  <c r="V11919" i="3"/>
  <c r="S11919" i="3" s="1"/>
  <c r="U11919" i="3" s="1"/>
  <c r="V11934" i="3"/>
  <c r="S11934" i="3" s="1"/>
  <c r="U11934" i="3" s="1"/>
  <c r="V11949" i="3"/>
  <c r="S11949" i="3" s="1"/>
  <c r="U11949" i="3" s="1"/>
  <c r="V11964" i="3"/>
  <c r="S11964" i="3" s="1"/>
  <c r="U11964" i="3" s="1"/>
  <c r="V11879" i="3"/>
  <c r="S11879" i="3" s="1"/>
  <c r="U11879" i="3" s="1"/>
  <c r="V11894" i="3"/>
  <c r="S11894" i="3" s="1"/>
  <c r="U11894" i="3" s="1"/>
  <c r="V11909" i="3"/>
  <c r="S11909" i="3" s="1"/>
  <c r="U11909" i="3" s="1"/>
  <c r="V11924" i="3"/>
  <c r="S11924" i="3" s="1"/>
  <c r="U11924" i="3" s="1"/>
  <c r="V11939" i="3"/>
  <c r="S11939" i="3" s="1"/>
  <c r="U11939" i="3" s="1"/>
  <c r="V11954" i="3"/>
  <c r="S11954" i="3" s="1"/>
  <c r="U11954" i="3" s="1"/>
  <c r="V11969" i="3"/>
  <c r="S11969" i="3" s="1"/>
  <c r="V11974" i="3"/>
  <c r="S11974" i="3" s="1"/>
  <c r="U11974" i="3" s="1"/>
  <c r="V11989" i="3"/>
  <c r="S11989" i="3" s="1"/>
  <c r="U11989" i="3" s="1"/>
  <c r="V12004" i="3"/>
  <c r="S12004" i="3" s="1"/>
  <c r="U12004" i="3" s="1"/>
  <c r="V12019" i="3"/>
  <c r="S12019" i="3" s="1"/>
  <c r="V12034" i="3"/>
  <c r="S12034" i="3" s="1"/>
  <c r="U12034" i="3" s="1"/>
  <c r="V12049" i="3"/>
  <c r="S12049" i="3" s="1"/>
  <c r="U12049" i="3" s="1"/>
  <c r="V12064" i="3"/>
  <c r="S12064" i="3" s="1"/>
  <c r="U12064" i="3" s="1"/>
  <c r="V11979" i="3"/>
  <c r="S11979" i="3" s="1"/>
  <c r="U11979" i="3" s="1"/>
  <c r="V11994" i="3"/>
  <c r="S11994" i="3" s="1"/>
  <c r="U11994" i="3" s="1"/>
  <c r="V12009" i="3"/>
  <c r="S12009" i="3" s="1"/>
  <c r="U12009" i="3" s="1"/>
  <c r="V12024" i="3"/>
  <c r="S12024" i="3" s="1"/>
  <c r="U12024" i="3" s="1"/>
  <c r="V12039" i="3"/>
  <c r="S12039" i="3" s="1"/>
  <c r="U12039" i="3" s="1"/>
  <c r="V12054" i="3"/>
  <c r="S12054" i="3" s="1"/>
  <c r="U12054" i="3" s="1"/>
  <c r="V12069" i="3"/>
  <c r="S12069" i="3" s="1"/>
  <c r="U12069" i="3" s="1"/>
  <c r="V11984" i="3"/>
  <c r="S11984" i="3" s="1"/>
  <c r="U11984" i="3" s="1"/>
  <c r="V11999" i="3"/>
  <c r="S11999" i="3" s="1"/>
  <c r="V12014" i="3"/>
  <c r="S12014" i="3" s="1"/>
  <c r="U12014" i="3" s="1"/>
  <c r="V12029" i="3"/>
  <c r="S12029" i="3" s="1"/>
  <c r="U12029" i="3" s="1"/>
  <c r="V12044" i="3"/>
  <c r="S12044" i="3" s="1"/>
  <c r="U12044" i="3" s="1"/>
  <c r="V12059" i="3"/>
  <c r="S12059" i="3" s="1"/>
  <c r="U12059" i="3" s="1"/>
  <c r="V12074" i="3"/>
  <c r="S12074" i="3" s="1"/>
  <c r="U12074" i="3" s="1"/>
  <c r="V12079" i="3"/>
  <c r="S12079" i="3" s="1"/>
  <c r="U12079" i="3" s="1"/>
  <c r="V12094" i="3"/>
  <c r="S12094" i="3" s="1"/>
  <c r="U12094" i="3" s="1"/>
  <c r="V12109" i="3"/>
  <c r="S12109" i="3" s="1"/>
  <c r="U12109" i="3" s="1"/>
  <c r="V12124" i="3"/>
  <c r="S12124" i="3" s="1"/>
  <c r="U12124" i="3" s="1"/>
  <c r="V12139" i="3"/>
  <c r="S12139" i="3" s="1"/>
  <c r="U12139" i="3" s="1"/>
  <c r="V12154" i="3"/>
  <c r="S12154" i="3" s="1"/>
  <c r="U12154" i="3" s="1"/>
  <c r="V12169" i="3"/>
  <c r="S12169" i="3" s="1"/>
  <c r="U12169" i="3" s="1"/>
  <c r="V12084" i="3"/>
  <c r="S12084" i="3" s="1"/>
  <c r="U12084" i="3" s="1"/>
  <c r="V12099" i="3"/>
  <c r="S12099" i="3" s="1"/>
  <c r="U12099" i="3" s="1"/>
  <c r="V12114" i="3"/>
  <c r="S12114" i="3" s="1"/>
  <c r="U12114" i="3" s="1"/>
  <c r="V12129" i="3"/>
  <c r="S12129" i="3" s="1"/>
  <c r="U12129" i="3" s="1"/>
  <c r="V12144" i="3"/>
  <c r="S12144" i="3" s="1"/>
  <c r="U12144" i="3" s="1"/>
  <c r="V12159" i="3"/>
  <c r="S12159" i="3" s="1"/>
  <c r="U12159" i="3" s="1"/>
  <c r="V12174" i="3"/>
  <c r="S12174" i="3" s="1"/>
  <c r="U12174" i="3" s="1"/>
  <c r="V12089" i="3"/>
  <c r="S12089" i="3" s="1"/>
  <c r="V12104" i="3"/>
  <c r="S12104" i="3" s="1"/>
  <c r="U12104" i="3" s="1"/>
  <c r="V12119" i="3"/>
  <c r="S12119" i="3" s="1"/>
  <c r="U12119" i="3" s="1"/>
  <c r="V12134" i="3"/>
  <c r="S12134" i="3" s="1"/>
  <c r="U12134" i="3" s="1"/>
  <c r="V12149" i="3"/>
  <c r="S12149" i="3" s="1"/>
  <c r="U12149" i="3" s="1"/>
  <c r="V12164" i="3"/>
  <c r="S12164" i="3" s="1"/>
  <c r="U12164" i="3" s="1"/>
  <c r="V12179" i="3"/>
  <c r="S12179" i="3" s="1"/>
  <c r="U12179" i="3" s="1"/>
  <c r="V12184" i="3"/>
  <c r="S12184" i="3" s="1"/>
  <c r="U12184" i="3" s="1"/>
  <c r="V12199" i="3"/>
  <c r="S12199" i="3" s="1"/>
  <c r="U12199" i="3" s="1"/>
  <c r="V12214" i="3"/>
  <c r="S12214" i="3" s="1"/>
  <c r="U12214" i="3" s="1"/>
  <c r="V12229" i="3"/>
  <c r="S12229" i="3" s="1"/>
  <c r="U12229" i="3" s="1"/>
  <c r="V12244" i="3"/>
  <c r="S12244" i="3" s="1"/>
  <c r="U12244" i="3" s="1"/>
  <c r="V12259" i="3"/>
  <c r="S12259" i="3" s="1"/>
  <c r="V12274" i="3"/>
  <c r="S12274" i="3" s="1"/>
  <c r="U12274" i="3" s="1"/>
  <c r="V12189" i="3"/>
  <c r="S12189" i="3" s="1"/>
  <c r="U12189" i="3" s="1"/>
  <c r="V12204" i="3"/>
  <c r="S12204" i="3" s="1"/>
  <c r="U12204" i="3" s="1"/>
  <c r="V12219" i="3"/>
  <c r="S12219" i="3" s="1"/>
  <c r="U12219" i="3" s="1"/>
  <c r="V12234" i="3"/>
  <c r="S12234" i="3" s="1"/>
  <c r="U12234" i="3" s="1"/>
  <c r="V12249" i="3"/>
  <c r="S12249" i="3" s="1"/>
  <c r="U12249" i="3" s="1"/>
  <c r="V12264" i="3"/>
  <c r="S12264" i="3" s="1"/>
  <c r="U12264" i="3" s="1"/>
  <c r="V12279" i="3"/>
  <c r="S12279" i="3" s="1"/>
  <c r="U12279" i="3" s="1"/>
  <c r="V12194" i="3"/>
  <c r="S12194" i="3" s="1"/>
  <c r="U12194" i="3" s="1"/>
  <c r="V12209" i="3"/>
  <c r="S12209" i="3" s="1"/>
  <c r="U12209" i="3" s="1"/>
  <c r="V12224" i="3"/>
  <c r="S12224" i="3" s="1"/>
  <c r="U12224" i="3" s="1"/>
  <c r="V12239" i="3"/>
  <c r="S12239" i="3" s="1"/>
  <c r="U12239" i="3" s="1"/>
  <c r="V12254" i="3"/>
  <c r="S12254" i="3" s="1"/>
  <c r="U12254" i="3" s="1"/>
  <c r="V12269" i="3"/>
  <c r="S12269" i="3" s="1"/>
  <c r="U12269" i="3" s="1"/>
  <c r="V12284" i="3"/>
  <c r="S12284" i="3" s="1"/>
  <c r="U12284" i="3" s="1"/>
  <c r="V12289" i="3"/>
  <c r="S12289" i="3" s="1"/>
  <c r="V12304" i="3"/>
  <c r="S12304" i="3" s="1"/>
  <c r="U12304" i="3" s="1"/>
  <c r="V12319" i="3"/>
  <c r="S12319" i="3" s="1"/>
  <c r="U12319" i="3" s="1"/>
  <c r="V12334" i="3"/>
  <c r="S12334" i="3" s="1"/>
  <c r="U12334" i="3" s="1"/>
  <c r="V12349" i="3"/>
  <c r="S12349" i="3" s="1"/>
  <c r="U12349" i="3" s="1"/>
  <c r="V12364" i="3"/>
  <c r="S12364" i="3" s="1"/>
  <c r="U12364" i="3" s="1"/>
  <c r="V12379" i="3"/>
  <c r="S12379" i="3" s="1"/>
  <c r="U12379" i="3" s="1"/>
  <c r="V12294" i="3"/>
  <c r="S12294" i="3" s="1"/>
  <c r="U12294" i="3" s="1"/>
  <c r="V12309" i="3"/>
  <c r="S12309" i="3" s="1"/>
  <c r="U12309" i="3" s="1"/>
  <c r="V12324" i="3"/>
  <c r="S12324" i="3" s="1"/>
  <c r="U12324" i="3" s="1"/>
  <c r="V12339" i="3"/>
  <c r="S12339" i="3" s="1"/>
  <c r="U12339" i="3" s="1"/>
  <c r="V12354" i="3"/>
  <c r="S12354" i="3" s="1"/>
  <c r="U12354" i="3" s="1"/>
  <c r="V12369" i="3"/>
  <c r="S12369" i="3" s="1"/>
  <c r="U12369" i="3" s="1"/>
  <c r="V12384" i="3"/>
  <c r="S12384" i="3" s="1"/>
  <c r="U12384" i="3" s="1"/>
  <c r="V12299" i="3"/>
  <c r="S12299" i="3" s="1"/>
  <c r="U12299" i="3" s="1"/>
  <c r="V12314" i="3"/>
  <c r="S12314" i="3" s="1"/>
  <c r="U12314" i="3" s="1"/>
  <c r="V12329" i="3"/>
  <c r="S12329" i="3" s="1"/>
  <c r="V12344" i="3"/>
  <c r="S12344" i="3" s="1"/>
  <c r="U12344" i="3" s="1"/>
  <c r="V12359" i="3"/>
  <c r="S12359" i="3" s="1"/>
  <c r="U12359" i="3" s="1"/>
  <c r="V12374" i="3"/>
  <c r="S12374" i="3" s="1"/>
  <c r="U12374" i="3" s="1"/>
  <c r="V12389" i="3"/>
  <c r="S12389" i="3" s="1"/>
  <c r="U12389" i="3" s="1"/>
  <c r="V12396" i="3"/>
  <c r="S12396" i="3" s="1"/>
  <c r="U12396" i="3" s="1"/>
  <c r="V12426" i="3"/>
  <c r="S12426" i="3" s="1"/>
  <c r="U12426" i="3" s="1"/>
  <c r="V12456" i="3"/>
  <c r="S12456" i="3" s="1"/>
  <c r="U12456" i="3" s="1"/>
  <c r="V12486" i="3"/>
  <c r="S12486" i="3" s="1"/>
  <c r="U12486" i="3" s="1"/>
  <c r="V12516" i="3"/>
  <c r="S12516" i="3" s="1"/>
  <c r="U12516" i="3" s="1"/>
  <c r="V12546" i="3"/>
  <c r="S12546" i="3" s="1"/>
  <c r="U12546" i="3" s="1"/>
  <c r="V12576" i="3"/>
  <c r="S12576" i="3" s="1"/>
  <c r="U12576" i="3" s="1"/>
  <c r="V12406" i="3"/>
  <c r="S12406" i="3" s="1"/>
  <c r="U12406" i="3" s="1"/>
  <c r="V12436" i="3"/>
  <c r="S12436" i="3" s="1"/>
  <c r="U12436" i="3" s="1"/>
  <c r="V12466" i="3"/>
  <c r="S12466" i="3" s="1"/>
  <c r="U12466" i="3" s="1"/>
  <c r="V12496" i="3"/>
  <c r="S12496" i="3" s="1"/>
  <c r="U12496" i="3" s="1"/>
  <c r="V12526" i="3"/>
  <c r="S12526" i="3" s="1"/>
  <c r="V12556" i="3"/>
  <c r="S12556" i="3" s="1"/>
  <c r="U12556" i="3" s="1"/>
  <c r="V12586" i="3"/>
  <c r="S12586" i="3" s="1"/>
  <c r="U12586" i="3" s="1"/>
  <c r="V12416" i="3"/>
  <c r="S12416" i="3" s="1"/>
  <c r="U12416" i="3" s="1"/>
  <c r="V12446" i="3"/>
  <c r="S12446" i="3" s="1"/>
  <c r="U12446" i="3" s="1"/>
  <c r="V12476" i="3"/>
  <c r="S12476" i="3" s="1"/>
  <c r="U12476" i="3" s="1"/>
  <c r="V12506" i="3"/>
  <c r="S12506" i="3" s="1"/>
  <c r="U12506" i="3" s="1"/>
  <c r="V12536" i="3"/>
  <c r="S12536" i="3" s="1"/>
  <c r="U12536" i="3" s="1"/>
  <c r="V12566" i="3"/>
  <c r="S12566" i="3" s="1"/>
  <c r="U12566" i="3" s="1"/>
  <c r="V12596" i="3"/>
  <c r="S12596" i="3" s="1"/>
  <c r="U12596" i="3" s="1"/>
  <c r="V12397" i="3"/>
  <c r="S12397" i="3" s="1"/>
  <c r="U12397" i="3" s="1"/>
  <c r="V12427" i="3"/>
  <c r="S12427" i="3" s="1"/>
  <c r="U12427" i="3" s="1"/>
  <c r="V12457" i="3"/>
  <c r="S12457" i="3" s="1"/>
  <c r="U12457" i="3" s="1"/>
  <c r="V12487" i="3"/>
  <c r="S12487" i="3" s="1"/>
  <c r="U12487" i="3" s="1"/>
  <c r="V12517" i="3"/>
  <c r="S12517" i="3" s="1"/>
  <c r="U12517" i="3" s="1"/>
  <c r="V12547" i="3"/>
  <c r="S12547" i="3" s="1"/>
  <c r="U12547" i="3" s="1"/>
  <c r="V12577" i="3"/>
  <c r="S12577" i="3" s="1"/>
  <c r="U12577" i="3" s="1"/>
  <c r="V12407" i="3"/>
  <c r="S12407" i="3" s="1"/>
  <c r="U12407" i="3" s="1"/>
  <c r="V12437" i="3"/>
  <c r="S12437" i="3" s="1"/>
  <c r="U12437" i="3" s="1"/>
  <c r="V12467" i="3"/>
  <c r="S12467" i="3" s="1"/>
  <c r="U12467" i="3" s="1"/>
  <c r="V12497" i="3"/>
  <c r="S12497" i="3" s="1"/>
  <c r="U12497" i="3" s="1"/>
  <c r="V12527" i="3"/>
  <c r="S12527" i="3" s="1"/>
  <c r="U12527" i="3" s="1"/>
  <c r="V12557" i="3"/>
  <c r="S12557" i="3" s="1"/>
  <c r="U12557" i="3" s="1"/>
  <c r="V12587" i="3"/>
  <c r="S12587" i="3" s="1"/>
  <c r="U12587" i="3" s="1"/>
  <c r="V12417" i="3"/>
  <c r="S12417" i="3" s="1"/>
  <c r="U12417" i="3" s="1"/>
  <c r="V12447" i="3"/>
  <c r="S12447" i="3" s="1"/>
  <c r="U12447" i="3" s="1"/>
  <c r="V12477" i="3"/>
  <c r="S12477" i="3" s="1"/>
  <c r="U12477" i="3" s="1"/>
  <c r="V12507" i="3"/>
  <c r="S12507" i="3" s="1"/>
  <c r="U12507" i="3" s="1"/>
  <c r="V12537" i="3"/>
  <c r="S12537" i="3" s="1"/>
  <c r="U12537" i="3" s="1"/>
  <c r="V12567" i="3"/>
  <c r="S12567" i="3" s="1"/>
  <c r="U12567" i="3" s="1"/>
  <c r="V12597" i="3"/>
  <c r="S12597" i="3" s="1"/>
  <c r="U12597" i="3" s="1"/>
  <c r="V12604" i="3"/>
  <c r="S12604" i="3" s="1"/>
  <c r="U12604" i="3" s="1"/>
  <c r="V12619" i="3"/>
  <c r="S12619" i="3" s="1"/>
  <c r="V12634" i="3"/>
  <c r="S12634" i="3" s="1"/>
  <c r="U12634" i="3" s="1"/>
  <c r="V12649" i="3"/>
  <c r="S12649" i="3" s="1"/>
  <c r="U12649" i="3" s="1"/>
  <c r="V12664" i="3"/>
  <c r="S12664" i="3" s="1"/>
  <c r="U12664" i="3" s="1"/>
  <c r="V12679" i="3"/>
  <c r="S12679" i="3" s="1"/>
  <c r="V12694" i="3"/>
  <c r="S12694" i="3" s="1"/>
  <c r="U12694" i="3" s="1"/>
  <c r="V12609" i="3"/>
  <c r="S12609" i="3" s="1"/>
  <c r="U12609" i="3" s="1"/>
  <c r="V12624" i="3"/>
  <c r="S12624" i="3" s="1"/>
  <c r="U12624" i="3" s="1"/>
  <c r="V12639" i="3"/>
  <c r="S12639" i="3" s="1"/>
  <c r="U12639" i="3" s="1"/>
  <c r="V12654" i="3"/>
  <c r="S12654" i="3" s="1"/>
  <c r="U12654" i="3" s="1"/>
  <c r="V12669" i="3"/>
  <c r="S12669" i="3" s="1"/>
  <c r="U12669" i="3" s="1"/>
  <c r="V12684" i="3"/>
  <c r="S12684" i="3" s="1"/>
  <c r="U12684" i="3" s="1"/>
  <c r="V12699" i="3"/>
  <c r="S12699" i="3" s="1"/>
  <c r="U12699" i="3" s="1"/>
  <c r="V12614" i="3"/>
  <c r="S12614" i="3" s="1"/>
  <c r="U12614" i="3" s="1"/>
  <c r="V12629" i="3"/>
  <c r="S12629" i="3" s="1"/>
  <c r="U12629" i="3" s="1"/>
  <c r="V12644" i="3"/>
  <c r="S12644" i="3" s="1"/>
  <c r="U12644" i="3" s="1"/>
  <c r="V12659" i="3"/>
  <c r="S12659" i="3" s="1"/>
  <c r="V12674" i="3"/>
  <c r="S12674" i="3" s="1"/>
  <c r="U12674" i="3" s="1"/>
  <c r="V12689" i="3"/>
  <c r="S12689" i="3" s="1"/>
  <c r="U12689" i="3" s="1"/>
  <c r="V12704" i="3"/>
  <c r="S12704" i="3" s="1"/>
  <c r="U12704" i="3" s="1"/>
  <c r="V12709" i="3"/>
  <c r="S12709" i="3" s="1"/>
  <c r="V12724" i="3"/>
  <c r="S12724" i="3" s="1"/>
  <c r="U12724" i="3" s="1"/>
  <c r="V12739" i="3"/>
  <c r="S12739" i="3" s="1"/>
  <c r="U12739" i="3" s="1"/>
  <c r="V12754" i="3"/>
  <c r="S12754" i="3" s="1"/>
  <c r="U12754" i="3" s="1"/>
  <c r="V12769" i="3"/>
  <c r="S12769" i="3" s="1"/>
  <c r="U12769" i="3" s="1"/>
  <c r="V12784" i="3"/>
  <c r="S12784" i="3" s="1"/>
  <c r="U12784" i="3" s="1"/>
  <c r="V12799" i="3"/>
  <c r="S12799" i="3" s="1"/>
  <c r="U12799" i="3" s="1"/>
  <c r="V12714" i="3"/>
  <c r="S12714" i="3" s="1"/>
  <c r="U12714" i="3" s="1"/>
  <c r="V12729" i="3"/>
  <c r="S12729" i="3" s="1"/>
  <c r="U12729" i="3" s="1"/>
  <c r="V12744" i="3"/>
  <c r="S12744" i="3" s="1"/>
  <c r="U12744" i="3" s="1"/>
  <c r="V12759" i="3"/>
  <c r="S12759" i="3" s="1"/>
  <c r="U12759" i="3" s="1"/>
  <c r="V12774" i="3"/>
  <c r="S12774" i="3" s="1"/>
  <c r="U12774" i="3" s="1"/>
  <c r="V12789" i="3"/>
  <c r="S12789" i="3" s="1"/>
  <c r="V12804" i="3"/>
  <c r="S12804" i="3" s="1"/>
  <c r="U12804" i="3" s="1"/>
  <c r="V12719" i="3"/>
  <c r="S12719" i="3" s="1"/>
  <c r="U12719" i="3" s="1"/>
  <c r="V12734" i="3"/>
  <c r="S12734" i="3" s="1"/>
  <c r="U12734" i="3" s="1"/>
  <c r="V12749" i="3"/>
  <c r="S12749" i="3" s="1"/>
  <c r="V12764" i="3"/>
  <c r="S12764" i="3" s="1"/>
  <c r="U12764" i="3" s="1"/>
  <c r="V12779" i="3"/>
  <c r="S12779" i="3" s="1"/>
  <c r="U12779" i="3" s="1"/>
  <c r="V12794" i="3"/>
  <c r="S12794" i="3" s="1"/>
  <c r="U12794" i="3" s="1"/>
  <c r="V12809" i="3"/>
  <c r="S12809" i="3" s="1"/>
  <c r="U12809" i="3" s="1"/>
  <c r="V12814" i="3"/>
  <c r="S12814" i="3" s="1"/>
  <c r="U12814" i="3" s="1"/>
  <c r="V12829" i="3"/>
  <c r="S12829" i="3" s="1"/>
  <c r="U12829" i="3" s="1"/>
  <c r="V12844" i="3"/>
  <c r="S12844" i="3" s="1"/>
  <c r="U12844" i="3" s="1"/>
  <c r="V12859" i="3"/>
  <c r="S12859" i="3" s="1"/>
  <c r="U12859" i="3" s="1"/>
  <c r="V12874" i="3"/>
  <c r="S12874" i="3" s="1"/>
  <c r="U12874" i="3" s="1"/>
  <c r="V12889" i="3"/>
  <c r="S12889" i="3" s="1"/>
  <c r="U12889" i="3" s="1"/>
  <c r="V12904" i="3"/>
  <c r="S12904" i="3" s="1"/>
  <c r="U12904" i="3" s="1"/>
  <c r="V12819" i="3"/>
  <c r="S12819" i="3" s="1"/>
  <c r="V12834" i="3"/>
  <c r="S12834" i="3" s="1"/>
  <c r="U12834" i="3" s="1"/>
  <c r="V12849" i="3"/>
  <c r="S12849" i="3" s="1"/>
  <c r="U12849" i="3" s="1"/>
  <c r="V12864" i="3"/>
  <c r="S12864" i="3" s="1"/>
  <c r="U12864" i="3" s="1"/>
  <c r="V12879" i="3"/>
  <c r="S12879" i="3" s="1"/>
  <c r="U12879" i="3" s="1"/>
  <c r="V12894" i="3"/>
  <c r="S12894" i="3" s="1"/>
  <c r="U12894" i="3" s="1"/>
  <c r="V12909" i="3"/>
  <c r="S12909" i="3" s="1"/>
  <c r="U12909" i="3" s="1"/>
  <c r="V12824" i="3"/>
  <c r="S12824" i="3" s="1"/>
  <c r="U12824" i="3" s="1"/>
  <c r="V12839" i="3"/>
  <c r="S12839" i="3" s="1"/>
  <c r="U12839" i="3" s="1"/>
  <c r="V12854" i="3"/>
  <c r="S12854" i="3" s="1"/>
  <c r="U12854" i="3" s="1"/>
  <c r="V12869" i="3"/>
  <c r="S12869" i="3" s="1"/>
  <c r="U12869" i="3" s="1"/>
  <c r="V12884" i="3"/>
  <c r="S12884" i="3" s="1"/>
  <c r="U12884" i="3" s="1"/>
  <c r="V12899" i="3"/>
  <c r="S12899" i="3" s="1"/>
  <c r="U12899" i="3" s="1"/>
  <c r="V12914" i="3"/>
  <c r="S12914" i="3" s="1"/>
  <c r="U12914" i="3" s="1"/>
  <c r="V12919" i="3"/>
  <c r="S12919" i="3" s="1"/>
  <c r="U12919" i="3" s="1"/>
  <c r="V12934" i="3"/>
  <c r="S12934" i="3" s="1"/>
  <c r="U12934" i="3" s="1"/>
  <c r="V12949" i="3"/>
  <c r="S12949" i="3" s="1"/>
  <c r="V12964" i="3"/>
  <c r="S12964" i="3" s="1"/>
  <c r="U12964" i="3" s="1"/>
  <c r="V12979" i="3"/>
  <c r="S12979" i="3" s="1"/>
  <c r="U12979" i="3" s="1"/>
  <c r="V12994" i="3"/>
  <c r="S12994" i="3" s="1"/>
  <c r="U12994" i="3" s="1"/>
  <c r="V13009" i="3"/>
  <c r="S13009" i="3" s="1"/>
  <c r="U13009" i="3" s="1"/>
  <c r="V12924" i="3"/>
  <c r="S12924" i="3" s="1"/>
  <c r="U12924" i="3" s="1"/>
  <c r="V12939" i="3"/>
  <c r="S12939" i="3" s="1"/>
  <c r="U12939" i="3" s="1"/>
  <c r="V12954" i="3"/>
  <c r="S12954" i="3" s="1"/>
  <c r="U12954" i="3" s="1"/>
  <c r="V12969" i="3"/>
  <c r="S12969" i="3" s="1"/>
  <c r="U12969" i="3" s="1"/>
  <c r="V12984" i="3"/>
  <c r="S12984" i="3" s="1"/>
  <c r="U12984" i="3" s="1"/>
  <c r="V12999" i="3"/>
  <c r="S12999" i="3" s="1"/>
  <c r="U12999" i="3" s="1"/>
  <c r="V13014" i="3"/>
  <c r="S13014" i="3" s="1"/>
  <c r="U13014" i="3" s="1"/>
  <c r="V12929" i="3"/>
  <c r="S12929" i="3" s="1"/>
  <c r="U12929" i="3" s="1"/>
  <c r="V12944" i="3"/>
  <c r="S12944" i="3" s="1"/>
  <c r="U12944" i="3" s="1"/>
  <c r="V12959" i="3"/>
  <c r="S12959" i="3" s="1"/>
  <c r="U12959" i="3" s="1"/>
  <c r="V12974" i="3"/>
  <c r="S12974" i="3" s="1"/>
  <c r="U12974" i="3" s="1"/>
  <c r="V12989" i="3"/>
  <c r="S12989" i="3" s="1"/>
  <c r="V13004" i="3"/>
  <c r="S13004" i="3" s="1"/>
  <c r="U13004" i="3" s="1"/>
  <c r="V13019" i="3"/>
  <c r="S13019" i="3" s="1"/>
  <c r="U13019" i="3" s="1"/>
  <c r="V13024" i="3"/>
  <c r="S13024" i="3" s="1"/>
  <c r="U13024" i="3" s="1"/>
  <c r="V13039" i="3"/>
  <c r="S13039" i="3" s="1"/>
  <c r="U13039" i="3" s="1"/>
  <c r="V13054" i="3"/>
  <c r="S13054" i="3" s="1"/>
  <c r="U13054" i="3" s="1"/>
  <c r="V13069" i="3"/>
  <c r="S13069" i="3" s="1"/>
  <c r="U13069" i="3" s="1"/>
  <c r="V13084" i="3"/>
  <c r="S13084" i="3" s="1"/>
  <c r="U13084" i="3" s="1"/>
  <c r="V13099" i="3"/>
  <c r="S13099" i="3" s="1"/>
  <c r="U13099" i="3" s="1"/>
  <c r="V13114" i="3"/>
  <c r="S13114" i="3" s="1"/>
  <c r="U13114" i="3" s="1"/>
  <c r="V13029" i="3"/>
  <c r="S13029" i="3" s="1"/>
  <c r="U13029" i="3" s="1"/>
  <c r="V13044" i="3"/>
  <c r="S13044" i="3" s="1"/>
  <c r="U13044" i="3" s="1"/>
  <c r="V13059" i="3"/>
  <c r="S13059" i="3" s="1"/>
  <c r="U13059" i="3" s="1"/>
  <c r="V13074" i="3"/>
  <c r="S13074" i="3" s="1"/>
  <c r="U13074" i="3" s="1"/>
  <c r="V13089" i="3"/>
  <c r="S13089" i="3" s="1"/>
  <c r="U13089" i="3" s="1"/>
  <c r="V13104" i="3"/>
  <c r="S13104" i="3" s="1"/>
  <c r="U13104" i="3" s="1"/>
  <c r="V13119" i="3"/>
  <c r="S13119" i="3" s="1"/>
  <c r="V13034" i="3"/>
  <c r="S13034" i="3" s="1"/>
  <c r="U13034" i="3" s="1"/>
  <c r="V13049" i="3"/>
  <c r="S13049" i="3" s="1"/>
  <c r="U13049" i="3" s="1"/>
  <c r="V13064" i="3"/>
  <c r="S13064" i="3" s="1"/>
  <c r="U13064" i="3" s="1"/>
  <c r="V13079" i="3"/>
  <c r="S13079" i="3" s="1"/>
  <c r="U13079" i="3" s="1"/>
  <c r="V13094" i="3"/>
  <c r="S13094" i="3" s="1"/>
  <c r="U13094" i="3" s="1"/>
  <c r="V13109" i="3"/>
  <c r="S13109" i="3" s="1"/>
  <c r="U13109" i="3" s="1"/>
  <c r="V13124" i="3"/>
  <c r="S13124" i="3" s="1"/>
  <c r="U13124" i="3" s="1"/>
  <c r="V13129" i="3"/>
  <c r="S13129" i="3" s="1"/>
  <c r="U13129" i="3" s="1"/>
  <c r="V13144" i="3"/>
  <c r="S13144" i="3" s="1"/>
  <c r="U13144" i="3" s="1"/>
  <c r="V13159" i="3"/>
  <c r="S13159" i="3" s="1"/>
  <c r="U13159" i="3" s="1"/>
  <c r="V13174" i="3"/>
  <c r="S13174" i="3" s="1"/>
  <c r="U13174" i="3" s="1"/>
  <c r="V13189" i="3"/>
  <c r="S13189" i="3" s="1"/>
  <c r="U13189" i="3" s="1"/>
  <c r="V13204" i="3"/>
  <c r="S13204" i="3" s="1"/>
  <c r="U13204" i="3" s="1"/>
  <c r="V13219" i="3"/>
  <c r="S13219" i="3" s="1"/>
  <c r="U13219" i="3" s="1"/>
  <c r="V13134" i="3"/>
  <c r="S13134" i="3" s="1"/>
  <c r="U13134" i="3" s="1"/>
  <c r="V13149" i="3"/>
  <c r="S13149" i="3" s="1"/>
  <c r="V13164" i="3"/>
  <c r="S13164" i="3" s="1"/>
  <c r="U13164" i="3" s="1"/>
  <c r="V13179" i="3"/>
  <c r="S13179" i="3"/>
  <c r="U13179" i="3" s="1"/>
  <c r="V13194" i="3"/>
  <c r="S13194" i="3" s="1"/>
  <c r="U13194" i="3" s="1"/>
  <c r="V13209" i="3"/>
  <c r="S13209" i="3" s="1"/>
  <c r="V13224" i="3"/>
  <c r="S13224" i="3" s="1"/>
  <c r="U13224" i="3" s="1"/>
  <c r="V13139" i="3"/>
  <c r="S13139" i="3" s="1"/>
  <c r="U13139" i="3" s="1"/>
  <c r="V13154" i="3"/>
  <c r="S13154" i="3" s="1"/>
  <c r="U13154" i="3" s="1"/>
  <c r="V13169" i="3"/>
  <c r="S13169" i="3" s="1"/>
  <c r="U13169" i="3" s="1"/>
  <c r="V13184" i="3"/>
  <c r="S13184" i="3" s="1"/>
  <c r="U13184" i="3" s="1"/>
  <c r="V13199" i="3"/>
  <c r="S13199" i="3" s="1"/>
  <c r="U13199" i="3" s="1"/>
  <c r="V13214" i="3"/>
  <c r="S13214" i="3" s="1"/>
  <c r="U13214" i="3" s="1"/>
  <c r="V13229" i="3"/>
  <c r="S13229" i="3" s="1"/>
  <c r="U13229" i="3" s="1"/>
  <c r="V13236" i="3"/>
  <c r="S13236" i="3" s="1"/>
  <c r="U13236" i="3" s="1"/>
  <c r="V13266" i="3"/>
  <c r="S13266" i="3" s="1"/>
  <c r="U13266" i="3" s="1"/>
  <c r="V13296" i="3"/>
  <c r="S13296" i="3" s="1"/>
  <c r="U13296" i="3" s="1"/>
  <c r="V13326" i="3"/>
  <c r="S13326" i="3" s="1"/>
  <c r="V13356" i="3"/>
  <c r="S13356" i="3" s="1"/>
  <c r="U13356" i="3" s="1"/>
  <c r="V13386" i="3"/>
  <c r="S13386" i="3" s="1"/>
  <c r="U13386" i="3" s="1"/>
  <c r="V13416" i="3"/>
  <c r="S13416" i="3" s="1"/>
  <c r="U13416" i="3" s="1"/>
  <c r="V13246" i="3"/>
  <c r="S13246" i="3" s="1"/>
  <c r="V13276" i="3"/>
  <c r="S13276" i="3" s="1"/>
  <c r="U13276" i="3" s="1"/>
  <c r="V13306" i="3"/>
  <c r="S13306" i="3" s="1"/>
  <c r="U13306" i="3" s="1"/>
  <c r="V13336" i="3"/>
  <c r="S13336" i="3" s="1"/>
  <c r="U13336" i="3" s="1"/>
  <c r="V13366" i="3"/>
  <c r="S13366" i="3" s="1"/>
  <c r="U13366" i="3" s="1"/>
  <c r="V13396" i="3"/>
  <c r="S13396" i="3" s="1"/>
  <c r="U13396" i="3" s="1"/>
  <c r="V13426" i="3"/>
  <c r="S13426" i="3" s="1"/>
  <c r="U13426" i="3" s="1"/>
  <c r="V13256" i="3"/>
  <c r="S13256" i="3" s="1"/>
  <c r="U13256" i="3" s="1"/>
  <c r="V13286" i="3"/>
  <c r="S13286" i="3" s="1"/>
  <c r="U13286" i="3" s="1"/>
  <c r="V13316" i="3"/>
  <c r="S13316" i="3" s="1"/>
  <c r="U13316" i="3" s="1"/>
  <c r="V13346" i="3"/>
  <c r="S13346" i="3" s="1"/>
  <c r="U13346" i="3" s="1"/>
  <c r="V13376" i="3"/>
  <c r="S13376" i="3" s="1"/>
  <c r="U13376" i="3" s="1"/>
  <c r="V13406" i="3"/>
  <c r="S13406" i="3" s="1"/>
  <c r="V13436" i="3"/>
  <c r="S13436" i="3" s="1"/>
  <c r="U13436" i="3" s="1"/>
  <c r="V13237" i="3"/>
  <c r="S13237" i="3" s="1"/>
  <c r="U13237" i="3" s="1"/>
  <c r="V13267" i="3"/>
  <c r="S13267" i="3" s="1"/>
  <c r="U13267" i="3" s="1"/>
  <c r="V13297" i="3"/>
  <c r="S13297" i="3" s="1"/>
  <c r="U13297" i="3" s="1"/>
  <c r="V13327" i="3"/>
  <c r="S13327" i="3" s="1"/>
  <c r="U13327" i="3" s="1"/>
  <c r="V13357" i="3"/>
  <c r="S13357" i="3" s="1"/>
  <c r="U13357" i="3" s="1"/>
  <c r="V13387" i="3"/>
  <c r="S13387" i="3" s="1"/>
  <c r="U13387" i="3" s="1"/>
  <c r="V13417" i="3"/>
  <c r="S13417" i="3" s="1"/>
  <c r="U13417" i="3" s="1"/>
  <c r="V13247" i="3"/>
  <c r="S13247" i="3" s="1"/>
  <c r="U13247" i="3" s="1"/>
  <c r="V13277" i="3"/>
  <c r="S13277" i="3" s="1"/>
  <c r="U13277" i="3" s="1"/>
  <c r="V13307" i="3"/>
  <c r="S13307" i="3" s="1"/>
  <c r="U13307" i="3" s="1"/>
  <c r="V13337" i="3"/>
  <c r="S13337" i="3" s="1"/>
  <c r="U13337" i="3" s="1"/>
  <c r="V13367" i="3"/>
  <c r="S13367" i="3" s="1"/>
  <c r="U13367" i="3" s="1"/>
  <c r="V13397" i="3"/>
  <c r="S13397" i="3" s="1"/>
  <c r="U13397" i="3" s="1"/>
  <c r="V13427" i="3"/>
  <c r="S13427" i="3" s="1"/>
  <c r="U13427" i="3" s="1"/>
  <c r="V13257" i="3"/>
  <c r="S13257" i="3" s="1"/>
  <c r="U13257" i="3" s="1"/>
  <c r="V13287" i="3"/>
  <c r="S13287" i="3" s="1"/>
  <c r="U13287" i="3" s="1"/>
  <c r="V13317" i="3"/>
  <c r="S13317" i="3" s="1"/>
  <c r="U13317" i="3" s="1"/>
  <c r="V13347" i="3"/>
  <c r="S13347" i="3" s="1"/>
  <c r="U13347" i="3" s="1"/>
  <c r="V13377" i="3"/>
  <c r="S13377" i="3" s="1"/>
  <c r="U13377" i="3" s="1"/>
  <c r="V13407" i="3"/>
  <c r="S13407" i="3" s="1"/>
  <c r="U13407" i="3" s="1"/>
  <c r="V13437" i="3"/>
  <c r="S13437" i="3" s="1"/>
  <c r="U13437" i="3" s="1"/>
  <c r="V13444" i="3"/>
  <c r="S13444" i="3" s="1"/>
  <c r="U13444" i="3" s="1"/>
  <c r="V13459" i="3"/>
  <c r="S13459" i="3" s="1"/>
  <c r="U13459" i="3" s="1"/>
  <c r="V13474" i="3"/>
  <c r="S13474" i="3" s="1"/>
  <c r="U13474" i="3" s="1"/>
  <c r="V13489" i="3"/>
  <c r="S13489" i="3" s="1"/>
  <c r="U13489" i="3" s="1"/>
  <c r="V13504" i="3"/>
  <c r="S13504" i="3" s="1"/>
  <c r="U13504" i="3" s="1"/>
  <c r="V13519" i="3"/>
  <c r="S13519" i="3" s="1"/>
  <c r="U13519" i="3" s="1"/>
  <c r="V13534" i="3"/>
  <c r="S13534" i="3" s="1"/>
  <c r="U13534" i="3" s="1"/>
  <c r="V13449" i="3"/>
  <c r="S13449" i="3" s="1"/>
  <c r="U13449" i="3" s="1"/>
  <c r="V13464" i="3"/>
  <c r="S13464" i="3" s="1"/>
  <c r="U13464" i="3" s="1"/>
  <c r="V13479" i="3"/>
  <c r="S13479" i="3" s="1"/>
  <c r="V13494" i="3"/>
  <c r="S13494" i="3" s="1"/>
  <c r="U13494" i="3" s="1"/>
  <c r="V13509" i="3"/>
  <c r="S13509" i="3" s="1"/>
  <c r="U13509" i="3" s="1"/>
  <c r="V13524" i="3"/>
  <c r="S13524" i="3" s="1"/>
  <c r="U13524" i="3" s="1"/>
  <c r="V13539" i="3"/>
  <c r="S13539" i="3" s="1"/>
  <c r="U13539" i="3" s="1"/>
  <c r="V13454" i="3"/>
  <c r="S13454" i="3" s="1"/>
  <c r="U13454" i="3" s="1"/>
  <c r="V13469" i="3"/>
  <c r="S13469" i="3" s="1"/>
  <c r="U13469" i="3" s="1"/>
  <c r="V13484" i="3"/>
  <c r="S13484" i="3" s="1"/>
  <c r="U13484" i="3" s="1"/>
  <c r="V13499" i="3"/>
  <c r="S13499" i="3" s="1"/>
  <c r="U13499" i="3" s="1"/>
  <c r="V13514" i="3"/>
  <c r="S13514" i="3" s="1"/>
  <c r="U13514" i="3" s="1"/>
  <c r="V13529" i="3"/>
  <c r="S13529" i="3" s="1"/>
  <c r="U13529" i="3" s="1"/>
  <c r="V13544" i="3"/>
  <c r="S13544" i="3" s="1"/>
  <c r="U13544" i="3" s="1"/>
  <c r="V13549" i="3"/>
  <c r="S13549" i="3" s="1"/>
  <c r="U13549" i="3" s="1"/>
  <c r="V13564" i="3"/>
  <c r="S13564" i="3" s="1"/>
  <c r="U13564" i="3" s="1"/>
  <c r="V13579" i="3"/>
  <c r="S13579" i="3" s="1"/>
  <c r="U13579" i="3" s="1"/>
  <c r="V13594" i="3"/>
  <c r="S13594" i="3" s="1"/>
  <c r="U13594" i="3" s="1"/>
  <c r="V13609" i="3"/>
  <c r="S13609" i="3" s="1"/>
  <c r="U13609" i="3" s="1"/>
  <c r="V13624" i="3"/>
  <c r="S13624" i="3" s="1"/>
  <c r="U13624" i="3" s="1"/>
  <c r="V13639" i="3"/>
  <c r="S13639" i="3" s="1"/>
  <c r="U13639" i="3" s="1"/>
  <c r="V13554" i="3"/>
  <c r="S13554" i="3" s="1"/>
  <c r="U13554" i="3" s="1"/>
  <c r="V13569" i="3"/>
  <c r="S13569" i="3" s="1"/>
  <c r="U13569" i="3" s="1"/>
  <c r="V13584" i="3"/>
  <c r="S13584" i="3" s="1"/>
  <c r="U13584" i="3" s="1"/>
  <c r="V13599" i="3"/>
  <c r="S13599" i="3" s="1"/>
  <c r="U13599" i="3" s="1"/>
  <c r="V13614" i="3"/>
  <c r="S13614" i="3" s="1"/>
  <c r="U13614" i="3" s="1"/>
  <c r="V13629" i="3"/>
  <c r="S13629" i="3" s="1"/>
  <c r="U13629" i="3" s="1"/>
  <c r="V13644" i="3"/>
  <c r="S13644" i="3" s="1"/>
  <c r="U13644" i="3" s="1"/>
  <c r="V13559" i="3"/>
  <c r="S13559" i="3" s="1"/>
  <c r="U13559" i="3" s="1"/>
  <c r="V13574" i="3"/>
  <c r="S13574" i="3" s="1"/>
  <c r="U13574" i="3" s="1"/>
  <c r="V13589" i="3"/>
  <c r="S13589" i="3" s="1"/>
  <c r="U13589" i="3" s="1"/>
  <c r="V13604" i="3"/>
  <c r="S13604" i="3" s="1"/>
  <c r="U13604" i="3" s="1"/>
  <c r="V13619" i="3"/>
  <c r="S13619" i="3" s="1"/>
  <c r="U13619" i="3" s="1"/>
  <c r="V13634" i="3"/>
  <c r="S13634" i="3" s="1"/>
  <c r="U13634" i="3" s="1"/>
  <c r="V13649" i="3"/>
  <c r="S13649" i="3" s="1"/>
  <c r="U13649" i="3" s="1"/>
  <c r="V13654" i="3"/>
  <c r="S13654" i="3" s="1"/>
  <c r="U13654" i="3" s="1"/>
  <c r="V13669" i="3"/>
  <c r="S13669" i="3" s="1"/>
  <c r="U13669" i="3" s="1"/>
  <c r="V13684" i="3"/>
  <c r="S13684" i="3" s="1"/>
  <c r="U13684" i="3" s="1"/>
  <c r="V13699" i="3"/>
  <c r="S13699" i="3" s="1"/>
  <c r="U13699" i="3" s="1"/>
  <c r="V13714" i="3"/>
  <c r="S13714" i="3" s="1"/>
  <c r="U13714" i="3" s="1"/>
  <c r="V13729" i="3"/>
  <c r="S13729" i="3" s="1"/>
  <c r="U13729" i="3" s="1"/>
  <c r="V13744" i="3"/>
  <c r="S13744" i="3" s="1"/>
  <c r="U13744" i="3" s="1"/>
  <c r="V13659" i="3"/>
  <c r="S13659" i="3" s="1"/>
  <c r="U13659" i="3" s="1"/>
  <c r="V13674" i="3"/>
  <c r="S13674" i="3" s="1"/>
  <c r="U13674" i="3" s="1"/>
  <c r="V13689" i="3"/>
  <c r="S13689" i="3" s="1"/>
  <c r="U13689" i="3" s="1"/>
  <c r="V13704" i="3"/>
  <c r="S13704" i="3" s="1"/>
  <c r="U13704" i="3" s="1"/>
  <c r="V13719" i="3"/>
  <c r="S13719" i="3" s="1"/>
  <c r="U13719" i="3" s="1"/>
  <c r="V13734" i="3"/>
  <c r="S13734" i="3" s="1"/>
  <c r="U13734" i="3" s="1"/>
  <c r="V13749" i="3"/>
  <c r="S13749" i="3" s="1"/>
  <c r="U13749" i="3" s="1"/>
  <c r="V13664" i="3"/>
  <c r="S13664" i="3" s="1"/>
  <c r="U13664" i="3" s="1"/>
  <c r="V13679" i="3"/>
  <c r="S13679" i="3" s="1"/>
  <c r="V13694" i="3"/>
  <c r="S13694" i="3" s="1"/>
  <c r="U13694" i="3" s="1"/>
  <c r="V13709" i="3"/>
  <c r="S13709" i="3" s="1"/>
  <c r="U13709" i="3" s="1"/>
  <c r="V13724" i="3"/>
  <c r="S13724" i="3" s="1"/>
  <c r="U13724" i="3" s="1"/>
  <c r="V13739" i="3"/>
  <c r="S13739" i="3" s="1"/>
  <c r="U13739" i="3" s="1"/>
  <c r="V13754" i="3"/>
  <c r="S13754" i="3" s="1"/>
  <c r="U13754" i="3" s="1"/>
  <c r="V13759" i="3"/>
  <c r="S13759" i="3" s="1"/>
  <c r="U13759" i="3" s="1"/>
  <c r="V13774" i="3"/>
  <c r="S13774" i="3" s="1"/>
  <c r="U13774" i="3" s="1"/>
  <c r="V13789" i="3"/>
  <c r="S13789" i="3" s="1"/>
  <c r="U13789" i="3" s="1"/>
  <c r="V13804" i="3"/>
  <c r="S13804" i="3" s="1"/>
  <c r="U13804" i="3" s="1"/>
  <c r="V13819" i="3"/>
  <c r="S13819" i="3" s="1"/>
  <c r="U13819" i="3" s="1"/>
  <c r="V13834" i="3"/>
  <c r="S13834" i="3" s="1"/>
  <c r="U13834" i="3" s="1"/>
  <c r="V13849" i="3"/>
  <c r="S13849" i="3" s="1"/>
  <c r="U13849" i="3" s="1"/>
  <c r="V13764" i="3"/>
  <c r="S13764" i="3" s="1"/>
  <c r="U13764" i="3" s="1"/>
  <c r="V13779" i="3"/>
  <c r="S13779" i="3" s="1"/>
  <c r="U13779" i="3" s="1"/>
  <c r="V13794" i="3"/>
  <c r="S13794" i="3" s="1"/>
  <c r="U13794" i="3" s="1"/>
  <c r="V13809" i="3"/>
  <c r="S13809" i="3" s="1"/>
  <c r="V13824" i="3"/>
  <c r="S13824" i="3" s="1"/>
  <c r="U13824" i="3" s="1"/>
  <c r="V13839" i="3"/>
  <c r="S13839" i="3" s="1"/>
  <c r="U13839" i="3" s="1"/>
  <c r="V13854" i="3"/>
  <c r="S13854" i="3" s="1"/>
  <c r="U13854" i="3" s="1"/>
  <c r="V13769" i="3"/>
  <c r="S13769" i="3" s="1"/>
  <c r="U13769" i="3" s="1"/>
  <c r="V13784" i="3"/>
  <c r="S13784" i="3" s="1"/>
  <c r="U13784" i="3" s="1"/>
  <c r="V13799" i="3"/>
  <c r="S13799" i="3" s="1"/>
  <c r="U13799" i="3" s="1"/>
  <c r="V13814" i="3"/>
  <c r="S13814" i="3" s="1"/>
  <c r="U13814" i="3" s="1"/>
  <c r="V13829" i="3"/>
  <c r="S13829" i="3" s="1"/>
  <c r="U13829" i="3" s="1"/>
  <c r="V13844" i="3"/>
  <c r="S13844" i="3" s="1"/>
  <c r="U13844" i="3" s="1"/>
  <c r="V13859" i="3"/>
  <c r="S13859" i="3" s="1"/>
  <c r="U13859" i="3" s="1"/>
  <c r="V13864" i="3"/>
  <c r="S13864" i="3" s="1"/>
  <c r="U13864" i="3" s="1"/>
  <c r="V13879" i="3"/>
  <c r="S13879" i="3" s="1"/>
  <c r="U13879" i="3" s="1"/>
  <c r="V13894" i="3"/>
  <c r="S13894" i="3" s="1"/>
  <c r="U13894" i="3" s="1"/>
  <c r="V13909" i="3"/>
  <c r="S13909" i="3" s="1"/>
  <c r="U13909" i="3" s="1"/>
  <c r="V13924" i="3"/>
  <c r="S13924" i="3" s="1"/>
  <c r="U13924" i="3" s="1"/>
  <c r="V13939" i="3"/>
  <c r="S13939" i="3" s="1"/>
  <c r="V13954" i="3"/>
  <c r="S13954" i="3" s="1"/>
  <c r="U13954" i="3" s="1"/>
  <c r="V13869" i="3"/>
  <c r="S13869" i="3" s="1"/>
  <c r="U13869" i="3" s="1"/>
  <c r="V13884" i="3"/>
  <c r="S13884" i="3" s="1"/>
  <c r="U13884" i="3" s="1"/>
  <c r="V13899" i="3"/>
  <c r="S13899" i="3" s="1"/>
  <c r="U13899" i="3" s="1"/>
  <c r="V13914" i="3"/>
  <c r="S13914" i="3" s="1"/>
  <c r="U13914" i="3" s="1"/>
  <c r="V13929" i="3"/>
  <c r="S13929" i="3" s="1"/>
  <c r="U13929" i="3" s="1"/>
  <c r="V13944" i="3"/>
  <c r="S13944" i="3" s="1"/>
  <c r="U13944" i="3" s="1"/>
  <c r="V13959" i="3"/>
  <c r="S13959" i="3" s="1"/>
  <c r="U13959" i="3" s="1"/>
  <c r="V13874" i="3"/>
  <c r="S13874" i="3" s="1"/>
  <c r="U13874" i="3" s="1"/>
  <c r="V13889" i="3"/>
  <c r="S13889" i="3" s="1"/>
  <c r="U13889" i="3" s="1"/>
  <c r="V13904" i="3"/>
  <c r="S13904" i="3" s="1"/>
  <c r="U13904" i="3" s="1"/>
  <c r="V13919" i="3"/>
  <c r="S13919" i="3" s="1"/>
  <c r="U13919" i="3" s="1"/>
  <c r="V13934" i="3"/>
  <c r="S13934" i="3" s="1"/>
  <c r="U13934" i="3" s="1"/>
  <c r="V13949" i="3"/>
  <c r="S13949" i="3" s="1"/>
  <c r="U13949" i="3" s="1"/>
  <c r="V13964" i="3"/>
  <c r="S13964" i="3" s="1"/>
  <c r="U13964" i="3" s="1"/>
  <c r="V13969" i="3"/>
  <c r="S13969" i="3" s="1"/>
  <c r="V13984" i="3"/>
  <c r="S13984" i="3" s="1"/>
  <c r="U13984" i="3" s="1"/>
  <c r="V13999" i="3"/>
  <c r="S13999" i="3" s="1"/>
  <c r="U13999" i="3" s="1"/>
  <c r="V14014" i="3"/>
  <c r="S14014" i="3" s="1"/>
  <c r="U14014" i="3" s="1"/>
  <c r="V14029" i="3"/>
  <c r="S14029" i="3" s="1"/>
  <c r="U14029" i="3" s="1"/>
  <c r="V14044" i="3"/>
  <c r="S14044" i="3" s="1"/>
  <c r="U14044" i="3" s="1"/>
  <c r="V14059" i="3"/>
  <c r="S14059" i="3" s="1"/>
  <c r="U14059" i="3" s="1"/>
  <c r="V13974" i="3"/>
  <c r="S13974" i="3" s="1"/>
  <c r="U13974" i="3" s="1"/>
  <c r="V13989" i="3"/>
  <c r="S13989" i="3" s="1"/>
  <c r="U13989" i="3" s="1"/>
  <c r="V14004" i="3"/>
  <c r="S14004" i="3" s="1"/>
  <c r="U14004" i="3" s="1"/>
  <c r="V14019" i="3"/>
  <c r="S14019" i="3" s="1"/>
  <c r="U14019" i="3" s="1"/>
  <c r="V14034" i="3"/>
  <c r="S14034" i="3" s="1"/>
  <c r="U14034" i="3" s="1"/>
  <c r="V14049" i="3"/>
  <c r="S14049" i="3" s="1"/>
  <c r="U14049" i="3" s="1"/>
  <c r="V14064" i="3"/>
  <c r="S14064" i="3" s="1"/>
  <c r="U14064" i="3" s="1"/>
  <c r="V13979" i="3"/>
  <c r="S13979" i="3" s="1"/>
  <c r="U13979" i="3" s="1"/>
  <c r="V13994" i="3"/>
  <c r="S13994" i="3" s="1"/>
  <c r="U13994" i="3" s="1"/>
  <c r="V14009" i="3"/>
  <c r="S14009" i="3" s="1"/>
  <c r="V14024" i="3"/>
  <c r="S14024" i="3" s="1"/>
  <c r="U14024" i="3" s="1"/>
  <c r="V14039" i="3"/>
  <c r="S14039" i="3" s="1"/>
  <c r="U14039" i="3" s="1"/>
  <c r="V14054" i="3"/>
  <c r="S14054" i="3" s="1"/>
  <c r="U14054" i="3" s="1"/>
  <c r="V14069" i="3"/>
  <c r="S14069" i="3" s="1"/>
  <c r="V14076" i="3"/>
  <c r="S14076" i="3" s="1"/>
  <c r="U14076" i="3" s="1"/>
  <c r="V14106" i="3"/>
  <c r="S14106" i="3" s="1"/>
  <c r="U14106" i="3" s="1"/>
  <c r="V14136" i="3"/>
  <c r="S14136" i="3" s="1"/>
  <c r="U14136" i="3" s="1"/>
  <c r="V14166" i="3"/>
  <c r="S14166" i="3" s="1"/>
  <c r="U14166" i="3" s="1"/>
  <c r="V14196" i="3"/>
  <c r="S14196" i="3" s="1"/>
  <c r="U14196" i="3" s="1"/>
  <c r="V14226" i="3"/>
  <c r="S14226" i="3" s="1"/>
  <c r="U14226" i="3" s="1"/>
  <c r="V14256" i="3"/>
  <c r="S14256" i="3" s="1"/>
  <c r="U14256" i="3" s="1"/>
  <c r="V14086" i="3"/>
  <c r="S14086" i="3" s="1"/>
  <c r="U14086" i="3" s="1"/>
  <c r="V14116" i="3"/>
  <c r="S14116" i="3" s="1"/>
  <c r="U14116" i="3" s="1"/>
  <c r="V14146" i="3"/>
  <c r="S14146" i="3" s="1"/>
  <c r="U14146" i="3" s="1"/>
  <c r="V14176" i="3"/>
  <c r="S14176" i="3" s="1"/>
  <c r="U14176" i="3" s="1"/>
  <c r="V14206" i="3"/>
  <c r="S14206" i="3" s="1"/>
  <c r="V14236" i="3"/>
  <c r="S14236" i="3" s="1"/>
  <c r="U14236" i="3" s="1"/>
  <c r="V14266" i="3"/>
  <c r="S14266" i="3" s="1"/>
  <c r="U14266" i="3" s="1"/>
  <c r="V14096" i="3"/>
  <c r="S14096" i="3" s="1"/>
  <c r="U14096" i="3" s="1"/>
  <c r="V14126" i="3"/>
  <c r="S14126" i="3" s="1"/>
  <c r="U14126" i="3" s="1"/>
  <c r="V14156" i="3"/>
  <c r="S14156" i="3" s="1"/>
  <c r="U14156" i="3" s="1"/>
  <c r="V14186" i="3"/>
  <c r="S14186" i="3" s="1"/>
  <c r="U14186" i="3" s="1"/>
  <c r="V14216" i="3"/>
  <c r="S14216" i="3" s="1"/>
  <c r="U14216" i="3" s="1"/>
  <c r="V14246" i="3"/>
  <c r="S14246" i="3" s="1"/>
  <c r="U14246" i="3" s="1"/>
  <c r="V14276" i="3"/>
  <c r="S14276" i="3" s="1"/>
  <c r="U14276" i="3" s="1"/>
  <c r="V14077" i="3"/>
  <c r="S14077" i="3" s="1"/>
  <c r="U14077" i="3" s="1"/>
  <c r="V14107" i="3"/>
  <c r="S14107" i="3" s="1"/>
  <c r="U14107" i="3" s="1"/>
  <c r="V14137" i="3"/>
  <c r="S14137" i="3" s="1"/>
  <c r="U14137" i="3" s="1"/>
  <c r="V14167" i="3"/>
  <c r="S14167" i="3" s="1"/>
  <c r="U14167" i="3" s="1"/>
  <c r="V14197" i="3"/>
  <c r="S14197" i="3" s="1"/>
  <c r="U14197" i="3" s="1"/>
  <c r="V14227" i="3"/>
  <c r="S14227" i="3" s="1"/>
  <c r="U14227" i="3" s="1"/>
  <c r="V14257" i="3"/>
  <c r="S14257" i="3" s="1"/>
  <c r="U14257" i="3" s="1"/>
  <c r="V14087" i="3"/>
  <c r="S14087" i="3" s="1"/>
  <c r="U14087" i="3" s="1"/>
  <c r="V14117" i="3"/>
  <c r="S14117" i="3" s="1"/>
  <c r="U14117" i="3" s="1"/>
  <c r="V14147" i="3"/>
  <c r="S14147" i="3" s="1"/>
  <c r="U14147" i="3" s="1"/>
  <c r="V14177" i="3"/>
  <c r="S14177" i="3" s="1"/>
  <c r="U14177" i="3" s="1"/>
  <c r="V14207" i="3"/>
  <c r="S14207" i="3" s="1"/>
  <c r="U14207" i="3" s="1"/>
  <c r="V14237" i="3"/>
  <c r="S14237" i="3" s="1"/>
  <c r="U14237" i="3" s="1"/>
  <c r="V14267" i="3"/>
  <c r="S14267" i="3" s="1"/>
  <c r="U14267" i="3" s="1"/>
  <c r="V14097" i="3"/>
  <c r="S14097" i="3" s="1"/>
  <c r="U14097" i="3" s="1"/>
  <c r="V14127" i="3"/>
  <c r="S14127" i="3" s="1"/>
  <c r="U14127" i="3" s="1"/>
  <c r="V14157" i="3"/>
  <c r="S14157" i="3" s="1"/>
  <c r="U14157" i="3" s="1"/>
  <c r="V14187" i="3"/>
  <c r="S14187" i="3" s="1"/>
  <c r="U14187" i="3" s="1"/>
  <c r="V14217" i="3"/>
  <c r="S14217" i="3" s="1"/>
  <c r="U14217" i="3" s="1"/>
  <c r="V14247" i="3"/>
  <c r="S14247" i="3" s="1"/>
  <c r="U14247" i="3" s="1"/>
  <c r="V14277" i="3"/>
  <c r="S14277" i="3" s="1"/>
  <c r="U14277" i="3" s="1"/>
  <c r="V14284" i="3"/>
  <c r="S14284" i="3" s="1"/>
  <c r="U14284" i="3" s="1"/>
  <c r="V14299" i="3"/>
  <c r="S14299" i="3" s="1"/>
  <c r="V14314" i="3"/>
  <c r="S14314" i="3" s="1"/>
  <c r="U14314" i="3" s="1"/>
  <c r="V14329" i="3"/>
  <c r="S14329" i="3" s="1"/>
  <c r="U14329" i="3" s="1"/>
  <c r="V14344" i="3"/>
  <c r="S14344" i="3" s="1"/>
  <c r="U14344" i="3" s="1"/>
  <c r="V14359" i="3"/>
  <c r="S14359" i="3" s="1"/>
  <c r="U14359" i="3" s="1"/>
  <c r="V14374" i="3"/>
  <c r="S14374" i="3" s="1"/>
  <c r="U14374" i="3" s="1"/>
  <c r="V14289" i="3"/>
  <c r="S14289" i="3" s="1"/>
  <c r="U14289" i="3" s="1"/>
  <c r="V14304" i="3"/>
  <c r="S14304" i="3" s="1"/>
  <c r="U14304" i="3" s="1"/>
  <c r="V14319" i="3"/>
  <c r="S14319" i="3" s="1"/>
  <c r="U14319" i="3" s="1"/>
  <c r="V14334" i="3"/>
  <c r="S14334" i="3" s="1"/>
  <c r="U14334" i="3" s="1"/>
  <c r="V14349" i="3"/>
  <c r="S14349" i="3" s="1"/>
  <c r="U14349" i="3" s="1"/>
  <c r="V14364" i="3"/>
  <c r="S14364" i="3" s="1"/>
  <c r="U14364" i="3" s="1"/>
  <c r="V14379" i="3"/>
  <c r="S14379" i="3" s="1"/>
  <c r="U14379" i="3" s="1"/>
  <c r="V14294" i="3"/>
  <c r="S14294" i="3" s="1"/>
  <c r="U14294" i="3" s="1"/>
  <c r="V14309" i="3"/>
  <c r="S14309" i="3" s="1"/>
  <c r="U14309" i="3" s="1"/>
  <c r="V14324" i="3"/>
  <c r="S14324" i="3" s="1"/>
  <c r="U14324" i="3" s="1"/>
  <c r="V14339" i="3"/>
  <c r="S14339" i="3" s="1"/>
  <c r="V14354" i="3"/>
  <c r="S14354" i="3" s="1"/>
  <c r="U14354" i="3" s="1"/>
  <c r="V14369" i="3"/>
  <c r="S14369" i="3" s="1"/>
  <c r="U14369" i="3" s="1"/>
  <c r="V14384" i="3"/>
  <c r="S14384" i="3" s="1"/>
  <c r="U14384" i="3" s="1"/>
  <c r="V14387" i="3"/>
  <c r="S14387" i="3" s="1"/>
  <c r="U14387" i="3" s="1"/>
  <c r="V14402" i="3"/>
  <c r="S14402" i="3" s="1"/>
  <c r="U14402" i="3" s="1"/>
  <c r="V14417" i="3"/>
  <c r="S14417" i="3" s="1"/>
  <c r="U14417" i="3" s="1"/>
  <c r="V14432" i="3"/>
  <c r="S14432" i="3" s="1"/>
  <c r="U14432" i="3" s="1"/>
  <c r="V14447" i="3"/>
  <c r="S14447" i="3" s="1"/>
  <c r="U14447" i="3" s="1"/>
  <c r="V14462" i="3"/>
  <c r="S14462" i="3" s="1"/>
  <c r="U14462" i="3" s="1"/>
  <c r="V14477" i="3"/>
  <c r="S14477" i="3" s="1"/>
  <c r="U14477" i="3" s="1"/>
  <c r="V14392" i="3"/>
  <c r="S14392" i="3" s="1"/>
  <c r="U14392" i="3" s="1"/>
  <c r="V14407" i="3"/>
  <c r="S14407" i="3" s="1"/>
  <c r="U14407" i="3" s="1"/>
  <c r="V14422" i="3"/>
  <c r="S14422" i="3" s="1"/>
  <c r="U14422" i="3" s="1"/>
  <c r="V14437" i="3"/>
  <c r="S14437" i="3" s="1"/>
  <c r="U14437" i="3" s="1"/>
  <c r="V14452" i="3"/>
  <c r="S14452" i="3" s="1"/>
  <c r="U14452" i="3" s="1"/>
  <c r="V14467" i="3"/>
  <c r="S14467" i="3" s="1"/>
  <c r="U14467" i="3" s="1"/>
  <c r="V14482" i="3"/>
  <c r="S14482" i="3" s="1"/>
  <c r="U14482" i="3" s="1"/>
  <c r="V14397" i="3"/>
  <c r="S14397" i="3" s="1"/>
  <c r="U14397" i="3" s="1"/>
  <c r="V14412" i="3"/>
  <c r="S14412" i="3" s="1"/>
  <c r="U14412" i="3" s="1"/>
  <c r="V14427" i="3"/>
  <c r="S14427" i="3" s="1"/>
  <c r="U14427" i="3" s="1"/>
  <c r="V14442" i="3"/>
  <c r="S14442" i="3" s="1"/>
  <c r="U14442" i="3" s="1"/>
  <c r="V14457" i="3"/>
  <c r="S14457" i="3" s="1"/>
  <c r="U14457" i="3" s="1"/>
  <c r="V14472" i="3"/>
  <c r="S14472" i="3" s="1"/>
  <c r="U14472" i="3" s="1"/>
  <c r="V14487" i="3"/>
  <c r="S14487" i="3" s="1"/>
  <c r="U14487" i="3" s="1"/>
  <c r="V14492" i="3"/>
  <c r="S14492" i="3" s="1"/>
  <c r="U14492" i="3" s="1"/>
  <c r="V14507" i="3"/>
  <c r="S14507" i="3" s="1"/>
  <c r="U14507" i="3" s="1"/>
  <c r="V14522" i="3"/>
  <c r="S14522" i="3" s="1"/>
  <c r="U14522" i="3" s="1"/>
  <c r="V14537" i="3"/>
  <c r="S14537" i="3" s="1"/>
  <c r="U14537" i="3" s="1"/>
  <c r="V14552" i="3"/>
  <c r="S14552" i="3" s="1"/>
  <c r="U14552" i="3" s="1"/>
  <c r="V14567" i="3"/>
  <c r="S14567" i="3" s="1"/>
  <c r="U14567" i="3" s="1"/>
  <c r="V14582" i="3"/>
  <c r="S14582" i="3" s="1"/>
  <c r="U14582" i="3" s="1"/>
  <c r="V14497" i="3"/>
  <c r="S14497" i="3" s="1"/>
  <c r="U14497" i="3" s="1"/>
  <c r="V14512" i="3"/>
  <c r="S14512" i="3" s="1"/>
  <c r="U14512" i="3" s="1"/>
  <c r="V14527" i="3"/>
  <c r="S14527" i="3" s="1"/>
  <c r="U14527" i="3" s="1"/>
  <c r="V14542" i="3"/>
  <c r="S14542" i="3" s="1"/>
  <c r="U14542" i="3" s="1"/>
  <c r="V14557" i="3"/>
  <c r="S14557" i="3" s="1"/>
  <c r="U14557" i="3" s="1"/>
  <c r="V14572" i="3"/>
  <c r="S14572" i="3" s="1"/>
  <c r="U14572" i="3" s="1"/>
  <c r="V14587" i="3"/>
  <c r="S14587" i="3" s="1"/>
  <c r="U14587" i="3" s="1"/>
  <c r="V14502" i="3"/>
  <c r="S14502" i="3" s="1"/>
  <c r="U14502" i="3" s="1"/>
  <c r="V14517" i="3"/>
  <c r="S14517" i="3" s="1"/>
  <c r="U14517" i="3" s="1"/>
  <c r="V14532" i="3"/>
  <c r="S14532" i="3" s="1"/>
  <c r="U14532" i="3" s="1"/>
  <c r="V14547" i="3"/>
  <c r="S14547" i="3" s="1"/>
  <c r="U14547" i="3" s="1"/>
  <c r="V14562" i="3"/>
  <c r="S14562" i="3" s="1"/>
  <c r="U14562" i="3" s="1"/>
  <c r="V14577" i="3"/>
  <c r="S14577" i="3" s="1"/>
  <c r="U14577" i="3" s="1"/>
  <c r="V14592" i="3"/>
  <c r="S14592" i="3" s="1"/>
  <c r="U14592" i="3" s="1"/>
  <c r="V14597" i="3"/>
  <c r="S14597" i="3" s="1"/>
  <c r="U14597" i="3" s="1"/>
  <c r="V14612" i="3"/>
  <c r="S14612" i="3" s="1"/>
  <c r="U14612" i="3" s="1"/>
  <c r="V14627" i="3"/>
  <c r="S14627" i="3" s="1"/>
  <c r="U14627" i="3" s="1"/>
  <c r="V14642" i="3"/>
  <c r="S14642" i="3" s="1"/>
  <c r="U14642" i="3" s="1"/>
  <c r="V14657" i="3"/>
  <c r="S14657" i="3" s="1"/>
  <c r="U14657" i="3" s="1"/>
  <c r="V14672" i="3"/>
  <c r="S14672" i="3" s="1"/>
  <c r="U14672" i="3" s="1"/>
  <c r="V14687" i="3"/>
  <c r="S14687" i="3" s="1"/>
  <c r="U14687" i="3" s="1"/>
  <c r="V14602" i="3"/>
  <c r="S14602" i="3" s="1"/>
  <c r="U14602" i="3" s="1"/>
  <c r="V14617" i="3"/>
  <c r="S14617" i="3" s="1"/>
  <c r="U14617" i="3" s="1"/>
  <c r="V14632" i="3"/>
  <c r="S14632" i="3" s="1"/>
  <c r="U14632" i="3" s="1"/>
  <c r="V14647" i="3"/>
  <c r="S14647" i="3" s="1"/>
  <c r="U14647" i="3" s="1"/>
  <c r="V14662" i="3"/>
  <c r="S14662" i="3" s="1"/>
  <c r="U14662" i="3" s="1"/>
  <c r="V14677" i="3"/>
  <c r="S14677" i="3" s="1"/>
  <c r="U14677" i="3" s="1"/>
  <c r="V14692" i="3"/>
  <c r="S14692" i="3" s="1"/>
  <c r="U14692" i="3" s="1"/>
  <c r="V14607" i="3"/>
  <c r="S14607" i="3" s="1"/>
  <c r="U14607" i="3" s="1"/>
  <c r="V14622" i="3"/>
  <c r="S14622" i="3" s="1"/>
  <c r="U14622" i="3" s="1"/>
  <c r="V14637" i="3"/>
  <c r="S14637" i="3" s="1"/>
  <c r="U14637" i="3" s="1"/>
  <c r="V14652" i="3"/>
  <c r="S14652" i="3" s="1"/>
  <c r="U14652" i="3" s="1"/>
  <c r="V14667" i="3"/>
  <c r="S14667" i="3" s="1"/>
  <c r="U14667" i="3" s="1"/>
  <c r="V14682" i="3"/>
  <c r="S14682" i="3" s="1"/>
  <c r="U14682" i="3" s="1"/>
  <c r="V14697" i="3"/>
  <c r="S14697" i="3" s="1"/>
  <c r="U14697" i="3" s="1"/>
  <c r="V14702" i="3"/>
  <c r="S14702" i="3" s="1"/>
  <c r="U14702" i="3" s="1"/>
  <c r="V14717" i="3"/>
  <c r="S14717" i="3" s="1"/>
  <c r="U14717" i="3" s="1"/>
  <c r="V14732" i="3"/>
  <c r="S14732" i="3" s="1"/>
  <c r="U14732" i="3" s="1"/>
  <c r="V14747" i="3"/>
  <c r="S14747" i="3" s="1"/>
  <c r="U14747" i="3" s="1"/>
  <c r="V14762" i="3"/>
  <c r="S14762" i="3" s="1"/>
  <c r="U14762" i="3" s="1"/>
  <c r="V14777" i="3"/>
  <c r="S14777" i="3" s="1"/>
  <c r="U14777" i="3" s="1"/>
  <c r="V14792" i="3"/>
  <c r="S14792" i="3" s="1"/>
  <c r="U14792" i="3" s="1"/>
  <c r="V14707" i="3"/>
  <c r="S14707" i="3" s="1"/>
  <c r="U14707" i="3" s="1"/>
  <c r="V14722" i="3"/>
  <c r="S14722" i="3" s="1"/>
  <c r="U14722" i="3" s="1"/>
  <c r="V14737" i="3"/>
  <c r="S14737" i="3" s="1"/>
  <c r="U14737" i="3" s="1"/>
  <c r="V14752" i="3"/>
  <c r="S14752" i="3" s="1"/>
  <c r="U14752" i="3" s="1"/>
  <c r="V14767" i="3"/>
  <c r="S14767" i="3" s="1"/>
  <c r="U14767" i="3" s="1"/>
  <c r="V14782" i="3"/>
  <c r="S14782" i="3" s="1"/>
  <c r="U14782" i="3" s="1"/>
  <c r="V14797" i="3"/>
  <c r="S14797" i="3" s="1"/>
  <c r="U14797" i="3" s="1"/>
  <c r="V14712" i="3"/>
  <c r="S14712" i="3" s="1"/>
  <c r="U14712" i="3" s="1"/>
  <c r="V14727" i="3"/>
  <c r="S14727" i="3" s="1"/>
  <c r="U14727" i="3" s="1"/>
  <c r="V14742" i="3"/>
  <c r="S14742" i="3" s="1"/>
  <c r="U14742" i="3" s="1"/>
  <c r="V14757" i="3"/>
  <c r="S14757" i="3" s="1"/>
  <c r="U14757" i="3" s="1"/>
  <c r="V14772" i="3"/>
  <c r="S14772" i="3" s="1"/>
  <c r="U14772" i="3" s="1"/>
  <c r="V14787" i="3"/>
  <c r="S14787" i="3" s="1"/>
  <c r="U14787" i="3" s="1"/>
  <c r="V14802" i="3"/>
  <c r="S14802" i="3" s="1"/>
  <c r="U14802" i="3" s="1"/>
  <c r="V14807" i="3"/>
  <c r="S14807" i="3" s="1"/>
  <c r="U14807" i="3" s="1"/>
  <c r="V14822" i="3"/>
  <c r="S14822" i="3" s="1"/>
  <c r="U14822" i="3" s="1"/>
  <c r="V14837" i="3"/>
  <c r="S14837" i="3" s="1"/>
  <c r="U14837" i="3" s="1"/>
  <c r="V14852" i="3"/>
  <c r="S14852" i="3" s="1"/>
  <c r="U14852" i="3" s="1"/>
  <c r="V14867" i="3"/>
  <c r="S14867" i="3" s="1"/>
  <c r="U14867" i="3" s="1"/>
  <c r="V14882" i="3"/>
  <c r="S14882" i="3" s="1"/>
  <c r="U14882" i="3" s="1"/>
  <c r="V14897" i="3"/>
  <c r="S14897" i="3" s="1"/>
  <c r="U14897" i="3" s="1"/>
  <c r="V14812" i="3"/>
  <c r="S14812" i="3" s="1"/>
  <c r="U14812" i="3" s="1"/>
  <c r="V14827" i="3"/>
  <c r="S14827" i="3" s="1"/>
  <c r="U14827" i="3" s="1"/>
  <c r="V14842" i="3"/>
  <c r="S14842" i="3" s="1"/>
  <c r="U14842" i="3" s="1"/>
  <c r="V14857" i="3"/>
  <c r="S14857" i="3" s="1"/>
  <c r="U14857" i="3" s="1"/>
  <c r="V14872" i="3"/>
  <c r="S14872" i="3" s="1"/>
  <c r="U14872" i="3" s="1"/>
  <c r="V14887" i="3"/>
  <c r="S14887" i="3" s="1"/>
  <c r="U14887" i="3" s="1"/>
  <c r="V14902" i="3"/>
  <c r="S14902" i="3" s="1"/>
  <c r="U14902" i="3" s="1"/>
  <c r="V14817" i="3"/>
  <c r="S14817" i="3" s="1"/>
  <c r="U14817" i="3" s="1"/>
  <c r="V14832" i="3"/>
  <c r="S14832" i="3" s="1"/>
  <c r="U14832" i="3" s="1"/>
  <c r="V14847" i="3"/>
  <c r="S14847" i="3" s="1"/>
  <c r="U14847" i="3" s="1"/>
  <c r="V14862" i="3"/>
  <c r="S14862" i="3" s="1"/>
  <c r="U14862" i="3" s="1"/>
  <c r="V14877" i="3"/>
  <c r="S14877" i="3" s="1"/>
  <c r="U14877" i="3" s="1"/>
  <c r="V14892" i="3"/>
  <c r="S14892" i="3" s="1"/>
  <c r="U14892" i="3" s="1"/>
  <c r="V14907" i="3"/>
  <c r="S14907" i="3" s="1"/>
  <c r="U14907" i="3" s="1"/>
  <c r="V14912" i="3"/>
  <c r="S14912" i="3" s="1"/>
  <c r="U14912" i="3" s="1"/>
  <c r="V14942" i="3"/>
  <c r="S14942" i="3" s="1"/>
  <c r="U14942" i="3" s="1"/>
  <c r="V14972" i="3"/>
  <c r="S14972" i="3" s="1"/>
  <c r="U14972" i="3" s="1"/>
  <c r="V15002" i="3"/>
  <c r="S15002" i="3" s="1"/>
  <c r="U15002" i="3" s="1"/>
  <c r="V15032" i="3"/>
  <c r="S15032" i="3" s="1"/>
  <c r="U15032" i="3" s="1"/>
  <c r="V15062" i="3"/>
  <c r="S15062" i="3" s="1"/>
  <c r="U15062" i="3" s="1"/>
  <c r="V15092" i="3"/>
  <c r="S15092" i="3" s="1"/>
  <c r="U15092" i="3" s="1"/>
  <c r="V14922" i="3"/>
  <c r="S14922" i="3" s="1"/>
  <c r="U14922" i="3" s="1"/>
  <c r="V14952" i="3"/>
  <c r="S14952" i="3" s="1"/>
  <c r="U14952" i="3" s="1"/>
  <c r="V14982" i="3"/>
  <c r="S14982" i="3" s="1"/>
  <c r="U14982" i="3" s="1"/>
  <c r="V15012" i="3"/>
  <c r="S15012" i="3" s="1"/>
  <c r="U15012" i="3" s="1"/>
  <c r="V15042" i="3"/>
  <c r="S15042" i="3" s="1"/>
  <c r="U15042" i="3" s="1"/>
  <c r="V15072" i="3"/>
  <c r="S15072" i="3" s="1"/>
  <c r="U15072" i="3" s="1"/>
  <c r="V15102" i="3"/>
  <c r="S15102" i="3" s="1"/>
  <c r="U15102" i="3" s="1"/>
  <c r="V14932" i="3"/>
  <c r="S14932" i="3" s="1"/>
  <c r="U14932" i="3" s="1"/>
  <c r="V14962" i="3"/>
  <c r="S14962" i="3" s="1"/>
  <c r="U14962" i="3" s="1"/>
  <c r="V14992" i="3"/>
  <c r="S14992" i="3" s="1"/>
  <c r="U14992" i="3" s="1"/>
  <c r="V15022" i="3"/>
  <c r="S15022" i="3" s="1"/>
  <c r="U15022" i="3" s="1"/>
  <c r="V15052" i="3"/>
  <c r="S15052" i="3" s="1"/>
  <c r="U15052" i="3" s="1"/>
  <c r="V15082" i="3"/>
  <c r="S15082" i="3" s="1"/>
  <c r="U15082" i="3" s="1"/>
  <c r="V15112" i="3"/>
  <c r="S15112" i="3" s="1"/>
  <c r="U15112" i="3" s="1"/>
  <c r="V14913" i="3"/>
  <c r="S14913" i="3" s="1"/>
  <c r="U14913" i="3" s="1"/>
  <c r="V14943" i="3"/>
  <c r="S14943" i="3" s="1"/>
  <c r="U14943" i="3" s="1"/>
  <c r="V14973" i="3"/>
  <c r="S14973" i="3" s="1"/>
  <c r="U14973" i="3" s="1"/>
  <c r="V15003" i="3"/>
  <c r="S15003" i="3" s="1"/>
  <c r="U15003" i="3" s="1"/>
  <c r="V15033" i="3"/>
  <c r="S15033" i="3" s="1"/>
  <c r="U15033" i="3" s="1"/>
  <c r="V15063" i="3"/>
  <c r="S15063" i="3" s="1"/>
  <c r="U15063" i="3" s="1"/>
  <c r="V15093" i="3"/>
  <c r="S15093" i="3" s="1"/>
  <c r="U15093" i="3" s="1"/>
  <c r="V14923" i="3"/>
  <c r="S14923" i="3" s="1"/>
  <c r="U14923" i="3" s="1"/>
  <c r="V14953" i="3"/>
  <c r="S14953" i="3" s="1"/>
  <c r="U14953" i="3" s="1"/>
  <c r="V14983" i="3"/>
  <c r="S14983" i="3" s="1"/>
  <c r="U14983" i="3" s="1"/>
  <c r="V15013" i="3"/>
  <c r="S15013" i="3" s="1"/>
  <c r="U15013" i="3" s="1"/>
  <c r="V15043" i="3"/>
  <c r="S15043" i="3" s="1"/>
  <c r="U15043" i="3" s="1"/>
  <c r="V15073" i="3"/>
  <c r="S15073" i="3" s="1"/>
  <c r="U15073" i="3" s="1"/>
  <c r="V15103" i="3"/>
  <c r="S15103" i="3" s="1"/>
  <c r="U15103" i="3" s="1"/>
  <c r="V14933" i="3"/>
  <c r="S14933" i="3" s="1"/>
  <c r="U14933" i="3" s="1"/>
  <c r="V14963" i="3"/>
  <c r="S14963" i="3" s="1"/>
  <c r="U14963" i="3" s="1"/>
  <c r="V14993" i="3"/>
  <c r="S14993" i="3" s="1"/>
  <c r="U14993" i="3" s="1"/>
  <c r="V15023" i="3"/>
  <c r="S15023" i="3" s="1"/>
  <c r="V15053" i="3"/>
  <c r="S15053" i="3" s="1"/>
  <c r="U15053" i="3" s="1"/>
  <c r="V15083" i="3"/>
  <c r="S15083" i="3" s="1"/>
  <c r="U15083" i="3" s="1"/>
  <c r="V15113" i="3"/>
  <c r="S15113" i="3" s="1"/>
  <c r="U15113" i="3" s="1"/>
  <c r="V15122" i="3"/>
  <c r="S15122" i="3" s="1"/>
  <c r="U15122" i="3" s="1"/>
  <c r="V15137" i="3"/>
  <c r="S15137" i="3" s="1"/>
  <c r="U15137" i="3" s="1"/>
  <c r="V15152" i="3"/>
  <c r="S15152" i="3" s="1"/>
  <c r="U15152" i="3" s="1"/>
  <c r="V15167" i="3"/>
  <c r="S15167" i="3" s="1"/>
  <c r="U15167" i="3" s="1"/>
  <c r="V15182" i="3"/>
  <c r="S15182" i="3" s="1"/>
  <c r="U15182" i="3" s="1"/>
  <c r="V15197" i="3"/>
  <c r="S15197" i="3" s="1"/>
  <c r="U15197" i="3" s="1"/>
  <c r="V15212" i="3"/>
  <c r="S15212" i="3" s="1"/>
  <c r="U15212" i="3" s="1"/>
  <c r="V15127" i="3"/>
  <c r="S15127" i="3" s="1"/>
  <c r="U15127" i="3" s="1"/>
  <c r="V15142" i="3"/>
  <c r="S15142" i="3" s="1"/>
  <c r="U15142" i="3" s="1"/>
  <c r="V15157" i="3"/>
  <c r="S15157" i="3" s="1"/>
  <c r="U15157" i="3" s="1"/>
  <c r="V15172" i="3"/>
  <c r="S15172" i="3" s="1"/>
  <c r="U15172" i="3" s="1"/>
  <c r="V15187" i="3"/>
  <c r="S15187" i="3" s="1"/>
  <c r="U15187" i="3" s="1"/>
  <c r="V15202" i="3"/>
  <c r="S15202" i="3" s="1"/>
  <c r="U15202" i="3" s="1"/>
  <c r="V15217" i="3"/>
  <c r="S15217" i="3" s="1"/>
  <c r="U15217" i="3" s="1"/>
  <c r="V15132" i="3"/>
  <c r="S15132" i="3" s="1"/>
  <c r="U15132" i="3" s="1"/>
  <c r="V15147" i="3"/>
  <c r="S15147" i="3" s="1"/>
  <c r="U15147" i="3" s="1"/>
  <c r="V15162" i="3"/>
  <c r="S15162" i="3" s="1"/>
  <c r="U15162" i="3" s="1"/>
  <c r="V15177" i="3"/>
  <c r="S15177" i="3" s="1"/>
  <c r="U15177" i="3" s="1"/>
  <c r="V15192" i="3"/>
  <c r="S15192" i="3" s="1"/>
  <c r="U15192" i="3" s="1"/>
  <c r="V15207" i="3"/>
  <c r="S15207" i="3" s="1"/>
  <c r="U15207" i="3" s="1"/>
  <c r="V15222" i="3"/>
  <c r="S15222" i="3" s="1"/>
  <c r="U15222" i="3" s="1"/>
  <c r="V15227" i="3"/>
  <c r="S15227" i="3" s="1"/>
  <c r="U15227" i="3" s="1"/>
  <c r="V15242" i="3"/>
  <c r="S15242" i="3" s="1"/>
  <c r="U15242" i="3" s="1"/>
  <c r="V15257" i="3"/>
  <c r="S15257" i="3" s="1"/>
  <c r="U15257" i="3" s="1"/>
  <c r="V15272" i="3"/>
  <c r="S15272" i="3" s="1"/>
  <c r="U15272" i="3" s="1"/>
  <c r="V15287" i="3"/>
  <c r="S15287" i="3" s="1"/>
  <c r="U15287" i="3" s="1"/>
  <c r="V15302" i="3"/>
  <c r="S15302" i="3" s="1"/>
  <c r="U15302" i="3" s="1"/>
  <c r="V15317" i="3"/>
  <c r="S15317" i="3" s="1"/>
  <c r="U15317" i="3" s="1"/>
  <c r="V15232" i="3"/>
  <c r="S15232" i="3" s="1"/>
  <c r="U15232" i="3" s="1"/>
  <c r="V15247" i="3"/>
  <c r="S15247" i="3" s="1"/>
  <c r="U15247" i="3" s="1"/>
  <c r="V15262" i="3"/>
  <c r="S15262" i="3" s="1"/>
  <c r="U15262" i="3" s="1"/>
  <c r="V15277" i="3"/>
  <c r="S15277" i="3" s="1"/>
  <c r="U15277" i="3" s="1"/>
  <c r="V15292" i="3"/>
  <c r="S15292" i="3" s="1"/>
  <c r="U15292" i="3" s="1"/>
  <c r="V15307" i="3"/>
  <c r="S15307" i="3" s="1"/>
  <c r="U15307" i="3" s="1"/>
  <c r="V15322" i="3"/>
  <c r="S15322" i="3" s="1"/>
  <c r="U15322" i="3" s="1"/>
  <c r="V15237" i="3"/>
  <c r="S15237" i="3" s="1"/>
  <c r="U15237" i="3" s="1"/>
  <c r="V15252" i="3"/>
  <c r="S15252" i="3" s="1"/>
  <c r="U15252" i="3" s="1"/>
  <c r="V15267" i="3"/>
  <c r="S15267" i="3" s="1"/>
  <c r="U15267" i="3" s="1"/>
  <c r="V15282" i="3"/>
  <c r="S15282" i="3" s="1"/>
  <c r="U15282" i="3" s="1"/>
  <c r="V15297" i="3"/>
  <c r="S15297" i="3" s="1"/>
  <c r="U15297" i="3" s="1"/>
  <c r="V15312" i="3"/>
  <c r="S15312" i="3" s="1"/>
  <c r="U15312" i="3" s="1"/>
  <c r="V15327" i="3"/>
  <c r="S15327" i="3" s="1"/>
  <c r="U15327" i="3" s="1"/>
  <c r="V15332" i="3"/>
  <c r="S15332" i="3" s="1"/>
  <c r="U15332" i="3" s="1"/>
  <c r="V15347" i="3"/>
  <c r="S15347" i="3" s="1"/>
  <c r="U15347" i="3" s="1"/>
  <c r="V15362" i="3"/>
  <c r="S15362" i="3" s="1"/>
  <c r="U15362" i="3" s="1"/>
  <c r="V15377" i="3"/>
  <c r="S15377" i="3" s="1"/>
  <c r="U15377" i="3" s="1"/>
  <c r="V15392" i="3"/>
  <c r="S15392" i="3" s="1"/>
  <c r="U15392" i="3" s="1"/>
  <c r="V15407" i="3"/>
  <c r="S15407" i="3" s="1"/>
  <c r="U15407" i="3" s="1"/>
  <c r="V15422" i="3"/>
  <c r="S15422" i="3" s="1"/>
  <c r="U15422" i="3" s="1"/>
  <c r="V15337" i="3"/>
  <c r="S15337" i="3" s="1"/>
  <c r="U15337" i="3" s="1"/>
  <c r="V15352" i="3"/>
  <c r="S15352" i="3" s="1"/>
  <c r="U15352" i="3" s="1"/>
  <c r="V15367" i="3"/>
  <c r="S15367" i="3" s="1"/>
  <c r="U15367" i="3" s="1"/>
  <c r="V15382" i="3"/>
  <c r="S15382" i="3" s="1"/>
  <c r="U15382" i="3" s="1"/>
  <c r="V15397" i="3"/>
  <c r="S15397" i="3" s="1"/>
  <c r="U15397" i="3" s="1"/>
  <c r="V15412" i="3"/>
  <c r="S15412" i="3" s="1"/>
  <c r="U15412" i="3" s="1"/>
  <c r="V15427" i="3"/>
  <c r="S15427" i="3" s="1"/>
  <c r="U15427" i="3" s="1"/>
  <c r="V15342" i="3"/>
  <c r="S15342" i="3" s="1"/>
  <c r="U15342" i="3" s="1"/>
  <c r="V15357" i="3"/>
  <c r="S15357" i="3" s="1"/>
  <c r="U15357" i="3" s="1"/>
  <c r="V15372" i="3"/>
  <c r="S15372" i="3" s="1"/>
  <c r="U15372" i="3" s="1"/>
  <c r="V15387" i="3"/>
  <c r="S15387" i="3" s="1"/>
  <c r="U15387" i="3" s="1"/>
  <c r="V15402" i="3"/>
  <c r="S15402" i="3" s="1"/>
  <c r="U15402" i="3" s="1"/>
  <c r="V15417" i="3"/>
  <c r="S15417" i="3" s="1"/>
  <c r="U15417" i="3" s="1"/>
  <c r="V15432" i="3"/>
  <c r="S15432" i="3" s="1"/>
  <c r="U15432" i="3" s="1"/>
  <c r="V15437" i="3"/>
  <c r="S15437" i="3" s="1"/>
  <c r="U15437" i="3" s="1"/>
  <c r="V15452" i="3"/>
  <c r="S15452" i="3" s="1"/>
  <c r="U15452" i="3" s="1"/>
  <c r="V15467" i="3"/>
  <c r="S15467" i="3" s="1"/>
  <c r="U15467" i="3" s="1"/>
  <c r="V15482" i="3"/>
  <c r="S15482" i="3" s="1"/>
  <c r="U15482" i="3" s="1"/>
  <c r="V15497" i="3"/>
  <c r="S15497" i="3" s="1"/>
  <c r="U15497" i="3" s="1"/>
  <c r="V15512" i="3"/>
  <c r="S15512" i="3" s="1"/>
  <c r="U15512" i="3" s="1"/>
  <c r="V15527" i="3"/>
  <c r="S15527" i="3" s="1"/>
  <c r="U15527" i="3" s="1"/>
  <c r="V15442" i="3"/>
  <c r="S15442" i="3" s="1"/>
  <c r="U15442" i="3" s="1"/>
  <c r="V15457" i="3"/>
  <c r="S15457" i="3" s="1"/>
  <c r="U15457" i="3" s="1"/>
  <c r="V15472" i="3"/>
  <c r="S15472" i="3" s="1"/>
  <c r="U15472" i="3" s="1"/>
  <c r="V15487" i="3"/>
  <c r="S15487" i="3" s="1"/>
  <c r="U15487" i="3" s="1"/>
  <c r="V15502" i="3"/>
  <c r="S15502" i="3" s="1"/>
  <c r="U15502" i="3" s="1"/>
  <c r="V15517" i="3"/>
  <c r="S15517" i="3" s="1"/>
  <c r="U15517" i="3" s="1"/>
  <c r="V15532" i="3"/>
  <c r="S15532" i="3" s="1"/>
  <c r="U15532" i="3" s="1"/>
  <c r="V15447" i="3"/>
  <c r="S15447" i="3" s="1"/>
  <c r="U15447" i="3" s="1"/>
  <c r="V15462" i="3"/>
  <c r="S15462" i="3" s="1"/>
  <c r="U15462" i="3" s="1"/>
  <c r="V15477" i="3"/>
  <c r="S15477" i="3" s="1"/>
  <c r="U15477" i="3" s="1"/>
  <c r="V15492" i="3"/>
  <c r="S15492" i="3" s="1"/>
  <c r="U15492" i="3" s="1"/>
  <c r="V15507" i="3"/>
  <c r="S15507" i="3" s="1"/>
  <c r="U15507" i="3" s="1"/>
  <c r="V15522" i="3"/>
  <c r="S15522" i="3" s="1"/>
  <c r="U15522" i="3" s="1"/>
  <c r="V15537" i="3"/>
  <c r="S15537" i="3" s="1"/>
  <c r="U15537" i="3" s="1"/>
  <c r="V15542" i="3"/>
  <c r="S15542" i="3" s="1"/>
  <c r="U15542" i="3" s="1"/>
  <c r="V15557" i="3"/>
  <c r="S15557" i="3" s="1"/>
  <c r="U15557" i="3" s="1"/>
  <c r="V15572" i="3"/>
  <c r="S15572" i="3" s="1"/>
  <c r="U15572" i="3" s="1"/>
  <c r="V15587" i="3"/>
  <c r="S15587" i="3" s="1"/>
  <c r="U15587" i="3" s="1"/>
  <c r="V15602" i="3"/>
  <c r="S15602" i="3" s="1"/>
  <c r="U15602" i="3" s="1"/>
  <c r="V15617" i="3"/>
  <c r="S15617" i="3" s="1"/>
  <c r="U15617" i="3" s="1"/>
  <c r="V15632" i="3"/>
  <c r="S15632" i="3" s="1"/>
  <c r="U15632" i="3" s="1"/>
  <c r="V15547" i="3"/>
  <c r="S15547" i="3" s="1"/>
  <c r="U15547" i="3" s="1"/>
  <c r="V15562" i="3"/>
  <c r="S15562" i="3" s="1"/>
  <c r="U15562" i="3" s="1"/>
  <c r="V15577" i="3"/>
  <c r="S15577" i="3" s="1"/>
  <c r="U15577" i="3" s="1"/>
  <c r="V15592" i="3"/>
  <c r="S15592" i="3" s="1"/>
  <c r="U15592" i="3" s="1"/>
  <c r="V15607" i="3"/>
  <c r="S15607" i="3" s="1"/>
  <c r="U15607" i="3" s="1"/>
  <c r="V15622" i="3"/>
  <c r="S15622" i="3" s="1"/>
  <c r="U15622" i="3" s="1"/>
  <c r="V15637" i="3"/>
  <c r="S15637" i="3" s="1"/>
  <c r="U15637" i="3" s="1"/>
  <c r="V15552" i="3"/>
  <c r="S15552" i="3" s="1"/>
  <c r="U15552" i="3" s="1"/>
  <c r="V15567" i="3"/>
  <c r="S15567" i="3" s="1"/>
  <c r="U15567" i="3" s="1"/>
  <c r="V15582" i="3"/>
  <c r="S15582" i="3" s="1"/>
  <c r="U15582" i="3" s="1"/>
  <c r="V15597" i="3"/>
  <c r="S15597" i="3" s="1"/>
  <c r="U15597" i="3" s="1"/>
  <c r="V15612" i="3"/>
  <c r="S15612" i="3" s="1"/>
  <c r="U15612" i="3" s="1"/>
  <c r="V15627" i="3"/>
  <c r="S15627" i="3" s="1"/>
  <c r="U15627" i="3" s="1"/>
  <c r="V15642" i="3"/>
  <c r="S15642" i="3" s="1"/>
  <c r="U15642" i="3" s="1"/>
  <c r="V15647" i="3"/>
  <c r="S15647" i="3" s="1"/>
  <c r="U15647" i="3" s="1"/>
  <c r="V15662" i="3"/>
  <c r="S15662" i="3" s="1"/>
  <c r="U15662" i="3" s="1"/>
  <c r="V15677" i="3"/>
  <c r="S15677" i="3" s="1"/>
  <c r="U15677" i="3" s="1"/>
  <c r="V15692" i="3"/>
  <c r="S15692" i="3" s="1"/>
  <c r="U15692" i="3" s="1"/>
  <c r="V15707" i="3"/>
  <c r="S15707" i="3" s="1"/>
  <c r="U15707" i="3" s="1"/>
  <c r="V15722" i="3"/>
  <c r="S15722" i="3" s="1"/>
  <c r="U15722" i="3" s="1"/>
  <c r="V15737" i="3"/>
  <c r="S15737" i="3" s="1"/>
  <c r="U15737" i="3" s="1"/>
  <c r="V15652" i="3"/>
  <c r="S15652" i="3" s="1"/>
  <c r="U15652" i="3" s="1"/>
  <c r="V15667" i="3"/>
  <c r="S15667" i="3" s="1"/>
  <c r="U15667" i="3" s="1"/>
  <c r="V15682" i="3"/>
  <c r="S15682" i="3" s="1"/>
  <c r="U15682" i="3" s="1"/>
  <c r="V15697" i="3"/>
  <c r="S15697" i="3" s="1"/>
  <c r="U15697" i="3" s="1"/>
  <c r="V15712" i="3"/>
  <c r="S15712" i="3" s="1"/>
  <c r="U15712" i="3" s="1"/>
  <c r="V15727" i="3"/>
  <c r="S15727" i="3" s="1"/>
  <c r="U15727" i="3" s="1"/>
  <c r="V15742" i="3"/>
  <c r="S15742" i="3" s="1"/>
  <c r="U15742" i="3" s="1"/>
  <c r="V15657" i="3"/>
  <c r="S15657" i="3" s="1"/>
  <c r="U15657" i="3" s="1"/>
  <c r="V15672" i="3"/>
  <c r="S15672" i="3" s="1"/>
  <c r="U15672" i="3" s="1"/>
  <c r="V15687" i="3"/>
  <c r="S15687" i="3" s="1"/>
  <c r="U15687" i="3" s="1"/>
  <c r="V15702" i="3"/>
  <c r="S15702" i="3" s="1"/>
  <c r="U15702" i="3" s="1"/>
  <c r="V15717" i="3"/>
  <c r="S15717" i="3" s="1"/>
  <c r="U15717" i="3" s="1"/>
  <c r="V15732" i="3"/>
  <c r="S15732" i="3" s="1"/>
  <c r="U15732" i="3" s="1"/>
  <c r="V15747" i="3"/>
  <c r="S15747" i="3" s="1"/>
  <c r="U15747" i="3" s="1"/>
  <c r="V15752" i="3"/>
  <c r="S15752" i="3" s="1"/>
  <c r="U15752" i="3" s="1"/>
  <c r="V15782" i="3"/>
  <c r="S15782" i="3" s="1"/>
  <c r="U15782" i="3" s="1"/>
  <c r="V15812" i="3"/>
  <c r="S15812" i="3" s="1"/>
  <c r="U15812" i="3" s="1"/>
  <c r="V15842" i="3"/>
  <c r="S15842" i="3" s="1"/>
  <c r="U15842" i="3" s="1"/>
  <c r="V15872" i="3"/>
  <c r="S15872" i="3" s="1"/>
  <c r="U15872" i="3" s="1"/>
  <c r="V15902" i="3"/>
  <c r="S15902" i="3" s="1"/>
  <c r="U15902" i="3" s="1"/>
  <c r="V15932" i="3"/>
  <c r="S15932" i="3" s="1"/>
  <c r="U15932" i="3" s="1"/>
  <c r="V15762" i="3"/>
  <c r="S15762" i="3" s="1"/>
  <c r="U15762" i="3" s="1"/>
  <c r="V15792" i="3"/>
  <c r="S15792" i="3" s="1"/>
  <c r="U15792" i="3" s="1"/>
  <c r="V15822" i="3"/>
  <c r="S15822" i="3" s="1"/>
  <c r="U15822" i="3" s="1"/>
  <c r="V15852" i="3"/>
  <c r="S15852" i="3" s="1"/>
  <c r="U15852" i="3" s="1"/>
  <c r="V15882" i="3"/>
  <c r="S15882" i="3" s="1"/>
  <c r="U15882" i="3" s="1"/>
  <c r="V15912" i="3"/>
  <c r="S15912" i="3" s="1"/>
  <c r="U15912" i="3" s="1"/>
  <c r="V15942" i="3"/>
  <c r="S15942" i="3" s="1"/>
  <c r="U15942" i="3" s="1"/>
  <c r="V15772" i="3"/>
  <c r="S15772" i="3" s="1"/>
  <c r="U15772" i="3" s="1"/>
  <c r="V15802" i="3"/>
  <c r="S15802" i="3" s="1"/>
  <c r="U15802" i="3" s="1"/>
  <c r="V15832" i="3"/>
  <c r="S15832" i="3" s="1"/>
  <c r="U15832" i="3" s="1"/>
  <c r="V15862" i="3"/>
  <c r="S15862" i="3" s="1"/>
  <c r="U15862" i="3" s="1"/>
  <c r="V15892" i="3"/>
  <c r="S15892" i="3" s="1"/>
  <c r="U15892" i="3" s="1"/>
  <c r="V15922" i="3"/>
  <c r="S15922" i="3" s="1"/>
  <c r="U15922" i="3" s="1"/>
  <c r="V15952" i="3"/>
  <c r="S15952" i="3" s="1"/>
  <c r="U15952" i="3" s="1"/>
  <c r="V15753" i="3"/>
  <c r="S15753" i="3" s="1"/>
  <c r="U15753" i="3" s="1"/>
  <c r="V15783" i="3"/>
  <c r="S15783" i="3" s="1"/>
  <c r="U15783" i="3" s="1"/>
  <c r="V15813" i="3"/>
  <c r="S15813" i="3" s="1"/>
  <c r="U15813" i="3" s="1"/>
  <c r="V15843" i="3"/>
  <c r="S15843" i="3" s="1"/>
  <c r="U15843" i="3" s="1"/>
  <c r="V15873" i="3"/>
  <c r="S15873" i="3" s="1"/>
  <c r="U15873" i="3" s="1"/>
  <c r="V15903" i="3"/>
  <c r="S15903" i="3" s="1"/>
  <c r="U15903" i="3" s="1"/>
  <c r="V15933" i="3"/>
  <c r="S15933" i="3" s="1"/>
  <c r="U15933" i="3" s="1"/>
  <c r="V15763" i="3"/>
  <c r="S15763" i="3" s="1"/>
  <c r="U15763" i="3" s="1"/>
  <c r="V15793" i="3"/>
  <c r="S15793" i="3" s="1"/>
  <c r="U15793" i="3" s="1"/>
  <c r="V15823" i="3"/>
  <c r="S15823" i="3" s="1"/>
  <c r="U15823" i="3" s="1"/>
  <c r="V15853" i="3"/>
  <c r="S15853" i="3" s="1"/>
  <c r="U15853" i="3" s="1"/>
  <c r="V15883" i="3"/>
  <c r="S15883" i="3" s="1"/>
  <c r="U15883" i="3" s="1"/>
  <c r="V15913" i="3"/>
  <c r="S15913" i="3" s="1"/>
  <c r="U15913" i="3" s="1"/>
  <c r="V15943" i="3"/>
  <c r="S15943" i="3" s="1"/>
  <c r="U15943" i="3" s="1"/>
  <c r="V15773" i="3"/>
  <c r="S15773" i="3" s="1"/>
  <c r="U15773" i="3" s="1"/>
  <c r="V15803" i="3"/>
  <c r="S15803" i="3" s="1"/>
  <c r="U15803" i="3" s="1"/>
  <c r="V15833" i="3"/>
  <c r="S15833" i="3" s="1"/>
  <c r="U15833" i="3" s="1"/>
  <c r="V15863" i="3"/>
  <c r="S15863" i="3" s="1"/>
  <c r="U15863" i="3" s="1"/>
  <c r="V15893" i="3"/>
  <c r="S15893" i="3" s="1"/>
  <c r="U15893" i="3" s="1"/>
  <c r="V15923" i="3"/>
  <c r="S15923" i="3" s="1"/>
  <c r="U15923" i="3" s="1"/>
  <c r="V15953" i="3"/>
  <c r="S15953" i="3" s="1"/>
  <c r="U15953" i="3" s="1"/>
  <c r="V15962" i="3"/>
  <c r="S15962" i="3" s="1"/>
  <c r="U15962" i="3" s="1"/>
  <c r="V15977" i="3"/>
  <c r="S15977" i="3" s="1"/>
  <c r="U15977" i="3" s="1"/>
  <c r="V15992" i="3"/>
  <c r="S15992" i="3" s="1"/>
  <c r="U15992" i="3" s="1"/>
  <c r="V16007" i="3"/>
  <c r="S16007" i="3" s="1"/>
  <c r="U16007" i="3" s="1"/>
  <c r="V16022" i="3"/>
  <c r="S16022" i="3" s="1"/>
  <c r="U16022" i="3" s="1"/>
  <c r="V16037" i="3"/>
  <c r="S16037" i="3" s="1"/>
  <c r="U16037" i="3" s="1"/>
  <c r="V16052" i="3"/>
  <c r="S16052" i="3" s="1"/>
  <c r="U16052" i="3" s="1"/>
  <c r="V15967" i="3"/>
  <c r="S15967" i="3" s="1"/>
  <c r="U15967" i="3" s="1"/>
  <c r="V15982" i="3"/>
  <c r="S15982" i="3" s="1"/>
  <c r="U15982" i="3" s="1"/>
  <c r="V15997" i="3"/>
  <c r="S15997" i="3" s="1"/>
  <c r="U15997" i="3" s="1"/>
  <c r="V16012" i="3"/>
  <c r="S16012" i="3" s="1"/>
  <c r="U16012" i="3" s="1"/>
  <c r="V16027" i="3"/>
  <c r="S16027" i="3" s="1"/>
  <c r="U16027" i="3" s="1"/>
  <c r="V16042" i="3"/>
  <c r="S16042" i="3" s="1"/>
  <c r="U16042" i="3" s="1"/>
  <c r="V16057" i="3"/>
  <c r="S16057" i="3" s="1"/>
  <c r="U16057" i="3" s="1"/>
  <c r="V15972" i="3"/>
  <c r="S15972" i="3" s="1"/>
  <c r="U15972" i="3" s="1"/>
  <c r="V15987" i="3"/>
  <c r="S15987" i="3" s="1"/>
  <c r="U15987" i="3" s="1"/>
  <c r="V16002" i="3"/>
  <c r="S16002" i="3" s="1"/>
  <c r="U16002" i="3" s="1"/>
  <c r="V16017" i="3"/>
  <c r="S16017" i="3" s="1"/>
  <c r="V16032" i="3"/>
  <c r="S16032" i="3" s="1"/>
  <c r="U16032" i="3" s="1"/>
  <c r="V16047" i="3"/>
  <c r="S16047" i="3" s="1"/>
  <c r="U16047" i="3" s="1"/>
  <c r="V16062" i="3"/>
  <c r="S16062" i="3" s="1"/>
  <c r="U16062" i="3" s="1"/>
  <c r="V11867" i="3"/>
  <c r="S11867" i="3" s="1"/>
  <c r="U11867" i="3" s="1"/>
  <c r="V11882" i="3"/>
  <c r="S11882" i="3" s="1"/>
  <c r="U11882" i="3" s="1"/>
  <c r="V11897" i="3"/>
  <c r="S11897" i="3" s="1"/>
  <c r="U11897" i="3" s="1"/>
  <c r="V11912" i="3"/>
  <c r="S11912" i="3" s="1"/>
  <c r="U11912" i="3" s="1"/>
  <c r="V11927" i="3"/>
  <c r="S11927" i="3" s="1"/>
  <c r="U11927" i="3" s="1"/>
  <c r="V11942" i="3"/>
  <c r="S11942" i="3" s="1"/>
  <c r="U11942" i="3" s="1"/>
  <c r="V11957" i="3"/>
  <c r="S11957" i="3" s="1"/>
  <c r="U11957" i="3" s="1"/>
  <c r="V11872" i="3"/>
  <c r="S11872" i="3" s="1"/>
  <c r="U11872" i="3" s="1"/>
  <c r="V11887" i="3"/>
  <c r="S11887" i="3" s="1"/>
  <c r="U11887" i="3" s="1"/>
  <c r="V11902" i="3"/>
  <c r="S11902" i="3" s="1"/>
  <c r="U11902" i="3" s="1"/>
  <c r="V11917" i="3"/>
  <c r="S11917" i="3" s="1"/>
  <c r="U11917" i="3" s="1"/>
  <c r="V11932" i="3"/>
  <c r="S11932" i="3" s="1"/>
  <c r="U11932" i="3" s="1"/>
  <c r="V11947" i="3"/>
  <c r="S11947" i="3" s="1"/>
  <c r="U11947" i="3" s="1"/>
  <c r="V11962" i="3"/>
  <c r="S11962" i="3" s="1"/>
  <c r="U11962" i="3" s="1"/>
  <c r="V11877" i="3"/>
  <c r="S11877" i="3" s="1"/>
  <c r="U11877" i="3" s="1"/>
  <c r="V11892" i="3"/>
  <c r="S11892" i="3" s="1"/>
  <c r="U11892" i="3" s="1"/>
  <c r="V11907" i="3"/>
  <c r="S11907" i="3" s="1"/>
  <c r="U11907" i="3" s="1"/>
  <c r="V11922" i="3"/>
  <c r="S11922" i="3" s="1"/>
  <c r="U11922" i="3" s="1"/>
  <c r="V11937" i="3"/>
  <c r="S11937" i="3" s="1"/>
  <c r="U11937" i="3" s="1"/>
  <c r="V11952" i="3"/>
  <c r="S11952" i="3" s="1"/>
  <c r="U11952" i="3" s="1"/>
  <c r="V11967" i="3"/>
  <c r="S11967" i="3" s="1"/>
  <c r="U11967" i="3" s="1"/>
  <c r="V11972" i="3"/>
  <c r="S11972" i="3" s="1"/>
  <c r="U11972" i="3" s="1"/>
  <c r="V11987" i="3"/>
  <c r="S11987" i="3" s="1"/>
  <c r="U11987" i="3" s="1"/>
  <c r="V12002" i="3"/>
  <c r="S12002" i="3" s="1"/>
  <c r="U12002" i="3" s="1"/>
  <c r="V12017" i="3"/>
  <c r="S12017" i="3" s="1"/>
  <c r="U12017" i="3" s="1"/>
  <c r="V12032" i="3"/>
  <c r="S12032" i="3" s="1"/>
  <c r="U12032" i="3" s="1"/>
  <c r="V12047" i="3"/>
  <c r="S12047" i="3" s="1"/>
  <c r="U12047" i="3" s="1"/>
  <c r="V12062" i="3"/>
  <c r="S12062" i="3" s="1"/>
  <c r="U12062" i="3" s="1"/>
  <c r="V11977" i="3"/>
  <c r="S11977" i="3" s="1"/>
  <c r="U11977" i="3" s="1"/>
  <c r="V11992" i="3"/>
  <c r="S11992" i="3" s="1"/>
  <c r="U11992" i="3" s="1"/>
  <c r="V12007" i="3"/>
  <c r="S12007" i="3" s="1"/>
  <c r="U12007" i="3" s="1"/>
  <c r="V12022" i="3"/>
  <c r="S12022" i="3" s="1"/>
  <c r="U12022" i="3" s="1"/>
  <c r="V12037" i="3"/>
  <c r="S12037" i="3" s="1"/>
  <c r="U12037" i="3" s="1"/>
  <c r="V12052" i="3"/>
  <c r="S12052" i="3" s="1"/>
  <c r="U12052" i="3" s="1"/>
  <c r="V12067" i="3"/>
  <c r="S12067" i="3" s="1"/>
  <c r="U12067" i="3" s="1"/>
  <c r="V11982" i="3"/>
  <c r="S11982" i="3" s="1"/>
  <c r="U11982" i="3" s="1"/>
  <c r="V11997" i="3"/>
  <c r="S11997" i="3" s="1"/>
  <c r="U11997" i="3" s="1"/>
  <c r="V12012" i="3"/>
  <c r="S12012" i="3" s="1"/>
  <c r="U12012" i="3" s="1"/>
  <c r="V12027" i="3"/>
  <c r="S12027" i="3" s="1"/>
  <c r="U12027" i="3" s="1"/>
  <c r="V12042" i="3"/>
  <c r="S12042" i="3" s="1"/>
  <c r="U12042" i="3" s="1"/>
  <c r="V12057" i="3"/>
  <c r="S12057" i="3" s="1"/>
  <c r="U12057" i="3" s="1"/>
  <c r="V12072" i="3"/>
  <c r="S12072" i="3" s="1"/>
  <c r="U12072" i="3" s="1"/>
  <c r="V12077" i="3"/>
  <c r="S12077" i="3" s="1"/>
  <c r="U12077" i="3" s="1"/>
  <c r="V12092" i="3"/>
  <c r="S12092" i="3" s="1"/>
  <c r="U12092" i="3" s="1"/>
  <c r="V12107" i="3"/>
  <c r="S12107" i="3" s="1"/>
  <c r="U12107" i="3" s="1"/>
  <c r="V12122" i="3"/>
  <c r="S12122" i="3" s="1"/>
  <c r="U12122" i="3" s="1"/>
  <c r="V12137" i="3"/>
  <c r="S12137" i="3" s="1"/>
  <c r="U12137" i="3" s="1"/>
  <c r="V12152" i="3"/>
  <c r="S12152" i="3" s="1"/>
  <c r="U12152" i="3" s="1"/>
  <c r="V12167" i="3"/>
  <c r="S12167" i="3" s="1"/>
  <c r="U12167" i="3" s="1"/>
  <c r="V12082" i="3"/>
  <c r="S12082" i="3" s="1"/>
  <c r="U12082" i="3" s="1"/>
  <c r="V12097" i="3"/>
  <c r="S12097" i="3" s="1"/>
  <c r="U12097" i="3" s="1"/>
  <c r="V12112" i="3"/>
  <c r="S12112" i="3" s="1"/>
  <c r="U12112" i="3" s="1"/>
  <c r="V12127" i="3"/>
  <c r="S12127" i="3" s="1"/>
  <c r="U12127" i="3" s="1"/>
  <c r="V12142" i="3"/>
  <c r="S12142" i="3" s="1"/>
  <c r="U12142" i="3" s="1"/>
  <c r="V12157" i="3"/>
  <c r="S12157" i="3" s="1"/>
  <c r="U12157" i="3" s="1"/>
  <c r="V12172" i="3"/>
  <c r="S12172" i="3" s="1"/>
  <c r="U12172" i="3" s="1"/>
  <c r="V12087" i="3"/>
  <c r="S12087" i="3" s="1"/>
  <c r="U12087" i="3" s="1"/>
  <c r="V12102" i="3"/>
  <c r="S12102" i="3" s="1"/>
  <c r="U12102" i="3" s="1"/>
  <c r="V12117" i="3"/>
  <c r="S12117" i="3" s="1"/>
  <c r="U12117" i="3" s="1"/>
  <c r="V12132" i="3"/>
  <c r="S12132" i="3" s="1"/>
  <c r="U12132" i="3" s="1"/>
  <c r="V12147" i="3"/>
  <c r="S12147" i="3" s="1"/>
  <c r="U12147" i="3" s="1"/>
  <c r="V12162" i="3"/>
  <c r="S12162" i="3" s="1"/>
  <c r="U12162" i="3" s="1"/>
  <c r="V12177" i="3"/>
  <c r="S12177" i="3" s="1"/>
  <c r="U12177" i="3" s="1"/>
  <c r="V12182" i="3"/>
  <c r="S12182" i="3" s="1"/>
  <c r="U12182" i="3" s="1"/>
  <c r="V12197" i="3"/>
  <c r="S12197" i="3" s="1"/>
  <c r="U12197" i="3" s="1"/>
  <c r="V12212" i="3"/>
  <c r="S12212" i="3" s="1"/>
  <c r="U12212" i="3" s="1"/>
  <c r="V12227" i="3"/>
  <c r="S12227" i="3" s="1"/>
  <c r="U12227" i="3" s="1"/>
  <c r="V12242" i="3"/>
  <c r="S12242" i="3" s="1"/>
  <c r="U12242" i="3" s="1"/>
  <c r="V12257" i="3"/>
  <c r="S12257" i="3" s="1"/>
  <c r="U12257" i="3" s="1"/>
  <c r="V12272" i="3"/>
  <c r="S12272" i="3" s="1"/>
  <c r="U12272" i="3" s="1"/>
  <c r="V12187" i="3"/>
  <c r="S12187" i="3" s="1"/>
  <c r="U12187" i="3" s="1"/>
  <c r="V12202" i="3"/>
  <c r="S12202" i="3" s="1"/>
  <c r="U12202" i="3" s="1"/>
  <c r="V12217" i="3"/>
  <c r="S12217" i="3" s="1"/>
  <c r="U12217" i="3" s="1"/>
  <c r="V12232" i="3"/>
  <c r="S12232" i="3" s="1"/>
  <c r="U12232" i="3" s="1"/>
  <c r="V12247" i="3"/>
  <c r="S12247" i="3" s="1"/>
  <c r="U12247" i="3" s="1"/>
  <c r="V12262" i="3"/>
  <c r="S12262" i="3" s="1"/>
  <c r="U12262" i="3" s="1"/>
  <c r="V12277" i="3"/>
  <c r="S12277" i="3" s="1"/>
  <c r="U12277" i="3" s="1"/>
  <c r="V12192" i="3"/>
  <c r="S12192" i="3" s="1"/>
  <c r="U12192" i="3" s="1"/>
  <c r="V12207" i="3"/>
  <c r="S12207" i="3" s="1"/>
  <c r="U12207" i="3" s="1"/>
  <c r="V12222" i="3"/>
  <c r="S12222" i="3" s="1"/>
  <c r="U12222" i="3" s="1"/>
  <c r="V12237" i="3"/>
  <c r="S12237" i="3" s="1"/>
  <c r="U12237" i="3" s="1"/>
  <c r="V12252" i="3"/>
  <c r="S12252" i="3" s="1"/>
  <c r="U12252" i="3" s="1"/>
  <c r="V12267" i="3"/>
  <c r="S12267" i="3" s="1"/>
  <c r="U12267" i="3" s="1"/>
  <c r="V12282" i="3"/>
  <c r="S12282" i="3" s="1"/>
  <c r="U12282" i="3" s="1"/>
  <c r="V12287" i="3"/>
  <c r="S12287" i="3" s="1"/>
  <c r="U12287" i="3" s="1"/>
  <c r="V12302" i="3"/>
  <c r="S12302" i="3" s="1"/>
  <c r="U12302" i="3" s="1"/>
  <c r="V12317" i="3"/>
  <c r="S12317" i="3" s="1"/>
  <c r="U12317" i="3" s="1"/>
  <c r="V12332" i="3"/>
  <c r="S12332" i="3" s="1"/>
  <c r="U12332" i="3" s="1"/>
  <c r="V12347" i="3"/>
  <c r="S12347" i="3" s="1"/>
  <c r="U12347" i="3" s="1"/>
  <c r="V12362" i="3"/>
  <c r="S12362" i="3" s="1"/>
  <c r="U12362" i="3" s="1"/>
  <c r="V12377" i="3"/>
  <c r="S12377" i="3" s="1"/>
  <c r="U12377" i="3" s="1"/>
  <c r="V12292" i="3"/>
  <c r="S12292" i="3" s="1"/>
  <c r="U12292" i="3" s="1"/>
  <c r="V12307" i="3"/>
  <c r="S12307" i="3" s="1"/>
  <c r="U12307" i="3" s="1"/>
  <c r="V12322" i="3"/>
  <c r="S12322" i="3" s="1"/>
  <c r="U12322" i="3" s="1"/>
  <c r="V12337" i="3"/>
  <c r="S12337" i="3" s="1"/>
  <c r="U12337" i="3" s="1"/>
  <c r="V12352" i="3"/>
  <c r="S12352" i="3" s="1"/>
  <c r="U12352" i="3" s="1"/>
  <c r="V12367" i="3"/>
  <c r="S12367" i="3" s="1"/>
  <c r="U12367" i="3" s="1"/>
  <c r="V12382" i="3"/>
  <c r="S12382" i="3" s="1"/>
  <c r="U12382" i="3" s="1"/>
  <c r="V12297" i="3"/>
  <c r="S12297" i="3" s="1"/>
  <c r="U12297" i="3" s="1"/>
  <c r="V12312" i="3"/>
  <c r="S12312" i="3" s="1"/>
  <c r="U12312" i="3" s="1"/>
  <c r="V12327" i="3"/>
  <c r="S12327" i="3" s="1"/>
  <c r="U12327" i="3" s="1"/>
  <c r="V12342" i="3"/>
  <c r="S12342" i="3" s="1"/>
  <c r="U12342" i="3" s="1"/>
  <c r="V12357" i="3"/>
  <c r="S12357" i="3" s="1"/>
  <c r="U12357" i="3" s="1"/>
  <c r="V12372" i="3"/>
  <c r="S12372" i="3" s="1"/>
  <c r="U12372" i="3" s="1"/>
  <c r="V12387" i="3"/>
  <c r="S12387" i="3" s="1"/>
  <c r="U12387" i="3" s="1"/>
  <c r="V12392" i="3"/>
  <c r="S12392" i="3" s="1"/>
  <c r="U12392" i="3" s="1"/>
  <c r="V12422" i="3"/>
  <c r="S12422" i="3" s="1"/>
  <c r="U12422" i="3" s="1"/>
  <c r="V12452" i="3"/>
  <c r="S12452" i="3" s="1"/>
  <c r="U12452" i="3" s="1"/>
  <c r="V12482" i="3"/>
  <c r="S12482" i="3" s="1"/>
  <c r="U12482" i="3" s="1"/>
  <c r="V12512" i="3"/>
  <c r="S12512" i="3" s="1"/>
  <c r="U12512" i="3" s="1"/>
  <c r="V12542" i="3"/>
  <c r="S12542" i="3" s="1"/>
  <c r="U12542" i="3" s="1"/>
  <c r="V12572" i="3"/>
  <c r="S12572" i="3" s="1"/>
  <c r="U12572" i="3" s="1"/>
  <c r="V12402" i="3"/>
  <c r="S12402" i="3" s="1"/>
  <c r="U12402" i="3" s="1"/>
  <c r="V12432" i="3"/>
  <c r="S12432" i="3" s="1"/>
  <c r="U12432" i="3" s="1"/>
  <c r="V12462" i="3"/>
  <c r="S12462" i="3" s="1"/>
  <c r="U12462" i="3" s="1"/>
  <c r="V12492" i="3"/>
  <c r="S12492" i="3" s="1"/>
  <c r="U12492" i="3" s="1"/>
  <c r="V12522" i="3"/>
  <c r="S12522" i="3" s="1"/>
  <c r="U12522" i="3" s="1"/>
  <c r="V12552" i="3"/>
  <c r="S12552" i="3" s="1"/>
  <c r="U12552" i="3" s="1"/>
  <c r="V12582" i="3"/>
  <c r="S12582" i="3" s="1"/>
  <c r="U12582" i="3" s="1"/>
  <c r="V12412" i="3"/>
  <c r="S12412" i="3" s="1"/>
  <c r="U12412" i="3" s="1"/>
  <c r="V12442" i="3"/>
  <c r="S12442" i="3" s="1"/>
  <c r="U12442" i="3" s="1"/>
  <c r="V12472" i="3"/>
  <c r="S12472" i="3" s="1"/>
  <c r="U12472" i="3" s="1"/>
  <c r="V12502" i="3"/>
  <c r="S12502" i="3" s="1"/>
  <c r="U12502" i="3" s="1"/>
  <c r="V12532" i="3"/>
  <c r="S12532" i="3" s="1"/>
  <c r="U12532" i="3" s="1"/>
  <c r="V12562" i="3"/>
  <c r="S12562" i="3" s="1"/>
  <c r="U12562" i="3" s="1"/>
  <c r="V12592" i="3"/>
  <c r="S12592" i="3" s="1"/>
  <c r="U12592" i="3" s="1"/>
  <c r="V12393" i="3"/>
  <c r="S12393" i="3" s="1"/>
  <c r="U12393" i="3" s="1"/>
  <c r="V12423" i="3"/>
  <c r="S12423" i="3" s="1"/>
  <c r="U12423" i="3" s="1"/>
  <c r="V12453" i="3"/>
  <c r="S12453" i="3" s="1"/>
  <c r="U12453" i="3" s="1"/>
  <c r="V12483" i="3"/>
  <c r="S12483" i="3" s="1"/>
  <c r="U12483" i="3" s="1"/>
  <c r="V12513" i="3"/>
  <c r="S12513" i="3" s="1"/>
  <c r="U12513" i="3" s="1"/>
  <c r="V12543" i="3"/>
  <c r="S12543" i="3" s="1"/>
  <c r="U12543" i="3" s="1"/>
  <c r="V12573" i="3"/>
  <c r="S12573" i="3" s="1"/>
  <c r="U12573" i="3" s="1"/>
  <c r="V12403" i="3"/>
  <c r="S12403" i="3" s="1"/>
  <c r="U12403" i="3" s="1"/>
  <c r="V12433" i="3"/>
  <c r="S12433" i="3" s="1"/>
  <c r="U12433" i="3" s="1"/>
  <c r="V12463" i="3"/>
  <c r="S12463" i="3" s="1"/>
  <c r="U12463" i="3" s="1"/>
  <c r="V12493" i="3"/>
  <c r="S12493" i="3" s="1"/>
  <c r="U12493" i="3" s="1"/>
  <c r="V12523" i="3"/>
  <c r="S12523" i="3" s="1"/>
  <c r="U12523" i="3" s="1"/>
  <c r="V12553" i="3"/>
  <c r="S12553" i="3" s="1"/>
  <c r="U12553" i="3" s="1"/>
  <c r="V12583" i="3"/>
  <c r="S12583" i="3" s="1"/>
  <c r="U12583" i="3" s="1"/>
  <c r="V12413" i="3"/>
  <c r="S12413" i="3" s="1"/>
  <c r="U12413" i="3" s="1"/>
  <c r="V12443" i="3"/>
  <c r="S12443" i="3" s="1"/>
  <c r="U12443" i="3" s="1"/>
  <c r="V12473" i="3"/>
  <c r="S12473" i="3" s="1"/>
  <c r="U12473" i="3" s="1"/>
  <c r="V12503" i="3"/>
  <c r="S12503" i="3" s="1"/>
  <c r="U12503" i="3" s="1"/>
  <c r="V12533" i="3"/>
  <c r="S12533" i="3" s="1"/>
  <c r="U12533" i="3" s="1"/>
  <c r="V12563" i="3"/>
  <c r="S12563" i="3" s="1"/>
  <c r="U12563" i="3" s="1"/>
  <c r="V12593" i="3"/>
  <c r="S12593" i="3" s="1"/>
  <c r="U12593" i="3" s="1"/>
  <c r="V12602" i="3"/>
  <c r="S12602" i="3" s="1"/>
  <c r="U12602" i="3" s="1"/>
  <c r="V12617" i="3"/>
  <c r="S12617" i="3" s="1"/>
  <c r="U12617" i="3" s="1"/>
  <c r="V12632" i="3"/>
  <c r="S12632" i="3" s="1"/>
  <c r="U12632" i="3" s="1"/>
  <c r="V12647" i="3"/>
  <c r="S12647" i="3" s="1"/>
  <c r="U12647" i="3" s="1"/>
  <c r="V12662" i="3"/>
  <c r="S12662" i="3" s="1"/>
  <c r="U12662" i="3" s="1"/>
  <c r="V12677" i="3"/>
  <c r="S12677" i="3" s="1"/>
  <c r="V12692" i="3"/>
  <c r="S12692" i="3" s="1"/>
  <c r="U12692" i="3" s="1"/>
  <c r="V12607" i="3"/>
  <c r="S12607" i="3" s="1"/>
  <c r="U12607" i="3" s="1"/>
  <c r="V12622" i="3"/>
  <c r="S12622" i="3" s="1"/>
  <c r="U12622" i="3" s="1"/>
  <c r="V12637" i="3"/>
  <c r="S12637" i="3" s="1"/>
  <c r="U12637" i="3" s="1"/>
  <c r="V12652" i="3"/>
  <c r="S12652" i="3" s="1"/>
  <c r="U12652" i="3" s="1"/>
  <c r="V12667" i="3"/>
  <c r="S12667" i="3" s="1"/>
  <c r="U12667" i="3" s="1"/>
  <c r="V12682" i="3"/>
  <c r="S12682" i="3" s="1"/>
  <c r="U12682" i="3" s="1"/>
  <c r="V12697" i="3"/>
  <c r="S12697" i="3" s="1"/>
  <c r="U12697" i="3" s="1"/>
  <c r="V12612" i="3"/>
  <c r="S12612" i="3" s="1"/>
  <c r="U12612" i="3" s="1"/>
  <c r="V12627" i="3"/>
  <c r="S12627" i="3" s="1"/>
  <c r="U12627" i="3" s="1"/>
  <c r="V12642" i="3"/>
  <c r="S12642" i="3" s="1"/>
  <c r="U12642" i="3" s="1"/>
  <c r="V12657" i="3"/>
  <c r="S12657" i="3" s="1"/>
  <c r="U12657" i="3" s="1"/>
  <c r="V12672" i="3"/>
  <c r="S12672" i="3" s="1"/>
  <c r="U12672" i="3" s="1"/>
  <c r="V12687" i="3"/>
  <c r="S12687" i="3" s="1"/>
  <c r="U12687" i="3" s="1"/>
  <c r="V12702" i="3"/>
  <c r="S12702" i="3" s="1"/>
  <c r="U12702" i="3" s="1"/>
  <c r="V12707" i="3"/>
  <c r="S12707" i="3" s="1"/>
  <c r="U12707" i="3" s="1"/>
  <c r="V12722" i="3"/>
  <c r="S12722" i="3" s="1"/>
  <c r="U12722" i="3" s="1"/>
  <c r="V12737" i="3"/>
  <c r="S12737" i="3" s="1"/>
  <c r="U12737" i="3" s="1"/>
  <c r="V12752" i="3"/>
  <c r="S12752" i="3" s="1"/>
  <c r="U12752" i="3" s="1"/>
  <c r="V12767" i="3"/>
  <c r="S12767" i="3" s="1"/>
  <c r="V12782" i="3"/>
  <c r="S12782" i="3" s="1"/>
  <c r="U12782" i="3" s="1"/>
  <c r="V12797" i="3"/>
  <c r="S12797" i="3" s="1"/>
  <c r="U12797" i="3" s="1"/>
  <c r="V12712" i="3"/>
  <c r="S12712" i="3" s="1"/>
  <c r="U12712" i="3" s="1"/>
  <c r="V12727" i="3"/>
  <c r="S12727" i="3" s="1"/>
  <c r="U12727" i="3" s="1"/>
  <c r="V12742" i="3"/>
  <c r="S12742" i="3" s="1"/>
  <c r="U12742" i="3" s="1"/>
  <c r="V12757" i="3"/>
  <c r="S12757" i="3" s="1"/>
  <c r="U12757" i="3" s="1"/>
  <c r="V12772" i="3"/>
  <c r="S12772" i="3" s="1"/>
  <c r="U12772" i="3" s="1"/>
  <c r="V12787" i="3"/>
  <c r="S12787" i="3" s="1"/>
  <c r="U12787" i="3" s="1"/>
  <c r="V12802" i="3"/>
  <c r="S12802" i="3" s="1"/>
  <c r="U12802" i="3" s="1"/>
  <c r="V12717" i="3"/>
  <c r="S12717" i="3" s="1"/>
  <c r="U12717" i="3" s="1"/>
  <c r="V12732" i="3"/>
  <c r="S12732" i="3" s="1"/>
  <c r="U12732" i="3" s="1"/>
  <c r="V12747" i="3"/>
  <c r="S12747" i="3" s="1"/>
  <c r="V12762" i="3"/>
  <c r="S12762" i="3" s="1"/>
  <c r="U12762" i="3" s="1"/>
  <c r="V12777" i="3"/>
  <c r="S12777" i="3" s="1"/>
  <c r="U12777" i="3" s="1"/>
  <c r="V12792" i="3"/>
  <c r="S12792" i="3" s="1"/>
  <c r="U12792" i="3" s="1"/>
  <c r="V12807" i="3"/>
  <c r="S12807" i="3" s="1"/>
  <c r="U12807" i="3" s="1"/>
  <c r="V12812" i="3"/>
  <c r="S12812" i="3" s="1"/>
  <c r="U12812" i="3" s="1"/>
  <c r="V12827" i="3"/>
  <c r="S12827" i="3" s="1"/>
  <c r="U12827" i="3" s="1"/>
  <c r="V12842" i="3"/>
  <c r="S12842" i="3" s="1"/>
  <c r="U12842" i="3" s="1"/>
  <c r="V12857" i="3"/>
  <c r="S12857" i="3" s="1"/>
  <c r="U12857" i="3" s="1"/>
  <c r="V12872" i="3"/>
  <c r="S12872" i="3" s="1"/>
  <c r="U12872" i="3" s="1"/>
  <c r="V12887" i="3"/>
  <c r="S12887" i="3" s="1"/>
  <c r="U12887" i="3" s="1"/>
  <c r="V12902" i="3"/>
  <c r="S12902" i="3" s="1"/>
  <c r="U12902" i="3" s="1"/>
  <c r="V12817" i="3"/>
  <c r="S12817" i="3" s="1"/>
  <c r="U12817" i="3" s="1"/>
  <c r="V12832" i="3"/>
  <c r="S12832" i="3" s="1"/>
  <c r="U12832" i="3" s="1"/>
  <c r="V12847" i="3"/>
  <c r="S12847" i="3" s="1"/>
  <c r="U12847" i="3" s="1"/>
  <c r="V12862" i="3"/>
  <c r="S12862" i="3" s="1"/>
  <c r="U12862" i="3" s="1"/>
  <c r="V12877" i="3"/>
  <c r="S12877" i="3" s="1"/>
  <c r="U12877" i="3" s="1"/>
  <c r="V12892" i="3"/>
  <c r="S12892" i="3" s="1"/>
  <c r="U12892" i="3" s="1"/>
  <c r="V12907" i="3"/>
  <c r="S12907" i="3" s="1"/>
  <c r="U12907" i="3" s="1"/>
  <c r="V12822" i="3"/>
  <c r="S12822" i="3" s="1"/>
  <c r="U12822" i="3" s="1"/>
  <c r="V12837" i="3"/>
  <c r="S12837" i="3" s="1"/>
  <c r="V12852" i="3"/>
  <c r="S12852" i="3" s="1"/>
  <c r="U12852" i="3" s="1"/>
  <c r="V12867" i="3"/>
  <c r="S12867" i="3" s="1"/>
  <c r="U12867" i="3" s="1"/>
  <c r="V12882" i="3"/>
  <c r="S12882" i="3" s="1"/>
  <c r="U12882" i="3" s="1"/>
  <c r="V12897" i="3"/>
  <c r="S12897" i="3" s="1"/>
  <c r="U12897" i="3" s="1"/>
  <c r="V12912" i="3"/>
  <c r="S12912" i="3" s="1"/>
  <c r="U12912" i="3" s="1"/>
  <c r="V12917" i="3"/>
  <c r="S12917" i="3" s="1"/>
  <c r="U12917" i="3" s="1"/>
  <c r="V12932" i="3"/>
  <c r="S12932" i="3" s="1"/>
  <c r="U12932" i="3" s="1"/>
  <c r="V12947" i="3"/>
  <c r="S12947" i="3" s="1"/>
  <c r="U12947" i="3" s="1"/>
  <c r="V12962" i="3"/>
  <c r="S12962" i="3" s="1"/>
  <c r="U12962" i="3" s="1"/>
  <c r="V12977" i="3"/>
  <c r="S12977" i="3" s="1"/>
  <c r="U12977" i="3" s="1"/>
  <c r="V12992" i="3"/>
  <c r="S12992" i="3" s="1"/>
  <c r="U12992" i="3" s="1"/>
  <c r="V13007" i="3"/>
  <c r="S13007" i="3" s="1"/>
  <c r="U13007" i="3" s="1"/>
  <c r="V12922" i="3"/>
  <c r="S12922" i="3" s="1"/>
  <c r="U12922" i="3" s="1"/>
  <c r="V12937" i="3"/>
  <c r="S12937" i="3" s="1"/>
  <c r="U12937" i="3" s="1"/>
  <c r="V12952" i="3"/>
  <c r="S12952" i="3" s="1"/>
  <c r="U12952" i="3" s="1"/>
  <c r="V12967" i="3"/>
  <c r="S12967" i="3" s="1"/>
  <c r="U12967" i="3" s="1"/>
  <c r="V12982" i="3"/>
  <c r="S12982" i="3" s="1"/>
  <c r="U12982" i="3" s="1"/>
  <c r="V12997" i="3"/>
  <c r="S12997" i="3" s="1"/>
  <c r="U12997" i="3" s="1"/>
  <c r="V13012" i="3"/>
  <c r="S13012" i="3" s="1"/>
  <c r="U13012" i="3" s="1"/>
  <c r="V12927" i="3"/>
  <c r="S12927" i="3" s="1"/>
  <c r="U12927" i="3" s="1"/>
  <c r="V12942" i="3"/>
  <c r="S12942" i="3" s="1"/>
  <c r="U12942" i="3" s="1"/>
  <c r="V12957" i="3"/>
  <c r="S12957" i="3" s="1"/>
  <c r="U12957" i="3" s="1"/>
  <c r="V12972" i="3"/>
  <c r="S12972" i="3" s="1"/>
  <c r="U12972" i="3" s="1"/>
  <c r="V12987" i="3"/>
  <c r="S12987" i="3" s="1"/>
  <c r="U12987" i="3" s="1"/>
  <c r="V13002" i="3"/>
  <c r="S13002" i="3" s="1"/>
  <c r="U13002" i="3" s="1"/>
  <c r="V13017" i="3"/>
  <c r="S13017" i="3" s="1"/>
  <c r="U13017" i="3" s="1"/>
  <c r="V13022" i="3"/>
  <c r="S13022" i="3" s="1"/>
  <c r="U13022" i="3" s="1"/>
  <c r="V13037" i="3"/>
  <c r="S13037" i="3" s="1"/>
  <c r="U13037" i="3" s="1"/>
  <c r="V13052" i="3"/>
  <c r="S13052" i="3" s="1"/>
  <c r="U13052" i="3" s="1"/>
  <c r="V13067" i="3"/>
  <c r="S13067" i="3" s="1"/>
  <c r="U13067" i="3" s="1"/>
  <c r="V13082" i="3"/>
  <c r="S13082" i="3" s="1"/>
  <c r="U13082" i="3" s="1"/>
  <c r="V13097" i="3"/>
  <c r="S13097" i="3" s="1"/>
  <c r="U13097" i="3" s="1"/>
  <c r="V13112" i="3"/>
  <c r="S13112" i="3" s="1"/>
  <c r="U13112" i="3" s="1"/>
  <c r="V13027" i="3"/>
  <c r="S13027" i="3" s="1"/>
  <c r="U13027" i="3" s="1"/>
  <c r="V13042" i="3"/>
  <c r="S13042" i="3" s="1"/>
  <c r="U13042" i="3" s="1"/>
  <c r="V13057" i="3"/>
  <c r="S13057" i="3" s="1"/>
  <c r="U13057" i="3" s="1"/>
  <c r="V13072" i="3"/>
  <c r="S13072" i="3" s="1"/>
  <c r="U13072" i="3" s="1"/>
  <c r="V13087" i="3"/>
  <c r="S13087" i="3" s="1"/>
  <c r="U13087" i="3" s="1"/>
  <c r="V13102" i="3"/>
  <c r="S13102" i="3" s="1"/>
  <c r="U13102" i="3" s="1"/>
  <c r="V13117" i="3"/>
  <c r="S13117" i="3" s="1"/>
  <c r="U13117" i="3" s="1"/>
  <c r="V13032" i="3"/>
  <c r="S13032" i="3" s="1"/>
  <c r="U13032" i="3" s="1"/>
  <c r="V13047" i="3"/>
  <c r="S13047" i="3" s="1"/>
  <c r="U13047" i="3" s="1"/>
  <c r="V13062" i="3"/>
  <c r="S13062" i="3" s="1"/>
  <c r="U13062" i="3" s="1"/>
  <c r="V13077" i="3"/>
  <c r="S13077" i="3" s="1"/>
  <c r="U13077" i="3" s="1"/>
  <c r="V13092" i="3"/>
  <c r="S13092" i="3" s="1"/>
  <c r="U13092" i="3" s="1"/>
  <c r="V13107" i="3"/>
  <c r="S13107" i="3" s="1"/>
  <c r="U13107" i="3" s="1"/>
  <c r="V13122" i="3"/>
  <c r="S13122" i="3" s="1"/>
  <c r="U13122" i="3" s="1"/>
  <c r="V13127" i="3"/>
  <c r="S13127" i="3" s="1"/>
  <c r="U13127" i="3" s="1"/>
  <c r="V13142" i="3"/>
  <c r="S13142" i="3" s="1"/>
  <c r="U13142" i="3" s="1"/>
  <c r="V13157" i="3"/>
  <c r="S13157" i="3" s="1"/>
  <c r="U13157" i="3" s="1"/>
  <c r="V13172" i="3"/>
  <c r="S13172" i="3" s="1"/>
  <c r="U13172" i="3" s="1"/>
  <c r="V13187" i="3"/>
  <c r="S13187" i="3" s="1"/>
  <c r="U13187" i="3" s="1"/>
  <c r="V13202" i="3"/>
  <c r="S13202" i="3" s="1"/>
  <c r="U13202" i="3" s="1"/>
  <c r="V13217" i="3"/>
  <c r="S13217" i="3" s="1"/>
  <c r="U13217" i="3" s="1"/>
  <c r="V13132" i="3"/>
  <c r="S13132" i="3" s="1"/>
  <c r="U13132" i="3" s="1"/>
  <c r="V13147" i="3"/>
  <c r="S13147" i="3" s="1"/>
  <c r="U13147" i="3" s="1"/>
  <c r="V13162" i="3"/>
  <c r="S13162" i="3" s="1"/>
  <c r="U13162" i="3" s="1"/>
  <c r="V13177" i="3"/>
  <c r="S13177" i="3" s="1"/>
  <c r="U13177" i="3" s="1"/>
  <c r="V13192" i="3"/>
  <c r="S13192" i="3" s="1"/>
  <c r="U13192" i="3" s="1"/>
  <c r="V13207" i="3"/>
  <c r="S13207" i="3" s="1"/>
  <c r="V13222" i="3"/>
  <c r="S13222" i="3" s="1"/>
  <c r="U13222" i="3" s="1"/>
  <c r="V13137" i="3"/>
  <c r="S13137" i="3" s="1"/>
  <c r="U13137" i="3" s="1"/>
  <c r="V13152" i="3"/>
  <c r="S13152" i="3" s="1"/>
  <c r="U13152" i="3" s="1"/>
  <c r="V13167" i="3"/>
  <c r="S13167" i="3" s="1"/>
  <c r="U13167" i="3" s="1"/>
  <c r="V13182" i="3"/>
  <c r="S13182" i="3" s="1"/>
  <c r="U13182" i="3" s="1"/>
  <c r="V13197" i="3"/>
  <c r="S13197" i="3" s="1"/>
  <c r="U13197" i="3" s="1"/>
  <c r="V13212" i="3"/>
  <c r="S13212" i="3" s="1"/>
  <c r="U13212" i="3" s="1"/>
  <c r="V13227" i="3"/>
  <c r="S13227" i="3" s="1"/>
  <c r="U13227" i="3" s="1"/>
  <c r="V13232" i="3"/>
  <c r="S13232" i="3" s="1"/>
  <c r="U13232" i="3" s="1"/>
  <c r="V13262" i="3"/>
  <c r="S13262" i="3" s="1"/>
  <c r="U13262" i="3" s="1"/>
  <c r="V13292" i="3"/>
  <c r="S13292" i="3" s="1"/>
  <c r="U13292" i="3" s="1"/>
  <c r="V13322" i="3"/>
  <c r="S13322" i="3" s="1"/>
  <c r="U13322" i="3" s="1"/>
  <c r="V13352" i="3"/>
  <c r="S13352" i="3" s="1"/>
  <c r="U13352" i="3" s="1"/>
  <c r="V13382" i="3"/>
  <c r="S13382" i="3" s="1"/>
  <c r="U13382" i="3" s="1"/>
  <c r="V13412" i="3"/>
  <c r="S13412" i="3" s="1"/>
  <c r="U13412" i="3" s="1"/>
  <c r="V13242" i="3"/>
  <c r="S13242" i="3" s="1"/>
  <c r="V13272" i="3"/>
  <c r="S13272" i="3" s="1"/>
  <c r="U13272" i="3" s="1"/>
  <c r="V13302" i="3"/>
  <c r="S13302" i="3" s="1"/>
  <c r="U13302" i="3" s="1"/>
  <c r="V13332" i="3"/>
  <c r="S13332" i="3" s="1"/>
  <c r="U13332" i="3" s="1"/>
  <c r="V13362" i="3"/>
  <c r="S13362" i="3" s="1"/>
  <c r="U13362" i="3" s="1"/>
  <c r="V13392" i="3"/>
  <c r="S13392" i="3" s="1"/>
  <c r="U13392" i="3" s="1"/>
  <c r="V13422" i="3"/>
  <c r="S13422" i="3" s="1"/>
  <c r="U13422" i="3" s="1"/>
  <c r="V13252" i="3"/>
  <c r="S13252" i="3" s="1"/>
  <c r="U13252" i="3" s="1"/>
  <c r="V13282" i="3"/>
  <c r="S13282" i="3" s="1"/>
  <c r="U13282" i="3" s="1"/>
  <c r="V13312" i="3"/>
  <c r="S13312" i="3" s="1"/>
  <c r="U13312" i="3" s="1"/>
  <c r="V13342" i="3"/>
  <c r="S13342" i="3" s="1"/>
  <c r="U13342" i="3" s="1"/>
  <c r="V13372" i="3"/>
  <c r="S13372" i="3" s="1"/>
  <c r="U13372" i="3" s="1"/>
  <c r="V13402" i="3"/>
  <c r="S13402" i="3" s="1"/>
  <c r="U13402" i="3" s="1"/>
  <c r="V13432" i="3"/>
  <c r="S13432" i="3" s="1"/>
  <c r="U13432" i="3" s="1"/>
  <c r="V13233" i="3"/>
  <c r="S13233" i="3" s="1"/>
  <c r="U13233" i="3" s="1"/>
  <c r="V13263" i="3"/>
  <c r="S13263" i="3" s="1"/>
  <c r="U13263" i="3" s="1"/>
  <c r="V13293" i="3"/>
  <c r="S13293" i="3" s="1"/>
  <c r="U13293" i="3" s="1"/>
  <c r="V13323" i="3"/>
  <c r="S13323" i="3" s="1"/>
  <c r="U13323" i="3" s="1"/>
  <c r="V13353" i="3"/>
  <c r="S13353" i="3" s="1"/>
  <c r="U13353" i="3" s="1"/>
  <c r="V13383" i="3"/>
  <c r="S13383" i="3" s="1"/>
  <c r="U13383" i="3" s="1"/>
  <c r="V13413" i="3"/>
  <c r="S13413" i="3" s="1"/>
  <c r="U13413" i="3" s="1"/>
  <c r="V13243" i="3"/>
  <c r="S13243" i="3" s="1"/>
  <c r="U13243" i="3" s="1"/>
  <c r="V13273" i="3"/>
  <c r="S13273" i="3" s="1"/>
  <c r="U13273" i="3" s="1"/>
  <c r="V13303" i="3"/>
  <c r="S13303" i="3" s="1"/>
  <c r="U13303" i="3" s="1"/>
  <c r="V13333" i="3"/>
  <c r="S13333" i="3" s="1"/>
  <c r="U13333" i="3" s="1"/>
  <c r="V13363" i="3"/>
  <c r="S13363" i="3" s="1"/>
  <c r="U13363" i="3" s="1"/>
  <c r="V13393" i="3"/>
  <c r="S13393" i="3" s="1"/>
  <c r="U13393" i="3" s="1"/>
  <c r="V13423" i="3"/>
  <c r="S13423" i="3" s="1"/>
  <c r="U13423" i="3" s="1"/>
  <c r="V13253" i="3"/>
  <c r="S13253" i="3" s="1"/>
  <c r="U13253" i="3" s="1"/>
  <c r="V13283" i="3"/>
  <c r="S13283" i="3" s="1"/>
  <c r="U13283" i="3" s="1"/>
  <c r="V13313" i="3"/>
  <c r="S13313" i="3" s="1"/>
  <c r="U13313" i="3" s="1"/>
  <c r="V13343" i="3"/>
  <c r="S13343" i="3" s="1"/>
  <c r="U13343" i="3" s="1"/>
  <c r="V13373" i="3"/>
  <c r="S13373" i="3" s="1"/>
  <c r="U13373" i="3" s="1"/>
  <c r="V13403" i="3"/>
  <c r="S13403" i="3" s="1"/>
  <c r="U13403" i="3" s="1"/>
  <c r="V13433" i="3"/>
  <c r="S13433" i="3" s="1"/>
  <c r="U13433" i="3" s="1"/>
  <c r="V13442" i="3"/>
  <c r="S13442" i="3" s="1"/>
  <c r="U13442" i="3" s="1"/>
  <c r="V13457" i="3"/>
  <c r="S13457" i="3" s="1"/>
  <c r="U13457" i="3" s="1"/>
  <c r="V13472" i="3"/>
  <c r="S13472" i="3" s="1"/>
  <c r="U13472" i="3" s="1"/>
  <c r="V13487" i="3"/>
  <c r="S13487" i="3" s="1"/>
  <c r="U13487" i="3" s="1"/>
  <c r="V13502" i="3"/>
  <c r="S13502" i="3" s="1"/>
  <c r="U13502" i="3" s="1"/>
  <c r="V13517" i="3"/>
  <c r="S13517" i="3" s="1"/>
  <c r="U13517" i="3" s="1"/>
  <c r="V13532" i="3"/>
  <c r="S13532" i="3" s="1"/>
  <c r="U13532" i="3" s="1"/>
  <c r="V13447" i="3"/>
  <c r="S13447" i="3" s="1"/>
  <c r="U13447" i="3" s="1"/>
  <c r="V13462" i="3"/>
  <c r="S13462" i="3" s="1"/>
  <c r="U13462" i="3" s="1"/>
  <c r="V13477" i="3"/>
  <c r="S13477" i="3" s="1"/>
  <c r="U13477" i="3" s="1"/>
  <c r="V13492" i="3"/>
  <c r="S13492" i="3" s="1"/>
  <c r="U13492" i="3" s="1"/>
  <c r="V13507" i="3"/>
  <c r="S13507" i="3" s="1"/>
  <c r="U13507" i="3" s="1"/>
  <c r="V13522" i="3"/>
  <c r="S13522" i="3" s="1"/>
  <c r="U13522" i="3" s="1"/>
  <c r="V13537" i="3"/>
  <c r="S13537" i="3" s="1"/>
  <c r="V13452" i="3"/>
  <c r="S13452" i="3" s="1"/>
  <c r="U13452" i="3" s="1"/>
  <c r="V13467" i="3"/>
  <c r="S13467" i="3" s="1"/>
  <c r="U13467" i="3" s="1"/>
  <c r="V13482" i="3"/>
  <c r="S13482" i="3" s="1"/>
  <c r="U13482" i="3" s="1"/>
  <c r="V13497" i="3"/>
  <c r="S13497" i="3" s="1"/>
  <c r="U13497" i="3" s="1"/>
  <c r="V13512" i="3"/>
  <c r="S13512" i="3" s="1"/>
  <c r="U13512" i="3" s="1"/>
  <c r="V13527" i="3"/>
  <c r="S13527" i="3" s="1"/>
  <c r="U13527" i="3" s="1"/>
  <c r="V13542" i="3"/>
  <c r="S13542" i="3" s="1"/>
  <c r="U13542" i="3" s="1"/>
  <c r="V13547" i="3"/>
  <c r="S13547" i="3" s="1"/>
  <c r="U13547" i="3" s="1"/>
  <c r="V13562" i="3"/>
  <c r="S13562" i="3" s="1"/>
  <c r="U13562" i="3" s="1"/>
  <c r="V13577" i="3"/>
  <c r="S13577" i="3" s="1"/>
  <c r="U13577" i="3" s="1"/>
  <c r="V13592" i="3"/>
  <c r="S13592" i="3" s="1"/>
  <c r="U13592" i="3" s="1"/>
  <c r="V13607" i="3"/>
  <c r="S13607" i="3" s="1"/>
  <c r="U13607" i="3" s="1"/>
  <c r="V13622" i="3"/>
  <c r="S13622" i="3" s="1"/>
  <c r="U13622" i="3" s="1"/>
  <c r="V13637" i="3"/>
  <c r="S13637" i="3" s="1"/>
  <c r="U13637" i="3" s="1"/>
  <c r="V13552" i="3"/>
  <c r="S13552" i="3" s="1"/>
  <c r="U13552" i="3" s="1"/>
  <c r="V13567" i="3"/>
  <c r="S13567" i="3" s="1"/>
  <c r="U13567" i="3" s="1"/>
  <c r="V13582" i="3"/>
  <c r="S13582" i="3" s="1"/>
  <c r="U13582" i="3" s="1"/>
  <c r="V13597" i="3"/>
  <c r="S13597" i="3" s="1"/>
  <c r="U13597" i="3" s="1"/>
  <c r="V13612" i="3"/>
  <c r="S13612" i="3" s="1"/>
  <c r="U13612" i="3" s="1"/>
  <c r="V13627" i="3"/>
  <c r="S13627" i="3" s="1"/>
  <c r="U13627" i="3" s="1"/>
  <c r="V13642" i="3"/>
  <c r="S13642" i="3" s="1"/>
  <c r="U13642" i="3" s="1"/>
  <c r="V13557" i="3"/>
  <c r="S13557" i="3" s="1"/>
  <c r="U13557" i="3" s="1"/>
  <c r="V13572" i="3"/>
  <c r="S13572" i="3" s="1"/>
  <c r="U13572" i="3" s="1"/>
  <c r="V13587" i="3"/>
  <c r="S13587" i="3" s="1"/>
  <c r="U13587" i="3" s="1"/>
  <c r="V13602" i="3"/>
  <c r="S13602" i="3" s="1"/>
  <c r="U13602" i="3" s="1"/>
  <c r="V13617" i="3"/>
  <c r="S13617" i="3" s="1"/>
  <c r="U13617" i="3" s="1"/>
  <c r="V13632" i="3"/>
  <c r="S13632" i="3" s="1"/>
  <c r="U13632" i="3" s="1"/>
  <c r="V13647" i="3"/>
  <c r="S13647" i="3" s="1"/>
  <c r="U13647" i="3" s="1"/>
  <c r="V13652" i="3"/>
  <c r="S13652" i="3" s="1"/>
  <c r="U13652" i="3" s="1"/>
  <c r="V13667" i="3"/>
  <c r="S13667" i="3" s="1"/>
  <c r="U13667" i="3" s="1"/>
  <c r="V13682" i="3"/>
  <c r="S13682" i="3" s="1"/>
  <c r="U13682" i="3" s="1"/>
  <c r="V13697" i="3"/>
  <c r="S13697" i="3" s="1"/>
  <c r="U13697" i="3" s="1"/>
  <c r="V13712" i="3"/>
  <c r="S13712" i="3" s="1"/>
  <c r="U13712" i="3" s="1"/>
  <c r="V13727" i="3"/>
  <c r="S13727" i="3" s="1"/>
  <c r="U13727" i="3" s="1"/>
  <c r="V13742" i="3"/>
  <c r="S13742" i="3" s="1"/>
  <c r="U13742" i="3" s="1"/>
  <c r="V13657" i="3"/>
  <c r="S13657" i="3" s="1"/>
  <c r="U13657" i="3" s="1"/>
  <c r="V13672" i="3"/>
  <c r="S13672" i="3" s="1"/>
  <c r="U13672" i="3" s="1"/>
  <c r="V13687" i="3"/>
  <c r="S13687" i="3" s="1"/>
  <c r="U13687" i="3" s="1"/>
  <c r="V13702" i="3"/>
  <c r="S13702" i="3" s="1"/>
  <c r="U13702" i="3" s="1"/>
  <c r="V13717" i="3"/>
  <c r="S13717" i="3" s="1"/>
  <c r="U13717" i="3" s="1"/>
  <c r="V13732" i="3"/>
  <c r="S13732" i="3" s="1"/>
  <c r="U13732" i="3" s="1"/>
  <c r="V13747" i="3"/>
  <c r="S13747" i="3" s="1"/>
  <c r="U13747" i="3" s="1"/>
  <c r="V13662" i="3"/>
  <c r="S13662" i="3" s="1"/>
  <c r="U13662" i="3" s="1"/>
  <c r="V13677" i="3"/>
  <c r="S13677" i="3" s="1"/>
  <c r="U13677" i="3" s="1"/>
  <c r="V13692" i="3"/>
  <c r="S13692" i="3" s="1"/>
  <c r="U13692" i="3" s="1"/>
  <c r="V13707" i="3"/>
  <c r="S13707" i="3" s="1"/>
  <c r="U13707" i="3" s="1"/>
  <c r="V13722" i="3"/>
  <c r="S13722" i="3" s="1"/>
  <c r="U13722" i="3" s="1"/>
  <c r="V13737" i="3"/>
  <c r="S13737" i="3" s="1"/>
  <c r="U13737" i="3" s="1"/>
  <c r="V13752" i="3"/>
  <c r="S13752" i="3" s="1"/>
  <c r="U13752" i="3" s="1"/>
  <c r="V13757" i="3"/>
  <c r="S13757" i="3" s="1"/>
  <c r="U13757" i="3" s="1"/>
  <c r="V13772" i="3"/>
  <c r="S13772" i="3" s="1"/>
  <c r="U13772" i="3" s="1"/>
  <c r="V13787" i="3"/>
  <c r="S13787" i="3" s="1"/>
  <c r="U13787" i="3" s="1"/>
  <c r="V13802" i="3"/>
  <c r="S13802" i="3" s="1"/>
  <c r="U13802" i="3" s="1"/>
  <c r="V13817" i="3"/>
  <c r="S13817" i="3" s="1"/>
  <c r="U13817" i="3" s="1"/>
  <c r="V13832" i="3"/>
  <c r="S13832" i="3" s="1"/>
  <c r="U13832" i="3" s="1"/>
  <c r="V13847" i="3"/>
  <c r="S13847" i="3" s="1"/>
  <c r="U13847" i="3" s="1"/>
  <c r="V13762" i="3"/>
  <c r="S13762" i="3" s="1"/>
  <c r="U13762" i="3" s="1"/>
  <c r="V13777" i="3"/>
  <c r="S13777" i="3" s="1"/>
  <c r="U13777" i="3" s="1"/>
  <c r="V13792" i="3"/>
  <c r="S13792" i="3" s="1"/>
  <c r="U13792" i="3" s="1"/>
  <c r="V13807" i="3"/>
  <c r="S13807" i="3" s="1"/>
  <c r="U13807" i="3" s="1"/>
  <c r="V13822" i="3"/>
  <c r="S13822" i="3" s="1"/>
  <c r="U13822" i="3" s="1"/>
  <c r="V13837" i="3"/>
  <c r="S13837" i="3" s="1"/>
  <c r="U13837" i="3" s="1"/>
  <c r="V13852" i="3"/>
  <c r="S13852" i="3" s="1"/>
  <c r="U13852" i="3" s="1"/>
  <c r="V13767" i="3"/>
  <c r="S13767" i="3" s="1"/>
  <c r="U13767" i="3" s="1"/>
  <c r="V13782" i="3"/>
  <c r="S13782" i="3" s="1"/>
  <c r="U13782" i="3" s="1"/>
  <c r="V13797" i="3"/>
  <c r="S13797" i="3" s="1"/>
  <c r="U13797" i="3" s="1"/>
  <c r="V13812" i="3"/>
  <c r="S13812" i="3" s="1"/>
  <c r="U13812" i="3" s="1"/>
  <c r="V13827" i="3"/>
  <c r="S13827" i="3" s="1"/>
  <c r="U13827" i="3" s="1"/>
  <c r="V13842" i="3"/>
  <c r="S13842" i="3" s="1"/>
  <c r="U13842" i="3" s="1"/>
  <c r="V13857" i="3"/>
  <c r="S13857" i="3" s="1"/>
  <c r="U13857" i="3" s="1"/>
  <c r="V13862" i="3"/>
  <c r="S13862" i="3" s="1"/>
  <c r="U13862" i="3" s="1"/>
  <c r="V13877" i="3"/>
  <c r="S13877" i="3" s="1"/>
  <c r="U13877" i="3" s="1"/>
  <c r="V13892" i="3"/>
  <c r="S13892" i="3" s="1"/>
  <c r="U13892" i="3" s="1"/>
  <c r="V13907" i="3"/>
  <c r="S13907" i="3" s="1"/>
  <c r="U13907" i="3" s="1"/>
  <c r="V13922" i="3"/>
  <c r="S13922" i="3" s="1"/>
  <c r="U13922" i="3" s="1"/>
  <c r="V13937" i="3"/>
  <c r="S13937" i="3" s="1"/>
  <c r="U13937" i="3" s="1"/>
  <c r="V13952" i="3"/>
  <c r="S13952" i="3" s="1"/>
  <c r="U13952" i="3" s="1"/>
  <c r="V13867" i="3"/>
  <c r="S13867" i="3" s="1"/>
  <c r="U13867" i="3" s="1"/>
  <c r="V13882" i="3"/>
  <c r="S13882" i="3" s="1"/>
  <c r="U13882" i="3" s="1"/>
  <c r="V13897" i="3"/>
  <c r="S13897" i="3" s="1"/>
  <c r="U13897" i="3" s="1"/>
  <c r="V13912" i="3"/>
  <c r="S13912" i="3" s="1"/>
  <c r="U13912" i="3" s="1"/>
  <c r="V13927" i="3"/>
  <c r="S13927" i="3" s="1"/>
  <c r="U13927" i="3" s="1"/>
  <c r="V13942" i="3"/>
  <c r="S13942" i="3" s="1"/>
  <c r="U13942" i="3" s="1"/>
  <c r="V13957" i="3"/>
  <c r="S13957" i="3" s="1"/>
  <c r="U13957" i="3" s="1"/>
  <c r="V13872" i="3"/>
  <c r="S13872" i="3" s="1"/>
  <c r="U13872" i="3" s="1"/>
  <c r="V13887" i="3"/>
  <c r="S13887" i="3" s="1"/>
  <c r="U13887" i="3" s="1"/>
  <c r="V13902" i="3"/>
  <c r="S13902" i="3" s="1"/>
  <c r="U13902" i="3" s="1"/>
  <c r="V13917" i="3"/>
  <c r="S13917" i="3" s="1"/>
  <c r="U13917" i="3" s="1"/>
  <c r="V13932" i="3"/>
  <c r="S13932" i="3" s="1"/>
  <c r="U13932" i="3" s="1"/>
  <c r="V13947" i="3"/>
  <c r="S13947" i="3" s="1"/>
  <c r="U13947" i="3" s="1"/>
  <c r="V13962" i="3"/>
  <c r="S13962" i="3" s="1"/>
  <c r="U13962" i="3" s="1"/>
  <c r="V13967" i="3"/>
  <c r="S13967" i="3" s="1"/>
  <c r="U13967" i="3" s="1"/>
  <c r="V13982" i="3"/>
  <c r="S13982" i="3" s="1"/>
  <c r="U13982" i="3" s="1"/>
  <c r="V13997" i="3"/>
  <c r="S13997" i="3" s="1"/>
  <c r="U13997" i="3" s="1"/>
  <c r="V14012" i="3"/>
  <c r="S14012" i="3" s="1"/>
  <c r="U14012" i="3" s="1"/>
  <c r="V14027" i="3"/>
  <c r="S14027" i="3" s="1"/>
  <c r="U14027" i="3" s="1"/>
  <c r="V14042" i="3"/>
  <c r="S14042" i="3" s="1"/>
  <c r="U14042" i="3" s="1"/>
  <c r="V14057" i="3"/>
  <c r="S14057" i="3" s="1"/>
  <c r="U14057" i="3" s="1"/>
  <c r="V13972" i="3"/>
  <c r="S13972" i="3" s="1"/>
  <c r="U13972" i="3" s="1"/>
  <c r="V13987" i="3"/>
  <c r="S13987" i="3" s="1"/>
  <c r="U13987" i="3" s="1"/>
  <c r="V14002" i="3"/>
  <c r="S14002" i="3" s="1"/>
  <c r="U14002" i="3" s="1"/>
  <c r="V14017" i="3"/>
  <c r="S14017" i="3" s="1"/>
  <c r="U14017" i="3" s="1"/>
  <c r="V14032" i="3"/>
  <c r="S14032" i="3" s="1"/>
  <c r="U14032" i="3" s="1"/>
  <c r="V14047" i="3"/>
  <c r="S14047" i="3" s="1"/>
  <c r="U14047" i="3" s="1"/>
  <c r="V14062" i="3"/>
  <c r="S14062" i="3" s="1"/>
  <c r="U14062" i="3" s="1"/>
  <c r="V13977" i="3"/>
  <c r="S13977" i="3" s="1"/>
  <c r="U13977" i="3" s="1"/>
  <c r="V13992" i="3"/>
  <c r="S13992" i="3" s="1"/>
  <c r="U13992" i="3" s="1"/>
  <c r="V14007" i="3"/>
  <c r="S14007" i="3" s="1"/>
  <c r="U14007" i="3" s="1"/>
  <c r="V14022" i="3"/>
  <c r="S14022" i="3" s="1"/>
  <c r="U14022" i="3" s="1"/>
  <c r="V14037" i="3"/>
  <c r="S14037" i="3" s="1"/>
  <c r="U14037" i="3" s="1"/>
  <c r="V14052" i="3"/>
  <c r="S14052" i="3" s="1"/>
  <c r="U14052" i="3" s="1"/>
  <c r="V14067" i="3"/>
  <c r="S14067" i="3" s="1"/>
  <c r="U14067" i="3" s="1"/>
  <c r="V14072" i="3"/>
  <c r="S14072" i="3" s="1"/>
  <c r="U14072" i="3" s="1"/>
  <c r="V14102" i="3"/>
  <c r="S14102" i="3" s="1"/>
  <c r="U14102" i="3" s="1"/>
  <c r="V14132" i="3"/>
  <c r="S14132" i="3" s="1"/>
  <c r="U14132" i="3" s="1"/>
  <c r="V14162" i="3"/>
  <c r="S14162" i="3" s="1"/>
  <c r="U14162" i="3" s="1"/>
  <c r="V14192" i="3"/>
  <c r="S14192" i="3" s="1"/>
  <c r="U14192" i="3" s="1"/>
  <c r="V14222" i="3"/>
  <c r="S14222" i="3" s="1"/>
  <c r="U14222" i="3" s="1"/>
  <c r="V14252" i="3"/>
  <c r="S14252" i="3" s="1"/>
  <c r="U14252" i="3" s="1"/>
  <c r="V14082" i="3"/>
  <c r="S14082" i="3" s="1"/>
  <c r="U14082" i="3" s="1"/>
  <c r="V14112" i="3"/>
  <c r="S14112" i="3" s="1"/>
  <c r="U14112" i="3" s="1"/>
  <c r="V14142" i="3"/>
  <c r="S14142" i="3" s="1"/>
  <c r="U14142" i="3" s="1"/>
  <c r="V14172" i="3"/>
  <c r="S14172" i="3" s="1"/>
  <c r="U14172" i="3" s="1"/>
  <c r="V14202" i="3"/>
  <c r="S14202" i="3" s="1"/>
  <c r="U14202" i="3" s="1"/>
  <c r="V14232" i="3"/>
  <c r="S14232" i="3" s="1"/>
  <c r="U14232" i="3" s="1"/>
  <c r="V14262" i="3"/>
  <c r="S14262" i="3" s="1"/>
  <c r="U14262" i="3" s="1"/>
  <c r="V14092" i="3"/>
  <c r="S14092" i="3" s="1"/>
  <c r="U14092" i="3" s="1"/>
  <c r="V14122" i="3"/>
  <c r="S14122" i="3" s="1"/>
  <c r="U14122" i="3" s="1"/>
  <c r="V14152" i="3"/>
  <c r="S14152" i="3" s="1"/>
  <c r="U14152" i="3" s="1"/>
  <c r="V14182" i="3"/>
  <c r="S14182" i="3" s="1"/>
  <c r="U14182" i="3" s="1"/>
  <c r="V14212" i="3"/>
  <c r="S14212" i="3" s="1"/>
  <c r="U14212" i="3" s="1"/>
  <c r="V14242" i="3"/>
  <c r="S14242" i="3" s="1"/>
  <c r="U14242" i="3" s="1"/>
  <c r="V14272" i="3"/>
  <c r="S14272" i="3" s="1"/>
  <c r="U14272" i="3" s="1"/>
  <c r="V14073" i="3"/>
  <c r="S14073" i="3" s="1"/>
  <c r="U14073" i="3" s="1"/>
  <c r="V14103" i="3"/>
  <c r="S14103" i="3" s="1"/>
  <c r="U14103" i="3" s="1"/>
  <c r="V14133" i="3"/>
  <c r="S14133" i="3" s="1"/>
  <c r="U14133" i="3" s="1"/>
  <c r="V14163" i="3"/>
  <c r="S14163" i="3" s="1"/>
  <c r="U14163" i="3" s="1"/>
  <c r="V14193" i="3"/>
  <c r="S14193" i="3" s="1"/>
  <c r="U14193" i="3" s="1"/>
  <c r="V14223" i="3"/>
  <c r="S14223" i="3" s="1"/>
  <c r="U14223" i="3" s="1"/>
  <c r="V14253" i="3"/>
  <c r="S14253" i="3" s="1"/>
  <c r="U14253" i="3" s="1"/>
  <c r="V14083" i="3"/>
  <c r="S14083" i="3" s="1"/>
  <c r="U14083" i="3" s="1"/>
  <c r="V14113" i="3"/>
  <c r="S14113" i="3" s="1"/>
  <c r="U14113" i="3" s="1"/>
  <c r="V14143" i="3"/>
  <c r="S14143" i="3" s="1"/>
  <c r="U14143" i="3" s="1"/>
  <c r="V14173" i="3"/>
  <c r="S14173" i="3" s="1"/>
  <c r="U14173" i="3" s="1"/>
  <c r="V14203" i="3"/>
  <c r="S14203" i="3" s="1"/>
  <c r="U14203" i="3" s="1"/>
  <c r="V14233" i="3"/>
  <c r="S14233" i="3" s="1"/>
  <c r="U14233" i="3" s="1"/>
  <c r="V14263" i="3"/>
  <c r="S14263" i="3" s="1"/>
  <c r="U14263" i="3" s="1"/>
  <c r="V14093" i="3"/>
  <c r="S14093" i="3" s="1"/>
  <c r="U14093" i="3" s="1"/>
  <c r="V14123" i="3"/>
  <c r="S14123" i="3" s="1"/>
  <c r="U14123" i="3" s="1"/>
  <c r="V14153" i="3"/>
  <c r="S14153" i="3" s="1"/>
  <c r="U14153" i="3" s="1"/>
  <c r="V14183" i="3"/>
  <c r="S14183" i="3" s="1"/>
  <c r="U14183" i="3" s="1"/>
  <c r="V14213" i="3"/>
  <c r="S14213" i="3" s="1"/>
  <c r="U14213" i="3" s="1"/>
  <c r="V14243" i="3"/>
  <c r="S14243" i="3" s="1"/>
  <c r="U14243" i="3" s="1"/>
  <c r="V14273" i="3"/>
  <c r="S14273" i="3" s="1"/>
  <c r="U14273" i="3" s="1"/>
  <c r="V14282" i="3"/>
  <c r="S14282" i="3" s="1"/>
  <c r="U14282" i="3" s="1"/>
  <c r="V14297" i="3"/>
  <c r="S14297" i="3" s="1"/>
  <c r="V14312" i="3"/>
  <c r="S14312" i="3" s="1"/>
  <c r="U14312" i="3" s="1"/>
  <c r="V14327" i="3"/>
  <c r="S14327" i="3" s="1"/>
  <c r="U14327" i="3" s="1"/>
  <c r="V14342" i="3"/>
  <c r="S14342" i="3" s="1"/>
  <c r="U14342" i="3" s="1"/>
  <c r="V14357" i="3"/>
  <c r="S14357" i="3" s="1"/>
  <c r="U14357" i="3" s="1"/>
  <c r="V14372" i="3"/>
  <c r="S14372" i="3" s="1"/>
  <c r="U14372" i="3" s="1"/>
  <c r="V14287" i="3"/>
  <c r="S14287" i="3" s="1"/>
  <c r="U14287" i="3" s="1"/>
  <c r="V14302" i="3"/>
  <c r="S14302" i="3" s="1"/>
  <c r="U14302" i="3" s="1"/>
  <c r="V14317" i="3"/>
  <c r="S14317" i="3" s="1"/>
  <c r="U14317" i="3" s="1"/>
  <c r="V14332" i="3"/>
  <c r="S14332" i="3" s="1"/>
  <c r="U14332" i="3" s="1"/>
  <c r="V14347" i="3"/>
  <c r="S14347" i="3" s="1"/>
  <c r="U14347" i="3" s="1"/>
  <c r="V14362" i="3"/>
  <c r="S14362" i="3" s="1"/>
  <c r="U14362" i="3" s="1"/>
  <c r="V14377" i="3"/>
  <c r="S14377" i="3" s="1"/>
  <c r="U14377" i="3" s="1"/>
  <c r="V14292" i="3"/>
  <c r="S14292" i="3" s="1"/>
  <c r="U14292" i="3" s="1"/>
  <c r="V14307" i="3"/>
  <c r="S14307" i="3" s="1"/>
  <c r="U14307" i="3" s="1"/>
  <c r="V14322" i="3"/>
  <c r="S14322" i="3" s="1"/>
  <c r="U14322" i="3" s="1"/>
  <c r="V14337" i="3"/>
  <c r="S14337" i="3" s="1"/>
  <c r="U14337" i="3" s="1"/>
  <c r="V14352" i="3"/>
  <c r="S14352" i="3" s="1"/>
  <c r="U14352" i="3" s="1"/>
  <c r="V14367" i="3"/>
  <c r="S14367" i="3" s="1"/>
  <c r="U14367" i="3" s="1"/>
  <c r="V14382" i="3"/>
  <c r="S14382" i="3" s="1"/>
  <c r="U14382" i="3" s="1"/>
  <c r="V14388" i="3"/>
  <c r="S14388" i="3" s="1"/>
  <c r="U14388" i="3" s="1"/>
  <c r="V14403" i="3"/>
  <c r="S14403" i="3" s="1"/>
  <c r="U14403" i="3" s="1"/>
  <c r="V14418" i="3"/>
  <c r="S14418" i="3" s="1"/>
  <c r="U14418" i="3" s="1"/>
  <c r="V14433" i="3"/>
  <c r="S14433" i="3" s="1"/>
  <c r="U14433" i="3" s="1"/>
  <c r="V14448" i="3"/>
  <c r="S14448" i="3" s="1"/>
  <c r="U14448" i="3" s="1"/>
  <c r="V14463" i="3"/>
  <c r="S14463" i="3" s="1"/>
  <c r="U14463" i="3" s="1"/>
  <c r="V14478" i="3"/>
  <c r="S14478" i="3" s="1"/>
  <c r="U14478" i="3" s="1"/>
  <c r="V14393" i="3"/>
  <c r="S14393" i="3" s="1"/>
  <c r="U14393" i="3" s="1"/>
  <c r="V14408" i="3"/>
  <c r="S14408" i="3" s="1"/>
  <c r="U14408" i="3" s="1"/>
  <c r="V14423" i="3"/>
  <c r="S14423" i="3" s="1"/>
  <c r="U14423" i="3" s="1"/>
  <c r="V14438" i="3"/>
  <c r="S14438" i="3" s="1"/>
  <c r="U14438" i="3" s="1"/>
  <c r="V14453" i="3"/>
  <c r="S14453" i="3" s="1"/>
  <c r="U14453" i="3" s="1"/>
  <c r="V14468" i="3"/>
  <c r="S14468" i="3" s="1"/>
  <c r="U14468" i="3" s="1"/>
  <c r="V14483" i="3"/>
  <c r="S14483" i="3" s="1"/>
  <c r="U14483" i="3" s="1"/>
  <c r="V14398" i="3"/>
  <c r="S14398" i="3" s="1"/>
  <c r="U14398" i="3" s="1"/>
  <c r="V14413" i="3"/>
  <c r="S14413" i="3" s="1"/>
  <c r="U14413" i="3" s="1"/>
  <c r="V14428" i="3"/>
  <c r="S14428" i="3" s="1"/>
  <c r="U14428" i="3" s="1"/>
  <c r="V14443" i="3"/>
  <c r="S14443" i="3" s="1"/>
  <c r="U14443" i="3" s="1"/>
  <c r="V14458" i="3"/>
  <c r="S14458" i="3" s="1"/>
  <c r="U14458" i="3" s="1"/>
  <c r="V14473" i="3"/>
  <c r="S14473" i="3" s="1"/>
  <c r="U14473" i="3" s="1"/>
  <c r="V14488" i="3"/>
  <c r="S14488" i="3" s="1"/>
  <c r="U14488" i="3" s="1"/>
  <c r="V14493" i="3"/>
  <c r="S14493" i="3" s="1"/>
  <c r="U14493" i="3" s="1"/>
  <c r="V14508" i="3"/>
  <c r="S14508" i="3" s="1"/>
  <c r="U14508" i="3" s="1"/>
  <c r="V14523" i="3"/>
  <c r="S14523" i="3" s="1"/>
  <c r="U14523" i="3" s="1"/>
  <c r="V14538" i="3"/>
  <c r="S14538" i="3" s="1"/>
  <c r="U14538" i="3" s="1"/>
  <c r="V14553" i="3"/>
  <c r="S14553" i="3" s="1"/>
  <c r="U14553" i="3" s="1"/>
  <c r="V14568" i="3"/>
  <c r="S14568" i="3" s="1"/>
  <c r="U14568" i="3" s="1"/>
  <c r="V14583" i="3"/>
  <c r="S14583" i="3" s="1"/>
  <c r="U14583" i="3" s="1"/>
  <c r="V14498" i="3"/>
  <c r="S14498" i="3" s="1"/>
  <c r="U14498" i="3" s="1"/>
  <c r="V14513" i="3"/>
  <c r="S14513" i="3" s="1"/>
  <c r="U14513" i="3" s="1"/>
  <c r="V14528" i="3"/>
  <c r="S14528" i="3" s="1"/>
  <c r="U14528" i="3" s="1"/>
  <c r="V14543" i="3"/>
  <c r="S14543" i="3" s="1"/>
  <c r="U14543" i="3" s="1"/>
  <c r="V14558" i="3"/>
  <c r="S14558" i="3" s="1"/>
  <c r="U14558" i="3" s="1"/>
  <c r="V14573" i="3"/>
  <c r="S14573" i="3" s="1"/>
  <c r="U14573" i="3" s="1"/>
  <c r="V14588" i="3"/>
  <c r="S14588" i="3" s="1"/>
  <c r="U14588" i="3" s="1"/>
  <c r="V14503" i="3"/>
  <c r="S14503" i="3" s="1"/>
  <c r="U14503" i="3" s="1"/>
  <c r="V14518" i="3"/>
  <c r="S14518" i="3" s="1"/>
  <c r="U14518" i="3" s="1"/>
  <c r="V14533" i="3"/>
  <c r="S14533" i="3" s="1"/>
  <c r="U14533" i="3" s="1"/>
  <c r="V14548" i="3"/>
  <c r="S14548" i="3" s="1"/>
  <c r="U14548" i="3" s="1"/>
  <c r="V14563" i="3"/>
  <c r="S14563" i="3" s="1"/>
  <c r="U14563" i="3" s="1"/>
  <c r="V14578" i="3"/>
  <c r="S14578" i="3" s="1"/>
  <c r="U14578" i="3" s="1"/>
  <c r="V14593" i="3"/>
  <c r="S14593" i="3" s="1"/>
  <c r="U14593" i="3" s="1"/>
  <c r="V14598" i="3"/>
  <c r="S14598" i="3" s="1"/>
  <c r="U14598" i="3" s="1"/>
  <c r="V14613" i="3"/>
  <c r="S14613" i="3" s="1"/>
  <c r="U14613" i="3" s="1"/>
  <c r="V14628" i="3"/>
  <c r="S14628" i="3" s="1"/>
  <c r="U14628" i="3" s="1"/>
  <c r="V14643" i="3"/>
  <c r="S14643" i="3" s="1"/>
  <c r="U14643" i="3" s="1"/>
  <c r="V14658" i="3"/>
  <c r="S14658" i="3" s="1"/>
  <c r="U14658" i="3" s="1"/>
  <c r="V14673" i="3"/>
  <c r="S14673" i="3" s="1"/>
  <c r="U14673" i="3" s="1"/>
  <c r="V14688" i="3"/>
  <c r="S14688" i="3" s="1"/>
  <c r="U14688" i="3" s="1"/>
  <c r="V14603" i="3"/>
  <c r="S14603" i="3" s="1"/>
  <c r="U14603" i="3" s="1"/>
  <c r="V14618" i="3"/>
  <c r="S14618" i="3" s="1"/>
  <c r="U14618" i="3" s="1"/>
  <c r="V14633" i="3"/>
  <c r="S14633" i="3" s="1"/>
  <c r="U14633" i="3" s="1"/>
  <c r="V14648" i="3"/>
  <c r="S14648" i="3" s="1"/>
  <c r="U14648" i="3" s="1"/>
  <c r="V14663" i="3"/>
  <c r="S14663" i="3" s="1"/>
  <c r="U14663" i="3" s="1"/>
  <c r="V14678" i="3"/>
  <c r="S14678" i="3" s="1"/>
  <c r="U14678" i="3" s="1"/>
  <c r="V14693" i="3"/>
  <c r="S14693" i="3" s="1"/>
  <c r="U14693" i="3" s="1"/>
  <c r="V14608" i="3"/>
  <c r="S14608" i="3" s="1"/>
  <c r="U14608" i="3" s="1"/>
  <c r="V14623" i="3"/>
  <c r="S14623" i="3" s="1"/>
  <c r="U14623" i="3" s="1"/>
  <c r="V14638" i="3"/>
  <c r="S14638" i="3" s="1"/>
  <c r="U14638" i="3" s="1"/>
  <c r="V14653" i="3"/>
  <c r="S14653" i="3" s="1"/>
  <c r="U14653" i="3" s="1"/>
  <c r="V14668" i="3"/>
  <c r="S14668" i="3" s="1"/>
  <c r="U14668" i="3" s="1"/>
  <c r="V14683" i="3"/>
  <c r="S14683" i="3" s="1"/>
  <c r="U14683" i="3" s="1"/>
  <c r="V14698" i="3"/>
  <c r="S14698" i="3" s="1"/>
  <c r="U14698" i="3" s="1"/>
  <c r="V14703" i="3"/>
  <c r="S14703" i="3" s="1"/>
  <c r="U14703" i="3" s="1"/>
  <c r="V14718" i="3"/>
  <c r="S14718" i="3" s="1"/>
  <c r="U14718" i="3" s="1"/>
  <c r="V14733" i="3"/>
  <c r="S14733" i="3" s="1"/>
  <c r="U14733" i="3" s="1"/>
  <c r="V14748" i="3"/>
  <c r="S14748" i="3" s="1"/>
  <c r="U14748" i="3" s="1"/>
  <c r="V14763" i="3"/>
  <c r="S14763" i="3" s="1"/>
  <c r="U14763" i="3" s="1"/>
  <c r="V14778" i="3"/>
  <c r="S14778" i="3" s="1"/>
  <c r="U14778" i="3" s="1"/>
  <c r="V14793" i="3"/>
  <c r="S14793" i="3" s="1"/>
  <c r="U14793" i="3" s="1"/>
  <c r="V14708" i="3"/>
  <c r="S14708" i="3" s="1"/>
  <c r="U14708" i="3" s="1"/>
  <c r="V14723" i="3"/>
  <c r="S14723" i="3" s="1"/>
  <c r="U14723" i="3" s="1"/>
  <c r="V14738" i="3"/>
  <c r="S14738" i="3" s="1"/>
  <c r="U14738" i="3" s="1"/>
  <c r="V14753" i="3"/>
  <c r="S14753" i="3" s="1"/>
  <c r="U14753" i="3" s="1"/>
  <c r="V14768" i="3"/>
  <c r="S14768" i="3" s="1"/>
  <c r="U14768" i="3" s="1"/>
  <c r="V14783" i="3"/>
  <c r="S14783" i="3" s="1"/>
  <c r="U14783" i="3" s="1"/>
  <c r="V14798" i="3"/>
  <c r="S14798" i="3" s="1"/>
  <c r="U14798" i="3" s="1"/>
  <c r="V14713" i="3"/>
  <c r="S14713" i="3" s="1"/>
  <c r="U14713" i="3" s="1"/>
  <c r="V14728" i="3"/>
  <c r="S14728" i="3" s="1"/>
  <c r="U14728" i="3" s="1"/>
  <c r="V14743" i="3"/>
  <c r="S14743" i="3" s="1"/>
  <c r="U14743" i="3" s="1"/>
  <c r="V14758" i="3"/>
  <c r="S14758" i="3" s="1"/>
  <c r="U14758" i="3" s="1"/>
  <c r="V14773" i="3"/>
  <c r="S14773" i="3" s="1"/>
  <c r="U14773" i="3" s="1"/>
  <c r="V14788" i="3"/>
  <c r="S14788" i="3" s="1"/>
  <c r="U14788" i="3" s="1"/>
  <c r="V14803" i="3"/>
  <c r="S14803" i="3" s="1"/>
  <c r="U14803" i="3" s="1"/>
  <c r="V14808" i="3"/>
  <c r="S14808" i="3" s="1"/>
  <c r="U14808" i="3" s="1"/>
  <c r="V14823" i="3"/>
  <c r="S14823" i="3" s="1"/>
  <c r="U14823" i="3" s="1"/>
  <c r="V14838" i="3"/>
  <c r="S14838" i="3" s="1"/>
  <c r="U14838" i="3" s="1"/>
  <c r="V14853" i="3"/>
  <c r="S14853" i="3" s="1"/>
  <c r="U14853" i="3" s="1"/>
  <c r="V14868" i="3"/>
  <c r="S14868" i="3" s="1"/>
  <c r="U14868" i="3" s="1"/>
  <c r="V14883" i="3"/>
  <c r="S14883" i="3" s="1"/>
  <c r="U14883" i="3" s="1"/>
  <c r="V14898" i="3"/>
  <c r="S14898" i="3" s="1"/>
  <c r="U14898" i="3" s="1"/>
  <c r="V14813" i="3"/>
  <c r="S14813" i="3" s="1"/>
  <c r="U14813" i="3" s="1"/>
  <c r="V14828" i="3"/>
  <c r="S14828" i="3" s="1"/>
  <c r="U14828" i="3" s="1"/>
  <c r="V14843" i="3"/>
  <c r="S14843" i="3" s="1"/>
  <c r="U14843" i="3" s="1"/>
  <c r="V14858" i="3"/>
  <c r="S14858" i="3" s="1"/>
  <c r="U14858" i="3" s="1"/>
  <c r="V14873" i="3"/>
  <c r="S14873" i="3" s="1"/>
  <c r="U14873" i="3" s="1"/>
  <c r="V14888" i="3"/>
  <c r="S14888" i="3" s="1"/>
  <c r="U14888" i="3" s="1"/>
  <c r="V14903" i="3"/>
  <c r="S14903" i="3" s="1"/>
  <c r="U14903" i="3" s="1"/>
  <c r="V14818" i="3"/>
  <c r="S14818" i="3" s="1"/>
  <c r="U14818" i="3" s="1"/>
  <c r="V14833" i="3"/>
  <c r="S14833" i="3" s="1"/>
  <c r="U14833" i="3" s="1"/>
  <c r="V14848" i="3"/>
  <c r="S14848" i="3" s="1"/>
  <c r="U14848" i="3" s="1"/>
  <c r="V14863" i="3"/>
  <c r="S14863" i="3" s="1"/>
  <c r="U14863" i="3" s="1"/>
  <c r="V14878" i="3"/>
  <c r="S14878" i="3" s="1"/>
  <c r="U14878" i="3" s="1"/>
  <c r="V14893" i="3"/>
  <c r="S14893" i="3" s="1"/>
  <c r="U14893" i="3" s="1"/>
  <c r="V14908" i="3"/>
  <c r="S14908" i="3" s="1"/>
  <c r="U14908" i="3" s="1"/>
  <c r="V14914" i="3"/>
  <c r="S14914" i="3" s="1"/>
  <c r="U14914" i="3" s="1"/>
  <c r="V14944" i="3"/>
  <c r="S14944" i="3" s="1"/>
  <c r="U14944" i="3" s="1"/>
  <c r="V14974" i="3"/>
  <c r="S14974" i="3" s="1"/>
  <c r="U14974" i="3" s="1"/>
  <c r="V15004" i="3"/>
  <c r="S15004" i="3" s="1"/>
  <c r="U15004" i="3" s="1"/>
  <c r="V15034" i="3"/>
  <c r="S15034" i="3" s="1"/>
  <c r="U15034" i="3" s="1"/>
  <c r="V15064" i="3"/>
  <c r="S15064" i="3" s="1"/>
  <c r="U15064" i="3" s="1"/>
  <c r="V15094" i="3"/>
  <c r="S15094" i="3" s="1"/>
  <c r="U15094" i="3" s="1"/>
  <c r="V14924" i="3"/>
  <c r="S14924" i="3" s="1"/>
  <c r="U14924" i="3" s="1"/>
  <c r="V14954" i="3"/>
  <c r="S14954" i="3" s="1"/>
  <c r="U14954" i="3" s="1"/>
  <c r="V14984" i="3"/>
  <c r="S14984" i="3" s="1"/>
  <c r="U14984" i="3" s="1"/>
  <c r="V15014" i="3"/>
  <c r="S15014" i="3" s="1"/>
  <c r="U15014" i="3" s="1"/>
  <c r="V15044" i="3"/>
  <c r="S15044" i="3" s="1"/>
  <c r="U15044" i="3" s="1"/>
  <c r="V15074" i="3"/>
  <c r="S15074" i="3" s="1"/>
  <c r="U15074" i="3" s="1"/>
  <c r="V15104" i="3"/>
  <c r="S15104" i="3" s="1"/>
  <c r="U15104" i="3" s="1"/>
  <c r="V14934" i="3"/>
  <c r="S14934" i="3" s="1"/>
  <c r="U14934" i="3" s="1"/>
  <c r="V14964" i="3"/>
  <c r="S14964" i="3" s="1"/>
  <c r="V14994" i="3"/>
  <c r="S14994" i="3" s="1"/>
  <c r="U14994" i="3" s="1"/>
  <c r="V15024" i="3"/>
  <c r="S15024" i="3" s="1"/>
  <c r="U15024" i="3" s="1"/>
  <c r="V15054" i="3"/>
  <c r="S15054" i="3" s="1"/>
  <c r="U15054" i="3" s="1"/>
  <c r="V15084" i="3"/>
  <c r="S15084" i="3" s="1"/>
  <c r="U15084" i="3" s="1"/>
  <c r="V15114" i="3"/>
  <c r="S15114" i="3" s="1"/>
  <c r="U15114" i="3" s="1"/>
  <c r="V14915" i="3"/>
  <c r="S14915" i="3" s="1"/>
  <c r="U14915" i="3" s="1"/>
  <c r="V14945" i="3"/>
  <c r="S14945" i="3" s="1"/>
  <c r="U14945" i="3" s="1"/>
  <c r="V14975" i="3"/>
  <c r="S14975" i="3" s="1"/>
  <c r="U14975" i="3" s="1"/>
  <c r="V15005" i="3"/>
  <c r="S15005" i="3" s="1"/>
  <c r="U15005" i="3" s="1"/>
  <c r="V15035" i="3"/>
  <c r="S15035" i="3" s="1"/>
  <c r="U15035" i="3" s="1"/>
  <c r="V15065" i="3"/>
  <c r="S15065" i="3" s="1"/>
  <c r="U15065" i="3" s="1"/>
  <c r="V15095" i="3"/>
  <c r="S15095" i="3" s="1"/>
  <c r="V14925" i="3"/>
  <c r="S14925" i="3" s="1"/>
  <c r="U14925" i="3" s="1"/>
  <c r="V14955" i="3"/>
  <c r="S14955" i="3" s="1"/>
  <c r="U14955" i="3" s="1"/>
  <c r="V14985" i="3"/>
  <c r="S14985" i="3" s="1"/>
  <c r="U14985" i="3" s="1"/>
  <c r="V15015" i="3"/>
  <c r="S15015" i="3" s="1"/>
  <c r="V15045" i="3"/>
  <c r="S15045" i="3" s="1"/>
  <c r="U15045" i="3" s="1"/>
  <c r="V15075" i="3"/>
  <c r="S15075" i="3" s="1"/>
  <c r="U15075" i="3" s="1"/>
  <c r="V15105" i="3"/>
  <c r="S15105" i="3" s="1"/>
  <c r="U15105" i="3" s="1"/>
  <c r="V14935" i="3"/>
  <c r="S14935" i="3" s="1"/>
  <c r="U14935" i="3" s="1"/>
  <c r="V14965" i="3"/>
  <c r="S14965" i="3" s="1"/>
  <c r="U14965" i="3" s="1"/>
  <c r="V14995" i="3"/>
  <c r="S14995" i="3" s="1"/>
  <c r="U14995" i="3" s="1"/>
  <c r="V15025" i="3"/>
  <c r="S15025" i="3" s="1"/>
  <c r="U15025" i="3" s="1"/>
  <c r="V15055" i="3"/>
  <c r="S15055" i="3" s="1"/>
  <c r="U15055" i="3" s="1"/>
  <c r="V15085" i="3"/>
  <c r="S15085" i="3" s="1"/>
  <c r="U15085" i="3" s="1"/>
  <c r="V15115" i="3"/>
  <c r="S15115" i="3" s="1"/>
  <c r="U15115" i="3" s="1"/>
  <c r="V15123" i="3"/>
  <c r="S15123" i="3" s="1"/>
  <c r="U15123" i="3" s="1"/>
  <c r="V15138" i="3"/>
  <c r="S15138" i="3" s="1"/>
  <c r="U15138" i="3" s="1"/>
  <c r="V15153" i="3"/>
  <c r="S15153" i="3" s="1"/>
  <c r="U15153" i="3" s="1"/>
  <c r="V15168" i="3"/>
  <c r="S15168" i="3" s="1"/>
  <c r="U15168" i="3" s="1"/>
  <c r="V15183" i="3"/>
  <c r="S15183" i="3" s="1"/>
  <c r="U15183" i="3" s="1"/>
  <c r="V15198" i="3"/>
  <c r="S15198" i="3" s="1"/>
  <c r="V15213" i="3"/>
  <c r="S15213" i="3" s="1"/>
  <c r="U15213" i="3" s="1"/>
  <c r="V15128" i="3"/>
  <c r="S15128" i="3" s="1"/>
  <c r="U15128" i="3" s="1"/>
  <c r="V15143" i="3"/>
  <c r="S15143" i="3" s="1"/>
  <c r="U15143" i="3" s="1"/>
  <c r="V15158" i="3"/>
  <c r="S15158" i="3" s="1"/>
  <c r="U15158" i="3" s="1"/>
  <c r="V15173" i="3"/>
  <c r="S15173" i="3" s="1"/>
  <c r="U15173" i="3" s="1"/>
  <c r="V15188" i="3"/>
  <c r="S15188" i="3" s="1"/>
  <c r="U15188" i="3" s="1"/>
  <c r="V15203" i="3"/>
  <c r="S15203" i="3" s="1"/>
  <c r="U15203" i="3" s="1"/>
  <c r="V15218" i="3"/>
  <c r="S15218" i="3" s="1"/>
  <c r="U15218" i="3" s="1"/>
  <c r="V15133" i="3"/>
  <c r="S15133" i="3" s="1"/>
  <c r="U15133" i="3" s="1"/>
  <c r="V15148" i="3"/>
  <c r="S15148" i="3" s="1"/>
  <c r="U15148" i="3" s="1"/>
  <c r="V15163" i="3"/>
  <c r="S15163" i="3" s="1"/>
  <c r="U15163" i="3" s="1"/>
  <c r="V15178" i="3"/>
  <c r="S15178" i="3" s="1"/>
  <c r="V15193" i="3"/>
  <c r="S15193" i="3" s="1"/>
  <c r="U15193" i="3" s="1"/>
  <c r="V15208" i="3"/>
  <c r="S15208" i="3" s="1"/>
  <c r="U15208" i="3" s="1"/>
  <c r="V15223" i="3"/>
  <c r="S15223" i="3" s="1"/>
  <c r="U15223" i="3" s="1"/>
  <c r="V15228" i="3"/>
  <c r="S15228" i="3" s="1"/>
  <c r="U15228" i="3" s="1"/>
  <c r="V15243" i="3"/>
  <c r="S15243" i="3" s="1"/>
  <c r="U15243" i="3" s="1"/>
  <c r="V15258" i="3"/>
  <c r="S15258" i="3" s="1"/>
  <c r="U15258" i="3" s="1"/>
  <c r="V15273" i="3"/>
  <c r="S15273" i="3" s="1"/>
  <c r="U15273" i="3" s="1"/>
  <c r="V15288" i="3"/>
  <c r="S15288" i="3" s="1"/>
  <c r="U15288" i="3" s="1"/>
  <c r="V15303" i="3"/>
  <c r="S15303" i="3" s="1"/>
  <c r="U15303" i="3" s="1"/>
  <c r="V15318" i="3"/>
  <c r="S15318" i="3" s="1"/>
  <c r="U15318" i="3" s="1"/>
  <c r="V15233" i="3"/>
  <c r="S15233" i="3" s="1"/>
  <c r="U15233" i="3" s="1"/>
  <c r="V15248" i="3"/>
  <c r="S15248" i="3" s="1"/>
  <c r="U15248" i="3" s="1"/>
  <c r="V15263" i="3"/>
  <c r="S15263" i="3" s="1"/>
  <c r="U15263" i="3" s="1"/>
  <c r="V15278" i="3"/>
  <c r="S15278" i="3" s="1"/>
  <c r="U15278" i="3" s="1"/>
  <c r="V15293" i="3"/>
  <c r="S15293" i="3" s="1"/>
  <c r="U15293" i="3" s="1"/>
  <c r="V15308" i="3"/>
  <c r="S15308" i="3" s="1"/>
  <c r="U15308" i="3" s="1"/>
  <c r="V15323" i="3"/>
  <c r="S15323" i="3" s="1"/>
  <c r="U15323" i="3" s="1"/>
  <c r="V15238" i="3"/>
  <c r="S15238" i="3" s="1"/>
  <c r="U15238" i="3" s="1"/>
  <c r="V15253" i="3"/>
  <c r="S15253" i="3" s="1"/>
  <c r="U15253" i="3" s="1"/>
  <c r="V15268" i="3"/>
  <c r="S15268" i="3" s="1"/>
  <c r="U15268" i="3" s="1"/>
  <c r="V15283" i="3"/>
  <c r="S15283" i="3" s="1"/>
  <c r="U15283" i="3" s="1"/>
  <c r="V15298" i="3"/>
  <c r="S15298" i="3" s="1"/>
  <c r="U15298" i="3" s="1"/>
  <c r="V15313" i="3"/>
  <c r="S15313" i="3" s="1"/>
  <c r="U15313" i="3" s="1"/>
  <c r="V15328" i="3"/>
  <c r="S15328" i="3" s="1"/>
  <c r="U15328" i="3" s="1"/>
  <c r="V15333" i="3"/>
  <c r="S15333" i="3" s="1"/>
  <c r="U15333" i="3" s="1"/>
  <c r="V15348" i="3"/>
  <c r="S15348" i="3" s="1"/>
  <c r="U15348" i="3" s="1"/>
  <c r="V15363" i="3"/>
  <c r="S15363" i="3" s="1"/>
  <c r="U15363" i="3" s="1"/>
  <c r="V15378" i="3"/>
  <c r="S15378" i="3" s="1"/>
  <c r="U15378" i="3" s="1"/>
  <c r="V15393" i="3"/>
  <c r="S15393" i="3" s="1"/>
  <c r="U15393" i="3" s="1"/>
  <c r="V15408" i="3"/>
  <c r="S15408" i="3" s="1"/>
  <c r="U15408" i="3" s="1"/>
  <c r="V15423" i="3"/>
  <c r="S15423" i="3" s="1"/>
  <c r="U15423" i="3" s="1"/>
  <c r="V15338" i="3"/>
  <c r="S15338" i="3" s="1"/>
  <c r="U15338" i="3" s="1"/>
  <c r="V15353" i="3"/>
  <c r="S15353" i="3" s="1"/>
  <c r="U15353" i="3" s="1"/>
  <c r="V15368" i="3"/>
  <c r="S15368" i="3" s="1"/>
  <c r="U15368" i="3" s="1"/>
  <c r="V15383" i="3"/>
  <c r="S15383" i="3" s="1"/>
  <c r="U15383" i="3" s="1"/>
  <c r="V15398" i="3"/>
  <c r="S15398" i="3" s="1"/>
  <c r="U15398" i="3" s="1"/>
  <c r="V15413" i="3"/>
  <c r="S15413" i="3" s="1"/>
  <c r="U15413" i="3" s="1"/>
  <c r="V15428" i="3"/>
  <c r="S15428" i="3" s="1"/>
  <c r="U15428" i="3" s="1"/>
  <c r="V15343" i="3"/>
  <c r="S15343" i="3" s="1"/>
  <c r="U15343" i="3" s="1"/>
  <c r="V15358" i="3"/>
  <c r="S15358" i="3" s="1"/>
  <c r="U15358" i="3" s="1"/>
  <c r="V15373" i="3"/>
  <c r="S15373" i="3" s="1"/>
  <c r="U15373" i="3" s="1"/>
  <c r="V15388" i="3"/>
  <c r="S15388" i="3" s="1"/>
  <c r="U15388" i="3" s="1"/>
  <c r="V15403" i="3"/>
  <c r="S15403" i="3" s="1"/>
  <c r="U15403" i="3" s="1"/>
  <c r="V15418" i="3"/>
  <c r="S15418" i="3" s="1"/>
  <c r="U15418" i="3" s="1"/>
  <c r="V15433" i="3"/>
  <c r="S15433" i="3" s="1"/>
  <c r="U15433" i="3" s="1"/>
  <c r="V15438" i="3"/>
  <c r="S15438" i="3" s="1"/>
  <c r="U15438" i="3" s="1"/>
  <c r="V15453" i="3"/>
  <c r="S15453" i="3" s="1"/>
  <c r="U15453" i="3" s="1"/>
  <c r="V15468" i="3"/>
  <c r="S15468" i="3" s="1"/>
  <c r="U15468" i="3" s="1"/>
  <c r="V15483" i="3"/>
  <c r="S15483" i="3" s="1"/>
  <c r="U15483" i="3" s="1"/>
  <c r="V15498" i="3"/>
  <c r="S15498" i="3" s="1"/>
  <c r="U15498" i="3" s="1"/>
  <c r="V15513" i="3"/>
  <c r="S15513" i="3" s="1"/>
  <c r="U15513" i="3" s="1"/>
  <c r="V15528" i="3"/>
  <c r="S15528" i="3" s="1"/>
  <c r="U15528" i="3" s="1"/>
  <c r="V15443" i="3"/>
  <c r="S15443" i="3" s="1"/>
  <c r="U15443" i="3" s="1"/>
  <c r="V15458" i="3"/>
  <c r="S15458" i="3" s="1"/>
  <c r="U15458" i="3" s="1"/>
  <c r="V15473" i="3"/>
  <c r="S15473" i="3" s="1"/>
  <c r="U15473" i="3" s="1"/>
  <c r="V15488" i="3"/>
  <c r="S15488" i="3" s="1"/>
  <c r="U15488" i="3" s="1"/>
  <c r="V15503" i="3"/>
  <c r="S15503" i="3" s="1"/>
  <c r="U15503" i="3" s="1"/>
  <c r="V15518" i="3"/>
  <c r="S15518" i="3" s="1"/>
  <c r="U15518" i="3" s="1"/>
  <c r="V15533" i="3"/>
  <c r="S15533" i="3" s="1"/>
  <c r="U15533" i="3" s="1"/>
  <c r="V15448" i="3"/>
  <c r="S15448" i="3" s="1"/>
  <c r="U15448" i="3" s="1"/>
  <c r="V15463" i="3"/>
  <c r="S15463" i="3" s="1"/>
  <c r="U15463" i="3" s="1"/>
  <c r="V15478" i="3"/>
  <c r="S15478" i="3" s="1"/>
  <c r="U15478" i="3" s="1"/>
  <c r="V15493" i="3"/>
  <c r="S15493" i="3" s="1"/>
  <c r="U15493" i="3" s="1"/>
  <c r="V15508" i="3"/>
  <c r="S15508" i="3" s="1"/>
  <c r="U15508" i="3" s="1"/>
  <c r="V15523" i="3"/>
  <c r="S15523" i="3" s="1"/>
  <c r="U15523" i="3" s="1"/>
  <c r="V15538" i="3"/>
  <c r="S15538" i="3" s="1"/>
  <c r="U15538" i="3" s="1"/>
  <c r="V15543" i="3"/>
  <c r="S15543" i="3" s="1"/>
  <c r="U15543" i="3" s="1"/>
  <c r="V15558" i="3"/>
  <c r="S15558" i="3" s="1"/>
  <c r="U15558" i="3" s="1"/>
  <c r="V15573" i="3"/>
  <c r="S15573" i="3" s="1"/>
  <c r="U15573" i="3" s="1"/>
  <c r="V15588" i="3"/>
  <c r="S15588" i="3" s="1"/>
  <c r="U15588" i="3" s="1"/>
  <c r="V15603" i="3"/>
  <c r="S15603" i="3" s="1"/>
  <c r="U15603" i="3" s="1"/>
  <c r="V15618" i="3"/>
  <c r="S15618" i="3" s="1"/>
  <c r="U15618" i="3" s="1"/>
  <c r="V15633" i="3"/>
  <c r="S15633" i="3" s="1"/>
  <c r="U15633" i="3" s="1"/>
  <c r="V15548" i="3"/>
  <c r="S15548" i="3" s="1"/>
  <c r="U15548" i="3" s="1"/>
  <c r="V15563" i="3"/>
  <c r="S15563" i="3" s="1"/>
  <c r="U15563" i="3" s="1"/>
  <c r="V15578" i="3"/>
  <c r="S15578" i="3" s="1"/>
  <c r="U15578" i="3" s="1"/>
  <c r="V15593" i="3"/>
  <c r="S15593" i="3" s="1"/>
  <c r="U15593" i="3" s="1"/>
  <c r="V15608" i="3"/>
  <c r="S15608" i="3" s="1"/>
  <c r="U15608" i="3" s="1"/>
  <c r="V15623" i="3"/>
  <c r="S15623" i="3" s="1"/>
  <c r="U15623" i="3" s="1"/>
  <c r="V15638" i="3"/>
  <c r="S15638" i="3" s="1"/>
  <c r="U15638" i="3" s="1"/>
  <c r="V15553" i="3"/>
  <c r="S15553" i="3" s="1"/>
  <c r="U15553" i="3" s="1"/>
  <c r="V15568" i="3"/>
  <c r="S15568" i="3" s="1"/>
  <c r="U15568" i="3" s="1"/>
  <c r="V15583" i="3"/>
  <c r="S15583" i="3" s="1"/>
  <c r="U15583" i="3" s="1"/>
  <c r="V15598" i="3"/>
  <c r="S15598" i="3" s="1"/>
  <c r="U15598" i="3" s="1"/>
  <c r="V15613" i="3"/>
  <c r="S15613" i="3" s="1"/>
  <c r="U15613" i="3" s="1"/>
  <c r="V15628" i="3"/>
  <c r="S15628" i="3" s="1"/>
  <c r="U15628" i="3" s="1"/>
  <c r="V15643" i="3"/>
  <c r="S15643" i="3" s="1"/>
  <c r="U15643" i="3" s="1"/>
  <c r="V15648" i="3"/>
  <c r="S15648" i="3" s="1"/>
  <c r="U15648" i="3" s="1"/>
  <c r="V15663" i="3"/>
  <c r="S15663" i="3" s="1"/>
  <c r="U15663" i="3" s="1"/>
  <c r="V15678" i="3"/>
  <c r="S15678" i="3" s="1"/>
  <c r="U15678" i="3" s="1"/>
  <c r="V15693" i="3"/>
  <c r="S15693" i="3" s="1"/>
  <c r="U15693" i="3" s="1"/>
  <c r="V15708" i="3"/>
  <c r="S15708" i="3" s="1"/>
  <c r="U15708" i="3" s="1"/>
  <c r="V15723" i="3"/>
  <c r="S15723" i="3" s="1"/>
  <c r="U15723" i="3" s="1"/>
  <c r="V15738" i="3"/>
  <c r="S15738" i="3" s="1"/>
  <c r="U15738" i="3" s="1"/>
  <c r="V15653" i="3"/>
  <c r="S15653" i="3" s="1"/>
  <c r="U15653" i="3" s="1"/>
  <c r="V15668" i="3"/>
  <c r="S15668" i="3" s="1"/>
  <c r="U15668" i="3" s="1"/>
  <c r="V15683" i="3"/>
  <c r="S15683" i="3" s="1"/>
  <c r="U15683" i="3" s="1"/>
  <c r="V15698" i="3"/>
  <c r="S15698" i="3" s="1"/>
  <c r="U15698" i="3" s="1"/>
  <c r="V15713" i="3"/>
  <c r="S15713" i="3" s="1"/>
  <c r="U15713" i="3" s="1"/>
  <c r="V15728" i="3"/>
  <c r="S15728" i="3" s="1"/>
  <c r="U15728" i="3" s="1"/>
  <c r="V15743" i="3"/>
  <c r="S15743" i="3" s="1"/>
  <c r="U15743" i="3" s="1"/>
  <c r="V15658" i="3"/>
  <c r="S15658" i="3" s="1"/>
  <c r="U15658" i="3" s="1"/>
  <c r="V15673" i="3"/>
  <c r="S15673" i="3" s="1"/>
  <c r="U15673" i="3" s="1"/>
  <c r="V15688" i="3"/>
  <c r="S15688" i="3" s="1"/>
  <c r="U15688" i="3" s="1"/>
  <c r="V15703" i="3"/>
  <c r="S15703" i="3" s="1"/>
  <c r="U15703" i="3" s="1"/>
  <c r="V15718" i="3"/>
  <c r="S15718" i="3" s="1"/>
  <c r="U15718" i="3" s="1"/>
  <c r="V15733" i="3"/>
  <c r="S15733" i="3" s="1"/>
  <c r="U15733" i="3" s="1"/>
  <c r="V15748" i="3"/>
  <c r="S15748" i="3" s="1"/>
  <c r="U15748" i="3" s="1"/>
  <c r="V15754" i="3"/>
  <c r="S15754" i="3" s="1"/>
  <c r="U15754" i="3" s="1"/>
  <c r="V15784" i="3"/>
  <c r="S15784" i="3" s="1"/>
  <c r="U15784" i="3" s="1"/>
  <c r="V15814" i="3"/>
  <c r="S15814" i="3" s="1"/>
  <c r="U15814" i="3" s="1"/>
  <c r="V15844" i="3"/>
  <c r="S15844" i="3" s="1"/>
  <c r="U15844" i="3" s="1"/>
  <c r="V15874" i="3"/>
  <c r="S15874" i="3" s="1"/>
  <c r="U15874" i="3" s="1"/>
  <c r="V15904" i="3"/>
  <c r="S15904" i="3" s="1"/>
  <c r="U15904" i="3" s="1"/>
  <c r="V15934" i="3"/>
  <c r="S15934" i="3" s="1"/>
  <c r="U15934" i="3" s="1"/>
  <c r="V15764" i="3"/>
  <c r="S15764" i="3" s="1"/>
  <c r="U15764" i="3" s="1"/>
  <c r="V15794" i="3"/>
  <c r="S15794" i="3" s="1"/>
  <c r="U15794" i="3" s="1"/>
  <c r="V15824" i="3"/>
  <c r="S15824" i="3" s="1"/>
  <c r="U15824" i="3" s="1"/>
  <c r="V15854" i="3"/>
  <c r="S15854" i="3" s="1"/>
  <c r="U15854" i="3" s="1"/>
  <c r="V15884" i="3"/>
  <c r="S15884" i="3" s="1"/>
  <c r="V15914" i="3"/>
  <c r="S15914" i="3" s="1"/>
  <c r="U15914" i="3" s="1"/>
  <c r="V15944" i="3"/>
  <c r="S15944" i="3" s="1"/>
  <c r="U15944" i="3" s="1"/>
  <c r="V15774" i="3"/>
  <c r="S15774" i="3" s="1"/>
  <c r="U15774" i="3" s="1"/>
  <c r="V15804" i="3"/>
  <c r="S15804" i="3" s="1"/>
  <c r="U15804" i="3" s="1"/>
  <c r="V15834" i="3"/>
  <c r="S15834" i="3" s="1"/>
  <c r="U15834" i="3" s="1"/>
  <c r="V15864" i="3"/>
  <c r="S15864" i="3" s="1"/>
  <c r="U15864" i="3" s="1"/>
  <c r="V15894" i="3"/>
  <c r="S15894" i="3" s="1"/>
  <c r="U15894" i="3" s="1"/>
  <c r="V15924" i="3"/>
  <c r="S15924" i="3" s="1"/>
  <c r="U15924" i="3" s="1"/>
  <c r="V15954" i="3"/>
  <c r="S15954" i="3" s="1"/>
  <c r="U15954" i="3" s="1"/>
  <c r="V15755" i="3"/>
  <c r="S15755" i="3" s="1"/>
  <c r="U15755" i="3" s="1"/>
  <c r="V15785" i="3"/>
  <c r="S15785" i="3" s="1"/>
  <c r="U15785" i="3" s="1"/>
  <c r="V15815" i="3"/>
  <c r="S15815" i="3" s="1"/>
  <c r="U15815" i="3" s="1"/>
  <c r="V15845" i="3"/>
  <c r="S15845" i="3" s="1"/>
  <c r="U15845" i="3" s="1"/>
  <c r="V15875" i="3"/>
  <c r="S15875" i="3" s="1"/>
  <c r="U15875" i="3" s="1"/>
  <c r="V15905" i="3"/>
  <c r="S15905" i="3" s="1"/>
  <c r="U15905" i="3" s="1"/>
  <c r="V15935" i="3"/>
  <c r="S15935" i="3" s="1"/>
  <c r="U15935" i="3" s="1"/>
  <c r="V15765" i="3"/>
  <c r="S15765" i="3" s="1"/>
  <c r="U15765" i="3" s="1"/>
  <c r="V15795" i="3"/>
  <c r="S15795" i="3" s="1"/>
  <c r="U15795" i="3" s="1"/>
  <c r="V15825" i="3"/>
  <c r="S15825" i="3" s="1"/>
  <c r="U15825" i="3" s="1"/>
  <c r="V15855" i="3"/>
  <c r="S15855" i="3" s="1"/>
  <c r="U15855" i="3" s="1"/>
  <c r="V15885" i="3"/>
  <c r="S15885" i="3" s="1"/>
  <c r="U15885" i="3" s="1"/>
  <c r="V15915" i="3"/>
  <c r="S15915" i="3" s="1"/>
  <c r="U15915" i="3" s="1"/>
  <c r="V15945" i="3"/>
  <c r="S15945" i="3" s="1"/>
  <c r="U15945" i="3" s="1"/>
  <c r="V15775" i="3"/>
  <c r="S15775" i="3" s="1"/>
  <c r="U15775" i="3" s="1"/>
  <c r="V15805" i="3"/>
  <c r="S15805" i="3" s="1"/>
  <c r="U15805" i="3" s="1"/>
  <c r="V15835" i="3"/>
  <c r="S15835" i="3" s="1"/>
  <c r="U15835" i="3" s="1"/>
  <c r="V15865" i="3"/>
  <c r="S15865" i="3" s="1"/>
  <c r="U15865" i="3" s="1"/>
  <c r="V15895" i="3"/>
  <c r="S15895" i="3" s="1"/>
  <c r="U15895" i="3" s="1"/>
  <c r="V15925" i="3"/>
  <c r="S15925" i="3" s="1"/>
  <c r="U15925" i="3" s="1"/>
  <c r="V15955" i="3"/>
  <c r="S15955" i="3" s="1"/>
  <c r="U15955" i="3" s="1"/>
  <c r="V15963" i="3"/>
  <c r="S15963" i="3" s="1"/>
  <c r="U15963" i="3" s="1"/>
  <c r="V15978" i="3"/>
  <c r="S15978" i="3" s="1"/>
  <c r="U15978" i="3" s="1"/>
  <c r="V15993" i="3"/>
  <c r="S15993" i="3" s="1"/>
  <c r="U15993" i="3" s="1"/>
  <c r="V16008" i="3"/>
  <c r="S16008" i="3" s="1"/>
  <c r="U16008" i="3" s="1"/>
  <c r="V16023" i="3"/>
  <c r="S16023" i="3" s="1"/>
  <c r="U16023" i="3" s="1"/>
  <c r="V16038" i="3"/>
  <c r="S16038" i="3" s="1"/>
  <c r="V16053" i="3"/>
  <c r="S16053" i="3" s="1"/>
  <c r="U16053" i="3" s="1"/>
  <c r="V15968" i="3"/>
  <c r="S15968" i="3" s="1"/>
  <c r="U15968" i="3" s="1"/>
  <c r="V15983" i="3"/>
  <c r="S15983" i="3" s="1"/>
  <c r="U15983" i="3" s="1"/>
  <c r="V15998" i="3"/>
  <c r="S15998" i="3" s="1"/>
  <c r="U15998" i="3" s="1"/>
  <c r="V16013" i="3"/>
  <c r="S16013" i="3" s="1"/>
  <c r="U16013" i="3" s="1"/>
  <c r="V16028" i="3"/>
  <c r="S16028" i="3" s="1"/>
  <c r="U16028" i="3" s="1"/>
  <c r="V16043" i="3"/>
  <c r="S16043" i="3" s="1"/>
  <c r="U16043" i="3" s="1"/>
  <c r="V16058" i="3"/>
  <c r="S16058" i="3" s="1"/>
  <c r="U16058" i="3" s="1"/>
  <c r="V15973" i="3"/>
  <c r="S15973" i="3" s="1"/>
  <c r="U15973" i="3" s="1"/>
  <c r="V15988" i="3"/>
  <c r="S15988" i="3" s="1"/>
  <c r="U15988" i="3" s="1"/>
  <c r="V16003" i="3"/>
  <c r="S16003" i="3" s="1"/>
  <c r="U16003" i="3" s="1"/>
  <c r="V16018" i="3"/>
  <c r="S16018" i="3" s="1"/>
  <c r="U16018" i="3" s="1"/>
  <c r="V16033" i="3"/>
  <c r="S16033" i="3" s="1"/>
  <c r="U16033" i="3" s="1"/>
  <c r="V16048" i="3"/>
  <c r="S16048" i="3" s="1"/>
  <c r="U16048" i="3" s="1"/>
  <c r="V16063" i="3"/>
  <c r="S16063" i="3" s="1"/>
  <c r="U16063" i="3" s="1"/>
  <c r="V11868" i="3"/>
  <c r="S11868" i="3" s="1"/>
  <c r="U11868" i="3" s="1"/>
  <c r="V11883" i="3"/>
  <c r="S11883" i="3" s="1"/>
  <c r="U11883" i="3" s="1"/>
  <c r="V11898" i="3"/>
  <c r="S11898" i="3" s="1"/>
  <c r="U11898" i="3" s="1"/>
  <c r="V11913" i="3"/>
  <c r="S11913" i="3" s="1"/>
  <c r="U11913" i="3" s="1"/>
  <c r="V11928" i="3"/>
  <c r="S11928" i="3" s="1"/>
  <c r="U11928" i="3" s="1"/>
  <c r="V11943" i="3"/>
  <c r="S11943" i="3" s="1"/>
  <c r="U11943" i="3" s="1"/>
  <c r="V11958" i="3"/>
  <c r="S11958" i="3" s="1"/>
  <c r="U11958" i="3" s="1"/>
  <c r="V11873" i="3"/>
  <c r="S11873" i="3" s="1"/>
  <c r="U11873" i="3" s="1"/>
  <c r="V11888" i="3"/>
  <c r="S11888" i="3" s="1"/>
  <c r="U11888" i="3" s="1"/>
  <c r="V11903" i="3"/>
  <c r="S11903" i="3" s="1"/>
  <c r="U11903" i="3" s="1"/>
  <c r="V11918" i="3"/>
  <c r="S11918" i="3" s="1"/>
  <c r="U11918" i="3" s="1"/>
  <c r="V11933" i="3"/>
  <c r="S11933" i="3" s="1"/>
  <c r="U11933" i="3" s="1"/>
  <c r="V11948" i="3"/>
  <c r="S11948" i="3" s="1"/>
  <c r="U11948" i="3" s="1"/>
  <c r="V11963" i="3"/>
  <c r="S11963" i="3" s="1"/>
  <c r="U11963" i="3" s="1"/>
  <c r="V11878" i="3"/>
  <c r="S11878" i="3" s="1"/>
  <c r="U11878" i="3" s="1"/>
  <c r="V11893" i="3"/>
  <c r="S11893" i="3" s="1"/>
  <c r="U11893" i="3" s="1"/>
  <c r="V11908" i="3"/>
  <c r="S11908" i="3" s="1"/>
  <c r="U11908" i="3" s="1"/>
  <c r="V11923" i="3"/>
  <c r="S11923" i="3" s="1"/>
  <c r="U11923" i="3" s="1"/>
  <c r="V11938" i="3"/>
  <c r="S11938" i="3" s="1"/>
  <c r="U11938" i="3" s="1"/>
  <c r="V11953" i="3"/>
  <c r="S11953" i="3" s="1"/>
  <c r="U11953" i="3" s="1"/>
  <c r="V11968" i="3"/>
  <c r="S11968" i="3" s="1"/>
  <c r="U11968" i="3" s="1"/>
  <c r="V11973" i="3"/>
  <c r="S11973" i="3" s="1"/>
  <c r="U11973" i="3" s="1"/>
  <c r="V11988" i="3"/>
  <c r="S11988" i="3" s="1"/>
  <c r="U11988" i="3" s="1"/>
  <c r="V12003" i="3"/>
  <c r="S12003" i="3" s="1"/>
  <c r="U12003" i="3" s="1"/>
  <c r="V12018" i="3"/>
  <c r="S12018" i="3" s="1"/>
  <c r="U12018" i="3" s="1"/>
  <c r="V12033" i="3"/>
  <c r="S12033" i="3" s="1"/>
  <c r="U12033" i="3" s="1"/>
  <c r="V12048" i="3"/>
  <c r="S12048" i="3" s="1"/>
  <c r="U12048" i="3" s="1"/>
  <c r="V12063" i="3"/>
  <c r="S12063" i="3" s="1"/>
  <c r="U12063" i="3" s="1"/>
  <c r="V11978" i="3"/>
  <c r="S11978" i="3" s="1"/>
  <c r="U11978" i="3" s="1"/>
  <c r="V11993" i="3"/>
  <c r="S11993" i="3" s="1"/>
  <c r="U11993" i="3" s="1"/>
  <c r="V12008" i="3"/>
  <c r="S12008" i="3" s="1"/>
  <c r="U12008" i="3" s="1"/>
  <c r="V12023" i="3"/>
  <c r="S12023" i="3" s="1"/>
  <c r="U12023" i="3" s="1"/>
  <c r="V12038" i="3"/>
  <c r="S12038" i="3" s="1"/>
  <c r="U12038" i="3" s="1"/>
  <c r="V12053" i="3"/>
  <c r="S12053" i="3" s="1"/>
  <c r="U12053" i="3" s="1"/>
  <c r="V12068" i="3"/>
  <c r="S12068" i="3" s="1"/>
  <c r="U12068" i="3" s="1"/>
  <c r="V11983" i="3"/>
  <c r="S11983" i="3" s="1"/>
  <c r="U11983" i="3" s="1"/>
  <c r="V11998" i="3"/>
  <c r="S11998" i="3" s="1"/>
  <c r="U11998" i="3" s="1"/>
  <c r="V12013" i="3"/>
  <c r="S12013" i="3" s="1"/>
  <c r="U12013" i="3" s="1"/>
  <c r="V12028" i="3"/>
  <c r="S12028" i="3" s="1"/>
  <c r="U12028" i="3" s="1"/>
  <c r="V12043" i="3"/>
  <c r="S12043" i="3" s="1"/>
  <c r="U12043" i="3" s="1"/>
  <c r="V12058" i="3"/>
  <c r="S12058" i="3" s="1"/>
  <c r="U12058" i="3" s="1"/>
  <c r="V12073" i="3"/>
  <c r="S12073" i="3" s="1"/>
  <c r="U12073" i="3" s="1"/>
  <c r="V12078" i="3"/>
  <c r="S12078" i="3" s="1"/>
  <c r="U12078" i="3" s="1"/>
  <c r="V12093" i="3"/>
  <c r="S12093" i="3" s="1"/>
  <c r="U12093" i="3" s="1"/>
  <c r="V12108" i="3"/>
  <c r="S12108" i="3" s="1"/>
  <c r="U12108" i="3" s="1"/>
  <c r="V12123" i="3"/>
  <c r="S12123" i="3" s="1"/>
  <c r="U12123" i="3" s="1"/>
  <c r="V12138" i="3"/>
  <c r="S12138" i="3" s="1"/>
  <c r="U12138" i="3" s="1"/>
  <c r="V12153" i="3"/>
  <c r="S12153" i="3" s="1"/>
  <c r="U12153" i="3" s="1"/>
  <c r="V12168" i="3"/>
  <c r="S12168" i="3" s="1"/>
  <c r="U12168" i="3" s="1"/>
  <c r="V12083" i="3"/>
  <c r="S12083" i="3" s="1"/>
  <c r="U12083" i="3" s="1"/>
  <c r="V12098" i="3"/>
  <c r="S12098" i="3" s="1"/>
  <c r="U12098" i="3" s="1"/>
  <c r="V12113" i="3"/>
  <c r="S12113" i="3" s="1"/>
  <c r="U12113" i="3" s="1"/>
  <c r="V12128" i="3"/>
  <c r="S12128" i="3" s="1"/>
  <c r="V12143" i="3"/>
  <c r="S12143" i="3" s="1"/>
  <c r="U12143" i="3" s="1"/>
  <c r="V12158" i="3"/>
  <c r="S12158" i="3" s="1"/>
  <c r="U12158" i="3" s="1"/>
  <c r="V12173" i="3"/>
  <c r="S12173" i="3" s="1"/>
  <c r="U12173" i="3" s="1"/>
  <c r="V12088" i="3"/>
  <c r="S12088" i="3" s="1"/>
  <c r="U12088" i="3" s="1"/>
  <c r="V12103" i="3"/>
  <c r="S12103" i="3" s="1"/>
  <c r="U12103" i="3" s="1"/>
  <c r="V12118" i="3"/>
  <c r="S12118" i="3" s="1"/>
  <c r="U12118" i="3" s="1"/>
  <c r="V12133" i="3"/>
  <c r="S12133" i="3" s="1"/>
  <c r="U12133" i="3" s="1"/>
  <c r="V12148" i="3"/>
  <c r="S12148" i="3" s="1"/>
  <c r="U12148" i="3" s="1"/>
  <c r="V12163" i="3"/>
  <c r="S12163" i="3" s="1"/>
  <c r="U12163" i="3" s="1"/>
  <c r="V12178" i="3"/>
  <c r="S12178" i="3" s="1"/>
  <c r="U12178" i="3" s="1"/>
  <c r="V12183" i="3"/>
  <c r="S12183" i="3" s="1"/>
  <c r="U12183" i="3" s="1"/>
  <c r="V12198" i="3"/>
  <c r="S12198" i="3" s="1"/>
  <c r="U12198" i="3" s="1"/>
  <c r="V12213" i="3"/>
  <c r="S12213" i="3" s="1"/>
  <c r="U12213" i="3" s="1"/>
  <c r="V12228" i="3"/>
  <c r="S12228" i="3" s="1"/>
  <c r="U12228" i="3" s="1"/>
  <c r="V12243" i="3"/>
  <c r="S12243" i="3" s="1"/>
  <c r="U12243" i="3" s="1"/>
  <c r="V12258" i="3"/>
  <c r="S12258" i="3" s="1"/>
  <c r="U12258" i="3" s="1"/>
  <c r="V12273" i="3"/>
  <c r="S12273" i="3" s="1"/>
  <c r="U12273" i="3" s="1"/>
  <c r="V12188" i="3"/>
  <c r="S12188" i="3" s="1"/>
  <c r="U12188" i="3" s="1"/>
  <c r="V12203" i="3"/>
  <c r="S12203" i="3" s="1"/>
  <c r="U12203" i="3" s="1"/>
  <c r="V12218" i="3"/>
  <c r="S12218" i="3" s="1"/>
  <c r="U12218" i="3" s="1"/>
  <c r="V12233" i="3"/>
  <c r="S12233" i="3" s="1"/>
  <c r="U12233" i="3" s="1"/>
  <c r="V12248" i="3"/>
  <c r="S12248" i="3" s="1"/>
  <c r="U12248" i="3" s="1"/>
  <c r="V12263" i="3"/>
  <c r="S12263" i="3" s="1"/>
  <c r="U12263" i="3" s="1"/>
  <c r="V12278" i="3"/>
  <c r="S12278" i="3" s="1"/>
  <c r="U12278" i="3" s="1"/>
  <c r="V12193" i="3"/>
  <c r="S12193" i="3" s="1"/>
  <c r="U12193" i="3" s="1"/>
  <c r="V12208" i="3"/>
  <c r="S12208" i="3" s="1"/>
  <c r="U12208" i="3" s="1"/>
  <c r="V12223" i="3"/>
  <c r="S12223" i="3" s="1"/>
  <c r="U12223" i="3" s="1"/>
  <c r="V12238" i="3"/>
  <c r="S12238" i="3" s="1"/>
  <c r="U12238" i="3" s="1"/>
  <c r="V12253" i="3"/>
  <c r="S12253" i="3" s="1"/>
  <c r="U12253" i="3" s="1"/>
  <c r="V12268" i="3"/>
  <c r="S12268" i="3" s="1"/>
  <c r="U12268" i="3" s="1"/>
  <c r="V12283" i="3"/>
  <c r="S12283" i="3" s="1"/>
  <c r="U12283" i="3" s="1"/>
  <c r="V12288" i="3"/>
  <c r="S12288" i="3" s="1"/>
  <c r="U12288" i="3" s="1"/>
  <c r="V12303" i="3"/>
  <c r="S12303" i="3" s="1"/>
  <c r="U12303" i="3" s="1"/>
  <c r="V12318" i="3"/>
  <c r="S12318" i="3" s="1"/>
  <c r="U12318" i="3" s="1"/>
  <c r="V12333" i="3"/>
  <c r="S12333" i="3" s="1"/>
  <c r="U12333" i="3" s="1"/>
  <c r="V12348" i="3"/>
  <c r="S12348" i="3" s="1"/>
  <c r="U12348" i="3" s="1"/>
  <c r="V12363" i="3"/>
  <c r="S12363" i="3" s="1"/>
  <c r="U12363" i="3" s="1"/>
  <c r="V12378" i="3"/>
  <c r="S12378" i="3" s="1"/>
  <c r="U12378" i="3" s="1"/>
  <c r="V12293" i="3"/>
  <c r="S12293" i="3" s="1"/>
  <c r="U12293" i="3" s="1"/>
  <c r="V12308" i="3"/>
  <c r="S12308" i="3" s="1"/>
  <c r="U12308" i="3" s="1"/>
  <c r="V12323" i="3"/>
  <c r="S12323" i="3" s="1"/>
  <c r="U12323" i="3" s="1"/>
  <c r="V12338" i="3"/>
  <c r="S12338" i="3" s="1"/>
  <c r="U12338" i="3" s="1"/>
  <c r="V12353" i="3"/>
  <c r="S12353" i="3" s="1"/>
  <c r="U12353" i="3" s="1"/>
  <c r="V12368" i="3"/>
  <c r="S12368" i="3" s="1"/>
  <c r="U12368" i="3" s="1"/>
  <c r="V12383" i="3"/>
  <c r="S12383" i="3" s="1"/>
  <c r="U12383" i="3" s="1"/>
  <c r="V12298" i="3"/>
  <c r="S12298" i="3" s="1"/>
  <c r="U12298" i="3" s="1"/>
  <c r="V12313" i="3"/>
  <c r="S12313" i="3" s="1"/>
  <c r="U12313" i="3" s="1"/>
  <c r="V12328" i="3"/>
  <c r="S12328" i="3" s="1"/>
  <c r="U12328" i="3" s="1"/>
  <c r="V12343" i="3"/>
  <c r="S12343" i="3" s="1"/>
  <c r="U12343" i="3" s="1"/>
  <c r="V12358" i="3"/>
  <c r="S12358" i="3" s="1"/>
  <c r="U12358" i="3" s="1"/>
  <c r="V12373" i="3"/>
  <c r="S12373" i="3" s="1"/>
  <c r="U12373" i="3" s="1"/>
  <c r="V12388" i="3"/>
  <c r="S12388" i="3" s="1"/>
  <c r="U12388" i="3" s="1"/>
  <c r="V12394" i="3"/>
  <c r="S12394" i="3" s="1"/>
  <c r="U12394" i="3" s="1"/>
  <c r="V12424" i="3"/>
  <c r="S12424" i="3" s="1"/>
  <c r="U12424" i="3" s="1"/>
  <c r="V12454" i="3"/>
  <c r="S12454" i="3" s="1"/>
  <c r="U12454" i="3" s="1"/>
  <c r="V12484" i="3"/>
  <c r="S12484" i="3" s="1"/>
  <c r="U12484" i="3" s="1"/>
  <c r="V12514" i="3"/>
  <c r="S12514" i="3" s="1"/>
  <c r="U12514" i="3" s="1"/>
  <c r="V12544" i="3"/>
  <c r="S12544" i="3" s="1"/>
  <c r="U12544" i="3" s="1"/>
  <c r="V12574" i="3"/>
  <c r="S12574" i="3" s="1"/>
  <c r="U12574" i="3" s="1"/>
  <c r="V12404" i="3"/>
  <c r="S12404" i="3" s="1"/>
  <c r="U12404" i="3" s="1"/>
  <c r="V12434" i="3"/>
  <c r="S12434" i="3" s="1"/>
  <c r="U12434" i="3" s="1"/>
  <c r="V12464" i="3"/>
  <c r="S12464" i="3" s="1"/>
  <c r="U12464" i="3" s="1"/>
  <c r="V12494" i="3"/>
  <c r="S12494" i="3" s="1"/>
  <c r="U12494" i="3" s="1"/>
  <c r="V12524" i="3"/>
  <c r="S12524" i="3" s="1"/>
  <c r="V12554" i="3"/>
  <c r="S12554" i="3" s="1"/>
  <c r="U12554" i="3" s="1"/>
  <c r="V12584" i="3"/>
  <c r="S12584" i="3" s="1"/>
  <c r="U12584" i="3" s="1"/>
  <c r="V12414" i="3"/>
  <c r="S12414" i="3" s="1"/>
  <c r="U12414" i="3" s="1"/>
  <c r="V12444" i="3"/>
  <c r="S12444" i="3" s="1"/>
  <c r="U12444" i="3" s="1"/>
  <c r="V12474" i="3"/>
  <c r="S12474" i="3" s="1"/>
  <c r="U12474" i="3" s="1"/>
  <c r="V12504" i="3"/>
  <c r="S12504" i="3" s="1"/>
  <c r="U12504" i="3" s="1"/>
  <c r="V12534" i="3"/>
  <c r="S12534" i="3" s="1"/>
  <c r="U12534" i="3" s="1"/>
  <c r="V12564" i="3"/>
  <c r="S12564" i="3" s="1"/>
  <c r="U12564" i="3" s="1"/>
  <c r="V12594" i="3"/>
  <c r="S12594" i="3" s="1"/>
  <c r="U12594" i="3" s="1"/>
  <c r="V12395" i="3"/>
  <c r="S12395" i="3" s="1"/>
  <c r="U12395" i="3" s="1"/>
  <c r="V12425" i="3"/>
  <c r="S12425" i="3" s="1"/>
  <c r="U12425" i="3" s="1"/>
  <c r="V12455" i="3"/>
  <c r="S12455" i="3" s="1"/>
  <c r="U12455" i="3" s="1"/>
  <c r="V12485" i="3"/>
  <c r="S12485" i="3" s="1"/>
  <c r="U12485" i="3" s="1"/>
  <c r="V12515" i="3"/>
  <c r="S12515" i="3" s="1"/>
  <c r="U12515" i="3" s="1"/>
  <c r="V12545" i="3"/>
  <c r="S12545" i="3" s="1"/>
  <c r="U12545" i="3" s="1"/>
  <c r="V12575" i="3"/>
  <c r="S12575" i="3" s="1"/>
  <c r="U12575" i="3" s="1"/>
  <c r="V12405" i="3"/>
  <c r="S12405" i="3" s="1"/>
  <c r="U12405" i="3" s="1"/>
  <c r="V12435" i="3"/>
  <c r="S12435" i="3" s="1"/>
  <c r="U12435" i="3" s="1"/>
  <c r="V12465" i="3"/>
  <c r="S12465" i="3" s="1"/>
  <c r="U12465" i="3" s="1"/>
  <c r="V12495" i="3"/>
  <c r="S12495" i="3" s="1"/>
  <c r="U12495" i="3" s="1"/>
  <c r="V12525" i="3"/>
  <c r="S12525" i="3" s="1"/>
  <c r="U12525" i="3" s="1"/>
  <c r="V12555" i="3"/>
  <c r="S12555" i="3" s="1"/>
  <c r="U12555" i="3" s="1"/>
  <c r="V12585" i="3"/>
  <c r="S12585" i="3" s="1"/>
  <c r="U12585" i="3" s="1"/>
  <c r="V12415" i="3"/>
  <c r="S12415" i="3" s="1"/>
  <c r="U12415" i="3" s="1"/>
  <c r="V12445" i="3"/>
  <c r="S12445" i="3" s="1"/>
  <c r="U12445" i="3" s="1"/>
  <c r="V12475" i="3"/>
  <c r="S12475" i="3" s="1"/>
  <c r="U12475" i="3" s="1"/>
  <c r="V12505" i="3"/>
  <c r="S12505" i="3" s="1"/>
  <c r="U12505" i="3" s="1"/>
  <c r="V12535" i="3"/>
  <c r="S12535" i="3" s="1"/>
  <c r="U12535" i="3" s="1"/>
  <c r="V12565" i="3"/>
  <c r="S12565" i="3" s="1"/>
  <c r="U12565" i="3" s="1"/>
  <c r="V12595" i="3"/>
  <c r="S12595" i="3" s="1"/>
  <c r="U12595" i="3" s="1"/>
  <c r="V12603" i="3"/>
  <c r="S12603" i="3" s="1"/>
  <c r="U12603" i="3" s="1"/>
  <c r="V12618" i="3"/>
  <c r="S12618" i="3" s="1"/>
  <c r="U12618" i="3" s="1"/>
  <c r="V12633" i="3"/>
  <c r="S12633" i="3" s="1"/>
  <c r="U12633" i="3" s="1"/>
  <c r="V12648" i="3"/>
  <c r="S12648" i="3" s="1"/>
  <c r="U12648" i="3" s="1"/>
  <c r="V12663" i="3"/>
  <c r="S12663" i="3" s="1"/>
  <c r="U12663" i="3" s="1"/>
  <c r="V12678" i="3"/>
  <c r="S12678" i="3" s="1"/>
  <c r="V12693" i="3"/>
  <c r="S12693" i="3" s="1"/>
  <c r="U12693" i="3" s="1"/>
  <c r="V12608" i="3"/>
  <c r="S12608" i="3" s="1"/>
  <c r="U12608" i="3" s="1"/>
  <c r="V12623" i="3"/>
  <c r="S12623" i="3" s="1"/>
  <c r="U12623" i="3" s="1"/>
  <c r="V12638" i="3"/>
  <c r="S12638" i="3" s="1"/>
  <c r="U12638" i="3" s="1"/>
  <c r="V12653" i="3"/>
  <c r="S12653" i="3" s="1"/>
  <c r="U12653" i="3" s="1"/>
  <c r="V12668" i="3"/>
  <c r="S12668" i="3" s="1"/>
  <c r="U12668" i="3" s="1"/>
  <c r="V12683" i="3"/>
  <c r="S12683" i="3" s="1"/>
  <c r="U12683" i="3" s="1"/>
  <c r="V12698" i="3"/>
  <c r="S12698" i="3" s="1"/>
  <c r="U12698" i="3" s="1"/>
  <c r="V12613" i="3"/>
  <c r="S12613" i="3" s="1"/>
  <c r="U12613" i="3" s="1"/>
  <c r="V12628" i="3"/>
  <c r="S12628" i="3" s="1"/>
  <c r="U12628" i="3" s="1"/>
  <c r="V12643" i="3"/>
  <c r="S12643" i="3" s="1"/>
  <c r="U12643" i="3" s="1"/>
  <c r="V12658" i="3"/>
  <c r="S12658" i="3" s="1"/>
  <c r="U12658" i="3" s="1"/>
  <c r="V12673" i="3"/>
  <c r="S12673" i="3" s="1"/>
  <c r="U12673" i="3" s="1"/>
  <c r="V12688" i="3"/>
  <c r="S12688" i="3" s="1"/>
  <c r="U12688" i="3" s="1"/>
  <c r="V12703" i="3"/>
  <c r="S12703" i="3" s="1"/>
  <c r="U12703" i="3" s="1"/>
  <c r="V12708" i="3"/>
  <c r="S12708" i="3" s="1"/>
  <c r="V12723" i="3"/>
  <c r="S12723" i="3" s="1"/>
  <c r="U12723" i="3" s="1"/>
  <c r="V12738" i="3"/>
  <c r="S12738" i="3" s="1"/>
  <c r="U12738" i="3" s="1"/>
  <c r="V12753" i="3"/>
  <c r="S12753" i="3" s="1"/>
  <c r="U12753" i="3" s="1"/>
  <c r="V12768" i="3"/>
  <c r="S12768" i="3" s="1"/>
  <c r="U12768" i="3" s="1"/>
  <c r="V12783" i="3"/>
  <c r="S12783" i="3" s="1"/>
  <c r="U12783" i="3" s="1"/>
  <c r="V12798" i="3"/>
  <c r="S12798" i="3" s="1"/>
  <c r="U12798" i="3" s="1"/>
  <c r="V12713" i="3"/>
  <c r="S12713" i="3" s="1"/>
  <c r="U12713" i="3" s="1"/>
  <c r="V12728" i="3"/>
  <c r="S12728" i="3" s="1"/>
  <c r="U12728" i="3" s="1"/>
  <c r="V12743" i="3"/>
  <c r="S12743" i="3" s="1"/>
  <c r="U12743" i="3" s="1"/>
  <c r="V12758" i="3"/>
  <c r="S12758" i="3" s="1"/>
  <c r="U12758" i="3" s="1"/>
  <c r="V12773" i="3"/>
  <c r="S12773" i="3" s="1"/>
  <c r="U12773" i="3" s="1"/>
  <c r="V12788" i="3"/>
  <c r="S12788" i="3" s="1"/>
  <c r="V12803" i="3"/>
  <c r="S12803" i="3" s="1"/>
  <c r="U12803" i="3" s="1"/>
  <c r="V12718" i="3"/>
  <c r="S12718" i="3" s="1"/>
  <c r="U12718" i="3" s="1"/>
  <c r="V12733" i="3"/>
  <c r="S12733" i="3" s="1"/>
  <c r="U12733" i="3" s="1"/>
  <c r="V12748" i="3"/>
  <c r="S12748" i="3" s="1"/>
  <c r="U12748" i="3" s="1"/>
  <c r="V12763" i="3"/>
  <c r="S12763" i="3" s="1"/>
  <c r="U12763" i="3" s="1"/>
  <c r="V12778" i="3"/>
  <c r="S12778" i="3" s="1"/>
  <c r="U12778" i="3" s="1"/>
  <c r="V12793" i="3"/>
  <c r="S12793" i="3" s="1"/>
  <c r="U12793" i="3" s="1"/>
  <c r="V12808" i="3"/>
  <c r="S12808" i="3" s="1"/>
  <c r="U12808" i="3" s="1"/>
  <c r="V12813" i="3"/>
  <c r="S12813" i="3" s="1"/>
  <c r="U12813" i="3" s="1"/>
  <c r="V12828" i="3"/>
  <c r="S12828" i="3" s="1"/>
  <c r="U12828" i="3" s="1"/>
  <c r="V12843" i="3"/>
  <c r="S12843" i="3" s="1"/>
  <c r="U12843" i="3" s="1"/>
  <c r="V12858" i="3"/>
  <c r="S12858" i="3" s="1"/>
  <c r="U12858" i="3" s="1"/>
  <c r="V12873" i="3"/>
  <c r="S12873" i="3" s="1"/>
  <c r="U12873" i="3" s="1"/>
  <c r="V12888" i="3"/>
  <c r="S12888" i="3" s="1"/>
  <c r="U12888" i="3" s="1"/>
  <c r="V12903" i="3"/>
  <c r="S12903" i="3" s="1"/>
  <c r="U12903" i="3" s="1"/>
  <c r="V12818" i="3"/>
  <c r="S12818" i="3" s="1"/>
  <c r="U12818" i="3" s="1"/>
  <c r="V12833" i="3"/>
  <c r="S12833" i="3" s="1"/>
  <c r="U12833" i="3" s="1"/>
  <c r="V12848" i="3"/>
  <c r="S12848" i="3" s="1"/>
  <c r="U12848" i="3" s="1"/>
  <c r="V12863" i="3"/>
  <c r="S12863" i="3" s="1"/>
  <c r="U12863" i="3" s="1"/>
  <c r="V12878" i="3"/>
  <c r="S12878" i="3" s="1"/>
  <c r="U12878" i="3" s="1"/>
  <c r="V12893" i="3"/>
  <c r="S12893" i="3" s="1"/>
  <c r="U12893" i="3" s="1"/>
  <c r="V12908" i="3"/>
  <c r="S12908" i="3" s="1"/>
  <c r="U12908" i="3" s="1"/>
  <c r="V12823" i="3"/>
  <c r="S12823" i="3" s="1"/>
  <c r="U12823" i="3" s="1"/>
  <c r="V12838" i="3"/>
  <c r="S12838" i="3" s="1"/>
  <c r="U12838" i="3" s="1"/>
  <c r="V12853" i="3"/>
  <c r="S12853" i="3" s="1"/>
  <c r="U12853" i="3" s="1"/>
  <c r="V12868" i="3"/>
  <c r="S12868" i="3" s="1"/>
  <c r="U12868" i="3" s="1"/>
  <c r="V12883" i="3"/>
  <c r="S12883" i="3" s="1"/>
  <c r="U12883" i="3" s="1"/>
  <c r="V12898" i="3"/>
  <c r="S12898" i="3" s="1"/>
  <c r="U12898" i="3" s="1"/>
  <c r="V12913" i="3"/>
  <c r="S12913" i="3" s="1"/>
  <c r="U12913" i="3" s="1"/>
  <c r="V12918" i="3"/>
  <c r="S12918" i="3" s="1"/>
  <c r="U12918" i="3" s="1"/>
  <c r="V12933" i="3"/>
  <c r="S12933" i="3" s="1"/>
  <c r="U12933" i="3" s="1"/>
  <c r="V12948" i="3"/>
  <c r="S12948" i="3" s="1"/>
  <c r="U12948" i="3" s="1"/>
  <c r="V12963" i="3"/>
  <c r="S12963" i="3" s="1"/>
  <c r="U12963" i="3" s="1"/>
  <c r="V12978" i="3"/>
  <c r="S12978" i="3" s="1"/>
  <c r="U12978" i="3" s="1"/>
  <c r="V12993" i="3"/>
  <c r="S12993" i="3" s="1"/>
  <c r="U12993" i="3" s="1"/>
  <c r="V13008" i="3"/>
  <c r="S13008" i="3" s="1"/>
  <c r="U13008" i="3" s="1"/>
  <c r="V12923" i="3"/>
  <c r="S12923" i="3" s="1"/>
  <c r="U12923" i="3" s="1"/>
  <c r="V12938" i="3"/>
  <c r="S12938" i="3" s="1"/>
  <c r="U12938" i="3" s="1"/>
  <c r="V12953" i="3"/>
  <c r="S12953" i="3" s="1"/>
  <c r="U12953" i="3" s="1"/>
  <c r="V12968" i="3"/>
  <c r="S12968" i="3" s="1"/>
  <c r="U12968" i="3" s="1"/>
  <c r="V12983" i="3"/>
  <c r="S12983" i="3" s="1"/>
  <c r="U12983" i="3" s="1"/>
  <c r="V12998" i="3"/>
  <c r="S12998" i="3" s="1"/>
  <c r="U12998" i="3" s="1"/>
  <c r="V13013" i="3"/>
  <c r="S13013" i="3" s="1"/>
  <c r="U13013" i="3" s="1"/>
  <c r="V12928" i="3"/>
  <c r="S12928" i="3" s="1"/>
  <c r="U12928" i="3" s="1"/>
  <c r="V12943" i="3"/>
  <c r="S12943" i="3" s="1"/>
  <c r="U12943" i="3" s="1"/>
  <c r="V12958" i="3"/>
  <c r="S12958" i="3" s="1"/>
  <c r="U12958" i="3" s="1"/>
  <c r="V12973" i="3"/>
  <c r="S12973" i="3" s="1"/>
  <c r="U12973" i="3" s="1"/>
  <c r="V12988" i="3"/>
  <c r="S12988" i="3" s="1"/>
  <c r="V13003" i="3"/>
  <c r="S13003" i="3" s="1"/>
  <c r="U13003" i="3" s="1"/>
  <c r="V13018" i="3"/>
  <c r="S13018" i="3" s="1"/>
  <c r="U13018" i="3" s="1"/>
  <c r="V13023" i="3"/>
  <c r="S13023" i="3" s="1"/>
  <c r="U13023" i="3" s="1"/>
  <c r="V13038" i="3"/>
  <c r="S13038" i="3" s="1"/>
  <c r="U13038" i="3" s="1"/>
  <c r="V13053" i="3"/>
  <c r="S13053" i="3" s="1"/>
  <c r="U13053" i="3" s="1"/>
  <c r="V13068" i="3"/>
  <c r="S13068" i="3" s="1"/>
  <c r="U13068" i="3" s="1"/>
  <c r="V13083" i="3"/>
  <c r="S13083" i="3" s="1"/>
  <c r="U13083" i="3" s="1"/>
  <c r="V13098" i="3"/>
  <c r="S13098" i="3" s="1"/>
  <c r="U13098" i="3" s="1"/>
  <c r="V13113" i="3"/>
  <c r="S13113" i="3" s="1"/>
  <c r="U13113" i="3" s="1"/>
  <c r="V13028" i="3"/>
  <c r="S13028" i="3" s="1"/>
  <c r="U13028" i="3" s="1"/>
  <c r="V13043" i="3"/>
  <c r="S13043" i="3" s="1"/>
  <c r="U13043" i="3" s="1"/>
  <c r="V13058" i="3"/>
  <c r="S13058" i="3" s="1"/>
  <c r="U13058" i="3" s="1"/>
  <c r="V13073" i="3"/>
  <c r="S13073" i="3" s="1"/>
  <c r="U13073" i="3" s="1"/>
  <c r="V13088" i="3"/>
  <c r="S13088" i="3" s="1"/>
  <c r="U13088" i="3" s="1"/>
  <c r="V13103" i="3"/>
  <c r="S13103" i="3" s="1"/>
  <c r="U13103" i="3" s="1"/>
  <c r="V13118" i="3"/>
  <c r="S13118" i="3" s="1"/>
  <c r="U13118" i="3" s="1"/>
  <c r="V13033" i="3"/>
  <c r="S13033" i="3" s="1"/>
  <c r="U13033" i="3" s="1"/>
  <c r="V13048" i="3"/>
  <c r="S13048" i="3" s="1"/>
  <c r="U13048" i="3" s="1"/>
  <c r="V13063" i="3"/>
  <c r="S13063" i="3" s="1"/>
  <c r="U13063" i="3" s="1"/>
  <c r="V13078" i="3"/>
  <c r="S13078" i="3" s="1"/>
  <c r="U13078" i="3" s="1"/>
  <c r="V13093" i="3"/>
  <c r="S13093" i="3" s="1"/>
  <c r="U13093" i="3" s="1"/>
  <c r="V13108" i="3"/>
  <c r="S13108" i="3" s="1"/>
  <c r="U13108" i="3" s="1"/>
  <c r="V13123" i="3"/>
  <c r="S13123" i="3" s="1"/>
  <c r="U13123" i="3" s="1"/>
  <c r="V13128" i="3"/>
  <c r="S13128" i="3" s="1"/>
  <c r="U13128" i="3" s="1"/>
  <c r="V13143" i="3"/>
  <c r="S13143" i="3" s="1"/>
  <c r="U13143" i="3" s="1"/>
  <c r="V13158" i="3"/>
  <c r="S13158" i="3" s="1"/>
  <c r="U13158" i="3" s="1"/>
  <c r="V13173" i="3"/>
  <c r="S13173" i="3" s="1"/>
  <c r="U13173" i="3" s="1"/>
  <c r="V13188" i="3"/>
  <c r="S13188" i="3" s="1"/>
  <c r="U13188" i="3" s="1"/>
  <c r="V13203" i="3"/>
  <c r="S13203" i="3" s="1"/>
  <c r="U13203" i="3" s="1"/>
  <c r="V13218" i="3"/>
  <c r="S13218" i="3" s="1"/>
  <c r="U13218" i="3" s="1"/>
  <c r="V13133" i="3"/>
  <c r="S13133" i="3" s="1"/>
  <c r="U13133" i="3" s="1"/>
  <c r="V13148" i="3"/>
  <c r="S13148" i="3" s="1"/>
  <c r="U13148" i="3" s="1"/>
  <c r="V13163" i="3"/>
  <c r="S13163" i="3" s="1"/>
  <c r="U13163" i="3" s="1"/>
  <c r="V13178" i="3"/>
  <c r="S13178" i="3" s="1"/>
  <c r="U13178" i="3" s="1"/>
  <c r="V13193" i="3"/>
  <c r="S13193" i="3" s="1"/>
  <c r="U13193" i="3" s="1"/>
  <c r="V13208" i="3"/>
  <c r="S13208" i="3" s="1"/>
  <c r="U13208" i="3" s="1"/>
  <c r="V13223" i="3"/>
  <c r="S13223" i="3" s="1"/>
  <c r="U13223" i="3" s="1"/>
  <c r="V13138" i="3"/>
  <c r="S13138" i="3" s="1"/>
  <c r="U13138" i="3" s="1"/>
  <c r="V13153" i="3"/>
  <c r="S13153" i="3" s="1"/>
  <c r="U13153" i="3" s="1"/>
  <c r="V13168" i="3"/>
  <c r="S13168" i="3" s="1"/>
  <c r="U13168" i="3" s="1"/>
  <c r="V13183" i="3"/>
  <c r="S13183" i="3" s="1"/>
  <c r="U13183" i="3" s="1"/>
  <c r="V13198" i="3"/>
  <c r="S13198" i="3" s="1"/>
  <c r="U13198" i="3" s="1"/>
  <c r="V13213" i="3"/>
  <c r="S13213" i="3" s="1"/>
  <c r="U13213" i="3" s="1"/>
  <c r="V13228" i="3"/>
  <c r="S13228" i="3" s="1"/>
  <c r="V13234" i="3"/>
  <c r="S13234" i="3" s="1"/>
  <c r="U13234" i="3" s="1"/>
  <c r="V13264" i="3"/>
  <c r="S13264" i="3" s="1"/>
  <c r="U13264" i="3" s="1"/>
  <c r="V13294" i="3"/>
  <c r="S13294" i="3" s="1"/>
  <c r="U13294" i="3" s="1"/>
  <c r="V13324" i="3"/>
  <c r="S13324" i="3" s="1"/>
  <c r="U13324" i="3" s="1"/>
  <c r="V13354" i="3"/>
  <c r="S13354" i="3" s="1"/>
  <c r="U13354" i="3" s="1"/>
  <c r="V13384" i="3"/>
  <c r="S13384" i="3" s="1"/>
  <c r="U13384" i="3" s="1"/>
  <c r="V13414" i="3"/>
  <c r="S13414" i="3" s="1"/>
  <c r="U13414" i="3" s="1"/>
  <c r="V13244" i="3"/>
  <c r="S13244" i="3" s="1"/>
  <c r="U13244" i="3" s="1"/>
  <c r="V13274" i="3"/>
  <c r="S13274" i="3" s="1"/>
  <c r="U13274" i="3" s="1"/>
  <c r="V13304" i="3"/>
  <c r="S13304" i="3" s="1"/>
  <c r="U13304" i="3" s="1"/>
  <c r="V13334" i="3"/>
  <c r="S13334" i="3" s="1"/>
  <c r="U13334" i="3" s="1"/>
  <c r="V13364" i="3"/>
  <c r="S13364" i="3" s="1"/>
  <c r="U13364" i="3" s="1"/>
  <c r="V13394" i="3"/>
  <c r="S13394" i="3" s="1"/>
  <c r="U13394" i="3" s="1"/>
  <c r="V13424" i="3"/>
  <c r="S13424" i="3" s="1"/>
  <c r="U13424" i="3" s="1"/>
  <c r="V13254" i="3"/>
  <c r="S13254" i="3" s="1"/>
  <c r="U13254" i="3" s="1"/>
  <c r="V13284" i="3"/>
  <c r="S13284" i="3" s="1"/>
  <c r="U13284" i="3" s="1"/>
  <c r="V13314" i="3"/>
  <c r="S13314" i="3" s="1"/>
  <c r="U13314" i="3" s="1"/>
  <c r="V13344" i="3"/>
  <c r="S13344" i="3" s="1"/>
  <c r="U13344" i="3" s="1"/>
  <c r="V13374" i="3"/>
  <c r="S13374" i="3" s="1"/>
  <c r="U13374" i="3" s="1"/>
  <c r="V13404" i="3"/>
  <c r="S13404" i="3" s="1"/>
  <c r="U13404" i="3" s="1"/>
  <c r="V13434" i="3"/>
  <c r="S13434" i="3" s="1"/>
  <c r="U13434" i="3" s="1"/>
  <c r="V13235" i="3"/>
  <c r="S13235" i="3" s="1"/>
  <c r="U13235" i="3" s="1"/>
  <c r="V13265" i="3"/>
  <c r="S13265" i="3" s="1"/>
  <c r="U13265" i="3" s="1"/>
  <c r="V13295" i="3"/>
  <c r="S13295" i="3" s="1"/>
  <c r="U13295" i="3" s="1"/>
  <c r="V13325" i="3"/>
  <c r="S13325" i="3" s="1"/>
  <c r="U13325" i="3" s="1"/>
  <c r="V13355" i="3"/>
  <c r="S13355" i="3" s="1"/>
  <c r="U13355" i="3" s="1"/>
  <c r="V13385" i="3"/>
  <c r="S13385" i="3" s="1"/>
  <c r="U13385" i="3" s="1"/>
  <c r="V13415" i="3"/>
  <c r="S13415" i="3" s="1"/>
  <c r="U13415" i="3" s="1"/>
  <c r="V13245" i="3"/>
  <c r="S13245" i="3" s="1"/>
  <c r="U13245" i="3" s="1"/>
  <c r="V13275" i="3"/>
  <c r="S13275" i="3" s="1"/>
  <c r="U13275" i="3" s="1"/>
  <c r="V13305" i="3"/>
  <c r="S13305" i="3" s="1"/>
  <c r="U13305" i="3" s="1"/>
  <c r="V13335" i="3"/>
  <c r="S13335" i="3" s="1"/>
  <c r="U13335" i="3" s="1"/>
  <c r="V13365" i="3"/>
  <c r="S13365" i="3" s="1"/>
  <c r="U13365" i="3" s="1"/>
  <c r="V13395" i="3"/>
  <c r="S13395" i="3" s="1"/>
  <c r="U13395" i="3" s="1"/>
  <c r="V13425" i="3"/>
  <c r="S13425" i="3" s="1"/>
  <c r="U13425" i="3" s="1"/>
  <c r="V13255" i="3"/>
  <c r="S13255" i="3" s="1"/>
  <c r="U13255" i="3" s="1"/>
  <c r="V13285" i="3"/>
  <c r="S13285" i="3" s="1"/>
  <c r="U13285" i="3" s="1"/>
  <c r="V13315" i="3"/>
  <c r="S13315" i="3" s="1"/>
  <c r="U13315" i="3" s="1"/>
  <c r="V13345" i="3"/>
  <c r="S13345" i="3" s="1"/>
  <c r="U13345" i="3" s="1"/>
  <c r="V13375" i="3"/>
  <c r="S13375" i="3" s="1"/>
  <c r="U13375" i="3" s="1"/>
  <c r="V13405" i="3"/>
  <c r="S13405" i="3" s="1"/>
  <c r="U13405" i="3" s="1"/>
  <c r="V13435" i="3"/>
  <c r="S13435" i="3" s="1"/>
  <c r="U13435" i="3" s="1"/>
  <c r="V13443" i="3"/>
  <c r="S13443" i="3" s="1"/>
  <c r="U13443" i="3" s="1"/>
  <c r="V13458" i="3"/>
  <c r="S13458" i="3" s="1"/>
  <c r="U13458" i="3" s="1"/>
  <c r="V13473" i="3"/>
  <c r="S13473" i="3" s="1"/>
  <c r="U13473" i="3" s="1"/>
  <c r="V13488" i="3"/>
  <c r="S13488" i="3" s="1"/>
  <c r="U13488" i="3" s="1"/>
  <c r="V13503" i="3"/>
  <c r="S13503" i="3" s="1"/>
  <c r="U13503" i="3" s="1"/>
  <c r="V13518" i="3"/>
  <c r="S13518" i="3" s="1"/>
  <c r="U13518" i="3" s="1"/>
  <c r="V13533" i="3"/>
  <c r="S13533" i="3" s="1"/>
  <c r="U13533" i="3" s="1"/>
  <c r="V13448" i="3"/>
  <c r="S13448" i="3" s="1"/>
  <c r="U13448" i="3" s="1"/>
  <c r="V13463" i="3"/>
  <c r="S13463" i="3" s="1"/>
  <c r="U13463" i="3" s="1"/>
  <c r="V13478" i="3"/>
  <c r="S13478" i="3" s="1"/>
  <c r="U13478" i="3" s="1"/>
  <c r="V13493" i="3"/>
  <c r="S13493" i="3" s="1"/>
  <c r="U13493" i="3" s="1"/>
  <c r="V13508" i="3"/>
  <c r="S13508" i="3" s="1"/>
  <c r="U13508" i="3" s="1"/>
  <c r="V13523" i="3"/>
  <c r="S13523" i="3" s="1"/>
  <c r="U13523" i="3" s="1"/>
  <c r="V13538" i="3"/>
  <c r="S13538" i="3" s="1"/>
  <c r="U13538" i="3" s="1"/>
  <c r="V13453" i="3"/>
  <c r="S13453" i="3" s="1"/>
  <c r="U13453" i="3" s="1"/>
  <c r="V13468" i="3"/>
  <c r="S13468" i="3" s="1"/>
  <c r="U13468" i="3" s="1"/>
  <c r="V13483" i="3"/>
  <c r="S13483" i="3" s="1"/>
  <c r="U13483" i="3" s="1"/>
  <c r="V13498" i="3"/>
  <c r="S13498" i="3" s="1"/>
  <c r="U13498" i="3" s="1"/>
  <c r="V13513" i="3"/>
  <c r="S13513" i="3" s="1"/>
  <c r="U13513" i="3" s="1"/>
  <c r="V13528" i="3"/>
  <c r="S13528" i="3" s="1"/>
  <c r="U13528" i="3" s="1"/>
  <c r="V13543" i="3"/>
  <c r="S13543" i="3" s="1"/>
  <c r="U13543" i="3" s="1"/>
  <c r="V13548" i="3"/>
  <c r="S13548" i="3" s="1"/>
  <c r="U13548" i="3" s="1"/>
  <c r="V13563" i="3"/>
  <c r="S13563" i="3" s="1"/>
  <c r="U13563" i="3" s="1"/>
  <c r="V13578" i="3"/>
  <c r="S13578" i="3" s="1"/>
  <c r="U13578" i="3" s="1"/>
  <c r="V13593" i="3"/>
  <c r="S13593" i="3" s="1"/>
  <c r="U13593" i="3" s="1"/>
  <c r="V13608" i="3"/>
  <c r="S13608" i="3" s="1"/>
  <c r="U13608" i="3" s="1"/>
  <c r="V13623" i="3"/>
  <c r="S13623" i="3" s="1"/>
  <c r="U13623" i="3" s="1"/>
  <c r="V13638" i="3"/>
  <c r="S13638" i="3" s="1"/>
  <c r="U13638" i="3" s="1"/>
  <c r="V13553" i="3"/>
  <c r="S13553" i="3" s="1"/>
  <c r="U13553" i="3" s="1"/>
  <c r="V13568" i="3"/>
  <c r="S13568" i="3" s="1"/>
  <c r="U13568" i="3" s="1"/>
  <c r="V13583" i="3"/>
  <c r="S13583" i="3" s="1"/>
  <c r="U13583" i="3" s="1"/>
  <c r="V13598" i="3"/>
  <c r="S13598" i="3" s="1"/>
  <c r="U13598" i="3" s="1"/>
  <c r="V13613" i="3"/>
  <c r="S13613" i="3" s="1"/>
  <c r="U13613" i="3" s="1"/>
  <c r="V13628" i="3"/>
  <c r="S13628" i="3" s="1"/>
  <c r="U13628" i="3" s="1"/>
  <c r="V13643" i="3"/>
  <c r="S13643" i="3" s="1"/>
  <c r="U13643" i="3" s="1"/>
  <c r="V13558" i="3"/>
  <c r="S13558" i="3" s="1"/>
  <c r="U13558" i="3" s="1"/>
  <c r="V13573" i="3"/>
  <c r="S13573" i="3" s="1"/>
  <c r="U13573" i="3" s="1"/>
  <c r="V13588" i="3"/>
  <c r="S13588" i="3" s="1"/>
  <c r="U13588" i="3" s="1"/>
  <c r="V13603" i="3"/>
  <c r="S13603" i="3" s="1"/>
  <c r="U13603" i="3" s="1"/>
  <c r="V13618" i="3"/>
  <c r="S13618" i="3" s="1"/>
  <c r="U13618" i="3" s="1"/>
  <c r="V13633" i="3"/>
  <c r="S13633" i="3" s="1"/>
  <c r="U13633" i="3" s="1"/>
  <c r="V13648" i="3"/>
  <c r="S13648" i="3" s="1"/>
  <c r="U13648" i="3" s="1"/>
  <c r="V13653" i="3"/>
  <c r="S13653" i="3" s="1"/>
  <c r="U13653" i="3" s="1"/>
  <c r="V13668" i="3"/>
  <c r="S13668" i="3" s="1"/>
  <c r="U13668" i="3" s="1"/>
  <c r="V13683" i="3"/>
  <c r="S13683" i="3" s="1"/>
  <c r="U13683" i="3" s="1"/>
  <c r="V13698" i="3"/>
  <c r="S13698" i="3" s="1"/>
  <c r="U13698" i="3" s="1"/>
  <c r="V13713" i="3"/>
  <c r="S13713" i="3" s="1"/>
  <c r="U13713" i="3" s="1"/>
  <c r="V13728" i="3"/>
  <c r="S13728" i="3" s="1"/>
  <c r="U13728" i="3" s="1"/>
  <c r="V13743" i="3"/>
  <c r="S13743" i="3" s="1"/>
  <c r="U13743" i="3" s="1"/>
  <c r="V13658" i="3"/>
  <c r="S13658" i="3" s="1"/>
  <c r="U13658" i="3" s="1"/>
  <c r="V13673" i="3"/>
  <c r="S13673" i="3" s="1"/>
  <c r="U13673" i="3" s="1"/>
  <c r="V13688" i="3"/>
  <c r="S13688" i="3" s="1"/>
  <c r="U13688" i="3" s="1"/>
  <c r="V13703" i="3"/>
  <c r="S13703" i="3" s="1"/>
  <c r="U13703" i="3" s="1"/>
  <c r="V13718" i="3"/>
  <c r="S13718" i="3" s="1"/>
  <c r="U13718" i="3" s="1"/>
  <c r="V13733" i="3"/>
  <c r="S13733" i="3" s="1"/>
  <c r="U13733" i="3" s="1"/>
  <c r="V13748" i="3"/>
  <c r="S13748" i="3" s="1"/>
  <c r="U13748" i="3" s="1"/>
  <c r="V13663" i="3"/>
  <c r="S13663" i="3" s="1"/>
  <c r="U13663" i="3" s="1"/>
  <c r="V13678" i="3"/>
  <c r="S13678" i="3" s="1"/>
  <c r="U13678" i="3" s="1"/>
  <c r="V13693" i="3"/>
  <c r="S13693" i="3" s="1"/>
  <c r="U13693" i="3" s="1"/>
  <c r="V13708" i="3"/>
  <c r="S13708" i="3" s="1"/>
  <c r="U13708" i="3" s="1"/>
  <c r="V13723" i="3"/>
  <c r="S13723" i="3" s="1"/>
  <c r="U13723" i="3" s="1"/>
  <c r="V13738" i="3"/>
  <c r="S13738" i="3" s="1"/>
  <c r="U13738" i="3" s="1"/>
  <c r="V13753" i="3"/>
  <c r="S13753" i="3" s="1"/>
  <c r="U13753" i="3" s="1"/>
  <c r="V13758" i="3"/>
  <c r="S13758" i="3" s="1"/>
  <c r="U13758" i="3" s="1"/>
  <c r="V13773" i="3"/>
  <c r="S13773" i="3" s="1"/>
  <c r="U13773" i="3" s="1"/>
  <c r="V13788" i="3"/>
  <c r="S13788" i="3" s="1"/>
  <c r="U13788" i="3" s="1"/>
  <c r="V13803" i="3"/>
  <c r="S13803" i="3" s="1"/>
  <c r="U13803" i="3" s="1"/>
  <c r="V13818" i="3"/>
  <c r="S13818" i="3" s="1"/>
  <c r="U13818" i="3" s="1"/>
  <c r="V13833" i="3"/>
  <c r="S13833" i="3" s="1"/>
  <c r="U13833" i="3" s="1"/>
  <c r="V13848" i="3"/>
  <c r="S13848" i="3" s="1"/>
  <c r="U13848" i="3" s="1"/>
  <c r="V13763" i="3"/>
  <c r="S13763" i="3" s="1"/>
  <c r="U13763" i="3" s="1"/>
  <c r="V13778" i="3"/>
  <c r="S13778" i="3" s="1"/>
  <c r="U13778" i="3" s="1"/>
  <c r="V13793" i="3"/>
  <c r="S13793" i="3" s="1"/>
  <c r="U13793" i="3" s="1"/>
  <c r="V13808" i="3"/>
  <c r="S13808" i="3" s="1"/>
  <c r="U13808" i="3" s="1"/>
  <c r="V13823" i="3"/>
  <c r="S13823" i="3" s="1"/>
  <c r="U13823" i="3" s="1"/>
  <c r="V13838" i="3"/>
  <c r="S13838" i="3" s="1"/>
  <c r="U13838" i="3" s="1"/>
  <c r="V13853" i="3"/>
  <c r="S13853" i="3" s="1"/>
  <c r="U13853" i="3" s="1"/>
  <c r="V13768" i="3"/>
  <c r="S13768" i="3" s="1"/>
  <c r="U13768" i="3" s="1"/>
  <c r="V13783" i="3"/>
  <c r="S13783" i="3" s="1"/>
  <c r="U13783" i="3" s="1"/>
  <c r="V13798" i="3"/>
  <c r="S13798" i="3" s="1"/>
  <c r="U13798" i="3" s="1"/>
  <c r="V13813" i="3"/>
  <c r="S13813" i="3" s="1"/>
  <c r="U13813" i="3" s="1"/>
  <c r="V13828" i="3"/>
  <c r="S13828" i="3" s="1"/>
  <c r="U13828" i="3" s="1"/>
  <c r="V13843" i="3"/>
  <c r="S13843" i="3" s="1"/>
  <c r="U13843" i="3" s="1"/>
  <c r="V13858" i="3"/>
  <c r="S13858" i="3" s="1"/>
  <c r="U13858" i="3" s="1"/>
  <c r="V13863" i="3"/>
  <c r="S13863" i="3" s="1"/>
  <c r="U13863" i="3" s="1"/>
  <c r="V13878" i="3"/>
  <c r="S13878" i="3" s="1"/>
  <c r="U13878" i="3" s="1"/>
  <c r="V13893" i="3"/>
  <c r="S13893" i="3" s="1"/>
  <c r="U13893" i="3" s="1"/>
  <c r="V13908" i="3"/>
  <c r="S13908" i="3" s="1"/>
  <c r="U13908" i="3" s="1"/>
  <c r="V13923" i="3"/>
  <c r="S13923" i="3" s="1"/>
  <c r="U13923" i="3" s="1"/>
  <c r="V13938" i="3"/>
  <c r="S13938" i="3" s="1"/>
  <c r="U13938" i="3" s="1"/>
  <c r="V13953" i="3"/>
  <c r="S13953" i="3" s="1"/>
  <c r="U13953" i="3" s="1"/>
  <c r="V13868" i="3"/>
  <c r="S13868" i="3" s="1"/>
  <c r="U13868" i="3" s="1"/>
  <c r="V13883" i="3"/>
  <c r="S13883" i="3" s="1"/>
  <c r="U13883" i="3" s="1"/>
  <c r="V13898" i="3"/>
  <c r="S13898" i="3" s="1"/>
  <c r="U13898" i="3" s="1"/>
  <c r="V13913" i="3"/>
  <c r="S13913" i="3" s="1"/>
  <c r="U13913" i="3" s="1"/>
  <c r="V13928" i="3"/>
  <c r="S13928" i="3" s="1"/>
  <c r="U13928" i="3" s="1"/>
  <c r="V13943" i="3"/>
  <c r="S13943" i="3" s="1"/>
  <c r="U13943" i="3" s="1"/>
  <c r="V13958" i="3"/>
  <c r="S13958" i="3" s="1"/>
  <c r="U13958" i="3" s="1"/>
  <c r="V13873" i="3"/>
  <c r="S13873" i="3" s="1"/>
  <c r="U13873" i="3" s="1"/>
  <c r="V13888" i="3"/>
  <c r="S13888" i="3" s="1"/>
  <c r="U13888" i="3" s="1"/>
  <c r="V13903" i="3"/>
  <c r="S13903" i="3" s="1"/>
  <c r="U13903" i="3" s="1"/>
  <c r="V13918" i="3"/>
  <c r="S13918" i="3" s="1"/>
  <c r="U13918" i="3" s="1"/>
  <c r="V13933" i="3"/>
  <c r="S13933" i="3" s="1"/>
  <c r="U13933" i="3" s="1"/>
  <c r="V13948" i="3"/>
  <c r="S13948" i="3" s="1"/>
  <c r="U13948" i="3" s="1"/>
  <c r="V13963" i="3"/>
  <c r="S13963" i="3" s="1"/>
  <c r="U13963" i="3" s="1"/>
  <c r="V13968" i="3"/>
  <c r="S13968" i="3" s="1"/>
  <c r="U13968" i="3" s="1"/>
  <c r="V13983" i="3"/>
  <c r="S13983" i="3" s="1"/>
  <c r="U13983" i="3" s="1"/>
  <c r="V13998" i="3"/>
  <c r="S13998" i="3" s="1"/>
  <c r="U13998" i="3" s="1"/>
  <c r="V14013" i="3"/>
  <c r="S14013" i="3" s="1"/>
  <c r="U14013" i="3" s="1"/>
  <c r="V14028" i="3"/>
  <c r="S14028" i="3" s="1"/>
  <c r="U14028" i="3" s="1"/>
  <c r="V14043" i="3"/>
  <c r="S14043" i="3" s="1"/>
  <c r="U14043" i="3" s="1"/>
  <c r="V14058" i="3"/>
  <c r="S14058" i="3" s="1"/>
  <c r="U14058" i="3" s="1"/>
  <c r="V13973" i="3"/>
  <c r="S13973" i="3" s="1"/>
  <c r="U13973" i="3" s="1"/>
  <c r="V13988" i="3"/>
  <c r="S13988" i="3" s="1"/>
  <c r="U13988" i="3" s="1"/>
  <c r="V14003" i="3"/>
  <c r="S14003" i="3" s="1"/>
  <c r="U14003" i="3" s="1"/>
  <c r="V14018" i="3"/>
  <c r="S14018" i="3" s="1"/>
  <c r="U14018" i="3" s="1"/>
  <c r="V14033" i="3"/>
  <c r="S14033" i="3" s="1"/>
  <c r="U14033" i="3" s="1"/>
  <c r="V14048" i="3"/>
  <c r="S14048" i="3" s="1"/>
  <c r="U14048" i="3" s="1"/>
  <c r="V14063" i="3"/>
  <c r="S14063" i="3" s="1"/>
  <c r="U14063" i="3" s="1"/>
  <c r="V13978" i="3"/>
  <c r="S13978" i="3" s="1"/>
  <c r="U13978" i="3" s="1"/>
  <c r="V13993" i="3"/>
  <c r="S13993" i="3" s="1"/>
  <c r="U13993" i="3" s="1"/>
  <c r="V14008" i="3"/>
  <c r="S14008" i="3" s="1"/>
  <c r="U14008" i="3" s="1"/>
  <c r="V14023" i="3"/>
  <c r="S14023" i="3" s="1"/>
  <c r="U14023" i="3" s="1"/>
  <c r="V14038" i="3"/>
  <c r="S14038" i="3" s="1"/>
  <c r="U14038" i="3" s="1"/>
  <c r="V14053" i="3"/>
  <c r="S14053" i="3" s="1"/>
  <c r="U14053" i="3" s="1"/>
  <c r="V14068" i="3"/>
  <c r="S14068" i="3" s="1"/>
  <c r="U14068" i="3" s="1"/>
  <c r="V14074" i="3"/>
  <c r="S14074" i="3" s="1"/>
  <c r="U14074" i="3" s="1"/>
  <c r="V14104" i="3"/>
  <c r="S14104" i="3" s="1"/>
  <c r="U14104" i="3" s="1"/>
  <c r="V14134" i="3"/>
  <c r="S14134" i="3" s="1"/>
  <c r="U14134" i="3" s="1"/>
  <c r="V14164" i="3"/>
  <c r="S14164" i="3" s="1"/>
  <c r="U14164" i="3" s="1"/>
  <c r="V14194" i="3"/>
  <c r="S14194" i="3" s="1"/>
  <c r="U14194" i="3" s="1"/>
  <c r="V14224" i="3"/>
  <c r="S14224" i="3" s="1"/>
  <c r="U14224" i="3" s="1"/>
  <c r="V14254" i="3"/>
  <c r="S14254" i="3" s="1"/>
  <c r="U14254" i="3" s="1"/>
  <c r="V14084" i="3"/>
  <c r="S14084" i="3" s="1"/>
  <c r="U14084" i="3" s="1"/>
  <c r="V14114" i="3"/>
  <c r="S14114" i="3" s="1"/>
  <c r="U14114" i="3" s="1"/>
  <c r="V14144" i="3"/>
  <c r="S14144" i="3" s="1"/>
  <c r="U14144" i="3" s="1"/>
  <c r="V14174" i="3"/>
  <c r="S14174" i="3" s="1"/>
  <c r="U14174" i="3" s="1"/>
  <c r="V14204" i="3"/>
  <c r="S14204" i="3" s="1"/>
  <c r="U14204" i="3" s="1"/>
  <c r="V14234" i="3"/>
  <c r="S14234" i="3" s="1"/>
  <c r="U14234" i="3" s="1"/>
  <c r="V14264" i="3"/>
  <c r="S14264" i="3" s="1"/>
  <c r="U14264" i="3" s="1"/>
  <c r="V14094" i="3"/>
  <c r="S14094" i="3" s="1"/>
  <c r="U14094" i="3" s="1"/>
  <c r="V14124" i="3"/>
  <c r="S14124" i="3" s="1"/>
  <c r="U14124" i="3" s="1"/>
  <c r="V14154" i="3"/>
  <c r="S14154" i="3" s="1"/>
  <c r="U14154" i="3" s="1"/>
  <c r="V14184" i="3"/>
  <c r="S14184" i="3" s="1"/>
  <c r="U14184" i="3" s="1"/>
  <c r="V14214" i="3"/>
  <c r="S14214" i="3" s="1"/>
  <c r="U14214" i="3" s="1"/>
  <c r="V14244" i="3"/>
  <c r="S14244" i="3" s="1"/>
  <c r="U14244" i="3" s="1"/>
  <c r="V14274" i="3"/>
  <c r="S14274" i="3" s="1"/>
  <c r="U14274" i="3" s="1"/>
  <c r="V14075" i="3"/>
  <c r="S14075" i="3" s="1"/>
  <c r="U14075" i="3" s="1"/>
  <c r="V14105" i="3"/>
  <c r="S14105" i="3" s="1"/>
  <c r="U14105" i="3" s="1"/>
  <c r="V14135" i="3"/>
  <c r="S14135" i="3" s="1"/>
  <c r="U14135" i="3" s="1"/>
  <c r="V14165" i="3"/>
  <c r="S14165" i="3" s="1"/>
  <c r="U14165" i="3" s="1"/>
  <c r="V14195" i="3"/>
  <c r="S14195" i="3" s="1"/>
  <c r="U14195" i="3" s="1"/>
  <c r="V14225" i="3"/>
  <c r="S14225" i="3" s="1"/>
  <c r="U14225" i="3" s="1"/>
  <c r="V14255" i="3"/>
  <c r="S14255" i="3" s="1"/>
  <c r="U14255" i="3" s="1"/>
  <c r="V14085" i="3"/>
  <c r="S14085" i="3" s="1"/>
  <c r="U14085" i="3" s="1"/>
  <c r="V14115" i="3"/>
  <c r="S14115" i="3" s="1"/>
  <c r="U14115" i="3" s="1"/>
  <c r="V14145" i="3"/>
  <c r="S14145" i="3" s="1"/>
  <c r="U14145" i="3" s="1"/>
  <c r="V14175" i="3"/>
  <c r="S14175" i="3" s="1"/>
  <c r="U14175" i="3" s="1"/>
  <c r="V14205" i="3"/>
  <c r="S14205" i="3" s="1"/>
  <c r="U14205" i="3" s="1"/>
  <c r="V14235" i="3"/>
  <c r="S14235" i="3" s="1"/>
  <c r="U14235" i="3" s="1"/>
  <c r="V14265" i="3"/>
  <c r="S14265" i="3" s="1"/>
  <c r="U14265" i="3" s="1"/>
  <c r="V14095" i="3"/>
  <c r="S14095" i="3" s="1"/>
  <c r="U14095" i="3" s="1"/>
  <c r="V14125" i="3"/>
  <c r="S14125" i="3" s="1"/>
  <c r="U14125" i="3" s="1"/>
  <c r="V14155" i="3"/>
  <c r="S14155" i="3" s="1"/>
  <c r="U14155" i="3" s="1"/>
  <c r="V14185" i="3"/>
  <c r="S14185" i="3" s="1"/>
  <c r="U14185" i="3" s="1"/>
  <c r="V14215" i="3"/>
  <c r="S14215" i="3" s="1"/>
  <c r="U14215" i="3" s="1"/>
  <c r="V14245" i="3"/>
  <c r="S14245" i="3" s="1"/>
  <c r="U14245" i="3" s="1"/>
  <c r="V14275" i="3"/>
  <c r="S14275" i="3" s="1"/>
  <c r="U14275" i="3" s="1"/>
  <c r="V14283" i="3"/>
  <c r="S14283" i="3" s="1"/>
  <c r="U14283" i="3" s="1"/>
  <c r="V14298" i="3"/>
  <c r="S14298" i="3" s="1"/>
  <c r="U14298" i="3" s="1"/>
  <c r="V14313" i="3"/>
  <c r="S14313" i="3" s="1"/>
  <c r="U14313" i="3" s="1"/>
  <c r="V14328" i="3"/>
  <c r="S14328" i="3" s="1"/>
  <c r="U14328" i="3" s="1"/>
  <c r="V14343" i="3"/>
  <c r="S14343" i="3" s="1"/>
  <c r="U14343" i="3" s="1"/>
  <c r="V14358" i="3"/>
  <c r="S14358" i="3" s="1"/>
  <c r="U14358" i="3" s="1"/>
  <c r="V14373" i="3"/>
  <c r="S14373" i="3" s="1"/>
  <c r="U14373" i="3" s="1"/>
  <c r="V14288" i="3"/>
  <c r="S14288" i="3" s="1"/>
  <c r="U14288" i="3" s="1"/>
  <c r="V14303" i="3"/>
  <c r="S14303" i="3" s="1"/>
  <c r="U14303" i="3" s="1"/>
  <c r="V14318" i="3"/>
  <c r="S14318" i="3" s="1"/>
  <c r="U14318" i="3" s="1"/>
  <c r="V14333" i="3"/>
  <c r="S14333" i="3" s="1"/>
  <c r="U14333" i="3" s="1"/>
  <c r="V14348" i="3"/>
  <c r="S14348" i="3" s="1"/>
  <c r="U14348" i="3" s="1"/>
  <c r="V14363" i="3"/>
  <c r="S14363" i="3" s="1"/>
  <c r="U14363" i="3" s="1"/>
  <c r="V14378" i="3"/>
  <c r="S14378" i="3" s="1"/>
  <c r="V14293" i="3"/>
  <c r="S14293" i="3" s="1"/>
  <c r="U14293" i="3" s="1"/>
  <c r="V14308" i="3"/>
  <c r="S14308" i="3" s="1"/>
  <c r="U14308" i="3" s="1"/>
  <c r="V14323" i="3"/>
  <c r="S14323" i="3" s="1"/>
  <c r="U14323" i="3" s="1"/>
  <c r="V14338" i="3"/>
  <c r="S14338" i="3" s="1"/>
  <c r="U14338" i="3" s="1"/>
  <c r="V14353" i="3"/>
  <c r="S14353" i="3" s="1"/>
  <c r="U14353" i="3" s="1"/>
  <c r="V14368" i="3"/>
  <c r="S14368" i="3" s="1"/>
  <c r="U14368" i="3" s="1"/>
  <c r="V14383" i="3"/>
  <c r="S14383" i="3" s="1"/>
  <c r="U14383" i="3" s="1"/>
  <c r="V14391" i="3"/>
  <c r="S14391" i="3" s="1"/>
  <c r="U14391" i="3" s="1"/>
  <c r="V14406" i="3"/>
  <c r="S14406" i="3" s="1"/>
  <c r="U14406" i="3" s="1"/>
  <c r="V14421" i="3"/>
  <c r="S14421" i="3" s="1"/>
  <c r="U14421" i="3" s="1"/>
  <c r="V14436" i="3"/>
  <c r="S14436" i="3" s="1"/>
  <c r="U14436" i="3" s="1"/>
  <c r="V14451" i="3"/>
  <c r="S14451" i="3" s="1"/>
  <c r="U14451" i="3" s="1"/>
  <c r="V14466" i="3"/>
  <c r="S14466" i="3" s="1"/>
  <c r="U14466" i="3" s="1"/>
  <c r="V14481" i="3"/>
  <c r="S14481" i="3" s="1"/>
  <c r="U14481" i="3" s="1"/>
  <c r="V14396" i="3"/>
  <c r="S14396" i="3" s="1"/>
  <c r="U14396" i="3" s="1"/>
  <c r="V14411" i="3"/>
  <c r="S14411" i="3" s="1"/>
  <c r="U14411" i="3" s="1"/>
  <c r="V14426" i="3"/>
  <c r="S14426" i="3" s="1"/>
  <c r="U14426" i="3" s="1"/>
  <c r="V14441" i="3"/>
  <c r="S14441" i="3" s="1"/>
  <c r="U14441" i="3" s="1"/>
  <c r="V14456" i="3"/>
  <c r="S14456" i="3" s="1"/>
  <c r="U14456" i="3" s="1"/>
  <c r="V14471" i="3"/>
  <c r="S14471" i="3" s="1"/>
  <c r="U14471" i="3" s="1"/>
  <c r="V14486" i="3"/>
  <c r="S14486" i="3" s="1"/>
  <c r="U14486" i="3" s="1"/>
  <c r="V14401" i="3"/>
  <c r="S14401" i="3" s="1"/>
  <c r="U14401" i="3" s="1"/>
  <c r="V14416" i="3"/>
  <c r="S14416" i="3" s="1"/>
  <c r="U14416" i="3" s="1"/>
  <c r="V14431" i="3"/>
  <c r="S14431" i="3" s="1"/>
  <c r="U14431" i="3" s="1"/>
  <c r="V14446" i="3"/>
  <c r="S14446" i="3" s="1"/>
  <c r="U14446" i="3" s="1"/>
  <c r="V14461" i="3"/>
  <c r="S14461" i="3" s="1"/>
  <c r="U14461" i="3" s="1"/>
  <c r="V14476" i="3"/>
  <c r="S14476" i="3" s="1"/>
  <c r="U14476" i="3" s="1"/>
  <c r="V14491" i="3"/>
  <c r="S14491" i="3" s="1"/>
  <c r="U14491" i="3" s="1"/>
  <c r="V14496" i="3"/>
  <c r="S14496" i="3" s="1"/>
  <c r="U14496" i="3" s="1"/>
  <c r="V14511" i="3"/>
  <c r="S14511" i="3" s="1"/>
  <c r="U14511" i="3" s="1"/>
  <c r="V14526" i="3"/>
  <c r="S14526" i="3" s="1"/>
  <c r="U14526" i="3" s="1"/>
  <c r="V14541" i="3"/>
  <c r="S14541" i="3" s="1"/>
  <c r="U14541" i="3" s="1"/>
  <c r="V14556" i="3"/>
  <c r="S14556" i="3" s="1"/>
  <c r="U14556" i="3" s="1"/>
  <c r="V14571" i="3"/>
  <c r="S14571" i="3" s="1"/>
  <c r="U14571" i="3" s="1"/>
  <c r="V14586" i="3"/>
  <c r="S14586" i="3" s="1"/>
  <c r="U14586" i="3" s="1"/>
  <c r="V14501" i="3"/>
  <c r="S14501" i="3" s="1"/>
  <c r="U14501" i="3" s="1"/>
  <c r="V14516" i="3"/>
  <c r="S14516" i="3" s="1"/>
  <c r="U14516" i="3" s="1"/>
  <c r="V14531" i="3"/>
  <c r="S14531" i="3" s="1"/>
  <c r="U14531" i="3" s="1"/>
  <c r="V14546" i="3"/>
  <c r="S14546" i="3" s="1"/>
  <c r="U14546" i="3" s="1"/>
  <c r="V14561" i="3"/>
  <c r="S14561" i="3" s="1"/>
  <c r="U14561" i="3" s="1"/>
  <c r="V14576" i="3"/>
  <c r="S14576" i="3" s="1"/>
  <c r="U14576" i="3" s="1"/>
  <c r="V14591" i="3"/>
  <c r="S14591" i="3" s="1"/>
  <c r="U14591" i="3" s="1"/>
  <c r="V14506" i="3"/>
  <c r="S14506" i="3" s="1"/>
  <c r="U14506" i="3" s="1"/>
  <c r="V14521" i="3"/>
  <c r="S14521" i="3" s="1"/>
  <c r="U14521" i="3" s="1"/>
  <c r="V14536" i="3"/>
  <c r="S14536" i="3" s="1"/>
  <c r="U14536" i="3" s="1"/>
  <c r="V14551" i="3"/>
  <c r="S14551" i="3" s="1"/>
  <c r="U14551" i="3" s="1"/>
  <c r="V14566" i="3"/>
  <c r="S14566" i="3" s="1"/>
  <c r="U14566" i="3" s="1"/>
  <c r="V14581" i="3"/>
  <c r="S14581" i="3" s="1"/>
  <c r="U14581" i="3" s="1"/>
  <c r="V14596" i="3"/>
  <c r="S14596" i="3" s="1"/>
  <c r="U14596" i="3" s="1"/>
  <c r="V14601" i="3"/>
  <c r="S14601" i="3" s="1"/>
  <c r="U14601" i="3" s="1"/>
  <c r="V14616" i="3"/>
  <c r="S14616" i="3" s="1"/>
  <c r="U14616" i="3" s="1"/>
  <c r="V14631" i="3"/>
  <c r="S14631" i="3" s="1"/>
  <c r="U14631" i="3" s="1"/>
  <c r="V14646" i="3"/>
  <c r="S14646" i="3" s="1"/>
  <c r="U14646" i="3" s="1"/>
  <c r="V14661" i="3"/>
  <c r="S14661" i="3" s="1"/>
  <c r="U14661" i="3" s="1"/>
  <c r="V14676" i="3"/>
  <c r="S14676" i="3" s="1"/>
  <c r="U14676" i="3" s="1"/>
  <c r="V14691" i="3"/>
  <c r="S14691" i="3" s="1"/>
  <c r="U14691" i="3" s="1"/>
  <c r="V14606" i="3"/>
  <c r="S14606" i="3" s="1"/>
  <c r="U14606" i="3" s="1"/>
  <c r="V14621" i="3"/>
  <c r="S14621" i="3" s="1"/>
  <c r="U14621" i="3" s="1"/>
  <c r="V14636" i="3"/>
  <c r="S14636" i="3" s="1"/>
  <c r="U14636" i="3" s="1"/>
  <c r="V14651" i="3"/>
  <c r="S14651" i="3" s="1"/>
  <c r="U14651" i="3" s="1"/>
  <c r="V14666" i="3"/>
  <c r="S14666" i="3" s="1"/>
  <c r="U14666" i="3" s="1"/>
  <c r="V14681" i="3"/>
  <c r="S14681" i="3" s="1"/>
  <c r="U14681" i="3" s="1"/>
  <c r="V14696" i="3"/>
  <c r="S14696" i="3" s="1"/>
  <c r="U14696" i="3" s="1"/>
  <c r="V14611" i="3"/>
  <c r="S14611" i="3" s="1"/>
  <c r="U14611" i="3" s="1"/>
  <c r="V14626" i="3"/>
  <c r="S14626" i="3" s="1"/>
  <c r="U14626" i="3" s="1"/>
  <c r="V14641" i="3"/>
  <c r="S14641" i="3" s="1"/>
  <c r="U14641" i="3" s="1"/>
  <c r="V14656" i="3"/>
  <c r="S14656" i="3" s="1"/>
  <c r="U14656" i="3" s="1"/>
  <c r="V14671" i="3"/>
  <c r="S14671" i="3" s="1"/>
  <c r="U14671" i="3" s="1"/>
  <c r="V14686" i="3"/>
  <c r="S14686" i="3" s="1"/>
  <c r="U14686" i="3" s="1"/>
  <c r="V14701" i="3"/>
  <c r="S14701" i="3" s="1"/>
  <c r="U14701" i="3" s="1"/>
  <c r="V14706" i="3"/>
  <c r="S14706" i="3" s="1"/>
  <c r="U14706" i="3" s="1"/>
  <c r="V14721" i="3"/>
  <c r="S14721" i="3" s="1"/>
  <c r="U14721" i="3" s="1"/>
  <c r="V14736" i="3"/>
  <c r="S14736" i="3" s="1"/>
  <c r="U14736" i="3" s="1"/>
  <c r="V14751" i="3"/>
  <c r="S14751" i="3" s="1"/>
  <c r="U14751" i="3" s="1"/>
  <c r="V14766" i="3"/>
  <c r="S14766" i="3" s="1"/>
  <c r="U14766" i="3" s="1"/>
  <c r="V14781" i="3"/>
  <c r="S14781" i="3" s="1"/>
  <c r="U14781" i="3" s="1"/>
  <c r="V14796" i="3"/>
  <c r="S14796" i="3" s="1"/>
  <c r="U14796" i="3" s="1"/>
  <c r="V14711" i="3"/>
  <c r="S14711" i="3" s="1"/>
  <c r="U14711" i="3" s="1"/>
  <c r="V14726" i="3"/>
  <c r="S14726" i="3" s="1"/>
  <c r="U14726" i="3" s="1"/>
  <c r="V14741" i="3"/>
  <c r="S14741" i="3" s="1"/>
  <c r="U14741" i="3" s="1"/>
  <c r="V14756" i="3"/>
  <c r="S14756" i="3" s="1"/>
  <c r="U14756" i="3" s="1"/>
  <c r="V14771" i="3"/>
  <c r="S14771" i="3" s="1"/>
  <c r="U14771" i="3" s="1"/>
  <c r="V14786" i="3"/>
  <c r="S14786" i="3" s="1"/>
  <c r="U14786" i="3" s="1"/>
  <c r="V14801" i="3"/>
  <c r="S14801" i="3" s="1"/>
  <c r="U14801" i="3" s="1"/>
  <c r="V14716" i="3"/>
  <c r="S14716" i="3" s="1"/>
  <c r="U14716" i="3" s="1"/>
  <c r="V14731" i="3"/>
  <c r="S14731" i="3" s="1"/>
  <c r="U14731" i="3" s="1"/>
  <c r="V14746" i="3"/>
  <c r="S14746" i="3" s="1"/>
  <c r="U14746" i="3" s="1"/>
  <c r="V14761" i="3"/>
  <c r="S14761" i="3" s="1"/>
  <c r="U14761" i="3" s="1"/>
  <c r="V14776" i="3"/>
  <c r="S14776" i="3" s="1"/>
  <c r="U14776" i="3" s="1"/>
  <c r="V14791" i="3"/>
  <c r="S14791" i="3" s="1"/>
  <c r="U14791" i="3" s="1"/>
  <c r="V14806" i="3"/>
  <c r="S14806" i="3" s="1"/>
  <c r="U14806" i="3" s="1"/>
  <c r="V14811" i="3"/>
  <c r="S14811" i="3" s="1"/>
  <c r="U14811" i="3" s="1"/>
  <c r="V14826" i="3"/>
  <c r="S14826" i="3" s="1"/>
  <c r="U14826" i="3" s="1"/>
  <c r="V14841" i="3"/>
  <c r="S14841" i="3" s="1"/>
  <c r="U14841" i="3" s="1"/>
  <c r="V14856" i="3"/>
  <c r="S14856" i="3" s="1"/>
  <c r="U14856" i="3" s="1"/>
  <c r="V14871" i="3"/>
  <c r="S14871" i="3" s="1"/>
  <c r="U14871" i="3" s="1"/>
  <c r="V14886" i="3"/>
  <c r="S14886" i="3" s="1"/>
  <c r="U14886" i="3" s="1"/>
  <c r="V14901" i="3"/>
  <c r="S14901" i="3" s="1"/>
  <c r="U14901" i="3" s="1"/>
  <c r="V14816" i="3"/>
  <c r="S14816" i="3" s="1"/>
  <c r="U14816" i="3" s="1"/>
  <c r="V14831" i="3"/>
  <c r="S14831" i="3" s="1"/>
  <c r="U14831" i="3" s="1"/>
  <c r="V14846" i="3"/>
  <c r="S14846" i="3" s="1"/>
  <c r="U14846" i="3" s="1"/>
  <c r="V14861" i="3"/>
  <c r="S14861" i="3" s="1"/>
  <c r="U14861" i="3" s="1"/>
  <c r="V14876" i="3"/>
  <c r="S14876" i="3" s="1"/>
  <c r="U14876" i="3" s="1"/>
  <c r="V14891" i="3"/>
  <c r="S14891" i="3" s="1"/>
  <c r="U14891" i="3" s="1"/>
  <c r="V14906" i="3"/>
  <c r="S14906" i="3" s="1"/>
  <c r="U14906" i="3" s="1"/>
  <c r="V14821" i="3"/>
  <c r="S14821" i="3" s="1"/>
  <c r="U14821" i="3" s="1"/>
  <c r="V14836" i="3"/>
  <c r="S14836" i="3" s="1"/>
  <c r="U14836" i="3" s="1"/>
  <c r="V14851" i="3"/>
  <c r="S14851" i="3" s="1"/>
  <c r="U14851" i="3" s="1"/>
  <c r="V14866" i="3"/>
  <c r="S14866" i="3" s="1"/>
  <c r="U14866" i="3" s="1"/>
  <c r="V14881" i="3"/>
  <c r="S14881" i="3" s="1"/>
  <c r="U14881" i="3" s="1"/>
  <c r="V14896" i="3"/>
  <c r="S14896" i="3" s="1"/>
  <c r="U14896" i="3" s="1"/>
  <c r="V14911" i="3"/>
  <c r="S14911" i="3" s="1"/>
  <c r="U14911" i="3" s="1"/>
  <c r="V14920" i="3"/>
  <c r="S14920" i="3" s="1"/>
  <c r="U14920" i="3" s="1"/>
  <c r="V14950" i="3"/>
  <c r="S14950" i="3" s="1"/>
  <c r="U14950" i="3" s="1"/>
  <c r="V14980" i="3"/>
  <c r="S14980" i="3" s="1"/>
  <c r="U14980" i="3" s="1"/>
  <c r="V15010" i="3"/>
  <c r="S15010" i="3" s="1"/>
  <c r="U15010" i="3" s="1"/>
  <c r="V15040" i="3"/>
  <c r="S15040" i="3" s="1"/>
  <c r="U15040" i="3" s="1"/>
  <c r="V15070" i="3"/>
  <c r="S15070" i="3" s="1"/>
  <c r="U15070" i="3" s="1"/>
  <c r="V15100" i="3"/>
  <c r="S15100" i="3" s="1"/>
  <c r="U15100" i="3" s="1"/>
  <c r="V14930" i="3"/>
  <c r="S14930" i="3" s="1"/>
  <c r="U14930" i="3" s="1"/>
  <c r="V14960" i="3"/>
  <c r="S14960" i="3" s="1"/>
  <c r="U14960" i="3" s="1"/>
  <c r="V14990" i="3"/>
  <c r="S14990" i="3" s="1"/>
  <c r="U14990" i="3" s="1"/>
  <c r="V15020" i="3"/>
  <c r="S15020" i="3" s="1"/>
  <c r="U15020" i="3" s="1"/>
  <c r="V15050" i="3"/>
  <c r="S15050" i="3" s="1"/>
  <c r="U15050" i="3" s="1"/>
  <c r="V15080" i="3"/>
  <c r="S15080" i="3" s="1"/>
  <c r="U15080" i="3" s="1"/>
  <c r="V15110" i="3"/>
  <c r="S15110" i="3" s="1"/>
  <c r="U15110" i="3" s="1"/>
  <c r="V14940" i="3"/>
  <c r="S14940" i="3" s="1"/>
  <c r="U14940" i="3" s="1"/>
  <c r="V14970" i="3"/>
  <c r="S14970" i="3" s="1"/>
  <c r="U14970" i="3" s="1"/>
  <c r="V15000" i="3"/>
  <c r="S15000" i="3" s="1"/>
  <c r="U15000" i="3" s="1"/>
  <c r="V15030" i="3"/>
  <c r="S15030" i="3" s="1"/>
  <c r="U15030" i="3" s="1"/>
  <c r="V15060" i="3"/>
  <c r="S15060" i="3" s="1"/>
  <c r="U15060" i="3" s="1"/>
  <c r="V15090" i="3"/>
  <c r="S15090" i="3" s="1"/>
  <c r="U15090" i="3" s="1"/>
  <c r="V15120" i="3"/>
  <c r="S15120" i="3" s="1"/>
  <c r="U15120" i="3" s="1"/>
  <c r="V14921" i="3"/>
  <c r="S14921" i="3" s="1"/>
  <c r="U14921" i="3" s="1"/>
  <c r="V14951" i="3"/>
  <c r="S14951" i="3" s="1"/>
  <c r="U14951" i="3" s="1"/>
  <c r="V14981" i="3"/>
  <c r="S14981" i="3" s="1"/>
  <c r="U14981" i="3" s="1"/>
  <c r="V15011" i="3"/>
  <c r="S15011" i="3" s="1"/>
  <c r="U15011" i="3" s="1"/>
  <c r="V15041" i="3"/>
  <c r="S15041" i="3" s="1"/>
  <c r="U15041" i="3" s="1"/>
  <c r="V15071" i="3"/>
  <c r="S15071" i="3" s="1"/>
  <c r="U15071" i="3" s="1"/>
  <c r="V15101" i="3"/>
  <c r="S15101" i="3" s="1"/>
  <c r="U15101" i="3" s="1"/>
  <c r="V14931" i="3"/>
  <c r="S14931" i="3" s="1"/>
  <c r="U14931" i="3" s="1"/>
  <c r="V14961" i="3"/>
  <c r="S14961" i="3" s="1"/>
  <c r="U14961" i="3" s="1"/>
  <c r="V14991" i="3"/>
  <c r="S14991" i="3" s="1"/>
  <c r="U14991" i="3" s="1"/>
  <c r="V15021" i="3"/>
  <c r="S15021" i="3" s="1"/>
  <c r="U15021" i="3" s="1"/>
  <c r="V15051" i="3"/>
  <c r="S15051" i="3" s="1"/>
  <c r="U15051" i="3" s="1"/>
  <c r="V15081" i="3"/>
  <c r="S15081" i="3" s="1"/>
  <c r="U15081" i="3" s="1"/>
  <c r="V15111" i="3"/>
  <c r="S15111" i="3" s="1"/>
  <c r="U15111" i="3" s="1"/>
  <c r="V14941" i="3"/>
  <c r="S14941" i="3" s="1"/>
  <c r="U14941" i="3" s="1"/>
  <c r="V14971" i="3"/>
  <c r="S14971" i="3" s="1"/>
  <c r="U14971" i="3" s="1"/>
  <c r="V15001" i="3"/>
  <c r="S15001" i="3" s="1"/>
  <c r="U15001" i="3" s="1"/>
  <c r="V15031" i="3"/>
  <c r="S15031" i="3" s="1"/>
  <c r="U15031" i="3" s="1"/>
  <c r="V15061" i="3"/>
  <c r="S15061" i="3" s="1"/>
  <c r="U15061" i="3" s="1"/>
  <c r="V15091" i="3"/>
  <c r="S15091" i="3" s="1"/>
  <c r="U15091" i="3" s="1"/>
  <c r="V15121" i="3"/>
  <c r="S15121" i="3" s="1"/>
  <c r="U15121" i="3" s="1"/>
  <c r="V15126" i="3"/>
  <c r="S15126" i="3" s="1"/>
  <c r="U15126" i="3" s="1"/>
  <c r="V15141" i="3"/>
  <c r="S15141" i="3" s="1"/>
  <c r="U15141" i="3" s="1"/>
  <c r="V15156" i="3"/>
  <c r="S15156" i="3" s="1"/>
  <c r="U15156" i="3" s="1"/>
  <c r="V15171" i="3"/>
  <c r="S15171" i="3" s="1"/>
  <c r="U15171" i="3" s="1"/>
  <c r="V15186" i="3"/>
  <c r="S15186" i="3" s="1"/>
  <c r="U15186" i="3" s="1"/>
  <c r="V15201" i="3"/>
  <c r="S15201" i="3" s="1"/>
  <c r="U15201" i="3" s="1"/>
  <c r="V15216" i="3"/>
  <c r="S15216" i="3" s="1"/>
  <c r="U15216" i="3" s="1"/>
  <c r="V15131" i="3"/>
  <c r="S15131" i="3" s="1"/>
  <c r="U15131" i="3" s="1"/>
  <c r="V15146" i="3"/>
  <c r="S15146" i="3" s="1"/>
  <c r="U15146" i="3" s="1"/>
  <c r="V15161" i="3"/>
  <c r="S15161" i="3" s="1"/>
  <c r="U15161" i="3" s="1"/>
  <c r="V15176" i="3"/>
  <c r="S15176" i="3" s="1"/>
  <c r="U15176" i="3" s="1"/>
  <c r="V15191" i="3"/>
  <c r="S15191" i="3" s="1"/>
  <c r="U15191" i="3" s="1"/>
  <c r="V15206" i="3"/>
  <c r="S15206" i="3" s="1"/>
  <c r="U15206" i="3" s="1"/>
  <c r="V15221" i="3"/>
  <c r="S15221" i="3" s="1"/>
  <c r="U15221" i="3" s="1"/>
  <c r="V15136" i="3"/>
  <c r="S15136" i="3" s="1"/>
  <c r="U15136" i="3" s="1"/>
  <c r="V15151" i="3"/>
  <c r="S15151" i="3" s="1"/>
  <c r="U15151" i="3" s="1"/>
  <c r="V15166" i="3"/>
  <c r="S15166" i="3" s="1"/>
  <c r="U15166" i="3" s="1"/>
  <c r="V15181" i="3"/>
  <c r="S15181" i="3" s="1"/>
  <c r="U15181" i="3" s="1"/>
  <c r="V15196" i="3"/>
  <c r="S15196" i="3" s="1"/>
  <c r="U15196" i="3" s="1"/>
  <c r="V15211" i="3"/>
  <c r="S15211" i="3" s="1"/>
  <c r="U15211" i="3" s="1"/>
  <c r="V15226" i="3"/>
  <c r="S15226" i="3" s="1"/>
  <c r="U15226" i="3" s="1"/>
  <c r="V15231" i="3"/>
  <c r="S15231" i="3" s="1"/>
  <c r="U15231" i="3" s="1"/>
  <c r="V15246" i="3"/>
  <c r="S15246" i="3" s="1"/>
  <c r="U15246" i="3" s="1"/>
  <c r="V15261" i="3"/>
  <c r="S15261" i="3" s="1"/>
  <c r="U15261" i="3" s="1"/>
  <c r="V15276" i="3"/>
  <c r="S15276" i="3" s="1"/>
  <c r="U15276" i="3" s="1"/>
  <c r="V15291" i="3"/>
  <c r="S15291" i="3" s="1"/>
  <c r="U15291" i="3" s="1"/>
  <c r="V15306" i="3"/>
  <c r="S15306" i="3" s="1"/>
  <c r="U15306" i="3" s="1"/>
  <c r="V15321" i="3"/>
  <c r="S15321" i="3" s="1"/>
  <c r="U15321" i="3" s="1"/>
  <c r="V15236" i="3"/>
  <c r="S15236" i="3" s="1"/>
  <c r="U15236" i="3" s="1"/>
  <c r="V15251" i="3"/>
  <c r="S15251" i="3" s="1"/>
  <c r="U15251" i="3" s="1"/>
  <c r="V15266" i="3"/>
  <c r="S15266" i="3" s="1"/>
  <c r="U15266" i="3" s="1"/>
  <c r="V15281" i="3"/>
  <c r="S15281" i="3" s="1"/>
  <c r="U15281" i="3" s="1"/>
  <c r="V15296" i="3"/>
  <c r="S15296" i="3" s="1"/>
  <c r="U15296" i="3" s="1"/>
  <c r="V15311" i="3"/>
  <c r="S15311" i="3" s="1"/>
  <c r="U15311" i="3" s="1"/>
  <c r="V15326" i="3"/>
  <c r="S15326" i="3" s="1"/>
  <c r="U15326" i="3" s="1"/>
  <c r="V15241" i="3"/>
  <c r="S15241" i="3" s="1"/>
  <c r="U15241" i="3" s="1"/>
  <c r="V15256" i="3"/>
  <c r="S15256" i="3" s="1"/>
  <c r="U15256" i="3" s="1"/>
  <c r="V15271" i="3"/>
  <c r="S15271" i="3" s="1"/>
  <c r="U15271" i="3" s="1"/>
  <c r="V15286" i="3"/>
  <c r="S15286" i="3" s="1"/>
  <c r="U15286" i="3" s="1"/>
  <c r="V15301" i="3"/>
  <c r="S15301" i="3" s="1"/>
  <c r="U15301" i="3" s="1"/>
  <c r="V15316" i="3"/>
  <c r="S15316" i="3" s="1"/>
  <c r="U15316" i="3" s="1"/>
  <c r="V15331" i="3"/>
  <c r="S15331" i="3" s="1"/>
  <c r="U15331" i="3" s="1"/>
  <c r="V15336" i="3"/>
  <c r="S15336" i="3" s="1"/>
  <c r="U15336" i="3" s="1"/>
  <c r="V15351" i="3"/>
  <c r="S15351" i="3" s="1"/>
  <c r="U15351" i="3" s="1"/>
  <c r="V15366" i="3"/>
  <c r="S15366" i="3" s="1"/>
  <c r="U15366" i="3" s="1"/>
  <c r="V15381" i="3"/>
  <c r="S15381" i="3" s="1"/>
  <c r="U15381" i="3" s="1"/>
  <c r="V15396" i="3"/>
  <c r="S15396" i="3" s="1"/>
  <c r="U15396" i="3" s="1"/>
  <c r="V15411" i="3"/>
  <c r="S15411" i="3" s="1"/>
  <c r="U15411" i="3" s="1"/>
  <c r="V15426" i="3"/>
  <c r="S15426" i="3" s="1"/>
  <c r="U15426" i="3" s="1"/>
  <c r="V15341" i="3"/>
  <c r="S15341" i="3" s="1"/>
  <c r="U15341" i="3" s="1"/>
  <c r="V15356" i="3"/>
  <c r="S15356" i="3" s="1"/>
  <c r="U15356" i="3" s="1"/>
  <c r="V15371" i="3"/>
  <c r="S15371" i="3" s="1"/>
  <c r="U15371" i="3" s="1"/>
  <c r="V15386" i="3"/>
  <c r="S15386" i="3" s="1"/>
  <c r="U15386" i="3" s="1"/>
  <c r="V15401" i="3"/>
  <c r="S15401" i="3" s="1"/>
  <c r="U15401" i="3" s="1"/>
  <c r="V15416" i="3"/>
  <c r="S15416" i="3" s="1"/>
  <c r="U15416" i="3" s="1"/>
  <c r="V15431" i="3"/>
  <c r="S15431" i="3" s="1"/>
  <c r="U15431" i="3" s="1"/>
  <c r="V15346" i="3"/>
  <c r="S15346" i="3" s="1"/>
  <c r="U15346" i="3" s="1"/>
  <c r="V15361" i="3"/>
  <c r="S15361" i="3" s="1"/>
  <c r="U15361" i="3" s="1"/>
  <c r="V15376" i="3"/>
  <c r="S15376" i="3" s="1"/>
  <c r="U15376" i="3" s="1"/>
  <c r="V15391" i="3"/>
  <c r="S15391" i="3" s="1"/>
  <c r="U15391" i="3" s="1"/>
  <c r="V15406" i="3"/>
  <c r="S15406" i="3" s="1"/>
  <c r="U15406" i="3" s="1"/>
  <c r="V15421" i="3"/>
  <c r="S15421" i="3" s="1"/>
  <c r="U15421" i="3" s="1"/>
  <c r="V15436" i="3"/>
  <c r="S15436" i="3" s="1"/>
  <c r="U15436" i="3" s="1"/>
  <c r="V15441" i="3"/>
  <c r="S15441" i="3" s="1"/>
  <c r="U15441" i="3" s="1"/>
  <c r="V15456" i="3"/>
  <c r="S15456" i="3" s="1"/>
  <c r="U15456" i="3" s="1"/>
  <c r="V15471" i="3"/>
  <c r="S15471" i="3" s="1"/>
  <c r="U15471" i="3" s="1"/>
  <c r="V15486" i="3"/>
  <c r="S15486" i="3" s="1"/>
  <c r="U15486" i="3" s="1"/>
  <c r="V15501" i="3"/>
  <c r="S15501" i="3" s="1"/>
  <c r="U15501" i="3" s="1"/>
  <c r="V15516" i="3"/>
  <c r="S15516" i="3" s="1"/>
  <c r="U15516" i="3" s="1"/>
  <c r="V15531" i="3"/>
  <c r="S15531" i="3" s="1"/>
  <c r="U15531" i="3" s="1"/>
  <c r="V15446" i="3"/>
  <c r="S15446" i="3" s="1"/>
  <c r="U15446" i="3" s="1"/>
  <c r="V15461" i="3"/>
  <c r="S15461" i="3" s="1"/>
  <c r="U15461" i="3" s="1"/>
  <c r="V15476" i="3"/>
  <c r="S15476" i="3" s="1"/>
  <c r="U15476" i="3" s="1"/>
  <c r="V15491" i="3"/>
  <c r="S15491" i="3" s="1"/>
  <c r="U15491" i="3" s="1"/>
  <c r="V15506" i="3"/>
  <c r="S15506" i="3" s="1"/>
  <c r="U15506" i="3" s="1"/>
  <c r="V15521" i="3"/>
  <c r="S15521" i="3" s="1"/>
  <c r="U15521" i="3" s="1"/>
  <c r="V15536" i="3"/>
  <c r="S15536" i="3" s="1"/>
  <c r="U15536" i="3" s="1"/>
  <c r="V15451" i="3"/>
  <c r="S15451" i="3" s="1"/>
  <c r="U15451" i="3" s="1"/>
  <c r="V15466" i="3"/>
  <c r="S15466" i="3" s="1"/>
  <c r="U15466" i="3" s="1"/>
  <c r="V15481" i="3"/>
  <c r="S15481" i="3" s="1"/>
  <c r="U15481" i="3" s="1"/>
  <c r="V15496" i="3"/>
  <c r="S15496" i="3" s="1"/>
  <c r="U15496" i="3" s="1"/>
  <c r="V15511" i="3"/>
  <c r="S15511" i="3" s="1"/>
  <c r="U15511" i="3" s="1"/>
  <c r="V15526" i="3"/>
  <c r="S15526" i="3" s="1"/>
  <c r="U15526" i="3" s="1"/>
  <c r="V15541" i="3"/>
  <c r="S15541" i="3" s="1"/>
  <c r="U15541" i="3" s="1"/>
  <c r="V15546" i="3"/>
  <c r="S15546" i="3" s="1"/>
  <c r="U15546" i="3" s="1"/>
  <c r="V15561" i="3"/>
  <c r="S15561" i="3" s="1"/>
  <c r="U15561" i="3" s="1"/>
  <c r="V15576" i="3"/>
  <c r="S15576" i="3" s="1"/>
  <c r="U15576" i="3" s="1"/>
  <c r="V15591" i="3"/>
  <c r="S15591" i="3" s="1"/>
  <c r="U15591" i="3" s="1"/>
  <c r="V15606" i="3"/>
  <c r="S15606" i="3" s="1"/>
  <c r="U15606" i="3" s="1"/>
  <c r="V15621" i="3"/>
  <c r="S15621" i="3" s="1"/>
  <c r="U15621" i="3" s="1"/>
  <c r="V15636" i="3"/>
  <c r="S15636" i="3" s="1"/>
  <c r="U15636" i="3" s="1"/>
  <c r="V15551" i="3"/>
  <c r="S15551" i="3" s="1"/>
  <c r="U15551" i="3" s="1"/>
  <c r="V15566" i="3"/>
  <c r="S15566" i="3" s="1"/>
  <c r="U15566" i="3" s="1"/>
  <c r="V15581" i="3"/>
  <c r="S15581" i="3" s="1"/>
  <c r="U15581" i="3" s="1"/>
  <c r="V15596" i="3"/>
  <c r="S15596" i="3" s="1"/>
  <c r="U15596" i="3" s="1"/>
  <c r="V15611" i="3"/>
  <c r="S15611" i="3" s="1"/>
  <c r="U15611" i="3" s="1"/>
  <c r="V15626" i="3"/>
  <c r="S15626" i="3" s="1"/>
  <c r="U15626" i="3" s="1"/>
  <c r="V15641" i="3"/>
  <c r="S15641" i="3" s="1"/>
  <c r="U15641" i="3" s="1"/>
  <c r="V15556" i="3"/>
  <c r="S15556" i="3" s="1"/>
  <c r="U15556" i="3" s="1"/>
  <c r="V15571" i="3"/>
  <c r="S15571" i="3" s="1"/>
  <c r="U15571" i="3" s="1"/>
  <c r="V15586" i="3"/>
  <c r="S15586" i="3" s="1"/>
  <c r="U15586" i="3" s="1"/>
  <c r="V15601" i="3"/>
  <c r="S15601" i="3" s="1"/>
  <c r="U15601" i="3" s="1"/>
  <c r="V15616" i="3"/>
  <c r="S15616" i="3" s="1"/>
  <c r="U15616" i="3" s="1"/>
  <c r="V15631" i="3"/>
  <c r="S15631" i="3" s="1"/>
  <c r="U15631" i="3" s="1"/>
  <c r="V15646" i="3"/>
  <c r="S15646" i="3" s="1"/>
  <c r="U15646" i="3" s="1"/>
  <c r="V15651" i="3"/>
  <c r="S15651" i="3" s="1"/>
  <c r="U15651" i="3" s="1"/>
  <c r="V15666" i="3"/>
  <c r="S15666" i="3" s="1"/>
  <c r="U15666" i="3" s="1"/>
  <c r="V15681" i="3"/>
  <c r="S15681" i="3" s="1"/>
  <c r="U15681" i="3" s="1"/>
  <c r="V15696" i="3"/>
  <c r="S15696" i="3" s="1"/>
  <c r="U15696" i="3" s="1"/>
  <c r="V15711" i="3"/>
  <c r="S15711" i="3" s="1"/>
  <c r="U15711" i="3" s="1"/>
  <c r="V15726" i="3"/>
  <c r="S15726" i="3" s="1"/>
  <c r="U15726" i="3" s="1"/>
  <c r="V15741" i="3"/>
  <c r="S15741" i="3" s="1"/>
  <c r="U15741" i="3" s="1"/>
  <c r="V15656" i="3"/>
  <c r="S15656" i="3" s="1"/>
  <c r="U15656" i="3" s="1"/>
  <c r="V15671" i="3"/>
  <c r="S15671" i="3" s="1"/>
  <c r="U15671" i="3" s="1"/>
  <c r="V15686" i="3"/>
  <c r="S15686" i="3" s="1"/>
  <c r="U15686" i="3" s="1"/>
  <c r="V15701" i="3"/>
  <c r="S15701" i="3" s="1"/>
  <c r="U15701" i="3" s="1"/>
  <c r="V15716" i="3"/>
  <c r="S15716" i="3" s="1"/>
  <c r="U15716" i="3" s="1"/>
  <c r="V15731" i="3"/>
  <c r="S15731" i="3" s="1"/>
  <c r="U15731" i="3" s="1"/>
  <c r="V15746" i="3"/>
  <c r="S15746" i="3" s="1"/>
  <c r="U15746" i="3" s="1"/>
  <c r="V15661" i="3"/>
  <c r="S15661" i="3" s="1"/>
  <c r="U15661" i="3" s="1"/>
  <c r="V15676" i="3"/>
  <c r="S15676" i="3" s="1"/>
  <c r="U15676" i="3" s="1"/>
  <c r="V15691" i="3"/>
  <c r="S15691" i="3" s="1"/>
  <c r="U15691" i="3" s="1"/>
  <c r="V15706" i="3"/>
  <c r="S15706" i="3" s="1"/>
  <c r="U15706" i="3" s="1"/>
  <c r="V15721" i="3"/>
  <c r="S15721" i="3" s="1"/>
  <c r="U15721" i="3" s="1"/>
  <c r="V15736" i="3"/>
  <c r="S15736" i="3" s="1"/>
  <c r="U15736" i="3" s="1"/>
  <c r="V15751" i="3"/>
  <c r="S15751" i="3" s="1"/>
  <c r="U15751" i="3" s="1"/>
  <c r="V15760" i="3"/>
  <c r="S15760" i="3" s="1"/>
  <c r="U15760" i="3" s="1"/>
  <c r="V15790" i="3"/>
  <c r="S15790" i="3" s="1"/>
  <c r="U15790" i="3" s="1"/>
  <c r="V15820" i="3"/>
  <c r="S15820" i="3" s="1"/>
  <c r="U15820" i="3" s="1"/>
  <c r="V15850" i="3"/>
  <c r="S15850" i="3" s="1"/>
  <c r="U15850" i="3" s="1"/>
  <c r="V15880" i="3"/>
  <c r="S15880" i="3" s="1"/>
  <c r="U15880" i="3" s="1"/>
  <c r="V15910" i="3"/>
  <c r="S15910" i="3" s="1"/>
  <c r="U15910" i="3" s="1"/>
  <c r="V15940" i="3"/>
  <c r="S15940" i="3" s="1"/>
  <c r="U15940" i="3" s="1"/>
  <c r="V15770" i="3"/>
  <c r="S15770" i="3" s="1"/>
  <c r="U15770" i="3" s="1"/>
  <c r="V15800" i="3"/>
  <c r="S15800" i="3" s="1"/>
  <c r="U15800" i="3" s="1"/>
  <c r="V15830" i="3"/>
  <c r="S15830" i="3" s="1"/>
  <c r="U15830" i="3" s="1"/>
  <c r="V15860" i="3"/>
  <c r="S15860" i="3" s="1"/>
  <c r="U15860" i="3" s="1"/>
  <c r="V15890" i="3"/>
  <c r="S15890" i="3" s="1"/>
  <c r="U15890" i="3" s="1"/>
  <c r="V15920" i="3"/>
  <c r="S15920" i="3" s="1"/>
  <c r="U15920" i="3" s="1"/>
  <c r="V15950" i="3"/>
  <c r="S15950" i="3" s="1"/>
  <c r="U15950" i="3" s="1"/>
  <c r="V15780" i="3"/>
  <c r="S15780" i="3" s="1"/>
  <c r="U15780" i="3" s="1"/>
  <c r="V15810" i="3"/>
  <c r="S15810" i="3" s="1"/>
  <c r="U15810" i="3" s="1"/>
  <c r="V15840" i="3"/>
  <c r="S15840" i="3" s="1"/>
  <c r="U15840" i="3" s="1"/>
  <c r="V15870" i="3"/>
  <c r="S15870" i="3" s="1"/>
  <c r="U15870" i="3" s="1"/>
  <c r="V15900" i="3"/>
  <c r="S15900" i="3" s="1"/>
  <c r="U15900" i="3" s="1"/>
  <c r="V15930" i="3"/>
  <c r="S15930" i="3" s="1"/>
  <c r="U15930" i="3" s="1"/>
  <c r="V15960" i="3"/>
  <c r="S15960" i="3" s="1"/>
  <c r="U15960" i="3" s="1"/>
  <c r="V15761" i="3"/>
  <c r="S15761" i="3" s="1"/>
  <c r="U15761" i="3" s="1"/>
  <c r="V15791" i="3"/>
  <c r="S15791" i="3" s="1"/>
  <c r="U15791" i="3" s="1"/>
  <c r="V15821" i="3"/>
  <c r="S15821" i="3" s="1"/>
  <c r="U15821" i="3" s="1"/>
  <c r="V15851" i="3"/>
  <c r="S15851" i="3" s="1"/>
  <c r="U15851" i="3" s="1"/>
  <c r="V15881" i="3"/>
  <c r="S15881" i="3" s="1"/>
  <c r="U15881" i="3" s="1"/>
  <c r="V15911" i="3"/>
  <c r="S15911" i="3" s="1"/>
  <c r="U15911" i="3" s="1"/>
  <c r="V15941" i="3"/>
  <c r="S15941" i="3" s="1"/>
  <c r="U15941" i="3" s="1"/>
  <c r="V15771" i="3"/>
  <c r="S15771" i="3" s="1"/>
  <c r="U15771" i="3" s="1"/>
  <c r="V15801" i="3"/>
  <c r="S15801" i="3" s="1"/>
  <c r="U15801" i="3" s="1"/>
  <c r="V15831" i="3"/>
  <c r="S15831" i="3" s="1"/>
  <c r="U15831" i="3" s="1"/>
  <c r="V15861" i="3"/>
  <c r="S15861" i="3" s="1"/>
  <c r="U15861" i="3" s="1"/>
  <c r="V15891" i="3"/>
  <c r="S15891" i="3" s="1"/>
  <c r="U15891" i="3" s="1"/>
  <c r="V15921" i="3"/>
  <c r="S15921" i="3" s="1"/>
  <c r="U15921" i="3" s="1"/>
  <c r="V15951" i="3"/>
  <c r="S15951" i="3" s="1"/>
  <c r="U15951" i="3" s="1"/>
  <c r="V15781" i="3"/>
  <c r="S15781" i="3" s="1"/>
  <c r="U15781" i="3" s="1"/>
  <c r="V15811" i="3"/>
  <c r="S15811" i="3" s="1"/>
  <c r="U15811" i="3" s="1"/>
  <c r="V15841" i="3"/>
  <c r="S15841" i="3" s="1"/>
  <c r="U15841" i="3" s="1"/>
  <c r="V15871" i="3"/>
  <c r="S15871" i="3" s="1"/>
  <c r="U15871" i="3" s="1"/>
  <c r="V15901" i="3"/>
  <c r="S15901" i="3" s="1"/>
  <c r="U15901" i="3" s="1"/>
  <c r="V15931" i="3"/>
  <c r="S15931" i="3" s="1"/>
  <c r="U15931" i="3" s="1"/>
  <c r="V15961" i="3"/>
  <c r="S15961" i="3" s="1"/>
  <c r="U15961" i="3" s="1"/>
  <c r="V15966" i="3"/>
  <c r="S15966" i="3" s="1"/>
  <c r="U15966" i="3" s="1"/>
  <c r="V15981" i="3"/>
  <c r="S15981" i="3" s="1"/>
  <c r="U15981" i="3" s="1"/>
  <c r="V15996" i="3"/>
  <c r="S15996" i="3" s="1"/>
  <c r="U15996" i="3" s="1"/>
  <c r="V16011" i="3"/>
  <c r="S16011" i="3" s="1"/>
  <c r="U16011" i="3" s="1"/>
  <c r="V16026" i="3"/>
  <c r="S16026" i="3" s="1"/>
  <c r="U16026" i="3" s="1"/>
  <c r="V16041" i="3"/>
  <c r="S16041" i="3" s="1"/>
  <c r="U16041" i="3" s="1"/>
  <c r="V16056" i="3"/>
  <c r="S16056" i="3" s="1"/>
  <c r="U16056" i="3" s="1"/>
  <c r="V15971" i="3"/>
  <c r="S15971" i="3" s="1"/>
  <c r="U15971" i="3" s="1"/>
  <c r="V15986" i="3"/>
  <c r="S15986" i="3" s="1"/>
  <c r="U15986" i="3" s="1"/>
  <c r="V16001" i="3"/>
  <c r="S16001" i="3" s="1"/>
  <c r="U16001" i="3" s="1"/>
  <c r="V16016" i="3"/>
  <c r="S16016" i="3" s="1"/>
  <c r="U16016" i="3" s="1"/>
  <c r="V16031" i="3"/>
  <c r="S16031" i="3" s="1"/>
  <c r="U16031" i="3" s="1"/>
  <c r="V16046" i="3"/>
  <c r="S16046" i="3" s="1"/>
  <c r="U16046" i="3" s="1"/>
  <c r="V16061" i="3"/>
  <c r="S16061" i="3" s="1"/>
  <c r="U16061" i="3" s="1"/>
  <c r="V15976" i="3"/>
  <c r="S15976" i="3" s="1"/>
  <c r="U15976" i="3" s="1"/>
  <c r="V15991" i="3"/>
  <c r="S15991" i="3" s="1"/>
  <c r="U15991" i="3" s="1"/>
  <c r="V16006" i="3"/>
  <c r="S16006" i="3" s="1"/>
  <c r="U16006" i="3" s="1"/>
  <c r="V16021" i="3"/>
  <c r="S16021" i="3" s="1"/>
  <c r="U16021" i="3" s="1"/>
  <c r="V16036" i="3"/>
  <c r="S16036" i="3" s="1"/>
  <c r="U16036" i="3" s="1"/>
  <c r="V16051" i="3"/>
  <c r="S16051" i="3" s="1"/>
  <c r="U16051" i="3" s="1"/>
  <c r="V16066" i="3"/>
  <c r="S16066" i="3" s="1"/>
  <c r="U16066" i="3" s="1"/>
  <c r="V11871" i="3"/>
  <c r="S11871" i="3" s="1"/>
  <c r="U11871" i="3" s="1"/>
  <c r="V11886" i="3"/>
  <c r="S11886" i="3" s="1"/>
  <c r="U11886" i="3" s="1"/>
  <c r="V11901" i="3"/>
  <c r="S11901" i="3" s="1"/>
  <c r="U11901" i="3" s="1"/>
  <c r="V11916" i="3"/>
  <c r="S11916" i="3" s="1"/>
  <c r="U11916" i="3" s="1"/>
  <c r="V11931" i="3"/>
  <c r="S11931" i="3" s="1"/>
  <c r="U11931" i="3" s="1"/>
  <c r="V11946" i="3"/>
  <c r="S11946" i="3" s="1"/>
  <c r="U11946" i="3" s="1"/>
  <c r="V11961" i="3"/>
  <c r="S11961" i="3" s="1"/>
  <c r="U11961" i="3" s="1"/>
  <c r="V11876" i="3"/>
  <c r="S11876" i="3" s="1"/>
  <c r="U11876" i="3" s="1"/>
  <c r="V11891" i="3"/>
  <c r="S11891" i="3" s="1"/>
  <c r="U11891" i="3" s="1"/>
  <c r="V11906" i="3"/>
  <c r="S11906" i="3" s="1"/>
  <c r="U11906" i="3" s="1"/>
  <c r="V11921" i="3"/>
  <c r="S11921" i="3" s="1"/>
  <c r="U11921" i="3" s="1"/>
  <c r="V11936" i="3"/>
  <c r="S11936" i="3" s="1"/>
  <c r="U11936" i="3" s="1"/>
  <c r="V11951" i="3"/>
  <c r="S11951" i="3" s="1"/>
  <c r="U11951" i="3" s="1"/>
  <c r="V11966" i="3"/>
  <c r="S11966" i="3" s="1"/>
  <c r="U11966" i="3" s="1"/>
  <c r="V11881" i="3"/>
  <c r="S11881" i="3" s="1"/>
  <c r="U11881" i="3" s="1"/>
  <c r="V11896" i="3"/>
  <c r="S11896" i="3" s="1"/>
  <c r="U11896" i="3" s="1"/>
  <c r="V11911" i="3"/>
  <c r="S11911" i="3" s="1"/>
  <c r="U11911" i="3" s="1"/>
  <c r="V11926" i="3"/>
  <c r="S11926" i="3" s="1"/>
  <c r="U11926" i="3" s="1"/>
  <c r="V11941" i="3"/>
  <c r="S11941" i="3" s="1"/>
  <c r="U11941" i="3" s="1"/>
  <c r="V11956" i="3"/>
  <c r="S11956" i="3" s="1"/>
  <c r="U11956" i="3" s="1"/>
  <c r="V11971" i="3"/>
  <c r="S11971" i="3" s="1"/>
  <c r="U11971" i="3" s="1"/>
  <c r="V11976" i="3"/>
  <c r="S11976" i="3" s="1"/>
  <c r="U11976" i="3" s="1"/>
  <c r="V11991" i="3"/>
  <c r="S11991" i="3" s="1"/>
  <c r="U11991" i="3" s="1"/>
  <c r="V12006" i="3"/>
  <c r="S12006" i="3" s="1"/>
  <c r="U12006" i="3" s="1"/>
  <c r="V12021" i="3"/>
  <c r="S12021" i="3" s="1"/>
  <c r="U12021" i="3" s="1"/>
  <c r="V12036" i="3"/>
  <c r="S12036" i="3" s="1"/>
  <c r="U12036" i="3" s="1"/>
  <c r="V12051" i="3"/>
  <c r="S12051" i="3" s="1"/>
  <c r="U12051" i="3" s="1"/>
  <c r="V12066" i="3"/>
  <c r="S12066" i="3" s="1"/>
  <c r="U12066" i="3" s="1"/>
  <c r="V11981" i="3"/>
  <c r="S11981" i="3" s="1"/>
  <c r="U11981" i="3" s="1"/>
  <c r="V11996" i="3"/>
  <c r="S11996" i="3" s="1"/>
  <c r="U11996" i="3" s="1"/>
  <c r="V12011" i="3"/>
  <c r="S12011" i="3" s="1"/>
  <c r="U12011" i="3" s="1"/>
  <c r="V12026" i="3"/>
  <c r="S12026" i="3" s="1"/>
  <c r="U12026" i="3" s="1"/>
  <c r="V12041" i="3"/>
  <c r="S12041" i="3" s="1"/>
  <c r="U12041" i="3" s="1"/>
  <c r="V12056" i="3"/>
  <c r="S12056" i="3" s="1"/>
  <c r="U12056" i="3" s="1"/>
  <c r="V12071" i="3"/>
  <c r="S12071" i="3"/>
  <c r="U12071" i="3" s="1"/>
  <c r="V11986" i="3"/>
  <c r="S11986" i="3" s="1"/>
  <c r="U11986" i="3" s="1"/>
  <c r="V12001" i="3"/>
  <c r="S12001" i="3" s="1"/>
  <c r="U12001" i="3" s="1"/>
  <c r="V12016" i="3"/>
  <c r="S12016" i="3" s="1"/>
  <c r="U12016" i="3" s="1"/>
  <c r="V12031" i="3"/>
  <c r="S12031" i="3" s="1"/>
  <c r="U12031" i="3" s="1"/>
  <c r="V12046" i="3"/>
  <c r="S12046" i="3" s="1"/>
  <c r="U12046" i="3" s="1"/>
  <c r="V12061" i="3"/>
  <c r="S12061" i="3" s="1"/>
  <c r="U12061" i="3" s="1"/>
  <c r="V12076" i="3"/>
  <c r="S12076" i="3" s="1"/>
  <c r="U12076" i="3" s="1"/>
  <c r="V12081" i="3"/>
  <c r="S12081" i="3" s="1"/>
  <c r="U12081" i="3" s="1"/>
  <c r="V12096" i="3"/>
  <c r="S12096" i="3" s="1"/>
  <c r="U12096" i="3" s="1"/>
  <c r="V12111" i="3"/>
  <c r="S12111" i="3" s="1"/>
  <c r="U12111" i="3" s="1"/>
  <c r="V12126" i="3"/>
  <c r="S12126" i="3" s="1"/>
  <c r="U12126" i="3" s="1"/>
  <c r="V12141" i="3"/>
  <c r="S12141" i="3" s="1"/>
  <c r="U12141" i="3" s="1"/>
  <c r="V12156" i="3"/>
  <c r="S12156" i="3" s="1"/>
  <c r="U12156" i="3" s="1"/>
  <c r="V12171" i="3"/>
  <c r="S12171" i="3" s="1"/>
  <c r="U12171" i="3" s="1"/>
  <c r="V12086" i="3"/>
  <c r="S12086" i="3" s="1"/>
  <c r="U12086" i="3" s="1"/>
  <c r="V12101" i="3"/>
  <c r="S12101" i="3" s="1"/>
  <c r="U12101" i="3" s="1"/>
  <c r="V12116" i="3"/>
  <c r="S12116" i="3" s="1"/>
  <c r="U12116" i="3" s="1"/>
  <c r="V12131" i="3"/>
  <c r="S12131" i="3" s="1"/>
  <c r="U12131" i="3" s="1"/>
  <c r="V12146" i="3"/>
  <c r="S12146" i="3" s="1"/>
  <c r="U12146" i="3" s="1"/>
  <c r="V12161" i="3"/>
  <c r="S12161" i="3" s="1"/>
  <c r="U12161" i="3" s="1"/>
  <c r="V12176" i="3"/>
  <c r="S12176" i="3" s="1"/>
  <c r="U12176" i="3" s="1"/>
  <c r="V12091" i="3"/>
  <c r="S12091" i="3" s="1"/>
  <c r="U12091" i="3" s="1"/>
  <c r="V12106" i="3"/>
  <c r="S12106" i="3" s="1"/>
  <c r="U12106" i="3" s="1"/>
  <c r="V12121" i="3"/>
  <c r="S12121" i="3" s="1"/>
  <c r="U12121" i="3" s="1"/>
  <c r="V12136" i="3"/>
  <c r="S12136" i="3" s="1"/>
  <c r="U12136" i="3" s="1"/>
  <c r="V12151" i="3"/>
  <c r="S12151" i="3" s="1"/>
  <c r="U12151" i="3" s="1"/>
  <c r="V12166" i="3"/>
  <c r="S12166" i="3" s="1"/>
  <c r="U12166" i="3" s="1"/>
  <c r="V12181" i="3"/>
  <c r="S12181" i="3" s="1"/>
  <c r="U12181" i="3" s="1"/>
  <c r="V12186" i="3"/>
  <c r="S12186" i="3" s="1"/>
  <c r="U12186" i="3" s="1"/>
  <c r="V12201" i="3"/>
  <c r="S12201" i="3" s="1"/>
  <c r="U12201" i="3" s="1"/>
  <c r="V12216" i="3"/>
  <c r="S12216" i="3" s="1"/>
  <c r="U12216" i="3" s="1"/>
  <c r="V12231" i="3"/>
  <c r="S12231" i="3" s="1"/>
  <c r="U12231" i="3" s="1"/>
  <c r="V12246" i="3"/>
  <c r="S12246" i="3" s="1"/>
  <c r="U12246" i="3" s="1"/>
  <c r="V12261" i="3"/>
  <c r="S12261" i="3" s="1"/>
  <c r="U12261" i="3" s="1"/>
  <c r="V12276" i="3"/>
  <c r="S12276" i="3" s="1"/>
  <c r="U12276" i="3" s="1"/>
  <c r="V12191" i="3"/>
  <c r="S12191" i="3" s="1"/>
  <c r="U12191" i="3" s="1"/>
  <c r="V12206" i="3"/>
  <c r="S12206" i="3" s="1"/>
  <c r="U12206" i="3" s="1"/>
  <c r="V12221" i="3"/>
  <c r="S12221" i="3" s="1"/>
  <c r="U12221" i="3" s="1"/>
  <c r="V12236" i="3"/>
  <c r="S12236" i="3" s="1"/>
  <c r="U12236" i="3" s="1"/>
  <c r="V12251" i="3"/>
  <c r="S12251" i="3" s="1"/>
  <c r="U12251" i="3" s="1"/>
  <c r="V12266" i="3"/>
  <c r="S12266" i="3" s="1"/>
  <c r="U12266" i="3" s="1"/>
  <c r="V12281" i="3"/>
  <c r="S12281" i="3" s="1"/>
  <c r="U12281" i="3" s="1"/>
  <c r="V12196" i="3"/>
  <c r="S12196" i="3" s="1"/>
  <c r="U12196" i="3" s="1"/>
  <c r="V12211" i="3"/>
  <c r="S12211" i="3" s="1"/>
  <c r="U12211" i="3" s="1"/>
  <c r="V12226" i="3"/>
  <c r="S12226" i="3" s="1"/>
  <c r="U12226" i="3" s="1"/>
  <c r="V12241" i="3"/>
  <c r="S12241" i="3" s="1"/>
  <c r="U12241" i="3" s="1"/>
  <c r="V12256" i="3"/>
  <c r="S12256" i="3" s="1"/>
  <c r="U12256" i="3" s="1"/>
  <c r="V12271" i="3"/>
  <c r="S12271" i="3" s="1"/>
  <c r="U12271" i="3" s="1"/>
  <c r="V12286" i="3"/>
  <c r="S12286" i="3" s="1"/>
  <c r="U12286" i="3" s="1"/>
  <c r="V12291" i="3"/>
  <c r="S12291" i="3" s="1"/>
  <c r="U12291" i="3" s="1"/>
  <c r="V12306" i="3"/>
  <c r="S12306" i="3" s="1"/>
  <c r="U12306" i="3" s="1"/>
  <c r="V12321" i="3"/>
  <c r="S12321" i="3" s="1"/>
  <c r="U12321" i="3" s="1"/>
  <c r="V12336" i="3"/>
  <c r="S12336" i="3" s="1"/>
  <c r="U12336" i="3" s="1"/>
  <c r="V12351" i="3"/>
  <c r="S12351" i="3" s="1"/>
  <c r="U12351" i="3" s="1"/>
  <c r="V12366" i="3"/>
  <c r="S12366" i="3" s="1"/>
  <c r="U12366" i="3" s="1"/>
  <c r="V12381" i="3"/>
  <c r="S12381" i="3" s="1"/>
  <c r="U12381" i="3" s="1"/>
  <c r="V12296" i="3"/>
  <c r="S12296" i="3" s="1"/>
  <c r="U12296" i="3" s="1"/>
  <c r="V12311" i="3"/>
  <c r="S12311" i="3" s="1"/>
  <c r="U12311" i="3" s="1"/>
  <c r="V12326" i="3"/>
  <c r="S12326" i="3" s="1"/>
  <c r="U12326" i="3" s="1"/>
  <c r="V12341" i="3"/>
  <c r="S12341" i="3" s="1"/>
  <c r="U12341" i="3" s="1"/>
  <c r="V12356" i="3"/>
  <c r="S12356" i="3" s="1"/>
  <c r="U12356" i="3" s="1"/>
  <c r="V12371" i="3"/>
  <c r="S12371" i="3" s="1"/>
  <c r="U12371" i="3" s="1"/>
  <c r="V12386" i="3"/>
  <c r="S12386" i="3" s="1"/>
  <c r="U12386" i="3" s="1"/>
  <c r="V12301" i="3"/>
  <c r="S12301" i="3" s="1"/>
  <c r="U12301" i="3" s="1"/>
  <c r="V12316" i="3"/>
  <c r="S12316" i="3" s="1"/>
  <c r="U12316" i="3" s="1"/>
  <c r="V12331" i="3"/>
  <c r="S12331" i="3" s="1"/>
  <c r="U12331" i="3" s="1"/>
  <c r="V12346" i="3"/>
  <c r="S12346" i="3" s="1"/>
  <c r="U12346" i="3" s="1"/>
  <c r="V12361" i="3"/>
  <c r="S12361" i="3" s="1"/>
  <c r="U12361" i="3" s="1"/>
  <c r="V12376" i="3"/>
  <c r="S12376" i="3" s="1"/>
  <c r="U12376" i="3" s="1"/>
  <c r="V12391" i="3"/>
  <c r="S12391" i="3" s="1"/>
  <c r="U12391" i="3" s="1"/>
  <c r="V12400" i="3"/>
  <c r="S12400" i="3" s="1"/>
  <c r="U12400" i="3" s="1"/>
  <c r="V12430" i="3"/>
  <c r="S12430" i="3" s="1"/>
  <c r="U12430" i="3" s="1"/>
  <c r="V12460" i="3"/>
  <c r="S12460" i="3" s="1"/>
  <c r="U12460" i="3" s="1"/>
  <c r="V12490" i="3"/>
  <c r="S12490" i="3" s="1"/>
  <c r="U12490" i="3" s="1"/>
  <c r="V12520" i="3"/>
  <c r="S12520" i="3" s="1"/>
  <c r="U12520" i="3" s="1"/>
  <c r="V12550" i="3"/>
  <c r="S12550" i="3" s="1"/>
  <c r="U12550" i="3" s="1"/>
  <c r="V12580" i="3"/>
  <c r="S12580" i="3" s="1"/>
  <c r="U12580" i="3" s="1"/>
  <c r="V12410" i="3"/>
  <c r="S12410" i="3" s="1"/>
  <c r="U12410" i="3" s="1"/>
  <c r="V12440" i="3"/>
  <c r="S12440" i="3" s="1"/>
  <c r="U12440" i="3" s="1"/>
  <c r="V12470" i="3"/>
  <c r="S12470" i="3" s="1"/>
  <c r="U12470" i="3" s="1"/>
  <c r="V12500" i="3"/>
  <c r="S12500" i="3" s="1"/>
  <c r="U12500" i="3" s="1"/>
  <c r="V12530" i="3"/>
  <c r="S12530" i="3" s="1"/>
  <c r="U12530" i="3" s="1"/>
  <c r="V12560" i="3"/>
  <c r="S12560" i="3" s="1"/>
  <c r="U12560" i="3" s="1"/>
  <c r="V12590" i="3"/>
  <c r="S12590" i="3" s="1"/>
  <c r="U12590" i="3" s="1"/>
  <c r="V12420" i="3"/>
  <c r="S12420" i="3" s="1"/>
  <c r="U12420" i="3" s="1"/>
  <c r="V12450" i="3"/>
  <c r="S12450" i="3" s="1"/>
  <c r="U12450" i="3" s="1"/>
  <c r="V12480" i="3"/>
  <c r="S12480" i="3" s="1"/>
  <c r="U12480" i="3" s="1"/>
  <c r="V12510" i="3"/>
  <c r="S12510" i="3" s="1"/>
  <c r="U12510" i="3" s="1"/>
  <c r="V12540" i="3"/>
  <c r="S12540" i="3" s="1"/>
  <c r="U12540" i="3" s="1"/>
  <c r="V12570" i="3"/>
  <c r="S12570" i="3" s="1"/>
  <c r="U12570" i="3" s="1"/>
  <c r="V12600" i="3"/>
  <c r="S12600" i="3" s="1"/>
  <c r="U12600" i="3" s="1"/>
  <c r="V12401" i="3"/>
  <c r="S12401" i="3" s="1"/>
  <c r="U12401" i="3" s="1"/>
  <c r="V12431" i="3"/>
  <c r="S12431" i="3" s="1"/>
  <c r="U12431" i="3" s="1"/>
  <c r="V12461" i="3"/>
  <c r="S12461" i="3" s="1"/>
  <c r="U12461" i="3" s="1"/>
  <c r="V12491" i="3"/>
  <c r="S12491" i="3" s="1"/>
  <c r="U12491" i="3" s="1"/>
  <c r="V12521" i="3"/>
  <c r="S12521" i="3" s="1"/>
  <c r="U12521" i="3" s="1"/>
  <c r="V12551" i="3"/>
  <c r="S12551" i="3" s="1"/>
  <c r="U12551" i="3" s="1"/>
  <c r="V12581" i="3"/>
  <c r="S12581" i="3" s="1"/>
  <c r="U12581" i="3" s="1"/>
  <c r="V12411" i="3"/>
  <c r="S12411" i="3" s="1"/>
  <c r="U12411" i="3" s="1"/>
  <c r="V12441" i="3"/>
  <c r="S12441" i="3" s="1"/>
  <c r="U12441" i="3" s="1"/>
  <c r="V12471" i="3"/>
  <c r="S12471" i="3" s="1"/>
  <c r="U12471" i="3" s="1"/>
  <c r="V12501" i="3"/>
  <c r="S12501" i="3" s="1"/>
  <c r="U12501" i="3" s="1"/>
  <c r="V12531" i="3"/>
  <c r="S12531" i="3" s="1"/>
  <c r="U12531" i="3" s="1"/>
  <c r="V12561" i="3"/>
  <c r="S12561" i="3" s="1"/>
  <c r="U12561" i="3" s="1"/>
  <c r="V12591" i="3"/>
  <c r="S12591" i="3" s="1"/>
  <c r="U12591" i="3" s="1"/>
  <c r="V12421" i="3"/>
  <c r="S12421" i="3" s="1"/>
  <c r="U12421" i="3" s="1"/>
  <c r="V12451" i="3"/>
  <c r="S12451" i="3" s="1"/>
  <c r="U12451" i="3" s="1"/>
  <c r="V12481" i="3"/>
  <c r="S12481" i="3" s="1"/>
  <c r="U12481" i="3" s="1"/>
  <c r="V12511" i="3"/>
  <c r="S12511" i="3" s="1"/>
  <c r="U12511" i="3" s="1"/>
  <c r="V12541" i="3"/>
  <c r="S12541" i="3" s="1"/>
  <c r="U12541" i="3" s="1"/>
  <c r="V12571" i="3"/>
  <c r="S12571" i="3" s="1"/>
  <c r="U12571" i="3" s="1"/>
  <c r="V12601" i="3"/>
  <c r="S12601" i="3" s="1"/>
  <c r="U12601" i="3" s="1"/>
  <c r="V12606" i="3"/>
  <c r="S12606" i="3" s="1"/>
  <c r="U12606" i="3" s="1"/>
  <c r="V12621" i="3"/>
  <c r="S12621" i="3" s="1"/>
  <c r="U12621" i="3" s="1"/>
  <c r="V12636" i="3"/>
  <c r="S12636" i="3" s="1"/>
  <c r="U12636" i="3" s="1"/>
  <c r="V12651" i="3"/>
  <c r="S12651" i="3" s="1"/>
  <c r="U12651" i="3" s="1"/>
  <c r="V12666" i="3"/>
  <c r="S12666" i="3" s="1"/>
  <c r="U12666" i="3" s="1"/>
  <c r="V12681" i="3"/>
  <c r="S12681" i="3" s="1"/>
  <c r="U12681" i="3" s="1"/>
  <c r="V12696" i="3"/>
  <c r="S12696" i="3" s="1"/>
  <c r="U12696" i="3" s="1"/>
  <c r="V12611" i="3"/>
  <c r="S12611" i="3" s="1"/>
  <c r="U12611" i="3" s="1"/>
  <c r="V12626" i="3"/>
  <c r="S12626" i="3" s="1"/>
  <c r="U12626" i="3" s="1"/>
  <c r="V12641" i="3"/>
  <c r="S12641" i="3" s="1"/>
  <c r="U12641" i="3" s="1"/>
  <c r="V12656" i="3"/>
  <c r="S12656" i="3" s="1"/>
  <c r="U12656" i="3" s="1"/>
  <c r="V12671" i="3"/>
  <c r="S12671" i="3" s="1"/>
  <c r="U12671" i="3" s="1"/>
  <c r="V12686" i="3"/>
  <c r="S12686" i="3" s="1"/>
  <c r="U12686" i="3" s="1"/>
  <c r="V12701" i="3"/>
  <c r="S12701" i="3" s="1"/>
  <c r="U12701" i="3" s="1"/>
  <c r="V12616" i="3"/>
  <c r="S12616" i="3" s="1"/>
  <c r="U12616" i="3" s="1"/>
  <c r="V12631" i="3"/>
  <c r="S12631" i="3" s="1"/>
  <c r="U12631" i="3" s="1"/>
  <c r="V12646" i="3"/>
  <c r="S12646" i="3" s="1"/>
  <c r="U12646" i="3" s="1"/>
  <c r="V12661" i="3"/>
  <c r="S12661" i="3" s="1"/>
  <c r="U12661" i="3" s="1"/>
  <c r="V12676" i="3"/>
  <c r="S12676" i="3" s="1"/>
  <c r="U12676" i="3" s="1"/>
  <c r="V12691" i="3"/>
  <c r="S12691" i="3" s="1"/>
  <c r="U12691" i="3" s="1"/>
  <c r="V12706" i="3"/>
  <c r="S12706" i="3" s="1"/>
  <c r="U12706" i="3" s="1"/>
  <c r="V12711" i="3"/>
  <c r="S12711" i="3" s="1"/>
  <c r="U12711" i="3" s="1"/>
  <c r="V12726" i="3"/>
  <c r="S12726" i="3" s="1"/>
  <c r="U12726" i="3" s="1"/>
  <c r="V12741" i="3"/>
  <c r="S12741" i="3" s="1"/>
  <c r="U12741" i="3" s="1"/>
  <c r="V12756" i="3"/>
  <c r="S12756" i="3" s="1"/>
  <c r="U12756" i="3" s="1"/>
  <c r="V12771" i="3"/>
  <c r="S12771" i="3" s="1"/>
  <c r="U12771" i="3" s="1"/>
  <c r="V12786" i="3"/>
  <c r="S12786" i="3" s="1"/>
  <c r="U12786" i="3" s="1"/>
  <c r="V12801" i="3"/>
  <c r="S12801" i="3" s="1"/>
  <c r="U12801" i="3" s="1"/>
  <c r="V12716" i="3"/>
  <c r="S12716" i="3" s="1"/>
  <c r="U12716" i="3" s="1"/>
  <c r="V12731" i="3"/>
  <c r="S12731" i="3" s="1"/>
  <c r="U12731" i="3" s="1"/>
  <c r="V12746" i="3"/>
  <c r="S12746" i="3" s="1"/>
  <c r="U12746" i="3" s="1"/>
  <c r="V12761" i="3"/>
  <c r="S12761" i="3" s="1"/>
  <c r="U12761" i="3" s="1"/>
  <c r="V12776" i="3"/>
  <c r="S12776" i="3" s="1"/>
  <c r="U12776" i="3" s="1"/>
  <c r="V12791" i="3"/>
  <c r="S12791" i="3" s="1"/>
  <c r="U12791" i="3" s="1"/>
  <c r="V12806" i="3"/>
  <c r="S12806" i="3" s="1"/>
  <c r="U12806" i="3" s="1"/>
  <c r="V12721" i="3"/>
  <c r="S12721" i="3" s="1"/>
  <c r="U12721" i="3" s="1"/>
  <c r="V12736" i="3"/>
  <c r="S12736" i="3" s="1"/>
  <c r="U12736" i="3" s="1"/>
  <c r="V12751" i="3"/>
  <c r="S12751" i="3" s="1"/>
  <c r="U12751" i="3" s="1"/>
  <c r="V12766" i="3"/>
  <c r="S12766" i="3" s="1"/>
  <c r="U12766" i="3" s="1"/>
  <c r="V12781" i="3"/>
  <c r="S12781" i="3" s="1"/>
  <c r="U12781" i="3" s="1"/>
  <c r="V12796" i="3"/>
  <c r="S12796" i="3" s="1"/>
  <c r="U12796" i="3" s="1"/>
  <c r="V12811" i="3"/>
  <c r="S12811" i="3" s="1"/>
  <c r="U12811" i="3" s="1"/>
  <c r="V12816" i="3"/>
  <c r="S12816" i="3" s="1"/>
  <c r="U12816" i="3" s="1"/>
  <c r="V12831" i="3"/>
  <c r="S12831" i="3" s="1"/>
  <c r="U12831" i="3" s="1"/>
  <c r="V12846" i="3"/>
  <c r="S12846" i="3" s="1"/>
  <c r="U12846" i="3" s="1"/>
  <c r="V12861" i="3"/>
  <c r="S12861" i="3" s="1"/>
  <c r="U12861" i="3" s="1"/>
  <c r="V12876" i="3"/>
  <c r="S12876" i="3" s="1"/>
  <c r="U12876" i="3" s="1"/>
  <c r="V12891" i="3"/>
  <c r="S12891" i="3" s="1"/>
  <c r="U12891" i="3" s="1"/>
  <c r="V12906" i="3"/>
  <c r="S12906" i="3" s="1"/>
  <c r="U12906" i="3" s="1"/>
  <c r="V12821" i="3"/>
  <c r="S12821" i="3" s="1"/>
  <c r="U12821" i="3" s="1"/>
  <c r="V12836" i="3"/>
  <c r="S12836" i="3" s="1"/>
  <c r="U12836" i="3" s="1"/>
  <c r="V12851" i="3"/>
  <c r="S12851" i="3" s="1"/>
  <c r="U12851" i="3" s="1"/>
  <c r="V12866" i="3"/>
  <c r="S12866" i="3" s="1"/>
  <c r="U12866" i="3" s="1"/>
  <c r="V12881" i="3"/>
  <c r="S12881" i="3" s="1"/>
  <c r="U12881" i="3" s="1"/>
  <c r="V12896" i="3"/>
  <c r="S12896" i="3" s="1"/>
  <c r="U12896" i="3" s="1"/>
  <c r="V12911" i="3"/>
  <c r="S12911" i="3" s="1"/>
  <c r="U12911" i="3" s="1"/>
  <c r="V12826" i="3"/>
  <c r="S12826" i="3" s="1"/>
  <c r="U12826" i="3" s="1"/>
  <c r="V12841" i="3"/>
  <c r="S12841" i="3" s="1"/>
  <c r="U12841" i="3" s="1"/>
  <c r="V12856" i="3"/>
  <c r="S12856" i="3" s="1"/>
  <c r="U12856" i="3" s="1"/>
  <c r="V12871" i="3"/>
  <c r="S12871" i="3" s="1"/>
  <c r="U12871" i="3" s="1"/>
  <c r="V12886" i="3"/>
  <c r="S12886" i="3" s="1"/>
  <c r="U12886" i="3" s="1"/>
  <c r="V12901" i="3"/>
  <c r="S12901" i="3" s="1"/>
  <c r="U12901" i="3" s="1"/>
  <c r="V12916" i="3"/>
  <c r="S12916" i="3" s="1"/>
  <c r="U12916" i="3" s="1"/>
  <c r="V12921" i="3"/>
  <c r="S12921" i="3" s="1"/>
  <c r="U12921" i="3" s="1"/>
  <c r="V12936" i="3"/>
  <c r="S12936" i="3" s="1"/>
  <c r="U12936" i="3" s="1"/>
  <c r="V12951" i="3"/>
  <c r="S12951" i="3" s="1"/>
  <c r="U12951" i="3" s="1"/>
  <c r="V12966" i="3"/>
  <c r="S12966" i="3" s="1"/>
  <c r="U12966" i="3" s="1"/>
  <c r="V12981" i="3"/>
  <c r="S12981" i="3" s="1"/>
  <c r="U12981" i="3" s="1"/>
  <c r="V12996" i="3"/>
  <c r="S12996" i="3" s="1"/>
  <c r="U12996" i="3" s="1"/>
  <c r="V13011" i="3"/>
  <c r="S13011" i="3" s="1"/>
  <c r="U13011" i="3" s="1"/>
  <c r="V12926" i="3"/>
  <c r="S12926" i="3" s="1"/>
  <c r="U12926" i="3" s="1"/>
  <c r="V12941" i="3"/>
  <c r="S12941" i="3" s="1"/>
  <c r="U12941" i="3" s="1"/>
  <c r="V12956" i="3"/>
  <c r="S12956" i="3" s="1"/>
  <c r="U12956" i="3" s="1"/>
  <c r="V12971" i="3"/>
  <c r="S12971" i="3" s="1"/>
  <c r="U12971" i="3" s="1"/>
  <c r="V12986" i="3"/>
  <c r="S12986" i="3" s="1"/>
  <c r="U12986" i="3" s="1"/>
  <c r="V13001" i="3"/>
  <c r="S13001" i="3" s="1"/>
  <c r="U13001" i="3" s="1"/>
  <c r="V13016" i="3"/>
  <c r="S13016" i="3" s="1"/>
  <c r="U13016" i="3" s="1"/>
  <c r="V12931" i="3"/>
  <c r="S12931" i="3" s="1"/>
  <c r="U12931" i="3" s="1"/>
  <c r="V12946" i="3"/>
  <c r="S12946" i="3" s="1"/>
  <c r="U12946" i="3" s="1"/>
  <c r="V12961" i="3"/>
  <c r="S12961" i="3" s="1"/>
  <c r="U12961" i="3" s="1"/>
  <c r="V12976" i="3"/>
  <c r="S12976" i="3" s="1"/>
  <c r="U12976" i="3" s="1"/>
  <c r="V12991" i="3"/>
  <c r="S12991" i="3" s="1"/>
  <c r="U12991" i="3" s="1"/>
  <c r="V13006" i="3"/>
  <c r="S13006" i="3" s="1"/>
  <c r="U13006" i="3" s="1"/>
  <c r="V13021" i="3"/>
  <c r="S13021" i="3" s="1"/>
  <c r="U13021" i="3" s="1"/>
  <c r="V13026" i="3"/>
  <c r="S13026" i="3" s="1"/>
  <c r="U13026" i="3" s="1"/>
  <c r="V13041" i="3"/>
  <c r="S13041" i="3" s="1"/>
  <c r="U13041" i="3" s="1"/>
  <c r="V13056" i="3"/>
  <c r="S13056" i="3" s="1"/>
  <c r="U13056" i="3" s="1"/>
  <c r="V13071" i="3"/>
  <c r="S13071" i="3" s="1"/>
  <c r="U13071" i="3" s="1"/>
  <c r="V13086" i="3"/>
  <c r="S13086" i="3" s="1"/>
  <c r="U13086" i="3" s="1"/>
  <c r="V13101" i="3"/>
  <c r="S13101" i="3" s="1"/>
  <c r="U13101" i="3" s="1"/>
  <c r="V13116" i="3"/>
  <c r="S13116" i="3" s="1"/>
  <c r="U13116" i="3" s="1"/>
  <c r="V13031" i="3"/>
  <c r="S13031" i="3" s="1"/>
  <c r="U13031" i="3" s="1"/>
  <c r="V13046" i="3"/>
  <c r="S13046" i="3" s="1"/>
  <c r="U13046" i="3" s="1"/>
  <c r="V13061" i="3"/>
  <c r="S13061" i="3" s="1"/>
  <c r="U13061" i="3" s="1"/>
  <c r="V13076" i="3"/>
  <c r="S13076" i="3" s="1"/>
  <c r="U13076" i="3" s="1"/>
  <c r="V13091" i="3"/>
  <c r="S13091" i="3" s="1"/>
  <c r="U13091" i="3" s="1"/>
  <c r="V13106" i="3"/>
  <c r="S13106" i="3" s="1"/>
  <c r="U13106" i="3" s="1"/>
  <c r="V13121" i="3"/>
  <c r="S13121" i="3" s="1"/>
  <c r="U13121" i="3" s="1"/>
  <c r="V13036" i="3"/>
  <c r="S13036" i="3" s="1"/>
  <c r="U13036" i="3" s="1"/>
  <c r="V13051" i="3"/>
  <c r="S13051" i="3" s="1"/>
  <c r="U13051" i="3" s="1"/>
  <c r="V13066" i="3"/>
  <c r="S13066" i="3" s="1"/>
  <c r="U13066" i="3" s="1"/>
  <c r="V13081" i="3"/>
  <c r="S13081" i="3" s="1"/>
  <c r="U13081" i="3" s="1"/>
  <c r="V13096" i="3"/>
  <c r="S13096" i="3" s="1"/>
  <c r="U13096" i="3" s="1"/>
  <c r="V13111" i="3"/>
  <c r="S13111" i="3" s="1"/>
  <c r="U13111" i="3" s="1"/>
  <c r="V13126" i="3"/>
  <c r="S13126" i="3" s="1"/>
  <c r="U13126" i="3" s="1"/>
  <c r="V13131" i="3"/>
  <c r="S13131" i="3" s="1"/>
  <c r="U13131" i="3" s="1"/>
  <c r="V13146" i="3"/>
  <c r="S13146" i="3" s="1"/>
  <c r="U13146" i="3" s="1"/>
  <c r="V13161" i="3"/>
  <c r="S13161" i="3" s="1"/>
  <c r="U13161" i="3" s="1"/>
  <c r="V13176" i="3"/>
  <c r="S13176" i="3" s="1"/>
  <c r="U13176" i="3" s="1"/>
  <c r="V13191" i="3"/>
  <c r="S13191" i="3" s="1"/>
  <c r="U13191" i="3" s="1"/>
  <c r="V13206" i="3"/>
  <c r="S13206" i="3" s="1"/>
  <c r="U13206" i="3" s="1"/>
  <c r="V13221" i="3"/>
  <c r="S13221" i="3" s="1"/>
  <c r="U13221" i="3" s="1"/>
  <c r="V13136" i="3"/>
  <c r="S13136" i="3" s="1"/>
  <c r="U13136" i="3" s="1"/>
  <c r="V13151" i="3"/>
  <c r="S13151" i="3" s="1"/>
  <c r="U13151" i="3" s="1"/>
  <c r="V13166" i="3"/>
  <c r="S13166" i="3" s="1"/>
  <c r="U13166" i="3" s="1"/>
  <c r="V13181" i="3"/>
  <c r="S13181" i="3" s="1"/>
  <c r="U13181" i="3" s="1"/>
  <c r="V13196" i="3"/>
  <c r="S13196" i="3" s="1"/>
  <c r="U13196" i="3" s="1"/>
  <c r="V13211" i="3"/>
  <c r="S13211" i="3" s="1"/>
  <c r="U13211" i="3" s="1"/>
  <c r="V13226" i="3"/>
  <c r="S13226" i="3" s="1"/>
  <c r="U13226" i="3" s="1"/>
  <c r="V13141" i="3"/>
  <c r="S13141" i="3" s="1"/>
  <c r="U13141" i="3" s="1"/>
  <c r="V13156" i="3"/>
  <c r="S13156" i="3" s="1"/>
  <c r="U13156" i="3" s="1"/>
  <c r="V13171" i="3"/>
  <c r="S13171" i="3" s="1"/>
  <c r="U13171" i="3" s="1"/>
  <c r="V13186" i="3"/>
  <c r="S13186" i="3" s="1"/>
  <c r="U13186" i="3" s="1"/>
  <c r="V13201" i="3"/>
  <c r="S13201" i="3" s="1"/>
  <c r="U13201" i="3" s="1"/>
  <c r="V13216" i="3"/>
  <c r="S13216" i="3" s="1"/>
  <c r="U13216" i="3" s="1"/>
  <c r="V13231" i="3"/>
  <c r="S13231" i="3" s="1"/>
  <c r="U13231" i="3" s="1"/>
  <c r="V13240" i="3"/>
  <c r="S13240" i="3" s="1"/>
  <c r="U13240" i="3" s="1"/>
  <c r="V13270" i="3"/>
  <c r="S13270" i="3" s="1"/>
  <c r="U13270" i="3" s="1"/>
  <c r="V13300" i="3"/>
  <c r="S13300" i="3" s="1"/>
  <c r="U13300" i="3" s="1"/>
  <c r="V13330" i="3"/>
  <c r="S13330" i="3" s="1"/>
  <c r="U13330" i="3" s="1"/>
  <c r="V13360" i="3"/>
  <c r="S13360" i="3" s="1"/>
  <c r="U13360" i="3" s="1"/>
  <c r="V13390" i="3"/>
  <c r="S13390" i="3" s="1"/>
  <c r="U13390" i="3" s="1"/>
  <c r="V13420" i="3"/>
  <c r="S13420" i="3" s="1"/>
  <c r="U13420" i="3" s="1"/>
  <c r="V13250" i="3"/>
  <c r="S13250" i="3" s="1"/>
  <c r="U13250" i="3" s="1"/>
  <c r="V13280" i="3"/>
  <c r="S13280" i="3" s="1"/>
  <c r="U13280" i="3" s="1"/>
  <c r="V13310" i="3"/>
  <c r="S13310" i="3" s="1"/>
  <c r="U13310" i="3" s="1"/>
  <c r="V13340" i="3"/>
  <c r="S13340" i="3" s="1"/>
  <c r="U13340" i="3" s="1"/>
  <c r="V13370" i="3"/>
  <c r="S13370" i="3" s="1"/>
  <c r="U13370" i="3" s="1"/>
  <c r="V13400" i="3"/>
  <c r="S13400" i="3" s="1"/>
  <c r="U13400" i="3" s="1"/>
  <c r="V13430" i="3"/>
  <c r="S13430" i="3" s="1"/>
  <c r="U13430" i="3" s="1"/>
  <c r="V13260" i="3"/>
  <c r="S13260" i="3" s="1"/>
  <c r="U13260" i="3" s="1"/>
  <c r="V13290" i="3"/>
  <c r="S13290" i="3" s="1"/>
  <c r="U13290" i="3" s="1"/>
  <c r="V13320" i="3"/>
  <c r="S13320" i="3" s="1"/>
  <c r="U13320" i="3" s="1"/>
  <c r="V13350" i="3"/>
  <c r="S13350" i="3" s="1"/>
  <c r="U13350" i="3" s="1"/>
  <c r="V13380" i="3"/>
  <c r="S13380" i="3" s="1"/>
  <c r="U13380" i="3" s="1"/>
  <c r="V13410" i="3"/>
  <c r="S13410" i="3" s="1"/>
  <c r="U13410" i="3" s="1"/>
  <c r="V13440" i="3"/>
  <c r="S13440" i="3" s="1"/>
  <c r="U13440" i="3" s="1"/>
  <c r="V13241" i="3"/>
  <c r="S13241" i="3" s="1"/>
  <c r="U13241" i="3" s="1"/>
  <c r="V13271" i="3"/>
  <c r="S13271" i="3" s="1"/>
  <c r="U13271" i="3" s="1"/>
  <c r="V13301" i="3"/>
  <c r="S13301" i="3" s="1"/>
  <c r="U13301" i="3" s="1"/>
  <c r="V13331" i="3"/>
  <c r="S13331" i="3" s="1"/>
  <c r="U13331" i="3" s="1"/>
  <c r="V13361" i="3"/>
  <c r="S13361" i="3" s="1"/>
  <c r="U13361" i="3" s="1"/>
  <c r="V13391" i="3"/>
  <c r="S13391" i="3" s="1"/>
  <c r="U13391" i="3" s="1"/>
  <c r="V13421" i="3"/>
  <c r="S13421" i="3" s="1"/>
  <c r="U13421" i="3" s="1"/>
  <c r="V13251" i="3"/>
  <c r="S13251" i="3" s="1"/>
  <c r="U13251" i="3" s="1"/>
  <c r="V13281" i="3"/>
  <c r="S13281" i="3" s="1"/>
  <c r="U13281" i="3" s="1"/>
  <c r="V13311" i="3"/>
  <c r="S13311" i="3" s="1"/>
  <c r="U13311" i="3" s="1"/>
  <c r="V13341" i="3"/>
  <c r="S13341" i="3" s="1"/>
  <c r="U13341" i="3" s="1"/>
  <c r="V13371" i="3"/>
  <c r="S13371" i="3" s="1"/>
  <c r="U13371" i="3" s="1"/>
  <c r="V13401" i="3"/>
  <c r="S13401" i="3" s="1"/>
  <c r="U13401" i="3" s="1"/>
  <c r="V13431" i="3"/>
  <c r="S13431" i="3" s="1"/>
  <c r="U13431" i="3" s="1"/>
  <c r="V13261" i="3"/>
  <c r="S13261" i="3" s="1"/>
  <c r="U13261" i="3" s="1"/>
  <c r="V13291" i="3"/>
  <c r="S13291" i="3" s="1"/>
  <c r="U13291" i="3" s="1"/>
  <c r="V13321" i="3"/>
  <c r="S13321" i="3" s="1"/>
  <c r="U13321" i="3" s="1"/>
  <c r="V13351" i="3"/>
  <c r="S13351" i="3" s="1"/>
  <c r="U13351" i="3" s="1"/>
  <c r="V13381" i="3"/>
  <c r="S13381" i="3" s="1"/>
  <c r="U13381" i="3" s="1"/>
  <c r="V13411" i="3"/>
  <c r="S13411" i="3" s="1"/>
  <c r="U13411" i="3" s="1"/>
  <c r="V13441" i="3"/>
  <c r="S13441" i="3" s="1"/>
  <c r="U13441" i="3" s="1"/>
  <c r="V13446" i="3"/>
  <c r="S13446" i="3" s="1"/>
  <c r="U13446" i="3" s="1"/>
  <c r="V13461" i="3"/>
  <c r="S13461" i="3" s="1"/>
  <c r="U13461" i="3" s="1"/>
  <c r="V13476" i="3"/>
  <c r="S13476" i="3" s="1"/>
  <c r="U13476" i="3" s="1"/>
  <c r="V13491" i="3"/>
  <c r="S13491" i="3" s="1"/>
  <c r="U13491" i="3" s="1"/>
  <c r="V13506" i="3"/>
  <c r="S13506" i="3" s="1"/>
  <c r="U13506" i="3" s="1"/>
  <c r="V13521" i="3"/>
  <c r="S13521" i="3" s="1"/>
  <c r="U13521" i="3" s="1"/>
  <c r="V13536" i="3"/>
  <c r="S13536" i="3" s="1"/>
  <c r="U13536" i="3" s="1"/>
  <c r="V13451" i="3"/>
  <c r="S13451" i="3" s="1"/>
  <c r="U13451" i="3" s="1"/>
  <c r="V13466" i="3"/>
  <c r="S13466" i="3" s="1"/>
  <c r="U13466" i="3" s="1"/>
  <c r="V13481" i="3"/>
  <c r="S13481" i="3" s="1"/>
  <c r="U13481" i="3" s="1"/>
  <c r="V13496" i="3"/>
  <c r="S13496" i="3" s="1"/>
  <c r="U13496" i="3" s="1"/>
  <c r="V13511" i="3"/>
  <c r="S13511" i="3" s="1"/>
  <c r="U13511" i="3" s="1"/>
  <c r="V13526" i="3"/>
  <c r="S13526" i="3" s="1"/>
  <c r="U13526" i="3" s="1"/>
  <c r="V13541" i="3"/>
  <c r="S13541" i="3" s="1"/>
  <c r="U13541" i="3" s="1"/>
  <c r="V13456" i="3"/>
  <c r="S13456" i="3" s="1"/>
  <c r="U13456" i="3" s="1"/>
  <c r="V13471" i="3"/>
  <c r="S13471" i="3" s="1"/>
  <c r="U13471" i="3" s="1"/>
  <c r="V13486" i="3"/>
  <c r="S13486" i="3" s="1"/>
  <c r="U13486" i="3" s="1"/>
  <c r="V13501" i="3"/>
  <c r="S13501" i="3" s="1"/>
  <c r="U13501" i="3" s="1"/>
  <c r="V13516" i="3"/>
  <c r="S13516" i="3" s="1"/>
  <c r="U13516" i="3" s="1"/>
  <c r="V13531" i="3"/>
  <c r="S13531" i="3" s="1"/>
  <c r="U13531" i="3" s="1"/>
  <c r="V13546" i="3"/>
  <c r="S13546" i="3" s="1"/>
  <c r="U13546" i="3" s="1"/>
  <c r="V13551" i="3"/>
  <c r="S13551" i="3" s="1"/>
  <c r="U13551" i="3" s="1"/>
  <c r="V13566" i="3"/>
  <c r="S13566" i="3" s="1"/>
  <c r="U13566" i="3" s="1"/>
  <c r="V13581" i="3"/>
  <c r="S13581" i="3" s="1"/>
  <c r="U13581" i="3" s="1"/>
  <c r="V13596" i="3"/>
  <c r="S13596" i="3" s="1"/>
  <c r="U13596" i="3" s="1"/>
  <c r="V13611" i="3"/>
  <c r="S13611" i="3" s="1"/>
  <c r="U13611" i="3" s="1"/>
  <c r="V13626" i="3"/>
  <c r="S13626" i="3" s="1"/>
  <c r="U13626" i="3" s="1"/>
  <c r="V13641" i="3"/>
  <c r="S13641" i="3" s="1"/>
  <c r="U13641" i="3" s="1"/>
  <c r="V13556" i="3"/>
  <c r="S13556" i="3" s="1"/>
  <c r="U13556" i="3" s="1"/>
  <c r="V13571" i="3"/>
  <c r="S13571" i="3" s="1"/>
  <c r="U13571" i="3" s="1"/>
  <c r="V13586" i="3"/>
  <c r="S13586" i="3" s="1"/>
  <c r="U13586" i="3" s="1"/>
  <c r="V13601" i="3"/>
  <c r="S13601" i="3" s="1"/>
  <c r="U13601" i="3" s="1"/>
  <c r="V13616" i="3"/>
  <c r="S13616" i="3" s="1"/>
  <c r="U13616" i="3" s="1"/>
  <c r="V13631" i="3"/>
  <c r="S13631" i="3" s="1"/>
  <c r="U13631" i="3" s="1"/>
  <c r="V13646" i="3"/>
  <c r="S13646" i="3" s="1"/>
  <c r="U13646" i="3" s="1"/>
  <c r="V13561" i="3"/>
  <c r="S13561" i="3" s="1"/>
  <c r="U13561" i="3" s="1"/>
  <c r="V13576" i="3"/>
  <c r="S13576" i="3" s="1"/>
  <c r="U13576" i="3" s="1"/>
  <c r="V13591" i="3"/>
  <c r="S13591" i="3" s="1"/>
  <c r="U13591" i="3" s="1"/>
  <c r="V13606" i="3"/>
  <c r="S13606" i="3" s="1"/>
  <c r="U13606" i="3" s="1"/>
  <c r="V13621" i="3"/>
  <c r="S13621" i="3" s="1"/>
  <c r="U13621" i="3" s="1"/>
  <c r="V13636" i="3"/>
  <c r="S13636" i="3" s="1"/>
  <c r="U13636" i="3" s="1"/>
  <c r="V13651" i="3"/>
  <c r="S13651" i="3" s="1"/>
  <c r="U13651" i="3" s="1"/>
  <c r="V13656" i="3"/>
  <c r="S13656" i="3" s="1"/>
  <c r="U13656" i="3" s="1"/>
  <c r="V13671" i="3"/>
  <c r="S13671" i="3" s="1"/>
  <c r="U13671" i="3" s="1"/>
  <c r="V13686" i="3"/>
  <c r="S13686" i="3" s="1"/>
  <c r="U13686" i="3" s="1"/>
  <c r="V13701" i="3"/>
  <c r="S13701" i="3" s="1"/>
  <c r="U13701" i="3" s="1"/>
  <c r="V13716" i="3"/>
  <c r="S13716" i="3" s="1"/>
  <c r="U13716" i="3" s="1"/>
  <c r="V13731" i="3"/>
  <c r="S13731" i="3" s="1"/>
  <c r="U13731" i="3" s="1"/>
  <c r="V13746" i="3"/>
  <c r="S13746" i="3" s="1"/>
  <c r="U13746" i="3" s="1"/>
  <c r="V13661" i="3"/>
  <c r="S13661" i="3" s="1"/>
  <c r="U13661" i="3" s="1"/>
  <c r="V13676" i="3"/>
  <c r="S13676" i="3" s="1"/>
  <c r="U13676" i="3" s="1"/>
  <c r="V13691" i="3"/>
  <c r="S13691" i="3" s="1"/>
  <c r="U13691" i="3" s="1"/>
  <c r="V13706" i="3"/>
  <c r="S13706" i="3" s="1"/>
  <c r="U13706" i="3" s="1"/>
  <c r="V13721" i="3"/>
  <c r="S13721" i="3" s="1"/>
  <c r="U13721" i="3" s="1"/>
  <c r="V13736" i="3"/>
  <c r="S13736" i="3" s="1"/>
  <c r="U13736" i="3" s="1"/>
  <c r="V13751" i="3"/>
  <c r="S13751" i="3" s="1"/>
  <c r="U13751" i="3" s="1"/>
  <c r="V13666" i="3"/>
  <c r="S13666" i="3" s="1"/>
  <c r="U13666" i="3" s="1"/>
  <c r="V13681" i="3"/>
  <c r="S13681" i="3" s="1"/>
  <c r="U13681" i="3" s="1"/>
  <c r="V13696" i="3"/>
  <c r="S13696" i="3" s="1"/>
  <c r="U13696" i="3" s="1"/>
  <c r="V13711" i="3"/>
  <c r="S13711" i="3" s="1"/>
  <c r="U13711" i="3" s="1"/>
  <c r="V13726" i="3"/>
  <c r="S13726" i="3" s="1"/>
  <c r="U13726" i="3" s="1"/>
  <c r="V13741" i="3"/>
  <c r="S13741" i="3" s="1"/>
  <c r="U13741" i="3" s="1"/>
  <c r="V13756" i="3"/>
  <c r="S13756" i="3" s="1"/>
  <c r="U13756" i="3" s="1"/>
  <c r="V13761" i="3"/>
  <c r="S13761" i="3" s="1"/>
  <c r="U13761" i="3" s="1"/>
  <c r="V13776" i="3"/>
  <c r="S13776" i="3" s="1"/>
  <c r="U13776" i="3" s="1"/>
  <c r="V13791" i="3"/>
  <c r="S13791" i="3" s="1"/>
  <c r="U13791" i="3" s="1"/>
  <c r="V13806" i="3"/>
  <c r="S13806" i="3" s="1"/>
  <c r="U13806" i="3" s="1"/>
  <c r="V13821" i="3"/>
  <c r="S13821" i="3" s="1"/>
  <c r="U13821" i="3" s="1"/>
  <c r="V13836" i="3"/>
  <c r="S13836" i="3" s="1"/>
  <c r="U13836" i="3" s="1"/>
  <c r="V13851" i="3"/>
  <c r="S13851" i="3" s="1"/>
  <c r="U13851" i="3" s="1"/>
  <c r="V13766" i="3"/>
  <c r="S13766" i="3" s="1"/>
  <c r="U13766" i="3" s="1"/>
  <c r="V13781" i="3"/>
  <c r="S13781" i="3" s="1"/>
  <c r="U13781" i="3" s="1"/>
  <c r="V13796" i="3"/>
  <c r="S13796" i="3" s="1"/>
  <c r="U13796" i="3" s="1"/>
  <c r="V13811" i="3"/>
  <c r="S13811" i="3" s="1"/>
  <c r="U13811" i="3" s="1"/>
  <c r="V13826" i="3"/>
  <c r="S13826" i="3" s="1"/>
  <c r="U13826" i="3" s="1"/>
  <c r="V13841" i="3"/>
  <c r="S13841" i="3" s="1"/>
  <c r="U13841" i="3" s="1"/>
  <c r="V13856" i="3"/>
  <c r="S13856" i="3" s="1"/>
  <c r="U13856" i="3" s="1"/>
  <c r="V13771" i="3"/>
  <c r="S13771" i="3" s="1"/>
  <c r="U13771" i="3" s="1"/>
  <c r="V13786" i="3"/>
  <c r="S13786" i="3" s="1"/>
  <c r="U13786" i="3" s="1"/>
  <c r="V13801" i="3"/>
  <c r="S13801" i="3" s="1"/>
  <c r="U13801" i="3" s="1"/>
  <c r="V13816" i="3"/>
  <c r="S13816" i="3" s="1"/>
  <c r="U13816" i="3" s="1"/>
  <c r="V13831" i="3"/>
  <c r="S13831" i="3" s="1"/>
  <c r="U13831" i="3" s="1"/>
  <c r="V13846" i="3"/>
  <c r="S13846" i="3" s="1"/>
  <c r="U13846" i="3" s="1"/>
  <c r="V13861" i="3"/>
  <c r="S13861" i="3" s="1"/>
  <c r="U13861" i="3" s="1"/>
  <c r="V13866" i="3"/>
  <c r="S13866" i="3" s="1"/>
  <c r="U13866" i="3" s="1"/>
  <c r="V13881" i="3"/>
  <c r="S13881" i="3" s="1"/>
  <c r="U13881" i="3" s="1"/>
  <c r="V13896" i="3"/>
  <c r="S13896" i="3" s="1"/>
  <c r="U13896" i="3" s="1"/>
  <c r="V13911" i="3"/>
  <c r="S13911" i="3" s="1"/>
  <c r="U13911" i="3" s="1"/>
  <c r="V13926" i="3"/>
  <c r="S13926" i="3" s="1"/>
  <c r="U13926" i="3" s="1"/>
  <c r="V13941" i="3"/>
  <c r="S13941" i="3" s="1"/>
  <c r="U13941" i="3" s="1"/>
  <c r="V13956" i="3"/>
  <c r="S13956" i="3" s="1"/>
  <c r="U13956" i="3" s="1"/>
  <c r="V13871" i="3"/>
  <c r="S13871" i="3" s="1"/>
  <c r="U13871" i="3" s="1"/>
  <c r="V13886" i="3"/>
  <c r="S13886" i="3" s="1"/>
  <c r="U13886" i="3" s="1"/>
  <c r="V13901" i="3"/>
  <c r="S13901" i="3" s="1"/>
  <c r="U13901" i="3" s="1"/>
  <c r="V13916" i="3"/>
  <c r="S13916" i="3" s="1"/>
  <c r="U13916" i="3" s="1"/>
  <c r="V13931" i="3"/>
  <c r="S13931" i="3" s="1"/>
  <c r="U13931" i="3" s="1"/>
  <c r="V13946" i="3"/>
  <c r="S13946" i="3" s="1"/>
  <c r="U13946" i="3" s="1"/>
  <c r="V13961" i="3"/>
  <c r="S13961" i="3" s="1"/>
  <c r="U13961" i="3" s="1"/>
  <c r="V13876" i="3"/>
  <c r="S13876" i="3" s="1"/>
  <c r="U13876" i="3" s="1"/>
  <c r="V13891" i="3"/>
  <c r="S13891" i="3" s="1"/>
  <c r="U13891" i="3" s="1"/>
  <c r="V13906" i="3"/>
  <c r="S13906" i="3" s="1"/>
  <c r="U13906" i="3" s="1"/>
  <c r="V13921" i="3"/>
  <c r="S13921" i="3" s="1"/>
  <c r="U13921" i="3" s="1"/>
  <c r="V13936" i="3"/>
  <c r="S13936" i="3" s="1"/>
  <c r="U13936" i="3" s="1"/>
  <c r="V13951" i="3"/>
  <c r="S13951" i="3" s="1"/>
  <c r="U13951" i="3" s="1"/>
  <c r="V13966" i="3"/>
  <c r="S13966" i="3" s="1"/>
  <c r="U13966" i="3" s="1"/>
  <c r="V13971" i="3"/>
  <c r="S13971" i="3" s="1"/>
  <c r="U13971" i="3" s="1"/>
  <c r="V13986" i="3"/>
  <c r="S13986" i="3" s="1"/>
  <c r="U13986" i="3" s="1"/>
  <c r="V14001" i="3"/>
  <c r="S14001" i="3" s="1"/>
  <c r="U14001" i="3" s="1"/>
  <c r="V14016" i="3"/>
  <c r="S14016" i="3" s="1"/>
  <c r="U14016" i="3" s="1"/>
  <c r="V14031" i="3"/>
  <c r="S14031" i="3" s="1"/>
  <c r="U14031" i="3" s="1"/>
  <c r="V14046" i="3"/>
  <c r="S14046" i="3" s="1"/>
  <c r="U14046" i="3" s="1"/>
  <c r="V14061" i="3"/>
  <c r="S14061" i="3" s="1"/>
  <c r="U14061" i="3" s="1"/>
  <c r="V13976" i="3"/>
  <c r="S13976" i="3" s="1"/>
  <c r="U13976" i="3" s="1"/>
  <c r="V13991" i="3"/>
  <c r="S13991" i="3" s="1"/>
  <c r="U13991" i="3" s="1"/>
  <c r="V14006" i="3"/>
  <c r="S14006" i="3" s="1"/>
  <c r="U14006" i="3" s="1"/>
  <c r="V14021" i="3"/>
  <c r="S14021" i="3" s="1"/>
  <c r="U14021" i="3" s="1"/>
  <c r="V14036" i="3"/>
  <c r="S14036" i="3" s="1"/>
  <c r="U14036" i="3" s="1"/>
  <c r="V14051" i="3"/>
  <c r="S14051" i="3" s="1"/>
  <c r="U14051" i="3" s="1"/>
  <c r="V14066" i="3"/>
  <c r="S14066" i="3" s="1"/>
  <c r="U14066" i="3" s="1"/>
  <c r="V13981" i="3"/>
  <c r="S13981" i="3" s="1"/>
  <c r="U13981" i="3" s="1"/>
  <c r="V13996" i="3"/>
  <c r="S13996" i="3" s="1"/>
  <c r="U13996" i="3" s="1"/>
  <c r="V14011" i="3"/>
  <c r="S14011" i="3" s="1"/>
  <c r="U14011" i="3" s="1"/>
  <c r="V14026" i="3"/>
  <c r="S14026" i="3" s="1"/>
  <c r="U14026" i="3" s="1"/>
  <c r="V14041" i="3"/>
  <c r="S14041" i="3" s="1"/>
  <c r="U14041" i="3" s="1"/>
  <c r="V14056" i="3"/>
  <c r="S14056" i="3" s="1"/>
  <c r="U14056" i="3" s="1"/>
  <c r="V14071" i="3"/>
  <c r="S14071" i="3" s="1"/>
  <c r="U14071" i="3" s="1"/>
  <c r="V14080" i="3"/>
  <c r="S14080" i="3" s="1"/>
  <c r="U14080" i="3" s="1"/>
  <c r="V14110" i="3"/>
  <c r="S14110" i="3" s="1"/>
  <c r="U14110" i="3" s="1"/>
  <c r="V14140" i="3"/>
  <c r="S14140" i="3" s="1"/>
  <c r="U14140" i="3" s="1"/>
  <c r="V14170" i="3"/>
  <c r="S14170" i="3" s="1"/>
  <c r="U14170" i="3" s="1"/>
  <c r="V14200" i="3"/>
  <c r="S14200" i="3" s="1"/>
  <c r="U14200" i="3" s="1"/>
  <c r="V14230" i="3"/>
  <c r="S14230" i="3" s="1"/>
  <c r="U14230" i="3" s="1"/>
  <c r="V14260" i="3"/>
  <c r="S14260" i="3" s="1"/>
  <c r="U14260" i="3" s="1"/>
  <c r="V14090" i="3"/>
  <c r="S14090" i="3" s="1"/>
  <c r="U14090" i="3" s="1"/>
  <c r="V14120" i="3"/>
  <c r="S14120" i="3" s="1"/>
  <c r="U14120" i="3" s="1"/>
  <c r="V14150" i="3"/>
  <c r="S14150" i="3" s="1"/>
  <c r="U14150" i="3" s="1"/>
  <c r="V14180" i="3"/>
  <c r="S14180" i="3" s="1"/>
  <c r="U14180" i="3" s="1"/>
  <c r="V14210" i="3"/>
  <c r="S14210" i="3" s="1"/>
  <c r="U14210" i="3" s="1"/>
  <c r="V14240" i="3"/>
  <c r="S14240" i="3" s="1"/>
  <c r="U14240" i="3" s="1"/>
  <c r="V14270" i="3"/>
  <c r="S14270" i="3" s="1"/>
  <c r="U14270" i="3" s="1"/>
  <c r="V14100" i="3"/>
  <c r="S14100" i="3" s="1"/>
  <c r="U14100" i="3" s="1"/>
  <c r="V14130" i="3"/>
  <c r="S14130" i="3" s="1"/>
  <c r="U14130" i="3" s="1"/>
  <c r="V14160" i="3"/>
  <c r="S14160" i="3" s="1"/>
  <c r="U14160" i="3" s="1"/>
  <c r="V14190" i="3"/>
  <c r="S14190" i="3" s="1"/>
  <c r="U14190" i="3" s="1"/>
  <c r="V14220" i="3"/>
  <c r="S14220" i="3" s="1"/>
  <c r="U14220" i="3" s="1"/>
  <c r="V14250" i="3"/>
  <c r="S14250" i="3" s="1"/>
  <c r="U14250" i="3" s="1"/>
  <c r="V14280" i="3"/>
  <c r="S14280" i="3" s="1"/>
  <c r="U14280" i="3" s="1"/>
  <c r="V14081" i="3"/>
  <c r="S14081" i="3" s="1"/>
  <c r="U14081" i="3" s="1"/>
  <c r="V14111" i="3"/>
  <c r="S14111" i="3" s="1"/>
  <c r="U14111" i="3" s="1"/>
  <c r="V14141" i="3"/>
  <c r="S14141" i="3" s="1"/>
  <c r="U14141" i="3" s="1"/>
  <c r="V14171" i="3"/>
  <c r="S14171" i="3" s="1"/>
  <c r="U14171" i="3" s="1"/>
  <c r="V14201" i="3"/>
  <c r="S14201" i="3" s="1"/>
  <c r="U14201" i="3" s="1"/>
  <c r="V14231" i="3"/>
  <c r="S14231" i="3" s="1"/>
  <c r="U14231" i="3" s="1"/>
  <c r="V14261" i="3"/>
  <c r="S14261" i="3" s="1"/>
  <c r="U14261" i="3" s="1"/>
  <c r="V14091" i="3"/>
  <c r="S14091" i="3" s="1"/>
  <c r="U14091" i="3" s="1"/>
  <c r="V14121" i="3"/>
  <c r="S14121" i="3" s="1"/>
  <c r="U14121" i="3" s="1"/>
  <c r="V14151" i="3"/>
  <c r="S14151" i="3" s="1"/>
  <c r="U14151" i="3" s="1"/>
  <c r="V14181" i="3"/>
  <c r="S14181" i="3" s="1"/>
  <c r="U14181" i="3" s="1"/>
  <c r="V14211" i="3"/>
  <c r="S14211" i="3" s="1"/>
  <c r="U14211" i="3" s="1"/>
  <c r="V14241" i="3"/>
  <c r="S14241" i="3" s="1"/>
  <c r="U14241" i="3" s="1"/>
  <c r="V14271" i="3"/>
  <c r="S14271" i="3" s="1"/>
  <c r="U14271" i="3" s="1"/>
  <c r="V14101" i="3"/>
  <c r="S14101" i="3" s="1"/>
  <c r="U14101" i="3" s="1"/>
  <c r="V14131" i="3"/>
  <c r="S14131" i="3" s="1"/>
  <c r="U14131" i="3" s="1"/>
  <c r="V14161" i="3"/>
  <c r="S14161" i="3" s="1"/>
  <c r="U14161" i="3" s="1"/>
  <c r="V14191" i="3"/>
  <c r="S14191" i="3" s="1"/>
  <c r="U14191" i="3" s="1"/>
  <c r="V14221" i="3"/>
  <c r="S14221" i="3" s="1"/>
  <c r="U14221" i="3" s="1"/>
  <c r="V14251" i="3"/>
  <c r="S14251" i="3" s="1"/>
  <c r="U14251" i="3" s="1"/>
  <c r="V14281" i="3"/>
  <c r="S14281" i="3" s="1"/>
  <c r="U14281" i="3" s="1"/>
  <c r="V14286" i="3"/>
  <c r="S14286" i="3" s="1"/>
  <c r="U14286" i="3" s="1"/>
  <c r="V14301" i="3"/>
  <c r="S14301" i="3" s="1"/>
  <c r="U14301" i="3" s="1"/>
  <c r="V14316" i="3"/>
  <c r="S14316" i="3" s="1"/>
  <c r="U14316" i="3" s="1"/>
  <c r="V14331" i="3"/>
  <c r="S14331" i="3" s="1"/>
  <c r="U14331" i="3" s="1"/>
  <c r="V14346" i="3"/>
  <c r="S14346" i="3" s="1"/>
  <c r="U14346" i="3" s="1"/>
  <c r="V14361" i="3"/>
  <c r="S14361" i="3" s="1"/>
  <c r="U14361" i="3" s="1"/>
  <c r="V14376" i="3"/>
  <c r="S14376" i="3" s="1"/>
  <c r="U14376" i="3" s="1"/>
  <c r="V14291" i="3"/>
  <c r="S14291" i="3" s="1"/>
  <c r="U14291" i="3" s="1"/>
  <c r="V14306" i="3"/>
  <c r="S14306" i="3" s="1"/>
  <c r="U14306" i="3" s="1"/>
  <c r="V14321" i="3"/>
  <c r="S14321" i="3" s="1"/>
  <c r="U14321" i="3" s="1"/>
  <c r="V14336" i="3"/>
  <c r="S14336" i="3" s="1"/>
  <c r="U14336" i="3" s="1"/>
  <c r="V14351" i="3"/>
  <c r="S14351" i="3" s="1"/>
  <c r="U14351" i="3" s="1"/>
  <c r="V14366" i="3"/>
  <c r="S14366" i="3" s="1"/>
  <c r="U14366" i="3" s="1"/>
  <c r="V14381" i="3"/>
  <c r="S14381" i="3" s="1"/>
  <c r="U14381" i="3" s="1"/>
  <c r="V14296" i="3"/>
  <c r="S14296" i="3" s="1"/>
  <c r="U14296" i="3" s="1"/>
  <c r="V14311" i="3"/>
  <c r="S14311" i="3" s="1"/>
  <c r="U14311" i="3" s="1"/>
  <c r="V14326" i="3"/>
  <c r="S14326" i="3" s="1"/>
  <c r="U14326" i="3" s="1"/>
  <c r="V14341" i="3"/>
  <c r="S14341" i="3" s="1"/>
  <c r="U14341" i="3" s="1"/>
  <c r="V14356" i="3"/>
  <c r="S14356" i="3" s="1"/>
  <c r="U14356" i="3" s="1"/>
  <c r="V14371" i="3"/>
  <c r="S14371" i="3" s="1"/>
  <c r="U14371" i="3" s="1"/>
  <c r="V14386" i="3"/>
  <c r="S14386" i="3" s="1"/>
  <c r="U14386" i="3" s="1"/>
  <c r="V14390" i="3"/>
  <c r="S14390" i="3" s="1"/>
  <c r="U14390" i="3" s="1"/>
  <c r="V14405" i="3"/>
  <c r="S14405" i="3" s="1"/>
  <c r="U14405" i="3" s="1"/>
  <c r="V14420" i="3"/>
  <c r="S14420" i="3" s="1"/>
  <c r="U14420" i="3" s="1"/>
  <c r="V14435" i="3"/>
  <c r="S14435" i="3" s="1"/>
  <c r="U14435" i="3" s="1"/>
  <c r="V14450" i="3"/>
  <c r="S14450" i="3" s="1"/>
  <c r="U14450" i="3" s="1"/>
  <c r="V14465" i="3"/>
  <c r="S14465" i="3" s="1"/>
  <c r="U14465" i="3" s="1"/>
  <c r="V14480" i="3"/>
  <c r="S14480" i="3" s="1"/>
  <c r="U14480" i="3" s="1"/>
  <c r="V14395" i="3"/>
  <c r="S14395" i="3" s="1"/>
  <c r="U14395" i="3" s="1"/>
  <c r="V14410" i="3"/>
  <c r="S14410" i="3" s="1"/>
  <c r="U14410" i="3" s="1"/>
  <c r="V14425" i="3"/>
  <c r="S14425" i="3" s="1"/>
  <c r="U14425" i="3" s="1"/>
  <c r="V14440" i="3"/>
  <c r="S14440" i="3" s="1"/>
  <c r="U14440" i="3" s="1"/>
  <c r="V14455" i="3"/>
  <c r="S14455" i="3" s="1"/>
  <c r="U14455" i="3" s="1"/>
  <c r="V14470" i="3"/>
  <c r="S14470" i="3" s="1"/>
  <c r="U14470" i="3" s="1"/>
  <c r="V14485" i="3"/>
  <c r="S14485" i="3" s="1"/>
  <c r="U14485" i="3" s="1"/>
  <c r="V14400" i="3"/>
  <c r="S14400" i="3" s="1"/>
  <c r="U14400" i="3" s="1"/>
  <c r="V14415" i="3"/>
  <c r="S14415" i="3" s="1"/>
  <c r="U14415" i="3" s="1"/>
  <c r="V14430" i="3"/>
  <c r="S14430" i="3" s="1"/>
  <c r="U14430" i="3" s="1"/>
  <c r="V14445" i="3"/>
  <c r="S14445" i="3" s="1"/>
  <c r="U14445" i="3" s="1"/>
  <c r="V14460" i="3"/>
  <c r="S14460" i="3" s="1"/>
  <c r="U14460" i="3" s="1"/>
  <c r="V14475" i="3"/>
  <c r="S14475" i="3" s="1"/>
  <c r="U14475" i="3" s="1"/>
  <c r="V14490" i="3"/>
  <c r="S14490" i="3" s="1"/>
  <c r="U14490" i="3" s="1"/>
  <c r="V14495" i="3"/>
  <c r="S14495" i="3" s="1"/>
  <c r="U14495" i="3" s="1"/>
  <c r="V14510" i="3"/>
  <c r="S14510" i="3" s="1"/>
  <c r="U14510" i="3" s="1"/>
  <c r="V14525" i="3"/>
  <c r="S14525" i="3" s="1"/>
  <c r="U14525" i="3" s="1"/>
  <c r="V14540" i="3"/>
  <c r="S14540" i="3" s="1"/>
  <c r="U14540" i="3" s="1"/>
  <c r="V14555" i="3"/>
  <c r="S14555" i="3" s="1"/>
  <c r="U14555" i="3" s="1"/>
  <c r="V14570" i="3"/>
  <c r="S14570" i="3" s="1"/>
  <c r="U14570" i="3" s="1"/>
  <c r="V14585" i="3"/>
  <c r="S14585" i="3" s="1"/>
  <c r="U14585" i="3" s="1"/>
  <c r="V14500" i="3"/>
  <c r="S14500" i="3" s="1"/>
  <c r="U14500" i="3" s="1"/>
  <c r="V14515" i="3"/>
  <c r="S14515" i="3" s="1"/>
  <c r="U14515" i="3" s="1"/>
  <c r="V14530" i="3"/>
  <c r="S14530" i="3" s="1"/>
  <c r="U14530" i="3" s="1"/>
  <c r="V14545" i="3"/>
  <c r="S14545" i="3" s="1"/>
  <c r="U14545" i="3" s="1"/>
  <c r="V14560" i="3"/>
  <c r="S14560" i="3" s="1"/>
  <c r="U14560" i="3" s="1"/>
  <c r="V14575" i="3"/>
  <c r="S14575" i="3" s="1"/>
  <c r="U14575" i="3" s="1"/>
  <c r="V14590" i="3"/>
  <c r="S14590" i="3" s="1"/>
  <c r="U14590" i="3" s="1"/>
  <c r="V14505" i="3"/>
  <c r="S14505" i="3" s="1"/>
  <c r="U14505" i="3" s="1"/>
  <c r="V14520" i="3"/>
  <c r="S14520" i="3" s="1"/>
  <c r="U14520" i="3" s="1"/>
  <c r="V14535" i="3"/>
  <c r="S14535" i="3" s="1"/>
  <c r="U14535" i="3" s="1"/>
  <c r="V14550" i="3"/>
  <c r="S14550" i="3" s="1"/>
  <c r="U14550" i="3" s="1"/>
  <c r="V14565" i="3"/>
  <c r="S14565" i="3" s="1"/>
  <c r="U14565" i="3" s="1"/>
  <c r="V14580" i="3"/>
  <c r="S14580" i="3" s="1"/>
  <c r="U14580" i="3" s="1"/>
  <c r="V14595" i="3"/>
  <c r="S14595" i="3" s="1"/>
  <c r="U14595" i="3" s="1"/>
  <c r="V14600" i="3"/>
  <c r="S14600" i="3" s="1"/>
  <c r="U14600" i="3" s="1"/>
  <c r="V14615" i="3"/>
  <c r="S14615" i="3" s="1"/>
  <c r="U14615" i="3" s="1"/>
  <c r="V14630" i="3"/>
  <c r="S14630" i="3" s="1"/>
  <c r="U14630" i="3" s="1"/>
  <c r="V14645" i="3"/>
  <c r="S14645" i="3" s="1"/>
  <c r="U14645" i="3" s="1"/>
  <c r="V14660" i="3"/>
  <c r="S14660" i="3" s="1"/>
  <c r="U14660" i="3" s="1"/>
  <c r="V14675" i="3"/>
  <c r="S14675" i="3" s="1"/>
  <c r="U14675" i="3" s="1"/>
  <c r="V14690" i="3"/>
  <c r="S14690" i="3" s="1"/>
  <c r="U14690" i="3" s="1"/>
  <c r="V14605" i="3"/>
  <c r="S14605" i="3" s="1"/>
  <c r="U14605" i="3" s="1"/>
  <c r="V14620" i="3"/>
  <c r="S14620" i="3" s="1"/>
  <c r="U14620" i="3" s="1"/>
  <c r="V14635" i="3"/>
  <c r="S14635" i="3" s="1"/>
  <c r="U14635" i="3" s="1"/>
  <c r="V14650" i="3"/>
  <c r="S14650" i="3" s="1"/>
  <c r="U14650" i="3" s="1"/>
  <c r="V14665" i="3"/>
  <c r="S14665" i="3" s="1"/>
  <c r="U14665" i="3" s="1"/>
  <c r="V14680" i="3"/>
  <c r="S14680" i="3" s="1"/>
  <c r="U14680" i="3" s="1"/>
  <c r="V14695" i="3"/>
  <c r="S14695" i="3" s="1"/>
  <c r="U14695" i="3" s="1"/>
  <c r="V14610" i="3"/>
  <c r="S14610" i="3" s="1"/>
  <c r="U14610" i="3" s="1"/>
  <c r="V14625" i="3"/>
  <c r="S14625" i="3" s="1"/>
  <c r="U14625" i="3" s="1"/>
  <c r="V14640" i="3"/>
  <c r="S14640" i="3" s="1"/>
  <c r="U14640" i="3" s="1"/>
  <c r="V14655" i="3"/>
  <c r="S14655" i="3" s="1"/>
  <c r="U14655" i="3" s="1"/>
  <c r="V14670" i="3"/>
  <c r="S14670" i="3" s="1"/>
  <c r="U14670" i="3" s="1"/>
  <c r="V14685" i="3"/>
  <c r="S14685" i="3" s="1"/>
  <c r="U14685" i="3" s="1"/>
  <c r="V14700" i="3"/>
  <c r="S14700" i="3" s="1"/>
  <c r="U14700" i="3" s="1"/>
  <c r="V14705" i="3"/>
  <c r="S14705" i="3" s="1"/>
  <c r="U14705" i="3" s="1"/>
  <c r="V14720" i="3"/>
  <c r="S14720" i="3" s="1"/>
  <c r="U14720" i="3" s="1"/>
  <c r="V14735" i="3"/>
  <c r="S14735" i="3" s="1"/>
  <c r="U14735" i="3" s="1"/>
  <c r="V14750" i="3"/>
  <c r="S14750" i="3" s="1"/>
  <c r="U14750" i="3" s="1"/>
  <c r="V14765" i="3"/>
  <c r="S14765" i="3" s="1"/>
  <c r="U14765" i="3" s="1"/>
  <c r="V14780" i="3"/>
  <c r="S14780" i="3" s="1"/>
  <c r="U14780" i="3" s="1"/>
  <c r="V14795" i="3"/>
  <c r="S14795" i="3" s="1"/>
  <c r="U14795" i="3" s="1"/>
  <c r="V14710" i="3"/>
  <c r="S14710" i="3" s="1"/>
  <c r="U14710" i="3" s="1"/>
  <c r="V14725" i="3"/>
  <c r="S14725" i="3" s="1"/>
  <c r="U14725" i="3" s="1"/>
  <c r="V14740" i="3"/>
  <c r="S14740" i="3" s="1"/>
  <c r="U14740" i="3" s="1"/>
  <c r="V14755" i="3"/>
  <c r="S14755" i="3" s="1"/>
  <c r="U14755" i="3" s="1"/>
  <c r="V14770" i="3"/>
  <c r="S14770" i="3" s="1"/>
  <c r="U14770" i="3" s="1"/>
  <c r="V14785" i="3"/>
  <c r="S14785" i="3" s="1"/>
  <c r="U14785" i="3" s="1"/>
  <c r="V14800" i="3"/>
  <c r="S14800" i="3" s="1"/>
  <c r="U14800" i="3" s="1"/>
  <c r="V14715" i="3"/>
  <c r="S14715" i="3" s="1"/>
  <c r="U14715" i="3" s="1"/>
  <c r="V14730" i="3"/>
  <c r="S14730" i="3" s="1"/>
  <c r="U14730" i="3" s="1"/>
  <c r="V14745" i="3"/>
  <c r="S14745" i="3" s="1"/>
  <c r="U14745" i="3" s="1"/>
  <c r="V14760" i="3"/>
  <c r="S14760" i="3" s="1"/>
  <c r="U14760" i="3" s="1"/>
  <c r="V14775" i="3"/>
  <c r="S14775" i="3" s="1"/>
  <c r="U14775" i="3" s="1"/>
  <c r="V14790" i="3"/>
  <c r="S14790" i="3" s="1"/>
  <c r="U14790" i="3" s="1"/>
  <c r="V14805" i="3"/>
  <c r="S14805" i="3" s="1"/>
  <c r="U14805" i="3" s="1"/>
  <c r="V14810" i="3"/>
  <c r="S14810" i="3" s="1"/>
  <c r="U14810" i="3" s="1"/>
  <c r="V14825" i="3"/>
  <c r="S14825" i="3" s="1"/>
  <c r="U14825" i="3" s="1"/>
  <c r="V14840" i="3"/>
  <c r="S14840" i="3" s="1"/>
  <c r="U14840" i="3" s="1"/>
  <c r="V14855" i="3"/>
  <c r="S14855" i="3" s="1"/>
  <c r="U14855" i="3" s="1"/>
  <c r="V14870" i="3"/>
  <c r="S14870" i="3" s="1"/>
  <c r="U14870" i="3" s="1"/>
  <c r="V14885" i="3"/>
  <c r="S14885" i="3" s="1"/>
  <c r="U14885" i="3" s="1"/>
  <c r="V14900" i="3"/>
  <c r="S14900" i="3" s="1"/>
  <c r="U14900" i="3" s="1"/>
  <c r="V14815" i="3"/>
  <c r="S14815" i="3" s="1"/>
  <c r="U14815" i="3" s="1"/>
  <c r="V14830" i="3"/>
  <c r="S14830" i="3" s="1"/>
  <c r="U14830" i="3" s="1"/>
  <c r="V14845" i="3"/>
  <c r="S14845" i="3" s="1"/>
  <c r="U14845" i="3" s="1"/>
  <c r="V14860" i="3"/>
  <c r="S14860" i="3" s="1"/>
  <c r="U14860" i="3" s="1"/>
  <c r="V14875" i="3"/>
  <c r="S14875" i="3" s="1"/>
  <c r="U14875" i="3" s="1"/>
  <c r="V14890" i="3"/>
  <c r="S14890" i="3" s="1"/>
  <c r="U14890" i="3" s="1"/>
  <c r="V14905" i="3"/>
  <c r="S14905" i="3" s="1"/>
  <c r="U14905" i="3" s="1"/>
  <c r="V14820" i="3"/>
  <c r="S14820" i="3" s="1"/>
  <c r="U14820" i="3" s="1"/>
  <c r="V14835" i="3"/>
  <c r="S14835" i="3" s="1"/>
  <c r="U14835" i="3" s="1"/>
  <c r="V14850" i="3"/>
  <c r="S14850" i="3" s="1"/>
  <c r="U14850" i="3" s="1"/>
  <c r="V14865" i="3"/>
  <c r="S14865" i="3" s="1"/>
  <c r="U14865" i="3" s="1"/>
  <c r="V14880" i="3"/>
  <c r="S14880" i="3" s="1"/>
  <c r="U14880" i="3" s="1"/>
  <c r="V14895" i="3"/>
  <c r="S14895" i="3" s="1"/>
  <c r="U14895" i="3" s="1"/>
  <c r="V14910" i="3"/>
  <c r="S14910" i="3" s="1"/>
  <c r="U14910" i="3" s="1"/>
  <c r="V14918" i="3"/>
  <c r="S14918" i="3" s="1"/>
  <c r="U14918" i="3" s="1"/>
  <c r="V14948" i="3"/>
  <c r="S14948" i="3" s="1"/>
  <c r="U14948" i="3" s="1"/>
  <c r="V14978" i="3"/>
  <c r="S14978" i="3" s="1"/>
  <c r="U14978" i="3" s="1"/>
  <c r="V15008" i="3"/>
  <c r="S15008" i="3" s="1"/>
  <c r="U15008" i="3" s="1"/>
  <c r="V15038" i="3"/>
  <c r="S15038" i="3" s="1"/>
  <c r="U15038" i="3" s="1"/>
  <c r="V15068" i="3"/>
  <c r="S15068" i="3" s="1"/>
  <c r="U15068" i="3" s="1"/>
  <c r="V15098" i="3"/>
  <c r="S15098" i="3" s="1"/>
  <c r="U15098" i="3" s="1"/>
  <c r="V14928" i="3"/>
  <c r="S14928" i="3" s="1"/>
  <c r="U14928" i="3" s="1"/>
  <c r="V14958" i="3"/>
  <c r="S14958" i="3" s="1"/>
  <c r="U14958" i="3" s="1"/>
  <c r="V14988" i="3"/>
  <c r="S14988" i="3" s="1"/>
  <c r="U14988" i="3" s="1"/>
  <c r="V15018" i="3"/>
  <c r="S15018" i="3" s="1"/>
  <c r="U15018" i="3" s="1"/>
  <c r="V15048" i="3"/>
  <c r="S15048" i="3" s="1"/>
  <c r="U15048" i="3" s="1"/>
  <c r="V15078" i="3"/>
  <c r="S15078" i="3" s="1"/>
  <c r="U15078" i="3" s="1"/>
  <c r="V15108" i="3"/>
  <c r="S15108" i="3" s="1"/>
  <c r="U15108" i="3" s="1"/>
  <c r="V14938" i="3"/>
  <c r="S14938" i="3" s="1"/>
  <c r="U14938" i="3" s="1"/>
  <c r="V14968" i="3"/>
  <c r="S14968" i="3" s="1"/>
  <c r="U14968" i="3" s="1"/>
  <c r="V14998" i="3"/>
  <c r="S14998" i="3" s="1"/>
  <c r="U14998" i="3" s="1"/>
  <c r="V15028" i="3"/>
  <c r="S15028" i="3" s="1"/>
  <c r="U15028" i="3" s="1"/>
  <c r="V15058" i="3"/>
  <c r="S15058" i="3" s="1"/>
  <c r="U15058" i="3" s="1"/>
  <c r="V15088" i="3"/>
  <c r="S15088" i="3" s="1"/>
  <c r="U15088" i="3" s="1"/>
  <c r="V15118" i="3"/>
  <c r="S15118" i="3" s="1"/>
  <c r="U15118" i="3" s="1"/>
  <c r="V14919" i="3"/>
  <c r="S14919" i="3" s="1"/>
  <c r="U14919" i="3" s="1"/>
  <c r="V14949" i="3"/>
  <c r="S14949" i="3" s="1"/>
  <c r="U14949" i="3" s="1"/>
  <c r="V14979" i="3"/>
  <c r="S14979" i="3" s="1"/>
  <c r="U14979" i="3" s="1"/>
  <c r="V15009" i="3"/>
  <c r="S15009" i="3" s="1"/>
  <c r="U15009" i="3" s="1"/>
  <c r="V15039" i="3"/>
  <c r="S15039" i="3" s="1"/>
  <c r="U15039" i="3" s="1"/>
  <c r="V15069" i="3"/>
  <c r="S15069" i="3" s="1"/>
  <c r="U15069" i="3" s="1"/>
  <c r="V15099" i="3"/>
  <c r="S15099" i="3" s="1"/>
  <c r="U15099" i="3" s="1"/>
  <c r="V14929" i="3"/>
  <c r="S14929" i="3" s="1"/>
  <c r="U14929" i="3" s="1"/>
  <c r="V14959" i="3"/>
  <c r="S14959" i="3" s="1"/>
  <c r="U14959" i="3" s="1"/>
  <c r="V14989" i="3"/>
  <c r="S14989" i="3" s="1"/>
  <c r="U14989" i="3" s="1"/>
  <c r="V15019" i="3"/>
  <c r="S15019" i="3" s="1"/>
  <c r="U15019" i="3" s="1"/>
  <c r="V15049" i="3"/>
  <c r="S15049" i="3" s="1"/>
  <c r="U15049" i="3" s="1"/>
  <c r="V15079" i="3"/>
  <c r="S15079" i="3" s="1"/>
  <c r="U15079" i="3" s="1"/>
  <c r="V15109" i="3"/>
  <c r="S15109" i="3" s="1"/>
  <c r="U15109" i="3" s="1"/>
  <c r="V14939" i="3"/>
  <c r="S14939" i="3" s="1"/>
  <c r="U14939" i="3" s="1"/>
  <c r="V14969" i="3"/>
  <c r="S14969" i="3" s="1"/>
  <c r="U14969" i="3" s="1"/>
  <c r="V14999" i="3"/>
  <c r="S14999" i="3" s="1"/>
  <c r="U14999" i="3" s="1"/>
  <c r="V15029" i="3"/>
  <c r="S15029" i="3" s="1"/>
  <c r="U15029" i="3" s="1"/>
  <c r="V15059" i="3"/>
  <c r="S15059" i="3" s="1"/>
  <c r="U15059" i="3" s="1"/>
  <c r="V15089" i="3"/>
  <c r="S15089" i="3" s="1"/>
  <c r="U15089" i="3" s="1"/>
  <c r="V15119" i="3"/>
  <c r="S15119" i="3" s="1"/>
  <c r="U15119" i="3" s="1"/>
  <c r="V15125" i="3"/>
  <c r="S15125" i="3" s="1"/>
  <c r="U15125" i="3" s="1"/>
  <c r="V15140" i="3"/>
  <c r="S15140" i="3" s="1"/>
  <c r="U15140" i="3" s="1"/>
  <c r="V15155" i="3"/>
  <c r="S15155" i="3" s="1"/>
  <c r="U15155" i="3" s="1"/>
  <c r="V15170" i="3"/>
  <c r="S15170" i="3" s="1"/>
  <c r="U15170" i="3" s="1"/>
  <c r="V15185" i="3"/>
  <c r="S15185" i="3" s="1"/>
  <c r="U15185" i="3" s="1"/>
  <c r="V15200" i="3"/>
  <c r="S15200" i="3" s="1"/>
  <c r="U15200" i="3" s="1"/>
  <c r="V15215" i="3"/>
  <c r="S15215" i="3" s="1"/>
  <c r="U15215" i="3" s="1"/>
  <c r="V15130" i="3"/>
  <c r="S15130" i="3" s="1"/>
  <c r="U15130" i="3" s="1"/>
  <c r="V15145" i="3"/>
  <c r="S15145" i="3" s="1"/>
  <c r="U15145" i="3" s="1"/>
  <c r="V15160" i="3"/>
  <c r="S15160" i="3" s="1"/>
  <c r="U15160" i="3" s="1"/>
  <c r="V15175" i="3"/>
  <c r="S15175" i="3" s="1"/>
  <c r="U15175" i="3" s="1"/>
  <c r="V15190" i="3"/>
  <c r="S15190" i="3" s="1"/>
  <c r="U15190" i="3" s="1"/>
  <c r="V15205" i="3"/>
  <c r="S15205" i="3" s="1"/>
  <c r="U15205" i="3" s="1"/>
  <c r="V15220" i="3"/>
  <c r="S15220" i="3" s="1"/>
  <c r="U15220" i="3" s="1"/>
  <c r="V15135" i="3"/>
  <c r="S15135" i="3" s="1"/>
  <c r="U15135" i="3" s="1"/>
  <c r="V15150" i="3"/>
  <c r="S15150" i="3" s="1"/>
  <c r="U15150" i="3" s="1"/>
  <c r="V15165" i="3"/>
  <c r="S15165" i="3" s="1"/>
  <c r="U15165" i="3" s="1"/>
  <c r="V15180" i="3"/>
  <c r="S15180" i="3" s="1"/>
  <c r="U15180" i="3" s="1"/>
  <c r="V15195" i="3"/>
  <c r="S15195" i="3" s="1"/>
  <c r="U15195" i="3" s="1"/>
  <c r="V15210" i="3"/>
  <c r="S15210" i="3" s="1"/>
  <c r="U15210" i="3" s="1"/>
  <c r="V15225" i="3"/>
  <c r="S15225" i="3" s="1"/>
  <c r="U15225" i="3" s="1"/>
  <c r="V15230" i="3"/>
  <c r="S15230" i="3" s="1"/>
  <c r="U15230" i="3" s="1"/>
  <c r="V15245" i="3"/>
  <c r="S15245" i="3" s="1"/>
  <c r="U15245" i="3" s="1"/>
  <c r="V15260" i="3"/>
  <c r="S15260" i="3" s="1"/>
  <c r="U15260" i="3" s="1"/>
  <c r="V15275" i="3"/>
  <c r="S15275" i="3" s="1"/>
  <c r="U15275" i="3" s="1"/>
  <c r="V15290" i="3"/>
  <c r="S15290" i="3" s="1"/>
  <c r="U15290" i="3" s="1"/>
  <c r="V15305" i="3"/>
  <c r="S15305" i="3" s="1"/>
  <c r="U15305" i="3" s="1"/>
  <c r="V15320" i="3"/>
  <c r="S15320" i="3" s="1"/>
  <c r="U15320" i="3" s="1"/>
  <c r="V15235" i="3"/>
  <c r="S15235" i="3" s="1"/>
  <c r="U15235" i="3" s="1"/>
  <c r="V15250" i="3"/>
  <c r="S15250" i="3" s="1"/>
  <c r="U15250" i="3" s="1"/>
  <c r="V15265" i="3"/>
  <c r="S15265" i="3" s="1"/>
  <c r="U15265" i="3" s="1"/>
  <c r="V15280" i="3"/>
  <c r="S15280" i="3" s="1"/>
  <c r="U15280" i="3" s="1"/>
  <c r="V15295" i="3"/>
  <c r="S15295" i="3" s="1"/>
  <c r="U15295" i="3" s="1"/>
  <c r="V15310" i="3"/>
  <c r="S15310" i="3" s="1"/>
  <c r="U15310" i="3" s="1"/>
  <c r="V15325" i="3"/>
  <c r="S15325" i="3" s="1"/>
  <c r="U15325" i="3" s="1"/>
  <c r="V15240" i="3"/>
  <c r="S15240" i="3" s="1"/>
  <c r="U15240" i="3" s="1"/>
  <c r="V15255" i="3"/>
  <c r="S15255" i="3" s="1"/>
  <c r="U15255" i="3" s="1"/>
  <c r="V15270" i="3"/>
  <c r="S15270" i="3" s="1"/>
  <c r="U15270" i="3" s="1"/>
  <c r="V15285" i="3"/>
  <c r="S15285" i="3" s="1"/>
  <c r="U15285" i="3" s="1"/>
  <c r="V15300" i="3"/>
  <c r="S15300" i="3" s="1"/>
  <c r="U15300" i="3" s="1"/>
  <c r="V15315" i="3"/>
  <c r="S15315" i="3" s="1"/>
  <c r="U15315" i="3" s="1"/>
  <c r="V15330" i="3"/>
  <c r="S15330" i="3" s="1"/>
  <c r="U15330" i="3" s="1"/>
  <c r="V15335" i="3"/>
  <c r="S15335" i="3" s="1"/>
  <c r="U15335" i="3" s="1"/>
  <c r="V15350" i="3"/>
  <c r="S15350" i="3" s="1"/>
  <c r="U15350" i="3" s="1"/>
  <c r="V15365" i="3"/>
  <c r="S15365" i="3" s="1"/>
  <c r="U15365" i="3" s="1"/>
  <c r="V15380" i="3"/>
  <c r="S15380" i="3" s="1"/>
  <c r="U15380" i="3" s="1"/>
  <c r="V15395" i="3"/>
  <c r="S15395" i="3" s="1"/>
  <c r="U15395" i="3" s="1"/>
  <c r="V15410" i="3"/>
  <c r="S15410" i="3" s="1"/>
  <c r="U15410" i="3" s="1"/>
  <c r="V15425" i="3"/>
  <c r="S15425" i="3" s="1"/>
  <c r="U15425" i="3" s="1"/>
  <c r="V15340" i="3"/>
  <c r="S15340" i="3" s="1"/>
  <c r="U15340" i="3" s="1"/>
  <c r="V15355" i="3"/>
  <c r="S15355" i="3" s="1"/>
  <c r="U15355" i="3" s="1"/>
  <c r="V15370" i="3"/>
  <c r="S15370" i="3" s="1"/>
  <c r="U15370" i="3" s="1"/>
  <c r="V15385" i="3"/>
  <c r="S15385" i="3" s="1"/>
  <c r="U15385" i="3" s="1"/>
  <c r="V15400" i="3"/>
  <c r="S15400" i="3" s="1"/>
  <c r="U15400" i="3" s="1"/>
  <c r="V15415" i="3"/>
  <c r="S15415" i="3" s="1"/>
  <c r="U15415" i="3" s="1"/>
  <c r="V15430" i="3"/>
  <c r="S15430" i="3" s="1"/>
  <c r="U15430" i="3" s="1"/>
  <c r="V15345" i="3"/>
  <c r="S15345" i="3" s="1"/>
  <c r="U15345" i="3" s="1"/>
  <c r="V15360" i="3"/>
  <c r="S15360" i="3" s="1"/>
  <c r="U15360" i="3" s="1"/>
  <c r="V15375" i="3"/>
  <c r="S15375" i="3" s="1"/>
  <c r="U15375" i="3" s="1"/>
  <c r="V15390" i="3"/>
  <c r="S15390" i="3" s="1"/>
  <c r="U15390" i="3" s="1"/>
  <c r="V15405" i="3"/>
  <c r="S15405" i="3" s="1"/>
  <c r="U15405" i="3" s="1"/>
  <c r="V15420" i="3"/>
  <c r="S15420" i="3" s="1"/>
  <c r="U15420" i="3" s="1"/>
  <c r="V15435" i="3"/>
  <c r="S15435" i="3" s="1"/>
  <c r="U15435" i="3" s="1"/>
  <c r="V15440" i="3"/>
  <c r="S15440" i="3" s="1"/>
  <c r="U15440" i="3" s="1"/>
  <c r="V15455" i="3"/>
  <c r="S15455" i="3" s="1"/>
  <c r="U15455" i="3" s="1"/>
  <c r="V15470" i="3"/>
  <c r="S15470" i="3" s="1"/>
  <c r="U15470" i="3" s="1"/>
  <c r="V15485" i="3"/>
  <c r="S15485" i="3" s="1"/>
  <c r="U15485" i="3" s="1"/>
  <c r="V15500" i="3"/>
  <c r="S15500" i="3" s="1"/>
  <c r="U15500" i="3" s="1"/>
  <c r="V15515" i="3"/>
  <c r="S15515" i="3" s="1"/>
  <c r="U15515" i="3" s="1"/>
  <c r="V15530" i="3"/>
  <c r="S15530" i="3" s="1"/>
  <c r="U15530" i="3" s="1"/>
  <c r="V15445" i="3"/>
  <c r="S15445" i="3" s="1"/>
  <c r="U15445" i="3" s="1"/>
  <c r="V15460" i="3"/>
  <c r="S15460" i="3" s="1"/>
  <c r="U15460" i="3" s="1"/>
  <c r="V15475" i="3"/>
  <c r="S15475" i="3" s="1"/>
  <c r="U15475" i="3" s="1"/>
  <c r="V15490" i="3"/>
  <c r="S15490" i="3" s="1"/>
  <c r="U15490" i="3" s="1"/>
  <c r="V15505" i="3"/>
  <c r="S15505" i="3" s="1"/>
  <c r="U15505" i="3" s="1"/>
  <c r="V15520" i="3"/>
  <c r="S15520" i="3" s="1"/>
  <c r="U15520" i="3" s="1"/>
  <c r="V15535" i="3"/>
  <c r="S15535" i="3" s="1"/>
  <c r="U15535" i="3" s="1"/>
  <c r="V15450" i="3"/>
  <c r="S15450" i="3" s="1"/>
  <c r="U15450" i="3" s="1"/>
  <c r="V15465" i="3"/>
  <c r="S15465" i="3" s="1"/>
  <c r="U15465" i="3" s="1"/>
  <c r="V15480" i="3"/>
  <c r="S15480" i="3" s="1"/>
  <c r="U15480" i="3" s="1"/>
  <c r="V15495" i="3"/>
  <c r="S15495" i="3" s="1"/>
  <c r="U15495" i="3" s="1"/>
  <c r="V15510" i="3"/>
  <c r="S15510" i="3" s="1"/>
  <c r="U15510" i="3" s="1"/>
  <c r="V15525" i="3"/>
  <c r="S15525" i="3" s="1"/>
  <c r="U15525" i="3" s="1"/>
  <c r="V15540" i="3"/>
  <c r="S15540" i="3" s="1"/>
  <c r="U15540" i="3" s="1"/>
  <c r="V15545" i="3"/>
  <c r="S15545" i="3" s="1"/>
  <c r="U15545" i="3" s="1"/>
  <c r="V15560" i="3"/>
  <c r="S15560" i="3" s="1"/>
  <c r="U15560" i="3" s="1"/>
  <c r="V15575" i="3"/>
  <c r="S15575" i="3" s="1"/>
  <c r="U15575" i="3" s="1"/>
  <c r="V15590" i="3"/>
  <c r="S15590" i="3" s="1"/>
  <c r="U15590" i="3" s="1"/>
  <c r="V15605" i="3"/>
  <c r="S15605" i="3" s="1"/>
  <c r="U15605" i="3" s="1"/>
  <c r="V15620" i="3"/>
  <c r="S15620" i="3" s="1"/>
  <c r="U15620" i="3" s="1"/>
  <c r="V15635" i="3"/>
  <c r="S15635" i="3" s="1"/>
  <c r="U15635" i="3" s="1"/>
  <c r="V15550" i="3"/>
  <c r="S15550" i="3" s="1"/>
  <c r="U15550" i="3" s="1"/>
  <c r="V15565" i="3"/>
  <c r="S15565" i="3" s="1"/>
  <c r="U15565" i="3" s="1"/>
  <c r="V15580" i="3"/>
  <c r="S15580" i="3" s="1"/>
  <c r="U15580" i="3" s="1"/>
  <c r="V15595" i="3"/>
  <c r="S15595" i="3" s="1"/>
  <c r="U15595" i="3" s="1"/>
  <c r="V15610" i="3"/>
  <c r="S15610" i="3" s="1"/>
  <c r="U15610" i="3" s="1"/>
  <c r="V15625" i="3"/>
  <c r="S15625" i="3" s="1"/>
  <c r="U15625" i="3" s="1"/>
  <c r="V15640" i="3"/>
  <c r="S15640" i="3" s="1"/>
  <c r="U15640" i="3" s="1"/>
  <c r="V15555" i="3"/>
  <c r="S15555" i="3" s="1"/>
  <c r="U15555" i="3" s="1"/>
  <c r="V15570" i="3"/>
  <c r="S15570" i="3" s="1"/>
  <c r="U15570" i="3" s="1"/>
  <c r="V15585" i="3"/>
  <c r="S15585" i="3" s="1"/>
  <c r="U15585" i="3" s="1"/>
  <c r="V15600" i="3"/>
  <c r="S15600" i="3" s="1"/>
  <c r="U15600" i="3" s="1"/>
  <c r="V15615" i="3"/>
  <c r="S15615" i="3" s="1"/>
  <c r="U15615" i="3" s="1"/>
  <c r="V15630" i="3"/>
  <c r="S15630" i="3" s="1"/>
  <c r="U15630" i="3" s="1"/>
  <c r="V15645" i="3"/>
  <c r="S15645" i="3" s="1"/>
  <c r="U15645" i="3" s="1"/>
  <c r="V15650" i="3"/>
  <c r="S15650" i="3" s="1"/>
  <c r="U15650" i="3" s="1"/>
  <c r="V15665" i="3"/>
  <c r="S15665" i="3" s="1"/>
  <c r="U15665" i="3" s="1"/>
  <c r="V15680" i="3"/>
  <c r="S15680" i="3" s="1"/>
  <c r="U15680" i="3" s="1"/>
  <c r="V15695" i="3"/>
  <c r="S15695" i="3" s="1"/>
  <c r="U15695" i="3" s="1"/>
  <c r="V15710" i="3"/>
  <c r="S15710" i="3" s="1"/>
  <c r="U15710" i="3" s="1"/>
  <c r="V15725" i="3"/>
  <c r="S15725" i="3" s="1"/>
  <c r="U15725" i="3" s="1"/>
  <c r="V15740" i="3"/>
  <c r="S15740" i="3" s="1"/>
  <c r="U15740" i="3" s="1"/>
  <c r="V15655" i="3"/>
  <c r="S15655" i="3" s="1"/>
  <c r="U15655" i="3" s="1"/>
  <c r="V15670" i="3"/>
  <c r="S15670" i="3" s="1"/>
  <c r="U15670" i="3" s="1"/>
  <c r="V15685" i="3"/>
  <c r="S15685" i="3" s="1"/>
  <c r="U15685" i="3" s="1"/>
  <c r="V15700" i="3"/>
  <c r="S15700" i="3" s="1"/>
  <c r="U15700" i="3" s="1"/>
  <c r="V15715" i="3"/>
  <c r="S15715" i="3" s="1"/>
  <c r="U15715" i="3" s="1"/>
  <c r="V15730" i="3"/>
  <c r="S15730" i="3" s="1"/>
  <c r="U15730" i="3" s="1"/>
  <c r="V15745" i="3"/>
  <c r="S15745" i="3" s="1"/>
  <c r="U15745" i="3" s="1"/>
  <c r="V15660" i="3"/>
  <c r="S15660" i="3" s="1"/>
  <c r="U15660" i="3" s="1"/>
  <c r="V15675" i="3"/>
  <c r="S15675" i="3" s="1"/>
  <c r="U15675" i="3" s="1"/>
  <c r="V15690" i="3"/>
  <c r="S15690" i="3" s="1"/>
  <c r="U15690" i="3" s="1"/>
  <c r="V15705" i="3"/>
  <c r="S15705" i="3" s="1"/>
  <c r="U15705" i="3" s="1"/>
  <c r="V15720" i="3"/>
  <c r="S15720" i="3" s="1"/>
  <c r="U15720" i="3" s="1"/>
  <c r="V15735" i="3"/>
  <c r="S15735" i="3" s="1"/>
  <c r="U15735" i="3" s="1"/>
  <c r="V15750" i="3"/>
  <c r="S15750" i="3" s="1"/>
  <c r="U15750" i="3" s="1"/>
  <c r="V15758" i="3"/>
  <c r="S15758" i="3" s="1"/>
  <c r="U15758" i="3" s="1"/>
  <c r="V15788" i="3"/>
  <c r="S15788" i="3" s="1"/>
  <c r="U15788" i="3" s="1"/>
  <c r="V15818" i="3"/>
  <c r="S15818" i="3" s="1"/>
  <c r="U15818" i="3" s="1"/>
  <c r="V15848" i="3"/>
  <c r="S15848" i="3" s="1"/>
  <c r="U15848" i="3" s="1"/>
  <c r="V15878" i="3"/>
  <c r="S15878" i="3" s="1"/>
  <c r="U15878" i="3" s="1"/>
  <c r="V15908" i="3"/>
  <c r="S15908" i="3" s="1"/>
  <c r="U15908" i="3" s="1"/>
  <c r="V15938" i="3"/>
  <c r="S15938" i="3" s="1"/>
  <c r="U15938" i="3" s="1"/>
  <c r="V15768" i="3"/>
  <c r="S15768" i="3" s="1"/>
  <c r="U15768" i="3" s="1"/>
  <c r="V15798" i="3"/>
  <c r="S15798" i="3" s="1"/>
  <c r="U15798" i="3" s="1"/>
  <c r="V15828" i="3"/>
  <c r="S15828" i="3" s="1"/>
  <c r="U15828" i="3" s="1"/>
  <c r="V15858" i="3"/>
  <c r="S15858" i="3" s="1"/>
  <c r="U15858" i="3" s="1"/>
  <c r="V15888" i="3"/>
  <c r="S15888" i="3" s="1"/>
  <c r="U15888" i="3" s="1"/>
  <c r="V15918" i="3"/>
  <c r="S15918" i="3" s="1"/>
  <c r="U15918" i="3" s="1"/>
  <c r="V15948" i="3"/>
  <c r="S15948" i="3" s="1"/>
  <c r="U15948" i="3" s="1"/>
  <c r="V15778" i="3"/>
  <c r="S15778" i="3" s="1"/>
  <c r="U15778" i="3" s="1"/>
  <c r="V15808" i="3"/>
  <c r="S15808" i="3" s="1"/>
  <c r="U15808" i="3" s="1"/>
  <c r="V15838" i="3"/>
  <c r="S15838" i="3" s="1"/>
  <c r="U15838" i="3" s="1"/>
  <c r="V15868" i="3"/>
  <c r="S15868" i="3" s="1"/>
  <c r="U15868" i="3" s="1"/>
  <c r="V15898" i="3"/>
  <c r="S15898" i="3" s="1"/>
  <c r="U15898" i="3" s="1"/>
  <c r="V15928" i="3"/>
  <c r="S15928" i="3" s="1"/>
  <c r="U15928" i="3" s="1"/>
  <c r="V15958" i="3"/>
  <c r="S15958" i="3" s="1"/>
  <c r="U15958" i="3" s="1"/>
  <c r="V15759" i="3"/>
  <c r="S15759" i="3" s="1"/>
  <c r="U15759" i="3" s="1"/>
  <c r="V15789" i="3"/>
  <c r="S15789" i="3" s="1"/>
  <c r="U15789" i="3" s="1"/>
  <c r="V15819" i="3"/>
  <c r="S15819" i="3" s="1"/>
  <c r="U15819" i="3" s="1"/>
  <c r="V15849" i="3"/>
  <c r="S15849" i="3" s="1"/>
  <c r="U15849" i="3" s="1"/>
  <c r="V15879" i="3"/>
  <c r="S15879" i="3" s="1"/>
  <c r="U15879" i="3" s="1"/>
  <c r="V15909" i="3"/>
  <c r="S15909" i="3" s="1"/>
  <c r="U15909" i="3" s="1"/>
  <c r="V15939" i="3"/>
  <c r="S15939" i="3" s="1"/>
  <c r="U15939" i="3" s="1"/>
  <c r="V15769" i="3"/>
  <c r="S15769" i="3" s="1"/>
  <c r="U15769" i="3" s="1"/>
  <c r="V15799" i="3"/>
  <c r="S15799" i="3" s="1"/>
  <c r="U15799" i="3" s="1"/>
  <c r="V15829" i="3"/>
  <c r="S15829" i="3" s="1"/>
  <c r="U15829" i="3" s="1"/>
  <c r="V15859" i="3"/>
  <c r="S15859" i="3" s="1"/>
  <c r="U15859" i="3" s="1"/>
  <c r="V15889" i="3"/>
  <c r="S15889" i="3" s="1"/>
  <c r="U15889" i="3" s="1"/>
  <c r="V15919" i="3"/>
  <c r="S15919" i="3" s="1"/>
  <c r="U15919" i="3" s="1"/>
  <c r="V15949" i="3"/>
  <c r="S15949" i="3" s="1"/>
  <c r="U15949" i="3" s="1"/>
  <c r="V15779" i="3"/>
  <c r="S15779" i="3" s="1"/>
  <c r="U15779" i="3" s="1"/>
  <c r="V15809" i="3"/>
  <c r="S15809" i="3" s="1"/>
  <c r="U15809" i="3" s="1"/>
  <c r="V15839" i="3"/>
  <c r="S15839" i="3" s="1"/>
  <c r="U15839" i="3" s="1"/>
  <c r="V15869" i="3"/>
  <c r="S15869" i="3" s="1"/>
  <c r="U15869" i="3" s="1"/>
  <c r="V15899" i="3"/>
  <c r="S15899" i="3" s="1"/>
  <c r="U15899" i="3" s="1"/>
  <c r="V15929" i="3"/>
  <c r="S15929" i="3" s="1"/>
  <c r="U15929" i="3" s="1"/>
  <c r="V15959" i="3"/>
  <c r="S15959" i="3" s="1"/>
  <c r="U15959" i="3" s="1"/>
  <c r="V15965" i="3"/>
  <c r="S15965" i="3" s="1"/>
  <c r="U15965" i="3" s="1"/>
  <c r="V15980" i="3"/>
  <c r="S15980" i="3" s="1"/>
  <c r="U15980" i="3" s="1"/>
  <c r="V15995" i="3"/>
  <c r="S15995" i="3" s="1"/>
  <c r="U15995" i="3" s="1"/>
  <c r="V16010" i="3"/>
  <c r="S16010" i="3" s="1"/>
  <c r="U16010" i="3" s="1"/>
  <c r="V16025" i="3"/>
  <c r="S16025" i="3" s="1"/>
  <c r="U16025" i="3" s="1"/>
  <c r="V16040" i="3"/>
  <c r="S16040" i="3" s="1"/>
  <c r="U16040" i="3" s="1"/>
  <c r="V16055" i="3"/>
  <c r="S16055" i="3" s="1"/>
  <c r="U16055" i="3" s="1"/>
  <c r="V15970" i="3"/>
  <c r="S15970" i="3" s="1"/>
  <c r="U15970" i="3" s="1"/>
  <c r="V15985" i="3"/>
  <c r="S15985" i="3" s="1"/>
  <c r="U15985" i="3" s="1"/>
  <c r="V16000" i="3"/>
  <c r="S16000" i="3" s="1"/>
  <c r="U16000" i="3" s="1"/>
  <c r="V16015" i="3"/>
  <c r="S16015" i="3" s="1"/>
  <c r="U16015" i="3" s="1"/>
  <c r="V16030" i="3"/>
  <c r="S16030" i="3" s="1"/>
  <c r="U16030" i="3" s="1"/>
  <c r="V16045" i="3"/>
  <c r="S16045" i="3" s="1"/>
  <c r="U16045" i="3" s="1"/>
  <c r="V16060" i="3"/>
  <c r="S16060" i="3" s="1"/>
  <c r="U16060" i="3" s="1"/>
  <c r="V15975" i="3"/>
  <c r="S15975" i="3" s="1"/>
  <c r="U15975" i="3" s="1"/>
  <c r="V15990" i="3"/>
  <c r="S15990" i="3" s="1"/>
  <c r="U15990" i="3" s="1"/>
  <c r="V16005" i="3"/>
  <c r="S16005" i="3" s="1"/>
  <c r="U16005" i="3" s="1"/>
  <c r="V16020" i="3"/>
  <c r="S16020" i="3" s="1"/>
  <c r="U16020" i="3" s="1"/>
  <c r="V16035" i="3"/>
  <c r="S16035" i="3" s="1"/>
  <c r="U16035" i="3" s="1"/>
  <c r="V16050" i="3"/>
  <c r="S16050" i="3" s="1"/>
  <c r="U16050" i="3" s="1"/>
  <c r="V16065" i="3"/>
  <c r="S16065" i="3" s="1"/>
  <c r="U16065" i="3" s="1"/>
  <c r="V11870" i="3"/>
  <c r="S11870" i="3" s="1"/>
  <c r="U11870" i="3" s="1"/>
  <c r="V11885" i="3"/>
  <c r="S11885" i="3" s="1"/>
  <c r="U11885" i="3" s="1"/>
  <c r="V11900" i="3"/>
  <c r="S11900" i="3" s="1"/>
  <c r="U11900" i="3" s="1"/>
  <c r="V11915" i="3"/>
  <c r="S11915" i="3" s="1"/>
  <c r="U11915" i="3" s="1"/>
  <c r="V11930" i="3"/>
  <c r="S11930" i="3" s="1"/>
  <c r="U11930" i="3" s="1"/>
  <c r="V11945" i="3"/>
  <c r="S11945" i="3" s="1"/>
  <c r="U11945" i="3" s="1"/>
  <c r="V11960" i="3"/>
  <c r="S11960" i="3" s="1"/>
  <c r="U11960" i="3" s="1"/>
  <c r="V11875" i="3"/>
  <c r="S11875" i="3" s="1"/>
  <c r="U11875" i="3" s="1"/>
  <c r="V11890" i="3"/>
  <c r="S11890" i="3" s="1"/>
  <c r="U11890" i="3" s="1"/>
  <c r="V11905" i="3"/>
  <c r="S11905" i="3" s="1"/>
  <c r="U11905" i="3" s="1"/>
  <c r="V11920" i="3"/>
  <c r="S11920" i="3" s="1"/>
  <c r="U11920" i="3" s="1"/>
  <c r="V11935" i="3"/>
  <c r="S11935" i="3" s="1"/>
  <c r="U11935" i="3" s="1"/>
  <c r="V11950" i="3"/>
  <c r="S11950" i="3" s="1"/>
  <c r="U11950" i="3" s="1"/>
  <c r="V11965" i="3"/>
  <c r="S11965" i="3" s="1"/>
  <c r="U11965" i="3" s="1"/>
  <c r="V11880" i="3"/>
  <c r="S11880" i="3" s="1"/>
  <c r="U11880" i="3" s="1"/>
  <c r="V11895" i="3"/>
  <c r="S11895" i="3" s="1"/>
  <c r="U11895" i="3" s="1"/>
  <c r="V11910" i="3"/>
  <c r="S11910" i="3" s="1"/>
  <c r="U11910" i="3" s="1"/>
  <c r="V11925" i="3"/>
  <c r="S11925" i="3" s="1"/>
  <c r="U11925" i="3" s="1"/>
  <c r="V11940" i="3"/>
  <c r="S11940" i="3" s="1"/>
  <c r="U11940" i="3" s="1"/>
  <c r="V11955" i="3"/>
  <c r="S11955" i="3" s="1"/>
  <c r="U11955" i="3" s="1"/>
  <c r="V11970" i="3"/>
  <c r="S11970" i="3" s="1"/>
  <c r="U11970" i="3" s="1"/>
  <c r="V11975" i="3"/>
  <c r="S11975" i="3" s="1"/>
  <c r="U11975" i="3" s="1"/>
  <c r="V11990" i="3"/>
  <c r="S11990" i="3" s="1"/>
  <c r="U11990" i="3" s="1"/>
  <c r="V12005" i="3"/>
  <c r="S12005" i="3" s="1"/>
  <c r="U12005" i="3" s="1"/>
  <c r="V12020" i="3"/>
  <c r="S12020" i="3" s="1"/>
  <c r="U12020" i="3" s="1"/>
  <c r="V12035" i="3"/>
  <c r="S12035" i="3" s="1"/>
  <c r="U12035" i="3" s="1"/>
  <c r="V12050" i="3"/>
  <c r="S12050" i="3" s="1"/>
  <c r="U12050" i="3" s="1"/>
  <c r="V12065" i="3"/>
  <c r="S12065" i="3" s="1"/>
  <c r="U12065" i="3" s="1"/>
  <c r="V11980" i="3"/>
  <c r="S11980" i="3" s="1"/>
  <c r="U11980" i="3" s="1"/>
  <c r="V11995" i="3"/>
  <c r="S11995" i="3" s="1"/>
  <c r="U11995" i="3" s="1"/>
  <c r="V12010" i="3"/>
  <c r="S12010" i="3" s="1"/>
  <c r="U12010" i="3" s="1"/>
  <c r="V12025" i="3"/>
  <c r="S12025" i="3" s="1"/>
  <c r="U12025" i="3" s="1"/>
  <c r="V12040" i="3"/>
  <c r="S12040" i="3" s="1"/>
  <c r="U12040" i="3" s="1"/>
  <c r="V12055" i="3"/>
  <c r="S12055" i="3" s="1"/>
  <c r="U12055" i="3" s="1"/>
  <c r="V12070" i="3"/>
  <c r="S12070" i="3" s="1"/>
  <c r="U12070" i="3" s="1"/>
  <c r="V11985" i="3"/>
  <c r="S11985" i="3" s="1"/>
  <c r="U11985" i="3" s="1"/>
  <c r="V12000" i="3"/>
  <c r="S12000" i="3" s="1"/>
  <c r="U12000" i="3" s="1"/>
  <c r="V12015" i="3"/>
  <c r="S12015" i="3" s="1"/>
  <c r="U12015" i="3" s="1"/>
  <c r="V12030" i="3"/>
  <c r="S12030" i="3" s="1"/>
  <c r="U12030" i="3" s="1"/>
  <c r="V12045" i="3"/>
  <c r="S12045" i="3" s="1"/>
  <c r="U12045" i="3" s="1"/>
  <c r="V12060" i="3"/>
  <c r="S12060" i="3" s="1"/>
  <c r="U12060" i="3" s="1"/>
  <c r="V12075" i="3"/>
  <c r="S12075" i="3" s="1"/>
  <c r="U12075" i="3" s="1"/>
  <c r="V12080" i="3"/>
  <c r="S12080" i="3" s="1"/>
  <c r="U12080" i="3" s="1"/>
  <c r="V12095" i="3"/>
  <c r="S12095" i="3" s="1"/>
  <c r="U12095" i="3" s="1"/>
  <c r="V12110" i="3"/>
  <c r="S12110" i="3" s="1"/>
  <c r="U12110" i="3" s="1"/>
  <c r="V12125" i="3"/>
  <c r="S12125" i="3" s="1"/>
  <c r="U12125" i="3" s="1"/>
  <c r="V12140" i="3"/>
  <c r="S12140" i="3" s="1"/>
  <c r="U12140" i="3" s="1"/>
  <c r="V12155" i="3"/>
  <c r="S12155" i="3" s="1"/>
  <c r="U12155" i="3" s="1"/>
  <c r="V12170" i="3"/>
  <c r="S12170" i="3" s="1"/>
  <c r="U12170" i="3" s="1"/>
  <c r="V12085" i="3"/>
  <c r="S12085" i="3" s="1"/>
  <c r="U12085" i="3" s="1"/>
  <c r="V12100" i="3"/>
  <c r="S12100" i="3" s="1"/>
  <c r="U12100" i="3" s="1"/>
  <c r="V12115" i="3"/>
  <c r="S12115" i="3" s="1"/>
  <c r="U12115" i="3" s="1"/>
  <c r="V12130" i="3"/>
  <c r="S12130" i="3" s="1"/>
  <c r="U12130" i="3" s="1"/>
  <c r="V12145" i="3"/>
  <c r="S12145" i="3" s="1"/>
  <c r="U12145" i="3" s="1"/>
  <c r="V12160" i="3"/>
  <c r="S12160" i="3" s="1"/>
  <c r="U12160" i="3" s="1"/>
  <c r="V12175" i="3"/>
  <c r="S12175" i="3" s="1"/>
  <c r="U12175" i="3" s="1"/>
  <c r="V12090" i="3"/>
  <c r="S12090" i="3" s="1"/>
  <c r="U12090" i="3" s="1"/>
  <c r="V12105" i="3"/>
  <c r="S12105" i="3" s="1"/>
  <c r="U12105" i="3" s="1"/>
  <c r="V12120" i="3"/>
  <c r="S12120" i="3" s="1"/>
  <c r="U12120" i="3" s="1"/>
  <c r="V12135" i="3"/>
  <c r="S12135" i="3" s="1"/>
  <c r="U12135" i="3" s="1"/>
  <c r="V12150" i="3"/>
  <c r="S12150" i="3" s="1"/>
  <c r="U12150" i="3" s="1"/>
  <c r="V12165" i="3"/>
  <c r="S12165" i="3" s="1"/>
  <c r="U12165" i="3" s="1"/>
  <c r="V12180" i="3"/>
  <c r="S12180" i="3" s="1"/>
  <c r="U12180" i="3" s="1"/>
  <c r="V12185" i="3"/>
  <c r="S12185" i="3" s="1"/>
  <c r="U12185" i="3" s="1"/>
  <c r="V12200" i="3"/>
  <c r="S12200" i="3" s="1"/>
  <c r="U12200" i="3" s="1"/>
  <c r="V12215" i="3"/>
  <c r="S12215" i="3" s="1"/>
  <c r="U12215" i="3" s="1"/>
  <c r="V12230" i="3"/>
  <c r="S12230" i="3" s="1"/>
  <c r="U12230" i="3" s="1"/>
  <c r="V12245" i="3"/>
  <c r="S12245" i="3" s="1"/>
  <c r="U12245" i="3" s="1"/>
  <c r="V12260" i="3"/>
  <c r="S12260" i="3" s="1"/>
  <c r="U12260" i="3" s="1"/>
  <c r="V12275" i="3"/>
  <c r="S12275" i="3" s="1"/>
  <c r="U12275" i="3" s="1"/>
  <c r="V12190" i="3"/>
  <c r="S12190" i="3" s="1"/>
  <c r="U12190" i="3" s="1"/>
  <c r="V12205" i="3"/>
  <c r="S12205" i="3" s="1"/>
  <c r="U12205" i="3" s="1"/>
  <c r="V12220" i="3"/>
  <c r="S12220" i="3" s="1"/>
  <c r="U12220" i="3" s="1"/>
  <c r="V12235" i="3"/>
  <c r="S12235" i="3" s="1"/>
  <c r="U12235" i="3" s="1"/>
  <c r="V12250" i="3"/>
  <c r="S12250" i="3" s="1"/>
  <c r="U12250" i="3" s="1"/>
  <c r="V12265" i="3"/>
  <c r="S12265" i="3" s="1"/>
  <c r="U12265" i="3" s="1"/>
  <c r="V12280" i="3"/>
  <c r="S12280" i="3" s="1"/>
  <c r="U12280" i="3" s="1"/>
  <c r="V12195" i="3"/>
  <c r="S12195" i="3" s="1"/>
  <c r="U12195" i="3" s="1"/>
  <c r="V12210" i="3"/>
  <c r="S12210" i="3" s="1"/>
  <c r="U12210" i="3" s="1"/>
  <c r="V12225" i="3"/>
  <c r="S12225" i="3" s="1"/>
  <c r="U12225" i="3" s="1"/>
  <c r="V12240" i="3"/>
  <c r="S12240" i="3" s="1"/>
  <c r="U12240" i="3" s="1"/>
  <c r="V12255" i="3"/>
  <c r="S12255" i="3" s="1"/>
  <c r="U12255" i="3" s="1"/>
  <c r="V12270" i="3"/>
  <c r="S12270" i="3" s="1"/>
  <c r="U12270" i="3" s="1"/>
  <c r="V12285" i="3"/>
  <c r="S12285" i="3" s="1"/>
  <c r="U12285" i="3" s="1"/>
  <c r="V12290" i="3"/>
  <c r="S12290" i="3" s="1"/>
  <c r="U12290" i="3" s="1"/>
  <c r="V12305" i="3"/>
  <c r="S12305" i="3" s="1"/>
  <c r="U12305" i="3" s="1"/>
  <c r="V12320" i="3"/>
  <c r="S12320" i="3" s="1"/>
  <c r="U12320" i="3" s="1"/>
  <c r="V12335" i="3"/>
  <c r="S12335" i="3" s="1"/>
  <c r="U12335" i="3" s="1"/>
  <c r="V12350" i="3"/>
  <c r="S12350" i="3" s="1"/>
  <c r="U12350" i="3" s="1"/>
  <c r="V12365" i="3"/>
  <c r="S12365" i="3" s="1"/>
  <c r="U12365" i="3" s="1"/>
  <c r="V12380" i="3"/>
  <c r="S12380" i="3" s="1"/>
  <c r="U12380" i="3" s="1"/>
  <c r="V12295" i="3"/>
  <c r="S12295" i="3" s="1"/>
  <c r="U12295" i="3" s="1"/>
  <c r="V12310" i="3"/>
  <c r="S12310" i="3" s="1"/>
  <c r="U12310" i="3" s="1"/>
  <c r="V12325" i="3"/>
  <c r="S12325" i="3" s="1"/>
  <c r="U12325" i="3" s="1"/>
  <c r="V12340" i="3"/>
  <c r="S12340" i="3" s="1"/>
  <c r="U12340" i="3" s="1"/>
  <c r="V12355" i="3"/>
  <c r="S12355" i="3" s="1"/>
  <c r="U12355" i="3" s="1"/>
  <c r="V12370" i="3"/>
  <c r="S12370" i="3" s="1"/>
  <c r="U12370" i="3" s="1"/>
  <c r="V12385" i="3"/>
  <c r="S12385" i="3" s="1"/>
  <c r="U12385" i="3" s="1"/>
  <c r="V12300" i="3"/>
  <c r="S12300" i="3" s="1"/>
  <c r="U12300" i="3" s="1"/>
  <c r="V12315" i="3"/>
  <c r="S12315" i="3" s="1"/>
  <c r="U12315" i="3" s="1"/>
  <c r="V12330" i="3"/>
  <c r="S12330" i="3" s="1"/>
  <c r="U12330" i="3" s="1"/>
  <c r="V12345" i="3"/>
  <c r="S12345" i="3" s="1"/>
  <c r="U12345" i="3" s="1"/>
  <c r="V12360" i="3"/>
  <c r="S12360" i="3" s="1"/>
  <c r="U12360" i="3" s="1"/>
  <c r="V12375" i="3"/>
  <c r="S12375" i="3" s="1"/>
  <c r="U12375" i="3" s="1"/>
  <c r="V12390" i="3"/>
  <c r="S12390" i="3" s="1"/>
  <c r="U12390" i="3" s="1"/>
  <c r="V12398" i="3"/>
  <c r="S12398" i="3" s="1"/>
  <c r="U12398" i="3" s="1"/>
  <c r="V12428" i="3"/>
  <c r="S12428" i="3" s="1"/>
  <c r="U12428" i="3" s="1"/>
  <c r="V12458" i="3"/>
  <c r="S12458" i="3" s="1"/>
  <c r="U12458" i="3" s="1"/>
  <c r="V12488" i="3"/>
  <c r="S12488" i="3" s="1"/>
  <c r="U12488" i="3" s="1"/>
  <c r="V12518" i="3"/>
  <c r="S12518" i="3" s="1"/>
  <c r="U12518" i="3" s="1"/>
  <c r="V12548" i="3"/>
  <c r="S12548" i="3" s="1"/>
  <c r="U12548" i="3" s="1"/>
  <c r="V12578" i="3"/>
  <c r="S12578" i="3" s="1"/>
  <c r="U12578" i="3" s="1"/>
  <c r="V12408" i="3"/>
  <c r="S12408" i="3" s="1"/>
  <c r="U12408" i="3" s="1"/>
  <c r="V12438" i="3"/>
  <c r="S12438" i="3" s="1"/>
  <c r="U12438" i="3" s="1"/>
  <c r="V12468" i="3"/>
  <c r="S12468" i="3" s="1"/>
  <c r="U12468" i="3" s="1"/>
  <c r="V12498" i="3"/>
  <c r="S12498" i="3" s="1"/>
  <c r="U12498" i="3" s="1"/>
  <c r="V12528" i="3"/>
  <c r="S12528" i="3" s="1"/>
  <c r="U12528" i="3" s="1"/>
  <c r="V12558" i="3"/>
  <c r="S12558" i="3" s="1"/>
  <c r="U12558" i="3" s="1"/>
  <c r="V12588" i="3"/>
  <c r="S12588" i="3" s="1"/>
  <c r="U12588" i="3" s="1"/>
  <c r="V12418" i="3"/>
  <c r="S12418" i="3" s="1"/>
  <c r="U12418" i="3" s="1"/>
  <c r="V12448" i="3"/>
  <c r="S12448" i="3" s="1"/>
  <c r="U12448" i="3" s="1"/>
  <c r="V12478" i="3"/>
  <c r="S12478" i="3" s="1"/>
  <c r="U12478" i="3" s="1"/>
  <c r="V12508" i="3"/>
  <c r="S12508" i="3" s="1"/>
  <c r="U12508" i="3" s="1"/>
  <c r="V12538" i="3"/>
  <c r="S12538" i="3" s="1"/>
  <c r="U12538" i="3" s="1"/>
  <c r="V12568" i="3"/>
  <c r="S12568" i="3" s="1"/>
  <c r="U12568" i="3" s="1"/>
  <c r="V12598" i="3"/>
  <c r="S12598" i="3" s="1"/>
  <c r="U12598" i="3" s="1"/>
  <c r="V12399" i="3"/>
  <c r="S12399" i="3" s="1"/>
  <c r="U12399" i="3" s="1"/>
  <c r="V12429" i="3"/>
  <c r="S12429" i="3" s="1"/>
  <c r="U12429" i="3" s="1"/>
  <c r="V12459" i="3"/>
  <c r="S12459" i="3" s="1"/>
  <c r="U12459" i="3" s="1"/>
  <c r="V12489" i="3"/>
  <c r="S12489" i="3" s="1"/>
  <c r="U12489" i="3" s="1"/>
  <c r="V12519" i="3"/>
  <c r="S12519" i="3" s="1"/>
  <c r="U12519" i="3" s="1"/>
  <c r="V12549" i="3"/>
  <c r="S12549" i="3" s="1"/>
  <c r="U12549" i="3" s="1"/>
  <c r="V12579" i="3"/>
  <c r="S12579" i="3" s="1"/>
  <c r="U12579" i="3" s="1"/>
  <c r="V12409" i="3"/>
  <c r="S12409" i="3" s="1"/>
  <c r="U12409" i="3" s="1"/>
  <c r="V12439" i="3"/>
  <c r="S12439" i="3" s="1"/>
  <c r="U12439" i="3" s="1"/>
  <c r="V12469" i="3"/>
  <c r="S12469" i="3" s="1"/>
  <c r="U12469" i="3" s="1"/>
  <c r="V12499" i="3"/>
  <c r="S12499" i="3" s="1"/>
  <c r="U12499" i="3" s="1"/>
  <c r="V12529" i="3"/>
  <c r="S12529" i="3" s="1"/>
  <c r="U12529" i="3" s="1"/>
  <c r="V12559" i="3"/>
  <c r="S12559" i="3" s="1"/>
  <c r="U12559" i="3" s="1"/>
  <c r="V12589" i="3"/>
  <c r="S12589" i="3" s="1"/>
  <c r="U12589" i="3" s="1"/>
  <c r="V12419" i="3"/>
  <c r="S12419" i="3" s="1"/>
  <c r="U12419" i="3" s="1"/>
  <c r="V12449" i="3"/>
  <c r="S12449" i="3" s="1"/>
  <c r="U12449" i="3" s="1"/>
  <c r="V12479" i="3"/>
  <c r="S12479" i="3" s="1"/>
  <c r="U12479" i="3" s="1"/>
  <c r="V12509" i="3"/>
  <c r="S12509" i="3" s="1"/>
  <c r="U12509" i="3" s="1"/>
  <c r="V12539" i="3"/>
  <c r="S12539" i="3" s="1"/>
  <c r="U12539" i="3" s="1"/>
  <c r="V12569" i="3"/>
  <c r="S12569" i="3" s="1"/>
  <c r="U12569" i="3" s="1"/>
  <c r="V12599" i="3"/>
  <c r="S12599" i="3" s="1"/>
  <c r="U12599" i="3" s="1"/>
  <c r="V12605" i="3"/>
  <c r="S12605" i="3" s="1"/>
  <c r="U12605" i="3" s="1"/>
  <c r="V12620" i="3"/>
  <c r="S12620" i="3" s="1"/>
  <c r="U12620" i="3" s="1"/>
  <c r="V12635" i="3"/>
  <c r="S12635" i="3" s="1"/>
  <c r="U12635" i="3" s="1"/>
  <c r="V12650" i="3"/>
  <c r="S12650" i="3" s="1"/>
  <c r="U12650" i="3" s="1"/>
  <c r="V12665" i="3"/>
  <c r="S12665" i="3" s="1"/>
  <c r="U12665" i="3" s="1"/>
  <c r="V12680" i="3"/>
  <c r="S12680" i="3" s="1"/>
  <c r="U12680" i="3" s="1"/>
  <c r="V12695" i="3"/>
  <c r="S12695" i="3" s="1"/>
  <c r="U12695" i="3" s="1"/>
  <c r="V12610" i="3"/>
  <c r="S12610" i="3" s="1"/>
  <c r="U12610" i="3" s="1"/>
  <c r="V12625" i="3"/>
  <c r="S12625" i="3" s="1"/>
  <c r="U12625" i="3" s="1"/>
  <c r="V12640" i="3"/>
  <c r="S12640" i="3" s="1"/>
  <c r="U12640" i="3" s="1"/>
  <c r="V12655" i="3"/>
  <c r="S12655" i="3" s="1"/>
  <c r="U12655" i="3" s="1"/>
  <c r="V12670" i="3"/>
  <c r="S12670" i="3" s="1"/>
  <c r="U12670" i="3" s="1"/>
  <c r="V12685" i="3"/>
  <c r="S12685" i="3" s="1"/>
  <c r="U12685" i="3" s="1"/>
  <c r="V12700" i="3"/>
  <c r="S12700" i="3" s="1"/>
  <c r="U12700" i="3" s="1"/>
  <c r="V12615" i="3"/>
  <c r="S12615" i="3" s="1"/>
  <c r="U12615" i="3" s="1"/>
  <c r="V12630" i="3"/>
  <c r="S12630" i="3" s="1"/>
  <c r="U12630" i="3" s="1"/>
  <c r="V12645" i="3"/>
  <c r="S12645" i="3" s="1"/>
  <c r="U12645" i="3" s="1"/>
  <c r="V12660" i="3"/>
  <c r="S12660" i="3" s="1"/>
  <c r="U12660" i="3" s="1"/>
  <c r="V12675" i="3"/>
  <c r="S12675" i="3" s="1"/>
  <c r="U12675" i="3" s="1"/>
  <c r="V12690" i="3"/>
  <c r="S12690" i="3" s="1"/>
  <c r="U12690" i="3" s="1"/>
  <c r="V12705" i="3"/>
  <c r="S12705" i="3" s="1"/>
  <c r="U12705" i="3" s="1"/>
  <c r="V12710" i="3"/>
  <c r="S12710" i="3" s="1"/>
  <c r="U12710" i="3" s="1"/>
  <c r="V12725" i="3"/>
  <c r="S12725" i="3" s="1"/>
  <c r="U12725" i="3" s="1"/>
  <c r="V12740" i="3"/>
  <c r="S12740" i="3" s="1"/>
  <c r="U12740" i="3" s="1"/>
  <c r="V12755" i="3"/>
  <c r="S12755" i="3" s="1"/>
  <c r="U12755" i="3" s="1"/>
  <c r="V12770" i="3"/>
  <c r="S12770" i="3" s="1"/>
  <c r="U12770" i="3" s="1"/>
  <c r="V12785" i="3"/>
  <c r="S12785" i="3" s="1"/>
  <c r="U12785" i="3" s="1"/>
  <c r="V12800" i="3"/>
  <c r="S12800" i="3" s="1"/>
  <c r="U12800" i="3" s="1"/>
  <c r="V12715" i="3"/>
  <c r="S12715" i="3" s="1"/>
  <c r="U12715" i="3" s="1"/>
  <c r="V12730" i="3"/>
  <c r="S12730" i="3" s="1"/>
  <c r="U12730" i="3" s="1"/>
  <c r="V12745" i="3"/>
  <c r="S12745" i="3" s="1"/>
  <c r="U12745" i="3" s="1"/>
  <c r="V12760" i="3"/>
  <c r="S12760" i="3" s="1"/>
  <c r="U12760" i="3" s="1"/>
  <c r="V12775" i="3"/>
  <c r="S12775" i="3" s="1"/>
  <c r="U12775" i="3" s="1"/>
  <c r="V12790" i="3"/>
  <c r="S12790" i="3" s="1"/>
  <c r="U12790" i="3" s="1"/>
  <c r="V12805" i="3"/>
  <c r="S12805" i="3" s="1"/>
  <c r="U12805" i="3" s="1"/>
  <c r="V12720" i="3"/>
  <c r="S12720" i="3" s="1"/>
  <c r="U12720" i="3" s="1"/>
  <c r="V12735" i="3"/>
  <c r="S12735" i="3" s="1"/>
  <c r="U12735" i="3" s="1"/>
  <c r="V12750" i="3"/>
  <c r="S12750" i="3" s="1"/>
  <c r="U12750" i="3" s="1"/>
  <c r="V12765" i="3"/>
  <c r="S12765" i="3" s="1"/>
  <c r="U12765" i="3" s="1"/>
  <c r="V12780" i="3"/>
  <c r="S12780" i="3" s="1"/>
  <c r="U12780" i="3" s="1"/>
  <c r="V12795" i="3"/>
  <c r="S12795" i="3" s="1"/>
  <c r="U12795" i="3" s="1"/>
  <c r="V12810" i="3"/>
  <c r="S12810" i="3" s="1"/>
  <c r="U12810" i="3" s="1"/>
  <c r="V12815" i="3"/>
  <c r="S12815" i="3" s="1"/>
  <c r="U12815" i="3" s="1"/>
  <c r="V12830" i="3"/>
  <c r="S12830" i="3" s="1"/>
  <c r="U12830" i="3" s="1"/>
  <c r="V12845" i="3"/>
  <c r="S12845" i="3" s="1"/>
  <c r="U12845" i="3" s="1"/>
  <c r="V12860" i="3"/>
  <c r="S12860" i="3" s="1"/>
  <c r="U12860" i="3" s="1"/>
  <c r="V12875" i="3"/>
  <c r="S12875" i="3" s="1"/>
  <c r="U12875" i="3" s="1"/>
  <c r="V12890" i="3"/>
  <c r="S12890" i="3" s="1"/>
  <c r="U12890" i="3" s="1"/>
  <c r="V12905" i="3"/>
  <c r="S12905" i="3" s="1"/>
  <c r="U12905" i="3" s="1"/>
  <c r="V12820" i="3"/>
  <c r="S12820" i="3" s="1"/>
  <c r="U12820" i="3" s="1"/>
  <c r="V12835" i="3"/>
  <c r="S12835" i="3" s="1"/>
  <c r="U12835" i="3" s="1"/>
  <c r="V12850" i="3"/>
  <c r="S12850" i="3" s="1"/>
  <c r="U12850" i="3" s="1"/>
  <c r="V12865" i="3"/>
  <c r="S12865" i="3" s="1"/>
  <c r="U12865" i="3" s="1"/>
  <c r="V12880" i="3"/>
  <c r="S12880" i="3" s="1"/>
  <c r="U12880" i="3" s="1"/>
  <c r="V12895" i="3"/>
  <c r="S12895" i="3" s="1"/>
  <c r="U12895" i="3" s="1"/>
  <c r="V12910" i="3"/>
  <c r="S12910" i="3" s="1"/>
  <c r="U12910" i="3" s="1"/>
  <c r="V12825" i="3"/>
  <c r="S12825" i="3" s="1"/>
  <c r="U12825" i="3" s="1"/>
  <c r="V12840" i="3"/>
  <c r="S12840" i="3" s="1"/>
  <c r="U12840" i="3" s="1"/>
  <c r="V12855" i="3"/>
  <c r="S12855" i="3" s="1"/>
  <c r="U12855" i="3" s="1"/>
  <c r="V12870" i="3"/>
  <c r="S12870" i="3" s="1"/>
  <c r="U12870" i="3" s="1"/>
  <c r="V12885" i="3"/>
  <c r="S12885" i="3" s="1"/>
  <c r="U12885" i="3" s="1"/>
  <c r="V12900" i="3"/>
  <c r="S12900" i="3" s="1"/>
  <c r="U12900" i="3" s="1"/>
  <c r="V12915" i="3"/>
  <c r="S12915" i="3" s="1"/>
  <c r="U12915" i="3" s="1"/>
  <c r="V12920" i="3"/>
  <c r="S12920" i="3" s="1"/>
  <c r="U12920" i="3" s="1"/>
  <c r="V12935" i="3"/>
  <c r="S12935" i="3" s="1"/>
  <c r="U12935" i="3" s="1"/>
  <c r="V12950" i="3"/>
  <c r="S12950" i="3" s="1"/>
  <c r="U12950" i="3" s="1"/>
  <c r="V12965" i="3"/>
  <c r="S12965" i="3" s="1"/>
  <c r="U12965" i="3" s="1"/>
  <c r="V12980" i="3"/>
  <c r="S12980" i="3" s="1"/>
  <c r="U12980" i="3" s="1"/>
  <c r="V12995" i="3"/>
  <c r="S12995" i="3" s="1"/>
  <c r="U12995" i="3" s="1"/>
  <c r="V13010" i="3"/>
  <c r="S13010" i="3" s="1"/>
  <c r="U13010" i="3" s="1"/>
  <c r="V12925" i="3"/>
  <c r="S12925" i="3" s="1"/>
  <c r="U12925" i="3" s="1"/>
  <c r="V12940" i="3"/>
  <c r="S12940" i="3" s="1"/>
  <c r="U12940" i="3" s="1"/>
  <c r="V12955" i="3"/>
  <c r="S12955" i="3" s="1"/>
  <c r="U12955" i="3" s="1"/>
  <c r="V12970" i="3"/>
  <c r="S12970" i="3" s="1"/>
  <c r="U12970" i="3" s="1"/>
  <c r="V12985" i="3"/>
  <c r="S12985" i="3" s="1"/>
  <c r="U12985" i="3" s="1"/>
  <c r="V13000" i="3"/>
  <c r="S13000" i="3" s="1"/>
  <c r="U13000" i="3" s="1"/>
  <c r="V13015" i="3"/>
  <c r="S13015" i="3" s="1"/>
  <c r="U13015" i="3" s="1"/>
  <c r="V12930" i="3"/>
  <c r="S12930" i="3" s="1"/>
  <c r="U12930" i="3" s="1"/>
  <c r="V12945" i="3"/>
  <c r="S12945" i="3" s="1"/>
  <c r="U12945" i="3" s="1"/>
  <c r="V12960" i="3"/>
  <c r="S12960" i="3" s="1"/>
  <c r="U12960" i="3" s="1"/>
  <c r="V12975" i="3"/>
  <c r="S12975" i="3" s="1"/>
  <c r="U12975" i="3" s="1"/>
  <c r="V12990" i="3"/>
  <c r="S12990" i="3" s="1"/>
  <c r="U12990" i="3" s="1"/>
  <c r="V13005" i="3"/>
  <c r="S13005" i="3" s="1"/>
  <c r="U13005" i="3" s="1"/>
  <c r="V13020" i="3"/>
  <c r="S13020" i="3" s="1"/>
  <c r="U13020" i="3" s="1"/>
  <c r="V13025" i="3"/>
  <c r="S13025" i="3" s="1"/>
  <c r="U13025" i="3" s="1"/>
  <c r="V13040" i="3"/>
  <c r="S13040" i="3" s="1"/>
  <c r="U13040" i="3" s="1"/>
  <c r="V13055" i="3"/>
  <c r="S13055" i="3" s="1"/>
  <c r="U13055" i="3" s="1"/>
  <c r="V13070" i="3"/>
  <c r="S13070" i="3" s="1"/>
  <c r="U13070" i="3" s="1"/>
  <c r="V13085" i="3"/>
  <c r="S13085" i="3" s="1"/>
  <c r="U13085" i="3" s="1"/>
  <c r="V13100" i="3"/>
  <c r="S13100" i="3" s="1"/>
  <c r="U13100" i="3" s="1"/>
  <c r="V13115" i="3"/>
  <c r="S13115" i="3" s="1"/>
  <c r="U13115" i="3" s="1"/>
  <c r="V13030" i="3"/>
  <c r="S13030" i="3" s="1"/>
  <c r="U13030" i="3" s="1"/>
  <c r="V13045" i="3"/>
  <c r="S13045" i="3" s="1"/>
  <c r="U13045" i="3" s="1"/>
  <c r="V13060" i="3"/>
  <c r="S13060" i="3" s="1"/>
  <c r="U13060" i="3" s="1"/>
  <c r="V13075" i="3"/>
  <c r="S13075" i="3" s="1"/>
  <c r="U13075" i="3" s="1"/>
  <c r="V13090" i="3"/>
  <c r="S13090" i="3" s="1"/>
  <c r="U13090" i="3" s="1"/>
  <c r="V13105" i="3"/>
  <c r="S13105" i="3" s="1"/>
  <c r="U13105" i="3" s="1"/>
  <c r="V13120" i="3"/>
  <c r="S13120" i="3" s="1"/>
  <c r="U13120" i="3" s="1"/>
  <c r="V13035" i="3"/>
  <c r="S13035" i="3" s="1"/>
  <c r="U13035" i="3" s="1"/>
  <c r="V13050" i="3"/>
  <c r="S13050" i="3" s="1"/>
  <c r="U13050" i="3" s="1"/>
  <c r="V13065" i="3"/>
  <c r="S13065" i="3" s="1"/>
  <c r="U13065" i="3" s="1"/>
  <c r="V13080" i="3"/>
  <c r="S13080" i="3" s="1"/>
  <c r="U13080" i="3" s="1"/>
  <c r="V13095" i="3"/>
  <c r="S13095" i="3" s="1"/>
  <c r="U13095" i="3" s="1"/>
  <c r="V13110" i="3"/>
  <c r="S13110" i="3" s="1"/>
  <c r="U13110" i="3" s="1"/>
  <c r="V13125" i="3"/>
  <c r="S13125" i="3" s="1"/>
  <c r="U13125" i="3" s="1"/>
  <c r="V13130" i="3"/>
  <c r="S13130" i="3" s="1"/>
  <c r="U13130" i="3" s="1"/>
  <c r="V13145" i="3"/>
  <c r="S13145" i="3" s="1"/>
  <c r="U13145" i="3" s="1"/>
  <c r="V13160" i="3"/>
  <c r="S13160" i="3" s="1"/>
  <c r="U13160" i="3" s="1"/>
  <c r="V13175" i="3"/>
  <c r="S13175" i="3" s="1"/>
  <c r="U13175" i="3" s="1"/>
  <c r="V13190" i="3"/>
  <c r="S13190" i="3" s="1"/>
  <c r="U13190" i="3" s="1"/>
  <c r="V13205" i="3"/>
  <c r="S13205" i="3" s="1"/>
  <c r="U13205" i="3" s="1"/>
  <c r="V13220" i="3"/>
  <c r="S13220" i="3" s="1"/>
  <c r="U13220" i="3" s="1"/>
  <c r="V13135" i="3"/>
  <c r="S13135" i="3" s="1"/>
  <c r="U13135" i="3" s="1"/>
  <c r="V13150" i="3"/>
  <c r="S13150" i="3" s="1"/>
  <c r="U13150" i="3" s="1"/>
  <c r="V13165" i="3"/>
  <c r="S13165" i="3" s="1"/>
  <c r="U13165" i="3" s="1"/>
  <c r="V13180" i="3"/>
  <c r="S13180" i="3" s="1"/>
  <c r="U13180" i="3" s="1"/>
  <c r="V13195" i="3"/>
  <c r="S13195" i="3"/>
  <c r="U13195" i="3" s="1"/>
  <c r="V13210" i="3"/>
  <c r="S13210" i="3" s="1"/>
  <c r="U13210" i="3" s="1"/>
  <c r="V13225" i="3"/>
  <c r="S13225" i="3" s="1"/>
  <c r="U13225" i="3" s="1"/>
  <c r="V13140" i="3"/>
  <c r="S13140" i="3"/>
  <c r="U13140" i="3" s="1"/>
  <c r="V13155" i="3"/>
  <c r="S13155" i="3" s="1"/>
  <c r="U13155" i="3" s="1"/>
  <c r="V13170" i="3"/>
  <c r="S13170" i="3" s="1"/>
  <c r="U13170" i="3" s="1"/>
  <c r="V13185" i="3"/>
  <c r="S13185" i="3" s="1"/>
  <c r="U13185" i="3" s="1"/>
  <c r="V13200" i="3"/>
  <c r="S13200" i="3" s="1"/>
  <c r="U13200" i="3" s="1"/>
  <c r="V13215" i="3"/>
  <c r="S13215" i="3" s="1"/>
  <c r="U13215" i="3" s="1"/>
  <c r="V13230" i="3"/>
  <c r="S13230" i="3" s="1"/>
  <c r="U13230" i="3" s="1"/>
  <c r="V13238" i="3"/>
  <c r="S13238" i="3" s="1"/>
  <c r="U13238" i="3" s="1"/>
  <c r="V13268" i="3"/>
  <c r="S13268" i="3" s="1"/>
  <c r="U13268" i="3" s="1"/>
  <c r="V13298" i="3"/>
  <c r="S13298" i="3" s="1"/>
  <c r="U13298" i="3" s="1"/>
  <c r="V13328" i="3"/>
  <c r="S13328" i="3" s="1"/>
  <c r="U13328" i="3" s="1"/>
  <c r="V13358" i="3"/>
  <c r="S13358" i="3" s="1"/>
  <c r="U13358" i="3" s="1"/>
  <c r="V13388" i="3"/>
  <c r="S13388" i="3" s="1"/>
  <c r="U13388" i="3" s="1"/>
  <c r="V13418" i="3"/>
  <c r="S13418" i="3" s="1"/>
  <c r="U13418" i="3" s="1"/>
  <c r="V13248" i="3"/>
  <c r="S13248" i="3" s="1"/>
  <c r="U13248" i="3" s="1"/>
  <c r="V13278" i="3"/>
  <c r="S13278" i="3" s="1"/>
  <c r="U13278" i="3" s="1"/>
  <c r="V13308" i="3"/>
  <c r="S13308" i="3" s="1"/>
  <c r="U13308" i="3" s="1"/>
  <c r="V13338" i="3"/>
  <c r="S13338" i="3" s="1"/>
  <c r="U13338" i="3" s="1"/>
  <c r="V13368" i="3"/>
  <c r="S13368" i="3" s="1"/>
  <c r="U13368" i="3" s="1"/>
  <c r="V13398" i="3"/>
  <c r="S13398" i="3" s="1"/>
  <c r="U13398" i="3" s="1"/>
  <c r="V13428" i="3"/>
  <c r="S13428" i="3" s="1"/>
  <c r="U13428" i="3" s="1"/>
  <c r="V13258" i="3"/>
  <c r="S13258" i="3" s="1"/>
  <c r="U13258" i="3" s="1"/>
  <c r="V13288" i="3"/>
  <c r="S13288" i="3" s="1"/>
  <c r="U13288" i="3" s="1"/>
  <c r="V13318" i="3"/>
  <c r="S13318" i="3" s="1"/>
  <c r="U13318" i="3" s="1"/>
  <c r="V13348" i="3"/>
  <c r="S13348" i="3" s="1"/>
  <c r="U13348" i="3" s="1"/>
  <c r="V13378" i="3"/>
  <c r="S13378" i="3" s="1"/>
  <c r="U13378" i="3" s="1"/>
  <c r="V13408" i="3"/>
  <c r="S13408" i="3" s="1"/>
  <c r="U13408" i="3" s="1"/>
  <c r="V13438" i="3"/>
  <c r="S13438" i="3" s="1"/>
  <c r="U13438" i="3" s="1"/>
  <c r="V13239" i="3"/>
  <c r="S13239" i="3" s="1"/>
  <c r="U13239" i="3" s="1"/>
  <c r="V13269" i="3"/>
  <c r="S13269" i="3" s="1"/>
  <c r="U13269" i="3" s="1"/>
  <c r="V13299" i="3"/>
  <c r="S13299" i="3" s="1"/>
  <c r="U13299" i="3" s="1"/>
  <c r="V13329" i="3"/>
  <c r="S13329" i="3" s="1"/>
  <c r="U13329" i="3" s="1"/>
  <c r="V13359" i="3"/>
  <c r="S13359" i="3" s="1"/>
  <c r="U13359" i="3" s="1"/>
  <c r="V13389" i="3"/>
  <c r="S13389" i="3"/>
  <c r="U13389" i="3" s="1"/>
  <c r="V13419" i="3"/>
  <c r="S13419" i="3" s="1"/>
  <c r="U13419" i="3" s="1"/>
  <c r="V13249" i="3"/>
  <c r="S13249" i="3" s="1"/>
  <c r="U13249" i="3" s="1"/>
  <c r="V13279" i="3"/>
  <c r="S13279" i="3" s="1"/>
  <c r="U13279" i="3" s="1"/>
  <c r="V13309" i="3"/>
  <c r="S13309" i="3" s="1"/>
  <c r="U13309" i="3" s="1"/>
  <c r="V13339" i="3"/>
  <c r="S13339" i="3" s="1"/>
  <c r="U13339" i="3" s="1"/>
  <c r="V13369" i="3"/>
  <c r="S13369" i="3" s="1"/>
  <c r="U13369" i="3" s="1"/>
  <c r="V13399" i="3"/>
  <c r="S13399" i="3" s="1"/>
  <c r="U13399" i="3" s="1"/>
  <c r="V13429" i="3"/>
  <c r="S13429" i="3" s="1"/>
  <c r="U13429" i="3" s="1"/>
  <c r="V13259" i="3"/>
  <c r="S13259" i="3" s="1"/>
  <c r="U13259" i="3" s="1"/>
  <c r="V13289" i="3"/>
  <c r="S13289" i="3" s="1"/>
  <c r="U13289" i="3" s="1"/>
  <c r="V13319" i="3"/>
  <c r="S13319" i="3" s="1"/>
  <c r="U13319" i="3" s="1"/>
  <c r="V13349" i="3"/>
  <c r="S13349" i="3" s="1"/>
  <c r="U13349" i="3" s="1"/>
  <c r="V13379" i="3"/>
  <c r="S13379" i="3" s="1"/>
  <c r="U13379" i="3" s="1"/>
  <c r="V13409" i="3"/>
  <c r="S13409" i="3" s="1"/>
  <c r="U13409" i="3" s="1"/>
  <c r="V13439" i="3"/>
  <c r="S13439" i="3" s="1"/>
  <c r="U13439" i="3" s="1"/>
  <c r="V13445" i="3"/>
  <c r="S13445" i="3" s="1"/>
  <c r="U13445" i="3" s="1"/>
  <c r="V13460" i="3"/>
  <c r="S13460" i="3" s="1"/>
  <c r="U13460" i="3" s="1"/>
  <c r="V13475" i="3"/>
  <c r="S13475" i="3" s="1"/>
  <c r="U13475" i="3" s="1"/>
  <c r="V13490" i="3"/>
  <c r="S13490" i="3"/>
  <c r="U13490" i="3" s="1"/>
  <c r="V13505" i="3"/>
  <c r="S13505" i="3" s="1"/>
  <c r="U13505" i="3" s="1"/>
  <c r="V13520" i="3"/>
  <c r="S13520" i="3" s="1"/>
  <c r="U13520" i="3" s="1"/>
  <c r="V13535" i="3"/>
  <c r="S13535" i="3" s="1"/>
  <c r="U13535" i="3" s="1"/>
  <c r="V13450" i="3"/>
  <c r="S13450" i="3" s="1"/>
  <c r="U13450" i="3" s="1"/>
  <c r="V13465" i="3"/>
  <c r="S13465" i="3" s="1"/>
  <c r="U13465" i="3" s="1"/>
  <c r="V13480" i="3"/>
  <c r="S13480" i="3" s="1"/>
  <c r="U13480" i="3" s="1"/>
  <c r="V13495" i="3"/>
  <c r="S13495" i="3" s="1"/>
  <c r="U13495" i="3" s="1"/>
  <c r="V13510" i="3"/>
  <c r="S13510" i="3" s="1"/>
  <c r="U13510" i="3" s="1"/>
  <c r="V13525" i="3"/>
  <c r="S13525" i="3" s="1"/>
  <c r="U13525" i="3" s="1"/>
  <c r="V13540" i="3"/>
  <c r="S13540" i="3" s="1"/>
  <c r="U13540" i="3" s="1"/>
  <c r="V13455" i="3"/>
  <c r="S13455" i="3" s="1"/>
  <c r="U13455" i="3" s="1"/>
  <c r="V13470" i="3"/>
  <c r="S13470" i="3" s="1"/>
  <c r="U13470" i="3" s="1"/>
  <c r="V13485" i="3"/>
  <c r="S13485" i="3" s="1"/>
  <c r="U13485" i="3" s="1"/>
  <c r="V13500" i="3"/>
  <c r="S13500" i="3" s="1"/>
  <c r="U13500" i="3" s="1"/>
  <c r="V13515" i="3"/>
  <c r="S13515" i="3" s="1"/>
  <c r="U13515" i="3" s="1"/>
  <c r="V13530" i="3"/>
  <c r="S13530" i="3" s="1"/>
  <c r="U13530" i="3" s="1"/>
  <c r="V13545" i="3"/>
  <c r="S13545" i="3" s="1"/>
  <c r="U13545" i="3" s="1"/>
  <c r="V13550" i="3"/>
  <c r="S13550" i="3" s="1"/>
  <c r="U13550" i="3" s="1"/>
  <c r="V13565" i="3"/>
  <c r="S13565" i="3" s="1"/>
  <c r="U13565" i="3" s="1"/>
  <c r="V13580" i="3"/>
  <c r="S13580" i="3" s="1"/>
  <c r="U13580" i="3" s="1"/>
  <c r="V13595" i="3"/>
  <c r="S13595" i="3" s="1"/>
  <c r="U13595" i="3" s="1"/>
  <c r="V13610" i="3"/>
  <c r="S13610" i="3" s="1"/>
  <c r="U13610" i="3" s="1"/>
  <c r="V13625" i="3"/>
  <c r="S13625" i="3" s="1"/>
  <c r="U13625" i="3" s="1"/>
  <c r="V13640" i="3"/>
  <c r="S13640" i="3" s="1"/>
  <c r="U13640" i="3" s="1"/>
  <c r="V13555" i="3"/>
  <c r="S13555" i="3" s="1"/>
  <c r="U13555" i="3" s="1"/>
  <c r="V13570" i="3"/>
  <c r="S13570" i="3" s="1"/>
  <c r="U13570" i="3" s="1"/>
  <c r="V13585" i="3"/>
  <c r="S13585" i="3" s="1"/>
  <c r="U13585" i="3" s="1"/>
  <c r="V13600" i="3"/>
  <c r="S13600" i="3" s="1"/>
  <c r="U13600" i="3" s="1"/>
  <c r="V13615" i="3"/>
  <c r="S13615" i="3" s="1"/>
  <c r="U13615" i="3" s="1"/>
  <c r="V13630" i="3"/>
  <c r="S13630" i="3" s="1"/>
  <c r="U13630" i="3" s="1"/>
  <c r="V13645" i="3"/>
  <c r="S13645" i="3" s="1"/>
  <c r="U13645" i="3" s="1"/>
  <c r="V13560" i="3"/>
  <c r="S13560" i="3" s="1"/>
  <c r="U13560" i="3" s="1"/>
  <c r="V13575" i="3"/>
  <c r="S13575" i="3" s="1"/>
  <c r="U13575" i="3" s="1"/>
  <c r="V13590" i="3"/>
  <c r="S13590" i="3" s="1"/>
  <c r="U13590" i="3" s="1"/>
  <c r="V13605" i="3"/>
  <c r="S13605" i="3" s="1"/>
  <c r="U13605" i="3" s="1"/>
  <c r="V13620" i="3"/>
  <c r="S13620" i="3" s="1"/>
  <c r="U13620" i="3" s="1"/>
  <c r="V13635" i="3"/>
  <c r="S13635" i="3" s="1"/>
  <c r="U13635" i="3" s="1"/>
  <c r="V13650" i="3"/>
  <c r="S13650" i="3" s="1"/>
  <c r="U13650" i="3" s="1"/>
  <c r="V13655" i="3"/>
  <c r="S13655" i="3" s="1"/>
  <c r="U13655" i="3" s="1"/>
  <c r="V13670" i="3"/>
  <c r="S13670" i="3" s="1"/>
  <c r="U13670" i="3" s="1"/>
  <c r="V13685" i="3"/>
  <c r="S13685" i="3" s="1"/>
  <c r="U13685" i="3" s="1"/>
  <c r="V13700" i="3"/>
  <c r="S13700" i="3" s="1"/>
  <c r="U13700" i="3" s="1"/>
  <c r="V13715" i="3"/>
  <c r="S13715" i="3" s="1"/>
  <c r="U13715" i="3" s="1"/>
  <c r="V13730" i="3"/>
  <c r="S13730" i="3" s="1"/>
  <c r="U13730" i="3" s="1"/>
  <c r="V13745" i="3"/>
  <c r="S13745" i="3" s="1"/>
  <c r="U13745" i="3" s="1"/>
  <c r="V13660" i="3"/>
  <c r="S13660" i="3" s="1"/>
  <c r="U13660" i="3" s="1"/>
  <c r="V13675" i="3"/>
  <c r="S13675" i="3" s="1"/>
  <c r="U13675" i="3" s="1"/>
  <c r="V13690" i="3"/>
  <c r="S13690" i="3" s="1"/>
  <c r="U13690" i="3" s="1"/>
  <c r="V13705" i="3"/>
  <c r="S13705" i="3" s="1"/>
  <c r="U13705" i="3" s="1"/>
  <c r="V13720" i="3"/>
  <c r="S13720" i="3" s="1"/>
  <c r="U13720" i="3" s="1"/>
  <c r="V13735" i="3"/>
  <c r="S13735" i="3" s="1"/>
  <c r="U13735" i="3" s="1"/>
  <c r="V13750" i="3"/>
  <c r="S13750" i="3" s="1"/>
  <c r="U13750" i="3" s="1"/>
  <c r="V13665" i="3"/>
  <c r="S13665" i="3" s="1"/>
  <c r="U13665" i="3" s="1"/>
  <c r="V13680" i="3"/>
  <c r="S13680" i="3" s="1"/>
  <c r="U13680" i="3" s="1"/>
  <c r="V13695" i="3"/>
  <c r="S13695" i="3" s="1"/>
  <c r="U13695" i="3" s="1"/>
  <c r="V13710" i="3"/>
  <c r="S13710" i="3" s="1"/>
  <c r="U13710" i="3" s="1"/>
  <c r="V13725" i="3"/>
  <c r="S13725" i="3" s="1"/>
  <c r="U13725" i="3" s="1"/>
  <c r="V13740" i="3"/>
  <c r="S13740" i="3" s="1"/>
  <c r="U13740" i="3" s="1"/>
  <c r="V13755" i="3"/>
  <c r="S13755" i="3" s="1"/>
  <c r="U13755" i="3" s="1"/>
  <c r="V13760" i="3"/>
  <c r="S13760" i="3" s="1"/>
  <c r="U13760" i="3" s="1"/>
  <c r="V13775" i="3"/>
  <c r="S13775" i="3" s="1"/>
  <c r="U13775" i="3" s="1"/>
  <c r="V13790" i="3"/>
  <c r="S13790" i="3" s="1"/>
  <c r="U13790" i="3" s="1"/>
  <c r="V13805" i="3"/>
  <c r="S13805" i="3" s="1"/>
  <c r="U13805" i="3" s="1"/>
  <c r="V13820" i="3"/>
  <c r="S13820" i="3" s="1"/>
  <c r="U13820" i="3" s="1"/>
  <c r="V13835" i="3"/>
  <c r="S13835" i="3" s="1"/>
  <c r="U13835" i="3" s="1"/>
  <c r="V13850" i="3"/>
  <c r="S13850" i="3" s="1"/>
  <c r="U13850" i="3" s="1"/>
  <c r="V13765" i="3"/>
  <c r="S13765" i="3" s="1"/>
  <c r="U13765" i="3" s="1"/>
  <c r="V13780" i="3"/>
  <c r="S13780" i="3" s="1"/>
  <c r="U13780" i="3" s="1"/>
  <c r="V13795" i="3"/>
  <c r="S13795" i="3" s="1"/>
  <c r="U13795" i="3" s="1"/>
  <c r="V13810" i="3"/>
  <c r="S13810" i="3" s="1"/>
  <c r="U13810" i="3" s="1"/>
  <c r="V13825" i="3"/>
  <c r="S13825" i="3" s="1"/>
  <c r="U13825" i="3" s="1"/>
  <c r="V13840" i="3"/>
  <c r="S13840" i="3" s="1"/>
  <c r="U13840" i="3" s="1"/>
  <c r="V13855" i="3"/>
  <c r="S13855" i="3" s="1"/>
  <c r="U13855" i="3" s="1"/>
  <c r="V13770" i="3"/>
  <c r="S13770" i="3" s="1"/>
  <c r="U13770" i="3" s="1"/>
  <c r="V13785" i="3"/>
  <c r="S13785" i="3" s="1"/>
  <c r="U13785" i="3" s="1"/>
  <c r="V13800" i="3"/>
  <c r="S13800" i="3" s="1"/>
  <c r="U13800" i="3" s="1"/>
  <c r="V13815" i="3"/>
  <c r="S13815" i="3" s="1"/>
  <c r="U13815" i="3" s="1"/>
  <c r="V13830" i="3"/>
  <c r="S13830" i="3" s="1"/>
  <c r="U13830" i="3" s="1"/>
  <c r="V13845" i="3"/>
  <c r="S13845" i="3" s="1"/>
  <c r="U13845" i="3" s="1"/>
  <c r="V13860" i="3"/>
  <c r="S13860" i="3" s="1"/>
  <c r="U13860" i="3" s="1"/>
  <c r="V13865" i="3"/>
  <c r="S13865" i="3" s="1"/>
  <c r="U13865" i="3" s="1"/>
  <c r="V13880" i="3"/>
  <c r="S13880" i="3" s="1"/>
  <c r="U13880" i="3" s="1"/>
  <c r="V13895" i="3"/>
  <c r="S13895" i="3" s="1"/>
  <c r="U13895" i="3" s="1"/>
  <c r="V13910" i="3"/>
  <c r="S13910" i="3" s="1"/>
  <c r="U13910" i="3" s="1"/>
  <c r="V13925" i="3"/>
  <c r="S13925" i="3" s="1"/>
  <c r="U13925" i="3" s="1"/>
  <c r="V13940" i="3"/>
  <c r="S13940" i="3" s="1"/>
  <c r="U13940" i="3" s="1"/>
  <c r="V13955" i="3"/>
  <c r="S13955" i="3" s="1"/>
  <c r="U13955" i="3" s="1"/>
  <c r="V13870" i="3"/>
  <c r="S13870" i="3" s="1"/>
  <c r="U13870" i="3" s="1"/>
  <c r="V13885" i="3"/>
  <c r="S13885" i="3" s="1"/>
  <c r="U13885" i="3" s="1"/>
  <c r="V13900" i="3"/>
  <c r="S13900" i="3" s="1"/>
  <c r="U13900" i="3" s="1"/>
  <c r="V13915" i="3"/>
  <c r="S13915" i="3" s="1"/>
  <c r="U13915" i="3" s="1"/>
  <c r="V13930" i="3"/>
  <c r="S13930" i="3" s="1"/>
  <c r="U13930" i="3" s="1"/>
  <c r="V13945" i="3"/>
  <c r="S13945" i="3" s="1"/>
  <c r="U13945" i="3" s="1"/>
  <c r="V13960" i="3"/>
  <c r="S13960" i="3" s="1"/>
  <c r="U13960" i="3" s="1"/>
  <c r="V13875" i="3"/>
  <c r="S13875" i="3" s="1"/>
  <c r="U13875" i="3" s="1"/>
  <c r="V13890" i="3"/>
  <c r="S13890" i="3" s="1"/>
  <c r="U13890" i="3" s="1"/>
  <c r="V13905" i="3"/>
  <c r="S13905" i="3" s="1"/>
  <c r="U13905" i="3" s="1"/>
  <c r="V13920" i="3"/>
  <c r="S13920" i="3" s="1"/>
  <c r="U13920" i="3" s="1"/>
  <c r="V13935" i="3"/>
  <c r="S13935" i="3" s="1"/>
  <c r="U13935" i="3" s="1"/>
  <c r="V13950" i="3"/>
  <c r="S13950" i="3" s="1"/>
  <c r="U13950" i="3" s="1"/>
  <c r="V13965" i="3"/>
  <c r="S13965" i="3" s="1"/>
  <c r="U13965" i="3" s="1"/>
  <c r="V13970" i="3"/>
  <c r="S13970" i="3" s="1"/>
  <c r="U13970" i="3" s="1"/>
  <c r="V13985" i="3"/>
  <c r="S13985" i="3" s="1"/>
  <c r="U13985" i="3" s="1"/>
  <c r="V14000" i="3"/>
  <c r="S14000" i="3" s="1"/>
  <c r="U14000" i="3" s="1"/>
  <c r="V14015" i="3"/>
  <c r="S14015" i="3" s="1"/>
  <c r="U14015" i="3" s="1"/>
  <c r="V14030" i="3"/>
  <c r="S14030" i="3" s="1"/>
  <c r="U14030" i="3" s="1"/>
  <c r="V14045" i="3"/>
  <c r="S14045" i="3" s="1"/>
  <c r="U14045" i="3" s="1"/>
  <c r="V14060" i="3"/>
  <c r="S14060" i="3" s="1"/>
  <c r="U14060" i="3" s="1"/>
  <c r="V13975" i="3"/>
  <c r="S13975" i="3" s="1"/>
  <c r="U13975" i="3" s="1"/>
  <c r="V13990" i="3"/>
  <c r="S13990" i="3" s="1"/>
  <c r="U13990" i="3" s="1"/>
  <c r="V14005" i="3"/>
  <c r="S14005" i="3" s="1"/>
  <c r="U14005" i="3" s="1"/>
  <c r="V14020" i="3"/>
  <c r="S14020" i="3" s="1"/>
  <c r="U14020" i="3" s="1"/>
  <c r="V14035" i="3"/>
  <c r="S14035" i="3" s="1"/>
  <c r="U14035" i="3" s="1"/>
  <c r="V14050" i="3"/>
  <c r="S14050" i="3" s="1"/>
  <c r="U14050" i="3" s="1"/>
  <c r="V14065" i="3"/>
  <c r="S14065" i="3" s="1"/>
  <c r="U14065" i="3" s="1"/>
  <c r="V13980" i="3"/>
  <c r="S13980" i="3" s="1"/>
  <c r="U13980" i="3" s="1"/>
  <c r="V13995" i="3"/>
  <c r="S13995" i="3" s="1"/>
  <c r="U13995" i="3" s="1"/>
  <c r="V14010" i="3"/>
  <c r="S14010" i="3" s="1"/>
  <c r="U14010" i="3" s="1"/>
  <c r="V14025" i="3"/>
  <c r="S14025" i="3" s="1"/>
  <c r="U14025" i="3" s="1"/>
  <c r="V14040" i="3"/>
  <c r="S14040" i="3" s="1"/>
  <c r="U14040" i="3" s="1"/>
  <c r="V14055" i="3"/>
  <c r="S14055" i="3" s="1"/>
  <c r="U14055" i="3" s="1"/>
  <c r="V14070" i="3"/>
  <c r="S14070" i="3" s="1"/>
  <c r="U14070" i="3" s="1"/>
  <c r="V14078" i="3"/>
  <c r="S14078" i="3" s="1"/>
  <c r="U14078" i="3" s="1"/>
  <c r="V14108" i="3"/>
  <c r="S14108" i="3" s="1"/>
  <c r="U14108" i="3" s="1"/>
  <c r="V14138" i="3"/>
  <c r="S14138" i="3" s="1"/>
  <c r="U14138" i="3" s="1"/>
  <c r="V14168" i="3"/>
  <c r="S14168" i="3" s="1"/>
  <c r="U14168" i="3" s="1"/>
  <c r="V14198" i="3"/>
  <c r="S14198" i="3" s="1"/>
  <c r="U14198" i="3" s="1"/>
  <c r="V14228" i="3"/>
  <c r="S14228" i="3" s="1"/>
  <c r="U14228" i="3" s="1"/>
  <c r="V14258" i="3"/>
  <c r="S14258" i="3" s="1"/>
  <c r="U14258" i="3" s="1"/>
  <c r="V14088" i="3"/>
  <c r="S14088" i="3" s="1"/>
  <c r="U14088" i="3" s="1"/>
  <c r="V14118" i="3"/>
  <c r="S14118" i="3" s="1"/>
  <c r="U14118" i="3" s="1"/>
  <c r="V14148" i="3"/>
  <c r="S14148" i="3" s="1"/>
  <c r="U14148" i="3" s="1"/>
  <c r="V14178" i="3"/>
  <c r="S14178" i="3" s="1"/>
  <c r="U14178" i="3" s="1"/>
  <c r="V14208" i="3"/>
  <c r="S14208" i="3" s="1"/>
  <c r="U14208" i="3" s="1"/>
  <c r="V14238" i="3"/>
  <c r="S14238" i="3" s="1"/>
  <c r="U14238" i="3" s="1"/>
  <c r="V14268" i="3"/>
  <c r="S14268" i="3" s="1"/>
  <c r="U14268" i="3" s="1"/>
  <c r="V14098" i="3"/>
  <c r="S14098" i="3" s="1"/>
  <c r="U14098" i="3" s="1"/>
  <c r="V14128" i="3"/>
  <c r="S14128" i="3" s="1"/>
  <c r="U14128" i="3" s="1"/>
  <c r="V14158" i="3"/>
  <c r="S14158" i="3" s="1"/>
  <c r="U14158" i="3" s="1"/>
  <c r="V14188" i="3"/>
  <c r="S14188" i="3" s="1"/>
  <c r="U14188" i="3" s="1"/>
  <c r="V14218" i="3"/>
  <c r="S14218" i="3" s="1"/>
  <c r="U14218" i="3" s="1"/>
  <c r="V14248" i="3"/>
  <c r="S14248" i="3" s="1"/>
  <c r="U14248" i="3" s="1"/>
  <c r="V14278" i="3"/>
  <c r="S14278" i="3" s="1"/>
  <c r="U14278" i="3" s="1"/>
  <c r="V14079" i="3"/>
  <c r="S14079" i="3" s="1"/>
  <c r="U14079" i="3" s="1"/>
  <c r="V14109" i="3"/>
  <c r="S14109" i="3" s="1"/>
  <c r="U14109" i="3" s="1"/>
  <c r="V14139" i="3"/>
  <c r="S14139" i="3" s="1"/>
  <c r="U14139" i="3" s="1"/>
  <c r="V14169" i="3"/>
  <c r="S14169" i="3" s="1"/>
  <c r="U14169" i="3" s="1"/>
  <c r="V14199" i="3"/>
  <c r="S14199" i="3" s="1"/>
  <c r="U14199" i="3" s="1"/>
  <c r="V14229" i="3"/>
  <c r="S14229" i="3" s="1"/>
  <c r="U14229" i="3" s="1"/>
  <c r="V14259" i="3"/>
  <c r="S14259" i="3" s="1"/>
  <c r="U14259" i="3" s="1"/>
  <c r="V14089" i="3"/>
  <c r="S14089" i="3" s="1"/>
  <c r="U14089" i="3" s="1"/>
  <c r="V14119" i="3"/>
  <c r="S14119" i="3" s="1"/>
  <c r="U14119" i="3" s="1"/>
  <c r="V14149" i="3"/>
  <c r="S14149" i="3" s="1"/>
  <c r="U14149" i="3" s="1"/>
  <c r="V14179" i="3"/>
  <c r="S14179" i="3" s="1"/>
  <c r="U14179" i="3" s="1"/>
  <c r="V14209" i="3"/>
  <c r="S14209" i="3" s="1"/>
  <c r="U14209" i="3" s="1"/>
  <c r="V14239" i="3"/>
  <c r="S14239" i="3" s="1"/>
  <c r="U14239" i="3" s="1"/>
  <c r="V14269" i="3"/>
  <c r="S14269" i="3" s="1"/>
  <c r="U14269" i="3" s="1"/>
  <c r="V14099" i="3"/>
  <c r="S14099" i="3" s="1"/>
  <c r="U14099" i="3" s="1"/>
  <c r="V14129" i="3"/>
  <c r="S14129" i="3" s="1"/>
  <c r="U14129" i="3" s="1"/>
  <c r="V14159" i="3"/>
  <c r="S14159" i="3" s="1"/>
  <c r="U14159" i="3" s="1"/>
  <c r="V14189" i="3"/>
  <c r="S14189" i="3" s="1"/>
  <c r="U14189" i="3" s="1"/>
  <c r="V14219" i="3"/>
  <c r="S14219" i="3" s="1"/>
  <c r="U14219" i="3" s="1"/>
  <c r="V14249" i="3"/>
  <c r="S14249" i="3" s="1"/>
  <c r="U14249" i="3" s="1"/>
  <c r="V14279" i="3"/>
  <c r="S14279" i="3" s="1"/>
  <c r="U14279" i="3" s="1"/>
  <c r="V14285" i="3"/>
  <c r="S14285" i="3" s="1"/>
  <c r="U14285" i="3" s="1"/>
  <c r="V14300" i="3"/>
  <c r="S14300" i="3" s="1"/>
  <c r="U14300" i="3" s="1"/>
  <c r="V14315" i="3"/>
  <c r="S14315" i="3" s="1"/>
  <c r="U14315" i="3" s="1"/>
  <c r="V14330" i="3"/>
  <c r="S14330" i="3" s="1"/>
  <c r="U14330" i="3" s="1"/>
  <c r="V14345" i="3"/>
  <c r="S14345" i="3" s="1"/>
  <c r="U14345" i="3" s="1"/>
  <c r="V14360" i="3"/>
  <c r="S14360" i="3" s="1"/>
  <c r="U14360" i="3" s="1"/>
  <c r="V14375" i="3"/>
  <c r="S14375" i="3" s="1"/>
  <c r="U14375" i="3" s="1"/>
  <c r="V14290" i="3"/>
  <c r="S14290" i="3" s="1"/>
  <c r="U14290" i="3" s="1"/>
  <c r="V14305" i="3"/>
  <c r="S14305" i="3" s="1"/>
  <c r="U14305" i="3" s="1"/>
  <c r="V14320" i="3"/>
  <c r="S14320" i="3" s="1"/>
  <c r="U14320" i="3" s="1"/>
  <c r="V14335" i="3"/>
  <c r="S14335" i="3" s="1"/>
  <c r="U14335" i="3" s="1"/>
  <c r="V14350" i="3"/>
  <c r="S14350" i="3" s="1"/>
  <c r="U14350" i="3" s="1"/>
  <c r="V14365" i="3"/>
  <c r="S14365" i="3" s="1"/>
  <c r="U14365" i="3" s="1"/>
  <c r="V14380" i="3"/>
  <c r="S14380" i="3" s="1"/>
  <c r="U14380" i="3" s="1"/>
  <c r="V14295" i="3"/>
  <c r="S14295" i="3" s="1"/>
  <c r="U14295" i="3" s="1"/>
  <c r="V14310" i="3"/>
  <c r="S14310" i="3" s="1"/>
  <c r="U14310" i="3" s="1"/>
  <c r="V14325" i="3"/>
  <c r="S14325" i="3" s="1"/>
  <c r="U14325" i="3" s="1"/>
  <c r="V14340" i="3"/>
  <c r="S14340" i="3" s="1"/>
  <c r="U14340" i="3" s="1"/>
  <c r="V14355" i="3"/>
  <c r="S14355" i="3" s="1"/>
  <c r="U14355" i="3" s="1"/>
  <c r="V14370" i="3"/>
  <c r="S14370" i="3" s="1"/>
  <c r="U14370" i="3" s="1"/>
  <c r="V14385" i="3"/>
  <c r="S14385" i="3" s="1"/>
  <c r="U14385" i="3" s="1"/>
  <c r="V4" i="3"/>
  <c r="S4" i="3" s="1"/>
  <c r="U4" i="3" s="1"/>
  <c r="U14378" i="3"/>
  <c r="U13228" i="3"/>
  <c r="U12988" i="3"/>
  <c r="U12788" i="3"/>
  <c r="U12708" i="3"/>
  <c r="U12678" i="3"/>
  <c r="U12524" i="3"/>
  <c r="U12128" i="3"/>
  <c r="U16038" i="3"/>
  <c r="U15884" i="3"/>
  <c r="U15178" i="3"/>
  <c r="U15198" i="3"/>
  <c r="U15015" i="3"/>
  <c r="U15095" i="3"/>
  <c r="U14964" i="3"/>
  <c r="U14297" i="3"/>
  <c r="U13537" i="3"/>
  <c r="U13242" i="3"/>
  <c r="U13207" i="3"/>
  <c r="U12837" i="3"/>
  <c r="U12747" i="3"/>
  <c r="U12767" i="3"/>
  <c r="U12677" i="3"/>
  <c r="U16017" i="3"/>
  <c r="U15023" i="3"/>
  <c r="U14339" i="3"/>
  <c r="U14299" i="3"/>
  <c r="U14206" i="3"/>
  <c r="U14069" i="3"/>
  <c r="U14009" i="3"/>
  <c r="U13969" i="3"/>
  <c r="U13939" i="3"/>
  <c r="U13809" i="3"/>
  <c r="U13679" i="3"/>
  <c r="U13479" i="3"/>
  <c r="U13406" i="3"/>
  <c r="U13246" i="3"/>
  <c r="U13326" i="3"/>
  <c r="U13209" i="3"/>
  <c r="U13149" i="3"/>
  <c r="U13119" i="3"/>
  <c r="U12989" i="3"/>
  <c r="U12949" i="3"/>
  <c r="U12819" i="3"/>
  <c r="U12749" i="3"/>
  <c r="U12789" i="3"/>
  <c r="U12709" i="3"/>
  <c r="U12659" i="3"/>
  <c r="U12679" i="3"/>
  <c r="U12619" i="3"/>
  <c r="U12526" i="3"/>
  <c r="U12329" i="3"/>
  <c r="U12289" i="3"/>
  <c r="U12259" i="3"/>
  <c r="U12089" i="3"/>
  <c r="U11999" i="3"/>
  <c r="U12019" i="3"/>
  <c r="U11969" i="3"/>
  <c r="U11929" i="3"/>
  <c r="U15979" i="3"/>
  <c r="U15937" i="3"/>
  <c r="U15817" i="3"/>
  <c r="U15766" i="3"/>
  <c r="U15729" i="3"/>
  <c r="U15559" i="3"/>
  <c r="U15529" i="3"/>
  <c r="U15399" i="3"/>
  <c r="U15269" i="3"/>
  <c r="U15229" i="3"/>
  <c r="U15159" i="3"/>
  <c r="U15199" i="3"/>
  <c r="U14937" i="3"/>
  <c r="U15017" i="3"/>
  <c r="U14869" i="3"/>
  <c r="U14799" i="3"/>
  <c r="U14739" i="3"/>
  <c r="U14609" i="3"/>
  <c r="U14579" i="3"/>
  <c r="U14409" i="3"/>
  <c r="U7660" i="3"/>
  <c r="U7330" i="3"/>
  <c r="U7165" i="3"/>
  <c r="U7220" i="3"/>
  <c r="U7050" i="3"/>
  <c r="U7090" i="3"/>
  <c r="U7020" i="3"/>
  <c r="U6960" i="3"/>
  <c r="U6980" i="3"/>
  <c r="U6930" i="3"/>
  <c r="U6850" i="3"/>
  <c r="U6890" i="3"/>
  <c r="U11840" i="3"/>
  <c r="U11550" i="3"/>
  <c r="U11470" i="3"/>
  <c r="U11510" i="3"/>
  <c r="U11440" i="3"/>
  <c r="U11380" i="3"/>
  <c r="U11310" i="3"/>
  <c r="U11250" i="3"/>
  <c r="U11270" i="3"/>
  <c r="U11220" i="3"/>
  <c r="U11140" i="3"/>
  <c r="U11180" i="3"/>
  <c r="U11110" i="3"/>
  <c r="U11050" i="3"/>
  <c r="U10980" i="3"/>
  <c r="U11020" i="3"/>
  <c r="U10960" i="3"/>
  <c r="U11000" i="3"/>
  <c r="U10940" i="3"/>
  <c r="U10859" i="3"/>
  <c r="U10888" i="3"/>
  <c r="U10798" i="3"/>
  <c r="U10768" i="3"/>
  <c r="U10728" i="3"/>
  <c r="U10808" i="3"/>
  <c r="U10710" i="3"/>
  <c r="U10650" i="3"/>
  <c r="U10690" i="3"/>
  <c r="U10630" i="3"/>
  <c r="U10670" i="3"/>
  <c r="U10610" i="3"/>
  <c r="U10560" i="3"/>
  <c r="U10600" i="3"/>
  <c r="U10540" i="3"/>
  <c r="U10470" i="3"/>
  <c r="U10410" i="3"/>
  <c r="U10450" i="3"/>
  <c r="U10490" i="3"/>
  <c r="U10380" i="3"/>
  <c r="U10320" i="3"/>
  <c r="U10360" i="3"/>
  <c r="U10340" i="3"/>
  <c r="U10290" i="3"/>
  <c r="U10230" i="3"/>
  <c r="U10270" i="3"/>
  <c r="U10210" i="3"/>
  <c r="U10250" i="3"/>
  <c r="U10190" i="3"/>
  <c r="U10140" i="3"/>
  <c r="U10180" i="3"/>
  <c r="U10120" i="3"/>
  <c r="U10160" i="3"/>
  <c r="U10100" i="3"/>
  <c r="U10019" i="3"/>
  <c r="U9899" i="3"/>
  <c r="U9979" i="3"/>
  <c r="U10059" i="3"/>
  <c r="U9939" i="3"/>
  <c r="U10048" i="3"/>
  <c r="U9928" i="3"/>
  <c r="U10008" i="3"/>
  <c r="U9888" i="3"/>
  <c r="U9968" i="3"/>
  <c r="U9870" i="3"/>
  <c r="U9810" i="3"/>
  <c r="U9850" i="3"/>
  <c r="U9790" i="3"/>
  <c r="U9830" i="3"/>
  <c r="U9770" i="3"/>
  <c r="U9720" i="3"/>
  <c r="U9760" i="3"/>
  <c r="U9700" i="3"/>
  <c r="U9740" i="3"/>
  <c r="U9650" i="3"/>
  <c r="U9590" i="3"/>
  <c r="U9540" i="3"/>
  <c r="U9480" i="3"/>
  <c r="U9520" i="3"/>
  <c r="U9460" i="3"/>
  <c r="U9500" i="3"/>
  <c r="U9450" i="3"/>
  <c r="U9390" i="3"/>
  <c r="U9430" i="3"/>
  <c r="U9370" i="3"/>
  <c r="U9410" i="3"/>
  <c r="U9350" i="3"/>
  <c r="U9300" i="3"/>
  <c r="U9340" i="3"/>
  <c r="U9280" i="3"/>
  <c r="U9320" i="3"/>
  <c r="U9260" i="3"/>
  <c r="U9179" i="3"/>
  <c r="U9059" i="3"/>
  <c r="U9139" i="3"/>
  <c r="U9219" i="3"/>
  <c r="U9099" i="3"/>
  <c r="U9208" i="3"/>
  <c r="U9088" i="3"/>
  <c r="U9168" i="3"/>
  <c r="U9048" i="3"/>
  <c r="U9128" i="3"/>
  <c r="U9030" i="3"/>
  <c r="U9010" i="3"/>
  <c r="U8950" i="3"/>
  <c r="U8990" i="3"/>
  <c r="U8930" i="3"/>
  <c r="U8880" i="3"/>
  <c r="U8920" i="3"/>
  <c r="U8860" i="3"/>
  <c r="U8900" i="3"/>
  <c r="U8840" i="3"/>
  <c r="U8790" i="3"/>
  <c r="U8730" i="3"/>
  <c r="U8770" i="3"/>
  <c r="U8810" i="3"/>
  <c r="U8750" i="3"/>
  <c r="U8700" i="3"/>
  <c r="U8640" i="3"/>
  <c r="U8680" i="3"/>
  <c r="U8620" i="3"/>
  <c r="U8660" i="3"/>
  <c r="U8610" i="3"/>
  <c r="U8550" i="3"/>
  <c r="U8590" i="3"/>
  <c r="U8530" i="3"/>
  <c r="U8570" i="3"/>
  <c r="U8510" i="3"/>
  <c r="U8460" i="3"/>
  <c r="U8440" i="3"/>
  <c r="U8480" i="3"/>
  <c r="U8420" i="3"/>
  <c r="U8339" i="3"/>
  <c r="U8219" i="3"/>
  <c r="U8299" i="3"/>
  <c r="U8379" i="3"/>
  <c r="U8259" i="3"/>
  <c r="U8368" i="3"/>
  <c r="U8208" i="3"/>
  <c r="U8288" i="3"/>
  <c r="U8190" i="3"/>
  <c r="U8130" i="3"/>
  <c r="U8170" i="3"/>
  <c r="U8110" i="3"/>
  <c r="U8150" i="3"/>
  <c r="U8090" i="3"/>
  <c r="U8040" i="3"/>
  <c r="U8080" i="3"/>
  <c r="U8020" i="3"/>
  <c r="U8060" i="3"/>
  <c r="U7950" i="3"/>
  <c r="U7890" i="3"/>
  <c r="U7930" i="3"/>
  <c r="U7970" i="3"/>
  <c r="U7910" i="3"/>
  <c r="U7860" i="3"/>
  <c r="U7800" i="3"/>
  <c r="U7840" i="3"/>
  <c r="U7780" i="3"/>
  <c r="U7820" i="3"/>
  <c r="U7770" i="3"/>
  <c r="U7710" i="3"/>
  <c r="U7750" i="3"/>
  <c r="U7690" i="3"/>
  <c r="U7730" i="3"/>
  <c r="U6820" i="3"/>
  <c r="U6760" i="3"/>
  <c r="U6800" i="3"/>
  <c r="U6740" i="3"/>
  <c r="U6659" i="3"/>
  <c r="U6539" i="3"/>
  <c r="U6619" i="3"/>
  <c r="U6699" i="3"/>
  <c r="U6579" i="3"/>
  <c r="U6688" i="3"/>
  <c r="U6598" i="3"/>
  <c r="U6568" i="3"/>
  <c r="U6648" i="3"/>
  <c r="U6528" i="3"/>
  <c r="U6608" i="3"/>
  <c r="U6510" i="3"/>
  <c r="U6450" i="3"/>
  <c r="U6490" i="3"/>
  <c r="U6430" i="3"/>
  <c r="U6470" i="3"/>
  <c r="U6410" i="3"/>
  <c r="U6360" i="3"/>
  <c r="U6400" i="3"/>
  <c r="U6340" i="3"/>
  <c r="U6380" i="3"/>
  <c r="U6320" i="3"/>
  <c r="U6270" i="3"/>
  <c r="U6210" i="3"/>
  <c r="U6250" i="3"/>
  <c r="U6290" i="3"/>
  <c r="U6230" i="3"/>
  <c r="U6180" i="3"/>
  <c r="U6120" i="3"/>
  <c r="U6160" i="3"/>
  <c r="U6100" i="3"/>
  <c r="U6140" i="3"/>
  <c r="U6090" i="3"/>
  <c r="U6030" i="3"/>
  <c r="U6070" i="3"/>
  <c r="U6010" i="3"/>
  <c r="U6050" i="3"/>
  <c r="U5990" i="3"/>
  <c r="U5980" i="3"/>
  <c r="U5920" i="3"/>
  <c r="U5960" i="3"/>
  <c r="U5900" i="3"/>
  <c r="U5819" i="3"/>
  <c r="U5699" i="3"/>
  <c r="U5779" i="3"/>
  <c r="U5859" i="3"/>
  <c r="U5739" i="3"/>
  <c r="U5848" i="3"/>
  <c r="U5728" i="3"/>
  <c r="U5808" i="3"/>
  <c r="U5688" i="3"/>
  <c r="U5768" i="3"/>
  <c r="U5670" i="3"/>
  <c r="U5610" i="3"/>
  <c r="U5650" i="3"/>
  <c r="U5590" i="3"/>
  <c r="U5630" i="3"/>
  <c r="U5570" i="3"/>
  <c r="U5520" i="3"/>
  <c r="U5560" i="3"/>
  <c r="U5500" i="3"/>
  <c r="U5540" i="3"/>
  <c r="U5480" i="3"/>
  <c r="U5430" i="3"/>
  <c r="U5370" i="3"/>
  <c r="U5410" i="3"/>
  <c r="U5450" i="3"/>
  <c r="U5390" i="3"/>
  <c r="U5340" i="3"/>
  <c r="U5280" i="3"/>
  <c r="U5265" i="3"/>
  <c r="U5320" i="3"/>
  <c r="U5260" i="3"/>
  <c r="U5300" i="3"/>
  <c r="U5250" i="3"/>
  <c r="U5235" i="3"/>
  <c r="U5190" i="3"/>
  <c r="U5230" i="3"/>
  <c r="U5170" i="3"/>
  <c r="U5210" i="3"/>
  <c r="U5195" i="3"/>
  <c r="U5150" i="3"/>
  <c r="U5100" i="3"/>
  <c r="U5140" i="3"/>
  <c r="U5080" i="3"/>
  <c r="U5065" i="3"/>
  <c r="U5120" i="3"/>
  <c r="U5060" i="3"/>
  <c r="U4979" i="3"/>
  <c r="U4859" i="3"/>
  <c r="U5029" i="3"/>
  <c r="U4939" i="3"/>
  <c r="U5019" i="3"/>
  <c r="U4899" i="3"/>
  <c r="U5008" i="3"/>
  <c r="U4978" i="3"/>
  <c r="U4888" i="3"/>
  <c r="U4968" i="3"/>
  <c r="U4848" i="3"/>
  <c r="U4928" i="3"/>
  <c r="U4898" i="3"/>
  <c r="U4830" i="3"/>
  <c r="U4770" i="3"/>
  <c r="U4810" i="3"/>
  <c r="U4750" i="3"/>
  <c r="U4735" i="3"/>
  <c r="U4730" i="3"/>
  <c r="U4680" i="3"/>
  <c r="U4720" i="3"/>
  <c r="U4705" i="3"/>
  <c r="U4660" i="3"/>
  <c r="U4700" i="3"/>
  <c r="U4590" i="3"/>
  <c r="U4575" i="3"/>
  <c r="U4530" i="3"/>
  <c r="U4570" i="3"/>
  <c r="U4610" i="3"/>
  <c r="U4550" i="3"/>
  <c r="U4535" i="3"/>
  <c r="U4440" i="3"/>
  <c r="U4480" i="3"/>
  <c r="U4420" i="3"/>
  <c r="U4505" i="3"/>
  <c r="U4460" i="3"/>
  <c r="U4350" i="3"/>
  <c r="U4390" i="3"/>
  <c r="U4375" i="3"/>
  <c r="U4330" i="3"/>
  <c r="U4370" i="3"/>
  <c r="U4310" i="3"/>
  <c r="U4260" i="3"/>
  <c r="U4245" i="3"/>
  <c r="U4300" i="3"/>
  <c r="U4240" i="3"/>
  <c r="U4280" i="3"/>
  <c r="U4220" i="3"/>
  <c r="U4205" i="3"/>
  <c r="U4139" i="3"/>
  <c r="U4019" i="3"/>
  <c r="U4099" i="3"/>
  <c r="U4179" i="3"/>
  <c r="U4149" i="3"/>
  <c r="U4168" i="3"/>
  <c r="U4048" i="3"/>
  <c r="U4128" i="3"/>
  <c r="U4098" i="3"/>
  <c r="U4008" i="3"/>
  <c r="U4088" i="3"/>
  <c r="U3990" i="3"/>
  <c r="U3930" i="3"/>
  <c r="U3915" i="3"/>
  <c r="U3970" i="3"/>
  <c r="U3910" i="3"/>
  <c r="U3980" i="3"/>
  <c r="U3890" i="3"/>
  <c r="U3885" i="3"/>
  <c r="U3870" i="3"/>
  <c r="U3840" i="3"/>
  <c r="U3880" i="3"/>
  <c r="U3860" i="3"/>
  <c r="U3845" i="3"/>
  <c r="U3800" i="3"/>
  <c r="U3750" i="3"/>
  <c r="U3690" i="3"/>
  <c r="U3730" i="3"/>
  <c r="U3770" i="3"/>
  <c r="U3710" i="3"/>
  <c r="U3660" i="3"/>
  <c r="U3600" i="3"/>
  <c r="U3640" i="3"/>
  <c r="U3610" i="3"/>
  <c r="U3580" i="3"/>
  <c r="U3620" i="3"/>
  <c r="U3590" i="3"/>
  <c r="U3570" i="3"/>
  <c r="U3525" i="3"/>
  <c r="U3510" i="3"/>
  <c r="U3550" i="3"/>
  <c r="U3490" i="3"/>
  <c r="U3530" i="3"/>
  <c r="U3470" i="3"/>
  <c r="U3420" i="3"/>
  <c r="U3460" i="3"/>
  <c r="U3400" i="3"/>
  <c r="U3440" i="3"/>
  <c r="U3380" i="3"/>
  <c r="U3299" i="3"/>
  <c r="U3179" i="3"/>
  <c r="U3259" i="3"/>
  <c r="U3339" i="3"/>
  <c r="U3328" i="3"/>
  <c r="U3208" i="3"/>
  <c r="U3288" i="3"/>
  <c r="U3168" i="3"/>
  <c r="U3248" i="3"/>
  <c r="U3150" i="3"/>
  <c r="U3130" i="3"/>
  <c r="U3070" i="3"/>
  <c r="U3110" i="3"/>
  <c r="U3050" i="3"/>
  <c r="U3015" i="3"/>
  <c r="U3000" i="3"/>
  <c r="U3040" i="3"/>
  <c r="U2980" i="3"/>
  <c r="U3035" i="3"/>
  <c r="U3020" i="3"/>
  <c r="U2960" i="3"/>
  <c r="U2910" i="3"/>
  <c r="U2890" i="3"/>
  <c r="U2930" i="3"/>
  <c r="U2870" i="3"/>
  <c r="U2820" i="3"/>
  <c r="U2760" i="3"/>
  <c r="U2800" i="3"/>
  <c r="U2740" i="3"/>
  <c r="U2780" i="3"/>
  <c r="U2730" i="3"/>
  <c r="U2670" i="3"/>
  <c r="U2710" i="3"/>
  <c r="U2650" i="3"/>
  <c r="U2690" i="3"/>
  <c r="U2630" i="3"/>
  <c r="U2580" i="3"/>
  <c r="U2620" i="3"/>
  <c r="U2560" i="3"/>
  <c r="U2600" i="3"/>
  <c r="U2540" i="3"/>
  <c r="U2459" i="3"/>
  <c r="U2339" i="3"/>
  <c r="U2419" i="3"/>
  <c r="U2499" i="3"/>
  <c r="U2379" i="3"/>
  <c r="U2488" i="3"/>
  <c r="U2398" i="3"/>
  <c r="U2368" i="3"/>
  <c r="U2448" i="3"/>
  <c r="U2328" i="3"/>
  <c r="U2438" i="3"/>
  <c r="U2408" i="3"/>
  <c r="U2310" i="3"/>
  <c r="U2250" i="3"/>
  <c r="U2305" i="3"/>
  <c r="U2290" i="3"/>
  <c r="U2230" i="3"/>
  <c r="U2270" i="3"/>
  <c r="U2210" i="3"/>
  <c r="U2160" i="3"/>
  <c r="U2200" i="3"/>
  <c r="U2140" i="3"/>
  <c r="U2180" i="3"/>
  <c r="U2120" i="3"/>
  <c r="U2070" i="3"/>
  <c r="U2010" i="3"/>
  <c r="U2050" i="3"/>
  <c r="U2090" i="3"/>
  <c r="U2030" i="3"/>
  <c r="U1980" i="3"/>
  <c r="U1920" i="3"/>
  <c r="U1960" i="3"/>
  <c r="U1900" i="3"/>
  <c r="U1940" i="3"/>
  <c r="U1890" i="3"/>
  <c r="U1830" i="3"/>
  <c r="U1870" i="3"/>
  <c r="U1810" i="3"/>
  <c r="U1850" i="3"/>
  <c r="U1790" i="3"/>
  <c r="U1740" i="3"/>
  <c r="U1695" i="3"/>
  <c r="U1780" i="3"/>
  <c r="U1720" i="3"/>
  <c r="U1760" i="3"/>
  <c r="U1715" i="3"/>
  <c r="U1700" i="3"/>
  <c r="U1619" i="3"/>
  <c r="U1499" i="3"/>
  <c r="U1609" i="3"/>
  <c r="U1579" i="3"/>
  <c r="U1659" i="3"/>
  <c r="U1539" i="3"/>
  <c r="U1648" i="3"/>
  <c r="U1528" i="3"/>
  <c r="U1608" i="3"/>
  <c r="U1488" i="3"/>
  <c r="U1568" i="3"/>
  <c r="U1470" i="3"/>
  <c r="U1410" i="3"/>
  <c r="U1450" i="3"/>
  <c r="U1390" i="3"/>
  <c r="U1430" i="3"/>
  <c r="U1370" i="3"/>
  <c r="U1320" i="3"/>
  <c r="U1360" i="3"/>
  <c r="U1300" i="3"/>
  <c r="U1340" i="3"/>
  <c r="U1280" i="3"/>
  <c r="U1230" i="3"/>
  <c r="U1170" i="3"/>
  <c r="U1210" i="3"/>
  <c r="U1250" i="3"/>
  <c r="U1190" i="3"/>
  <c r="U1140" i="3"/>
  <c r="U1080" i="3"/>
  <c r="U1135" i="3"/>
  <c r="U1120" i="3"/>
  <c r="U1060" i="3"/>
  <c r="U1100" i="3"/>
  <c r="U1055" i="3"/>
  <c r="U1050" i="3"/>
  <c r="U990" i="3"/>
  <c r="U1030" i="3"/>
  <c r="U985" i="3"/>
  <c r="U970" i="3"/>
  <c r="U1010" i="3"/>
  <c r="U950" i="3"/>
  <c r="U900" i="3"/>
  <c r="U940" i="3"/>
  <c r="U880" i="3"/>
  <c r="U920" i="3"/>
  <c r="U860" i="3"/>
  <c r="U779" i="3"/>
  <c r="U659" i="3"/>
  <c r="U739" i="3"/>
  <c r="U819" i="3"/>
  <c r="U699" i="3"/>
  <c r="U808" i="3"/>
  <c r="U688" i="3"/>
  <c r="U768" i="3"/>
  <c r="U648" i="3"/>
  <c r="U728" i="3"/>
  <c r="U630" i="3"/>
  <c r="U570" i="3"/>
  <c r="U610" i="3"/>
  <c r="U550" i="3"/>
  <c r="U590" i="3"/>
  <c r="U530" i="3"/>
  <c r="U480" i="3"/>
  <c r="U520" i="3"/>
  <c r="U475" i="3"/>
  <c r="U460" i="3"/>
  <c r="U500" i="3"/>
  <c r="U440" i="3"/>
  <c r="U405" i="3"/>
  <c r="U390" i="3"/>
  <c r="U330" i="3"/>
  <c r="U370" i="3"/>
  <c r="U325" i="3"/>
  <c r="U410" i="3"/>
  <c r="U350" i="3"/>
  <c r="U300" i="3"/>
  <c r="U240" i="3"/>
  <c r="U280" i="3"/>
  <c r="U220" i="3"/>
  <c r="U260" i="3"/>
  <c r="U210" i="3"/>
  <c r="U150" i="3"/>
  <c r="U190" i="3"/>
  <c r="U130" i="3"/>
  <c r="U170" i="3"/>
  <c r="U110" i="3"/>
  <c r="U7636" i="3"/>
  <c r="U7576" i="3"/>
  <c r="U7616" i="3"/>
  <c r="U7656" i="3"/>
  <c r="U7596" i="3"/>
  <c r="U7461" i="3"/>
  <c r="U7421" i="3"/>
  <c r="U7550" i="3"/>
  <c r="U7370" i="3"/>
  <c r="U7181" i="3"/>
  <c r="U7161" i="3"/>
  <c r="U7131" i="3"/>
  <c r="U6981" i="3"/>
  <c r="U6926" i="3"/>
  <c r="U11856" i="3"/>
  <c r="U11701" i="3"/>
  <c r="U11741" i="3"/>
  <c r="U11621" i="3"/>
  <c r="U11690" i="3"/>
  <c r="U11570" i="3"/>
  <c r="U11551" i="3"/>
  <c r="U11491" i="3"/>
  <c r="U11511" i="3"/>
  <c r="U11451" i="3"/>
  <c r="U11381" i="3"/>
  <c r="U11421" i="3"/>
  <c r="U11251" i="3"/>
  <c r="U11291" i="3"/>
  <c r="U11221" i="3"/>
  <c r="U11161" i="3"/>
  <c r="U11181" i="3"/>
  <c r="U11131" i="3"/>
  <c r="U11051" i="3"/>
  <c r="U11091" i="3"/>
  <c r="U11021" i="3"/>
  <c r="U10961" i="3"/>
  <c r="U10771" i="3"/>
  <c r="U10731" i="3"/>
  <c r="U10920" i="3"/>
  <c r="U10880" i="3"/>
  <c r="U10840" i="3"/>
  <c r="U10666" i="3"/>
  <c r="U10646" i="3"/>
  <c r="U10516" i="3"/>
  <c r="U10596" i="3"/>
  <c r="U10466" i="3"/>
  <c r="U10446" i="3"/>
  <c r="U10336" i="3"/>
  <c r="U10316" i="3"/>
  <c r="U10296" i="3"/>
  <c r="U10286" i="3"/>
  <c r="U10266" i="3"/>
  <c r="U10156" i="3"/>
  <c r="U10136" i="3"/>
  <c r="U10116" i="3"/>
  <c r="U10021" i="3"/>
  <c r="U10041" i="3"/>
  <c r="U9981" i="3"/>
  <c r="U9941" i="3"/>
  <c r="U9930" i="3"/>
  <c r="U10070" i="3"/>
  <c r="U9890" i="3"/>
  <c r="U9871" i="3"/>
  <c r="U9851" i="3"/>
  <c r="U9831" i="3"/>
  <c r="U9721" i="3"/>
  <c r="U9731" i="3"/>
  <c r="U9701" i="3"/>
  <c r="U9681" i="3"/>
  <c r="U9631" i="3"/>
  <c r="U9571" i="3"/>
  <c r="U9611" i="3"/>
  <c r="U9651" i="3"/>
  <c r="U9521" i="3"/>
  <c r="U9461" i="3"/>
  <c r="U9501" i="3"/>
  <c r="U9451" i="3"/>
  <c r="U9391" i="3"/>
  <c r="U9431" i="3"/>
  <c r="U9371" i="3"/>
  <c r="U9411" i="3"/>
  <c r="U9351" i="3"/>
  <c r="U9301" i="3"/>
  <c r="U9341" i="3"/>
  <c r="U9321" i="3"/>
  <c r="U9261" i="3"/>
  <c r="U9091" i="3"/>
  <c r="U9051" i="3"/>
  <c r="U9240" i="3"/>
  <c r="U9200" i="3"/>
  <c r="U9160" i="3"/>
  <c r="U8986" i="3"/>
  <c r="U8966" i="3"/>
  <c r="U8946" i="3"/>
  <c r="U8836" i="3"/>
  <c r="U8786" i="3"/>
  <c r="U8766" i="3"/>
  <c r="U8656" i="3"/>
  <c r="U8636" i="3"/>
  <c r="U8616" i="3"/>
  <c r="U8611" i="3"/>
  <c r="U8551" i="3"/>
  <c r="U8591" i="3"/>
  <c r="U8571" i="3"/>
  <c r="U8511" i="3"/>
  <c r="U8501" i="3"/>
  <c r="U8441" i="3"/>
  <c r="U8481" i="3"/>
  <c r="U8421" i="3"/>
  <c r="U8371" i="3"/>
  <c r="U8251" i="3"/>
  <c r="U8331" i="3"/>
  <c r="U8211" i="3"/>
  <c r="U8291" i="3"/>
  <c r="U8400" i="3"/>
  <c r="U8280" i="3"/>
  <c r="U8360" i="3"/>
  <c r="U8240" i="3"/>
  <c r="U8320" i="3"/>
  <c r="U8200" i="3"/>
  <c r="U8146" i="3"/>
  <c r="U8186" i="3"/>
  <c r="U8126" i="3"/>
  <c r="U8166" i="3"/>
  <c r="U8106" i="3"/>
  <c r="U8056" i="3"/>
  <c r="U7996" i="3"/>
  <c r="U8036" i="3"/>
  <c r="U8076" i="3"/>
  <c r="U8016" i="3"/>
  <c r="U7966" i="3"/>
  <c r="U7906" i="3"/>
  <c r="U7946" i="3"/>
  <c r="U7886" i="3"/>
  <c r="U7926" i="3"/>
  <c r="U7876" i="3"/>
  <c r="U7816" i="3"/>
  <c r="U7856" i="3"/>
  <c r="U7836" i="3"/>
  <c r="U7776" i="3"/>
  <c r="U7771" i="3"/>
  <c r="U7751" i="3"/>
  <c r="U7731" i="3"/>
  <c r="U6796" i="3"/>
  <c r="U6736" i="3"/>
  <c r="U6776" i="3"/>
  <c r="U6816" i="3"/>
  <c r="U6756" i="3"/>
  <c r="U6661" i="3"/>
  <c r="U6621" i="3"/>
  <c r="U6581" i="3"/>
  <c r="U6570" i="3"/>
  <c r="U6530" i="3"/>
  <c r="U6511" i="3"/>
  <c r="U6421" i="3"/>
  <c r="U6491" i="3"/>
  <c r="U6471" i="3"/>
  <c r="U6361" i="3"/>
  <c r="U6331" i="3"/>
  <c r="U6341" i="3"/>
  <c r="U6321" i="3"/>
  <c r="U6211" i="3"/>
  <c r="U6291" i="3"/>
  <c r="U6181" i="3"/>
  <c r="U6191" i="3"/>
  <c r="U6161" i="3"/>
  <c r="U6141" i="3"/>
  <c r="U6061" i="3"/>
  <c r="U6031" i="3"/>
  <c r="U6011" i="3"/>
  <c r="U6021" i="3"/>
  <c r="U5991" i="3"/>
  <c r="U5981" i="3"/>
  <c r="U5891" i="3"/>
  <c r="U5961" i="3"/>
  <c r="U5851" i="3"/>
  <c r="U5731" i="3"/>
  <c r="U5811" i="3"/>
  <c r="U5691" i="3"/>
  <c r="U5771" i="3"/>
  <c r="U5880" i="3"/>
  <c r="U5760" i="3"/>
  <c r="U5840" i="3"/>
  <c r="U5720" i="3"/>
  <c r="U5800" i="3"/>
  <c r="U5680" i="3"/>
  <c r="U5626" i="3"/>
  <c r="U5666" i="3"/>
  <c r="U5606" i="3"/>
  <c r="U5646" i="3"/>
  <c r="U5586" i="3"/>
  <c r="U5536" i="3"/>
  <c r="U5476" i="3"/>
  <c r="U5516" i="3"/>
  <c r="U5556" i="3"/>
  <c r="U5496" i="3"/>
  <c r="U5446" i="3"/>
  <c r="U5386" i="3"/>
  <c r="U5426" i="3"/>
  <c r="U5366" i="3"/>
  <c r="U5406" i="3"/>
  <c r="U5356" i="3"/>
  <c r="U5296" i="3"/>
  <c r="U5336" i="3"/>
  <c r="U5276" i="3"/>
  <c r="U5316" i="3"/>
  <c r="U5256" i="3"/>
  <c r="U5206" i="3"/>
  <c r="U5246" i="3"/>
  <c r="U5186" i="3"/>
  <c r="U5226" i="3"/>
  <c r="U5166" i="3"/>
  <c r="U5116" i="3"/>
  <c r="U5056" i="3"/>
  <c r="U5136" i="3"/>
  <c r="U5076" i="3"/>
  <c r="U4981" i="3"/>
  <c r="U4861" i="3"/>
  <c r="U4941" i="3"/>
  <c r="U5021" i="3"/>
  <c r="U4901" i="3"/>
  <c r="U5010" i="3"/>
  <c r="U4890" i="3"/>
  <c r="U4970" i="3"/>
  <c r="U4850" i="3"/>
  <c r="U4930" i="3"/>
  <c r="U4831" i="3"/>
  <c r="U4771" i="3"/>
  <c r="U4811" i="3"/>
  <c r="U4751" i="3"/>
  <c r="U4791" i="3"/>
  <c r="U4731" i="3"/>
  <c r="U4681" i="3"/>
  <c r="U4721" i="3"/>
  <c r="U4661" i="3"/>
  <c r="U4701" i="3"/>
  <c r="U4641" i="3"/>
  <c r="U4591" i="3"/>
  <c r="U4531" i="3"/>
  <c r="U4571" i="3"/>
  <c r="U4611" i="3"/>
  <c r="U4551" i="3"/>
  <c r="U4501" i="3"/>
  <c r="U4441" i="3"/>
  <c r="U4481" i="3"/>
  <c r="U4421" i="3"/>
  <c r="U4461" i="3"/>
  <c r="U4411" i="3"/>
  <c r="U4351" i="3"/>
  <c r="U4391" i="3"/>
  <c r="U4331" i="3"/>
  <c r="U4371" i="3"/>
  <c r="U4311" i="3"/>
  <c r="U4261" i="3"/>
  <c r="U4301" i="3"/>
  <c r="U4241" i="3"/>
  <c r="U4281" i="3"/>
  <c r="U4221" i="3"/>
  <c r="U4171" i="3"/>
  <c r="U4141" i="3"/>
  <c r="U4081" i="3"/>
  <c r="U4051" i="3"/>
  <c r="U4021" i="3"/>
  <c r="U4131" i="3"/>
  <c r="U4101" i="3"/>
  <c r="U4011" i="3"/>
  <c r="U4181" i="3"/>
  <c r="U4091" i="3"/>
  <c r="U4061" i="3"/>
  <c r="U4001" i="3"/>
  <c r="U4200" i="3"/>
  <c r="U4170" i="3"/>
  <c r="U4080" i="3"/>
  <c r="U4050" i="3"/>
  <c r="U4160" i="3"/>
  <c r="U4130" i="3"/>
  <c r="U4040" i="3"/>
  <c r="U4010" i="3"/>
  <c r="U4150" i="3"/>
  <c r="U4120" i="3"/>
  <c r="U4090" i="3"/>
  <c r="U4000" i="3"/>
  <c r="U3991" i="3"/>
  <c r="U3946" i="3"/>
  <c r="U3931" i="3"/>
  <c r="U3986" i="3"/>
  <c r="U3971" i="3"/>
  <c r="U3941" i="3"/>
  <c r="U3926" i="3"/>
  <c r="U3911" i="3"/>
  <c r="U3966" i="3"/>
  <c r="U3951" i="3"/>
  <c r="U3906" i="3"/>
  <c r="U3891" i="3"/>
  <c r="U3856" i="3"/>
  <c r="U3841" i="3"/>
  <c r="U3811" i="3"/>
  <c r="U3796" i="3"/>
  <c r="U3881" i="3"/>
  <c r="U3836" i="3"/>
  <c r="U3821" i="3"/>
  <c r="U3876" i="3"/>
  <c r="U3861" i="3"/>
  <c r="U3816" i="3"/>
  <c r="U3801" i="3"/>
  <c r="U3781" i="3"/>
  <c r="U3766" i="3"/>
  <c r="U3751" i="3"/>
  <c r="U3706" i="3"/>
  <c r="U3691" i="3"/>
  <c r="U3746" i="3"/>
  <c r="U3731" i="3"/>
  <c r="U3686" i="3"/>
  <c r="U3771" i="3"/>
  <c r="U3741" i="3"/>
  <c r="U3726" i="3"/>
  <c r="U3711" i="3"/>
  <c r="U3676" i="3"/>
  <c r="U3661" i="3"/>
  <c r="U3616" i="3"/>
  <c r="U3601" i="3"/>
  <c r="U3656" i="3"/>
  <c r="U3641" i="3"/>
  <c r="U3611" i="3"/>
  <c r="U3596" i="3"/>
  <c r="U3581" i="3"/>
  <c r="U3636" i="3"/>
  <c r="U3621" i="3"/>
  <c r="U3576" i="3"/>
  <c r="U3571" i="3"/>
  <c r="U3526" i="3"/>
  <c r="U3511" i="3"/>
  <c r="U3481" i="3"/>
  <c r="U3566" i="3"/>
  <c r="U3551" i="3"/>
  <c r="U3506" i="3"/>
  <c r="U3491" i="3"/>
  <c r="U3546" i="3"/>
  <c r="U3531" i="3"/>
  <c r="U3486" i="3"/>
  <c r="U3471" i="3"/>
  <c r="U3451" i="3"/>
  <c r="U3436" i="3"/>
  <c r="U3421" i="3"/>
  <c r="U3376" i="3"/>
  <c r="U3461" i="3"/>
  <c r="U3416" i="3"/>
  <c r="U3401" i="3"/>
  <c r="U3456" i="3"/>
  <c r="U3441" i="3"/>
  <c r="U3411" i="3"/>
  <c r="U3396" i="3"/>
  <c r="U3381" i="3"/>
  <c r="U3331" i="3"/>
  <c r="U3301" i="3"/>
  <c r="U3211" i="3"/>
  <c r="U3181" i="3"/>
  <c r="U3291" i="3"/>
  <c r="U3261" i="3"/>
  <c r="U3201" i="3"/>
  <c r="U3171" i="3"/>
  <c r="U3341" i="3"/>
  <c r="U3251" i="3"/>
  <c r="U3221" i="3"/>
  <c r="U3360" i="3"/>
  <c r="U3330" i="3"/>
  <c r="U3240" i="3"/>
  <c r="U3210" i="3"/>
  <c r="U3350" i="3"/>
  <c r="U3320" i="3"/>
  <c r="U3290" i="3"/>
  <c r="U3200" i="3"/>
  <c r="U3170" i="3"/>
  <c r="U3280" i="3"/>
  <c r="U3250" i="3"/>
  <c r="U3160" i="3"/>
  <c r="U3151" i="3"/>
  <c r="U3121" i="3"/>
  <c r="U3106" i="3"/>
  <c r="U3091" i="3"/>
  <c r="U3146" i="3"/>
  <c r="U3131" i="3"/>
  <c r="U3086" i="3"/>
  <c r="U3071" i="3"/>
  <c r="U3126" i="3"/>
  <c r="U3111" i="3"/>
  <c r="U3081" i="3"/>
  <c r="U3066" i="3"/>
  <c r="U3051" i="3"/>
  <c r="U3016" i="3"/>
  <c r="U3001" i="3"/>
  <c r="U2956" i="3"/>
  <c r="U3041" i="3"/>
  <c r="U2996" i="3"/>
  <c r="U2981" i="3"/>
  <c r="U2951" i="3"/>
  <c r="U3036" i="3"/>
  <c r="U3021" i="3"/>
  <c r="U2976" i="3"/>
  <c r="U2961" i="3"/>
  <c r="U2926" i="3"/>
  <c r="U2911" i="3"/>
  <c r="U2866" i="3"/>
  <c r="U2851" i="3"/>
  <c r="U2921" i="3"/>
  <c r="U2906" i="3"/>
  <c r="U2891" i="3"/>
  <c r="U2846" i="3"/>
  <c r="U2931" i="3"/>
  <c r="U2886" i="3"/>
  <c r="U2871" i="3"/>
  <c r="U2791" i="3"/>
  <c r="U2776" i="3"/>
  <c r="U2761" i="3"/>
  <c r="U2816" i="3"/>
  <c r="U2801" i="3"/>
  <c r="U2756" i="3"/>
  <c r="U2741" i="3"/>
  <c r="U2796" i="3"/>
  <c r="U2781" i="3"/>
  <c r="U2751" i="3"/>
  <c r="U2736" i="3"/>
  <c r="U2731" i="3"/>
  <c r="U2686" i="3"/>
  <c r="U2671" i="3"/>
  <c r="U2666" i="3"/>
  <c r="U2651" i="3"/>
  <c r="U2721" i="3"/>
  <c r="U2706" i="3"/>
  <c r="U2691" i="3"/>
  <c r="U2646" i="3"/>
  <c r="U2631" i="3"/>
  <c r="U2596" i="3"/>
  <c r="U2581" i="3"/>
  <c r="U2536" i="3"/>
  <c r="U2621" i="3"/>
  <c r="U2591" i="3"/>
  <c r="U2576" i="3"/>
  <c r="U2561" i="3"/>
  <c r="U2616" i="3"/>
  <c r="U2601" i="3"/>
  <c r="U2556" i="3"/>
  <c r="U2541" i="3"/>
  <c r="U2491" i="3"/>
  <c r="U2461" i="3"/>
  <c r="U2401" i="3"/>
  <c r="U2371" i="3"/>
  <c r="U2341" i="3"/>
  <c r="U2451" i="3"/>
  <c r="U2421" i="3"/>
  <c r="U2331" i="3"/>
  <c r="U2501" i="3"/>
  <c r="U2411" i="3"/>
  <c r="U2381" i="3"/>
  <c r="U2321" i="3"/>
  <c r="U2520" i="3"/>
  <c r="U2490" i="3"/>
  <c r="U2400" i="3"/>
  <c r="U2370" i="3"/>
  <c r="U2480" i="3"/>
  <c r="U2450" i="3"/>
  <c r="U2360" i="3"/>
  <c r="U2330" i="3"/>
  <c r="U2470" i="3"/>
  <c r="U2440" i="3"/>
  <c r="U2410" i="3"/>
  <c r="U2320" i="3"/>
  <c r="U2311" i="3"/>
  <c r="U2266" i="3"/>
  <c r="U2251" i="3"/>
  <c r="U2306" i="3"/>
  <c r="U2291" i="3"/>
  <c r="U2261" i="3"/>
  <c r="U2246" i="3"/>
  <c r="U2231" i="3"/>
  <c r="U2286" i="3"/>
  <c r="U2271" i="3"/>
  <c r="U2226" i="3"/>
  <c r="U2211" i="3"/>
  <c r="U2176" i="3"/>
  <c r="U2161" i="3"/>
  <c r="U2131" i="3"/>
  <c r="U2116" i="3"/>
  <c r="U2201" i="3"/>
  <c r="U2156" i="3"/>
  <c r="U2141" i="3"/>
  <c r="U2196" i="3"/>
  <c r="U2181" i="3"/>
  <c r="U2136" i="3"/>
  <c r="U2121" i="3"/>
  <c r="U2101" i="3"/>
  <c r="U2086" i="3"/>
  <c r="U2071" i="3"/>
  <c r="U2026" i="3"/>
  <c r="U2011" i="3"/>
  <c r="U2066" i="3"/>
  <c r="U2051" i="3"/>
  <c r="U2006" i="3"/>
  <c r="U2091" i="3"/>
  <c r="U2061" i="3"/>
  <c r="U2046" i="3"/>
  <c r="U2031" i="3"/>
  <c r="U1996" i="3"/>
  <c r="U1981" i="3"/>
  <c r="U1936" i="3"/>
  <c r="U1921" i="3"/>
  <c r="U1976" i="3"/>
  <c r="U1961" i="3"/>
  <c r="U1931" i="3"/>
  <c r="U1916" i="3"/>
  <c r="U1901" i="3"/>
  <c r="U1956" i="3"/>
  <c r="U1941" i="3"/>
  <c r="U1896" i="3"/>
  <c r="U1891" i="3"/>
  <c r="U1846" i="3"/>
  <c r="U1831" i="3"/>
  <c r="U1801" i="3"/>
  <c r="U1886" i="3"/>
  <c r="U1871" i="3"/>
  <c r="U1826" i="3"/>
  <c r="U1811" i="3"/>
  <c r="U1866" i="3"/>
  <c r="U1851" i="3"/>
  <c r="U1806" i="3"/>
  <c r="U1791" i="3"/>
  <c r="U1771" i="3"/>
  <c r="U1756" i="3"/>
  <c r="U1741" i="3"/>
  <c r="U1696" i="3"/>
  <c r="U1781" i="3"/>
  <c r="U1736" i="3"/>
  <c r="U1721" i="3"/>
  <c r="U1776" i="3"/>
  <c r="U1761" i="3"/>
  <c r="U1731" i="3"/>
  <c r="U1716" i="3"/>
  <c r="U1701" i="3"/>
  <c r="U1651" i="3"/>
  <c r="U1621" i="3"/>
  <c r="U1531" i="3"/>
  <c r="U1501" i="3"/>
  <c r="U1611" i="3"/>
  <c r="U1581" i="3"/>
  <c r="U1571" i="3"/>
  <c r="U1541" i="3"/>
  <c r="U1680" i="3"/>
  <c r="U1650" i="3"/>
  <c r="U1560" i="3"/>
  <c r="U1530" i="3"/>
  <c r="U1670" i="3"/>
  <c r="U1640" i="3"/>
  <c r="U1610" i="3"/>
  <c r="U1520" i="3"/>
  <c r="U1490" i="3"/>
  <c r="U1600" i="3"/>
  <c r="U1570" i="3"/>
  <c r="U1480" i="3"/>
  <c r="U1471" i="3"/>
  <c r="U1466" i="3"/>
  <c r="U1451" i="3"/>
  <c r="U1406" i="3"/>
  <c r="U1391" i="3"/>
  <c r="U1446" i="3"/>
  <c r="U1431" i="3"/>
  <c r="U1401" i="3"/>
  <c r="U1386" i="3"/>
  <c r="U1371" i="3"/>
  <c r="U1336" i="3"/>
  <c r="U1321" i="3"/>
  <c r="U1276" i="3"/>
  <c r="U1361" i="3"/>
  <c r="U1316" i="3"/>
  <c r="U1301" i="3"/>
  <c r="U1356" i="3"/>
  <c r="U1341" i="3"/>
  <c r="U1296" i="3"/>
  <c r="U1281" i="3"/>
  <c r="U1246" i="3"/>
  <c r="U1231" i="3"/>
  <c r="U1186" i="3"/>
  <c r="U1171" i="3"/>
  <c r="U1241" i="3"/>
  <c r="U1226" i="3"/>
  <c r="U1211" i="3"/>
  <c r="U1166" i="3"/>
  <c r="U1251" i="3"/>
  <c r="U1206" i="3"/>
  <c r="U1191" i="3"/>
  <c r="U1156" i="3"/>
  <c r="U1141" i="3"/>
  <c r="U1136" i="3"/>
  <c r="U1121" i="3"/>
  <c r="U1076" i="3"/>
  <c r="U1061" i="3"/>
  <c r="U1116" i="3"/>
  <c r="U1101" i="3"/>
  <c r="U1071" i="3"/>
  <c r="U1056" i="3"/>
  <c r="U1051" i="3"/>
  <c r="U1006" i="3"/>
  <c r="U991" i="3"/>
  <c r="U1046" i="3"/>
  <c r="U1031" i="3"/>
  <c r="U986" i="3"/>
  <c r="U971" i="3"/>
  <c r="U1041" i="3"/>
  <c r="U1026" i="3"/>
  <c r="U1011" i="3"/>
  <c r="U966" i="3"/>
  <c r="U951" i="3"/>
  <c r="U916" i="3"/>
  <c r="U901" i="3"/>
  <c r="U856" i="3"/>
  <c r="U941" i="3"/>
  <c r="U911" i="3"/>
  <c r="U896" i="3"/>
  <c r="U881" i="3"/>
  <c r="U936" i="3"/>
  <c r="U921" i="3"/>
  <c r="U876" i="3"/>
  <c r="U861" i="3"/>
  <c r="U811" i="3"/>
  <c r="U781" i="3"/>
  <c r="U721" i="3"/>
  <c r="U691" i="3"/>
  <c r="U661" i="3"/>
  <c r="U771" i="3"/>
  <c r="U741" i="3"/>
  <c r="U651" i="3"/>
  <c r="U821" i="3"/>
  <c r="U731" i="3"/>
  <c r="U701" i="3"/>
  <c r="U641" i="3"/>
  <c r="U840" i="3"/>
  <c r="U810" i="3"/>
  <c r="U720" i="3"/>
  <c r="U690" i="3"/>
  <c r="U800" i="3"/>
  <c r="U770" i="3"/>
  <c r="U680" i="3"/>
  <c r="U650" i="3"/>
  <c r="U790" i="3"/>
  <c r="U640" i="3"/>
  <c r="U631" i="3"/>
  <c r="U586" i="3"/>
  <c r="U571" i="3"/>
  <c r="U626" i="3"/>
  <c r="U611" i="3"/>
  <c r="U581" i="3"/>
  <c r="U566" i="3"/>
  <c r="U551" i="3"/>
  <c r="U606" i="3"/>
  <c r="U591" i="3"/>
  <c r="U546" i="3"/>
  <c r="U531" i="3"/>
  <c r="U496" i="3"/>
  <c r="U481" i="3"/>
  <c r="U451" i="3"/>
  <c r="U436" i="3"/>
  <c r="U521" i="3"/>
  <c r="U476" i="3"/>
  <c r="U461" i="3"/>
  <c r="U516" i="3"/>
  <c r="U501" i="3"/>
  <c r="U421" i="3"/>
  <c r="U406" i="3"/>
  <c r="U391" i="3"/>
  <c r="U346" i="3"/>
  <c r="U331" i="3"/>
  <c r="U386" i="3"/>
  <c r="U371" i="3"/>
  <c r="U326" i="3"/>
  <c r="U411" i="3"/>
  <c r="U381" i="3"/>
  <c r="U366" i="3"/>
  <c r="U351" i="3"/>
  <c r="U316" i="3"/>
  <c r="U301" i="3"/>
  <c r="U256" i="3"/>
  <c r="U241" i="3"/>
  <c r="U251" i="3"/>
  <c r="U236" i="3"/>
  <c r="U221" i="3"/>
  <c r="U276" i="3"/>
  <c r="U261" i="3"/>
  <c r="U216" i="3"/>
  <c r="U211" i="3"/>
  <c r="U166" i="3"/>
  <c r="U151" i="3"/>
  <c r="U121" i="3"/>
  <c r="U206" i="3"/>
  <c r="U191" i="3"/>
  <c r="U146" i="3"/>
  <c r="U131" i="3"/>
  <c r="U186" i="3"/>
  <c r="U171" i="3"/>
  <c r="U91" i="3"/>
  <c r="U76" i="3"/>
  <c r="U61" i="3"/>
  <c r="U16" i="3"/>
  <c r="U101" i="3"/>
  <c r="U56" i="3"/>
  <c r="U41" i="3"/>
  <c r="U96" i="3"/>
  <c r="U81" i="3"/>
  <c r="U51" i="3"/>
  <c r="U36" i="3"/>
  <c r="U21" i="3"/>
  <c r="U7648" i="3"/>
  <c r="U7633" i="3"/>
  <c r="U7588" i="3"/>
  <c r="U7573" i="3"/>
  <c r="U7583" i="3"/>
  <c r="U7568" i="3"/>
  <c r="U7653" i="3"/>
  <c r="U7608" i="3"/>
  <c r="U7593" i="3"/>
  <c r="U7555" i="3"/>
  <c r="U7525" i="3"/>
  <c r="U7435" i="3"/>
  <c r="U7405" i="3"/>
  <c r="U7545" i="3"/>
  <c r="U7515" i="3"/>
  <c r="U7485" i="3"/>
  <c r="U7395" i="3"/>
  <c r="U7365" i="3"/>
  <c r="U7475" i="3"/>
  <c r="U7445" i="3"/>
  <c r="U7494" i="3"/>
  <c r="U7464" i="3"/>
  <c r="U7434" i="3"/>
  <c r="U7544" i="3"/>
  <c r="U7514" i="3"/>
  <c r="U7424" i="3"/>
  <c r="U7394" i="3"/>
  <c r="U7504" i="3"/>
  <c r="U7474" i="3"/>
  <c r="U7414" i="3"/>
  <c r="U7384" i="3"/>
  <c r="U7354" i="3"/>
  <c r="U7318" i="3"/>
  <c r="U7303" i="3"/>
  <c r="U7258" i="3"/>
  <c r="U7343" i="3"/>
  <c r="U7253" i="3"/>
  <c r="U7338" i="3"/>
  <c r="U7323" i="3"/>
  <c r="U7278" i="3"/>
  <c r="U7263" i="3"/>
  <c r="U7228" i="3"/>
  <c r="U7213" i="3"/>
  <c r="U7168" i="3"/>
  <c r="U7153" i="3"/>
  <c r="U7223" i="3"/>
  <c r="U7208" i="3"/>
  <c r="U7193" i="3"/>
  <c r="U7148" i="3"/>
  <c r="U7233" i="3"/>
  <c r="U7188" i="3"/>
  <c r="U7173" i="3"/>
  <c r="U7093" i="3"/>
  <c r="U7078" i="3"/>
  <c r="U7063" i="3"/>
  <c r="U7118" i="3"/>
  <c r="U7103" i="3"/>
  <c r="U7058" i="3"/>
  <c r="U7043" i="3"/>
  <c r="U7098" i="3"/>
  <c r="U7083" i="3"/>
  <c r="U7053" i="3"/>
  <c r="U7038" i="3"/>
  <c r="U7033" i="3"/>
  <c r="U6988" i="3"/>
  <c r="U6973" i="3"/>
  <c r="U7028" i="3"/>
  <c r="U7013" i="3"/>
  <c r="U7023" i="3"/>
  <c r="U7008" i="3"/>
  <c r="U6993" i="3"/>
  <c r="U6948" i="3"/>
  <c r="U6933" i="3"/>
  <c r="U6898" i="3"/>
  <c r="U6883" i="3"/>
  <c r="U6838" i="3"/>
  <c r="U6923" i="3"/>
  <c r="U6893" i="3"/>
  <c r="U6878" i="3"/>
  <c r="U6863" i="3"/>
  <c r="U6918" i="3"/>
  <c r="U6903" i="3"/>
  <c r="U6858" i="3"/>
  <c r="U6843" i="3"/>
  <c r="U11803" i="3"/>
  <c r="U11788" i="3"/>
  <c r="U11773" i="3"/>
  <c r="U11828" i="3"/>
  <c r="U11813" i="3"/>
  <c r="U11768" i="3"/>
  <c r="U11853" i="3"/>
  <c r="U11808" i="3"/>
  <c r="U11793" i="3"/>
  <c r="U11763" i="3"/>
  <c r="U11755" i="3"/>
  <c r="U11725" i="3"/>
  <c r="U11635" i="3"/>
  <c r="U11605" i="3"/>
  <c r="U11715" i="3"/>
  <c r="U11685" i="3"/>
  <c r="U11705" i="3"/>
  <c r="U11675" i="3"/>
  <c r="U11645" i="3"/>
  <c r="U11555" i="3"/>
  <c r="U11754" i="3"/>
  <c r="U11664" i="3"/>
  <c r="U11634" i="3"/>
  <c r="U11744" i="3"/>
  <c r="U11714" i="3"/>
  <c r="U11654" i="3"/>
  <c r="U11624" i="3"/>
  <c r="U11594" i="3"/>
  <c r="U11704" i="3"/>
  <c r="U11674" i="3"/>
  <c r="U11584" i="3"/>
  <c r="U11554" i="3"/>
  <c r="U11473" i="3"/>
  <c r="U11458" i="3"/>
  <c r="U11543" i="3"/>
  <c r="U11498" i="3"/>
  <c r="U11483" i="3"/>
  <c r="U11538" i="3"/>
  <c r="U11523" i="3"/>
  <c r="U11478" i="3"/>
  <c r="U11463" i="3"/>
  <c r="U11443" i="3"/>
  <c r="U11428" i="3"/>
  <c r="U11413" i="3"/>
  <c r="U11368" i="3"/>
  <c r="U11353" i="3"/>
  <c r="U11408" i="3"/>
  <c r="U11393" i="3"/>
  <c r="U11403" i="3"/>
  <c r="U11388" i="3"/>
  <c r="U11373" i="3"/>
  <c r="U11338" i="3"/>
  <c r="U11323" i="3"/>
  <c r="U11278" i="3"/>
  <c r="U11263" i="3"/>
  <c r="U11318" i="3"/>
  <c r="U11303" i="3"/>
  <c r="U11273" i="3"/>
  <c r="U11258" i="3"/>
  <c r="U11243" i="3"/>
  <c r="U11298" i="3"/>
  <c r="U11283" i="3"/>
  <c r="U11238" i="3"/>
  <c r="U11233" i="3"/>
  <c r="U11143" i="3"/>
  <c r="U11228" i="3"/>
  <c r="U11213" i="3"/>
  <c r="U11168" i="3"/>
  <c r="U11153" i="3"/>
  <c r="U11208" i="3"/>
  <c r="U11193" i="3"/>
  <c r="U11148" i="3"/>
  <c r="U11133" i="3"/>
  <c r="U11113" i="3"/>
  <c r="U11098" i="3"/>
  <c r="U11083" i="3"/>
  <c r="U11038" i="3"/>
  <c r="U11123" i="3"/>
  <c r="U11078" i="3"/>
  <c r="U11063" i="3"/>
  <c r="U11073" i="3"/>
  <c r="U11058" i="3"/>
  <c r="U11043" i="3"/>
  <c r="U11008" i="3"/>
  <c r="U10993" i="3"/>
  <c r="U10948" i="3"/>
  <c r="U10933" i="3"/>
  <c r="U10988" i="3"/>
  <c r="U10973" i="3"/>
  <c r="U10943" i="3"/>
  <c r="U10928" i="3"/>
  <c r="U11013" i="3"/>
  <c r="U10968" i="3"/>
  <c r="U10953" i="3"/>
  <c r="U10915" i="3"/>
  <c r="U10885" i="3"/>
  <c r="U10905" i="3"/>
  <c r="U10875" i="3"/>
  <c r="U10845" i="3"/>
  <c r="U10755" i="3"/>
  <c r="U10725" i="3"/>
  <c r="U10835" i="3"/>
  <c r="U10805" i="3"/>
  <c r="U10715" i="3"/>
  <c r="U10914" i="3"/>
  <c r="U10854" i="3"/>
  <c r="U10824" i="3"/>
  <c r="U10794" i="3"/>
  <c r="U10904" i="3"/>
  <c r="U10874" i="3"/>
  <c r="U10784" i="3"/>
  <c r="U10754" i="3"/>
  <c r="U10774" i="3"/>
  <c r="U10744" i="3"/>
  <c r="U10714" i="3"/>
  <c r="U10678" i="3"/>
  <c r="U10663" i="3"/>
  <c r="U10618" i="3"/>
  <c r="U10703" i="3"/>
  <c r="U10658" i="3"/>
  <c r="U10643" i="3"/>
  <c r="U10613" i="3"/>
  <c r="U10698" i="3"/>
  <c r="U10683" i="3"/>
  <c r="U10638" i="3"/>
  <c r="U10623" i="3"/>
  <c r="U10588" i="3"/>
  <c r="U10573" i="3"/>
  <c r="U10583" i="3"/>
  <c r="U10568" i="3"/>
  <c r="U10553" i="3"/>
  <c r="U10508" i="3"/>
  <c r="U10593" i="3"/>
  <c r="U10548" i="3"/>
  <c r="U10533" i="3"/>
  <c r="U10498" i="3"/>
  <c r="U10483" i="3"/>
  <c r="U10453" i="3"/>
  <c r="U10438" i="3"/>
  <c r="U10423" i="3"/>
  <c r="U10478" i="3"/>
  <c r="U10463" i="3"/>
  <c r="U10418" i="3"/>
  <c r="U10403" i="3"/>
  <c r="U10458" i="3"/>
  <c r="U10413" i="3"/>
  <c r="U10398" i="3"/>
  <c r="U10393" i="3"/>
  <c r="U10348" i="3"/>
  <c r="U10333" i="3"/>
  <c r="U10388" i="3"/>
  <c r="U10373" i="3"/>
  <c r="U10328" i="3"/>
  <c r="U10313" i="3"/>
  <c r="U10383" i="3"/>
  <c r="U10368" i="3"/>
  <c r="U10353" i="3"/>
  <c r="U10308" i="3"/>
  <c r="U10293" i="3"/>
  <c r="U10258" i="3"/>
  <c r="U10243" i="3"/>
  <c r="U10198" i="3"/>
  <c r="U10283" i="3"/>
  <c r="U10253" i="3"/>
  <c r="U10238" i="3"/>
  <c r="U10223" i="3"/>
  <c r="U10278" i="3"/>
  <c r="U10263" i="3"/>
  <c r="U10218" i="3"/>
  <c r="U10203" i="3"/>
  <c r="U10168" i="3"/>
  <c r="U10153" i="3"/>
  <c r="U10123" i="3"/>
  <c r="U10108" i="3"/>
  <c r="U10093" i="3"/>
  <c r="U10148" i="3"/>
  <c r="U10133" i="3"/>
  <c r="U10088" i="3"/>
  <c r="U10173" i="3"/>
  <c r="U10128" i="3"/>
  <c r="U10113" i="3"/>
  <c r="U10083" i="3"/>
  <c r="U10075" i="3"/>
  <c r="U10045" i="3"/>
  <c r="U9955" i="3"/>
  <c r="U9925" i="3"/>
  <c r="U10035" i="3"/>
  <c r="U10005" i="3"/>
  <c r="U9915" i="3"/>
  <c r="U9885" i="3"/>
  <c r="U10025" i="3"/>
  <c r="U9995" i="3"/>
  <c r="U9965" i="3"/>
  <c r="U9875" i="3"/>
  <c r="U10074" i="3"/>
  <c r="U9984" i="3"/>
  <c r="U9954" i="3"/>
  <c r="U9974" i="3"/>
  <c r="U9944" i="3"/>
  <c r="U9914" i="3"/>
  <c r="U10024" i="3"/>
  <c r="U9994" i="3"/>
  <c r="U9904" i="3"/>
  <c r="U9874" i="3"/>
  <c r="U9838" i="3"/>
  <c r="U9823" i="3"/>
  <c r="U9793" i="3"/>
  <c r="U9778" i="3"/>
  <c r="U9863" i="3"/>
  <c r="U9818" i="3"/>
  <c r="U9803" i="3"/>
  <c r="U9858" i="3"/>
  <c r="U9843" i="3"/>
  <c r="U9798" i="3"/>
  <c r="U9783" i="3"/>
  <c r="U9763" i="3"/>
  <c r="U9748" i="3"/>
  <c r="U9733" i="3"/>
  <c r="U9688" i="3"/>
  <c r="U9673" i="3"/>
  <c r="U9728" i="3"/>
  <c r="U9713" i="3"/>
  <c r="U9668" i="3"/>
  <c r="U9753" i="3"/>
  <c r="U9723" i="3"/>
  <c r="U9708" i="3"/>
  <c r="U9693" i="3"/>
  <c r="U9658" i="3"/>
  <c r="U9643" i="3"/>
  <c r="U9598" i="3"/>
  <c r="U9583" i="3"/>
  <c r="U9638" i="3"/>
  <c r="U9623" i="3"/>
  <c r="U9593" i="3"/>
  <c r="U9578" i="3"/>
  <c r="U9563" i="3"/>
  <c r="U9618" i="3"/>
  <c r="U9603" i="3"/>
  <c r="U9558" i="3"/>
  <c r="U9553" i="3"/>
  <c r="U9508" i="3"/>
  <c r="U9493" i="3"/>
  <c r="U9463" i="3"/>
  <c r="U9548" i="3"/>
  <c r="U9533" i="3"/>
  <c r="U9488" i="3"/>
  <c r="U9473" i="3"/>
  <c r="U9528" i="3"/>
  <c r="U9513" i="3"/>
  <c r="U9433" i="3"/>
  <c r="U9418" i="3"/>
  <c r="U9403" i="3"/>
  <c r="U9358" i="3"/>
  <c r="U9443" i="3"/>
  <c r="U9398" i="3"/>
  <c r="U9383" i="3"/>
  <c r="U9438" i="3"/>
  <c r="U9423" i="3"/>
  <c r="U9393" i="3"/>
  <c r="U9378" i="3"/>
  <c r="U9363" i="3"/>
  <c r="U9328" i="3"/>
  <c r="U9313" i="3"/>
  <c r="U9268" i="3"/>
  <c r="U9253" i="3"/>
  <c r="U9323" i="3"/>
  <c r="U9308" i="3"/>
  <c r="U9293" i="3"/>
  <c r="U9263" i="3"/>
  <c r="U9248" i="3"/>
  <c r="U9333" i="3"/>
  <c r="U9288" i="3"/>
  <c r="U9273" i="3"/>
  <c r="U9235" i="3"/>
  <c r="U9205" i="3"/>
  <c r="U9145" i="3"/>
  <c r="U9115" i="3"/>
  <c r="U9085" i="3"/>
  <c r="U9225" i="3"/>
  <c r="U9195" i="3"/>
  <c r="U9165" i="3"/>
  <c r="U9075" i="3"/>
  <c r="U9045" i="3"/>
  <c r="U9155" i="3"/>
  <c r="U9125" i="3"/>
  <c r="U9065" i="3"/>
  <c r="U9035" i="3"/>
  <c r="U9234" i="3"/>
  <c r="U9174" i="3"/>
  <c r="U9144" i="3"/>
  <c r="U9114" i="3"/>
  <c r="U9104" i="3"/>
  <c r="U9074" i="3"/>
  <c r="U9214" i="3"/>
  <c r="U9184" i="3"/>
  <c r="U9154" i="3"/>
  <c r="U9094" i="3"/>
  <c r="U9064" i="3"/>
  <c r="U9034" i="3"/>
  <c r="U8998" i="3"/>
  <c r="U8983" i="3"/>
  <c r="U8938" i="3"/>
  <c r="U9023" i="3"/>
  <c r="U8993" i="3"/>
  <c r="U8978" i="3"/>
  <c r="U8963" i="3"/>
  <c r="U8933" i="3"/>
  <c r="U9018" i="3"/>
  <c r="U9003" i="3"/>
  <c r="U8908" i="3"/>
  <c r="U8893" i="3"/>
  <c r="U8863" i="3"/>
  <c r="U8848" i="3"/>
  <c r="U8833" i="3"/>
  <c r="U8903" i="3"/>
  <c r="U8888" i="3"/>
  <c r="U8873" i="3"/>
  <c r="U8828" i="3"/>
  <c r="U8913" i="3"/>
  <c r="U8868" i="3"/>
  <c r="U8853" i="3"/>
  <c r="U8823" i="3"/>
  <c r="U8818" i="3"/>
  <c r="U8803" i="3"/>
  <c r="U8773" i="3"/>
  <c r="U8758" i="3"/>
  <c r="U8743" i="3"/>
  <c r="U8738" i="3"/>
  <c r="U8723" i="3"/>
  <c r="U8793" i="3"/>
  <c r="U8778" i="3"/>
  <c r="U8763" i="3"/>
  <c r="U8733" i="3"/>
  <c r="U8718" i="3"/>
  <c r="U8713" i="3"/>
  <c r="U8668" i="3"/>
  <c r="U8653" i="3"/>
  <c r="U8708" i="3"/>
  <c r="U8693" i="3"/>
  <c r="U8663" i="3"/>
  <c r="U8648" i="3"/>
  <c r="U8633" i="3"/>
  <c r="U8618" i="3"/>
  <c r="U8703" i="3"/>
  <c r="U8688" i="3"/>
  <c r="U8673" i="3"/>
  <c r="U8658" i="3"/>
  <c r="U8643" i="3"/>
  <c r="U8628" i="3"/>
  <c r="U8613" i="3"/>
  <c r="U8608" i="3"/>
  <c r="U8593" i="3"/>
  <c r="U8578" i="3"/>
  <c r="U8563" i="3"/>
  <c r="U8548" i="3"/>
  <c r="U8533" i="3"/>
  <c r="U8518" i="3"/>
  <c r="U8603" i="3"/>
  <c r="U8588" i="3"/>
  <c r="U8573" i="3"/>
  <c r="U8558" i="3"/>
  <c r="U8543" i="3"/>
  <c r="U8528" i="3"/>
  <c r="U8513" i="3"/>
  <c r="U8598" i="3"/>
  <c r="U8583" i="3"/>
  <c r="U8568" i="3"/>
  <c r="U8553" i="3"/>
  <c r="U8538" i="3"/>
  <c r="U8523" i="3"/>
  <c r="U8508" i="3"/>
  <c r="U8503" i="3"/>
  <c r="U8488" i="3"/>
  <c r="U8473" i="3"/>
  <c r="U8458" i="3"/>
  <c r="U8443" i="3"/>
  <c r="U8428" i="3"/>
  <c r="U8413" i="3"/>
  <c r="U8498" i="3"/>
  <c r="U8483" i="3"/>
  <c r="U8468" i="3"/>
  <c r="U8453" i="3"/>
  <c r="U8438" i="3"/>
  <c r="U8423" i="3"/>
  <c r="U8408" i="3"/>
  <c r="U8493" i="3"/>
  <c r="U8478" i="3"/>
  <c r="U8463" i="3"/>
  <c r="U8448" i="3"/>
  <c r="U8433" i="3"/>
  <c r="U8418" i="3"/>
  <c r="U8403" i="3"/>
  <c r="U8395" i="3"/>
  <c r="U8365" i="3"/>
  <c r="U8335" i="3"/>
  <c r="U8305" i="3"/>
  <c r="U8275" i="3"/>
  <c r="U8245" i="3"/>
  <c r="U8215" i="3"/>
  <c r="U8385" i="3"/>
  <c r="U8355" i="3"/>
  <c r="U8325" i="3"/>
  <c r="U8295" i="3"/>
  <c r="U8265" i="3"/>
  <c r="U8235" i="3"/>
  <c r="U8205" i="3"/>
  <c r="U8375" i="3"/>
  <c r="U8345" i="3"/>
  <c r="U8315" i="3"/>
  <c r="U8285" i="3"/>
  <c r="U8255" i="3"/>
  <c r="U8225" i="3"/>
  <c r="U8195" i="3"/>
  <c r="U8394" i="3"/>
  <c r="U8364" i="3"/>
  <c r="U8334" i="3"/>
  <c r="U8304" i="3"/>
  <c r="U8274" i="3"/>
  <c r="U8244" i="3"/>
  <c r="U8214" i="3"/>
  <c r="U8384" i="3"/>
  <c r="U8354" i="3"/>
  <c r="U8324" i="3"/>
  <c r="U8294" i="3"/>
  <c r="U8264" i="3"/>
  <c r="U8234" i="3"/>
  <c r="U8204" i="3"/>
  <c r="U8374" i="3"/>
  <c r="U8344" i="3"/>
  <c r="U8314" i="3"/>
  <c r="U8284" i="3"/>
  <c r="U8254" i="3"/>
  <c r="U8224" i="3"/>
  <c r="U8194" i="3"/>
  <c r="U8188" i="3"/>
  <c r="U8173" i="3"/>
  <c r="U8158" i="3"/>
  <c r="U8143" i="3"/>
  <c r="U8128" i="3"/>
  <c r="U8113" i="3"/>
  <c r="U8098" i="3"/>
  <c r="U8183" i="3"/>
  <c r="U8168" i="3"/>
  <c r="U8153" i="3"/>
  <c r="U8138" i="3"/>
  <c r="U8123" i="3"/>
  <c r="U8108" i="3"/>
  <c r="U8093" i="3"/>
  <c r="U8178" i="3"/>
  <c r="U8163" i="3"/>
  <c r="U8148" i="3"/>
  <c r="U8133" i="3"/>
  <c r="U8118" i="3"/>
  <c r="U8103" i="3"/>
  <c r="U8088" i="3"/>
  <c r="U8083" i="3"/>
  <c r="U8068" i="3"/>
  <c r="U8053" i="3"/>
  <c r="U8038" i="3"/>
  <c r="U8023" i="3"/>
  <c r="U8008" i="3"/>
  <c r="U7993" i="3"/>
  <c r="U8078" i="3"/>
  <c r="U8063" i="3"/>
  <c r="U8048" i="3"/>
  <c r="U8033" i="3"/>
  <c r="U8018" i="3"/>
  <c r="U8003" i="3"/>
  <c r="U7988" i="3"/>
  <c r="U8073" i="3"/>
  <c r="U8058" i="3"/>
  <c r="U8043" i="3"/>
  <c r="U8028" i="3"/>
  <c r="U8013" i="3"/>
  <c r="U7998" i="3"/>
  <c r="U7983" i="3"/>
  <c r="U7978" i="3"/>
  <c r="U7963" i="3"/>
  <c r="U7948" i="3"/>
  <c r="U7933" i="3"/>
  <c r="U7918" i="3"/>
  <c r="U7903" i="3"/>
  <c r="U7888" i="3"/>
  <c r="U7973" i="3"/>
  <c r="U7958" i="3"/>
  <c r="U7943" i="3"/>
  <c r="U7928" i="3"/>
  <c r="U7913" i="3"/>
  <c r="U7898" i="3"/>
  <c r="U7883" i="3"/>
  <c r="U7968" i="3"/>
  <c r="U7953" i="3"/>
  <c r="U7938" i="3"/>
  <c r="U7923" i="3"/>
  <c r="U7908" i="3"/>
  <c r="U7893" i="3"/>
  <c r="U7878" i="3"/>
  <c r="U7873" i="3"/>
  <c r="U7858" i="3"/>
  <c r="U7843" i="3"/>
  <c r="U7828" i="3"/>
  <c r="U7813" i="3"/>
  <c r="U7798" i="3"/>
  <c r="U7783" i="3"/>
  <c r="U7868" i="3"/>
  <c r="U7853" i="3"/>
  <c r="U7838" i="3"/>
  <c r="U7823" i="3"/>
  <c r="U7808" i="3"/>
  <c r="U7793" i="3"/>
  <c r="U7778" i="3"/>
  <c r="U7863" i="3"/>
  <c r="U7848" i="3"/>
  <c r="U7833" i="3"/>
  <c r="U7818" i="3"/>
  <c r="U7803" i="3"/>
  <c r="U7788" i="3"/>
  <c r="U7773" i="3"/>
  <c r="U7768" i="3"/>
  <c r="U7753" i="3"/>
  <c r="U7738" i="3"/>
  <c r="U7723" i="3"/>
  <c r="U7708" i="3"/>
  <c r="U7693" i="3"/>
  <c r="U7678" i="3"/>
  <c r="U7763" i="3"/>
  <c r="U7748" i="3"/>
  <c r="U7733" i="3"/>
  <c r="U7718" i="3"/>
  <c r="U7703" i="3"/>
  <c r="U7688" i="3"/>
  <c r="U7673" i="3"/>
  <c r="U7758" i="3"/>
  <c r="U7743" i="3"/>
  <c r="U7728" i="3"/>
  <c r="U7713" i="3"/>
  <c r="U7698" i="3"/>
  <c r="U7683" i="3"/>
  <c r="U7668" i="3"/>
  <c r="U6823" i="3"/>
  <c r="U6808" i="3"/>
  <c r="U6793" i="3"/>
  <c r="U6778" i="3"/>
  <c r="U6763" i="3"/>
  <c r="U6748" i="3"/>
  <c r="U6733" i="3"/>
  <c r="U6818" i="3"/>
  <c r="U6803" i="3"/>
  <c r="U6788" i="3"/>
  <c r="U6773" i="3"/>
  <c r="U6758" i="3"/>
  <c r="U6743" i="3"/>
  <c r="U6728" i="3"/>
  <c r="U6813" i="3"/>
  <c r="U6798" i="3"/>
  <c r="U6783" i="3"/>
  <c r="U6768" i="3"/>
  <c r="U6753" i="3"/>
  <c r="U6738" i="3"/>
  <c r="U6723" i="3"/>
  <c r="U6715" i="3"/>
  <c r="U6685" i="3"/>
  <c r="U6655" i="3"/>
  <c r="U6625" i="3"/>
  <c r="U6595" i="3"/>
  <c r="U6565" i="3"/>
  <c r="U6535" i="3"/>
  <c r="U6705" i="3"/>
  <c r="U6675" i="3"/>
  <c r="U6645" i="3"/>
  <c r="U6615" i="3"/>
  <c r="U6585" i="3"/>
  <c r="U6555" i="3"/>
  <c r="U6525" i="3"/>
  <c r="U6695" i="3"/>
  <c r="U6665" i="3"/>
  <c r="U6635" i="3"/>
  <c r="U6605" i="3"/>
  <c r="U6575" i="3"/>
  <c r="U6545" i="3"/>
  <c r="U6515" i="3"/>
  <c r="U6714" i="3"/>
  <c r="U6684" i="3"/>
  <c r="U6654" i="3"/>
  <c r="U6624" i="3"/>
  <c r="U6594" i="3"/>
  <c r="U6564" i="3"/>
  <c r="U6534" i="3"/>
  <c r="U6704" i="3"/>
  <c r="U6674" i="3"/>
  <c r="U6644" i="3"/>
  <c r="U6614" i="3"/>
  <c r="U6584" i="3"/>
  <c r="U6554" i="3"/>
  <c r="U6524" i="3"/>
  <c r="U6694" i="3"/>
  <c r="U6664" i="3"/>
  <c r="U6634" i="3"/>
  <c r="U6604" i="3"/>
  <c r="U6574" i="3"/>
  <c r="U6544" i="3"/>
  <c r="U6514" i="3"/>
  <c r="U6508" i="3"/>
  <c r="U6493" i="3"/>
  <c r="U6478" i="3"/>
  <c r="U6463" i="3"/>
  <c r="U6448" i="3"/>
  <c r="U6433" i="3"/>
  <c r="U6418" i="3"/>
  <c r="U6503" i="3"/>
  <c r="U6488" i="3"/>
  <c r="U6473" i="3"/>
  <c r="U6458" i="3"/>
  <c r="U6443" i="3"/>
  <c r="U6428" i="3"/>
  <c r="U6413" i="3"/>
  <c r="U6498" i="3"/>
  <c r="U6483" i="3"/>
  <c r="U6468" i="3"/>
  <c r="U6453" i="3"/>
  <c r="U6438" i="3"/>
  <c r="U6423" i="3"/>
  <c r="U6408" i="3"/>
  <c r="U6403" i="3"/>
  <c r="U6388" i="3"/>
  <c r="U6373" i="3"/>
  <c r="U6358" i="3"/>
  <c r="U6343" i="3"/>
  <c r="U6328" i="3"/>
  <c r="U6313" i="3"/>
  <c r="U6398" i="3"/>
  <c r="U6383" i="3"/>
  <c r="U6368" i="3"/>
  <c r="U6353" i="3"/>
  <c r="U6338" i="3"/>
  <c r="U6323" i="3"/>
  <c r="U6308" i="3"/>
  <c r="U6393" i="3"/>
  <c r="U6378" i="3"/>
  <c r="U6363" i="3"/>
  <c r="U6348" i="3"/>
  <c r="U6333" i="3"/>
  <c r="U6318" i="3"/>
  <c r="U6303" i="3"/>
  <c r="U6298" i="3"/>
  <c r="U6283" i="3"/>
  <c r="U6268" i="3"/>
  <c r="U6253" i="3"/>
  <c r="U6238" i="3"/>
  <c r="U6223" i="3"/>
  <c r="U6208" i="3"/>
  <c r="U6293" i="3"/>
  <c r="U6278" i="3"/>
  <c r="U6263" i="3"/>
  <c r="U6248" i="3"/>
  <c r="U6233" i="3"/>
  <c r="U6218" i="3"/>
  <c r="U6203" i="3"/>
  <c r="U6288" i="3"/>
  <c r="U6273" i="3"/>
  <c r="U6258" i="3"/>
  <c r="U6243" i="3"/>
  <c r="U6228" i="3"/>
  <c r="U6213" i="3"/>
  <c r="U6198" i="3"/>
  <c r="U6193" i="3"/>
  <c r="U6178" i="3"/>
  <c r="U6163" i="3"/>
  <c r="U6148" i="3"/>
  <c r="U6133" i="3"/>
  <c r="U6118" i="3"/>
  <c r="U6103" i="3"/>
  <c r="U6188" i="3"/>
  <c r="U6173" i="3"/>
  <c r="U6158" i="3"/>
  <c r="U6143" i="3"/>
  <c r="U6128" i="3"/>
  <c r="U6113" i="3"/>
  <c r="U6098" i="3"/>
  <c r="U6183" i="3"/>
  <c r="U6168" i="3"/>
  <c r="U6153" i="3"/>
  <c r="U6138" i="3"/>
  <c r="U6123" i="3"/>
  <c r="U6108" i="3"/>
  <c r="U6093" i="3"/>
  <c r="U6088" i="3"/>
  <c r="U6073" i="3"/>
  <c r="U6058" i="3"/>
  <c r="U6043" i="3"/>
  <c r="U6028" i="3"/>
  <c r="U6013" i="3"/>
  <c r="U5998" i="3"/>
  <c r="U6083" i="3"/>
  <c r="U6068" i="3"/>
  <c r="U6053" i="3"/>
  <c r="U6038" i="3"/>
  <c r="U6023" i="3"/>
  <c r="U6008" i="3"/>
  <c r="U5993" i="3"/>
  <c r="U6078" i="3"/>
  <c r="U6063" i="3"/>
  <c r="U6048" i="3"/>
  <c r="U6033" i="3"/>
  <c r="U6018" i="3"/>
  <c r="U6003" i="3"/>
  <c r="U5988" i="3"/>
  <c r="U5983" i="3"/>
  <c r="U5968" i="3"/>
  <c r="U5953" i="3"/>
  <c r="U5938" i="3"/>
  <c r="U5923" i="3"/>
  <c r="U5908" i="3"/>
  <c r="U5893" i="3"/>
  <c r="U5978" i="3"/>
  <c r="U5963" i="3"/>
  <c r="U5948" i="3"/>
  <c r="U5933" i="3"/>
  <c r="U5918" i="3"/>
  <c r="U5903" i="3"/>
  <c r="U5888" i="3"/>
  <c r="U5973" i="3"/>
  <c r="U5958" i="3"/>
  <c r="U5943" i="3"/>
  <c r="U5928" i="3"/>
  <c r="U5913" i="3"/>
  <c r="U5898" i="3"/>
  <c r="U5883" i="3"/>
  <c r="U5875" i="3"/>
  <c r="U5845" i="3"/>
  <c r="U5815" i="3"/>
  <c r="U5785" i="3"/>
  <c r="U5755" i="3"/>
  <c r="U5725" i="3"/>
  <c r="U5695" i="3"/>
  <c r="U5865" i="3"/>
  <c r="U5835" i="3"/>
  <c r="U5805" i="3"/>
  <c r="U5775" i="3"/>
  <c r="U5745" i="3"/>
  <c r="U5715" i="3"/>
  <c r="U5685" i="3"/>
  <c r="U5855" i="3"/>
  <c r="U5825" i="3"/>
  <c r="U5795" i="3"/>
  <c r="U5765" i="3"/>
  <c r="U5735" i="3"/>
  <c r="U5705" i="3"/>
  <c r="U5675" i="3"/>
  <c r="U5874" i="3"/>
  <c r="U5844" i="3"/>
  <c r="U5814" i="3"/>
  <c r="U5784" i="3"/>
  <c r="U5754" i="3"/>
  <c r="U5724" i="3"/>
  <c r="U5694" i="3"/>
  <c r="U5864" i="3"/>
  <c r="U5834" i="3"/>
  <c r="U5804" i="3"/>
  <c r="U5774" i="3"/>
  <c r="U5744" i="3"/>
  <c r="U5714" i="3"/>
  <c r="U5684" i="3"/>
  <c r="U5854" i="3"/>
  <c r="U5824" i="3"/>
  <c r="U5794" i="3"/>
  <c r="U5764" i="3"/>
  <c r="U5734" i="3"/>
  <c r="U5704" i="3"/>
  <c r="U5674" i="3"/>
  <c r="U5668" i="3"/>
  <c r="U5653" i="3"/>
  <c r="U5638" i="3"/>
  <c r="U5623" i="3"/>
  <c r="U5608" i="3"/>
  <c r="U5593" i="3"/>
  <c r="U5578" i="3"/>
  <c r="U5663" i="3"/>
  <c r="U5648" i="3"/>
  <c r="U5633" i="3"/>
  <c r="U5618" i="3"/>
  <c r="U5603" i="3"/>
  <c r="U5588" i="3"/>
  <c r="U5573" i="3"/>
  <c r="U5658" i="3"/>
  <c r="U5643" i="3"/>
  <c r="U5628" i="3"/>
  <c r="U5613" i="3"/>
  <c r="U5598" i="3"/>
  <c r="U5583" i="3"/>
  <c r="U5568" i="3"/>
  <c r="U5563" i="3"/>
  <c r="U5548" i="3"/>
  <c r="U5533" i="3"/>
  <c r="U5518" i="3"/>
  <c r="U5503" i="3"/>
  <c r="U5488" i="3"/>
  <c r="U5473" i="3"/>
  <c r="U5558" i="3"/>
  <c r="U5543" i="3"/>
  <c r="U5528" i="3"/>
  <c r="U5513" i="3"/>
  <c r="U5498" i="3"/>
  <c r="U5483" i="3"/>
  <c r="U5468" i="3"/>
  <c r="U5553" i="3"/>
  <c r="U5538" i="3"/>
  <c r="U5523" i="3"/>
  <c r="U5508" i="3"/>
  <c r="U5493" i="3"/>
  <c r="U5478" i="3"/>
  <c r="U5463" i="3"/>
  <c r="U5458" i="3"/>
  <c r="U5443" i="3"/>
  <c r="U5428" i="3"/>
  <c r="U5413" i="3"/>
  <c r="U5398" i="3"/>
  <c r="U5383" i="3"/>
  <c r="U5368" i="3"/>
  <c r="U5453" i="3"/>
  <c r="U5438" i="3"/>
  <c r="U5423" i="3"/>
  <c r="U5408" i="3"/>
  <c r="U5393" i="3"/>
  <c r="U5378" i="3"/>
  <c r="U5363" i="3"/>
  <c r="U5448" i="3"/>
  <c r="U5433" i="3"/>
  <c r="U5418" i="3"/>
  <c r="U5403" i="3"/>
  <c r="U5388" i="3"/>
  <c r="U5373" i="3"/>
  <c r="U5358" i="3"/>
  <c r="U5353" i="3"/>
  <c r="U5338" i="3"/>
  <c r="U5323" i="3"/>
  <c r="U5308" i="3"/>
  <c r="U5293" i="3"/>
  <c r="U5278" i="3"/>
  <c r="U5263" i="3"/>
  <c r="U5348" i="3"/>
  <c r="U5333" i="3"/>
  <c r="U5318" i="3"/>
  <c r="U5303" i="3"/>
  <c r="U5288" i="3"/>
  <c r="U5273" i="3"/>
  <c r="U5258" i="3"/>
  <c r="U5343" i="3"/>
  <c r="U5328" i="3"/>
  <c r="U5313" i="3"/>
  <c r="U5298" i="3"/>
  <c r="U5283" i="3"/>
  <c r="U5268" i="3"/>
  <c r="U5253" i="3"/>
  <c r="U5248" i="3"/>
  <c r="U5233" i="3"/>
  <c r="U5218" i="3"/>
  <c r="U5203" i="3"/>
  <c r="U5188" i="3"/>
  <c r="U5173" i="3"/>
  <c r="U5158" i="3"/>
  <c r="U5243" i="3"/>
  <c r="U5228" i="3"/>
  <c r="U5213" i="3"/>
  <c r="U5198" i="3"/>
  <c r="U5183" i="3"/>
  <c r="U5168" i="3"/>
  <c r="U5153" i="3"/>
  <c r="U5238" i="3"/>
  <c r="U5223" i="3"/>
  <c r="U5208" i="3"/>
  <c r="U5193" i="3"/>
  <c r="U5178" i="3"/>
  <c r="U5163" i="3"/>
  <c r="U5148" i="3"/>
  <c r="U5143" i="3"/>
  <c r="U5128" i="3"/>
  <c r="U5113" i="3"/>
  <c r="U5098" i="3"/>
  <c r="U5083" i="3"/>
  <c r="U5068" i="3"/>
  <c r="U5053" i="3"/>
  <c r="U5138" i="3"/>
  <c r="U5123" i="3"/>
  <c r="U5108" i="3"/>
  <c r="U5093" i="3"/>
  <c r="U5078" i="3"/>
  <c r="U5063" i="3"/>
  <c r="U5048" i="3"/>
  <c r="U5133" i="3"/>
  <c r="U5118" i="3"/>
  <c r="U5103" i="3"/>
  <c r="U5088" i="3"/>
  <c r="U5073" i="3"/>
  <c r="U5058" i="3"/>
  <c r="U5043" i="3"/>
  <c r="U5035" i="3"/>
  <c r="U5005" i="3"/>
  <c r="U4975" i="3"/>
  <c r="U4945" i="3"/>
  <c r="U4915" i="3"/>
  <c r="U4885" i="3"/>
  <c r="U4855" i="3"/>
  <c r="U5025" i="3"/>
  <c r="U4995" i="3"/>
  <c r="U4965" i="3"/>
  <c r="U4935" i="3"/>
  <c r="U4905" i="3"/>
  <c r="U4875" i="3"/>
  <c r="U4845" i="3"/>
  <c r="U5015" i="3"/>
  <c r="U4985" i="3"/>
  <c r="U4955" i="3"/>
  <c r="U4925" i="3"/>
  <c r="U4895" i="3"/>
  <c r="U4865" i="3"/>
  <c r="U4835" i="3"/>
  <c r="U5034" i="3"/>
  <c r="U5004" i="3"/>
  <c r="U4974" i="3"/>
  <c r="U4944" i="3"/>
  <c r="U4914" i="3"/>
  <c r="U4884" i="3"/>
  <c r="U4854" i="3"/>
  <c r="U5024" i="3"/>
  <c r="U4994" i="3"/>
  <c r="U4964" i="3"/>
  <c r="U4934" i="3"/>
  <c r="U4904" i="3"/>
  <c r="U4874" i="3"/>
  <c r="U4844" i="3"/>
  <c r="U5014" i="3"/>
  <c r="U4984" i="3"/>
  <c r="U4954" i="3"/>
  <c r="U4924" i="3"/>
  <c r="U4894" i="3"/>
  <c r="U4864" i="3"/>
  <c r="U4834" i="3"/>
  <c r="U4828" i="3"/>
  <c r="U4813" i="3"/>
  <c r="U4798" i="3"/>
  <c r="U4783" i="3"/>
  <c r="U4768" i="3"/>
  <c r="U4753" i="3"/>
  <c r="U4738" i="3"/>
  <c r="U4823" i="3"/>
  <c r="U4808" i="3"/>
  <c r="U4793" i="3"/>
  <c r="U4778" i="3"/>
  <c r="U4763" i="3"/>
  <c r="U4748" i="3"/>
  <c r="U4733" i="3"/>
  <c r="U4818" i="3"/>
  <c r="U4803" i="3"/>
  <c r="U4788" i="3"/>
  <c r="U4773" i="3"/>
  <c r="U4758" i="3"/>
  <c r="U4743" i="3"/>
  <c r="U4728" i="3"/>
  <c r="U4723" i="3"/>
  <c r="U4708" i="3"/>
  <c r="U4693" i="3"/>
  <c r="U4678" i="3"/>
  <c r="U4663" i="3"/>
  <c r="U4648" i="3"/>
  <c r="U4633" i="3"/>
  <c r="U4718" i="3"/>
  <c r="U4703" i="3"/>
  <c r="U4688" i="3"/>
  <c r="U4673" i="3"/>
  <c r="U4658" i="3"/>
  <c r="U4643" i="3"/>
  <c r="U4628" i="3"/>
  <c r="U4713" i="3"/>
  <c r="U4698" i="3"/>
  <c r="U4683" i="3"/>
  <c r="U4668" i="3"/>
  <c r="U4653" i="3"/>
  <c r="U4638" i="3"/>
  <c r="U4623" i="3"/>
  <c r="U4618" i="3"/>
  <c r="U4603" i="3"/>
  <c r="U4588" i="3"/>
  <c r="U4573" i="3"/>
  <c r="U4558" i="3"/>
  <c r="U4543" i="3"/>
  <c r="U4528" i="3"/>
  <c r="U4613" i="3"/>
  <c r="U4598" i="3"/>
  <c r="U4583" i="3"/>
  <c r="U4568" i="3"/>
  <c r="U4553" i="3"/>
  <c r="U4538" i="3"/>
  <c r="U4523" i="3"/>
  <c r="U4608" i="3"/>
  <c r="U4593" i="3"/>
  <c r="U4578" i="3"/>
  <c r="U4563" i="3"/>
  <c r="U4548" i="3"/>
  <c r="U4533" i="3"/>
  <c r="U4518" i="3"/>
  <c r="U4513" i="3"/>
  <c r="U4498" i="3"/>
  <c r="U4483" i="3"/>
  <c r="U4468" i="3"/>
  <c r="U4453" i="3"/>
  <c r="U4438" i="3"/>
  <c r="U4423" i="3"/>
  <c r="U4508" i="3"/>
  <c r="U4493" i="3"/>
  <c r="U4478" i="3"/>
  <c r="U4463" i="3"/>
  <c r="U4448" i="3"/>
  <c r="U4433" i="3"/>
  <c r="U4418" i="3"/>
  <c r="U4503" i="3"/>
  <c r="U4488" i="3"/>
  <c r="U4473" i="3"/>
  <c r="U4458" i="3"/>
  <c r="U4443" i="3"/>
  <c r="U4428" i="3"/>
  <c r="U4413" i="3"/>
  <c r="U4408" i="3"/>
  <c r="U4393" i="3"/>
  <c r="U4378" i="3"/>
  <c r="U4363" i="3"/>
  <c r="U4348" i="3"/>
  <c r="U4333" i="3"/>
  <c r="U4318" i="3"/>
  <c r="U4403" i="3"/>
  <c r="U4388" i="3"/>
  <c r="U4373" i="3"/>
  <c r="U4358" i="3"/>
  <c r="U4343" i="3"/>
  <c r="U4328" i="3"/>
  <c r="U4313" i="3"/>
  <c r="U4398" i="3"/>
  <c r="U4383" i="3"/>
  <c r="U4368" i="3"/>
  <c r="U4353" i="3"/>
  <c r="U4338" i="3"/>
  <c r="U4323" i="3"/>
  <c r="U4308" i="3"/>
  <c r="U4303" i="3"/>
  <c r="U4288" i="3"/>
  <c r="U4273" i="3"/>
  <c r="U4258" i="3"/>
  <c r="U4243" i="3"/>
  <c r="U4228" i="3"/>
  <c r="U4213" i="3"/>
  <c r="U4298" i="3"/>
  <c r="U4283" i="3"/>
  <c r="U4268" i="3"/>
  <c r="U4253" i="3"/>
  <c r="U4238" i="3"/>
  <c r="U4223" i="3"/>
  <c r="U4208" i="3"/>
  <c r="U4293" i="3"/>
  <c r="U4278" i="3"/>
  <c r="U4263" i="3"/>
  <c r="U4248" i="3"/>
  <c r="U4233" i="3"/>
  <c r="U4218" i="3"/>
  <c r="U4203" i="3"/>
  <c r="U4195" i="3"/>
  <c r="U4165" i="3"/>
  <c r="U4135" i="3"/>
  <c r="U4105" i="3"/>
  <c r="U4075" i="3"/>
  <c r="U4045" i="3"/>
  <c r="U4015" i="3"/>
  <c r="U4185" i="3"/>
  <c r="U4155" i="3"/>
  <c r="U4125" i="3"/>
  <c r="U4095" i="3"/>
  <c r="U4065" i="3"/>
  <c r="U4035" i="3"/>
  <c r="U4005" i="3"/>
  <c r="U4175" i="3"/>
  <c r="U4145" i="3"/>
  <c r="U4115" i="3"/>
  <c r="U4085" i="3"/>
  <c r="U4055" i="3"/>
  <c r="U4025" i="3"/>
  <c r="U3995" i="3"/>
  <c r="U4194" i="3"/>
  <c r="U4164" i="3"/>
  <c r="U4134" i="3"/>
  <c r="U4104" i="3"/>
  <c r="U4074" i="3"/>
  <c r="U4044" i="3"/>
  <c r="U4014" i="3"/>
  <c r="U4184" i="3"/>
  <c r="U4154" i="3"/>
  <c r="U4124" i="3"/>
  <c r="U4094" i="3"/>
  <c r="U4064" i="3"/>
  <c r="U4034" i="3"/>
  <c r="U4004" i="3"/>
  <c r="U4174" i="3"/>
  <c r="U4144" i="3"/>
  <c r="U4114" i="3"/>
  <c r="U4084" i="3"/>
  <c r="U4054" i="3"/>
  <c r="U4024" i="3"/>
  <c r="U3994" i="3"/>
  <c r="U3988" i="3"/>
  <c r="U3973" i="3"/>
  <c r="U3958" i="3"/>
  <c r="U3943" i="3"/>
  <c r="U3928" i="3"/>
  <c r="U3913" i="3"/>
  <c r="U3898" i="3"/>
  <c r="U3983" i="3"/>
  <c r="U3968" i="3"/>
  <c r="U3953" i="3"/>
  <c r="U3938" i="3"/>
  <c r="U3923" i="3"/>
  <c r="U3908" i="3"/>
  <c r="U3893" i="3"/>
  <c r="U3978" i="3"/>
  <c r="U3963" i="3"/>
  <c r="U3948" i="3"/>
  <c r="U3933" i="3"/>
  <c r="U3918" i="3"/>
  <c r="U3903" i="3"/>
  <c r="U3888" i="3"/>
  <c r="U3883" i="3"/>
  <c r="U3868" i="3"/>
  <c r="U3853" i="3"/>
  <c r="U3838" i="3"/>
  <c r="U3823" i="3"/>
  <c r="U3808" i="3"/>
  <c r="U3793" i="3"/>
  <c r="U3878" i="3"/>
  <c r="U3863" i="3"/>
  <c r="U3848" i="3"/>
  <c r="U3833" i="3"/>
  <c r="U3818" i="3"/>
  <c r="U3803" i="3"/>
  <c r="U3788" i="3"/>
  <c r="U3873" i="3"/>
  <c r="U3858" i="3"/>
  <c r="U3843" i="3"/>
  <c r="U3828" i="3"/>
  <c r="U3813" i="3"/>
  <c r="U3798" i="3"/>
  <c r="U3783" i="3"/>
  <c r="U3778" i="3"/>
  <c r="U3763" i="3"/>
  <c r="U3748" i="3"/>
  <c r="U3733" i="3"/>
  <c r="U3718" i="3"/>
  <c r="U3703" i="3"/>
  <c r="U3688" i="3"/>
  <c r="U3773" i="3"/>
  <c r="U3758" i="3"/>
  <c r="U3743" i="3"/>
  <c r="U3728" i="3"/>
  <c r="U3713" i="3"/>
  <c r="U3698" i="3"/>
  <c r="U3683" i="3"/>
  <c r="U3768" i="3"/>
  <c r="U3753" i="3"/>
  <c r="U3738" i="3"/>
  <c r="U3723" i="3"/>
  <c r="U3708" i="3"/>
  <c r="U3693" i="3"/>
  <c r="U3678" i="3"/>
  <c r="U3673" i="3"/>
  <c r="U3658" i="3"/>
  <c r="U3643" i="3"/>
  <c r="U3628" i="3"/>
  <c r="U3613" i="3"/>
  <c r="U3598" i="3"/>
  <c r="U3583" i="3"/>
  <c r="U3668" i="3"/>
  <c r="U3653" i="3"/>
  <c r="U3638" i="3"/>
  <c r="U3623" i="3"/>
  <c r="U3608" i="3"/>
  <c r="U3593" i="3"/>
  <c r="U3578" i="3"/>
  <c r="U3663" i="3"/>
  <c r="U3648" i="3"/>
  <c r="U3633" i="3"/>
  <c r="U3618" i="3"/>
  <c r="U3603" i="3"/>
  <c r="U3588" i="3"/>
  <c r="U3573" i="3"/>
  <c r="U3568" i="3"/>
  <c r="U3553" i="3"/>
  <c r="U3538" i="3"/>
  <c r="U3523" i="3"/>
  <c r="U3508" i="3"/>
  <c r="U3493" i="3"/>
  <c r="U3478" i="3"/>
  <c r="U3563" i="3"/>
  <c r="U3548" i="3"/>
  <c r="U3533" i="3"/>
  <c r="U3518" i="3"/>
  <c r="U3503" i="3"/>
  <c r="U3488" i="3"/>
  <c r="U3473" i="3"/>
  <c r="U3558" i="3"/>
  <c r="U3543" i="3"/>
  <c r="U3528" i="3"/>
  <c r="U3513" i="3"/>
  <c r="U3498" i="3"/>
  <c r="U3483" i="3"/>
  <c r="U3468" i="3"/>
  <c r="U3463" i="3"/>
  <c r="U3448" i="3"/>
  <c r="U3433" i="3"/>
  <c r="U3418" i="3"/>
  <c r="U3403" i="3"/>
  <c r="U3388" i="3"/>
  <c r="U3373" i="3"/>
  <c r="U3458" i="3"/>
  <c r="U3443" i="3"/>
  <c r="U3428" i="3"/>
  <c r="U3413" i="3"/>
  <c r="U3398" i="3"/>
  <c r="U3383" i="3"/>
  <c r="U3368" i="3"/>
  <c r="U3453" i="3"/>
  <c r="U3438" i="3"/>
  <c r="U3423" i="3"/>
  <c r="U3408" i="3"/>
  <c r="U3393" i="3"/>
  <c r="U3378" i="3"/>
  <c r="U3363" i="3"/>
  <c r="U3355" i="3"/>
  <c r="U3325" i="3"/>
  <c r="U3295" i="3"/>
  <c r="U3265" i="3"/>
  <c r="U3235" i="3"/>
  <c r="U3205" i="3"/>
  <c r="U3175" i="3"/>
  <c r="U3345" i="3"/>
  <c r="U3315" i="3"/>
  <c r="U3285" i="3"/>
  <c r="U3255" i="3"/>
  <c r="U3225" i="3"/>
  <c r="U3195" i="3"/>
  <c r="U3165" i="3"/>
  <c r="U3335" i="3"/>
  <c r="U3305" i="3"/>
  <c r="U3275" i="3"/>
  <c r="U3245" i="3"/>
  <c r="U3215" i="3"/>
  <c r="U3185" i="3"/>
  <c r="U3155" i="3"/>
  <c r="U3354" i="3"/>
  <c r="U3324" i="3"/>
  <c r="U3294" i="3"/>
  <c r="U3264" i="3"/>
  <c r="U3234" i="3"/>
  <c r="U3204" i="3"/>
  <c r="U3174" i="3"/>
  <c r="U3344" i="3"/>
  <c r="U3314" i="3"/>
  <c r="U3284" i="3"/>
  <c r="U3254" i="3"/>
  <c r="U3224" i="3"/>
  <c r="U3194" i="3"/>
  <c r="U3164" i="3"/>
  <c r="U3334" i="3"/>
  <c r="U3304" i="3"/>
  <c r="U3274" i="3"/>
  <c r="U3244" i="3"/>
  <c r="U3214" i="3"/>
  <c r="U3184" i="3"/>
  <c r="U3154" i="3"/>
  <c r="U3148" i="3"/>
  <c r="U3133" i="3"/>
  <c r="U3118" i="3"/>
  <c r="U3103" i="3"/>
  <c r="U3088" i="3"/>
  <c r="U3073" i="3"/>
  <c r="U3058" i="3"/>
  <c r="U3143" i="3"/>
  <c r="U3128" i="3"/>
  <c r="U3113" i="3"/>
  <c r="U3098" i="3"/>
  <c r="U3083" i="3"/>
  <c r="U3068" i="3"/>
  <c r="U3053" i="3"/>
  <c r="U3138" i="3"/>
  <c r="U3123" i="3"/>
  <c r="U3108" i="3"/>
  <c r="U3093" i="3"/>
  <c r="U3078" i="3"/>
  <c r="U3063" i="3"/>
  <c r="U3048" i="3"/>
  <c r="U3043" i="3"/>
  <c r="U3028" i="3"/>
  <c r="U3013" i="3"/>
  <c r="U2998" i="3"/>
  <c r="U2983" i="3"/>
  <c r="U2968" i="3"/>
  <c r="U2953" i="3"/>
  <c r="U3038" i="3"/>
  <c r="U3023" i="3"/>
  <c r="U3008" i="3"/>
  <c r="U2993" i="3"/>
  <c r="U2978" i="3"/>
  <c r="U2963" i="3"/>
  <c r="U2948" i="3"/>
  <c r="U3033" i="3"/>
  <c r="U3018" i="3"/>
  <c r="U3003" i="3"/>
  <c r="U2988" i="3"/>
  <c r="U2973" i="3"/>
  <c r="U2958" i="3"/>
  <c r="U2943" i="3"/>
  <c r="U2938" i="3"/>
  <c r="U2923" i="3"/>
  <c r="U2908" i="3"/>
  <c r="U2893" i="3"/>
  <c r="U2878" i="3"/>
  <c r="U2863" i="3"/>
  <c r="U2848" i="3"/>
  <c r="U2933" i="3"/>
  <c r="U2918" i="3"/>
  <c r="U2903" i="3"/>
  <c r="U2888" i="3"/>
  <c r="U2873" i="3"/>
  <c r="U2858" i="3"/>
  <c r="U2843" i="3"/>
  <c r="U2928" i="3"/>
  <c r="U2913" i="3"/>
  <c r="U2898" i="3"/>
  <c r="U2883" i="3"/>
  <c r="U2868" i="3"/>
  <c r="U2853" i="3"/>
  <c r="U2838" i="3"/>
  <c r="U2833" i="3"/>
  <c r="U2818" i="3"/>
  <c r="U2803" i="3"/>
  <c r="U2788" i="3"/>
  <c r="U2773" i="3"/>
  <c r="U2758" i="3"/>
  <c r="U2743" i="3"/>
  <c r="U2828" i="3"/>
  <c r="U2813" i="3"/>
  <c r="U2798" i="3"/>
  <c r="U2783" i="3"/>
  <c r="U2768" i="3"/>
  <c r="U2753" i="3"/>
  <c r="U2738" i="3"/>
  <c r="U2823" i="3"/>
  <c r="U2808" i="3"/>
  <c r="U2793" i="3"/>
  <c r="U2778" i="3"/>
  <c r="U2763" i="3"/>
  <c r="U2748" i="3"/>
  <c r="U2733" i="3"/>
  <c r="U2728" i="3"/>
  <c r="U2713" i="3"/>
  <c r="U2698" i="3"/>
  <c r="U2683" i="3"/>
  <c r="U2668" i="3"/>
  <c r="U2653" i="3"/>
  <c r="U2638" i="3"/>
  <c r="U2723" i="3"/>
  <c r="U2708" i="3"/>
  <c r="U2693" i="3"/>
  <c r="U2678" i="3"/>
  <c r="U2663" i="3"/>
  <c r="U2648" i="3"/>
  <c r="U2633" i="3"/>
  <c r="U2718" i="3"/>
  <c r="U2703" i="3"/>
  <c r="U2688" i="3"/>
  <c r="U2673" i="3"/>
  <c r="U2658" i="3"/>
  <c r="U2643" i="3"/>
  <c r="U2628" i="3"/>
  <c r="U2623" i="3"/>
  <c r="U2608" i="3"/>
  <c r="U2593" i="3"/>
  <c r="U2578" i="3"/>
  <c r="U2563" i="3"/>
  <c r="U2548" i="3"/>
  <c r="U2533" i="3"/>
  <c r="U2618" i="3"/>
  <c r="U2603" i="3"/>
  <c r="U2588" i="3"/>
  <c r="U2573" i="3"/>
  <c r="U2558" i="3"/>
  <c r="U2543" i="3"/>
  <c r="U2528" i="3"/>
  <c r="U2613" i="3"/>
  <c r="U2598" i="3"/>
  <c r="U2583" i="3"/>
  <c r="U2568" i="3"/>
  <c r="U2553" i="3"/>
  <c r="U2538" i="3"/>
  <c r="U2523" i="3"/>
  <c r="U2515" i="3"/>
  <c r="U2485" i="3"/>
  <c r="U2455" i="3"/>
  <c r="U2425" i="3"/>
  <c r="U2395" i="3"/>
  <c r="U2365" i="3"/>
  <c r="U2335" i="3"/>
  <c r="U2505" i="3"/>
  <c r="U2475" i="3"/>
  <c r="U2445" i="3"/>
  <c r="U2415" i="3"/>
  <c r="U2385" i="3"/>
  <c r="U2355" i="3"/>
  <c r="U2325" i="3"/>
  <c r="U2495" i="3"/>
  <c r="U2465" i="3"/>
  <c r="U2435" i="3"/>
  <c r="U2405" i="3"/>
  <c r="U2375" i="3"/>
  <c r="U2345" i="3"/>
  <c r="U2315" i="3"/>
  <c r="U2514" i="3"/>
  <c r="U2484" i="3"/>
  <c r="U2454" i="3"/>
  <c r="U2424" i="3"/>
  <c r="U2394" i="3"/>
  <c r="U2364" i="3"/>
  <c r="U2334" i="3"/>
  <c r="U2504" i="3"/>
  <c r="U2474" i="3"/>
  <c r="U2444" i="3"/>
  <c r="U2414" i="3"/>
  <c r="U2384" i="3"/>
  <c r="U2354" i="3"/>
  <c r="U2324" i="3"/>
  <c r="U2494" i="3"/>
  <c r="U2464" i="3"/>
  <c r="U2434" i="3"/>
  <c r="U2404" i="3"/>
  <c r="U2374" i="3"/>
  <c r="U2344" i="3"/>
  <c r="U2314" i="3"/>
  <c r="U2308" i="3"/>
  <c r="U2293" i="3"/>
  <c r="U2278" i="3"/>
  <c r="U2263" i="3"/>
  <c r="U2248" i="3"/>
  <c r="U2233" i="3"/>
  <c r="U2218" i="3"/>
  <c r="U2303" i="3"/>
  <c r="U2288" i="3"/>
  <c r="U2273" i="3"/>
  <c r="U2258" i="3"/>
  <c r="U2243" i="3"/>
  <c r="U2228" i="3"/>
  <c r="U2213" i="3"/>
  <c r="U2298" i="3"/>
  <c r="U2283" i="3"/>
  <c r="U2268" i="3"/>
  <c r="U2253" i="3"/>
  <c r="U2238" i="3"/>
  <c r="U2223" i="3"/>
  <c r="U2208" i="3"/>
  <c r="U2203" i="3"/>
  <c r="U2188" i="3"/>
  <c r="U2173" i="3"/>
  <c r="U2158" i="3"/>
  <c r="U2143" i="3"/>
  <c r="U2128" i="3"/>
  <c r="U2113" i="3"/>
  <c r="U2198" i="3"/>
  <c r="U2183" i="3"/>
  <c r="U2168" i="3"/>
  <c r="U2153" i="3"/>
  <c r="U2138" i="3"/>
  <c r="U2123" i="3"/>
  <c r="U2108" i="3"/>
  <c r="U2193" i="3"/>
  <c r="U2178" i="3"/>
  <c r="U2163" i="3"/>
  <c r="U2148" i="3"/>
  <c r="U2133" i="3"/>
  <c r="U2118" i="3"/>
  <c r="U2103" i="3"/>
  <c r="U2098" i="3"/>
  <c r="U2083" i="3"/>
  <c r="U2068" i="3"/>
  <c r="U2053" i="3"/>
  <c r="U2038" i="3"/>
  <c r="U2023" i="3"/>
  <c r="U2008" i="3"/>
  <c r="U2093" i="3"/>
  <c r="U2078" i="3"/>
  <c r="U2063" i="3"/>
  <c r="U2048" i="3"/>
  <c r="U2033" i="3"/>
  <c r="U2018" i="3"/>
  <c r="U2003" i="3"/>
  <c r="U2088" i="3"/>
  <c r="U2073" i="3"/>
  <c r="U2058" i="3"/>
  <c r="U2043" i="3"/>
  <c r="U2028" i="3"/>
  <c r="U2013" i="3"/>
  <c r="U1998" i="3"/>
  <c r="U1993" i="3"/>
  <c r="U1978" i="3"/>
  <c r="U1963" i="3"/>
  <c r="U1948" i="3"/>
  <c r="U1933" i="3"/>
  <c r="U1918" i="3"/>
  <c r="U1903" i="3"/>
  <c r="U1988" i="3"/>
  <c r="U1973" i="3"/>
  <c r="U1958" i="3"/>
  <c r="U1943" i="3"/>
  <c r="U1928" i="3"/>
  <c r="U1913" i="3"/>
  <c r="U1898" i="3"/>
  <c r="U1983" i="3"/>
  <c r="U1968" i="3"/>
  <c r="U1953" i="3"/>
  <c r="U1938" i="3"/>
  <c r="U1923" i="3"/>
  <c r="U1908" i="3"/>
  <c r="U1893" i="3"/>
  <c r="U1888" i="3"/>
  <c r="U1873" i="3"/>
  <c r="U1858" i="3"/>
  <c r="U1843" i="3"/>
  <c r="U1828" i="3"/>
  <c r="U1813" i="3"/>
  <c r="U1798" i="3"/>
  <c r="U1883" i="3"/>
  <c r="U1868" i="3"/>
  <c r="U1853" i="3"/>
  <c r="U1838" i="3"/>
  <c r="U1823" i="3"/>
  <c r="U1808" i="3"/>
  <c r="U1793" i="3"/>
  <c r="U1878" i="3"/>
  <c r="U1863" i="3"/>
  <c r="U1848" i="3"/>
  <c r="U1833" i="3"/>
  <c r="U1818" i="3"/>
  <c r="U1803" i="3"/>
  <c r="U1788" i="3"/>
  <c r="U1783" i="3"/>
  <c r="U1768" i="3"/>
  <c r="U1753" i="3"/>
  <c r="U1738" i="3"/>
  <c r="U1723" i="3"/>
  <c r="U1708" i="3"/>
  <c r="U1693" i="3"/>
  <c r="U1778" i="3"/>
  <c r="U1763" i="3"/>
  <c r="U1748" i="3"/>
  <c r="U1733" i="3"/>
  <c r="U1718" i="3"/>
  <c r="U1703" i="3"/>
  <c r="U1688" i="3"/>
  <c r="U1773" i="3"/>
  <c r="U1758" i="3"/>
  <c r="U1743" i="3"/>
  <c r="U1728" i="3"/>
  <c r="U1713" i="3"/>
  <c r="U1698" i="3"/>
  <c r="U1683" i="3"/>
  <c r="U1675" i="3"/>
  <c r="U1645" i="3"/>
  <c r="U1615" i="3"/>
  <c r="U1585" i="3"/>
  <c r="U1555" i="3"/>
  <c r="U1525" i="3"/>
  <c r="U1495" i="3"/>
  <c r="U1665" i="3"/>
  <c r="U1635" i="3"/>
  <c r="U1605" i="3"/>
  <c r="U1575" i="3"/>
  <c r="U1545" i="3"/>
  <c r="U1515" i="3"/>
  <c r="U1485" i="3"/>
  <c r="U1655" i="3"/>
  <c r="U1625" i="3"/>
  <c r="U1595" i="3"/>
  <c r="U1565" i="3"/>
  <c r="U1535" i="3"/>
  <c r="U1505" i="3"/>
  <c r="U1475" i="3"/>
  <c r="U1674" i="3"/>
  <c r="U1644" i="3"/>
  <c r="U1614" i="3"/>
  <c r="U1584" i="3"/>
  <c r="U1554" i="3"/>
  <c r="U1524" i="3"/>
  <c r="U1494" i="3"/>
  <c r="U1664" i="3"/>
  <c r="U1634" i="3"/>
  <c r="U1604" i="3"/>
  <c r="U1574" i="3"/>
  <c r="U1544" i="3"/>
  <c r="U1514" i="3"/>
  <c r="U1484" i="3"/>
  <c r="U1654" i="3"/>
  <c r="U1624" i="3"/>
  <c r="U1594" i="3"/>
  <c r="U1564" i="3"/>
  <c r="U1534" i="3"/>
  <c r="U1504" i="3"/>
  <c r="U1474" i="3"/>
  <c r="U1468" i="3"/>
  <c r="U1453" i="3"/>
  <c r="U1438" i="3"/>
  <c r="U1423" i="3"/>
  <c r="U1408" i="3"/>
  <c r="U1393" i="3"/>
  <c r="U1378" i="3"/>
  <c r="U1463" i="3"/>
  <c r="U1448" i="3"/>
  <c r="U1433" i="3"/>
  <c r="U1418" i="3"/>
  <c r="U1403" i="3"/>
  <c r="U1388" i="3"/>
  <c r="U1373" i="3"/>
  <c r="U1458" i="3"/>
  <c r="U1443" i="3"/>
  <c r="U1428" i="3"/>
  <c r="U1413" i="3"/>
  <c r="U1398" i="3"/>
  <c r="U1383" i="3"/>
  <c r="U1368" i="3"/>
  <c r="U1363" i="3"/>
  <c r="U1348" i="3"/>
  <c r="U1333" i="3"/>
  <c r="U1318" i="3"/>
  <c r="U1303" i="3"/>
  <c r="U1288" i="3"/>
  <c r="U1273" i="3"/>
  <c r="U1358" i="3"/>
  <c r="U1343" i="3"/>
  <c r="U1328" i="3"/>
  <c r="U1313" i="3"/>
  <c r="U1298" i="3"/>
  <c r="U1283" i="3"/>
  <c r="U1268" i="3"/>
  <c r="U1353" i="3"/>
  <c r="U1338" i="3"/>
  <c r="U1323" i="3"/>
  <c r="U1308" i="3"/>
  <c r="U1293" i="3"/>
  <c r="U1278" i="3"/>
  <c r="U1263" i="3"/>
  <c r="U1258" i="3"/>
  <c r="U1243" i="3"/>
  <c r="U1228" i="3"/>
  <c r="U1213" i="3"/>
  <c r="U1198" i="3"/>
  <c r="U1183" i="3"/>
  <c r="U1168" i="3"/>
  <c r="U1253" i="3"/>
  <c r="U1238" i="3"/>
  <c r="U1223" i="3"/>
  <c r="U1208" i="3"/>
  <c r="U1193" i="3"/>
  <c r="U1178" i="3"/>
  <c r="U1163" i="3"/>
  <c r="U1248" i="3"/>
  <c r="U1233" i="3"/>
  <c r="U1218" i="3"/>
  <c r="U1203" i="3"/>
  <c r="U1188" i="3"/>
  <c r="U1173" i="3"/>
  <c r="U1158" i="3"/>
  <c r="U1153" i="3"/>
  <c r="U1138" i="3"/>
  <c r="U1123" i="3"/>
  <c r="U1108" i="3"/>
  <c r="U1093" i="3"/>
  <c r="U1078" i="3"/>
  <c r="U1063" i="3"/>
  <c r="U1148" i="3"/>
  <c r="U1133" i="3"/>
  <c r="U1118" i="3"/>
  <c r="U1103" i="3"/>
  <c r="U1088" i="3"/>
  <c r="U1073" i="3"/>
  <c r="U1058" i="3"/>
  <c r="U1143" i="3"/>
  <c r="U1128" i="3"/>
  <c r="U1113" i="3"/>
  <c r="U1098" i="3"/>
  <c r="U1083" i="3"/>
  <c r="U1068" i="3"/>
  <c r="U1053" i="3"/>
  <c r="U1048" i="3"/>
  <c r="U1033" i="3"/>
  <c r="U1018" i="3"/>
  <c r="U1003" i="3"/>
  <c r="U988" i="3"/>
  <c r="U973" i="3"/>
  <c r="U958" i="3"/>
  <c r="U1043" i="3"/>
  <c r="U1028" i="3"/>
  <c r="U1013" i="3"/>
  <c r="U998" i="3"/>
  <c r="U983" i="3"/>
  <c r="U968" i="3"/>
  <c r="U953" i="3"/>
  <c r="U1038" i="3"/>
  <c r="U1023" i="3"/>
  <c r="U1008" i="3"/>
  <c r="U993" i="3"/>
  <c r="U978" i="3"/>
  <c r="U963" i="3"/>
  <c r="U948" i="3"/>
  <c r="U943" i="3"/>
  <c r="U928" i="3"/>
  <c r="U913" i="3"/>
  <c r="U898" i="3"/>
  <c r="U883" i="3"/>
  <c r="U868" i="3"/>
  <c r="U853" i="3"/>
  <c r="U938" i="3"/>
  <c r="U923" i="3"/>
  <c r="U908" i="3"/>
  <c r="U893" i="3"/>
  <c r="U878" i="3"/>
  <c r="U863" i="3"/>
  <c r="U848" i="3"/>
  <c r="U933" i="3"/>
  <c r="U918" i="3"/>
  <c r="U903" i="3"/>
  <c r="U888" i="3"/>
  <c r="U873" i="3"/>
  <c r="U858" i="3"/>
  <c r="U843" i="3"/>
  <c r="U835" i="3"/>
  <c r="U805" i="3"/>
  <c r="U775" i="3"/>
  <c r="U745" i="3"/>
  <c r="U715" i="3"/>
  <c r="U685" i="3"/>
  <c r="U655" i="3"/>
  <c r="U825" i="3"/>
  <c r="U795" i="3"/>
  <c r="U765" i="3"/>
  <c r="U735" i="3"/>
  <c r="U705" i="3"/>
  <c r="U675" i="3"/>
  <c r="U645" i="3"/>
  <c r="U815" i="3"/>
  <c r="U785" i="3"/>
  <c r="U755" i="3"/>
  <c r="U725" i="3"/>
  <c r="U695" i="3"/>
  <c r="U665" i="3"/>
  <c r="U635" i="3"/>
  <c r="U834" i="3"/>
  <c r="U804" i="3"/>
  <c r="U774" i="3"/>
  <c r="U744" i="3"/>
  <c r="U714" i="3"/>
  <c r="U684" i="3"/>
  <c r="U654" i="3"/>
  <c r="U824" i="3"/>
  <c r="U794" i="3"/>
  <c r="U764" i="3"/>
  <c r="U734" i="3"/>
  <c r="U704" i="3"/>
  <c r="U674" i="3"/>
  <c r="U644" i="3"/>
  <c r="U814" i="3"/>
  <c r="U784" i="3"/>
  <c r="U754" i="3"/>
  <c r="U724" i="3"/>
  <c r="U694" i="3"/>
  <c r="U664" i="3"/>
  <c r="U634" i="3"/>
  <c r="U628" i="3"/>
  <c r="U613" i="3"/>
  <c r="U598" i="3"/>
  <c r="U583" i="3"/>
  <c r="U568" i="3"/>
  <c r="U553" i="3"/>
  <c r="U538" i="3"/>
  <c r="U623" i="3"/>
  <c r="U608" i="3"/>
  <c r="U593" i="3"/>
  <c r="U578" i="3"/>
  <c r="U563" i="3"/>
  <c r="U548" i="3"/>
  <c r="U533" i="3"/>
  <c r="U618" i="3"/>
  <c r="U603" i="3"/>
  <c r="U588" i="3"/>
  <c r="U573" i="3"/>
  <c r="U558" i="3"/>
  <c r="U543" i="3"/>
  <c r="U528" i="3"/>
  <c r="U523" i="3"/>
  <c r="U508" i="3"/>
  <c r="U493" i="3"/>
  <c r="U478" i="3"/>
  <c r="U463" i="3"/>
  <c r="U448" i="3"/>
  <c r="U433" i="3"/>
  <c r="U518" i="3"/>
  <c r="U503" i="3"/>
  <c r="U488" i="3"/>
  <c r="U473" i="3"/>
  <c r="U458" i="3"/>
  <c r="U443" i="3"/>
  <c r="U428" i="3"/>
  <c r="U513" i="3"/>
  <c r="U498" i="3"/>
  <c r="U483" i="3"/>
  <c r="U468" i="3"/>
  <c r="U453" i="3"/>
  <c r="U438" i="3"/>
  <c r="U423" i="3"/>
  <c r="U418" i="3"/>
  <c r="U403" i="3"/>
  <c r="U388" i="3"/>
  <c r="U373" i="3"/>
  <c r="U358" i="3"/>
  <c r="U343" i="3"/>
  <c r="U328" i="3"/>
  <c r="U413" i="3"/>
  <c r="U398" i="3"/>
  <c r="U383" i="3"/>
  <c r="U368" i="3"/>
  <c r="U353" i="3"/>
  <c r="U338" i="3"/>
  <c r="U323" i="3"/>
  <c r="U408" i="3"/>
  <c r="U393" i="3"/>
  <c r="U378" i="3"/>
  <c r="U363" i="3"/>
  <c r="U348" i="3"/>
  <c r="U333" i="3"/>
  <c r="U318" i="3"/>
  <c r="U313" i="3"/>
  <c r="U298" i="3"/>
  <c r="U283" i="3"/>
  <c r="U268" i="3"/>
  <c r="U253" i="3"/>
  <c r="U238" i="3"/>
  <c r="U223" i="3"/>
  <c r="U308" i="3"/>
  <c r="U293" i="3"/>
  <c r="U278" i="3"/>
  <c r="U263" i="3"/>
  <c r="U248" i="3"/>
  <c r="U233" i="3"/>
  <c r="U218" i="3"/>
  <c r="U303" i="3"/>
  <c r="U288" i="3"/>
  <c r="U273" i="3"/>
  <c r="U258" i="3"/>
  <c r="U243" i="3"/>
  <c r="U228" i="3"/>
  <c r="U213" i="3"/>
  <c r="U208" i="3"/>
  <c r="U193" i="3"/>
  <c r="U178" i="3"/>
  <c r="U163" i="3"/>
  <c r="U148" i="3"/>
  <c r="U133" i="3"/>
  <c r="U118" i="3"/>
  <c r="U203" i="3"/>
  <c r="U188" i="3"/>
  <c r="U173" i="3"/>
  <c r="U158" i="3"/>
  <c r="U143" i="3"/>
  <c r="U128" i="3"/>
  <c r="U113" i="3"/>
  <c r="U198" i="3"/>
  <c r="U183" i="3"/>
  <c r="U168" i="3"/>
  <c r="U153" i="3"/>
  <c r="U138" i="3"/>
  <c r="U123" i="3"/>
  <c r="U108" i="3"/>
  <c r="U103" i="3"/>
  <c r="U88" i="3"/>
  <c r="U73" i="3"/>
  <c r="U58" i="3"/>
  <c r="U43" i="3"/>
  <c r="U28" i="3"/>
  <c r="U13" i="3"/>
  <c r="U98" i="3"/>
  <c r="U83" i="3"/>
  <c r="U68" i="3"/>
  <c r="U53" i="3"/>
  <c r="U38" i="3"/>
  <c r="U23" i="3"/>
  <c r="U8" i="3"/>
  <c r="U93" i="3"/>
  <c r="U78" i="3"/>
  <c r="U63" i="3"/>
  <c r="U48" i="3"/>
  <c r="U33" i="3"/>
  <c r="U18" i="3"/>
  <c r="U3" i="3"/>
  <c r="U7662" i="3"/>
  <c r="U7647" i="3"/>
  <c r="U7632" i="3"/>
  <c r="U7617" i="3"/>
  <c r="U7602" i="3"/>
  <c r="U7587" i="3"/>
  <c r="U7572" i="3"/>
  <c r="U7657" i="3"/>
  <c r="U7642" i="3"/>
  <c r="U7627" i="3"/>
  <c r="U7612" i="3"/>
  <c r="U7597" i="3"/>
  <c r="U7582" i="3"/>
  <c r="U7567" i="3"/>
  <c r="U7652" i="3"/>
  <c r="U7637" i="3"/>
  <c r="U7622" i="3"/>
  <c r="U7607" i="3"/>
  <c r="U7592" i="3"/>
  <c r="U7577" i="3"/>
  <c r="U7562" i="3"/>
  <c r="U7553" i="3"/>
  <c r="U7523" i="3"/>
  <c r="U7493" i="3"/>
  <c r="U7463" i="3"/>
  <c r="U7433" i="3"/>
  <c r="U7403" i="3"/>
  <c r="U7373" i="3"/>
  <c r="U7543" i="3"/>
  <c r="U7513" i="3"/>
  <c r="U7483" i="3"/>
  <c r="U7453" i="3"/>
  <c r="U7423" i="3"/>
  <c r="U7393" i="3"/>
  <c r="U7363" i="3"/>
  <c r="U7533" i="3"/>
  <c r="U7503" i="3"/>
  <c r="U7473" i="3"/>
  <c r="U7443" i="3"/>
  <c r="U7413" i="3"/>
  <c r="U7383" i="3"/>
  <c r="U7353" i="3"/>
  <c r="U7552" i="3"/>
  <c r="U7522" i="3"/>
  <c r="U7492" i="3"/>
  <c r="U7462" i="3"/>
  <c r="U7432" i="3"/>
  <c r="U7402" i="3"/>
  <c r="U7372" i="3"/>
  <c r="U7542" i="3"/>
  <c r="U7512" i="3"/>
  <c r="U7482" i="3"/>
  <c r="U7452" i="3"/>
  <c r="U7422" i="3"/>
  <c r="U7392" i="3"/>
  <c r="U7362" i="3"/>
  <c r="U7532" i="3"/>
  <c r="U7502" i="3"/>
  <c r="U7472" i="3"/>
  <c r="U7442" i="3"/>
  <c r="U7412" i="3"/>
  <c r="U7382" i="3"/>
  <c r="U7352" i="3"/>
  <c r="U7347" i="3"/>
  <c r="U7332" i="3"/>
  <c r="U7317" i="3"/>
  <c r="U7302" i="3"/>
  <c r="U7287" i="3"/>
  <c r="U7272" i="3"/>
  <c r="U7257" i="3"/>
  <c r="U7342" i="3"/>
  <c r="U7327" i="3"/>
  <c r="U7312" i="3"/>
  <c r="U7297" i="3"/>
  <c r="U7282" i="3"/>
  <c r="U7267" i="3"/>
  <c r="U7252" i="3"/>
  <c r="U7337" i="3"/>
  <c r="U7322" i="3"/>
  <c r="U7307" i="3"/>
  <c r="U7292" i="3"/>
  <c r="U7277" i="3"/>
  <c r="U7262" i="3"/>
  <c r="U7247" i="3"/>
  <c r="U7242" i="3"/>
  <c r="U7227" i="3"/>
  <c r="U7212" i="3"/>
  <c r="U7197" i="3"/>
  <c r="U7182" i="3"/>
  <c r="U7167" i="3"/>
  <c r="U7152" i="3"/>
  <c r="U7237" i="3"/>
  <c r="U7222" i="3"/>
  <c r="U7207" i="3"/>
  <c r="U7192" i="3"/>
  <c r="U7177" i="3"/>
  <c r="U7162" i="3"/>
  <c r="U7147" i="3"/>
  <c r="U7232" i="3"/>
  <c r="U7217" i="3"/>
  <c r="U7202" i="3"/>
  <c r="U7187" i="3"/>
  <c r="U7172" i="3"/>
  <c r="U7157" i="3"/>
  <c r="U7142" i="3"/>
  <c r="U7137" i="3"/>
  <c r="U7122" i="3"/>
  <c r="U7107" i="3"/>
  <c r="U7092" i="3"/>
  <c r="U7077" i="3"/>
  <c r="U7062" i="3"/>
  <c r="U7047" i="3"/>
  <c r="U7132" i="3"/>
  <c r="U7117" i="3"/>
  <c r="U7102" i="3"/>
  <c r="U7087" i="3"/>
  <c r="U7072" i="3"/>
  <c r="U7057" i="3"/>
  <c r="U7042" i="3"/>
  <c r="U7127" i="3"/>
  <c r="U7112" i="3"/>
  <c r="U7097" i="3"/>
  <c r="U7082" i="3"/>
  <c r="U7067" i="3"/>
  <c r="U7052" i="3"/>
  <c r="U7037" i="3"/>
  <c r="U7032" i="3"/>
  <c r="U7017" i="3"/>
  <c r="U7002" i="3"/>
  <c r="U6987" i="3"/>
  <c r="U6972" i="3"/>
  <c r="U6957" i="3"/>
  <c r="U6942" i="3"/>
  <c r="U7027" i="3"/>
  <c r="U7012" i="3"/>
  <c r="U6997" i="3"/>
  <c r="U6982" i="3"/>
  <c r="U6967" i="3"/>
  <c r="U6952" i="3"/>
  <c r="U6937" i="3"/>
  <c r="U7022" i="3"/>
  <c r="U7007" i="3"/>
  <c r="U6992" i="3"/>
  <c r="U6977" i="3"/>
  <c r="U6962" i="3"/>
  <c r="U6947" i="3"/>
  <c r="U6932" i="3"/>
  <c r="U6927" i="3"/>
  <c r="U6912" i="3"/>
  <c r="U6897" i="3"/>
  <c r="U6882" i="3"/>
  <c r="U6867" i="3"/>
  <c r="U6852" i="3"/>
  <c r="U6837" i="3"/>
  <c r="U6922" i="3"/>
  <c r="U6907" i="3"/>
  <c r="U6892" i="3"/>
  <c r="U6877" i="3"/>
  <c r="U6862" i="3"/>
  <c r="U6847" i="3"/>
  <c r="U6832" i="3"/>
  <c r="U6917" i="3"/>
  <c r="U6902" i="3"/>
  <c r="U6887" i="3"/>
  <c r="U6872" i="3"/>
  <c r="U6857" i="3"/>
  <c r="U6842" i="3"/>
  <c r="U6827" i="3"/>
  <c r="U11862" i="3"/>
  <c r="U11847" i="3"/>
  <c r="U11832" i="3"/>
  <c r="U11817" i="3"/>
  <c r="U11802" i="3"/>
  <c r="U11787" i="3"/>
  <c r="U11772" i="3"/>
  <c r="U11857" i="3"/>
  <c r="U11842" i="3"/>
  <c r="U11827" i="3"/>
  <c r="U11812" i="3"/>
  <c r="U11797" i="3"/>
  <c r="U11782" i="3"/>
  <c r="U11767" i="3"/>
  <c r="U11852" i="3"/>
  <c r="U11837" i="3"/>
  <c r="U11822" i="3"/>
  <c r="U11807" i="3"/>
  <c r="U11792" i="3"/>
  <c r="U11777" i="3"/>
  <c r="U11762" i="3"/>
  <c r="U11753" i="3"/>
  <c r="U11723" i="3"/>
  <c r="U11693" i="3"/>
  <c r="U11663" i="3"/>
  <c r="U11633" i="3"/>
  <c r="U11603" i="3"/>
  <c r="U11573" i="3"/>
  <c r="U11743" i="3"/>
  <c r="U11713" i="3"/>
  <c r="U11683" i="3"/>
  <c r="U11653" i="3"/>
  <c r="U11623" i="3"/>
  <c r="U11593" i="3"/>
  <c r="U11563" i="3"/>
  <c r="U11733" i="3"/>
  <c r="U11703" i="3"/>
  <c r="U11673" i="3"/>
  <c r="U11643" i="3"/>
  <c r="U11613" i="3"/>
  <c r="U11583" i="3"/>
  <c r="U11553" i="3"/>
  <c r="U11752" i="3"/>
  <c r="U11722" i="3"/>
  <c r="U11692" i="3"/>
  <c r="U11662" i="3"/>
  <c r="U11632" i="3"/>
  <c r="U11602" i="3"/>
  <c r="U11572" i="3"/>
  <c r="U11742" i="3"/>
  <c r="U11712" i="3"/>
  <c r="U11682" i="3"/>
  <c r="U11652" i="3"/>
  <c r="U11622" i="3"/>
  <c r="U11592" i="3"/>
  <c r="U11562" i="3"/>
  <c r="U11732" i="3"/>
  <c r="U11702" i="3"/>
  <c r="U11672" i="3"/>
  <c r="U11642" i="3"/>
  <c r="U11612" i="3"/>
  <c r="U11582" i="3"/>
  <c r="U11552" i="3"/>
  <c r="U11547" i="3"/>
  <c r="U11532" i="3"/>
  <c r="U11517" i="3"/>
  <c r="U11502" i="3"/>
  <c r="U11487" i="3"/>
  <c r="U11472" i="3"/>
  <c r="U11457" i="3"/>
  <c r="U11542" i="3"/>
  <c r="U11527" i="3"/>
  <c r="U11512" i="3"/>
  <c r="U11497" i="3"/>
  <c r="U11482" i="3"/>
  <c r="U11467" i="3"/>
  <c r="U11452" i="3"/>
  <c r="U11537" i="3"/>
  <c r="U11522" i="3"/>
  <c r="U11507" i="3"/>
  <c r="U11492" i="3"/>
  <c r="U11477" i="3"/>
  <c r="U11462" i="3"/>
  <c r="U11447" i="3"/>
  <c r="U11442" i="3"/>
  <c r="U11427" i="3"/>
  <c r="U11412" i="3"/>
  <c r="U11397" i="3"/>
  <c r="U11382" i="3"/>
  <c r="U11367" i="3"/>
  <c r="U11352" i="3"/>
  <c r="U11437" i="3"/>
  <c r="U11422" i="3"/>
  <c r="U11407" i="3"/>
  <c r="U11392" i="3"/>
  <c r="U11377" i="3"/>
  <c r="U11362" i="3"/>
  <c r="U11347" i="3"/>
  <c r="U11432" i="3"/>
  <c r="U11417" i="3"/>
  <c r="U11402" i="3"/>
  <c r="U11387" i="3"/>
  <c r="U11372" i="3"/>
  <c r="U11357" i="3"/>
  <c r="U11342" i="3"/>
  <c r="U11337" i="3"/>
  <c r="U11322" i="3"/>
  <c r="U11307" i="3"/>
  <c r="U11292" i="3"/>
  <c r="U11277" i="3"/>
  <c r="U11262" i="3"/>
  <c r="U11247" i="3"/>
  <c r="U11332" i="3"/>
  <c r="U11317" i="3"/>
  <c r="U11302" i="3"/>
  <c r="U11287" i="3"/>
  <c r="U11272" i="3"/>
  <c r="U11257" i="3"/>
  <c r="U11242" i="3"/>
  <c r="U11327" i="3"/>
  <c r="U11312" i="3"/>
  <c r="U11297" i="3"/>
  <c r="U11282" i="3"/>
  <c r="U11267" i="3"/>
  <c r="U11252" i="3"/>
  <c r="U11237" i="3"/>
  <c r="U11232" i="3"/>
  <c r="U11217" i="3"/>
  <c r="U11202" i="3"/>
  <c r="U11187" i="3"/>
  <c r="U11172" i="3"/>
  <c r="U11157" i="3"/>
  <c r="U11142" i="3"/>
  <c r="U11227" i="3"/>
  <c r="U11212" i="3"/>
  <c r="U11197" i="3"/>
  <c r="U11182" i="3"/>
  <c r="U11167" i="3"/>
  <c r="U11152" i="3"/>
  <c r="U11137" i="3"/>
  <c r="U11222" i="3"/>
  <c r="U11207" i="3"/>
  <c r="U11192" i="3"/>
  <c r="U11177" i="3"/>
  <c r="U11162" i="3"/>
  <c r="U11147" i="3"/>
  <c r="U11132" i="3"/>
  <c r="U11127" i="3"/>
  <c r="U11112" i="3"/>
  <c r="U11097" i="3"/>
  <c r="U11082" i="3"/>
  <c r="U11067" i="3"/>
  <c r="U11052" i="3"/>
  <c r="U11037" i="3"/>
  <c r="U11122" i="3"/>
  <c r="U11107" i="3"/>
  <c r="U11092" i="3"/>
  <c r="U11077" i="3"/>
  <c r="U11062" i="3"/>
  <c r="U11047" i="3"/>
  <c r="U11032" i="3"/>
  <c r="U11117" i="3"/>
  <c r="U11102" i="3"/>
  <c r="U11087" i="3"/>
  <c r="U11072" i="3"/>
  <c r="U11057" i="3"/>
  <c r="U11042" i="3"/>
  <c r="U11027" i="3"/>
  <c r="U11022" i="3"/>
  <c r="U11007" i="3"/>
  <c r="U10992" i="3"/>
  <c r="U10977" i="3"/>
  <c r="U10962" i="3"/>
  <c r="U10947" i="3"/>
  <c r="U10932" i="3"/>
  <c r="U11017" i="3"/>
  <c r="U11002" i="3"/>
  <c r="U10987" i="3"/>
  <c r="U10972" i="3"/>
  <c r="U10957" i="3"/>
  <c r="U10942" i="3"/>
  <c r="U10927" i="3"/>
  <c r="U11012" i="3"/>
  <c r="U10997" i="3"/>
  <c r="U10982" i="3"/>
  <c r="U10967" i="3"/>
  <c r="U10952" i="3"/>
  <c r="U10937" i="3"/>
  <c r="U10922" i="3"/>
  <c r="U10913" i="3"/>
  <c r="U10883" i="3"/>
  <c r="U10853" i="3"/>
  <c r="U10823" i="3"/>
  <c r="U10793" i="3"/>
  <c r="U10763" i="3"/>
  <c r="U10733" i="3"/>
  <c r="U10903" i="3"/>
  <c r="U10873" i="3"/>
  <c r="U10843" i="3"/>
  <c r="U10813" i="3"/>
  <c r="U10783" i="3"/>
  <c r="U10753" i="3"/>
  <c r="U10723" i="3"/>
  <c r="U10893" i="3"/>
  <c r="U10863" i="3"/>
  <c r="U10833" i="3"/>
  <c r="U10803" i="3"/>
  <c r="U10773" i="3"/>
  <c r="U10743" i="3"/>
  <c r="U10713" i="3"/>
  <c r="U10912" i="3"/>
  <c r="U10882" i="3"/>
  <c r="U10852" i="3"/>
  <c r="U10822" i="3"/>
  <c r="U10792" i="3"/>
  <c r="U10762" i="3"/>
  <c r="U10732" i="3"/>
  <c r="U10902" i="3"/>
  <c r="U10872" i="3"/>
  <c r="U10842" i="3"/>
  <c r="U10812" i="3"/>
  <c r="U10782" i="3"/>
  <c r="U10752" i="3"/>
  <c r="U10722" i="3"/>
  <c r="U10892" i="3"/>
  <c r="U10862" i="3"/>
  <c r="U10832" i="3"/>
  <c r="U10802" i="3"/>
  <c r="U10772" i="3"/>
  <c r="U10742" i="3"/>
  <c r="U10712" i="3"/>
  <c r="U10707" i="3"/>
  <c r="U10692" i="3"/>
  <c r="U10677" i="3"/>
  <c r="U10662" i="3"/>
  <c r="U10647" i="3"/>
  <c r="U10632" i="3"/>
  <c r="U10617" i="3"/>
  <c r="U10702" i="3"/>
  <c r="U10687" i="3"/>
  <c r="U10672" i="3"/>
  <c r="U10657" i="3"/>
  <c r="U10642" i="3"/>
  <c r="U10627" i="3"/>
  <c r="U10612" i="3"/>
  <c r="U10697" i="3"/>
  <c r="U10682" i="3"/>
  <c r="U10667" i="3"/>
  <c r="U10652" i="3"/>
  <c r="U10637" i="3"/>
  <c r="U10622" i="3"/>
  <c r="U10607" i="3"/>
  <c r="U10602" i="3"/>
  <c r="U10587" i="3"/>
  <c r="U10572" i="3"/>
  <c r="U10557" i="3"/>
  <c r="U10542" i="3"/>
  <c r="U10527" i="3"/>
  <c r="U10512" i="3"/>
  <c r="U10597" i="3"/>
  <c r="U10582" i="3"/>
  <c r="U10567" i="3"/>
  <c r="U10552" i="3"/>
  <c r="U10537" i="3"/>
  <c r="U10522" i="3"/>
  <c r="U10507" i="3"/>
  <c r="U10592" i="3"/>
  <c r="U10577" i="3"/>
  <c r="U10562" i="3"/>
  <c r="U10547" i="3"/>
  <c r="U10532" i="3"/>
  <c r="U10517" i="3"/>
  <c r="U10502" i="3"/>
  <c r="U10497" i="3"/>
  <c r="U10482" i="3"/>
  <c r="U10467" i="3"/>
  <c r="U10452" i="3"/>
  <c r="U10437" i="3"/>
  <c r="U10422" i="3"/>
  <c r="U10407" i="3"/>
  <c r="U10492" i="3"/>
  <c r="U10477" i="3"/>
  <c r="U10462" i="3"/>
  <c r="U10447" i="3"/>
  <c r="U10432" i="3"/>
  <c r="U10417" i="3"/>
  <c r="U10402" i="3"/>
  <c r="U10487" i="3"/>
  <c r="U10472" i="3"/>
  <c r="U10457" i="3"/>
  <c r="U10442" i="3"/>
  <c r="U10427" i="3"/>
  <c r="U10412" i="3"/>
  <c r="U10397" i="3"/>
  <c r="U10392" i="3"/>
  <c r="U10377" i="3"/>
  <c r="U10362" i="3"/>
  <c r="U10347" i="3"/>
  <c r="U10332" i="3"/>
  <c r="U10317" i="3"/>
  <c r="U10302" i="3"/>
  <c r="U10387" i="3"/>
  <c r="U10372" i="3"/>
  <c r="U10357" i="3"/>
  <c r="U10342" i="3"/>
  <c r="U10327" i="3"/>
  <c r="U10312" i="3"/>
  <c r="U10297" i="3"/>
  <c r="U10382" i="3"/>
  <c r="U10367" i="3"/>
  <c r="U10352" i="3"/>
  <c r="U10337" i="3"/>
  <c r="U10322" i="3"/>
  <c r="U10307" i="3"/>
  <c r="U10292" i="3"/>
  <c r="U10287" i="3"/>
  <c r="U10272" i="3"/>
  <c r="U10257" i="3"/>
  <c r="U10242" i="3"/>
  <c r="U10227" i="3"/>
  <c r="U10212" i="3"/>
  <c r="U10197" i="3"/>
  <c r="U10282" i="3"/>
  <c r="U10267" i="3"/>
  <c r="U10252" i="3"/>
  <c r="U10237" i="3"/>
  <c r="U10222" i="3"/>
  <c r="U10207" i="3"/>
  <c r="U10192" i="3"/>
  <c r="U10277" i="3"/>
  <c r="U10262" i="3"/>
  <c r="U10247" i="3"/>
  <c r="U10232" i="3"/>
  <c r="U10217" i="3"/>
  <c r="U10202" i="3"/>
  <c r="U10187" i="3"/>
  <c r="U10182" i="3"/>
  <c r="U10167" i="3"/>
  <c r="U10152" i="3"/>
  <c r="U10137" i="3"/>
  <c r="U10122" i="3"/>
  <c r="U10107" i="3"/>
  <c r="U10092" i="3"/>
  <c r="U10177" i="3"/>
  <c r="U10162" i="3"/>
  <c r="U10147" i="3"/>
  <c r="U10132" i="3"/>
  <c r="U10117" i="3"/>
  <c r="U10102" i="3"/>
  <c r="U10087" i="3"/>
  <c r="U10172" i="3"/>
  <c r="U10157" i="3"/>
  <c r="U10142" i="3"/>
  <c r="U10127" i="3"/>
  <c r="U10112" i="3"/>
  <c r="U10097" i="3"/>
  <c r="U10082" i="3"/>
  <c r="U10073" i="3"/>
  <c r="U10043" i="3"/>
  <c r="U10013" i="3"/>
  <c r="U9983" i="3"/>
  <c r="U9953" i="3"/>
  <c r="U9923" i="3"/>
  <c r="U9893" i="3"/>
  <c r="U10063" i="3"/>
  <c r="U10033" i="3"/>
  <c r="U10003" i="3"/>
  <c r="U9973" i="3"/>
  <c r="U9943" i="3"/>
  <c r="U9913" i="3"/>
  <c r="U9883" i="3"/>
  <c r="U10053" i="3"/>
  <c r="U10023" i="3"/>
  <c r="U9993" i="3"/>
  <c r="U9963" i="3"/>
  <c r="U9933" i="3"/>
  <c r="U9903" i="3"/>
  <c r="U9873" i="3"/>
  <c r="U10072" i="3"/>
  <c r="U10042" i="3"/>
  <c r="U10012" i="3"/>
  <c r="U9982" i="3"/>
  <c r="U9952" i="3"/>
  <c r="U9922" i="3"/>
  <c r="U9892" i="3"/>
  <c r="U10062" i="3"/>
  <c r="U10032" i="3"/>
  <c r="U10002" i="3"/>
  <c r="U9972" i="3"/>
  <c r="U9942" i="3"/>
  <c r="U9912" i="3"/>
  <c r="U9882" i="3"/>
  <c r="U10052" i="3"/>
  <c r="U10022" i="3"/>
  <c r="U9992" i="3"/>
  <c r="U9962" i="3"/>
  <c r="U9932" i="3"/>
  <c r="U9902" i="3"/>
  <c r="U9872" i="3"/>
  <c r="U9867" i="3"/>
  <c r="U9852" i="3"/>
  <c r="U9837" i="3"/>
  <c r="U9822" i="3"/>
  <c r="U9807" i="3"/>
  <c r="U9792" i="3"/>
  <c r="U9777" i="3"/>
  <c r="U9862" i="3"/>
  <c r="U9847" i="3"/>
  <c r="U9832" i="3"/>
  <c r="U9817" i="3"/>
  <c r="U9802" i="3"/>
  <c r="U9787" i="3"/>
  <c r="U9772" i="3"/>
  <c r="U9857" i="3"/>
  <c r="U9842" i="3"/>
  <c r="U9827" i="3"/>
  <c r="U9812" i="3"/>
  <c r="U9797" i="3"/>
  <c r="U9782" i="3"/>
  <c r="U9767" i="3"/>
  <c r="U9762" i="3"/>
  <c r="U9747" i="3"/>
  <c r="U9732" i="3"/>
  <c r="U9717" i="3"/>
  <c r="U9702" i="3"/>
  <c r="U9687" i="3"/>
  <c r="U9672" i="3"/>
  <c r="U9757" i="3"/>
  <c r="U9742" i="3"/>
  <c r="U9727" i="3"/>
  <c r="U9712" i="3"/>
  <c r="U9697" i="3"/>
  <c r="U9682" i="3"/>
  <c r="U9667" i="3"/>
  <c r="U9752" i="3"/>
  <c r="U9737" i="3"/>
  <c r="U9722" i="3"/>
  <c r="U9707" i="3"/>
  <c r="U9692" i="3"/>
  <c r="U9677" i="3"/>
  <c r="U9662" i="3"/>
  <c r="U9657" i="3"/>
  <c r="U9642" i="3"/>
  <c r="U9627" i="3"/>
  <c r="U9612" i="3"/>
  <c r="U9597" i="3"/>
  <c r="U9582" i="3"/>
  <c r="U9567" i="3"/>
  <c r="U9652" i="3"/>
  <c r="U9637" i="3"/>
  <c r="U9622" i="3"/>
  <c r="U9607" i="3"/>
  <c r="U9592" i="3"/>
  <c r="U9577" i="3"/>
  <c r="U9562" i="3"/>
  <c r="U9647" i="3"/>
  <c r="U9632" i="3"/>
  <c r="U9617" i="3"/>
  <c r="U9602" i="3"/>
  <c r="U9587" i="3"/>
  <c r="U9572" i="3"/>
  <c r="U9557" i="3"/>
  <c r="U9552" i="3"/>
  <c r="U9537" i="3"/>
  <c r="U9522" i="3"/>
  <c r="U9507" i="3"/>
  <c r="U9492" i="3"/>
  <c r="U9477" i="3"/>
  <c r="U9462" i="3"/>
  <c r="U9547" i="3"/>
  <c r="U9532" i="3"/>
  <c r="U9517" i="3"/>
  <c r="U9502" i="3"/>
  <c r="U9487" i="3"/>
  <c r="U9472" i="3"/>
  <c r="U9457" i="3"/>
  <c r="U9542" i="3"/>
  <c r="U9527" i="3"/>
  <c r="U9512" i="3"/>
  <c r="U9497" i="3"/>
  <c r="U9482" i="3"/>
  <c r="U9467" i="3"/>
  <c r="U9452" i="3"/>
  <c r="U9447" i="3"/>
  <c r="U9432" i="3"/>
  <c r="U9417" i="3"/>
  <c r="U9402" i="3"/>
  <c r="U9387" i="3"/>
  <c r="U9372" i="3"/>
  <c r="U9357" i="3"/>
  <c r="U9442" i="3"/>
  <c r="U9427" i="3"/>
  <c r="U9412" i="3"/>
  <c r="U9397" i="3"/>
  <c r="U9382" i="3"/>
  <c r="U9367" i="3"/>
  <c r="U9352" i="3"/>
  <c r="U9437" i="3"/>
  <c r="U9422" i="3"/>
  <c r="U9407" i="3"/>
  <c r="U9392" i="3"/>
  <c r="U9377" i="3"/>
  <c r="U9362" i="3"/>
  <c r="U9347" i="3"/>
  <c r="U9342" i="3"/>
  <c r="U9327" i="3"/>
  <c r="U9312" i="3"/>
  <c r="U9297" i="3"/>
  <c r="U9282" i="3"/>
  <c r="U9267" i="3"/>
  <c r="U9252" i="3"/>
  <c r="U9337" i="3"/>
  <c r="U9322" i="3"/>
  <c r="U9307" i="3"/>
  <c r="U9292" i="3"/>
  <c r="U9277" i="3"/>
  <c r="U9262" i="3"/>
  <c r="U9247" i="3"/>
  <c r="U9332" i="3"/>
  <c r="U9317" i="3"/>
  <c r="U9302" i="3"/>
  <c r="U9287" i="3"/>
  <c r="U9272" i="3"/>
  <c r="U9257" i="3"/>
  <c r="U9242" i="3"/>
  <c r="U9233" i="3"/>
  <c r="U9203" i="3"/>
  <c r="U9173" i="3"/>
  <c r="U9143" i="3"/>
  <c r="U9113" i="3"/>
  <c r="U9083" i="3"/>
  <c r="U9053" i="3"/>
  <c r="U9223" i="3"/>
  <c r="U9193" i="3"/>
  <c r="U9163" i="3"/>
  <c r="U9133" i="3"/>
  <c r="U9103" i="3"/>
  <c r="U9073" i="3"/>
  <c r="U9043" i="3"/>
  <c r="U9213" i="3"/>
  <c r="U9183" i="3"/>
  <c r="U9153" i="3"/>
  <c r="U9123" i="3"/>
  <c r="U9093" i="3"/>
  <c r="U9063" i="3"/>
  <c r="U9033" i="3"/>
  <c r="U9232" i="3"/>
  <c r="U9202" i="3"/>
  <c r="U9172" i="3"/>
  <c r="U9142" i="3"/>
  <c r="U9112" i="3"/>
  <c r="U9082" i="3"/>
  <c r="U9052" i="3"/>
  <c r="U9222" i="3"/>
  <c r="U9192" i="3"/>
  <c r="U9162" i="3"/>
  <c r="U9132" i="3"/>
  <c r="U9102" i="3"/>
  <c r="U9072" i="3"/>
  <c r="U9042" i="3"/>
  <c r="U9212" i="3"/>
  <c r="U9182" i="3"/>
  <c r="U9152" i="3"/>
  <c r="U9122" i="3"/>
  <c r="U9092" i="3"/>
  <c r="U9062" i="3"/>
  <c r="U9032" i="3"/>
  <c r="U9027" i="3"/>
  <c r="U9012" i="3"/>
  <c r="U8997" i="3"/>
  <c r="U8982" i="3"/>
  <c r="U8967" i="3"/>
  <c r="U8952" i="3"/>
  <c r="U8937" i="3"/>
  <c r="U9022" i="3"/>
  <c r="U9007" i="3"/>
  <c r="U8992" i="3"/>
  <c r="U8977" i="3"/>
  <c r="U8962" i="3"/>
  <c r="U8947" i="3"/>
  <c r="U8932" i="3"/>
  <c r="U9017" i="3"/>
  <c r="U9002" i="3"/>
  <c r="U8987" i="3"/>
  <c r="U8972" i="3"/>
  <c r="U8957" i="3"/>
  <c r="U8942" i="3"/>
  <c r="U8927" i="3"/>
  <c r="U8922" i="3"/>
  <c r="U8907" i="3"/>
  <c r="U8892" i="3"/>
  <c r="U8877" i="3"/>
  <c r="U8862" i="3"/>
  <c r="U8847" i="3"/>
  <c r="U8832" i="3"/>
  <c r="U8917" i="3"/>
  <c r="U8902" i="3"/>
  <c r="U8887" i="3"/>
  <c r="U8872" i="3"/>
  <c r="U8857" i="3"/>
  <c r="U8842" i="3"/>
  <c r="U8827" i="3"/>
  <c r="U8912" i="3"/>
  <c r="U8897" i="3"/>
  <c r="U8882" i="3"/>
  <c r="U8867" i="3"/>
  <c r="U8852" i="3"/>
  <c r="U8837" i="3"/>
  <c r="U8822" i="3"/>
  <c r="U8817" i="3"/>
  <c r="U8802" i="3"/>
  <c r="U8787" i="3"/>
  <c r="U8772" i="3"/>
  <c r="U8757" i="3"/>
  <c r="U8742" i="3"/>
  <c r="U8727" i="3"/>
  <c r="U8812" i="3"/>
  <c r="U8797" i="3"/>
  <c r="U8782" i="3"/>
  <c r="U8767" i="3"/>
  <c r="U8752" i="3"/>
  <c r="U8737" i="3"/>
  <c r="U8722" i="3"/>
  <c r="U8807" i="3"/>
  <c r="U8792" i="3"/>
  <c r="U8777" i="3"/>
  <c r="U8762" i="3"/>
  <c r="U8747" i="3"/>
  <c r="U8732" i="3"/>
  <c r="U8717" i="3"/>
  <c r="U8712" i="3"/>
  <c r="U8697" i="3"/>
  <c r="U8682" i="3"/>
  <c r="U8667" i="3"/>
  <c r="U8652" i="3"/>
  <c r="U8637" i="3"/>
  <c r="U8622" i="3"/>
  <c r="U8707" i="3"/>
  <c r="U8692" i="3"/>
  <c r="U8677" i="3"/>
  <c r="U8662" i="3"/>
  <c r="U8647" i="3"/>
  <c r="U8632" i="3"/>
  <c r="U8617" i="3"/>
  <c r="U8702" i="3"/>
  <c r="U8687" i="3"/>
  <c r="U8672" i="3"/>
  <c r="U8657" i="3"/>
  <c r="U8642" i="3"/>
  <c r="U8627" i="3"/>
  <c r="U8612" i="3"/>
  <c r="U8607" i="3"/>
  <c r="U8592" i="3"/>
  <c r="U8577" i="3"/>
  <c r="U8562" i="3"/>
  <c r="U8547" i="3"/>
  <c r="U8532" i="3"/>
  <c r="U8517" i="3"/>
  <c r="U8602" i="3"/>
  <c r="U8587" i="3"/>
  <c r="U8572" i="3"/>
  <c r="U8557" i="3"/>
  <c r="U8542" i="3"/>
  <c r="U8527" i="3"/>
  <c r="U8512" i="3"/>
  <c r="U8597" i="3"/>
  <c r="U8582" i="3"/>
  <c r="U8567" i="3"/>
  <c r="U8552" i="3"/>
  <c r="U8537" i="3"/>
  <c r="U8522" i="3"/>
  <c r="U8507" i="3"/>
  <c r="U8502" i="3"/>
  <c r="U8487" i="3"/>
  <c r="U8472" i="3"/>
  <c r="U8457" i="3"/>
  <c r="U8442" i="3"/>
  <c r="U8427" i="3"/>
  <c r="U8412" i="3"/>
  <c r="U8497" i="3"/>
  <c r="U8482" i="3"/>
  <c r="U8467" i="3"/>
  <c r="U8452" i="3"/>
  <c r="U8437" i="3"/>
  <c r="U8422" i="3"/>
  <c r="U8407" i="3"/>
  <c r="U8492" i="3"/>
  <c r="U8477" i="3"/>
  <c r="U8462" i="3"/>
  <c r="U8447" i="3"/>
  <c r="U8432" i="3"/>
  <c r="U8417" i="3"/>
  <c r="U8402" i="3"/>
  <c r="U8393" i="3"/>
  <c r="U8363" i="3"/>
  <c r="U8333" i="3"/>
  <c r="U8303" i="3"/>
  <c r="U8273" i="3"/>
  <c r="U8243" i="3"/>
  <c r="U8213" i="3"/>
  <c r="U8383" i="3"/>
  <c r="U8353" i="3"/>
  <c r="U8323" i="3"/>
  <c r="U8293" i="3"/>
  <c r="U8263" i="3"/>
  <c r="U8233" i="3"/>
  <c r="U8203" i="3"/>
  <c r="U8373" i="3"/>
  <c r="U8343" i="3"/>
  <c r="U8313" i="3"/>
  <c r="U8283" i="3"/>
  <c r="U8253" i="3"/>
  <c r="U8223" i="3"/>
  <c r="U8193" i="3"/>
  <c r="U8392" i="3"/>
  <c r="U8362" i="3"/>
  <c r="U8332" i="3"/>
  <c r="U8302" i="3"/>
  <c r="U8272" i="3"/>
  <c r="U8242" i="3"/>
  <c r="U8212" i="3"/>
  <c r="U8382" i="3"/>
  <c r="U8352" i="3"/>
  <c r="U8322" i="3"/>
  <c r="U8292" i="3"/>
  <c r="U8262" i="3"/>
  <c r="U8232" i="3"/>
  <c r="U8202" i="3"/>
  <c r="U8372" i="3"/>
  <c r="U8342" i="3"/>
  <c r="U8312" i="3"/>
  <c r="U8282" i="3"/>
  <c r="U8252" i="3"/>
  <c r="U8222" i="3"/>
  <c r="U8192" i="3"/>
  <c r="U8187" i="3"/>
  <c r="U8172" i="3"/>
  <c r="U8157" i="3"/>
  <c r="U8142" i="3"/>
  <c r="U8127" i="3"/>
  <c r="U8112" i="3"/>
  <c r="U8097" i="3"/>
  <c r="U8182" i="3"/>
  <c r="U8167" i="3"/>
  <c r="U8152" i="3"/>
  <c r="U8137" i="3"/>
  <c r="U8122" i="3"/>
  <c r="U8107" i="3"/>
  <c r="U8092" i="3"/>
  <c r="U8177" i="3"/>
  <c r="U8162" i="3"/>
  <c r="U8147" i="3"/>
  <c r="U8132" i="3"/>
  <c r="U8117" i="3"/>
  <c r="U8102" i="3"/>
  <c r="U8087" i="3"/>
  <c r="U8082" i="3"/>
  <c r="U8067" i="3"/>
  <c r="U8052" i="3"/>
  <c r="U8037" i="3"/>
  <c r="U8022" i="3"/>
  <c r="U8007" i="3"/>
  <c r="U7992" i="3"/>
  <c r="U8077" i="3"/>
  <c r="U8062" i="3"/>
  <c r="U8047" i="3"/>
  <c r="U8032" i="3"/>
  <c r="U8017" i="3"/>
  <c r="U8002" i="3"/>
  <c r="U7987" i="3"/>
  <c r="U8072" i="3"/>
  <c r="U8057" i="3"/>
  <c r="U8042" i="3"/>
  <c r="U8027" i="3"/>
  <c r="U8012" i="3"/>
  <c r="U7997" i="3"/>
  <c r="U7982" i="3"/>
  <c r="U7977" i="3"/>
  <c r="U7962" i="3"/>
  <c r="U7947" i="3"/>
  <c r="U7932" i="3"/>
  <c r="U7917" i="3"/>
  <c r="U7902" i="3"/>
  <c r="U7887" i="3"/>
  <c r="U7972" i="3"/>
  <c r="U7957" i="3"/>
  <c r="U7942" i="3"/>
  <c r="U7927" i="3"/>
  <c r="U7912" i="3"/>
  <c r="U7897" i="3"/>
  <c r="U7882" i="3"/>
  <c r="U7967" i="3"/>
  <c r="U7952" i="3"/>
  <c r="U7937" i="3"/>
  <c r="U7922" i="3"/>
  <c r="U7907" i="3"/>
  <c r="U7892" i="3"/>
  <c r="U7877" i="3"/>
  <c r="U7872" i="3"/>
  <c r="U7857" i="3"/>
  <c r="U7842" i="3"/>
  <c r="U7827" i="3"/>
  <c r="U7812" i="3"/>
  <c r="U7797" i="3"/>
  <c r="U7782" i="3"/>
  <c r="U7867" i="3"/>
  <c r="U7852" i="3"/>
  <c r="U7837" i="3"/>
  <c r="U7822" i="3"/>
  <c r="U7807" i="3"/>
  <c r="U7792" i="3"/>
  <c r="U7777" i="3"/>
  <c r="U7862" i="3"/>
  <c r="U7847" i="3"/>
  <c r="U7832" i="3"/>
  <c r="U7817" i="3"/>
  <c r="U7802" i="3"/>
  <c r="U7787" i="3"/>
  <c r="U7772" i="3"/>
  <c r="U7767" i="3"/>
  <c r="U7752" i="3"/>
  <c r="U7737" i="3"/>
  <c r="U7722" i="3"/>
  <c r="U7707" i="3"/>
  <c r="U7692" i="3"/>
  <c r="U7677" i="3"/>
  <c r="U7762" i="3"/>
  <c r="U7747" i="3"/>
  <c r="U7732" i="3"/>
  <c r="U7717" i="3"/>
  <c r="U7702" i="3"/>
  <c r="U7687" i="3"/>
  <c r="U7672" i="3"/>
  <c r="U7757" i="3"/>
  <c r="U7742" i="3"/>
  <c r="U7727" i="3"/>
  <c r="U7712" i="3"/>
  <c r="U7697" i="3"/>
  <c r="U7682" i="3"/>
  <c r="U7667" i="3"/>
  <c r="U6822" i="3"/>
  <c r="U6807" i="3"/>
  <c r="U6792" i="3"/>
  <c r="U6777" i="3"/>
  <c r="U6762" i="3"/>
  <c r="U6747" i="3"/>
  <c r="U6732" i="3"/>
  <c r="U6817" i="3"/>
  <c r="U6802" i="3"/>
  <c r="U6787" i="3"/>
  <c r="U6772" i="3"/>
  <c r="U6757" i="3"/>
  <c r="U6742" i="3"/>
  <c r="U6727" i="3"/>
  <c r="U6812" i="3"/>
  <c r="U6797" i="3"/>
  <c r="U6782" i="3"/>
  <c r="U6767" i="3"/>
  <c r="U6752" i="3"/>
  <c r="U6737" i="3"/>
  <c r="U6722" i="3"/>
  <c r="U6713" i="3"/>
  <c r="U6683" i="3"/>
  <c r="U6653" i="3"/>
  <c r="U6623" i="3"/>
  <c r="U6593" i="3"/>
  <c r="U6563" i="3"/>
  <c r="U6533" i="3"/>
  <c r="U6703" i="3"/>
  <c r="U6673" i="3"/>
  <c r="U6643" i="3"/>
  <c r="U6613" i="3"/>
  <c r="U6583" i="3"/>
  <c r="U6553" i="3"/>
  <c r="U6523" i="3"/>
  <c r="U6693" i="3"/>
  <c r="U6663" i="3"/>
  <c r="U6633" i="3"/>
  <c r="U6603" i="3"/>
  <c r="U6573" i="3"/>
  <c r="U6543" i="3"/>
  <c r="U6513" i="3"/>
  <c r="U6712" i="3"/>
  <c r="U6682" i="3"/>
  <c r="U6652" i="3"/>
  <c r="U6622" i="3"/>
  <c r="U6592" i="3"/>
  <c r="U6562" i="3"/>
  <c r="U6532" i="3"/>
  <c r="U6702" i="3"/>
  <c r="U6672" i="3"/>
  <c r="U6642" i="3"/>
  <c r="U6612" i="3"/>
  <c r="U6582" i="3"/>
  <c r="U6552" i="3"/>
  <c r="U6522" i="3"/>
  <c r="U6692" i="3"/>
  <c r="U6662" i="3"/>
  <c r="U6632" i="3"/>
  <c r="U6602" i="3"/>
  <c r="U6572" i="3"/>
  <c r="U6542" i="3"/>
  <c r="U6512" i="3"/>
  <c r="U6507" i="3"/>
  <c r="U6492" i="3"/>
  <c r="U6477" i="3"/>
  <c r="U6462" i="3"/>
  <c r="U6447" i="3"/>
  <c r="U6432" i="3"/>
  <c r="U6417" i="3"/>
  <c r="U6502" i="3"/>
  <c r="U6487" i="3"/>
  <c r="U6472" i="3"/>
  <c r="U6457" i="3"/>
  <c r="U6442" i="3"/>
  <c r="U6427" i="3"/>
  <c r="U6412" i="3"/>
  <c r="U6497" i="3"/>
  <c r="U6482" i="3"/>
  <c r="U6467" i="3"/>
  <c r="U6452" i="3"/>
  <c r="U6437" i="3"/>
  <c r="U6422" i="3"/>
  <c r="U6407" i="3"/>
  <c r="U6402" i="3"/>
  <c r="U6387" i="3"/>
  <c r="U6372" i="3"/>
  <c r="U6357" i="3"/>
  <c r="U6342" i="3"/>
  <c r="U6327" i="3"/>
  <c r="U6312" i="3"/>
  <c r="U6397" i="3"/>
  <c r="U6382" i="3"/>
  <c r="U6367" i="3"/>
  <c r="U6352" i="3"/>
  <c r="U6337" i="3"/>
  <c r="U6322" i="3"/>
  <c r="U6307" i="3"/>
  <c r="U6392" i="3"/>
  <c r="U6377" i="3"/>
  <c r="U6362" i="3"/>
  <c r="U6347" i="3"/>
  <c r="U6332" i="3"/>
  <c r="U6317" i="3"/>
  <c r="U6302" i="3"/>
  <c r="U6297" i="3"/>
  <c r="U6282" i="3"/>
  <c r="U6267" i="3"/>
  <c r="U6252" i="3"/>
  <c r="U6237" i="3"/>
  <c r="U6222" i="3"/>
  <c r="U6207" i="3"/>
  <c r="U6292" i="3"/>
  <c r="U6277" i="3"/>
  <c r="U6262" i="3"/>
  <c r="U6247" i="3"/>
  <c r="U6232" i="3"/>
  <c r="U6217" i="3"/>
  <c r="U6202" i="3"/>
  <c r="U6287" i="3"/>
  <c r="U6272" i="3"/>
  <c r="U6257" i="3"/>
  <c r="U6242" i="3"/>
  <c r="U6227" i="3"/>
  <c r="U6212" i="3"/>
  <c r="U6197" i="3"/>
  <c r="U6192" i="3"/>
  <c r="U6177" i="3"/>
  <c r="U6162" i="3"/>
  <c r="U6147" i="3"/>
  <c r="U6132" i="3"/>
  <c r="U6117" i="3"/>
  <c r="U6102" i="3"/>
  <c r="U6187" i="3"/>
  <c r="U6172" i="3"/>
  <c r="U6157" i="3"/>
  <c r="U6142" i="3"/>
  <c r="U6127" i="3"/>
  <c r="U6112" i="3"/>
  <c r="U6097" i="3"/>
  <c r="U6182" i="3"/>
  <c r="U6167" i="3"/>
  <c r="U6152" i="3"/>
  <c r="U6137" i="3"/>
  <c r="U6122" i="3"/>
  <c r="U6107" i="3"/>
  <c r="U6092" i="3"/>
  <c r="U6087" i="3"/>
  <c r="U6072" i="3"/>
  <c r="U6057" i="3"/>
  <c r="U6042" i="3"/>
  <c r="U6027" i="3"/>
  <c r="U6012" i="3"/>
  <c r="U5997" i="3"/>
  <c r="U6082" i="3"/>
  <c r="U6067" i="3"/>
  <c r="U6052" i="3"/>
  <c r="U6037" i="3"/>
  <c r="U6022" i="3"/>
  <c r="U6007" i="3"/>
  <c r="U5992" i="3"/>
  <c r="U6077" i="3"/>
  <c r="U6062" i="3"/>
  <c r="U6047" i="3"/>
  <c r="U6032" i="3"/>
  <c r="U6017" i="3"/>
  <c r="U6002" i="3"/>
  <c r="U5987" i="3"/>
  <c r="U5982" i="3"/>
  <c r="U5967" i="3"/>
  <c r="U5952" i="3"/>
  <c r="U5937" i="3"/>
  <c r="U5922" i="3"/>
  <c r="U5907" i="3"/>
  <c r="U5892" i="3"/>
  <c r="U5977" i="3"/>
  <c r="U5962" i="3"/>
  <c r="U5947" i="3"/>
  <c r="U5932" i="3"/>
  <c r="U5917" i="3"/>
  <c r="U5902" i="3"/>
  <c r="U5887" i="3"/>
  <c r="U5972" i="3"/>
  <c r="U5957" i="3"/>
  <c r="U5942" i="3"/>
  <c r="U5927" i="3"/>
  <c r="U5912" i="3"/>
  <c r="U5897" i="3"/>
  <c r="U5882" i="3"/>
  <c r="U5873" i="3"/>
  <c r="U5843" i="3"/>
  <c r="U5813" i="3"/>
  <c r="U5783" i="3"/>
  <c r="U5753" i="3"/>
  <c r="U5723" i="3"/>
  <c r="U5693" i="3"/>
  <c r="U5863" i="3"/>
  <c r="U5833" i="3"/>
  <c r="U5803" i="3"/>
  <c r="U5773" i="3"/>
  <c r="U5743" i="3"/>
  <c r="U5713" i="3"/>
  <c r="U5683" i="3"/>
  <c r="U5853" i="3"/>
  <c r="U5823" i="3"/>
  <c r="U5793" i="3"/>
  <c r="U5763" i="3"/>
  <c r="U5733" i="3"/>
  <c r="U5703" i="3"/>
  <c r="U5673" i="3"/>
  <c r="U5872" i="3"/>
  <c r="U5842" i="3"/>
  <c r="U5812" i="3"/>
  <c r="U5782" i="3"/>
  <c r="U5752" i="3"/>
  <c r="U5722" i="3"/>
  <c r="U5692" i="3"/>
  <c r="U5862" i="3"/>
  <c r="U5832" i="3"/>
  <c r="U5802" i="3"/>
  <c r="U5772" i="3"/>
  <c r="U5742" i="3"/>
  <c r="U5712" i="3"/>
  <c r="U5682" i="3"/>
  <c r="U5852" i="3"/>
  <c r="U5822" i="3"/>
  <c r="U5792" i="3"/>
  <c r="U5762" i="3"/>
  <c r="U5732" i="3"/>
  <c r="U5702" i="3"/>
  <c r="U5672" i="3"/>
  <c r="U5667" i="3"/>
  <c r="U5652" i="3"/>
  <c r="U5637" i="3"/>
  <c r="U5622" i="3"/>
  <c r="U5607" i="3"/>
  <c r="U5592" i="3"/>
  <c r="U5577" i="3"/>
  <c r="U5662" i="3"/>
  <c r="U5647" i="3"/>
  <c r="U5632" i="3"/>
  <c r="U5617" i="3"/>
  <c r="U5602" i="3"/>
  <c r="U5587" i="3"/>
  <c r="U5572" i="3"/>
  <c r="U5657" i="3"/>
  <c r="U5642" i="3"/>
  <c r="U5627" i="3"/>
  <c r="U5612" i="3"/>
  <c r="U5597" i="3"/>
  <c r="U5582" i="3"/>
  <c r="U5567" i="3"/>
  <c r="U5562" i="3"/>
  <c r="U5547" i="3"/>
  <c r="U5532" i="3"/>
  <c r="U5517" i="3"/>
  <c r="U5502" i="3"/>
  <c r="U5487" i="3"/>
  <c r="U5472" i="3"/>
  <c r="U5557" i="3"/>
  <c r="U5542" i="3"/>
  <c r="U5527" i="3"/>
  <c r="U5512" i="3"/>
  <c r="U5497" i="3"/>
  <c r="U5482" i="3"/>
  <c r="U5467" i="3"/>
  <c r="U5552" i="3"/>
  <c r="U5537" i="3"/>
  <c r="U5522" i="3"/>
  <c r="U5507" i="3"/>
  <c r="U5492" i="3"/>
  <c r="U5477" i="3"/>
  <c r="U5462" i="3"/>
  <c r="U5457" i="3"/>
  <c r="U5442" i="3"/>
  <c r="U5427" i="3"/>
  <c r="U5412" i="3"/>
  <c r="U5397" i="3"/>
  <c r="U5382" i="3"/>
  <c r="U5367" i="3"/>
  <c r="U5452" i="3"/>
  <c r="U5437" i="3"/>
  <c r="U5422" i="3"/>
  <c r="U5407" i="3"/>
  <c r="U5392" i="3"/>
  <c r="U5377" i="3"/>
  <c r="U5362" i="3"/>
  <c r="U5447" i="3"/>
  <c r="U5432" i="3"/>
  <c r="U5417" i="3"/>
  <c r="U5402" i="3"/>
  <c r="U5387" i="3"/>
  <c r="U5372" i="3"/>
  <c r="U5357" i="3"/>
  <c r="U5352" i="3"/>
  <c r="U5337" i="3"/>
  <c r="U5322" i="3"/>
  <c r="U5307" i="3"/>
  <c r="U5292" i="3"/>
  <c r="U5277" i="3"/>
  <c r="U5262" i="3"/>
  <c r="U5347" i="3"/>
  <c r="U5332" i="3"/>
  <c r="U5317" i="3"/>
  <c r="U5302" i="3"/>
  <c r="U5287" i="3"/>
  <c r="U5272" i="3"/>
  <c r="U5257" i="3"/>
  <c r="U5342" i="3"/>
  <c r="U5327" i="3"/>
  <c r="U5312" i="3"/>
  <c r="U5297" i="3"/>
  <c r="U5282" i="3"/>
  <c r="U5267" i="3"/>
  <c r="U5252" i="3"/>
  <c r="U5247" i="3"/>
  <c r="U5232" i="3"/>
  <c r="U5217" i="3"/>
  <c r="U5202" i="3"/>
  <c r="U5187" i="3"/>
  <c r="U5172" i="3"/>
  <c r="U5157" i="3"/>
  <c r="U5242" i="3"/>
  <c r="U5227" i="3"/>
  <c r="U5212" i="3"/>
  <c r="U5197" i="3"/>
  <c r="U5182" i="3"/>
  <c r="U5167" i="3"/>
  <c r="U5152" i="3"/>
  <c r="U5237" i="3"/>
  <c r="U5222" i="3"/>
  <c r="U5207" i="3"/>
  <c r="U5192" i="3"/>
  <c r="U5177" i="3"/>
  <c r="U5162" i="3"/>
  <c r="U5147" i="3"/>
  <c r="U5142" i="3"/>
  <c r="U5127" i="3"/>
  <c r="U5112" i="3"/>
  <c r="U5097" i="3"/>
  <c r="U5082" i="3"/>
  <c r="U5067" i="3"/>
  <c r="U5052" i="3"/>
  <c r="U5137" i="3"/>
  <c r="U5122" i="3"/>
  <c r="U5107" i="3"/>
  <c r="U5092" i="3"/>
  <c r="U5077" i="3"/>
  <c r="U5062" i="3"/>
  <c r="U5047" i="3"/>
  <c r="U5132" i="3"/>
  <c r="U5117" i="3"/>
  <c r="U5102" i="3"/>
  <c r="U5087" i="3"/>
  <c r="U5072" i="3"/>
  <c r="U5057" i="3"/>
  <c r="U5042" i="3"/>
  <c r="U5033" i="3"/>
  <c r="U5003" i="3"/>
  <c r="U4973" i="3"/>
  <c r="U4943" i="3"/>
  <c r="U4913" i="3"/>
  <c r="U4883" i="3"/>
  <c r="U4853" i="3"/>
  <c r="U5023" i="3"/>
  <c r="U4993" i="3"/>
  <c r="U4963" i="3"/>
  <c r="U4933" i="3"/>
  <c r="U4903" i="3"/>
  <c r="U4873" i="3"/>
  <c r="U4843" i="3"/>
  <c r="U5013" i="3"/>
  <c r="U4983" i="3"/>
  <c r="U4953" i="3"/>
  <c r="U4923" i="3"/>
  <c r="U4893" i="3"/>
  <c r="U4863" i="3"/>
  <c r="U4833" i="3"/>
  <c r="U5032" i="3"/>
  <c r="U5002" i="3"/>
  <c r="U4972" i="3"/>
  <c r="U4942" i="3"/>
  <c r="U4912" i="3"/>
  <c r="U4882" i="3"/>
  <c r="U4852" i="3"/>
  <c r="U5022" i="3"/>
  <c r="U4992" i="3"/>
  <c r="U4962" i="3"/>
  <c r="U4932" i="3"/>
  <c r="U4902" i="3"/>
  <c r="U4872" i="3"/>
  <c r="U4842" i="3"/>
  <c r="U5012" i="3"/>
  <c r="U4982" i="3"/>
  <c r="U4952" i="3"/>
  <c r="U4922" i="3"/>
  <c r="U4892" i="3"/>
  <c r="U4862" i="3"/>
  <c r="U4832" i="3"/>
  <c r="U4827" i="3"/>
  <c r="U4812" i="3"/>
  <c r="U4797" i="3"/>
  <c r="U4782" i="3"/>
  <c r="U4767" i="3"/>
  <c r="U4752" i="3"/>
  <c r="U4737" i="3"/>
  <c r="U4822" i="3"/>
  <c r="U4807" i="3"/>
  <c r="U4792" i="3"/>
  <c r="U4777" i="3"/>
  <c r="U4762" i="3"/>
  <c r="U4747" i="3"/>
  <c r="U4732" i="3"/>
  <c r="U4817" i="3"/>
  <c r="U4802" i="3"/>
  <c r="U4787" i="3"/>
  <c r="U4772" i="3"/>
  <c r="U4757" i="3"/>
  <c r="U4742" i="3"/>
  <c r="U4727" i="3"/>
  <c r="U4722" i="3"/>
  <c r="U4707" i="3"/>
  <c r="U4692" i="3"/>
  <c r="U4677" i="3"/>
  <c r="U4662" i="3"/>
  <c r="U4647" i="3"/>
  <c r="U4632" i="3"/>
  <c r="U4717" i="3"/>
  <c r="U4702" i="3"/>
  <c r="U4687" i="3"/>
  <c r="U4672" i="3"/>
  <c r="U4657" i="3"/>
  <c r="U4642" i="3"/>
  <c r="U4627" i="3"/>
  <c r="U4712" i="3"/>
  <c r="U4697" i="3"/>
  <c r="U4682" i="3"/>
  <c r="U4667" i="3"/>
  <c r="U4652" i="3"/>
  <c r="U4637" i="3"/>
  <c r="U4622" i="3"/>
  <c r="U4617" i="3"/>
  <c r="U4602" i="3"/>
  <c r="U4587" i="3"/>
  <c r="U4572" i="3"/>
  <c r="U4557" i="3"/>
  <c r="U4542" i="3"/>
  <c r="U4527" i="3"/>
  <c r="U4612" i="3"/>
  <c r="U4597" i="3"/>
  <c r="U4582" i="3"/>
  <c r="U4567" i="3"/>
  <c r="U4552" i="3"/>
  <c r="U4537" i="3"/>
  <c r="U4522" i="3"/>
  <c r="U4607" i="3"/>
  <c r="U4592" i="3"/>
  <c r="U4577" i="3"/>
  <c r="U4562" i="3"/>
  <c r="U4547" i="3"/>
  <c r="U4532" i="3"/>
  <c r="U4517" i="3"/>
  <c r="U4512" i="3"/>
  <c r="U4497" i="3"/>
  <c r="U4482" i="3"/>
  <c r="U4467" i="3"/>
  <c r="U4452" i="3"/>
  <c r="U4437" i="3"/>
  <c r="U4422" i="3"/>
  <c r="U4507" i="3"/>
  <c r="U4492" i="3"/>
  <c r="U4477" i="3"/>
  <c r="U4462" i="3"/>
  <c r="U4447" i="3"/>
  <c r="U4432" i="3"/>
  <c r="U4417" i="3"/>
  <c r="U4502" i="3"/>
  <c r="U4487" i="3"/>
  <c r="U4472" i="3"/>
  <c r="U4457" i="3"/>
  <c r="U4442" i="3"/>
  <c r="U4427" i="3"/>
  <c r="U4412" i="3"/>
  <c r="U4407" i="3"/>
  <c r="U4392" i="3"/>
  <c r="U4377" i="3"/>
  <c r="U4362" i="3"/>
  <c r="U4347" i="3"/>
  <c r="U4332" i="3"/>
  <c r="U4317" i="3"/>
  <c r="U4402" i="3"/>
  <c r="U4387" i="3"/>
  <c r="U4372" i="3"/>
  <c r="U4357" i="3"/>
  <c r="U4342" i="3"/>
  <c r="U4327" i="3"/>
  <c r="U4312" i="3"/>
  <c r="U4397" i="3"/>
  <c r="U4382" i="3"/>
  <c r="U4367" i="3"/>
  <c r="U4352" i="3"/>
  <c r="U4337" i="3"/>
  <c r="U4322" i="3"/>
  <c r="U4307" i="3"/>
  <c r="U4302" i="3"/>
  <c r="U4287" i="3"/>
  <c r="U4272" i="3"/>
  <c r="U4257" i="3"/>
  <c r="U4242" i="3"/>
  <c r="U4227" i="3"/>
  <c r="U4212" i="3"/>
  <c r="U4297" i="3"/>
  <c r="U4282" i="3"/>
  <c r="U4267" i="3"/>
  <c r="U4252" i="3"/>
  <c r="U4237" i="3"/>
  <c r="U4222" i="3"/>
  <c r="U4207" i="3"/>
  <c r="U4292" i="3"/>
  <c r="U4277" i="3"/>
  <c r="U4262" i="3"/>
  <c r="U4247" i="3"/>
  <c r="U4232" i="3"/>
  <c r="U4217" i="3"/>
  <c r="U4202" i="3"/>
  <c r="U4193" i="3"/>
  <c r="U4163" i="3"/>
  <c r="U4133" i="3"/>
  <c r="U4103" i="3"/>
  <c r="U4073" i="3"/>
  <c r="U4043" i="3"/>
  <c r="U4013" i="3"/>
  <c r="U4183" i="3"/>
  <c r="U4153" i="3"/>
  <c r="U4123" i="3"/>
  <c r="U4093" i="3"/>
  <c r="U4063" i="3"/>
  <c r="U4033" i="3"/>
  <c r="U4003" i="3"/>
  <c r="U4173" i="3"/>
  <c r="U4143" i="3"/>
  <c r="U4113" i="3"/>
  <c r="U4083" i="3"/>
  <c r="U4053" i="3"/>
  <c r="U4023" i="3"/>
  <c r="U3993" i="3"/>
  <c r="U4192" i="3"/>
  <c r="U4162" i="3"/>
  <c r="U4132" i="3"/>
  <c r="U4102" i="3"/>
  <c r="U4072" i="3"/>
  <c r="U4042" i="3"/>
  <c r="U4012" i="3"/>
  <c r="U4182" i="3"/>
  <c r="U4152" i="3"/>
  <c r="U4122" i="3"/>
  <c r="U4092" i="3"/>
  <c r="U4062" i="3"/>
  <c r="U4032" i="3"/>
  <c r="U4002" i="3"/>
  <c r="U4172" i="3"/>
  <c r="U4142" i="3"/>
  <c r="U4112" i="3"/>
  <c r="U4082" i="3"/>
  <c r="U4052" i="3"/>
  <c r="U4022" i="3"/>
  <c r="U3992" i="3"/>
  <c r="U3987" i="3"/>
  <c r="U3972" i="3"/>
  <c r="U3957" i="3"/>
  <c r="U3942" i="3"/>
  <c r="U3927" i="3"/>
  <c r="U3912" i="3"/>
  <c r="U3897" i="3"/>
  <c r="U3982" i="3"/>
  <c r="U3967" i="3"/>
  <c r="U3952" i="3"/>
  <c r="U3937" i="3"/>
  <c r="U3922" i="3"/>
  <c r="U3907" i="3"/>
  <c r="U3892" i="3"/>
  <c r="U3977" i="3"/>
  <c r="U3962" i="3"/>
  <c r="U3947" i="3"/>
  <c r="U3932" i="3"/>
  <c r="U3917" i="3"/>
  <c r="U3902" i="3"/>
  <c r="U3887" i="3"/>
  <c r="U3882" i="3"/>
  <c r="U3867" i="3"/>
  <c r="U3852" i="3"/>
  <c r="U3837" i="3"/>
  <c r="U3822" i="3"/>
  <c r="U3807" i="3"/>
  <c r="U3792" i="3"/>
  <c r="U3877" i="3"/>
  <c r="U3862" i="3"/>
  <c r="U3847" i="3"/>
  <c r="U3832" i="3"/>
  <c r="U3817" i="3"/>
  <c r="U3802" i="3"/>
  <c r="U3787" i="3"/>
  <c r="U3872" i="3"/>
  <c r="U3857" i="3"/>
  <c r="U3842" i="3"/>
  <c r="U3827" i="3"/>
  <c r="U3812" i="3"/>
  <c r="U3797" i="3"/>
  <c r="U3782" i="3"/>
  <c r="U3777" i="3"/>
  <c r="U3762" i="3"/>
  <c r="U3747" i="3"/>
  <c r="U3732" i="3"/>
  <c r="U3717" i="3"/>
  <c r="U3702" i="3"/>
  <c r="U3687" i="3"/>
  <c r="U3772" i="3"/>
  <c r="U3757" i="3"/>
  <c r="U3742" i="3"/>
  <c r="U3727" i="3"/>
  <c r="U3712" i="3"/>
  <c r="U3697" i="3"/>
  <c r="U3682" i="3"/>
  <c r="U3767" i="3"/>
  <c r="U3752" i="3"/>
  <c r="U3737" i="3"/>
  <c r="U3722" i="3"/>
  <c r="U3707" i="3"/>
  <c r="U3692" i="3"/>
  <c r="U3677" i="3"/>
  <c r="U3672" i="3"/>
  <c r="U3657" i="3"/>
  <c r="U3642" i="3"/>
  <c r="U3627" i="3"/>
  <c r="U3612" i="3"/>
  <c r="U3597" i="3"/>
  <c r="U3582" i="3"/>
  <c r="U3667" i="3"/>
  <c r="U3652" i="3"/>
  <c r="U3637" i="3"/>
  <c r="U3622" i="3"/>
  <c r="U3607" i="3"/>
  <c r="U3592" i="3"/>
  <c r="U3577" i="3"/>
  <c r="U3662" i="3"/>
  <c r="U3647" i="3"/>
  <c r="U3632" i="3"/>
  <c r="U3617" i="3"/>
  <c r="U3602" i="3"/>
  <c r="U3587" i="3"/>
  <c r="U3572" i="3"/>
  <c r="U3567" i="3"/>
  <c r="U3552" i="3"/>
  <c r="U3537" i="3"/>
  <c r="U3522" i="3"/>
  <c r="U3507" i="3"/>
  <c r="U3492" i="3"/>
  <c r="U3477" i="3"/>
  <c r="U3562" i="3"/>
  <c r="U3547" i="3"/>
  <c r="U3532" i="3"/>
  <c r="U3517" i="3"/>
  <c r="U3502" i="3"/>
  <c r="U3487" i="3"/>
  <c r="U3472" i="3"/>
  <c r="U3557" i="3"/>
  <c r="U3542" i="3"/>
  <c r="U3527" i="3"/>
  <c r="U3512" i="3"/>
  <c r="U3497" i="3"/>
  <c r="U3482" i="3"/>
  <c r="U3467" i="3"/>
  <c r="U3462" i="3"/>
  <c r="U3447" i="3"/>
  <c r="U3432" i="3"/>
  <c r="U3417" i="3"/>
  <c r="U3402" i="3"/>
  <c r="U3387" i="3"/>
  <c r="U3372" i="3"/>
  <c r="U3457" i="3"/>
  <c r="U3442" i="3"/>
  <c r="U3427" i="3"/>
  <c r="U3412" i="3"/>
  <c r="U3397" i="3"/>
  <c r="U3382" i="3"/>
  <c r="U3367" i="3"/>
  <c r="U3452" i="3"/>
  <c r="U3437" i="3"/>
  <c r="U3422" i="3"/>
  <c r="U3407" i="3"/>
  <c r="U3392" i="3"/>
  <c r="U3377" i="3"/>
  <c r="U3362" i="3"/>
  <c r="U3353" i="3"/>
  <c r="U3323" i="3"/>
  <c r="U3293" i="3"/>
  <c r="U3263" i="3"/>
  <c r="U3233" i="3"/>
  <c r="U3203" i="3"/>
  <c r="U3173" i="3"/>
  <c r="U3343" i="3"/>
  <c r="U3313" i="3"/>
  <c r="U3283" i="3"/>
  <c r="U3253" i="3"/>
  <c r="U3223" i="3"/>
  <c r="U3193" i="3"/>
  <c r="U3163" i="3"/>
  <c r="U3333" i="3"/>
  <c r="U3303" i="3"/>
  <c r="U3273" i="3"/>
  <c r="U3243" i="3"/>
  <c r="U3213" i="3"/>
  <c r="U3183" i="3"/>
  <c r="U3153" i="3"/>
  <c r="U3352" i="3"/>
  <c r="U3322" i="3"/>
  <c r="U3292" i="3"/>
  <c r="U3262" i="3"/>
  <c r="U3232" i="3"/>
  <c r="U3202" i="3"/>
  <c r="U3172" i="3"/>
  <c r="U3342" i="3"/>
  <c r="U3312" i="3"/>
  <c r="U3282" i="3"/>
  <c r="U3252" i="3"/>
  <c r="U3222" i="3"/>
  <c r="U3192" i="3"/>
  <c r="U3162" i="3"/>
  <c r="U3332" i="3"/>
  <c r="U3302" i="3"/>
  <c r="U3272" i="3"/>
  <c r="U3242" i="3"/>
  <c r="U3212" i="3"/>
  <c r="U3182" i="3"/>
  <c r="U3152" i="3"/>
  <c r="U3147" i="3"/>
  <c r="U3132" i="3"/>
  <c r="U3117" i="3"/>
  <c r="U3102" i="3"/>
  <c r="U3087" i="3"/>
  <c r="U3072" i="3"/>
  <c r="U3057" i="3"/>
  <c r="U3142" i="3"/>
  <c r="U3127" i="3"/>
  <c r="U3112" i="3"/>
  <c r="U3097" i="3"/>
  <c r="U3082" i="3"/>
  <c r="U3067" i="3"/>
  <c r="U3052" i="3"/>
  <c r="U3137" i="3"/>
  <c r="U3122" i="3"/>
  <c r="U3107" i="3"/>
  <c r="U3092" i="3"/>
  <c r="U3077" i="3"/>
  <c r="U3062" i="3"/>
  <c r="U3047" i="3"/>
  <c r="U3042" i="3"/>
  <c r="U3027" i="3"/>
  <c r="U3012" i="3"/>
  <c r="U2997" i="3"/>
  <c r="U2982" i="3"/>
  <c r="U2967" i="3"/>
  <c r="U2952" i="3"/>
  <c r="U3037" i="3"/>
  <c r="U3022" i="3"/>
  <c r="U3007" i="3"/>
  <c r="U2992" i="3"/>
  <c r="U2977" i="3"/>
  <c r="U2962" i="3"/>
  <c r="U2947" i="3"/>
  <c r="U3032" i="3"/>
  <c r="U3017" i="3"/>
  <c r="U3002" i="3"/>
  <c r="U2987" i="3"/>
  <c r="U2972" i="3"/>
  <c r="U2957" i="3"/>
  <c r="U2942" i="3"/>
  <c r="U2937" i="3"/>
  <c r="U2922" i="3"/>
  <c r="U2907" i="3"/>
  <c r="U2892" i="3"/>
  <c r="U2877" i="3"/>
  <c r="U2862" i="3"/>
  <c r="U2847" i="3"/>
  <c r="U2932" i="3"/>
  <c r="U2917" i="3"/>
  <c r="U2902" i="3"/>
  <c r="U2887" i="3"/>
  <c r="U2872" i="3"/>
  <c r="U2857" i="3"/>
  <c r="U2842" i="3"/>
  <c r="U2927" i="3"/>
  <c r="U2912" i="3"/>
  <c r="U2897" i="3"/>
  <c r="U2882" i="3"/>
  <c r="U2867" i="3"/>
  <c r="U2852" i="3"/>
  <c r="U2837" i="3"/>
  <c r="U2832" i="3"/>
  <c r="U2817" i="3"/>
  <c r="U2802" i="3"/>
  <c r="U2787" i="3"/>
  <c r="U2772" i="3"/>
  <c r="U2757" i="3"/>
  <c r="U2742" i="3"/>
  <c r="U2827" i="3"/>
  <c r="U2812" i="3"/>
  <c r="U2797" i="3"/>
  <c r="U2782" i="3"/>
  <c r="U2767" i="3"/>
  <c r="U2752" i="3"/>
  <c r="U2737" i="3"/>
  <c r="U2822" i="3"/>
  <c r="U2807" i="3"/>
  <c r="U2792" i="3"/>
  <c r="U2777" i="3"/>
  <c r="U2762" i="3"/>
  <c r="U2747" i="3"/>
  <c r="U2732" i="3"/>
  <c r="U2727" i="3"/>
  <c r="U2712" i="3"/>
  <c r="U2697" i="3"/>
  <c r="U2682" i="3"/>
  <c r="U2667" i="3"/>
  <c r="U2652" i="3"/>
  <c r="U2637" i="3"/>
  <c r="U2722" i="3"/>
  <c r="U2707" i="3"/>
  <c r="U2692" i="3"/>
  <c r="U2677" i="3"/>
  <c r="U2662" i="3"/>
  <c r="U2647" i="3"/>
  <c r="U2632" i="3"/>
  <c r="U2717" i="3"/>
  <c r="U2702" i="3"/>
  <c r="U2687" i="3"/>
  <c r="U2672" i="3"/>
  <c r="U2657" i="3"/>
  <c r="U2642" i="3"/>
  <c r="U2627" i="3"/>
  <c r="U2622" i="3"/>
  <c r="U2607" i="3"/>
  <c r="U2592" i="3"/>
  <c r="U2577" i="3"/>
  <c r="U2562" i="3"/>
  <c r="U2547" i="3"/>
  <c r="U2532" i="3"/>
  <c r="U2617" i="3"/>
  <c r="U2602" i="3"/>
  <c r="U2587" i="3"/>
  <c r="U2572" i="3"/>
  <c r="U2557" i="3"/>
  <c r="U2542" i="3"/>
  <c r="U2527" i="3"/>
  <c r="U2612" i="3"/>
  <c r="U2597" i="3"/>
  <c r="U2582" i="3"/>
  <c r="U2567" i="3"/>
  <c r="U2552" i="3"/>
  <c r="U2537" i="3"/>
  <c r="U2522" i="3"/>
  <c r="U2513" i="3"/>
  <c r="U2483" i="3"/>
  <c r="U2453" i="3"/>
  <c r="U2423" i="3"/>
  <c r="U2393" i="3"/>
  <c r="U2363" i="3"/>
  <c r="U2333" i="3"/>
  <c r="U2503" i="3"/>
  <c r="U2473" i="3"/>
  <c r="U2443" i="3"/>
  <c r="U2413" i="3"/>
  <c r="U2383" i="3"/>
  <c r="U2353" i="3"/>
  <c r="U2323" i="3"/>
  <c r="U2493" i="3"/>
  <c r="U2463" i="3"/>
  <c r="U2433" i="3"/>
  <c r="U2403" i="3"/>
  <c r="U2373" i="3"/>
  <c r="U2343" i="3"/>
  <c r="U2313" i="3"/>
  <c r="U2512" i="3"/>
  <c r="U2482" i="3"/>
  <c r="U2452" i="3"/>
  <c r="U2422" i="3"/>
  <c r="U2392" i="3"/>
  <c r="U2362" i="3"/>
  <c r="U2332" i="3"/>
  <c r="U2502" i="3"/>
  <c r="U2472" i="3"/>
  <c r="U2442" i="3"/>
  <c r="U2412" i="3"/>
  <c r="U2382" i="3"/>
  <c r="U2352" i="3"/>
  <c r="U2322" i="3"/>
  <c r="U2492" i="3"/>
  <c r="U2462" i="3"/>
  <c r="U2432" i="3"/>
  <c r="U2402" i="3"/>
  <c r="U2372" i="3"/>
  <c r="U2342" i="3"/>
  <c r="U2312" i="3"/>
  <c r="U2307" i="3"/>
  <c r="U2292" i="3"/>
  <c r="U2277" i="3"/>
  <c r="U2262" i="3"/>
  <c r="U2247" i="3"/>
  <c r="U2232" i="3"/>
  <c r="U2217" i="3"/>
  <c r="U2302" i="3"/>
  <c r="U2287" i="3"/>
  <c r="U2272" i="3"/>
  <c r="U2257" i="3"/>
  <c r="U2242" i="3"/>
  <c r="U2227" i="3"/>
  <c r="U2212" i="3"/>
  <c r="U2297" i="3"/>
  <c r="U2282" i="3"/>
  <c r="U2267" i="3"/>
  <c r="U2252" i="3"/>
  <c r="U2237" i="3"/>
  <c r="U2222" i="3"/>
  <c r="U2207" i="3"/>
  <c r="U2202" i="3"/>
  <c r="U2187" i="3"/>
  <c r="U2172" i="3"/>
  <c r="U2157" i="3"/>
  <c r="U2142" i="3"/>
  <c r="U2127" i="3"/>
  <c r="U2112" i="3"/>
  <c r="U2197" i="3"/>
  <c r="U2182" i="3"/>
  <c r="U2167" i="3"/>
  <c r="U2152" i="3"/>
  <c r="U2137" i="3"/>
  <c r="U2122" i="3"/>
  <c r="U2107" i="3"/>
  <c r="U2192" i="3"/>
  <c r="U2177" i="3"/>
  <c r="U2162" i="3"/>
  <c r="U2147" i="3"/>
  <c r="U2132" i="3"/>
  <c r="U2117" i="3"/>
  <c r="U2102" i="3"/>
  <c r="U2097" i="3"/>
  <c r="U2082" i="3"/>
  <c r="U2067" i="3"/>
  <c r="U2052" i="3"/>
  <c r="U2037" i="3"/>
  <c r="U2022" i="3"/>
  <c r="U2007" i="3"/>
  <c r="U2092" i="3"/>
  <c r="U2077" i="3"/>
  <c r="U2062" i="3"/>
  <c r="U2047" i="3"/>
  <c r="U2032" i="3"/>
  <c r="U2017" i="3"/>
  <c r="U2002" i="3"/>
  <c r="U2087" i="3"/>
  <c r="U2072" i="3"/>
  <c r="U2057" i="3"/>
  <c r="U2042" i="3"/>
  <c r="U2027" i="3"/>
  <c r="U2012" i="3"/>
  <c r="U1997" i="3"/>
  <c r="U1992" i="3"/>
  <c r="U1977" i="3"/>
  <c r="U1962" i="3"/>
  <c r="U1947" i="3"/>
  <c r="U1932" i="3"/>
  <c r="U1917" i="3"/>
  <c r="U1902" i="3"/>
  <c r="U1987" i="3"/>
  <c r="U1972" i="3"/>
  <c r="U1957" i="3"/>
  <c r="U1942" i="3"/>
  <c r="U1927" i="3"/>
  <c r="U1912" i="3"/>
  <c r="U1897" i="3"/>
  <c r="U1982" i="3"/>
  <c r="U1967" i="3"/>
  <c r="U1952" i="3"/>
  <c r="U1937" i="3"/>
  <c r="U1922" i="3"/>
  <c r="U1907" i="3"/>
  <c r="U1892" i="3"/>
  <c r="U1887" i="3"/>
  <c r="U1872" i="3"/>
  <c r="U1857" i="3"/>
  <c r="U1842" i="3"/>
  <c r="U1827" i="3"/>
  <c r="U1812" i="3"/>
  <c r="U1797" i="3"/>
  <c r="U1882" i="3"/>
  <c r="U1867" i="3"/>
  <c r="U1852" i="3"/>
  <c r="U1837" i="3"/>
  <c r="U1822" i="3"/>
  <c r="U1807" i="3"/>
  <c r="U1792" i="3"/>
  <c r="U1877" i="3"/>
  <c r="U1862" i="3"/>
  <c r="U1847" i="3"/>
  <c r="U1832" i="3"/>
  <c r="U1817" i="3"/>
  <c r="U1802" i="3"/>
  <c r="U1787" i="3"/>
  <c r="U1782" i="3"/>
  <c r="U1767" i="3"/>
  <c r="U1752" i="3"/>
  <c r="U1737" i="3"/>
  <c r="U1722" i="3"/>
  <c r="U1707" i="3"/>
  <c r="U1692" i="3"/>
  <c r="U1777" i="3"/>
  <c r="U1762" i="3"/>
  <c r="U1747" i="3"/>
  <c r="U1732" i="3"/>
  <c r="U1717" i="3"/>
  <c r="U1702" i="3"/>
  <c r="U1687" i="3"/>
  <c r="U1772" i="3"/>
  <c r="U1757" i="3"/>
  <c r="U1742" i="3"/>
  <c r="U1727" i="3"/>
  <c r="U1712" i="3"/>
  <c r="U1697" i="3"/>
  <c r="U1682" i="3"/>
  <c r="U1673" i="3"/>
  <c r="U1643" i="3"/>
  <c r="U1613" i="3"/>
  <c r="U1583" i="3"/>
  <c r="U1553" i="3"/>
  <c r="U1523" i="3"/>
  <c r="U1493" i="3"/>
  <c r="U1663" i="3"/>
  <c r="U1633" i="3"/>
  <c r="U1603" i="3"/>
  <c r="U1573" i="3"/>
  <c r="U1543" i="3"/>
  <c r="U1513" i="3"/>
  <c r="U1483" i="3"/>
  <c r="U1653" i="3"/>
  <c r="U1623" i="3"/>
  <c r="U1593" i="3"/>
  <c r="U1563" i="3"/>
  <c r="U1533" i="3"/>
  <c r="U1503" i="3"/>
  <c r="U1473" i="3"/>
  <c r="U1672" i="3"/>
  <c r="U1642" i="3"/>
  <c r="U1612" i="3"/>
  <c r="U1582" i="3"/>
  <c r="U1552" i="3"/>
  <c r="U1522" i="3"/>
  <c r="U1492" i="3"/>
  <c r="U1662" i="3"/>
  <c r="U1632" i="3"/>
  <c r="U1602" i="3"/>
  <c r="U1572" i="3"/>
  <c r="U1542" i="3"/>
  <c r="U1512" i="3"/>
  <c r="U1482" i="3"/>
  <c r="U1652" i="3"/>
  <c r="U1622" i="3"/>
  <c r="U1592" i="3"/>
  <c r="U1562" i="3"/>
  <c r="U1532" i="3"/>
  <c r="U1502" i="3"/>
  <c r="U1472" i="3"/>
  <c r="U1467" i="3"/>
  <c r="U1452" i="3"/>
  <c r="U1437" i="3"/>
  <c r="U1422" i="3"/>
  <c r="U1407" i="3"/>
  <c r="U1392" i="3"/>
  <c r="U1377" i="3"/>
  <c r="U1462" i="3"/>
  <c r="U1447" i="3"/>
  <c r="U1432" i="3"/>
  <c r="U1417" i="3"/>
  <c r="U1402" i="3"/>
  <c r="U1387" i="3"/>
  <c r="U1372" i="3"/>
  <c r="U1457" i="3"/>
  <c r="U1442" i="3"/>
  <c r="U1427" i="3"/>
  <c r="U1412" i="3"/>
  <c r="U1397" i="3"/>
  <c r="U1382" i="3"/>
  <c r="U1367" i="3"/>
  <c r="U1362" i="3"/>
  <c r="U1347" i="3"/>
  <c r="U1332" i="3"/>
  <c r="U1317" i="3"/>
  <c r="U1302" i="3"/>
  <c r="U1287" i="3"/>
  <c r="U1272" i="3"/>
  <c r="U1357" i="3"/>
  <c r="U1342" i="3"/>
  <c r="U1327" i="3"/>
  <c r="U1312" i="3"/>
  <c r="U1297" i="3"/>
  <c r="U1282" i="3"/>
  <c r="U1267" i="3"/>
  <c r="U1352" i="3"/>
  <c r="U1337" i="3"/>
  <c r="U1322" i="3"/>
  <c r="U1307" i="3"/>
  <c r="U1292" i="3"/>
  <c r="U1277" i="3"/>
  <c r="U1262" i="3"/>
  <c r="U1257" i="3"/>
  <c r="U1242" i="3"/>
  <c r="U1227" i="3"/>
  <c r="U1212" i="3"/>
  <c r="U1197" i="3"/>
  <c r="U1182" i="3"/>
  <c r="U1167" i="3"/>
  <c r="U1252" i="3"/>
  <c r="U1237" i="3"/>
  <c r="U1222" i="3"/>
  <c r="U1207" i="3"/>
  <c r="U1192" i="3"/>
  <c r="U1177" i="3"/>
  <c r="U1162" i="3"/>
  <c r="U1247" i="3"/>
  <c r="U1232" i="3"/>
  <c r="U1217" i="3"/>
  <c r="U1202" i="3"/>
  <c r="U1187" i="3"/>
  <c r="U1172" i="3"/>
  <c r="U1157" i="3"/>
  <c r="U1152" i="3"/>
  <c r="U1137" i="3"/>
  <c r="U1122" i="3"/>
  <c r="U1107" i="3"/>
  <c r="U1092" i="3"/>
  <c r="U1077" i="3"/>
  <c r="U1062" i="3"/>
  <c r="U1147" i="3"/>
  <c r="U1132" i="3"/>
  <c r="U1117" i="3"/>
  <c r="U1102" i="3"/>
  <c r="U1087" i="3"/>
  <c r="U1072" i="3"/>
  <c r="U1057" i="3"/>
  <c r="U1142" i="3"/>
  <c r="U1127" i="3"/>
  <c r="U1112" i="3"/>
  <c r="U1097" i="3"/>
  <c r="U1082" i="3"/>
  <c r="U1067" i="3"/>
  <c r="U1052" i="3"/>
  <c r="U1047" i="3"/>
  <c r="U1032" i="3"/>
  <c r="U1017" i="3"/>
  <c r="U1002" i="3"/>
  <c r="U987" i="3"/>
  <c r="U972" i="3"/>
  <c r="U957" i="3"/>
  <c r="U1042" i="3"/>
  <c r="U1027" i="3"/>
  <c r="U1012" i="3"/>
  <c r="U997" i="3"/>
  <c r="U982" i="3"/>
  <c r="U967" i="3"/>
  <c r="U952" i="3"/>
  <c r="U1037" i="3"/>
  <c r="U1022" i="3"/>
  <c r="U1007" i="3"/>
  <c r="U992" i="3"/>
  <c r="U977" i="3"/>
  <c r="U962" i="3"/>
  <c r="U947" i="3"/>
  <c r="U942" i="3"/>
  <c r="U927" i="3"/>
  <c r="U912" i="3"/>
  <c r="U897" i="3"/>
  <c r="U882" i="3"/>
  <c r="U867" i="3"/>
  <c r="U852" i="3"/>
  <c r="U937" i="3"/>
  <c r="U922" i="3"/>
  <c r="U907" i="3"/>
  <c r="U892" i="3"/>
  <c r="U877" i="3"/>
  <c r="U862" i="3"/>
  <c r="U847" i="3"/>
  <c r="U932" i="3"/>
  <c r="U917" i="3"/>
  <c r="U902" i="3"/>
  <c r="U887" i="3"/>
  <c r="U872" i="3"/>
  <c r="U857" i="3"/>
  <c r="U842" i="3"/>
  <c r="U833" i="3"/>
  <c r="U803" i="3"/>
  <c r="U773" i="3"/>
  <c r="U743" i="3"/>
  <c r="U713" i="3"/>
  <c r="U683" i="3"/>
  <c r="U653" i="3"/>
  <c r="U823" i="3"/>
  <c r="U793" i="3"/>
  <c r="U763" i="3"/>
  <c r="U733" i="3"/>
  <c r="U703" i="3"/>
  <c r="U673" i="3"/>
  <c r="U643" i="3"/>
  <c r="U813" i="3"/>
  <c r="U783" i="3"/>
  <c r="U753" i="3"/>
  <c r="U723" i="3"/>
  <c r="U693" i="3"/>
  <c r="U663" i="3"/>
  <c r="U633" i="3"/>
  <c r="U832" i="3"/>
  <c r="U802" i="3"/>
  <c r="U772" i="3"/>
  <c r="U742" i="3"/>
  <c r="U712" i="3"/>
  <c r="U682" i="3"/>
  <c r="U652" i="3"/>
  <c r="U822" i="3"/>
  <c r="U792" i="3"/>
  <c r="U762" i="3"/>
  <c r="U732" i="3"/>
  <c r="U702" i="3"/>
  <c r="U672" i="3"/>
  <c r="U642" i="3"/>
  <c r="U812" i="3"/>
  <c r="U782" i="3"/>
  <c r="U752" i="3"/>
  <c r="U722" i="3"/>
  <c r="U692" i="3"/>
  <c r="U662" i="3"/>
  <c r="U632" i="3"/>
  <c r="U627" i="3"/>
  <c r="U612" i="3"/>
  <c r="U597" i="3"/>
  <c r="U582" i="3"/>
  <c r="U567" i="3"/>
  <c r="U552" i="3"/>
  <c r="U537" i="3"/>
  <c r="U622" i="3"/>
  <c r="U607" i="3"/>
  <c r="U592" i="3"/>
  <c r="U577" i="3"/>
  <c r="U562" i="3"/>
  <c r="U547" i="3"/>
  <c r="U532" i="3"/>
  <c r="U617" i="3"/>
  <c r="U602" i="3"/>
  <c r="U587" i="3"/>
  <c r="U572" i="3"/>
  <c r="U557" i="3"/>
  <c r="U542" i="3"/>
  <c r="U527" i="3"/>
  <c r="U522" i="3"/>
  <c r="U507" i="3"/>
  <c r="U492" i="3"/>
  <c r="U477" i="3"/>
  <c r="U462" i="3"/>
  <c r="U447" i="3"/>
  <c r="U432" i="3"/>
  <c r="U517" i="3"/>
  <c r="U502" i="3"/>
  <c r="U487" i="3"/>
  <c r="U472" i="3"/>
  <c r="U457" i="3"/>
  <c r="U442" i="3"/>
  <c r="U427" i="3"/>
  <c r="U512" i="3"/>
  <c r="U497" i="3"/>
  <c r="U482" i="3"/>
  <c r="U467" i="3"/>
  <c r="U452" i="3"/>
  <c r="U437" i="3"/>
  <c r="U422" i="3"/>
  <c r="U417" i="3"/>
  <c r="U402" i="3"/>
  <c r="U387" i="3"/>
  <c r="U372" i="3"/>
  <c r="U357" i="3"/>
  <c r="U342" i="3"/>
  <c r="U327" i="3"/>
  <c r="U412" i="3"/>
  <c r="U397" i="3"/>
  <c r="U382" i="3"/>
  <c r="U367" i="3"/>
  <c r="U352" i="3"/>
  <c r="U337" i="3"/>
  <c r="U322" i="3"/>
  <c r="U407" i="3"/>
  <c r="U392" i="3"/>
  <c r="U377" i="3"/>
  <c r="U362" i="3"/>
  <c r="U347" i="3"/>
  <c r="U332" i="3"/>
  <c r="U317" i="3"/>
  <c r="U312" i="3"/>
  <c r="U297" i="3"/>
  <c r="U282" i="3"/>
  <c r="U267" i="3"/>
  <c r="U252" i="3"/>
  <c r="U237" i="3"/>
  <c r="U222" i="3"/>
  <c r="U307" i="3"/>
  <c r="U292" i="3"/>
  <c r="U277" i="3"/>
  <c r="U262" i="3"/>
  <c r="U247" i="3"/>
  <c r="U232" i="3"/>
  <c r="U217" i="3"/>
  <c r="U302" i="3"/>
  <c r="U287" i="3"/>
  <c r="U272" i="3"/>
  <c r="U257" i="3"/>
  <c r="U242" i="3"/>
  <c r="U227" i="3"/>
  <c r="U212" i="3"/>
  <c r="U207" i="3"/>
  <c r="U192" i="3"/>
  <c r="U177" i="3"/>
  <c r="U162" i="3"/>
  <c r="U147" i="3"/>
  <c r="U132" i="3"/>
  <c r="U117" i="3"/>
  <c r="U202" i="3"/>
  <c r="U187" i="3"/>
  <c r="U172" i="3"/>
  <c r="U157" i="3"/>
  <c r="U142" i="3"/>
  <c r="U127" i="3"/>
  <c r="U112" i="3"/>
  <c r="U197" i="3"/>
  <c r="U182" i="3"/>
  <c r="U167" i="3"/>
  <c r="U152" i="3"/>
  <c r="U137" i="3"/>
  <c r="U122" i="3"/>
  <c r="U107" i="3"/>
  <c r="U102" i="3"/>
  <c r="U87" i="3"/>
  <c r="U72" i="3"/>
  <c r="U57" i="3"/>
  <c r="U42" i="3"/>
  <c r="U27" i="3"/>
  <c r="U12" i="3"/>
  <c r="U97" i="3"/>
  <c r="U82" i="3"/>
  <c r="U67" i="3"/>
  <c r="U52" i="3"/>
  <c r="U37" i="3"/>
  <c r="U22" i="3"/>
  <c r="U7" i="3"/>
  <c r="U92" i="3"/>
  <c r="U77" i="3"/>
  <c r="U62" i="3"/>
  <c r="U47" i="3"/>
  <c r="U32" i="3"/>
  <c r="U17" i="3"/>
  <c r="U2" i="3"/>
  <c r="U7664" i="3"/>
  <c r="U7649" i="3"/>
  <c r="U7634" i="3"/>
  <c r="U7619" i="3"/>
  <c r="U7604" i="3"/>
  <c r="U7589" i="3"/>
  <c r="U7574" i="3"/>
  <c r="U7659" i="3"/>
  <c r="U7644" i="3"/>
  <c r="U7629" i="3"/>
  <c r="U7614" i="3"/>
  <c r="U7599" i="3"/>
  <c r="U7584" i="3"/>
  <c r="U7569" i="3"/>
  <c r="U7654" i="3"/>
  <c r="U7639" i="3"/>
  <c r="U7624" i="3"/>
  <c r="U7609" i="3"/>
  <c r="U7594" i="3"/>
  <c r="U7579" i="3"/>
  <c r="U7564" i="3"/>
  <c r="U7557" i="3"/>
  <c r="U7527" i="3"/>
  <c r="U7497" i="3"/>
  <c r="U7467" i="3"/>
  <c r="U7437" i="3"/>
  <c r="U7407" i="3"/>
  <c r="U7377" i="3"/>
  <c r="U7547" i="3"/>
  <c r="U7517" i="3"/>
  <c r="U7487" i="3"/>
  <c r="U7457" i="3"/>
  <c r="U7427" i="3"/>
  <c r="U7397" i="3"/>
  <c r="U7367" i="3"/>
  <c r="U7537" i="3"/>
  <c r="U7507" i="3"/>
  <c r="U7477" i="3"/>
  <c r="U7447" i="3"/>
  <c r="U7417" i="3"/>
  <c r="U7387" i="3"/>
  <c r="U7357" i="3"/>
  <c r="U7556" i="3"/>
  <c r="U7526" i="3"/>
  <c r="U7496" i="3"/>
  <c r="U7466" i="3"/>
  <c r="U7436" i="3"/>
  <c r="U7406" i="3"/>
  <c r="U7376" i="3"/>
  <c r="U7546" i="3"/>
  <c r="U7516" i="3"/>
  <c r="U7486" i="3"/>
  <c r="U7456" i="3"/>
  <c r="U7426" i="3"/>
  <c r="U7396" i="3"/>
  <c r="U7366" i="3"/>
  <c r="U7536" i="3"/>
  <c r="U7506" i="3"/>
  <c r="U7476" i="3"/>
  <c r="U7446" i="3"/>
  <c r="U7416" i="3"/>
  <c r="U7386" i="3"/>
  <c r="U7356" i="3"/>
  <c r="U7349" i="3"/>
  <c r="U7334" i="3"/>
  <c r="U7319" i="3"/>
  <c r="U7304" i="3"/>
  <c r="U7289" i="3"/>
  <c r="U7274" i="3"/>
  <c r="U7259" i="3"/>
  <c r="U7344" i="3"/>
  <c r="U7329" i="3"/>
  <c r="U7314" i="3"/>
  <c r="U7299" i="3"/>
  <c r="U7284" i="3"/>
  <c r="U7269" i="3"/>
  <c r="U7254" i="3"/>
  <c r="U7339" i="3"/>
  <c r="U7324" i="3"/>
  <c r="U7309" i="3"/>
  <c r="U7294" i="3"/>
  <c r="U7279" i="3"/>
  <c r="U7264" i="3"/>
  <c r="U7249" i="3"/>
  <c r="U7244" i="3"/>
  <c r="U7229" i="3"/>
  <c r="U7214" i="3"/>
  <c r="U7199" i="3"/>
  <c r="U7184" i="3"/>
  <c r="U7169" i="3"/>
  <c r="U7154" i="3"/>
  <c r="U7239" i="3"/>
  <c r="U7224" i="3"/>
  <c r="U7209" i="3"/>
  <c r="U7194" i="3"/>
  <c r="U7179" i="3"/>
  <c r="U7164" i="3"/>
  <c r="U7149" i="3"/>
  <c r="U7234" i="3"/>
  <c r="U7219" i="3"/>
  <c r="U7204" i="3"/>
  <c r="U7189" i="3"/>
  <c r="U7174" i="3"/>
  <c r="U7159" i="3"/>
  <c r="U7144" i="3"/>
  <c r="U7139" i="3"/>
  <c r="U7124" i="3"/>
  <c r="U7109" i="3"/>
  <c r="U7094" i="3"/>
  <c r="U7079" i="3"/>
  <c r="U7064" i="3"/>
  <c r="U7049" i="3"/>
  <c r="U7134" i="3"/>
  <c r="U7119" i="3"/>
  <c r="U7104" i="3"/>
  <c r="U7089" i="3"/>
  <c r="U7074" i="3"/>
  <c r="U7059" i="3"/>
  <c r="U7044" i="3"/>
  <c r="U7129" i="3"/>
  <c r="U7114" i="3"/>
  <c r="U7099" i="3"/>
  <c r="U7084" i="3"/>
  <c r="U7069" i="3"/>
  <c r="U7054" i="3"/>
  <c r="U7039" i="3"/>
  <c r="U7034" i="3"/>
  <c r="U7019" i="3"/>
  <c r="U7004" i="3"/>
  <c r="U6989" i="3"/>
  <c r="U6974" i="3"/>
  <c r="U6959" i="3"/>
  <c r="U6944" i="3"/>
  <c r="U7029" i="3"/>
  <c r="U7014" i="3"/>
  <c r="U6999" i="3"/>
  <c r="U6984" i="3"/>
  <c r="U6969" i="3"/>
  <c r="U6954" i="3"/>
  <c r="U6939" i="3"/>
  <c r="U7024" i="3"/>
  <c r="U7009" i="3"/>
  <c r="U6994" i="3"/>
  <c r="U6979" i="3"/>
  <c r="U6964" i="3"/>
  <c r="U6949" i="3"/>
  <c r="U6934" i="3"/>
  <c r="U6929" i="3"/>
  <c r="U6914" i="3"/>
  <c r="U6899" i="3"/>
  <c r="U6884" i="3"/>
  <c r="U6869" i="3"/>
  <c r="U6854" i="3"/>
  <c r="U6839" i="3"/>
  <c r="U6924" i="3"/>
  <c r="U6909" i="3"/>
  <c r="U6894" i="3"/>
  <c r="U6879" i="3"/>
  <c r="U6864" i="3"/>
  <c r="U6849" i="3"/>
  <c r="U6834" i="3"/>
  <c r="U6919" i="3"/>
  <c r="U6904" i="3"/>
  <c r="U6889" i="3"/>
  <c r="U6874" i="3"/>
  <c r="U6859" i="3"/>
  <c r="U6844" i="3"/>
  <c r="U6829" i="3"/>
  <c r="U11864" i="3"/>
  <c r="U11849" i="3"/>
  <c r="U11834" i="3"/>
  <c r="U11819" i="3"/>
  <c r="U11804" i="3"/>
  <c r="U11789" i="3"/>
  <c r="U11774" i="3"/>
  <c r="U11859" i="3"/>
  <c r="U11844" i="3"/>
  <c r="U11829" i="3"/>
  <c r="U11814" i="3"/>
  <c r="U11799" i="3"/>
  <c r="U11784" i="3"/>
  <c r="U11769" i="3"/>
  <c r="U11854" i="3"/>
  <c r="U11839" i="3"/>
  <c r="U11824" i="3"/>
  <c r="U11809" i="3"/>
  <c r="U11794" i="3"/>
  <c r="U11779" i="3"/>
  <c r="U11764" i="3"/>
  <c r="U11757" i="3"/>
  <c r="U11727" i="3"/>
  <c r="U11697" i="3"/>
  <c r="U11667" i="3"/>
  <c r="U11637" i="3"/>
  <c r="U11607" i="3"/>
  <c r="U11577" i="3"/>
  <c r="U11747" i="3"/>
  <c r="U11717" i="3"/>
  <c r="U11687" i="3"/>
  <c r="U11657" i="3"/>
  <c r="U11627" i="3"/>
  <c r="U11597" i="3"/>
  <c r="U11567" i="3"/>
  <c r="U11737" i="3"/>
  <c r="U11707" i="3"/>
  <c r="U11677" i="3"/>
  <c r="U11647" i="3"/>
  <c r="U11617" i="3"/>
  <c r="U11587" i="3"/>
  <c r="U11557" i="3"/>
  <c r="U11756" i="3"/>
  <c r="U11726" i="3"/>
  <c r="U11696" i="3"/>
  <c r="U11666" i="3"/>
  <c r="U11636" i="3"/>
  <c r="U11606" i="3"/>
  <c r="U11576" i="3"/>
  <c r="U11746" i="3"/>
  <c r="U11716" i="3"/>
  <c r="U11686" i="3"/>
  <c r="U11656" i="3"/>
  <c r="U11626" i="3"/>
  <c r="U11596" i="3"/>
  <c r="U11566" i="3"/>
  <c r="U11736" i="3"/>
  <c r="U11706" i="3"/>
  <c r="U11676" i="3"/>
  <c r="U11646" i="3"/>
  <c r="U11616" i="3"/>
  <c r="U11586" i="3"/>
  <c r="U11556" i="3"/>
  <c r="U11549" i="3"/>
  <c r="U11534" i="3"/>
  <c r="U11519" i="3"/>
  <c r="U11504" i="3"/>
  <c r="U11489" i="3"/>
  <c r="U11474" i="3"/>
  <c r="U11459" i="3"/>
  <c r="U11544" i="3"/>
  <c r="U11529" i="3"/>
  <c r="U11514" i="3"/>
  <c r="U11499" i="3"/>
  <c r="U11484" i="3"/>
  <c r="U11469" i="3"/>
  <c r="U11454" i="3"/>
  <c r="U11539" i="3"/>
  <c r="U11524" i="3"/>
  <c r="U11509" i="3"/>
  <c r="U11494" i="3"/>
  <c r="U11479" i="3"/>
  <c r="U11464" i="3"/>
  <c r="U11449" i="3"/>
  <c r="U11444" i="3"/>
  <c r="U11429" i="3"/>
  <c r="U11414" i="3"/>
  <c r="U11399" i="3"/>
  <c r="U11384" i="3"/>
  <c r="U11369" i="3"/>
  <c r="U11354" i="3"/>
  <c r="U11439" i="3"/>
  <c r="U11424" i="3"/>
  <c r="U11409" i="3"/>
  <c r="U11394" i="3"/>
  <c r="U11379" i="3"/>
  <c r="U11364" i="3"/>
  <c r="U11349" i="3"/>
  <c r="U11434" i="3"/>
  <c r="U11419" i="3"/>
  <c r="U11404" i="3"/>
  <c r="U11389" i="3"/>
  <c r="U11374" i="3"/>
  <c r="U11359" i="3"/>
  <c r="U11344" i="3"/>
  <c r="U11339" i="3"/>
  <c r="U11324" i="3"/>
  <c r="U11309" i="3"/>
  <c r="U11294" i="3"/>
  <c r="U11279" i="3"/>
  <c r="U11264" i="3"/>
  <c r="U11249" i="3"/>
  <c r="U11334" i="3"/>
  <c r="U11319" i="3"/>
  <c r="U11304" i="3"/>
  <c r="U11289" i="3"/>
  <c r="U11274" i="3"/>
  <c r="U11259" i="3"/>
  <c r="U11244" i="3"/>
  <c r="U11329" i="3"/>
  <c r="U11314" i="3"/>
  <c r="U11299" i="3"/>
  <c r="U11284" i="3"/>
  <c r="U11269" i="3"/>
  <c r="U11254" i="3"/>
  <c r="U11239" i="3"/>
  <c r="U11234" i="3"/>
  <c r="U11219" i="3"/>
  <c r="U11204" i="3"/>
  <c r="U11189" i="3"/>
  <c r="U11174" i="3"/>
  <c r="U11159" i="3"/>
  <c r="U11144" i="3"/>
  <c r="U11229" i="3"/>
  <c r="U11214" i="3"/>
  <c r="U11199" i="3"/>
  <c r="U11184" i="3"/>
  <c r="U11169" i="3"/>
  <c r="U11154" i="3"/>
  <c r="U11139" i="3"/>
  <c r="U11224" i="3"/>
  <c r="U11209" i="3"/>
  <c r="U11194" i="3"/>
  <c r="U11179" i="3"/>
  <c r="U11164" i="3"/>
  <c r="U11149" i="3"/>
  <c r="U11134" i="3"/>
  <c r="U11129" i="3"/>
  <c r="U11114" i="3"/>
  <c r="U11099" i="3"/>
  <c r="U11084" i="3"/>
  <c r="U11069" i="3"/>
  <c r="U11054" i="3"/>
  <c r="U11039" i="3"/>
  <c r="U11124" i="3"/>
  <c r="U11109" i="3"/>
  <c r="U11094" i="3"/>
  <c r="U11079" i="3"/>
  <c r="U11064" i="3"/>
  <c r="U11049" i="3"/>
  <c r="U11034" i="3"/>
  <c r="U11119" i="3"/>
  <c r="U11104" i="3"/>
  <c r="U11089" i="3"/>
  <c r="U11074" i="3"/>
  <c r="U11059" i="3"/>
  <c r="U11044" i="3"/>
  <c r="U11029" i="3"/>
  <c r="U11024" i="3"/>
  <c r="U11009" i="3"/>
  <c r="U10994" i="3"/>
  <c r="U10979" i="3"/>
  <c r="U10964" i="3"/>
  <c r="U10949" i="3"/>
  <c r="U10934" i="3"/>
  <c r="U11019" i="3"/>
  <c r="U11004" i="3"/>
  <c r="U10989" i="3"/>
  <c r="U10974" i="3"/>
  <c r="U10959" i="3"/>
  <c r="U10944" i="3"/>
  <c r="U10929" i="3"/>
  <c r="U11014" i="3"/>
  <c r="U10999" i="3"/>
  <c r="U10984" i="3"/>
  <c r="U10969" i="3"/>
  <c r="U10954" i="3"/>
  <c r="U10939" i="3"/>
  <c r="U10924" i="3"/>
  <c r="U10917" i="3"/>
  <c r="U10887" i="3"/>
  <c r="U10857" i="3"/>
  <c r="U10827" i="3"/>
  <c r="U10797" i="3"/>
  <c r="U10767" i="3"/>
  <c r="U10737" i="3"/>
  <c r="U10907" i="3"/>
  <c r="U10877" i="3"/>
  <c r="U10847" i="3"/>
  <c r="U10817" i="3"/>
  <c r="U10787" i="3"/>
  <c r="U10757" i="3"/>
  <c r="U10727" i="3"/>
  <c r="U10897" i="3"/>
  <c r="U10867" i="3"/>
  <c r="U10837" i="3"/>
  <c r="U10807" i="3"/>
  <c r="U10777" i="3"/>
  <c r="U10747" i="3"/>
  <c r="U10717" i="3"/>
  <c r="U10916" i="3"/>
  <c r="U10886" i="3"/>
  <c r="U10856" i="3"/>
  <c r="U10826" i="3"/>
  <c r="U10796" i="3"/>
  <c r="U10766" i="3"/>
  <c r="U10736" i="3"/>
  <c r="U10906" i="3"/>
  <c r="U10876" i="3"/>
  <c r="U10846" i="3"/>
  <c r="U10816" i="3"/>
  <c r="U10786" i="3"/>
  <c r="U10756" i="3"/>
  <c r="U10726" i="3"/>
  <c r="U10896" i="3"/>
  <c r="U10866" i="3"/>
  <c r="U10836" i="3"/>
  <c r="U10806" i="3"/>
  <c r="U10776" i="3"/>
  <c r="U10746" i="3"/>
  <c r="U10716" i="3"/>
  <c r="U10709" i="3"/>
  <c r="U10694" i="3"/>
  <c r="U10679" i="3"/>
  <c r="U10664" i="3"/>
  <c r="U10649" i="3"/>
  <c r="U10634" i="3"/>
  <c r="U10619" i="3"/>
  <c r="U10704" i="3"/>
  <c r="U10689" i="3"/>
  <c r="U10674" i="3"/>
  <c r="U10659" i="3"/>
  <c r="U10644" i="3"/>
  <c r="U10629" i="3"/>
  <c r="U10614" i="3"/>
  <c r="U10699" i="3"/>
  <c r="U10684" i="3"/>
  <c r="U10669" i="3"/>
  <c r="U10654" i="3"/>
  <c r="U10639" i="3"/>
  <c r="U10624" i="3"/>
  <c r="U10609" i="3"/>
  <c r="U10604" i="3"/>
  <c r="U10589" i="3"/>
  <c r="U10574" i="3"/>
  <c r="U10559" i="3"/>
  <c r="U10544" i="3"/>
  <c r="U10529" i="3"/>
  <c r="U10514" i="3"/>
  <c r="U10599" i="3"/>
  <c r="U10584" i="3"/>
  <c r="U10569" i="3"/>
  <c r="U10554" i="3"/>
  <c r="U10539" i="3"/>
  <c r="U10524" i="3"/>
  <c r="U10509" i="3"/>
  <c r="U10594" i="3"/>
  <c r="U10579" i="3"/>
  <c r="U10564" i="3"/>
  <c r="U10549" i="3"/>
  <c r="U10534" i="3"/>
  <c r="U10519" i="3"/>
  <c r="U10504" i="3"/>
  <c r="U10499" i="3"/>
  <c r="U10484" i="3"/>
  <c r="U10469" i="3"/>
  <c r="U10454" i="3"/>
  <c r="U10439" i="3"/>
  <c r="U10424" i="3"/>
  <c r="U10409" i="3"/>
  <c r="U10494" i="3"/>
  <c r="U10479" i="3"/>
  <c r="U10464" i="3"/>
  <c r="U10449" i="3"/>
  <c r="U10434" i="3"/>
  <c r="U10419" i="3"/>
  <c r="U10404" i="3"/>
  <c r="U10489" i="3"/>
  <c r="U10474" i="3"/>
  <c r="U10459" i="3"/>
  <c r="U10444" i="3"/>
  <c r="U10429" i="3"/>
  <c r="U10414" i="3"/>
  <c r="U10399" i="3"/>
  <c r="U10394" i="3"/>
  <c r="U10379" i="3"/>
  <c r="U10364" i="3"/>
  <c r="U10349" i="3"/>
  <c r="U10334" i="3"/>
  <c r="U10319" i="3"/>
  <c r="U10304" i="3"/>
  <c r="U10389" i="3"/>
  <c r="U10374" i="3"/>
  <c r="U10359" i="3"/>
  <c r="U10344" i="3"/>
  <c r="U10329" i="3"/>
  <c r="U10314" i="3"/>
  <c r="U10299" i="3"/>
  <c r="U10384" i="3"/>
  <c r="U10369" i="3"/>
  <c r="U10354" i="3"/>
  <c r="U10339" i="3"/>
  <c r="U10324" i="3"/>
  <c r="U10309" i="3"/>
  <c r="U10294" i="3"/>
  <c r="U10289" i="3"/>
  <c r="U10274" i="3"/>
  <c r="U10259" i="3"/>
  <c r="U10244" i="3"/>
  <c r="U10229" i="3"/>
  <c r="U10214" i="3"/>
  <c r="U10199" i="3"/>
  <c r="U10284" i="3"/>
  <c r="U10269" i="3"/>
  <c r="U10254" i="3"/>
  <c r="U10239" i="3"/>
  <c r="U10224" i="3"/>
  <c r="U10209" i="3"/>
  <c r="U10194" i="3"/>
  <c r="U10279" i="3"/>
  <c r="U10264" i="3"/>
  <c r="U10249" i="3"/>
  <c r="U10234" i="3"/>
  <c r="U10219" i="3"/>
  <c r="U10204" i="3"/>
  <c r="U10189" i="3"/>
  <c r="U10184" i="3"/>
  <c r="U10169" i="3"/>
  <c r="U10154" i="3"/>
  <c r="U10139" i="3"/>
  <c r="U10124" i="3"/>
  <c r="U10109" i="3"/>
  <c r="U10094" i="3"/>
  <c r="U10179" i="3"/>
  <c r="U10164" i="3"/>
  <c r="U10149" i="3"/>
  <c r="U10134" i="3"/>
  <c r="U10119" i="3"/>
  <c r="U10104" i="3"/>
  <c r="U10089" i="3"/>
  <c r="U10174" i="3"/>
  <c r="U10159" i="3"/>
  <c r="U10144" i="3"/>
  <c r="U10129" i="3"/>
  <c r="U10114" i="3"/>
  <c r="U10099" i="3"/>
  <c r="U10084" i="3"/>
  <c r="U10077" i="3"/>
  <c r="U10047" i="3"/>
  <c r="U10017" i="3"/>
  <c r="U9987" i="3"/>
  <c r="U9957" i="3"/>
  <c r="U9927" i="3"/>
  <c r="U9897" i="3"/>
  <c r="U10067" i="3"/>
  <c r="U10037" i="3"/>
  <c r="U10007" i="3"/>
  <c r="U9977" i="3"/>
  <c r="U9947" i="3"/>
  <c r="U9917" i="3"/>
  <c r="U9887" i="3"/>
  <c r="U10057" i="3"/>
  <c r="U10027" i="3"/>
  <c r="U9997" i="3"/>
  <c r="U9967" i="3"/>
  <c r="U9937" i="3"/>
  <c r="U9907" i="3"/>
  <c r="U9877" i="3"/>
  <c r="U10076" i="3"/>
  <c r="U10046" i="3"/>
  <c r="U10016" i="3"/>
  <c r="U9986" i="3"/>
  <c r="U9956" i="3"/>
  <c r="U9926" i="3"/>
  <c r="U9896" i="3"/>
  <c r="U10066" i="3"/>
  <c r="U10036" i="3"/>
  <c r="U10006" i="3"/>
  <c r="U9976" i="3"/>
  <c r="U9946" i="3"/>
  <c r="U9916" i="3"/>
  <c r="U9886" i="3"/>
  <c r="U10056" i="3"/>
  <c r="U10026" i="3"/>
  <c r="U9996" i="3"/>
  <c r="U9966" i="3"/>
  <c r="U9936" i="3"/>
  <c r="U9906" i="3"/>
  <c r="U9876" i="3"/>
  <c r="U9869" i="3"/>
  <c r="U9854" i="3"/>
  <c r="U9839" i="3"/>
  <c r="U9824" i="3"/>
  <c r="U9809" i="3"/>
  <c r="U9794" i="3"/>
  <c r="U9779" i="3"/>
  <c r="U9864" i="3"/>
  <c r="U9849" i="3"/>
  <c r="U9834" i="3"/>
  <c r="U9819" i="3"/>
  <c r="U9804" i="3"/>
  <c r="U9789" i="3"/>
  <c r="U9774" i="3"/>
  <c r="U9859" i="3"/>
  <c r="U9844" i="3"/>
  <c r="U9829" i="3"/>
  <c r="U9814" i="3"/>
  <c r="U9799" i="3"/>
  <c r="U9784" i="3"/>
  <c r="U9769" i="3"/>
  <c r="U9764" i="3"/>
  <c r="U9749" i="3"/>
  <c r="U9734" i="3"/>
  <c r="U9719" i="3"/>
  <c r="U9704" i="3"/>
  <c r="U9689" i="3"/>
  <c r="U9674" i="3"/>
  <c r="U9759" i="3"/>
  <c r="U9744" i="3"/>
  <c r="U9729" i="3"/>
  <c r="U9714" i="3"/>
  <c r="U9699" i="3"/>
  <c r="U9684" i="3"/>
  <c r="U9669" i="3"/>
  <c r="U9754" i="3"/>
  <c r="U9739" i="3"/>
  <c r="U9724" i="3"/>
  <c r="U9709" i="3"/>
  <c r="U9694" i="3"/>
  <c r="U9679" i="3"/>
  <c r="U9664" i="3"/>
  <c r="U9659" i="3"/>
  <c r="U9644" i="3"/>
  <c r="U9629" i="3"/>
  <c r="U9614" i="3"/>
  <c r="U9599" i="3"/>
  <c r="U9584" i="3"/>
  <c r="U9569" i="3"/>
  <c r="U9654" i="3"/>
  <c r="U9639" i="3"/>
  <c r="U9624" i="3"/>
  <c r="U9609" i="3"/>
  <c r="U9594" i="3"/>
  <c r="U9579" i="3"/>
  <c r="U9564" i="3"/>
  <c r="U9649" i="3"/>
  <c r="U9634" i="3"/>
  <c r="U9619" i="3"/>
  <c r="U9604" i="3"/>
  <c r="U9589" i="3"/>
  <c r="U9574" i="3"/>
  <c r="U9559" i="3"/>
  <c r="U9554" i="3"/>
  <c r="U9539" i="3"/>
  <c r="U9524" i="3"/>
  <c r="U9509" i="3"/>
  <c r="U9494" i="3"/>
  <c r="U9479" i="3"/>
  <c r="U9464" i="3"/>
  <c r="U9549" i="3"/>
  <c r="U9534" i="3"/>
  <c r="U9519" i="3"/>
  <c r="U9504" i="3"/>
  <c r="U9489" i="3"/>
  <c r="U9474" i="3"/>
  <c r="U9459" i="3"/>
  <c r="U9544" i="3"/>
  <c r="U9529" i="3"/>
  <c r="U9514" i="3"/>
  <c r="U9499" i="3"/>
  <c r="U9484" i="3"/>
  <c r="U9469" i="3"/>
  <c r="U9454" i="3"/>
  <c r="U9449" i="3"/>
  <c r="U9434" i="3"/>
  <c r="U9419" i="3"/>
  <c r="U9404" i="3"/>
  <c r="U9389" i="3"/>
  <c r="U9374" i="3"/>
  <c r="U9359" i="3"/>
  <c r="U9444" i="3"/>
  <c r="U9429" i="3"/>
  <c r="U9414" i="3"/>
  <c r="U9399" i="3"/>
  <c r="U9384" i="3"/>
  <c r="U9369" i="3"/>
  <c r="U9354" i="3"/>
  <c r="U9439" i="3"/>
  <c r="U9424" i="3"/>
  <c r="U9409" i="3"/>
  <c r="U9394" i="3"/>
  <c r="U9379" i="3"/>
  <c r="U9364" i="3"/>
  <c r="U9349" i="3"/>
  <c r="U9344" i="3"/>
  <c r="U9329" i="3"/>
  <c r="U9314" i="3"/>
  <c r="U9299" i="3"/>
  <c r="U9284" i="3"/>
  <c r="U9269" i="3"/>
  <c r="U9254" i="3"/>
  <c r="U9339" i="3"/>
  <c r="U9324" i="3"/>
  <c r="U9309" i="3"/>
  <c r="U9294" i="3"/>
  <c r="U9279" i="3"/>
  <c r="U9264" i="3"/>
  <c r="U9249" i="3"/>
  <c r="U9334" i="3"/>
  <c r="U9319" i="3"/>
  <c r="U9304" i="3"/>
  <c r="U9289" i="3"/>
  <c r="U9274" i="3"/>
  <c r="U9259" i="3"/>
  <c r="U9244" i="3"/>
  <c r="U9237" i="3"/>
  <c r="U9207" i="3"/>
  <c r="U9177" i="3"/>
  <c r="U9147" i="3"/>
  <c r="U9117" i="3"/>
  <c r="U9087" i="3"/>
  <c r="U9057" i="3"/>
  <c r="U9227" i="3"/>
  <c r="U9197" i="3"/>
  <c r="U9167" i="3"/>
  <c r="U9137" i="3"/>
  <c r="U9107" i="3"/>
  <c r="U9077" i="3"/>
  <c r="U9047" i="3"/>
  <c r="U9217" i="3"/>
  <c r="U9187" i="3"/>
  <c r="U9157" i="3"/>
  <c r="U9127" i="3"/>
  <c r="U9097" i="3"/>
  <c r="U9067" i="3"/>
  <c r="U9037" i="3"/>
  <c r="U9236" i="3"/>
  <c r="U9206" i="3"/>
  <c r="U9176" i="3"/>
  <c r="U9146" i="3"/>
  <c r="U9116" i="3"/>
  <c r="U9086" i="3"/>
  <c r="U9056" i="3"/>
  <c r="U9226" i="3"/>
  <c r="U9196" i="3"/>
  <c r="U9166" i="3"/>
  <c r="U9136" i="3"/>
  <c r="U9106" i="3"/>
  <c r="U9076" i="3"/>
  <c r="U9046" i="3"/>
  <c r="U9216" i="3"/>
  <c r="U9186" i="3"/>
  <c r="U9156" i="3"/>
  <c r="U9126" i="3"/>
  <c r="U9096" i="3"/>
  <c r="U9066" i="3"/>
  <c r="U9036" i="3"/>
  <c r="U9029" i="3"/>
  <c r="U9014" i="3"/>
  <c r="U8999" i="3"/>
  <c r="U8984" i="3"/>
  <c r="U8969" i="3"/>
  <c r="U8954" i="3"/>
  <c r="U8939" i="3"/>
  <c r="U9024" i="3"/>
  <c r="U9009" i="3"/>
  <c r="U8994" i="3"/>
  <c r="U8979" i="3"/>
  <c r="U8964" i="3"/>
  <c r="U8949" i="3"/>
  <c r="U8934" i="3"/>
  <c r="U9019" i="3"/>
  <c r="U9004" i="3"/>
  <c r="U8989" i="3"/>
  <c r="U8974" i="3"/>
  <c r="U8959" i="3"/>
  <c r="U8944" i="3"/>
  <c r="U8929" i="3"/>
  <c r="U8924" i="3"/>
  <c r="U8909" i="3"/>
  <c r="U8894" i="3"/>
  <c r="U8879" i="3"/>
  <c r="U8864" i="3"/>
  <c r="U8849" i="3"/>
  <c r="U8834" i="3"/>
  <c r="U8919" i="3"/>
  <c r="U8904" i="3"/>
  <c r="U8889" i="3"/>
  <c r="U8874" i="3"/>
  <c r="U8859" i="3"/>
  <c r="U8844" i="3"/>
  <c r="U8829" i="3"/>
  <c r="U8914" i="3"/>
  <c r="U8899" i="3"/>
  <c r="U8884" i="3"/>
  <c r="U8869" i="3"/>
  <c r="U8854" i="3"/>
  <c r="U8839" i="3"/>
  <c r="U8824" i="3"/>
  <c r="U8819" i="3"/>
  <c r="U8804" i="3"/>
  <c r="U8789" i="3"/>
  <c r="U8774" i="3"/>
  <c r="U8759" i="3"/>
  <c r="U8744" i="3"/>
  <c r="U8729" i="3"/>
  <c r="U8814" i="3"/>
  <c r="U8799" i="3"/>
  <c r="U8784" i="3"/>
  <c r="U8769" i="3"/>
  <c r="U8754" i="3"/>
  <c r="U8739" i="3"/>
  <c r="U8724" i="3"/>
  <c r="U8809" i="3"/>
  <c r="U8794" i="3"/>
  <c r="U8779" i="3"/>
  <c r="U8764" i="3"/>
  <c r="U8749" i="3"/>
  <c r="U8734" i="3"/>
  <c r="U8719" i="3"/>
  <c r="U8714" i="3"/>
  <c r="U8699" i="3"/>
  <c r="U8684" i="3"/>
  <c r="U8669" i="3"/>
  <c r="U8654" i="3"/>
  <c r="U8639" i="3"/>
  <c r="U8624" i="3"/>
  <c r="U8709" i="3"/>
  <c r="U8694" i="3"/>
  <c r="U8679" i="3"/>
  <c r="U8664" i="3"/>
  <c r="U8649" i="3"/>
  <c r="U8634" i="3"/>
  <c r="U8619" i="3"/>
  <c r="U8704" i="3"/>
  <c r="U8689" i="3"/>
  <c r="U8674" i="3"/>
  <c r="U8659" i="3"/>
  <c r="U8644" i="3"/>
  <c r="U8629" i="3"/>
  <c r="U8614" i="3"/>
  <c r="U8609" i="3"/>
  <c r="U8594" i="3"/>
  <c r="U8579" i="3"/>
  <c r="U8564" i="3"/>
  <c r="U8549" i="3"/>
  <c r="U8534" i="3"/>
  <c r="U8519" i="3"/>
  <c r="U8604" i="3"/>
  <c r="U8589" i="3"/>
  <c r="U8574" i="3"/>
  <c r="U8559" i="3"/>
  <c r="U8544" i="3"/>
  <c r="U8529" i="3"/>
  <c r="U8514" i="3"/>
  <c r="U8599" i="3"/>
  <c r="U8584" i="3"/>
  <c r="U8569" i="3"/>
  <c r="U8554" i="3"/>
  <c r="U8539" i="3"/>
  <c r="U8524" i="3"/>
  <c r="U8509" i="3"/>
  <c r="U8504" i="3"/>
  <c r="U8489" i="3"/>
  <c r="U8474" i="3"/>
  <c r="U8459" i="3"/>
  <c r="U8444" i="3"/>
  <c r="U8429" i="3"/>
  <c r="U8414" i="3"/>
  <c r="U8499" i="3"/>
  <c r="U8484" i="3"/>
  <c r="U8469" i="3"/>
  <c r="U8454" i="3"/>
  <c r="U8439" i="3"/>
  <c r="U8424" i="3"/>
  <c r="U8409" i="3"/>
  <c r="U8494" i="3"/>
  <c r="U8479" i="3"/>
  <c r="U8464" i="3"/>
  <c r="U8449" i="3"/>
  <c r="U8434" i="3"/>
  <c r="U8419" i="3"/>
  <c r="U8404" i="3"/>
  <c r="U8397" i="3"/>
  <c r="U8367" i="3"/>
  <c r="U8337" i="3"/>
  <c r="U8307" i="3"/>
  <c r="U8277" i="3"/>
  <c r="U8247" i="3"/>
  <c r="U8217" i="3"/>
  <c r="U8387" i="3"/>
  <c r="U8357" i="3"/>
  <c r="U8327" i="3"/>
  <c r="U8297" i="3"/>
  <c r="U8267" i="3"/>
  <c r="U8237" i="3"/>
  <c r="U8207" i="3"/>
  <c r="U8377" i="3"/>
  <c r="U8347" i="3"/>
  <c r="U8317" i="3"/>
  <c r="U8287" i="3"/>
  <c r="U8257" i="3"/>
  <c r="U8227" i="3"/>
  <c r="U8197" i="3"/>
  <c r="U8396" i="3"/>
  <c r="U8366" i="3"/>
  <c r="U8336" i="3"/>
  <c r="U8306" i="3"/>
  <c r="U8276" i="3"/>
  <c r="U8246" i="3"/>
  <c r="U8216" i="3"/>
  <c r="U8386" i="3"/>
  <c r="U8356" i="3"/>
  <c r="U8326" i="3"/>
  <c r="U8296" i="3"/>
  <c r="U8266" i="3"/>
  <c r="U8236" i="3"/>
  <c r="U8206" i="3"/>
  <c r="U8376" i="3"/>
  <c r="U8346" i="3"/>
  <c r="U8316" i="3"/>
  <c r="U8286" i="3"/>
  <c r="U8256" i="3"/>
  <c r="U8226" i="3"/>
  <c r="U8196" i="3"/>
  <c r="U8189" i="3"/>
  <c r="U8174" i="3"/>
  <c r="U8159" i="3"/>
  <c r="U8144" i="3"/>
  <c r="U8129" i="3"/>
  <c r="U8114" i="3"/>
  <c r="U8099" i="3"/>
  <c r="U8184" i="3"/>
  <c r="U8169" i="3"/>
  <c r="U8154" i="3"/>
  <c r="U8139" i="3"/>
  <c r="U8124" i="3"/>
  <c r="U8109" i="3"/>
  <c r="U8094" i="3"/>
  <c r="U8179" i="3"/>
  <c r="U8164" i="3"/>
  <c r="U8149" i="3"/>
  <c r="U8134" i="3"/>
  <c r="U8119" i="3"/>
  <c r="U8104" i="3"/>
  <c r="U8089" i="3"/>
  <c r="U8084" i="3"/>
  <c r="U8069" i="3"/>
  <c r="U8054" i="3"/>
  <c r="U8039" i="3"/>
  <c r="U8024" i="3"/>
  <c r="U8009" i="3"/>
  <c r="U7994" i="3"/>
  <c r="U8079" i="3"/>
  <c r="U8064" i="3"/>
  <c r="U8049" i="3"/>
  <c r="U8034" i="3"/>
  <c r="U8019" i="3"/>
  <c r="U8004" i="3"/>
  <c r="U7989" i="3"/>
  <c r="U8074" i="3"/>
  <c r="U8059" i="3"/>
  <c r="U8044" i="3"/>
  <c r="U8029" i="3"/>
  <c r="U8014" i="3"/>
  <c r="U7999" i="3"/>
  <c r="U7984" i="3"/>
  <c r="U7979" i="3"/>
  <c r="U7964" i="3"/>
  <c r="U7949" i="3"/>
  <c r="U7934" i="3"/>
  <c r="U7919" i="3"/>
  <c r="U7904" i="3"/>
  <c r="U7889" i="3"/>
  <c r="U7974" i="3"/>
  <c r="U7959" i="3"/>
  <c r="U7944" i="3"/>
  <c r="U7929" i="3"/>
  <c r="U7914" i="3"/>
  <c r="U7899" i="3"/>
  <c r="U7884" i="3"/>
  <c r="U7969" i="3"/>
  <c r="U7954" i="3"/>
  <c r="U7939" i="3"/>
  <c r="U7924" i="3"/>
  <c r="U7909" i="3"/>
  <c r="U7894" i="3"/>
  <c r="U7879" i="3"/>
  <c r="U7874" i="3"/>
  <c r="U7859" i="3"/>
  <c r="U7844" i="3"/>
  <c r="U7829" i="3"/>
  <c r="U7814" i="3"/>
  <c r="U7799" i="3"/>
  <c r="U7784" i="3"/>
  <c r="U7869" i="3"/>
  <c r="U7854" i="3"/>
  <c r="U7839" i="3"/>
  <c r="U7824" i="3"/>
  <c r="U7809" i="3"/>
  <c r="U7794" i="3"/>
  <c r="U7779" i="3"/>
  <c r="U7864" i="3"/>
  <c r="U7849" i="3"/>
  <c r="U7834" i="3"/>
  <c r="U7819" i="3"/>
  <c r="U7804" i="3"/>
  <c r="U7789" i="3"/>
  <c r="U7774" i="3"/>
  <c r="U7769" i="3"/>
  <c r="U7754" i="3"/>
  <c r="U7739" i="3"/>
  <c r="U7724" i="3"/>
  <c r="U7709" i="3"/>
  <c r="U7694" i="3"/>
  <c r="U7679" i="3"/>
  <c r="U7764" i="3"/>
  <c r="U7749" i="3"/>
  <c r="U7734" i="3"/>
  <c r="U7719" i="3"/>
  <c r="U7704" i="3"/>
  <c r="U7689" i="3"/>
  <c r="U7674" i="3"/>
  <c r="U7759" i="3"/>
  <c r="U7744" i="3"/>
  <c r="U7729" i="3"/>
  <c r="U7714" i="3"/>
  <c r="U7699" i="3"/>
  <c r="U7684" i="3"/>
  <c r="U7669" i="3"/>
  <c r="U6824" i="3"/>
  <c r="U6809" i="3"/>
  <c r="U6794" i="3"/>
  <c r="U6779" i="3"/>
  <c r="U6764" i="3"/>
  <c r="U6749" i="3"/>
  <c r="U6734" i="3"/>
  <c r="U6819" i="3"/>
  <c r="U6804" i="3"/>
  <c r="U6789" i="3"/>
  <c r="U6774" i="3"/>
  <c r="U6759" i="3"/>
  <c r="U6744" i="3"/>
  <c r="U6729" i="3"/>
  <c r="U6814" i="3"/>
  <c r="U6799" i="3"/>
  <c r="U6784" i="3"/>
  <c r="U6769" i="3"/>
  <c r="U6754" i="3"/>
  <c r="U6739" i="3"/>
  <c r="U6724" i="3"/>
  <c r="U6717" i="3"/>
  <c r="U6687" i="3"/>
  <c r="U6657" i="3"/>
  <c r="U6627" i="3"/>
  <c r="U6597" i="3"/>
  <c r="U6567" i="3"/>
  <c r="U6537" i="3"/>
  <c r="U6707" i="3"/>
  <c r="U6677" i="3"/>
  <c r="U6647" i="3"/>
  <c r="U6617" i="3"/>
  <c r="U6587" i="3"/>
  <c r="U6557" i="3"/>
  <c r="U6527" i="3"/>
  <c r="U6697" i="3"/>
  <c r="U6667" i="3"/>
  <c r="U6637" i="3"/>
  <c r="U6607" i="3"/>
  <c r="U6577" i="3"/>
  <c r="U6547" i="3"/>
  <c r="U6517" i="3"/>
  <c r="U6716" i="3"/>
  <c r="U6686" i="3"/>
  <c r="U6656" i="3"/>
  <c r="U6626" i="3"/>
  <c r="U6596" i="3"/>
  <c r="U6566" i="3"/>
  <c r="U6536" i="3"/>
  <c r="U6706" i="3"/>
  <c r="U6676" i="3"/>
  <c r="U6646" i="3"/>
  <c r="U6616" i="3"/>
  <c r="U6586" i="3"/>
  <c r="U6556" i="3"/>
  <c r="U6526" i="3"/>
  <c r="U6696" i="3"/>
  <c r="U6666" i="3"/>
  <c r="U6636" i="3"/>
  <c r="U6606" i="3"/>
  <c r="U6576" i="3"/>
  <c r="U6546" i="3"/>
  <c r="U6516" i="3"/>
  <c r="U6509" i="3"/>
  <c r="U6494" i="3"/>
  <c r="U6479" i="3"/>
  <c r="U6464" i="3"/>
  <c r="U6449" i="3"/>
  <c r="U6434" i="3"/>
  <c r="U6419" i="3"/>
  <c r="U6504" i="3"/>
  <c r="U6489" i="3"/>
  <c r="U6474" i="3"/>
  <c r="U6459" i="3"/>
  <c r="U6444" i="3"/>
  <c r="U6429" i="3"/>
  <c r="U6414" i="3"/>
  <c r="U6499" i="3"/>
  <c r="U6484" i="3"/>
  <c r="U6469" i="3"/>
  <c r="U6454" i="3"/>
  <c r="U6439" i="3"/>
  <c r="U6424" i="3"/>
  <c r="U6409" i="3"/>
  <c r="U6404" i="3"/>
  <c r="U6389" i="3"/>
  <c r="U6374" i="3"/>
  <c r="U6359" i="3"/>
  <c r="U6344" i="3"/>
  <c r="U6329" i="3"/>
  <c r="U6314" i="3"/>
  <c r="U6399" i="3"/>
  <c r="U6384" i="3"/>
  <c r="U6369" i="3"/>
  <c r="U6354" i="3"/>
  <c r="U6339" i="3"/>
  <c r="U6324" i="3"/>
  <c r="U6309" i="3"/>
  <c r="U6394" i="3"/>
  <c r="U6379" i="3"/>
  <c r="U6364" i="3"/>
  <c r="U6349" i="3"/>
  <c r="U6334" i="3"/>
  <c r="U6319" i="3"/>
  <c r="U6304" i="3"/>
  <c r="U6299" i="3"/>
  <c r="U6284" i="3"/>
  <c r="U6269" i="3"/>
  <c r="U6254" i="3"/>
  <c r="U6239" i="3"/>
  <c r="U6224" i="3"/>
  <c r="U6209" i="3"/>
  <c r="U6294" i="3"/>
  <c r="U6279" i="3"/>
  <c r="U6264" i="3"/>
  <c r="U6249" i="3"/>
  <c r="U6234" i="3"/>
  <c r="U6219" i="3"/>
  <c r="U6204" i="3"/>
  <c r="U6289" i="3"/>
  <c r="U6274" i="3"/>
  <c r="U6259" i="3"/>
  <c r="U6244" i="3"/>
  <c r="U6229" i="3"/>
  <c r="U6214" i="3"/>
  <c r="U6199" i="3"/>
  <c r="U6194" i="3"/>
  <c r="U6179" i="3"/>
  <c r="U6164" i="3"/>
  <c r="U6149" i="3"/>
  <c r="U6134" i="3"/>
  <c r="U6119" i="3"/>
  <c r="U6104" i="3"/>
  <c r="U6189" i="3"/>
  <c r="U6174" i="3"/>
  <c r="U6159" i="3"/>
  <c r="U6144" i="3"/>
  <c r="U6129" i="3"/>
  <c r="U6114" i="3"/>
  <c r="U6099" i="3"/>
  <c r="U6184" i="3"/>
  <c r="U6169" i="3"/>
  <c r="U6154" i="3"/>
  <c r="U6139" i="3"/>
  <c r="U6124" i="3"/>
  <c r="U6109" i="3"/>
  <c r="U6094" i="3"/>
  <c r="U6089" i="3"/>
  <c r="U6074" i="3"/>
  <c r="U6059" i="3"/>
  <c r="U6044" i="3"/>
  <c r="U6029" i="3"/>
  <c r="U6014" i="3"/>
  <c r="U5999" i="3"/>
  <c r="U6084" i="3"/>
  <c r="U6069" i="3"/>
  <c r="U6054" i="3"/>
  <c r="U6039" i="3"/>
  <c r="U6024" i="3"/>
  <c r="U6009" i="3"/>
  <c r="U5994" i="3"/>
  <c r="U6079" i="3"/>
  <c r="U6064" i="3"/>
  <c r="U6049" i="3"/>
  <c r="U6034" i="3"/>
  <c r="U6019" i="3"/>
  <c r="U6004" i="3"/>
  <c r="U5989" i="3"/>
  <c r="U5984" i="3"/>
  <c r="U5969" i="3"/>
  <c r="U5954" i="3"/>
  <c r="U5939" i="3"/>
  <c r="U5924" i="3"/>
  <c r="U5909" i="3"/>
  <c r="U5894" i="3"/>
  <c r="U5979" i="3"/>
  <c r="U5964" i="3"/>
  <c r="U5949" i="3"/>
  <c r="U5934" i="3"/>
  <c r="U5919" i="3"/>
  <c r="U5904" i="3"/>
  <c r="U5889" i="3"/>
  <c r="U5974" i="3"/>
  <c r="U5959" i="3"/>
  <c r="U5944" i="3"/>
  <c r="U5929" i="3"/>
  <c r="U5914" i="3"/>
  <c r="U5899" i="3"/>
  <c r="U5884" i="3"/>
  <c r="U5877" i="3"/>
  <c r="U5847" i="3"/>
  <c r="U5817" i="3"/>
  <c r="U5787" i="3"/>
  <c r="U5757" i="3"/>
  <c r="U5727" i="3"/>
  <c r="U5697" i="3"/>
  <c r="U5867" i="3"/>
  <c r="U5837" i="3"/>
  <c r="U5807" i="3"/>
  <c r="U5777" i="3"/>
  <c r="U5747" i="3"/>
  <c r="U5717" i="3"/>
  <c r="U5687" i="3"/>
  <c r="U5857" i="3"/>
  <c r="U5827" i="3"/>
  <c r="U5797" i="3"/>
  <c r="U5767" i="3"/>
  <c r="U5737" i="3"/>
  <c r="U5707" i="3"/>
  <c r="U5677" i="3"/>
  <c r="U5876" i="3"/>
  <c r="U5846" i="3"/>
  <c r="U5816" i="3"/>
  <c r="U5786" i="3"/>
  <c r="U5756" i="3"/>
  <c r="U5726" i="3"/>
  <c r="U5696" i="3"/>
  <c r="U5866" i="3"/>
  <c r="U5836" i="3"/>
  <c r="U5806" i="3"/>
  <c r="U5776" i="3"/>
  <c r="U5746" i="3"/>
  <c r="U5716" i="3"/>
  <c r="U5686" i="3"/>
  <c r="U5856" i="3"/>
  <c r="U5826" i="3"/>
  <c r="U5796" i="3"/>
  <c r="U5766" i="3"/>
  <c r="U5736" i="3"/>
  <c r="U5706" i="3"/>
  <c r="U5676" i="3"/>
  <c r="U5669" i="3"/>
  <c r="U5654" i="3"/>
  <c r="U5639" i="3"/>
  <c r="U5624" i="3"/>
  <c r="U5609" i="3"/>
  <c r="U5594" i="3"/>
  <c r="U5579" i="3"/>
  <c r="U5664" i="3"/>
  <c r="U5649" i="3"/>
  <c r="U5634" i="3"/>
  <c r="U5619" i="3"/>
  <c r="U5604" i="3"/>
  <c r="U5589" i="3"/>
  <c r="U5574" i="3"/>
  <c r="U5659" i="3"/>
  <c r="U5644" i="3"/>
  <c r="U5629" i="3"/>
  <c r="U5614" i="3"/>
  <c r="U5599" i="3"/>
  <c r="U5584" i="3"/>
  <c r="U5569" i="3"/>
  <c r="U5564" i="3"/>
  <c r="U5549" i="3"/>
  <c r="U5534" i="3"/>
  <c r="U5519" i="3"/>
  <c r="U5504" i="3"/>
  <c r="U5489" i="3"/>
  <c r="U5474" i="3"/>
  <c r="U5559" i="3"/>
  <c r="U5544" i="3"/>
  <c r="U5529" i="3"/>
  <c r="U5514" i="3"/>
  <c r="U5499" i="3"/>
  <c r="U5484" i="3"/>
  <c r="U5469" i="3"/>
  <c r="U5554" i="3"/>
  <c r="U5539" i="3"/>
  <c r="U5524" i="3"/>
  <c r="U5509" i="3"/>
  <c r="U5494" i="3"/>
  <c r="U5479" i="3"/>
  <c r="U5464" i="3"/>
  <c r="U5459" i="3"/>
  <c r="U5444" i="3"/>
  <c r="U5429" i="3"/>
  <c r="U5414" i="3"/>
  <c r="U5399" i="3"/>
  <c r="U5384" i="3"/>
  <c r="U5369" i="3"/>
  <c r="U5454" i="3"/>
  <c r="U5439" i="3"/>
  <c r="U5424" i="3"/>
  <c r="U5409" i="3"/>
  <c r="U5394" i="3"/>
  <c r="U5379" i="3"/>
  <c r="U5364" i="3"/>
  <c r="U5449" i="3"/>
  <c r="U5434" i="3"/>
  <c r="U5419" i="3"/>
  <c r="U5404" i="3"/>
  <c r="U5389" i="3"/>
  <c r="U5374" i="3"/>
  <c r="U5359" i="3"/>
  <c r="U5354" i="3"/>
  <c r="U5339" i="3"/>
  <c r="U5324" i="3"/>
  <c r="U5309" i="3"/>
  <c r="U5294" i="3"/>
  <c r="U5279" i="3"/>
  <c r="U5264" i="3"/>
  <c r="U5349" i="3"/>
  <c r="U5334" i="3"/>
  <c r="U5319" i="3"/>
  <c r="U5304" i="3"/>
  <c r="U5289" i="3"/>
  <c r="U5274" i="3"/>
  <c r="U5259" i="3"/>
  <c r="U5344" i="3"/>
  <c r="U5329" i="3"/>
  <c r="U5314" i="3"/>
  <c r="U5299" i="3"/>
  <c r="U5284" i="3"/>
  <c r="U5269" i="3"/>
  <c r="U5254" i="3"/>
  <c r="U5249" i="3"/>
  <c r="U5234" i="3"/>
  <c r="U5219" i="3"/>
  <c r="U5204" i="3"/>
  <c r="U5189" i="3"/>
  <c r="U5174" i="3"/>
  <c r="U5159" i="3"/>
  <c r="U5244" i="3"/>
  <c r="U5229" i="3"/>
  <c r="U5214" i="3"/>
  <c r="U5199" i="3"/>
  <c r="U5184" i="3"/>
  <c r="U5169" i="3"/>
  <c r="U5154" i="3"/>
  <c r="U5239" i="3"/>
  <c r="U5224" i="3"/>
  <c r="U5209" i="3"/>
  <c r="U5194" i="3"/>
  <c r="U5179" i="3"/>
  <c r="U5164" i="3"/>
  <c r="U5149" i="3"/>
  <c r="U5144" i="3"/>
  <c r="U5129" i="3"/>
  <c r="U5114" i="3"/>
  <c r="U5099" i="3"/>
  <c r="U5084" i="3"/>
  <c r="U5069" i="3"/>
  <c r="U5054" i="3"/>
  <c r="U5139" i="3"/>
  <c r="U5124" i="3"/>
  <c r="U5109" i="3"/>
  <c r="U5094" i="3"/>
  <c r="U5079" i="3"/>
  <c r="U5064" i="3"/>
  <c r="U5049" i="3"/>
  <c r="U5134" i="3"/>
  <c r="U5119" i="3"/>
  <c r="U5104" i="3"/>
  <c r="U5089" i="3"/>
  <c r="U5074" i="3"/>
  <c r="U5059" i="3"/>
  <c r="U5044" i="3"/>
  <c r="U5037" i="3"/>
  <c r="U5007" i="3"/>
  <c r="U4977" i="3"/>
  <c r="U4947" i="3"/>
  <c r="U4917" i="3"/>
  <c r="U4887" i="3"/>
  <c r="U4857" i="3"/>
  <c r="U5027" i="3"/>
  <c r="U4997" i="3"/>
  <c r="U4967" i="3"/>
  <c r="U4937" i="3"/>
  <c r="U4907" i="3"/>
  <c r="U4877" i="3"/>
  <c r="U4847" i="3"/>
  <c r="U5017" i="3"/>
  <c r="U4987" i="3"/>
  <c r="U4957" i="3"/>
  <c r="U4927" i="3"/>
  <c r="U4897" i="3"/>
  <c r="U4867" i="3"/>
  <c r="U4837" i="3"/>
  <c r="U5036" i="3"/>
  <c r="U5006" i="3"/>
  <c r="U4976" i="3"/>
  <c r="U4946" i="3"/>
  <c r="U4916" i="3"/>
  <c r="U4886" i="3"/>
  <c r="U4856" i="3"/>
  <c r="U5026" i="3"/>
  <c r="U4996" i="3"/>
  <c r="U4966" i="3"/>
  <c r="U4936" i="3"/>
  <c r="U4906" i="3"/>
  <c r="U4876" i="3"/>
  <c r="U4846" i="3"/>
  <c r="U5016" i="3"/>
  <c r="U4986" i="3"/>
  <c r="U4956" i="3"/>
  <c r="U4926" i="3"/>
  <c r="U4896" i="3"/>
  <c r="U4866" i="3"/>
  <c r="U4836" i="3"/>
  <c r="U4829" i="3"/>
  <c r="U4814" i="3"/>
  <c r="U4799" i="3"/>
  <c r="U4784" i="3"/>
  <c r="U4769" i="3"/>
  <c r="U4754" i="3"/>
  <c r="U4739" i="3"/>
  <c r="U4824" i="3"/>
  <c r="U4809" i="3"/>
  <c r="U4794" i="3"/>
  <c r="U4779" i="3"/>
  <c r="U4764" i="3"/>
  <c r="U4749" i="3"/>
  <c r="U4734" i="3"/>
  <c r="U4819" i="3"/>
  <c r="U4804" i="3"/>
  <c r="U4789" i="3"/>
  <c r="U4774" i="3"/>
  <c r="U4759" i="3"/>
  <c r="U4744" i="3"/>
  <c r="U4729" i="3"/>
  <c r="U4724" i="3"/>
  <c r="U4709" i="3"/>
  <c r="U4694" i="3"/>
  <c r="U4679" i="3"/>
  <c r="U4664" i="3"/>
  <c r="U4649" i="3"/>
  <c r="U4634" i="3"/>
  <c r="U4719" i="3"/>
  <c r="U4704" i="3"/>
  <c r="U4689" i="3"/>
  <c r="U4674" i="3"/>
  <c r="U4659" i="3"/>
  <c r="U4644" i="3"/>
  <c r="U4629" i="3"/>
  <c r="U4714" i="3"/>
  <c r="U4699" i="3"/>
  <c r="U4684" i="3"/>
  <c r="U4669" i="3"/>
  <c r="U4654" i="3"/>
  <c r="U4639" i="3"/>
  <c r="U4624" i="3"/>
  <c r="U4619" i="3"/>
  <c r="U4604" i="3"/>
  <c r="U4589" i="3"/>
  <c r="U4574" i="3"/>
  <c r="U4559" i="3"/>
  <c r="U4544" i="3"/>
  <c r="U4529" i="3"/>
  <c r="U4614" i="3"/>
  <c r="U4599" i="3"/>
  <c r="U4584" i="3"/>
  <c r="U4569" i="3"/>
  <c r="U4554" i="3"/>
  <c r="U4539" i="3"/>
  <c r="U4524" i="3"/>
  <c r="U4609" i="3"/>
  <c r="U4594" i="3"/>
  <c r="U4579" i="3"/>
  <c r="U4564" i="3"/>
  <c r="U4549" i="3"/>
  <c r="U4534" i="3"/>
  <c r="U4519" i="3"/>
  <c r="U4514" i="3"/>
  <c r="U4499" i="3"/>
  <c r="U4484" i="3"/>
  <c r="U4469" i="3"/>
  <c r="U4454" i="3"/>
  <c r="U4439" i="3"/>
  <c r="U4424" i="3"/>
  <c r="U4509" i="3"/>
  <c r="U4494" i="3"/>
  <c r="U4479" i="3"/>
  <c r="U4464" i="3"/>
  <c r="U4449" i="3"/>
  <c r="U4434" i="3"/>
  <c r="U4419" i="3"/>
  <c r="U4504" i="3"/>
  <c r="U4489" i="3"/>
  <c r="U4474" i="3"/>
  <c r="U4459" i="3"/>
  <c r="U4444" i="3"/>
  <c r="U4429" i="3"/>
  <c r="U4414" i="3"/>
  <c r="U4409" i="3"/>
  <c r="U4394" i="3"/>
  <c r="U4379" i="3"/>
  <c r="U4364" i="3"/>
  <c r="U4349" i="3"/>
  <c r="U4334" i="3"/>
  <c r="U4319" i="3"/>
  <c r="U4404" i="3"/>
  <c r="U4389" i="3"/>
  <c r="U4374" i="3"/>
  <c r="U4359" i="3"/>
  <c r="U4344" i="3"/>
  <c r="U4329" i="3"/>
  <c r="U4314" i="3"/>
  <c r="U4399" i="3"/>
  <c r="U4384" i="3"/>
  <c r="U4369" i="3"/>
  <c r="U4354" i="3"/>
  <c r="U4339" i="3"/>
  <c r="U4324" i="3"/>
  <c r="U4309" i="3"/>
  <c r="U4304" i="3"/>
  <c r="U4289" i="3"/>
  <c r="U4274" i="3"/>
  <c r="U4259" i="3"/>
  <c r="U4244" i="3"/>
  <c r="U4229" i="3"/>
  <c r="U4214" i="3"/>
  <c r="U4299" i="3"/>
  <c r="U4284" i="3"/>
  <c r="U4269" i="3"/>
  <c r="U4254" i="3"/>
  <c r="U4239" i="3"/>
  <c r="U4224" i="3"/>
  <c r="U4209" i="3"/>
  <c r="U4294" i="3"/>
  <c r="U4279" i="3"/>
  <c r="U4264" i="3"/>
  <c r="U4249" i="3"/>
  <c r="U4234" i="3"/>
  <c r="U4219" i="3"/>
  <c r="U4204" i="3"/>
  <c r="U4197" i="3"/>
  <c r="U4167" i="3"/>
  <c r="U4137" i="3"/>
  <c r="U4107" i="3"/>
  <c r="U4077" i="3"/>
  <c r="U4047" i="3"/>
  <c r="U4017" i="3"/>
  <c r="U4187" i="3"/>
  <c r="U4157" i="3"/>
  <c r="U4127" i="3"/>
  <c r="U4097" i="3"/>
  <c r="U4067" i="3"/>
  <c r="U4037" i="3"/>
  <c r="U4007" i="3"/>
  <c r="U4177" i="3"/>
  <c r="U4147" i="3"/>
  <c r="U4117" i="3"/>
  <c r="U4087" i="3"/>
  <c r="U4057" i="3"/>
  <c r="U4027" i="3"/>
  <c r="U3997" i="3"/>
  <c r="U4196" i="3"/>
  <c r="U4166" i="3"/>
  <c r="U4136" i="3"/>
  <c r="U4106" i="3"/>
  <c r="U4076" i="3"/>
  <c r="U4046" i="3"/>
  <c r="U4016" i="3"/>
  <c r="U4186" i="3"/>
  <c r="U4156" i="3"/>
  <c r="U4126" i="3"/>
  <c r="U4096" i="3"/>
  <c r="U4066" i="3"/>
  <c r="U4036" i="3"/>
  <c r="U4006" i="3"/>
  <c r="U4176" i="3"/>
  <c r="U4146" i="3"/>
  <c r="U4116" i="3"/>
  <c r="U4086" i="3"/>
  <c r="U4056" i="3"/>
  <c r="U4026" i="3"/>
  <c r="U3996" i="3"/>
  <c r="U3989" i="3"/>
  <c r="U3974" i="3"/>
  <c r="U3959" i="3"/>
  <c r="U3944" i="3"/>
  <c r="U3929" i="3"/>
  <c r="U3914" i="3"/>
  <c r="U3899" i="3"/>
  <c r="U3984" i="3"/>
  <c r="U3969" i="3"/>
  <c r="U3954" i="3"/>
  <c r="U3939" i="3"/>
  <c r="U3924" i="3"/>
  <c r="U3909" i="3"/>
  <c r="U3894" i="3"/>
  <c r="U3979" i="3"/>
  <c r="U3964" i="3"/>
  <c r="U3949" i="3"/>
  <c r="U3934" i="3"/>
  <c r="U3919" i="3"/>
  <c r="U3904" i="3"/>
  <c r="U3889" i="3"/>
  <c r="U3884" i="3"/>
  <c r="U3869" i="3"/>
  <c r="U3854" i="3"/>
  <c r="U3839" i="3"/>
  <c r="U3824" i="3"/>
  <c r="U3809" i="3"/>
  <c r="U3794" i="3"/>
  <c r="U3879" i="3"/>
  <c r="U3864" i="3"/>
  <c r="U3849" i="3"/>
  <c r="U3834" i="3"/>
  <c r="U3819" i="3"/>
  <c r="U3804" i="3"/>
  <c r="U3789" i="3"/>
  <c r="U3874" i="3"/>
  <c r="U3859" i="3"/>
  <c r="U3844" i="3"/>
  <c r="U3829" i="3"/>
  <c r="U3814" i="3"/>
  <c r="U3799" i="3"/>
  <c r="U3784" i="3"/>
  <c r="U3779" i="3"/>
  <c r="U3764" i="3"/>
  <c r="U3749" i="3"/>
  <c r="U3734" i="3"/>
  <c r="U3719" i="3"/>
  <c r="U3704" i="3"/>
  <c r="U3689" i="3"/>
  <c r="U3774" i="3"/>
  <c r="U3759" i="3"/>
  <c r="U3744" i="3"/>
  <c r="U3729" i="3"/>
  <c r="U3714" i="3"/>
  <c r="U3699" i="3"/>
  <c r="U3684" i="3"/>
  <c r="U3769" i="3"/>
  <c r="U3754" i="3"/>
  <c r="U3739" i="3"/>
  <c r="U3724" i="3"/>
  <c r="U3709" i="3"/>
  <c r="U3694" i="3"/>
  <c r="U3679" i="3"/>
  <c r="U3674" i="3"/>
  <c r="U3659" i="3"/>
  <c r="U3644" i="3"/>
  <c r="U3629" i="3"/>
  <c r="U3614" i="3"/>
  <c r="U3599" i="3"/>
  <c r="U3584" i="3"/>
  <c r="U3669" i="3"/>
  <c r="U3654" i="3"/>
  <c r="U3639" i="3"/>
  <c r="U3624" i="3"/>
  <c r="U3609" i="3"/>
  <c r="U3594" i="3"/>
  <c r="U3579" i="3"/>
  <c r="U3664" i="3"/>
  <c r="U3649" i="3"/>
  <c r="U3634" i="3"/>
  <c r="U3619" i="3"/>
  <c r="U3604" i="3"/>
  <c r="U3589" i="3"/>
  <c r="U3574" i="3"/>
  <c r="U3569" i="3"/>
  <c r="U3554" i="3"/>
  <c r="U3539" i="3"/>
  <c r="U3524" i="3"/>
  <c r="U3509" i="3"/>
  <c r="U3494" i="3"/>
  <c r="U3479" i="3"/>
  <c r="U3564" i="3"/>
  <c r="U3549" i="3"/>
  <c r="U3534" i="3"/>
  <c r="U3519" i="3"/>
  <c r="U3504" i="3"/>
  <c r="U3489" i="3"/>
  <c r="U3474" i="3"/>
  <c r="U3559" i="3"/>
  <c r="U3544" i="3"/>
  <c r="U3529" i="3"/>
  <c r="U3514" i="3"/>
  <c r="U3499" i="3"/>
  <c r="U3484" i="3"/>
  <c r="U3469" i="3"/>
  <c r="U3464" i="3"/>
  <c r="U3449" i="3"/>
  <c r="U3434" i="3"/>
  <c r="U3419" i="3"/>
  <c r="U3404" i="3"/>
  <c r="U3389" i="3"/>
  <c r="U3374" i="3"/>
  <c r="U3459" i="3"/>
  <c r="U3444" i="3"/>
  <c r="U3429" i="3"/>
  <c r="U3414" i="3"/>
  <c r="U3399" i="3"/>
  <c r="U3384" i="3"/>
  <c r="U3369" i="3"/>
  <c r="U3454" i="3"/>
  <c r="U3439" i="3"/>
  <c r="U3424" i="3"/>
  <c r="U3409" i="3"/>
  <c r="U3394" i="3"/>
  <c r="U3379" i="3"/>
  <c r="U3364" i="3"/>
  <c r="U3357" i="3"/>
  <c r="U3327" i="3"/>
  <c r="U3297" i="3"/>
  <c r="U3267" i="3"/>
  <c r="U3237" i="3"/>
  <c r="U3207" i="3"/>
  <c r="U3177" i="3"/>
  <c r="U3347" i="3"/>
  <c r="U3317" i="3"/>
  <c r="U3287" i="3"/>
  <c r="U3257" i="3"/>
  <c r="U3227" i="3"/>
  <c r="U3197" i="3"/>
  <c r="U3167" i="3"/>
  <c r="U3337" i="3"/>
  <c r="U3307" i="3"/>
  <c r="U3277" i="3"/>
  <c r="U3247" i="3"/>
  <c r="U3217" i="3"/>
  <c r="U3187" i="3"/>
  <c r="U3157" i="3"/>
  <c r="U3356" i="3"/>
  <c r="U3326" i="3"/>
  <c r="U3296" i="3"/>
  <c r="U3266" i="3"/>
  <c r="U3236" i="3"/>
  <c r="U3206" i="3"/>
  <c r="U3176" i="3"/>
  <c r="U3346" i="3"/>
  <c r="U3316" i="3"/>
  <c r="U3286" i="3"/>
  <c r="U3256" i="3"/>
  <c r="U3226" i="3"/>
  <c r="U3196" i="3"/>
  <c r="U3166" i="3"/>
  <c r="U3336" i="3"/>
  <c r="U3306" i="3"/>
  <c r="U3276" i="3"/>
  <c r="U3246" i="3"/>
  <c r="U3216" i="3"/>
  <c r="U3186" i="3"/>
  <c r="U3156" i="3"/>
  <c r="U3149" i="3"/>
  <c r="U3134" i="3"/>
  <c r="U3119" i="3"/>
  <c r="U3104" i="3"/>
  <c r="U3089" i="3"/>
  <c r="U3074" i="3"/>
  <c r="U3059" i="3"/>
  <c r="U3144" i="3"/>
  <c r="U3129" i="3"/>
  <c r="U3114" i="3"/>
  <c r="U3099" i="3"/>
  <c r="U3084" i="3"/>
  <c r="U3069" i="3"/>
  <c r="U3054" i="3"/>
  <c r="U3139" i="3"/>
  <c r="U3124" i="3"/>
  <c r="U3109" i="3"/>
  <c r="U3094" i="3"/>
  <c r="U3079" i="3"/>
  <c r="U3064" i="3"/>
  <c r="U3049" i="3"/>
  <c r="U3044" i="3"/>
  <c r="U3029" i="3"/>
  <c r="U3014" i="3"/>
  <c r="U2999" i="3"/>
  <c r="U2984" i="3"/>
  <c r="U2969" i="3"/>
  <c r="U2954" i="3"/>
  <c r="U3039" i="3"/>
  <c r="U3024" i="3"/>
  <c r="U3009" i="3"/>
  <c r="U2994" i="3"/>
  <c r="U2979" i="3"/>
  <c r="U2964" i="3"/>
  <c r="U2949" i="3"/>
  <c r="U3034" i="3"/>
  <c r="U3019" i="3"/>
  <c r="U3004" i="3"/>
  <c r="U2989" i="3"/>
  <c r="U2974" i="3"/>
  <c r="U2959" i="3"/>
  <c r="U2944" i="3"/>
  <c r="U2939" i="3"/>
  <c r="U2924" i="3"/>
  <c r="U2909" i="3"/>
  <c r="U2894" i="3"/>
  <c r="U2879" i="3"/>
  <c r="U2864" i="3"/>
  <c r="U2849" i="3"/>
  <c r="U2934" i="3"/>
  <c r="U2919" i="3"/>
  <c r="U2904" i="3"/>
  <c r="U2889" i="3"/>
  <c r="U2874" i="3"/>
  <c r="U2859" i="3"/>
  <c r="U2844" i="3"/>
  <c r="U2929" i="3"/>
  <c r="U2914" i="3"/>
  <c r="U2899" i="3"/>
  <c r="U2884" i="3"/>
  <c r="U2869" i="3"/>
  <c r="U2854" i="3"/>
  <c r="U2839" i="3"/>
  <c r="U2834" i="3"/>
  <c r="U2819" i="3"/>
  <c r="U2804" i="3"/>
  <c r="U2789" i="3"/>
  <c r="U2774" i="3"/>
  <c r="U2759" i="3"/>
  <c r="U2744" i="3"/>
  <c r="U2829" i="3"/>
  <c r="U2814" i="3"/>
  <c r="U2799" i="3"/>
  <c r="U2784" i="3"/>
  <c r="U2769" i="3"/>
  <c r="U2754" i="3"/>
  <c r="U2739" i="3"/>
  <c r="U2824" i="3"/>
  <c r="U2809" i="3"/>
  <c r="U2794" i="3"/>
  <c r="U2779" i="3"/>
  <c r="U2764" i="3"/>
  <c r="U2749" i="3"/>
  <c r="U2734" i="3"/>
  <c r="U2729" i="3"/>
  <c r="U2714" i="3"/>
  <c r="U2699" i="3"/>
  <c r="U2684" i="3"/>
  <c r="U2669" i="3"/>
  <c r="U2654" i="3"/>
  <c r="U2639" i="3"/>
  <c r="U2724" i="3"/>
  <c r="U2709" i="3"/>
  <c r="U2694" i="3"/>
  <c r="U2679" i="3"/>
  <c r="U2664" i="3"/>
  <c r="U2649" i="3"/>
  <c r="U2634" i="3"/>
  <c r="U2719" i="3"/>
  <c r="U2704" i="3"/>
  <c r="U2689" i="3"/>
  <c r="U2674" i="3"/>
  <c r="U2659" i="3"/>
  <c r="U2644" i="3"/>
  <c r="U2629" i="3"/>
  <c r="U2624" i="3"/>
  <c r="U2609" i="3"/>
  <c r="U2594" i="3"/>
  <c r="U2579" i="3"/>
  <c r="U2564" i="3"/>
  <c r="U2549" i="3"/>
  <c r="U2534" i="3"/>
  <c r="U2619" i="3"/>
  <c r="U2604" i="3"/>
  <c r="U2589" i="3"/>
  <c r="U2574" i="3"/>
  <c r="U2559" i="3"/>
  <c r="U2544" i="3"/>
  <c r="U2529" i="3"/>
  <c r="U2614" i="3"/>
  <c r="U2599" i="3"/>
  <c r="U2584" i="3"/>
  <c r="U2569" i="3"/>
  <c r="U2554" i="3"/>
  <c r="U2539" i="3"/>
  <c r="U2524" i="3"/>
  <c r="U2517" i="3"/>
  <c r="U2487" i="3"/>
  <c r="U2457" i="3"/>
  <c r="U2427" i="3"/>
  <c r="U2397" i="3"/>
  <c r="U2367" i="3"/>
  <c r="U2337" i="3"/>
  <c r="U2507" i="3"/>
  <c r="U2477" i="3"/>
  <c r="U2447" i="3"/>
  <c r="U2417" i="3"/>
  <c r="U2387" i="3"/>
  <c r="U2357" i="3"/>
  <c r="U2327" i="3"/>
  <c r="U2497" i="3"/>
  <c r="U2467" i="3"/>
  <c r="U2437" i="3"/>
  <c r="U2407" i="3"/>
  <c r="U2377" i="3"/>
  <c r="U2347" i="3"/>
  <c r="U2317" i="3"/>
  <c r="U2516" i="3"/>
  <c r="U2486" i="3"/>
  <c r="U2456" i="3"/>
  <c r="U2426" i="3"/>
  <c r="U2396" i="3"/>
  <c r="U2366" i="3"/>
  <c r="U2336" i="3"/>
  <c r="U2506" i="3"/>
  <c r="U2476" i="3"/>
  <c r="U2446" i="3"/>
  <c r="U2416" i="3"/>
  <c r="U2386" i="3"/>
  <c r="U2356" i="3"/>
  <c r="U2326" i="3"/>
  <c r="U2496" i="3"/>
  <c r="U2466" i="3"/>
  <c r="U2436" i="3"/>
  <c r="U2406" i="3"/>
  <c r="U2376" i="3"/>
  <c r="U2346" i="3"/>
  <c r="U2316" i="3"/>
  <c r="U2309" i="3"/>
  <c r="U2294" i="3"/>
  <c r="U2279" i="3"/>
  <c r="U2264" i="3"/>
  <c r="U2249" i="3"/>
  <c r="U2234" i="3"/>
  <c r="U2219" i="3"/>
  <c r="U2304" i="3"/>
  <c r="U2289" i="3"/>
  <c r="U2274" i="3"/>
  <c r="U2259" i="3"/>
  <c r="U2244" i="3"/>
  <c r="U2229" i="3"/>
  <c r="U2214" i="3"/>
  <c r="U2299" i="3"/>
  <c r="U2284" i="3"/>
  <c r="U2269" i="3"/>
  <c r="U2254" i="3"/>
  <c r="U2239" i="3"/>
  <c r="U2224" i="3"/>
  <c r="U2209" i="3"/>
  <c r="U2204" i="3"/>
  <c r="U2189" i="3"/>
  <c r="U2174" i="3"/>
  <c r="U2159" i="3"/>
  <c r="U2144" i="3"/>
  <c r="U2129" i="3"/>
  <c r="U2114" i="3"/>
  <c r="U2199" i="3"/>
  <c r="U2184" i="3"/>
  <c r="U2169" i="3"/>
  <c r="U2154" i="3"/>
  <c r="U2139" i="3"/>
  <c r="U2124" i="3"/>
  <c r="U2109" i="3"/>
  <c r="U2194" i="3"/>
  <c r="U2179" i="3"/>
  <c r="U2164" i="3"/>
  <c r="U2149" i="3"/>
  <c r="U2134" i="3"/>
  <c r="U2119" i="3"/>
  <c r="U2104" i="3"/>
  <c r="U2099" i="3"/>
  <c r="U2084" i="3"/>
  <c r="U2069" i="3"/>
  <c r="U2054" i="3"/>
  <c r="U2039" i="3"/>
  <c r="U2024" i="3"/>
  <c r="U2009" i="3"/>
  <c r="U2094" i="3"/>
  <c r="U2079" i="3"/>
  <c r="U2064" i="3"/>
  <c r="U2049" i="3"/>
  <c r="U2034" i="3"/>
  <c r="U2019" i="3"/>
  <c r="U2004" i="3"/>
  <c r="U2089" i="3"/>
  <c r="U2074" i="3"/>
  <c r="U2059" i="3"/>
  <c r="U2044" i="3"/>
  <c r="U2029" i="3"/>
  <c r="U2014" i="3"/>
  <c r="U1999" i="3"/>
  <c r="U1994" i="3"/>
  <c r="U1979" i="3"/>
  <c r="U1964" i="3"/>
  <c r="U1949" i="3"/>
  <c r="U1934" i="3"/>
  <c r="U1919" i="3"/>
  <c r="U1904" i="3"/>
  <c r="U1989" i="3"/>
  <c r="U1974" i="3"/>
  <c r="U1959" i="3"/>
  <c r="U1944" i="3"/>
  <c r="U1929" i="3"/>
  <c r="U1914" i="3"/>
  <c r="U1899" i="3"/>
  <c r="U1984" i="3"/>
  <c r="U1969" i="3"/>
  <c r="U1954" i="3"/>
  <c r="U1939" i="3"/>
  <c r="U1924" i="3"/>
  <c r="U1909" i="3"/>
  <c r="U1894" i="3"/>
  <c r="U1889" i="3"/>
  <c r="U1874" i="3"/>
  <c r="U1859" i="3"/>
  <c r="U1844" i="3"/>
  <c r="U1829" i="3"/>
  <c r="U1814" i="3"/>
  <c r="U1799" i="3"/>
  <c r="U1884" i="3"/>
  <c r="U1869" i="3"/>
  <c r="U1854" i="3"/>
  <c r="U1839" i="3"/>
  <c r="U1824" i="3"/>
  <c r="U1809" i="3"/>
  <c r="U1794" i="3"/>
  <c r="U1879" i="3"/>
  <c r="U1864" i="3"/>
  <c r="U1849" i="3"/>
  <c r="U1834" i="3"/>
  <c r="U1819" i="3"/>
  <c r="U1804" i="3"/>
  <c r="U1789" i="3"/>
  <c r="U1784" i="3"/>
  <c r="U1769" i="3"/>
  <c r="U1754" i="3"/>
  <c r="U1739" i="3"/>
  <c r="U1724" i="3"/>
  <c r="U1709" i="3"/>
  <c r="U1694" i="3"/>
  <c r="U1779" i="3"/>
  <c r="U1764" i="3"/>
  <c r="U1749" i="3"/>
  <c r="U1734" i="3"/>
  <c r="U1719" i="3"/>
  <c r="U1704" i="3"/>
  <c r="U1689" i="3"/>
  <c r="U1774" i="3"/>
  <c r="U1759" i="3"/>
  <c r="U1744" i="3"/>
  <c r="U1729" i="3"/>
  <c r="U1714" i="3"/>
  <c r="U1699" i="3"/>
  <c r="U1684" i="3"/>
  <c r="U1677" i="3"/>
  <c r="U1647" i="3"/>
  <c r="U1617" i="3"/>
  <c r="U1587" i="3"/>
  <c r="U1557" i="3"/>
  <c r="U1527" i="3"/>
  <c r="U1497" i="3"/>
  <c r="U1667" i="3"/>
  <c r="U1637" i="3"/>
  <c r="U1607" i="3"/>
  <c r="U1577" i="3"/>
  <c r="U1547" i="3"/>
  <c r="U1517" i="3"/>
  <c r="U1487" i="3"/>
  <c r="U1657" i="3"/>
  <c r="U1627" i="3"/>
  <c r="U1597" i="3"/>
  <c r="U1567" i="3"/>
  <c r="U1537" i="3"/>
  <c r="U1507" i="3"/>
  <c r="U1477" i="3"/>
  <c r="U1676" i="3"/>
  <c r="U1646" i="3"/>
  <c r="U1616" i="3"/>
  <c r="U1586" i="3"/>
  <c r="U1556" i="3"/>
  <c r="U1526" i="3"/>
  <c r="U1496" i="3"/>
  <c r="U1666" i="3"/>
  <c r="U1636" i="3"/>
  <c r="U1606" i="3"/>
  <c r="U1576" i="3"/>
  <c r="U1546" i="3"/>
  <c r="U1516" i="3"/>
  <c r="U1486" i="3"/>
  <c r="U1656" i="3"/>
  <c r="U1626" i="3"/>
  <c r="U1596" i="3"/>
  <c r="U1566" i="3"/>
  <c r="U1536" i="3"/>
  <c r="U1506" i="3"/>
  <c r="U1476" i="3"/>
  <c r="U1469" i="3"/>
  <c r="U1454" i="3"/>
  <c r="U1439" i="3"/>
  <c r="U1424" i="3"/>
  <c r="U1409" i="3"/>
  <c r="U1394" i="3"/>
  <c r="U1379" i="3"/>
  <c r="U1464" i="3"/>
  <c r="U1449" i="3"/>
  <c r="U1434" i="3"/>
  <c r="U1419" i="3"/>
  <c r="U1404" i="3"/>
  <c r="U1389" i="3"/>
  <c r="U1374" i="3"/>
  <c r="U1459" i="3"/>
  <c r="U1444" i="3"/>
  <c r="U1429" i="3"/>
  <c r="U1414" i="3"/>
  <c r="U1399" i="3"/>
  <c r="U1384" i="3"/>
  <c r="U1369" i="3"/>
  <c r="U1364" i="3"/>
  <c r="U1349" i="3"/>
  <c r="U1334" i="3"/>
  <c r="U1319" i="3"/>
  <c r="U1304" i="3"/>
  <c r="U1289" i="3"/>
  <c r="U1274" i="3"/>
  <c r="U1359" i="3"/>
  <c r="U1344" i="3"/>
  <c r="U1329" i="3"/>
  <c r="U1314" i="3"/>
  <c r="U1299" i="3"/>
  <c r="U1284" i="3"/>
  <c r="U1269" i="3"/>
  <c r="U1354" i="3"/>
  <c r="U1339" i="3"/>
  <c r="U1324" i="3"/>
  <c r="U1309" i="3"/>
  <c r="U1294" i="3"/>
  <c r="U1279" i="3"/>
  <c r="U1264" i="3"/>
  <c r="U1259" i="3"/>
  <c r="U1244" i="3"/>
  <c r="U1229" i="3"/>
  <c r="U1214" i="3"/>
  <c r="U1199" i="3"/>
  <c r="U1184" i="3"/>
  <c r="U1169" i="3"/>
  <c r="U1254" i="3"/>
  <c r="U1239" i="3"/>
  <c r="U1224" i="3"/>
  <c r="U1209" i="3"/>
  <c r="U1194" i="3"/>
  <c r="U1179" i="3"/>
  <c r="U1164" i="3"/>
  <c r="U1249" i="3"/>
  <c r="U1234" i="3"/>
  <c r="U1219" i="3"/>
  <c r="U1204" i="3"/>
  <c r="U1189" i="3"/>
  <c r="U1174" i="3"/>
  <c r="U1159" i="3"/>
  <c r="U1154" i="3"/>
  <c r="U1139" i="3"/>
  <c r="U1124" i="3"/>
  <c r="U1109" i="3"/>
  <c r="U1094" i="3"/>
  <c r="U1079" i="3"/>
  <c r="U1064" i="3"/>
  <c r="U1149" i="3"/>
  <c r="U1134" i="3"/>
  <c r="U1119" i="3"/>
  <c r="U1104" i="3"/>
  <c r="U1089" i="3"/>
  <c r="U1074" i="3"/>
  <c r="U1059" i="3"/>
  <c r="U1144" i="3"/>
  <c r="U1129" i="3"/>
  <c r="U1114" i="3"/>
  <c r="U1099" i="3"/>
  <c r="U1084" i="3"/>
  <c r="U1069" i="3"/>
  <c r="U1054" i="3"/>
  <c r="U1049" i="3"/>
  <c r="U1034" i="3"/>
  <c r="U1019" i="3"/>
  <c r="U1004" i="3"/>
  <c r="U989" i="3"/>
  <c r="U974" i="3"/>
  <c r="U959" i="3"/>
  <c r="U1044" i="3"/>
  <c r="U1029" i="3"/>
  <c r="U1014" i="3"/>
  <c r="U999" i="3"/>
  <c r="U984" i="3"/>
  <c r="U969" i="3"/>
  <c r="U954" i="3"/>
  <c r="U1039" i="3"/>
  <c r="U1024" i="3"/>
  <c r="U1009" i="3"/>
  <c r="U994" i="3"/>
  <c r="U979" i="3"/>
  <c r="U964" i="3"/>
  <c r="U949" i="3"/>
  <c r="U944" i="3"/>
  <c r="U929" i="3"/>
  <c r="U914" i="3"/>
  <c r="U899" i="3"/>
  <c r="U884" i="3"/>
  <c r="U869" i="3"/>
  <c r="U854" i="3"/>
  <c r="U939" i="3"/>
  <c r="U924" i="3"/>
  <c r="U909" i="3"/>
  <c r="U894" i="3"/>
  <c r="U879" i="3"/>
  <c r="U864" i="3"/>
  <c r="U849" i="3"/>
  <c r="U934" i="3"/>
  <c r="U919" i="3"/>
  <c r="U904" i="3"/>
  <c r="U889" i="3"/>
  <c r="U874" i="3"/>
  <c r="U859" i="3"/>
  <c r="U844" i="3"/>
  <c r="U837" i="3"/>
  <c r="U807" i="3"/>
  <c r="U777" i="3"/>
  <c r="U747" i="3"/>
  <c r="U717" i="3"/>
  <c r="U687" i="3"/>
  <c r="U657" i="3"/>
  <c r="U827" i="3"/>
  <c r="U797" i="3"/>
  <c r="U767" i="3"/>
  <c r="U737" i="3"/>
  <c r="U707" i="3"/>
  <c r="U677" i="3"/>
  <c r="U647" i="3"/>
  <c r="U817" i="3"/>
  <c r="U787" i="3"/>
  <c r="U757" i="3"/>
  <c r="U727" i="3"/>
  <c r="U697" i="3"/>
  <c r="U667" i="3"/>
  <c r="U637" i="3"/>
  <c r="U836" i="3"/>
  <c r="U806" i="3"/>
  <c r="U776" i="3"/>
  <c r="U746" i="3"/>
  <c r="U716" i="3"/>
  <c r="U686" i="3"/>
  <c r="U656" i="3"/>
  <c r="U826" i="3"/>
  <c r="U796" i="3"/>
  <c r="U766" i="3"/>
  <c r="U736" i="3"/>
  <c r="U706" i="3"/>
  <c r="U676" i="3"/>
  <c r="U646" i="3"/>
  <c r="U816" i="3"/>
  <c r="U786" i="3"/>
  <c r="U756" i="3"/>
  <c r="U726" i="3"/>
  <c r="U696" i="3"/>
  <c r="U666" i="3"/>
  <c r="U636" i="3"/>
  <c r="U629" i="3"/>
  <c r="U614" i="3"/>
  <c r="U599" i="3"/>
  <c r="U584" i="3"/>
  <c r="U569" i="3"/>
  <c r="U554" i="3"/>
  <c r="U539" i="3"/>
  <c r="U624" i="3"/>
  <c r="U609" i="3"/>
  <c r="U594" i="3"/>
  <c r="U579" i="3"/>
  <c r="U564" i="3"/>
  <c r="U549" i="3"/>
  <c r="U534" i="3"/>
  <c r="U619" i="3"/>
  <c r="U604" i="3"/>
  <c r="U589" i="3"/>
  <c r="U574" i="3"/>
  <c r="U559" i="3"/>
  <c r="U544" i="3"/>
  <c r="U529" i="3"/>
  <c r="U524" i="3"/>
  <c r="U509" i="3"/>
  <c r="U494" i="3"/>
  <c r="U479" i="3"/>
  <c r="U464" i="3"/>
  <c r="U449" i="3"/>
  <c r="U434" i="3"/>
  <c r="U519" i="3"/>
  <c r="U504" i="3"/>
  <c r="U489" i="3"/>
  <c r="U474" i="3"/>
  <c r="U459" i="3"/>
  <c r="U444" i="3"/>
  <c r="U429" i="3"/>
  <c r="U514" i="3"/>
  <c r="U499" i="3"/>
  <c r="U484" i="3"/>
  <c r="U469" i="3"/>
  <c r="U454" i="3"/>
  <c r="U439" i="3"/>
  <c r="U424" i="3"/>
  <c r="U419" i="3"/>
  <c r="U404" i="3"/>
  <c r="U389" i="3"/>
  <c r="U374" i="3"/>
  <c r="U359" i="3"/>
  <c r="U344" i="3"/>
  <c r="U329" i="3"/>
  <c r="U414" i="3"/>
  <c r="U399" i="3"/>
  <c r="U384" i="3"/>
  <c r="U369" i="3"/>
  <c r="U354" i="3"/>
  <c r="U339" i="3"/>
  <c r="U324" i="3"/>
  <c r="U409" i="3"/>
  <c r="U394" i="3"/>
  <c r="U379" i="3"/>
  <c r="U364" i="3"/>
  <c r="U349" i="3"/>
  <c r="U334" i="3"/>
  <c r="U319" i="3"/>
  <c r="U314" i="3"/>
  <c r="U299" i="3"/>
  <c r="U284" i="3"/>
  <c r="U269" i="3"/>
  <c r="U254" i="3"/>
  <c r="U239" i="3"/>
  <c r="U224" i="3"/>
  <c r="U309" i="3"/>
  <c r="U294" i="3"/>
  <c r="U279" i="3"/>
  <c r="U264" i="3"/>
  <c r="U249" i="3"/>
  <c r="U234" i="3"/>
  <c r="U219" i="3"/>
  <c r="U304" i="3"/>
  <c r="U289" i="3"/>
  <c r="U274" i="3"/>
  <c r="U259" i="3"/>
  <c r="U244" i="3"/>
  <c r="U229" i="3"/>
  <c r="U214" i="3"/>
  <c r="U209" i="3"/>
  <c r="U194" i="3"/>
  <c r="U179" i="3"/>
  <c r="U164" i="3"/>
  <c r="U149" i="3"/>
  <c r="U134" i="3"/>
  <c r="U119" i="3"/>
  <c r="U204" i="3"/>
  <c r="U189" i="3"/>
  <c r="U174" i="3"/>
  <c r="U159" i="3"/>
  <c r="U144" i="3"/>
  <c r="U129" i="3"/>
  <c r="U114" i="3"/>
  <c r="U199" i="3"/>
  <c r="U184" i="3"/>
  <c r="U169" i="3"/>
  <c r="U154" i="3"/>
  <c r="U139" i="3"/>
  <c r="U124" i="3"/>
  <c r="U109" i="3"/>
  <c r="U104" i="3"/>
  <c r="U89" i="3"/>
  <c r="U74" i="3"/>
  <c r="U59" i="3"/>
  <c r="U44" i="3"/>
  <c r="U29" i="3"/>
  <c r="U14" i="3"/>
  <c r="U99" i="3"/>
  <c r="U84" i="3"/>
  <c r="U69" i="3"/>
  <c r="U54" i="3"/>
  <c r="U39" i="3"/>
  <c r="U24" i="3"/>
  <c r="U9" i="3"/>
  <c r="U94" i="3"/>
  <c r="U79" i="3"/>
  <c r="U64" i="3"/>
  <c r="U49" i="3"/>
  <c r="U34" i="3"/>
  <c r="U19" i="3"/>
</calcChain>
</file>

<file path=xl/sharedStrings.xml><?xml version="1.0" encoding="utf-8"?>
<sst xmlns="http://schemas.openxmlformats.org/spreadsheetml/2006/main" count="96508" uniqueCount="292">
  <si>
    <t>a</t>
  </si>
  <si>
    <t>b</t>
  </si>
  <si>
    <t>c</t>
  </si>
  <si>
    <t>d</t>
  </si>
  <si>
    <t>e</t>
  </si>
  <si>
    <t>a*x+b</t>
  </si>
  <si>
    <t>a*x^2+b*x+c</t>
  </si>
  <si>
    <t>a*x^3+b*x^2+c*x+d</t>
  </si>
  <si>
    <t>a*x^4+b*x^3+c*x^2+d*x+e</t>
  </si>
  <si>
    <t>a*x^5+b*x^4+c*x^3+d*x^2+e*x+f</t>
  </si>
  <si>
    <t>a*x^6+b*x^5+c*x^4+d*x^3+e*x^2+f*x+g</t>
  </si>
  <si>
    <t>f</t>
  </si>
  <si>
    <t>g</t>
  </si>
  <si>
    <t>Speed</t>
  </si>
  <si>
    <t>HC</t>
  </si>
  <si>
    <t>CO</t>
  </si>
  <si>
    <t>NOx</t>
  </si>
  <si>
    <t>FC</t>
  </si>
  <si>
    <t>PM</t>
  </si>
  <si>
    <t>HDV</t>
  </si>
  <si>
    <t>BUS</t>
  </si>
  <si>
    <t>Type</t>
  </si>
  <si>
    <t>Pollutant</t>
  </si>
  <si>
    <t>Load</t>
  </si>
  <si>
    <t>R2</t>
  </si>
  <si>
    <t>Function</t>
  </si>
  <si>
    <t>Calc_func</t>
  </si>
  <si>
    <t>Vmin</t>
  </si>
  <si>
    <t>Vmax</t>
  </si>
  <si>
    <t>((a*(b^x))*(x^c))</t>
  </si>
  <si>
    <t>((a*(x^b))+(c*(x^d)))</t>
  </si>
  <si>
    <t>((a+(b*x))^((-1)/c))</t>
  </si>
  <si>
    <t>((a+(b*x))+(((c-b)*(1-exp(((-1)*d)*x)))/d))</t>
  </si>
  <si>
    <t>((a+(b*x))+(((c-b)*(1-rxp(((-1)*d)*x)))/d))</t>
  </si>
  <si>
    <t>((e+(a*exp(((-1)*b)*x)))+(c*exp(((-1)*d)*x)))</t>
  </si>
  <si>
    <t>((e+(a*rxp(((-1)*b)*x)))+(c*rxp(((-1)*d)*x)))</t>
  </si>
  <si>
    <t>(1/(((c*(x^2))+(b*x))+a))</t>
  </si>
  <si>
    <t>(1/(a+(b*(x^c))))</t>
  </si>
  <si>
    <t>(1/(a+(b*x)))</t>
  </si>
  <si>
    <t>(a-(b*exp(((-1)*c)*(x^d))))</t>
  </si>
  <si>
    <t>(a-(b*rxp(((-1)*c)*(x^d))))</t>
  </si>
  <si>
    <t>a/(1+(b*exp(((-1)*c)*x)))</t>
  </si>
  <si>
    <t>a/(1+(b*rxp(((-1)*c)*x)))</t>
  </si>
  <si>
    <t>(a+(b/(1+exp((((-1)*c)+(d*ln(x)))+(e*x)))))</t>
  </si>
  <si>
    <t>(a+(b/(1+rxp((((-1)*c)+(d*ln(x)))+(e*x)))))</t>
  </si>
  <si>
    <t>(c+(a*exp(((-1)*b)*x)))</t>
  </si>
  <si>
    <t>(c+(a*rxp(((-1)*b)*x)))</t>
  </si>
  <si>
    <t>(c+(a*exp(b*x)))</t>
  </si>
  <si>
    <t>(c+(a*rxp(b*x)))</t>
  </si>
  <si>
    <t>exp((a+(b/x))+(c*ln(x)))</t>
  </si>
  <si>
    <t>rxp((a+(b/x))+(c*ln(x)))</t>
  </si>
  <si>
    <t>(((a*(x^3))+(b*(x^2))+(c*x))+d)</t>
  </si>
  <si>
    <t>(((a*(x^2))+(b*x))+c)</t>
  </si>
  <si>
    <t>y = a*x+b</t>
  </si>
  <si>
    <t>y = a*x^4+b*x^3+c*x^2+d*x+e</t>
  </si>
  <si>
    <t>y = a*x^5+b*x^4+c*x^3+d*x^2+e*x+f</t>
  </si>
  <si>
    <t>y = a*x^6+b*x^5+c*x^4+d*x^3+e*x^2+f*x+g</t>
  </si>
  <si>
    <t>y = a*x^2+b*x+c</t>
  </si>
  <si>
    <t>y = a*x^3+b*x^2+c*x+d</t>
  </si>
  <si>
    <t>Function_ID</t>
  </si>
  <si>
    <t>=</t>
  </si>
  <si>
    <t>Slope</t>
  </si>
  <si>
    <t>SSC_NAME</t>
  </si>
  <si>
    <t>Gasoline &gt;3,5 t</t>
  </si>
  <si>
    <t>Rigid &lt;=7,5 t</t>
  </si>
  <si>
    <t>Rigid 7,5 - 12 t</t>
  </si>
  <si>
    <t>Rigid 12 - 14 t</t>
  </si>
  <si>
    <t>Rigid 14 - 20 t</t>
  </si>
  <si>
    <t>Rigid 20 - 26 t</t>
  </si>
  <si>
    <t>Rigid 26 - 28 t</t>
  </si>
  <si>
    <t>Rigid 28 - 32 t</t>
  </si>
  <si>
    <t>Rigid &gt;32 t</t>
  </si>
  <si>
    <t>Articulated 14 - 20 t</t>
  </si>
  <si>
    <t>Articulated 20 - 28 t</t>
  </si>
  <si>
    <t>Articulated 28 - 34 t</t>
  </si>
  <si>
    <t>Articulated 34 - 40 t</t>
  </si>
  <si>
    <t>Articulated 40 - 50 t</t>
  </si>
  <si>
    <t>Articulated 50 - 60 t</t>
  </si>
  <si>
    <t>Urban Buses Midi &lt;=15 t</t>
  </si>
  <si>
    <t>Urban Buses Standard 15 - 18 t</t>
  </si>
  <si>
    <t>Urban Buses Articulated &gt;18 t</t>
  </si>
  <si>
    <t>Coaches Standard &lt;=18 t</t>
  </si>
  <si>
    <t>Coaches Articulated &gt;18 t</t>
  </si>
  <si>
    <t>TEC_NAME</t>
  </si>
  <si>
    <t>Conventional</t>
  </si>
  <si>
    <t>HD Euro I - 91/542/EEC Stage I</t>
  </si>
  <si>
    <t>HD Euro II - 91/542/EEC Stage II</t>
  </si>
  <si>
    <t>HD Euro III - 2000 Standards</t>
  </si>
  <si>
    <t>HD Euro IV - 2005 Standards</t>
  </si>
  <si>
    <t>HD Euro V - 2008 Standards</t>
  </si>
  <si>
    <t>HD Euro VI</t>
  </si>
  <si>
    <t>Subsegment</t>
  </si>
  <si>
    <t>RT petrol</t>
  </si>
  <si>
    <t>RT &lt;=7.5t 80ties</t>
  </si>
  <si>
    <t>RT &lt;=7.5t Euro-I</t>
  </si>
  <si>
    <t>RT &lt;=7.5t Euro-II</t>
  </si>
  <si>
    <t>RT &lt;=7.5t Euro-III</t>
  </si>
  <si>
    <t>RT &lt;=7.5t Euro-IV EGR</t>
  </si>
  <si>
    <t>RT &lt;=7.5t Euro-V EGR</t>
  </si>
  <si>
    <t>RT &lt;=7.5t Euro-V SCR</t>
  </si>
  <si>
    <t>RT &lt;=7.5t Euro-VI</t>
  </si>
  <si>
    <t>RT &gt;7,5-12t 80ties</t>
  </si>
  <si>
    <t>RT &gt;7,5-12t Euro-I</t>
  </si>
  <si>
    <t>RT &gt;7,5-12t Euro-II</t>
  </si>
  <si>
    <t>RT &gt;7,5-12t Euro-III</t>
  </si>
  <si>
    <t>RT &gt;7,5-12t Euro-IV EGR</t>
  </si>
  <si>
    <t>RT &gt;7,5-12t Euro-V EGR</t>
  </si>
  <si>
    <t>RT &gt;7,5-12t Euro-V SCR</t>
  </si>
  <si>
    <t>RT &gt;7,5-12t Euro-VI</t>
  </si>
  <si>
    <t>RT &gt;12-14t 80ties</t>
  </si>
  <si>
    <t>RT &gt;12-14t Euro-I</t>
  </si>
  <si>
    <t>RT &gt;12-14t Euro-II</t>
  </si>
  <si>
    <t>RT &gt;12-14t Euro-III</t>
  </si>
  <si>
    <t>RT &gt;12-14t Euro-IV EGR</t>
  </si>
  <si>
    <t>RT &gt;12-14t Euro-V EGR</t>
  </si>
  <si>
    <t>RT &gt;12-14t Euro-V SCR</t>
  </si>
  <si>
    <t>RT &gt;12-14t Euro-VI</t>
  </si>
  <si>
    <t>RT &gt;14-20t 80ties</t>
  </si>
  <si>
    <t>RT &gt;14-20t Euro-I</t>
  </si>
  <si>
    <t>RT &gt;14-20t Euro-II</t>
  </si>
  <si>
    <t>RT &gt;14-20t Euro-III</t>
  </si>
  <si>
    <t>RT &gt;14-20t Euro-IV EGR</t>
  </si>
  <si>
    <t>RT &gt;14-20t Euro-V EGR</t>
  </si>
  <si>
    <t>RT &gt;14-20t Euro-V SCR</t>
  </si>
  <si>
    <t>RT &gt;14-20t Euro-VI</t>
  </si>
  <si>
    <t>RT &gt;20-26t 80ties</t>
  </si>
  <si>
    <t>RT &gt;20-26t Euro-I</t>
  </si>
  <si>
    <t>RT &gt;20-26t Euro-II</t>
  </si>
  <si>
    <t>RT &gt;20-26t Euro-III</t>
  </si>
  <si>
    <t>RT &gt;20-26t Euro-IV EGR</t>
  </si>
  <si>
    <t>RT &gt;20-26t Euro-V EGR</t>
  </si>
  <si>
    <t>RT &gt;20-26t Euro-V SCR</t>
  </si>
  <si>
    <t>RT &gt;20-26t Euro-VI</t>
  </si>
  <si>
    <t>RT &gt;26-28t 80ties</t>
  </si>
  <si>
    <t>RT &gt;26-28t Euro-I</t>
  </si>
  <si>
    <t>RT &gt;26-28t Euro-II</t>
  </si>
  <si>
    <t>RT &gt;26-28t Euro-III</t>
  </si>
  <si>
    <t>RT &gt;26-28t Euro-IV EGR</t>
  </si>
  <si>
    <t>RT &gt;26-28t Euro-V EGR</t>
  </si>
  <si>
    <t>RT &gt;26-28t Euro-V SCR</t>
  </si>
  <si>
    <t>RT &gt;26-28t Euro-VI</t>
  </si>
  <si>
    <t>RT &gt;28-32t 80ties</t>
  </si>
  <si>
    <t>RT &gt;28-32t Euro-I</t>
  </si>
  <si>
    <t>RT &gt;28-32t Euro-II</t>
  </si>
  <si>
    <t>RT &gt;28-32t Euro-III</t>
  </si>
  <si>
    <t>RT &gt;28-32t Euro-IV EGR</t>
  </si>
  <si>
    <t>RT &gt;28-32t Euro-V EGR</t>
  </si>
  <si>
    <t>RT &gt;28-32t Euro-V SCR</t>
  </si>
  <si>
    <t>RT &gt;28-32t Euro-VI</t>
  </si>
  <si>
    <t>RT &gt;32t 80ties</t>
  </si>
  <si>
    <t>RT &gt;32t Euro-I</t>
  </si>
  <si>
    <t>RT &gt;32t Euro-II</t>
  </si>
  <si>
    <t>RT &gt;32t Euro-III</t>
  </si>
  <si>
    <t>RT &gt;32t Euro-IV EGR</t>
  </si>
  <si>
    <t>RT &gt;32t Euro-V EGR</t>
  </si>
  <si>
    <t>RT &gt;32t Euro-V SCR</t>
  </si>
  <si>
    <t>RT &gt;32t Euro-VI</t>
  </si>
  <si>
    <t>TT/AT &gt;14-20t 80ties</t>
  </si>
  <si>
    <t>TT/AT &gt;14-20t Euro-I</t>
  </si>
  <si>
    <t>TT/AT &gt;14-20t Euro-II</t>
  </si>
  <si>
    <t>TT/AT &gt;14-20t Euro-III</t>
  </si>
  <si>
    <t>TT/AT &gt;14-20t Euro-IV EGR</t>
  </si>
  <si>
    <t>TT/AT &gt;14-20t Euro-V EGR</t>
  </si>
  <si>
    <t>TT/AT &gt;14-20t Euro-V SCR</t>
  </si>
  <si>
    <t>TT/AT &gt;14-20t Euro-VI</t>
  </si>
  <si>
    <t>TT/AT &gt;20-28t 80ties</t>
  </si>
  <si>
    <t>TT/AT &gt;20-28t Euro-I</t>
  </si>
  <si>
    <t>TT/AT &gt;20-28t Euro-II</t>
  </si>
  <si>
    <t>TT/AT &gt;20-28t Euro-III</t>
  </si>
  <si>
    <t>TT/AT &gt;20-28t Euro-IV EGR</t>
  </si>
  <si>
    <t>TT/AT &gt;20-28t Euro-V EGR</t>
  </si>
  <si>
    <t>TT/AT &gt;20-28t Euro-V SCR</t>
  </si>
  <si>
    <t>TT/AT &gt;20-28t Euro-VI</t>
  </si>
  <si>
    <t>TT/AT &gt;28-34t 80ties</t>
  </si>
  <si>
    <t>TT/AT &gt;28-34t Euro-I</t>
  </si>
  <si>
    <t>TT/AT &gt;28-34t Euro-II</t>
  </si>
  <si>
    <t>TT/AT &gt;28-34t Euro-III</t>
  </si>
  <si>
    <t>TT/AT &gt;28-34t Euro-IV EGR</t>
  </si>
  <si>
    <t>TT/AT &gt;28-34t Euro-V EGR</t>
  </si>
  <si>
    <t>TT/AT &gt;28-34t Euro-V SCR</t>
  </si>
  <si>
    <t>TT/AT &gt;28-34t Euro-VI</t>
  </si>
  <si>
    <t>TT/AT &gt;34-40t 80ties</t>
  </si>
  <si>
    <t>TT/AT &gt;34-40t Euro-I</t>
  </si>
  <si>
    <t>TT/AT &gt;34-40t Euro-II</t>
  </si>
  <si>
    <t>TT/AT &gt;34-40t Euro-III</t>
  </si>
  <si>
    <t>TT/AT &gt;34-40t Euro-IV EGR</t>
  </si>
  <si>
    <t>TT/AT &gt;34-40t Euro-V EGR</t>
  </si>
  <si>
    <t>TT/AT &gt;34-40t Euro-V SCR</t>
  </si>
  <si>
    <t>TT/AT &gt;34-40t Euro-VI</t>
  </si>
  <si>
    <t>TT/AT &gt;40-50t 80ties</t>
  </si>
  <si>
    <t>TT/AT &gt;40-50t Euro-I</t>
  </si>
  <si>
    <t>TT/AT &gt;40-50t Euro-II</t>
  </si>
  <si>
    <t>TT/AT &gt;40-50t Euro-III</t>
  </si>
  <si>
    <t>TT/AT &gt;40-50t Euro-IV EGR</t>
  </si>
  <si>
    <t>TT/AT &gt;40-50t Euro-V EGR</t>
  </si>
  <si>
    <t>TT/AT &gt;40-50t Euro-V SCR</t>
  </si>
  <si>
    <t>TT/AT &gt;40-50t Euro-VI</t>
  </si>
  <si>
    <t>TT/AT &gt;50-60t 80ties</t>
  </si>
  <si>
    <t>TT/AT &gt;50-60t Euro-I</t>
  </si>
  <si>
    <t>TT/AT &gt;50-60t Euro-II</t>
  </si>
  <si>
    <t>TT/AT &gt;50-60t Euro-III</t>
  </si>
  <si>
    <t>TT/AT &gt;50-60t Euro-IV EGR</t>
  </si>
  <si>
    <t>TT/AT &gt;50-60t Euro-V EGR</t>
  </si>
  <si>
    <t>TT/AT &gt;50-60t Euro-V SCR</t>
  </si>
  <si>
    <t>TT/AT &gt;50-60t Euro-VI</t>
  </si>
  <si>
    <t>Ubus Midi &lt;=15t 80ties</t>
  </si>
  <si>
    <t>Ubus Midi &lt;=15t Euro-I</t>
  </si>
  <si>
    <t>Ubus Midi &lt;=15t Euro-II</t>
  </si>
  <si>
    <t>Ubus Midi &lt;=15t Euro-III</t>
  </si>
  <si>
    <t>Ubus Midi &lt;=15t Euro-IV EGR</t>
  </si>
  <si>
    <t>Ubus Midi &lt;=15t Euro-V EGR</t>
  </si>
  <si>
    <t>Ubus Midi &lt;=15t Euro-V SCR</t>
  </si>
  <si>
    <t>Ubus Midi &lt;=15t Euro-VI</t>
  </si>
  <si>
    <t>Ubus Std &gt;15-18t 80ties</t>
  </si>
  <si>
    <t>Ubus Std &gt;15-18t Euro-I</t>
  </si>
  <si>
    <t>Ubus Std &gt;15-18t Euro-II</t>
  </si>
  <si>
    <t>Ubus Std &gt;15-18t Euro-III</t>
  </si>
  <si>
    <t>Ubus Std &gt;15-18t Euro-IV EGR</t>
  </si>
  <si>
    <t>Ubus Std &gt;15-18t Euro-V EGR</t>
  </si>
  <si>
    <t>Ubus Std &gt;15-18t Euro-V SCR</t>
  </si>
  <si>
    <t>Ubus Std &gt;15-18t Euro-VI</t>
  </si>
  <si>
    <t>Ubus Artic &gt;18t 80ties</t>
  </si>
  <si>
    <t>Ubus Artic &gt;18t Euro-I</t>
  </si>
  <si>
    <t>Ubus Artic &gt;18t Euro-II</t>
  </si>
  <si>
    <t>Ubus Artic &gt;18t Euro-III</t>
  </si>
  <si>
    <t>Ubus Artic &gt;18t Euro-IV EGR</t>
  </si>
  <si>
    <t>Ubus Artic &gt;18t Euro-V EGR</t>
  </si>
  <si>
    <t>Ubus Artic &gt;18t Euro-V SCR</t>
  </si>
  <si>
    <t>Ubus Artic &gt;18t Euro-VI</t>
  </si>
  <si>
    <t>Coach Std &lt;=18t 80ties</t>
  </si>
  <si>
    <t>Coach Std &lt;=18t Euro-I</t>
  </si>
  <si>
    <t>Coach Std &lt;=18t Euro-II</t>
  </si>
  <si>
    <t>Coach Std &lt;=18t Euro-III</t>
  </si>
  <si>
    <t>Coach Std &lt;=18t Euro-IV EGR</t>
  </si>
  <si>
    <t>Coach Std &lt;=18t Euro-V EGR</t>
  </si>
  <si>
    <t>Coach Std &lt;=18t Euro-V SCR</t>
  </si>
  <si>
    <t>Coach Std &lt;=18t Euro-VI</t>
  </si>
  <si>
    <t>Coach 3-Axes &gt;18t 80ties</t>
  </si>
  <si>
    <t>Coach 3-Axes &gt;18t Euro-I</t>
  </si>
  <si>
    <t>Coach 3-Axes &gt;18t Euro-II</t>
  </si>
  <si>
    <t>Coach 3-Axes &gt;18t Euro-III</t>
  </si>
  <si>
    <t>Coach 3-Axes &gt;18t Euro-IV EGR</t>
  </si>
  <si>
    <t>Coach 3-Axes &gt;18t Euro-V EGR</t>
  </si>
  <si>
    <t>Coach 3-Axes &gt;18t Euro-V SCR</t>
  </si>
  <si>
    <t>Coach 3-Axes &gt;18t Euro-VI</t>
  </si>
  <si>
    <r>
      <t>y</t>
    </r>
    <r>
      <rPr>
        <sz val="10"/>
        <color indexed="8"/>
        <rFont val="Arial"/>
        <family val="2"/>
      </rPr>
      <t xml:space="preserve"> = </t>
    </r>
    <r>
      <rPr>
        <i/>
        <sz val="10"/>
        <color indexed="8"/>
        <rFont val="Arial"/>
        <family val="2"/>
      </rPr>
      <t>a.b</t>
    </r>
    <r>
      <rPr>
        <i/>
        <vertAlign val="superscript"/>
        <sz val="10"/>
        <color indexed="8"/>
        <rFont val="Arial"/>
        <family val="2"/>
      </rPr>
      <t>x</t>
    </r>
    <r>
      <rPr>
        <i/>
        <sz val="10"/>
        <color indexed="8"/>
        <rFont val="Arial"/>
        <family val="2"/>
      </rPr>
      <t>.x</t>
    </r>
    <r>
      <rPr>
        <i/>
        <vertAlign val="superscript"/>
        <sz val="10"/>
        <color indexed="8"/>
        <rFont val="Arial"/>
        <family val="2"/>
      </rPr>
      <t>c</t>
    </r>
  </si>
  <si>
    <r>
      <t>y</t>
    </r>
    <r>
      <rPr>
        <sz val="10"/>
        <color indexed="8"/>
        <rFont val="Arial"/>
        <family val="2"/>
      </rPr>
      <t xml:space="preserve"> = </t>
    </r>
    <r>
      <rPr>
        <i/>
        <sz val="10"/>
        <color indexed="8"/>
        <rFont val="Arial"/>
        <family val="2"/>
      </rPr>
      <t>a.x</t>
    </r>
    <r>
      <rPr>
        <i/>
        <vertAlign val="superscript"/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 xml:space="preserve"> + </t>
    </r>
    <r>
      <rPr>
        <i/>
        <sz val="10"/>
        <color indexed="8"/>
        <rFont val="Arial"/>
        <family val="2"/>
      </rPr>
      <t>c.x</t>
    </r>
    <r>
      <rPr>
        <i/>
        <vertAlign val="superscript"/>
        <sz val="10"/>
        <color indexed="8"/>
        <rFont val="Arial"/>
        <family val="2"/>
      </rPr>
      <t>d</t>
    </r>
  </si>
  <si>
    <r>
      <t>y</t>
    </r>
    <r>
      <rPr>
        <sz val="10"/>
        <color indexed="8"/>
        <rFont val="Arial"/>
        <family val="2"/>
      </rPr>
      <t xml:space="preserve"> = (</t>
    </r>
    <r>
      <rPr>
        <i/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+ </t>
    </r>
    <r>
      <rPr>
        <i/>
        <sz val="10"/>
        <color indexed="8"/>
        <rFont val="Arial"/>
        <family val="2"/>
      </rPr>
      <t>b.x</t>
    </r>
    <r>
      <rPr>
        <sz val="10"/>
        <color indexed="8"/>
        <rFont val="Arial"/>
        <family val="2"/>
      </rPr>
      <t>)</t>
    </r>
    <r>
      <rPr>
        <i/>
        <vertAlign val="superscript"/>
        <sz val="10"/>
        <color indexed="8"/>
        <rFont val="Arial"/>
        <family val="2"/>
      </rPr>
      <t>-c</t>
    </r>
  </si>
  <si>
    <r>
      <t>y</t>
    </r>
    <r>
      <rPr>
        <sz val="10"/>
        <color indexed="8"/>
        <rFont val="Arial"/>
        <family val="2"/>
      </rPr>
      <t xml:space="preserve"> = </t>
    </r>
    <r>
      <rPr>
        <i/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+ </t>
    </r>
    <r>
      <rPr>
        <i/>
        <sz val="10"/>
        <color indexed="8"/>
        <rFont val="Arial"/>
        <family val="2"/>
      </rPr>
      <t>b.x</t>
    </r>
    <r>
      <rPr>
        <sz val="10"/>
        <color indexed="8"/>
        <rFont val="Arial"/>
        <family val="2"/>
      </rPr>
      <t xml:space="preserve"> + {[</t>
    </r>
    <r>
      <rPr>
        <i/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-</t>
    </r>
    <r>
      <rPr>
        <i/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][1-exp(-</t>
    </r>
    <r>
      <rPr>
        <i/>
        <sz val="10"/>
        <color indexed="8"/>
        <rFont val="Arial"/>
        <family val="2"/>
      </rPr>
      <t>d.x</t>
    </r>
    <r>
      <rPr>
        <sz val="10"/>
        <color indexed="8"/>
        <rFont val="Arial"/>
        <family val="2"/>
      </rPr>
      <t>)]/</t>
    </r>
    <r>
      <rPr>
        <i/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}</t>
    </r>
  </si>
  <si>
    <r>
      <t>y</t>
    </r>
    <r>
      <rPr>
        <sz val="10"/>
        <color indexed="8"/>
        <rFont val="Arial"/>
        <family val="2"/>
      </rPr>
      <t xml:space="preserve"> = </t>
    </r>
    <r>
      <rPr>
        <i/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+ </t>
    </r>
    <r>
      <rPr>
        <i/>
        <sz val="10"/>
        <color indexed="8"/>
        <rFont val="Arial"/>
        <family val="2"/>
      </rPr>
      <t>a.exp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-b.x</t>
    </r>
    <r>
      <rPr>
        <sz val="10"/>
        <color indexed="8"/>
        <rFont val="Arial"/>
        <family val="2"/>
      </rPr>
      <t xml:space="preserve">) + </t>
    </r>
    <r>
      <rPr>
        <i/>
        <sz val="10"/>
        <color indexed="8"/>
        <rFont val="Arial"/>
        <family val="2"/>
      </rPr>
      <t>c.</t>
    </r>
    <r>
      <rPr>
        <sz val="10"/>
        <color indexed="8"/>
        <rFont val="Arial"/>
        <family val="2"/>
      </rPr>
      <t>exp(</t>
    </r>
    <r>
      <rPr>
        <i/>
        <sz val="10"/>
        <color indexed="8"/>
        <rFont val="Arial"/>
        <family val="2"/>
      </rPr>
      <t>-d.x</t>
    </r>
    <r>
      <rPr>
        <sz val="10"/>
        <color indexed="8"/>
        <rFont val="Arial"/>
        <family val="2"/>
      </rPr>
      <t>)</t>
    </r>
  </si>
  <si>
    <r>
      <t>y</t>
    </r>
    <r>
      <rPr>
        <sz val="10"/>
        <color indexed="8"/>
        <rFont val="Arial"/>
        <family val="2"/>
      </rPr>
      <t xml:space="preserve"> = 1/(</t>
    </r>
    <r>
      <rPr>
        <i/>
        <sz val="10"/>
        <color indexed="8"/>
        <rFont val="Arial"/>
        <family val="2"/>
      </rPr>
      <t>c.x</t>
    </r>
    <r>
      <rPr>
        <i/>
        <vertAlign val="superscript"/>
        <sz val="10"/>
        <color indexed="8"/>
        <rFont val="Arial"/>
        <family val="2"/>
      </rPr>
      <t xml:space="preserve">2 </t>
    </r>
    <r>
      <rPr>
        <sz val="10"/>
        <color indexed="8"/>
        <rFont val="Arial"/>
        <family val="2"/>
      </rPr>
      <t xml:space="preserve">+ </t>
    </r>
    <r>
      <rPr>
        <i/>
        <sz val="10"/>
        <color indexed="8"/>
        <rFont val="Arial"/>
        <family val="2"/>
      </rPr>
      <t xml:space="preserve">b.x </t>
    </r>
    <r>
      <rPr>
        <sz val="10"/>
        <color indexed="8"/>
        <rFont val="Arial"/>
        <family val="2"/>
      </rPr>
      <t xml:space="preserve">+ </t>
    </r>
    <r>
      <rPr>
        <i/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)</t>
    </r>
  </si>
  <si>
    <r>
      <t>y</t>
    </r>
    <r>
      <rPr>
        <sz val="10"/>
        <color indexed="8"/>
        <rFont val="Arial"/>
        <family val="2"/>
      </rPr>
      <t xml:space="preserve"> = 1/(</t>
    </r>
    <r>
      <rPr>
        <i/>
        <sz val="10"/>
        <color indexed="8"/>
        <rFont val="Arial"/>
        <family val="2"/>
      </rPr>
      <t xml:space="preserve">a </t>
    </r>
    <r>
      <rPr>
        <sz val="10"/>
        <color indexed="8"/>
        <rFont val="Arial"/>
        <family val="2"/>
      </rPr>
      <t xml:space="preserve">+ </t>
    </r>
    <r>
      <rPr>
        <i/>
        <sz val="10"/>
        <color indexed="8"/>
        <rFont val="Arial"/>
        <family val="2"/>
      </rPr>
      <t>b.x</t>
    </r>
    <r>
      <rPr>
        <i/>
        <vertAlign val="superscript"/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)</t>
    </r>
  </si>
  <si>
    <r>
      <t>y</t>
    </r>
    <r>
      <rPr>
        <sz val="10"/>
        <color indexed="8"/>
        <rFont val="Arial"/>
        <family val="2"/>
      </rPr>
      <t xml:space="preserve"> = 1/(</t>
    </r>
    <r>
      <rPr>
        <i/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+ </t>
    </r>
    <r>
      <rPr>
        <i/>
        <sz val="10"/>
        <color indexed="8"/>
        <rFont val="Arial"/>
        <family val="2"/>
      </rPr>
      <t>b.x</t>
    </r>
    <r>
      <rPr>
        <sz val="10"/>
        <color indexed="8"/>
        <rFont val="Arial"/>
        <family val="2"/>
      </rPr>
      <t>)</t>
    </r>
  </si>
  <si>
    <r>
      <t>y</t>
    </r>
    <r>
      <rPr>
        <sz val="10"/>
        <color indexed="8"/>
        <rFont val="Arial"/>
        <family val="2"/>
      </rPr>
      <t xml:space="preserve"> = </t>
    </r>
    <r>
      <rPr>
        <i/>
        <sz val="10"/>
        <color indexed="8"/>
        <rFont val="Arial"/>
        <family val="2"/>
      </rPr>
      <t xml:space="preserve">a </t>
    </r>
    <r>
      <rPr>
        <sz val="10"/>
        <color indexed="8"/>
        <rFont val="Arial"/>
        <family val="2"/>
      </rPr>
      <t xml:space="preserve">- </t>
    </r>
    <r>
      <rPr>
        <i/>
        <sz val="10"/>
        <color indexed="8"/>
        <rFont val="Arial"/>
        <family val="2"/>
      </rPr>
      <t>b.</t>
    </r>
    <r>
      <rPr>
        <sz val="10"/>
        <color indexed="8"/>
        <rFont val="Arial"/>
        <family val="2"/>
      </rPr>
      <t>exp(-</t>
    </r>
    <r>
      <rPr>
        <i/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.</t>
    </r>
    <r>
      <rPr>
        <i/>
        <sz val="10"/>
        <color indexed="8"/>
        <rFont val="Arial"/>
        <family val="2"/>
      </rPr>
      <t>x</t>
    </r>
    <r>
      <rPr>
        <i/>
        <vertAlign val="superscript"/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)</t>
    </r>
  </si>
  <si>
    <r>
      <t>y</t>
    </r>
    <r>
      <rPr>
        <sz val="10"/>
        <color indexed="8"/>
        <rFont val="Arial"/>
        <family val="2"/>
      </rPr>
      <t xml:space="preserve"> = </t>
    </r>
    <r>
      <rPr>
        <i/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/[1+ </t>
    </r>
    <r>
      <rPr>
        <i/>
        <sz val="10"/>
        <color indexed="8"/>
        <rFont val="Arial"/>
        <family val="2"/>
      </rPr>
      <t>b.</t>
    </r>
    <r>
      <rPr>
        <sz val="10"/>
        <color indexed="8"/>
        <rFont val="Arial"/>
        <family val="2"/>
      </rPr>
      <t>exp(-</t>
    </r>
    <r>
      <rPr>
        <i/>
        <sz val="10"/>
        <color indexed="8"/>
        <rFont val="Arial"/>
        <family val="2"/>
      </rPr>
      <t>c.x</t>
    </r>
    <r>
      <rPr>
        <sz val="10"/>
        <color indexed="8"/>
        <rFont val="Arial"/>
        <family val="2"/>
      </rPr>
      <t>)]</t>
    </r>
  </si>
  <si>
    <r>
      <t>y</t>
    </r>
    <r>
      <rPr>
        <sz val="10"/>
        <color indexed="8"/>
        <rFont val="Arial"/>
        <family val="2"/>
      </rPr>
      <t xml:space="preserve"> = </t>
    </r>
    <r>
      <rPr>
        <i/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+ {</t>
    </r>
    <r>
      <rPr>
        <i/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/[1 + exp(-</t>
    </r>
    <r>
      <rPr>
        <i/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+ </t>
    </r>
    <r>
      <rPr>
        <i/>
        <sz val="10"/>
        <color indexed="8"/>
        <rFont val="Arial"/>
        <family val="2"/>
      </rPr>
      <t>d.</t>
    </r>
    <r>
      <rPr>
        <sz val="10"/>
        <color indexed="8"/>
        <rFont val="Arial"/>
        <family val="2"/>
      </rPr>
      <t>ln(</t>
    </r>
    <r>
      <rPr>
        <i/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) + </t>
    </r>
    <r>
      <rPr>
        <i/>
        <sz val="10"/>
        <color indexed="8"/>
        <rFont val="Arial"/>
        <family val="2"/>
      </rPr>
      <t>e.x</t>
    </r>
    <r>
      <rPr>
        <sz val="10"/>
        <color indexed="8"/>
        <rFont val="Arial"/>
        <family val="2"/>
      </rPr>
      <t>)]}</t>
    </r>
  </si>
  <si>
    <r>
      <t>y</t>
    </r>
    <r>
      <rPr>
        <sz val="10"/>
        <color indexed="8"/>
        <rFont val="Arial"/>
        <family val="2"/>
      </rPr>
      <t xml:space="preserve"> = </t>
    </r>
    <r>
      <rPr>
        <i/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+ </t>
    </r>
    <r>
      <rPr>
        <i/>
        <sz val="10"/>
        <color indexed="8"/>
        <rFont val="Arial"/>
        <family val="2"/>
      </rPr>
      <t>a.</t>
    </r>
    <r>
      <rPr>
        <sz val="10"/>
        <color indexed="8"/>
        <rFont val="Arial"/>
        <family val="2"/>
      </rPr>
      <t>exp(-</t>
    </r>
    <r>
      <rPr>
        <i/>
        <sz val="10"/>
        <color indexed="8"/>
        <rFont val="Arial"/>
        <family val="2"/>
      </rPr>
      <t>b.x)</t>
    </r>
  </si>
  <si>
    <r>
      <t>y</t>
    </r>
    <r>
      <rPr>
        <sz val="10"/>
        <color indexed="8"/>
        <rFont val="Arial"/>
        <family val="2"/>
      </rPr>
      <t xml:space="preserve"> = </t>
    </r>
    <r>
      <rPr>
        <i/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+ </t>
    </r>
    <r>
      <rPr>
        <i/>
        <sz val="10"/>
        <color indexed="8"/>
        <rFont val="Arial"/>
        <family val="2"/>
      </rPr>
      <t>a.</t>
    </r>
    <r>
      <rPr>
        <sz val="10"/>
        <color indexed="8"/>
        <rFont val="Arial"/>
        <family val="2"/>
      </rPr>
      <t>exp(</t>
    </r>
    <r>
      <rPr>
        <i/>
        <sz val="10"/>
        <color indexed="8"/>
        <rFont val="Arial"/>
        <family val="2"/>
      </rPr>
      <t>b.x)</t>
    </r>
  </si>
  <si>
    <r>
      <t>y</t>
    </r>
    <r>
      <rPr>
        <sz val="10"/>
        <color indexed="8"/>
        <rFont val="Arial"/>
        <family val="2"/>
      </rPr>
      <t xml:space="preserve"> = </t>
    </r>
    <r>
      <rPr>
        <i/>
        <sz val="10"/>
        <color indexed="8"/>
        <rFont val="Arial"/>
        <family val="2"/>
      </rPr>
      <t>exp</t>
    </r>
    <r>
      <rPr>
        <sz val="10"/>
        <color indexed="8"/>
        <rFont val="Arial"/>
        <family val="2"/>
      </rPr>
      <t>[(</t>
    </r>
    <r>
      <rPr>
        <i/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+ </t>
    </r>
    <r>
      <rPr>
        <i/>
        <sz val="10"/>
        <color indexed="8"/>
        <rFont val="Arial"/>
        <family val="2"/>
      </rPr>
      <t>b/x</t>
    </r>
    <r>
      <rPr>
        <sz val="10"/>
        <color indexed="8"/>
        <rFont val="Arial"/>
        <family val="2"/>
      </rPr>
      <t xml:space="preserve">) + </t>
    </r>
    <r>
      <rPr>
        <i/>
        <sz val="10"/>
        <color indexed="8"/>
        <rFont val="Arial"/>
        <family val="2"/>
      </rPr>
      <t>c.</t>
    </r>
    <r>
      <rPr>
        <sz val="10"/>
        <color indexed="8"/>
        <rFont val="Arial"/>
        <family val="2"/>
      </rPr>
      <t>ln(</t>
    </r>
    <r>
      <rPr>
        <i/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)]</t>
    </r>
  </si>
  <si>
    <r>
      <t>y</t>
    </r>
    <r>
      <rPr>
        <sz val="10"/>
        <rFont val="Arial"/>
        <family val="2"/>
      </rPr>
      <t xml:space="preserve"> = </t>
    </r>
    <r>
      <rPr>
        <i/>
        <sz val="10"/>
        <rFont val="Arial"/>
        <family val="2"/>
      </rPr>
      <t>a.x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+ </t>
    </r>
    <r>
      <rPr>
        <i/>
        <sz val="10"/>
        <rFont val="Arial"/>
        <family val="2"/>
      </rPr>
      <t>b.x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+ </t>
    </r>
    <r>
      <rPr>
        <i/>
        <sz val="10"/>
        <rFont val="Arial"/>
        <family val="2"/>
      </rPr>
      <t>c.x</t>
    </r>
    <r>
      <rPr>
        <sz val="10"/>
        <rFont val="Arial"/>
        <family val="2"/>
      </rPr>
      <t xml:space="preserve"> + </t>
    </r>
    <r>
      <rPr>
        <i/>
        <sz val="10"/>
        <rFont val="Arial"/>
        <family val="2"/>
      </rPr>
      <t>d</t>
    </r>
  </si>
  <si>
    <r>
      <t>y</t>
    </r>
    <r>
      <rPr>
        <sz val="10"/>
        <rFont val="Arial"/>
        <family val="2"/>
      </rPr>
      <t xml:space="preserve"> = </t>
    </r>
    <r>
      <rPr>
        <i/>
        <sz val="10"/>
        <rFont val="Arial"/>
        <family val="2"/>
      </rPr>
      <t>a.x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+ </t>
    </r>
    <r>
      <rPr>
        <i/>
        <sz val="10"/>
        <rFont val="Arial"/>
        <family val="2"/>
      </rPr>
      <t>b.x</t>
    </r>
    <r>
      <rPr>
        <sz val="10"/>
        <rFont val="Arial"/>
        <family val="2"/>
      </rPr>
      <t xml:space="preserve"> + </t>
    </r>
    <r>
      <rPr>
        <i/>
        <sz val="10"/>
        <rFont val="Arial"/>
        <family val="2"/>
      </rPr>
      <t>c</t>
    </r>
  </si>
  <si>
    <t>https://www.eea.europa.eu/emep-eea-guidebook</t>
  </si>
  <si>
    <t>Данный набор таблиц является Приложением 4b к главе '1.A.3.b.i-iv Дорожный транспорт' Руководства ЕМЕП/ЕАОС по инвентаризации выбросов 2019 г.</t>
  </si>
  <si>
    <t>Дополнительная информация:</t>
  </si>
  <si>
    <t>Модель</t>
  </si>
  <si>
    <t>Наименование</t>
  </si>
  <si>
    <r>
      <t>Описание функции</t>
    </r>
    <r>
      <rPr>
        <b/>
        <vertAlign val="superscript"/>
        <sz val="10"/>
        <color indexed="8"/>
        <rFont val="Arial"/>
        <family val="2"/>
      </rPr>
      <t>†</t>
    </r>
  </si>
  <si>
    <t>Функции</t>
  </si>
  <si>
    <t>Номер</t>
  </si>
  <si>
    <t>rxp-функции</t>
  </si>
  <si>
    <t xml:space="preserve">Модель Hoerl </t>
  </si>
  <si>
    <t xml:space="preserve">Модель Two power fits </t>
  </si>
  <si>
    <t>Модель Блисдейл (Bleasdale)</t>
  </si>
  <si>
    <t>Изотерма связывания Ленгмюра</t>
  </si>
  <si>
    <t>Двухфазный экспоненциальный распад</t>
  </si>
  <si>
    <t>Взаимная квадратичная модель</t>
  </si>
  <si>
    <t>Модель Харриса</t>
  </si>
  <si>
    <t>Взаимная (Reciprocal) модель</t>
  </si>
  <si>
    <t>Сигмоидальная (Sigmoidal) модель</t>
  </si>
  <si>
    <t>Модель отрицательного натурального логарифма (Negative natural logarithm model)</t>
  </si>
  <si>
    <t>Взаимная экспоненциальная модель (Reciprocal exponential model)</t>
  </si>
  <si>
    <t>Модель однофазного экспоненциального распада (One-phase exponential decay model)</t>
  </si>
  <si>
    <t>Экспоненциальный рост с базовым уровнем (Exponential growth with baseline)</t>
  </si>
  <si>
    <t>Модель давления пара</t>
  </si>
  <si>
    <t>Кубическая модель</t>
  </si>
  <si>
    <t>Квадратичная модель</t>
  </si>
  <si>
    <t>Полином первого порядка</t>
  </si>
  <si>
    <t>Полином четвертого порядка</t>
  </si>
  <si>
    <t>Полином пятого порядка</t>
  </si>
  <si>
    <t>Полином шестого порядка</t>
  </si>
  <si>
    <t>Полином второго порядка</t>
  </si>
  <si>
    <t>Полином третьего порядка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</si>
</sst>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25">
    <font>
      <sz val="10"/>
      <name val="Arial"/>
    </font>
    <font>
      <sz val="10"/>
      <name val="Arial"/>
      <family val="2"/>
      <charset val="161"/>
    </font>
    <font>
      <sz val="11"/>
      <color theme="1"/>
      <name val="Arial"/>
      <family val="2"/>
    </font>
    <font>
      <sz val="10"/>
      <color theme="1"/>
      <name val="Arial"/>
      <family val="2"/>
      <charset val="161"/>
    </font>
    <font>
      <b/>
      <sz val="10"/>
      <color rgb="FFFF0000"/>
      <name val="Arial"/>
      <family val="2"/>
      <charset val="161"/>
    </font>
    <font>
      <sz val="10"/>
      <color rgb="FFFF0000"/>
      <name val="Arial"/>
      <family val="2"/>
      <charset val="161"/>
    </font>
    <font>
      <sz val="10"/>
      <color rgb="FF00B0F0"/>
      <name val="Arial"/>
      <family val="2"/>
      <charset val="161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i/>
      <sz val="10"/>
      <color rgb="FF000000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i/>
      <vertAlign val="superscript"/>
      <sz val="10"/>
      <color indexed="8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vertAlign val="superscript"/>
      <sz val="10"/>
      <name val="Arial"/>
      <family val="2"/>
    </font>
    <font>
      <sz val="10"/>
      <color rgb="FFFF0000"/>
      <name val="Arial"/>
      <family val="2"/>
    </font>
    <font>
      <i/>
      <sz val="10"/>
      <color rgb="FFFF0000"/>
      <name val="Arial"/>
      <family val="2"/>
    </font>
    <font>
      <b/>
      <vertAlign val="superscript"/>
      <sz val="10"/>
      <color indexed="8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0"/>
      <name val="Open Sans"/>
      <family val="2"/>
    </font>
    <font>
      <b/>
      <sz val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BFC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2" fillId="2" borderId="0" applyNumberFormat="0" applyBorder="0" applyAlignment="0" applyProtection="0"/>
    <xf numFmtId="0" fontId="7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</cellStyleXfs>
  <cellXfs count="51">
    <xf numFmtId="0" fontId="0" fillId="0" borderId="0" xfId="0"/>
    <xf numFmtId="0" fontId="3" fillId="2" borderId="1" xfId="1" applyFont="1" applyBorder="1" applyAlignment="1">
      <alignment horizontal="center"/>
    </xf>
    <xf numFmtId="0" fontId="3" fillId="2" borderId="6" xfId="1" applyFont="1" applyBorder="1" applyAlignment="1">
      <alignment horizontal="center"/>
    </xf>
    <xf numFmtId="0" fontId="3" fillId="2" borderId="7" xfId="1" applyFont="1" applyBorder="1" applyAlignment="1">
      <alignment horizontal="center"/>
    </xf>
    <xf numFmtId="0" fontId="3" fillId="2" borderId="8" xfId="1" applyFont="1" applyBorder="1" applyAlignment="1">
      <alignment horizontal="center"/>
    </xf>
    <xf numFmtId="0" fontId="1" fillId="0" borderId="0" xfId="0" applyFont="1"/>
    <xf numFmtId="0" fontId="3" fillId="2" borderId="9" xfId="1" applyFont="1" applyBorder="1" applyAlignment="1">
      <alignment horizontal="center"/>
    </xf>
    <xf numFmtId="0" fontId="4" fillId="4" borderId="10" xfId="1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5" fillId="5" borderId="12" xfId="0" applyFont="1" applyFill="1" applyBorder="1" applyAlignment="1">
      <alignment horizontal="center"/>
    </xf>
    <xf numFmtId="164" fontId="1" fillId="0" borderId="0" xfId="0" applyNumberFormat="1" applyFont="1" applyBorder="1"/>
    <xf numFmtId="0" fontId="1" fillId="6" borderId="0" xfId="0" applyFont="1" applyFill="1"/>
    <xf numFmtId="9" fontId="6" fillId="0" borderId="0" xfId="0" applyNumberFormat="1" applyFont="1" applyBorder="1" applyAlignment="1">
      <alignment horizontal="center"/>
    </xf>
    <xf numFmtId="0" fontId="5" fillId="5" borderId="0" xfId="0" applyFont="1" applyFill="1" applyBorder="1" applyAlignment="1">
      <alignment horizontal="center"/>
    </xf>
    <xf numFmtId="11" fontId="6" fillId="0" borderId="0" xfId="0" applyNumberFormat="1" applyFont="1" applyBorder="1"/>
    <xf numFmtId="0" fontId="10" fillId="0" borderId="0" xfId="0" applyFont="1" applyAlignment="1">
      <alignment horizontal="center"/>
    </xf>
    <xf numFmtId="0" fontId="10" fillId="0" borderId="0" xfId="0" applyFont="1"/>
    <xf numFmtId="0" fontId="8" fillId="0" borderId="3" xfId="0" applyFont="1" applyBorder="1" applyAlignment="1">
      <alignment horizontal="center" wrapText="1"/>
    </xf>
    <xf numFmtId="0" fontId="8" fillId="0" borderId="4" xfId="0" applyFont="1" applyBorder="1" applyAlignment="1">
      <alignment wrapText="1"/>
    </xf>
    <xf numFmtId="0" fontId="11" fillId="0" borderId="4" xfId="0" applyFont="1" applyBorder="1" applyAlignment="1">
      <alignment wrapText="1"/>
    </xf>
    <xf numFmtId="0" fontId="15" fillId="0" borderId="4" xfId="0" applyFont="1" applyBorder="1" applyAlignment="1">
      <alignment wrapText="1"/>
    </xf>
    <xf numFmtId="0" fontId="15" fillId="0" borderId="4" xfId="0" applyFont="1" applyBorder="1" applyAlignment="1">
      <alignment horizontal="center" wrapText="1"/>
    </xf>
    <xf numFmtId="0" fontId="10" fillId="0" borderId="4" xfId="0" applyFont="1" applyFill="1" applyBorder="1" applyAlignment="1">
      <alignment wrapText="1"/>
    </xf>
    <xf numFmtId="0" fontId="16" fillId="0" borderId="4" xfId="0" applyFont="1" applyFill="1" applyBorder="1" applyAlignment="1">
      <alignment wrapText="1"/>
    </xf>
    <xf numFmtId="0" fontId="10" fillId="0" borderId="4" xfId="0" applyFont="1" applyFill="1" applyBorder="1" applyAlignment="1">
      <alignment horizontal="center" wrapText="1"/>
    </xf>
    <xf numFmtId="0" fontId="18" fillId="3" borderId="3" xfId="0" applyFont="1" applyFill="1" applyBorder="1" applyAlignment="1">
      <alignment horizontal="center" wrapText="1"/>
    </xf>
    <xf numFmtId="0" fontId="18" fillId="3" borderId="4" xfId="0" applyFont="1" applyFill="1" applyBorder="1" applyAlignment="1">
      <alignment wrapText="1"/>
    </xf>
    <xf numFmtId="0" fontId="19" fillId="3" borderId="4" xfId="0" applyFont="1" applyFill="1" applyBorder="1" applyAlignment="1">
      <alignment wrapText="1"/>
    </xf>
    <xf numFmtId="0" fontId="18" fillId="3" borderId="4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1" fillId="0" borderId="5" xfId="0" applyFont="1" applyBorder="1"/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9" fontId="1" fillId="0" borderId="0" xfId="0" applyNumberFormat="1" applyFont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" fillId="0" borderId="0" xfId="0" applyNumberFormat="1" applyFont="1" applyBorder="1"/>
    <xf numFmtId="11" fontId="1" fillId="0" borderId="0" xfId="0" applyNumberFormat="1" applyFont="1"/>
    <xf numFmtId="0" fontId="1" fillId="0" borderId="0" xfId="0" applyFont="1" applyBorder="1" applyAlignment="1">
      <alignment horizontal="left" inden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indent="1"/>
    </xf>
    <xf numFmtId="0" fontId="0" fillId="7" borderId="0" xfId="0" applyFill="1" applyBorder="1"/>
    <xf numFmtId="0" fontId="23" fillId="7" borderId="0" xfId="0" applyFont="1" applyFill="1" applyBorder="1"/>
    <xf numFmtId="0" fontId="22" fillId="7" borderId="0" xfId="3" applyFill="1" applyBorder="1"/>
    <xf numFmtId="0" fontId="23" fillId="7" borderId="0" xfId="2" applyFont="1" applyFill="1" applyBorder="1"/>
    <xf numFmtId="0" fontId="22" fillId="7" borderId="0" xfId="4" applyFill="1" applyBorder="1"/>
    <xf numFmtId="0" fontId="24" fillId="7" borderId="0" xfId="2" applyFont="1" applyFill="1" applyBorder="1" applyAlignment="1">
      <alignment horizontal="left" vertical="top" wrapText="1"/>
    </xf>
  </cellXfs>
  <cellStyles count="5">
    <cellStyle name="20% - Акцент2" xfId="1" builtinId="34"/>
    <cellStyle name="Hyperlink 2" xfId="4"/>
    <cellStyle name="Normal 2" xfId="2"/>
    <cellStyle name="Гиперссылка" xfId="3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2</xdr:row>
      <xdr:rowOff>66675</xdr:rowOff>
    </xdr:from>
    <xdr:to>
      <xdr:col>11</xdr:col>
      <xdr:colOff>589280</xdr:colOff>
      <xdr:row>6</xdr:row>
      <xdr:rowOff>42545</xdr:rowOff>
    </xdr:to>
    <xdr:grpSp>
      <xdr:nvGrpSpPr>
        <xdr:cNvPr id="2" name="Group 1"/>
        <xdr:cNvGrpSpPr/>
      </xdr:nvGrpSpPr>
      <xdr:grpSpPr>
        <a:xfrm>
          <a:off x="895350" y="390525"/>
          <a:ext cx="6399530" cy="623570"/>
          <a:chOff x="895350" y="390525"/>
          <a:chExt cx="6399530" cy="623570"/>
        </a:xfrm>
      </xdr:grpSpPr>
      <xdr:pic>
        <xdr:nvPicPr>
          <xdr:cNvPr id="9" name="Picture 8" descr="EEALogo"/>
          <xdr:cNvPicPr/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46320" y="390525"/>
            <a:ext cx="2448560" cy="62357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5" name="Picture 4" descr="G:\HSR\1. HSR1\1.1 Air, transport &amp; noise\EMEP EEA Guidebook\GB_2019\GB2019 - Files\logo_short_blue.jpg"/>
          <xdr:cNvPicPr/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95350" y="409575"/>
            <a:ext cx="914400" cy="3683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abSelected="1" zoomScaleNormal="100" workbookViewId="0">
      <selection activeCell="D24" sqref="D24"/>
    </sheetView>
  </sheetViews>
  <sheetFormatPr defaultColWidth="0" defaultRowHeight="12.75" zeroHeight="1"/>
  <cols>
    <col min="1" max="14" width="9.140625" style="45" customWidth="1"/>
    <col min="15" max="16384" width="9.140625" style="45" hidden="1"/>
  </cols>
  <sheetData>
    <row r="1" spans="2:14"/>
    <row r="2" spans="2:14"/>
    <row r="3" spans="2:14"/>
    <row r="4" spans="2:14"/>
    <row r="5" spans="2:14"/>
    <row r="6" spans="2:14"/>
    <row r="7" spans="2:14"/>
    <row r="8" spans="2:14"/>
    <row r="9" spans="2:14"/>
    <row r="10" spans="2:14"/>
    <row r="11" spans="2:14">
      <c r="B11" s="46"/>
    </row>
    <row r="12" spans="2:14" ht="32.25" customHeight="1">
      <c r="B12" s="50" t="s">
        <v>262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</row>
    <row r="13" spans="2:14"/>
    <row r="14" spans="2:14" s="46" customFormat="1" ht="1.5" customHeight="1">
      <c r="D14" s="47"/>
    </row>
    <row r="15" spans="2:14" hidden="1"/>
    <row r="16" spans="2:14">
      <c r="B16" s="48" t="s">
        <v>263</v>
      </c>
      <c r="C16" s="48"/>
      <c r="D16" s="49"/>
      <c r="E16" s="48" t="s">
        <v>261</v>
      </c>
      <c r="F16" s="48"/>
      <c r="G16" s="48"/>
      <c r="H16" s="48"/>
    </row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mergeCells count="1">
    <mergeCell ref="B12:N12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G24"/>
  <sheetViews>
    <sheetView zoomScale="115" zoomScaleNormal="115" workbookViewId="0"/>
  </sheetViews>
  <sheetFormatPr defaultRowHeight="12.75"/>
  <cols>
    <col min="1" max="1" width="9.140625" style="18"/>
    <col min="2" max="2" width="10" style="17" customWidth="1"/>
    <col min="3" max="3" width="46.7109375" style="17" customWidth="1"/>
    <col min="4" max="4" width="39.5703125" style="17" bestFit="1" customWidth="1"/>
    <col min="5" max="5" width="39.140625" style="17" bestFit="1" customWidth="1"/>
    <col min="6" max="6" width="11.5703125" style="17" customWidth="1"/>
    <col min="7" max="7" width="38.85546875" style="17" bestFit="1" customWidth="1"/>
    <col min="8" max="16384" width="9.140625" style="18"/>
  </cols>
  <sheetData>
    <row r="1" spans="2:7" ht="13.5" thickBot="1"/>
    <row r="2" spans="2:7" s="33" customFormat="1" ht="15" thickBot="1">
      <c r="B2" s="31" t="s">
        <v>264</v>
      </c>
      <c r="C2" s="32" t="s">
        <v>265</v>
      </c>
      <c r="D2" s="32" t="s">
        <v>266</v>
      </c>
      <c r="E2" s="32" t="s">
        <v>267</v>
      </c>
      <c r="F2" s="32" t="s">
        <v>268</v>
      </c>
      <c r="G2" s="32" t="s">
        <v>269</v>
      </c>
    </row>
    <row r="3" spans="2:7" ht="15" thickBot="1">
      <c r="B3" s="19">
        <v>0</v>
      </c>
      <c r="C3" s="20" t="s">
        <v>270</v>
      </c>
      <c r="D3" s="21" t="s">
        <v>245</v>
      </c>
      <c r="E3" s="22" t="s">
        <v>29</v>
      </c>
      <c r="F3" s="23">
        <v>3</v>
      </c>
      <c r="G3" s="22" t="s">
        <v>29</v>
      </c>
    </row>
    <row r="4" spans="2:7" ht="15" thickBot="1">
      <c r="B4" s="19">
        <v>1</v>
      </c>
      <c r="C4" s="20" t="s">
        <v>271</v>
      </c>
      <c r="D4" s="21" t="s">
        <v>246</v>
      </c>
      <c r="E4" s="22" t="s">
        <v>30</v>
      </c>
      <c r="F4" s="23">
        <v>4</v>
      </c>
      <c r="G4" s="22" t="s">
        <v>30</v>
      </c>
    </row>
    <row r="5" spans="2:7" ht="15" thickBot="1">
      <c r="B5" s="19">
        <v>2</v>
      </c>
      <c r="C5" s="20" t="s">
        <v>272</v>
      </c>
      <c r="D5" s="21" t="s">
        <v>247</v>
      </c>
      <c r="E5" s="22" t="s">
        <v>31</v>
      </c>
      <c r="F5" s="23">
        <v>3</v>
      </c>
      <c r="G5" s="22" t="s">
        <v>31</v>
      </c>
    </row>
    <row r="6" spans="2:7" ht="13.5" thickBot="1">
      <c r="B6" s="19">
        <v>3</v>
      </c>
      <c r="C6" s="22" t="s">
        <v>273</v>
      </c>
      <c r="D6" s="21" t="s">
        <v>248</v>
      </c>
      <c r="E6" s="22" t="s">
        <v>32</v>
      </c>
      <c r="F6" s="23">
        <v>4</v>
      </c>
      <c r="G6" s="22" t="s">
        <v>33</v>
      </c>
    </row>
    <row r="7" spans="2:7" ht="18" customHeight="1" thickBot="1">
      <c r="B7" s="19">
        <v>4</v>
      </c>
      <c r="C7" s="22" t="s">
        <v>274</v>
      </c>
      <c r="D7" s="21" t="s">
        <v>249</v>
      </c>
      <c r="E7" s="22" t="s">
        <v>34</v>
      </c>
      <c r="F7" s="23">
        <v>5</v>
      </c>
      <c r="G7" s="22" t="s">
        <v>35</v>
      </c>
    </row>
    <row r="8" spans="2:7" ht="15" thickBot="1">
      <c r="B8" s="19">
        <v>5</v>
      </c>
      <c r="C8" s="20" t="s">
        <v>275</v>
      </c>
      <c r="D8" s="21" t="s">
        <v>250</v>
      </c>
      <c r="E8" s="22" t="s">
        <v>36</v>
      </c>
      <c r="F8" s="23">
        <v>3</v>
      </c>
      <c r="G8" s="22" t="s">
        <v>36</v>
      </c>
    </row>
    <row r="9" spans="2:7" ht="15" thickBot="1">
      <c r="B9" s="19">
        <v>6</v>
      </c>
      <c r="C9" s="20" t="s">
        <v>276</v>
      </c>
      <c r="D9" s="21" t="s">
        <v>251</v>
      </c>
      <c r="E9" s="22" t="s">
        <v>37</v>
      </c>
      <c r="F9" s="23">
        <v>3</v>
      </c>
      <c r="G9" s="22" t="s">
        <v>37</v>
      </c>
    </row>
    <row r="10" spans="2:7" ht="13.5" thickBot="1">
      <c r="B10" s="19">
        <v>7</v>
      </c>
      <c r="C10" s="22" t="s">
        <v>277</v>
      </c>
      <c r="D10" s="21" t="s">
        <v>252</v>
      </c>
      <c r="E10" s="22" t="s">
        <v>38</v>
      </c>
      <c r="F10" s="23">
        <v>2</v>
      </c>
      <c r="G10" s="22" t="s">
        <v>38</v>
      </c>
    </row>
    <row r="11" spans="2:7" ht="15.75" customHeight="1" thickBot="1">
      <c r="B11" s="19">
        <v>8</v>
      </c>
      <c r="C11" s="22" t="s">
        <v>278</v>
      </c>
      <c r="D11" s="21" t="s">
        <v>253</v>
      </c>
      <c r="E11" s="22" t="s">
        <v>39</v>
      </c>
      <c r="F11" s="23">
        <v>4</v>
      </c>
      <c r="G11" s="22" t="s">
        <v>40</v>
      </c>
    </row>
    <row r="12" spans="2:7" ht="28.5" customHeight="1" thickBot="1">
      <c r="B12" s="19">
        <v>9</v>
      </c>
      <c r="C12" s="20" t="s">
        <v>279</v>
      </c>
      <c r="D12" s="21" t="s">
        <v>254</v>
      </c>
      <c r="E12" s="22" t="s">
        <v>41</v>
      </c>
      <c r="F12" s="23">
        <v>3</v>
      </c>
      <c r="G12" s="22" t="s">
        <v>42</v>
      </c>
    </row>
    <row r="13" spans="2:7" ht="29.25" customHeight="1" thickBot="1">
      <c r="B13" s="19">
        <v>10</v>
      </c>
      <c r="C13" s="20" t="s">
        <v>280</v>
      </c>
      <c r="D13" s="21" t="s">
        <v>255</v>
      </c>
      <c r="E13" s="22" t="s">
        <v>43</v>
      </c>
      <c r="F13" s="23">
        <v>5</v>
      </c>
      <c r="G13" s="22" t="s">
        <v>44</v>
      </c>
    </row>
    <row r="14" spans="2:7" ht="26.25" thickBot="1">
      <c r="B14" s="19">
        <v>11</v>
      </c>
      <c r="C14" s="20" t="s">
        <v>281</v>
      </c>
      <c r="D14" s="21" t="s">
        <v>256</v>
      </c>
      <c r="E14" s="22" t="s">
        <v>45</v>
      </c>
      <c r="F14" s="23">
        <v>3</v>
      </c>
      <c r="G14" s="22" t="s">
        <v>46</v>
      </c>
    </row>
    <row r="15" spans="2:7" ht="26.25" thickBot="1">
      <c r="B15" s="19">
        <v>12</v>
      </c>
      <c r="C15" s="22" t="s">
        <v>282</v>
      </c>
      <c r="D15" s="21" t="s">
        <v>257</v>
      </c>
      <c r="E15" s="22" t="s">
        <v>47</v>
      </c>
      <c r="F15" s="23">
        <v>3</v>
      </c>
      <c r="G15" s="22" t="s">
        <v>48</v>
      </c>
    </row>
    <row r="16" spans="2:7" ht="13.5" thickBot="1">
      <c r="B16" s="19">
        <v>13</v>
      </c>
      <c r="C16" s="20" t="s">
        <v>283</v>
      </c>
      <c r="D16" s="21" t="s">
        <v>258</v>
      </c>
      <c r="E16" s="22" t="s">
        <v>49</v>
      </c>
      <c r="F16" s="23">
        <v>3</v>
      </c>
      <c r="G16" s="22" t="s">
        <v>50</v>
      </c>
    </row>
    <row r="17" spans="2:7" ht="15" thickBot="1">
      <c r="B17" s="19">
        <v>14</v>
      </c>
      <c r="C17" s="24" t="s">
        <v>284</v>
      </c>
      <c r="D17" s="25" t="s">
        <v>259</v>
      </c>
      <c r="E17" s="24" t="s">
        <v>51</v>
      </c>
      <c r="F17" s="26">
        <v>4</v>
      </c>
      <c r="G17" s="24" t="s">
        <v>51</v>
      </c>
    </row>
    <row r="18" spans="2:7" ht="15" thickBot="1">
      <c r="B18" s="19">
        <v>15</v>
      </c>
      <c r="C18" s="24" t="s">
        <v>285</v>
      </c>
      <c r="D18" s="25" t="s">
        <v>260</v>
      </c>
      <c r="E18" s="24" t="s">
        <v>52</v>
      </c>
      <c r="F18" s="26">
        <v>3</v>
      </c>
      <c r="G18" s="24" t="s">
        <v>52</v>
      </c>
    </row>
    <row r="19" spans="2:7" ht="13.5" thickBot="1">
      <c r="B19" s="27">
        <v>14</v>
      </c>
      <c r="C19" s="28" t="s">
        <v>286</v>
      </c>
      <c r="D19" s="29" t="s">
        <v>53</v>
      </c>
      <c r="E19" s="28" t="s">
        <v>5</v>
      </c>
      <c r="F19" s="30">
        <v>2</v>
      </c>
      <c r="G19" s="28" t="s">
        <v>5</v>
      </c>
    </row>
    <row r="20" spans="2:7" ht="13.5" thickBot="1">
      <c r="B20" s="27">
        <v>15</v>
      </c>
      <c r="C20" s="28" t="s">
        <v>287</v>
      </c>
      <c r="D20" s="29" t="s">
        <v>54</v>
      </c>
      <c r="E20" s="28" t="s">
        <v>8</v>
      </c>
      <c r="F20" s="30">
        <v>5</v>
      </c>
      <c r="G20" s="28" t="s">
        <v>8</v>
      </c>
    </row>
    <row r="21" spans="2:7" ht="13.5" thickBot="1">
      <c r="B21" s="27">
        <v>16</v>
      </c>
      <c r="C21" s="28" t="s">
        <v>288</v>
      </c>
      <c r="D21" s="29" t="s">
        <v>55</v>
      </c>
      <c r="E21" s="28" t="s">
        <v>9</v>
      </c>
      <c r="F21" s="30">
        <v>6</v>
      </c>
      <c r="G21" s="28" t="s">
        <v>9</v>
      </c>
    </row>
    <row r="22" spans="2:7" ht="13.5" thickBot="1">
      <c r="B22" s="27">
        <v>17</v>
      </c>
      <c r="C22" s="28" t="s">
        <v>289</v>
      </c>
      <c r="D22" s="29" t="s">
        <v>56</v>
      </c>
      <c r="E22" s="28" t="s">
        <v>10</v>
      </c>
      <c r="F22" s="30">
        <v>7</v>
      </c>
      <c r="G22" s="28" t="s">
        <v>10</v>
      </c>
    </row>
    <row r="23" spans="2:7" ht="13.5" thickBot="1">
      <c r="B23" s="27">
        <v>18</v>
      </c>
      <c r="C23" s="28" t="s">
        <v>290</v>
      </c>
      <c r="D23" s="29" t="s">
        <v>57</v>
      </c>
      <c r="E23" s="28" t="s">
        <v>6</v>
      </c>
      <c r="F23" s="30">
        <v>3</v>
      </c>
      <c r="G23" s="28" t="s">
        <v>6</v>
      </c>
    </row>
    <row r="24" spans="2:7" ht="13.5" thickBot="1">
      <c r="B24" s="27">
        <v>19</v>
      </c>
      <c r="C24" s="28" t="s">
        <v>291</v>
      </c>
      <c r="D24" s="29" t="s">
        <v>58</v>
      </c>
      <c r="E24" s="28" t="s">
        <v>7</v>
      </c>
      <c r="F24" s="30">
        <v>4</v>
      </c>
      <c r="G24" s="28" t="s">
        <v>7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G16072"/>
  <sheetViews>
    <sheetView zoomScale="80" zoomScaleNormal="80" workbookViewId="0">
      <pane ySplit="1" topLeftCell="A2" activePane="bottomLeft" state="frozen"/>
      <selection pane="bottomLeft" activeCell="D38" sqref="D38"/>
    </sheetView>
  </sheetViews>
  <sheetFormatPr defaultRowHeight="12.75"/>
  <cols>
    <col min="1" max="1" width="5.5703125" style="5" bestFit="1" customWidth="1"/>
    <col min="2" max="2" width="22.28515625" style="5" customWidth="1"/>
    <col min="3" max="3" width="28.5703125" style="5" customWidth="1"/>
    <col min="4" max="4" width="29.85546875" style="5" customWidth="1"/>
    <col min="5" max="5" width="8.42578125" style="5" bestFit="1" customWidth="1"/>
    <col min="6" max="6" width="11.28515625" style="43" bestFit="1" customWidth="1"/>
    <col min="7" max="7" width="11.7109375" style="43" bestFit="1" customWidth="1"/>
    <col min="8" max="8" width="13.140625" style="5" bestFit="1" customWidth="1"/>
    <col min="9" max="13" width="13.85546875" style="5" bestFit="1" customWidth="1"/>
    <col min="14" max="15" width="2.42578125" style="5" bestFit="1" customWidth="1"/>
    <col min="16" max="16" width="7.85546875" style="43" customWidth="1"/>
    <col min="17" max="17" width="10" style="43" customWidth="1"/>
    <col min="18" max="18" width="11.42578125" style="43" bestFit="1" customWidth="1"/>
    <col min="19" max="19" width="6.85546875" style="43" bestFit="1" customWidth="1"/>
    <col min="20" max="20" width="39.85546875" style="44" bestFit="1" customWidth="1"/>
    <col min="21" max="21" width="12.140625" style="5" bestFit="1" customWidth="1"/>
    <col min="22" max="22" width="10.140625" style="43" bestFit="1" customWidth="1"/>
    <col min="23" max="23" width="14.85546875" style="5" bestFit="1" customWidth="1"/>
    <col min="24" max="24" width="21" style="5" customWidth="1"/>
    <col min="25" max="25" width="34.42578125" style="5" customWidth="1"/>
    <col min="26" max="26" width="6.7109375" style="5" customWidth="1"/>
    <col min="27" max="27" width="39.85546875" style="5" customWidth="1"/>
    <col min="28" max="28" width="13" style="5" customWidth="1"/>
    <col min="29" max="29" width="7.42578125" style="5" bestFit="1" customWidth="1"/>
    <col min="30" max="33" width="5" style="5" customWidth="1"/>
    <col min="34" max="16384" width="9.140625" style="5"/>
  </cols>
  <sheetData>
    <row r="1" spans="1:22" ht="13.5" thickBot="1">
      <c r="A1" s="1" t="s">
        <v>21</v>
      </c>
      <c r="B1" s="1" t="s">
        <v>62</v>
      </c>
      <c r="C1" s="13" t="s">
        <v>91</v>
      </c>
      <c r="D1" s="4" t="s">
        <v>83</v>
      </c>
      <c r="E1" s="2" t="s">
        <v>22</v>
      </c>
      <c r="F1" s="1" t="s">
        <v>23</v>
      </c>
      <c r="G1" s="6" t="s">
        <v>61</v>
      </c>
      <c r="H1" s="1" t="s">
        <v>24</v>
      </c>
      <c r="I1" s="2" t="s">
        <v>0</v>
      </c>
      <c r="J1" s="4" t="s">
        <v>1</v>
      </c>
      <c r="K1" s="4" t="s">
        <v>2</v>
      </c>
      <c r="L1" s="4" t="s">
        <v>3</v>
      </c>
      <c r="M1" s="4" t="s">
        <v>4</v>
      </c>
      <c r="N1" s="4" t="s">
        <v>11</v>
      </c>
      <c r="O1" s="4" t="s">
        <v>12</v>
      </c>
      <c r="P1" s="4" t="s">
        <v>27</v>
      </c>
      <c r="Q1" s="1" t="s">
        <v>28</v>
      </c>
      <c r="R1" s="4" t="s">
        <v>59</v>
      </c>
      <c r="S1" s="4" t="s">
        <v>13</v>
      </c>
      <c r="T1" s="1" t="s">
        <v>25</v>
      </c>
      <c r="U1" s="3" t="s">
        <v>26</v>
      </c>
      <c r="V1" s="7">
        <v>100</v>
      </c>
    </row>
    <row r="2" spans="1:22">
      <c r="A2" s="34" t="s">
        <v>19</v>
      </c>
      <c r="B2" s="34" t="s">
        <v>63</v>
      </c>
      <c r="C2" s="5" t="s">
        <v>92</v>
      </c>
      <c r="D2" s="35" t="s">
        <v>84</v>
      </c>
      <c r="E2" s="36" t="s">
        <v>15</v>
      </c>
      <c r="F2" s="37">
        <v>0</v>
      </c>
      <c r="G2" s="38">
        <v>0</v>
      </c>
      <c r="H2" s="34">
        <v>0.98810631359355061</v>
      </c>
      <c r="I2" s="35">
        <v>1.9278995221040545</v>
      </c>
      <c r="J2" s="35">
        <v>49.63201390948683</v>
      </c>
      <c r="K2" s="35">
        <v>-0.13789641296960292</v>
      </c>
      <c r="L2" s="35">
        <v>0.63769346009527417</v>
      </c>
      <c r="M2" s="35">
        <v>1.7694873033155874E-2</v>
      </c>
      <c r="N2" s="35">
        <v>0</v>
      </c>
      <c r="O2" s="35">
        <v>0</v>
      </c>
      <c r="P2" s="36">
        <v>12</v>
      </c>
      <c r="Q2" s="37">
        <v>86</v>
      </c>
      <c r="R2" s="36">
        <v>10</v>
      </c>
      <c r="S2" s="39">
        <f t="shared" ref="S2:S65" si="0">V2</f>
        <v>86</v>
      </c>
      <c r="T2" s="34" t="s">
        <v>44</v>
      </c>
      <c r="U2" s="12">
        <f>(alpha+(beta/(1+EXP((((-1)*ceta)+(delta*LN(speed)))+(epsilon*speed)))))</f>
        <v>2.4731153689052525</v>
      </c>
      <c r="V2" s="8">
        <f t="shared" ref="V2:V65" si="1">IF($V$1&lt;P2,P2,IF($V$1&gt;Q2,Q2,$V$1))</f>
        <v>86</v>
      </c>
    </row>
    <row r="3" spans="1:22">
      <c r="A3" s="34" t="s">
        <v>19</v>
      </c>
      <c r="B3" s="34" t="s">
        <v>63</v>
      </c>
      <c r="C3" s="5" t="s">
        <v>92</v>
      </c>
      <c r="D3" s="35" t="s">
        <v>84</v>
      </c>
      <c r="E3" s="36" t="s">
        <v>16</v>
      </c>
      <c r="F3" s="37">
        <v>0</v>
      </c>
      <c r="G3" s="38">
        <v>0</v>
      </c>
      <c r="H3" s="34">
        <v>0.9540816082865794</v>
      </c>
      <c r="I3" s="35">
        <v>37.806904589415808</v>
      </c>
      <c r="J3" s="35">
        <v>1.017215222156173</v>
      </c>
      <c r="K3" s="35">
        <v>-0.79759697063165391</v>
      </c>
      <c r="L3" s="35">
        <v>0</v>
      </c>
      <c r="M3" s="35">
        <v>0</v>
      </c>
      <c r="N3" s="35">
        <v>0</v>
      </c>
      <c r="O3" s="35">
        <v>0</v>
      </c>
      <c r="P3" s="36">
        <v>12</v>
      </c>
      <c r="Q3" s="37">
        <v>86</v>
      </c>
      <c r="R3" s="36">
        <v>0</v>
      </c>
      <c r="S3" s="39">
        <f t="shared" si="0"/>
        <v>86</v>
      </c>
      <c r="T3" s="34" t="s">
        <v>29</v>
      </c>
      <c r="U3" s="12">
        <f>((alpha*(beta^speed))*(speed^ceta))</f>
        <v>4.7003063619900445</v>
      </c>
      <c r="V3" s="8">
        <f t="shared" si="1"/>
        <v>86</v>
      </c>
    </row>
    <row r="4" spans="1:22">
      <c r="A4" s="34" t="s">
        <v>19</v>
      </c>
      <c r="B4" s="34" t="s">
        <v>63</v>
      </c>
      <c r="C4" s="5" t="s">
        <v>92</v>
      </c>
      <c r="D4" s="35" t="s">
        <v>84</v>
      </c>
      <c r="E4" s="36" t="s">
        <v>14</v>
      </c>
      <c r="F4" s="37">
        <v>0</v>
      </c>
      <c r="G4" s="38">
        <v>0</v>
      </c>
      <c r="H4" s="34">
        <v>0.99053035445440385</v>
      </c>
      <c r="I4" s="40">
        <v>40.2344380757987</v>
      </c>
      <c r="J4" s="40">
        <v>0.99129381533971705</v>
      </c>
      <c r="K4" s="40">
        <v>-0.52808239161552417</v>
      </c>
      <c r="L4" s="40">
        <v>0</v>
      </c>
      <c r="M4" s="40">
        <v>0</v>
      </c>
      <c r="N4" s="40">
        <v>0</v>
      </c>
      <c r="O4" s="40">
        <v>0</v>
      </c>
      <c r="P4" s="36">
        <v>12</v>
      </c>
      <c r="Q4" s="37">
        <v>86</v>
      </c>
      <c r="R4" s="36">
        <v>0</v>
      </c>
      <c r="S4" s="39">
        <f t="shared" si="0"/>
        <v>86</v>
      </c>
      <c r="T4" s="34" t="s">
        <v>29</v>
      </c>
      <c r="U4" s="12">
        <f>((alpha*(beta^speed))*(speed^ceta))</f>
        <v>1.804801660918478</v>
      </c>
      <c r="V4" s="8">
        <f t="shared" si="1"/>
        <v>86</v>
      </c>
    </row>
    <row r="5" spans="1:22">
      <c r="A5" s="34" t="s">
        <v>19</v>
      </c>
      <c r="B5" s="34" t="s">
        <v>63</v>
      </c>
      <c r="C5" s="5" t="s">
        <v>92</v>
      </c>
      <c r="D5" s="35" t="s">
        <v>84</v>
      </c>
      <c r="E5" s="36" t="s">
        <v>18</v>
      </c>
      <c r="F5" s="37">
        <v>0</v>
      </c>
      <c r="G5" s="38">
        <v>0</v>
      </c>
      <c r="H5" s="34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6">
        <v>0</v>
      </c>
      <c r="Q5" s="37">
        <v>0</v>
      </c>
      <c r="R5" s="36">
        <v>-1</v>
      </c>
      <c r="S5" s="39">
        <f t="shared" si="0"/>
        <v>0</v>
      </c>
      <c r="T5" s="34"/>
      <c r="U5" s="12" t="s">
        <v>60</v>
      </c>
      <c r="V5" s="8">
        <f t="shared" si="1"/>
        <v>0</v>
      </c>
    </row>
    <row r="6" spans="1:22">
      <c r="A6" s="34" t="s">
        <v>19</v>
      </c>
      <c r="B6" s="34" t="s">
        <v>63</v>
      </c>
      <c r="C6" s="5" t="s">
        <v>92</v>
      </c>
      <c r="D6" s="35" t="s">
        <v>84</v>
      </c>
      <c r="E6" s="36" t="s">
        <v>17</v>
      </c>
      <c r="F6" s="37">
        <v>0</v>
      </c>
      <c r="G6" s="38">
        <v>0</v>
      </c>
      <c r="H6" s="34">
        <v>0.98235762713237984</v>
      </c>
      <c r="I6" s="35">
        <v>1721.5314846293852</v>
      </c>
      <c r="J6" s="35">
        <v>1.0128391160689487</v>
      </c>
      <c r="K6" s="35">
        <v>-0.80539525608245244</v>
      </c>
      <c r="L6" s="35">
        <v>0</v>
      </c>
      <c r="M6" s="35">
        <v>0</v>
      </c>
      <c r="N6" s="35">
        <v>0</v>
      </c>
      <c r="O6" s="35">
        <v>0</v>
      </c>
      <c r="P6" s="36">
        <v>12</v>
      </c>
      <c r="Q6" s="37">
        <v>86</v>
      </c>
      <c r="R6" s="36">
        <v>0</v>
      </c>
      <c r="S6" s="39">
        <f t="shared" si="0"/>
        <v>86</v>
      </c>
      <c r="T6" s="34" t="s">
        <v>29</v>
      </c>
      <c r="U6" s="12">
        <f>((alpha*(beta^speed))*(speed^ceta))</f>
        <v>142.67869589958281</v>
      </c>
      <c r="V6" s="8">
        <f t="shared" si="1"/>
        <v>86</v>
      </c>
    </row>
    <row r="7" spans="1:22">
      <c r="A7" s="34" t="s">
        <v>19</v>
      </c>
      <c r="B7" s="34" t="s">
        <v>63</v>
      </c>
      <c r="C7" s="5" t="s">
        <v>92</v>
      </c>
      <c r="D7" s="35" t="s">
        <v>84</v>
      </c>
      <c r="E7" s="36" t="s">
        <v>15</v>
      </c>
      <c r="F7" s="37">
        <v>50</v>
      </c>
      <c r="G7" s="38">
        <v>0</v>
      </c>
      <c r="H7" s="34">
        <v>0.98819422835608661</v>
      </c>
      <c r="I7" s="35">
        <v>2.5228651624602363</v>
      </c>
      <c r="J7" s="35">
        <v>43.382506344322429</v>
      </c>
      <c r="K7" s="35">
        <v>-0.13842299042324946</v>
      </c>
      <c r="L7" s="35">
        <v>0.53857477081759841</v>
      </c>
      <c r="M7" s="35">
        <v>3.205459070632305E-2</v>
      </c>
      <c r="N7" s="35">
        <v>0</v>
      </c>
      <c r="O7" s="35">
        <v>0</v>
      </c>
      <c r="P7" s="36">
        <v>12</v>
      </c>
      <c r="Q7" s="37">
        <v>86</v>
      </c>
      <c r="R7" s="36">
        <v>10</v>
      </c>
      <c r="S7" s="39">
        <f t="shared" si="0"/>
        <v>86</v>
      </c>
      <c r="T7" s="34" t="s">
        <v>44</v>
      </c>
      <c r="U7" s="12">
        <f>(alpha+(beta/(1+EXP((((-1)*ceta)+(delta*LN(speed)))+(epsilon*speed)))))</f>
        <v>2.7396025035237708</v>
      </c>
      <c r="V7" s="8">
        <f t="shared" si="1"/>
        <v>86</v>
      </c>
    </row>
    <row r="8" spans="1:22">
      <c r="A8" s="34" t="s">
        <v>19</v>
      </c>
      <c r="B8" s="34" t="s">
        <v>63</v>
      </c>
      <c r="C8" s="5" t="s">
        <v>92</v>
      </c>
      <c r="D8" s="35" t="s">
        <v>84</v>
      </c>
      <c r="E8" s="36" t="s">
        <v>16</v>
      </c>
      <c r="F8" s="37">
        <v>50</v>
      </c>
      <c r="G8" s="38">
        <v>0</v>
      </c>
      <c r="H8" s="34">
        <v>0.94683648759106376</v>
      </c>
      <c r="I8" s="35">
        <v>36.942426867802638</v>
      </c>
      <c r="J8" s="35">
        <v>1.0152149068741598</v>
      </c>
      <c r="K8" s="35">
        <v>-0.74826249377717824</v>
      </c>
      <c r="L8" s="35">
        <v>0</v>
      </c>
      <c r="M8" s="35">
        <v>0</v>
      </c>
      <c r="N8" s="35">
        <v>0</v>
      </c>
      <c r="O8" s="35">
        <v>0</v>
      </c>
      <c r="P8" s="36">
        <v>12</v>
      </c>
      <c r="Q8" s="37">
        <v>86</v>
      </c>
      <c r="R8" s="36">
        <v>0</v>
      </c>
      <c r="S8" s="39">
        <f t="shared" si="0"/>
        <v>86</v>
      </c>
      <c r="T8" s="34" t="s">
        <v>29</v>
      </c>
      <c r="U8" s="12">
        <f>((alpha*(beta^speed))*(speed^ceta))</f>
        <v>4.8305834596866983</v>
      </c>
      <c r="V8" s="8">
        <f t="shared" si="1"/>
        <v>86</v>
      </c>
    </row>
    <row r="9" spans="1:22">
      <c r="A9" s="34" t="s">
        <v>19</v>
      </c>
      <c r="B9" s="34" t="s">
        <v>63</v>
      </c>
      <c r="C9" s="5" t="s">
        <v>92</v>
      </c>
      <c r="D9" s="35" t="s">
        <v>84</v>
      </c>
      <c r="E9" s="36" t="s">
        <v>14</v>
      </c>
      <c r="F9" s="37">
        <v>50</v>
      </c>
      <c r="G9" s="38">
        <v>0</v>
      </c>
      <c r="H9" s="34">
        <v>0.99041286950162355</v>
      </c>
      <c r="I9" s="35">
        <v>45.070128042776147</v>
      </c>
      <c r="J9" s="35">
        <v>0.99271835731356917</v>
      </c>
      <c r="K9" s="35">
        <v>-0.58445107058331391</v>
      </c>
      <c r="L9" s="35">
        <v>0</v>
      </c>
      <c r="M9" s="35">
        <v>0</v>
      </c>
      <c r="N9" s="35">
        <v>0</v>
      </c>
      <c r="O9" s="35">
        <v>0</v>
      </c>
      <c r="P9" s="36">
        <v>12</v>
      </c>
      <c r="Q9" s="37">
        <v>86</v>
      </c>
      <c r="R9" s="36">
        <v>0</v>
      </c>
      <c r="S9" s="39">
        <f t="shared" si="0"/>
        <v>86</v>
      </c>
      <c r="T9" s="34" t="s">
        <v>29</v>
      </c>
      <c r="U9" s="12">
        <f>((alpha*(beta^speed))*(speed^ceta))</f>
        <v>1.7795477733802503</v>
      </c>
      <c r="V9" s="8">
        <f t="shared" si="1"/>
        <v>86</v>
      </c>
    </row>
    <row r="10" spans="1:22">
      <c r="A10" s="34" t="s">
        <v>19</v>
      </c>
      <c r="B10" s="34" t="s">
        <v>63</v>
      </c>
      <c r="C10" s="5" t="s">
        <v>92</v>
      </c>
      <c r="D10" s="35" t="s">
        <v>84</v>
      </c>
      <c r="E10" s="36" t="s">
        <v>18</v>
      </c>
      <c r="F10" s="37">
        <v>50</v>
      </c>
      <c r="G10" s="38">
        <v>0</v>
      </c>
      <c r="H10" s="34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6">
        <v>0</v>
      </c>
      <c r="Q10" s="37">
        <v>0</v>
      </c>
      <c r="R10" s="36">
        <v>-1</v>
      </c>
      <c r="S10" s="39">
        <f t="shared" si="0"/>
        <v>0</v>
      </c>
      <c r="T10" s="34"/>
      <c r="U10" s="12" t="s">
        <v>60</v>
      </c>
      <c r="V10" s="8">
        <f t="shared" si="1"/>
        <v>0</v>
      </c>
    </row>
    <row r="11" spans="1:22">
      <c r="A11" s="34" t="s">
        <v>19</v>
      </c>
      <c r="B11" s="34" t="s">
        <v>63</v>
      </c>
      <c r="C11" s="5" t="s">
        <v>92</v>
      </c>
      <c r="D11" s="35" t="s">
        <v>84</v>
      </c>
      <c r="E11" s="36" t="s">
        <v>17</v>
      </c>
      <c r="F11" s="37">
        <v>50</v>
      </c>
      <c r="G11" s="38">
        <v>0</v>
      </c>
      <c r="H11" s="34">
        <v>0.98058475891710839</v>
      </c>
      <c r="I11" s="35">
        <v>1741.2548557223538</v>
      </c>
      <c r="J11" s="35">
        <v>1.0122926691649117</v>
      </c>
      <c r="K11" s="35">
        <v>-0.78734553502629046</v>
      </c>
      <c r="L11" s="35">
        <v>0</v>
      </c>
      <c r="M11" s="35">
        <v>0</v>
      </c>
      <c r="N11" s="35">
        <v>0</v>
      </c>
      <c r="O11" s="35">
        <v>0</v>
      </c>
      <c r="P11" s="36">
        <v>12</v>
      </c>
      <c r="Q11" s="37">
        <v>86</v>
      </c>
      <c r="R11" s="36">
        <v>0</v>
      </c>
      <c r="S11" s="39">
        <f t="shared" si="0"/>
        <v>86</v>
      </c>
      <c r="T11" s="34" t="s">
        <v>29</v>
      </c>
      <c r="U11" s="12">
        <f>((alpha*(beta^speed))*(speed^ceta))</f>
        <v>149.3026497743175</v>
      </c>
      <c r="V11" s="8">
        <f t="shared" si="1"/>
        <v>86</v>
      </c>
    </row>
    <row r="12" spans="1:22">
      <c r="A12" s="34" t="s">
        <v>19</v>
      </c>
      <c r="B12" s="34" t="s">
        <v>63</v>
      </c>
      <c r="C12" s="5" t="s">
        <v>92</v>
      </c>
      <c r="D12" s="35" t="s">
        <v>84</v>
      </c>
      <c r="E12" s="36" t="s">
        <v>15</v>
      </c>
      <c r="F12" s="37">
        <v>100</v>
      </c>
      <c r="G12" s="38">
        <v>0</v>
      </c>
      <c r="H12" s="34">
        <v>0.98635550835738794</v>
      </c>
      <c r="I12" s="35">
        <v>3.0221552265824139</v>
      </c>
      <c r="J12" s="35">
        <v>26.746271206413937</v>
      </c>
      <c r="K12" s="35">
        <v>0.15793377371802569</v>
      </c>
      <c r="L12" s="35">
        <v>0.35760851538129967</v>
      </c>
      <c r="M12" s="35">
        <v>5.2364251957803705E-2</v>
      </c>
      <c r="N12" s="35">
        <v>0</v>
      </c>
      <c r="O12" s="35">
        <v>0</v>
      </c>
      <c r="P12" s="36">
        <v>12</v>
      </c>
      <c r="Q12" s="37">
        <v>86</v>
      </c>
      <c r="R12" s="36">
        <v>10</v>
      </c>
      <c r="S12" s="39">
        <f t="shared" si="0"/>
        <v>86</v>
      </c>
      <c r="T12" s="34" t="s">
        <v>44</v>
      </c>
      <c r="U12" s="12">
        <f>(alpha+(beta/(1+EXP((((-1)*ceta)+(delta*LN(speed)))+(epsilon*speed)))))</f>
        <v>3.0924862430747027</v>
      </c>
      <c r="V12" s="8">
        <f t="shared" si="1"/>
        <v>86</v>
      </c>
    </row>
    <row r="13" spans="1:22">
      <c r="A13" s="34" t="s">
        <v>19</v>
      </c>
      <c r="B13" s="34" t="s">
        <v>63</v>
      </c>
      <c r="C13" s="5" t="s">
        <v>92</v>
      </c>
      <c r="D13" s="35" t="s">
        <v>84</v>
      </c>
      <c r="E13" s="36" t="s">
        <v>16</v>
      </c>
      <c r="F13" s="37">
        <v>100</v>
      </c>
      <c r="G13" s="38">
        <v>0</v>
      </c>
      <c r="H13" s="34">
        <v>0.94130839174346115</v>
      </c>
      <c r="I13" s="35">
        <v>36.929051523290369</v>
      </c>
      <c r="J13" s="35">
        <v>1.0138117427730469</v>
      </c>
      <c r="K13" s="35">
        <v>-0.71340926917211878</v>
      </c>
      <c r="L13" s="35">
        <v>0</v>
      </c>
      <c r="M13" s="35">
        <v>0</v>
      </c>
      <c r="N13" s="35">
        <v>0</v>
      </c>
      <c r="O13" s="35">
        <v>0</v>
      </c>
      <c r="P13" s="36">
        <v>12</v>
      </c>
      <c r="Q13" s="37">
        <v>86</v>
      </c>
      <c r="R13" s="36">
        <v>0</v>
      </c>
      <c r="S13" s="39">
        <f t="shared" si="0"/>
        <v>86</v>
      </c>
      <c r="T13" s="34" t="s">
        <v>29</v>
      </c>
      <c r="U13" s="12">
        <f>((alpha*(beta^speed))*(speed^ceta))</f>
        <v>5.0073541864342745</v>
      </c>
      <c r="V13" s="8">
        <f t="shared" si="1"/>
        <v>86</v>
      </c>
    </row>
    <row r="14" spans="1:22">
      <c r="A14" s="34" t="s">
        <v>19</v>
      </c>
      <c r="B14" s="34" t="s">
        <v>63</v>
      </c>
      <c r="C14" s="5" t="s">
        <v>92</v>
      </c>
      <c r="D14" s="35" t="s">
        <v>84</v>
      </c>
      <c r="E14" s="36" t="s">
        <v>14</v>
      </c>
      <c r="F14" s="37">
        <v>100</v>
      </c>
      <c r="G14" s="38">
        <v>0</v>
      </c>
      <c r="H14" s="34">
        <v>0.99026281696368912</v>
      </c>
      <c r="I14" s="35">
        <v>51.686598670285406</v>
      </c>
      <c r="J14" s="35">
        <v>0.99524696666227996</v>
      </c>
      <c r="K14" s="35">
        <v>-0.65857434541861604</v>
      </c>
      <c r="L14" s="35">
        <v>0</v>
      </c>
      <c r="M14" s="35">
        <v>0</v>
      </c>
      <c r="N14" s="35">
        <v>0</v>
      </c>
      <c r="O14" s="35">
        <v>0</v>
      </c>
      <c r="P14" s="36">
        <v>12</v>
      </c>
      <c r="Q14" s="37">
        <v>86</v>
      </c>
      <c r="R14" s="36">
        <v>0</v>
      </c>
      <c r="S14" s="39">
        <f t="shared" si="0"/>
        <v>86</v>
      </c>
      <c r="T14" s="34" t="s">
        <v>29</v>
      </c>
      <c r="U14" s="12">
        <f>((alpha*(beta^speed))*(speed^ceta))</f>
        <v>1.8256649858098337</v>
      </c>
      <c r="V14" s="8">
        <f t="shared" si="1"/>
        <v>86</v>
      </c>
    </row>
    <row r="15" spans="1:22">
      <c r="A15" s="34" t="s">
        <v>19</v>
      </c>
      <c r="B15" s="34" t="s">
        <v>63</v>
      </c>
      <c r="C15" s="5" t="s">
        <v>92</v>
      </c>
      <c r="D15" s="35" t="s">
        <v>84</v>
      </c>
      <c r="E15" s="36" t="s">
        <v>18</v>
      </c>
      <c r="F15" s="37">
        <v>100</v>
      </c>
      <c r="G15" s="38">
        <v>0</v>
      </c>
      <c r="H15" s="34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6">
        <v>0</v>
      </c>
      <c r="Q15" s="37">
        <v>0</v>
      </c>
      <c r="R15" s="36">
        <v>-1</v>
      </c>
      <c r="S15" s="39">
        <f t="shared" si="0"/>
        <v>0</v>
      </c>
      <c r="T15" s="34"/>
      <c r="U15" s="12" t="s">
        <v>60</v>
      </c>
      <c r="V15" s="8">
        <f t="shared" si="1"/>
        <v>0</v>
      </c>
    </row>
    <row r="16" spans="1:22">
      <c r="A16" s="34" t="s">
        <v>19</v>
      </c>
      <c r="B16" s="34" t="s">
        <v>63</v>
      </c>
      <c r="C16" s="5" t="s">
        <v>92</v>
      </c>
      <c r="D16" s="35" t="s">
        <v>84</v>
      </c>
      <c r="E16" s="36" t="s">
        <v>17</v>
      </c>
      <c r="F16" s="37">
        <v>100</v>
      </c>
      <c r="G16" s="38">
        <v>0</v>
      </c>
      <c r="H16" s="34">
        <v>0.97533951862028856</v>
      </c>
      <c r="I16" s="35">
        <v>-7.1485139666544774E-4</v>
      </c>
      <c r="J16" s="35">
        <v>0.16138494104129972</v>
      </c>
      <c r="K16" s="35">
        <v>-11.342721790233735</v>
      </c>
      <c r="L16" s="35">
        <v>402.16557138510359</v>
      </c>
      <c r="M16" s="35">
        <v>0</v>
      </c>
      <c r="N16" s="35">
        <v>0</v>
      </c>
      <c r="O16" s="35">
        <v>0</v>
      </c>
      <c r="P16" s="36">
        <v>12</v>
      </c>
      <c r="Q16" s="37">
        <v>86</v>
      </c>
      <c r="R16" s="36">
        <v>14</v>
      </c>
      <c r="S16" s="39">
        <f t="shared" si="0"/>
        <v>86</v>
      </c>
      <c r="T16" s="34" t="s">
        <v>51</v>
      </c>
      <c r="U16" s="12">
        <f>(((alpha*(speed^3))+(beta*(speed^2))+(ceta*speed))+delta)</f>
        <v>165.60900140901697</v>
      </c>
      <c r="V16" s="8">
        <f t="shared" si="1"/>
        <v>86</v>
      </c>
    </row>
    <row r="17" spans="1:22">
      <c r="A17" s="34" t="s">
        <v>19</v>
      </c>
      <c r="B17" s="34" t="s">
        <v>63</v>
      </c>
      <c r="C17" s="5" t="s">
        <v>92</v>
      </c>
      <c r="D17" s="35" t="s">
        <v>84</v>
      </c>
      <c r="E17" s="36" t="s">
        <v>15</v>
      </c>
      <c r="F17" s="37">
        <v>0</v>
      </c>
      <c r="G17" s="38">
        <v>-0.06</v>
      </c>
      <c r="H17" s="34">
        <v>0.98781517689415821</v>
      </c>
      <c r="I17" s="35">
        <v>7.1181885180100046</v>
      </c>
      <c r="J17" s="35">
        <v>-12.933824926632598</v>
      </c>
      <c r="K17" s="35">
        <v>-1.7880927502261788</v>
      </c>
      <c r="L17" s="35">
        <v>0</v>
      </c>
      <c r="M17" s="35">
        <v>0</v>
      </c>
      <c r="N17" s="35">
        <v>0</v>
      </c>
      <c r="O17" s="35">
        <v>0</v>
      </c>
      <c r="P17" s="36">
        <v>12</v>
      </c>
      <c r="Q17" s="37">
        <v>86</v>
      </c>
      <c r="R17" s="36">
        <v>13</v>
      </c>
      <c r="S17" s="39">
        <f t="shared" si="0"/>
        <v>86</v>
      </c>
      <c r="T17" s="34" t="s">
        <v>50</v>
      </c>
      <c r="U17" s="12">
        <f>EXP((alpha+(beta/speed))+(ceta*LN(speed)))</f>
        <v>0.36898809345904854</v>
      </c>
      <c r="V17" s="8">
        <f t="shared" si="1"/>
        <v>86</v>
      </c>
    </row>
    <row r="18" spans="1:22">
      <c r="A18" s="34" t="s">
        <v>19</v>
      </c>
      <c r="B18" s="34" t="s">
        <v>63</v>
      </c>
      <c r="C18" s="5" t="s">
        <v>92</v>
      </c>
      <c r="D18" s="35" t="s">
        <v>84</v>
      </c>
      <c r="E18" s="36" t="s">
        <v>16</v>
      </c>
      <c r="F18" s="37">
        <v>0</v>
      </c>
      <c r="G18" s="38">
        <v>-0.06</v>
      </c>
      <c r="H18" s="34">
        <v>0.98134009710272996</v>
      </c>
      <c r="I18" s="35">
        <v>6.8609725175367577</v>
      </c>
      <c r="J18" s="35">
        <v>-13.501027001698544</v>
      </c>
      <c r="K18" s="35">
        <v>-1.8694915331852673</v>
      </c>
      <c r="L18" s="35">
        <v>0</v>
      </c>
      <c r="M18" s="35">
        <v>0</v>
      </c>
      <c r="N18" s="35">
        <v>0</v>
      </c>
      <c r="O18" s="35">
        <v>0</v>
      </c>
      <c r="P18" s="36">
        <v>12</v>
      </c>
      <c r="Q18" s="37">
        <v>86</v>
      </c>
      <c r="R18" s="36">
        <v>13</v>
      </c>
      <c r="S18" s="39">
        <f t="shared" si="0"/>
        <v>86</v>
      </c>
      <c r="T18" s="34" t="s">
        <v>50</v>
      </c>
      <c r="U18" s="12">
        <f>EXP((alpha+(beta/speed))+(ceta*LN(speed)))</f>
        <v>0.19723078770359884</v>
      </c>
      <c r="V18" s="8">
        <f t="shared" si="1"/>
        <v>86</v>
      </c>
    </row>
    <row r="19" spans="1:22">
      <c r="A19" s="34" t="s">
        <v>19</v>
      </c>
      <c r="B19" s="34" t="s">
        <v>63</v>
      </c>
      <c r="C19" s="5" t="s">
        <v>92</v>
      </c>
      <c r="D19" s="35" t="s">
        <v>84</v>
      </c>
      <c r="E19" s="36" t="s">
        <v>14</v>
      </c>
      <c r="F19" s="37">
        <v>0</v>
      </c>
      <c r="G19" s="38">
        <v>-0.06</v>
      </c>
      <c r="H19" s="34">
        <v>0.99476829549568202</v>
      </c>
      <c r="I19" s="35">
        <v>0.47985446239956669</v>
      </c>
      <c r="J19" s="35">
        <v>61.105572960991459</v>
      </c>
      <c r="K19" s="35">
        <v>4.7838613968924412E-3</v>
      </c>
      <c r="L19" s="35">
        <v>0.71961879880210256</v>
      </c>
      <c r="M19" s="35">
        <v>2.7080269624426327E-2</v>
      </c>
      <c r="N19" s="35">
        <v>0</v>
      </c>
      <c r="O19" s="35">
        <v>0</v>
      </c>
      <c r="P19" s="36">
        <v>12</v>
      </c>
      <c r="Q19" s="37">
        <v>86</v>
      </c>
      <c r="R19" s="36">
        <v>10</v>
      </c>
      <c r="S19" s="39">
        <f t="shared" si="0"/>
        <v>86</v>
      </c>
      <c r="T19" s="34" t="s">
        <v>44</v>
      </c>
      <c r="U19" s="12">
        <f>(alpha+(beta/(1+EXP((((-1)*ceta)+(delta*LN(speed)))+(epsilon*speed)))))</f>
        <v>0.72134904885854711</v>
      </c>
      <c r="V19" s="8">
        <f t="shared" si="1"/>
        <v>86</v>
      </c>
    </row>
    <row r="20" spans="1:22">
      <c r="A20" s="34" t="s">
        <v>19</v>
      </c>
      <c r="B20" s="34" t="s">
        <v>63</v>
      </c>
      <c r="C20" s="5" t="s">
        <v>92</v>
      </c>
      <c r="D20" s="35" t="s">
        <v>84</v>
      </c>
      <c r="E20" s="36" t="s">
        <v>18</v>
      </c>
      <c r="F20" s="37">
        <v>0</v>
      </c>
      <c r="G20" s="38">
        <v>-0.06</v>
      </c>
      <c r="H20" s="34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6">
        <v>0</v>
      </c>
      <c r="Q20" s="37">
        <v>0</v>
      </c>
      <c r="R20" s="36">
        <v>-1</v>
      </c>
      <c r="S20" s="39">
        <f t="shared" si="0"/>
        <v>0</v>
      </c>
      <c r="T20" s="34"/>
      <c r="U20" s="12" t="s">
        <v>60</v>
      </c>
      <c r="V20" s="8">
        <f t="shared" si="1"/>
        <v>0</v>
      </c>
    </row>
    <row r="21" spans="1:22">
      <c r="A21" s="34" t="s">
        <v>19</v>
      </c>
      <c r="B21" s="34" t="s">
        <v>63</v>
      </c>
      <c r="C21" s="5" t="s">
        <v>92</v>
      </c>
      <c r="D21" s="35" t="s">
        <v>84</v>
      </c>
      <c r="E21" s="36" t="s">
        <v>17</v>
      </c>
      <c r="F21" s="37">
        <v>0</v>
      </c>
      <c r="G21" s="38">
        <v>-0.06</v>
      </c>
      <c r="H21" s="34">
        <v>0.98521417305243941</v>
      </c>
      <c r="I21" s="35">
        <v>11.33004864343012</v>
      </c>
      <c r="J21" s="35">
        <v>-15.554651416391033</v>
      </c>
      <c r="K21" s="35">
        <v>-2.0436566374386351</v>
      </c>
      <c r="L21" s="35">
        <v>0</v>
      </c>
      <c r="M21" s="35">
        <v>0</v>
      </c>
      <c r="N21" s="35">
        <v>0</v>
      </c>
      <c r="O21" s="35">
        <v>0</v>
      </c>
      <c r="P21" s="36">
        <v>12</v>
      </c>
      <c r="Q21" s="37">
        <v>86</v>
      </c>
      <c r="R21" s="36">
        <v>13</v>
      </c>
      <c r="S21" s="39">
        <f t="shared" si="0"/>
        <v>86</v>
      </c>
      <c r="T21" s="34" t="s">
        <v>50</v>
      </c>
      <c r="U21" s="12">
        <f>EXP((alpha+(beta/speed))+(ceta*LN(speed)))</f>
        <v>7.7370786910442222</v>
      </c>
      <c r="V21" s="8">
        <f t="shared" si="1"/>
        <v>86</v>
      </c>
    </row>
    <row r="22" spans="1:22">
      <c r="A22" s="34" t="s">
        <v>19</v>
      </c>
      <c r="B22" s="34" t="s">
        <v>63</v>
      </c>
      <c r="C22" s="5" t="s">
        <v>92</v>
      </c>
      <c r="D22" s="35" t="s">
        <v>84</v>
      </c>
      <c r="E22" s="36" t="s">
        <v>15</v>
      </c>
      <c r="F22" s="37">
        <v>50</v>
      </c>
      <c r="G22" s="38">
        <v>-0.06</v>
      </c>
      <c r="H22" s="34">
        <v>0.98745980314713333</v>
      </c>
      <c r="I22" s="35">
        <v>8.1978369427110866</v>
      </c>
      <c r="J22" s="35">
        <v>-17.813048216449715</v>
      </c>
      <c r="K22" s="35">
        <v>-2.0799210260200232</v>
      </c>
      <c r="L22" s="35">
        <v>0</v>
      </c>
      <c r="M22" s="35">
        <v>0</v>
      </c>
      <c r="N22" s="35">
        <v>0</v>
      </c>
      <c r="O22" s="35">
        <v>0</v>
      </c>
      <c r="P22" s="36">
        <v>12</v>
      </c>
      <c r="Q22" s="37">
        <v>86</v>
      </c>
      <c r="R22" s="36">
        <v>13</v>
      </c>
      <c r="S22" s="39">
        <f t="shared" si="0"/>
        <v>86</v>
      </c>
      <c r="T22" s="34" t="s">
        <v>50</v>
      </c>
      <c r="U22" s="12">
        <f>EXP((alpha+(beta/speed))+(ceta*LN(speed)))</f>
        <v>0.27971553921522163</v>
      </c>
      <c r="V22" s="8">
        <f t="shared" si="1"/>
        <v>86</v>
      </c>
    </row>
    <row r="23" spans="1:22">
      <c r="A23" s="34" t="s">
        <v>19</v>
      </c>
      <c r="B23" s="34" t="s">
        <v>63</v>
      </c>
      <c r="C23" s="5" t="s">
        <v>92</v>
      </c>
      <c r="D23" s="35" t="s">
        <v>84</v>
      </c>
      <c r="E23" s="36" t="s">
        <v>16</v>
      </c>
      <c r="F23" s="37">
        <v>50</v>
      </c>
      <c r="G23" s="38">
        <v>-0.06</v>
      </c>
      <c r="H23" s="34">
        <v>0.98019181842599801</v>
      </c>
      <c r="I23" s="35">
        <v>7.7033147070926553</v>
      </c>
      <c r="J23" s="35">
        <v>-17.224565332067954</v>
      </c>
      <c r="K23" s="35">
        <v>-2.1014131549109809</v>
      </c>
      <c r="L23" s="35">
        <v>0</v>
      </c>
      <c r="M23" s="35">
        <v>0</v>
      </c>
      <c r="N23" s="35">
        <v>0</v>
      </c>
      <c r="O23" s="35">
        <v>0</v>
      </c>
      <c r="P23" s="36">
        <v>12</v>
      </c>
      <c r="Q23" s="37">
        <v>86</v>
      </c>
      <c r="R23" s="36">
        <v>13</v>
      </c>
      <c r="S23" s="39">
        <f t="shared" si="0"/>
        <v>86</v>
      </c>
      <c r="T23" s="34" t="s">
        <v>50</v>
      </c>
      <c r="U23" s="12">
        <f>EXP((alpha+(beta/speed))+(ceta*LN(speed)))</f>
        <v>0.15607869540679492</v>
      </c>
      <c r="V23" s="8">
        <f t="shared" si="1"/>
        <v>86</v>
      </c>
    </row>
    <row r="24" spans="1:22">
      <c r="A24" s="34" t="s">
        <v>19</v>
      </c>
      <c r="B24" s="34" t="s">
        <v>63</v>
      </c>
      <c r="C24" s="5" t="s">
        <v>92</v>
      </c>
      <c r="D24" s="35" t="s">
        <v>84</v>
      </c>
      <c r="E24" s="36" t="s">
        <v>14</v>
      </c>
      <c r="F24" s="37">
        <v>50</v>
      </c>
      <c r="G24" s="38">
        <v>-0.06</v>
      </c>
      <c r="H24" s="34">
        <v>0.99532058427197845</v>
      </c>
      <c r="I24" s="35">
        <v>0.12707682044027283</v>
      </c>
      <c r="J24" s="35">
        <v>37.496995227141397</v>
      </c>
      <c r="K24" s="35">
        <v>0.96382039919594131</v>
      </c>
      <c r="L24" s="35">
        <v>0.9249238491382834</v>
      </c>
      <c r="M24" s="35">
        <v>1.5473050391385749E-2</v>
      </c>
      <c r="N24" s="35">
        <v>0</v>
      </c>
      <c r="O24" s="35">
        <v>0</v>
      </c>
      <c r="P24" s="36">
        <v>12</v>
      </c>
      <c r="Q24" s="37">
        <v>86</v>
      </c>
      <c r="R24" s="36">
        <v>10</v>
      </c>
      <c r="S24" s="39">
        <f t="shared" si="0"/>
        <v>86</v>
      </c>
      <c r="T24" s="34" t="s">
        <v>44</v>
      </c>
      <c r="U24" s="12">
        <f>(alpha+(beta/(1+EXP((((-1)*ceta)+(delta*LN(speed)))+(epsilon*speed)))))</f>
        <v>0.54446985637716061</v>
      </c>
      <c r="V24" s="8">
        <f t="shared" si="1"/>
        <v>86</v>
      </c>
    </row>
    <row r="25" spans="1:22">
      <c r="A25" s="34" t="s">
        <v>19</v>
      </c>
      <c r="B25" s="34" t="s">
        <v>63</v>
      </c>
      <c r="C25" s="5" t="s">
        <v>92</v>
      </c>
      <c r="D25" s="35" t="s">
        <v>84</v>
      </c>
      <c r="E25" s="36" t="s">
        <v>18</v>
      </c>
      <c r="F25" s="37">
        <v>50</v>
      </c>
      <c r="G25" s="38">
        <v>-0.06</v>
      </c>
      <c r="H25" s="34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6">
        <v>0</v>
      </c>
      <c r="Q25" s="37">
        <v>0</v>
      </c>
      <c r="R25" s="36">
        <v>-1</v>
      </c>
      <c r="S25" s="39">
        <f t="shared" si="0"/>
        <v>0</v>
      </c>
      <c r="T25" s="34"/>
      <c r="U25" s="12" t="s">
        <v>60</v>
      </c>
      <c r="V25" s="8">
        <f t="shared" si="1"/>
        <v>0</v>
      </c>
    </row>
    <row r="26" spans="1:22">
      <c r="A26" s="34" t="s">
        <v>19</v>
      </c>
      <c r="B26" s="34" t="s">
        <v>63</v>
      </c>
      <c r="C26" s="5" t="s">
        <v>92</v>
      </c>
      <c r="D26" s="35" t="s">
        <v>84</v>
      </c>
      <c r="E26" s="36" t="s">
        <v>17</v>
      </c>
      <c r="F26" s="37">
        <v>50</v>
      </c>
      <c r="G26" s="38">
        <v>-0.06</v>
      </c>
      <c r="H26" s="34">
        <v>0.98482230765918133</v>
      </c>
      <c r="I26" s="35">
        <v>12.267723119390705</v>
      </c>
      <c r="J26" s="35">
        <v>-19.462312301859846</v>
      </c>
      <c r="K26" s="35">
        <v>-2.3067951527068296</v>
      </c>
      <c r="L26" s="35">
        <v>0</v>
      </c>
      <c r="M26" s="35">
        <v>0</v>
      </c>
      <c r="N26" s="35">
        <v>0</v>
      </c>
      <c r="O26" s="35">
        <v>0</v>
      </c>
      <c r="P26" s="36">
        <v>12</v>
      </c>
      <c r="Q26" s="37">
        <v>86</v>
      </c>
      <c r="R26" s="36">
        <v>13</v>
      </c>
      <c r="S26" s="39">
        <f t="shared" si="0"/>
        <v>86</v>
      </c>
      <c r="T26" s="34" t="s">
        <v>50</v>
      </c>
      <c r="U26" s="12">
        <f>EXP((alpha+(beta/speed))+(ceta*LN(speed)))</f>
        <v>5.8482964337116652</v>
      </c>
      <c r="V26" s="8">
        <f t="shared" si="1"/>
        <v>86</v>
      </c>
    </row>
    <row r="27" spans="1:22">
      <c r="A27" s="34" t="s">
        <v>19</v>
      </c>
      <c r="B27" s="34" t="s">
        <v>63</v>
      </c>
      <c r="C27" s="5" t="s">
        <v>92</v>
      </c>
      <c r="D27" s="35" t="s">
        <v>84</v>
      </c>
      <c r="E27" s="36" t="s">
        <v>15</v>
      </c>
      <c r="F27" s="37">
        <v>100</v>
      </c>
      <c r="G27" s="38">
        <v>-0.06</v>
      </c>
      <c r="H27" s="34">
        <v>0.98677807410438334</v>
      </c>
      <c r="I27" s="35">
        <v>8.6648108199357097</v>
      </c>
      <c r="J27" s="35">
        <v>-19.752970794638468</v>
      </c>
      <c r="K27" s="35">
        <v>-2.2075947537378164</v>
      </c>
      <c r="L27" s="35">
        <v>0</v>
      </c>
      <c r="M27" s="35">
        <v>0</v>
      </c>
      <c r="N27" s="35">
        <v>0</v>
      </c>
      <c r="O27" s="35">
        <v>0</v>
      </c>
      <c r="P27" s="36">
        <v>12</v>
      </c>
      <c r="Q27" s="37">
        <v>86</v>
      </c>
      <c r="R27" s="36">
        <v>13</v>
      </c>
      <c r="S27" s="39">
        <f t="shared" si="0"/>
        <v>86</v>
      </c>
      <c r="T27" s="34" t="s">
        <v>50</v>
      </c>
      <c r="U27" s="12">
        <f>EXP((alpha+(beta/speed))+(ceta*LN(speed)))</f>
        <v>0.24702428940568311</v>
      </c>
      <c r="V27" s="8">
        <f t="shared" si="1"/>
        <v>86</v>
      </c>
    </row>
    <row r="28" spans="1:22">
      <c r="A28" s="34" t="s">
        <v>19</v>
      </c>
      <c r="B28" s="34" t="s">
        <v>63</v>
      </c>
      <c r="C28" s="5" t="s">
        <v>92</v>
      </c>
      <c r="D28" s="35" t="s">
        <v>84</v>
      </c>
      <c r="E28" s="36" t="s">
        <v>16</v>
      </c>
      <c r="F28" s="37">
        <v>100</v>
      </c>
      <c r="G28" s="38">
        <v>-0.06</v>
      </c>
      <c r="H28" s="34">
        <v>0.97853949157297471</v>
      </c>
      <c r="I28" s="35">
        <v>-0.16304012409718255</v>
      </c>
      <c r="J28" s="35">
        <v>4.9808911688475002</v>
      </c>
      <c r="K28" s="35">
        <v>4.9328704462103472</v>
      </c>
      <c r="L28" s="35">
        <v>1.8688634932047647</v>
      </c>
      <c r="M28" s="35">
        <v>-6.6352879340091054E-3</v>
      </c>
      <c r="N28" s="35">
        <v>0</v>
      </c>
      <c r="O28" s="35">
        <v>0</v>
      </c>
      <c r="P28" s="36">
        <v>12</v>
      </c>
      <c r="Q28" s="37">
        <v>86</v>
      </c>
      <c r="R28" s="36">
        <v>10</v>
      </c>
      <c r="S28" s="39">
        <f t="shared" si="0"/>
        <v>86</v>
      </c>
      <c r="T28" s="34" t="s">
        <v>44</v>
      </c>
      <c r="U28" s="12">
        <f>(alpha+(beta/(1+EXP((((-1)*ceta)+(delta*LN(speed)))+(epsilon*speed)))))</f>
        <v>0.11686896787097328</v>
      </c>
      <c r="V28" s="8">
        <f t="shared" si="1"/>
        <v>86</v>
      </c>
    </row>
    <row r="29" spans="1:22">
      <c r="A29" s="34" t="s">
        <v>19</v>
      </c>
      <c r="B29" s="34" t="s">
        <v>63</v>
      </c>
      <c r="C29" s="5" t="s">
        <v>92</v>
      </c>
      <c r="D29" s="35" t="s">
        <v>84</v>
      </c>
      <c r="E29" s="36" t="s">
        <v>14</v>
      </c>
      <c r="F29" s="37">
        <v>100</v>
      </c>
      <c r="G29" s="38">
        <v>-0.06</v>
      </c>
      <c r="H29" s="34">
        <v>0.99566572564048728</v>
      </c>
      <c r="I29" s="35">
        <v>7.5270997160932676E-2</v>
      </c>
      <c r="J29" s="35">
        <v>38.589364767016569</v>
      </c>
      <c r="K29" s="35">
        <v>0.93843825637970169</v>
      </c>
      <c r="L29" s="35">
        <v>0.94220941298296801</v>
      </c>
      <c r="M29" s="35">
        <v>1.426024453624789E-2</v>
      </c>
      <c r="N29" s="35">
        <v>0</v>
      </c>
      <c r="O29" s="35">
        <v>0</v>
      </c>
      <c r="P29" s="36">
        <v>12</v>
      </c>
      <c r="Q29" s="37">
        <v>86</v>
      </c>
      <c r="R29" s="36">
        <v>10</v>
      </c>
      <c r="S29" s="39">
        <f t="shared" si="0"/>
        <v>86</v>
      </c>
      <c r="T29" s="34" t="s">
        <v>44</v>
      </c>
      <c r="U29" s="12">
        <f>(alpha+(beta/(1+EXP((((-1)*ceta)+(delta*LN(speed)))+(epsilon*speed)))))</f>
        <v>0.50564131797844458</v>
      </c>
      <c r="V29" s="8">
        <f t="shared" si="1"/>
        <v>86</v>
      </c>
    </row>
    <row r="30" spans="1:22">
      <c r="A30" s="34" t="s">
        <v>19</v>
      </c>
      <c r="B30" s="34" t="s">
        <v>63</v>
      </c>
      <c r="C30" s="5" t="s">
        <v>92</v>
      </c>
      <c r="D30" s="35" t="s">
        <v>84</v>
      </c>
      <c r="E30" s="36" t="s">
        <v>18</v>
      </c>
      <c r="F30" s="37">
        <v>100</v>
      </c>
      <c r="G30" s="38">
        <v>-0.06</v>
      </c>
      <c r="H30" s="34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6">
        <v>0</v>
      </c>
      <c r="Q30" s="37">
        <v>0</v>
      </c>
      <c r="R30" s="36">
        <v>-1</v>
      </c>
      <c r="S30" s="39">
        <f t="shared" si="0"/>
        <v>0</v>
      </c>
      <c r="T30" s="34"/>
      <c r="U30" s="12" t="s">
        <v>60</v>
      </c>
      <c r="V30" s="8">
        <f t="shared" si="1"/>
        <v>0</v>
      </c>
    </row>
    <row r="31" spans="1:22">
      <c r="A31" s="34" t="s">
        <v>19</v>
      </c>
      <c r="B31" s="34" t="s">
        <v>63</v>
      </c>
      <c r="C31" s="5" t="s">
        <v>92</v>
      </c>
      <c r="D31" s="35" t="s">
        <v>84</v>
      </c>
      <c r="E31" s="36" t="s">
        <v>17</v>
      </c>
      <c r="F31" s="37">
        <v>100</v>
      </c>
      <c r="G31" s="38">
        <v>-0.06</v>
      </c>
      <c r="H31" s="34">
        <v>0.98396309639338375</v>
      </c>
      <c r="I31" s="35">
        <v>12.588205949226396</v>
      </c>
      <c r="J31" s="35">
        <v>-20.854651983174218</v>
      </c>
      <c r="K31" s="35">
        <v>-2.4004478951620221</v>
      </c>
      <c r="L31" s="35">
        <v>0</v>
      </c>
      <c r="M31" s="35">
        <v>0</v>
      </c>
      <c r="N31" s="35">
        <v>0</v>
      </c>
      <c r="O31" s="35">
        <v>0</v>
      </c>
      <c r="P31" s="36">
        <v>12</v>
      </c>
      <c r="Q31" s="37">
        <v>86</v>
      </c>
      <c r="R31" s="36">
        <v>13</v>
      </c>
      <c r="S31" s="39">
        <f t="shared" si="0"/>
        <v>86</v>
      </c>
      <c r="T31" s="34" t="s">
        <v>50</v>
      </c>
      <c r="U31" s="12">
        <f>EXP((alpha+(beta/speed))+(ceta*LN(speed)))</f>
        <v>5.2240940973490515</v>
      </c>
      <c r="V31" s="8">
        <f t="shared" si="1"/>
        <v>86</v>
      </c>
    </row>
    <row r="32" spans="1:22">
      <c r="A32" s="34" t="s">
        <v>19</v>
      </c>
      <c r="B32" s="34" t="s">
        <v>63</v>
      </c>
      <c r="C32" s="5" t="s">
        <v>92</v>
      </c>
      <c r="D32" s="35" t="s">
        <v>84</v>
      </c>
      <c r="E32" s="36" t="s">
        <v>15</v>
      </c>
      <c r="F32" s="37">
        <v>0</v>
      </c>
      <c r="G32" s="38">
        <v>-0.04</v>
      </c>
      <c r="H32" s="34">
        <v>0.98186623352473779</v>
      </c>
      <c r="I32" s="35">
        <v>-2.1155881680804347E-5</v>
      </c>
      <c r="J32" s="35">
        <v>4.9833624515144906E-3</v>
      </c>
      <c r="K32" s="35">
        <v>-0.35677846858585571</v>
      </c>
      <c r="L32" s="35">
        <v>9.4341581764831393</v>
      </c>
      <c r="M32" s="35">
        <v>0</v>
      </c>
      <c r="N32" s="35">
        <v>0</v>
      </c>
      <c r="O32" s="35">
        <v>0</v>
      </c>
      <c r="P32" s="36">
        <v>12</v>
      </c>
      <c r="Q32" s="37">
        <v>86</v>
      </c>
      <c r="R32" s="36">
        <v>14</v>
      </c>
      <c r="S32" s="39">
        <f t="shared" si="0"/>
        <v>86</v>
      </c>
      <c r="T32" s="34" t="s">
        <v>51</v>
      </c>
      <c r="U32" s="12">
        <f>(((alpha*(speed^3))+(beta*(speed^2))+(ceta*speed))+delta)</f>
        <v>2.1518330911350265</v>
      </c>
      <c r="V32" s="8">
        <f t="shared" si="1"/>
        <v>86</v>
      </c>
    </row>
    <row r="33" spans="1:22">
      <c r="A33" s="34" t="s">
        <v>19</v>
      </c>
      <c r="B33" s="34" t="s">
        <v>63</v>
      </c>
      <c r="C33" s="5" t="s">
        <v>92</v>
      </c>
      <c r="D33" s="35" t="s">
        <v>84</v>
      </c>
      <c r="E33" s="36" t="s">
        <v>16</v>
      </c>
      <c r="F33" s="37">
        <v>0</v>
      </c>
      <c r="G33" s="38">
        <v>-0.04</v>
      </c>
      <c r="H33" s="34">
        <v>0.95617829365749274</v>
      </c>
      <c r="I33" s="35">
        <v>-1.3362529145572303E-5</v>
      </c>
      <c r="J33" s="35">
        <v>3.1539478308810747E-3</v>
      </c>
      <c r="K33" s="35">
        <v>-0.22500719442446687</v>
      </c>
      <c r="L33" s="35">
        <v>5.9574757349120082</v>
      </c>
      <c r="M33" s="35">
        <v>0</v>
      </c>
      <c r="N33" s="35">
        <v>0</v>
      </c>
      <c r="O33" s="35">
        <v>0</v>
      </c>
      <c r="P33" s="36">
        <v>12</v>
      </c>
      <c r="Q33" s="37">
        <v>86</v>
      </c>
      <c r="R33" s="36">
        <v>14</v>
      </c>
      <c r="S33" s="39">
        <f t="shared" si="0"/>
        <v>86</v>
      </c>
      <c r="T33" s="34" t="s">
        <v>51</v>
      </c>
      <c r="U33" s="12">
        <f>(((alpha*(speed^3))+(beta*(speed^2))+(ceta*speed))+delta)</f>
        <v>1.434138333388149</v>
      </c>
      <c r="V33" s="8">
        <f t="shared" si="1"/>
        <v>86</v>
      </c>
    </row>
    <row r="34" spans="1:22">
      <c r="A34" s="34" t="s">
        <v>19</v>
      </c>
      <c r="B34" s="34" t="s">
        <v>63</v>
      </c>
      <c r="C34" s="5" t="s">
        <v>92</v>
      </c>
      <c r="D34" s="35" t="s">
        <v>84</v>
      </c>
      <c r="E34" s="36" t="s">
        <v>14</v>
      </c>
      <c r="F34" s="37">
        <v>0</v>
      </c>
      <c r="G34" s="38">
        <v>-0.04</v>
      </c>
      <c r="H34" s="34">
        <v>0.99010590327352921</v>
      </c>
      <c r="I34" s="35">
        <v>1.8434104549899548</v>
      </c>
      <c r="J34" s="35">
        <v>73.56818192065542</v>
      </c>
      <c r="K34" s="35">
        <v>-1.0420934208147448</v>
      </c>
      <c r="L34" s="35">
        <v>0.1879406265847462</v>
      </c>
      <c r="M34" s="35">
        <v>7.3575415765863128E-2</v>
      </c>
      <c r="N34" s="35">
        <v>0</v>
      </c>
      <c r="O34" s="35">
        <v>0</v>
      </c>
      <c r="P34" s="36">
        <v>12</v>
      </c>
      <c r="Q34" s="37">
        <v>86</v>
      </c>
      <c r="R34" s="36">
        <v>10</v>
      </c>
      <c r="S34" s="39">
        <f t="shared" si="0"/>
        <v>86</v>
      </c>
      <c r="T34" s="34" t="s">
        <v>44</v>
      </c>
      <c r="U34" s="12">
        <f>(alpha+(beta/(1+EXP((((-1)*ceta)+(delta*LN(speed)))+(epsilon*speed)))))</f>
        <v>1.8634751765798807</v>
      </c>
      <c r="V34" s="8">
        <f t="shared" si="1"/>
        <v>86</v>
      </c>
    </row>
    <row r="35" spans="1:22">
      <c r="A35" s="34" t="s">
        <v>19</v>
      </c>
      <c r="B35" s="34" t="s">
        <v>63</v>
      </c>
      <c r="C35" s="5" t="s">
        <v>92</v>
      </c>
      <c r="D35" s="35" t="s">
        <v>84</v>
      </c>
      <c r="E35" s="36" t="s">
        <v>18</v>
      </c>
      <c r="F35" s="37">
        <v>0</v>
      </c>
      <c r="G35" s="38">
        <v>-0.04</v>
      </c>
      <c r="H35" s="34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6">
        <v>0</v>
      </c>
      <c r="Q35" s="37">
        <v>0</v>
      </c>
      <c r="R35" s="36">
        <v>-1</v>
      </c>
      <c r="S35" s="39">
        <f t="shared" si="0"/>
        <v>0</v>
      </c>
      <c r="T35" s="34"/>
      <c r="U35" s="12" t="s">
        <v>60</v>
      </c>
      <c r="V35" s="8">
        <f t="shared" si="1"/>
        <v>0</v>
      </c>
    </row>
    <row r="36" spans="1:22">
      <c r="A36" s="34" t="s">
        <v>19</v>
      </c>
      <c r="B36" s="34" t="s">
        <v>63</v>
      </c>
      <c r="C36" s="5" t="s">
        <v>92</v>
      </c>
      <c r="D36" s="35" t="s">
        <v>84</v>
      </c>
      <c r="E36" s="36" t="s">
        <v>17</v>
      </c>
      <c r="F36" s="37">
        <v>0</v>
      </c>
      <c r="G36" s="38">
        <v>-0.04</v>
      </c>
      <c r="H36" s="34">
        <v>0.9711813221392438</v>
      </c>
      <c r="I36" s="35">
        <v>-6.6638753697205076E-4</v>
      </c>
      <c r="J36" s="35">
        <v>0.15420104783403613</v>
      </c>
      <c r="K36" s="35">
        <v>-10.89261094706541</v>
      </c>
      <c r="L36" s="35">
        <v>280.31034304090656</v>
      </c>
      <c r="M36" s="35">
        <v>0</v>
      </c>
      <c r="N36" s="35">
        <v>0</v>
      </c>
      <c r="O36" s="35">
        <v>0</v>
      </c>
      <c r="P36" s="36">
        <v>12</v>
      </c>
      <c r="Q36" s="37">
        <v>86</v>
      </c>
      <c r="R36" s="36">
        <v>14</v>
      </c>
      <c r="S36" s="39">
        <f t="shared" si="0"/>
        <v>86</v>
      </c>
      <c r="T36" s="34" t="s">
        <v>51</v>
      </c>
      <c r="U36" s="12">
        <f>(((alpha*(speed^3))+(beta*(speed^2))+(ceta*speed))+delta)</f>
        <v>60.156960157517574</v>
      </c>
      <c r="V36" s="8">
        <f t="shared" si="1"/>
        <v>86</v>
      </c>
    </row>
    <row r="37" spans="1:22">
      <c r="A37" s="34" t="s">
        <v>19</v>
      </c>
      <c r="B37" s="34" t="s">
        <v>63</v>
      </c>
      <c r="C37" s="5" t="s">
        <v>92</v>
      </c>
      <c r="D37" s="35" t="s">
        <v>84</v>
      </c>
      <c r="E37" s="36" t="s">
        <v>15</v>
      </c>
      <c r="F37" s="37">
        <v>50</v>
      </c>
      <c r="G37" s="38">
        <v>-0.04</v>
      </c>
      <c r="H37" s="34">
        <v>0.9857138667356965</v>
      </c>
      <c r="I37" s="35">
        <v>0.97760090625095175</v>
      </c>
      <c r="J37" s="35">
        <v>20.107158423910956</v>
      </c>
      <c r="K37" s="35">
        <v>-0.39820537256052452</v>
      </c>
      <c r="L37" s="35">
        <v>-0.10150850285409813</v>
      </c>
      <c r="M37" s="35">
        <v>8.5176113054259053E-2</v>
      </c>
      <c r="N37" s="35">
        <v>0</v>
      </c>
      <c r="O37" s="35">
        <v>0</v>
      </c>
      <c r="P37" s="36">
        <v>12</v>
      </c>
      <c r="Q37" s="37">
        <v>86</v>
      </c>
      <c r="R37" s="36">
        <v>10</v>
      </c>
      <c r="S37" s="39">
        <f t="shared" si="0"/>
        <v>86</v>
      </c>
      <c r="T37" s="34" t="s">
        <v>44</v>
      </c>
      <c r="U37" s="12">
        <f>(alpha+(beta/(1+EXP((((-1)*ceta)+(delta*LN(speed)))+(epsilon*speed)))))</f>
        <v>0.9915712833091912</v>
      </c>
      <c r="V37" s="8">
        <f t="shared" si="1"/>
        <v>86</v>
      </c>
    </row>
    <row r="38" spans="1:22">
      <c r="A38" s="34" t="s">
        <v>19</v>
      </c>
      <c r="B38" s="34" t="s">
        <v>63</v>
      </c>
      <c r="C38" s="5" t="s">
        <v>92</v>
      </c>
      <c r="D38" s="35" t="s">
        <v>84</v>
      </c>
      <c r="E38" s="36" t="s">
        <v>16</v>
      </c>
      <c r="F38" s="37">
        <v>50</v>
      </c>
      <c r="G38" s="38">
        <v>-0.04</v>
      </c>
      <c r="H38" s="34">
        <v>0.96728423970705246</v>
      </c>
      <c r="I38" s="35">
        <v>0.49733968236377957</v>
      </c>
      <c r="J38" s="35">
        <v>4.9988130903386789</v>
      </c>
      <c r="K38" s="35">
        <v>4.9577247603080314</v>
      </c>
      <c r="L38" s="35">
        <v>1.6642606896943353</v>
      </c>
      <c r="M38" s="35">
        <v>2.0150671355855972E-2</v>
      </c>
      <c r="N38" s="35">
        <v>0</v>
      </c>
      <c r="O38" s="35">
        <v>0</v>
      </c>
      <c r="P38" s="36">
        <v>12</v>
      </c>
      <c r="Q38" s="37">
        <v>86</v>
      </c>
      <c r="R38" s="36">
        <v>10</v>
      </c>
      <c r="S38" s="39">
        <f t="shared" si="0"/>
        <v>86</v>
      </c>
      <c r="T38" s="34" t="s">
        <v>44</v>
      </c>
      <c r="U38" s="12">
        <f>(alpha+(beta/(1+EXP((((-1)*ceta)+(delta*LN(speed)))+(epsilon*speed)))))</f>
        <v>0.57203904089116664</v>
      </c>
      <c r="V38" s="8">
        <f t="shared" si="1"/>
        <v>86</v>
      </c>
    </row>
    <row r="39" spans="1:22">
      <c r="A39" s="34" t="s">
        <v>19</v>
      </c>
      <c r="B39" s="34" t="s">
        <v>63</v>
      </c>
      <c r="C39" s="5" t="s">
        <v>92</v>
      </c>
      <c r="D39" s="35" t="s">
        <v>84</v>
      </c>
      <c r="E39" s="36" t="s">
        <v>14</v>
      </c>
      <c r="F39" s="37">
        <v>50</v>
      </c>
      <c r="G39" s="38">
        <v>-0.04</v>
      </c>
      <c r="H39" s="34">
        <v>0.99301016509913886</v>
      </c>
      <c r="I39" s="35">
        <v>1.1367934035419371</v>
      </c>
      <c r="J39" s="35">
        <v>91.488975069491531</v>
      </c>
      <c r="K39" s="35">
        <v>-0.95176856019014588</v>
      </c>
      <c r="L39" s="35">
        <v>0.40746422573116009</v>
      </c>
      <c r="M39" s="35">
        <v>4.9184092276201789E-2</v>
      </c>
      <c r="N39" s="35">
        <v>0</v>
      </c>
      <c r="O39" s="35">
        <v>0</v>
      </c>
      <c r="P39" s="36">
        <v>12</v>
      </c>
      <c r="Q39" s="37">
        <v>86</v>
      </c>
      <c r="R39" s="36">
        <v>10</v>
      </c>
      <c r="S39" s="39">
        <f t="shared" si="0"/>
        <v>86</v>
      </c>
      <c r="T39" s="34" t="s">
        <v>44</v>
      </c>
      <c r="U39" s="12">
        <f>(alpha+(beta/(1+EXP((((-1)*ceta)+(delta*LN(speed)))+(epsilon*speed)))))</f>
        <v>1.2204291906746845</v>
      </c>
      <c r="V39" s="8">
        <f t="shared" si="1"/>
        <v>86</v>
      </c>
    </row>
    <row r="40" spans="1:22">
      <c r="A40" s="34" t="s">
        <v>19</v>
      </c>
      <c r="B40" s="34" t="s">
        <v>63</v>
      </c>
      <c r="C40" s="5" t="s">
        <v>92</v>
      </c>
      <c r="D40" s="35" t="s">
        <v>84</v>
      </c>
      <c r="E40" s="36" t="s">
        <v>18</v>
      </c>
      <c r="F40" s="37">
        <v>50</v>
      </c>
      <c r="G40" s="38">
        <v>-0.04</v>
      </c>
      <c r="H40" s="34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6">
        <v>0</v>
      </c>
      <c r="Q40" s="37">
        <v>0</v>
      </c>
      <c r="R40" s="36">
        <v>-1</v>
      </c>
      <c r="S40" s="39">
        <f t="shared" si="0"/>
        <v>0</v>
      </c>
      <c r="T40" s="34"/>
      <c r="U40" s="12" t="s">
        <v>60</v>
      </c>
      <c r="V40" s="8">
        <f t="shared" si="1"/>
        <v>0</v>
      </c>
    </row>
    <row r="41" spans="1:22">
      <c r="A41" s="34" t="s">
        <v>19</v>
      </c>
      <c r="B41" s="34" t="s">
        <v>63</v>
      </c>
      <c r="C41" s="5" t="s">
        <v>92</v>
      </c>
      <c r="D41" s="35" t="s">
        <v>84</v>
      </c>
      <c r="E41" s="36" t="s">
        <v>17</v>
      </c>
      <c r="F41" s="37">
        <v>50</v>
      </c>
      <c r="G41" s="38">
        <v>-0.04</v>
      </c>
      <c r="H41" s="34">
        <v>0.97587461977464585</v>
      </c>
      <c r="I41" s="35">
        <v>9.388859659737383</v>
      </c>
      <c r="J41" s="35">
        <v>-8.1773156261655338</v>
      </c>
      <c r="K41" s="35">
        <v>-1.4336506221018108</v>
      </c>
      <c r="L41" s="35">
        <v>0</v>
      </c>
      <c r="M41" s="35">
        <v>0</v>
      </c>
      <c r="N41" s="35">
        <v>0</v>
      </c>
      <c r="O41" s="35">
        <v>0</v>
      </c>
      <c r="P41" s="36">
        <v>12</v>
      </c>
      <c r="Q41" s="37">
        <v>86</v>
      </c>
      <c r="R41" s="36">
        <v>13</v>
      </c>
      <c r="S41" s="39">
        <f t="shared" si="0"/>
        <v>86</v>
      </c>
      <c r="T41" s="34" t="s">
        <v>50</v>
      </c>
      <c r="U41" s="12">
        <f>EXP((alpha+(beta/speed))+(ceta*LN(speed)))</f>
        <v>18.316399791186999</v>
      </c>
      <c r="V41" s="8">
        <f t="shared" si="1"/>
        <v>86</v>
      </c>
    </row>
    <row r="42" spans="1:22">
      <c r="A42" s="34" t="s">
        <v>19</v>
      </c>
      <c r="B42" s="34" t="s">
        <v>63</v>
      </c>
      <c r="C42" s="5" t="s">
        <v>92</v>
      </c>
      <c r="D42" s="35" t="s">
        <v>84</v>
      </c>
      <c r="E42" s="36" t="s">
        <v>15</v>
      </c>
      <c r="F42" s="37">
        <v>100</v>
      </c>
      <c r="G42" s="38">
        <v>-0.04</v>
      </c>
      <c r="H42" s="34">
        <v>0.98633999685153229</v>
      </c>
      <c r="I42" s="35">
        <v>0.58296358432326811</v>
      </c>
      <c r="J42" s="35">
        <v>18.981161584571069</v>
      </c>
      <c r="K42" s="35">
        <v>0.30209345584560904</v>
      </c>
      <c r="L42" s="35">
        <v>0.243177019866298</v>
      </c>
      <c r="M42" s="35">
        <v>5.8119414194161376E-2</v>
      </c>
      <c r="N42" s="35">
        <v>0</v>
      </c>
      <c r="O42" s="35">
        <v>0</v>
      </c>
      <c r="P42" s="36">
        <v>12</v>
      </c>
      <c r="Q42" s="37">
        <v>86</v>
      </c>
      <c r="R42" s="36">
        <v>10</v>
      </c>
      <c r="S42" s="39">
        <f t="shared" si="0"/>
        <v>86</v>
      </c>
      <c r="T42" s="34" t="s">
        <v>44</v>
      </c>
      <c r="U42" s="12">
        <f>(alpha+(beta/(1+EXP((((-1)*ceta)+(delta*LN(speed)))+(epsilon*speed)))))</f>
        <v>0.64144712230337753</v>
      </c>
      <c r="V42" s="8">
        <f t="shared" si="1"/>
        <v>86</v>
      </c>
    </row>
    <row r="43" spans="1:22">
      <c r="A43" s="34" t="s">
        <v>19</v>
      </c>
      <c r="B43" s="34" t="s">
        <v>63</v>
      </c>
      <c r="C43" s="5" t="s">
        <v>92</v>
      </c>
      <c r="D43" s="35" t="s">
        <v>84</v>
      </c>
      <c r="E43" s="36" t="s">
        <v>16</v>
      </c>
      <c r="F43" s="37">
        <v>100</v>
      </c>
      <c r="G43" s="38">
        <v>-0.04</v>
      </c>
      <c r="H43" s="34">
        <v>0.9662708393688807</v>
      </c>
      <c r="I43" s="35">
        <v>6.7277337215137294</v>
      </c>
      <c r="J43" s="35">
        <v>-14.273673838331163</v>
      </c>
      <c r="K43" s="35">
        <v>-1.7040713606289799</v>
      </c>
      <c r="L43" s="35">
        <v>0</v>
      </c>
      <c r="M43" s="35">
        <v>0</v>
      </c>
      <c r="N43" s="35">
        <v>0</v>
      </c>
      <c r="O43" s="35">
        <v>0</v>
      </c>
      <c r="P43" s="36">
        <v>12</v>
      </c>
      <c r="Q43" s="37">
        <v>86</v>
      </c>
      <c r="R43" s="36">
        <v>13</v>
      </c>
      <c r="S43" s="39">
        <f t="shared" si="0"/>
        <v>86</v>
      </c>
      <c r="T43" s="34" t="s">
        <v>50</v>
      </c>
      <c r="U43" s="12">
        <f>EXP((alpha+(beta/speed))+(ceta*LN(speed)))</f>
        <v>0.35744817659278216</v>
      </c>
      <c r="V43" s="8">
        <f t="shared" si="1"/>
        <v>86</v>
      </c>
    </row>
    <row r="44" spans="1:22">
      <c r="A44" s="34" t="s">
        <v>19</v>
      </c>
      <c r="B44" s="34" t="s">
        <v>63</v>
      </c>
      <c r="C44" s="5" t="s">
        <v>92</v>
      </c>
      <c r="D44" s="35" t="s">
        <v>84</v>
      </c>
      <c r="E44" s="36" t="s">
        <v>14</v>
      </c>
      <c r="F44" s="37">
        <v>100</v>
      </c>
      <c r="G44" s="38">
        <v>-0.04</v>
      </c>
      <c r="H44" s="34">
        <v>0.99537935637459041</v>
      </c>
      <c r="I44" s="35">
        <v>0.45460063193991235</v>
      </c>
      <c r="J44" s="35">
        <v>80.53895491922232</v>
      </c>
      <c r="K44" s="35">
        <v>-0.27569427937178814</v>
      </c>
      <c r="L44" s="35">
        <v>0.7160072530673447</v>
      </c>
      <c r="M44" s="35">
        <v>2.3322474040663035E-2</v>
      </c>
      <c r="N44" s="35">
        <v>0</v>
      </c>
      <c r="O44" s="35">
        <v>0</v>
      </c>
      <c r="P44" s="36">
        <v>12</v>
      </c>
      <c r="Q44" s="37">
        <v>86</v>
      </c>
      <c r="R44" s="36">
        <v>10</v>
      </c>
      <c r="S44" s="39">
        <f t="shared" si="0"/>
        <v>86</v>
      </c>
      <c r="T44" s="34" t="s">
        <v>44</v>
      </c>
      <c r="U44" s="12">
        <f>(alpha+(beta/(1+EXP((((-1)*ceta)+(delta*LN(speed)))+(epsilon*speed)))))</f>
        <v>0.79208698910040498</v>
      </c>
      <c r="V44" s="8">
        <f t="shared" si="1"/>
        <v>86</v>
      </c>
    </row>
    <row r="45" spans="1:22">
      <c r="A45" s="34" t="s">
        <v>19</v>
      </c>
      <c r="B45" s="34" t="s">
        <v>63</v>
      </c>
      <c r="C45" s="5" t="s">
        <v>92</v>
      </c>
      <c r="D45" s="35" t="s">
        <v>84</v>
      </c>
      <c r="E45" s="36" t="s">
        <v>18</v>
      </c>
      <c r="F45" s="37">
        <v>100</v>
      </c>
      <c r="G45" s="38">
        <v>-0.04</v>
      </c>
      <c r="H45" s="34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6">
        <v>0</v>
      </c>
      <c r="Q45" s="37">
        <v>0</v>
      </c>
      <c r="R45" s="36">
        <v>-1</v>
      </c>
      <c r="S45" s="39">
        <f t="shared" si="0"/>
        <v>0</v>
      </c>
      <c r="T45" s="34"/>
      <c r="U45" s="12" t="s">
        <v>60</v>
      </c>
      <c r="V45" s="8">
        <f t="shared" si="1"/>
        <v>0</v>
      </c>
    </row>
    <row r="46" spans="1:22">
      <c r="A46" s="34" t="s">
        <v>19</v>
      </c>
      <c r="B46" s="34" t="s">
        <v>63</v>
      </c>
      <c r="C46" s="5" t="s">
        <v>92</v>
      </c>
      <c r="D46" s="35" t="s">
        <v>84</v>
      </c>
      <c r="E46" s="36" t="s">
        <v>17</v>
      </c>
      <c r="F46" s="37">
        <v>100</v>
      </c>
      <c r="G46" s="38">
        <v>-0.04</v>
      </c>
      <c r="H46" s="34">
        <v>0.97901974355486665</v>
      </c>
      <c r="I46" s="35">
        <v>10.988116119851734</v>
      </c>
      <c r="J46" s="35">
        <v>-15.403325188203544</v>
      </c>
      <c r="K46" s="35">
        <v>-1.8431718849806265</v>
      </c>
      <c r="L46" s="35">
        <v>0</v>
      </c>
      <c r="M46" s="35">
        <v>0</v>
      </c>
      <c r="N46" s="35">
        <v>0</v>
      </c>
      <c r="O46" s="35">
        <v>0</v>
      </c>
      <c r="P46" s="36">
        <v>12</v>
      </c>
      <c r="Q46" s="37">
        <v>86</v>
      </c>
      <c r="R46" s="36">
        <v>13</v>
      </c>
      <c r="S46" s="39">
        <f t="shared" si="0"/>
        <v>86</v>
      </c>
      <c r="T46" s="34" t="s">
        <v>50</v>
      </c>
      <c r="U46" s="12">
        <f>EXP((alpha+(beta/speed))+(ceta*LN(speed)))</f>
        <v>13.448666888472568</v>
      </c>
      <c r="V46" s="8">
        <f t="shared" si="1"/>
        <v>86</v>
      </c>
    </row>
    <row r="47" spans="1:22">
      <c r="A47" s="34" t="s">
        <v>19</v>
      </c>
      <c r="B47" s="34" t="s">
        <v>63</v>
      </c>
      <c r="C47" s="5" t="s">
        <v>92</v>
      </c>
      <c r="D47" s="35" t="s">
        <v>84</v>
      </c>
      <c r="E47" s="36" t="s">
        <v>15</v>
      </c>
      <c r="F47" s="37">
        <v>0</v>
      </c>
      <c r="G47" s="38">
        <v>-0.02</v>
      </c>
      <c r="H47" s="34">
        <v>0.99120915368768969</v>
      </c>
      <c r="I47" s="35">
        <v>49.549442735318785</v>
      </c>
      <c r="J47" s="35">
        <v>1.0060616145983332</v>
      </c>
      <c r="K47" s="35">
        <v>-0.80937778585680686</v>
      </c>
      <c r="L47" s="35">
        <v>0</v>
      </c>
      <c r="M47" s="35">
        <v>0</v>
      </c>
      <c r="N47" s="35">
        <v>0</v>
      </c>
      <c r="O47" s="35">
        <v>0</v>
      </c>
      <c r="P47" s="36">
        <v>12</v>
      </c>
      <c r="Q47" s="37">
        <v>86</v>
      </c>
      <c r="R47" s="36">
        <v>0</v>
      </c>
      <c r="S47" s="39">
        <f t="shared" si="0"/>
        <v>86</v>
      </c>
      <c r="T47" s="34" t="s">
        <v>29</v>
      </c>
      <c r="U47" s="12">
        <f>((alpha*(beta^speed))*(speed^ceta))</f>
        <v>2.2647095507327033</v>
      </c>
      <c r="V47" s="8">
        <f t="shared" si="1"/>
        <v>86</v>
      </c>
    </row>
    <row r="48" spans="1:22">
      <c r="A48" s="34" t="s">
        <v>19</v>
      </c>
      <c r="B48" s="34" t="s">
        <v>63</v>
      </c>
      <c r="C48" s="5" t="s">
        <v>92</v>
      </c>
      <c r="D48" s="35" t="s">
        <v>84</v>
      </c>
      <c r="E48" s="36" t="s">
        <v>16</v>
      </c>
      <c r="F48" s="37">
        <v>0</v>
      </c>
      <c r="G48" s="38">
        <v>-0.02</v>
      </c>
      <c r="H48" s="34">
        <v>0.94337081592982097</v>
      </c>
      <c r="I48" s="35">
        <v>61.219563371942051</v>
      </c>
      <c r="J48" s="35">
        <v>1.0228753005814104</v>
      </c>
      <c r="K48" s="35">
        <v>-1.1162332189247575</v>
      </c>
      <c r="L48" s="35">
        <v>0</v>
      </c>
      <c r="M48" s="35">
        <v>0</v>
      </c>
      <c r="N48" s="35">
        <v>0</v>
      </c>
      <c r="O48" s="35">
        <v>0</v>
      </c>
      <c r="P48" s="36">
        <v>12</v>
      </c>
      <c r="Q48" s="37">
        <v>86</v>
      </c>
      <c r="R48" s="36">
        <v>0</v>
      </c>
      <c r="S48" s="39">
        <f t="shared" si="0"/>
        <v>86</v>
      </c>
      <c r="T48" s="34" t="s">
        <v>29</v>
      </c>
      <c r="U48" s="12">
        <f>((alpha*(beta^speed))*(speed^ceta))</f>
        <v>2.9668137960050136</v>
      </c>
      <c r="V48" s="8">
        <f t="shared" si="1"/>
        <v>86</v>
      </c>
    </row>
    <row r="49" spans="1:22">
      <c r="A49" s="34" t="s">
        <v>19</v>
      </c>
      <c r="B49" s="34" t="s">
        <v>63</v>
      </c>
      <c r="C49" s="5" t="s">
        <v>92</v>
      </c>
      <c r="D49" s="35" t="s">
        <v>84</v>
      </c>
      <c r="E49" s="36" t="s">
        <v>14</v>
      </c>
      <c r="F49" s="37">
        <v>0</v>
      </c>
      <c r="G49" s="38">
        <v>-0.02</v>
      </c>
      <c r="H49" s="34">
        <v>0.99486836406009549</v>
      </c>
      <c r="I49" s="35">
        <v>3.8042886652386358</v>
      </c>
      <c r="J49" s="35">
        <v>1.2543914281394903</v>
      </c>
      <c r="K49" s="35">
        <v>-0.68868683443234369</v>
      </c>
      <c r="L49" s="35">
        <v>0</v>
      </c>
      <c r="M49" s="35">
        <v>0</v>
      </c>
      <c r="N49" s="35">
        <v>0</v>
      </c>
      <c r="O49" s="35">
        <v>0</v>
      </c>
      <c r="P49" s="36">
        <v>12</v>
      </c>
      <c r="Q49" s="37">
        <v>86</v>
      </c>
      <c r="R49" s="36">
        <v>13</v>
      </c>
      <c r="S49" s="39">
        <f t="shared" si="0"/>
        <v>86</v>
      </c>
      <c r="T49" s="34" t="s">
        <v>50</v>
      </c>
      <c r="U49" s="12">
        <f>EXP((alpha+(beta/speed))+(ceta*LN(speed)))</f>
        <v>2.1195933900841264</v>
      </c>
      <c r="V49" s="8">
        <f t="shared" si="1"/>
        <v>86</v>
      </c>
    </row>
    <row r="50" spans="1:22">
      <c r="A50" s="34" t="s">
        <v>19</v>
      </c>
      <c r="B50" s="34" t="s">
        <v>63</v>
      </c>
      <c r="C50" s="5" t="s">
        <v>92</v>
      </c>
      <c r="D50" s="35" t="s">
        <v>84</v>
      </c>
      <c r="E50" s="36" t="s">
        <v>18</v>
      </c>
      <c r="F50" s="37">
        <v>0</v>
      </c>
      <c r="G50" s="38">
        <v>-0.02</v>
      </c>
      <c r="H50" s="34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6">
        <v>0</v>
      </c>
      <c r="Q50" s="37">
        <v>0</v>
      </c>
      <c r="R50" s="36">
        <v>-1</v>
      </c>
      <c r="S50" s="39">
        <f t="shared" si="0"/>
        <v>0</v>
      </c>
      <c r="T50" s="34"/>
      <c r="U50" s="12" t="s">
        <v>60</v>
      </c>
      <c r="V50" s="8">
        <f t="shared" si="1"/>
        <v>0</v>
      </c>
    </row>
    <row r="51" spans="1:22">
      <c r="A51" s="34" t="s">
        <v>19</v>
      </c>
      <c r="B51" s="34" t="s">
        <v>63</v>
      </c>
      <c r="C51" s="5" t="s">
        <v>92</v>
      </c>
      <c r="D51" s="35" t="s">
        <v>84</v>
      </c>
      <c r="E51" s="36" t="s">
        <v>17</v>
      </c>
      <c r="F51" s="37">
        <v>0</v>
      </c>
      <c r="G51" s="38">
        <v>-0.02</v>
      </c>
      <c r="H51" s="34">
        <v>0.97751564543014557</v>
      </c>
      <c r="I51" s="35">
        <v>2451.6108000222334</v>
      </c>
      <c r="J51" s="35">
        <v>1.0170531489584211</v>
      </c>
      <c r="K51" s="35">
        <v>-1.0494069742876635</v>
      </c>
      <c r="L51" s="35">
        <v>0</v>
      </c>
      <c r="M51" s="35">
        <v>0</v>
      </c>
      <c r="N51" s="35">
        <v>0</v>
      </c>
      <c r="O51" s="35">
        <v>0</v>
      </c>
      <c r="P51" s="36">
        <v>12</v>
      </c>
      <c r="Q51" s="37">
        <v>86</v>
      </c>
      <c r="R51" s="36">
        <v>0</v>
      </c>
      <c r="S51" s="39">
        <f t="shared" si="0"/>
        <v>86</v>
      </c>
      <c r="T51" s="34" t="s">
        <v>29</v>
      </c>
      <c r="U51" s="12">
        <f>((alpha*(beta^speed))*(speed^ceta))</f>
        <v>97.933021812248526</v>
      </c>
      <c r="V51" s="8">
        <f t="shared" si="1"/>
        <v>86</v>
      </c>
    </row>
    <row r="52" spans="1:22">
      <c r="A52" s="34" t="s">
        <v>19</v>
      </c>
      <c r="B52" s="34" t="s">
        <v>63</v>
      </c>
      <c r="C52" s="5" t="s">
        <v>92</v>
      </c>
      <c r="D52" s="35" t="s">
        <v>84</v>
      </c>
      <c r="E52" s="36" t="s">
        <v>15</v>
      </c>
      <c r="F52" s="37">
        <v>50</v>
      </c>
      <c r="G52" s="38">
        <v>-0.02</v>
      </c>
      <c r="H52" s="34">
        <v>0.99137623037157574</v>
      </c>
      <c r="I52" s="35">
        <v>2.266681990095901</v>
      </c>
      <c r="J52" s="35">
        <v>57.709355485718902</v>
      </c>
      <c r="K52" s="35">
        <v>-0.87260953121081475</v>
      </c>
      <c r="L52" s="35">
        <v>0.32075924836920749</v>
      </c>
      <c r="M52" s="35">
        <v>5.9958872908111978E-2</v>
      </c>
      <c r="N52" s="35">
        <v>0</v>
      </c>
      <c r="O52" s="35">
        <v>0</v>
      </c>
      <c r="P52" s="36">
        <v>12</v>
      </c>
      <c r="Q52" s="37">
        <v>86</v>
      </c>
      <c r="R52" s="36">
        <v>10</v>
      </c>
      <c r="S52" s="39">
        <f t="shared" si="0"/>
        <v>86</v>
      </c>
      <c r="T52" s="34" t="s">
        <v>44</v>
      </c>
      <c r="U52" s="12">
        <f>(alpha+(beta/(1+EXP((((-1)*ceta)+(delta*LN(speed)))+(epsilon*speed)))))</f>
        <v>2.299955186369194</v>
      </c>
      <c r="V52" s="8">
        <f t="shared" si="1"/>
        <v>86</v>
      </c>
    </row>
    <row r="53" spans="1:22">
      <c r="A53" s="34" t="s">
        <v>19</v>
      </c>
      <c r="B53" s="34" t="s">
        <v>63</v>
      </c>
      <c r="C53" s="5" t="s">
        <v>92</v>
      </c>
      <c r="D53" s="35" t="s">
        <v>84</v>
      </c>
      <c r="E53" s="36" t="s">
        <v>16</v>
      </c>
      <c r="F53" s="37">
        <v>50</v>
      </c>
      <c r="G53" s="38">
        <v>-0.02</v>
      </c>
      <c r="H53" s="34">
        <v>0.94010376000089357</v>
      </c>
      <c r="I53" s="35">
        <v>-1.598486659212111E-5</v>
      </c>
      <c r="J53" s="35">
        <v>3.5821572796122829E-3</v>
      </c>
      <c r="K53" s="35">
        <v>-0.24446633803040346</v>
      </c>
      <c r="L53" s="35">
        <v>7.3842365872839935</v>
      </c>
      <c r="M53" s="35">
        <v>0</v>
      </c>
      <c r="N53" s="35">
        <v>0</v>
      </c>
      <c r="O53" s="35">
        <v>0</v>
      </c>
      <c r="P53" s="36">
        <v>12</v>
      </c>
      <c r="Q53" s="37">
        <v>86</v>
      </c>
      <c r="R53" s="36">
        <v>14</v>
      </c>
      <c r="S53" s="39">
        <f t="shared" si="0"/>
        <v>86</v>
      </c>
      <c r="T53" s="34" t="s">
        <v>51</v>
      </c>
      <c r="U53" s="12">
        <f>(((alpha*(speed^3))+(beta*(speed^2))+(ceta*speed))+delta)</f>
        <v>2.6864964515635528</v>
      </c>
      <c r="V53" s="8">
        <f t="shared" si="1"/>
        <v>86</v>
      </c>
    </row>
    <row r="54" spans="1:22">
      <c r="A54" s="34" t="s">
        <v>19</v>
      </c>
      <c r="B54" s="34" t="s">
        <v>63</v>
      </c>
      <c r="C54" s="5" t="s">
        <v>92</v>
      </c>
      <c r="D54" s="35" t="s">
        <v>84</v>
      </c>
      <c r="E54" s="36" t="s">
        <v>14</v>
      </c>
      <c r="F54" s="37">
        <v>50</v>
      </c>
      <c r="G54" s="38">
        <v>-0.02</v>
      </c>
      <c r="H54" s="34">
        <v>0.99473141571884605</v>
      </c>
      <c r="I54" s="35">
        <v>43.041902069066175</v>
      </c>
      <c r="J54" s="35">
        <v>-0.68914070865669885</v>
      </c>
      <c r="K54" s="35">
        <v>876.25581392032905</v>
      </c>
      <c r="L54" s="35">
        <v>-2.6708155176877009</v>
      </c>
      <c r="M54" s="35">
        <v>0</v>
      </c>
      <c r="N54" s="35">
        <v>0</v>
      </c>
      <c r="O54" s="35">
        <v>0</v>
      </c>
      <c r="P54" s="36">
        <v>12</v>
      </c>
      <c r="Q54" s="37">
        <v>86</v>
      </c>
      <c r="R54" s="36">
        <v>1</v>
      </c>
      <c r="S54" s="39">
        <f t="shared" si="0"/>
        <v>86</v>
      </c>
      <c r="T54" s="34" t="s">
        <v>30</v>
      </c>
      <c r="U54" s="12">
        <f>((alpha*(speed^beta))+(ceta*(speed^delta)))</f>
        <v>2.0046797276427539</v>
      </c>
      <c r="V54" s="8">
        <f t="shared" si="1"/>
        <v>86</v>
      </c>
    </row>
    <row r="55" spans="1:22">
      <c r="A55" s="34" t="s">
        <v>19</v>
      </c>
      <c r="B55" s="34" t="s">
        <v>63</v>
      </c>
      <c r="C55" s="5" t="s">
        <v>92</v>
      </c>
      <c r="D55" s="35" t="s">
        <v>84</v>
      </c>
      <c r="E55" s="36" t="s">
        <v>18</v>
      </c>
      <c r="F55" s="37">
        <v>50</v>
      </c>
      <c r="G55" s="38">
        <v>-0.02</v>
      </c>
      <c r="H55" s="34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6">
        <v>0</v>
      </c>
      <c r="Q55" s="37">
        <v>0</v>
      </c>
      <c r="R55" s="36">
        <v>-1</v>
      </c>
      <c r="S55" s="39">
        <f t="shared" si="0"/>
        <v>0</v>
      </c>
      <c r="T55" s="34"/>
      <c r="U55" s="12" t="s">
        <v>60</v>
      </c>
      <c r="V55" s="8">
        <f t="shared" si="1"/>
        <v>0</v>
      </c>
    </row>
    <row r="56" spans="1:22">
      <c r="A56" s="34" t="s">
        <v>19</v>
      </c>
      <c r="B56" s="34" t="s">
        <v>63</v>
      </c>
      <c r="C56" s="5" t="s">
        <v>92</v>
      </c>
      <c r="D56" s="35" t="s">
        <v>84</v>
      </c>
      <c r="E56" s="36" t="s">
        <v>17</v>
      </c>
      <c r="F56" s="37">
        <v>50</v>
      </c>
      <c r="G56" s="38">
        <v>-0.02</v>
      </c>
      <c r="H56" s="34">
        <v>0.9733753730923318</v>
      </c>
      <c r="I56" s="35">
        <v>-8.0633459063337491E-4</v>
      </c>
      <c r="J56" s="35">
        <v>0.17157768393576944</v>
      </c>
      <c r="K56" s="35">
        <v>-11.556578515428408</v>
      </c>
      <c r="L56" s="35">
        <v>330.88471787161927</v>
      </c>
      <c r="M56" s="35">
        <v>0</v>
      </c>
      <c r="N56" s="35">
        <v>0</v>
      </c>
      <c r="O56" s="35">
        <v>0</v>
      </c>
      <c r="P56" s="36">
        <v>12</v>
      </c>
      <c r="Q56" s="37">
        <v>86</v>
      </c>
      <c r="R56" s="36">
        <v>14</v>
      </c>
      <c r="S56" s="39">
        <f t="shared" si="0"/>
        <v>86</v>
      </c>
      <c r="T56" s="34" t="s">
        <v>51</v>
      </c>
      <c r="U56" s="12">
        <f>(((alpha*(speed^3))+(beta*(speed^2))+(ceta*speed))+delta)</f>
        <v>93.133561553825302</v>
      </c>
      <c r="V56" s="8">
        <f t="shared" si="1"/>
        <v>86</v>
      </c>
    </row>
    <row r="57" spans="1:22">
      <c r="A57" s="34" t="s">
        <v>19</v>
      </c>
      <c r="B57" s="34" t="s">
        <v>63</v>
      </c>
      <c r="C57" s="5" t="s">
        <v>92</v>
      </c>
      <c r="D57" s="35" t="s">
        <v>84</v>
      </c>
      <c r="E57" s="36" t="s">
        <v>15</v>
      </c>
      <c r="F57" s="37">
        <v>100</v>
      </c>
      <c r="G57" s="38">
        <v>-0.02</v>
      </c>
      <c r="H57" s="34">
        <v>0.98963527558186259</v>
      </c>
      <c r="I57" s="35">
        <v>2.2320023958595892</v>
      </c>
      <c r="J57" s="35">
        <v>36.650633867148713</v>
      </c>
      <c r="K57" s="35">
        <v>-0.87060097110116164</v>
      </c>
      <c r="L57" s="35">
        <v>-3.6985400902988319E-3</v>
      </c>
      <c r="M57" s="35">
        <v>8.381528302389081E-2</v>
      </c>
      <c r="N57" s="35">
        <v>0</v>
      </c>
      <c r="O57" s="35">
        <v>0</v>
      </c>
      <c r="P57" s="36">
        <v>12</v>
      </c>
      <c r="Q57" s="37">
        <v>86</v>
      </c>
      <c r="R57" s="36">
        <v>10</v>
      </c>
      <c r="S57" s="39">
        <f t="shared" si="0"/>
        <v>86</v>
      </c>
      <c r="T57" s="34" t="s">
        <v>44</v>
      </c>
      <c r="U57" s="12">
        <f>(alpha+(beta/(1+EXP((((-1)*ceta)+(delta*LN(speed)))+(epsilon*speed)))))</f>
        <v>2.2435517567721135</v>
      </c>
      <c r="V57" s="8">
        <f t="shared" si="1"/>
        <v>86</v>
      </c>
    </row>
    <row r="58" spans="1:22">
      <c r="A58" s="34" t="s">
        <v>19</v>
      </c>
      <c r="B58" s="34" t="s">
        <v>63</v>
      </c>
      <c r="C58" s="5" t="s">
        <v>92</v>
      </c>
      <c r="D58" s="35" t="s">
        <v>84</v>
      </c>
      <c r="E58" s="36" t="s">
        <v>16</v>
      </c>
      <c r="F58" s="37">
        <v>100</v>
      </c>
      <c r="G58" s="38">
        <v>-0.02</v>
      </c>
      <c r="H58" s="34">
        <v>0.9424494623356795</v>
      </c>
      <c r="I58" s="35">
        <v>-1.6351924388102881E-5</v>
      </c>
      <c r="J58" s="35">
        <v>3.6321107276205845E-3</v>
      </c>
      <c r="K58" s="35">
        <v>-0.25346289213246437</v>
      </c>
      <c r="L58" s="35">
        <v>7.6673777410569857</v>
      </c>
      <c r="M58" s="35">
        <v>0</v>
      </c>
      <c r="N58" s="35">
        <v>0</v>
      </c>
      <c r="O58" s="35">
        <v>0</v>
      </c>
      <c r="P58" s="36">
        <v>12</v>
      </c>
      <c r="Q58" s="37">
        <v>86</v>
      </c>
      <c r="R58" s="36">
        <v>14</v>
      </c>
      <c r="S58" s="39">
        <f t="shared" si="0"/>
        <v>86</v>
      </c>
      <c r="T58" s="34" t="s">
        <v>51</v>
      </c>
      <c r="U58" s="12">
        <f>(((alpha*(speed^3))+(beta*(speed^2))+(ceta*speed))+delta)</f>
        <v>2.3319203405477262</v>
      </c>
      <c r="V58" s="8">
        <f t="shared" si="1"/>
        <v>86</v>
      </c>
    </row>
    <row r="59" spans="1:22">
      <c r="A59" s="34" t="s">
        <v>19</v>
      </c>
      <c r="B59" s="34" t="s">
        <v>63</v>
      </c>
      <c r="C59" s="5" t="s">
        <v>92</v>
      </c>
      <c r="D59" s="35" t="s">
        <v>84</v>
      </c>
      <c r="E59" s="36" t="s">
        <v>14</v>
      </c>
      <c r="F59" s="37">
        <v>100</v>
      </c>
      <c r="G59" s="38">
        <v>-0.02</v>
      </c>
      <c r="H59" s="34">
        <v>0.99323293025378501</v>
      </c>
      <c r="I59" s="35">
        <v>97.220385760787792</v>
      </c>
      <c r="J59" s="35">
        <v>1.0066535561742949</v>
      </c>
      <c r="K59" s="35">
        <v>-1.0010710102250551</v>
      </c>
      <c r="L59" s="35">
        <v>0</v>
      </c>
      <c r="M59" s="35">
        <v>0</v>
      </c>
      <c r="N59" s="35">
        <v>0</v>
      </c>
      <c r="O59" s="35">
        <v>0</v>
      </c>
      <c r="P59" s="36">
        <v>12</v>
      </c>
      <c r="Q59" s="37">
        <v>86</v>
      </c>
      <c r="R59" s="36">
        <v>0</v>
      </c>
      <c r="S59" s="39">
        <f t="shared" si="0"/>
        <v>86</v>
      </c>
      <c r="T59" s="34" t="s">
        <v>29</v>
      </c>
      <c r="U59" s="12">
        <f>((alpha*(beta^speed))*(speed^ceta))</f>
        <v>1.9900765450433457</v>
      </c>
      <c r="V59" s="8">
        <f t="shared" si="1"/>
        <v>86</v>
      </c>
    </row>
    <row r="60" spans="1:22">
      <c r="A60" s="34" t="s">
        <v>19</v>
      </c>
      <c r="B60" s="34" t="s">
        <v>63</v>
      </c>
      <c r="C60" s="5" t="s">
        <v>92</v>
      </c>
      <c r="D60" s="35" t="s">
        <v>84</v>
      </c>
      <c r="E60" s="36" t="s">
        <v>18</v>
      </c>
      <c r="F60" s="37">
        <v>100</v>
      </c>
      <c r="G60" s="38">
        <v>-0.02</v>
      </c>
      <c r="H60" s="34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6">
        <v>0</v>
      </c>
      <c r="Q60" s="37">
        <v>0</v>
      </c>
      <c r="R60" s="36">
        <v>-1</v>
      </c>
      <c r="S60" s="39">
        <f t="shared" si="0"/>
        <v>0</v>
      </c>
      <c r="T60" s="34"/>
      <c r="U60" s="12" t="s">
        <v>60</v>
      </c>
      <c r="V60" s="8">
        <f t="shared" si="1"/>
        <v>0</v>
      </c>
    </row>
    <row r="61" spans="1:22">
      <c r="A61" s="34" t="s">
        <v>19</v>
      </c>
      <c r="B61" s="34" t="s">
        <v>63</v>
      </c>
      <c r="C61" s="5" t="s">
        <v>92</v>
      </c>
      <c r="D61" s="35" t="s">
        <v>84</v>
      </c>
      <c r="E61" s="36" t="s">
        <v>17</v>
      </c>
      <c r="F61" s="37">
        <v>100</v>
      </c>
      <c r="G61" s="38">
        <v>-0.02</v>
      </c>
      <c r="H61" s="34">
        <v>0.97196806897296706</v>
      </c>
      <c r="I61" s="35">
        <v>-7.9535974658752286E-4</v>
      </c>
      <c r="J61" s="35">
        <v>0.1719247852015425</v>
      </c>
      <c r="K61" s="35">
        <v>-11.843708504641425</v>
      </c>
      <c r="L61" s="35">
        <v>338.35620645737208</v>
      </c>
      <c r="M61" s="35">
        <v>0</v>
      </c>
      <c r="N61" s="35">
        <v>0</v>
      </c>
      <c r="O61" s="35">
        <v>0</v>
      </c>
      <c r="P61" s="36">
        <v>12</v>
      </c>
      <c r="Q61" s="37">
        <v>86</v>
      </c>
      <c r="R61" s="36">
        <v>14</v>
      </c>
      <c r="S61" s="39">
        <f t="shared" si="0"/>
        <v>86</v>
      </c>
      <c r="T61" s="34" t="s">
        <v>51</v>
      </c>
      <c r="U61" s="12">
        <f>(((alpha*(speed^3))+(beta*(speed^2))+(ceta*speed))+delta)</f>
        <v>85.459647433344458</v>
      </c>
      <c r="V61" s="8">
        <f t="shared" si="1"/>
        <v>86</v>
      </c>
    </row>
    <row r="62" spans="1:22">
      <c r="A62" s="34" t="s">
        <v>19</v>
      </c>
      <c r="B62" s="34" t="s">
        <v>63</v>
      </c>
      <c r="C62" s="5" t="s">
        <v>92</v>
      </c>
      <c r="D62" s="35" t="s">
        <v>84</v>
      </c>
      <c r="E62" s="36" t="s">
        <v>15</v>
      </c>
      <c r="F62" s="37">
        <v>0</v>
      </c>
      <c r="G62" s="38">
        <v>0.02</v>
      </c>
      <c r="H62" s="34">
        <v>0.985251464722951</v>
      </c>
      <c r="I62" s="35">
        <v>-2.032116378928465E-5</v>
      </c>
      <c r="J62" s="35">
        <v>4.9657429521181269E-3</v>
      </c>
      <c r="K62" s="35">
        <v>-0.37646179515143718</v>
      </c>
      <c r="L62" s="35">
        <v>12.561211973476487</v>
      </c>
      <c r="M62" s="35">
        <v>0</v>
      </c>
      <c r="N62" s="35">
        <v>0</v>
      </c>
      <c r="O62" s="35">
        <v>0</v>
      </c>
      <c r="P62" s="36">
        <v>12</v>
      </c>
      <c r="Q62" s="37">
        <v>86</v>
      </c>
      <c r="R62" s="36">
        <v>14</v>
      </c>
      <c r="S62" s="39">
        <f t="shared" si="0"/>
        <v>86</v>
      </c>
      <c r="T62" s="34" t="s">
        <v>51</v>
      </c>
      <c r="U62" s="12">
        <f>(((alpha*(speed^3))+(beta*(speed^2))+(ceta*speed))+delta)</f>
        <v>3.986734309161319</v>
      </c>
      <c r="V62" s="8">
        <f t="shared" si="1"/>
        <v>86</v>
      </c>
    </row>
    <row r="63" spans="1:22">
      <c r="A63" s="34" t="s">
        <v>19</v>
      </c>
      <c r="B63" s="34" t="s">
        <v>63</v>
      </c>
      <c r="C63" s="5" t="s">
        <v>92</v>
      </c>
      <c r="D63" s="35" t="s">
        <v>84</v>
      </c>
      <c r="E63" s="36" t="s">
        <v>16</v>
      </c>
      <c r="F63" s="37">
        <v>0</v>
      </c>
      <c r="G63" s="38">
        <v>0.02</v>
      </c>
      <c r="H63" s="34">
        <v>0.96403653058391314</v>
      </c>
      <c r="I63" s="35">
        <v>30.361715701118424</v>
      </c>
      <c r="J63" s="35">
        <v>1.0136548487246235</v>
      </c>
      <c r="K63" s="35">
        <v>-0.60914047273838567</v>
      </c>
      <c r="L63" s="35">
        <v>0</v>
      </c>
      <c r="M63" s="35">
        <v>0</v>
      </c>
      <c r="N63" s="35">
        <v>0</v>
      </c>
      <c r="O63" s="35">
        <v>0</v>
      </c>
      <c r="P63" s="36">
        <v>12</v>
      </c>
      <c r="Q63" s="37">
        <v>86</v>
      </c>
      <c r="R63" s="36">
        <v>0</v>
      </c>
      <c r="S63" s="39">
        <f t="shared" si="0"/>
        <v>86</v>
      </c>
      <c r="T63" s="34" t="s">
        <v>29</v>
      </c>
      <c r="U63" s="12">
        <f>((alpha*(beta^speed))*(speed^ceta))</f>
        <v>6.4638875276862953</v>
      </c>
      <c r="V63" s="8">
        <f t="shared" si="1"/>
        <v>86</v>
      </c>
    </row>
    <row r="64" spans="1:22">
      <c r="A64" s="34" t="s">
        <v>19</v>
      </c>
      <c r="B64" s="34" t="s">
        <v>63</v>
      </c>
      <c r="C64" s="5" t="s">
        <v>92</v>
      </c>
      <c r="D64" s="35" t="s">
        <v>84</v>
      </c>
      <c r="E64" s="36" t="s">
        <v>14</v>
      </c>
      <c r="F64" s="37">
        <v>0</v>
      </c>
      <c r="G64" s="38">
        <v>0.02</v>
      </c>
      <c r="H64" s="34">
        <v>0.99105978627196212</v>
      </c>
      <c r="I64" s="35">
        <v>50.383687923556053</v>
      </c>
      <c r="J64" s="35">
        <v>0.99283603910860851</v>
      </c>
      <c r="K64" s="35">
        <v>-0.60688694547026356</v>
      </c>
      <c r="L64" s="35">
        <v>0</v>
      </c>
      <c r="M64" s="35">
        <v>0</v>
      </c>
      <c r="N64" s="35">
        <v>0</v>
      </c>
      <c r="O64" s="35">
        <v>0</v>
      </c>
      <c r="P64" s="36">
        <v>12</v>
      </c>
      <c r="Q64" s="37">
        <v>86</v>
      </c>
      <c r="R64" s="36">
        <v>0</v>
      </c>
      <c r="S64" s="39">
        <f t="shared" si="0"/>
        <v>86</v>
      </c>
      <c r="T64" s="34" t="s">
        <v>29</v>
      </c>
      <c r="U64" s="12">
        <f>((alpha*(beta^speed))*(speed^ceta))</f>
        <v>1.8185948668737011</v>
      </c>
      <c r="V64" s="8">
        <f t="shared" si="1"/>
        <v>86</v>
      </c>
    </row>
    <row r="65" spans="1:22">
      <c r="A65" s="34" t="s">
        <v>19</v>
      </c>
      <c r="B65" s="34" t="s">
        <v>63</v>
      </c>
      <c r="C65" s="5" t="s">
        <v>92</v>
      </c>
      <c r="D65" s="35" t="s">
        <v>84</v>
      </c>
      <c r="E65" s="36" t="s">
        <v>18</v>
      </c>
      <c r="F65" s="37">
        <v>0</v>
      </c>
      <c r="G65" s="38">
        <v>0.02</v>
      </c>
      <c r="H65" s="34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6">
        <v>0</v>
      </c>
      <c r="Q65" s="37">
        <v>0</v>
      </c>
      <c r="R65" s="36">
        <v>-1</v>
      </c>
      <c r="S65" s="39">
        <f t="shared" si="0"/>
        <v>0</v>
      </c>
      <c r="T65" s="34"/>
      <c r="U65" s="12" t="s">
        <v>60</v>
      </c>
      <c r="V65" s="8">
        <f t="shared" si="1"/>
        <v>0</v>
      </c>
    </row>
    <row r="66" spans="1:22">
      <c r="A66" s="34" t="s">
        <v>19</v>
      </c>
      <c r="B66" s="34" t="s">
        <v>63</v>
      </c>
      <c r="C66" s="5" t="s">
        <v>92</v>
      </c>
      <c r="D66" s="35" t="s">
        <v>84</v>
      </c>
      <c r="E66" s="36" t="s">
        <v>17</v>
      </c>
      <c r="F66" s="37">
        <v>0</v>
      </c>
      <c r="G66" s="38">
        <v>0.02</v>
      </c>
      <c r="H66" s="34">
        <v>0.97974668333656145</v>
      </c>
      <c r="I66" s="35">
        <v>-6.8747216738754377E-4</v>
      </c>
      <c r="J66" s="35">
        <v>0.15999078775637945</v>
      </c>
      <c r="K66" s="35">
        <v>-11.106617429682698</v>
      </c>
      <c r="L66" s="35">
        <v>419.97343110240348</v>
      </c>
      <c r="M66" s="35">
        <v>0</v>
      </c>
      <c r="N66" s="35">
        <v>0</v>
      </c>
      <c r="O66" s="35">
        <v>0</v>
      </c>
      <c r="P66" s="36">
        <v>12</v>
      </c>
      <c r="Q66" s="37">
        <v>86</v>
      </c>
      <c r="R66" s="36">
        <v>14</v>
      </c>
      <c r="S66" s="39">
        <f t="shared" ref="S66:S129" si="2">V66</f>
        <v>86</v>
      </c>
      <c r="T66" s="34" t="s">
        <v>51</v>
      </c>
      <c r="U66" s="12">
        <f>(((alpha*(speed^3))+(beta*(speed^2))+(ceta*speed))+delta)</f>
        <v>210.82540149602238</v>
      </c>
      <c r="V66" s="8">
        <f t="shared" ref="V66:V129" si="3">IF($V$1&lt;P66,P66,IF($V$1&gt;Q66,Q66,$V$1))</f>
        <v>86</v>
      </c>
    </row>
    <row r="67" spans="1:22">
      <c r="A67" s="34" t="s">
        <v>19</v>
      </c>
      <c r="B67" s="34" t="s">
        <v>63</v>
      </c>
      <c r="C67" s="5" t="s">
        <v>92</v>
      </c>
      <c r="D67" s="35" t="s">
        <v>84</v>
      </c>
      <c r="E67" s="36" t="s">
        <v>15</v>
      </c>
      <c r="F67" s="37">
        <v>50</v>
      </c>
      <c r="G67" s="38">
        <v>0.02</v>
      </c>
      <c r="H67" s="34">
        <v>0.98064179092478976</v>
      </c>
      <c r="I67" s="35">
        <v>-2.0521537359095425E-5</v>
      </c>
      <c r="J67" s="35">
        <v>5.2927090835444158E-3</v>
      </c>
      <c r="K67" s="35">
        <v>-0.39147324339932404</v>
      </c>
      <c r="L67" s="35">
        <v>12.965498805926106</v>
      </c>
      <c r="M67" s="35">
        <v>0</v>
      </c>
      <c r="N67" s="35">
        <v>0</v>
      </c>
      <c r="O67" s="35">
        <v>0</v>
      </c>
      <c r="P67" s="36">
        <v>12</v>
      </c>
      <c r="Q67" s="37">
        <v>84</v>
      </c>
      <c r="R67" s="36">
        <v>14</v>
      </c>
      <c r="S67" s="39">
        <f t="shared" si="2"/>
        <v>84</v>
      </c>
      <c r="T67" s="34" t="s">
        <v>51</v>
      </c>
      <c r="U67" s="12">
        <f>(((alpha*(speed^3))+(beta*(speed^2))+(ceta*speed))+delta)</f>
        <v>5.2639043749869892</v>
      </c>
      <c r="V67" s="8">
        <f t="shared" si="3"/>
        <v>84</v>
      </c>
    </row>
    <row r="68" spans="1:22">
      <c r="A68" s="34" t="s">
        <v>19</v>
      </c>
      <c r="B68" s="34" t="s">
        <v>63</v>
      </c>
      <c r="C68" s="5" t="s">
        <v>92</v>
      </c>
      <c r="D68" s="35" t="s">
        <v>84</v>
      </c>
      <c r="E68" s="36" t="s">
        <v>16</v>
      </c>
      <c r="F68" s="37">
        <v>50</v>
      </c>
      <c r="G68" s="38">
        <v>0.02</v>
      </c>
      <c r="H68" s="34">
        <v>0.96454287063764643</v>
      </c>
      <c r="I68" s="35">
        <v>29.865119410246184</v>
      </c>
      <c r="J68" s="35">
        <v>1.0120058759836463</v>
      </c>
      <c r="K68" s="35">
        <v>-0.54990852034277993</v>
      </c>
      <c r="L68" s="35">
        <v>0</v>
      </c>
      <c r="M68" s="35">
        <v>0</v>
      </c>
      <c r="N68" s="35">
        <v>0</v>
      </c>
      <c r="O68" s="35">
        <v>0</v>
      </c>
      <c r="P68" s="36">
        <v>12</v>
      </c>
      <c r="Q68" s="37">
        <v>84</v>
      </c>
      <c r="R68" s="36">
        <v>0</v>
      </c>
      <c r="S68" s="39">
        <f t="shared" si="2"/>
        <v>84</v>
      </c>
      <c r="T68" s="34" t="s">
        <v>29</v>
      </c>
      <c r="U68" s="12">
        <f>((alpha*(beta^speed))*(speed^ceta))</f>
        <v>7.1180584304453749</v>
      </c>
      <c r="V68" s="8">
        <f t="shared" si="3"/>
        <v>84</v>
      </c>
    </row>
    <row r="69" spans="1:22">
      <c r="A69" s="34" t="s">
        <v>19</v>
      </c>
      <c r="B69" s="34" t="s">
        <v>63</v>
      </c>
      <c r="C69" s="5" t="s">
        <v>92</v>
      </c>
      <c r="D69" s="35" t="s">
        <v>84</v>
      </c>
      <c r="E69" s="36" t="s">
        <v>14</v>
      </c>
      <c r="F69" s="37">
        <v>50</v>
      </c>
      <c r="G69" s="38">
        <v>0.02</v>
      </c>
      <c r="H69" s="34">
        <v>0.99125532090959034</v>
      </c>
      <c r="I69" s="35">
        <v>55.343340998983372</v>
      </c>
      <c r="J69" s="35">
        <v>0.99517896717581689</v>
      </c>
      <c r="K69" s="35">
        <v>-0.66469471280833103</v>
      </c>
      <c r="L69" s="35">
        <v>0</v>
      </c>
      <c r="M69" s="35">
        <v>0</v>
      </c>
      <c r="N69" s="35">
        <v>0</v>
      </c>
      <c r="O69" s="35">
        <v>0</v>
      </c>
      <c r="P69" s="36">
        <v>12</v>
      </c>
      <c r="Q69" s="37">
        <v>84</v>
      </c>
      <c r="R69" s="36">
        <v>0</v>
      </c>
      <c r="S69" s="39">
        <f t="shared" si="2"/>
        <v>84</v>
      </c>
      <c r="T69" s="34" t="s">
        <v>29</v>
      </c>
      <c r="U69" s="12">
        <f>((alpha*(beta^speed))*(speed^ceta))</f>
        <v>1.9395767129236021</v>
      </c>
      <c r="V69" s="8">
        <f t="shared" si="3"/>
        <v>84</v>
      </c>
    </row>
    <row r="70" spans="1:22">
      <c r="A70" s="34" t="s">
        <v>19</v>
      </c>
      <c r="B70" s="34" t="s">
        <v>63</v>
      </c>
      <c r="C70" s="5" t="s">
        <v>92</v>
      </c>
      <c r="D70" s="35" t="s">
        <v>84</v>
      </c>
      <c r="E70" s="36" t="s">
        <v>18</v>
      </c>
      <c r="F70" s="37">
        <v>50</v>
      </c>
      <c r="G70" s="38">
        <v>0.02</v>
      </c>
      <c r="H70" s="34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6">
        <v>0</v>
      </c>
      <c r="Q70" s="37">
        <v>0</v>
      </c>
      <c r="R70" s="36">
        <v>-1</v>
      </c>
      <c r="S70" s="39">
        <f t="shared" si="2"/>
        <v>0</v>
      </c>
      <c r="T70" s="34"/>
      <c r="U70" s="12" t="s">
        <v>60</v>
      </c>
      <c r="V70" s="8">
        <f t="shared" si="3"/>
        <v>0</v>
      </c>
    </row>
    <row r="71" spans="1:22">
      <c r="A71" s="34" t="s">
        <v>19</v>
      </c>
      <c r="B71" s="34" t="s">
        <v>63</v>
      </c>
      <c r="C71" s="5" t="s">
        <v>92</v>
      </c>
      <c r="D71" s="35" t="s">
        <v>84</v>
      </c>
      <c r="E71" s="36" t="s">
        <v>17</v>
      </c>
      <c r="F71" s="37">
        <v>50</v>
      </c>
      <c r="G71" s="38">
        <v>0.02</v>
      </c>
      <c r="H71" s="34">
        <v>0.9793003429169147</v>
      </c>
      <c r="I71" s="35">
        <v>-8.5511779616458594E-4</v>
      </c>
      <c r="J71" s="35">
        <v>0.18681312631454439</v>
      </c>
      <c r="K71" s="35">
        <v>-12.216206648232435</v>
      </c>
      <c r="L71" s="35">
        <v>454.9663468581241</v>
      </c>
      <c r="M71" s="35">
        <v>0</v>
      </c>
      <c r="N71" s="35">
        <v>0</v>
      </c>
      <c r="O71" s="35">
        <v>0</v>
      </c>
      <c r="P71" s="36">
        <v>12</v>
      </c>
      <c r="Q71" s="37">
        <v>84</v>
      </c>
      <c r="R71" s="36">
        <v>14</v>
      </c>
      <c r="S71" s="39">
        <f t="shared" si="2"/>
        <v>84</v>
      </c>
      <c r="T71" s="34" t="s">
        <v>51</v>
      </c>
      <c r="U71" s="12">
        <f>(((alpha*(speed^3))+(beta*(speed^2))+(ceta*speed))+delta)</f>
        <v>240.12666942409021</v>
      </c>
      <c r="V71" s="8">
        <f t="shared" si="3"/>
        <v>84</v>
      </c>
    </row>
    <row r="72" spans="1:22">
      <c r="A72" s="34" t="s">
        <v>19</v>
      </c>
      <c r="B72" s="34" t="s">
        <v>63</v>
      </c>
      <c r="C72" s="5" t="s">
        <v>92</v>
      </c>
      <c r="D72" s="35" t="s">
        <v>84</v>
      </c>
      <c r="E72" s="36" t="s">
        <v>15</v>
      </c>
      <c r="F72" s="37">
        <v>100</v>
      </c>
      <c r="G72" s="38">
        <v>0.02</v>
      </c>
      <c r="H72" s="34">
        <v>0.96294435058976757</v>
      </c>
      <c r="I72" s="35">
        <v>5.4908389150792457E-6</v>
      </c>
      <c r="J72" s="35">
        <v>2.4853380833262809E-3</v>
      </c>
      <c r="K72" s="35">
        <v>-0.2985907672547386</v>
      </c>
      <c r="L72" s="35">
        <v>12.510280112211529</v>
      </c>
      <c r="M72" s="35">
        <v>0</v>
      </c>
      <c r="N72" s="35">
        <v>0</v>
      </c>
      <c r="O72" s="35">
        <v>0</v>
      </c>
      <c r="P72" s="36">
        <v>12</v>
      </c>
      <c r="Q72" s="37">
        <v>82</v>
      </c>
      <c r="R72" s="36">
        <v>14</v>
      </c>
      <c r="S72" s="39">
        <f t="shared" si="2"/>
        <v>82</v>
      </c>
      <c r="T72" s="34" t="s">
        <v>51</v>
      </c>
      <c r="U72" s="12">
        <f>(((alpha*(speed^3))+(beta*(speed^2))+(ceta*speed))+delta)</f>
        <v>7.7647233405382892</v>
      </c>
      <c r="V72" s="8">
        <f t="shared" si="3"/>
        <v>82</v>
      </c>
    </row>
    <row r="73" spans="1:22">
      <c r="A73" s="34" t="s">
        <v>19</v>
      </c>
      <c r="B73" s="34" t="s">
        <v>63</v>
      </c>
      <c r="C73" s="5" t="s">
        <v>92</v>
      </c>
      <c r="D73" s="35" t="s">
        <v>84</v>
      </c>
      <c r="E73" s="36" t="s">
        <v>16</v>
      </c>
      <c r="F73" s="37">
        <v>100</v>
      </c>
      <c r="G73" s="38">
        <v>0.02</v>
      </c>
      <c r="H73" s="34">
        <v>0.96358747238362608</v>
      </c>
      <c r="I73" s="35">
        <v>29.722040894468378</v>
      </c>
      <c r="J73" s="35">
        <v>1.010692050007729</v>
      </c>
      <c r="K73" s="35">
        <v>-0.50321505020296675</v>
      </c>
      <c r="L73" s="35">
        <v>0</v>
      </c>
      <c r="M73" s="35">
        <v>0</v>
      </c>
      <c r="N73" s="35">
        <v>0</v>
      </c>
      <c r="O73" s="35">
        <v>0</v>
      </c>
      <c r="P73" s="36">
        <v>12</v>
      </c>
      <c r="Q73" s="37">
        <v>82</v>
      </c>
      <c r="R73" s="36">
        <v>0</v>
      </c>
      <c r="S73" s="39">
        <f t="shared" si="2"/>
        <v>82</v>
      </c>
      <c r="T73" s="34" t="s">
        <v>29</v>
      </c>
      <c r="U73" s="12">
        <f>((alpha*(beta^speed))*(speed^ceta))</f>
        <v>7.7404170504856431</v>
      </c>
      <c r="V73" s="8">
        <f t="shared" si="3"/>
        <v>82</v>
      </c>
    </row>
    <row r="74" spans="1:22">
      <c r="A74" s="34" t="s">
        <v>19</v>
      </c>
      <c r="B74" s="34" t="s">
        <v>63</v>
      </c>
      <c r="C74" s="5" t="s">
        <v>92</v>
      </c>
      <c r="D74" s="35" t="s">
        <v>84</v>
      </c>
      <c r="E74" s="36" t="s">
        <v>14</v>
      </c>
      <c r="F74" s="37">
        <v>100</v>
      </c>
      <c r="G74" s="38">
        <v>0.02</v>
      </c>
      <c r="H74" s="34">
        <v>0.99144507197244991</v>
      </c>
      <c r="I74" s="35">
        <v>54.445695868139836</v>
      </c>
      <c r="J74" s="35">
        <v>0.99419990893105747</v>
      </c>
      <c r="K74" s="35">
        <v>-0.66201493016672119</v>
      </c>
      <c r="L74" s="35">
        <v>0</v>
      </c>
      <c r="M74" s="35">
        <v>0</v>
      </c>
      <c r="N74" s="35">
        <v>0</v>
      </c>
      <c r="O74" s="35">
        <v>0</v>
      </c>
      <c r="P74" s="36">
        <v>12</v>
      </c>
      <c r="Q74" s="37">
        <v>82</v>
      </c>
      <c r="R74" s="36">
        <v>0</v>
      </c>
      <c r="S74" s="39">
        <f t="shared" si="2"/>
        <v>82</v>
      </c>
      <c r="T74" s="34" t="s">
        <v>29</v>
      </c>
      <c r="U74" s="12">
        <f>((alpha*(beta^speed))*(speed^ceta))</f>
        <v>1.8274065145575449</v>
      </c>
      <c r="V74" s="8">
        <f t="shared" si="3"/>
        <v>82</v>
      </c>
    </row>
    <row r="75" spans="1:22">
      <c r="A75" s="34" t="s">
        <v>19</v>
      </c>
      <c r="B75" s="34" t="s">
        <v>63</v>
      </c>
      <c r="C75" s="5" t="s">
        <v>92</v>
      </c>
      <c r="D75" s="35" t="s">
        <v>84</v>
      </c>
      <c r="E75" s="36" t="s">
        <v>18</v>
      </c>
      <c r="F75" s="37">
        <v>100</v>
      </c>
      <c r="G75" s="38">
        <v>0.02</v>
      </c>
      <c r="H75" s="34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6">
        <v>0</v>
      </c>
      <c r="Q75" s="37">
        <v>0</v>
      </c>
      <c r="R75" s="36">
        <v>-1</v>
      </c>
      <c r="S75" s="39">
        <f t="shared" si="2"/>
        <v>0</v>
      </c>
      <c r="T75" s="34"/>
      <c r="U75" s="12" t="s">
        <v>60</v>
      </c>
      <c r="V75" s="8">
        <f t="shared" si="3"/>
        <v>0</v>
      </c>
    </row>
    <row r="76" spans="1:22">
      <c r="A76" s="34" t="s">
        <v>19</v>
      </c>
      <c r="B76" s="34" t="s">
        <v>63</v>
      </c>
      <c r="C76" s="5" t="s">
        <v>92</v>
      </c>
      <c r="D76" s="35" t="s">
        <v>84</v>
      </c>
      <c r="E76" s="36" t="s">
        <v>17</v>
      </c>
      <c r="F76" s="37">
        <v>100</v>
      </c>
      <c r="G76" s="38">
        <v>0.02</v>
      </c>
      <c r="H76" s="34">
        <v>0.97396829401274232</v>
      </c>
      <c r="I76" s="35">
        <v>-7.8767974961275978E-4</v>
      </c>
      <c r="J76" s="35">
        <v>0.18240034317387513</v>
      </c>
      <c r="K76" s="35">
        <v>-12.148838311152964</v>
      </c>
      <c r="L76" s="35">
        <v>478.36802892339421</v>
      </c>
      <c r="M76" s="35">
        <v>0</v>
      </c>
      <c r="N76" s="35">
        <v>0</v>
      </c>
      <c r="O76" s="35">
        <v>0</v>
      </c>
      <c r="P76" s="36">
        <v>12</v>
      </c>
      <c r="Q76" s="37">
        <v>82</v>
      </c>
      <c r="R76" s="36">
        <v>14</v>
      </c>
      <c r="S76" s="39">
        <f t="shared" si="2"/>
        <v>82</v>
      </c>
      <c r="T76" s="34" t="s">
        <v>51</v>
      </c>
      <c r="U76" s="12">
        <f>(((alpha*(speed^3))+(beta*(speed^2))+(ceta*speed))+delta)</f>
        <v>274.32178672549929</v>
      </c>
      <c r="V76" s="8">
        <f t="shared" si="3"/>
        <v>82</v>
      </c>
    </row>
    <row r="77" spans="1:22">
      <c r="A77" s="34" t="s">
        <v>19</v>
      </c>
      <c r="B77" s="34" t="s">
        <v>63</v>
      </c>
      <c r="C77" s="5" t="s">
        <v>92</v>
      </c>
      <c r="D77" s="35" t="s">
        <v>84</v>
      </c>
      <c r="E77" s="36" t="s">
        <v>15</v>
      </c>
      <c r="F77" s="37">
        <v>0</v>
      </c>
      <c r="G77" s="38">
        <v>0.04</v>
      </c>
      <c r="H77" s="34">
        <v>0.95795535335160975</v>
      </c>
      <c r="I77" s="35">
        <v>1.3429875006781376E-5</v>
      </c>
      <c r="J77" s="35">
        <v>1.7283151752460137E-3</v>
      </c>
      <c r="K77" s="35">
        <v>-0.28555887433615884</v>
      </c>
      <c r="L77" s="35">
        <v>12.427878842757513</v>
      </c>
      <c r="M77" s="35">
        <v>0</v>
      </c>
      <c r="N77" s="35">
        <v>0</v>
      </c>
      <c r="O77" s="35">
        <v>0</v>
      </c>
      <c r="P77" s="36">
        <v>12</v>
      </c>
      <c r="Q77" s="37">
        <v>83</v>
      </c>
      <c r="R77" s="36">
        <v>14</v>
      </c>
      <c r="S77" s="39">
        <f t="shared" si="2"/>
        <v>83</v>
      </c>
      <c r="T77" s="34" t="s">
        <v>51</v>
      </c>
      <c r="U77" s="12">
        <f>(((alpha*(speed^3))+(beta*(speed^2))+(ceta*speed))+delta)</f>
        <v>8.3118834556286192</v>
      </c>
      <c r="V77" s="8">
        <f t="shared" si="3"/>
        <v>83</v>
      </c>
    </row>
    <row r="78" spans="1:22">
      <c r="A78" s="34" t="s">
        <v>19</v>
      </c>
      <c r="B78" s="34" t="s">
        <v>63</v>
      </c>
      <c r="C78" s="5" t="s">
        <v>92</v>
      </c>
      <c r="D78" s="35" t="s">
        <v>84</v>
      </c>
      <c r="E78" s="36" t="s">
        <v>16</v>
      </c>
      <c r="F78" s="37">
        <v>0</v>
      </c>
      <c r="G78" s="38">
        <v>0.04</v>
      </c>
      <c r="H78" s="34">
        <v>0.97298139256427518</v>
      </c>
      <c r="I78" s="35">
        <v>27.56420367067706</v>
      </c>
      <c r="J78" s="35">
        <v>1.0109646278442042</v>
      </c>
      <c r="K78" s="35">
        <v>-0.48384500719924489</v>
      </c>
      <c r="L78" s="35">
        <v>0</v>
      </c>
      <c r="M78" s="35">
        <v>0</v>
      </c>
      <c r="N78" s="35">
        <v>0</v>
      </c>
      <c r="O78" s="35">
        <v>0</v>
      </c>
      <c r="P78" s="36">
        <v>12</v>
      </c>
      <c r="Q78" s="37">
        <v>83</v>
      </c>
      <c r="R78" s="36">
        <v>0</v>
      </c>
      <c r="S78" s="39">
        <f t="shared" si="2"/>
        <v>83</v>
      </c>
      <c r="T78" s="34" t="s">
        <v>29</v>
      </c>
      <c r="U78" s="12">
        <f>((alpha*(beta^speed))*(speed^ceta))</f>
        <v>8.033296956935466</v>
      </c>
      <c r="V78" s="8">
        <f t="shared" si="3"/>
        <v>83</v>
      </c>
    </row>
    <row r="79" spans="1:22">
      <c r="A79" s="34" t="s">
        <v>19</v>
      </c>
      <c r="B79" s="34" t="s">
        <v>63</v>
      </c>
      <c r="C79" s="5" t="s">
        <v>92</v>
      </c>
      <c r="D79" s="35" t="s">
        <v>84</v>
      </c>
      <c r="E79" s="36" t="s">
        <v>14</v>
      </c>
      <c r="F79" s="37">
        <v>0</v>
      </c>
      <c r="G79" s="38">
        <v>0.04</v>
      </c>
      <c r="H79" s="34">
        <v>0.99273038565813032</v>
      </c>
      <c r="I79" s="35">
        <v>52.937745966508551</v>
      </c>
      <c r="J79" s="35">
        <v>0.99139547003426209</v>
      </c>
      <c r="K79" s="35">
        <v>-0.60822246654609446</v>
      </c>
      <c r="L79" s="35">
        <v>0</v>
      </c>
      <c r="M79" s="35">
        <v>0</v>
      </c>
      <c r="N79" s="35">
        <v>0</v>
      </c>
      <c r="O79" s="35">
        <v>0</v>
      </c>
      <c r="P79" s="36">
        <v>12</v>
      </c>
      <c r="Q79" s="37">
        <v>83</v>
      </c>
      <c r="R79" s="36">
        <v>0</v>
      </c>
      <c r="S79" s="39">
        <f t="shared" si="2"/>
        <v>83</v>
      </c>
      <c r="T79" s="34" t="s">
        <v>29</v>
      </c>
      <c r="U79" s="12">
        <f>((alpha*(beta^speed))*(speed^ceta))</f>
        <v>1.75806220678009</v>
      </c>
      <c r="V79" s="8">
        <f t="shared" si="3"/>
        <v>83</v>
      </c>
    </row>
    <row r="80" spans="1:22">
      <c r="A80" s="34" t="s">
        <v>19</v>
      </c>
      <c r="B80" s="34" t="s">
        <v>63</v>
      </c>
      <c r="C80" s="5" t="s">
        <v>92</v>
      </c>
      <c r="D80" s="35" t="s">
        <v>84</v>
      </c>
      <c r="E80" s="36" t="s">
        <v>18</v>
      </c>
      <c r="F80" s="37">
        <v>0</v>
      </c>
      <c r="G80" s="38">
        <v>0.04</v>
      </c>
      <c r="H80" s="34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6">
        <v>0</v>
      </c>
      <c r="Q80" s="37">
        <v>0</v>
      </c>
      <c r="R80" s="36">
        <v>-1</v>
      </c>
      <c r="S80" s="39">
        <f t="shared" si="2"/>
        <v>0</v>
      </c>
      <c r="T80" s="34"/>
      <c r="U80" s="12" t="s">
        <v>60</v>
      </c>
      <c r="V80" s="8">
        <f t="shared" si="3"/>
        <v>0</v>
      </c>
    </row>
    <row r="81" spans="1:22">
      <c r="A81" s="34" t="s">
        <v>19</v>
      </c>
      <c r="B81" s="34" t="s">
        <v>63</v>
      </c>
      <c r="C81" s="5" t="s">
        <v>92</v>
      </c>
      <c r="D81" s="35" t="s">
        <v>84</v>
      </c>
      <c r="E81" s="36" t="s">
        <v>17</v>
      </c>
      <c r="F81" s="37">
        <v>0</v>
      </c>
      <c r="G81" s="38">
        <v>0.04</v>
      </c>
      <c r="H81" s="34">
        <v>0.97641966708491434</v>
      </c>
      <c r="I81" s="35">
        <v>-7.4693881059160431E-4</v>
      </c>
      <c r="J81" s="35">
        <v>0.17881497207878583</v>
      </c>
      <c r="K81" s="35">
        <v>-12.005236850792405</v>
      </c>
      <c r="L81" s="35">
        <v>475.42263421255524</v>
      </c>
      <c r="M81" s="35">
        <v>0</v>
      </c>
      <c r="N81" s="35">
        <v>0</v>
      </c>
      <c r="O81" s="35">
        <v>0</v>
      </c>
      <c r="P81" s="36">
        <v>12</v>
      </c>
      <c r="Q81" s="37">
        <v>83</v>
      </c>
      <c r="R81" s="36">
        <v>14</v>
      </c>
      <c r="S81" s="39">
        <f t="shared" si="2"/>
        <v>83</v>
      </c>
      <c r="T81" s="34" t="s">
        <v>51</v>
      </c>
      <c r="U81" s="12">
        <f>(((alpha*(speed^3))+(beta*(speed^2))+(ceta*speed))+delta)</f>
        <v>283.75441655579942</v>
      </c>
      <c r="V81" s="8">
        <f t="shared" si="3"/>
        <v>83</v>
      </c>
    </row>
    <row r="82" spans="1:22">
      <c r="A82" s="34" t="s">
        <v>19</v>
      </c>
      <c r="B82" s="34" t="s">
        <v>63</v>
      </c>
      <c r="C82" s="5" t="s">
        <v>92</v>
      </c>
      <c r="D82" s="35" t="s">
        <v>84</v>
      </c>
      <c r="E82" s="36" t="s">
        <v>15</v>
      </c>
      <c r="F82" s="37">
        <v>50</v>
      </c>
      <c r="G82" s="38">
        <v>0.04</v>
      </c>
      <c r="H82" s="34">
        <v>0.94465182781402623</v>
      </c>
      <c r="I82" s="35">
        <v>-1.4082649395542501E-5</v>
      </c>
      <c r="J82" s="35">
        <v>5.3907031618147761E-3</v>
      </c>
      <c r="K82" s="35">
        <v>-0.4050062720639353</v>
      </c>
      <c r="L82" s="35">
        <v>13.904273615240324</v>
      </c>
      <c r="M82" s="35">
        <v>0</v>
      </c>
      <c r="N82" s="35">
        <v>0</v>
      </c>
      <c r="O82" s="35">
        <v>0</v>
      </c>
      <c r="P82" s="36">
        <v>12</v>
      </c>
      <c r="Q82" s="37">
        <v>76</v>
      </c>
      <c r="R82" s="36">
        <v>14</v>
      </c>
      <c r="S82" s="39">
        <f t="shared" si="2"/>
        <v>76</v>
      </c>
      <c r="T82" s="34" t="s">
        <v>51</v>
      </c>
      <c r="U82" s="12">
        <f>(((alpha*(speed^3))+(beta*(speed^2))+(ceta*speed))+delta)</f>
        <v>8.0785532999657228</v>
      </c>
      <c r="V82" s="8">
        <f t="shared" si="3"/>
        <v>76</v>
      </c>
    </row>
    <row r="83" spans="1:22">
      <c r="A83" s="34" t="s">
        <v>19</v>
      </c>
      <c r="B83" s="34" t="s">
        <v>63</v>
      </c>
      <c r="C83" s="5" t="s">
        <v>92</v>
      </c>
      <c r="D83" s="35" t="s">
        <v>84</v>
      </c>
      <c r="E83" s="36" t="s">
        <v>16</v>
      </c>
      <c r="F83" s="37">
        <v>50</v>
      </c>
      <c r="G83" s="38">
        <v>0.04</v>
      </c>
      <c r="H83" s="34">
        <v>0.97828064049781838</v>
      </c>
      <c r="I83" s="35">
        <v>27.280859291262811</v>
      </c>
      <c r="J83" s="35">
        <v>1.0089388440338629</v>
      </c>
      <c r="K83" s="35">
        <v>-0.41512258334759988</v>
      </c>
      <c r="L83" s="35">
        <v>0</v>
      </c>
      <c r="M83" s="35">
        <v>0</v>
      </c>
      <c r="N83" s="35">
        <v>0</v>
      </c>
      <c r="O83" s="35">
        <v>0</v>
      </c>
      <c r="P83" s="36">
        <v>12</v>
      </c>
      <c r="Q83" s="37">
        <v>76</v>
      </c>
      <c r="R83" s="36">
        <v>0</v>
      </c>
      <c r="S83" s="39">
        <f t="shared" si="2"/>
        <v>76</v>
      </c>
      <c r="T83" s="34" t="s">
        <v>29</v>
      </c>
      <c r="U83" s="12">
        <f>((alpha*(beta^speed))*(speed^ceta))</f>
        <v>8.8882833170156594</v>
      </c>
      <c r="V83" s="8">
        <f t="shared" si="3"/>
        <v>76</v>
      </c>
    </row>
    <row r="84" spans="1:22">
      <c r="A84" s="34" t="s">
        <v>19</v>
      </c>
      <c r="B84" s="34" t="s">
        <v>63</v>
      </c>
      <c r="C84" s="5" t="s">
        <v>92</v>
      </c>
      <c r="D84" s="35" t="s">
        <v>84</v>
      </c>
      <c r="E84" s="36" t="s">
        <v>14</v>
      </c>
      <c r="F84" s="37">
        <v>50</v>
      </c>
      <c r="G84" s="38">
        <v>0.04</v>
      </c>
      <c r="H84" s="34">
        <v>0.99387346958256295</v>
      </c>
      <c r="I84" s="35">
        <v>-1.1997288394534602</v>
      </c>
      <c r="J84" s="35">
        <v>99.747461183118205</v>
      </c>
      <c r="K84" s="35">
        <v>-0.2370631943672456</v>
      </c>
      <c r="L84" s="35">
        <v>0.71679962592796809</v>
      </c>
      <c r="M84" s="35">
        <v>1.9399231311831861E-3</v>
      </c>
      <c r="N84" s="35">
        <v>0</v>
      </c>
      <c r="O84" s="35">
        <v>0</v>
      </c>
      <c r="P84" s="36">
        <v>12</v>
      </c>
      <c r="Q84" s="37">
        <v>76</v>
      </c>
      <c r="R84" s="36">
        <v>10</v>
      </c>
      <c r="S84" s="39">
        <f t="shared" si="2"/>
        <v>76</v>
      </c>
      <c r="T84" s="34" t="s">
        <v>44</v>
      </c>
      <c r="U84" s="12">
        <f>(alpha+(beta/(1+EXP((((-1)*ceta)+(delta*LN(speed)))+(epsilon*speed)))))</f>
        <v>1.7561460599933081</v>
      </c>
      <c r="V84" s="8">
        <f t="shared" si="3"/>
        <v>76</v>
      </c>
    </row>
    <row r="85" spans="1:22">
      <c r="A85" s="34" t="s">
        <v>19</v>
      </c>
      <c r="B85" s="34" t="s">
        <v>63</v>
      </c>
      <c r="C85" s="5" t="s">
        <v>92</v>
      </c>
      <c r="D85" s="35" t="s">
        <v>84</v>
      </c>
      <c r="E85" s="36" t="s">
        <v>18</v>
      </c>
      <c r="F85" s="37">
        <v>50</v>
      </c>
      <c r="G85" s="38">
        <v>0.04</v>
      </c>
      <c r="H85" s="34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6">
        <v>0</v>
      </c>
      <c r="Q85" s="37">
        <v>0</v>
      </c>
      <c r="R85" s="36">
        <v>-1</v>
      </c>
      <c r="S85" s="39">
        <f t="shared" si="2"/>
        <v>0</v>
      </c>
      <c r="T85" s="34"/>
      <c r="U85" s="12" t="s">
        <v>60</v>
      </c>
      <c r="V85" s="8">
        <f t="shared" si="3"/>
        <v>0</v>
      </c>
    </row>
    <row r="86" spans="1:22">
      <c r="A86" s="34" t="s">
        <v>19</v>
      </c>
      <c r="B86" s="34" t="s">
        <v>63</v>
      </c>
      <c r="C86" s="5" t="s">
        <v>92</v>
      </c>
      <c r="D86" s="35" t="s">
        <v>84</v>
      </c>
      <c r="E86" s="36" t="s">
        <v>17</v>
      </c>
      <c r="F86" s="37">
        <v>50</v>
      </c>
      <c r="G86" s="38">
        <v>0.04</v>
      </c>
      <c r="H86" s="34">
        <v>0.97687121417298617</v>
      </c>
      <c r="I86" s="35">
        <v>1619.6651816114934</v>
      </c>
      <c r="J86" s="35">
        <v>1.0139215231426808</v>
      </c>
      <c r="K86" s="35">
        <v>-0.62784564743191684</v>
      </c>
      <c r="L86" s="35">
        <v>0</v>
      </c>
      <c r="M86" s="35">
        <v>0</v>
      </c>
      <c r="N86" s="35">
        <v>0</v>
      </c>
      <c r="O86" s="35">
        <v>0</v>
      </c>
      <c r="P86" s="36">
        <v>12</v>
      </c>
      <c r="Q86" s="37">
        <v>76</v>
      </c>
      <c r="R86" s="36">
        <v>0</v>
      </c>
      <c r="S86" s="39">
        <f t="shared" si="2"/>
        <v>76</v>
      </c>
      <c r="T86" s="34" t="s">
        <v>29</v>
      </c>
      <c r="U86" s="12">
        <f>((alpha*(beta^speed))*(speed^ceta))</f>
        <v>305.41799737566265</v>
      </c>
      <c r="V86" s="8">
        <f t="shared" si="3"/>
        <v>76</v>
      </c>
    </row>
    <row r="87" spans="1:22">
      <c r="A87" s="34" t="s">
        <v>19</v>
      </c>
      <c r="B87" s="34" t="s">
        <v>63</v>
      </c>
      <c r="C87" s="5" t="s">
        <v>92</v>
      </c>
      <c r="D87" s="35" t="s">
        <v>84</v>
      </c>
      <c r="E87" s="36" t="s">
        <v>15</v>
      </c>
      <c r="F87" s="37">
        <v>100</v>
      </c>
      <c r="G87" s="38">
        <v>0.04</v>
      </c>
      <c r="H87" s="34">
        <v>0.9528513700099609</v>
      </c>
      <c r="I87" s="35">
        <v>-2.3184546914129799E-5</v>
      </c>
      <c r="J87" s="35">
        <v>5.8603955249024418E-3</v>
      </c>
      <c r="K87" s="35">
        <v>-0.39858195153717002</v>
      </c>
      <c r="L87" s="35">
        <v>14.535611760350694</v>
      </c>
      <c r="M87" s="35">
        <v>0</v>
      </c>
      <c r="N87" s="35">
        <v>0</v>
      </c>
      <c r="O87" s="35">
        <v>0</v>
      </c>
      <c r="P87" s="36">
        <v>12</v>
      </c>
      <c r="Q87" s="37">
        <v>68</v>
      </c>
      <c r="R87" s="36">
        <v>14</v>
      </c>
      <c r="S87" s="39">
        <f t="shared" si="2"/>
        <v>68</v>
      </c>
      <c r="T87" s="34" t="s">
        <v>51</v>
      </c>
      <c r="U87" s="12">
        <f>(((alpha*(speed^3))+(beta*(speed^2))+(ceta*speed))+delta)</f>
        <v>7.2405445076683641</v>
      </c>
      <c r="V87" s="8">
        <f t="shared" si="3"/>
        <v>68</v>
      </c>
    </row>
    <row r="88" spans="1:22">
      <c r="A88" s="34" t="s">
        <v>19</v>
      </c>
      <c r="B88" s="34" t="s">
        <v>63</v>
      </c>
      <c r="C88" s="5" t="s">
        <v>92</v>
      </c>
      <c r="D88" s="35" t="s">
        <v>84</v>
      </c>
      <c r="E88" s="36" t="s">
        <v>16</v>
      </c>
      <c r="F88" s="37">
        <v>100</v>
      </c>
      <c r="G88" s="38">
        <v>0.04</v>
      </c>
      <c r="H88" s="34">
        <v>0.98467395965266391</v>
      </c>
      <c r="I88" s="35">
        <v>26.399262256127489</v>
      </c>
      <c r="J88" s="35">
        <v>1.0066507934840339</v>
      </c>
      <c r="K88" s="35">
        <v>-0.3458091159065198</v>
      </c>
      <c r="L88" s="35">
        <v>0</v>
      </c>
      <c r="M88" s="35">
        <v>0</v>
      </c>
      <c r="N88" s="35">
        <v>0</v>
      </c>
      <c r="O88" s="35">
        <v>0</v>
      </c>
      <c r="P88" s="36">
        <v>12</v>
      </c>
      <c r="Q88" s="37">
        <v>68</v>
      </c>
      <c r="R88" s="36">
        <v>0</v>
      </c>
      <c r="S88" s="39">
        <f t="shared" si="2"/>
        <v>68</v>
      </c>
      <c r="T88" s="34" t="s">
        <v>29</v>
      </c>
      <c r="U88" s="12">
        <f>((alpha*(beta^speed))*(speed^ceta))</f>
        <v>9.6306286496371278</v>
      </c>
      <c r="V88" s="8">
        <f t="shared" si="3"/>
        <v>68</v>
      </c>
    </row>
    <row r="89" spans="1:22">
      <c r="A89" s="34" t="s">
        <v>19</v>
      </c>
      <c r="B89" s="34" t="s">
        <v>63</v>
      </c>
      <c r="C89" s="5" t="s">
        <v>92</v>
      </c>
      <c r="D89" s="35" t="s">
        <v>84</v>
      </c>
      <c r="E89" s="36" t="s">
        <v>14</v>
      </c>
      <c r="F89" s="37">
        <v>100</v>
      </c>
      <c r="G89" s="38">
        <v>0.04</v>
      </c>
      <c r="H89" s="34">
        <v>0.99294242449981662</v>
      </c>
      <c r="I89" s="35">
        <v>55.223347160541088</v>
      </c>
      <c r="J89" s="35">
        <v>0.99038934043211413</v>
      </c>
      <c r="K89" s="35">
        <v>-0.63919174477299534</v>
      </c>
      <c r="L89" s="35">
        <v>0</v>
      </c>
      <c r="M89" s="35">
        <v>0</v>
      </c>
      <c r="N89" s="35">
        <v>0</v>
      </c>
      <c r="O89" s="35">
        <v>0</v>
      </c>
      <c r="P89" s="36">
        <v>12</v>
      </c>
      <c r="Q89" s="37">
        <v>68</v>
      </c>
      <c r="R89" s="36">
        <v>0</v>
      </c>
      <c r="S89" s="39">
        <f t="shared" si="2"/>
        <v>68</v>
      </c>
      <c r="T89" s="34" t="s">
        <v>29</v>
      </c>
      <c r="U89" s="12">
        <f>((alpha*(beta^speed))*(speed^ceta))</f>
        <v>1.9302042134972253</v>
      </c>
      <c r="V89" s="8">
        <f t="shared" si="3"/>
        <v>68</v>
      </c>
    </row>
    <row r="90" spans="1:22">
      <c r="A90" s="34" t="s">
        <v>19</v>
      </c>
      <c r="B90" s="34" t="s">
        <v>63</v>
      </c>
      <c r="C90" s="5" t="s">
        <v>92</v>
      </c>
      <c r="D90" s="35" t="s">
        <v>84</v>
      </c>
      <c r="E90" s="36" t="s">
        <v>18</v>
      </c>
      <c r="F90" s="37">
        <v>100</v>
      </c>
      <c r="G90" s="38">
        <v>0.04</v>
      </c>
      <c r="H90" s="34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6">
        <v>0</v>
      </c>
      <c r="Q90" s="37">
        <v>0</v>
      </c>
      <c r="R90" s="36">
        <v>-1</v>
      </c>
      <c r="S90" s="39">
        <f t="shared" si="2"/>
        <v>0</v>
      </c>
      <c r="T90" s="34"/>
      <c r="U90" s="12" t="s">
        <v>60</v>
      </c>
      <c r="V90" s="8">
        <f t="shared" si="3"/>
        <v>0</v>
      </c>
    </row>
    <row r="91" spans="1:22">
      <c r="A91" s="34" t="s">
        <v>19</v>
      </c>
      <c r="B91" s="34" t="s">
        <v>63</v>
      </c>
      <c r="C91" s="5" t="s">
        <v>92</v>
      </c>
      <c r="D91" s="35" t="s">
        <v>84</v>
      </c>
      <c r="E91" s="36" t="s">
        <v>17</v>
      </c>
      <c r="F91" s="37">
        <v>100</v>
      </c>
      <c r="G91" s="38">
        <v>0.04</v>
      </c>
      <c r="H91" s="34">
        <v>0.98186401899911413</v>
      </c>
      <c r="I91" s="35">
        <v>1333.768391451423</v>
      </c>
      <c r="J91" s="35">
        <v>1.0101585462495997</v>
      </c>
      <c r="K91" s="35">
        <v>-0.49804022474086274</v>
      </c>
      <c r="L91" s="35">
        <v>0</v>
      </c>
      <c r="M91" s="35">
        <v>0</v>
      </c>
      <c r="N91" s="35">
        <v>0</v>
      </c>
      <c r="O91" s="35">
        <v>0</v>
      </c>
      <c r="P91" s="36">
        <v>12</v>
      </c>
      <c r="Q91" s="37">
        <v>68</v>
      </c>
      <c r="R91" s="36">
        <v>0</v>
      </c>
      <c r="S91" s="39">
        <f t="shared" si="2"/>
        <v>68</v>
      </c>
      <c r="T91" s="34" t="s">
        <v>29</v>
      </c>
      <c r="U91" s="12">
        <f>((alpha*(beta^speed))*(speed^ceta))</f>
        <v>324.26954121458516</v>
      </c>
      <c r="V91" s="8">
        <f t="shared" si="3"/>
        <v>68</v>
      </c>
    </row>
    <row r="92" spans="1:22">
      <c r="A92" s="34" t="s">
        <v>19</v>
      </c>
      <c r="B92" s="34" t="s">
        <v>63</v>
      </c>
      <c r="C92" s="5" t="s">
        <v>92</v>
      </c>
      <c r="D92" s="35" t="s">
        <v>84</v>
      </c>
      <c r="E92" s="36" t="s">
        <v>15</v>
      </c>
      <c r="F92" s="37">
        <v>0</v>
      </c>
      <c r="G92" s="38">
        <v>0.06</v>
      </c>
      <c r="H92" s="34">
        <v>0.9448481527904784</v>
      </c>
      <c r="I92" s="35">
        <v>-2.6652720289535094E-5</v>
      </c>
      <c r="J92" s="35">
        <v>7.2115062121100538E-3</v>
      </c>
      <c r="K92" s="35">
        <v>-0.47777475970147304</v>
      </c>
      <c r="L92" s="35">
        <v>14.714859045283944</v>
      </c>
      <c r="M92" s="35">
        <v>0</v>
      </c>
      <c r="N92" s="35">
        <v>0</v>
      </c>
      <c r="O92" s="35">
        <v>0</v>
      </c>
      <c r="P92" s="36">
        <v>12</v>
      </c>
      <c r="Q92" s="37">
        <v>74</v>
      </c>
      <c r="R92" s="36">
        <v>14</v>
      </c>
      <c r="S92" s="39">
        <f t="shared" si="2"/>
        <v>74</v>
      </c>
      <c r="T92" s="34" t="s">
        <v>51</v>
      </c>
      <c r="U92" s="12">
        <f>(((alpha*(speed^3))+(beta*(speed^2))+(ceta*speed))+delta)</f>
        <v>8.049412918283025</v>
      </c>
      <c r="V92" s="8">
        <f t="shared" si="3"/>
        <v>74</v>
      </c>
    </row>
    <row r="93" spans="1:22">
      <c r="A93" s="34" t="s">
        <v>19</v>
      </c>
      <c r="B93" s="34" t="s">
        <v>63</v>
      </c>
      <c r="C93" s="5" t="s">
        <v>92</v>
      </c>
      <c r="D93" s="35" t="s">
        <v>84</v>
      </c>
      <c r="E93" s="36" t="s">
        <v>16</v>
      </c>
      <c r="F93" s="37">
        <v>0</v>
      </c>
      <c r="G93" s="38">
        <v>0.06</v>
      </c>
      <c r="H93" s="34">
        <v>0.98313363801836318</v>
      </c>
      <c r="I93" s="35">
        <v>53.400850363947235</v>
      </c>
      <c r="J93" s="35">
        <v>-0.82331120381780865</v>
      </c>
      <c r="K93" s="35">
        <v>1.9558233831874345</v>
      </c>
      <c r="L93" s="35">
        <v>0.31369583406646812</v>
      </c>
      <c r="M93" s="35">
        <v>0</v>
      </c>
      <c r="N93" s="35">
        <v>0</v>
      </c>
      <c r="O93" s="35">
        <v>0</v>
      </c>
      <c r="P93" s="36">
        <v>12</v>
      </c>
      <c r="Q93" s="37">
        <v>74</v>
      </c>
      <c r="R93" s="36">
        <v>1</v>
      </c>
      <c r="S93" s="39">
        <f t="shared" si="2"/>
        <v>74</v>
      </c>
      <c r="T93" s="34" t="s">
        <v>30</v>
      </c>
      <c r="U93" s="12">
        <f>((alpha*(speed^beta))+(ceta*(speed^delta)))</f>
        <v>9.089497153185123</v>
      </c>
      <c r="V93" s="8">
        <f t="shared" si="3"/>
        <v>74</v>
      </c>
    </row>
    <row r="94" spans="1:22">
      <c r="A94" s="34" t="s">
        <v>19</v>
      </c>
      <c r="B94" s="34" t="s">
        <v>63</v>
      </c>
      <c r="C94" s="5" t="s">
        <v>92</v>
      </c>
      <c r="D94" s="35" t="s">
        <v>84</v>
      </c>
      <c r="E94" s="36" t="s">
        <v>14</v>
      </c>
      <c r="F94" s="37">
        <v>0</v>
      </c>
      <c r="G94" s="38">
        <v>0.06</v>
      </c>
      <c r="H94" s="34">
        <v>0.9944430888075928</v>
      </c>
      <c r="I94" s="35">
        <v>-1.2203967303866168</v>
      </c>
      <c r="J94" s="35">
        <v>109.08810376767806</v>
      </c>
      <c r="K94" s="35">
        <v>-0.2697180279913638</v>
      </c>
      <c r="L94" s="35">
        <v>0.73044709507287575</v>
      </c>
      <c r="M94" s="35">
        <v>1.9138713856546421E-3</v>
      </c>
      <c r="N94" s="35">
        <v>0</v>
      </c>
      <c r="O94" s="35">
        <v>0</v>
      </c>
      <c r="P94" s="36">
        <v>12</v>
      </c>
      <c r="Q94" s="37">
        <v>74</v>
      </c>
      <c r="R94" s="36">
        <v>10</v>
      </c>
      <c r="S94" s="39">
        <f t="shared" si="2"/>
        <v>74</v>
      </c>
      <c r="T94" s="34" t="s">
        <v>44</v>
      </c>
      <c r="U94" s="12">
        <f>(alpha+(beta/(1+EXP((((-1)*ceta)+(delta*LN(speed)))+(epsilon*speed)))))</f>
        <v>1.8101574851753648</v>
      </c>
      <c r="V94" s="8">
        <f t="shared" si="3"/>
        <v>74</v>
      </c>
    </row>
    <row r="95" spans="1:22">
      <c r="A95" s="34" t="s">
        <v>19</v>
      </c>
      <c r="B95" s="34" t="s">
        <v>63</v>
      </c>
      <c r="C95" s="5" t="s">
        <v>92</v>
      </c>
      <c r="D95" s="35" t="s">
        <v>84</v>
      </c>
      <c r="E95" s="36" t="s">
        <v>18</v>
      </c>
      <c r="F95" s="37">
        <v>0</v>
      </c>
      <c r="G95" s="38">
        <v>0.06</v>
      </c>
      <c r="H95" s="34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6">
        <v>0</v>
      </c>
      <c r="Q95" s="37">
        <v>0</v>
      </c>
      <c r="R95" s="36">
        <v>-1</v>
      </c>
      <c r="S95" s="39">
        <f t="shared" si="2"/>
        <v>0</v>
      </c>
      <c r="T95" s="34"/>
      <c r="U95" s="12" t="s">
        <v>60</v>
      </c>
      <c r="V95" s="8">
        <f t="shared" si="3"/>
        <v>0</v>
      </c>
    </row>
    <row r="96" spans="1:22">
      <c r="A96" s="34" t="s">
        <v>19</v>
      </c>
      <c r="B96" s="34" t="s">
        <v>63</v>
      </c>
      <c r="C96" s="5" t="s">
        <v>92</v>
      </c>
      <c r="D96" s="35" t="s">
        <v>84</v>
      </c>
      <c r="E96" s="36" t="s">
        <v>17</v>
      </c>
      <c r="F96" s="37">
        <v>0</v>
      </c>
      <c r="G96" s="38">
        <v>0.06</v>
      </c>
      <c r="H96" s="34">
        <v>0.9814715046329231</v>
      </c>
      <c r="I96" s="35">
        <v>1667.4965478073902</v>
      </c>
      <c r="J96" s="35">
        <v>1.0143388224646595</v>
      </c>
      <c r="K96" s="35">
        <v>-0.63227696272146661</v>
      </c>
      <c r="L96" s="35">
        <v>0</v>
      </c>
      <c r="M96" s="35">
        <v>0</v>
      </c>
      <c r="N96" s="35">
        <v>0</v>
      </c>
      <c r="O96" s="35">
        <v>0</v>
      </c>
      <c r="P96" s="36">
        <v>12</v>
      </c>
      <c r="Q96" s="37">
        <v>74</v>
      </c>
      <c r="R96" s="36">
        <v>0</v>
      </c>
      <c r="S96" s="39">
        <f t="shared" si="2"/>
        <v>74</v>
      </c>
      <c r="T96" s="34" t="s">
        <v>29</v>
      </c>
      <c r="U96" s="12">
        <f>((alpha*(beta^speed))*(speed^ceta))</f>
        <v>314.58523095305623</v>
      </c>
      <c r="V96" s="8">
        <f t="shared" si="3"/>
        <v>74</v>
      </c>
    </row>
    <row r="97" spans="1:22">
      <c r="A97" s="34" t="s">
        <v>19</v>
      </c>
      <c r="B97" s="34" t="s">
        <v>63</v>
      </c>
      <c r="C97" s="5" t="s">
        <v>92</v>
      </c>
      <c r="D97" s="35" t="s">
        <v>84</v>
      </c>
      <c r="E97" s="36" t="s">
        <v>15</v>
      </c>
      <c r="F97" s="37">
        <v>50</v>
      </c>
      <c r="G97" s="38">
        <v>0.06</v>
      </c>
      <c r="H97" s="34">
        <v>0.98010661441749281</v>
      </c>
      <c r="I97" s="35">
        <v>15.813726556621063</v>
      </c>
      <c r="J97" s="35">
        <v>-0.21789800154693795</v>
      </c>
      <c r="K97" s="35">
        <v>13688.887603267249</v>
      </c>
      <c r="L97" s="35">
        <v>-3.5768507795466959</v>
      </c>
      <c r="M97" s="35">
        <v>0</v>
      </c>
      <c r="N97" s="35">
        <v>0</v>
      </c>
      <c r="O97" s="35">
        <v>0</v>
      </c>
      <c r="P97" s="36">
        <v>12</v>
      </c>
      <c r="Q97" s="37">
        <v>60</v>
      </c>
      <c r="R97" s="36">
        <v>1</v>
      </c>
      <c r="S97" s="39">
        <f t="shared" si="2"/>
        <v>60</v>
      </c>
      <c r="T97" s="34" t="s">
        <v>30</v>
      </c>
      <c r="U97" s="12">
        <f>((alpha*(speed^beta))+(ceta*(speed^delta)))</f>
        <v>6.4860268576714866</v>
      </c>
      <c r="V97" s="8">
        <f t="shared" si="3"/>
        <v>60</v>
      </c>
    </row>
    <row r="98" spans="1:22">
      <c r="A98" s="34" t="s">
        <v>19</v>
      </c>
      <c r="B98" s="34" t="s">
        <v>63</v>
      </c>
      <c r="C98" s="5" t="s">
        <v>92</v>
      </c>
      <c r="D98" s="35" t="s">
        <v>84</v>
      </c>
      <c r="E98" s="36" t="s">
        <v>16</v>
      </c>
      <c r="F98" s="37">
        <v>50</v>
      </c>
      <c r="G98" s="38">
        <v>0.06</v>
      </c>
      <c r="H98" s="34">
        <v>0.99429775006204779</v>
      </c>
      <c r="I98" s="35">
        <v>147.55761605955024</v>
      </c>
      <c r="J98" s="35">
        <v>-1.6739655144057359</v>
      </c>
      <c r="K98" s="35">
        <v>11.871136071293821</v>
      </c>
      <c r="L98" s="35">
        <v>-4.3081485991810123E-2</v>
      </c>
      <c r="M98" s="35">
        <v>0</v>
      </c>
      <c r="N98" s="35">
        <v>0</v>
      </c>
      <c r="O98" s="35">
        <v>0</v>
      </c>
      <c r="P98" s="36">
        <v>12</v>
      </c>
      <c r="Q98" s="37">
        <v>60</v>
      </c>
      <c r="R98" s="36">
        <v>1</v>
      </c>
      <c r="S98" s="39">
        <f t="shared" si="2"/>
        <v>60</v>
      </c>
      <c r="T98" s="34" t="s">
        <v>30</v>
      </c>
      <c r="U98" s="12">
        <f>((alpha*(speed^beta))+(ceta*(speed^delta)))</f>
        <v>10.107201040728121</v>
      </c>
      <c r="V98" s="8">
        <f t="shared" si="3"/>
        <v>60</v>
      </c>
    </row>
    <row r="99" spans="1:22">
      <c r="A99" s="34" t="s">
        <v>19</v>
      </c>
      <c r="B99" s="34" t="s">
        <v>63</v>
      </c>
      <c r="C99" s="5" t="s">
        <v>92</v>
      </c>
      <c r="D99" s="35" t="s">
        <v>84</v>
      </c>
      <c r="E99" s="36" t="s">
        <v>14</v>
      </c>
      <c r="F99" s="37">
        <v>50</v>
      </c>
      <c r="G99" s="38">
        <v>0.06</v>
      </c>
      <c r="H99" s="34">
        <v>0.99203265399468266</v>
      </c>
      <c r="I99" s="35">
        <v>-1.4885201394339562</v>
      </c>
      <c r="J99" s="35">
        <v>105.90984288286292</v>
      </c>
      <c r="K99" s="35">
        <v>-0.32254273708732201</v>
      </c>
      <c r="L99" s="35">
        <v>0.69721861895574588</v>
      </c>
      <c r="M99" s="35">
        <v>2.3963204345348482E-3</v>
      </c>
      <c r="N99" s="35">
        <v>0</v>
      </c>
      <c r="O99" s="35">
        <v>0</v>
      </c>
      <c r="P99" s="36">
        <v>12</v>
      </c>
      <c r="Q99" s="37">
        <v>60</v>
      </c>
      <c r="R99" s="36">
        <v>10</v>
      </c>
      <c r="S99" s="39">
        <f t="shared" si="2"/>
        <v>60</v>
      </c>
      <c r="T99" s="34" t="s">
        <v>44</v>
      </c>
      <c r="U99" s="12">
        <f>(alpha+(beta/(1+EXP((((-1)*ceta)+(delta*LN(speed)))+(epsilon*speed)))))</f>
        <v>2.2033469854567769</v>
      </c>
      <c r="V99" s="8">
        <f t="shared" si="3"/>
        <v>60</v>
      </c>
    </row>
    <row r="100" spans="1:22">
      <c r="A100" s="34" t="s">
        <v>19</v>
      </c>
      <c r="B100" s="34" t="s">
        <v>63</v>
      </c>
      <c r="C100" s="5" t="s">
        <v>92</v>
      </c>
      <c r="D100" s="35" t="s">
        <v>84</v>
      </c>
      <c r="E100" s="36" t="s">
        <v>18</v>
      </c>
      <c r="F100" s="37">
        <v>50</v>
      </c>
      <c r="G100" s="38">
        <v>0.06</v>
      </c>
      <c r="H100" s="34">
        <v>0</v>
      </c>
      <c r="I100" s="35">
        <v>0</v>
      </c>
      <c r="J100" s="35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6">
        <v>0</v>
      </c>
      <c r="Q100" s="37">
        <v>0</v>
      </c>
      <c r="R100" s="36">
        <v>-1</v>
      </c>
      <c r="S100" s="39">
        <f t="shared" si="2"/>
        <v>0</v>
      </c>
      <c r="T100" s="34"/>
      <c r="U100" s="12" t="s">
        <v>60</v>
      </c>
      <c r="V100" s="8">
        <f t="shared" si="3"/>
        <v>0</v>
      </c>
    </row>
    <row r="101" spans="1:22">
      <c r="A101" s="34" t="s">
        <v>19</v>
      </c>
      <c r="B101" s="34" t="s">
        <v>63</v>
      </c>
      <c r="C101" s="5" t="s">
        <v>92</v>
      </c>
      <c r="D101" s="35" t="s">
        <v>84</v>
      </c>
      <c r="E101" s="36" t="s">
        <v>17</v>
      </c>
      <c r="F101" s="37">
        <v>50</v>
      </c>
      <c r="G101" s="38">
        <v>0.06</v>
      </c>
      <c r="H101" s="34">
        <v>0.99040484441191756</v>
      </c>
      <c r="I101" s="35">
        <v>3163008.620224474</v>
      </c>
      <c r="J101" s="35">
        <v>1.0021859220411624</v>
      </c>
      <c r="K101" s="35">
        <v>278.34295002320408</v>
      </c>
      <c r="L101" s="35">
        <v>7.2290534585575286E-2</v>
      </c>
      <c r="M101" s="35">
        <v>326.52681169105421</v>
      </c>
      <c r="N101" s="35">
        <v>0</v>
      </c>
      <c r="O101" s="35">
        <v>0</v>
      </c>
      <c r="P101" s="36">
        <v>12</v>
      </c>
      <c r="Q101" s="37">
        <v>60</v>
      </c>
      <c r="R101" s="36">
        <v>4</v>
      </c>
      <c r="S101" s="39">
        <f t="shared" si="2"/>
        <v>60</v>
      </c>
      <c r="T101" s="34" t="s">
        <v>35</v>
      </c>
      <c r="U101" s="12">
        <f>((epsilon+(alpha*EXP(((-1)*beta)*speed)))+(ceta*EXP(((-1)*delta)*speed)))</f>
        <v>330.16476742172756</v>
      </c>
      <c r="V101" s="8">
        <f t="shared" si="3"/>
        <v>60</v>
      </c>
    </row>
    <row r="102" spans="1:22">
      <c r="A102" s="34" t="s">
        <v>19</v>
      </c>
      <c r="B102" s="34" t="s">
        <v>63</v>
      </c>
      <c r="C102" s="5" t="s">
        <v>92</v>
      </c>
      <c r="D102" s="35" t="s">
        <v>84</v>
      </c>
      <c r="E102" s="36" t="s">
        <v>15</v>
      </c>
      <c r="F102" s="37">
        <v>100</v>
      </c>
      <c r="G102" s="38">
        <v>0.06</v>
      </c>
      <c r="H102" s="34">
        <v>0.82636573784437128</v>
      </c>
      <c r="I102" s="35">
        <v>10.022057768053582</v>
      </c>
      <c r="J102" s="35">
        <v>5824.9827100167358</v>
      </c>
      <c r="K102" s="35">
        <v>4.2322257304895103</v>
      </c>
      <c r="L102" s="35">
        <v>5.1796831334642759</v>
      </c>
      <c r="M102" s="35">
        <v>-7.5499395815537634E-2</v>
      </c>
      <c r="N102" s="35">
        <v>0</v>
      </c>
      <c r="O102" s="35">
        <v>0</v>
      </c>
      <c r="P102" s="36">
        <v>12</v>
      </c>
      <c r="Q102" s="37">
        <v>51</v>
      </c>
      <c r="R102" s="36">
        <v>10</v>
      </c>
      <c r="S102" s="39">
        <f t="shared" si="2"/>
        <v>51</v>
      </c>
      <c r="T102" s="34" t="s">
        <v>44</v>
      </c>
      <c r="U102" s="12">
        <f>(alpha+(beta/(1+EXP((((-1)*ceta)+(delta*LN(speed)))+(epsilon*speed)))))</f>
        <v>10.049028329720359</v>
      </c>
      <c r="V102" s="8">
        <f t="shared" si="3"/>
        <v>51</v>
      </c>
    </row>
    <row r="103" spans="1:22">
      <c r="A103" s="34" t="s">
        <v>19</v>
      </c>
      <c r="B103" s="34" t="s">
        <v>63</v>
      </c>
      <c r="C103" s="5" t="s">
        <v>92</v>
      </c>
      <c r="D103" s="35" t="s">
        <v>84</v>
      </c>
      <c r="E103" s="36" t="s">
        <v>16</v>
      </c>
      <c r="F103" s="37">
        <v>100</v>
      </c>
      <c r="G103" s="38">
        <v>0.06</v>
      </c>
      <c r="H103" s="34">
        <v>0.99039379105296588</v>
      </c>
      <c r="I103" s="35">
        <v>2.2762274667661879</v>
      </c>
      <c r="J103" s="35">
        <v>3.8291576785380532</v>
      </c>
      <c r="K103" s="35">
        <v>3.8257592410777197E-2</v>
      </c>
      <c r="L103" s="35">
        <v>0</v>
      </c>
      <c r="M103" s="35">
        <v>0</v>
      </c>
      <c r="N103" s="35">
        <v>0</v>
      </c>
      <c r="O103" s="35">
        <v>0</v>
      </c>
      <c r="P103" s="36">
        <v>12</v>
      </c>
      <c r="Q103" s="37">
        <v>51</v>
      </c>
      <c r="R103" s="36">
        <v>13</v>
      </c>
      <c r="S103" s="39">
        <f t="shared" si="2"/>
        <v>51</v>
      </c>
      <c r="T103" s="34" t="s">
        <v>50</v>
      </c>
      <c r="U103" s="12">
        <f>EXP((alpha+(beta/speed))+(ceta*LN(speed)))</f>
        <v>12.203602223294611</v>
      </c>
      <c r="V103" s="8">
        <f t="shared" si="3"/>
        <v>51</v>
      </c>
    </row>
    <row r="104" spans="1:22">
      <c r="A104" s="34" t="s">
        <v>19</v>
      </c>
      <c r="B104" s="34" t="s">
        <v>63</v>
      </c>
      <c r="C104" s="5" t="s">
        <v>92</v>
      </c>
      <c r="D104" s="35" t="s">
        <v>84</v>
      </c>
      <c r="E104" s="36" t="s">
        <v>14</v>
      </c>
      <c r="F104" s="37">
        <v>100</v>
      </c>
      <c r="G104" s="38">
        <v>0.06</v>
      </c>
      <c r="H104" s="34">
        <v>0.9956914788409249</v>
      </c>
      <c r="I104" s="35">
        <v>27.286902236951487</v>
      </c>
      <c r="J104" s="35">
        <v>-0.52158785269361196</v>
      </c>
      <c r="K104" s="35">
        <v>4153.327316394757</v>
      </c>
      <c r="L104" s="35">
        <v>-2.9366232156529133</v>
      </c>
      <c r="M104" s="35">
        <v>0</v>
      </c>
      <c r="N104" s="35">
        <v>0</v>
      </c>
      <c r="O104" s="35">
        <v>0</v>
      </c>
      <c r="P104" s="36">
        <v>12</v>
      </c>
      <c r="Q104" s="37">
        <v>51</v>
      </c>
      <c r="R104" s="36">
        <v>1</v>
      </c>
      <c r="S104" s="39">
        <f t="shared" si="2"/>
        <v>51</v>
      </c>
      <c r="T104" s="34" t="s">
        <v>30</v>
      </c>
      <c r="U104" s="12">
        <f>((alpha*(speed^beta))+(ceta*(speed^delta)))</f>
        <v>3.5501643744855862</v>
      </c>
      <c r="V104" s="8">
        <f t="shared" si="3"/>
        <v>51</v>
      </c>
    </row>
    <row r="105" spans="1:22">
      <c r="A105" s="34" t="s">
        <v>19</v>
      </c>
      <c r="B105" s="34" t="s">
        <v>63</v>
      </c>
      <c r="C105" s="5" t="s">
        <v>92</v>
      </c>
      <c r="D105" s="35" t="s">
        <v>84</v>
      </c>
      <c r="E105" s="36" t="s">
        <v>18</v>
      </c>
      <c r="F105" s="37">
        <v>100</v>
      </c>
      <c r="G105" s="38">
        <v>0.06</v>
      </c>
      <c r="H105" s="34">
        <v>0</v>
      </c>
      <c r="I105" s="35">
        <v>0</v>
      </c>
      <c r="J105" s="35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6">
        <v>0</v>
      </c>
      <c r="Q105" s="37">
        <v>0</v>
      </c>
      <c r="R105" s="36">
        <v>-1</v>
      </c>
      <c r="S105" s="39">
        <f t="shared" si="2"/>
        <v>0</v>
      </c>
      <c r="T105" s="34"/>
      <c r="U105" s="12" t="s">
        <v>60</v>
      </c>
      <c r="V105" s="8">
        <f t="shared" si="3"/>
        <v>0</v>
      </c>
    </row>
    <row r="106" spans="1:22">
      <c r="A106" s="34" t="s">
        <v>19</v>
      </c>
      <c r="B106" s="34" t="s">
        <v>63</v>
      </c>
      <c r="C106" s="5" t="s">
        <v>92</v>
      </c>
      <c r="D106" s="35" t="s">
        <v>84</v>
      </c>
      <c r="E106" s="36" t="s">
        <v>17</v>
      </c>
      <c r="F106" s="37">
        <v>100</v>
      </c>
      <c r="G106" s="38">
        <v>0.06</v>
      </c>
      <c r="H106" s="34">
        <v>0.97109920182280574</v>
      </c>
      <c r="I106" s="35">
        <v>17511.80530730469</v>
      </c>
      <c r="J106" s="35">
        <v>0.51340533349269202</v>
      </c>
      <c r="K106" s="35">
        <v>156.73280596059672</v>
      </c>
      <c r="L106" s="35">
        <v>7.9048862787671953E-2</v>
      </c>
      <c r="M106" s="35">
        <v>420.16037014219415</v>
      </c>
      <c r="N106" s="35">
        <v>0</v>
      </c>
      <c r="O106" s="35">
        <v>0</v>
      </c>
      <c r="P106" s="36">
        <v>12</v>
      </c>
      <c r="Q106" s="37">
        <v>51</v>
      </c>
      <c r="R106" s="36">
        <v>4</v>
      </c>
      <c r="S106" s="39">
        <f t="shared" si="2"/>
        <v>51</v>
      </c>
      <c r="T106" s="34" t="s">
        <v>35</v>
      </c>
      <c r="U106" s="12">
        <f>((epsilon+(alpha*EXP(((-1)*beta)*speed)))+(ceta*EXP(((-1)*delta)*speed)))</f>
        <v>422.94203747313742</v>
      </c>
      <c r="V106" s="8">
        <f t="shared" si="3"/>
        <v>51</v>
      </c>
    </row>
    <row r="107" spans="1:22">
      <c r="A107" s="34" t="s">
        <v>19</v>
      </c>
      <c r="B107" s="34" t="s">
        <v>64</v>
      </c>
      <c r="C107" s="5" t="s">
        <v>93</v>
      </c>
      <c r="D107" s="35" t="s">
        <v>84</v>
      </c>
      <c r="E107" s="36" t="s">
        <v>15</v>
      </c>
      <c r="F107" s="37">
        <v>0</v>
      </c>
      <c r="G107" s="38">
        <v>0</v>
      </c>
      <c r="H107" s="34">
        <v>0.98810183012206465</v>
      </c>
      <c r="I107" s="35">
        <v>0.93036605949479922</v>
      </c>
      <c r="J107" s="35">
        <v>22.675650309686642</v>
      </c>
      <c r="K107" s="35">
        <v>-5.5096966101762221E-2</v>
      </c>
      <c r="L107" s="35">
        <v>0.64579740055860313</v>
      </c>
      <c r="M107" s="35">
        <v>1.7532882504365504E-2</v>
      </c>
      <c r="N107" s="35">
        <v>0</v>
      </c>
      <c r="O107" s="35">
        <v>0</v>
      </c>
      <c r="P107" s="36">
        <v>12</v>
      </c>
      <c r="Q107" s="37">
        <v>86</v>
      </c>
      <c r="R107" s="36">
        <v>10</v>
      </c>
      <c r="S107" s="39">
        <f t="shared" si="2"/>
        <v>86</v>
      </c>
      <c r="T107" s="34" t="s">
        <v>44</v>
      </c>
      <c r="U107" s="12">
        <f>(alpha+(beta/(1+EXP((((-1)*ceta)+(delta*LN(speed)))+(epsilon*speed)))))</f>
        <v>1.1948508659240993</v>
      </c>
      <c r="V107" s="8">
        <f t="shared" si="3"/>
        <v>86</v>
      </c>
    </row>
    <row r="108" spans="1:22">
      <c r="A108" s="34" t="s">
        <v>19</v>
      </c>
      <c r="B108" s="34" t="s">
        <v>64</v>
      </c>
      <c r="C108" s="5" t="s">
        <v>93</v>
      </c>
      <c r="D108" s="35" t="s">
        <v>84</v>
      </c>
      <c r="E108" s="36" t="s">
        <v>16</v>
      </c>
      <c r="F108" s="37">
        <v>0</v>
      </c>
      <c r="G108" s="38">
        <v>0</v>
      </c>
      <c r="H108" s="34">
        <v>0.95408161924472568</v>
      </c>
      <c r="I108" s="35">
        <v>36.330882497358395</v>
      </c>
      <c r="J108" s="35">
        <v>1.017215222396648</v>
      </c>
      <c r="K108" s="35">
        <v>-0.79759699883597734</v>
      </c>
      <c r="L108" s="35">
        <v>0</v>
      </c>
      <c r="M108" s="35">
        <v>0</v>
      </c>
      <c r="N108" s="35">
        <v>0</v>
      </c>
      <c r="O108" s="35">
        <v>0</v>
      </c>
      <c r="P108" s="36">
        <v>12</v>
      </c>
      <c r="Q108" s="37">
        <v>86</v>
      </c>
      <c r="R108" s="36">
        <v>0</v>
      </c>
      <c r="S108" s="39">
        <f t="shared" si="2"/>
        <v>86</v>
      </c>
      <c r="T108" s="34" t="s">
        <v>29</v>
      </c>
      <c r="U108" s="12">
        <f>((alpha*(beta^speed))*(speed^ceta))</f>
        <v>4.5168008862855302</v>
      </c>
      <c r="V108" s="8">
        <f t="shared" si="3"/>
        <v>86</v>
      </c>
    </row>
    <row r="109" spans="1:22">
      <c r="A109" s="34" t="s">
        <v>19</v>
      </c>
      <c r="B109" s="34" t="s">
        <v>64</v>
      </c>
      <c r="C109" s="5" t="s">
        <v>93</v>
      </c>
      <c r="D109" s="35" t="s">
        <v>84</v>
      </c>
      <c r="E109" s="36" t="s">
        <v>14</v>
      </c>
      <c r="F109" s="37">
        <v>0</v>
      </c>
      <c r="G109" s="38">
        <v>0</v>
      </c>
      <c r="H109" s="34">
        <v>0.99053034951440821</v>
      </c>
      <c r="I109" s="35">
        <v>11.957471293635104</v>
      </c>
      <c r="J109" s="35">
        <v>0.99129383357981238</v>
      </c>
      <c r="K109" s="35">
        <v>-0.5280830322909027</v>
      </c>
      <c r="L109" s="35">
        <v>0</v>
      </c>
      <c r="M109" s="35">
        <v>0</v>
      </c>
      <c r="N109" s="35">
        <v>0</v>
      </c>
      <c r="O109" s="35">
        <v>0</v>
      </c>
      <c r="P109" s="36">
        <v>12</v>
      </c>
      <c r="Q109" s="37">
        <v>86</v>
      </c>
      <c r="R109" s="36">
        <v>0</v>
      </c>
      <c r="S109" s="39">
        <f t="shared" si="2"/>
        <v>86</v>
      </c>
      <c r="T109" s="34" t="s">
        <v>29</v>
      </c>
      <c r="U109" s="12">
        <f>((alpha*(beta^speed))*(speed^ceta))</f>
        <v>0.53637723418258787</v>
      </c>
      <c r="V109" s="8">
        <f t="shared" si="3"/>
        <v>86</v>
      </c>
    </row>
    <row r="110" spans="1:22">
      <c r="A110" s="34" t="s">
        <v>19</v>
      </c>
      <c r="B110" s="34" t="s">
        <v>64</v>
      </c>
      <c r="C110" s="5" t="s">
        <v>93</v>
      </c>
      <c r="D110" s="35" t="s">
        <v>84</v>
      </c>
      <c r="E110" s="36" t="s">
        <v>18</v>
      </c>
      <c r="F110" s="37">
        <v>0</v>
      </c>
      <c r="G110" s="38">
        <v>0</v>
      </c>
      <c r="H110" s="34">
        <v>0.99587629368068087</v>
      </c>
      <c r="I110" s="35">
        <v>4.6260465560457575</v>
      </c>
      <c r="J110" s="35">
        <v>1.0046407382501552</v>
      </c>
      <c r="K110" s="35">
        <v>-0.80062822814232604</v>
      </c>
      <c r="L110" s="35">
        <v>0</v>
      </c>
      <c r="M110" s="35">
        <v>0</v>
      </c>
      <c r="N110" s="35">
        <v>0</v>
      </c>
      <c r="O110" s="35">
        <v>0</v>
      </c>
      <c r="P110" s="36">
        <v>12</v>
      </c>
      <c r="Q110" s="37">
        <v>86</v>
      </c>
      <c r="R110" s="36">
        <v>0</v>
      </c>
      <c r="S110" s="39">
        <f t="shared" si="2"/>
        <v>86</v>
      </c>
      <c r="T110" s="34" t="s">
        <v>29</v>
      </c>
      <c r="U110" s="12">
        <f>((alpha*(beta^speed))*(speed^ceta))</f>
        <v>0.19468093752192878</v>
      </c>
      <c r="V110" s="8">
        <f t="shared" si="3"/>
        <v>86</v>
      </c>
    </row>
    <row r="111" spans="1:22">
      <c r="A111" s="34" t="s">
        <v>19</v>
      </c>
      <c r="B111" s="34" t="s">
        <v>64</v>
      </c>
      <c r="C111" s="5" t="s">
        <v>93</v>
      </c>
      <c r="D111" s="35" t="s">
        <v>84</v>
      </c>
      <c r="E111" s="36" t="s">
        <v>17</v>
      </c>
      <c r="F111" s="37">
        <v>0</v>
      </c>
      <c r="G111" s="38">
        <v>0</v>
      </c>
      <c r="H111" s="34">
        <v>0.98235762591617204</v>
      </c>
      <c r="I111" s="35">
        <v>1324.2548203979495</v>
      </c>
      <c r="J111" s="35">
        <v>1.0128391150151386</v>
      </c>
      <c r="K111" s="35">
        <v>-0.80539519785087421</v>
      </c>
      <c r="L111" s="35">
        <v>0</v>
      </c>
      <c r="M111" s="35">
        <v>0</v>
      </c>
      <c r="N111" s="35">
        <v>0</v>
      </c>
      <c r="O111" s="35">
        <v>0</v>
      </c>
      <c r="P111" s="36">
        <v>12</v>
      </c>
      <c r="Q111" s="37">
        <v>86</v>
      </c>
      <c r="R111" s="36">
        <v>0</v>
      </c>
      <c r="S111" s="39">
        <f t="shared" si="2"/>
        <v>86</v>
      </c>
      <c r="T111" s="34" t="s">
        <v>29</v>
      </c>
      <c r="U111" s="12">
        <f>((alpha*(beta^speed))*(speed^ceta))</f>
        <v>109.75284774191186</v>
      </c>
      <c r="V111" s="8">
        <f t="shared" si="3"/>
        <v>86</v>
      </c>
    </row>
    <row r="112" spans="1:22">
      <c r="A112" s="34" t="s">
        <v>19</v>
      </c>
      <c r="B112" s="34" t="s">
        <v>64</v>
      </c>
      <c r="C112" s="5" t="s">
        <v>93</v>
      </c>
      <c r="D112" s="35" t="s">
        <v>84</v>
      </c>
      <c r="E112" s="36" t="s">
        <v>15</v>
      </c>
      <c r="F112" s="37">
        <v>50</v>
      </c>
      <c r="G112" s="38">
        <v>0</v>
      </c>
      <c r="H112" s="34">
        <v>0.9881906963523307</v>
      </c>
      <c r="I112" s="35">
        <v>1.2186355870424217</v>
      </c>
      <c r="J112" s="35">
        <v>19.797627188786389</v>
      </c>
      <c r="K112" s="35">
        <v>-4.9812646131506232E-2</v>
      </c>
      <c r="L112" s="35">
        <v>0.54840506051428162</v>
      </c>
      <c r="M112" s="35">
        <v>3.1879994123906095E-2</v>
      </c>
      <c r="N112" s="35">
        <v>0</v>
      </c>
      <c r="O112" s="35">
        <v>0</v>
      </c>
      <c r="P112" s="36">
        <v>12</v>
      </c>
      <c r="Q112" s="37">
        <v>86</v>
      </c>
      <c r="R112" s="36">
        <v>10</v>
      </c>
      <c r="S112" s="39">
        <f t="shared" si="2"/>
        <v>86</v>
      </c>
      <c r="T112" s="34" t="s">
        <v>44</v>
      </c>
      <c r="U112" s="12">
        <f>(alpha+(beta/(1+EXP((((-1)*ceta)+(delta*LN(speed)))+(epsilon*speed)))))</f>
        <v>1.3236105759633956</v>
      </c>
      <c r="V112" s="8">
        <f t="shared" si="3"/>
        <v>86</v>
      </c>
    </row>
    <row r="113" spans="1:22">
      <c r="A113" s="34" t="s">
        <v>19</v>
      </c>
      <c r="B113" s="34" t="s">
        <v>64</v>
      </c>
      <c r="C113" s="5" t="s">
        <v>93</v>
      </c>
      <c r="D113" s="35" t="s">
        <v>84</v>
      </c>
      <c r="E113" s="36" t="s">
        <v>16</v>
      </c>
      <c r="F113" s="37">
        <v>50</v>
      </c>
      <c r="G113" s="38">
        <v>0</v>
      </c>
      <c r="H113" s="34">
        <v>0.94683649213723997</v>
      </c>
      <c r="I113" s="35">
        <v>35.500155033319416</v>
      </c>
      <c r="J113" s="35">
        <v>1.0152149077150368</v>
      </c>
      <c r="K113" s="35">
        <v>-0.74826252917287051</v>
      </c>
      <c r="L113" s="35">
        <v>0</v>
      </c>
      <c r="M113" s="35">
        <v>0</v>
      </c>
      <c r="N113" s="35">
        <v>0</v>
      </c>
      <c r="O113" s="35">
        <v>0</v>
      </c>
      <c r="P113" s="36">
        <v>12</v>
      </c>
      <c r="Q113" s="37">
        <v>86</v>
      </c>
      <c r="R113" s="36">
        <v>0</v>
      </c>
      <c r="S113" s="39">
        <f t="shared" si="2"/>
        <v>86</v>
      </c>
      <c r="T113" s="34" t="s">
        <v>29</v>
      </c>
      <c r="U113" s="12">
        <f>((alpha*(beta^speed))*(speed^ceta))</f>
        <v>4.6419919165523336</v>
      </c>
      <c r="V113" s="8">
        <f t="shared" si="3"/>
        <v>86</v>
      </c>
    </row>
    <row r="114" spans="1:22">
      <c r="A114" s="34" t="s">
        <v>19</v>
      </c>
      <c r="B114" s="34" t="s">
        <v>64</v>
      </c>
      <c r="C114" s="5" t="s">
        <v>93</v>
      </c>
      <c r="D114" s="35" t="s">
        <v>84</v>
      </c>
      <c r="E114" s="36" t="s">
        <v>14</v>
      </c>
      <c r="F114" s="37">
        <v>50</v>
      </c>
      <c r="G114" s="38">
        <v>0</v>
      </c>
      <c r="H114" s="34">
        <v>0.99041286475611578</v>
      </c>
      <c r="I114" s="35">
        <v>13.394603320100714</v>
      </c>
      <c r="J114" s="35">
        <v>0.99271836532646518</v>
      </c>
      <c r="K114" s="35">
        <v>-0.58445136100395334</v>
      </c>
      <c r="L114" s="35">
        <v>0</v>
      </c>
      <c r="M114" s="35">
        <v>0</v>
      </c>
      <c r="N114" s="35">
        <v>0</v>
      </c>
      <c r="O114" s="35">
        <v>0</v>
      </c>
      <c r="P114" s="36">
        <v>12</v>
      </c>
      <c r="Q114" s="37">
        <v>86</v>
      </c>
      <c r="R114" s="36">
        <v>0</v>
      </c>
      <c r="S114" s="39">
        <f t="shared" si="2"/>
        <v>86</v>
      </c>
      <c r="T114" s="34" t="s">
        <v>29</v>
      </c>
      <c r="U114" s="12">
        <f>((alpha*(beta^speed))*(speed^ceta))</f>
        <v>0.52887185502985712</v>
      </c>
      <c r="V114" s="8">
        <f t="shared" si="3"/>
        <v>86</v>
      </c>
    </row>
    <row r="115" spans="1:22">
      <c r="A115" s="34" t="s">
        <v>19</v>
      </c>
      <c r="B115" s="34" t="s">
        <v>64</v>
      </c>
      <c r="C115" s="5" t="s">
        <v>93</v>
      </c>
      <c r="D115" s="35" t="s">
        <v>84</v>
      </c>
      <c r="E115" s="36" t="s">
        <v>18</v>
      </c>
      <c r="F115" s="37">
        <v>50</v>
      </c>
      <c r="G115" s="38">
        <v>0</v>
      </c>
      <c r="H115" s="34">
        <v>0.99597351828616365</v>
      </c>
      <c r="I115" s="35">
        <v>5.3689440428376001</v>
      </c>
      <c r="J115" s="35">
        <v>1.0069620086782849</v>
      </c>
      <c r="K115" s="35">
        <v>-0.86033577035149622</v>
      </c>
      <c r="L115" s="35">
        <v>0</v>
      </c>
      <c r="M115" s="35">
        <v>0</v>
      </c>
      <c r="N115" s="35">
        <v>0</v>
      </c>
      <c r="O115" s="35">
        <v>0</v>
      </c>
      <c r="P115" s="36">
        <v>12</v>
      </c>
      <c r="Q115" s="37">
        <v>86</v>
      </c>
      <c r="R115" s="36">
        <v>0</v>
      </c>
      <c r="S115" s="39">
        <f t="shared" si="2"/>
        <v>86</v>
      </c>
      <c r="T115" s="34" t="s">
        <v>29</v>
      </c>
      <c r="U115" s="12">
        <f>((alpha*(beta^speed))*(speed^ceta))</f>
        <v>0.21120102262962881</v>
      </c>
      <c r="V115" s="8">
        <f t="shared" si="3"/>
        <v>86</v>
      </c>
    </row>
    <row r="116" spans="1:22">
      <c r="A116" s="34" t="s">
        <v>19</v>
      </c>
      <c r="B116" s="34" t="s">
        <v>64</v>
      </c>
      <c r="C116" s="5" t="s">
        <v>93</v>
      </c>
      <c r="D116" s="35" t="s">
        <v>84</v>
      </c>
      <c r="E116" s="36" t="s">
        <v>17</v>
      </c>
      <c r="F116" s="37">
        <v>50</v>
      </c>
      <c r="G116" s="38">
        <v>0</v>
      </c>
      <c r="H116" s="34">
        <v>0.98058475879149631</v>
      </c>
      <c r="I116" s="35">
        <v>1339.426774208448</v>
      </c>
      <c r="J116" s="35">
        <v>1.0122926681984294</v>
      </c>
      <c r="K116" s="35">
        <v>-0.78734550548918791</v>
      </c>
      <c r="L116" s="35">
        <v>0</v>
      </c>
      <c r="M116" s="35">
        <v>0</v>
      </c>
      <c r="N116" s="35">
        <v>0</v>
      </c>
      <c r="O116" s="35">
        <v>0</v>
      </c>
      <c r="P116" s="36">
        <v>12</v>
      </c>
      <c r="Q116" s="37">
        <v>86</v>
      </c>
      <c r="R116" s="36">
        <v>0</v>
      </c>
      <c r="S116" s="39">
        <f t="shared" si="2"/>
        <v>86</v>
      </c>
      <c r="T116" s="34" t="s">
        <v>29</v>
      </c>
      <c r="U116" s="12">
        <f>((alpha*(beta^speed))*(speed^ceta))</f>
        <v>114.84819456604423</v>
      </c>
      <c r="V116" s="8">
        <f t="shared" si="3"/>
        <v>86</v>
      </c>
    </row>
    <row r="117" spans="1:22">
      <c r="A117" s="34" t="s">
        <v>19</v>
      </c>
      <c r="B117" s="34" t="s">
        <v>64</v>
      </c>
      <c r="C117" s="5" t="s">
        <v>93</v>
      </c>
      <c r="D117" s="35" t="s">
        <v>84</v>
      </c>
      <c r="E117" s="36" t="s">
        <v>15</v>
      </c>
      <c r="F117" s="37">
        <v>100</v>
      </c>
      <c r="G117" s="38">
        <v>0</v>
      </c>
      <c r="H117" s="34">
        <v>0.98658522718900521</v>
      </c>
      <c r="I117" s="35">
        <v>8.3743495100465831E-2</v>
      </c>
      <c r="J117" s="35">
        <v>1.4206718371603328E-2</v>
      </c>
      <c r="K117" s="35">
        <v>-8.7788686185139397E-5</v>
      </c>
      <c r="L117" s="35">
        <v>0</v>
      </c>
      <c r="M117" s="35">
        <v>0</v>
      </c>
      <c r="N117" s="35">
        <v>0</v>
      </c>
      <c r="O117" s="35">
        <v>0</v>
      </c>
      <c r="P117" s="36">
        <v>12</v>
      </c>
      <c r="Q117" s="37">
        <v>86</v>
      </c>
      <c r="R117" s="36">
        <v>5</v>
      </c>
      <c r="S117" s="39">
        <f t="shared" si="2"/>
        <v>86</v>
      </c>
      <c r="T117" s="34" t="s">
        <v>36</v>
      </c>
      <c r="U117" s="12">
        <f>(1/(((ceta*(speed^2))+(beta*speed))+alpha))</f>
        <v>1.52384167940449</v>
      </c>
      <c r="V117" s="8">
        <f t="shared" si="3"/>
        <v>86</v>
      </c>
    </row>
    <row r="118" spans="1:22">
      <c r="A118" s="34" t="s">
        <v>19</v>
      </c>
      <c r="B118" s="34" t="s">
        <v>64</v>
      </c>
      <c r="C118" s="5" t="s">
        <v>93</v>
      </c>
      <c r="D118" s="35" t="s">
        <v>84</v>
      </c>
      <c r="E118" s="36" t="s">
        <v>16</v>
      </c>
      <c r="F118" s="37">
        <v>100</v>
      </c>
      <c r="G118" s="38">
        <v>0</v>
      </c>
      <c r="H118" s="34">
        <v>0.94130840919883862</v>
      </c>
      <c r="I118" s="35">
        <v>35.487302739672934</v>
      </c>
      <c r="J118" s="35">
        <v>1.0138117438031515</v>
      </c>
      <c r="K118" s="35">
        <v>-0.71340931471201496</v>
      </c>
      <c r="L118" s="35">
        <v>0</v>
      </c>
      <c r="M118" s="35">
        <v>0</v>
      </c>
      <c r="N118" s="35">
        <v>0</v>
      </c>
      <c r="O118" s="35">
        <v>0</v>
      </c>
      <c r="P118" s="36">
        <v>12</v>
      </c>
      <c r="Q118" s="37">
        <v>86</v>
      </c>
      <c r="R118" s="36">
        <v>0</v>
      </c>
      <c r="S118" s="39">
        <f t="shared" si="2"/>
        <v>86</v>
      </c>
      <c r="T118" s="34" t="s">
        <v>29</v>
      </c>
      <c r="U118" s="12">
        <f>((alpha*(beta^speed))*(speed^ceta))</f>
        <v>4.8118612878060292</v>
      </c>
      <c r="V118" s="8">
        <f t="shared" si="3"/>
        <v>86</v>
      </c>
    </row>
    <row r="119" spans="1:22">
      <c r="A119" s="34" t="s">
        <v>19</v>
      </c>
      <c r="B119" s="34" t="s">
        <v>64</v>
      </c>
      <c r="C119" s="5" t="s">
        <v>93</v>
      </c>
      <c r="D119" s="35" t="s">
        <v>84</v>
      </c>
      <c r="E119" s="36" t="s">
        <v>14</v>
      </c>
      <c r="F119" s="37">
        <v>100</v>
      </c>
      <c r="G119" s="38">
        <v>0</v>
      </c>
      <c r="H119" s="34">
        <v>0.99026281193390542</v>
      </c>
      <c r="I119" s="35">
        <v>15.360963453704219</v>
      </c>
      <c r="J119" s="35">
        <v>0.99524695855637657</v>
      </c>
      <c r="K119" s="35">
        <v>-0.65857407179048388</v>
      </c>
      <c r="L119" s="35">
        <v>0</v>
      </c>
      <c r="M119" s="35">
        <v>0</v>
      </c>
      <c r="N119" s="35">
        <v>0</v>
      </c>
      <c r="O119" s="35">
        <v>0</v>
      </c>
      <c r="P119" s="36">
        <v>12</v>
      </c>
      <c r="Q119" s="37">
        <v>86</v>
      </c>
      <c r="R119" s="36">
        <v>0</v>
      </c>
      <c r="S119" s="39">
        <f t="shared" si="2"/>
        <v>86</v>
      </c>
      <c r="T119" s="34" t="s">
        <v>29</v>
      </c>
      <c r="U119" s="12">
        <f>((alpha*(beta^speed))*(speed^ceta))</f>
        <v>0.54257754205431197</v>
      </c>
      <c r="V119" s="8">
        <f t="shared" si="3"/>
        <v>86</v>
      </c>
    </row>
    <row r="120" spans="1:22">
      <c r="A120" s="34" t="s">
        <v>19</v>
      </c>
      <c r="B120" s="34" t="s">
        <v>64</v>
      </c>
      <c r="C120" s="5" t="s">
        <v>93</v>
      </c>
      <c r="D120" s="35" t="s">
        <v>84</v>
      </c>
      <c r="E120" s="36" t="s">
        <v>18</v>
      </c>
      <c r="F120" s="37">
        <v>100</v>
      </c>
      <c r="G120" s="38">
        <v>0</v>
      </c>
      <c r="H120" s="34">
        <v>0.99500260512698502</v>
      </c>
      <c r="I120" s="35">
        <v>5.7348313479764199</v>
      </c>
      <c r="J120" s="35">
        <v>1.0083843014300335</v>
      </c>
      <c r="K120" s="35">
        <v>-0.88341416842568043</v>
      </c>
      <c r="L120" s="35">
        <v>0</v>
      </c>
      <c r="M120" s="35">
        <v>0</v>
      </c>
      <c r="N120" s="35">
        <v>0</v>
      </c>
      <c r="O120" s="35">
        <v>0</v>
      </c>
      <c r="P120" s="36">
        <v>12</v>
      </c>
      <c r="Q120" s="37">
        <v>86</v>
      </c>
      <c r="R120" s="36">
        <v>0</v>
      </c>
      <c r="S120" s="39">
        <f t="shared" si="2"/>
        <v>86</v>
      </c>
      <c r="T120" s="34" t="s">
        <v>29</v>
      </c>
      <c r="U120" s="12">
        <f>((alpha*(beta^speed))*(speed^ceta))</f>
        <v>0.22982636115197408</v>
      </c>
      <c r="V120" s="8">
        <f t="shared" si="3"/>
        <v>86</v>
      </c>
    </row>
    <row r="121" spans="1:22">
      <c r="A121" s="34" t="s">
        <v>19</v>
      </c>
      <c r="B121" s="34" t="s">
        <v>64</v>
      </c>
      <c r="C121" s="5" t="s">
        <v>93</v>
      </c>
      <c r="D121" s="35" t="s">
        <v>84</v>
      </c>
      <c r="E121" s="36" t="s">
        <v>17</v>
      </c>
      <c r="F121" s="37">
        <v>100</v>
      </c>
      <c r="G121" s="38">
        <v>0</v>
      </c>
      <c r="H121" s="34">
        <v>0.97533952758323594</v>
      </c>
      <c r="I121" s="35">
        <v>-5.4988584424890024E-4</v>
      </c>
      <c r="J121" s="35">
        <v>0.1241422871308492</v>
      </c>
      <c r="K121" s="35">
        <v>-8.7251718163531429</v>
      </c>
      <c r="L121" s="35">
        <v>309.35815375728657</v>
      </c>
      <c r="M121" s="35">
        <v>0</v>
      </c>
      <c r="N121" s="35">
        <v>0</v>
      </c>
      <c r="O121" s="35">
        <v>0</v>
      </c>
      <c r="P121" s="36">
        <v>12</v>
      </c>
      <c r="Q121" s="37">
        <v>86</v>
      </c>
      <c r="R121" s="36">
        <v>14</v>
      </c>
      <c r="S121" s="39">
        <f t="shared" si="2"/>
        <v>86</v>
      </c>
      <c r="T121" s="34" t="s">
        <v>51</v>
      </c>
      <c r="U121" s="12">
        <f>(((alpha*(speed^3))+(beta*(speed^2))+(ceta*speed))+delta)</f>
        <v>127.39154262109844</v>
      </c>
      <c r="V121" s="8">
        <f t="shared" si="3"/>
        <v>86</v>
      </c>
    </row>
    <row r="122" spans="1:22">
      <c r="A122" s="34" t="s">
        <v>19</v>
      </c>
      <c r="B122" s="34" t="s">
        <v>64</v>
      </c>
      <c r="C122" s="5" t="s">
        <v>93</v>
      </c>
      <c r="D122" s="35" t="s">
        <v>84</v>
      </c>
      <c r="E122" s="36" t="s">
        <v>15</v>
      </c>
      <c r="F122" s="37">
        <v>0</v>
      </c>
      <c r="G122" s="38">
        <v>-0.06</v>
      </c>
      <c r="H122" s="34">
        <v>0.98781517762574345</v>
      </c>
      <c r="I122" s="35">
        <v>6.3907459369806388</v>
      </c>
      <c r="J122" s="35">
        <v>-12.933836204587605</v>
      </c>
      <c r="K122" s="35">
        <v>-1.7880933816919313</v>
      </c>
      <c r="L122" s="35">
        <v>0</v>
      </c>
      <c r="M122" s="35">
        <v>0</v>
      </c>
      <c r="N122" s="35">
        <v>0</v>
      </c>
      <c r="O122" s="35">
        <v>0</v>
      </c>
      <c r="P122" s="36">
        <v>12</v>
      </c>
      <c r="Q122" s="37">
        <v>86</v>
      </c>
      <c r="R122" s="36">
        <v>13</v>
      </c>
      <c r="S122" s="39">
        <f t="shared" si="2"/>
        <v>86</v>
      </c>
      <c r="T122" s="34" t="s">
        <v>50</v>
      </c>
      <c r="U122" s="12">
        <f>EXP((alpha+(beta/speed))+(ceta*LN(speed)))</f>
        <v>0.17827349351500849</v>
      </c>
      <c r="V122" s="8">
        <f t="shared" si="3"/>
        <v>86</v>
      </c>
    </row>
    <row r="123" spans="1:22">
      <c r="A123" s="34" t="s">
        <v>19</v>
      </c>
      <c r="B123" s="34" t="s">
        <v>64</v>
      </c>
      <c r="C123" s="5" t="s">
        <v>93</v>
      </c>
      <c r="D123" s="35" t="s">
        <v>84</v>
      </c>
      <c r="E123" s="36" t="s">
        <v>16</v>
      </c>
      <c r="F123" s="37">
        <v>0</v>
      </c>
      <c r="G123" s="38">
        <v>-0.06</v>
      </c>
      <c r="H123" s="34">
        <v>0.98134009619869955</v>
      </c>
      <c r="I123" s="35">
        <v>6.8211458945469383</v>
      </c>
      <c r="J123" s="35">
        <v>-13.501014945460138</v>
      </c>
      <c r="K123" s="35">
        <v>-1.8694907654322208</v>
      </c>
      <c r="L123" s="35">
        <v>0</v>
      </c>
      <c r="M123" s="35">
        <v>0</v>
      </c>
      <c r="N123" s="35">
        <v>0</v>
      </c>
      <c r="O123" s="35">
        <v>0</v>
      </c>
      <c r="P123" s="36">
        <v>12</v>
      </c>
      <c r="Q123" s="37">
        <v>86</v>
      </c>
      <c r="R123" s="36">
        <v>13</v>
      </c>
      <c r="S123" s="39">
        <f t="shared" si="2"/>
        <v>86</v>
      </c>
      <c r="T123" s="34" t="s">
        <v>50</v>
      </c>
      <c r="U123" s="12">
        <f>EXP((alpha+(beta/speed))+(ceta*LN(speed)))</f>
        <v>0.18953078995122155</v>
      </c>
      <c r="V123" s="8">
        <f t="shared" si="3"/>
        <v>86</v>
      </c>
    </row>
    <row r="124" spans="1:22">
      <c r="A124" s="34" t="s">
        <v>19</v>
      </c>
      <c r="B124" s="34" t="s">
        <v>64</v>
      </c>
      <c r="C124" s="5" t="s">
        <v>93</v>
      </c>
      <c r="D124" s="35" t="s">
        <v>84</v>
      </c>
      <c r="E124" s="36" t="s">
        <v>14</v>
      </c>
      <c r="F124" s="37">
        <v>0</v>
      </c>
      <c r="G124" s="38">
        <v>-0.06</v>
      </c>
      <c r="H124" s="34">
        <v>0.99476741045342709</v>
      </c>
      <c r="I124" s="35">
        <v>0.14234418022994946</v>
      </c>
      <c r="J124" s="35">
        <v>17.58571866969287</v>
      </c>
      <c r="K124" s="35">
        <v>5.2632779954090707E-2</v>
      </c>
      <c r="L124" s="35">
        <v>0.72491419524053502</v>
      </c>
      <c r="M124" s="35">
        <v>2.694929701998465E-2</v>
      </c>
      <c r="N124" s="35">
        <v>0</v>
      </c>
      <c r="O124" s="35">
        <v>0</v>
      </c>
      <c r="P124" s="36">
        <v>12</v>
      </c>
      <c r="Q124" s="37">
        <v>86</v>
      </c>
      <c r="R124" s="36">
        <v>10</v>
      </c>
      <c r="S124" s="39">
        <f t="shared" si="2"/>
        <v>86</v>
      </c>
      <c r="T124" s="34" t="s">
        <v>44</v>
      </c>
      <c r="U124" s="12">
        <f>(alpha+(beta/(1+EXP((((-1)*ceta)+(delta*LN(speed)))+(epsilon*speed)))))</f>
        <v>0.21434757256998083</v>
      </c>
      <c r="V124" s="8">
        <f t="shared" si="3"/>
        <v>86</v>
      </c>
    </row>
    <row r="125" spans="1:22">
      <c r="A125" s="34" t="s">
        <v>19</v>
      </c>
      <c r="B125" s="34" t="s">
        <v>64</v>
      </c>
      <c r="C125" s="5" t="s">
        <v>93</v>
      </c>
      <c r="D125" s="35" t="s">
        <v>84</v>
      </c>
      <c r="E125" s="36" t="s">
        <v>18</v>
      </c>
      <c r="F125" s="37">
        <v>0</v>
      </c>
      <c r="G125" s="38">
        <v>-0.06</v>
      </c>
      <c r="H125" s="34">
        <v>0.99358473619140764</v>
      </c>
      <c r="I125" s="35">
        <v>3.8951628795699906</v>
      </c>
      <c r="J125" s="35">
        <v>-9.1870951046309699</v>
      </c>
      <c r="K125" s="35">
        <v>-1.5748502350795104</v>
      </c>
      <c r="L125" s="35">
        <v>0</v>
      </c>
      <c r="M125" s="35">
        <v>0</v>
      </c>
      <c r="N125" s="35">
        <v>0</v>
      </c>
      <c r="O125" s="35">
        <v>0</v>
      </c>
      <c r="P125" s="36">
        <v>12</v>
      </c>
      <c r="Q125" s="37">
        <v>86</v>
      </c>
      <c r="R125" s="36">
        <v>13</v>
      </c>
      <c r="S125" s="39">
        <f t="shared" si="2"/>
        <v>86</v>
      </c>
      <c r="T125" s="34" t="s">
        <v>50</v>
      </c>
      <c r="U125" s="12">
        <f>EXP((alpha+(beta/speed))+(ceta*LN(speed)))</f>
        <v>3.9692473473067751E-2</v>
      </c>
      <c r="V125" s="8">
        <f t="shared" si="3"/>
        <v>86</v>
      </c>
    </row>
    <row r="126" spans="1:22">
      <c r="A126" s="34" t="s">
        <v>19</v>
      </c>
      <c r="B126" s="34" t="s">
        <v>64</v>
      </c>
      <c r="C126" s="5" t="s">
        <v>93</v>
      </c>
      <c r="D126" s="35" t="s">
        <v>84</v>
      </c>
      <c r="E126" s="36" t="s">
        <v>17</v>
      </c>
      <c r="F126" s="37">
        <v>0</v>
      </c>
      <c r="G126" s="38">
        <v>-0.06</v>
      </c>
      <c r="H126" s="34">
        <v>0.98521417416864598</v>
      </c>
      <c r="I126" s="35">
        <v>11.067680235252933</v>
      </c>
      <c r="J126" s="35">
        <v>-15.554633229213339</v>
      </c>
      <c r="K126" s="35">
        <v>-2.0436555587937457</v>
      </c>
      <c r="L126" s="35">
        <v>0</v>
      </c>
      <c r="M126" s="35">
        <v>0</v>
      </c>
      <c r="N126" s="35">
        <v>0</v>
      </c>
      <c r="O126" s="35">
        <v>0</v>
      </c>
      <c r="P126" s="36">
        <v>12</v>
      </c>
      <c r="Q126" s="37">
        <v>86</v>
      </c>
      <c r="R126" s="36">
        <v>13</v>
      </c>
      <c r="S126" s="39">
        <f t="shared" si="2"/>
        <v>86</v>
      </c>
      <c r="T126" s="34" t="s">
        <v>50</v>
      </c>
      <c r="U126" s="12">
        <f>EXP((alpha+(beta/speed))+(ceta*LN(speed)))</f>
        <v>5.9516041854551807</v>
      </c>
      <c r="V126" s="8">
        <f t="shared" si="3"/>
        <v>86</v>
      </c>
    </row>
    <row r="127" spans="1:22">
      <c r="A127" s="34" t="s">
        <v>19</v>
      </c>
      <c r="B127" s="34" t="s">
        <v>64</v>
      </c>
      <c r="C127" s="5" t="s">
        <v>93</v>
      </c>
      <c r="D127" s="35" t="s">
        <v>84</v>
      </c>
      <c r="E127" s="36" t="s">
        <v>15</v>
      </c>
      <c r="F127" s="37">
        <v>50</v>
      </c>
      <c r="G127" s="38">
        <v>-0.06</v>
      </c>
      <c r="H127" s="34">
        <v>0.98745980307538406</v>
      </c>
      <c r="I127" s="35">
        <v>7.4703961184598233</v>
      </c>
      <c r="J127" s="35">
        <v>-17.813069008151448</v>
      </c>
      <c r="K127" s="35">
        <v>-2.0799220522177002</v>
      </c>
      <c r="L127" s="35">
        <v>0</v>
      </c>
      <c r="M127" s="35">
        <v>0</v>
      </c>
      <c r="N127" s="35">
        <v>0</v>
      </c>
      <c r="O127" s="35">
        <v>0</v>
      </c>
      <c r="P127" s="36">
        <v>12</v>
      </c>
      <c r="Q127" s="37">
        <v>86</v>
      </c>
      <c r="R127" s="36">
        <v>13</v>
      </c>
      <c r="S127" s="39">
        <f t="shared" si="2"/>
        <v>86</v>
      </c>
      <c r="T127" s="34" t="s">
        <v>50</v>
      </c>
      <c r="U127" s="12">
        <f>EXP((alpha+(beta/speed))+(ceta*LN(speed)))</f>
        <v>0.13514219471937663</v>
      </c>
      <c r="V127" s="8">
        <f t="shared" si="3"/>
        <v>86</v>
      </c>
    </row>
    <row r="128" spans="1:22">
      <c r="A128" s="34" t="s">
        <v>19</v>
      </c>
      <c r="B128" s="34" t="s">
        <v>64</v>
      </c>
      <c r="C128" s="5" t="s">
        <v>93</v>
      </c>
      <c r="D128" s="35" t="s">
        <v>84</v>
      </c>
      <c r="E128" s="36" t="s">
        <v>16</v>
      </c>
      <c r="F128" s="37">
        <v>50</v>
      </c>
      <c r="G128" s="38">
        <v>-0.06</v>
      </c>
      <c r="H128" s="34">
        <v>0.98019181837966418</v>
      </c>
      <c r="I128" s="35">
        <v>7.6634878665793336</v>
      </c>
      <c r="J128" s="35">
        <v>-17.224550070794137</v>
      </c>
      <c r="K128" s="35">
        <v>-2.1014123885830447</v>
      </c>
      <c r="L128" s="35">
        <v>0</v>
      </c>
      <c r="M128" s="35">
        <v>0</v>
      </c>
      <c r="N128" s="35">
        <v>0</v>
      </c>
      <c r="O128" s="35">
        <v>0</v>
      </c>
      <c r="P128" s="36">
        <v>12</v>
      </c>
      <c r="Q128" s="37">
        <v>86</v>
      </c>
      <c r="R128" s="36">
        <v>13</v>
      </c>
      <c r="S128" s="39">
        <f t="shared" si="2"/>
        <v>86</v>
      </c>
      <c r="T128" s="34" t="s">
        <v>50</v>
      </c>
      <c r="U128" s="12">
        <f>EXP((alpha+(beta/speed))+(ceta*LN(speed)))</f>
        <v>0.14998526984239155</v>
      </c>
      <c r="V128" s="8">
        <f t="shared" si="3"/>
        <v>86</v>
      </c>
    </row>
    <row r="129" spans="1:22">
      <c r="A129" s="34" t="s">
        <v>19</v>
      </c>
      <c r="B129" s="34" t="s">
        <v>64</v>
      </c>
      <c r="C129" s="5" t="s">
        <v>93</v>
      </c>
      <c r="D129" s="35" t="s">
        <v>84</v>
      </c>
      <c r="E129" s="36" t="s">
        <v>14</v>
      </c>
      <c r="F129" s="37">
        <v>50</v>
      </c>
      <c r="G129" s="38">
        <v>-0.06</v>
      </c>
      <c r="H129" s="34">
        <v>0.9953192760636228</v>
      </c>
      <c r="I129" s="35">
        <v>3.9183538298735839E-2</v>
      </c>
      <c r="J129" s="35">
        <v>11.533743609148846</v>
      </c>
      <c r="K129" s="35">
        <v>0.89891772650251367</v>
      </c>
      <c r="L129" s="35">
        <v>0.91438460313231151</v>
      </c>
      <c r="M129" s="35">
        <v>1.5794896828381283E-2</v>
      </c>
      <c r="N129" s="35">
        <v>0</v>
      </c>
      <c r="O129" s="35">
        <v>0</v>
      </c>
      <c r="P129" s="36">
        <v>12</v>
      </c>
      <c r="Q129" s="37">
        <v>86</v>
      </c>
      <c r="R129" s="36">
        <v>10</v>
      </c>
      <c r="S129" s="39">
        <f t="shared" si="2"/>
        <v>86</v>
      </c>
      <c r="T129" s="34" t="s">
        <v>44</v>
      </c>
      <c r="U129" s="12">
        <f>(alpha+(beta/(1+EXP((((-1)*ceta)+(delta*LN(speed)))+(epsilon*speed)))))</f>
        <v>0.16190351733761796</v>
      </c>
      <c r="V129" s="8">
        <f t="shared" si="3"/>
        <v>86</v>
      </c>
    </row>
    <row r="130" spans="1:22">
      <c r="A130" s="34" t="s">
        <v>19</v>
      </c>
      <c r="B130" s="34" t="s">
        <v>64</v>
      </c>
      <c r="C130" s="5" t="s">
        <v>93</v>
      </c>
      <c r="D130" s="35" t="s">
        <v>84</v>
      </c>
      <c r="E130" s="36" t="s">
        <v>18</v>
      </c>
      <c r="F130" s="37">
        <v>50</v>
      </c>
      <c r="G130" s="38">
        <v>-0.06</v>
      </c>
      <c r="H130" s="34">
        <v>0.99335448443546204</v>
      </c>
      <c r="I130" s="35">
        <v>4.5561920286161204</v>
      </c>
      <c r="J130" s="35">
        <v>-12.235876585551535</v>
      </c>
      <c r="K130" s="35">
        <v>-1.7544712311310615</v>
      </c>
      <c r="L130" s="35">
        <v>0</v>
      </c>
      <c r="M130" s="35">
        <v>0</v>
      </c>
      <c r="N130" s="35">
        <v>0</v>
      </c>
      <c r="O130" s="35">
        <v>0</v>
      </c>
      <c r="P130" s="36">
        <v>12</v>
      </c>
      <c r="Q130" s="37">
        <v>86</v>
      </c>
      <c r="R130" s="36">
        <v>13</v>
      </c>
      <c r="S130" s="39">
        <f t="shared" ref="S130:S193" si="4">V130</f>
        <v>86</v>
      </c>
      <c r="T130" s="34" t="s">
        <v>50</v>
      </c>
      <c r="U130" s="12">
        <f>EXP((alpha+(beta/speed))+(ceta*LN(speed)))</f>
        <v>3.3336253155184743E-2</v>
      </c>
      <c r="V130" s="8">
        <f t="shared" ref="V130:V193" si="5">IF($V$1&lt;P130,P130,IF($V$1&gt;Q130,Q130,$V$1))</f>
        <v>86</v>
      </c>
    </row>
    <row r="131" spans="1:22">
      <c r="A131" s="34" t="s">
        <v>19</v>
      </c>
      <c r="B131" s="34" t="s">
        <v>64</v>
      </c>
      <c r="C131" s="5" t="s">
        <v>93</v>
      </c>
      <c r="D131" s="35" t="s">
        <v>84</v>
      </c>
      <c r="E131" s="36" t="s">
        <v>17</v>
      </c>
      <c r="F131" s="37">
        <v>50</v>
      </c>
      <c r="G131" s="38">
        <v>-0.06</v>
      </c>
      <c r="H131" s="34">
        <v>0.98482230539575966</v>
      </c>
      <c r="I131" s="35">
        <v>12.005352925154948</v>
      </c>
      <c r="J131" s="35">
        <v>-19.4622840852509</v>
      </c>
      <c r="K131" s="35">
        <v>-2.3067936799273325</v>
      </c>
      <c r="L131" s="35">
        <v>0</v>
      </c>
      <c r="M131" s="35">
        <v>0</v>
      </c>
      <c r="N131" s="35">
        <v>0</v>
      </c>
      <c r="O131" s="35">
        <v>0</v>
      </c>
      <c r="P131" s="36">
        <v>12</v>
      </c>
      <c r="Q131" s="37">
        <v>86</v>
      </c>
      <c r="R131" s="36">
        <v>13</v>
      </c>
      <c r="S131" s="39">
        <f t="shared" si="4"/>
        <v>86</v>
      </c>
      <c r="T131" s="34" t="s">
        <v>50</v>
      </c>
      <c r="U131" s="12">
        <f>EXP((alpha+(beta/speed))+(ceta*LN(speed)))</f>
        <v>4.4986938768539089</v>
      </c>
      <c r="V131" s="8">
        <f t="shared" si="5"/>
        <v>86</v>
      </c>
    </row>
    <row r="132" spans="1:22">
      <c r="A132" s="34" t="s">
        <v>19</v>
      </c>
      <c r="B132" s="34" t="s">
        <v>64</v>
      </c>
      <c r="C132" s="5" t="s">
        <v>93</v>
      </c>
      <c r="D132" s="35" t="s">
        <v>84</v>
      </c>
      <c r="E132" s="36" t="s">
        <v>15</v>
      </c>
      <c r="F132" s="37">
        <v>100</v>
      </c>
      <c r="G132" s="38">
        <v>-0.06</v>
      </c>
      <c r="H132" s="34">
        <v>0.9867780774583963</v>
      </c>
      <c r="I132" s="35">
        <v>7.9373709842352733</v>
      </c>
      <c r="J132" s="35">
        <v>-19.752996942327751</v>
      </c>
      <c r="K132" s="35">
        <v>-2.2075960142965205</v>
      </c>
      <c r="L132" s="35">
        <v>0</v>
      </c>
      <c r="M132" s="35">
        <v>0</v>
      </c>
      <c r="N132" s="35">
        <v>0</v>
      </c>
      <c r="O132" s="35">
        <v>0</v>
      </c>
      <c r="P132" s="36">
        <v>12</v>
      </c>
      <c r="Q132" s="37">
        <v>86</v>
      </c>
      <c r="R132" s="36">
        <v>13</v>
      </c>
      <c r="S132" s="39">
        <f t="shared" si="4"/>
        <v>86</v>
      </c>
      <c r="T132" s="34" t="s">
        <v>50</v>
      </c>
      <c r="U132" s="12">
        <f>EXP((alpha+(beta/speed))+(ceta*LN(speed)))</f>
        <v>0.11934768009408998</v>
      </c>
      <c r="V132" s="8">
        <f t="shared" si="5"/>
        <v>86</v>
      </c>
    </row>
    <row r="133" spans="1:22">
      <c r="A133" s="34" t="s">
        <v>19</v>
      </c>
      <c r="B133" s="34" t="s">
        <v>64</v>
      </c>
      <c r="C133" s="5" t="s">
        <v>93</v>
      </c>
      <c r="D133" s="35" t="s">
        <v>84</v>
      </c>
      <c r="E133" s="36" t="s">
        <v>16</v>
      </c>
      <c r="F133" s="37">
        <v>100</v>
      </c>
      <c r="G133" s="38">
        <v>-0.06</v>
      </c>
      <c r="H133" s="34">
        <v>0.97853949706481347</v>
      </c>
      <c r="I133" s="35">
        <v>-0.16024581864268278</v>
      </c>
      <c r="J133" s="35">
        <v>4.7856196318373847</v>
      </c>
      <c r="K133" s="35">
        <v>4.9429628019452796</v>
      </c>
      <c r="L133" s="35">
        <v>1.8727461149204505</v>
      </c>
      <c r="M133" s="35">
        <v>-6.8872818158064678E-3</v>
      </c>
      <c r="N133" s="35">
        <v>0</v>
      </c>
      <c r="O133" s="35">
        <v>0</v>
      </c>
      <c r="P133" s="36">
        <v>12</v>
      </c>
      <c r="Q133" s="37">
        <v>86</v>
      </c>
      <c r="R133" s="36">
        <v>10</v>
      </c>
      <c r="S133" s="39">
        <f t="shared" si="4"/>
        <v>86</v>
      </c>
      <c r="T133" s="34" t="s">
        <v>44</v>
      </c>
      <c r="U133" s="12">
        <f>(alpha+(beta/(1+EXP((((-1)*ceta)+(delta*LN(speed)))+(epsilon*speed)))))</f>
        <v>0.1123859765285336</v>
      </c>
      <c r="V133" s="8">
        <f t="shared" si="5"/>
        <v>86</v>
      </c>
    </row>
    <row r="134" spans="1:22">
      <c r="A134" s="34" t="s">
        <v>19</v>
      </c>
      <c r="B134" s="34" t="s">
        <v>64</v>
      </c>
      <c r="C134" s="5" t="s">
        <v>93</v>
      </c>
      <c r="D134" s="35" t="s">
        <v>84</v>
      </c>
      <c r="E134" s="36" t="s">
        <v>14</v>
      </c>
      <c r="F134" s="37">
        <v>100</v>
      </c>
      <c r="G134" s="38">
        <v>-0.06</v>
      </c>
      <c r="H134" s="34">
        <v>0.99566461195087685</v>
      </c>
      <c r="I134" s="35">
        <v>2.3755433362278675E-2</v>
      </c>
      <c r="J134" s="35">
        <v>11.843266517948202</v>
      </c>
      <c r="K134" s="35">
        <v>0.87911299150978961</v>
      </c>
      <c r="L134" s="35">
        <v>0.93280279419373002</v>
      </c>
      <c r="M134" s="35">
        <v>1.4556294287291825E-2</v>
      </c>
      <c r="N134" s="35">
        <v>0</v>
      </c>
      <c r="O134" s="35">
        <v>0</v>
      </c>
      <c r="P134" s="36">
        <v>12</v>
      </c>
      <c r="Q134" s="37">
        <v>86</v>
      </c>
      <c r="R134" s="36">
        <v>10</v>
      </c>
      <c r="S134" s="39">
        <f t="shared" si="4"/>
        <v>86</v>
      </c>
      <c r="T134" s="34" t="s">
        <v>44</v>
      </c>
      <c r="U134" s="12">
        <f>(alpha+(beta/(1+EXP((((-1)*ceta)+(delta*LN(speed)))+(epsilon*speed)))))</f>
        <v>0.15035282383841936</v>
      </c>
      <c r="V134" s="8">
        <f t="shared" si="5"/>
        <v>86</v>
      </c>
    </row>
    <row r="135" spans="1:22">
      <c r="A135" s="34" t="s">
        <v>19</v>
      </c>
      <c r="B135" s="34" t="s">
        <v>64</v>
      </c>
      <c r="C135" s="5" t="s">
        <v>93</v>
      </c>
      <c r="D135" s="35" t="s">
        <v>84</v>
      </c>
      <c r="E135" s="36" t="s">
        <v>18</v>
      </c>
      <c r="F135" s="37">
        <v>100</v>
      </c>
      <c r="G135" s="38">
        <v>-0.06</v>
      </c>
      <c r="H135" s="34">
        <v>0.99288095697485867</v>
      </c>
      <c r="I135" s="35">
        <v>4.7948094249881228</v>
      </c>
      <c r="J135" s="35">
        <v>-13.236051342017596</v>
      </c>
      <c r="K135" s="35">
        <v>-1.8211880359612818</v>
      </c>
      <c r="L135" s="35">
        <v>0</v>
      </c>
      <c r="M135" s="35">
        <v>0</v>
      </c>
      <c r="N135" s="35">
        <v>0</v>
      </c>
      <c r="O135" s="35">
        <v>0</v>
      </c>
      <c r="P135" s="36">
        <v>12</v>
      </c>
      <c r="Q135" s="37">
        <v>86</v>
      </c>
      <c r="R135" s="36">
        <v>13</v>
      </c>
      <c r="S135" s="39">
        <f t="shared" si="4"/>
        <v>86</v>
      </c>
      <c r="T135" s="34" t="s">
        <v>50</v>
      </c>
      <c r="U135" s="12">
        <f>EXP((alpha+(beta/speed))+(ceta*LN(speed)))</f>
        <v>3.107653790486737E-2</v>
      </c>
      <c r="V135" s="8">
        <f t="shared" si="5"/>
        <v>86</v>
      </c>
    </row>
    <row r="136" spans="1:22">
      <c r="A136" s="34" t="s">
        <v>19</v>
      </c>
      <c r="B136" s="34" t="s">
        <v>64</v>
      </c>
      <c r="C136" s="5" t="s">
        <v>93</v>
      </c>
      <c r="D136" s="35" t="s">
        <v>84</v>
      </c>
      <c r="E136" s="36" t="s">
        <v>17</v>
      </c>
      <c r="F136" s="37">
        <v>100</v>
      </c>
      <c r="G136" s="38">
        <v>-0.06</v>
      </c>
      <c r="H136" s="34">
        <v>0.98396309808129168</v>
      </c>
      <c r="I136" s="35">
        <v>12.325828031210804</v>
      </c>
      <c r="J136" s="35">
        <v>-20.854586442862985</v>
      </c>
      <c r="K136" s="35">
        <v>-2.4004445218290051</v>
      </c>
      <c r="L136" s="35">
        <v>0</v>
      </c>
      <c r="M136" s="35">
        <v>0</v>
      </c>
      <c r="N136" s="35">
        <v>0</v>
      </c>
      <c r="O136" s="35">
        <v>0</v>
      </c>
      <c r="P136" s="36">
        <v>12</v>
      </c>
      <c r="Q136" s="37">
        <v>86</v>
      </c>
      <c r="R136" s="36">
        <v>13</v>
      </c>
      <c r="S136" s="39">
        <f t="shared" si="4"/>
        <v>86</v>
      </c>
      <c r="T136" s="34" t="s">
        <v>50</v>
      </c>
      <c r="U136" s="12">
        <f>EXP((alpha+(beta/speed))+(ceta*LN(speed)))</f>
        <v>4.0185424987897633</v>
      </c>
      <c r="V136" s="8">
        <f t="shared" si="5"/>
        <v>86</v>
      </c>
    </row>
    <row r="137" spans="1:22">
      <c r="A137" s="34" t="s">
        <v>19</v>
      </c>
      <c r="B137" s="34" t="s">
        <v>64</v>
      </c>
      <c r="C137" s="5" t="s">
        <v>93</v>
      </c>
      <c r="D137" s="35" t="s">
        <v>84</v>
      </c>
      <c r="E137" s="36" t="s">
        <v>15</v>
      </c>
      <c r="F137" s="37">
        <v>0</v>
      </c>
      <c r="G137" s="38">
        <v>-0.04</v>
      </c>
      <c r="H137" s="34">
        <v>0.98186623602079215</v>
      </c>
      <c r="I137" s="35">
        <v>-1.0221289764703181E-5</v>
      </c>
      <c r="J137" s="35">
        <v>2.4076705774806455E-3</v>
      </c>
      <c r="K137" s="35">
        <v>-0.17237458761466304</v>
      </c>
      <c r="L137" s="35">
        <v>4.5580361858449807</v>
      </c>
      <c r="M137" s="35">
        <v>0</v>
      </c>
      <c r="N137" s="35">
        <v>0</v>
      </c>
      <c r="O137" s="35">
        <v>0</v>
      </c>
      <c r="P137" s="36">
        <v>12</v>
      </c>
      <c r="Q137" s="37">
        <v>86</v>
      </c>
      <c r="R137" s="36">
        <v>14</v>
      </c>
      <c r="S137" s="39">
        <f t="shared" si="4"/>
        <v>86</v>
      </c>
      <c r="T137" s="34" t="s">
        <v>51</v>
      </c>
      <c r="U137" s="12">
        <f>(((alpha*(speed^3))+(beta*(speed^2))+(ceta*speed))+delta)</f>
        <v>1.039640559452768</v>
      </c>
      <c r="V137" s="8">
        <f t="shared" si="5"/>
        <v>86</v>
      </c>
    </row>
    <row r="138" spans="1:22">
      <c r="A138" s="34" t="s">
        <v>19</v>
      </c>
      <c r="B138" s="34" t="s">
        <v>64</v>
      </c>
      <c r="C138" s="5" t="s">
        <v>93</v>
      </c>
      <c r="D138" s="35" t="s">
        <v>84</v>
      </c>
      <c r="E138" s="36" t="s">
        <v>16</v>
      </c>
      <c r="F138" s="37">
        <v>0</v>
      </c>
      <c r="G138" s="38">
        <v>-0.04</v>
      </c>
      <c r="H138" s="34">
        <v>0.9561782938706449</v>
      </c>
      <c r="I138" s="35">
        <v>-1.2840839981229782E-5</v>
      </c>
      <c r="J138" s="35">
        <v>3.0308139438996727E-3</v>
      </c>
      <c r="K138" s="35">
        <v>-0.21622264656053586</v>
      </c>
      <c r="L138" s="35">
        <v>5.7248888734456651</v>
      </c>
      <c r="M138" s="35">
        <v>0</v>
      </c>
      <c r="N138" s="35">
        <v>0</v>
      </c>
      <c r="O138" s="35">
        <v>0</v>
      </c>
      <c r="P138" s="36">
        <v>12</v>
      </c>
      <c r="Q138" s="37">
        <v>86</v>
      </c>
      <c r="R138" s="36">
        <v>14</v>
      </c>
      <c r="S138" s="39">
        <f t="shared" si="4"/>
        <v>86</v>
      </c>
      <c r="T138" s="34" t="s">
        <v>51</v>
      </c>
      <c r="U138" s="12">
        <f>(((alpha*(speed^3))+(beta*(speed^2))+(ceta*speed))+delta)</f>
        <v>1.3781478832204721</v>
      </c>
      <c r="V138" s="8">
        <f t="shared" si="5"/>
        <v>86</v>
      </c>
    </row>
    <row r="139" spans="1:22">
      <c r="A139" s="34" t="s">
        <v>19</v>
      </c>
      <c r="B139" s="34" t="s">
        <v>64</v>
      </c>
      <c r="C139" s="5" t="s">
        <v>93</v>
      </c>
      <c r="D139" s="35" t="s">
        <v>84</v>
      </c>
      <c r="E139" s="36" t="s">
        <v>14</v>
      </c>
      <c r="F139" s="37">
        <v>0</v>
      </c>
      <c r="G139" s="38">
        <v>-0.04</v>
      </c>
      <c r="H139" s="34">
        <v>0.9900266140300773</v>
      </c>
      <c r="I139" s="35">
        <v>0.54784209375701165</v>
      </c>
      <c r="J139" s="35">
        <v>20.078823321579154</v>
      </c>
      <c r="K139" s="35">
        <v>-0.9238987426016444</v>
      </c>
      <c r="L139" s="35">
        <v>0.19898391137653865</v>
      </c>
      <c r="M139" s="35">
        <v>7.3364606353338899E-2</v>
      </c>
      <c r="N139" s="35">
        <v>0</v>
      </c>
      <c r="O139" s="35">
        <v>0</v>
      </c>
      <c r="P139" s="36">
        <v>12</v>
      </c>
      <c r="Q139" s="37">
        <v>86</v>
      </c>
      <c r="R139" s="36">
        <v>10</v>
      </c>
      <c r="S139" s="39">
        <f t="shared" si="4"/>
        <v>86</v>
      </c>
      <c r="T139" s="34" t="s">
        <v>44</v>
      </c>
      <c r="U139" s="12">
        <f>(alpha+(beta/(1+EXP((((-1)*ceta)+(delta*LN(speed)))+(epsilon*speed)))))</f>
        <v>0.55381674084939225</v>
      </c>
      <c r="V139" s="8">
        <f t="shared" si="5"/>
        <v>86</v>
      </c>
    </row>
    <row r="140" spans="1:22">
      <c r="A140" s="34" t="s">
        <v>19</v>
      </c>
      <c r="B140" s="34" t="s">
        <v>64</v>
      </c>
      <c r="C140" s="5" t="s">
        <v>93</v>
      </c>
      <c r="D140" s="35" t="s">
        <v>84</v>
      </c>
      <c r="E140" s="36" t="s">
        <v>18</v>
      </c>
      <c r="F140" s="37">
        <v>0</v>
      </c>
      <c r="G140" s="38">
        <v>-0.04</v>
      </c>
      <c r="H140" s="34">
        <v>0.98591110286464034</v>
      </c>
      <c r="I140" s="35">
        <v>10.587427953898418</v>
      </c>
      <c r="J140" s="35">
        <v>1.0126426611318631</v>
      </c>
      <c r="K140" s="35">
        <v>-1.2597193727117537</v>
      </c>
      <c r="L140" s="35">
        <v>0</v>
      </c>
      <c r="M140" s="35">
        <v>0</v>
      </c>
      <c r="N140" s="35">
        <v>0</v>
      </c>
      <c r="O140" s="35">
        <v>0</v>
      </c>
      <c r="P140" s="36">
        <v>12</v>
      </c>
      <c r="Q140" s="37">
        <v>86</v>
      </c>
      <c r="R140" s="36">
        <v>0</v>
      </c>
      <c r="S140" s="39">
        <f t="shared" si="4"/>
        <v>86</v>
      </c>
      <c r="T140" s="34" t="s">
        <v>29</v>
      </c>
      <c r="U140" s="12">
        <f>((alpha*(beta^speed))*(speed^ceta))</f>
        <v>0.11405128418237112</v>
      </c>
      <c r="V140" s="8">
        <f t="shared" si="5"/>
        <v>86</v>
      </c>
    </row>
    <row r="141" spans="1:22">
      <c r="A141" s="34" t="s">
        <v>19</v>
      </c>
      <c r="B141" s="34" t="s">
        <v>64</v>
      </c>
      <c r="C141" s="5" t="s">
        <v>93</v>
      </c>
      <c r="D141" s="35" t="s">
        <v>84</v>
      </c>
      <c r="E141" s="36" t="s">
        <v>17</v>
      </c>
      <c r="F141" s="37">
        <v>0</v>
      </c>
      <c r="G141" s="38">
        <v>-0.04</v>
      </c>
      <c r="H141" s="34">
        <v>0.97118132210294628</v>
      </c>
      <c r="I141" s="35">
        <v>-5.1260584871955478E-4</v>
      </c>
      <c r="J141" s="35">
        <v>0.11861619976082544</v>
      </c>
      <c r="K141" s="35">
        <v>-8.3789320100906792</v>
      </c>
      <c r="L141" s="35">
        <v>215.62335101683226</v>
      </c>
      <c r="M141" s="35">
        <v>0</v>
      </c>
      <c r="N141" s="35">
        <v>0</v>
      </c>
      <c r="O141" s="35">
        <v>0</v>
      </c>
      <c r="P141" s="36">
        <v>12</v>
      </c>
      <c r="Q141" s="37">
        <v>86</v>
      </c>
      <c r="R141" s="36">
        <v>14</v>
      </c>
      <c r="S141" s="39">
        <f t="shared" si="4"/>
        <v>86</v>
      </c>
      <c r="T141" s="34" t="s">
        <v>51</v>
      </c>
      <c r="U141" s="12">
        <f>(((alpha*(speed^3))+(beta*(speed^2))+(ceta*speed))+delta)</f>
        <v>46.274585866933705</v>
      </c>
      <c r="V141" s="8">
        <f t="shared" si="5"/>
        <v>86</v>
      </c>
    </row>
    <row r="142" spans="1:22">
      <c r="A142" s="34" t="s">
        <v>19</v>
      </c>
      <c r="B142" s="34" t="s">
        <v>64</v>
      </c>
      <c r="C142" s="5" t="s">
        <v>93</v>
      </c>
      <c r="D142" s="35" t="s">
        <v>84</v>
      </c>
      <c r="E142" s="36" t="s">
        <v>15</v>
      </c>
      <c r="F142" s="37">
        <v>50</v>
      </c>
      <c r="G142" s="38">
        <v>-0.04</v>
      </c>
      <c r="H142" s="34">
        <v>0.98571386945051964</v>
      </c>
      <c r="I142" s="35">
        <v>0.47231985026420409</v>
      </c>
      <c r="J142" s="35">
        <v>9.7196753168491927</v>
      </c>
      <c r="K142" s="35">
        <v>-0.39934132459420857</v>
      </c>
      <c r="L142" s="35">
        <v>-0.10170641670998871</v>
      </c>
      <c r="M142" s="35">
        <v>8.5179385864814758E-2</v>
      </c>
      <c r="N142" s="35">
        <v>0</v>
      </c>
      <c r="O142" s="35">
        <v>0</v>
      </c>
      <c r="P142" s="36">
        <v>12</v>
      </c>
      <c r="Q142" s="37">
        <v>86</v>
      </c>
      <c r="R142" s="36">
        <v>10</v>
      </c>
      <c r="S142" s="39">
        <f t="shared" si="4"/>
        <v>86</v>
      </c>
      <c r="T142" s="34" t="s">
        <v>44</v>
      </c>
      <c r="U142" s="12">
        <f>(alpha+(beta/(1+EXP((((-1)*ceta)+(delta*LN(speed)))+(epsilon*speed)))))</f>
        <v>0.47906942851197698</v>
      </c>
      <c r="V142" s="8">
        <f t="shared" si="5"/>
        <v>86</v>
      </c>
    </row>
    <row r="143" spans="1:22">
      <c r="A143" s="34" t="s">
        <v>19</v>
      </c>
      <c r="B143" s="34" t="s">
        <v>64</v>
      </c>
      <c r="C143" s="5" t="s">
        <v>93</v>
      </c>
      <c r="D143" s="35" t="s">
        <v>84</v>
      </c>
      <c r="E143" s="36" t="s">
        <v>16</v>
      </c>
      <c r="F143" s="37">
        <v>50</v>
      </c>
      <c r="G143" s="38">
        <v>-0.04</v>
      </c>
      <c r="H143" s="34">
        <v>0.96727136889081733</v>
      </c>
      <c r="I143" s="35">
        <v>0.48057151765876283</v>
      </c>
      <c r="J143" s="35">
        <v>4.8387129461239455</v>
      </c>
      <c r="K143" s="35">
        <v>4.86725694966169</v>
      </c>
      <c r="L143" s="35">
        <v>1.631579240103326</v>
      </c>
      <c r="M143" s="35">
        <v>2.1238534213463431E-2</v>
      </c>
      <c r="N143" s="35">
        <v>0</v>
      </c>
      <c r="O143" s="35">
        <v>0</v>
      </c>
      <c r="P143" s="36">
        <v>12</v>
      </c>
      <c r="Q143" s="37">
        <v>86</v>
      </c>
      <c r="R143" s="36">
        <v>10</v>
      </c>
      <c r="S143" s="39">
        <f t="shared" si="4"/>
        <v>86</v>
      </c>
      <c r="T143" s="34" t="s">
        <v>44</v>
      </c>
      <c r="U143" s="12">
        <f>(alpha+(beta/(1+EXP((((-1)*ceta)+(delta*LN(speed)))+(epsilon*speed)))))</f>
        <v>0.55019027951400812</v>
      </c>
      <c r="V143" s="8">
        <f t="shared" si="5"/>
        <v>86</v>
      </c>
    </row>
    <row r="144" spans="1:22">
      <c r="A144" s="34" t="s">
        <v>19</v>
      </c>
      <c r="B144" s="34" t="s">
        <v>64</v>
      </c>
      <c r="C144" s="5" t="s">
        <v>93</v>
      </c>
      <c r="D144" s="35" t="s">
        <v>84</v>
      </c>
      <c r="E144" s="36" t="s">
        <v>14</v>
      </c>
      <c r="F144" s="37">
        <v>50</v>
      </c>
      <c r="G144" s="38">
        <v>-0.04</v>
      </c>
      <c r="H144" s="34">
        <v>0.99289236652692525</v>
      </c>
      <c r="I144" s="35">
        <v>0.337786367982438</v>
      </c>
      <c r="J144" s="35">
        <v>24.665958760706296</v>
      </c>
      <c r="K144" s="35">
        <v>-0.82427749340469658</v>
      </c>
      <c r="L144" s="35">
        <v>0.41725087979537279</v>
      </c>
      <c r="M144" s="35">
        <v>4.9000036332320966E-2</v>
      </c>
      <c r="N144" s="35">
        <v>0</v>
      </c>
      <c r="O144" s="35">
        <v>0</v>
      </c>
      <c r="P144" s="36">
        <v>12</v>
      </c>
      <c r="Q144" s="37">
        <v>86</v>
      </c>
      <c r="R144" s="36">
        <v>10</v>
      </c>
      <c r="S144" s="39">
        <f t="shared" si="4"/>
        <v>86</v>
      </c>
      <c r="T144" s="34" t="s">
        <v>44</v>
      </c>
      <c r="U144" s="12">
        <f>(alpha+(beta/(1+EXP((((-1)*ceta)+(delta*LN(speed)))+(epsilon*speed)))))</f>
        <v>0.36269733115765407</v>
      </c>
      <c r="V144" s="8">
        <f t="shared" si="5"/>
        <v>86</v>
      </c>
    </row>
    <row r="145" spans="1:22">
      <c r="A145" s="34" t="s">
        <v>19</v>
      </c>
      <c r="B145" s="34" t="s">
        <v>64</v>
      </c>
      <c r="C145" s="5" t="s">
        <v>93</v>
      </c>
      <c r="D145" s="35" t="s">
        <v>84</v>
      </c>
      <c r="E145" s="36" t="s">
        <v>18</v>
      </c>
      <c r="F145" s="37">
        <v>50</v>
      </c>
      <c r="G145" s="38">
        <v>-0.04</v>
      </c>
      <c r="H145" s="34">
        <v>0.98905124425652291</v>
      </c>
      <c r="I145" s="35">
        <v>2.6426146581515564</v>
      </c>
      <c r="J145" s="35">
        <v>-3.8277126178764256</v>
      </c>
      <c r="K145" s="35">
        <v>-1.2020994229841562</v>
      </c>
      <c r="L145" s="35">
        <v>0</v>
      </c>
      <c r="M145" s="35">
        <v>0</v>
      </c>
      <c r="N145" s="35">
        <v>0</v>
      </c>
      <c r="O145" s="35">
        <v>0</v>
      </c>
      <c r="P145" s="36">
        <v>12</v>
      </c>
      <c r="Q145" s="37">
        <v>86</v>
      </c>
      <c r="R145" s="36">
        <v>13</v>
      </c>
      <c r="S145" s="39">
        <f t="shared" si="4"/>
        <v>86</v>
      </c>
      <c r="T145" s="34" t="s">
        <v>50</v>
      </c>
      <c r="U145" s="12">
        <f>EXP((alpha+(beta/speed))+(ceta*LN(speed)))</f>
        <v>6.3516094868717357E-2</v>
      </c>
      <c r="V145" s="8">
        <f t="shared" si="5"/>
        <v>86</v>
      </c>
    </row>
    <row r="146" spans="1:22">
      <c r="A146" s="34" t="s">
        <v>19</v>
      </c>
      <c r="B146" s="34" t="s">
        <v>64</v>
      </c>
      <c r="C146" s="5" t="s">
        <v>93</v>
      </c>
      <c r="D146" s="35" t="s">
        <v>84</v>
      </c>
      <c r="E146" s="36" t="s">
        <v>17</v>
      </c>
      <c r="F146" s="37">
        <v>50</v>
      </c>
      <c r="G146" s="38">
        <v>-0.04</v>
      </c>
      <c r="H146" s="34">
        <v>0.97587461991805546</v>
      </c>
      <c r="I146" s="35">
        <v>9.1265616220746502</v>
      </c>
      <c r="J146" s="35">
        <v>-8.1776268769807761</v>
      </c>
      <c r="K146" s="35">
        <v>-1.4336669855933324</v>
      </c>
      <c r="L146" s="35">
        <v>0</v>
      </c>
      <c r="M146" s="35">
        <v>0</v>
      </c>
      <c r="N146" s="35">
        <v>0</v>
      </c>
      <c r="O146" s="35">
        <v>0</v>
      </c>
      <c r="P146" s="36">
        <v>12</v>
      </c>
      <c r="Q146" s="37">
        <v>86</v>
      </c>
      <c r="R146" s="36">
        <v>13</v>
      </c>
      <c r="S146" s="39">
        <f t="shared" si="4"/>
        <v>86</v>
      </c>
      <c r="T146" s="34" t="s">
        <v>50</v>
      </c>
      <c r="U146" s="12">
        <f>EXP((alpha+(beta/speed))+(ceta*LN(speed)))</f>
        <v>14.089393446198835</v>
      </c>
      <c r="V146" s="8">
        <f t="shared" si="5"/>
        <v>86</v>
      </c>
    </row>
    <row r="147" spans="1:22">
      <c r="A147" s="34" t="s">
        <v>19</v>
      </c>
      <c r="B147" s="34" t="s">
        <v>64</v>
      </c>
      <c r="C147" s="5" t="s">
        <v>93</v>
      </c>
      <c r="D147" s="35" t="s">
        <v>84</v>
      </c>
      <c r="E147" s="36" t="s">
        <v>15</v>
      </c>
      <c r="F147" s="37">
        <v>100</v>
      </c>
      <c r="G147" s="38">
        <v>-0.04</v>
      </c>
      <c r="H147" s="34">
        <v>0.98633996058748707</v>
      </c>
      <c r="I147" s="35">
        <v>0.28168321802664997</v>
      </c>
      <c r="J147" s="35">
        <v>9.2742583698415082</v>
      </c>
      <c r="K147" s="35">
        <v>0.27486503352351954</v>
      </c>
      <c r="L147" s="35">
        <v>0.23808941963501831</v>
      </c>
      <c r="M147" s="35">
        <v>5.8209776832712772E-2</v>
      </c>
      <c r="N147" s="35">
        <v>0</v>
      </c>
      <c r="O147" s="35">
        <v>0</v>
      </c>
      <c r="P147" s="36">
        <v>12</v>
      </c>
      <c r="Q147" s="37">
        <v>86</v>
      </c>
      <c r="R147" s="36">
        <v>10</v>
      </c>
      <c r="S147" s="39">
        <f t="shared" si="4"/>
        <v>86</v>
      </c>
      <c r="T147" s="34" t="s">
        <v>44</v>
      </c>
      <c r="U147" s="12">
        <f>(alpha+(beta/(1+EXP((((-1)*ceta)+(delta*LN(speed)))+(epsilon*speed)))))</f>
        <v>0.30990914851504192</v>
      </c>
      <c r="V147" s="8">
        <f t="shared" si="5"/>
        <v>86</v>
      </c>
    </row>
    <row r="148" spans="1:22">
      <c r="A148" s="34" t="s">
        <v>19</v>
      </c>
      <c r="B148" s="34" t="s">
        <v>64</v>
      </c>
      <c r="C148" s="5" t="s">
        <v>93</v>
      </c>
      <c r="D148" s="35" t="s">
        <v>84</v>
      </c>
      <c r="E148" s="36" t="s">
        <v>16</v>
      </c>
      <c r="F148" s="37">
        <v>100</v>
      </c>
      <c r="G148" s="38">
        <v>-0.04</v>
      </c>
      <c r="H148" s="34">
        <v>0.96627083698012728</v>
      </c>
      <c r="I148" s="35">
        <v>6.687910036514066</v>
      </c>
      <c r="J148" s="35">
        <v>-14.273674341218364</v>
      </c>
      <c r="K148" s="35">
        <v>-1.7040713583307381</v>
      </c>
      <c r="L148" s="35">
        <v>0</v>
      </c>
      <c r="M148" s="35">
        <v>0</v>
      </c>
      <c r="N148" s="35">
        <v>0</v>
      </c>
      <c r="O148" s="35">
        <v>0</v>
      </c>
      <c r="P148" s="36">
        <v>12</v>
      </c>
      <c r="Q148" s="37">
        <v>86</v>
      </c>
      <c r="R148" s="36">
        <v>13</v>
      </c>
      <c r="S148" s="39">
        <f t="shared" si="4"/>
        <v>86</v>
      </c>
      <c r="T148" s="34" t="s">
        <v>50</v>
      </c>
      <c r="U148" s="12">
        <f>EXP((alpha+(beta/speed))+(ceta*LN(speed)))</f>
        <v>0.34349299225042357</v>
      </c>
      <c r="V148" s="8">
        <f t="shared" si="5"/>
        <v>86</v>
      </c>
    </row>
    <row r="149" spans="1:22">
      <c r="A149" s="34" t="s">
        <v>19</v>
      </c>
      <c r="B149" s="34" t="s">
        <v>64</v>
      </c>
      <c r="C149" s="5" t="s">
        <v>93</v>
      </c>
      <c r="D149" s="35" t="s">
        <v>84</v>
      </c>
      <c r="E149" s="36" t="s">
        <v>14</v>
      </c>
      <c r="F149" s="37">
        <v>100</v>
      </c>
      <c r="G149" s="38">
        <v>-0.04</v>
      </c>
      <c r="H149" s="34">
        <v>0.99536926853644325</v>
      </c>
      <c r="I149" s="35">
        <v>0.13454587108804281</v>
      </c>
      <c r="J149" s="35">
        <v>22.499644106623297</v>
      </c>
      <c r="K149" s="35">
        <v>-0.19034659968877873</v>
      </c>
      <c r="L149" s="35">
        <v>0.72377598479537586</v>
      </c>
      <c r="M149" s="35">
        <v>2.3131185238490268E-2</v>
      </c>
      <c r="N149" s="35">
        <v>0</v>
      </c>
      <c r="O149" s="35">
        <v>0</v>
      </c>
      <c r="P149" s="36">
        <v>12</v>
      </c>
      <c r="Q149" s="37">
        <v>86</v>
      </c>
      <c r="R149" s="36">
        <v>10</v>
      </c>
      <c r="S149" s="39">
        <f t="shared" si="4"/>
        <v>86</v>
      </c>
      <c r="T149" s="34" t="s">
        <v>44</v>
      </c>
      <c r="U149" s="12">
        <f>(alpha+(beta/(1+EXP((((-1)*ceta)+(delta*LN(speed)))+(epsilon*speed)))))</f>
        <v>0.2353507027108776</v>
      </c>
      <c r="V149" s="8">
        <f t="shared" si="5"/>
        <v>86</v>
      </c>
    </row>
    <row r="150" spans="1:22">
      <c r="A150" s="34" t="s">
        <v>19</v>
      </c>
      <c r="B150" s="34" t="s">
        <v>64</v>
      </c>
      <c r="C150" s="5" t="s">
        <v>93</v>
      </c>
      <c r="D150" s="35" t="s">
        <v>84</v>
      </c>
      <c r="E150" s="36" t="s">
        <v>18</v>
      </c>
      <c r="F150" s="37">
        <v>100</v>
      </c>
      <c r="G150" s="38">
        <v>-0.04</v>
      </c>
      <c r="H150" s="34">
        <v>0.9924413278969606</v>
      </c>
      <c r="I150" s="35">
        <v>4.0637012536321171</v>
      </c>
      <c r="J150" s="35">
        <v>-10.326872792987622</v>
      </c>
      <c r="K150" s="35">
        <v>-1.5643524898886709</v>
      </c>
      <c r="L150" s="35">
        <v>0</v>
      </c>
      <c r="M150" s="35">
        <v>0</v>
      </c>
      <c r="N150" s="35">
        <v>0</v>
      </c>
      <c r="O150" s="35">
        <v>0</v>
      </c>
      <c r="P150" s="36">
        <v>12</v>
      </c>
      <c r="Q150" s="37">
        <v>86</v>
      </c>
      <c r="R150" s="36">
        <v>13</v>
      </c>
      <c r="S150" s="39">
        <f t="shared" si="4"/>
        <v>86</v>
      </c>
      <c r="T150" s="34" t="s">
        <v>50</v>
      </c>
      <c r="U150" s="12">
        <f>EXP((alpha+(beta/speed))+(ceta*LN(speed)))</f>
        <v>4.8579776975544713E-2</v>
      </c>
      <c r="V150" s="8">
        <f t="shared" si="5"/>
        <v>86</v>
      </c>
    </row>
    <row r="151" spans="1:22">
      <c r="A151" s="34" t="s">
        <v>19</v>
      </c>
      <c r="B151" s="34" t="s">
        <v>64</v>
      </c>
      <c r="C151" s="5" t="s">
        <v>93</v>
      </c>
      <c r="D151" s="35" t="s">
        <v>84</v>
      </c>
      <c r="E151" s="36" t="s">
        <v>17</v>
      </c>
      <c r="F151" s="37">
        <v>100</v>
      </c>
      <c r="G151" s="38">
        <v>-0.04</v>
      </c>
      <c r="H151" s="34">
        <v>0.97901974437502592</v>
      </c>
      <c r="I151" s="35">
        <v>10.725740124240374</v>
      </c>
      <c r="J151" s="35">
        <v>-15.403276035526341</v>
      </c>
      <c r="K151" s="35">
        <v>-1.8431688249006146</v>
      </c>
      <c r="L151" s="35">
        <v>0</v>
      </c>
      <c r="M151" s="35">
        <v>0</v>
      </c>
      <c r="N151" s="35">
        <v>0</v>
      </c>
      <c r="O151" s="35">
        <v>0</v>
      </c>
      <c r="P151" s="36">
        <v>12</v>
      </c>
      <c r="Q151" s="37">
        <v>86</v>
      </c>
      <c r="R151" s="36">
        <v>13</v>
      </c>
      <c r="S151" s="39">
        <f t="shared" si="4"/>
        <v>86</v>
      </c>
      <c r="T151" s="34" t="s">
        <v>50</v>
      </c>
      <c r="U151" s="12">
        <f>EXP((alpha+(beta/speed))+(ceta*LN(speed)))</f>
        <v>10.345153939192111</v>
      </c>
      <c r="V151" s="8">
        <f t="shared" si="5"/>
        <v>86</v>
      </c>
    </row>
    <row r="152" spans="1:22">
      <c r="A152" s="34" t="s">
        <v>19</v>
      </c>
      <c r="B152" s="34" t="s">
        <v>64</v>
      </c>
      <c r="C152" s="5" t="s">
        <v>93</v>
      </c>
      <c r="D152" s="35" t="s">
        <v>84</v>
      </c>
      <c r="E152" s="36" t="s">
        <v>15</v>
      </c>
      <c r="F152" s="37">
        <v>0</v>
      </c>
      <c r="G152" s="38">
        <v>-0.02</v>
      </c>
      <c r="H152" s="34">
        <v>0.99120915581051838</v>
      </c>
      <c r="I152" s="35">
        <v>23.939442490749883</v>
      </c>
      <c r="J152" s="35">
        <v>1.0060616376598772</v>
      </c>
      <c r="K152" s="35">
        <v>-0.80937846124937918</v>
      </c>
      <c r="L152" s="35">
        <v>0</v>
      </c>
      <c r="M152" s="35">
        <v>0</v>
      </c>
      <c r="N152" s="35">
        <v>0</v>
      </c>
      <c r="O152" s="35">
        <v>0</v>
      </c>
      <c r="P152" s="36">
        <v>12</v>
      </c>
      <c r="Q152" s="37">
        <v>86</v>
      </c>
      <c r="R152" s="36">
        <v>0</v>
      </c>
      <c r="S152" s="39">
        <f t="shared" si="4"/>
        <v>86</v>
      </c>
      <c r="T152" s="34" t="s">
        <v>29</v>
      </c>
      <c r="U152" s="12">
        <f>((alpha*(beta^speed))*(speed^ceta))</f>
        <v>1.0941763383881471</v>
      </c>
      <c r="V152" s="8">
        <f t="shared" si="5"/>
        <v>86</v>
      </c>
    </row>
    <row r="153" spans="1:22">
      <c r="A153" s="34" t="s">
        <v>19</v>
      </c>
      <c r="B153" s="34" t="s">
        <v>64</v>
      </c>
      <c r="C153" s="5" t="s">
        <v>93</v>
      </c>
      <c r="D153" s="35" t="s">
        <v>84</v>
      </c>
      <c r="E153" s="36" t="s">
        <v>16</v>
      </c>
      <c r="F153" s="37">
        <v>0</v>
      </c>
      <c r="G153" s="38">
        <v>-0.02</v>
      </c>
      <c r="H153" s="34">
        <v>0.94337081693254243</v>
      </c>
      <c r="I153" s="35">
        <v>58.829520293942949</v>
      </c>
      <c r="J153" s="35">
        <v>1.0228753120465115</v>
      </c>
      <c r="K153" s="35">
        <v>-1.11623354300621</v>
      </c>
      <c r="L153" s="35">
        <v>0</v>
      </c>
      <c r="M153" s="35">
        <v>0</v>
      </c>
      <c r="N153" s="35">
        <v>0</v>
      </c>
      <c r="O153" s="35">
        <v>0</v>
      </c>
      <c r="P153" s="36">
        <v>12</v>
      </c>
      <c r="Q153" s="37">
        <v>86</v>
      </c>
      <c r="R153" s="36">
        <v>0</v>
      </c>
      <c r="S153" s="39">
        <f t="shared" si="4"/>
        <v>86</v>
      </c>
      <c r="T153" s="34" t="s">
        <v>29</v>
      </c>
      <c r="U153" s="12">
        <f>((alpha*(beta^speed))*(speed^ceta))</f>
        <v>2.8509864999919987</v>
      </c>
      <c r="V153" s="8">
        <f t="shared" si="5"/>
        <v>86</v>
      </c>
    </row>
    <row r="154" spans="1:22">
      <c r="A154" s="34" t="s">
        <v>19</v>
      </c>
      <c r="B154" s="34" t="s">
        <v>64</v>
      </c>
      <c r="C154" s="5" t="s">
        <v>93</v>
      </c>
      <c r="D154" s="35" t="s">
        <v>84</v>
      </c>
      <c r="E154" s="36" t="s">
        <v>14</v>
      </c>
      <c r="F154" s="37">
        <v>0</v>
      </c>
      <c r="G154" s="38">
        <v>-0.02</v>
      </c>
      <c r="H154" s="34">
        <v>0.99486836248135635</v>
      </c>
      <c r="I154" s="35">
        <v>2.5909223764245231</v>
      </c>
      <c r="J154" s="35">
        <v>1.2543850486272199</v>
      </c>
      <c r="K154" s="35">
        <v>-0.68868744047111452</v>
      </c>
      <c r="L154" s="35">
        <v>0</v>
      </c>
      <c r="M154" s="35">
        <v>0</v>
      </c>
      <c r="N154" s="35">
        <v>0</v>
      </c>
      <c r="O154" s="35">
        <v>0</v>
      </c>
      <c r="P154" s="36">
        <v>12</v>
      </c>
      <c r="Q154" s="37">
        <v>86</v>
      </c>
      <c r="R154" s="36">
        <v>13</v>
      </c>
      <c r="S154" s="39">
        <f t="shared" si="4"/>
        <v>86</v>
      </c>
      <c r="T154" s="34" t="s">
        <v>50</v>
      </c>
      <c r="U154" s="12">
        <f>EXP((alpha+(beta/speed))+(ceta*LN(speed)))</f>
        <v>0.62993112602462242</v>
      </c>
      <c r="V154" s="8">
        <f t="shared" si="5"/>
        <v>86</v>
      </c>
    </row>
    <row r="155" spans="1:22">
      <c r="A155" s="34" t="s">
        <v>19</v>
      </c>
      <c r="B155" s="34" t="s">
        <v>64</v>
      </c>
      <c r="C155" s="5" t="s">
        <v>93</v>
      </c>
      <c r="D155" s="35" t="s">
        <v>84</v>
      </c>
      <c r="E155" s="36" t="s">
        <v>18</v>
      </c>
      <c r="F155" s="37">
        <v>0</v>
      </c>
      <c r="G155" s="38">
        <v>-0.02</v>
      </c>
      <c r="H155" s="34">
        <v>0.99608192010359797</v>
      </c>
      <c r="I155" s="35">
        <v>5.071116631193779</v>
      </c>
      <c r="J155" s="35">
        <v>1.0055464840015287</v>
      </c>
      <c r="K155" s="35">
        <v>-0.88587994459685859</v>
      </c>
      <c r="L155" s="35">
        <v>0</v>
      </c>
      <c r="M155" s="35">
        <v>0</v>
      </c>
      <c r="N155" s="35">
        <v>0</v>
      </c>
      <c r="O155" s="35">
        <v>0</v>
      </c>
      <c r="P155" s="36">
        <v>12</v>
      </c>
      <c r="Q155" s="37">
        <v>86</v>
      </c>
      <c r="R155" s="36">
        <v>0</v>
      </c>
      <c r="S155" s="39">
        <f t="shared" si="4"/>
        <v>86</v>
      </c>
      <c r="T155" s="34" t="s">
        <v>29</v>
      </c>
      <c r="U155" s="12">
        <f>((alpha*(beta^speed))*(speed^ceta))</f>
        <v>0.1577448800119915</v>
      </c>
      <c r="V155" s="8">
        <f t="shared" si="5"/>
        <v>86</v>
      </c>
    </row>
    <row r="156" spans="1:22">
      <c r="A156" s="34" t="s">
        <v>19</v>
      </c>
      <c r="B156" s="34" t="s">
        <v>64</v>
      </c>
      <c r="C156" s="5" t="s">
        <v>93</v>
      </c>
      <c r="D156" s="35" t="s">
        <v>84</v>
      </c>
      <c r="E156" s="36" t="s">
        <v>17</v>
      </c>
      <c r="F156" s="37">
        <v>0</v>
      </c>
      <c r="G156" s="38">
        <v>-0.02</v>
      </c>
      <c r="H156" s="34">
        <v>0.97751563815492981</v>
      </c>
      <c r="I156" s="35">
        <v>1885.8542721224212</v>
      </c>
      <c r="J156" s="35">
        <v>1.0170531477090787</v>
      </c>
      <c r="K156" s="35">
        <v>-1.0494069224990632</v>
      </c>
      <c r="L156" s="35">
        <v>0</v>
      </c>
      <c r="M156" s="35">
        <v>0</v>
      </c>
      <c r="N156" s="35">
        <v>0</v>
      </c>
      <c r="O156" s="35">
        <v>0</v>
      </c>
      <c r="P156" s="36">
        <v>12</v>
      </c>
      <c r="Q156" s="37">
        <v>86</v>
      </c>
      <c r="R156" s="36">
        <v>0</v>
      </c>
      <c r="S156" s="39">
        <f t="shared" si="4"/>
        <v>86</v>
      </c>
      <c r="T156" s="34" t="s">
        <v>29</v>
      </c>
      <c r="U156" s="12">
        <f>((alpha*(beta^speed))*(speed^ceta))</f>
        <v>75.333095554395584</v>
      </c>
      <c r="V156" s="8">
        <f t="shared" si="5"/>
        <v>86</v>
      </c>
    </row>
    <row r="157" spans="1:22">
      <c r="A157" s="34" t="s">
        <v>19</v>
      </c>
      <c r="B157" s="34" t="s">
        <v>64</v>
      </c>
      <c r="C157" s="5" t="s">
        <v>93</v>
      </c>
      <c r="D157" s="35" t="s">
        <v>84</v>
      </c>
      <c r="E157" s="36" t="s">
        <v>15</v>
      </c>
      <c r="F157" s="37">
        <v>50</v>
      </c>
      <c r="G157" s="38">
        <v>-0.02</v>
      </c>
      <c r="H157" s="34">
        <v>0.9913488988214989</v>
      </c>
      <c r="I157" s="35">
        <v>1.0950983465295454</v>
      </c>
      <c r="J157" s="35">
        <v>26.792475378588229</v>
      </c>
      <c r="K157" s="35">
        <v>-0.81779546225482491</v>
      </c>
      <c r="L157" s="35">
        <v>0.32576834909135416</v>
      </c>
      <c r="M157" s="35">
        <v>5.9857404139147599E-2</v>
      </c>
      <c r="N157" s="35">
        <v>0</v>
      </c>
      <c r="O157" s="35">
        <v>0</v>
      </c>
      <c r="P157" s="36">
        <v>12</v>
      </c>
      <c r="Q157" s="37">
        <v>86</v>
      </c>
      <c r="R157" s="36">
        <v>10</v>
      </c>
      <c r="S157" s="39">
        <f t="shared" si="4"/>
        <v>86</v>
      </c>
      <c r="T157" s="34" t="s">
        <v>44</v>
      </c>
      <c r="U157" s="12">
        <f>(alpha+(beta/(1+EXP((((-1)*ceta)+(delta*LN(speed)))+(epsilon*speed)))))</f>
        <v>1.1111957466525193</v>
      </c>
      <c r="V157" s="8">
        <f t="shared" si="5"/>
        <v>86</v>
      </c>
    </row>
    <row r="158" spans="1:22">
      <c r="A158" s="34" t="s">
        <v>19</v>
      </c>
      <c r="B158" s="34" t="s">
        <v>64</v>
      </c>
      <c r="C158" s="5" t="s">
        <v>93</v>
      </c>
      <c r="D158" s="35" t="s">
        <v>84</v>
      </c>
      <c r="E158" s="36" t="s">
        <v>16</v>
      </c>
      <c r="F158" s="37">
        <v>50</v>
      </c>
      <c r="G158" s="38">
        <v>-0.02</v>
      </c>
      <c r="H158" s="34">
        <v>0.94010375895354015</v>
      </c>
      <c r="I158" s="35">
        <v>-1.5360797316150933E-5</v>
      </c>
      <c r="J158" s="35">
        <v>3.4423054298074462E-3</v>
      </c>
      <c r="K158" s="35">
        <v>-0.23492207282039365</v>
      </c>
      <c r="L158" s="35">
        <v>7.0959471259665925</v>
      </c>
      <c r="M158" s="35">
        <v>0</v>
      </c>
      <c r="N158" s="35">
        <v>0</v>
      </c>
      <c r="O158" s="35">
        <v>0</v>
      </c>
      <c r="P158" s="36">
        <v>12</v>
      </c>
      <c r="Q158" s="37">
        <v>86</v>
      </c>
      <c r="R158" s="36">
        <v>14</v>
      </c>
      <c r="S158" s="39">
        <f t="shared" si="4"/>
        <v>86</v>
      </c>
      <c r="T158" s="34" t="s">
        <v>51</v>
      </c>
      <c r="U158" s="12">
        <f>(((alpha*(speed^3))+(beta*(speed^2))+(ceta*speed))+delta)</f>
        <v>2.5816125245469141</v>
      </c>
      <c r="V158" s="8">
        <f t="shared" si="5"/>
        <v>86</v>
      </c>
    </row>
    <row r="159" spans="1:22">
      <c r="A159" s="34" t="s">
        <v>19</v>
      </c>
      <c r="B159" s="34" t="s">
        <v>64</v>
      </c>
      <c r="C159" s="5" t="s">
        <v>93</v>
      </c>
      <c r="D159" s="35" t="s">
        <v>84</v>
      </c>
      <c r="E159" s="36" t="s">
        <v>14</v>
      </c>
      <c r="F159" s="37">
        <v>50</v>
      </c>
      <c r="G159" s="38">
        <v>-0.02</v>
      </c>
      <c r="H159" s="34">
        <v>0.99473188180562455</v>
      </c>
      <c r="I159" s="35">
        <v>-0.2102189508587044</v>
      </c>
      <c r="J159" s="35">
        <v>0.1362689098410709</v>
      </c>
      <c r="K159" s="35">
        <v>0.58842412695565816</v>
      </c>
      <c r="L159" s="35">
        <v>0</v>
      </c>
      <c r="M159" s="35">
        <v>0</v>
      </c>
      <c r="N159" s="35">
        <v>0</v>
      </c>
      <c r="O159" s="35">
        <v>0</v>
      </c>
      <c r="P159" s="36">
        <v>12</v>
      </c>
      <c r="Q159" s="37">
        <v>86</v>
      </c>
      <c r="R159" s="36">
        <v>6</v>
      </c>
      <c r="S159" s="39">
        <f t="shared" si="4"/>
        <v>86</v>
      </c>
      <c r="T159" s="34" t="s">
        <v>37</v>
      </c>
      <c r="U159" s="12">
        <f>(1/(alpha+(beta*(speed^ceta))))</f>
        <v>0.6011454527579011</v>
      </c>
      <c r="V159" s="8">
        <f t="shared" si="5"/>
        <v>86</v>
      </c>
    </row>
    <row r="160" spans="1:22">
      <c r="A160" s="34" t="s">
        <v>19</v>
      </c>
      <c r="B160" s="34" t="s">
        <v>64</v>
      </c>
      <c r="C160" s="5" t="s">
        <v>93</v>
      </c>
      <c r="D160" s="35" t="s">
        <v>84</v>
      </c>
      <c r="E160" s="36" t="s">
        <v>18</v>
      </c>
      <c r="F160" s="37">
        <v>50</v>
      </c>
      <c r="G160" s="38">
        <v>-0.02</v>
      </c>
      <c r="H160" s="34">
        <v>0.99576734202443939</v>
      </c>
      <c r="I160" s="35">
        <v>6.208543992016506</v>
      </c>
      <c r="J160" s="35">
        <v>1.0074524657489583</v>
      </c>
      <c r="K160" s="35">
        <v>-0.97364313719172091</v>
      </c>
      <c r="L160" s="35">
        <v>0</v>
      </c>
      <c r="M160" s="35">
        <v>0</v>
      </c>
      <c r="N160" s="35">
        <v>0</v>
      </c>
      <c r="O160" s="35">
        <v>0</v>
      </c>
      <c r="P160" s="36">
        <v>12</v>
      </c>
      <c r="Q160" s="37">
        <v>86</v>
      </c>
      <c r="R160" s="36">
        <v>0</v>
      </c>
      <c r="S160" s="39">
        <f t="shared" si="4"/>
        <v>86</v>
      </c>
      <c r="T160" s="34" t="s">
        <v>29</v>
      </c>
      <c r="U160" s="12">
        <f>((alpha*(beta^speed))*(speed^ceta))</f>
        <v>0.15374150853381635</v>
      </c>
      <c r="V160" s="8">
        <f t="shared" si="5"/>
        <v>86</v>
      </c>
    </row>
    <row r="161" spans="1:22">
      <c r="A161" s="34" t="s">
        <v>19</v>
      </c>
      <c r="B161" s="34" t="s">
        <v>64</v>
      </c>
      <c r="C161" s="5" t="s">
        <v>93</v>
      </c>
      <c r="D161" s="35" t="s">
        <v>84</v>
      </c>
      <c r="E161" s="36" t="s">
        <v>17</v>
      </c>
      <c r="F161" s="37">
        <v>50</v>
      </c>
      <c r="G161" s="38">
        <v>-0.02</v>
      </c>
      <c r="H161" s="34">
        <v>0.97337537672937346</v>
      </c>
      <c r="I161" s="35">
        <v>-6.2025737236889107E-4</v>
      </c>
      <c r="J161" s="35">
        <v>0.13198283388240009</v>
      </c>
      <c r="K161" s="35">
        <v>-8.8896758898950843</v>
      </c>
      <c r="L161" s="35">
        <v>254.52671347307648</v>
      </c>
      <c r="M161" s="35">
        <v>0</v>
      </c>
      <c r="N161" s="35">
        <v>0</v>
      </c>
      <c r="O161" s="35">
        <v>0</v>
      </c>
      <c r="P161" s="36">
        <v>12</v>
      </c>
      <c r="Q161" s="37">
        <v>86</v>
      </c>
      <c r="R161" s="36">
        <v>14</v>
      </c>
      <c r="S161" s="39">
        <f t="shared" si="4"/>
        <v>86</v>
      </c>
      <c r="T161" s="34" t="s">
        <v>51</v>
      </c>
      <c r="U161" s="12">
        <f>(((alpha*(speed^3))+(beta*(speed^2))+(ceta*speed))+delta)</f>
        <v>71.64120309686291</v>
      </c>
      <c r="V161" s="8">
        <f t="shared" si="5"/>
        <v>86</v>
      </c>
    </row>
    <row r="162" spans="1:22">
      <c r="A162" s="34" t="s">
        <v>19</v>
      </c>
      <c r="B162" s="34" t="s">
        <v>64</v>
      </c>
      <c r="C162" s="5" t="s">
        <v>93</v>
      </c>
      <c r="D162" s="35" t="s">
        <v>84</v>
      </c>
      <c r="E162" s="36" t="s">
        <v>15</v>
      </c>
      <c r="F162" s="37">
        <v>100</v>
      </c>
      <c r="G162" s="38">
        <v>-0.02</v>
      </c>
      <c r="H162" s="34">
        <v>0.98963330447854514</v>
      </c>
      <c r="I162" s="35">
        <v>1.0783732844536897</v>
      </c>
      <c r="J162" s="35">
        <v>17.401211881299666</v>
      </c>
      <c r="K162" s="35">
        <v>-0.84242323629526827</v>
      </c>
      <c r="L162" s="35">
        <v>-1.7016152703942409E-4</v>
      </c>
      <c r="M162" s="35">
        <v>8.3752677246654916E-2</v>
      </c>
      <c r="N162" s="35">
        <v>0</v>
      </c>
      <c r="O162" s="35">
        <v>0</v>
      </c>
      <c r="P162" s="36">
        <v>12</v>
      </c>
      <c r="Q162" s="37">
        <v>86</v>
      </c>
      <c r="R162" s="36">
        <v>10</v>
      </c>
      <c r="S162" s="39">
        <f t="shared" si="4"/>
        <v>86</v>
      </c>
      <c r="T162" s="34" t="s">
        <v>44</v>
      </c>
      <c r="U162" s="12">
        <f>(alpha+(beta/(1+EXP((((-1)*ceta)+(delta*LN(speed)))+(epsilon*speed)))))</f>
        <v>1.0839554610217095</v>
      </c>
      <c r="V162" s="8">
        <f t="shared" si="5"/>
        <v>86</v>
      </c>
    </row>
    <row r="163" spans="1:22">
      <c r="A163" s="34" t="s">
        <v>19</v>
      </c>
      <c r="B163" s="34" t="s">
        <v>64</v>
      </c>
      <c r="C163" s="5" t="s">
        <v>93</v>
      </c>
      <c r="D163" s="35" t="s">
        <v>84</v>
      </c>
      <c r="E163" s="36" t="s">
        <v>16</v>
      </c>
      <c r="F163" s="37">
        <v>100</v>
      </c>
      <c r="G163" s="38">
        <v>-0.02</v>
      </c>
      <c r="H163" s="34">
        <v>0.94244946570292043</v>
      </c>
      <c r="I163" s="35">
        <v>-1.5713526919733954E-5</v>
      </c>
      <c r="J163" s="35">
        <v>3.4903089840903072E-3</v>
      </c>
      <c r="K163" s="35">
        <v>-0.24356740809473251</v>
      </c>
      <c r="L163" s="35">
        <v>7.3680343737296372</v>
      </c>
      <c r="M163" s="35">
        <v>0</v>
      </c>
      <c r="N163" s="35">
        <v>0</v>
      </c>
      <c r="O163" s="35">
        <v>0</v>
      </c>
      <c r="P163" s="36">
        <v>12</v>
      </c>
      <c r="Q163" s="37">
        <v>86</v>
      </c>
      <c r="R163" s="36">
        <v>14</v>
      </c>
      <c r="S163" s="39">
        <f t="shared" si="4"/>
        <v>86</v>
      </c>
      <c r="T163" s="34" t="s">
        <v>51</v>
      </c>
      <c r="U163" s="12">
        <f>(((alpha*(speed^3))+(beta*(speed^2))+(ceta*speed))+delta)</f>
        <v>2.2408794454562546</v>
      </c>
      <c r="V163" s="8">
        <f t="shared" si="5"/>
        <v>86</v>
      </c>
    </row>
    <row r="164" spans="1:22">
      <c r="A164" s="34" t="s">
        <v>19</v>
      </c>
      <c r="B164" s="34" t="s">
        <v>64</v>
      </c>
      <c r="C164" s="5" t="s">
        <v>93</v>
      </c>
      <c r="D164" s="35" t="s">
        <v>84</v>
      </c>
      <c r="E164" s="36" t="s">
        <v>14</v>
      </c>
      <c r="F164" s="37">
        <v>100</v>
      </c>
      <c r="G164" s="38">
        <v>-0.02</v>
      </c>
      <c r="H164" s="34">
        <v>0.99323292915105577</v>
      </c>
      <c r="I164" s="35">
        <v>28.893110196813375</v>
      </c>
      <c r="J164" s="35">
        <v>1.0066534085657737</v>
      </c>
      <c r="K164" s="35">
        <v>-1.0010668466525627</v>
      </c>
      <c r="L164" s="35">
        <v>0</v>
      </c>
      <c r="M164" s="35">
        <v>0</v>
      </c>
      <c r="N164" s="35">
        <v>0</v>
      </c>
      <c r="O164" s="35">
        <v>0</v>
      </c>
      <c r="P164" s="36">
        <v>12</v>
      </c>
      <c r="Q164" s="37">
        <v>86</v>
      </c>
      <c r="R164" s="36">
        <v>0</v>
      </c>
      <c r="S164" s="39">
        <f t="shared" si="4"/>
        <v>86</v>
      </c>
      <c r="T164" s="34" t="s">
        <v>29</v>
      </c>
      <c r="U164" s="12">
        <f>((alpha*(beta^speed))*(speed^ceta))</f>
        <v>0.59143812030060416</v>
      </c>
      <c r="V164" s="8">
        <f t="shared" si="5"/>
        <v>86</v>
      </c>
    </row>
    <row r="165" spans="1:22">
      <c r="A165" s="34" t="s">
        <v>19</v>
      </c>
      <c r="B165" s="34" t="s">
        <v>64</v>
      </c>
      <c r="C165" s="5" t="s">
        <v>93</v>
      </c>
      <c r="D165" s="35" t="s">
        <v>84</v>
      </c>
      <c r="E165" s="36" t="s">
        <v>18</v>
      </c>
      <c r="F165" s="37">
        <v>100</v>
      </c>
      <c r="G165" s="38">
        <v>-0.02</v>
      </c>
      <c r="H165" s="34">
        <v>0.99425349349714698</v>
      </c>
      <c r="I165" s="35">
        <v>7.159389956845339</v>
      </c>
      <c r="J165" s="35">
        <v>1.0084024833724541</v>
      </c>
      <c r="K165" s="35">
        <v>-1.0308983293111056</v>
      </c>
      <c r="L165" s="35">
        <v>0</v>
      </c>
      <c r="M165" s="35">
        <v>0</v>
      </c>
      <c r="N165" s="35">
        <v>0</v>
      </c>
      <c r="O165" s="35">
        <v>0</v>
      </c>
      <c r="P165" s="36">
        <v>12</v>
      </c>
      <c r="Q165" s="37">
        <v>86</v>
      </c>
      <c r="R165" s="36">
        <v>0</v>
      </c>
      <c r="S165" s="39">
        <f t="shared" si="4"/>
        <v>86</v>
      </c>
      <c r="T165" s="34" t="s">
        <v>29</v>
      </c>
      <c r="U165" s="12">
        <f>((alpha*(beta^speed))*(speed^ceta))</f>
        <v>0.14897752626507971</v>
      </c>
      <c r="V165" s="8">
        <f t="shared" si="5"/>
        <v>86</v>
      </c>
    </row>
    <row r="166" spans="1:22">
      <c r="A166" s="34" t="s">
        <v>19</v>
      </c>
      <c r="B166" s="34" t="s">
        <v>64</v>
      </c>
      <c r="C166" s="5" t="s">
        <v>93</v>
      </c>
      <c r="D166" s="35" t="s">
        <v>84</v>
      </c>
      <c r="E166" s="36" t="s">
        <v>17</v>
      </c>
      <c r="F166" s="37">
        <v>100</v>
      </c>
      <c r="G166" s="38">
        <v>-0.02</v>
      </c>
      <c r="H166" s="34">
        <v>0.97196806846088379</v>
      </c>
      <c r="I166" s="35">
        <v>-6.1181521329215156E-4</v>
      </c>
      <c r="J166" s="35">
        <v>0.13224983916391156</v>
      </c>
      <c r="K166" s="35">
        <v>-9.1105452812829704</v>
      </c>
      <c r="L166" s="35">
        <v>260.27401337789348</v>
      </c>
      <c r="M166" s="35">
        <v>0</v>
      </c>
      <c r="N166" s="35">
        <v>0</v>
      </c>
      <c r="O166" s="35">
        <v>0</v>
      </c>
      <c r="P166" s="36">
        <v>12</v>
      </c>
      <c r="Q166" s="37">
        <v>86</v>
      </c>
      <c r="R166" s="36">
        <v>14</v>
      </c>
      <c r="S166" s="39">
        <f t="shared" si="4"/>
        <v>86</v>
      </c>
      <c r="T166" s="34" t="s">
        <v>51</v>
      </c>
      <c r="U166" s="12">
        <f>(((alpha*(speed^3))+(beta*(speed^2))+(ceta*speed))+delta)</f>
        <v>65.738192338095189</v>
      </c>
      <c r="V166" s="8">
        <f t="shared" si="5"/>
        <v>86</v>
      </c>
    </row>
    <row r="167" spans="1:22">
      <c r="A167" s="34" t="s">
        <v>19</v>
      </c>
      <c r="B167" s="34" t="s">
        <v>64</v>
      </c>
      <c r="C167" s="5" t="s">
        <v>93</v>
      </c>
      <c r="D167" s="35" t="s">
        <v>84</v>
      </c>
      <c r="E167" s="36" t="s">
        <v>15</v>
      </c>
      <c r="F167" s="37">
        <v>0</v>
      </c>
      <c r="G167" s="38">
        <v>0.02</v>
      </c>
      <c r="H167" s="34">
        <v>0.98525146899712024</v>
      </c>
      <c r="I167" s="35">
        <v>-9.8180041651483303E-6</v>
      </c>
      <c r="J167" s="35">
        <v>2.3991580928750724E-3</v>
      </c>
      <c r="K167" s="35">
        <v>-0.18188443611679309</v>
      </c>
      <c r="L167" s="35">
        <v>6.0688467500633436</v>
      </c>
      <c r="M167" s="35">
        <v>0</v>
      </c>
      <c r="N167" s="35">
        <v>0</v>
      </c>
      <c r="O167" s="35">
        <v>0</v>
      </c>
      <c r="P167" s="36">
        <v>12</v>
      </c>
      <c r="Q167" s="37">
        <v>86</v>
      </c>
      <c r="R167" s="36">
        <v>14</v>
      </c>
      <c r="S167" s="39">
        <f t="shared" si="4"/>
        <v>86</v>
      </c>
      <c r="T167" s="34" t="s">
        <v>51</v>
      </c>
      <c r="U167" s="12">
        <f>(((alpha*(speed^3))+(beta*(speed^2))+(ceta*speed))+delta)</f>
        <v>1.9261580416555848</v>
      </c>
      <c r="V167" s="8">
        <f t="shared" si="5"/>
        <v>86</v>
      </c>
    </row>
    <row r="168" spans="1:22">
      <c r="A168" s="34" t="s">
        <v>19</v>
      </c>
      <c r="B168" s="34" t="s">
        <v>64</v>
      </c>
      <c r="C168" s="5" t="s">
        <v>93</v>
      </c>
      <c r="D168" s="35" t="s">
        <v>84</v>
      </c>
      <c r="E168" s="36" t="s">
        <v>16</v>
      </c>
      <c r="F168" s="37">
        <v>0</v>
      </c>
      <c r="G168" s="38">
        <v>0.02</v>
      </c>
      <c r="H168" s="34">
        <v>0.96403653260207844</v>
      </c>
      <c r="I168" s="35">
        <v>29.176358406659034</v>
      </c>
      <c r="J168" s="35">
        <v>1.0136548484544945</v>
      </c>
      <c r="K168" s="35">
        <v>-0.60914046482486339</v>
      </c>
      <c r="L168" s="35">
        <v>0</v>
      </c>
      <c r="M168" s="35">
        <v>0</v>
      </c>
      <c r="N168" s="35">
        <v>0</v>
      </c>
      <c r="O168" s="35">
        <v>0</v>
      </c>
      <c r="P168" s="36">
        <v>12</v>
      </c>
      <c r="Q168" s="37">
        <v>86</v>
      </c>
      <c r="R168" s="36">
        <v>0</v>
      </c>
      <c r="S168" s="39">
        <f t="shared" si="4"/>
        <v>86</v>
      </c>
      <c r="T168" s="34" t="s">
        <v>29</v>
      </c>
      <c r="U168" s="12">
        <f>((alpha*(beta^speed))*(speed^ceta))</f>
        <v>6.2115297893649188</v>
      </c>
      <c r="V168" s="8">
        <f t="shared" si="5"/>
        <v>86</v>
      </c>
    </row>
    <row r="169" spans="1:22">
      <c r="A169" s="34" t="s">
        <v>19</v>
      </c>
      <c r="B169" s="34" t="s">
        <v>64</v>
      </c>
      <c r="C169" s="5" t="s">
        <v>93</v>
      </c>
      <c r="D169" s="35" t="s">
        <v>84</v>
      </c>
      <c r="E169" s="36" t="s">
        <v>14</v>
      </c>
      <c r="F169" s="37">
        <v>0</v>
      </c>
      <c r="G169" s="38">
        <v>0.02</v>
      </c>
      <c r="H169" s="34">
        <v>0.99105978630907565</v>
      </c>
      <c r="I169" s="35">
        <v>14.973790672944569</v>
      </c>
      <c r="J169" s="35">
        <v>0.99283607606338109</v>
      </c>
      <c r="K169" s="35">
        <v>-0.6068880451885913</v>
      </c>
      <c r="L169" s="35">
        <v>0</v>
      </c>
      <c r="M169" s="35">
        <v>0</v>
      </c>
      <c r="N169" s="35">
        <v>0</v>
      </c>
      <c r="O169" s="35">
        <v>0</v>
      </c>
      <c r="P169" s="36">
        <v>12</v>
      </c>
      <c r="Q169" s="37">
        <v>86</v>
      </c>
      <c r="R169" s="36">
        <v>0</v>
      </c>
      <c r="S169" s="39">
        <f t="shared" si="4"/>
        <v>86</v>
      </c>
      <c r="T169" s="34" t="s">
        <v>29</v>
      </c>
      <c r="U169" s="12">
        <f>((alpha*(beta^speed))*(speed^ceta))</f>
        <v>0.54047676446719628</v>
      </c>
      <c r="V169" s="8">
        <f t="shared" si="5"/>
        <v>86</v>
      </c>
    </row>
    <row r="170" spans="1:22">
      <c r="A170" s="34" t="s">
        <v>19</v>
      </c>
      <c r="B170" s="34" t="s">
        <v>64</v>
      </c>
      <c r="C170" s="5" t="s">
        <v>93</v>
      </c>
      <c r="D170" s="35" t="s">
        <v>84</v>
      </c>
      <c r="E170" s="36" t="s">
        <v>18</v>
      </c>
      <c r="F170" s="37">
        <v>0</v>
      </c>
      <c r="G170" s="38">
        <v>0.02</v>
      </c>
      <c r="H170" s="34">
        <v>0.99373295434007081</v>
      </c>
      <c r="I170" s="35">
        <v>6.5518330366480813</v>
      </c>
      <c r="J170" s="35">
        <v>1.0118634528108184</v>
      </c>
      <c r="K170" s="35">
        <v>-0.9398450034486151</v>
      </c>
      <c r="L170" s="35">
        <v>0</v>
      </c>
      <c r="M170" s="35">
        <v>0</v>
      </c>
      <c r="N170" s="35">
        <v>0</v>
      </c>
      <c r="O170" s="35">
        <v>0</v>
      </c>
      <c r="P170" s="36">
        <v>12</v>
      </c>
      <c r="Q170" s="37">
        <v>86</v>
      </c>
      <c r="R170" s="36">
        <v>0</v>
      </c>
      <c r="S170" s="39">
        <f t="shared" si="4"/>
        <v>86</v>
      </c>
      <c r="T170" s="34" t="s">
        <v>29</v>
      </c>
      <c r="U170" s="12">
        <f>((alpha*(beta^speed))*(speed^ceta))</f>
        <v>0.27461128575434846</v>
      </c>
      <c r="V170" s="8">
        <f t="shared" si="5"/>
        <v>86</v>
      </c>
    </row>
    <row r="171" spans="1:22">
      <c r="A171" s="34" t="s">
        <v>19</v>
      </c>
      <c r="B171" s="34" t="s">
        <v>64</v>
      </c>
      <c r="C171" s="5" t="s">
        <v>93</v>
      </c>
      <c r="D171" s="35" t="s">
        <v>84</v>
      </c>
      <c r="E171" s="36" t="s">
        <v>17</v>
      </c>
      <c r="F171" s="37">
        <v>0</v>
      </c>
      <c r="G171" s="38">
        <v>0.02</v>
      </c>
      <c r="H171" s="34">
        <v>0.97974667957838546</v>
      </c>
      <c r="I171" s="35">
        <v>-5.2882466688435156E-4</v>
      </c>
      <c r="J171" s="35">
        <v>0.12306982386548188</v>
      </c>
      <c r="K171" s="35">
        <v>-8.5435512253616768</v>
      </c>
      <c r="L171" s="35">
        <v>323.05648100972371</v>
      </c>
      <c r="M171" s="35">
        <v>0</v>
      </c>
      <c r="N171" s="35">
        <v>0</v>
      </c>
      <c r="O171" s="35">
        <v>0</v>
      </c>
      <c r="P171" s="36">
        <v>12</v>
      </c>
      <c r="Q171" s="37">
        <v>86</v>
      </c>
      <c r="R171" s="36">
        <v>14</v>
      </c>
      <c r="S171" s="39">
        <f t="shared" si="4"/>
        <v>86</v>
      </c>
      <c r="T171" s="34" t="s">
        <v>51</v>
      </c>
      <c r="U171" s="12">
        <f>(((alpha*(speed^3))+(beta*(speed^2))+(ceta*speed))+delta)</f>
        <v>162.17339061793029</v>
      </c>
      <c r="V171" s="8">
        <f t="shared" si="5"/>
        <v>86</v>
      </c>
    </row>
    <row r="172" spans="1:22">
      <c r="A172" s="34" t="s">
        <v>19</v>
      </c>
      <c r="B172" s="34" t="s">
        <v>64</v>
      </c>
      <c r="C172" s="5" t="s">
        <v>93</v>
      </c>
      <c r="D172" s="35" t="s">
        <v>84</v>
      </c>
      <c r="E172" s="36" t="s">
        <v>15</v>
      </c>
      <c r="F172" s="37">
        <v>50</v>
      </c>
      <c r="G172" s="38">
        <v>0.02</v>
      </c>
      <c r="H172" s="34">
        <v>0.98064178934552915</v>
      </c>
      <c r="I172" s="35">
        <v>-9.9148113192202536E-6</v>
      </c>
      <c r="J172" s="35">
        <v>2.5571287872197526E-3</v>
      </c>
      <c r="K172" s="35">
        <v>-0.189137076328773</v>
      </c>
      <c r="L172" s="35">
        <v>6.2641743326282358</v>
      </c>
      <c r="M172" s="35">
        <v>0</v>
      </c>
      <c r="N172" s="35">
        <v>0</v>
      </c>
      <c r="O172" s="35">
        <v>0</v>
      </c>
      <c r="P172" s="36">
        <v>12</v>
      </c>
      <c r="Q172" s="37">
        <v>84</v>
      </c>
      <c r="R172" s="36">
        <v>14</v>
      </c>
      <c r="S172" s="39">
        <f t="shared" si="4"/>
        <v>84</v>
      </c>
      <c r="T172" s="34" t="s">
        <v>51</v>
      </c>
      <c r="U172" s="12">
        <f>(((alpha*(speed^3))+(beta*(speed^2))+(ceta*speed))+delta)</f>
        <v>2.5432123154867581</v>
      </c>
      <c r="V172" s="8">
        <f t="shared" si="5"/>
        <v>84</v>
      </c>
    </row>
    <row r="173" spans="1:22">
      <c r="A173" s="34" t="s">
        <v>19</v>
      </c>
      <c r="B173" s="34" t="s">
        <v>64</v>
      </c>
      <c r="C173" s="5" t="s">
        <v>93</v>
      </c>
      <c r="D173" s="35" t="s">
        <v>84</v>
      </c>
      <c r="E173" s="36" t="s">
        <v>16</v>
      </c>
      <c r="F173" s="37">
        <v>50</v>
      </c>
      <c r="G173" s="38">
        <v>0.02</v>
      </c>
      <c r="H173" s="34">
        <v>0.96454287579713816</v>
      </c>
      <c r="I173" s="35">
        <v>28.699149471020323</v>
      </c>
      <c r="J173" s="35">
        <v>1.0120058756666857</v>
      </c>
      <c r="K173" s="35">
        <v>-0.54990850798338053</v>
      </c>
      <c r="L173" s="35">
        <v>0</v>
      </c>
      <c r="M173" s="35">
        <v>0</v>
      </c>
      <c r="N173" s="35">
        <v>0</v>
      </c>
      <c r="O173" s="35">
        <v>0</v>
      </c>
      <c r="P173" s="36">
        <v>12</v>
      </c>
      <c r="Q173" s="37">
        <v>84</v>
      </c>
      <c r="R173" s="36">
        <v>0</v>
      </c>
      <c r="S173" s="39">
        <f t="shared" si="4"/>
        <v>84</v>
      </c>
      <c r="T173" s="34" t="s">
        <v>29</v>
      </c>
      <c r="U173" s="12">
        <f>((alpha*(beta^speed))*(speed^ceta))</f>
        <v>6.8401611205761759</v>
      </c>
      <c r="V173" s="8">
        <f t="shared" si="5"/>
        <v>84</v>
      </c>
    </row>
    <row r="174" spans="1:22">
      <c r="A174" s="34" t="s">
        <v>19</v>
      </c>
      <c r="B174" s="34" t="s">
        <v>64</v>
      </c>
      <c r="C174" s="5" t="s">
        <v>93</v>
      </c>
      <c r="D174" s="35" t="s">
        <v>84</v>
      </c>
      <c r="E174" s="36" t="s">
        <v>14</v>
      </c>
      <c r="F174" s="37">
        <v>50</v>
      </c>
      <c r="G174" s="38">
        <v>0.02</v>
      </c>
      <c r="H174" s="34">
        <v>0.99125532294754626</v>
      </c>
      <c r="I174" s="35">
        <v>16.447680239514384</v>
      </c>
      <c r="J174" s="35">
        <v>0.99517891120604529</v>
      </c>
      <c r="K174" s="35">
        <v>-0.66469310440875462</v>
      </c>
      <c r="L174" s="35">
        <v>0</v>
      </c>
      <c r="M174" s="35">
        <v>0</v>
      </c>
      <c r="N174" s="35">
        <v>0</v>
      </c>
      <c r="O174" s="35">
        <v>0</v>
      </c>
      <c r="P174" s="36">
        <v>12</v>
      </c>
      <c r="Q174" s="37">
        <v>84</v>
      </c>
      <c r="R174" s="36">
        <v>0</v>
      </c>
      <c r="S174" s="39">
        <f t="shared" si="4"/>
        <v>84</v>
      </c>
      <c r="T174" s="34" t="s">
        <v>29</v>
      </c>
      <c r="U174" s="12">
        <f>((alpha*(beta^speed))*(speed^ceta))</f>
        <v>0.57643094245990079</v>
      </c>
      <c r="V174" s="8">
        <f t="shared" si="5"/>
        <v>84</v>
      </c>
    </row>
    <row r="175" spans="1:22">
      <c r="A175" s="34" t="s">
        <v>19</v>
      </c>
      <c r="B175" s="34" t="s">
        <v>64</v>
      </c>
      <c r="C175" s="5" t="s">
        <v>93</v>
      </c>
      <c r="D175" s="35" t="s">
        <v>84</v>
      </c>
      <c r="E175" s="36" t="s">
        <v>18</v>
      </c>
      <c r="F175" s="37">
        <v>50</v>
      </c>
      <c r="G175" s="38">
        <v>0.02</v>
      </c>
      <c r="H175" s="34">
        <v>0.98762901314803042</v>
      </c>
      <c r="I175" s="35">
        <v>7.3643948470651699</v>
      </c>
      <c r="J175" s="35">
        <v>1.0154350527011893</v>
      </c>
      <c r="K175" s="35">
        <v>-0.98843622703614986</v>
      </c>
      <c r="L175" s="35">
        <v>0</v>
      </c>
      <c r="M175" s="35">
        <v>0</v>
      </c>
      <c r="N175" s="35">
        <v>0</v>
      </c>
      <c r="O175" s="35">
        <v>0</v>
      </c>
      <c r="P175" s="36">
        <v>12</v>
      </c>
      <c r="Q175" s="37">
        <v>84</v>
      </c>
      <c r="R175" s="36">
        <v>0</v>
      </c>
      <c r="S175" s="39">
        <f t="shared" si="4"/>
        <v>84</v>
      </c>
      <c r="T175" s="34" t="s">
        <v>29</v>
      </c>
      <c r="U175" s="12">
        <f>((alpha*(beta^speed))*(speed^ceta))</f>
        <v>0.33411071401582682</v>
      </c>
      <c r="V175" s="8">
        <f t="shared" si="5"/>
        <v>84</v>
      </c>
    </row>
    <row r="176" spans="1:22">
      <c r="A176" s="34" t="s">
        <v>19</v>
      </c>
      <c r="B176" s="34" t="s">
        <v>64</v>
      </c>
      <c r="C176" s="5" t="s">
        <v>93</v>
      </c>
      <c r="D176" s="35" t="s">
        <v>84</v>
      </c>
      <c r="E176" s="36" t="s">
        <v>17</v>
      </c>
      <c r="F176" s="37">
        <v>50</v>
      </c>
      <c r="G176" s="38">
        <v>0.02</v>
      </c>
      <c r="H176" s="34">
        <v>0.97930033336796962</v>
      </c>
      <c r="I176" s="35">
        <v>-6.5778276263663005E-4</v>
      </c>
      <c r="J176" s="35">
        <v>0.14370238162013887</v>
      </c>
      <c r="K176" s="35">
        <v>-9.3970810498139983</v>
      </c>
      <c r="L176" s="35">
        <v>349.97410815523</v>
      </c>
      <c r="M176" s="35">
        <v>0</v>
      </c>
      <c r="N176" s="35">
        <v>0</v>
      </c>
      <c r="O176" s="35">
        <v>0</v>
      </c>
      <c r="P176" s="36">
        <v>12</v>
      </c>
      <c r="Q176" s="37">
        <v>84</v>
      </c>
      <c r="R176" s="36">
        <v>14</v>
      </c>
      <c r="S176" s="39">
        <f t="shared" si="4"/>
        <v>84</v>
      </c>
      <c r="T176" s="34" t="s">
        <v>51</v>
      </c>
      <c r="U176" s="12">
        <f>(((alpha*(speed^3))+(beta*(speed^2))+(ceta*speed))+delta)</f>
        <v>184.71283013677288</v>
      </c>
      <c r="V176" s="8">
        <f t="shared" si="5"/>
        <v>84</v>
      </c>
    </row>
    <row r="177" spans="1:22">
      <c r="A177" s="34" t="s">
        <v>19</v>
      </c>
      <c r="B177" s="34" t="s">
        <v>64</v>
      </c>
      <c r="C177" s="5" t="s">
        <v>93</v>
      </c>
      <c r="D177" s="35" t="s">
        <v>84</v>
      </c>
      <c r="E177" s="36" t="s">
        <v>15</v>
      </c>
      <c r="F177" s="37">
        <v>100</v>
      </c>
      <c r="G177" s="38">
        <v>0.02</v>
      </c>
      <c r="H177" s="34">
        <v>0.96294435406599188</v>
      </c>
      <c r="I177" s="35">
        <v>2.6528560275958931E-6</v>
      </c>
      <c r="J177" s="35">
        <v>1.2007704453745763E-3</v>
      </c>
      <c r="K177" s="35">
        <v>-0.14426167215415892</v>
      </c>
      <c r="L177" s="35">
        <v>6.0442392696792098</v>
      </c>
      <c r="M177" s="35">
        <v>0</v>
      </c>
      <c r="N177" s="35">
        <v>0</v>
      </c>
      <c r="O177" s="35">
        <v>0</v>
      </c>
      <c r="P177" s="36">
        <v>12</v>
      </c>
      <c r="Q177" s="37">
        <v>82</v>
      </c>
      <c r="R177" s="36">
        <v>14</v>
      </c>
      <c r="S177" s="39">
        <f t="shared" si="4"/>
        <v>82</v>
      </c>
      <c r="T177" s="34" t="s">
        <v>51</v>
      </c>
      <c r="U177" s="12">
        <f>(((alpha*(speed^3))+(beta*(speed^2))+(ceta*speed))+delta)</f>
        <v>3.7514625499603227</v>
      </c>
      <c r="V177" s="8">
        <f t="shared" si="5"/>
        <v>82</v>
      </c>
    </row>
    <row r="178" spans="1:22">
      <c r="A178" s="34" t="s">
        <v>19</v>
      </c>
      <c r="B178" s="34" t="s">
        <v>64</v>
      </c>
      <c r="C178" s="5" t="s">
        <v>93</v>
      </c>
      <c r="D178" s="35" t="s">
        <v>84</v>
      </c>
      <c r="E178" s="36" t="s">
        <v>16</v>
      </c>
      <c r="F178" s="37">
        <v>100</v>
      </c>
      <c r="G178" s="38">
        <v>0.02</v>
      </c>
      <c r="H178" s="34">
        <v>0.96358748957128604</v>
      </c>
      <c r="I178" s="35">
        <v>28.561653577507176</v>
      </c>
      <c r="J178" s="35">
        <v>1.0106920468309224</v>
      </c>
      <c r="K178" s="35">
        <v>-0.50321496838293078</v>
      </c>
      <c r="L178" s="35">
        <v>0</v>
      </c>
      <c r="M178" s="35">
        <v>0</v>
      </c>
      <c r="N178" s="35">
        <v>0</v>
      </c>
      <c r="O178" s="35">
        <v>0</v>
      </c>
      <c r="P178" s="36">
        <v>12</v>
      </c>
      <c r="Q178" s="37">
        <v>82</v>
      </c>
      <c r="R178" s="36">
        <v>0</v>
      </c>
      <c r="S178" s="39">
        <f t="shared" si="4"/>
        <v>82</v>
      </c>
      <c r="T178" s="34" t="s">
        <v>29</v>
      </c>
      <c r="U178" s="12">
        <f>((alpha*(beta^speed))*(speed^ceta))</f>
        <v>7.4382218185065243</v>
      </c>
      <c r="V178" s="8">
        <f t="shared" si="5"/>
        <v>82</v>
      </c>
    </row>
    <row r="179" spans="1:22">
      <c r="A179" s="34" t="s">
        <v>19</v>
      </c>
      <c r="B179" s="34" t="s">
        <v>64</v>
      </c>
      <c r="C179" s="5" t="s">
        <v>93</v>
      </c>
      <c r="D179" s="35" t="s">
        <v>84</v>
      </c>
      <c r="E179" s="36" t="s">
        <v>14</v>
      </c>
      <c r="F179" s="37">
        <v>100</v>
      </c>
      <c r="G179" s="38">
        <v>0.02</v>
      </c>
      <c r="H179" s="34">
        <v>0.99144506628586926</v>
      </c>
      <c r="I179" s="35">
        <v>16.180959028414584</v>
      </c>
      <c r="J179" s="35">
        <v>0.99419990722863183</v>
      </c>
      <c r="K179" s="35">
        <v>-0.66201486576523683</v>
      </c>
      <c r="L179" s="35">
        <v>0</v>
      </c>
      <c r="M179" s="35">
        <v>0</v>
      </c>
      <c r="N179" s="35">
        <v>0</v>
      </c>
      <c r="O179" s="35">
        <v>0</v>
      </c>
      <c r="P179" s="36">
        <v>12</v>
      </c>
      <c r="Q179" s="37">
        <v>82</v>
      </c>
      <c r="R179" s="36">
        <v>0</v>
      </c>
      <c r="S179" s="39">
        <f t="shared" si="4"/>
        <v>82</v>
      </c>
      <c r="T179" s="34" t="s">
        <v>29</v>
      </c>
      <c r="U179" s="12">
        <f>((alpha*(beta^speed))*(speed^ceta))</f>
        <v>0.54309516498297161</v>
      </c>
      <c r="V179" s="8">
        <f t="shared" si="5"/>
        <v>82</v>
      </c>
    </row>
    <row r="180" spans="1:22">
      <c r="A180" s="34" t="s">
        <v>19</v>
      </c>
      <c r="B180" s="34" t="s">
        <v>64</v>
      </c>
      <c r="C180" s="5" t="s">
        <v>93</v>
      </c>
      <c r="D180" s="35" t="s">
        <v>84</v>
      </c>
      <c r="E180" s="36" t="s">
        <v>18</v>
      </c>
      <c r="F180" s="37">
        <v>100</v>
      </c>
      <c r="G180" s="38">
        <v>0.02</v>
      </c>
      <c r="H180" s="34">
        <v>0.98044104248326414</v>
      </c>
      <c r="I180" s="35">
        <v>0.25734653562083892</v>
      </c>
      <c r="J180" s="35">
        <v>9.4182406670929045E-2</v>
      </c>
      <c r="K180" s="35">
        <v>-8.7524325200019084E-4</v>
      </c>
      <c r="L180" s="35">
        <v>0</v>
      </c>
      <c r="M180" s="35">
        <v>0</v>
      </c>
      <c r="N180" s="35">
        <v>0</v>
      </c>
      <c r="O180" s="35">
        <v>0</v>
      </c>
      <c r="P180" s="36">
        <v>12</v>
      </c>
      <c r="Q180" s="37">
        <v>82</v>
      </c>
      <c r="R180" s="36">
        <v>5</v>
      </c>
      <c r="S180" s="39">
        <f t="shared" si="4"/>
        <v>82</v>
      </c>
      <c r="T180" s="34" t="s">
        <v>36</v>
      </c>
      <c r="U180" s="12">
        <f>(1/(((ceta*(speed^2))+(beta*speed))+alpha))</f>
        <v>0.4772886363883489</v>
      </c>
      <c r="V180" s="8">
        <f t="shared" si="5"/>
        <v>82</v>
      </c>
    </row>
    <row r="181" spans="1:22">
      <c r="A181" s="34" t="s">
        <v>19</v>
      </c>
      <c r="B181" s="34" t="s">
        <v>64</v>
      </c>
      <c r="C181" s="5" t="s">
        <v>93</v>
      </c>
      <c r="D181" s="35" t="s">
        <v>84</v>
      </c>
      <c r="E181" s="36" t="s">
        <v>17</v>
      </c>
      <c r="F181" s="37">
        <v>100</v>
      </c>
      <c r="G181" s="38">
        <v>0.02</v>
      </c>
      <c r="H181" s="34">
        <v>0.97396829057357215</v>
      </c>
      <c r="I181" s="35">
        <v>-6.0590770095717472E-4</v>
      </c>
      <c r="J181" s="35">
        <v>0.14030798830823618</v>
      </c>
      <c r="K181" s="35">
        <v>-9.3452617826273965</v>
      </c>
      <c r="L181" s="35">
        <v>367.97543529484551</v>
      </c>
      <c r="M181" s="35">
        <v>0</v>
      </c>
      <c r="N181" s="35">
        <v>0</v>
      </c>
      <c r="O181" s="35">
        <v>0</v>
      </c>
      <c r="P181" s="36">
        <v>12</v>
      </c>
      <c r="Q181" s="37">
        <v>82</v>
      </c>
      <c r="R181" s="36">
        <v>14</v>
      </c>
      <c r="S181" s="39">
        <f t="shared" si="4"/>
        <v>82</v>
      </c>
      <c r="T181" s="34" t="s">
        <v>51</v>
      </c>
      <c r="U181" s="12">
        <f>(((alpha*(speed^3))+(beta*(speed^2))+(ceta*speed))+delta)</f>
        <v>211.01676524262359</v>
      </c>
      <c r="V181" s="8">
        <f t="shared" si="5"/>
        <v>82</v>
      </c>
    </row>
    <row r="182" spans="1:22">
      <c r="A182" s="34" t="s">
        <v>19</v>
      </c>
      <c r="B182" s="34" t="s">
        <v>64</v>
      </c>
      <c r="C182" s="5" t="s">
        <v>93</v>
      </c>
      <c r="D182" s="35" t="s">
        <v>84</v>
      </c>
      <c r="E182" s="36" t="s">
        <v>15</v>
      </c>
      <c r="F182" s="37">
        <v>0</v>
      </c>
      <c r="G182" s="38">
        <v>0.04</v>
      </c>
      <c r="H182" s="34">
        <v>0.95795536209558885</v>
      </c>
      <c r="I182" s="35">
        <v>6.4885344409671306E-6</v>
      </c>
      <c r="J182" s="35">
        <v>8.3502125248850095E-4</v>
      </c>
      <c r="K182" s="35">
        <v>-0.13796542661159358</v>
      </c>
      <c r="L182" s="35">
        <v>6.0044277916132414</v>
      </c>
      <c r="M182" s="35">
        <v>0</v>
      </c>
      <c r="N182" s="35">
        <v>0</v>
      </c>
      <c r="O182" s="35">
        <v>0</v>
      </c>
      <c r="P182" s="36">
        <v>12</v>
      </c>
      <c r="Q182" s="37">
        <v>83</v>
      </c>
      <c r="R182" s="36">
        <v>14</v>
      </c>
      <c r="S182" s="39">
        <f t="shared" si="4"/>
        <v>83</v>
      </c>
      <c r="T182" s="34" t="s">
        <v>51</v>
      </c>
      <c r="U182" s="12">
        <f>(((alpha*(speed^3))+(beta*(speed^2))+(ceta*speed))+delta)</f>
        <v>4.0158184336415301</v>
      </c>
      <c r="V182" s="8">
        <f t="shared" si="5"/>
        <v>83</v>
      </c>
    </row>
    <row r="183" spans="1:22">
      <c r="A183" s="34" t="s">
        <v>19</v>
      </c>
      <c r="B183" s="34" t="s">
        <v>64</v>
      </c>
      <c r="C183" s="5" t="s">
        <v>93</v>
      </c>
      <c r="D183" s="35" t="s">
        <v>84</v>
      </c>
      <c r="E183" s="36" t="s">
        <v>16</v>
      </c>
      <c r="F183" s="37">
        <v>0</v>
      </c>
      <c r="G183" s="38">
        <v>0.04</v>
      </c>
      <c r="H183" s="34">
        <v>0.97298142095855578</v>
      </c>
      <c r="I183" s="35">
        <v>26.488064427099292</v>
      </c>
      <c r="J183" s="35">
        <v>1.0109646276037321</v>
      </c>
      <c r="K183" s="35">
        <v>-0.4838449978126258</v>
      </c>
      <c r="L183" s="35">
        <v>0</v>
      </c>
      <c r="M183" s="35">
        <v>0</v>
      </c>
      <c r="N183" s="35">
        <v>0</v>
      </c>
      <c r="O183" s="35">
        <v>0</v>
      </c>
      <c r="P183" s="36">
        <v>12</v>
      </c>
      <c r="Q183" s="37">
        <v>83</v>
      </c>
      <c r="R183" s="36">
        <v>0</v>
      </c>
      <c r="S183" s="39">
        <f t="shared" si="4"/>
        <v>83</v>
      </c>
      <c r="T183" s="34" t="s">
        <v>29</v>
      </c>
      <c r="U183" s="12">
        <f>((alpha*(beta^speed))*(speed^ceta))</f>
        <v>7.7196676720489057</v>
      </c>
      <c r="V183" s="8">
        <f t="shared" si="5"/>
        <v>83</v>
      </c>
    </row>
    <row r="184" spans="1:22">
      <c r="A184" s="34" t="s">
        <v>19</v>
      </c>
      <c r="B184" s="34" t="s">
        <v>64</v>
      </c>
      <c r="C184" s="5" t="s">
        <v>93</v>
      </c>
      <c r="D184" s="35" t="s">
        <v>84</v>
      </c>
      <c r="E184" s="36" t="s">
        <v>14</v>
      </c>
      <c r="F184" s="37">
        <v>0</v>
      </c>
      <c r="G184" s="38">
        <v>0.04</v>
      </c>
      <c r="H184" s="34">
        <v>0.99273038987709716</v>
      </c>
      <c r="I184" s="35">
        <v>15.732812801361463</v>
      </c>
      <c r="J184" s="35">
        <v>0.99139547417555141</v>
      </c>
      <c r="K184" s="35">
        <v>-0.60822261394146282</v>
      </c>
      <c r="L184" s="35">
        <v>0</v>
      </c>
      <c r="M184" s="35">
        <v>0</v>
      </c>
      <c r="N184" s="35">
        <v>0</v>
      </c>
      <c r="O184" s="35">
        <v>0</v>
      </c>
      <c r="P184" s="36">
        <v>12</v>
      </c>
      <c r="Q184" s="37">
        <v>83</v>
      </c>
      <c r="R184" s="36">
        <v>0</v>
      </c>
      <c r="S184" s="39">
        <f t="shared" si="4"/>
        <v>83</v>
      </c>
      <c r="T184" s="34" t="s">
        <v>29</v>
      </c>
      <c r="U184" s="12">
        <f>((alpha*(beta^speed))*(speed^ceta))</f>
        <v>0.52248645389496706</v>
      </c>
      <c r="V184" s="8">
        <f t="shared" si="5"/>
        <v>83</v>
      </c>
    </row>
    <row r="185" spans="1:22">
      <c r="A185" s="34" t="s">
        <v>19</v>
      </c>
      <c r="B185" s="34" t="s">
        <v>64</v>
      </c>
      <c r="C185" s="5" t="s">
        <v>93</v>
      </c>
      <c r="D185" s="35" t="s">
        <v>84</v>
      </c>
      <c r="E185" s="36" t="s">
        <v>18</v>
      </c>
      <c r="F185" s="37">
        <v>0</v>
      </c>
      <c r="G185" s="38">
        <v>0.04</v>
      </c>
      <c r="H185" s="34">
        <v>0.97791208269754049</v>
      </c>
      <c r="I185" s="35">
        <v>0.13798216632929874</v>
      </c>
      <c r="J185" s="35">
        <v>0.10584619613281947</v>
      </c>
      <c r="K185" s="35">
        <v>-1.0102247578449401E-3</v>
      </c>
      <c r="L185" s="35">
        <v>0</v>
      </c>
      <c r="M185" s="35">
        <v>0</v>
      </c>
      <c r="N185" s="35">
        <v>0</v>
      </c>
      <c r="O185" s="35">
        <v>0</v>
      </c>
      <c r="P185" s="36">
        <v>12</v>
      </c>
      <c r="Q185" s="37">
        <v>83</v>
      </c>
      <c r="R185" s="36">
        <v>5</v>
      </c>
      <c r="S185" s="39">
        <f t="shared" si="4"/>
        <v>83</v>
      </c>
      <c r="T185" s="34" t="s">
        <v>36</v>
      </c>
      <c r="U185" s="12">
        <f>(1/(((ceta*(speed^2))+(beta*speed))+alpha))</f>
        <v>0.5092225062626724</v>
      </c>
      <c r="V185" s="8">
        <f t="shared" si="5"/>
        <v>83</v>
      </c>
    </row>
    <row r="186" spans="1:22">
      <c r="A186" s="34" t="s">
        <v>19</v>
      </c>
      <c r="B186" s="34" t="s">
        <v>64</v>
      </c>
      <c r="C186" s="5" t="s">
        <v>93</v>
      </c>
      <c r="D186" s="35" t="s">
        <v>84</v>
      </c>
      <c r="E186" s="36" t="s">
        <v>17</v>
      </c>
      <c r="F186" s="37">
        <v>0</v>
      </c>
      <c r="G186" s="38">
        <v>0.04</v>
      </c>
      <c r="H186" s="34">
        <v>0.97641965909335038</v>
      </c>
      <c r="I186" s="35">
        <v>-5.7456836680416746E-4</v>
      </c>
      <c r="J186" s="35">
        <v>0.1375499899493213</v>
      </c>
      <c r="K186" s="35">
        <v>-9.2347982944511742</v>
      </c>
      <c r="L186" s="35">
        <v>365.70973766036485</v>
      </c>
      <c r="M186" s="35">
        <v>0</v>
      </c>
      <c r="N186" s="35">
        <v>0</v>
      </c>
      <c r="O186" s="35">
        <v>0</v>
      </c>
      <c r="P186" s="36">
        <v>12</v>
      </c>
      <c r="Q186" s="37">
        <v>83</v>
      </c>
      <c r="R186" s="36">
        <v>14</v>
      </c>
      <c r="S186" s="39">
        <f t="shared" si="4"/>
        <v>83</v>
      </c>
      <c r="T186" s="34" t="s">
        <v>51</v>
      </c>
      <c r="U186" s="12">
        <f>(((alpha*(speed^3))+(beta*(speed^2))+(ceta*speed))+delta)</f>
        <v>218.27263723193738</v>
      </c>
      <c r="V186" s="8">
        <f t="shared" si="5"/>
        <v>83</v>
      </c>
    </row>
    <row r="187" spans="1:22">
      <c r="A187" s="34" t="s">
        <v>19</v>
      </c>
      <c r="B187" s="34" t="s">
        <v>64</v>
      </c>
      <c r="C187" s="5" t="s">
        <v>93</v>
      </c>
      <c r="D187" s="35" t="s">
        <v>84</v>
      </c>
      <c r="E187" s="36" t="s">
        <v>15</v>
      </c>
      <c r="F187" s="37">
        <v>50</v>
      </c>
      <c r="G187" s="38">
        <v>0.04</v>
      </c>
      <c r="H187" s="34">
        <v>0.94465182178629248</v>
      </c>
      <c r="I187" s="35">
        <v>-6.8039171772173861E-6</v>
      </c>
      <c r="J187" s="35">
        <v>2.6044742030508394E-3</v>
      </c>
      <c r="K187" s="35">
        <v>-0.19567547108329272</v>
      </c>
      <c r="L187" s="35">
        <v>6.7177360677754452</v>
      </c>
      <c r="M187" s="35">
        <v>0</v>
      </c>
      <c r="N187" s="35">
        <v>0</v>
      </c>
      <c r="O187" s="35">
        <v>0</v>
      </c>
      <c r="P187" s="36">
        <v>12</v>
      </c>
      <c r="Q187" s="37">
        <v>76</v>
      </c>
      <c r="R187" s="36">
        <v>14</v>
      </c>
      <c r="S187" s="39">
        <f t="shared" si="4"/>
        <v>76</v>
      </c>
      <c r="T187" s="34" t="s">
        <v>51</v>
      </c>
      <c r="U187" s="12">
        <f>(((alpha*(speed^3))+(beta*(speed^2))+(ceta*speed))+delta)</f>
        <v>3.9030869154806682</v>
      </c>
      <c r="V187" s="8">
        <f t="shared" si="5"/>
        <v>76</v>
      </c>
    </row>
    <row r="188" spans="1:22">
      <c r="A188" s="34" t="s">
        <v>19</v>
      </c>
      <c r="B188" s="34" t="s">
        <v>64</v>
      </c>
      <c r="C188" s="5" t="s">
        <v>93</v>
      </c>
      <c r="D188" s="35" t="s">
        <v>84</v>
      </c>
      <c r="E188" s="36" t="s">
        <v>16</v>
      </c>
      <c r="F188" s="37">
        <v>50</v>
      </c>
      <c r="G188" s="38">
        <v>0.04</v>
      </c>
      <c r="H188" s="34">
        <v>0.97828063618604977</v>
      </c>
      <c r="I188" s="35">
        <v>26.215786115371273</v>
      </c>
      <c r="J188" s="35">
        <v>1.0089388450919718</v>
      </c>
      <c r="K188" s="35">
        <v>-0.41512262814769568</v>
      </c>
      <c r="L188" s="35">
        <v>0</v>
      </c>
      <c r="M188" s="35">
        <v>0</v>
      </c>
      <c r="N188" s="35">
        <v>0</v>
      </c>
      <c r="O188" s="35">
        <v>0</v>
      </c>
      <c r="P188" s="36">
        <v>12</v>
      </c>
      <c r="Q188" s="37">
        <v>76</v>
      </c>
      <c r="R188" s="36">
        <v>0</v>
      </c>
      <c r="S188" s="39">
        <f t="shared" si="4"/>
        <v>76</v>
      </c>
      <c r="T188" s="34" t="s">
        <v>29</v>
      </c>
      <c r="U188" s="12">
        <f>((alpha*(beta^speed))*(speed^ceta))</f>
        <v>8.54127449752934</v>
      </c>
      <c r="V188" s="8">
        <f t="shared" si="5"/>
        <v>76</v>
      </c>
    </row>
    <row r="189" spans="1:22">
      <c r="A189" s="34" t="s">
        <v>19</v>
      </c>
      <c r="B189" s="34" t="s">
        <v>64</v>
      </c>
      <c r="C189" s="5" t="s">
        <v>93</v>
      </c>
      <c r="D189" s="35" t="s">
        <v>84</v>
      </c>
      <c r="E189" s="36" t="s">
        <v>14</v>
      </c>
      <c r="F189" s="37">
        <v>50</v>
      </c>
      <c r="G189" s="38">
        <v>0.04</v>
      </c>
      <c r="H189" s="34">
        <v>0.99386720623406277</v>
      </c>
      <c r="I189" s="35">
        <v>16.263116939709175</v>
      </c>
      <c r="J189" s="35">
        <v>0.99072620917044962</v>
      </c>
      <c r="K189" s="35">
        <v>-0.62827961957380163</v>
      </c>
      <c r="L189" s="35">
        <v>0</v>
      </c>
      <c r="M189" s="35">
        <v>0</v>
      </c>
      <c r="N189" s="35">
        <v>0</v>
      </c>
      <c r="O189" s="35">
        <v>0</v>
      </c>
      <c r="P189" s="36">
        <v>12</v>
      </c>
      <c r="Q189" s="37">
        <v>76</v>
      </c>
      <c r="R189" s="36">
        <v>0</v>
      </c>
      <c r="S189" s="39">
        <f t="shared" si="4"/>
        <v>76</v>
      </c>
      <c r="T189" s="34" t="s">
        <v>29</v>
      </c>
      <c r="U189" s="12">
        <f>((alpha*(beta^speed))*(speed^ceta))</f>
        <v>0.52723532801144934</v>
      </c>
      <c r="V189" s="8">
        <f t="shared" si="5"/>
        <v>76</v>
      </c>
    </row>
    <row r="190" spans="1:22">
      <c r="A190" s="34" t="s">
        <v>19</v>
      </c>
      <c r="B190" s="34" t="s">
        <v>64</v>
      </c>
      <c r="C190" s="5" t="s">
        <v>93</v>
      </c>
      <c r="D190" s="35" t="s">
        <v>84</v>
      </c>
      <c r="E190" s="36" t="s">
        <v>18</v>
      </c>
      <c r="F190" s="37">
        <v>50</v>
      </c>
      <c r="G190" s="38">
        <v>0.04</v>
      </c>
      <c r="H190" s="34">
        <v>0.97934454401552828</v>
      </c>
      <c r="I190" s="35">
        <v>0.32500140983279474</v>
      </c>
      <c r="J190" s="35">
        <v>8.2979205993232635E-2</v>
      </c>
      <c r="K190" s="35">
        <v>-8.2082253387989951E-4</v>
      </c>
      <c r="L190" s="35">
        <v>0</v>
      </c>
      <c r="M190" s="35">
        <v>0</v>
      </c>
      <c r="N190" s="35">
        <v>0</v>
      </c>
      <c r="O190" s="35">
        <v>0</v>
      </c>
      <c r="P190" s="36">
        <v>12</v>
      </c>
      <c r="Q190" s="37">
        <v>76</v>
      </c>
      <c r="R190" s="36">
        <v>5</v>
      </c>
      <c r="S190" s="39">
        <f t="shared" si="4"/>
        <v>76</v>
      </c>
      <c r="T190" s="34" t="s">
        <v>36</v>
      </c>
      <c r="U190" s="12">
        <f>(1/(((ceta*(speed^2))+(beta*speed))+alpha))</f>
        <v>0.52900253498368965</v>
      </c>
      <c r="V190" s="8">
        <f t="shared" si="5"/>
        <v>76</v>
      </c>
    </row>
    <row r="191" spans="1:22">
      <c r="A191" s="34" t="s">
        <v>19</v>
      </c>
      <c r="B191" s="34" t="s">
        <v>64</v>
      </c>
      <c r="C191" s="5" t="s">
        <v>93</v>
      </c>
      <c r="D191" s="35" t="s">
        <v>84</v>
      </c>
      <c r="E191" s="36" t="s">
        <v>17</v>
      </c>
      <c r="F191" s="37">
        <v>50</v>
      </c>
      <c r="G191" s="38">
        <v>0.04</v>
      </c>
      <c r="H191" s="34">
        <v>0.97687121869404869</v>
      </c>
      <c r="I191" s="35">
        <v>1245.8963428354987</v>
      </c>
      <c r="J191" s="35">
        <v>1.0139215234575578</v>
      </c>
      <c r="K191" s="35">
        <v>-0.62784565390978631</v>
      </c>
      <c r="L191" s="35">
        <v>0</v>
      </c>
      <c r="M191" s="35">
        <v>0</v>
      </c>
      <c r="N191" s="35">
        <v>0</v>
      </c>
      <c r="O191" s="35">
        <v>0</v>
      </c>
      <c r="P191" s="36">
        <v>12</v>
      </c>
      <c r="Q191" s="37">
        <v>76</v>
      </c>
      <c r="R191" s="36">
        <v>0</v>
      </c>
      <c r="S191" s="39">
        <f t="shared" si="4"/>
        <v>76</v>
      </c>
      <c r="T191" s="34" t="s">
        <v>29</v>
      </c>
      <c r="U191" s="12">
        <f>((alpha*(beta^speed))*(speed^ceta))</f>
        <v>234.93692930650275</v>
      </c>
      <c r="V191" s="8">
        <f t="shared" si="5"/>
        <v>76</v>
      </c>
    </row>
    <row r="192" spans="1:22">
      <c r="A192" s="34" t="s">
        <v>19</v>
      </c>
      <c r="B192" s="34" t="s">
        <v>64</v>
      </c>
      <c r="C192" s="5" t="s">
        <v>93</v>
      </c>
      <c r="D192" s="35" t="s">
        <v>84</v>
      </c>
      <c r="E192" s="36" t="s">
        <v>15</v>
      </c>
      <c r="F192" s="37">
        <v>100</v>
      </c>
      <c r="G192" s="38">
        <v>0.04</v>
      </c>
      <c r="H192" s="34">
        <v>0.95285135435898949</v>
      </c>
      <c r="I192" s="35">
        <v>-1.1201432605074596E-5</v>
      </c>
      <c r="J192" s="35">
        <v>2.8314031977572226E-3</v>
      </c>
      <c r="K192" s="35">
        <v>-0.19257164611508162</v>
      </c>
      <c r="L192" s="35">
        <v>7.0227621929549846</v>
      </c>
      <c r="M192" s="35">
        <v>0</v>
      </c>
      <c r="N192" s="35">
        <v>0</v>
      </c>
      <c r="O192" s="35">
        <v>0</v>
      </c>
      <c r="P192" s="36">
        <v>12</v>
      </c>
      <c r="Q192" s="37">
        <v>68</v>
      </c>
      <c r="R192" s="36">
        <v>14</v>
      </c>
      <c r="S192" s="39">
        <f t="shared" si="4"/>
        <v>68</v>
      </c>
      <c r="T192" s="34" t="s">
        <v>51</v>
      </c>
      <c r="U192" s="12">
        <f>(((alpha*(speed^3))+(beta*(speed^2))+(ceta*speed))+delta)</f>
        <v>3.4982097866800173</v>
      </c>
      <c r="V192" s="8">
        <f t="shared" si="5"/>
        <v>68</v>
      </c>
    </row>
    <row r="193" spans="1:22">
      <c r="A193" s="34" t="s">
        <v>19</v>
      </c>
      <c r="B193" s="34" t="s">
        <v>64</v>
      </c>
      <c r="C193" s="5" t="s">
        <v>93</v>
      </c>
      <c r="D193" s="35" t="s">
        <v>84</v>
      </c>
      <c r="E193" s="36" t="s">
        <v>16</v>
      </c>
      <c r="F193" s="37">
        <v>100</v>
      </c>
      <c r="G193" s="38">
        <v>0.04</v>
      </c>
      <c r="H193" s="34">
        <v>0.98467394008217823</v>
      </c>
      <c r="I193" s="35">
        <v>25.368605803604094</v>
      </c>
      <c r="J193" s="35">
        <v>1.0066507941981009</v>
      </c>
      <c r="K193" s="35">
        <v>-0.34580913910037092</v>
      </c>
      <c r="L193" s="35">
        <v>0</v>
      </c>
      <c r="M193" s="35">
        <v>0</v>
      </c>
      <c r="N193" s="35">
        <v>0</v>
      </c>
      <c r="O193" s="35">
        <v>0</v>
      </c>
      <c r="P193" s="36">
        <v>12</v>
      </c>
      <c r="Q193" s="37">
        <v>68</v>
      </c>
      <c r="R193" s="36">
        <v>0</v>
      </c>
      <c r="S193" s="39">
        <f t="shared" si="4"/>
        <v>68</v>
      </c>
      <c r="T193" s="34" t="s">
        <v>29</v>
      </c>
      <c r="U193" s="12">
        <f>((alpha*(beta^speed))*(speed^ceta))</f>
        <v>9.2546377757671934</v>
      </c>
      <c r="V193" s="8">
        <f t="shared" si="5"/>
        <v>68</v>
      </c>
    </row>
    <row r="194" spans="1:22">
      <c r="A194" s="34" t="s">
        <v>19</v>
      </c>
      <c r="B194" s="34" t="s">
        <v>64</v>
      </c>
      <c r="C194" s="5" t="s">
        <v>93</v>
      </c>
      <c r="D194" s="35" t="s">
        <v>84</v>
      </c>
      <c r="E194" s="36" t="s">
        <v>14</v>
      </c>
      <c r="F194" s="37">
        <v>100</v>
      </c>
      <c r="G194" s="38">
        <v>0.04</v>
      </c>
      <c r="H194" s="34">
        <v>0.99294242577065772</v>
      </c>
      <c r="I194" s="35">
        <v>16.412082431422132</v>
      </c>
      <c r="J194" s="35">
        <v>0.99038934562828362</v>
      </c>
      <c r="K194" s="35">
        <v>-0.63919192960852322</v>
      </c>
      <c r="L194" s="35">
        <v>0</v>
      </c>
      <c r="M194" s="35">
        <v>0</v>
      </c>
      <c r="N194" s="35">
        <v>0</v>
      </c>
      <c r="O194" s="35">
        <v>0</v>
      </c>
      <c r="P194" s="36">
        <v>12</v>
      </c>
      <c r="Q194" s="37">
        <v>68</v>
      </c>
      <c r="R194" s="36">
        <v>0</v>
      </c>
      <c r="S194" s="39">
        <f t="shared" ref="S194:S257" si="6">V194</f>
        <v>68</v>
      </c>
      <c r="T194" s="34" t="s">
        <v>29</v>
      </c>
      <c r="U194" s="12">
        <f>((alpha*(beta^speed))*(speed^ceta))</f>
        <v>0.57364609147252721</v>
      </c>
      <c r="V194" s="8">
        <f t="shared" ref="V194:V257" si="7">IF($V$1&lt;P194,P194,IF($V$1&gt;Q194,Q194,$V$1))</f>
        <v>68</v>
      </c>
    </row>
    <row r="195" spans="1:22">
      <c r="A195" s="34" t="s">
        <v>19</v>
      </c>
      <c r="B195" s="34" t="s">
        <v>64</v>
      </c>
      <c r="C195" s="5" t="s">
        <v>93</v>
      </c>
      <c r="D195" s="35" t="s">
        <v>84</v>
      </c>
      <c r="E195" s="36" t="s">
        <v>18</v>
      </c>
      <c r="F195" s="37">
        <v>100</v>
      </c>
      <c r="G195" s="38">
        <v>0.04</v>
      </c>
      <c r="H195" s="34">
        <v>0.98388030787410818</v>
      </c>
      <c r="I195" s="35">
        <v>6.7902552729348589</v>
      </c>
      <c r="J195" s="35">
        <v>1.0175948826059804</v>
      </c>
      <c r="K195" s="35">
        <v>-0.89350505580242767</v>
      </c>
      <c r="L195" s="35">
        <v>0</v>
      </c>
      <c r="M195" s="35">
        <v>0</v>
      </c>
      <c r="N195" s="35">
        <v>0</v>
      </c>
      <c r="O195" s="35">
        <v>0</v>
      </c>
      <c r="P195" s="36">
        <v>12</v>
      </c>
      <c r="Q195" s="37">
        <v>68</v>
      </c>
      <c r="R195" s="36">
        <v>0</v>
      </c>
      <c r="S195" s="39">
        <f t="shared" si="6"/>
        <v>68</v>
      </c>
      <c r="T195" s="34" t="s">
        <v>29</v>
      </c>
      <c r="U195" s="12">
        <f>((alpha*(beta^speed))*(speed^ceta))</f>
        <v>0.51241790236271478</v>
      </c>
      <c r="V195" s="8">
        <f t="shared" si="7"/>
        <v>68</v>
      </c>
    </row>
    <row r="196" spans="1:22">
      <c r="A196" s="34" t="s">
        <v>19</v>
      </c>
      <c r="B196" s="34" t="s">
        <v>64</v>
      </c>
      <c r="C196" s="5" t="s">
        <v>93</v>
      </c>
      <c r="D196" s="35" t="s">
        <v>84</v>
      </c>
      <c r="E196" s="36" t="s">
        <v>17</v>
      </c>
      <c r="F196" s="37">
        <v>100</v>
      </c>
      <c r="G196" s="38">
        <v>0.04</v>
      </c>
      <c r="H196" s="34">
        <v>0.9818640092643528</v>
      </c>
      <c r="I196" s="35">
        <v>1025.9757814728109</v>
      </c>
      <c r="J196" s="35">
        <v>1.0101585467716498</v>
      </c>
      <c r="K196" s="35">
        <v>-0.49804024559412158</v>
      </c>
      <c r="L196" s="35">
        <v>0</v>
      </c>
      <c r="M196" s="35">
        <v>0</v>
      </c>
      <c r="N196" s="35">
        <v>0</v>
      </c>
      <c r="O196" s="35">
        <v>0</v>
      </c>
      <c r="P196" s="36">
        <v>12</v>
      </c>
      <c r="Q196" s="37">
        <v>68</v>
      </c>
      <c r="R196" s="36">
        <v>0</v>
      </c>
      <c r="S196" s="39">
        <f t="shared" si="6"/>
        <v>68</v>
      </c>
      <c r="T196" s="34" t="s">
        <v>29</v>
      </c>
      <c r="U196" s="12">
        <f>((alpha*(beta^speed))*(speed^ceta))</f>
        <v>249.43811872108913</v>
      </c>
      <c r="V196" s="8">
        <f t="shared" si="7"/>
        <v>68</v>
      </c>
    </row>
    <row r="197" spans="1:22">
      <c r="A197" s="34" t="s">
        <v>19</v>
      </c>
      <c r="B197" s="34" t="s">
        <v>64</v>
      </c>
      <c r="C197" s="5" t="s">
        <v>93</v>
      </c>
      <c r="D197" s="35" t="s">
        <v>84</v>
      </c>
      <c r="E197" s="36" t="s">
        <v>15</v>
      </c>
      <c r="F197" s="37">
        <v>0</v>
      </c>
      <c r="G197" s="38">
        <v>0.06</v>
      </c>
      <c r="H197" s="34">
        <v>0.94484813152931846</v>
      </c>
      <c r="I197" s="35">
        <v>-1.2877042606281361E-5</v>
      </c>
      <c r="J197" s="35">
        <v>3.4841800253878415E-3</v>
      </c>
      <c r="K197" s="35">
        <v>-0.23083295476144389</v>
      </c>
      <c r="L197" s="35">
        <v>7.1093635118206091</v>
      </c>
      <c r="M197" s="35">
        <v>0</v>
      </c>
      <c r="N197" s="35">
        <v>0</v>
      </c>
      <c r="O197" s="35">
        <v>0</v>
      </c>
      <c r="P197" s="36">
        <v>12</v>
      </c>
      <c r="Q197" s="37">
        <v>74</v>
      </c>
      <c r="R197" s="36">
        <v>14</v>
      </c>
      <c r="S197" s="39">
        <f t="shared" si="6"/>
        <v>74</v>
      </c>
      <c r="T197" s="34" t="s">
        <v>51</v>
      </c>
      <c r="U197" s="12">
        <f>(((alpha*(speed^3))+(beta*(speed^2))+(ceta*speed))+delta)</f>
        <v>3.8890079654098262</v>
      </c>
      <c r="V197" s="8">
        <f t="shared" si="7"/>
        <v>74</v>
      </c>
    </row>
    <row r="198" spans="1:22">
      <c r="A198" s="34" t="s">
        <v>19</v>
      </c>
      <c r="B198" s="34" t="s">
        <v>64</v>
      </c>
      <c r="C198" s="5" t="s">
        <v>93</v>
      </c>
      <c r="D198" s="35" t="s">
        <v>84</v>
      </c>
      <c r="E198" s="36" t="s">
        <v>16</v>
      </c>
      <c r="F198" s="37">
        <v>0</v>
      </c>
      <c r="G198" s="38">
        <v>0.06</v>
      </c>
      <c r="H198" s="34">
        <v>0.98307674554421431</v>
      </c>
      <c r="I198" s="35">
        <v>51.708721559452918</v>
      </c>
      <c r="J198" s="35">
        <v>-0.82845303962487404</v>
      </c>
      <c r="K198" s="35">
        <v>1.9097437701054591</v>
      </c>
      <c r="L198" s="35">
        <v>0.31064460086585127</v>
      </c>
      <c r="M198" s="35">
        <v>0</v>
      </c>
      <c r="N198" s="35">
        <v>0</v>
      </c>
      <c r="O198" s="35">
        <v>0</v>
      </c>
      <c r="P198" s="36">
        <v>12</v>
      </c>
      <c r="Q198" s="37">
        <v>74</v>
      </c>
      <c r="R198" s="36">
        <v>1</v>
      </c>
      <c r="S198" s="39">
        <f t="shared" si="6"/>
        <v>74</v>
      </c>
      <c r="T198" s="34" t="s">
        <v>30</v>
      </c>
      <c r="U198" s="12">
        <f>((alpha*(speed^beta))+(ceta*(speed^delta)))</f>
        <v>8.7339525675343435</v>
      </c>
      <c r="V198" s="8">
        <f t="shared" si="7"/>
        <v>74</v>
      </c>
    </row>
    <row r="199" spans="1:22">
      <c r="A199" s="34" t="s">
        <v>19</v>
      </c>
      <c r="B199" s="34" t="s">
        <v>64</v>
      </c>
      <c r="C199" s="5" t="s">
        <v>93</v>
      </c>
      <c r="D199" s="35" t="s">
        <v>84</v>
      </c>
      <c r="E199" s="36" t="s">
        <v>14</v>
      </c>
      <c r="F199" s="37">
        <v>0</v>
      </c>
      <c r="G199" s="38">
        <v>0.06</v>
      </c>
      <c r="H199" s="34">
        <v>0.99443395108585486</v>
      </c>
      <c r="I199" s="35">
        <v>17.508501518958195</v>
      </c>
      <c r="J199" s="35">
        <v>0.99059771614530989</v>
      </c>
      <c r="K199" s="35">
        <v>-0.64435856783683487</v>
      </c>
      <c r="L199" s="35">
        <v>0</v>
      </c>
      <c r="M199" s="35">
        <v>0</v>
      </c>
      <c r="N199" s="35">
        <v>0</v>
      </c>
      <c r="O199" s="35">
        <v>0</v>
      </c>
      <c r="P199" s="36">
        <v>12</v>
      </c>
      <c r="Q199" s="37">
        <v>74</v>
      </c>
      <c r="R199" s="36">
        <v>0</v>
      </c>
      <c r="S199" s="39">
        <f t="shared" si="6"/>
        <v>74</v>
      </c>
      <c r="T199" s="34" t="s">
        <v>29</v>
      </c>
      <c r="U199" s="12">
        <f>((alpha*(beta^speed))*(speed^ceta))</f>
        <v>0.54349475780305911</v>
      </c>
      <c r="V199" s="8">
        <f t="shared" si="7"/>
        <v>74</v>
      </c>
    </row>
    <row r="200" spans="1:22">
      <c r="A200" s="34" t="s">
        <v>19</v>
      </c>
      <c r="B200" s="34" t="s">
        <v>64</v>
      </c>
      <c r="C200" s="5" t="s">
        <v>93</v>
      </c>
      <c r="D200" s="35" t="s">
        <v>84</v>
      </c>
      <c r="E200" s="36" t="s">
        <v>18</v>
      </c>
      <c r="F200" s="37">
        <v>0</v>
      </c>
      <c r="G200" s="38">
        <v>0.06</v>
      </c>
      <c r="H200" s="34">
        <v>0.98194167764724616</v>
      </c>
      <c r="I200" s="35">
        <v>0.30417979943823359</v>
      </c>
      <c r="J200" s="35">
        <v>8.3612971518222848E-2</v>
      </c>
      <c r="K200" s="35">
        <v>-8.4468939287870909E-4</v>
      </c>
      <c r="L200" s="35">
        <v>0</v>
      </c>
      <c r="M200" s="35">
        <v>0</v>
      </c>
      <c r="N200" s="35">
        <v>0</v>
      </c>
      <c r="O200" s="35">
        <v>0</v>
      </c>
      <c r="P200" s="36">
        <v>12</v>
      </c>
      <c r="Q200" s="37">
        <v>74</v>
      </c>
      <c r="R200" s="36">
        <v>5</v>
      </c>
      <c r="S200" s="39">
        <f t="shared" si="6"/>
        <v>74</v>
      </c>
      <c r="T200" s="34" t="s">
        <v>36</v>
      </c>
      <c r="U200" s="12">
        <f>(1/(((ceta*(speed^2))+(beta*speed))+alpha))</f>
        <v>0.53589977123317456</v>
      </c>
      <c r="V200" s="8">
        <f t="shared" si="7"/>
        <v>74</v>
      </c>
    </row>
    <row r="201" spans="1:22">
      <c r="A201" s="34" t="s">
        <v>19</v>
      </c>
      <c r="B201" s="34" t="s">
        <v>64</v>
      </c>
      <c r="C201" s="5" t="s">
        <v>93</v>
      </c>
      <c r="D201" s="35" t="s">
        <v>84</v>
      </c>
      <c r="E201" s="36" t="s">
        <v>17</v>
      </c>
      <c r="F201" s="37">
        <v>0</v>
      </c>
      <c r="G201" s="38">
        <v>0.06</v>
      </c>
      <c r="H201" s="34">
        <v>0.98147152039773056</v>
      </c>
      <c r="I201" s="35">
        <v>1282.6898083648102</v>
      </c>
      <c r="J201" s="35">
        <v>1.0143388230830357</v>
      </c>
      <c r="K201" s="35">
        <v>-0.63227699366333889</v>
      </c>
      <c r="L201" s="35">
        <v>0</v>
      </c>
      <c r="M201" s="35">
        <v>0</v>
      </c>
      <c r="N201" s="35">
        <v>0</v>
      </c>
      <c r="O201" s="35">
        <v>0</v>
      </c>
      <c r="P201" s="36">
        <v>12</v>
      </c>
      <c r="Q201" s="37">
        <v>74</v>
      </c>
      <c r="R201" s="36">
        <v>0</v>
      </c>
      <c r="S201" s="39">
        <f t="shared" si="6"/>
        <v>74</v>
      </c>
      <c r="T201" s="34" t="s">
        <v>29</v>
      </c>
      <c r="U201" s="12">
        <f>((alpha*(beta^speed))*(speed^ceta))</f>
        <v>241.98864735369605</v>
      </c>
      <c r="V201" s="8">
        <f t="shared" si="7"/>
        <v>74</v>
      </c>
    </row>
    <row r="202" spans="1:22">
      <c r="A202" s="34" t="s">
        <v>19</v>
      </c>
      <c r="B202" s="34" t="s">
        <v>64</v>
      </c>
      <c r="C202" s="5" t="s">
        <v>93</v>
      </c>
      <c r="D202" s="35" t="s">
        <v>84</v>
      </c>
      <c r="E202" s="36" t="s">
        <v>15</v>
      </c>
      <c r="F202" s="37">
        <v>50</v>
      </c>
      <c r="G202" s="38">
        <v>0.06</v>
      </c>
      <c r="H202" s="34">
        <v>0.97983752364394905</v>
      </c>
      <c r="I202" s="35">
        <v>7.3524303568943177</v>
      </c>
      <c r="J202" s="35">
        <v>-0.2084315357673083</v>
      </c>
      <c r="K202" s="35">
        <v>3033.5249283003159</v>
      </c>
      <c r="L202" s="35">
        <v>-3.2396586485653427</v>
      </c>
      <c r="M202" s="35">
        <v>0</v>
      </c>
      <c r="N202" s="35">
        <v>0</v>
      </c>
      <c r="O202" s="35">
        <v>0</v>
      </c>
      <c r="P202" s="36">
        <v>12</v>
      </c>
      <c r="Q202" s="37">
        <v>60</v>
      </c>
      <c r="R202" s="36">
        <v>1</v>
      </c>
      <c r="S202" s="39">
        <f t="shared" si="6"/>
        <v>60</v>
      </c>
      <c r="T202" s="34" t="s">
        <v>30</v>
      </c>
      <c r="U202" s="12">
        <f>((alpha*(speed^beta))+(ceta*(speed^delta)))</f>
        <v>3.137166054207349</v>
      </c>
      <c r="V202" s="8">
        <f t="shared" si="7"/>
        <v>60</v>
      </c>
    </row>
    <row r="203" spans="1:22">
      <c r="A203" s="34" t="s">
        <v>19</v>
      </c>
      <c r="B203" s="34" t="s">
        <v>64</v>
      </c>
      <c r="C203" s="5" t="s">
        <v>93</v>
      </c>
      <c r="D203" s="35" t="s">
        <v>84</v>
      </c>
      <c r="E203" s="36" t="s">
        <v>16</v>
      </c>
      <c r="F203" s="37">
        <v>50</v>
      </c>
      <c r="G203" s="38">
        <v>0.06</v>
      </c>
      <c r="H203" s="34">
        <v>0.99429773394560994</v>
      </c>
      <c r="I203" s="35">
        <v>141.79980715842439</v>
      </c>
      <c r="J203" s="35">
        <v>-1.6739767634507523</v>
      </c>
      <c r="K203" s="35">
        <v>11.407709826442941</v>
      </c>
      <c r="L203" s="35">
        <v>-4.3082180807543113E-2</v>
      </c>
      <c r="M203" s="35">
        <v>0</v>
      </c>
      <c r="N203" s="35">
        <v>0</v>
      </c>
      <c r="O203" s="35">
        <v>0</v>
      </c>
      <c r="P203" s="36">
        <v>12</v>
      </c>
      <c r="Q203" s="37">
        <v>60</v>
      </c>
      <c r="R203" s="36">
        <v>1</v>
      </c>
      <c r="S203" s="39">
        <f t="shared" si="6"/>
        <v>60</v>
      </c>
      <c r="T203" s="34" t="s">
        <v>30</v>
      </c>
      <c r="U203" s="12">
        <f>((alpha*(speed^beta))+(ceta*(speed^delta)))</f>
        <v>9.7126040152979058</v>
      </c>
      <c r="V203" s="8">
        <f t="shared" si="7"/>
        <v>60</v>
      </c>
    </row>
    <row r="204" spans="1:22">
      <c r="A204" s="34" t="s">
        <v>19</v>
      </c>
      <c r="B204" s="34" t="s">
        <v>64</v>
      </c>
      <c r="C204" s="5" t="s">
        <v>93</v>
      </c>
      <c r="D204" s="35" t="s">
        <v>84</v>
      </c>
      <c r="E204" s="36" t="s">
        <v>14</v>
      </c>
      <c r="F204" s="37">
        <v>50</v>
      </c>
      <c r="G204" s="38">
        <v>0.06</v>
      </c>
      <c r="H204" s="34">
        <v>0.99200025670703917</v>
      </c>
      <c r="I204" s="35">
        <v>-0.43070415959117597</v>
      </c>
      <c r="J204" s="35">
        <v>27.21728604817795</v>
      </c>
      <c r="K204" s="35">
        <v>-0.12429118123612881</v>
      </c>
      <c r="L204" s="35">
        <v>0.71258304871306366</v>
      </c>
      <c r="M204" s="35">
        <v>2.3163174564514314E-3</v>
      </c>
      <c r="N204" s="35">
        <v>0</v>
      </c>
      <c r="O204" s="35">
        <v>0</v>
      </c>
      <c r="P204" s="36">
        <v>12</v>
      </c>
      <c r="Q204" s="37">
        <v>60</v>
      </c>
      <c r="R204" s="36">
        <v>10</v>
      </c>
      <c r="S204" s="39">
        <f t="shared" si="6"/>
        <v>60</v>
      </c>
      <c r="T204" s="34" t="s">
        <v>44</v>
      </c>
      <c r="U204" s="12">
        <f>(alpha+(beta/(1+EXP((((-1)*ceta)+(delta*LN(speed)))+(epsilon*speed)))))</f>
        <v>0.6550886968302847</v>
      </c>
      <c r="V204" s="8">
        <f t="shared" si="7"/>
        <v>60</v>
      </c>
    </row>
    <row r="205" spans="1:22">
      <c r="A205" s="34" t="s">
        <v>19</v>
      </c>
      <c r="B205" s="34" t="s">
        <v>64</v>
      </c>
      <c r="C205" s="5" t="s">
        <v>93</v>
      </c>
      <c r="D205" s="35" t="s">
        <v>84</v>
      </c>
      <c r="E205" s="36" t="s">
        <v>18</v>
      </c>
      <c r="F205" s="37">
        <v>50</v>
      </c>
      <c r="G205" s="38">
        <v>0.06</v>
      </c>
      <c r="H205" s="34">
        <v>0.98486717215483643</v>
      </c>
      <c r="I205" s="35">
        <v>13.997866762414198</v>
      </c>
      <c r="J205" s="35">
        <v>-1.2634711104269911</v>
      </c>
      <c r="K205" s="35">
        <v>0.21855605680908013</v>
      </c>
      <c r="L205" s="35">
        <v>0.16777465757437268</v>
      </c>
      <c r="M205" s="35">
        <v>0</v>
      </c>
      <c r="N205" s="35">
        <v>0</v>
      </c>
      <c r="O205" s="35">
        <v>0</v>
      </c>
      <c r="P205" s="36">
        <v>12</v>
      </c>
      <c r="Q205" s="37">
        <v>60</v>
      </c>
      <c r="R205" s="36">
        <v>1</v>
      </c>
      <c r="S205" s="39">
        <f t="shared" si="6"/>
        <v>60</v>
      </c>
      <c r="T205" s="34" t="s">
        <v>30</v>
      </c>
      <c r="U205" s="12">
        <f>((alpha*(speed^beta))+(ceta*(speed^delta)))</f>
        <v>0.51372839868117814</v>
      </c>
      <c r="V205" s="8">
        <f t="shared" si="7"/>
        <v>60</v>
      </c>
    </row>
    <row r="206" spans="1:22">
      <c r="A206" s="34" t="s">
        <v>19</v>
      </c>
      <c r="B206" s="34" t="s">
        <v>64</v>
      </c>
      <c r="C206" s="5" t="s">
        <v>93</v>
      </c>
      <c r="D206" s="35" t="s">
        <v>84</v>
      </c>
      <c r="E206" s="36" t="s">
        <v>17</v>
      </c>
      <c r="F206" s="37">
        <v>50</v>
      </c>
      <c r="G206" s="38">
        <v>0.06</v>
      </c>
      <c r="H206" s="34">
        <v>0.98793334626729956</v>
      </c>
      <c r="I206" s="35">
        <v>5.3828192908537416</v>
      </c>
      <c r="J206" s="35">
        <v>5.4197623156783843</v>
      </c>
      <c r="K206" s="35">
        <v>1.5354555739076922E-2</v>
      </c>
      <c r="L206" s="35">
        <v>0</v>
      </c>
      <c r="M206" s="35">
        <v>0</v>
      </c>
      <c r="N206" s="35">
        <v>0</v>
      </c>
      <c r="O206" s="35">
        <v>0</v>
      </c>
      <c r="P206" s="36">
        <v>12</v>
      </c>
      <c r="Q206" s="37">
        <v>60</v>
      </c>
      <c r="R206" s="36">
        <v>13</v>
      </c>
      <c r="S206" s="39">
        <f t="shared" si="6"/>
        <v>60</v>
      </c>
      <c r="T206" s="34" t="s">
        <v>50</v>
      </c>
      <c r="U206" s="12">
        <f>EXP((alpha+(beta/speed))+(ceta*LN(speed)))</f>
        <v>253.66525511294233</v>
      </c>
      <c r="V206" s="8">
        <f t="shared" si="7"/>
        <v>60</v>
      </c>
    </row>
    <row r="207" spans="1:22">
      <c r="A207" s="34" t="s">
        <v>19</v>
      </c>
      <c r="B207" s="34" t="s">
        <v>64</v>
      </c>
      <c r="C207" s="5" t="s">
        <v>93</v>
      </c>
      <c r="D207" s="35" t="s">
        <v>84</v>
      </c>
      <c r="E207" s="36" t="s">
        <v>15</v>
      </c>
      <c r="F207" s="37">
        <v>100</v>
      </c>
      <c r="G207" s="38">
        <v>0.06</v>
      </c>
      <c r="H207" s="34">
        <v>0.82647980808601085</v>
      </c>
      <c r="I207" s="35">
        <v>4.8502277413630246</v>
      </c>
      <c r="J207" s="35">
        <v>5.4074202372113254</v>
      </c>
      <c r="K207" s="35">
        <v>13.499909643493739</v>
      </c>
      <c r="L207" s="35">
        <v>6.4343894232863823</v>
      </c>
      <c r="M207" s="35">
        <v>-0.10537515930296759</v>
      </c>
      <c r="N207" s="35">
        <v>0</v>
      </c>
      <c r="O207" s="35">
        <v>0</v>
      </c>
      <c r="P207" s="36">
        <v>12</v>
      </c>
      <c r="Q207" s="37">
        <v>51</v>
      </c>
      <c r="R207" s="36">
        <v>10</v>
      </c>
      <c r="S207" s="39">
        <f t="shared" si="6"/>
        <v>51</v>
      </c>
      <c r="T207" s="34" t="s">
        <v>44</v>
      </c>
      <c r="U207" s="12">
        <f>(alpha+(beta/(1+EXP((((-1)*ceta)+(delta*LN(speed)))+(epsilon*speed)))))</f>
        <v>4.8589777391967708</v>
      </c>
      <c r="V207" s="8">
        <f t="shared" si="7"/>
        <v>51</v>
      </c>
    </row>
    <row r="208" spans="1:22">
      <c r="A208" s="34" t="s">
        <v>19</v>
      </c>
      <c r="B208" s="34" t="s">
        <v>64</v>
      </c>
      <c r="C208" s="5" t="s">
        <v>93</v>
      </c>
      <c r="D208" s="35" t="s">
        <v>84</v>
      </c>
      <c r="E208" s="36" t="s">
        <v>16</v>
      </c>
      <c r="F208" s="37">
        <v>100</v>
      </c>
      <c r="G208" s="38">
        <v>0.06</v>
      </c>
      <c r="H208" s="34">
        <v>0.9903937868666568</v>
      </c>
      <c r="I208" s="35">
        <v>2.2364039478861755</v>
      </c>
      <c r="J208" s="35">
        <v>3.8291564062244756</v>
      </c>
      <c r="K208" s="35">
        <v>3.8257551289263225E-2</v>
      </c>
      <c r="L208" s="35">
        <v>0</v>
      </c>
      <c r="M208" s="35">
        <v>0</v>
      </c>
      <c r="N208" s="35">
        <v>0</v>
      </c>
      <c r="O208" s="35">
        <v>0</v>
      </c>
      <c r="P208" s="36">
        <v>12</v>
      </c>
      <c r="Q208" s="37">
        <v>51</v>
      </c>
      <c r="R208" s="36">
        <v>13</v>
      </c>
      <c r="S208" s="39">
        <f t="shared" si="6"/>
        <v>51</v>
      </c>
      <c r="T208" s="34" t="s">
        <v>50</v>
      </c>
      <c r="U208" s="12">
        <f>EXP((alpha+(beta/speed))+(ceta*LN(speed)))</f>
        <v>11.727159387113172</v>
      </c>
      <c r="V208" s="8">
        <f t="shared" si="7"/>
        <v>51</v>
      </c>
    </row>
    <row r="209" spans="1:22">
      <c r="A209" s="34" t="s">
        <v>19</v>
      </c>
      <c r="B209" s="34" t="s">
        <v>64</v>
      </c>
      <c r="C209" s="5" t="s">
        <v>93</v>
      </c>
      <c r="D209" s="35" t="s">
        <v>84</v>
      </c>
      <c r="E209" s="36" t="s">
        <v>14</v>
      </c>
      <c r="F209" s="37">
        <v>100</v>
      </c>
      <c r="G209" s="38">
        <v>0.06</v>
      </c>
      <c r="H209" s="34">
        <v>0.99572784307924722</v>
      </c>
      <c r="I209" s="35">
        <v>1452.1414107698106</v>
      </c>
      <c r="J209" s="35">
        <v>-3.0134658273485875</v>
      </c>
      <c r="K209" s="35">
        <v>8.3273244718822408</v>
      </c>
      <c r="L209" s="35">
        <v>-0.52805123475774507</v>
      </c>
      <c r="M209" s="35">
        <v>0</v>
      </c>
      <c r="N209" s="35">
        <v>0</v>
      </c>
      <c r="O209" s="35">
        <v>0</v>
      </c>
      <c r="P209" s="36">
        <v>12</v>
      </c>
      <c r="Q209" s="37">
        <v>51</v>
      </c>
      <c r="R209" s="36">
        <v>1</v>
      </c>
      <c r="S209" s="39">
        <f t="shared" si="6"/>
        <v>51</v>
      </c>
      <c r="T209" s="34" t="s">
        <v>30</v>
      </c>
      <c r="U209" s="12">
        <f>((alpha*(speed^beta))+(ceta*(speed^delta)))</f>
        <v>1.0546721484012</v>
      </c>
      <c r="V209" s="8">
        <f t="shared" si="7"/>
        <v>51</v>
      </c>
    </row>
    <row r="210" spans="1:22">
      <c r="A210" s="34" t="s">
        <v>19</v>
      </c>
      <c r="B210" s="34" t="s">
        <v>64</v>
      </c>
      <c r="C210" s="5" t="s">
        <v>93</v>
      </c>
      <c r="D210" s="35" t="s">
        <v>84</v>
      </c>
      <c r="E210" s="36" t="s">
        <v>18</v>
      </c>
      <c r="F210" s="37">
        <v>100</v>
      </c>
      <c r="G210" s="38">
        <v>0.06</v>
      </c>
      <c r="H210" s="34">
        <v>0.9752201150071157</v>
      </c>
      <c r="I210" s="35">
        <v>0.95022241669809016</v>
      </c>
      <c r="J210" s="35">
        <v>-0.11107105577144971</v>
      </c>
      <c r="K210" s="35">
        <v>40.137838709975199</v>
      </c>
      <c r="L210" s="35">
        <v>-1.9378905038434413</v>
      </c>
      <c r="M210" s="35">
        <v>0</v>
      </c>
      <c r="N210" s="35">
        <v>0</v>
      </c>
      <c r="O210" s="35">
        <v>0</v>
      </c>
      <c r="P210" s="36">
        <v>12</v>
      </c>
      <c r="Q210" s="37">
        <v>51</v>
      </c>
      <c r="R210" s="36">
        <v>1</v>
      </c>
      <c r="S210" s="39">
        <f t="shared" si="6"/>
        <v>51</v>
      </c>
      <c r="T210" s="34" t="s">
        <v>30</v>
      </c>
      <c r="U210" s="12">
        <f>((alpha*(speed^beta))+(ceta*(speed^delta)))</f>
        <v>0.63369349359819171</v>
      </c>
      <c r="V210" s="8">
        <f t="shared" si="7"/>
        <v>51</v>
      </c>
    </row>
    <row r="211" spans="1:22">
      <c r="A211" s="34" t="s">
        <v>19</v>
      </c>
      <c r="B211" s="34" t="s">
        <v>64</v>
      </c>
      <c r="C211" s="5" t="s">
        <v>93</v>
      </c>
      <c r="D211" s="35" t="s">
        <v>84</v>
      </c>
      <c r="E211" s="36" t="s">
        <v>17</v>
      </c>
      <c r="F211" s="37">
        <v>100</v>
      </c>
      <c r="G211" s="38">
        <v>0.06</v>
      </c>
      <c r="H211" s="34">
        <v>0.96468491963530534</v>
      </c>
      <c r="I211" s="35">
        <v>5.2617559439659676</v>
      </c>
      <c r="J211" s="35">
        <v>5.4539170713457343</v>
      </c>
      <c r="K211" s="35">
        <v>0.10656371931385487</v>
      </c>
      <c r="L211" s="35">
        <v>0</v>
      </c>
      <c r="M211" s="35">
        <v>0</v>
      </c>
      <c r="N211" s="35">
        <v>0</v>
      </c>
      <c r="O211" s="35">
        <v>0</v>
      </c>
      <c r="P211" s="36">
        <v>12</v>
      </c>
      <c r="Q211" s="37">
        <v>51</v>
      </c>
      <c r="R211" s="36">
        <v>13</v>
      </c>
      <c r="S211" s="39">
        <f t="shared" si="6"/>
        <v>51</v>
      </c>
      <c r="T211" s="34" t="s">
        <v>50</v>
      </c>
      <c r="U211" s="12">
        <f>EXP((alpha+(beta/speed))+(ceta*LN(speed)))</f>
        <v>326.25701407986298</v>
      </c>
      <c r="V211" s="8">
        <f t="shared" si="7"/>
        <v>51</v>
      </c>
    </row>
    <row r="212" spans="1:22">
      <c r="A212" s="34" t="s">
        <v>19</v>
      </c>
      <c r="B212" s="34" t="s">
        <v>64</v>
      </c>
      <c r="C212" s="5" t="s">
        <v>94</v>
      </c>
      <c r="D212" s="35" t="s">
        <v>85</v>
      </c>
      <c r="E212" s="36" t="s">
        <v>15</v>
      </c>
      <c r="F212" s="37">
        <v>0</v>
      </c>
      <c r="G212" s="38">
        <v>0</v>
      </c>
      <c r="H212" s="34">
        <v>0.97870853371114253</v>
      </c>
      <c r="I212" s="35">
        <v>-3.2229015668211532E-6</v>
      </c>
      <c r="J212" s="35">
        <v>7.5484593700173475E-4</v>
      </c>
      <c r="K212" s="35">
        <v>-5.7332668366567571E-2</v>
      </c>
      <c r="L212" s="35">
        <v>1.8642120905753568</v>
      </c>
      <c r="M212" s="35">
        <v>0</v>
      </c>
      <c r="N212" s="35">
        <v>0</v>
      </c>
      <c r="O212" s="35">
        <v>0</v>
      </c>
      <c r="P212" s="36">
        <v>12</v>
      </c>
      <c r="Q212" s="37">
        <v>86</v>
      </c>
      <c r="R212" s="36">
        <v>14</v>
      </c>
      <c r="S212" s="39">
        <f t="shared" si="6"/>
        <v>86</v>
      </c>
      <c r="T212" s="34" t="s">
        <v>51</v>
      </c>
      <c r="U212" s="12">
        <f>(((alpha*(speed^3))+(beta*(speed^2))+(ceta*speed))+delta)</f>
        <v>0.46649728212938024</v>
      </c>
      <c r="V212" s="8">
        <f t="shared" si="7"/>
        <v>86</v>
      </c>
    </row>
    <row r="213" spans="1:22">
      <c r="A213" s="34" t="s">
        <v>19</v>
      </c>
      <c r="B213" s="34" t="s">
        <v>64</v>
      </c>
      <c r="C213" s="5" t="s">
        <v>94</v>
      </c>
      <c r="D213" s="35" t="s">
        <v>85</v>
      </c>
      <c r="E213" s="36" t="s">
        <v>16</v>
      </c>
      <c r="F213" s="37">
        <v>0</v>
      </c>
      <c r="G213" s="38">
        <v>0</v>
      </c>
      <c r="H213" s="34">
        <v>0.95181175854604971</v>
      </c>
      <c r="I213" s="35">
        <v>33.580091481236934</v>
      </c>
      <c r="J213" s="35">
        <v>1.0210645672320424</v>
      </c>
      <c r="K213" s="35">
        <v>-0.9172402371561128</v>
      </c>
      <c r="L213" s="35">
        <v>0</v>
      </c>
      <c r="M213" s="35">
        <v>0</v>
      </c>
      <c r="N213" s="35">
        <v>0</v>
      </c>
      <c r="O213" s="35">
        <v>0</v>
      </c>
      <c r="P213" s="36">
        <v>12</v>
      </c>
      <c r="Q213" s="37">
        <v>86</v>
      </c>
      <c r="R213" s="36">
        <v>0</v>
      </c>
      <c r="S213" s="39">
        <f t="shared" si="6"/>
        <v>86</v>
      </c>
      <c r="T213" s="34" t="s">
        <v>29</v>
      </c>
      <c r="U213" s="12">
        <f>((alpha*(beta^speed))*(speed^ceta))</f>
        <v>3.3904531167415315</v>
      </c>
      <c r="V213" s="8">
        <f t="shared" si="7"/>
        <v>86</v>
      </c>
    </row>
    <row r="214" spans="1:22">
      <c r="A214" s="34" t="s">
        <v>19</v>
      </c>
      <c r="B214" s="34" t="s">
        <v>64</v>
      </c>
      <c r="C214" s="5" t="s">
        <v>94</v>
      </c>
      <c r="D214" s="35" t="s">
        <v>85</v>
      </c>
      <c r="E214" s="36" t="s">
        <v>14</v>
      </c>
      <c r="F214" s="37">
        <v>0</v>
      </c>
      <c r="G214" s="38">
        <v>0</v>
      </c>
      <c r="H214" s="34">
        <v>0.98980663728139362</v>
      </c>
      <c r="I214" s="35">
        <v>2.2631607672555623</v>
      </c>
      <c r="J214" s="35">
        <v>0.99485227145654886</v>
      </c>
      <c r="K214" s="35">
        <v>-0.55971106445557239</v>
      </c>
      <c r="L214" s="35">
        <v>0</v>
      </c>
      <c r="M214" s="35">
        <v>0</v>
      </c>
      <c r="N214" s="35">
        <v>0</v>
      </c>
      <c r="O214" s="35">
        <v>0</v>
      </c>
      <c r="P214" s="36">
        <v>12</v>
      </c>
      <c r="Q214" s="37">
        <v>86</v>
      </c>
      <c r="R214" s="36">
        <v>0</v>
      </c>
      <c r="S214" s="39">
        <f t="shared" si="6"/>
        <v>86</v>
      </c>
      <c r="T214" s="34" t="s">
        <v>29</v>
      </c>
      <c r="U214" s="12">
        <f>((alpha*(beta^speed))*(speed^ceta))</f>
        <v>0.12000365205413246</v>
      </c>
      <c r="V214" s="8">
        <f t="shared" si="7"/>
        <v>86</v>
      </c>
    </row>
    <row r="215" spans="1:22">
      <c r="A215" s="34" t="s">
        <v>19</v>
      </c>
      <c r="B215" s="34" t="s">
        <v>64</v>
      </c>
      <c r="C215" s="5" t="s">
        <v>94</v>
      </c>
      <c r="D215" s="35" t="s">
        <v>85</v>
      </c>
      <c r="E215" s="36" t="s">
        <v>18</v>
      </c>
      <c r="F215" s="37">
        <v>0</v>
      </c>
      <c r="G215" s="38">
        <v>0</v>
      </c>
      <c r="H215" s="34">
        <v>0.98857754112267693</v>
      </c>
      <c r="I215" s="35">
        <v>1.1890649101746407</v>
      </c>
      <c r="J215" s="35">
        <v>0.24475937501398842</v>
      </c>
      <c r="K215" s="35">
        <v>-1.2979724129536096E-3</v>
      </c>
      <c r="L215" s="35">
        <v>0</v>
      </c>
      <c r="M215" s="35">
        <v>0</v>
      </c>
      <c r="N215" s="35">
        <v>0</v>
      </c>
      <c r="O215" s="35">
        <v>0</v>
      </c>
      <c r="P215" s="36">
        <v>12</v>
      </c>
      <c r="Q215" s="37">
        <v>86</v>
      </c>
      <c r="R215" s="36">
        <v>5</v>
      </c>
      <c r="S215" s="39">
        <f t="shared" si="6"/>
        <v>86</v>
      </c>
      <c r="T215" s="34" t="s">
        <v>36</v>
      </c>
      <c r="U215" s="12">
        <f>(1/(((ceta*(speed^2))+(beta*speed))+alpha))</f>
        <v>7.9122893011317474E-2</v>
      </c>
      <c r="V215" s="8">
        <f t="shared" si="7"/>
        <v>86</v>
      </c>
    </row>
    <row r="216" spans="1:22">
      <c r="A216" s="34" t="s">
        <v>19</v>
      </c>
      <c r="B216" s="34" t="s">
        <v>64</v>
      </c>
      <c r="C216" s="5" t="s">
        <v>94</v>
      </c>
      <c r="D216" s="35" t="s">
        <v>85</v>
      </c>
      <c r="E216" s="36" t="s">
        <v>17</v>
      </c>
      <c r="F216" s="37">
        <v>0</v>
      </c>
      <c r="G216" s="38">
        <v>0</v>
      </c>
      <c r="H216" s="34">
        <v>0.97103219570396659</v>
      </c>
      <c r="I216" s="35">
        <v>1100.3256335676817</v>
      </c>
      <c r="J216" s="35">
        <v>1.0172648644890925</v>
      </c>
      <c r="K216" s="35">
        <v>-0.86890745068173503</v>
      </c>
      <c r="L216" s="35">
        <v>0</v>
      </c>
      <c r="M216" s="35">
        <v>0</v>
      </c>
      <c r="N216" s="35">
        <v>0</v>
      </c>
      <c r="O216" s="35">
        <v>0</v>
      </c>
      <c r="P216" s="36">
        <v>12</v>
      </c>
      <c r="Q216" s="37">
        <v>86</v>
      </c>
      <c r="R216" s="36">
        <v>0</v>
      </c>
      <c r="S216" s="39">
        <f t="shared" si="6"/>
        <v>86</v>
      </c>
      <c r="T216" s="34" t="s">
        <v>29</v>
      </c>
      <c r="U216" s="12">
        <f>((alpha*(beta^speed))*(speed^ceta))</f>
        <v>99.988245149608886</v>
      </c>
      <c r="V216" s="8">
        <f t="shared" si="7"/>
        <v>86</v>
      </c>
    </row>
    <row r="217" spans="1:22">
      <c r="A217" s="34" t="s">
        <v>19</v>
      </c>
      <c r="B217" s="34" t="s">
        <v>64</v>
      </c>
      <c r="C217" s="5" t="s">
        <v>94</v>
      </c>
      <c r="D217" s="35" t="s">
        <v>85</v>
      </c>
      <c r="E217" s="36" t="s">
        <v>15</v>
      </c>
      <c r="F217" s="37">
        <v>50</v>
      </c>
      <c r="G217" s="38">
        <v>0</v>
      </c>
      <c r="H217" s="34">
        <v>0.96917474707150142</v>
      </c>
      <c r="I217" s="35">
        <v>-3.8029736140910548E-6</v>
      </c>
      <c r="J217" s="35">
        <v>8.6526362012179496E-4</v>
      </c>
      <c r="K217" s="35">
        <v>-6.2571663504996891E-2</v>
      </c>
      <c r="L217" s="35">
        <v>1.9614688031043823</v>
      </c>
      <c r="M217" s="35">
        <v>0</v>
      </c>
      <c r="N217" s="35">
        <v>0</v>
      </c>
      <c r="O217" s="35">
        <v>0</v>
      </c>
      <c r="P217" s="36">
        <v>12</v>
      </c>
      <c r="Q217" s="37">
        <v>86</v>
      </c>
      <c r="R217" s="36">
        <v>14</v>
      </c>
      <c r="S217" s="39">
        <f t="shared" si="6"/>
        <v>86</v>
      </c>
      <c r="T217" s="34" t="s">
        <v>51</v>
      </c>
      <c r="U217" s="12">
        <f>(((alpha*(speed^3))+(beta*(speed^2))+(ceta*speed))+delta)</f>
        <v>0.56089129101114543</v>
      </c>
      <c r="V217" s="8">
        <f t="shared" si="7"/>
        <v>86</v>
      </c>
    </row>
    <row r="218" spans="1:22">
      <c r="A218" s="34" t="s">
        <v>19</v>
      </c>
      <c r="B218" s="34" t="s">
        <v>64</v>
      </c>
      <c r="C218" s="5" t="s">
        <v>94</v>
      </c>
      <c r="D218" s="35" t="s">
        <v>85</v>
      </c>
      <c r="E218" s="36" t="s">
        <v>16</v>
      </c>
      <c r="F218" s="37">
        <v>50</v>
      </c>
      <c r="G218" s="38">
        <v>0</v>
      </c>
      <c r="H218" s="34">
        <v>0.94063454186537254</v>
      </c>
      <c r="I218" s="35">
        <v>31.406799412020892</v>
      </c>
      <c r="J218" s="35">
        <v>1.0183831432318236</v>
      </c>
      <c r="K218" s="35">
        <v>-0.84564833173033804</v>
      </c>
      <c r="L218" s="35">
        <v>0</v>
      </c>
      <c r="M218" s="35">
        <v>0</v>
      </c>
      <c r="N218" s="35">
        <v>0</v>
      </c>
      <c r="O218" s="35">
        <v>0</v>
      </c>
      <c r="P218" s="36">
        <v>12</v>
      </c>
      <c r="Q218" s="37">
        <v>86</v>
      </c>
      <c r="R218" s="36">
        <v>0</v>
      </c>
      <c r="S218" s="39">
        <f t="shared" si="6"/>
        <v>86</v>
      </c>
      <c r="T218" s="34" t="s">
        <v>29</v>
      </c>
      <c r="U218" s="12">
        <f>((alpha*(beta^speed))*(speed^ceta))</f>
        <v>3.4792182232311304</v>
      </c>
      <c r="V218" s="8">
        <f t="shared" si="7"/>
        <v>86</v>
      </c>
    </row>
    <row r="219" spans="1:22">
      <c r="A219" s="34" t="s">
        <v>19</v>
      </c>
      <c r="B219" s="34" t="s">
        <v>64</v>
      </c>
      <c r="C219" s="5" t="s">
        <v>94</v>
      </c>
      <c r="D219" s="35" t="s">
        <v>85</v>
      </c>
      <c r="E219" s="36" t="s">
        <v>14</v>
      </c>
      <c r="F219" s="37">
        <v>50</v>
      </c>
      <c r="G219" s="38">
        <v>0</v>
      </c>
      <c r="H219" s="34">
        <v>0.98989732989101187</v>
      </c>
      <c r="I219" s="35">
        <v>2.5380387491565743</v>
      </c>
      <c r="J219" s="35">
        <v>0.99659145072431699</v>
      </c>
      <c r="K219" s="35">
        <v>-0.61510432979966445</v>
      </c>
      <c r="L219" s="35">
        <v>0</v>
      </c>
      <c r="M219" s="35">
        <v>0</v>
      </c>
      <c r="N219" s="35">
        <v>0</v>
      </c>
      <c r="O219" s="35">
        <v>0</v>
      </c>
      <c r="P219" s="36">
        <v>12</v>
      </c>
      <c r="Q219" s="37">
        <v>86</v>
      </c>
      <c r="R219" s="36">
        <v>0</v>
      </c>
      <c r="S219" s="39">
        <f t="shared" si="6"/>
        <v>86</v>
      </c>
      <c r="T219" s="34" t="s">
        <v>29</v>
      </c>
      <c r="U219" s="12">
        <f>((alpha*(beta^speed))*(speed^ceta))</f>
        <v>0.12219555222740891</v>
      </c>
      <c r="V219" s="8">
        <f t="shared" si="7"/>
        <v>86</v>
      </c>
    </row>
    <row r="220" spans="1:22">
      <c r="A220" s="34" t="s">
        <v>19</v>
      </c>
      <c r="B220" s="34" t="s">
        <v>64</v>
      </c>
      <c r="C220" s="5" t="s">
        <v>94</v>
      </c>
      <c r="D220" s="35" t="s">
        <v>85</v>
      </c>
      <c r="E220" s="36" t="s">
        <v>18</v>
      </c>
      <c r="F220" s="37">
        <v>50</v>
      </c>
      <c r="G220" s="38">
        <v>0</v>
      </c>
      <c r="H220" s="34">
        <v>0.98477372621598569</v>
      </c>
      <c r="I220" s="35">
        <v>1.1199192135701395</v>
      </c>
      <c r="J220" s="35">
        <v>0.24758954244702353</v>
      </c>
      <c r="K220" s="35">
        <v>-1.5247006720236244E-3</v>
      </c>
      <c r="L220" s="35">
        <v>0</v>
      </c>
      <c r="M220" s="35">
        <v>0</v>
      </c>
      <c r="N220" s="35">
        <v>0</v>
      </c>
      <c r="O220" s="35">
        <v>0</v>
      </c>
      <c r="P220" s="36">
        <v>12</v>
      </c>
      <c r="Q220" s="37">
        <v>86</v>
      </c>
      <c r="R220" s="36">
        <v>5</v>
      </c>
      <c r="S220" s="39">
        <f t="shared" si="6"/>
        <v>86</v>
      </c>
      <c r="T220" s="34" t="s">
        <v>36</v>
      </c>
      <c r="U220" s="12">
        <f>(1/(((ceta*(speed^2))+(beta*speed))+alpha))</f>
        <v>8.9799385260642545E-2</v>
      </c>
      <c r="V220" s="8">
        <f t="shared" si="7"/>
        <v>86</v>
      </c>
    </row>
    <row r="221" spans="1:22">
      <c r="A221" s="34" t="s">
        <v>19</v>
      </c>
      <c r="B221" s="34" t="s">
        <v>64</v>
      </c>
      <c r="C221" s="5" t="s">
        <v>94</v>
      </c>
      <c r="D221" s="35" t="s">
        <v>85</v>
      </c>
      <c r="E221" s="36" t="s">
        <v>17</v>
      </c>
      <c r="F221" s="37">
        <v>50</v>
      </c>
      <c r="G221" s="38">
        <v>0</v>
      </c>
      <c r="H221" s="34">
        <v>0.9680669939646529</v>
      </c>
      <c r="I221" s="35">
        <v>-4.1586336386716365E-4</v>
      </c>
      <c r="J221" s="35">
        <v>9.4134594768654906E-2</v>
      </c>
      <c r="K221" s="35">
        <v>-6.397077143217242</v>
      </c>
      <c r="L221" s="35">
        <v>226.4485788981406</v>
      </c>
      <c r="M221" s="35">
        <v>0</v>
      </c>
      <c r="N221" s="35">
        <v>0</v>
      </c>
      <c r="O221" s="35">
        <v>0</v>
      </c>
      <c r="P221" s="36">
        <v>12</v>
      </c>
      <c r="Q221" s="37">
        <v>86</v>
      </c>
      <c r="R221" s="36">
        <v>14</v>
      </c>
      <c r="S221" s="39">
        <f t="shared" si="6"/>
        <v>86</v>
      </c>
      <c r="T221" s="34" t="s">
        <v>51</v>
      </c>
      <c r="U221" s="12">
        <f>(((alpha*(speed^3))+(beta*(speed^2))+(ceta*speed))+delta)</f>
        <v>108.00701972253685</v>
      </c>
      <c r="V221" s="8">
        <f t="shared" si="7"/>
        <v>86</v>
      </c>
    </row>
    <row r="222" spans="1:22">
      <c r="A222" s="34" t="s">
        <v>19</v>
      </c>
      <c r="B222" s="34" t="s">
        <v>64</v>
      </c>
      <c r="C222" s="5" t="s">
        <v>94</v>
      </c>
      <c r="D222" s="35" t="s">
        <v>85</v>
      </c>
      <c r="E222" s="36" t="s">
        <v>15</v>
      </c>
      <c r="F222" s="37">
        <v>100</v>
      </c>
      <c r="G222" s="38">
        <v>0</v>
      </c>
      <c r="H222" s="34">
        <v>0.95592634161109569</v>
      </c>
      <c r="I222" s="35">
        <v>-3.6983919165077517E-6</v>
      </c>
      <c r="J222" s="35">
        <v>8.5583906234263979E-4</v>
      </c>
      <c r="K222" s="35">
        <v>-6.2079216085062866E-2</v>
      </c>
      <c r="L222" s="35">
        <v>2.0085112766801201</v>
      </c>
      <c r="M222" s="35">
        <v>0</v>
      </c>
      <c r="N222" s="35">
        <v>0</v>
      </c>
      <c r="O222" s="35">
        <v>0</v>
      </c>
      <c r="P222" s="36">
        <v>12</v>
      </c>
      <c r="Q222" s="37">
        <v>86</v>
      </c>
      <c r="R222" s="36">
        <v>14</v>
      </c>
      <c r="S222" s="39">
        <f t="shared" si="6"/>
        <v>86</v>
      </c>
      <c r="T222" s="34" t="s">
        <v>51</v>
      </c>
      <c r="U222" s="12">
        <f>(((alpha*(speed^3))+(beta*(speed^2))+(ceta*speed))+delta)</f>
        <v>0.64710002960462276</v>
      </c>
      <c r="V222" s="8">
        <f t="shared" si="7"/>
        <v>86</v>
      </c>
    </row>
    <row r="223" spans="1:22">
      <c r="A223" s="34" t="s">
        <v>19</v>
      </c>
      <c r="B223" s="34" t="s">
        <v>64</v>
      </c>
      <c r="C223" s="5" t="s">
        <v>94</v>
      </c>
      <c r="D223" s="35" t="s">
        <v>85</v>
      </c>
      <c r="E223" s="36" t="s">
        <v>16</v>
      </c>
      <c r="F223" s="37">
        <v>100</v>
      </c>
      <c r="G223" s="38">
        <v>0</v>
      </c>
      <c r="H223" s="34">
        <v>0.93368168761074111</v>
      </c>
      <c r="I223" s="35">
        <v>29.532321313272718</v>
      </c>
      <c r="J223" s="35">
        <v>1.0157311173741366</v>
      </c>
      <c r="K223" s="35">
        <v>-0.77740339698946981</v>
      </c>
      <c r="L223" s="35">
        <v>0</v>
      </c>
      <c r="M223" s="35">
        <v>0</v>
      </c>
      <c r="N223" s="35">
        <v>0</v>
      </c>
      <c r="O223" s="35">
        <v>0</v>
      </c>
      <c r="P223" s="36">
        <v>12</v>
      </c>
      <c r="Q223" s="37">
        <v>86</v>
      </c>
      <c r="R223" s="36">
        <v>0</v>
      </c>
      <c r="S223" s="39">
        <f t="shared" si="6"/>
        <v>86</v>
      </c>
      <c r="T223" s="34" t="s">
        <v>29</v>
      </c>
      <c r="U223" s="12">
        <f>((alpha*(beta^speed))*(speed^ceta))</f>
        <v>3.5431134535219795</v>
      </c>
      <c r="V223" s="8">
        <f t="shared" si="7"/>
        <v>86</v>
      </c>
    </row>
    <row r="224" spans="1:22">
      <c r="A224" s="34" t="s">
        <v>19</v>
      </c>
      <c r="B224" s="34" t="s">
        <v>64</v>
      </c>
      <c r="C224" s="5" t="s">
        <v>94</v>
      </c>
      <c r="D224" s="35" t="s">
        <v>85</v>
      </c>
      <c r="E224" s="36" t="s">
        <v>14</v>
      </c>
      <c r="F224" s="37">
        <v>100</v>
      </c>
      <c r="G224" s="38">
        <v>0</v>
      </c>
      <c r="H224" s="34">
        <v>0.99022041937367045</v>
      </c>
      <c r="I224" s="35">
        <v>2.8348181335336862</v>
      </c>
      <c r="J224" s="35">
        <v>0.99890042777544574</v>
      </c>
      <c r="K224" s="35">
        <v>-0.67389992448334657</v>
      </c>
      <c r="L224" s="35">
        <v>0</v>
      </c>
      <c r="M224" s="35">
        <v>0</v>
      </c>
      <c r="N224" s="35">
        <v>0</v>
      </c>
      <c r="O224" s="35">
        <v>0</v>
      </c>
      <c r="P224" s="36">
        <v>12</v>
      </c>
      <c r="Q224" s="37">
        <v>86</v>
      </c>
      <c r="R224" s="36">
        <v>0</v>
      </c>
      <c r="S224" s="39">
        <f t="shared" si="6"/>
        <v>86</v>
      </c>
      <c r="T224" s="34" t="s">
        <v>29</v>
      </c>
      <c r="U224" s="12">
        <f>((alpha*(beta^speed))*(speed^ceta))</f>
        <v>0.12816692528616355</v>
      </c>
      <c r="V224" s="8">
        <f t="shared" si="7"/>
        <v>86</v>
      </c>
    </row>
    <row r="225" spans="1:22">
      <c r="A225" s="34" t="s">
        <v>19</v>
      </c>
      <c r="B225" s="34" t="s">
        <v>64</v>
      </c>
      <c r="C225" s="5" t="s">
        <v>94</v>
      </c>
      <c r="D225" s="35" t="s">
        <v>85</v>
      </c>
      <c r="E225" s="36" t="s">
        <v>18</v>
      </c>
      <c r="F225" s="37">
        <v>100</v>
      </c>
      <c r="G225" s="38">
        <v>0</v>
      </c>
      <c r="H225" s="34">
        <v>0.98419544617211907</v>
      </c>
      <c r="I225" s="35">
        <v>-6.9496303459606213E-7</v>
      </c>
      <c r="J225" s="35">
        <v>1.5752963835453598E-4</v>
      </c>
      <c r="K225" s="35">
        <v>-1.1512467523830665E-2</v>
      </c>
      <c r="L225" s="35">
        <v>0.37301181124549737</v>
      </c>
      <c r="M225" s="35">
        <v>0</v>
      </c>
      <c r="N225" s="35">
        <v>0</v>
      </c>
      <c r="O225" s="35">
        <v>0</v>
      </c>
      <c r="P225" s="36">
        <v>12</v>
      </c>
      <c r="Q225" s="37">
        <v>86</v>
      </c>
      <c r="R225" s="36">
        <v>14</v>
      </c>
      <c r="S225" s="39">
        <f t="shared" si="6"/>
        <v>86</v>
      </c>
      <c r="T225" s="34" t="s">
        <v>51</v>
      </c>
      <c r="U225" s="12">
        <f>(((alpha*(speed^3))+(beta*(speed^2))+(ceta*speed))+delta)</f>
        <v>0.10599340153317532</v>
      </c>
      <c r="V225" s="8">
        <f t="shared" si="7"/>
        <v>86</v>
      </c>
    </row>
    <row r="226" spans="1:22">
      <c r="A226" s="34" t="s">
        <v>19</v>
      </c>
      <c r="B226" s="34" t="s">
        <v>64</v>
      </c>
      <c r="C226" s="5" t="s">
        <v>94</v>
      </c>
      <c r="D226" s="35" t="s">
        <v>85</v>
      </c>
      <c r="E226" s="36" t="s">
        <v>17</v>
      </c>
      <c r="F226" s="37">
        <v>100</v>
      </c>
      <c r="G226" s="38">
        <v>0</v>
      </c>
      <c r="H226" s="34">
        <v>0.96421391658063815</v>
      </c>
      <c r="I226" s="35">
        <v>-4.2710956303979535E-4</v>
      </c>
      <c r="J226" s="35">
        <v>9.6899832164514421E-2</v>
      </c>
      <c r="K226" s="35">
        <v>-6.6554516569290785</v>
      </c>
      <c r="L226" s="35">
        <v>241.29315081292071</v>
      </c>
      <c r="M226" s="35">
        <v>0</v>
      </c>
      <c r="N226" s="35">
        <v>0</v>
      </c>
      <c r="O226" s="35">
        <v>0</v>
      </c>
      <c r="P226" s="36">
        <v>12</v>
      </c>
      <c r="Q226" s="37">
        <v>86</v>
      </c>
      <c r="R226" s="36">
        <v>14</v>
      </c>
      <c r="S226" s="39">
        <f t="shared" si="6"/>
        <v>86</v>
      </c>
      <c r="T226" s="34" t="s">
        <v>51</v>
      </c>
      <c r="U226" s="12">
        <f>(((alpha*(speed^3))+(beta*(speed^2))+(ceta*speed))+delta)</f>
        <v>113.92986677692858</v>
      </c>
      <c r="V226" s="8">
        <f t="shared" si="7"/>
        <v>86</v>
      </c>
    </row>
    <row r="227" spans="1:22">
      <c r="A227" s="34" t="s">
        <v>19</v>
      </c>
      <c r="B227" s="34" t="s">
        <v>64</v>
      </c>
      <c r="C227" s="5" t="s">
        <v>94</v>
      </c>
      <c r="D227" s="35" t="s">
        <v>85</v>
      </c>
      <c r="E227" s="36" t="s">
        <v>15</v>
      </c>
      <c r="F227" s="37">
        <v>0</v>
      </c>
      <c r="G227" s="38">
        <v>-0.06</v>
      </c>
      <c r="H227" s="34">
        <v>0.98910929092335786</v>
      </c>
      <c r="I227" s="35">
        <v>6.3618174974847341E-2</v>
      </c>
      <c r="J227" s="35">
        <v>-2.2387180365549408</v>
      </c>
      <c r="K227" s="35">
        <v>0.1374579543887868</v>
      </c>
      <c r="L227" s="35">
        <v>0.80786059714200087</v>
      </c>
      <c r="M227" s="35">
        <v>0</v>
      </c>
      <c r="N227" s="35">
        <v>0</v>
      </c>
      <c r="O227" s="35">
        <v>0</v>
      </c>
      <c r="P227" s="36">
        <v>12</v>
      </c>
      <c r="Q227" s="37">
        <v>86</v>
      </c>
      <c r="R227" s="36">
        <v>8</v>
      </c>
      <c r="S227" s="39">
        <f t="shared" si="6"/>
        <v>86</v>
      </c>
      <c r="T227" s="34" t="s">
        <v>40</v>
      </c>
      <c r="U227" s="12">
        <f>(alpha-(beta*EXP(((-1)*ceta)*(speed^delta))))</f>
        <v>7.835755044016518E-2</v>
      </c>
      <c r="V227" s="8">
        <f t="shared" si="7"/>
        <v>86</v>
      </c>
    </row>
    <row r="228" spans="1:22">
      <c r="A228" s="34" t="s">
        <v>19</v>
      </c>
      <c r="B228" s="34" t="s">
        <v>64</v>
      </c>
      <c r="C228" s="5" t="s">
        <v>94</v>
      </c>
      <c r="D228" s="35" t="s">
        <v>85</v>
      </c>
      <c r="E228" s="36" t="s">
        <v>16</v>
      </c>
      <c r="F228" s="37">
        <v>0</v>
      </c>
      <c r="G228" s="38">
        <v>-0.06</v>
      </c>
      <c r="H228" s="34">
        <v>0.98811288422132826</v>
      </c>
      <c r="I228" s="35">
        <v>6.6206107298822872</v>
      </c>
      <c r="J228" s="35">
        <v>-13.029188064141396</v>
      </c>
      <c r="K228" s="35">
        <v>-1.8952710929329595</v>
      </c>
      <c r="L228" s="35">
        <v>0</v>
      </c>
      <c r="M228" s="35">
        <v>0</v>
      </c>
      <c r="N228" s="35">
        <v>0</v>
      </c>
      <c r="O228" s="35">
        <v>0</v>
      </c>
      <c r="P228" s="36">
        <v>12</v>
      </c>
      <c r="Q228" s="37">
        <v>86</v>
      </c>
      <c r="R228" s="36">
        <v>13</v>
      </c>
      <c r="S228" s="39">
        <f t="shared" si="6"/>
        <v>86</v>
      </c>
      <c r="T228" s="34" t="s">
        <v>50</v>
      </c>
      <c r="U228" s="12">
        <f>EXP((alpha+(beta/speed))+(ceta*LN(speed)))</f>
        <v>0.13902699926687681</v>
      </c>
      <c r="V228" s="8">
        <f t="shared" si="7"/>
        <v>86</v>
      </c>
    </row>
    <row r="229" spans="1:22">
      <c r="A229" s="34" t="s">
        <v>19</v>
      </c>
      <c r="B229" s="34" t="s">
        <v>64</v>
      </c>
      <c r="C229" s="5" t="s">
        <v>94</v>
      </c>
      <c r="D229" s="35" t="s">
        <v>85</v>
      </c>
      <c r="E229" s="36" t="s">
        <v>14</v>
      </c>
      <c r="F229" s="37">
        <v>0</v>
      </c>
      <c r="G229" s="38">
        <v>-0.06</v>
      </c>
      <c r="H229" s="34">
        <v>0.99439066301624546</v>
      </c>
      <c r="I229" s="35">
        <v>1.2302604935742111E-2</v>
      </c>
      <c r="J229" s="35">
        <v>-2.5432478643864123</v>
      </c>
      <c r="K229" s="35">
        <v>0.61964960399378488</v>
      </c>
      <c r="L229" s="35">
        <v>0.45454715305678839</v>
      </c>
      <c r="M229" s="35">
        <v>0</v>
      </c>
      <c r="N229" s="35">
        <v>0</v>
      </c>
      <c r="O229" s="35">
        <v>0</v>
      </c>
      <c r="P229" s="36">
        <v>12</v>
      </c>
      <c r="Q229" s="37">
        <v>86</v>
      </c>
      <c r="R229" s="36">
        <v>8</v>
      </c>
      <c r="S229" s="39">
        <f t="shared" si="6"/>
        <v>86</v>
      </c>
      <c r="T229" s="34" t="s">
        <v>40</v>
      </c>
      <c r="U229" s="12">
        <f>(alpha-(beta*EXP(((-1)*ceta)*(speed^delta))))</f>
        <v>3.5592513555737837E-2</v>
      </c>
      <c r="V229" s="8">
        <f t="shared" si="7"/>
        <v>86</v>
      </c>
    </row>
    <row r="230" spans="1:22">
      <c r="A230" s="34" t="s">
        <v>19</v>
      </c>
      <c r="B230" s="34" t="s">
        <v>64</v>
      </c>
      <c r="C230" s="5" t="s">
        <v>94</v>
      </c>
      <c r="D230" s="35" t="s">
        <v>85</v>
      </c>
      <c r="E230" s="36" t="s">
        <v>18</v>
      </c>
      <c r="F230" s="37">
        <v>0</v>
      </c>
      <c r="G230" s="38">
        <v>-0.06</v>
      </c>
      <c r="H230" s="34">
        <v>0.994571097822051</v>
      </c>
      <c r="I230" s="35">
        <v>1.188826113033904</v>
      </c>
      <c r="J230" s="35">
        <v>0.11909508058120326</v>
      </c>
      <c r="K230" s="35">
        <v>0.64049372546051231</v>
      </c>
      <c r="L230" s="35">
        <v>0</v>
      </c>
      <c r="M230" s="35">
        <v>0</v>
      </c>
      <c r="N230" s="35">
        <v>0</v>
      </c>
      <c r="O230" s="35">
        <v>0</v>
      </c>
      <c r="P230" s="36">
        <v>12</v>
      </c>
      <c r="Q230" s="37">
        <v>86</v>
      </c>
      <c r="R230" s="36">
        <v>2</v>
      </c>
      <c r="S230" s="39">
        <f t="shared" si="6"/>
        <v>86</v>
      </c>
      <c r="T230" s="34" t="s">
        <v>31</v>
      </c>
      <c r="U230" s="12">
        <f>((alpha+(beta*speed))^((-1)/ceta))</f>
        <v>2.2285256310544926E-2</v>
      </c>
      <c r="V230" s="8">
        <f t="shared" si="7"/>
        <v>86</v>
      </c>
    </row>
    <row r="231" spans="1:22">
      <c r="A231" s="34" t="s">
        <v>19</v>
      </c>
      <c r="B231" s="34" t="s">
        <v>64</v>
      </c>
      <c r="C231" s="5" t="s">
        <v>94</v>
      </c>
      <c r="D231" s="35" t="s">
        <v>85</v>
      </c>
      <c r="E231" s="36" t="s">
        <v>17</v>
      </c>
      <c r="F231" s="37">
        <v>0</v>
      </c>
      <c r="G231" s="38">
        <v>-0.06</v>
      </c>
      <c r="H231" s="34">
        <v>0.98560072151739042</v>
      </c>
      <c r="I231" s="35">
        <v>10.742722383563983</v>
      </c>
      <c r="J231" s="35">
        <v>-15.619868392360315</v>
      </c>
      <c r="K231" s="35">
        <v>-2.0294633347221334</v>
      </c>
      <c r="L231" s="35">
        <v>0</v>
      </c>
      <c r="M231" s="35">
        <v>0</v>
      </c>
      <c r="N231" s="35">
        <v>0</v>
      </c>
      <c r="O231" s="35">
        <v>0</v>
      </c>
      <c r="P231" s="36">
        <v>12</v>
      </c>
      <c r="Q231" s="37">
        <v>86</v>
      </c>
      <c r="R231" s="36">
        <v>13</v>
      </c>
      <c r="S231" s="39">
        <f t="shared" si="6"/>
        <v>86</v>
      </c>
      <c r="T231" s="34" t="s">
        <v>50</v>
      </c>
      <c r="U231" s="12">
        <f>EXP((alpha+(beta/speed))+(ceta*LN(speed)))</f>
        <v>4.5775388699007298</v>
      </c>
      <c r="V231" s="8">
        <f t="shared" si="7"/>
        <v>86</v>
      </c>
    </row>
    <row r="232" spans="1:22">
      <c r="A232" s="34" t="s">
        <v>19</v>
      </c>
      <c r="B232" s="34" t="s">
        <v>64</v>
      </c>
      <c r="C232" s="5" t="s">
        <v>94</v>
      </c>
      <c r="D232" s="35" t="s">
        <v>85</v>
      </c>
      <c r="E232" s="36" t="s">
        <v>15</v>
      </c>
      <c r="F232" s="37">
        <v>50</v>
      </c>
      <c r="G232" s="38">
        <v>-0.06</v>
      </c>
      <c r="H232" s="34">
        <v>0.98722081973538545</v>
      </c>
      <c r="I232" s="35">
        <v>6.4449420252063199</v>
      </c>
      <c r="J232" s="35">
        <v>-18.194420265588345</v>
      </c>
      <c r="K232" s="35">
        <v>-2.0598419176009761</v>
      </c>
      <c r="L232" s="35">
        <v>0</v>
      </c>
      <c r="M232" s="35">
        <v>0</v>
      </c>
      <c r="N232" s="35">
        <v>0</v>
      </c>
      <c r="O232" s="35">
        <v>0</v>
      </c>
      <c r="P232" s="36">
        <v>12</v>
      </c>
      <c r="Q232" s="37">
        <v>86</v>
      </c>
      <c r="R232" s="36">
        <v>13</v>
      </c>
      <c r="S232" s="39">
        <f t="shared" si="6"/>
        <v>86</v>
      </c>
      <c r="T232" s="34" t="s">
        <v>50</v>
      </c>
      <c r="U232" s="12">
        <f>EXP((alpha+(beta/speed))+(ceta*LN(speed)))</f>
        <v>5.2766842023783157E-2</v>
      </c>
      <c r="V232" s="8">
        <f t="shared" si="7"/>
        <v>86</v>
      </c>
    </row>
    <row r="233" spans="1:22">
      <c r="A233" s="34" t="s">
        <v>19</v>
      </c>
      <c r="B233" s="34" t="s">
        <v>64</v>
      </c>
      <c r="C233" s="5" t="s">
        <v>94</v>
      </c>
      <c r="D233" s="35" t="s">
        <v>85</v>
      </c>
      <c r="E233" s="36" t="s">
        <v>16</v>
      </c>
      <c r="F233" s="37">
        <v>50</v>
      </c>
      <c r="G233" s="38">
        <v>-0.06</v>
      </c>
      <c r="H233" s="34">
        <v>0.98684668543931597</v>
      </c>
      <c r="I233" s="35">
        <v>7.3652014955906298</v>
      </c>
      <c r="J233" s="35">
        <v>-16.385439906177243</v>
      </c>
      <c r="K233" s="35">
        <v>-2.1002671386233551</v>
      </c>
      <c r="L233" s="35">
        <v>0</v>
      </c>
      <c r="M233" s="35">
        <v>0</v>
      </c>
      <c r="N233" s="35">
        <v>0</v>
      </c>
      <c r="O233" s="35">
        <v>0</v>
      </c>
      <c r="P233" s="36">
        <v>12</v>
      </c>
      <c r="Q233" s="37">
        <v>86</v>
      </c>
      <c r="R233" s="36">
        <v>13</v>
      </c>
      <c r="S233" s="39">
        <f t="shared" si="6"/>
        <v>86</v>
      </c>
      <c r="T233" s="34" t="s">
        <v>50</v>
      </c>
      <c r="U233" s="12">
        <f>EXP((alpha+(beta/speed))+(ceta*LN(speed)))</f>
        <v>0.11296851518797947</v>
      </c>
      <c r="V233" s="8">
        <f t="shared" si="7"/>
        <v>86</v>
      </c>
    </row>
    <row r="234" spans="1:22">
      <c r="A234" s="34" t="s">
        <v>19</v>
      </c>
      <c r="B234" s="34" t="s">
        <v>64</v>
      </c>
      <c r="C234" s="5" t="s">
        <v>94</v>
      </c>
      <c r="D234" s="35" t="s">
        <v>85</v>
      </c>
      <c r="E234" s="36" t="s">
        <v>14</v>
      </c>
      <c r="F234" s="37">
        <v>50</v>
      </c>
      <c r="G234" s="38">
        <v>-0.06</v>
      </c>
      <c r="H234" s="34">
        <v>0.99491147658328127</v>
      </c>
      <c r="I234" s="35">
        <v>-8.9266200434574509E-3</v>
      </c>
      <c r="J234" s="35">
        <v>-6.1347561359553024</v>
      </c>
      <c r="K234" s="35">
        <v>1.2754075198815507</v>
      </c>
      <c r="L234" s="35">
        <v>0.31289694632314002</v>
      </c>
      <c r="M234" s="35">
        <v>0</v>
      </c>
      <c r="N234" s="35">
        <v>0</v>
      </c>
      <c r="O234" s="35">
        <v>0</v>
      </c>
      <c r="P234" s="36">
        <v>12</v>
      </c>
      <c r="Q234" s="37">
        <v>86</v>
      </c>
      <c r="R234" s="36">
        <v>8</v>
      </c>
      <c r="S234" s="39">
        <f t="shared" si="6"/>
        <v>86</v>
      </c>
      <c r="T234" s="34" t="s">
        <v>40</v>
      </c>
      <c r="U234" s="12">
        <f>(alpha-(beta*EXP(((-1)*ceta)*(speed^delta))))</f>
        <v>2.7015465358654754E-2</v>
      </c>
      <c r="V234" s="8">
        <f t="shared" si="7"/>
        <v>86</v>
      </c>
    </row>
    <row r="235" spans="1:22">
      <c r="A235" s="34" t="s">
        <v>19</v>
      </c>
      <c r="B235" s="34" t="s">
        <v>64</v>
      </c>
      <c r="C235" s="5" t="s">
        <v>94</v>
      </c>
      <c r="D235" s="35" t="s">
        <v>85</v>
      </c>
      <c r="E235" s="36" t="s">
        <v>18</v>
      </c>
      <c r="F235" s="37">
        <v>50</v>
      </c>
      <c r="G235" s="38">
        <v>-0.06</v>
      </c>
      <c r="H235" s="34">
        <v>0.99418683663492191</v>
      </c>
      <c r="I235" s="35">
        <v>1.6060231770425908</v>
      </c>
      <c r="J235" s="35">
        <v>0.20100425116458143</v>
      </c>
      <c r="K235" s="35">
        <v>4.7116816117797194E-3</v>
      </c>
      <c r="L235" s="35">
        <v>0</v>
      </c>
      <c r="M235" s="35">
        <v>0</v>
      </c>
      <c r="N235" s="35">
        <v>0</v>
      </c>
      <c r="O235" s="35">
        <v>0</v>
      </c>
      <c r="P235" s="36">
        <v>12</v>
      </c>
      <c r="Q235" s="37">
        <v>86</v>
      </c>
      <c r="R235" s="36">
        <v>5</v>
      </c>
      <c r="S235" s="39">
        <f t="shared" si="6"/>
        <v>86</v>
      </c>
      <c r="T235" s="34" t="s">
        <v>36</v>
      </c>
      <c r="U235" s="12">
        <f>(1/(((ceta*(speed^2))+(beta*speed))+alpha))</f>
        <v>1.860811799264106E-2</v>
      </c>
      <c r="V235" s="8">
        <f t="shared" si="7"/>
        <v>86</v>
      </c>
    </row>
    <row r="236" spans="1:22">
      <c r="A236" s="34" t="s">
        <v>19</v>
      </c>
      <c r="B236" s="34" t="s">
        <v>64</v>
      </c>
      <c r="C236" s="5" t="s">
        <v>94</v>
      </c>
      <c r="D236" s="35" t="s">
        <v>85</v>
      </c>
      <c r="E236" s="36" t="s">
        <v>17</v>
      </c>
      <c r="F236" s="37">
        <v>50</v>
      </c>
      <c r="G236" s="38">
        <v>-0.06</v>
      </c>
      <c r="H236" s="34">
        <v>0.98449202156645099</v>
      </c>
      <c r="I236" s="35">
        <v>11.58256364374467</v>
      </c>
      <c r="J236" s="35">
        <v>-19.201274182252913</v>
      </c>
      <c r="K236" s="35">
        <v>-2.2613064600449135</v>
      </c>
      <c r="L236" s="35">
        <v>0</v>
      </c>
      <c r="M236" s="35">
        <v>0</v>
      </c>
      <c r="N236" s="35">
        <v>0</v>
      </c>
      <c r="O236" s="35">
        <v>0</v>
      </c>
      <c r="P236" s="36">
        <v>12</v>
      </c>
      <c r="Q236" s="37">
        <v>86</v>
      </c>
      <c r="R236" s="36">
        <v>13</v>
      </c>
      <c r="S236" s="39">
        <f t="shared" si="6"/>
        <v>86</v>
      </c>
      <c r="T236" s="34" t="s">
        <v>50</v>
      </c>
      <c r="U236" s="12">
        <f>EXP((alpha+(beta/speed))+(ceta*LN(speed)))</f>
        <v>3.6206323663431097</v>
      </c>
      <c r="V236" s="8">
        <f t="shared" si="7"/>
        <v>86</v>
      </c>
    </row>
    <row r="237" spans="1:22">
      <c r="A237" s="34" t="s">
        <v>19</v>
      </c>
      <c r="B237" s="34" t="s">
        <v>64</v>
      </c>
      <c r="C237" s="5" t="s">
        <v>94</v>
      </c>
      <c r="D237" s="35" t="s">
        <v>85</v>
      </c>
      <c r="E237" s="36" t="s">
        <v>15</v>
      </c>
      <c r="F237" s="37">
        <v>100</v>
      </c>
      <c r="G237" s="38">
        <v>-0.06</v>
      </c>
      <c r="H237" s="34">
        <v>0.98553901436059943</v>
      </c>
      <c r="I237" s="35">
        <v>7.1263358913819337</v>
      </c>
      <c r="J237" s="35">
        <v>-21.295197928008101</v>
      </c>
      <c r="K237" s="35">
        <v>-2.2296409835759827</v>
      </c>
      <c r="L237" s="35">
        <v>0</v>
      </c>
      <c r="M237" s="35">
        <v>0</v>
      </c>
      <c r="N237" s="35">
        <v>0</v>
      </c>
      <c r="O237" s="35">
        <v>0</v>
      </c>
      <c r="P237" s="36">
        <v>12</v>
      </c>
      <c r="Q237" s="37">
        <v>86</v>
      </c>
      <c r="R237" s="36">
        <v>13</v>
      </c>
      <c r="S237" s="39">
        <f t="shared" si="6"/>
        <v>86</v>
      </c>
      <c r="T237" s="34" t="s">
        <v>50</v>
      </c>
      <c r="U237" s="12">
        <f>EXP((alpha+(beta/speed))+(ceta*LN(speed)))</f>
        <v>4.7222822487062714E-2</v>
      </c>
      <c r="V237" s="8">
        <f t="shared" si="7"/>
        <v>86</v>
      </c>
    </row>
    <row r="238" spans="1:22">
      <c r="A238" s="34" t="s">
        <v>19</v>
      </c>
      <c r="B238" s="34" t="s">
        <v>64</v>
      </c>
      <c r="C238" s="5" t="s">
        <v>94</v>
      </c>
      <c r="D238" s="35" t="s">
        <v>85</v>
      </c>
      <c r="E238" s="36" t="s">
        <v>16</v>
      </c>
      <c r="F238" s="37">
        <v>100</v>
      </c>
      <c r="G238" s="38">
        <v>-0.06</v>
      </c>
      <c r="H238" s="34">
        <v>0.98535353338392084</v>
      </c>
      <c r="I238" s="35">
        <v>-0.11488074700704133</v>
      </c>
      <c r="J238" s="35">
        <v>3.9347900383613035</v>
      </c>
      <c r="K238" s="35">
        <v>4.9571467058583663</v>
      </c>
      <c r="L238" s="35">
        <v>1.9140788204412658</v>
      </c>
      <c r="M238" s="35">
        <v>-7.691681102524192E-3</v>
      </c>
      <c r="N238" s="35">
        <v>0</v>
      </c>
      <c r="O238" s="35">
        <v>0</v>
      </c>
      <c r="P238" s="36">
        <v>12</v>
      </c>
      <c r="Q238" s="37">
        <v>86</v>
      </c>
      <c r="R238" s="36">
        <v>10</v>
      </c>
      <c r="S238" s="39">
        <f t="shared" si="6"/>
        <v>86</v>
      </c>
      <c r="T238" s="34" t="s">
        <v>44</v>
      </c>
      <c r="U238" s="12">
        <f>(alpha+(beta/(1+EXP((((-1)*ceta)+(delta*LN(speed)))+(epsilon*speed)))))</f>
        <v>8.8909445002965673E-2</v>
      </c>
      <c r="V238" s="8">
        <f t="shared" si="7"/>
        <v>86</v>
      </c>
    </row>
    <row r="239" spans="1:22">
      <c r="A239" s="34" t="s">
        <v>19</v>
      </c>
      <c r="B239" s="34" t="s">
        <v>64</v>
      </c>
      <c r="C239" s="5" t="s">
        <v>94</v>
      </c>
      <c r="D239" s="35" t="s">
        <v>85</v>
      </c>
      <c r="E239" s="36" t="s">
        <v>14</v>
      </c>
      <c r="F239" s="37">
        <v>100</v>
      </c>
      <c r="G239" s="38">
        <v>-0.06</v>
      </c>
      <c r="H239" s="34">
        <v>0.99521994206693165</v>
      </c>
      <c r="I239" s="35">
        <v>2.759618605358559</v>
      </c>
      <c r="J239" s="35">
        <v>0.98359411140020458</v>
      </c>
      <c r="K239" s="35">
        <v>-0.73414180980038068</v>
      </c>
      <c r="L239" s="35">
        <v>0</v>
      </c>
      <c r="M239" s="35">
        <v>0</v>
      </c>
      <c r="N239" s="35">
        <v>0</v>
      </c>
      <c r="O239" s="35">
        <v>0</v>
      </c>
      <c r="P239" s="36">
        <v>12</v>
      </c>
      <c r="Q239" s="37">
        <v>86</v>
      </c>
      <c r="R239" s="36">
        <v>0</v>
      </c>
      <c r="S239" s="39">
        <f t="shared" si="6"/>
        <v>86</v>
      </c>
      <c r="T239" s="34" t="s">
        <v>29</v>
      </c>
      <c r="U239" s="12">
        <f>((alpha*(beta^speed))*(speed^ceta))</f>
        <v>2.5282615096874999E-2</v>
      </c>
      <c r="V239" s="8">
        <f t="shared" si="7"/>
        <v>86</v>
      </c>
    </row>
    <row r="240" spans="1:22">
      <c r="A240" s="34" t="s">
        <v>19</v>
      </c>
      <c r="B240" s="34" t="s">
        <v>64</v>
      </c>
      <c r="C240" s="5" t="s">
        <v>94</v>
      </c>
      <c r="D240" s="35" t="s">
        <v>85</v>
      </c>
      <c r="E240" s="36" t="s">
        <v>18</v>
      </c>
      <c r="F240" s="37">
        <v>100</v>
      </c>
      <c r="G240" s="38">
        <v>-0.06</v>
      </c>
      <c r="H240" s="34">
        <v>0.99350115088465163</v>
      </c>
      <c r="I240" s="35">
        <v>1.3151125902031888</v>
      </c>
      <c r="J240" s="35">
        <v>6.7624887450179569E-2</v>
      </c>
      <c r="K240" s="35">
        <v>0.48530420356689125</v>
      </c>
      <c r="L240" s="35">
        <v>0</v>
      </c>
      <c r="M240" s="35">
        <v>0</v>
      </c>
      <c r="N240" s="35">
        <v>0</v>
      </c>
      <c r="O240" s="35">
        <v>0</v>
      </c>
      <c r="P240" s="36">
        <v>12</v>
      </c>
      <c r="Q240" s="37">
        <v>86</v>
      </c>
      <c r="R240" s="36">
        <v>2</v>
      </c>
      <c r="S240" s="39">
        <f t="shared" si="6"/>
        <v>86</v>
      </c>
      <c r="T240" s="34" t="s">
        <v>31</v>
      </c>
      <c r="U240" s="12">
        <f>((alpha+(beta*speed))^((-1)/ceta))</f>
        <v>1.7460152596482838E-2</v>
      </c>
      <c r="V240" s="8">
        <f t="shared" si="7"/>
        <v>86</v>
      </c>
    </row>
    <row r="241" spans="1:22">
      <c r="A241" s="34" t="s">
        <v>19</v>
      </c>
      <c r="B241" s="34" t="s">
        <v>64</v>
      </c>
      <c r="C241" s="5" t="s">
        <v>94</v>
      </c>
      <c r="D241" s="35" t="s">
        <v>85</v>
      </c>
      <c r="E241" s="36" t="s">
        <v>17</v>
      </c>
      <c r="F241" s="37">
        <v>100</v>
      </c>
      <c r="G241" s="38">
        <v>-0.06</v>
      </c>
      <c r="H241" s="34">
        <v>0.98286262994098617</v>
      </c>
      <c r="I241" s="35">
        <v>11.896145174055944</v>
      </c>
      <c r="J241" s="35">
        <v>-20.624792050422304</v>
      </c>
      <c r="K241" s="35">
        <v>-2.3481867321606473</v>
      </c>
      <c r="L241" s="35">
        <v>0</v>
      </c>
      <c r="M241" s="35">
        <v>0</v>
      </c>
      <c r="N241" s="35">
        <v>0</v>
      </c>
      <c r="O241" s="35">
        <v>0</v>
      </c>
      <c r="P241" s="36">
        <v>12</v>
      </c>
      <c r="Q241" s="37">
        <v>86</v>
      </c>
      <c r="R241" s="36">
        <v>13</v>
      </c>
      <c r="S241" s="39">
        <f t="shared" si="6"/>
        <v>86</v>
      </c>
      <c r="T241" s="34" t="s">
        <v>50</v>
      </c>
      <c r="U241" s="12">
        <f>EXP((alpha+(beta/speed))+(ceta*LN(speed)))</f>
        <v>3.3091216418743281</v>
      </c>
      <c r="V241" s="8">
        <f t="shared" si="7"/>
        <v>86</v>
      </c>
    </row>
    <row r="242" spans="1:22">
      <c r="A242" s="34" t="s">
        <v>19</v>
      </c>
      <c r="B242" s="34" t="s">
        <v>64</v>
      </c>
      <c r="C242" s="5" t="s">
        <v>94</v>
      </c>
      <c r="D242" s="35" t="s">
        <v>85</v>
      </c>
      <c r="E242" s="36" t="s">
        <v>15</v>
      </c>
      <c r="F242" s="37">
        <v>0</v>
      </c>
      <c r="G242" s="38">
        <v>-0.04</v>
      </c>
      <c r="H242" s="34">
        <v>0.98607986977609197</v>
      </c>
      <c r="I242" s="35">
        <v>-4.1026698722812875E-6</v>
      </c>
      <c r="J242" s="35">
        <v>9.1780950976670054E-4</v>
      </c>
      <c r="K242" s="35">
        <v>-6.3858418641767695E-2</v>
      </c>
      <c r="L242" s="35">
        <v>1.6466747553522769</v>
      </c>
      <c r="M242" s="35">
        <v>0</v>
      </c>
      <c r="N242" s="35">
        <v>0</v>
      </c>
      <c r="O242" s="35">
        <v>0</v>
      </c>
      <c r="P242" s="36">
        <v>12</v>
      </c>
      <c r="Q242" s="37">
        <v>86</v>
      </c>
      <c r="R242" s="36">
        <v>14</v>
      </c>
      <c r="S242" s="39">
        <f t="shared" si="6"/>
        <v>86</v>
      </c>
      <c r="T242" s="34" t="s">
        <v>51</v>
      </c>
      <c r="U242" s="12">
        <f>(((alpha*(speed^3))+(beta*(speed^2))+(ceta*speed))+delta)</f>
        <v>0.3334420981110251</v>
      </c>
      <c r="V242" s="8">
        <f t="shared" si="7"/>
        <v>86</v>
      </c>
    </row>
    <row r="243" spans="1:22">
      <c r="A243" s="34" t="s">
        <v>19</v>
      </c>
      <c r="B243" s="34" t="s">
        <v>64</v>
      </c>
      <c r="C243" s="5" t="s">
        <v>94</v>
      </c>
      <c r="D243" s="35" t="s">
        <v>85</v>
      </c>
      <c r="E243" s="36" t="s">
        <v>16</v>
      </c>
      <c r="F243" s="37">
        <v>0</v>
      </c>
      <c r="G243" s="38">
        <v>-0.04</v>
      </c>
      <c r="H243" s="34">
        <v>0.96729632901079476</v>
      </c>
      <c r="I243" s="35">
        <v>0.68658883168466756</v>
      </c>
      <c r="J243" s="35">
        <v>12.087764192115493</v>
      </c>
      <c r="K243" s="35">
        <v>-1.0481892360888732</v>
      </c>
      <c r="L243" s="35">
        <v>-0.37386195917738663</v>
      </c>
      <c r="M243" s="35">
        <v>0.11969056611453725</v>
      </c>
      <c r="N243" s="35">
        <v>0</v>
      </c>
      <c r="O243" s="35">
        <v>0</v>
      </c>
      <c r="P243" s="36">
        <v>12</v>
      </c>
      <c r="Q243" s="37">
        <v>86</v>
      </c>
      <c r="R243" s="36">
        <v>10</v>
      </c>
      <c r="S243" s="39">
        <f t="shared" si="6"/>
        <v>86</v>
      </c>
      <c r="T243" s="34" t="s">
        <v>44</v>
      </c>
      <c r="U243" s="12">
        <f>(alpha+(beta/(1+EXP((((-1)*ceta)+(delta*LN(speed)))+(epsilon*speed)))))</f>
        <v>0.68734735581148021</v>
      </c>
      <c r="V243" s="8">
        <f t="shared" si="7"/>
        <v>86</v>
      </c>
    </row>
    <row r="244" spans="1:22">
      <c r="A244" s="34" t="s">
        <v>19</v>
      </c>
      <c r="B244" s="34" t="s">
        <v>64</v>
      </c>
      <c r="C244" s="5" t="s">
        <v>94</v>
      </c>
      <c r="D244" s="35" t="s">
        <v>85</v>
      </c>
      <c r="E244" s="36" t="s">
        <v>14</v>
      </c>
      <c r="F244" s="37">
        <v>0</v>
      </c>
      <c r="G244" s="38">
        <v>-0.04</v>
      </c>
      <c r="H244" s="34">
        <v>0.99028778858784772</v>
      </c>
      <c r="I244" s="35">
        <v>9.7114459376775583E-2</v>
      </c>
      <c r="J244" s="35">
        <v>-0.88481654432663137</v>
      </c>
      <c r="K244" s="35">
        <v>8.9657689685028963E-2</v>
      </c>
      <c r="L244" s="35">
        <v>0.95538406728684411</v>
      </c>
      <c r="M244" s="35">
        <v>0</v>
      </c>
      <c r="N244" s="35">
        <v>0</v>
      </c>
      <c r="O244" s="35">
        <v>0</v>
      </c>
      <c r="P244" s="36">
        <v>12</v>
      </c>
      <c r="Q244" s="37">
        <v>86</v>
      </c>
      <c r="R244" s="36">
        <v>8</v>
      </c>
      <c r="S244" s="39">
        <f t="shared" si="6"/>
        <v>86</v>
      </c>
      <c r="T244" s="34" t="s">
        <v>40</v>
      </c>
      <c r="U244" s="12">
        <f>(alpha-(beta*EXP(((-1)*ceta)*(speed^delta))))</f>
        <v>9.8705701515572605E-2</v>
      </c>
      <c r="V244" s="8">
        <f t="shared" si="7"/>
        <v>86</v>
      </c>
    </row>
    <row r="245" spans="1:22">
      <c r="A245" s="34" t="s">
        <v>19</v>
      </c>
      <c r="B245" s="34" t="s">
        <v>64</v>
      </c>
      <c r="C245" s="5" t="s">
        <v>94</v>
      </c>
      <c r="D245" s="35" t="s">
        <v>85</v>
      </c>
      <c r="E245" s="36" t="s">
        <v>18</v>
      </c>
      <c r="F245" s="37">
        <v>0</v>
      </c>
      <c r="G245" s="38">
        <v>-0.04</v>
      </c>
      <c r="H245" s="34">
        <v>0.99184538727064764</v>
      </c>
      <c r="I245" s="35">
        <v>-0.44581810587728726</v>
      </c>
      <c r="J245" s="35">
        <v>0.3979183267237501</v>
      </c>
      <c r="K245" s="35">
        <v>-2.0295088624307091E-3</v>
      </c>
      <c r="L245" s="35">
        <v>0</v>
      </c>
      <c r="M245" s="35">
        <v>0</v>
      </c>
      <c r="N245" s="35">
        <v>0</v>
      </c>
      <c r="O245" s="35">
        <v>0</v>
      </c>
      <c r="P245" s="36">
        <v>12</v>
      </c>
      <c r="Q245" s="37">
        <v>86</v>
      </c>
      <c r="R245" s="36">
        <v>5</v>
      </c>
      <c r="S245" s="39">
        <f t="shared" si="6"/>
        <v>86</v>
      </c>
      <c r="T245" s="34" t="s">
        <v>36</v>
      </c>
      <c r="U245" s="12">
        <f>(1/(((ceta*(speed^2))+(beta*speed))+alpha))</f>
        <v>5.3290955098714364E-2</v>
      </c>
      <c r="V245" s="8">
        <f t="shared" si="7"/>
        <v>86</v>
      </c>
    </row>
    <row r="246" spans="1:22">
      <c r="A246" s="34" t="s">
        <v>19</v>
      </c>
      <c r="B246" s="34" t="s">
        <v>64</v>
      </c>
      <c r="C246" s="5" t="s">
        <v>94</v>
      </c>
      <c r="D246" s="35" t="s">
        <v>85</v>
      </c>
      <c r="E246" s="36" t="s">
        <v>17</v>
      </c>
      <c r="F246" s="37">
        <v>0</v>
      </c>
      <c r="G246" s="38">
        <v>-0.04</v>
      </c>
      <c r="H246" s="34">
        <v>0.97221064622289499</v>
      </c>
      <c r="I246" s="35">
        <v>-3.8563324213257807E-4</v>
      </c>
      <c r="J246" s="35">
        <v>8.7787357119465101E-2</v>
      </c>
      <c r="K246" s="35">
        <v>-6.1882570355279141</v>
      </c>
      <c r="L246" s="35">
        <v>159.77714660634302</v>
      </c>
      <c r="M246" s="35">
        <v>0</v>
      </c>
      <c r="N246" s="35">
        <v>0</v>
      </c>
      <c r="O246" s="35">
        <v>0</v>
      </c>
      <c r="P246" s="36">
        <v>12</v>
      </c>
      <c r="Q246" s="37">
        <v>86</v>
      </c>
      <c r="R246" s="36">
        <v>14</v>
      </c>
      <c r="S246" s="39">
        <f t="shared" si="6"/>
        <v>86</v>
      </c>
      <c r="T246" s="34" t="s">
        <v>51</v>
      </c>
      <c r="U246" s="12">
        <f>(((alpha*(speed^3))+(beta*(speed^2))+(ceta*speed))+delta)</f>
        <v>31.57799734862715</v>
      </c>
      <c r="V246" s="8">
        <f t="shared" si="7"/>
        <v>86</v>
      </c>
    </row>
    <row r="247" spans="1:22">
      <c r="A247" s="34" t="s">
        <v>19</v>
      </c>
      <c r="B247" s="34" t="s">
        <v>64</v>
      </c>
      <c r="C247" s="5" t="s">
        <v>94</v>
      </c>
      <c r="D247" s="35" t="s">
        <v>85</v>
      </c>
      <c r="E247" s="36" t="s">
        <v>15</v>
      </c>
      <c r="F247" s="37">
        <v>50</v>
      </c>
      <c r="G247" s="38">
        <v>-0.04</v>
      </c>
      <c r="H247" s="34">
        <v>0.98736471122096492</v>
      </c>
      <c r="I247" s="35">
        <v>-3.8304906474710787E-6</v>
      </c>
      <c r="J247" s="35">
        <v>8.501866186632844E-4</v>
      </c>
      <c r="K247" s="35">
        <v>-6.0900866731171455E-2</v>
      </c>
      <c r="L247" s="35">
        <v>1.5965253401235</v>
      </c>
      <c r="M247" s="35">
        <v>0</v>
      </c>
      <c r="N247" s="35">
        <v>0</v>
      </c>
      <c r="O247" s="35">
        <v>0</v>
      </c>
      <c r="P247" s="36">
        <v>12</v>
      </c>
      <c r="Q247" s="37">
        <v>86</v>
      </c>
      <c r="R247" s="36">
        <v>14</v>
      </c>
      <c r="S247" s="39">
        <f t="shared" si="6"/>
        <v>86</v>
      </c>
      <c r="T247" s="34" t="s">
        <v>51</v>
      </c>
      <c r="U247" s="12">
        <f>(((alpha*(speed^3))+(beta*(speed^2))+(ceta*speed))+delta)</f>
        <v>0.21062447360854164</v>
      </c>
      <c r="V247" s="8">
        <f t="shared" si="7"/>
        <v>86</v>
      </c>
    </row>
    <row r="248" spans="1:22">
      <c r="A248" s="34" t="s">
        <v>19</v>
      </c>
      <c r="B248" s="34" t="s">
        <v>64</v>
      </c>
      <c r="C248" s="5" t="s">
        <v>94</v>
      </c>
      <c r="D248" s="35" t="s">
        <v>85</v>
      </c>
      <c r="E248" s="36" t="s">
        <v>16</v>
      </c>
      <c r="F248" s="37">
        <v>50</v>
      </c>
      <c r="G248" s="38">
        <v>-0.04</v>
      </c>
      <c r="H248" s="34">
        <v>0.97621170251565503</v>
      </c>
      <c r="I248" s="35">
        <v>0.30652806951357775</v>
      </c>
      <c r="J248" s="35">
        <v>4.5328593193657793</v>
      </c>
      <c r="K248" s="35">
        <v>4.097249045850595</v>
      </c>
      <c r="L248" s="35">
        <v>1.490979151247551</v>
      </c>
      <c r="M248" s="35">
        <v>1.9805506931565606E-2</v>
      </c>
      <c r="N248" s="35">
        <v>0</v>
      </c>
      <c r="O248" s="35">
        <v>0</v>
      </c>
      <c r="P248" s="36">
        <v>12</v>
      </c>
      <c r="Q248" s="37">
        <v>86</v>
      </c>
      <c r="R248" s="36">
        <v>10</v>
      </c>
      <c r="S248" s="39">
        <f t="shared" si="6"/>
        <v>86</v>
      </c>
      <c r="T248" s="34" t="s">
        <v>44</v>
      </c>
      <c r="U248" s="12">
        <f>(alpha+(beta/(1+EXP((((-1)*ceta)+(delta*LN(speed)))+(epsilon*speed)))))</f>
        <v>0.37044243386756465</v>
      </c>
      <c r="V248" s="8">
        <f t="shared" si="7"/>
        <v>86</v>
      </c>
    </row>
    <row r="249" spans="1:22">
      <c r="A249" s="34" t="s">
        <v>19</v>
      </c>
      <c r="B249" s="34" t="s">
        <v>64</v>
      </c>
      <c r="C249" s="5" t="s">
        <v>94</v>
      </c>
      <c r="D249" s="35" t="s">
        <v>85</v>
      </c>
      <c r="E249" s="36" t="s">
        <v>14</v>
      </c>
      <c r="F249" s="37">
        <v>50</v>
      </c>
      <c r="G249" s="38">
        <v>-0.04</v>
      </c>
      <c r="H249" s="34">
        <v>0.99310691269213847</v>
      </c>
      <c r="I249" s="35">
        <v>5.1712898905196418E-2</v>
      </c>
      <c r="J249" s="35">
        <v>-1.3788366663211655</v>
      </c>
      <c r="K249" s="35">
        <v>0.24959279818564051</v>
      </c>
      <c r="L249" s="35">
        <v>0.66985601330452305</v>
      </c>
      <c r="M249" s="35">
        <v>0</v>
      </c>
      <c r="N249" s="35">
        <v>0</v>
      </c>
      <c r="O249" s="35">
        <v>0</v>
      </c>
      <c r="P249" s="36">
        <v>12</v>
      </c>
      <c r="Q249" s="37">
        <v>86</v>
      </c>
      <c r="R249" s="36">
        <v>8</v>
      </c>
      <c r="S249" s="39">
        <f t="shared" si="6"/>
        <v>86</v>
      </c>
      <c r="T249" s="34" t="s">
        <v>40</v>
      </c>
      <c r="U249" s="12">
        <f>(alpha-(beta*EXP(((-1)*ceta)*(speed^delta))))</f>
        <v>6.1652144811075948E-2</v>
      </c>
      <c r="V249" s="8">
        <f t="shared" si="7"/>
        <v>86</v>
      </c>
    </row>
    <row r="250" spans="1:22">
      <c r="A250" s="34" t="s">
        <v>19</v>
      </c>
      <c r="B250" s="34" t="s">
        <v>64</v>
      </c>
      <c r="C250" s="5" t="s">
        <v>94</v>
      </c>
      <c r="D250" s="35" t="s">
        <v>85</v>
      </c>
      <c r="E250" s="36" t="s">
        <v>18</v>
      </c>
      <c r="F250" s="37">
        <v>50</v>
      </c>
      <c r="G250" s="38">
        <v>-0.04</v>
      </c>
      <c r="H250" s="34">
        <v>0.98772684125531773</v>
      </c>
      <c r="I250" s="35">
        <v>-8.2045159791728511E-7</v>
      </c>
      <c r="J250" s="35">
        <v>1.8496638354148417E-4</v>
      </c>
      <c r="K250" s="35">
        <v>-1.3452978237655124E-2</v>
      </c>
      <c r="L250" s="35">
        <v>0.3623277675585479</v>
      </c>
      <c r="M250" s="35">
        <v>0</v>
      </c>
      <c r="N250" s="35">
        <v>0</v>
      </c>
      <c r="O250" s="35">
        <v>0</v>
      </c>
      <c r="P250" s="36">
        <v>12</v>
      </c>
      <c r="Q250" s="37">
        <v>86</v>
      </c>
      <c r="R250" s="36">
        <v>14</v>
      </c>
      <c r="S250" s="39">
        <f t="shared" si="6"/>
        <v>86</v>
      </c>
      <c r="T250" s="34" t="s">
        <v>51</v>
      </c>
      <c r="U250" s="12">
        <f>(((alpha*(speed^3))+(beta*(speed^2))+(ceta*speed))+delta)</f>
        <v>5.1529850228147378E-2</v>
      </c>
      <c r="V250" s="8">
        <f t="shared" si="7"/>
        <v>86</v>
      </c>
    </row>
    <row r="251" spans="1:22">
      <c r="A251" s="34" t="s">
        <v>19</v>
      </c>
      <c r="B251" s="34" t="s">
        <v>64</v>
      </c>
      <c r="C251" s="5" t="s">
        <v>94</v>
      </c>
      <c r="D251" s="35" t="s">
        <v>85</v>
      </c>
      <c r="E251" s="36" t="s">
        <v>17</v>
      </c>
      <c r="F251" s="37">
        <v>50</v>
      </c>
      <c r="G251" s="38">
        <v>-0.04</v>
      </c>
      <c r="H251" s="34">
        <v>0.97480032155269758</v>
      </c>
      <c r="I251" s="35">
        <v>-4.8720917967797752E-4</v>
      </c>
      <c r="J251" s="35">
        <v>9.7257358242011621E-2</v>
      </c>
      <c r="K251" s="35">
        <v>-6.500913267736502</v>
      </c>
      <c r="L251" s="35">
        <v>161.89098393970716</v>
      </c>
      <c r="M251" s="35">
        <v>0</v>
      </c>
      <c r="N251" s="35">
        <v>0</v>
      </c>
      <c r="O251" s="35">
        <v>0</v>
      </c>
      <c r="P251" s="36">
        <v>12</v>
      </c>
      <c r="Q251" s="37">
        <v>86</v>
      </c>
      <c r="R251" s="36">
        <v>14</v>
      </c>
      <c r="S251" s="39">
        <f t="shared" si="6"/>
        <v>86</v>
      </c>
      <c r="T251" s="34" t="s">
        <v>51</v>
      </c>
      <c r="U251" s="12">
        <f>(((alpha*(speed^3))+(beta*(speed^2))+(ceta*speed))+delta)</f>
        <v>12.235542483030258</v>
      </c>
      <c r="V251" s="8">
        <f t="shared" si="7"/>
        <v>86</v>
      </c>
    </row>
    <row r="252" spans="1:22">
      <c r="A252" s="34" t="s">
        <v>19</v>
      </c>
      <c r="B252" s="34" t="s">
        <v>64</v>
      </c>
      <c r="C252" s="5" t="s">
        <v>94</v>
      </c>
      <c r="D252" s="35" t="s">
        <v>85</v>
      </c>
      <c r="E252" s="36" t="s">
        <v>15</v>
      </c>
      <c r="F252" s="37">
        <v>100</v>
      </c>
      <c r="G252" s="38">
        <v>-0.04</v>
      </c>
      <c r="H252" s="34">
        <v>0.98389610435368136</v>
      </c>
      <c r="I252" s="35">
        <v>-4.4071121301587834E-6</v>
      </c>
      <c r="J252" s="35">
        <v>9.0132627106789245E-4</v>
      </c>
      <c r="K252" s="35">
        <v>-6.2289190604949779E-2</v>
      </c>
      <c r="L252" s="35">
        <v>1.6060413224277752</v>
      </c>
      <c r="M252" s="35">
        <v>0</v>
      </c>
      <c r="N252" s="35">
        <v>0</v>
      </c>
      <c r="O252" s="35">
        <v>0</v>
      </c>
      <c r="P252" s="36">
        <v>12</v>
      </c>
      <c r="Q252" s="37">
        <v>86</v>
      </c>
      <c r="R252" s="36">
        <v>14</v>
      </c>
      <c r="S252" s="39">
        <f t="shared" si="6"/>
        <v>86</v>
      </c>
      <c r="T252" s="34" t="s">
        <v>51</v>
      </c>
      <c r="U252" s="12">
        <f>(((alpha*(speed^3))+(beta*(speed^2))+(ceta*speed))+delta)</f>
        <v>0.11220991815995185</v>
      </c>
      <c r="V252" s="8">
        <f t="shared" si="7"/>
        <v>86</v>
      </c>
    </row>
    <row r="253" spans="1:22">
      <c r="A253" s="34" t="s">
        <v>19</v>
      </c>
      <c r="B253" s="34" t="s">
        <v>64</v>
      </c>
      <c r="C253" s="5" t="s">
        <v>94</v>
      </c>
      <c r="D253" s="35" t="s">
        <v>85</v>
      </c>
      <c r="E253" s="36" t="s">
        <v>16</v>
      </c>
      <c r="F253" s="37">
        <v>100</v>
      </c>
      <c r="G253" s="38">
        <v>-0.04</v>
      </c>
      <c r="H253" s="34">
        <v>0.9740888347448603</v>
      </c>
      <c r="I253" s="35">
        <v>-0.15839883346118125</v>
      </c>
      <c r="J253" s="35">
        <v>5.4812382841081897</v>
      </c>
      <c r="K253" s="35">
        <v>3.8042735867615751</v>
      </c>
      <c r="L253" s="35">
        <v>1.4991248390176239</v>
      </c>
      <c r="M253" s="35">
        <v>-3.1466761920307539E-3</v>
      </c>
      <c r="N253" s="35">
        <v>0</v>
      </c>
      <c r="O253" s="35">
        <v>0</v>
      </c>
      <c r="P253" s="36">
        <v>12</v>
      </c>
      <c r="Q253" s="37">
        <v>86</v>
      </c>
      <c r="R253" s="36">
        <v>10</v>
      </c>
      <c r="S253" s="39">
        <f t="shared" si="6"/>
        <v>86</v>
      </c>
      <c r="T253" s="34" t="s">
        <v>44</v>
      </c>
      <c r="U253" s="12">
        <f>(alpha+(beta/(1+EXP((((-1)*ceta)+(delta*LN(speed)))+(epsilon*speed)))))</f>
        <v>0.21960167512066311</v>
      </c>
      <c r="V253" s="8">
        <f t="shared" si="7"/>
        <v>86</v>
      </c>
    </row>
    <row r="254" spans="1:22">
      <c r="A254" s="34" t="s">
        <v>19</v>
      </c>
      <c r="B254" s="34" t="s">
        <v>64</v>
      </c>
      <c r="C254" s="5" t="s">
        <v>94</v>
      </c>
      <c r="D254" s="35" t="s">
        <v>85</v>
      </c>
      <c r="E254" s="36" t="s">
        <v>14</v>
      </c>
      <c r="F254" s="37">
        <v>100</v>
      </c>
      <c r="G254" s="38">
        <v>-0.04</v>
      </c>
      <c r="H254" s="34">
        <v>0.99475107653140737</v>
      </c>
      <c r="I254" s="35">
        <v>2.5513263620772883E-3</v>
      </c>
      <c r="J254" s="35">
        <v>-3.8540453360804525</v>
      </c>
      <c r="K254" s="35">
        <v>0.89510649112400209</v>
      </c>
      <c r="L254" s="35">
        <v>0.37019653353472121</v>
      </c>
      <c r="M254" s="35">
        <v>0</v>
      </c>
      <c r="N254" s="35">
        <v>0</v>
      </c>
      <c r="O254" s="35">
        <v>0</v>
      </c>
      <c r="P254" s="36">
        <v>12</v>
      </c>
      <c r="Q254" s="37">
        <v>86</v>
      </c>
      <c r="R254" s="36">
        <v>8</v>
      </c>
      <c r="S254" s="39">
        <f t="shared" si="6"/>
        <v>86</v>
      </c>
      <c r="T254" s="34" t="s">
        <v>40</v>
      </c>
      <c r="U254" s="12">
        <f>(alpha-(beta*EXP(((-1)*ceta)*(speed^delta))))</f>
        <v>3.9179234727934817E-2</v>
      </c>
      <c r="V254" s="8">
        <f t="shared" si="7"/>
        <v>86</v>
      </c>
    </row>
    <row r="255" spans="1:22">
      <c r="A255" s="34" t="s">
        <v>19</v>
      </c>
      <c r="B255" s="34" t="s">
        <v>64</v>
      </c>
      <c r="C255" s="5" t="s">
        <v>94</v>
      </c>
      <c r="D255" s="35" t="s">
        <v>85</v>
      </c>
      <c r="E255" s="36" t="s">
        <v>18</v>
      </c>
      <c r="F255" s="37">
        <v>100</v>
      </c>
      <c r="G255" s="38">
        <v>-0.04</v>
      </c>
      <c r="H255" s="34">
        <v>0.9930429508334917</v>
      </c>
      <c r="I255" s="35">
        <v>2.0775018754236894</v>
      </c>
      <c r="J255" s="35">
        <v>7.2187331317310338E-2</v>
      </c>
      <c r="K255" s="35">
        <v>1.3919729063663642</v>
      </c>
      <c r="L255" s="35">
        <v>0</v>
      </c>
      <c r="M255" s="35">
        <v>0</v>
      </c>
      <c r="N255" s="35">
        <v>0</v>
      </c>
      <c r="O255" s="35">
        <v>0</v>
      </c>
      <c r="P255" s="36">
        <v>12</v>
      </c>
      <c r="Q255" s="37">
        <v>86</v>
      </c>
      <c r="R255" s="36">
        <v>6</v>
      </c>
      <c r="S255" s="39">
        <f t="shared" si="6"/>
        <v>86</v>
      </c>
      <c r="T255" s="34" t="s">
        <v>37</v>
      </c>
      <c r="U255" s="12">
        <f>(1/(alpha+(beta*(speed^ceta))))</f>
        <v>2.6553719865510375E-2</v>
      </c>
      <c r="V255" s="8">
        <f t="shared" si="7"/>
        <v>86</v>
      </c>
    </row>
    <row r="256" spans="1:22">
      <c r="A256" s="34" t="s">
        <v>19</v>
      </c>
      <c r="B256" s="34" t="s">
        <v>64</v>
      </c>
      <c r="C256" s="5" t="s">
        <v>94</v>
      </c>
      <c r="D256" s="35" t="s">
        <v>85</v>
      </c>
      <c r="E256" s="36" t="s">
        <v>17</v>
      </c>
      <c r="F256" s="37">
        <v>100</v>
      </c>
      <c r="G256" s="38">
        <v>-0.04</v>
      </c>
      <c r="H256" s="34">
        <v>0.97489230338484367</v>
      </c>
      <c r="I256" s="35">
        <v>10.422865717687838</v>
      </c>
      <c r="J256" s="35">
        <v>-15.650297508429764</v>
      </c>
      <c r="K256" s="35">
        <v>-1.8234830742897978</v>
      </c>
      <c r="L256" s="35">
        <v>0</v>
      </c>
      <c r="M256" s="35">
        <v>0</v>
      </c>
      <c r="N256" s="35">
        <v>0</v>
      </c>
      <c r="O256" s="35">
        <v>0</v>
      </c>
      <c r="P256" s="36">
        <v>12</v>
      </c>
      <c r="Q256" s="37">
        <v>86</v>
      </c>
      <c r="R256" s="36">
        <v>13</v>
      </c>
      <c r="S256" s="39">
        <f t="shared" si="6"/>
        <v>86</v>
      </c>
      <c r="T256" s="34" t="s">
        <v>50</v>
      </c>
      <c r="U256" s="12">
        <f>EXP((alpha+(beta/speed))+(ceta*LN(speed)))</f>
        <v>8.3183058672500945</v>
      </c>
      <c r="V256" s="8">
        <f t="shared" si="7"/>
        <v>86</v>
      </c>
    </row>
    <row r="257" spans="1:22">
      <c r="A257" s="34" t="s">
        <v>19</v>
      </c>
      <c r="B257" s="34" t="s">
        <v>64</v>
      </c>
      <c r="C257" s="5" t="s">
        <v>94</v>
      </c>
      <c r="D257" s="35" t="s">
        <v>85</v>
      </c>
      <c r="E257" s="36" t="s">
        <v>15</v>
      </c>
      <c r="F257" s="37">
        <v>0</v>
      </c>
      <c r="G257" s="38">
        <v>-0.02</v>
      </c>
      <c r="H257" s="34">
        <v>0.98511677221320038</v>
      </c>
      <c r="I257" s="35">
        <v>0.34297521316632751</v>
      </c>
      <c r="J257" s="35">
        <v>8.2056766325318993</v>
      </c>
      <c r="K257" s="35">
        <v>-8.4136345208336537E-3</v>
      </c>
      <c r="L257" s="35">
        <v>0.71513601596404519</v>
      </c>
      <c r="M257" s="35">
        <v>3.2345026999107428E-2</v>
      </c>
      <c r="N257" s="35">
        <v>0</v>
      </c>
      <c r="O257" s="35">
        <v>0</v>
      </c>
      <c r="P257" s="36">
        <v>12</v>
      </c>
      <c r="Q257" s="37">
        <v>86</v>
      </c>
      <c r="R257" s="36">
        <v>10</v>
      </c>
      <c r="S257" s="39">
        <f t="shared" si="6"/>
        <v>86</v>
      </c>
      <c r="T257" s="34" t="s">
        <v>44</v>
      </c>
      <c r="U257" s="12">
        <f>(alpha+(beta/(1+EXP((((-1)*ceta)+(delta*LN(speed)))+(epsilon*speed)))))</f>
        <v>0.36376567772068452</v>
      </c>
      <c r="V257" s="8">
        <f t="shared" si="7"/>
        <v>86</v>
      </c>
    </row>
    <row r="258" spans="1:22">
      <c r="A258" s="34" t="s">
        <v>19</v>
      </c>
      <c r="B258" s="34" t="s">
        <v>64</v>
      </c>
      <c r="C258" s="5" t="s">
        <v>94</v>
      </c>
      <c r="D258" s="35" t="s">
        <v>85</v>
      </c>
      <c r="E258" s="36" t="s">
        <v>16</v>
      </c>
      <c r="F258" s="37">
        <v>0</v>
      </c>
      <c r="G258" s="38">
        <v>-0.02</v>
      </c>
      <c r="H258" s="34">
        <v>0.95674910379720635</v>
      </c>
      <c r="I258" s="35">
        <v>55.338836909786679</v>
      </c>
      <c r="J258" s="35">
        <v>1.0243559118259176</v>
      </c>
      <c r="K258" s="35">
        <v>-1.2170374032957425</v>
      </c>
      <c r="L258" s="35">
        <v>0</v>
      </c>
      <c r="M258" s="35">
        <v>0</v>
      </c>
      <c r="N258" s="35">
        <v>0</v>
      </c>
      <c r="O258" s="35">
        <v>0</v>
      </c>
      <c r="P258" s="36">
        <v>12</v>
      </c>
      <c r="Q258" s="37">
        <v>86</v>
      </c>
      <c r="R258" s="36">
        <v>0</v>
      </c>
      <c r="S258" s="39">
        <f t="shared" ref="S258:S321" si="8">V258</f>
        <v>86</v>
      </c>
      <c r="T258" s="34" t="s">
        <v>29</v>
      </c>
      <c r="U258" s="12">
        <f>((alpha*(beta^speed))*(speed^ceta))</f>
        <v>1.9384231205388969</v>
      </c>
      <c r="V258" s="8">
        <f t="shared" ref="V258:V321" si="9">IF($V$1&lt;P258,P258,IF($V$1&gt;Q258,Q258,$V$1))</f>
        <v>86</v>
      </c>
    </row>
    <row r="259" spans="1:22">
      <c r="A259" s="34" t="s">
        <v>19</v>
      </c>
      <c r="B259" s="34" t="s">
        <v>64</v>
      </c>
      <c r="C259" s="5" t="s">
        <v>94</v>
      </c>
      <c r="D259" s="35" t="s">
        <v>85</v>
      </c>
      <c r="E259" s="36" t="s">
        <v>14</v>
      </c>
      <c r="F259" s="37">
        <v>0</v>
      </c>
      <c r="G259" s="38">
        <v>-0.02</v>
      </c>
      <c r="H259" s="34">
        <v>0.99423262188975869</v>
      </c>
      <c r="I259" s="35">
        <v>-0.25837796755818659</v>
      </c>
      <c r="J259" s="35">
        <v>0.25925541957789539</v>
      </c>
      <c r="K259" s="35">
        <v>1.4574170497968164</v>
      </c>
      <c r="L259" s="35">
        <v>0</v>
      </c>
      <c r="M259" s="35">
        <v>0</v>
      </c>
      <c r="N259" s="35">
        <v>0</v>
      </c>
      <c r="O259" s="35">
        <v>0</v>
      </c>
      <c r="P259" s="36">
        <v>12</v>
      </c>
      <c r="Q259" s="37">
        <v>86</v>
      </c>
      <c r="R259" s="36">
        <v>2</v>
      </c>
      <c r="S259" s="39">
        <f t="shared" si="8"/>
        <v>86</v>
      </c>
      <c r="T259" s="34" t="s">
        <v>31</v>
      </c>
      <c r="U259" s="12">
        <f>((alpha+(beta*speed))^((-1)/ceta))</f>
        <v>0.11978271753280309</v>
      </c>
      <c r="V259" s="8">
        <f t="shared" si="9"/>
        <v>86</v>
      </c>
    </row>
    <row r="260" spans="1:22">
      <c r="A260" s="34" t="s">
        <v>19</v>
      </c>
      <c r="B260" s="34" t="s">
        <v>64</v>
      </c>
      <c r="C260" s="5" t="s">
        <v>94</v>
      </c>
      <c r="D260" s="35" t="s">
        <v>85</v>
      </c>
      <c r="E260" s="36" t="s">
        <v>18</v>
      </c>
      <c r="F260" s="37">
        <v>0</v>
      </c>
      <c r="G260" s="38">
        <v>-0.02</v>
      </c>
      <c r="H260" s="34">
        <v>0.98957174953436911</v>
      </c>
      <c r="I260" s="35">
        <v>-7.1188686551776931E-2</v>
      </c>
      <c r="J260" s="35">
        <v>0.50967960670767887</v>
      </c>
      <c r="K260" s="35">
        <v>1.3233981933733852</v>
      </c>
      <c r="L260" s="35">
        <v>0</v>
      </c>
      <c r="M260" s="35">
        <v>0</v>
      </c>
      <c r="N260" s="35">
        <v>0</v>
      </c>
      <c r="O260" s="35">
        <v>0</v>
      </c>
      <c r="P260" s="36">
        <v>12</v>
      </c>
      <c r="Q260" s="37">
        <v>86</v>
      </c>
      <c r="R260" s="36">
        <v>2</v>
      </c>
      <c r="S260" s="39">
        <f t="shared" si="8"/>
        <v>86</v>
      </c>
      <c r="T260" s="34" t="s">
        <v>31</v>
      </c>
      <c r="U260" s="12">
        <f>((alpha+(beta*speed))^((-1)/ceta))</f>
        <v>5.7536381709823267E-2</v>
      </c>
      <c r="V260" s="8">
        <f t="shared" si="9"/>
        <v>86</v>
      </c>
    </row>
    <row r="261" spans="1:22">
      <c r="A261" s="34" t="s">
        <v>19</v>
      </c>
      <c r="B261" s="34" t="s">
        <v>64</v>
      </c>
      <c r="C261" s="5" t="s">
        <v>94</v>
      </c>
      <c r="D261" s="35" t="s">
        <v>85</v>
      </c>
      <c r="E261" s="36" t="s">
        <v>17</v>
      </c>
      <c r="F261" s="37">
        <v>0</v>
      </c>
      <c r="G261" s="38">
        <v>-0.02</v>
      </c>
      <c r="H261" s="34">
        <v>0.97035922231232818</v>
      </c>
      <c r="I261" s="35">
        <v>-4.3082019432873035E-4</v>
      </c>
      <c r="J261" s="35">
        <v>9.4388497527507068E-2</v>
      </c>
      <c r="K261" s="35">
        <v>-6.3306357480447257</v>
      </c>
      <c r="L261" s="35">
        <v>184.49629310450931</v>
      </c>
      <c r="M261" s="35">
        <v>0</v>
      </c>
      <c r="N261" s="35">
        <v>0</v>
      </c>
      <c r="O261" s="35">
        <v>0</v>
      </c>
      <c r="P261" s="36">
        <v>12</v>
      </c>
      <c r="Q261" s="37">
        <v>86</v>
      </c>
      <c r="R261" s="36">
        <v>14</v>
      </c>
      <c r="S261" s="39">
        <f t="shared" si="8"/>
        <v>86</v>
      </c>
      <c r="T261" s="34" t="s">
        <v>51</v>
      </c>
      <c r="U261" s="12">
        <f>(((alpha*(speed^3))+(beta*(speed^2))+(ceta*speed))+delta)</f>
        <v>64.133176962150259</v>
      </c>
      <c r="V261" s="8">
        <f t="shared" si="9"/>
        <v>86</v>
      </c>
    </row>
    <row r="262" spans="1:22">
      <c r="A262" s="34" t="s">
        <v>19</v>
      </c>
      <c r="B262" s="34" t="s">
        <v>64</v>
      </c>
      <c r="C262" s="5" t="s">
        <v>94</v>
      </c>
      <c r="D262" s="35" t="s">
        <v>85</v>
      </c>
      <c r="E262" s="36" t="s">
        <v>15</v>
      </c>
      <c r="F262" s="37">
        <v>50</v>
      </c>
      <c r="G262" s="38">
        <v>-0.02</v>
      </c>
      <c r="H262" s="34">
        <v>0.97971816294919534</v>
      </c>
      <c r="I262" s="35">
        <v>6.8463839147037936E-2</v>
      </c>
      <c r="J262" s="35">
        <v>6.9218209659135485E-2</v>
      </c>
      <c r="K262" s="35">
        <v>-4.8660152639422164E-4</v>
      </c>
      <c r="L262" s="35">
        <v>0</v>
      </c>
      <c r="M262" s="35">
        <v>0</v>
      </c>
      <c r="N262" s="35">
        <v>0</v>
      </c>
      <c r="O262" s="35">
        <v>0</v>
      </c>
      <c r="P262" s="36">
        <v>12</v>
      </c>
      <c r="Q262" s="37">
        <v>86</v>
      </c>
      <c r="R262" s="36">
        <v>5</v>
      </c>
      <c r="S262" s="39">
        <f t="shared" si="8"/>
        <v>86</v>
      </c>
      <c r="T262" s="34" t="s">
        <v>36</v>
      </c>
      <c r="U262" s="12">
        <f>(1/(((ceta*(speed^2))+(beta*speed))+alpha))</f>
        <v>0.41282652327831904</v>
      </c>
      <c r="V262" s="8">
        <f t="shared" si="9"/>
        <v>86</v>
      </c>
    </row>
    <row r="263" spans="1:22">
      <c r="A263" s="34" t="s">
        <v>19</v>
      </c>
      <c r="B263" s="34" t="s">
        <v>64</v>
      </c>
      <c r="C263" s="5" t="s">
        <v>94</v>
      </c>
      <c r="D263" s="35" t="s">
        <v>85</v>
      </c>
      <c r="E263" s="36" t="s">
        <v>16</v>
      </c>
      <c r="F263" s="37">
        <v>50</v>
      </c>
      <c r="G263" s="38">
        <v>-0.02</v>
      </c>
      <c r="H263" s="34">
        <v>0.95264963340898812</v>
      </c>
      <c r="I263" s="35">
        <v>48.388743260442723</v>
      </c>
      <c r="J263" s="35">
        <v>1.0191905676661952</v>
      </c>
      <c r="K263" s="35">
        <v>-1.1289753714391111</v>
      </c>
      <c r="L263" s="35">
        <v>0</v>
      </c>
      <c r="M263" s="35">
        <v>0</v>
      </c>
      <c r="N263" s="35">
        <v>0</v>
      </c>
      <c r="O263" s="35">
        <v>0</v>
      </c>
      <c r="P263" s="36">
        <v>12</v>
      </c>
      <c r="Q263" s="37">
        <v>86</v>
      </c>
      <c r="R263" s="36">
        <v>0</v>
      </c>
      <c r="S263" s="39">
        <f t="shared" si="8"/>
        <v>86</v>
      </c>
      <c r="T263" s="34" t="s">
        <v>29</v>
      </c>
      <c r="U263" s="12">
        <f>((alpha*(beta^speed))*(speed^ceta))</f>
        <v>1.6244534404336406</v>
      </c>
      <c r="V263" s="8">
        <f t="shared" si="9"/>
        <v>86</v>
      </c>
    </row>
    <row r="264" spans="1:22">
      <c r="A264" s="34" t="s">
        <v>19</v>
      </c>
      <c r="B264" s="34" t="s">
        <v>64</v>
      </c>
      <c r="C264" s="5" t="s">
        <v>94</v>
      </c>
      <c r="D264" s="35" t="s">
        <v>85</v>
      </c>
      <c r="E264" s="36" t="s">
        <v>14</v>
      </c>
      <c r="F264" s="37">
        <v>50</v>
      </c>
      <c r="G264" s="38">
        <v>-0.02</v>
      </c>
      <c r="H264" s="34">
        <v>0.99370876669812858</v>
      </c>
      <c r="I264" s="35">
        <v>2.4511797402323547</v>
      </c>
      <c r="J264" s="35">
        <v>-0.69177100812425873</v>
      </c>
      <c r="K264" s="35">
        <v>33.726168274220946</v>
      </c>
      <c r="L264" s="35">
        <v>-2.6950389458614543</v>
      </c>
      <c r="M264" s="35">
        <v>0</v>
      </c>
      <c r="N264" s="35">
        <v>0</v>
      </c>
      <c r="O264" s="35">
        <v>0</v>
      </c>
      <c r="P264" s="36">
        <v>12</v>
      </c>
      <c r="Q264" s="37">
        <v>86</v>
      </c>
      <c r="R264" s="36">
        <v>1</v>
      </c>
      <c r="S264" s="39">
        <f t="shared" si="8"/>
        <v>86</v>
      </c>
      <c r="T264" s="34" t="s">
        <v>30</v>
      </c>
      <c r="U264" s="12">
        <f>((alpha*(speed^beta))+(ceta*(speed^delta)))</f>
        <v>0.11270436855160733</v>
      </c>
      <c r="V264" s="8">
        <f t="shared" si="9"/>
        <v>86</v>
      </c>
    </row>
    <row r="265" spans="1:22">
      <c r="A265" s="34" t="s">
        <v>19</v>
      </c>
      <c r="B265" s="34" t="s">
        <v>64</v>
      </c>
      <c r="C265" s="5" t="s">
        <v>94</v>
      </c>
      <c r="D265" s="35" t="s">
        <v>85</v>
      </c>
      <c r="E265" s="36" t="s">
        <v>18</v>
      </c>
      <c r="F265" s="37">
        <v>50</v>
      </c>
      <c r="G265" s="38">
        <v>-0.02</v>
      </c>
      <c r="H265" s="34">
        <v>0.98895714414017322</v>
      </c>
      <c r="I265" s="35">
        <v>0.92291081401237396</v>
      </c>
      <c r="J265" s="35">
        <v>0.26375778854918291</v>
      </c>
      <c r="K265" s="35">
        <v>-9.6675875406181436E-4</v>
      </c>
      <c r="L265" s="35">
        <v>0</v>
      </c>
      <c r="M265" s="35">
        <v>0</v>
      </c>
      <c r="N265" s="35">
        <v>0</v>
      </c>
      <c r="O265" s="35">
        <v>0</v>
      </c>
      <c r="P265" s="36">
        <v>12</v>
      </c>
      <c r="Q265" s="37">
        <v>86</v>
      </c>
      <c r="R265" s="36">
        <v>5</v>
      </c>
      <c r="S265" s="39">
        <f t="shared" si="8"/>
        <v>86</v>
      </c>
      <c r="T265" s="34" t="s">
        <v>36</v>
      </c>
      <c r="U265" s="12">
        <f>(1/(((ceta*(speed^2))+(beta*speed))+alpha))</f>
        <v>6.0768356740205455E-2</v>
      </c>
      <c r="V265" s="8">
        <f t="shared" si="9"/>
        <v>86</v>
      </c>
    </row>
    <row r="266" spans="1:22">
      <c r="A266" s="34" t="s">
        <v>19</v>
      </c>
      <c r="B266" s="34" t="s">
        <v>64</v>
      </c>
      <c r="C266" s="5" t="s">
        <v>94</v>
      </c>
      <c r="D266" s="35" t="s">
        <v>85</v>
      </c>
      <c r="E266" s="36" t="s">
        <v>17</v>
      </c>
      <c r="F266" s="37">
        <v>50</v>
      </c>
      <c r="G266" s="38">
        <v>-0.02</v>
      </c>
      <c r="H266" s="34">
        <v>0.96793394849403902</v>
      </c>
      <c r="I266" s="35">
        <v>-4.4167113684779691E-4</v>
      </c>
      <c r="J266" s="35">
        <v>9.6569279733194888E-2</v>
      </c>
      <c r="K266" s="35">
        <v>-6.5944020194283066</v>
      </c>
      <c r="L266" s="35">
        <v>191.43199481633928</v>
      </c>
      <c r="M266" s="35">
        <v>0</v>
      </c>
      <c r="N266" s="35">
        <v>0</v>
      </c>
      <c r="O266" s="35">
        <v>0</v>
      </c>
      <c r="P266" s="36">
        <v>12</v>
      </c>
      <c r="Q266" s="37">
        <v>86</v>
      </c>
      <c r="R266" s="36">
        <v>14</v>
      </c>
      <c r="S266" s="39">
        <f t="shared" si="8"/>
        <v>86</v>
      </c>
      <c r="T266" s="34" t="s">
        <v>51</v>
      </c>
      <c r="U266" s="12">
        <f>(((alpha*(speed^3))+(beta*(speed^2))+(ceta*speed))+delta)</f>
        <v>57.612237433351993</v>
      </c>
      <c r="V266" s="8">
        <f t="shared" si="9"/>
        <v>86</v>
      </c>
    </row>
    <row r="267" spans="1:22">
      <c r="A267" s="34" t="s">
        <v>19</v>
      </c>
      <c r="B267" s="34" t="s">
        <v>64</v>
      </c>
      <c r="C267" s="5" t="s">
        <v>94</v>
      </c>
      <c r="D267" s="35" t="s">
        <v>85</v>
      </c>
      <c r="E267" s="36" t="s">
        <v>15</v>
      </c>
      <c r="F267" s="37">
        <v>100</v>
      </c>
      <c r="G267" s="38">
        <v>-0.02</v>
      </c>
      <c r="H267" s="34">
        <v>0.97687068635360297</v>
      </c>
      <c r="I267" s="35">
        <v>-4.612879291329444E-6</v>
      </c>
      <c r="J267" s="35">
        <v>9.8585252561307168E-4</v>
      </c>
      <c r="K267" s="35">
        <v>-6.7102498385439413E-2</v>
      </c>
      <c r="L267" s="35">
        <v>1.8585619063879375</v>
      </c>
      <c r="M267" s="35">
        <v>0</v>
      </c>
      <c r="N267" s="35">
        <v>0</v>
      </c>
      <c r="O267" s="35">
        <v>0</v>
      </c>
      <c r="P267" s="36">
        <v>12</v>
      </c>
      <c r="Q267" s="37">
        <v>86</v>
      </c>
      <c r="R267" s="36">
        <v>14</v>
      </c>
      <c r="S267" s="39">
        <f t="shared" si="8"/>
        <v>86</v>
      </c>
      <c r="T267" s="34" t="s">
        <v>51</v>
      </c>
      <c r="U267" s="12">
        <f>(((alpha*(speed^3))+(beta*(speed^2))+(ceta*speed))+delta)</f>
        <v>0.44506277414858575</v>
      </c>
      <c r="V267" s="8">
        <f t="shared" si="9"/>
        <v>86</v>
      </c>
    </row>
    <row r="268" spans="1:22">
      <c r="A268" s="34" t="s">
        <v>19</v>
      </c>
      <c r="B268" s="34" t="s">
        <v>64</v>
      </c>
      <c r="C268" s="5" t="s">
        <v>94</v>
      </c>
      <c r="D268" s="35" t="s">
        <v>85</v>
      </c>
      <c r="E268" s="36" t="s">
        <v>16</v>
      </c>
      <c r="F268" s="37">
        <v>100</v>
      </c>
      <c r="G268" s="38">
        <v>-0.02</v>
      </c>
      <c r="H268" s="34">
        <v>0.95328581170321902</v>
      </c>
      <c r="I268" s="35">
        <v>1.3601565180411763</v>
      </c>
      <c r="J268" s="35">
        <v>12.166812981569986</v>
      </c>
      <c r="K268" s="35">
        <v>-0.64094504781368766</v>
      </c>
      <c r="L268" s="35">
        <v>-0.17152580566074974</v>
      </c>
      <c r="M268" s="35">
        <v>0.10141485006981699</v>
      </c>
      <c r="N268" s="35">
        <v>0</v>
      </c>
      <c r="O268" s="35">
        <v>0</v>
      </c>
      <c r="P268" s="36">
        <v>12</v>
      </c>
      <c r="Q268" s="37">
        <v>86</v>
      </c>
      <c r="R268" s="36">
        <v>10</v>
      </c>
      <c r="S268" s="39">
        <f t="shared" si="8"/>
        <v>86</v>
      </c>
      <c r="T268" s="34" t="s">
        <v>44</v>
      </c>
      <c r="U268" s="12">
        <f>(alpha+(beta/(1+EXP((((-1)*ceta)+(delta*LN(speed)))+(epsilon*speed)))))</f>
        <v>1.3623992534430047</v>
      </c>
      <c r="V268" s="8">
        <f t="shared" si="9"/>
        <v>86</v>
      </c>
    </row>
    <row r="269" spans="1:22">
      <c r="A269" s="34" t="s">
        <v>19</v>
      </c>
      <c r="B269" s="34" t="s">
        <v>64</v>
      </c>
      <c r="C269" s="5" t="s">
        <v>94</v>
      </c>
      <c r="D269" s="35" t="s">
        <v>85</v>
      </c>
      <c r="E269" s="36" t="s">
        <v>14</v>
      </c>
      <c r="F269" s="37">
        <v>100</v>
      </c>
      <c r="G269" s="38">
        <v>-0.02</v>
      </c>
      <c r="H269" s="34">
        <v>0.993328555974063</v>
      </c>
      <c r="I269" s="35">
        <v>0.29403042211704583</v>
      </c>
      <c r="J269" s="35">
        <v>0.16008936686509431</v>
      </c>
      <c r="K269" s="35">
        <v>-6.7954520508201879E-4</v>
      </c>
      <c r="L269" s="35">
        <v>0</v>
      </c>
      <c r="M269" s="35">
        <v>0</v>
      </c>
      <c r="N269" s="35">
        <v>0</v>
      </c>
      <c r="O269" s="35">
        <v>0</v>
      </c>
      <c r="P269" s="36">
        <v>12</v>
      </c>
      <c r="Q269" s="37">
        <v>86</v>
      </c>
      <c r="R269" s="36">
        <v>5</v>
      </c>
      <c r="S269" s="39">
        <f t="shared" si="8"/>
        <v>86</v>
      </c>
      <c r="T269" s="34" t="s">
        <v>36</v>
      </c>
      <c r="U269" s="12">
        <f>(1/(((ceta*(speed^2))+(beta*speed))+alpha))</f>
        <v>0.11067089137810114</v>
      </c>
      <c r="V269" s="8">
        <f t="shared" si="9"/>
        <v>86</v>
      </c>
    </row>
    <row r="270" spans="1:22">
      <c r="A270" s="34" t="s">
        <v>19</v>
      </c>
      <c r="B270" s="34" t="s">
        <v>64</v>
      </c>
      <c r="C270" s="5" t="s">
        <v>94</v>
      </c>
      <c r="D270" s="35" t="s">
        <v>85</v>
      </c>
      <c r="E270" s="36" t="s">
        <v>18</v>
      </c>
      <c r="F270" s="37">
        <v>100</v>
      </c>
      <c r="G270" s="38">
        <v>-0.02</v>
      </c>
      <c r="H270" s="34">
        <v>0.98939320127713071</v>
      </c>
      <c r="I270" s="35">
        <v>0.92449344678822021</v>
      </c>
      <c r="J270" s="35">
        <v>0.2657497230035667</v>
      </c>
      <c r="K270" s="35">
        <v>-1.0202873485119976E-3</v>
      </c>
      <c r="L270" s="35">
        <v>0</v>
      </c>
      <c r="M270" s="35">
        <v>0</v>
      </c>
      <c r="N270" s="35">
        <v>0</v>
      </c>
      <c r="O270" s="35">
        <v>0</v>
      </c>
      <c r="P270" s="36">
        <v>12</v>
      </c>
      <c r="Q270" s="37">
        <v>86</v>
      </c>
      <c r="R270" s="36">
        <v>5</v>
      </c>
      <c r="S270" s="39">
        <f t="shared" si="8"/>
        <v>86</v>
      </c>
      <c r="T270" s="34" t="s">
        <v>36</v>
      </c>
      <c r="U270" s="12">
        <f>(1/(((ceta*(speed^2))+(beta*speed))+alpha))</f>
        <v>6.1603194571472335E-2</v>
      </c>
      <c r="V270" s="8">
        <f t="shared" si="9"/>
        <v>86</v>
      </c>
    </row>
    <row r="271" spans="1:22">
      <c r="A271" s="34" t="s">
        <v>19</v>
      </c>
      <c r="B271" s="34" t="s">
        <v>64</v>
      </c>
      <c r="C271" s="5" t="s">
        <v>94</v>
      </c>
      <c r="D271" s="35" t="s">
        <v>85</v>
      </c>
      <c r="E271" s="36" t="s">
        <v>17</v>
      </c>
      <c r="F271" s="37">
        <v>100</v>
      </c>
      <c r="G271" s="38">
        <v>-0.02</v>
      </c>
      <c r="H271" s="34">
        <v>0.96542430138590718</v>
      </c>
      <c r="I271" s="35">
        <v>-4.5546766110660651E-4</v>
      </c>
      <c r="J271" s="35">
        <v>9.8778311482246375E-2</v>
      </c>
      <c r="K271" s="35">
        <v>-6.8423521278565564</v>
      </c>
      <c r="L271" s="35">
        <v>198.82680131286429</v>
      </c>
      <c r="M271" s="35">
        <v>0</v>
      </c>
      <c r="N271" s="35">
        <v>0</v>
      </c>
      <c r="O271" s="35">
        <v>0</v>
      </c>
      <c r="P271" s="36">
        <v>12</v>
      </c>
      <c r="Q271" s="37">
        <v>86</v>
      </c>
      <c r="R271" s="36">
        <v>14</v>
      </c>
      <c r="S271" s="39">
        <f t="shared" si="8"/>
        <v>86</v>
      </c>
      <c r="T271" s="34" t="s">
        <v>51</v>
      </c>
      <c r="U271" s="12">
        <f>(((alpha*(speed^3))+(beta*(speed^2))+(ceta*speed))+delta)</f>
        <v>51.245971387070881</v>
      </c>
      <c r="V271" s="8">
        <f t="shared" si="9"/>
        <v>86</v>
      </c>
    </row>
    <row r="272" spans="1:22">
      <c r="A272" s="34" t="s">
        <v>19</v>
      </c>
      <c r="B272" s="34" t="s">
        <v>64</v>
      </c>
      <c r="C272" s="5" t="s">
        <v>94</v>
      </c>
      <c r="D272" s="35" t="s">
        <v>85</v>
      </c>
      <c r="E272" s="36" t="s">
        <v>15</v>
      </c>
      <c r="F272" s="37">
        <v>0</v>
      </c>
      <c r="G272" s="38">
        <v>0.02</v>
      </c>
      <c r="H272" s="34">
        <v>0.98147553153603651</v>
      </c>
      <c r="I272" s="35">
        <v>-4.7492826759082382E-6</v>
      </c>
      <c r="J272" s="35">
        <v>1.0472534926924005E-3</v>
      </c>
      <c r="K272" s="35">
        <v>-7.0841508677462542E-2</v>
      </c>
      <c r="L272" s="35">
        <v>2.0894178684960019</v>
      </c>
      <c r="M272" s="35">
        <v>0</v>
      </c>
      <c r="N272" s="35">
        <v>0</v>
      </c>
      <c r="O272" s="35">
        <v>0</v>
      </c>
      <c r="P272" s="36">
        <v>12</v>
      </c>
      <c r="Q272" s="37">
        <v>86</v>
      </c>
      <c r="R272" s="36">
        <v>14</v>
      </c>
      <c r="S272" s="39">
        <f t="shared" si="8"/>
        <v>86</v>
      </c>
      <c r="T272" s="34" t="s">
        <v>51</v>
      </c>
      <c r="U272" s="12">
        <f>(((alpha*(speed^3))+(beta*(speed^2))+(ceta*speed))+delta)</f>
        <v>0.72172521247972687</v>
      </c>
      <c r="V272" s="8">
        <f t="shared" si="9"/>
        <v>86</v>
      </c>
    </row>
    <row r="273" spans="1:22">
      <c r="A273" s="34" t="s">
        <v>19</v>
      </c>
      <c r="B273" s="34" t="s">
        <v>64</v>
      </c>
      <c r="C273" s="5" t="s">
        <v>94</v>
      </c>
      <c r="D273" s="35" t="s">
        <v>85</v>
      </c>
      <c r="E273" s="36" t="s">
        <v>16</v>
      </c>
      <c r="F273" s="37">
        <v>0</v>
      </c>
      <c r="G273" s="38">
        <v>0.02</v>
      </c>
      <c r="H273" s="34">
        <v>0.93769564978975639</v>
      </c>
      <c r="I273" s="35">
        <v>21.577327071353572</v>
      </c>
      <c r="J273" s="35">
        <v>1.0148992239347423</v>
      </c>
      <c r="K273" s="35">
        <v>-0.63204915111351145</v>
      </c>
      <c r="L273" s="35">
        <v>0</v>
      </c>
      <c r="M273" s="35">
        <v>0</v>
      </c>
      <c r="N273" s="35">
        <v>0</v>
      </c>
      <c r="O273" s="35">
        <v>0</v>
      </c>
      <c r="P273" s="36">
        <v>12</v>
      </c>
      <c r="Q273" s="37">
        <v>86</v>
      </c>
      <c r="R273" s="36">
        <v>0</v>
      </c>
      <c r="S273" s="39">
        <f t="shared" si="8"/>
        <v>86</v>
      </c>
      <c r="T273" s="34" t="s">
        <v>29</v>
      </c>
      <c r="U273" s="12">
        <f>((alpha*(beta^speed))*(speed^ceta))</f>
        <v>4.609679133337389</v>
      </c>
      <c r="V273" s="8">
        <f t="shared" si="9"/>
        <v>86</v>
      </c>
    </row>
    <row r="274" spans="1:22">
      <c r="A274" s="34" t="s">
        <v>19</v>
      </c>
      <c r="B274" s="34" t="s">
        <v>64</v>
      </c>
      <c r="C274" s="5" t="s">
        <v>94</v>
      </c>
      <c r="D274" s="35" t="s">
        <v>85</v>
      </c>
      <c r="E274" s="36" t="s">
        <v>14</v>
      </c>
      <c r="F274" s="37">
        <v>0</v>
      </c>
      <c r="G274" s="38">
        <v>0.02</v>
      </c>
      <c r="H274" s="34">
        <v>0.98669246060368943</v>
      </c>
      <c r="I274" s="35">
        <v>3.14115216144417</v>
      </c>
      <c r="J274" s="35">
        <v>1.0006829820870131</v>
      </c>
      <c r="K274" s="35">
        <v>-0.69841017560831664</v>
      </c>
      <c r="L274" s="35">
        <v>0</v>
      </c>
      <c r="M274" s="35">
        <v>0</v>
      </c>
      <c r="N274" s="35">
        <v>0</v>
      </c>
      <c r="O274" s="35">
        <v>0</v>
      </c>
      <c r="P274" s="36">
        <v>12</v>
      </c>
      <c r="Q274" s="37">
        <v>86</v>
      </c>
      <c r="R274" s="36">
        <v>0</v>
      </c>
      <c r="S274" s="39">
        <f t="shared" si="8"/>
        <v>86</v>
      </c>
      <c r="T274" s="34" t="s">
        <v>29</v>
      </c>
      <c r="U274" s="12">
        <f>((alpha*(beta^speed))*(speed^ceta))</f>
        <v>0.14842798264205306</v>
      </c>
      <c r="V274" s="8">
        <f t="shared" si="9"/>
        <v>86</v>
      </c>
    </row>
    <row r="275" spans="1:22">
      <c r="A275" s="34" t="s">
        <v>19</v>
      </c>
      <c r="B275" s="34" t="s">
        <v>64</v>
      </c>
      <c r="C275" s="5" t="s">
        <v>94</v>
      </c>
      <c r="D275" s="35" t="s">
        <v>85</v>
      </c>
      <c r="E275" s="36" t="s">
        <v>18</v>
      </c>
      <c r="F275" s="37">
        <v>0</v>
      </c>
      <c r="G275" s="38">
        <v>0.02</v>
      </c>
      <c r="H275" s="34">
        <v>0.97909485421052334</v>
      </c>
      <c r="I275" s="35">
        <v>1.2323972580281561</v>
      </c>
      <c r="J275" s="35">
        <v>0.24775448274111225</v>
      </c>
      <c r="K275" s="35">
        <v>-1.9686497671637547E-3</v>
      </c>
      <c r="L275" s="35">
        <v>0</v>
      </c>
      <c r="M275" s="35">
        <v>0</v>
      </c>
      <c r="N275" s="35">
        <v>0</v>
      </c>
      <c r="O275" s="35">
        <v>0</v>
      </c>
      <c r="P275" s="36">
        <v>12</v>
      </c>
      <c r="Q275" s="37">
        <v>86</v>
      </c>
      <c r="R275" s="36">
        <v>5</v>
      </c>
      <c r="S275" s="39">
        <f t="shared" si="8"/>
        <v>86</v>
      </c>
      <c r="T275" s="34" t="s">
        <v>36</v>
      </c>
      <c r="U275" s="12">
        <f>(1/(((ceta*(speed^2))+(beta*speed))+alpha))</f>
        <v>0.1253266467377806</v>
      </c>
      <c r="V275" s="8">
        <f t="shared" si="9"/>
        <v>86</v>
      </c>
    </row>
    <row r="276" spans="1:22">
      <c r="A276" s="34" t="s">
        <v>19</v>
      </c>
      <c r="B276" s="34" t="s">
        <v>64</v>
      </c>
      <c r="C276" s="5" t="s">
        <v>94</v>
      </c>
      <c r="D276" s="35" t="s">
        <v>85</v>
      </c>
      <c r="E276" s="36" t="s">
        <v>17</v>
      </c>
      <c r="F276" s="37">
        <v>0</v>
      </c>
      <c r="G276" s="38">
        <v>0.02</v>
      </c>
      <c r="H276" s="34">
        <v>0.97172702242547659</v>
      </c>
      <c r="I276" s="35">
        <v>890.70748277444409</v>
      </c>
      <c r="J276" s="35">
        <v>1.0152725102441478</v>
      </c>
      <c r="K276" s="35">
        <v>-0.70308441439095015</v>
      </c>
      <c r="L276" s="35">
        <v>0</v>
      </c>
      <c r="M276" s="35">
        <v>0</v>
      </c>
      <c r="N276" s="35">
        <v>0</v>
      </c>
      <c r="O276" s="35">
        <v>0</v>
      </c>
      <c r="P276" s="36">
        <v>12</v>
      </c>
      <c r="Q276" s="37">
        <v>86</v>
      </c>
      <c r="R276" s="36">
        <v>0</v>
      </c>
      <c r="S276" s="39">
        <f t="shared" si="8"/>
        <v>86</v>
      </c>
      <c r="T276" s="34" t="s">
        <v>29</v>
      </c>
      <c r="U276" s="12">
        <f>((alpha*(beta^speed))*(speed^ceta))</f>
        <v>143.12824184497896</v>
      </c>
      <c r="V276" s="8">
        <f t="shared" si="9"/>
        <v>86</v>
      </c>
    </row>
    <row r="277" spans="1:22">
      <c r="A277" s="34" t="s">
        <v>19</v>
      </c>
      <c r="B277" s="34" t="s">
        <v>64</v>
      </c>
      <c r="C277" s="5" t="s">
        <v>94</v>
      </c>
      <c r="D277" s="35" t="s">
        <v>85</v>
      </c>
      <c r="E277" s="36" t="s">
        <v>15</v>
      </c>
      <c r="F277" s="37">
        <v>50</v>
      </c>
      <c r="G277" s="38">
        <v>0.02</v>
      </c>
      <c r="H277" s="34">
        <v>0.96636181490877593</v>
      </c>
      <c r="I277" s="35">
        <v>0.24195503173838687</v>
      </c>
      <c r="J277" s="35">
        <v>4.0485326543147279E-2</v>
      </c>
      <c r="K277" s="35">
        <v>-3.3434351364008757E-4</v>
      </c>
      <c r="L277" s="35">
        <v>0</v>
      </c>
      <c r="M277" s="35">
        <v>0</v>
      </c>
      <c r="N277" s="35">
        <v>0</v>
      </c>
      <c r="O277" s="35">
        <v>0</v>
      </c>
      <c r="P277" s="36">
        <v>12</v>
      </c>
      <c r="Q277" s="37">
        <v>85</v>
      </c>
      <c r="R277" s="36">
        <v>5</v>
      </c>
      <c r="S277" s="39">
        <f t="shared" si="8"/>
        <v>85</v>
      </c>
      <c r="T277" s="34" t="s">
        <v>36</v>
      </c>
      <c r="U277" s="12">
        <f>(1/(((ceta*(speed^2))+(beta*speed))+alpha))</f>
        <v>0.78890739287136369</v>
      </c>
      <c r="V277" s="8">
        <f t="shared" si="9"/>
        <v>85</v>
      </c>
    </row>
    <row r="278" spans="1:22">
      <c r="A278" s="34" t="s">
        <v>19</v>
      </c>
      <c r="B278" s="34" t="s">
        <v>64</v>
      </c>
      <c r="C278" s="5" t="s">
        <v>94</v>
      </c>
      <c r="D278" s="35" t="s">
        <v>85</v>
      </c>
      <c r="E278" s="36" t="s">
        <v>16</v>
      </c>
      <c r="F278" s="37">
        <v>50</v>
      </c>
      <c r="G278" s="38">
        <v>0.02</v>
      </c>
      <c r="H278" s="34">
        <v>0.93754754462013656</v>
      </c>
      <c r="I278" s="35">
        <v>0.38323071414070792</v>
      </c>
      <c r="J278" s="35">
        <v>0.51771943489856076</v>
      </c>
      <c r="K278" s="35">
        <v>33.849920457962199</v>
      </c>
      <c r="L278" s="35">
        <v>-0.79305705505738977</v>
      </c>
      <c r="M278" s="35">
        <v>0</v>
      </c>
      <c r="N278" s="35">
        <v>0</v>
      </c>
      <c r="O278" s="35">
        <v>0</v>
      </c>
      <c r="P278" s="36">
        <v>12</v>
      </c>
      <c r="Q278" s="37">
        <v>85</v>
      </c>
      <c r="R278" s="36">
        <v>1</v>
      </c>
      <c r="S278" s="39">
        <f t="shared" si="8"/>
        <v>85</v>
      </c>
      <c r="T278" s="34" t="s">
        <v>30</v>
      </c>
      <c r="U278" s="12">
        <f>((alpha*(speed^beta))+(ceta*(speed^delta)))</f>
        <v>4.8212539565359087</v>
      </c>
      <c r="V278" s="8">
        <f t="shared" si="9"/>
        <v>85</v>
      </c>
    </row>
    <row r="279" spans="1:22">
      <c r="A279" s="34" t="s">
        <v>19</v>
      </c>
      <c r="B279" s="34" t="s">
        <v>64</v>
      </c>
      <c r="C279" s="5" t="s">
        <v>94</v>
      </c>
      <c r="D279" s="35" t="s">
        <v>85</v>
      </c>
      <c r="E279" s="36" t="s">
        <v>14</v>
      </c>
      <c r="F279" s="37">
        <v>50</v>
      </c>
      <c r="G279" s="38">
        <v>0.02</v>
      </c>
      <c r="H279" s="34">
        <v>0.98512342585155099</v>
      </c>
      <c r="I279" s="35">
        <v>-2.0214517296638677E-6</v>
      </c>
      <c r="J279" s="35">
        <v>4.0686352082498469E-4</v>
      </c>
      <c r="K279" s="35">
        <v>-2.7342052209184429E-2</v>
      </c>
      <c r="L279" s="35">
        <v>0.81183262238100951</v>
      </c>
      <c r="M279" s="35">
        <v>0</v>
      </c>
      <c r="N279" s="35">
        <v>0</v>
      </c>
      <c r="O279" s="35">
        <v>0</v>
      </c>
      <c r="P279" s="36">
        <v>12</v>
      </c>
      <c r="Q279" s="37">
        <v>85</v>
      </c>
      <c r="R279" s="36">
        <v>14</v>
      </c>
      <c r="S279" s="39">
        <f t="shared" si="8"/>
        <v>85</v>
      </c>
      <c r="T279" s="34" t="s">
        <v>51</v>
      </c>
      <c r="U279" s="12">
        <f>(((alpha*(speed^3))+(beta*(speed^2))+(ceta*speed))+delta)</f>
        <v>0.18592307908102446</v>
      </c>
      <c r="V279" s="8">
        <f t="shared" si="9"/>
        <v>85</v>
      </c>
    </row>
    <row r="280" spans="1:22">
      <c r="A280" s="34" t="s">
        <v>19</v>
      </c>
      <c r="B280" s="34" t="s">
        <v>64</v>
      </c>
      <c r="C280" s="5" t="s">
        <v>94</v>
      </c>
      <c r="D280" s="35" t="s">
        <v>85</v>
      </c>
      <c r="E280" s="36" t="s">
        <v>18</v>
      </c>
      <c r="F280" s="37">
        <v>50</v>
      </c>
      <c r="G280" s="38">
        <v>0.02</v>
      </c>
      <c r="H280" s="34">
        <v>0.97358189503144854</v>
      </c>
      <c r="I280" s="35">
        <v>-5.4779512006246026E-7</v>
      </c>
      <c r="J280" s="35">
        <v>1.385723813879857E-4</v>
      </c>
      <c r="K280" s="35">
        <v>-1.0165674556632445E-2</v>
      </c>
      <c r="L280" s="35">
        <v>0.35698584824066004</v>
      </c>
      <c r="M280" s="35">
        <v>0</v>
      </c>
      <c r="N280" s="35">
        <v>0</v>
      </c>
      <c r="O280" s="35">
        <v>0</v>
      </c>
      <c r="P280" s="36">
        <v>12</v>
      </c>
      <c r="Q280" s="37">
        <v>85</v>
      </c>
      <c r="R280" s="36">
        <v>14</v>
      </c>
      <c r="S280" s="39">
        <f t="shared" si="8"/>
        <v>85</v>
      </c>
      <c r="T280" s="34" t="s">
        <v>51</v>
      </c>
      <c r="U280" s="12">
        <f>(((alpha*(speed^3))+(beta*(speed^2))+(ceta*speed))+delta)</f>
        <v>0.15767428834674058</v>
      </c>
      <c r="V280" s="8">
        <f t="shared" si="9"/>
        <v>85</v>
      </c>
    </row>
    <row r="281" spans="1:22">
      <c r="A281" s="34" t="s">
        <v>19</v>
      </c>
      <c r="B281" s="34" t="s">
        <v>64</v>
      </c>
      <c r="C281" s="5" t="s">
        <v>94</v>
      </c>
      <c r="D281" s="35" t="s">
        <v>85</v>
      </c>
      <c r="E281" s="36" t="s">
        <v>17</v>
      </c>
      <c r="F281" s="37">
        <v>50</v>
      </c>
      <c r="G281" s="38">
        <v>0.02</v>
      </c>
      <c r="H281" s="34">
        <v>0.96632128946848928</v>
      </c>
      <c r="I281" s="35">
        <v>-4.9574177762158817E-4</v>
      </c>
      <c r="J281" s="35">
        <v>0.10625917856243386</v>
      </c>
      <c r="K281" s="35">
        <v>-6.6885301775634121</v>
      </c>
      <c r="L281" s="35">
        <v>268.57326663489107</v>
      </c>
      <c r="M281" s="35">
        <v>0</v>
      </c>
      <c r="N281" s="35">
        <v>0</v>
      </c>
      <c r="O281" s="35">
        <v>0</v>
      </c>
      <c r="P281" s="36">
        <v>12</v>
      </c>
      <c r="Q281" s="37">
        <v>85</v>
      </c>
      <c r="R281" s="36">
        <v>14</v>
      </c>
      <c r="S281" s="39">
        <f t="shared" si="8"/>
        <v>85</v>
      </c>
      <c r="T281" s="34" t="s">
        <v>51</v>
      </c>
      <c r="U281" s="12">
        <f>(((alpha*(speed^3))+(beta*(speed^2))+(ceta*speed))+delta)</f>
        <v>163.32334747372789</v>
      </c>
      <c r="V281" s="8">
        <f t="shared" si="9"/>
        <v>85</v>
      </c>
    </row>
    <row r="282" spans="1:22">
      <c r="A282" s="34" t="s">
        <v>19</v>
      </c>
      <c r="B282" s="34" t="s">
        <v>64</v>
      </c>
      <c r="C282" s="5" t="s">
        <v>94</v>
      </c>
      <c r="D282" s="35" t="s">
        <v>85</v>
      </c>
      <c r="E282" s="36" t="s">
        <v>15</v>
      </c>
      <c r="F282" s="37">
        <v>100</v>
      </c>
      <c r="G282" s="38">
        <v>0.02</v>
      </c>
      <c r="H282" s="34">
        <v>0.94604755780826055</v>
      </c>
      <c r="I282" s="35">
        <v>0.35047018147865544</v>
      </c>
      <c r="J282" s="35">
        <v>2.5784460247821373E-2</v>
      </c>
      <c r="K282" s="35">
        <v>-1.66316705754353E-4</v>
      </c>
      <c r="L282" s="35">
        <v>0</v>
      </c>
      <c r="M282" s="35">
        <v>0</v>
      </c>
      <c r="N282" s="35">
        <v>0</v>
      </c>
      <c r="O282" s="35">
        <v>0</v>
      </c>
      <c r="P282" s="36">
        <v>12</v>
      </c>
      <c r="Q282" s="37">
        <v>83</v>
      </c>
      <c r="R282" s="36">
        <v>5</v>
      </c>
      <c r="S282" s="39">
        <f t="shared" si="8"/>
        <v>83</v>
      </c>
      <c r="T282" s="34" t="s">
        <v>36</v>
      </c>
      <c r="U282" s="12">
        <f>(1/(((ceta*(speed^2))+(beta*speed))+alpha))</f>
        <v>0.74359139689702036</v>
      </c>
      <c r="V282" s="8">
        <f t="shared" si="9"/>
        <v>83</v>
      </c>
    </row>
    <row r="283" spans="1:22">
      <c r="A283" s="34" t="s">
        <v>19</v>
      </c>
      <c r="B283" s="34" t="s">
        <v>64</v>
      </c>
      <c r="C283" s="5" t="s">
        <v>94</v>
      </c>
      <c r="D283" s="35" t="s">
        <v>85</v>
      </c>
      <c r="E283" s="36" t="s">
        <v>16</v>
      </c>
      <c r="F283" s="37">
        <v>100</v>
      </c>
      <c r="G283" s="38">
        <v>0.02</v>
      </c>
      <c r="H283" s="34">
        <v>0.94547540239722561</v>
      </c>
      <c r="I283" s="35">
        <v>19.46077309527411</v>
      </c>
      <c r="J283" s="35">
        <v>1.0097032801564843</v>
      </c>
      <c r="K283" s="35">
        <v>-0.47340437702494254</v>
      </c>
      <c r="L283" s="35">
        <v>0</v>
      </c>
      <c r="M283" s="35">
        <v>0</v>
      </c>
      <c r="N283" s="35">
        <v>0</v>
      </c>
      <c r="O283" s="35">
        <v>0</v>
      </c>
      <c r="P283" s="36">
        <v>12</v>
      </c>
      <c r="Q283" s="37">
        <v>83</v>
      </c>
      <c r="R283" s="36">
        <v>0</v>
      </c>
      <c r="S283" s="39">
        <f t="shared" si="8"/>
        <v>83</v>
      </c>
      <c r="T283" s="34" t="s">
        <v>29</v>
      </c>
      <c r="U283" s="12">
        <f>((alpha*(beta^speed))*(speed^ceta))</f>
        <v>5.3547942903842545</v>
      </c>
      <c r="V283" s="8">
        <f t="shared" si="9"/>
        <v>83</v>
      </c>
    </row>
    <row r="284" spans="1:22">
      <c r="A284" s="34" t="s">
        <v>19</v>
      </c>
      <c r="B284" s="34" t="s">
        <v>64</v>
      </c>
      <c r="C284" s="5" t="s">
        <v>94</v>
      </c>
      <c r="D284" s="35" t="s">
        <v>85</v>
      </c>
      <c r="E284" s="36" t="s">
        <v>14</v>
      </c>
      <c r="F284" s="37">
        <v>100</v>
      </c>
      <c r="G284" s="38">
        <v>0.02</v>
      </c>
      <c r="H284" s="34">
        <v>0.98470995970934661</v>
      </c>
      <c r="I284" s="35">
        <v>4.7527416168465839</v>
      </c>
      <c r="J284" s="35">
        <v>1.0113600221505925</v>
      </c>
      <c r="K284" s="35">
        <v>-0.91856266593701164</v>
      </c>
      <c r="L284" s="35">
        <v>0</v>
      </c>
      <c r="M284" s="35">
        <v>0</v>
      </c>
      <c r="N284" s="35">
        <v>0</v>
      </c>
      <c r="O284" s="35">
        <v>0</v>
      </c>
      <c r="P284" s="36">
        <v>12</v>
      </c>
      <c r="Q284" s="37">
        <v>83</v>
      </c>
      <c r="R284" s="36">
        <v>0</v>
      </c>
      <c r="S284" s="39">
        <f t="shared" si="8"/>
        <v>83</v>
      </c>
      <c r="T284" s="34" t="s">
        <v>29</v>
      </c>
      <c r="U284" s="12">
        <f>((alpha*(beta^speed))*(speed^ceta))</f>
        <v>0.20957074773846393</v>
      </c>
      <c r="V284" s="8">
        <f t="shared" si="9"/>
        <v>83</v>
      </c>
    </row>
    <row r="285" spans="1:22">
      <c r="A285" s="34" t="s">
        <v>19</v>
      </c>
      <c r="B285" s="34" t="s">
        <v>64</v>
      </c>
      <c r="C285" s="5" t="s">
        <v>94</v>
      </c>
      <c r="D285" s="35" t="s">
        <v>85</v>
      </c>
      <c r="E285" s="36" t="s">
        <v>18</v>
      </c>
      <c r="F285" s="37">
        <v>100</v>
      </c>
      <c r="G285" s="38">
        <v>0.02</v>
      </c>
      <c r="H285" s="34">
        <v>0.96506991573327872</v>
      </c>
      <c r="I285" s="35">
        <v>-3.7805422266517422E-7</v>
      </c>
      <c r="J285" s="35">
        <v>1.1739598041767947E-4</v>
      </c>
      <c r="K285" s="35">
        <v>-9.2540136268830508E-3</v>
      </c>
      <c r="L285" s="35">
        <v>0.36071686895742006</v>
      </c>
      <c r="M285" s="35">
        <v>0</v>
      </c>
      <c r="N285" s="35">
        <v>0</v>
      </c>
      <c r="O285" s="35">
        <v>0</v>
      </c>
      <c r="P285" s="36">
        <v>12</v>
      </c>
      <c r="Q285" s="37">
        <v>83</v>
      </c>
      <c r="R285" s="36">
        <v>14</v>
      </c>
      <c r="S285" s="39">
        <f t="shared" si="8"/>
        <v>83</v>
      </c>
      <c r="T285" s="34" t="s">
        <v>51</v>
      </c>
      <c r="U285" s="12">
        <f>(((alpha*(speed^3))+(beta*(speed^2))+(ceta*speed))+delta)</f>
        <v>0.18520815720846873</v>
      </c>
      <c r="V285" s="8">
        <f t="shared" si="9"/>
        <v>83</v>
      </c>
    </row>
    <row r="286" spans="1:22">
      <c r="A286" s="34" t="s">
        <v>19</v>
      </c>
      <c r="B286" s="34" t="s">
        <v>64</v>
      </c>
      <c r="C286" s="5" t="s">
        <v>94</v>
      </c>
      <c r="D286" s="35" t="s">
        <v>85</v>
      </c>
      <c r="E286" s="36" t="s">
        <v>17</v>
      </c>
      <c r="F286" s="37">
        <v>100</v>
      </c>
      <c r="G286" s="38">
        <v>0.02</v>
      </c>
      <c r="H286" s="34">
        <v>0.96156549237857991</v>
      </c>
      <c r="I286" s="35">
        <v>-4.7240962139919059E-4</v>
      </c>
      <c r="J286" s="35">
        <v>0.10463719277664317</v>
      </c>
      <c r="K286" s="35">
        <v>-6.7187627817440605</v>
      </c>
      <c r="L286" s="35">
        <v>290.06803941148581</v>
      </c>
      <c r="M286" s="35">
        <v>0</v>
      </c>
      <c r="N286" s="35">
        <v>0</v>
      </c>
      <c r="O286" s="35">
        <v>0</v>
      </c>
      <c r="P286" s="36">
        <v>12</v>
      </c>
      <c r="Q286" s="37">
        <v>83</v>
      </c>
      <c r="R286" s="36">
        <v>14</v>
      </c>
      <c r="S286" s="39">
        <f t="shared" si="8"/>
        <v>83</v>
      </c>
      <c r="T286" s="34" t="s">
        <v>51</v>
      </c>
      <c r="U286" s="12">
        <f>(((alpha*(speed^3))+(beta*(speed^2))+(ceta*speed))+delta)</f>
        <v>183.13866937404453</v>
      </c>
      <c r="V286" s="8">
        <f t="shared" si="9"/>
        <v>83</v>
      </c>
    </row>
    <row r="287" spans="1:22">
      <c r="A287" s="34" t="s">
        <v>19</v>
      </c>
      <c r="B287" s="34" t="s">
        <v>64</v>
      </c>
      <c r="C287" s="5" t="s">
        <v>94</v>
      </c>
      <c r="D287" s="35" t="s">
        <v>85</v>
      </c>
      <c r="E287" s="36" t="s">
        <v>15</v>
      </c>
      <c r="F287" s="37">
        <v>0</v>
      </c>
      <c r="G287" s="38">
        <v>0.04</v>
      </c>
      <c r="H287" s="34">
        <v>0.98226373538800182</v>
      </c>
      <c r="I287" s="35">
        <v>9.1082372842626089</v>
      </c>
      <c r="J287" s="35">
        <v>1.0101047227691946</v>
      </c>
      <c r="K287" s="35">
        <v>-0.77311268918149356</v>
      </c>
      <c r="L287" s="35">
        <v>0</v>
      </c>
      <c r="M287" s="35">
        <v>0</v>
      </c>
      <c r="N287" s="35">
        <v>0</v>
      </c>
      <c r="O287" s="35">
        <v>0</v>
      </c>
      <c r="P287" s="36">
        <v>12</v>
      </c>
      <c r="Q287" s="37">
        <v>83</v>
      </c>
      <c r="R287" s="36">
        <v>0</v>
      </c>
      <c r="S287" s="39">
        <f t="shared" si="8"/>
        <v>83</v>
      </c>
      <c r="T287" s="34" t="s">
        <v>29</v>
      </c>
      <c r="U287" s="12">
        <f>((alpha*(beta^speed))*(speed^ceta))</f>
        <v>0.68894102962738224</v>
      </c>
      <c r="V287" s="8">
        <f t="shared" si="9"/>
        <v>83</v>
      </c>
    </row>
    <row r="288" spans="1:22">
      <c r="A288" s="34" t="s">
        <v>19</v>
      </c>
      <c r="B288" s="34" t="s">
        <v>64</v>
      </c>
      <c r="C288" s="5" t="s">
        <v>94</v>
      </c>
      <c r="D288" s="35" t="s">
        <v>85</v>
      </c>
      <c r="E288" s="36" t="s">
        <v>16</v>
      </c>
      <c r="F288" s="37">
        <v>0</v>
      </c>
      <c r="G288" s="38">
        <v>0.04</v>
      </c>
      <c r="H288" s="34">
        <v>0.95752202113574958</v>
      </c>
      <c r="I288" s="35">
        <v>0.97529072453107091</v>
      </c>
      <c r="J288" s="35">
        <v>0.3590105944832353</v>
      </c>
      <c r="K288" s="35">
        <v>44.078250030512969</v>
      </c>
      <c r="L288" s="35">
        <v>-0.94789432861699041</v>
      </c>
      <c r="M288" s="35">
        <v>0</v>
      </c>
      <c r="N288" s="35">
        <v>0</v>
      </c>
      <c r="O288" s="35">
        <v>0</v>
      </c>
      <c r="P288" s="36">
        <v>12</v>
      </c>
      <c r="Q288" s="37">
        <v>83</v>
      </c>
      <c r="R288" s="36">
        <v>1</v>
      </c>
      <c r="S288" s="39">
        <f t="shared" si="8"/>
        <v>83</v>
      </c>
      <c r="T288" s="34" t="s">
        <v>30</v>
      </c>
      <c r="U288" s="12">
        <f>((alpha*(speed^beta))+(ceta*(speed^delta)))</f>
        <v>5.4340060914280981</v>
      </c>
      <c r="V288" s="8">
        <f t="shared" si="9"/>
        <v>83</v>
      </c>
    </row>
    <row r="289" spans="1:22">
      <c r="A289" s="34" t="s">
        <v>19</v>
      </c>
      <c r="B289" s="34" t="s">
        <v>64</v>
      </c>
      <c r="C289" s="5" t="s">
        <v>94</v>
      </c>
      <c r="D289" s="35" t="s">
        <v>85</v>
      </c>
      <c r="E289" s="36" t="s">
        <v>14</v>
      </c>
      <c r="F289" s="37">
        <v>0</v>
      </c>
      <c r="G289" s="38">
        <v>0.04</v>
      </c>
      <c r="H289" s="34">
        <v>0.98649501722076005</v>
      </c>
      <c r="I289" s="35">
        <v>-1.9509379794568155E-6</v>
      </c>
      <c r="J289" s="35">
        <v>4.1495872715304892E-4</v>
      </c>
      <c r="K289" s="35">
        <v>-2.8498521112118896E-2</v>
      </c>
      <c r="L289" s="35">
        <v>0.85128893785108839</v>
      </c>
      <c r="M289" s="35">
        <v>0</v>
      </c>
      <c r="N289" s="35">
        <v>0</v>
      </c>
      <c r="O289" s="35">
        <v>0</v>
      </c>
      <c r="P289" s="36">
        <v>12</v>
      </c>
      <c r="Q289" s="37">
        <v>83</v>
      </c>
      <c r="R289" s="36">
        <v>14</v>
      </c>
      <c r="S289" s="39">
        <f t="shared" si="8"/>
        <v>83</v>
      </c>
      <c r="T289" s="34" t="s">
        <v>51</v>
      </c>
      <c r="U289" s="12">
        <f>(((alpha*(speed^3))+(beta*(speed^2))+(ceta*speed))+delta)</f>
        <v>0.22904138244290007</v>
      </c>
      <c r="V289" s="8">
        <f t="shared" si="9"/>
        <v>83</v>
      </c>
    </row>
    <row r="290" spans="1:22">
      <c r="A290" s="34" t="s">
        <v>19</v>
      </c>
      <c r="B290" s="34" t="s">
        <v>64</v>
      </c>
      <c r="C290" s="5" t="s">
        <v>94</v>
      </c>
      <c r="D290" s="35" t="s">
        <v>85</v>
      </c>
      <c r="E290" s="36" t="s">
        <v>18</v>
      </c>
      <c r="F290" s="37">
        <v>0</v>
      </c>
      <c r="G290" s="38">
        <v>0.04</v>
      </c>
      <c r="H290" s="34">
        <v>0.96342319900386941</v>
      </c>
      <c r="I290" s="35">
        <v>-3.7986031401713472E-7</v>
      </c>
      <c r="J290" s="35">
        <v>1.2359814811317495E-4</v>
      </c>
      <c r="K290" s="35">
        <v>-9.6598353260642505E-3</v>
      </c>
      <c r="L290" s="35">
        <v>0.35587414000032808</v>
      </c>
      <c r="M290" s="35">
        <v>0</v>
      </c>
      <c r="N290" s="35">
        <v>0</v>
      </c>
      <c r="O290" s="35">
        <v>0</v>
      </c>
      <c r="P290" s="36">
        <v>12</v>
      </c>
      <c r="Q290" s="37">
        <v>83</v>
      </c>
      <c r="R290" s="36">
        <v>14</v>
      </c>
      <c r="S290" s="39">
        <f t="shared" si="8"/>
        <v>83</v>
      </c>
      <c r="T290" s="34" t="s">
        <v>51</v>
      </c>
      <c r="U290" s="12">
        <f>(((alpha*(speed^3))+(beta*(speed^2))+(ceta*speed))+delta)</f>
        <v>0.18837626091774212</v>
      </c>
      <c r="V290" s="8">
        <f t="shared" si="9"/>
        <v>83</v>
      </c>
    </row>
    <row r="291" spans="1:22">
      <c r="A291" s="34" t="s">
        <v>19</v>
      </c>
      <c r="B291" s="34" t="s">
        <v>64</v>
      </c>
      <c r="C291" s="5" t="s">
        <v>94</v>
      </c>
      <c r="D291" s="35" t="s">
        <v>85</v>
      </c>
      <c r="E291" s="36" t="s">
        <v>17</v>
      </c>
      <c r="F291" s="37">
        <v>0</v>
      </c>
      <c r="G291" s="38">
        <v>0.04</v>
      </c>
      <c r="H291" s="34">
        <v>0.96596138060670422</v>
      </c>
      <c r="I291" s="35">
        <v>830.46201570232245</v>
      </c>
      <c r="J291" s="35">
        <v>1.0143655142847343</v>
      </c>
      <c r="K291" s="35">
        <v>-0.6046029547984143</v>
      </c>
      <c r="L291" s="35">
        <v>0</v>
      </c>
      <c r="M291" s="35">
        <v>0</v>
      </c>
      <c r="N291" s="35">
        <v>0</v>
      </c>
      <c r="O291" s="35">
        <v>0</v>
      </c>
      <c r="P291" s="36">
        <v>12</v>
      </c>
      <c r="Q291" s="37">
        <v>83</v>
      </c>
      <c r="R291" s="36">
        <v>0</v>
      </c>
      <c r="S291" s="39">
        <f t="shared" si="8"/>
        <v>83</v>
      </c>
      <c r="T291" s="34" t="s">
        <v>29</v>
      </c>
      <c r="U291" s="12">
        <f>((alpha*(beta^speed))*(speed^ceta))</f>
        <v>187.57760688231883</v>
      </c>
      <c r="V291" s="8">
        <f t="shared" si="9"/>
        <v>83</v>
      </c>
    </row>
    <row r="292" spans="1:22">
      <c r="A292" s="34" t="s">
        <v>19</v>
      </c>
      <c r="B292" s="34" t="s">
        <v>64</v>
      </c>
      <c r="C292" s="5" t="s">
        <v>94</v>
      </c>
      <c r="D292" s="35" t="s">
        <v>85</v>
      </c>
      <c r="E292" s="36" t="s">
        <v>15</v>
      </c>
      <c r="F292" s="37">
        <v>50</v>
      </c>
      <c r="G292" s="38">
        <v>0.04</v>
      </c>
      <c r="H292" s="34">
        <v>0.94824094232135314</v>
      </c>
      <c r="I292" s="35">
        <v>1.2513264822436656</v>
      </c>
      <c r="J292" s="35">
        <v>1.0348011442867229</v>
      </c>
      <c r="K292" s="35">
        <v>-0.34992906451626454</v>
      </c>
      <c r="L292" s="35">
        <v>0</v>
      </c>
      <c r="M292" s="35">
        <v>0</v>
      </c>
      <c r="N292" s="35">
        <v>0</v>
      </c>
      <c r="O292" s="35">
        <v>0</v>
      </c>
      <c r="P292" s="36">
        <v>12</v>
      </c>
      <c r="Q292" s="37">
        <v>77</v>
      </c>
      <c r="R292" s="36">
        <v>13</v>
      </c>
      <c r="S292" s="39">
        <f t="shared" si="8"/>
        <v>77</v>
      </c>
      <c r="T292" s="34" t="s">
        <v>50</v>
      </c>
      <c r="U292" s="12">
        <f>EXP((alpha+(beta/speed))+(ceta*LN(speed)))</f>
        <v>0.7747163554669354</v>
      </c>
      <c r="V292" s="8">
        <f t="shared" si="9"/>
        <v>77</v>
      </c>
    </row>
    <row r="293" spans="1:22">
      <c r="A293" s="34" t="s">
        <v>19</v>
      </c>
      <c r="B293" s="34" t="s">
        <v>64</v>
      </c>
      <c r="C293" s="5" t="s">
        <v>94</v>
      </c>
      <c r="D293" s="35" t="s">
        <v>85</v>
      </c>
      <c r="E293" s="36" t="s">
        <v>16</v>
      </c>
      <c r="F293" s="37">
        <v>50</v>
      </c>
      <c r="G293" s="38">
        <v>0.04</v>
      </c>
      <c r="H293" s="34">
        <v>0.96823268985801558</v>
      </c>
      <c r="I293" s="35">
        <v>48.946165327032283</v>
      </c>
      <c r="J293" s="35">
        <v>-0.99261070939261087</v>
      </c>
      <c r="K293" s="35">
        <v>1.8476046607756389</v>
      </c>
      <c r="L293" s="35">
        <v>0.25590031083797377</v>
      </c>
      <c r="M293" s="35">
        <v>0</v>
      </c>
      <c r="N293" s="35">
        <v>0</v>
      </c>
      <c r="O293" s="35">
        <v>0</v>
      </c>
      <c r="P293" s="36">
        <v>12</v>
      </c>
      <c r="Q293" s="37">
        <v>77</v>
      </c>
      <c r="R293" s="36">
        <v>1</v>
      </c>
      <c r="S293" s="39">
        <f t="shared" si="8"/>
        <v>77</v>
      </c>
      <c r="T293" s="34" t="s">
        <v>30</v>
      </c>
      <c r="U293" s="12">
        <f>((alpha*(speed^beta))+(ceta*(speed^delta)))</f>
        <v>6.2715649557175217</v>
      </c>
      <c r="V293" s="8">
        <f t="shared" si="9"/>
        <v>77</v>
      </c>
    </row>
    <row r="294" spans="1:22">
      <c r="A294" s="34" t="s">
        <v>19</v>
      </c>
      <c r="B294" s="34" t="s">
        <v>64</v>
      </c>
      <c r="C294" s="5" t="s">
        <v>94</v>
      </c>
      <c r="D294" s="35" t="s">
        <v>85</v>
      </c>
      <c r="E294" s="36" t="s">
        <v>14</v>
      </c>
      <c r="F294" s="37">
        <v>50</v>
      </c>
      <c r="G294" s="38">
        <v>0.04</v>
      </c>
      <c r="H294" s="34">
        <v>0.98987364491951502</v>
      </c>
      <c r="I294" s="35">
        <v>0.21591023165505244</v>
      </c>
      <c r="J294" s="35">
        <v>-1.1535727284444051</v>
      </c>
      <c r="K294" s="35">
        <v>0.14548240565652176</v>
      </c>
      <c r="L294" s="35">
        <v>0.83375009975143288</v>
      </c>
      <c r="M294" s="35">
        <v>0</v>
      </c>
      <c r="N294" s="35">
        <v>0</v>
      </c>
      <c r="O294" s="35">
        <v>0</v>
      </c>
      <c r="P294" s="36">
        <v>12</v>
      </c>
      <c r="Q294" s="37">
        <v>77</v>
      </c>
      <c r="R294" s="36">
        <v>8</v>
      </c>
      <c r="S294" s="39">
        <f t="shared" si="8"/>
        <v>77</v>
      </c>
      <c r="T294" s="34" t="s">
        <v>40</v>
      </c>
      <c r="U294" s="12">
        <f>(alpha-(beta*EXP(((-1)*ceta)*(speed^delta))))</f>
        <v>0.2209115401635966</v>
      </c>
      <c r="V294" s="8">
        <f t="shared" si="9"/>
        <v>77</v>
      </c>
    </row>
    <row r="295" spans="1:22">
      <c r="A295" s="34" t="s">
        <v>19</v>
      </c>
      <c r="B295" s="34" t="s">
        <v>64</v>
      </c>
      <c r="C295" s="5" t="s">
        <v>94</v>
      </c>
      <c r="D295" s="35" t="s">
        <v>85</v>
      </c>
      <c r="E295" s="36" t="s">
        <v>18</v>
      </c>
      <c r="F295" s="37">
        <v>50</v>
      </c>
      <c r="G295" s="38">
        <v>0.04</v>
      </c>
      <c r="H295" s="34">
        <v>0.95458826721301004</v>
      </c>
      <c r="I295" s="35">
        <v>1.947688866425944</v>
      </c>
      <c r="J295" s="35">
        <v>0.15900678340588945</v>
      </c>
      <c r="K295" s="35">
        <v>-1.5619218205168844E-3</v>
      </c>
      <c r="L295" s="35">
        <v>0</v>
      </c>
      <c r="M295" s="35">
        <v>0</v>
      </c>
      <c r="N295" s="35">
        <v>0</v>
      </c>
      <c r="O295" s="35">
        <v>0</v>
      </c>
      <c r="P295" s="36">
        <v>12</v>
      </c>
      <c r="Q295" s="37">
        <v>77</v>
      </c>
      <c r="R295" s="36">
        <v>5</v>
      </c>
      <c r="S295" s="39">
        <f t="shared" si="8"/>
        <v>77</v>
      </c>
      <c r="T295" s="34" t="s">
        <v>36</v>
      </c>
      <c r="U295" s="12">
        <f>(1/(((ceta*(speed^2))+(beta*speed))+alpha))</f>
        <v>0.20281603103167631</v>
      </c>
      <c r="V295" s="8">
        <f t="shared" si="9"/>
        <v>77</v>
      </c>
    </row>
    <row r="296" spans="1:22">
      <c r="A296" s="34" t="s">
        <v>19</v>
      </c>
      <c r="B296" s="34" t="s">
        <v>64</v>
      </c>
      <c r="C296" s="5" t="s">
        <v>94</v>
      </c>
      <c r="D296" s="35" t="s">
        <v>85</v>
      </c>
      <c r="E296" s="36" t="s">
        <v>17</v>
      </c>
      <c r="F296" s="37">
        <v>50</v>
      </c>
      <c r="G296" s="38">
        <v>0.04</v>
      </c>
      <c r="H296" s="34">
        <v>0.96761944312762393</v>
      </c>
      <c r="I296" s="35">
        <v>754.21553262451494</v>
      </c>
      <c r="J296" s="35">
        <v>1.0114809325419318</v>
      </c>
      <c r="K296" s="35">
        <v>-0.49826398127331589</v>
      </c>
      <c r="L296" s="35">
        <v>0</v>
      </c>
      <c r="M296" s="35">
        <v>0</v>
      </c>
      <c r="N296" s="35">
        <v>0</v>
      </c>
      <c r="O296" s="35">
        <v>0</v>
      </c>
      <c r="P296" s="36">
        <v>12</v>
      </c>
      <c r="Q296" s="37">
        <v>77</v>
      </c>
      <c r="R296" s="36">
        <v>0</v>
      </c>
      <c r="S296" s="39">
        <f t="shared" si="8"/>
        <v>77</v>
      </c>
      <c r="T296" s="34" t="s">
        <v>29</v>
      </c>
      <c r="U296" s="12">
        <f>((alpha*(beta^speed))*(speed^ceta))</f>
        <v>208.57776755545913</v>
      </c>
      <c r="V296" s="8">
        <f t="shared" si="9"/>
        <v>77</v>
      </c>
    </row>
    <row r="297" spans="1:22">
      <c r="A297" s="34" t="s">
        <v>19</v>
      </c>
      <c r="B297" s="34" t="s">
        <v>64</v>
      </c>
      <c r="C297" s="5" t="s">
        <v>94</v>
      </c>
      <c r="D297" s="35" t="s">
        <v>85</v>
      </c>
      <c r="E297" s="36" t="s">
        <v>15</v>
      </c>
      <c r="F297" s="37">
        <v>100</v>
      </c>
      <c r="G297" s="38">
        <v>0.04</v>
      </c>
      <c r="H297" s="34">
        <v>0.91910935800139038</v>
      </c>
      <c r="I297" s="35">
        <v>-1.4750969206539606E-5</v>
      </c>
      <c r="J297" s="35">
        <v>1.8578066356095568E-3</v>
      </c>
      <c r="K297" s="35">
        <v>-8.1905644566297522E-2</v>
      </c>
      <c r="L297" s="35">
        <v>2.5397481712698569</v>
      </c>
      <c r="M297" s="35">
        <v>0</v>
      </c>
      <c r="N297" s="35">
        <v>0</v>
      </c>
      <c r="O297" s="35">
        <v>0</v>
      </c>
      <c r="P297" s="36">
        <v>12</v>
      </c>
      <c r="Q297" s="37">
        <v>69</v>
      </c>
      <c r="R297" s="36">
        <v>14</v>
      </c>
      <c r="S297" s="39">
        <f t="shared" si="8"/>
        <v>69</v>
      </c>
      <c r="T297" s="34" t="s">
        <v>51</v>
      </c>
      <c r="U297" s="12">
        <f>(((alpha*(speed^3))+(beta*(speed^2))+(ceta*speed))+delta)</f>
        <v>0.88744994526130894</v>
      </c>
      <c r="V297" s="8">
        <f t="shared" si="9"/>
        <v>69</v>
      </c>
    </row>
    <row r="298" spans="1:22">
      <c r="A298" s="34" t="s">
        <v>19</v>
      </c>
      <c r="B298" s="34" t="s">
        <v>64</v>
      </c>
      <c r="C298" s="5" t="s">
        <v>94</v>
      </c>
      <c r="D298" s="35" t="s">
        <v>85</v>
      </c>
      <c r="E298" s="36" t="s">
        <v>16</v>
      </c>
      <c r="F298" s="37">
        <v>100</v>
      </c>
      <c r="G298" s="38">
        <v>0.04</v>
      </c>
      <c r="H298" s="34">
        <v>0.9736650466815624</v>
      </c>
      <c r="I298" s="35">
        <v>7.016977341619608</v>
      </c>
      <c r="J298" s="35">
        <v>14.614180235390686</v>
      </c>
      <c r="K298" s="35">
        <v>-6.1450331801851501</v>
      </c>
      <c r="L298" s="35">
        <v>-3.6361765212097734</v>
      </c>
      <c r="M298" s="35">
        <v>0.41219107649235753</v>
      </c>
      <c r="N298" s="35">
        <v>0</v>
      </c>
      <c r="O298" s="35">
        <v>0</v>
      </c>
      <c r="P298" s="36">
        <v>12</v>
      </c>
      <c r="Q298" s="37">
        <v>69</v>
      </c>
      <c r="R298" s="36">
        <v>10</v>
      </c>
      <c r="S298" s="39">
        <f t="shared" si="8"/>
        <v>69</v>
      </c>
      <c r="T298" s="34" t="s">
        <v>44</v>
      </c>
      <c r="U298" s="12">
        <f>(alpha+(beta/(1+EXP((((-1)*ceta)+(delta*LN(speed)))+(epsilon*speed)))))</f>
        <v>7.0169774093137294</v>
      </c>
      <c r="V298" s="8">
        <f t="shared" si="9"/>
        <v>69</v>
      </c>
    </row>
    <row r="299" spans="1:22">
      <c r="A299" s="34" t="s">
        <v>19</v>
      </c>
      <c r="B299" s="34" t="s">
        <v>64</v>
      </c>
      <c r="C299" s="5" t="s">
        <v>94</v>
      </c>
      <c r="D299" s="35" t="s">
        <v>85</v>
      </c>
      <c r="E299" s="36" t="s">
        <v>14</v>
      </c>
      <c r="F299" s="37">
        <v>100</v>
      </c>
      <c r="G299" s="38">
        <v>0.04</v>
      </c>
      <c r="H299" s="34">
        <v>0.98804269199339256</v>
      </c>
      <c r="I299" s="35">
        <v>3.7067390504618878</v>
      </c>
      <c r="J299" s="35">
        <v>1.0065944572401488</v>
      </c>
      <c r="K299" s="35">
        <v>-0.77590604764350157</v>
      </c>
      <c r="L299" s="35">
        <v>0</v>
      </c>
      <c r="M299" s="35">
        <v>0</v>
      </c>
      <c r="N299" s="35">
        <v>0</v>
      </c>
      <c r="O299" s="35">
        <v>0</v>
      </c>
      <c r="P299" s="36">
        <v>12</v>
      </c>
      <c r="Q299" s="37">
        <v>69</v>
      </c>
      <c r="R299" s="36">
        <v>0</v>
      </c>
      <c r="S299" s="39">
        <f t="shared" si="8"/>
        <v>69</v>
      </c>
      <c r="T299" s="34" t="s">
        <v>29</v>
      </c>
      <c r="U299" s="12">
        <f>((alpha*(beta^speed))*(speed^ceta))</f>
        <v>0.21836386560584015</v>
      </c>
      <c r="V299" s="8">
        <f t="shared" si="9"/>
        <v>69</v>
      </c>
    </row>
    <row r="300" spans="1:22">
      <c r="A300" s="34" t="s">
        <v>19</v>
      </c>
      <c r="B300" s="34" t="s">
        <v>64</v>
      </c>
      <c r="C300" s="5" t="s">
        <v>94</v>
      </c>
      <c r="D300" s="35" t="s">
        <v>85</v>
      </c>
      <c r="E300" s="36" t="s">
        <v>18</v>
      </c>
      <c r="F300" s="37">
        <v>100</v>
      </c>
      <c r="G300" s="38">
        <v>0.04</v>
      </c>
      <c r="H300" s="34">
        <v>0.93483598399856394</v>
      </c>
      <c r="I300" s="35">
        <v>1.1027341671094555</v>
      </c>
      <c r="J300" s="35">
        <v>1.0111609258774863</v>
      </c>
      <c r="K300" s="35">
        <v>-0.57692780237046148</v>
      </c>
      <c r="L300" s="35">
        <v>0</v>
      </c>
      <c r="M300" s="35">
        <v>0</v>
      </c>
      <c r="N300" s="35">
        <v>0</v>
      </c>
      <c r="O300" s="35">
        <v>0</v>
      </c>
      <c r="P300" s="36">
        <v>12</v>
      </c>
      <c r="Q300" s="37">
        <v>69</v>
      </c>
      <c r="R300" s="36">
        <v>0</v>
      </c>
      <c r="S300" s="39">
        <f t="shared" si="8"/>
        <v>69</v>
      </c>
      <c r="T300" s="34" t="s">
        <v>29</v>
      </c>
      <c r="U300" s="12">
        <f>((alpha*(beta^speed))*(speed^ceta))</f>
        <v>0.20615169492415553</v>
      </c>
      <c r="V300" s="8">
        <f t="shared" si="9"/>
        <v>69</v>
      </c>
    </row>
    <row r="301" spans="1:22">
      <c r="A301" s="34" t="s">
        <v>19</v>
      </c>
      <c r="B301" s="34" t="s">
        <v>64</v>
      </c>
      <c r="C301" s="5" t="s">
        <v>94</v>
      </c>
      <c r="D301" s="35" t="s">
        <v>85</v>
      </c>
      <c r="E301" s="36" t="s">
        <v>17</v>
      </c>
      <c r="F301" s="37">
        <v>100</v>
      </c>
      <c r="G301" s="38">
        <v>0.04</v>
      </c>
      <c r="H301" s="34">
        <v>0.9756387094427581</v>
      </c>
      <c r="I301" s="35">
        <v>679.72184160604604</v>
      </c>
      <c r="J301" s="35">
        <v>1.0081168868278134</v>
      </c>
      <c r="K301" s="35">
        <v>-0.39344014358108875</v>
      </c>
      <c r="L301" s="35">
        <v>0</v>
      </c>
      <c r="M301" s="35">
        <v>0</v>
      </c>
      <c r="N301" s="35">
        <v>0</v>
      </c>
      <c r="O301" s="35">
        <v>0</v>
      </c>
      <c r="P301" s="36">
        <v>12</v>
      </c>
      <c r="Q301" s="37">
        <v>69</v>
      </c>
      <c r="R301" s="36">
        <v>0</v>
      </c>
      <c r="S301" s="39">
        <f t="shared" si="8"/>
        <v>69</v>
      </c>
      <c r="T301" s="34" t="s">
        <v>29</v>
      </c>
      <c r="U301" s="12">
        <f>((alpha*(beta^speed))*(speed^ceta))</f>
        <v>224.44273810000561</v>
      </c>
      <c r="V301" s="8">
        <f t="shared" si="9"/>
        <v>69</v>
      </c>
    </row>
    <row r="302" spans="1:22">
      <c r="A302" s="34" t="s">
        <v>19</v>
      </c>
      <c r="B302" s="34" t="s">
        <v>64</v>
      </c>
      <c r="C302" s="5" t="s">
        <v>94</v>
      </c>
      <c r="D302" s="35" t="s">
        <v>85</v>
      </c>
      <c r="E302" s="36" t="s">
        <v>15</v>
      </c>
      <c r="F302" s="37">
        <v>0</v>
      </c>
      <c r="G302" s="38">
        <v>0.06</v>
      </c>
      <c r="H302" s="34">
        <v>0.95672677947612772</v>
      </c>
      <c r="I302" s="35">
        <v>3.2344454368007578</v>
      </c>
      <c r="J302" s="35">
        <v>-0.32535966203227579</v>
      </c>
      <c r="K302" s="35">
        <v>16527.437263399046</v>
      </c>
      <c r="L302" s="35">
        <v>-4.599006623412218</v>
      </c>
      <c r="M302" s="35">
        <v>0</v>
      </c>
      <c r="N302" s="35">
        <v>0</v>
      </c>
      <c r="O302" s="35">
        <v>0</v>
      </c>
      <c r="P302" s="36">
        <v>12</v>
      </c>
      <c r="Q302" s="37">
        <v>75</v>
      </c>
      <c r="R302" s="36">
        <v>1</v>
      </c>
      <c r="S302" s="39">
        <f t="shared" si="8"/>
        <v>75</v>
      </c>
      <c r="T302" s="34" t="s">
        <v>30</v>
      </c>
      <c r="U302" s="12">
        <f>((alpha*(speed^beta))+(ceta*(speed^delta)))</f>
        <v>0.79387486091327686</v>
      </c>
      <c r="V302" s="8">
        <f t="shared" si="9"/>
        <v>75</v>
      </c>
    </row>
    <row r="303" spans="1:22">
      <c r="A303" s="34" t="s">
        <v>19</v>
      </c>
      <c r="B303" s="34" t="s">
        <v>64</v>
      </c>
      <c r="C303" s="5" t="s">
        <v>94</v>
      </c>
      <c r="D303" s="35" t="s">
        <v>85</v>
      </c>
      <c r="E303" s="36" t="s">
        <v>16</v>
      </c>
      <c r="F303" s="37">
        <v>0</v>
      </c>
      <c r="G303" s="38">
        <v>0.06</v>
      </c>
      <c r="H303" s="34">
        <v>0.97527698793926176</v>
      </c>
      <c r="I303" s="35">
        <v>2.1318538103658322</v>
      </c>
      <c r="J303" s="35">
        <v>0.23768786629375202</v>
      </c>
      <c r="K303" s="35">
        <v>53.308244748741849</v>
      </c>
      <c r="L303" s="35">
        <v>-1.0484524709790433</v>
      </c>
      <c r="M303" s="35">
        <v>0</v>
      </c>
      <c r="N303" s="35">
        <v>0</v>
      </c>
      <c r="O303" s="35">
        <v>0</v>
      </c>
      <c r="P303" s="36">
        <v>12</v>
      </c>
      <c r="Q303" s="37">
        <v>75</v>
      </c>
      <c r="R303" s="36">
        <v>1</v>
      </c>
      <c r="S303" s="39">
        <f t="shared" si="8"/>
        <v>75</v>
      </c>
      <c r="T303" s="34" t="s">
        <v>30</v>
      </c>
      <c r="U303" s="12">
        <f>((alpha*(speed^beta))+(ceta*(speed^delta)))</f>
        <v>6.5255103210169549</v>
      </c>
      <c r="V303" s="8">
        <f t="shared" si="9"/>
        <v>75</v>
      </c>
    </row>
    <row r="304" spans="1:22">
      <c r="A304" s="34" t="s">
        <v>19</v>
      </c>
      <c r="B304" s="34" t="s">
        <v>64</v>
      </c>
      <c r="C304" s="5" t="s">
        <v>94</v>
      </c>
      <c r="D304" s="35" t="s">
        <v>85</v>
      </c>
      <c r="E304" s="36" t="s">
        <v>14</v>
      </c>
      <c r="F304" s="37">
        <v>0</v>
      </c>
      <c r="G304" s="38">
        <v>0.06</v>
      </c>
      <c r="H304" s="34">
        <v>0.99161936964626984</v>
      </c>
      <c r="I304" s="35">
        <v>5.0104405200247069</v>
      </c>
      <c r="J304" s="35">
        <v>1.01053465520146</v>
      </c>
      <c r="K304" s="35">
        <v>-0.90268872828817937</v>
      </c>
      <c r="L304" s="35">
        <v>0</v>
      </c>
      <c r="M304" s="35">
        <v>0</v>
      </c>
      <c r="N304" s="35">
        <v>0</v>
      </c>
      <c r="O304" s="35">
        <v>0</v>
      </c>
      <c r="P304" s="36">
        <v>12</v>
      </c>
      <c r="Q304" s="37">
        <v>75</v>
      </c>
      <c r="R304" s="36">
        <v>0</v>
      </c>
      <c r="S304" s="39">
        <f t="shared" si="8"/>
        <v>75</v>
      </c>
      <c r="T304" s="34" t="s">
        <v>29</v>
      </c>
      <c r="U304" s="12">
        <f>((alpha*(beta^speed))*(speed^ceta))</f>
        <v>0.22316193904654835</v>
      </c>
      <c r="V304" s="8">
        <f t="shared" si="9"/>
        <v>75</v>
      </c>
    </row>
    <row r="305" spans="1:28">
      <c r="A305" s="34" t="s">
        <v>19</v>
      </c>
      <c r="B305" s="34" t="s">
        <v>64</v>
      </c>
      <c r="C305" s="5" t="s">
        <v>94</v>
      </c>
      <c r="D305" s="35" t="s">
        <v>85</v>
      </c>
      <c r="E305" s="36" t="s">
        <v>18</v>
      </c>
      <c r="F305" s="37">
        <v>0</v>
      </c>
      <c r="G305" s="38">
        <v>0.06</v>
      </c>
      <c r="H305" s="34">
        <v>0.95968421120659186</v>
      </c>
      <c r="I305" s="35">
        <v>1.6668378481883253</v>
      </c>
      <c r="J305" s="35">
        <v>1.0186818611219939</v>
      </c>
      <c r="K305" s="35">
        <v>-0.81461263832360786</v>
      </c>
      <c r="L305" s="35">
        <v>0</v>
      </c>
      <c r="M305" s="35">
        <v>0</v>
      </c>
      <c r="N305" s="35">
        <v>0</v>
      </c>
      <c r="O305" s="35">
        <v>0</v>
      </c>
      <c r="P305" s="36">
        <v>12</v>
      </c>
      <c r="Q305" s="37">
        <v>75</v>
      </c>
      <c r="R305" s="36">
        <v>0</v>
      </c>
      <c r="S305" s="39">
        <f t="shared" si="8"/>
        <v>75</v>
      </c>
      <c r="T305" s="34" t="s">
        <v>29</v>
      </c>
      <c r="U305" s="12">
        <f>((alpha*(beta^speed))*(speed^ceta))</f>
        <v>0.19830685710433968</v>
      </c>
      <c r="V305" s="8">
        <f t="shared" si="9"/>
        <v>75</v>
      </c>
    </row>
    <row r="306" spans="1:28">
      <c r="A306" s="34" t="s">
        <v>19</v>
      </c>
      <c r="B306" s="34" t="s">
        <v>64</v>
      </c>
      <c r="C306" s="5" t="s">
        <v>94</v>
      </c>
      <c r="D306" s="35" t="s">
        <v>85</v>
      </c>
      <c r="E306" s="36" t="s">
        <v>17</v>
      </c>
      <c r="F306" s="37">
        <v>0</v>
      </c>
      <c r="G306" s="38">
        <v>0.06</v>
      </c>
      <c r="H306" s="34">
        <v>0.97610413633022364</v>
      </c>
      <c r="I306" s="35">
        <v>744.43532081016485</v>
      </c>
      <c r="J306" s="35">
        <v>1.0115736785385965</v>
      </c>
      <c r="K306" s="35">
        <v>-0.48793824783873246</v>
      </c>
      <c r="L306" s="35">
        <v>0</v>
      </c>
      <c r="M306" s="35">
        <v>0</v>
      </c>
      <c r="N306" s="35">
        <v>0</v>
      </c>
      <c r="O306" s="35">
        <v>0</v>
      </c>
      <c r="P306" s="36">
        <v>12</v>
      </c>
      <c r="Q306" s="37">
        <v>75</v>
      </c>
      <c r="R306" s="36">
        <v>0</v>
      </c>
      <c r="S306" s="39">
        <f t="shared" si="8"/>
        <v>75</v>
      </c>
      <c r="T306" s="34" t="s">
        <v>29</v>
      </c>
      <c r="U306" s="12">
        <f>((alpha*(beta^speed))*(speed^ceta))</f>
        <v>214.64802106455119</v>
      </c>
      <c r="V306" s="8">
        <f t="shared" si="9"/>
        <v>75</v>
      </c>
    </row>
    <row r="307" spans="1:28">
      <c r="A307" s="34" t="s">
        <v>19</v>
      </c>
      <c r="B307" s="34" t="s">
        <v>64</v>
      </c>
      <c r="C307" s="5" t="s">
        <v>94</v>
      </c>
      <c r="D307" s="35" t="s">
        <v>85</v>
      </c>
      <c r="E307" s="36" t="s">
        <v>15</v>
      </c>
      <c r="F307" s="37">
        <v>50</v>
      </c>
      <c r="G307" s="38">
        <v>0.06</v>
      </c>
      <c r="H307" s="34">
        <v>0.63140525166331529</v>
      </c>
      <c r="I307" s="35">
        <v>1.4120652113056043</v>
      </c>
      <c r="J307" s="35">
        <v>0.58347578303411352</v>
      </c>
      <c r="K307" s="35">
        <v>-29.283953564364829</v>
      </c>
      <c r="L307" s="35">
        <v>-23.005432291009964</v>
      </c>
      <c r="M307" s="35">
        <v>2.2291492998398894</v>
      </c>
      <c r="N307" s="35">
        <v>0</v>
      </c>
      <c r="O307" s="35">
        <v>0</v>
      </c>
      <c r="P307" s="36">
        <v>12</v>
      </c>
      <c r="Q307" s="37">
        <v>62</v>
      </c>
      <c r="R307" s="36">
        <v>10</v>
      </c>
      <c r="S307" s="39">
        <f t="shared" si="8"/>
        <v>62</v>
      </c>
      <c r="T307" s="34" t="s">
        <v>44</v>
      </c>
      <c r="U307" s="12">
        <f>(alpha+(beta/(1+EXP((((-1)*ceta)+(delta*LN(speed)))+(epsilon*speed)))))</f>
        <v>1.4120652113056043</v>
      </c>
      <c r="V307" s="8">
        <f t="shared" si="9"/>
        <v>62</v>
      </c>
    </row>
    <row r="308" spans="1:28">
      <c r="A308" s="34" t="s">
        <v>19</v>
      </c>
      <c r="B308" s="34" t="s">
        <v>64</v>
      </c>
      <c r="C308" s="5" t="s">
        <v>94</v>
      </c>
      <c r="D308" s="35" t="s">
        <v>85</v>
      </c>
      <c r="E308" s="36" t="s">
        <v>16</v>
      </c>
      <c r="F308" s="37">
        <v>50</v>
      </c>
      <c r="G308" s="38">
        <v>0.06</v>
      </c>
      <c r="H308" s="34">
        <v>0.98237962132351142</v>
      </c>
      <c r="I308" s="35">
        <v>3.2493591203195198</v>
      </c>
      <c r="J308" s="35">
        <v>0.18507084625563211</v>
      </c>
      <c r="K308" s="35">
        <v>61.717475287119953</v>
      </c>
      <c r="L308" s="35">
        <v>-1.0875216274296327</v>
      </c>
      <c r="M308" s="35">
        <v>0</v>
      </c>
      <c r="N308" s="35">
        <v>0</v>
      </c>
      <c r="O308" s="35">
        <v>0</v>
      </c>
      <c r="P308" s="36">
        <v>12</v>
      </c>
      <c r="Q308" s="37">
        <v>62</v>
      </c>
      <c r="R308" s="36">
        <v>1</v>
      </c>
      <c r="S308" s="39">
        <f t="shared" si="8"/>
        <v>62</v>
      </c>
      <c r="T308" s="34" t="s">
        <v>30</v>
      </c>
      <c r="U308" s="12">
        <f>((alpha*(speed^beta))+(ceta*(speed^delta)))</f>
        <v>7.6682203776242517</v>
      </c>
      <c r="V308" s="8">
        <f t="shared" si="9"/>
        <v>62</v>
      </c>
    </row>
    <row r="309" spans="1:28">
      <c r="A309" s="34" t="s">
        <v>19</v>
      </c>
      <c r="B309" s="34" t="s">
        <v>64</v>
      </c>
      <c r="C309" s="5" t="s">
        <v>94</v>
      </c>
      <c r="D309" s="35" t="s">
        <v>85</v>
      </c>
      <c r="E309" s="36" t="s">
        <v>14</v>
      </c>
      <c r="F309" s="37">
        <v>50</v>
      </c>
      <c r="G309" s="38">
        <v>0.06</v>
      </c>
      <c r="H309" s="34">
        <v>0.98875428352822092</v>
      </c>
      <c r="I309" s="35">
        <v>-0.30617359336029909</v>
      </c>
      <c r="J309" s="35">
        <v>0.22453780733109258</v>
      </c>
      <c r="K309" s="35">
        <v>1.696660525874949</v>
      </c>
      <c r="L309" s="35">
        <v>0</v>
      </c>
      <c r="M309" s="35">
        <v>0</v>
      </c>
      <c r="N309" s="35">
        <v>0</v>
      </c>
      <c r="O309" s="35">
        <v>0</v>
      </c>
      <c r="P309" s="36">
        <v>12</v>
      </c>
      <c r="Q309" s="37">
        <v>62</v>
      </c>
      <c r="R309" s="36">
        <v>2</v>
      </c>
      <c r="S309" s="39">
        <f t="shared" si="8"/>
        <v>62</v>
      </c>
      <c r="T309" s="34" t="s">
        <v>31</v>
      </c>
      <c r="U309" s="12">
        <f>((alpha+(beta*speed))^((-1)/ceta))</f>
        <v>0.21459254198182698</v>
      </c>
      <c r="V309" s="8">
        <f t="shared" si="9"/>
        <v>62</v>
      </c>
    </row>
    <row r="310" spans="1:28">
      <c r="A310" s="34" t="s">
        <v>19</v>
      </c>
      <c r="B310" s="34" t="s">
        <v>64</v>
      </c>
      <c r="C310" s="5" t="s">
        <v>94</v>
      </c>
      <c r="D310" s="35" t="s">
        <v>85</v>
      </c>
      <c r="E310" s="36" t="s">
        <v>18</v>
      </c>
      <c r="F310" s="37">
        <v>50</v>
      </c>
      <c r="G310" s="38">
        <v>0.06</v>
      </c>
      <c r="H310" s="34">
        <v>0.94575065495538257</v>
      </c>
      <c r="I310" s="35">
        <v>-14158734.97024022</v>
      </c>
      <c r="J310" s="35">
        <v>1273813.5228898413</v>
      </c>
      <c r="K310" s="35">
        <v>11.574868148440563</v>
      </c>
      <c r="L310" s="35">
        <v>0</v>
      </c>
      <c r="M310" s="35">
        <v>0</v>
      </c>
      <c r="N310" s="35">
        <v>0</v>
      </c>
      <c r="O310" s="35">
        <v>0</v>
      </c>
      <c r="P310" s="36">
        <v>12</v>
      </c>
      <c r="Q310" s="37">
        <v>62</v>
      </c>
      <c r="R310" s="36">
        <v>2</v>
      </c>
      <c r="S310" s="39">
        <f t="shared" si="8"/>
        <v>62</v>
      </c>
      <c r="T310" s="34" t="s">
        <v>31</v>
      </c>
      <c r="U310" s="12">
        <f>((alpha+(beta*speed))^((-1)/ceta))</f>
        <v>0.21140534916165329</v>
      </c>
      <c r="V310" s="8">
        <f t="shared" si="9"/>
        <v>62</v>
      </c>
    </row>
    <row r="311" spans="1:28">
      <c r="A311" s="34" t="s">
        <v>19</v>
      </c>
      <c r="B311" s="34" t="s">
        <v>64</v>
      </c>
      <c r="C311" s="5" t="s">
        <v>94</v>
      </c>
      <c r="D311" s="35" t="s">
        <v>85</v>
      </c>
      <c r="E311" s="36" t="s">
        <v>17</v>
      </c>
      <c r="F311" s="37">
        <v>50</v>
      </c>
      <c r="G311" s="38">
        <v>0.06</v>
      </c>
      <c r="H311" s="34">
        <v>0.98700807558716641</v>
      </c>
      <c r="I311" s="35">
        <v>626.27706672636657</v>
      </c>
      <c r="J311" s="35">
        <v>1.0062325945682993</v>
      </c>
      <c r="K311" s="35">
        <v>-0.33128417146237715</v>
      </c>
      <c r="L311" s="35">
        <v>0</v>
      </c>
      <c r="M311" s="35">
        <v>0</v>
      </c>
      <c r="N311" s="35">
        <v>0</v>
      </c>
      <c r="O311" s="35">
        <v>0</v>
      </c>
      <c r="P311" s="36">
        <v>12</v>
      </c>
      <c r="Q311" s="37">
        <v>62</v>
      </c>
      <c r="R311" s="36">
        <v>0</v>
      </c>
      <c r="S311" s="39">
        <f t="shared" si="8"/>
        <v>62</v>
      </c>
      <c r="T311" s="34" t="s">
        <v>29</v>
      </c>
      <c r="U311" s="12">
        <f>((alpha*(beta^speed))*(speed^ceta))</f>
        <v>234.57144658126828</v>
      </c>
      <c r="V311" s="8">
        <f t="shared" si="9"/>
        <v>62</v>
      </c>
    </row>
    <row r="312" spans="1:28">
      <c r="A312" s="34" t="s">
        <v>19</v>
      </c>
      <c r="B312" s="34" t="s">
        <v>64</v>
      </c>
      <c r="C312" s="5" t="s">
        <v>94</v>
      </c>
      <c r="D312" s="35" t="s">
        <v>85</v>
      </c>
      <c r="E312" s="36" t="s">
        <v>15</v>
      </c>
      <c r="F312" s="37">
        <v>100</v>
      </c>
      <c r="G312" s="38">
        <v>0.06</v>
      </c>
      <c r="H312" s="34">
        <v>0.98420898894062403</v>
      </c>
      <c r="I312" s="35">
        <v>6.7032480673751422</v>
      </c>
      <c r="J312" s="35">
        <v>0.99486515974979506</v>
      </c>
      <c r="K312" s="35">
        <v>-0.41487281151394517</v>
      </c>
      <c r="L312" s="35">
        <v>0</v>
      </c>
      <c r="M312" s="35">
        <v>0</v>
      </c>
      <c r="N312" s="35">
        <v>0</v>
      </c>
      <c r="O312" s="35">
        <v>0</v>
      </c>
      <c r="P312" s="36">
        <v>12</v>
      </c>
      <c r="Q312" s="37">
        <v>51</v>
      </c>
      <c r="R312" s="36">
        <v>0</v>
      </c>
      <c r="S312" s="39">
        <f t="shared" si="8"/>
        <v>51</v>
      </c>
      <c r="T312" s="34" t="s">
        <v>29</v>
      </c>
      <c r="U312" s="12">
        <f>((alpha*(beta^speed))*(speed^ceta))</f>
        <v>1.0088722565153525</v>
      </c>
      <c r="V312" s="8">
        <f t="shared" si="9"/>
        <v>51</v>
      </c>
    </row>
    <row r="313" spans="1:28">
      <c r="A313" s="34" t="s">
        <v>19</v>
      </c>
      <c r="B313" s="34" t="s">
        <v>64</v>
      </c>
      <c r="C313" s="5" t="s">
        <v>94</v>
      </c>
      <c r="D313" s="35" t="s">
        <v>85</v>
      </c>
      <c r="E313" s="36" t="s">
        <v>16</v>
      </c>
      <c r="F313" s="37">
        <v>100</v>
      </c>
      <c r="G313" s="38">
        <v>0.06</v>
      </c>
      <c r="H313" s="34">
        <v>0.99497381468533774</v>
      </c>
      <c r="I313" s="35">
        <v>-7.9704001521293692E-5</v>
      </c>
      <c r="J313" s="35">
        <v>9.339563227544893E-3</v>
      </c>
      <c r="K313" s="35">
        <v>-0.38622358476863433</v>
      </c>
      <c r="L313" s="35">
        <v>14.077519298871106</v>
      </c>
      <c r="M313" s="35">
        <v>0</v>
      </c>
      <c r="N313" s="35">
        <v>0</v>
      </c>
      <c r="O313" s="35">
        <v>0</v>
      </c>
      <c r="P313" s="36">
        <v>12</v>
      </c>
      <c r="Q313" s="37">
        <v>51</v>
      </c>
      <c r="R313" s="36">
        <v>14</v>
      </c>
      <c r="S313" s="39">
        <f t="shared" si="8"/>
        <v>51</v>
      </c>
      <c r="T313" s="34" t="s">
        <v>51</v>
      </c>
      <c r="U313" s="12">
        <f>(((alpha*(speed^3))+(beta*(speed^2))+(ceta*speed))+delta)</f>
        <v>8.0995049247138926</v>
      </c>
      <c r="V313" s="8">
        <f t="shared" si="9"/>
        <v>51</v>
      </c>
    </row>
    <row r="314" spans="1:28">
      <c r="A314" s="34" t="s">
        <v>19</v>
      </c>
      <c r="B314" s="34" t="s">
        <v>64</v>
      </c>
      <c r="C314" s="5" t="s">
        <v>94</v>
      </c>
      <c r="D314" s="35" t="s">
        <v>85</v>
      </c>
      <c r="E314" s="36" t="s">
        <v>14</v>
      </c>
      <c r="F314" s="37">
        <v>100</v>
      </c>
      <c r="G314" s="38">
        <v>0.06</v>
      </c>
      <c r="H314" s="34">
        <v>0.98554575894005003</v>
      </c>
      <c r="I314" s="35">
        <v>810.55143078776882</v>
      </c>
      <c r="J314" s="35">
        <v>-3.3658824588728966</v>
      </c>
      <c r="K314" s="35">
        <v>0.49909834824810462</v>
      </c>
      <c r="L314" s="35">
        <v>-6.4998682354385232E-2</v>
      </c>
      <c r="M314" s="35">
        <v>0</v>
      </c>
      <c r="N314" s="35">
        <v>0</v>
      </c>
      <c r="O314" s="35">
        <v>0</v>
      </c>
      <c r="P314" s="36">
        <v>12</v>
      </c>
      <c r="Q314" s="37">
        <v>51</v>
      </c>
      <c r="R314" s="36">
        <v>1</v>
      </c>
      <c r="S314" s="39">
        <f t="shared" si="8"/>
        <v>51</v>
      </c>
      <c r="T314" s="34" t="s">
        <v>30</v>
      </c>
      <c r="U314" s="12">
        <f>((alpha*(speed^beta))+(ceta*(speed^delta)))</f>
        <v>0.38799144542718611</v>
      </c>
      <c r="V314" s="8">
        <f t="shared" si="9"/>
        <v>51</v>
      </c>
    </row>
    <row r="315" spans="1:28">
      <c r="A315" s="34" t="s">
        <v>19</v>
      </c>
      <c r="B315" s="34" t="s">
        <v>64</v>
      </c>
      <c r="C315" s="5" t="s">
        <v>94</v>
      </c>
      <c r="D315" s="35" t="s">
        <v>85</v>
      </c>
      <c r="E315" s="36" t="s">
        <v>18</v>
      </c>
      <c r="F315" s="37">
        <v>100</v>
      </c>
      <c r="G315" s="38">
        <v>0.06</v>
      </c>
      <c r="H315" s="34">
        <v>0.80866859089122045</v>
      </c>
      <c r="I315" s="35">
        <v>0.27822107199665647</v>
      </c>
      <c r="J315" s="35">
        <v>-304.3388850967653</v>
      </c>
      <c r="K315" s="35">
        <v>3.6511035349345407</v>
      </c>
      <c r="L315" s="35">
        <v>0.34565320947581657</v>
      </c>
      <c r="M315" s="35">
        <v>0</v>
      </c>
      <c r="N315" s="35">
        <v>0</v>
      </c>
      <c r="O315" s="35">
        <v>0</v>
      </c>
      <c r="P315" s="36">
        <v>12</v>
      </c>
      <c r="Q315" s="37">
        <v>51</v>
      </c>
      <c r="R315" s="36">
        <v>8</v>
      </c>
      <c r="S315" s="39">
        <f t="shared" si="8"/>
        <v>51</v>
      </c>
      <c r="T315" s="34" t="s">
        <v>40</v>
      </c>
      <c r="U315" s="12">
        <f>(alpha-(beta*EXP(((-1)*ceta)*(speed^delta))))</f>
        <v>0.27842582026766777</v>
      </c>
      <c r="V315" s="8">
        <f t="shared" si="9"/>
        <v>51</v>
      </c>
    </row>
    <row r="316" spans="1:28">
      <c r="A316" s="34" t="s">
        <v>19</v>
      </c>
      <c r="B316" s="34" t="s">
        <v>64</v>
      </c>
      <c r="C316" s="5" t="s">
        <v>94</v>
      </c>
      <c r="D316" s="35" t="s">
        <v>85</v>
      </c>
      <c r="E316" s="36" t="s">
        <v>17</v>
      </c>
      <c r="F316" s="37">
        <v>100</v>
      </c>
      <c r="G316" s="38">
        <v>0.06</v>
      </c>
      <c r="H316" s="34">
        <v>0.97294876503473704</v>
      </c>
      <c r="I316" s="35">
        <v>5.4022867023731482</v>
      </c>
      <c r="J316" s="35">
        <v>3.7746039153903319</v>
      </c>
      <c r="K316" s="35">
        <v>4.6149388956302308E-2</v>
      </c>
      <c r="L316" s="35">
        <v>0</v>
      </c>
      <c r="M316" s="35">
        <v>0</v>
      </c>
      <c r="N316" s="35">
        <v>0</v>
      </c>
      <c r="O316" s="35">
        <v>0</v>
      </c>
      <c r="P316" s="36">
        <v>12</v>
      </c>
      <c r="Q316" s="37">
        <v>51</v>
      </c>
      <c r="R316" s="36">
        <v>13</v>
      </c>
      <c r="S316" s="39">
        <f t="shared" si="8"/>
        <v>51</v>
      </c>
      <c r="T316" s="34" t="s">
        <v>50</v>
      </c>
      <c r="U316" s="12">
        <f>EXP((alpha+(beta/speed))+(ceta*LN(speed)))</f>
        <v>286.50325412259667</v>
      </c>
      <c r="V316" s="8">
        <f t="shared" si="9"/>
        <v>51</v>
      </c>
    </row>
    <row r="317" spans="1:28">
      <c r="A317" s="34" t="s">
        <v>19</v>
      </c>
      <c r="B317" s="34" t="s">
        <v>64</v>
      </c>
      <c r="C317" s="5" t="s">
        <v>95</v>
      </c>
      <c r="D317" s="35" t="s">
        <v>86</v>
      </c>
      <c r="E317" s="36" t="s">
        <v>15</v>
      </c>
      <c r="F317" s="37">
        <v>0</v>
      </c>
      <c r="G317" s="38">
        <v>0</v>
      </c>
      <c r="H317" s="34">
        <v>0.96978443295692818</v>
      </c>
      <c r="I317" s="35">
        <v>0.4155698253119996</v>
      </c>
      <c r="J317" s="35">
        <v>-1.1097825364279019</v>
      </c>
      <c r="K317" s="35">
        <v>3.4756735452672029E-2</v>
      </c>
      <c r="L317" s="35">
        <v>1.2242333181259846</v>
      </c>
      <c r="M317" s="35">
        <v>0</v>
      </c>
      <c r="N317" s="35">
        <v>0</v>
      </c>
      <c r="O317" s="35">
        <v>0</v>
      </c>
      <c r="P317" s="36">
        <v>12</v>
      </c>
      <c r="Q317" s="37">
        <v>86</v>
      </c>
      <c r="R317" s="36">
        <v>8</v>
      </c>
      <c r="S317" s="39">
        <f t="shared" si="8"/>
        <v>86</v>
      </c>
      <c r="T317" s="34" t="s">
        <v>40</v>
      </c>
      <c r="U317" s="12">
        <f>(alpha-(beta*EXP(((-1)*ceta)*(speed^delta))))</f>
        <v>0.4159014994830445</v>
      </c>
      <c r="V317" s="8">
        <f t="shared" si="9"/>
        <v>86</v>
      </c>
    </row>
    <row r="318" spans="1:28">
      <c r="A318" s="34" t="s">
        <v>19</v>
      </c>
      <c r="B318" s="34" t="s">
        <v>64</v>
      </c>
      <c r="C318" s="5" t="s">
        <v>95</v>
      </c>
      <c r="D318" s="35" t="s">
        <v>86</v>
      </c>
      <c r="E318" s="36" t="s">
        <v>16</v>
      </c>
      <c r="F318" s="37">
        <v>0</v>
      </c>
      <c r="G318" s="38">
        <v>0</v>
      </c>
      <c r="H318" s="34">
        <v>0.9679125786387146</v>
      </c>
      <c r="I318" s="35">
        <v>34.801471631326635</v>
      </c>
      <c r="J318" s="35">
        <v>1.0187903226899244</v>
      </c>
      <c r="K318" s="35">
        <v>-0.87649406652950679</v>
      </c>
      <c r="L318" s="35">
        <v>0</v>
      </c>
      <c r="M318" s="35">
        <v>0</v>
      </c>
      <c r="N318" s="35">
        <v>0</v>
      </c>
      <c r="O318" s="35">
        <v>0</v>
      </c>
      <c r="P318" s="36">
        <v>12</v>
      </c>
      <c r="Q318" s="37">
        <v>86</v>
      </c>
      <c r="R318" s="36">
        <v>0</v>
      </c>
      <c r="S318" s="39">
        <f t="shared" si="8"/>
        <v>86</v>
      </c>
      <c r="T318" s="34" t="s">
        <v>29</v>
      </c>
      <c r="U318" s="12">
        <f>((alpha*(beta^speed))*(speed^ceta))</f>
        <v>3.477882801658069</v>
      </c>
      <c r="V318" s="8">
        <f t="shared" si="9"/>
        <v>86</v>
      </c>
    </row>
    <row r="319" spans="1:28">
      <c r="A319" s="34" t="s">
        <v>19</v>
      </c>
      <c r="B319" s="34" t="s">
        <v>64</v>
      </c>
      <c r="C319" s="5" t="s">
        <v>95</v>
      </c>
      <c r="D319" s="35" t="s">
        <v>86</v>
      </c>
      <c r="E319" s="36" t="s">
        <v>14</v>
      </c>
      <c r="F319" s="37">
        <v>0</v>
      </c>
      <c r="G319" s="38">
        <v>0</v>
      </c>
      <c r="H319" s="34">
        <v>0.98985830610842596</v>
      </c>
      <c r="I319" s="35">
        <v>1.5940658495416213</v>
      </c>
      <c r="J319" s="35">
        <v>0.99473670065410902</v>
      </c>
      <c r="K319" s="35">
        <v>-0.57074169159979549</v>
      </c>
      <c r="L319" s="35">
        <v>0</v>
      </c>
      <c r="M319" s="35">
        <v>0</v>
      </c>
      <c r="N319" s="35">
        <v>0</v>
      </c>
      <c r="O319" s="35">
        <v>0</v>
      </c>
      <c r="P319" s="36">
        <v>12</v>
      </c>
      <c r="Q319" s="37">
        <v>86</v>
      </c>
      <c r="R319" s="36">
        <v>0</v>
      </c>
      <c r="S319" s="39">
        <f t="shared" si="8"/>
        <v>86</v>
      </c>
      <c r="T319" s="34" t="s">
        <v>29</v>
      </c>
      <c r="U319" s="12">
        <f>((alpha*(beta^speed))*(speed^ceta))</f>
        <v>7.9672327617789945E-2</v>
      </c>
      <c r="V319" s="8">
        <f t="shared" si="9"/>
        <v>86</v>
      </c>
    </row>
    <row r="320" spans="1:28">
      <c r="A320" s="34" t="s">
        <v>19</v>
      </c>
      <c r="B320" s="34" t="s">
        <v>64</v>
      </c>
      <c r="C320" s="5" t="s">
        <v>95</v>
      </c>
      <c r="D320" s="35" t="s">
        <v>86</v>
      </c>
      <c r="E320" s="36" t="s">
        <v>18</v>
      </c>
      <c r="F320" s="37">
        <v>0</v>
      </c>
      <c r="G320" s="38">
        <v>0</v>
      </c>
      <c r="H320" s="34">
        <v>0.93854240491194107</v>
      </c>
      <c r="I320" s="35">
        <v>-1.6711076190881511E-7</v>
      </c>
      <c r="J320" s="35">
        <v>4.1036217166270187E-5</v>
      </c>
      <c r="K320" s="35">
        <v>-2.9409220316950423E-3</v>
      </c>
      <c r="L320" s="35">
        <v>0.11375012768081676</v>
      </c>
      <c r="M320" s="35">
        <v>0</v>
      </c>
      <c r="N320" s="35">
        <v>0</v>
      </c>
      <c r="O320" s="35">
        <v>0</v>
      </c>
      <c r="P320" s="36">
        <v>12</v>
      </c>
      <c r="Q320" s="37">
        <v>86</v>
      </c>
      <c r="R320" s="36">
        <v>14</v>
      </c>
      <c r="S320" s="39">
        <f t="shared" si="8"/>
        <v>86</v>
      </c>
      <c r="T320" s="34" t="s">
        <v>51</v>
      </c>
      <c r="U320" s="12">
        <f>(((alpha*(speed^3))+(beta*(speed^2))+(ceta*speed))+delta)</f>
        <v>5.8042892340104138E-2</v>
      </c>
      <c r="V320" s="8">
        <f t="shared" si="9"/>
        <v>86</v>
      </c>
      <c r="AB320" s="41"/>
    </row>
    <row r="321" spans="1:28">
      <c r="A321" s="34" t="s">
        <v>19</v>
      </c>
      <c r="B321" s="34" t="s">
        <v>64</v>
      </c>
      <c r="C321" s="5" t="s">
        <v>95</v>
      </c>
      <c r="D321" s="35" t="s">
        <v>86</v>
      </c>
      <c r="E321" s="36" t="s">
        <v>17</v>
      </c>
      <c r="F321" s="37">
        <v>0</v>
      </c>
      <c r="G321" s="38">
        <v>0</v>
      </c>
      <c r="H321" s="34">
        <v>0.96458695905519631</v>
      </c>
      <c r="I321" s="35">
        <v>951.14768073522271</v>
      </c>
      <c r="J321" s="35">
        <v>1.0176077015954077</v>
      </c>
      <c r="K321" s="35">
        <v>-0.8481398943252948</v>
      </c>
      <c r="L321" s="35">
        <v>0</v>
      </c>
      <c r="M321" s="35">
        <v>0</v>
      </c>
      <c r="N321" s="35">
        <v>0</v>
      </c>
      <c r="O321" s="35">
        <v>0</v>
      </c>
      <c r="P321" s="36">
        <v>12</v>
      </c>
      <c r="Q321" s="37">
        <v>86</v>
      </c>
      <c r="R321" s="36">
        <v>0</v>
      </c>
      <c r="S321" s="39">
        <f t="shared" si="8"/>
        <v>86</v>
      </c>
      <c r="T321" s="34" t="s">
        <v>29</v>
      </c>
      <c r="U321" s="12">
        <f>((alpha*(beta^speed))*(speed^ceta))</f>
        <v>97.596842791026802</v>
      </c>
      <c r="V321" s="8">
        <f t="shared" si="9"/>
        <v>86</v>
      </c>
    </row>
    <row r="322" spans="1:28">
      <c r="A322" s="34" t="s">
        <v>19</v>
      </c>
      <c r="B322" s="34" t="s">
        <v>64</v>
      </c>
      <c r="C322" s="5" t="s">
        <v>95</v>
      </c>
      <c r="D322" s="35" t="s">
        <v>86</v>
      </c>
      <c r="E322" s="36" t="s">
        <v>15</v>
      </c>
      <c r="F322" s="37">
        <v>50</v>
      </c>
      <c r="G322" s="38">
        <v>0</v>
      </c>
      <c r="H322" s="34">
        <v>0.93680976814631667</v>
      </c>
      <c r="I322" s="35">
        <v>0.46049297132935962</v>
      </c>
      <c r="J322" s="35">
        <v>1.9105294616907216</v>
      </c>
      <c r="K322" s="35">
        <v>-4.2331590234505556E-2</v>
      </c>
      <c r="L322" s="35">
        <v>-0.20180735190057142</v>
      </c>
      <c r="M322" s="35">
        <v>0.11130634492301207</v>
      </c>
      <c r="N322" s="35">
        <v>0</v>
      </c>
      <c r="O322" s="35">
        <v>0</v>
      </c>
      <c r="P322" s="36">
        <v>12</v>
      </c>
      <c r="Q322" s="37">
        <v>86</v>
      </c>
      <c r="R322" s="36">
        <v>10</v>
      </c>
      <c r="S322" s="39">
        <f t="shared" ref="S322:S385" si="10">V322</f>
        <v>86</v>
      </c>
      <c r="T322" s="34" t="s">
        <v>44</v>
      </c>
      <c r="U322" s="12">
        <f>(alpha+(beta/(1+EXP((((-1)*ceta)+(delta*LN(speed)))+(epsilon*speed)))))</f>
        <v>0.46080621136302596</v>
      </c>
      <c r="V322" s="8">
        <f t="shared" ref="V322:V385" si="11">IF($V$1&lt;P322,P322,IF($V$1&gt;Q322,Q322,$V$1))</f>
        <v>86</v>
      </c>
    </row>
    <row r="323" spans="1:28">
      <c r="A323" s="34" t="s">
        <v>19</v>
      </c>
      <c r="B323" s="34" t="s">
        <v>64</v>
      </c>
      <c r="C323" s="5" t="s">
        <v>95</v>
      </c>
      <c r="D323" s="35" t="s">
        <v>86</v>
      </c>
      <c r="E323" s="36" t="s">
        <v>16</v>
      </c>
      <c r="F323" s="37">
        <v>50</v>
      </c>
      <c r="G323" s="38">
        <v>0</v>
      </c>
      <c r="H323" s="34">
        <v>0.96155454304148047</v>
      </c>
      <c r="I323" s="35">
        <v>33.086043963836133</v>
      </c>
      <c r="J323" s="35">
        <v>1.016385609611697</v>
      </c>
      <c r="K323" s="35">
        <v>-0.81505314004100105</v>
      </c>
      <c r="L323" s="35">
        <v>0</v>
      </c>
      <c r="M323" s="35">
        <v>0</v>
      </c>
      <c r="N323" s="35">
        <v>0</v>
      </c>
      <c r="O323" s="35">
        <v>0</v>
      </c>
      <c r="P323" s="36">
        <v>12</v>
      </c>
      <c r="Q323" s="37">
        <v>86</v>
      </c>
      <c r="R323" s="36">
        <v>0</v>
      </c>
      <c r="S323" s="39">
        <f t="shared" si="10"/>
        <v>86</v>
      </c>
      <c r="T323" s="34" t="s">
        <v>29</v>
      </c>
      <c r="U323" s="12">
        <f>((alpha*(beta^speed))*(speed^ceta))</f>
        <v>3.5477862907499915</v>
      </c>
      <c r="V323" s="8">
        <f t="shared" si="11"/>
        <v>86</v>
      </c>
    </row>
    <row r="324" spans="1:28">
      <c r="A324" s="34" t="s">
        <v>19</v>
      </c>
      <c r="B324" s="34" t="s">
        <v>64</v>
      </c>
      <c r="C324" s="5" t="s">
        <v>95</v>
      </c>
      <c r="D324" s="35" t="s">
        <v>86</v>
      </c>
      <c r="E324" s="36" t="s">
        <v>14</v>
      </c>
      <c r="F324" s="37">
        <v>50</v>
      </c>
      <c r="G324" s="38">
        <v>0</v>
      </c>
      <c r="H324" s="34">
        <v>0.99010504793996246</v>
      </c>
      <c r="I324" s="35">
        <v>1.75927056268531</v>
      </c>
      <c r="J324" s="35">
        <v>0.99598979070030313</v>
      </c>
      <c r="K324" s="35">
        <v>-0.6167257357086382</v>
      </c>
      <c r="L324" s="35">
        <v>0</v>
      </c>
      <c r="M324" s="35">
        <v>0</v>
      </c>
      <c r="N324" s="35">
        <v>0</v>
      </c>
      <c r="O324" s="35">
        <v>0</v>
      </c>
      <c r="P324" s="36">
        <v>12</v>
      </c>
      <c r="Q324" s="37">
        <v>86</v>
      </c>
      <c r="R324" s="36">
        <v>0</v>
      </c>
      <c r="S324" s="39">
        <f t="shared" si="10"/>
        <v>86</v>
      </c>
      <c r="T324" s="34" t="s">
        <v>29</v>
      </c>
      <c r="U324" s="12">
        <f>((alpha*(beta^speed))*(speed^ceta))</f>
        <v>7.9835843089510111E-2</v>
      </c>
      <c r="V324" s="8">
        <f t="shared" si="11"/>
        <v>86</v>
      </c>
    </row>
    <row r="325" spans="1:28">
      <c r="A325" s="34" t="s">
        <v>19</v>
      </c>
      <c r="B325" s="34" t="s">
        <v>64</v>
      </c>
      <c r="C325" s="5" t="s">
        <v>95</v>
      </c>
      <c r="D325" s="35" t="s">
        <v>86</v>
      </c>
      <c r="E325" s="36" t="s">
        <v>18</v>
      </c>
      <c r="F325" s="37">
        <v>50</v>
      </c>
      <c r="G325" s="38">
        <v>0</v>
      </c>
      <c r="H325" s="34">
        <v>0.88787749603511701</v>
      </c>
      <c r="I325" s="35">
        <v>-1.5624233963727942E-7</v>
      </c>
      <c r="J325" s="35">
        <v>4.0797068707686122E-5</v>
      </c>
      <c r="K325" s="35">
        <v>-3.0281488482033279E-3</v>
      </c>
      <c r="L325" s="35">
        <v>0.1217996631843148</v>
      </c>
      <c r="M325" s="35">
        <v>0</v>
      </c>
      <c r="N325" s="35">
        <v>0</v>
      </c>
      <c r="O325" s="35">
        <v>0</v>
      </c>
      <c r="P325" s="36">
        <v>12</v>
      </c>
      <c r="Q325" s="37">
        <v>86</v>
      </c>
      <c r="R325" s="36">
        <v>14</v>
      </c>
      <c r="S325" s="39">
        <f t="shared" si="10"/>
        <v>86</v>
      </c>
      <c r="T325" s="34" t="s">
        <v>51</v>
      </c>
      <c r="U325" s="12">
        <f>(((alpha*(speed^3))+(beta*(speed^2))+(ceta*speed))+delta)</f>
        <v>6.3735104820545771E-2</v>
      </c>
      <c r="V325" s="8">
        <f t="shared" si="11"/>
        <v>86</v>
      </c>
      <c r="AB325" s="41"/>
    </row>
    <row r="326" spans="1:28">
      <c r="A326" s="34" t="s">
        <v>19</v>
      </c>
      <c r="B326" s="34" t="s">
        <v>64</v>
      </c>
      <c r="C326" s="5" t="s">
        <v>95</v>
      </c>
      <c r="D326" s="35" t="s">
        <v>86</v>
      </c>
      <c r="E326" s="36" t="s">
        <v>17</v>
      </c>
      <c r="F326" s="37">
        <v>50</v>
      </c>
      <c r="G326" s="38">
        <v>0</v>
      </c>
      <c r="H326" s="34">
        <v>0.96075139058316994</v>
      </c>
      <c r="I326" s="35">
        <v>-3.6431260675027209E-4</v>
      </c>
      <c r="J326" s="35">
        <v>8.3229762518766723E-2</v>
      </c>
      <c r="K326" s="35">
        <v>-5.6397990833833767</v>
      </c>
      <c r="L326" s="35">
        <v>206.04443496170629</v>
      </c>
      <c r="M326" s="35">
        <v>0</v>
      </c>
      <c r="N326" s="35">
        <v>0</v>
      </c>
      <c r="O326" s="35">
        <v>0</v>
      </c>
      <c r="P326" s="36">
        <v>12</v>
      </c>
      <c r="Q326" s="37">
        <v>86</v>
      </c>
      <c r="R326" s="36">
        <v>14</v>
      </c>
      <c r="S326" s="39">
        <f t="shared" si="10"/>
        <v>86</v>
      </c>
      <c r="T326" s="34" t="s">
        <v>51</v>
      </c>
      <c r="U326" s="12">
        <f>(((alpha*(speed^3))+(beta*(speed^2))+(ceta*speed))+delta)</f>
        <v>104.86581798038353</v>
      </c>
      <c r="V326" s="8">
        <f t="shared" si="11"/>
        <v>86</v>
      </c>
    </row>
    <row r="327" spans="1:28">
      <c r="A327" s="34" t="s">
        <v>19</v>
      </c>
      <c r="B327" s="34" t="s">
        <v>64</v>
      </c>
      <c r="C327" s="5" t="s">
        <v>95</v>
      </c>
      <c r="D327" s="35" t="s">
        <v>86</v>
      </c>
      <c r="E327" s="36" t="s">
        <v>15</v>
      </c>
      <c r="F327" s="37">
        <v>100</v>
      </c>
      <c r="G327" s="38">
        <v>0</v>
      </c>
      <c r="H327" s="34">
        <v>0.91022267045455529</v>
      </c>
      <c r="I327" s="35">
        <v>0.50973329175069848</v>
      </c>
      <c r="J327" s="35">
        <v>1.122817454719699</v>
      </c>
      <c r="K327" s="35">
        <v>0.22712674816545733</v>
      </c>
      <c r="L327" s="35">
        <v>-0.63832877363684304</v>
      </c>
      <c r="M327" s="35">
        <v>0.14345801255700777</v>
      </c>
      <c r="N327" s="35">
        <v>0</v>
      </c>
      <c r="O327" s="35">
        <v>0</v>
      </c>
      <c r="P327" s="36">
        <v>12</v>
      </c>
      <c r="Q327" s="37">
        <v>86</v>
      </c>
      <c r="R327" s="36">
        <v>10</v>
      </c>
      <c r="S327" s="39">
        <f t="shared" si="10"/>
        <v>86</v>
      </c>
      <c r="T327" s="34" t="s">
        <v>44</v>
      </c>
      <c r="U327" s="12">
        <f>(alpha+(beta/(1+EXP((((-1)*ceta)+(delta*LN(speed)))+(epsilon*speed)))))</f>
        <v>0.50983938653541916</v>
      </c>
      <c r="V327" s="8">
        <f t="shared" si="11"/>
        <v>86</v>
      </c>
    </row>
    <row r="328" spans="1:28">
      <c r="A328" s="34" t="s">
        <v>19</v>
      </c>
      <c r="B328" s="34" t="s">
        <v>64</v>
      </c>
      <c r="C328" s="5" t="s">
        <v>95</v>
      </c>
      <c r="D328" s="35" t="s">
        <v>86</v>
      </c>
      <c r="E328" s="36" t="s">
        <v>16</v>
      </c>
      <c r="F328" s="37">
        <v>100</v>
      </c>
      <c r="G328" s="38">
        <v>0</v>
      </c>
      <c r="H328" s="34">
        <v>0.95736265367982309</v>
      </c>
      <c r="I328" s="35">
        <v>31.957445066075078</v>
      </c>
      <c r="J328" s="35">
        <v>1.0142382852640393</v>
      </c>
      <c r="K328" s="35">
        <v>-0.76249698537286525</v>
      </c>
      <c r="L328" s="35">
        <v>0</v>
      </c>
      <c r="M328" s="35">
        <v>0</v>
      </c>
      <c r="N328" s="35">
        <v>0</v>
      </c>
      <c r="O328" s="35">
        <v>0</v>
      </c>
      <c r="P328" s="36">
        <v>12</v>
      </c>
      <c r="Q328" s="37">
        <v>86</v>
      </c>
      <c r="R328" s="36">
        <v>0</v>
      </c>
      <c r="S328" s="39">
        <f t="shared" si="10"/>
        <v>86</v>
      </c>
      <c r="T328" s="34" t="s">
        <v>29</v>
      </c>
      <c r="U328" s="12">
        <f>((alpha*(beta^speed))*(speed^ceta))</f>
        <v>3.6104624244207146</v>
      </c>
      <c r="V328" s="8">
        <f t="shared" si="11"/>
        <v>86</v>
      </c>
    </row>
    <row r="329" spans="1:28">
      <c r="A329" s="34" t="s">
        <v>19</v>
      </c>
      <c r="B329" s="34" t="s">
        <v>64</v>
      </c>
      <c r="C329" s="5" t="s">
        <v>95</v>
      </c>
      <c r="D329" s="35" t="s">
        <v>86</v>
      </c>
      <c r="E329" s="36" t="s">
        <v>14</v>
      </c>
      <c r="F329" s="37">
        <v>100</v>
      </c>
      <c r="G329" s="38">
        <v>0</v>
      </c>
      <c r="H329" s="34">
        <v>0.99060621582317032</v>
      </c>
      <c r="I329" s="35">
        <v>1.882051349829686</v>
      </c>
      <c r="J329" s="35">
        <v>0.99717510554065736</v>
      </c>
      <c r="K329" s="35">
        <v>-0.65195611085040828</v>
      </c>
      <c r="L329" s="35">
        <v>0</v>
      </c>
      <c r="M329" s="35">
        <v>0</v>
      </c>
      <c r="N329" s="35">
        <v>0</v>
      </c>
      <c r="O329" s="35">
        <v>0</v>
      </c>
      <c r="P329" s="36">
        <v>12</v>
      </c>
      <c r="Q329" s="37">
        <v>86</v>
      </c>
      <c r="R329" s="36">
        <v>0</v>
      </c>
      <c r="S329" s="39">
        <f t="shared" si="10"/>
        <v>86</v>
      </c>
      <c r="T329" s="34" t="s">
        <v>29</v>
      </c>
      <c r="U329" s="12">
        <f>((alpha*(beta^speed))*(speed^ceta))</f>
        <v>8.0866039521124145E-2</v>
      </c>
      <c r="V329" s="8">
        <f t="shared" si="11"/>
        <v>86</v>
      </c>
    </row>
    <row r="330" spans="1:28">
      <c r="A330" s="34" t="s">
        <v>19</v>
      </c>
      <c r="B330" s="34" t="s">
        <v>64</v>
      </c>
      <c r="C330" s="5" t="s">
        <v>95</v>
      </c>
      <c r="D330" s="35" t="s">
        <v>86</v>
      </c>
      <c r="E330" s="36" t="s">
        <v>18</v>
      </c>
      <c r="F330" s="37">
        <v>100</v>
      </c>
      <c r="G330" s="38">
        <v>0</v>
      </c>
      <c r="H330" s="34">
        <v>0.8323063078912577</v>
      </c>
      <c r="I330" s="35">
        <v>-1.0833484208282449E-7</v>
      </c>
      <c r="J330" s="35">
        <v>3.4867236443979755E-5</v>
      </c>
      <c r="K330" s="35">
        <v>-2.8715419056372822E-3</v>
      </c>
      <c r="L330" s="35">
        <v>0.1284053171783098</v>
      </c>
      <c r="M330" s="35">
        <v>0</v>
      </c>
      <c r="N330" s="35">
        <v>0</v>
      </c>
      <c r="O330" s="35">
        <v>0</v>
      </c>
      <c r="P330" s="36">
        <v>12</v>
      </c>
      <c r="Q330" s="37">
        <v>86</v>
      </c>
      <c r="R330" s="36">
        <v>14</v>
      </c>
      <c r="S330" s="39">
        <f t="shared" si="10"/>
        <v>86</v>
      </c>
      <c r="T330" s="34" t="s">
        <v>51</v>
      </c>
      <c r="U330" s="12">
        <f>(((alpha*(speed^3))+(beta*(speed^2))+(ceta*speed))+delta)</f>
        <v>7.0423767717344793E-2</v>
      </c>
      <c r="V330" s="8">
        <f t="shared" si="11"/>
        <v>86</v>
      </c>
      <c r="AB330" s="41"/>
    </row>
    <row r="331" spans="1:28">
      <c r="A331" s="34" t="s">
        <v>19</v>
      </c>
      <c r="B331" s="34" t="s">
        <v>64</v>
      </c>
      <c r="C331" s="5" t="s">
        <v>95</v>
      </c>
      <c r="D331" s="35" t="s">
        <v>86</v>
      </c>
      <c r="E331" s="36" t="s">
        <v>17</v>
      </c>
      <c r="F331" s="37">
        <v>100</v>
      </c>
      <c r="G331" s="38">
        <v>0</v>
      </c>
      <c r="H331" s="34">
        <v>0.95614978936335349</v>
      </c>
      <c r="I331" s="35">
        <v>-3.6527227683879314E-4</v>
      </c>
      <c r="J331" s="35">
        <v>8.4361715044688673E-2</v>
      </c>
      <c r="K331" s="35">
        <v>-5.8315108345372897</v>
      </c>
      <c r="L331" s="35">
        <v>220.41233214027147</v>
      </c>
      <c r="M331" s="35">
        <v>0</v>
      </c>
      <c r="N331" s="35">
        <v>0</v>
      </c>
      <c r="O331" s="35">
        <v>0</v>
      </c>
      <c r="P331" s="36">
        <v>12</v>
      </c>
      <c r="Q331" s="37">
        <v>86</v>
      </c>
      <c r="R331" s="36">
        <v>14</v>
      </c>
      <c r="S331" s="39">
        <f t="shared" si="10"/>
        <v>86</v>
      </c>
      <c r="T331" s="34" t="s">
        <v>51</v>
      </c>
      <c r="U331" s="12">
        <f>(((alpha*(speed^3))+(beta*(speed^2))+(ceta*speed))+delta)</f>
        <v>110.50802152360666</v>
      </c>
      <c r="V331" s="8">
        <f t="shared" si="11"/>
        <v>86</v>
      </c>
    </row>
    <row r="332" spans="1:28">
      <c r="A332" s="34" t="s">
        <v>19</v>
      </c>
      <c r="B332" s="34" t="s">
        <v>64</v>
      </c>
      <c r="C332" s="5" t="s">
        <v>95</v>
      </c>
      <c r="D332" s="35" t="s">
        <v>86</v>
      </c>
      <c r="E332" s="36" t="s">
        <v>15</v>
      </c>
      <c r="F332" s="37">
        <v>0</v>
      </c>
      <c r="G332" s="38">
        <v>-0.06</v>
      </c>
      <c r="H332" s="34">
        <v>0.9883366219786387</v>
      </c>
      <c r="I332" s="35">
        <v>4.4354347716232825</v>
      </c>
      <c r="J332" s="35">
        <v>-10.149121821282167</v>
      </c>
      <c r="K332" s="35">
        <v>-1.6414940355888288</v>
      </c>
      <c r="L332" s="35">
        <v>0</v>
      </c>
      <c r="M332" s="35">
        <v>0</v>
      </c>
      <c r="N332" s="35">
        <v>0</v>
      </c>
      <c r="O332" s="35">
        <v>0</v>
      </c>
      <c r="P332" s="36">
        <v>12</v>
      </c>
      <c r="Q332" s="37">
        <v>86</v>
      </c>
      <c r="R332" s="36">
        <v>13</v>
      </c>
      <c r="S332" s="39">
        <f t="shared" si="10"/>
        <v>86</v>
      </c>
      <c r="T332" s="34" t="s">
        <v>50</v>
      </c>
      <c r="U332" s="12">
        <f>EXP((alpha+(beta/speed))+(ceta*LN(speed)))</f>
        <v>5.0068520983520715E-2</v>
      </c>
      <c r="V332" s="8">
        <f t="shared" si="11"/>
        <v>86</v>
      </c>
    </row>
    <row r="333" spans="1:28">
      <c r="A333" s="34" t="s">
        <v>19</v>
      </c>
      <c r="B333" s="34" t="s">
        <v>64</v>
      </c>
      <c r="C333" s="5" t="s">
        <v>95</v>
      </c>
      <c r="D333" s="35" t="s">
        <v>86</v>
      </c>
      <c r="E333" s="36" t="s">
        <v>16</v>
      </c>
      <c r="F333" s="37">
        <v>0</v>
      </c>
      <c r="G333" s="38">
        <v>-0.06</v>
      </c>
      <c r="H333" s="34">
        <v>0.98832606613762253</v>
      </c>
      <c r="I333" s="35">
        <v>6.547322284217632</v>
      </c>
      <c r="J333" s="35">
        <v>-12.270471459070476</v>
      </c>
      <c r="K333" s="35">
        <v>-1.8480845695814836</v>
      </c>
      <c r="L333" s="35">
        <v>0</v>
      </c>
      <c r="M333" s="35">
        <v>0</v>
      </c>
      <c r="N333" s="35">
        <v>0</v>
      </c>
      <c r="O333" s="35">
        <v>0</v>
      </c>
      <c r="P333" s="36">
        <v>12</v>
      </c>
      <c r="Q333" s="37">
        <v>86</v>
      </c>
      <c r="R333" s="36">
        <v>13</v>
      </c>
      <c r="S333" s="39">
        <f t="shared" si="10"/>
        <v>86</v>
      </c>
      <c r="T333" s="34" t="s">
        <v>50</v>
      </c>
      <c r="U333" s="12">
        <f>EXP((alpha+(beta/speed))+(ceta*LN(speed)))</f>
        <v>0.16083631274034674</v>
      </c>
      <c r="V333" s="8">
        <f t="shared" si="11"/>
        <v>86</v>
      </c>
    </row>
    <row r="334" spans="1:28">
      <c r="A334" s="34" t="s">
        <v>19</v>
      </c>
      <c r="B334" s="34" t="s">
        <v>64</v>
      </c>
      <c r="C334" s="5" t="s">
        <v>95</v>
      </c>
      <c r="D334" s="35" t="s">
        <v>86</v>
      </c>
      <c r="E334" s="36" t="s">
        <v>14</v>
      </c>
      <c r="F334" s="37">
        <v>0</v>
      </c>
      <c r="G334" s="38">
        <v>-0.06</v>
      </c>
      <c r="H334" s="34">
        <v>0.99557842404894503</v>
      </c>
      <c r="I334" s="35">
        <v>1.0171296676741066</v>
      </c>
      <c r="J334" s="35">
        <v>0.1944975959149064</v>
      </c>
      <c r="K334" s="35">
        <v>2.2323431862369169E-3</v>
      </c>
      <c r="L334" s="35">
        <v>0</v>
      </c>
      <c r="M334" s="35">
        <v>0</v>
      </c>
      <c r="N334" s="35">
        <v>0</v>
      </c>
      <c r="O334" s="35">
        <v>0</v>
      </c>
      <c r="P334" s="36">
        <v>12</v>
      </c>
      <c r="Q334" s="37">
        <v>86</v>
      </c>
      <c r="R334" s="36">
        <v>5</v>
      </c>
      <c r="S334" s="39">
        <f t="shared" si="10"/>
        <v>86</v>
      </c>
      <c r="T334" s="34" t="s">
        <v>36</v>
      </c>
      <c r="U334" s="12">
        <f>(1/(((ceta*(speed^2))+(beta*speed))+alpha))</f>
        <v>2.9193386905104465E-2</v>
      </c>
      <c r="V334" s="8">
        <f t="shared" si="11"/>
        <v>86</v>
      </c>
    </row>
    <row r="335" spans="1:28">
      <c r="A335" s="34" t="s">
        <v>19</v>
      </c>
      <c r="B335" s="34" t="s">
        <v>64</v>
      </c>
      <c r="C335" s="5" t="s">
        <v>95</v>
      </c>
      <c r="D335" s="35" t="s">
        <v>86</v>
      </c>
      <c r="E335" s="36" t="s">
        <v>18</v>
      </c>
      <c r="F335" s="37">
        <v>0</v>
      </c>
      <c r="G335" s="38">
        <v>-0.06</v>
      </c>
      <c r="H335" s="34">
        <v>0.99180827004991612</v>
      </c>
      <c r="I335" s="35">
        <v>0.4030104155053964</v>
      </c>
      <c r="J335" s="35">
        <v>0.99531265792938151</v>
      </c>
      <c r="K335" s="35">
        <v>-0.74813054209446472</v>
      </c>
      <c r="L335" s="35">
        <v>0</v>
      </c>
      <c r="M335" s="35">
        <v>0</v>
      </c>
      <c r="N335" s="35">
        <v>0</v>
      </c>
      <c r="O335" s="35">
        <v>0</v>
      </c>
      <c r="P335" s="36">
        <v>12</v>
      </c>
      <c r="Q335" s="37">
        <v>86</v>
      </c>
      <c r="R335" s="36">
        <v>0</v>
      </c>
      <c r="S335" s="39">
        <f t="shared" si="10"/>
        <v>86</v>
      </c>
      <c r="T335" s="34" t="s">
        <v>29</v>
      </c>
      <c r="U335" s="12">
        <f>((alpha*(beta^speed))*(speed^ceta))</f>
        <v>9.6067887286922539E-3</v>
      </c>
      <c r="V335" s="8">
        <f t="shared" si="11"/>
        <v>86</v>
      </c>
      <c r="AB335" s="41"/>
    </row>
    <row r="336" spans="1:28">
      <c r="A336" s="34" t="s">
        <v>19</v>
      </c>
      <c r="B336" s="34" t="s">
        <v>64</v>
      </c>
      <c r="C336" s="5" t="s">
        <v>95</v>
      </c>
      <c r="D336" s="35" t="s">
        <v>86</v>
      </c>
      <c r="E336" s="36" t="s">
        <v>17</v>
      </c>
      <c r="F336" s="37">
        <v>0</v>
      </c>
      <c r="G336" s="38">
        <v>-0.06</v>
      </c>
      <c r="H336" s="34">
        <v>0.98489391068191601</v>
      </c>
      <c r="I336" s="35">
        <v>10.309777248988871</v>
      </c>
      <c r="J336" s="35">
        <v>-14.5168266494828</v>
      </c>
      <c r="K336" s="35">
        <v>-1.9403925396670803</v>
      </c>
      <c r="L336" s="35">
        <v>0</v>
      </c>
      <c r="M336" s="35">
        <v>0</v>
      </c>
      <c r="N336" s="35">
        <v>0</v>
      </c>
      <c r="O336" s="35">
        <v>0</v>
      </c>
      <c r="P336" s="36">
        <v>12</v>
      </c>
      <c r="Q336" s="37">
        <v>86</v>
      </c>
      <c r="R336" s="36">
        <v>13</v>
      </c>
      <c r="S336" s="39">
        <f t="shared" si="10"/>
        <v>86</v>
      </c>
      <c r="T336" s="34" t="s">
        <v>50</v>
      </c>
      <c r="U336" s="12">
        <f>EXP((alpha+(beta/speed))+(ceta*LN(speed)))</f>
        <v>4.4718163857832023</v>
      </c>
      <c r="V336" s="8">
        <f t="shared" si="11"/>
        <v>86</v>
      </c>
    </row>
    <row r="337" spans="1:28">
      <c r="A337" s="34" t="s">
        <v>19</v>
      </c>
      <c r="B337" s="34" t="s">
        <v>64</v>
      </c>
      <c r="C337" s="5" t="s">
        <v>95</v>
      </c>
      <c r="D337" s="35" t="s">
        <v>86</v>
      </c>
      <c r="E337" s="36" t="s">
        <v>15</v>
      </c>
      <c r="F337" s="37">
        <v>50</v>
      </c>
      <c r="G337" s="38">
        <v>-0.06</v>
      </c>
      <c r="H337" s="34">
        <v>0.9838331441850966</v>
      </c>
      <c r="I337" s="35">
        <v>6.0007473349895237</v>
      </c>
      <c r="J337" s="35">
        <v>-18.492072767507405</v>
      </c>
      <c r="K337" s="35">
        <v>-2.0205171931684656</v>
      </c>
      <c r="L337" s="35">
        <v>0</v>
      </c>
      <c r="M337" s="35">
        <v>0</v>
      </c>
      <c r="N337" s="35">
        <v>0</v>
      </c>
      <c r="O337" s="35">
        <v>0</v>
      </c>
      <c r="P337" s="36">
        <v>12</v>
      </c>
      <c r="Q337" s="37">
        <v>86</v>
      </c>
      <c r="R337" s="36">
        <v>13</v>
      </c>
      <c r="S337" s="39">
        <f t="shared" si="10"/>
        <v>86</v>
      </c>
      <c r="T337" s="34" t="s">
        <v>50</v>
      </c>
      <c r="U337" s="12">
        <f>EXP((alpha+(beta/speed))+(ceta*LN(speed)))</f>
        <v>4.0180958554089374E-2</v>
      </c>
      <c r="V337" s="8">
        <f t="shared" si="11"/>
        <v>86</v>
      </c>
    </row>
    <row r="338" spans="1:28">
      <c r="A338" s="34" t="s">
        <v>19</v>
      </c>
      <c r="B338" s="34" t="s">
        <v>64</v>
      </c>
      <c r="C338" s="5" t="s">
        <v>95</v>
      </c>
      <c r="D338" s="35" t="s">
        <v>86</v>
      </c>
      <c r="E338" s="36" t="s">
        <v>16</v>
      </c>
      <c r="F338" s="37">
        <v>50</v>
      </c>
      <c r="G338" s="38">
        <v>-0.06</v>
      </c>
      <c r="H338" s="34">
        <v>0.98687059571106273</v>
      </c>
      <c r="I338" s="35">
        <v>7.338518632497169</v>
      </c>
      <c r="J338" s="35">
        <v>-15.935509101268719</v>
      </c>
      <c r="K338" s="35">
        <v>-2.0632092472686652</v>
      </c>
      <c r="L338" s="35">
        <v>0</v>
      </c>
      <c r="M338" s="35">
        <v>0</v>
      </c>
      <c r="N338" s="35">
        <v>0</v>
      </c>
      <c r="O338" s="35">
        <v>0</v>
      </c>
      <c r="P338" s="36">
        <v>12</v>
      </c>
      <c r="Q338" s="37">
        <v>86</v>
      </c>
      <c r="R338" s="36">
        <v>13</v>
      </c>
      <c r="S338" s="39">
        <f t="shared" si="10"/>
        <v>86</v>
      </c>
      <c r="T338" s="34" t="s">
        <v>50</v>
      </c>
      <c r="U338" s="12">
        <f>EXP((alpha+(beta/speed))+(ceta*LN(speed)))</f>
        <v>0.13041566359160275</v>
      </c>
      <c r="V338" s="8">
        <f t="shared" si="11"/>
        <v>86</v>
      </c>
    </row>
    <row r="339" spans="1:28">
      <c r="A339" s="34" t="s">
        <v>19</v>
      </c>
      <c r="B339" s="34" t="s">
        <v>64</v>
      </c>
      <c r="C339" s="5" t="s">
        <v>95</v>
      </c>
      <c r="D339" s="35" t="s">
        <v>86</v>
      </c>
      <c r="E339" s="36" t="s">
        <v>14</v>
      </c>
      <c r="F339" s="37">
        <v>50</v>
      </c>
      <c r="G339" s="38">
        <v>-0.06</v>
      </c>
      <c r="H339" s="34">
        <v>0.99619138493893777</v>
      </c>
      <c r="I339" s="35">
        <v>1.7633315844949122</v>
      </c>
      <c r="J339" s="35">
        <v>0.98624471838164418</v>
      </c>
      <c r="K339" s="35">
        <v>-0.69599263733187189</v>
      </c>
      <c r="L339" s="35">
        <v>0</v>
      </c>
      <c r="M339" s="35">
        <v>0</v>
      </c>
      <c r="N339" s="35">
        <v>0</v>
      </c>
      <c r="O339" s="35">
        <v>0</v>
      </c>
      <c r="P339" s="36">
        <v>12</v>
      </c>
      <c r="Q339" s="37">
        <v>86</v>
      </c>
      <c r="R339" s="36">
        <v>0</v>
      </c>
      <c r="S339" s="39">
        <f t="shared" si="10"/>
        <v>86</v>
      </c>
      <c r="T339" s="34" t="s">
        <v>29</v>
      </c>
      <c r="U339" s="12">
        <f>((alpha*(beta^speed))*(speed^ceta))</f>
        <v>2.4133520890453206E-2</v>
      </c>
      <c r="V339" s="8">
        <f t="shared" si="11"/>
        <v>86</v>
      </c>
    </row>
    <row r="340" spans="1:28">
      <c r="A340" s="34" t="s">
        <v>19</v>
      </c>
      <c r="B340" s="34" t="s">
        <v>64</v>
      </c>
      <c r="C340" s="5" t="s">
        <v>95</v>
      </c>
      <c r="D340" s="35" t="s">
        <v>86</v>
      </c>
      <c r="E340" s="36" t="s">
        <v>18</v>
      </c>
      <c r="F340" s="37">
        <v>50</v>
      </c>
      <c r="G340" s="38">
        <v>-0.06</v>
      </c>
      <c r="H340" s="34">
        <v>0.98645808590242123</v>
      </c>
      <c r="I340" s="35">
        <v>0.96094588777761691</v>
      </c>
      <c r="J340" s="35">
        <v>-9.4846510890671869</v>
      </c>
      <c r="K340" s="35">
        <v>-1.2331570862946286</v>
      </c>
      <c r="L340" s="35">
        <v>0</v>
      </c>
      <c r="M340" s="35">
        <v>0</v>
      </c>
      <c r="N340" s="35">
        <v>0</v>
      </c>
      <c r="O340" s="35">
        <v>0</v>
      </c>
      <c r="P340" s="36">
        <v>12</v>
      </c>
      <c r="Q340" s="37">
        <v>86</v>
      </c>
      <c r="R340" s="36">
        <v>13</v>
      </c>
      <c r="S340" s="39">
        <f t="shared" si="10"/>
        <v>86</v>
      </c>
      <c r="T340" s="34" t="s">
        <v>50</v>
      </c>
      <c r="U340" s="12">
        <f>EXP((alpha+(beta/speed))+(ceta*LN(speed)))</f>
        <v>9.6359856254522973E-3</v>
      </c>
      <c r="V340" s="8">
        <f t="shared" si="11"/>
        <v>86</v>
      </c>
      <c r="AB340" s="41"/>
    </row>
    <row r="341" spans="1:28">
      <c r="A341" s="34" t="s">
        <v>19</v>
      </c>
      <c r="B341" s="34" t="s">
        <v>64</v>
      </c>
      <c r="C341" s="5" t="s">
        <v>95</v>
      </c>
      <c r="D341" s="35" t="s">
        <v>86</v>
      </c>
      <c r="E341" s="36" t="s">
        <v>17</v>
      </c>
      <c r="F341" s="37">
        <v>50</v>
      </c>
      <c r="G341" s="38">
        <v>-0.06</v>
      </c>
      <c r="H341" s="34">
        <v>0.98341945464825309</v>
      </c>
      <c r="I341" s="35">
        <v>11.192431769771202</v>
      </c>
      <c r="J341" s="35">
        <v>-18.460686780024762</v>
      </c>
      <c r="K341" s="35">
        <v>-2.178751283152021</v>
      </c>
      <c r="L341" s="35">
        <v>0</v>
      </c>
      <c r="M341" s="35">
        <v>0</v>
      </c>
      <c r="N341" s="35">
        <v>0</v>
      </c>
      <c r="O341" s="35">
        <v>0</v>
      </c>
      <c r="P341" s="36">
        <v>12</v>
      </c>
      <c r="Q341" s="37">
        <v>86</v>
      </c>
      <c r="R341" s="36">
        <v>13</v>
      </c>
      <c r="S341" s="39">
        <f t="shared" si="10"/>
        <v>86</v>
      </c>
      <c r="T341" s="34" t="s">
        <v>50</v>
      </c>
      <c r="U341" s="12">
        <f>EXP((alpha+(beta/speed))+(ceta*LN(speed)))</f>
        <v>3.5710430852208397</v>
      </c>
      <c r="V341" s="8">
        <f t="shared" si="11"/>
        <v>86</v>
      </c>
    </row>
    <row r="342" spans="1:28">
      <c r="A342" s="34" t="s">
        <v>19</v>
      </c>
      <c r="B342" s="34" t="s">
        <v>64</v>
      </c>
      <c r="C342" s="5" t="s">
        <v>95</v>
      </c>
      <c r="D342" s="35" t="s">
        <v>86</v>
      </c>
      <c r="E342" s="36" t="s">
        <v>15</v>
      </c>
      <c r="F342" s="37">
        <v>100</v>
      </c>
      <c r="G342" s="38">
        <v>-0.06</v>
      </c>
      <c r="H342" s="34">
        <v>0.98282755954123679</v>
      </c>
      <c r="I342" s="35">
        <v>6.5078277634228758</v>
      </c>
      <c r="J342" s="35">
        <v>-20.635112015699356</v>
      </c>
      <c r="K342" s="35">
        <v>-2.1428386186596211</v>
      </c>
      <c r="L342" s="35">
        <v>0</v>
      </c>
      <c r="M342" s="35">
        <v>0</v>
      </c>
      <c r="N342" s="35">
        <v>0</v>
      </c>
      <c r="O342" s="35">
        <v>0</v>
      </c>
      <c r="P342" s="36">
        <v>12</v>
      </c>
      <c r="Q342" s="37">
        <v>86</v>
      </c>
      <c r="R342" s="36">
        <v>13</v>
      </c>
      <c r="S342" s="39">
        <f t="shared" si="10"/>
        <v>86</v>
      </c>
      <c r="T342" s="34" t="s">
        <v>50</v>
      </c>
      <c r="U342" s="12">
        <f>EXP((alpha+(beta/speed))+(ceta*LN(speed)))</f>
        <v>3.7738940734481349E-2</v>
      </c>
      <c r="V342" s="8">
        <f t="shared" si="11"/>
        <v>86</v>
      </c>
    </row>
    <row r="343" spans="1:28">
      <c r="A343" s="34" t="s">
        <v>19</v>
      </c>
      <c r="B343" s="34" t="s">
        <v>64</v>
      </c>
      <c r="C343" s="5" t="s">
        <v>95</v>
      </c>
      <c r="D343" s="35" t="s">
        <v>86</v>
      </c>
      <c r="E343" s="36" t="s">
        <v>16</v>
      </c>
      <c r="F343" s="37">
        <v>100</v>
      </c>
      <c r="G343" s="38">
        <v>-0.06</v>
      </c>
      <c r="H343" s="34">
        <v>0.98557497281170769</v>
      </c>
      <c r="I343" s="35">
        <v>7.5311274989458354</v>
      </c>
      <c r="J343" s="35">
        <v>-16.849043008745422</v>
      </c>
      <c r="K343" s="35">
        <v>-2.1199107477616876</v>
      </c>
      <c r="L343" s="35">
        <v>0</v>
      </c>
      <c r="M343" s="35">
        <v>0</v>
      </c>
      <c r="N343" s="35">
        <v>0</v>
      </c>
      <c r="O343" s="35">
        <v>0</v>
      </c>
      <c r="P343" s="36">
        <v>12</v>
      </c>
      <c r="Q343" s="37">
        <v>86</v>
      </c>
      <c r="R343" s="36">
        <v>13</v>
      </c>
      <c r="S343" s="39">
        <f t="shared" si="10"/>
        <v>86</v>
      </c>
      <c r="T343" s="34" t="s">
        <v>50</v>
      </c>
      <c r="U343" s="12">
        <f>EXP((alpha+(beta/speed))+(ceta*LN(speed)))</f>
        <v>0.12152803362421767</v>
      </c>
      <c r="V343" s="8">
        <f t="shared" si="11"/>
        <v>86</v>
      </c>
    </row>
    <row r="344" spans="1:28">
      <c r="A344" s="34" t="s">
        <v>19</v>
      </c>
      <c r="B344" s="34" t="s">
        <v>64</v>
      </c>
      <c r="C344" s="5" t="s">
        <v>95</v>
      </c>
      <c r="D344" s="35" t="s">
        <v>86</v>
      </c>
      <c r="E344" s="36" t="s">
        <v>14</v>
      </c>
      <c r="F344" s="37">
        <v>100</v>
      </c>
      <c r="G344" s="38">
        <v>-0.06</v>
      </c>
      <c r="H344" s="34">
        <v>0.99654093242030106</v>
      </c>
      <c r="I344" s="35">
        <v>1.8095276762957559</v>
      </c>
      <c r="J344" s="35">
        <v>0.98659607798463511</v>
      </c>
      <c r="K344" s="35">
        <v>-0.71514205434020528</v>
      </c>
      <c r="L344" s="35">
        <v>0</v>
      </c>
      <c r="M344" s="35">
        <v>0</v>
      </c>
      <c r="N344" s="35">
        <v>0</v>
      </c>
      <c r="O344" s="35">
        <v>0</v>
      </c>
      <c r="P344" s="36">
        <v>12</v>
      </c>
      <c r="Q344" s="37">
        <v>86</v>
      </c>
      <c r="R344" s="36">
        <v>0</v>
      </c>
      <c r="S344" s="39">
        <f t="shared" si="10"/>
        <v>86</v>
      </c>
      <c r="T344" s="34" t="s">
        <v>29</v>
      </c>
      <c r="U344" s="12">
        <f>((alpha*(beta^speed))*(speed^ceta))</f>
        <v>2.3448286711556795E-2</v>
      </c>
      <c r="V344" s="8">
        <f t="shared" si="11"/>
        <v>86</v>
      </c>
    </row>
    <row r="345" spans="1:28">
      <c r="A345" s="34" t="s">
        <v>19</v>
      </c>
      <c r="B345" s="34" t="s">
        <v>64</v>
      </c>
      <c r="C345" s="5" t="s">
        <v>95</v>
      </c>
      <c r="D345" s="35" t="s">
        <v>86</v>
      </c>
      <c r="E345" s="36" t="s">
        <v>18</v>
      </c>
      <c r="F345" s="37">
        <v>100</v>
      </c>
      <c r="G345" s="38">
        <v>-0.06</v>
      </c>
      <c r="H345" s="34">
        <v>0.98520971881977648</v>
      </c>
      <c r="I345" s="35">
        <v>1.2410638150254241</v>
      </c>
      <c r="J345" s="35">
        <v>-10.478320237317764</v>
      </c>
      <c r="K345" s="35">
        <v>-1.2932747458707547</v>
      </c>
      <c r="L345" s="35">
        <v>0</v>
      </c>
      <c r="M345" s="35">
        <v>0</v>
      </c>
      <c r="N345" s="35">
        <v>0</v>
      </c>
      <c r="O345" s="35">
        <v>0</v>
      </c>
      <c r="P345" s="36">
        <v>12</v>
      </c>
      <c r="Q345" s="37">
        <v>86</v>
      </c>
      <c r="R345" s="36">
        <v>13</v>
      </c>
      <c r="S345" s="39">
        <f t="shared" si="10"/>
        <v>86</v>
      </c>
      <c r="T345" s="34" t="s">
        <v>50</v>
      </c>
      <c r="U345" s="12">
        <f>EXP((alpha+(beta/speed))+(ceta*LN(speed)))</f>
        <v>9.6434920939286791E-3</v>
      </c>
      <c r="V345" s="8">
        <f t="shared" si="11"/>
        <v>86</v>
      </c>
      <c r="AB345" s="41"/>
    </row>
    <row r="346" spans="1:28">
      <c r="A346" s="34" t="s">
        <v>19</v>
      </c>
      <c r="B346" s="34" t="s">
        <v>64</v>
      </c>
      <c r="C346" s="5" t="s">
        <v>95</v>
      </c>
      <c r="D346" s="35" t="s">
        <v>86</v>
      </c>
      <c r="E346" s="36" t="s">
        <v>17</v>
      </c>
      <c r="F346" s="37">
        <v>100</v>
      </c>
      <c r="G346" s="38">
        <v>-0.06</v>
      </c>
      <c r="H346" s="34">
        <v>0.98157171955693312</v>
      </c>
      <c r="I346" s="35">
        <v>11.496191301163183</v>
      </c>
      <c r="J346" s="35">
        <v>-19.8538693444799</v>
      </c>
      <c r="K346" s="35">
        <v>-2.2615493621339455</v>
      </c>
      <c r="L346" s="35">
        <v>0</v>
      </c>
      <c r="M346" s="35">
        <v>0</v>
      </c>
      <c r="N346" s="35">
        <v>0</v>
      </c>
      <c r="O346" s="35">
        <v>0</v>
      </c>
      <c r="P346" s="36">
        <v>12</v>
      </c>
      <c r="Q346" s="37">
        <v>86</v>
      </c>
      <c r="R346" s="36">
        <v>13</v>
      </c>
      <c r="S346" s="39">
        <f t="shared" si="10"/>
        <v>86</v>
      </c>
      <c r="T346" s="34" t="s">
        <v>50</v>
      </c>
      <c r="U346" s="12">
        <f>EXP((alpha+(beta/speed))+(ceta*LN(speed)))</f>
        <v>3.2923647274421519</v>
      </c>
      <c r="V346" s="8">
        <f t="shared" si="11"/>
        <v>86</v>
      </c>
    </row>
    <row r="347" spans="1:28">
      <c r="A347" s="34" t="s">
        <v>19</v>
      </c>
      <c r="B347" s="34" t="s">
        <v>64</v>
      </c>
      <c r="C347" s="5" t="s">
        <v>95</v>
      </c>
      <c r="D347" s="35" t="s">
        <v>86</v>
      </c>
      <c r="E347" s="36" t="s">
        <v>15</v>
      </c>
      <c r="F347" s="37">
        <v>0</v>
      </c>
      <c r="G347" s="38">
        <v>-0.04</v>
      </c>
      <c r="H347" s="34">
        <v>0.9839548789643231</v>
      </c>
      <c r="I347" s="35">
        <v>-2.5576629295951886E-6</v>
      </c>
      <c r="J347" s="35">
        <v>6.0200127770878686E-4</v>
      </c>
      <c r="K347" s="35">
        <v>-4.3194567433612135E-2</v>
      </c>
      <c r="L347" s="35">
        <v>1.137173902877648</v>
      </c>
      <c r="M347" s="35">
        <v>0</v>
      </c>
      <c r="N347" s="35">
        <v>0</v>
      </c>
      <c r="O347" s="35">
        <v>0</v>
      </c>
      <c r="P347" s="36">
        <v>12</v>
      </c>
      <c r="Q347" s="37">
        <v>86</v>
      </c>
      <c r="R347" s="36">
        <v>14</v>
      </c>
      <c r="S347" s="39">
        <f t="shared" si="10"/>
        <v>86</v>
      </c>
      <c r="T347" s="34" t="s">
        <v>51</v>
      </c>
      <c r="U347" s="12">
        <f>(((alpha*(speed^3))+(beta*(speed^2))+(ceta*speed))+delta)</f>
        <v>0.24802570117459455</v>
      </c>
      <c r="V347" s="8">
        <f t="shared" si="11"/>
        <v>86</v>
      </c>
    </row>
    <row r="348" spans="1:28">
      <c r="A348" s="34" t="s">
        <v>19</v>
      </c>
      <c r="B348" s="34" t="s">
        <v>64</v>
      </c>
      <c r="C348" s="5" t="s">
        <v>95</v>
      </c>
      <c r="D348" s="35" t="s">
        <v>86</v>
      </c>
      <c r="E348" s="36" t="s">
        <v>16</v>
      </c>
      <c r="F348" s="37">
        <v>0</v>
      </c>
      <c r="G348" s="38">
        <v>-0.04</v>
      </c>
      <c r="H348" s="34">
        <v>0.97327287477891611</v>
      </c>
      <c r="I348" s="35">
        <v>0.74606951038593561</v>
      </c>
      <c r="J348" s="35">
        <v>14.916953164387113</v>
      </c>
      <c r="K348" s="35">
        <v>-0.82334851543001442</v>
      </c>
      <c r="L348" s="35">
        <v>-0.16388177647739766</v>
      </c>
      <c r="M348" s="35">
        <v>0.10412987084184634</v>
      </c>
      <c r="N348" s="35">
        <v>0</v>
      </c>
      <c r="O348" s="35">
        <v>0</v>
      </c>
      <c r="P348" s="36">
        <v>12</v>
      </c>
      <c r="Q348" s="37">
        <v>86</v>
      </c>
      <c r="R348" s="36">
        <v>10</v>
      </c>
      <c r="S348" s="39">
        <f t="shared" si="10"/>
        <v>86</v>
      </c>
      <c r="T348" s="34" t="s">
        <v>44</v>
      </c>
      <c r="U348" s="12">
        <f>(alpha+(beta/(1+EXP((((-1)*ceta)+(delta*LN(speed)))+(epsilon*speed)))))</f>
        <v>0.7478229950152393</v>
      </c>
      <c r="V348" s="8">
        <f t="shared" si="11"/>
        <v>86</v>
      </c>
    </row>
    <row r="349" spans="1:28">
      <c r="A349" s="34" t="s">
        <v>19</v>
      </c>
      <c r="B349" s="34" t="s">
        <v>64</v>
      </c>
      <c r="C349" s="5" t="s">
        <v>95</v>
      </c>
      <c r="D349" s="35" t="s">
        <v>86</v>
      </c>
      <c r="E349" s="36" t="s">
        <v>14</v>
      </c>
      <c r="F349" s="37">
        <v>0</v>
      </c>
      <c r="G349" s="38">
        <v>-0.04</v>
      </c>
      <c r="H349" s="34">
        <v>0.98800240314417764</v>
      </c>
      <c r="I349" s="35">
        <v>-1.0570985681682627E-3</v>
      </c>
      <c r="J349" s="35">
        <v>0.28508488214035305</v>
      </c>
      <c r="K349" s="35">
        <v>-1.2006556214790127E-3</v>
      </c>
      <c r="L349" s="35">
        <v>0</v>
      </c>
      <c r="M349" s="35">
        <v>0</v>
      </c>
      <c r="N349" s="35">
        <v>0</v>
      </c>
      <c r="O349" s="35">
        <v>0</v>
      </c>
      <c r="P349" s="36">
        <v>12</v>
      </c>
      <c r="Q349" s="37">
        <v>86</v>
      </c>
      <c r="R349" s="36">
        <v>5</v>
      </c>
      <c r="S349" s="39">
        <f t="shared" si="10"/>
        <v>86</v>
      </c>
      <c r="T349" s="34" t="s">
        <v>36</v>
      </c>
      <c r="U349" s="12">
        <f>(1/(((ceta*(speed^2))+(beta*speed))+alpha))</f>
        <v>6.3954183063445996E-2</v>
      </c>
      <c r="V349" s="8">
        <f t="shared" si="11"/>
        <v>86</v>
      </c>
    </row>
    <row r="350" spans="1:28">
      <c r="A350" s="34" t="s">
        <v>19</v>
      </c>
      <c r="B350" s="34" t="s">
        <v>64</v>
      </c>
      <c r="C350" s="5" t="s">
        <v>95</v>
      </c>
      <c r="D350" s="35" t="s">
        <v>86</v>
      </c>
      <c r="E350" s="36" t="s">
        <v>18</v>
      </c>
      <c r="F350" s="37">
        <v>0</v>
      </c>
      <c r="G350" s="38">
        <v>-0.04</v>
      </c>
      <c r="H350" s="34">
        <v>0.97784648212515635</v>
      </c>
      <c r="I350" s="35">
        <v>-1.3036030686723758E-7</v>
      </c>
      <c r="J350" s="35">
        <v>3.5444833169640357E-5</v>
      </c>
      <c r="K350" s="35">
        <v>-2.9052050042851609E-3</v>
      </c>
      <c r="L350" s="35">
        <v>9.2424490697230036E-2</v>
      </c>
      <c r="M350" s="35">
        <v>0</v>
      </c>
      <c r="N350" s="35">
        <v>0</v>
      </c>
      <c r="O350" s="35">
        <v>0</v>
      </c>
      <c r="P350" s="36">
        <v>12</v>
      </c>
      <c r="Q350" s="37">
        <v>86</v>
      </c>
      <c r="R350" s="36">
        <v>14</v>
      </c>
      <c r="S350" s="39">
        <f t="shared" si="10"/>
        <v>86</v>
      </c>
      <c r="T350" s="34" t="s">
        <v>51</v>
      </c>
      <c r="U350" s="12">
        <f>(((alpha*(speed^3))+(beta*(speed^2))+(ceta*speed))+delta)</f>
        <v>2.1810391106618629E-2</v>
      </c>
      <c r="V350" s="8">
        <f t="shared" si="11"/>
        <v>86</v>
      </c>
      <c r="AB350" s="41"/>
    </row>
    <row r="351" spans="1:28">
      <c r="A351" s="34" t="s">
        <v>19</v>
      </c>
      <c r="B351" s="34" t="s">
        <v>64</v>
      </c>
      <c r="C351" s="5" t="s">
        <v>95</v>
      </c>
      <c r="D351" s="35" t="s">
        <v>86</v>
      </c>
      <c r="E351" s="36" t="s">
        <v>17</v>
      </c>
      <c r="F351" s="37">
        <v>0</v>
      </c>
      <c r="G351" s="38">
        <v>-0.04</v>
      </c>
      <c r="H351" s="34">
        <v>0.97110950016857056</v>
      </c>
      <c r="I351" s="35">
        <v>-3.5157906241173461E-4</v>
      </c>
      <c r="J351" s="35">
        <v>7.8440432889235495E-2</v>
      </c>
      <c r="K351" s="35">
        <v>-5.4802932853425936</v>
      </c>
      <c r="L351" s="35">
        <v>142.27721986994504</v>
      </c>
      <c r="M351" s="35">
        <v>0</v>
      </c>
      <c r="N351" s="35">
        <v>0</v>
      </c>
      <c r="O351" s="35">
        <v>0</v>
      </c>
      <c r="P351" s="36">
        <v>12</v>
      </c>
      <c r="Q351" s="37">
        <v>86</v>
      </c>
      <c r="R351" s="36">
        <v>14</v>
      </c>
      <c r="S351" s="39">
        <f t="shared" si="10"/>
        <v>86</v>
      </c>
      <c r="T351" s="34" t="s">
        <v>51</v>
      </c>
      <c r="U351" s="12">
        <f>(((alpha*(speed^3))+(beta*(speed^2))+(ceta*speed))+delta)</f>
        <v>27.493466857909482</v>
      </c>
      <c r="V351" s="8">
        <f t="shared" si="11"/>
        <v>86</v>
      </c>
    </row>
    <row r="352" spans="1:28">
      <c r="A352" s="34" t="s">
        <v>19</v>
      </c>
      <c r="B352" s="34" t="s">
        <v>64</v>
      </c>
      <c r="C352" s="5" t="s">
        <v>95</v>
      </c>
      <c r="D352" s="35" t="s">
        <v>86</v>
      </c>
      <c r="E352" s="36" t="s">
        <v>15</v>
      </c>
      <c r="F352" s="37">
        <v>50</v>
      </c>
      <c r="G352" s="38">
        <v>-0.04</v>
      </c>
      <c r="H352" s="34">
        <v>0.97285783830558126</v>
      </c>
      <c r="I352" s="35">
        <v>2.9283080540843196</v>
      </c>
      <c r="J352" s="35">
        <v>-4.1166131513375275</v>
      </c>
      <c r="K352" s="35">
        <v>-1.1668752889853229</v>
      </c>
      <c r="L352" s="35">
        <v>0</v>
      </c>
      <c r="M352" s="35">
        <v>0</v>
      </c>
      <c r="N352" s="35">
        <v>0</v>
      </c>
      <c r="O352" s="35">
        <v>0</v>
      </c>
      <c r="P352" s="36">
        <v>12</v>
      </c>
      <c r="Q352" s="37">
        <v>86</v>
      </c>
      <c r="R352" s="36">
        <v>13</v>
      </c>
      <c r="S352" s="39">
        <f t="shared" si="10"/>
        <v>86</v>
      </c>
      <c r="T352" s="34" t="s">
        <v>50</v>
      </c>
      <c r="U352" s="12">
        <f>EXP((alpha+(beta/speed))+(ceta*LN(speed)))</f>
        <v>9.8546443998565034E-2</v>
      </c>
      <c r="V352" s="8">
        <f t="shared" si="11"/>
        <v>86</v>
      </c>
    </row>
    <row r="353" spans="1:28">
      <c r="A353" s="34" t="s">
        <v>19</v>
      </c>
      <c r="B353" s="34" t="s">
        <v>64</v>
      </c>
      <c r="C353" s="5" t="s">
        <v>95</v>
      </c>
      <c r="D353" s="35" t="s">
        <v>86</v>
      </c>
      <c r="E353" s="36" t="s">
        <v>16</v>
      </c>
      <c r="F353" s="37">
        <v>50</v>
      </c>
      <c r="G353" s="38">
        <v>-0.04</v>
      </c>
      <c r="H353" s="34">
        <v>0.97761018816746625</v>
      </c>
      <c r="I353" s="35">
        <v>4.9539818653873455</v>
      </c>
      <c r="J353" s="35">
        <v>-6.179612014766187</v>
      </c>
      <c r="K353" s="35">
        <v>-1.3330317608342575</v>
      </c>
      <c r="L353" s="35">
        <v>0</v>
      </c>
      <c r="M353" s="35">
        <v>0</v>
      </c>
      <c r="N353" s="35">
        <v>0</v>
      </c>
      <c r="O353" s="35">
        <v>0</v>
      </c>
      <c r="P353" s="36">
        <v>12</v>
      </c>
      <c r="Q353" s="37">
        <v>86</v>
      </c>
      <c r="R353" s="36">
        <v>13</v>
      </c>
      <c r="S353" s="39">
        <f t="shared" si="10"/>
        <v>86</v>
      </c>
      <c r="T353" s="34" t="s">
        <v>50</v>
      </c>
      <c r="U353" s="12">
        <f>EXP((alpha+(beta/speed))+(ceta*LN(speed)))</f>
        <v>0.34796251937103001</v>
      </c>
      <c r="V353" s="8">
        <f t="shared" si="11"/>
        <v>86</v>
      </c>
    </row>
    <row r="354" spans="1:28">
      <c r="A354" s="34" t="s">
        <v>19</v>
      </c>
      <c r="B354" s="34" t="s">
        <v>64</v>
      </c>
      <c r="C354" s="5" t="s">
        <v>95</v>
      </c>
      <c r="D354" s="35" t="s">
        <v>86</v>
      </c>
      <c r="E354" s="36" t="s">
        <v>14</v>
      </c>
      <c r="F354" s="37">
        <v>50</v>
      </c>
      <c r="G354" s="38">
        <v>-0.04</v>
      </c>
      <c r="H354" s="34">
        <v>0.99377809698514474</v>
      </c>
      <c r="I354" s="35">
        <v>2.083292686444203</v>
      </c>
      <c r="J354" s="35">
        <v>-4.5731051034399552</v>
      </c>
      <c r="K354" s="35">
        <v>-1.1754614720069394</v>
      </c>
      <c r="L354" s="35">
        <v>0</v>
      </c>
      <c r="M354" s="35">
        <v>0</v>
      </c>
      <c r="N354" s="35">
        <v>0</v>
      </c>
      <c r="O354" s="35">
        <v>0</v>
      </c>
      <c r="P354" s="36">
        <v>12</v>
      </c>
      <c r="Q354" s="37">
        <v>86</v>
      </c>
      <c r="R354" s="36">
        <v>13</v>
      </c>
      <c r="S354" s="39">
        <f t="shared" si="10"/>
        <v>86</v>
      </c>
      <c r="T354" s="34" t="s">
        <v>50</v>
      </c>
      <c r="U354" s="12">
        <f>EXP((alpha+(beta/speed))+(ceta*LN(speed)))</f>
        <v>4.0526605931501036E-2</v>
      </c>
      <c r="V354" s="8">
        <f t="shared" si="11"/>
        <v>86</v>
      </c>
    </row>
    <row r="355" spans="1:28">
      <c r="A355" s="34" t="s">
        <v>19</v>
      </c>
      <c r="B355" s="34" t="s">
        <v>64</v>
      </c>
      <c r="C355" s="5" t="s">
        <v>95</v>
      </c>
      <c r="D355" s="35" t="s">
        <v>86</v>
      </c>
      <c r="E355" s="36" t="s">
        <v>18</v>
      </c>
      <c r="F355" s="37">
        <v>50</v>
      </c>
      <c r="G355" s="38">
        <v>-0.04</v>
      </c>
      <c r="H355" s="34">
        <v>0.97649452046382901</v>
      </c>
      <c r="I355" s="35">
        <v>-1.851800296509694E-7</v>
      </c>
      <c r="J355" s="35">
        <v>4.1291020381544591E-5</v>
      </c>
      <c r="K355" s="35">
        <v>-3.124968519477459E-3</v>
      </c>
      <c r="L355" s="35">
        <v>9.6572490381017825E-2</v>
      </c>
      <c r="M355" s="35">
        <v>0</v>
      </c>
      <c r="N355" s="35">
        <v>0</v>
      </c>
      <c r="O355" s="35">
        <v>0</v>
      </c>
      <c r="P355" s="36">
        <v>12</v>
      </c>
      <c r="Q355" s="37">
        <v>86</v>
      </c>
      <c r="R355" s="36">
        <v>14</v>
      </c>
      <c r="S355" s="39">
        <f t="shared" si="10"/>
        <v>86</v>
      </c>
      <c r="T355" s="34" t="s">
        <v>51</v>
      </c>
      <c r="U355" s="12">
        <f>(((alpha*(speed^3))+(beta*(speed^2))+(ceta*speed))+delta)</f>
        <v>1.542871550818313E-2</v>
      </c>
      <c r="V355" s="8">
        <f t="shared" si="11"/>
        <v>86</v>
      </c>
      <c r="AB355" s="41"/>
    </row>
    <row r="356" spans="1:28">
      <c r="A356" s="34" t="s">
        <v>19</v>
      </c>
      <c r="B356" s="34" t="s">
        <v>64</v>
      </c>
      <c r="C356" s="5" t="s">
        <v>95</v>
      </c>
      <c r="D356" s="35" t="s">
        <v>86</v>
      </c>
      <c r="E356" s="36" t="s">
        <v>17</v>
      </c>
      <c r="F356" s="37">
        <v>50</v>
      </c>
      <c r="G356" s="38">
        <v>-0.04</v>
      </c>
      <c r="H356" s="34">
        <v>0.97296384102017719</v>
      </c>
      <c r="I356" s="35">
        <v>8.7231295381227731</v>
      </c>
      <c r="J356" s="35">
        <v>-8.678308557843275</v>
      </c>
      <c r="K356" s="35">
        <v>-1.4133557659427853</v>
      </c>
      <c r="L356" s="35">
        <v>0</v>
      </c>
      <c r="M356" s="35">
        <v>0</v>
      </c>
      <c r="N356" s="35">
        <v>0</v>
      </c>
      <c r="O356" s="35">
        <v>0</v>
      </c>
      <c r="P356" s="36">
        <v>12</v>
      </c>
      <c r="Q356" s="37">
        <v>86</v>
      </c>
      <c r="R356" s="36">
        <v>13</v>
      </c>
      <c r="S356" s="39">
        <f t="shared" si="10"/>
        <v>86</v>
      </c>
      <c r="T356" s="34" t="s">
        <v>50</v>
      </c>
      <c r="U356" s="12">
        <f>EXP((alpha+(beta/speed))+(ceta*LN(speed)))</f>
        <v>10.243481364406863</v>
      </c>
      <c r="V356" s="8">
        <f t="shared" si="11"/>
        <v>86</v>
      </c>
    </row>
    <row r="357" spans="1:28">
      <c r="A357" s="34" t="s">
        <v>19</v>
      </c>
      <c r="B357" s="34" t="s">
        <v>64</v>
      </c>
      <c r="C357" s="5" t="s">
        <v>95</v>
      </c>
      <c r="D357" s="35" t="s">
        <v>86</v>
      </c>
      <c r="E357" s="36" t="s">
        <v>15</v>
      </c>
      <c r="F357" s="37">
        <v>100</v>
      </c>
      <c r="G357" s="38">
        <v>-0.04</v>
      </c>
      <c r="H357" s="34">
        <v>0.97445299314483957</v>
      </c>
      <c r="I357" s="35">
        <v>-2.8950870258957071E-6</v>
      </c>
      <c r="J357" s="35">
        <v>6.0971524825946424E-4</v>
      </c>
      <c r="K357" s="35">
        <v>-4.3291858898772878E-2</v>
      </c>
      <c r="L357" s="35">
        <v>1.1527064290444222</v>
      </c>
      <c r="M357" s="35">
        <v>0</v>
      </c>
      <c r="N357" s="35">
        <v>0</v>
      </c>
      <c r="O357" s="35">
        <v>0</v>
      </c>
      <c r="P357" s="36">
        <v>12</v>
      </c>
      <c r="Q357" s="37">
        <v>86</v>
      </c>
      <c r="R357" s="36">
        <v>14</v>
      </c>
      <c r="S357" s="39">
        <f t="shared" si="10"/>
        <v>86</v>
      </c>
      <c r="T357" s="34" t="s">
        <v>51</v>
      </c>
      <c r="U357" s="12">
        <f>(((alpha*(speed^3))+(beta*(speed^2))+(ceta*speed))+delta)</f>
        <v>9.7623066533832459E-2</v>
      </c>
      <c r="V357" s="8">
        <f t="shared" si="11"/>
        <v>86</v>
      </c>
    </row>
    <row r="358" spans="1:28">
      <c r="A358" s="34" t="s">
        <v>19</v>
      </c>
      <c r="B358" s="34" t="s">
        <v>64</v>
      </c>
      <c r="C358" s="5" t="s">
        <v>95</v>
      </c>
      <c r="D358" s="35" t="s">
        <v>86</v>
      </c>
      <c r="E358" s="36" t="s">
        <v>16</v>
      </c>
      <c r="F358" s="37">
        <v>100</v>
      </c>
      <c r="G358" s="38">
        <v>-0.04</v>
      </c>
      <c r="H358" s="34">
        <v>0.97582148644289335</v>
      </c>
      <c r="I358" s="35">
        <v>-0.201735840463448</v>
      </c>
      <c r="J358" s="35">
        <v>6.5858058049602217</v>
      </c>
      <c r="K358" s="35">
        <v>3.4747976402447081</v>
      </c>
      <c r="L358" s="35">
        <v>1.4186862567366176</v>
      </c>
      <c r="M358" s="35">
        <v>-2.5132710809880631E-3</v>
      </c>
      <c r="N358" s="35">
        <v>0</v>
      </c>
      <c r="O358" s="35">
        <v>0</v>
      </c>
      <c r="P358" s="36">
        <v>12</v>
      </c>
      <c r="Q358" s="37">
        <v>86</v>
      </c>
      <c r="R358" s="36">
        <v>10</v>
      </c>
      <c r="S358" s="39">
        <f t="shared" si="10"/>
        <v>86</v>
      </c>
      <c r="T358" s="34" t="s">
        <v>44</v>
      </c>
      <c r="U358" s="12">
        <f>(alpha+(beta/(1+EXP((((-1)*ceta)+(delta*LN(speed)))+(epsilon*speed)))))</f>
        <v>0.24171260220664642</v>
      </c>
      <c r="V358" s="8">
        <f t="shared" si="11"/>
        <v>86</v>
      </c>
    </row>
    <row r="359" spans="1:28">
      <c r="A359" s="34" t="s">
        <v>19</v>
      </c>
      <c r="B359" s="34" t="s">
        <v>64</v>
      </c>
      <c r="C359" s="5" t="s">
        <v>95</v>
      </c>
      <c r="D359" s="35" t="s">
        <v>86</v>
      </c>
      <c r="E359" s="36" t="s">
        <v>14</v>
      </c>
      <c r="F359" s="37">
        <v>100</v>
      </c>
      <c r="G359" s="38">
        <v>-0.04</v>
      </c>
      <c r="H359" s="34">
        <v>0.99560313497072483</v>
      </c>
      <c r="I359" s="35">
        <v>1.9432456173406762</v>
      </c>
      <c r="J359" s="35">
        <v>0.98838994750440212</v>
      </c>
      <c r="K359" s="35">
        <v>-0.70883171650063093</v>
      </c>
      <c r="L359" s="35">
        <v>0</v>
      </c>
      <c r="M359" s="35">
        <v>0</v>
      </c>
      <c r="N359" s="35">
        <v>0</v>
      </c>
      <c r="O359" s="35">
        <v>0</v>
      </c>
      <c r="P359" s="36">
        <v>12</v>
      </c>
      <c r="Q359" s="37">
        <v>86</v>
      </c>
      <c r="R359" s="36">
        <v>0</v>
      </c>
      <c r="S359" s="39">
        <f t="shared" si="10"/>
        <v>86</v>
      </c>
      <c r="T359" s="34" t="s">
        <v>29</v>
      </c>
      <c r="U359" s="12">
        <f>((alpha*(beta^speed))*(speed^ceta))</f>
        <v>3.0278149965681699E-2</v>
      </c>
      <c r="V359" s="8">
        <f t="shared" si="11"/>
        <v>86</v>
      </c>
    </row>
    <row r="360" spans="1:28">
      <c r="A360" s="34" t="s">
        <v>19</v>
      </c>
      <c r="B360" s="34" t="s">
        <v>64</v>
      </c>
      <c r="C360" s="5" t="s">
        <v>95</v>
      </c>
      <c r="D360" s="35" t="s">
        <v>86</v>
      </c>
      <c r="E360" s="36" t="s">
        <v>18</v>
      </c>
      <c r="F360" s="37">
        <v>100</v>
      </c>
      <c r="G360" s="38">
        <v>-0.04</v>
      </c>
      <c r="H360" s="34">
        <v>0.96435381566857059</v>
      </c>
      <c r="I360" s="35">
        <v>-1.1358118258091844E-7</v>
      </c>
      <c r="J360" s="35">
        <v>2.9271977902554941E-5</v>
      </c>
      <c r="K360" s="35">
        <v>-2.5684932927007862E-3</v>
      </c>
      <c r="L360" s="35">
        <v>9.1407893677985533E-2</v>
      </c>
      <c r="M360" s="35">
        <v>0</v>
      </c>
      <c r="N360" s="35">
        <v>0</v>
      </c>
      <c r="O360" s="35">
        <v>0</v>
      </c>
      <c r="P360" s="36">
        <v>12</v>
      </c>
      <c r="Q360" s="37">
        <v>86</v>
      </c>
      <c r="R360" s="36">
        <v>14</v>
      </c>
      <c r="S360" s="39">
        <f t="shared" si="10"/>
        <v>86</v>
      </c>
      <c r="T360" s="34" t="s">
        <v>51</v>
      </c>
      <c r="U360" s="12">
        <f>(((alpha*(speed^3))+(beta*(speed^2))+(ceta*speed))+delta)</f>
        <v>1.4769026405325611E-2</v>
      </c>
      <c r="V360" s="8">
        <f t="shared" si="11"/>
        <v>86</v>
      </c>
      <c r="AB360" s="41"/>
    </row>
    <row r="361" spans="1:28">
      <c r="A361" s="34" t="s">
        <v>19</v>
      </c>
      <c r="B361" s="34" t="s">
        <v>64</v>
      </c>
      <c r="C361" s="5" t="s">
        <v>95</v>
      </c>
      <c r="D361" s="35" t="s">
        <v>86</v>
      </c>
      <c r="E361" s="36" t="s">
        <v>17</v>
      </c>
      <c r="F361" s="37">
        <v>100</v>
      </c>
      <c r="G361" s="38">
        <v>-0.04</v>
      </c>
      <c r="H361" s="34">
        <v>0.97212257854442952</v>
      </c>
      <c r="I361" s="35">
        <v>10.123318326868112</v>
      </c>
      <c r="J361" s="35">
        <v>-15.093293388773139</v>
      </c>
      <c r="K361" s="35">
        <v>-1.763287390184811</v>
      </c>
      <c r="L361" s="35">
        <v>0</v>
      </c>
      <c r="M361" s="35">
        <v>0</v>
      </c>
      <c r="N361" s="35">
        <v>0</v>
      </c>
      <c r="O361" s="35">
        <v>0</v>
      </c>
      <c r="P361" s="36">
        <v>12</v>
      </c>
      <c r="Q361" s="37">
        <v>86</v>
      </c>
      <c r="R361" s="36">
        <v>13</v>
      </c>
      <c r="S361" s="39">
        <f t="shared" si="10"/>
        <v>86</v>
      </c>
      <c r="T361" s="34" t="s">
        <v>50</v>
      </c>
      <c r="U361" s="12">
        <f>EXP((alpha+(beta/speed))+(ceta*LN(speed)))</f>
        <v>8.1134282395390702</v>
      </c>
      <c r="V361" s="8">
        <f t="shared" si="11"/>
        <v>86</v>
      </c>
    </row>
    <row r="362" spans="1:28">
      <c r="A362" s="34" t="s">
        <v>19</v>
      </c>
      <c r="B362" s="34" t="s">
        <v>64</v>
      </c>
      <c r="C362" s="5" t="s">
        <v>95</v>
      </c>
      <c r="D362" s="35" t="s">
        <v>86</v>
      </c>
      <c r="E362" s="36" t="s">
        <v>15</v>
      </c>
      <c r="F362" s="37">
        <v>0</v>
      </c>
      <c r="G362" s="38">
        <v>-0.02</v>
      </c>
      <c r="H362" s="34">
        <v>0.9779336335609824</v>
      </c>
      <c r="I362" s="35">
        <v>0.13439379950220867</v>
      </c>
      <c r="J362" s="35">
        <v>9.561827772725856E-2</v>
      </c>
      <c r="K362" s="35">
        <v>-7.1550227414630973E-4</v>
      </c>
      <c r="L362" s="35">
        <v>0</v>
      </c>
      <c r="M362" s="35">
        <v>0</v>
      </c>
      <c r="N362" s="35">
        <v>0</v>
      </c>
      <c r="O362" s="35">
        <v>0</v>
      </c>
      <c r="P362" s="36">
        <v>12</v>
      </c>
      <c r="Q362" s="37">
        <v>86</v>
      </c>
      <c r="R362" s="36">
        <v>5</v>
      </c>
      <c r="S362" s="39">
        <f t="shared" si="10"/>
        <v>86</v>
      </c>
      <c r="T362" s="34" t="s">
        <v>36</v>
      </c>
      <c r="U362" s="12">
        <f>(1/(((ceta*(speed^2))+(beta*speed))+alpha))</f>
        <v>0.32618862124038939</v>
      </c>
      <c r="V362" s="8">
        <f t="shared" si="11"/>
        <v>86</v>
      </c>
    </row>
    <row r="363" spans="1:28">
      <c r="A363" s="34" t="s">
        <v>19</v>
      </c>
      <c r="B363" s="34" t="s">
        <v>64</v>
      </c>
      <c r="C363" s="5" t="s">
        <v>95</v>
      </c>
      <c r="D363" s="35" t="s">
        <v>86</v>
      </c>
      <c r="E363" s="36" t="s">
        <v>16</v>
      </c>
      <c r="F363" s="37">
        <v>0</v>
      </c>
      <c r="G363" s="38">
        <v>-0.02</v>
      </c>
      <c r="H363" s="34">
        <v>0.96464680068657638</v>
      </c>
      <c r="I363" s="35">
        <v>56.851885027483554</v>
      </c>
      <c r="J363" s="35">
        <v>1.02262974735233</v>
      </c>
      <c r="K363" s="35">
        <v>-1.1762325516789158</v>
      </c>
      <c r="L363" s="35">
        <v>0</v>
      </c>
      <c r="M363" s="35">
        <v>0</v>
      </c>
      <c r="N363" s="35">
        <v>0</v>
      </c>
      <c r="O363" s="35">
        <v>0</v>
      </c>
      <c r="P363" s="36">
        <v>12</v>
      </c>
      <c r="Q363" s="37">
        <v>86</v>
      </c>
      <c r="R363" s="36">
        <v>0</v>
      </c>
      <c r="S363" s="39">
        <f t="shared" si="10"/>
        <v>86</v>
      </c>
      <c r="T363" s="34" t="s">
        <v>29</v>
      </c>
      <c r="U363" s="12">
        <f>((alpha*(beta^speed))*(speed^ceta))</f>
        <v>2.0658990419154453</v>
      </c>
      <c r="V363" s="8">
        <f t="shared" si="11"/>
        <v>86</v>
      </c>
    </row>
    <row r="364" spans="1:28">
      <c r="A364" s="34" t="s">
        <v>19</v>
      </c>
      <c r="B364" s="34" t="s">
        <v>64</v>
      </c>
      <c r="C364" s="5" t="s">
        <v>95</v>
      </c>
      <c r="D364" s="35" t="s">
        <v>86</v>
      </c>
      <c r="E364" s="36" t="s">
        <v>14</v>
      </c>
      <c r="F364" s="37">
        <v>0</v>
      </c>
      <c r="G364" s="38">
        <v>-0.02</v>
      </c>
      <c r="H364" s="34">
        <v>0.99435902257538955</v>
      </c>
      <c r="I364" s="35">
        <v>-0.22275216837492448</v>
      </c>
      <c r="J364" s="35">
        <v>0.41027475165535987</v>
      </c>
      <c r="K364" s="35">
        <v>1.415331143010401</v>
      </c>
      <c r="L364" s="35">
        <v>0</v>
      </c>
      <c r="M364" s="35">
        <v>0</v>
      </c>
      <c r="N364" s="35">
        <v>0</v>
      </c>
      <c r="O364" s="35">
        <v>0</v>
      </c>
      <c r="P364" s="36">
        <v>12</v>
      </c>
      <c r="Q364" s="37">
        <v>86</v>
      </c>
      <c r="R364" s="36">
        <v>2</v>
      </c>
      <c r="S364" s="39">
        <f t="shared" si="10"/>
        <v>86</v>
      </c>
      <c r="T364" s="34" t="s">
        <v>31</v>
      </c>
      <c r="U364" s="12">
        <f>((alpha+(beta*speed))^((-1)/ceta))</f>
        <v>8.1004266709978762E-2</v>
      </c>
      <c r="V364" s="8">
        <f t="shared" si="11"/>
        <v>86</v>
      </c>
    </row>
    <row r="365" spans="1:28">
      <c r="A365" s="34" t="s">
        <v>19</v>
      </c>
      <c r="B365" s="34" t="s">
        <v>64</v>
      </c>
      <c r="C365" s="5" t="s">
        <v>95</v>
      </c>
      <c r="D365" s="35" t="s">
        <v>86</v>
      </c>
      <c r="E365" s="36" t="s">
        <v>18</v>
      </c>
      <c r="F365" s="37">
        <v>0</v>
      </c>
      <c r="G365" s="38">
        <v>-0.02</v>
      </c>
      <c r="H365" s="34">
        <v>0.96499280858665493</v>
      </c>
      <c r="I365" s="35">
        <v>-1.0062342962101091E-7</v>
      </c>
      <c r="J365" s="35">
        <v>3.4228293670988845E-5</v>
      </c>
      <c r="K365" s="35">
        <v>-2.8808973817054141E-3</v>
      </c>
      <c r="L365" s="35">
        <v>0.10135630370037652</v>
      </c>
      <c r="M365" s="35">
        <v>0</v>
      </c>
      <c r="N365" s="35">
        <v>0</v>
      </c>
      <c r="O365" s="35">
        <v>0</v>
      </c>
      <c r="P365" s="36">
        <v>12</v>
      </c>
      <c r="Q365" s="37">
        <v>86</v>
      </c>
      <c r="R365" s="36">
        <v>14</v>
      </c>
      <c r="S365" s="39">
        <f t="shared" si="10"/>
        <v>86</v>
      </c>
      <c r="T365" s="34" t="s">
        <v>51</v>
      </c>
      <c r="U365" s="12">
        <f>(((alpha*(speed^3))+(beta*(speed^2))+(ceta*speed))+delta)</f>
        <v>4.27494527133227E-2</v>
      </c>
      <c r="V365" s="8">
        <f t="shared" si="11"/>
        <v>86</v>
      </c>
      <c r="AB365" s="41"/>
    </row>
    <row r="366" spans="1:28">
      <c r="A366" s="34" t="s">
        <v>19</v>
      </c>
      <c r="B366" s="34" t="s">
        <v>64</v>
      </c>
      <c r="C366" s="5" t="s">
        <v>95</v>
      </c>
      <c r="D366" s="35" t="s">
        <v>86</v>
      </c>
      <c r="E366" s="36" t="s">
        <v>17</v>
      </c>
      <c r="F366" s="37">
        <v>0</v>
      </c>
      <c r="G366" s="38">
        <v>-0.02</v>
      </c>
      <c r="H366" s="34">
        <v>0.96557134416791723</v>
      </c>
      <c r="I366" s="35">
        <v>-3.7222856150209553E-4</v>
      </c>
      <c r="J366" s="35">
        <v>8.3194572225869817E-2</v>
      </c>
      <c r="K366" s="35">
        <v>-5.6100186131812073</v>
      </c>
      <c r="L366" s="35">
        <v>165.87080705436247</v>
      </c>
      <c r="M366" s="35">
        <v>0</v>
      </c>
      <c r="N366" s="35">
        <v>0</v>
      </c>
      <c r="O366" s="35">
        <v>0</v>
      </c>
      <c r="P366" s="36">
        <v>12</v>
      </c>
      <c r="Q366" s="37">
        <v>86</v>
      </c>
      <c r="R366" s="36">
        <v>14</v>
      </c>
      <c r="S366" s="39">
        <f t="shared" si="10"/>
        <v>86</v>
      </c>
      <c r="T366" s="34" t="s">
        <v>51</v>
      </c>
      <c r="U366" s="12">
        <f>(((alpha*(speed^3))+(beta*(speed^2))+(ceta*speed))+delta)</f>
        <v>61.958052588534912</v>
      </c>
      <c r="V366" s="8">
        <f t="shared" si="11"/>
        <v>86</v>
      </c>
    </row>
    <row r="367" spans="1:28">
      <c r="A367" s="34" t="s">
        <v>19</v>
      </c>
      <c r="B367" s="34" t="s">
        <v>64</v>
      </c>
      <c r="C367" s="5" t="s">
        <v>95</v>
      </c>
      <c r="D367" s="35" t="s">
        <v>86</v>
      </c>
      <c r="E367" s="36" t="s">
        <v>15</v>
      </c>
      <c r="F367" s="37">
        <v>50</v>
      </c>
      <c r="G367" s="38">
        <v>-0.02</v>
      </c>
      <c r="H367" s="34">
        <v>0.96385842793716325</v>
      </c>
      <c r="I367" s="35">
        <v>-3.424236831744157E-6</v>
      </c>
      <c r="J367" s="35">
        <v>7.2231544719253372E-4</v>
      </c>
      <c r="K367" s="35">
        <v>-4.8209226268383344E-2</v>
      </c>
      <c r="L367" s="35">
        <v>1.327739185543499</v>
      </c>
      <c r="M367" s="35">
        <v>0</v>
      </c>
      <c r="N367" s="35">
        <v>0</v>
      </c>
      <c r="O367" s="35">
        <v>0</v>
      </c>
      <c r="P367" s="36">
        <v>12</v>
      </c>
      <c r="Q367" s="37">
        <v>86</v>
      </c>
      <c r="R367" s="36">
        <v>14</v>
      </c>
      <c r="S367" s="39">
        <f t="shared" si="10"/>
        <v>86</v>
      </c>
      <c r="T367" s="34" t="s">
        <v>51</v>
      </c>
      <c r="U367" s="12">
        <f>(((alpha*(speed^3))+(beta*(speed^2))+(ceta*speed))+delta)</f>
        <v>0.3459843916466494</v>
      </c>
      <c r="V367" s="8">
        <f t="shared" si="11"/>
        <v>86</v>
      </c>
    </row>
    <row r="368" spans="1:28">
      <c r="A368" s="34" t="s">
        <v>19</v>
      </c>
      <c r="B368" s="34" t="s">
        <v>64</v>
      </c>
      <c r="C368" s="5" t="s">
        <v>95</v>
      </c>
      <c r="D368" s="35" t="s">
        <v>86</v>
      </c>
      <c r="E368" s="36" t="s">
        <v>16</v>
      </c>
      <c r="F368" s="37">
        <v>50</v>
      </c>
      <c r="G368" s="38">
        <v>-0.02</v>
      </c>
      <c r="H368" s="34">
        <v>0.96103068002678138</v>
      </c>
      <c r="I368" s="35">
        <v>52.163016031328716</v>
      </c>
      <c r="J368" s="35">
        <v>1.0180871201607511</v>
      </c>
      <c r="K368" s="35">
        <v>-1.1096217925564258</v>
      </c>
      <c r="L368" s="35">
        <v>0</v>
      </c>
      <c r="M368" s="35">
        <v>0</v>
      </c>
      <c r="N368" s="35">
        <v>0</v>
      </c>
      <c r="O368" s="35">
        <v>0</v>
      </c>
      <c r="P368" s="36">
        <v>12</v>
      </c>
      <c r="Q368" s="37">
        <v>86</v>
      </c>
      <c r="R368" s="36">
        <v>0</v>
      </c>
      <c r="S368" s="39">
        <f t="shared" si="10"/>
        <v>86</v>
      </c>
      <c r="T368" s="34" t="s">
        <v>29</v>
      </c>
      <c r="U368" s="12">
        <f>((alpha*(beta^speed))*(speed^ceta))</f>
        <v>1.7390263847600096</v>
      </c>
      <c r="V368" s="8">
        <f t="shared" si="11"/>
        <v>86</v>
      </c>
    </row>
    <row r="369" spans="1:28">
      <c r="A369" s="34" t="s">
        <v>19</v>
      </c>
      <c r="B369" s="34" t="s">
        <v>64</v>
      </c>
      <c r="C369" s="5" t="s">
        <v>95</v>
      </c>
      <c r="D369" s="35" t="s">
        <v>86</v>
      </c>
      <c r="E369" s="36" t="s">
        <v>14</v>
      </c>
      <c r="F369" s="37">
        <v>50</v>
      </c>
      <c r="G369" s="38">
        <v>-0.02</v>
      </c>
      <c r="H369" s="34">
        <v>0.99334813949210776</v>
      </c>
      <c r="I369" s="35">
        <v>2.4216214385143693</v>
      </c>
      <c r="J369" s="35">
        <v>1.0020227291107524</v>
      </c>
      <c r="K369" s="35">
        <v>-0.81160521665751939</v>
      </c>
      <c r="L369" s="35">
        <v>0</v>
      </c>
      <c r="M369" s="35">
        <v>0</v>
      </c>
      <c r="N369" s="35">
        <v>0</v>
      </c>
      <c r="O369" s="35">
        <v>0</v>
      </c>
      <c r="P369" s="36">
        <v>12</v>
      </c>
      <c r="Q369" s="37">
        <v>86</v>
      </c>
      <c r="R369" s="36">
        <v>0</v>
      </c>
      <c r="S369" s="39">
        <f t="shared" si="10"/>
        <v>86</v>
      </c>
      <c r="T369" s="34" t="s">
        <v>29</v>
      </c>
      <c r="U369" s="12">
        <f>((alpha*(beta^speed))*(speed^ceta))</f>
        <v>7.7540479571200416E-2</v>
      </c>
      <c r="V369" s="8">
        <f t="shared" si="11"/>
        <v>86</v>
      </c>
    </row>
    <row r="370" spans="1:28">
      <c r="A370" s="34" t="s">
        <v>19</v>
      </c>
      <c r="B370" s="34" t="s">
        <v>64</v>
      </c>
      <c r="C370" s="5" t="s">
        <v>95</v>
      </c>
      <c r="D370" s="35" t="s">
        <v>86</v>
      </c>
      <c r="E370" s="36" t="s">
        <v>18</v>
      </c>
      <c r="F370" s="37">
        <v>50</v>
      </c>
      <c r="G370" s="38">
        <v>-0.02</v>
      </c>
      <c r="H370" s="34">
        <v>0.94428873461689589</v>
      </c>
      <c r="I370" s="35">
        <v>-4.8491604458009026E-8</v>
      </c>
      <c r="J370" s="35">
        <v>2.7893872969257878E-5</v>
      </c>
      <c r="K370" s="35">
        <v>-2.7257678842993677E-3</v>
      </c>
      <c r="L370" s="35">
        <v>0.10332901152015053</v>
      </c>
      <c r="M370" s="35">
        <v>0</v>
      </c>
      <c r="N370" s="35">
        <v>0</v>
      </c>
      <c r="O370" s="35">
        <v>0</v>
      </c>
      <c r="P370" s="36">
        <v>12</v>
      </c>
      <c r="Q370" s="37">
        <v>86</v>
      </c>
      <c r="R370" s="36">
        <v>14</v>
      </c>
      <c r="S370" s="39">
        <f t="shared" si="10"/>
        <v>86</v>
      </c>
      <c r="T370" s="34" t="s">
        <v>51</v>
      </c>
      <c r="U370" s="12">
        <f>(((alpha*(speed^3))+(beta*(speed^2))+(ceta*speed))+delta)</f>
        <v>4.4372681985892781E-2</v>
      </c>
      <c r="V370" s="8">
        <f t="shared" si="11"/>
        <v>86</v>
      </c>
      <c r="AB370" s="41"/>
    </row>
    <row r="371" spans="1:28">
      <c r="A371" s="34" t="s">
        <v>19</v>
      </c>
      <c r="B371" s="34" t="s">
        <v>64</v>
      </c>
      <c r="C371" s="5" t="s">
        <v>95</v>
      </c>
      <c r="D371" s="35" t="s">
        <v>86</v>
      </c>
      <c r="E371" s="36" t="s">
        <v>17</v>
      </c>
      <c r="F371" s="37">
        <v>50</v>
      </c>
      <c r="G371" s="38">
        <v>-0.02</v>
      </c>
      <c r="H371" s="34">
        <v>0.962862349917602</v>
      </c>
      <c r="I371" s="35">
        <v>-3.836885426794903E-4</v>
      </c>
      <c r="J371" s="35">
        <v>8.5242755480714291E-2</v>
      </c>
      <c r="K371" s="35">
        <v>-5.8631260326416399</v>
      </c>
      <c r="L371" s="35">
        <v>173.13644311124852</v>
      </c>
      <c r="M371" s="35">
        <v>0</v>
      </c>
      <c r="N371" s="35">
        <v>0</v>
      </c>
      <c r="O371" s="35">
        <v>0</v>
      </c>
      <c r="P371" s="36">
        <v>12</v>
      </c>
      <c r="Q371" s="37">
        <v>86</v>
      </c>
      <c r="R371" s="36">
        <v>14</v>
      </c>
      <c r="S371" s="39">
        <f t="shared" si="10"/>
        <v>86</v>
      </c>
      <c r="T371" s="34" t="s">
        <v>51</v>
      </c>
      <c r="U371" s="12">
        <f>(((alpha*(speed^3))+(beta*(speed^2))+(ceta*speed))+delta)</f>
        <v>55.315624136884537</v>
      </c>
      <c r="V371" s="8">
        <f t="shared" si="11"/>
        <v>86</v>
      </c>
    </row>
    <row r="372" spans="1:28">
      <c r="A372" s="34" t="s">
        <v>19</v>
      </c>
      <c r="B372" s="34" t="s">
        <v>64</v>
      </c>
      <c r="C372" s="5" t="s">
        <v>95</v>
      </c>
      <c r="D372" s="35" t="s">
        <v>86</v>
      </c>
      <c r="E372" s="36" t="s">
        <v>15</v>
      </c>
      <c r="F372" s="37">
        <v>100</v>
      </c>
      <c r="G372" s="38">
        <v>-0.02</v>
      </c>
      <c r="H372" s="34">
        <v>0.95500305560120069</v>
      </c>
      <c r="I372" s="35">
        <v>-3.4997321381382807E-6</v>
      </c>
      <c r="J372" s="35">
        <v>7.5745553647072286E-4</v>
      </c>
      <c r="K372" s="35">
        <v>-5.1527726270397874E-2</v>
      </c>
      <c r="L372" s="35">
        <v>1.4196061320859454</v>
      </c>
      <c r="M372" s="35">
        <v>0</v>
      </c>
      <c r="N372" s="35">
        <v>0</v>
      </c>
      <c r="O372" s="35">
        <v>0</v>
      </c>
      <c r="P372" s="36">
        <v>12</v>
      </c>
      <c r="Q372" s="37">
        <v>86</v>
      </c>
      <c r="R372" s="36">
        <v>14</v>
      </c>
      <c r="S372" s="39">
        <f t="shared" si="10"/>
        <v>86</v>
      </c>
      <c r="T372" s="34" t="s">
        <v>51</v>
      </c>
      <c r="U372" s="12">
        <f>(((alpha*(speed^3))+(beta*(speed^2))+(ceta*speed))+delta)</f>
        <v>0.3643371957135122</v>
      </c>
      <c r="V372" s="8">
        <f t="shared" si="11"/>
        <v>86</v>
      </c>
    </row>
    <row r="373" spans="1:28">
      <c r="A373" s="34" t="s">
        <v>19</v>
      </c>
      <c r="B373" s="34" t="s">
        <v>64</v>
      </c>
      <c r="C373" s="5" t="s">
        <v>95</v>
      </c>
      <c r="D373" s="35" t="s">
        <v>86</v>
      </c>
      <c r="E373" s="36" t="s">
        <v>16</v>
      </c>
      <c r="F373" s="37">
        <v>100</v>
      </c>
      <c r="G373" s="38">
        <v>-0.02</v>
      </c>
      <c r="H373" s="34">
        <v>0.96149242859928097</v>
      </c>
      <c r="I373" s="35">
        <v>3.3502936608680527E-2</v>
      </c>
      <c r="J373" s="35">
        <v>1.8743042109739216E-2</v>
      </c>
      <c r="K373" s="35">
        <v>-1.3559863148440696E-4</v>
      </c>
      <c r="L373" s="35">
        <v>0</v>
      </c>
      <c r="M373" s="35">
        <v>0</v>
      </c>
      <c r="N373" s="35">
        <v>0</v>
      </c>
      <c r="O373" s="35">
        <v>0</v>
      </c>
      <c r="P373" s="36">
        <v>12</v>
      </c>
      <c r="Q373" s="37">
        <v>86</v>
      </c>
      <c r="R373" s="36">
        <v>5</v>
      </c>
      <c r="S373" s="39">
        <f t="shared" si="10"/>
        <v>86</v>
      </c>
      <c r="T373" s="34" t="s">
        <v>36</v>
      </c>
      <c r="U373" s="12">
        <f>(1/(((ceta*(speed^2))+(beta*speed))+alpha))</f>
        <v>1.5563788602193782</v>
      </c>
      <c r="V373" s="8">
        <f t="shared" si="11"/>
        <v>86</v>
      </c>
    </row>
    <row r="374" spans="1:28">
      <c r="A374" s="34" t="s">
        <v>19</v>
      </c>
      <c r="B374" s="34" t="s">
        <v>64</v>
      </c>
      <c r="C374" s="5" t="s">
        <v>95</v>
      </c>
      <c r="D374" s="35" t="s">
        <v>86</v>
      </c>
      <c r="E374" s="36" t="s">
        <v>14</v>
      </c>
      <c r="F374" s="37">
        <v>100</v>
      </c>
      <c r="G374" s="38">
        <v>-0.02</v>
      </c>
      <c r="H374" s="34">
        <v>0.99377712573274468</v>
      </c>
      <c r="I374" s="35">
        <v>0.52252723048998895</v>
      </c>
      <c r="J374" s="35">
        <v>0.2216152588838067</v>
      </c>
      <c r="K374" s="35">
        <v>-8.1349183865465306E-4</v>
      </c>
      <c r="L374" s="35">
        <v>0</v>
      </c>
      <c r="M374" s="35">
        <v>0</v>
      </c>
      <c r="N374" s="35">
        <v>0</v>
      </c>
      <c r="O374" s="35">
        <v>0</v>
      </c>
      <c r="P374" s="36">
        <v>12</v>
      </c>
      <c r="Q374" s="37">
        <v>86</v>
      </c>
      <c r="R374" s="36">
        <v>5</v>
      </c>
      <c r="S374" s="39">
        <f t="shared" si="10"/>
        <v>86</v>
      </c>
      <c r="T374" s="34" t="s">
        <v>36</v>
      </c>
      <c r="U374" s="12">
        <f>(1/(((ceta*(speed^2))+(beta*speed))+alpha))</f>
        <v>7.3719924344917878E-2</v>
      </c>
      <c r="V374" s="8">
        <f t="shared" si="11"/>
        <v>86</v>
      </c>
    </row>
    <row r="375" spans="1:28">
      <c r="A375" s="34" t="s">
        <v>19</v>
      </c>
      <c r="B375" s="34" t="s">
        <v>64</v>
      </c>
      <c r="C375" s="5" t="s">
        <v>95</v>
      </c>
      <c r="D375" s="35" t="s">
        <v>86</v>
      </c>
      <c r="E375" s="36" t="s">
        <v>18</v>
      </c>
      <c r="F375" s="37">
        <v>100</v>
      </c>
      <c r="G375" s="38">
        <v>-0.02</v>
      </c>
      <c r="H375" s="34">
        <v>0.92432151994037626</v>
      </c>
      <c r="I375" s="35">
        <v>-4.3640426038695227E-8</v>
      </c>
      <c r="J375" s="35">
        <v>2.7617502984913228E-5</v>
      </c>
      <c r="K375" s="35">
        <v>-2.8167215600144345E-3</v>
      </c>
      <c r="L375" s="35">
        <v>0.10972241599066103</v>
      </c>
      <c r="M375" s="35">
        <v>0</v>
      </c>
      <c r="N375" s="35">
        <v>0</v>
      </c>
      <c r="O375" s="35">
        <v>0</v>
      </c>
      <c r="P375" s="36">
        <v>12</v>
      </c>
      <c r="Q375" s="37">
        <v>86</v>
      </c>
      <c r="R375" s="36">
        <v>14</v>
      </c>
      <c r="S375" s="39">
        <f t="shared" si="10"/>
        <v>86</v>
      </c>
      <c r="T375" s="34" t="s">
        <v>51</v>
      </c>
      <c r="U375" s="12">
        <f>(((alpha*(speed^3))+(beta*(speed^2))+(ceta*speed))+delta)</f>
        <v>4.3985659081369574E-2</v>
      </c>
      <c r="V375" s="8">
        <f t="shared" si="11"/>
        <v>86</v>
      </c>
      <c r="AB375" s="41"/>
    </row>
    <row r="376" spans="1:28">
      <c r="A376" s="34" t="s">
        <v>19</v>
      </c>
      <c r="B376" s="34" t="s">
        <v>64</v>
      </c>
      <c r="C376" s="5" t="s">
        <v>95</v>
      </c>
      <c r="D376" s="35" t="s">
        <v>86</v>
      </c>
      <c r="E376" s="36" t="s">
        <v>17</v>
      </c>
      <c r="F376" s="37">
        <v>100</v>
      </c>
      <c r="G376" s="38">
        <v>-0.02</v>
      </c>
      <c r="H376" s="34">
        <v>0.96012511395864875</v>
      </c>
      <c r="I376" s="35">
        <v>-3.9553007265505651E-4</v>
      </c>
      <c r="J376" s="35">
        <v>8.6947718053754425E-2</v>
      </c>
      <c r="K376" s="35">
        <v>-6.0828874955475118</v>
      </c>
      <c r="L376" s="35">
        <v>180.54112902889889</v>
      </c>
      <c r="M376" s="35">
        <v>0</v>
      </c>
      <c r="N376" s="35">
        <v>0</v>
      </c>
      <c r="O376" s="35">
        <v>0</v>
      </c>
      <c r="P376" s="36">
        <v>12</v>
      </c>
      <c r="Q376" s="37">
        <v>86</v>
      </c>
      <c r="R376" s="36">
        <v>14</v>
      </c>
      <c r="S376" s="39">
        <f t="shared" si="10"/>
        <v>86</v>
      </c>
      <c r="T376" s="34" t="s">
        <v>51</v>
      </c>
      <c r="U376" s="12">
        <f>(((alpha*(speed^3))+(beta*(speed^2))+(ceta*speed))+delta)</f>
        <v>48.898851244695976</v>
      </c>
      <c r="V376" s="8">
        <f t="shared" si="11"/>
        <v>86</v>
      </c>
    </row>
    <row r="377" spans="1:28">
      <c r="A377" s="34" t="s">
        <v>19</v>
      </c>
      <c r="B377" s="34" t="s">
        <v>64</v>
      </c>
      <c r="C377" s="5" t="s">
        <v>95</v>
      </c>
      <c r="D377" s="35" t="s">
        <v>86</v>
      </c>
      <c r="E377" s="36" t="s">
        <v>15</v>
      </c>
      <c r="F377" s="37">
        <v>0</v>
      </c>
      <c r="G377" s="38">
        <v>0.02</v>
      </c>
      <c r="H377" s="34">
        <v>0.9484507311723448</v>
      </c>
      <c r="I377" s="35">
        <v>0.53466107337786772</v>
      </c>
      <c r="J377" s="35">
        <v>4.5598581700233671</v>
      </c>
      <c r="K377" s="35">
        <v>4.0627740625283806E-2</v>
      </c>
      <c r="L377" s="35">
        <v>0.46111813697381249</v>
      </c>
      <c r="M377" s="35">
        <v>7.3990309602619361E-2</v>
      </c>
      <c r="N377" s="35">
        <v>0</v>
      </c>
      <c r="O377" s="35">
        <v>0</v>
      </c>
      <c r="P377" s="36">
        <v>12</v>
      </c>
      <c r="Q377" s="37">
        <v>86</v>
      </c>
      <c r="R377" s="36">
        <v>10</v>
      </c>
      <c r="S377" s="39">
        <f t="shared" si="10"/>
        <v>86</v>
      </c>
      <c r="T377" s="34" t="s">
        <v>44</v>
      </c>
      <c r="U377" s="12">
        <f>(alpha+(beta/(1+EXP((((-1)*ceta)+(delta*LN(speed)))+(epsilon*speed)))))</f>
        <v>0.53571055610683793</v>
      </c>
      <c r="V377" s="8">
        <f t="shared" si="11"/>
        <v>86</v>
      </c>
    </row>
    <row r="378" spans="1:28">
      <c r="A378" s="34" t="s">
        <v>19</v>
      </c>
      <c r="B378" s="34" t="s">
        <v>64</v>
      </c>
      <c r="C378" s="5" t="s">
        <v>95</v>
      </c>
      <c r="D378" s="35" t="s">
        <v>86</v>
      </c>
      <c r="E378" s="36" t="s">
        <v>16</v>
      </c>
      <c r="F378" s="37">
        <v>0</v>
      </c>
      <c r="G378" s="38">
        <v>0.02</v>
      </c>
      <c r="H378" s="34">
        <v>0.97317624282228699</v>
      </c>
      <c r="I378" s="35">
        <v>24.416796067395513</v>
      </c>
      <c r="J378" s="35">
        <v>1.0135420955798926</v>
      </c>
      <c r="K378" s="35">
        <v>-0.63143560742615745</v>
      </c>
      <c r="L378" s="35">
        <v>0</v>
      </c>
      <c r="M378" s="35">
        <v>0</v>
      </c>
      <c r="N378" s="35">
        <v>0</v>
      </c>
      <c r="O378" s="35">
        <v>0</v>
      </c>
      <c r="P378" s="36">
        <v>12</v>
      </c>
      <c r="Q378" s="37">
        <v>86</v>
      </c>
      <c r="R378" s="36">
        <v>0</v>
      </c>
      <c r="S378" s="39">
        <f t="shared" si="10"/>
        <v>86</v>
      </c>
      <c r="T378" s="34" t="s">
        <v>29</v>
      </c>
      <c r="U378" s="12">
        <f>((alpha*(beta^speed))*(speed^ceta))</f>
        <v>4.6619917275960319</v>
      </c>
      <c r="V378" s="8">
        <f t="shared" si="11"/>
        <v>86</v>
      </c>
    </row>
    <row r="379" spans="1:28">
      <c r="A379" s="34" t="s">
        <v>19</v>
      </c>
      <c r="B379" s="34" t="s">
        <v>64</v>
      </c>
      <c r="C379" s="5" t="s">
        <v>95</v>
      </c>
      <c r="D379" s="35" t="s">
        <v>86</v>
      </c>
      <c r="E379" s="36" t="s">
        <v>14</v>
      </c>
      <c r="F379" s="37">
        <v>0</v>
      </c>
      <c r="G379" s="38">
        <v>0.02</v>
      </c>
      <c r="H379" s="34">
        <v>0.99117248499456978</v>
      </c>
      <c r="I379" s="35">
        <v>2.0015417946736784</v>
      </c>
      <c r="J379" s="35">
        <v>0.99744791555842849</v>
      </c>
      <c r="K379" s="35">
        <v>-0.65198863153565723</v>
      </c>
      <c r="L379" s="35">
        <v>0</v>
      </c>
      <c r="M379" s="35">
        <v>0</v>
      </c>
      <c r="N379" s="35">
        <v>0</v>
      </c>
      <c r="O379" s="35">
        <v>0</v>
      </c>
      <c r="P379" s="36">
        <v>12</v>
      </c>
      <c r="Q379" s="37">
        <v>86</v>
      </c>
      <c r="R379" s="36">
        <v>0</v>
      </c>
      <c r="S379" s="39">
        <f t="shared" si="10"/>
        <v>86</v>
      </c>
      <c r="T379" s="34" t="s">
        <v>29</v>
      </c>
      <c r="U379" s="12">
        <f>((alpha*(beta^speed))*(speed^ceta))</f>
        <v>8.8034559381492197E-2</v>
      </c>
      <c r="V379" s="8">
        <f t="shared" si="11"/>
        <v>86</v>
      </c>
    </row>
    <row r="380" spans="1:28">
      <c r="A380" s="34" t="s">
        <v>19</v>
      </c>
      <c r="B380" s="34" t="s">
        <v>64</v>
      </c>
      <c r="C380" s="5" t="s">
        <v>95</v>
      </c>
      <c r="D380" s="35" t="s">
        <v>86</v>
      </c>
      <c r="E380" s="36" t="s">
        <v>18</v>
      </c>
      <c r="F380" s="37">
        <v>0</v>
      </c>
      <c r="G380" s="38">
        <v>0.02</v>
      </c>
      <c r="H380" s="34">
        <v>0.92361549682924693</v>
      </c>
      <c r="I380" s="35">
        <v>0.28743262971314082</v>
      </c>
      <c r="J380" s="35">
        <v>1.0061940244476517</v>
      </c>
      <c r="K380" s="35">
        <v>-0.45472946296028638</v>
      </c>
      <c r="L380" s="35">
        <v>0</v>
      </c>
      <c r="M380" s="35">
        <v>0</v>
      </c>
      <c r="N380" s="35">
        <v>0</v>
      </c>
      <c r="O380" s="35">
        <v>0</v>
      </c>
      <c r="P380" s="36">
        <v>12</v>
      </c>
      <c r="Q380" s="37">
        <v>86</v>
      </c>
      <c r="R380" s="36">
        <v>0</v>
      </c>
      <c r="S380" s="39">
        <f t="shared" si="10"/>
        <v>86</v>
      </c>
      <c r="T380" s="34" t="s">
        <v>29</v>
      </c>
      <c r="U380" s="12">
        <f>((alpha*(beta^speed))*(speed^ceta))</f>
        <v>6.4489904711528628E-2</v>
      </c>
      <c r="V380" s="8">
        <f t="shared" si="11"/>
        <v>86</v>
      </c>
      <c r="AB380" s="41"/>
    </row>
    <row r="381" spans="1:28">
      <c r="A381" s="34" t="s">
        <v>19</v>
      </c>
      <c r="B381" s="34" t="s">
        <v>64</v>
      </c>
      <c r="C381" s="5" t="s">
        <v>95</v>
      </c>
      <c r="D381" s="35" t="s">
        <v>86</v>
      </c>
      <c r="E381" s="36" t="s">
        <v>17</v>
      </c>
      <c r="F381" s="37">
        <v>0</v>
      </c>
      <c r="G381" s="38">
        <v>0.02</v>
      </c>
      <c r="H381" s="34">
        <v>0.96660606819558303</v>
      </c>
      <c r="I381" s="35">
        <v>730.00742225688111</v>
      </c>
      <c r="J381" s="35">
        <v>1.0144735299447309</v>
      </c>
      <c r="K381" s="35">
        <v>-0.65112414634462989</v>
      </c>
      <c r="L381" s="35">
        <v>0</v>
      </c>
      <c r="M381" s="35">
        <v>0</v>
      </c>
      <c r="N381" s="35">
        <v>0</v>
      </c>
      <c r="O381" s="35">
        <v>0</v>
      </c>
      <c r="P381" s="36">
        <v>12</v>
      </c>
      <c r="Q381" s="37">
        <v>86</v>
      </c>
      <c r="R381" s="36">
        <v>0</v>
      </c>
      <c r="S381" s="39">
        <f t="shared" si="10"/>
        <v>86</v>
      </c>
      <c r="T381" s="34" t="s">
        <v>29</v>
      </c>
      <c r="U381" s="12">
        <f>((alpha*(beta^speed))*(speed^ceta))</f>
        <v>138.17533297538594</v>
      </c>
      <c r="V381" s="8">
        <f t="shared" si="11"/>
        <v>86</v>
      </c>
    </row>
    <row r="382" spans="1:28">
      <c r="A382" s="34" t="s">
        <v>19</v>
      </c>
      <c r="B382" s="34" t="s">
        <v>64</v>
      </c>
      <c r="C382" s="5" t="s">
        <v>95</v>
      </c>
      <c r="D382" s="35" t="s">
        <v>86</v>
      </c>
      <c r="E382" s="36" t="s">
        <v>15</v>
      </c>
      <c r="F382" s="37">
        <v>50</v>
      </c>
      <c r="G382" s="38">
        <v>0.02</v>
      </c>
      <c r="H382" s="34">
        <v>0.95121853621222696</v>
      </c>
      <c r="I382" s="35">
        <v>-6.0408631758806864E-6</v>
      </c>
      <c r="J382" s="35">
        <v>1.0450486461809081E-3</v>
      </c>
      <c r="K382" s="35">
        <v>-6.0798342768388421E-2</v>
      </c>
      <c r="L382" s="35">
        <v>1.7862884530481147</v>
      </c>
      <c r="M382" s="35">
        <v>0</v>
      </c>
      <c r="N382" s="35">
        <v>0</v>
      </c>
      <c r="O382" s="35">
        <v>0</v>
      </c>
      <c r="P382" s="36">
        <v>12</v>
      </c>
      <c r="Q382" s="37">
        <v>86</v>
      </c>
      <c r="R382" s="36">
        <v>14</v>
      </c>
      <c r="S382" s="39">
        <f t="shared" si="10"/>
        <v>86</v>
      </c>
      <c r="T382" s="34" t="s">
        <v>51</v>
      </c>
      <c r="U382" s="12">
        <f>(((alpha*(speed^3))+(beta*(speed^2))+(ceta*speed))+delta)</f>
        <v>0.44448349392274156</v>
      </c>
      <c r="V382" s="8">
        <f t="shared" si="11"/>
        <v>86</v>
      </c>
    </row>
    <row r="383" spans="1:28">
      <c r="A383" s="34" t="s">
        <v>19</v>
      </c>
      <c r="B383" s="34" t="s">
        <v>64</v>
      </c>
      <c r="C383" s="5" t="s">
        <v>95</v>
      </c>
      <c r="D383" s="35" t="s">
        <v>86</v>
      </c>
      <c r="E383" s="36" t="s">
        <v>16</v>
      </c>
      <c r="F383" s="37">
        <v>50</v>
      </c>
      <c r="G383" s="38">
        <v>0.02</v>
      </c>
      <c r="H383" s="34">
        <v>0.97096692824633002</v>
      </c>
      <c r="I383" s="35">
        <v>1.137206012786951</v>
      </c>
      <c r="J383" s="35">
        <v>0.28530331438046014</v>
      </c>
      <c r="K383" s="35">
        <v>45.433593639964698</v>
      </c>
      <c r="L383" s="35">
        <v>-0.9369485451078734</v>
      </c>
      <c r="M383" s="35">
        <v>0</v>
      </c>
      <c r="N383" s="35">
        <v>0</v>
      </c>
      <c r="O383" s="35">
        <v>0</v>
      </c>
      <c r="P383" s="36">
        <v>12</v>
      </c>
      <c r="Q383" s="37">
        <v>86</v>
      </c>
      <c r="R383" s="36">
        <v>1</v>
      </c>
      <c r="S383" s="39">
        <f t="shared" si="10"/>
        <v>86</v>
      </c>
      <c r="T383" s="34" t="s">
        <v>30</v>
      </c>
      <c r="U383" s="12">
        <f>((alpha*(speed^beta))+(ceta*(speed^delta)))</f>
        <v>4.7524289454625217</v>
      </c>
      <c r="V383" s="8">
        <f t="shared" si="11"/>
        <v>86</v>
      </c>
    </row>
    <row r="384" spans="1:28">
      <c r="A384" s="34" t="s">
        <v>19</v>
      </c>
      <c r="B384" s="34" t="s">
        <v>64</v>
      </c>
      <c r="C384" s="5" t="s">
        <v>95</v>
      </c>
      <c r="D384" s="35" t="s">
        <v>86</v>
      </c>
      <c r="E384" s="36" t="s">
        <v>14</v>
      </c>
      <c r="F384" s="37">
        <v>50</v>
      </c>
      <c r="G384" s="38">
        <v>0.02</v>
      </c>
      <c r="H384" s="34">
        <v>0.98867509825207589</v>
      </c>
      <c r="I384" s="35">
        <v>2.7011722279317598</v>
      </c>
      <c r="J384" s="35">
        <v>1.0045563128692574</v>
      </c>
      <c r="K384" s="35">
        <v>-0.80838167276655559</v>
      </c>
      <c r="L384" s="35">
        <v>0</v>
      </c>
      <c r="M384" s="35">
        <v>0</v>
      </c>
      <c r="N384" s="35">
        <v>0</v>
      </c>
      <c r="O384" s="35">
        <v>0</v>
      </c>
      <c r="P384" s="36">
        <v>12</v>
      </c>
      <c r="Q384" s="37">
        <v>86</v>
      </c>
      <c r="R384" s="36">
        <v>0</v>
      </c>
      <c r="S384" s="39">
        <f t="shared" si="10"/>
        <v>86</v>
      </c>
      <c r="T384" s="34" t="s">
        <v>29</v>
      </c>
      <c r="U384" s="12">
        <f>((alpha*(beta^speed))*(speed^ceta))</f>
        <v>0.10902544850189629</v>
      </c>
      <c r="V384" s="8">
        <f t="shared" si="11"/>
        <v>86</v>
      </c>
    </row>
    <row r="385" spans="1:28">
      <c r="A385" s="34" t="s">
        <v>19</v>
      </c>
      <c r="B385" s="34" t="s">
        <v>64</v>
      </c>
      <c r="C385" s="5" t="s">
        <v>95</v>
      </c>
      <c r="D385" s="35" t="s">
        <v>86</v>
      </c>
      <c r="E385" s="36" t="s">
        <v>18</v>
      </c>
      <c r="F385" s="37">
        <v>50</v>
      </c>
      <c r="G385" s="38">
        <v>0.02</v>
      </c>
      <c r="H385" s="34">
        <v>0.89409337837504521</v>
      </c>
      <c r="I385" s="35">
        <v>-1.8458029673502779E-7</v>
      </c>
      <c r="J385" s="35">
        <v>4.1183840352085426E-5</v>
      </c>
      <c r="K385" s="35">
        <v>-2.966212848318146E-3</v>
      </c>
      <c r="L385" s="35">
        <v>0.14123061259033137</v>
      </c>
      <c r="M385" s="35">
        <v>0</v>
      </c>
      <c r="N385" s="35">
        <v>0</v>
      </c>
      <c r="O385" s="35">
        <v>0</v>
      </c>
      <c r="P385" s="36">
        <v>12</v>
      </c>
      <c r="Q385" s="37">
        <v>86</v>
      </c>
      <c r="R385" s="36">
        <v>14</v>
      </c>
      <c r="S385" s="39">
        <f t="shared" si="10"/>
        <v>86</v>
      </c>
      <c r="T385" s="34" t="s">
        <v>51</v>
      </c>
      <c r="U385" s="12">
        <f>(((alpha*(speed^3))+(beta*(speed^2))+(ceta*speed))+delta)</f>
        <v>7.332858565889977E-2</v>
      </c>
      <c r="V385" s="8">
        <f t="shared" si="11"/>
        <v>86</v>
      </c>
      <c r="AB385" s="41"/>
    </row>
    <row r="386" spans="1:28">
      <c r="A386" s="34" t="s">
        <v>19</v>
      </c>
      <c r="B386" s="34" t="s">
        <v>64</v>
      </c>
      <c r="C386" s="5" t="s">
        <v>95</v>
      </c>
      <c r="D386" s="35" t="s">
        <v>86</v>
      </c>
      <c r="E386" s="36" t="s">
        <v>17</v>
      </c>
      <c r="F386" s="37">
        <v>50</v>
      </c>
      <c r="G386" s="38">
        <v>0.02</v>
      </c>
      <c r="H386" s="34">
        <v>0.95395468088850044</v>
      </c>
      <c r="I386" s="35">
        <v>-3.6259907203748824E-4</v>
      </c>
      <c r="J386" s="35">
        <v>8.4680115405869505E-2</v>
      </c>
      <c r="K386" s="35">
        <v>-5.5394395296075647</v>
      </c>
      <c r="L386" s="35">
        <v>244.1663054230433</v>
      </c>
      <c r="M386" s="35">
        <v>0</v>
      </c>
      <c r="N386" s="35">
        <v>0</v>
      </c>
      <c r="O386" s="35">
        <v>0</v>
      </c>
      <c r="P386" s="36">
        <v>12</v>
      </c>
      <c r="Q386" s="37">
        <v>86</v>
      </c>
      <c r="R386" s="36">
        <v>14</v>
      </c>
      <c r="S386" s="39">
        <f t="shared" ref="S386:S449" si="12">V386</f>
        <v>86</v>
      </c>
      <c r="T386" s="34" t="s">
        <v>51</v>
      </c>
      <c r="U386" s="12">
        <f>(((alpha*(speed^3))+(beta*(speed^2))+(ceta*speed))+delta)</f>
        <v>163.435324054727</v>
      </c>
      <c r="V386" s="8">
        <f t="shared" ref="V386:V449" si="13">IF($V$1&lt;P386,P386,IF($V$1&gt;Q386,Q386,$V$1))</f>
        <v>86</v>
      </c>
    </row>
    <row r="387" spans="1:28">
      <c r="A387" s="34" t="s">
        <v>19</v>
      </c>
      <c r="B387" s="34" t="s">
        <v>64</v>
      </c>
      <c r="C387" s="5" t="s">
        <v>95</v>
      </c>
      <c r="D387" s="35" t="s">
        <v>86</v>
      </c>
      <c r="E387" s="36" t="s">
        <v>15</v>
      </c>
      <c r="F387" s="37">
        <v>100</v>
      </c>
      <c r="G387" s="38">
        <v>0.02</v>
      </c>
      <c r="H387" s="34">
        <v>0.94443145128664863</v>
      </c>
      <c r="I387" s="35">
        <v>-4.9108086414361872E-6</v>
      </c>
      <c r="J387" s="35">
        <v>9.0075619674599065E-4</v>
      </c>
      <c r="K387" s="35">
        <v>-5.8258444179051128E-2</v>
      </c>
      <c r="L387" s="35">
        <v>1.9347643251032709</v>
      </c>
      <c r="M387" s="35">
        <v>0</v>
      </c>
      <c r="N387" s="35">
        <v>0</v>
      </c>
      <c r="O387" s="35">
        <v>0</v>
      </c>
      <c r="P387" s="36">
        <v>12</v>
      </c>
      <c r="Q387" s="37">
        <v>84</v>
      </c>
      <c r="R387" s="36">
        <v>14</v>
      </c>
      <c r="S387" s="39">
        <f t="shared" si="12"/>
        <v>84</v>
      </c>
      <c r="T387" s="34" t="s">
        <v>51</v>
      </c>
      <c r="U387" s="12">
        <f>(((alpha*(speed^3))+(beta*(speed^2))+(ceta*speed))+delta)</f>
        <v>0.48613481328889208</v>
      </c>
      <c r="V387" s="8">
        <f t="shared" si="13"/>
        <v>84</v>
      </c>
    </row>
    <row r="388" spans="1:28">
      <c r="A388" s="34" t="s">
        <v>19</v>
      </c>
      <c r="B388" s="34" t="s">
        <v>64</v>
      </c>
      <c r="C388" s="5" t="s">
        <v>95</v>
      </c>
      <c r="D388" s="35" t="s">
        <v>86</v>
      </c>
      <c r="E388" s="36" t="s">
        <v>16</v>
      </c>
      <c r="F388" s="37">
        <v>100</v>
      </c>
      <c r="G388" s="38">
        <v>0.02</v>
      </c>
      <c r="H388" s="34">
        <v>0.97503079567160855</v>
      </c>
      <c r="I388" s="35">
        <v>52.222546858236853</v>
      </c>
      <c r="J388" s="35">
        <v>-1.0367806618307851</v>
      </c>
      <c r="K388" s="35">
        <v>2.4310335131649361</v>
      </c>
      <c r="L388" s="35">
        <v>0.14288479944423427</v>
      </c>
      <c r="M388" s="35">
        <v>0</v>
      </c>
      <c r="N388" s="35">
        <v>0</v>
      </c>
      <c r="O388" s="35">
        <v>0</v>
      </c>
      <c r="P388" s="36">
        <v>12</v>
      </c>
      <c r="Q388" s="37">
        <v>84</v>
      </c>
      <c r="R388" s="36">
        <v>1</v>
      </c>
      <c r="S388" s="39">
        <f t="shared" si="12"/>
        <v>84</v>
      </c>
      <c r="T388" s="34" t="s">
        <v>30</v>
      </c>
      <c r="U388" s="12">
        <f>((alpha*(speed^beta))+(ceta*(speed^delta)))</f>
        <v>5.1068946182302764</v>
      </c>
      <c r="V388" s="8">
        <f t="shared" si="13"/>
        <v>84</v>
      </c>
    </row>
    <row r="389" spans="1:28">
      <c r="A389" s="34" t="s">
        <v>19</v>
      </c>
      <c r="B389" s="34" t="s">
        <v>64</v>
      </c>
      <c r="C389" s="5" t="s">
        <v>95</v>
      </c>
      <c r="D389" s="35" t="s">
        <v>86</v>
      </c>
      <c r="E389" s="36" t="s">
        <v>14</v>
      </c>
      <c r="F389" s="37">
        <v>100</v>
      </c>
      <c r="G389" s="38">
        <v>0.02</v>
      </c>
      <c r="H389" s="34">
        <v>0.98875761425823272</v>
      </c>
      <c r="I389" s="35">
        <v>3.0347467115332112</v>
      </c>
      <c r="J389" s="35">
        <v>1.0079708601537247</v>
      </c>
      <c r="K389" s="35">
        <v>-0.87249755272559504</v>
      </c>
      <c r="L389" s="35">
        <v>0</v>
      </c>
      <c r="M389" s="35">
        <v>0</v>
      </c>
      <c r="N389" s="35">
        <v>0</v>
      </c>
      <c r="O389" s="35">
        <v>0</v>
      </c>
      <c r="P389" s="36">
        <v>12</v>
      </c>
      <c r="Q389" s="37">
        <v>84</v>
      </c>
      <c r="R389" s="36">
        <v>0</v>
      </c>
      <c r="S389" s="39">
        <f t="shared" si="12"/>
        <v>84</v>
      </c>
      <c r="T389" s="34" t="s">
        <v>29</v>
      </c>
      <c r="U389" s="12">
        <f>((alpha*(beta^speed))*(speed^ceta))</f>
        <v>0.12382933977584056</v>
      </c>
      <c r="V389" s="8">
        <f t="shared" si="13"/>
        <v>84</v>
      </c>
    </row>
    <row r="390" spans="1:28">
      <c r="A390" s="34" t="s">
        <v>19</v>
      </c>
      <c r="B390" s="34" t="s">
        <v>64</v>
      </c>
      <c r="C390" s="5" t="s">
        <v>95</v>
      </c>
      <c r="D390" s="35" t="s">
        <v>86</v>
      </c>
      <c r="E390" s="36" t="s">
        <v>18</v>
      </c>
      <c r="F390" s="37">
        <v>100</v>
      </c>
      <c r="G390" s="38">
        <v>0.02</v>
      </c>
      <c r="H390" s="34">
        <v>0.88192991229855444</v>
      </c>
      <c r="I390" s="35">
        <v>-1.2937983079109238E-7</v>
      </c>
      <c r="J390" s="35">
        <v>3.574508841835815E-5</v>
      </c>
      <c r="K390" s="35">
        <v>-2.9920397658551728E-3</v>
      </c>
      <c r="L390" s="35">
        <v>0.15706610626462286</v>
      </c>
      <c r="M390" s="35">
        <v>0</v>
      </c>
      <c r="N390" s="35">
        <v>0</v>
      </c>
      <c r="O390" s="35">
        <v>0</v>
      </c>
      <c r="P390" s="36">
        <v>12</v>
      </c>
      <c r="Q390" s="37">
        <v>84</v>
      </c>
      <c r="R390" s="36">
        <v>14</v>
      </c>
      <c r="S390" s="39">
        <f t="shared" si="12"/>
        <v>84</v>
      </c>
      <c r="T390" s="34" t="s">
        <v>51</v>
      </c>
      <c r="U390" s="12">
        <f>(((alpha*(speed^3))+(beta*(speed^2))+(ceta*speed))+delta)</f>
        <v>8.1268166583519819E-2</v>
      </c>
      <c r="V390" s="8">
        <f t="shared" si="13"/>
        <v>84</v>
      </c>
    </row>
    <row r="391" spans="1:28">
      <c r="A391" s="34" t="s">
        <v>19</v>
      </c>
      <c r="B391" s="34" t="s">
        <v>64</v>
      </c>
      <c r="C391" s="5" t="s">
        <v>95</v>
      </c>
      <c r="D391" s="35" t="s">
        <v>86</v>
      </c>
      <c r="E391" s="36" t="s">
        <v>17</v>
      </c>
      <c r="F391" s="37">
        <v>100</v>
      </c>
      <c r="G391" s="38">
        <v>0.02</v>
      </c>
      <c r="H391" s="34">
        <v>0.94503113350762491</v>
      </c>
      <c r="I391" s="35">
        <v>-3.9249934957556791E-4</v>
      </c>
      <c r="J391" s="35">
        <v>8.9659223132664834E-2</v>
      </c>
      <c r="K391" s="35">
        <v>-5.7966603960131282</v>
      </c>
      <c r="L391" s="35">
        <v>267.86693962819425</v>
      </c>
      <c r="M391" s="35">
        <v>0</v>
      </c>
      <c r="N391" s="35">
        <v>0</v>
      </c>
      <c r="O391" s="35">
        <v>0</v>
      </c>
      <c r="P391" s="36">
        <v>12</v>
      </c>
      <c r="Q391" s="37">
        <v>84</v>
      </c>
      <c r="R391" s="36">
        <v>14</v>
      </c>
      <c r="S391" s="39">
        <f t="shared" si="12"/>
        <v>84</v>
      </c>
      <c r="T391" s="34" t="s">
        <v>51</v>
      </c>
      <c r="U391" s="12">
        <f>(((alpha*(speed^3))+(beta*(speed^2))+(ceta*speed))+delta)</f>
        <v>180.94701029633717</v>
      </c>
      <c r="V391" s="8">
        <f t="shared" si="13"/>
        <v>84</v>
      </c>
    </row>
    <row r="392" spans="1:28">
      <c r="A392" s="34" t="s">
        <v>19</v>
      </c>
      <c r="B392" s="34" t="s">
        <v>64</v>
      </c>
      <c r="C392" s="5" t="s">
        <v>95</v>
      </c>
      <c r="D392" s="35" t="s">
        <v>86</v>
      </c>
      <c r="E392" s="36" t="s">
        <v>15</v>
      </c>
      <c r="F392" s="37">
        <v>0</v>
      </c>
      <c r="G392" s="38">
        <v>0.04</v>
      </c>
      <c r="H392" s="34">
        <v>0.96876725016999721</v>
      </c>
      <c r="I392" s="35">
        <v>-0.33780565535845591</v>
      </c>
      <c r="J392" s="35">
        <v>7.8504552692439361E-2</v>
      </c>
      <c r="K392" s="35">
        <v>2.6424598473303522</v>
      </c>
      <c r="L392" s="35">
        <v>0</v>
      </c>
      <c r="M392" s="35">
        <v>0</v>
      </c>
      <c r="N392" s="35">
        <v>0</v>
      </c>
      <c r="O392" s="35">
        <v>0</v>
      </c>
      <c r="P392" s="36">
        <v>12</v>
      </c>
      <c r="Q392" s="37">
        <v>84</v>
      </c>
      <c r="R392" s="36">
        <v>2</v>
      </c>
      <c r="S392" s="39">
        <f t="shared" si="12"/>
        <v>84</v>
      </c>
      <c r="T392" s="34" t="s">
        <v>31</v>
      </c>
      <c r="U392" s="12">
        <f>((alpha+(beta*speed))^((-1)/ceta))</f>
        <v>0.49961800189405248</v>
      </c>
      <c r="V392" s="8">
        <f t="shared" si="13"/>
        <v>84</v>
      </c>
    </row>
    <row r="393" spans="1:28">
      <c r="A393" s="34" t="s">
        <v>19</v>
      </c>
      <c r="B393" s="34" t="s">
        <v>64</v>
      </c>
      <c r="C393" s="5" t="s">
        <v>95</v>
      </c>
      <c r="D393" s="35" t="s">
        <v>86</v>
      </c>
      <c r="E393" s="36" t="s">
        <v>16</v>
      </c>
      <c r="F393" s="37">
        <v>0</v>
      </c>
      <c r="G393" s="38">
        <v>0.04</v>
      </c>
      <c r="H393" s="34">
        <v>0.9816840133401572</v>
      </c>
      <c r="I393" s="35">
        <v>5.2652131889587261</v>
      </c>
      <c r="J393" s="35">
        <v>11.789709405104951</v>
      </c>
      <c r="K393" s="35">
        <v>-0.13468061031537906</v>
      </c>
      <c r="L393" s="35">
        <v>-0.1900342046468648</v>
      </c>
      <c r="M393" s="35">
        <v>0.16203040590039294</v>
      </c>
      <c r="N393" s="35">
        <v>0</v>
      </c>
      <c r="O393" s="35">
        <v>0</v>
      </c>
      <c r="P393" s="36">
        <v>12</v>
      </c>
      <c r="Q393" s="37">
        <v>84</v>
      </c>
      <c r="R393" s="36">
        <v>10</v>
      </c>
      <c r="S393" s="39">
        <f t="shared" si="12"/>
        <v>84</v>
      </c>
      <c r="T393" s="34" t="s">
        <v>44</v>
      </c>
      <c r="U393" s="12">
        <f>(alpha+(beta/(1+EXP((((-1)*ceta)+(delta*LN(speed)))+(epsilon*speed)))))</f>
        <v>5.2652425452587552</v>
      </c>
      <c r="V393" s="8">
        <f t="shared" si="13"/>
        <v>84</v>
      </c>
    </row>
    <row r="394" spans="1:28">
      <c r="A394" s="34" t="s">
        <v>19</v>
      </c>
      <c r="B394" s="34" t="s">
        <v>64</v>
      </c>
      <c r="C394" s="5" t="s">
        <v>95</v>
      </c>
      <c r="D394" s="35" t="s">
        <v>86</v>
      </c>
      <c r="E394" s="36" t="s">
        <v>14</v>
      </c>
      <c r="F394" s="37">
        <v>0</v>
      </c>
      <c r="G394" s="38">
        <v>0.04</v>
      </c>
      <c r="H394" s="34">
        <v>0.99072447058795099</v>
      </c>
      <c r="I394" s="35">
        <v>0.5678324387327327</v>
      </c>
      <c r="J394" s="35">
        <v>0.17314646284374108</v>
      </c>
      <c r="K394" s="35">
        <v>-1.0376900271792564E-3</v>
      </c>
      <c r="L394" s="35">
        <v>0</v>
      </c>
      <c r="M394" s="35">
        <v>0</v>
      </c>
      <c r="N394" s="35">
        <v>0</v>
      </c>
      <c r="O394" s="35">
        <v>0</v>
      </c>
      <c r="P394" s="36">
        <v>12</v>
      </c>
      <c r="Q394" s="37">
        <v>84</v>
      </c>
      <c r="R394" s="36">
        <v>5</v>
      </c>
      <c r="S394" s="39">
        <f t="shared" si="12"/>
        <v>84</v>
      </c>
      <c r="T394" s="34" t="s">
        <v>36</v>
      </c>
      <c r="U394" s="12">
        <f>(1/(((ceta*(speed^2))+(beta*speed))+alpha))</f>
        <v>0.12836649994026902</v>
      </c>
      <c r="V394" s="8">
        <f t="shared" si="13"/>
        <v>84</v>
      </c>
    </row>
    <row r="395" spans="1:28">
      <c r="A395" s="34" t="s">
        <v>19</v>
      </c>
      <c r="B395" s="34" t="s">
        <v>64</v>
      </c>
      <c r="C395" s="5" t="s">
        <v>95</v>
      </c>
      <c r="D395" s="35" t="s">
        <v>86</v>
      </c>
      <c r="E395" s="36" t="s">
        <v>18</v>
      </c>
      <c r="F395" s="37">
        <v>0</v>
      </c>
      <c r="G395" s="38">
        <v>0.04</v>
      </c>
      <c r="H395" s="34">
        <v>0.93835520110698034</v>
      </c>
      <c r="I395" s="35">
        <v>6.8079555263806268</v>
      </c>
      <c r="J395" s="35">
        <v>0.18526405452551861</v>
      </c>
      <c r="K395" s="35">
        <v>-1.2836314417836753E-3</v>
      </c>
      <c r="L395" s="35">
        <v>0</v>
      </c>
      <c r="M395" s="35">
        <v>0</v>
      </c>
      <c r="N395" s="35">
        <v>0</v>
      </c>
      <c r="O395" s="35">
        <v>0</v>
      </c>
      <c r="P395" s="36">
        <v>12</v>
      </c>
      <c r="Q395" s="37">
        <v>84</v>
      </c>
      <c r="R395" s="36">
        <v>5</v>
      </c>
      <c r="S395" s="39">
        <f t="shared" si="12"/>
        <v>84</v>
      </c>
      <c r="T395" s="34" t="s">
        <v>36</v>
      </c>
      <c r="U395" s="12">
        <f>(1/(((ceta*(speed^2))+(beta*speed))+alpha))</f>
        <v>7.5115493902961794E-2</v>
      </c>
      <c r="V395" s="8">
        <f t="shared" si="13"/>
        <v>84</v>
      </c>
    </row>
    <row r="396" spans="1:28">
      <c r="A396" s="34" t="s">
        <v>19</v>
      </c>
      <c r="B396" s="34" t="s">
        <v>64</v>
      </c>
      <c r="C396" s="5" t="s">
        <v>95</v>
      </c>
      <c r="D396" s="35" t="s">
        <v>86</v>
      </c>
      <c r="E396" s="36" t="s">
        <v>17</v>
      </c>
      <c r="F396" s="37">
        <v>0</v>
      </c>
      <c r="G396" s="38">
        <v>0.04</v>
      </c>
      <c r="H396" s="34">
        <v>0.9545004399964202</v>
      </c>
      <c r="I396" s="35">
        <v>695.55322880482026</v>
      </c>
      <c r="J396" s="35">
        <v>1.0136362678139192</v>
      </c>
      <c r="K396" s="35">
        <v>-0.55718396089348521</v>
      </c>
      <c r="L396" s="35">
        <v>0</v>
      </c>
      <c r="M396" s="35">
        <v>0</v>
      </c>
      <c r="N396" s="35">
        <v>0</v>
      </c>
      <c r="O396" s="35">
        <v>0</v>
      </c>
      <c r="P396" s="36">
        <v>12</v>
      </c>
      <c r="Q396" s="37">
        <v>84</v>
      </c>
      <c r="R396" s="36">
        <v>0</v>
      </c>
      <c r="S396" s="39">
        <f t="shared" si="12"/>
        <v>84</v>
      </c>
      <c r="T396" s="34" t="s">
        <v>29</v>
      </c>
      <c r="U396" s="12">
        <f>((alpha*(beta^speed))*(speed^ceta))</f>
        <v>183.7607162022006</v>
      </c>
      <c r="V396" s="8">
        <f t="shared" si="13"/>
        <v>84</v>
      </c>
    </row>
    <row r="397" spans="1:28">
      <c r="A397" s="34" t="s">
        <v>19</v>
      </c>
      <c r="B397" s="34" t="s">
        <v>64</v>
      </c>
      <c r="C397" s="5" t="s">
        <v>95</v>
      </c>
      <c r="D397" s="35" t="s">
        <v>86</v>
      </c>
      <c r="E397" s="36" t="s">
        <v>15</v>
      </c>
      <c r="F397" s="37">
        <v>50</v>
      </c>
      <c r="G397" s="38">
        <v>0.04</v>
      </c>
      <c r="H397" s="34">
        <v>0.9667915915345805</v>
      </c>
      <c r="I397" s="35">
        <v>0.43005216475756486</v>
      </c>
      <c r="J397" s="35">
        <v>2.8898163487068351</v>
      </c>
      <c r="K397" s="35">
        <v>0.57921513080278708</v>
      </c>
      <c r="L397" s="35">
        <v>0.34380833605200162</v>
      </c>
      <c r="M397" s="35">
        <v>3.2281171932733763E-2</v>
      </c>
      <c r="N397" s="35">
        <v>0</v>
      </c>
      <c r="O397" s="35">
        <v>0</v>
      </c>
      <c r="P397" s="36">
        <v>12</v>
      </c>
      <c r="Q397" s="37">
        <v>80</v>
      </c>
      <c r="R397" s="36">
        <v>10</v>
      </c>
      <c r="S397" s="39">
        <f t="shared" si="12"/>
        <v>80</v>
      </c>
      <c r="T397" s="34" t="s">
        <v>44</v>
      </c>
      <c r="U397" s="12">
        <f>(alpha+(beta/(1+EXP((((-1)*ceta)+(delta*LN(speed)))+(epsilon*speed)))))</f>
        <v>0.51395248454937881</v>
      </c>
      <c r="V397" s="8">
        <f t="shared" si="13"/>
        <v>80</v>
      </c>
    </row>
    <row r="398" spans="1:28">
      <c r="A398" s="34" t="s">
        <v>19</v>
      </c>
      <c r="B398" s="34" t="s">
        <v>64</v>
      </c>
      <c r="C398" s="5" t="s">
        <v>95</v>
      </c>
      <c r="D398" s="35" t="s">
        <v>86</v>
      </c>
      <c r="E398" s="36" t="s">
        <v>16</v>
      </c>
      <c r="F398" s="37">
        <v>50</v>
      </c>
      <c r="G398" s="38">
        <v>0.04</v>
      </c>
      <c r="H398" s="34">
        <v>0.98331631999998514</v>
      </c>
      <c r="I398" s="35">
        <v>237.045552914187</v>
      </c>
      <c r="J398" s="35">
        <v>-1.9330130924385747</v>
      </c>
      <c r="K398" s="35">
        <v>7.2566263295856404</v>
      </c>
      <c r="L398" s="35">
        <v>-4.9210505341443091E-2</v>
      </c>
      <c r="M398" s="35">
        <v>0</v>
      </c>
      <c r="N398" s="35">
        <v>0</v>
      </c>
      <c r="O398" s="35">
        <v>0</v>
      </c>
      <c r="P398" s="36">
        <v>12</v>
      </c>
      <c r="Q398" s="37">
        <v>80</v>
      </c>
      <c r="R398" s="36">
        <v>1</v>
      </c>
      <c r="S398" s="39">
        <f t="shared" si="12"/>
        <v>80</v>
      </c>
      <c r="T398" s="34" t="s">
        <v>30</v>
      </c>
      <c r="U398" s="12">
        <f>((alpha*(speed^beta))+(ceta*(speed^delta)))</f>
        <v>5.8986896202917087</v>
      </c>
      <c r="V398" s="8">
        <f t="shared" si="13"/>
        <v>80</v>
      </c>
    </row>
    <row r="399" spans="1:28">
      <c r="A399" s="34" t="s">
        <v>19</v>
      </c>
      <c r="B399" s="34" t="s">
        <v>64</v>
      </c>
      <c r="C399" s="5" t="s">
        <v>95</v>
      </c>
      <c r="D399" s="35" t="s">
        <v>86</v>
      </c>
      <c r="E399" s="36" t="s">
        <v>14</v>
      </c>
      <c r="F399" s="37">
        <v>50</v>
      </c>
      <c r="G399" s="38">
        <v>0.04</v>
      </c>
      <c r="H399" s="34">
        <v>0.99258841860778757</v>
      </c>
      <c r="I399" s="35">
        <v>0.44032901732172708</v>
      </c>
      <c r="J399" s="35">
        <v>0.18946368940420127</v>
      </c>
      <c r="K399" s="35">
        <v>-1.4236704887176049E-3</v>
      </c>
      <c r="L399" s="35">
        <v>0</v>
      </c>
      <c r="M399" s="35">
        <v>0</v>
      </c>
      <c r="N399" s="35">
        <v>0</v>
      </c>
      <c r="O399" s="35">
        <v>0</v>
      </c>
      <c r="P399" s="36">
        <v>12</v>
      </c>
      <c r="Q399" s="37">
        <v>80</v>
      </c>
      <c r="R399" s="36">
        <v>5</v>
      </c>
      <c r="S399" s="39">
        <f t="shared" si="12"/>
        <v>80</v>
      </c>
      <c r="T399" s="34" t="s">
        <v>36</v>
      </c>
      <c r="U399" s="12">
        <f>(1/(((ceta*(speed^2))+(beta*speed))+alpha))</f>
        <v>0.15417982170726055</v>
      </c>
      <c r="V399" s="8">
        <f t="shared" si="13"/>
        <v>80</v>
      </c>
    </row>
    <row r="400" spans="1:28">
      <c r="A400" s="34" t="s">
        <v>19</v>
      </c>
      <c r="B400" s="34" t="s">
        <v>64</v>
      </c>
      <c r="C400" s="5" t="s">
        <v>95</v>
      </c>
      <c r="D400" s="35" t="s">
        <v>86</v>
      </c>
      <c r="E400" s="36" t="s">
        <v>18</v>
      </c>
      <c r="F400" s="37">
        <v>50</v>
      </c>
      <c r="G400" s="38">
        <v>0.04</v>
      </c>
      <c r="H400" s="34">
        <v>0.9486134675875636</v>
      </c>
      <c r="I400" s="35">
        <v>2.4526684709171495E-7</v>
      </c>
      <c r="J400" s="35">
        <v>-1.0511464397439256E-5</v>
      </c>
      <c r="K400" s="35">
        <v>-1.3800348736123145E-3</v>
      </c>
      <c r="L400" s="35">
        <v>0.1492112235913505</v>
      </c>
      <c r="M400" s="35">
        <v>0</v>
      </c>
      <c r="N400" s="35">
        <v>0</v>
      </c>
      <c r="O400" s="35">
        <v>0</v>
      </c>
      <c r="P400" s="36">
        <v>12</v>
      </c>
      <c r="Q400" s="37">
        <v>80</v>
      </c>
      <c r="R400" s="36">
        <v>14</v>
      </c>
      <c r="S400" s="39">
        <f t="shared" si="12"/>
        <v>80</v>
      </c>
      <c r="T400" s="34" t="s">
        <v>51</v>
      </c>
      <c r="U400" s="12">
        <f>(((alpha*(speed^3))+(beta*(speed^2))+(ceta*speed))+delta)</f>
        <v>9.7111687269712171E-2</v>
      </c>
      <c r="V400" s="8">
        <f t="shared" si="13"/>
        <v>80</v>
      </c>
    </row>
    <row r="401" spans="1:22">
      <c r="A401" s="34" t="s">
        <v>19</v>
      </c>
      <c r="B401" s="34" t="s">
        <v>64</v>
      </c>
      <c r="C401" s="5" t="s">
        <v>95</v>
      </c>
      <c r="D401" s="35" t="s">
        <v>86</v>
      </c>
      <c r="E401" s="36" t="s">
        <v>17</v>
      </c>
      <c r="F401" s="37">
        <v>50</v>
      </c>
      <c r="G401" s="38">
        <v>0.04</v>
      </c>
      <c r="H401" s="34">
        <v>0.93883335127001255</v>
      </c>
      <c r="I401" s="35">
        <v>710.3657544527955</v>
      </c>
      <c r="J401" s="35">
        <v>1.0126805599376458</v>
      </c>
      <c r="K401" s="35">
        <v>-0.50263075684817327</v>
      </c>
      <c r="L401" s="35">
        <v>0</v>
      </c>
      <c r="M401" s="35">
        <v>0</v>
      </c>
      <c r="N401" s="35">
        <v>0</v>
      </c>
      <c r="O401" s="35">
        <v>0</v>
      </c>
      <c r="P401" s="36">
        <v>12</v>
      </c>
      <c r="Q401" s="37">
        <v>80</v>
      </c>
      <c r="R401" s="36">
        <v>0</v>
      </c>
      <c r="S401" s="39">
        <f t="shared" si="12"/>
        <v>80</v>
      </c>
      <c r="T401" s="34" t="s">
        <v>29</v>
      </c>
      <c r="U401" s="12">
        <f>((alpha*(beta^speed))*(speed^ceta))</f>
        <v>215.1435355882289</v>
      </c>
      <c r="V401" s="8">
        <f t="shared" si="13"/>
        <v>80</v>
      </c>
    </row>
    <row r="402" spans="1:22">
      <c r="A402" s="34" t="s">
        <v>19</v>
      </c>
      <c r="B402" s="34" t="s">
        <v>64</v>
      </c>
      <c r="C402" s="5" t="s">
        <v>95</v>
      </c>
      <c r="D402" s="35" t="s">
        <v>86</v>
      </c>
      <c r="E402" s="36" t="s">
        <v>15</v>
      </c>
      <c r="F402" s="37">
        <v>100</v>
      </c>
      <c r="G402" s="38">
        <v>0.04</v>
      </c>
      <c r="H402" s="34">
        <v>0.97748501188005166</v>
      </c>
      <c r="I402" s="35">
        <v>3.8987617000454966</v>
      </c>
      <c r="J402" s="35">
        <v>0.9902951176635818</v>
      </c>
      <c r="K402" s="35">
        <v>-0.29940822965936009</v>
      </c>
      <c r="L402" s="35">
        <v>0</v>
      </c>
      <c r="M402" s="35">
        <v>0</v>
      </c>
      <c r="N402" s="35">
        <v>0</v>
      </c>
      <c r="O402" s="35">
        <v>0</v>
      </c>
      <c r="P402" s="36">
        <v>12</v>
      </c>
      <c r="Q402" s="37">
        <v>73</v>
      </c>
      <c r="R402" s="36">
        <v>0</v>
      </c>
      <c r="S402" s="39">
        <f t="shared" si="12"/>
        <v>73</v>
      </c>
      <c r="T402" s="34" t="s">
        <v>29</v>
      </c>
      <c r="U402" s="12">
        <f>((alpha*(beta^speed))*(speed^ceta))</f>
        <v>0.52948182758195439</v>
      </c>
      <c r="V402" s="8">
        <f t="shared" si="13"/>
        <v>73</v>
      </c>
    </row>
    <row r="403" spans="1:22">
      <c r="A403" s="34" t="s">
        <v>19</v>
      </c>
      <c r="B403" s="34" t="s">
        <v>64</v>
      </c>
      <c r="C403" s="5" t="s">
        <v>95</v>
      </c>
      <c r="D403" s="35" t="s">
        <v>86</v>
      </c>
      <c r="E403" s="36" t="s">
        <v>16</v>
      </c>
      <c r="F403" s="37">
        <v>100</v>
      </c>
      <c r="G403" s="38">
        <v>0.04</v>
      </c>
      <c r="H403" s="34">
        <v>0.99119422476851959</v>
      </c>
      <c r="I403" s="35">
        <v>6.898406699659045</v>
      </c>
      <c r="J403" s="35">
        <v>4.131125748620124</v>
      </c>
      <c r="K403" s="35">
        <v>7.6001182029773906</v>
      </c>
      <c r="L403" s="35">
        <v>2.8838205731243263</v>
      </c>
      <c r="M403" s="35">
        <v>3.4153318744741049E-3</v>
      </c>
      <c r="N403" s="35">
        <v>0</v>
      </c>
      <c r="O403" s="35">
        <v>0</v>
      </c>
      <c r="P403" s="36">
        <v>12</v>
      </c>
      <c r="Q403" s="37">
        <v>73</v>
      </c>
      <c r="R403" s="36">
        <v>10</v>
      </c>
      <c r="S403" s="39">
        <f t="shared" si="12"/>
        <v>73</v>
      </c>
      <c r="T403" s="34" t="s">
        <v>44</v>
      </c>
      <c r="U403" s="12">
        <f>(alpha+(beta/(1+EXP((((-1)*ceta)+(delta*LN(speed)))+(epsilon*speed)))))</f>
        <v>6.9254548887627054</v>
      </c>
      <c r="V403" s="8">
        <f t="shared" si="13"/>
        <v>73</v>
      </c>
    </row>
    <row r="404" spans="1:22">
      <c r="A404" s="34" t="s">
        <v>19</v>
      </c>
      <c r="B404" s="34" t="s">
        <v>64</v>
      </c>
      <c r="C404" s="5" t="s">
        <v>95</v>
      </c>
      <c r="D404" s="35" t="s">
        <v>86</v>
      </c>
      <c r="E404" s="36" t="s">
        <v>14</v>
      </c>
      <c r="F404" s="37">
        <v>100</v>
      </c>
      <c r="G404" s="38">
        <v>0.04</v>
      </c>
      <c r="H404" s="34">
        <v>0.99234556102349225</v>
      </c>
      <c r="I404" s="35">
        <v>0.56228726028951292</v>
      </c>
      <c r="J404" s="35">
        <v>0.17873286951073716</v>
      </c>
      <c r="K404" s="35">
        <v>-1.3737009360591443E-3</v>
      </c>
      <c r="L404" s="35">
        <v>0</v>
      </c>
      <c r="M404" s="35">
        <v>0</v>
      </c>
      <c r="N404" s="35">
        <v>0</v>
      </c>
      <c r="O404" s="35">
        <v>0</v>
      </c>
      <c r="P404" s="36">
        <v>12</v>
      </c>
      <c r="Q404" s="37">
        <v>73</v>
      </c>
      <c r="R404" s="36">
        <v>5</v>
      </c>
      <c r="S404" s="39">
        <f t="shared" si="12"/>
        <v>73</v>
      </c>
      <c r="T404" s="34" t="s">
        <v>36</v>
      </c>
      <c r="U404" s="12">
        <f>(1/(((ceta*(speed^2))+(beta*speed))+alpha))</f>
        <v>0.15899933586550616</v>
      </c>
      <c r="V404" s="8">
        <f t="shared" si="13"/>
        <v>73</v>
      </c>
    </row>
    <row r="405" spans="1:22">
      <c r="A405" s="34" t="s">
        <v>19</v>
      </c>
      <c r="B405" s="34" t="s">
        <v>64</v>
      </c>
      <c r="C405" s="5" t="s">
        <v>95</v>
      </c>
      <c r="D405" s="35" t="s">
        <v>86</v>
      </c>
      <c r="E405" s="36" t="s">
        <v>18</v>
      </c>
      <c r="F405" s="37">
        <v>100</v>
      </c>
      <c r="G405" s="38">
        <v>0.04</v>
      </c>
      <c r="H405" s="34">
        <v>0.95975974054796442</v>
      </c>
      <c r="I405" s="35">
        <v>4.5689024932586948E-8</v>
      </c>
      <c r="J405" s="35">
        <v>1.3457250968524347E-5</v>
      </c>
      <c r="K405" s="35">
        <v>-2.45579042165816E-3</v>
      </c>
      <c r="L405" s="35">
        <v>0.17862180030064345</v>
      </c>
      <c r="M405" s="35">
        <v>0</v>
      </c>
      <c r="N405" s="35">
        <v>0</v>
      </c>
      <c r="O405" s="35">
        <v>0</v>
      </c>
      <c r="P405" s="36">
        <v>12</v>
      </c>
      <c r="Q405" s="37">
        <v>73</v>
      </c>
      <c r="R405" s="36">
        <v>14</v>
      </c>
      <c r="S405" s="39">
        <f t="shared" si="12"/>
        <v>73</v>
      </c>
      <c r="T405" s="34" t="s">
        <v>51</v>
      </c>
      <c r="U405" s="12">
        <f>(((alpha*(speed^3))+(beta*(speed^2))+(ceta*speed))+delta)</f>
        <v>8.8836597343064191E-2</v>
      </c>
      <c r="V405" s="8">
        <f t="shared" si="13"/>
        <v>73</v>
      </c>
    </row>
    <row r="406" spans="1:22">
      <c r="A406" s="34" t="s">
        <v>19</v>
      </c>
      <c r="B406" s="34" t="s">
        <v>64</v>
      </c>
      <c r="C406" s="5" t="s">
        <v>95</v>
      </c>
      <c r="D406" s="35" t="s">
        <v>86</v>
      </c>
      <c r="E406" s="36" t="s">
        <v>17</v>
      </c>
      <c r="F406" s="37">
        <v>100</v>
      </c>
      <c r="G406" s="38">
        <v>0.04</v>
      </c>
      <c r="H406" s="34">
        <v>0.94708256823428383</v>
      </c>
      <c r="I406" s="35">
        <v>635.6839406128164</v>
      </c>
      <c r="J406" s="35">
        <v>1.0091980836863108</v>
      </c>
      <c r="K406" s="35">
        <v>-0.39133817735950349</v>
      </c>
      <c r="L406" s="35">
        <v>0</v>
      </c>
      <c r="M406" s="35">
        <v>0</v>
      </c>
      <c r="N406" s="35">
        <v>0</v>
      </c>
      <c r="O406" s="35">
        <v>0</v>
      </c>
      <c r="P406" s="36">
        <v>12</v>
      </c>
      <c r="Q406" s="37">
        <v>73</v>
      </c>
      <c r="R406" s="36">
        <v>0</v>
      </c>
      <c r="S406" s="39">
        <f t="shared" si="12"/>
        <v>73</v>
      </c>
      <c r="T406" s="34" t="s">
        <v>29</v>
      </c>
      <c r="U406" s="12">
        <f>((alpha*(beta^speed))*(speed^ceta))</f>
        <v>231.38240064575481</v>
      </c>
      <c r="V406" s="8">
        <f t="shared" si="13"/>
        <v>73</v>
      </c>
    </row>
    <row r="407" spans="1:22">
      <c r="A407" s="34" t="s">
        <v>19</v>
      </c>
      <c r="B407" s="34" t="s">
        <v>64</v>
      </c>
      <c r="C407" s="5" t="s">
        <v>95</v>
      </c>
      <c r="D407" s="35" t="s">
        <v>86</v>
      </c>
      <c r="E407" s="36" t="s">
        <v>15</v>
      </c>
      <c r="F407" s="37">
        <v>0</v>
      </c>
      <c r="G407" s="38">
        <v>0.06</v>
      </c>
      <c r="H407" s="34">
        <v>0.9663795779086467</v>
      </c>
      <c r="I407" s="35">
        <v>4.0009940613663186</v>
      </c>
      <c r="J407" s="35">
        <v>0.99673381272654338</v>
      </c>
      <c r="K407" s="35">
        <v>-0.41471415959815561</v>
      </c>
      <c r="L407" s="35">
        <v>0</v>
      </c>
      <c r="M407" s="35">
        <v>0</v>
      </c>
      <c r="N407" s="35">
        <v>0</v>
      </c>
      <c r="O407" s="35">
        <v>0</v>
      </c>
      <c r="P407" s="36">
        <v>12</v>
      </c>
      <c r="Q407" s="37">
        <v>79</v>
      </c>
      <c r="R407" s="36">
        <v>0</v>
      </c>
      <c r="S407" s="39">
        <f t="shared" si="12"/>
        <v>79</v>
      </c>
      <c r="T407" s="34" t="s">
        <v>29</v>
      </c>
      <c r="U407" s="12">
        <f>((alpha*(beta^speed))*(speed^ceta))</f>
        <v>0.50460458922172791</v>
      </c>
      <c r="V407" s="8">
        <f t="shared" si="13"/>
        <v>79</v>
      </c>
    </row>
    <row r="408" spans="1:22">
      <c r="A408" s="34" t="s">
        <v>19</v>
      </c>
      <c r="B408" s="34" t="s">
        <v>64</v>
      </c>
      <c r="C408" s="5" t="s">
        <v>95</v>
      </c>
      <c r="D408" s="35" t="s">
        <v>86</v>
      </c>
      <c r="E408" s="36" t="s">
        <v>16</v>
      </c>
      <c r="F408" s="37">
        <v>0</v>
      </c>
      <c r="G408" s="38">
        <v>0.06</v>
      </c>
      <c r="H408" s="34">
        <v>0.98832666096355504</v>
      </c>
      <c r="I408" s="35">
        <v>6.7608775198513902</v>
      </c>
      <c r="J408" s="35">
        <v>-2.1858052216944136E-2</v>
      </c>
      <c r="K408" s="35">
        <v>196.16184406345775</v>
      </c>
      <c r="L408" s="35">
        <v>-1.8175460653386857</v>
      </c>
      <c r="M408" s="35">
        <v>0</v>
      </c>
      <c r="N408" s="35">
        <v>0</v>
      </c>
      <c r="O408" s="35">
        <v>0</v>
      </c>
      <c r="P408" s="36">
        <v>12</v>
      </c>
      <c r="Q408" s="37">
        <v>79</v>
      </c>
      <c r="R408" s="36">
        <v>1</v>
      </c>
      <c r="S408" s="39">
        <f t="shared" si="12"/>
        <v>79</v>
      </c>
      <c r="T408" s="34" t="s">
        <v>30</v>
      </c>
      <c r="U408" s="12">
        <f>((alpha*(speed^beta))+(ceta*(speed^delta)))</f>
        <v>6.2147962327826569</v>
      </c>
      <c r="V408" s="8">
        <f t="shared" si="13"/>
        <v>79</v>
      </c>
    </row>
    <row r="409" spans="1:22">
      <c r="A409" s="34" t="s">
        <v>19</v>
      </c>
      <c r="B409" s="34" t="s">
        <v>64</v>
      </c>
      <c r="C409" s="5" t="s">
        <v>95</v>
      </c>
      <c r="D409" s="35" t="s">
        <v>86</v>
      </c>
      <c r="E409" s="36" t="s">
        <v>14</v>
      </c>
      <c r="F409" s="37">
        <v>0</v>
      </c>
      <c r="G409" s="38">
        <v>0.06</v>
      </c>
      <c r="H409" s="34">
        <v>0.99329814583818976</v>
      </c>
      <c r="I409" s="35">
        <v>0.37946083507851425</v>
      </c>
      <c r="J409" s="35">
        <v>0.18675778529500311</v>
      </c>
      <c r="K409" s="35">
        <v>-1.4005744503571157E-3</v>
      </c>
      <c r="L409" s="35">
        <v>0</v>
      </c>
      <c r="M409" s="35">
        <v>0</v>
      </c>
      <c r="N409" s="35">
        <v>0</v>
      </c>
      <c r="O409" s="35">
        <v>0</v>
      </c>
      <c r="P409" s="36">
        <v>12</v>
      </c>
      <c r="Q409" s="37">
        <v>79</v>
      </c>
      <c r="R409" s="36">
        <v>5</v>
      </c>
      <c r="S409" s="39">
        <f t="shared" si="12"/>
        <v>79</v>
      </c>
      <c r="T409" s="34" t="s">
        <v>36</v>
      </c>
      <c r="U409" s="12">
        <f>(1/(((ceta*(speed^2))+(beta*speed))+alpha))</f>
        <v>0.15643721798330762</v>
      </c>
      <c r="V409" s="8">
        <f t="shared" si="13"/>
        <v>79</v>
      </c>
    </row>
    <row r="410" spans="1:22">
      <c r="A410" s="34" t="s">
        <v>19</v>
      </c>
      <c r="B410" s="34" t="s">
        <v>64</v>
      </c>
      <c r="C410" s="5" t="s">
        <v>95</v>
      </c>
      <c r="D410" s="35" t="s">
        <v>86</v>
      </c>
      <c r="E410" s="36" t="s">
        <v>18</v>
      </c>
      <c r="F410" s="37">
        <v>0</v>
      </c>
      <c r="G410" s="38">
        <v>0.06</v>
      </c>
      <c r="H410" s="34">
        <v>0.95194339949009255</v>
      </c>
      <c r="I410" s="35">
        <v>1.9973363541223972E-7</v>
      </c>
      <c r="J410" s="35">
        <v>-4.9053533417228695E-6</v>
      </c>
      <c r="K410" s="35">
        <v>-1.532409916799343E-3</v>
      </c>
      <c r="L410" s="35">
        <v>0.14879222859738223</v>
      </c>
      <c r="M410" s="35">
        <v>0</v>
      </c>
      <c r="N410" s="35">
        <v>0</v>
      </c>
      <c r="O410" s="35">
        <v>0</v>
      </c>
      <c r="P410" s="36">
        <v>12</v>
      </c>
      <c r="Q410" s="37">
        <v>79</v>
      </c>
      <c r="R410" s="36">
        <v>14</v>
      </c>
      <c r="S410" s="39">
        <f t="shared" si="12"/>
        <v>79</v>
      </c>
      <c r="T410" s="34" t="s">
        <v>51</v>
      </c>
      <c r="U410" s="12">
        <f>(((alpha*(speed^3))+(beta*(speed^2))+(ceta*speed))+delta)</f>
        <v>9.559400683455696E-2</v>
      </c>
      <c r="V410" s="8">
        <f t="shared" si="13"/>
        <v>79</v>
      </c>
    </row>
    <row r="411" spans="1:22">
      <c r="A411" s="34" t="s">
        <v>19</v>
      </c>
      <c r="B411" s="34" t="s">
        <v>64</v>
      </c>
      <c r="C411" s="5" t="s">
        <v>95</v>
      </c>
      <c r="D411" s="35" t="s">
        <v>86</v>
      </c>
      <c r="E411" s="36" t="s">
        <v>17</v>
      </c>
      <c r="F411" s="37">
        <v>0</v>
      </c>
      <c r="G411" s="38">
        <v>0.06</v>
      </c>
      <c r="H411" s="34">
        <v>0.94928636410363565</v>
      </c>
      <c r="I411" s="35">
        <v>685.81262916966966</v>
      </c>
      <c r="J411" s="35">
        <v>1.0124854498510676</v>
      </c>
      <c r="K411" s="35">
        <v>-0.48255016226123593</v>
      </c>
      <c r="L411" s="35">
        <v>0</v>
      </c>
      <c r="M411" s="35">
        <v>0</v>
      </c>
      <c r="N411" s="35">
        <v>0</v>
      </c>
      <c r="O411" s="35">
        <v>0</v>
      </c>
      <c r="P411" s="36">
        <v>12</v>
      </c>
      <c r="Q411" s="37">
        <v>79</v>
      </c>
      <c r="R411" s="36">
        <v>0</v>
      </c>
      <c r="S411" s="39">
        <f t="shared" si="12"/>
        <v>79</v>
      </c>
      <c r="T411" s="34" t="s">
        <v>29</v>
      </c>
      <c r="U411" s="12">
        <f>((alpha*(beta^speed))*(speed^ceta))</f>
        <v>221.9318795133575</v>
      </c>
      <c r="V411" s="8">
        <f t="shared" si="13"/>
        <v>79</v>
      </c>
    </row>
    <row r="412" spans="1:22">
      <c r="A412" s="34" t="s">
        <v>19</v>
      </c>
      <c r="B412" s="34" t="s">
        <v>64</v>
      </c>
      <c r="C412" s="5" t="s">
        <v>95</v>
      </c>
      <c r="D412" s="35" t="s">
        <v>86</v>
      </c>
      <c r="E412" s="36" t="s">
        <v>15</v>
      </c>
      <c r="F412" s="37">
        <v>50</v>
      </c>
      <c r="G412" s="38">
        <v>0.06</v>
      </c>
      <c r="H412" s="34">
        <v>0.97208204553478428</v>
      </c>
      <c r="I412" s="35">
        <v>4.0361488792620444</v>
      </c>
      <c r="J412" s="35">
        <v>0.99109996119923194</v>
      </c>
      <c r="K412" s="35">
        <v>-0.31646216015084622</v>
      </c>
      <c r="L412" s="35">
        <v>0</v>
      </c>
      <c r="M412" s="35">
        <v>0</v>
      </c>
      <c r="N412" s="35">
        <v>0</v>
      </c>
      <c r="O412" s="35">
        <v>0</v>
      </c>
      <c r="P412" s="36">
        <v>12</v>
      </c>
      <c r="Q412" s="37">
        <v>68</v>
      </c>
      <c r="R412" s="36">
        <v>0</v>
      </c>
      <c r="S412" s="39">
        <f t="shared" si="12"/>
        <v>68</v>
      </c>
      <c r="T412" s="34" t="s">
        <v>29</v>
      </c>
      <c r="U412" s="12">
        <f>((alpha*(beta^speed))*(speed^ceta))</f>
        <v>0.57814219850837778</v>
      </c>
      <c r="V412" s="8">
        <f t="shared" si="13"/>
        <v>68</v>
      </c>
    </row>
    <row r="413" spans="1:22">
      <c r="A413" s="34" t="s">
        <v>19</v>
      </c>
      <c r="B413" s="34" t="s">
        <v>64</v>
      </c>
      <c r="C413" s="5" t="s">
        <v>95</v>
      </c>
      <c r="D413" s="35" t="s">
        <v>86</v>
      </c>
      <c r="E413" s="36" t="s">
        <v>16</v>
      </c>
      <c r="F413" s="37">
        <v>50</v>
      </c>
      <c r="G413" s="38">
        <v>0.06</v>
      </c>
      <c r="H413" s="34">
        <v>0.99570713871570771</v>
      </c>
      <c r="I413" s="35">
        <v>7.5797486220241321</v>
      </c>
      <c r="J413" s="35">
        <v>6.5609302794706101</v>
      </c>
      <c r="K413" s="35">
        <v>1.8300246157447737</v>
      </c>
      <c r="L413" s="35">
        <v>0.31655102626431331</v>
      </c>
      <c r="M413" s="35">
        <v>0.13430324704842486</v>
      </c>
      <c r="N413" s="35">
        <v>0</v>
      </c>
      <c r="O413" s="35">
        <v>0</v>
      </c>
      <c r="P413" s="36">
        <v>12</v>
      </c>
      <c r="Q413" s="37">
        <v>68</v>
      </c>
      <c r="R413" s="36">
        <v>10</v>
      </c>
      <c r="S413" s="39">
        <f t="shared" si="12"/>
        <v>68</v>
      </c>
      <c r="T413" s="34" t="s">
        <v>44</v>
      </c>
      <c r="U413" s="12">
        <f>(alpha+(beta/(1+EXP((((-1)*ceta)+(delta*LN(speed)))+(epsilon*speed)))))</f>
        <v>7.5809109499539007</v>
      </c>
      <c r="V413" s="8">
        <f t="shared" si="13"/>
        <v>68</v>
      </c>
    </row>
    <row r="414" spans="1:22">
      <c r="A414" s="34" t="s">
        <v>19</v>
      </c>
      <c r="B414" s="34" t="s">
        <v>64</v>
      </c>
      <c r="C414" s="5" t="s">
        <v>95</v>
      </c>
      <c r="D414" s="35" t="s">
        <v>86</v>
      </c>
      <c r="E414" s="36" t="s">
        <v>14</v>
      </c>
      <c r="F414" s="37">
        <v>50</v>
      </c>
      <c r="G414" s="38">
        <v>0.06</v>
      </c>
      <c r="H414" s="34">
        <v>0.99277843381160336</v>
      </c>
      <c r="I414" s="35">
        <v>3.4147856409075428</v>
      </c>
      <c r="J414" s="35">
        <v>1.010966236869723</v>
      </c>
      <c r="K414" s="35">
        <v>-0.90176955916320412</v>
      </c>
      <c r="L414" s="35">
        <v>0</v>
      </c>
      <c r="M414" s="35">
        <v>0</v>
      </c>
      <c r="N414" s="35">
        <v>0</v>
      </c>
      <c r="O414" s="35">
        <v>0</v>
      </c>
      <c r="P414" s="36">
        <v>12</v>
      </c>
      <c r="Q414" s="37">
        <v>68</v>
      </c>
      <c r="R414" s="36">
        <v>0</v>
      </c>
      <c r="S414" s="39">
        <f t="shared" si="12"/>
        <v>68</v>
      </c>
      <c r="T414" s="34" t="s">
        <v>29</v>
      </c>
      <c r="U414" s="12">
        <f>((alpha*(beta^speed))*(speed^ceta))</f>
        <v>0.15957138370650351</v>
      </c>
      <c r="V414" s="8">
        <f t="shared" si="13"/>
        <v>68</v>
      </c>
    </row>
    <row r="415" spans="1:22">
      <c r="A415" s="34" t="s">
        <v>19</v>
      </c>
      <c r="B415" s="34" t="s">
        <v>64</v>
      </c>
      <c r="C415" s="5" t="s">
        <v>95</v>
      </c>
      <c r="D415" s="35" t="s">
        <v>86</v>
      </c>
      <c r="E415" s="36" t="s">
        <v>18</v>
      </c>
      <c r="F415" s="37">
        <v>50</v>
      </c>
      <c r="G415" s="38">
        <v>0.06</v>
      </c>
      <c r="H415" s="34">
        <v>0.97089994051287365</v>
      </c>
      <c r="I415" s="35">
        <v>4.8983350027534946</v>
      </c>
      <c r="J415" s="35">
        <v>0.13660785275859483</v>
      </c>
      <c r="K415" s="35">
        <v>-6.7389323214309788E-4</v>
      </c>
      <c r="L415" s="35">
        <v>0</v>
      </c>
      <c r="M415" s="35">
        <v>0</v>
      </c>
      <c r="N415" s="35">
        <v>0</v>
      </c>
      <c r="O415" s="35">
        <v>0</v>
      </c>
      <c r="P415" s="36">
        <v>12</v>
      </c>
      <c r="Q415" s="37">
        <v>68</v>
      </c>
      <c r="R415" s="36">
        <v>5</v>
      </c>
      <c r="S415" s="39">
        <f t="shared" si="12"/>
        <v>68</v>
      </c>
      <c r="T415" s="34" t="s">
        <v>36</v>
      </c>
      <c r="U415" s="12">
        <f>(1/(((ceta*(speed^2))+(beta*speed))+alpha))</f>
        <v>9.0321290747161442E-2</v>
      </c>
      <c r="V415" s="8">
        <f t="shared" si="13"/>
        <v>68</v>
      </c>
    </row>
    <row r="416" spans="1:22">
      <c r="A416" s="34" t="s">
        <v>19</v>
      </c>
      <c r="B416" s="34" t="s">
        <v>64</v>
      </c>
      <c r="C416" s="5" t="s">
        <v>95</v>
      </c>
      <c r="D416" s="35" t="s">
        <v>86</v>
      </c>
      <c r="E416" s="36" t="s">
        <v>17</v>
      </c>
      <c r="F416" s="37">
        <v>50</v>
      </c>
      <c r="G416" s="38">
        <v>0.06</v>
      </c>
      <c r="H416" s="34">
        <v>0.96680294593803162</v>
      </c>
      <c r="I416" s="35">
        <v>595.423691512348</v>
      </c>
      <c r="J416" s="35">
        <v>1.0079672375399136</v>
      </c>
      <c r="K416" s="35">
        <v>-0.33906074827610549</v>
      </c>
      <c r="L416" s="35">
        <v>0</v>
      </c>
      <c r="M416" s="35">
        <v>0</v>
      </c>
      <c r="N416" s="35">
        <v>0</v>
      </c>
      <c r="O416" s="35">
        <v>0</v>
      </c>
      <c r="P416" s="36">
        <v>12</v>
      </c>
      <c r="Q416" s="37">
        <v>68</v>
      </c>
      <c r="R416" s="36">
        <v>0</v>
      </c>
      <c r="S416" s="39">
        <f t="shared" si="12"/>
        <v>68</v>
      </c>
      <c r="T416" s="34" t="s">
        <v>29</v>
      </c>
      <c r="U416" s="12">
        <f>((alpha*(beta^speed))*(speed^ceta))</f>
        <v>244.2589988677681</v>
      </c>
      <c r="V416" s="8">
        <f t="shared" si="13"/>
        <v>68</v>
      </c>
    </row>
    <row r="417" spans="1:28">
      <c r="A417" s="34" t="s">
        <v>19</v>
      </c>
      <c r="B417" s="34" t="s">
        <v>64</v>
      </c>
      <c r="C417" s="5" t="s">
        <v>95</v>
      </c>
      <c r="D417" s="35" t="s">
        <v>86</v>
      </c>
      <c r="E417" s="36" t="s">
        <v>15</v>
      </c>
      <c r="F417" s="37">
        <v>100</v>
      </c>
      <c r="G417" s="38">
        <v>0.06</v>
      </c>
      <c r="H417" s="34">
        <v>0.96261962277545543</v>
      </c>
      <c r="I417" s="35">
        <v>-5.0616547954091184E-5</v>
      </c>
      <c r="J417" s="35">
        <v>5.4191955717737585E-3</v>
      </c>
      <c r="K417" s="35">
        <v>-0.20678155762742312</v>
      </c>
      <c r="L417" s="35">
        <v>3.8470273864808711</v>
      </c>
      <c r="M417" s="35">
        <v>0</v>
      </c>
      <c r="N417" s="35">
        <v>0</v>
      </c>
      <c r="O417" s="35">
        <v>0</v>
      </c>
      <c r="P417" s="36">
        <v>12</v>
      </c>
      <c r="Q417" s="37">
        <v>51</v>
      </c>
      <c r="R417" s="36">
        <v>14</v>
      </c>
      <c r="S417" s="39">
        <f t="shared" si="12"/>
        <v>51</v>
      </c>
      <c r="T417" s="34" t="s">
        <v>51</v>
      </c>
      <c r="U417" s="12">
        <f>(((alpha*(speed^3))+(beta*(speed^2))+(ceta*speed))+delta)</f>
        <v>0.68215992700768791</v>
      </c>
      <c r="V417" s="8">
        <f t="shared" si="13"/>
        <v>51</v>
      </c>
    </row>
    <row r="418" spans="1:28">
      <c r="A418" s="34" t="s">
        <v>19</v>
      </c>
      <c r="B418" s="34" t="s">
        <v>64</v>
      </c>
      <c r="C418" s="5" t="s">
        <v>95</v>
      </c>
      <c r="D418" s="35" t="s">
        <v>86</v>
      </c>
      <c r="E418" s="36" t="s">
        <v>16</v>
      </c>
      <c r="F418" s="37">
        <v>100</v>
      </c>
      <c r="G418" s="38">
        <v>0.06</v>
      </c>
      <c r="H418" s="34">
        <v>0.98820880110917619</v>
      </c>
      <c r="I418" s="35">
        <v>-1.4329360114763483E-4</v>
      </c>
      <c r="J418" s="35">
        <v>1.5535799215868061E-2</v>
      </c>
      <c r="K418" s="35">
        <v>-0.59026416736655662</v>
      </c>
      <c r="L418" s="35">
        <v>16.454139821665915</v>
      </c>
      <c r="M418" s="35">
        <v>0</v>
      </c>
      <c r="N418" s="35">
        <v>0</v>
      </c>
      <c r="O418" s="35">
        <v>0</v>
      </c>
      <c r="P418" s="36">
        <v>12</v>
      </c>
      <c r="Q418" s="37">
        <v>51</v>
      </c>
      <c r="R418" s="36">
        <v>14</v>
      </c>
      <c r="S418" s="39">
        <f t="shared" si="12"/>
        <v>51</v>
      </c>
      <c r="T418" s="34" t="s">
        <v>51</v>
      </c>
      <c r="U418" s="12">
        <f>(((alpha*(speed^3))+(beta*(speed^2))+(ceta*speed))+delta)</f>
        <v>7.7512415606094471</v>
      </c>
      <c r="V418" s="8">
        <f t="shared" si="13"/>
        <v>51</v>
      </c>
    </row>
    <row r="419" spans="1:28">
      <c r="A419" s="34" t="s">
        <v>19</v>
      </c>
      <c r="B419" s="34" t="s">
        <v>64</v>
      </c>
      <c r="C419" s="5" t="s">
        <v>95</v>
      </c>
      <c r="D419" s="35" t="s">
        <v>86</v>
      </c>
      <c r="E419" s="36" t="s">
        <v>14</v>
      </c>
      <c r="F419" s="37">
        <v>100</v>
      </c>
      <c r="G419" s="38">
        <v>0.06</v>
      </c>
      <c r="H419" s="34">
        <v>0.95471787126641561</v>
      </c>
      <c r="I419" s="35">
        <v>4.1674069441633854</v>
      </c>
      <c r="J419" s="35">
        <v>1.0215594972534749</v>
      </c>
      <c r="K419" s="35">
        <v>-1.0323802391416075</v>
      </c>
      <c r="L419" s="35">
        <v>0</v>
      </c>
      <c r="M419" s="35">
        <v>0</v>
      </c>
      <c r="N419" s="35">
        <v>0</v>
      </c>
      <c r="O419" s="35">
        <v>0</v>
      </c>
      <c r="P419" s="36">
        <v>12</v>
      </c>
      <c r="Q419" s="37">
        <v>51</v>
      </c>
      <c r="R419" s="36">
        <v>0</v>
      </c>
      <c r="S419" s="39">
        <f t="shared" si="12"/>
        <v>51</v>
      </c>
      <c r="T419" s="34" t="s">
        <v>29</v>
      </c>
      <c r="U419" s="12">
        <f>((alpha*(beta^speed))*(speed^ceta))</f>
        <v>0.21352619221608013</v>
      </c>
      <c r="V419" s="8">
        <f t="shared" si="13"/>
        <v>51</v>
      </c>
    </row>
    <row r="420" spans="1:28">
      <c r="A420" s="34" t="s">
        <v>19</v>
      </c>
      <c r="B420" s="34" t="s">
        <v>64</v>
      </c>
      <c r="C420" s="5" t="s">
        <v>95</v>
      </c>
      <c r="D420" s="35" t="s">
        <v>86</v>
      </c>
      <c r="E420" s="36" t="s">
        <v>18</v>
      </c>
      <c r="F420" s="37">
        <v>100</v>
      </c>
      <c r="G420" s="38">
        <v>0.06</v>
      </c>
      <c r="H420" s="34">
        <v>0.96766094342543452</v>
      </c>
      <c r="I420" s="35">
        <v>0.32725791663155623</v>
      </c>
      <c r="J420" s="35">
        <v>0.99552942357527396</v>
      </c>
      <c r="K420" s="35">
        <v>-0.21466415213390752</v>
      </c>
      <c r="L420" s="35">
        <v>0</v>
      </c>
      <c r="M420" s="35">
        <v>0</v>
      </c>
      <c r="N420" s="35">
        <v>0</v>
      </c>
      <c r="O420" s="35">
        <v>0</v>
      </c>
      <c r="P420" s="36">
        <v>12</v>
      </c>
      <c r="Q420" s="37">
        <v>51</v>
      </c>
      <c r="R420" s="36">
        <v>0</v>
      </c>
      <c r="S420" s="39">
        <f t="shared" si="12"/>
        <v>51</v>
      </c>
      <c r="T420" s="34" t="s">
        <v>29</v>
      </c>
      <c r="U420" s="12">
        <f>((alpha*(beta^speed))*(speed^ceta))</f>
        <v>0.11196832446561859</v>
      </c>
      <c r="V420" s="8">
        <f t="shared" si="13"/>
        <v>51</v>
      </c>
    </row>
    <row r="421" spans="1:28">
      <c r="A421" s="34" t="s">
        <v>19</v>
      </c>
      <c r="B421" s="34" t="s">
        <v>64</v>
      </c>
      <c r="C421" s="5" t="s">
        <v>95</v>
      </c>
      <c r="D421" s="35" t="s">
        <v>86</v>
      </c>
      <c r="E421" s="36" t="s">
        <v>17</v>
      </c>
      <c r="F421" s="37">
        <v>100</v>
      </c>
      <c r="G421" s="38">
        <v>0.06</v>
      </c>
      <c r="H421" s="34">
        <v>0.94373623276851215</v>
      </c>
      <c r="I421" s="35">
        <v>568.69458167148832</v>
      </c>
      <c r="J421" s="35">
        <v>1.0053267213273851</v>
      </c>
      <c r="K421" s="35">
        <v>-0.25104759725579001</v>
      </c>
      <c r="L421" s="35">
        <v>0</v>
      </c>
      <c r="M421" s="35">
        <v>0</v>
      </c>
      <c r="N421" s="35">
        <v>0</v>
      </c>
      <c r="O421" s="35">
        <v>0</v>
      </c>
      <c r="P421" s="36">
        <v>12</v>
      </c>
      <c r="Q421" s="37">
        <v>51</v>
      </c>
      <c r="R421" s="36">
        <v>0</v>
      </c>
      <c r="S421" s="39">
        <f t="shared" si="12"/>
        <v>51</v>
      </c>
      <c r="T421" s="34" t="s">
        <v>29</v>
      </c>
      <c r="U421" s="12">
        <f>((alpha*(beta^speed))*(speed^ceta))</f>
        <v>277.88572267112056</v>
      </c>
      <c r="V421" s="8">
        <f t="shared" si="13"/>
        <v>51</v>
      </c>
    </row>
    <row r="422" spans="1:28">
      <c r="A422" s="34" t="s">
        <v>19</v>
      </c>
      <c r="B422" s="34" t="s">
        <v>64</v>
      </c>
      <c r="C422" s="5" t="s">
        <v>96</v>
      </c>
      <c r="D422" s="35" t="s">
        <v>87</v>
      </c>
      <c r="E422" s="36" t="s">
        <v>15</v>
      </c>
      <c r="F422" s="37">
        <v>0</v>
      </c>
      <c r="G422" s="38">
        <v>0</v>
      </c>
      <c r="H422" s="34">
        <v>0.98193117985840372</v>
      </c>
      <c r="I422" s="35">
        <v>-4.7095411508808575E-6</v>
      </c>
      <c r="J422" s="35">
        <v>9.3427949068946279E-4</v>
      </c>
      <c r="K422" s="35">
        <v>-6.3635270604270683E-2</v>
      </c>
      <c r="L422" s="35">
        <v>1.9178159065317228</v>
      </c>
      <c r="M422" s="35">
        <v>0</v>
      </c>
      <c r="N422" s="35">
        <v>0</v>
      </c>
      <c r="O422" s="35">
        <v>0</v>
      </c>
      <c r="P422" s="36">
        <v>12</v>
      </c>
      <c r="Q422" s="37">
        <v>86</v>
      </c>
      <c r="R422" s="36">
        <v>14</v>
      </c>
      <c r="S422" s="39">
        <f t="shared" si="12"/>
        <v>86</v>
      </c>
      <c r="T422" s="34" t="s">
        <v>51</v>
      </c>
      <c r="U422" s="12">
        <f>(((alpha*(speed^3))+(beta*(speed^2))+(ceta*speed))+delta)</f>
        <v>0.35958184143903638</v>
      </c>
      <c r="V422" s="8">
        <f t="shared" si="13"/>
        <v>86</v>
      </c>
    </row>
    <row r="423" spans="1:28">
      <c r="A423" s="34" t="s">
        <v>19</v>
      </c>
      <c r="B423" s="34" t="s">
        <v>64</v>
      </c>
      <c r="C423" s="5" t="s">
        <v>96</v>
      </c>
      <c r="D423" s="35" t="s">
        <v>87</v>
      </c>
      <c r="E423" s="36" t="s">
        <v>16</v>
      </c>
      <c r="F423" s="37">
        <v>0</v>
      </c>
      <c r="G423" s="38">
        <v>0</v>
      </c>
      <c r="H423" s="34">
        <v>0.98656089866620733</v>
      </c>
      <c r="I423" s="35">
        <v>54.141667913540189</v>
      </c>
      <c r="J423" s="35">
        <v>1.0211022254201629</v>
      </c>
      <c r="K423" s="35">
        <v>-1.0936330937462224</v>
      </c>
      <c r="L423" s="35">
        <v>0</v>
      </c>
      <c r="M423" s="35">
        <v>0</v>
      </c>
      <c r="N423" s="35">
        <v>0</v>
      </c>
      <c r="O423" s="35">
        <v>0</v>
      </c>
      <c r="P423" s="36">
        <v>12</v>
      </c>
      <c r="Q423" s="37">
        <v>86</v>
      </c>
      <c r="R423" s="36">
        <v>0</v>
      </c>
      <c r="S423" s="39">
        <f t="shared" si="12"/>
        <v>86</v>
      </c>
      <c r="T423" s="34" t="s">
        <v>29</v>
      </c>
      <c r="U423" s="12">
        <f>((alpha*(beta^speed))*(speed^ceta))</f>
        <v>2.4995006698365283</v>
      </c>
      <c r="V423" s="8">
        <f t="shared" si="13"/>
        <v>86</v>
      </c>
    </row>
    <row r="424" spans="1:28">
      <c r="A424" s="34" t="s">
        <v>19</v>
      </c>
      <c r="B424" s="34" t="s">
        <v>64</v>
      </c>
      <c r="C424" s="5" t="s">
        <v>96</v>
      </c>
      <c r="D424" s="35" t="s">
        <v>87</v>
      </c>
      <c r="E424" s="36" t="s">
        <v>14</v>
      </c>
      <c r="F424" s="37">
        <v>0</v>
      </c>
      <c r="G424" s="38">
        <v>0</v>
      </c>
      <c r="H424" s="34">
        <v>0.98540988931629248</v>
      </c>
      <c r="I424" s="35">
        <v>1.2750114715433163</v>
      </c>
      <c r="J424" s="35">
        <v>0.99163924759480038</v>
      </c>
      <c r="K424" s="35">
        <v>-0.48911367067080097</v>
      </c>
      <c r="L424" s="35">
        <v>0</v>
      </c>
      <c r="M424" s="35">
        <v>0</v>
      </c>
      <c r="N424" s="35">
        <v>0</v>
      </c>
      <c r="O424" s="35">
        <v>0</v>
      </c>
      <c r="P424" s="36">
        <v>12</v>
      </c>
      <c r="Q424" s="37">
        <v>86</v>
      </c>
      <c r="R424" s="36">
        <v>0</v>
      </c>
      <c r="S424" s="39">
        <f t="shared" si="12"/>
        <v>86</v>
      </c>
      <c r="T424" s="34" t="s">
        <v>29</v>
      </c>
      <c r="U424" s="12">
        <f>((alpha*(beta^speed))*(speed^ceta))</f>
        <v>7.0104076020243197E-2</v>
      </c>
      <c r="V424" s="8">
        <f t="shared" si="13"/>
        <v>86</v>
      </c>
    </row>
    <row r="425" spans="1:28">
      <c r="A425" s="34" t="s">
        <v>19</v>
      </c>
      <c r="B425" s="34" t="s">
        <v>64</v>
      </c>
      <c r="C425" s="5" t="s">
        <v>96</v>
      </c>
      <c r="D425" s="35" t="s">
        <v>87</v>
      </c>
      <c r="E425" s="36" t="s">
        <v>18</v>
      </c>
      <c r="F425" s="37">
        <v>0</v>
      </c>
      <c r="G425" s="38">
        <v>0</v>
      </c>
      <c r="H425" s="34">
        <v>0.98474329683345507</v>
      </c>
      <c r="I425" s="35">
        <v>3.8186333846685296</v>
      </c>
      <c r="J425" s="35">
        <v>0.36244005938674584</v>
      </c>
      <c r="K425" s="35">
        <v>-1.180555409132497E-3</v>
      </c>
      <c r="L425" s="35">
        <v>0</v>
      </c>
      <c r="M425" s="35">
        <v>0</v>
      </c>
      <c r="N425" s="35">
        <v>0</v>
      </c>
      <c r="O425" s="35">
        <v>0</v>
      </c>
      <c r="P425" s="36">
        <v>12</v>
      </c>
      <c r="Q425" s="37">
        <v>86</v>
      </c>
      <c r="R425" s="36">
        <v>5</v>
      </c>
      <c r="S425" s="39">
        <f t="shared" si="12"/>
        <v>86</v>
      </c>
      <c r="T425" s="34" t="s">
        <v>36</v>
      </c>
      <c r="U425" s="12">
        <f>(1/(((ceta*(speed^2))+(beta*speed))+alpha))</f>
        <v>3.808495053619064E-2</v>
      </c>
      <c r="V425" s="8">
        <f t="shared" si="13"/>
        <v>86</v>
      </c>
      <c r="AB425" s="41"/>
    </row>
    <row r="426" spans="1:28">
      <c r="A426" s="34" t="s">
        <v>19</v>
      </c>
      <c r="B426" s="34" t="s">
        <v>64</v>
      </c>
      <c r="C426" s="5" t="s">
        <v>96</v>
      </c>
      <c r="D426" s="35" t="s">
        <v>87</v>
      </c>
      <c r="E426" s="36" t="s">
        <v>17</v>
      </c>
      <c r="F426" s="37">
        <v>0</v>
      </c>
      <c r="G426" s="38">
        <v>0</v>
      </c>
      <c r="H426" s="34">
        <v>0.96649681706033719</v>
      </c>
      <c r="I426" s="35">
        <v>1065.8977268912613</v>
      </c>
      <c r="J426" s="35">
        <v>1.0174198790827615</v>
      </c>
      <c r="K426" s="35">
        <v>-0.85958958659967744</v>
      </c>
      <c r="L426" s="35">
        <v>0</v>
      </c>
      <c r="M426" s="35">
        <v>0</v>
      </c>
      <c r="N426" s="35">
        <v>0</v>
      </c>
      <c r="O426" s="35">
        <v>0</v>
      </c>
      <c r="P426" s="36">
        <v>12</v>
      </c>
      <c r="Q426" s="37">
        <v>86</v>
      </c>
      <c r="R426" s="36">
        <v>0</v>
      </c>
      <c r="S426" s="39">
        <f t="shared" si="12"/>
        <v>86</v>
      </c>
      <c r="T426" s="34" t="s">
        <v>29</v>
      </c>
      <c r="U426" s="12">
        <f>((alpha*(beta^speed))*(speed^ceta))</f>
        <v>102.29623282633601</v>
      </c>
      <c r="V426" s="8">
        <f t="shared" si="13"/>
        <v>86</v>
      </c>
    </row>
    <row r="427" spans="1:28">
      <c r="A427" s="34" t="s">
        <v>19</v>
      </c>
      <c r="B427" s="34" t="s">
        <v>64</v>
      </c>
      <c r="C427" s="5" t="s">
        <v>96</v>
      </c>
      <c r="D427" s="35" t="s">
        <v>87</v>
      </c>
      <c r="E427" s="36" t="s">
        <v>15</v>
      </c>
      <c r="F427" s="37">
        <v>50</v>
      </c>
      <c r="G427" s="38">
        <v>0</v>
      </c>
      <c r="H427" s="34">
        <v>0.96905350265106349</v>
      </c>
      <c r="I427" s="35">
        <v>-5.005521348933192E-6</v>
      </c>
      <c r="J427" s="35">
        <v>1.0029753315071513E-3</v>
      </c>
      <c r="K427" s="35">
        <v>-6.7767320679482129E-2</v>
      </c>
      <c r="L427" s="35">
        <v>2.0173946647105434</v>
      </c>
      <c r="M427" s="35">
        <v>0</v>
      </c>
      <c r="N427" s="35">
        <v>0</v>
      </c>
      <c r="O427" s="35">
        <v>0</v>
      </c>
      <c r="P427" s="36">
        <v>12</v>
      </c>
      <c r="Q427" s="37">
        <v>86</v>
      </c>
      <c r="R427" s="36">
        <v>14</v>
      </c>
      <c r="S427" s="39">
        <f t="shared" si="12"/>
        <v>86</v>
      </c>
      <c r="T427" s="34" t="s">
        <v>51</v>
      </c>
      <c r="U427" s="12">
        <f>(((alpha*(speed^3))+(beta*(speed^2))+(ceta*speed))+delta)</f>
        <v>0.42361875098492119</v>
      </c>
      <c r="V427" s="8">
        <f t="shared" si="13"/>
        <v>86</v>
      </c>
    </row>
    <row r="428" spans="1:28">
      <c r="A428" s="34" t="s">
        <v>19</v>
      </c>
      <c r="B428" s="34" t="s">
        <v>64</v>
      </c>
      <c r="C428" s="5" t="s">
        <v>96</v>
      </c>
      <c r="D428" s="35" t="s">
        <v>87</v>
      </c>
      <c r="E428" s="36" t="s">
        <v>16</v>
      </c>
      <c r="F428" s="37">
        <v>50</v>
      </c>
      <c r="G428" s="38">
        <v>0</v>
      </c>
      <c r="H428" s="34">
        <v>0.9854511929199129</v>
      </c>
      <c r="I428" s="35">
        <v>51.300873769005896</v>
      </c>
      <c r="J428" s="35">
        <v>1.0192312830770824</v>
      </c>
      <c r="K428" s="35">
        <v>-1.037484214457854</v>
      </c>
      <c r="L428" s="35">
        <v>0</v>
      </c>
      <c r="M428" s="35">
        <v>0</v>
      </c>
      <c r="N428" s="35">
        <v>0</v>
      </c>
      <c r="O428" s="35">
        <v>0</v>
      </c>
      <c r="P428" s="36">
        <v>12</v>
      </c>
      <c r="Q428" s="37">
        <v>86</v>
      </c>
      <c r="R428" s="36">
        <v>0</v>
      </c>
      <c r="S428" s="39">
        <f t="shared" si="12"/>
        <v>86</v>
      </c>
      <c r="T428" s="34" t="s">
        <v>29</v>
      </c>
      <c r="U428" s="12">
        <f>((alpha*(beta^speed))*(speed^ceta))</f>
        <v>2.597581717237897</v>
      </c>
      <c r="V428" s="8">
        <f t="shared" si="13"/>
        <v>86</v>
      </c>
    </row>
    <row r="429" spans="1:28">
      <c r="A429" s="34" t="s">
        <v>19</v>
      </c>
      <c r="B429" s="34" t="s">
        <v>64</v>
      </c>
      <c r="C429" s="5" t="s">
        <v>96</v>
      </c>
      <c r="D429" s="35" t="s">
        <v>87</v>
      </c>
      <c r="E429" s="36" t="s">
        <v>14</v>
      </c>
      <c r="F429" s="37">
        <v>50</v>
      </c>
      <c r="G429" s="38">
        <v>0</v>
      </c>
      <c r="H429" s="34">
        <v>0.98466590646524343</v>
      </c>
      <c r="I429" s="35">
        <v>1.4447075311989217</v>
      </c>
      <c r="J429" s="35">
        <v>0.99360403255247609</v>
      </c>
      <c r="K429" s="35">
        <v>-0.55302209322036411</v>
      </c>
      <c r="L429" s="35">
        <v>0</v>
      </c>
      <c r="M429" s="35">
        <v>0</v>
      </c>
      <c r="N429" s="35">
        <v>0</v>
      </c>
      <c r="O429" s="35">
        <v>0</v>
      </c>
      <c r="P429" s="36">
        <v>12</v>
      </c>
      <c r="Q429" s="37">
        <v>86</v>
      </c>
      <c r="R429" s="36">
        <v>0</v>
      </c>
      <c r="S429" s="39">
        <f t="shared" si="12"/>
        <v>86</v>
      </c>
      <c r="T429" s="34" t="s">
        <v>29</v>
      </c>
      <c r="U429" s="12">
        <f>((alpha*(beta^speed))*(speed^ceta))</f>
        <v>7.0844682852597998E-2</v>
      </c>
      <c r="V429" s="8">
        <f t="shared" si="13"/>
        <v>86</v>
      </c>
    </row>
    <row r="430" spans="1:28">
      <c r="A430" s="34" t="s">
        <v>19</v>
      </c>
      <c r="B430" s="34" t="s">
        <v>64</v>
      </c>
      <c r="C430" s="5" t="s">
        <v>96</v>
      </c>
      <c r="D430" s="35" t="s">
        <v>87</v>
      </c>
      <c r="E430" s="36" t="s">
        <v>18</v>
      </c>
      <c r="F430" s="37">
        <v>50</v>
      </c>
      <c r="G430" s="38">
        <v>0</v>
      </c>
      <c r="H430" s="34">
        <v>0.98425355418801996</v>
      </c>
      <c r="I430" s="35">
        <v>3.6470637139057911</v>
      </c>
      <c r="J430" s="35">
        <v>0.37779316085456199</v>
      </c>
      <c r="K430" s="35">
        <v>-1.5098237009295162E-3</v>
      </c>
      <c r="L430" s="35">
        <v>0</v>
      </c>
      <c r="M430" s="35">
        <v>0</v>
      </c>
      <c r="N430" s="35">
        <v>0</v>
      </c>
      <c r="O430" s="35">
        <v>0</v>
      </c>
      <c r="P430" s="36">
        <v>12</v>
      </c>
      <c r="Q430" s="37">
        <v>86</v>
      </c>
      <c r="R430" s="36">
        <v>5</v>
      </c>
      <c r="S430" s="39">
        <f t="shared" si="12"/>
        <v>86</v>
      </c>
      <c r="T430" s="34" t="s">
        <v>36</v>
      </c>
      <c r="U430" s="12">
        <f>(1/(((ceta*(speed^2))+(beta*speed))+alpha))</f>
        <v>4.0047064182335002E-2</v>
      </c>
      <c r="V430" s="8">
        <f t="shared" si="13"/>
        <v>86</v>
      </c>
      <c r="AB430" s="41"/>
    </row>
    <row r="431" spans="1:28">
      <c r="A431" s="34" t="s">
        <v>19</v>
      </c>
      <c r="B431" s="34" t="s">
        <v>64</v>
      </c>
      <c r="C431" s="5" t="s">
        <v>96</v>
      </c>
      <c r="D431" s="35" t="s">
        <v>87</v>
      </c>
      <c r="E431" s="36" t="s">
        <v>17</v>
      </c>
      <c r="F431" s="37">
        <v>50</v>
      </c>
      <c r="G431" s="38">
        <v>0</v>
      </c>
      <c r="H431" s="34">
        <v>0.96199166944136671</v>
      </c>
      <c r="I431" s="35">
        <v>-3.6423445385349061E-4</v>
      </c>
      <c r="J431" s="35">
        <v>8.5782559079907839E-2</v>
      </c>
      <c r="K431" s="35">
        <v>-5.9668582821856306</v>
      </c>
      <c r="L431" s="35">
        <v>220.7520796759278</v>
      </c>
      <c r="M431" s="35">
        <v>0</v>
      </c>
      <c r="N431" s="35">
        <v>0</v>
      </c>
      <c r="O431" s="35">
        <v>0</v>
      </c>
      <c r="P431" s="36">
        <v>12</v>
      </c>
      <c r="Q431" s="37">
        <v>86</v>
      </c>
      <c r="R431" s="36">
        <v>14</v>
      </c>
      <c r="S431" s="39">
        <f t="shared" si="12"/>
        <v>86</v>
      </c>
      <c r="T431" s="34" t="s">
        <v>51</v>
      </c>
      <c r="U431" s="12">
        <f>(((alpha*(speed^3))+(beta*(speed^2))+(ceta*speed))+delta)</f>
        <v>110.37656458272613</v>
      </c>
      <c r="V431" s="8">
        <f t="shared" si="13"/>
        <v>86</v>
      </c>
    </row>
    <row r="432" spans="1:28">
      <c r="A432" s="34" t="s">
        <v>19</v>
      </c>
      <c r="B432" s="34" t="s">
        <v>64</v>
      </c>
      <c r="C432" s="5" t="s">
        <v>96</v>
      </c>
      <c r="D432" s="35" t="s">
        <v>87</v>
      </c>
      <c r="E432" s="36" t="s">
        <v>15</v>
      </c>
      <c r="F432" s="37">
        <v>100</v>
      </c>
      <c r="G432" s="38">
        <v>0</v>
      </c>
      <c r="H432" s="34">
        <v>0.95536866023854694</v>
      </c>
      <c r="I432" s="35">
        <v>-5.2835907073291028E-6</v>
      </c>
      <c r="J432" s="35">
        <v>1.0655733811024168E-3</v>
      </c>
      <c r="K432" s="35">
        <v>-7.178694794784321E-2</v>
      </c>
      <c r="L432" s="35">
        <v>2.1359436569199834</v>
      </c>
      <c r="M432" s="35">
        <v>0</v>
      </c>
      <c r="N432" s="35">
        <v>0</v>
      </c>
      <c r="O432" s="35">
        <v>0</v>
      </c>
      <c r="P432" s="36">
        <v>12</v>
      </c>
      <c r="Q432" s="37">
        <v>86</v>
      </c>
      <c r="R432" s="36">
        <v>14</v>
      </c>
      <c r="S432" s="39">
        <f t="shared" si="12"/>
        <v>86</v>
      </c>
      <c r="T432" s="34" t="s">
        <v>51</v>
      </c>
      <c r="U432" s="12">
        <f>(((alpha*(speed^3))+(beta*(speed^2))+(ceta*speed))+delta)</f>
        <v>0.48258728909802251</v>
      </c>
      <c r="V432" s="8">
        <f t="shared" si="13"/>
        <v>86</v>
      </c>
    </row>
    <row r="433" spans="1:28">
      <c r="A433" s="34" t="s">
        <v>19</v>
      </c>
      <c r="B433" s="34" t="s">
        <v>64</v>
      </c>
      <c r="C433" s="5" t="s">
        <v>96</v>
      </c>
      <c r="D433" s="35" t="s">
        <v>87</v>
      </c>
      <c r="E433" s="36" t="s">
        <v>16</v>
      </c>
      <c r="F433" s="37">
        <v>100</v>
      </c>
      <c r="G433" s="38">
        <v>0</v>
      </c>
      <c r="H433" s="34">
        <v>0.9831908379871338</v>
      </c>
      <c r="I433" s="35">
        <v>49.127765568867375</v>
      </c>
      <c r="J433" s="35">
        <v>1.0175443800577049</v>
      </c>
      <c r="K433" s="35">
        <v>-0.98656474046458142</v>
      </c>
      <c r="L433" s="35">
        <v>0</v>
      </c>
      <c r="M433" s="35">
        <v>0</v>
      </c>
      <c r="N433" s="35">
        <v>0</v>
      </c>
      <c r="O433" s="35">
        <v>0</v>
      </c>
      <c r="P433" s="36">
        <v>12</v>
      </c>
      <c r="Q433" s="37">
        <v>86</v>
      </c>
      <c r="R433" s="36">
        <v>0</v>
      </c>
      <c r="S433" s="39">
        <f t="shared" si="12"/>
        <v>86</v>
      </c>
      <c r="T433" s="34" t="s">
        <v>29</v>
      </c>
      <c r="U433" s="12">
        <f>((alpha*(beta^speed))*(speed^ceta))</f>
        <v>2.7064998656412507</v>
      </c>
      <c r="V433" s="8">
        <f t="shared" si="13"/>
        <v>86</v>
      </c>
    </row>
    <row r="434" spans="1:28">
      <c r="A434" s="34" t="s">
        <v>19</v>
      </c>
      <c r="B434" s="34" t="s">
        <v>64</v>
      </c>
      <c r="C434" s="5" t="s">
        <v>96</v>
      </c>
      <c r="D434" s="35" t="s">
        <v>87</v>
      </c>
      <c r="E434" s="36" t="s">
        <v>14</v>
      </c>
      <c r="F434" s="37">
        <v>100</v>
      </c>
      <c r="G434" s="38">
        <v>0</v>
      </c>
      <c r="H434" s="34">
        <v>0.98607694123683021</v>
      </c>
      <c r="I434" s="35">
        <v>1.5535583523991641</v>
      </c>
      <c r="J434" s="35">
        <v>0.99486877088502745</v>
      </c>
      <c r="K434" s="35">
        <v>-0.59332623908848292</v>
      </c>
      <c r="L434" s="35">
        <v>0</v>
      </c>
      <c r="M434" s="35">
        <v>0</v>
      </c>
      <c r="N434" s="35">
        <v>0</v>
      </c>
      <c r="O434" s="35">
        <v>0</v>
      </c>
      <c r="P434" s="36">
        <v>12</v>
      </c>
      <c r="Q434" s="37">
        <v>86</v>
      </c>
      <c r="R434" s="36">
        <v>0</v>
      </c>
      <c r="S434" s="39">
        <f t="shared" si="12"/>
        <v>86</v>
      </c>
      <c r="T434" s="34" t="s">
        <v>29</v>
      </c>
      <c r="U434" s="12">
        <f>((alpha*(beta^speed))*(speed^ceta))</f>
        <v>7.1022760799855311E-2</v>
      </c>
      <c r="V434" s="8">
        <f t="shared" si="13"/>
        <v>86</v>
      </c>
    </row>
    <row r="435" spans="1:28">
      <c r="A435" s="34" t="s">
        <v>19</v>
      </c>
      <c r="B435" s="34" t="s">
        <v>64</v>
      </c>
      <c r="C435" s="5" t="s">
        <v>96</v>
      </c>
      <c r="D435" s="35" t="s">
        <v>87</v>
      </c>
      <c r="E435" s="36" t="s">
        <v>18</v>
      </c>
      <c r="F435" s="37">
        <v>100</v>
      </c>
      <c r="G435" s="38">
        <v>0</v>
      </c>
      <c r="H435" s="34">
        <v>0.98474398206067626</v>
      </c>
      <c r="I435" s="35">
        <v>3.7004795137989577</v>
      </c>
      <c r="J435" s="35">
        <v>0.37207338145467195</v>
      </c>
      <c r="K435" s="35">
        <v>-1.6176520049535194E-3</v>
      </c>
      <c r="L435" s="35">
        <v>0</v>
      </c>
      <c r="M435" s="35">
        <v>0</v>
      </c>
      <c r="N435" s="35">
        <v>0</v>
      </c>
      <c r="O435" s="35">
        <v>0</v>
      </c>
      <c r="P435" s="36">
        <v>12</v>
      </c>
      <c r="Q435" s="37">
        <v>86</v>
      </c>
      <c r="R435" s="36">
        <v>5</v>
      </c>
      <c r="S435" s="39">
        <f t="shared" si="12"/>
        <v>86</v>
      </c>
      <c r="T435" s="34" t="s">
        <v>36</v>
      </c>
      <c r="U435" s="12">
        <f>(1/(((ceta*(speed^2))+(beta*speed))+alpha))</f>
        <v>4.2132518745892231E-2</v>
      </c>
      <c r="V435" s="8">
        <f t="shared" si="13"/>
        <v>86</v>
      </c>
      <c r="AB435" s="41"/>
    </row>
    <row r="436" spans="1:28">
      <c r="A436" s="34" t="s">
        <v>19</v>
      </c>
      <c r="B436" s="34" t="s">
        <v>64</v>
      </c>
      <c r="C436" s="5" t="s">
        <v>96</v>
      </c>
      <c r="D436" s="35" t="s">
        <v>87</v>
      </c>
      <c r="E436" s="36" t="s">
        <v>17</v>
      </c>
      <c r="F436" s="37">
        <v>100</v>
      </c>
      <c r="G436" s="38">
        <v>0</v>
      </c>
      <c r="H436" s="34">
        <v>0.95994760236030929</v>
      </c>
      <c r="I436" s="35">
        <v>-3.7215178505040411E-4</v>
      </c>
      <c r="J436" s="35">
        <v>8.7505530803792128E-2</v>
      </c>
      <c r="K436" s="35">
        <v>-6.1697603890478492</v>
      </c>
      <c r="L436" s="35">
        <v>235.17061042179674</v>
      </c>
      <c r="M436" s="35">
        <v>0</v>
      </c>
      <c r="N436" s="35">
        <v>0</v>
      </c>
      <c r="O436" s="35">
        <v>0</v>
      </c>
      <c r="P436" s="36">
        <v>12</v>
      </c>
      <c r="Q436" s="37">
        <v>86</v>
      </c>
      <c r="R436" s="36">
        <v>14</v>
      </c>
      <c r="S436" s="39">
        <f t="shared" si="12"/>
        <v>86</v>
      </c>
      <c r="T436" s="34" t="s">
        <v>51</v>
      </c>
      <c r="U436" s="12">
        <f>(((alpha*(speed^3))+(beta*(speed^2))+(ceta*speed))+delta)</f>
        <v>115.05274699650843</v>
      </c>
      <c r="V436" s="8">
        <f t="shared" si="13"/>
        <v>86</v>
      </c>
    </row>
    <row r="437" spans="1:28">
      <c r="A437" s="34" t="s">
        <v>19</v>
      </c>
      <c r="B437" s="34" t="s">
        <v>64</v>
      </c>
      <c r="C437" s="5" t="s">
        <v>96</v>
      </c>
      <c r="D437" s="35" t="s">
        <v>87</v>
      </c>
      <c r="E437" s="36" t="s">
        <v>15</v>
      </c>
      <c r="F437" s="37">
        <v>0</v>
      </c>
      <c r="G437" s="38">
        <v>-0.06</v>
      </c>
      <c r="H437" s="34">
        <v>0.99274501976028096</v>
      </c>
      <c r="I437" s="35">
        <v>23.456054615675711</v>
      </c>
      <c r="J437" s="35">
        <v>0.46042419283453778</v>
      </c>
      <c r="K437" s="35">
        <v>1.5752627641159178</v>
      </c>
      <c r="L437" s="35">
        <v>5.3197258203030139E-2</v>
      </c>
      <c r="M437" s="35">
        <v>0.10557920639128422</v>
      </c>
      <c r="N437" s="35">
        <v>0</v>
      </c>
      <c r="O437" s="35">
        <v>0</v>
      </c>
      <c r="P437" s="36">
        <v>12</v>
      </c>
      <c r="Q437" s="37">
        <v>86</v>
      </c>
      <c r="R437" s="36">
        <v>4</v>
      </c>
      <c r="S437" s="39">
        <f t="shared" si="12"/>
        <v>86</v>
      </c>
      <c r="T437" s="34" t="s">
        <v>35</v>
      </c>
      <c r="U437" s="12">
        <f>((epsilon+(alpha*EXP(((-1)*beta)*speed)))+(ceta*EXP(((-1)*delta)*speed)))</f>
        <v>0.12181491686160481</v>
      </c>
      <c r="V437" s="8">
        <f t="shared" si="13"/>
        <v>86</v>
      </c>
    </row>
    <row r="438" spans="1:28">
      <c r="A438" s="34" t="s">
        <v>19</v>
      </c>
      <c r="B438" s="34" t="s">
        <v>64</v>
      </c>
      <c r="C438" s="5" t="s">
        <v>96</v>
      </c>
      <c r="D438" s="35" t="s">
        <v>87</v>
      </c>
      <c r="E438" s="36" t="s">
        <v>16</v>
      </c>
      <c r="F438" s="37">
        <v>0</v>
      </c>
      <c r="G438" s="38">
        <v>-0.06</v>
      </c>
      <c r="H438" s="34">
        <v>0.99067717587042936</v>
      </c>
      <c r="I438" s="35">
        <v>3.7701490469058123E-2</v>
      </c>
      <c r="J438" s="35">
        <v>4.6039143015036474</v>
      </c>
      <c r="K438" s="35">
        <v>5.6587633484195949</v>
      </c>
      <c r="L438" s="35">
        <v>2.2609569378521659</v>
      </c>
      <c r="M438" s="35">
        <v>-1.0039295412475897E-2</v>
      </c>
      <c r="N438" s="35">
        <v>0</v>
      </c>
      <c r="O438" s="35">
        <v>0</v>
      </c>
      <c r="P438" s="36">
        <v>12</v>
      </c>
      <c r="Q438" s="37">
        <v>86</v>
      </c>
      <c r="R438" s="36">
        <v>10</v>
      </c>
      <c r="S438" s="39">
        <f t="shared" si="12"/>
        <v>86</v>
      </c>
      <c r="T438" s="34" t="s">
        <v>44</v>
      </c>
      <c r="U438" s="12">
        <f>(alpha+(beta/(1+EXP((((-1)*ceta)+(delta*LN(speed)))+(epsilon*speed)))))</f>
        <v>0.16638657091170692</v>
      </c>
      <c r="V438" s="8">
        <f t="shared" si="13"/>
        <v>86</v>
      </c>
    </row>
    <row r="439" spans="1:28">
      <c r="A439" s="34" t="s">
        <v>19</v>
      </c>
      <c r="B439" s="34" t="s">
        <v>64</v>
      </c>
      <c r="C439" s="5" t="s">
        <v>96</v>
      </c>
      <c r="D439" s="35" t="s">
        <v>87</v>
      </c>
      <c r="E439" s="36" t="s">
        <v>14</v>
      </c>
      <c r="F439" s="37">
        <v>0</v>
      </c>
      <c r="G439" s="38">
        <v>-0.06</v>
      </c>
      <c r="H439" s="34">
        <v>0.99505631825230556</v>
      </c>
      <c r="I439" s="35">
        <v>1.0683681669780778</v>
      </c>
      <c r="J439" s="35">
        <v>0.1322888750941591</v>
      </c>
      <c r="K439" s="35">
        <v>0.7179718665129633</v>
      </c>
      <c r="L439" s="35">
        <v>0</v>
      </c>
      <c r="M439" s="35">
        <v>0</v>
      </c>
      <c r="N439" s="35">
        <v>0</v>
      </c>
      <c r="O439" s="35">
        <v>0</v>
      </c>
      <c r="P439" s="36">
        <v>12</v>
      </c>
      <c r="Q439" s="37">
        <v>86</v>
      </c>
      <c r="R439" s="36">
        <v>2</v>
      </c>
      <c r="S439" s="39">
        <f t="shared" si="12"/>
        <v>86</v>
      </c>
      <c r="T439" s="34" t="s">
        <v>31</v>
      </c>
      <c r="U439" s="12">
        <f>((alpha+(beta*speed))^((-1)/ceta))</f>
        <v>2.9844714489060838E-2</v>
      </c>
      <c r="V439" s="8">
        <f t="shared" si="13"/>
        <v>86</v>
      </c>
    </row>
    <row r="440" spans="1:28">
      <c r="A440" s="34" t="s">
        <v>19</v>
      </c>
      <c r="B440" s="34" t="s">
        <v>64</v>
      </c>
      <c r="C440" s="5" t="s">
        <v>96</v>
      </c>
      <c r="D440" s="35" t="s">
        <v>87</v>
      </c>
      <c r="E440" s="36" t="s">
        <v>18</v>
      </c>
      <c r="F440" s="37">
        <v>0</v>
      </c>
      <c r="G440" s="38">
        <v>-0.06</v>
      </c>
      <c r="H440" s="34">
        <v>0.99421058768188697</v>
      </c>
      <c r="I440" s="35">
        <v>0.72966623422935373</v>
      </c>
      <c r="J440" s="35">
        <v>0.99472947428340652</v>
      </c>
      <c r="K440" s="35">
        <v>-0.71768900926524093</v>
      </c>
      <c r="L440" s="35">
        <v>0</v>
      </c>
      <c r="M440" s="35">
        <v>0</v>
      </c>
      <c r="N440" s="35">
        <v>0</v>
      </c>
      <c r="O440" s="35">
        <v>0</v>
      </c>
      <c r="P440" s="36">
        <v>12</v>
      </c>
      <c r="Q440" s="37">
        <v>86</v>
      </c>
      <c r="R440" s="36">
        <v>0</v>
      </c>
      <c r="S440" s="39">
        <f t="shared" si="12"/>
        <v>86</v>
      </c>
      <c r="T440" s="34" t="s">
        <v>29</v>
      </c>
      <c r="U440" s="12">
        <f>((alpha*(beta^speed))*(speed^ceta))</f>
        <v>1.8940210845222367E-2</v>
      </c>
      <c r="V440" s="8">
        <f t="shared" si="13"/>
        <v>86</v>
      </c>
      <c r="AB440" s="41"/>
    </row>
    <row r="441" spans="1:28">
      <c r="A441" s="34" t="s">
        <v>19</v>
      </c>
      <c r="B441" s="34" t="s">
        <v>64</v>
      </c>
      <c r="C441" s="5" t="s">
        <v>96</v>
      </c>
      <c r="D441" s="35" t="s">
        <v>87</v>
      </c>
      <c r="E441" s="36" t="s">
        <v>17</v>
      </c>
      <c r="F441" s="37">
        <v>0</v>
      </c>
      <c r="G441" s="38">
        <v>-0.06</v>
      </c>
      <c r="H441" s="34">
        <v>0.98931355998127923</v>
      </c>
      <c r="I441" s="35">
        <v>9.5628746396620379</v>
      </c>
      <c r="J441" s="35">
        <v>-10.797005101857767</v>
      </c>
      <c r="K441" s="35">
        <v>-1.6994300535053204</v>
      </c>
      <c r="L441" s="35">
        <v>0</v>
      </c>
      <c r="M441" s="35">
        <v>0</v>
      </c>
      <c r="N441" s="35">
        <v>0</v>
      </c>
      <c r="O441" s="35">
        <v>0</v>
      </c>
      <c r="P441" s="36">
        <v>12</v>
      </c>
      <c r="Q441" s="37">
        <v>86</v>
      </c>
      <c r="R441" s="36">
        <v>13</v>
      </c>
      <c r="S441" s="39">
        <f t="shared" si="12"/>
        <v>86</v>
      </c>
      <c r="T441" s="34" t="s">
        <v>50</v>
      </c>
      <c r="U441" s="12">
        <f>EXP((alpha+(beta/speed))+(ceta*LN(speed)))</f>
        <v>6.4719432081296837</v>
      </c>
      <c r="V441" s="8">
        <f t="shared" si="13"/>
        <v>86</v>
      </c>
    </row>
    <row r="442" spans="1:28">
      <c r="A442" s="34" t="s">
        <v>19</v>
      </c>
      <c r="B442" s="34" t="s">
        <v>64</v>
      </c>
      <c r="C442" s="5" t="s">
        <v>96</v>
      </c>
      <c r="D442" s="35" t="s">
        <v>87</v>
      </c>
      <c r="E442" s="36" t="s">
        <v>15</v>
      </c>
      <c r="F442" s="37">
        <v>50</v>
      </c>
      <c r="G442" s="38">
        <v>-0.06</v>
      </c>
      <c r="H442" s="34">
        <v>0.9913504064600912</v>
      </c>
      <c r="I442" s="35">
        <v>0.55591904310315499</v>
      </c>
      <c r="J442" s="35">
        <v>2.5065585504645462E-2</v>
      </c>
      <c r="K442" s="35">
        <v>1.2976108657749912E-3</v>
      </c>
      <c r="L442" s="35">
        <v>0</v>
      </c>
      <c r="M442" s="35">
        <v>0</v>
      </c>
      <c r="N442" s="35">
        <v>0</v>
      </c>
      <c r="O442" s="35">
        <v>0</v>
      </c>
      <c r="P442" s="36">
        <v>12</v>
      </c>
      <c r="Q442" s="37">
        <v>86</v>
      </c>
      <c r="R442" s="36">
        <v>5</v>
      </c>
      <c r="S442" s="39">
        <f t="shared" si="12"/>
        <v>86</v>
      </c>
      <c r="T442" s="34" t="s">
        <v>36</v>
      </c>
      <c r="U442" s="12">
        <f>(1/(((ceta*(speed^2))+(beta*speed))+alpha))</f>
        <v>8.1243418431539691E-2</v>
      </c>
      <c r="V442" s="8">
        <f t="shared" si="13"/>
        <v>86</v>
      </c>
    </row>
    <row r="443" spans="1:28">
      <c r="A443" s="34" t="s">
        <v>19</v>
      </c>
      <c r="B443" s="34" t="s">
        <v>64</v>
      </c>
      <c r="C443" s="5" t="s">
        <v>96</v>
      </c>
      <c r="D443" s="35" t="s">
        <v>87</v>
      </c>
      <c r="E443" s="36" t="s">
        <v>16</v>
      </c>
      <c r="F443" s="37">
        <v>50</v>
      </c>
      <c r="G443" s="38">
        <v>-0.06</v>
      </c>
      <c r="H443" s="34">
        <v>0.98895208324801731</v>
      </c>
      <c r="I443" s="35">
        <v>1.2188591017216829E-2</v>
      </c>
      <c r="J443" s="35">
        <v>3.8539856509975148</v>
      </c>
      <c r="K443" s="35">
        <v>6.6276233218583105</v>
      </c>
      <c r="L443" s="35">
        <v>2.5457033458019591</v>
      </c>
      <c r="M443" s="35">
        <v>-1.5358102401681274E-2</v>
      </c>
      <c r="N443" s="35">
        <v>0</v>
      </c>
      <c r="O443" s="35">
        <v>0</v>
      </c>
      <c r="P443" s="36">
        <v>12</v>
      </c>
      <c r="Q443" s="37">
        <v>86</v>
      </c>
      <c r="R443" s="36">
        <v>10</v>
      </c>
      <c r="S443" s="39">
        <f t="shared" si="12"/>
        <v>86</v>
      </c>
      <c r="T443" s="34" t="s">
        <v>44</v>
      </c>
      <c r="U443" s="12">
        <f>(alpha+(beta/(1+EXP((((-1)*ceta)+(delta*LN(speed)))+(epsilon*speed)))))</f>
        <v>0.13774020104191584</v>
      </c>
      <c r="V443" s="8">
        <f t="shared" si="13"/>
        <v>86</v>
      </c>
    </row>
    <row r="444" spans="1:28">
      <c r="A444" s="34" t="s">
        <v>19</v>
      </c>
      <c r="B444" s="34" t="s">
        <v>64</v>
      </c>
      <c r="C444" s="5" t="s">
        <v>96</v>
      </c>
      <c r="D444" s="35" t="s">
        <v>87</v>
      </c>
      <c r="E444" s="36" t="s">
        <v>14</v>
      </c>
      <c r="F444" s="37">
        <v>50</v>
      </c>
      <c r="G444" s="38">
        <v>-0.06</v>
      </c>
      <c r="H444" s="34">
        <v>0.99542048101010594</v>
      </c>
      <c r="I444" s="35">
        <v>1.1724262351267549</v>
      </c>
      <c r="J444" s="35">
        <v>0.11147155227674085</v>
      </c>
      <c r="K444" s="35">
        <v>0.6495230406051129</v>
      </c>
      <c r="L444" s="35">
        <v>0</v>
      </c>
      <c r="M444" s="35">
        <v>0</v>
      </c>
      <c r="N444" s="35">
        <v>0</v>
      </c>
      <c r="O444" s="35">
        <v>0</v>
      </c>
      <c r="P444" s="36">
        <v>12</v>
      </c>
      <c r="Q444" s="37">
        <v>86</v>
      </c>
      <c r="R444" s="36">
        <v>2</v>
      </c>
      <c r="S444" s="39">
        <f t="shared" si="12"/>
        <v>86</v>
      </c>
      <c r="T444" s="34" t="s">
        <v>31</v>
      </c>
      <c r="U444" s="12">
        <f>((alpha+(beta*speed))^((-1)/ceta))</f>
        <v>2.5792547733462054E-2</v>
      </c>
      <c r="V444" s="8">
        <f t="shared" si="13"/>
        <v>86</v>
      </c>
    </row>
    <row r="445" spans="1:28">
      <c r="A445" s="34" t="s">
        <v>19</v>
      </c>
      <c r="B445" s="34" t="s">
        <v>64</v>
      </c>
      <c r="C445" s="5" t="s">
        <v>96</v>
      </c>
      <c r="D445" s="35" t="s">
        <v>87</v>
      </c>
      <c r="E445" s="36" t="s">
        <v>18</v>
      </c>
      <c r="F445" s="37">
        <v>50</v>
      </c>
      <c r="G445" s="38">
        <v>-0.06</v>
      </c>
      <c r="H445" s="34">
        <v>0.99494713631378362</v>
      </c>
      <c r="I445" s="35">
        <v>3.5471743331745973</v>
      </c>
      <c r="J445" s="35">
        <v>0.45615148115631621</v>
      </c>
      <c r="K445" s="35">
        <v>1.7703565695766487E-3</v>
      </c>
      <c r="L445" s="35">
        <v>0</v>
      </c>
      <c r="M445" s="35">
        <v>0</v>
      </c>
      <c r="N445" s="35">
        <v>0</v>
      </c>
      <c r="O445" s="35">
        <v>0</v>
      </c>
      <c r="P445" s="36">
        <v>12</v>
      </c>
      <c r="Q445" s="37">
        <v>86</v>
      </c>
      <c r="R445" s="36">
        <v>5</v>
      </c>
      <c r="S445" s="39">
        <f t="shared" si="12"/>
        <v>86</v>
      </c>
      <c r="T445" s="34" t="s">
        <v>36</v>
      </c>
      <c r="U445" s="12">
        <f>(1/(((ceta*(speed^2))+(beta*speed))+alpha))</f>
        <v>1.7898770634902486E-2</v>
      </c>
      <c r="V445" s="8">
        <f t="shared" si="13"/>
        <v>86</v>
      </c>
      <c r="AB445" s="41"/>
    </row>
    <row r="446" spans="1:28">
      <c r="A446" s="34" t="s">
        <v>19</v>
      </c>
      <c r="B446" s="34" t="s">
        <v>64</v>
      </c>
      <c r="C446" s="5" t="s">
        <v>96</v>
      </c>
      <c r="D446" s="35" t="s">
        <v>87</v>
      </c>
      <c r="E446" s="36" t="s">
        <v>17</v>
      </c>
      <c r="F446" s="37">
        <v>50</v>
      </c>
      <c r="G446" s="38">
        <v>-0.06</v>
      </c>
      <c r="H446" s="34">
        <v>0.98761197241130216</v>
      </c>
      <c r="I446" s="35">
        <v>10.248863595152581</v>
      </c>
      <c r="J446" s="35">
        <v>-14.115781984635611</v>
      </c>
      <c r="K446" s="35">
        <v>-1.8831679113231969</v>
      </c>
      <c r="L446" s="35">
        <v>0</v>
      </c>
      <c r="M446" s="35">
        <v>0</v>
      </c>
      <c r="N446" s="35">
        <v>0</v>
      </c>
      <c r="O446" s="35">
        <v>0</v>
      </c>
      <c r="P446" s="36">
        <v>12</v>
      </c>
      <c r="Q446" s="37">
        <v>86</v>
      </c>
      <c r="R446" s="36">
        <v>13</v>
      </c>
      <c r="S446" s="39">
        <f t="shared" si="12"/>
        <v>86</v>
      </c>
      <c r="T446" s="34" t="s">
        <v>50</v>
      </c>
      <c r="U446" s="12">
        <f>EXP((alpha+(beta/speed))+(ceta*LN(speed)))</f>
        <v>5.4545095185565193</v>
      </c>
      <c r="V446" s="8">
        <f t="shared" si="13"/>
        <v>86</v>
      </c>
    </row>
    <row r="447" spans="1:28">
      <c r="A447" s="34" t="s">
        <v>19</v>
      </c>
      <c r="B447" s="34" t="s">
        <v>64</v>
      </c>
      <c r="C447" s="5" t="s">
        <v>96</v>
      </c>
      <c r="D447" s="35" t="s">
        <v>87</v>
      </c>
      <c r="E447" s="36" t="s">
        <v>15</v>
      </c>
      <c r="F447" s="37">
        <v>100</v>
      </c>
      <c r="G447" s="38">
        <v>-0.06</v>
      </c>
      <c r="H447" s="34">
        <v>0.99063972027953373</v>
      </c>
      <c r="I447" s="35">
        <v>0.77970762037248376</v>
      </c>
      <c r="J447" s="35">
        <v>1.968592466633284E-2</v>
      </c>
      <c r="K447" s="35">
        <v>0.34301777314182158</v>
      </c>
      <c r="L447" s="35">
        <v>0</v>
      </c>
      <c r="M447" s="35">
        <v>0</v>
      </c>
      <c r="N447" s="35">
        <v>0</v>
      </c>
      <c r="O447" s="35">
        <v>0</v>
      </c>
      <c r="P447" s="36">
        <v>12</v>
      </c>
      <c r="Q447" s="37">
        <v>86</v>
      </c>
      <c r="R447" s="36">
        <v>2</v>
      </c>
      <c r="S447" s="39">
        <f t="shared" si="12"/>
        <v>86</v>
      </c>
      <c r="T447" s="34" t="s">
        <v>31</v>
      </c>
      <c r="U447" s="12">
        <f>((alpha+(beta*speed))^((-1)/ceta))</f>
        <v>7.1414840290620382E-2</v>
      </c>
      <c r="V447" s="8">
        <f t="shared" si="13"/>
        <v>86</v>
      </c>
    </row>
    <row r="448" spans="1:28">
      <c r="A448" s="34" t="s">
        <v>19</v>
      </c>
      <c r="B448" s="34" t="s">
        <v>64</v>
      </c>
      <c r="C448" s="5" t="s">
        <v>96</v>
      </c>
      <c r="D448" s="35" t="s">
        <v>87</v>
      </c>
      <c r="E448" s="36" t="s">
        <v>16</v>
      </c>
      <c r="F448" s="37">
        <v>100</v>
      </c>
      <c r="G448" s="38">
        <v>-0.06</v>
      </c>
      <c r="H448" s="34">
        <v>0.98740087369100171</v>
      </c>
      <c r="I448" s="35">
        <v>9.7270913667212855E-3</v>
      </c>
      <c r="J448" s="35">
        <v>3.6259953116826149</v>
      </c>
      <c r="K448" s="35">
        <v>6.9890672998293368</v>
      </c>
      <c r="L448" s="35">
        <v>2.658778009382472</v>
      </c>
      <c r="M448" s="35">
        <v>-1.6999564860274621E-2</v>
      </c>
      <c r="N448" s="35">
        <v>0</v>
      </c>
      <c r="O448" s="35">
        <v>0</v>
      </c>
      <c r="P448" s="36">
        <v>12</v>
      </c>
      <c r="Q448" s="37">
        <v>86</v>
      </c>
      <c r="R448" s="36">
        <v>10</v>
      </c>
      <c r="S448" s="39">
        <f t="shared" si="12"/>
        <v>86</v>
      </c>
      <c r="T448" s="34" t="s">
        <v>44</v>
      </c>
      <c r="U448" s="12">
        <f>(alpha+(beta/(1+EXP((((-1)*ceta)+(delta*LN(speed)))+(epsilon*speed)))))</f>
        <v>0.1277299034946541</v>
      </c>
      <c r="V448" s="8">
        <f t="shared" si="13"/>
        <v>86</v>
      </c>
    </row>
    <row r="449" spans="1:28">
      <c r="A449" s="34" t="s">
        <v>19</v>
      </c>
      <c r="B449" s="34" t="s">
        <v>64</v>
      </c>
      <c r="C449" s="5" t="s">
        <v>96</v>
      </c>
      <c r="D449" s="35" t="s">
        <v>87</v>
      </c>
      <c r="E449" s="36" t="s">
        <v>14</v>
      </c>
      <c r="F449" s="37">
        <v>100</v>
      </c>
      <c r="G449" s="38">
        <v>-0.06</v>
      </c>
      <c r="H449" s="34">
        <v>0.99567671870790198</v>
      </c>
      <c r="I449" s="35">
        <v>1.137396076631737</v>
      </c>
      <c r="J449" s="35">
        <v>0.1228831379011418</v>
      </c>
      <c r="K449" s="35">
        <v>0.66420308994691935</v>
      </c>
      <c r="L449" s="35">
        <v>0</v>
      </c>
      <c r="M449" s="35">
        <v>0</v>
      </c>
      <c r="N449" s="35">
        <v>0</v>
      </c>
      <c r="O449" s="35">
        <v>0</v>
      </c>
      <c r="P449" s="36">
        <v>12</v>
      </c>
      <c r="Q449" s="37">
        <v>86</v>
      </c>
      <c r="R449" s="36">
        <v>2</v>
      </c>
      <c r="S449" s="39">
        <f t="shared" si="12"/>
        <v>86</v>
      </c>
      <c r="T449" s="34" t="s">
        <v>31</v>
      </c>
      <c r="U449" s="12">
        <f>((alpha+(beta*speed))^((-1)/ceta))</f>
        <v>2.4630858532585381E-2</v>
      </c>
      <c r="V449" s="8">
        <f t="shared" si="13"/>
        <v>86</v>
      </c>
    </row>
    <row r="450" spans="1:28">
      <c r="A450" s="34" t="s">
        <v>19</v>
      </c>
      <c r="B450" s="34" t="s">
        <v>64</v>
      </c>
      <c r="C450" s="5" t="s">
        <v>96</v>
      </c>
      <c r="D450" s="35" t="s">
        <v>87</v>
      </c>
      <c r="E450" s="36" t="s">
        <v>18</v>
      </c>
      <c r="F450" s="37">
        <v>100</v>
      </c>
      <c r="G450" s="38">
        <v>-0.06</v>
      </c>
      <c r="H450" s="34">
        <v>0.99470504380807856</v>
      </c>
      <c r="I450" s="35">
        <v>3.5079406143686223</v>
      </c>
      <c r="J450" s="35">
        <v>0.4651534271140601</v>
      </c>
      <c r="K450" s="35">
        <v>1.7720109890702763E-3</v>
      </c>
      <c r="L450" s="35">
        <v>0</v>
      </c>
      <c r="M450" s="35">
        <v>0</v>
      </c>
      <c r="N450" s="35">
        <v>0</v>
      </c>
      <c r="O450" s="35">
        <v>0</v>
      </c>
      <c r="P450" s="36">
        <v>12</v>
      </c>
      <c r="Q450" s="37">
        <v>86</v>
      </c>
      <c r="R450" s="36">
        <v>5</v>
      </c>
      <c r="S450" s="39">
        <f t="shared" ref="S450:S513" si="14">V450</f>
        <v>86</v>
      </c>
      <c r="T450" s="34" t="s">
        <v>36</v>
      </c>
      <c r="U450" s="12">
        <f>(1/(((ceta*(speed^2))+(beta*speed))+alpha))</f>
        <v>1.7662561787625011E-2</v>
      </c>
      <c r="V450" s="8">
        <f t="shared" ref="V450:V513" si="15">IF($V$1&lt;P450,P450,IF($V$1&gt;Q450,Q450,$V$1))</f>
        <v>86</v>
      </c>
      <c r="AB450" s="41"/>
    </row>
    <row r="451" spans="1:28">
      <c r="A451" s="34" t="s">
        <v>19</v>
      </c>
      <c r="B451" s="34" t="s">
        <v>64</v>
      </c>
      <c r="C451" s="5" t="s">
        <v>96</v>
      </c>
      <c r="D451" s="35" t="s">
        <v>87</v>
      </c>
      <c r="E451" s="36" t="s">
        <v>17</v>
      </c>
      <c r="F451" s="37">
        <v>100</v>
      </c>
      <c r="G451" s="38">
        <v>-0.06</v>
      </c>
      <c r="H451" s="34">
        <v>0.98617495646802222</v>
      </c>
      <c r="I451" s="35">
        <v>10.4522323348046</v>
      </c>
      <c r="J451" s="35">
        <v>-15.109381977828585</v>
      </c>
      <c r="K451" s="35">
        <v>-1.9393279472495768</v>
      </c>
      <c r="L451" s="35">
        <v>0</v>
      </c>
      <c r="M451" s="35">
        <v>0</v>
      </c>
      <c r="N451" s="35">
        <v>0</v>
      </c>
      <c r="O451" s="35">
        <v>0</v>
      </c>
      <c r="P451" s="36">
        <v>12</v>
      </c>
      <c r="Q451" s="37">
        <v>86</v>
      </c>
      <c r="R451" s="36">
        <v>13</v>
      </c>
      <c r="S451" s="39">
        <f t="shared" si="14"/>
        <v>86</v>
      </c>
      <c r="T451" s="34" t="s">
        <v>50</v>
      </c>
      <c r="U451" s="12">
        <f>EXP((alpha+(beta/speed))+(ceta*LN(speed)))</f>
        <v>5.1453924705483853</v>
      </c>
      <c r="V451" s="8">
        <f t="shared" si="15"/>
        <v>86</v>
      </c>
    </row>
    <row r="452" spans="1:28">
      <c r="A452" s="34" t="s">
        <v>19</v>
      </c>
      <c r="B452" s="34" t="s">
        <v>64</v>
      </c>
      <c r="C452" s="5" t="s">
        <v>96</v>
      </c>
      <c r="D452" s="35" t="s">
        <v>87</v>
      </c>
      <c r="E452" s="36" t="s">
        <v>15</v>
      </c>
      <c r="F452" s="37">
        <v>0</v>
      </c>
      <c r="G452" s="38">
        <v>-0.04</v>
      </c>
      <c r="H452" s="34">
        <v>0.98484476473527849</v>
      </c>
      <c r="I452" s="35">
        <v>-4.3907971890679975E-6</v>
      </c>
      <c r="J452" s="35">
        <v>9.6001749813519983E-4</v>
      </c>
      <c r="K452" s="35">
        <v>-6.6778878180150283E-2</v>
      </c>
      <c r="L452" s="35">
        <v>1.8068921252986392</v>
      </c>
      <c r="M452" s="35">
        <v>0</v>
      </c>
      <c r="N452" s="35">
        <v>0</v>
      </c>
      <c r="O452" s="35">
        <v>0</v>
      </c>
      <c r="P452" s="36">
        <v>12</v>
      </c>
      <c r="Q452" s="37">
        <v>86</v>
      </c>
      <c r="R452" s="36">
        <v>14</v>
      </c>
      <c r="S452" s="39">
        <f t="shared" si="14"/>
        <v>86</v>
      </c>
      <c r="T452" s="34" t="s">
        <v>51</v>
      </c>
      <c r="U452" s="12">
        <f>(((alpha*(speed^3))+(beta*(speed^2))+(ceta*speed))+delta)</f>
        <v>0.37140512112381852</v>
      </c>
      <c r="V452" s="8">
        <f t="shared" si="15"/>
        <v>86</v>
      </c>
    </row>
    <row r="453" spans="1:28">
      <c r="A453" s="34" t="s">
        <v>19</v>
      </c>
      <c r="B453" s="34" t="s">
        <v>64</v>
      </c>
      <c r="C453" s="5" t="s">
        <v>96</v>
      </c>
      <c r="D453" s="35" t="s">
        <v>87</v>
      </c>
      <c r="E453" s="36" t="s">
        <v>16</v>
      </c>
      <c r="F453" s="37">
        <v>0</v>
      </c>
      <c r="G453" s="38">
        <v>-0.04</v>
      </c>
      <c r="H453" s="34">
        <v>0.98736646939564199</v>
      </c>
      <c r="I453" s="35">
        <v>0.59200960593986751</v>
      </c>
      <c r="J453" s="35">
        <v>25.31464236744695</v>
      </c>
      <c r="K453" s="35">
        <v>-0.95767273139453202</v>
      </c>
      <c r="L453" s="35">
        <v>2.3981997453330742E-2</v>
      </c>
      <c r="M453" s="35">
        <v>9.9939909262371895E-2</v>
      </c>
      <c r="N453" s="35">
        <v>0</v>
      </c>
      <c r="O453" s="35">
        <v>0</v>
      </c>
      <c r="P453" s="36">
        <v>12</v>
      </c>
      <c r="Q453" s="37">
        <v>86</v>
      </c>
      <c r="R453" s="36">
        <v>10</v>
      </c>
      <c r="S453" s="39">
        <f t="shared" si="14"/>
        <v>86</v>
      </c>
      <c r="T453" s="34" t="s">
        <v>44</v>
      </c>
      <c r="U453" s="12">
        <f>(alpha+(beta/(1+EXP((((-1)*ceta)+(delta*LN(speed)))+(epsilon*speed)))))</f>
        <v>0.59362526887441835</v>
      </c>
      <c r="V453" s="8">
        <f t="shared" si="15"/>
        <v>86</v>
      </c>
    </row>
    <row r="454" spans="1:28">
      <c r="A454" s="34" t="s">
        <v>19</v>
      </c>
      <c r="B454" s="34" t="s">
        <v>64</v>
      </c>
      <c r="C454" s="5" t="s">
        <v>96</v>
      </c>
      <c r="D454" s="35" t="s">
        <v>87</v>
      </c>
      <c r="E454" s="36" t="s">
        <v>14</v>
      </c>
      <c r="F454" s="37">
        <v>0</v>
      </c>
      <c r="G454" s="38">
        <v>-0.04</v>
      </c>
      <c r="H454" s="34">
        <v>0.9859887021660777</v>
      </c>
      <c r="I454" s="35">
        <v>-0.24478902810182379</v>
      </c>
      <c r="J454" s="35">
        <v>0.32150208493680094</v>
      </c>
      <c r="K454" s="35">
        <v>-1.8092616737852433E-3</v>
      </c>
      <c r="L454" s="35">
        <v>0</v>
      </c>
      <c r="M454" s="35">
        <v>0</v>
      </c>
      <c r="N454" s="35">
        <v>0</v>
      </c>
      <c r="O454" s="35">
        <v>0</v>
      </c>
      <c r="P454" s="36">
        <v>12</v>
      </c>
      <c r="Q454" s="37">
        <v>86</v>
      </c>
      <c r="R454" s="36">
        <v>5</v>
      </c>
      <c r="S454" s="39">
        <f t="shared" si="14"/>
        <v>86</v>
      </c>
      <c r="T454" s="34" t="s">
        <v>36</v>
      </c>
      <c r="U454" s="12">
        <f>(1/(((ceta*(speed^2))+(beta*speed))+alpha))</f>
        <v>7.1310954516524139E-2</v>
      </c>
      <c r="V454" s="8">
        <f t="shared" si="15"/>
        <v>86</v>
      </c>
    </row>
    <row r="455" spans="1:28">
      <c r="A455" s="34" t="s">
        <v>19</v>
      </c>
      <c r="B455" s="34" t="s">
        <v>64</v>
      </c>
      <c r="C455" s="5" t="s">
        <v>96</v>
      </c>
      <c r="D455" s="35" t="s">
        <v>87</v>
      </c>
      <c r="E455" s="36" t="s">
        <v>18</v>
      </c>
      <c r="F455" s="37">
        <v>0</v>
      </c>
      <c r="G455" s="38">
        <v>-0.04</v>
      </c>
      <c r="H455" s="34">
        <v>0.98453572531723321</v>
      </c>
      <c r="I455" s="35">
        <v>-9.0950945428296937</v>
      </c>
      <c r="J455" s="35">
        <v>2.9031834061783246</v>
      </c>
      <c r="K455" s="35">
        <v>1.5552738756707281</v>
      </c>
      <c r="L455" s="35">
        <v>0</v>
      </c>
      <c r="M455" s="35">
        <v>0</v>
      </c>
      <c r="N455" s="35">
        <v>0</v>
      </c>
      <c r="O455" s="35">
        <v>0</v>
      </c>
      <c r="P455" s="36">
        <v>12</v>
      </c>
      <c r="Q455" s="37">
        <v>86</v>
      </c>
      <c r="R455" s="36">
        <v>2</v>
      </c>
      <c r="S455" s="39">
        <f t="shared" si="14"/>
        <v>86</v>
      </c>
      <c r="T455" s="34" t="s">
        <v>31</v>
      </c>
      <c r="U455" s="12">
        <f>((alpha+(beta*speed))^((-1)/ceta))</f>
        <v>2.9438426506227321E-2</v>
      </c>
      <c r="V455" s="8">
        <f t="shared" si="15"/>
        <v>86</v>
      </c>
      <c r="AB455" s="41"/>
    </row>
    <row r="456" spans="1:28">
      <c r="A456" s="34" t="s">
        <v>19</v>
      </c>
      <c r="B456" s="34" t="s">
        <v>64</v>
      </c>
      <c r="C456" s="5" t="s">
        <v>96</v>
      </c>
      <c r="D456" s="35" t="s">
        <v>87</v>
      </c>
      <c r="E456" s="36" t="s">
        <v>17</v>
      </c>
      <c r="F456" s="37">
        <v>0</v>
      </c>
      <c r="G456" s="38">
        <v>-0.04</v>
      </c>
      <c r="H456" s="34">
        <v>0.97667023053225732</v>
      </c>
      <c r="I456" s="35">
        <v>-4.2620401154655518E-4</v>
      </c>
      <c r="J456" s="35">
        <v>9.1277330232476486E-2</v>
      </c>
      <c r="K456" s="35">
        <v>-6.2570382012187613</v>
      </c>
      <c r="L456" s="35">
        <v>162.12105479816691</v>
      </c>
      <c r="M456" s="35">
        <v>0</v>
      </c>
      <c r="N456" s="35">
        <v>0</v>
      </c>
      <c r="O456" s="35">
        <v>0</v>
      </c>
      <c r="P456" s="36">
        <v>12</v>
      </c>
      <c r="Q456" s="37">
        <v>86</v>
      </c>
      <c r="R456" s="36">
        <v>14</v>
      </c>
      <c r="S456" s="39">
        <f t="shared" si="14"/>
        <v>86</v>
      </c>
      <c r="T456" s="34" t="s">
        <v>51</v>
      </c>
      <c r="U456" s="12">
        <f>(((alpha*(speed^3))+(beta*(speed^2))+(ceta*speed))+delta)</f>
        <v>28.013285124493763</v>
      </c>
      <c r="V456" s="8">
        <f t="shared" si="15"/>
        <v>86</v>
      </c>
    </row>
    <row r="457" spans="1:28">
      <c r="A457" s="34" t="s">
        <v>19</v>
      </c>
      <c r="B457" s="34" t="s">
        <v>64</v>
      </c>
      <c r="C457" s="5" t="s">
        <v>96</v>
      </c>
      <c r="D457" s="35" t="s">
        <v>87</v>
      </c>
      <c r="E457" s="36" t="s">
        <v>15</v>
      </c>
      <c r="F457" s="37">
        <v>50</v>
      </c>
      <c r="G457" s="38">
        <v>-0.04</v>
      </c>
      <c r="H457" s="34">
        <v>0.9874339839486499</v>
      </c>
      <c r="I457" s="35">
        <v>-3.480190863625401E-6</v>
      </c>
      <c r="J457" s="35">
        <v>8.394726485499882E-4</v>
      </c>
      <c r="K457" s="35">
        <v>-6.32893687088254E-2</v>
      </c>
      <c r="L457" s="35">
        <v>1.7576138494439066</v>
      </c>
      <c r="M457" s="35">
        <v>0</v>
      </c>
      <c r="N457" s="35">
        <v>0</v>
      </c>
      <c r="O457" s="35">
        <v>0</v>
      </c>
      <c r="P457" s="36">
        <v>12</v>
      </c>
      <c r="Q457" s="37">
        <v>86</v>
      </c>
      <c r="R457" s="36">
        <v>14</v>
      </c>
      <c r="S457" s="39">
        <f t="shared" si="14"/>
        <v>86</v>
      </c>
      <c r="T457" s="34" t="s">
        <v>51</v>
      </c>
      <c r="U457" s="12">
        <f>(((alpha*(speed^3))+(beta*(speed^2))+(ceta*speed))+delta)</f>
        <v>0.30987156920651659</v>
      </c>
      <c r="V457" s="8">
        <f t="shared" si="15"/>
        <v>86</v>
      </c>
    </row>
    <row r="458" spans="1:28">
      <c r="A458" s="34" t="s">
        <v>19</v>
      </c>
      <c r="B458" s="34" t="s">
        <v>64</v>
      </c>
      <c r="C458" s="5" t="s">
        <v>96</v>
      </c>
      <c r="D458" s="35" t="s">
        <v>87</v>
      </c>
      <c r="E458" s="36" t="s">
        <v>16</v>
      </c>
      <c r="F458" s="37">
        <v>50</v>
      </c>
      <c r="G458" s="38">
        <v>-0.04</v>
      </c>
      <c r="H458" s="34">
        <v>0.98791196291224803</v>
      </c>
      <c r="I458" s="35">
        <v>0.32108727663950987</v>
      </c>
      <c r="J458" s="35">
        <v>13.2713474318143</v>
      </c>
      <c r="K458" s="35">
        <v>1.2955435672942517</v>
      </c>
      <c r="L458" s="35">
        <v>0.87779509149185075</v>
      </c>
      <c r="M458" s="35">
        <v>3.9635549806533506E-2</v>
      </c>
      <c r="N458" s="35">
        <v>0</v>
      </c>
      <c r="O458" s="35">
        <v>0</v>
      </c>
      <c r="P458" s="36">
        <v>12</v>
      </c>
      <c r="Q458" s="37">
        <v>86</v>
      </c>
      <c r="R458" s="36">
        <v>10</v>
      </c>
      <c r="S458" s="39">
        <f t="shared" si="14"/>
        <v>86</v>
      </c>
      <c r="T458" s="34" t="s">
        <v>44</v>
      </c>
      <c r="U458" s="12">
        <f>(alpha+(beta/(1+EXP((((-1)*ceta)+(delta*LN(speed)))+(epsilon*speed)))))</f>
        <v>0.3531542160989225</v>
      </c>
      <c r="V458" s="8">
        <f t="shared" si="15"/>
        <v>86</v>
      </c>
    </row>
    <row r="459" spans="1:28">
      <c r="A459" s="34" t="s">
        <v>19</v>
      </c>
      <c r="B459" s="34" t="s">
        <v>64</v>
      </c>
      <c r="C459" s="5" t="s">
        <v>96</v>
      </c>
      <c r="D459" s="35" t="s">
        <v>87</v>
      </c>
      <c r="E459" s="36" t="s">
        <v>14</v>
      </c>
      <c r="F459" s="37">
        <v>50</v>
      </c>
      <c r="G459" s="38">
        <v>-0.04</v>
      </c>
      <c r="H459" s="34">
        <v>0.99159857421374697</v>
      </c>
      <c r="I459" s="35">
        <v>1.4255707568301981</v>
      </c>
      <c r="J459" s="35">
        <v>-1.6869539504539324</v>
      </c>
      <c r="K459" s="35">
        <v>-1.0277200951005643</v>
      </c>
      <c r="L459" s="35">
        <v>0</v>
      </c>
      <c r="M459" s="35">
        <v>0</v>
      </c>
      <c r="N459" s="35">
        <v>0</v>
      </c>
      <c r="O459" s="35">
        <v>0</v>
      </c>
      <c r="P459" s="36">
        <v>12</v>
      </c>
      <c r="Q459" s="37">
        <v>86</v>
      </c>
      <c r="R459" s="36">
        <v>13</v>
      </c>
      <c r="S459" s="39">
        <f t="shared" si="14"/>
        <v>86</v>
      </c>
      <c r="T459" s="34" t="s">
        <v>50</v>
      </c>
      <c r="U459" s="12">
        <f>EXP((alpha+(beta/speed))+(ceta*LN(speed)))</f>
        <v>4.1925241387091236E-2</v>
      </c>
      <c r="V459" s="8">
        <f t="shared" si="15"/>
        <v>86</v>
      </c>
    </row>
    <row r="460" spans="1:28">
      <c r="A460" s="34" t="s">
        <v>19</v>
      </c>
      <c r="B460" s="34" t="s">
        <v>64</v>
      </c>
      <c r="C460" s="5" t="s">
        <v>96</v>
      </c>
      <c r="D460" s="35" t="s">
        <v>87</v>
      </c>
      <c r="E460" s="36" t="s">
        <v>18</v>
      </c>
      <c r="F460" s="37">
        <v>50</v>
      </c>
      <c r="G460" s="38">
        <v>-0.04</v>
      </c>
      <c r="H460" s="34">
        <v>0.98629426875565296</v>
      </c>
      <c r="I460" s="35">
        <v>1.6130087965040181</v>
      </c>
      <c r="J460" s="35">
        <v>0.58657964682580788</v>
      </c>
      <c r="K460" s="35">
        <v>-1.7597852810950002E-3</v>
      </c>
      <c r="L460" s="35">
        <v>0</v>
      </c>
      <c r="M460" s="35">
        <v>0</v>
      </c>
      <c r="N460" s="35">
        <v>0</v>
      </c>
      <c r="O460" s="35">
        <v>0</v>
      </c>
      <c r="P460" s="36">
        <v>12</v>
      </c>
      <c r="Q460" s="37">
        <v>86</v>
      </c>
      <c r="R460" s="36">
        <v>5</v>
      </c>
      <c r="S460" s="39">
        <f t="shared" si="14"/>
        <v>86</v>
      </c>
      <c r="T460" s="34" t="s">
        <v>36</v>
      </c>
      <c r="U460" s="12">
        <f>(1/(((ceta*(speed^2))+(beta*speed))+alpha))</f>
        <v>2.5612466765636926E-2</v>
      </c>
      <c r="V460" s="8">
        <f t="shared" si="15"/>
        <v>86</v>
      </c>
      <c r="AB460" s="41"/>
    </row>
    <row r="461" spans="1:28">
      <c r="A461" s="34" t="s">
        <v>19</v>
      </c>
      <c r="B461" s="34" t="s">
        <v>64</v>
      </c>
      <c r="C461" s="5" t="s">
        <v>96</v>
      </c>
      <c r="D461" s="35" t="s">
        <v>87</v>
      </c>
      <c r="E461" s="36" t="s">
        <v>17</v>
      </c>
      <c r="F461" s="37">
        <v>50</v>
      </c>
      <c r="G461" s="38">
        <v>-0.04</v>
      </c>
      <c r="H461" s="34">
        <v>0.97960870580386494</v>
      </c>
      <c r="I461" s="35">
        <v>8.4490892360612246</v>
      </c>
      <c r="J461" s="35">
        <v>-6.8611280616766352</v>
      </c>
      <c r="K461" s="35">
        <v>-1.3122837586730245</v>
      </c>
      <c r="L461" s="35">
        <v>0</v>
      </c>
      <c r="M461" s="35">
        <v>0</v>
      </c>
      <c r="N461" s="35">
        <v>0</v>
      </c>
      <c r="O461" s="35">
        <v>0</v>
      </c>
      <c r="P461" s="36">
        <v>12</v>
      </c>
      <c r="Q461" s="37">
        <v>86</v>
      </c>
      <c r="R461" s="36">
        <v>13</v>
      </c>
      <c r="S461" s="39">
        <f t="shared" si="14"/>
        <v>86</v>
      </c>
      <c r="T461" s="34" t="s">
        <v>50</v>
      </c>
      <c r="U461" s="12">
        <f>EXP((alpha+(beta/speed))+(ceta*LN(speed)))</f>
        <v>12.477675216278374</v>
      </c>
      <c r="V461" s="8">
        <f t="shared" si="15"/>
        <v>86</v>
      </c>
    </row>
    <row r="462" spans="1:28">
      <c r="A462" s="34" t="s">
        <v>19</v>
      </c>
      <c r="B462" s="34" t="s">
        <v>64</v>
      </c>
      <c r="C462" s="5" t="s">
        <v>96</v>
      </c>
      <c r="D462" s="35" t="s">
        <v>87</v>
      </c>
      <c r="E462" s="36" t="s">
        <v>15</v>
      </c>
      <c r="F462" s="37">
        <v>100</v>
      </c>
      <c r="G462" s="38">
        <v>-0.04</v>
      </c>
      <c r="H462" s="34">
        <v>0.98731125308861589</v>
      </c>
      <c r="I462" s="35">
        <v>0.15510221848694161</v>
      </c>
      <c r="J462" s="35">
        <v>3.7611104573204299</v>
      </c>
      <c r="K462" s="35">
        <v>0.21442116968312658</v>
      </c>
      <c r="L462" s="35">
        <v>0.24427943005854608</v>
      </c>
      <c r="M462" s="35">
        <v>5.5597496737708973E-2</v>
      </c>
      <c r="N462" s="35">
        <v>0</v>
      </c>
      <c r="O462" s="35">
        <v>0</v>
      </c>
      <c r="P462" s="36">
        <v>12</v>
      </c>
      <c r="Q462" s="37">
        <v>86</v>
      </c>
      <c r="R462" s="36">
        <v>10</v>
      </c>
      <c r="S462" s="39">
        <f t="shared" si="14"/>
        <v>86</v>
      </c>
      <c r="T462" s="34" t="s">
        <v>44</v>
      </c>
      <c r="U462" s="12">
        <f>(alpha+(beta/(1+EXP((((-1)*ceta)+(delta*LN(speed)))+(epsilon*speed)))))</f>
        <v>0.16821919012636041</v>
      </c>
      <c r="V462" s="8">
        <f t="shared" si="15"/>
        <v>86</v>
      </c>
    </row>
    <row r="463" spans="1:28">
      <c r="A463" s="34" t="s">
        <v>19</v>
      </c>
      <c r="B463" s="34" t="s">
        <v>64</v>
      </c>
      <c r="C463" s="5" t="s">
        <v>96</v>
      </c>
      <c r="D463" s="35" t="s">
        <v>87</v>
      </c>
      <c r="E463" s="36" t="s">
        <v>16</v>
      </c>
      <c r="F463" s="37">
        <v>100</v>
      </c>
      <c r="G463" s="38">
        <v>-0.04</v>
      </c>
      <c r="H463" s="34">
        <v>0.98517962139940007</v>
      </c>
      <c r="I463" s="35">
        <v>2.0336323977896687E-2</v>
      </c>
      <c r="J463" s="35">
        <v>5.8914973073104475</v>
      </c>
      <c r="K463" s="35">
        <v>4.6022450998108857</v>
      </c>
      <c r="L463" s="35">
        <v>1.8741201774536231</v>
      </c>
      <c r="M463" s="35">
        <v>-6.4012315758041668E-3</v>
      </c>
      <c r="N463" s="35">
        <v>0</v>
      </c>
      <c r="O463" s="35">
        <v>0</v>
      </c>
      <c r="P463" s="36">
        <v>12</v>
      </c>
      <c r="Q463" s="37">
        <v>86</v>
      </c>
      <c r="R463" s="36">
        <v>10</v>
      </c>
      <c r="S463" s="39">
        <f t="shared" si="14"/>
        <v>86</v>
      </c>
      <c r="T463" s="34" t="s">
        <v>44</v>
      </c>
      <c r="U463" s="12">
        <f>(alpha+(beta/(1+EXP((((-1)*ceta)+(delta*LN(speed)))+(epsilon*speed)))))</f>
        <v>0.25214069513927873</v>
      </c>
      <c r="V463" s="8">
        <f t="shared" si="15"/>
        <v>86</v>
      </c>
    </row>
    <row r="464" spans="1:28">
      <c r="A464" s="34" t="s">
        <v>19</v>
      </c>
      <c r="B464" s="34" t="s">
        <v>64</v>
      </c>
      <c r="C464" s="5" t="s">
        <v>96</v>
      </c>
      <c r="D464" s="35" t="s">
        <v>87</v>
      </c>
      <c r="E464" s="36" t="s">
        <v>14</v>
      </c>
      <c r="F464" s="37">
        <v>100</v>
      </c>
      <c r="G464" s="38">
        <v>-0.04</v>
      </c>
      <c r="H464" s="34">
        <v>0.99565797600241468</v>
      </c>
      <c r="I464" s="35">
        <v>0.87232086566413436</v>
      </c>
      <c r="J464" s="35">
        <v>0.21680663912298156</v>
      </c>
      <c r="K464" s="35">
        <v>1.5952512568917173E-3</v>
      </c>
      <c r="L464" s="35">
        <v>0</v>
      </c>
      <c r="M464" s="35">
        <v>0</v>
      </c>
      <c r="N464" s="35">
        <v>0</v>
      </c>
      <c r="O464" s="35">
        <v>0</v>
      </c>
      <c r="P464" s="36">
        <v>12</v>
      </c>
      <c r="Q464" s="37">
        <v>86</v>
      </c>
      <c r="R464" s="36">
        <v>5</v>
      </c>
      <c r="S464" s="39">
        <f t="shared" si="14"/>
        <v>86</v>
      </c>
      <c r="T464" s="34" t="s">
        <v>36</v>
      </c>
      <c r="U464" s="12">
        <f>(1/(((ceta*(speed^2))+(beta*speed))+alpha))</f>
        <v>3.1932384961818751E-2</v>
      </c>
      <c r="V464" s="8">
        <f t="shared" si="15"/>
        <v>86</v>
      </c>
    </row>
    <row r="465" spans="1:28">
      <c r="A465" s="34" t="s">
        <v>19</v>
      </c>
      <c r="B465" s="34" t="s">
        <v>64</v>
      </c>
      <c r="C465" s="5" t="s">
        <v>96</v>
      </c>
      <c r="D465" s="35" t="s">
        <v>87</v>
      </c>
      <c r="E465" s="36" t="s">
        <v>18</v>
      </c>
      <c r="F465" s="37">
        <v>100</v>
      </c>
      <c r="G465" s="38">
        <v>-0.04</v>
      </c>
      <c r="H465" s="34">
        <v>0.99431061698115786</v>
      </c>
      <c r="I465" s="35">
        <v>0.56769808746349326</v>
      </c>
      <c r="J465" s="35">
        <v>0.99233886084380152</v>
      </c>
      <c r="K465" s="35">
        <v>-0.60645966444003874</v>
      </c>
      <c r="L465" s="35">
        <v>0</v>
      </c>
      <c r="M465" s="35">
        <v>0</v>
      </c>
      <c r="N465" s="35">
        <v>0</v>
      </c>
      <c r="O465" s="35">
        <v>0</v>
      </c>
      <c r="P465" s="36">
        <v>12</v>
      </c>
      <c r="Q465" s="37">
        <v>86</v>
      </c>
      <c r="R465" s="36">
        <v>0</v>
      </c>
      <c r="S465" s="39">
        <f t="shared" si="14"/>
        <v>86</v>
      </c>
      <c r="T465" s="34" t="s">
        <v>29</v>
      </c>
      <c r="U465" s="12">
        <f>((alpha*(beta^speed))*(speed^ceta))</f>
        <v>1.96644618827241E-2</v>
      </c>
      <c r="V465" s="8">
        <f t="shared" si="15"/>
        <v>86</v>
      </c>
      <c r="AB465" s="41"/>
    </row>
    <row r="466" spans="1:28">
      <c r="A466" s="34" t="s">
        <v>19</v>
      </c>
      <c r="B466" s="34" t="s">
        <v>64</v>
      </c>
      <c r="C466" s="5" t="s">
        <v>96</v>
      </c>
      <c r="D466" s="35" t="s">
        <v>87</v>
      </c>
      <c r="E466" s="36" t="s">
        <v>17</v>
      </c>
      <c r="F466" s="37">
        <v>100</v>
      </c>
      <c r="G466" s="38">
        <v>-0.04</v>
      </c>
      <c r="H466" s="34">
        <v>0.9772962606440837</v>
      </c>
      <c r="I466" s="35">
        <v>9.7437054303514987</v>
      </c>
      <c r="J466" s="35">
        <v>-12.970612961010895</v>
      </c>
      <c r="K466" s="35">
        <v>-1.6341383394886224</v>
      </c>
      <c r="L466" s="35">
        <v>0</v>
      </c>
      <c r="M466" s="35">
        <v>0</v>
      </c>
      <c r="N466" s="35">
        <v>0</v>
      </c>
      <c r="O466" s="35">
        <v>0</v>
      </c>
      <c r="P466" s="36">
        <v>12</v>
      </c>
      <c r="Q466" s="37">
        <v>86</v>
      </c>
      <c r="R466" s="36">
        <v>13</v>
      </c>
      <c r="S466" s="39">
        <f t="shared" si="14"/>
        <v>86</v>
      </c>
      <c r="T466" s="34" t="s">
        <v>50</v>
      </c>
      <c r="U466" s="12">
        <f>EXP((alpha+(beta/speed))+(ceta*LN(speed)))</f>
        <v>10.113434163282781</v>
      </c>
      <c r="V466" s="8">
        <f t="shared" si="15"/>
        <v>86</v>
      </c>
    </row>
    <row r="467" spans="1:28">
      <c r="A467" s="34" t="s">
        <v>19</v>
      </c>
      <c r="B467" s="34" t="s">
        <v>64</v>
      </c>
      <c r="C467" s="5" t="s">
        <v>96</v>
      </c>
      <c r="D467" s="35" t="s">
        <v>87</v>
      </c>
      <c r="E467" s="36" t="s">
        <v>15</v>
      </c>
      <c r="F467" s="37">
        <v>0</v>
      </c>
      <c r="G467" s="38">
        <v>-0.02</v>
      </c>
      <c r="H467" s="34">
        <v>0.98282853892839639</v>
      </c>
      <c r="I467" s="35">
        <v>0.31052909544501711</v>
      </c>
      <c r="J467" s="35">
        <v>6.11949154662297</v>
      </c>
      <c r="K467" s="35">
        <v>-6.9385518139039884E-2</v>
      </c>
      <c r="L467" s="35">
        <v>0.47907947129261985</v>
      </c>
      <c r="M467" s="35">
        <v>3.5386128603209936E-2</v>
      </c>
      <c r="N467" s="35">
        <v>0</v>
      </c>
      <c r="O467" s="35">
        <v>0</v>
      </c>
      <c r="P467" s="36">
        <v>12</v>
      </c>
      <c r="Q467" s="37">
        <v>86</v>
      </c>
      <c r="R467" s="36">
        <v>10</v>
      </c>
      <c r="S467" s="39">
        <f t="shared" si="14"/>
        <v>86</v>
      </c>
      <c r="T467" s="34" t="s">
        <v>44</v>
      </c>
      <c r="U467" s="12">
        <f>(alpha+(beta/(1+EXP((((-1)*ceta)+(delta*LN(speed)))+(epsilon*speed)))))</f>
        <v>0.34258250880436991</v>
      </c>
      <c r="V467" s="8">
        <f t="shared" si="15"/>
        <v>86</v>
      </c>
    </row>
    <row r="468" spans="1:28">
      <c r="A468" s="34" t="s">
        <v>19</v>
      </c>
      <c r="B468" s="34" t="s">
        <v>64</v>
      </c>
      <c r="C468" s="5" t="s">
        <v>96</v>
      </c>
      <c r="D468" s="35" t="s">
        <v>87</v>
      </c>
      <c r="E468" s="36" t="s">
        <v>16</v>
      </c>
      <c r="F468" s="37">
        <v>0</v>
      </c>
      <c r="G468" s="38">
        <v>-0.02</v>
      </c>
      <c r="H468" s="34">
        <v>0.99053556245739272</v>
      </c>
      <c r="I468" s="35">
        <v>79.117662871713975</v>
      </c>
      <c r="J468" s="35">
        <v>1.0226669894501377</v>
      </c>
      <c r="K468" s="35">
        <v>-1.3267288095016248</v>
      </c>
      <c r="L468" s="35">
        <v>0</v>
      </c>
      <c r="M468" s="35">
        <v>0</v>
      </c>
      <c r="N468" s="35">
        <v>0</v>
      </c>
      <c r="O468" s="35">
        <v>0</v>
      </c>
      <c r="P468" s="36">
        <v>12</v>
      </c>
      <c r="Q468" s="37">
        <v>86</v>
      </c>
      <c r="R468" s="36">
        <v>0</v>
      </c>
      <c r="S468" s="39">
        <f t="shared" si="14"/>
        <v>86</v>
      </c>
      <c r="T468" s="34" t="s">
        <v>29</v>
      </c>
      <c r="U468" s="12">
        <f>((alpha*(beta^speed))*(speed^ceta))</f>
        <v>1.4752412894209128</v>
      </c>
      <c r="V468" s="8">
        <f t="shared" si="15"/>
        <v>86</v>
      </c>
    </row>
    <row r="469" spans="1:28">
      <c r="A469" s="34" t="s">
        <v>19</v>
      </c>
      <c r="B469" s="34" t="s">
        <v>64</v>
      </c>
      <c r="C469" s="5" t="s">
        <v>96</v>
      </c>
      <c r="D469" s="35" t="s">
        <v>87</v>
      </c>
      <c r="E469" s="36" t="s">
        <v>14</v>
      </c>
      <c r="F469" s="37">
        <v>0</v>
      </c>
      <c r="G469" s="38">
        <v>-0.02</v>
      </c>
      <c r="H469" s="34">
        <v>0.98844169510121904</v>
      </c>
      <c r="I469" s="35">
        <v>1.5645657836515439</v>
      </c>
      <c r="J469" s="35">
        <v>0.99632607945238583</v>
      </c>
      <c r="K469" s="35">
        <v>-0.61716478728790791</v>
      </c>
      <c r="L469" s="35">
        <v>0</v>
      </c>
      <c r="M469" s="35">
        <v>0</v>
      </c>
      <c r="N469" s="35">
        <v>0</v>
      </c>
      <c r="O469" s="35">
        <v>0</v>
      </c>
      <c r="P469" s="36">
        <v>12</v>
      </c>
      <c r="Q469" s="37">
        <v>86</v>
      </c>
      <c r="R469" s="36">
        <v>0</v>
      </c>
      <c r="S469" s="39">
        <f t="shared" si="14"/>
        <v>86</v>
      </c>
      <c r="T469" s="34" t="s">
        <v>29</v>
      </c>
      <c r="U469" s="12">
        <f>((alpha*(beta^speed))*(speed^ceta))</f>
        <v>7.2948835728861655E-2</v>
      </c>
      <c r="V469" s="8">
        <f t="shared" si="15"/>
        <v>86</v>
      </c>
    </row>
    <row r="470" spans="1:28">
      <c r="A470" s="34" t="s">
        <v>19</v>
      </c>
      <c r="B470" s="34" t="s">
        <v>64</v>
      </c>
      <c r="C470" s="5" t="s">
        <v>96</v>
      </c>
      <c r="D470" s="35" t="s">
        <v>87</v>
      </c>
      <c r="E470" s="36" t="s">
        <v>18</v>
      </c>
      <c r="F470" s="37">
        <v>0</v>
      </c>
      <c r="G470" s="38">
        <v>-0.02</v>
      </c>
      <c r="H470" s="34">
        <v>0.97958661131355684</v>
      </c>
      <c r="I470" s="35">
        <v>0.56165993234041445</v>
      </c>
      <c r="J470" s="35">
        <v>0.99569904392403097</v>
      </c>
      <c r="K470" s="35">
        <v>-0.57657085697764821</v>
      </c>
      <c r="L470" s="35">
        <v>0</v>
      </c>
      <c r="M470" s="35">
        <v>0</v>
      </c>
      <c r="N470" s="35">
        <v>0</v>
      </c>
      <c r="O470" s="35">
        <v>0</v>
      </c>
      <c r="P470" s="36">
        <v>12</v>
      </c>
      <c r="Q470" s="37">
        <v>86</v>
      </c>
      <c r="R470" s="36">
        <v>0</v>
      </c>
      <c r="S470" s="39">
        <f t="shared" si="14"/>
        <v>86</v>
      </c>
      <c r="T470" s="34" t="s">
        <v>29</v>
      </c>
      <c r="U470" s="12">
        <f>((alpha*(beta^speed))*(speed^ceta))</f>
        <v>2.9724445617900989E-2</v>
      </c>
      <c r="V470" s="8">
        <f t="shared" si="15"/>
        <v>86</v>
      </c>
      <c r="AB470" s="41"/>
    </row>
    <row r="471" spans="1:28">
      <c r="A471" s="34" t="s">
        <v>19</v>
      </c>
      <c r="B471" s="34" t="s">
        <v>64</v>
      </c>
      <c r="C471" s="5" t="s">
        <v>96</v>
      </c>
      <c r="D471" s="35" t="s">
        <v>87</v>
      </c>
      <c r="E471" s="36" t="s">
        <v>17</v>
      </c>
      <c r="F471" s="37">
        <v>0</v>
      </c>
      <c r="G471" s="38">
        <v>-0.02</v>
      </c>
      <c r="H471" s="34">
        <v>0.97047193413665644</v>
      </c>
      <c r="I471" s="35">
        <v>-3.9027645340785987E-4</v>
      </c>
      <c r="J471" s="35">
        <v>8.855032389150469E-2</v>
      </c>
      <c r="K471" s="35">
        <v>-6.1117531726182976</v>
      </c>
      <c r="L471" s="35">
        <v>183.44573032492568</v>
      </c>
      <c r="M471" s="35">
        <v>0</v>
      </c>
      <c r="N471" s="35">
        <v>0</v>
      </c>
      <c r="O471" s="35">
        <v>0</v>
      </c>
      <c r="P471" s="36">
        <v>12</v>
      </c>
      <c r="Q471" s="37">
        <v>86</v>
      </c>
      <c r="R471" s="36">
        <v>14</v>
      </c>
      <c r="S471" s="39">
        <f t="shared" si="14"/>
        <v>86</v>
      </c>
      <c r="T471" s="34" t="s">
        <v>51</v>
      </c>
      <c r="U471" s="12">
        <f>(((alpha*(speed^3))+(beta*(speed^2))+(ceta*speed))+delta)</f>
        <v>64.515473132530957</v>
      </c>
      <c r="V471" s="8">
        <f t="shared" si="15"/>
        <v>86</v>
      </c>
    </row>
    <row r="472" spans="1:28">
      <c r="A472" s="34" t="s">
        <v>19</v>
      </c>
      <c r="B472" s="34" t="s">
        <v>64</v>
      </c>
      <c r="C472" s="5" t="s">
        <v>96</v>
      </c>
      <c r="D472" s="35" t="s">
        <v>87</v>
      </c>
      <c r="E472" s="36" t="s">
        <v>15</v>
      </c>
      <c r="F472" s="37">
        <v>50</v>
      </c>
      <c r="G472" s="38">
        <v>-0.02</v>
      </c>
      <c r="H472" s="34">
        <v>0.97621871592230525</v>
      </c>
      <c r="I472" s="35">
        <v>0.3673618517460257</v>
      </c>
      <c r="J472" s="35">
        <v>4.1507473727091853</v>
      </c>
      <c r="K472" s="35">
        <v>-9.7245313178988893E-3</v>
      </c>
      <c r="L472" s="35">
        <v>0.23027159458898652</v>
      </c>
      <c r="M472" s="35">
        <v>5.7862261786774651E-2</v>
      </c>
      <c r="N472" s="35">
        <v>0</v>
      </c>
      <c r="O472" s="35">
        <v>0</v>
      </c>
      <c r="P472" s="36">
        <v>12</v>
      </c>
      <c r="Q472" s="37">
        <v>86</v>
      </c>
      <c r="R472" s="36">
        <v>10</v>
      </c>
      <c r="S472" s="39">
        <f t="shared" si="14"/>
        <v>86</v>
      </c>
      <c r="T472" s="34" t="s">
        <v>44</v>
      </c>
      <c r="U472" s="12">
        <f>(alpha+(beta/(1+EXP((((-1)*ceta)+(delta*LN(speed)))+(epsilon*speed)))))</f>
        <v>0.37750712381991786</v>
      </c>
      <c r="V472" s="8">
        <f t="shared" si="15"/>
        <v>86</v>
      </c>
    </row>
    <row r="473" spans="1:28">
      <c r="A473" s="34" t="s">
        <v>19</v>
      </c>
      <c r="B473" s="34" t="s">
        <v>64</v>
      </c>
      <c r="C473" s="5" t="s">
        <v>96</v>
      </c>
      <c r="D473" s="35" t="s">
        <v>87</v>
      </c>
      <c r="E473" s="36" t="s">
        <v>16</v>
      </c>
      <c r="F473" s="37">
        <v>50</v>
      </c>
      <c r="G473" s="38">
        <v>-0.02</v>
      </c>
      <c r="H473" s="34">
        <v>0.98728745642536853</v>
      </c>
      <c r="I473" s="35">
        <v>1.237596465871571</v>
      </c>
      <c r="J473" s="35">
        <v>27.457985326211116</v>
      </c>
      <c r="K473" s="35">
        <v>-0.72656158552781458</v>
      </c>
      <c r="L473" s="35">
        <v>0.13911659141196595</v>
      </c>
      <c r="M473" s="35">
        <v>9.8268203589145162E-2</v>
      </c>
      <c r="N473" s="35">
        <v>0</v>
      </c>
      <c r="O473" s="35">
        <v>0</v>
      </c>
      <c r="P473" s="36">
        <v>12</v>
      </c>
      <c r="Q473" s="37">
        <v>86</v>
      </c>
      <c r="R473" s="36">
        <v>10</v>
      </c>
      <c r="S473" s="39">
        <f t="shared" si="14"/>
        <v>86</v>
      </c>
      <c r="T473" s="34" t="s">
        <v>44</v>
      </c>
      <c r="U473" s="12">
        <f>(alpha+(beta/(1+EXP((((-1)*ceta)+(delta*LN(speed)))+(epsilon*speed)))))</f>
        <v>1.2391230856590556</v>
      </c>
      <c r="V473" s="8">
        <f t="shared" si="15"/>
        <v>86</v>
      </c>
    </row>
    <row r="474" spans="1:28">
      <c r="A474" s="34" t="s">
        <v>19</v>
      </c>
      <c r="B474" s="34" t="s">
        <v>64</v>
      </c>
      <c r="C474" s="5" t="s">
        <v>96</v>
      </c>
      <c r="D474" s="35" t="s">
        <v>87</v>
      </c>
      <c r="E474" s="36" t="s">
        <v>14</v>
      </c>
      <c r="F474" s="37">
        <v>50</v>
      </c>
      <c r="G474" s="38">
        <v>-0.02</v>
      </c>
      <c r="H474" s="34">
        <v>0.9887049384838722</v>
      </c>
      <c r="I474" s="35">
        <v>1.8441560421001628</v>
      </c>
      <c r="J474" s="35">
        <v>0.99882431446785902</v>
      </c>
      <c r="K474" s="35">
        <v>-0.7079513616063684</v>
      </c>
      <c r="L474" s="35">
        <v>0</v>
      </c>
      <c r="M474" s="35">
        <v>0</v>
      </c>
      <c r="N474" s="35">
        <v>0</v>
      </c>
      <c r="O474" s="35">
        <v>0</v>
      </c>
      <c r="P474" s="36">
        <v>12</v>
      </c>
      <c r="Q474" s="37">
        <v>86</v>
      </c>
      <c r="R474" s="36">
        <v>0</v>
      </c>
      <c r="S474" s="39">
        <f t="shared" si="14"/>
        <v>86</v>
      </c>
      <c r="T474" s="34" t="s">
        <v>29</v>
      </c>
      <c r="U474" s="12">
        <f>((alpha*(beta^speed))*(speed^ceta))</f>
        <v>7.1175406900974597E-2</v>
      </c>
      <c r="V474" s="8">
        <f t="shared" si="15"/>
        <v>86</v>
      </c>
    </row>
    <row r="475" spans="1:28">
      <c r="A475" s="34" t="s">
        <v>19</v>
      </c>
      <c r="B475" s="34" t="s">
        <v>64</v>
      </c>
      <c r="C475" s="5" t="s">
        <v>96</v>
      </c>
      <c r="D475" s="35" t="s">
        <v>87</v>
      </c>
      <c r="E475" s="36" t="s">
        <v>18</v>
      </c>
      <c r="F475" s="37">
        <v>50</v>
      </c>
      <c r="G475" s="38">
        <v>-0.02</v>
      </c>
      <c r="H475" s="34">
        <v>0.9814593480314876</v>
      </c>
      <c r="I475" s="35">
        <v>3.5547884466823567</v>
      </c>
      <c r="J475" s="35">
        <v>0.38044250390017936</v>
      </c>
      <c r="K475" s="35">
        <v>-4.2693819942662346E-4</v>
      </c>
      <c r="L475" s="35">
        <v>0</v>
      </c>
      <c r="M475" s="35">
        <v>0</v>
      </c>
      <c r="N475" s="35">
        <v>0</v>
      </c>
      <c r="O475" s="35">
        <v>0</v>
      </c>
      <c r="P475" s="36">
        <v>12</v>
      </c>
      <c r="Q475" s="37">
        <v>86</v>
      </c>
      <c r="R475" s="36">
        <v>5</v>
      </c>
      <c r="S475" s="39">
        <f t="shared" si="14"/>
        <v>86</v>
      </c>
      <c r="T475" s="34" t="s">
        <v>36</v>
      </c>
      <c r="U475" s="12">
        <f>(1/(((ceta*(speed^2))+(beta*speed))+alpha))</f>
        <v>3.0197605102044823E-2</v>
      </c>
      <c r="V475" s="8">
        <f t="shared" si="15"/>
        <v>86</v>
      </c>
      <c r="AB475" s="41"/>
    </row>
    <row r="476" spans="1:28">
      <c r="A476" s="34" t="s">
        <v>19</v>
      </c>
      <c r="B476" s="34" t="s">
        <v>64</v>
      </c>
      <c r="C476" s="5" t="s">
        <v>96</v>
      </c>
      <c r="D476" s="35" t="s">
        <v>87</v>
      </c>
      <c r="E476" s="36" t="s">
        <v>17</v>
      </c>
      <c r="F476" s="37">
        <v>50</v>
      </c>
      <c r="G476" s="38">
        <v>-0.02</v>
      </c>
      <c r="H476" s="34">
        <v>0.96854308676077228</v>
      </c>
      <c r="I476" s="35">
        <v>-4.0201023574870236E-4</v>
      </c>
      <c r="J476" s="35">
        <v>9.0006358281160603E-2</v>
      </c>
      <c r="K476" s="35">
        <v>-6.3024375608335976</v>
      </c>
      <c r="L476" s="35">
        <v>189.15063046949837</v>
      </c>
      <c r="M476" s="35">
        <v>0</v>
      </c>
      <c r="N476" s="35">
        <v>0</v>
      </c>
      <c r="O476" s="35">
        <v>0</v>
      </c>
      <c r="P476" s="36">
        <v>12</v>
      </c>
      <c r="Q476" s="37">
        <v>86</v>
      </c>
      <c r="R476" s="36">
        <v>14</v>
      </c>
      <c r="S476" s="39">
        <f t="shared" si="14"/>
        <v>86</v>
      </c>
      <c r="T476" s="34" t="s">
        <v>51</v>
      </c>
      <c r="U476" s="12">
        <f>(((alpha*(speed^3))+(beta*(speed^2))+(ceta*speed))+delta)</f>
        <v>57.127003575896197</v>
      </c>
      <c r="V476" s="8">
        <f t="shared" si="15"/>
        <v>86</v>
      </c>
    </row>
    <row r="477" spans="1:28">
      <c r="A477" s="34" t="s">
        <v>19</v>
      </c>
      <c r="B477" s="34" t="s">
        <v>64</v>
      </c>
      <c r="C477" s="5" t="s">
        <v>96</v>
      </c>
      <c r="D477" s="35" t="s">
        <v>87</v>
      </c>
      <c r="E477" s="36" t="s">
        <v>15</v>
      </c>
      <c r="F477" s="37">
        <v>100</v>
      </c>
      <c r="G477" s="38">
        <v>-0.02</v>
      </c>
      <c r="H477" s="34">
        <v>0.97059701284289113</v>
      </c>
      <c r="I477" s="35">
        <v>0.39417247073193939</v>
      </c>
      <c r="J477" s="35">
        <v>2.7291093406179412</v>
      </c>
      <c r="K477" s="35">
        <v>0.47085750361547224</v>
      </c>
      <c r="L477" s="35">
        <v>0.11124353391184527</v>
      </c>
      <c r="M477" s="35">
        <v>7.4389024643990664E-2</v>
      </c>
      <c r="N477" s="35">
        <v>0</v>
      </c>
      <c r="O477" s="35">
        <v>0</v>
      </c>
      <c r="P477" s="36">
        <v>12</v>
      </c>
      <c r="Q477" s="37">
        <v>86</v>
      </c>
      <c r="R477" s="36">
        <v>10</v>
      </c>
      <c r="S477" s="39">
        <f t="shared" si="14"/>
        <v>86</v>
      </c>
      <c r="T477" s="34" t="s">
        <v>44</v>
      </c>
      <c r="U477" s="12">
        <f>(alpha+(beta/(1+EXP((((-1)*ceta)+(delta*LN(speed)))+(epsilon*speed)))))</f>
        <v>0.39860065992882776</v>
      </c>
      <c r="V477" s="8">
        <f t="shared" si="15"/>
        <v>86</v>
      </c>
    </row>
    <row r="478" spans="1:28">
      <c r="A478" s="34" t="s">
        <v>19</v>
      </c>
      <c r="B478" s="34" t="s">
        <v>64</v>
      </c>
      <c r="C478" s="5" t="s">
        <v>96</v>
      </c>
      <c r="D478" s="35" t="s">
        <v>87</v>
      </c>
      <c r="E478" s="36" t="s">
        <v>16</v>
      </c>
      <c r="F478" s="37">
        <v>100</v>
      </c>
      <c r="G478" s="38">
        <v>-0.02</v>
      </c>
      <c r="H478" s="34">
        <v>0.98471382589422218</v>
      </c>
      <c r="I478" s="35">
        <v>1.129848562414824</v>
      </c>
      <c r="J478" s="35">
        <v>25.063867801658137</v>
      </c>
      <c r="K478" s="35">
        <v>-0.43789571548688477</v>
      </c>
      <c r="L478" s="35">
        <v>0.26902610524153103</v>
      </c>
      <c r="M478" s="35">
        <v>8.0416684207235509E-2</v>
      </c>
      <c r="N478" s="35">
        <v>0</v>
      </c>
      <c r="O478" s="35">
        <v>0</v>
      </c>
      <c r="P478" s="36">
        <v>12</v>
      </c>
      <c r="Q478" s="37">
        <v>86</v>
      </c>
      <c r="R478" s="36">
        <v>10</v>
      </c>
      <c r="S478" s="39">
        <f t="shared" si="14"/>
        <v>86</v>
      </c>
      <c r="T478" s="34" t="s">
        <v>44</v>
      </c>
      <c r="U478" s="12">
        <f>(alpha+(beta/(1+EXP((((-1)*ceta)+(delta*LN(speed)))+(epsilon*speed)))))</f>
        <v>1.1346886033066936</v>
      </c>
      <c r="V478" s="8">
        <f t="shared" si="15"/>
        <v>86</v>
      </c>
    </row>
    <row r="479" spans="1:28">
      <c r="A479" s="34" t="s">
        <v>19</v>
      </c>
      <c r="B479" s="34" t="s">
        <v>64</v>
      </c>
      <c r="C479" s="5" t="s">
        <v>96</v>
      </c>
      <c r="D479" s="35" t="s">
        <v>87</v>
      </c>
      <c r="E479" s="36" t="s">
        <v>14</v>
      </c>
      <c r="F479" s="37">
        <v>100</v>
      </c>
      <c r="G479" s="38">
        <v>-0.02</v>
      </c>
      <c r="H479" s="34">
        <v>0.98982902547467533</v>
      </c>
      <c r="I479" s="35">
        <v>-0.44043115740123395</v>
      </c>
      <c r="J479" s="35">
        <v>0.45028291393020126</v>
      </c>
      <c r="K479" s="35">
        <v>1.3558258424810392</v>
      </c>
      <c r="L479" s="35">
        <v>0</v>
      </c>
      <c r="M479" s="35">
        <v>0</v>
      </c>
      <c r="N479" s="35">
        <v>0</v>
      </c>
      <c r="O479" s="35">
        <v>0</v>
      </c>
      <c r="P479" s="36">
        <v>12</v>
      </c>
      <c r="Q479" s="37">
        <v>86</v>
      </c>
      <c r="R479" s="36">
        <v>2</v>
      </c>
      <c r="S479" s="39">
        <f t="shared" si="14"/>
        <v>86</v>
      </c>
      <c r="T479" s="34" t="s">
        <v>31</v>
      </c>
      <c r="U479" s="12">
        <f>((alpha+(beta*speed))^((-1)/ceta))</f>
        <v>6.7988270201807768E-2</v>
      </c>
      <c r="V479" s="8">
        <f t="shared" si="15"/>
        <v>86</v>
      </c>
    </row>
    <row r="480" spans="1:28">
      <c r="A480" s="34" t="s">
        <v>19</v>
      </c>
      <c r="B480" s="34" t="s">
        <v>64</v>
      </c>
      <c r="C480" s="5" t="s">
        <v>96</v>
      </c>
      <c r="D480" s="35" t="s">
        <v>87</v>
      </c>
      <c r="E480" s="36" t="s">
        <v>18</v>
      </c>
      <c r="F480" s="37">
        <v>100</v>
      </c>
      <c r="G480" s="38">
        <v>-0.02</v>
      </c>
      <c r="H480" s="34">
        <v>0.98449039796117899</v>
      </c>
      <c r="I480" s="35">
        <v>0.54291446590127279</v>
      </c>
      <c r="J480" s="35">
        <v>0.99585000866669127</v>
      </c>
      <c r="K480" s="35">
        <v>-0.57418786935799415</v>
      </c>
      <c r="L480" s="35">
        <v>0</v>
      </c>
      <c r="M480" s="35">
        <v>0</v>
      </c>
      <c r="N480" s="35">
        <v>0</v>
      </c>
      <c r="O480" s="35">
        <v>0</v>
      </c>
      <c r="P480" s="36">
        <v>12</v>
      </c>
      <c r="Q480" s="37">
        <v>86</v>
      </c>
      <c r="R480" s="36">
        <v>0</v>
      </c>
      <c r="S480" s="39">
        <f t="shared" si="14"/>
        <v>86</v>
      </c>
      <c r="T480" s="34" t="s">
        <v>29</v>
      </c>
      <c r="U480" s="12">
        <f>((alpha*(beta^speed))*(speed^ceta))</f>
        <v>2.9420088648938223E-2</v>
      </c>
      <c r="V480" s="8">
        <f t="shared" si="15"/>
        <v>86</v>
      </c>
    </row>
    <row r="481" spans="1:28">
      <c r="A481" s="34" t="s">
        <v>19</v>
      </c>
      <c r="B481" s="34" t="s">
        <v>64</v>
      </c>
      <c r="C481" s="5" t="s">
        <v>96</v>
      </c>
      <c r="D481" s="35" t="s">
        <v>87</v>
      </c>
      <c r="E481" s="36" t="s">
        <v>17</v>
      </c>
      <c r="F481" s="37">
        <v>100</v>
      </c>
      <c r="G481" s="38">
        <v>-0.02</v>
      </c>
      <c r="H481" s="34">
        <v>0.96624534702812004</v>
      </c>
      <c r="I481" s="35">
        <v>-4.1696108058060624E-4</v>
      </c>
      <c r="J481" s="35">
        <v>9.1735547218479041E-2</v>
      </c>
      <c r="K481" s="35">
        <v>-6.4965221650277325</v>
      </c>
      <c r="L481" s="35">
        <v>195.69341002321772</v>
      </c>
      <c r="M481" s="35">
        <v>0</v>
      </c>
      <c r="N481" s="35">
        <v>0</v>
      </c>
      <c r="O481" s="35">
        <v>0</v>
      </c>
      <c r="P481" s="36">
        <v>12</v>
      </c>
      <c r="Q481" s="37">
        <v>86</v>
      </c>
      <c r="R481" s="36">
        <v>14</v>
      </c>
      <c r="S481" s="39">
        <f t="shared" si="14"/>
        <v>86</v>
      </c>
      <c r="T481" s="34" t="s">
        <v>51</v>
      </c>
      <c r="U481" s="12">
        <f>(((alpha*(speed^3))+(beta*(speed^2))+(ceta*speed))+delta)</f>
        <v>50.258013988925654</v>
      </c>
      <c r="V481" s="8">
        <f t="shared" si="15"/>
        <v>86</v>
      </c>
    </row>
    <row r="482" spans="1:28">
      <c r="A482" s="34" t="s">
        <v>19</v>
      </c>
      <c r="B482" s="34" t="s">
        <v>64</v>
      </c>
      <c r="C482" s="5" t="s">
        <v>96</v>
      </c>
      <c r="D482" s="35" t="s">
        <v>87</v>
      </c>
      <c r="E482" s="36" t="s">
        <v>15</v>
      </c>
      <c r="F482" s="37">
        <v>0</v>
      </c>
      <c r="G482" s="38">
        <v>0.02</v>
      </c>
      <c r="H482" s="34">
        <v>0.9769185874604962</v>
      </c>
      <c r="I482" s="35">
        <v>-5.9601146727881216E-6</v>
      </c>
      <c r="J482" s="35">
        <v>1.1071505792508609E-3</v>
      </c>
      <c r="K482" s="35">
        <v>-7.0054739014552017E-2</v>
      </c>
      <c r="L482" s="35">
        <v>2.0187633455334426</v>
      </c>
      <c r="M482" s="35">
        <v>0</v>
      </c>
      <c r="N482" s="35">
        <v>0</v>
      </c>
      <c r="O482" s="35">
        <v>0</v>
      </c>
      <c r="P482" s="36">
        <v>12</v>
      </c>
      <c r="Q482" s="37">
        <v>86</v>
      </c>
      <c r="R482" s="36">
        <v>14</v>
      </c>
      <c r="S482" s="39">
        <f t="shared" si="14"/>
        <v>86</v>
      </c>
      <c r="T482" s="34" t="s">
        <v>51</v>
      </c>
      <c r="U482" s="12">
        <f>(((alpha*(speed^3))+(beta*(speed^2))+(ceta*speed))+delta)</f>
        <v>0.391574776106415</v>
      </c>
      <c r="V482" s="8">
        <f t="shared" si="15"/>
        <v>86</v>
      </c>
    </row>
    <row r="483" spans="1:28">
      <c r="A483" s="34" t="s">
        <v>19</v>
      </c>
      <c r="B483" s="34" t="s">
        <v>64</v>
      </c>
      <c r="C483" s="5" t="s">
        <v>96</v>
      </c>
      <c r="D483" s="35" t="s">
        <v>87</v>
      </c>
      <c r="E483" s="36" t="s">
        <v>16</v>
      </c>
      <c r="F483" s="37">
        <v>0</v>
      </c>
      <c r="G483" s="38">
        <v>0.02</v>
      </c>
      <c r="H483" s="34">
        <v>0.98155297798112784</v>
      </c>
      <c r="I483" s="35">
        <v>42.151690705535714</v>
      </c>
      <c r="J483" s="35">
        <v>1.0183304016722416</v>
      </c>
      <c r="K483" s="35">
        <v>-0.90997413153008522</v>
      </c>
      <c r="L483" s="35">
        <v>0</v>
      </c>
      <c r="M483" s="35">
        <v>0</v>
      </c>
      <c r="N483" s="35">
        <v>0</v>
      </c>
      <c r="O483" s="35">
        <v>0</v>
      </c>
      <c r="P483" s="36">
        <v>12</v>
      </c>
      <c r="Q483" s="37">
        <v>86</v>
      </c>
      <c r="R483" s="36">
        <v>0</v>
      </c>
      <c r="S483" s="39">
        <f t="shared" si="14"/>
        <v>86</v>
      </c>
      <c r="T483" s="34" t="s">
        <v>29</v>
      </c>
      <c r="U483" s="12">
        <f>((alpha*(beta^speed))*(speed^ceta))</f>
        <v>3.4906031332547163</v>
      </c>
      <c r="V483" s="8">
        <f t="shared" si="15"/>
        <v>86</v>
      </c>
    </row>
    <row r="484" spans="1:28">
      <c r="A484" s="34" t="s">
        <v>19</v>
      </c>
      <c r="B484" s="34" t="s">
        <v>64</v>
      </c>
      <c r="C484" s="5" t="s">
        <v>96</v>
      </c>
      <c r="D484" s="35" t="s">
        <v>87</v>
      </c>
      <c r="E484" s="36" t="s">
        <v>14</v>
      </c>
      <c r="F484" s="37">
        <v>0</v>
      </c>
      <c r="G484" s="38">
        <v>0.02</v>
      </c>
      <c r="H484" s="34">
        <v>0.9878143260945067</v>
      </c>
      <c r="I484" s="35">
        <v>1.6219173811537848</v>
      </c>
      <c r="J484" s="35">
        <v>0.99469311921507897</v>
      </c>
      <c r="K484" s="35">
        <v>-0.58346512082506075</v>
      </c>
      <c r="L484" s="35">
        <v>0</v>
      </c>
      <c r="M484" s="35">
        <v>0</v>
      </c>
      <c r="N484" s="35">
        <v>0</v>
      </c>
      <c r="O484" s="35">
        <v>0</v>
      </c>
      <c r="P484" s="36">
        <v>12</v>
      </c>
      <c r="Q484" s="37">
        <v>86</v>
      </c>
      <c r="R484" s="36">
        <v>0</v>
      </c>
      <c r="S484" s="39">
        <f t="shared" si="14"/>
        <v>86</v>
      </c>
      <c r="T484" s="34" t="s">
        <v>29</v>
      </c>
      <c r="U484" s="12">
        <f>((alpha*(beta^speed))*(speed^ceta))</f>
        <v>7.6309768391137012E-2</v>
      </c>
      <c r="V484" s="8">
        <f t="shared" si="15"/>
        <v>86</v>
      </c>
    </row>
    <row r="485" spans="1:28">
      <c r="A485" s="34" t="s">
        <v>19</v>
      </c>
      <c r="B485" s="34" t="s">
        <v>64</v>
      </c>
      <c r="C485" s="5" t="s">
        <v>96</v>
      </c>
      <c r="D485" s="35" t="s">
        <v>87</v>
      </c>
      <c r="E485" s="36" t="s">
        <v>18</v>
      </c>
      <c r="F485" s="37">
        <v>0</v>
      </c>
      <c r="G485" s="38">
        <v>0.02</v>
      </c>
      <c r="H485" s="34">
        <v>0.98127394920257105</v>
      </c>
      <c r="I485" s="35">
        <v>0.47202661937403678</v>
      </c>
      <c r="J485" s="35">
        <v>0.99850311360832766</v>
      </c>
      <c r="K485" s="35">
        <v>-0.51441621749005551</v>
      </c>
      <c r="L485" s="35">
        <v>0</v>
      </c>
      <c r="M485" s="35">
        <v>0</v>
      </c>
      <c r="N485" s="35">
        <v>0</v>
      </c>
      <c r="O485" s="35">
        <v>0</v>
      </c>
      <c r="P485" s="36">
        <v>12</v>
      </c>
      <c r="Q485" s="37">
        <v>86</v>
      </c>
      <c r="R485" s="36">
        <v>0</v>
      </c>
      <c r="S485" s="39">
        <f t="shared" si="14"/>
        <v>86</v>
      </c>
      <c r="T485" s="34" t="s">
        <v>29</v>
      </c>
      <c r="U485" s="12">
        <f>((alpha*(beta^speed))*(speed^ceta))</f>
        <v>4.1964256437631089E-2</v>
      </c>
      <c r="V485" s="8">
        <f t="shared" si="15"/>
        <v>86</v>
      </c>
      <c r="AB485" s="41"/>
    </row>
    <row r="486" spans="1:28">
      <c r="A486" s="34" t="s">
        <v>19</v>
      </c>
      <c r="B486" s="34" t="s">
        <v>64</v>
      </c>
      <c r="C486" s="5" t="s">
        <v>96</v>
      </c>
      <c r="D486" s="35" t="s">
        <v>87</v>
      </c>
      <c r="E486" s="36" t="s">
        <v>17</v>
      </c>
      <c r="F486" s="37">
        <v>0</v>
      </c>
      <c r="G486" s="38">
        <v>0.02</v>
      </c>
      <c r="H486" s="34">
        <v>0.97233984899308856</v>
      </c>
      <c r="I486" s="35">
        <v>768.12526515311401</v>
      </c>
      <c r="J486" s="35">
        <v>1.0136056702682057</v>
      </c>
      <c r="K486" s="35">
        <v>-0.63935910071146207</v>
      </c>
      <c r="L486" s="35">
        <v>0</v>
      </c>
      <c r="M486" s="35">
        <v>0</v>
      </c>
      <c r="N486" s="35">
        <v>0</v>
      </c>
      <c r="O486" s="35">
        <v>0</v>
      </c>
      <c r="P486" s="36">
        <v>12</v>
      </c>
      <c r="Q486" s="37">
        <v>86</v>
      </c>
      <c r="R486" s="36">
        <v>0</v>
      </c>
      <c r="S486" s="39">
        <f t="shared" si="14"/>
        <v>86</v>
      </c>
      <c r="T486" s="34" t="s">
        <v>29</v>
      </c>
      <c r="U486" s="12">
        <f>((alpha*(beta^speed))*(speed^ceta))</f>
        <v>142.34085161507093</v>
      </c>
      <c r="V486" s="8">
        <f t="shared" si="15"/>
        <v>86</v>
      </c>
    </row>
    <row r="487" spans="1:28">
      <c r="A487" s="34" t="s">
        <v>19</v>
      </c>
      <c r="B487" s="34" t="s">
        <v>64</v>
      </c>
      <c r="C487" s="5" t="s">
        <v>96</v>
      </c>
      <c r="D487" s="35" t="s">
        <v>87</v>
      </c>
      <c r="E487" s="36" t="s">
        <v>15</v>
      </c>
      <c r="F487" s="37">
        <v>50</v>
      </c>
      <c r="G487" s="38">
        <v>0.02</v>
      </c>
      <c r="H487" s="34">
        <v>0.96794816425648533</v>
      </c>
      <c r="I487" s="35">
        <v>-5.8323887425443494E-6</v>
      </c>
      <c r="J487" s="35">
        <v>1.0958842640372904E-3</v>
      </c>
      <c r="K487" s="35">
        <v>-7.0514237237985999E-2</v>
      </c>
      <c r="L487" s="35">
        <v>2.1064632602225868</v>
      </c>
      <c r="M487" s="35">
        <v>0</v>
      </c>
      <c r="N487" s="35">
        <v>0</v>
      </c>
      <c r="O487" s="35">
        <v>0</v>
      </c>
      <c r="P487" s="36">
        <v>12</v>
      </c>
      <c r="Q487" s="37">
        <v>86</v>
      </c>
      <c r="R487" s="36">
        <v>14</v>
      </c>
      <c r="S487" s="39">
        <f t="shared" si="14"/>
        <v>86</v>
      </c>
      <c r="T487" s="34" t="s">
        <v>51</v>
      </c>
      <c r="U487" s="12">
        <f>(((alpha*(speed^3))+(beta*(speed^2))+(ceta*speed))+delta)</f>
        <v>0.43767302054780233</v>
      </c>
      <c r="V487" s="8">
        <f t="shared" si="15"/>
        <v>86</v>
      </c>
    </row>
    <row r="488" spans="1:28">
      <c r="A488" s="34" t="s">
        <v>19</v>
      </c>
      <c r="B488" s="34" t="s">
        <v>64</v>
      </c>
      <c r="C488" s="5" t="s">
        <v>96</v>
      </c>
      <c r="D488" s="35" t="s">
        <v>87</v>
      </c>
      <c r="E488" s="36" t="s">
        <v>16</v>
      </c>
      <c r="F488" s="37">
        <v>50</v>
      </c>
      <c r="G488" s="38">
        <v>0.02</v>
      </c>
      <c r="H488" s="34">
        <v>0.98171257922889776</v>
      </c>
      <c r="I488" s="35">
        <v>0.63057515126656971</v>
      </c>
      <c r="J488" s="35">
        <v>0.35928134731436134</v>
      </c>
      <c r="K488" s="35">
        <v>81.454366474804544</v>
      </c>
      <c r="L488" s="35">
        <v>-1.1583165399449924</v>
      </c>
      <c r="M488" s="35">
        <v>0</v>
      </c>
      <c r="N488" s="35">
        <v>0</v>
      </c>
      <c r="O488" s="35">
        <v>0</v>
      </c>
      <c r="P488" s="36">
        <v>12</v>
      </c>
      <c r="Q488" s="37">
        <v>86</v>
      </c>
      <c r="R488" s="36">
        <v>1</v>
      </c>
      <c r="S488" s="39">
        <f t="shared" si="14"/>
        <v>86</v>
      </c>
      <c r="T488" s="34" t="s">
        <v>30</v>
      </c>
      <c r="U488" s="12">
        <f>((alpha*(speed^beta))+(ceta*(speed^delta)))</f>
        <v>3.5922956796953427</v>
      </c>
      <c r="V488" s="8">
        <f t="shared" si="15"/>
        <v>86</v>
      </c>
    </row>
    <row r="489" spans="1:28">
      <c r="A489" s="34" t="s">
        <v>19</v>
      </c>
      <c r="B489" s="34" t="s">
        <v>64</v>
      </c>
      <c r="C489" s="5" t="s">
        <v>96</v>
      </c>
      <c r="D489" s="35" t="s">
        <v>87</v>
      </c>
      <c r="E489" s="36" t="s">
        <v>14</v>
      </c>
      <c r="F489" s="37">
        <v>50</v>
      </c>
      <c r="G489" s="38">
        <v>0.02</v>
      </c>
      <c r="H489" s="34">
        <v>0.98636992170364968</v>
      </c>
      <c r="I489" s="35">
        <v>2.0056254926748256</v>
      </c>
      <c r="J489" s="35">
        <v>1.0003220411230365</v>
      </c>
      <c r="K489" s="35">
        <v>-0.7045049334572574</v>
      </c>
      <c r="L489" s="35">
        <v>0</v>
      </c>
      <c r="M489" s="35">
        <v>0</v>
      </c>
      <c r="N489" s="35">
        <v>0</v>
      </c>
      <c r="O489" s="35">
        <v>0</v>
      </c>
      <c r="P489" s="36">
        <v>12</v>
      </c>
      <c r="Q489" s="37">
        <v>86</v>
      </c>
      <c r="R489" s="36">
        <v>0</v>
      </c>
      <c r="S489" s="39">
        <f t="shared" si="14"/>
        <v>86</v>
      </c>
      <c r="T489" s="34" t="s">
        <v>29</v>
      </c>
      <c r="U489" s="12">
        <f>((alpha*(beta^speed))*(speed^ceta))</f>
        <v>8.9415378817779334E-2</v>
      </c>
      <c r="V489" s="8">
        <f t="shared" si="15"/>
        <v>86</v>
      </c>
    </row>
    <row r="490" spans="1:28">
      <c r="A490" s="34" t="s">
        <v>19</v>
      </c>
      <c r="B490" s="34" t="s">
        <v>64</v>
      </c>
      <c r="C490" s="5" t="s">
        <v>96</v>
      </c>
      <c r="D490" s="35" t="s">
        <v>87</v>
      </c>
      <c r="E490" s="36" t="s">
        <v>18</v>
      </c>
      <c r="F490" s="37">
        <v>50</v>
      </c>
      <c r="G490" s="38">
        <v>0.02</v>
      </c>
      <c r="H490" s="34">
        <v>0.97632329994670708</v>
      </c>
      <c r="I490" s="35">
        <v>3.8015561760170664</v>
      </c>
      <c r="J490" s="35">
        <v>0.35660198948065513</v>
      </c>
      <c r="K490" s="35">
        <v>-2.1086380769606747E-3</v>
      </c>
      <c r="L490" s="35">
        <v>0</v>
      </c>
      <c r="M490" s="35">
        <v>0</v>
      </c>
      <c r="N490" s="35">
        <v>0</v>
      </c>
      <c r="O490" s="35">
        <v>0</v>
      </c>
      <c r="P490" s="36">
        <v>12</v>
      </c>
      <c r="Q490" s="37">
        <v>86</v>
      </c>
      <c r="R490" s="36">
        <v>5</v>
      </c>
      <c r="S490" s="39">
        <f t="shared" si="14"/>
        <v>86</v>
      </c>
      <c r="T490" s="34" t="s">
        <v>36</v>
      </c>
      <c r="U490" s="12">
        <f>(1/(((ceta*(speed^2))+(beta*speed))+alpha))</f>
        <v>5.2983388495972727E-2</v>
      </c>
      <c r="V490" s="8">
        <f t="shared" si="15"/>
        <v>86</v>
      </c>
      <c r="AB490" s="41"/>
    </row>
    <row r="491" spans="1:28">
      <c r="A491" s="34" t="s">
        <v>19</v>
      </c>
      <c r="B491" s="34" t="s">
        <v>64</v>
      </c>
      <c r="C491" s="5" t="s">
        <v>96</v>
      </c>
      <c r="D491" s="35" t="s">
        <v>87</v>
      </c>
      <c r="E491" s="36" t="s">
        <v>17</v>
      </c>
      <c r="F491" s="37">
        <v>50</v>
      </c>
      <c r="G491" s="38">
        <v>0.02</v>
      </c>
      <c r="H491" s="34">
        <v>0.96277191729011113</v>
      </c>
      <c r="I491" s="35">
        <v>766.33254602409102</v>
      </c>
      <c r="J491" s="35">
        <v>1.0126510490903757</v>
      </c>
      <c r="K491" s="35">
        <v>-0.58918495500099022</v>
      </c>
      <c r="L491" s="35">
        <v>0</v>
      </c>
      <c r="M491" s="35">
        <v>0</v>
      </c>
      <c r="N491" s="35">
        <v>0</v>
      </c>
      <c r="O491" s="35">
        <v>0</v>
      </c>
      <c r="P491" s="36">
        <v>12</v>
      </c>
      <c r="Q491" s="37">
        <v>86</v>
      </c>
      <c r="R491" s="36">
        <v>0</v>
      </c>
      <c r="S491" s="39">
        <f t="shared" si="14"/>
        <v>86</v>
      </c>
      <c r="T491" s="34" t="s">
        <v>29</v>
      </c>
      <c r="U491" s="12">
        <f>((alpha*(beta^speed))*(speed^ceta))</f>
        <v>163.75107003355029</v>
      </c>
      <c r="V491" s="8">
        <f t="shared" si="15"/>
        <v>86</v>
      </c>
    </row>
    <row r="492" spans="1:28">
      <c r="A492" s="34" t="s">
        <v>19</v>
      </c>
      <c r="B492" s="34" t="s">
        <v>64</v>
      </c>
      <c r="C492" s="5" t="s">
        <v>96</v>
      </c>
      <c r="D492" s="35" t="s">
        <v>87</v>
      </c>
      <c r="E492" s="36" t="s">
        <v>15</v>
      </c>
      <c r="F492" s="37">
        <v>100</v>
      </c>
      <c r="G492" s="38">
        <v>0.02</v>
      </c>
      <c r="H492" s="34">
        <v>0.96045332401187655</v>
      </c>
      <c r="I492" s="35">
        <v>-5.2316833509236405E-6</v>
      </c>
      <c r="J492" s="35">
        <v>1.0214967046481586E-3</v>
      </c>
      <c r="K492" s="35">
        <v>-6.9525484106316218E-2</v>
      </c>
      <c r="L492" s="35">
        <v>2.2230448009496397</v>
      </c>
      <c r="M492" s="35">
        <v>0</v>
      </c>
      <c r="N492" s="35">
        <v>0</v>
      </c>
      <c r="O492" s="35">
        <v>0</v>
      </c>
      <c r="P492" s="36">
        <v>12</v>
      </c>
      <c r="Q492" s="37">
        <v>86</v>
      </c>
      <c r="R492" s="36">
        <v>14</v>
      </c>
      <c r="S492" s="39">
        <f t="shared" si="14"/>
        <v>86</v>
      </c>
      <c r="T492" s="34" t="s">
        <v>51</v>
      </c>
      <c r="U492" s="12">
        <f>(((alpha*(speed^3))+(beta*(speed^2))+(ceta*speed))+delta)</f>
        <v>0.47119920992913844</v>
      </c>
      <c r="V492" s="8">
        <f t="shared" si="15"/>
        <v>86</v>
      </c>
    </row>
    <row r="493" spans="1:28">
      <c r="A493" s="34" t="s">
        <v>19</v>
      </c>
      <c r="B493" s="34" t="s">
        <v>64</v>
      </c>
      <c r="C493" s="5" t="s">
        <v>96</v>
      </c>
      <c r="D493" s="35" t="s">
        <v>87</v>
      </c>
      <c r="E493" s="36" t="s">
        <v>16</v>
      </c>
      <c r="F493" s="37">
        <v>100</v>
      </c>
      <c r="G493" s="38">
        <v>0.02</v>
      </c>
      <c r="H493" s="34">
        <v>0.9777973362766571</v>
      </c>
      <c r="I493" s="35">
        <v>36.567006728851304</v>
      </c>
      <c r="J493" s="35">
        <v>1.0134495912034107</v>
      </c>
      <c r="K493" s="35">
        <v>-0.75072840882648217</v>
      </c>
      <c r="L493" s="35">
        <v>0</v>
      </c>
      <c r="M493" s="35">
        <v>0</v>
      </c>
      <c r="N493" s="35">
        <v>0</v>
      </c>
      <c r="O493" s="35">
        <v>0</v>
      </c>
      <c r="P493" s="36">
        <v>12</v>
      </c>
      <c r="Q493" s="37">
        <v>86</v>
      </c>
      <c r="R493" s="36">
        <v>0</v>
      </c>
      <c r="S493" s="39">
        <f t="shared" si="14"/>
        <v>86</v>
      </c>
      <c r="T493" s="34" t="s">
        <v>29</v>
      </c>
      <c r="U493" s="12">
        <f>((alpha*(beta^speed))*(speed^ceta))</f>
        <v>4.0718476996838504</v>
      </c>
      <c r="V493" s="8">
        <f t="shared" si="15"/>
        <v>86</v>
      </c>
    </row>
    <row r="494" spans="1:28">
      <c r="A494" s="34" t="s">
        <v>19</v>
      </c>
      <c r="B494" s="34" t="s">
        <v>64</v>
      </c>
      <c r="C494" s="5" t="s">
        <v>96</v>
      </c>
      <c r="D494" s="35" t="s">
        <v>87</v>
      </c>
      <c r="E494" s="36" t="s">
        <v>14</v>
      </c>
      <c r="F494" s="37">
        <v>100</v>
      </c>
      <c r="G494" s="38">
        <v>0.02</v>
      </c>
      <c r="H494" s="34">
        <v>0.98685130286330591</v>
      </c>
      <c r="I494" s="35">
        <v>2.3116423916256399</v>
      </c>
      <c r="J494" s="35">
        <v>1.0042938741731728</v>
      </c>
      <c r="K494" s="35">
        <v>-0.78496104346350215</v>
      </c>
      <c r="L494" s="35">
        <v>0</v>
      </c>
      <c r="M494" s="35">
        <v>0</v>
      </c>
      <c r="N494" s="35">
        <v>0</v>
      </c>
      <c r="O494" s="35">
        <v>0</v>
      </c>
      <c r="P494" s="36">
        <v>12</v>
      </c>
      <c r="Q494" s="37">
        <v>86</v>
      </c>
      <c r="R494" s="36">
        <v>0</v>
      </c>
      <c r="S494" s="39">
        <f t="shared" si="14"/>
        <v>86</v>
      </c>
      <c r="T494" s="34" t="s">
        <v>29</v>
      </c>
      <c r="U494" s="12">
        <f>((alpha*(beta^speed))*(speed^ceta))</f>
        <v>0.1012615806372674</v>
      </c>
      <c r="V494" s="8">
        <f t="shared" si="15"/>
        <v>86</v>
      </c>
    </row>
    <row r="495" spans="1:28">
      <c r="A495" s="34" t="s">
        <v>19</v>
      </c>
      <c r="B495" s="34" t="s">
        <v>64</v>
      </c>
      <c r="C495" s="5" t="s">
        <v>96</v>
      </c>
      <c r="D495" s="35" t="s">
        <v>87</v>
      </c>
      <c r="E495" s="36" t="s">
        <v>18</v>
      </c>
      <c r="F495" s="37">
        <v>100</v>
      </c>
      <c r="G495" s="38">
        <v>0.02</v>
      </c>
      <c r="H495" s="34">
        <v>0.97330685348732304</v>
      </c>
      <c r="I495" s="35">
        <v>3.6646153001165409</v>
      </c>
      <c r="J495" s="35">
        <v>0.35708755872733106</v>
      </c>
      <c r="K495" s="35">
        <v>-2.5225510528656468E-3</v>
      </c>
      <c r="L495" s="35">
        <v>0</v>
      </c>
      <c r="M495" s="35">
        <v>0</v>
      </c>
      <c r="N495" s="35">
        <v>0</v>
      </c>
      <c r="O495" s="35">
        <v>0</v>
      </c>
      <c r="P495" s="36">
        <v>12</v>
      </c>
      <c r="Q495" s="37">
        <v>86</v>
      </c>
      <c r="R495" s="36">
        <v>5</v>
      </c>
      <c r="S495" s="39">
        <f t="shared" si="14"/>
        <v>86</v>
      </c>
      <c r="T495" s="34" t="s">
        <v>36</v>
      </c>
      <c r="U495" s="12">
        <f>(1/(((ceta*(speed^2))+(beta*speed))+alpha))</f>
        <v>6.3623925537362666E-2</v>
      </c>
      <c r="V495" s="8">
        <f t="shared" si="15"/>
        <v>86</v>
      </c>
    </row>
    <row r="496" spans="1:28">
      <c r="A496" s="34" t="s">
        <v>19</v>
      </c>
      <c r="B496" s="34" t="s">
        <v>64</v>
      </c>
      <c r="C496" s="5" t="s">
        <v>96</v>
      </c>
      <c r="D496" s="35" t="s">
        <v>87</v>
      </c>
      <c r="E496" s="36" t="s">
        <v>17</v>
      </c>
      <c r="F496" s="37">
        <v>100</v>
      </c>
      <c r="G496" s="38">
        <v>0.02</v>
      </c>
      <c r="H496" s="34">
        <v>0.95678123731075781</v>
      </c>
      <c r="I496" s="35">
        <v>760.05594399867732</v>
      </c>
      <c r="J496" s="35">
        <v>1.0115551095512167</v>
      </c>
      <c r="K496" s="35">
        <v>-0.54034833267727655</v>
      </c>
      <c r="L496" s="35">
        <v>0</v>
      </c>
      <c r="M496" s="35">
        <v>0</v>
      </c>
      <c r="N496" s="35">
        <v>0</v>
      </c>
      <c r="O496" s="35">
        <v>0</v>
      </c>
      <c r="P496" s="36">
        <v>12</v>
      </c>
      <c r="Q496" s="37">
        <v>86</v>
      </c>
      <c r="R496" s="36">
        <v>0</v>
      </c>
      <c r="S496" s="39">
        <f t="shared" si="14"/>
        <v>86</v>
      </c>
      <c r="T496" s="34" t="s">
        <v>29</v>
      </c>
      <c r="U496" s="12">
        <f>((alpha*(beta^speed))*(speed^ceta))</f>
        <v>183.92623717067576</v>
      </c>
      <c r="V496" s="8">
        <f t="shared" si="15"/>
        <v>86</v>
      </c>
    </row>
    <row r="497" spans="1:22">
      <c r="A497" s="34" t="s">
        <v>19</v>
      </c>
      <c r="B497" s="34" t="s">
        <v>64</v>
      </c>
      <c r="C497" s="5" t="s">
        <v>96</v>
      </c>
      <c r="D497" s="35" t="s">
        <v>87</v>
      </c>
      <c r="E497" s="36" t="s">
        <v>15</v>
      </c>
      <c r="F497" s="37">
        <v>0</v>
      </c>
      <c r="G497" s="38">
        <v>0.04</v>
      </c>
      <c r="H497" s="34">
        <v>0.98316046890789788</v>
      </c>
      <c r="I497" s="35">
        <v>-0.15245445390509421</v>
      </c>
      <c r="J497" s="35">
        <v>5.5431240076881112E-2</v>
      </c>
      <c r="K497" s="35">
        <v>1.8863133543825445</v>
      </c>
      <c r="L497" s="35">
        <v>0</v>
      </c>
      <c r="M497" s="35">
        <v>0</v>
      </c>
      <c r="N497" s="35">
        <v>0</v>
      </c>
      <c r="O497" s="35">
        <v>0</v>
      </c>
      <c r="P497" s="36">
        <v>12</v>
      </c>
      <c r="Q497" s="37">
        <v>86</v>
      </c>
      <c r="R497" s="36">
        <v>2</v>
      </c>
      <c r="S497" s="39">
        <f t="shared" si="14"/>
        <v>86</v>
      </c>
      <c r="T497" s="34" t="s">
        <v>31</v>
      </c>
      <c r="U497" s="12">
        <f>((alpha+(beta*speed))^((-1)/ceta))</f>
        <v>0.4445472623403014</v>
      </c>
      <c r="V497" s="8">
        <f t="shared" si="15"/>
        <v>86</v>
      </c>
    </row>
    <row r="498" spans="1:22">
      <c r="A498" s="34" t="s">
        <v>19</v>
      </c>
      <c r="B498" s="34" t="s">
        <v>64</v>
      </c>
      <c r="C498" s="5" t="s">
        <v>96</v>
      </c>
      <c r="D498" s="35" t="s">
        <v>87</v>
      </c>
      <c r="E498" s="36" t="s">
        <v>16</v>
      </c>
      <c r="F498" s="37">
        <v>0</v>
      </c>
      <c r="G498" s="38">
        <v>0.04</v>
      </c>
      <c r="H498" s="34">
        <v>0.97675481162797118</v>
      </c>
      <c r="I498" s="35">
        <v>82.322324249974059</v>
      </c>
      <c r="J498" s="35">
        <v>-1.1368244810635131</v>
      </c>
      <c r="K498" s="35">
        <v>0.64466258931167975</v>
      </c>
      <c r="L498" s="35">
        <v>0.38163591062173502</v>
      </c>
      <c r="M498" s="35">
        <v>0</v>
      </c>
      <c r="N498" s="35">
        <v>0</v>
      </c>
      <c r="O498" s="35">
        <v>0</v>
      </c>
      <c r="P498" s="36">
        <v>12</v>
      </c>
      <c r="Q498" s="37">
        <v>86</v>
      </c>
      <c r="R498" s="36">
        <v>1</v>
      </c>
      <c r="S498" s="39">
        <f t="shared" si="14"/>
        <v>86</v>
      </c>
      <c r="T498" s="34" t="s">
        <v>30</v>
      </c>
      <c r="U498" s="12">
        <f>((alpha*(speed^beta))+(ceta*(speed^delta)))</f>
        <v>4.0490276198094968</v>
      </c>
      <c r="V498" s="8">
        <f t="shared" si="15"/>
        <v>86</v>
      </c>
    </row>
    <row r="499" spans="1:22">
      <c r="A499" s="34" t="s">
        <v>19</v>
      </c>
      <c r="B499" s="34" t="s">
        <v>64</v>
      </c>
      <c r="C499" s="5" t="s">
        <v>96</v>
      </c>
      <c r="D499" s="35" t="s">
        <v>87</v>
      </c>
      <c r="E499" s="36" t="s">
        <v>14</v>
      </c>
      <c r="F499" s="37">
        <v>0</v>
      </c>
      <c r="G499" s="38">
        <v>0.04</v>
      </c>
      <c r="H499" s="34">
        <v>0.98843783807042551</v>
      </c>
      <c r="I499" s="35">
        <v>2.5412263248928486</v>
      </c>
      <c r="J499" s="35">
        <v>1.0034821432731806</v>
      </c>
      <c r="K499" s="35">
        <v>-0.7914020130204138</v>
      </c>
      <c r="L499" s="35">
        <v>0</v>
      </c>
      <c r="M499" s="35">
        <v>0</v>
      </c>
      <c r="N499" s="35">
        <v>0</v>
      </c>
      <c r="O499" s="35">
        <v>0</v>
      </c>
      <c r="P499" s="36">
        <v>12</v>
      </c>
      <c r="Q499" s="37">
        <v>86</v>
      </c>
      <c r="R499" s="36">
        <v>0</v>
      </c>
      <c r="S499" s="39">
        <f t="shared" si="14"/>
        <v>86</v>
      </c>
      <c r="T499" s="34" t="s">
        <v>29</v>
      </c>
      <c r="U499" s="12">
        <f>((alpha*(beta^speed))*(speed^ceta))</f>
        <v>0.1009037176423213</v>
      </c>
      <c r="V499" s="8">
        <f t="shared" si="15"/>
        <v>86</v>
      </c>
    </row>
    <row r="500" spans="1:22">
      <c r="A500" s="34" t="s">
        <v>19</v>
      </c>
      <c r="B500" s="34" t="s">
        <v>64</v>
      </c>
      <c r="C500" s="5" t="s">
        <v>96</v>
      </c>
      <c r="D500" s="35" t="s">
        <v>87</v>
      </c>
      <c r="E500" s="36" t="s">
        <v>18</v>
      </c>
      <c r="F500" s="37">
        <v>0</v>
      </c>
      <c r="G500" s="38">
        <v>0.04</v>
      </c>
      <c r="H500" s="34">
        <v>0.9738545722716978</v>
      </c>
      <c r="I500" s="35">
        <v>3.375918572921897</v>
      </c>
      <c r="J500" s="35">
        <v>0.37013086899802378</v>
      </c>
      <c r="K500" s="35">
        <v>-2.5488777215319264E-3</v>
      </c>
      <c r="L500" s="35">
        <v>0</v>
      </c>
      <c r="M500" s="35">
        <v>0</v>
      </c>
      <c r="N500" s="35">
        <v>0</v>
      </c>
      <c r="O500" s="35">
        <v>0</v>
      </c>
      <c r="P500" s="36">
        <v>12</v>
      </c>
      <c r="Q500" s="37">
        <v>86</v>
      </c>
      <c r="R500" s="36">
        <v>5</v>
      </c>
      <c r="S500" s="39">
        <f t="shared" si="14"/>
        <v>86</v>
      </c>
      <c r="T500" s="34" t="s">
        <v>36</v>
      </c>
      <c r="U500" s="12">
        <f>(1/(((ceta*(speed^2))+(beta*speed))+alpha))</f>
        <v>6.114086277758439E-2</v>
      </c>
      <c r="V500" s="8">
        <f t="shared" si="15"/>
        <v>86</v>
      </c>
    </row>
    <row r="501" spans="1:22">
      <c r="A501" s="34" t="s">
        <v>19</v>
      </c>
      <c r="B501" s="34" t="s">
        <v>64</v>
      </c>
      <c r="C501" s="5" t="s">
        <v>96</v>
      </c>
      <c r="D501" s="35" t="s">
        <v>87</v>
      </c>
      <c r="E501" s="36" t="s">
        <v>17</v>
      </c>
      <c r="F501" s="37">
        <v>0</v>
      </c>
      <c r="G501" s="38">
        <v>0.04</v>
      </c>
      <c r="H501" s="34">
        <v>0.97074353539900105</v>
      </c>
      <c r="I501" s="35">
        <v>707.90607296135238</v>
      </c>
      <c r="J501" s="35">
        <v>1.012251458795089</v>
      </c>
      <c r="K501" s="35">
        <v>-0.53186413449368874</v>
      </c>
      <c r="L501" s="35">
        <v>0</v>
      </c>
      <c r="M501" s="35">
        <v>0</v>
      </c>
      <c r="N501" s="35">
        <v>0</v>
      </c>
      <c r="O501" s="35">
        <v>0</v>
      </c>
      <c r="P501" s="36">
        <v>12</v>
      </c>
      <c r="Q501" s="37">
        <v>86</v>
      </c>
      <c r="R501" s="36">
        <v>0</v>
      </c>
      <c r="S501" s="39">
        <f t="shared" si="14"/>
        <v>86</v>
      </c>
      <c r="T501" s="34" t="s">
        <v>29</v>
      </c>
      <c r="U501" s="12">
        <f>((alpha*(beta^speed))*(speed^ceta))</f>
        <v>188.75074179583362</v>
      </c>
      <c r="V501" s="8">
        <f t="shared" si="15"/>
        <v>86</v>
      </c>
    </row>
    <row r="502" spans="1:22">
      <c r="A502" s="34" t="s">
        <v>19</v>
      </c>
      <c r="B502" s="34" t="s">
        <v>64</v>
      </c>
      <c r="C502" s="5" t="s">
        <v>96</v>
      </c>
      <c r="D502" s="35" t="s">
        <v>87</v>
      </c>
      <c r="E502" s="36" t="s">
        <v>15</v>
      </c>
      <c r="F502" s="37">
        <v>50</v>
      </c>
      <c r="G502" s="38">
        <v>0.04</v>
      </c>
      <c r="H502" s="34">
        <v>0.97371500565120062</v>
      </c>
      <c r="I502" s="35">
        <v>0.38733831968591015</v>
      </c>
      <c r="J502" s="35">
        <v>9.9577862222326239</v>
      </c>
      <c r="K502" s="35">
        <v>-0.70573220531898107</v>
      </c>
      <c r="L502" s="35">
        <v>0.39816546699229982</v>
      </c>
      <c r="M502" s="35">
        <v>2.7269698880474157E-2</v>
      </c>
      <c r="N502" s="35">
        <v>0</v>
      </c>
      <c r="O502" s="35">
        <v>0</v>
      </c>
      <c r="P502" s="36">
        <v>12</v>
      </c>
      <c r="Q502" s="37">
        <v>82</v>
      </c>
      <c r="R502" s="36">
        <v>10</v>
      </c>
      <c r="S502" s="39">
        <f t="shared" si="14"/>
        <v>82</v>
      </c>
      <c r="T502" s="34" t="s">
        <v>44</v>
      </c>
      <c r="U502" s="12">
        <f>(alpha+(beta/(1+EXP((((-1)*ceta)+(delta*LN(speed)))+(epsilon*speed)))))</f>
        <v>0.47740703741378987</v>
      </c>
      <c r="V502" s="8">
        <f t="shared" si="15"/>
        <v>82</v>
      </c>
    </row>
    <row r="503" spans="1:22">
      <c r="A503" s="34" t="s">
        <v>19</v>
      </c>
      <c r="B503" s="34" t="s">
        <v>64</v>
      </c>
      <c r="C503" s="5" t="s">
        <v>96</v>
      </c>
      <c r="D503" s="35" t="s">
        <v>87</v>
      </c>
      <c r="E503" s="36" t="s">
        <v>16</v>
      </c>
      <c r="F503" s="37">
        <v>50</v>
      </c>
      <c r="G503" s="38">
        <v>0.04</v>
      </c>
      <c r="H503" s="34">
        <v>0.97580741581282016</v>
      </c>
      <c r="I503" s="35">
        <v>37.640574603940479</v>
      </c>
      <c r="J503" s="35">
        <v>1.0138508799086978</v>
      </c>
      <c r="K503" s="35">
        <v>-0.72055364826149204</v>
      </c>
      <c r="L503" s="35">
        <v>0</v>
      </c>
      <c r="M503" s="35">
        <v>0</v>
      </c>
      <c r="N503" s="35">
        <v>0</v>
      </c>
      <c r="O503" s="35">
        <v>0</v>
      </c>
      <c r="P503" s="36">
        <v>12</v>
      </c>
      <c r="Q503" s="37">
        <v>82</v>
      </c>
      <c r="R503" s="36">
        <v>0</v>
      </c>
      <c r="S503" s="39">
        <f t="shared" si="14"/>
        <v>82</v>
      </c>
      <c r="T503" s="34" t="s">
        <v>29</v>
      </c>
      <c r="U503" s="12">
        <f>((alpha*(beta^speed))*(speed^ceta))</f>
        <v>4.8587600216119373</v>
      </c>
      <c r="V503" s="8">
        <f t="shared" si="15"/>
        <v>82</v>
      </c>
    </row>
    <row r="504" spans="1:22">
      <c r="A504" s="34" t="s">
        <v>19</v>
      </c>
      <c r="B504" s="34" t="s">
        <v>64</v>
      </c>
      <c r="C504" s="5" t="s">
        <v>96</v>
      </c>
      <c r="D504" s="35" t="s">
        <v>87</v>
      </c>
      <c r="E504" s="36" t="s">
        <v>14</v>
      </c>
      <c r="F504" s="37">
        <v>50</v>
      </c>
      <c r="G504" s="38">
        <v>0.04</v>
      </c>
      <c r="H504" s="34">
        <v>0.99038925615832085</v>
      </c>
      <c r="I504" s="35">
        <v>3.1874734995045464</v>
      </c>
      <c r="J504" s="35">
        <v>1.0094350876896516</v>
      </c>
      <c r="K504" s="35">
        <v>-0.91656089429599708</v>
      </c>
      <c r="L504" s="35">
        <v>0</v>
      </c>
      <c r="M504" s="35">
        <v>0</v>
      </c>
      <c r="N504" s="35">
        <v>0</v>
      </c>
      <c r="O504" s="35">
        <v>0</v>
      </c>
      <c r="P504" s="36">
        <v>12</v>
      </c>
      <c r="Q504" s="37">
        <v>82</v>
      </c>
      <c r="R504" s="36">
        <v>0</v>
      </c>
      <c r="S504" s="39">
        <f t="shared" si="14"/>
        <v>82</v>
      </c>
      <c r="T504" s="34" t="s">
        <v>29</v>
      </c>
      <c r="U504" s="12">
        <f>((alpha*(beta^speed))*(speed^ceta))</f>
        <v>0.12126854570854624</v>
      </c>
      <c r="V504" s="8">
        <f t="shared" si="15"/>
        <v>82</v>
      </c>
    </row>
    <row r="505" spans="1:22">
      <c r="A505" s="34" t="s">
        <v>19</v>
      </c>
      <c r="B505" s="34" t="s">
        <v>64</v>
      </c>
      <c r="C505" s="5" t="s">
        <v>96</v>
      </c>
      <c r="D505" s="35" t="s">
        <v>87</v>
      </c>
      <c r="E505" s="36" t="s">
        <v>18</v>
      </c>
      <c r="F505" s="37">
        <v>50</v>
      </c>
      <c r="G505" s="38">
        <v>0.04</v>
      </c>
      <c r="H505" s="34">
        <v>0.97759331342266054</v>
      </c>
      <c r="I505" s="35">
        <v>2.8040205016353426</v>
      </c>
      <c r="J505" s="35">
        <v>0.41534007291954339</v>
      </c>
      <c r="K505" s="35">
        <v>-3.7149065102754304E-3</v>
      </c>
      <c r="L505" s="35">
        <v>0</v>
      </c>
      <c r="M505" s="35">
        <v>0</v>
      </c>
      <c r="N505" s="35">
        <v>0</v>
      </c>
      <c r="O505" s="35">
        <v>0</v>
      </c>
      <c r="P505" s="36">
        <v>12</v>
      </c>
      <c r="Q505" s="37">
        <v>82</v>
      </c>
      <c r="R505" s="36">
        <v>5</v>
      </c>
      <c r="S505" s="39">
        <f t="shared" si="14"/>
        <v>82</v>
      </c>
      <c r="T505" s="34" t="s">
        <v>36</v>
      </c>
      <c r="U505" s="12">
        <f>(1/(((ceta*(speed^2))+(beta*speed))+alpha))</f>
        <v>8.4154717699559442E-2</v>
      </c>
      <c r="V505" s="8">
        <f t="shared" si="15"/>
        <v>82</v>
      </c>
    </row>
    <row r="506" spans="1:22">
      <c r="A506" s="34" t="s">
        <v>19</v>
      </c>
      <c r="B506" s="34" t="s">
        <v>64</v>
      </c>
      <c r="C506" s="5" t="s">
        <v>96</v>
      </c>
      <c r="D506" s="35" t="s">
        <v>87</v>
      </c>
      <c r="E506" s="36" t="s">
        <v>17</v>
      </c>
      <c r="F506" s="37">
        <v>50</v>
      </c>
      <c r="G506" s="38">
        <v>0.04</v>
      </c>
      <c r="H506" s="34">
        <v>0.9624180355440578</v>
      </c>
      <c r="I506" s="35">
        <v>725.59213278845141</v>
      </c>
      <c r="J506" s="35">
        <v>1.0112949489974854</v>
      </c>
      <c r="K506" s="35">
        <v>-0.48034815748664267</v>
      </c>
      <c r="L506" s="35">
        <v>0</v>
      </c>
      <c r="M506" s="35">
        <v>0</v>
      </c>
      <c r="N506" s="35">
        <v>0</v>
      </c>
      <c r="O506" s="35">
        <v>0</v>
      </c>
      <c r="P506" s="36">
        <v>12</v>
      </c>
      <c r="Q506" s="37">
        <v>82</v>
      </c>
      <c r="R506" s="36">
        <v>0</v>
      </c>
      <c r="S506" s="39">
        <f t="shared" si="14"/>
        <v>82</v>
      </c>
      <c r="T506" s="34" t="s">
        <v>29</v>
      </c>
      <c r="U506" s="12">
        <f>((alpha*(beta^speed))*(speed^ceta))</f>
        <v>219.47160195133861</v>
      </c>
      <c r="V506" s="8">
        <f t="shared" si="15"/>
        <v>82</v>
      </c>
    </row>
    <row r="507" spans="1:22">
      <c r="A507" s="34" t="s">
        <v>19</v>
      </c>
      <c r="B507" s="34" t="s">
        <v>64</v>
      </c>
      <c r="C507" s="5" t="s">
        <v>96</v>
      </c>
      <c r="D507" s="35" t="s">
        <v>87</v>
      </c>
      <c r="E507" s="36" t="s">
        <v>15</v>
      </c>
      <c r="F507" s="37">
        <v>100</v>
      </c>
      <c r="G507" s="38">
        <v>0.04</v>
      </c>
      <c r="H507" s="34">
        <v>0.97914125621186032</v>
      </c>
      <c r="I507" s="35">
        <v>0.32498187989893168</v>
      </c>
      <c r="J507" s="35">
        <v>9.687123534150162</v>
      </c>
      <c r="K507" s="35">
        <v>-0.56339629184251783</v>
      </c>
      <c r="L507" s="35">
        <v>0.38024636625436764</v>
      </c>
      <c r="M507" s="35">
        <v>2.342522635579506E-2</v>
      </c>
      <c r="N507" s="35">
        <v>0</v>
      </c>
      <c r="O507" s="35">
        <v>0</v>
      </c>
      <c r="P507" s="36">
        <v>12</v>
      </c>
      <c r="Q507" s="37">
        <v>75</v>
      </c>
      <c r="R507" s="36">
        <v>10</v>
      </c>
      <c r="S507" s="39">
        <f t="shared" si="14"/>
        <v>75</v>
      </c>
      <c r="T507" s="34" t="s">
        <v>44</v>
      </c>
      <c r="U507" s="12">
        <f>(alpha+(beta/(1+EXP((((-1)*ceta)+(delta*LN(speed)))+(epsilon*speed)))))</f>
        <v>0.50583930523017928</v>
      </c>
      <c r="V507" s="8">
        <f t="shared" si="15"/>
        <v>75</v>
      </c>
    </row>
    <row r="508" spans="1:22">
      <c r="A508" s="34" t="s">
        <v>19</v>
      </c>
      <c r="B508" s="34" t="s">
        <v>64</v>
      </c>
      <c r="C508" s="5" t="s">
        <v>96</v>
      </c>
      <c r="D508" s="35" t="s">
        <v>87</v>
      </c>
      <c r="E508" s="36" t="s">
        <v>16</v>
      </c>
      <c r="F508" s="37">
        <v>100</v>
      </c>
      <c r="G508" s="38">
        <v>0.04</v>
      </c>
      <c r="H508" s="34">
        <v>0.98486828056144293</v>
      </c>
      <c r="I508" s="35">
        <v>5.1320047241960696</v>
      </c>
      <c r="J508" s="35">
        <v>5.0955250107566199</v>
      </c>
      <c r="K508" s="35">
        <v>9.4583928995018951</v>
      </c>
      <c r="L508" s="35">
        <v>3.7917580925733141</v>
      </c>
      <c r="M508" s="35">
        <v>-4.0123405418871362E-2</v>
      </c>
      <c r="N508" s="35">
        <v>0</v>
      </c>
      <c r="O508" s="35">
        <v>0</v>
      </c>
      <c r="P508" s="36">
        <v>12</v>
      </c>
      <c r="Q508" s="37">
        <v>75</v>
      </c>
      <c r="R508" s="36">
        <v>10</v>
      </c>
      <c r="S508" s="39">
        <f t="shared" si="14"/>
        <v>75</v>
      </c>
      <c r="T508" s="34" t="s">
        <v>44</v>
      </c>
      <c r="U508" s="12">
        <f>(alpha+(beta/(1+EXP((((-1)*ceta)+(delta*LN(speed)))+(epsilon*speed)))))</f>
        <v>5.2327827019972917</v>
      </c>
      <c r="V508" s="8">
        <f t="shared" si="15"/>
        <v>75</v>
      </c>
    </row>
    <row r="509" spans="1:22">
      <c r="A509" s="34" t="s">
        <v>19</v>
      </c>
      <c r="B509" s="34" t="s">
        <v>64</v>
      </c>
      <c r="C509" s="5" t="s">
        <v>96</v>
      </c>
      <c r="D509" s="35" t="s">
        <v>87</v>
      </c>
      <c r="E509" s="36" t="s">
        <v>14</v>
      </c>
      <c r="F509" s="37">
        <v>100</v>
      </c>
      <c r="G509" s="38">
        <v>0.04</v>
      </c>
      <c r="H509" s="34">
        <v>0.99181985458372435</v>
      </c>
      <c r="I509" s="35">
        <v>2.9490972642115825</v>
      </c>
      <c r="J509" s="35">
        <v>1.0089285930766192</v>
      </c>
      <c r="K509" s="35">
        <v>-0.88437874168553854</v>
      </c>
      <c r="L509" s="35">
        <v>0</v>
      </c>
      <c r="M509" s="35">
        <v>0</v>
      </c>
      <c r="N509" s="35">
        <v>0</v>
      </c>
      <c r="O509" s="35">
        <v>0</v>
      </c>
      <c r="P509" s="36">
        <v>12</v>
      </c>
      <c r="Q509" s="37">
        <v>75</v>
      </c>
      <c r="R509" s="36">
        <v>0</v>
      </c>
      <c r="S509" s="39">
        <f t="shared" si="14"/>
        <v>75</v>
      </c>
      <c r="T509" s="34" t="s">
        <v>29</v>
      </c>
      <c r="U509" s="12">
        <f>((alpha*(beta^speed))*(speed^ceta))</f>
        <v>0.12617027087070384</v>
      </c>
      <c r="V509" s="8">
        <f t="shared" si="15"/>
        <v>75</v>
      </c>
    </row>
    <row r="510" spans="1:22">
      <c r="A510" s="34" t="s">
        <v>19</v>
      </c>
      <c r="B510" s="34" t="s">
        <v>64</v>
      </c>
      <c r="C510" s="5" t="s">
        <v>96</v>
      </c>
      <c r="D510" s="35" t="s">
        <v>87</v>
      </c>
      <c r="E510" s="36" t="s">
        <v>18</v>
      </c>
      <c r="F510" s="37">
        <v>100</v>
      </c>
      <c r="G510" s="38">
        <v>0.04</v>
      </c>
      <c r="H510" s="34">
        <v>0.97129815917854012</v>
      </c>
      <c r="I510" s="35">
        <v>0.4971248037268986</v>
      </c>
      <c r="J510" s="35">
        <v>-0.50467374677325738</v>
      </c>
      <c r="K510" s="35">
        <v>1.0377796152180976E-7</v>
      </c>
      <c r="L510" s="35">
        <v>2.8868618871760092</v>
      </c>
      <c r="M510" s="35">
        <v>0</v>
      </c>
      <c r="N510" s="35">
        <v>0</v>
      </c>
      <c r="O510" s="35">
        <v>0</v>
      </c>
      <c r="P510" s="36">
        <v>12</v>
      </c>
      <c r="Q510" s="37">
        <v>75</v>
      </c>
      <c r="R510" s="36">
        <v>1</v>
      </c>
      <c r="S510" s="39">
        <f t="shared" si="14"/>
        <v>75</v>
      </c>
      <c r="T510" s="34" t="s">
        <v>30</v>
      </c>
      <c r="U510" s="12">
        <f>((alpha*(speed^beta))+(ceta*(speed^delta)))</f>
        <v>8.311890887145601E-2</v>
      </c>
      <c r="V510" s="8">
        <f t="shared" si="15"/>
        <v>75</v>
      </c>
    </row>
    <row r="511" spans="1:22">
      <c r="A511" s="34" t="s">
        <v>19</v>
      </c>
      <c r="B511" s="34" t="s">
        <v>64</v>
      </c>
      <c r="C511" s="5" t="s">
        <v>96</v>
      </c>
      <c r="D511" s="35" t="s">
        <v>87</v>
      </c>
      <c r="E511" s="36" t="s">
        <v>17</v>
      </c>
      <c r="F511" s="37">
        <v>100</v>
      </c>
      <c r="G511" s="38">
        <v>0.04</v>
      </c>
      <c r="H511" s="34">
        <v>0.96652655781131191</v>
      </c>
      <c r="I511" s="35">
        <v>691.27876290750839</v>
      </c>
      <c r="J511" s="35">
        <v>1.0089381268620727</v>
      </c>
      <c r="K511" s="35">
        <v>-0.40074298810834197</v>
      </c>
      <c r="L511" s="35">
        <v>0</v>
      </c>
      <c r="M511" s="35">
        <v>0</v>
      </c>
      <c r="N511" s="35">
        <v>0</v>
      </c>
      <c r="O511" s="35">
        <v>0</v>
      </c>
      <c r="P511" s="36">
        <v>12</v>
      </c>
      <c r="Q511" s="37">
        <v>75</v>
      </c>
      <c r="R511" s="36">
        <v>0</v>
      </c>
      <c r="S511" s="39">
        <f t="shared" si="14"/>
        <v>75</v>
      </c>
      <c r="T511" s="34" t="s">
        <v>29</v>
      </c>
      <c r="U511" s="12">
        <f>((alpha*(beta^speed))*(speed^ceta))</f>
        <v>238.82270165653867</v>
      </c>
      <c r="V511" s="8">
        <f t="shared" si="15"/>
        <v>75</v>
      </c>
    </row>
    <row r="512" spans="1:22">
      <c r="A512" s="34" t="s">
        <v>19</v>
      </c>
      <c r="B512" s="34" t="s">
        <v>64</v>
      </c>
      <c r="C512" s="5" t="s">
        <v>96</v>
      </c>
      <c r="D512" s="35" t="s">
        <v>87</v>
      </c>
      <c r="E512" s="36" t="s">
        <v>15</v>
      </c>
      <c r="F512" s="37">
        <v>0</v>
      </c>
      <c r="G512" s="38">
        <v>0.06</v>
      </c>
      <c r="H512" s="34">
        <v>0.9818466649164409</v>
      </c>
      <c r="I512" s="35">
        <v>0.33239953590251348</v>
      </c>
      <c r="J512" s="35">
        <v>7.8272229500501167</v>
      </c>
      <c r="K512" s="35">
        <v>-0.13100866763902849</v>
      </c>
      <c r="L512" s="35">
        <v>0.57009572127133179</v>
      </c>
      <c r="M512" s="35">
        <v>1.8113775834774415E-2</v>
      </c>
      <c r="N512" s="35">
        <v>0</v>
      </c>
      <c r="O512" s="35">
        <v>0</v>
      </c>
      <c r="P512" s="36">
        <v>12</v>
      </c>
      <c r="Q512" s="37">
        <v>80</v>
      </c>
      <c r="R512" s="36">
        <v>10</v>
      </c>
      <c r="S512" s="39">
        <f t="shared" si="14"/>
        <v>80</v>
      </c>
      <c r="T512" s="34" t="s">
        <v>44</v>
      </c>
      <c r="U512" s="12">
        <f>(alpha+(beta/(1+EXP((((-1)*ceta)+(delta*LN(speed)))+(epsilon*speed)))))</f>
        <v>0.4627573429200148</v>
      </c>
      <c r="V512" s="8">
        <f t="shared" si="15"/>
        <v>80</v>
      </c>
    </row>
    <row r="513" spans="1:22">
      <c r="A513" s="34" t="s">
        <v>19</v>
      </c>
      <c r="B513" s="34" t="s">
        <v>64</v>
      </c>
      <c r="C513" s="5" t="s">
        <v>96</v>
      </c>
      <c r="D513" s="35" t="s">
        <v>87</v>
      </c>
      <c r="E513" s="36" t="s">
        <v>16</v>
      </c>
      <c r="F513" s="37">
        <v>0</v>
      </c>
      <c r="G513" s="38">
        <v>0.06</v>
      </c>
      <c r="H513" s="34">
        <v>0.97588542255871347</v>
      </c>
      <c r="I513" s="35">
        <v>37.909779319003356</v>
      </c>
      <c r="J513" s="35">
        <v>1.0142353734613978</v>
      </c>
      <c r="K513" s="35">
        <v>-0.7193877599062608</v>
      </c>
      <c r="L513" s="35">
        <v>0</v>
      </c>
      <c r="M513" s="35">
        <v>0</v>
      </c>
      <c r="N513" s="35">
        <v>0</v>
      </c>
      <c r="O513" s="35">
        <v>0</v>
      </c>
      <c r="P513" s="36">
        <v>12</v>
      </c>
      <c r="Q513" s="37">
        <v>80</v>
      </c>
      <c r="R513" s="36">
        <v>0</v>
      </c>
      <c r="S513" s="39">
        <f t="shared" si="14"/>
        <v>80</v>
      </c>
      <c r="T513" s="34" t="s">
        <v>29</v>
      </c>
      <c r="U513" s="12">
        <f>((alpha*(beta^speed))*(speed^ceta))</f>
        <v>5.021019198534872</v>
      </c>
      <c r="V513" s="8">
        <f t="shared" si="15"/>
        <v>80</v>
      </c>
    </row>
    <row r="514" spans="1:22">
      <c r="A514" s="34" t="s">
        <v>19</v>
      </c>
      <c r="B514" s="34" t="s">
        <v>64</v>
      </c>
      <c r="C514" s="5" t="s">
        <v>96</v>
      </c>
      <c r="D514" s="35" t="s">
        <v>87</v>
      </c>
      <c r="E514" s="36" t="s">
        <v>14</v>
      </c>
      <c r="F514" s="37">
        <v>0</v>
      </c>
      <c r="G514" s="38">
        <v>0.06</v>
      </c>
      <c r="H514" s="34">
        <v>0.99219097444111293</v>
      </c>
      <c r="I514" s="35">
        <v>3.3899595972104088</v>
      </c>
      <c r="J514" s="35">
        <v>1.0097414534008275</v>
      </c>
      <c r="K514" s="35">
        <v>-0.93098092035438207</v>
      </c>
      <c r="L514" s="35">
        <v>0</v>
      </c>
      <c r="M514" s="35">
        <v>0</v>
      </c>
      <c r="N514" s="35">
        <v>0</v>
      </c>
      <c r="O514" s="35">
        <v>0</v>
      </c>
      <c r="P514" s="36">
        <v>12</v>
      </c>
      <c r="Q514" s="37">
        <v>80</v>
      </c>
      <c r="R514" s="36">
        <v>0</v>
      </c>
      <c r="S514" s="39">
        <f t="shared" ref="S514:S577" si="16">V514</f>
        <v>80</v>
      </c>
      <c r="T514" s="34" t="s">
        <v>29</v>
      </c>
      <c r="U514" s="12">
        <f>((alpha*(beta^speed))*(speed^ceta))</f>
        <v>0.12452854924226188</v>
      </c>
      <c r="V514" s="8">
        <f t="shared" ref="V514:V577" si="17">IF($V$1&lt;P514,P514,IF($V$1&gt;Q514,Q514,$V$1))</f>
        <v>80</v>
      </c>
    </row>
    <row r="515" spans="1:22">
      <c r="A515" s="34" t="s">
        <v>19</v>
      </c>
      <c r="B515" s="34" t="s">
        <v>64</v>
      </c>
      <c r="C515" s="5" t="s">
        <v>96</v>
      </c>
      <c r="D515" s="35" t="s">
        <v>87</v>
      </c>
      <c r="E515" s="36" t="s">
        <v>18</v>
      </c>
      <c r="F515" s="37">
        <v>0</v>
      </c>
      <c r="G515" s="38">
        <v>0.06</v>
      </c>
      <c r="H515" s="34">
        <v>0.97533704971366197</v>
      </c>
      <c r="I515" s="35">
        <v>2.9154875727583169</v>
      </c>
      <c r="J515" s="35">
        <v>0.41013248134766955</v>
      </c>
      <c r="K515" s="35">
        <v>-3.7533617482369357E-3</v>
      </c>
      <c r="L515" s="35">
        <v>0</v>
      </c>
      <c r="M515" s="35">
        <v>0</v>
      </c>
      <c r="N515" s="35">
        <v>0</v>
      </c>
      <c r="O515" s="35">
        <v>0</v>
      </c>
      <c r="P515" s="36">
        <v>12</v>
      </c>
      <c r="Q515" s="37">
        <v>80</v>
      </c>
      <c r="R515" s="36">
        <v>5</v>
      </c>
      <c r="S515" s="39">
        <f t="shared" si="16"/>
        <v>80</v>
      </c>
      <c r="T515" s="34" t="s">
        <v>36</v>
      </c>
      <c r="U515" s="12">
        <f>(1/(((ceta*(speed^2))+(beta*speed))+alpha))</f>
        <v>8.5436707525590697E-2</v>
      </c>
      <c r="V515" s="8">
        <f t="shared" si="17"/>
        <v>80</v>
      </c>
    </row>
    <row r="516" spans="1:22">
      <c r="A516" s="34" t="s">
        <v>19</v>
      </c>
      <c r="B516" s="34" t="s">
        <v>64</v>
      </c>
      <c r="C516" s="5" t="s">
        <v>96</v>
      </c>
      <c r="D516" s="35" t="s">
        <v>87</v>
      </c>
      <c r="E516" s="36" t="s">
        <v>17</v>
      </c>
      <c r="F516" s="37">
        <v>0</v>
      </c>
      <c r="G516" s="38">
        <v>0.06</v>
      </c>
      <c r="H516" s="34">
        <v>0.96701529378859463</v>
      </c>
      <c r="I516" s="35">
        <v>699.06322503360025</v>
      </c>
      <c r="J516" s="35">
        <v>1.0111270632951654</v>
      </c>
      <c r="K516" s="35">
        <v>-0.4594804412256801</v>
      </c>
      <c r="L516" s="35">
        <v>0</v>
      </c>
      <c r="M516" s="35">
        <v>0</v>
      </c>
      <c r="N516" s="35">
        <v>0</v>
      </c>
      <c r="O516" s="35">
        <v>0</v>
      </c>
      <c r="P516" s="36">
        <v>12</v>
      </c>
      <c r="Q516" s="37">
        <v>80</v>
      </c>
      <c r="R516" s="36">
        <v>0</v>
      </c>
      <c r="S516" s="39">
        <f t="shared" si="16"/>
        <v>80</v>
      </c>
      <c r="T516" s="34" t="s">
        <v>29</v>
      </c>
      <c r="U516" s="12">
        <f>((alpha*(beta^speed))*(speed^ceta))</f>
        <v>226.22604376659282</v>
      </c>
      <c r="V516" s="8">
        <f t="shared" si="17"/>
        <v>80</v>
      </c>
    </row>
    <row r="517" spans="1:22">
      <c r="A517" s="34" t="s">
        <v>19</v>
      </c>
      <c r="B517" s="34" t="s">
        <v>64</v>
      </c>
      <c r="C517" s="5" t="s">
        <v>96</v>
      </c>
      <c r="D517" s="35" t="s">
        <v>87</v>
      </c>
      <c r="E517" s="36" t="s">
        <v>15</v>
      </c>
      <c r="F517" s="37">
        <v>50</v>
      </c>
      <c r="G517" s="38">
        <v>0.06</v>
      </c>
      <c r="H517" s="34">
        <v>0.98414361839537179</v>
      </c>
      <c r="I517" s="35">
        <v>5.2237676587613224</v>
      </c>
      <c r="J517" s="35">
        <v>0.99268469034624685</v>
      </c>
      <c r="K517" s="35">
        <v>-0.42175001843639309</v>
      </c>
      <c r="L517" s="35">
        <v>0</v>
      </c>
      <c r="M517" s="35">
        <v>0</v>
      </c>
      <c r="N517" s="35">
        <v>0</v>
      </c>
      <c r="O517" s="35">
        <v>0</v>
      </c>
      <c r="P517" s="36">
        <v>12</v>
      </c>
      <c r="Q517" s="37">
        <v>69</v>
      </c>
      <c r="R517" s="36">
        <v>0</v>
      </c>
      <c r="S517" s="39">
        <f t="shared" si="16"/>
        <v>69</v>
      </c>
      <c r="T517" s="34" t="s">
        <v>29</v>
      </c>
      <c r="U517" s="12">
        <f>((alpha*(beta^speed))*(speed^ceta))</f>
        <v>0.52775283242473514</v>
      </c>
      <c r="V517" s="8">
        <f t="shared" si="17"/>
        <v>69</v>
      </c>
    </row>
    <row r="518" spans="1:22">
      <c r="A518" s="34" t="s">
        <v>19</v>
      </c>
      <c r="B518" s="34" t="s">
        <v>64</v>
      </c>
      <c r="C518" s="5" t="s">
        <v>96</v>
      </c>
      <c r="D518" s="35" t="s">
        <v>87</v>
      </c>
      <c r="E518" s="36" t="s">
        <v>16</v>
      </c>
      <c r="F518" s="37">
        <v>50</v>
      </c>
      <c r="G518" s="38">
        <v>0.06</v>
      </c>
      <c r="H518" s="34">
        <v>0.98414252108279865</v>
      </c>
      <c r="I518" s="35">
        <v>5.730889360723145</v>
      </c>
      <c r="J518" s="35">
        <v>4.182845000904698</v>
      </c>
      <c r="K518" s="35">
        <v>13.0920595255298</v>
      </c>
      <c r="L518" s="35">
        <v>5.1792419685461715</v>
      </c>
      <c r="M518" s="35">
        <v>-6.5100465398166565E-2</v>
      </c>
      <c r="N518" s="35">
        <v>0</v>
      </c>
      <c r="O518" s="35">
        <v>0</v>
      </c>
      <c r="P518" s="36">
        <v>12</v>
      </c>
      <c r="Q518" s="37">
        <v>69</v>
      </c>
      <c r="R518" s="36">
        <v>10</v>
      </c>
      <c r="S518" s="39">
        <f t="shared" si="16"/>
        <v>69</v>
      </c>
      <c r="T518" s="34" t="s">
        <v>44</v>
      </c>
      <c r="U518" s="12">
        <f>(alpha+(beta/(1+EXP((((-1)*ceta)+(delta*LN(speed)))+(epsilon*speed)))))</f>
        <v>5.7844275046644738</v>
      </c>
      <c r="V518" s="8">
        <f t="shared" si="17"/>
        <v>69</v>
      </c>
    </row>
    <row r="519" spans="1:22">
      <c r="A519" s="34" t="s">
        <v>19</v>
      </c>
      <c r="B519" s="34" t="s">
        <v>64</v>
      </c>
      <c r="C519" s="5" t="s">
        <v>96</v>
      </c>
      <c r="D519" s="35" t="s">
        <v>87</v>
      </c>
      <c r="E519" s="36" t="s">
        <v>14</v>
      </c>
      <c r="F519" s="37">
        <v>50</v>
      </c>
      <c r="G519" s="38">
        <v>0.06</v>
      </c>
      <c r="H519" s="34">
        <v>0.99374449470376591</v>
      </c>
      <c r="I519" s="35">
        <v>-9.6452290360430037</v>
      </c>
      <c r="J519" s="35">
        <v>1.5331498989792822</v>
      </c>
      <c r="K519" s="35">
        <v>2.2162098978679468</v>
      </c>
      <c r="L519" s="35">
        <v>0</v>
      </c>
      <c r="M519" s="35">
        <v>0</v>
      </c>
      <c r="N519" s="35">
        <v>0</v>
      </c>
      <c r="O519" s="35">
        <v>0</v>
      </c>
      <c r="P519" s="36">
        <v>12</v>
      </c>
      <c r="Q519" s="37">
        <v>69</v>
      </c>
      <c r="R519" s="36">
        <v>2</v>
      </c>
      <c r="S519" s="39">
        <f t="shared" si="16"/>
        <v>69</v>
      </c>
      <c r="T519" s="34" t="s">
        <v>31</v>
      </c>
      <c r="U519" s="12">
        <f>((alpha+(beta*speed))^((-1)/ceta))</f>
        <v>0.12742895202558105</v>
      </c>
      <c r="V519" s="8">
        <f t="shared" si="17"/>
        <v>69</v>
      </c>
    </row>
    <row r="520" spans="1:22">
      <c r="A520" s="34" t="s">
        <v>19</v>
      </c>
      <c r="B520" s="34" t="s">
        <v>64</v>
      </c>
      <c r="C520" s="5" t="s">
        <v>96</v>
      </c>
      <c r="D520" s="35" t="s">
        <v>87</v>
      </c>
      <c r="E520" s="36" t="s">
        <v>18</v>
      </c>
      <c r="F520" s="37">
        <v>50</v>
      </c>
      <c r="G520" s="38">
        <v>0.06</v>
      </c>
      <c r="H520" s="34">
        <v>0.98223781116518305</v>
      </c>
      <c r="I520" s="35">
        <v>3.5902926189545341</v>
      </c>
      <c r="J520" s="35">
        <v>0.32257405786839949</v>
      </c>
      <c r="K520" s="35">
        <v>-2.9356449078236754E-3</v>
      </c>
      <c r="L520" s="35">
        <v>0</v>
      </c>
      <c r="M520" s="35">
        <v>0</v>
      </c>
      <c r="N520" s="35">
        <v>0</v>
      </c>
      <c r="O520" s="35">
        <v>0</v>
      </c>
      <c r="P520" s="36">
        <v>12</v>
      </c>
      <c r="Q520" s="37">
        <v>69</v>
      </c>
      <c r="R520" s="36">
        <v>5</v>
      </c>
      <c r="S520" s="39">
        <f t="shared" si="16"/>
        <v>69</v>
      </c>
      <c r="T520" s="34" t="s">
        <v>36</v>
      </c>
      <c r="U520" s="12">
        <f>(1/(((ceta*(speed^2))+(beta*speed))+alpha))</f>
        <v>8.4236792548475284E-2</v>
      </c>
      <c r="V520" s="8">
        <f t="shared" si="17"/>
        <v>69</v>
      </c>
    </row>
    <row r="521" spans="1:22">
      <c r="A521" s="34" t="s">
        <v>19</v>
      </c>
      <c r="B521" s="34" t="s">
        <v>64</v>
      </c>
      <c r="C521" s="5" t="s">
        <v>96</v>
      </c>
      <c r="D521" s="35" t="s">
        <v>87</v>
      </c>
      <c r="E521" s="36" t="s">
        <v>17</v>
      </c>
      <c r="F521" s="37">
        <v>50</v>
      </c>
      <c r="G521" s="38">
        <v>0.06</v>
      </c>
      <c r="H521" s="34">
        <v>0.97888123116739112</v>
      </c>
      <c r="I521" s="35">
        <v>650.68668636117206</v>
      </c>
      <c r="J521" s="35">
        <v>1.0078089401560544</v>
      </c>
      <c r="K521" s="35">
        <v>-0.35096030971806302</v>
      </c>
      <c r="L521" s="35">
        <v>0</v>
      </c>
      <c r="M521" s="35">
        <v>0</v>
      </c>
      <c r="N521" s="35">
        <v>0</v>
      </c>
      <c r="O521" s="35">
        <v>0</v>
      </c>
      <c r="P521" s="36">
        <v>12</v>
      </c>
      <c r="Q521" s="37">
        <v>69</v>
      </c>
      <c r="R521" s="36">
        <v>0</v>
      </c>
      <c r="S521" s="39">
        <f t="shared" si="16"/>
        <v>69</v>
      </c>
      <c r="T521" s="34" t="s">
        <v>29</v>
      </c>
      <c r="U521" s="12">
        <f>((alpha*(beta^speed))*(speed^ceta))</f>
        <v>251.82864612122629</v>
      </c>
      <c r="V521" s="8">
        <f t="shared" si="17"/>
        <v>69</v>
      </c>
    </row>
    <row r="522" spans="1:22">
      <c r="A522" s="34" t="s">
        <v>19</v>
      </c>
      <c r="B522" s="34" t="s">
        <v>64</v>
      </c>
      <c r="C522" s="5" t="s">
        <v>96</v>
      </c>
      <c r="D522" s="35" t="s">
        <v>87</v>
      </c>
      <c r="E522" s="36" t="s">
        <v>15</v>
      </c>
      <c r="F522" s="37">
        <v>100</v>
      </c>
      <c r="G522" s="38">
        <v>0.06</v>
      </c>
      <c r="H522" s="34">
        <v>0.98375037600522164</v>
      </c>
      <c r="I522" s="35">
        <v>-2.0613907013776739E-5</v>
      </c>
      <c r="J522" s="35">
        <v>2.7084936083411034E-3</v>
      </c>
      <c r="K522" s="35">
        <v>-0.13017410505945326</v>
      </c>
      <c r="L522" s="35">
        <v>3.1474266509944364</v>
      </c>
      <c r="M522" s="35">
        <v>0</v>
      </c>
      <c r="N522" s="35">
        <v>0</v>
      </c>
      <c r="O522" s="35">
        <v>0</v>
      </c>
      <c r="P522" s="36">
        <v>12</v>
      </c>
      <c r="Q522" s="37">
        <v>57</v>
      </c>
      <c r="R522" s="36">
        <v>14</v>
      </c>
      <c r="S522" s="39">
        <f t="shared" si="16"/>
        <v>57</v>
      </c>
      <c r="T522" s="34" t="s">
        <v>51</v>
      </c>
      <c r="U522" s="12">
        <f>(((alpha*(speed^3))+(beta*(speed^2))+(ceta*speed))+delta)</f>
        <v>0.70984711450349014</v>
      </c>
      <c r="V522" s="8">
        <f t="shared" si="17"/>
        <v>57</v>
      </c>
    </row>
    <row r="523" spans="1:22">
      <c r="A523" s="34" t="s">
        <v>19</v>
      </c>
      <c r="B523" s="34" t="s">
        <v>64</v>
      </c>
      <c r="C523" s="5" t="s">
        <v>96</v>
      </c>
      <c r="D523" s="35" t="s">
        <v>87</v>
      </c>
      <c r="E523" s="36" t="s">
        <v>16</v>
      </c>
      <c r="F523" s="37">
        <v>100</v>
      </c>
      <c r="G523" s="38">
        <v>0.06</v>
      </c>
      <c r="H523" s="34">
        <v>0.98004551617125713</v>
      </c>
      <c r="I523" s="35">
        <v>6.9626333013963206</v>
      </c>
      <c r="J523" s="35">
        <v>3.5378617932604355</v>
      </c>
      <c r="K523" s="35">
        <v>21.115101232541733</v>
      </c>
      <c r="L523" s="35">
        <v>8.4837074894550941</v>
      </c>
      <c r="M523" s="35">
        <v>-0.15584167207722061</v>
      </c>
      <c r="N523" s="35">
        <v>0</v>
      </c>
      <c r="O523" s="35">
        <v>0</v>
      </c>
      <c r="P523" s="36">
        <v>12</v>
      </c>
      <c r="Q523" s="37">
        <v>57</v>
      </c>
      <c r="R523" s="36">
        <v>10</v>
      </c>
      <c r="S523" s="39">
        <f t="shared" si="16"/>
        <v>57</v>
      </c>
      <c r="T523" s="34" t="s">
        <v>44</v>
      </c>
      <c r="U523" s="12">
        <f>(alpha+(beta/(1+EXP((((-1)*ceta)+(delta*LN(speed)))+(epsilon*speed)))))</f>
        <v>7.0099015731966388</v>
      </c>
      <c r="V523" s="8">
        <f t="shared" si="17"/>
        <v>57</v>
      </c>
    </row>
    <row r="524" spans="1:22">
      <c r="A524" s="34" t="s">
        <v>19</v>
      </c>
      <c r="B524" s="34" t="s">
        <v>64</v>
      </c>
      <c r="C524" s="5" t="s">
        <v>96</v>
      </c>
      <c r="D524" s="35" t="s">
        <v>87</v>
      </c>
      <c r="E524" s="36" t="s">
        <v>14</v>
      </c>
      <c r="F524" s="37">
        <v>100</v>
      </c>
      <c r="G524" s="38">
        <v>0.06</v>
      </c>
      <c r="H524" s="34">
        <v>0.99096460392007657</v>
      </c>
      <c r="I524" s="35">
        <v>-0.74987080389878447</v>
      </c>
      <c r="J524" s="35">
        <v>0.49501684507642013</v>
      </c>
      <c r="K524" s="35">
        <v>1.6496333622468851</v>
      </c>
      <c r="L524" s="35">
        <v>0</v>
      </c>
      <c r="M524" s="35">
        <v>0</v>
      </c>
      <c r="N524" s="35">
        <v>0</v>
      </c>
      <c r="O524" s="35">
        <v>0</v>
      </c>
      <c r="P524" s="36">
        <v>12</v>
      </c>
      <c r="Q524" s="37">
        <v>57</v>
      </c>
      <c r="R524" s="36">
        <v>2</v>
      </c>
      <c r="S524" s="39">
        <f t="shared" si="16"/>
        <v>57</v>
      </c>
      <c r="T524" s="34" t="s">
        <v>31</v>
      </c>
      <c r="U524" s="12">
        <f>((alpha+(beta*speed))^((-1)/ceta))</f>
        <v>0.13421718218999948</v>
      </c>
      <c r="V524" s="8">
        <f t="shared" si="17"/>
        <v>57</v>
      </c>
    </row>
    <row r="525" spans="1:22">
      <c r="A525" s="34" t="s">
        <v>19</v>
      </c>
      <c r="B525" s="34" t="s">
        <v>64</v>
      </c>
      <c r="C525" s="5" t="s">
        <v>96</v>
      </c>
      <c r="D525" s="35" t="s">
        <v>87</v>
      </c>
      <c r="E525" s="36" t="s">
        <v>18</v>
      </c>
      <c r="F525" s="37">
        <v>100</v>
      </c>
      <c r="G525" s="38">
        <v>0.06</v>
      </c>
      <c r="H525" s="34">
        <v>0.98205461455446297</v>
      </c>
      <c r="I525" s="35">
        <v>0.33764956004457747</v>
      </c>
      <c r="J525" s="35">
        <v>0.99786950103170835</v>
      </c>
      <c r="K525" s="35">
        <v>-0.31991668563630071</v>
      </c>
      <c r="L525" s="35">
        <v>0</v>
      </c>
      <c r="M525" s="35">
        <v>0</v>
      </c>
      <c r="N525" s="35">
        <v>0</v>
      </c>
      <c r="O525" s="35">
        <v>0</v>
      </c>
      <c r="P525" s="36">
        <v>12</v>
      </c>
      <c r="Q525" s="37">
        <v>57</v>
      </c>
      <c r="R525" s="36">
        <v>0</v>
      </c>
      <c r="S525" s="39">
        <f t="shared" si="16"/>
        <v>57</v>
      </c>
      <c r="T525" s="34" t="s">
        <v>29</v>
      </c>
      <c r="U525" s="12">
        <f>((alpha*(beta^speed))*(speed^ceta))</f>
        <v>8.2023107315967389E-2</v>
      </c>
      <c r="V525" s="8">
        <f t="shared" si="17"/>
        <v>57</v>
      </c>
    </row>
    <row r="526" spans="1:22">
      <c r="A526" s="34" t="s">
        <v>19</v>
      </c>
      <c r="B526" s="34" t="s">
        <v>64</v>
      </c>
      <c r="C526" s="5" t="s">
        <v>96</v>
      </c>
      <c r="D526" s="35" t="s">
        <v>87</v>
      </c>
      <c r="E526" s="36" t="s">
        <v>17</v>
      </c>
      <c r="F526" s="37">
        <v>100</v>
      </c>
      <c r="G526" s="38">
        <v>0.06</v>
      </c>
      <c r="H526" s="34">
        <v>0.98714687652763911</v>
      </c>
      <c r="I526" s="35">
        <v>5.7924986866311894</v>
      </c>
      <c r="J526" s="35">
        <v>2.0838624529808252</v>
      </c>
      <c r="K526" s="35">
        <v>-5.3364711559229505E-2</v>
      </c>
      <c r="L526" s="35">
        <v>0</v>
      </c>
      <c r="M526" s="35">
        <v>0</v>
      </c>
      <c r="N526" s="35">
        <v>0</v>
      </c>
      <c r="O526" s="35">
        <v>0</v>
      </c>
      <c r="P526" s="36">
        <v>12</v>
      </c>
      <c r="Q526" s="37">
        <v>57</v>
      </c>
      <c r="R526" s="36">
        <v>13</v>
      </c>
      <c r="S526" s="39">
        <f t="shared" si="16"/>
        <v>57</v>
      </c>
      <c r="T526" s="34" t="s">
        <v>50</v>
      </c>
      <c r="U526" s="12">
        <f>EXP((alpha+(beta/speed))+(ceta*LN(speed)))</f>
        <v>274.04748993686451</v>
      </c>
      <c r="V526" s="8">
        <f t="shared" si="17"/>
        <v>57</v>
      </c>
    </row>
    <row r="527" spans="1:22">
      <c r="A527" s="34" t="s">
        <v>19</v>
      </c>
      <c r="B527" s="34" t="s">
        <v>64</v>
      </c>
      <c r="C527" s="5" t="s">
        <v>97</v>
      </c>
      <c r="D527" s="35" t="s">
        <v>88</v>
      </c>
      <c r="E527" s="36" t="s">
        <v>15</v>
      </c>
      <c r="F527" s="37">
        <v>0</v>
      </c>
      <c r="G527" s="38">
        <v>0</v>
      </c>
      <c r="H527" s="34">
        <v>0.99775240175133129</v>
      </c>
      <c r="I527" s="35">
        <v>7.7995321139351592</v>
      </c>
      <c r="J527" s="35">
        <v>1.0115531271916376</v>
      </c>
      <c r="K527" s="35">
        <v>-0.9965948270888304</v>
      </c>
      <c r="L527" s="35">
        <v>0</v>
      </c>
      <c r="M527" s="35">
        <v>0</v>
      </c>
      <c r="N527" s="35">
        <v>0</v>
      </c>
      <c r="O527" s="35">
        <v>0</v>
      </c>
      <c r="P527" s="36">
        <v>12</v>
      </c>
      <c r="Q527" s="37">
        <v>86</v>
      </c>
      <c r="R527" s="36">
        <v>0</v>
      </c>
      <c r="S527" s="39">
        <f t="shared" si="16"/>
        <v>86</v>
      </c>
      <c r="T527" s="34" t="s">
        <v>29</v>
      </c>
      <c r="U527" s="12">
        <f>((alpha*(beta^speed))*(speed^ceta))</f>
        <v>0.24727792394641548</v>
      </c>
      <c r="V527" s="8">
        <f t="shared" si="17"/>
        <v>86</v>
      </c>
    </row>
    <row r="528" spans="1:22">
      <c r="A528" s="34" t="s">
        <v>19</v>
      </c>
      <c r="B528" s="34" t="s">
        <v>64</v>
      </c>
      <c r="C528" s="5" t="s">
        <v>97</v>
      </c>
      <c r="D528" s="35" t="s">
        <v>88</v>
      </c>
      <c r="E528" s="36" t="s">
        <v>16</v>
      </c>
      <c r="F528" s="37">
        <v>0</v>
      </c>
      <c r="G528" s="38">
        <v>0</v>
      </c>
      <c r="H528" s="34">
        <v>0.96350210814377091</v>
      </c>
      <c r="I528" s="35">
        <v>19.432220888873324</v>
      </c>
      <c r="J528" s="35">
        <v>1.0187783916560857</v>
      </c>
      <c r="K528" s="35">
        <v>-0.89470139340538479</v>
      </c>
      <c r="L528" s="35">
        <v>0</v>
      </c>
      <c r="M528" s="35">
        <v>0</v>
      </c>
      <c r="N528" s="35">
        <v>0</v>
      </c>
      <c r="O528" s="35">
        <v>0</v>
      </c>
      <c r="P528" s="36">
        <v>12</v>
      </c>
      <c r="Q528" s="37">
        <v>86</v>
      </c>
      <c r="R528" s="36">
        <v>0</v>
      </c>
      <c r="S528" s="39">
        <f t="shared" si="16"/>
        <v>86</v>
      </c>
      <c r="T528" s="34" t="s">
        <v>29</v>
      </c>
      <c r="U528" s="12">
        <f>((alpha*(beta^speed))*(speed^ceta))</f>
        <v>1.7888763683998727</v>
      </c>
      <c r="V528" s="8">
        <f t="shared" si="17"/>
        <v>86</v>
      </c>
    </row>
    <row r="529" spans="1:28">
      <c r="A529" s="34" t="s">
        <v>19</v>
      </c>
      <c r="B529" s="34" t="s">
        <v>64</v>
      </c>
      <c r="C529" s="5" t="s">
        <v>97</v>
      </c>
      <c r="D529" s="35" t="s">
        <v>88</v>
      </c>
      <c r="E529" s="36" t="s">
        <v>14</v>
      </c>
      <c r="F529" s="37">
        <v>0</v>
      </c>
      <c r="G529" s="38">
        <v>0</v>
      </c>
      <c r="H529" s="34">
        <v>0.97492733322575054</v>
      </c>
      <c r="I529" s="35">
        <v>10.086801745035118</v>
      </c>
      <c r="J529" s="35">
        <v>1.2997838284641925</v>
      </c>
      <c r="K529" s="35">
        <v>-7.6316894008954606E-3</v>
      </c>
      <c r="L529" s="35">
        <v>0</v>
      </c>
      <c r="M529" s="35">
        <v>0</v>
      </c>
      <c r="N529" s="35">
        <v>0</v>
      </c>
      <c r="O529" s="35">
        <v>0</v>
      </c>
      <c r="P529" s="36">
        <v>12</v>
      </c>
      <c r="Q529" s="37">
        <v>86</v>
      </c>
      <c r="R529" s="36">
        <v>5</v>
      </c>
      <c r="S529" s="39">
        <f t="shared" si="16"/>
        <v>86</v>
      </c>
      <c r="T529" s="34" t="s">
        <v>36</v>
      </c>
      <c r="U529" s="12">
        <f>(1/(((ceta*(speed^2))+(beta*speed))+alpha))</f>
        <v>1.5284855557023443E-2</v>
      </c>
      <c r="V529" s="8">
        <f t="shared" si="17"/>
        <v>86</v>
      </c>
      <c r="AB529" s="41"/>
    </row>
    <row r="530" spans="1:28">
      <c r="A530" s="34" t="s">
        <v>19</v>
      </c>
      <c r="B530" s="34" t="s">
        <v>64</v>
      </c>
      <c r="C530" s="5" t="s">
        <v>97</v>
      </c>
      <c r="D530" s="35" t="s">
        <v>88</v>
      </c>
      <c r="E530" s="36" t="s">
        <v>18</v>
      </c>
      <c r="F530" s="37">
        <v>0</v>
      </c>
      <c r="G530" s="38">
        <v>0</v>
      </c>
      <c r="H530" s="34">
        <v>0.96285072507294567</v>
      </c>
      <c r="I530" s="35">
        <v>25.404543477780287</v>
      </c>
      <c r="J530" s="35">
        <v>2.0017600244231062</v>
      </c>
      <c r="K530" s="35">
        <v>-1.7299405735545167E-2</v>
      </c>
      <c r="L530" s="35">
        <v>0</v>
      </c>
      <c r="M530" s="35">
        <v>0</v>
      </c>
      <c r="N530" s="35">
        <v>0</v>
      </c>
      <c r="O530" s="35">
        <v>0</v>
      </c>
      <c r="P530" s="36">
        <v>12</v>
      </c>
      <c r="Q530" s="37">
        <v>86</v>
      </c>
      <c r="R530" s="36">
        <v>5</v>
      </c>
      <c r="S530" s="39">
        <f t="shared" si="16"/>
        <v>86</v>
      </c>
      <c r="T530" s="34" t="s">
        <v>36</v>
      </c>
      <c r="U530" s="12">
        <f>(1/(((ceta*(speed^2))+(beta*speed))+alpha))</f>
        <v>1.4365855078826871E-2</v>
      </c>
      <c r="V530" s="8">
        <f t="shared" si="17"/>
        <v>86</v>
      </c>
      <c r="AB530" s="41"/>
    </row>
    <row r="531" spans="1:28">
      <c r="A531" s="34" t="s">
        <v>19</v>
      </c>
      <c r="B531" s="34" t="s">
        <v>64</v>
      </c>
      <c r="C531" s="5" t="s">
        <v>97</v>
      </c>
      <c r="D531" s="35" t="s">
        <v>88</v>
      </c>
      <c r="E531" s="36" t="s">
        <v>17</v>
      </c>
      <c r="F531" s="37">
        <v>0</v>
      </c>
      <c r="G531" s="38">
        <v>0</v>
      </c>
      <c r="H531" s="34">
        <v>0.93518476780904536</v>
      </c>
      <c r="I531" s="35">
        <v>-1.8832589117969087E-4</v>
      </c>
      <c r="J531" s="35">
        <v>5.2658791827269007E-2</v>
      </c>
      <c r="K531" s="35">
        <v>-3.8389237303860173</v>
      </c>
      <c r="L531" s="35">
        <v>167.15343765189249</v>
      </c>
      <c r="M531" s="35">
        <v>0</v>
      </c>
      <c r="N531" s="35">
        <v>0</v>
      </c>
      <c r="O531" s="35">
        <v>0</v>
      </c>
      <c r="P531" s="36">
        <v>12</v>
      </c>
      <c r="Q531" s="37">
        <v>86</v>
      </c>
      <c r="R531" s="36">
        <v>14</v>
      </c>
      <c r="S531" s="39">
        <f t="shared" si="16"/>
        <v>86</v>
      </c>
      <c r="T531" s="34" t="s">
        <v>51</v>
      </c>
      <c r="U531" s="12">
        <f>(((alpha*(speed^3))+(beta*(speed^2))+(ceta*speed))+delta)</f>
        <v>106.68460815298715</v>
      </c>
      <c r="V531" s="8">
        <f t="shared" si="17"/>
        <v>86</v>
      </c>
    </row>
    <row r="532" spans="1:28">
      <c r="A532" s="34" t="s">
        <v>19</v>
      </c>
      <c r="B532" s="34" t="s">
        <v>64</v>
      </c>
      <c r="C532" s="5" t="s">
        <v>97</v>
      </c>
      <c r="D532" s="35" t="s">
        <v>88</v>
      </c>
      <c r="E532" s="36" t="s">
        <v>15</v>
      </c>
      <c r="F532" s="37">
        <v>50</v>
      </c>
      <c r="G532" s="38">
        <v>0</v>
      </c>
      <c r="H532" s="34">
        <v>0.99779050288236226</v>
      </c>
      <c r="I532" s="35">
        <v>8.0727294908957976</v>
      </c>
      <c r="J532" s="35">
        <v>1.0123149254839177</v>
      </c>
      <c r="K532" s="35">
        <v>-1.009351116747929</v>
      </c>
      <c r="L532" s="35">
        <v>0</v>
      </c>
      <c r="M532" s="35">
        <v>0</v>
      </c>
      <c r="N532" s="35">
        <v>0</v>
      </c>
      <c r="O532" s="35">
        <v>0</v>
      </c>
      <c r="P532" s="36">
        <v>12</v>
      </c>
      <c r="Q532" s="37">
        <v>86</v>
      </c>
      <c r="R532" s="36">
        <v>0</v>
      </c>
      <c r="S532" s="39">
        <f t="shared" si="16"/>
        <v>86</v>
      </c>
      <c r="T532" s="34" t="s">
        <v>29</v>
      </c>
      <c r="U532" s="12">
        <f>((alpha*(beta^speed))*(speed^ceta))</f>
        <v>0.25797479505569254</v>
      </c>
      <c r="V532" s="8">
        <f t="shared" si="17"/>
        <v>86</v>
      </c>
    </row>
    <row r="533" spans="1:28">
      <c r="A533" s="34" t="s">
        <v>19</v>
      </c>
      <c r="B533" s="34" t="s">
        <v>64</v>
      </c>
      <c r="C533" s="5" t="s">
        <v>97</v>
      </c>
      <c r="D533" s="35" t="s">
        <v>88</v>
      </c>
      <c r="E533" s="36" t="s">
        <v>16</v>
      </c>
      <c r="F533" s="37">
        <v>50</v>
      </c>
      <c r="G533" s="38">
        <v>0</v>
      </c>
      <c r="H533" s="34">
        <v>0.95611848193801929</v>
      </c>
      <c r="I533" s="35">
        <v>18.785723020682191</v>
      </c>
      <c r="J533" s="35">
        <v>1.0167064713769294</v>
      </c>
      <c r="K533" s="35">
        <v>-0.83760223367641085</v>
      </c>
      <c r="L533" s="35">
        <v>0</v>
      </c>
      <c r="M533" s="35">
        <v>0</v>
      </c>
      <c r="N533" s="35">
        <v>0</v>
      </c>
      <c r="O533" s="35">
        <v>0</v>
      </c>
      <c r="P533" s="36">
        <v>12</v>
      </c>
      <c r="Q533" s="37">
        <v>86</v>
      </c>
      <c r="R533" s="36">
        <v>0</v>
      </c>
      <c r="S533" s="39">
        <f t="shared" si="16"/>
        <v>86</v>
      </c>
      <c r="T533" s="34" t="s">
        <v>29</v>
      </c>
      <c r="U533" s="12">
        <f>((alpha*(beta^speed))*(speed^ceta))</f>
        <v>1.8720103586129702</v>
      </c>
      <c r="V533" s="8">
        <f t="shared" si="17"/>
        <v>86</v>
      </c>
    </row>
    <row r="534" spans="1:28">
      <c r="A534" s="34" t="s">
        <v>19</v>
      </c>
      <c r="B534" s="34" t="s">
        <v>64</v>
      </c>
      <c r="C534" s="5" t="s">
        <v>97</v>
      </c>
      <c r="D534" s="35" t="s">
        <v>88</v>
      </c>
      <c r="E534" s="36" t="s">
        <v>14</v>
      </c>
      <c r="F534" s="37">
        <v>50</v>
      </c>
      <c r="G534" s="38">
        <v>0</v>
      </c>
      <c r="H534" s="34">
        <v>0.97640216831796545</v>
      </c>
      <c r="I534" s="35">
        <v>10.417306281379854</v>
      </c>
      <c r="J534" s="35">
        <v>1.2633182457105716</v>
      </c>
      <c r="K534" s="35">
        <v>-8.0379861543426051E-3</v>
      </c>
      <c r="L534" s="35">
        <v>0</v>
      </c>
      <c r="M534" s="35">
        <v>0</v>
      </c>
      <c r="N534" s="35">
        <v>0</v>
      </c>
      <c r="O534" s="35">
        <v>0</v>
      </c>
      <c r="P534" s="36">
        <v>12</v>
      </c>
      <c r="Q534" s="37">
        <v>86</v>
      </c>
      <c r="R534" s="36">
        <v>5</v>
      </c>
      <c r="S534" s="39">
        <f t="shared" si="16"/>
        <v>86</v>
      </c>
      <c r="T534" s="34" t="s">
        <v>36</v>
      </c>
      <c r="U534" s="12">
        <f>(1/(((ceta*(speed^2))+(beta*speed))+alpha))</f>
        <v>1.677465917841069E-2</v>
      </c>
      <c r="V534" s="8">
        <f t="shared" si="17"/>
        <v>86</v>
      </c>
      <c r="AB534" s="41"/>
    </row>
    <row r="535" spans="1:28">
      <c r="A535" s="34" t="s">
        <v>19</v>
      </c>
      <c r="B535" s="34" t="s">
        <v>64</v>
      </c>
      <c r="C535" s="5" t="s">
        <v>97</v>
      </c>
      <c r="D535" s="35" t="s">
        <v>88</v>
      </c>
      <c r="E535" s="36" t="s">
        <v>18</v>
      </c>
      <c r="F535" s="37">
        <v>50</v>
      </c>
      <c r="G535" s="38">
        <v>0</v>
      </c>
      <c r="H535" s="34">
        <v>0.96134285709667444</v>
      </c>
      <c r="I535" s="35">
        <v>23.840165659873271</v>
      </c>
      <c r="J535" s="35">
        <v>1.7830783136585511</v>
      </c>
      <c r="K535" s="35">
        <v>-1.4732389577515461E-2</v>
      </c>
      <c r="L535" s="35">
        <v>0</v>
      </c>
      <c r="M535" s="35">
        <v>0</v>
      </c>
      <c r="N535" s="35">
        <v>0</v>
      </c>
      <c r="O535" s="35">
        <v>0</v>
      </c>
      <c r="P535" s="36">
        <v>12</v>
      </c>
      <c r="Q535" s="37">
        <v>86</v>
      </c>
      <c r="R535" s="36">
        <v>5</v>
      </c>
      <c r="S535" s="39">
        <f t="shared" si="16"/>
        <v>86</v>
      </c>
      <c r="T535" s="34" t="s">
        <v>36</v>
      </c>
      <c r="U535" s="12">
        <f>(1/(((ceta*(speed^2))+(beta*speed))+alpha))</f>
        <v>1.4657566848307262E-2</v>
      </c>
      <c r="V535" s="8">
        <f t="shared" si="17"/>
        <v>86</v>
      </c>
      <c r="AB535" s="41"/>
    </row>
    <row r="536" spans="1:28">
      <c r="A536" s="34" t="s">
        <v>19</v>
      </c>
      <c r="B536" s="34" t="s">
        <v>64</v>
      </c>
      <c r="C536" s="5" t="s">
        <v>97</v>
      </c>
      <c r="D536" s="35" t="s">
        <v>88</v>
      </c>
      <c r="E536" s="36" t="s">
        <v>17</v>
      </c>
      <c r="F536" s="37">
        <v>50</v>
      </c>
      <c r="G536" s="38">
        <v>0</v>
      </c>
      <c r="H536" s="34">
        <v>0.92470785580702419</v>
      </c>
      <c r="I536" s="35">
        <v>-1.9390450046059024E-4</v>
      </c>
      <c r="J536" s="35">
        <v>5.4177804949840182E-2</v>
      </c>
      <c r="K536" s="35">
        <v>-4.030085741121594</v>
      </c>
      <c r="L536" s="35">
        <v>181.55830710579505</v>
      </c>
      <c r="M536" s="35">
        <v>0</v>
      </c>
      <c r="N536" s="35">
        <v>0</v>
      </c>
      <c r="O536" s="35">
        <v>0</v>
      </c>
      <c r="P536" s="36">
        <v>12</v>
      </c>
      <c r="Q536" s="37">
        <v>86</v>
      </c>
      <c r="R536" s="36">
        <v>14</v>
      </c>
      <c r="S536" s="39">
        <f t="shared" si="16"/>
        <v>86</v>
      </c>
      <c r="T536" s="34" t="s">
        <v>51</v>
      </c>
      <c r="U536" s="12">
        <f>(((alpha*(speed^3))+(beta*(speed^2))+(ceta*speed))+delta)</f>
        <v>112.33585783339475</v>
      </c>
      <c r="V536" s="8">
        <f t="shared" si="17"/>
        <v>86</v>
      </c>
    </row>
    <row r="537" spans="1:28">
      <c r="A537" s="34" t="s">
        <v>19</v>
      </c>
      <c r="B537" s="34" t="s">
        <v>64</v>
      </c>
      <c r="C537" s="5" t="s">
        <v>97</v>
      </c>
      <c r="D537" s="35" t="s">
        <v>88</v>
      </c>
      <c r="E537" s="36" t="s">
        <v>15</v>
      </c>
      <c r="F537" s="37">
        <v>100</v>
      </c>
      <c r="G537" s="38">
        <v>0</v>
      </c>
      <c r="H537" s="34">
        <v>0.9971532146372587</v>
      </c>
      <c r="I537" s="35">
        <v>7.5925576044622352</v>
      </c>
      <c r="J537" s="35">
        <v>1.0117012722311731</v>
      </c>
      <c r="K537" s="35">
        <v>-0.97706678817954529</v>
      </c>
      <c r="L537" s="35">
        <v>0</v>
      </c>
      <c r="M537" s="35">
        <v>0</v>
      </c>
      <c r="N537" s="35">
        <v>0</v>
      </c>
      <c r="O537" s="35">
        <v>0</v>
      </c>
      <c r="P537" s="36">
        <v>12</v>
      </c>
      <c r="Q537" s="37">
        <v>86</v>
      </c>
      <c r="R537" s="36">
        <v>0</v>
      </c>
      <c r="S537" s="39">
        <f t="shared" si="16"/>
        <v>86</v>
      </c>
      <c r="T537" s="34" t="s">
        <v>29</v>
      </c>
      <c r="U537" s="12">
        <f>((alpha*(beta^speed))*(speed^ceta))</f>
        <v>0.26592022771058582</v>
      </c>
      <c r="V537" s="8">
        <f t="shared" si="17"/>
        <v>86</v>
      </c>
    </row>
    <row r="538" spans="1:28">
      <c r="A538" s="34" t="s">
        <v>19</v>
      </c>
      <c r="B538" s="34" t="s">
        <v>64</v>
      </c>
      <c r="C538" s="5" t="s">
        <v>97</v>
      </c>
      <c r="D538" s="35" t="s">
        <v>88</v>
      </c>
      <c r="E538" s="36" t="s">
        <v>16</v>
      </c>
      <c r="F538" s="37">
        <v>100</v>
      </c>
      <c r="G538" s="38">
        <v>0</v>
      </c>
      <c r="H538" s="34">
        <v>0.94821229679631802</v>
      </c>
      <c r="I538" s="35">
        <v>1.8201556951393132</v>
      </c>
      <c r="J538" s="35">
        <v>8.8875752397800678</v>
      </c>
      <c r="K538" s="35">
        <v>-1.6914783072970894</v>
      </c>
      <c r="L538" s="35">
        <v>-0.85465765659300563</v>
      </c>
      <c r="M538" s="35">
        <v>0.18572394055099747</v>
      </c>
      <c r="N538" s="35">
        <v>0</v>
      </c>
      <c r="O538" s="35">
        <v>0</v>
      </c>
      <c r="P538" s="36">
        <v>12</v>
      </c>
      <c r="Q538" s="37">
        <v>86</v>
      </c>
      <c r="R538" s="36">
        <v>10</v>
      </c>
      <c r="S538" s="39">
        <f t="shared" si="16"/>
        <v>86</v>
      </c>
      <c r="T538" s="34" t="s">
        <v>44</v>
      </c>
      <c r="U538" s="12">
        <f>(alpha+(beta/(1+EXP((((-1)*ceta)+(delta*LN(speed)))+(epsilon*speed)))))</f>
        <v>1.8201642232571629</v>
      </c>
      <c r="V538" s="8">
        <f t="shared" si="17"/>
        <v>86</v>
      </c>
    </row>
    <row r="539" spans="1:28">
      <c r="A539" s="34" t="s">
        <v>19</v>
      </c>
      <c r="B539" s="34" t="s">
        <v>64</v>
      </c>
      <c r="C539" s="5" t="s">
        <v>97</v>
      </c>
      <c r="D539" s="35" t="s">
        <v>88</v>
      </c>
      <c r="E539" s="36" t="s">
        <v>14</v>
      </c>
      <c r="F539" s="37">
        <v>100</v>
      </c>
      <c r="G539" s="38">
        <v>0</v>
      </c>
      <c r="H539" s="34">
        <v>0.97581039547497039</v>
      </c>
      <c r="I539" s="35">
        <v>11.408027321636419</v>
      </c>
      <c r="J539" s="35">
        <v>1.1539104798360191</v>
      </c>
      <c r="K539" s="35">
        <v>-7.400417999130251E-3</v>
      </c>
      <c r="L539" s="35">
        <v>0</v>
      </c>
      <c r="M539" s="35">
        <v>0</v>
      </c>
      <c r="N539" s="35">
        <v>0</v>
      </c>
      <c r="O539" s="35">
        <v>0</v>
      </c>
      <c r="P539" s="36">
        <v>12</v>
      </c>
      <c r="Q539" s="37">
        <v>86</v>
      </c>
      <c r="R539" s="36">
        <v>5</v>
      </c>
      <c r="S539" s="39">
        <f t="shared" si="16"/>
        <v>86</v>
      </c>
      <c r="T539" s="34" t="s">
        <v>36</v>
      </c>
      <c r="U539" s="12">
        <f>(1/(((ceta*(speed^2))+(beta*speed))+alpha))</f>
        <v>1.7885620256769614E-2</v>
      </c>
      <c r="V539" s="8">
        <f t="shared" si="17"/>
        <v>86</v>
      </c>
      <c r="AB539" s="41"/>
    </row>
    <row r="540" spans="1:28">
      <c r="A540" s="34" t="s">
        <v>19</v>
      </c>
      <c r="B540" s="34" t="s">
        <v>64</v>
      </c>
      <c r="C540" s="5" t="s">
        <v>97</v>
      </c>
      <c r="D540" s="35" t="s">
        <v>88</v>
      </c>
      <c r="E540" s="36" t="s">
        <v>18</v>
      </c>
      <c r="F540" s="37">
        <v>100</v>
      </c>
      <c r="G540" s="38">
        <v>0</v>
      </c>
      <c r="H540" s="34">
        <v>0.96209589464388456</v>
      </c>
      <c r="I540" s="35">
        <v>8.5643670165792593E-2</v>
      </c>
      <c r="J540" s="35">
        <v>-0.49226687508301636</v>
      </c>
      <c r="K540" s="35">
        <v>1.0854181496769215E-6</v>
      </c>
      <c r="L540" s="35">
        <v>1.8753728195483084</v>
      </c>
      <c r="M540" s="35">
        <v>0</v>
      </c>
      <c r="N540" s="35">
        <v>0</v>
      </c>
      <c r="O540" s="35">
        <v>0</v>
      </c>
      <c r="P540" s="36">
        <v>12</v>
      </c>
      <c r="Q540" s="37">
        <v>86</v>
      </c>
      <c r="R540" s="36">
        <v>1</v>
      </c>
      <c r="S540" s="39">
        <f t="shared" si="16"/>
        <v>86</v>
      </c>
      <c r="T540" s="34" t="s">
        <v>30</v>
      </c>
      <c r="U540" s="12">
        <f>((alpha*(speed^beta))+(ceta*(speed^delta)))</f>
        <v>1.4166750952143788E-2</v>
      </c>
      <c r="V540" s="8">
        <f t="shared" si="17"/>
        <v>86</v>
      </c>
      <c r="AB540" s="41"/>
    </row>
    <row r="541" spans="1:28">
      <c r="A541" s="34" t="s">
        <v>19</v>
      </c>
      <c r="B541" s="34" t="s">
        <v>64</v>
      </c>
      <c r="C541" s="5" t="s">
        <v>97</v>
      </c>
      <c r="D541" s="35" t="s">
        <v>88</v>
      </c>
      <c r="E541" s="36" t="s">
        <v>17</v>
      </c>
      <c r="F541" s="37">
        <v>100</v>
      </c>
      <c r="G541" s="38">
        <v>0</v>
      </c>
      <c r="H541" s="34">
        <v>0.91633231941962623</v>
      </c>
      <c r="I541" s="35">
        <v>-1.956330321521888E-4</v>
      </c>
      <c r="J541" s="35">
        <v>5.4925256236891998E-2</v>
      </c>
      <c r="K541" s="35">
        <v>-4.18230449277607</v>
      </c>
      <c r="L541" s="35">
        <v>195.77291164820832</v>
      </c>
      <c r="M541" s="35">
        <v>0</v>
      </c>
      <c r="N541" s="35">
        <v>0</v>
      </c>
      <c r="O541" s="35">
        <v>0</v>
      </c>
      <c r="P541" s="36">
        <v>12</v>
      </c>
      <c r="Q541" s="37">
        <v>86</v>
      </c>
      <c r="R541" s="36">
        <v>14</v>
      </c>
      <c r="S541" s="39">
        <f t="shared" si="16"/>
        <v>86</v>
      </c>
      <c r="T541" s="34" t="s">
        <v>51</v>
      </c>
      <c r="U541" s="12">
        <f>(((alpha*(speed^3))+(beta*(speed^2))+(ceta*speed))+delta)</f>
        <v>117.88835649892695</v>
      </c>
      <c r="V541" s="8">
        <f t="shared" si="17"/>
        <v>86</v>
      </c>
    </row>
    <row r="542" spans="1:28">
      <c r="A542" s="34" t="s">
        <v>19</v>
      </c>
      <c r="B542" s="34" t="s">
        <v>64</v>
      </c>
      <c r="C542" s="5" t="s">
        <v>97</v>
      </c>
      <c r="D542" s="35" t="s">
        <v>88</v>
      </c>
      <c r="E542" s="36" t="s">
        <v>15</v>
      </c>
      <c r="F542" s="37">
        <v>0</v>
      </c>
      <c r="G542" s="38">
        <v>-0.06</v>
      </c>
      <c r="H542" s="34">
        <v>0.98790987103374894</v>
      </c>
      <c r="I542" s="35">
        <v>-1.3964252132969695E-3</v>
      </c>
      <c r="J542" s="35">
        <v>-1.4731670704194706</v>
      </c>
      <c r="K542" s="35">
        <v>0.2316995436216891</v>
      </c>
      <c r="L542" s="35">
        <v>0.67924432442604832</v>
      </c>
      <c r="M542" s="35">
        <v>0</v>
      </c>
      <c r="N542" s="35">
        <v>0</v>
      </c>
      <c r="O542" s="35">
        <v>0</v>
      </c>
      <c r="P542" s="36">
        <v>12</v>
      </c>
      <c r="Q542" s="37">
        <v>86</v>
      </c>
      <c r="R542" s="36">
        <v>8</v>
      </c>
      <c r="S542" s="39">
        <f t="shared" si="16"/>
        <v>86</v>
      </c>
      <c r="T542" s="34" t="s">
        <v>40</v>
      </c>
      <c r="U542" s="12">
        <f>(alpha-(beta*EXP(((-1)*ceta)*(speed^delta))))</f>
        <v>1.1041268517225408E-2</v>
      </c>
      <c r="V542" s="8">
        <f t="shared" si="17"/>
        <v>86</v>
      </c>
    </row>
    <row r="543" spans="1:28">
      <c r="A543" s="34" t="s">
        <v>19</v>
      </c>
      <c r="B543" s="34" t="s">
        <v>64</v>
      </c>
      <c r="C543" s="5" t="s">
        <v>97</v>
      </c>
      <c r="D543" s="35" t="s">
        <v>88</v>
      </c>
      <c r="E543" s="36" t="s">
        <v>16</v>
      </c>
      <c r="F543" s="37">
        <v>0</v>
      </c>
      <c r="G543" s="38">
        <v>-0.06</v>
      </c>
      <c r="H543" s="34">
        <v>0.98091962232338381</v>
      </c>
      <c r="I543" s="35">
        <v>-4.7397677876071409E-2</v>
      </c>
      <c r="J543" s="35">
        <v>1.9474023245281786</v>
      </c>
      <c r="K543" s="35">
        <v>5.6336824177429534</v>
      </c>
      <c r="L543" s="35">
        <v>2.125082440160365</v>
      </c>
      <c r="M543" s="35">
        <v>-8.8457521944868105E-3</v>
      </c>
      <c r="N543" s="35">
        <v>0</v>
      </c>
      <c r="O543" s="35">
        <v>0</v>
      </c>
      <c r="P543" s="36">
        <v>12</v>
      </c>
      <c r="Q543" s="37">
        <v>86</v>
      </c>
      <c r="R543" s="36">
        <v>10</v>
      </c>
      <c r="S543" s="39">
        <f t="shared" si="16"/>
        <v>86</v>
      </c>
      <c r="T543" s="34" t="s">
        <v>44</v>
      </c>
      <c r="U543" s="12">
        <f>(alpha+(beta/(1+EXP((((-1)*ceta)+(delta*LN(speed)))+(epsilon*speed)))))</f>
        <v>3.887399829907498E-2</v>
      </c>
      <c r="V543" s="8">
        <f t="shared" si="17"/>
        <v>86</v>
      </c>
    </row>
    <row r="544" spans="1:28">
      <c r="A544" s="34" t="s">
        <v>19</v>
      </c>
      <c r="B544" s="34" t="s">
        <v>64</v>
      </c>
      <c r="C544" s="5" t="s">
        <v>97</v>
      </c>
      <c r="D544" s="35" t="s">
        <v>88</v>
      </c>
      <c r="E544" s="36" t="s">
        <v>14</v>
      </c>
      <c r="F544" s="37">
        <v>0</v>
      </c>
      <c r="G544" s="38">
        <v>-0.06</v>
      </c>
      <c r="H544" s="34">
        <v>0.98733762742678022</v>
      </c>
      <c r="I544" s="35">
        <v>2.3305344601980122</v>
      </c>
      <c r="J544" s="35">
        <v>3.6961772581167715E-2</v>
      </c>
      <c r="K544" s="35">
        <v>0.27485984253640539</v>
      </c>
      <c r="L544" s="35">
        <v>0</v>
      </c>
      <c r="M544" s="35">
        <v>0</v>
      </c>
      <c r="N544" s="35">
        <v>0</v>
      </c>
      <c r="O544" s="35">
        <v>0</v>
      </c>
      <c r="P544" s="36">
        <v>12</v>
      </c>
      <c r="Q544" s="37">
        <v>86</v>
      </c>
      <c r="R544" s="36">
        <v>2</v>
      </c>
      <c r="S544" s="39">
        <f t="shared" si="16"/>
        <v>86</v>
      </c>
      <c r="T544" s="34" t="s">
        <v>31</v>
      </c>
      <c r="U544" s="12">
        <f>((alpha+(beta*speed))^((-1)/ceta))</f>
        <v>2.0125420280867161E-3</v>
      </c>
      <c r="V544" s="8">
        <f t="shared" si="17"/>
        <v>86</v>
      </c>
      <c r="AB544" s="41"/>
    </row>
    <row r="545" spans="1:28">
      <c r="A545" s="34" t="s">
        <v>19</v>
      </c>
      <c r="B545" s="34" t="s">
        <v>64</v>
      </c>
      <c r="C545" s="5" t="s">
        <v>97</v>
      </c>
      <c r="D545" s="35" t="s">
        <v>88</v>
      </c>
      <c r="E545" s="36" t="s">
        <v>18</v>
      </c>
      <c r="F545" s="37">
        <v>0</v>
      </c>
      <c r="G545" s="38">
        <v>-0.06</v>
      </c>
      <c r="H545" s="34">
        <v>0.98674107512853115</v>
      </c>
      <c r="I545" s="35">
        <v>0.18807211605525098</v>
      </c>
      <c r="J545" s="35">
        <v>-10.944345842751726</v>
      </c>
      <c r="K545" s="35">
        <v>-1.4818028680922442</v>
      </c>
      <c r="L545" s="35">
        <v>0</v>
      </c>
      <c r="M545" s="35">
        <v>0</v>
      </c>
      <c r="N545" s="35">
        <v>0</v>
      </c>
      <c r="O545" s="35">
        <v>0</v>
      </c>
      <c r="P545" s="36">
        <v>12</v>
      </c>
      <c r="Q545" s="37">
        <v>86</v>
      </c>
      <c r="R545" s="36">
        <v>13</v>
      </c>
      <c r="S545" s="39">
        <f t="shared" si="16"/>
        <v>86</v>
      </c>
      <c r="T545" s="34" t="s">
        <v>50</v>
      </c>
      <c r="U545" s="12">
        <f>EXP((alpha+(beta/speed))+(ceta*LN(speed)))</f>
        <v>1.444990808420039E-3</v>
      </c>
      <c r="V545" s="8">
        <f t="shared" si="17"/>
        <v>86</v>
      </c>
      <c r="AB545" s="41"/>
    </row>
    <row r="546" spans="1:28">
      <c r="A546" s="34" t="s">
        <v>19</v>
      </c>
      <c r="B546" s="34" t="s">
        <v>64</v>
      </c>
      <c r="C546" s="5" t="s">
        <v>97</v>
      </c>
      <c r="D546" s="35" t="s">
        <v>88</v>
      </c>
      <c r="E546" s="36" t="s">
        <v>17</v>
      </c>
      <c r="F546" s="37">
        <v>0</v>
      </c>
      <c r="G546" s="38">
        <v>-0.06</v>
      </c>
      <c r="H546" s="34">
        <v>0.96723157458263831</v>
      </c>
      <c r="I546" s="35">
        <v>11.331201038790974</v>
      </c>
      <c r="J546" s="35">
        <v>-21.732867069133512</v>
      </c>
      <c r="K546" s="35">
        <v>-2.2544300320831945</v>
      </c>
      <c r="L546" s="35">
        <v>0</v>
      </c>
      <c r="M546" s="35">
        <v>0</v>
      </c>
      <c r="N546" s="35">
        <v>0</v>
      </c>
      <c r="O546" s="35">
        <v>0</v>
      </c>
      <c r="P546" s="36">
        <v>12</v>
      </c>
      <c r="Q546" s="37">
        <v>86</v>
      </c>
      <c r="R546" s="36">
        <v>13</v>
      </c>
      <c r="S546" s="39">
        <f t="shared" si="16"/>
        <v>86</v>
      </c>
      <c r="T546" s="34" t="s">
        <v>50</v>
      </c>
      <c r="U546" s="12">
        <f>EXP((alpha+(beta/speed))+(ceta*LN(speed)))</f>
        <v>2.8192727571917371</v>
      </c>
      <c r="V546" s="8">
        <f t="shared" si="17"/>
        <v>86</v>
      </c>
    </row>
    <row r="547" spans="1:28">
      <c r="A547" s="34" t="s">
        <v>19</v>
      </c>
      <c r="B547" s="34" t="s">
        <v>64</v>
      </c>
      <c r="C547" s="5" t="s">
        <v>97</v>
      </c>
      <c r="D547" s="35" t="s">
        <v>88</v>
      </c>
      <c r="E547" s="36" t="s">
        <v>15</v>
      </c>
      <c r="F547" s="37">
        <v>50</v>
      </c>
      <c r="G547" s="38">
        <v>-0.06</v>
      </c>
      <c r="H547" s="34">
        <v>0.98676085277962144</v>
      </c>
      <c r="I547" s="35">
        <v>-8.887268562752371E-3</v>
      </c>
      <c r="J547" s="35">
        <v>-1.1662092405381108</v>
      </c>
      <c r="K547" s="35">
        <v>0.16647774335589238</v>
      </c>
      <c r="L547" s="35">
        <v>0.74690159295196301</v>
      </c>
      <c r="M547" s="35">
        <v>0</v>
      </c>
      <c r="N547" s="35">
        <v>0</v>
      </c>
      <c r="O547" s="35">
        <v>0</v>
      </c>
      <c r="P547" s="36">
        <v>12</v>
      </c>
      <c r="Q547" s="37">
        <v>86</v>
      </c>
      <c r="R547" s="36">
        <v>8</v>
      </c>
      <c r="S547" s="39">
        <f t="shared" si="16"/>
        <v>86</v>
      </c>
      <c r="T547" s="34" t="s">
        <v>40</v>
      </c>
      <c r="U547" s="12">
        <f>(alpha-(beta*EXP(((-1)*ceta)*(speed^delta))))</f>
        <v>2.4095805534545701E-3</v>
      </c>
      <c r="V547" s="8">
        <f t="shared" si="17"/>
        <v>86</v>
      </c>
    </row>
    <row r="548" spans="1:28">
      <c r="A548" s="34" t="s">
        <v>19</v>
      </c>
      <c r="B548" s="34" t="s">
        <v>64</v>
      </c>
      <c r="C548" s="5" t="s">
        <v>97</v>
      </c>
      <c r="D548" s="35" t="s">
        <v>88</v>
      </c>
      <c r="E548" s="36" t="s">
        <v>16</v>
      </c>
      <c r="F548" s="37">
        <v>50</v>
      </c>
      <c r="G548" s="38">
        <v>-0.06</v>
      </c>
      <c r="H548" s="34">
        <v>0.97797427609923882</v>
      </c>
      <c r="I548" s="35">
        <v>-7.0558469455914194E-2</v>
      </c>
      <c r="J548" s="35">
        <v>1.6914198685360928</v>
      </c>
      <c r="K548" s="35">
        <v>6.3331425823942835</v>
      </c>
      <c r="L548" s="35">
        <v>2.2922943736350612</v>
      </c>
      <c r="M548" s="35">
        <v>-1.1222860175263274E-2</v>
      </c>
      <c r="N548" s="35">
        <v>0</v>
      </c>
      <c r="O548" s="35">
        <v>0</v>
      </c>
      <c r="P548" s="36">
        <v>12</v>
      </c>
      <c r="Q548" s="37">
        <v>86</v>
      </c>
      <c r="R548" s="36">
        <v>10</v>
      </c>
      <c r="S548" s="39">
        <f t="shared" si="16"/>
        <v>86</v>
      </c>
      <c r="T548" s="34" t="s">
        <v>44</v>
      </c>
      <c r="U548" s="12">
        <f>(alpha+(beta/(1+EXP((((-1)*ceta)+(delta*LN(speed)))+(epsilon*speed)))))</f>
        <v>1.6626796706509406E-2</v>
      </c>
      <c r="V548" s="8">
        <f t="shared" si="17"/>
        <v>86</v>
      </c>
    </row>
    <row r="549" spans="1:28">
      <c r="A549" s="34" t="s">
        <v>19</v>
      </c>
      <c r="B549" s="34" t="s">
        <v>64</v>
      </c>
      <c r="C549" s="5" t="s">
        <v>97</v>
      </c>
      <c r="D549" s="35" t="s">
        <v>88</v>
      </c>
      <c r="E549" s="36" t="s">
        <v>14</v>
      </c>
      <c r="F549" s="37">
        <v>50</v>
      </c>
      <c r="G549" s="38">
        <v>-0.06</v>
      </c>
      <c r="H549" s="34">
        <v>0.98757479839399653</v>
      </c>
      <c r="I549" s="35">
        <v>6.7230481571064857E-2</v>
      </c>
      <c r="J549" s="35">
        <v>0.97072610664930326</v>
      </c>
      <c r="K549" s="35">
        <v>-0.28205311335200495</v>
      </c>
      <c r="L549" s="35">
        <v>0</v>
      </c>
      <c r="M549" s="35">
        <v>0</v>
      </c>
      <c r="N549" s="35">
        <v>0</v>
      </c>
      <c r="O549" s="35">
        <v>0</v>
      </c>
      <c r="P549" s="36">
        <v>12</v>
      </c>
      <c r="Q549" s="37">
        <v>86</v>
      </c>
      <c r="R549" s="36">
        <v>0</v>
      </c>
      <c r="S549" s="39">
        <f t="shared" si="16"/>
        <v>86</v>
      </c>
      <c r="T549" s="34" t="s">
        <v>29</v>
      </c>
      <c r="U549" s="12">
        <f>((alpha*(beta^speed))*(speed^ceta))</f>
        <v>1.4867979131325357E-3</v>
      </c>
      <c r="V549" s="8">
        <f t="shared" si="17"/>
        <v>86</v>
      </c>
      <c r="AB549" s="41"/>
    </row>
    <row r="550" spans="1:28">
      <c r="A550" s="34" t="s">
        <v>19</v>
      </c>
      <c r="B550" s="34" t="s">
        <v>64</v>
      </c>
      <c r="C550" s="5" t="s">
        <v>97</v>
      </c>
      <c r="D550" s="35" t="s">
        <v>88</v>
      </c>
      <c r="E550" s="36" t="s">
        <v>18</v>
      </c>
      <c r="F550" s="37">
        <v>50</v>
      </c>
      <c r="G550" s="38">
        <v>-0.06</v>
      </c>
      <c r="H550" s="34">
        <v>0.98596001344400297</v>
      </c>
      <c r="I550" s="35">
        <v>0.41914402838212306</v>
      </c>
      <c r="J550" s="35">
        <v>-11.879464524954221</v>
      </c>
      <c r="K550" s="35">
        <v>-1.5472760574301216</v>
      </c>
      <c r="L550" s="35">
        <v>0</v>
      </c>
      <c r="M550" s="35">
        <v>0</v>
      </c>
      <c r="N550" s="35">
        <v>0</v>
      </c>
      <c r="O550" s="35">
        <v>0</v>
      </c>
      <c r="P550" s="36">
        <v>12</v>
      </c>
      <c r="Q550" s="37">
        <v>86</v>
      </c>
      <c r="R550" s="36">
        <v>13</v>
      </c>
      <c r="S550" s="39">
        <f t="shared" si="16"/>
        <v>86</v>
      </c>
      <c r="T550" s="34" t="s">
        <v>50</v>
      </c>
      <c r="U550" s="12">
        <f>EXP((alpha+(beta/speed))+(ceta*LN(speed)))</f>
        <v>1.3453592475814681E-3</v>
      </c>
      <c r="V550" s="8">
        <f t="shared" si="17"/>
        <v>86</v>
      </c>
      <c r="AB550" s="41"/>
    </row>
    <row r="551" spans="1:28">
      <c r="A551" s="34" t="s">
        <v>19</v>
      </c>
      <c r="B551" s="34" t="s">
        <v>64</v>
      </c>
      <c r="C551" s="5" t="s">
        <v>97</v>
      </c>
      <c r="D551" s="35" t="s">
        <v>88</v>
      </c>
      <c r="E551" s="36" t="s">
        <v>17</v>
      </c>
      <c r="F551" s="37">
        <v>50</v>
      </c>
      <c r="G551" s="38">
        <v>-0.06</v>
      </c>
      <c r="H551" s="34">
        <v>0.96325332309405642</v>
      </c>
      <c r="I551" s="35">
        <v>113.02404821680371</v>
      </c>
      <c r="J551" s="35">
        <v>0.95382550594239013</v>
      </c>
      <c r="K551" s="35">
        <v>-0.11518664178492935</v>
      </c>
      <c r="L551" s="35">
        <v>0</v>
      </c>
      <c r="M551" s="35">
        <v>0</v>
      </c>
      <c r="N551" s="35">
        <v>0</v>
      </c>
      <c r="O551" s="35">
        <v>0</v>
      </c>
      <c r="P551" s="36">
        <v>12</v>
      </c>
      <c r="Q551" s="37">
        <v>86</v>
      </c>
      <c r="R551" s="36">
        <v>0</v>
      </c>
      <c r="S551" s="39">
        <f t="shared" si="16"/>
        <v>86</v>
      </c>
      <c r="T551" s="34" t="s">
        <v>29</v>
      </c>
      <c r="U551" s="12">
        <f>((alpha*(beta^speed))*(speed^ceta))</f>
        <v>1.1605680073785554</v>
      </c>
      <c r="V551" s="8">
        <f t="shared" si="17"/>
        <v>86</v>
      </c>
    </row>
    <row r="552" spans="1:28">
      <c r="A552" s="34" t="s">
        <v>19</v>
      </c>
      <c r="B552" s="34" t="s">
        <v>64</v>
      </c>
      <c r="C552" s="5" t="s">
        <v>97</v>
      </c>
      <c r="D552" s="35" t="s">
        <v>88</v>
      </c>
      <c r="E552" s="36" t="s">
        <v>15</v>
      </c>
      <c r="F552" s="37">
        <v>100</v>
      </c>
      <c r="G552" s="38">
        <v>-0.06</v>
      </c>
      <c r="H552" s="34">
        <v>0.98541062339771124</v>
      </c>
      <c r="I552" s="35">
        <v>-1.0822395946508075E-2</v>
      </c>
      <c r="J552" s="35">
        <v>-1.1650565705588107</v>
      </c>
      <c r="K552" s="35">
        <v>0.17170639086402115</v>
      </c>
      <c r="L552" s="35">
        <v>0.741836895056454</v>
      </c>
      <c r="M552" s="35">
        <v>0</v>
      </c>
      <c r="N552" s="35">
        <v>0</v>
      </c>
      <c r="O552" s="35">
        <v>0</v>
      </c>
      <c r="P552" s="36">
        <v>12</v>
      </c>
      <c r="Q552" s="37">
        <v>86</v>
      </c>
      <c r="R552" s="36">
        <v>8</v>
      </c>
      <c r="S552" s="39">
        <f t="shared" si="16"/>
        <v>86</v>
      </c>
      <c r="T552" s="34" t="s">
        <v>40</v>
      </c>
      <c r="U552" s="12">
        <f>(alpha-(beta*EXP(((-1)*ceta)*(speed^delta))))</f>
        <v>3.2177309998951409E-5</v>
      </c>
      <c r="V552" s="8">
        <f t="shared" si="17"/>
        <v>86</v>
      </c>
    </row>
    <row r="553" spans="1:28">
      <c r="A553" s="34" t="s">
        <v>19</v>
      </c>
      <c r="B553" s="34" t="s">
        <v>64</v>
      </c>
      <c r="C553" s="5" t="s">
        <v>97</v>
      </c>
      <c r="D553" s="35" t="s">
        <v>88</v>
      </c>
      <c r="E553" s="36" t="s">
        <v>16</v>
      </c>
      <c r="F553" s="37">
        <v>100</v>
      </c>
      <c r="G553" s="38">
        <v>-0.06</v>
      </c>
      <c r="H553" s="34">
        <v>0.97523407431366349</v>
      </c>
      <c r="I553" s="35">
        <v>-7.5843239234001242E-2</v>
      </c>
      <c r="J553" s="35">
        <v>1.6441359319767712</v>
      </c>
      <c r="K553" s="35">
        <v>6.5026475553302845</v>
      </c>
      <c r="L553" s="35">
        <v>2.3402481735683098</v>
      </c>
      <c r="M553" s="35">
        <v>-1.1916030327185204E-2</v>
      </c>
      <c r="N553" s="35">
        <v>0</v>
      </c>
      <c r="O553" s="35">
        <v>0</v>
      </c>
      <c r="P553" s="36">
        <v>12</v>
      </c>
      <c r="Q553" s="37">
        <v>86</v>
      </c>
      <c r="R553" s="36">
        <v>10</v>
      </c>
      <c r="S553" s="39">
        <f t="shared" si="16"/>
        <v>86</v>
      </c>
      <c r="T553" s="34" t="s">
        <v>44</v>
      </c>
      <c r="U553" s="12">
        <f>(alpha+(beta/(1+EXP((((-1)*ceta)+(delta*LN(speed)))+(epsilon*speed)))))</f>
        <v>1.0160527283512216E-2</v>
      </c>
      <c r="V553" s="8">
        <f t="shared" si="17"/>
        <v>86</v>
      </c>
    </row>
    <row r="554" spans="1:28">
      <c r="A554" s="34" t="s">
        <v>19</v>
      </c>
      <c r="B554" s="34" t="s">
        <v>64</v>
      </c>
      <c r="C554" s="5" t="s">
        <v>97</v>
      </c>
      <c r="D554" s="35" t="s">
        <v>88</v>
      </c>
      <c r="E554" s="36" t="s">
        <v>14</v>
      </c>
      <c r="F554" s="37">
        <v>100</v>
      </c>
      <c r="G554" s="38">
        <v>-0.06</v>
      </c>
      <c r="H554" s="34">
        <v>0.98717269235158556</v>
      </c>
      <c r="I554" s="35">
        <v>7.0879169588813046E-2</v>
      </c>
      <c r="J554" s="35">
        <v>0.97110699269376655</v>
      </c>
      <c r="K554" s="35">
        <v>-0.31322322081285786</v>
      </c>
      <c r="L554" s="35">
        <v>0</v>
      </c>
      <c r="M554" s="35">
        <v>0</v>
      </c>
      <c r="N554" s="35">
        <v>0</v>
      </c>
      <c r="O554" s="35">
        <v>0</v>
      </c>
      <c r="P554" s="36">
        <v>12</v>
      </c>
      <c r="Q554" s="37">
        <v>86</v>
      </c>
      <c r="R554" s="36">
        <v>0</v>
      </c>
      <c r="S554" s="39">
        <f t="shared" si="16"/>
        <v>86</v>
      </c>
      <c r="T554" s="34" t="s">
        <v>29</v>
      </c>
      <c r="U554" s="12">
        <f>((alpha*(beta^speed))*(speed^ceta))</f>
        <v>1.4110999733570279E-3</v>
      </c>
      <c r="V554" s="8">
        <f t="shared" si="17"/>
        <v>86</v>
      </c>
      <c r="AB554" s="41"/>
    </row>
    <row r="555" spans="1:28">
      <c r="A555" s="34" t="s">
        <v>19</v>
      </c>
      <c r="B555" s="34" t="s">
        <v>64</v>
      </c>
      <c r="C555" s="5" t="s">
        <v>97</v>
      </c>
      <c r="D555" s="35" t="s">
        <v>88</v>
      </c>
      <c r="E555" s="36" t="s">
        <v>18</v>
      </c>
      <c r="F555" s="37">
        <v>100</v>
      </c>
      <c r="G555" s="38">
        <v>-0.06</v>
      </c>
      <c r="H555" s="34">
        <v>0.98525671739967025</v>
      </c>
      <c r="I555" s="35">
        <v>0.57702089659674694</v>
      </c>
      <c r="J555" s="35">
        <v>-12.546389993350191</v>
      </c>
      <c r="K555" s="35">
        <v>-1.5881960705251637</v>
      </c>
      <c r="L555" s="35">
        <v>0</v>
      </c>
      <c r="M555" s="35">
        <v>0</v>
      </c>
      <c r="N555" s="35">
        <v>0</v>
      </c>
      <c r="O555" s="35">
        <v>0</v>
      </c>
      <c r="P555" s="36">
        <v>12</v>
      </c>
      <c r="Q555" s="37">
        <v>86</v>
      </c>
      <c r="R555" s="36">
        <v>13</v>
      </c>
      <c r="S555" s="39">
        <f t="shared" si="16"/>
        <v>86</v>
      </c>
      <c r="T555" s="34" t="s">
        <v>50</v>
      </c>
      <c r="U555" s="12">
        <f>EXP((alpha+(beta/speed))+(ceta*LN(speed)))</f>
        <v>1.3027938153079392E-3</v>
      </c>
      <c r="V555" s="8">
        <f t="shared" si="17"/>
        <v>86</v>
      </c>
      <c r="AB555" s="41"/>
    </row>
    <row r="556" spans="1:28">
      <c r="A556" s="34" t="s">
        <v>19</v>
      </c>
      <c r="B556" s="34" t="s">
        <v>64</v>
      </c>
      <c r="C556" s="5" t="s">
        <v>97</v>
      </c>
      <c r="D556" s="35" t="s">
        <v>88</v>
      </c>
      <c r="E556" s="36" t="s">
        <v>17</v>
      </c>
      <c r="F556" s="37">
        <v>100</v>
      </c>
      <c r="G556" s="38">
        <v>-0.06</v>
      </c>
      <c r="H556" s="34">
        <v>0.95920977816459108</v>
      </c>
      <c r="I556" s="35">
        <v>96.847676745630594</v>
      </c>
      <c r="J556" s="35">
        <v>0.94979037296527857</v>
      </c>
      <c r="K556" s="35">
        <v>-4.2496091473757193E-2</v>
      </c>
      <c r="L556" s="35">
        <v>0</v>
      </c>
      <c r="M556" s="35">
        <v>0</v>
      </c>
      <c r="N556" s="35">
        <v>0</v>
      </c>
      <c r="O556" s="35">
        <v>0</v>
      </c>
      <c r="P556" s="36">
        <v>12</v>
      </c>
      <c r="Q556" s="37">
        <v>86</v>
      </c>
      <c r="R556" s="36">
        <v>0</v>
      </c>
      <c r="S556" s="39">
        <f t="shared" si="16"/>
        <v>86</v>
      </c>
      <c r="T556" s="34" t="s">
        <v>29</v>
      </c>
      <c r="U556" s="12">
        <f>((alpha*(beta^speed))*(speed^ceta))</f>
        <v>0.95470286479899324</v>
      </c>
      <c r="V556" s="8">
        <f t="shared" si="17"/>
        <v>86</v>
      </c>
    </row>
    <row r="557" spans="1:28">
      <c r="A557" s="34" t="s">
        <v>19</v>
      </c>
      <c r="B557" s="34" t="s">
        <v>64</v>
      </c>
      <c r="C557" s="5" t="s">
        <v>97</v>
      </c>
      <c r="D557" s="35" t="s">
        <v>88</v>
      </c>
      <c r="E557" s="36" t="s">
        <v>15</v>
      </c>
      <c r="F557" s="37">
        <v>0</v>
      </c>
      <c r="G557" s="38">
        <v>-0.04</v>
      </c>
      <c r="H557" s="34">
        <v>0.97808059768635425</v>
      </c>
      <c r="I557" s="35">
        <v>-2.4395193221419971E-6</v>
      </c>
      <c r="J557" s="35">
        <v>5.2200032622662232E-4</v>
      </c>
      <c r="K557" s="35">
        <v>-3.5125867425700806E-2</v>
      </c>
      <c r="L557" s="35">
        <v>0.85041724838765043</v>
      </c>
      <c r="M557" s="35">
        <v>0</v>
      </c>
      <c r="N557" s="35">
        <v>0</v>
      </c>
      <c r="O557" s="35">
        <v>0</v>
      </c>
      <c r="P557" s="36">
        <v>12</v>
      </c>
      <c r="Q557" s="37">
        <v>86</v>
      </c>
      <c r="R557" s="36">
        <v>14</v>
      </c>
      <c r="S557" s="39">
        <f t="shared" si="16"/>
        <v>86</v>
      </c>
      <c r="T557" s="34" t="s">
        <v>51</v>
      </c>
      <c r="U557" s="12">
        <f>(((alpha*(speed^3))+(beta*(speed^2))+(ceta*speed))+delta)</f>
        <v>0.13863616058512984</v>
      </c>
      <c r="V557" s="8">
        <f t="shared" si="17"/>
        <v>86</v>
      </c>
    </row>
    <row r="558" spans="1:28">
      <c r="A558" s="34" t="s">
        <v>19</v>
      </c>
      <c r="B558" s="34" t="s">
        <v>64</v>
      </c>
      <c r="C558" s="5" t="s">
        <v>97</v>
      </c>
      <c r="D558" s="35" t="s">
        <v>88</v>
      </c>
      <c r="E558" s="36" t="s">
        <v>16</v>
      </c>
      <c r="F558" s="37">
        <v>0</v>
      </c>
      <c r="G558" s="38">
        <v>-0.04</v>
      </c>
      <c r="H558" s="34">
        <v>0.96528073438742223</v>
      </c>
      <c r="I558" s="35">
        <v>0.35235471377794386</v>
      </c>
      <c r="J558" s="35">
        <v>4.8936321745643436</v>
      </c>
      <c r="K558" s="35">
        <v>-0.45158148700799822</v>
      </c>
      <c r="L558" s="35">
        <v>-0.30663919247992</v>
      </c>
      <c r="M558" s="35">
        <v>0.12333080760618753</v>
      </c>
      <c r="N558" s="35">
        <v>0</v>
      </c>
      <c r="O558" s="35">
        <v>0</v>
      </c>
      <c r="P558" s="36">
        <v>12</v>
      </c>
      <c r="Q558" s="37">
        <v>86</v>
      </c>
      <c r="R558" s="36">
        <v>10</v>
      </c>
      <c r="S558" s="39">
        <f t="shared" si="16"/>
        <v>86</v>
      </c>
      <c r="T558" s="34" t="s">
        <v>44</v>
      </c>
      <c r="U558" s="12">
        <f>(alpha+(beta/(1+EXP((((-1)*ceta)+(delta*LN(speed)))+(epsilon*speed)))))</f>
        <v>0.35265695641059508</v>
      </c>
      <c r="V558" s="8">
        <f t="shared" si="17"/>
        <v>86</v>
      </c>
    </row>
    <row r="559" spans="1:28">
      <c r="A559" s="34" t="s">
        <v>19</v>
      </c>
      <c r="B559" s="34" t="s">
        <v>64</v>
      </c>
      <c r="C559" s="5" t="s">
        <v>97</v>
      </c>
      <c r="D559" s="35" t="s">
        <v>88</v>
      </c>
      <c r="E559" s="36" t="s">
        <v>14</v>
      </c>
      <c r="F559" s="37">
        <v>0</v>
      </c>
      <c r="G559" s="38">
        <v>-0.04</v>
      </c>
      <c r="H559" s="34">
        <v>0.97961791074628679</v>
      </c>
      <c r="I559" s="35">
        <v>-4.3673465550963734E-8</v>
      </c>
      <c r="J559" s="35">
        <v>1.4128575857050923E-5</v>
      </c>
      <c r="K559" s="35">
        <v>-1.2840219808196046E-3</v>
      </c>
      <c r="L559" s="35">
        <v>4.2191674680163146E-2</v>
      </c>
      <c r="M559" s="35">
        <v>0</v>
      </c>
      <c r="N559" s="35">
        <v>0</v>
      </c>
      <c r="O559" s="35">
        <v>0</v>
      </c>
      <c r="P559" s="36">
        <v>12</v>
      </c>
      <c r="Q559" s="37">
        <v>86</v>
      </c>
      <c r="R559" s="36">
        <v>14</v>
      </c>
      <c r="S559" s="39">
        <f t="shared" si="16"/>
        <v>86</v>
      </c>
      <c r="T559" s="34" t="s">
        <v>51</v>
      </c>
      <c r="U559" s="12">
        <f>(((alpha*(speed^3))+(beta*(speed^2))+(ceta*speed))+delta)</f>
        <v>8.4819615639420143E-3</v>
      </c>
      <c r="V559" s="8">
        <f t="shared" si="17"/>
        <v>86</v>
      </c>
      <c r="AB559" s="41"/>
    </row>
    <row r="560" spans="1:28">
      <c r="A560" s="34" t="s">
        <v>19</v>
      </c>
      <c r="B560" s="34" t="s">
        <v>64</v>
      </c>
      <c r="C560" s="5" t="s">
        <v>97</v>
      </c>
      <c r="D560" s="35" t="s">
        <v>88</v>
      </c>
      <c r="E560" s="36" t="s">
        <v>18</v>
      </c>
      <c r="F560" s="37">
        <v>0</v>
      </c>
      <c r="G560" s="38">
        <v>-0.04</v>
      </c>
      <c r="H560" s="34">
        <v>0.97615634426904174</v>
      </c>
      <c r="I560" s="35">
        <v>-3.8996103853333433E-8</v>
      </c>
      <c r="J560" s="35">
        <v>9.4973523089439718E-6</v>
      </c>
      <c r="K560" s="35">
        <v>-7.3307408475685248E-4</v>
      </c>
      <c r="L560" s="35">
        <v>2.1782616712705018E-2</v>
      </c>
      <c r="M560" s="35">
        <v>0</v>
      </c>
      <c r="N560" s="35">
        <v>0</v>
      </c>
      <c r="O560" s="35">
        <v>0</v>
      </c>
      <c r="P560" s="36">
        <v>12</v>
      </c>
      <c r="Q560" s="37">
        <v>86</v>
      </c>
      <c r="R560" s="36">
        <v>14</v>
      </c>
      <c r="S560" s="39">
        <f t="shared" si="16"/>
        <v>86</v>
      </c>
      <c r="T560" s="34" t="s">
        <v>51</v>
      </c>
      <c r="U560" s="12">
        <f>(((alpha*(speed^3))+(beta*(speed^2))+(ceta*speed))+delta)</f>
        <v>4.1769572680294617E-3</v>
      </c>
      <c r="V560" s="8">
        <f t="shared" si="17"/>
        <v>86</v>
      </c>
      <c r="AB560" s="41"/>
    </row>
    <row r="561" spans="1:28">
      <c r="A561" s="34" t="s">
        <v>19</v>
      </c>
      <c r="B561" s="34" t="s">
        <v>64</v>
      </c>
      <c r="C561" s="5" t="s">
        <v>97</v>
      </c>
      <c r="D561" s="35" t="s">
        <v>88</v>
      </c>
      <c r="E561" s="36" t="s">
        <v>17</v>
      </c>
      <c r="F561" s="37">
        <v>0</v>
      </c>
      <c r="G561" s="38">
        <v>-0.04</v>
      </c>
      <c r="H561" s="34">
        <v>0.94619803078989406</v>
      </c>
      <c r="I561" s="35">
        <v>-1.6330641930633068E-4</v>
      </c>
      <c r="J561" s="35">
        <v>4.6072201286152976E-2</v>
      </c>
      <c r="K561" s="35">
        <v>-3.6740108236149158</v>
      </c>
      <c r="L561" s="35">
        <v>107.41192016174794</v>
      </c>
      <c r="M561" s="35">
        <v>0</v>
      </c>
      <c r="N561" s="35">
        <v>0</v>
      </c>
      <c r="O561" s="35">
        <v>0</v>
      </c>
      <c r="P561" s="36">
        <v>12</v>
      </c>
      <c r="Q561" s="37">
        <v>86</v>
      </c>
      <c r="R561" s="36">
        <v>14</v>
      </c>
      <c r="S561" s="39">
        <f t="shared" si="16"/>
        <v>86</v>
      </c>
      <c r="T561" s="34" t="s">
        <v>51</v>
      </c>
      <c r="U561" s="12">
        <f>(((alpha*(speed^3))+(beta*(speed^2))+(ceta*speed))+delta)</f>
        <v>28.324962204945152</v>
      </c>
      <c r="V561" s="8">
        <f t="shared" si="17"/>
        <v>86</v>
      </c>
    </row>
    <row r="562" spans="1:28">
      <c r="A562" s="34" t="s">
        <v>19</v>
      </c>
      <c r="B562" s="34" t="s">
        <v>64</v>
      </c>
      <c r="C562" s="5" t="s">
        <v>97</v>
      </c>
      <c r="D562" s="35" t="s">
        <v>88</v>
      </c>
      <c r="E562" s="36" t="s">
        <v>15</v>
      </c>
      <c r="F562" s="37">
        <v>50</v>
      </c>
      <c r="G562" s="38">
        <v>-0.04</v>
      </c>
      <c r="H562" s="34">
        <v>0.98552771762292724</v>
      </c>
      <c r="I562" s="35">
        <v>0.98330560698073577</v>
      </c>
      <c r="J562" s="35">
        <v>1.8846740040974162E-2</v>
      </c>
      <c r="K562" s="35">
        <v>1.6164701010265419</v>
      </c>
      <c r="L562" s="35">
        <v>0</v>
      </c>
      <c r="M562" s="35">
        <v>0</v>
      </c>
      <c r="N562" s="35">
        <v>0</v>
      </c>
      <c r="O562" s="35">
        <v>0</v>
      </c>
      <c r="P562" s="36">
        <v>12</v>
      </c>
      <c r="Q562" s="37">
        <v>86</v>
      </c>
      <c r="R562" s="36">
        <v>6</v>
      </c>
      <c r="S562" s="39">
        <f t="shared" si="16"/>
        <v>86</v>
      </c>
      <c r="T562" s="34" t="s">
        <v>37</v>
      </c>
      <c r="U562" s="12">
        <f>(1/(alpha+(beta*(speed^ceta))))</f>
        <v>3.8116628752121844E-2</v>
      </c>
      <c r="V562" s="8">
        <f t="shared" si="17"/>
        <v>86</v>
      </c>
    </row>
    <row r="563" spans="1:28">
      <c r="A563" s="34" t="s">
        <v>19</v>
      </c>
      <c r="B563" s="34" t="s">
        <v>64</v>
      </c>
      <c r="C563" s="5" t="s">
        <v>97</v>
      </c>
      <c r="D563" s="35" t="s">
        <v>88</v>
      </c>
      <c r="E563" s="36" t="s">
        <v>16</v>
      </c>
      <c r="F563" s="37">
        <v>50</v>
      </c>
      <c r="G563" s="38">
        <v>-0.04</v>
      </c>
      <c r="H563" s="34">
        <v>0.97149122238372276</v>
      </c>
      <c r="I563" s="35">
        <v>0.14605207806982673</v>
      </c>
      <c r="J563" s="35">
        <v>2.3338366915408231</v>
      </c>
      <c r="K563" s="35">
        <v>4.4365004316883683</v>
      </c>
      <c r="L563" s="35">
        <v>1.5485019124681016</v>
      </c>
      <c r="M563" s="35">
        <v>2.2441814666360117E-2</v>
      </c>
      <c r="N563" s="35">
        <v>0</v>
      </c>
      <c r="O563" s="35">
        <v>0</v>
      </c>
      <c r="P563" s="36">
        <v>12</v>
      </c>
      <c r="Q563" s="37">
        <v>86</v>
      </c>
      <c r="R563" s="36">
        <v>10</v>
      </c>
      <c r="S563" s="39">
        <f t="shared" si="16"/>
        <v>86</v>
      </c>
      <c r="T563" s="34" t="s">
        <v>44</v>
      </c>
      <c r="U563" s="12">
        <f>(alpha+(beta/(1+EXP((((-1)*ceta)+(delta*LN(speed)))+(epsilon*speed)))))</f>
        <v>0.17460891623497435</v>
      </c>
      <c r="V563" s="8">
        <f t="shared" si="17"/>
        <v>86</v>
      </c>
    </row>
    <row r="564" spans="1:28">
      <c r="A564" s="34" t="s">
        <v>19</v>
      </c>
      <c r="B564" s="34" t="s">
        <v>64</v>
      </c>
      <c r="C564" s="5" t="s">
        <v>97</v>
      </c>
      <c r="D564" s="35" t="s">
        <v>88</v>
      </c>
      <c r="E564" s="36" t="s">
        <v>14</v>
      </c>
      <c r="F564" s="37">
        <v>50</v>
      </c>
      <c r="G564" s="38">
        <v>-0.04</v>
      </c>
      <c r="H564" s="34">
        <v>0.98149656303734734</v>
      </c>
      <c r="I564" s="35">
        <v>-5.4691790648648219E-8</v>
      </c>
      <c r="J564" s="35">
        <v>1.4690360690704567E-5</v>
      </c>
      <c r="K564" s="35">
        <v>-1.2771967825089901E-3</v>
      </c>
      <c r="L564" s="35">
        <v>4.0690769316007895E-2</v>
      </c>
      <c r="M564" s="35">
        <v>0</v>
      </c>
      <c r="N564" s="35">
        <v>0</v>
      </c>
      <c r="O564" s="35">
        <v>0</v>
      </c>
      <c r="P564" s="36">
        <v>12</v>
      </c>
      <c r="Q564" s="37">
        <v>86</v>
      </c>
      <c r="R564" s="36">
        <v>14</v>
      </c>
      <c r="S564" s="39">
        <f t="shared" si="16"/>
        <v>86</v>
      </c>
      <c r="T564" s="34" t="s">
        <v>51</v>
      </c>
      <c r="U564" s="12">
        <f>(((alpha*(speed^3))+(beta*(speed^2))+(ceta*speed))+delta)</f>
        <v>4.7147120958691349E-3</v>
      </c>
      <c r="V564" s="8">
        <f t="shared" si="17"/>
        <v>86</v>
      </c>
      <c r="AB564" s="41"/>
    </row>
    <row r="565" spans="1:28">
      <c r="A565" s="34" t="s">
        <v>19</v>
      </c>
      <c r="B565" s="34" t="s">
        <v>64</v>
      </c>
      <c r="C565" s="5" t="s">
        <v>97</v>
      </c>
      <c r="D565" s="35" t="s">
        <v>88</v>
      </c>
      <c r="E565" s="36" t="s">
        <v>18</v>
      </c>
      <c r="F565" s="37">
        <v>50</v>
      </c>
      <c r="G565" s="38">
        <v>-0.04</v>
      </c>
      <c r="H565" s="34">
        <v>0.97980397240940542</v>
      </c>
      <c r="I565" s="35">
        <v>0.16492418413314539</v>
      </c>
      <c r="J565" s="35">
        <v>-11.099734126591404</v>
      </c>
      <c r="K565" s="35">
        <v>-1.3944246105363944</v>
      </c>
      <c r="L565" s="35">
        <v>0</v>
      </c>
      <c r="M565" s="35">
        <v>0</v>
      </c>
      <c r="N565" s="35">
        <v>0</v>
      </c>
      <c r="O565" s="35">
        <v>0</v>
      </c>
      <c r="P565" s="36">
        <v>12</v>
      </c>
      <c r="Q565" s="37">
        <v>86</v>
      </c>
      <c r="R565" s="36">
        <v>13</v>
      </c>
      <c r="S565" s="39">
        <f t="shared" si="16"/>
        <v>86</v>
      </c>
      <c r="T565" s="34" t="s">
        <v>50</v>
      </c>
      <c r="U565" s="12">
        <f>EXP((alpha+(beta/speed))+(ceta*LN(speed)))</f>
        <v>2.0799862715030902E-3</v>
      </c>
      <c r="V565" s="8">
        <f t="shared" si="17"/>
        <v>86</v>
      </c>
      <c r="AB565" s="41"/>
    </row>
    <row r="566" spans="1:28">
      <c r="A566" s="34" t="s">
        <v>19</v>
      </c>
      <c r="B566" s="34" t="s">
        <v>64</v>
      </c>
      <c r="C566" s="5" t="s">
        <v>97</v>
      </c>
      <c r="D566" s="35" t="s">
        <v>88</v>
      </c>
      <c r="E566" s="36" t="s">
        <v>17</v>
      </c>
      <c r="F566" s="37">
        <v>50</v>
      </c>
      <c r="G566" s="38">
        <v>-0.04</v>
      </c>
      <c r="H566" s="34">
        <v>0.95161709677241269</v>
      </c>
      <c r="I566" s="35">
        <v>9.2336360405668678</v>
      </c>
      <c r="J566" s="35">
        <v>-13.360741247360282</v>
      </c>
      <c r="K566" s="35">
        <v>-1.5611891764861399</v>
      </c>
      <c r="L566" s="35">
        <v>0</v>
      </c>
      <c r="M566" s="35">
        <v>0</v>
      </c>
      <c r="N566" s="35">
        <v>0</v>
      </c>
      <c r="O566" s="35">
        <v>0</v>
      </c>
      <c r="P566" s="36">
        <v>12</v>
      </c>
      <c r="Q566" s="37">
        <v>86</v>
      </c>
      <c r="R566" s="36">
        <v>13</v>
      </c>
      <c r="S566" s="39">
        <f t="shared" si="16"/>
        <v>86</v>
      </c>
      <c r="T566" s="34" t="s">
        <v>50</v>
      </c>
      <c r="U566" s="12">
        <f>EXP((alpha+(beta/speed))+(ceta*LN(speed)))</f>
        <v>8.3662001502513217</v>
      </c>
      <c r="V566" s="8">
        <f t="shared" si="17"/>
        <v>86</v>
      </c>
    </row>
    <row r="567" spans="1:28">
      <c r="A567" s="34" t="s">
        <v>19</v>
      </c>
      <c r="B567" s="34" t="s">
        <v>64</v>
      </c>
      <c r="C567" s="5" t="s">
        <v>97</v>
      </c>
      <c r="D567" s="35" t="s">
        <v>88</v>
      </c>
      <c r="E567" s="36" t="s">
        <v>15</v>
      </c>
      <c r="F567" s="37">
        <v>100</v>
      </c>
      <c r="G567" s="38">
        <v>-0.04</v>
      </c>
      <c r="H567" s="34">
        <v>0.98781827842916259</v>
      </c>
      <c r="I567" s="35">
        <v>0.96784048919797627</v>
      </c>
      <c r="J567" s="35">
        <v>2.1326768881639216E-2</v>
      </c>
      <c r="K567" s="35">
        <v>0.2711177919460836</v>
      </c>
      <c r="L567" s="35">
        <v>0</v>
      </c>
      <c r="M567" s="35">
        <v>0</v>
      </c>
      <c r="N567" s="35">
        <v>0</v>
      </c>
      <c r="O567" s="35">
        <v>0</v>
      </c>
      <c r="P567" s="36">
        <v>12</v>
      </c>
      <c r="Q567" s="37">
        <v>86</v>
      </c>
      <c r="R567" s="36">
        <v>2</v>
      </c>
      <c r="S567" s="39">
        <f t="shared" si="16"/>
        <v>86</v>
      </c>
      <c r="T567" s="34" t="s">
        <v>31</v>
      </c>
      <c r="U567" s="12">
        <f>((alpha+(beta*speed))^((-1)/ceta))</f>
        <v>2.2365379648310431E-2</v>
      </c>
      <c r="V567" s="8">
        <f t="shared" si="17"/>
        <v>86</v>
      </c>
    </row>
    <row r="568" spans="1:28">
      <c r="A568" s="34" t="s">
        <v>19</v>
      </c>
      <c r="B568" s="34" t="s">
        <v>64</v>
      </c>
      <c r="C568" s="5" t="s">
        <v>97</v>
      </c>
      <c r="D568" s="35" t="s">
        <v>88</v>
      </c>
      <c r="E568" s="36" t="s">
        <v>16</v>
      </c>
      <c r="F568" s="37">
        <v>100</v>
      </c>
      <c r="G568" s="38">
        <v>-0.04</v>
      </c>
      <c r="H568" s="34">
        <v>0.96921960430102039</v>
      </c>
      <c r="I568" s="35">
        <v>-6.6464118863657579E-2</v>
      </c>
      <c r="J568" s="35">
        <v>2.5141116523365983</v>
      </c>
      <c r="K568" s="35">
        <v>4.935365989284608</v>
      </c>
      <c r="L568" s="35">
        <v>1.8081210176092746</v>
      </c>
      <c r="M568" s="35">
        <v>-5.4822624776428635E-3</v>
      </c>
      <c r="N568" s="35">
        <v>0</v>
      </c>
      <c r="O568" s="35">
        <v>0</v>
      </c>
      <c r="P568" s="36">
        <v>12</v>
      </c>
      <c r="Q568" s="37">
        <v>86</v>
      </c>
      <c r="R568" s="36">
        <v>10</v>
      </c>
      <c r="S568" s="39">
        <f t="shared" si="16"/>
        <v>86</v>
      </c>
      <c r="T568" s="34" t="s">
        <v>44</v>
      </c>
      <c r="U568" s="12">
        <f>(alpha+(beta/(1+EXP((((-1)*ceta)+(delta*LN(speed)))+(epsilon*speed)))))</f>
        <v>9.9880484389202079E-2</v>
      </c>
      <c r="V568" s="8">
        <f t="shared" si="17"/>
        <v>86</v>
      </c>
    </row>
    <row r="569" spans="1:28">
      <c r="A569" s="34" t="s">
        <v>19</v>
      </c>
      <c r="B569" s="34" t="s">
        <v>64</v>
      </c>
      <c r="C569" s="5" t="s">
        <v>97</v>
      </c>
      <c r="D569" s="35" t="s">
        <v>88</v>
      </c>
      <c r="E569" s="36" t="s">
        <v>14</v>
      </c>
      <c r="F569" s="37">
        <v>100</v>
      </c>
      <c r="G569" s="38">
        <v>-0.04</v>
      </c>
      <c r="H569" s="34">
        <v>0.98568425417010141</v>
      </c>
      <c r="I569" s="35">
        <v>2.2054270021974389</v>
      </c>
      <c r="J569" s="35">
        <v>2.9505071331262362E-2</v>
      </c>
      <c r="K569" s="35">
        <v>0.26028425021062851</v>
      </c>
      <c r="L569" s="35">
        <v>0</v>
      </c>
      <c r="M569" s="35">
        <v>0</v>
      </c>
      <c r="N569" s="35">
        <v>0</v>
      </c>
      <c r="O569" s="35">
        <v>0</v>
      </c>
      <c r="P569" s="36">
        <v>12</v>
      </c>
      <c r="Q569" s="37">
        <v>86</v>
      </c>
      <c r="R569" s="36">
        <v>2</v>
      </c>
      <c r="S569" s="39">
        <f t="shared" si="16"/>
        <v>86</v>
      </c>
      <c r="T569" s="34" t="s">
        <v>31</v>
      </c>
      <c r="U569" s="12">
        <f>((alpha+(beta*speed))^((-1)/ceta))</f>
        <v>2.5274550657791426E-3</v>
      </c>
      <c r="V569" s="8">
        <f t="shared" si="17"/>
        <v>86</v>
      </c>
      <c r="AB569" s="41"/>
    </row>
    <row r="570" spans="1:28">
      <c r="A570" s="34" t="s">
        <v>19</v>
      </c>
      <c r="B570" s="34" t="s">
        <v>64</v>
      </c>
      <c r="C570" s="5" t="s">
        <v>97</v>
      </c>
      <c r="D570" s="35" t="s">
        <v>88</v>
      </c>
      <c r="E570" s="36" t="s">
        <v>18</v>
      </c>
      <c r="F570" s="37">
        <v>100</v>
      </c>
      <c r="G570" s="38">
        <v>-0.04</v>
      </c>
      <c r="H570" s="34">
        <v>0.97799180587313206</v>
      </c>
      <c r="I570" s="35">
        <v>-6.9306334613635724E-8</v>
      </c>
      <c r="J570" s="35">
        <v>1.308163255629111E-5</v>
      </c>
      <c r="K570" s="35">
        <v>-8.754306069589337E-4</v>
      </c>
      <c r="L570" s="35">
        <v>2.3601231819330038E-2</v>
      </c>
      <c r="M570" s="35">
        <v>0</v>
      </c>
      <c r="N570" s="35">
        <v>0</v>
      </c>
      <c r="O570" s="35">
        <v>0</v>
      </c>
      <c r="P570" s="36">
        <v>12</v>
      </c>
      <c r="Q570" s="37">
        <v>86</v>
      </c>
      <c r="R570" s="36">
        <v>14</v>
      </c>
      <c r="S570" s="39">
        <f t="shared" si="16"/>
        <v>86</v>
      </c>
      <c r="T570" s="34" t="s">
        <v>51</v>
      </c>
      <c r="U570" s="12">
        <f>(((alpha*(speed^3))+(beta*(speed^2))+(ceta*speed))+delta)</f>
        <v>9.8324403818010261E-4</v>
      </c>
      <c r="V570" s="8">
        <f t="shared" si="17"/>
        <v>86</v>
      </c>
      <c r="AB570" s="41"/>
    </row>
    <row r="571" spans="1:28">
      <c r="A571" s="34" t="s">
        <v>19</v>
      </c>
      <c r="B571" s="34" t="s">
        <v>64</v>
      </c>
      <c r="C571" s="5" t="s">
        <v>97</v>
      </c>
      <c r="D571" s="35" t="s">
        <v>88</v>
      </c>
      <c r="E571" s="36" t="s">
        <v>17</v>
      </c>
      <c r="F571" s="37">
        <v>100</v>
      </c>
      <c r="G571" s="38">
        <v>-0.04</v>
      </c>
      <c r="H571" s="34">
        <v>0.94986507975558765</v>
      </c>
      <c r="I571" s="35">
        <v>-3.0512688249971856E-4</v>
      </c>
      <c r="J571" s="35">
        <v>5.9271942802864706E-2</v>
      </c>
      <c r="K571" s="35">
        <v>-4.1000522875638348</v>
      </c>
      <c r="L571" s="35">
        <v>110.77684450403878</v>
      </c>
      <c r="M571" s="35">
        <v>0</v>
      </c>
      <c r="N571" s="35">
        <v>0</v>
      </c>
      <c r="O571" s="35">
        <v>0</v>
      </c>
      <c r="P571" s="36">
        <v>12</v>
      </c>
      <c r="Q571" s="37">
        <v>86</v>
      </c>
      <c r="R571" s="36">
        <v>14</v>
      </c>
      <c r="S571" s="39">
        <f t="shared" si="16"/>
        <v>86</v>
      </c>
      <c r="T571" s="34" t="s">
        <v>51</v>
      </c>
      <c r="U571" s="12">
        <f>(((alpha*(speed^3))+(beta*(speed^2))+(ceta*speed))+delta)</f>
        <v>2.4698523682953493</v>
      </c>
      <c r="V571" s="8">
        <f t="shared" si="17"/>
        <v>86</v>
      </c>
    </row>
    <row r="572" spans="1:28">
      <c r="A572" s="34" t="s">
        <v>19</v>
      </c>
      <c r="B572" s="34" t="s">
        <v>64</v>
      </c>
      <c r="C572" s="5" t="s">
        <v>97</v>
      </c>
      <c r="D572" s="35" t="s">
        <v>88</v>
      </c>
      <c r="E572" s="36" t="s">
        <v>15</v>
      </c>
      <c r="F572" s="37">
        <v>0</v>
      </c>
      <c r="G572" s="38">
        <v>-0.02</v>
      </c>
      <c r="H572" s="34">
        <v>0.99229381113089521</v>
      </c>
      <c r="I572" s="35">
        <v>7.3535720386628229</v>
      </c>
      <c r="J572" s="35">
        <v>1.010697248903462</v>
      </c>
      <c r="K572" s="35">
        <v>-1.0327073631128163</v>
      </c>
      <c r="L572" s="35">
        <v>0</v>
      </c>
      <c r="M572" s="35">
        <v>0</v>
      </c>
      <c r="N572" s="35">
        <v>0</v>
      </c>
      <c r="O572" s="35">
        <v>0</v>
      </c>
      <c r="P572" s="36">
        <v>12</v>
      </c>
      <c r="Q572" s="37">
        <v>86</v>
      </c>
      <c r="R572" s="36">
        <v>0</v>
      </c>
      <c r="S572" s="39">
        <f t="shared" si="16"/>
        <v>86</v>
      </c>
      <c r="T572" s="34" t="s">
        <v>29</v>
      </c>
      <c r="U572" s="12">
        <f>((alpha*(beta^speed))*(speed^ceta))</f>
        <v>0.18456134357296547</v>
      </c>
      <c r="V572" s="8">
        <f t="shared" si="17"/>
        <v>86</v>
      </c>
    </row>
    <row r="573" spans="1:28">
      <c r="A573" s="34" t="s">
        <v>19</v>
      </c>
      <c r="B573" s="34" t="s">
        <v>64</v>
      </c>
      <c r="C573" s="5" t="s">
        <v>97</v>
      </c>
      <c r="D573" s="35" t="s">
        <v>88</v>
      </c>
      <c r="E573" s="36" t="s">
        <v>16</v>
      </c>
      <c r="F573" s="37">
        <v>0</v>
      </c>
      <c r="G573" s="38">
        <v>-0.02</v>
      </c>
      <c r="H573" s="34">
        <v>0.97194803189816126</v>
      </c>
      <c r="I573" s="35">
        <v>30.405114750665557</v>
      </c>
      <c r="J573" s="35">
        <v>1.0229698543096974</v>
      </c>
      <c r="K573" s="35">
        <v>-1.1931439200074259</v>
      </c>
      <c r="L573" s="35">
        <v>0</v>
      </c>
      <c r="M573" s="35">
        <v>0</v>
      </c>
      <c r="N573" s="35">
        <v>0</v>
      </c>
      <c r="O573" s="35">
        <v>0</v>
      </c>
      <c r="P573" s="36">
        <v>12</v>
      </c>
      <c r="Q573" s="37">
        <v>86</v>
      </c>
      <c r="R573" s="36">
        <v>0</v>
      </c>
      <c r="S573" s="39">
        <f t="shared" si="16"/>
        <v>86</v>
      </c>
      <c r="T573" s="34" t="s">
        <v>29</v>
      </c>
      <c r="U573" s="12">
        <f>((alpha*(beta^speed))*(speed^ceta))</f>
        <v>1.0544244243792649</v>
      </c>
      <c r="V573" s="8">
        <f t="shared" si="17"/>
        <v>86</v>
      </c>
    </row>
    <row r="574" spans="1:28">
      <c r="A574" s="34" t="s">
        <v>19</v>
      </c>
      <c r="B574" s="34" t="s">
        <v>64</v>
      </c>
      <c r="C574" s="5" t="s">
        <v>97</v>
      </c>
      <c r="D574" s="35" t="s">
        <v>88</v>
      </c>
      <c r="E574" s="36" t="s">
        <v>14</v>
      </c>
      <c r="F574" s="37">
        <v>0</v>
      </c>
      <c r="G574" s="38">
        <v>-0.02</v>
      </c>
      <c r="H574" s="34">
        <v>0.96409557971236726</v>
      </c>
      <c r="I574" s="35">
        <v>13.824314941693471</v>
      </c>
      <c r="J574" s="35">
        <v>1.2249991143425778</v>
      </c>
      <c r="K574" s="35">
        <v>-1.4723703374227859E-3</v>
      </c>
      <c r="L574" s="35">
        <v>0</v>
      </c>
      <c r="M574" s="35">
        <v>0</v>
      </c>
      <c r="N574" s="35">
        <v>0</v>
      </c>
      <c r="O574" s="35">
        <v>0</v>
      </c>
      <c r="P574" s="36">
        <v>12</v>
      </c>
      <c r="Q574" s="37">
        <v>86</v>
      </c>
      <c r="R574" s="36">
        <v>5</v>
      </c>
      <c r="S574" s="39">
        <f t="shared" si="16"/>
        <v>86</v>
      </c>
      <c r="T574" s="34" t="s">
        <v>36</v>
      </c>
      <c r="U574" s="12">
        <f>(1/(((ceta*(speed^2))+(beta*speed))+alpha))</f>
        <v>9.2349245695084077E-3</v>
      </c>
      <c r="V574" s="8">
        <f t="shared" si="17"/>
        <v>86</v>
      </c>
      <c r="AB574" s="41"/>
    </row>
    <row r="575" spans="1:28">
      <c r="A575" s="34" t="s">
        <v>19</v>
      </c>
      <c r="B575" s="34" t="s">
        <v>64</v>
      </c>
      <c r="C575" s="5" t="s">
        <v>97</v>
      </c>
      <c r="D575" s="35" t="s">
        <v>88</v>
      </c>
      <c r="E575" s="36" t="s">
        <v>18</v>
      </c>
      <c r="F575" s="37">
        <v>0</v>
      </c>
      <c r="G575" s="38">
        <v>-0.02</v>
      </c>
      <c r="H575" s="34">
        <v>0.96760736178000839</v>
      </c>
      <c r="I575" s="35">
        <v>-3.554216520053974E-8</v>
      </c>
      <c r="J575" s="35">
        <v>9.2684846260880442E-6</v>
      </c>
      <c r="K575" s="35">
        <v>-7.2307427654078754E-4</v>
      </c>
      <c r="L575" s="35">
        <v>2.4712007367217959E-2</v>
      </c>
      <c r="M575" s="35">
        <v>0</v>
      </c>
      <c r="N575" s="35">
        <v>0</v>
      </c>
      <c r="O575" s="35">
        <v>0</v>
      </c>
      <c r="P575" s="36">
        <v>12</v>
      </c>
      <c r="Q575" s="37">
        <v>86</v>
      </c>
      <c r="R575" s="36">
        <v>14</v>
      </c>
      <c r="S575" s="39">
        <f t="shared" si="16"/>
        <v>86</v>
      </c>
      <c r="T575" s="34" t="s">
        <v>51</v>
      </c>
      <c r="U575" s="12">
        <f>(((alpha*(speed^3))+(beta*(speed^2))+(ceta*speed))+delta)</f>
        <v>8.4705244504629032E-3</v>
      </c>
      <c r="V575" s="8">
        <f t="shared" si="17"/>
        <v>86</v>
      </c>
      <c r="AB575" s="41"/>
    </row>
    <row r="576" spans="1:28">
      <c r="A576" s="34" t="s">
        <v>19</v>
      </c>
      <c r="B576" s="34" t="s">
        <v>64</v>
      </c>
      <c r="C576" s="5" t="s">
        <v>97</v>
      </c>
      <c r="D576" s="35" t="s">
        <v>88</v>
      </c>
      <c r="E576" s="36" t="s">
        <v>17</v>
      </c>
      <c r="F576" s="37">
        <v>0</v>
      </c>
      <c r="G576" s="38">
        <v>-0.02</v>
      </c>
      <c r="H576" s="34">
        <v>0.93709064997006897</v>
      </c>
      <c r="I576" s="35">
        <v>-1.6426700463766892E-4</v>
      </c>
      <c r="J576" s="35">
        <v>4.7758896115885949E-2</v>
      </c>
      <c r="K576" s="35">
        <v>-3.6990373276533211</v>
      </c>
      <c r="L576" s="35">
        <v>134.16707443000419</v>
      </c>
      <c r="M576" s="35">
        <v>0</v>
      </c>
      <c r="N576" s="35">
        <v>0</v>
      </c>
      <c r="O576" s="35">
        <v>0</v>
      </c>
      <c r="P576" s="36">
        <v>12</v>
      </c>
      <c r="Q576" s="37">
        <v>86</v>
      </c>
      <c r="R576" s="36">
        <v>14</v>
      </c>
      <c r="S576" s="39">
        <f t="shared" si="16"/>
        <v>86</v>
      </c>
      <c r="T576" s="34" t="s">
        <v>51</v>
      </c>
      <c r="U576" s="12">
        <f>(((alpha*(speed^3))+(beta*(speed^2))+(ceta*speed))+delta)</f>
        <v>64.791646023093961</v>
      </c>
      <c r="V576" s="8">
        <f t="shared" si="17"/>
        <v>86</v>
      </c>
    </row>
    <row r="577" spans="1:28">
      <c r="A577" s="34" t="s">
        <v>19</v>
      </c>
      <c r="B577" s="34" t="s">
        <v>64</v>
      </c>
      <c r="C577" s="5" t="s">
        <v>97</v>
      </c>
      <c r="D577" s="35" t="s">
        <v>88</v>
      </c>
      <c r="E577" s="36" t="s">
        <v>15</v>
      </c>
      <c r="F577" s="37">
        <v>50</v>
      </c>
      <c r="G577" s="38">
        <v>-0.02</v>
      </c>
      <c r="H577" s="34">
        <v>0.99107286071373435</v>
      </c>
      <c r="I577" s="35">
        <v>8.6408130591798731</v>
      </c>
      <c r="J577" s="35">
        <v>1.0122389562555909</v>
      </c>
      <c r="K577" s="35">
        <v>-1.1127889660783516</v>
      </c>
      <c r="L577" s="35">
        <v>0</v>
      </c>
      <c r="M577" s="35">
        <v>0</v>
      </c>
      <c r="N577" s="35">
        <v>0</v>
      </c>
      <c r="O577" s="35">
        <v>0</v>
      </c>
      <c r="P577" s="36">
        <v>12</v>
      </c>
      <c r="Q577" s="37">
        <v>86</v>
      </c>
      <c r="R577" s="36">
        <v>0</v>
      </c>
      <c r="S577" s="39">
        <f t="shared" si="16"/>
        <v>86</v>
      </c>
      <c r="T577" s="34" t="s">
        <v>29</v>
      </c>
      <c r="U577" s="12">
        <f>((alpha*(beta^speed))*(speed^ceta))</f>
        <v>0.17306455855591704</v>
      </c>
      <c r="V577" s="8">
        <f t="shared" si="17"/>
        <v>86</v>
      </c>
    </row>
    <row r="578" spans="1:28">
      <c r="A578" s="34" t="s">
        <v>19</v>
      </c>
      <c r="B578" s="34" t="s">
        <v>64</v>
      </c>
      <c r="C578" s="5" t="s">
        <v>97</v>
      </c>
      <c r="D578" s="35" t="s">
        <v>88</v>
      </c>
      <c r="E578" s="36" t="s">
        <v>16</v>
      </c>
      <c r="F578" s="37">
        <v>50</v>
      </c>
      <c r="G578" s="38">
        <v>-0.02</v>
      </c>
      <c r="H578" s="34">
        <v>0.96768814869308839</v>
      </c>
      <c r="I578" s="35">
        <v>4.5106207332303451E-2</v>
      </c>
      <c r="J578" s="35">
        <v>3.9626498364391749E-2</v>
      </c>
      <c r="K578" s="35">
        <v>-3.2959528330143918E-4</v>
      </c>
      <c r="L578" s="35">
        <v>0</v>
      </c>
      <c r="M578" s="35">
        <v>0</v>
      </c>
      <c r="N578" s="35">
        <v>0</v>
      </c>
      <c r="O578" s="35">
        <v>0</v>
      </c>
      <c r="P578" s="36">
        <v>12</v>
      </c>
      <c r="Q578" s="37">
        <v>86</v>
      </c>
      <c r="R578" s="36">
        <v>5</v>
      </c>
      <c r="S578" s="39">
        <f t="shared" ref="S578:S641" si="18">V578</f>
        <v>86</v>
      </c>
      <c r="T578" s="34" t="s">
        <v>36</v>
      </c>
      <c r="U578" s="12">
        <f>(1/(((ceta*(speed^2))+(beta*speed))+alpha))</f>
        <v>0.98493216171200471</v>
      </c>
      <c r="V578" s="8">
        <f t="shared" ref="V578:V641" si="19">IF($V$1&lt;P578,P578,IF($V$1&gt;Q578,Q578,$V$1))</f>
        <v>86</v>
      </c>
    </row>
    <row r="579" spans="1:28">
      <c r="A579" s="34" t="s">
        <v>19</v>
      </c>
      <c r="B579" s="34" t="s">
        <v>64</v>
      </c>
      <c r="C579" s="5" t="s">
        <v>97</v>
      </c>
      <c r="D579" s="35" t="s">
        <v>88</v>
      </c>
      <c r="E579" s="36" t="s">
        <v>14</v>
      </c>
      <c r="F579" s="37">
        <v>50</v>
      </c>
      <c r="G579" s="38">
        <v>-0.02</v>
      </c>
      <c r="H579" s="34">
        <v>0.96701270853393106</v>
      </c>
      <c r="I579" s="35">
        <v>13.52601770115562</v>
      </c>
      <c r="J579" s="35">
        <v>1.3334596321241527</v>
      </c>
      <c r="K579" s="35">
        <v>-2.120568396700238E-3</v>
      </c>
      <c r="L579" s="35">
        <v>0</v>
      </c>
      <c r="M579" s="35">
        <v>0</v>
      </c>
      <c r="N579" s="35">
        <v>0</v>
      </c>
      <c r="O579" s="35">
        <v>0</v>
      </c>
      <c r="P579" s="36">
        <v>12</v>
      </c>
      <c r="Q579" s="37">
        <v>86</v>
      </c>
      <c r="R579" s="36">
        <v>5</v>
      </c>
      <c r="S579" s="39">
        <f t="shared" si="18"/>
        <v>86</v>
      </c>
      <c r="T579" s="34" t="s">
        <v>36</v>
      </c>
      <c r="U579" s="12">
        <f>(1/(((ceta*(speed^2))+(beta*speed))+alpha))</f>
        <v>8.8873229661366009E-3</v>
      </c>
      <c r="V579" s="8">
        <f t="shared" si="19"/>
        <v>86</v>
      </c>
      <c r="AB579" s="41"/>
    </row>
    <row r="580" spans="1:28">
      <c r="A580" s="34" t="s">
        <v>19</v>
      </c>
      <c r="B580" s="34" t="s">
        <v>64</v>
      </c>
      <c r="C580" s="5" t="s">
        <v>97</v>
      </c>
      <c r="D580" s="35" t="s">
        <v>88</v>
      </c>
      <c r="E580" s="36" t="s">
        <v>18</v>
      </c>
      <c r="F580" s="37">
        <v>50</v>
      </c>
      <c r="G580" s="38">
        <v>-0.02</v>
      </c>
      <c r="H580" s="34">
        <v>0.96767922087703928</v>
      </c>
      <c r="I580" s="35">
        <v>-4.070500628955517E-8</v>
      </c>
      <c r="J580" s="35">
        <v>1.0176497452302273E-5</v>
      </c>
      <c r="K580" s="35">
        <v>-7.9001837817542725E-4</v>
      </c>
      <c r="L580" s="35">
        <v>2.6256784331573538E-2</v>
      </c>
      <c r="M580" s="35">
        <v>0</v>
      </c>
      <c r="N580" s="35">
        <v>0</v>
      </c>
      <c r="O580" s="35">
        <v>0</v>
      </c>
      <c r="P580" s="36">
        <v>12</v>
      </c>
      <c r="Q580" s="37">
        <v>86</v>
      </c>
      <c r="R580" s="36">
        <v>14</v>
      </c>
      <c r="S580" s="39">
        <f t="shared" si="18"/>
        <v>86</v>
      </c>
      <c r="T580" s="34" t="s">
        <v>51</v>
      </c>
      <c r="U580" s="12">
        <f>(((alpha*(speed^3))+(beta*(speed^2))+(ceta*speed))+delta)</f>
        <v>7.6899154852051038E-3</v>
      </c>
      <c r="V580" s="8">
        <f t="shared" si="19"/>
        <v>86</v>
      </c>
      <c r="AB580" s="41"/>
    </row>
    <row r="581" spans="1:28">
      <c r="A581" s="34" t="s">
        <v>19</v>
      </c>
      <c r="B581" s="34" t="s">
        <v>64</v>
      </c>
      <c r="C581" s="5" t="s">
        <v>97</v>
      </c>
      <c r="D581" s="35" t="s">
        <v>88</v>
      </c>
      <c r="E581" s="36" t="s">
        <v>17</v>
      </c>
      <c r="F581" s="37">
        <v>50</v>
      </c>
      <c r="G581" s="38">
        <v>-0.02</v>
      </c>
      <c r="H581" s="34">
        <v>0.93472173425383698</v>
      </c>
      <c r="I581" s="35">
        <v>-1.8063660432697022E-4</v>
      </c>
      <c r="J581" s="35">
        <v>5.0183837233863937E-2</v>
      </c>
      <c r="K581" s="35">
        <v>-3.9485816013222719</v>
      </c>
      <c r="L581" s="35">
        <v>140.52172455849058</v>
      </c>
      <c r="M581" s="35">
        <v>0</v>
      </c>
      <c r="N581" s="35">
        <v>0</v>
      </c>
      <c r="O581" s="35">
        <v>0</v>
      </c>
      <c r="P581" s="36">
        <v>12</v>
      </c>
      <c r="Q581" s="37">
        <v>86</v>
      </c>
      <c r="R581" s="36">
        <v>14</v>
      </c>
      <c r="S581" s="39">
        <f t="shared" si="18"/>
        <v>86</v>
      </c>
      <c r="T581" s="34" t="s">
        <v>51</v>
      </c>
      <c r="U581" s="12">
        <f>(((alpha*(speed^3))+(beta*(speed^2))+(ceta*speed))+delta)</f>
        <v>57.208371024637472</v>
      </c>
      <c r="V581" s="8">
        <f t="shared" si="19"/>
        <v>86</v>
      </c>
    </row>
    <row r="582" spans="1:28">
      <c r="A582" s="34" t="s">
        <v>19</v>
      </c>
      <c r="B582" s="34" t="s">
        <v>64</v>
      </c>
      <c r="C582" s="5" t="s">
        <v>97</v>
      </c>
      <c r="D582" s="35" t="s">
        <v>88</v>
      </c>
      <c r="E582" s="36" t="s">
        <v>15</v>
      </c>
      <c r="F582" s="37">
        <v>100</v>
      </c>
      <c r="G582" s="38">
        <v>-0.02</v>
      </c>
      <c r="H582" s="34">
        <v>0.99027789382406728</v>
      </c>
      <c r="I582" s="35">
        <v>10.834573582648471</v>
      </c>
      <c r="J582" s="35">
        <v>1.0138158651021469</v>
      </c>
      <c r="K582" s="35">
        <v>-1.2120212283175367</v>
      </c>
      <c r="L582" s="35">
        <v>0</v>
      </c>
      <c r="M582" s="35">
        <v>0</v>
      </c>
      <c r="N582" s="35">
        <v>0</v>
      </c>
      <c r="O582" s="35">
        <v>0</v>
      </c>
      <c r="P582" s="36">
        <v>12</v>
      </c>
      <c r="Q582" s="37">
        <v>86</v>
      </c>
      <c r="R582" s="36">
        <v>0</v>
      </c>
      <c r="S582" s="39">
        <f t="shared" si="18"/>
        <v>86</v>
      </c>
      <c r="T582" s="34" t="s">
        <v>29</v>
      </c>
      <c r="U582" s="12">
        <f>((alpha*(beta^speed))*(speed^ceta))</f>
        <v>0.15945560405015816</v>
      </c>
      <c r="V582" s="8">
        <f t="shared" si="19"/>
        <v>86</v>
      </c>
    </row>
    <row r="583" spans="1:28">
      <c r="A583" s="34" t="s">
        <v>19</v>
      </c>
      <c r="B583" s="34" t="s">
        <v>64</v>
      </c>
      <c r="C583" s="5" t="s">
        <v>97</v>
      </c>
      <c r="D583" s="35" t="s">
        <v>88</v>
      </c>
      <c r="E583" s="36" t="s">
        <v>16</v>
      </c>
      <c r="F583" s="37">
        <v>100</v>
      </c>
      <c r="G583" s="38">
        <v>-0.02</v>
      </c>
      <c r="H583" s="34">
        <v>0.96191548495676926</v>
      </c>
      <c r="I583" s="35">
        <v>0.77597750266891652</v>
      </c>
      <c r="J583" s="35">
        <v>6.5599480979102385</v>
      </c>
      <c r="K583" s="35">
        <v>-0.31021351324548896</v>
      </c>
      <c r="L583" s="35">
        <v>-0.12259708553388478</v>
      </c>
      <c r="M583" s="35">
        <v>0.1076832822751994</v>
      </c>
      <c r="N583" s="35">
        <v>0</v>
      </c>
      <c r="O583" s="35">
        <v>0</v>
      </c>
      <c r="P583" s="36">
        <v>12</v>
      </c>
      <c r="Q583" s="37">
        <v>86</v>
      </c>
      <c r="R583" s="36">
        <v>10</v>
      </c>
      <c r="S583" s="39">
        <f t="shared" si="18"/>
        <v>86</v>
      </c>
      <c r="T583" s="34" t="s">
        <v>44</v>
      </c>
      <c r="U583" s="12">
        <f>(alpha+(beta/(1+EXP((((-1)*ceta)+(delta*LN(speed)))+(epsilon*speed)))))</f>
        <v>0.77676707155859614</v>
      </c>
      <c r="V583" s="8">
        <f t="shared" si="19"/>
        <v>86</v>
      </c>
    </row>
    <row r="584" spans="1:28">
      <c r="A584" s="34" t="s">
        <v>19</v>
      </c>
      <c r="B584" s="34" t="s">
        <v>64</v>
      </c>
      <c r="C584" s="5" t="s">
        <v>97</v>
      </c>
      <c r="D584" s="35" t="s">
        <v>88</v>
      </c>
      <c r="E584" s="36" t="s">
        <v>14</v>
      </c>
      <c r="F584" s="37">
        <v>100</v>
      </c>
      <c r="G584" s="38">
        <v>-0.02</v>
      </c>
      <c r="H584" s="34">
        <v>0.97409793730791028</v>
      </c>
      <c r="I584" s="35">
        <v>11.823132372352012</v>
      </c>
      <c r="J584" s="35">
        <v>1.5007048425920113</v>
      </c>
      <c r="K584" s="35">
        <v>-3.0490453675280065E-3</v>
      </c>
      <c r="L584" s="35">
        <v>0</v>
      </c>
      <c r="M584" s="35">
        <v>0</v>
      </c>
      <c r="N584" s="35">
        <v>0</v>
      </c>
      <c r="O584" s="35">
        <v>0</v>
      </c>
      <c r="P584" s="36">
        <v>12</v>
      </c>
      <c r="Q584" s="37">
        <v>86</v>
      </c>
      <c r="R584" s="36">
        <v>5</v>
      </c>
      <c r="S584" s="39">
        <f t="shared" si="18"/>
        <v>86</v>
      </c>
      <c r="T584" s="34" t="s">
        <v>36</v>
      </c>
      <c r="U584" s="12">
        <f>(1/(((ceta*(speed^2))+(beta*speed))+alpha))</f>
        <v>8.4507273662744326E-3</v>
      </c>
      <c r="V584" s="8">
        <f t="shared" si="19"/>
        <v>86</v>
      </c>
      <c r="AB584" s="41"/>
    </row>
    <row r="585" spans="1:28">
      <c r="A585" s="34" t="s">
        <v>19</v>
      </c>
      <c r="B585" s="34" t="s">
        <v>64</v>
      </c>
      <c r="C585" s="5" t="s">
        <v>97</v>
      </c>
      <c r="D585" s="35" t="s">
        <v>88</v>
      </c>
      <c r="E585" s="36" t="s">
        <v>18</v>
      </c>
      <c r="F585" s="37">
        <v>100</v>
      </c>
      <c r="G585" s="38">
        <v>-0.02</v>
      </c>
      <c r="H585" s="34">
        <v>0.96855265579314975</v>
      </c>
      <c r="I585" s="35">
        <v>-4.6453714378854797E-8</v>
      </c>
      <c r="J585" s="35">
        <v>1.1181071710764E-5</v>
      </c>
      <c r="K585" s="35">
        <v>-8.6272691229081621E-4</v>
      </c>
      <c r="L585" s="35">
        <v>2.7946885615321129E-2</v>
      </c>
      <c r="M585" s="35">
        <v>0</v>
      </c>
      <c r="N585" s="35">
        <v>0</v>
      </c>
      <c r="O585" s="35">
        <v>0</v>
      </c>
      <c r="P585" s="36">
        <v>12</v>
      </c>
      <c r="Q585" s="37">
        <v>86</v>
      </c>
      <c r="R585" s="36">
        <v>14</v>
      </c>
      <c r="S585" s="39">
        <f t="shared" si="18"/>
        <v>86</v>
      </c>
      <c r="T585" s="34" t="s">
        <v>51</v>
      </c>
      <c r="U585" s="12">
        <f>(((alpha*(speed^3))+(beta*(speed^2))+(ceta*speed))+delta)</f>
        <v>6.9004137781646206E-3</v>
      </c>
      <c r="V585" s="8">
        <f t="shared" si="19"/>
        <v>86</v>
      </c>
      <c r="AB585" s="41"/>
    </row>
    <row r="586" spans="1:28">
      <c r="A586" s="34" t="s">
        <v>19</v>
      </c>
      <c r="B586" s="34" t="s">
        <v>64</v>
      </c>
      <c r="C586" s="5" t="s">
        <v>97</v>
      </c>
      <c r="D586" s="35" t="s">
        <v>88</v>
      </c>
      <c r="E586" s="36" t="s">
        <v>17</v>
      </c>
      <c r="F586" s="37">
        <v>100</v>
      </c>
      <c r="G586" s="38">
        <v>-0.02</v>
      </c>
      <c r="H586" s="34">
        <v>0.93097682739580634</v>
      </c>
      <c r="I586" s="35">
        <v>-2.1961604381407079E-4</v>
      </c>
      <c r="J586" s="35">
        <v>5.6033462432971338E-2</v>
      </c>
      <c r="K586" s="35">
        <v>-4.3538225343834949</v>
      </c>
      <c r="L586" s="35">
        <v>149.58145535338267</v>
      </c>
      <c r="M586" s="35">
        <v>0</v>
      </c>
      <c r="N586" s="35">
        <v>0</v>
      </c>
      <c r="O586" s="35">
        <v>0</v>
      </c>
      <c r="P586" s="36">
        <v>12</v>
      </c>
      <c r="Q586" s="37">
        <v>86</v>
      </c>
      <c r="R586" s="36">
        <v>14</v>
      </c>
      <c r="S586" s="39">
        <f t="shared" si="18"/>
        <v>86</v>
      </c>
      <c r="T586" s="34" t="s">
        <v>51</v>
      </c>
      <c r="U586" s="12">
        <f>(((alpha*(speed^3))+(beta*(speed^2))+(ceta*speed))+delta)</f>
        <v>49.888103186455481</v>
      </c>
      <c r="V586" s="8">
        <f t="shared" si="19"/>
        <v>86</v>
      </c>
    </row>
    <row r="587" spans="1:28">
      <c r="A587" s="34" t="s">
        <v>19</v>
      </c>
      <c r="B587" s="34" t="s">
        <v>64</v>
      </c>
      <c r="C587" s="5" t="s">
        <v>97</v>
      </c>
      <c r="D587" s="35" t="s">
        <v>88</v>
      </c>
      <c r="E587" s="36" t="s">
        <v>15</v>
      </c>
      <c r="F587" s="37">
        <v>0</v>
      </c>
      <c r="G587" s="38">
        <v>0.02</v>
      </c>
      <c r="H587" s="34">
        <v>0.99691376814554256</v>
      </c>
      <c r="I587" s="35">
        <v>7.8260558419803861</v>
      </c>
      <c r="J587" s="35">
        <v>1.0138680037453207</v>
      </c>
      <c r="K587" s="35">
        <v>-0.97504352619632806</v>
      </c>
      <c r="L587" s="35">
        <v>0</v>
      </c>
      <c r="M587" s="35">
        <v>0</v>
      </c>
      <c r="N587" s="35">
        <v>0</v>
      </c>
      <c r="O587" s="35">
        <v>0</v>
      </c>
      <c r="P587" s="36">
        <v>12</v>
      </c>
      <c r="Q587" s="37">
        <v>86</v>
      </c>
      <c r="R587" s="36">
        <v>0</v>
      </c>
      <c r="S587" s="39">
        <f t="shared" si="18"/>
        <v>86</v>
      </c>
      <c r="T587" s="34" t="s">
        <v>29</v>
      </c>
      <c r="U587" s="12">
        <f>((alpha*(beta^speed))*(speed^ceta))</f>
        <v>0.33244871604782272</v>
      </c>
      <c r="V587" s="8">
        <f t="shared" si="19"/>
        <v>86</v>
      </c>
    </row>
    <row r="588" spans="1:28">
      <c r="A588" s="34" t="s">
        <v>19</v>
      </c>
      <c r="B588" s="34" t="s">
        <v>64</v>
      </c>
      <c r="C588" s="5" t="s">
        <v>97</v>
      </c>
      <c r="D588" s="35" t="s">
        <v>88</v>
      </c>
      <c r="E588" s="36" t="s">
        <v>16</v>
      </c>
      <c r="F588" s="37">
        <v>0</v>
      </c>
      <c r="G588" s="38">
        <v>0.02</v>
      </c>
      <c r="H588" s="34">
        <v>0.91377259367093255</v>
      </c>
      <c r="I588" s="35">
        <v>0.3737967006728124</v>
      </c>
      <c r="J588" s="35">
        <v>0.40221324577246986</v>
      </c>
      <c r="K588" s="35">
        <v>42.748060145272277</v>
      </c>
      <c r="L588" s="35">
        <v>-1.1863192609450934</v>
      </c>
      <c r="M588" s="35">
        <v>0</v>
      </c>
      <c r="N588" s="35">
        <v>0</v>
      </c>
      <c r="O588" s="35">
        <v>0</v>
      </c>
      <c r="P588" s="36">
        <v>12</v>
      </c>
      <c r="Q588" s="37">
        <v>86</v>
      </c>
      <c r="R588" s="36">
        <v>1</v>
      </c>
      <c r="S588" s="39">
        <f t="shared" si="18"/>
        <v>86</v>
      </c>
      <c r="T588" s="34" t="s">
        <v>30</v>
      </c>
      <c r="U588" s="12">
        <f>((alpha*(speed^beta))+(ceta*(speed^delta)))</f>
        <v>2.4591791800241354</v>
      </c>
      <c r="V588" s="8">
        <f t="shared" si="19"/>
        <v>86</v>
      </c>
    </row>
    <row r="589" spans="1:28">
      <c r="A589" s="34" t="s">
        <v>19</v>
      </c>
      <c r="B589" s="34" t="s">
        <v>64</v>
      </c>
      <c r="C589" s="5" t="s">
        <v>97</v>
      </c>
      <c r="D589" s="35" t="s">
        <v>88</v>
      </c>
      <c r="E589" s="36" t="s">
        <v>14</v>
      </c>
      <c r="F589" s="37">
        <v>0</v>
      </c>
      <c r="G589" s="38">
        <v>0.02</v>
      </c>
      <c r="H589" s="34">
        <v>0.97022695581977481</v>
      </c>
      <c r="I589" s="35">
        <v>12.265995236941832</v>
      </c>
      <c r="J589" s="35">
        <v>1.028460564876398</v>
      </c>
      <c r="K589" s="35">
        <v>-8.3029550714454718E-3</v>
      </c>
      <c r="L589" s="35">
        <v>0</v>
      </c>
      <c r="M589" s="35">
        <v>0</v>
      </c>
      <c r="N589" s="35">
        <v>0</v>
      </c>
      <c r="O589" s="35">
        <v>0</v>
      </c>
      <c r="P589" s="36">
        <v>12</v>
      </c>
      <c r="Q589" s="37">
        <v>86</v>
      </c>
      <c r="R589" s="36">
        <v>5</v>
      </c>
      <c r="S589" s="39">
        <f t="shared" si="18"/>
        <v>86</v>
      </c>
      <c r="T589" s="34" t="s">
        <v>36</v>
      </c>
      <c r="U589" s="12">
        <f>(1/(((ceta*(speed^2))+(beta*speed))+alpha))</f>
        <v>2.5442089307808377E-2</v>
      </c>
      <c r="V589" s="8">
        <f t="shared" si="19"/>
        <v>86</v>
      </c>
      <c r="AB589" s="41"/>
    </row>
    <row r="590" spans="1:28">
      <c r="A590" s="34" t="s">
        <v>19</v>
      </c>
      <c r="B590" s="34" t="s">
        <v>64</v>
      </c>
      <c r="C590" s="5" t="s">
        <v>97</v>
      </c>
      <c r="D590" s="35" t="s">
        <v>88</v>
      </c>
      <c r="E590" s="36" t="s">
        <v>18</v>
      </c>
      <c r="F590" s="37">
        <v>0</v>
      </c>
      <c r="G590" s="38">
        <v>0.02</v>
      </c>
      <c r="H590" s="34">
        <v>0.94925743298447696</v>
      </c>
      <c r="I590" s="35">
        <v>0.11086652251815417</v>
      </c>
      <c r="J590" s="35">
        <v>-0.70287521150188303</v>
      </c>
      <c r="K590" s="35">
        <v>2.5221570265852172E-3</v>
      </c>
      <c r="L590" s="35">
        <v>0.36116572089780774</v>
      </c>
      <c r="M590" s="35">
        <v>0</v>
      </c>
      <c r="N590" s="35">
        <v>0</v>
      </c>
      <c r="O590" s="35">
        <v>0</v>
      </c>
      <c r="P590" s="36">
        <v>12</v>
      </c>
      <c r="Q590" s="37">
        <v>86</v>
      </c>
      <c r="R590" s="36">
        <v>1</v>
      </c>
      <c r="S590" s="39">
        <f t="shared" si="18"/>
        <v>86</v>
      </c>
      <c r="T590" s="34" t="s">
        <v>30</v>
      </c>
      <c r="U590" s="12">
        <f>((alpha*(speed^beta))+(ceta*(speed^delta)))</f>
        <v>1.7444928823456305E-2</v>
      </c>
      <c r="V590" s="8">
        <f t="shared" si="19"/>
        <v>86</v>
      </c>
    </row>
    <row r="591" spans="1:28">
      <c r="A591" s="34" t="s">
        <v>19</v>
      </c>
      <c r="B591" s="34" t="s">
        <v>64</v>
      </c>
      <c r="C591" s="5" t="s">
        <v>97</v>
      </c>
      <c r="D591" s="35" t="s">
        <v>88</v>
      </c>
      <c r="E591" s="36" t="s">
        <v>17</v>
      </c>
      <c r="F591" s="37">
        <v>0</v>
      </c>
      <c r="G591" s="38">
        <v>0.02</v>
      </c>
      <c r="H591" s="34">
        <v>0.91868963190930686</v>
      </c>
      <c r="I591" s="35">
        <v>-1.8400138107345582E-4</v>
      </c>
      <c r="J591" s="35">
        <v>5.1651856206753215E-2</v>
      </c>
      <c r="K591" s="35">
        <v>-3.5771104036421622</v>
      </c>
      <c r="L591" s="35">
        <v>195.92652796437312</v>
      </c>
      <c r="M591" s="35">
        <v>0</v>
      </c>
      <c r="N591" s="35">
        <v>0</v>
      </c>
      <c r="O591" s="35">
        <v>0</v>
      </c>
      <c r="P591" s="36">
        <v>12</v>
      </c>
      <c r="Q591" s="37">
        <v>86</v>
      </c>
      <c r="R591" s="36">
        <v>14</v>
      </c>
      <c r="S591" s="39">
        <f t="shared" si="18"/>
        <v>86</v>
      </c>
      <c r="T591" s="34" t="s">
        <v>51</v>
      </c>
      <c r="U591" s="12">
        <f>(((alpha*(speed^3))+(beta*(speed^2))+(ceta*speed))+delta)</f>
        <v>153.27697931623595</v>
      </c>
      <c r="V591" s="8">
        <f t="shared" si="19"/>
        <v>86</v>
      </c>
    </row>
    <row r="592" spans="1:28">
      <c r="A592" s="34" t="s">
        <v>19</v>
      </c>
      <c r="B592" s="34" t="s">
        <v>64</v>
      </c>
      <c r="C592" s="5" t="s">
        <v>97</v>
      </c>
      <c r="D592" s="35" t="s">
        <v>88</v>
      </c>
      <c r="E592" s="36" t="s">
        <v>15</v>
      </c>
      <c r="F592" s="37">
        <v>50</v>
      </c>
      <c r="G592" s="38">
        <v>0.02</v>
      </c>
      <c r="H592" s="34">
        <v>0.99540926171707278</v>
      </c>
      <c r="I592" s="35">
        <v>7.3053840993000314</v>
      </c>
      <c r="J592" s="35">
        <v>1.0130832136844088</v>
      </c>
      <c r="K592" s="35">
        <v>-0.92891034113853022</v>
      </c>
      <c r="L592" s="35">
        <v>0</v>
      </c>
      <c r="M592" s="35">
        <v>0</v>
      </c>
      <c r="N592" s="35">
        <v>0</v>
      </c>
      <c r="O592" s="35">
        <v>0</v>
      </c>
      <c r="P592" s="36">
        <v>12</v>
      </c>
      <c r="Q592" s="37">
        <v>86</v>
      </c>
      <c r="R592" s="36">
        <v>0</v>
      </c>
      <c r="S592" s="39">
        <f t="shared" si="18"/>
        <v>86</v>
      </c>
      <c r="T592" s="34" t="s">
        <v>29</v>
      </c>
      <c r="U592" s="12">
        <f>((alpha*(beta^speed))*(speed^ceta))</f>
        <v>0.35657238305360878</v>
      </c>
      <c r="V592" s="8">
        <f t="shared" si="19"/>
        <v>86</v>
      </c>
    </row>
    <row r="593" spans="1:28">
      <c r="A593" s="34" t="s">
        <v>19</v>
      </c>
      <c r="B593" s="34" t="s">
        <v>64</v>
      </c>
      <c r="C593" s="5" t="s">
        <v>97</v>
      </c>
      <c r="D593" s="35" t="s">
        <v>88</v>
      </c>
      <c r="E593" s="36" t="s">
        <v>16</v>
      </c>
      <c r="F593" s="37">
        <v>50</v>
      </c>
      <c r="G593" s="38">
        <v>0.02</v>
      </c>
      <c r="H593" s="34">
        <v>0.90292272258325612</v>
      </c>
      <c r="I593" s="35">
        <v>45.50004547854742</v>
      </c>
      <c r="J593" s="35">
        <v>-1.222935488874668</v>
      </c>
      <c r="K593" s="35">
        <v>0.78300806124326527</v>
      </c>
      <c r="L593" s="35">
        <v>0.26272426243955194</v>
      </c>
      <c r="M593" s="35">
        <v>0</v>
      </c>
      <c r="N593" s="35">
        <v>0</v>
      </c>
      <c r="O593" s="35">
        <v>0</v>
      </c>
      <c r="P593" s="36">
        <v>12</v>
      </c>
      <c r="Q593" s="37">
        <v>86</v>
      </c>
      <c r="R593" s="36">
        <v>1</v>
      </c>
      <c r="S593" s="39">
        <f t="shared" si="18"/>
        <v>86</v>
      </c>
      <c r="T593" s="34" t="s">
        <v>30</v>
      </c>
      <c r="U593" s="12">
        <f>((alpha*(speed^beta))+(ceta*(speed^delta)))</f>
        <v>2.7195101379674789</v>
      </c>
      <c r="V593" s="8">
        <f t="shared" si="19"/>
        <v>86</v>
      </c>
    </row>
    <row r="594" spans="1:28">
      <c r="A594" s="34" t="s">
        <v>19</v>
      </c>
      <c r="B594" s="34" t="s">
        <v>64</v>
      </c>
      <c r="C594" s="5" t="s">
        <v>97</v>
      </c>
      <c r="D594" s="35" t="s">
        <v>88</v>
      </c>
      <c r="E594" s="36" t="s">
        <v>14</v>
      </c>
      <c r="F594" s="37">
        <v>50</v>
      </c>
      <c r="G594" s="38">
        <v>0.02</v>
      </c>
      <c r="H594" s="34">
        <v>0.97094388659204656</v>
      </c>
      <c r="I594" s="35">
        <v>0.16506991262926143</v>
      </c>
      <c r="J594" s="35">
        <v>-0.5354724069344472</v>
      </c>
      <c r="K594" s="35">
        <v>8.9636167681374679E-5</v>
      </c>
      <c r="L594" s="35">
        <v>1.0808795843225061</v>
      </c>
      <c r="M594" s="35">
        <v>0</v>
      </c>
      <c r="N594" s="35">
        <v>0</v>
      </c>
      <c r="O594" s="35">
        <v>0</v>
      </c>
      <c r="P594" s="36">
        <v>12</v>
      </c>
      <c r="Q594" s="37">
        <v>86</v>
      </c>
      <c r="R594" s="36">
        <v>1</v>
      </c>
      <c r="S594" s="39">
        <f t="shared" si="18"/>
        <v>86</v>
      </c>
      <c r="T594" s="34" t="s">
        <v>30</v>
      </c>
      <c r="U594" s="12">
        <f>((alpha*(speed^beta))+(ceta*(speed^delta)))</f>
        <v>2.6250440997766009E-2</v>
      </c>
      <c r="V594" s="8">
        <f t="shared" si="19"/>
        <v>86</v>
      </c>
      <c r="AB594" s="41"/>
    </row>
    <row r="595" spans="1:28">
      <c r="A595" s="34" t="s">
        <v>19</v>
      </c>
      <c r="B595" s="34" t="s">
        <v>64</v>
      </c>
      <c r="C595" s="5" t="s">
        <v>97</v>
      </c>
      <c r="D595" s="35" t="s">
        <v>88</v>
      </c>
      <c r="E595" s="36" t="s">
        <v>18</v>
      </c>
      <c r="F595" s="37">
        <v>50</v>
      </c>
      <c r="G595" s="38">
        <v>0.02</v>
      </c>
      <c r="H595" s="34">
        <v>0.9700114170256986</v>
      </c>
      <c r="I595" s="35">
        <v>-1.0414639563262364E-7</v>
      </c>
      <c r="J595" s="35">
        <v>1.7270414333210444E-5</v>
      </c>
      <c r="K595" s="35">
        <v>-9.7044047623472737E-4</v>
      </c>
      <c r="L595" s="35">
        <v>3.7789215066211877E-2</v>
      </c>
      <c r="M595" s="35">
        <v>0</v>
      </c>
      <c r="N595" s="35">
        <v>0</v>
      </c>
      <c r="O595" s="35">
        <v>0</v>
      </c>
      <c r="P595" s="36">
        <v>12</v>
      </c>
      <c r="Q595" s="37">
        <v>86</v>
      </c>
      <c r="R595" s="36">
        <v>14</v>
      </c>
      <c r="S595" s="39">
        <f t="shared" si="18"/>
        <v>86</v>
      </c>
      <c r="T595" s="34" t="s">
        <v>51</v>
      </c>
      <c r="U595" s="12">
        <f>(((alpha*(speed^3))+(beta*(speed^2))+(ceta*speed))+delta)</f>
        <v>1.5820378697945704E-2</v>
      </c>
      <c r="V595" s="8">
        <f t="shared" si="19"/>
        <v>86</v>
      </c>
      <c r="AB595" s="41"/>
    </row>
    <row r="596" spans="1:28">
      <c r="A596" s="34" t="s">
        <v>19</v>
      </c>
      <c r="B596" s="34" t="s">
        <v>64</v>
      </c>
      <c r="C596" s="5" t="s">
        <v>97</v>
      </c>
      <c r="D596" s="35" t="s">
        <v>88</v>
      </c>
      <c r="E596" s="36" t="s">
        <v>17</v>
      </c>
      <c r="F596" s="37">
        <v>50</v>
      </c>
      <c r="G596" s="38">
        <v>0.02</v>
      </c>
      <c r="H596" s="34">
        <v>0.90846923280746006</v>
      </c>
      <c r="I596" s="35">
        <v>-2.0075175790887023E-4</v>
      </c>
      <c r="J596" s="35">
        <v>5.4789537149700418E-2</v>
      </c>
      <c r="K596" s="35">
        <v>-3.7708341708030795</v>
      </c>
      <c r="L596" s="35">
        <v>220.97561656147082</v>
      </c>
      <c r="M596" s="35">
        <v>0</v>
      </c>
      <c r="N596" s="35">
        <v>0</v>
      </c>
      <c r="O596" s="35">
        <v>0</v>
      </c>
      <c r="P596" s="36">
        <v>12</v>
      </c>
      <c r="Q596" s="37">
        <v>86</v>
      </c>
      <c r="R596" s="36">
        <v>14</v>
      </c>
      <c r="S596" s="39">
        <f t="shared" si="18"/>
        <v>86</v>
      </c>
      <c r="T596" s="34" t="s">
        <v>51</v>
      </c>
      <c r="U596" s="12">
        <f>(((alpha*(speed^3))+(beta*(speed^2))+(ceta*speed))+delta)</f>
        <v>174.21793450310594</v>
      </c>
      <c r="V596" s="8">
        <f t="shared" si="19"/>
        <v>86</v>
      </c>
    </row>
    <row r="597" spans="1:28">
      <c r="A597" s="34" t="s">
        <v>19</v>
      </c>
      <c r="B597" s="34" t="s">
        <v>64</v>
      </c>
      <c r="C597" s="5" t="s">
        <v>97</v>
      </c>
      <c r="D597" s="35" t="s">
        <v>88</v>
      </c>
      <c r="E597" s="36" t="s">
        <v>15</v>
      </c>
      <c r="F597" s="37">
        <v>100</v>
      </c>
      <c r="G597" s="38">
        <v>0.02</v>
      </c>
      <c r="H597" s="34">
        <v>0.98346918170542563</v>
      </c>
      <c r="I597" s="35">
        <v>6.1088463937148747</v>
      </c>
      <c r="J597" s="35">
        <v>1.009275007060096</v>
      </c>
      <c r="K597" s="35">
        <v>-0.81928626654905945</v>
      </c>
      <c r="L597" s="35">
        <v>0</v>
      </c>
      <c r="M597" s="35">
        <v>0</v>
      </c>
      <c r="N597" s="35">
        <v>0</v>
      </c>
      <c r="O597" s="35">
        <v>0</v>
      </c>
      <c r="P597" s="36">
        <v>12</v>
      </c>
      <c r="Q597" s="37">
        <v>86</v>
      </c>
      <c r="R597" s="36">
        <v>0</v>
      </c>
      <c r="S597" s="39">
        <f t="shared" si="18"/>
        <v>86</v>
      </c>
      <c r="T597" s="34" t="s">
        <v>29</v>
      </c>
      <c r="U597" s="12">
        <f>((alpha*(beta^speed))*(speed^ceta))</f>
        <v>0.35145506891111722</v>
      </c>
      <c r="V597" s="8">
        <f t="shared" si="19"/>
        <v>86</v>
      </c>
    </row>
    <row r="598" spans="1:28">
      <c r="A598" s="34" t="s">
        <v>19</v>
      </c>
      <c r="B598" s="34" t="s">
        <v>64</v>
      </c>
      <c r="C598" s="5" t="s">
        <v>97</v>
      </c>
      <c r="D598" s="35" t="s">
        <v>88</v>
      </c>
      <c r="E598" s="36" t="s">
        <v>16</v>
      </c>
      <c r="F598" s="37">
        <v>100</v>
      </c>
      <c r="G598" s="38">
        <v>0.02</v>
      </c>
      <c r="H598" s="34">
        <v>0.92276816882294754</v>
      </c>
      <c r="I598" s="35">
        <v>39.705978849505449</v>
      </c>
      <c r="J598" s="35">
        <v>-1.2399137284822317</v>
      </c>
      <c r="K598" s="35">
        <v>1.8930796277275399</v>
      </c>
      <c r="L598" s="35">
        <v>7.8431710365887197E-2</v>
      </c>
      <c r="M598" s="35">
        <v>0</v>
      </c>
      <c r="N598" s="35">
        <v>0</v>
      </c>
      <c r="O598" s="35">
        <v>0</v>
      </c>
      <c r="P598" s="36">
        <v>12</v>
      </c>
      <c r="Q598" s="37">
        <v>86</v>
      </c>
      <c r="R598" s="36">
        <v>1</v>
      </c>
      <c r="S598" s="39">
        <f t="shared" si="18"/>
        <v>86</v>
      </c>
      <c r="T598" s="34" t="s">
        <v>30</v>
      </c>
      <c r="U598" s="12">
        <f>((alpha*(speed^beta))+(ceta*(speed^delta)))</f>
        <v>2.843273342917509</v>
      </c>
      <c r="V598" s="8">
        <f t="shared" si="19"/>
        <v>86</v>
      </c>
    </row>
    <row r="599" spans="1:28">
      <c r="A599" s="34" t="s">
        <v>19</v>
      </c>
      <c r="B599" s="34" t="s">
        <v>64</v>
      </c>
      <c r="C599" s="5" t="s">
        <v>97</v>
      </c>
      <c r="D599" s="35" t="s">
        <v>88</v>
      </c>
      <c r="E599" s="36" t="s">
        <v>14</v>
      </c>
      <c r="F599" s="37">
        <v>100</v>
      </c>
      <c r="G599" s="38">
        <v>0.02</v>
      </c>
      <c r="H599" s="34">
        <v>0.97004873794063862</v>
      </c>
      <c r="I599" s="35">
        <v>0.14447822379093139</v>
      </c>
      <c r="J599" s="35">
        <v>1.0039215321431045</v>
      </c>
      <c r="K599" s="35">
        <v>-0.46524577955966445</v>
      </c>
      <c r="L599" s="35">
        <v>0</v>
      </c>
      <c r="M599" s="35">
        <v>0</v>
      </c>
      <c r="N599" s="35">
        <v>0</v>
      </c>
      <c r="O599" s="35">
        <v>0</v>
      </c>
      <c r="P599" s="36">
        <v>12</v>
      </c>
      <c r="Q599" s="37">
        <v>86</v>
      </c>
      <c r="R599" s="36">
        <v>0</v>
      </c>
      <c r="S599" s="39">
        <f t="shared" si="18"/>
        <v>86</v>
      </c>
      <c r="T599" s="34" t="s">
        <v>29</v>
      </c>
      <c r="U599" s="12">
        <f>((alpha*(beta^speed))*(speed^ceta))</f>
        <v>2.546626746014265E-2</v>
      </c>
      <c r="V599" s="8">
        <f t="shared" si="19"/>
        <v>86</v>
      </c>
      <c r="AB599" s="41"/>
    </row>
    <row r="600" spans="1:28">
      <c r="A600" s="34" t="s">
        <v>19</v>
      </c>
      <c r="B600" s="34" t="s">
        <v>64</v>
      </c>
      <c r="C600" s="5" t="s">
        <v>97</v>
      </c>
      <c r="D600" s="35" t="s">
        <v>88</v>
      </c>
      <c r="E600" s="36" t="s">
        <v>18</v>
      </c>
      <c r="F600" s="37">
        <v>100</v>
      </c>
      <c r="G600" s="38">
        <v>0.02</v>
      </c>
      <c r="H600" s="34">
        <v>0.97150365063879152</v>
      </c>
      <c r="I600" s="35">
        <v>-8.4253296490873879E-8</v>
      </c>
      <c r="J600" s="35">
        <v>1.4440092840899228E-5</v>
      </c>
      <c r="K600" s="35">
        <v>-9.2890777692967194E-4</v>
      </c>
      <c r="L600" s="35">
        <v>4.1316914028940617E-2</v>
      </c>
      <c r="M600" s="35">
        <v>0</v>
      </c>
      <c r="N600" s="35">
        <v>0</v>
      </c>
      <c r="O600" s="35">
        <v>0</v>
      </c>
      <c r="P600" s="36">
        <v>12</v>
      </c>
      <c r="Q600" s="37">
        <v>86</v>
      </c>
      <c r="R600" s="36">
        <v>14</v>
      </c>
      <c r="S600" s="39">
        <f t="shared" si="18"/>
        <v>86</v>
      </c>
      <c r="T600" s="34" t="s">
        <v>51</v>
      </c>
      <c r="U600" s="12">
        <f>(((alpha*(speed^3))+(beta*(speed^2))+(ceta*speed))+delta)</f>
        <v>1.4639957111480251E-2</v>
      </c>
      <c r="V600" s="8">
        <f t="shared" si="19"/>
        <v>86</v>
      </c>
      <c r="AB600" s="41"/>
    </row>
    <row r="601" spans="1:28">
      <c r="A601" s="34" t="s">
        <v>19</v>
      </c>
      <c r="B601" s="34" t="s">
        <v>64</v>
      </c>
      <c r="C601" s="5" t="s">
        <v>97</v>
      </c>
      <c r="D601" s="35" t="s">
        <v>88</v>
      </c>
      <c r="E601" s="36" t="s">
        <v>17</v>
      </c>
      <c r="F601" s="37">
        <v>100</v>
      </c>
      <c r="G601" s="38">
        <v>0.02</v>
      </c>
      <c r="H601" s="34">
        <v>0.89744799358882421</v>
      </c>
      <c r="I601" s="35">
        <v>-2.1537008419242277E-4</v>
      </c>
      <c r="J601" s="35">
        <v>5.7146700197037208E-2</v>
      </c>
      <c r="K601" s="35">
        <v>-3.9399663468391992</v>
      </c>
      <c r="L601" s="35">
        <v>246.38730720675488</v>
      </c>
      <c r="M601" s="35">
        <v>0</v>
      </c>
      <c r="N601" s="35">
        <v>0</v>
      </c>
      <c r="O601" s="35">
        <v>0</v>
      </c>
      <c r="P601" s="36">
        <v>12</v>
      </c>
      <c r="Q601" s="37">
        <v>86</v>
      </c>
      <c r="R601" s="36">
        <v>14</v>
      </c>
      <c r="S601" s="39">
        <f t="shared" si="18"/>
        <v>86</v>
      </c>
      <c r="T601" s="34" t="s">
        <v>51</v>
      </c>
      <c r="U601" s="12">
        <f>(((alpha*(speed^3))+(beta*(speed^2))+(ceta*speed))+delta)</f>
        <v>193.21976176477528</v>
      </c>
      <c r="V601" s="8">
        <f t="shared" si="19"/>
        <v>86</v>
      </c>
    </row>
    <row r="602" spans="1:28">
      <c r="A602" s="34" t="s">
        <v>19</v>
      </c>
      <c r="B602" s="34" t="s">
        <v>64</v>
      </c>
      <c r="C602" s="5" t="s">
        <v>97</v>
      </c>
      <c r="D602" s="35" t="s">
        <v>88</v>
      </c>
      <c r="E602" s="36" t="s">
        <v>15</v>
      </c>
      <c r="F602" s="37">
        <v>0</v>
      </c>
      <c r="G602" s="38">
        <v>0.04</v>
      </c>
      <c r="H602" s="34">
        <v>0.9873234248184809</v>
      </c>
      <c r="I602" s="35">
        <v>9.2474975597896663</v>
      </c>
      <c r="J602" s="35">
        <v>1.015573637449156</v>
      </c>
      <c r="K602" s="35">
        <v>-1.0043433798833097</v>
      </c>
      <c r="L602" s="35">
        <v>0</v>
      </c>
      <c r="M602" s="35">
        <v>0</v>
      </c>
      <c r="N602" s="35">
        <v>0</v>
      </c>
      <c r="O602" s="35">
        <v>0</v>
      </c>
      <c r="P602" s="36">
        <v>12</v>
      </c>
      <c r="Q602" s="37">
        <v>86</v>
      </c>
      <c r="R602" s="36">
        <v>0</v>
      </c>
      <c r="S602" s="39">
        <f t="shared" si="18"/>
        <v>86</v>
      </c>
      <c r="T602" s="34" t="s">
        <v>29</v>
      </c>
      <c r="U602" s="12">
        <f>((alpha*(beta^speed))*(speed^ceta))</f>
        <v>0.39838734095036166</v>
      </c>
      <c r="V602" s="8">
        <f t="shared" si="19"/>
        <v>86</v>
      </c>
    </row>
    <row r="603" spans="1:28">
      <c r="A603" s="34" t="s">
        <v>19</v>
      </c>
      <c r="B603" s="34" t="s">
        <v>64</v>
      </c>
      <c r="C603" s="5" t="s">
        <v>97</v>
      </c>
      <c r="D603" s="35" t="s">
        <v>88</v>
      </c>
      <c r="E603" s="36" t="s">
        <v>16</v>
      </c>
      <c r="F603" s="37">
        <v>0</v>
      </c>
      <c r="G603" s="38">
        <v>0.04</v>
      </c>
      <c r="H603" s="34">
        <v>0.89761785720120291</v>
      </c>
      <c r="I603" s="35">
        <v>63.416859354321332</v>
      </c>
      <c r="J603" s="35">
        <v>-1.3811455307045537</v>
      </c>
      <c r="K603" s="35">
        <v>1.1207320700515671</v>
      </c>
      <c r="L603" s="35">
        <v>0.21561036411539469</v>
      </c>
      <c r="M603" s="35">
        <v>0</v>
      </c>
      <c r="N603" s="35">
        <v>0</v>
      </c>
      <c r="O603" s="35">
        <v>0</v>
      </c>
      <c r="P603" s="36">
        <v>12</v>
      </c>
      <c r="Q603" s="37">
        <v>86</v>
      </c>
      <c r="R603" s="36">
        <v>1</v>
      </c>
      <c r="S603" s="39">
        <f t="shared" si="18"/>
        <v>86</v>
      </c>
      <c r="T603" s="34" t="s">
        <v>30</v>
      </c>
      <c r="U603" s="12">
        <f>((alpha*(speed^beta))+(ceta*(speed^delta)))</f>
        <v>3.0632077470999945</v>
      </c>
      <c r="V603" s="8">
        <f t="shared" si="19"/>
        <v>86</v>
      </c>
    </row>
    <row r="604" spans="1:28">
      <c r="A604" s="34" t="s">
        <v>19</v>
      </c>
      <c r="B604" s="34" t="s">
        <v>64</v>
      </c>
      <c r="C604" s="5" t="s">
        <v>97</v>
      </c>
      <c r="D604" s="35" t="s">
        <v>88</v>
      </c>
      <c r="E604" s="36" t="s">
        <v>14</v>
      </c>
      <c r="F604" s="37">
        <v>0</v>
      </c>
      <c r="G604" s="38">
        <v>0.04</v>
      </c>
      <c r="H604" s="34">
        <v>0.97268974481513459</v>
      </c>
      <c r="I604" s="35">
        <v>4.2666645721070829E-3</v>
      </c>
      <c r="J604" s="35">
        <v>0.35271428110173486</v>
      </c>
      <c r="K604" s="35">
        <v>0.27749634145986335</v>
      </c>
      <c r="L604" s="35">
        <v>-0.79748934610093158</v>
      </c>
      <c r="M604" s="35">
        <v>0</v>
      </c>
      <c r="N604" s="35">
        <v>0</v>
      </c>
      <c r="O604" s="35">
        <v>0</v>
      </c>
      <c r="P604" s="36">
        <v>12</v>
      </c>
      <c r="Q604" s="37">
        <v>86</v>
      </c>
      <c r="R604" s="36">
        <v>1</v>
      </c>
      <c r="S604" s="39">
        <f t="shared" si="18"/>
        <v>86</v>
      </c>
      <c r="T604" s="34" t="s">
        <v>30</v>
      </c>
      <c r="U604" s="12">
        <f>((alpha*(speed^beta))+(ceta*(speed^delta)))</f>
        <v>2.8483885432488393E-2</v>
      </c>
      <c r="V604" s="8">
        <f t="shared" si="19"/>
        <v>86</v>
      </c>
      <c r="AB604" s="41"/>
    </row>
    <row r="605" spans="1:28">
      <c r="A605" s="34" t="s">
        <v>19</v>
      </c>
      <c r="B605" s="34" t="s">
        <v>64</v>
      </c>
      <c r="C605" s="5" t="s">
        <v>97</v>
      </c>
      <c r="D605" s="35" t="s">
        <v>88</v>
      </c>
      <c r="E605" s="36" t="s">
        <v>18</v>
      </c>
      <c r="F605" s="37">
        <v>0</v>
      </c>
      <c r="G605" s="38">
        <v>0.04</v>
      </c>
      <c r="H605" s="34">
        <v>0.9737761357751562</v>
      </c>
      <c r="I605" s="35">
        <v>-1.0509633490407429E-7</v>
      </c>
      <c r="J605" s="35">
        <v>1.6129631498919449E-5</v>
      </c>
      <c r="K605" s="35">
        <v>-8.8021974596014187E-4</v>
      </c>
      <c r="L605" s="35">
        <v>3.8379498331929406E-2</v>
      </c>
      <c r="M605" s="35">
        <v>0</v>
      </c>
      <c r="N605" s="35">
        <v>0</v>
      </c>
      <c r="O605" s="35">
        <v>0</v>
      </c>
      <c r="P605" s="36">
        <v>12</v>
      </c>
      <c r="Q605" s="37">
        <v>86</v>
      </c>
      <c r="R605" s="36">
        <v>14</v>
      </c>
      <c r="S605" s="39">
        <f t="shared" si="18"/>
        <v>86</v>
      </c>
      <c r="T605" s="34" t="s">
        <v>51</v>
      </c>
      <c r="U605" s="12">
        <f>(((alpha*(speed^3))+(beta*(speed^2))+(ceta*speed))+delta)</f>
        <v>1.5128200351619568E-2</v>
      </c>
      <c r="V605" s="8">
        <f t="shared" si="19"/>
        <v>86</v>
      </c>
      <c r="AB605" s="41"/>
    </row>
    <row r="606" spans="1:28">
      <c r="A606" s="34" t="s">
        <v>19</v>
      </c>
      <c r="B606" s="34" t="s">
        <v>64</v>
      </c>
      <c r="C606" s="5" t="s">
        <v>97</v>
      </c>
      <c r="D606" s="35" t="s">
        <v>88</v>
      </c>
      <c r="E606" s="36" t="s">
        <v>17</v>
      </c>
      <c r="F606" s="37">
        <v>0</v>
      </c>
      <c r="G606" s="38">
        <v>0.04</v>
      </c>
      <c r="H606" s="34">
        <v>0.91820831240255762</v>
      </c>
      <c r="I606" s="35">
        <v>498.38362025431599</v>
      </c>
      <c r="J606" s="35">
        <v>1.0109429997684936</v>
      </c>
      <c r="K606" s="35">
        <v>-0.41825233406693485</v>
      </c>
      <c r="L606" s="35">
        <v>0</v>
      </c>
      <c r="M606" s="35">
        <v>0</v>
      </c>
      <c r="N606" s="35">
        <v>0</v>
      </c>
      <c r="O606" s="35">
        <v>0</v>
      </c>
      <c r="P606" s="36">
        <v>12</v>
      </c>
      <c r="Q606" s="37">
        <v>86</v>
      </c>
      <c r="R606" s="36">
        <v>0</v>
      </c>
      <c r="S606" s="39">
        <f t="shared" si="18"/>
        <v>86</v>
      </c>
      <c r="T606" s="34" t="s">
        <v>29</v>
      </c>
      <c r="U606" s="12">
        <f>((alpha*(beta^speed))*(speed^ceta))</f>
        <v>197.2190364236325</v>
      </c>
      <c r="V606" s="8">
        <f t="shared" si="19"/>
        <v>86</v>
      </c>
    </row>
    <row r="607" spans="1:28">
      <c r="A607" s="34" t="s">
        <v>19</v>
      </c>
      <c r="B607" s="34" t="s">
        <v>64</v>
      </c>
      <c r="C607" s="5" t="s">
        <v>97</v>
      </c>
      <c r="D607" s="35" t="s">
        <v>88</v>
      </c>
      <c r="E607" s="36" t="s">
        <v>15</v>
      </c>
      <c r="F607" s="37">
        <v>50</v>
      </c>
      <c r="G607" s="38">
        <v>0.04</v>
      </c>
      <c r="H607" s="34">
        <v>0.98980923286659606</v>
      </c>
      <c r="I607" s="35">
        <v>605.48141678773436</v>
      </c>
      <c r="J607" s="35">
        <v>-3.4065814613009358</v>
      </c>
      <c r="K607" s="35">
        <v>2.7473284672273945</v>
      </c>
      <c r="L607" s="35">
        <v>-0.47339441641437424</v>
      </c>
      <c r="M607" s="35">
        <v>0</v>
      </c>
      <c r="N607" s="35">
        <v>0</v>
      </c>
      <c r="O607" s="35">
        <v>0</v>
      </c>
      <c r="P607" s="36">
        <v>12</v>
      </c>
      <c r="Q607" s="37">
        <v>82</v>
      </c>
      <c r="R607" s="36">
        <v>1</v>
      </c>
      <c r="S607" s="39">
        <f t="shared" si="18"/>
        <v>82</v>
      </c>
      <c r="T607" s="34" t="s">
        <v>30</v>
      </c>
      <c r="U607" s="12">
        <f>((alpha*(speed^beta))+(ceta*(speed^delta)))</f>
        <v>0.34131451351276626</v>
      </c>
      <c r="V607" s="8">
        <f t="shared" si="19"/>
        <v>82</v>
      </c>
    </row>
    <row r="608" spans="1:28">
      <c r="A608" s="34" t="s">
        <v>19</v>
      </c>
      <c r="B608" s="34" t="s">
        <v>64</v>
      </c>
      <c r="C608" s="5" t="s">
        <v>97</v>
      </c>
      <c r="D608" s="35" t="s">
        <v>88</v>
      </c>
      <c r="E608" s="36" t="s">
        <v>16</v>
      </c>
      <c r="F608" s="37">
        <v>50</v>
      </c>
      <c r="G608" s="38">
        <v>0.04</v>
      </c>
      <c r="H608" s="34">
        <v>0.9392330075492078</v>
      </c>
      <c r="I608" s="35">
        <v>3.8559333600710981</v>
      </c>
      <c r="J608" s="35">
        <v>-4.3943417804992127E-2</v>
      </c>
      <c r="K608" s="35">
        <v>72.295144048419274</v>
      </c>
      <c r="L608" s="35">
        <v>-1.6644499204092409</v>
      </c>
      <c r="M608" s="35">
        <v>0</v>
      </c>
      <c r="N608" s="35">
        <v>0</v>
      </c>
      <c r="O608" s="35">
        <v>0</v>
      </c>
      <c r="P608" s="36">
        <v>12</v>
      </c>
      <c r="Q608" s="37">
        <v>82</v>
      </c>
      <c r="R608" s="36">
        <v>1</v>
      </c>
      <c r="S608" s="39">
        <f t="shared" si="18"/>
        <v>82</v>
      </c>
      <c r="T608" s="34" t="s">
        <v>30</v>
      </c>
      <c r="U608" s="12">
        <f>((alpha*(speed^beta))+(ceta*(speed^delta)))</f>
        <v>3.2242630723342409</v>
      </c>
      <c r="V608" s="8">
        <f t="shared" si="19"/>
        <v>82</v>
      </c>
    </row>
    <row r="609" spans="1:28">
      <c r="A609" s="34" t="s">
        <v>19</v>
      </c>
      <c r="B609" s="34" t="s">
        <v>64</v>
      </c>
      <c r="C609" s="5" t="s">
        <v>97</v>
      </c>
      <c r="D609" s="35" t="s">
        <v>88</v>
      </c>
      <c r="E609" s="36" t="s">
        <v>14</v>
      </c>
      <c r="F609" s="37">
        <v>50</v>
      </c>
      <c r="G609" s="38">
        <v>0.04</v>
      </c>
      <c r="H609" s="34">
        <v>0.97470734741538789</v>
      </c>
      <c r="I609" s="35">
        <v>8.9369942575065545E-2</v>
      </c>
      <c r="J609" s="35">
        <v>0.994461626193754</v>
      </c>
      <c r="K609" s="35">
        <v>-0.19854687488324335</v>
      </c>
      <c r="L609" s="35">
        <v>0</v>
      </c>
      <c r="M609" s="35">
        <v>0</v>
      </c>
      <c r="N609" s="35">
        <v>0</v>
      </c>
      <c r="O609" s="35">
        <v>0</v>
      </c>
      <c r="P609" s="36">
        <v>12</v>
      </c>
      <c r="Q609" s="37">
        <v>82</v>
      </c>
      <c r="R609" s="36">
        <v>0</v>
      </c>
      <c r="S609" s="39">
        <f t="shared" si="18"/>
        <v>82</v>
      </c>
      <c r="T609" s="34" t="s">
        <v>29</v>
      </c>
      <c r="U609" s="12">
        <f>((alpha*(beta^speed))*(speed^ceta))</f>
        <v>2.3628063712540483E-2</v>
      </c>
      <c r="V609" s="8">
        <f t="shared" si="19"/>
        <v>82</v>
      </c>
      <c r="AB609" s="41"/>
    </row>
    <row r="610" spans="1:28">
      <c r="A610" s="34" t="s">
        <v>19</v>
      </c>
      <c r="B610" s="34" t="s">
        <v>64</v>
      </c>
      <c r="C610" s="5" t="s">
        <v>97</v>
      </c>
      <c r="D610" s="35" t="s">
        <v>88</v>
      </c>
      <c r="E610" s="36" t="s">
        <v>18</v>
      </c>
      <c r="F610" s="37">
        <v>50</v>
      </c>
      <c r="G610" s="38">
        <v>0.04</v>
      </c>
      <c r="H610" s="34">
        <v>0.97937051872818881</v>
      </c>
      <c r="I610" s="35">
        <v>-5.2586874558804125E-8</v>
      </c>
      <c r="J610" s="35">
        <v>8.8251304227792111E-6</v>
      </c>
      <c r="K610" s="35">
        <v>-7.1528018256376608E-4</v>
      </c>
      <c r="L610" s="35">
        <v>4.2569114664946318E-2</v>
      </c>
      <c r="M610" s="35">
        <v>0</v>
      </c>
      <c r="N610" s="35">
        <v>0</v>
      </c>
      <c r="O610" s="35">
        <v>0</v>
      </c>
      <c r="P610" s="36">
        <v>12</v>
      </c>
      <c r="Q610" s="37">
        <v>82</v>
      </c>
      <c r="R610" s="36">
        <v>14</v>
      </c>
      <c r="S610" s="39">
        <f t="shared" si="18"/>
        <v>82</v>
      </c>
      <c r="T610" s="34" t="s">
        <v>51</v>
      </c>
      <c r="U610" s="12">
        <f>(((alpha*(speed^3))+(beta*(speed^2))+(ceta*speed))+delta)</f>
        <v>1.4261596805746204E-2</v>
      </c>
      <c r="V610" s="8">
        <f t="shared" si="19"/>
        <v>82</v>
      </c>
      <c r="AB610" s="41"/>
    </row>
    <row r="611" spans="1:28">
      <c r="A611" s="34" t="s">
        <v>19</v>
      </c>
      <c r="B611" s="34" t="s">
        <v>64</v>
      </c>
      <c r="C611" s="5" t="s">
        <v>97</v>
      </c>
      <c r="D611" s="35" t="s">
        <v>88</v>
      </c>
      <c r="E611" s="36" t="s">
        <v>17</v>
      </c>
      <c r="F611" s="37">
        <v>50</v>
      </c>
      <c r="G611" s="38">
        <v>0.04</v>
      </c>
      <c r="H611" s="34">
        <v>0.91082832593735641</v>
      </c>
      <c r="I611" s="35">
        <v>480.2571624948655</v>
      </c>
      <c r="J611" s="35">
        <v>1.0082187576388111</v>
      </c>
      <c r="K611" s="35">
        <v>-0.32614588614451095</v>
      </c>
      <c r="L611" s="35">
        <v>0</v>
      </c>
      <c r="M611" s="35">
        <v>0</v>
      </c>
      <c r="N611" s="35">
        <v>0</v>
      </c>
      <c r="O611" s="35">
        <v>0</v>
      </c>
      <c r="P611" s="36">
        <v>12</v>
      </c>
      <c r="Q611" s="37">
        <v>82</v>
      </c>
      <c r="R611" s="36">
        <v>0</v>
      </c>
      <c r="S611" s="39">
        <f t="shared" si="18"/>
        <v>82</v>
      </c>
      <c r="T611" s="34" t="s">
        <v>29</v>
      </c>
      <c r="U611" s="12">
        <f>((alpha*(beta^speed))*(speed^ceta))</f>
        <v>223.24550887341243</v>
      </c>
      <c r="V611" s="8">
        <f t="shared" si="19"/>
        <v>82</v>
      </c>
    </row>
    <row r="612" spans="1:28">
      <c r="A612" s="34" t="s">
        <v>19</v>
      </c>
      <c r="B612" s="34" t="s">
        <v>64</v>
      </c>
      <c r="C612" s="5" t="s">
        <v>97</v>
      </c>
      <c r="D612" s="35" t="s">
        <v>88</v>
      </c>
      <c r="E612" s="36" t="s">
        <v>15</v>
      </c>
      <c r="F612" s="37">
        <v>100</v>
      </c>
      <c r="G612" s="38">
        <v>0.04</v>
      </c>
      <c r="H612" s="34">
        <v>0.99041651306291145</v>
      </c>
      <c r="I612" s="35">
        <v>2.6442299763681785</v>
      </c>
      <c r="J612" s="35">
        <v>0.18160273467083884</v>
      </c>
      <c r="K612" s="35">
        <v>1.4369718222536547</v>
      </c>
      <c r="L612" s="35">
        <v>5.3480442917183384E-3</v>
      </c>
      <c r="M612" s="35">
        <v>-0.60215842297694044</v>
      </c>
      <c r="N612" s="35">
        <v>0</v>
      </c>
      <c r="O612" s="35">
        <v>0</v>
      </c>
      <c r="P612" s="36">
        <v>12</v>
      </c>
      <c r="Q612" s="37">
        <v>76</v>
      </c>
      <c r="R612" s="36">
        <v>4</v>
      </c>
      <c r="S612" s="39">
        <f t="shared" si="18"/>
        <v>76</v>
      </c>
      <c r="T612" s="34" t="s">
        <v>35</v>
      </c>
      <c r="U612" s="12">
        <f>((epsilon+(alpha*EXP(((-1)*beta)*speed)))+(ceta*EXP(((-1)*delta)*speed)))</f>
        <v>0.35488112163796193</v>
      </c>
      <c r="V612" s="8">
        <f t="shared" si="19"/>
        <v>76</v>
      </c>
    </row>
    <row r="613" spans="1:28">
      <c r="A613" s="34" t="s">
        <v>19</v>
      </c>
      <c r="B613" s="34" t="s">
        <v>64</v>
      </c>
      <c r="C613" s="5" t="s">
        <v>97</v>
      </c>
      <c r="D613" s="35" t="s">
        <v>88</v>
      </c>
      <c r="E613" s="36" t="s">
        <v>16</v>
      </c>
      <c r="F613" s="37">
        <v>100</v>
      </c>
      <c r="G613" s="38">
        <v>0.04</v>
      </c>
      <c r="H613" s="34">
        <v>0.94924395221298663</v>
      </c>
      <c r="I613" s="35">
        <v>12.013698602473987</v>
      </c>
      <c r="J613" s="35">
        <v>1.0051295385871035</v>
      </c>
      <c r="K613" s="35">
        <v>-0.35447876681850476</v>
      </c>
      <c r="L613" s="35">
        <v>0</v>
      </c>
      <c r="M613" s="35">
        <v>0</v>
      </c>
      <c r="N613" s="35">
        <v>0</v>
      </c>
      <c r="O613" s="35">
        <v>0</v>
      </c>
      <c r="P613" s="36">
        <v>12</v>
      </c>
      <c r="Q613" s="37">
        <v>76</v>
      </c>
      <c r="R613" s="36">
        <v>0</v>
      </c>
      <c r="S613" s="39">
        <f t="shared" si="18"/>
        <v>76</v>
      </c>
      <c r="T613" s="34" t="s">
        <v>29</v>
      </c>
      <c r="U613" s="12">
        <f>((alpha*(beta^speed))*(speed^ceta))</f>
        <v>3.8180621810713031</v>
      </c>
      <c r="V613" s="8">
        <f t="shared" si="19"/>
        <v>76</v>
      </c>
    </row>
    <row r="614" spans="1:28">
      <c r="A614" s="34" t="s">
        <v>19</v>
      </c>
      <c r="B614" s="34" t="s">
        <v>64</v>
      </c>
      <c r="C614" s="5" t="s">
        <v>97</v>
      </c>
      <c r="D614" s="35" t="s">
        <v>88</v>
      </c>
      <c r="E614" s="36" t="s">
        <v>14</v>
      </c>
      <c r="F614" s="37">
        <v>100</v>
      </c>
      <c r="G614" s="38">
        <v>0.04</v>
      </c>
      <c r="H614" s="34">
        <v>0.9802038150654645</v>
      </c>
      <c r="I614" s="35">
        <v>-1.7650379135438264E-7</v>
      </c>
      <c r="J614" s="35">
        <v>2.4620134488644394E-5</v>
      </c>
      <c r="K614" s="35">
        <v>-1.5123754277891154E-3</v>
      </c>
      <c r="L614" s="35">
        <v>7.0699898854063567E-2</v>
      </c>
      <c r="M614" s="35">
        <v>0</v>
      </c>
      <c r="N614" s="35">
        <v>0</v>
      </c>
      <c r="O614" s="35">
        <v>0</v>
      </c>
      <c r="P614" s="36">
        <v>12</v>
      </c>
      <c r="Q614" s="37">
        <v>76</v>
      </c>
      <c r="R614" s="36">
        <v>14</v>
      </c>
      <c r="S614" s="39">
        <f t="shared" si="18"/>
        <v>76</v>
      </c>
      <c r="T614" s="34" t="s">
        <v>51</v>
      </c>
      <c r="U614" s="12">
        <f>(((alpha*(speed^3))+(beta*(speed^2))+(ceta*speed))+delta)</f>
        <v>2.0484334834919349E-2</v>
      </c>
      <c r="V614" s="8">
        <f t="shared" si="19"/>
        <v>76</v>
      </c>
    </row>
    <row r="615" spans="1:28">
      <c r="A615" s="34" t="s">
        <v>19</v>
      </c>
      <c r="B615" s="34" t="s">
        <v>64</v>
      </c>
      <c r="C615" s="5" t="s">
        <v>97</v>
      </c>
      <c r="D615" s="35" t="s">
        <v>88</v>
      </c>
      <c r="E615" s="36" t="s">
        <v>18</v>
      </c>
      <c r="F615" s="37">
        <v>100</v>
      </c>
      <c r="G615" s="38">
        <v>0.04</v>
      </c>
      <c r="H615" s="34">
        <v>0.98665915798868731</v>
      </c>
      <c r="I615" s="35">
        <v>-7.3364587753328531E-8</v>
      </c>
      <c r="J615" s="35">
        <v>1.1583121573127327E-5</v>
      </c>
      <c r="K615" s="35">
        <v>-9.3970758998321541E-4</v>
      </c>
      <c r="L615" s="35">
        <v>5.0114090707563744E-2</v>
      </c>
      <c r="M615" s="35">
        <v>0</v>
      </c>
      <c r="N615" s="35">
        <v>0</v>
      </c>
      <c r="O615" s="35">
        <v>0</v>
      </c>
      <c r="P615" s="36">
        <v>12</v>
      </c>
      <c r="Q615" s="37">
        <v>76</v>
      </c>
      <c r="R615" s="36">
        <v>14</v>
      </c>
      <c r="S615" s="39">
        <f t="shared" si="18"/>
        <v>76</v>
      </c>
      <c r="T615" s="34" t="s">
        <v>51</v>
      </c>
      <c r="U615" s="12">
        <f>(((alpha*(speed^3))+(beta*(speed^2))+(ceta*speed))+delta)</f>
        <v>1.3395130801617666E-2</v>
      </c>
      <c r="V615" s="8">
        <f t="shared" si="19"/>
        <v>76</v>
      </c>
      <c r="AB615" s="41"/>
    </row>
    <row r="616" spans="1:28">
      <c r="A616" s="34" t="s">
        <v>19</v>
      </c>
      <c r="B616" s="34" t="s">
        <v>64</v>
      </c>
      <c r="C616" s="5" t="s">
        <v>97</v>
      </c>
      <c r="D616" s="35" t="s">
        <v>88</v>
      </c>
      <c r="E616" s="36" t="s">
        <v>17</v>
      </c>
      <c r="F616" s="37">
        <v>100</v>
      </c>
      <c r="G616" s="38">
        <v>0.04</v>
      </c>
      <c r="H616" s="34">
        <v>0.91390149266109355</v>
      </c>
      <c r="I616" s="35">
        <v>467.0674086824921</v>
      </c>
      <c r="J616" s="35">
        <v>1.0056599123979106</v>
      </c>
      <c r="K616" s="35">
        <v>-0.24663062986412423</v>
      </c>
      <c r="L616" s="35">
        <v>0</v>
      </c>
      <c r="M616" s="35">
        <v>0</v>
      </c>
      <c r="N616" s="35">
        <v>0</v>
      </c>
      <c r="O616" s="35">
        <v>0</v>
      </c>
      <c r="P616" s="36">
        <v>12</v>
      </c>
      <c r="Q616" s="37">
        <v>76</v>
      </c>
      <c r="R616" s="36">
        <v>0</v>
      </c>
      <c r="S616" s="39">
        <f t="shared" si="18"/>
        <v>76</v>
      </c>
      <c r="T616" s="34" t="s">
        <v>29</v>
      </c>
      <c r="U616" s="12">
        <f>((alpha*(beta^speed))*(speed^ceta))</f>
        <v>246.49031454792868</v>
      </c>
      <c r="V616" s="8">
        <f t="shared" si="19"/>
        <v>76</v>
      </c>
    </row>
    <row r="617" spans="1:28">
      <c r="A617" s="34" t="s">
        <v>19</v>
      </c>
      <c r="B617" s="34" t="s">
        <v>64</v>
      </c>
      <c r="C617" s="5" t="s">
        <v>97</v>
      </c>
      <c r="D617" s="35" t="s">
        <v>88</v>
      </c>
      <c r="E617" s="36" t="s">
        <v>15</v>
      </c>
      <c r="F617" s="37">
        <v>0</v>
      </c>
      <c r="G617" s="38">
        <v>0.06</v>
      </c>
      <c r="H617" s="34">
        <v>0.9880797342768497</v>
      </c>
      <c r="I617" s="35">
        <v>-0.84512496423246253</v>
      </c>
      <c r="J617" s="35">
        <v>0.15960695625933546</v>
      </c>
      <c r="K617" s="35">
        <v>2.3419741891217227</v>
      </c>
      <c r="L617" s="35">
        <v>0</v>
      </c>
      <c r="M617" s="35">
        <v>0</v>
      </c>
      <c r="N617" s="35">
        <v>0</v>
      </c>
      <c r="O617" s="35">
        <v>0</v>
      </c>
      <c r="P617" s="36">
        <v>12</v>
      </c>
      <c r="Q617" s="37">
        <v>81</v>
      </c>
      <c r="R617" s="36">
        <v>2</v>
      </c>
      <c r="S617" s="39">
        <f t="shared" si="18"/>
        <v>81</v>
      </c>
      <c r="T617" s="34" t="s">
        <v>31</v>
      </c>
      <c r="U617" s="12">
        <f>((alpha+(beta*speed))^((-1)/ceta))</f>
        <v>0.34508127825800788</v>
      </c>
      <c r="V617" s="8">
        <f t="shared" si="19"/>
        <v>81</v>
      </c>
    </row>
    <row r="618" spans="1:28">
      <c r="A618" s="34" t="s">
        <v>19</v>
      </c>
      <c r="B618" s="34" t="s">
        <v>64</v>
      </c>
      <c r="C618" s="5" t="s">
        <v>97</v>
      </c>
      <c r="D618" s="35" t="s">
        <v>88</v>
      </c>
      <c r="E618" s="36" t="s">
        <v>16</v>
      </c>
      <c r="F618" s="37">
        <v>0</v>
      </c>
      <c r="G618" s="38">
        <v>0.06</v>
      </c>
      <c r="H618" s="34">
        <v>0.92796844650895582</v>
      </c>
      <c r="I618" s="35">
        <v>3.9296879006466305</v>
      </c>
      <c r="J618" s="35">
        <v>-3.8298896206685862E-2</v>
      </c>
      <c r="K618" s="35">
        <v>116.81274488935892</v>
      </c>
      <c r="L618" s="35">
        <v>-1.8832850201609981</v>
      </c>
      <c r="M618" s="35">
        <v>0</v>
      </c>
      <c r="N618" s="35">
        <v>0</v>
      </c>
      <c r="O618" s="35">
        <v>0</v>
      </c>
      <c r="P618" s="36">
        <v>12</v>
      </c>
      <c r="Q618" s="37">
        <v>81</v>
      </c>
      <c r="R618" s="36">
        <v>1</v>
      </c>
      <c r="S618" s="39">
        <f t="shared" si="18"/>
        <v>81</v>
      </c>
      <c r="T618" s="34" t="s">
        <v>30</v>
      </c>
      <c r="U618" s="12">
        <f>((alpha*(speed^beta))+(ceta*(speed^delta)))</f>
        <v>3.3507068881919007</v>
      </c>
      <c r="V618" s="8">
        <f t="shared" si="19"/>
        <v>81</v>
      </c>
    </row>
    <row r="619" spans="1:28">
      <c r="A619" s="34" t="s">
        <v>19</v>
      </c>
      <c r="B619" s="34" t="s">
        <v>64</v>
      </c>
      <c r="C619" s="5" t="s">
        <v>97</v>
      </c>
      <c r="D619" s="35" t="s">
        <v>88</v>
      </c>
      <c r="E619" s="36" t="s">
        <v>14</v>
      </c>
      <c r="F619" s="37">
        <v>0</v>
      </c>
      <c r="G619" s="38">
        <v>0.06</v>
      </c>
      <c r="H619" s="34">
        <v>0.97119461773868521</v>
      </c>
      <c r="I619" s="35">
        <v>-1.4945007840188269E-7</v>
      </c>
      <c r="J619" s="35">
        <v>2.2741285462556965E-5</v>
      </c>
      <c r="K619" s="35">
        <v>-1.4007471029674522E-3</v>
      </c>
      <c r="L619" s="35">
        <v>6.4554496668603703E-2</v>
      </c>
      <c r="M619" s="35">
        <v>0</v>
      </c>
      <c r="N619" s="35">
        <v>0</v>
      </c>
      <c r="O619" s="35">
        <v>0</v>
      </c>
      <c r="P619" s="36">
        <v>12</v>
      </c>
      <c r="Q619" s="37">
        <v>81</v>
      </c>
      <c r="R619" s="36">
        <v>14</v>
      </c>
      <c r="S619" s="39">
        <f t="shared" si="18"/>
        <v>81</v>
      </c>
      <c r="T619" s="34" t="s">
        <v>51</v>
      </c>
      <c r="U619" s="12">
        <f>(((alpha*(speed^3))+(beta*(speed^2))+(ceta*speed))+delta)</f>
        <v>2.0875656132101378E-2</v>
      </c>
      <c r="V619" s="8">
        <f t="shared" si="19"/>
        <v>81</v>
      </c>
      <c r="AB619" s="41"/>
    </row>
    <row r="620" spans="1:28">
      <c r="A620" s="34" t="s">
        <v>19</v>
      </c>
      <c r="B620" s="34" t="s">
        <v>64</v>
      </c>
      <c r="C620" s="5" t="s">
        <v>97</v>
      </c>
      <c r="D620" s="35" t="s">
        <v>88</v>
      </c>
      <c r="E620" s="36" t="s">
        <v>18</v>
      </c>
      <c r="F620" s="37">
        <v>0</v>
      </c>
      <c r="G620" s="38">
        <v>0.06</v>
      </c>
      <c r="H620" s="34">
        <v>0.97800550585657497</v>
      </c>
      <c r="I620" s="35">
        <v>-4.2720415991713253E-8</v>
      </c>
      <c r="J620" s="35">
        <v>6.5002735578132956E-6</v>
      </c>
      <c r="K620" s="35">
        <v>-5.8205233232695589E-4</v>
      </c>
      <c r="L620" s="35">
        <v>4.1207944921840739E-2</v>
      </c>
      <c r="M620" s="35">
        <v>0</v>
      </c>
      <c r="N620" s="35">
        <v>0</v>
      </c>
      <c r="O620" s="35">
        <v>0</v>
      </c>
      <c r="P620" s="36">
        <v>12</v>
      </c>
      <c r="Q620" s="37">
        <v>81</v>
      </c>
      <c r="R620" s="36">
        <v>14</v>
      </c>
      <c r="S620" s="39">
        <f t="shared" si="18"/>
        <v>81</v>
      </c>
      <c r="T620" s="34" t="s">
        <v>51</v>
      </c>
      <c r="U620" s="12">
        <f>(((alpha*(speed^3))+(beta*(speed^2))+(ceta*speed))+delta)</f>
        <v>1.4006620221118263E-2</v>
      </c>
      <c r="V620" s="8">
        <f t="shared" si="19"/>
        <v>81</v>
      </c>
      <c r="AB620" s="41"/>
    </row>
    <row r="621" spans="1:28">
      <c r="A621" s="34" t="s">
        <v>19</v>
      </c>
      <c r="B621" s="34" t="s">
        <v>64</v>
      </c>
      <c r="C621" s="5" t="s">
        <v>97</v>
      </c>
      <c r="D621" s="35" t="s">
        <v>88</v>
      </c>
      <c r="E621" s="36" t="s">
        <v>17</v>
      </c>
      <c r="F621" s="37">
        <v>0</v>
      </c>
      <c r="G621" s="38">
        <v>0.06</v>
      </c>
      <c r="H621" s="34">
        <v>0.92745900299437578</v>
      </c>
      <c r="I621" s="35">
        <v>453.47252049295065</v>
      </c>
      <c r="J621" s="35">
        <v>1.0078185726930589</v>
      </c>
      <c r="K621" s="35">
        <v>-0.29685475992203053</v>
      </c>
      <c r="L621" s="35">
        <v>0</v>
      </c>
      <c r="M621" s="35">
        <v>0</v>
      </c>
      <c r="N621" s="35">
        <v>0</v>
      </c>
      <c r="O621" s="35">
        <v>0</v>
      </c>
      <c r="P621" s="36">
        <v>12</v>
      </c>
      <c r="Q621" s="37">
        <v>81</v>
      </c>
      <c r="R621" s="36">
        <v>0</v>
      </c>
      <c r="S621" s="39">
        <f t="shared" si="18"/>
        <v>81</v>
      </c>
      <c r="T621" s="34" t="s">
        <v>29</v>
      </c>
      <c r="U621" s="12">
        <f>((alpha*(beta^speed))*(speed^ceta))</f>
        <v>231.19533841370469</v>
      </c>
      <c r="V621" s="8">
        <f t="shared" si="19"/>
        <v>81</v>
      </c>
    </row>
    <row r="622" spans="1:28">
      <c r="A622" s="34" t="s">
        <v>19</v>
      </c>
      <c r="B622" s="34" t="s">
        <v>64</v>
      </c>
      <c r="C622" s="5" t="s">
        <v>97</v>
      </c>
      <c r="D622" s="35" t="s">
        <v>88</v>
      </c>
      <c r="E622" s="36" t="s">
        <v>15</v>
      </c>
      <c r="F622" s="37">
        <v>50</v>
      </c>
      <c r="G622" s="38">
        <v>0.06</v>
      </c>
      <c r="H622" s="34">
        <v>0.98676765245203502</v>
      </c>
      <c r="I622" s="35">
        <v>-1.0514787232267052E-5</v>
      </c>
      <c r="J622" s="35">
        <v>1.4676697649543475E-3</v>
      </c>
      <c r="K622" s="35">
        <v>-6.9747103877560709E-2</v>
      </c>
      <c r="L622" s="35">
        <v>1.6956394984442544</v>
      </c>
      <c r="M622" s="35">
        <v>0</v>
      </c>
      <c r="N622" s="35">
        <v>0</v>
      </c>
      <c r="O622" s="35">
        <v>0</v>
      </c>
      <c r="P622" s="36">
        <v>12</v>
      </c>
      <c r="Q622" s="37">
        <v>71</v>
      </c>
      <c r="R622" s="36">
        <v>14</v>
      </c>
      <c r="S622" s="39">
        <f t="shared" si="18"/>
        <v>71</v>
      </c>
      <c r="T622" s="34" t="s">
        <v>51</v>
      </c>
      <c r="U622" s="12">
        <f>(((alpha*(speed^3))+(beta*(speed^2))+(ceta*speed))+delta)</f>
        <v>0.37876039518437721</v>
      </c>
      <c r="V622" s="8">
        <f t="shared" si="19"/>
        <v>71</v>
      </c>
    </row>
    <row r="623" spans="1:28">
      <c r="A623" s="34" t="s">
        <v>19</v>
      </c>
      <c r="B623" s="34" t="s">
        <v>64</v>
      </c>
      <c r="C623" s="5" t="s">
        <v>97</v>
      </c>
      <c r="D623" s="35" t="s">
        <v>88</v>
      </c>
      <c r="E623" s="36" t="s">
        <v>16</v>
      </c>
      <c r="F623" s="37">
        <v>50</v>
      </c>
      <c r="G623" s="38">
        <v>0.06</v>
      </c>
      <c r="H623" s="34">
        <v>0.95199083275634688</v>
      </c>
      <c r="I623" s="35">
        <v>12.096557004595994</v>
      </c>
      <c r="J623" s="35">
        <v>1.0051185845079325</v>
      </c>
      <c r="K623" s="35">
        <v>-0.33493032743202794</v>
      </c>
      <c r="L623" s="35">
        <v>0</v>
      </c>
      <c r="M623" s="35">
        <v>0</v>
      </c>
      <c r="N623" s="35">
        <v>0</v>
      </c>
      <c r="O623" s="35">
        <v>0</v>
      </c>
      <c r="P623" s="36">
        <v>12</v>
      </c>
      <c r="Q623" s="37">
        <v>71</v>
      </c>
      <c r="R623" s="36">
        <v>0</v>
      </c>
      <c r="S623" s="39">
        <f t="shared" si="18"/>
        <v>71</v>
      </c>
      <c r="T623" s="34" t="s">
        <v>29</v>
      </c>
      <c r="U623" s="12">
        <f>((alpha*(beta^speed))*(speed^ceta))</f>
        <v>4.1691520305805119</v>
      </c>
      <c r="V623" s="8">
        <f t="shared" si="19"/>
        <v>71</v>
      </c>
    </row>
    <row r="624" spans="1:28">
      <c r="A624" s="34" t="s">
        <v>19</v>
      </c>
      <c r="B624" s="34" t="s">
        <v>64</v>
      </c>
      <c r="C624" s="5" t="s">
        <v>97</v>
      </c>
      <c r="D624" s="35" t="s">
        <v>88</v>
      </c>
      <c r="E624" s="36" t="s">
        <v>14</v>
      </c>
      <c r="F624" s="37">
        <v>50</v>
      </c>
      <c r="G624" s="38">
        <v>0.06</v>
      </c>
      <c r="H624" s="34">
        <v>0.97380692245652178</v>
      </c>
      <c r="I624" s="35">
        <v>-2.5402352304875687E-7</v>
      </c>
      <c r="J624" s="35">
        <v>3.0953424994082217E-5</v>
      </c>
      <c r="K624" s="35">
        <v>-1.6320555054114064E-3</v>
      </c>
      <c r="L624" s="35">
        <v>7.3054992675043243E-2</v>
      </c>
      <c r="M624" s="35">
        <v>0</v>
      </c>
      <c r="N624" s="35">
        <v>0</v>
      </c>
      <c r="O624" s="35">
        <v>0</v>
      </c>
      <c r="P624" s="36">
        <v>12</v>
      </c>
      <c r="Q624" s="37">
        <v>71</v>
      </c>
      <c r="R624" s="36">
        <v>14</v>
      </c>
      <c r="S624" s="39">
        <f t="shared" si="18"/>
        <v>71</v>
      </c>
      <c r="T624" s="34" t="s">
        <v>51</v>
      </c>
      <c r="U624" s="12">
        <f>(((alpha*(speed^3))+(beta*(speed^2))+(ceta*speed))+delta)</f>
        <v>2.2297454028098226E-2</v>
      </c>
      <c r="V624" s="8">
        <f t="shared" si="19"/>
        <v>71</v>
      </c>
      <c r="AB624" s="41"/>
    </row>
    <row r="625" spans="1:28">
      <c r="A625" s="34" t="s">
        <v>19</v>
      </c>
      <c r="B625" s="34" t="s">
        <v>64</v>
      </c>
      <c r="C625" s="5" t="s">
        <v>97</v>
      </c>
      <c r="D625" s="35" t="s">
        <v>88</v>
      </c>
      <c r="E625" s="36" t="s">
        <v>18</v>
      </c>
      <c r="F625" s="37">
        <v>50</v>
      </c>
      <c r="G625" s="38">
        <v>0.06</v>
      </c>
      <c r="H625" s="34">
        <v>0.98476545062161902</v>
      </c>
      <c r="I625" s="35">
        <v>-1.140620714673943E-7</v>
      </c>
      <c r="J625" s="35">
        <v>1.5814360045452058E-5</v>
      </c>
      <c r="K625" s="35">
        <v>-1.1076448729438314E-3</v>
      </c>
      <c r="L625" s="35">
        <v>5.3961444482756422E-2</v>
      </c>
      <c r="M625" s="35">
        <v>0</v>
      </c>
      <c r="N625" s="35">
        <v>0</v>
      </c>
      <c r="O625" s="35">
        <v>0</v>
      </c>
      <c r="P625" s="36">
        <v>12</v>
      </c>
      <c r="Q625" s="37">
        <v>71</v>
      </c>
      <c r="R625" s="36">
        <v>14</v>
      </c>
      <c r="S625" s="39">
        <f t="shared" si="18"/>
        <v>71</v>
      </c>
      <c r="T625" s="34" t="s">
        <v>51</v>
      </c>
      <c r="U625" s="12">
        <f>(((alpha*(speed^3))+(beta*(speed^2))+(ceta*speed))+delta)</f>
        <v>1.4214777431901651E-2</v>
      </c>
      <c r="V625" s="8">
        <f t="shared" si="19"/>
        <v>71</v>
      </c>
      <c r="AB625" s="41"/>
    </row>
    <row r="626" spans="1:28">
      <c r="A626" s="34" t="s">
        <v>19</v>
      </c>
      <c r="B626" s="34" t="s">
        <v>64</v>
      </c>
      <c r="C626" s="5" t="s">
        <v>97</v>
      </c>
      <c r="D626" s="35" t="s">
        <v>88</v>
      </c>
      <c r="E626" s="36" t="s">
        <v>17</v>
      </c>
      <c r="F626" s="37">
        <v>50</v>
      </c>
      <c r="G626" s="38">
        <v>0.06</v>
      </c>
      <c r="H626" s="34">
        <v>0.93408033136426083</v>
      </c>
      <c r="I626" s="35">
        <v>87.504073697788641</v>
      </c>
      <c r="J626" s="35">
        <v>0.21929473534751048</v>
      </c>
      <c r="K626" s="35">
        <v>735.33286890655347</v>
      </c>
      <c r="L626" s="35">
        <v>-0.6759195698548458</v>
      </c>
      <c r="M626" s="35">
        <v>0</v>
      </c>
      <c r="N626" s="35">
        <v>0</v>
      </c>
      <c r="O626" s="35">
        <v>0</v>
      </c>
      <c r="P626" s="36">
        <v>12</v>
      </c>
      <c r="Q626" s="37">
        <v>71</v>
      </c>
      <c r="R626" s="36">
        <v>1</v>
      </c>
      <c r="S626" s="39">
        <f t="shared" si="18"/>
        <v>71</v>
      </c>
      <c r="T626" s="34" t="s">
        <v>30</v>
      </c>
      <c r="U626" s="12">
        <f>((alpha*(speed^beta))+(ceta*(speed^delta)))</f>
        <v>264.07029622301411</v>
      </c>
      <c r="V626" s="8">
        <f t="shared" si="19"/>
        <v>71</v>
      </c>
    </row>
    <row r="627" spans="1:28">
      <c r="A627" s="34" t="s">
        <v>19</v>
      </c>
      <c r="B627" s="34" t="s">
        <v>64</v>
      </c>
      <c r="C627" s="5" t="s">
        <v>97</v>
      </c>
      <c r="D627" s="35" t="s">
        <v>88</v>
      </c>
      <c r="E627" s="36" t="s">
        <v>15</v>
      </c>
      <c r="F627" s="37">
        <v>100</v>
      </c>
      <c r="G627" s="38">
        <v>0.06</v>
      </c>
      <c r="H627" s="34">
        <v>0.94892068083114656</v>
      </c>
      <c r="I627" s="35">
        <v>12.903474211414242</v>
      </c>
      <c r="J627" s="35">
        <v>1.0287636989120086</v>
      </c>
      <c r="K627" s="35">
        <v>-1.0885574532413211</v>
      </c>
      <c r="L627" s="35">
        <v>0</v>
      </c>
      <c r="M627" s="35">
        <v>0</v>
      </c>
      <c r="N627" s="35">
        <v>0</v>
      </c>
      <c r="O627" s="35">
        <v>0</v>
      </c>
      <c r="P627" s="36">
        <v>12</v>
      </c>
      <c r="Q627" s="37">
        <v>61</v>
      </c>
      <c r="R627" s="36">
        <v>0</v>
      </c>
      <c r="S627" s="39">
        <f t="shared" si="18"/>
        <v>61</v>
      </c>
      <c r="T627" s="34" t="s">
        <v>29</v>
      </c>
      <c r="U627" s="12">
        <f>((alpha*(beta^speed))*(speed^ceta))</f>
        <v>0.82894567094740268</v>
      </c>
      <c r="V627" s="8">
        <f t="shared" si="19"/>
        <v>61</v>
      </c>
    </row>
    <row r="628" spans="1:28">
      <c r="A628" s="34" t="s">
        <v>19</v>
      </c>
      <c r="B628" s="34" t="s">
        <v>64</v>
      </c>
      <c r="C628" s="5" t="s">
        <v>97</v>
      </c>
      <c r="D628" s="35" t="s">
        <v>88</v>
      </c>
      <c r="E628" s="36" t="s">
        <v>16</v>
      </c>
      <c r="F628" s="37">
        <v>100</v>
      </c>
      <c r="G628" s="38">
        <v>0.06</v>
      </c>
      <c r="H628" s="34">
        <v>0.96866928915205097</v>
      </c>
      <c r="I628" s="35">
        <v>-6.108631474206938E-5</v>
      </c>
      <c r="J628" s="35">
        <v>7.5759617103504087E-3</v>
      </c>
      <c r="K628" s="35">
        <v>-0.31623147091273895</v>
      </c>
      <c r="L628" s="35">
        <v>9.4903129806158013</v>
      </c>
      <c r="M628" s="35">
        <v>0</v>
      </c>
      <c r="N628" s="35">
        <v>0</v>
      </c>
      <c r="O628" s="35">
        <v>0</v>
      </c>
      <c r="P628" s="36">
        <v>12</v>
      </c>
      <c r="Q628" s="37">
        <v>61</v>
      </c>
      <c r="R628" s="36">
        <v>14</v>
      </c>
      <c r="S628" s="39">
        <f t="shared" si="18"/>
        <v>61</v>
      </c>
      <c r="T628" s="34" t="s">
        <v>51</v>
      </c>
      <c r="U628" s="12">
        <f>(((alpha*(speed^3))+(beta*(speed^2))+(ceta*speed))+delta)</f>
        <v>4.5249139726829437</v>
      </c>
      <c r="V628" s="8">
        <f t="shared" si="19"/>
        <v>61</v>
      </c>
    </row>
    <row r="629" spans="1:28">
      <c r="A629" s="34" t="s">
        <v>19</v>
      </c>
      <c r="B629" s="34" t="s">
        <v>64</v>
      </c>
      <c r="C629" s="5" t="s">
        <v>97</v>
      </c>
      <c r="D629" s="35" t="s">
        <v>88</v>
      </c>
      <c r="E629" s="36" t="s">
        <v>14</v>
      </c>
      <c r="F629" s="37">
        <v>100</v>
      </c>
      <c r="G629" s="38">
        <v>0.06</v>
      </c>
      <c r="H629" s="34">
        <v>0.91672030864367815</v>
      </c>
      <c r="I629" s="35">
        <v>3330.8777673976797</v>
      </c>
      <c r="J629" s="35">
        <v>-5.5719083734493253</v>
      </c>
      <c r="K629" s="35">
        <v>0.1166041831198404</v>
      </c>
      <c r="L629" s="35">
        <v>-0.24594117258267623</v>
      </c>
      <c r="M629" s="35">
        <v>0</v>
      </c>
      <c r="N629" s="35">
        <v>0</v>
      </c>
      <c r="O629" s="35">
        <v>0</v>
      </c>
      <c r="P629" s="36">
        <v>12</v>
      </c>
      <c r="Q629" s="37">
        <v>61</v>
      </c>
      <c r="R629" s="36">
        <v>1</v>
      </c>
      <c r="S629" s="39">
        <f t="shared" si="18"/>
        <v>61</v>
      </c>
      <c r="T629" s="34" t="s">
        <v>30</v>
      </c>
      <c r="U629" s="12">
        <f>((alpha*(speed^beta))+(ceta*(speed^delta)))</f>
        <v>4.242597813697209E-2</v>
      </c>
      <c r="V629" s="8">
        <f t="shared" si="19"/>
        <v>61</v>
      </c>
      <c r="AB629" s="41"/>
    </row>
    <row r="630" spans="1:28">
      <c r="A630" s="34" t="s">
        <v>19</v>
      </c>
      <c r="B630" s="34" t="s">
        <v>64</v>
      </c>
      <c r="C630" s="5" t="s">
        <v>97</v>
      </c>
      <c r="D630" s="35" t="s">
        <v>88</v>
      </c>
      <c r="E630" s="36" t="s">
        <v>18</v>
      </c>
      <c r="F630" s="37">
        <v>100</v>
      </c>
      <c r="G630" s="38">
        <v>0.06</v>
      </c>
      <c r="H630" s="34">
        <v>0.98631737200864222</v>
      </c>
      <c r="I630" s="35">
        <v>-5.2587457126384229E-7</v>
      </c>
      <c r="J630" s="35">
        <v>6.4924461822657187E-5</v>
      </c>
      <c r="K630" s="35">
        <v>-2.9875998467413208E-3</v>
      </c>
      <c r="L630" s="35">
        <v>7.8422258863889607E-2</v>
      </c>
      <c r="M630" s="35">
        <v>0</v>
      </c>
      <c r="N630" s="35">
        <v>0</v>
      </c>
      <c r="O630" s="35">
        <v>0</v>
      </c>
      <c r="P630" s="36">
        <v>12</v>
      </c>
      <c r="Q630" s="37">
        <v>61</v>
      </c>
      <c r="R630" s="36">
        <v>14</v>
      </c>
      <c r="S630" s="39">
        <f t="shared" si="18"/>
        <v>61</v>
      </c>
      <c r="T630" s="34" t="s">
        <v>51</v>
      </c>
      <c r="U630" s="12">
        <f>(((alpha*(speed^3))+(beta*(speed^2))+(ceta*speed))+delta)</f>
        <v>1.8399054594738243E-2</v>
      </c>
      <c r="V630" s="8">
        <f t="shared" si="19"/>
        <v>61</v>
      </c>
      <c r="AB630" s="41"/>
    </row>
    <row r="631" spans="1:28">
      <c r="A631" s="34" t="s">
        <v>19</v>
      </c>
      <c r="B631" s="34" t="s">
        <v>64</v>
      </c>
      <c r="C631" s="5" t="s">
        <v>97</v>
      </c>
      <c r="D631" s="35" t="s">
        <v>88</v>
      </c>
      <c r="E631" s="36" t="s">
        <v>17</v>
      </c>
      <c r="F631" s="37">
        <v>100</v>
      </c>
      <c r="G631" s="38">
        <v>0.06</v>
      </c>
      <c r="H631" s="34">
        <v>0.94779484323636598</v>
      </c>
      <c r="I631" s="35">
        <v>88.642238359546695</v>
      </c>
      <c r="J631" s="35">
        <v>0.23204921935196332</v>
      </c>
      <c r="K631" s="35">
        <v>652.10232728062567</v>
      </c>
      <c r="L631" s="35">
        <v>-0.51814596623997256</v>
      </c>
      <c r="M631" s="35">
        <v>0</v>
      </c>
      <c r="N631" s="35">
        <v>0</v>
      </c>
      <c r="O631" s="35">
        <v>0</v>
      </c>
      <c r="P631" s="36">
        <v>12</v>
      </c>
      <c r="Q631" s="37">
        <v>61</v>
      </c>
      <c r="R631" s="36">
        <v>1</v>
      </c>
      <c r="S631" s="39">
        <f t="shared" si="18"/>
        <v>61</v>
      </c>
      <c r="T631" s="34" t="s">
        <v>30</v>
      </c>
      <c r="U631" s="12">
        <f>((alpha*(speed^beta))+(ceta*(speed^delta)))</f>
        <v>307.59603931661587</v>
      </c>
      <c r="V631" s="8">
        <f t="shared" si="19"/>
        <v>61</v>
      </c>
    </row>
    <row r="632" spans="1:28">
      <c r="A632" s="34" t="s">
        <v>19</v>
      </c>
      <c r="B632" s="34" t="s">
        <v>64</v>
      </c>
      <c r="C632" s="5" t="s">
        <v>98</v>
      </c>
      <c r="D632" s="35" t="s">
        <v>89</v>
      </c>
      <c r="E632" s="36" t="s">
        <v>15</v>
      </c>
      <c r="F632" s="37">
        <v>0</v>
      </c>
      <c r="G632" s="38">
        <v>0</v>
      </c>
      <c r="H632" s="34">
        <v>0.99779513460283731</v>
      </c>
      <c r="I632" s="35">
        <v>7.8240972903460353</v>
      </c>
      <c r="J632" s="35">
        <v>1.0112704099717416</v>
      </c>
      <c r="K632" s="35">
        <v>-0.99222053795195597</v>
      </c>
      <c r="L632" s="35">
        <v>0</v>
      </c>
      <c r="M632" s="35">
        <v>0</v>
      </c>
      <c r="N632" s="35">
        <v>0</v>
      </c>
      <c r="O632" s="35">
        <v>0</v>
      </c>
      <c r="P632" s="36">
        <v>12</v>
      </c>
      <c r="Q632" s="37">
        <v>86</v>
      </c>
      <c r="R632" s="36">
        <v>0</v>
      </c>
      <c r="S632" s="39">
        <f t="shared" si="18"/>
        <v>86</v>
      </c>
      <c r="T632" s="34" t="s">
        <v>29</v>
      </c>
      <c r="U632" s="12">
        <f>((alpha*(beta^speed))*(speed^ceta))</f>
        <v>0.24692947675702009</v>
      </c>
      <c r="V632" s="8">
        <f t="shared" si="19"/>
        <v>86</v>
      </c>
    </row>
    <row r="633" spans="1:28">
      <c r="A633" s="34" t="s">
        <v>19</v>
      </c>
      <c r="B633" s="34" t="s">
        <v>64</v>
      </c>
      <c r="C633" s="5" t="s">
        <v>99</v>
      </c>
      <c r="D633" s="35" t="s">
        <v>89</v>
      </c>
      <c r="E633" s="36" t="s">
        <v>15</v>
      </c>
      <c r="F633" s="37">
        <v>0</v>
      </c>
      <c r="G633" s="38">
        <v>0</v>
      </c>
      <c r="H633" s="34">
        <v>0.98703277058373129</v>
      </c>
      <c r="I633" s="35">
        <v>15.484523736089516</v>
      </c>
      <c r="J633" s="35">
        <v>1.0195892811994316</v>
      </c>
      <c r="K633" s="35">
        <v>-1.1015385823724693</v>
      </c>
      <c r="L633" s="35">
        <v>0</v>
      </c>
      <c r="M633" s="35">
        <v>0</v>
      </c>
      <c r="N633" s="35">
        <v>0</v>
      </c>
      <c r="O633" s="35">
        <v>0</v>
      </c>
      <c r="P633" s="36">
        <v>12</v>
      </c>
      <c r="Q633" s="37">
        <v>86</v>
      </c>
      <c r="R633" s="36">
        <v>0</v>
      </c>
      <c r="S633" s="39">
        <f t="shared" si="18"/>
        <v>86</v>
      </c>
      <c r="T633" s="34" t="s">
        <v>29</v>
      </c>
      <c r="U633" s="12">
        <f>((alpha*(beta^speed))*(speed^ceta))</f>
        <v>0.60749908603988534</v>
      </c>
      <c r="V633" s="8">
        <f t="shared" si="19"/>
        <v>86</v>
      </c>
    </row>
    <row r="634" spans="1:28">
      <c r="A634" s="34" t="s">
        <v>19</v>
      </c>
      <c r="B634" s="34" t="s">
        <v>64</v>
      </c>
      <c r="C634" s="5" t="s">
        <v>98</v>
      </c>
      <c r="D634" s="35" t="s">
        <v>89</v>
      </c>
      <c r="E634" s="36" t="s">
        <v>16</v>
      </c>
      <c r="F634" s="37">
        <v>0</v>
      </c>
      <c r="G634" s="38">
        <v>0</v>
      </c>
      <c r="H634" s="34">
        <v>0.96548491026688055</v>
      </c>
      <c r="I634" s="35">
        <v>11.645351435451536</v>
      </c>
      <c r="J634" s="35">
        <v>1.0186564528510598</v>
      </c>
      <c r="K634" s="35">
        <v>-0.89634260235747187</v>
      </c>
      <c r="L634" s="35">
        <v>0</v>
      </c>
      <c r="M634" s="35">
        <v>0</v>
      </c>
      <c r="N634" s="35">
        <v>0</v>
      </c>
      <c r="O634" s="35">
        <v>0</v>
      </c>
      <c r="P634" s="36">
        <v>12</v>
      </c>
      <c r="Q634" s="37">
        <v>86</v>
      </c>
      <c r="R634" s="36">
        <v>0</v>
      </c>
      <c r="S634" s="39">
        <f t="shared" si="18"/>
        <v>86</v>
      </c>
      <c r="T634" s="34" t="s">
        <v>29</v>
      </c>
      <c r="U634" s="12">
        <f>((alpha*(beta^speed))*(speed^ceta))</f>
        <v>1.0533311277301141</v>
      </c>
      <c r="V634" s="8">
        <f t="shared" si="19"/>
        <v>86</v>
      </c>
    </row>
    <row r="635" spans="1:28">
      <c r="A635" s="34" t="s">
        <v>19</v>
      </c>
      <c r="B635" s="34" t="s">
        <v>64</v>
      </c>
      <c r="C635" s="5" t="s">
        <v>99</v>
      </c>
      <c r="D635" s="35" t="s">
        <v>89</v>
      </c>
      <c r="E635" s="36" t="s">
        <v>16</v>
      </c>
      <c r="F635" s="37">
        <v>0</v>
      </c>
      <c r="G635" s="38">
        <v>0</v>
      </c>
      <c r="H635" s="34">
        <v>0.9932669426898636</v>
      </c>
      <c r="I635" s="35">
        <v>-0.16035482508098606</v>
      </c>
      <c r="J635" s="35">
        <v>14.947852738234891</v>
      </c>
      <c r="K635" s="35">
        <v>0.36363137661940376</v>
      </c>
      <c r="L635" s="35">
        <v>0.33254173599167802</v>
      </c>
      <c r="M635" s="35">
        <v>2.6844573582247917E-2</v>
      </c>
      <c r="N635" s="35">
        <v>0</v>
      </c>
      <c r="O635" s="35">
        <v>0</v>
      </c>
      <c r="P635" s="36">
        <v>12</v>
      </c>
      <c r="Q635" s="37">
        <v>86</v>
      </c>
      <c r="R635" s="36">
        <v>10</v>
      </c>
      <c r="S635" s="39">
        <f t="shared" si="18"/>
        <v>86</v>
      </c>
      <c r="T635" s="34" t="s">
        <v>44</v>
      </c>
      <c r="U635" s="12">
        <f>(alpha+(beta/(1+EXP((((-1)*ceta)+(delta*LN(speed)))+(epsilon*speed)))))</f>
        <v>0.31027576335962159</v>
      </c>
      <c r="V635" s="8">
        <f t="shared" si="19"/>
        <v>86</v>
      </c>
    </row>
    <row r="636" spans="1:28">
      <c r="A636" s="34" t="s">
        <v>19</v>
      </c>
      <c r="B636" s="34" t="s">
        <v>64</v>
      </c>
      <c r="C636" s="5" t="s">
        <v>98</v>
      </c>
      <c r="D636" s="35" t="s">
        <v>89</v>
      </c>
      <c r="E636" s="36" t="s">
        <v>14</v>
      </c>
      <c r="F636" s="37">
        <v>0</v>
      </c>
      <c r="G636" s="38">
        <v>0</v>
      </c>
      <c r="H636" s="34">
        <v>0.97470648196450305</v>
      </c>
      <c r="I636" s="35">
        <v>9.9920095281294703</v>
      </c>
      <c r="J636" s="35">
        <v>1.280112408005563</v>
      </c>
      <c r="K636" s="35">
        <v>-7.2930232219420126E-3</v>
      </c>
      <c r="L636" s="35">
        <v>0</v>
      </c>
      <c r="M636" s="35">
        <v>0</v>
      </c>
      <c r="N636" s="35">
        <v>0</v>
      </c>
      <c r="O636" s="35">
        <v>0</v>
      </c>
      <c r="P636" s="36">
        <v>12</v>
      </c>
      <c r="Q636" s="37">
        <v>86</v>
      </c>
      <c r="R636" s="36">
        <v>5</v>
      </c>
      <c r="S636" s="39">
        <f t="shared" si="18"/>
        <v>86</v>
      </c>
      <c r="T636" s="34" t="s">
        <v>36</v>
      </c>
      <c r="U636" s="12">
        <f>(1/(((ceta*(speed^2))+(beta*speed))+alpha))</f>
        <v>1.5118877419860226E-2</v>
      </c>
      <c r="V636" s="8">
        <f t="shared" si="19"/>
        <v>86</v>
      </c>
      <c r="AB636" s="41"/>
    </row>
    <row r="637" spans="1:28">
      <c r="A637" s="34" t="s">
        <v>19</v>
      </c>
      <c r="B637" s="34" t="s">
        <v>64</v>
      </c>
      <c r="C637" s="5" t="s">
        <v>99</v>
      </c>
      <c r="D637" s="35" t="s">
        <v>89</v>
      </c>
      <c r="E637" s="36" t="s">
        <v>14</v>
      </c>
      <c r="F637" s="37">
        <v>0</v>
      </c>
      <c r="G637" s="38">
        <v>0</v>
      </c>
      <c r="H637" s="34">
        <v>0.97987877686021907</v>
      </c>
      <c r="I637" s="35">
        <v>26.152068418880333</v>
      </c>
      <c r="J637" s="35">
        <v>2.3640276696017275</v>
      </c>
      <c r="K637" s="35">
        <v>-1.0376151014447737E-2</v>
      </c>
      <c r="L637" s="35">
        <v>0</v>
      </c>
      <c r="M637" s="35">
        <v>0</v>
      </c>
      <c r="N637" s="35">
        <v>0</v>
      </c>
      <c r="O637" s="35">
        <v>0</v>
      </c>
      <c r="P637" s="36">
        <v>12</v>
      </c>
      <c r="Q637" s="37">
        <v>86</v>
      </c>
      <c r="R637" s="36">
        <v>5</v>
      </c>
      <c r="S637" s="39">
        <f t="shared" si="18"/>
        <v>86</v>
      </c>
      <c r="T637" s="34" t="s">
        <v>36</v>
      </c>
      <c r="U637" s="12">
        <f>(1/(((ceta*(speed^2))+(beta*speed))+alpha))</f>
        <v>6.5480837038500734E-3</v>
      </c>
      <c r="V637" s="8">
        <f t="shared" si="19"/>
        <v>86</v>
      </c>
      <c r="AB637" s="41"/>
    </row>
    <row r="638" spans="1:28">
      <c r="A638" s="34" t="s">
        <v>19</v>
      </c>
      <c r="B638" s="34" t="s">
        <v>64</v>
      </c>
      <c r="C638" s="5" t="s">
        <v>98</v>
      </c>
      <c r="D638" s="35" t="s">
        <v>89</v>
      </c>
      <c r="E638" s="36" t="s">
        <v>18</v>
      </c>
      <c r="F638" s="37">
        <v>0</v>
      </c>
      <c r="G638" s="38">
        <v>0</v>
      </c>
      <c r="H638" s="34">
        <v>0.96488401434460036</v>
      </c>
      <c r="I638" s="35">
        <v>24.990398609287467</v>
      </c>
      <c r="J638" s="35">
        <v>2.0074142990481754</v>
      </c>
      <c r="K638" s="35">
        <v>-1.7257633257656627E-2</v>
      </c>
      <c r="L638" s="35">
        <v>0</v>
      </c>
      <c r="M638" s="35">
        <v>0</v>
      </c>
      <c r="N638" s="35">
        <v>0</v>
      </c>
      <c r="O638" s="35">
        <v>0</v>
      </c>
      <c r="P638" s="36">
        <v>12</v>
      </c>
      <c r="Q638" s="37">
        <v>86</v>
      </c>
      <c r="R638" s="36">
        <v>5</v>
      </c>
      <c r="S638" s="39">
        <f t="shared" si="18"/>
        <v>86</v>
      </c>
      <c r="T638" s="34" t="s">
        <v>36</v>
      </c>
      <c r="U638" s="12">
        <f>(1/(((ceta*(speed^2))+(beta*speed))+alpha))</f>
        <v>1.4287638472649541E-2</v>
      </c>
      <c r="V638" s="8">
        <f t="shared" si="19"/>
        <v>86</v>
      </c>
      <c r="AB638" s="41"/>
    </row>
    <row r="639" spans="1:28">
      <c r="A639" s="34" t="s">
        <v>19</v>
      </c>
      <c r="B639" s="34" t="s">
        <v>64</v>
      </c>
      <c r="C639" s="5" t="s">
        <v>99</v>
      </c>
      <c r="D639" s="35" t="s">
        <v>89</v>
      </c>
      <c r="E639" s="36" t="s">
        <v>18</v>
      </c>
      <c r="F639" s="37">
        <v>0</v>
      </c>
      <c r="G639" s="38">
        <v>0</v>
      </c>
      <c r="H639" s="34">
        <v>0.95898814391506559</v>
      </c>
      <c r="I639" s="35">
        <v>-1.2513034269029096E-7</v>
      </c>
      <c r="J639" s="35">
        <v>2.4226565852863441E-5</v>
      </c>
      <c r="K639" s="35">
        <v>-1.5835579770187307E-3</v>
      </c>
      <c r="L639" s="35">
        <v>4.3939752694110552E-2</v>
      </c>
      <c r="M639" s="35">
        <v>0</v>
      </c>
      <c r="N639" s="35">
        <v>0</v>
      </c>
      <c r="O639" s="35">
        <v>0</v>
      </c>
      <c r="P639" s="36">
        <v>12</v>
      </c>
      <c r="Q639" s="37">
        <v>86</v>
      </c>
      <c r="R639" s="36">
        <v>14</v>
      </c>
      <c r="S639" s="39">
        <f t="shared" si="18"/>
        <v>86</v>
      </c>
      <c r="T639" s="34" t="s">
        <v>51</v>
      </c>
      <c r="U639" s="12">
        <f>(((alpha*(speed^3))+(beta*(speed^2))+(ceta*speed))+delta)</f>
        <v>7.3435424680620073E-3</v>
      </c>
      <c r="V639" s="8">
        <f t="shared" si="19"/>
        <v>86</v>
      </c>
    </row>
    <row r="640" spans="1:28">
      <c r="A640" s="34" t="s">
        <v>19</v>
      </c>
      <c r="B640" s="34" t="s">
        <v>64</v>
      </c>
      <c r="C640" s="5" t="s">
        <v>98</v>
      </c>
      <c r="D640" s="35" t="s">
        <v>89</v>
      </c>
      <c r="E640" s="36" t="s">
        <v>17</v>
      </c>
      <c r="F640" s="37">
        <v>0</v>
      </c>
      <c r="G640" s="38">
        <v>0</v>
      </c>
      <c r="H640" s="34">
        <v>0.93784240070943536</v>
      </c>
      <c r="I640" s="35">
        <v>-1.929539356505084E-4</v>
      </c>
      <c r="J640" s="35">
        <v>5.3624588984563314E-2</v>
      </c>
      <c r="K640" s="35">
        <v>-3.9167894129956942</v>
      </c>
      <c r="L640" s="35">
        <v>169.91949262199006</v>
      </c>
      <c r="M640" s="35">
        <v>0</v>
      </c>
      <c r="N640" s="35">
        <v>0</v>
      </c>
      <c r="O640" s="35">
        <v>0</v>
      </c>
      <c r="P640" s="36">
        <v>12</v>
      </c>
      <c r="Q640" s="37">
        <v>86</v>
      </c>
      <c r="R640" s="36">
        <v>14</v>
      </c>
      <c r="S640" s="39">
        <f t="shared" si="18"/>
        <v>86</v>
      </c>
      <c r="T640" s="34" t="s">
        <v>51</v>
      </c>
      <c r="U640" s="12">
        <f>(((alpha*(speed^3))+(beta*(speed^2))+(ceta*speed))+delta)</f>
        <v>106.95355474007084</v>
      </c>
      <c r="V640" s="8">
        <f t="shared" si="19"/>
        <v>86</v>
      </c>
    </row>
    <row r="641" spans="1:28">
      <c r="A641" s="34" t="s">
        <v>19</v>
      </c>
      <c r="B641" s="34" t="s">
        <v>64</v>
      </c>
      <c r="C641" s="5" t="s">
        <v>99</v>
      </c>
      <c r="D641" s="35" t="s">
        <v>89</v>
      </c>
      <c r="E641" s="36" t="s">
        <v>17</v>
      </c>
      <c r="F641" s="37">
        <v>0</v>
      </c>
      <c r="G641" s="38">
        <v>0</v>
      </c>
      <c r="H641" s="34">
        <v>0.94705811468802037</v>
      </c>
      <c r="I641" s="35">
        <v>-2.1633238276109708E-4</v>
      </c>
      <c r="J641" s="35">
        <v>5.7260561590453875E-2</v>
      </c>
      <c r="K641" s="35">
        <v>-4.1082580392675485</v>
      </c>
      <c r="L641" s="35">
        <v>169.19547741667651</v>
      </c>
      <c r="M641" s="35">
        <v>0</v>
      </c>
      <c r="N641" s="35">
        <v>0</v>
      </c>
      <c r="O641" s="35">
        <v>0</v>
      </c>
      <c r="P641" s="36">
        <v>12</v>
      </c>
      <c r="Q641" s="37">
        <v>86</v>
      </c>
      <c r="R641" s="36">
        <v>14</v>
      </c>
      <c r="S641" s="39">
        <f t="shared" si="18"/>
        <v>86</v>
      </c>
      <c r="T641" s="34" t="s">
        <v>51</v>
      </c>
      <c r="U641" s="12">
        <f>(((alpha*(speed^3))+(beta*(speed^2))+(ceta*speed))+delta)</f>
        <v>101.78488951317183</v>
      </c>
      <c r="V641" s="8">
        <f t="shared" si="19"/>
        <v>86</v>
      </c>
    </row>
    <row r="642" spans="1:28">
      <c r="A642" s="34" t="s">
        <v>19</v>
      </c>
      <c r="B642" s="34" t="s">
        <v>64</v>
      </c>
      <c r="C642" s="5" t="s">
        <v>98</v>
      </c>
      <c r="D642" s="35" t="s">
        <v>89</v>
      </c>
      <c r="E642" s="36" t="s">
        <v>15</v>
      </c>
      <c r="F642" s="37">
        <v>50</v>
      </c>
      <c r="G642" s="38">
        <v>0</v>
      </c>
      <c r="H642" s="34">
        <v>0.99795536902595994</v>
      </c>
      <c r="I642" s="35">
        <v>1.1111589443564072E-3</v>
      </c>
      <c r="J642" s="35">
        <v>1.0591102138574284</v>
      </c>
      <c r="K642" s="35">
        <v>6.5762095746935767</v>
      </c>
      <c r="L642" s="35">
        <v>-0.87220692787650844</v>
      </c>
      <c r="M642" s="35">
        <v>0</v>
      </c>
      <c r="N642" s="35">
        <v>0</v>
      </c>
      <c r="O642" s="35">
        <v>0</v>
      </c>
      <c r="P642" s="36">
        <v>12</v>
      </c>
      <c r="Q642" s="37">
        <v>86</v>
      </c>
      <c r="R642" s="36">
        <v>1</v>
      </c>
      <c r="S642" s="39">
        <f t="shared" ref="S642:S705" si="20">V642</f>
        <v>86</v>
      </c>
      <c r="T642" s="34" t="s">
        <v>30</v>
      </c>
      <c r="U642" s="12">
        <f>((alpha*(speed^beta))+(ceta*(speed^delta)))</f>
        <v>0.25945516562565946</v>
      </c>
      <c r="V642" s="8">
        <f t="shared" ref="V642:V705" si="21">IF($V$1&lt;P642,P642,IF($V$1&gt;Q642,Q642,$V$1))</f>
        <v>86</v>
      </c>
    </row>
    <row r="643" spans="1:28">
      <c r="A643" s="34" t="s">
        <v>19</v>
      </c>
      <c r="B643" s="34" t="s">
        <v>64</v>
      </c>
      <c r="C643" s="5" t="s">
        <v>99</v>
      </c>
      <c r="D643" s="35" t="s">
        <v>89</v>
      </c>
      <c r="E643" s="36" t="s">
        <v>15</v>
      </c>
      <c r="F643" s="37">
        <v>50</v>
      </c>
      <c r="G643" s="38">
        <v>0</v>
      </c>
      <c r="H643" s="34">
        <v>0.98092051352940968</v>
      </c>
      <c r="I643" s="35">
        <v>0.60243496138018382</v>
      </c>
      <c r="J643" s="35">
        <v>5.0654888310304509</v>
      </c>
      <c r="K643" s="35">
        <v>-1.1792524215820104</v>
      </c>
      <c r="L643" s="35">
        <v>-0.45484679064510275</v>
      </c>
      <c r="M643" s="35">
        <v>0.14346348286996724</v>
      </c>
      <c r="N643" s="35">
        <v>0</v>
      </c>
      <c r="O643" s="35">
        <v>0</v>
      </c>
      <c r="P643" s="36">
        <v>12</v>
      </c>
      <c r="Q643" s="37">
        <v>86</v>
      </c>
      <c r="R643" s="36">
        <v>10</v>
      </c>
      <c r="S643" s="39">
        <f t="shared" si="20"/>
        <v>86</v>
      </c>
      <c r="T643" s="34" t="s">
        <v>44</v>
      </c>
      <c r="U643" s="12">
        <f>(alpha+(beta/(1+EXP((((-1)*ceta)+(delta*LN(speed)))+(epsilon*speed)))))</f>
        <v>0.6024867351996267</v>
      </c>
      <c r="V643" s="8">
        <f t="shared" si="21"/>
        <v>86</v>
      </c>
    </row>
    <row r="644" spans="1:28">
      <c r="A644" s="34" t="s">
        <v>19</v>
      </c>
      <c r="B644" s="34" t="s">
        <v>64</v>
      </c>
      <c r="C644" s="5" t="s">
        <v>98</v>
      </c>
      <c r="D644" s="35" t="s">
        <v>89</v>
      </c>
      <c r="E644" s="36" t="s">
        <v>16</v>
      </c>
      <c r="F644" s="37">
        <v>50</v>
      </c>
      <c r="G644" s="38">
        <v>0</v>
      </c>
      <c r="H644" s="34">
        <v>0.95908540618804472</v>
      </c>
      <c r="I644" s="35">
        <v>11.354179408644857</v>
      </c>
      <c r="J644" s="35">
        <v>1.0166938579743898</v>
      </c>
      <c r="K644" s="35">
        <v>-0.84305457132890804</v>
      </c>
      <c r="L644" s="35">
        <v>0</v>
      </c>
      <c r="M644" s="35">
        <v>0</v>
      </c>
      <c r="N644" s="35">
        <v>0</v>
      </c>
      <c r="O644" s="35">
        <v>0</v>
      </c>
      <c r="P644" s="36">
        <v>12</v>
      </c>
      <c r="Q644" s="37">
        <v>86</v>
      </c>
      <c r="R644" s="36">
        <v>0</v>
      </c>
      <c r="S644" s="39">
        <f t="shared" si="20"/>
        <v>86</v>
      </c>
      <c r="T644" s="34" t="s">
        <v>29</v>
      </c>
      <c r="U644" s="12">
        <f>((alpha*(beta^speed))*(speed^ceta))</f>
        <v>1.1031261568202062</v>
      </c>
      <c r="V644" s="8">
        <f t="shared" si="21"/>
        <v>86</v>
      </c>
    </row>
    <row r="645" spans="1:28">
      <c r="A645" s="34" t="s">
        <v>19</v>
      </c>
      <c r="B645" s="34" t="s">
        <v>64</v>
      </c>
      <c r="C645" s="5" t="s">
        <v>99</v>
      </c>
      <c r="D645" s="35" t="s">
        <v>89</v>
      </c>
      <c r="E645" s="36" t="s">
        <v>16</v>
      </c>
      <c r="F645" s="37">
        <v>50</v>
      </c>
      <c r="G645" s="38">
        <v>0</v>
      </c>
      <c r="H645" s="34">
        <v>0.99449752907800226</v>
      </c>
      <c r="I645" s="35">
        <v>7.2804672470751536E-2</v>
      </c>
      <c r="J645" s="35">
        <v>16.028345788740513</v>
      </c>
      <c r="K645" s="35">
        <v>0.36579972269926303</v>
      </c>
      <c r="L645" s="35">
        <v>0.32620475258770387</v>
      </c>
      <c r="M645" s="35">
        <v>3.4248661923387151E-2</v>
      </c>
      <c r="N645" s="35">
        <v>0</v>
      </c>
      <c r="O645" s="35">
        <v>0</v>
      </c>
      <c r="P645" s="36">
        <v>12</v>
      </c>
      <c r="Q645" s="37">
        <v>86</v>
      </c>
      <c r="R645" s="36">
        <v>10</v>
      </c>
      <c r="S645" s="39">
        <f t="shared" si="20"/>
        <v>86</v>
      </c>
      <c r="T645" s="34" t="s">
        <v>44</v>
      </c>
      <c r="U645" s="12">
        <f>(alpha+(beta/(1+EXP((((-1)*ceta)+(delta*LN(speed)))+(epsilon*speed)))))</f>
        <v>0.35200428176995402</v>
      </c>
      <c r="V645" s="8">
        <f t="shared" si="21"/>
        <v>86</v>
      </c>
    </row>
    <row r="646" spans="1:28">
      <c r="A646" s="34" t="s">
        <v>19</v>
      </c>
      <c r="B646" s="34" t="s">
        <v>64</v>
      </c>
      <c r="C646" s="5" t="s">
        <v>98</v>
      </c>
      <c r="D646" s="35" t="s">
        <v>89</v>
      </c>
      <c r="E646" s="36" t="s">
        <v>14</v>
      </c>
      <c r="F646" s="37">
        <v>50</v>
      </c>
      <c r="G646" s="38">
        <v>0</v>
      </c>
      <c r="H646" s="34">
        <v>0.97660802390307977</v>
      </c>
      <c r="I646" s="35">
        <v>10.268718327223754</v>
      </c>
      <c r="J646" s="35">
        <v>1.250288507111492</v>
      </c>
      <c r="K646" s="35">
        <v>-7.7733310044998949E-3</v>
      </c>
      <c r="L646" s="35">
        <v>0</v>
      </c>
      <c r="M646" s="35">
        <v>0</v>
      </c>
      <c r="N646" s="35">
        <v>0</v>
      </c>
      <c r="O646" s="35">
        <v>0</v>
      </c>
      <c r="P646" s="36">
        <v>12</v>
      </c>
      <c r="Q646" s="37">
        <v>86</v>
      </c>
      <c r="R646" s="36">
        <v>5</v>
      </c>
      <c r="S646" s="39">
        <f t="shared" si="20"/>
        <v>86</v>
      </c>
      <c r="T646" s="34" t="s">
        <v>36</v>
      </c>
      <c r="U646" s="12">
        <f>(1/(((ceta*(speed^2))+(beta*speed))+alpha))</f>
        <v>1.6583205100830115E-2</v>
      </c>
      <c r="V646" s="8">
        <f t="shared" si="21"/>
        <v>86</v>
      </c>
      <c r="AB646" s="41"/>
    </row>
    <row r="647" spans="1:28">
      <c r="A647" s="34" t="s">
        <v>19</v>
      </c>
      <c r="B647" s="34" t="s">
        <v>64</v>
      </c>
      <c r="C647" s="5" t="s">
        <v>99</v>
      </c>
      <c r="D647" s="35" t="s">
        <v>89</v>
      </c>
      <c r="E647" s="36" t="s">
        <v>14</v>
      </c>
      <c r="F647" s="37">
        <v>50</v>
      </c>
      <c r="G647" s="38">
        <v>0</v>
      </c>
      <c r="H647" s="34">
        <v>0.9806797999767255</v>
      </c>
      <c r="I647" s="35">
        <v>26.405381186359609</v>
      </c>
      <c r="J647" s="35">
        <v>2.3146244964997043</v>
      </c>
      <c r="K647" s="35">
        <v>-1.0833563900530705E-2</v>
      </c>
      <c r="L647" s="35">
        <v>0</v>
      </c>
      <c r="M647" s="35">
        <v>0</v>
      </c>
      <c r="N647" s="35">
        <v>0</v>
      </c>
      <c r="O647" s="35">
        <v>0</v>
      </c>
      <c r="P647" s="36">
        <v>12</v>
      </c>
      <c r="Q647" s="37">
        <v>86</v>
      </c>
      <c r="R647" s="36">
        <v>5</v>
      </c>
      <c r="S647" s="39">
        <f t="shared" si="20"/>
        <v>86</v>
      </c>
      <c r="T647" s="34" t="s">
        <v>36</v>
      </c>
      <c r="U647" s="12">
        <f>(1/(((ceta*(speed^2))+(beta*speed))+alpha))</f>
        <v>6.8805106782053758E-3</v>
      </c>
      <c r="V647" s="8">
        <f t="shared" si="21"/>
        <v>86</v>
      </c>
      <c r="AB647" s="41"/>
    </row>
    <row r="648" spans="1:28">
      <c r="A648" s="34" t="s">
        <v>19</v>
      </c>
      <c r="B648" s="34" t="s">
        <v>64</v>
      </c>
      <c r="C648" s="5" t="s">
        <v>98</v>
      </c>
      <c r="D648" s="35" t="s">
        <v>89</v>
      </c>
      <c r="E648" s="36" t="s">
        <v>18</v>
      </c>
      <c r="F648" s="37">
        <v>50</v>
      </c>
      <c r="G648" s="38">
        <v>0</v>
      </c>
      <c r="H648" s="34">
        <v>0.96346223433472267</v>
      </c>
      <c r="I648" s="35">
        <v>3.6954801881451881E-8</v>
      </c>
      <c r="J648" s="35">
        <v>2.6578404964260756</v>
      </c>
      <c r="K648" s="35">
        <v>7.5781848360461729E-2</v>
      </c>
      <c r="L648" s="35">
        <v>-0.47190331285295822</v>
      </c>
      <c r="M648" s="35">
        <v>0</v>
      </c>
      <c r="N648" s="35">
        <v>0</v>
      </c>
      <c r="O648" s="35">
        <v>0</v>
      </c>
      <c r="P648" s="36">
        <v>12</v>
      </c>
      <c r="Q648" s="37">
        <v>86</v>
      </c>
      <c r="R648" s="36">
        <v>1</v>
      </c>
      <c r="S648" s="39">
        <f t="shared" si="20"/>
        <v>86</v>
      </c>
      <c r="T648" s="34" t="s">
        <v>30</v>
      </c>
      <c r="U648" s="12">
        <f>((alpha*(speed^beta))+(ceta*(speed^delta)))</f>
        <v>1.4381109476865673E-2</v>
      </c>
      <c r="V648" s="8">
        <f t="shared" si="21"/>
        <v>86</v>
      </c>
      <c r="AB648" s="41"/>
    </row>
    <row r="649" spans="1:28">
      <c r="A649" s="34" t="s">
        <v>19</v>
      </c>
      <c r="B649" s="34" t="s">
        <v>64</v>
      </c>
      <c r="C649" s="5" t="s">
        <v>99</v>
      </c>
      <c r="D649" s="35" t="s">
        <v>89</v>
      </c>
      <c r="E649" s="36" t="s">
        <v>18</v>
      </c>
      <c r="F649" s="37">
        <v>50</v>
      </c>
      <c r="G649" s="38">
        <v>0</v>
      </c>
      <c r="H649" s="34">
        <v>0.95716973671011685</v>
      </c>
      <c r="I649" s="35">
        <v>-1.4180901746262394E-7</v>
      </c>
      <c r="J649" s="35">
        <v>2.7265582529562304E-5</v>
      </c>
      <c r="K649" s="35">
        <v>-1.7667366459250087E-3</v>
      </c>
      <c r="L649" s="35">
        <v>4.868119214855423E-2</v>
      </c>
      <c r="M649" s="35">
        <v>0</v>
      </c>
      <c r="N649" s="35">
        <v>0</v>
      </c>
      <c r="O649" s="35">
        <v>0</v>
      </c>
      <c r="P649" s="36">
        <v>12</v>
      </c>
      <c r="Q649" s="37">
        <v>86</v>
      </c>
      <c r="R649" s="36">
        <v>14</v>
      </c>
      <c r="S649" s="39">
        <f t="shared" si="20"/>
        <v>86</v>
      </c>
      <c r="T649" s="34" t="s">
        <v>51</v>
      </c>
      <c r="U649" s="12">
        <f>(((alpha*(speed^3))+(beta*(speed^2))+(ceta*speed))+delta)</f>
        <v>8.1996125764395508E-3</v>
      </c>
      <c r="V649" s="8">
        <f t="shared" si="21"/>
        <v>86</v>
      </c>
    </row>
    <row r="650" spans="1:28">
      <c r="A650" s="34" t="s">
        <v>19</v>
      </c>
      <c r="B650" s="34" t="s">
        <v>64</v>
      </c>
      <c r="C650" s="5" t="s">
        <v>98</v>
      </c>
      <c r="D650" s="35" t="s">
        <v>89</v>
      </c>
      <c r="E650" s="36" t="s">
        <v>17</v>
      </c>
      <c r="F650" s="37">
        <v>50</v>
      </c>
      <c r="G650" s="38">
        <v>0</v>
      </c>
      <c r="H650" s="34">
        <v>0.92788794125780316</v>
      </c>
      <c r="I650" s="35">
        <v>-2.0008143640091376E-4</v>
      </c>
      <c r="J650" s="35">
        <v>5.5395106046653993E-2</v>
      </c>
      <c r="K650" s="35">
        <v>-4.1211485877620291</v>
      </c>
      <c r="L650" s="35">
        <v>184.60029544201754</v>
      </c>
      <c r="M650" s="35">
        <v>0</v>
      </c>
      <c r="N650" s="35">
        <v>0</v>
      </c>
      <c r="O650" s="35">
        <v>0</v>
      </c>
      <c r="P650" s="36">
        <v>12</v>
      </c>
      <c r="Q650" s="37">
        <v>86</v>
      </c>
      <c r="R650" s="36">
        <v>14</v>
      </c>
      <c r="S650" s="39">
        <f t="shared" si="20"/>
        <v>86</v>
      </c>
      <c r="T650" s="34" t="s">
        <v>51</v>
      </c>
      <c r="U650" s="12">
        <f>(((alpha*(speed^3))+(beta*(speed^2))+(ceta*speed))+delta)</f>
        <v>112.62072310411637</v>
      </c>
      <c r="V650" s="8">
        <f t="shared" si="21"/>
        <v>86</v>
      </c>
    </row>
    <row r="651" spans="1:28">
      <c r="A651" s="34" t="s">
        <v>19</v>
      </c>
      <c r="B651" s="34" t="s">
        <v>64</v>
      </c>
      <c r="C651" s="5" t="s">
        <v>99</v>
      </c>
      <c r="D651" s="35" t="s">
        <v>89</v>
      </c>
      <c r="E651" s="36" t="s">
        <v>17</v>
      </c>
      <c r="F651" s="37">
        <v>50</v>
      </c>
      <c r="G651" s="38">
        <v>0</v>
      </c>
      <c r="H651" s="34">
        <v>0.93580021863812679</v>
      </c>
      <c r="I651" s="35">
        <v>-2.1487879514007181E-4</v>
      </c>
      <c r="J651" s="35">
        <v>5.7469027363252816E-2</v>
      </c>
      <c r="K651" s="35">
        <v>-4.2207825693711927</v>
      </c>
      <c r="L651" s="35">
        <v>181.82398598543949</v>
      </c>
      <c r="M651" s="35">
        <v>0</v>
      </c>
      <c r="N651" s="35">
        <v>0</v>
      </c>
      <c r="O651" s="35">
        <v>0</v>
      </c>
      <c r="P651" s="36">
        <v>12</v>
      </c>
      <c r="Q651" s="37">
        <v>86</v>
      </c>
      <c r="R651" s="36">
        <v>14</v>
      </c>
      <c r="S651" s="39">
        <f t="shared" si="20"/>
        <v>86</v>
      </c>
      <c r="T651" s="34" t="s">
        <v>51</v>
      </c>
      <c r="U651" s="12">
        <f>(((alpha*(speed^3))+(beta*(speed^2))+(ceta*speed))+delta)</f>
        <v>107.20266447652125</v>
      </c>
      <c r="V651" s="8">
        <f t="shared" si="21"/>
        <v>86</v>
      </c>
    </row>
    <row r="652" spans="1:28">
      <c r="A652" s="34" t="s">
        <v>19</v>
      </c>
      <c r="B652" s="34" t="s">
        <v>64</v>
      </c>
      <c r="C652" s="5" t="s">
        <v>98</v>
      </c>
      <c r="D652" s="35" t="s">
        <v>89</v>
      </c>
      <c r="E652" s="36" t="s">
        <v>15</v>
      </c>
      <c r="F652" s="37">
        <v>100</v>
      </c>
      <c r="G652" s="38">
        <v>0</v>
      </c>
      <c r="H652" s="34">
        <v>0.99732665865549663</v>
      </c>
      <c r="I652" s="35">
        <v>7.6866260586985327</v>
      </c>
      <c r="J652" s="35">
        <v>1.0116166157149553</v>
      </c>
      <c r="K652" s="35">
        <v>-0.97802072084800473</v>
      </c>
      <c r="L652" s="35">
        <v>0</v>
      </c>
      <c r="M652" s="35">
        <v>0</v>
      </c>
      <c r="N652" s="35">
        <v>0</v>
      </c>
      <c r="O652" s="35">
        <v>0</v>
      </c>
      <c r="P652" s="36">
        <v>12</v>
      </c>
      <c r="Q652" s="37">
        <v>86</v>
      </c>
      <c r="R652" s="36">
        <v>0</v>
      </c>
      <c r="S652" s="39">
        <f t="shared" si="20"/>
        <v>86</v>
      </c>
      <c r="T652" s="34" t="s">
        <v>29</v>
      </c>
      <c r="U652" s="12">
        <f>((alpha*(beta^speed))*(speed^ceta))</f>
        <v>0.26615107607908411</v>
      </c>
      <c r="V652" s="8">
        <f t="shared" si="21"/>
        <v>86</v>
      </c>
    </row>
    <row r="653" spans="1:28">
      <c r="A653" s="34" t="s">
        <v>19</v>
      </c>
      <c r="B653" s="34" t="s">
        <v>64</v>
      </c>
      <c r="C653" s="5" t="s">
        <v>99</v>
      </c>
      <c r="D653" s="35" t="s">
        <v>89</v>
      </c>
      <c r="E653" s="36" t="s">
        <v>15</v>
      </c>
      <c r="F653" s="37">
        <v>100</v>
      </c>
      <c r="G653" s="38">
        <v>0</v>
      </c>
      <c r="H653" s="34">
        <v>0.97476687907435755</v>
      </c>
      <c r="I653" s="35">
        <v>0.63369829986152393</v>
      </c>
      <c r="J653" s="35">
        <v>4.1877934705421387</v>
      </c>
      <c r="K653" s="35">
        <v>-0.37527878675674536</v>
      </c>
      <c r="L653" s="35">
        <v>-0.11686189050789912</v>
      </c>
      <c r="M653" s="35">
        <v>0.11216793028531599</v>
      </c>
      <c r="N653" s="35">
        <v>0</v>
      </c>
      <c r="O653" s="35">
        <v>0</v>
      </c>
      <c r="P653" s="36">
        <v>12</v>
      </c>
      <c r="Q653" s="37">
        <v>86</v>
      </c>
      <c r="R653" s="36">
        <v>10</v>
      </c>
      <c r="S653" s="39">
        <f t="shared" si="20"/>
        <v>86</v>
      </c>
      <c r="T653" s="34" t="s">
        <v>44</v>
      </c>
      <c r="U653" s="12">
        <f>(alpha+(beta/(1+EXP((((-1)*ceta)+(delta*LN(speed)))+(epsilon*speed)))))</f>
        <v>0.63401137162136834</v>
      </c>
      <c r="V653" s="8">
        <f t="shared" si="21"/>
        <v>86</v>
      </c>
    </row>
    <row r="654" spans="1:28">
      <c r="A654" s="34" t="s">
        <v>19</v>
      </c>
      <c r="B654" s="34" t="s">
        <v>64</v>
      </c>
      <c r="C654" s="5" t="s">
        <v>98</v>
      </c>
      <c r="D654" s="35" t="s">
        <v>89</v>
      </c>
      <c r="E654" s="36" t="s">
        <v>16</v>
      </c>
      <c r="F654" s="37">
        <v>100</v>
      </c>
      <c r="G654" s="38">
        <v>0</v>
      </c>
      <c r="H654" s="34">
        <v>0.95141277057269313</v>
      </c>
      <c r="I654" s="35">
        <v>1.075106359500291</v>
      </c>
      <c r="J654" s="35">
        <v>5.1030977646581297</v>
      </c>
      <c r="K654" s="35">
        <v>-1.4912760747656522</v>
      </c>
      <c r="L654" s="35">
        <v>-0.76555320588197306</v>
      </c>
      <c r="M654" s="35">
        <v>0.17942681632056023</v>
      </c>
      <c r="N654" s="35">
        <v>0</v>
      </c>
      <c r="O654" s="35">
        <v>0</v>
      </c>
      <c r="P654" s="36">
        <v>12</v>
      </c>
      <c r="Q654" s="37">
        <v>86</v>
      </c>
      <c r="R654" s="36">
        <v>10</v>
      </c>
      <c r="S654" s="39">
        <f t="shared" si="20"/>
        <v>86</v>
      </c>
      <c r="T654" s="34" t="s">
        <v>44</v>
      </c>
      <c r="U654" s="12">
        <f>(alpha+(beta/(1+EXP((((-1)*ceta)+(delta*LN(speed)))+(epsilon*speed)))))</f>
        <v>1.0751132725752346</v>
      </c>
      <c r="V654" s="8">
        <f t="shared" si="21"/>
        <v>86</v>
      </c>
    </row>
    <row r="655" spans="1:28">
      <c r="A655" s="34" t="s">
        <v>19</v>
      </c>
      <c r="B655" s="34" t="s">
        <v>64</v>
      </c>
      <c r="C655" s="5" t="s">
        <v>99</v>
      </c>
      <c r="D655" s="35" t="s">
        <v>89</v>
      </c>
      <c r="E655" s="36" t="s">
        <v>16</v>
      </c>
      <c r="F655" s="37">
        <v>100</v>
      </c>
      <c r="G655" s="38">
        <v>0</v>
      </c>
      <c r="H655" s="34">
        <v>0.99591884251354656</v>
      </c>
      <c r="I655" s="35">
        <v>0.25395556852132634</v>
      </c>
      <c r="J655" s="35">
        <v>17.315636853976908</v>
      </c>
      <c r="K655" s="35">
        <v>0.30281199052207963</v>
      </c>
      <c r="L655" s="35">
        <v>0.29654576504005714</v>
      </c>
      <c r="M655" s="35">
        <v>4.2781523175840698E-2</v>
      </c>
      <c r="N655" s="35">
        <v>0</v>
      </c>
      <c r="O655" s="35">
        <v>0</v>
      </c>
      <c r="P655" s="36">
        <v>12</v>
      </c>
      <c r="Q655" s="37">
        <v>86</v>
      </c>
      <c r="R655" s="36">
        <v>10</v>
      </c>
      <c r="S655" s="39">
        <f t="shared" si="20"/>
        <v>86</v>
      </c>
      <c r="T655" s="34" t="s">
        <v>44</v>
      </c>
      <c r="U655" s="12">
        <f>(alpha+(beta/(1+EXP((((-1)*ceta)+(delta*LN(speed)))+(epsilon*speed)))))</f>
        <v>0.41044211272378839</v>
      </c>
      <c r="V655" s="8">
        <f t="shared" si="21"/>
        <v>86</v>
      </c>
    </row>
    <row r="656" spans="1:28">
      <c r="A656" s="34" t="s">
        <v>19</v>
      </c>
      <c r="B656" s="34" t="s">
        <v>64</v>
      </c>
      <c r="C656" s="5" t="s">
        <v>98</v>
      </c>
      <c r="D656" s="35" t="s">
        <v>89</v>
      </c>
      <c r="E656" s="36" t="s">
        <v>14</v>
      </c>
      <c r="F656" s="37">
        <v>100</v>
      </c>
      <c r="G656" s="38">
        <v>0</v>
      </c>
      <c r="H656" s="34">
        <v>0.97591909351744743</v>
      </c>
      <c r="I656" s="35">
        <v>11.266742328450915</v>
      </c>
      <c r="J656" s="35">
        <v>1.1443190192803716</v>
      </c>
      <c r="K656" s="35">
        <v>-7.1982861374158009E-3</v>
      </c>
      <c r="L656" s="35">
        <v>0</v>
      </c>
      <c r="M656" s="35">
        <v>0</v>
      </c>
      <c r="N656" s="35">
        <v>0</v>
      </c>
      <c r="O656" s="35">
        <v>0</v>
      </c>
      <c r="P656" s="36">
        <v>12</v>
      </c>
      <c r="Q656" s="37">
        <v>86</v>
      </c>
      <c r="R656" s="36">
        <v>5</v>
      </c>
      <c r="S656" s="39">
        <f t="shared" si="20"/>
        <v>86</v>
      </c>
      <c r="T656" s="34" t="s">
        <v>36</v>
      </c>
      <c r="U656" s="12">
        <f>(1/(((ceta*(speed^2))+(beta*speed))+alpha))</f>
        <v>1.7718039254159577E-2</v>
      </c>
      <c r="V656" s="8">
        <f t="shared" si="21"/>
        <v>86</v>
      </c>
    </row>
    <row r="657" spans="1:28">
      <c r="A657" s="34" t="s">
        <v>19</v>
      </c>
      <c r="B657" s="34" t="s">
        <v>64</v>
      </c>
      <c r="C657" s="5" t="s">
        <v>99</v>
      </c>
      <c r="D657" s="35" t="s">
        <v>89</v>
      </c>
      <c r="E657" s="36" t="s">
        <v>14</v>
      </c>
      <c r="F657" s="37">
        <v>100</v>
      </c>
      <c r="G657" s="38">
        <v>0</v>
      </c>
      <c r="H657" s="34">
        <v>0.978862997230733</v>
      </c>
      <c r="I657" s="35">
        <v>26.50632723230968</v>
      </c>
      <c r="J657" s="35">
        <v>2.245822935336474</v>
      </c>
      <c r="K657" s="35">
        <v>-1.1111464106045825E-2</v>
      </c>
      <c r="L657" s="35">
        <v>0</v>
      </c>
      <c r="M657" s="35">
        <v>0</v>
      </c>
      <c r="N657" s="35">
        <v>0</v>
      </c>
      <c r="O657" s="35">
        <v>0</v>
      </c>
      <c r="P657" s="36">
        <v>12</v>
      </c>
      <c r="Q657" s="37">
        <v>86</v>
      </c>
      <c r="R657" s="36">
        <v>5</v>
      </c>
      <c r="S657" s="39">
        <f t="shared" si="20"/>
        <v>86</v>
      </c>
      <c r="T657" s="34" t="s">
        <v>36</v>
      </c>
      <c r="U657" s="12">
        <f>(1/(((ceta*(speed^2))+(beta*speed))+alpha))</f>
        <v>7.2744884320411667E-3</v>
      </c>
      <c r="V657" s="8">
        <f t="shared" si="21"/>
        <v>86</v>
      </c>
      <c r="AB657" s="41"/>
    </row>
    <row r="658" spans="1:28">
      <c r="A658" s="34" t="s">
        <v>19</v>
      </c>
      <c r="B658" s="34" t="s">
        <v>64</v>
      </c>
      <c r="C658" s="5" t="s">
        <v>98</v>
      </c>
      <c r="D658" s="35" t="s">
        <v>89</v>
      </c>
      <c r="E658" s="36" t="s">
        <v>18</v>
      </c>
      <c r="F658" s="37">
        <v>100</v>
      </c>
      <c r="G658" s="38">
        <v>0</v>
      </c>
      <c r="H658" s="34">
        <v>0.96331514369416571</v>
      </c>
      <c r="I658" s="35">
        <v>22.352888962643682</v>
      </c>
      <c r="J658" s="35">
        <v>1.5912785615433995</v>
      </c>
      <c r="K658" s="35">
        <v>-1.2338647462901801E-2</v>
      </c>
      <c r="L658" s="35">
        <v>0</v>
      </c>
      <c r="M658" s="35">
        <v>0</v>
      </c>
      <c r="N658" s="35">
        <v>0</v>
      </c>
      <c r="O658" s="35">
        <v>0</v>
      </c>
      <c r="P658" s="36">
        <v>12</v>
      </c>
      <c r="Q658" s="37">
        <v>86</v>
      </c>
      <c r="R658" s="36">
        <v>5</v>
      </c>
      <c r="S658" s="39">
        <f t="shared" si="20"/>
        <v>86</v>
      </c>
      <c r="T658" s="34" t="s">
        <v>36</v>
      </c>
      <c r="U658" s="12">
        <f>(1/(((ceta*(speed^2))+(beta*speed))+alpha))</f>
        <v>1.4717524646537304E-2</v>
      </c>
      <c r="V658" s="8">
        <f t="shared" si="21"/>
        <v>86</v>
      </c>
      <c r="AB658" s="41"/>
    </row>
    <row r="659" spans="1:28">
      <c r="A659" s="34" t="s">
        <v>19</v>
      </c>
      <c r="B659" s="34" t="s">
        <v>64</v>
      </c>
      <c r="C659" s="5" t="s">
        <v>99</v>
      </c>
      <c r="D659" s="35" t="s">
        <v>89</v>
      </c>
      <c r="E659" s="36" t="s">
        <v>18</v>
      </c>
      <c r="F659" s="37">
        <v>100</v>
      </c>
      <c r="G659" s="38">
        <v>0</v>
      </c>
      <c r="H659" s="34">
        <v>0.95252197121686344</v>
      </c>
      <c r="I659" s="35">
        <v>-1.4925238488998769E-7</v>
      </c>
      <c r="J659" s="35">
        <v>2.8868826366351662E-5</v>
      </c>
      <c r="K659" s="35">
        <v>-1.8815423031887156E-3</v>
      </c>
      <c r="L659" s="35">
        <v>5.2424076078834404E-2</v>
      </c>
      <c r="M659" s="35">
        <v>0</v>
      </c>
      <c r="N659" s="35">
        <v>0</v>
      </c>
      <c r="O659" s="35">
        <v>0</v>
      </c>
      <c r="P659" s="36">
        <v>12</v>
      </c>
      <c r="Q659" s="37">
        <v>86</v>
      </c>
      <c r="R659" s="36">
        <v>14</v>
      </c>
      <c r="S659" s="39">
        <f t="shared" si="20"/>
        <v>86</v>
      </c>
      <c r="T659" s="34" t="s">
        <v>51</v>
      </c>
      <c r="U659" s="12">
        <f>(((alpha*(speed^3))+(beta*(speed^2))+(ceta*speed))+delta)</f>
        <v>9.1924028865557408E-3</v>
      </c>
      <c r="V659" s="8">
        <f t="shared" si="21"/>
        <v>86</v>
      </c>
      <c r="AB659" s="41"/>
    </row>
    <row r="660" spans="1:28">
      <c r="A660" s="34" t="s">
        <v>19</v>
      </c>
      <c r="B660" s="34" t="s">
        <v>64</v>
      </c>
      <c r="C660" s="5" t="s">
        <v>98</v>
      </c>
      <c r="D660" s="35" t="s">
        <v>89</v>
      </c>
      <c r="E660" s="36" t="s">
        <v>17</v>
      </c>
      <c r="F660" s="37">
        <v>100</v>
      </c>
      <c r="G660" s="38">
        <v>0</v>
      </c>
      <c r="H660" s="34">
        <v>0.9193317779297342</v>
      </c>
      <c r="I660" s="35">
        <v>-1.9919275858066272E-4</v>
      </c>
      <c r="J660" s="35">
        <v>5.5724722171414734E-2</v>
      </c>
      <c r="K660" s="35">
        <v>-4.2534841971355295</v>
      </c>
      <c r="L660" s="35">
        <v>198.60903470725805</v>
      </c>
      <c r="M660" s="35">
        <v>0</v>
      </c>
      <c r="N660" s="35">
        <v>0</v>
      </c>
      <c r="O660" s="35">
        <v>0</v>
      </c>
      <c r="P660" s="36">
        <v>12</v>
      </c>
      <c r="Q660" s="37">
        <v>86</v>
      </c>
      <c r="R660" s="36">
        <v>14</v>
      </c>
      <c r="S660" s="39">
        <f t="shared" si="20"/>
        <v>86</v>
      </c>
      <c r="T660" s="34" t="s">
        <v>51</v>
      </c>
      <c r="U660" s="12">
        <f>(((alpha*(speed^3))+(beta*(speed^2))+(ceta*speed))+delta)</f>
        <v>118.25168968160392</v>
      </c>
      <c r="V660" s="8">
        <f t="shared" si="21"/>
        <v>86</v>
      </c>
    </row>
    <row r="661" spans="1:28">
      <c r="A661" s="34" t="s">
        <v>19</v>
      </c>
      <c r="B661" s="34" t="s">
        <v>64</v>
      </c>
      <c r="C661" s="5" t="s">
        <v>99</v>
      </c>
      <c r="D661" s="35" t="s">
        <v>89</v>
      </c>
      <c r="E661" s="36" t="s">
        <v>17</v>
      </c>
      <c r="F661" s="37">
        <v>100</v>
      </c>
      <c r="G661" s="38">
        <v>0</v>
      </c>
      <c r="H661" s="34">
        <v>0.92568730060827831</v>
      </c>
      <c r="I661" s="35">
        <v>-2.0687717545800867E-4</v>
      </c>
      <c r="J661" s="35">
        <v>5.6610164552178308E-2</v>
      </c>
      <c r="K661" s="35">
        <v>-4.284830569130806</v>
      </c>
      <c r="L661" s="35">
        <v>194.17402478218025</v>
      </c>
      <c r="M661" s="35">
        <v>0</v>
      </c>
      <c r="N661" s="35">
        <v>0</v>
      </c>
      <c r="O661" s="35">
        <v>0</v>
      </c>
      <c r="P661" s="36">
        <v>12</v>
      </c>
      <c r="Q661" s="37">
        <v>86</v>
      </c>
      <c r="R661" s="36">
        <v>14</v>
      </c>
      <c r="S661" s="39">
        <f t="shared" si="20"/>
        <v>86</v>
      </c>
      <c r="T661" s="34" t="s">
        <v>51</v>
      </c>
      <c r="U661" s="12">
        <f>(((alpha*(speed^3))+(beta*(speed^2))+(ceta*speed))+delta)</f>
        <v>112.78190415172253</v>
      </c>
      <c r="V661" s="8">
        <f t="shared" si="21"/>
        <v>86</v>
      </c>
    </row>
    <row r="662" spans="1:28">
      <c r="A662" s="34" t="s">
        <v>19</v>
      </c>
      <c r="B662" s="34" t="s">
        <v>64</v>
      </c>
      <c r="C662" s="5" t="s">
        <v>98</v>
      </c>
      <c r="D662" s="35" t="s">
        <v>89</v>
      </c>
      <c r="E662" s="36" t="s">
        <v>15</v>
      </c>
      <c r="F662" s="37">
        <v>0</v>
      </c>
      <c r="G662" s="38">
        <v>-0.06</v>
      </c>
      <c r="H662" s="34">
        <v>0.98799549357907412</v>
      </c>
      <c r="I662" s="35">
        <v>1.9724212657413849</v>
      </c>
      <c r="J662" s="35">
        <v>0.9622067782235737</v>
      </c>
      <c r="K662" s="35">
        <v>-0.43084121957014027</v>
      </c>
      <c r="L662" s="35">
        <v>0</v>
      </c>
      <c r="M662" s="35">
        <v>0</v>
      </c>
      <c r="N662" s="35">
        <v>0</v>
      </c>
      <c r="O662" s="35">
        <v>0</v>
      </c>
      <c r="P662" s="36">
        <v>12</v>
      </c>
      <c r="Q662" s="37">
        <v>86</v>
      </c>
      <c r="R662" s="36">
        <v>0</v>
      </c>
      <c r="S662" s="39">
        <f t="shared" si="20"/>
        <v>86</v>
      </c>
      <c r="T662" s="34" t="s">
        <v>29</v>
      </c>
      <c r="U662" s="12">
        <f>((alpha*(beta^speed))*(speed^ceta))</f>
        <v>1.0534682026011769E-2</v>
      </c>
      <c r="V662" s="8">
        <f t="shared" si="21"/>
        <v>86</v>
      </c>
    </row>
    <row r="663" spans="1:28">
      <c r="A663" s="34" t="s">
        <v>19</v>
      </c>
      <c r="B663" s="34" t="s">
        <v>64</v>
      </c>
      <c r="C663" s="5" t="s">
        <v>99</v>
      </c>
      <c r="D663" s="35" t="s">
        <v>89</v>
      </c>
      <c r="E663" s="36" t="s">
        <v>15</v>
      </c>
      <c r="F663" s="37">
        <v>0</v>
      </c>
      <c r="G663" s="38">
        <v>-0.06</v>
      </c>
      <c r="H663" s="34">
        <v>0.98679157661950756</v>
      </c>
      <c r="I663" s="35">
        <v>7.6625744477980859</v>
      </c>
      <c r="J663" s="35">
        <v>-22.446064519285535</v>
      </c>
      <c r="K663" s="35">
        <v>-2.5169201434517174</v>
      </c>
      <c r="L663" s="35">
        <v>0</v>
      </c>
      <c r="M663" s="35">
        <v>0</v>
      </c>
      <c r="N663" s="35">
        <v>0</v>
      </c>
      <c r="O663" s="35">
        <v>0</v>
      </c>
      <c r="P663" s="36">
        <v>12</v>
      </c>
      <c r="Q663" s="37">
        <v>86</v>
      </c>
      <c r="R663" s="36">
        <v>13</v>
      </c>
      <c r="S663" s="39">
        <f t="shared" si="20"/>
        <v>86</v>
      </c>
      <c r="T663" s="34" t="s">
        <v>50</v>
      </c>
      <c r="U663" s="12">
        <f>EXP((alpha+(beta/speed))+(ceta*LN(speed)))</f>
        <v>2.215564994937497E-2</v>
      </c>
      <c r="V663" s="8">
        <f t="shared" si="21"/>
        <v>86</v>
      </c>
    </row>
    <row r="664" spans="1:28">
      <c r="A664" s="34" t="s">
        <v>19</v>
      </c>
      <c r="B664" s="34" t="s">
        <v>64</v>
      </c>
      <c r="C664" s="5" t="s">
        <v>98</v>
      </c>
      <c r="D664" s="35" t="s">
        <v>89</v>
      </c>
      <c r="E664" s="36" t="s">
        <v>16</v>
      </c>
      <c r="F664" s="37">
        <v>0</v>
      </c>
      <c r="G664" s="38">
        <v>-0.06</v>
      </c>
      <c r="H664" s="34">
        <v>0.98120718210775804</v>
      </c>
      <c r="I664" s="35">
        <v>7.0202105451389949</v>
      </c>
      <c r="J664" s="35">
        <v>-19.239722013057964</v>
      </c>
      <c r="K664" s="35">
        <v>-2.3327031388987032</v>
      </c>
      <c r="L664" s="35">
        <v>0</v>
      </c>
      <c r="M664" s="35">
        <v>0</v>
      </c>
      <c r="N664" s="35">
        <v>0</v>
      </c>
      <c r="O664" s="35">
        <v>0</v>
      </c>
      <c r="P664" s="36">
        <v>12</v>
      </c>
      <c r="Q664" s="37">
        <v>86</v>
      </c>
      <c r="R664" s="36">
        <v>13</v>
      </c>
      <c r="S664" s="39">
        <f t="shared" si="20"/>
        <v>86</v>
      </c>
      <c r="T664" s="34" t="s">
        <v>50</v>
      </c>
      <c r="U664" s="12">
        <f>EXP((alpha+(beta/speed))+(ceta*LN(speed)))</f>
        <v>2.7483290630913915E-2</v>
      </c>
      <c r="V664" s="8">
        <f t="shared" si="21"/>
        <v>86</v>
      </c>
    </row>
    <row r="665" spans="1:28">
      <c r="A665" s="34" t="s">
        <v>19</v>
      </c>
      <c r="B665" s="34" t="s">
        <v>64</v>
      </c>
      <c r="C665" s="5" t="s">
        <v>99</v>
      </c>
      <c r="D665" s="35" t="s">
        <v>89</v>
      </c>
      <c r="E665" s="36" t="s">
        <v>16</v>
      </c>
      <c r="F665" s="37">
        <v>0</v>
      </c>
      <c r="G665" s="38">
        <v>-0.06</v>
      </c>
      <c r="H665" s="34">
        <v>0.98172983376179301</v>
      </c>
      <c r="I665" s="35">
        <v>-9.0695211558139616E-2</v>
      </c>
      <c r="J665" s="35">
        <v>3.534719767074638</v>
      </c>
      <c r="K665" s="35">
        <v>5.5943748912185338</v>
      </c>
      <c r="L665" s="35">
        <v>2.1153081874326269</v>
      </c>
      <c r="M665" s="35">
        <v>-8.9231654794795015E-3</v>
      </c>
      <c r="N665" s="35">
        <v>0</v>
      </c>
      <c r="O665" s="35">
        <v>0</v>
      </c>
      <c r="P665" s="36">
        <v>12</v>
      </c>
      <c r="Q665" s="37">
        <v>86</v>
      </c>
      <c r="R665" s="36">
        <v>10</v>
      </c>
      <c r="S665" s="39">
        <f t="shared" si="20"/>
        <v>86</v>
      </c>
      <c r="T665" s="34" t="s">
        <v>44</v>
      </c>
      <c r="U665" s="12">
        <f>(alpha+(beta/(1+EXP((((-1)*ceta)+(delta*LN(speed)))+(epsilon*speed)))))</f>
        <v>6.7533589045392917E-2</v>
      </c>
      <c r="V665" s="8">
        <f t="shared" si="21"/>
        <v>86</v>
      </c>
    </row>
    <row r="666" spans="1:28">
      <c r="A666" s="34" t="s">
        <v>19</v>
      </c>
      <c r="B666" s="34" t="s">
        <v>64</v>
      </c>
      <c r="C666" s="5" t="s">
        <v>98</v>
      </c>
      <c r="D666" s="35" t="s">
        <v>89</v>
      </c>
      <c r="E666" s="36" t="s">
        <v>14</v>
      </c>
      <c r="F666" s="37">
        <v>0</v>
      </c>
      <c r="G666" s="38">
        <v>-0.06</v>
      </c>
      <c r="H666" s="34">
        <v>0.98745116694123258</v>
      </c>
      <c r="I666" s="35">
        <v>2.309100038851216</v>
      </c>
      <c r="J666" s="35">
        <v>3.6394535953420126E-2</v>
      </c>
      <c r="K666" s="35">
        <v>0.2730336938252968</v>
      </c>
      <c r="L666" s="35">
        <v>0</v>
      </c>
      <c r="M666" s="35">
        <v>0</v>
      </c>
      <c r="N666" s="35">
        <v>0</v>
      </c>
      <c r="O666" s="35">
        <v>0</v>
      </c>
      <c r="P666" s="36">
        <v>12</v>
      </c>
      <c r="Q666" s="37">
        <v>86</v>
      </c>
      <c r="R666" s="36">
        <v>2</v>
      </c>
      <c r="S666" s="39">
        <f t="shared" si="20"/>
        <v>86</v>
      </c>
      <c r="T666" s="34" t="s">
        <v>31</v>
      </c>
      <c r="U666" s="12">
        <f>((alpha+(beta*speed))^((-1)/ceta))</f>
        <v>2.0235533625501726E-3</v>
      </c>
      <c r="V666" s="8">
        <f t="shared" si="21"/>
        <v>86</v>
      </c>
      <c r="AB666" s="41"/>
    </row>
    <row r="667" spans="1:28">
      <c r="A667" s="34" t="s">
        <v>19</v>
      </c>
      <c r="B667" s="34" t="s">
        <v>64</v>
      </c>
      <c r="C667" s="5" t="s">
        <v>99</v>
      </c>
      <c r="D667" s="35" t="s">
        <v>89</v>
      </c>
      <c r="E667" s="36" t="s">
        <v>14</v>
      </c>
      <c r="F667" s="37">
        <v>0</v>
      </c>
      <c r="G667" s="38">
        <v>-0.06</v>
      </c>
      <c r="H667" s="34">
        <v>0.98709573437706188</v>
      </c>
      <c r="I667" s="35">
        <v>3.1496417140127146</v>
      </c>
      <c r="J667" s="35">
        <v>5.5752774207433131E-2</v>
      </c>
      <c r="K667" s="35">
        <v>0.29836346963767529</v>
      </c>
      <c r="L667" s="35">
        <v>0</v>
      </c>
      <c r="M667" s="35">
        <v>0</v>
      </c>
      <c r="N667" s="35">
        <v>0</v>
      </c>
      <c r="O667" s="35">
        <v>0</v>
      </c>
      <c r="P667" s="36">
        <v>12</v>
      </c>
      <c r="Q667" s="37">
        <v>86</v>
      </c>
      <c r="R667" s="36">
        <v>2</v>
      </c>
      <c r="S667" s="39">
        <f t="shared" si="20"/>
        <v>86</v>
      </c>
      <c r="T667" s="34" t="s">
        <v>31</v>
      </c>
      <c r="U667" s="12">
        <f>((alpha+(beta*speed))^((-1)/ceta))</f>
        <v>9.6237370802725768E-4</v>
      </c>
      <c r="V667" s="8">
        <f t="shared" si="21"/>
        <v>86</v>
      </c>
      <c r="AB667" s="41"/>
    </row>
    <row r="668" spans="1:28">
      <c r="A668" s="34" t="s">
        <v>19</v>
      </c>
      <c r="B668" s="34" t="s">
        <v>64</v>
      </c>
      <c r="C668" s="5" t="s">
        <v>98</v>
      </c>
      <c r="D668" s="35" t="s">
        <v>89</v>
      </c>
      <c r="E668" s="36" t="s">
        <v>18</v>
      </c>
      <c r="F668" s="37">
        <v>0</v>
      </c>
      <c r="G668" s="38">
        <v>-0.06</v>
      </c>
      <c r="H668" s="34">
        <v>0.98687647257062672</v>
      </c>
      <c r="I668" s="35">
        <v>0.21213421781119457</v>
      </c>
      <c r="J668" s="35">
        <v>-11.028041605249902</v>
      </c>
      <c r="K668" s="35">
        <v>-1.4854053628195032</v>
      </c>
      <c r="L668" s="35">
        <v>0</v>
      </c>
      <c r="M668" s="35">
        <v>0</v>
      </c>
      <c r="N668" s="35">
        <v>0</v>
      </c>
      <c r="O668" s="35">
        <v>0</v>
      </c>
      <c r="P668" s="36">
        <v>12</v>
      </c>
      <c r="Q668" s="37">
        <v>86</v>
      </c>
      <c r="R668" s="36">
        <v>13</v>
      </c>
      <c r="S668" s="39">
        <f t="shared" si="20"/>
        <v>86</v>
      </c>
      <c r="T668" s="34" t="s">
        <v>50</v>
      </c>
      <c r="U668" s="12">
        <f>EXP((alpha+(beta/speed))+(ceta*LN(speed)))</f>
        <v>1.4552025392309453E-3</v>
      </c>
      <c r="V668" s="8">
        <f t="shared" si="21"/>
        <v>86</v>
      </c>
      <c r="AB668" s="41"/>
    </row>
    <row r="669" spans="1:28">
      <c r="A669" s="34" t="s">
        <v>19</v>
      </c>
      <c r="B669" s="34" t="s">
        <v>64</v>
      </c>
      <c r="C669" s="5" t="s">
        <v>99</v>
      </c>
      <c r="D669" s="35" t="s">
        <v>89</v>
      </c>
      <c r="E669" s="36" t="s">
        <v>18</v>
      </c>
      <c r="F669" s="37">
        <v>0</v>
      </c>
      <c r="G669" s="38">
        <v>-0.06</v>
      </c>
      <c r="H669" s="34">
        <v>0.94693401883321382</v>
      </c>
      <c r="I669" s="35">
        <v>59.73977861874527</v>
      </c>
      <c r="J669" s="35">
        <v>6.418338920791617E-4</v>
      </c>
      <c r="K669" s="35">
        <v>3.7529374381070526</v>
      </c>
      <c r="L669" s="35">
        <v>0</v>
      </c>
      <c r="M669" s="35">
        <v>0</v>
      </c>
      <c r="N669" s="35">
        <v>0</v>
      </c>
      <c r="O669" s="35">
        <v>0</v>
      </c>
      <c r="P669" s="36">
        <v>12</v>
      </c>
      <c r="Q669" s="37">
        <v>86</v>
      </c>
      <c r="R669" s="36">
        <v>6</v>
      </c>
      <c r="S669" s="39">
        <f t="shared" si="20"/>
        <v>86</v>
      </c>
      <c r="T669" s="34" t="s">
        <v>37</v>
      </c>
      <c r="U669" s="12">
        <f>(1/(alpha+(beta*(speed^ceta))))</f>
        <v>8.5174623875356061E-5</v>
      </c>
      <c r="V669" s="8">
        <f t="shared" si="21"/>
        <v>86</v>
      </c>
      <c r="AB669" s="41"/>
    </row>
    <row r="670" spans="1:28">
      <c r="A670" s="34" t="s">
        <v>19</v>
      </c>
      <c r="B670" s="34" t="s">
        <v>64</v>
      </c>
      <c r="C670" s="5" t="s">
        <v>98</v>
      </c>
      <c r="D670" s="35" t="s">
        <v>89</v>
      </c>
      <c r="E670" s="36" t="s">
        <v>17</v>
      </c>
      <c r="F670" s="37">
        <v>0</v>
      </c>
      <c r="G670" s="38">
        <v>-0.06</v>
      </c>
      <c r="H670" s="34">
        <v>0.96772804383818267</v>
      </c>
      <c r="I670" s="35">
        <v>11.366733057442683</v>
      </c>
      <c r="J670" s="35">
        <v>-21.746710481243998</v>
      </c>
      <c r="K670" s="35">
        <v>-2.2605399771968573</v>
      </c>
      <c r="L670" s="35">
        <v>0</v>
      </c>
      <c r="M670" s="35">
        <v>0</v>
      </c>
      <c r="N670" s="35">
        <v>0</v>
      </c>
      <c r="O670" s="35">
        <v>0</v>
      </c>
      <c r="P670" s="36">
        <v>12</v>
      </c>
      <c r="Q670" s="37">
        <v>86</v>
      </c>
      <c r="R670" s="36">
        <v>13</v>
      </c>
      <c r="S670" s="39">
        <f t="shared" si="20"/>
        <v>86</v>
      </c>
      <c r="T670" s="34" t="s">
        <v>50</v>
      </c>
      <c r="U670" s="12">
        <f>EXP((alpha+(beta/speed))+(ceta*LN(speed)))</f>
        <v>2.8423585856586002</v>
      </c>
      <c r="V670" s="8">
        <f t="shared" si="21"/>
        <v>86</v>
      </c>
    </row>
    <row r="671" spans="1:28">
      <c r="A671" s="34" t="s">
        <v>19</v>
      </c>
      <c r="B671" s="34" t="s">
        <v>64</v>
      </c>
      <c r="C671" s="5" t="s">
        <v>99</v>
      </c>
      <c r="D671" s="35" t="s">
        <v>89</v>
      </c>
      <c r="E671" s="36" t="s">
        <v>17</v>
      </c>
      <c r="F671" s="37">
        <v>0</v>
      </c>
      <c r="G671" s="38">
        <v>-0.06</v>
      </c>
      <c r="H671" s="34">
        <v>0.9715367563768732</v>
      </c>
      <c r="I671" s="35">
        <v>11.205819438538942</v>
      </c>
      <c r="J671" s="35">
        <v>-20.469278558857599</v>
      </c>
      <c r="K671" s="35">
        <v>-2.2322512939331083</v>
      </c>
      <c r="L671" s="35">
        <v>0</v>
      </c>
      <c r="M671" s="35">
        <v>0</v>
      </c>
      <c r="N671" s="35">
        <v>0</v>
      </c>
      <c r="O671" s="35">
        <v>0</v>
      </c>
      <c r="P671" s="36">
        <v>12</v>
      </c>
      <c r="Q671" s="37">
        <v>86</v>
      </c>
      <c r="R671" s="36">
        <v>13</v>
      </c>
      <c r="S671" s="39">
        <f t="shared" si="20"/>
        <v>86</v>
      </c>
      <c r="T671" s="34" t="s">
        <v>50</v>
      </c>
      <c r="U671" s="12">
        <f>EXP((alpha+(beta/speed))+(ceta*LN(speed)))</f>
        <v>2.7859308538105849</v>
      </c>
      <c r="V671" s="8">
        <f t="shared" si="21"/>
        <v>86</v>
      </c>
    </row>
    <row r="672" spans="1:28">
      <c r="A672" s="34" t="s">
        <v>19</v>
      </c>
      <c r="B672" s="34" t="s">
        <v>64</v>
      </c>
      <c r="C672" s="5" t="s">
        <v>98</v>
      </c>
      <c r="D672" s="35" t="s">
        <v>89</v>
      </c>
      <c r="E672" s="36" t="s">
        <v>15</v>
      </c>
      <c r="F672" s="37">
        <v>50</v>
      </c>
      <c r="G672" s="38">
        <v>-0.06</v>
      </c>
      <c r="H672" s="34">
        <v>0.98681075387361883</v>
      </c>
      <c r="I672" s="35">
        <v>-9.3468111710775861E-3</v>
      </c>
      <c r="J672" s="35">
        <v>-1.1860692713789243</v>
      </c>
      <c r="K672" s="35">
        <v>0.1685435052535017</v>
      </c>
      <c r="L672" s="35">
        <v>0.74372547521036181</v>
      </c>
      <c r="M672" s="35">
        <v>0</v>
      </c>
      <c r="N672" s="35">
        <v>0</v>
      </c>
      <c r="O672" s="35">
        <v>0</v>
      </c>
      <c r="P672" s="36">
        <v>12</v>
      </c>
      <c r="Q672" s="37">
        <v>86</v>
      </c>
      <c r="R672" s="36">
        <v>8</v>
      </c>
      <c r="S672" s="39">
        <f t="shared" si="20"/>
        <v>86</v>
      </c>
      <c r="T672" s="34" t="s">
        <v>40</v>
      </c>
      <c r="U672" s="12">
        <f>(alpha-(beta*EXP(((-1)*ceta)*(speed^delta))))</f>
        <v>2.2394462878742218E-3</v>
      </c>
      <c r="V672" s="8">
        <f t="shared" si="21"/>
        <v>86</v>
      </c>
    </row>
    <row r="673" spans="1:28">
      <c r="A673" s="34" t="s">
        <v>19</v>
      </c>
      <c r="B673" s="34" t="s">
        <v>64</v>
      </c>
      <c r="C673" s="5" t="s">
        <v>99</v>
      </c>
      <c r="D673" s="35" t="s">
        <v>89</v>
      </c>
      <c r="E673" s="36" t="s">
        <v>15</v>
      </c>
      <c r="F673" s="37">
        <v>50</v>
      </c>
      <c r="G673" s="38">
        <v>-0.06</v>
      </c>
      <c r="H673" s="34">
        <v>0.98379212566756902</v>
      </c>
      <c r="I673" s="35">
        <v>9.3432126603237826</v>
      </c>
      <c r="J673" s="35">
        <v>-30.272919897111212</v>
      </c>
      <c r="K673" s="35">
        <v>-2.9546866665492071</v>
      </c>
      <c r="L673" s="35">
        <v>0</v>
      </c>
      <c r="M673" s="35">
        <v>0</v>
      </c>
      <c r="N673" s="35">
        <v>0</v>
      </c>
      <c r="O673" s="35">
        <v>0</v>
      </c>
      <c r="P673" s="36">
        <v>12</v>
      </c>
      <c r="Q673" s="37">
        <v>86</v>
      </c>
      <c r="R673" s="36">
        <v>13</v>
      </c>
      <c r="S673" s="39">
        <f t="shared" si="20"/>
        <v>86</v>
      </c>
      <c r="T673" s="34" t="s">
        <v>50</v>
      </c>
      <c r="U673" s="12">
        <f>EXP((alpha+(beta/speed))+(ceta*LN(speed)))</f>
        <v>1.5452281748219153E-2</v>
      </c>
      <c r="V673" s="8">
        <f t="shared" si="21"/>
        <v>86</v>
      </c>
    </row>
    <row r="674" spans="1:28">
      <c r="A674" s="34" t="s">
        <v>19</v>
      </c>
      <c r="B674" s="34" t="s">
        <v>64</v>
      </c>
      <c r="C674" s="5" t="s">
        <v>98</v>
      </c>
      <c r="D674" s="35" t="s">
        <v>89</v>
      </c>
      <c r="E674" s="36" t="s">
        <v>16</v>
      </c>
      <c r="F674" s="37">
        <v>50</v>
      </c>
      <c r="G674" s="38">
        <v>-0.06</v>
      </c>
      <c r="H674" s="34">
        <v>0.9779226360583525</v>
      </c>
      <c r="I674" s="35">
        <v>8.5647509959865094</v>
      </c>
      <c r="J674" s="35">
        <v>-26.497829548949685</v>
      </c>
      <c r="K674" s="35">
        <v>-2.7351581488520589</v>
      </c>
      <c r="L674" s="35">
        <v>0</v>
      </c>
      <c r="M674" s="35">
        <v>0</v>
      </c>
      <c r="N674" s="35">
        <v>0</v>
      </c>
      <c r="O674" s="35">
        <v>0</v>
      </c>
      <c r="P674" s="36">
        <v>12</v>
      </c>
      <c r="Q674" s="37">
        <v>86</v>
      </c>
      <c r="R674" s="36">
        <v>13</v>
      </c>
      <c r="S674" s="39">
        <f t="shared" si="20"/>
        <v>86</v>
      </c>
      <c r="T674" s="34" t="s">
        <v>50</v>
      </c>
      <c r="U674" s="12">
        <f>EXP((alpha+(beta/speed))+(ceta*LN(speed)))</f>
        <v>1.9708453841861553E-2</v>
      </c>
      <c r="V674" s="8">
        <f t="shared" si="21"/>
        <v>86</v>
      </c>
    </row>
    <row r="675" spans="1:28">
      <c r="A675" s="34" t="s">
        <v>19</v>
      </c>
      <c r="B675" s="34" t="s">
        <v>64</v>
      </c>
      <c r="C675" s="5" t="s">
        <v>99</v>
      </c>
      <c r="D675" s="35" t="s">
        <v>89</v>
      </c>
      <c r="E675" s="36" t="s">
        <v>16</v>
      </c>
      <c r="F675" s="37">
        <v>50</v>
      </c>
      <c r="G675" s="38">
        <v>-0.06</v>
      </c>
      <c r="H675" s="34">
        <v>0.9790692094085649</v>
      </c>
      <c r="I675" s="35">
        <v>-0.1330424029741796</v>
      </c>
      <c r="J675" s="35">
        <v>3.1478846488686498</v>
      </c>
      <c r="K675" s="35">
        <v>6.066420944355075</v>
      </c>
      <c r="L675" s="35">
        <v>2.2174280129070674</v>
      </c>
      <c r="M675" s="35">
        <v>-1.0344944914101881E-2</v>
      </c>
      <c r="N675" s="35">
        <v>0</v>
      </c>
      <c r="O675" s="35">
        <v>0</v>
      </c>
      <c r="P675" s="36">
        <v>12</v>
      </c>
      <c r="Q675" s="37">
        <v>86</v>
      </c>
      <c r="R675" s="36">
        <v>10</v>
      </c>
      <c r="S675" s="39">
        <f t="shared" si="20"/>
        <v>86</v>
      </c>
      <c r="T675" s="34" t="s">
        <v>44</v>
      </c>
      <c r="U675" s="12">
        <f>(alpha+(beta/(1+EXP((((-1)*ceta)+(delta*LN(speed)))+(epsilon*speed)))))</f>
        <v>2.7877195305421848E-2</v>
      </c>
      <c r="V675" s="8">
        <f t="shared" si="21"/>
        <v>86</v>
      </c>
    </row>
    <row r="676" spans="1:28">
      <c r="A676" s="34" t="s">
        <v>19</v>
      </c>
      <c r="B676" s="34" t="s">
        <v>64</v>
      </c>
      <c r="C676" s="5" t="s">
        <v>98</v>
      </c>
      <c r="D676" s="35" t="s">
        <v>89</v>
      </c>
      <c r="E676" s="36" t="s">
        <v>14</v>
      </c>
      <c r="F676" s="37">
        <v>50</v>
      </c>
      <c r="G676" s="38">
        <v>-0.06</v>
      </c>
      <c r="H676" s="34">
        <v>0.98758938338374047</v>
      </c>
      <c r="I676" s="35">
        <v>6.7761831708487541E-2</v>
      </c>
      <c r="J676" s="35">
        <v>0.97062195187625822</v>
      </c>
      <c r="K676" s="35">
        <v>-0.28004529963820612</v>
      </c>
      <c r="L676" s="35">
        <v>0</v>
      </c>
      <c r="M676" s="35">
        <v>0</v>
      </c>
      <c r="N676" s="35">
        <v>0</v>
      </c>
      <c r="O676" s="35">
        <v>0</v>
      </c>
      <c r="P676" s="36">
        <v>12</v>
      </c>
      <c r="Q676" s="37">
        <v>86</v>
      </c>
      <c r="R676" s="36">
        <v>0</v>
      </c>
      <c r="S676" s="39">
        <f t="shared" si="20"/>
        <v>86</v>
      </c>
      <c r="T676" s="34" t="s">
        <v>29</v>
      </c>
      <c r="U676" s="12">
        <f>((alpha*(beta^speed))*(speed^ceta))</f>
        <v>1.4981225184427698E-3</v>
      </c>
      <c r="V676" s="8">
        <f t="shared" si="21"/>
        <v>86</v>
      </c>
      <c r="AB676" s="41"/>
    </row>
    <row r="677" spans="1:28">
      <c r="A677" s="34" t="s">
        <v>19</v>
      </c>
      <c r="B677" s="34" t="s">
        <v>64</v>
      </c>
      <c r="C677" s="5" t="s">
        <v>99</v>
      </c>
      <c r="D677" s="35" t="s">
        <v>89</v>
      </c>
      <c r="E677" s="36" t="s">
        <v>14</v>
      </c>
      <c r="F677" s="37">
        <v>50</v>
      </c>
      <c r="G677" s="38">
        <v>-0.06</v>
      </c>
      <c r="H677" s="34">
        <v>0.9871193647667128</v>
      </c>
      <c r="I677" s="35">
        <v>2.9490393581621335E-2</v>
      </c>
      <c r="J677" s="35">
        <v>0.97045180880171922</v>
      </c>
      <c r="K677" s="35">
        <v>-0.26398126824605594</v>
      </c>
      <c r="L677" s="35">
        <v>0</v>
      </c>
      <c r="M677" s="35">
        <v>0</v>
      </c>
      <c r="N677" s="35">
        <v>0</v>
      </c>
      <c r="O677" s="35">
        <v>0</v>
      </c>
      <c r="P677" s="36">
        <v>12</v>
      </c>
      <c r="Q677" s="37">
        <v>86</v>
      </c>
      <c r="R677" s="36">
        <v>0</v>
      </c>
      <c r="S677" s="39">
        <f t="shared" si="20"/>
        <v>86</v>
      </c>
      <c r="T677" s="34" t="s">
        <v>29</v>
      </c>
      <c r="U677" s="12">
        <f>((alpha*(beta^speed))*(speed^ceta))</f>
        <v>6.8987588524253266E-4</v>
      </c>
      <c r="V677" s="8">
        <f t="shared" si="21"/>
        <v>86</v>
      </c>
      <c r="AB677" s="41"/>
    </row>
    <row r="678" spans="1:28">
      <c r="A678" s="34" t="s">
        <v>19</v>
      </c>
      <c r="B678" s="34" t="s">
        <v>64</v>
      </c>
      <c r="C678" s="5" t="s">
        <v>98</v>
      </c>
      <c r="D678" s="35" t="s">
        <v>89</v>
      </c>
      <c r="E678" s="36" t="s">
        <v>18</v>
      </c>
      <c r="F678" s="37">
        <v>50</v>
      </c>
      <c r="G678" s="38">
        <v>-0.06</v>
      </c>
      <c r="H678" s="34">
        <v>0.98613426732783893</v>
      </c>
      <c r="I678" s="35">
        <v>0.42927444643060941</v>
      </c>
      <c r="J678" s="35">
        <v>-11.874151583959781</v>
      </c>
      <c r="K678" s="35">
        <v>-1.5476234756410485</v>
      </c>
      <c r="L678" s="35">
        <v>0</v>
      </c>
      <c r="M678" s="35">
        <v>0</v>
      </c>
      <c r="N678" s="35">
        <v>0</v>
      </c>
      <c r="O678" s="35">
        <v>0</v>
      </c>
      <c r="P678" s="36">
        <v>12</v>
      </c>
      <c r="Q678" s="37">
        <v>86</v>
      </c>
      <c r="R678" s="36">
        <v>13</v>
      </c>
      <c r="S678" s="39">
        <f t="shared" si="20"/>
        <v>86</v>
      </c>
      <c r="T678" s="34" t="s">
        <v>50</v>
      </c>
      <c r="U678" s="12">
        <f>EXP((alpha+(beta/speed))+(ceta*LN(speed)))</f>
        <v>1.3570398559111451E-3</v>
      </c>
      <c r="V678" s="8">
        <f t="shared" si="21"/>
        <v>86</v>
      </c>
      <c r="AB678" s="41"/>
    </row>
    <row r="679" spans="1:28">
      <c r="A679" s="34" t="s">
        <v>19</v>
      </c>
      <c r="B679" s="34" t="s">
        <v>64</v>
      </c>
      <c r="C679" s="5" t="s">
        <v>99</v>
      </c>
      <c r="D679" s="35" t="s">
        <v>89</v>
      </c>
      <c r="E679" s="36" t="s">
        <v>18</v>
      </c>
      <c r="F679" s="37">
        <v>50</v>
      </c>
      <c r="G679" s="38">
        <v>-0.06</v>
      </c>
      <c r="H679" s="34">
        <v>0.94255222010192186</v>
      </c>
      <c r="I679" s="35">
        <v>61.73186481362967</v>
      </c>
      <c r="J679" s="35">
        <v>4.1571694042320708E-4</v>
      </c>
      <c r="K679" s="35">
        <v>3.898250661486045</v>
      </c>
      <c r="L679" s="35">
        <v>0</v>
      </c>
      <c r="M679" s="35">
        <v>0</v>
      </c>
      <c r="N679" s="35">
        <v>0</v>
      </c>
      <c r="O679" s="35">
        <v>0</v>
      </c>
      <c r="P679" s="36">
        <v>12</v>
      </c>
      <c r="Q679" s="37">
        <v>86</v>
      </c>
      <c r="R679" s="36">
        <v>6</v>
      </c>
      <c r="S679" s="39">
        <f t="shared" si="20"/>
        <v>86</v>
      </c>
      <c r="T679" s="34" t="s">
        <v>37</v>
      </c>
      <c r="U679" s="12">
        <f>(1/(alpha+(beta*(speed^ceta))))</f>
        <v>6.8895585298089817E-5</v>
      </c>
      <c r="V679" s="8">
        <f t="shared" si="21"/>
        <v>86</v>
      </c>
      <c r="AB679" s="41"/>
    </row>
    <row r="680" spans="1:28">
      <c r="A680" s="34" t="s">
        <v>19</v>
      </c>
      <c r="B680" s="34" t="s">
        <v>64</v>
      </c>
      <c r="C680" s="5" t="s">
        <v>98</v>
      </c>
      <c r="D680" s="35" t="s">
        <v>89</v>
      </c>
      <c r="E680" s="36" t="s">
        <v>17</v>
      </c>
      <c r="F680" s="37">
        <v>50</v>
      </c>
      <c r="G680" s="38">
        <v>-0.06</v>
      </c>
      <c r="H680" s="34">
        <v>0.96363562343625431</v>
      </c>
      <c r="I680" s="35">
        <v>114.69081940127872</v>
      </c>
      <c r="J680" s="35">
        <v>0.95359573808965126</v>
      </c>
      <c r="K680" s="35">
        <v>-0.11274148512673951</v>
      </c>
      <c r="L680" s="35">
        <v>0</v>
      </c>
      <c r="M680" s="35">
        <v>0</v>
      </c>
      <c r="N680" s="35">
        <v>0</v>
      </c>
      <c r="O680" s="35">
        <v>0</v>
      </c>
      <c r="P680" s="36">
        <v>12</v>
      </c>
      <c r="Q680" s="37">
        <v>86</v>
      </c>
      <c r="R680" s="36">
        <v>0</v>
      </c>
      <c r="S680" s="39">
        <f t="shared" si="20"/>
        <v>86</v>
      </c>
      <c r="T680" s="34" t="s">
        <v>29</v>
      </c>
      <c r="U680" s="12">
        <f>((alpha*(beta^speed))*(speed^ceta))</f>
        <v>1.1661659270349465</v>
      </c>
      <c r="V680" s="8">
        <f t="shared" si="21"/>
        <v>86</v>
      </c>
    </row>
    <row r="681" spans="1:28">
      <c r="A681" s="34" t="s">
        <v>19</v>
      </c>
      <c r="B681" s="34" t="s">
        <v>64</v>
      </c>
      <c r="C681" s="5" t="s">
        <v>99</v>
      </c>
      <c r="D681" s="35" t="s">
        <v>89</v>
      </c>
      <c r="E681" s="36" t="s">
        <v>17</v>
      </c>
      <c r="F681" s="37">
        <v>50</v>
      </c>
      <c r="G681" s="38">
        <v>-0.06</v>
      </c>
      <c r="H681" s="34">
        <v>0.96842123199298802</v>
      </c>
      <c r="I681" s="35">
        <v>-5.1225323158666196</v>
      </c>
      <c r="J681" s="35">
        <v>81.298238677298258</v>
      </c>
      <c r="K681" s="35">
        <v>5.3952551621460936</v>
      </c>
      <c r="L681" s="35">
        <v>1.9157636532056321</v>
      </c>
      <c r="M681" s="35">
        <v>-6.7530863682442096E-3</v>
      </c>
      <c r="N681" s="35">
        <v>0</v>
      </c>
      <c r="O681" s="35">
        <v>0</v>
      </c>
      <c r="P681" s="36">
        <v>12</v>
      </c>
      <c r="Q681" s="37">
        <v>86</v>
      </c>
      <c r="R681" s="36">
        <v>10</v>
      </c>
      <c r="S681" s="39">
        <f t="shared" si="20"/>
        <v>86</v>
      </c>
      <c r="T681" s="34" t="s">
        <v>44</v>
      </c>
      <c r="U681" s="12">
        <f>(alpha+(beta/(1+EXP((((-1)*ceta)+(delta*LN(speed)))+(epsilon*speed)))))</f>
        <v>0.72502030842424592</v>
      </c>
      <c r="V681" s="8">
        <f t="shared" si="21"/>
        <v>86</v>
      </c>
    </row>
    <row r="682" spans="1:28">
      <c r="A682" s="34" t="s">
        <v>19</v>
      </c>
      <c r="B682" s="34" t="s">
        <v>64</v>
      </c>
      <c r="C682" s="5" t="s">
        <v>98</v>
      </c>
      <c r="D682" s="35" t="s">
        <v>89</v>
      </c>
      <c r="E682" s="36" t="s">
        <v>15</v>
      </c>
      <c r="F682" s="37">
        <v>100</v>
      </c>
      <c r="G682" s="38">
        <v>-0.06</v>
      </c>
      <c r="H682" s="34">
        <v>0.98543151901201254</v>
      </c>
      <c r="I682" s="35">
        <v>-1.1071460142340145E-2</v>
      </c>
      <c r="J682" s="35">
        <v>-1.1830645436396057</v>
      </c>
      <c r="K682" s="35">
        <v>0.17321145600664062</v>
      </c>
      <c r="L682" s="35">
        <v>0.7398003211833063</v>
      </c>
      <c r="M682" s="35">
        <v>0</v>
      </c>
      <c r="N682" s="35">
        <v>0</v>
      </c>
      <c r="O682" s="35">
        <v>0</v>
      </c>
      <c r="P682" s="36">
        <v>12</v>
      </c>
      <c r="Q682" s="37">
        <v>85</v>
      </c>
      <c r="R682" s="36">
        <v>8</v>
      </c>
      <c r="S682" s="39">
        <f t="shared" si="20"/>
        <v>85</v>
      </c>
      <c r="T682" s="34" t="s">
        <v>40</v>
      </c>
      <c r="U682" s="12">
        <f>(alpha-(beta*EXP(((-1)*ceta)*(speed^delta))))</f>
        <v>4.2232670168060663E-4</v>
      </c>
      <c r="V682" s="8">
        <f t="shared" si="21"/>
        <v>85</v>
      </c>
    </row>
    <row r="683" spans="1:28">
      <c r="A683" s="34" t="s">
        <v>19</v>
      </c>
      <c r="B683" s="34" t="s">
        <v>64</v>
      </c>
      <c r="C683" s="5" t="s">
        <v>99</v>
      </c>
      <c r="D683" s="35" t="s">
        <v>89</v>
      </c>
      <c r="E683" s="36" t="s">
        <v>15</v>
      </c>
      <c r="F683" s="37">
        <v>100</v>
      </c>
      <c r="G683" s="38">
        <v>-0.06</v>
      </c>
      <c r="H683" s="34">
        <v>0.98091946398266661</v>
      </c>
      <c r="I683" s="35">
        <v>9.8636938764693856</v>
      </c>
      <c r="J683" s="35">
        <v>-32.500600829232198</v>
      </c>
      <c r="K683" s="35">
        <v>-3.0946347263693896</v>
      </c>
      <c r="L683" s="35">
        <v>0</v>
      </c>
      <c r="M683" s="35">
        <v>0</v>
      </c>
      <c r="N683" s="35">
        <v>0</v>
      </c>
      <c r="O683" s="35">
        <v>0</v>
      </c>
      <c r="P683" s="36">
        <v>12</v>
      </c>
      <c r="Q683" s="37">
        <v>86</v>
      </c>
      <c r="R683" s="36">
        <v>13</v>
      </c>
      <c r="S683" s="39">
        <f t="shared" si="20"/>
        <v>86</v>
      </c>
      <c r="T683" s="34" t="s">
        <v>50</v>
      </c>
      <c r="U683" s="12">
        <f>EXP((alpha+(beta/speed))+(ceta*LN(speed)))</f>
        <v>1.3584879408485892E-2</v>
      </c>
      <c r="V683" s="8">
        <f t="shared" si="21"/>
        <v>86</v>
      </c>
    </row>
    <row r="684" spans="1:28">
      <c r="A684" s="34" t="s">
        <v>19</v>
      </c>
      <c r="B684" s="34" t="s">
        <v>64</v>
      </c>
      <c r="C684" s="5" t="s">
        <v>98</v>
      </c>
      <c r="D684" s="35" t="s">
        <v>89</v>
      </c>
      <c r="E684" s="36" t="s">
        <v>16</v>
      </c>
      <c r="F684" s="37">
        <v>100</v>
      </c>
      <c r="G684" s="38">
        <v>-0.06</v>
      </c>
      <c r="H684" s="34">
        <v>0.97513382900611068</v>
      </c>
      <c r="I684" s="35">
        <v>9.0078698344527552</v>
      </c>
      <c r="J684" s="35">
        <v>-28.417189353217406</v>
      </c>
      <c r="K684" s="35">
        <v>-2.8560078229409456</v>
      </c>
      <c r="L684" s="35">
        <v>0</v>
      </c>
      <c r="M684" s="35">
        <v>0</v>
      </c>
      <c r="N684" s="35">
        <v>0</v>
      </c>
      <c r="O684" s="35">
        <v>0</v>
      </c>
      <c r="P684" s="36">
        <v>12</v>
      </c>
      <c r="Q684" s="37">
        <v>86</v>
      </c>
      <c r="R684" s="36">
        <v>13</v>
      </c>
      <c r="S684" s="39">
        <f t="shared" si="20"/>
        <v>86</v>
      </c>
      <c r="T684" s="34" t="s">
        <v>50</v>
      </c>
      <c r="U684" s="12">
        <f>EXP((alpha+(beta/speed))+(ceta*LN(speed)))</f>
        <v>1.7523484538203585E-2</v>
      </c>
      <c r="V684" s="8">
        <f t="shared" si="21"/>
        <v>86</v>
      </c>
    </row>
    <row r="685" spans="1:28">
      <c r="A685" s="34" t="s">
        <v>19</v>
      </c>
      <c r="B685" s="34" t="s">
        <v>64</v>
      </c>
      <c r="C685" s="5" t="s">
        <v>99</v>
      </c>
      <c r="D685" s="35" t="s">
        <v>89</v>
      </c>
      <c r="E685" s="36" t="s">
        <v>16</v>
      </c>
      <c r="F685" s="37">
        <v>100</v>
      </c>
      <c r="G685" s="38">
        <v>-0.06</v>
      </c>
      <c r="H685" s="34">
        <v>0.97643938763985549</v>
      </c>
      <c r="I685" s="35">
        <v>-0.14301316211450368</v>
      </c>
      <c r="J685" s="35">
        <v>3.0853545874643236</v>
      </c>
      <c r="K685" s="35">
        <v>6.1362980545657217</v>
      </c>
      <c r="L685" s="35">
        <v>2.2361450935138549</v>
      </c>
      <c r="M685" s="35">
        <v>-1.0652373730871245E-2</v>
      </c>
      <c r="N685" s="35">
        <v>0</v>
      </c>
      <c r="O685" s="35">
        <v>0</v>
      </c>
      <c r="P685" s="36">
        <v>12</v>
      </c>
      <c r="Q685" s="37">
        <v>86</v>
      </c>
      <c r="R685" s="36">
        <v>10</v>
      </c>
      <c r="S685" s="39">
        <f t="shared" si="20"/>
        <v>86</v>
      </c>
      <c r="T685" s="34" t="s">
        <v>44</v>
      </c>
      <c r="U685" s="12">
        <f>(alpha+(beta/(1+EXP((((-1)*ceta)+(delta*LN(speed)))+(epsilon*speed)))))</f>
        <v>1.6658342577670959E-2</v>
      </c>
      <c r="V685" s="8">
        <f t="shared" si="21"/>
        <v>86</v>
      </c>
    </row>
    <row r="686" spans="1:28">
      <c r="A686" s="34" t="s">
        <v>19</v>
      </c>
      <c r="B686" s="34" t="s">
        <v>64</v>
      </c>
      <c r="C686" s="5" t="s">
        <v>98</v>
      </c>
      <c r="D686" s="35" t="s">
        <v>89</v>
      </c>
      <c r="E686" s="36" t="s">
        <v>14</v>
      </c>
      <c r="F686" s="37">
        <v>100</v>
      </c>
      <c r="G686" s="38">
        <v>-0.06</v>
      </c>
      <c r="H686" s="34">
        <v>0.98714693883849436</v>
      </c>
      <c r="I686" s="35">
        <v>2.2665567746054593</v>
      </c>
      <c r="J686" s="35">
        <v>3.6703387511070849E-2</v>
      </c>
      <c r="K686" s="35">
        <v>0.26433282170258943</v>
      </c>
      <c r="L686" s="35">
        <v>0</v>
      </c>
      <c r="M686" s="35">
        <v>0</v>
      </c>
      <c r="N686" s="35">
        <v>0</v>
      </c>
      <c r="O686" s="35">
        <v>0</v>
      </c>
      <c r="P686" s="36">
        <v>12</v>
      </c>
      <c r="Q686" s="37">
        <v>86</v>
      </c>
      <c r="R686" s="36">
        <v>2</v>
      </c>
      <c r="S686" s="39">
        <f t="shared" si="20"/>
        <v>86</v>
      </c>
      <c r="T686" s="34" t="s">
        <v>31</v>
      </c>
      <c r="U686" s="12">
        <f>((alpha+(beta*speed))^((-1)/ceta))</f>
        <v>1.6683095246857885E-3</v>
      </c>
      <c r="V686" s="8">
        <f t="shared" si="21"/>
        <v>86</v>
      </c>
      <c r="AB686" s="41"/>
    </row>
    <row r="687" spans="1:28">
      <c r="A687" s="34" t="s">
        <v>19</v>
      </c>
      <c r="B687" s="34" t="s">
        <v>64</v>
      </c>
      <c r="C687" s="5" t="s">
        <v>99</v>
      </c>
      <c r="D687" s="35" t="s">
        <v>89</v>
      </c>
      <c r="E687" s="36" t="s">
        <v>14</v>
      </c>
      <c r="F687" s="37">
        <v>100</v>
      </c>
      <c r="G687" s="38">
        <v>-0.06</v>
      </c>
      <c r="H687" s="34">
        <v>0.98667217620468706</v>
      </c>
      <c r="I687" s="35">
        <v>3.1173784329455542E-2</v>
      </c>
      <c r="J687" s="35">
        <v>0.97083130700957365</v>
      </c>
      <c r="K687" s="35">
        <v>-0.29589188904096458</v>
      </c>
      <c r="L687" s="35">
        <v>0</v>
      </c>
      <c r="M687" s="35">
        <v>0</v>
      </c>
      <c r="N687" s="35">
        <v>0</v>
      </c>
      <c r="O687" s="35">
        <v>0</v>
      </c>
      <c r="P687" s="36">
        <v>12</v>
      </c>
      <c r="Q687" s="37">
        <v>86</v>
      </c>
      <c r="R687" s="36">
        <v>0</v>
      </c>
      <c r="S687" s="39">
        <f t="shared" si="20"/>
        <v>86</v>
      </c>
      <c r="T687" s="34" t="s">
        <v>29</v>
      </c>
      <c r="U687" s="12">
        <f>((alpha*(beta^speed))*(speed^ceta))</f>
        <v>6.5426184020878119E-4</v>
      </c>
      <c r="V687" s="8">
        <f t="shared" si="21"/>
        <v>86</v>
      </c>
      <c r="AB687" s="41"/>
    </row>
    <row r="688" spans="1:28">
      <c r="A688" s="34" t="s">
        <v>19</v>
      </c>
      <c r="B688" s="34" t="s">
        <v>64</v>
      </c>
      <c r="C688" s="5" t="s">
        <v>98</v>
      </c>
      <c r="D688" s="35" t="s">
        <v>89</v>
      </c>
      <c r="E688" s="36" t="s">
        <v>18</v>
      </c>
      <c r="F688" s="37">
        <v>100</v>
      </c>
      <c r="G688" s="38">
        <v>-0.06</v>
      </c>
      <c r="H688" s="34">
        <v>0.98540926942796347</v>
      </c>
      <c r="I688" s="35">
        <v>0.56894449380733769</v>
      </c>
      <c r="J688" s="35">
        <v>-12.459659689972501</v>
      </c>
      <c r="K688" s="35">
        <v>-1.5840520708750665</v>
      </c>
      <c r="L688" s="35">
        <v>0</v>
      </c>
      <c r="M688" s="35">
        <v>0</v>
      </c>
      <c r="N688" s="35">
        <v>0</v>
      </c>
      <c r="O688" s="35">
        <v>0</v>
      </c>
      <c r="P688" s="36">
        <v>12</v>
      </c>
      <c r="Q688" s="37">
        <v>86</v>
      </c>
      <c r="R688" s="36">
        <v>13</v>
      </c>
      <c r="S688" s="39">
        <f t="shared" si="20"/>
        <v>86</v>
      </c>
      <c r="T688" s="34" t="s">
        <v>50</v>
      </c>
      <c r="U688" s="12">
        <f>EXP((alpha+(beta/speed))+(ceta*LN(speed)))</f>
        <v>1.3177186552805744E-3</v>
      </c>
      <c r="V688" s="8">
        <f t="shared" si="21"/>
        <v>86</v>
      </c>
    </row>
    <row r="689" spans="1:28">
      <c r="A689" s="34" t="s">
        <v>19</v>
      </c>
      <c r="B689" s="34" t="s">
        <v>64</v>
      </c>
      <c r="C689" s="5" t="s">
        <v>99</v>
      </c>
      <c r="D689" s="35" t="s">
        <v>89</v>
      </c>
      <c r="E689" s="36" t="s">
        <v>18</v>
      </c>
      <c r="F689" s="37">
        <v>100</v>
      </c>
      <c r="G689" s="38">
        <v>-0.06</v>
      </c>
      <c r="H689" s="34">
        <v>0.93887796598371687</v>
      </c>
      <c r="I689" s="35">
        <v>61.23542035269557</v>
      </c>
      <c r="J689" s="35">
        <v>3.8625362733565437E-4</v>
      </c>
      <c r="K689" s="35">
        <v>3.9288812452550776</v>
      </c>
      <c r="L689" s="35">
        <v>0</v>
      </c>
      <c r="M689" s="35">
        <v>0</v>
      </c>
      <c r="N689" s="35">
        <v>0</v>
      </c>
      <c r="O689" s="35">
        <v>0</v>
      </c>
      <c r="P689" s="36">
        <v>12</v>
      </c>
      <c r="Q689" s="37">
        <v>86</v>
      </c>
      <c r="R689" s="36">
        <v>6</v>
      </c>
      <c r="S689" s="39">
        <f t="shared" si="20"/>
        <v>86</v>
      </c>
      <c r="T689" s="34" t="s">
        <v>37</v>
      </c>
      <c r="U689" s="12">
        <f>(1/(alpha+(beta*(speed^ceta))))</f>
        <v>6.4712525321026357E-5</v>
      </c>
      <c r="V689" s="8">
        <f t="shared" si="21"/>
        <v>86</v>
      </c>
      <c r="AB689" s="41"/>
    </row>
    <row r="690" spans="1:28">
      <c r="A690" s="34" t="s">
        <v>19</v>
      </c>
      <c r="B690" s="34" t="s">
        <v>64</v>
      </c>
      <c r="C690" s="5" t="s">
        <v>98</v>
      </c>
      <c r="D690" s="35" t="s">
        <v>89</v>
      </c>
      <c r="E690" s="36" t="s">
        <v>17</v>
      </c>
      <c r="F690" s="37">
        <v>100</v>
      </c>
      <c r="G690" s="38">
        <v>-0.06</v>
      </c>
      <c r="H690" s="34">
        <v>0.95964817258086677</v>
      </c>
      <c r="I690" s="35">
        <v>98.941938097114232</v>
      </c>
      <c r="J690" s="35">
        <v>0.94972396901855771</v>
      </c>
      <c r="K690" s="35">
        <v>-4.3661295714012185E-2</v>
      </c>
      <c r="L690" s="35">
        <v>0</v>
      </c>
      <c r="M690" s="35">
        <v>0</v>
      </c>
      <c r="N690" s="35">
        <v>0</v>
      </c>
      <c r="O690" s="35">
        <v>0</v>
      </c>
      <c r="P690" s="36">
        <v>12</v>
      </c>
      <c r="Q690" s="37">
        <v>86</v>
      </c>
      <c r="R690" s="36">
        <v>0</v>
      </c>
      <c r="S690" s="39">
        <f t="shared" si="20"/>
        <v>86</v>
      </c>
      <c r="T690" s="34" t="s">
        <v>29</v>
      </c>
      <c r="U690" s="12">
        <f>((alpha*(beta^speed))*(speed^ceta))</f>
        <v>0.96448172314925373</v>
      </c>
      <c r="V690" s="8">
        <f t="shared" si="21"/>
        <v>86</v>
      </c>
    </row>
    <row r="691" spans="1:28">
      <c r="A691" s="34" t="s">
        <v>19</v>
      </c>
      <c r="B691" s="34" t="s">
        <v>64</v>
      </c>
      <c r="C691" s="5" t="s">
        <v>99</v>
      </c>
      <c r="D691" s="35" t="s">
        <v>89</v>
      </c>
      <c r="E691" s="36" t="s">
        <v>17</v>
      </c>
      <c r="F691" s="37">
        <v>100</v>
      </c>
      <c r="G691" s="38">
        <v>-0.06</v>
      </c>
      <c r="H691" s="34">
        <v>0.9646540941062598</v>
      </c>
      <c r="I691" s="35">
        <v>-5.2493067604677499</v>
      </c>
      <c r="J691" s="35">
        <v>78.118784893616436</v>
      </c>
      <c r="K691" s="35">
        <v>5.5628192791951818</v>
      </c>
      <c r="L691" s="35">
        <v>1.9624414877128131</v>
      </c>
      <c r="M691" s="35">
        <v>-7.2786997268127042E-3</v>
      </c>
      <c r="N691" s="35">
        <v>0</v>
      </c>
      <c r="O691" s="35">
        <v>0</v>
      </c>
      <c r="P691" s="36">
        <v>12</v>
      </c>
      <c r="Q691" s="37">
        <v>86</v>
      </c>
      <c r="R691" s="36">
        <v>10</v>
      </c>
      <c r="S691" s="39">
        <f t="shared" si="20"/>
        <v>86</v>
      </c>
      <c r="T691" s="34" t="s">
        <v>44</v>
      </c>
      <c r="U691" s="12">
        <f>(alpha+(beta/(1+EXP((((-1)*ceta)+(delta*LN(speed)))+(epsilon*speed)))))</f>
        <v>0.39488799705683686</v>
      </c>
      <c r="V691" s="8">
        <f t="shared" si="21"/>
        <v>86</v>
      </c>
    </row>
    <row r="692" spans="1:28">
      <c r="A692" s="34" t="s">
        <v>19</v>
      </c>
      <c r="B692" s="34" t="s">
        <v>64</v>
      </c>
      <c r="C692" s="5" t="s">
        <v>98</v>
      </c>
      <c r="D692" s="35" t="s">
        <v>89</v>
      </c>
      <c r="E692" s="36" t="s">
        <v>15</v>
      </c>
      <c r="F692" s="37">
        <v>0</v>
      </c>
      <c r="G692" s="38">
        <v>-0.04</v>
      </c>
      <c r="H692" s="34">
        <v>0.97841541752127059</v>
      </c>
      <c r="I692" s="35">
        <v>-2.4328168375672302E-6</v>
      </c>
      <c r="J692" s="35">
        <v>5.2331563685428903E-4</v>
      </c>
      <c r="K692" s="35">
        <v>-3.5382835626251913E-2</v>
      </c>
      <c r="L692" s="35">
        <v>0.85917462323752414</v>
      </c>
      <c r="M692" s="35">
        <v>0</v>
      </c>
      <c r="N692" s="35">
        <v>0</v>
      </c>
      <c r="O692" s="35">
        <v>0</v>
      </c>
      <c r="P692" s="36">
        <v>12</v>
      </c>
      <c r="Q692" s="37">
        <v>86</v>
      </c>
      <c r="R692" s="36">
        <v>14</v>
      </c>
      <c r="S692" s="39">
        <f t="shared" si="20"/>
        <v>86</v>
      </c>
      <c r="T692" s="34" t="s">
        <v>51</v>
      </c>
      <c r="U692" s="12">
        <f>(((alpha*(speed^3))+(beta*(speed^2))+(ceta*speed))+delta)</f>
        <v>0.13928546311851875</v>
      </c>
      <c r="V692" s="8">
        <f t="shared" si="21"/>
        <v>86</v>
      </c>
    </row>
    <row r="693" spans="1:28">
      <c r="A693" s="34" t="s">
        <v>19</v>
      </c>
      <c r="B693" s="34" t="s">
        <v>64</v>
      </c>
      <c r="C693" s="5" t="s">
        <v>99</v>
      </c>
      <c r="D693" s="35" t="s">
        <v>89</v>
      </c>
      <c r="E693" s="36" t="s">
        <v>15</v>
      </c>
      <c r="F693" s="37">
        <v>0</v>
      </c>
      <c r="G693" s="38">
        <v>-0.04</v>
      </c>
      <c r="H693" s="34">
        <v>0.97256894320799836</v>
      </c>
      <c r="I693" s="35">
        <v>28.586339527800803</v>
      </c>
      <c r="J693" s="35">
        <v>1.0172412389837791</v>
      </c>
      <c r="K693" s="35">
        <v>-1.5038471217551261</v>
      </c>
      <c r="L693" s="35">
        <v>0</v>
      </c>
      <c r="M693" s="35">
        <v>0</v>
      </c>
      <c r="N693" s="35">
        <v>0</v>
      </c>
      <c r="O693" s="35">
        <v>0</v>
      </c>
      <c r="P693" s="36">
        <v>12</v>
      </c>
      <c r="Q693" s="37">
        <v>86</v>
      </c>
      <c r="R693" s="36">
        <v>0</v>
      </c>
      <c r="S693" s="39">
        <f t="shared" si="20"/>
        <v>86</v>
      </c>
      <c r="T693" s="34" t="s">
        <v>29</v>
      </c>
      <c r="U693" s="12">
        <f>((alpha*(beta^speed))*(speed^ceta))</f>
        <v>0.15326007093815255</v>
      </c>
      <c r="V693" s="8">
        <f t="shared" si="21"/>
        <v>86</v>
      </c>
    </row>
    <row r="694" spans="1:28">
      <c r="A694" s="34" t="s">
        <v>19</v>
      </c>
      <c r="B694" s="34" t="s">
        <v>64</v>
      </c>
      <c r="C694" s="5" t="s">
        <v>98</v>
      </c>
      <c r="D694" s="35" t="s">
        <v>89</v>
      </c>
      <c r="E694" s="36" t="s">
        <v>16</v>
      </c>
      <c r="F694" s="37">
        <v>0</v>
      </c>
      <c r="G694" s="38">
        <v>-0.04</v>
      </c>
      <c r="H694" s="34">
        <v>0.96699274413081138</v>
      </c>
      <c r="I694" s="35">
        <v>0.20779748895218</v>
      </c>
      <c r="J694" s="35">
        <v>-1.3031576162970391</v>
      </c>
      <c r="K694" s="35">
        <v>1.8136472170401225E-2</v>
      </c>
      <c r="L694" s="35">
        <v>1.4267779338544109</v>
      </c>
      <c r="M694" s="35">
        <v>0</v>
      </c>
      <c r="N694" s="35">
        <v>0</v>
      </c>
      <c r="O694" s="35">
        <v>0</v>
      </c>
      <c r="P694" s="36">
        <v>12</v>
      </c>
      <c r="Q694" s="37">
        <v>86</v>
      </c>
      <c r="R694" s="36">
        <v>8</v>
      </c>
      <c r="S694" s="39">
        <f t="shared" si="20"/>
        <v>86</v>
      </c>
      <c r="T694" s="34" t="s">
        <v>40</v>
      </c>
      <c r="U694" s="12">
        <f>(alpha-(beta*EXP(((-1)*ceta)*(speed^delta))))</f>
        <v>0.20783563622146684</v>
      </c>
      <c r="V694" s="8">
        <f t="shared" si="21"/>
        <v>86</v>
      </c>
    </row>
    <row r="695" spans="1:28">
      <c r="A695" s="34" t="s">
        <v>19</v>
      </c>
      <c r="B695" s="34" t="s">
        <v>64</v>
      </c>
      <c r="C695" s="5" t="s">
        <v>99</v>
      </c>
      <c r="D695" s="35" t="s">
        <v>89</v>
      </c>
      <c r="E695" s="36" t="s">
        <v>16</v>
      </c>
      <c r="F695" s="37">
        <v>0</v>
      </c>
      <c r="G695" s="38">
        <v>-0.04</v>
      </c>
      <c r="H695" s="34">
        <v>0.96596942685386356</v>
      </c>
      <c r="I695" s="35">
        <v>-1.3150025354913438E-5</v>
      </c>
      <c r="J695" s="35">
        <v>2.7549652483406413E-3</v>
      </c>
      <c r="K695" s="35">
        <v>-0.18253064458318816</v>
      </c>
      <c r="L695" s="35">
        <v>4.4375177929486034</v>
      </c>
      <c r="M695" s="35">
        <v>0</v>
      </c>
      <c r="N695" s="35">
        <v>0</v>
      </c>
      <c r="O695" s="35">
        <v>0</v>
      </c>
      <c r="P695" s="36">
        <v>12</v>
      </c>
      <c r="Q695" s="37">
        <v>86</v>
      </c>
      <c r="R695" s="36">
        <v>14</v>
      </c>
      <c r="S695" s="39">
        <f t="shared" si="20"/>
        <v>86</v>
      </c>
      <c r="T695" s="34" t="s">
        <v>51</v>
      </c>
      <c r="U695" s="12">
        <f t="shared" ref="U695:U701" si="22">(((alpha*(speed^3))+(beta*(speed^2))+(ceta*speed))+delta)</f>
        <v>0.75145280837698092</v>
      </c>
      <c r="V695" s="8">
        <f t="shared" si="21"/>
        <v>86</v>
      </c>
    </row>
    <row r="696" spans="1:28">
      <c r="A696" s="34" t="s">
        <v>19</v>
      </c>
      <c r="B696" s="34" t="s">
        <v>64</v>
      </c>
      <c r="C696" s="5" t="s">
        <v>98</v>
      </c>
      <c r="D696" s="35" t="s">
        <v>89</v>
      </c>
      <c r="E696" s="36" t="s">
        <v>14</v>
      </c>
      <c r="F696" s="37">
        <v>0</v>
      </c>
      <c r="G696" s="38">
        <v>-0.04</v>
      </c>
      <c r="H696" s="34">
        <v>0.97965253407253772</v>
      </c>
      <c r="I696" s="35">
        <v>-4.2454756121107666E-8</v>
      </c>
      <c r="J696" s="35">
        <v>1.4063410323147751E-5</v>
      </c>
      <c r="K696" s="35">
        <v>-1.2918428182303321E-3</v>
      </c>
      <c r="L696" s="35">
        <v>4.2639760370824967E-2</v>
      </c>
      <c r="M696" s="35">
        <v>0</v>
      </c>
      <c r="N696" s="35">
        <v>0</v>
      </c>
      <c r="O696" s="35">
        <v>0</v>
      </c>
      <c r="P696" s="36">
        <v>12</v>
      </c>
      <c r="Q696" s="37">
        <v>86</v>
      </c>
      <c r="R696" s="36">
        <v>14</v>
      </c>
      <c r="S696" s="39">
        <f t="shared" si="20"/>
        <v>86</v>
      </c>
      <c r="T696" s="34" t="s">
        <v>51</v>
      </c>
      <c r="U696" s="12">
        <f t="shared" si="22"/>
        <v>8.550658393649907E-3</v>
      </c>
      <c r="V696" s="8">
        <f t="shared" si="21"/>
        <v>86</v>
      </c>
      <c r="AB696" s="41"/>
    </row>
    <row r="697" spans="1:28">
      <c r="A697" s="34" t="s">
        <v>19</v>
      </c>
      <c r="B697" s="34" t="s">
        <v>64</v>
      </c>
      <c r="C697" s="5" t="s">
        <v>99</v>
      </c>
      <c r="D697" s="35" t="s">
        <v>89</v>
      </c>
      <c r="E697" s="36" t="s">
        <v>14</v>
      </c>
      <c r="F697" s="37">
        <v>0</v>
      </c>
      <c r="G697" s="38">
        <v>-0.04</v>
      </c>
      <c r="H697" s="34">
        <v>0.97965372313478771</v>
      </c>
      <c r="I697" s="35">
        <v>-2.4698746148768304E-8</v>
      </c>
      <c r="J697" s="35">
        <v>7.2392783837713585E-6</v>
      </c>
      <c r="K697" s="35">
        <v>-6.2032299393321891E-4</v>
      </c>
      <c r="L697" s="35">
        <v>1.9720863044775463E-2</v>
      </c>
      <c r="M697" s="35">
        <v>0</v>
      </c>
      <c r="N697" s="35">
        <v>0</v>
      </c>
      <c r="O697" s="35">
        <v>0</v>
      </c>
      <c r="P697" s="36">
        <v>12</v>
      </c>
      <c r="Q697" s="37">
        <v>86</v>
      </c>
      <c r="R697" s="36">
        <v>14</v>
      </c>
      <c r="S697" s="39">
        <f t="shared" si="20"/>
        <v>86</v>
      </c>
      <c r="T697" s="34" t="s">
        <v>51</v>
      </c>
      <c r="U697" s="12">
        <f t="shared" si="22"/>
        <v>4.2050028124906332E-3</v>
      </c>
      <c r="V697" s="8">
        <f t="shared" si="21"/>
        <v>86</v>
      </c>
      <c r="AB697" s="41"/>
    </row>
    <row r="698" spans="1:28">
      <c r="A698" s="34" t="s">
        <v>19</v>
      </c>
      <c r="B698" s="34" t="s">
        <v>64</v>
      </c>
      <c r="C698" s="5" t="s">
        <v>98</v>
      </c>
      <c r="D698" s="35" t="s">
        <v>89</v>
      </c>
      <c r="E698" s="36" t="s">
        <v>18</v>
      </c>
      <c r="F698" s="37">
        <v>0</v>
      </c>
      <c r="G698" s="38">
        <v>-0.04</v>
      </c>
      <c r="H698" s="34">
        <v>0.97674482976402555</v>
      </c>
      <c r="I698" s="35">
        <v>-3.9794682203658892E-8</v>
      </c>
      <c r="J698" s="35">
        <v>9.6181311076382738E-6</v>
      </c>
      <c r="K698" s="35">
        <v>-7.4042933970163804E-4</v>
      </c>
      <c r="L698" s="35">
        <v>2.1971661844153702E-2</v>
      </c>
      <c r="M698" s="35">
        <v>0</v>
      </c>
      <c r="N698" s="35">
        <v>0</v>
      </c>
      <c r="O698" s="35">
        <v>0</v>
      </c>
      <c r="P698" s="36">
        <v>12</v>
      </c>
      <c r="Q698" s="37">
        <v>86</v>
      </c>
      <c r="R698" s="36">
        <v>14</v>
      </c>
      <c r="S698" s="39">
        <f t="shared" si="20"/>
        <v>86</v>
      </c>
      <c r="T698" s="34" t="s">
        <v>51</v>
      </c>
      <c r="U698" s="12">
        <f t="shared" si="22"/>
        <v>4.1187899181750406E-3</v>
      </c>
      <c r="V698" s="8">
        <f t="shared" si="21"/>
        <v>86</v>
      </c>
    </row>
    <row r="699" spans="1:28">
      <c r="A699" s="34" t="s">
        <v>19</v>
      </c>
      <c r="B699" s="34" t="s">
        <v>64</v>
      </c>
      <c r="C699" s="5" t="s">
        <v>99</v>
      </c>
      <c r="D699" s="35" t="s">
        <v>89</v>
      </c>
      <c r="E699" s="36" t="s">
        <v>18</v>
      </c>
      <c r="F699" s="37">
        <v>0</v>
      </c>
      <c r="G699" s="38">
        <v>-0.04</v>
      </c>
      <c r="H699" s="34">
        <v>0.94602895141710874</v>
      </c>
      <c r="I699" s="35">
        <v>-7.0460071621504499E-8</v>
      </c>
      <c r="J699" s="35">
        <v>1.7121511345453777E-5</v>
      </c>
      <c r="K699" s="35">
        <v>-1.2996034632730697E-3</v>
      </c>
      <c r="L699" s="35">
        <v>3.2267481275442433E-2</v>
      </c>
      <c r="M699" s="35">
        <v>0</v>
      </c>
      <c r="N699" s="35">
        <v>0</v>
      </c>
      <c r="O699" s="35">
        <v>0</v>
      </c>
      <c r="P699" s="36">
        <v>12</v>
      </c>
      <c r="Q699" s="37">
        <v>86</v>
      </c>
      <c r="R699" s="36">
        <v>14</v>
      </c>
      <c r="S699" s="39">
        <f t="shared" si="20"/>
        <v>86</v>
      </c>
      <c r="T699" s="34" t="s">
        <v>51</v>
      </c>
      <c r="U699" s="12">
        <f t="shared" si="22"/>
        <v>2.3157300296469119E-3</v>
      </c>
      <c r="V699" s="8">
        <f t="shared" si="21"/>
        <v>86</v>
      </c>
      <c r="AB699" s="41"/>
    </row>
    <row r="700" spans="1:28">
      <c r="A700" s="34" t="s">
        <v>19</v>
      </c>
      <c r="B700" s="34" t="s">
        <v>64</v>
      </c>
      <c r="C700" s="5" t="s">
        <v>98</v>
      </c>
      <c r="D700" s="35" t="s">
        <v>89</v>
      </c>
      <c r="E700" s="36" t="s">
        <v>17</v>
      </c>
      <c r="F700" s="37">
        <v>0</v>
      </c>
      <c r="G700" s="38">
        <v>-0.04</v>
      </c>
      <c r="H700" s="34">
        <v>0.94779050714978363</v>
      </c>
      <c r="I700" s="35">
        <v>-1.6808319763513739E-4</v>
      </c>
      <c r="J700" s="35">
        <v>4.7067465960065211E-2</v>
      </c>
      <c r="K700" s="35">
        <v>-3.7504798919623576</v>
      </c>
      <c r="L700" s="35">
        <v>109.47384385729003</v>
      </c>
      <c r="M700" s="35">
        <v>0</v>
      </c>
      <c r="N700" s="35">
        <v>0</v>
      </c>
      <c r="O700" s="35">
        <v>0</v>
      </c>
      <c r="P700" s="36">
        <v>12</v>
      </c>
      <c r="Q700" s="37">
        <v>86</v>
      </c>
      <c r="R700" s="36">
        <v>14</v>
      </c>
      <c r="S700" s="39">
        <f t="shared" si="20"/>
        <v>86</v>
      </c>
      <c r="T700" s="34" t="s">
        <v>51</v>
      </c>
      <c r="U700" s="12">
        <f t="shared" si="22"/>
        <v>28.133225034154634</v>
      </c>
      <c r="V700" s="8">
        <f t="shared" si="21"/>
        <v>86</v>
      </c>
    </row>
    <row r="701" spans="1:28">
      <c r="A701" s="34" t="s">
        <v>19</v>
      </c>
      <c r="B701" s="34" t="s">
        <v>64</v>
      </c>
      <c r="C701" s="5" t="s">
        <v>99</v>
      </c>
      <c r="D701" s="35" t="s">
        <v>89</v>
      </c>
      <c r="E701" s="36" t="s">
        <v>17</v>
      </c>
      <c r="F701" s="37">
        <v>0</v>
      </c>
      <c r="G701" s="38">
        <v>-0.04</v>
      </c>
      <c r="H701" s="34">
        <v>0.95360639092097133</v>
      </c>
      <c r="I701" s="35">
        <v>-2.0815409050925956E-4</v>
      </c>
      <c r="J701" s="35">
        <v>5.2765603808569338E-2</v>
      </c>
      <c r="K701" s="35">
        <v>-3.9859749529186135</v>
      </c>
      <c r="L701" s="35">
        <v>111.38990092460556</v>
      </c>
      <c r="M701" s="35">
        <v>0</v>
      </c>
      <c r="N701" s="35">
        <v>0</v>
      </c>
      <c r="O701" s="35">
        <v>0</v>
      </c>
      <c r="P701" s="36">
        <v>12</v>
      </c>
      <c r="Q701" s="37">
        <v>86</v>
      </c>
      <c r="R701" s="36">
        <v>14</v>
      </c>
      <c r="S701" s="39">
        <f t="shared" si="20"/>
        <v>86</v>
      </c>
      <c r="T701" s="34" t="s">
        <v>51</v>
      </c>
      <c r="U701" s="12">
        <f t="shared" si="22"/>
        <v>26.452802548826</v>
      </c>
      <c r="V701" s="8">
        <f t="shared" si="21"/>
        <v>86</v>
      </c>
    </row>
    <row r="702" spans="1:28">
      <c r="A702" s="34" t="s">
        <v>19</v>
      </c>
      <c r="B702" s="34" t="s">
        <v>64</v>
      </c>
      <c r="C702" s="5" t="s">
        <v>98</v>
      </c>
      <c r="D702" s="35" t="s">
        <v>89</v>
      </c>
      <c r="E702" s="36" t="s">
        <v>15</v>
      </c>
      <c r="F702" s="37">
        <v>50</v>
      </c>
      <c r="G702" s="38">
        <v>-0.04</v>
      </c>
      <c r="H702" s="34">
        <v>0.98651833410746026</v>
      </c>
      <c r="I702" s="35">
        <v>0.9947263746119327</v>
      </c>
      <c r="J702" s="35">
        <v>1.7438765201196853E-2</v>
      </c>
      <c r="K702" s="35">
        <v>1.6357508760646851</v>
      </c>
      <c r="L702" s="35">
        <v>0</v>
      </c>
      <c r="M702" s="35">
        <v>0</v>
      </c>
      <c r="N702" s="35">
        <v>0</v>
      </c>
      <c r="O702" s="35">
        <v>0</v>
      </c>
      <c r="P702" s="36">
        <v>12</v>
      </c>
      <c r="Q702" s="37">
        <v>86</v>
      </c>
      <c r="R702" s="36">
        <v>6</v>
      </c>
      <c r="S702" s="39">
        <f t="shared" si="20"/>
        <v>86</v>
      </c>
      <c r="T702" s="34" t="s">
        <v>37</v>
      </c>
      <c r="U702" s="12">
        <f>(1/(alpha+(beta*(speed^ceta))))</f>
        <v>3.7799183414310031E-2</v>
      </c>
      <c r="V702" s="8">
        <f t="shared" si="21"/>
        <v>86</v>
      </c>
    </row>
    <row r="703" spans="1:28">
      <c r="A703" s="34" t="s">
        <v>19</v>
      </c>
      <c r="B703" s="34" t="s">
        <v>64</v>
      </c>
      <c r="C703" s="5" t="s">
        <v>99</v>
      </c>
      <c r="D703" s="35" t="s">
        <v>89</v>
      </c>
      <c r="E703" s="36" t="s">
        <v>15</v>
      </c>
      <c r="F703" s="37">
        <v>50</v>
      </c>
      <c r="G703" s="38">
        <v>-0.04</v>
      </c>
      <c r="H703" s="34">
        <v>0.98282962879480362</v>
      </c>
      <c r="I703" s="35">
        <v>5.2423649783591912</v>
      </c>
      <c r="J703" s="35">
        <v>-12.318640174015385</v>
      </c>
      <c r="K703" s="35">
        <v>-1.7911024328098419</v>
      </c>
      <c r="L703" s="35">
        <v>0</v>
      </c>
      <c r="M703" s="35">
        <v>0</v>
      </c>
      <c r="N703" s="35">
        <v>0</v>
      </c>
      <c r="O703" s="35">
        <v>0</v>
      </c>
      <c r="P703" s="36">
        <v>12</v>
      </c>
      <c r="Q703" s="37">
        <v>86</v>
      </c>
      <c r="R703" s="36">
        <v>13</v>
      </c>
      <c r="S703" s="39">
        <f t="shared" si="20"/>
        <v>86</v>
      </c>
      <c r="T703" s="34" t="s">
        <v>50</v>
      </c>
      <c r="U703" s="12">
        <f>EXP((alpha+(beta/speed))+(ceta*LN(speed)))</f>
        <v>5.6187144007604273E-2</v>
      </c>
      <c r="V703" s="8">
        <f t="shared" si="21"/>
        <v>86</v>
      </c>
    </row>
    <row r="704" spans="1:28">
      <c r="A704" s="34" t="s">
        <v>19</v>
      </c>
      <c r="B704" s="34" t="s">
        <v>64</v>
      </c>
      <c r="C704" s="5" t="s">
        <v>98</v>
      </c>
      <c r="D704" s="35" t="s">
        <v>89</v>
      </c>
      <c r="E704" s="36" t="s">
        <v>16</v>
      </c>
      <c r="F704" s="37">
        <v>50</v>
      </c>
      <c r="G704" s="38">
        <v>-0.04</v>
      </c>
      <c r="H704" s="34">
        <v>0.97216873699479722</v>
      </c>
      <c r="I704" s="35">
        <v>8.9234277985985933E-2</v>
      </c>
      <c r="J704" s="35">
        <v>-2.2560631663239863</v>
      </c>
      <c r="K704" s="35">
        <v>0.13238981017828788</v>
      </c>
      <c r="L704" s="35">
        <v>0.82453299207564568</v>
      </c>
      <c r="M704" s="35">
        <v>0</v>
      </c>
      <c r="N704" s="35">
        <v>0</v>
      </c>
      <c r="O704" s="35">
        <v>0</v>
      </c>
      <c r="P704" s="36">
        <v>12</v>
      </c>
      <c r="Q704" s="37">
        <v>86</v>
      </c>
      <c r="R704" s="36">
        <v>8</v>
      </c>
      <c r="S704" s="39">
        <f t="shared" si="20"/>
        <v>86</v>
      </c>
      <c r="T704" s="34" t="s">
        <v>40</v>
      </c>
      <c r="U704" s="12">
        <f>(alpha-(beta*EXP(((-1)*ceta)*(speed^delta))))</f>
        <v>0.10154513072707345</v>
      </c>
      <c r="V704" s="8">
        <f t="shared" si="21"/>
        <v>86</v>
      </c>
    </row>
    <row r="705" spans="1:28">
      <c r="A705" s="34" t="s">
        <v>19</v>
      </c>
      <c r="B705" s="34" t="s">
        <v>64</v>
      </c>
      <c r="C705" s="5" t="s">
        <v>99</v>
      </c>
      <c r="D705" s="35" t="s">
        <v>89</v>
      </c>
      <c r="E705" s="36" t="s">
        <v>16</v>
      </c>
      <c r="F705" s="37">
        <v>50</v>
      </c>
      <c r="G705" s="38">
        <v>-0.04</v>
      </c>
      <c r="H705" s="34">
        <v>0.96986695635824682</v>
      </c>
      <c r="I705" s="35">
        <v>0.19298343466969053</v>
      </c>
      <c r="J705" s="35">
        <v>3.6410260733294373</v>
      </c>
      <c r="K705" s="35">
        <v>5.8874041675738331</v>
      </c>
      <c r="L705" s="35">
        <v>2.075444333900196</v>
      </c>
      <c r="M705" s="35">
        <v>1.5332108849743127E-3</v>
      </c>
      <c r="N705" s="35">
        <v>0</v>
      </c>
      <c r="O705" s="35">
        <v>0</v>
      </c>
      <c r="P705" s="36">
        <v>12</v>
      </c>
      <c r="Q705" s="37">
        <v>86</v>
      </c>
      <c r="R705" s="36">
        <v>10</v>
      </c>
      <c r="S705" s="39">
        <f t="shared" si="20"/>
        <v>86</v>
      </c>
      <c r="T705" s="34" t="s">
        <v>44</v>
      </c>
      <c r="U705" s="12">
        <f>(alpha+(beta/(1+EXP((((-1)*ceta)+(delta*LN(speed)))+(epsilon*speed)))))</f>
        <v>0.30083440632513775</v>
      </c>
      <c r="V705" s="8">
        <f t="shared" si="21"/>
        <v>86</v>
      </c>
    </row>
    <row r="706" spans="1:28">
      <c r="A706" s="34" t="s">
        <v>19</v>
      </c>
      <c r="B706" s="34" t="s">
        <v>64</v>
      </c>
      <c r="C706" s="5" t="s">
        <v>98</v>
      </c>
      <c r="D706" s="35" t="s">
        <v>89</v>
      </c>
      <c r="E706" s="36" t="s">
        <v>14</v>
      </c>
      <c r="F706" s="37">
        <v>50</v>
      </c>
      <c r="G706" s="38">
        <v>-0.04</v>
      </c>
      <c r="H706" s="34">
        <v>0.98272139117211998</v>
      </c>
      <c r="I706" s="35">
        <v>-5.9818329339844629E-8</v>
      </c>
      <c r="J706" s="35">
        <v>1.5384176837796878E-5</v>
      </c>
      <c r="K706" s="35">
        <v>-1.3086417574900058E-3</v>
      </c>
      <c r="L706" s="35">
        <v>4.1260427594586931E-2</v>
      </c>
      <c r="M706" s="35">
        <v>0</v>
      </c>
      <c r="N706" s="35">
        <v>0</v>
      </c>
      <c r="O706" s="35">
        <v>0</v>
      </c>
      <c r="P706" s="36">
        <v>12</v>
      </c>
      <c r="Q706" s="37">
        <v>86</v>
      </c>
      <c r="R706" s="36">
        <v>14</v>
      </c>
      <c r="S706" s="39">
        <f t="shared" ref="S706:S769" si="23">V706</f>
        <v>86</v>
      </c>
      <c r="T706" s="34" t="s">
        <v>51</v>
      </c>
      <c r="U706" s="12">
        <f>(((alpha*(speed^3))+(beta*(speed^2))+(ceta*speed))+delta)</f>
        <v>4.4508010562079384E-3</v>
      </c>
      <c r="V706" s="8">
        <f t="shared" ref="V706:V769" si="24">IF($V$1&lt;P706,P706,IF($V$1&gt;Q706,Q706,$V$1))</f>
        <v>86</v>
      </c>
      <c r="AB706" s="41"/>
    </row>
    <row r="707" spans="1:28">
      <c r="A707" s="34" t="s">
        <v>19</v>
      </c>
      <c r="B707" s="34" t="s">
        <v>64</v>
      </c>
      <c r="C707" s="5" t="s">
        <v>99</v>
      </c>
      <c r="D707" s="35" t="s">
        <v>89</v>
      </c>
      <c r="E707" s="36" t="s">
        <v>14</v>
      </c>
      <c r="F707" s="37">
        <v>50</v>
      </c>
      <c r="G707" s="38">
        <v>-0.04</v>
      </c>
      <c r="H707" s="34">
        <v>0.98342355099831014</v>
      </c>
      <c r="I707" s="35">
        <v>-3.2180671702864935E-8</v>
      </c>
      <c r="J707" s="35">
        <v>7.7179497562632366E-6</v>
      </c>
      <c r="K707" s="35">
        <v>-6.250518733126023E-4</v>
      </c>
      <c r="L707" s="35">
        <v>1.9157776075302464E-2</v>
      </c>
      <c r="M707" s="35">
        <v>0</v>
      </c>
      <c r="N707" s="35">
        <v>0</v>
      </c>
      <c r="O707" s="35">
        <v>0</v>
      </c>
      <c r="P707" s="36">
        <v>12</v>
      </c>
      <c r="Q707" s="37">
        <v>86</v>
      </c>
      <c r="R707" s="36">
        <v>14</v>
      </c>
      <c r="S707" s="39">
        <f t="shared" si="23"/>
        <v>86</v>
      </c>
      <c r="T707" s="34" t="s">
        <v>51</v>
      </c>
      <c r="U707" s="12">
        <f>(((alpha*(speed^3))+(beta*(speed^2))+(ceta*speed))+delta)</f>
        <v>2.0165620471041014E-3</v>
      </c>
      <c r="V707" s="8">
        <f t="shared" si="24"/>
        <v>86</v>
      </c>
      <c r="AB707" s="41"/>
    </row>
    <row r="708" spans="1:28">
      <c r="A708" s="34" t="s">
        <v>19</v>
      </c>
      <c r="B708" s="34" t="s">
        <v>64</v>
      </c>
      <c r="C708" s="5" t="s">
        <v>98</v>
      </c>
      <c r="D708" s="35" t="s">
        <v>89</v>
      </c>
      <c r="E708" s="36" t="s">
        <v>18</v>
      </c>
      <c r="F708" s="37">
        <v>50</v>
      </c>
      <c r="G708" s="38">
        <v>-0.04</v>
      </c>
      <c r="H708" s="34">
        <v>0.98039554715099864</v>
      </c>
      <c r="I708" s="35">
        <v>0.19140664451555697</v>
      </c>
      <c r="J708" s="35">
        <v>-11.16407058274979</v>
      </c>
      <c r="K708" s="35">
        <v>-1.3998249186595408</v>
      </c>
      <c r="L708" s="35">
        <v>0</v>
      </c>
      <c r="M708" s="35">
        <v>0</v>
      </c>
      <c r="N708" s="35">
        <v>0</v>
      </c>
      <c r="O708" s="35">
        <v>0</v>
      </c>
      <c r="P708" s="36">
        <v>12</v>
      </c>
      <c r="Q708" s="37">
        <v>86</v>
      </c>
      <c r="R708" s="36">
        <v>13</v>
      </c>
      <c r="S708" s="39">
        <f t="shared" si="23"/>
        <v>86</v>
      </c>
      <c r="T708" s="34" t="s">
        <v>50</v>
      </c>
      <c r="U708" s="12">
        <f>EXP((alpha+(beta/speed))+(ceta*LN(speed)))</f>
        <v>2.0834825731369439E-3</v>
      </c>
      <c r="V708" s="8">
        <f t="shared" si="24"/>
        <v>86</v>
      </c>
      <c r="AB708" s="41"/>
    </row>
    <row r="709" spans="1:28">
      <c r="A709" s="34" t="s">
        <v>19</v>
      </c>
      <c r="B709" s="34" t="s">
        <v>64</v>
      </c>
      <c r="C709" s="5" t="s">
        <v>99</v>
      </c>
      <c r="D709" s="35" t="s">
        <v>89</v>
      </c>
      <c r="E709" s="36" t="s">
        <v>18</v>
      </c>
      <c r="F709" s="37">
        <v>50</v>
      </c>
      <c r="G709" s="38">
        <v>-0.04</v>
      </c>
      <c r="H709" s="34">
        <v>0.95023610348068765</v>
      </c>
      <c r="I709" s="35">
        <v>48.318660475920097</v>
      </c>
      <c r="J709" s="35">
        <v>7.9897591081880932E-4</v>
      </c>
      <c r="K709" s="35">
        <v>3.484970693009132</v>
      </c>
      <c r="L709" s="35">
        <v>0</v>
      </c>
      <c r="M709" s="35">
        <v>0</v>
      </c>
      <c r="N709" s="35">
        <v>0</v>
      </c>
      <c r="O709" s="35">
        <v>0</v>
      </c>
      <c r="P709" s="36">
        <v>12</v>
      </c>
      <c r="Q709" s="37">
        <v>86</v>
      </c>
      <c r="R709" s="36">
        <v>6</v>
      </c>
      <c r="S709" s="39">
        <f t="shared" si="23"/>
        <v>86</v>
      </c>
      <c r="T709" s="34" t="s">
        <v>37</v>
      </c>
      <c r="U709" s="12">
        <f>(1/(alpha+(beta*(speed^ceta))))</f>
        <v>2.2441963254497555E-4</v>
      </c>
      <c r="V709" s="8">
        <f t="shared" si="24"/>
        <v>86</v>
      </c>
      <c r="AB709" s="41"/>
    </row>
    <row r="710" spans="1:28">
      <c r="A710" s="34" t="s">
        <v>19</v>
      </c>
      <c r="B710" s="34" t="s">
        <v>64</v>
      </c>
      <c r="C710" s="5" t="s">
        <v>98</v>
      </c>
      <c r="D710" s="35" t="s">
        <v>89</v>
      </c>
      <c r="E710" s="36" t="s">
        <v>17</v>
      </c>
      <c r="F710" s="37">
        <v>50</v>
      </c>
      <c r="G710" s="38">
        <v>-0.04</v>
      </c>
      <c r="H710" s="34">
        <v>0.95328029125392411</v>
      </c>
      <c r="I710" s="35">
        <v>9.3305894017605144</v>
      </c>
      <c r="J710" s="35">
        <v>-13.687448185703724</v>
      </c>
      <c r="K710" s="35">
        <v>-1.5829108192822268</v>
      </c>
      <c r="L710" s="35">
        <v>0</v>
      </c>
      <c r="M710" s="35">
        <v>0</v>
      </c>
      <c r="N710" s="35">
        <v>0</v>
      </c>
      <c r="O710" s="35">
        <v>0</v>
      </c>
      <c r="P710" s="36">
        <v>12</v>
      </c>
      <c r="Q710" s="37">
        <v>86</v>
      </c>
      <c r="R710" s="36">
        <v>13</v>
      </c>
      <c r="S710" s="39">
        <f t="shared" si="23"/>
        <v>86</v>
      </c>
      <c r="T710" s="34" t="s">
        <v>50</v>
      </c>
      <c r="U710" s="12">
        <f>EXP((alpha+(beta/speed))+(ceta*LN(speed)))</f>
        <v>8.3361251611190834</v>
      </c>
      <c r="V710" s="8">
        <f t="shared" si="24"/>
        <v>86</v>
      </c>
    </row>
    <row r="711" spans="1:28">
      <c r="A711" s="34" t="s">
        <v>19</v>
      </c>
      <c r="B711" s="34" t="s">
        <v>64</v>
      </c>
      <c r="C711" s="5" t="s">
        <v>99</v>
      </c>
      <c r="D711" s="35" t="s">
        <v>89</v>
      </c>
      <c r="E711" s="36" t="s">
        <v>17</v>
      </c>
      <c r="F711" s="37">
        <v>50</v>
      </c>
      <c r="G711" s="38">
        <v>-0.04</v>
      </c>
      <c r="H711" s="34">
        <v>0.95784257073480572</v>
      </c>
      <c r="I711" s="35">
        <v>9.181192171995729</v>
      </c>
      <c r="J711" s="35">
        <v>-12.651632297089467</v>
      </c>
      <c r="K711" s="35">
        <v>-1.559390043732914</v>
      </c>
      <c r="L711" s="35">
        <v>0</v>
      </c>
      <c r="M711" s="35">
        <v>0</v>
      </c>
      <c r="N711" s="35">
        <v>0</v>
      </c>
      <c r="O711" s="35">
        <v>0</v>
      </c>
      <c r="P711" s="36">
        <v>12</v>
      </c>
      <c r="Q711" s="37">
        <v>86</v>
      </c>
      <c r="R711" s="36">
        <v>13</v>
      </c>
      <c r="S711" s="39">
        <f t="shared" si="23"/>
        <v>86</v>
      </c>
      <c r="T711" s="34" t="s">
        <v>50</v>
      </c>
      <c r="U711" s="12">
        <f>EXP((alpha+(beta/speed))+(ceta*LN(speed)))</f>
        <v>8.068885296498399</v>
      </c>
      <c r="V711" s="8">
        <f t="shared" si="24"/>
        <v>86</v>
      </c>
    </row>
    <row r="712" spans="1:28">
      <c r="A712" s="34" t="s">
        <v>19</v>
      </c>
      <c r="B712" s="34" t="s">
        <v>64</v>
      </c>
      <c r="C712" s="5" t="s">
        <v>98</v>
      </c>
      <c r="D712" s="35" t="s">
        <v>89</v>
      </c>
      <c r="E712" s="36" t="s">
        <v>15</v>
      </c>
      <c r="F712" s="37">
        <v>100</v>
      </c>
      <c r="G712" s="38">
        <v>-0.04</v>
      </c>
      <c r="H712" s="34">
        <v>0.98776064679237197</v>
      </c>
      <c r="I712" s="35">
        <v>0.96790428410921947</v>
      </c>
      <c r="J712" s="35">
        <v>2.0505985899413888E-2</v>
      </c>
      <c r="K712" s="35">
        <v>0.26402162966163145</v>
      </c>
      <c r="L712" s="35">
        <v>0</v>
      </c>
      <c r="M712" s="35">
        <v>0</v>
      </c>
      <c r="N712" s="35">
        <v>0</v>
      </c>
      <c r="O712" s="35">
        <v>0</v>
      </c>
      <c r="P712" s="36">
        <v>12</v>
      </c>
      <c r="Q712" s="37">
        <v>86</v>
      </c>
      <c r="R712" s="36">
        <v>2</v>
      </c>
      <c r="S712" s="39">
        <f t="shared" si="23"/>
        <v>86</v>
      </c>
      <c r="T712" s="34" t="s">
        <v>31</v>
      </c>
      <c r="U712" s="12">
        <f>((alpha+(beta*speed))^((-1)/ceta))</f>
        <v>2.2240743030341251E-2</v>
      </c>
      <c r="V712" s="8">
        <f t="shared" si="24"/>
        <v>86</v>
      </c>
    </row>
    <row r="713" spans="1:28">
      <c r="A713" s="34" t="s">
        <v>19</v>
      </c>
      <c r="B713" s="34" t="s">
        <v>64</v>
      </c>
      <c r="C713" s="5" t="s">
        <v>99</v>
      </c>
      <c r="D713" s="35" t="s">
        <v>89</v>
      </c>
      <c r="E713" s="36" t="s">
        <v>15</v>
      </c>
      <c r="F713" s="37">
        <v>100</v>
      </c>
      <c r="G713" s="38">
        <v>-0.04</v>
      </c>
      <c r="H713" s="34">
        <v>0.98134260535578788</v>
      </c>
      <c r="I713" s="35">
        <v>7.0689718167674398</v>
      </c>
      <c r="J713" s="35">
        <v>-20.690524068461318</v>
      </c>
      <c r="K713" s="35">
        <v>-2.2491540753692068</v>
      </c>
      <c r="L713" s="35">
        <v>0</v>
      </c>
      <c r="M713" s="35">
        <v>0</v>
      </c>
      <c r="N713" s="35">
        <v>0</v>
      </c>
      <c r="O713" s="35">
        <v>0</v>
      </c>
      <c r="P713" s="36">
        <v>12</v>
      </c>
      <c r="Q713" s="37">
        <v>86</v>
      </c>
      <c r="R713" s="36">
        <v>13</v>
      </c>
      <c r="S713" s="39">
        <f t="shared" si="23"/>
        <v>86</v>
      </c>
      <c r="T713" s="34" t="s">
        <v>50</v>
      </c>
      <c r="U713" s="12">
        <f>EXP((alpha+(beta/speed))+(ceta*LN(speed)))</f>
        <v>4.1166558180421267E-2</v>
      </c>
      <c r="V713" s="8">
        <f t="shared" si="24"/>
        <v>86</v>
      </c>
    </row>
    <row r="714" spans="1:28">
      <c r="A714" s="34" t="s">
        <v>19</v>
      </c>
      <c r="B714" s="34" t="s">
        <v>64</v>
      </c>
      <c r="C714" s="5" t="s">
        <v>98</v>
      </c>
      <c r="D714" s="35" t="s">
        <v>89</v>
      </c>
      <c r="E714" s="36" t="s">
        <v>16</v>
      </c>
      <c r="F714" s="37">
        <v>100</v>
      </c>
      <c r="G714" s="38">
        <v>-0.04</v>
      </c>
      <c r="H714" s="34">
        <v>0.96959637204907545</v>
      </c>
      <c r="I714" s="35">
        <v>6.047222121029189</v>
      </c>
      <c r="J714" s="35">
        <v>-16.322233367693912</v>
      </c>
      <c r="K714" s="35">
        <v>-1.931884485338033</v>
      </c>
      <c r="L714" s="35">
        <v>0</v>
      </c>
      <c r="M714" s="35">
        <v>0</v>
      </c>
      <c r="N714" s="35">
        <v>0</v>
      </c>
      <c r="O714" s="35">
        <v>0</v>
      </c>
      <c r="P714" s="36">
        <v>12</v>
      </c>
      <c r="Q714" s="37">
        <v>86</v>
      </c>
      <c r="R714" s="36">
        <v>13</v>
      </c>
      <c r="S714" s="39">
        <f t="shared" si="23"/>
        <v>86</v>
      </c>
      <c r="T714" s="34" t="s">
        <v>50</v>
      </c>
      <c r="U714" s="12">
        <f>EXP((alpha+(beta/speed))+(ceta*LN(speed)))</f>
        <v>6.4065087247489994E-2</v>
      </c>
      <c r="V714" s="8">
        <f t="shared" si="24"/>
        <v>86</v>
      </c>
    </row>
    <row r="715" spans="1:28">
      <c r="A715" s="34" t="s">
        <v>19</v>
      </c>
      <c r="B715" s="34" t="s">
        <v>64</v>
      </c>
      <c r="C715" s="5" t="s">
        <v>99</v>
      </c>
      <c r="D715" s="35" t="s">
        <v>89</v>
      </c>
      <c r="E715" s="36" t="s">
        <v>16</v>
      </c>
      <c r="F715" s="37">
        <v>100</v>
      </c>
      <c r="G715" s="38">
        <v>-0.04</v>
      </c>
      <c r="H715" s="34">
        <v>0.96707737101151103</v>
      </c>
      <c r="I715" s="35">
        <v>-0.13980028601045244</v>
      </c>
      <c r="J715" s="35">
        <v>4.4004000429804409</v>
      </c>
      <c r="K715" s="35">
        <v>4.8791855907699269</v>
      </c>
      <c r="L715" s="35">
        <v>1.769449108165094</v>
      </c>
      <c r="M715" s="35">
        <v>-5.141057148140284E-3</v>
      </c>
      <c r="N715" s="35">
        <v>0</v>
      </c>
      <c r="O715" s="35">
        <v>0</v>
      </c>
      <c r="P715" s="36">
        <v>12</v>
      </c>
      <c r="Q715" s="37">
        <v>86</v>
      </c>
      <c r="R715" s="36">
        <v>10</v>
      </c>
      <c r="S715" s="39">
        <f t="shared" si="23"/>
        <v>86</v>
      </c>
      <c r="T715" s="34" t="s">
        <v>44</v>
      </c>
      <c r="U715" s="12">
        <f>(alpha+(beta/(1+EXP((((-1)*ceta)+(delta*LN(speed)))+(epsilon*speed)))))</f>
        <v>0.17583725151720134</v>
      </c>
      <c r="V715" s="8">
        <f t="shared" si="24"/>
        <v>86</v>
      </c>
    </row>
    <row r="716" spans="1:28">
      <c r="A716" s="34" t="s">
        <v>19</v>
      </c>
      <c r="B716" s="34" t="s">
        <v>64</v>
      </c>
      <c r="C716" s="5" t="s">
        <v>98</v>
      </c>
      <c r="D716" s="35" t="s">
        <v>89</v>
      </c>
      <c r="E716" s="36" t="s">
        <v>14</v>
      </c>
      <c r="F716" s="37">
        <v>100</v>
      </c>
      <c r="G716" s="38">
        <v>-0.04</v>
      </c>
      <c r="H716" s="34">
        <v>0.98562708820778733</v>
      </c>
      <c r="I716" s="35">
        <v>2.1637017879462404</v>
      </c>
      <c r="J716" s="35">
        <v>2.816703556701677E-2</v>
      </c>
      <c r="K716" s="35">
        <v>0.25476576083560021</v>
      </c>
      <c r="L716" s="35">
        <v>0</v>
      </c>
      <c r="M716" s="35">
        <v>0</v>
      </c>
      <c r="N716" s="35">
        <v>0</v>
      </c>
      <c r="O716" s="35">
        <v>0</v>
      </c>
      <c r="P716" s="36">
        <v>12</v>
      </c>
      <c r="Q716" s="37">
        <v>86</v>
      </c>
      <c r="R716" s="36">
        <v>2</v>
      </c>
      <c r="S716" s="39">
        <f t="shared" si="23"/>
        <v>86</v>
      </c>
      <c r="T716" s="34" t="s">
        <v>31</v>
      </c>
      <c r="U716" s="12">
        <f>((alpha+(beta*speed))^((-1)/ceta))</f>
        <v>2.5335603897925748E-3</v>
      </c>
      <c r="V716" s="8">
        <f t="shared" si="24"/>
        <v>86</v>
      </c>
      <c r="AB716" s="41"/>
    </row>
    <row r="717" spans="1:28">
      <c r="A717" s="34" t="s">
        <v>19</v>
      </c>
      <c r="B717" s="34" t="s">
        <v>64</v>
      </c>
      <c r="C717" s="5" t="s">
        <v>99</v>
      </c>
      <c r="D717" s="35" t="s">
        <v>89</v>
      </c>
      <c r="E717" s="36" t="s">
        <v>14</v>
      </c>
      <c r="F717" s="37">
        <v>100</v>
      </c>
      <c r="G717" s="38">
        <v>-0.04</v>
      </c>
      <c r="H717" s="34">
        <v>0.98530830138318148</v>
      </c>
      <c r="I717" s="35">
        <v>56.457232530432265</v>
      </c>
      <c r="J717" s="35">
        <v>0.89653195914886885</v>
      </c>
      <c r="K717" s="35">
        <v>8.9188305586271721E-2</v>
      </c>
      <c r="L717" s="35">
        <v>0</v>
      </c>
      <c r="M717" s="35">
        <v>0</v>
      </c>
      <c r="N717" s="35">
        <v>0</v>
      </c>
      <c r="O717" s="35">
        <v>0</v>
      </c>
      <c r="P717" s="36">
        <v>12</v>
      </c>
      <c r="Q717" s="37">
        <v>86</v>
      </c>
      <c r="R717" s="36">
        <v>5</v>
      </c>
      <c r="S717" s="39">
        <f t="shared" si="23"/>
        <v>86</v>
      </c>
      <c r="T717" s="34" t="s">
        <v>36</v>
      </c>
      <c r="U717" s="12">
        <f>(1/(((ceta*(speed^2))+(beta*speed))+alpha))</f>
        <v>1.2607229384878121E-3</v>
      </c>
      <c r="V717" s="8">
        <f t="shared" si="24"/>
        <v>86</v>
      </c>
      <c r="AB717" s="41"/>
    </row>
    <row r="718" spans="1:28">
      <c r="A718" s="34" t="s">
        <v>19</v>
      </c>
      <c r="B718" s="34" t="s">
        <v>64</v>
      </c>
      <c r="C718" s="5" t="s">
        <v>98</v>
      </c>
      <c r="D718" s="35" t="s">
        <v>89</v>
      </c>
      <c r="E718" s="36" t="s">
        <v>18</v>
      </c>
      <c r="F718" s="37">
        <v>100</v>
      </c>
      <c r="G718" s="38">
        <v>-0.04</v>
      </c>
      <c r="H718" s="34">
        <v>0.97828739883302918</v>
      </c>
      <c r="I718" s="35">
        <v>-6.9906904357755642E-8</v>
      </c>
      <c r="J718" s="35">
        <v>1.3194286703600801E-5</v>
      </c>
      <c r="K718" s="35">
        <v>-8.8303887359092925E-4</v>
      </c>
      <c r="L718" s="35">
        <v>2.3800773429090472E-2</v>
      </c>
      <c r="M718" s="35">
        <v>0</v>
      </c>
      <c r="N718" s="35">
        <v>0</v>
      </c>
      <c r="O718" s="35">
        <v>0</v>
      </c>
      <c r="P718" s="36">
        <v>12</v>
      </c>
      <c r="Q718" s="37">
        <v>86</v>
      </c>
      <c r="R718" s="36">
        <v>14</v>
      </c>
      <c r="S718" s="39">
        <f t="shared" si="23"/>
        <v>86</v>
      </c>
      <c r="T718" s="34" t="s">
        <v>51</v>
      </c>
      <c r="U718" s="12">
        <f>(((alpha*(speed^3))+(beta*(speed^2))+(ceta*speed))+delta)</f>
        <v>9.7966880192545611E-4</v>
      </c>
      <c r="V718" s="8">
        <f t="shared" si="24"/>
        <v>86</v>
      </c>
      <c r="AB718" s="41"/>
    </row>
    <row r="719" spans="1:28">
      <c r="A719" s="34" t="s">
        <v>19</v>
      </c>
      <c r="B719" s="34" t="s">
        <v>64</v>
      </c>
      <c r="C719" s="5" t="s">
        <v>99</v>
      </c>
      <c r="D719" s="35" t="s">
        <v>89</v>
      </c>
      <c r="E719" s="36" t="s">
        <v>18</v>
      </c>
      <c r="F719" s="37">
        <v>100</v>
      </c>
      <c r="G719" s="38">
        <v>-0.04</v>
      </c>
      <c r="H719" s="34">
        <v>0.94984122836466289</v>
      </c>
      <c r="I719" s="35">
        <v>48.218502726778084</v>
      </c>
      <c r="J719" s="35">
        <v>3.9534634667017784E-4</v>
      </c>
      <c r="K719" s="35">
        <v>3.679583583931938</v>
      </c>
      <c r="L719" s="35">
        <v>0</v>
      </c>
      <c r="M719" s="35">
        <v>0</v>
      </c>
      <c r="N719" s="35">
        <v>0</v>
      </c>
      <c r="O719" s="35">
        <v>0</v>
      </c>
      <c r="P719" s="36">
        <v>12</v>
      </c>
      <c r="Q719" s="37">
        <v>86</v>
      </c>
      <c r="R719" s="36">
        <v>6</v>
      </c>
      <c r="S719" s="39">
        <f t="shared" si="23"/>
        <v>86</v>
      </c>
      <c r="T719" s="34" t="s">
        <v>37</v>
      </c>
      <c r="U719" s="12">
        <f>(1/(alpha+(beta*(speed^ceta))))</f>
        <v>1.9092240524301471E-4</v>
      </c>
      <c r="V719" s="8">
        <f t="shared" si="24"/>
        <v>86</v>
      </c>
      <c r="AB719" s="41"/>
    </row>
    <row r="720" spans="1:28">
      <c r="A720" s="34" t="s">
        <v>19</v>
      </c>
      <c r="B720" s="34" t="s">
        <v>64</v>
      </c>
      <c r="C720" s="5" t="s">
        <v>98</v>
      </c>
      <c r="D720" s="35" t="s">
        <v>89</v>
      </c>
      <c r="E720" s="36" t="s">
        <v>17</v>
      </c>
      <c r="F720" s="37">
        <v>100</v>
      </c>
      <c r="G720" s="38">
        <v>-0.04</v>
      </c>
      <c r="H720" s="34">
        <v>0.95048960031116481</v>
      </c>
      <c r="I720" s="35">
        <v>-3.1026942967652424E-4</v>
      </c>
      <c r="J720" s="35">
        <v>6.030221090850011E-2</v>
      </c>
      <c r="K720" s="35">
        <v>-4.1737325375362566</v>
      </c>
      <c r="L720" s="35">
        <v>112.68913002336366</v>
      </c>
      <c r="M720" s="35">
        <v>0</v>
      </c>
      <c r="N720" s="35">
        <v>0</v>
      </c>
      <c r="O720" s="35">
        <v>0</v>
      </c>
      <c r="P720" s="36">
        <v>12</v>
      </c>
      <c r="Q720" s="37">
        <v>86</v>
      </c>
      <c r="R720" s="36">
        <v>14</v>
      </c>
      <c r="S720" s="39">
        <f t="shared" si="23"/>
        <v>86</v>
      </c>
      <c r="T720" s="34" t="s">
        <v>51</v>
      </c>
      <c r="U720" s="12">
        <f>(((alpha*(speed^3))+(beta*(speed^2))+(ceta*speed))+delta)</f>
        <v>2.3945513121810933</v>
      </c>
      <c r="V720" s="8">
        <f t="shared" si="24"/>
        <v>86</v>
      </c>
    </row>
    <row r="721" spans="1:28">
      <c r="A721" s="34" t="s">
        <v>19</v>
      </c>
      <c r="B721" s="34" t="s">
        <v>64</v>
      </c>
      <c r="C721" s="5" t="s">
        <v>99</v>
      </c>
      <c r="D721" s="35" t="s">
        <v>89</v>
      </c>
      <c r="E721" s="36" t="s">
        <v>17</v>
      </c>
      <c r="F721" s="37">
        <v>100</v>
      </c>
      <c r="G721" s="38">
        <v>-0.04</v>
      </c>
      <c r="H721" s="34">
        <v>0.95449636151102246</v>
      </c>
      <c r="I721" s="35">
        <v>-3.2436750094852625E-4</v>
      </c>
      <c r="J721" s="35">
        <v>6.2433351424526787E-2</v>
      </c>
      <c r="K721" s="35">
        <v>-4.252719601747569</v>
      </c>
      <c r="L721" s="35">
        <v>112.35708139847671</v>
      </c>
      <c r="M721" s="35">
        <v>0</v>
      </c>
      <c r="N721" s="35">
        <v>0</v>
      </c>
      <c r="O721" s="35">
        <v>0</v>
      </c>
      <c r="P721" s="36">
        <v>12</v>
      </c>
      <c r="Q721" s="37">
        <v>86</v>
      </c>
      <c r="R721" s="36">
        <v>14</v>
      </c>
      <c r="S721" s="39">
        <f t="shared" si="23"/>
        <v>86</v>
      </c>
      <c r="T721" s="34" t="s">
        <v>51</v>
      </c>
      <c r="U721" s="12">
        <f>(((alpha*(speed^3))+(beta*(speed^2))+(ceta*speed))+delta)</f>
        <v>2.0643676006700957</v>
      </c>
      <c r="V721" s="8">
        <f t="shared" si="24"/>
        <v>86</v>
      </c>
    </row>
    <row r="722" spans="1:28">
      <c r="A722" s="34" t="s">
        <v>19</v>
      </c>
      <c r="B722" s="34" t="s">
        <v>64</v>
      </c>
      <c r="C722" s="5" t="s">
        <v>98</v>
      </c>
      <c r="D722" s="35" t="s">
        <v>89</v>
      </c>
      <c r="E722" s="36" t="s">
        <v>15</v>
      </c>
      <c r="F722" s="37">
        <v>0</v>
      </c>
      <c r="G722" s="38">
        <v>-0.02</v>
      </c>
      <c r="H722" s="34">
        <v>0.99226885567746403</v>
      </c>
      <c r="I722" s="35">
        <v>7.4263170962541132</v>
      </c>
      <c r="J722" s="35">
        <v>1.010563380190026</v>
      </c>
      <c r="K722" s="35">
        <v>-1.0313784314872823</v>
      </c>
      <c r="L722" s="35">
        <v>0</v>
      </c>
      <c r="M722" s="35">
        <v>0</v>
      </c>
      <c r="N722" s="35">
        <v>0</v>
      </c>
      <c r="O722" s="35">
        <v>0</v>
      </c>
      <c r="P722" s="36">
        <v>12</v>
      </c>
      <c r="Q722" s="37">
        <v>86</v>
      </c>
      <c r="R722" s="36">
        <v>0</v>
      </c>
      <c r="S722" s="39">
        <f t="shared" si="23"/>
        <v>86</v>
      </c>
      <c r="T722" s="34" t="s">
        <v>29</v>
      </c>
      <c r="U722" s="12">
        <f>((alpha*(beta^speed))*(speed^ceta))</f>
        <v>0.18536997124041432</v>
      </c>
      <c r="V722" s="8">
        <f t="shared" si="24"/>
        <v>86</v>
      </c>
    </row>
    <row r="723" spans="1:28">
      <c r="A723" s="34" t="s">
        <v>19</v>
      </c>
      <c r="B723" s="34" t="s">
        <v>64</v>
      </c>
      <c r="C723" s="5" t="s">
        <v>99</v>
      </c>
      <c r="D723" s="35" t="s">
        <v>89</v>
      </c>
      <c r="E723" s="36" t="s">
        <v>15</v>
      </c>
      <c r="F723" s="37">
        <v>0</v>
      </c>
      <c r="G723" s="38">
        <v>-0.02</v>
      </c>
      <c r="H723" s="34">
        <v>0.99240419446806749</v>
      </c>
      <c r="I723" s="35">
        <v>0.32014513240659098</v>
      </c>
      <c r="J723" s="35">
        <v>9.1794970153512665</v>
      </c>
      <c r="K723" s="35">
        <v>-0.30450016266517216</v>
      </c>
      <c r="L723" s="35">
        <v>0.61083827165731575</v>
      </c>
      <c r="M723" s="35">
        <v>5.5473831726255272E-2</v>
      </c>
      <c r="N723" s="35">
        <v>0</v>
      </c>
      <c r="O723" s="35">
        <v>0</v>
      </c>
      <c r="P723" s="36">
        <v>12</v>
      </c>
      <c r="Q723" s="37">
        <v>86</v>
      </c>
      <c r="R723" s="36">
        <v>10</v>
      </c>
      <c r="S723" s="39">
        <f t="shared" si="23"/>
        <v>86</v>
      </c>
      <c r="T723" s="34" t="s">
        <v>44</v>
      </c>
      <c r="U723" s="12">
        <f>(alpha+(beta/(1+EXP((((-1)*ceta)+(delta*LN(speed)))+(epsilon*speed)))))</f>
        <v>0.32391930417273873</v>
      </c>
      <c r="V723" s="8">
        <f t="shared" si="24"/>
        <v>86</v>
      </c>
    </row>
    <row r="724" spans="1:28">
      <c r="A724" s="34" t="s">
        <v>19</v>
      </c>
      <c r="B724" s="34" t="s">
        <v>64</v>
      </c>
      <c r="C724" s="5" t="s">
        <v>98</v>
      </c>
      <c r="D724" s="35" t="s">
        <v>89</v>
      </c>
      <c r="E724" s="36" t="s">
        <v>16</v>
      </c>
      <c r="F724" s="37">
        <v>0</v>
      </c>
      <c r="G724" s="38">
        <v>-0.02</v>
      </c>
      <c r="H724" s="34">
        <v>0.97312475323455294</v>
      </c>
      <c r="I724" s="35">
        <v>18.169856547115213</v>
      </c>
      <c r="J724" s="35">
        <v>1.0227296709438576</v>
      </c>
      <c r="K724" s="35">
        <v>-1.1924773933294108</v>
      </c>
      <c r="L724" s="35">
        <v>0</v>
      </c>
      <c r="M724" s="35">
        <v>0</v>
      </c>
      <c r="N724" s="35">
        <v>0</v>
      </c>
      <c r="O724" s="35">
        <v>0</v>
      </c>
      <c r="P724" s="36">
        <v>12</v>
      </c>
      <c r="Q724" s="37">
        <v>86</v>
      </c>
      <c r="R724" s="36">
        <v>0</v>
      </c>
      <c r="S724" s="39">
        <f t="shared" si="23"/>
        <v>86</v>
      </c>
      <c r="T724" s="34" t="s">
        <v>29</v>
      </c>
      <c r="U724" s="12">
        <f>((alpha*(beta^speed))*(speed^ceta))</f>
        <v>0.61935466923943039</v>
      </c>
      <c r="V724" s="8">
        <f t="shared" si="24"/>
        <v>86</v>
      </c>
    </row>
    <row r="725" spans="1:28">
      <c r="A725" s="34" t="s">
        <v>19</v>
      </c>
      <c r="B725" s="34" t="s">
        <v>64</v>
      </c>
      <c r="C725" s="5" t="s">
        <v>99</v>
      </c>
      <c r="D725" s="35" t="s">
        <v>89</v>
      </c>
      <c r="E725" s="36" t="s">
        <v>16</v>
      </c>
      <c r="F725" s="37">
        <v>0</v>
      </c>
      <c r="G725" s="38">
        <v>-0.02</v>
      </c>
      <c r="H725" s="34">
        <v>0.98753210604289365</v>
      </c>
      <c r="I725" s="35">
        <v>-2.3590928645683076E-5</v>
      </c>
      <c r="J725" s="35">
        <v>3.8518263676352933E-3</v>
      </c>
      <c r="K725" s="35">
        <v>-0.21787837210392499</v>
      </c>
      <c r="L725" s="35">
        <v>5.5858091951957833</v>
      </c>
      <c r="M725" s="35">
        <v>0</v>
      </c>
      <c r="N725" s="35">
        <v>0</v>
      </c>
      <c r="O725" s="35">
        <v>0</v>
      </c>
      <c r="P725" s="36">
        <v>12</v>
      </c>
      <c r="Q725" s="37">
        <v>86</v>
      </c>
      <c r="R725" s="36">
        <v>14</v>
      </c>
      <c r="S725" s="39">
        <f t="shared" si="23"/>
        <v>86</v>
      </c>
      <c r="T725" s="34" t="s">
        <v>51</v>
      </c>
      <c r="U725" s="12">
        <f>(((alpha*(speed^3))+(beta*(speed^2))+(ceta*speed))+delta)</f>
        <v>0.33122529863026973</v>
      </c>
      <c r="V725" s="8">
        <f t="shared" si="24"/>
        <v>86</v>
      </c>
    </row>
    <row r="726" spans="1:28">
      <c r="A726" s="34" t="s">
        <v>19</v>
      </c>
      <c r="B726" s="34" t="s">
        <v>64</v>
      </c>
      <c r="C726" s="5" t="s">
        <v>98</v>
      </c>
      <c r="D726" s="35" t="s">
        <v>89</v>
      </c>
      <c r="E726" s="36" t="s">
        <v>14</v>
      </c>
      <c r="F726" s="37">
        <v>0</v>
      </c>
      <c r="G726" s="38">
        <v>-0.02</v>
      </c>
      <c r="H726" s="34">
        <v>0.96407025897667531</v>
      </c>
      <c r="I726" s="35">
        <v>13.71038753267619</v>
      </c>
      <c r="J726" s="35">
        <v>1.2053716331564439</v>
      </c>
      <c r="K726" s="35">
        <v>-1.2660379312569242E-3</v>
      </c>
      <c r="L726" s="35">
        <v>0</v>
      </c>
      <c r="M726" s="35">
        <v>0</v>
      </c>
      <c r="N726" s="35">
        <v>0</v>
      </c>
      <c r="O726" s="35">
        <v>0</v>
      </c>
      <c r="P726" s="36">
        <v>12</v>
      </c>
      <c r="Q726" s="37">
        <v>86</v>
      </c>
      <c r="R726" s="36">
        <v>5</v>
      </c>
      <c r="S726" s="39">
        <f t="shared" si="23"/>
        <v>86</v>
      </c>
      <c r="T726" s="34" t="s">
        <v>36</v>
      </c>
      <c r="U726" s="12">
        <f>(1/(((ceta*(speed^2))+(beta*speed))+alpha))</f>
        <v>9.2585107391372889E-3</v>
      </c>
      <c r="V726" s="8">
        <f t="shared" si="24"/>
        <v>86</v>
      </c>
      <c r="AB726" s="41"/>
    </row>
    <row r="727" spans="1:28">
      <c r="A727" s="34" t="s">
        <v>19</v>
      </c>
      <c r="B727" s="34" t="s">
        <v>64</v>
      </c>
      <c r="C727" s="5" t="s">
        <v>99</v>
      </c>
      <c r="D727" s="35" t="s">
        <v>89</v>
      </c>
      <c r="E727" s="36" t="s">
        <v>14</v>
      </c>
      <c r="F727" s="37">
        <v>0</v>
      </c>
      <c r="G727" s="38">
        <v>-0.02</v>
      </c>
      <c r="H727" s="34">
        <v>0.97499026595028826</v>
      </c>
      <c r="I727" s="35">
        <v>28.592698000382441</v>
      </c>
      <c r="J727" s="35">
        <v>2.7861002566253181</v>
      </c>
      <c r="K727" s="35">
        <v>-8.6301410545398406E-3</v>
      </c>
      <c r="L727" s="35">
        <v>0</v>
      </c>
      <c r="M727" s="35">
        <v>0</v>
      </c>
      <c r="N727" s="35">
        <v>0</v>
      </c>
      <c r="O727" s="35">
        <v>0</v>
      </c>
      <c r="P727" s="36">
        <v>12</v>
      </c>
      <c r="Q727" s="37">
        <v>86</v>
      </c>
      <c r="R727" s="36">
        <v>5</v>
      </c>
      <c r="S727" s="39">
        <f t="shared" si="23"/>
        <v>86</v>
      </c>
      <c r="T727" s="34" t="s">
        <v>36</v>
      </c>
      <c r="U727" s="12">
        <f>(1/(((ceta*(speed^2))+(beta*speed))+alpha))</f>
        <v>4.893114876181404E-3</v>
      </c>
      <c r="V727" s="8">
        <f t="shared" si="24"/>
        <v>86</v>
      </c>
      <c r="AB727" s="41"/>
    </row>
    <row r="728" spans="1:28">
      <c r="A728" s="34" t="s">
        <v>19</v>
      </c>
      <c r="B728" s="34" t="s">
        <v>64</v>
      </c>
      <c r="C728" s="5" t="s">
        <v>98</v>
      </c>
      <c r="D728" s="35" t="s">
        <v>89</v>
      </c>
      <c r="E728" s="36" t="s">
        <v>18</v>
      </c>
      <c r="F728" s="37">
        <v>0</v>
      </c>
      <c r="G728" s="38">
        <v>-0.02</v>
      </c>
      <c r="H728" s="34">
        <v>0.96816123241098029</v>
      </c>
      <c r="I728" s="35">
        <v>-3.5284920733711714E-8</v>
      </c>
      <c r="J728" s="35">
        <v>9.2664767259572255E-6</v>
      </c>
      <c r="K728" s="35">
        <v>-7.2696325697580626E-4</v>
      </c>
      <c r="L728" s="35">
        <v>2.4886684065948118E-2</v>
      </c>
      <c r="M728" s="35">
        <v>0</v>
      </c>
      <c r="N728" s="35">
        <v>0</v>
      </c>
      <c r="O728" s="35">
        <v>0</v>
      </c>
      <c r="P728" s="36">
        <v>12</v>
      </c>
      <c r="Q728" s="37">
        <v>86</v>
      </c>
      <c r="R728" s="36">
        <v>14</v>
      </c>
      <c r="S728" s="39">
        <f t="shared" si="23"/>
        <v>86</v>
      </c>
      <c r="T728" s="34" t="s">
        <v>51</v>
      </c>
      <c r="U728" s="12">
        <f>(((alpha*(speed^3))+(beta*(speed^2))+(ceta*speed))+delta)</f>
        <v>8.4595202890066744E-3</v>
      </c>
      <c r="V728" s="8">
        <f t="shared" si="24"/>
        <v>86</v>
      </c>
      <c r="AB728" s="41"/>
    </row>
    <row r="729" spans="1:28">
      <c r="A729" s="34" t="s">
        <v>19</v>
      </c>
      <c r="B729" s="34" t="s">
        <v>64</v>
      </c>
      <c r="C729" s="5" t="s">
        <v>99</v>
      </c>
      <c r="D729" s="35" t="s">
        <v>89</v>
      </c>
      <c r="E729" s="36" t="s">
        <v>18</v>
      </c>
      <c r="F729" s="37">
        <v>0</v>
      </c>
      <c r="G729" s="38">
        <v>-0.02</v>
      </c>
      <c r="H729" s="34">
        <v>0.95141752271784308</v>
      </c>
      <c r="I729" s="35">
        <v>-8.1599583737636113E-8</v>
      </c>
      <c r="J729" s="35">
        <v>1.8626006691859934E-5</v>
      </c>
      <c r="K729" s="35">
        <v>-1.3587102041223225E-3</v>
      </c>
      <c r="L729" s="35">
        <v>3.7298931927345909E-2</v>
      </c>
      <c r="M729" s="35">
        <v>0</v>
      </c>
      <c r="N729" s="35">
        <v>0</v>
      </c>
      <c r="O729" s="35">
        <v>0</v>
      </c>
      <c r="P729" s="36">
        <v>12</v>
      </c>
      <c r="Q729" s="37">
        <v>86</v>
      </c>
      <c r="R729" s="36">
        <v>14</v>
      </c>
      <c r="S729" s="39">
        <f t="shared" si="23"/>
        <v>86</v>
      </c>
      <c r="T729" s="34" t="s">
        <v>51</v>
      </c>
      <c r="U729" s="12">
        <f>(((alpha*(speed^3))+(beta*(speed^2))+(ceta*speed))+delta)</f>
        <v>6.3058950319963905E-3</v>
      </c>
      <c r="V729" s="8">
        <f t="shared" si="24"/>
        <v>86</v>
      </c>
      <c r="AB729" s="41"/>
    </row>
    <row r="730" spans="1:28">
      <c r="A730" s="34" t="s">
        <v>19</v>
      </c>
      <c r="B730" s="34" t="s">
        <v>64</v>
      </c>
      <c r="C730" s="5" t="s">
        <v>98</v>
      </c>
      <c r="D730" s="35" t="s">
        <v>89</v>
      </c>
      <c r="E730" s="36" t="s">
        <v>17</v>
      </c>
      <c r="F730" s="37">
        <v>0</v>
      </c>
      <c r="G730" s="38">
        <v>-0.02</v>
      </c>
      <c r="H730" s="34">
        <v>0.93937155291803942</v>
      </c>
      <c r="I730" s="35">
        <v>-1.6902236447265072E-4</v>
      </c>
      <c r="J730" s="35">
        <v>4.8769543205701926E-2</v>
      </c>
      <c r="K730" s="35">
        <v>-3.7776322773536064</v>
      </c>
      <c r="L730" s="35">
        <v>136.59143068504903</v>
      </c>
      <c r="M730" s="35">
        <v>0</v>
      </c>
      <c r="N730" s="35">
        <v>0</v>
      </c>
      <c r="O730" s="35">
        <v>0</v>
      </c>
      <c r="P730" s="36">
        <v>12</v>
      </c>
      <c r="Q730" s="37">
        <v>86</v>
      </c>
      <c r="R730" s="36">
        <v>14</v>
      </c>
      <c r="S730" s="39">
        <f t="shared" si="23"/>
        <v>86</v>
      </c>
      <c r="T730" s="34" t="s">
        <v>51</v>
      </c>
      <c r="U730" s="12">
        <f>(((alpha*(speed^3))+(beta*(speed^2))+(ceta*speed))+delta)</f>
        <v>64.906907324994052</v>
      </c>
      <c r="V730" s="8">
        <f t="shared" si="24"/>
        <v>86</v>
      </c>
    </row>
    <row r="731" spans="1:28">
      <c r="A731" s="34" t="s">
        <v>19</v>
      </c>
      <c r="B731" s="34" t="s">
        <v>64</v>
      </c>
      <c r="C731" s="5" t="s">
        <v>99</v>
      </c>
      <c r="D731" s="35" t="s">
        <v>89</v>
      </c>
      <c r="E731" s="36" t="s">
        <v>17</v>
      </c>
      <c r="F731" s="37">
        <v>0</v>
      </c>
      <c r="G731" s="38">
        <v>-0.02</v>
      </c>
      <c r="H731" s="34">
        <v>0.94965974118461027</v>
      </c>
      <c r="I731" s="35">
        <v>-2.2108003581148799E-4</v>
      </c>
      <c r="J731" s="35">
        <v>5.5513684414976588E-2</v>
      </c>
      <c r="K731" s="35">
        <v>-4.0440174003831828</v>
      </c>
      <c r="L731" s="35">
        <v>137.83470988462898</v>
      </c>
      <c r="M731" s="35">
        <v>0</v>
      </c>
      <c r="N731" s="35">
        <v>0</v>
      </c>
      <c r="O731" s="35">
        <v>0</v>
      </c>
      <c r="P731" s="36">
        <v>12</v>
      </c>
      <c r="Q731" s="37">
        <v>86</v>
      </c>
      <c r="R731" s="36">
        <v>14</v>
      </c>
      <c r="S731" s="39">
        <f t="shared" si="23"/>
        <v>86</v>
      </c>
      <c r="T731" s="34" t="s">
        <v>51</v>
      </c>
      <c r="U731" s="12">
        <f>(((alpha*(speed^3))+(beta*(speed^2))+(ceta*speed))+delta)</f>
        <v>60.009140126730301</v>
      </c>
      <c r="V731" s="8">
        <f t="shared" si="24"/>
        <v>86</v>
      </c>
    </row>
    <row r="732" spans="1:28">
      <c r="A732" s="34" t="s">
        <v>19</v>
      </c>
      <c r="B732" s="34" t="s">
        <v>64</v>
      </c>
      <c r="C732" s="5" t="s">
        <v>98</v>
      </c>
      <c r="D732" s="35" t="s">
        <v>89</v>
      </c>
      <c r="E732" s="36" t="s">
        <v>15</v>
      </c>
      <c r="F732" s="37">
        <v>50</v>
      </c>
      <c r="G732" s="38">
        <v>-0.02</v>
      </c>
      <c r="H732" s="34">
        <v>0.99117666138528615</v>
      </c>
      <c r="I732" s="35">
        <v>8.7076329902399117</v>
      </c>
      <c r="J732" s="35">
        <v>1.01207041740901</v>
      </c>
      <c r="K732" s="35">
        <v>-1.1106726298982157</v>
      </c>
      <c r="L732" s="35">
        <v>0</v>
      </c>
      <c r="M732" s="35">
        <v>0</v>
      </c>
      <c r="N732" s="35">
        <v>0</v>
      </c>
      <c r="O732" s="35">
        <v>0</v>
      </c>
      <c r="P732" s="36">
        <v>12</v>
      </c>
      <c r="Q732" s="37">
        <v>86</v>
      </c>
      <c r="R732" s="36">
        <v>0</v>
      </c>
      <c r="S732" s="39">
        <f t="shared" si="23"/>
        <v>86</v>
      </c>
      <c r="T732" s="34" t="s">
        <v>29</v>
      </c>
      <c r="U732" s="12">
        <f>((alpha*(beta^speed))*(speed^ceta))</f>
        <v>0.17355154134272663</v>
      </c>
      <c r="V732" s="8">
        <f t="shared" si="24"/>
        <v>86</v>
      </c>
    </row>
    <row r="733" spans="1:28">
      <c r="A733" s="34" t="s">
        <v>19</v>
      </c>
      <c r="B733" s="34" t="s">
        <v>64</v>
      </c>
      <c r="C733" s="5" t="s">
        <v>99</v>
      </c>
      <c r="D733" s="35" t="s">
        <v>89</v>
      </c>
      <c r="E733" s="36" t="s">
        <v>15</v>
      </c>
      <c r="F733" s="37">
        <v>50</v>
      </c>
      <c r="G733" s="38">
        <v>-0.02</v>
      </c>
      <c r="H733" s="34">
        <v>0.9869981685877145</v>
      </c>
      <c r="I733" s="35">
        <v>0.29864736892158111</v>
      </c>
      <c r="J733" s="35">
        <v>3.3448719550143844</v>
      </c>
      <c r="K733" s="35">
        <v>1.3163935023529236</v>
      </c>
      <c r="L733" s="35">
        <v>0.77943430543514747</v>
      </c>
      <c r="M733" s="35">
        <v>5.1877807431995528E-2</v>
      </c>
      <c r="N733" s="35">
        <v>0</v>
      </c>
      <c r="O733" s="35">
        <v>0</v>
      </c>
      <c r="P733" s="36">
        <v>12</v>
      </c>
      <c r="Q733" s="37">
        <v>86</v>
      </c>
      <c r="R733" s="36">
        <v>10</v>
      </c>
      <c r="S733" s="39">
        <f t="shared" si="23"/>
        <v>86</v>
      </c>
      <c r="T733" s="34" t="s">
        <v>44</v>
      </c>
      <c r="U733" s="12">
        <f>(alpha+(beta/(1+EXP((((-1)*ceta)+(delta*LN(speed)))+(epsilon*speed)))))</f>
        <v>0.30311508833214323</v>
      </c>
      <c r="V733" s="8">
        <f t="shared" si="24"/>
        <v>86</v>
      </c>
    </row>
    <row r="734" spans="1:28">
      <c r="A734" s="34" t="s">
        <v>19</v>
      </c>
      <c r="B734" s="34" t="s">
        <v>64</v>
      </c>
      <c r="C734" s="5" t="s">
        <v>98</v>
      </c>
      <c r="D734" s="35" t="s">
        <v>89</v>
      </c>
      <c r="E734" s="36" t="s">
        <v>16</v>
      </c>
      <c r="F734" s="37">
        <v>50</v>
      </c>
      <c r="G734" s="38">
        <v>-0.02</v>
      </c>
      <c r="H734" s="34">
        <v>0.96898991222813546</v>
      </c>
      <c r="I734" s="35">
        <v>7.0635825331484145E-2</v>
      </c>
      <c r="J734" s="35">
        <v>6.6821853503054043E-2</v>
      </c>
      <c r="K734" s="35">
        <v>-5.5245643087077428E-4</v>
      </c>
      <c r="L734" s="35">
        <v>0</v>
      </c>
      <c r="M734" s="35">
        <v>0</v>
      </c>
      <c r="N734" s="35">
        <v>0</v>
      </c>
      <c r="O734" s="35">
        <v>0</v>
      </c>
      <c r="P734" s="36">
        <v>12</v>
      </c>
      <c r="Q734" s="37">
        <v>86</v>
      </c>
      <c r="R734" s="36">
        <v>5</v>
      </c>
      <c r="S734" s="39">
        <f t="shared" si="23"/>
        <v>86</v>
      </c>
      <c r="T734" s="34" t="s">
        <v>36</v>
      </c>
      <c r="U734" s="12">
        <f>(1/(((ceta*(speed^2))+(beta*speed))+alpha))</f>
        <v>0.57758481233021974</v>
      </c>
      <c r="V734" s="8">
        <f t="shared" si="24"/>
        <v>86</v>
      </c>
    </row>
    <row r="735" spans="1:28">
      <c r="A735" s="34" t="s">
        <v>19</v>
      </c>
      <c r="B735" s="34" t="s">
        <v>64</v>
      </c>
      <c r="C735" s="5" t="s">
        <v>99</v>
      </c>
      <c r="D735" s="35" t="s">
        <v>89</v>
      </c>
      <c r="E735" s="36" t="s">
        <v>16</v>
      </c>
      <c r="F735" s="37">
        <v>50</v>
      </c>
      <c r="G735" s="38">
        <v>-0.02</v>
      </c>
      <c r="H735" s="34">
        <v>0.98541891132094261</v>
      </c>
      <c r="I735" s="35">
        <v>-2.2258724437183011E-5</v>
      </c>
      <c r="J735" s="35">
        <v>3.8284867799810683E-3</v>
      </c>
      <c r="K735" s="35">
        <v>-0.22544235067674229</v>
      </c>
      <c r="L735" s="35">
        <v>5.8083091292982623</v>
      </c>
      <c r="M735" s="35">
        <v>0</v>
      </c>
      <c r="N735" s="35">
        <v>0</v>
      </c>
      <c r="O735" s="35">
        <v>0</v>
      </c>
      <c r="P735" s="36">
        <v>12</v>
      </c>
      <c r="Q735" s="37">
        <v>86</v>
      </c>
      <c r="R735" s="36">
        <v>14</v>
      </c>
      <c r="S735" s="39">
        <f t="shared" si="23"/>
        <v>86</v>
      </c>
      <c r="T735" s="34" t="s">
        <v>51</v>
      </c>
      <c r="U735" s="12">
        <f>(((alpha*(speed^3))+(beta*(speed^2))+(ceta*speed))+delta)</f>
        <v>0.57795996522152748</v>
      </c>
      <c r="V735" s="8">
        <f t="shared" si="24"/>
        <v>86</v>
      </c>
    </row>
    <row r="736" spans="1:28">
      <c r="A736" s="34" t="s">
        <v>19</v>
      </c>
      <c r="B736" s="34" t="s">
        <v>64</v>
      </c>
      <c r="C736" s="5" t="s">
        <v>98</v>
      </c>
      <c r="D736" s="35" t="s">
        <v>89</v>
      </c>
      <c r="E736" s="36" t="s">
        <v>14</v>
      </c>
      <c r="F736" s="37">
        <v>50</v>
      </c>
      <c r="G736" s="38">
        <v>-0.02</v>
      </c>
      <c r="H736" s="34">
        <v>0.96759430029034121</v>
      </c>
      <c r="I736" s="35">
        <v>13.427283459705945</v>
      </c>
      <c r="J736" s="35">
        <v>1.3107990297953609</v>
      </c>
      <c r="K736" s="35">
        <v>-1.8339989234559904E-3</v>
      </c>
      <c r="L736" s="35">
        <v>0</v>
      </c>
      <c r="M736" s="35">
        <v>0</v>
      </c>
      <c r="N736" s="35">
        <v>0</v>
      </c>
      <c r="O736" s="35">
        <v>0</v>
      </c>
      <c r="P736" s="36">
        <v>12</v>
      </c>
      <c r="Q736" s="37">
        <v>86</v>
      </c>
      <c r="R736" s="36">
        <v>5</v>
      </c>
      <c r="S736" s="39">
        <f t="shared" si="23"/>
        <v>86</v>
      </c>
      <c r="T736" s="34" t="s">
        <v>36</v>
      </c>
      <c r="U736" s="12">
        <f>(1/(((ceta*(speed^2))+(beta*speed))+alpha))</f>
        <v>8.8816458881753775E-3</v>
      </c>
      <c r="V736" s="8">
        <f t="shared" si="24"/>
        <v>86</v>
      </c>
      <c r="AB736" s="41"/>
    </row>
    <row r="737" spans="1:28">
      <c r="A737" s="34" t="s">
        <v>19</v>
      </c>
      <c r="B737" s="34" t="s">
        <v>64</v>
      </c>
      <c r="C737" s="5" t="s">
        <v>99</v>
      </c>
      <c r="D737" s="35" t="s">
        <v>89</v>
      </c>
      <c r="E737" s="36" t="s">
        <v>14</v>
      </c>
      <c r="F737" s="37">
        <v>50</v>
      </c>
      <c r="G737" s="38">
        <v>-0.02</v>
      </c>
      <c r="H737" s="34">
        <v>0.97582966190194198</v>
      </c>
      <c r="I737" s="35">
        <v>26.837532743737817</v>
      </c>
      <c r="J737" s="35">
        <v>3.0900259112582535</v>
      </c>
      <c r="K737" s="35">
        <v>-1.0310970454664298E-2</v>
      </c>
      <c r="L737" s="35">
        <v>0</v>
      </c>
      <c r="M737" s="35">
        <v>0</v>
      </c>
      <c r="N737" s="35">
        <v>0</v>
      </c>
      <c r="O737" s="35">
        <v>0</v>
      </c>
      <c r="P737" s="36">
        <v>12</v>
      </c>
      <c r="Q737" s="37">
        <v>86</v>
      </c>
      <c r="R737" s="36">
        <v>5</v>
      </c>
      <c r="S737" s="39">
        <f t="shared" si="23"/>
        <v>86</v>
      </c>
      <c r="T737" s="34" t="s">
        <v>36</v>
      </c>
      <c r="U737" s="12">
        <f>(1/(((ceta*(speed^2))+(beta*speed))+alpha))</f>
        <v>4.622784834153227E-3</v>
      </c>
      <c r="V737" s="8">
        <f t="shared" si="24"/>
        <v>86</v>
      </c>
      <c r="AB737" s="41"/>
    </row>
    <row r="738" spans="1:28">
      <c r="A738" s="34" t="s">
        <v>19</v>
      </c>
      <c r="B738" s="34" t="s">
        <v>64</v>
      </c>
      <c r="C738" s="5" t="s">
        <v>98</v>
      </c>
      <c r="D738" s="35" t="s">
        <v>89</v>
      </c>
      <c r="E738" s="36" t="s">
        <v>18</v>
      </c>
      <c r="F738" s="37">
        <v>50</v>
      </c>
      <c r="G738" s="38">
        <v>-0.02</v>
      </c>
      <c r="H738" s="34">
        <v>0.9683467130997524</v>
      </c>
      <c r="I738" s="35">
        <v>-4.0995893354337606E-8</v>
      </c>
      <c r="J738" s="35">
        <v>1.0242865605236534E-5</v>
      </c>
      <c r="K738" s="35">
        <v>-7.9629336559125128E-4</v>
      </c>
      <c r="L738" s="35">
        <v>2.6453992021572115E-2</v>
      </c>
      <c r="M738" s="35">
        <v>0</v>
      </c>
      <c r="N738" s="35">
        <v>0</v>
      </c>
      <c r="O738" s="35">
        <v>0</v>
      </c>
      <c r="P738" s="36">
        <v>12</v>
      </c>
      <c r="Q738" s="37">
        <v>86</v>
      </c>
      <c r="R738" s="36">
        <v>14</v>
      </c>
      <c r="S738" s="39">
        <f t="shared" si="23"/>
        <v>86</v>
      </c>
      <c r="T738" s="34" t="s">
        <v>51</v>
      </c>
      <c r="U738" s="12">
        <f>(((alpha*(speed^3))+(beta*(speed^2))+(ceta*speed))+delta)</f>
        <v>7.6533126536673379E-3</v>
      </c>
      <c r="V738" s="8">
        <f t="shared" si="24"/>
        <v>86</v>
      </c>
    </row>
    <row r="739" spans="1:28">
      <c r="A739" s="34" t="s">
        <v>19</v>
      </c>
      <c r="B739" s="34" t="s">
        <v>64</v>
      </c>
      <c r="C739" s="5" t="s">
        <v>99</v>
      </c>
      <c r="D739" s="35" t="s">
        <v>89</v>
      </c>
      <c r="E739" s="36" t="s">
        <v>18</v>
      </c>
      <c r="F739" s="37">
        <v>50</v>
      </c>
      <c r="G739" s="38">
        <v>-0.02</v>
      </c>
      <c r="H739" s="34">
        <v>0.94872088841934621</v>
      </c>
      <c r="I739" s="35">
        <v>-8.7016890158346552E-8</v>
      </c>
      <c r="J739" s="35">
        <v>1.9958311180174155E-5</v>
      </c>
      <c r="K739" s="35">
        <v>-1.4624186434699898E-3</v>
      </c>
      <c r="L739" s="35">
        <v>3.9798233605049887E-2</v>
      </c>
      <c r="M739" s="35">
        <v>0</v>
      </c>
      <c r="N739" s="35">
        <v>0</v>
      </c>
      <c r="O739" s="35">
        <v>0</v>
      </c>
      <c r="P739" s="36">
        <v>12</v>
      </c>
      <c r="Q739" s="37">
        <v>86</v>
      </c>
      <c r="R739" s="36">
        <v>14</v>
      </c>
      <c r="S739" s="39">
        <f t="shared" si="23"/>
        <v>86</v>
      </c>
      <c r="T739" s="34" t="s">
        <v>51</v>
      </c>
      <c r="U739" s="12">
        <f>(((alpha*(speed^3))+(beta*(speed^2))+(ceta*speed))+delta)</f>
        <v>6.2942846686415421E-3</v>
      </c>
      <c r="V739" s="8">
        <f t="shared" si="24"/>
        <v>86</v>
      </c>
    </row>
    <row r="740" spans="1:28">
      <c r="A740" s="34" t="s">
        <v>19</v>
      </c>
      <c r="B740" s="34" t="s">
        <v>64</v>
      </c>
      <c r="C740" s="5" t="s">
        <v>98</v>
      </c>
      <c r="D740" s="35" t="s">
        <v>89</v>
      </c>
      <c r="E740" s="36" t="s">
        <v>17</v>
      </c>
      <c r="F740" s="37">
        <v>50</v>
      </c>
      <c r="G740" s="38">
        <v>-0.02</v>
      </c>
      <c r="H740" s="34">
        <v>0.9369389101855703</v>
      </c>
      <c r="I740" s="35">
        <v>-1.8704277478721765E-4</v>
      </c>
      <c r="J740" s="35">
        <v>5.1403673280021177E-2</v>
      </c>
      <c r="K740" s="35">
        <v>-4.0352376065720543</v>
      </c>
      <c r="L740" s="35">
        <v>143.00817806753426</v>
      </c>
      <c r="M740" s="35">
        <v>0</v>
      </c>
      <c r="N740" s="35">
        <v>0</v>
      </c>
      <c r="O740" s="35">
        <v>0</v>
      </c>
      <c r="P740" s="36">
        <v>12</v>
      </c>
      <c r="Q740" s="37">
        <v>86</v>
      </c>
      <c r="R740" s="36">
        <v>14</v>
      </c>
      <c r="S740" s="39">
        <f t="shared" si="23"/>
        <v>86</v>
      </c>
      <c r="T740" s="34" t="s">
        <v>51</v>
      </c>
      <c r="U740" s="12">
        <f>(((alpha*(speed^3))+(beta*(speed^2))+(ceta*speed))+delta)</f>
        <v>57.189632321315713</v>
      </c>
      <c r="V740" s="8">
        <f t="shared" si="24"/>
        <v>86</v>
      </c>
    </row>
    <row r="741" spans="1:28">
      <c r="A741" s="34" t="s">
        <v>19</v>
      </c>
      <c r="B741" s="34" t="s">
        <v>64</v>
      </c>
      <c r="C741" s="5" t="s">
        <v>99</v>
      </c>
      <c r="D741" s="35" t="s">
        <v>89</v>
      </c>
      <c r="E741" s="36" t="s">
        <v>17</v>
      </c>
      <c r="F741" s="37">
        <v>50</v>
      </c>
      <c r="G741" s="38">
        <v>-0.02</v>
      </c>
      <c r="H741" s="34">
        <v>0.94462855700919834</v>
      </c>
      <c r="I741" s="35">
        <v>-2.3163553202704913E-4</v>
      </c>
      <c r="J741" s="35">
        <v>5.6939512817508364E-2</v>
      </c>
      <c r="K741" s="35">
        <v>-4.2284921615101947</v>
      </c>
      <c r="L741" s="35">
        <v>142.77482074289873</v>
      </c>
      <c r="M741" s="35">
        <v>0</v>
      </c>
      <c r="N741" s="35">
        <v>0</v>
      </c>
      <c r="O741" s="35">
        <v>0</v>
      </c>
      <c r="P741" s="36">
        <v>12</v>
      </c>
      <c r="Q741" s="37">
        <v>86</v>
      </c>
      <c r="R741" s="36">
        <v>14</v>
      </c>
      <c r="S741" s="39">
        <f t="shared" si="23"/>
        <v>86</v>
      </c>
      <c r="T741" s="34" t="s">
        <v>51</v>
      </c>
      <c r="U741" s="12">
        <f>(((alpha*(speed^3))+(beta*(speed^2))+(ceta*speed))+delta)</f>
        <v>52.915961692317126</v>
      </c>
      <c r="V741" s="8">
        <f t="shared" si="24"/>
        <v>86</v>
      </c>
    </row>
    <row r="742" spans="1:28">
      <c r="A742" s="34" t="s">
        <v>19</v>
      </c>
      <c r="B742" s="34" t="s">
        <v>64</v>
      </c>
      <c r="C742" s="5" t="s">
        <v>98</v>
      </c>
      <c r="D742" s="35" t="s">
        <v>89</v>
      </c>
      <c r="E742" s="36" t="s">
        <v>15</v>
      </c>
      <c r="F742" s="37">
        <v>100</v>
      </c>
      <c r="G742" s="38">
        <v>-0.02</v>
      </c>
      <c r="H742" s="34">
        <v>0.99050373151321358</v>
      </c>
      <c r="I742" s="35">
        <v>0.15584201686004712</v>
      </c>
      <c r="J742" s="35">
        <v>-2.6376013985037186</v>
      </c>
      <c r="K742" s="35">
        <v>0.32807287807294111</v>
      </c>
      <c r="L742" s="35">
        <v>0.66764366629479988</v>
      </c>
      <c r="M742" s="35">
        <v>0</v>
      </c>
      <c r="N742" s="35">
        <v>0</v>
      </c>
      <c r="O742" s="35">
        <v>0</v>
      </c>
      <c r="P742" s="36">
        <v>12</v>
      </c>
      <c r="Q742" s="37">
        <v>86</v>
      </c>
      <c r="R742" s="36">
        <v>8</v>
      </c>
      <c r="S742" s="39">
        <f t="shared" si="23"/>
        <v>86</v>
      </c>
      <c r="T742" s="34" t="s">
        <v>40</v>
      </c>
      <c r="U742" s="12">
        <f>(alpha-(beta*EXP(((-1)*ceta)*(speed^delta))))</f>
        <v>0.16013833825449553</v>
      </c>
      <c r="V742" s="8">
        <f t="shared" si="24"/>
        <v>86</v>
      </c>
    </row>
    <row r="743" spans="1:28">
      <c r="A743" s="34" t="s">
        <v>19</v>
      </c>
      <c r="B743" s="34" t="s">
        <v>64</v>
      </c>
      <c r="C743" s="5" t="s">
        <v>99</v>
      </c>
      <c r="D743" s="35" t="s">
        <v>89</v>
      </c>
      <c r="E743" s="36" t="s">
        <v>15</v>
      </c>
      <c r="F743" s="37">
        <v>100</v>
      </c>
      <c r="G743" s="38">
        <v>-0.02</v>
      </c>
      <c r="H743" s="34">
        <v>0.98105065410028913</v>
      </c>
      <c r="I743" s="35">
        <v>0.27888707733118101</v>
      </c>
      <c r="J743" s="35">
        <v>2.5514867941177131</v>
      </c>
      <c r="K743" s="35">
        <v>1.8134001827197559</v>
      </c>
      <c r="L743" s="35">
        <v>0.77970078814956223</v>
      </c>
      <c r="M743" s="35">
        <v>5.4795601633194586E-2</v>
      </c>
      <c r="N743" s="35">
        <v>0</v>
      </c>
      <c r="O743" s="35">
        <v>0</v>
      </c>
      <c r="P743" s="36">
        <v>12</v>
      </c>
      <c r="Q743" s="37">
        <v>86</v>
      </c>
      <c r="R743" s="36">
        <v>10</v>
      </c>
      <c r="S743" s="39">
        <f t="shared" si="23"/>
        <v>86</v>
      </c>
      <c r="T743" s="34" t="s">
        <v>44</v>
      </c>
      <c r="U743" s="12">
        <f>(alpha+(beta/(1+EXP((((-1)*ceta)+(delta*LN(speed)))+(epsilon*speed)))))</f>
        <v>0.28323911743793656</v>
      </c>
      <c r="V743" s="8">
        <f t="shared" si="24"/>
        <v>86</v>
      </c>
    </row>
    <row r="744" spans="1:28">
      <c r="A744" s="34" t="s">
        <v>19</v>
      </c>
      <c r="B744" s="34" t="s">
        <v>64</v>
      </c>
      <c r="C744" s="5" t="s">
        <v>98</v>
      </c>
      <c r="D744" s="35" t="s">
        <v>89</v>
      </c>
      <c r="E744" s="36" t="s">
        <v>16</v>
      </c>
      <c r="F744" s="37">
        <v>100</v>
      </c>
      <c r="G744" s="38">
        <v>-0.02</v>
      </c>
      <c r="H744" s="34">
        <v>0.96276269093381295</v>
      </c>
      <c r="I744" s="35">
        <v>0.45702936448227893</v>
      </c>
      <c r="J744" s="35">
        <v>3.9061954011038118</v>
      </c>
      <c r="K744" s="35">
        <v>-0.30535485217206543</v>
      </c>
      <c r="L744" s="35">
        <v>-0.11458570044848253</v>
      </c>
      <c r="M744" s="35">
        <v>0.10612398940947787</v>
      </c>
      <c r="N744" s="35">
        <v>0</v>
      </c>
      <c r="O744" s="35">
        <v>0</v>
      </c>
      <c r="P744" s="36">
        <v>12</v>
      </c>
      <c r="Q744" s="37">
        <v>86</v>
      </c>
      <c r="R744" s="36">
        <v>10</v>
      </c>
      <c r="S744" s="39">
        <f t="shared" si="23"/>
        <v>86</v>
      </c>
      <c r="T744" s="34" t="s">
        <v>44</v>
      </c>
      <c r="U744" s="12">
        <f>(alpha+(beta/(1+EXP((((-1)*ceta)+(delta*LN(speed)))+(epsilon*speed)))))</f>
        <v>0.45755066543263995</v>
      </c>
      <c r="V744" s="8">
        <f t="shared" si="24"/>
        <v>86</v>
      </c>
    </row>
    <row r="745" spans="1:28">
      <c r="A745" s="34" t="s">
        <v>19</v>
      </c>
      <c r="B745" s="34" t="s">
        <v>64</v>
      </c>
      <c r="C745" s="5" t="s">
        <v>99</v>
      </c>
      <c r="D745" s="35" t="s">
        <v>89</v>
      </c>
      <c r="E745" s="36" t="s">
        <v>16</v>
      </c>
      <c r="F745" s="37">
        <v>100</v>
      </c>
      <c r="G745" s="38">
        <v>-0.02</v>
      </c>
      <c r="H745" s="34">
        <v>0.98195560722964026</v>
      </c>
      <c r="I745" s="35">
        <v>0.68789801443002141</v>
      </c>
      <c r="J745" s="35">
        <v>5.3910916532600837</v>
      </c>
      <c r="K745" s="35">
        <v>4.7191791485427901</v>
      </c>
      <c r="L745" s="35">
        <v>1.7921905259908955</v>
      </c>
      <c r="M745" s="35">
        <v>-4.9654670318856741E-3</v>
      </c>
      <c r="N745" s="35">
        <v>0</v>
      </c>
      <c r="O745" s="35">
        <v>0</v>
      </c>
      <c r="P745" s="36">
        <v>12</v>
      </c>
      <c r="Q745" s="37">
        <v>86</v>
      </c>
      <c r="R745" s="36">
        <v>10</v>
      </c>
      <c r="S745" s="39">
        <f t="shared" si="23"/>
        <v>86</v>
      </c>
      <c r="T745" s="34" t="s">
        <v>44</v>
      </c>
      <c r="U745" s="12">
        <f>(alpha+(beta/(1+EXP((((-1)*ceta)+(delta*LN(speed)))+(epsilon*speed)))))</f>
        <v>0.98638180207553905</v>
      </c>
      <c r="V745" s="8">
        <f t="shared" si="24"/>
        <v>86</v>
      </c>
    </row>
    <row r="746" spans="1:28">
      <c r="A746" s="34" t="s">
        <v>19</v>
      </c>
      <c r="B746" s="34" t="s">
        <v>64</v>
      </c>
      <c r="C746" s="5" t="s">
        <v>98</v>
      </c>
      <c r="D746" s="35" t="s">
        <v>89</v>
      </c>
      <c r="E746" s="36" t="s">
        <v>14</v>
      </c>
      <c r="F746" s="37">
        <v>100</v>
      </c>
      <c r="G746" s="38">
        <v>-0.02</v>
      </c>
      <c r="H746" s="34">
        <v>0.97409606440407814</v>
      </c>
      <c r="I746" s="35">
        <v>11.854119392774667</v>
      </c>
      <c r="J746" s="35">
        <v>1.4740039439745951</v>
      </c>
      <c r="K746" s="35">
        <v>-2.7354299985850659E-3</v>
      </c>
      <c r="L746" s="35">
        <v>0</v>
      </c>
      <c r="M746" s="35">
        <v>0</v>
      </c>
      <c r="N746" s="35">
        <v>0</v>
      </c>
      <c r="O746" s="35">
        <v>0</v>
      </c>
      <c r="P746" s="36">
        <v>12</v>
      </c>
      <c r="Q746" s="37">
        <v>86</v>
      </c>
      <c r="R746" s="36">
        <v>5</v>
      </c>
      <c r="S746" s="39">
        <f t="shared" si="23"/>
        <v>86</v>
      </c>
      <c r="T746" s="34" t="s">
        <v>36</v>
      </c>
      <c r="U746" s="12">
        <f>(1/(((ceta*(speed^2))+(beta*speed))+alpha))</f>
        <v>8.4468578138498576E-3</v>
      </c>
      <c r="V746" s="8">
        <f t="shared" si="24"/>
        <v>86</v>
      </c>
      <c r="AB746" s="41"/>
    </row>
    <row r="747" spans="1:28">
      <c r="A747" s="34" t="s">
        <v>19</v>
      </c>
      <c r="B747" s="34" t="s">
        <v>64</v>
      </c>
      <c r="C747" s="5" t="s">
        <v>99</v>
      </c>
      <c r="D747" s="35" t="s">
        <v>89</v>
      </c>
      <c r="E747" s="36" t="s">
        <v>14</v>
      </c>
      <c r="F747" s="37">
        <v>100</v>
      </c>
      <c r="G747" s="38">
        <v>-0.02</v>
      </c>
      <c r="H747" s="34">
        <v>0.97909795958751988</v>
      </c>
      <c r="I747" s="35">
        <v>23.458197577077229</v>
      </c>
      <c r="J747" s="35">
        <v>3.4432554830759061</v>
      </c>
      <c r="K747" s="35">
        <v>-1.1978606244644153E-2</v>
      </c>
      <c r="L747" s="35">
        <v>0</v>
      </c>
      <c r="M747" s="35">
        <v>0</v>
      </c>
      <c r="N747" s="35">
        <v>0</v>
      </c>
      <c r="O747" s="35">
        <v>0</v>
      </c>
      <c r="P747" s="36">
        <v>12</v>
      </c>
      <c r="Q747" s="37">
        <v>86</v>
      </c>
      <c r="R747" s="36">
        <v>5</v>
      </c>
      <c r="S747" s="39">
        <f t="shared" si="23"/>
        <v>86</v>
      </c>
      <c r="T747" s="34" t="s">
        <v>36</v>
      </c>
      <c r="U747" s="12">
        <f>(1/(((ceta*(speed^2))+(beta*speed))+alpha))</f>
        <v>4.3292967470197428E-3</v>
      </c>
      <c r="V747" s="8">
        <f t="shared" si="24"/>
        <v>86</v>
      </c>
      <c r="AB747" s="41"/>
    </row>
    <row r="748" spans="1:28">
      <c r="A748" s="34" t="s">
        <v>19</v>
      </c>
      <c r="B748" s="34" t="s">
        <v>64</v>
      </c>
      <c r="C748" s="5" t="s">
        <v>98</v>
      </c>
      <c r="D748" s="35" t="s">
        <v>89</v>
      </c>
      <c r="E748" s="36" t="s">
        <v>18</v>
      </c>
      <c r="F748" s="37">
        <v>100</v>
      </c>
      <c r="G748" s="38">
        <v>-0.02</v>
      </c>
      <c r="H748" s="34">
        <v>0.96861747424055078</v>
      </c>
      <c r="I748" s="35">
        <v>-4.5919695991641882E-8</v>
      </c>
      <c r="J748" s="35">
        <v>1.1113438859644585E-5</v>
      </c>
      <c r="K748" s="35">
        <v>-8.6217685057430379E-4</v>
      </c>
      <c r="L748" s="35">
        <v>2.8041401033001682E-2</v>
      </c>
      <c r="M748" s="35">
        <v>0</v>
      </c>
      <c r="N748" s="35">
        <v>0</v>
      </c>
      <c r="O748" s="35">
        <v>0</v>
      </c>
      <c r="P748" s="36">
        <v>12</v>
      </c>
      <c r="Q748" s="37">
        <v>86</v>
      </c>
      <c r="R748" s="36">
        <v>14</v>
      </c>
      <c r="S748" s="39">
        <f t="shared" si="23"/>
        <v>86</v>
      </c>
      <c r="T748" s="34" t="s">
        <v>51</v>
      </c>
      <c r="U748" s="12">
        <f>(((alpha*(speed^3))+(beta*(speed^2))+(ceta*speed))+delta)</f>
        <v>6.8816875358831443E-3</v>
      </c>
      <c r="V748" s="8">
        <f t="shared" si="24"/>
        <v>86</v>
      </c>
      <c r="AB748" s="41"/>
    </row>
    <row r="749" spans="1:28">
      <c r="A749" s="34" t="s">
        <v>19</v>
      </c>
      <c r="B749" s="34" t="s">
        <v>64</v>
      </c>
      <c r="C749" s="5" t="s">
        <v>99</v>
      </c>
      <c r="D749" s="35" t="s">
        <v>89</v>
      </c>
      <c r="E749" s="36" t="s">
        <v>18</v>
      </c>
      <c r="F749" s="37">
        <v>100</v>
      </c>
      <c r="G749" s="38">
        <v>-0.02</v>
      </c>
      <c r="H749" s="34">
        <v>0.9471256025115139</v>
      </c>
      <c r="I749" s="35">
        <v>-9.5056869097379993E-8</v>
      </c>
      <c r="J749" s="35">
        <v>2.1750853220030852E-5</v>
      </c>
      <c r="K749" s="35">
        <v>-1.5916008964217327E-3</v>
      </c>
      <c r="L749" s="35">
        <v>4.2625521096829509E-2</v>
      </c>
      <c r="M749" s="35">
        <v>0</v>
      </c>
      <c r="N749" s="35">
        <v>0</v>
      </c>
      <c r="O749" s="35">
        <v>0</v>
      </c>
      <c r="P749" s="36">
        <v>12</v>
      </c>
      <c r="Q749" s="37">
        <v>86</v>
      </c>
      <c r="R749" s="36">
        <v>14</v>
      </c>
      <c r="S749" s="39">
        <f t="shared" si="23"/>
        <v>86</v>
      </c>
      <c r="T749" s="34" t="s">
        <v>51</v>
      </c>
      <c r="U749" s="12">
        <f>(((alpha*(speed^3))+(beta*(speed^2))+(ceta*speed))+delta)</f>
        <v>6.1556624893055675E-3</v>
      </c>
      <c r="V749" s="8">
        <f t="shared" si="24"/>
        <v>86</v>
      </c>
      <c r="AB749" s="41"/>
    </row>
    <row r="750" spans="1:28">
      <c r="A750" s="34" t="s">
        <v>19</v>
      </c>
      <c r="B750" s="34" t="s">
        <v>64</v>
      </c>
      <c r="C750" s="5" t="s">
        <v>98</v>
      </c>
      <c r="D750" s="35" t="s">
        <v>89</v>
      </c>
      <c r="E750" s="36" t="s">
        <v>17</v>
      </c>
      <c r="F750" s="37">
        <v>100</v>
      </c>
      <c r="G750" s="38">
        <v>-0.02</v>
      </c>
      <c r="H750" s="34">
        <v>0.93242711654011856</v>
      </c>
      <c r="I750" s="35">
        <v>-2.2240268058595572E-4</v>
      </c>
      <c r="J750" s="35">
        <v>5.6681777605870565E-2</v>
      </c>
      <c r="K750" s="35">
        <v>-4.412700971848122</v>
      </c>
      <c r="L750" s="35">
        <v>151.63708084476397</v>
      </c>
      <c r="M750" s="35">
        <v>0</v>
      </c>
      <c r="N750" s="35">
        <v>0</v>
      </c>
      <c r="O750" s="35">
        <v>0</v>
      </c>
      <c r="P750" s="36">
        <v>12</v>
      </c>
      <c r="Q750" s="37">
        <v>86</v>
      </c>
      <c r="R750" s="36">
        <v>14</v>
      </c>
      <c r="S750" s="39">
        <f t="shared" si="23"/>
        <v>86</v>
      </c>
      <c r="T750" s="34" t="s">
        <v>51</v>
      </c>
      <c r="U750" s="12">
        <f>(((alpha*(speed^3))+(beta*(speed^2))+(ceta*speed))+delta)</f>
        <v>49.902665036063496</v>
      </c>
      <c r="V750" s="8">
        <f t="shared" si="24"/>
        <v>86</v>
      </c>
    </row>
    <row r="751" spans="1:28">
      <c r="A751" s="34" t="s">
        <v>19</v>
      </c>
      <c r="B751" s="34" t="s">
        <v>64</v>
      </c>
      <c r="C751" s="5" t="s">
        <v>99</v>
      </c>
      <c r="D751" s="35" t="s">
        <v>89</v>
      </c>
      <c r="E751" s="36" t="s">
        <v>17</v>
      </c>
      <c r="F751" s="37">
        <v>100</v>
      </c>
      <c r="G751" s="38">
        <v>-0.02</v>
      </c>
      <c r="H751" s="34">
        <v>0.93799671392699369</v>
      </c>
      <c r="I751" s="35">
        <v>-2.5926627256966613E-4</v>
      </c>
      <c r="J751" s="35">
        <v>6.1105775719591388E-2</v>
      </c>
      <c r="K751" s="35">
        <v>-4.5449143883112031</v>
      </c>
      <c r="L751" s="35">
        <v>150.17792776131409</v>
      </c>
      <c r="M751" s="35">
        <v>0</v>
      </c>
      <c r="N751" s="35">
        <v>0</v>
      </c>
      <c r="O751" s="35">
        <v>0</v>
      </c>
      <c r="P751" s="36">
        <v>12</v>
      </c>
      <c r="Q751" s="37">
        <v>86</v>
      </c>
      <c r="R751" s="36">
        <v>14</v>
      </c>
      <c r="S751" s="39">
        <f t="shared" si="23"/>
        <v>86</v>
      </c>
      <c r="T751" s="34" t="s">
        <v>51</v>
      </c>
      <c r="U751" s="12">
        <f>(((alpha*(speed^3))+(beta*(speed^2))+(ceta*speed))+delta)</f>
        <v>46.345739323076998</v>
      </c>
      <c r="V751" s="8">
        <f t="shared" si="24"/>
        <v>86</v>
      </c>
    </row>
    <row r="752" spans="1:28">
      <c r="A752" s="34" t="s">
        <v>19</v>
      </c>
      <c r="B752" s="34" t="s">
        <v>64</v>
      </c>
      <c r="C752" s="5" t="s">
        <v>98</v>
      </c>
      <c r="D752" s="35" t="s">
        <v>89</v>
      </c>
      <c r="E752" s="36" t="s">
        <v>15</v>
      </c>
      <c r="F752" s="37">
        <v>0</v>
      </c>
      <c r="G752" s="38">
        <v>0.02</v>
      </c>
      <c r="H752" s="34">
        <v>0.99704904762612334</v>
      </c>
      <c r="I752" s="35">
        <v>1.4199562432369427E-3</v>
      </c>
      <c r="J752" s="35">
        <v>1.0808152553330805</v>
      </c>
      <c r="K752" s="35">
        <v>6.3230896662713976</v>
      </c>
      <c r="L752" s="35">
        <v>-0.82958861497678826</v>
      </c>
      <c r="M752" s="35">
        <v>0</v>
      </c>
      <c r="N752" s="35">
        <v>0</v>
      </c>
      <c r="O752" s="35">
        <v>0</v>
      </c>
      <c r="P752" s="36">
        <v>12</v>
      </c>
      <c r="Q752" s="37">
        <v>86</v>
      </c>
      <c r="R752" s="36">
        <v>1</v>
      </c>
      <c r="S752" s="39">
        <f t="shared" si="23"/>
        <v>86</v>
      </c>
      <c r="T752" s="34" t="s">
        <v>30</v>
      </c>
      <c r="U752" s="12">
        <f>((alpha*(speed^beta))+(ceta*(speed^delta)))</f>
        <v>0.33209850732929036</v>
      </c>
      <c r="V752" s="8">
        <f t="shared" si="24"/>
        <v>86</v>
      </c>
    </row>
    <row r="753" spans="1:28">
      <c r="A753" s="34" t="s">
        <v>19</v>
      </c>
      <c r="B753" s="34" t="s">
        <v>64</v>
      </c>
      <c r="C753" s="5" t="s">
        <v>99</v>
      </c>
      <c r="D753" s="35" t="s">
        <v>89</v>
      </c>
      <c r="E753" s="36" t="s">
        <v>15</v>
      </c>
      <c r="F753" s="37">
        <v>0</v>
      </c>
      <c r="G753" s="38">
        <v>0.02</v>
      </c>
      <c r="H753" s="34">
        <v>0.912940665618172</v>
      </c>
      <c r="I753" s="35">
        <v>0.83290313142043026</v>
      </c>
      <c r="J753" s="35">
        <v>3.6555392104259443</v>
      </c>
      <c r="K753" s="35">
        <v>-2.2243137842035345</v>
      </c>
      <c r="L753" s="35">
        <v>-1.4698641727693855</v>
      </c>
      <c r="M753" s="35">
        <v>0.25197950552541071</v>
      </c>
      <c r="N753" s="35">
        <v>0</v>
      </c>
      <c r="O753" s="35">
        <v>0</v>
      </c>
      <c r="P753" s="36">
        <v>12</v>
      </c>
      <c r="Q753" s="37">
        <v>86</v>
      </c>
      <c r="R753" s="36">
        <v>10</v>
      </c>
      <c r="S753" s="39">
        <f t="shared" si="23"/>
        <v>86</v>
      </c>
      <c r="T753" s="34" t="s">
        <v>44</v>
      </c>
      <c r="U753" s="12">
        <f>(alpha+(beta/(1+EXP((((-1)*ceta)+(delta*LN(speed)))+(epsilon*speed)))))</f>
        <v>0.83290323835783509</v>
      </c>
      <c r="V753" s="8">
        <f t="shared" si="24"/>
        <v>86</v>
      </c>
    </row>
    <row r="754" spans="1:28">
      <c r="A754" s="34" t="s">
        <v>19</v>
      </c>
      <c r="B754" s="34" t="s">
        <v>64</v>
      </c>
      <c r="C754" s="5" t="s">
        <v>98</v>
      </c>
      <c r="D754" s="35" t="s">
        <v>89</v>
      </c>
      <c r="E754" s="36" t="s">
        <v>16</v>
      </c>
      <c r="F754" s="37">
        <v>0</v>
      </c>
      <c r="G754" s="38">
        <v>0.02</v>
      </c>
      <c r="H754" s="34">
        <v>0.91886358944536983</v>
      </c>
      <c r="I754" s="35">
        <v>0.1959652022225199</v>
      </c>
      <c r="J754" s="35">
        <v>0.42588436725879508</v>
      </c>
      <c r="K754" s="35">
        <v>23.105624240064735</v>
      </c>
      <c r="L754" s="35">
        <v>-1.1359386282909125</v>
      </c>
      <c r="M754" s="35">
        <v>0</v>
      </c>
      <c r="N754" s="35">
        <v>0</v>
      </c>
      <c r="O754" s="35">
        <v>0</v>
      </c>
      <c r="P754" s="36">
        <v>12</v>
      </c>
      <c r="Q754" s="37">
        <v>86</v>
      </c>
      <c r="R754" s="36">
        <v>1</v>
      </c>
      <c r="S754" s="39">
        <f t="shared" si="23"/>
        <v>86</v>
      </c>
      <c r="T754" s="34" t="s">
        <v>30</v>
      </c>
      <c r="U754" s="12">
        <f>((alpha*(speed^beta))+(ceta*(speed^delta)))</f>
        <v>1.4529640000131345</v>
      </c>
      <c r="V754" s="8">
        <f t="shared" si="24"/>
        <v>86</v>
      </c>
    </row>
    <row r="755" spans="1:28">
      <c r="A755" s="34" t="s">
        <v>19</v>
      </c>
      <c r="B755" s="34" t="s">
        <v>64</v>
      </c>
      <c r="C755" s="5" t="s">
        <v>99</v>
      </c>
      <c r="D755" s="35" t="s">
        <v>89</v>
      </c>
      <c r="E755" s="36" t="s">
        <v>16</v>
      </c>
      <c r="F755" s="37">
        <v>0</v>
      </c>
      <c r="G755" s="38">
        <v>0.02</v>
      </c>
      <c r="H755" s="34">
        <v>0.99723218708664485</v>
      </c>
      <c r="I755" s="35">
        <v>0.5801750920987685</v>
      </c>
      <c r="J755" s="35">
        <v>10.745237837951368</v>
      </c>
      <c r="K755" s="35">
        <v>0.99999740514853241</v>
      </c>
      <c r="L755" s="35">
        <v>0.10973014902052011</v>
      </c>
      <c r="M755" s="35">
        <v>8.1562209547475492E-2</v>
      </c>
      <c r="N755" s="35">
        <v>0</v>
      </c>
      <c r="O755" s="35">
        <v>0</v>
      </c>
      <c r="P755" s="36">
        <v>12</v>
      </c>
      <c r="Q755" s="37">
        <v>86</v>
      </c>
      <c r="R755" s="36">
        <v>10</v>
      </c>
      <c r="S755" s="39">
        <f t="shared" si="23"/>
        <v>86</v>
      </c>
      <c r="T755" s="34" t="s">
        <v>44</v>
      </c>
      <c r="U755" s="12">
        <f>(alpha+(beta/(1+EXP((((-1)*ceta)+(delta*LN(speed)))+(epsilon*speed)))))</f>
        <v>0.59625533733218616</v>
      </c>
      <c r="V755" s="8">
        <f t="shared" si="24"/>
        <v>86</v>
      </c>
    </row>
    <row r="756" spans="1:28">
      <c r="A756" s="34" t="s">
        <v>19</v>
      </c>
      <c r="B756" s="34" t="s">
        <v>64</v>
      </c>
      <c r="C756" s="5" t="s">
        <v>98</v>
      </c>
      <c r="D756" s="35" t="s">
        <v>89</v>
      </c>
      <c r="E756" s="36" t="s">
        <v>14</v>
      </c>
      <c r="F756" s="37">
        <v>0</v>
      </c>
      <c r="G756" s="38">
        <v>0.02</v>
      </c>
      <c r="H756" s="34">
        <v>0.97104943090644869</v>
      </c>
      <c r="I756" s="35">
        <v>11.972922214506163</v>
      </c>
      <c r="J756" s="35">
        <v>1.0306895995832299</v>
      </c>
      <c r="K756" s="35">
        <v>-8.2461013230419392E-3</v>
      </c>
      <c r="L756" s="35">
        <v>0</v>
      </c>
      <c r="M756" s="35">
        <v>0</v>
      </c>
      <c r="N756" s="35">
        <v>0</v>
      </c>
      <c r="O756" s="35">
        <v>0</v>
      </c>
      <c r="P756" s="36">
        <v>12</v>
      </c>
      <c r="Q756" s="37">
        <v>86</v>
      </c>
      <c r="R756" s="36">
        <v>5</v>
      </c>
      <c r="S756" s="39">
        <f t="shared" si="23"/>
        <v>86</v>
      </c>
      <c r="T756" s="34" t="s">
        <v>36</v>
      </c>
      <c r="U756" s="12">
        <f>(1/(((ceta*(speed^2))+(beta*speed))+alpha))</f>
        <v>2.5237190222207266E-2</v>
      </c>
      <c r="V756" s="8">
        <f t="shared" si="24"/>
        <v>86</v>
      </c>
      <c r="AB756" s="41"/>
    </row>
    <row r="757" spans="1:28">
      <c r="A757" s="34" t="s">
        <v>19</v>
      </c>
      <c r="B757" s="34" t="s">
        <v>64</v>
      </c>
      <c r="C757" s="5" t="s">
        <v>99</v>
      </c>
      <c r="D757" s="35" t="s">
        <v>89</v>
      </c>
      <c r="E757" s="36" t="s">
        <v>14</v>
      </c>
      <c r="F757" s="37">
        <v>0</v>
      </c>
      <c r="G757" s="38">
        <v>0.02</v>
      </c>
      <c r="H757" s="34">
        <v>0.98093013569097032</v>
      </c>
      <c r="I757" s="35">
        <v>25.991119626799083</v>
      </c>
      <c r="J757" s="35">
        <v>2.1148113494362448</v>
      </c>
      <c r="K757" s="35">
        <v>-1.3551350047534107E-2</v>
      </c>
      <c r="L757" s="35">
        <v>0</v>
      </c>
      <c r="M757" s="35">
        <v>0</v>
      </c>
      <c r="N757" s="35">
        <v>0</v>
      </c>
      <c r="O757" s="35">
        <v>0</v>
      </c>
      <c r="P757" s="36">
        <v>12</v>
      </c>
      <c r="Q757" s="37">
        <v>86</v>
      </c>
      <c r="R757" s="36">
        <v>5</v>
      </c>
      <c r="S757" s="39">
        <f t="shared" si="23"/>
        <v>86</v>
      </c>
      <c r="T757" s="34" t="s">
        <v>36</v>
      </c>
      <c r="U757" s="12">
        <f>(1/(((ceta*(speed^2))+(beta*speed))+alpha))</f>
        <v>9.290303433837719E-3</v>
      </c>
      <c r="V757" s="8">
        <f t="shared" si="24"/>
        <v>86</v>
      </c>
      <c r="AB757" s="41"/>
    </row>
    <row r="758" spans="1:28">
      <c r="A758" s="34" t="s">
        <v>19</v>
      </c>
      <c r="B758" s="34" t="s">
        <v>64</v>
      </c>
      <c r="C758" s="5" t="s">
        <v>98</v>
      </c>
      <c r="D758" s="35" t="s">
        <v>89</v>
      </c>
      <c r="E758" s="36" t="s">
        <v>18</v>
      </c>
      <c r="F758" s="37">
        <v>0</v>
      </c>
      <c r="G758" s="38">
        <v>0.02</v>
      </c>
      <c r="H758" s="34">
        <v>0.95038141879507199</v>
      </c>
      <c r="I758" s="35">
        <v>2.1607054043669572E-3</v>
      </c>
      <c r="J758" s="35">
        <v>0.39048323181007821</v>
      </c>
      <c r="K758" s="35">
        <v>0.10916133718489567</v>
      </c>
      <c r="L758" s="35">
        <v>-0.6840301593453465</v>
      </c>
      <c r="M758" s="35">
        <v>0</v>
      </c>
      <c r="N758" s="35">
        <v>0</v>
      </c>
      <c r="O758" s="35">
        <v>0</v>
      </c>
      <c r="P758" s="36">
        <v>12</v>
      </c>
      <c r="Q758" s="37">
        <v>86</v>
      </c>
      <c r="R758" s="36">
        <v>1</v>
      </c>
      <c r="S758" s="39">
        <f t="shared" si="23"/>
        <v>86</v>
      </c>
      <c r="T758" s="34" t="s">
        <v>30</v>
      </c>
      <c r="U758" s="12">
        <f>((alpha*(speed^beta))+(ceta*(speed^delta)))</f>
        <v>1.7488029876434785E-2</v>
      </c>
      <c r="V758" s="8">
        <f t="shared" si="24"/>
        <v>86</v>
      </c>
      <c r="AB758" s="41"/>
    </row>
    <row r="759" spans="1:28">
      <c r="A759" s="34" t="s">
        <v>19</v>
      </c>
      <c r="B759" s="34" t="s">
        <v>64</v>
      </c>
      <c r="C759" s="5" t="s">
        <v>99</v>
      </c>
      <c r="D759" s="35" t="s">
        <v>89</v>
      </c>
      <c r="E759" s="36" t="s">
        <v>18</v>
      </c>
      <c r="F759" s="37">
        <v>0</v>
      </c>
      <c r="G759" s="38">
        <v>0.02</v>
      </c>
      <c r="H759" s="34">
        <v>0.96344842732162994</v>
      </c>
      <c r="I759" s="35">
        <v>-1.6747537352743867E-7</v>
      </c>
      <c r="J759" s="35">
        <v>2.9212037180439382E-5</v>
      </c>
      <c r="K759" s="35">
        <v>-1.7747528375105523E-3</v>
      </c>
      <c r="L759" s="35">
        <v>4.976661119352032E-2</v>
      </c>
      <c r="M759" s="35">
        <v>0</v>
      </c>
      <c r="N759" s="35">
        <v>0</v>
      </c>
      <c r="O759" s="35">
        <v>0</v>
      </c>
      <c r="P759" s="36">
        <v>12</v>
      </c>
      <c r="Q759" s="37">
        <v>86</v>
      </c>
      <c r="R759" s="36">
        <v>14</v>
      </c>
      <c r="S759" s="39">
        <f t="shared" si="23"/>
        <v>86</v>
      </c>
      <c r="T759" s="34" t="s">
        <v>51</v>
      </c>
      <c r="U759" s="12">
        <f>(((alpha*(speed^3))+(beta*(speed^2))+(ceta*speed))+delta)</f>
        <v>6.6663779697739636E-3</v>
      </c>
      <c r="V759" s="8">
        <f t="shared" si="24"/>
        <v>86</v>
      </c>
      <c r="AB759" s="41"/>
    </row>
    <row r="760" spans="1:28">
      <c r="A760" s="34" t="s">
        <v>19</v>
      </c>
      <c r="B760" s="34" t="s">
        <v>64</v>
      </c>
      <c r="C760" s="5" t="s">
        <v>98</v>
      </c>
      <c r="D760" s="35" t="s">
        <v>89</v>
      </c>
      <c r="E760" s="36" t="s">
        <v>17</v>
      </c>
      <c r="F760" s="37">
        <v>0</v>
      </c>
      <c r="G760" s="38">
        <v>0.02</v>
      </c>
      <c r="H760" s="34">
        <v>0.92190397945766378</v>
      </c>
      <c r="I760" s="35">
        <v>-1.9013635967211448E-4</v>
      </c>
      <c r="J760" s="35">
        <v>5.2849808312328862E-2</v>
      </c>
      <c r="K760" s="35">
        <v>-3.6656558431507316</v>
      </c>
      <c r="L760" s="35">
        <v>199.14030490546719</v>
      </c>
      <c r="M760" s="35">
        <v>0</v>
      </c>
      <c r="N760" s="35">
        <v>0</v>
      </c>
      <c r="O760" s="35">
        <v>0</v>
      </c>
      <c r="P760" s="36">
        <v>12</v>
      </c>
      <c r="Q760" s="37">
        <v>86</v>
      </c>
      <c r="R760" s="36">
        <v>14</v>
      </c>
      <c r="S760" s="39">
        <f t="shared" si="23"/>
        <v>86</v>
      </c>
      <c r="T760" s="34" t="s">
        <v>51</v>
      </c>
      <c r="U760" s="12">
        <f>(((alpha*(speed^3))+(beta*(speed^2))+(ceta*speed))+delta)</f>
        <v>153.8337122848821</v>
      </c>
      <c r="V760" s="8">
        <f t="shared" si="24"/>
        <v>86</v>
      </c>
    </row>
    <row r="761" spans="1:28">
      <c r="A761" s="34" t="s">
        <v>19</v>
      </c>
      <c r="B761" s="34" t="s">
        <v>64</v>
      </c>
      <c r="C761" s="5" t="s">
        <v>99</v>
      </c>
      <c r="D761" s="35" t="s">
        <v>89</v>
      </c>
      <c r="E761" s="36" t="s">
        <v>17</v>
      </c>
      <c r="F761" s="37">
        <v>0</v>
      </c>
      <c r="G761" s="38">
        <v>0.02</v>
      </c>
      <c r="H761" s="34">
        <v>0.92830099346000738</v>
      </c>
      <c r="I761" s="35">
        <v>-2.0779206663409542E-4</v>
      </c>
      <c r="J761" s="35">
        <v>5.5203583191996981E-2</v>
      </c>
      <c r="K761" s="35">
        <v>-3.7893063869681511</v>
      </c>
      <c r="L761" s="35">
        <v>195.69230433673164</v>
      </c>
      <c r="M761" s="35">
        <v>0</v>
      </c>
      <c r="N761" s="35">
        <v>0</v>
      </c>
      <c r="O761" s="35">
        <v>0</v>
      </c>
      <c r="P761" s="36">
        <v>12</v>
      </c>
      <c r="Q761" s="37">
        <v>86</v>
      </c>
      <c r="R761" s="36">
        <v>14</v>
      </c>
      <c r="S761" s="39">
        <f t="shared" si="23"/>
        <v>86</v>
      </c>
      <c r="T761" s="34" t="s">
        <v>51</v>
      </c>
      <c r="U761" s="12">
        <f>(((alpha*(speed^3))+(beta*(speed^2))+(ceta*speed))+delta)</f>
        <v>145.93026561046406</v>
      </c>
      <c r="V761" s="8">
        <f t="shared" si="24"/>
        <v>86</v>
      </c>
    </row>
    <row r="762" spans="1:28">
      <c r="A762" s="34" t="s">
        <v>19</v>
      </c>
      <c r="B762" s="34" t="s">
        <v>64</v>
      </c>
      <c r="C762" s="5" t="s">
        <v>98</v>
      </c>
      <c r="D762" s="35" t="s">
        <v>89</v>
      </c>
      <c r="E762" s="36" t="s">
        <v>15</v>
      </c>
      <c r="F762" s="37">
        <v>50</v>
      </c>
      <c r="G762" s="38">
        <v>0.02</v>
      </c>
      <c r="H762" s="34">
        <v>0.99590630297549909</v>
      </c>
      <c r="I762" s="35">
        <v>7.4805416976301471</v>
      </c>
      <c r="J762" s="35">
        <v>1.013290411823299</v>
      </c>
      <c r="K762" s="35">
        <v>-0.93588801281503298</v>
      </c>
      <c r="L762" s="35">
        <v>0</v>
      </c>
      <c r="M762" s="35">
        <v>0</v>
      </c>
      <c r="N762" s="35">
        <v>0</v>
      </c>
      <c r="O762" s="35">
        <v>0</v>
      </c>
      <c r="P762" s="36">
        <v>12</v>
      </c>
      <c r="Q762" s="37">
        <v>86</v>
      </c>
      <c r="R762" s="36">
        <v>0</v>
      </c>
      <c r="S762" s="39">
        <f t="shared" si="23"/>
        <v>86</v>
      </c>
      <c r="T762" s="34" t="s">
        <v>29</v>
      </c>
      <c r="U762" s="12">
        <f>((alpha*(beta^speed))*(speed^ceta))</f>
        <v>0.36022793753361615</v>
      </c>
      <c r="V762" s="8">
        <f t="shared" si="24"/>
        <v>86</v>
      </c>
    </row>
    <row r="763" spans="1:28">
      <c r="A763" s="34" t="s">
        <v>19</v>
      </c>
      <c r="B763" s="34" t="s">
        <v>64</v>
      </c>
      <c r="C763" s="5" t="s">
        <v>99</v>
      </c>
      <c r="D763" s="35" t="s">
        <v>89</v>
      </c>
      <c r="E763" s="36" t="s">
        <v>15</v>
      </c>
      <c r="F763" s="37">
        <v>50</v>
      </c>
      <c r="G763" s="38">
        <v>0.02</v>
      </c>
      <c r="H763" s="34">
        <v>0.90572454840395644</v>
      </c>
      <c r="I763" s="35">
        <v>1.4629534133859303</v>
      </c>
      <c r="J763" s="35">
        <v>-0.12409482494840404</v>
      </c>
      <c r="K763" s="35">
        <v>79.163302363132658</v>
      </c>
      <c r="L763" s="35">
        <v>-1.9759790797386088</v>
      </c>
      <c r="M763" s="35">
        <v>0</v>
      </c>
      <c r="N763" s="35">
        <v>0</v>
      </c>
      <c r="O763" s="35">
        <v>0</v>
      </c>
      <c r="P763" s="36">
        <v>12</v>
      </c>
      <c r="Q763" s="37">
        <v>86</v>
      </c>
      <c r="R763" s="36">
        <v>1</v>
      </c>
      <c r="S763" s="39">
        <f t="shared" si="23"/>
        <v>86</v>
      </c>
      <c r="T763" s="34" t="s">
        <v>30</v>
      </c>
      <c r="U763" s="12">
        <f>((alpha*(speed^beta))+(ceta*(speed^delta)))</f>
        <v>0.85363540241337332</v>
      </c>
      <c r="V763" s="8">
        <f t="shared" si="24"/>
        <v>86</v>
      </c>
    </row>
    <row r="764" spans="1:28">
      <c r="A764" s="34" t="s">
        <v>19</v>
      </c>
      <c r="B764" s="34" t="s">
        <v>64</v>
      </c>
      <c r="C764" s="5" t="s">
        <v>98</v>
      </c>
      <c r="D764" s="35" t="s">
        <v>89</v>
      </c>
      <c r="E764" s="36" t="s">
        <v>16</v>
      </c>
      <c r="F764" s="37">
        <v>50</v>
      </c>
      <c r="G764" s="38">
        <v>0.02</v>
      </c>
      <c r="H764" s="34">
        <v>0.90414774727487579</v>
      </c>
      <c r="I764" s="35">
        <v>0.45858384898501975</v>
      </c>
      <c r="J764" s="35">
        <v>0.26604455415773637</v>
      </c>
      <c r="K764" s="35">
        <v>27.882589904538179</v>
      </c>
      <c r="L764" s="35">
        <v>-1.232799716581253</v>
      </c>
      <c r="M764" s="35">
        <v>0</v>
      </c>
      <c r="N764" s="35">
        <v>0</v>
      </c>
      <c r="O764" s="35">
        <v>0</v>
      </c>
      <c r="P764" s="36">
        <v>12</v>
      </c>
      <c r="Q764" s="37">
        <v>86</v>
      </c>
      <c r="R764" s="36">
        <v>1</v>
      </c>
      <c r="S764" s="39">
        <f t="shared" si="23"/>
        <v>86</v>
      </c>
      <c r="T764" s="34" t="s">
        <v>30</v>
      </c>
      <c r="U764" s="12">
        <f>((alpha*(speed^beta))+(ceta*(speed^delta)))</f>
        <v>1.6149097893913884</v>
      </c>
      <c r="V764" s="8">
        <f t="shared" si="24"/>
        <v>86</v>
      </c>
    </row>
    <row r="765" spans="1:28">
      <c r="A765" s="34" t="s">
        <v>19</v>
      </c>
      <c r="B765" s="34" t="s">
        <v>64</v>
      </c>
      <c r="C765" s="5" t="s">
        <v>99</v>
      </c>
      <c r="D765" s="35" t="s">
        <v>89</v>
      </c>
      <c r="E765" s="36" t="s">
        <v>16</v>
      </c>
      <c r="F765" s="37">
        <v>50</v>
      </c>
      <c r="G765" s="38">
        <v>0.02</v>
      </c>
      <c r="H765" s="34">
        <v>0.99743061022713164</v>
      </c>
      <c r="I765" s="35">
        <v>0.67281687301361126</v>
      </c>
      <c r="J765" s="35">
        <v>7.3601173456036495</v>
      </c>
      <c r="K765" s="35">
        <v>4.9292522511400554</v>
      </c>
      <c r="L765" s="35">
        <v>1.3999017977625263</v>
      </c>
      <c r="M765" s="35">
        <v>6.4061400586402112E-2</v>
      </c>
      <c r="N765" s="35">
        <v>0</v>
      </c>
      <c r="O765" s="35">
        <v>0</v>
      </c>
      <c r="P765" s="36">
        <v>12</v>
      </c>
      <c r="Q765" s="37">
        <v>86</v>
      </c>
      <c r="R765" s="36">
        <v>10</v>
      </c>
      <c r="S765" s="39">
        <f t="shared" si="23"/>
        <v>86</v>
      </c>
      <c r="T765" s="34" t="s">
        <v>44</v>
      </c>
      <c r="U765" s="12">
        <f>(alpha+(beta/(1+EXP((((-1)*ceta)+(delta*LN(speed)))+(epsilon*speed)))))</f>
        <v>0.68087803987656492</v>
      </c>
      <c r="V765" s="8">
        <f t="shared" si="24"/>
        <v>86</v>
      </c>
    </row>
    <row r="766" spans="1:28">
      <c r="A766" s="34" t="s">
        <v>19</v>
      </c>
      <c r="B766" s="34" t="s">
        <v>64</v>
      </c>
      <c r="C766" s="5" t="s">
        <v>98</v>
      </c>
      <c r="D766" s="35" t="s">
        <v>89</v>
      </c>
      <c r="E766" s="36" t="s">
        <v>14</v>
      </c>
      <c r="F766" s="37">
        <v>50</v>
      </c>
      <c r="G766" s="38">
        <v>0.02</v>
      </c>
      <c r="H766" s="34">
        <v>0.97096306256635134</v>
      </c>
      <c r="I766" s="35">
        <v>8.9559439217352471E-5</v>
      </c>
      <c r="J766" s="35">
        <v>1.0868474990873762</v>
      </c>
      <c r="K766" s="35">
        <v>0.16965904918165858</v>
      </c>
      <c r="L766" s="35">
        <v>-0.54308268148329242</v>
      </c>
      <c r="M766" s="35">
        <v>0</v>
      </c>
      <c r="N766" s="35">
        <v>0</v>
      </c>
      <c r="O766" s="35">
        <v>0</v>
      </c>
      <c r="P766" s="36">
        <v>12</v>
      </c>
      <c r="Q766" s="37">
        <v>86</v>
      </c>
      <c r="R766" s="36">
        <v>1</v>
      </c>
      <c r="S766" s="39">
        <f t="shared" si="23"/>
        <v>86</v>
      </c>
      <c r="T766" s="34" t="s">
        <v>30</v>
      </c>
      <c r="U766" s="12">
        <f>((alpha*(speed^beta))+(ceta*(speed^delta)))</f>
        <v>2.644034123877096E-2</v>
      </c>
      <c r="V766" s="8">
        <f t="shared" si="24"/>
        <v>86</v>
      </c>
    </row>
    <row r="767" spans="1:28">
      <c r="A767" s="34" t="s">
        <v>19</v>
      </c>
      <c r="B767" s="34" t="s">
        <v>64</v>
      </c>
      <c r="C767" s="5" t="s">
        <v>99</v>
      </c>
      <c r="D767" s="35" t="s">
        <v>89</v>
      </c>
      <c r="E767" s="36" t="s">
        <v>14</v>
      </c>
      <c r="F767" s="37">
        <v>50</v>
      </c>
      <c r="G767" s="38">
        <v>0.02</v>
      </c>
      <c r="H767" s="34">
        <v>0.96282522337159582</v>
      </c>
      <c r="I767" s="35">
        <v>-2.7010404523470863E-8</v>
      </c>
      <c r="J767" s="35">
        <v>8.1286194465834075E-6</v>
      </c>
      <c r="K767" s="35">
        <v>-6.7075036107767689E-4</v>
      </c>
      <c r="L767" s="35">
        <v>2.7650886434177561E-2</v>
      </c>
      <c r="M767" s="35">
        <v>0</v>
      </c>
      <c r="N767" s="35">
        <v>0</v>
      </c>
      <c r="O767" s="35">
        <v>0</v>
      </c>
      <c r="P767" s="36">
        <v>12</v>
      </c>
      <c r="Q767" s="37">
        <v>86</v>
      </c>
      <c r="R767" s="36">
        <v>14</v>
      </c>
      <c r="S767" s="39">
        <f t="shared" si="23"/>
        <v>86</v>
      </c>
      <c r="T767" s="34" t="s">
        <v>51</v>
      </c>
      <c r="U767" s="12">
        <f>(((alpha*(speed^3))+(beta*(speed^2))+(ceta*speed))+delta)</f>
        <v>1.2905494948847449E-2</v>
      </c>
      <c r="V767" s="8">
        <f t="shared" si="24"/>
        <v>86</v>
      </c>
      <c r="AB767" s="41"/>
    </row>
    <row r="768" spans="1:28">
      <c r="A768" s="34" t="s">
        <v>19</v>
      </c>
      <c r="B768" s="34" t="s">
        <v>64</v>
      </c>
      <c r="C768" s="5" t="s">
        <v>98</v>
      </c>
      <c r="D768" s="35" t="s">
        <v>89</v>
      </c>
      <c r="E768" s="36" t="s">
        <v>18</v>
      </c>
      <c r="F768" s="37">
        <v>50</v>
      </c>
      <c r="G768" s="38">
        <v>0.02</v>
      </c>
      <c r="H768" s="34">
        <v>0.97015791401068663</v>
      </c>
      <c r="I768" s="35">
        <v>-1.0668174206825235E-7</v>
      </c>
      <c r="J768" s="35">
        <v>1.7720517729156973E-5</v>
      </c>
      <c r="K768" s="35">
        <v>-9.9065735507789269E-4</v>
      </c>
      <c r="L768" s="35">
        <v>3.8086501889914137E-2</v>
      </c>
      <c r="M768" s="35">
        <v>0</v>
      </c>
      <c r="N768" s="35">
        <v>0</v>
      </c>
      <c r="O768" s="35">
        <v>0</v>
      </c>
      <c r="P768" s="36">
        <v>12</v>
      </c>
      <c r="Q768" s="37">
        <v>86</v>
      </c>
      <c r="R768" s="36">
        <v>14</v>
      </c>
      <c r="S768" s="39">
        <f t="shared" si="23"/>
        <v>86</v>
      </c>
      <c r="T768" s="34" t="s">
        <v>51</v>
      </c>
      <c r="U768" s="12">
        <f>(((alpha*(speed^3))+(beta*(speed^2))+(ceta*speed))+delta)</f>
        <v>1.6095356345096026E-2</v>
      </c>
      <c r="V768" s="8">
        <f t="shared" si="24"/>
        <v>86</v>
      </c>
      <c r="AB768" s="41"/>
    </row>
    <row r="769" spans="1:28">
      <c r="A769" s="34" t="s">
        <v>19</v>
      </c>
      <c r="B769" s="34" t="s">
        <v>64</v>
      </c>
      <c r="C769" s="5" t="s">
        <v>99</v>
      </c>
      <c r="D769" s="35" t="s">
        <v>89</v>
      </c>
      <c r="E769" s="36" t="s">
        <v>18</v>
      </c>
      <c r="F769" s="37">
        <v>50</v>
      </c>
      <c r="G769" s="38">
        <v>0.02</v>
      </c>
      <c r="H769" s="34">
        <v>0.9566738850524773</v>
      </c>
      <c r="I769" s="35">
        <v>-1.8245620220590298E-7</v>
      </c>
      <c r="J769" s="35">
        <v>3.2278436693404445E-5</v>
      </c>
      <c r="K769" s="35">
        <v>-1.9674569777965137E-3</v>
      </c>
      <c r="L769" s="35">
        <v>5.5561076481779229E-2</v>
      </c>
      <c r="M769" s="35">
        <v>0</v>
      </c>
      <c r="N769" s="35">
        <v>0</v>
      </c>
      <c r="O769" s="35">
        <v>0</v>
      </c>
      <c r="P769" s="36">
        <v>12</v>
      </c>
      <c r="Q769" s="37">
        <v>86</v>
      </c>
      <c r="R769" s="36">
        <v>14</v>
      </c>
      <c r="S769" s="39">
        <f t="shared" si="23"/>
        <v>86</v>
      </c>
      <c r="T769" s="34" t="s">
        <v>51</v>
      </c>
      <c r="U769" s="12">
        <f>(((alpha*(speed^3))+(beta*(speed^2))+(ceta*speed))+delta)</f>
        <v>9.0387320254204928E-3</v>
      </c>
      <c r="V769" s="8">
        <f t="shared" si="24"/>
        <v>86</v>
      </c>
      <c r="AB769" s="41"/>
    </row>
    <row r="770" spans="1:28">
      <c r="A770" s="34" t="s">
        <v>19</v>
      </c>
      <c r="B770" s="34" t="s">
        <v>64</v>
      </c>
      <c r="C770" s="5" t="s">
        <v>98</v>
      </c>
      <c r="D770" s="35" t="s">
        <v>89</v>
      </c>
      <c r="E770" s="36" t="s">
        <v>17</v>
      </c>
      <c r="F770" s="37">
        <v>50</v>
      </c>
      <c r="G770" s="38">
        <v>0.02</v>
      </c>
      <c r="H770" s="34">
        <v>0.91144019757840244</v>
      </c>
      <c r="I770" s="35">
        <v>-2.0339394231726763E-4</v>
      </c>
      <c r="J770" s="35">
        <v>5.5493650757099028E-2</v>
      </c>
      <c r="K770" s="35">
        <v>-3.8372650212729345</v>
      </c>
      <c r="L770" s="35">
        <v>224.0563122682594</v>
      </c>
      <c r="M770" s="35">
        <v>0</v>
      </c>
      <c r="N770" s="35">
        <v>0</v>
      </c>
      <c r="O770" s="35">
        <v>0</v>
      </c>
      <c r="P770" s="36">
        <v>12</v>
      </c>
      <c r="Q770" s="37">
        <v>86</v>
      </c>
      <c r="R770" s="36">
        <v>14</v>
      </c>
      <c r="S770" s="39">
        <f t="shared" ref="S770:S833" si="25">V770</f>
        <v>86</v>
      </c>
      <c r="T770" s="34" t="s">
        <v>51</v>
      </c>
      <c r="U770" s="12">
        <f>(((alpha*(speed^3))+(beta*(speed^2))+(ceta*speed))+delta)</f>
        <v>175.1126240637395</v>
      </c>
      <c r="V770" s="8">
        <f t="shared" ref="V770:V833" si="26">IF($V$1&lt;P770,P770,IF($V$1&gt;Q770,Q770,$V$1))</f>
        <v>86</v>
      </c>
    </row>
    <row r="771" spans="1:28">
      <c r="A771" s="34" t="s">
        <v>19</v>
      </c>
      <c r="B771" s="34" t="s">
        <v>64</v>
      </c>
      <c r="C771" s="5" t="s">
        <v>99</v>
      </c>
      <c r="D771" s="35" t="s">
        <v>89</v>
      </c>
      <c r="E771" s="36" t="s">
        <v>17</v>
      </c>
      <c r="F771" s="37">
        <v>50</v>
      </c>
      <c r="G771" s="38">
        <v>0.02</v>
      </c>
      <c r="H771" s="34">
        <v>0.91323302356561642</v>
      </c>
      <c r="I771" s="35">
        <v>-1.8905252763103461E-4</v>
      </c>
      <c r="J771" s="35">
        <v>5.4163226892449408E-2</v>
      </c>
      <c r="K771" s="35">
        <v>-3.8136696495142197</v>
      </c>
      <c r="L771" s="35">
        <v>217.76496009075146</v>
      </c>
      <c r="M771" s="35">
        <v>0</v>
      </c>
      <c r="N771" s="35">
        <v>0</v>
      </c>
      <c r="O771" s="35">
        <v>0</v>
      </c>
      <c r="P771" s="36">
        <v>12</v>
      </c>
      <c r="Q771" s="37">
        <v>86</v>
      </c>
      <c r="R771" s="36">
        <v>14</v>
      </c>
      <c r="S771" s="39">
        <f t="shared" si="25"/>
        <v>86</v>
      </c>
      <c r="T771" s="34" t="s">
        <v>51</v>
      </c>
      <c r="U771" s="12">
        <f>(((alpha*(speed^3))+(beta*(speed^2))+(ceta*speed))+delta)</f>
        <v>170.13260181419901</v>
      </c>
      <c r="V771" s="8">
        <f t="shared" si="26"/>
        <v>86</v>
      </c>
    </row>
    <row r="772" spans="1:28">
      <c r="A772" s="34" t="s">
        <v>19</v>
      </c>
      <c r="B772" s="34" t="s">
        <v>64</v>
      </c>
      <c r="C772" s="5" t="s">
        <v>98</v>
      </c>
      <c r="D772" s="35" t="s">
        <v>89</v>
      </c>
      <c r="E772" s="36" t="s">
        <v>15</v>
      </c>
      <c r="F772" s="37">
        <v>100</v>
      </c>
      <c r="G772" s="38">
        <v>0.02</v>
      </c>
      <c r="H772" s="34">
        <v>0.98500334953833757</v>
      </c>
      <c r="I772" s="35">
        <v>6.1469326895875813</v>
      </c>
      <c r="J772" s="35">
        <v>1.0092902826404728</v>
      </c>
      <c r="K772" s="35">
        <v>-0.81896543731111571</v>
      </c>
      <c r="L772" s="35">
        <v>0</v>
      </c>
      <c r="M772" s="35">
        <v>0</v>
      </c>
      <c r="N772" s="35">
        <v>0</v>
      </c>
      <c r="O772" s="35">
        <v>0</v>
      </c>
      <c r="P772" s="36">
        <v>12</v>
      </c>
      <c r="Q772" s="37">
        <v>86</v>
      </c>
      <c r="R772" s="36">
        <v>0</v>
      </c>
      <c r="S772" s="39">
        <f t="shared" si="25"/>
        <v>86</v>
      </c>
      <c r="T772" s="34" t="s">
        <v>29</v>
      </c>
      <c r="U772" s="12">
        <f>((alpha*(beta^speed))*(speed^ceta))</f>
        <v>0.35461327778003188</v>
      </c>
      <c r="V772" s="8">
        <f t="shared" si="26"/>
        <v>86</v>
      </c>
    </row>
    <row r="773" spans="1:28">
      <c r="A773" s="34" t="s">
        <v>19</v>
      </c>
      <c r="B773" s="34" t="s">
        <v>64</v>
      </c>
      <c r="C773" s="5" t="s">
        <v>99</v>
      </c>
      <c r="D773" s="35" t="s">
        <v>89</v>
      </c>
      <c r="E773" s="36" t="s">
        <v>15</v>
      </c>
      <c r="F773" s="37">
        <v>100</v>
      </c>
      <c r="G773" s="38">
        <v>0.02</v>
      </c>
      <c r="H773" s="34">
        <v>0.96418973679956543</v>
      </c>
      <c r="I773" s="35">
        <v>-1.077907530766166E-5</v>
      </c>
      <c r="J773" s="35">
        <v>1.7358816793510941E-3</v>
      </c>
      <c r="K773" s="35">
        <v>-9.5380762329393159E-2</v>
      </c>
      <c r="L773" s="35">
        <v>2.7730198598491107</v>
      </c>
      <c r="M773" s="35">
        <v>0</v>
      </c>
      <c r="N773" s="35">
        <v>0</v>
      </c>
      <c r="O773" s="35">
        <v>0</v>
      </c>
      <c r="P773" s="36">
        <v>12</v>
      </c>
      <c r="Q773" s="37">
        <v>86</v>
      </c>
      <c r="R773" s="36">
        <v>14</v>
      </c>
      <c r="S773" s="39">
        <f t="shared" si="25"/>
        <v>86</v>
      </c>
      <c r="T773" s="34" t="s">
        <v>51</v>
      </c>
      <c r="U773" s="12">
        <f>(((alpha*(speed^3))+(beta*(speed^2))+(ceta*speed))+delta)</f>
        <v>0.55275967611194776</v>
      </c>
      <c r="V773" s="8">
        <f t="shared" si="26"/>
        <v>86</v>
      </c>
    </row>
    <row r="774" spans="1:28">
      <c r="A774" s="34" t="s">
        <v>19</v>
      </c>
      <c r="B774" s="34" t="s">
        <v>64</v>
      </c>
      <c r="C774" s="5" t="s">
        <v>98</v>
      </c>
      <c r="D774" s="35" t="s">
        <v>89</v>
      </c>
      <c r="E774" s="36" t="s">
        <v>16</v>
      </c>
      <c r="F774" s="37">
        <v>100</v>
      </c>
      <c r="G774" s="38">
        <v>0.02</v>
      </c>
      <c r="H774" s="34">
        <v>0.92174105083074787</v>
      </c>
      <c r="I774" s="35">
        <v>4.4475499533526995E-2</v>
      </c>
      <c r="J774" s="35">
        <v>7.6482056690486839</v>
      </c>
      <c r="K774" s="35">
        <v>8.7254820122340898E-2</v>
      </c>
      <c r="L774" s="35">
        <v>0</v>
      </c>
      <c r="M774" s="35">
        <v>0</v>
      </c>
      <c r="N774" s="35">
        <v>0</v>
      </c>
      <c r="O774" s="35">
        <v>0</v>
      </c>
      <c r="P774" s="36">
        <v>12</v>
      </c>
      <c r="Q774" s="37">
        <v>86</v>
      </c>
      <c r="R774" s="36">
        <v>13</v>
      </c>
      <c r="S774" s="39">
        <f t="shared" si="25"/>
        <v>86</v>
      </c>
      <c r="T774" s="34" t="s">
        <v>50</v>
      </c>
      <c r="U774" s="12">
        <f>EXP((alpha+(beta/speed))+(ceta*LN(speed)))</f>
        <v>1.6855154055358348</v>
      </c>
      <c r="V774" s="8">
        <f t="shared" si="26"/>
        <v>86</v>
      </c>
    </row>
    <row r="775" spans="1:28">
      <c r="A775" s="34" t="s">
        <v>19</v>
      </c>
      <c r="B775" s="34" t="s">
        <v>64</v>
      </c>
      <c r="C775" s="5" t="s">
        <v>99</v>
      </c>
      <c r="D775" s="35" t="s">
        <v>89</v>
      </c>
      <c r="E775" s="36" t="s">
        <v>16</v>
      </c>
      <c r="F775" s="37">
        <v>100</v>
      </c>
      <c r="G775" s="38">
        <v>0.02</v>
      </c>
      <c r="H775" s="34">
        <v>0.99728138646430287</v>
      </c>
      <c r="I775" s="35">
        <v>0.74947524855267267</v>
      </c>
      <c r="J775" s="35">
        <v>21.973017695883854</v>
      </c>
      <c r="K775" s="35">
        <v>1.0850124079739727</v>
      </c>
      <c r="L775" s="35">
        <v>0.51719055375020895</v>
      </c>
      <c r="M775" s="35">
        <v>8.6295360310606931E-2</v>
      </c>
      <c r="N775" s="35">
        <v>0</v>
      </c>
      <c r="O775" s="35">
        <v>0</v>
      </c>
      <c r="P775" s="36">
        <v>12</v>
      </c>
      <c r="Q775" s="37">
        <v>86</v>
      </c>
      <c r="R775" s="36">
        <v>10</v>
      </c>
      <c r="S775" s="39">
        <f t="shared" si="25"/>
        <v>86</v>
      </c>
      <c r="T775" s="34" t="s">
        <v>44</v>
      </c>
      <c r="U775" s="12">
        <f>(alpha+(beta/(1+EXP((((-1)*ceta)+(delta*LN(speed)))+(epsilon*speed)))))</f>
        <v>0.75336077600263807</v>
      </c>
      <c r="V775" s="8">
        <f t="shared" si="26"/>
        <v>86</v>
      </c>
    </row>
    <row r="776" spans="1:28">
      <c r="A776" s="34" t="s">
        <v>19</v>
      </c>
      <c r="B776" s="34" t="s">
        <v>64</v>
      </c>
      <c r="C776" s="5" t="s">
        <v>98</v>
      </c>
      <c r="D776" s="35" t="s">
        <v>89</v>
      </c>
      <c r="E776" s="36" t="s">
        <v>14</v>
      </c>
      <c r="F776" s="37">
        <v>100</v>
      </c>
      <c r="G776" s="38">
        <v>0.02</v>
      </c>
      <c r="H776" s="34">
        <v>0.97254387381354634</v>
      </c>
      <c r="I776" s="35">
        <v>0.1488949126063327</v>
      </c>
      <c r="J776" s="35">
        <v>1.0043558761517286</v>
      </c>
      <c r="K776" s="35">
        <v>-0.47651669577128397</v>
      </c>
      <c r="L776" s="35">
        <v>0</v>
      </c>
      <c r="M776" s="35">
        <v>0</v>
      </c>
      <c r="N776" s="35">
        <v>0</v>
      </c>
      <c r="O776" s="35">
        <v>0</v>
      </c>
      <c r="P776" s="36">
        <v>12</v>
      </c>
      <c r="Q776" s="37">
        <v>86</v>
      </c>
      <c r="R776" s="36">
        <v>0</v>
      </c>
      <c r="S776" s="39">
        <f t="shared" si="25"/>
        <v>86</v>
      </c>
      <c r="T776" s="34" t="s">
        <v>29</v>
      </c>
      <c r="U776" s="12">
        <f>((alpha*(beta^speed))*(speed^ceta))</f>
        <v>2.5905667326379753E-2</v>
      </c>
      <c r="V776" s="8">
        <f t="shared" si="26"/>
        <v>86</v>
      </c>
      <c r="AB776" s="41"/>
    </row>
    <row r="777" spans="1:28">
      <c r="A777" s="34" t="s">
        <v>19</v>
      </c>
      <c r="B777" s="34" t="s">
        <v>64</v>
      </c>
      <c r="C777" s="5" t="s">
        <v>99</v>
      </c>
      <c r="D777" s="35" t="s">
        <v>89</v>
      </c>
      <c r="E777" s="36" t="s">
        <v>14</v>
      </c>
      <c r="F777" s="37">
        <v>100</v>
      </c>
      <c r="G777" s="38">
        <v>0.02</v>
      </c>
      <c r="H777" s="34">
        <v>0.95629483834645079</v>
      </c>
      <c r="I777" s="35">
        <v>-4.9350350298508268E-8</v>
      </c>
      <c r="J777" s="35">
        <v>1.1524678530295144E-5</v>
      </c>
      <c r="K777" s="35">
        <v>-8.0329933135441932E-4</v>
      </c>
      <c r="L777" s="35">
        <v>2.9930930193305096E-2</v>
      </c>
      <c r="M777" s="35">
        <v>0</v>
      </c>
      <c r="N777" s="35">
        <v>0</v>
      </c>
      <c r="O777" s="35">
        <v>0</v>
      </c>
      <c r="P777" s="36">
        <v>12</v>
      </c>
      <c r="Q777" s="37">
        <v>86</v>
      </c>
      <c r="R777" s="36">
        <v>14</v>
      </c>
      <c r="S777" s="39">
        <f t="shared" si="25"/>
        <v>86</v>
      </c>
      <c r="T777" s="34" t="s">
        <v>51</v>
      </c>
      <c r="U777" s="12">
        <f>(((alpha*(speed^3))+(beta*(speed^2))+(ceta*speed))+delta)</f>
        <v>1.4694123697419945E-2</v>
      </c>
      <c r="V777" s="8">
        <f t="shared" si="26"/>
        <v>86</v>
      </c>
      <c r="AB777" s="41"/>
    </row>
    <row r="778" spans="1:28">
      <c r="A778" s="34" t="s">
        <v>19</v>
      </c>
      <c r="B778" s="34" t="s">
        <v>64</v>
      </c>
      <c r="C778" s="5" t="s">
        <v>98</v>
      </c>
      <c r="D778" s="35" t="s">
        <v>89</v>
      </c>
      <c r="E778" s="36" t="s">
        <v>18</v>
      </c>
      <c r="F778" s="37">
        <v>100</v>
      </c>
      <c r="G778" s="38">
        <v>0.02</v>
      </c>
      <c r="H778" s="34">
        <v>0.97421128761142295</v>
      </c>
      <c r="I778" s="35">
        <v>-8.5178568047421106E-8</v>
      </c>
      <c r="J778" s="35">
        <v>1.4622280193120237E-5</v>
      </c>
      <c r="K778" s="35">
        <v>-9.3520146096122956E-4</v>
      </c>
      <c r="L778" s="35">
        <v>4.1491959514904017E-2</v>
      </c>
      <c r="M778" s="35">
        <v>0</v>
      </c>
      <c r="N778" s="35">
        <v>0</v>
      </c>
      <c r="O778" s="35">
        <v>0</v>
      </c>
      <c r="P778" s="36">
        <v>12</v>
      </c>
      <c r="Q778" s="37">
        <v>86</v>
      </c>
      <c r="R778" s="36">
        <v>14</v>
      </c>
      <c r="S778" s="39">
        <f t="shared" si="25"/>
        <v>86</v>
      </c>
      <c r="T778" s="34" t="s">
        <v>51</v>
      </c>
      <c r="U778" s="12">
        <f>(((alpha*(speed^3))+(beta*(speed^2))+(ceta*speed))+delta)</f>
        <v>1.5032678902585063E-2</v>
      </c>
      <c r="V778" s="8">
        <f t="shared" si="26"/>
        <v>86</v>
      </c>
      <c r="AB778" s="41"/>
    </row>
    <row r="779" spans="1:28">
      <c r="A779" s="34" t="s">
        <v>19</v>
      </c>
      <c r="B779" s="34" t="s">
        <v>64</v>
      </c>
      <c r="C779" s="5" t="s">
        <v>99</v>
      </c>
      <c r="D779" s="35" t="s">
        <v>89</v>
      </c>
      <c r="E779" s="36" t="s">
        <v>18</v>
      </c>
      <c r="F779" s="37">
        <v>100</v>
      </c>
      <c r="G779" s="38">
        <v>0.02</v>
      </c>
      <c r="H779" s="34">
        <v>0.96245561365945331</v>
      </c>
      <c r="I779" s="35">
        <v>-1.7230635619211531E-7</v>
      </c>
      <c r="J779" s="35">
        <v>3.1802756137058279E-5</v>
      </c>
      <c r="K779" s="35">
        <v>-2.036764747275759E-3</v>
      </c>
      <c r="L779" s="35">
        <v>6.021039557866345E-2</v>
      </c>
      <c r="M779" s="35">
        <v>0</v>
      </c>
      <c r="N779" s="35">
        <v>0</v>
      </c>
      <c r="O779" s="35">
        <v>0</v>
      </c>
      <c r="P779" s="36">
        <v>12</v>
      </c>
      <c r="Q779" s="37">
        <v>86</v>
      </c>
      <c r="R779" s="36">
        <v>14</v>
      </c>
      <c r="S779" s="39">
        <f t="shared" si="25"/>
        <v>86</v>
      </c>
      <c r="T779" s="34" t="s">
        <v>51</v>
      </c>
      <c r="U779" s="12">
        <f>(((alpha*(speed^3))+(beta*(speed^2))+(ceta*speed))+delta)</f>
        <v>1.0665320008499096E-2</v>
      </c>
      <c r="V779" s="8">
        <f t="shared" si="26"/>
        <v>86</v>
      </c>
      <c r="AB779" s="41"/>
    </row>
    <row r="780" spans="1:28">
      <c r="A780" s="34" t="s">
        <v>19</v>
      </c>
      <c r="B780" s="34" t="s">
        <v>64</v>
      </c>
      <c r="C780" s="5" t="s">
        <v>98</v>
      </c>
      <c r="D780" s="35" t="s">
        <v>89</v>
      </c>
      <c r="E780" s="36" t="s">
        <v>17</v>
      </c>
      <c r="F780" s="37">
        <v>100</v>
      </c>
      <c r="G780" s="38">
        <v>0.02</v>
      </c>
      <c r="H780" s="34">
        <v>0.90022628923268599</v>
      </c>
      <c r="I780" s="35">
        <v>-2.2110058892149182E-4</v>
      </c>
      <c r="J780" s="35">
        <v>5.8351618627367263E-2</v>
      </c>
      <c r="K780" s="35">
        <v>-4.027862918023791</v>
      </c>
      <c r="L780" s="35">
        <v>249.903042714935</v>
      </c>
      <c r="M780" s="35">
        <v>0</v>
      </c>
      <c r="N780" s="35">
        <v>0</v>
      </c>
      <c r="O780" s="35">
        <v>0</v>
      </c>
      <c r="P780" s="36">
        <v>12</v>
      </c>
      <c r="Q780" s="37">
        <v>86</v>
      </c>
      <c r="R780" s="36">
        <v>14</v>
      </c>
      <c r="S780" s="39">
        <f t="shared" si="25"/>
        <v>86</v>
      </c>
      <c r="T780" s="34" t="s">
        <v>51</v>
      </c>
      <c r="U780" s="12">
        <f>(((alpha*(speed^3))+(beta*(speed^2))+(ceta*speed))+delta)</f>
        <v>194.44304694584883</v>
      </c>
      <c r="V780" s="8">
        <f t="shared" si="26"/>
        <v>86</v>
      </c>
    </row>
    <row r="781" spans="1:28">
      <c r="A781" s="34" t="s">
        <v>19</v>
      </c>
      <c r="B781" s="34" t="s">
        <v>64</v>
      </c>
      <c r="C781" s="5" t="s">
        <v>99</v>
      </c>
      <c r="D781" s="35" t="s">
        <v>89</v>
      </c>
      <c r="E781" s="36" t="s">
        <v>17</v>
      </c>
      <c r="F781" s="37">
        <v>100</v>
      </c>
      <c r="G781" s="38">
        <v>0.02</v>
      </c>
      <c r="H781" s="34">
        <v>0.8966545532450696</v>
      </c>
      <c r="I781" s="35">
        <v>-2.1931467638951525E-4</v>
      </c>
      <c r="J781" s="35">
        <v>5.9278609468411042E-2</v>
      </c>
      <c r="K781" s="35">
        <v>-4.0729179921511669</v>
      </c>
      <c r="L781" s="35">
        <v>242.75379896195784</v>
      </c>
      <c r="M781" s="35">
        <v>0</v>
      </c>
      <c r="N781" s="35">
        <v>0</v>
      </c>
      <c r="O781" s="35">
        <v>0</v>
      </c>
      <c r="P781" s="36">
        <v>12</v>
      </c>
      <c r="Q781" s="37">
        <v>86</v>
      </c>
      <c r="R781" s="36">
        <v>14</v>
      </c>
      <c r="S781" s="39">
        <f t="shared" si="25"/>
        <v>86</v>
      </c>
      <c r="T781" s="34" t="s">
        <v>51</v>
      </c>
      <c r="U781" s="12">
        <f>(((alpha*(speed^3))+(beta*(speed^2))+(ceta*speed))+delta)</f>
        <v>191.41103145971607</v>
      </c>
      <c r="V781" s="8">
        <f t="shared" si="26"/>
        <v>86</v>
      </c>
    </row>
    <row r="782" spans="1:28">
      <c r="A782" s="34" t="s">
        <v>19</v>
      </c>
      <c r="B782" s="34" t="s">
        <v>64</v>
      </c>
      <c r="C782" s="5" t="s">
        <v>98</v>
      </c>
      <c r="D782" s="35" t="s">
        <v>89</v>
      </c>
      <c r="E782" s="36" t="s">
        <v>15</v>
      </c>
      <c r="F782" s="37">
        <v>0</v>
      </c>
      <c r="G782" s="38">
        <v>0.04</v>
      </c>
      <c r="H782" s="34">
        <v>0.99054671977827935</v>
      </c>
      <c r="I782" s="35">
        <v>9.4679231577533791</v>
      </c>
      <c r="J782" s="35">
        <v>1.0158469064764166</v>
      </c>
      <c r="K782" s="35">
        <v>-1.0113899071116947</v>
      </c>
      <c r="L782" s="35">
        <v>0</v>
      </c>
      <c r="M782" s="35">
        <v>0</v>
      </c>
      <c r="N782" s="35">
        <v>0</v>
      </c>
      <c r="O782" s="35">
        <v>0</v>
      </c>
      <c r="P782" s="36">
        <v>12</v>
      </c>
      <c r="Q782" s="37">
        <v>86</v>
      </c>
      <c r="R782" s="36">
        <v>0</v>
      </c>
      <c r="S782" s="39">
        <f t="shared" si="25"/>
        <v>86</v>
      </c>
      <c r="T782" s="34" t="s">
        <v>29</v>
      </c>
      <c r="U782" s="12">
        <f>((alpha*(beta^speed))*(speed^ceta))</f>
        <v>0.40453218619469367</v>
      </c>
      <c r="V782" s="8">
        <f t="shared" si="26"/>
        <v>86</v>
      </c>
    </row>
    <row r="783" spans="1:28">
      <c r="A783" s="34" t="s">
        <v>19</v>
      </c>
      <c r="B783" s="34" t="s">
        <v>64</v>
      </c>
      <c r="C783" s="5" t="s">
        <v>99</v>
      </c>
      <c r="D783" s="35" t="s">
        <v>89</v>
      </c>
      <c r="E783" s="36" t="s">
        <v>15</v>
      </c>
      <c r="F783" s="37">
        <v>0</v>
      </c>
      <c r="G783" s="38">
        <v>0.04</v>
      </c>
      <c r="H783" s="34">
        <v>0.90187033000323358</v>
      </c>
      <c r="I783" s="35">
        <v>2369.9015090575399</v>
      </c>
      <c r="J783" s="35">
        <v>-3.6595161082333454</v>
      </c>
      <c r="K783" s="35">
        <v>2.8995864512877607</v>
      </c>
      <c r="L783" s="35">
        <v>-0.26939011424161086</v>
      </c>
      <c r="M783" s="35">
        <v>0</v>
      </c>
      <c r="N783" s="35">
        <v>0</v>
      </c>
      <c r="O783" s="35">
        <v>0</v>
      </c>
      <c r="P783" s="36">
        <v>12</v>
      </c>
      <c r="Q783" s="37">
        <v>86</v>
      </c>
      <c r="R783" s="36">
        <v>1</v>
      </c>
      <c r="S783" s="39">
        <f t="shared" si="25"/>
        <v>86</v>
      </c>
      <c r="T783" s="34" t="s">
        <v>30</v>
      </c>
      <c r="U783" s="12">
        <f>((alpha*(speed^beta))+(ceta*(speed^delta)))</f>
        <v>0.8735735244672207</v>
      </c>
      <c r="V783" s="8">
        <f t="shared" si="26"/>
        <v>86</v>
      </c>
    </row>
    <row r="784" spans="1:28">
      <c r="A784" s="34" t="s">
        <v>19</v>
      </c>
      <c r="B784" s="34" t="s">
        <v>64</v>
      </c>
      <c r="C784" s="5" t="s">
        <v>98</v>
      </c>
      <c r="D784" s="35" t="s">
        <v>89</v>
      </c>
      <c r="E784" s="36" t="s">
        <v>16</v>
      </c>
      <c r="F784" s="37">
        <v>0</v>
      </c>
      <c r="G784" s="38">
        <v>0.04</v>
      </c>
      <c r="H784" s="34">
        <v>0.88911924480782212</v>
      </c>
      <c r="I784" s="35">
        <v>38.146669335092874</v>
      </c>
      <c r="J784" s="35">
        <v>-1.3734870355063626</v>
      </c>
      <c r="K784" s="35">
        <v>0.616264901726301</v>
      </c>
      <c r="L784" s="35">
        <v>0.23437038214167394</v>
      </c>
      <c r="M784" s="35">
        <v>0</v>
      </c>
      <c r="N784" s="35">
        <v>0</v>
      </c>
      <c r="O784" s="35">
        <v>0</v>
      </c>
      <c r="P784" s="36">
        <v>12</v>
      </c>
      <c r="Q784" s="37">
        <v>86</v>
      </c>
      <c r="R784" s="36">
        <v>1</v>
      </c>
      <c r="S784" s="39">
        <f t="shared" si="25"/>
        <v>86</v>
      </c>
      <c r="T784" s="34" t="s">
        <v>30</v>
      </c>
      <c r="U784" s="12">
        <f>((alpha*(speed^beta))+(ceta*(speed^delta)))</f>
        <v>1.8345103250739858</v>
      </c>
      <c r="V784" s="8">
        <f t="shared" si="26"/>
        <v>86</v>
      </c>
    </row>
    <row r="785" spans="1:28">
      <c r="A785" s="34" t="s">
        <v>19</v>
      </c>
      <c r="B785" s="34" t="s">
        <v>64</v>
      </c>
      <c r="C785" s="5" t="s">
        <v>99</v>
      </c>
      <c r="D785" s="35" t="s">
        <v>89</v>
      </c>
      <c r="E785" s="36" t="s">
        <v>16</v>
      </c>
      <c r="F785" s="37">
        <v>0</v>
      </c>
      <c r="G785" s="38">
        <v>0.04</v>
      </c>
      <c r="H785" s="34">
        <v>0.99753658693811997</v>
      </c>
      <c r="I785" s="35">
        <v>0.78161887968227428</v>
      </c>
      <c r="J785" s="35">
        <v>8.1695254254699972</v>
      </c>
      <c r="K785" s="35">
        <v>4.8976144808365412</v>
      </c>
      <c r="L785" s="35">
        <v>1.4437120166827115</v>
      </c>
      <c r="M785" s="35">
        <v>7.4697665025590998E-2</v>
      </c>
      <c r="N785" s="35">
        <v>0</v>
      </c>
      <c r="O785" s="35">
        <v>0</v>
      </c>
      <c r="P785" s="36">
        <v>12</v>
      </c>
      <c r="Q785" s="37">
        <v>86</v>
      </c>
      <c r="R785" s="36">
        <v>10</v>
      </c>
      <c r="S785" s="39">
        <f t="shared" si="25"/>
        <v>86</v>
      </c>
      <c r="T785" s="34" t="s">
        <v>44</v>
      </c>
      <c r="U785" s="12">
        <f>(alpha+(beta/(1+EXP((((-1)*ceta)+(delta*LN(speed)))+(epsilon*speed)))))</f>
        <v>0.7844783505351336</v>
      </c>
      <c r="V785" s="8">
        <f t="shared" si="26"/>
        <v>86</v>
      </c>
    </row>
    <row r="786" spans="1:28">
      <c r="A786" s="34" t="s">
        <v>19</v>
      </c>
      <c r="B786" s="34" t="s">
        <v>64</v>
      </c>
      <c r="C786" s="5" t="s">
        <v>98</v>
      </c>
      <c r="D786" s="35" t="s">
        <v>89</v>
      </c>
      <c r="E786" s="36" t="s">
        <v>14</v>
      </c>
      <c r="F786" s="37">
        <v>0</v>
      </c>
      <c r="G786" s="38">
        <v>0.04</v>
      </c>
      <c r="H786" s="34">
        <v>0.9688657686576384</v>
      </c>
      <c r="I786" s="35">
        <v>0.30960058684333175</v>
      </c>
      <c r="J786" s="35">
        <v>-0.84090604090244925</v>
      </c>
      <c r="K786" s="35">
        <v>4.3491029899387999E-3</v>
      </c>
      <c r="L786" s="35">
        <v>0.36224408294558963</v>
      </c>
      <c r="M786" s="35">
        <v>0</v>
      </c>
      <c r="N786" s="35">
        <v>0</v>
      </c>
      <c r="O786" s="35">
        <v>0</v>
      </c>
      <c r="P786" s="36">
        <v>12</v>
      </c>
      <c r="Q786" s="37">
        <v>86</v>
      </c>
      <c r="R786" s="36">
        <v>1</v>
      </c>
      <c r="S786" s="39">
        <f t="shared" si="25"/>
        <v>86</v>
      </c>
      <c r="T786" s="34" t="s">
        <v>30</v>
      </c>
      <c r="U786" s="12">
        <f>((alpha*(speed^beta))+(ceta*(speed^delta)))</f>
        <v>2.9147932777435933E-2</v>
      </c>
      <c r="V786" s="8">
        <f t="shared" si="26"/>
        <v>86</v>
      </c>
      <c r="AB786" s="41"/>
    </row>
    <row r="787" spans="1:28">
      <c r="A787" s="34" t="s">
        <v>19</v>
      </c>
      <c r="B787" s="34" t="s">
        <v>64</v>
      </c>
      <c r="C787" s="5" t="s">
        <v>99</v>
      </c>
      <c r="D787" s="35" t="s">
        <v>89</v>
      </c>
      <c r="E787" s="36" t="s">
        <v>14</v>
      </c>
      <c r="F787" s="37">
        <v>0</v>
      </c>
      <c r="G787" s="38">
        <v>0.04</v>
      </c>
      <c r="H787" s="34">
        <v>0.96639386349848222</v>
      </c>
      <c r="I787" s="35">
        <v>9.5073134068249557E-9</v>
      </c>
      <c r="J787" s="35">
        <v>2.9983717320173588</v>
      </c>
      <c r="K787" s="35">
        <v>7.4516098345664417E-2</v>
      </c>
      <c r="L787" s="35">
        <v>-0.48048416348121642</v>
      </c>
      <c r="M787" s="35">
        <v>0</v>
      </c>
      <c r="N787" s="35">
        <v>0</v>
      </c>
      <c r="O787" s="35">
        <v>0</v>
      </c>
      <c r="P787" s="36">
        <v>12</v>
      </c>
      <c r="Q787" s="37">
        <v>86</v>
      </c>
      <c r="R787" s="36">
        <v>1</v>
      </c>
      <c r="S787" s="39">
        <f t="shared" si="25"/>
        <v>86</v>
      </c>
      <c r="T787" s="34" t="s">
        <v>30</v>
      </c>
      <c r="U787" s="12">
        <f>((alpha*(speed^beta))+(ceta*(speed^delta)))</f>
        <v>1.4768529717539601E-2</v>
      </c>
      <c r="V787" s="8">
        <f t="shared" si="26"/>
        <v>86</v>
      </c>
      <c r="AB787" s="41"/>
    </row>
    <row r="788" spans="1:28">
      <c r="A788" s="34" t="s">
        <v>19</v>
      </c>
      <c r="B788" s="34" t="s">
        <v>64</v>
      </c>
      <c r="C788" s="5" t="s">
        <v>98</v>
      </c>
      <c r="D788" s="35" t="s">
        <v>89</v>
      </c>
      <c r="E788" s="36" t="s">
        <v>18</v>
      </c>
      <c r="F788" s="37">
        <v>0</v>
      </c>
      <c r="G788" s="38">
        <v>0.04</v>
      </c>
      <c r="H788" s="34">
        <v>0.96892790003475715</v>
      </c>
      <c r="I788" s="35">
        <v>-1.127325038210439E-7</v>
      </c>
      <c r="J788" s="35">
        <v>1.7385098905518663E-5</v>
      </c>
      <c r="K788" s="35">
        <v>-9.3201174161387736E-4</v>
      </c>
      <c r="L788" s="35">
        <v>3.8998202216707252E-2</v>
      </c>
      <c r="M788" s="35">
        <v>0</v>
      </c>
      <c r="N788" s="35">
        <v>0</v>
      </c>
      <c r="O788" s="35">
        <v>0</v>
      </c>
      <c r="P788" s="36">
        <v>12</v>
      </c>
      <c r="Q788" s="37">
        <v>86</v>
      </c>
      <c r="R788" s="36">
        <v>14</v>
      </c>
      <c r="S788" s="39">
        <f t="shared" si="25"/>
        <v>86</v>
      </c>
      <c r="T788" s="34" t="s">
        <v>51</v>
      </c>
      <c r="U788" s="12">
        <f>(((alpha*(speed^3))+(beta*(speed^2))+(ceta*speed))+delta)</f>
        <v>1.5721198492731937E-2</v>
      </c>
      <c r="V788" s="8">
        <f t="shared" si="26"/>
        <v>86</v>
      </c>
      <c r="AB788" s="41"/>
    </row>
    <row r="789" spans="1:28">
      <c r="A789" s="34" t="s">
        <v>19</v>
      </c>
      <c r="B789" s="34" t="s">
        <v>64</v>
      </c>
      <c r="C789" s="5" t="s">
        <v>99</v>
      </c>
      <c r="D789" s="35" t="s">
        <v>89</v>
      </c>
      <c r="E789" s="36" t="s">
        <v>18</v>
      </c>
      <c r="F789" s="37">
        <v>0</v>
      </c>
      <c r="G789" s="38">
        <v>0.04</v>
      </c>
      <c r="H789" s="34">
        <v>0.96719791252232901</v>
      </c>
      <c r="I789" s="35">
        <v>-1.7758007755034369E-7</v>
      </c>
      <c r="J789" s="35">
        <v>3.1665316740701073E-5</v>
      </c>
      <c r="K789" s="35">
        <v>-1.9581112791291042E-3</v>
      </c>
      <c r="L789" s="35">
        <v>5.6311438827452209E-2</v>
      </c>
      <c r="M789" s="35">
        <v>0</v>
      </c>
      <c r="N789" s="35">
        <v>0</v>
      </c>
      <c r="O789" s="35">
        <v>0</v>
      </c>
      <c r="P789" s="36">
        <v>12</v>
      </c>
      <c r="Q789" s="37">
        <v>86</v>
      </c>
      <c r="R789" s="36">
        <v>14</v>
      </c>
      <c r="S789" s="39">
        <f t="shared" si="25"/>
        <v>86</v>
      </c>
      <c r="T789" s="34" t="s">
        <v>51</v>
      </c>
      <c r="U789" s="12">
        <f>(((alpha*(speed^3))+(beta*(speed^2))+(ceta*speed))+delta)</f>
        <v>9.1596776302129701E-3</v>
      </c>
      <c r="V789" s="8">
        <f t="shared" si="26"/>
        <v>86</v>
      </c>
      <c r="AB789" s="41"/>
    </row>
    <row r="790" spans="1:28">
      <c r="A790" s="34" t="s">
        <v>19</v>
      </c>
      <c r="B790" s="34" t="s">
        <v>64</v>
      </c>
      <c r="C790" s="5" t="s">
        <v>98</v>
      </c>
      <c r="D790" s="35" t="s">
        <v>89</v>
      </c>
      <c r="E790" s="36" t="s">
        <v>17</v>
      </c>
      <c r="F790" s="37">
        <v>0</v>
      </c>
      <c r="G790" s="38">
        <v>0.04</v>
      </c>
      <c r="H790" s="34">
        <v>0.92071239546087202</v>
      </c>
      <c r="I790" s="35">
        <v>508.99261214792017</v>
      </c>
      <c r="J790" s="35">
        <v>1.0109281000129762</v>
      </c>
      <c r="K790" s="35">
        <v>-0.42125886868860563</v>
      </c>
      <c r="L790" s="35">
        <v>0</v>
      </c>
      <c r="M790" s="35">
        <v>0</v>
      </c>
      <c r="N790" s="35">
        <v>0</v>
      </c>
      <c r="O790" s="35">
        <v>0</v>
      </c>
      <c r="P790" s="36">
        <v>12</v>
      </c>
      <c r="Q790" s="37">
        <v>86</v>
      </c>
      <c r="R790" s="36">
        <v>0</v>
      </c>
      <c r="S790" s="39">
        <f t="shared" si="25"/>
        <v>86</v>
      </c>
      <c r="T790" s="34" t="s">
        <v>29</v>
      </c>
      <c r="U790" s="12">
        <f>((alpha*(beta^speed))*(speed^ceta))</f>
        <v>198.48602675980459</v>
      </c>
      <c r="V790" s="8">
        <f t="shared" si="26"/>
        <v>86</v>
      </c>
    </row>
    <row r="791" spans="1:28">
      <c r="A791" s="34" t="s">
        <v>19</v>
      </c>
      <c r="B791" s="34" t="s">
        <v>64</v>
      </c>
      <c r="C791" s="5" t="s">
        <v>99</v>
      </c>
      <c r="D791" s="35" t="s">
        <v>89</v>
      </c>
      <c r="E791" s="36" t="s">
        <v>17</v>
      </c>
      <c r="F791" s="37">
        <v>0</v>
      </c>
      <c r="G791" s="38">
        <v>0.04</v>
      </c>
      <c r="H791" s="34">
        <v>0.91852296837407177</v>
      </c>
      <c r="I791" s="35">
        <v>527.63965825569346</v>
      </c>
      <c r="J791" s="35">
        <v>1.0119048906047003</v>
      </c>
      <c r="K791" s="35">
        <v>-0.45377455191817528</v>
      </c>
      <c r="L791" s="35">
        <v>0</v>
      </c>
      <c r="M791" s="35">
        <v>0</v>
      </c>
      <c r="N791" s="35">
        <v>0</v>
      </c>
      <c r="O791" s="35">
        <v>0</v>
      </c>
      <c r="P791" s="36">
        <v>12</v>
      </c>
      <c r="Q791" s="37">
        <v>86</v>
      </c>
      <c r="R791" s="36">
        <v>0</v>
      </c>
      <c r="S791" s="39">
        <f t="shared" si="25"/>
        <v>86</v>
      </c>
      <c r="T791" s="34" t="s">
        <v>29</v>
      </c>
      <c r="U791" s="12">
        <f>((alpha*(beta^speed))*(speed^ceta))</f>
        <v>193.430530493861</v>
      </c>
      <c r="V791" s="8">
        <f t="shared" si="26"/>
        <v>86</v>
      </c>
    </row>
    <row r="792" spans="1:28">
      <c r="A792" s="34" t="s">
        <v>19</v>
      </c>
      <c r="B792" s="34" t="s">
        <v>64</v>
      </c>
      <c r="C792" s="5" t="s">
        <v>98</v>
      </c>
      <c r="D792" s="35" t="s">
        <v>89</v>
      </c>
      <c r="E792" s="36" t="s">
        <v>15</v>
      </c>
      <c r="F792" s="37">
        <v>50</v>
      </c>
      <c r="G792" s="38">
        <v>0.04</v>
      </c>
      <c r="H792" s="34">
        <v>0.98132026324481725</v>
      </c>
      <c r="I792" s="35">
        <v>2.2040222274008512</v>
      </c>
      <c r="J792" s="35">
        <v>-0.41509636650356785</v>
      </c>
      <c r="K792" s="35">
        <v>178.93194909236774</v>
      </c>
      <c r="L792" s="35">
        <v>-2.747614039690832</v>
      </c>
      <c r="M792" s="35">
        <v>0</v>
      </c>
      <c r="N792" s="35">
        <v>0</v>
      </c>
      <c r="O792" s="35">
        <v>0</v>
      </c>
      <c r="P792" s="36">
        <v>12</v>
      </c>
      <c r="Q792" s="37">
        <v>82</v>
      </c>
      <c r="R792" s="36">
        <v>1</v>
      </c>
      <c r="S792" s="39">
        <f t="shared" si="25"/>
        <v>82</v>
      </c>
      <c r="T792" s="34" t="s">
        <v>30</v>
      </c>
      <c r="U792" s="12">
        <f>((alpha*(speed^beta))+(ceta*(speed^delta)))</f>
        <v>0.35482025797826622</v>
      </c>
      <c r="V792" s="8">
        <f t="shared" si="26"/>
        <v>82</v>
      </c>
    </row>
    <row r="793" spans="1:28">
      <c r="A793" s="34" t="s">
        <v>19</v>
      </c>
      <c r="B793" s="34" t="s">
        <v>64</v>
      </c>
      <c r="C793" s="5" t="s">
        <v>99</v>
      </c>
      <c r="D793" s="35" t="s">
        <v>89</v>
      </c>
      <c r="E793" s="36" t="s">
        <v>15</v>
      </c>
      <c r="F793" s="37">
        <v>50</v>
      </c>
      <c r="G793" s="38">
        <v>0.04</v>
      </c>
      <c r="H793" s="34">
        <v>0.97440453493489565</v>
      </c>
      <c r="I793" s="35">
        <v>-7.3965117247742999E-6</v>
      </c>
      <c r="J793" s="35">
        <v>1.2072155796816436E-3</v>
      </c>
      <c r="K793" s="35">
        <v>-7.6086268475284616E-2</v>
      </c>
      <c r="L793" s="35">
        <v>2.7752102512193457</v>
      </c>
      <c r="M793" s="35">
        <v>0</v>
      </c>
      <c r="N793" s="35">
        <v>0</v>
      </c>
      <c r="O793" s="35">
        <v>0</v>
      </c>
      <c r="P793" s="36">
        <v>12</v>
      </c>
      <c r="Q793" s="37">
        <v>83</v>
      </c>
      <c r="R793" s="36">
        <v>14</v>
      </c>
      <c r="S793" s="39">
        <f t="shared" si="25"/>
        <v>83</v>
      </c>
      <c r="T793" s="34" t="s">
        <v>51</v>
      </c>
      <c r="U793" s="12">
        <f>(((alpha*(speed^3))+(beta*(speed^2))+(ceta*speed))+delta)</f>
        <v>0.54732884662404269</v>
      </c>
      <c r="V793" s="8">
        <f t="shared" si="26"/>
        <v>83</v>
      </c>
    </row>
    <row r="794" spans="1:28">
      <c r="A794" s="34" t="s">
        <v>19</v>
      </c>
      <c r="B794" s="34" t="s">
        <v>64</v>
      </c>
      <c r="C794" s="5" t="s">
        <v>98</v>
      </c>
      <c r="D794" s="35" t="s">
        <v>89</v>
      </c>
      <c r="E794" s="36" t="s">
        <v>16</v>
      </c>
      <c r="F794" s="37">
        <v>50</v>
      </c>
      <c r="G794" s="38">
        <v>0.04</v>
      </c>
      <c r="H794" s="34">
        <v>0.93220962296797838</v>
      </c>
      <c r="I794" s="35">
        <v>188.54568882832467</v>
      </c>
      <c r="J794" s="35">
        <v>-2.3764339006964463</v>
      </c>
      <c r="K794" s="35">
        <v>2.7099677099398627</v>
      </c>
      <c r="L794" s="35">
        <v>-8.028635217338087E-2</v>
      </c>
      <c r="M794" s="35">
        <v>0</v>
      </c>
      <c r="N794" s="35">
        <v>0</v>
      </c>
      <c r="O794" s="35">
        <v>0</v>
      </c>
      <c r="P794" s="36">
        <v>12</v>
      </c>
      <c r="Q794" s="37">
        <v>82</v>
      </c>
      <c r="R794" s="36">
        <v>1</v>
      </c>
      <c r="S794" s="39">
        <f t="shared" si="25"/>
        <v>82</v>
      </c>
      <c r="T794" s="34" t="s">
        <v>30</v>
      </c>
      <c r="U794" s="12">
        <f>((alpha*(speed^beta))+(ceta*(speed^delta)))</f>
        <v>1.9077778905601166</v>
      </c>
      <c r="V794" s="8">
        <f t="shared" si="26"/>
        <v>82</v>
      </c>
    </row>
    <row r="795" spans="1:28">
      <c r="A795" s="34" t="s">
        <v>19</v>
      </c>
      <c r="B795" s="34" t="s">
        <v>64</v>
      </c>
      <c r="C795" s="5" t="s">
        <v>99</v>
      </c>
      <c r="D795" s="35" t="s">
        <v>89</v>
      </c>
      <c r="E795" s="36" t="s">
        <v>16</v>
      </c>
      <c r="F795" s="37">
        <v>50</v>
      </c>
      <c r="G795" s="38">
        <v>0.04</v>
      </c>
      <c r="H795" s="34">
        <v>0.99799688463722147</v>
      </c>
      <c r="I795" s="35">
        <v>811.59588345526095</v>
      </c>
      <c r="J795" s="35">
        <v>1.0353029098485493</v>
      </c>
      <c r="K795" s="35">
        <v>-2.1694381483984451</v>
      </c>
      <c r="L795" s="35">
        <v>0</v>
      </c>
      <c r="M795" s="35">
        <v>0</v>
      </c>
      <c r="N795" s="35">
        <v>0</v>
      </c>
      <c r="O795" s="35">
        <v>0</v>
      </c>
      <c r="P795" s="36">
        <v>12</v>
      </c>
      <c r="Q795" s="37">
        <v>83</v>
      </c>
      <c r="R795" s="36">
        <v>0</v>
      </c>
      <c r="S795" s="39">
        <f t="shared" si="25"/>
        <v>83</v>
      </c>
      <c r="T795" s="34" t="s">
        <v>29</v>
      </c>
      <c r="U795" s="12">
        <f>((alpha*(beta^speed))*(speed^ceta))</f>
        <v>0.99223761845277947</v>
      </c>
      <c r="V795" s="8">
        <f t="shared" si="26"/>
        <v>83</v>
      </c>
    </row>
    <row r="796" spans="1:28">
      <c r="A796" s="34" t="s">
        <v>19</v>
      </c>
      <c r="B796" s="34" t="s">
        <v>64</v>
      </c>
      <c r="C796" s="5" t="s">
        <v>98</v>
      </c>
      <c r="D796" s="35" t="s">
        <v>89</v>
      </c>
      <c r="E796" s="36" t="s">
        <v>14</v>
      </c>
      <c r="F796" s="37">
        <v>50</v>
      </c>
      <c r="G796" s="38">
        <v>0.04</v>
      </c>
      <c r="H796" s="34">
        <v>0.96956165476459755</v>
      </c>
      <c r="I796" s="35">
        <v>9.6864029330233831E-2</v>
      </c>
      <c r="J796" s="35">
        <v>0.99589519975228558</v>
      </c>
      <c r="K796" s="35">
        <v>-0.23459302960391309</v>
      </c>
      <c r="L796" s="35">
        <v>0</v>
      </c>
      <c r="M796" s="35">
        <v>0</v>
      </c>
      <c r="N796" s="35">
        <v>0</v>
      </c>
      <c r="O796" s="35">
        <v>0</v>
      </c>
      <c r="P796" s="36">
        <v>12</v>
      </c>
      <c r="Q796" s="37">
        <v>82</v>
      </c>
      <c r="R796" s="36">
        <v>0</v>
      </c>
      <c r="S796" s="39">
        <f t="shared" si="25"/>
        <v>82</v>
      </c>
      <c r="T796" s="34" t="s">
        <v>29</v>
      </c>
      <c r="U796" s="12">
        <f>((alpha*(beta^speed))*(speed^ceta))</f>
        <v>2.4587453079414498E-2</v>
      </c>
      <c r="V796" s="8">
        <f t="shared" si="26"/>
        <v>82</v>
      </c>
      <c r="AB796" s="41"/>
    </row>
    <row r="797" spans="1:28">
      <c r="A797" s="34" t="s">
        <v>19</v>
      </c>
      <c r="B797" s="34" t="s">
        <v>64</v>
      </c>
      <c r="C797" s="5" t="s">
        <v>99</v>
      </c>
      <c r="D797" s="35" t="s">
        <v>89</v>
      </c>
      <c r="E797" s="36" t="s">
        <v>14</v>
      </c>
      <c r="F797" s="37">
        <v>50</v>
      </c>
      <c r="G797" s="38">
        <v>0.04</v>
      </c>
      <c r="H797" s="34">
        <v>0.96892982087059742</v>
      </c>
      <c r="I797" s="35">
        <v>23.039077541933263</v>
      </c>
      <c r="J797" s="35">
        <v>1.7435888247069191</v>
      </c>
      <c r="K797" s="35">
        <v>-1.6631975140253483E-2</v>
      </c>
      <c r="L797" s="35">
        <v>0</v>
      </c>
      <c r="M797" s="35">
        <v>0</v>
      </c>
      <c r="N797" s="35">
        <v>0</v>
      </c>
      <c r="O797" s="35">
        <v>0</v>
      </c>
      <c r="P797" s="36">
        <v>12</v>
      </c>
      <c r="Q797" s="37">
        <v>83</v>
      </c>
      <c r="R797" s="36">
        <v>5</v>
      </c>
      <c r="S797" s="39">
        <f t="shared" si="25"/>
        <v>83</v>
      </c>
      <c r="T797" s="34" t="s">
        <v>36</v>
      </c>
      <c r="U797" s="12">
        <f>(1/(((ceta*(speed^2))+(beta*speed))+alpha))</f>
        <v>1.8804318653859176E-2</v>
      </c>
      <c r="V797" s="8">
        <f t="shared" si="26"/>
        <v>83</v>
      </c>
      <c r="AB797" s="41"/>
    </row>
    <row r="798" spans="1:28">
      <c r="A798" s="34" t="s">
        <v>19</v>
      </c>
      <c r="B798" s="34" t="s">
        <v>64</v>
      </c>
      <c r="C798" s="5" t="s">
        <v>98</v>
      </c>
      <c r="D798" s="35" t="s">
        <v>89</v>
      </c>
      <c r="E798" s="36" t="s">
        <v>18</v>
      </c>
      <c r="F798" s="37">
        <v>50</v>
      </c>
      <c r="G798" s="38">
        <v>0.04</v>
      </c>
      <c r="H798" s="34">
        <v>0.97655437588832783</v>
      </c>
      <c r="I798" s="35">
        <v>-5.1550520177936015E-8</v>
      </c>
      <c r="J798" s="35">
        <v>8.5356650447309116E-6</v>
      </c>
      <c r="K798" s="35">
        <v>-6.8864538256552493E-4</v>
      </c>
      <c r="L798" s="35">
        <v>4.2129254606987798E-2</v>
      </c>
      <c r="M798" s="35">
        <v>0</v>
      </c>
      <c r="N798" s="35">
        <v>0</v>
      </c>
      <c r="O798" s="35">
        <v>0</v>
      </c>
      <c r="P798" s="36">
        <v>12</v>
      </c>
      <c r="Q798" s="37">
        <v>82</v>
      </c>
      <c r="R798" s="36">
        <v>14</v>
      </c>
      <c r="S798" s="39">
        <f t="shared" si="25"/>
        <v>82</v>
      </c>
      <c r="T798" s="34" t="s">
        <v>51</v>
      </c>
      <c r="U798" s="12">
        <f>(((alpha*(speed^3))+(beta*(speed^2))+(ceta*speed))+delta)</f>
        <v>1.463083778791718E-2</v>
      </c>
      <c r="V798" s="8">
        <f t="shared" si="26"/>
        <v>82</v>
      </c>
      <c r="AB798" s="41"/>
    </row>
    <row r="799" spans="1:28">
      <c r="A799" s="34" t="s">
        <v>19</v>
      </c>
      <c r="B799" s="34" t="s">
        <v>64</v>
      </c>
      <c r="C799" s="5" t="s">
        <v>99</v>
      </c>
      <c r="D799" s="35" t="s">
        <v>89</v>
      </c>
      <c r="E799" s="36" t="s">
        <v>18</v>
      </c>
      <c r="F799" s="37">
        <v>50</v>
      </c>
      <c r="G799" s="38">
        <v>0.04</v>
      </c>
      <c r="H799" s="34">
        <v>0.97899386073272521</v>
      </c>
      <c r="I799" s="35">
        <v>-7.0097463347122011E-8</v>
      </c>
      <c r="J799" s="35">
        <v>1.8688016188723713E-5</v>
      </c>
      <c r="K799" s="35">
        <v>-1.6116579540394905E-3</v>
      </c>
      <c r="L799" s="35">
        <v>5.814095621571929E-2</v>
      </c>
      <c r="M799" s="35">
        <v>0</v>
      </c>
      <c r="N799" s="35">
        <v>0</v>
      </c>
      <c r="O799" s="35">
        <v>0</v>
      </c>
      <c r="P799" s="36">
        <v>12</v>
      </c>
      <c r="Q799" s="37">
        <v>83</v>
      </c>
      <c r="R799" s="36">
        <v>14</v>
      </c>
      <c r="S799" s="39">
        <f t="shared" si="25"/>
        <v>83</v>
      </c>
      <c r="T799" s="34" t="s">
        <v>51</v>
      </c>
      <c r="U799" s="12">
        <f>(((alpha*(speed^3))+(beta*(speed^2))+(ceta*speed))+delta)</f>
        <v>1.3034271279698383E-2</v>
      </c>
      <c r="V799" s="8">
        <f t="shared" si="26"/>
        <v>83</v>
      </c>
    </row>
    <row r="800" spans="1:28">
      <c r="A800" s="34" t="s">
        <v>19</v>
      </c>
      <c r="B800" s="34" t="s">
        <v>64</v>
      </c>
      <c r="C800" s="5" t="s">
        <v>98</v>
      </c>
      <c r="D800" s="35" t="s">
        <v>89</v>
      </c>
      <c r="E800" s="36" t="s">
        <v>17</v>
      </c>
      <c r="F800" s="37">
        <v>50</v>
      </c>
      <c r="G800" s="38">
        <v>0.04</v>
      </c>
      <c r="H800" s="34">
        <v>0.91267129215090881</v>
      </c>
      <c r="I800" s="35">
        <v>494.27209494575612</v>
      </c>
      <c r="J800" s="35">
        <v>1.008356210908357</v>
      </c>
      <c r="K800" s="35">
        <v>-0.33299012511818044</v>
      </c>
      <c r="L800" s="35">
        <v>0</v>
      </c>
      <c r="M800" s="35">
        <v>0</v>
      </c>
      <c r="N800" s="35">
        <v>0</v>
      </c>
      <c r="O800" s="35">
        <v>0</v>
      </c>
      <c r="P800" s="36">
        <v>12</v>
      </c>
      <c r="Q800" s="37">
        <v>82</v>
      </c>
      <c r="R800" s="36">
        <v>0</v>
      </c>
      <c r="S800" s="39">
        <f t="shared" si="25"/>
        <v>82</v>
      </c>
      <c r="T800" s="34" t="s">
        <v>29</v>
      </c>
      <c r="U800" s="12">
        <f>((alpha*(beta^speed))*(speed^ceta))</f>
        <v>225.44008801673141</v>
      </c>
      <c r="V800" s="8">
        <f t="shared" si="26"/>
        <v>82</v>
      </c>
    </row>
    <row r="801" spans="1:28">
      <c r="A801" s="34" t="s">
        <v>19</v>
      </c>
      <c r="B801" s="34" t="s">
        <v>64</v>
      </c>
      <c r="C801" s="5" t="s">
        <v>99</v>
      </c>
      <c r="D801" s="35" t="s">
        <v>89</v>
      </c>
      <c r="E801" s="36" t="s">
        <v>17</v>
      </c>
      <c r="F801" s="37">
        <v>50</v>
      </c>
      <c r="G801" s="38">
        <v>0.04</v>
      </c>
      <c r="H801" s="34">
        <v>0.89955142370044572</v>
      </c>
      <c r="I801" s="35">
        <v>528.49336338630121</v>
      </c>
      <c r="J801" s="35">
        <v>1.0102237254457838</v>
      </c>
      <c r="K801" s="35">
        <v>-0.38328356742528813</v>
      </c>
      <c r="L801" s="35">
        <v>0</v>
      </c>
      <c r="M801" s="35">
        <v>0</v>
      </c>
      <c r="N801" s="35">
        <v>0</v>
      </c>
      <c r="O801" s="35">
        <v>0</v>
      </c>
      <c r="P801" s="36">
        <v>12</v>
      </c>
      <c r="Q801" s="37">
        <v>83</v>
      </c>
      <c r="R801" s="36">
        <v>0</v>
      </c>
      <c r="S801" s="39">
        <f t="shared" si="25"/>
        <v>83</v>
      </c>
      <c r="T801" s="34" t="s">
        <v>29</v>
      </c>
      <c r="U801" s="12">
        <f>((alpha*(beta^speed))*(speed^ceta))</f>
        <v>226.01967183339559</v>
      </c>
      <c r="V801" s="8">
        <f t="shared" si="26"/>
        <v>83</v>
      </c>
    </row>
    <row r="802" spans="1:28">
      <c r="A802" s="34" t="s">
        <v>19</v>
      </c>
      <c r="B802" s="34" t="s">
        <v>64</v>
      </c>
      <c r="C802" s="5" t="s">
        <v>98</v>
      </c>
      <c r="D802" s="35" t="s">
        <v>89</v>
      </c>
      <c r="E802" s="36" t="s">
        <v>15</v>
      </c>
      <c r="F802" s="37">
        <v>100</v>
      </c>
      <c r="G802" s="38">
        <v>0.04</v>
      </c>
      <c r="H802" s="34">
        <v>0.99116320543587777</v>
      </c>
      <c r="I802" s="35">
        <v>2.5502127175364619</v>
      </c>
      <c r="J802" s="35">
        <v>0.17757345778973943</v>
      </c>
      <c r="K802" s="35">
        <v>1.4438910351190508</v>
      </c>
      <c r="L802" s="35">
        <v>5.3669317420254456E-3</v>
      </c>
      <c r="M802" s="35">
        <v>-0.60572392121362051</v>
      </c>
      <c r="N802" s="35">
        <v>0</v>
      </c>
      <c r="O802" s="35">
        <v>0</v>
      </c>
      <c r="P802" s="36">
        <v>12</v>
      </c>
      <c r="Q802" s="37">
        <v>77</v>
      </c>
      <c r="R802" s="36">
        <v>4</v>
      </c>
      <c r="S802" s="39">
        <f t="shared" si="25"/>
        <v>77</v>
      </c>
      <c r="T802" s="34" t="s">
        <v>35</v>
      </c>
      <c r="U802" s="12">
        <f>((epsilon+(alpha*EXP(((-1)*beta)*speed)))+(ceta*EXP(((-1)*delta)*speed)))</f>
        <v>0.34940486926057146</v>
      </c>
      <c r="V802" s="8">
        <f t="shared" si="26"/>
        <v>77</v>
      </c>
    </row>
    <row r="803" spans="1:28">
      <c r="A803" s="34" t="s">
        <v>19</v>
      </c>
      <c r="B803" s="34" t="s">
        <v>64</v>
      </c>
      <c r="C803" s="5" t="s">
        <v>99</v>
      </c>
      <c r="D803" s="35" t="s">
        <v>89</v>
      </c>
      <c r="E803" s="36" t="s">
        <v>15</v>
      </c>
      <c r="F803" s="37">
        <v>100</v>
      </c>
      <c r="G803" s="38">
        <v>0.04</v>
      </c>
      <c r="H803" s="34">
        <v>0.97920754850041403</v>
      </c>
      <c r="I803" s="35">
        <v>-7.6822343965945533E-6</v>
      </c>
      <c r="J803" s="35">
        <v>1.3188198146315616E-3</v>
      </c>
      <c r="K803" s="35">
        <v>-9.1990369359839189E-2</v>
      </c>
      <c r="L803" s="35">
        <v>3.323669796748447</v>
      </c>
      <c r="M803" s="35">
        <v>0</v>
      </c>
      <c r="N803" s="35">
        <v>0</v>
      </c>
      <c r="O803" s="35">
        <v>0</v>
      </c>
      <c r="P803" s="36">
        <v>12</v>
      </c>
      <c r="Q803" s="37">
        <v>76</v>
      </c>
      <c r="R803" s="36">
        <v>14</v>
      </c>
      <c r="S803" s="39">
        <f t="shared" si="25"/>
        <v>76</v>
      </c>
      <c r="T803" s="34" t="s">
        <v>51</v>
      </c>
      <c r="U803" s="12">
        <f>(((alpha*(speed^3))+(beta*(speed^2))+(ceta*speed))+delta)</f>
        <v>0.57758844823307731</v>
      </c>
      <c r="V803" s="8">
        <f t="shared" si="26"/>
        <v>76</v>
      </c>
    </row>
    <row r="804" spans="1:28">
      <c r="A804" s="34" t="s">
        <v>19</v>
      </c>
      <c r="B804" s="34" t="s">
        <v>64</v>
      </c>
      <c r="C804" s="5" t="s">
        <v>98</v>
      </c>
      <c r="D804" s="35" t="s">
        <v>89</v>
      </c>
      <c r="E804" s="36" t="s">
        <v>16</v>
      </c>
      <c r="F804" s="37">
        <v>100</v>
      </c>
      <c r="G804" s="38">
        <v>0.04</v>
      </c>
      <c r="H804" s="34">
        <v>0.95361245592770472</v>
      </c>
      <c r="I804" s="35">
        <v>7.0411668680200341</v>
      </c>
      <c r="J804" s="35">
        <v>1.0047657515992396</v>
      </c>
      <c r="K804" s="35">
        <v>-0.34755733440977987</v>
      </c>
      <c r="L804" s="35">
        <v>0</v>
      </c>
      <c r="M804" s="35">
        <v>0</v>
      </c>
      <c r="N804" s="35">
        <v>0</v>
      </c>
      <c r="O804" s="35">
        <v>0</v>
      </c>
      <c r="P804" s="36">
        <v>12</v>
      </c>
      <c r="Q804" s="37">
        <v>77</v>
      </c>
      <c r="R804" s="36">
        <v>0</v>
      </c>
      <c r="S804" s="39">
        <f t="shared" si="25"/>
        <v>77</v>
      </c>
      <c r="T804" s="34" t="s">
        <v>29</v>
      </c>
      <c r="U804" s="12">
        <f>((alpha*(beta^speed))*(speed^ceta))</f>
        <v>2.2437390333961575</v>
      </c>
      <c r="V804" s="8">
        <f t="shared" si="26"/>
        <v>77</v>
      </c>
    </row>
    <row r="805" spans="1:28">
      <c r="A805" s="34" t="s">
        <v>19</v>
      </c>
      <c r="B805" s="34" t="s">
        <v>64</v>
      </c>
      <c r="C805" s="5" t="s">
        <v>99</v>
      </c>
      <c r="D805" s="35" t="s">
        <v>89</v>
      </c>
      <c r="E805" s="36" t="s">
        <v>16</v>
      </c>
      <c r="F805" s="37">
        <v>100</v>
      </c>
      <c r="G805" s="38">
        <v>0.04</v>
      </c>
      <c r="H805" s="34">
        <v>0.9951504650216394</v>
      </c>
      <c r="I805" s="35">
        <v>608.54928680254397</v>
      </c>
      <c r="J805" s="35">
        <v>1.0427318878489147</v>
      </c>
      <c r="K805" s="35">
        <v>-2.1630944349062515</v>
      </c>
      <c r="L805" s="35">
        <v>0</v>
      </c>
      <c r="M805" s="35">
        <v>0</v>
      </c>
      <c r="N805" s="35">
        <v>0</v>
      </c>
      <c r="O805" s="35">
        <v>0</v>
      </c>
      <c r="P805" s="36">
        <v>12</v>
      </c>
      <c r="Q805" s="37">
        <v>76</v>
      </c>
      <c r="R805" s="36">
        <v>0</v>
      </c>
      <c r="S805" s="39">
        <f t="shared" si="25"/>
        <v>76</v>
      </c>
      <c r="T805" s="34" t="s">
        <v>29</v>
      </c>
      <c r="U805" s="12">
        <f>((alpha*(beta^speed))*(speed^ceta))</f>
        <v>1.2503745282302485</v>
      </c>
      <c r="V805" s="8">
        <f t="shared" si="26"/>
        <v>76</v>
      </c>
    </row>
    <row r="806" spans="1:28">
      <c r="A806" s="34" t="s">
        <v>19</v>
      </c>
      <c r="B806" s="34" t="s">
        <v>64</v>
      </c>
      <c r="C806" s="5" t="s">
        <v>98</v>
      </c>
      <c r="D806" s="35" t="s">
        <v>89</v>
      </c>
      <c r="E806" s="36" t="s">
        <v>14</v>
      </c>
      <c r="F806" s="37">
        <v>100</v>
      </c>
      <c r="G806" s="38">
        <v>0.04</v>
      </c>
      <c r="H806" s="34">
        <v>0.98007488020085742</v>
      </c>
      <c r="I806" s="35">
        <v>-1.6067525970782667E-7</v>
      </c>
      <c r="J806" s="35">
        <v>2.3025971523725811E-5</v>
      </c>
      <c r="K806" s="35">
        <v>-1.4706776680250399E-3</v>
      </c>
      <c r="L806" s="35">
        <v>7.0672355285975874E-2</v>
      </c>
      <c r="M806" s="35">
        <v>0</v>
      </c>
      <c r="N806" s="35">
        <v>0</v>
      </c>
      <c r="O806" s="35">
        <v>0</v>
      </c>
      <c r="P806" s="36">
        <v>12</v>
      </c>
      <c r="Q806" s="37">
        <v>77</v>
      </c>
      <c r="R806" s="36">
        <v>14</v>
      </c>
      <c r="S806" s="39">
        <f t="shared" si="25"/>
        <v>77</v>
      </c>
      <c r="T806" s="34" t="s">
        <v>51</v>
      </c>
      <c r="U806" s="12">
        <f>(((alpha*(speed^3))+(beta*(speed^2))+(ceta*speed))+delta)</f>
        <v>2.0597601672024901E-2</v>
      </c>
      <c r="V806" s="8">
        <f t="shared" si="26"/>
        <v>77</v>
      </c>
      <c r="AB806" s="41"/>
    </row>
    <row r="807" spans="1:28">
      <c r="A807" s="34" t="s">
        <v>19</v>
      </c>
      <c r="B807" s="34" t="s">
        <v>64</v>
      </c>
      <c r="C807" s="5" t="s">
        <v>99</v>
      </c>
      <c r="D807" s="35" t="s">
        <v>89</v>
      </c>
      <c r="E807" s="36" t="s">
        <v>14</v>
      </c>
      <c r="F807" s="37">
        <v>100</v>
      </c>
      <c r="G807" s="38">
        <v>0.04</v>
      </c>
      <c r="H807" s="34">
        <v>0.97611224920845752</v>
      </c>
      <c r="I807" s="35">
        <v>23.288633842105988</v>
      </c>
      <c r="J807" s="35">
        <v>1.4497051997843791</v>
      </c>
      <c r="K807" s="35">
        <v>-1.3770638655620846E-2</v>
      </c>
      <c r="L807" s="35">
        <v>0</v>
      </c>
      <c r="M807" s="35">
        <v>0</v>
      </c>
      <c r="N807" s="35">
        <v>0</v>
      </c>
      <c r="O807" s="35">
        <v>0</v>
      </c>
      <c r="P807" s="36">
        <v>12</v>
      </c>
      <c r="Q807" s="37">
        <v>76</v>
      </c>
      <c r="R807" s="36">
        <v>5</v>
      </c>
      <c r="S807" s="39">
        <f t="shared" si="25"/>
        <v>76</v>
      </c>
      <c r="T807" s="34" t="s">
        <v>36</v>
      </c>
      <c r="U807" s="12">
        <f>(1/(((ceta*(speed^2))+(beta*speed))+alpha))</f>
        <v>1.8543579771377116E-2</v>
      </c>
      <c r="V807" s="8">
        <f t="shared" si="26"/>
        <v>76</v>
      </c>
      <c r="AB807" s="41"/>
    </row>
    <row r="808" spans="1:28">
      <c r="A808" s="34" t="s">
        <v>19</v>
      </c>
      <c r="B808" s="34" t="s">
        <v>64</v>
      </c>
      <c r="C808" s="5" t="s">
        <v>98</v>
      </c>
      <c r="D808" s="35" t="s">
        <v>89</v>
      </c>
      <c r="E808" s="36" t="s">
        <v>18</v>
      </c>
      <c r="F808" s="37">
        <v>100</v>
      </c>
      <c r="G808" s="38">
        <v>0.04</v>
      </c>
      <c r="H808" s="34">
        <v>0.98585910150753753</v>
      </c>
      <c r="I808" s="35">
        <v>-5.8165995355386081E-8</v>
      </c>
      <c r="J808" s="35">
        <v>9.735493360408124E-6</v>
      </c>
      <c r="K808" s="35">
        <v>-8.7358384320746353E-4</v>
      </c>
      <c r="L808" s="35">
        <v>4.9692944175985861E-2</v>
      </c>
      <c r="M808" s="35">
        <v>0</v>
      </c>
      <c r="N808" s="35">
        <v>0</v>
      </c>
      <c r="O808" s="35">
        <v>0</v>
      </c>
      <c r="P808" s="36">
        <v>12</v>
      </c>
      <c r="Q808" s="37">
        <v>77</v>
      </c>
      <c r="R808" s="36">
        <v>14</v>
      </c>
      <c r="S808" s="39">
        <f t="shared" si="25"/>
        <v>77</v>
      </c>
      <c r="T808" s="34" t="s">
        <v>51</v>
      </c>
      <c r="U808" s="12">
        <f>(((alpha*(speed^3))+(beta*(speed^2))+(ceta*speed))+delta)</f>
        <v>1.3594032025290456E-2</v>
      </c>
      <c r="V808" s="8">
        <f t="shared" si="26"/>
        <v>77</v>
      </c>
      <c r="AB808" s="41"/>
    </row>
    <row r="809" spans="1:28">
      <c r="A809" s="34" t="s">
        <v>19</v>
      </c>
      <c r="B809" s="34" t="s">
        <v>64</v>
      </c>
      <c r="C809" s="5" t="s">
        <v>99</v>
      </c>
      <c r="D809" s="35" t="s">
        <v>89</v>
      </c>
      <c r="E809" s="36" t="s">
        <v>18</v>
      </c>
      <c r="F809" s="37">
        <v>100</v>
      </c>
      <c r="G809" s="38">
        <v>0.04</v>
      </c>
      <c r="H809" s="34">
        <v>0.98374320379350966</v>
      </c>
      <c r="I809" s="35">
        <v>-6.8494956548817228E-8</v>
      </c>
      <c r="J809" s="35">
        <v>1.8329081327006568E-5</v>
      </c>
      <c r="K809" s="35">
        <v>-1.7106239353348377E-3</v>
      </c>
      <c r="L809" s="35">
        <v>6.4132212895168031E-2</v>
      </c>
      <c r="M809" s="35">
        <v>0</v>
      </c>
      <c r="N809" s="35">
        <v>0</v>
      </c>
      <c r="O809" s="35">
        <v>0</v>
      </c>
      <c r="P809" s="36">
        <v>12</v>
      </c>
      <c r="Q809" s="37">
        <v>76</v>
      </c>
      <c r="R809" s="36">
        <v>14</v>
      </c>
      <c r="S809" s="39">
        <f t="shared" si="25"/>
        <v>76</v>
      </c>
      <c r="T809" s="34" t="s">
        <v>51</v>
      </c>
      <c r="U809" s="12">
        <f>(((alpha*(speed^3))+(beta*(speed^2))+(ceta*speed))+delta)</f>
        <v>9.9259255085367148E-3</v>
      </c>
      <c r="V809" s="8">
        <f t="shared" si="26"/>
        <v>76</v>
      </c>
      <c r="AB809" s="41"/>
    </row>
    <row r="810" spans="1:28">
      <c r="A810" s="34" t="s">
        <v>19</v>
      </c>
      <c r="B810" s="34" t="s">
        <v>64</v>
      </c>
      <c r="C810" s="5" t="s">
        <v>98</v>
      </c>
      <c r="D810" s="35" t="s">
        <v>89</v>
      </c>
      <c r="E810" s="36" t="s">
        <v>17</v>
      </c>
      <c r="F810" s="37">
        <v>100</v>
      </c>
      <c r="G810" s="38">
        <v>0.04</v>
      </c>
      <c r="H810" s="34">
        <v>0.9161281880212413</v>
      </c>
      <c r="I810" s="35">
        <v>477.01250533626944</v>
      </c>
      <c r="J810" s="35">
        <v>1.0057411626873594</v>
      </c>
      <c r="K810" s="35">
        <v>-0.25070624123418056</v>
      </c>
      <c r="L810" s="35">
        <v>0</v>
      </c>
      <c r="M810" s="35">
        <v>0</v>
      </c>
      <c r="N810" s="35">
        <v>0</v>
      </c>
      <c r="O810" s="35">
        <v>0</v>
      </c>
      <c r="P810" s="36">
        <v>12</v>
      </c>
      <c r="Q810" s="37">
        <v>77</v>
      </c>
      <c r="R810" s="36">
        <v>0</v>
      </c>
      <c r="S810" s="39">
        <f t="shared" si="25"/>
        <v>77</v>
      </c>
      <c r="T810" s="34" t="s">
        <v>29</v>
      </c>
      <c r="U810" s="12">
        <f>((alpha*(beta^speed))*(speed^ceta))</f>
        <v>249.4675742448967</v>
      </c>
      <c r="V810" s="8">
        <f t="shared" si="26"/>
        <v>77</v>
      </c>
    </row>
    <row r="811" spans="1:28">
      <c r="A811" s="34" t="s">
        <v>19</v>
      </c>
      <c r="B811" s="34" t="s">
        <v>64</v>
      </c>
      <c r="C811" s="5" t="s">
        <v>99</v>
      </c>
      <c r="D811" s="35" t="s">
        <v>89</v>
      </c>
      <c r="E811" s="36" t="s">
        <v>17</v>
      </c>
      <c r="F811" s="37">
        <v>100</v>
      </c>
      <c r="G811" s="38">
        <v>0.04</v>
      </c>
      <c r="H811" s="34">
        <v>0.88570686290403522</v>
      </c>
      <c r="I811" s="35">
        <v>497.12869866434136</v>
      </c>
      <c r="J811" s="35">
        <v>1.0073718328752908</v>
      </c>
      <c r="K811" s="35">
        <v>-0.29095141391489099</v>
      </c>
      <c r="L811" s="35">
        <v>0</v>
      </c>
      <c r="M811" s="35">
        <v>0</v>
      </c>
      <c r="N811" s="35">
        <v>0</v>
      </c>
      <c r="O811" s="35">
        <v>0</v>
      </c>
      <c r="P811" s="36">
        <v>12</v>
      </c>
      <c r="Q811" s="37">
        <v>76</v>
      </c>
      <c r="R811" s="36">
        <v>0</v>
      </c>
      <c r="S811" s="39">
        <f t="shared" si="25"/>
        <v>76</v>
      </c>
      <c r="T811" s="34" t="s">
        <v>29</v>
      </c>
      <c r="U811" s="12">
        <f>((alpha*(beta^speed))*(speed^ceta))</f>
        <v>246.41578143537811</v>
      </c>
      <c r="V811" s="8">
        <f t="shared" si="26"/>
        <v>76</v>
      </c>
    </row>
    <row r="812" spans="1:28">
      <c r="A812" s="34" t="s">
        <v>19</v>
      </c>
      <c r="B812" s="34" t="s">
        <v>64</v>
      </c>
      <c r="C812" s="5" t="s">
        <v>98</v>
      </c>
      <c r="D812" s="35" t="s">
        <v>89</v>
      </c>
      <c r="E812" s="36" t="s">
        <v>15</v>
      </c>
      <c r="F812" s="37">
        <v>0</v>
      </c>
      <c r="G812" s="38">
        <v>0.06</v>
      </c>
      <c r="H812" s="34">
        <v>0.9892862979432745</v>
      </c>
      <c r="I812" s="35">
        <v>-1.0608368572284759</v>
      </c>
      <c r="J812" s="35">
        <v>0.17551262397765841</v>
      </c>
      <c r="K812" s="35">
        <v>2.4692415311620808</v>
      </c>
      <c r="L812" s="35">
        <v>0</v>
      </c>
      <c r="M812" s="35">
        <v>0</v>
      </c>
      <c r="N812" s="35">
        <v>0</v>
      </c>
      <c r="O812" s="35">
        <v>0</v>
      </c>
      <c r="P812" s="36">
        <v>12</v>
      </c>
      <c r="Q812" s="37">
        <v>82</v>
      </c>
      <c r="R812" s="36">
        <v>2</v>
      </c>
      <c r="S812" s="39">
        <f t="shared" si="25"/>
        <v>82</v>
      </c>
      <c r="T812" s="34" t="s">
        <v>31</v>
      </c>
      <c r="U812" s="12">
        <f>((alpha+(beta*speed))^((-1)/ceta))</f>
        <v>0.35030592692652762</v>
      </c>
      <c r="V812" s="8">
        <f t="shared" si="26"/>
        <v>82</v>
      </c>
    </row>
    <row r="813" spans="1:28">
      <c r="A813" s="34" t="s">
        <v>19</v>
      </c>
      <c r="B813" s="34" t="s">
        <v>64</v>
      </c>
      <c r="C813" s="5" t="s">
        <v>99</v>
      </c>
      <c r="D813" s="35" t="s">
        <v>89</v>
      </c>
      <c r="E813" s="36" t="s">
        <v>15</v>
      </c>
      <c r="F813" s="37">
        <v>0</v>
      </c>
      <c r="G813" s="38">
        <v>0.06</v>
      </c>
      <c r="H813" s="34">
        <v>0.96762115362173495</v>
      </c>
      <c r="I813" s="35">
        <v>-5.5617606252846188E-6</v>
      </c>
      <c r="J813" s="35">
        <v>9.069681005002408E-4</v>
      </c>
      <c r="K813" s="35">
        <v>-6.1945561538489187E-2</v>
      </c>
      <c r="L813" s="35">
        <v>2.6189959274107042</v>
      </c>
      <c r="M813" s="35">
        <v>0</v>
      </c>
      <c r="N813" s="35">
        <v>0</v>
      </c>
      <c r="O813" s="35">
        <v>0</v>
      </c>
      <c r="P813" s="36">
        <v>12</v>
      </c>
      <c r="Q813" s="37">
        <v>82</v>
      </c>
      <c r="R813" s="36">
        <v>14</v>
      </c>
      <c r="S813" s="39">
        <f t="shared" si="25"/>
        <v>82</v>
      </c>
      <c r="T813" s="34" t="s">
        <v>51</v>
      </c>
      <c r="U813" s="12">
        <f>(((alpha*(speed^3))+(beta*(speed^2))+(ceta*speed))+delta)</f>
        <v>0.5713365565762798</v>
      </c>
      <c r="V813" s="8">
        <f t="shared" si="26"/>
        <v>82</v>
      </c>
    </row>
    <row r="814" spans="1:28">
      <c r="A814" s="34" t="s">
        <v>19</v>
      </c>
      <c r="B814" s="34" t="s">
        <v>64</v>
      </c>
      <c r="C814" s="5" t="s">
        <v>98</v>
      </c>
      <c r="D814" s="35" t="s">
        <v>89</v>
      </c>
      <c r="E814" s="36" t="s">
        <v>16</v>
      </c>
      <c r="F814" s="37">
        <v>0</v>
      </c>
      <c r="G814" s="38">
        <v>0.06</v>
      </c>
      <c r="H814" s="34">
        <v>0.93329616725113274</v>
      </c>
      <c r="I814" s="35">
        <v>2.483173658879795</v>
      </c>
      <c r="J814" s="35">
        <v>-5.1971051027227023E-2</v>
      </c>
      <c r="K814" s="35">
        <v>133.48471082087838</v>
      </c>
      <c r="L814" s="35">
        <v>-2.1815623840514244</v>
      </c>
      <c r="M814" s="35">
        <v>0</v>
      </c>
      <c r="N814" s="35">
        <v>0</v>
      </c>
      <c r="O814" s="35">
        <v>0</v>
      </c>
      <c r="P814" s="36">
        <v>12</v>
      </c>
      <c r="Q814" s="37">
        <v>82</v>
      </c>
      <c r="R814" s="36">
        <v>1</v>
      </c>
      <c r="S814" s="39">
        <f t="shared" si="25"/>
        <v>82</v>
      </c>
      <c r="T814" s="34" t="s">
        <v>30</v>
      </c>
      <c r="U814" s="12">
        <f>((alpha*(speed^beta))+(ceta*(speed^delta)))</f>
        <v>1.9838149773544058</v>
      </c>
      <c r="V814" s="8">
        <f t="shared" si="26"/>
        <v>82</v>
      </c>
    </row>
    <row r="815" spans="1:28">
      <c r="A815" s="34" t="s">
        <v>19</v>
      </c>
      <c r="B815" s="34" t="s">
        <v>64</v>
      </c>
      <c r="C815" s="5" t="s">
        <v>99</v>
      </c>
      <c r="D815" s="35" t="s">
        <v>89</v>
      </c>
      <c r="E815" s="36" t="s">
        <v>16</v>
      </c>
      <c r="F815" s="37">
        <v>0</v>
      </c>
      <c r="G815" s="38">
        <v>0.06</v>
      </c>
      <c r="H815" s="34">
        <v>0.99859441918152425</v>
      </c>
      <c r="I815" s="35">
        <v>801.16301517049817</v>
      </c>
      <c r="J815" s="35">
        <v>1.0375603479616817</v>
      </c>
      <c r="K815" s="35">
        <v>-2.1861316921155041</v>
      </c>
      <c r="L815" s="35">
        <v>0</v>
      </c>
      <c r="M815" s="35">
        <v>0</v>
      </c>
      <c r="N815" s="35">
        <v>0</v>
      </c>
      <c r="O815" s="35">
        <v>0</v>
      </c>
      <c r="P815" s="36">
        <v>12</v>
      </c>
      <c r="Q815" s="37">
        <v>82</v>
      </c>
      <c r="R815" s="36">
        <v>0</v>
      </c>
      <c r="S815" s="39">
        <f t="shared" si="25"/>
        <v>82</v>
      </c>
      <c r="T815" s="34" t="s">
        <v>29</v>
      </c>
      <c r="U815" s="12">
        <f>((alpha*(beta^speed))*(speed^ceta))</f>
        <v>1.0788667274869976</v>
      </c>
      <c r="V815" s="8">
        <f t="shared" si="26"/>
        <v>82</v>
      </c>
    </row>
    <row r="816" spans="1:28">
      <c r="A816" s="34" t="s">
        <v>19</v>
      </c>
      <c r="B816" s="34" t="s">
        <v>64</v>
      </c>
      <c r="C816" s="5" t="s">
        <v>98</v>
      </c>
      <c r="D816" s="35" t="s">
        <v>89</v>
      </c>
      <c r="E816" s="36" t="s">
        <v>14</v>
      </c>
      <c r="F816" s="37">
        <v>0</v>
      </c>
      <c r="G816" s="38">
        <v>0.06</v>
      </c>
      <c r="H816" s="34">
        <v>0.9700089383032281</v>
      </c>
      <c r="I816" s="35">
        <v>-1.544810938605704E-7</v>
      </c>
      <c r="J816" s="35">
        <v>2.3825932076146191E-5</v>
      </c>
      <c r="K816" s="35">
        <v>-1.4552251515562564E-3</v>
      </c>
      <c r="L816" s="35">
        <v>6.5453082963363274E-2</v>
      </c>
      <c r="M816" s="35">
        <v>0</v>
      </c>
      <c r="N816" s="35">
        <v>0</v>
      </c>
      <c r="O816" s="35">
        <v>0</v>
      </c>
      <c r="P816" s="36">
        <v>12</v>
      </c>
      <c r="Q816" s="37">
        <v>82</v>
      </c>
      <c r="R816" s="36">
        <v>14</v>
      </c>
      <c r="S816" s="39">
        <f t="shared" si="25"/>
        <v>82</v>
      </c>
      <c r="T816" s="34" t="s">
        <v>51</v>
      </c>
      <c r="U816" s="12">
        <f>(((alpha*(speed^3))+(beta*(speed^2))+(ceta*speed))+delta)</f>
        <v>2.115425605604225E-2</v>
      </c>
      <c r="V816" s="8">
        <f t="shared" si="26"/>
        <v>82</v>
      </c>
      <c r="AB816" s="41"/>
    </row>
    <row r="817" spans="1:28">
      <c r="A817" s="34" t="s">
        <v>19</v>
      </c>
      <c r="B817" s="34" t="s">
        <v>64</v>
      </c>
      <c r="C817" s="5" t="s">
        <v>99</v>
      </c>
      <c r="D817" s="35" t="s">
        <v>89</v>
      </c>
      <c r="E817" s="36" t="s">
        <v>14</v>
      </c>
      <c r="F817" s="37">
        <v>0</v>
      </c>
      <c r="G817" s="38">
        <v>0.06</v>
      </c>
      <c r="H817" s="34">
        <v>0.96881274937213013</v>
      </c>
      <c r="I817" s="35">
        <v>24.237552752807165</v>
      </c>
      <c r="J817" s="35">
        <v>1.6209602084157744</v>
      </c>
      <c r="K817" s="35">
        <v>-1.5565130437525209E-2</v>
      </c>
      <c r="L817" s="35">
        <v>0</v>
      </c>
      <c r="M817" s="35">
        <v>0</v>
      </c>
      <c r="N817" s="35">
        <v>0</v>
      </c>
      <c r="O817" s="35">
        <v>0</v>
      </c>
      <c r="P817" s="36">
        <v>12</v>
      </c>
      <c r="Q817" s="37">
        <v>82</v>
      </c>
      <c r="R817" s="36">
        <v>5</v>
      </c>
      <c r="S817" s="39">
        <f t="shared" si="25"/>
        <v>82</v>
      </c>
      <c r="T817" s="34" t="s">
        <v>36</v>
      </c>
      <c r="U817" s="12">
        <f>(1/(((ceta*(speed^2))+(beta*speed))+alpha))</f>
        <v>1.9048942393618803E-2</v>
      </c>
      <c r="V817" s="8">
        <f t="shared" si="26"/>
        <v>82</v>
      </c>
      <c r="AB817" s="41"/>
    </row>
    <row r="818" spans="1:28">
      <c r="A818" s="34" t="s">
        <v>19</v>
      </c>
      <c r="B818" s="34" t="s">
        <v>64</v>
      </c>
      <c r="C818" s="5" t="s">
        <v>98</v>
      </c>
      <c r="D818" s="35" t="s">
        <v>89</v>
      </c>
      <c r="E818" s="36" t="s">
        <v>18</v>
      </c>
      <c r="F818" s="37">
        <v>0</v>
      </c>
      <c r="G818" s="38">
        <v>0.06</v>
      </c>
      <c r="H818" s="34">
        <v>0.97769675865306926</v>
      </c>
      <c r="I818" s="35">
        <v>-4.8574726792289077E-8</v>
      </c>
      <c r="J818" s="35">
        <v>7.3391579186142412E-6</v>
      </c>
      <c r="K818" s="35">
        <v>-6.1078930491185882E-4</v>
      </c>
      <c r="L818" s="35">
        <v>4.1571751190173409E-2</v>
      </c>
      <c r="M818" s="35">
        <v>0</v>
      </c>
      <c r="N818" s="35">
        <v>0</v>
      </c>
      <c r="O818" s="35">
        <v>0</v>
      </c>
      <c r="P818" s="36">
        <v>12</v>
      </c>
      <c r="Q818" s="37">
        <v>82</v>
      </c>
      <c r="R818" s="36">
        <v>14</v>
      </c>
      <c r="S818" s="39">
        <f t="shared" si="25"/>
        <v>82</v>
      </c>
      <c r="T818" s="34" t="s">
        <v>51</v>
      </c>
      <c r="U818" s="12">
        <f>(((alpha*(speed^3))+(beta*(speed^2))+(ceta*speed))+delta)</f>
        <v>1.4052976070152299E-2</v>
      </c>
      <c r="V818" s="8">
        <f t="shared" si="26"/>
        <v>82</v>
      </c>
      <c r="AB818" s="41"/>
    </row>
    <row r="819" spans="1:28">
      <c r="A819" s="34" t="s">
        <v>19</v>
      </c>
      <c r="B819" s="34" t="s">
        <v>64</v>
      </c>
      <c r="C819" s="5" t="s">
        <v>99</v>
      </c>
      <c r="D819" s="35" t="s">
        <v>89</v>
      </c>
      <c r="E819" s="36" t="s">
        <v>18</v>
      </c>
      <c r="F819" s="37">
        <v>0</v>
      </c>
      <c r="G819" s="38">
        <v>0.06</v>
      </c>
      <c r="H819" s="34">
        <v>0.97995993954032323</v>
      </c>
      <c r="I819" s="35">
        <v>-4.608150791868228E-8</v>
      </c>
      <c r="J819" s="35">
        <v>1.5074238095116243E-5</v>
      </c>
      <c r="K819" s="35">
        <v>-1.4578461286365635E-3</v>
      </c>
      <c r="L819" s="35">
        <v>5.576449838777861E-2</v>
      </c>
      <c r="M819" s="35">
        <v>0</v>
      </c>
      <c r="N819" s="35">
        <v>0</v>
      </c>
      <c r="O819" s="35">
        <v>0</v>
      </c>
      <c r="P819" s="36">
        <v>12</v>
      </c>
      <c r="Q819" s="37">
        <v>82</v>
      </c>
      <c r="R819" s="36">
        <v>14</v>
      </c>
      <c r="S819" s="39">
        <f t="shared" si="25"/>
        <v>82</v>
      </c>
      <c r="T819" s="34" t="s">
        <v>51</v>
      </c>
      <c r="U819" s="12">
        <f>(((alpha*(speed^3))+(beta*(speed^2))+(ceta*speed))+delta)</f>
        <v>1.2172423933034013E-2</v>
      </c>
      <c r="V819" s="8">
        <f t="shared" si="26"/>
        <v>82</v>
      </c>
      <c r="AB819" s="41"/>
    </row>
    <row r="820" spans="1:28">
      <c r="A820" s="34" t="s">
        <v>19</v>
      </c>
      <c r="B820" s="34" t="s">
        <v>64</v>
      </c>
      <c r="C820" s="5" t="s">
        <v>98</v>
      </c>
      <c r="D820" s="35" t="s">
        <v>89</v>
      </c>
      <c r="E820" s="36" t="s">
        <v>17</v>
      </c>
      <c r="F820" s="37">
        <v>0</v>
      </c>
      <c r="G820" s="38">
        <v>0.06</v>
      </c>
      <c r="H820" s="34">
        <v>0.93041030924574442</v>
      </c>
      <c r="I820" s="35">
        <v>465.32912900304638</v>
      </c>
      <c r="J820" s="35">
        <v>1.0079351195530575</v>
      </c>
      <c r="K820" s="35">
        <v>-0.3026559328036082</v>
      </c>
      <c r="L820" s="35">
        <v>0</v>
      </c>
      <c r="M820" s="35">
        <v>0</v>
      </c>
      <c r="N820" s="35">
        <v>0</v>
      </c>
      <c r="O820" s="35">
        <v>0</v>
      </c>
      <c r="P820" s="36">
        <v>12</v>
      </c>
      <c r="Q820" s="37">
        <v>82</v>
      </c>
      <c r="R820" s="36">
        <v>0</v>
      </c>
      <c r="S820" s="39">
        <f t="shared" si="25"/>
        <v>82</v>
      </c>
      <c r="T820" s="34" t="s">
        <v>29</v>
      </c>
      <c r="U820" s="12">
        <f>((alpha*(beta^speed))*(speed^ceta))</f>
        <v>234.42530389205257</v>
      </c>
      <c r="V820" s="8">
        <f t="shared" si="26"/>
        <v>82</v>
      </c>
    </row>
    <row r="821" spans="1:28">
      <c r="A821" s="34" t="s">
        <v>19</v>
      </c>
      <c r="B821" s="34" t="s">
        <v>64</v>
      </c>
      <c r="C821" s="5" t="s">
        <v>99</v>
      </c>
      <c r="D821" s="35" t="s">
        <v>89</v>
      </c>
      <c r="E821" s="36" t="s">
        <v>17</v>
      </c>
      <c r="F821" s="37">
        <v>0</v>
      </c>
      <c r="G821" s="38">
        <v>0.06</v>
      </c>
      <c r="H821" s="34">
        <v>0.92245142220528209</v>
      </c>
      <c r="I821" s="35">
        <v>501.7665666187782</v>
      </c>
      <c r="J821" s="35">
        <v>1.0100467010946028</v>
      </c>
      <c r="K821" s="35">
        <v>-0.35804787980258701</v>
      </c>
      <c r="L821" s="35">
        <v>0</v>
      </c>
      <c r="M821" s="35">
        <v>0</v>
      </c>
      <c r="N821" s="35">
        <v>0</v>
      </c>
      <c r="O821" s="35">
        <v>0</v>
      </c>
      <c r="P821" s="36">
        <v>12</v>
      </c>
      <c r="Q821" s="37">
        <v>82</v>
      </c>
      <c r="R821" s="36">
        <v>0</v>
      </c>
      <c r="S821" s="39">
        <f t="shared" si="25"/>
        <v>82</v>
      </c>
      <c r="T821" s="34" t="s">
        <v>29</v>
      </c>
      <c r="U821" s="12">
        <f>((alpha*(beta^speed))*(speed^ceta))</f>
        <v>235.10615551905383</v>
      </c>
      <c r="V821" s="8">
        <f t="shared" si="26"/>
        <v>82</v>
      </c>
    </row>
    <row r="822" spans="1:28">
      <c r="A822" s="34" t="s">
        <v>19</v>
      </c>
      <c r="B822" s="34" t="s">
        <v>64</v>
      </c>
      <c r="C822" s="5" t="s">
        <v>98</v>
      </c>
      <c r="D822" s="35" t="s">
        <v>89</v>
      </c>
      <c r="E822" s="36" t="s">
        <v>15</v>
      </c>
      <c r="F822" s="37">
        <v>50</v>
      </c>
      <c r="G822" s="38">
        <v>0.06</v>
      </c>
      <c r="H822" s="34">
        <v>0.9871311366111768</v>
      </c>
      <c r="I822" s="35">
        <v>-9.9622738567282581E-6</v>
      </c>
      <c r="J822" s="35">
        <v>1.4006616453587958E-3</v>
      </c>
      <c r="K822" s="35">
        <v>-6.7619759915235736E-2</v>
      </c>
      <c r="L822" s="35">
        <v>1.6832853632168614</v>
      </c>
      <c r="M822" s="35">
        <v>0</v>
      </c>
      <c r="N822" s="35">
        <v>0</v>
      </c>
      <c r="O822" s="35">
        <v>0</v>
      </c>
      <c r="P822" s="36">
        <v>12</v>
      </c>
      <c r="Q822" s="37">
        <v>72</v>
      </c>
      <c r="R822" s="36">
        <v>14</v>
      </c>
      <c r="S822" s="39">
        <f t="shared" si="25"/>
        <v>72</v>
      </c>
      <c r="T822" s="34" t="s">
        <v>51</v>
      </c>
      <c r="U822" s="12">
        <f>(((alpha*(speed^3))+(beta*(speed^2))+(ceta*speed))+delta)</f>
        <v>0.35729382638377705</v>
      </c>
      <c r="V822" s="8">
        <f t="shared" si="26"/>
        <v>72</v>
      </c>
    </row>
    <row r="823" spans="1:28">
      <c r="A823" s="34" t="s">
        <v>19</v>
      </c>
      <c r="B823" s="34" t="s">
        <v>64</v>
      </c>
      <c r="C823" s="5" t="s">
        <v>99</v>
      </c>
      <c r="D823" s="35" t="s">
        <v>89</v>
      </c>
      <c r="E823" s="36" t="s">
        <v>15</v>
      </c>
      <c r="F823" s="37">
        <v>50</v>
      </c>
      <c r="G823" s="38">
        <v>0.06</v>
      </c>
      <c r="H823" s="34">
        <v>0.97737239401876141</v>
      </c>
      <c r="I823" s="35">
        <v>-1.1444654571904608E-5</v>
      </c>
      <c r="J823" s="35">
        <v>1.7346023758726418E-3</v>
      </c>
      <c r="K823" s="35">
        <v>-0.10804167818159645</v>
      </c>
      <c r="L823" s="35">
        <v>3.5897220178649789</v>
      </c>
      <c r="M823" s="35">
        <v>0</v>
      </c>
      <c r="N823" s="35">
        <v>0</v>
      </c>
      <c r="O823" s="35">
        <v>0</v>
      </c>
      <c r="P823" s="36">
        <v>12</v>
      </c>
      <c r="Q823" s="37">
        <v>72</v>
      </c>
      <c r="R823" s="36">
        <v>14</v>
      </c>
      <c r="S823" s="39">
        <f t="shared" si="25"/>
        <v>72</v>
      </c>
      <c r="T823" s="34" t="s">
        <v>51</v>
      </c>
      <c r="U823" s="12">
        <f>(((alpha*(speed^3))+(beta*(speed^2))+(ceta*speed))+delta)</f>
        <v>0.53120547565955789</v>
      </c>
      <c r="V823" s="8">
        <f t="shared" si="26"/>
        <v>72</v>
      </c>
    </row>
    <row r="824" spans="1:28">
      <c r="A824" s="34" t="s">
        <v>19</v>
      </c>
      <c r="B824" s="34" t="s">
        <v>64</v>
      </c>
      <c r="C824" s="5" t="s">
        <v>98</v>
      </c>
      <c r="D824" s="35" t="s">
        <v>89</v>
      </c>
      <c r="E824" s="36" t="s">
        <v>16</v>
      </c>
      <c r="F824" s="37">
        <v>50</v>
      </c>
      <c r="G824" s="38">
        <v>0.06</v>
      </c>
      <c r="H824" s="34">
        <v>0.94578680632395162</v>
      </c>
      <c r="I824" s="35">
        <v>7.2025632555350736</v>
      </c>
      <c r="J824" s="35">
        <v>1.0052358742255063</v>
      </c>
      <c r="K824" s="35">
        <v>-0.33659893591486001</v>
      </c>
      <c r="L824" s="35">
        <v>0</v>
      </c>
      <c r="M824" s="35">
        <v>0</v>
      </c>
      <c r="N824" s="35">
        <v>0</v>
      </c>
      <c r="O824" s="35">
        <v>0</v>
      </c>
      <c r="P824" s="36">
        <v>12</v>
      </c>
      <c r="Q824" s="37">
        <v>72</v>
      </c>
      <c r="R824" s="36">
        <v>0</v>
      </c>
      <c r="S824" s="39">
        <f t="shared" si="25"/>
        <v>72</v>
      </c>
      <c r="T824" s="34" t="s">
        <v>29</v>
      </c>
      <c r="U824" s="12">
        <f>((alpha*(beta^speed))*(speed^ceta))</f>
        <v>2.4865971353415794</v>
      </c>
      <c r="V824" s="8">
        <f t="shared" si="26"/>
        <v>72</v>
      </c>
    </row>
    <row r="825" spans="1:28">
      <c r="A825" s="34" t="s">
        <v>19</v>
      </c>
      <c r="B825" s="34" t="s">
        <v>64</v>
      </c>
      <c r="C825" s="5" t="s">
        <v>99</v>
      </c>
      <c r="D825" s="35" t="s">
        <v>89</v>
      </c>
      <c r="E825" s="36" t="s">
        <v>16</v>
      </c>
      <c r="F825" s="37">
        <v>50</v>
      </c>
      <c r="G825" s="38">
        <v>0.06</v>
      </c>
      <c r="H825" s="34">
        <v>0.99319263283554016</v>
      </c>
      <c r="I825" s="35">
        <v>516.64798617072654</v>
      </c>
      <c r="J825" s="35">
        <v>1.0469920186181343</v>
      </c>
      <c r="K825" s="35">
        <v>-2.1490829445180739</v>
      </c>
      <c r="L825" s="35">
        <v>0</v>
      </c>
      <c r="M825" s="35">
        <v>0</v>
      </c>
      <c r="N825" s="35">
        <v>0</v>
      </c>
      <c r="O825" s="35">
        <v>0</v>
      </c>
      <c r="P825" s="36">
        <v>12</v>
      </c>
      <c r="Q825" s="37">
        <v>72</v>
      </c>
      <c r="R825" s="36">
        <v>0</v>
      </c>
      <c r="S825" s="39">
        <f t="shared" si="25"/>
        <v>72</v>
      </c>
      <c r="T825" s="34" t="s">
        <v>29</v>
      </c>
      <c r="U825" s="12">
        <f>((alpha*(beta^speed))*(speed^ceta))</f>
        <v>1.4373279218052184</v>
      </c>
      <c r="V825" s="8">
        <f t="shared" si="26"/>
        <v>72</v>
      </c>
    </row>
    <row r="826" spans="1:28">
      <c r="A826" s="34" t="s">
        <v>19</v>
      </c>
      <c r="B826" s="34" t="s">
        <v>64</v>
      </c>
      <c r="C826" s="5" t="s">
        <v>98</v>
      </c>
      <c r="D826" s="35" t="s">
        <v>89</v>
      </c>
      <c r="E826" s="36" t="s">
        <v>14</v>
      </c>
      <c r="F826" s="37">
        <v>50</v>
      </c>
      <c r="G826" s="38">
        <v>0.06</v>
      </c>
      <c r="H826" s="34">
        <v>0.97434903452860788</v>
      </c>
      <c r="I826" s="35">
        <v>-2.345409271160675E-7</v>
      </c>
      <c r="J826" s="35">
        <v>2.874145037581322E-5</v>
      </c>
      <c r="K826" s="35">
        <v>-1.5603129542887549E-3</v>
      </c>
      <c r="L826" s="35">
        <v>7.2698436213498488E-2</v>
      </c>
      <c r="M826" s="35">
        <v>0</v>
      </c>
      <c r="N826" s="35">
        <v>0</v>
      </c>
      <c r="O826" s="35">
        <v>0</v>
      </c>
      <c r="P826" s="36">
        <v>12</v>
      </c>
      <c r="Q826" s="37">
        <v>72</v>
      </c>
      <c r="R826" s="36">
        <v>14</v>
      </c>
      <c r="S826" s="39">
        <f t="shared" si="25"/>
        <v>72</v>
      </c>
      <c r="T826" s="34" t="s">
        <v>51</v>
      </c>
      <c r="U826" s="12">
        <f>(((alpha*(speed^3))+(beta*(speed^2))+(ceta*speed))+delta)</f>
        <v>2.1809650288705906E-2</v>
      </c>
      <c r="V826" s="8">
        <f t="shared" si="26"/>
        <v>72</v>
      </c>
      <c r="AB826" s="41"/>
    </row>
    <row r="827" spans="1:28">
      <c r="A827" s="34" t="s">
        <v>19</v>
      </c>
      <c r="B827" s="34" t="s">
        <v>64</v>
      </c>
      <c r="C827" s="5" t="s">
        <v>99</v>
      </c>
      <c r="D827" s="35" t="s">
        <v>89</v>
      </c>
      <c r="E827" s="36" t="s">
        <v>14</v>
      </c>
      <c r="F827" s="37">
        <v>50</v>
      </c>
      <c r="G827" s="38">
        <v>0.06</v>
      </c>
      <c r="H827" s="34">
        <v>0.97849336709188828</v>
      </c>
      <c r="I827" s="35">
        <v>24.063879107388267</v>
      </c>
      <c r="J827" s="35">
        <v>1.2666080628450744</v>
      </c>
      <c r="K827" s="35">
        <v>-1.1911225504254991E-2</v>
      </c>
      <c r="L827" s="35">
        <v>0</v>
      </c>
      <c r="M827" s="35">
        <v>0</v>
      </c>
      <c r="N827" s="35">
        <v>0</v>
      </c>
      <c r="O827" s="35">
        <v>0</v>
      </c>
      <c r="P827" s="36">
        <v>12</v>
      </c>
      <c r="Q827" s="37">
        <v>72</v>
      </c>
      <c r="R827" s="36">
        <v>5</v>
      </c>
      <c r="S827" s="39">
        <f t="shared" si="25"/>
        <v>72</v>
      </c>
      <c r="T827" s="34" t="s">
        <v>36</v>
      </c>
      <c r="U827" s="12">
        <f>(1/(((ceta*(speed^2))+(beta*speed))+alpha))</f>
        <v>1.8687443798873979E-2</v>
      </c>
      <c r="V827" s="8">
        <f t="shared" si="26"/>
        <v>72</v>
      </c>
      <c r="AB827" s="41"/>
    </row>
    <row r="828" spans="1:28">
      <c r="A828" s="34" t="s">
        <v>19</v>
      </c>
      <c r="B828" s="34" t="s">
        <v>64</v>
      </c>
      <c r="C828" s="5" t="s">
        <v>98</v>
      </c>
      <c r="D828" s="35" t="s">
        <v>89</v>
      </c>
      <c r="E828" s="36" t="s">
        <v>18</v>
      </c>
      <c r="F828" s="37">
        <v>50</v>
      </c>
      <c r="G828" s="38">
        <v>0.06</v>
      </c>
      <c r="H828" s="34">
        <v>0.98453020753158171</v>
      </c>
      <c r="I828" s="35">
        <v>-1.0338994027502259E-7</v>
      </c>
      <c r="J828" s="35">
        <v>1.4291843139544054E-5</v>
      </c>
      <c r="K828" s="35">
        <v>-1.0424123700758482E-3</v>
      </c>
      <c r="L828" s="35">
        <v>5.3470719949921586E-2</v>
      </c>
      <c r="M828" s="35">
        <v>0</v>
      </c>
      <c r="N828" s="35">
        <v>0</v>
      </c>
      <c r="O828" s="35">
        <v>0</v>
      </c>
      <c r="P828" s="36">
        <v>12</v>
      </c>
      <c r="Q828" s="37">
        <v>72</v>
      </c>
      <c r="R828" s="36">
        <v>14</v>
      </c>
      <c r="S828" s="39">
        <f t="shared" si="25"/>
        <v>72</v>
      </c>
      <c r="T828" s="34" t="s">
        <v>51</v>
      </c>
      <c r="U828" s="12">
        <f>(((alpha*(speed^3))+(beta*(speed^2))+(ceta*speed))+delta)</f>
        <v>1.3915855712085257E-2</v>
      </c>
      <c r="V828" s="8">
        <f t="shared" si="26"/>
        <v>72</v>
      </c>
      <c r="AB828" s="41"/>
    </row>
    <row r="829" spans="1:28">
      <c r="A829" s="34" t="s">
        <v>19</v>
      </c>
      <c r="B829" s="34" t="s">
        <v>64</v>
      </c>
      <c r="C829" s="5" t="s">
        <v>99</v>
      </c>
      <c r="D829" s="35" t="s">
        <v>89</v>
      </c>
      <c r="E829" s="36" t="s">
        <v>18</v>
      </c>
      <c r="F829" s="37">
        <v>50</v>
      </c>
      <c r="G829" s="38">
        <v>0.06</v>
      </c>
      <c r="H829" s="34">
        <v>0.98609040609115228</v>
      </c>
      <c r="I829" s="35">
        <v>-9.4866515633921442E-8</v>
      </c>
      <c r="J829" s="35">
        <v>2.066611033007601E-5</v>
      </c>
      <c r="K829" s="35">
        <v>-1.7902153876265953E-3</v>
      </c>
      <c r="L829" s="35">
        <v>6.5053147912408529E-2</v>
      </c>
      <c r="M829" s="35">
        <v>0</v>
      </c>
      <c r="N829" s="35">
        <v>0</v>
      </c>
      <c r="O829" s="35">
        <v>0</v>
      </c>
      <c r="P829" s="36">
        <v>12</v>
      </c>
      <c r="Q829" s="37">
        <v>72</v>
      </c>
      <c r="R829" s="36">
        <v>14</v>
      </c>
      <c r="S829" s="39">
        <f t="shared" si="25"/>
        <v>72</v>
      </c>
      <c r="T829" s="34" t="s">
        <v>51</v>
      </c>
      <c r="U829" s="12">
        <f>(((alpha*(speed^3))+(beta*(speed^2))+(ceta*speed))+delta)</f>
        <v>7.8820187270777914E-3</v>
      </c>
      <c r="V829" s="8">
        <f t="shared" si="26"/>
        <v>72</v>
      </c>
      <c r="AB829" s="41"/>
    </row>
    <row r="830" spans="1:28">
      <c r="A830" s="34" t="s">
        <v>19</v>
      </c>
      <c r="B830" s="34" t="s">
        <v>64</v>
      </c>
      <c r="C830" s="5" t="s">
        <v>98</v>
      </c>
      <c r="D830" s="35" t="s">
        <v>89</v>
      </c>
      <c r="E830" s="36" t="s">
        <v>17</v>
      </c>
      <c r="F830" s="37">
        <v>50</v>
      </c>
      <c r="G830" s="38">
        <v>0.06</v>
      </c>
      <c r="H830" s="34">
        <v>0.93626210154899514</v>
      </c>
      <c r="I830" s="35">
        <v>87.216224111674464</v>
      </c>
      <c r="J830" s="35">
        <v>0.22159341672587451</v>
      </c>
      <c r="K830" s="35">
        <v>749.78623511424826</v>
      </c>
      <c r="L830" s="35">
        <v>-0.6749275557446297</v>
      </c>
      <c r="M830" s="35">
        <v>0</v>
      </c>
      <c r="N830" s="35">
        <v>0</v>
      </c>
      <c r="O830" s="35">
        <v>0</v>
      </c>
      <c r="P830" s="36">
        <v>12</v>
      </c>
      <c r="Q830" s="37">
        <v>72</v>
      </c>
      <c r="R830" s="36">
        <v>1</v>
      </c>
      <c r="S830" s="39">
        <f t="shared" si="25"/>
        <v>72</v>
      </c>
      <c r="T830" s="34" t="s">
        <v>30</v>
      </c>
      <c r="U830" s="12">
        <f>((alpha*(speed^beta))+(ceta*(speed^delta)))</f>
        <v>266.81237848006509</v>
      </c>
      <c r="V830" s="8">
        <f t="shared" si="26"/>
        <v>72</v>
      </c>
    </row>
    <row r="831" spans="1:28">
      <c r="A831" s="34" t="s">
        <v>19</v>
      </c>
      <c r="B831" s="34" t="s">
        <v>64</v>
      </c>
      <c r="C831" s="5" t="s">
        <v>99</v>
      </c>
      <c r="D831" s="35" t="s">
        <v>89</v>
      </c>
      <c r="E831" s="36" t="s">
        <v>17</v>
      </c>
      <c r="F831" s="37">
        <v>50</v>
      </c>
      <c r="G831" s="38">
        <v>0.06</v>
      </c>
      <c r="H831" s="34">
        <v>0.90474822970457991</v>
      </c>
      <c r="I831" s="35">
        <v>463.61726997009606</v>
      </c>
      <c r="J831" s="35">
        <v>1.0061691606837344</v>
      </c>
      <c r="K831" s="35">
        <v>-0.23604649288330321</v>
      </c>
      <c r="L831" s="35">
        <v>0</v>
      </c>
      <c r="M831" s="35">
        <v>0</v>
      </c>
      <c r="N831" s="35">
        <v>0</v>
      </c>
      <c r="O831" s="35">
        <v>0</v>
      </c>
      <c r="P831" s="36">
        <v>12</v>
      </c>
      <c r="Q831" s="37">
        <v>72</v>
      </c>
      <c r="R831" s="36">
        <v>0</v>
      </c>
      <c r="S831" s="39">
        <f t="shared" si="25"/>
        <v>72</v>
      </c>
      <c r="T831" s="34" t="s">
        <v>29</v>
      </c>
      <c r="U831" s="12">
        <f>((alpha*(beta^speed))*(speed^ceta))</f>
        <v>263.06006619671706</v>
      </c>
      <c r="V831" s="8">
        <f t="shared" si="26"/>
        <v>72</v>
      </c>
    </row>
    <row r="832" spans="1:28">
      <c r="A832" s="34" t="s">
        <v>19</v>
      </c>
      <c r="B832" s="34" t="s">
        <v>64</v>
      </c>
      <c r="C832" s="5" t="s">
        <v>98</v>
      </c>
      <c r="D832" s="35" t="s">
        <v>89</v>
      </c>
      <c r="E832" s="36" t="s">
        <v>15</v>
      </c>
      <c r="F832" s="37">
        <v>100</v>
      </c>
      <c r="G832" s="38">
        <v>0.06</v>
      </c>
      <c r="H832" s="34">
        <v>0.94885027723825777</v>
      </c>
      <c r="I832" s="35">
        <v>11.983526127360957</v>
      </c>
      <c r="J832" s="35">
        <v>1.0267908630263634</v>
      </c>
      <c r="K832" s="35">
        <v>-1.0479239623029184</v>
      </c>
      <c r="L832" s="35">
        <v>0</v>
      </c>
      <c r="M832" s="35">
        <v>0</v>
      </c>
      <c r="N832" s="35">
        <v>0</v>
      </c>
      <c r="O832" s="35">
        <v>0</v>
      </c>
      <c r="P832" s="36">
        <v>12</v>
      </c>
      <c r="Q832" s="37">
        <v>62</v>
      </c>
      <c r="R832" s="36">
        <v>0</v>
      </c>
      <c r="S832" s="39">
        <f t="shared" si="25"/>
        <v>62</v>
      </c>
      <c r="T832" s="34" t="s">
        <v>29</v>
      </c>
      <c r="U832" s="12">
        <f>((alpha*(beta^speed))*(speed^ceta))</f>
        <v>0.81691739086120152</v>
      </c>
      <c r="V832" s="8">
        <f t="shared" si="26"/>
        <v>62</v>
      </c>
    </row>
    <row r="833" spans="1:28">
      <c r="A833" s="34" t="s">
        <v>19</v>
      </c>
      <c r="B833" s="34" t="s">
        <v>64</v>
      </c>
      <c r="C833" s="5" t="s">
        <v>99</v>
      </c>
      <c r="D833" s="35" t="s">
        <v>89</v>
      </c>
      <c r="E833" s="36" t="s">
        <v>15</v>
      </c>
      <c r="F833" s="37">
        <v>100</v>
      </c>
      <c r="G833" s="38">
        <v>0.06</v>
      </c>
      <c r="H833" s="34">
        <v>0.98061333488646663</v>
      </c>
      <c r="I833" s="35">
        <v>-3.7708598811496549E-5</v>
      </c>
      <c r="J833" s="35">
        <v>5.1697966919909116E-3</v>
      </c>
      <c r="K833" s="35">
        <v>-0.25172140322308029</v>
      </c>
      <c r="L833" s="35">
        <v>5.5214135289195951</v>
      </c>
      <c r="M833" s="35">
        <v>0</v>
      </c>
      <c r="N833" s="35">
        <v>0</v>
      </c>
      <c r="O833" s="35">
        <v>0</v>
      </c>
      <c r="P833" s="36">
        <v>12</v>
      </c>
      <c r="Q833" s="37">
        <v>59</v>
      </c>
      <c r="R833" s="36">
        <v>14</v>
      </c>
      <c r="S833" s="39">
        <f t="shared" si="25"/>
        <v>59</v>
      </c>
      <c r="T833" s="34" t="s">
        <v>51</v>
      </c>
      <c r="U833" s="12">
        <f>(((alpha*(speed^3))+(beta*(speed^2))+(ceta*speed))+delta)</f>
        <v>0.9213587082718746</v>
      </c>
      <c r="V833" s="8">
        <f t="shared" si="26"/>
        <v>59</v>
      </c>
    </row>
    <row r="834" spans="1:28">
      <c r="A834" s="34" t="s">
        <v>19</v>
      </c>
      <c r="B834" s="34" t="s">
        <v>64</v>
      </c>
      <c r="C834" s="5" t="s">
        <v>98</v>
      </c>
      <c r="D834" s="35" t="s">
        <v>89</v>
      </c>
      <c r="E834" s="36" t="s">
        <v>16</v>
      </c>
      <c r="F834" s="37">
        <v>100</v>
      </c>
      <c r="G834" s="38">
        <v>0.06</v>
      </c>
      <c r="H834" s="34">
        <v>0.97286943046122243</v>
      </c>
      <c r="I834" s="35">
        <v>-3.344646659473036E-5</v>
      </c>
      <c r="J834" s="35">
        <v>4.2111294442046792E-3</v>
      </c>
      <c r="K834" s="35">
        <v>-0.17969795722664533</v>
      </c>
      <c r="L834" s="35">
        <v>5.5710028841604657</v>
      </c>
      <c r="M834" s="35">
        <v>0</v>
      </c>
      <c r="N834" s="35">
        <v>0</v>
      </c>
      <c r="O834" s="35">
        <v>0</v>
      </c>
      <c r="P834" s="36">
        <v>12</v>
      </c>
      <c r="Q834" s="37">
        <v>62</v>
      </c>
      <c r="R834" s="36">
        <v>14</v>
      </c>
      <c r="S834" s="39">
        <f t="shared" ref="S834:S897" si="27">V834</f>
        <v>62</v>
      </c>
      <c r="T834" s="34" t="s">
        <v>51</v>
      </c>
      <c r="U834" s="12">
        <f>(((alpha*(speed^3))+(beta*(speed^2))+(ceta*speed))+delta)</f>
        <v>2.6460816290423441</v>
      </c>
      <c r="V834" s="8">
        <f t="shared" ref="V834:V897" si="28">IF($V$1&lt;P834,P834,IF($V$1&gt;Q834,Q834,$V$1))</f>
        <v>62</v>
      </c>
    </row>
    <row r="835" spans="1:28">
      <c r="A835" s="34" t="s">
        <v>19</v>
      </c>
      <c r="B835" s="34" t="s">
        <v>64</v>
      </c>
      <c r="C835" s="5" t="s">
        <v>99</v>
      </c>
      <c r="D835" s="35" t="s">
        <v>89</v>
      </c>
      <c r="E835" s="36" t="s">
        <v>16</v>
      </c>
      <c r="F835" s="37">
        <v>100</v>
      </c>
      <c r="G835" s="38">
        <v>0.06</v>
      </c>
      <c r="H835" s="34">
        <v>0.99039846855202784</v>
      </c>
      <c r="I835" s="35">
        <v>278.88048999183474</v>
      </c>
      <c r="J835" s="35">
        <v>1.0551297265147894</v>
      </c>
      <c r="K835" s="35">
        <v>-2.0174217159587609</v>
      </c>
      <c r="L835" s="35">
        <v>0</v>
      </c>
      <c r="M835" s="35">
        <v>0</v>
      </c>
      <c r="N835" s="35">
        <v>0</v>
      </c>
      <c r="O835" s="35">
        <v>0</v>
      </c>
      <c r="P835" s="36">
        <v>12</v>
      </c>
      <c r="Q835" s="37">
        <v>59</v>
      </c>
      <c r="R835" s="36">
        <v>0</v>
      </c>
      <c r="S835" s="39">
        <f t="shared" si="27"/>
        <v>59</v>
      </c>
      <c r="T835" s="34" t="s">
        <v>29</v>
      </c>
      <c r="U835" s="12">
        <f>((alpha*(beta^speed))*(speed^ceta))</f>
        <v>1.7697360342897532</v>
      </c>
      <c r="V835" s="8">
        <f t="shared" si="28"/>
        <v>59</v>
      </c>
    </row>
    <row r="836" spans="1:28">
      <c r="A836" s="34" t="s">
        <v>19</v>
      </c>
      <c r="B836" s="34" t="s">
        <v>64</v>
      </c>
      <c r="C836" s="5" t="s">
        <v>98</v>
      </c>
      <c r="D836" s="35" t="s">
        <v>89</v>
      </c>
      <c r="E836" s="36" t="s">
        <v>14</v>
      </c>
      <c r="F836" s="37">
        <v>100</v>
      </c>
      <c r="G836" s="38">
        <v>0.06</v>
      </c>
      <c r="H836" s="34">
        <v>0.97715868653896787</v>
      </c>
      <c r="I836" s="35">
        <v>-8.7595091907862827E-7</v>
      </c>
      <c r="J836" s="35">
        <v>1.0149624293335326E-4</v>
      </c>
      <c r="K836" s="35">
        <v>-3.9711167152565469E-3</v>
      </c>
      <c r="L836" s="35">
        <v>0.10111565819760117</v>
      </c>
      <c r="M836" s="35">
        <v>0</v>
      </c>
      <c r="N836" s="35">
        <v>0</v>
      </c>
      <c r="O836" s="35">
        <v>0</v>
      </c>
      <c r="P836" s="36">
        <v>12</v>
      </c>
      <c r="Q836" s="37">
        <v>62</v>
      </c>
      <c r="R836" s="36">
        <v>14</v>
      </c>
      <c r="S836" s="39">
        <f t="shared" si="27"/>
        <v>62</v>
      </c>
      <c r="T836" s="34" t="s">
        <v>51</v>
      </c>
      <c r="U836" s="12">
        <f>(((alpha*(speed^3))+(beta*(speed^2))+(ceta*speed))+delta)</f>
        <v>3.6294349045333893E-2</v>
      </c>
      <c r="V836" s="8">
        <f t="shared" si="28"/>
        <v>62</v>
      </c>
      <c r="AB836" s="41"/>
    </row>
    <row r="837" spans="1:28">
      <c r="A837" s="34" t="s">
        <v>19</v>
      </c>
      <c r="B837" s="34" t="s">
        <v>64</v>
      </c>
      <c r="C837" s="5" t="s">
        <v>99</v>
      </c>
      <c r="D837" s="35" t="s">
        <v>89</v>
      </c>
      <c r="E837" s="36" t="s">
        <v>14</v>
      </c>
      <c r="F837" s="37">
        <v>100</v>
      </c>
      <c r="G837" s="38">
        <v>0.06</v>
      </c>
      <c r="H837" s="34">
        <v>0.97891713987765949</v>
      </c>
      <c r="I837" s="35">
        <v>5.7615754929990964E-2</v>
      </c>
      <c r="J837" s="35">
        <v>0.99758847881864532</v>
      </c>
      <c r="K837" s="35">
        <v>-0.26186399064275617</v>
      </c>
      <c r="L837" s="35">
        <v>0</v>
      </c>
      <c r="M837" s="35">
        <v>0</v>
      </c>
      <c r="N837" s="35">
        <v>0</v>
      </c>
      <c r="O837" s="35">
        <v>0</v>
      </c>
      <c r="P837" s="36">
        <v>12</v>
      </c>
      <c r="Q837" s="37">
        <v>59</v>
      </c>
      <c r="R837" s="36">
        <v>0</v>
      </c>
      <c r="S837" s="39">
        <f t="shared" si="27"/>
        <v>59</v>
      </c>
      <c r="T837" s="34" t="s">
        <v>29</v>
      </c>
      <c r="U837" s="12">
        <f>((alpha*(beta^speed))*(speed^ceta))</f>
        <v>1.7177222707416916E-2</v>
      </c>
      <c r="V837" s="8">
        <f t="shared" si="28"/>
        <v>59</v>
      </c>
      <c r="AB837" s="41"/>
    </row>
    <row r="838" spans="1:28">
      <c r="A838" s="34" t="s">
        <v>19</v>
      </c>
      <c r="B838" s="34" t="s">
        <v>64</v>
      </c>
      <c r="C838" s="5" t="s">
        <v>98</v>
      </c>
      <c r="D838" s="35" t="s">
        <v>89</v>
      </c>
      <c r="E838" s="36" t="s">
        <v>18</v>
      </c>
      <c r="F838" s="37">
        <v>100</v>
      </c>
      <c r="G838" s="38">
        <v>0.06</v>
      </c>
      <c r="H838" s="34">
        <v>0.98654398969975954</v>
      </c>
      <c r="I838" s="35">
        <v>-4.7008474206519902E-7</v>
      </c>
      <c r="J838" s="35">
        <v>5.9052729503207025E-5</v>
      </c>
      <c r="K838" s="35">
        <v>-2.8146577316238643E-3</v>
      </c>
      <c r="L838" s="35">
        <v>7.7279832284631242E-2</v>
      </c>
      <c r="M838" s="35">
        <v>0</v>
      </c>
      <c r="N838" s="35">
        <v>0</v>
      </c>
      <c r="O838" s="35">
        <v>0</v>
      </c>
      <c r="P838" s="36">
        <v>12</v>
      </c>
      <c r="Q838" s="37">
        <v>62</v>
      </c>
      <c r="R838" s="36">
        <v>14</v>
      </c>
      <c r="S838" s="39">
        <f t="shared" si="27"/>
        <v>62</v>
      </c>
      <c r="T838" s="34" t="s">
        <v>51</v>
      </c>
      <c r="U838" s="12">
        <f>(((alpha*(speed^3))+(beta*(speed^2))+(ceta*speed))+delta)</f>
        <v>1.7735388727364729E-2</v>
      </c>
      <c r="V838" s="8">
        <f t="shared" si="28"/>
        <v>62</v>
      </c>
      <c r="AB838" s="41"/>
    </row>
    <row r="839" spans="1:28">
      <c r="A839" s="34" t="s">
        <v>19</v>
      </c>
      <c r="B839" s="34" t="s">
        <v>64</v>
      </c>
      <c r="C839" s="5" t="s">
        <v>99</v>
      </c>
      <c r="D839" s="35" t="s">
        <v>89</v>
      </c>
      <c r="E839" s="36" t="s">
        <v>18</v>
      </c>
      <c r="F839" s="37">
        <v>100</v>
      </c>
      <c r="G839" s="38">
        <v>0.06</v>
      </c>
      <c r="H839" s="34">
        <v>0.98973233651989867</v>
      </c>
      <c r="I839" s="35">
        <v>-2.4723445507094053E-7</v>
      </c>
      <c r="J839" s="35">
        <v>3.9288883422060549E-5</v>
      </c>
      <c r="K839" s="35">
        <v>-2.6452797969829214E-3</v>
      </c>
      <c r="L839" s="35">
        <v>7.9761731646603232E-2</v>
      </c>
      <c r="M839" s="35">
        <v>0</v>
      </c>
      <c r="N839" s="35">
        <v>0</v>
      </c>
      <c r="O839" s="35">
        <v>0</v>
      </c>
      <c r="P839" s="36">
        <v>12</v>
      </c>
      <c r="Q839" s="37">
        <v>59</v>
      </c>
      <c r="R839" s="36">
        <v>14</v>
      </c>
      <c r="S839" s="39">
        <f t="shared" si="27"/>
        <v>59</v>
      </c>
      <c r="T839" s="34" t="s">
        <v>51</v>
      </c>
      <c r="U839" s="12">
        <f>(((alpha*(speed^3))+(beta*(speed^2))+(ceta*speed))+delta)</f>
        <v>9.6780616687889426E-3</v>
      </c>
      <c r="V839" s="8">
        <f t="shared" si="28"/>
        <v>59</v>
      </c>
      <c r="AB839" s="41"/>
    </row>
    <row r="840" spans="1:28">
      <c r="A840" s="34" t="s">
        <v>19</v>
      </c>
      <c r="B840" s="34" t="s">
        <v>64</v>
      </c>
      <c r="C840" s="5" t="s">
        <v>98</v>
      </c>
      <c r="D840" s="35" t="s">
        <v>89</v>
      </c>
      <c r="E840" s="36" t="s">
        <v>17</v>
      </c>
      <c r="F840" s="37">
        <v>100</v>
      </c>
      <c r="G840" s="38">
        <v>0.06</v>
      </c>
      <c r="H840" s="34">
        <v>0.94786111535393214</v>
      </c>
      <c r="I840" s="35">
        <v>87.624924240882365</v>
      </c>
      <c r="J840" s="35">
        <v>0.23516040596472956</v>
      </c>
      <c r="K840" s="35">
        <v>657.42834152257444</v>
      </c>
      <c r="L840" s="35">
        <v>-0.5118188837908163</v>
      </c>
      <c r="M840" s="35">
        <v>0</v>
      </c>
      <c r="N840" s="35">
        <v>0</v>
      </c>
      <c r="O840" s="35">
        <v>0</v>
      </c>
      <c r="P840" s="36">
        <v>12</v>
      </c>
      <c r="Q840" s="37">
        <v>62</v>
      </c>
      <c r="R840" s="36">
        <v>1</v>
      </c>
      <c r="S840" s="39">
        <f t="shared" si="27"/>
        <v>62</v>
      </c>
      <c r="T840" s="34" t="s">
        <v>30</v>
      </c>
      <c r="U840" s="12">
        <f>((alpha*(speed^beta))+(ceta*(speed^delta)))</f>
        <v>310.79277389286949</v>
      </c>
      <c r="V840" s="8">
        <f t="shared" si="28"/>
        <v>62</v>
      </c>
    </row>
    <row r="841" spans="1:28">
      <c r="A841" s="34" t="s">
        <v>19</v>
      </c>
      <c r="B841" s="34" t="s">
        <v>64</v>
      </c>
      <c r="C841" s="5" t="s">
        <v>99</v>
      </c>
      <c r="D841" s="35" t="s">
        <v>89</v>
      </c>
      <c r="E841" s="36" t="s">
        <v>17</v>
      </c>
      <c r="F841" s="37">
        <v>100</v>
      </c>
      <c r="G841" s="38">
        <v>0.06</v>
      </c>
      <c r="H841" s="34">
        <v>0.93669998422733081</v>
      </c>
      <c r="I841" s="35">
        <v>465.23333375738406</v>
      </c>
      <c r="J841" s="35">
        <v>1.0036194945245598</v>
      </c>
      <c r="K841" s="35">
        <v>-0.16266055125437251</v>
      </c>
      <c r="L841" s="35">
        <v>0</v>
      </c>
      <c r="M841" s="35">
        <v>0</v>
      </c>
      <c r="N841" s="35">
        <v>0</v>
      </c>
      <c r="O841" s="35">
        <v>0</v>
      </c>
      <c r="P841" s="36">
        <v>12</v>
      </c>
      <c r="Q841" s="37">
        <v>59</v>
      </c>
      <c r="R841" s="36">
        <v>0</v>
      </c>
      <c r="S841" s="39">
        <f t="shared" si="27"/>
        <v>59</v>
      </c>
      <c r="T841" s="34" t="s">
        <v>29</v>
      </c>
      <c r="U841" s="12">
        <f>((alpha*(beta^speed))*(speed^ceta))</f>
        <v>296.61921727720124</v>
      </c>
      <c r="V841" s="8">
        <f t="shared" si="28"/>
        <v>59</v>
      </c>
    </row>
    <row r="842" spans="1:28">
      <c r="A842" s="34" t="s">
        <v>19</v>
      </c>
      <c r="B842" s="34" t="s">
        <v>64</v>
      </c>
      <c r="C842" s="5" t="s">
        <v>100</v>
      </c>
      <c r="D842" s="35" t="s">
        <v>90</v>
      </c>
      <c r="E842" s="36" t="s">
        <v>15</v>
      </c>
      <c r="F842" s="37">
        <v>0</v>
      </c>
      <c r="G842" s="38">
        <v>0</v>
      </c>
      <c r="H842" s="34">
        <v>0.99795223784146458</v>
      </c>
      <c r="I842" s="35">
        <v>8.0427044797632163</v>
      </c>
      <c r="J842" s="35">
        <v>1.0105901572512905</v>
      </c>
      <c r="K842" s="35">
        <v>-0.98417078321667684</v>
      </c>
      <c r="L842" s="35">
        <v>0</v>
      </c>
      <c r="M842" s="35">
        <v>0</v>
      </c>
      <c r="N842" s="35">
        <v>0</v>
      </c>
      <c r="O842" s="35">
        <v>0</v>
      </c>
      <c r="P842" s="36">
        <v>12</v>
      </c>
      <c r="Q842" s="37">
        <v>86</v>
      </c>
      <c r="R842" s="36">
        <v>0</v>
      </c>
      <c r="S842" s="39">
        <f t="shared" si="27"/>
        <v>86</v>
      </c>
      <c r="T842" s="34" t="s">
        <v>29</v>
      </c>
      <c r="U842" s="12">
        <f>((alpha*(beta^speed))*(speed^ceta))</f>
        <v>0.24830231299494096</v>
      </c>
      <c r="V842" s="8">
        <f t="shared" si="28"/>
        <v>86</v>
      </c>
    </row>
    <row r="843" spans="1:28">
      <c r="A843" s="34" t="s">
        <v>19</v>
      </c>
      <c r="B843" s="34" t="s">
        <v>64</v>
      </c>
      <c r="C843" s="5" t="s">
        <v>100</v>
      </c>
      <c r="D843" s="35" t="s">
        <v>90</v>
      </c>
      <c r="E843" s="36" t="s">
        <v>16</v>
      </c>
      <c r="F843" s="37">
        <v>0</v>
      </c>
      <c r="G843" s="38">
        <v>0</v>
      </c>
      <c r="H843" s="34">
        <v>0.99464286573485705</v>
      </c>
      <c r="I843" s="35">
        <v>3.7206058037467481E-2</v>
      </c>
      <c r="J843" s="35">
        <v>10.702252199968422</v>
      </c>
      <c r="K843" s="35">
        <v>-3.3847741736192843E-2</v>
      </c>
      <c r="L843" s="35">
        <v>0.72063725516807331</v>
      </c>
      <c r="M843" s="35">
        <v>3.545040389362953E-2</v>
      </c>
      <c r="N843" s="35">
        <v>0</v>
      </c>
      <c r="O843" s="35">
        <v>0</v>
      </c>
      <c r="P843" s="36">
        <v>12</v>
      </c>
      <c r="Q843" s="37">
        <v>86</v>
      </c>
      <c r="R843" s="36">
        <v>10</v>
      </c>
      <c r="S843" s="39">
        <f t="shared" si="27"/>
        <v>86</v>
      </c>
      <c r="T843" s="34" t="s">
        <v>44</v>
      </c>
      <c r="U843" s="12">
        <f>(alpha+(beta/(1+EXP((((-1)*ceta)+(delta*LN(speed)))+(epsilon*speed)))))</f>
        <v>5.6969029791722789E-2</v>
      </c>
      <c r="V843" s="8">
        <f t="shared" si="28"/>
        <v>86</v>
      </c>
    </row>
    <row r="844" spans="1:28">
      <c r="A844" s="34" t="s">
        <v>19</v>
      </c>
      <c r="B844" s="34" t="s">
        <v>64</v>
      </c>
      <c r="C844" s="5" t="s">
        <v>100</v>
      </c>
      <c r="D844" s="35" t="s">
        <v>90</v>
      </c>
      <c r="E844" s="36" t="s">
        <v>14</v>
      </c>
      <c r="F844" s="37">
        <v>0</v>
      </c>
      <c r="G844" s="38">
        <v>0</v>
      </c>
      <c r="H844" s="34">
        <v>0.9803405283888289</v>
      </c>
      <c r="I844" s="35">
        <v>25.320262457535101</v>
      </c>
      <c r="J844" s="35">
        <v>2.2501798766924361</v>
      </c>
      <c r="K844" s="35">
        <v>-9.0167127268456406E-3</v>
      </c>
      <c r="L844" s="35">
        <v>0</v>
      </c>
      <c r="M844" s="35">
        <v>0</v>
      </c>
      <c r="N844" s="35">
        <v>0</v>
      </c>
      <c r="O844" s="35">
        <v>0</v>
      </c>
      <c r="P844" s="36">
        <v>12</v>
      </c>
      <c r="Q844" s="37">
        <v>86</v>
      </c>
      <c r="R844" s="36">
        <v>5</v>
      </c>
      <c r="S844" s="39">
        <f t="shared" si="27"/>
        <v>86</v>
      </c>
      <c r="T844" s="34" t="s">
        <v>36</v>
      </c>
      <c r="U844" s="12">
        <f>(1/(((ceta*(speed^2))+(beta*speed))+alpha))</f>
        <v>6.5725424031335298E-3</v>
      </c>
      <c r="V844" s="8">
        <f t="shared" si="28"/>
        <v>86</v>
      </c>
      <c r="AB844" s="41"/>
    </row>
    <row r="845" spans="1:28">
      <c r="A845" s="34" t="s">
        <v>19</v>
      </c>
      <c r="B845" s="34" t="s">
        <v>64</v>
      </c>
      <c r="C845" s="5" t="s">
        <v>100</v>
      </c>
      <c r="D845" s="35" t="s">
        <v>90</v>
      </c>
      <c r="E845" s="36" t="s">
        <v>18</v>
      </c>
      <c r="F845" s="37">
        <v>0</v>
      </c>
      <c r="G845" s="38">
        <v>0</v>
      </c>
      <c r="H845" s="34">
        <v>0.96900949302984019</v>
      </c>
      <c r="I845" s="35">
        <v>236.46621244976751</v>
      </c>
      <c r="J845" s="35">
        <v>20.087696324661437</v>
      </c>
      <c r="K845" s="35">
        <v>-0.1696465843872727</v>
      </c>
      <c r="L845" s="35">
        <v>0</v>
      </c>
      <c r="M845" s="35">
        <v>0</v>
      </c>
      <c r="N845" s="35">
        <v>0</v>
      </c>
      <c r="O845" s="35">
        <v>0</v>
      </c>
      <c r="P845" s="36">
        <v>12</v>
      </c>
      <c r="Q845" s="37">
        <v>86</v>
      </c>
      <c r="R845" s="36">
        <v>5</v>
      </c>
      <c r="S845" s="39">
        <f t="shared" si="27"/>
        <v>86</v>
      </c>
      <c r="T845" s="34" t="s">
        <v>36</v>
      </c>
      <c r="U845" s="12">
        <f>(1/(((ceta*(speed^2))+(beta*speed))+alpha))</f>
        <v>1.409836795711032E-3</v>
      </c>
      <c r="V845" s="8">
        <f t="shared" si="28"/>
        <v>86</v>
      </c>
      <c r="AB845" s="41"/>
    </row>
    <row r="846" spans="1:28">
      <c r="A846" s="34" t="s">
        <v>19</v>
      </c>
      <c r="B846" s="34" t="s">
        <v>64</v>
      </c>
      <c r="C846" s="5" t="s">
        <v>100</v>
      </c>
      <c r="D846" s="35" t="s">
        <v>90</v>
      </c>
      <c r="E846" s="36" t="s">
        <v>17</v>
      </c>
      <c r="F846" s="37">
        <v>0</v>
      </c>
      <c r="G846" s="38">
        <v>0</v>
      </c>
      <c r="H846" s="34">
        <v>0.94535541393086853</v>
      </c>
      <c r="I846" s="35">
        <v>-1.9954014776854943E-4</v>
      </c>
      <c r="J846" s="35">
        <v>5.4428468730170751E-2</v>
      </c>
      <c r="K846" s="35">
        <v>-3.9923100052303209</v>
      </c>
      <c r="L846" s="35">
        <v>170.78825348961661</v>
      </c>
      <c r="M846" s="35">
        <v>0</v>
      </c>
      <c r="N846" s="35">
        <v>0</v>
      </c>
      <c r="O846" s="35">
        <v>0</v>
      </c>
      <c r="P846" s="36">
        <v>12</v>
      </c>
      <c r="Q846" s="37">
        <v>86</v>
      </c>
      <c r="R846" s="36">
        <v>14</v>
      </c>
      <c r="S846" s="39">
        <f t="shared" si="27"/>
        <v>86</v>
      </c>
      <c r="T846" s="34" t="s">
        <v>51</v>
      </c>
      <c r="U846" s="12">
        <f>(((alpha*(speed^3))+(beta*(speed^2))+(ceta*speed))+delta)</f>
        <v>103.08383953907938</v>
      </c>
      <c r="V846" s="8">
        <f t="shared" si="28"/>
        <v>86</v>
      </c>
    </row>
    <row r="847" spans="1:28">
      <c r="A847" s="34" t="s">
        <v>19</v>
      </c>
      <c r="B847" s="34" t="s">
        <v>64</v>
      </c>
      <c r="C847" s="5" t="s">
        <v>100</v>
      </c>
      <c r="D847" s="35" t="s">
        <v>90</v>
      </c>
      <c r="E847" s="36" t="s">
        <v>15</v>
      </c>
      <c r="F847" s="37">
        <v>50</v>
      </c>
      <c r="G847" s="38">
        <v>0</v>
      </c>
      <c r="H847" s="34">
        <v>0.99805202943666138</v>
      </c>
      <c r="I847" s="35">
        <v>8.501495684092566</v>
      </c>
      <c r="J847" s="35">
        <v>1.011614419900057</v>
      </c>
      <c r="K847" s="35">
        <v>-1.0067097109782013</v>
      </c>
      <c r="L847" s="35">
        <v>0</v>
      </c>
      <c r="M847" s="35">
        <v>0</v>
      </c>
      <c r="N847" s="35">
        <v>0</v>
      </c>
      <c r="O847" s="35">
        <v>0</v>
      </c>
      <c r="P847" s="36">
        <v>12</v>
      </c>
      <c r="Q847" s="37">
        <v>86</v>
      </c>
      <c r="R847" s="36">
        <v>0</v>
      </c>
      <c r="S847" s="39">
        <f t="shared" si="27"/>
        <v>86</v>
      </c>
      <c r="T847" s="34" t="s">
        <v>29</v>
      </c>
      <c r="U847" s="12">
        <f>((alpha*(beta^speed))*(speed^ceta))</f>
        <v>0.25900487215516077</v>
      </c>
      <c r="V847" s="8">
        <f t="shared" si="28"/>
        <v>86</v>
      </c>
    </row>
    <row r="848" spans="1:28">
      <c r="A848" s="34" t="s">
        <v>19</v>
      </c>
      <c r="B848" s="34" t="s">
        <v>64</v>
      </c>
      <c r="C848" s="5" t="s">
        <v>100</v>
      </c>
      <c r="D848" s="35" t="s">
        <v>90</v>
      </c>
      <c r="E848" s="36" t="s">
        <v>16</v>
      </c>
      <c r="F848" s="37">
        <v>50</v>
      </c>
      <c r="G848" s="38">
        <v>0</v>
      </c>
      <c r="H848" s="34">
        <v>0.9932812077773121</v>
      </c>
      <c r="I848" s="35">
        <v>0.40596960504720808</v>
      </c>
      <c r="J848" s="35">
        <v>4.9708003458137209E-2</v>
      </c>
      <c r="K848" s="35">
        <v>0.52395536606221416</v>
      </c>
      <c r="L848" s="35">
        <v>0</v>
      </c>
      <c r="M848" s="35">
        <v>0</v>
      </c>
      <c r="N848" s="35">
        <v>0</v>
      </c>
      <c r="O848" s="35">
        <v>0</v>
      </c>
      <c r="P848" s="36">
        <v>12</v>
      </c>
      <c r="Q848" s="37">
        <v>86</v>
      </c>
      <c r="R848" s="36">
        <v>2</v>
      </c>
      <c r="S848" s="39">
        <f t="shared" si="27"/>
        <v>86</v>
      </c>
      <c r="T848" s="34" t="s">
        <v>31</v>
      </c>
      <c r="U848" s="12">
        <f>((alpha+(beta*speed))^((-1)/ceta))</f>
        <v>5.255862189082415E-2</v>
      </c>
      <c r="V848" s="8">
        <f t="shared" si="28"/>
        <v>86</v>
      </c>
    </row>
    <row r="849" spans="1:28">
      <c r="A849" s="34" t="s">
        <v>19</v>
      </c>
      <c r="B849" s="34" t="s">
        <v>64</v>
      </c>
      <c r="C849" s="5" t="s">
        <v>100</v>
      </c>
      <c r="D849" s="35" t="s">
        <v>90</v>
      </c>
      <c r="E849" s="36" t="s">
        <v>14</v>
      </c>
      <c r="F849" s="37">
        <v>50</v>
      </c>
      <c r="G849" s="38">
        <v>0</v>
      </c>
      <c r="H849" s="34">
        <v>0.98105873437113911</v>
      </c>
      <c r="I849" s="35">
        <v>25.298950401614601</v>
      </c>
      <c r="J849" s="35">
        <v>2.2292329553882455</v>
      </c>
      <c r="K849" s="35">
        <v>-9.7584238995688001E-3</v>
      </c>
      <c r="L849" s="35">
        <v>0</v>
      </c>
      <c r="M849" s="35">
        <v>0</v>
      </c>
      <c r="N849" s="35">
        <v>0</v>
      </c>
      <c r="O849" s="35">
        <v>0</v>
      </c>
      <c r="P849" s="36">
        <v>12</v>
      </c>
      <c r="Q849" s="37">
        <v>86</v>
      </c>
      <c r="R849" s="36">
        <v>5</v>
      </c>
      <c r="S849" s="39">
        <f t="shared" si="27"/>
        <v>86</v>
      </c>
      <c r="T849" s="34" t="s">
        <v>36</v>
      </c>
      <c r="U849" s="12">
        <f>(1/(((ceta*(speed^2))+(beta*speed))+alpha))</f>
        <v>6.9041853054905532E-3</v>
      </c>
      <c r="V849" s="8">
        <f t="shared" si="28"/>
        <v>86</v>
      </c>
      <c r="AB849" s="41"/>
    </row>
    <row r="850" spans="1:28">
      <c r="A850" s="34" t="s">
        <v>19</v>
      </c>
      <c r="B850" s="34" t="s">
        <v>64</v>
      </c>
      <c r="C850" s="5" t="s">
        <v>100</v>
      </c>
      <c r="D850" s="35" t="s">
        <v>90</v>
      </c>
      <c r="E850" s="36" t="s">
        <v>18</v>
      </c>
      <c r="F850" s="37">
        <v>50</v>
      </c>
      <c r="G850" s="38">
        <v>0</v>
      </c>
      <c r="H850" s="34">
        <v>0.96766084000097585</v>
      </c>
      <c r="I850" s="35">
        <v>223.11883504404503</v>
      </c>
      <c r="J850" s="35">
        <v>17.996485487039489</v>
      </c>
      <c r="K850" s="35">
        <v>-0.14684832936899569</v>
      </c>
      <c r="L850" s="35">
        <v>0</v>
      </c>
      <c r="M850" s="35">
        <v>0</v>
      </c>
      <c r="N850" s="35">
        <v>0</v>
      </c>
      <c r="O850" s="35">
        <v>0</v>
      </c>
      <c r="P850" s="36">
        <v>12</v>
      </c>
      <c r="Q850" s="37">
        <v>86</v>
      </c>
      <c r="R850" s="36">
        <v>5</v>
      </c>
      <c r="S850" s="39">
        <f t="shared" si="27"/>
        <v>86</v>
      </c>
      <c r="T850" s="34" t="s">
        <v>36</v>
      </c>
      <c r="U850" s="12">
        <f>(1/(((ceta*(speed^2))+(beta*speed))+alpha))</f>
        <v>1.4604374584755344E-3</v>
      </c>
      <c r="V850" s="8">
        <f t="shared" si="28"/>
        <v>86</v>
      </c>
      <c r="AB850" s="41"/>
    </row>
    <row r="851" spans="1:28">
      <c r="A851" s="34" t="s">
        <v>19</v>
      </c>
      <c r="B851" s="34" t="s">
        <v>64</v>
      </c>
      <c r="C851" s="5" t="s">
        <v>100</v>
      </c>
      <c r="D851" s="35" t="s">
        <v>90</v>
      </c>
      <c r="E851" s="36" t="s">
        <v>17</v>
      </c>
      <c r="F851" s="37">
        <v>50</v>
      </c>
      <c r="G851" s="38">
        <v>0</v>
      </c>
      <c r="H851" s="34">
        <v>0.93649711776354094</v>
      </c>
      <c r="I851" s="35">
        <v>-2.0911400369754714E-4</v>
      </c>
      <c r="J851" s="35">
        <v>5.657011357357692E-2</v>
      </c>
      <c r="K851" s="35">
        <v>-4.2107604329579944</v>
      </c>
      <c r="L851" s="35">
        <v>185.29208164237178</v>
      </c>
      <c r="M851" s="35">
        <v>0</v>
      </c>
      <c r="N851" s="35">
        <v>0</v>
      </c>
      <c r="O851" s="35">
        <v>0</v>
      </c>
      <c r="P851" s="36">
        <v>12</v>
      </c>
      <c r="Q851" s="37">
        <v>86</v>
      </c>
      <c r="R851" s="36">
        <v>14</v>
      </c>
      <c r="S851" s="39">
        <f t="shared" si="27"/>
        <v>86</v>
      </c>
      <c r="T851" s="34" t="s">
        <v>51</v>
      </c>
      <c r="U851" s="12">
        <f>(((alpha*(speed^3))+(beta*(speed^2))+(ceta*speed))+delta)</f>
        <v>108.55102766231215</v>
      </c>
      <c r="V851" s="8">
        <f t="shared" si="28"/>
        <v>86</v>
      </c>
    </row>
    <row r="852" spans="1:28">
      <c r="A852" s="34" t="s">
        <v>19</v>
      </c>
      <c r="B852" s="34" t="s">
        <v>64</v>
      </c>
      <c r="C852" s="5" t="s">
        <v>100</v>
      </c>
      <c r="D852" s="35" t="s">
        <v>90</v>
      </c>
      <c r="E852" s="36" t="s">
        <v>15</v>
      </c>
      <c r="F852" s="37">
        <v>100</v>
      </c>
      <c r="G852" s="38">
        <v>0</v>
      </c>
      <c r="H852" s="34">
        <v>0.99768296871903106</v>
      </c>
      <c r="I852" s="35">
        <v>8.0058249752592179</v>
      </c>
      <c r="J852" s="35">
        <v>1.0112858837742817</v>
      </c>
      <c r="K852" s="35">
        <v>-0.97915871204457772</v>
      </c>
      <c r="L852" s="35">
        <v>0</v>
      </c>
      <c r="M852" s="35">
        <v>0</v>
      </c>
      <c r="N852" s="35">
        <v>0</v>
      </c>
      <c r="O852" s="35">
        <v>0</v>
      </c>
      <c r="P852" s="36">
        <v>12</v>
      </c>
      <c r="Q852" s="37">
        <v>86</v>
      </c>
      <c r="R852" s="36">
        <v>0</v>
      </c>
      <c r="S852" s="39">
        <f t="shared" si="27"/>
        <v>86</v>
      </c>
      <c r="T852" s="34" t="s">
        <v>29</v>
      </c>
      <c r="U852" s="12">
        <f>((alpha*(beta^speed))*(speed^ceta))</f>
        <v>0.2681540483714559</v>
      </c>
      <c r="V852" s="8">
        <f t="shared" si="28"/>
        <v>86</v>
      </c>
    </row>
    <row r="853" spans="1:28">
      <c r="A853" s="34" t="s">
        <v>19</v>
      </c>
      <c r="B853" s="34" t="s">
        <v>64</v>
      </c>
      <c r="C853" s="5" t="s">
        <v>100</v>
      </c>
      <c r="D853" s="35" t="s">
        <v>90</v>
      </c>
      <c r="E853" s="36" t="s">
        <v>16</v>
      </c>
      <c r="F853" s="37">
        <v>100</v>
      </c>
      <c r="G853" s="38">
        <v>0</v>
      </c>
      <c r="H853" s="34">
        <v>0.99243575866804445</v>
      </c>
      <c r="I853" s="35">
        <v>6.2083670075830953E-2</v>
      </c>
      <c r="J853" s="35">
        <v>-22.192582440238962</v>
      </c>
      <c r="K853" s="35">
        <v>1.1136840766334222</v>
      </c>
      <c r="L853" s="35">
        <v>0.42979314812987846</v>
      </c>
      <c r="M853" s="35">
        <v>0</v>
      </c>
      <c r="N853" s="35">
        <v>0</v>
      </c>
      <c r="O853" s="35">
        <v>0</v>
      </c>
      <c r="P853" s="36">
        <v>12</v>
      </c>
      <c r="Q853" s="37">
        <v>86</v>
      </c>
      <c r="R853" s="36">
        <v>8</v>
      </c>
      <c r="S853" s="39">
        <f t="shared" si="27"/>
        <v>86</v>
      </c>
      <c r="T853" s="34" t="s">
        <v>40</v>
      </c>
      <c r="U853" s="12">
        <f>(alpha-(beta*EXP(((-1)*ceta)*(speed^delta))))</f>
        <v>7.3708917815151195E-2</v>
      </c>
      <c r="V853" s="8">
        <f t="shared" si="28"/>
        <v>86</v>
      </c>
    </row>
    <row r="854" spans="1:28">
      <c r="A854" s="34" t="s">
        <v>19</v>
      </c>
      <c r="B854" s="34" t="s">
        <v>64</v>
      </c>
      <c r="C854" s="5" t="s">
        <v>100</v>
      </c>
      <c r="D854" s="35" t="s">
        <v>90</v>
      </c>
      <c r="E854" s="36" t="s">
        <v>14</v>
      </c>
      <c r="F854" s="37">
        <v>100</v>
      </c>
      <c r="G854" s="38">
        <v>0</v>
      </c>
      <c r="H854" s="34">
        <v>0.98025234759777913</v>
      </c>
      <c r="I854" s="35">
        <v>26.068886889658085</v>
      </c>
      <c r="J854" s="35">
        <v>2.1213053634462522</v>
      </c>
      <c r="K854" s="35">
        <v>-9.3535618859126295E-3</v>
      </c>
      <c r="L854" s="35">
        <v>0</v>
      </c>
      <c r="M854" s="35">
        <v>0</v>
      </c>
      <c r="N854" s="35">
        <v>0</v>
      </c>
      <c r="O854" s="35">
        <v>0</v>
      </c>
      <c r="P854" s="36">
        <v>12</v>
      </c>
      <c r="Q854" s="37">
        <v>86</v>
      </c>
      <c r="R854" s="36">
        <v>5</v>
      </c>
      <c r="S854" s="39">
        <f t="shared" si="27"/>
        <v>86</v>
      </c>
      <c r="T854" s="34" t="s">
        <v>36</v>
      </c>
      <c r="U854" s="12">
        <f>(1/(((ceta*(speed^2))+(beta*speed))+alpha))</f>
        <v>7.1776067859036837E-3</v>
      </c>
      <c r="V854" s="8">
        <f t="shared" si="28"/>
        <v>86</v>
      </c>
      <c r="AB854" s="41"/>
    </row>
    <row r="855" spans="1:28">
      <c r="A855" s="34" t="s">
        <v>19</v>
      </c>
      <c r="B855" s="34" t="s">
        <v>64</v>
      </c>
      <c r="C855" s="5" t="s">
        <v>100</v>
      </c>
      <c r="D855" s="35" t="s">
        <v>90</v>
      </c>
      <c r="E855" s="36" t="s">
        <v>18</v>
      </c>
      <c r="F855" s="37">
        <v>100</v>
      </c>
      <c r="G855" s="38">
        <v>0</v>
      </c>
      <c r="H855" s="34">
        <v>0.96583220646897816</v>
      </c>
      <c r="I855" s="35">
        <v>213.73475897341942</v>
      </c>
      <c r="J855" s="35">
        <v>16.019733544326147</v>
      </c>
      <c r="K855" s="35">
        <v>-0.12400209457354984</v>
      </c>
      <c r="L855" s="35">
        <v>0</v>
      </c>
      <c r="M855" s="35">
        <v>0</v>
      </c>
      <c r="N855" s="35">
        <v>0</v>
      </c>
      <c r="O855" s="35">
        <v>0</v>
      </c>
      <c r="P855" s="36">
        <v>12</v>
      </c>
      <c r="Q855" s="37">
        <v>86</v>
      </c>
      <c r="R855" s="36">
        <v>5</v>
      </c>
      <c r="S855" s="39">
        <f t="shared" si="27"/>
        <v>86</v>
      </c>
      <c r="T855" s="34" t="s">
        <v>36</v>
      </c>
      <c r="U855" s="12">
        <f>(1/(((ceta*(speed^2))+(beta*speed))+alpha))</f>
        <v>1.4829922610199995E-3</v>
      </c>
      <c r="V855" s="8">
        <f t="shared" si="28"/>
        <v>86</v>
      </c>
      <c r="AB855" s="41"/>
    </row>
    <row r="856" spans="1:28">
      <c r="A856" s="34" t="s">
        <v>19</v>
      </c>
      <c r="B856" s="34" t="s">
        <v>64</v>
      </c>
      <c r="C856" s="5" t="s">
        <v>100</v>
      </c>
      <c r="D856" s="35" t="s">
        <v>90</v>
      </c>
      <c r="E856" s="36" t="s">
        <v>17</v>
      </c>
      <c r="F856" s="37">
        <v>100</v>
      </c>
      <c r="G856" s="38">
        <v>0</v>
      </c>
      <c r="H856" s="34">
        <v>0.92817334981342514</v>
      </c>
      <c r="I856" s="35">
        <v>-2.0481892766916219E-4</v>
      </c>
      <c r="J856" s="35">
        <v>5.6315013507361115E-2</v>
      </c>
      <c r="K856" s="35">
        <v>-4.3096285440209545</v>
      </c>
      <c r="L856" s="35">
        <v>198.41327686373836</v>
      </c>
      <c r="M856" s="35">
        <v>0</v>
      </c>
      <c r="N856" s="35">
        <v>0</v>
      </c>
      <c r="O856" s="35">
        <v>0</v>
      </c>
      <c r="P856" s="36">
        <v>12</v>
      </c>
      <c r="Q856" s="37">
        <v>86</v>
      </c>
      <c r="R856" s="36">
        <v>14</v>
      </c>
      <c r="S856" s="39">
        <f t="shared" si="27"/>
        <v>86</v>
      </c>
      <c r="T856" s="34" t="s">
        <v>51</v>
      </c>
      <c r="U856" s="12">
        <f>(((alpha*(speed^3))+(beta*(speed^2))+(ceta*speed))+delta)</f>
        <v>114.01475412084244</v>
      </c>
      <c r="V856" s="8">
        <f t="shared" si="28"/>
        <v>86</v>
      </c>
    </row>
    <row r="857" spans="1:28">
      <c r="A857" s="34" t="s">
        <v>19</v>
      </c>
      <c r="B857" s="34" t="s">
        <v>64</v>
      </c>
      <c r="C857" s="5" t="s">
        <v>100</v>
      </c>
      <c r="D857" s="35" t="s">
        <v>90</v>
      </c>
      <c r="E857" s="36" t="s">
        <v>15</v>
      </c>
      <c r="F857" s="37">
        <v>0</v>
      </c>
      <c r="G857" s="38">
        <v>-0.06</v>
      </c>
      <c r="H857" s="34">
        <v>0.98810147713059582</v>
      </c>
      <c r="I857" s="35">
        <v>2.1257406677146919</v>
      </c>
      <c r="J857" s="35">
        <v>0.96252220311594983</v>
      </c>
      <c r="K857" s="35">
        <v>-0.44418107905006099</v>
      </c>
      <c r="L857" s="35">
        <v>0</v>
      </c>
      <c r="M857" s="35">
        <v>0</v>
      </c>
      <c r="N857" s="35">
        <v>0</v>
      </c>
      <c r="O857" s="35">
        <v>0</v>
      </c>
      <c r="P857" s="36">
        <v>12</v>
      </c>
      <c r="Q857" s="37">
        <v>86</v>
      </c>
      <c r="R857" s="36">
        <v>0</v>
      </c>
      <c r="S857" s="39">
        <f t="shared" si="27"/>
        <v>86</v>
      </c>
      <c r="T857" s="34" t="s">
        <v>29</v>
      </c>
      <c r="U857" s="12">
        <f>((alpha*(beta^speed))*(speed^ceta))</f>
        <v>1.1004434402204548E-2</v>
      </c>
      <c r="V857" s="8">
        <f t="shared" si="28"/>
        <v>86</v>
      </c>
    </row>
    <row r="858" spans="1:28">
      <c r="A858" s="34" t="s">
        <v>19</v>
      </c>
      <c r="B858" s="34" t="s">
        <v>64</v>
      </c>
      <c r="C858" s="5" t="s">
        <v>100</v>
      </c>
      <c r="D858" s="35" t="s">
        <v>90</v>
      </c>
      <c r="E858" s="36" t="s">
        <v>16</v>
      </c>
      <c r="F858" s="37">
        <v>0</v>
      </c>
      <c r="G858" s="38">
        <v>-0.06</v>
      </c>
      <c r="H858" s="34">
        <v>0.98427709997740254</v>
      </c>
      <c r="I858" s="35">
        <v>0.81728620814638875</v>
      </c>
      <c r="J858" s="35">
        <v>2.542744089346086E-2</v>
      </c>
      <c r="K858" s="35">
        <v>0.29002822561683667</v>
      </c>
      <c r="L858" s="35">
        <v>0</v>
      </c>
      <c r="M858" s="35">
        <v>0</v>
      </c>
      <c r="N858" s="35">
        <v>0</v>
      </c>
      <c r="O858" s="35">
        <v>0</v>
      </c>
      <c r="P858" s="36">
        <v>12</v>
      </c>
      <c r="Q858" s="37">
        <v>86</v>
      </c>
      <c r="R858" s="36">
        <v>2</v>
      </c>
      <c r="S858" s="39">
        <f t="shared" si="27"/>
        <v>86</v>
      </c>
      <c r="T858" s="34" t="s">
        <v>31</v>
      </c>
      <c r="U858" s="12">
        <f>((alpha+(beta*speed))^((-1)/ceta))</f>
        <v>2.253700420425522E-2</v>
      </c>
      <c r="V858" s="8">
        <f t="shared" si="28"/>
        <v>86</v>
      </c>
    </row>
    <row r="859" spans="1:28">
      <c r="A859" s="34" t="s">
        <v>19</v>
      </c>
      <c r="B859" s="34" t="s">
        <v>64</v>
      </c>
      <c r="C859" s="5" t="s">
        <v>100</v>
      </c>
      <c r="D859" s="35" t="s">
        <v>90</v>
      </c>
      <c r="E859" s="36" t="s">
        <v>14</v>
      </c>
      <c r="F859" s="37">
        <v>0</v>
      </c>
      <c r="G859" s="38">
        <v>-0.06</v>
      </c>
      <c r="H859" s="34">
        <v>0.98715522986758719</v>
      </c>
      <c r="I859" s="35">
        <v>3.0608373838088387</v>
      </c>
      <c r="J859" s="35">
        <v>5.3326730824247819E-2</v>
      </c>
      <c r="K859" s="35">
        <v>0.29422365818607521</v>
      </c>
      <c r="L859" s="35">
        <v>0</v>
      </c>
      <c r="M859" s="35">
        <v>0</v>
      </c>
      <c r="N859" s="35">
        <v>0</v>
      </c>
      <c r="O859" s="35">
        <v>0</v>
      </c>
      <c r="P859" s="36">
        <v>12</v>
      </c>
      <c r="Q859" s="37">
        <v>86</v>
      </c>
      <c r="R859" s="36">
        <v>2</v>
      </c>
      <c r="S859" s="39">
        <f t="shared" si="27"/>
        <v>86</v>
      </c>
      <c r="T859" s="34" t="s">
        <v>31</v>
      </c>
      <c r="U859" s="12">
        <f>((alpha+(beta*speed))^((-1)/ceta))</f>
        <v>9.9363051375966341E-4</v>
      </c>
      <c r="V859" s="8">
        <f t="shared" si="28"/>
        <v>86</v>
      </c>
      <c r="AB859" s="41"/>
    </row>
    <row r="860" spans="1:28">
      <c r="A860" s="34" t="s">
        <v>19</v>
      </c>
      <c r="B860" s="34" t="s">
        <v>64</v>
      </c>
      <c r="C860" s="5" t="s">
        <v>100</v>
      </c>
      <c r="D860" s="35" t="s">
        <v>90</v>
      </c>
      <c r="E860" s="36" t="s">
        <v>18</v>
      </c>
      <c r="F860" s="37">
        <v>0</v>
      </c>
      <c r="G860" s="38">
        <v>-0.06</v>
      </c>
      <c r="H860" s="34">
        <v>0.98709195985575959</v>
      </c>
      <c r="I860" s="35">
        <v>-2.0222776849600996</v>
      </c>
      <c r="J860" s="35">
        <v>-11.170364171499187</v>
      </c>
      <c r="K860" s="35">
        <v>-1.4931816416589803</v>
      </c>
      <c r="L860" s="35">
        <v>0</v>
      </c>
      <c r="M860" s="35">
        <v>0</v>
      </c>
      <c r="N860" s="35">
        <v>0</v>
      </c>
      <c r="O860" s="35">
        <v>0</v>
      </c>
      <c r="P860" s="36">
        <v>12</v>
      </c>
      <c r="Q860" s="37">
        <v>86</v>
      </c>
      <c r="R860" s="36">
        <v>13</v>
      </c>
      <c r="S860" s="39">
        <f t="shared" si="27"/>
        <v>86</v>
      </c>
      <c r="T860" s="34" t="s">
        <v>50</v>
      </c>
      <c r="U860" s="12">
        <f>EXP((alpha+(beta/speed))+(ceta*LN(speed)))</f>
        <v>1.5023418488142808E-4</v>
      </c>
      <c r="V860" s="8">
        <f t="shared" si="28"/>
        <v>86</v>
      </c>
      <c r="AB860" s="41"/>
    </row>
    <row r="861" spans="1:28">
      <c r="A861" s="34" t="s">
        <v>19</v>
      </c>
      <c r="B861" s="34" t="s">
        <v>64</v>
      </c>
      <c r="C861" s="5" t="s">
        <v>100</v>
      </c>
      <c r="D861" s="35" t="s">
        <v>90</v>
      </c>
      <c r="E861" s="36" t="s">
        <v>17</v>
      </c>
      <c r="F861" s="37">
        <v>0</v>
      </c>
      <c r="G861" s="38">
        <v>-0.06</v>
      </c>
      <c r="H861" s="34">
        <v>0.96900626685794222</v>
      </c>
      <c r="I861" s="35">
        <v>186.18729780104366</v>
      </c>
      <c r="J861" s="35">
        <v>0.96426516738258705</v>
      </c>
      <c r="K861" s="35">
        <v>-0.33057806256422306</v>
      </c>
      <c r="L861" s="35">
        <v>0</v>
      </c>
      <c r="M861" s="35">
        <v>0</v>
      </c>
      <c r="N861" s="35">
        <v>0</v>
      </c>
      <c r="O861" s="35">
        <v>0</v>
      </c>
      <c r="P861" s="36">
        <v>12</v>
      </c>
      <c r="Q861" s="37">
        <v>86</v>
      </c>
      <c r="R861" s="36">
        <v>0</v>
      </c>
      <c r="S861" s="39">
        <f t="shared" si="27"/>
        <v>86</v>
      </c>
      <c r="T861" s="34" t="s">
        <v>29</v>
      </c>
      <c r="U861" s="12">
        <f>((alpha*(beta^speed))*(speed^ceta))</f>
        <v>1.8678606671671663</v>
      </c>
      <c r="V861" s="8">
        <f t="shared" si="28"/>
        <v>86</v>
      </c>
    </row>
    <row r="862" spans="1:28">
      <c r="A862" s="34" t="s">
        <v>19</v>
      </c>
      <c r="B862" s="34" t="s">
        <v>64</v>
      </c>
      <c r="C862" s="5" t="s">
        <v>100</v>
      </c>
      <c r="D862" s="35" t="s">
        <v>90</v>
      </c>
      <c r="E862" s="36" t="s">
        <v>15</v>
      </c>
      <c r="F862" s="37">
        <v>50</v>
      </c>
      <c r="G862" s="38">
        <v>-0.06</v>
      </c>
      <c r="H862" s="34">
        <v>0.98700597601909457</v>
      </c>
      <c r="I862" s="35">
        <v>-1.0335657278531774E-2</v>
      </c>
      <c r="J862" s="35">
        <v>-1.2501604408697675</v>
      </c>
      <c r="K862" s="35">
        <v>0.17163384498084325</v>
      </c>
      <c r="L862" s="35">
        <v>0.73913058678638466</v>
      </c>
      <c r="M862" s="35">
        <v>0</v>
      </c>
      <c r="N862" s="35">
        <v>0</v>
      </c>
      <c r="O862" s="35">
        <v>0</v>
      </c>
      <c r="P862" s="36">
        <v>12</v>
      </c>
      <c r="Q862" s="37">
        <v>86</v>
      </c>
      <c r="R862" s="36">
        <v>8</v>
      </c>
      <c r="S862" s="39">
        <f t="shared" si="27"/>
        <v>86</v>
      </c>
      <c r="T862" s="34" t="s">
        <v>40</v>
      </c>
      <c r="U862" s="12">
        <f>(alpha-(beta*EXP(((-1)*ceta)*(speed^delta))))</f>
        <v>2.0071061686874302E-3</v>
      </c>
      <c r="V862" s="8">
        <f t="shared" si="28"/>
        <v>86</v>
      </c>
    </row>
    <row r="863" spans="1:28">
      <c r="A863" s="34" t="s">
        <v>19</v>
      </c>
      <c r="B863" s="34" t="s">
        <v>64</v>
      </c>
      <c r="C863" s="5" t="s">
        <v>100</v>
      </c>
      <c r="D863" s="35" t="s">
        <v>90</v>
      </c>
      <c r="E863" s="36" t="s">
        <v>16</v>
      </c>
      <c r="F863" s="37">
        <v>50</v>
      </c>
      <c r="G863" s="38">
        <v>-0.06</v>
      </c>
      <c r="H863" s="34">
        <v>0.98171203687732445</v>
      </c>
      <c r="I863" s="35">
        <v>0.93451791178255883</v>
      </c>
      <c r="J863" s="35">
        <v>1.138641135806406E-2</v>
      </c>
      <c r="K863" s="35">
        <v>0.1494878884365618</v>
      </c>
      <c r="L863" s="35">
        <v>0</v>
      </c>
      <c r="M863" s="35">
        <v>0</v>
      </c>
      <c r="N863" s="35">
        <v>0</v>
      </c>
      <c r="O863" s="35">
        <v>0</v>
      </c>
      <c r="P863" s="36">
        <v>12</v>
      </c>
      <c r="Q863" s="37">
        <v>86</v>
      </c>
      <c r="R863" s="36">
        <v>2</v>
      </c>
      <c r="S863" s="39">
        <f t="shared" si="27"/>
        <v>86</v>
      </c>
      <c r="T863" s="34" t="s">
        <v>31</v>
      </c>
      <c r="U863" s="12">
        <f>((alpha+(beta*speed))^((-1)/ceta))</f>
        <v>1.3011535688539586E-2</v>
      </c>
      <c r="V863" s="8">
        <f t="shared" si="28"/>
        <v>86</v>
      </c>
    </row>
    <row r="864" spans="1:28">
      <c r="A864" s="34" t="s">
        <v>19</v>
      </c>
      <c r="B864" s="34" t="s">
        <v>64</v>
      </c>
      <c r="C864" s="5" t="s">
        <v>100</v>
      </c>
      <c r="D864" s="35" t="s">
        <v>90</v>
      </c>
      <c r="E864" s="36" t="s">
        <v>14</v>
      </c>
      <c r="F864" s="37">
        <v>50</v>
      </c>
      <c r="G864" s="38">
        <v>-0.06</v>
      </c>
      <c r="H864" s="34">
        <v>0.98732848954715557</v>
      </c>
      <c r="I864" s="35">
        <v>3.0766839868927188E-2</v>
      </c>
      <c r="J864" s="35">
        <v>0.97030186818841724</v>
      </c>
      <c r="K864" s="35">
        <v>-0.26259493101662928</v>
      </c>
      <c r="L864" s="35">
        <v>0</v>
      </c>
      <c r="M864" s="35">
        <v>0</v>
      </c>
      <c r="N864" s="35">
        <v>0</v>
      </c>
      <c r="O864" s="35">
        <v>0</v>
      </c>
      <c r="P864" s="36">
        <v>12</v>
      </c>
      <c r="Q864" s="37">
        <v>86</v>
      </c>
      <c r="R864" s="36">
        <v>0</v>
      </c>
      <c r="S864" s="39">
        <f t="shared" si="27"/>
        <v>86</v>
      </c>
      <c r="T864" s="34" t="s">
        <v>29</v>
      </c>
      <c r="U864" s="12">
        <f>((alpha*(beta^speed))*(speed^ceta))</f>
        <v>7.1463455805555122E-4</v>
      </c>
      <c r="V864" s="8">
        <f t="shared" si="28"/>
        <v>86</v>
      </c>
      <c r="AB864" s="41"/>
    </row>
    <row r="865" spans="1:28">
      <c r="A865" s="34" t="s">
        <v>19</v>
      </c>
      <c r="B865" s="34" t="s">
        <v>64</v>
      </c>
      <c r="C865" s="5" t="s">
        <v>100</v>
      </c>
      <c r="D865" s="35" t="s">
        <v>90</v>
      </c>
      <c r="E865" s="36" t="s">
        <v>18</v>
      </c>
      <c r="F865" s="37">
        <v>50</v>
      </c>
      <c r="G865" s="38">
        <v>-0.06</v>
      </c>
      <c r="H865" s="34">
        <v>0.98648936439396495</v>
      </c>
      <c r="I865" s="35">
        <v>-1.8182241809180446</v>
      </c>
      <c r="J865" s="35">
        <v>-11.902435407209842</v>
      </c>
      <c r="K865" s="35">
        <v>-1.552699183862799</v>
      </c>
      <c r="L865" s="35">
        <v>0</v>
      </c>
      <c r="M865" s="35">
        <v>0</v>
      </c>
      <c r="N865" s="35">
        <v>0</v>
      </c>
      <c r="O865" s="35">
        <v>0</v>
      </c>
      <c r="P865" s="36">
        <v>12</v>
      </c>
      <c r="Q865" s="37">
        <v>86</v>
      </c>
      <c r="R865" s="36">
        <v>13</v>
      </c>
      <c r="S865" s="39">
        <f t="shared" si="27"/>
        <v>86</v>
      </c>
      <c r="T865" s="34" t="s">
        <v>50</v>
      </c>
      <c r="U865" s="12">
        <f>EXP((alpha+(beta/speed))+(ceta*LN(speed)))</f>
        <v>1.4013756590955305E-4</v>
      </c>
      <c r="V865" s="8">
        <f t="shared" si="28"/>
        <v>86</v>
      </c>
      <c r="AB865" s="41"/>
    </row>
    <row r="866" spans="1:28">
      <c r="A866" s="34" t="s">
        <v>19</v>
      </c>
      <c r="B866" s="34" t="s">
        <v>64</v>
      </c>
      <c r="C866" s="5" t="s">
        <v>100</v>
      </c>
      <c r="D866" s="35" t="s">
        <v>90</v>
      </c>
      <c r="E866" s="36" t="s">
        <v>17</v>
      </c>
      <c r="F866" s="37">
        <v>50</v>
      </c>
      <c r="G866" s="38">
        <v>-0.06</v>
      </c>
      <c r="H866" s="34">
        <v>0.96528304080510607</v>
      </c>
      <c r="I866" s="35">
        <v>116.55045745699826</v>
      </c>
      <c r="J866" s="35">
        <v>0.95313707459871566</v>
      </c>
      <c r="K866" s="35">
        <v>-0.11012668576557065</v>
      </c>
      <c r="L866" s="35">
        <v>0</v>
      </c>
      <c r="M866" s="35">
        <v>0</v>
      </c>
      <c r="N866" s="35">
        <v>0</v>
      </c>
      <c r="O866" s="35">
        <v>0</v>
      </c>
      <c r="P866" s="36">
        <v>12</v>
      </c>
      <c r="Q866" s="37">
        <v>86</v>
      </c>
      <c r="R866" s="36">
        <v>0</v>
      </c>
      <c r="S866" s="39">
        <f t="shared" si="27"/>
        <v>86</v>
      </c>
      <c r="T866" s="34" t="s">
        <v>29</v>
      </c>
      <c r="U866" s="12">
        <f>((alpha*(beta^speed))*(speed^ceta))</f>
        <v>1.1503639995602752</v>
      </c>
      <c r="V866" s="8">
        <f t="shared" si="28"/>
        <v>86</v>
      </c>
    </row>
    <row r="867" spans="1:28">
      <c r="A867" s="34" t="s">
        <v>19</v>
      </c>
      <c r="B867" s="34" t="s">
        <v>64</v>
      </c>
      <c r="C867" s="5" t="s">
        <v>100</v>
      </c>
      <c r="D867" s="35" t="s">
        <v>90</v>
      </c>
      <c r="E867" s="36" t="s">
        <v>15</v>
      </c>
      <c r="F867" s="37">
        <v>100</v>
      </c>
      <c r="G867" s="38">
        <v>-0.06</v>
      </c>
      <c r="H867" s="34">
        <v>0.98608387771678563</v>
      </c>
      <c r="I867" s="35">
        <v>-1.3315124976387305E-2</v>
      </c>
      <c r="J867" s="35">
        <v>-1.334582949541987</v>
      </c>
      <c r="K867" s="35">
        <v>0.20179073154007582</v>
      </c>
      <c r="L867" s="35">
        <v>0.70412402502267257</v>
      </c>
      <c r="M867" s="35">
        <v>0</v>
      </c>
      <c r="N867" s="35">
        <v>0</v>
      </c>
      <c r="O867" s="35">
        <v>0</v>
      </c>
      <c r="P867" s="36">
        <v>12</v>
      </c>
      <c r="Q867" s="37">
        <v>85</v>
      </c>
      <c r="R867" s="36">
        <v>8</v>
      </c>
      <c r="S867" s="39">
        <f t="shared" si="27"/>
        <v>85</v>
      </c>
      <c r="T867" s="34" t="s">
        <v>40</v>
      </c>
      <c r="U867" s="12">
        <f>(alpha-(beta*EXP(((-1)*ceta)*(speed^delta))))</f>
        <v>1.612318857950254E-6</v>
      </c>
      <c r="V867" s="8">
        <f t="shared" si="28"/>
        <v>85</v>
      </c>
    </row>
    <row r="868" spans="1:28">
      <c r="A868" s="34" t="s">
        <v>19</v>
      </c>
      <c r="B868" s="34" t="s">
        <v>64</v>
      </c>
      <c r="C868" s="5" t="s">
        <v>100</v>
      </c>
      <c r="D868" s="35" t="s">
        <v>90</v>
      </c>
      <c r="E868" s="36" t="s">
        <v>16</v>
      </c>
      <c r="F868" s="37">
        <v>100</v>
      </c>
      <c r="G868" s="38">
        <v>-0.06</v>
      </c>
      <c r="H868" s="34">
        <v>0.97963378751367747</v>
      </c>
      <c r="I868" s="35">
        <v>0.94746953038438442</v>
      </c>
      <c r="J868" s="35">
        <v>9.6092476987316763E-3</v>
      </c>
      <c r="K868" s="35">
        <v>0.12665163636030044</v>
      </c>
      <c r="L868" s="35">
        <v>0</v>
      </c>
      <c r="M868" s="35">
        <v>0</v>
      </c>
      <c r="N868" s="35">
        <v>0</v>
      </c>
      <c r="O868" s="35">
        <v>0</v>
      </c>
      <c r="P868" s="36">
        <v>12</v>
      </c>
      <c r="Q868" s="37">
        <v>86</v>
      </c>
      <c r="R868" s="36">
        <v>2</v>
      </c>
      <c r="S868" s="39">
        <f t="shared" si="27"/>
        <v>86</v>
      </c>
      <c r="T868" s="34" t="s">
        <v>31</v>
      </c>
      <c r="U868" s="12">
        <f>((alpha+(beta*speed))^((-1)/ceta))</f>
        <v>1.0829408992051552E-2</v>
      </c>
      <c r="V868" s="8">
        <f t="shared" si="28"/>
        <v>86</v>
      </c>
    </row>
    <row r="869" spans="1:28">
      <c r="A869" s="34" t="s">
        <v>19</v>
      </c>
      <c r="B869" s="34" t="s">
        <v>64</v>
      </c>
      <c r="C869" s="5" t="s">
        <v>100</v>
      </c>
      <c r="D869" s="35" t="s">
        <v>90</v>
      </c>
      <c r="E869" s="36" t="s">
        <v>14</v>
      </c>
      <c r="F869" s="37">
        <v>100</v>
      </c>
      <c r="G869" s="38">
        <v>-0.06</v>
      </c>
      <c r="H869" s="34">
        <v>0.98726008175715529</v>
      </c>
      <c r="I869" s="35">
        <v>3.3176453775143187E-2</v>
      </c>
      <c r="J869" s="35">
        <v>0.97109032328692302</v>
      </c>
      <c r="K869" s="35">
        <v>-0.30498771003092362</v>
      </c>
      <c r="L869" s="35">
        <v>0</v>
      </c>
      <c r="M869" s="35">
        <v>0</v>
      </c>
      <c r="N869" s="35">
        <v>0</v>
      </c>
      <c r="O869" s="35">
        <v>0</v>
      </c>
      <c r="P869" s="36">
        <v>12</v>
      </c>
      <c r="Q869" s="37">
        <v>86</v>
      </c>
      <c r="R869" s="36">
        <v>0</v>
      </c>
      <c r="S869" s="39">
        <f t="shared" si="27"/>
        <v>86</v>
      </c>
      <c r="T869" s="34" t="s">
        <v>29</v>
      </c>
      <c r="U869" s="12">
        <f>((alpha*(beta^speed))*(speed^ceta))</f>
        <v>6.8416300689254546E-4</v>
      </c>
      <c r="V869" s="8">
        <f t="shared" si="28"/>
        <v>86</v>
      </c>
      <c r="AB869" s="41"/>
    </row>
    <row r="870" spans="1:28">
      <c r="A870" s="34" t="s">
        <v>19</v>
      </c>
      <c r="B870" s="34" t="s">
        <v>64</v>
      </c>
      <c r="C870" s="5" t="s">
        <v>100</v>
      </c>
      <c r="D870" s="35" t="s">
        <v>90</v>
      </c>
      <c r="E870" s="36" t="s">
        <v>18</v>
      </c>
      <c r="F870" s="37">
        <v>100</v>
      </c>
      <c r="G870" s="38">
        <v>-0.06</v>
      </c>
      <c r="H870" s="34">
        <v>0.98621442890585587</v>
      </c>
      <c r="I870" s="35">
        <v>-1.7512110098401792</v>
      </c>
      <c r="J870" s="35">
        <v>-12.132353736864182</v>
      </c>
      <c r="K870" s="35">
        <v>-1.5718825802711291</v>
      </c>
      <c r="L870" s="35">
        <v>0</v>
      </c>
      <c r="M870" s="35">
        <v>0</v>
      </c>
      <c r="N870" s="35">
        <v>0</v>
      </c>
      <c r="O870" s="35">
        <v>0</v>
      </c>
      <c r="P870" s="36">
        <v>12</v>
      </c>
      <c r="Q870" s="37">
        <v>86</v>
      </c>
      <c r="R870" s="36">
        <v>13</v>
      </c>
      <c r="S870" s="39">
        <f t="shared" si="27"/>
        <v>86</v>
      </c>
      <c r="T870" s="34" t="s">
        <v>50</v>
      </c>
      <c r="U870" s="12">
        <f>EXP((alpha+(beta/speed))+(ceta*LN(speed)))</f>
        <v>1.3721029459994307E-4</v>
      </c>
      <c r="V870" s="8">
        <f t="shared" si="28"/>
        <v>86</v>
      </c>
      <c r="AB870" s="41"/>
    </row>
    <row r="871" spans="1:28">
      <c r="A871" s="34" t="s">
        <v>19</v>
      </c>
      <c r="B871" s="34" t="s">
        <v>64</v>
      </c>
      <c r="C871" s="5" t="s">
        <v>100</v>
      </c>
      <c r="D871" s="35" t="s">
        <v>90</v>
      </c>
      <c r="E871" s="36" t="s">
        <v>17</v>
      </c>
      <c r="F871" s="37">
        <v>100</v>
      </c>
      <c r="G871" s="38">
        <v>-0.06</v>
      </c>
      <c r="H871" s="34">
        <v>0.96157532533594703</v>
      </c>
      <c r="I871" s="35">
        <v>104.01402676318169</v>
      </c>
      <c r="J871" s="35">
        <v>0.94994495236771659</v>
      </c>
      <c r="K871" s="35">
        <v>-5.8517549346579385E-2</v>
      </c>
      <c r="L871" s="35">
        <v>0</v>
      </c>
      <c r="M871" s="35">
        <v>0</v>
      </c>
      <c r="N871" s="35">
        <v>0</v>
      </c>
      <c r="O871" s="35">
        <v>0</v>
      </c>
      <c r="P871" s="36">
        <v>12</v>
      </c>
      <c r="Q871" s="37">
        <v>86</v>
      </c>
      <c r="R871" s="36">
        <v>0</v>
      </c>
      <c r="S871" s="39">
        <f t="shared" si="27"/>
        <v>86</v>
      </c>
      <c r="T871" s="34" t="s">
        <v>29</v>
      </c>
      <c r="U871" s="12">
        <f>((alpha*(beta^speed))*(speed^ceta))</f>
        <v>0.96817885036223139</v>
      </c>
      <c r="V871" s="8">
        <f t="shared" si="28"/>
        <v>86</v>
      </c>
    </row>
    <row r="872" spans="1:28">
      <c r="A872" s="34" t="s">
        <v>19</v>
      </c>
      <c r="B872" s="34" t="s">
        <v>64</v>
      </c>
      <c r="C872" s="5" t="s">
        <v>100</v>
      </c>
      <c r="D872" s="35" t="s">
        <v>90</v>
      </c>
      <c r="E872" s="36" t="s">
        <v>15</v>
      </c>
      <c r="F872" s="37">
        <v>0</v>
      </c>
      <c r="G872" s="38">
        <v>-0.04</v>
      </c>
      <c r="H872" s="34">
        <v>0.97870639107726931</v>
      </c>
      <c r="I872" s="35">
        <v>-2.4915156614206901E-6</v>
      </c>
      <c r="J872" s="35">
        <v>5.3984293818576162E-4</v>
      </c>
      <c r="K872" s="35">
        <v>-3.6748187341994282E-2</v>
      </c>
      <c r="L872" s="35">
        <v>0.89568993290186449</v>
      </c>
      <c r="M872" s="35">
        <v>0</v>
      </c>
      <c r="N872" s="35">
        <v>0</v>
      </c>
      <c r="O872" s="35">
        <v>0</v>
      </c>
      <c r="P872" s="36">
        <v>12</v>
      </c>
      <c r="Q872" s="37">
        <v>86</v>
      </c>
      <c r="R872" s="36">
        <v>14</v>
      </c>
      <c r="S872" s="39">
        <f t="shared" si="27"/>
        <v>86</v>
      </c>
      <c r="T872" s="34" t="s">
        <v>51</v>
      </c>
      <c r="U872" s="12">
        <f>(((alpha*(speed^3))+(beta*(speed^2))+(ceta*speed))+delta)</f>
        <v>0.14328070677165072</v>
      </c>
      <c r="V872" s="8">
        <f t="shared" si="28"/>
        <v>86</v>
      </c>
    </row>
    <row r="873" spans="1:28">
      <c r="A873" s="34" t="s">
        <v>19</v>
      </c>
      <c r="B873" s="34" t="s">
        <v>64</v>
      </c>
      <c r="C873" s="5" t="s">
        <v>100</v>
      </c>
      <c r="D873" s="35" t="s">
        <v>90</v>
      </c>
      <c r="E873" s="36" t="s">
        <v>16</v>
      </c>
      <c r="F873" s="37">
        <v>0</v>
      </c>
      <c r="G873" s="38">
        <v>-0.04</v>
      </c>
      <c r="H873" s="34">
        <v>0.97831864023117743</v>
      </c>
      <c r="I873" s="35">
        <v>0.17520312321543999</v>
      </c>
      <c r="J873" s="35">
        <v>-1.5989243466949414</v>
      </c>
      <c r="K873" s="35">
        <v>4.8607825234058162E-2</v>
      </c>
      <c r="L873" s="35">
        <v>1.1462224144875526</v>
      </c>
      <c r="M873" s="35">
        <v>0</v>
      </c>
      <c r="N873" s="35">
        <v>0</v>
      </c>
      <c r="O873" s="35">
        <v>0</v>
      </c>
      <c r="P873" s="36">
        <v>12</v>
      </c>
      <c r="Q873" s="37">
        <v>86</v>
      </c>
      <c r="R873" s="36">
        <v>8</v>
      </c>
      <c r="S873" s="39">
        <f t="shared" si="27"/>
        <v>86</v>
      </c>
      <c r="T873" s="34" t="s">
        <v>40</v>
      </c>
      <c r="U873" s="12">
        <f>(alpha-(beta*EXP(((-1)*ceta)*(speed^delta))))</f>
        <v>0.17572987942375498</v>
      </c>
      <c r="V873" s="8">
        <f t="shared" si="28"/>
        <v>86</v>
      </c>
    </row>
    <row r="874" spans="1:28">
      <c r="A874" s="34" t="s">
        <v>19</v>
      </c>
      <c r="B874" s="34" t="s">
        <v>64</v>
      </c>
      <c r="C874" s="5" t="s">
        <v>100</v>
      </c>
      <c r="D874" s="35" t="s">
        <v>90</v>
      </c>
      <c r="E874" s="36" t="s">
        <v>14</v>
      </c>
      <c r="F874" s="37">
        <v>0</v>
      </c>
      <c r="G874" s="38">
        <v>-0.04</v>
      </c>
      <c r="H874" s="34">
        <v>0.97994836200653235</v>
      </c>
      <c r="I874" s="35">
        <v>-2.4126312151734634E-8</v>
      </c>
      <c r="J874" s="35">
        <v>7.3245835150109426E-6</v>
      </c>
      <c r="K874" s="35">
        <v>-6.3923834191363313E-4</v>
      </c>
      <c r="L874" s="35">
        <v>2.0496591648837315E-2</v>
      </c>
      <c r="M874" s="35">
        <v>0</v>
      </c>
      <c r="N874" s="35">
        <v>0</v>
      </c>
      <c r="O874" s="35">
        <v>0</v>
      </c>
      <c r="P874" s="36">
        <v>12</v>
      </c>
      <c r="Q874" s="37">
        <v>86</v>
      </c>
      <c r="R874" s="36">
        <v>14</v>
      </c>
      <c r="S874" s="39">
        <f t="shared" si="27"/>
        <v>86</v>
      </c>
      <c r="T874" s="34" t="s">
        <v>51</v>
      </c>
      <c r="U874" s="12">
        <f>(((alpha*(speed^3))+(beta*(speed^2))+(ceta*speed))+delta)</f>
        <v>4.3490283193020722E-3</v>
      </c>
      <c r="V874" s="8">
        <f t="shared" si="28"/>
        <v>86</v>
      </c>
      <c r="AB874" s="41"/>
    </row>
    <row r="875" spans="1:28">
      <c r="A875" s="34" t="s">
        <v>19</v>
      </c>
      <c r="B875" s="34" t="s">
        <v>64</v>
      </c>
      <c r="C875" s="5" t="s">
        <v>100</v>
      </c>
      <c r="D875" s="35" t="s">
        <v>90</v>
      </c>
      <c r="E875" s="36" t="s">
        <v>18</v>
      </c>
      <c r="F875" s="37">
        <v>0</v>
      </c>
      <c r="G875" s="38">
        <v>-0.04</v>
      </c>
      <c r="H875" s="34">
        <v>0.97812566880415297</v>
      </c>
      <c r="I875" s="35">
        <v>-4.2462400054973993E-9</v>
      </c>
      <c r="J875" s="35">
        <v>1.0097832345960376E-6</v>
      </c>
      <c r="K875" s="35">
        <v>-7.7234909219122422E-5</v>
      </c>
      <c r="L875" s="35">
        <v>2.2806694798869331E-3</v>
      </c>
      <c r="M875" s="35">
        <v>0</v>
      </c>
      <c r="N875" s="35">
        <v>0</v>
      </c>
      <c r="O875" s="35">
        <v>0</v>
      </c>
      <c r="P875" s="36">
        <v>12</v>
      </c>
      <c r="Q875" s="37">
        <v>86</v>
      </c>
      <c r="R875" s="36">
        <v>14</v>
      </c>
      <c r="S875" s="39">
        <f t="shared" si="27"/>
        <v>86</v>
      </c>
      <c r="T875" s="34" t="s">
        <v>51</v>
      </c>
      <c r="U875" s="12">
        <f>(((alpha*(speed^3))+(beta*(speed^2))+(ceta*speed))+delta)</f>
        <v>4.059776571780447E-4</v>
      </c>
      <c r="V875" s="8">
        <f t="shared" si="28"/>
        <v>86</v>
      </c>
      <c r="AB875" s="41"/>
    </row>
    <row r="876" spans="1:28">
      <c r="A876" s="34" t="s">
        <v>19</v>
      </c>
      <c r="B876" s="34" t="s">
        <v>64</v>
      </c>
      <c r="C876" s="5" t="s">
        <v>100</v>
      </c>
      <c r="D876" s="35" t="s">
        <v>90</v>
      </c>
      <c r="E876" s="36" t="s">
        <v>17</v>
      </c>
      <c r="F876" s="37">
        <v>0</v>
      </c>
      <c r="G876" s="38">
        <v>-0.04</v>
      </c>
      <c r="H876" s="34">
        <v>0.95203701391360063</v>
      </c>
      <c r="I876" s="35">
        <v>-1.7780075830999771E-4</v>
      </c>
      <c r="J876" s="35">
        <v>4.8532954188356618E-2</v>
      </c>
      <c r="K876" s="35">
        <v>-3.8397124882159313</v>
      </c>
      <c r="L876" s="35">
        <v>111.25935579001788</v>
      </c>
      <c r="M876" s="35">
        <v>0</v>
      </c>
      <c r="N876" s="35">
        <v>0</v>
      </c>
      <c r="O876" s="35">
        <v>0</v>
      </c>
      <c r="P876" s="36">
        <v>12</v>
      </c>
      <c r="Q876" s="37">
        <v>86</v>
      </c>
      <c r="R876" s="36">
        <v>14</v>
      </c>
      <c r="S876" s="39">
        <f t="shared" si="27"/>
        <v>86</v>
      </c>
      <c r="T876" s="34" t="s">
        <v>51</v>
      </c>
      <c r="U876" s="12">
        <f>(((alpha*(speed^3))+(beta*(speed^2))+(ceta*speed))+delta)</f>
        <v>26.902571852909432</v>
      </c>
      <c r="V876" s="8">
        <f t="shared" si="28"/>
        <v>86</v>
      </c>
    </row>
    <row r="877" spans="1:28">
      <c r="A877" s="34" t="s">
        <v>19</v>
      </c>
      <c r="B877" s="34" t="s">
        <v>64</v>
      </c>
      <c r="C877" s="5" t="s">
        <v>100</v>
      </c>
      <c r="D877" s="35" t="s">
        <v>90</v>
      </c>
      <c r="E877" s="36" t="s">
        <v>15</v>
      </c>
      <c r="F877" s="37">
        <v>50</v>
      </c>
      <c r="G877" s="38">
        <v>-0.04</v>
      </c>
      <c r="H877" s="34">
        <v>0.98792944651271886</v>
      </c>
      <c r="I877" s="35">
        <v>0.96950346239930729</v>
      </c>
      <c r="J877" s="35">
        <v>1.5001530320045673E-2</v>
      </c>
      <c r="K877" s="35">
        <v>1.6687627233592952</v>
      </c>
      <c r="L877" s="35">
        <v>0</v>
      </c>
      <c r="M877" s="35">
        <v>0</v>
      </c>
      <c r="N877" s="35">
        <v>0</v>
      </c>
      <c r="O877" s="35">
        <v>0</v>
      </c>
      <c r="P877" s="36">
        <v>12</v>
      </c>
      <c r="Q877" s="37">
        <v>86</v>
      </c>
      <c r="R877" s="36">
        <v>6</v>
      </c>
      <c r="S877" s="39">
        <f t="shared" si="27"/>
        <v>86</v>
      </c>
      <c r="T877" s="34" t="s">
        <v>37</v>
      </c>
      <c r="U877" s="12">
        <f>(1/(alpha+(beta*(speed^ceta))))</f>
        <v>3.7962925015434676E-2</v>
      </c>
      <c r="V877" s="8">
        <f t="shared" si="28"/>
        <v>86</v>
      </c>
    </row>
    <row r="878" spans="1:28">
      <c r="A878" s="34" t="s">
        <v>19</v>
      </c>
      <c r="B878" s="34" t="s">
        <v>64</v>
      </c>
      <c r="C878" s="5" t="s">
        <v>100</v>
      </c>
      <c r="D878" s="35" t="s">
        <v>90</v>
      </c>
      <c r="E878" s="36" t="s">
        <v>16</v>
      </c>
      <c r="F878" s="37">
        <v>50</v>
      </c>
      <c r="G878" s="38">
        <v>-0.04</v>
      </c>
      <c r="H878" s="34">
        <v>0.97710755578340802</v>
      </c>
      <c r="I878" s="35">
        <v>4.6198804241514431</v>
      </c>
      <c r="J878" s="35">
        <v>-9.7492558067368424</v>
      </c>
      <c r="K878" s="35">
        <v>-1.5976379258777531</v>
      </c>
      <c r="L878" s="35">
        <v>0</v>
      </c>
      <c r="M878" s="35">
        <v>0</v>
      </c>
      <c r="N878" s="35">
        <v>0</v>
      </c>
      <c r="O878" s="35">
        <v>0</v>
      </c>
      <c r="P878" s="36">
        <v>12</v>
      </c>
      <c r="Q878" s="37">
        <v>86</v>
      </c>
      <c r="R878" s="36">
        <v>13</v>
      </c>
      <c r="S878" s="39">
        <f t="shared" si="27"/>
        <v>86</v>
      </c>
      <c r="T878" s="34" t="s">
        <v>50</v>
      </c>
      <c r="U878" s="12">
        <f>EXP((alpha+(beta/speed))+(ceta*LN(speed)))</f>
        <v>7.3540633338149919E-2</v>
      </c>
      <c r="V878" s="8">
        <f t="shared" si="28"/>
        <v>86</v>
      </c>
    </row>
    <row r="879" spans="1:28">
      <c r="A879" s="34" t="s">
        <v>19</v>
      </c>
      <c r="B879" s="34" t="s">
        <v>64</v>
      </c>
      <c r="C879" s="5" t="s">
        <v>100</v>
      </c>
      <c r="D879" s="35" t="s">
        <v>90</v>
      </c>
      <c r="E879" s="36" t="s">
        <v>14</v>
      </c>
      <c r="F879" s="37">
        <v>50</v>
      </c>
      <c r="G879" s="38">
        <v>-0.04</v>
      </c>
      <c r="H879" s="34">
        <v>0.98456809733851547</v>
      </c>
      <c r="I879" s="35">
        <v>51.919350347758083</v>
      </c>
      <c r="J879" s="35">
        <v>0.37463836900090708</v>
      </c>
      <c r="K879" s="35">
        <v>1.6441669893897983</v>
      </c>
      <c r="L879" s="35">
        <v>0</v>
      </c>
      <c r="M879" s="35">
        <v>0</v>
      </c>
      <c r="N879" s="35">
        <v>0</v>
      </c>
      <c r="O879" s="35">
        <v>0</v>
      </c>
      <c r="P879" s="36">
        <v>12</v>
      </c>
      <c r="Q879" s="37">
        <v>86</v>
      </c>
      <c r="R879" s="36">
        <v>6</v>
      </c>
      <c r="S879" s="39">
        <f t="shared" si="27"/>
        <v>86</v>
      </c>
      <c r="T879" s="34" t="s">
        <v>37</v>
      </c>
      <c r="U879" s="12">
        <f>(1/(alpha+(beta*(speed^ceta))))</f>
        <v>1.6134452038412698E-3</v>
      </c>
      <c r="V879" s="8">
        <f t="shared" si="28"/>
        <v>86</v>
      </c>
      <c r="AB879" s="41"/>
    </row>
    <row r="880" spans="1:28">
      <c r="A880" s="34" t="s">
        <v>19</v>
      </c>
      <c r="B880" s="34" t="s">
        <v>64</v>
      </c>
      <c r="C880" s="5" t="s">
        <v>100</v>
      </c>
      <c r="D880" s="35" t="s">
        <v>90</v>
      </c>
      <c r="E880" s="36" t="s">
        <v>18</v>
      </c>
      <c r="F880" s="37">
        <v>50</v>
      </c>
      <c r="G880" s="38">
        <v>-0.04</v>
      </c>
      <c r="H880" s="34">
        <v>0.98119392832385155</v>
      </c>
      <c r="I880" s="35">
        <v>-1.9511352868769918</v>
      </c>
      <c r="J880" s="35">
        <v>-11.743104426376746</v>
      </c>
      <c r="K880" s="35">
        <v>-1.4320952993893747</v>
      </c>
      <c r="L880" s="35">
        <v>0</v>
      </c>
      <c r="M880" s="35">
        <v>0</v>
      </c>
      <c r="N880" s="35">
        <v>0</v>
      </c>
      <c r="O880" s="35">
        <v>0</v>
      </c>
      <c r="P880" s="36">
        <v>12</v>
      </c>
      <c r="Q880" s="37">
        <v>86</v>
      </c>
      <c r="R880" s="36">
        <v>13</v>
      </c>
      <c r="S880" s="39">
        <f t="shared" si="27"/>
        <v>86</v>
      </c>
      <c r="T880" s="34" t="s">
        <v>50</v>
      </c>
      <c r="U880" s="12">
        <f>EXP((alpha+(beta/speed))+(ceta*LN(speed)))</f>
        <v>2.1035103289470734E-4</v>
      </c>
      <c r="V880" s="8">
        <f t="shared" si="28"/>
        <v>86</v>
      </c>
      <c r="AB880" s="41"/>
    </row>
    <row r="881" spans="1:28">
      <c r="A881" s="34" t="s">
        <v>19</v>
      </c>
      <c r="B881" s="34" t="s">
        <v>64</v>
      </c>
      <c r="C881" s="5" t="s">
        <v>100</v>
      </c>
      <c r="D881" s="35" t="s">
        <v>90</v>
      </c>
      <c r="E881" s="36" t="s">
        <v>17</v>
      </c>
      <c r="F881" s="37">
        <v>50</v>
      </c>
      <c r="G881" s="38">
        <v>-0.04</v>
      </c>
      <c r="H881" s="34">
        <v>0.95674460642419434</v>
      </c>
      <c r="I881" s="35">
        <v>9.5423481602654707</v>
      </c>
      <c r="J881" s="35">
        <v>-14.433146644665635</v>
      </c>
      <c r="K881" s="35">
        <v>-1.6377120120561315</v>
      </c>
      <c r="L881" s="35">
        <v>0</v>
      </c>
      <c r="M881" s="35">
        <v>0</v>
      </c>
      <c r="N881" s="35">
        <v>0</v>
      </c>
      <c r="O881" s="35">
        <v>0</v>
      </c>
      <c r="P881" s="36">
        <v>12</v>
      </c>
      <c r="Q881" s="37">
        <v>86</v>
      </c>
      <c r="R881" s="36">
        <v>13</v>
      </c>
      <c r="S881" s="39">
        <f t="shared" si="27"/>
        <v>86</v>
      </c>
      <c r="T881" s="34" t="s">
        <v>50</v>
      </c>
      <c r="U881" s="12">
        <f>EXP((alpha+(beta/speed))+(ceta*LN(speed)))</f>
        <v>8.001130152425338</v>
      </c>
      <c r="V881" s="8">
        <f t="shared" si="28"/>
        <v>86</v>
      </c>
    </row>
    <row r="882" spans="1:28">
      <c r="A882" s="34" t="s">
        <v>19</v>
      </c>
      <c r="B882" s="34" t="s">
        <v>64</v>
      </c>
      <c r="C882" s="5" t="s">
        <v>100</v>
      </c>
      <c r="D882" s="35" t="s">
        <v>90</v>
      </c>
      <c r="E882" s="36" t="s">
        <v>15</v>
      </c>
      <c r="F882" s="37">
        <v>100</v>
      </c>
      <c r="G882" s="38">
        <v>-0.04</v>
      </c>
      <c r="H882" s="34">
        <v>0.98858731097917185</v>
      </c>
      <c r="I882" s="35">
        <v>0.95129568052289526</v>
      </c>
      <c r="J882" s="35">
        <v>2.0633889325190596E-2</v>
      </c>
      <c r="K882" s="35">
        <v>0.26503458575783573</v>
      </c>
      <c r="L882" s="35">
        <v>0</v>
      </c>
      <c r="M882" s="35">
        <v>0</v>
      </c>
      <c r="N882" s="35">
        <v>0</v>
      </c>
      <c r="O882" s="35">
        <v>0</v>
      </c>
      <c r="P882" s="36">
        <v>12</v>
      </c>
      <c r="Q882" s="37">
        <v>86</v>
      </c>
      <c r="R882" s="36">
        <v>2</v>
      </c>
      <c r="S882" s="39">
        <f t="shared" si="27"/>
        <v>86</v>
      </c>
      <c r="T882" s="34" t="s">
        <v>31</v>
      </c>
      <c r="U882" s="12">
        <f>((alpha+(beta*speed))^((-1)/ceta))</f>
        <v>2.2742322124262773E-2</v>
      </c>
      <c r="V882" s="8">
        <f t="shared" si="28"/>
        <v>86</v>
      </c>
    </row>
    <row r="883" spans="1:28">
      <c r="A883" s="34" t="s">
        <v>19</v>
      </c>
      <c r="B883" s="34" t="s">
        <v>64</v>
      </c>
      <c r="C883" s="5" t="s">
        <v>100</v>
      </c>
      <c r="D883" s="35" t="s">
        <v>90</v>
      </c>
      <c r="E883" s="36" t="s">
        <v>16</v>
      </c>
      <c r="F883" s="37">
        <v>100</v>
      </c>
      <c r="G883" s="38">
        <v>-0.04</v>
      </c>
      <c r="H883" s="34">
        <v>0.97539755483558044</v>
      </c>
      <c r="I883" s="35">
        <v>0.64562059317193055</v>
      </c>
      <c r="J883" s="35">
        <v>1.9650122813577031E-2</v>
      </c>
      <c r="K883" s="35">
        <v>2.1273226744576421E-3</v>
      </c>
      <c r="L883" s="35">
        <v>0</v>
      </c>
      <c r="M883" s="35">
        <v>0</v>
      </c>
      <c r="N883" s="35">
        <v>0</v>
      </c>
      <c r="O883" s="35">
        <v>0</v>
      </c>
      <c r="P883" s="36">
        <v>12</v>
      </c>
      <c r="Q883" s="37">
        <v>86</v>
      </c>
      <c r="R883" s="36">
        <v>5</v>
      </c>
      <c r="S883" s="39">
        <f t="shared" si="27"/>
        <v>86</v>
      </c>
      <c r="T883" s="34" t="s">
        <v>36</v>
      </c>
      <c r="U883" s="12">
        <f>(1/(((ceta*(speed^2))+(beta*speed))+alpha))</f>
        <v>5.5342763688592443E-2</v>
      </c>
      <c r="V883" s="8">
        <f t="shared" si="28"/>
        <v>86</v>
      </c>
    </row>
    <row r="884" spans="1:28">
      <c r="A884" s="34" t="s">
        <v>19</v>
      </c>
      <c r="B884" s="34" t="s">
        <v>64</v>
      </c>
      <c r="C884" s="5" t="s">
        <v>100</v>
      </c>
      <c r="D884" s="35" t="s">
        <v>90</v>
      </c>
      <c r="E884" s="36" t="s">
        <v>14</v>
      </c>
      <c r="F884" s="37">
        <v>100</v>
      </c>
      <c r="G884" s="38">
        <v>-0.04</v>
      </c>
      <c r="H884" s="34">
        <v>0.98613996068426102</v>
      </c>
      <c r="I884" s="35">
        <v>2.8951534161388963</v>
      </c>
      <c r="J884" s="35">
        <v>4.4386507572144518E-2</v>
      </c>
      <c r="K884" s="35">
        <v>0.28474100250691575</v>
      </c>
      <c r="L884" s="35">
        <v>0</v>
      </c>
      <c r="M884" s="35">
        <v>0</v>
      </c>
      <c r="N884" s="35">
        <v>0</v>
      </c>
      <c r="O884" s="35">
        <v>0</v>
      </c>
      <c r="P884" s="36">
        <v>12</v>
      </c>
      <c r="Q884" s="37">
        <v>86</v>
      </c>
      <c r="R884" s="36">
        <v>2</v>
      </c>
      <c r="S884" s="39">
        <f t="shared" si="27"/>
        <v>86</v>
      </c>
      <c r="T884" s="34" t="s">
        <v>31</v>
      </c>
      <c r="U884" s="12">
        <f>((alpha+(beta*speed))^((-1)/ceta))</f>
        <v>1.2474893433740272E-3</v>
      </c>
      <c r="V884" s="8">
        <f t="shared" si="28"/>
        <v>86</v>
      </c>
      <c r="AB884" s="41"/>
    </row>
    <row r="885" spans="1:28">
      <c r="A885" s="34" t="s">
        <v>19</v>
      </c>
      <c r="B885" s="34" t="s">
        <v>64</v>
      </c>
      <c r="C885" s="5" t="s">
        <v>100</v>
      </c>
      <c r="D885" s="35" t="s">
        <v>90</v>
      </c>
      <c r="E885" s="36" t="s">
        <v>18</v>
      </c>
      <c r="F885" s="37">
        <v>100</v>
      </c>
      <c r="G885" s="38">
        <v>-0.04</v>
      </c>
      <c r="H885" s="34">
        <v>0.97915097513983684</v>
      </c>
      <c r="I885" s="35">
        <v>-7.305234946659156E-9</v>
      </c>
      <c r="J885" s="35">
        <v>1.3765785076588131E-6</v>
      </c>
      <c r="K885" s="35">
        <v>-9.1897222843636547E-5</v>
      </c>
      <c r="L885" s="35">
        <v>2.4669076383048876E-3</v>
      </c>
      <c r="M885" s="35">
        <v>0</v>
      </c>
      <c r="N885" s="35">
        <v>0</v>
      </c>
      <c r="O885" s="35">
        <v>0</v>
      </c>
      <c r="P885" s="36">
        <v>12</v>
      </c>
      <c r="Q885" s="37">
        <v>86</v>
      </c>
      <c r="R885" s="36">
        <v>14</v>
      </c>
      <c r="S885" s="39">
        <f t="shared" si="27"/>
        <v>86</v>
      </c>
      <c r="T885" s="34" t="s">
        <v>51</v>
      </c>
      <c r="U885" s="12">
        <f>(((alpha*(speed^3))+(beta*(speed^2))+(ceta*speed))+delta)</f>
        <v>9.8382597164489455E-5</v>
      </c>
      <c r="V885" s="8">
        <f t="shared" si="28"/>
        <v>86</v>
      </c>
      <c r="AB885" s="41"/>
    </row>
    <row r="886" spans="1:28">
      <c r="A886" s="34" t="s">
        <v>19</v>
      </c>
      <c r="B886" s="34" t="s">
        <v>64</v>
      </c>
      <c r="C886" s="5" t="s">
        <v>100</v>
      </c>
      <c r="D886" s="35" t="s">
        <v>90</v>
      </c>
      <c r="E886" s="36" t="s">
        <v>17</v>
      </c>
      <c r="F886" s="37">
        <v>100</v>
      </c>
      <c r="G886" s="38">
        <v>-0.04</v>
      </c>
      <c r="H886" s="34">
        <v>0.95367762117712751</v>
      </c>
      <c r="I886" s="35">
        <v>-3.242106823021318E-4</v>
      </c>
      <c r="J886" s="35">
        <v>6.2739347831114067E-2</v>
      </c>
      <c r="K886" s="35">
        <v>-4.3117594260063408</v>
      </c>
      <c r="L886" s="35">
        <v>115.02812143284488</v>
      </c>
      <c r="M886" s="35">
        <v>0</v>
      </c>
      <c r="N886" s="35">
        <v>0</v>
      </c>
      <c r="O886" s="35">
        <v>0</v>
      </c>
      <c r="P886" s="36">
        <v>12</v>
      </c>
      <c r="Q886" s="37">
        <v>86</v>
      </c>
      <c r="R886" s="36">
        <v>14</v>
      </c>
      <c r="S886" s="39">
        <f t="shared" si="27"/>
        <v>86</v>
      </c>
      <c r="T886" s="34" t="s">
        <v>51</v>
      </c>
      <c r="U886" s="12">
        <f>(((alpha*(speed^3))+(beta*(speed^2))+(ceta*speed))+delta)</f>
        <v>2.0208776128544486</v>
      </c>
      <c r="V886" s="8">
        <f t="shared" si="28"/>
        <v>86</v>
      </c>
    </row>
    <row r="887" spans="1:28">
      <c r="A887" s="34" t="s">
        <v>19</v>
      </c>
      <c r="B887" s="34" t="s">
        <v>64</v>
      </c>
      <c r="C887" s="5" t="s">
        <v>100</v>
      </c>
      <c r="D887" s="35" t="s">
        <v>90</v>
      </c>
      <c r="E887" s="36" t="s">
        <v>15</v>
      </c>
      <c r="F887" s="37">
        <v>0</v>
      </c>
      <c r="G887" s="38">
        <v>-0.02</v>
      </c>
      <c r="H887" s="34">
        <v>0.99209919839042227</v>
      </c>
      <c r="I887" s="35">
        <v>7.5775115225941807</v>
      </c>
      <c r="J887" s="35">
        <v>1.0101161750246697</v>
      </c>
      <c r="K887" s="35">
        <v>-1.0223073055516634</v>
      </c>
      <c r="L887" s="35">
        <v>0</v>
      </c>
      <c r="M887" s="35">
        <v>0</v>
      </c>
      <c r="N887" s="35">
        <v>0</v>
      </c>
      <c r="O887" s="35">
        <v>0</v>
      </c>
      <c r="P887" s="36">
        <v>12</v>
      </c>
      <c r="Q887" s="37">
        <v>86</v>
      </c>
      <c r="R887" s="36">
        <v>0</v>
      </c>
      <c r="S887" s="39">
        <f t="shared" si="27"/>
        <v>86</v>
      </c>
      <c r="T887" s="34" t="s">
        <v>29</v>
      </c>
      <c r="U887" s="12">
        <f>((alpha*(beta^speed))*(speed^ceta))</f>
        <v>0.18958706453150695</v>
      </c>
      <c r="V887" s="8">
        <f t="shared" si="28"/>
        <v>86</v>
      </c>
    </row>
    <row r="888" spans="1:28">
      <c r="A888" s="34" t="s">
        <v>19</v>
      </c>
      <c r="B888" s="34" t="s">
        <v>64</v>
      </c>
      <c r="C888" s="5" t="s">
        <v>100</v>
      </c>
      <c r="D888" s="35" t="s">
        <v>90</v>
      </c>
      <c r="E888" s="36" t="s">
        <v>16</v>
      </c>
      <c r="F888" s="37">
        <v>0</v>
      </c>
      <c r="G888" s="38">
        <v>-0.02</v>
      </c>
      <c r="H888" s="34">
        <v>0.99707233634077774</v>
      </c>
      <c r="I888" s="35">
        <v>-0.3150842249228078</v>
      </c>
      <c r="J888" s="35">
        <v>9.2726302486852354</v>
      </c>
      <c r="K888" s="35">
        <v>-7.3844119098490854E-2</v>
      </c>
      <c r="L888" s="35">
        <v>0.65363378155084328</v>
      </c>
      <c r="M888" s="35">
        <v>2.0297120361280601E-3</v>
      </c>
      <c r="N888" s="35">
        <v>0</v>
      </c>
      <c r="O888" s="35">
        <v>0</v>
      </c>
      <c r="P888" s="36">
        <v>12</v>
      </c>
      <c r="Q888" s="37">
        <v>86</v>
      </c>
      <c r="R888" s="36">
        <v>10</v>
      </c>
      <c r="S888" s="39">
        <f t="shared" si="27"/>
        <v>86</v>
      </c>
      <c r="T888" s="34" t="s">
        <v>44</v>
      </c>
      <c r="U888" s="12">
        <f>(alpha+(beta/(1+EXP((((-1)*ceta)+(delta*LN(speed)))+(epsilon*speed)))))</f>
        <v>6.2335191820246882E-2</v>
      </c>
      <c r="V888" s="8">
        <f t="shared" si="28"/>
        <v>86</v>
      </c>
    </row>
    <row r="889" spans="1:28">
      <c r="A889" s="34" t="s">
        <v>19</v>
      </c>
      <c r="B889" s="34" t="s">
        <v>64</v>
      </c>
      <c r="C889" s="5" t="s">
        <v>100</v>
      </c>
      <c r="D889" s="35" t="s">
        <v>90</v>
      </c>
      <c r="E889" s="36" t="s">
        <v>14</v>
      </c>
      <c r="F889" s="37">
        <v>0</v>
      </c>
      <c r="G889" s="38">
        <v>-0.02</v>
      </c>
      <c r="H889" s="34">
        <v>0.97477189377829165</v>
      </c>
      <c r="I889" s="35">
        <v>27.78561508719644</v>
      </c>
      <c r="J889" s="35">
        <v>2.6522502330987825</v>
      </c>
      <c r="K889" s="35">
        <v>-7.5545658700737588E-3</v>
      </c>
      <c r="L889" s="35">
        <v>0</v>
      </c>
      <c r="M889" s="35">
        <v>0</v>
      </c>
      <c r="N889" s="35">
        <v>0</v>
      </c>
      <c r="O889" s="35">
        <v>0</v>
      </c>
      <c r="P889" s="36">
        <v>12</v>
      </c>
      <c r="Q889" s="37">
        <v>86</v>
      </c>
      <c r="R889" s="36">
        <v>5</v>
      </c>
      <c r="S889" s="39">
        <f t="shared" si="27"/>
        <v>86</v>
      </c>
      <c r="T889" s="34" t="s">
        <v>36</v>
      </c>
      <c r="U889" s="12">
        <f>(1/(((ceta*(speed^2))+(beta*speed))+alpha))</f>
        <v>4.9998608549067236E-3</v>
      </c>
      <c r="V889" s="8">
        <f t="shared" si="28"/>
        <v>86</v>
      </c>
      <c r="AB889" s="41"/>
    </row>
    <row r="890" spans="1:28">
      <c r="A890" s="34" t="s">
        <v>19</v>
      </c>
      <c r="B890" s="34" t="s">
        <v>64</v>
      </c>
      <c r="C890" s="5" t="s">
        <v>100</v>
      </c>
      <c r="D890" s="35" t="s">
        <v>90</v>
      </c>
      <c r="E890" s="36" t="s">
        <v>18</v>
      </c>
      <c r="F890" s="37">
        <v>0</v>
      </c>
      <c r="G890" s="38">
        <v>-0.02</v>
      </c>
      <c r="H890" s="34">
        <v>0.96982723934326676</v>
      </c>
      <c r="I890" s="35">
        <v>-3.5435418359496926E-9</v>
      </c>
      <c r="J890" s="35">
        <v>9.4148683756566449E-7</v>
      </c>
      <c r="K890" s="35">
        <v>-7.4672857837835522E-5</v>
      </c>
      <c r="L890" s="35">
        <v>2.5619241120545819E-3</v>
      </c>
      <c r="M890" s="35">
        <v>0</v>
      </c>
      <c r="N890" s="35">
        <v>0</v>
      </c>
      <c r="O890" s="35">
        <v>0</v>
      </c>
      <c r="P890" s="36">
        <v>12</v>
      </c>
      <c r="Q890" s="37">
        <v>86</v>
      </c>
      <c r="R890" s="36">
        <v>14</v>
      </c>
      <c r="S890" s="39">
        <f t="shared" si="27"/>
        <v>86</v>
      </c>
      <c r="T890" s="34" t="s">
        <v>51</v>
      </c>
      <c r="U890" s="12">
        <f>(((alpha*(speed^3))+(beta*(speed^2))+(ceta*speed))+delta)</f>
        <v>8.4940394262956413E-4</v>
      </c>
      <c r="V890" s="8">
        <f t="shared" si="28"/>
        <v>86</v>
      </c>
      <c r="AB890" s="41"/>
    </row>
    <row r="891" spans="1:28">
      <c r="A891" s="34" t="s">
        <v>19</v>
      </c>
      <c r="B891" s="34" t="s">
        <v>64</v>
      </c>
      <c r="C891" s="5" t="s">
        <v>100</v>
      </c>
      <c r="D891" s="35" t="s">
        <v>90</v>
      </c>
      <c r="E891" s="36" t="s">
        <v>17</v>
      </c>
      <c r="F891" s="37">
        <v>0</v>
      </c>
      <c r="G891" s="38">
        <v>-0.02</v>
      </c>
      <c r="H891" s="34">
        <v>0.94485863459244168</v>
      </c>
      <c r="I891" s="35">
        <v>-1.7534830841753473E-4</v>
      </c>
      <c r="J891" s="35">
        <v>4.9561480984387805E-2</v>
      </c>
      <c r="K891" s="35">
        <v>-3.838290016972719</v>
      </c>
      <c r="L891" s="35">
        <v>137.71300432277403</v>
      </c>
      <c r="M891" s="35">
        <v>0</v>
      </c>
      <c r="N891" s="35">
        <v>0</v>
      </c>
      <c r="O891" s="35">
        <v>0</v>
      </c>
      <c r="P891" s="36">
        <v>12</v>
      </c>
      <c r="Q891" s="37">
        <v>86</v>
      </c>
      <c r="R891" s="36">
        <v>14</v>
      </c>
      <c r="S891" s="39">
        <f t="shared" si="27"/>
        <v>86</v>
      </c>
      <c r="T891" s="34" t="s">
        <v>51</v>
      </c>
      <c r="U891" s="12">
        <f>(((alpha*(speed^3))+(beta*(speed^2))+(ceta*speed))+delta)</f>
        <v>62.645432564828951</v>
      </c>
      <c r="V891" s="8">
        <f t="shared" si="28"/>
        <v>86</v>
      </c>
    </row>
    <row r="892" spans="1:28">
      <c r="A892" s="34" t="s">
        <v>19</v>
      </c>
      <c r="B892" s="34" t="s">
        <v>64</v>
      </c>
      <c r="C892" s="5" t="s">
        <v>100</v>
      </c>
      <c r="D892" s="35" t="s">
        <v>90</v>
      </c>
      <c r="E892" s="36" t="s">
        <v>15</v>
      </c>
      <c r="F892" s="37">
        <v>50</v>
      </c>
      <c r="G892" s="38">
        <v>-0.02</v>
      </c>
      <c r="H892" s="34">
        <v>0.9910805799416772</v>
      </c>
      <c r="I892" s="35">
        <v>8.9662629778650516</v>
      </c>
      <c r="J892" s="35">
        <v>1.0116217516453767</v>
      </c>
      <c r="K892" s="35">
        <v>-1.1042380406262879</v>
      </c>
      <c r="L892" s="35">
        <v>0</v>
      </c>
      <c r="M892" s="35">
        <v>0</v>
      </c>
      <c r="N892" s="35">
        <v>0</v>
      </c>
      <c r="O892" s="35">
        <v>0</v>
      </c>
      <c r="P892" s="36">
        <v>12</v>
      </c>
      <c r="Q892" s="37">
        <v>86</v>
      </c>
      <c r="R892" s="36">
        <v>0</v>
      </c>
      <c r="S892" s="39">
        <f t="shared" si="27"/>
        <v>86</v>
      </c>
      <c r="T892" s="34" t="s">
        <v>29</v>
      </c>
      <c r="U892" s="12">
        <f>((alpha*(beta^speed))*(speed^ceta))</f>
        <v>0.17702163825883768</v>
      </c>
      <c r="V892" s="8">
        <f t="shared" si="28"/>
        <v>86</v>
      </c>
    </row>
    <row r="893" spans="1:28">
      <c r="A893" s="34" t="s">
        <v>19</v>
      </c>
      <c r="B893" s="34" t="s">
        <v>64</v>
      </c>
      <c r="C893" s="5" t="s">
        <v>100</v>
      </c>
      <c r="D893" s="35" t="s">
        <v>90</v>
      </c>
      <c r="E893" s="36" t="s">
        <v>16</v>
      </c>
      <c r="F893" s="37">
        <v>50</v>
      </c>
      <c r="G893" s="38">
        <v>-0.02</v>
      </c>
      <c r="H893" s="34">
        <v>0.99601524352428583</v>
      </c>
      <c r="I893" s="35">
        <v>-0.21418248948984833</v>
      </c>
      <c r="J893" s="35">
        <v>10.62893854805707</v>
      </c>
      <c r="K893" s="35">
        <v>-0.11088542823856369</v>
      </c>
      <c r="L893" s="35">
        <v>0.73543178739238591</v>
      </c>
      <c r="M893" s="35">
        <v>1.6352502057750109E-3</v>
      </c>
      <c r="N893" s="35">
        <v>0</v>
      </c>
      <c r="O893" s="35">
        <v>0</v>
      </c>
      <c r="P893" s="36">
        <v>12</v>
      </c>
      <c r="Q893" s="37">
        <v>86</v>
      </c>
      <c r="R893" s="36">
        <v>10</v>
      </c>
      <c r="S893" s="39">
        <f t="shared" si="27"/>
        <v>86</v>
      </c>
      <c r="T893" s="34" t="s">
        <v>44</v>
      </c>
      <c r="U893" s="12">
        <f>(alpha+(beta/(1+EXP((((-1)*ceta)+(delta*LN(speed)))+(epsilon*speed)))))</f>
        <v>8.9199228200398745E-2</v>
      </c>
      <c r="V893" s="8">
        <f t="shared" si="28"/>
        <v>86</v>
      </c>
    </row>
    <row r="894" spans="1:28">
      <c r="A894" s="34" t="s">
        <v>19</v>
      </c>
      <c r="B894" s="34" t="s">
        <v>64</v>
      </c>
      <c r="C894" s="5" t="s">
        <v>100</v>
      </c>
      <c r="D894" s="35" t="s">
        <v>90</v>
      </c>
      <c r="E894" s="36" t="s">
        <v>14</v>
      </c>
      <c r="F894" s="37">
        <v>50</v>
      </c>
      <c r="G894" s="38">
        <v>-0.02</v>
      </c>
      <c r="H894" s="34">
        <v>0.97553198339717673</v>
      </c>
      <c r="I894" s="35">
        <v>25.557857159988451</v>
      </c>
      <c r="J894" s="35">
        <v>2.9723637058878447</v>
      </c>
      <c r="K894" s="35">
        <v>-9.4036670723137792E-3</v>
      </c>
      <c r="L894" s="35">
        <v>0</v>
      </c>
      <c r="M894" s="35">
        <v>0</v>
      </c>
      <c r="N894" s="35">
        <v>0</v>
      </c>
      <c r="O894" s="35">
        <v>0</v>
      </c>
      <c r="P894" s="36">
        <v>12</v>
      </c>
      <c r="Q894" s="37">
        <v>86</v>
      </c>
      <c r="R894" s="36">
        <v>5</v>
      </c>
      <c r="S894" s="39">
        <f t="shared" si="27"/>
        <v>86</v>
      </c>
      <c r="T894" s="34" t="s">
        <v>36</v>
      </c>
      <c r="U894" s="12">
        <f>(1/(((ceta*(speed^2))+(beta*speed))+alpha))</f>
        <v>4.7251919510346652E-3</v>
      </c>
      <c r="V894" s="8">
        <f t="shared" si="28"/>
        <v>86</v>
      </c>
      <c r="AB894" s="41"/>
    </row>
    <row r="895" spans="1:28">
      <c r="A895" s="34" t="s">
        <v>19</v>
      </c>
      <c r="B895" s="34" t="s">
        <v>64</v>
      </c>
      <c r="C895" s="5" t="s">
        <v>100</v>
      </c>
      <c r="D895" s="35" t="s">
        <v>90</v>
      </c>
      <c r="E895" s="36" t="s">
        <v>18</v>
      </c>
      <c r="F895" s="37">
        <v>50</v>
      </c>
      <c r="G895" s="38">
        <v>-0.02</v>
      </c>
      <c r="H895" s="34">
        <v>0.96988038043851199</v>
      </c>
      <c r="I895" s="35">
        <v>-4.0825016034899768E-9</v>
      </c>
      <c r="J895" s="35">
        <v>1.0327397318120624E-6</v>
      </c>
      <c r="K895" s="35">
        <v>-8.125578609570171E-5</v>
      </c>
      <c r="L895" s="35">
        <v>2.7132778131257421E-3</v>
      </c>
      <c r="M895" s="35">
        <v>0</v>
      </c>
      <c r="N895" s="35">
        <v>0</v>
      </c>
      <c r="O895" s="35">
        <v>0</v>
      </c>
      <c r="P895" s="36">
        <v>12</v>
      </c>
      <c r="Q895" s="37">
        <v>86</v>
      </c>
      <c r="R895" s="36">
        <v>14</v>
      </c>
      <c r="S895" s="39">
        <f t="shared" si="27"/>
        <v>86</v>
      </c>
      <c r="T895" s="34" t="s">
        <v>51</v>
      </c>
      <c r="U895" s="12">
        <f>(((alpha*(speed^3))+(beta*(speed^2))+(ceta*speed))+delta)</f>
        <v>7.667236254679877E-4</v>
      </c>
      <c r="V895" s="8">
        <f t="shared" si="28"/>
        <v>86</v>
      </c>
      <c r="AB895" s="41"/>
    </row>
    <row r="896" spans="1:28">
      <c r="A896" s="34" t="s">
        <v>19</v>
      </c>
      <c r="B896" s="34" t="s">
        <v>64</v>
      </c>
      <c r="C896" s="5" t="s">
        <v>100</v>
      </c>
      <c r="D896" s="35" t="s">
        <v>90</v>
      </c>
      <c r="E896" s="36" t="s">
        <v>17</v>
      </c>
      <c r="F896" s="37">
        <v>50</v>
      </c>
      <c r="G896" s="38">
        <v>-0.02</v>
      </c>
      <c r="H896" s="34">
        <v>0.94251818092690154</v>
      </c>
      <c r="I896" s="35">
        <v>-1.961740119510905E-4</v>
      </c>
      <c r="J896" s="35">
        <v>5.2645371463849948E-2</v>
      </c>
      <c r="K896" s="35">
        <v>-4.1131093988121421</v>
      </c>
      <c r="L896" s="35">
        <v>144.21088925276885</v>
      </c>
      <c r="M896" s="35">
        <v>0</v>
      </c>
      <c r="N896" s="35">
        <v>0</v>
      </c>
      <c r="O896" s="35">
        <v>0</v>
      </c>
      <c r="P896" s="36">
        <v>12</v>
      </c>
      <c r="Q896" s="37">
        <v>86</v>
      </c>
      <c r="R896" s="36">
        <v>14</v>
      </c>
      <c r="S896" s="39">
        <f t="shared" si="27"/>
        <v>86</v>
      </c>
      <c r="T896" s="34" t="s">
        <v>51</v>
      </c>
      <c r="U896" s="12">
        <f>(((alpha*(speed^3))+(beta*(speed^2))+(ceta*speed))+delta)</f>
        <v>55.070990955995995</v>
      </c>
      <c r="V896" s="8">
        <f t="shared" si="28"/>
        <v>86</v>
      </c>
    </row>
    <row r="897" spans="1:28">
      <c r="A897" s="34" t="s">
        <v>19</v>
      </c>
      <c r="B897" s="34" t="s">
        <v>64</v>
      </c>
      <c r="C897" s="5" t="s">
        <v>100</v>
      </c>
      <c r="D897" s="35" t="s">
        <v>90</v>
      </c>
      <c r="E897" s="36" t="s">
        <v>15</v>
      </c>
      <c r="F897" s="37">
        <v>100</v>
      </c>
      <c r="G897" s="38">
        <v>-0.02</v>
      </c>
      <c r="H897" s="34">
        <v>0.99055963862750662</v>
      </c>
      <c r="I897" s="35">
        <v>0.15850219144017183</v>
      </c>
      <c r="J897" s="35">
        <v>-2.9177389996363954</v>
      </c>
      <c r="K897" s="35">
        <v>0.3548688116707292</v>
      </c>
      <c r="L897" s="35">
        <v>0.64828757478356036</v>
      </c>
      <c r="M897" s="35">
        <v>0</v>
      </c>
      <c r="N897" s="35">
        <v>0</v>
      </c>
      <c r="O897" s="35">
        <v>0</v>
      </c>
      <c r="P897" s="36">
        <v>12</v>
      </c>
      <c r="Q897" s="37">
        <v>86</v>
      </c>
      <c r="R897" s="36">
        <v>8</v>
      </c>
      <c r="S897" s="39">
        <f t="shared" si="27"/>
        <v>86</v>
      </c>
      <c r="T897" s="34" t="s">
        <v>40</v>
      </c>
      <c r="U897" s="12">
        <f>(alpha-(beta*EXP(((-1)*ceta)*(speed^delta))))</f>
        <v>0.16349491627206203</v>
      </c>
      <c r="V897" s="8">
        <f t="shared" si="28"/>
        <v>86</v>
      </c>
    </row>
    <row r="898" spans="1:28">
      <c r="A898" s="34" t="s">
        <v>19</v>
      </c>
      <c r="B898" s="34" t="s">
        <v>64</v>
      </c>
      <c r="C898" s="5" t="s">
        <v>100</v>
      </c>
      <c r="D898" s="35" t="s">
        <v>90</v>
      </c>
      <c r="E898" s="36" t="s">
        <v>16</v>
      </c>
      <c r="F898" s="37">
        <v>100</v>
      </c>
      <c r="G898" s="38">
        <v>-0.02</v>
      </c>
      <c r="H898" s="34">
        <v>0.99497092229390016</v>
      </c>
      <c r="I898" s="35">
        <v>-0.11994887789830511</v>
      </c>
      <c r="J898" s="35">
        <v>11.968862757196057</v>
      </c>
      <c r="K898" s="35">
        <v>-5.6562781976687813E-2</v>
      </c>
      <c r="L898" s="35">
        <v>0.84546944282349978</v>
      </c>
      <c r="M898" s="35">
        <v>1.0483832820267979E-3</v>
      </c>
      <c r="N898" s="35">
        <v>0</v>
      </c>
      <c r="O898" s="35">
        <v>0</v>
      </c>
      <c r="P898" s="36">
        <v>12</v>
      </c>
      <c r="Q898" s="37">
        <v>86</v>
      </c>
      <c r="R898" s="36">
        <v>10</v>
      </c>
      <c r="S898" s="39">
        <f t="shared" ref="S898:S961" si="29">V898</f>
        <v>86</v>
      </c>
      <c r="T898" s="34" t="s">
        <v>44</v>
      </c>
      <c r="U898" s="12">
        <f>(alpha+(beta/(1+EXP((((-1)*ceta)+(delta*LN(speed)))+(epsilon*speed)))))</f>
        <v>0.11457019243203784</v>
      </c>
      <c r="V898" s="8">
        <f t="shared" ref="V898:V961" si="30">IF($V$1&lt;P898,P898,IF($V$1&gt;Q898,Q898,$V$1))</f>
        <v>86</v>
      </c>
    </row>
    <row r="899" spans="1:28">
      <c r="A899" s="34" t="s">
        <v>19</v>
      </c>
      <c r="B899" s="34" t="s">
        <v>64</v>
      </c>
      <c r="C899" s="5" t="s">
        <v>100</v>
      </c>
      <c r="D899" s="35" t="s">
        <v>90</v>
      </c>
      <c r="E899" s="36" t="s">
        <v>14</v>
      </c>
      <c r="F899" s="37">
        <v>100</v>
      </c>
      <c r="G899" s="38">
        <v>-0.02</v>
      </c>
      <c r="H899" s="34">
        <v>0.97897303023620741</v>
      </c>
      <c r="I899" s="35">
        <v>21.962857058044325</v>
      </c>
      <c r="J899" s="35">
        <v>3.3452782736650382</v>
      </c>
      <c r="K899" s="35">
        <v>-1.131157946033271E-2</v>
      </c>
      <c r="L899" s="35">
        <v>0</v>
      </c>
      <c r="M899" s="35">
        <v>0</v>
      </c>
      <c r="N899" s="35">
        <v>0</v>
      </c>
      <c r="O899" s="35">
        <v>0</v>
      </c>
      <c r="P899" s="36">
        <v>12</v>
      </c>
      <c r="Q899" s="37">
        <v>86</v>
      </c>
      <c r="R899" s="36">
        <v>5</v>
      </c>
      <c r="S899" s="39">
        <f t="shared" si="29"/>
        <v>86</v>
      </c>
      <c r="T899" s="34" t="s">
        <v>36</v>
      </c>
      <c r="U899" s="12">
        <f>(1/(((ceta*(speed^2))+(beta*speed))+alpha))</f>
        <v>4.4248502849564024E-3</v>
      </c>
      <c r="V899" s="8">
        <f t="shared" si="30"/>
        <v>86</v>
      </c>
      <c r="AB899" s="41"/>
    </row>
    <row r="900" spans="1:28">
      <c r="A900" s="34" t="s">
        <v>19</v>
      </c>
      <c r="B900" s="34" t="s">
        <v>64</v>
      </c>
      <c r="C900" s="5" t="s">
        <v>100</v>
      </c>
      <c r="D900" s="35" t="s">
        <v>90</v>
      </c>
      <c r="E900" s="36" t="s">
        <v>18</v>
      </c>
      <c r="F900" s="37">
        <v>100</v>
      </c>
      <c r="G900" s="38">
        <v>-0.02</v>
      </c>
      <c r="H900" s="34">
        <v>0.96993308153468594</v>
      </c>
      <c r="I900" s="35">
        <v>-4.7276218899793352E-9</v>
      </c>
      <c r="J900" s="35">
        <v>1.144156851810053E-6</v>
      </c>
      <c r="K900" s="35">
        <v>-8.8991340570774695E-5</v>
      </c>
      <c r="L900" s="35">
        <v>2.8874952019987735E-3</v>
      </c>
      <c r="M900" s="35">
        <v>0</v>
      </c>
      <c r="N900" s="35">
        <v>0</v>
      </c>
      <c r="O900" s="35">
        <v>0</v>
      </c>
      <c r="P900" s="36">
        <v>12</v>
      </c>
      <c r="Q900" s="37">
        <v>86</v>
      </c>
      <c r="R900" s="36">
        <v>14</v>
      </c>
      <c r="S900" s="39">
        <f t="shared" si="29"/>
        <v>86</v>
      </c>
      <c r="T900" s="34" t="s">
        <v>51</v>
      </c>
      <c r="U900" s="12">
        <f>(((alpha*(speed^3))+(beta*(speed^2))+(ceta*speed))+delta)</f>
        <v>6.8939172004660538E-4</v>
      </c>
      <c r="V900" s="8">
        <f t="shared" si="30"/>
        <v>86</v>
      </c>
      <c r="AB900" s="41"/>
    </row>
    <row r="901" spans="1:28">
      <c r="A901" s="34" t="s">
        <v>19</v>
      </c>
      <c r="B901" s="34" t="s">
        <v>64</v>
      </c>
      <c r="C901" s="5" t="s">
        <v>100</v>
      </c>
      <c r="D901" s="35" t="s">
        <v>90</v>
      </c>
      <c r="E901" s="36" t="s">
        <v>17</v>
      </c>
      <c r="F901" s="37">
        <v>100</v>
      </c>
      <c r="G901" s="38">
        <v>-0.02</v>
      </c>
      <c r="H901" s="34">
        <v>0.93768241643837758</v>
      </c>
      <c r="I901" s="35">
        <v>-2.3307900600455685E-4</v>
      </c>
      <c r="J901" s="35">
        <v>5.8229194157192132E-2</v>
      </c>
      <c r="K901" s="35">
        <v>-4.5020094311947947</v>
      </c>
      <c r="L901" s="35">
        <v>152.78050103314467</v>
      </c>
      <c r="M901" s="35">
        <v>0</v>
      </c>
      <c r="N901" s="35">
        <v>0</v>
      </c>
      <c r="O901" s="35">
        <v>0</v>
      </c>
      <c r="P901" s="36">
        <v>12</v>
      </c>
      <c r="Q901" s="37">
        <v>86</v>
      </c>
      <c r="R901" s="36">
        <v>14</v>
      </c>
      <c r="S901" s="39">
        <f t="shared" si="29"/>
        <v>86</v>
      </c>
      <c r="T901" s="34" t="s">
        <v>51</v>
      </c>
      <c r="U901" s="12">
        <f>(((alpha*(speed^3))+(beta*(speed^2))+(ceta*speed))+delta)</f>
        <v>48.019509693750933</v>
      </c>
      <c r="V901" s="8">
        <f t="shared" si="30"/>
        <v>86</v>
      </c>
    </row>
    <row r="902" spans="1:28">
      <c r="A902" s="34" t="s">
        <v>19</v>
      </c>
      <c r="B902" s="34" t="s">
        <v>64</v>
      </c>
      <c r="C902" s="5" t="s">
        <v>100</v>
      </c>
      <c r="D902" s="35" t="s">
        <v>90</v>
      </c>
      <c r="E902" s="36" t="s">
        <v>15</v>
      </c>
      <c r="F902" s="37">
        <v>0</v>
      </c>
      <c r="G902" s="38">
        <v>0.02</v>
      </c>
      <c r="H902" s="34">
        <v>0.99720364176890042</v>
      </c>
      <c r="I902" s="35">
        <v>7.9802912585535486</v>
      </c>
      <c r="J902" s="35">
        <v>1.0127509344921199</v>
      </c>
      <c r="K902" s="35">
        <v>-0.9597717468047946</v>
      </c>
      <c r="L902" s="35">
        <v>0</v>
      </c>
      <c r="M902" s="35">
        <v>0</v>
      </c>
      <c r="N902" s="35">
        <v>0</v>
      </c>
      <c r="O902" s="35">
        <v>0</v>
      </c>
      <c r="P902" s="36">
        <v>12</v>
      </c>
      <c r="Q902" s="37">
        <v>86</v>
      </c>
      <c r="R902" s="36">
        <v>0</v>
      </c>
      <c r="S902" s="39">
        <f t="shared" si="29"/>
        <v>86</v>
      </c>
      <c r="T902" s="34" t="s">
        <v>29</v>
      </c>
      <c r="U902" s="12">
        <f>((alpha*(beta^speed))*(speed^ceta))</f>
        <v>0.33004252972635972</v>
      </c>
      <c r="V902" s="8">
        <f t="shared" si="30"/>
        <v>86</v>
      </c>
    </row>
    <row r="903" spans="1:28">
      <c r="A903" s="34" t="s">
        <v>19</v>
      </c>
      <c r="B903" s="34" t="s">
        <v>64</v>
      </c>
      <c r="C903" s="5" t="s">
        <v>100</v>
      </c>
      <c r="D903" s="35" t="s">
        <v>90</v>
      </c>
      <c r="E903" s="36" t="s">
        <v>16</v>
      </c>
      <c r="F903" s="37">
        <v>0</v>
      </c>
      <c r="G903" s="38">
        <v>0.02</v>
      </c>
      <c r="H903" s="34">
        <v>0.99610196837376841</v>
      </c>
      <c r="I903" s="35">
        <v>0.1046591852428666</v>
      </c>
      <c r="J903" s="35">
        <v>-3.8056124978948307</v>
      </c>
      <c r="K903" s="35">
        <v>0.14422812260837092</v>
      </c>
      <c r="L903" s="35">
        <v>0.95455096155573893</v>
      </c>
      <c r="M903" s="35">
        <v>0</v>
      </c>
      <c r="N903" s="35">
        <v>0</v>
      </c>
      <c r="O903" s="35">
        <v>0</v>
      </c>
      <c r="P903" s="36">
        <v>12</v>
      </c>
      <c r="Q903" s="37">
        <v>86</v>
      </c>
      <c r="R903" s="36">
        <v>8</v>
      </c>
      <c r="S903" s="39">
        <f t="shared" si="29"/>
        <v>86</v>
      </c>
      <c r="T903" s="34" t="s">
        <v>40</v>
      </c>
      <c r="U903" s="12">
        <f>(alpha-(beta*EXP(((-1)*ceta)*(speed^delta))))</f>
        <v>0.10481083458094613</v>
      </c>
      <c r="V903" s="8">
        <f t="shared" si="30"/>
        <v>86</v>
      </c>
    </row>
    <row r="904" spans="1:28">
      <c r="A904" s="34" t="s">
        <v>19</v>
      </c>
      <c r="B904" s="34" t="s">
        <v>64</v>
      </c>
      <c r="C904" s="5" t="s">
        <v>100</v>
      </c>
      <c r="D904" s="35" t="s">
        <v>90</v>
      </c>
      <c r="E904" s="36" t="s">
        <v>14</v>
      </c>
      <c r="F904" s="37">
        <v>0</v>
      </c>
      <c r="G904" s="38">
        <v>0.02</v>
      </c>
      <c r="H904" s="34">
        <v>0.98138242352812843</v>
      </c>
      <c r="I904" s="35">
        <v>25.170939626143561</v>
      </c>
      <c r="J904" s="35">
        <v>2.0270287986778719</v>
      </c>
      <c r="K904" s="35">
        <v>-1.2143096603948553E-2</v>
      </c>
      <c r="L904" s="35">
        <v>0</v>
      </c>
      <c r="M904" s="35">
        <v>0</v>
      </c>
      <c r="N904" s="35">
        <v>0</v>
      </c>
      <c r="O904" s="35">
        <v>0</v>
      </c>
      <c r="P904" s="36">
        <v>12</v>
      </c>
      <c r="Q904" s="37">
        <v>86</v>
      </c>
      <c r="R904" s="36">
        <v>5</v>
      </c>
      <c r="S904" s="39">
        <f t="shared" si="29"/>
        <v>86</v>
      </c>
      <c r="T904" s="34" t="s">
        <v>36</v>
      </c>
      <c r="U904" s="12">
        <f>(1/(((ceta*(speed^2))+(beta*speed))+alpha))</f>
        <v>9.1170107753512659E-3</v>
      </c>
      <c r="V904" s="8">
        <f t="shared" si="30"/>
        <v>86</v>
      </c>
      <c r="AB904" s="41"/>
    </row>
    <row r="905" spans="1:28">
      <c r="A905" s="34" t="s">
        <v>19</v>
      </c>
      <c r="B905" s="34" t="s">
        <v>64</v>
      </c>
      <c r="C905" s="5" t="s">
        <v>100</v>
      </c>
      <c r="D905" s="35" t="s">
        <v>90</v>
      </c>
      <c r="E905" s="36" t="s">
        <v>18</v>
      </c>
      <c r="F905" s="37">
        <v>0</v>
      </c>
      <c r="G905" s="38">
        <v>0.02</v>
      </c>
      <c r="H905" s="34">
        <v>0.95122834849124605</v>
      </c>
      <c r="I905" s="35">
        <v>8.1628696741014809E-3</v>
      </c>
      <c r="J905" s="35">
        <v>1.0082588167378448</v>
      </c>
      <c r="K905" s="35">
        <v>-0.49872914001365171</v>
      </c>
      <c r="L905" s="35">
        <v>0</v>
      </c>
      <c r="M905" s="35">
        <v>0</v>
      </c>
      <c r="N905" s="35">
        <v>0</v>
      </c>
      <c r="O905" s="35">
        <v>0</v>
      </c>
      <c r="P905" s="36">
        <v>12</v>
      </c>
      <c r="Q905" s="37">
        <v>86</v>
      </c>
      <c r="R905" s="36">
        <v>0</v>
      </c>
      <c r="S905" s="39">
        <f t="shared" si="29"/>
        <v>86</v>
      </c>
      <c r="T905" s="34" t="s">
        <v>29</v>
      </c>
      <c r="U905" s="12">
        <f>((alpha*(beta^speed))*(speed^ceta))</f>
        <v>1.7957528135054224E-3</v>
      </c>
      <c r="V905" s="8">
        <f t="shared" si="30"/>
        <v>86</v>
      </c>
      <c r="AB905" s="41"/>
    </row>
    <row r="906" spans="1:28">
      <c r="A906" s="34" t="s">
        <v>19</v>
      </c>
      <c r="B906" s="34" t="s">
        <v>64</v>
      </c>
      <c r="C906" s="5" t="s">
        <v>100</v>
      </c>
      <c r="D906" s="35" t="s">
        <v>90</v>
      </c>
      <c r="E906" s="36" t="s">
        <v>17</v>
      </c>
      <c r="F906" s="37">
        <v>0</v>
      </c>
      <c r="G906" s="38">
        <v>0.02</v>
      </c>
      <c r="H906" s="34">
        <v>0.93181525943281163</v>
      </c>
      <c r="I906" s="35">
        <v>-1.976284862815841E-4</v>
      </c>
      <c r="J906" s="35">
        <v>5.3751813875398714E-2</v>
      </c>
      <c r="K906" s="35">
        <v>-3.7525364675076114</v>
      </c>
      <c r="L906" s="35">
        <v>199.27851430384266</v>
      </c>
      <c r="M906" s="35">
        <v>0</v>
      </c>
      <c r="N906" s="35">
        <v>0</v>
      </c>
      <c r="O906" s="35">
        <v>0</v>
      </c>
      <c r="P906" s="36">
        <v>12</v>
      </c>
      <c r="Q906" s="37">
        <v>86</v>
      </c>
      <c r="R906" s="36">
        <v>14</v>
      </c>
      <c r="S906" s="39">
        <f t="shared" si="29"/>
        <v>86</v>
      </c>
      <c r="T906" s="34" t="s">
        <v>51</v>
      </c>
      <c r="U906" s="12">
        <f>(((alpha*(speed^3))+(beta*(speed^2))+(ceta*speed))+delta)</f>
        <v>148.40600905031772</v>
      </c>
      <c r="V906" s="8">
        <f t="shared" si="30"/>
        <v>86</v>
      </c>
    </row>
    <row r="907" spans="1:28">
      <c r="A907" s="34" t="s">
        <v>19</v>
      </c>
      <c r="B907" s="34" t="s">
        <v>64</v>
      </c>
      <c r="C907" s="5" t="s">
        <v>100</v>
      </c>
      <c r="D907" s="35" t="s">
        <v>90</v>
      </c>
      <c r="E907" s="36" t="s">
        <v>15</v>
      </c>
      <c r="F907" s="37">
        <v>50</v>
      </c>
      <c r="G907" s="38">
        <v>0.02</v>
      </c>
      <c r="H907" s="34">
        <v>0.99701317974534909</v>
      </c>
      <c r="I907" s="35">
        <v>7.9286109077524562</v>
      </c>
      <c r="J907" s="35">
        <v>1.0132968027400739</v>
      </c>
      <c r="K907" s="35">
        <v>-0.94620371296867534</v>
      </c>
      <c r="L907" s="35">
        <v>0</v>
      </c>
      <c r="M907" s="35">
        <v>0</v>
      </c>
      <c r="N907" s="35">
        <v>0</v>
      </c>
      <c r="O907" s="35">
        <v>0</v>
      </c>
      <c r="P907" s="36">
        <v>12</v>
      </c>
      <c r="Q907" s="37">
        <v>86</v>
      </c>
      <c r="R907" s="36">
        <v>0</v>
      </c>
      <c r="S907" s="39">
        <f t="shared" si="29"/>
        <v>86</v>
      </c>
      <c r="T907" s="34" t="s">
        <v>29</v>
      </c>
      <c r="U907" s="12">
        <f>((alpha*(beta^speed))*(speed^ceta))</f>
        <v>0.3648558449773871</v>
      </c>
      <c r="V907" s="8">
        <f t="shared" si="30"/>
        <v>86</v>
      </c>
    </row>
    <row r="908" spans="1:28">
      <c r="A908" s="34" t="s">
        <v>19</v>
      </c>
      <c r="B908" s="34" t="s">
        <v>64</v>
      </c>
      <c r="C908" s="5" t="s">
        <v>100</v>
      </c>
      <c r="D908" s="35" t="s">
        <v>90</v>
      </c>
      <c r="E908" s="36" t="s">
        <v>16</v>
      </c>
      <c r="F908" s="37">
        <v>50</v>
      </c>
      <c r="G908" s="38">
        <v>0.02</v>
      </c>
      <c r="H908" s="34">
        <v>0.9944073679670471</v>
      </c>
      <c r="I908" s="35">
        <v>256.04360989619619</v>
      </c>
      <c r="J908" s="35">
        <v>1.0467935279206468</v>
      </c>
      <c r="K908" s="35">
        <v>-2.5533601456562605</v>
      </c>
      <c r="L908" s="35">
        <v>0</v>
      </c>
      <c r="M908" s="35">
        <v>0</v>
      </c>
      <c r="N908" s="35">
        <v>0</v>
      </c>
      <c r="O908" s="35">
        <v>0</v>
      </c>
      <c r="P908" s="36">
        <v>12</v>
      </c>
      <c r="Q908" s="37">
        <v>86</v>
      </c>
      <c r="R908" s="36">
        <v>0</v>
      </c>
      <c r="S908" s="39">
        <f t="shared" si="29"/>
        <v>86</v>
      </c>
      <c r="T908" s="34" t="s">
        <v>29</v>
      </c>
      <c r="U908" s="12">
        <f>((alpha*(beta^speed))*(speed^ceta))</f>
        <v>0.15027653547958078</v>
      </c>
      <c r="V908" s="8">
        <f t="shared" si="30"/>
        <v>86</v>
      </c>
    </row>
    <row r="909" spans="1:28">
      <c r="A909" s="34" t="s">
        <v>19</v>
      </c>
      <c r="B909" s="34" t="s">
        <v>64</v>
      </c>
      <c r="C909" s="5" t="s">
        <v>100</v>
      </c>
      <c r="D909" s="35" t="s">
        <v>90</v>
      </c>
      <c r="E909" s="36" t="s">
        <v>14</v>
      </c>
      <c r="F909" s="37">
        <v>50</v>
      </c>
      <c r="G909" s="38">
        <v>0.02</v>
      </c>
      <c r="H909" s="34">
        <v>0.98168217870862651</v>
      </c>
      <c r="I909" s="35">
        <v>25.003693517322173</v>
      </c>
      <c r="J909" s="35">
        <v>1.9104025618281983</v>
      </c>
      <c r="K909" s="35">
        <v>-1.3266996109936029E-2</v>
      </c>
      <c r="L909" s="35">
        <v>0</v>
      </c>
      <c r="M909" s="35">
        <v>0</v>
      </c>
      <c r="N909" s="35">
        <v>0</v>
      </c>
      <c r="O909" s="35">
        <v>0</v>
      </c>
      <c r="P909" s="36">
        <v>12</v>
      </c>
      <c r="Q909" s="37">
        <v>86</v>
      </c>
      <c r="R909" s="36">
        <v>5</v>
      </c>
      <c r="S909" s="39">
        <f t="shared" si="29"/>
        <v>86</v>
      </c>
      <c r="T909" s="34" t="s">
        <v>36</v>
      </c>
      <c r="U909" s="12">
        <f>(1/(((ceta*(speed^2))+(beta*speed))+alpha))</f>
        <v>1.0967845384959906E-2</v>
      </c>
      <c r="V909" s="8">
        <f t="shared" si="30"/>
        <v>86</v>
      </c>
      <c r="AB909" s="41"/>
    </row>
    <row r="910" spans="1:28">
      <c r="A910" s="34" t="s">
        <v>19</v>
      </c>
      <c r="B910" s="34" t="s">
        <v>64</v>
      </c>
      <c r="C910" s="5" t="s">
        <v>100</v>
      </c>
      <c r="D910" s="35" t="s">
        <v>90</v>
      </c>
      <c r="E910" s="36" t="s">
        <v>18</v>
      </c>
      <c r="F910" s="37">
        <v>50</v>
      </c>
      <c r="G910" s="38">
        <v>0.02</v>
      </c>
      <c r="H910" s="34">
        <v>0.96387386438351308</v>
      </c>
      <c r="I910" s="35">
        <v>1.188389192324743E-2</v>
      </c>
      <c r="J910" s="35">
        <v>-0.81534585702827689</v>
      </c>
      <c r="K910" s="35">
        <v>1.1881821588051293E-3</v>
      </c>
      <c r="L910" s="35">
        <v>5.80197335084284E-2</v>
      </c>
      <c r="M910" s="35">
        <v>0</v>
      </c>
      <c r="N910" s="35">
        <v>0</v>
      </c>
      <c r="O910" s="35">
        <v>0</v>
      </c>
      <c r="P910" s="36">
        <v>12</v>
      </c>
      <c r="Q910" s="37">
        <v>86</v>
      </c>
      <c r="R910" s="36">
        <v>1</v>
      </c>
      <c r="S910" s="39">
        <f t="shared" si="29"/>
        <v>86</v>
      </c>
      <c r="T910" s="34" t="s">
        <v>30</v>
      </c>
      <c r="U910" s="12">
        <f>((alpha*(speed^beta))+(ceta*(speed^delta)))</f>
        <v>1.8531253865211597E-3</v>
      </c>
      <c r="V910" s="8">
        <f t="shared" si="30"/>
        <v>86</v>
      </c>
      <c r="AB910" s="41"/>
    </row>
    <row r="911" spans="1:28">
      <c r="A911" s="34" t="s">
        <v>19</v>
      </c>
      <c r="B911" s="34" t="s">
        <v>64</v>
      </c>
      <c r="C911" s="5" t="s">
        <v>100</v>
      </c>
      <c r="D911" s="35" t="s">
        <v>90</v>
      </c>
      <c r="E911" s="36" t="s">
        <v>17</v>
      </c>
      <c r="F911" s="37">
        <v>50</v>
      </c>
      <c r="G911" s="38">
        <v>0.02</v>
      </c>
      <c r="H911" s="34">
        <v>0.92120883191253677</v>
      </c>
      <c r="I911" s="35">
        <v>-2.0695429090553181E-4</v>
      </c>
      <c r="J911" s="35">
        <v>5.5873727696366123E-2</v>
      </c>
      <c r="K911" s="35">
        <v>-3.9021126847030816</v>
      </c>
      <c r="L911" s="35">
        <v>223.27492329981447</v>
      </c>
      <c r="M911" s="35">
        <v>0</v>
      </c>
      <c r="N911" s="35">
        <v>0</v>
      </c>
      <c r="O911" s="35">
        <v>0</v>
      </c>
      <c r="P911" s="36">
        <v>12</v>
      </c>
      <c r="Q911" s="37">
        <v>86</v>
      </c>
      <c r="R911" s="36">
        <v>14</v>
      </c>
      <c r="S911" s="39">
        <f t="shared" si="29"/>
        <v>86</v>
      </c>
      <c r="T911" s="34" t="s">
        <v>51</v>
      </c>
      <c r="U911" s="12">
        <f>(((alpha*(speed^3))+(beta*(speed^2))+(ceta*speed))+delta)</f>
        <v>169.30080400146437</v>
      </c>
      <c r="V911" s="8">
        <f t="shared" si="30"/>
        <v>86</v>
      </c>
    </row>
    <row r="912" spans="1:28">
      <c r="A912" s="34" t="s">
        <v>19</v>
      </c>
      <c r="B912" s="34" t="s">
        <v>64</v>
      </c>
      <c r="C912" s="5" t="s">
        <v>100</v>
      </c>
      <c r="D912" s="35" t="s">
        <v>90</v>
      </c>
      <c r="E912" s="36" t="s">
        <v>15</v>
      </c>
      <c r="F912" s="37">
        <v>100</v>
      </c>
      <c r="G912" s="38">
        <v>0.02</v>
      </c>
      <c r="H912" s="34">
        <v>0.99065158925518682</v>
      </c>
      <c r="I912" s="35">
        <v>0.7606759207828615</v>
      </c>
      <c r="J912" s="35">
        <v>-0.20379660002043609</v>
      </c>
      <c r="K912" s="35">
        <v>14.79782628803472</v>
      </c>
      <c r="L912" s="35">
        <v>-1.3882293902281322</v>
      </c>
      <c r="M912" s="35">
        <v>0</v>
      </c>
      <c r="N912" s="35">
        <v>0</v>
      </c>
      <c r="O912" s="35">
        <v>0</v>
      </c>
      <c r="P912" s="36">
        <v>12</v>
      </c>
      <c r="Q912" s="37">
        <v>86</v>
      </c>
      <c r="R912" s="36">
        <v>1</v>
      </c>
      <c r="S912" s="39">
        <f t="shared" si="29"/>
        <v>86</v>
      </c>
      <c r="T912" s="34" t="s">
        <v>30</v>
      </c>
      <c r="U912" s="12">
        <f>((alpha*(speed^beta))+(ceta*(speed^delta)))</f>
        <v>0.33739675617650594</v>
      </c>
      <c r="V912" s="8">
        <f t="shared" si="30"/>
        <v>86</v>
      </c>
    </row>
    <row r="913" spans="1:28">
      <c r="A913" s="34" t="s">
        <v>19</v>
      </c>
      <c r="B913" s="34" t="s">
        <v>64</v>
      </c>
      <c r="C913" s="5" t="s">
        <v>100</v>
      </c>
      <c r="D913" s="35" t="s">
        <v>90</v>
      </c>
      <c r="E913" s="36" t="s">
        <v>16</v>
      </c>
      <c r="F913" s="37">
        <v>100</v>
      </c>
      <c r="G913" s="38">
        <v>0.02</v>
      </c>
      <c r="H913" s="34">
        <v>0.98415097807654006</v>
      </c>
      <c r="I913" s="35">
        <v>126.69963567167571</v>
      </c>
      <c r="J913" s="35">
        <v>1.0477650384300781</v>
      </c>
      <c r="K913" s="35">
        <v>-2.3658992991357275</v>
      </c>
      <c r="L913" s="35">
        <v>0</v>
      </c>
      <c r="M913" s="35">
        <v>0</v>
      </c>
      <c r="N913" s="35">
        <v>0</v>
      </c>
      <c r="O913" s="35">
        <v>0</v>
      </c>
      <c r="P913" s="36">
        <v>12</v>
      </c>
      <c r="Q913" s="37">
        <v>86</v>
      </c>
      <c r="R913" s="36">
        <v>0</v>
      </c>
      <c r="S913" s="39">
        <f t="shared" si="29"/>
        <v>86</v>
      </c>
      <c r="T913" s="34" t="s">
        <v>29</v>
      </c>
      <c r="U913" s="12">
        <f>((alpha*(beta^speed))*(speed^ceta))</f>
        <v>0.18562757332599947</v>
      </c>
      <c r="V913" s="8">
        <f t="shared" si="30"/>
        <v>86</v>
      </c>
    </row>
    <row r="914" spans="1:28">
      <c r="A914" s="34" t="s">
        <v>19</v>
      </c>
      <c r="B914" s="34" t="s">
        <v>64</v>
      </c>
      <c r="C914" s="5" t="s">
        <v>100</v>
      </c>
      <c r="D914" s="35" t="s">
        <v>90</v>
      </c>
      <c r="E914" s="36" t="s">
        <v>14</v>
      </c>
      <c r="F914" s="37">
        <v>100</v>
      </c>
      <c r="G914" s="38">
        <v>0.02</v>
      </c>
      <c r="H914" s="34">
        <v>0.96287360799641453</v>
      </c>
      <c r="I914" s="35">
        <v>-4.2480830920852882E-8</v>
      </c>
      <c r="J914" s="35">
        <v>1.0649324528123281E-5</v>
      </c>
      <c r="K914" s="35">
        <v>-7.8809439363744624E-4</v>
      </c>
      <c r="L914" s="35">
        <v>3.0456466334871694E-2</v>
      </c>
      <c r="M914" s="35">
        <v>0</v>
      </c>
      <c r="N914" s="35">
        <v>0</v>
      </c>
      <c r="O914" s="35">
        <v>0</v>
      </c>
      <c r="P914" s="36">
        <v>12</v>
      </c>
      <c r="Q914" s="37">
        <v>86</v>
      </c>
      <c r="R914" s="36">
        <v>14</v>
      </c>
      <c r="S914" s="39">
        <f t="shared" si="29"/>
        <v>86</v>
      </c>
      <c r="T914" s="34" t="s">
        <v>51</v>
      </c>
      <c r="U914" s="12">
        <f>(((alpha*(speed^3))+(beta*(speed^2))+(ceta*speed))+delta)</f>
        <v>1.4422565299857103E-2</v>
      </c>
      <c r="V914" s="8">
        <f t="shared" si="30"/>
        <v>86</v>
      </c>
      <c r="AB914" s="41"/>
    </row>
    <row r="915" spans="1:28">
      <c r="A915" s="34" t="s">
        <v>19</v>
      </c>
      <c r="B915" s="34" t="s">
        <v>64</v>
      </c>
      <c r="C915" s="5" t="s">
        <v>100</v>
      </c>
      <c r="D915" s="35" t="s">
        <v>90</v>
      </c>
      <c r="E915" s="36" t="s">
        <v>18</v>
      </c>
      <c r="F915" s="37">
        <v>100</v>
      </c>
      <c r="G915" s="38">
        <v>0.02</v>
      </c>
      <c r="H915" s="34">
        <v>0.97522692104353936</v>
      </c>
      <c r="I915" s="35">
        <v>-1.0199326902799547E-8</v>
      </c>
      <c r="J915" s="35">
        <v>1.7069151231442398E-6</v>
      </c>
      <c r="K915" s="35">
        <v>-1.0317141159061029E-4</v>
      </c>
      <c r="L915" s="35">
        <v>4.2853878264858666E-3</v>
      </c>
      <c r="M915" s="35">
        <v>0</v>
      </c>
      <c r="N915" s="35">
        <v>0</v>
      </c>
      <c r="O915" s="35">
        <v>0</v>
      </c>
      <c r="P915" s="36">
        <v>12</v>
      </c>
      <c r="Q915" s="37">
        <v>86</v>
      </c>
      <c r="R915" s="36">
        <v>14</v>
      </c>
      <c r="S915" s="39">
        <f t="shared" si="29"/>
        <v>86</v>
      </c>
      <c r="T915" s="34" t="s">
        <v>51</v>
      </c>
      <c r="U915" s="12">
        <f>(((alpha*(speed^3))+(beta*(speed^2))+(ceta*speed))+delta)</f>
        <v>1.5496476079811111E-3</v>
      </c>
      <c r="V915" s="8">
        <f t="shared" si="30"/>
        <v>86</v>
      </c>
      <c r="AB915" s="41"/>
    </row>
    <row r="916" spans="1:28">
      <c r="A916" s="34" t="s">
        <v>19</v>
      </c>
      <c r="B916" s="34" t="s">
        <v>64</v>
      </c>
      <c r="C916" s="5" t="s">
        <v>100</v>
      </c>
      <c r="D916" s="35" t="s">
        <v>90</v>
      </c>
      <c r="E916" s="36" t="s">
        <v>17</v>
      </c>
      <c r="F916" s="37">
        <v>100</v>
      </c>
      <c r="G916" s="38">
        <v>0.02</v>
      </c>
      <c r="H916" s="34">
        <v>0.9122651776223144</v>
      </c>
      <c r="I916" s="35">
        <v>-2.2486348825491337E-4</v>
      </c>
      <c r="J916" s="35">
        <v>5.8997781529468024E-2</v>
      </c>
      <c r="K916" s="35">
        <v>-4.1055755770944904</v>
      </c>
      <c r="L916" s="35">
        <v>248.60217118368897</v>
      </c>
      <c r="M916" s="35">
        <v>0</v>
      </c>
      <c r="N916" s="35">
        <v>0</v>
      </c>
      <c r="O916" s="35">
        <v>0</v>
      </c>
      <c r="P916" s="36">
        <v>12</v>
      </c>
      <c r="Q916" s="37">
        <v>86</v>
      </c>
      <c r="R916" s="36">
        <v>14</v>
      </c>
      <c r="S916" s="39">
        <f t="shared" si="29"/>
        <v>86</v>
      </c>
      <c r="T916" s="34" t="s">
        <v>51</v>
      </c>
      <c r="U916" s="12">
        <f>(((alpha*(speed^3))+(beta*(speed^2))+(ceta*speed))+delta)</f>
        <v>188.84449286004113</v>
      </c>
      <c r="V916" s="8">
        <f t="shared" si="30"/>
        <v>86</v>
      </c>
    </row>
    <row r="917" spans="1:28">
      <c r="A917" s="34" t="s">
        <v>19</v>
      </c>
      <c r="B917" s="34" t="s">
        <v>64</v>
      </c>
      <c r="C917" s="5" t="s">
        <v>100</v>
      </c>
      <c r="D917" s="35" t="s">
        <v>90</v>
      </c>
      <c r="E917" s="36" t="s">
        <v>15</v>
      </c>
      <c r="F917" s="37">
        <v>0</v>
      </c>
      <c r="G917" s="38">
        <v>0.04</v>
      </c>
      <c r="H917" s="34">
        <v>0.99456300043913437</v>
      </c>
      <c r="I917" s="35">
        <v>8.6032976148334779</v>
      </c>
      <c r="J917" s="35">
        <v>1.0132562743135216</v>
      </c>
      <c r="K917" s="35">
        <v>-0.9495116829953979</v>
      </c>
      <c r="L917" s="35">
        <v>0</v>
      </c>
      <c r="M917" s="35">
        <v>0</v>
      </c>
      <c r="N917" s="35">
        <v>0</v>
      </c>
      <c r="O917" s="35">
        <v>0</v>
      </c>
      <c r="P917" s="36">
        <v>12</v>
      </c>
      <c r="Q917" s="37">
        <v>86</v>
      </c>
      <c r="R917" s="36">
        <v>0</v>
      </c>
      <c r="S917" s="39">
        <f t="shared" si="29"/>
        <v>86</v>
      </c>
      <c r="T917" s="34" t="s">
        <v>29</v>
      </c>
      <c r="U917" s="12">
        <f>((alpha*(beta^speed))*(speed^ceta))</f>
        <v>0.38877292348021542</v>
      </c>
      <c r="V917" s="8">
        <f t="shared" si="30"/>
        <v>86</v>
      </c>
    </row>
    <row r="918" spans="1:28">
      <c r="A918" s="34" t="s">
        <v>19</v>
      </c>
      <c r="B918" s="34" t="s">
        <v>64</v>
      </c>
      <c r="C918" s="5" t="s">
        <v>100</v>
      </c>
      <c r="D918" s="35" t="s">
        <v>90</v>
      </c>
      <c r="E918" s="36" t="s">
        <v>16</v>
      </c>
      <c r="F918" s="37">
        <v>0</v>
      </c>
      <c r="G918" s="38">
        <v>0.04</v>
      </c>
      <c r="H918" s="34">
        <v>0.99310950594066805</v>
      </c>
      <c r="I918" s="35">
        <v>235.95812069090448</v>
      </c>
      <c r="J918" s="35">
        <v>1.0539760487187464</v>
      </c>
      <c r="K918" s="35">
        <v>-2.6045506212926801</v>
      </c>
      <c r="L918" s="35">
        <v>0</v>
      </c>
      <c r="M918" s="35">
        <v>0</v>
      </c>
      <c r="N918" s="35">
        <v>0</v>
      </c>
      <c r="O918" s="35">
        <v>0</v>
      </c>
      <c r="P918" s="36">
        <v>12</v>
      </c>
      <c r="Q918" s="37">
        <v>86</v>
      </c>
      <c r="R918" s="36">
        <v>0</v>
      </c>
      <c r="S918" s="39">
        <f t="shared" si="29"/>
        <v>86</v>
      </c>
      <c r="T918" s="34" t="s">
        <v>29</v>
      </c>
      <c r="U918" s="12">
        <f>((alpha*(beta^speed))*(speed^ceta))</f>
        <v>0.19850871522496447</v>
      </c>
      <c r="V918" s="8">
        <f t="shared" si="30"/>
        <v>86</v>
      </c>
    </row>
    <row r="919" spans="1:28">
      <c r="A919" s="34" t="s">
        <v>19</v>
      </c>
      <c r="B919" s="34" t="s">
        <v>64</v>
      </c>
      <c r="C919" s="5" t="s">
        <v>100</v>
      </c>
      <c r="D919" s="35" t="s">
        <v>90</v>
      </c>
      <c r="E919" s="36" t="s">
        <v>14</v>
      </c>
      <c r="F919" s="37">
        <v>0</v>
      </c>
      <c r="G919" s="38">
        <v>0.04</v>
      </c>
      <c r="H919" s="34">
        <v>0.96852844662372273</v>
      </c>
      <c r="I919" s="35">
        <v>21.910808022684762</v>
      </c>
      <c r="J919" s="35">
        <v>1.9533273032641851</v>
      </c>
      <c r="K919" s="35">
        <v>-1.5978949866560715E-2</v>
      </c>
      <c r="L919" s="35">
        <v>0</v>
      </c>
      <c r="M919" s="35">
        <v>0</v>
      </c>
      <c r="N919" s="35">
        <v>0</v>
      </c>
      <c r="O919" s="35">
        <v>0</v>
      </c>
      <c r="P919" s="36">
        <v>12</v>
      </c>
      <c r="Q919" s="37">
        <v>86</v>
      </c>
      <c r="R919" s="36">
        <v>5</v>
      </c>
      <c r="S919" s="39">
        <f t="shared" si="29"/>
        <v>86</v>
      </c>
      <c r="T919" s="34" t="s">
        <v>36</v>
      </c>
      <c r="U919" s="12">
        <f>(1/(((ceta*(speed^2))+(beta*speed))+alpha))</f>
        <v>1.3943764790124512E-2</v>
      </c>
      <c r="V919" s="8">
        <f t="shared" si="30"/>
        <v>86</v>
      </c>
      <c r="AB919" s="41"/>
    </row>
    <row r="920" spans="1:28">
      <c r="A920" s="34" t="s">
        <v>19</v>
      </c>
      <c r="B920" s="34" t="s">
        <v>64</v>
      </c>
      <c r="C920" s="5" t="s">
        <v>100</v>
      </c>
      <c r="D920" s="35" t="s">
        <v>90</v>
      </c>
      <c r="E920" s="36" t="s">
        <v>18</v>
      </c>
      <c r="F920" s="37">
        <v>0</v>
      </c>
      <c r="G920" s="38">
        <v>0.04</v>
      </c>
      <c r="H920" s="34">
        <v>0.96824888926850206</v>
      </c>
      <c r="I920" s="35">
        <v>-1.2546225766204455E-8</v>
      </c>
      <c r="J920" s="35">
        <v>1.9355170308449104E-6</v>
      </c>
      <c r="K920" s="35">
        <v>-1.015137871238719E-4</v>
      </c>
      <c r="L920" s="35">
        <v>4.0315401714676388E-3</v>
      </c>
      <c r="M920" s="35">
        <v>0</v>
      </c>
      <c r="N920" s="35">
        <v>0</v>
      </c>
      <c r="O920" s="35">
        <v>0</v>
      </c>
      <c r="P920" s="36">
        <v>12</v>
      </c>
      <c r="Q920" s="37">
        <v>86</v>
      </c>
      <c r="R920" s="36">
        <v>14</v>
      </c>
      <c r="S920" s="39">
        <f t="shared" si="29"/>
        <v>86</v>
      </c>
      <c r="T920" s="34" t="s">
        <v>51</v>
      </c>
      <c r="U920" s="12">
        <f>(((alpha*(speed^3))+(beta*(speed^2))+(ceta*speed))+delta)</f>
        <v>1.6363362629946716E-3</v>
      </c>
      <c r="V920" s="8">
        <f t="shared" si="30"/>
        <v>86</v>
      </c>
      <c r="AB920" s="41"/>
    </row>
    <row r="921" spans="1:28">
      <c r="A921" s="34" t="s">
        <v>19</v>
      </c>
      <c r="B921" s="34" t="s">
        <v>64</v>
      </c>
      <c r="C921" s="5" t="s">
        <v>100</v>
      </c>
      <c r="D921" s="35" t="s">
        <v>90</v>
      </c>
      <c r="E921" s="36" t="s">
        <v>17</v>
      </c>
      <c r="F921" s="37">
        <v>0</v>
      </c>
      <c r="G921" s="38">
        <v>0.04</v>
      </c>
      <c r="H921" s="34">
        <v>0.92777380939263898</v>
      </c>
      <c r="I921" s="35">
        <v>515.88145395826814</v>
      </c>
      <c r="J921" s="35">
        <v>1.010831125123699</v>
      </c>
      <c r="K921" s="35">
        <v>-0.42957191936209099</v>
      </c>
      <c r="L921" s="35">
        <v>0</v>
      </c>
      <c r="M921" s="35">
        <v>0</v>
      </c>
      <c r="N921" s="35">
        <v>0</v>
      </c>
      <c r="O921" s="35">
        <v>0</v>
      </c>
      <c r="P921" s="36">
        <v>12</v>
      </c>
      <c r="Q921" s="37">
        <v>86</v>
      </c>
      <c r="R921" s="36">
        <v>0</v>
      </c>
      <c r="S921" s="39">
        <f t="shared" si="29"/>
        <v>86</v>
      </c>
      <c r="T921" s="34" t="s">
        <v>29</v>
      </c>
      <c r="U921" s="12">
        <f>((alpha*(beta^speed))*(speed^ceta))</f>
        <v>192.26659078170201</v>
      </c>
      <c r="V921" s="8">
        <f t="shared" si="30"/>
        <v>86</v>
      </c>
    </row>
    <row r="922" spans="1:28">
      <c r="A922" s="34" t="s">
        <v>19</v>
      </c>
      <c r="B922" s="34" t="s">
        <v>64</v>
      </c>
      <c r="C922" s="5" t="s">
        <v>100</v>
      </c>
      <c r="D922" s="35" t="s">
        <v>90</v>
      </c>
      <c r="E922" s="36" t="s">
        <v>15</v>
      </c>
      <c r="F922" s="37">
        <v>50</v>
      </c>
      <c r="G922" s="38">
        <v>0.04</v>
      </c>
      <c r="H922" s="34">
        <v>0.97688311294079067</v>
      </c>
      <c r="I922" s="35">
        <v>6.8978585456390533</v>
      </c>
      <c r="J922" s="35">
        <v>1.0088400998527685</v>
      </c>
      <c r="K922" s="35">
        <v>-0.81948337868523424</v>
      </c>
      <c r="L922" s="35">
        <v>0</v>
      </c>
      <c r="M922" s="35">
        <v>0</v>
      </c>
      <c r="N922" s="35">
        <v>0</v>
      </c>
      <c r="O922" s="35">
        <v>0</v>
      </c>
      <c r="P922" s="36">
        <v>12</v>
      </c>
      <c r="Q922" s="37">
        <v>83</v>
      </c>
      <c r="R922" s="36">
        <v>0</v>
      </c>
      <c r="S922" s="39">
        <f t="shared" si="29"/>
        <v>83</v>
      </c>
      <c r="T922" s="34" t="s">
        <v>29</v>
      </c>
      <c r="U922" s="12">
        <f>((alpha*(beta^speed))*(speed^ceta))</f>
        <v>0.38310305068241585</v>
      </c>
      <c r="V922" s="8">
        <f t="shared" si="30"/>
        <v>83</v>
      </c>
    </row>
    <row r="923" spans="1:28">
      <c r="A923" s="34" t="s">
        <v>19</v>
      </c>
      <c r="B923" s="34" t="s">
        <v>64</v>
      </c>
      <c r="C923" s="5" t="s">
        <v>100</v>
      </c>
      <c r="D923" s="35" t="s">
        <v>90</v>
      </c>
      <c r="E923" s="36" t="s">
        <v>16</v>
      </c>
      <c r="F923" s="37">
        <v>50</v>
      </c>
      <c r="G923" s="38">
        <v>0.04</v>
      </c>
      <c r="H923" s="34">
        <v>0.98046882524067414</v>
      </c>
      <c r="I923" s="35">
        <v>-7.8063482357862108</v>
      </c>
      <c r="J923" s="35">
        <v>46.519285215570484</v>
      </c>
      <c r="K923" s="35">
        <v>1.2940380179707407</v>
      </c>
      <c r="L923" s="35">
        <v>0</v>
      </c>
      <c r="M923" s="35">
        <v>0</v>
      </c>
      <c r="N923" s="35">
        <v>0</v>
      </c>
      <c r="O923" s="35">
        <v>0</v>
      </c>
      <c r="P923" s="36">
        <v>12</v>
      </c>
      <c r="Q923" s="37">
        <v>83</v>
      </c>
      <c r="R923" s="36">
        <v>13</v>
      </c>
      <c r="S923" s="39">
        <f t="shared" si="29"/>
        <v>83</v>
      </c>
      <c r="T923" s="34" t="s">
        <v>50</v>
      </c>
      <c r="U923" s="12">
        <f>EXP((alpha+(beta/speed))+(ceta*LN(speed)))</f>
        <v>0.21702837402926992</v>
      </c>
      <c r="V923" s="8">
        <f t="shared" si="30"/>
        <v>83</v>
      </c>
    </row>
    <row r="924" spans="1:28">
      <c r="A924" s="34" t="s">
        <v>19</v>
      </c>
      <c r="B924" s="34" t="s">
        <v>64</v>
      </c>
      <c r="C924" s="5" t="s">
        <v>100</v>
      </c>
      <c r="D924" s="35" t="s">
        <v>90</v>
      </c>
      <c r="E924" s="36" t="s">
        <v>14</v>
      </c>
      <c r="F924" s="37">
        <v>50</v>
      </c>
      <c r="G924" s="38">
        <v>0.04</v>
      </c>
      <c r="H924" s="34">
        <v>0.95823218335319127</v>
      </c>
      <c r="I924" s="35">
        <v>-6.7718332527968035E-8</v>
      </c>
      <c r="J924" s="35">
        <v>1.4568095626092296E-5</v>
      </c>
      <c r="K924" s="35">
        <v>-9.4517411307167834E-4</v>
      </c>
      <c r="L924" s="35">
        <v>3.3868096133092662E-2</v>
      </c>
      <c r="M924" s="35">
        <v>0</v>
      </c>
      <c r="N924" s="35">
        <v>0</v>
      </c>
      <c r="O924" s="35">
        <v>0</v>
      </c>
      <c r="P924" s="36">
        <v>12</v>
      </c>
      <c r="Q924" s="37">
        <v>83</v>
      </c>
      <c r="R924" s="36">
        <v>14</v>
      </c>
      <c r="S924" s="39">
        <f t="shared" si="29"/>
        <v>83</v>
      </c>
      <c r="T924" s="34" t="s">
        <v>51</v>
      </c>
      <c r="U924" s="12">
        <f>(((alpha*(speed^3))+(beta*(speed^2))+(ceta*speed))+delta)</f>
        <v>1.7057793315123929E-2</v>
      </c>
      <c r="V924" s="8">
        <f t="shared" si="30"/>
        <v>83</v>
      </c>
      <c r="AB924" s="41"/>
    </row>
    <row r="925" spans="1:28">
      <c r="A925" s="34" t="s">
        <v>19</v>
      </c>
      <c r="B925" s="34" t="s">
        <v>64</v>
      </c>
      <c r="C925" s="5" t="s">
        <v>100</v>
      </c>
      <c r="D925" s="35" t="s">
        <v>90</v>
      </c>
      <c r="E925" s="36" t="s">
        <v>18</v>
      </c>
      <c r="F925" s="37">
        <v>50</v>
      </c>
      <c r="G925" s="38">
        <v>0.04</v>
      </c>
      <c r="H925" s="34">
        <v>0.97543555254562941</v>
      </c>
      <c r="I925" s="35">
        <v>-5.4536727567640133E-9</v>
      </c>
      <c r="J925" s="35">
        <v>9.2062111392087903E-7</v>
      </c>
      <c r="K925" s="35">
        <v>-7.1981624885518832E-5</v>
      </c>
      <c r="L925" s="35">
        <v>4.2916974031036855E-3</v>
      </c>
      <c r="M925" s="35">
        <v>0</v>
      </c>
      <c r="N925" s="35">
        <v>0</v>
      </c>
      <c r="O925" s="35">
        <v>0</v>
      </c>
      <c r="P925" s="36">
        <v>12</v>
      </c>
      <c r="Q925" s="37">
        <v>83</v>
      </c>
      <c r="R925" s="36">
        <v>14</v>
      </c>
      <c r="S925" s="39">
        <f t="shared" si="29"/>
        <v>83</v>
      </c>
      <c r="T925" s="34" t="s">
        <v>51</v>
      </c>
      <c r="U925" s="12">
        <f>(((alpha*(speed^3))+(beta*(speed^2))+(ceta*speed))+delta)</f>
        <v>1.5410422068347332E-3</v>
      </c>
      <c r="V925" s="8">
        <f t="shared" si="30"/>
        <v>83</v>
      </c>
      <c r="AB925" s="41"/>
    </row>
    <row r="926" spans="1:28">
      <c r="A926" s="34" t="s">
        <v>19</v>
      </c>
      <c r="B926" s="34" t="s">
        <v>64</v>
      </c>
      <c r="C926" s="5" t="s">
        <v>100</v>
      </c>
      <c r="D926" s="35" t="s">
        <v>90</v>
      </c>
      <c r="E926" s="36" t="s">
        <v>17</v>
      </c>
      <c r="F926" s="37">
        <v>50</v>
      </c>
      <c r="G926" s="38">
        <v>0.04</v>
      </c>
      <c r="H926" s="34">
        <v>0.92031876038214266</v>
      </c>
      <c r="I926" s="35">
        <v>507.78443469239778</v>
      </c>
      <c r="J926" s="35">
        <v>1.0086442995608258</v>
      </c>
      <c r="K926" s="35">
        <v>-0.34975279075590898</v>
      </c>
      <c r="L926" s="35">
        <v>0</v>
      </c>
      <c r="M926" s="35">
        <v>0</v>
      </c>
      <c r="N926" s="35">
        <v>0</v>
      </c>
      <c r="O926" s="35">
        <v>0</v>
      </c>
      <c r="P926" s="36">
        <v>12</v>
      </c>
      <c r="Q926" s="37">
        <v>83</v>
      </c>
      <c r="R926" s="36">
        <v>0</v>
      </c>
      <c r="S926" s="39">
        <f t="shared" si="29"/>
        <v>83</v>
      </c>
      <c r="T926" s="34" t="s">
        <v>29</v>
      </c>
      <c r="U926" s="12">
        <f>((alpha*(beta^speed))*(speed^ceta))</f>
        <v>221.17378695132402</v>
      </c>
      <c r="V926" s="8">
        <f t="shared" si="30"/>
        <v>83</v>
      </c>
    </row>
    <row r="927" spans="1:28">
      <c r="A927" s="34" t="s">
        <v>19</v>
      </c>
      <c r="B927" s="34" t="s">
        <v>64</v>
      </c>
      <c r="C927" s="5" t="s">
        <v>100</v>
      </c>
      <c r="D927" s="35" t="s">
        <v>90</v>
      </c>
      <c r="E927" s="36" t="s">
        <v>15</v>
      </c>
      <c r="F927" s="37">
        <v>100</v>
      </c>
      <c r="G927" s="38">
        <v>0.04</v>
      </c>
      <c r="H927" s="34">
        <v>0.9865461448939139</v>
      </c>
      <c r="I927" s="35">
        <v>-0.21664572188476394</v>
      </c>
      <c r="J927" s="35">
        <v>9.1464488449684453E-2</v>
      </c>
      <c r="K927" s="35">
        <v>1.9942657943849231</v>
      </c>
      <c r="L927" s="35">
        <v>0</v>
      </c>
      <c r="M927" s="35">
        <v>0</v>
      </c>
      <c r="N927" s="35">
        <v>0</v>
      </c>
      <c r="O927" s="35">
        <v>0</v>
      </c>
      <c r="P927" s="36">
        <v>12</v>
      </c>
      <c r="Q927" s="37">
        <v>79</v>
      </c>
      <c r="R927" s="36">
        <v>2</v>
      </c>
      <c r="S927" s="39">
        <f t="shared" si="29"/>
        <v>79</v>
      </c>
      <c r="T927" s="34" t="s">
        <v>31</v>
      </c>
      <c r="U927" s="12">
        <f>((alpha+(beta*speed))^((-1)/ceta))</f>
        <v>0.37666448608125641</v>
      </c>
      <c r="V927" s="8">
        <f t="shared" si="30"/>
        <v>79</v>
      </c>
    </row>
    <row r="928" spans="1:28">
      <c r="A928" s="34" t="s">
        <v>19</v>
      </c>
      <c r="B928" s="34" t="s">
        <v>64</v>
      </c>
      <c r="C928" s="5" t="s">
        <v>100</v>
      </c>
      <c r="D928" s="35" t="s">
        <v>90</v>
      </c>
      <c r="E928" s="36" t="s">
        <v>16</v>
      </c>
      <c r="F928" s="37">
        <v>100</v>
      </c>
      <c r="G928" s="38">
        <v>0.04</v>
      </c>
      <c r="H928" s="34">
        <v>0.88634949626350512</v>
      </c>
      <c r="I928" s="35">
        <v>-6.9333261778529476</v>
      </c>
      <c r="J928" s="35">
        <v>34.885178951259284</v>
      </c>
      <c r="K928" s="35">
        <v>1.1932081362774751</v>
      </c>
      <c r="L928" s="35">
        <v>0</v>
      </c>
      <c r="M928" s="35">
        <v>0</v>
      </c>
      <c r="N928" s="35">
        <v>0</v>
      </c>
      <c r="O928" s="35">
        <v>0</v>
      </c>
      <c r="P928" s="36">
        <v>12</v>
      </c>
      <c r="Q928" s="37">
        <v>79</v>
      </c>
      <c r="R928" s="36">
        <v>13</v>
      </c>
      <c r="S928" s="39">
        <f t="shared" si="29"/>
        <v>79</v>
      </c>
      <c r="T928" s="34" t="s">
        <v>50</v>
      </c>
      <c r="U928" s="12">
        <f>EXP((alpha+(beta/speed))+(ceta*LN(speed)))</f>
        <v>0.27857139261268621</v>
      </c>
      <c r="V928" s="8">
        <f t="shared" si="30"/>
        <v>79</v>
      </c>
    </row>
    <row r="929" spans="1:28">
      <c r="A929" s="34" t="s">
        <v>19</v>
      </c>
      <c r="B929" s="34" t="s">
        <v>64</v>
      </c>
      <c r="C929" s="5" t="s">
        <v>100</v>
      </c>
      <c r="D929" s="35" t="s">
        <v>90</v>
      </c>
      <c r="E929" s="36" t="s">
        <v>14</v>
      </c>
      <c r="F929" s="37">
        <v>100</v>
      </c>
      <c r="G929" s="38">
        <v>0.04</v>
      </c>
      <c r="H929" s="34">
        <v>0.97430788428906101</v>
      </c>
      <c r="I929" s="35">
        <v>22.034451052804609</v>
      </c>
      <c r="J929" s="35">
        <v>1.4831187850398508</v>
      </c>
      <c r="K929" s="35">
        <v>-1.4176001443205464E-2</v>
      </c>
      <c r="L929" s="35">
        <v>0</v>
      </c>
      <c r="M929" s="35">
        <v>0</v>
      </c>
      <c r="N929" s="35">
        <v>0</v>
      </c>
      <c r="O929" s="35">
        <v>0</v>
      </c>
      <c r="P929" s="36">
        <v>12</v>
      </c>
      <c r="Q929" s="37">
        <v>79</v>
      </c>
      <c r="R929" s="36">
        <v>5</v>
      </c>
      <c r="S929" s="39">
        <f t="shared" si="29"/>
        <v>79</v>
      </c>
      <c r="T929" s="34" t="s">
        <v>36</v>
      </c>
      <c r="U929" s="12">
        <f>(1/(((ceta*(speed^2))+(beta*speed))+alpha))</f>
        <v>1.9712819675211629E-2</v>
      </c>
      <c r="V929" s="8">
        <f t="shared" si="30"/>
        <v>79</v>
      </c>
      <c r="AB929" s="41"/>
    </row>
    <row r="930" spans="1:28">
      <c r="A930" s="34" t="s">
        <v>19</v>
      </c>
      <c r="B930" s="34" t="s">
        <v>64</v>
      </c>
      <c r="C930" s="5" t="s">
        <v>100</v>
      </c>
      <c r="D930" s="35" t="s">
        <v>90</v>
      </c>
      <c r="E930" s="36" t="s">
        <v>18</v>
      </c>
      <c r="F930" s="37">
        <v>100</v>
      </c>
      <c r="G930" s="38">
        <v>0.04</v>
      </c>
      <c r="H930" s="34">
        <v>0.98285128288663071</v>
      </c>
      <c r="I930" s="35">
        <v>-4.708577714598782E-9</v>
      </c>
      <c r="J930" s="35">
        <v>8.494485171086901E-7</v>
      </c>
      <c r="K930" s="35">
        <v>-8.1988483169123622E-5</v>
      </c>
      <c r="L930" s="35">
        <v>4.9438860431982425E-3</v>
      </c>
      <c r="M930" s="35">
        <v>0</v>
      </c>
      <c r="N930" s="35">
        <v>0</v>
      </c>
      <c r="O930" s="35">
        <v>0</v>
      </c>
      <c r="P930" s="36">
        <v>12</v>
      </c>
      <c r="Q930" s="37">
        <v>79</v>
      </c>
      <c r="R930" s="36">
        <v>14</v>
      </c>
      <c r="S930" s="39">
        <f t="shared" si="29"/>
        <v>79</v>
      </c>
      <c r="T930" s="34" t="s">
        <v>51</v>
      </c>
      <c r="U930" s="12">
        <f>(((alpha*(speed^3))+(beta*(speed^2))+(ceta*speed))+delta)</f>
        <v>1.4466916202847424E-3</v>
      </c>
      <c r="V930" s="8">
        <f t="shared" si="30"/>
        <v>79</v>
      </c>
      <c r="AB930" s="41"/>
    </row>
    <row r="931" spans="1:28">
      <c r="A931" s="34" t="s">
        <v>19</v>
      </c>
      <c r="B931" s="34" t="s">
        <v>64</v>
      </c>
      <c r="C931" s="5" t="s">
        <v>100</v>
      </c>
      <c r="D931" s="35" t="s">
        <v>90</v>
      </c>
      <c r="E931" s="36" t="s">
        <v>17</v>
      </c>
      <c r="F931" s="37">
        <v>100</v>
      </c>
      <c r="G931" s="38">
        <v>0.04</v>
      </c>
      <c r="H931" s="34">
        <v>0.92500261397468742</v>
      </c>
      <c r="I931" s="35">
        <v>488.28808168453907</v>
      </c>
      <c r="J931" s="35">
        <v>1.0060759439037363</v>
      </c>
      <c r="K931" s="35">
        <v>-0.26696321619343871</v>
      </c>
      <c r="L931" s="35">
        <v>0</v>
      </c>
      <c r="M931" s="35">
        <v>0</v>
      </c>
      <c r="N931" s="35">
        <v>0</v>
      </c>
      <c r="O931" s="35">
        <v>0</v>
      </c>
      <c r="P931" s="36">
        <v>12</v>
      </c>
      <c r="Q931" s="37">
        <v>79</v>
      </c>
      <c r="R931" s="36">
        <v>0</v>
      </c>
      <c r="S931" s="39">
        <f t="shared" si="29"/>
        <v>79</v>
      </c>
      <c r="T931" s="34" t="s">
        <v>29</v>
      </c>
      <c r="U931" s="12">
        <f>((alpha*(beta^speed))*(speed^ceta))</f>
        <v>245.41997690036712</v>
      </c>
      <c r="V931" s="8">
        <f t="shared" si="30"/>
        <v>79</v>
      </c>
    </row>
    <row r="932" spans="1:28">
      <c r="A932" s="34" t="s">
        <v>19</v>
      </c>
      <c r="B932" s="34" t="s">
        <v>64</v>
      </c>
      <c r="C932" s="5" t="s">
        <v>100</v>
      </c>
      <c r="D932" s="35" t="s">
        <v>90</v>
      </c>
      <c r="E932" s="36" t="s">
        <v>15</v>
      </c>
      <c r="F932" s="37">
        <v>0</v>
      </c>
      <c r="G932" s="38">
        <v>0.06</v>
      </c>
      <c r="H932" s="34">
        <v>0.98914356839398476</v>
      </c>
      <c r="I932" s="35">
        <v>1374.1831569123683</v>
      </c>
      <c r="J932" s="35">
        <v>-3.6321639551980662</v>
      </c>
      <c r="K932" s="35">
        <v>2.611731166853676</v>
      </c>
      <c r="L932" s="35">
        <v>-0.45020863588961846</v>
      </c>
      <c r="M932" s="35">
        <v>0</v>
      </c>
      <c r="N932" s="35">
        <v>0</v>
      </c>
      <c r="O932" s="35">
        <v>0</v>
      </c>
      <c r="P932" s="36">
        <v>12</v>
      </c>
      <c r="Q932" s="37">
        <v>83</v>
      </c>
      <c r="R932" s="36">
        <v>1</v>
      </c>
      <c r="S932" s="39">
        <f t="shared" si="29"/>
        <v>83</v>
      </c>
      <c r="T932" s="34" t="s">
        <v>30</v>
      </c>
      <c r="U932" s="12">
        <f>((alpha*(speed^beta))+(ceta*(speed^delta)))</f>
        <v>0.35737301074664213</v>
      </c>
      <c r="V932" s="8">
        <f t="shared" si="30"/>
        <v>83</v>
      </c>
    </row>
    <row r="933" spans="1:28">
      <c r="A933" s="34" t="s">
        <v>19</v>
      </c>
      <c r="B933" s="34" t="s">
        <v>64</v>
      </c>
      <c r="C933" s="5" t="s">
        <v>100</v>
      </c>
      <c r="D933" s="35" t="s">
        <v>90</v>
      </c>
      <c r="E933" s="36" t="s">
        <v>16</v>
      </c>
      <c r="F933" s="37">
        <v>0</v>
      </c>
      <c r="G933" s="38">
        <v>0.06</v>
      </c>
      <c r="H933" s="34">
        <v>0.9744393947902098</v>
      </c>
      <c r="I933" s="35">
        <v>-8.2026321297735816</v>
      </c>
      <c r="J933" s="35">
        <v>48.000004672475761</v>
      </c>
      <c r="K933" s="35">
        <v>1.3977569823072711</v>
      </c>
      <c r="L933" s="35">
        <v>0</v>
      </c>
      <c r="M933" s="35">
        <v>0</v>
      </c>
      <c r="N933" s="35">
        <v>0</v>
      </c>
      <c r="O933" s="35">
        <v>0</v>
      </c>
      <c r="P933" s="36">
        <v>12</v>
      </c>
      <c r="Q933" s="37">
        <v>83</v>
      </c>
      <c r="R933" s="36">
        <v>13</v>
      </c>
      <c r="S933" s="39">
        <f t="shared" si="29"/>
        <v>83</v>
      </c>
      <c r="T933" s="34" t="s">
        <v>50</v>
      </c>
      <c r="U933" s="12">
        <f>EXP((alpha+(beta/speed))+(ceta*LN(speed)))</f>
        <v>0.23507433229461239</v>
      </c>
      <c r="V933" s="8">
        <f t="shared" si="30"/>
        <v>83</v>
      </c>
    </row>
    <row r="934" spans="1:28">
      <c r="A934" s="34" t="s">
        <v>19</v>
      </c>
      <c r="B934" s="34" t="s">
        <v>64</v>
      </c>
      <c r="C934" s="5" t="s">
        <v>100</v>
      </c>
      <c r="D934" s="35" t="s">
        <v>90</v>
      </c>
      <c r="E934" s="36" t="s">
        <v>14</v>
      </c>
      <c r="F934" s="37">
        <v>0</v>
      </c>
      <c r="G934" s="38">
        <v>0.06</v>
      </c>
      <c r="H934" s="34">
        <v>0.96824864164492852</v>
      </c>
      <c r="I934" s="35">
        <v>23.144093554077855</v>
      </c>
      <c r="J934" s="35">
        <v>1.6169651653038892</v>
      </c>
      <c r="K934" s="35">
        <v>-1.5229865528277346E-2</v>
      </c>
      <c r="L934" s="35">
        <v>0</v>
      </c>
      <c r="M934" s="35">
        <v>0</v>
      </c>
      <c r="N934" s="35">
        <v>0</v>
      </c>
      <c r="O934" s="35">
        <v>0</v>
      </c>
      <c r="P934" s="36">
        <v>12</v>
      </c>
      <c r="Q934" s="37">
        <v>83</v>
      </c>
      <c r="R934" s="36">
        <v>5</v>
      </c>
      <c r="S934" s="39">
        <f t="shared" si="29"/>
        <v>83</v>
      </c>
      <c r="T934" s="34" t="s">
        <v>36</v>
      </c>
      <c r="U934" s="12">
        <f>(1/(((ceta*(speed^2))+(beta*speed))+alpha))</f>
        <v>1.9071718925340288E-2</v>
      </c>
      <c r="V934" s="8">
        <f t="shared" si="30"/>
        <v>83</v>
      </c>
      <c r="AB934" s="41"/>
    </row>
    <row r="935" spans="1:28">
      <c r="A935" s="34" t="s">
        <v>19</v>
      </c>
      <c r="B935" s="34" t="s">
        <v>64</v>
      </c>
      <c r="C935" s="5" t="s">
        <v>100</v>
      </c>
      <c r="D935" s="35" t="s">
        <v>90</v>
      </c>
      <c r="E935" s="36" t="s">
        <v>18</v>
      </c>
      <c r="F935" s="37">
        <v>0</v>
      </c>
      <c r="G935" s="38">
        <v>0.06</v>
      </c>
      <c r="H935" s="34">
        <v>0.97531450365349859</v>
      </c>
      <c r="I935" s="35">
        <v>-5.3605204489509002E-9</v>
      </c>
      <c r="J935" s="35">
        <v>8.3111091323279108E-7</v>
      </c>
      <c r="K935" s="35">
        <v>-6.5058613435255432E-5</v>
      </c>
      <c r="L935" s="35">
        <v>4.2408954096372579E-3</v>
      </c>
      <c r="M935" s="35">
        <v>0</v>
      </c>
      <c r="N935" s="35">
        <v>0</v>
      </c>
      <c r="O935" s="35">
        <v>0</v>
      </c>
      <c r="P935" s="36">
        <v>12</v>
      </c>
      <c r="Q935" s="37">
        <v>83</v>
      </c>
      <c r="R935" s="36">
        <v>14</v>
      </c>
      <c r="S935" s="39">
        <f t="shared" si="29"/>
        <v>83</v>
      </c>
      <c r="T935" s="34" t="s">
        <v>51</v>
      </c>
      <c r="U935" s="12">
        <f>(((alpha*(speed^3))+(beta*(speed^2))+(ceta*speed))+delta)</f>
        <v>1.5014776698274658E-3</v>
      </c>
      <c r="V935" s="8">
        <f t="shared" si="30"/>
        <v>83</v>
      </c>
      <c r="AB935" s="41"/>
    </row>
    <row r="936" spans="1:28">
      <c r="A936" s="34" t="s">
        <v>19</v>
      </c>
      <c r="B936" s="34" t="s">
        <v>64</v>
      </c>
      <c r="C936" s="5" t="s">
        <v>100</v>
      </c>
      <c r="D936" s="35" t="s">
        <v>90</v>
      </c>
      <c r="E936" s="36" t="s">
        <v>17</v>
      </c>
      <c r="F936" s="37">
        <v>0</v>
      </c>
      <c r="G936" s="38">
        <v>0.06</v>
      </c>
      <c r="H936" s="34">
        <v>0.9376998700624154</v>
      </c>
      <c r="I936" s="35">
        <v>481.83559344839796</v>
      </c>
      <c r="J936" s="35">
        <v>1.0083273125865762</v>
      </c>
      <c r="K936" s="35">
        <v>-0.32272033133233191</v>
      </c>
      <c r="L936" s="35">
        <v>0</v>
      </c>
      <c r="M936" s="35">
        <v>0</v>
      </c>
      <c r="N936" s="35">
        <v>0</v>
      </c>
      <c r="O936" s="35">
        <v>0</v>
      </c>
      <c r="P936" s="36">
        <v>12</v>
      </c>
      <c r="Q936" s="37">
        <v>83</v>
      </c>
      <c r="R936" s="36">
        <v>0</v>
      </c>
      <c r="S936" s="39">
        <f t="shared" si="29"/>
        <v>83</v>
      </c>
      <c r="T936" s="34" t="s">
        <v>29</v>
      </c>
      <c r="U936" s="12">
        <f>((alpha*(beta^speed))*(speed^ceta))</f>
        <v>230.40953176521137</v>
      </c>
      <c r="V936" s="8">
        <f t="shared" si="30"/>
        <v>83</v>
      </c>
    </row>
    <row r="937" spans="1:28">
      <c r="A937" s="34" t="s">
        <v>19</v>
      </c>
      <c r="B937" s="34" t="s">
        <v>64</v>
      </c>
      <c r="C937" s="5" t="s">
        <v>100</v>
      </c>
      <c r="D937" s="35" t="s">
        <v>90</v>
      </c>
      <c r="E937" s="36" t="s">
        <v>15</v>
      </c>
      <c r="F937" s="37">
        <v>50</v>
      </c>
      <c r="G937" s="38">
        <v>0.06</v>
      </c>
      <c r="H937" s="34">
        <v>0.98759099914528103</v>
      </c>
      <c r="I937" s="35">
        <v>-8.626651782772487E-6</v>
      </c>
      <c r="J937" s="35">
        <v>1.268397487524052E-3</v>
      </c>
      <c r="K937" s="35">
        <v>-6.4794224211194504E-2</v>
      </c>
      <c r="L937" s="35">
        <v>1.6893478808586988</v>
      </c>
      <c r="M937" s="35">
        <v>0</v>
      </c>
      <c r="N937" s="35">
        <v>0</v>
      </c>
      <c r="O937" s="35">
        <v>0</v>
      </c>
      <c r="P937" s="36">
        <v>12</v>
      </c>
      <c r="Q937" s="37">
        <v>74</v>
      </c>
      <c r="R937" s="36">
        <v>14</v>
      </c>
      <c r="S937" s="39">
        <f t="shared" si="29"/>
        <v>74</v>
      </c>
      <c r="T937" s="34" t="s">
        <v>51</v>
      </c>
      <c r="U937" s="12">
        <f>(((alpha*(speed^3))+(beta*(speed^2))+(ceta*speed))+delta)</f>
        <v>0.34459358888981595</v>
      </c>
      <c r="V937" s="8">
        <f t="shared" si="30"/>
        <v>74</v>
      </c>
    </row>
    <row r="938" spans="1:28">
      <c r="A938" s="34" t="s">
        <v>19</v>
      </c>
      <c r="B938" s="34" t="s">
        <v>64</v>
      </c>
      <c r="C938" s="5" t="s">
        <v>100</v>
      </c>
      <c r="D938" s="35" t="s">
        <v>90</v>
      </c>
      <c r="E938" s="36" t="s">
        <v>16</v>
      </c>
      <c r="F938" s="37">
        <v>50</v>
      </c>
      <c r="G938" s="38">
        <v>0.06</v>
      </c>
      <c r="H938" s="34">
        <v>0.93690310394815401</v>
      </c>
      <c r="I938" s="35">
        <v>4.7340588271083712</v>
      </c>
      <c r="J938" s="35">
        <v>1.040667667057884</v>
      </c>
      <c r="K938" s="35">
        <v>-1.2837014603317689</v>
      </c>
      <c r="L938" s="35">
        <v>0</v>
      </c>
      <c r="M938" s="35">
        <v>0</v>
      </c>
      <c r="N938" s="35">
        <v>0</v>
      </c>
      <c r="O938" s="35">
        <v>0</v>
      </c>
      <c r="P938" s="36">
        <v>12</v>
      </c>
      <c r="Q938" s="37">
        <v>74</v>
      </c>
      <c r="R938" s="36">
        <v>0</v>
      </c>
      <c r="S938" s="39">
        <f t="shared" si="29"/>
        <v>74</v>
      </c>
      <c r="T938" s="34" t="s">
        <v>29</v>
      </c>
      <c r="U938" s="12">
        <f>((alpha*(beta^speed))*(speed^ceta))</f>
        <v>0.36040492121403123</v>
      </c>
      <c r="V938" s="8">
        <f t="shared" si="30"/>
        <v>74</v>
      </c>
    </row>
    <row r="939" spans="1:28">
      <c r="A939" s="34" t="s">
        <v>19</v>
      </c>
      <c r="B939" s="34" t="s">
        <v>64</v>
      </c>
      <c r="C939" s="5" t="s">
        <v>100</v>
      </c>
      <c r="D939" s="35" t="s">
        <v>90</v>
      </c>
      <c r="E939" s="36" t="s">
        <v>14</v>
      </c>
      <c r="F939" s="37">
        <v>50</v>
      </c>
      <c r="G939" s="38">
        <v>0.06</v>
      </c>
      <c r="H939" s="34">
        <v>0.97642478972811708</v>
      </c>
      <c r="I939" s="35">
        <v>23.090132512701576</v>
      </c>
      <c r="J939" s="35">
        <v>1.2830398119255924</v>
      </c>
      <c r="K939" s="35">
        <v>-1.2170589579502617E-2</v>
      </c>
      <c r="L939" s="35">
        <v>0</v>
      </c>
      <c r="M939" s="35">
        <v>0</v>
      </c>
      <c r="N939" s="35">
        <v>0</v>
      </c>
      <c r="O939" s="35">
        <v>0</v>
      </c>
      <c r="P939" s="36">
        <v>12</v>
      </c>
      <c r="Q939" s="37">
        <v>74</v>
      </c>
      <c r="R939" s="36">
        <v>5</v>
      </c>
      <c r="S939" s="39">
        <f t="shared" si="29"/>
        <v>74</v>
      </c>
      <c r="T939" s="34" t="s">
        <v>36</v>
      </c>
      <c r="U939" s="12">
        <f>(1/(((ceta*(speed^2))+(beta*speed))+alpha))</f>
        <v>1.9459443870002424E-2</v>
      </c>
      <c r="V939" s="8">
        <f t="shared" si="30"/>
        <v>74</v>
      </c>
      <c r="AB939" s="41"/>
    </row>
    <row r="940" spans="1:28">
      <c r="A940" s="34" t="s">
        <v>19</v>
      </c>
      <c r="B940" s="34" t="s">
        <v>64</v>
      </c>
      <c r="C940" s="5" t="s">
        <v>100</v>
      </c>
      <c r="D940" s="35" t="s">
        <v>90</v>
      </c>
      <c r="E940" s="36" t="s">
        <v>18</v>
      </c>
      <c r="F940" s="37">
        <v>50</v>
      </c>
      <c r="G940" s="38">
        <v>0.06</v>
      </c>
      <c r="H940" s="34">
        <v>0.98395771357879647</v>
      </c>
      <c r="I940" s="35">
        <v>-8.9819752449556874E-9</v>
      </c>
      <c r="J940" s="35">
        <v>1.278893704415249E-6</v>
      </c>
      <c r="K940" s="35">
        <v>-9.8668987963938616E-5</v>
      </c>
      <c r="L940" s="35">
        <v>5.3519656952724171E-3</v>
      </c>
      <c r="M940" s="35">
        <v>0</v>
      </c>
      <c r="N940" s="35">
        <v>0</v>
      </c>
      <c r="O940" s="35">
        <v>0</v>
      </c>
      <c r="P940" s="36">
        <v>12</v>
      </c>
      <c r="Q940" s="37">
        <v>74</v>
      </c>
      <c r="R940" s="36">
        <v>14</v>
      </c>
      <c r="S940" s="39">
        <f t="shared" si="29"/>
        <v>74</v>
      </c>
      <c r="T940" s="34" t="s">
        <v>51</v>
      </c>
      <c r="U940" s="12">
        <f>(((alpha*(speed^3))+(beta*(speed^2))+(ceta*speed))+delta)</f>
        <v>1.4139705746569397E-3</v>
      </c>
      <c r="V940" s="8">
        <f t="shared" si="30"/>
        <v>74</v>
      </c>
      <c r="AB940" s="41"/>
    </row>
    <row r="941" spans="1:28">
      <c r="A941" s="34" t="s">
        <v>19</v>
      </c>
      <c r="B941" s="34" t="s">
        <v>64</v>
      </c>
      <c r="C941" s="5" t="s">
        <v>100</v>
      </c>
      <c r="D941" s="35" t="s">
        <v>90</v>
      </c>
      <c r="E941" s="36" t="s">
        <v>17</v>
      </c>
      <c r="F941" s="37">
        <v>50</v>
      </c>
      <c r="G941" s="38">
        <v>0.06</v>
      </c>
      <c r="H941" s="34">
        <v>0.93633147679635742</v>
      </c>
      <c r="I941" s="35">
        <v>464.57880155036162</v>
      </c>
      <c r="J941" s="35">
        <v>1.0051800592467079</v>
      </c>
      <c r="K941" s="35">
        <v>-0.22072359207572198</v>
      </c>
      <c r="L941" s="35">
        <v>0</v>
      </c>
      <c r="M941" s="35">
        <v>0</v>
      </c>
      <c r="N941" s="35">
        <v>0</v>
      </c>
      <c r="O941" s="35">
        <v>0</v>
      </c>
      <c r="P941" s="36">
        <v>12</v>
      </c>
      <c r="Q941" s="37">
        <v>74</v>
      </c>
      <c r="R941" s="36">
        <v>0</v>
      </c>
      <c r="S941" s="39">
        <f t="shared" si="29"/>
        <v>74</v>
      </c>
      <c r="T941" s="34" t="s">
        <v>29</v>
      </c>
      <c r="U941" s="12">
        <f>((alpha*(beta^speed))*(speed^ceta))</f>
        <v>263.34302558798737</v>
      </c>
      <c r="V941" s="8">
        <f t="shared" si="30"/>
        <v>74</v>
      </c>
    </row>
    <row r="942" spans="1:28">
      <c r="A942" s="34" t="s">
        <v>19</v>
      </c>
      <c r="B942" s="34" t="s">
        <v>64</v>
      </c>
      <c r="C942" s="5" t="s">
        <v>100</v>
      </c>
      <c r="D942" s="35" t="s">
        <v>90</v>
      </c>
      <c r="E942" s="36" t="s">
        <v>15</v>
      </c>
      <c r="F942" s="37">
        <v>100</v>
      </c>
      <c r="G942" s="38">
        <v>0.06</v>
      </c>
      <c r="H942" s="34">
        <v>0.97432259935408794</v>
      </c>
      <c r="I942" s="35">
        <v>0.7099856248353954</v>
      </c>
      <c r="J942" s="35">
        <v>0.53623159489158745</v>
      </c>
      <c r="K942" s="35">
        <v>24.487593332804877</v>
      </c>
      <c r="L942" s="35">
        <v>9.5800925139594071</v>
      </c>
      <c r="M942" s="35">
        <v>-0.15682833860232298</v>
      </c>
      <c r="N942" s="35">
        <v>0</v>
      </c>
      <c r="O942" s="35">
        <v>0</v>
      </c>
      <c r="P942" s="36">
        <v>12</v>
      </c>
      <c r="Q942" s="37">
        <v>64</v>
      </c>
      <c r="R942" s="36">
        <v>10</v>
      </c>
      <c r="S942" s="39">
        <f t="shared" si="29"/>
        <v>64</v>
      </c>
      <c r="T942" s="34" t="s">
        <v>44</v>
      </c>
      <c r="U942" s="12">
        <f>(alpha+(beta/(1+EXP((((-1)*ceta)+(delta*LN(speed)))+(epsilon*speed)))))</f>
        <v>0.71260201950654789</v>
      </c>
      <c r="V942" s="8">
        <f t="shared" si="30"/>
        <v>64</v>
      </c>
    </row>
    <row r="943" spans="1:28">
      <c r="A943" s="34" t="s">
        <v>19</v>
      </c>
      <c r="B943" s="34" t="s">
        <v>64</v>
      </c>
      <c r="C943" s="5" t="s">
        <v>100</v>
      </c>
      <c r="D943" s="35" t="s">
        <v>90</v>
      </c>
      <c r="E943" s="36" t="s">
        <v>16</v>
      </c>
      <c r="F943" s="37">
        <v>100</v>
      </c>
      <c r="G943" s="38">
        <v>0.06</v>
      </c>
      <c r="H943" s="34">
        <v>0.98417981718139835</v>
      </c>
      <c r="I943" s="35">
        <v>-1.1104644589882509E-7</v>
      </c>
      <c r="J943" s="35">
        <v>1.640890542749367E-4</v>
      </c>
      <c r="K943" s="35">
        <v>-1.0042649556498574E-2</v>
      </c>
      <c r="L943" s="35">
        <v>0.40981230669215019</v>
      </c>
      <c r="M943" s="35">
        <v>0</v>
      </c>
      <c r="N943" s="35">
        <v>0</v>
      </c>
      <c r="O943" s="35">
        <v>0</v>
      </c>
      <c r="P943" s="36">
        <v>12</v>
      </c>
      <c r="Q943" s="37">
        <v>64</v>
      </c>
      <c r="R943" s="36">
        <v>14</v>
      </c>
      <c r="S943" s="39">
        <f t="shared" si="29"/>
        <v>64</v>
      </c>
      <c r="T943" s="34" t="s">
        <v>51</v>
      </c>
      <c r="U943" s="12">
        <f>(((alpha*(speed^3))+(beta*(speed^2))+(ceta*speed))+delta)</f>
        <v>0.41008134187268053</v>
      </c>
      <c r="V943" s="8">
        <f t="shared" si="30"/>
        <v>64</v>
      </c>
    </row>
    <row r="944" spans="1:28">
      <c r="A944" s="34" t="s">
        <v>19</v>
      </c>
      <c r="B944" s="34" t="s">
        <v>64</v>
      </c>
      <c r="C944" s="5" t="s">
        <v>100</v>
      </c>
      <c r="D944" s="35" t="s">
        <v>90</v>
      </c>
      <c r="E944" s="36" t="s">
        <v>14</v>
      </c>
      <c r="F944" s="37">
        <v>100</v>
      </c>
      <c r="G944" s="38">
        <v>0.06</v>
      </c>
      <c r="H944" s="34">
        <v>0.9808807620917368</v>
      </c>
      <c r="I944" s="35">
        <v>23.721162017004026</v>
      </c>
      <c r="J944" s="35">
        <v>0.89729876949813447</v>
      </c>
      <c r="K944" s="35">
        <v>-6.2814468248221268E-3</v>
      </c>
      <c r="L944" s="35">
        <v>0</v>
      </c>
      <c r="M944" s="35">
        <v>0</v>
      </c>
      <c r="N944" s="35">
        <v>0</v>
      </c>
      <c r="O944" s="35">
        <v>0</v>
      </c>
      <c r="P944" s="36">
        <v>12</v>
      </c>
      <c r="Q944" s="37">
        <v>64</v>
      </c>
      <c r="R944" s="36">
        <v>5</v>
      </c>
      <c r="S944" s="39">
        <f t="shared" si="29"/>
        <v>64</v>
      </c>
      <c r="T944" s="34" t="s">
        <v>36</v>
      </c>
      <c r="U944" s="12">
        <f>(1/(((ceta*(speed^2))+(beta*speed))+alpha))</f>
        <v>1.8044197687564795E-2</v>
      </c>
      <c r="V944" s="8">
        <f t="shared" si="30"/>
        <v>64</v>
      </c>
      <c r="AB944" s="41"/>
    </row>
    <row r="945" spans="1:28">
      <c r="A945" s="34" t="s">
        <v>19</v>
      </c>
      <c r="B945" s="34" t="s">
        <v>64</v>
      </c>
      <c r="C945" s="5" t="s">
        <v>100</v>
      </c>
      <c r="D945" s="35" t="s">
        <v>90</v>
      </c>
      <c r="E945" s="36" t="s">
        <v>18</v>
      </c>
      <c r="F945" s="37">
        <v>100</v>
      </c>
      <c r="G945" s="38">
        <v>0.06</v>
      </c>
      <c r="H945" s="34">
        <v>0.98500301725841566</v>
      </c>
      <c r="I945" s="35">
        <v>-3.685337609805843E-8</v>
      </c>
      <c r="J945" s="35">
        <v>4.7551153104400695E-6</v>
      </c>
      <c r="K945" s="35">
        <v>-2.4046334231880934E-4</v>
      </c>
      <c r="L945" s="35">
        <v>7.3740980246200455E-3</v>
      </c>
      <c r="M945" s="35">
        <v>0</v>
      </c>
      <c r="N945" s="35">
        <v>0</v>
      </c>
      <c r="O945" s="35">
        <v>0</v>
      </c>
      <c r="P945" s="36">
        <v>12</v>
      </c>
      <c r="Q945" s="37">
        <v>64</v>
      </c>
      <c r="R945" s="36">
        <v>14</v>
      </c>
      <c r="S945" s="39">
        <f t="shared" si="29"/>
        <v>64</v>
      </c>
      <c r="T945" s="34" t="s">
        <v>51</v>
      </c>
      <c r="U945" s="12">
        <f>(((alpha*(speed^3))+(beta*(speed^2))+(ceta*speed))+delta)</f>
        <v>1.8005050039293429E-3</v>
      </c>
      <c r="V945" s="8">
        <f t="shared" si="30"/>
        <v>64</v>
      </c>
      <c r="AB945" s="41"/>
    </row>
    <row r="946" spans="1:28">
      <c r="A946" s="34" t="s">
        <v>19</v>
      </c>
      <c r="B946" s="34" t="s">
        <v>64</v>
      </c>
      <c r="C946" s="5" t="s">
        <v>100</v>
      </c>
      <c r="D946" s="35" t="s">
        <v>90</v>
      </c>
      <c r="E946" s="36" t="s">
        <v>17</v>
      </c>
      <c r="F946" s="37">
        <v>100</v>
      </c>
      <c r="G946" s="38">
        <v>0.06</v>
      </c>
      <c r="H946" s="34">
        <v>0.9531393523457079</v>
      </c>
      <c r="I946" s="35">
        <v>5.3479359503062982</v>
      </c>
      <c r="J946" s="35">
        <v>3.4178805060890798</v>
      </c>
      <c r="K946" s="35">
        <v>7.4991600251411744E-2</v>
      </c>
      <c r="L946" s="35">
        <v>0</v>
      </c>
      <c r="M946" s="35">
        <v>0</v>
      </c>
      <c r="N946" s="35">
        <v>0</v>
      </c>
      <c r="O946" s="35">
        <v>0</v>
      </c>
      <c r="P946" s="36">
        <v>12</v>
      </c>
      <c r="Q946" s="37">
        <v>64</v>
      </c>
      <c r="R946" s="36">
        <v>13</v>
      </c>
      <c r="S946" s="39">
        <f t="shared" si="29"/>
        <v>64</v>
      </c>
      <c r="T946" s="34" t="s">
        <v>50</v>
      </c>
      <c r="U946" s="12">
        <f>EXP((alpha+(beta/speed))+(ceta*LN(speed)))</f>
        <v>302.84515367155223</v>
      </c>
      <c r="V946" s="8">
        <f t="shared" si="30"/>
        <v>64</v>
      </c>
    </row>
    <row r="947" spans="1:28">
      <c r="A947" s="34" t="s">
        <v>19</v>
      </c>
      <c r="B947" s="34" t="s">
        <v>65</v>
      </c>
      <c r="C947" s="5" t="s">
        <v>101</v>
      </c>
      <c r="D947" s="35" t="s">
        <v>84</v>
      </c>
      <c r="E947" s="36" t="s">
        <v>15</v>
      </c>
      <c r="F947" s="37">
        <v>0</v>
      </c>
      <c r="G947" s="38">
        <v>0</v>
      </c>
      <c r="H947" s="34">
        <v>0.99412060628388066</v>
      </c>
      <c r="I947" s="35">
        <v>42.050830400563363</v>
      </c>
      <c r="J947" s="35">
        <v>1.0034698566354798</v>
      </c>
      <c r="K947" s="35">
        <v>-0.8529114077306803</v>
      </c>
      <c r="L947" s="35">
        <v>0</v>
      </c>
      <c r="M947" s="35">
        <v>0</v>
      </c>
      <c r="N947" s="35">
        <v>0</v>
      </c>
      <c r="O947" s="35">
        <v>0</v>
      </c>
      <c r="P947" s="36">
        <v>12</v>
      </c>
      <c r="Q947" s="37">
        <v>86</v>
      </c>
      <c r="R947" s="36">
        <v>0</v>
      </c>
      <c r="S947" s="39">
        <f t="shared" si="29"/>
        <v>86</v>
      </c>
      <c r="T947" s="34" t="s">
        <v>29</v>
      </c>
      <c r="U947" s="12">
        <f>((alpha*(beta^speed))*(speed^ceta))</f>
        <v>1.2682102574066998</v>
      </c>
      <c r="V947" s="8">
        <f t="shared" si="30"/>
        <v>86</v>
      </c>
    </row>
    <row r="948" spans="1:28">
      <c r="A948" s="34" t="s">
        <v>19</v>
      </c>
      <c r="B948" s="34" t="s">
        <v>65</v>
      </c>
      <c r="C948" s="5" t="s">
        <v>101</v>
      </c>
      <c r="D948" s="35" t="s">
        <v>84</v>
      </c>
      <c r="E948" s="36" t="s">
        <v>16</v>
      </c>
      <c r="F948" s="37">
        <v>0</v>
      </c>
      <c r="G948" s="38">
        <v>0</v>
      </c>
      <c r="H948" s="34">
        <v>0.97506289071328478</v>
      </c>
      <c r="I948" s="35">
        <v>83.528540788402594</v>
      </c>
      <c r="J948" s="35">
        <v>1.0160495041096798</v>
      </c>
      <c r="K948" s="35">
        <v>-0.85503412001844403</v>
      </c>
      <c r="L948" s="35">
        <v>0</v>
      </c>
      <c r="M948" s="35">
        <v>0</v>
      </c>
      <c r="N948" s="35">
        <v>0</v>
      </c>
      <c r="O948" s="35">
        <v>0</v>
      </c>
      <c r="P948" s="36">
        <v>12</v>
      </c>
      <c r="Q948" s="37">
        <v>86</v>
      </c>
      <c r="R948" s="36">
        <v>0</v>
      </c>
      <c r="S948" s="39">
        <f t="shared" si="29"/>
        <v>86</v>
      </c>
      <c r="T948" s="34" t="s">
        <v>29</v>
      </c>
      <c r="U948" s="12">
        <f>((alpha*(beta^speed))*(speed^ceta))</f>
        <v>7.2853661008701041</v>
      </c>
      <c r="V948" s="8">
        <f t="shared" si="30"/>
        <v>86</v>
      </c>
    </row>
    <row r="949" spans="1:28">
      <c r="A949" s="34" t="s">
        <v>19</v>
      </c>
      <c r="B949" s="34" t="s">
        <v>65</v>
      </c>
      <c r="C949" s="5" t="s">
        <v>101</v>
      </c>
      <c r="D949" s="35" t="s">
        <v>84</v>
      </c>
      <c r="E949" s="36" t="s">
        <v>14</v>
      </c>
      <c r="F949" s="37">
        <v>0</v>
      </c>
      <c r="G949" s="38">
        <v>0</v>
      </c>
      <c r="H949" s="34">
        <v>0.99379666522333276</v>
      </c>
      <c r="I949" s="35">
        <v>16.195955207368929</v>
      </c>
      <c r="J949" s="35">
        <v>0.99638806976475325</v>
      </c>
      <c r="K949" s="35">
        <v>-0.74452490352623601</v>
      </c>
      <c r="L949" s="35">
        <v>0</v>
      </c>
      <c r="M949" s="35">
        <v>0</v>
      </c>
      <c r="N949" s="35">
        <v>0</v>
      </c>
      <c r="O949" s="35">
        <v>0</v>
      </c>
      <c r="P949" s="36">
        <v>12</v>
      </c>
      <c r="Q949" s="37">
        <v>86</v>
      </c>
      <c r="R949" s="36">
        <v>0</v>
      </c>
      <c r="S949" s="39">
        <f t="shared" si="29"/>
        <v>86</v>
      </c>
      <c r="T949" s="34" t="s">
        <v>29</v>
      </c>
      <c r="U949" s="12">
        <f>((alpha*(beta^speed))*(speed^ceta))</f>
        <v>0.43050372908016954</v>
      </c>
      <c r="V949" s="8">
        <f t="shared" si="30"/>
        <v>86</v>
      </c>
    </row>
    <row r="950" spans="1:28">
      <c r="A950" s="34" t="s">
        <v>19</v>
      </c>
      <c r="B950" s="34" t="s">
        <v>65</v>
      </c>
      <c r="C950" s="5" t="s">
        <v>101</v>
      </c>
      <c r="D950" s="35" t="s">
        <v>84</v>
      </c>
      <c r="E950" s="36" t="s">
        <v>18</v>
      </c>
      <c r="F950" s="37">
        <v>0</v>
      </c>
      <c r="G950" s="38">
        <v>0</v>
      </c>
      <c r="H950" s="34">
        <v>0.99716686055737147</v>
      </c>
      <c r="I950" s="35">
        <v>6.8510643809356537</v>
      </c>
      <c r="J950" s="35">
        <v>1.0049283904532744</v>
      </c>
      <c r="K950" s="35">
        <v>-0.91264327389599254</v>
      </c>
      <c r="L950" s="35">
        <v>0</v>
      </c>
      <c r="M950" s="35">
        <v>0</v>
      </c>
      <c r="N950" s="35">
        <v>0</v>
      </c>
      <c r="O950" s="35">
        <v>0</v>
      </c>
      <c r="P950" s="36">
        <v>12</v>
      </c>
      <c r="Q950" s="37">
        <v>86</v>
      </c>
      <c r="R950" s="36">
        <v>0</v>
      </c>
      <c r="S950" s="39">
        <f t="shared" si="29"/>
        <v>86</v>
      </c>
      <c r="T950" s="34" t="s">
        <v>29</v>
      </c>
      <c r="U950" s="12">
        <f>((alpha*(beta^speed))*(speed^ceta))</f>
        <v>0.17942006228185264</v>
      </c>
      <c r="V950" s="8">
        <f t="shared" si="30"/>
        <v>86</v>
      </c>
    </row>
    <row r="951" spans="1:28">
      <c r="A951" s="34" t="s">
        <v>19</v>
      </c>
      <c r="B951" s="34" t="s">
        <v>65</v>
      </c>
      <c r="C951" s="5" t="s">
        <v>101</v>
      </c>
      <c r="D951" s="35" t="s">
        <v>84</v>
      </c>
      <c r="E951" s="36" t="s">
        <v>17</v>
      </c>
      <c r="F951" s="37">
        <v>0</v>
      </c>
      <c r="G951" s="38">
        <v>0</v>
      </c>
      <c r="H951" s="34">
        <v>0.99337653750515209</v>
      </c>
      <c r="I951" s="35">
        <v>2762.6575114071525</v>
      </c>
      <c r="J951" s="35">
        <v>1.0127077291857056</v>
      </c>
      <c r="K951" s="35">
        <v>-0.91086069625042765</v>
      </c>
      <c r="L951" s="35">
        <v>0</v>
      </c>
      <c r="M951" s="35">
        <v>0</v>
      </c>
      <c r="N951" s="35">
        <v>0</v>
      </c>
      <c r="O951" s="35">
        <v>0</v>
      </c>
      <c r="P951" s="36">
        <v>12</v>
      </c>
      <c r="Q951" s="37">
        <v>86</v>
      </c>
      <c r="R951" s="36">
        <v>0</v>
      </c>
      <c r="S951" s="39">
        <f t="shared" si="29"/>
        <v>86</v>
      </c>
      <c r="T951" s="34" t="s">
        <v>29</v>
      </c>
      <c r="U951" s="12">
        <f>((alpha*(beta^speed))*(speed^ceta))</f>
        <v>141.54781149545906</v>
      </c>
      <c r="V951" s="8">
        <f t="shared" si="30"/>
        <v>86</v>
      </c>
    </row>
    <row r="952" spans="1:28">
      <c r="A952" s="34" t="s">
        <v>19</v>
      </c>
      <c r="B952" s="34" t="s">
        <v>65</v>
      </c>
      <c r="C952" s="5" t="s">
        <v>101</v>
      </c>
      <c r="D952" s="35" t="s">
        <v>84</v>
      </c>
      <c r="E952" s="36" t="s">
        <v>15</v>
      </c>
      <c r="F952" s="37">
        <v>50</v>
      </c>
      <c r="G952" s="38">
        <v>0</v>
      </c>
      <c r="H952" s="34">
        <v>0.99210833508093621</v>
      </c>
      <c r="I952" s="35">
        <v>1.3905865144597507</v>
      </c>
      <c r="J952" s="35">
        <v>38.209322594124679</v>
      </c>
      <c r="K952" s="35">
        <v>-1.1037386808397821E-2</v>
      </c>
      <c r="L952" s="35">
        <v>0.71665560934911487</v>
      </c>
      <c r="M952" s="35">
        <v>3.1175459441362012E-2</v>
      </c>
      <c r="N952" s="35">
        <v>0</v>
      </c>
      <c r="O952" s="35">
        <v>0</v>
      </c>
      <c r="P952" s="36">
        <v>12</v>
      </c>
      <c r="Q952" s="37">
        <v>86</v>
      </c>
      <c r="R952" s="36">
        <v>10</v>
      </c>
      <c r="S952" s="39">
        <f t="shared" si="29"/>
        <v>86</v>
      </c>
      <c r="T952" s="34" t="s">
        <v>44</v>
      </c>
      <c r="U952" s="12">
        <f>(alpha+(beta/(1+EXP((((-1)*ceta)+(delta*LN(speed)))+(epsilon*speed)))))</f>
        <v>1.4966137684972889</v>
      </c>
      <c r="V952" s="8">
        <f t="shared" si="30"/>
        <v>86</v>
      </c>
    </row>
    <row r="953" spans="1:28">
      <c r="A953" s="34" t="s">
        <v>19</v>
      </c>
      <c r="B953" s="34" t="s">
        <v>65</v>
      </c>
      <c r="C953" s="5" t="s">
        <v>101</v>
      </c>
      <c r="D953" s="35" t="s">
        <v>84</v>
      </c>
      <c r="E953" s="36" t="s">
        <v>16</v>
      </c>
      <c r="F953" s="37">
        <v>50</v>
      </c>
      <c r="G953" s="38">
        <v>0</v>
      </c>
      <c r="H953" s="34">
        <v>0.96537128083184454</v>
      </c>
      <c r="I953" s="35">
        <v>75.083228828972182</v>
      </c>
      <c r="J953" s="35">
        <v>1.0127515347384077</v>
      </c>
      <c r="K953" s="35">
        <v>-0.75707512780873554</v>
      </c>
      <c r="L953" s="35">
        <v>0</v>
      </c>
      <c r="M953" s="35">
        <v>0</v>
      </c>
      <c r="N953" s="35">
        <v>0</v>
      </c>
      <c r="O953" s="35">
        <v>0</v>
      </c>
      <c r="P953" s="36">
        <v>12</v>
      </c>
      <c r="Q953" s="37">
        <v>86</v>
      </c>
      <c r="R953" s="36">
        <v>0</v>
      </c>
      <c r="S953" s="39">
        <f t="shared" si="29"/>
        <v>86</v>
      </c>
      <c r="T953" s="34" t="s">
        <v>29</v>
      </c>
      <c r="U953" s="12">
        <f>((alpha*(beta^speed))*(speed^ceta))</f>
        <v>7.660066458548024</v>
      </c>
      <c r="V953" s="8">
        <f t="shared" si="30"/>
        <v>86</v>
      </c>
    </row>
    <row r="954" spans="1:28">
      <c r="A954" s="34" t="s">
        <v>19</v>
      </c>
      <c r="B954" s="34" t="s">
        <v>65</v>
      </c>
      <c r="C954" s="5" t="s">
        <v>101</v>
      </c>
      <c r="D954" s="35" t="s">
        <v>84</v>
      </c>
      <c r="E954" s="36" t="s">
        <v>14</v>
      </c>
      <c r="F954" s="37">
        <v>50</v>
      </c>
      <c r="G954" s="38">
        <v>0</v>
      </c>
      <c r="H954" s="34">
        <v>0.99259728648497403</v>
      </c>
      <c r="I954" s="35">
        <v>18.827417587167062</v>
      </c>
      <c r="J954" s="35">
        <v>0.99825195160905311</v>
      </c>
      <c r="K954" s="35">
        <v>-0.8207458036941141</v>
      </c>
      <c r="L954" s="35">
        <v>0</v>
      </c>
      <c r="M954" s="35">
        <v>0</v>
      </c>
      <c r="N954" s="35">
        <v>0</v>
      </c>
      <c r="O954" s="35">
        <v>0</v>
      </c>
      <c r="P954" s="36">
        <v>12</v>
      </c>
      <c r="Q954" s="37">
        <v>86</v>
      </c>
      <c r="R954" s="36">
        <v>0</v>
      </c>
      <c r="S954" s="39">
        <f t="shared" si="29"/>
        <v>86</v>
      </c>
      <c r="T954" s="34" t="s">
        <v>29</v>
      </c>
      <c r="U954" s="12">
        <f>((alpha*(beta^speed))*(speed^ceta))</f>
        <v>0.41851758502406866</v>
      </c>
      <c r="V954" s="8">
        <f t="shared" si="30"/>
        <v>86</v>
      </c>
    </row>
    <row r="955" spans="1:28">
      <c r="A955" s="34" t="s">
        <v>19</v>
      </c>
      <c r="B955" s="34" t="s">
        <v>65</v>
      </c>
      <c r="C955" s="5" t="s">
        <v>101</v>
      </c>
      <c r="D955" s="35" t="s">
        <v>84</v>
      </c>
      <c r="E955" s="36" t="s">
        <v>18</v>
      </c>
      <c r="F955" s="37">
        <v>50</v>
      </c>
      <c r="G955" s="38">
        <v>0</v>
      </c>
      <c r="H955" s="34">
        <v>0.9960382241548067</v>
      </c>
      <c r="I955" s="35">
        <v>7.2892809177207383</v>
      </c>
      <c r="J955" s="35">
        <v>1.0068151287419158</v>
      </c>
      <c r="K955" s="35">
        <v>-0.93719907475169517</v>
      </c>
      <c r="L955" s="35">
        <v>0</v>
      </c>
      <c r="M955" s="35">
        <v>0</v>
      </c>
      <c r="N955" s="35">
        <v>0</v>
      </c>
      <c r="O955" s="35">
        <v>0</v>
      </c>
      <c r="P955" s="36">
        <v>12</v>
      </c>
      <c r="Q955" s="37">
        <v>86</v>
      </c>
      <c r="R955" s="36">
        <v>0</v>
      </c>
      <c r="S955" s="39">
        <f t="shared" si="29"/>
        <v>86</v>
      </c>
      <c r="T955" s="34" t="s">
        <v>29</v>
      </c>
      <c r="U955" s="12">
        <f>((alpha*(beta^speed))*(speed^ceta))</f>
        <v>0.2010719769988307</v>
      </c>
      <c r="V955" s="8">
        <f t="shared" si="30"/>
        <v>86</v>
      </c>
    </row>
    <row r="956" spans="1:28">
      <c r="A956" s="34" t="s">
        <v>19</v>
      </c>
      <c r="B956" s="34" t="s">
        <v>65</v>
      </c>
      <c r="C956" s="5" t="s">
        <v>101</v>
      </c>
      <c r="D956" s="35" t="s">
        <v>84</v>
      </c>
      <c r="E956" s="36" t="s">
        <v>17</v>
      </c>
      <c r="F956" s="37">
        <v>50</v>
      </c>
      <c r="G956" s="38">
        <v>0</v>
      </c>
      <c r="H956" s="34">
        <v>0.9909741278931109</v>
      </c>
      <c r="I956" s="35">
        <v>2630.6378049803184</v>
      </c>
      <c r="J956" s="35">
        <v>1.0114501383123888</v>
      </c>
      <c r="K956" s="35">
        <v>-0.86140461321692041</v>
      </c>
      <c r="L956" s="35">
        <v>0</v>
      </c>
      <c r="M956" s="35">
        <v>0</v>
      </c>
      <c r="N956" s="35">
        <v>0</v>
      </c>
      <c r="O956" s="35">
        <v>0</v>
      </c>
      <c r="P956" s="36">
        <v>12</v>
      </c>
      <c r="Q956" s="37">
        <v>86</v>
      </c>
      <c r="R956" s="36">
        <v>0</v>
      </c>
      <c r="S956" s="39">
        <f t="shared" si="29"/>
        <v>86</v>
      </c>
      <c r="T956" s="34" t="s">
        <v>29</v>
      </c>
      <c r="U956" s="12">
        <f>((alpha*(beta^speed))*(speed^ceta))</f>
        <v>150.97334771564266</v>
      </c>
      <c r="V956" s="8">
        <f t="shared" si="30"/>
        <v>86</v>
      </c>
    </row>
    <row r="957" spans="1:28">
      <c r="A957" s="34" t="s">
        <v>19</v>
      </c>
      <c r="B957" s="34" t="s">
        <v>65</v>
      </c>
      <c r="C957" s="5" t="s">
        <v>101</v>
      </c>
      <c r="D957" s="35" t="s">
        <v>84</v>
      </c>
      <c r="E957" s="36" t="s">
        <v>15</v>
      </c>
      <c r="F957" s="37">
        <v>100</v>
      </c>
      <c r="G957" s="38">
        <v>0</v>
      </c>
      <c r="H957" s="34">
        <v>0.98627253263346937</v>
      </c>
      <c r="I957" s="35">
        <v>1.6414930251330915</v>
      </c>
      <c r="J957" s="35">
        <v>34.916290571626043</v>
      </c>
      <c r="K957" s="35">
        <v>-0.1056041795418301</v>
      </c>
      <c r="L957" s="35">
        <v>0.61421707520513724</v>
      </c>
      <c r="M957" s="35">
        <v>3.8870930238646816E-2</v>
      </c>
      <c r="N957" s="35">
        <v>0</v>
      </c>
      <c r="O957" s="35">
        <v>0</v>
      </c>
      <c r="P957" s="36">
        <v>12</v>
      </c>
      <c r="Q957" s="37">
        <v>86</v>
      </c>
      <c r="R957" s="36">
        <v>10</v>
      </c>
      <c r="S957" s="39">
        <f t="shared" si="29"/>
        <v>86</v>
      </c>
      <c r="T957" s="34" t="s">
        <v>44</v>
      </c>
      <c r="U957" s="12">
        <f>(alpha+(beta/(1+EXP((((-1)*ceta)+(delta*LN(speed)))+(epsilon*speed)))))</f>
        <v>1.7133163510061369</v>
      </c>
      <c r="V957" s="8">
        <f t="shared" si="30"/>
        <v>86</v>
      </c>
    </row>
    <row r="958" spans="1:28">
      <c r="A958" s="34" t="s">
        <v>19</v>
      </c>
      <c r="B958" s="34" t="s">
        <v>65</v>
      </c>
      <c r="C958" s="5" t="s">
        <v>101</v>
      </c>
      <c r="D958" s="35" t="s">
        <v>84</v>
      </c>
      <c r="E958" s="36" t="s">
        <v>16</v>
      </c>
      <c r="F958" s="37">
        <v>100</v>
      </c>
      <c r="G958" s="38">
        <v>0</v>
      </c>
      <c r="H958" s="34">
        <v>0.95870274998412797</v>
      </c>
      <c r="I958" s="35">
        <v>1.3912576414990394E-2</v>
      </c>
      <c r="J958" s="35">
        <v>1.2314755373967272</v>
      </c>
      <c r="K958" s="35">
        <v>59.165075427206396</v>
      </c>
      <c r="L958" s="35">
        <v>-0.57253743733402895</v>
      </c>
      <c r="M958" s="35">
        <v>0</v>
      </c>
      <c r="N958" s="35">
        <v>0</v>
      </c>
      <c r="O958" s="35">
        <v>0</v>
      </c>
      <c r="P958" s="36">
        <v>12</v>
      </c>
      <c r="Q958" s="37">
        <v>86</v>
      </c>
      <c r="R958" s="36">
        <v>1</v>
      </c>
      <c r="S958" s="39">
        <f t="shared" si="29"/>
        <v>86</v>
      </c>
      <c r="T958" s="34" t="s">
        <v>30</v>
      </c>
      <c r="U958" s="12">
        <f>((alpha*(speed^beta))+(ceta*(speed^delta)))</f>
        <v>7.973431376453366</v>
      </c>
      <c r="V958" s="8">
        <f t="shared" si="30"/>
        <v>86</v>
      </c>
    </row>
    <row r="959" spans="1:28">
      <c r="A959" s="34" t="s">
        <v>19</v>
      </c>
      <c r="B959" s="34" t="s">
        <v>65</v>
      </c>
      <c r="C959" s="5" t="s">
        <v>101</v>
      </c>
      <c r="D959" s="35" t="s">
        <v>84</v>
      </c>
      <c r="E959" s="36" t="s">
        <v>14</v>
      </c>
      <c r="F959" s="37">
        <v>100</v>
      </c>
      <c r="G959" s="38">
        <v>0</v>
      </c>
      <c r="H959" s="34">
        <v>0.99212840633934762</v>
      </c>
      <c r="I959" s="35">
        <v>-6.2966560086036683E-2</v>
      </c>
      <c r="J959" s="35">
        <v>3.4099742343467049E-2</v>
      </c>
      <c r="K959" s="35">
        <v>1.2282463360115756</v>
      </c>
      <c r="L959" s="35">
        <v>0</v>
      </c>
      <c r="M959" s="35">
        <v>0</v>
      </c>
      <c r="N959" s="35">
        <v>0</v>
      </c>
      <c r="O959" s="35">
        <v>0</v>
      </c>
      <c r="P959" s="36">
        <v>12</v>
      </c>
      <c r="Q959" s="37">
        <v>86</v>
      </c>
      <c r="R959" s="36">
        <v>2</v>
      </c>
      <c r="S959" s="39">
        <f t="shared" si="29"/>
        <v>86</v>
      </c>
      <c r="T959" s="34" t="s">
        <v>31</v>
      </c>
      <c r="U959" s="12">
        <f>((alpha+(beta*speed))^((-1)/ceta))</f>
        <v>0.42389147462246318</v>
      </c>
      <c r="V959" s="8">
        <f t="shared" si="30"/>
        <v>86</v>
      </c>
    </row>
    <row r="960" spans="1:28">
      <c r="A960" s="34" t="s">
        <v>19</v>
      </c>
      <c r="B960" s="34" t="s">
        <v>65</v>
      </c>
      <c r="C960" s="5" t="s">
        <v>101</v>
      </c>
      <c r="D960" s="35" t="s">
        <v>84</v>
      </c>
      <c r="E960" s="36" t="s">
        <v>18</v>
      </c>
      <c r="F960" s="37">
        <v>100</v>
      </c>
      <c r="G960" s="38">
        <v>0</v>
      </c>
      <c r="H960" s="34">
        <v>0.9924757032917626</v>
      </c>
      <c r="I960" s="35">
        <v>7.1657004605513324</v>
      </c>
      <c r="J960" s="35">
        <v>1.0077427589860781</v>
      </c>
      <c r="K960" s="35">
        <v>-0.92348231008288739</v>
      </c>
      <c r="L960" s="35">
        <v>0</v>
      </c>
      <c r="M960" s="35">
        <v>0</v>
      </c>
      <c r="N960" s="35">
        <v>0</v>
      </c>
      <c r="O960" s="35">
        <v>0</v>
      </c>
      <c r="P960" s="36">
        <v>12</v>
      </c>
      <c r="Q960" s="37">
        <v>86</v>
      </c>
      <c r="R960" s="36">
        <v>0</v>
      </c>
      <c r="S960" s="39">
        <f t="shared" si="29"/>
        <v>86</v>
      </c>
      <c r="T960" s="34" t="s">
        <v>29</v>
      </c>
      <c r="U960" s="12">
        <f>((alpha*(beta^speed))*(speed^ceta))</f>
        <v>0.22743461824369007</v>
      </c>
      <c r="V960" s="8">
        <f t="shared" si="30"/>
        <v>86</v>
      </c>
    </row>
    <row r="961" spans="1:22">
      <c r="A961" s="34" t="s">
        <v>19</v>
      </c>
      <c r="B961" s="34" t="s">
        <v>65</v>
      </c>
      <c r="C961" s="5" t="s">
        <v>101</v>
      </c>
      <c r="D961" s="35" t="s">
        <v>84</v>
      </c>
      <c r="E961" s="36" t="s">
        <v>17</v>
      </c>
      <c r="F961" s="37">
        <v>100</v>
      </c>
      <c r="G961" s="38">
        <v>0</v>
      </c>
      <c r="H961" s="34">
        <v>0.98706777384204047</v>
      </c>
      <c r="I961" s="35">
        <v>2500.0980143360384</v>
      </c>
      <c r="J961" s="35">
        <v>1.0102781007321191</v>
      </c>
      <c r="K961" s="35">
        <v>-0.81257658600598037</v>
      </c>
      <c r="L961" s="35">
        <v>0</v>
      </c>
      <c r="M961" s="35">
        <v>0</v>
      </c>
      <c r="N961" s="35">
        <v>0</v>
      </c>
      <c r="O961" s="35">
        <v>0</v>
      </c>
      <c r="P961" s="36">
        <v>12</v>
      </c>
      <c r="Q961" s="37">
        <v>86</v>
      </c>
      <c r="R961" s="36">
        <v>0</v>
      </c>
      <c r="S961" s="39">
        <f t="shared" si="29"/>
        <v>86</v>
      </c>
      <c r="T961" s="34" t="s">
        <v>29</v>
      </c>
      <c r="U961" s="12">
        <f>((alpha*(beta^speed))*(speed^ceta))</f>
        <v>161.41714147860503</v>
      </c>
      <c r="V961" s="8">
        <f t="shared" si="30"/>
        <v>86</v>
      </c>
    </row>
    <row r="962" spans="1:22">
      <c r="A962" s="34" t="s">
        <v>19</v>
      </c>
      <c r="B962" s="34" t="s">
        <v>65</v>
      </c>
      <c r="C962" s="5" t="s">
        <v>101</v>
      </c>
      <c r="D962" s="35" t="s">
        <v>84</v>
      </c>
      <c r="E962" s="36" t="s">
        <v>15</v>
      </c>
      <c r="F962" s="37">
        <v>0</v>
      </c>
      <c r="G962" s="38">
        <v>-0.06</v>
      </c>
      <c r="H962" s="34">
        <v>0.99456553110297341</v>
      </c>
      <c r="I962" s="35">
        <v>8.2887785789884011E-2</v>
      </c>
      <c r="J962" s="35">
        <v>28.348277028369189</v>
      </c>
      <c r="K962" s="35">
        <v>0.38626430549613544</v>
      </c>
      <c r="L962" s="35">
        <v>0.81673986618515693</v>
      </c>
      <c r="M962" s="35">
        <v>2.8683535219185655E-2</v>
      </c>
      <c r="N962" s="35">
        <v>0</v>
      </c>
      <c r="O962" s="35">
        <v>0</v>
      </c>
      <c r="P962" s="36">
        <v>12</v>
      </c>
      <c r="Q962" s="37">
        <v>86</v>
      </c>
      <c r="R962" s="36">
        <v>10</v>
      </c>
      <c r="S962" s="39">
        <f t="shared" ref="S962:S1025" si="31">V962</f>
        <v>86</v>
      </c>
      <c r="T962" s="34" t="s">
        <v>44</v>
      </c>
      <c r="U962" s="12">
        <f>(alpha+(beta/(1+EXP((((-1)*ceta)+(delta*LN(speed)))+(epsilon*speed)))))</f>
        <v>0.17569085829310899</v>
      </c>
      <c r="V962" s="8">
        <f t="shared" ref="V962:V1025" si="32">IF($V$1&lt;P962,P962,IF($V$1&gt;Q962,Q962,$V$1))</f>
        <v>86</v>
      </c>
    </row>
    <row r="963" spans="1:22">
      <c r="A963" s="34" t="s">
        <v>19</v>
      </c>
      <c r="B963" s="34" t="s">
        <v>65</v>
      </c>
      <c r="C963" s="5" t="s">
        <v>101</v>
      </c>
      <c r="D963" s="35" t="s">
        <v>84</v>
      </c>
      <c r="E963" s="36" t="s">
        <v>16</v>
      </c>
      <c r="F963" s="37">
        <v>0</v>
      </c>
      <c r="G963" s="38">
        <v>-0.06</v>
      </c>
      <c r="H963" s="34">
        <v>0.98655491354367464</v>
      </c>
      <c r="I963" s="35">
        <v>45.968011778304749</v>
      </c>
      <c r="J963" s="35">
        <v>0.97275439527220953</v>
      </c>
      <c r="K963" s="35">
        <v>-0.71171014501589625</v>
      </c>
      <c r="L963" s="35">
        <v>0</v>
      </c>
      <c r="M963" s="35">
        <v>0</v>
      </c>
      <c r="N963" s="35">
        <v>0</v>
      </c>
      <c r="O963" s="35">
        <v>0</v>
      </c>
      <c r="P963" s="36">
        <v>12</v>
      </c>
      <c r="Q963" s="37">
        <v>86</v>
      </c>
      <c r="R963" s="36">
        <v>0</v>
      </c>
      <c r="S963" s="39">
        <f t="shared" si="31"/>
        <v>86</v>
      </c>
      <c r="T963" s="34" t="s">
        <v>29</v>
      </c>
      <c r="U963" s="12">
        <f>((alpha*(beta^speed))*(speed^ceta))</f>
        <v>0.17944398295977754</v>
      </c>
      <c r="V963" s="8">
        <f t="shared" si="32"/>
        <v>86</v>
      </c>
    </row>
    <row r="964" spans="1:22">
      <c r="A964" s="34" t="s">
        <v>19</v>
      </c>
      <c r="B964" s="34" t="s">
        <v>65</v>
      </c>
      <c r="C964" s="5" t="s">
        <v>101</v>
      </c>
      <c r="D964" s="35" t="s">
        <v>84</v>
      </c>
      <c r="E964" s="36" t="s">
        <v>14</v>
      </c>
      <c r="F964" s="37">
        <v>0</v>
      </c>
      <c r="G964" s="38">
        <v>-0.06</v>
      </c>
      <c r="H964" s="34">
        <v>0.9954191021692449</v>
      </c>
      <c r="I964" s="35">
        <v>6.9816619779342559E-2</v>
      </c>
      <c r="J964" s="35">
        <v>17.304189658328188</v>
      </c>
      <c r="K964" s="35">
        <v>0.12909025064334187</v>
      </c>
      <c r="L964" s="35">
        <v>0.81522182946050192</v>
      </c>
      <c r="M964" s="35">
        <v>2.4658517100223609E-2</v>
      </c>
      <c r="N964" s="35">
        <v>0</v>
      </c>
      <c r="O964" s="35">
        <v>0</v>
      </c>
      <c r="P964" s="36">
        <v>12</v>
      </c>
      <c r="Q964" s="37">
        <v>86</v>
      </c>
      <c r="R964" s="36">
        <v>10</v>
      </c>
      <c r="S964" s="39">
        <f t="shared" si="31"/>
        <v>86</v>
      </c>
      <c r="T964" s="34" t="s">
        <v>44</v>
      </c>
      <c r="U964" s="12">
        <f>(alpha+(beta/(1+EXP((((-1)*ceta)+(delta*LN(speed)))+(epsilon*speed)))))</f>
        <v>0.13213601209987785</v>
      </c>
      <c r="V964" s="8">
        <f t="shared" si="32"/>
        <v>86</v>
      </c>
    </row>
    <row r="965" spans="1:22">
      <c r="A965" s="34" t="s">
        <v>19</v>
      </c>
      <c r="B965" s="34" t="s">
        <v>65</v>
      </c>
      <c r="C965" s="5" t="s">
        <v>101</v>
      </c>
      <c r="D965" s="35" t="s">
        <v>84</v>
      </c>
      <c r="E965" s="36" t="s">
        <v>18</v>
      </c>
      <c r="F965" s="37">
        <v>0</v>
      </c>
      <c r="G965" s="38">
        <v>-0.06</v>
      </c>
      <c r="H965" s="34">
        <v>0.99536007167163543</v>
      </c>
      <c r="I965" s="35">
        <v>0.75423287068494027</v>
      </c>
      <c r="J965" s="35">
        <v>5.2127979751796616E-2</v>
      </c>
      <c r="K965" s="35">
        <v>0.49888125484501383</v>
      </c>
      <c r="L965" s="35">
        <v>0</v>
      </c>
      <c r="M965" s="35">
        <v>0</v>
      </c>
      <c r="N965" s="35">
        <v>0</v>
      </c>
      <c r="O965" s="35">
        <v>0</v>
      </c>
      <c r="P965" s="36">
        <v>12</v>
      </c>
      <c r="Q965" s="37">
        <v>86</v>
      </c>
      <c r="R965" s="36">
        <v>2</v>
      </c>
      <c r="S965" s="39">
        <f t="shared" si="31"/>
        <v>86</v>
      </c>
      <c r="T965" s="34" t="s">
        <v>31</v>
      </c>
      <c r="U965" s="12">
        <f>((alpha+(beta*speed))^((-1)/ceta))</f>
        <v>3.6188452023518086E-2</v>
      </c>
      <c r="V965" s="8">
        <f t="shared" si="32"/>
        <v>86</v>
      </c>
    </row>
    <row r="966" spans="1:22">
      <c r="A966" s="34" t="s">
        <v>19</v>
      </c>
      <c r="B966" s="34" t="s">
        <v>65</v>
      </c>
      <c r="C966" s="5" t="s">
        <v>101</v>
      </c>
      <c r="D966" s="35" t="s">
        <v>84</v>
      </c>
      <c r="E966" s="36" t="s">
        <v>17</v>
      </c>
      <c r="F966" s="37">
        <v>0</v>
      </c>
      <c r="G966" s="38">
        <v>-0.06</v>
      </c>
      <c r="H966" s="34">
        <v>0.98989238969672788</v>
      </c>
      <c r="I966" s="35">
        <v>1434.1890741669094</v>
      </c>
      <c r="J966" s="35">
        <v>0.97041295433525043</v>
      </c>
      <c r="K966" s="35">
        <v>-0.7062296777485878</v>
      </c>
      <c r="L966" s="35">
        <v>0</v>
      </c>
      <c r="M966" s="35">
        <v>0</v>
      </c>
      <c r="N966" s="35">
        <v>0</v>
      </c>
      <c r="O966" s="35">
        <v>0</v>
      </c>
      <c r="P966" s="36">
        <v>12</v>
      </c>
      <c r="Q966" s="37">
        <v>86</v>
      </c>
      <c r="R966" s="36">
        <v>0</v>
      </c>
      <c r="S966" s="39">
        <f t="shared" si="31"/>
        <v>86</v>
      </c>
      <c r="T966" s="34" t="s">
        <v>29</v>
      </c>
      <c r="U966" s="12">
        <f>((alpha*(beta^speed))*(speed^ceta))</f>
        <v>4.6630764795110222</v>
      </c>
      <c r="V966" s="8">
        <f t="shared" si="32"/>
        <v>86</v>
      </c>
    </row>
    <row r="967" spans="1:22">
      <c r="A967" s="34" t="s">
        <v>19</v>
      </c>
      <c r="B967" s="34" t="s">
        <v>65</v>
      </c>
      <c r="C967" s="5" t="s">
        <v>101</v>
      </c>
      <c r="D967" s="35" t="s">
        <v>84</v>
      </c>
      <c r="E967" s="36" t="s">
        <v>15</v>
      </c>
      <c r="F967" s="37">
        <v>50</v>
      </c>
      <c r="G967" s="38">
        <v>-0.06</v>
      </c>
      <c r="H967" s="34">
        <v>0.993372186977036</v>
      </c>
      <c r="I967" s="35">
        <v>7.9739315403048572</v>
      </c>
      <c r="J967" s="35">
        <v>-16.968548753587456</v>
      </c>
      <c r="K967" s="35">
        <v>-2.1596685937867393</v>
      </c>
      <c r="L967" s="35">
        <v>0</v>
      </c>
      <c r="M967" s="35">
        <v>0</v>
      </c>
      <c r="N967" s="35">
        <v>0</v>
      </c>
      <c r="O967" s="35">
        <v>0</v>
      </c>
      <c r="P967" s="36">
        <v>12</v>
      </c>
      <c r="Q967" s="37">
        <v>86</v>
      </c>
      <c r="R967" s="36">
        <v>13</v>
      </c>
      <c r="S967" s="39">
        <f t="shared" si="31"/>
        <v>86</v>
      </c>
      <c r="T967" s="34" t="s">
        <v>50</v>
      </c>
      <c r="U967" s="12">
        <f>EXP((alpha+(beta/speed))+(ceta*LN(speed)))</f>
        <v>0.15829559685577713</v>
      </c>
      <c r="V967" s="8">
        <f t="shared" si="32"/>
        <v>86</v>
      </c>
    </row>
    <row r="968" spans="1:22">
      <c r="A968" s="34" t="s">
        <v>19</v>
      </c>
      <c r="B968" s="34" t="s">
        <v>65</v>
      </c>
      <c r="C968" s="5" t="s">
        <v>101</v>
      </c>
      <c r="D968" s="35" t="s">
        <v>84</v>
      </c>
      <c r="E968" s="36" t="s">
        <v>16</v>
      </c>
      <c r="F968" s="37">
        <v>50</v>
      </c>
      <c r="G968" s="38">
        <v>-0.06</v>
      </c>
      <c r="H968" s="34">
        <v>0.98374132003740911</v>
      </c>
      <c r="I968" s="35">
        <v>-0.33722532591764742</v>
      </c>
      <c r="J968" s="35">
        <v>10.707869161733436</v>
      </c>
      <c r="K968" s="35">
        <v>4.5634326593587247</v>
      </c>
      <c r="L968" s="35">
        <v>1.8278348113838301</v>
      </c>
      <c r="M968" s="35">
        <v>-6.1496347668905478E-3</v>
      </c>
      <c r="N968" s="35">
        <v>0</v>
      </c>
      <c r="O968" s="35">
        <v>0</v>
      </c>
      <c r="P968" s="36">
        <v>12</v>
      </c>
      <c r="Q968" s="37">
        <v>86</v>
      </c>
      <c r="R968" s="36">
        <v>10</v>
      </c>
      <c r="S968" s="39">
        <f t="shared" si="31"/>
        <v>86</v>
      </c>
      <c r="T968" s="34" t="s">
        <v>44</v>
      </c>
      <c r="U968" s="12">
        <f>(alpha+(beta/(1+EXP((((-1)*ceta)+(delta*LN(speed)))+(epsilon*speed)))))</f>
        <v>0.14718412833315375</v>
      </c>
      <c r="V968" s="8">
        <f t="shared" si="32"/>
        <v>86</v>
      </c>
    </row>
    <row r="969" spans="1:22">
      <c r="A969" s="34" t="s">
        <v>19</v>
      </c>
      <c r="B969" s="34" t="s">
        <v>65</v>
      </c>
      <c r="C969" s="5" t="s">
        <v>101</v>
      </c>
      <c r="D969" s="35" t="s">
        <v>84</v>
      </c>
      <c r="E969" s="36" t="s">
        <v>14</v>
      </c>
      <c r="F969" s="37">
        <v>50</v>
      </c>
      <c r="G969" s="38">
        <v>-0.06</v>
      </c>
      <c r="H969" s="34">
        <v>0.99578670555880988</v>
      </c>
      <c r="I969" s="35">
        <v>0.16363785654194751</v>
      </c>
      <c r="J969" s="35">
        <v>2.4695004123867173E-2</v>
      </c>
      <c r="K969" s="35">
        <v>8.3617160895410473E-4</v>
      </c>
      <c r="L969" s="35">
        <v>0</v>
      </c>
      <c r="M969" s="35">
        <v>0</v>
      </c>
      <c r="N969" s="35">
        <v>0</v>
      </c>
      <c r="O969" s="35">
        <v>0</v>
      </c>
      <c r="P969" s="36">
        <v>12</v>
      </c>
      <c r="Q969" s="37">
        <v>86</v>
      </c>
      <c r="R969" s="36">
        <v>5</v>
      </c>
      <c r="S969" s="39">
        <f t="shared" si="31"/>
        <v>86</v>
      </c>
      <c r="T969" s="34" t="s">
        <v>36</v>
      </c>
      <c r="U969" s="12">
        <f>(1/(((ceta*(speed^2))+(beta*speed))+alpha))</f>
        <v>0.11803959698950392</v>
      </c>
      <c r="V969" s="8">
        <f t="shared" si="32"/>
        <v>86</v>
      </c>
    </row>
    <row r="970" spans="1:22">
      <c r="A970" s="34" t="s">
        <v>19</v>
      </c>
      <c r="B970" s="34" t="s">
        <v>65</v>
      </c>
      <c r="C970" s="5" t="s">
        <v>101</v>
      </c>
      <c r="D970" s="35" t="s">
        <v>84</v>
      </c>
      <c r="E970" s="36" t="s">
        <v>18</v>
      </c>
      <c r="F970" s="37">
        <v>50</v>
      </c>
      <c r="G970" s="38">
        <v>-0.06</v>
      </c>
      <c r="H970" s="34">
        <v>0.99460838219581382</v>
      </c>
      <c r="I970" s="35">
        <v>1.0703822489132431</v>
      </c>
      <c r="J970" s="35">
        <v>1.2119176229972243E-2</v>
      </c>
      <c r="K970" s="35">
        <v>1.7378477604909455</v>
      </c>
      <c r="L970" s="35">
        <v>0</v>
      </c>
      <c r="M970" s="35">
        <v>0</v>
      </c>
      <c r="N970" s="35">
        <v>0</v>
      </c>
      <c r="O970" s="35">
        <v>0</v>
      </c>
      <c r="P970" s="36">
        <v>12</v>
      </c>
      <c r="Q970" s="37">
        <v>86</v>
      </c>
      <c r="R970" s="36">
        <v>6</v>
      </c>
      <c r="S970" s="39">
        <f t="shared" si="31"/>
        <v>86</v>
      </c>
      <c r="T970" s="34" t="s">
        <v>37</v>
      </c>
      <c r="U970" s="12">
        <f>(1/(alpha+(beta*(speed^ceta))))</f>
        <v>3.4538478085902255E-2</v>
      </c>
      <c r="V970" s="8">
        <f t="shared" si="32"/>
        <v>86</v>
      </c>
    </row>
    <row r="971" spans="1:22">
      <c r="A971" s="34" t="s">
        <v>19</v>
      </c>
      <c r="B971" s="34" t="s">
        <v>65</v>
      </c>
      <c r="C971" s="5" t="s">
        <v>101</v>
      </c>
      <c r="D971" s="35" t="s">
        <v>84</v>
      </c>
      <c r="E971" s="36" t="s">
        <v>17</v>
      </c>
      <c r="F971" s="37">
        <v>50</v>
      </c>
      <c r="G971" s="38">
        <v>-0.06</v>
      </c>
      <c r="H971" s="34">
        <v>0.9883864917276538</v>
      </c>
      <c r="I971" s="35">
        <v>12.657352860318595</v>
      </c>
      <c r="J971" s="35">
        <v>-19.340136846809987</v>
      </c>
      <c r="K971" s="35">
        <v>-2.3984097908219075</v>
      </c>
      <c r="L971" s="35">
        <v>0</v>
      </c>
      <c r="M971" s="35">
        <v>0</v>
      </c>
      <c r="N971" s="35">
        <v>0</v>
      </c>
      <c r="O971" s="35">
        <v>0</v>
      </c>
      <c r="P971" s="36">
        <v>12</v>
      </c>
      <c r="Q971" s="37">
        <v>86</v>
      </c>
      <c r="R971" s="36">
        <v>13</v>
      </c>
      <c r="S971" s="39">
        <f t="shared" si="31"/>
        <v>86</v>
      </c>
      <c r="T971" s="34" t="s">
        <v>50</v>
      </c>
      <c r="U971" s="12">
        <f>EXP((alpha+(beta/speed))+(ceta*LN(speed)))</f>
        <v>5.7495257956742947</v>
      </c>
      <c r="V971" s="8">
        <f t="shared" si="32"/>
        <v>86</v>
      </c>
    </row>
    <row r="972" spans="1:22">
      <c r="A972" s="34" t="s">
        <v>19</v>
      </c>
      <c r="B972" s="34" t="s">
        <v>65</v>
      </c>
      <c r="C972" s="5" t="s">
        <v>101</v>
      </c>
      <c r="D972" s="35" t="s">
        <v>84</v>
      </c>
      <c r="E972" s="36" t="s">
        <v>15</v>
      </c>
      <c r="F972" s="37">
        <v>100</v>
      </c>
      <c r="G972" s="38">
        <v>-0.06</v>
      </c>
      <c r="H972" s="34">
        <v>0.99287801188417057</v>
      </c>
      <c r="I972" s="35">
        <v>8.1364247119662458</v>
      </c>
      <c r="J972" s="35">
        <v>-17.743244447726987</v>
      </c>
      <c r="K972" s="35">
        <v>-2.2064421850334548</v>
      </c>
      <c r="L972" s="35">
        <v>0</v>
      </c>
      <c r="M972" s="35">
        <v>0</v>
      </c>
      <c r="N972" s="35">
        <v>0</v>
      </c>
      <c r="O972" s="35">
        <v>0</v>
      </c>
      <c r="P972" s="36">
        <v>12</v>
      </c>
      <c r="Q972" s="37">
        <v>86</v>
      </c>
      <c r="R972" s="36">
        <v>13</v>
      </c>
      <c r="S972" s="39">
        <f t="shared" si="31"/>
        <v>86</v>
      </c>
      <c r="T972" s="34" t="s">
        <v>50</v>
      </c>
      <c r="U972" s="12">
        <f>EXP((alpha+(beta/speed))+(ceta*LN(speed)))</f>
        <v>0.14984529778654104</v>
      </c>
      <c r="V972" s="8">
        <f t="shared" si="32"/>
        <v>86</v>
      </c>
    </row>
    <row r="973" spans="1:22">
      <c r="A973" s="34" t="s">
        <v>19</v>
      </c>
      <c r="B973" s="34" t="s">
        <v>65</v>
      </c>
      <c r="C973" s="5" t="s">
        <v>101</v>
      </c>
      <c r="D973" s="35" t="s">
        <v>84</v>
      </c>
      <c r="E973" s="36" t="s">
        <v>16</v>
      </c>
      <c r="F973" s="37">
        <v>100</v>
      </c>
      <c r="G973" s="38">
        <v>-0.06</v>
      </c>
      <c r="H973" s="34">
        <v>0.98032509394880707</v>
      </c>
      <c r="I973" s="35">
        <v>-0.28304874124839419</v>
      </c>
      <c r="J973" s="35">
        <v>9.0580071436431062</v>
      </c>
      <c r="K973" s="35">
        <v>5.2331553464151668</v>
      </c>
      <c r="L973" s="35">
        <v>1.9929224275567692</v>
      </c>
      <c r="M973" s="35">
        <v>-7.5660543270179804E-3</v>
      </c>
      <c r="N973" s="35">
        <v>0</v>
      </c>
      <c r="O973" s="35">
        <v>0</v>
      </c>
      <c r="P973" s="36">
        <v>12</v>
      </c>
      <c r="Q973" s="37">
        <v>86</v>
      </c>
      <c r="R973" s="36">
        <v>10</v>
      </c>
      <c r="S973" s="39">
        <f t="shared" si="31"/>
        <v>86</v>
      </c>
      <c r="T973" s="34" t="s">
        <v>44</v>
      </c>
      <c r="U973" s="12">
        <f>(alpha+(beta/(1+EXP((((-1)*ceta)+(delta*LN(speed)))+(epsilon*speed)))))</f>
        <v>0.14927177109163914</v>
      </c>
      <c r="V973" s="8">
        <f t="shared" si="32"/>
        <v>86</v>
      </c>
    </row>
    <row r="974" spans="1:22">
      <c r="A974" s="34" t="s">
        <v>19</v>
      </c>
      <c r="B974" s="34" t="s">
        <v>65</v>
      </c>
      <c r="C974" s="5" t="s">
        <v>101</v>
      </c>
      <c r="D974" s="35" t="s">
        <v>84</v>
      </c>
      <c r="E974" s="36" t="s">
        <v>14</v>
      </c>
      <c r="F974" s="37">
        <v>100</v>
      </c>
      <c r="G974" s="38">
        <v>-0.06</v>
      </c>
      <c r="H974" s="34">
        <v>0.99599016737760582</v>
      </c>
      <c r="I974" s="35">
        <v>0.17193570676756312</v>
      </c>
      <c r="J974" s="35">
        <v>2.4984035170000737E-2</v>
      </c>
      <c r="K974" s="35">
        <v>8.7345116716889605E-4</v>
      </c>
      <c r="L974" s="35">
        <v>0</v>
      </c>
      <c r="M974" s="35">
        <v>0</v>
      </c>
      <c r="N974" s="35">
        <v>0</v>
      </c>
      <c r="O974" s="35">
        <v>0</v>
      </c>
      <c r="P974" s="36">
        <v>12</v>
      </c>
      <c r="Q974" s="37">
        <v>86</v>
      </c>
      <c r="R974" s="36">
        <v>5</v>
      </c>
      <c r="S974" s="39">
        <f t="shared" si="31"/>
        <v>86</v>
      </c>
      <c r="T974" s="34" t="s">
        <v>36</v>
      </c>
      <c r="U974" s="12">
        <f>(1/(((ceta*(speed^2))+(beta*speed))+alpha))</f>
        <v>0.11388733555594453</v>
      </c>
      <c r="V974" s="8">
        <f t="shared" si="32"/>
        <v>86</v>
      </c>
    </row>
    <row r="975" spans="1:22">
      <c r="A975" s="34" t="s">
        <v>19</v>
      </c>
      <c r="B975" s="34" t="s">
        <v>65</v>
      </c>
      <c r="C975" s="5" t="s">
        <v>101</v>
      </c>
      <c r="D975" s="35" t="s">
        <v>84</v>
      </c>
      <c r="E975" s="36" t="s">
        <v>18</v>
      </c>
      <c r="F975" s="37">
        <v>100</v>
      </c>
      <c r="G975" s="38">
        <v>-0.06</v>
      </c>
      <c r="H975" s="34">
        <v>0.99440931496453311</v>
      </c>
      <c r="I975" s="35">
        <v>1.08977559465205</v>
      </c>
      <c r="J975" s="35">
        <v>1.1828486704900228E-2</v>
      </c>
      <c r="K975" s="35">
        <v>1.7478353759104528</v>
      </c>
      <c r="L975" s="35">
        <v>0</v>
      </c>
      <c r="M975" s="35">
        <v>0</v>
      </c>
      <c r="N975" s="35">
        <v>0</v>
      </c>
      <c r="O975" s="35">
        <v>0</v>
      </c>
      <c r="P975" s="36">
        <v>12</v>
      </c>
      <c r="Q975" s="37">
        <v>86</v>
      </c>
      <c r="R975" s="36">
        <v>6</v>
      </c>
      <c r="S975" s="39">
        <f t="shared" si="31"/>
        <v>86</v>
      </c>
      <c r="T975" s="34" t="s">
        <v>37</v>
      </c>
      <c r="U975" s="12">
        <f>(1/(alpha+(beta*(speed^ceta))))</f>
        <v>3.3850277722390631E-2</v>
      </c>
      <c r="V975" s="8">
        <f t="shared" si="32"/>
        <v>86</v>
      </c>
    </row>
    <row r="976" spans="1:22">
      <c r="A976" s="34" t="s">
        <v>19</v>
      </c>
      <c r="B976" s="34" t="s">
        <v>65</v>
      </c>
      <c r="C976" s="5" t="s">
        <v>101</v>
      </c>
      <c r="D976" s="35" t="s">
        <v>84</v>
      </c>
      <c r="E976" s="36" t="s">
        <v>17</v>
      </c>
      <c r="F976" s="37">
        <v>100</v>
      </c>
      <c r="G976" s="38">
        <v>-0.06</v>
      </c>
      <c r="H976" s="34">
        <v>0.98702849232144918</v>
      </c>
      <c r="I976" s="35">
        <v>12.869856265691151</v>
      </c>
      <c r="J976" s="35">
        <v>-20.522392597565258</v>
      </c>
      <c r="K976" s="35">
        <v>-2.4587795287586349</v>
      </c>
      <c r="L976" s="35">
        <v>0</v>
      </c>
      <c r="M976" s="35">
        <v>0</v>
      </c>
      <c r="N976" s="35">
        <v>0</v>
      </c>
      <c r="O976" s="35">
        <v>0</v>
      </c>
      <c r="P976" s="36">
        <v>12</v>
      </c>
      <c r="Q976" s="37">
        <v>86</v>
      </c>
      <c r="R976" s="36">
        <v>13</v>
      </c>
      <c r="S976" s="39">
        <f t="shared" si="31"/>
        <v>86</v>
      </c>
      <c r="T976" s="34" t="s">
        <v>50</v>
      </c>
      <c r="U976" s="12">
        <f>EXP((alpha+(beta/speed))+(ceta*LN(speed)))</f>
        <v>5.3600100367928762</v>
      </c>
      <c r="V976" s="8">
        <f t="shared" si="32"/>
        <v>86</v>
      </c>
    </row>
    <row r="977" spans="1:22">
      <c r="A977" s="34" t="s">
        <v>19</v>
      </c>
      <c r="B977" s="34" t="s">
        <v>65</v>
      </c>
      <c r="C977" s="5" t="s">
        <v>101</v>
      </c>
      <c r="D977" s="35" t="s">
        <v>84</v>
      </c>
      <c r="E977" s="36" t="s">
        <v>15</v>
      </c>
      <c r="F977" s="37">
        <v>0</v>
      </c>
      <c r="G977" s="38">
        <v>-0.04</v>
      </c>
      <c r="H977" s="34">
        <v>0.99274460859395275</v>
      </c>
      <c r="I977" s="35">
        <v>0.50334047845119567</v>
      </c>
      <c r="J977" s="35">
        <v>43.410380456512598</v>
      </c>
      <c r="K977" s="35">
        <v>-0.78745961241296036</v>
      </c>
      <c r="L977" s="35">
        <v>0.38268609785089902</v>
      </c>
      <c r="M977" s="35">
        <v>5.7019003887850153E-2</v>
      </c>
      <c r="N977" s="35">
        <v>0</v>
      </c>
      <c r="O977" s="35">
        <v>0</v>
      </c>
      <c r="P977" s="36">
        <v>12</v>
      </c>
      <c r="Q977" s="37">
        <v>86</v>
      </c>
      <c r="R977" s="36">
        <v>10</v>
      </c>
      <c r="S977" s="39">
        <f t="shared" si="31"/>
        <v>86</v>
      </c>
      <c r="T977" s="34" t="s">
        <v>44</v>
      </c>
      <c r="U977" s="12">
        <f>(alpha+(beta/(1+EXP((((-1)*ceta)+(delta*LN(speed)))+(epsilon*speed)))))</f>
        <v>0.52997290319041723</v>
      </c>
      <c r="V977" s="8">
        <f t="shared" si="32"/>
        <v>86</v>
      </c>
    </row>
    <row r="978" spans="1:22">
      <c r="A978" s="34" t="s">
        <v>19</v>
      </c>
      <c r="B978" s="34" t="s">
        <v>65</v>
      </c>
      <c r="C978" s="5" t="s">
        <v>101</v>
      </c>
      <c r="D978" s="35" t="s">
        <v>84</v>
      </c>
      <c r="E978" s="36" t="s">
        <v>16</v>
      </c>
      <c r="F978" s="37">
        <v>0</v>
      </c>
      <c r="G978" s="38">
        <v>-0.04</v>
      </c>
      <c r="H978" s="34">
        <v>0.98022023865004682</v>
      </c>
      <c r="I978" s="35">
        <v>0.58717814993790107</v>
      </c>
      <c r="J978" s="35">
        <v>45.28298178906185</v>
      </c>
      <c r="K978" s="35">
        <v>0.42564714949881799</v>
      </c>
      <c r="L978" s="35">
        <v>0.73296539179496611</v>
      </c>
      <c r="M978" s="35">
        <v>3.1675494891509413E-2</v>
      </c>
      <c r="N978" s="35">
        <v>0</v>
      </c>
      <c r="O978" s="35">
        <v>0</v>
      </c>
      <c r="P978" s="36">
        <v>12</v>
      </c>
      <c r="Q978" s="37">
        <v>86</v>
      </c>
      <c r="R978" s="36">
        <v>10</v>
      </c>
      <c r="S978" s="39">
        <f t="shared" si="31"/>
        <v>86</v>
      </c>
      <c r="T978" s="34" t="s">
        <v>44</v>
      </c>
      <c r="U978" s="12">
        <f>(alpha+(beta/(1+EXP((((-1)*ceta)+(delta*LN(speed)))+(epsilon*speed)))))</f>
        <v>0.76021941450870023</v>
      </c>
      <c r="V978" s="8">
        <f t="shared" si="32"/>
        <v>86</v>
      </c>
    </row>
    <row r="979" spans="1:22">
      <c r="A979" s="34" t="s">
        <v>19</v>
      </c>
      <c r="B979" s="34" t="s">
        <v>65</v>
      </c>
      <c r="C979" s="5" t="s">
        <v>101</v>
      </c>
      <c r="D979" s="35" t="s">
        <v>84</v>
      </c>
      <c r="E979" s="36" t="s">
        <v>14</v>
      </c>
      <c r="F979" s="37">
        <v>0</v>
      </c>
      <c r="G979" s="38">
        <v>-0.04</v>
      </c>
      <c r="H979" s="34">
        <v>0.99323729037649178</v>
      </c>
      <c r="I979" s="35">
        <v>0.22656362205609601</v>
      </c>
      <c r="J979" s="35">
        <v>17.491347168771828</v>
      </c>
      <c r="K979" s="35">
        <v>-2.7208070350096362E-2</v>
      </c>
      <c r="L979" s="35">
        <v>0.6828896620932452</v>
      </c>
      <c r="M979" s="35">
        <v>3.7290214643184147E-2</v>
      </c>
      <c r="N979" s="35">
        <v>0</v>
      </c>
      <c r="O979" s="35">
        <v>0</v>
      </c>
      <c r="P979" s="36">
        <v>12</v>
      </c>
      <c r="Q979" s="37">
        <v>86</v>
      </c>
      <c r="R979" s="36">
        <v>10</v>
      </c>
      <c r="S979" s="39">
        <f t="shared" si="31"/>
        <v>86</v>
      </c>
      <c r="T979" s="34" t="s">
        <v>44</v>
      </c>
      <c r="U979" s="12">
        <f>(alpha+(beta/(1+EXP((((-1)*ceta)+(delta*LN(speed)))+(epsilon*speed)))))</f>
        <v>0.25940168135469494</v>
      </c>
      <c r="V979" s="8">
        <f t="shared" si="32"/>
        <v>86</v>
      </c>
    </row>
    <row r="980" spans="1:22">
      <c r="A980" s="34" t="s">
        <v>19</v>
      </c>
      <c r="B980" s="34" t="s">
        <v>65</v>
      </c>
      <c r="C980" s="5" t="s">
        <v>101</v>
      </c>
      <c r="D980" s="35" t="s">
        <v>84</v>
      </c>
      <c r="E980" s="36" t="s">
        <v>18</v>
      </c>
      <c r="F980" s="37">
        <v>0</v>
      </c>
      <c r="G980" s="38">
        <v>-0.04</v>
      </c>
      <c r="H980" s="34">
        <v>0.9934046827306422</v>
      </c>
      <c r="I980" s="35">
        <v>0.44389080072326659</v>
      </c>
      <c r="J980" s="35">
        <v>5.0340070245407771E-2</v>
      </c>
      <c r="K980" s="35">
        <v>1.2890775869524405</v>
      </c>
      <c r="L980" s="35">
        <v>0</v>
      </c>
      <c r="M980" s="35">
        <v>0</v>
      </c>
      <c r="N980" s="35">
        <v>0</v>
      </c>
      <c r="O980" s="35">
        <v>0</v>
      </c>
      <c r="P980" s="36">
        <v>12</v>
      </c>
      <c r="Q980" s="37">
        <v>86</v>
      </c>
      <c r="R980" s="36">
        <v>6</v>
      </c>
      <c r="S980" s="39">
        <f t="shared" si="31"/>
        <v>86</v>
      </c>
      <c r="T980" s="34" t="s">
        <v>37</v>
      </c>
      <c r="U980" s="12">
        <f>(1/(alpha+(beta*(speed^ceta))))</f>
        <v>6.1980015170986807E-2</v>
      </c>
      <c r="V980" s="8">
        <f t="shared" si="32"/>
        <v>86</v>
      </c>
    </row>
    <row r="981" spans="1:22">
      <c r="A981" s="34" t="s">
        <v>19</v>
      </c>
      <c r="B981" s="34" t="s">
        <v>65</v>
      </c>
      <c r="C981" s="5" t="s">
        <v>101</v>
      </c>
      <c r="D981" s="35" t="s">
        <v>84</v>
      </c>
      <c r="E981" s="36" t="s">
        <v>17</v>
      </c>
      <c r="F981" s="37">
        <v>0</v>
      </c>
      <c r="G981" s="38">
        <v>-0.04</v>
      </c>
      <c r="H981" s="34">
        <v>0.98687564354180191</v>
      </c>
      <c r="I981" s="35">
        <v>9.7734844867848487</v>
      </c>
      <c r="J981" s="35">
        <v>-7.4290254708803038</v>
      </c>
      <c r="K981" s="35">
        <v>-1.525571168959365</v>
      </c>
      <c r="L981" s="35">
        <v>0</v>
      </c>
      <c r="M981" s="35">
        <v>0</v>
      </c>
      <c r="N981" s="35">
        <v>0</v>
      </c>
      <c r="O981" s="35">
        <v>0</v>
      </c>
      <c r="P981" s="36">
        <v>12</v>
      </c>
      <c r="Q981" s="37">
        <v>86</v>
      </c>
      <c r="R981" s="36">
        <v>13</v>
      </c>
      <c r="S981" s="39">
        <f t="shared" si="31"/>
        <v>86</v>
      </c>
      <c r="T981" s="34" t="s">
        <v>50</v>
      </c>
      <c r="U981" s="12">
        <f>EXP((alpha+(beta/speed))+(ceta*LN(speed)))</f>
        <v>18.0235035331477</v>
      </c>
      <c r="V981" s="8">
        <f t="shared" si="32"/>
        <v>86</v>
      </c>
    </row>
    <row r="982" spans="1:22">
      <c r="A982" s="34" t="s">
        <v>19</v>
      </c>
      <c r="B982" s="34" t="s">
        <v>65</v>
      </c>
      <c r="C982" s="5" t="s">
        <v>101</v>
      </c>
      <c r="D982" s="35" t="s">
        <v>84</v>
      </c>
      <c r="E982" s="36" t="s">
        <v>15</v>
      </c>
      <c r="F982" s="37">
        <v>50</v>
      </c>
      <c r="G982" s="38">
        <v>-0.04</v>
      </c>
      <c r="H982" s="34">
        <v>0.99334132887077442</v>
      </c>
      <c r="I982" s="35">
        <v>0.23392769361206986</v>
      </c>
      <c r="J982" s="35">
        <v>26.027325635263697</v>
      </c>
      <c r="K982" s="35">
        <v>3.6221845823125792E-2</v>
      </c>
      <c r="L982" s="35">
        <v>0.54986010825863452</v>
      </c>
      <c r="M982" s="35">
        <v>4.0420212390256977E-2</v>
      </c>
      <c r="N982" s="35">
        <v>0</v>
      </c>
      <c r="O982" s="35">
        <v>0</v>
      </c>
      <c r="P982" s="36">
        <v>12</v>
      </c>
      <c r="Q982" s="37">
        <v>86</v>
      </c>
      <c r="R982" s="36">
        <v>10</v>
      </c>
      <c r="S982" s="39">
        <f t="shared" si="31"/>
        <v>86</v>
      </c>
      <c r="T982" s="34" t="s">
        <v>44</v>
      </c>
      <c r="U982" s="12">
        <f>(alpha+(beta/(1+EXP((((-1)*ceta)+(delta*LN(speed)))+(epsilon*speed)))))</f>
        <v>0.30580442138730912</v>
      </c>
      <c r="V982" s="8">
        <f t="shared" si="32"/>
        <v>86</v>
      </c>
    </row>
    <row r="983" spans="1:22">
      <c r="A983" s="34" t="s">
        <v>19</v>
      </c>
      <c r="B983" s="34" t="s">
        <v>65</v>
      </c>
      <c r="C983" s="5" t="s">
        <v>101</v>
      </c>
      <c r="D983" s="35" t="s">
        <v>84</v>
      </c>
      <c r="E983" s="36" t="s">
        <v>16</v>
      </c>
      <c r="F983" s="37">
        <v>50</v>
      </c>
      <c r="G983" s="38">
        <v>-0.04</v>
      </c>
      <c r="H983" s="34">
        <v>0.97552772890030037</v>
      </c>
      <c r="I983" s="35">
        <v>-0.76983540732332467</v>
      </c>
      <c r="J983" s="35">
        <v>18.542962566089802</v>
      </c>
      <c r="K983" s="35">
        <v>2.8009818260252524</v>
      </c>
      <c r="L983" s="35">
        <v>1.2669403461216178</v>
      </c>
      <c r="M983" s="35">
        <v>-1.4148971184590972E-3</v>
      </c>
      <c r="N983" s="35">
        <v>0</v>
      </c>
      <c r="O983" s="35">
        <v>0</v>
      </c>
      <c r="P983" s="36">
        <v>12</v>
      </c>
      <c r="Q983" s="37">
        <v>86</v>
      </c>
      <c r="R983" s="36">
        <v>10</v>
      </c>
      <c r="S983" s="39">
        <f t="shared" si="31"/>
        <v>86</v>
      </c>
      <c r="T983" s="34" t="s">
        <v>44</v>
      </c>
      <c r="U983" s="12">
        <f>(alpha+(beta/(1+EXP((((-1)*ceta)+(delta*LN(speed)))+(epsilon*speed)))))</f>
        <v>0.37540003845731351</v>
      </c>
      <c r="V983" s="8">
        <f t="shared" si="32"/>
        <v>86</v>
      </c>
    </row>
    <row r="984" spans="1:22">
      <c r="A984" s="34" t="s">
        <v>19</v>
      </c>
      <c r="B984" s="34" t="s">
        <v>65</v>
      </c>
      <c r="C984" s="5" t="s">
        <v>101</v>
      </c>
      <c r="D984" s="35" t="s">
        <v>84</v>
      </c>
      <c r="E984" s="36" t="s">
        <v>14</v>
      </c>
      <c r="F984" s="37">
        <v>50</v>
      </c>
      <c r="G984" s="38">
        <v>-0.04</v>
      </c>
      <c r="H984" s="34">
        <v>0.99518300158556561</v>
      </c>
      <c r="I984" s="35">
        <v>9.9936262915022001E-2</v>
      </c>
      <c r="J984" s="35">
        <v>16.71475038234556</v>
      </c>
      <c r="K984" s="35">
        <v>0.11698103307979452</v>
      </c>
      <c r="L984" s="35">
        <v>0.76490675737645863</v>
      </c>
      <c r="M984" s="35">
        <v>2.6043696609859713E-2</v>
      </c>
      <c r="N984" s="35">
        <v>0</v>
      </c>
      <c r="O984" s="35">
        <v>0</v>
      </c>
      <c r="P984" s="36">
        <v>12</v>
      </c>
      <c r="Q984" s="37">
        <v>86</v>
      </c>
      <c r="R984" s="36">
        <v>10</v>
      </c>
      <c r="S984" s="39">
        <f t="shared" si="31"/>
        <v>86</v>
      </c>
      <c r="T984" s="34" t="s">
        <v>44</v>
      </c>
      <c r="U984" s="12">
        <f>(alpha+(beta/(1+EXP((((-1)*ceta)+(delta*LN(speed)))+(epsilon*speed)))))</f>
        <v>0.165969040559937</v>
      </c>
      <c r="V984" s="8">
        <f t="shared" si="32"/>
        <v>86</v>
      </c>
    </row>
    <row r="985" spans="1:22">
      <c r="A985" s="34" t="s">
        <v>19</v>
      </c>
      <c r="B985" s="34" t="s">
        <v>65</v>
      </c>
      <c r="C985" s="5" t="s">
        <v>101</v>
      </c>
      <c r="D985" s="35" t="s">
        <v>84</v>
      </c>
      <c r="E985" s="36" t="s">
        <v>18</v>
      </c>
      <c r="F985" s="37">
        <v>50</v>
      </c>
      <c r="G985" s="38">
        <v>-0.04</v>
      </c>
      <c r="H985" s="34">
        <v>0.99439968717892346</v>
      </c>
      <c r="I985" s="35">
        <v>0.90783708102502414</v>
      </c>
      <c r="J985" s="35">
        <v>1.5313210665771149E-2</v>
      </c>
      <c r="K985" s="35">
        <v>1.6129702133481376</v>
      </c>
      <c r="L985" s="35">
        <v>0</v>
      </c>
      <c r="M985" s="35">
        <v>0</v>
      </c>
      <c r="N985" s="35">
        <v>0</v>
      </c>
      <c r="O985" s="35">
        <v>0</v>
      </c>
      <c r="P985" s="36">
        <v>12</v>
      </c>
      <c r="Q985" s="37">
        <v>86</v>
      </c>
      <c r="R985" s="36">
        <v>6</v>
      </c>
      <c r="S985" s="39">
        <f t="shared" si="31"/>
        <v>86</v>
      </c>
      <c r="T985" s="34" t="s">
        <v>37</v>
      </c>
      <c r="U985" s="12">
        <f>(1/(alpha+(beta*(speed^ceta))))</f>
        <v>4.7375427256503989E-2</v>
      </c>
      <c r="V985" s="8">
        <f t="shared" si="32"/>
        <v>86</v>
      </c>
    </row>
    <row r="986" spans="1:22">
      <c r="A986" s="34" t="s">
        <v>19</v>
      </c>
      <c r="B986" s="34" t="s">
        <v>65</v>
      </c>
      <c r="C986" s="5" t="s">
        <v>101</v>
      </c>
      <c r="D986" s="35" t="s">
        <v>84</v>
      </c>
      <c r="E986" s="36" t="s">
        <v>17</v>
      </c>
      <c r="F986" s="37">
        <v>50</v>
      </c>
      <c r="G986" s="38">
        <v>-0.04</v>
      </c>
      <c r="H986" s="34">
        <v>0.98544066783333439</v>
      </c>
      <c r="I986" s="35">
        <v>1361.8038428032983</v>
      </c>
      <c r="J986" s="35">
        <v>0.9765027039440991</v>
      </c>
      <c r="K986" s="35">
        <v>-0.64183470954025146</v>
      </c>
      <c r="L986" s="35">
        <v>0</v>
      </c>
      <c r="M986" s="35">
        <v>0</v>
      </c>
      <c r="N986" s="35">
        <v>0</v>
      </c>
      <c r="O986" s="35">
        <v>0</v>
      </c>
      <c r="P986" s="36">
        <v>12</v>
      </c>
      <c r="Q986" s="37">
        <v>86</v>
      </c>
      <c r="R986" s="36">
        <v>0</v>
      </c>
      <c r="S986" s="39">
        <f t="shared" si="31"/>
        <v>86</v>
      </c>
      <c r="T986" s="34" t="s">
        <v>29</v>
      </c>
      <c r="U986" s="12">
        <f>((alpha*(beta^speed))*(speed^ceta))</f>
        <v>10.10189895617985</v>
      </c>
      <c r="V986" s="8">
        <f t="shared" si="32"/>
        <v>86</v>
      </c>
    </row>
    <row r="987" spans="1:22">
      <c r="A987" s="34" t="s">
        <v>19</v>
      </c>
      <c r="B987" s="34" t="s">
        <v>65</v>
      </c>
      <c r="C987" s="5" t="s">
        <v>101</v>
      </c>
      <c r="D987" s="35" t="s">
        <v>84</v>
      </c>
      <c r="E987" s="36" t="s">
        <v>15</v>
      </c>
      <c r="F987" s="37">
        <v>100</v>
      </c>
      <c r="G987" s="38">
        <v>-0.04</v>
      </c>
      <c r="H987" s="34">
        <v>0.99219976773304697</v>
      </c>
      <c r="I987" s="35">
        <v>0.15928543314887966</v>
      </c>
      <c r="J987" s="35">
        <v>15.373121194636857</v>
      </c>
      <c r="K987" s="35">
        <v>0.99968944360724066</v>
      </c>
      <c r="L987" s="35">
        <v>0.69637302350059338</v>
      </c>
      <c r="M987" s="35">
        <v>3.5257982254657899E-2</v>
      </c>
      <c r="N987" s="35">
        <v>0</v>
      </c>
      <c r="O987" s="35">
        <v>0</v>
      </c>
      <c r="P987" s="36">
        <v>12</v>
      </c>
      <c r="Q987" s="37">
        <v>86</v>
      </c>
      <c r="R987" s="36">
        <v>10</v>
      </c>
      <c r="S987" s="39">
        <f t="shared" si="31"/>
        <v>86</v>
      </c>
      <c r="T987" s="34" t="s">
        <v>44</v>
      </c>
      <c r="U987" s="12">
        <f>(alpha+(beta/(1+EXP((((-1)*ceta)+(delta*LN(speed)))+(epsilon*speed)))))</f>
        <v>0.24931320211848965</v>
      </c>
      <c r="V987" s="8">
        <f t="shared" si="32"/>
        <v>86</v>
      </c>
    </row>
    <row r="988" spans="1:22">
      <c r="A988" s="34" t="s">
        <v>19</v>
      </c>
      <c r="B988" s="34" t="s">
        <v>65</v>
      </c>
      <c r="C988" s="5" t="s">
        <v>101</v>
      </c>
      <c r="D988" s="35" t="s">
        <v>84</v>
      </c>
      <c r="E988" s="36" t="s">
        <v>16</v>
      </c>
      <c r="F988" s="37">
        <v>100</v>
      </c>
      <c r="G988" s="38">
        <v>-0.04</v>
      </c>
      <c r="H988" s="34">
        <v>0.97000123297977636</v>
      </c>
      <c r="I988" s="35">
        <v>-0.99280615401078043</v>
      </c>
      <c r="J988" s="35">
        <v>16.56771309049644</v>
      </c>
      <c r="K988" s="35">
        <v>3.0800407167572188</v>
      </c>
      <c r="L988" s="35">
        <v>1.2790421294428338</v>
      </c>
      <c r="M988" s="35">
        <v>-1.6259842294012849E-3</v>
      </c>
      <c r="N988" s="35">
        <v>0</v>
      </c>
      <c r="O988" s="35">
        <v>0</v>
      </c>
      <c r="P988" s="36">
        <v>12</v>
      </c>
      <c r="Q988" s="37">
        <v>86</v>
      </c>
      <c r="R988" s="36">
        <v>10</v>
      </c>
      <c r="S988" s="39">
        <f t="shared" si="31"/>
        <v>86</v>
      </c>
      <c r="T988" s="34" t="s">
        <v>44</v>
      </c>
      <c r="U988" s="12">
        <f>(alpha+(beta/(1+EXP((((-1)*ceta)+(delta*LN(speed)))+(epsilon*speed)))))</f>
        <v>0.29046564700173927</v>
      </c>
      <c r="V988" s="8">
        <f t="shared" si="32"/>
        <v>86</v>
      </c>
    </row>
    <row r="989" spans="1:22">
      <c r="A989" s="34" t="s">
        <v>19</v>
      </c>
      <c r="B989" s="34" t="s">
        <v>65</v>
      </c>
      <c r="C989" s="5" t="s">
        <v>101</v>
      </c>
      <c r="D989" s="35" t="s">
        <v>84</v>
      </c>
      <c r="E989" s="36" t="s">
        <v>14</v>
      </c>
      <c r="F989" s="37">
        <v>100</v>
      </c>
      <c r="G989" s="38">
        <v>-0.04</v>
      </c>
      <c r="H989" s="34">
        <v>0.99541797448948266</v>
      </c>
      <c r="I989" s="35">
        <v>16.204879000166535</v>
      </c>
      <c r="J989" s="35">
        <v>0.98476048498346458</v>
      </c>
      <c r="K989" s="35">
        <v>-0.79249029528582438</v>
      </c>
      <c r="L989" s="35">
        <v>0</v>
      </c>
      <c r="M989" s="35">
        <v>0</v>
      </c>
      <c r="N989" s="35">
        <v>0</v>
      </c>
      <c r="O989" s="35">
        <v>0</v>
      </c>
      <c r="P989" s="36">
        <v>12</v>
      </c>
      <c r="Q989" s="37">
        <v>86</v>
      </c>
      <c r="R989" s="36">
        <v>0</v>
      </c>
      <c r="S989" s="39">
        <f t="shared" si="31"/>
        <v>86</v>
      </c>
      <c r="T989" s="34" t="s">
        <v>29</v>
      </c>
      <c r="U989" s="12">
        <f>((alpha*(beta^speed))*(speed^ceta))</f>
        <v>0.12676731986920228</v>
      </c>
      <c r="V989" s="8">
        <f t="shared" si="32"/>
        <v>86</v>
      </c>
    </row>
    <row r="990" spans="1:22">
      <c r="A990" s="34" t="s">
        <v>19</v>
      </c>
      <c r="B990" s="34" t="s">
        <v>65</v>
      </c>
      <c r="C990" s="5" t="s">
        <v>101</v>
      </c>
      <c r="D990" s="35" t="s">
        <v>84</v>
      </c>
      <c r="E990" s="36" t="s">
        <v>18</v>
      </c>
      <c r="F990" s="37">
        <v>100</v>
      </c>
      <c r="G990" s="38">
        <v>-0.04</v>
      </c>
      <c r="H990" s="34">
        <v>0.99364142247476406</v>
      </c>
      <c r="I990" s="35">
        <v>0.8328696314658699</v>
      </c>
      <c r="J990" s="35">
        <v>3.7304543507455858E-2</v>
      </c>
      <c r="K990" s="35">
        <v>0.44006991357204706</v>
      </c>
      <c r="L990" s="35">
        <v>0</v>
      </c>
      <c r="M990" s="35">
        <v>0</v>
      </c>
      <c r="N990" s="35">
        <v>0</v>
      </c>
      <c r="O990" s="35">
        <v>0</v>
      </c>
      <c r="P990" s="36">
        <v>12</v>
      </c>
      <c r="Q990" s="37">
        <v>86</v>
      </c>
      <c r="R990" s="36">
        <v>2</v>
      </c>
      <c r="S990" s="39">
        <f t="shared" si="31"/>
        <v>86</v>
      </c>
      <c r="T990" s="34" t="s">
        <v>31</v>
      </c>
      <c r="U990" s="12">
        <f>((alpha+(beta*speed))^((-1)/ceta))</f>
        <v>4.1862049588352913E-2</v>
      </c>
      <c r="V990" s="8">
        <f t="shared" si="32"/>
        <v>86</v>
      </c>
    </row>
    <row r="991" spans="1:22">
      <c r="A991" s="34" t="s">
        <v>19</v>
      </c>
      <c r="B991" s="34" t="s">
        <v>65</v>
      </c>
      <c r="C991" s="5" t="s">
        <v>101</v>
      </c>
      <c r="D991" s="35" t="s">
        <v>84</v>
      </c>
      <c r="E991" s="36" t="s">
        <v>17</v>
      </c>
      <c r="F991" s="37">
        <v>100</v>
      </c>
      <c r="G991" s="38">
        <v>-0.04</v>
      </c>
      <c r="H991" s="34">
        <v>0.98297647298303048</v>
      </c>
      <c r="I991" s="35">
        <v>1041.5053498241482</v>
      </c>
      <c r="J991" s="35">
        <v>0.97090604044759032</v>
      </c>
      <c r="K991" s="35">
        <v>-0.51160111915734408</v>
      </c>
      <c r="L991" s="35">
        <v>0</v>
      </c>
      <c r="M991" s="35">
        <v>0</v>
      </c>
      <c r="N991" s="35">
        <v>0</v>
      </c>
      <c r="O991" s="35">
        <v>0</v>
      </c>
      <c r="P991" s="36">
        <v>12</v>
      </c>
      <c r="Q991" s="37">
        <v>86</v>
      </c>
      <c r="R991" s="36">
        <v>0</v>
      </c>
      <c r="S991" s="39">
        <f t="shared" si="31"/>
        <v>86</v>
      </c>
      <c r="T991" s="34" t="s">
        <v>29</v>
      </c>
      <c r="U991" s="12">
        <f>((alpha*(beta^speed))*(speed^ceta))</f>
        <v>8.4180091565271837</v>
      </c>
      <c r="V991" s="8">
        <f t="shared" si="32"/>
        <v>86</v>
      </c>
    </row>
    <row r="992" spans="1:22">
      <c r="A992" s="34" t="s">
        <v>19</v>
      </c>
      <c r="B992" s="34" t="s">
        <v>65</v>
      </c>
      <c r="C992" s="5" t="s">
        <v>101</v>
      </c>
      <c r="D992" s="35" t="s">
        <v>84</v>
      </c>
      <c r="E992" s="36" t="s">
        <v>15</v>
      </c>
      <c r="F992" s="37">
        <v>0</v>
      </c>
      <c r="G992" s="38">
        <v>-0.02</v>
      </c>
      <c r="H992" s="34">
        <v>0.99515616321460387</v>
      </c>
      <c r="I992" s="35">
        <v>1.1256016169592451</v>
      </c>
      <c r="J992" s="35">
        <v>44.817133267502605</v>
      </c>
      <c r="K992" s="35">
        <v>3.3596545398858653E-3</v>
      </c>
      <c r="L992" s="35">
        <v>0.80969406110065134</v>
      </c>
      <c r="M992" s="35">
        <v>3.6426212454327526E-2</v>
      </c>
      <c r="N992" s="35">
        <v>0</v>
      </c>
      <c r="O992" s="35">
        <v>0</v>
      </c>
      <c r="P992" s="36">
        <v>12</v>
      </c>
      <c r="Q992" s="37">
        <v>86</v>
      </c>
      <c r="R992" s="36">
        <v>10</v>
      </c>
      <c r="S992" s="39">
        <f t="shared" si="31"/>
        <v>86</v>
      </c>
      <c r="T992" s="34" t="s">
        <v>44</v>
      </c>
      <c r="U992" s="12">
        <f>(alpha+(beta/(1+EXP((((-1)*ceta)+(delta*LN(speed)))+(epsilon*speed)))))</f>
        <v>1.1787562822855024</v>
      </c>
      <c r="V992" s="8">
        <f t="shared" si="32"/>
        <v>86</v>
      </c>
    </row>
    <row r="993" spans="1:22">
      <c r="A993" s="34" t="s">
        <v>19</v>
      </c>
      <c r="B993" s="34" t="s">
        <v>65</v>
      </c>
      <c r="C993" s="5" t="s">
        <v>101</v>
      </c>
      <c r="D993" s="35" t="s">
        <v>84</v>
      </c>
      <c r="E993" s="36" t="s">
        <v>16</v>
      </c>
      <c r="F993" s="37">
        <v>0</v>
      </c>
      <c r="G993" s="38">
        <v>-0.02</v>
      </c>
      <c r="H993" s="34">
        <v>0.97208694959635789</v>
      </c>
      <c r="I993" s="35">
        <v>134.59684875735107</v>
      </c>
      <c r="J993" s="35">
        <v>1.0178632914490249</v>
      </c>
      <c r="K993" s="35">
        <v>-1.1543282157983052</v>
      </c>
      <c r="L993" s="35">
        <v>0</v>
      </c>
      <c r="M993" s="35">
        <v>0</v>
      </c>
      <c r="N993" s="35">
        <v>0</v>
      </c>
      <c r="O993" s="35">
        <v>0</v>
      </c>
      <c r="P993" s="36">
        <v>12</v>
      </c>
      <c r="Q993" s="37">
        <v>86</v>
      </c>
      <c r="R993" s="36">
        <v>0</v>
      </c>
      <c r="S993" s="39">
        <f t="shared" si="31"/>
        <v>86</v>
      </c>
      <c r="T993" s="34" t="s">
        <v>29</v>
      </c>
      <c r="U993" s="12">
        <f>((alpha*(beta^speed))*(speed^ceta))</f>
        <v>3.608125441002576</v>
      </c>
      <c r="V993" s="8">
        <f t="shared" si="32"/>
        <v>86</v>
      </c>
    </row>
    <row r="994" spans="1:22">
      <c r="A994" s="34" t="s">
        <v>19</v>
      </c>
      <c r="B994" s="34" t="s">
        <v>65</v>
      </c>
      <c r="C994" s="5" t="s">
        <v>101</v>
      </c>
      <c r="D994" s="35" t="s">
        <v>84</v>
      </c>
      <c r="E994" s="36" t="s">
        <v>14</v>
      </c>
      <c r="F994" s="37">
        <v>0</v>
      </c>
      <c r="G994" s="38">
        <v>-0.02</v>
      </c>
      <c r="H994" s="34">
        <v>0.99543344287015012</v>
      </c>
      <c r="I994" s="35">
        <v>-0.19606139004959189</v>
      </c>
      <c r="J994" s="35">
        <v>3.998797237428154E-2</v>
      </c>
      <c r="K994" s="35">
        <v>1.5224130861733258</v>
      </c>
      <c r="L994" s="35">
        <v>0</v>
      </c>
      <c r="M994" s="35">
        <v>0</v>
      </c>
      <c r="N994" s="35">
        <v>0</v>
      </c>
      <c r="O994" s="35">
        <v>0</v>
      </c>
      <c r="P994" s="36">
        <v>12</v>
      </c>
      <c r="Q994" s="37">
        <v>86</v>
      </c>
      <c r="R994" s="36">
        <v>2</v>
      </c>
      <c r="S994" s="39">
        <f t="shared" si="31"/>
        <v>86</v>
      </c>
      <c r="T994" s="34" t="s">
        <v>31</v>
      </c>
      <c r="U994" s="12">
        <f>((alpha+(beta*speed))^((-1)/ceta))</f>
        <v>0.46173407521368393</v>
      </c>
      <c r="V994" s="8">
        <f t="shared" si="32"/>
        <v>86</v>
      </c>
    </row>
    <row r="995" spans="1:22">
      <c r="A995" s="34" t="s">
        <v>19</v>
      </c>
      <c r="B995" s="34" t="s">
        <v>65</v>
      </c>
      <c r="C995" s="5" t="s">
        <v>101</v>
      </c>
      <c r="D995" s="35" t="s">
        <v>84</v>
      </c>
      <c r="E995" s="36" t="s">
        <v>18</v>
      </c>
      <c r="F995" s="37">
        <v>0</v>
      </c>
      <c r="G995" s="38">
        <v>-0.02</v>
      </c>
      <c r="H995" s="34">
        <v>0.99663255073345891</v>
      </c>
      <c r="I995" s="35">
        <v>9.1676576557183687</v>
      </c>
      <c r="J995" s="35">
        <v>1.0084457596468757</v>
      </c>
      <c r="K995" s="35">
        <v>-1.0894888786343442</v>
      </c>
      <c r="L995" s="35">
        <v>0</v>
      </c>
      <c r="M995" s="35">
        <v>0</v>
      </c>
      <c r="N995" s="35">
        <v>0</v>
      </c>
      <c r="O995" s="35">
        <v>0</v>
      </c>
      <c r="P995" s="36">
        <v>12</v>
      </c>
      <c r="Q995" s="37">
        <v>86</v>
      </c>
      <c r="R995" s="36">
        <v>0</v>
      </c>
      <c r="S995" s="39">
        <f t="shared" si="31"/>
        <v>86</v>
      </c>
      <c r="T995" s="34" t="s">
        <v>29</v>
      </c>
      <c r="U995" s="12">
        <f>((alpha*(beta^speed))*(speed^ceta))</f>
        <v>0.14749002116899559</v>
      </c>
      <c r="V995" s="8">
        <f t="shared" si="32"/>
        <v>86</v>
      </c>
    </row>
    <row r="996" spans="1:22">
      <c r="A996" s="34" t="s">
        <v>19</v>
      </c>
      <c r="B996" s="34" t="s">
        <v>65</v>
      </c>
      <c r="C996" s="5" t="s">
        <v>101</v>
      </c>
      <c r="D996" s="35" t="s">
        <v>84</v>
      </c>
      <c r="E996" s="36" t="s">
        <v>17</v>
      </c>
      <c r="F996" s="37">
        <v>0</v>
      </c>
      <c r="G996" s="38">
        <v>-0.02</v>
      </c>
      <c r="H996" s="34">
        <v>0.98714796741501976</v>
      </c>
      <c r="I996" s="35">
        <v>4624.2443358124028</v>
      </c>
      <c r="J996" s="35">
        <v>1.0170442231803156</v>
      </c>
      <c r="K996" s="35">
        <v>-1.221367904537334</v>
      </c>
      <c r="L996" s="35">
        <v>0</v>
      </c>
      <c r="M996" s="35">
        <v>0</v>
      </c>
      <c r="N996" s="35">
        <v>0</v>
      </c>
      <c r="O996" s="35">
        <v>0</v>
      </c>
      <c r="P996" s="36">
        <v>12</v>
      </c>
      <c r="Q996" s="37">
        <v>86</v>
      </c>
      <c r="R996" s="36">
        <v>0</v>
      </c>
      <c r="S996" s="39">
        <f t="shared" si="31"/>
        <v>86</v>
      </c>
      <c r="T996" s="34" t="s">
        <v>29</v>
      </c>
      <c r="U996" s="12">
        <f>((alpha*(beta^speed))*(speed^ceta))</f>
        <v>85.808925922612715</v>
      </c>
      <c r="V996" s="8">
        <f t="shared" si="32"/>
        <v>86</v>
      </c>
    </row>
    <row r="997" spans="1:22">
      <c r="A997" s="34" t="s">
        <v>19</v>
      </c>
      <c r="B997" s="34" t="s">
        <v>65</v>
      </c>
      <c r="C997" s="5" t="s">
        <v>101</v>
      </c>
      <c r="D997" s="35" t="s">
        <v>84</v>
      </c>
      <c r="E997" s="36" t="s">
        <v>15</v>
      </c>
      <c r="F997" s="37">
        <v>50</v>
      </c>
      <c r="G997" s="38">
        <v>-0.02</v>
      </c>
      <c r="H997" s="34">
        <v>0.99399483861913784</v>
      </c>
      <c r="I997" s="35">
        <v>1.0949435139860522</v>
      </c>
      <c r="J997" s="35">
        <v>23.854949845000107</v>
      </c>
      <c r="K997" s="35">
        <v>-4.1965438419170831E-2</v>
      </c>
      <c r="L997" s="35">
        <v>0.37135049073689103</v>
      </c>
      <c r="M997" s="35">
        <v>6.5871848401258273E-2</v>
      </c>
      <c r="N997" s="35">
        <v>0</v>
      </c>
      <c r="O997" s="35">
        <v>0</v>
      </c>
      <c r="P997" s="36">
        <v>12</v>
      </c>
      <c r="Q997" s="37">
        <v>86</v>
      </c>
      <c r="R997" s="36">
        <v>10</v>
      </c>
      <c r="S997" s="39">
        <f t="shared" si="31"/>
        <v>86</v>
      </c>
      <c r="T997" s="34" t="s">
        <v>44</v>
      </c>
      <c r="U997" s="12">
        <f>(alpha+(beta/(1+EXP((((-1)*ceta)+(delta*LN(speed)))+(epsilon*speed)))))</f>
        <v>1.1100941610711954</v>
      </c>
      <c r="V997" s="8">
        <f t="shared" si="32"/>
        <v>86</v>
      </c>
    </row>
    <row r="998" spans="1:22">
      <c r="A998" s="34" t="s">
        <v>19</v>
      </c>
      <c r="B998" s="34" t="s">
        <v>65</v>
      </c>
      <c r="C998" s="5" t="s">
        <v>101</v>
      </c>
      <c r="D998" s="35" t="s">
        <v>84</v>
      </c>
      <c r="E998" s="36" t="s">
        <v>16</v>
      </c>
      <c r="F998" s="37">
        <v>50</v>
      </c>
      <c r="G998" s="38">
        <v>-0.02</v>
      </c>
      <c r="H998" s="34">
        <v>0.9666401086715346</v>
      </c>
      <c r="I998" s="35">
        <v>2.8091864880970281</v>
      </c>
      <c r="J998" s="35">
        <v>54.832939620638093</v>
      </c>
      <c r="K998" s="35">
        <v>-0.5175993189056356</v>
      </c>
      <c r="L998" s="35">
        <v>0.26999184975095547</v>
      </c>
      <c r="M998" s="35">
        <v>6.3948575664263152E-2</v>
      </c>
      <c r="N998" s="35">
        <v>0</v>
      </c>
      <c r="O998" s="35">
        <v>0</v>
      </c>
      <c r="P998" s="36">
        <v>12</v>
      </c>
      <c r="Q998" s="37">
        <v>86</v>
      </c>
      <c r="R998" s="36">
        <v>10</v>
      </c>
      <c r="S998" s="39">
        <f t="shared" si="31"/>
        <v>86</v>
      </c>
      <c r="T998" s="34" t="s">
        <v>44</v>
      </c>
      <c r="U998" s="12">
        <f>(alpha+(beta/(1+EXP((((-1)*ceta)+(delta*LN(speed)))+(epsilon*speed)))))</f>
        <v>2.8492914641513938</v>
      </c>
      <c r="V998" s="8">
        <f t="shared" si="32"/>
        <v>86</v>
      </c>
    </row>
    <row r="999" spans="1:22">
      <c r="A999" s="34" t="s">
        <v>19</v>
      </c>
      <c r="B999" s="34" t="s">
        <v>65</v>
      </c>
      <c r="C999" s="5" t="s">
        <v>101</v>
      </c>
      <c r="D999" s="35" t="s">
        <v>84</v>
      </c>
      <c r="E999" s="36" t="s">
        <v>14</v>
      </c>
      <c r="F999" s="37">
        <v>50</v>
      </c>
      <c r="G999" s="38">
        <v>-0.02</v>
      </c>
      <c r="H999" s="34">
        <v>0.99483452117523785</v>
      </c>
      <c r="I999" s="35">
        <v>0.38476247275319742</v>
      </c>
      <c r="J999" s="35">
        <v>24.170987272758424</v>
      </c>
      <c r="K999" s="35">
        <v>6.4994346479010479E-2</v>
      </c>
      <c r="L999" s="35">
        <v>0.91055506774974648</v>
      </c>
      <c r="M999" s="35">
        <v>2.6125903609935674E-2</v>
      </c>
      <c r="N999" s="35">
        <v>0</v>
      </c>
      <c r="O999" s="35">
        <v>0</v>
      </c>
      <c r="P999" s="36">
        <v>12</v>
      </c>
      <c r="Q999" s="37">
        <v>86</v>
      </c>
      <c r="R999" s="36">
        <v>10</v>
      </c>
      <c r="S999" s="39">
        <f t="shared" si="31"/>
        <v>86</v>
      </c>
      <c r="T999" s="34" t="s">
        <v>44</v>
      </c>
      <c r="U999" s="12">
        <f>(alpha+(beta/(1+EXP((((-1)*ceta)+(delta*LN(speed)))+(epsilon*speed)))))</f>
        <v>0.43190587812173376</v>
      </c>
      <c r="V999" s="8">
        <f t="shared" si="32"/>
        <v>86</v>
      </c>
    </row>
    <row r="1000" spans="1:22">
      <c r="A1000" s="34" t="s">
        <v>19</v>
      </c>
      <c r="B1000" s="34" t="s">
        <v>65</v>
      </c>
      <c r="C1000" s="5" t="s">
        <v>101</v>
      </c>
      <c r="D1000" s="35" t="s">
        <v>84</v>
      </c>
      <c r="E1000" s="36" t="s">
        <v>18</v>
      </c>
      <c r="F1000" s="37">
        <v>50</v>
      </c>
      <c r="G1000" s="38">
        <v>-0.02</v>
      </c>
      <c r="H1000" s="34">
        <v>0.99438972792150071</v>
      </c>
      <c r="I1000" s="35">
        <v>9.5186812236565856</v>
      </c>
      <c r="J1000" s="35">
        <v>1.0072700373553394</v>
      </c>
      <c r="K1000" s="35">
        <v>-1.0989939135665703</v>
      </c>
      <c r="L1000" s="35">
        <v>0</v>
      </c>
      <c r="M1000" s="35">
        <v>0</v>
      </c>
      <c r="N1000" s="35">
        <v>0</v>
      </c>
      <c r="O1000" s="35">
        <v>0</v>
      </c>
      <c r="P1000" s="36">
        <v>12</v>
      </c>
      <c r="Q1000" s="37">
        <v>86</v>
      </c>
      <c r="R1000" s="36">
        <v>0</v>
      </c>
      <c r="S1000" s="39">
        <f t="shared" si="31"/>
        <v>86</v>
      </c>
      <c r="T1000" s="34" t="s">
        <v>29</v>
      </c>
      <c r="U1000" s="12">
        <f>((alpha*(beta^speed))*(speed^ceta))</f>
        <v>0.13277719443273409</v>
      </c>
      <c r="V1000" s="8">
        <f t="shared" si="32"/>
        <v>86</v>
      </c>
    </row>
    <row r="1001" spans="1:22">
      <c r="A1001" s="34" t="s">
        <v>19</v>
      </c>
      <c r="B1001" s="34" t="s">
        <v>65</v>
      </c>
      <c r="C1001" s="5" t="s">
        <v>101</v>
      </c>
      <c r="D1001" s="35" t="s">
        <v>84</v>
      </c>
      <c r="E1001" s="36" t="s">
        <v>17</v>
      </c>
      <c r="F1001" s="37">
        <v>50</v>
      </c>
      <c r="G1001" s="38">
        <v>-0.02</v>
      </c>
      <c r="H1001" s="34">
        <v>0.98272535904506586</v>
      </c>
      <c r="I1001" s="35">
        <v>4043.5959879918423</v>
      </c>
      <c r="J1001" s="35">
        <v>1.0110737908988552</v>
      </c>
      <c r="K1001" s="35">
        <v>-1.1322339011812443</v>
      </c>
      <c r="L1001" s="35">
        <v>0</v>
      </c>
      <c r="M1001" s="35">
        <v>0</v>
      </c>
      <c r="N1001" s="35">
        <v>0</v>
      </c>
      <c r="O1001" s="35">
        <v>0</v>
      </c>
      <c r="P1001" s="36">
        <v>12</v>
      </c>
      <c r="Q1001" s="37">
        <v>86</v>
      </c>
      <c r="R1001" s="36">
        <v>0</v>
      </c>
      <c r="S1001" s="39">
        <f t="shared" si="31"/>
        <v>86</v>
      </c>
      <c r="T1001" s="34" t="s">
        <v>29</v>
      </c>
      <c r="U1001" s="12">
        <f>((alpha*(beta^speed))*(speed^ceta))</f>
        <v>67.26487875912926</v>
      </c>
      <c r="V1001" s="8">
        <f t="shared" si="32"/>
        <v>86</v>
      </c>
    </row>
    <row r="1002" spans="1:22">
      <c r="A1002" s="34" t="s">
        <v>19</v>
      </c>
      <c r="B1002" s="34" t="s">
        <v>65</v>
      </c>
      <c r="C1002" s="5" t="s">
        <v>101</v>
      </c>
      <c r="D1002" s="35" t="s">
        <v>84</v>
      </c>
      <c r="E1002" s="36" t="s">
        <v>15</v>
      </c>
      <c r="F1002" s="37">
        <v>100</v>
      </c>
      <c r="G1002" s="38">
        <v>-0.02</v>
      </c>
      <c r="H1002" s="34">
        <v>0.99187465270104036</v>
      </c>
      <c r="I1002" s="35">
        <v>0.99847850268389959</v>
      </c>
      <c r="J1002" s="35">
        <v>32.399464732242706</v>
      </c>
      <c r="K1002" s="35">
        <v>-0.85285556449451583</v>
      </c>
      <c r="L1002" s="35">
        <v>0.12850245418595596</v>
      </c>
      <c r="M1002" s="35">
        <v>7.4131437015767285E-2</v>
      </c>
      <c r="N1002" s="35">
        <v>0</v>
      </c>
      <c r="O1002" s="35">
        <v>0</v>
      </c>
      <c r="P1002" s="36">
        <v>12</v>
      </c>
      <c r="Q1002" s="37">
        <v>86</v>
      </c>
      <c r="R1002" s="36">
        <v>10</v>
      </c>
      <c r="S1002" s="39">
        <f t="shared" si="31"/>
        <v>86</v>
      </c>
      <c r="T1002" s="34" t="s">
        <v>44</v>
      </c>
      <c r="U1002" s="12">
        <f>(alpha+(beta/(1+EXP((((-1)*ceta)+(delta*LN(speed)))+(epsilon*speed)))))</f>
        <v>1.0117409170818394</v>
      </c>
      <c r="V1002" s="8">
        <f t="shared" si="32"/>
        <v>86</v>
      </c>
    </row>
    <row r="1003" spans="1:22">
      <c r="A1003" s="34" t="s">
        <v>19</v>
      </c>
      <c r="B1003" s="34" t="s">
        <v>65</v>
      </c>
      <c r="C1003" s="5" t="s">
        <v>101</v>
      </c>
      <c r="D1003" s="35" t="s">
        <v>84</v>
      </c>
      <c r="E1003" s="36" t="s">
        <v>16</v>
      </c>
      <c r="F1003" s="37">
        <v>100</v>
      </c>
      <c r="G1003" s="38">
        <v>-0.02</v>
      </c>
      <c r="H1003" s="34">
        <v>0.96247867753020089</v>
      </c>
      <c r="I1003" s="35">
        <v>2.0188741736128653</v>
      </c>
      <c r="J1003" s="35">
        <v>35.815383181729118</v>
      </c>
      <c r="K1003" s="35">
        <v>0.61377987951194346</v>
      </c>
      <c r="L1003" s="35">
        <v>0.57748802226245632</v>
      </c>
      <c r="M1003" s="35">
        <v>3.5132787212860658E-2</v>
      </c>
      <c r="N1003" s="35">
        <v>0</v>
      </c>
      <c r="O1003" s="35">
        <v>0</v>
      </c>
      <c r="P1003" s="36">
        <v>12</v>
      </c>
      <c r="Q1003" s="37">
        <v>86</v>
      </c>
      <c r="R1003" s="36">
        <v>10</v>
      </c>
      <c r="S1003" s="39">
        <f t="shared" si="31"/>
        <v>86</v>
      </c>
      <c r="T1003" s="34" t="s">
        <v>44</v>
      </c>
      <c r="U1003" s="12">
        <f>(alpha+(beta/(1+EXP((((-1)*ceta)+(delta*LN(speed)))+(epsilon*speed)))))</f>
        <v>2.2633973295343806</v>
      </c>
      <c r="V1003" s="8">
        <f t="shared" si="32"/>
        <v>86</v>
      </c>
    </row>
    <row r="1004" spans="1:22">
      <c r="A1004" s="34" t="s">
        <v>19</v>
      </c>
      <c r="B1004" s="34" t="s">
        <v>65</v>
      </c>
      <c r="C1004" s="5" t="s">
        <v>101</v>
      </c>
      <c r="D1004" s="35" t="s">
        <v>84</v>
      </c>
      <c r="E1004" s="36" t="s">
        <v>14</v>
      </c>
      <c r="F1004" s="37">
        <v>100</v>
      </c>
      <c r="G1004" s="38">
        <v>-0.02</v>
      </c>
      <c r="H1004" s="34">
        <v>0.99327952935289443</v>
      </c>
      <c r="I1004" s="35">
        <v>0.33294620354429993</v>
      </c>
      <c r="J1004" s="35">
        <v>22.760800283689282</v>
      </c>
      <c r="K1004" s="35">
        <v>-1.0216581059778034E-2</v>
      </c>
      <c r="L1004" s="35">
        <v>0.82543606362179289</v>
      </c>
      <c r="M1004" s="35">
        <v>3.2293119838515801E-2</v>
      </c>
      <c r="N1004" s="35">
        <v>0</v>
      </c>
      <c r="O1004" s="35">
        <v>0</v>
      </c>
      <c r="P1004" s="36">
        <v>12</v>
      </c>
      <c r="Q1004" s="37">
        <v>86</v>
      </c>
      <c r="R1004" s="36">
        <v>10</v>
      </c>
      <c r="S1004" s="39">
        <f t="shared" si="31"/>
        <v>86</v>
      </c>
      <c r="T1004" s="34" t="s">
        <v>44</v>
      </c>
      <c r="U1004" s="12">
        <f>(alpha+(beta/(1+EXP((((-1)*ceta)+(delta*LN(speed)))+(epsilon*speed)))))</f>
        <v>0.36835761923898891</v>
      </c>
      <c r="V1004" s="8">
        <f t="shared" si="32"/>
        <v>86</v>
      </c>
    </row>
    <row r="1005" spans="1:22">
      <c r="A1005" s="34" t="s">
        <v>19</v>
      </c>
      <c r="B1005" s="34" t="s">
        <v>65</v>
      </c>
      <c r="C1005" s="5" t="s">
        <v>101</v>
      </c>
      <c r="D1005" s="35" t="s">
        <v>84</v>
      </c>
      <c r="E1005" s="36" t="s">
        <v>18</v>
      </c>
      <c r="F1005" s="37">
        <v>100</v>
      </c>
      <c r="G1005" s="38">
        <v>-0.02</v>
      </c>
      <c r="H1005" s="34">
        <v>0.99186578854372032</v>
      </c>
      <c r="I1005" s="35">
        <v>9.0239719756521524</v>
      </c>
      <c r="J1005" s="35">
        <v>1.004189028224018</v>
      </c>
      <c r="K1005" s="35">
        <v>-1.0562386501465717</v>
      </c>
      <c r="L1005" s="35">
        <v>0</v>
      </c>
      <c r="M1005" s="35">
        <v>0</v>
      </c>
      <c r="N1005" s="35">
        <v>0</v>
      </c>
      <c r="O1005" s="35">
        <v>0</v>
      </c>
      <c r="P1005" s="36">
        <v>12</v>
      </c>
      <c r="Q1005" s="37">
        <v>86</v>
      </c>
      <c r="R1005" s="36">
        <v>0</v>
      </c>
      <c r="S1005" s="39">
        <f t="shared" si="31"/>
        <v>86</v>
      </c>
      <c r="T1005" s="34" t="s">
        <v>29</v>
      </c>
      <c r="U1005" s="12">
        <f>((alpha*(beta^speed))*(speed^ceta))</f>
        <v>0.11701358725857294</v>
      </c>
      <c r="V1005" s="8">
        <f t="shared" si="32"/>
        <v>86</v>
      </c>
    </row>
    <row r="1006" spans="1:22">
      <c r="A1006" s="34" t="s">
        <v>19</v>
      </c>
      <c r="B1006" s="34" t="s">
        <v>65</v>
      </c>
      <c r="C1006" s="5" t="s">
        <v>101</v>
      </c>
      <c r="D1006" s="35" t="s">
        <v>84</v>
      </c>
      <c r="E1006" s="36" t="s">
        <v>17</v>
      </c>
      <c r="F1006" s="37">
        <v>100</v>
      </c>
      <c r="G1006" s="38">
        <v>-0.02</v>
      </c>
      <c r="H1006" s="34">
        <v>0.98133269453121164</v>
      </c>
      <c r="I1006" s="35">
        <v>2906.6136022126748</v>
      </c>
      <c r="J1006" s="35">
        <v>1.0022660164226327</v>
      </c>
      <c r="K1006" s="35">
        <v>-0.95031940882430477</v>
      </c>
      <c r="L1006" s="35">
        <v>0</v>
      </c>
      <c r="M1006" s="35">
        <v>0</v>
      </c>
      <c r="N1006" s="35">
        <v>0</v>
      </c>
      <c r="O1006" s="35">
        <v>0</v>
      </c>
      <c r="P1006" s="36">
        <v>12</v>
      </c>
      <c r="Q1006" s="37">
        <v>86</v>
      </c>
      <c r="R1006" s="36">
        <v>0</v>
      </c>
      <c r="S1006" s="39">
        <f t="shared" si="31"/>
        <v>86</v>
      </c>
      <c r="T1006" s="34" t="s">
        <v>29</v>
      </c>
      <c r="U1006" s="12">
        <f>((alpha*(beta^speed))*(speed^ceta))</f>
        <v>51.231174837772784</v>
      </c>
      <c r="V1006" s="8">
        <f t="shared" si="32"/>
        <v>86</v>
      </c>
    </row>
    <row r="1007" spans="1:22">
      <c r="A1007" s="34" t="s">
        <v>19</v>
      </c>
      <c r="B1007" s="34" t="s">
        <v>65</v>
      </c>
      <c r="C1007" s="5" t="s">
        <v>101</v>
      </c>
      <c r="D1007" s="35" t="s">
        <v>84</v>
      </c>
      <c r="E1007" s="36" t="s">
        <v>15</v>
      </c>
      <c r="F1007" s="37">
        <v>0</v>
      </c>
      <c r="G1007" s="38">
        <v>0.02</v>
      </c>
      <c r="H1007" s="34">
        <v>0.99259621822665822</v>
      </c>
      <c r="I1007" s="35">
        <v>1.773186976493428</v>
      </c>
      <c r="J1007" s="35">
        <v>38.141102217105086</v>
      </c>
      <c r="K1007" s="35">
        <v>-0.1797827642386132</v>
      </c>
      <c r="L1007" s="35">
        <v>0.5759781666469127</v>
      </c>
      <c r="M1007" s="35">
        <v>4.8315254198828657E-2</v>
      </c>
      <c r="N1007" s="35">
        <v>0</v>
      </c>
      <c r="O1007" s="35">
        <v>0</v>
      </c>
      <c r="P1007" s="36">
        <v>12</v>
      </c>
      <c r="Q1007" s="37">
        <v>86</v>
      </c>
      <c r="R1007" s="36">
        <v>10</v>
      </c>
      <c r="S1007" s="39">
        <f t="shared" si="31"/>
        <v>86</v>
      </c>
      <c r="T1007" s="34" t="s">
        <v>44</v>
      </c>
      <c r="U1007" s="12">
        <f>(alpha+(beta/(1+EXP((((-1)*ceta)+(delta*LN(speed)))+(epsilon*speed)))))</f>
        <v>1.8115670954518874</v>
      </c>
      <c r="V1007" s="8">
        <f t="shared" si="32"/>
        <v>86</v>
      </c>
    </row>
    <row r="1008" spans="1:22">
      <c r="A1008" s="34" t="s">
        <v>19</v>
      </c>
      <c r="B1008" s="34" t="s">
        <v>65</v>
      </c>
      <c r="C1008" s="5" t="s">
        <v>101</v>
      </c>
      <c r="D1008" s="35" t="s">
        <v>84</v>
      </c>
      <c r="E1008" s="36" t="s">
        <v>16</v>
      </c>
      <c r="F1008" s="37">
        <v>0</v>
      </c>
      <c r="G1008" s="38">
        <v>0.02</v>
      </c>
      <c r="H1008" s="34">
        <v>0.97626363389623694</v>
      </c>
      <c r="I1008" s="35">
        <v>60.096675332078647</v>
      </c>
      <c r="J1008" s="35">
        <v>1.01273395181197</v>
      </c>
      <c r="K1008" s="35">
        <v>-0.62380680016016443</v>
      </c>
      <c r="L1008" s="35">
        <v>0</v>
      </c>
      <c r="M1008" s="35">
        <v>0</v>
      </c>
      <c r="N1008" s="35">
        <v>0</v>
      </c>
      <c r="O1008" s="35">
        <v>0</v>
      </c>
      <c r="P1008" s="36">
        <v>12</v>
      </c>
      <c r="Q1008" s="37">
        <v>86</v>
      </c>
      <c r="R1008" s="36">
        <v>0</v>
      </c>
      <c r="S1008" s="39">
        <f t="shared" si="31"/>
        <v>86</v>
      </c>
      <c r="T1008" s="34" t="s">
        <v>29</v>
      </c>
      <c r="U1008" s="12">
        <f>((alpha*(beta^speed))*(speed^ceta))</f>
        <v>11.084062595853647</v>
      </c>
      <c r="V1008" s="8">
        <f t="shared" si="32"/>
        <v>86</v>
      </c>
    </row>
    <row r="1009" spans="1:22">
      <c r="A1009" s="34" t="s">
        <v>19</v>
      </c>
      <c r="B1009" s="34" t="s">
        <v>65</v>
      </c>
      <c r="C1009" s="5" t="s">
        <v>101</v>
      </c>
      <c r="D1009" s="35" t="s">
        <v>84</v>
      </c>
      <c r="E1009" s="36" t="s">
        <v>14</v>
      </c>
      <c r="F1009" s="37">
        <v>0</v>
      </c>
      <c r="G1009" s="38">
        <v>0.02</v>
      </c>
      <c r="H1009" s="34">
        <v>0.99300170906606411</v>
      </c>
      <c r="I1009" s="35">
        <v>15.711959347151753</v>
      </c>
      <c r="J1009" s="35">
        <v>0.99253447555101126</v>
      </c>
      <c r="K1009" s="35">
        <v>-0.69725734096234981</v>
      </c>
      <c r="L1009" s="35">
        <v>0</v>
      </c>
      <c r="M1009" s="35">
        <v>0</v>
      </c>
      <c r="N1009" s="35">
        <v>0</v>
      </c>
      <c r="O1009" s="35">
        <v>0</v>
      </c>
      <c r="P1009" s="36">
        <v>12</v>
      </c>
      <c r="Q1009" s="37">
        <v>86</v>
      </c>
      <c r="R1009" s="36">
        <v>0</v>
      </c>
      <c r="S1009" s="39">
        <f t="shared" si="31"/>
        <v>86</v>
      </c>
      <c r="T1009" s="34" t="s">
        <v>29</v>
      </c>
      <c r="U1009" s="12">
        <f>((alpha*(beta^speed))*(speed^ceta))</f>
        <v>0.36941010766998511</v>
      </c>
      <c r="V1009" s="8">
        <f t="shared" si="32"/>
        <v>86</v>
      </c>
    </row>
    <row r="1010" spans="1:22">
      <c r="A1010" s="34" t="s">
        <v>19</v>
      </c>
      <c r="B1010" s="34" t="s">
        <v>65</v>
      </c>
      <c r="C1010" s="5" t="s">
        <v>101</v>
      </c>
      <c r="D1010" s="35" t="s">
        <v>84</v>
      </c>
      <c r="E1010" s="36" t="s">
        <v>18</v>
      </c>
      <c r="F1010" s="37">
        <v>0</v>
      </c>
      <c r="G1010" s="38">
        <v>0.02</v>
      </c>
      <c r="H1010" s="34">
        <v>0.99656729638190333</v>
      </c>
      <c r="I1010" s="35">
        <v>0.13739495633764903</v>
      </c>
      <c r="J1010" s="35">
        <v>9.9024467623088142E-2</v>
      </c>
      <c r="K1010" s="35">
        <v>-6.6802207890317869E-4</v>
      </c>
      <c r="L1010" s="35">
        <v>0</v>
      </c>
      <c r="M1010" s="35">
        <v>0</v>
      </c>
      <c r="N1010" s="35">
        <v>0</v>
      </c>
      <c r="O1010" s="35">
        <v>0</v>
      </c>
      <c r="P1010" s="36">
        <v>12</v>
      </c>
      <c r="Q1010" s="37">
        <v>86</v>
      </c>
      <c r="R1010" s="36">
        <v>5</v>
      </c>
      <c r="S1010" s="39">
        <f t="shared" si="31"/>
        <v>86</v>
      </c>
      <c r="T1010" s="34" t="s">
        <v>36</v>
      </c>
      <c r="U1010" s="12">
        <f>(1/(((ceta*(speed^2))+(beta*speed))+alpha))</f>
        <v>0.26933793325757832</v>
      </c>
      <c r="V1010" s="8">
        <f t="shared" si="32"/>
        <v>86</v>
      </c>
    </row>
    <row r="1011" spans="1:22">
      <c r="A1011" s="34" t="s">
        <v>19</v>
      </c>
      <c r="B1011" s="34" t="s">
        <v>65</v>
      </c>
      <c r="C1011" s="5" t="s">
        <v>101</v>
      </c>
      <c r="D1011" s="35" t="s">
        <v>84</v>
      </c>
      <c r="E1011" s="36" t="s">
        <v>17</v>
      </c>
      <c r="F1011" s="37">
        <v>0</v>
      </c>
      <c r="G1011" s="38">
        <v>0.02</v>
      </c>
      <c r="H1011" s="34">
        <v>0.99272909447836521</v>
      </c>
      <c r="I1011" s="35">
        <v>2458.789879264833</v>
      </c>
      <c r="J1011" s="35">
        <v>1.0129041160173795</v>
      </c>
      <c r="K1011" s="35">
        <v>-0.80059338484870823</v>
      </c>
      <c r="L1011" s="35">
        <v>0</v>
      </c>
      <c r="M1011" s="35">
        <v>0</v>
      </c>
      <c r="N1011" s="35">
        <v>0</v>
      </c>
      <c r="O1011" s="35">
        <v>0</v>
      </c>
      <c r="P1011" s="36">
        <v>12</v>
      </c>
      <c r="Q1011" s="37">
        <v>86</v>
      </c>
      <c r="R1011" s="36">
        <v>0</v>
      </c>
      <c r="S1011" s="39">
        <f t="shared" si="31"/>
        <v>86</v>
      </c>
      <c r="T1011" s="34" t="s">
        <v>29</v>
      </c>
      <c r="U1011" s="12">
        <f>((alpha*(beta^speed))*(speed^ceta))</f>
        <v>209.33972220881947</v>
      </c>
      <c r="V1011" s="8">
        <f t="shared" si="32"/>
        <v>86</v>
      </c>
    </row>
    <row r="1012" spans="1:22">
      <c r="A1012" s="34" t="s">
        <v>19</v>
      </c>
      <c r="B1012" s="34" t="s">
        <v>65</v>
      </c>
      <c r="C1012" s="5" t="s">
        <v>101</v>
      </c>
      <c r="D1012" s="35" t="s">
        <v>84</v>
      </c>
      <c r="E1012" s="36" t="s">
        <v>15</v>
      </c>
      <c r="F1012" s="37">
        <v>50</v>
      </c>
      <c r="G1012" s="38">
        <v>0.02</v>
      </c>
      <c r="H1012" s="34">
        <v>0.98541238284713828</v>
      </c>
      <c r="I1012" s="35">
        <v>49.8892820987219</v>
      </c>
      <c r="J1012" s="35">
        <v>1.0127048591484729</v>
      </c>
      <c r="K1012" s="35">
        <v>-0.92776102228888846</v>
      </c>
      <c r="L1012" s="35">
        <v>0</v>
      </c>
      <c r="M1012" s="35">
        <v>0</v>
      </c>
      <c r="N1012" s="35">
        <v>0</v>
      </c>
      <c r="O1012" s="35">
        <v>0</v>
      </c>
      <c r="P1012" s="36">
        <v>12</v>
      </c>
      <c r="Q1012" s="37">
        <v>86</v>
      </c>
      <c r="R1012" s="36">
        <v>0</v>
      </c>
      <c r="S1012" s="39">
        <f t="shared" si="31"/>
        <v>86</v>
      </c>
      <c r="T1012" s="34" t="s">
        <v>29</v>
      </c>
      <c r="U1012" s="12">
        <f>((alpha*(beta^speed))*(speed^ceta))</f>
        <v>2.3701938206825361</v>
      </c>
      <c r="V1012" s="8">
        <f t="shared" si="32"/>
        <v>86</v>
      </c>
    </row>
    <row r="1013" spans="1:22">
      <c r="A1013" s="34" t="s">
        <v>19</v>
      </c>
      <c r="B1013" s="34" t="s">
        <v>65</v>
      </c>
      <c r="C1013" s="5" t="s">
        <v>101</v>
      </c>
      <c r="D1013" s="35" t="s">
        <v>84</v>
      </c>
      <c r="E1013" s="36" t="s">
        <v>16</v>
      </c>
      <c r="F1013" s="37">
        <v>50</v>
      </c>
      <c r="G1013" s="38">
        <v>0.02</v>
      </c>
      <c r="H1013" s="34">
        <v>0.97081100687676647</v>
      </c>
      <c r="I1013" s="35">
        <v>56.023513437127363</v>
      </c>
      <c r="J1013" s="35">
        <v>1.0099955944135319</v>
      </c>
      <c r="K1013" s="35">
        <v>-0.52296601919594388</v>
      </c>
      <c r="L1013" s="35">
        <v>0</v>
      </c>
      <c r="M1013" s="35">
        <v>0</v>
      </c>
      <c r="N1013" s="35">
        <v>0</v>
      </c>
      <c r="O1013" s="35">
        <v>0</v>
      </c>
      <c r="P1013" s="36">
        <v>12</v>
      </c>
      <c r="Q1013" s="37">
        <v>86</v>
      </c>
      <c r="R1013" s="36">
        <v>0</v>
      </c>
      <c r="S1013" s="39">
        <f t="shared" si="31"/>
        <v>86</v>
      </c>
      <c r="T1013" s="34" t="s">
        <v>29</v>
      </c>
      <c r="U1013" s="12">
        <f>((alpha*(beta^speed))*(speed^ceta))</f>
        <v>12.828285469221383</v>
      </c>
      <c r="V1013" s="8">
        <f t="shared" si="32"/>
        <v>86</v>
      </c>
    </row>
    <row r="1014" spans="1:22">
      <c r="A1014" s="34" t="s">
        <v>19</v>
      </c>
      <c r="B1014" s="34" t="s">
        <v>65</v>
      </c>
      <c r="C1014" s="5" t="s">
        <v>101</v>
      </c>
      <c r="D1014" s="35" t="s">
        <v>84</v>
      </c>
      <c r="E1014" s="36" t="s">
        <v>14</v>
      </c>
      <c r="F1014" s="37">
        <v>50</v>
      </c>
      <c r="G1014" s="38">
        <v>0.02</v>
      </c>
      <c r="H1014" s="34">
        <v>0.99287258399478018</v>
      </c>
      <c r="I1014" s="35">
        <v>21.510139620316092</v>
      </c>
      <c r="J1014" s="35">
        <v>0.9982693379142582</v>
      </c>
      <c r="K1014" s="35">
        <v>-0.86083841104531489</v>
      </c>
      <c r="L1014" s="35">
        <v>0</v>
      </c>
      <c r="M1014" s="35">
        <v>0</v>
      </c>
      <c r="N1014" s="35">
        <v>0</v>
      </c>
      <c r="O1014" s="35">
        <v>0</v>
      </c>
      <c r="P1014" s="36">
        <v>12</v>
      </c>
      <c r="Q1014" s="37">
        <v>86</v>
      </c>
      <c r="R1014" s="36">
        <v>0</v>
      </c>
      <c r="S1014" s="39">
        <f t="shared" si="31"/>
        <v>86</v>
      </c>
      <c r="T1014" s="34" t="s">
        <v>29</v>
      </c>
      <c r="U1014" s="12">
        <f>((alpha*(beta^speed))*(speed^ceta))</f>
        <v>0.40055079324543491</v>
      </c>
      <c r="V1014" s="8">
        <f t="shared" si="32"/>
        <v>86</v>
      </c>
    </row>
    <row r="1015" spans="1:22">
      <c r="A1015" s="34" t="s">
        <v>19</v>
      </c>
      <c r="B1015" s="34" t="s">
        <v>65</v>
      </c>
      <c r="C1015" s="5" t="s">
        <v>101</v>
      </c>
      <c r="D1015" s="35" t="s">
        <v>84</v>
      </c>
      <c r="E1015" s="36" t="s">
        <v>18</v>
      </c>
      <c r="F1015" s="37">
        <v>50</v>
      </c>
      <c r="G1015" s="38">
        <v>0.02</v>
      </c>
      <c r="H1015" s="34">
        <v>0.99344215567858651</v>
      </c>
      <c r="I1015" s="35">
        <v>0.23980751620084095</v>
      </c>
      <c r="J1015" s="35">
        <v>8.7324172966079208E-2</v>
      </c>
      <c r="K1015" s="35">
        <v>-6.6884163077911881E-4</v>
      </c>
      <c r="L1015" s="35">
        <v>0</v>
      </c>
      <c r="M1015" s="35">
        <v>0</v>
      </c>
      <c r="N1015" s="35">
        <v>0</v>
      </c>
      <c r="O1015" s="35">
        <v>0</v>
      </c>
      <c r="P1015" s="36">
        <v>12</v>
      </c>
      <c r="Q1015" s="37">
        <v>86</v>
      </c>
      <c r="R1015" s="36">
        <v>5</v>
      </c>
      <c r="S1015" s="39">
        <f t="shared" si="31"/>
        <v>86</v>
      </c>
      <c r="T1015" s="34" t="s">
        <v>36</v>
      </c>
      <c r="U1015" s="12">
        <f>(1/(((ceta*(speed^2))+(beta*speed))+alpha))</f>
        <v>0.35676905363582428</v>
      </c>
      <c r="V1015" s="8">
        <f t="shared" si="32"/>
        <v>86</v>
      </c>
    </row>
    <row r="1016" spans="1:22">
      <c r="A1016" s="34" t="s">
        <v>19</v>
      </c>
      <c r="B1016" s="34" t="s">
        <v>65</v>
      </c>
      <c r="C1016" s="5" t="s">
        <v>101</v>
      </c>
      <c r="D1016" s="35" t="s">
        <v>84</v>
      </c>
      <c r="E1016" s="36" t="s">
        <v>17</v>
      </c>
      <c r="F1016" s="37">
        <v>50</v>
      </c>
      <c r="G1016" s="38">
        <v>0.02</v>
      </c>
      <c r="H1016" s="34">
        <v>0.98845009156217423</v>
      </c>
      <c r="I1016" s="35">
        <v>2394.0973476513932</v>
      </c>
      <c r="J1016" s="35">
        <v>1.0132935769154683</v>
      </c>
      <c r="K1016" s="35">
        <v>-0.75411682608677544</v>
      </c>
      <c r="L1016" s="35">
        <v>0</v>
      </c>
      <c r="M1016" s="35">
        <v>0</v>
      </c>
      <c r="N1016" s="35">
        <v>0</v>
      </c>
      <c r="O1016" s="35">
        <v>0</v>
      </c>
      <c r="P1016" s="36">
        <v>12</v>
      </c>
      <c r="Q1016" s="37">
        <v>86</v>
      </c>
      <c r="R1016" s="36">
        <v>0</v>
      </c>
      <c r="S1016" s="39">
        <f t="shared" si="31"/>
        <v>86</v>
      </c>
      <c r="T1016" s="34" t="s">
        <v>29</v>
      </c>
      <c r="U1016" s="12">
        <f>((alpha*(beta^speed))*(speed^ceta))</f>
        <v>259.14264760343798</v>
      </c>
      <c r="V1016" s="8">
        <f t="shared" si="32"/>
        <v>86</v>
      </c>
    </row>
    <row r="1017" spans="1:22">
      <c r="A1017" s="34" t="s">
        <v>19</v>
      </c>
      <c r="B1017" s="34" t="s">
        <v>65</v>
      </c>
      <c r="C1017" s="5" t="s">
        <v>101</v>
      </c>
      <c r="D1017" s="35" t="s">
        <v>84</v>
      </c>
      <c r="E1017" s="36" t="s">
        <v>15</v>
      </c>
      <c r="F1017" s="37">
        <v>100</v>
      </c>
      <c r="G1017" s="38">
        <v>0.02</v>
      </c>
      <c r="H1017" s="34">
        <v>0.96568780189263481</v>
      </c>
      <c r="I1017" s="35">
        <v>-1.9177436227583772E-5</v>
      </c>
      <c r="J1017" s="35">
        <v>4.0616308674369982E-3</v>
      </c>
      <c r="K1017" s="35">
        <v>-0.26960442373863558</v>
      </c>
      <c r="L1017" s="35">
        <v>8.6108056298457889</v>
      </c>
      <c r="M1017" s="35">
        <v>0</v>
      </c>
      <c r="N1017" s="35">
        <v>0</v>
      </c>
      <c r="O1017" s="35">
        <v>0</v>
      </c>
      <c r="P1017" s="36">
        <v>12</v>
      </c>
      <c r="Q1017" s="37">
        <v>84</v>
      </c>
      <c r="R1017" s="36">
        <v>14</v>
      </c>
      <c r="S1017" s="39">
        <f t="shared" si="31"/>
        <v>84</v>
      </c>
      <c r="T1017" s="34" t="s">
        <v>51</v>
      </c>
      <c r="U1017" s="12">
        <f>(((alpha*(speed^3))+(beta*(speed^2))+(ceta*speed))+delta)</f>
        <v>3.2563582746020465</v>
      </c>
      <c r="V1017" s="8">
        <f t="shared" si="32"/>
        <v>84</v>
      </c>
    </row>
    <row r="1018" spans="1:22">
      <c r="A1018" s="34" t="s">
        <v>19</v>
      </c>
      <c r="B1018" s="34" t="s">
        <v>65</v>
      </c>
      <c r="C1018" s="5" t="s">
        <v>101</v>
      </c>
      <c r="D1018" s="35" t="s">
        <v>84</v>
      </c>
      <c r="E1018" s="36" t="s">
        <v>16</v>
      </c>
      <c r="F1018" s="37">
        <v>100</v>
      </c>
      <c r="G1018" s="38">
        <v>0.02</v>
      </c>
      <c r="H1018" s="34">
        <v>0.96848295848351107</v>
      </c>
      <c r="I1018" s="35">
        <v>54.888212615828614</v>
      </c>
      <c r="J1018" s="35">
        <v>1.0080325762056594</v>
      </c>
      <c r="K1018" s="35">
        <v>-0.45368283911788165</v>
      </c>
      <c r="L1018" s="35">
        <v>0</v>
      </c>
      <c r="M1018" s="35">
        <v>0</v>
      </c>
      <c r="N1018" s="35">
        <v>0</v>
      </c>
      <c r="O1018" s="35">
        <v>0</v>
      </c>
      <c r="P1018" s="36">
        <v>12</v>
      </c>
      <c r="Q1018" s="37">
        <v>84</v>
      </c>
      <c r="R1018" s="36">
        <v>0</v>
      </c>
      <c r="S1018" s="39">
        <f t="shared" si="31"/>
        <v>84</v>
      </c>
      <c r="T1018" s="34" t="s">
        <v>29</v>
      </c>
      <c r="U1018" s="12">
        <f>((alpha*(beta^speed))*(speed^ceta))</f>
        <v>14.398930954737519</v>
      </c>
      <c r="V1018" s="8">
        <f t="shared" si="32"/>
        <v>84</v>
      </c>
    </row>
    <row r="1019" spans="1:22">
      <c r="A1019" s="34" t="s">
        <v>19</v>
      </c>
      <c r="B1019" s="34" t="s">
        <v>65</v>
      </c>
      <c r="C1019" s="5" t="s">
        <v>101</v>
      </c>
      <c r="D1019" s="35" t="s">
        <v>84</v>
      </c>
      <c r="E1019" s="36" t="s">
        <v>14</v>
      </c>
      <c r="F1019" s="37">
        <v>100</v>
      </c>
      <c r="G1019" s="38">
        <v>0.02</v>
      </c>
      <c r="H1019" s="34">
        <v>0.99220102908118635</v>
      </c>
      <c r="I1019" s="35">
        <v>-3.75542293616907E-2</v>
      </c>
      <c r="J1019" s="35">
        <v>3.3248697271069438E-2</v>
      </c>
      <c r="K1019" s="35">
        <v>1.1504576900014662</v>
      </c>
      <c r="L1019" s="35">
        <v>0</v>
      </c>
      <c r="M1019" s="35">
        <v>0</v>
      </c>
      <c r="N1019" s="35">
        <v>0</v>
      </c>
      <c r="O1019" s="35">
        <v>0</v>
      </c>
      <c r="P1019" s="36">
        <v>12</v>
      </c>
      <c r="Q1019" s="37">
        <v>84</v>
      </c>
      <c r="R1019" s="36">
        <v>2</v>
      </c>
      <c r="S1019" s="39">
        <f t="shared" si="31"/>
        <v>84</v>
      </c>
      <c r="T1019" s="34" t="s">
        <v>31</v>
      </c>
      <c r="U1019" s="12">
        <f>((alpha+(beta*speed))^((-1)/ceta))</f>
        <v>0.41437327261406004</v>
      </c>
      <c r="V1019" s="8">
        <f t="shared" si="32"/>
        <v>84</v>
      </c>
    </row>
    <row r="1020" spans="1:22">
      <c r="A1020" s="34" t="s">
        <v>19</v>
      </c>
      <c r="B1020" s="34" t="s">
        <v>65</v>
      </c>
      <c r="C1020" s="5" t="s">
        <v>101</v>
      </c>
      <c r="D1020" s="35" t="s">
        <v>84</v>
      </c>
      <c r="E1020" s="36" t="s">
        <v>18</v>
      </c>
      <c r="F1020" s="37">
        <v>100</v>
      </c>
      <c r="G1020" s="38">
        <v>0.02</v>
      </c>
      <c r="H1020" s="34">
        <v>0.97910829760768026</v>
      </c>
      <c r="I1020" s="35">
        <v>8.0153657418363959</v>
      </c>
      <c r="J1020" s="35">
        <v>1.0159929018922251</v>
      </c>
      <c r="K1020" s="35">
        <v>-0.95835020294840279</v>
      </c>
      <c r="L1020" s="35">
        <v>0</v>
      </c>
      <c r="M1020" s="35">
        <v>0</v>
      </c>
      <c r="N1020" s="35">
        <v>0</v>
      </c>
      <c r="O1020" s="35">
        <v>0</v>
      </c>
      <c r="P1020" s="36">
        <v>12</v>
      </c>
      <c r="Q1020" s="37">
        <v>84</v>
      </c>
      <c r="R1020" s="36">
        <v>0</v>
      </c>
      <c r="S1020" s="39">
        <f t="shared" si="31"/>
        <v>84</v>
      </c>
      <c r="T1020" s="34" t="s">
        <v>29</v>
      </c>
      <c r="U1020" s="12">
        <f>((alpha*(beta^speed))*(speed^ceta))</f>
        <v>0.43511744946742892</v>
      </c>
      <c r="V1020" s="8">
        <f t="shared" si="32"/>
        <v>84</v>
      </c>
    </row>
    <row r="1021" spans="1:22">
      <c r="A1021" s="34" t="s">
        <v>19</v>
      </c>
      <c r="B1021" s="34" t="s">
        <v>65</v>
      </c>
      <c r="C1021" s="5" t="s">
        <v>101</v>
      </c>
      <c r="D1021" s="35" t="s">
        <v>84</v>
      </c>
      <c r="E1021" s="36" t="s">
        <v>17</v>
      </c>
      <c r="F1021" s="37">
        <v>100</v>
      </c>
      <c r="G1021" s="38">
        <v>0.02</v>
      </c>
      <c r="H1021" s="34">
        <v>0.9843764782661949</v>
      </c>
      <c r="I1021" s="35">
        <v>2099.4331295194388</v>
      </c>
      <c r="J1021" s="35">
        <v>1.0117079263500384</v>
      </c>
      <c r="K1021" s="35">
        <v>-0.66082323250784392</v>
      </c>
      <c r="L1021" s="35">
        <v>0</v>
      </c>
      <c r="M1021" s="35">
        <v>0</v>
      </c>
      <c r="N1021" s="35">
        <v>0</v>
      </c>
      <c r="O1021" s="35">
        <v>0</v>
      </c>
      <c r="P1021" s="36">
        <v>12</v>
      </c>
      <c r="Q1021" s="37">
        <v>84</v>
      </c>
      <c r="R1021" s="36">
        <v>0</v>
      </c>
      <c r="S1021" s="39">
        <f t="shared" si="31"/>
        <v>84</v>
      </c>
      <c r="T1021" s="34" t="s">
        <v>29</v>
      </c>
      <c r="U1021" s="12">
        <f>((alpha*(beta^speed))*(speed^ceta))</f>
        <v>298.62516419387043</v>
      </c>
      <c r="V1021" s="8">
        <f t="shared" si="32"/>
        <v>84</v>
      </c>
    </row>
    <row r="1022" spans="1:22">
      <c r="A1022" s="34" t="s">
        <v>19</v>
      </c>
      <c r="B1022" s="34" t="s">
        <v>65</v>
      </c>
      <c r="C1022" s="5" t="s">
        <v>101</v>
      </c>
      <c r="D1022" s="35" t="s">
        <v>84</v>
      </c>
      <c r="E1022" s="36" t="s">
        <v>15</v>
      </c>
      <c r="F1022" s="37">
        <v>0</v>
      </c>
      <c r="G1022" s="38">
        <v>0.04</v>
      </c>
      <c r="H1022" s="34">
        <v>0.98413313578051265</v>
      </c>
      <c r="I1022" s="35">
        <v>80.982034249625954</v>
      </c>
      <c r="J1022" s="35">
        <v>1.0204632226556476</v>
      </c>
      <c r="K1022" s="35">
        <v>-1.1411210594535701</v>
      </c>
      <c r="L1022" s="35">
        <v>0</v>
      </c>
      <c r="M1022" s="35">
        <v>0</v>
      </c>
      <c r="N1022" s="35">
        <v>0</v>
      </c>
      <c r="O1022" s="35">
        <v>0</v>
      </c>
      <c r="P1022" s="36">
        <v>12</v>
      </c>
      <c r="Q1022" s="37">
        <v>86</v>
      </c>
      <c r="R1022" s="36">
        <v>0</v>
      </c>
      <c r="S1022" s="39">
        <f t="shared" si="31"/>
        <v>86</v>
      </c>
      <c r="T1022" s="34" t="s">
        <v>29</v>
      </c>
      <c r="U1022" s="12">
        <f>((alpha*(beta^speed))*(speed^ceta))</f>
        <v>2.8672429812149289</v>
      </c>
      <c r="V1022" s="8">
        <f t="shared" si="32"/>
        <v>86</v>
      </c>
    </row>
    <row r="1023" spans="1:22">
      <c r="A1023" s="34" t="s">
        <v>19</v>
      </c>
      <c r="B1023" s="34" t="s">
        <v>65</v>
      </c>
      <c r="C1023" s="5" t="s">
        <v>101</v>
      </c>
      <c r="D1023" s="35" t="s">
        <v>84</v>
      </c>
      <c r="E1023" s="36" t="s">
        <v>16</v>
      </c>
      <c r="F1023" s="37">
        <v>0</v>
      </c>
      <c r="G1023" s="38">
        <v>0.04</v>
      </c>
      <c r="H1023" s="34">
        <v>0.98021493332184484</v>
      </c>
      <c r="I1023" s="35">
        <v>51.086477679773331</v>
      </c>
      <c r="J1023" s="35">
        <v>1.0095506189104411</v>
      </c>
      <c r="K1023" s="35">
        <v>-0.466422897040562</v>
      </c>
      <c r="L1023" s="35">
        <v>0</v>
      </c>
      <c r="M1023" s="35">
        <v>0</v>
      </c>
      <c r="N1023" s="35">
        <v>0</v>
      </c>
      <c r="O1023" s="35">
        <v>0</v>
      </c>
      <c r="P1023" s="36">
        <v>12</v>
      </c>
      <c r="Q1023" s="37">
        <v>86</v>
      </c>
      <c r="R1023" s="36">
        <v>0</v>
      </c>
      <c r="S1023" s="39">
        <f t="shared" si="31"/>
        <v>86</v>
      </c>
      <c r="T1023" s="34" t="s">
        <v>29</v>
      </c>
      <c r="U1023" s="12">
        <f>((alpha*(beta^speed))*(speed^ceta))</f>
        <v>14.488657083487453</v>
      </c>
      <c r="V1023" s="8">
        <f t="shared" si="32"/>
        <v>86</v>
      </c>
    </row>
    <row r="1024" spans="1:22">
      <c r="A1024" s="34" t="s">
        <v>19</v>
      </c>
      <c r="B1024" s="34" t="s">
        <v>65</v>
      </c>
      <c r="C1024" s="5" t="s">
        <v>101</v>
      </c>
      <c r="D1024" s="35" t="s">
        <v>84</v>
      </c>
      <c r="E1024" s="36" t="s">
        <v>14</v>
      </c>
      <c r="F1024" s="37">
        <v>0</v>
      </c>
      <c r="G1024" s="38">
        <v>0.04</v>
      </c>
      <c r="H1024" s="34">
        <v>0.99337639026838764</v>
      </c>
      <c r="I1024" s="35">
        <v>24.25082315174312</v>
      </c>
      <c r="J1024" s="35">
        <v>0.9974001624210872</v>
      </c>
      <c r="K1024" s="35">
        <v>-0.8792507128700624</v>
      </c>
      <c r="L1024" s="35">
        <v>0</v>
      </c>
      <c r="M1024" s="35">
        <v>0</v>
      </c>
      <c r="N1024" s="35">
        <v>0</v>
      </c>
      <c r="O1024" s="35">
        <v>0</v>
      </c>
      <c r="P1024" s="36">
        <v>12</v>
      </c>
      <c r="Q1024" s="37">
        <v>86</v>
      </c>
      <c r="R1024" s="36">
        <v>0</v>
      </c>
      <c r="S1024" s="39">
        <f t="shared" si="31"/>
        <v>86</v>
      </c>
      <c r="T1024" s="34" t="s">
        <v>29</v>
      </c>
      <c r="U1024" s="12">
        <f>((alpha*(beta^speed))*(speed^ceta))</f>
        <v>0.38600125640087524</v>
      </c>
      <c r="V1024" s="8">
        <f t="shared" si="32"/>
        <v>86</v>
      </c>
    </row>
    <row r="1025" spans="1:22">
      <c r="A1025" s="34" t="s">
        <v>19</v>
      </c>
      <c r="B1025" s="34" t="s">
        <v>65</v>
      </c>
      <c r="C1025" s="5" t="s">
        <v>101</v>
      </c>
      <c r="D1025" s="35" t="s">
        <v>84</v>
      </c>
      <c r="E1025" s="36" t="s">
        <v>18</v>
      </c>
      <c r="F1025" s="37">
        <v>0</v>
      </c>
      <c r="G1025" s="38">
        <v>0.04</v>
      </c>
      <c r="H1025" s="34">
        <v>0.99296199196497259</v>
      </c>
      <c r="I1025" s="35">
        <v>0.11617135797298814</v>
      </c>
      <c r="J1025" s="35">
        <v>9.5328139728639877E-2</v>
      </c>
      <c r="K1025" s="35">
        <v>-8.1985653937209006E-4</v>
      </c>
      <c r="L1025" s="35">
        <v>0</v>
      </c>
      <c r="M1025" s="35">
        <v>0</v>
      </c>
      <c r="N1025" s="35">
        <v>0</v>
      </c>
      <c r="O1025" s="35">
        <v>0</v>
      </c>
      <c r="P1025" s="36">
        <v>12</v>
      </c>
      <c r="Q1025" s="37">
        <v>86</v>
      </c>
      <c r="R1025" s="36">
        <v>5</v>
      </c>
      <c r="S1025" s="39">
        <f t="shared" si="31"/>
        <v>86</v>
      </c>
      <c r="T1025" s="34" t="s">
        <v>36</v>
      </c>
      <c r="U1025" s="12">
        <f>(1/(((ceta*(speed^2))+(beta*speed))+alpha))</f>
        <v>0.4442998180529113</v>
      </c>
      <c r="V1025" s="8">
        <f t="shared" si="32"/>
        <v>86</v>
      </c>
    </row>
    <row r="1026" spans="1:22">
      <c r="A1026" s="34" t="s">
        <v>19</v>
      </c>
      <c r="B1026" s="34" t="s">
        <v>65</v>
      </c>
      <c r="C1026" s="5" t="s">
        <v>101</v>
      </c>
      <c r="D1026" s="35" t="s">
        <v>84</v>
      </c>
      <c r="E1026" s="36" t="s">
        <v>17</v>
      </c>
      <c r="F1026" s="37">
        <v>0</v>
      </c>
      <c r="G1026" s="38">
        <v>0.04</v>
      </c>
      <c r="H1026" s="34">
        <v>0.98864097697566944</v>
      </c>
      <c r="I1026" s="35">
        <v>2459.4573752387987</v>
      </c>
      <c r="J1026" s="35">
        <v>1.0143181433427462</v>
      </c>
      <c r="K1026" s="35">
        <v>-0.7505080626473315</v>
      </c>
      <c r="L1026" s="35">
        <v>0</v>
      </c>
      <c r="M1026" s="35">
        <v>0</v>
      </c>
      <c r="N1026" s="35">
        <v>0</v>
      </c>
      <c r="O1026" s="35">
        <v>0</v>
      </c>
      <c r="P1026" s="36">
        <v>12</v>
      </c>
      <c r="Q1026" s="37">
        <v>86</v>
      </c>
      <c r="R1026" s="36">
        <v>0</v>
      </c>
      <c r="S1026" s="39">
        <f t="shared" ref="S1026:S1089" si="33">V1026</f>
        <v>86</v>
      </c>
      <c r="T1026" s="34" t="s">
        <v>29</v>
      </c>
      <c r="U1026" s="12">
        <f>((alpha*(beta^speed))*(speed^ceta))</f>
        <v>295.09597716442568</v>
      </c>
      <c r="V1026" s="8">
        <f t="shared" ref="V1026:V1089" si="34">IF($V$1&lt;P1026,P1026,IF($V$1&gt;Q1026,Q1026,$V$1))</f>
        <v>86</v>
      </c>
    </row>
    <row r="1027" spans="1:22">
      <c r="A1027" s="34" t="s">
        <v>19</v>
      </c>
      <c r="B1027" s="34" t="s">
        <v>65</v>
      </c>
      <c r="C1027" s="5" t="s">
        <v>101</v>
      </c>
      <c r="D1027" s="35" t="s">
        <v>84</v>
      </c>
      <c r="E1027" s="36" t="s">
        <v>15</v>
      </c>
      <c r="F1027" s="37">
        <v>50</v>
      </c>
      <c r="G1027" s="38">
        <v>0.04</v>
      </c>
      <c r="H1027" s="34">
        <v>0.96119694444970971</v>
      </c>
      <c r="I1027" s="35">
        <v>53.970659804480476</v>
      </c>
      <c r="J1027" s="35">
        <v>1.0206487613921671</v>
      </c>
      <c r="K1027" s="35">
        <v>-0.95956578926071923</v>
      </c>
      <c r="L1027" s="35">
        <v>0</v>
      </c>
      <c r="M1027" s="35">
        <v>0</v>
      </c>
      <c r="N1027" s="35">
        <v>0</v>
      </c>
      <c r="O1027" s="35">
        <v>0</v>
      </c>
      <c r="P1027" s="36">
        <v>12</v>
      </c>
      <c r="Q1027" s="37">
        <v>77</v>
      </c>
      <c r="R1027" s="36">
        <v>0</v>
      </c>
      <c r="S1027" s="39">
        <f t="shared" si="33"/>
        <v>77</v>
      </c>
      <c r="T1027" s="34" t="s">
        <v>29</v>
      </c>
      <c r="U1027" s="12">
        <f>((alpha*(beta^speed))*(speed^ceta))</f>
        <v>4.0310840787675293</v>
      </c>
      <c r="V1027" s="8">
        <f t="shared" si="34"/>
        <v>77</v>
      </c>
    </row>
    <row r="1028" spans="1:22">
      <c r="A1028" s="34" t="s">
        <v>19</v>
      </c>
      <c r="B1028" s="34" t="s">
        <v>65</v>
      </c>
      <c r="C1028" s="5" t="s">
        <v>101</v>
      </c>
      <c r="D1028" s="35" t="s">
        <v>84</v>
      </c>
      <c r="E1028" s="36" t="s">
        <v>16</v>
      </c>
      <c r="F1028" s="37">
        <v>50</v>
      </c>
      <c r="G1028" s="38">
        <v>0.04</v>
      </c>
      <c r="H1028" s="34">
        <v>0.98344568579308367</v>
      </c>
      <c r="I1028" s="35">
        <v>98.134542124349878</v>
      </c>
      <c r="J1028" s="35">
        <v>-0.85990272616738661</v>
      </c>
      <c r="K1028" s="35">
        <v>6.395970631712248</v>
      </c>
      <c r="L1028" s="35">
        <v>0.18697597732967003</v>
      </c>
      <c r="M1028" s="35">
        <v>0</v>
      </c>
      <c r="N1028" s="35">
        <v>0</v>
      </c>
      <c r="O1028" s="35">
        <v>0</v>
      </c>
      <c r="P1028" s="36">
        <v>12</v>
      </c>
      <c r="Q1028" s="37">
        <v>77</v>
      </c>
      <c r="R1028" s="36">
        <v>1</v>
      </c>
      <c r="S1028" s="39">
        <f t="shared" si="33"/>
        <v>77</v>
      </c>
      <c r="T1028" s="34" t="s">
        <v>30</v>
      </c>
      <c r="U1028" s="12">
        <f>((alpha*(speed^beta))+(ceta*(speed^delta)))</f>
        <v>16.751232187463152</v>
      </c>
      <c r="V1028" s="8">
        <f t="shared" si="34"/>
        <v>77</v>
      </c>
    </row>
    <row r="1029" spans="1:22">
      <c r="A1029" s="34" t="s">
        <v>19</v>
      </c>
      <c r="B1029" s="34" t="s">
        <v>65</v>
      </c>
      <c r="C1029" s="5" t="s">
        <v>101</v>
      </c>
      <c r="D1029" s="35" t="s">
        <v>84</v>
      </c>
      <c r="E1029" s="36" t="s">
        <v>14</v>
      </c>
      <c r="F1029" s="37">
        <v>50</v>
      </c>
      <c r="G1029" s="38">
        <v>0.04</v>
      </c>
      <c r="H1029" s="34">
        <v>0.99295654450494364</v>
      </c>
      <c r="I1029" s="35">
        <v>23.021453303293349</v>
      </c>
      <c r="J1029" s="35">
        <v>0.9974786589820881</v>
      </c>
      <c r="K1029" s="35">
        <v>-0.87695204338505872</v>
      </c>
      <c r="L1029" s="35">
        <v>0</v>
      </c>
      <c r="M1029" s="35">
        <v>0</v>
      </c>
      <c r="N1029" s="35">
        <v>0</v>
      </c>
      <c r="O1029" s="35">
        <v>0</v>
      </c>
      <c r="P1029" s="36">
        <v>12</v>
      </c>
      <c r="Q1029" s="37">
        <v>77</v>
      </c>
      <c r="R1029" s="36">
        <v>0</v>
      </c>
      <c r="S1029" s="39">
        <f t="shared" si="33"/>
        <v>77</v>
      </c>
      <c r="T1029" s="34" t="s">
        <v>29</v>
      </c>
      <c r="U1029" s="12">
        <f>((alpha*(beta^speed))*(speed^ceta))</f>
        <v>0.42009645954201036</v>
      </c>
      <c r="V1029" s="8">
        <f t="shared" si="34"/>
        <v>77</v>
      </c>
    </row>
    <row r="1030" spans="1:22">
      <c r="A1030" s="34" t="s">
        <v>19</v>
      </c>
      <c r="B1030" s="34" t="s">
        <v>65</v>
      </c>
      <c r="C1030" s="5" t="s">
        <v>101</v>
      </c>
      <c r="D1030" s="35" t="s">
        <v>84</v>
      </c>
      <c r="E1030" s="36" t="s">
        <v>18</v>
      </c>
      <c r="F1030" s="37">
        <v>50</v>
      </c>
      <c r="G1030" s="38">
        <v>0.04</v>
      </c>
      <c r="H1030" s="34">
        <v>0.98167288692491772</v>
      </c>
      <c r="I1030" s="35">
        <v>8.688394608292894</v>
      </c>
      <c r="J1030" s="35">
        <v>1.0200266006668559</v>
      </c>
      <c r="K1030" s="35">
        <v>-0.99165372697634302</v>
      </c>
      <c r="L1030" s="35">
        <v>0</v>
      </c>
      <c r="M1030" s="35">
        <v>0</v>
      </c>
      <c r="N1030" s="35">
        <v>0</v>
      </c>
      <c r="O1030" s="35">
        <v>0</v>
      </c>
      <c r="P1030" s="36">
        <v>12</v>
      </c>
      <c r="Q1030" s="37">
        <v>77</v>
      </c>
      <c r="R1030" s="36">
        <v>0</v>
      </c>
      <c r="S1030" s="39">
        <f t="shared" si="33"/>
        <v>77</v>
      </c>
      <c r="T1030" s="34" t="s">
        <v>29</v>
      </c>
      <c r="U1030" s="12">
        <f>((alpha*(beta^speed))*(speed^ceta))</f>
        <v>0.53861605591889916</v>
      </c>
      <c r="V1030" s="8">
        <f t="shared" si="34"/>
        <v>77</v>
      </c>
    </row>
    <row r="1031" spans="1:22">
      <c r="A1031" s="34" t="s">
        <v>19</v>
      </c>
      <c r="B1031" s="34" t="s">
        <v>65</v>
      </c>
      <c r="C1031" s="5" t="s">
        <v>101</v>
      </c>
      <c r="D1031" s="35" t="s">
        <v>84</v>
      </c>
      <c r="E1031" s="36" t="s">
        <v>17</v>
      </c>
      <c r="F1031" s="37">
        <v>50</v>
      </c>
      <c r="G1031" s="38">
        <v>0.04</v>
      </c>
      <c r="H1031" s="34">
        <v>0.98490220552338126</v>
      </c>
      <c r="I1031" s="35">
        <v>1832.5140137112915</v>
      </c>
      <c r="J1031" s="35">
        <v>1.0106021501117501</v>
      </c>
      <c r="K1031" s="35">
        <v>-0.56848467806043812</v>
      </c>
      <c r="L1031" s="35">
        <v>0</v>
      </c>
      <c r="M1031" s="35">
        <v>0</v>
      </c>
      <c r="N1031" s="35">
        <v>0</v>
      </c>
      <c r="O1031" s="35">
        <v>0</v>
      </c>
      <c r="P1031" s="36">
        <v>12</v>
      </c>
      <c r="Q1031" s="37">
        <v>77</v>
      </c>
      <c r="R1031" s="36">
        <v>0</v>
      </c>
      <c r="S1031" s="39">
        <f t="shared" si="33"/>
        <v>77</v>
      </c>
      <c r="T1031" s="34" t="s">
        <v>29</v>
      </c>
      <c r="U1031" s="12">
        <f>((alpha*(beta^speed))*(speed^ceta))</f>
        <v>349.36790799849331</v>
      </c>
      <c r="V1031" s="8">
        <f t="shared" si="34"/>
        <v>77</v>
      </c>
    </row>
    <row r="1032" spans="1:22">
      <c r="A1032" s="34" t="s">
        <v>19</v>
      </c>
      <c r="B1032" s="34" t="s">
        <v>65</v>
      </c>
      <c r="C1032" s="5" t="s">
        <v>101</v>
      </c>
      <c r="D1032" s="35" t="s">
        <v>84</v>
      </c>
      <c r="E1032" s="36" t="s">
        <v>15</v>
      </c>
      <c r="F1032" s="37">
        <v>100</v>
      </c>
      <c r="G1032" s="38">
        <v>0.04</v>
      </c>
      <c r="H1032" s="34">
        <v>0.90355213742522111</v>
      </c>
      <c r="I1032" s="35">
        <v>36.586330026733982</v>
      </c>
      <c r="J1032" s="35">
        <v>1.0178429358290135</v>
      </c>
      <c r="K1032" s="35">
        <v>-0.75304855063952236</v>
      </c>
      <c r="L1032" s="35">
        <v>0</v>
      </c>
      <c r="M1032" s="35">
        <v>0</v>
      </c>
      <c r="N1032" s="35">
        <v>0</v>
      </c>
      <c r="O1032" s="35">
        <v>0</v>
      </c>
      <c r="P1032" s="36">
        <v>12</v>
      </c>
      <c r="Q1032" s="37">
        <v>66</v>
      </c>
      <c r="R1032" s="36">
        <v>0</v>
      </c>
      <c r="S1032" s="39">
        <f t="shared" si="33"/>
        <v>66</v>
      </c>
      <c r="T1032" s="34" t="s">
        <v>29</v>
      </c>
      <c r="U1032" s="12">
        <f>((alpha*(beta^speed))*(speed^ceta))</f>
        <v>5.0123863118997072</v>
      </c>
      <c r="V1032" s="8">
        <f t="shared" si="34"/>
        <v>66</v>
      </c>
    </row>
    <row r="1033" spans="1:22">
      <c r="A1033" s="34" t="s">
        <v>19</v>
      </c>
      <c r="B1033" s="34" t="s">
        <v>65</v>
      </c>
      <c r="C1033" s="5" t="s">
        <v>101</v>
      </c>
      <c r="D1033" s="35" t="s">
        <v>84</v>
      </c>
      <c r="E1033" s="36" t="s">
        <v>16</v>
      </c>
      <c r="F1033" s="37">
        <v>100</v>
      </c>
      <c r="G1033" s="38">
        <v>0.04</v>
      </c>
      <c r="H1033" s="34">
        <v>0.98599698626872989</v>
      </c>
      <c r="I1033" s="35">
        <v>92.92903821345341</v>
      </c>
      <c r="J1033" s="35">
        <v>-0.8216225684885079</v>
      </c>
      <c r="K1033" s="35">
        <v>9.4678092626006709</v>
      </c>
      <c r="L1033" s="35">
        <v>0.13699218759656531</v>
      </c>
      <c r="M1033" s="35">
        <v>0</v>
      </c>
      <c r="N1033" s="35">
        <v>0</v>
      </c>
      <c r="O1033" s="35">
        <v>0</v>
      </c>
      <c r="P1033" s="36">
        <v>12</v>
      </c>
      <c r="Q1033" s="37">
        <v>66</v>
      </c>
      <c r="R1033" s="36">
        <v>1</v>
      </c>
      <c r="S1033" s="39">
        <f t="shared" si="33"/>
        <v>66</v>
      </c>
      <c r="T1033" s="34" t="s">
        <v>30</v>
      </c>
      <c r="U1033" s="12">
        <f>((alpha*(speed^beta))+(ceta*(speed^delta)))</f>
        <v>19.780725368423774</v>
      </c>
      <c r="V1033" s="8">
        <f t="shared" si="34"/>
        <v>66</v>
      </c>
    </row>
    <row r="1034" spans="1:22">
      <c r="A1034" s="34" t="s">
        <v>19</v>
      </c>
      <c r="B1034" s="34" t="s">
        <v>65</v>
      </c>
      <c r="C1034" s="5" t="s">
        <v>101</v>
      </c>
      <c r="D1034" s="35" t="s">
        <v>84</v>
      </c>
      <c r="E1034" s="36" t="s">
        <v>14</v>
      </c>
      <c r="F1034" s="37">
        <v>100</v>
      </c>
      <c r="G1034" s="38">
        <v>0.04</v>
      </c>
      <c r="H1034" s="34">
        <v>0.9922374628080356</v>
      </c>
      <c r="I1034" s="35">
        <v>-7.4740469162718287E-2</v>
      </c>
      <c r="J1034" s="35">
        <v>3.3942864517223004E-2</v>
      </c>
      <c r="K1034" s="35">
        <v>1.2344646316699848</v>
      </c>
      <c r="L1034" s="35">
        <v>0</v>
      </c>
      <c r="M1034" s="35">
        <v>0</v>
      </c>
      <c r="N1034" s="35">
        <v>0</v>
      </c>
      <c r="O1034" s="35">
        <v>0</v>
      </c>
      <c r="P1034" s="36">
        <v>12</v>
      </c>
      <c r="Q1034" s="37">
        <v>66</v>
      </c>
      <c r="R1034" s="36">
        <v>2</v>
      </c>
      <c r="S1034" s="39">
        <f t="shared" si="33"/>
        <v>66</v>
      </c>
      <c r="T1034" s="34" t="s">
        <v>31</v>
      </c>
      <c r="U1034" s="12">
        <f>((alpha+(beta*speed))^((-1)/ceta))</f>
        <v>0.5347822496101714</v>
      </c>
      <c r="V1034" s="8">
        <f t="shared" si="34"/>
        <v>66</v>
      </c>
    </row>
    <row r="1035" spans="1:22">
      <c r="A1035" s="34" t="s">
        <v>19</v>
      </c>
      <c r="B1035" s="34" t="s">
        <v>65</v>
      </c>
      <c r="C1035" s="5" t="s">
        <v>101</v>
      </c>
      <c r="D1035" s="35" t="s">
        <v>84</v>
      </c>
      <c r="E1035" s="36" t="s">
        <v>18</v>
      </c>
      <c r="F1035" s="37">
        <v>100</v>
      </c>
      <c r="G1035" s="38">
        <v>0.04</v>
      </c>
      <c r="H1035" s="34">
        <v>0.93632183688863813</v>
      </c>
      <c r="I1035" s="35">
        <v>7.3870918248727238</v>
      </c>
      <c r="J1035" s="35">
        <v>1.0225237843317183</v>
      </c>
      <c r="K1035" s="35">
        <v>-0.90399359349646147</v>
      </c>
      <c r="L1035" s="35">
        <v>0</v>
      </c>
      <c r="M1035" s="35">
        <v>0</v>
      </c>
      <c r="N1035" s="35">
        <v>0</v>
      </c>
      <c r="O1035" s="35">
        <v>0</v>
      </c>
      <c r="P1035" s="36">
        <v>12</v>
      </c>
      <c r="Q1035" s="37">
        <v>66</v>
      </c>
      <c r="R1035" s="36">
        <v>0</v>
      </c>
      <c r="S1035" s="39">
        <f t="shared" si="33"/>
        <v>66</v>
      </c>
      <c r="T1035" s="34" t="s">
        <v>29</v>
      </c>
      <c r="U1035" s="12">
        <f>((alpha*(beta^speed))*(speed^ceta))</f>
        <v>0.72788550138677199</v>
      </c>
      <c r="V1035" s="8">
        <f t="shared" si="34"/>
        <v>66</v>
      </c>
    </row>
    <row r="1036" spans="1:22">
      <c r="A1036" s="34" t="s">
        <v>19</v>
      </c>
      <c r="B1036" s="34" t="s">
        <v>65</v>
      </c>
      <c r="C1036" s="5" t="s">
        <v>101</v>
      </c>
      <c r="D1036" s="35" t="s">
        <v>84</v>
      </c>
      <c r="E1036" s="36" t="s">
        <v>17</v>
      </c>
      <c r="F1036" s="37">
        <v>100</v>
      </c>
      <c r="G1036" s="38">
        <v>0.04</v>
      </c>
      <c r="H1036" s="34">
        <v>0.97742401776573451</v>
      </c>
      <c r="I1036" s="35">
        <v>1691.0875329090095</v>
      </c>
      <c r="J1036" s="35">
        <v>1.0101674639194653</v>
      </c>
      <c r="K1036" s="35">
        <v>-0.48885180244815768</v>
      </c>
      <c r="L1036" s="35">
        <v>0</v>
      </c>
      <c r="M1036" s="35">
        <v>0</v>
      </c>
      <c r="N1036" s="35">
        <v>0</v>
      </c>
      <c r="O1036" s="35">
        <v>0</v>
      </c>
      <c r="P1036" s="36">
        <v>12</v>
      </c>
      <c r="Q1036" s="37">
        <v>66</v>
      </c>
      <c r="R1036" s="36">
        <v>0</v>
      </c>
      <c r="S1036" s="39">
        <f t="shared" si="33"/>
        <v>66</v>
      </c>
      <c r="T1036" s="34" t="s">
        <v>29</v>
      </c>
      <c r="U1036" s="12">
        <f>((alpha*(beta^speed))*(speed^ceta))</f>
        <v>425.24733114048075</v>
      </c>
      <c r="V1036" s="8">
        <f t="shared" si="34"/>
        <v>66</v>
      </c>
    </row>
    <row r="1037" spans="1:22">
      <c r="A1037" s="34" t="s">
        <v>19</v>
      </c>
      <c r="B1037" s="34" t="s">
        <v>65</v>
      </c>
      <c r="C1037" s="5" t="s">
        <v>101</v>
      </c>
      <c r="D1037" s="35" t="s">
        <v>84</v>
      </c>
      <c r="E1037" s="36" t="s">
        <v>15</v>
      </c>
      <c r="F1037" s="37">
        <v>0</v>
      </c>
      <c r="G1037" s="38">
        <v>0.06</v>
      </c>
      <c r="H1037" s="34">
        <v>0.97142486469901479</v>
      </c>
      <c r="I1037" s="35">
        <v>73.285638002237661</v>
      </c>
      <c r="J1037" s="35">
        <v>1.0252806296046435</v>
      </c>
      <c r="K1037" s="35">
        <v>-1.1073831992292384</v>
      </c>
      <c r="L1037" s="35">
        <v>0</v>
      </c>
      <c r="M1037" s="35">
        <v>0</v>
      </c>
      <c r="N1037" s="35">
        <v>0</v>
      </c>
      <c r="O1037" s="35">
        <v>0</v>
      </c>
      <c r="P1037" s="36">
        <v>12</v>
      </c>
      <c r="Q1037" s="37">
        <v>77</v>
      </c>
      <c r="R1037" s="36">
        <v>0</v>
      </c>
      <c r="S1037" s="39">
        <f t="shared" si="33"/>
        <v>77</v>
      </c>
      <c r="T1037" s="34" t="s">
        <v>29</v>
      </c>
      <c r="U1037" s="12">
        <f>((alpha*(beta^speed))*(speed^ceta))</f>
        <v>4.0817149781994191</v>
      </c>
      <c r="V1037" s="8">
        <f t="shared" si="34"/>
        <v>77</v>
      </c>
    </row>
    <row r="1038" spans="1:22">
      <c r="A1038" s="34" t="s">
        <v>19</v>
      </c>
      <c r="B1038" s="34" t="s">
        <v>65</v>
      </c>
      <c r="C1038" s="5" t="s">
        <v>101</v>
      </c>
      <c r="D1038" s="35" t="s">
        <v>84</v>
      </c>
      <c r="E1038" s="36" t="s">
        <v>16</v>
      </c>
      <c r="F1038" s="37">
        <v>0</v>
      </c>
      <c r="G1038" s="38">
        <v>0.06</v>
      </c>
      <c r="H1038" s="34">
        <v>0.99010976510776416</v>
      </c>
      <c r="I1038" s="35">
        <v>6.3839119409852323</v>
      </c>
      <c r="J1038" s="35">
        <v>0.19511470196815903</v>
      </c>
      <c r="K1038" s="35">
        <v>108.94356798476795</v>
      </c>
      <c r="L1038" s="35">
        <v>-0.91700290385296535</v>
      </c>
      <c r="M1038" s="35">
        <v>0</v>
      </c>
      <c r="N1038" s="35">
        <v>0</v>
      </c>
      <c r="O1038" s="35">
        <v>0</v>
      </c>
      <c r="P1038" s="36">
        <v>12</v>
      </c>
      <c r="Q1038" s="37">
        <v>77</v>
      </c>
      <c r="R1038" s="36">
        <v>1</v>
      </c>
      <c r="S1038" s="39">
        <f t="shared" si="33"/>
        <v>77</v>
      </c>
      <c r="T1038" s="34" t="s">
        <v>30</v>
      </c>
      <c r="U1038" s="12">
        <f>((alpha*(speed^beta))+(ceta*(speed^delta)))</f>
        <v>16.928415993928631</v>
      </c>
      <c r="V1038" s="8">
        <f t="shared" si="34"/>
        <v>77</v>
      </c>
    </row>
    <row r="1039" spans="1:22">
      <c r="A1039" s="34" t="s">
        <v>19</v>
      </c>
      <c r="B1039" s="34" t="s">
        <v>65</v>
      </c>
      <c r="C1039" s="5" t="s">
        <v>101</v>
      </c>
      <c r="D1039" s="35" t="s">
        <v>84</v>
      </c>
      <c r="E1039" s="36" t="s">
        <v>14</v>
      </c>
      <c r="F1039" s="37">
        <v>0</v>
      </c>
      <c r="G1039" s="38">
        <v>0.06</v>
      </c>
      <c r="H1039" s="34">
        <v>0.99412818792911517</v>
      </c>
      <c r="I1039" s="35">
        <v>25.698655937994502</v>
      </c>
      <c r="J1039" s="35">
        <v>0.99746948999019946</v>
      </c>
      <c r="K1039" s="35">
        <v>-0.90287744207105602</v>
      </c>
      <c r="L1039" s="35">
        <v>0</v>
      </c>
      <c r="M1039" s="35">
        <v>0</v>
      </c>
      <c r="N1039" s="35">
        <v>0</v>
      </c>
      <c r="O1039" s="35">
        <v>0</v>
      </c>
      <c r="P1039" s="36">
        <v>12</v>
      </c>
      <c r="Q1039" s="37">
        <v>77</v>
      </c>
      <c r="R1039" s="36">
        <v>0</v>
      </c>
      <c r="S1039" s="39">
        <f t="shared" si="33"/>
        <v>77</v>
      </c>
      <c r="T1039" s="34" t="s">
        <v>29</v>
      </c>
      <c r="U1039" s="12">
        <f>((alpha*(beta^speed))*(speed^ceta))</f>
        <v>0.41870801766062404</v>
      </c>
      <c r="V1039" s="8">
        <f t="shared" si="34"/>
        <v>77</v>
      </c>
    </row>
    <row r="1040" spans="1:22">
      <c r="A1040" s="34" t="s">
        <v>19</v>
      </c>
      <c r="B1040" s="34" t="s">
        <v>65</v>
      </c>
      <c r="C1040" s="5" t="s">
        <v>101</v>
      </c>
      <c r="D1040" s="35" t="s">
        <v>84</v>
      </c>
      <c r="E1040" s="36" t="s">
        <v>18</v>
      </c>
      <c r="F1040" s="37">
        <v>0</v>
      </c>
      <c r="G1040" s="38">
        <v>0.06</v>
      </c>
      <c r="H1040" s="34">
        <v>0.98582215964631514</v>
      </c>
      <c r="I1040" s="35">
        <v>11.427690750955719</v>
      </c>
      <c r="J1040" s="35">
        <v>1.023938129242991</v>
      </c>
      <c r="K1040" s="35">
        <v>-1.1203006755396581</v>
      </c>
      <c r="L1040" s="35">
        <v>0</v>
      </c>
      <c r="M1040" s="35">
        <v>0</v>
      </c>
      <c r="N1040" s="35">
        <v>0</v>
      </c>
      <c r="O1040" s="35">
        <v>0</v>
      </c>
      <c r="P1040" s="36">
        <v>12</v>
      </c>
      <c r="Q1040" s="37">
        <v>77</v>
      </c>
      <c r="R1040" s="36">
        <v>0</v>
      </c>
      <c r="S1040" s="39">
        <f t="shared" si="33"/>
        <v>77</v>
      </c>
      <c r="T1040" s="34" t="s">
        <v>29</v>
      </c>
      <c r="U1040" s="12">
        <f>((alpha*(beta^speed))*(speed^ceta))</f>
        <v>0.54399854482270327</v>
      </c>
      <c r="V1040" s="8">
        <f t="shared" si="34"/>
        <v>77</v>
      </c>
    </row>
    <row r="1041" spans="1:22">
      <c r="A1041" s="34" t="s">
        <v>19</v>
      </c>
      <c r="B1041" s="34" t="s">
        <v>65</v>
      </c>
      <c r="C1041" s="5" t="s">
        <v>101</v>
      </c>
      <c r="D1041" s="35" t="s">
        <v>84</v>
      </c>
      <c r="E1041" s="36" t="s">
        <v>17</v>
      </c>
      <c r="F1041" s="37">
        <v>0</v>
      </c>
      <c r="G1041" s="38">
        <v>0.06</v>
      </c>
      <c r="H1041" s="34">
        <v>0.98898382804487561</v>
      </c>
      <c r="I1041" s="35">
        <v>2083.6008090253031</v>
      </c>
      <c r="J1041" s="35">
        <v>1.0122853509247485</v>
      </c>
      <c r="K1041" s="35">
        <v>-0.62507552478801554</v>
      </c>
      <c r="L1041" s="35">
        <v>0</v>
      </c>
      <c r="M1041" s="35">
        <v>0</v>
      </c>
      <c r="N1041" s="35">
        <v>0</v>
      </c>
      <c r="O1041" s="35">
        <v>0</v>
      </c>
      <c r="P1041" s="36">
        <v>12</v>
      </c>
      <c r="Q1041" s="37">
        <v>77</v>
      </c>
      <c r="R1041" s="36">
        <v>0</v>
      </c>
      <c r="S1041" s="39">
        <f t="shared" si="33"/>
        <v>77</v>
      </c>
      <c r="T1041" s="34" t="s">
        <v>29</v>
      </c>
      <c r="U1041" s="12">
        <f>((alpha*(beta^speed))*(speed^ceta))</f>
        <v>353.13653263364489</v>
      </c>
      <c r="V1041" s="8">
        <f t="shared" si="34"/>
        <v>77</v>
      </c>
    </row>
    <row r="1042" spans="1:22">
      <c r="A1042" s="34" t="s">
        <v>19</v>
      </c>
      <c r="B1042" s="34" t="s">
        <v>65</v>
      </c>
      <c r="C1042" s="5" t="s">
        <v>101</v>
      </c>
      <c r="D1042" s="35" t="s">
        <v>84</v>
      </c>
      <c r="E1042" s="36" t="s">
        <v>15</v>
      </c>
      <c r="F1042" s="37">
        <v>50</v>
      </c>
      <c r="G1042" s="38">
        <v>0.06</v>
      </c>
      <c r="H1042" s="34">
        <v>0.9112732317226776</v>
      </c>
      <c r="I1042" s="35">
        <v>39.198586263996923</v>
      </c>
      <c r="J1042" s="35">
        <v>1.0210716206650847</v>
      </c>
      <c r="K1042" s="35">
        <v>-0.79519587332999575</v>
      </c>
      <c r="L1042" s="35">
        <v>0</v>
      </c>
      <c r="M1042" s="35">
        <v>0</v>
      </c>
      <c r="N1042" s="35">
        <v>0</v>
      </c>
      <c r="O1042" s="35">
        <v>0</v>
      </c>
      <c r="P1042" s="36">
        <v>12</v>
      </c>
      <c r="Q1042" s="37">
        <v>63</v>
      </c>
      <c r="R1042" s="36">
        <v>0</v>
      </c>
      <c r="S1042" s="39">
        <f t="shared" si="33"/>
        <v>63</v>
      </c>
      <c r="T1042" s="34" t="s">
        <v>29</v>
      </c>
      <c r="U1042" s="12">
        <f>((alpha*(beta^speed))*(speed^ceta))</f>
        <v>5.4073338609305273</v>
      </c>
      <c r="V1042" s="8">
        <f t="shared" si="34"/>
        <v>63</v>
      </c>
    </row>
    <row r="1043" spans="1:22">
      <c r="A1043" s="34" t="s">
        <v>19</v>
      </c>
      <c r="B1043" s="34" t="s">
        <v>65</v>
      </c>
      <c r="C1043" s="5" t="s">
        <v>101</v>
      </c>
      <c r="D1043" s="35" t="s">
        <v>84</v>
      </c>
      <c r="E1043" s="36" t="s">
        <v>16</v>
      </c>
      <c r="F1043" s="37">
        <v>50</v>
      </c>
      <c r="G1043" s="38">
        <v>0.06</v>
      </c>
      <c r="H1043" s="34">
        <v>0.99409016363663361</v>
      </c>
      <c r="I1043" s="35">
        <v>12.618873478155686</v>
      </c>
      <c r="J1043" s="35">
        <v>0.10125804478303571</v>
      </c>
      <c r="K1043" s="35">
        <v>117.59096578573627</v>
      </c>
      <c r="L1043" s="35">
        <v>-0.98091971902090269</v>
      </c>
      <c r="M1043" s="35">
        <v>0</v>
      </c>
      <c r="N1043" s="35">
        <v>0</v>
      </c>
      <c r="O1043" s="35">
        <v>0</v>
      </c>
      <c r="P1043" s="36">
        <v>12</v>
      </c>
      <c r="Q1043" s="37">
        <v>63</v>
      </c>
      <c r="R1043" s="36">
        <v>1</v>
      </c>
      <c r="S1043" s="39">
        <f t="shared" si="33"/>
        <v>63</v>
      </c>
      <c r="T1043" s="34" t="s">
        <v>30</v>
      </c>
      <c r="U1043" s="12">
        <f>((alpha*(speed^beta))+(ceta*(speed^delta)))</f>
        <v>21.216398684197191</v>
      </c>
      <c r="V1043" s="8">
        <f t="shared" si="34"/>
        <v>63</v>
      </c>
    </row>
    <row r="1044" spans="1:22">
      <c r="A1044" s="34" t="s">
        <v>19</v>
      </c>
      <c r="B1044" s="34" t="s">
        <v>65</v>
      </c>
      <c r="C1044" s="5" t="s">
        <v>101</v>
      </c>
      <c r="D1044" s="35" t="s">
        <v>84</v>
      </c>
      <c r="E1044" s="36" t="s">
        <v>14</v>
      </c>
      <c r="F1044" s="37">
        <v>50</v>
      </c>
      <c r="G1044" s="38">
        <v>0.06</v>
      </c>
      <c r="H1044" s="34">
        <v>0.99364007621732175</v>
      </c>
      <c r="I1044" s="35">
        <v>-8.9908114678839038E-2</v>
      </c>
      <c r="J1044" s="35">
        <v>6.4447653177684375E-2</v>
      </c>
      <c r="K1044" s="35">
        <v>0.81367257803634141</v>
      </c>
      <c r="L1044" s="35">
        <v>0</v>
      </c>
      <c r="M1044" s="35">
        <v>0</v>
      </c>
      <c r="N1044" s="35">
        <v>0</v>
      </c>
      <c r="O1044" s="35">
        <v>0</v>
      </c>
      <c r="P1044" s="36">
        <v>12</v>
      </c>
      <c r="Q1044" s="37">
        <v>63</v>
      </c>
      <c r="R1044" s="36">
        <v>6</v>
      </c>
      <c r="S1044" s="39">
        <f t="shared" si="33"/>
        <v>63</v>
      </c>
      <c r="T1044" s="34" t="s">
        <v>37</v>
      </c>
      <c r="U1044" s="12">
        <f>(1/(alpha+(beta*(speed^ceta))))</f>
        <v>0.55981616214972074</v>
      </c>
      <c r="V1044" s="8">
        <f t="shared" si="34"/>
        <v>63</v>
      </c>
    </row>
    <row r="1045" spans="1:22">
      <c r="A1045" s="34" t="s">
        <v>19</v>
      </c>
      <c r="B1045" s="34" t="s">
        <v>65</v>
      </c>
      <c r="C1045" s="5" t="s">
        <v>101</v>
      </c>
      <c r="D1045" s="35" t="s">
        <v>84</v>
      </c>
      <c r="E1045" s="36" t="s">
        <v>18</v>
      </c>
      <c r="F1045" s="37">
        <v>50</v>
      </c>
      <c r="G1045" s="38">
        <v>0.06</v>
      </c>
      <c r="H1045" s="34">
        <v>0.94596262652168595</v>
      </c>
      <c r="I1045" s="35">
        <v>8.458390038503973</v>
      </c>
      <c r="J1045" s="35">
        <v>1.0261041100677704</v>
      </c>
      <c r="K1045" s="35">
        <v>-0.96745209530545773</v>
      </c>
      <c r="L1045" s="35">
        <v>0</v>
      </c>
      <c r="M1045" s="35">
        <v>0</v>
      </c>
      <c r="N1045" s="35">
        <v>0</v>
      </c>
      <c r="O1045" s="35">
        <v>0</v>
      </c>
      <c r="P1045" s="36">
        <v>12</v>
      </c>
      <c r="Q1045" s="37">
        <v>63</v>
      </c>
      <c r="R1045" s="36">
        <v>0</v>
      </c>
      <c r="S1045" s="39">
        <f t="shared" si="33"/>
        <v>63</v>
      </c>
      <c r="T1045" s="34" t="s">
        <v>29</v>
      </c>
      <c r="U1045" s="12">
        <f>((alpha*(beta^speed))*(speed^ceta))</f>
        <v>0.77906166649414643</v>
      </c>
      <c r="V1045" s="8">
        <f t="shared" si="34"/>
        <v>63</v>
      </c>
    </row>
    <row r="1046" spans="1:22">
      <c r="A1046" s="34" t="s">
        <v>19</v>
      </c>
      <c r="B1046" s="34" t="s">
        <v>65</v>
      </c>
      <c r="C1046" s="5" t="s">
        <v>101</v>
      </c>
      <c r="D1046" s="35" t="s">
        <v>84</v>
      </c>
      <c r="E1046" s="36" t="s">
        <v>17</v>
      </c>
      <c r="F1046" s="37">
        <v>50</v>
      </c>
      <c r="G1046" s="38">
        <v>0.06</v>
      </c>
      <c r="H1046" s="34">
        <v>0.98002727052266281</v>
      </c>
      <c r="I1046" s="35">
        <v>1770.9857267729869</v>
      </c>
      <c r="J1046" s="35">
        <v>1.0110012517959999</v>
      </c>
      <c r="K1046" s="35">
        <v>-0.4947131604650411</v>
      </c>
      <c r="L1046" s="35">
        <v>0</v>
      </c>
      <c r="M1046" s="35">
        <v>0</v>
      </c>
      <c r="N1046" s="35">
        <v>0</v>
      </c>
      <c r="O1046" s="35">
        <v>0</v>
      </c>
      <c r="P1046" s="36">
        <v>12</v>
      </c>
      <c r="Q1046" s="37">
        <v>63</v>
      </c>
      <c r="R1046" s="36">
        <v>0</v>
      </c>
      <c r="S1046" s="39">
        <f t="shared" si="33"/>
        <v>63</v>
      </c>
      <c r="T1046" s="34" t="s">
        <v>29</v>
      </c>
      <c r="U1046" s="12">
        <f>((alpha*(beta^speed))*(speed^ceta))</f>
        <v>454.37485586272487</v>
      </c>
      <c r="V1046" s="8">
        <f t="shared" si="34"/>
        <v>63</v>
      </c>
    </row>
    <row r="1047" spans="1:22">
      <c r="A1047" s="34" t="s">
        <v>19</v>
      </c>
      <c r="B1047" s="34" t="s">
        <v>65</v>
      </c>
      <c r="C1047" s="5" t="s">
        <v>101</v>
      </c>
      <c r="D1047" s="35" t="s">
        <v>84</v>
      </c>
      <c r="E1047" s="36" t="s">
        <v>15</v>
      </c>
      <c r="F1047" s="37">
        <v>100</v>
      </c>
      <c r="G1047" s="38">
        <v>0.06</v>
      </c>
      <c r="H1047" s="34">
        <v>0.92958775789830728</v>
      </c>
      <c r="I1047" s="35">
        <v>1.7479394845582508</v>
      </c>
      <c r="J1047" s="35">
        <v>4.8909251756863137</v>
      </c>
      <c r="K1047" s="35">
        <v>-1.3173557954580226E-2</v>
      </c>
      <c r="L1047" s="35">
        <v>0</v>
      </c>
      <c r="M1047" s="35">
        <v>0</v>
      </c>
      <c r="N1047" s="35">
        <v>0</v>
      </c>
      <c r="O1047" s="35">
        <v>0</v>
      </c>
      <c r="P1047" s="36">
        <v>12</v>
      </c>
      <c r="Q1047" s="37">
        <v>50</v>
      </c>
      <c r="R1047" s="36">
        <v>13</v>
      </c>
      <c r="S1047" s="39">
        <f t="shared" si="33"/>
        <v>50</v>
      </c>
      <c r="T1047" s="34" t="s">
        <v>50</v>
      </c>
      <c r="U1047" s="12">
        <f>EXP((alpha+(beta/speed))+(ceta*LN(speed)))</f>
        <v>6.0147977602349973</v>
      </c>
      <c r="V1047" s="8">
        <f t="shared" si="34"/>
        <v>50</v>
      </c>
    </row>
    <row r="1048" spans="1:22">
      <c r="A1048" s="34" t="s">
        <v>19</v>
      </c>
      <c r="B1048" s="34" t="s">
        <v>65</v>
      </c>
      <c r="C1048" s="5" t="s">
        <v>101</v>
      </c>
      <c r="D1048" s="35" t="s">
        <v>84</v>
      </c>
      <c r="E1048" s="36" t="s">
        <v>16</v>
      </c>
      <c r="F1048" s="37">
        <v>100</v>
      </c>
      <c r="G1048" s="38">
        <v>0.06</v>
      </c>
      <c r="H1048" s="34">
        <v>0.99284168168489717</v>
      </c>
      <c r="I1048" s="35">
        <v>3.3104706570897076</v>
      </c>
      <c r="J1048" s="35">
        <v>2.5953904987773355</v>
      </c>
      <c r="K1048" s="35">
        <v>-3.5493155366192873E-2</v>
      </c>
      <c r="L1048" s="35">
        <v>0</v>
      </c>
      <c r="M1048" s="35">
        <v>0</v>
      </c>
      <c r="N1048" s="35">
        <v>0</v>
      </c>
      <c r="O1048" s="35">
        <v>0</v>
      </c>
      <c r="P1048" s="36">
        <v>12</v>
      </c>
      <c r="Q1048" s="37">
        <v>50</v>
      </c>
      <c r="R1048" s="36">
        <v>13</v>
      </c>
      <c r="S1048" s="39">
        <f t="shared" si="33"/>
        <v>50</v>
      </c>
      <c r="T1048" s="34" t="s">
        <v>50</v>
      </c>
      <c r="U1048" s="12">
        <f>EXP((alpha+(beta/speed))+(ceta*LN(speed)))</f>
        <v>25.11658605066183</v>
      </c>
      <c r="V1048" s="8">
        <f t="shared" si="34"/>
        <v>50</v>
      </c>
    </row>
    <row r="1049" spans="1:22">
      <c r="A1049" s="34" t="s">
        <v>19</v>
      </c>
      <c r="B1049" s="34" t="s">
        <v>65</v>
      </c>
      <c r="C1049" s="5" t="s">
        <v>101</v>
      </c>
      <c r="D1049" s="35" t="s">
        <v>84</v>
      </c>
      <c r="E1049" s="36" t="s">
        <v>14</v>
      </c>
      <c r="F1049" s="37">
        <v>100</v>
      </c>
      <c r="G1049" s="38">
        <v>0.06</v>
      </c>
      <c r="H1049" s="34">
        <v>0.98713694973081489</v>
      </c>
      <c r="I1049" s="35">
        <v>-4.1587768361628051E-2</v>
      </c>
      <c r="J1049" s="35">
        <v>4.6510323670371001E-2</v>
      </c>
      <c r="K1049" s="35">
        <v>0.92104937665802833</v>
      </c>
      <c r="L1049" s="35">
        <v>0</v>
      </c>
      <c r="M1049" s="35">
        <v>0</v>
      </c>
      <c r="N1049" s="35">
        <v>0</v>
      </c>
      <c r="O1049" s="35">
        <v>0</v>
      </c>
      <c r="P1049" s="36">
        <v>12</v>
      </c>
      <c r="Q1049" s="37">
        <v>50</v>
      </c>
      <c r="R1049" s="36">
        <v>6</v>
      </c>
      <c r="S1049" s="39">
        <f t="shared" si="33"/>
        <v>50</v>
      </c>
      <c r="T1049" s="34" t="s">
        <v>37</v>
      </c>
      <c r="U1049" s="12">
        <f>(1/(alpha+(beta*(speed^ceta))))</f>
        <v>0.6002378435919965</v>
      </c>
      <c r="V1049" s="8">
        <f t="shared" si="34"/>
        <v>50</v>
      </c>
    </row>
    <row r="1050" spans="1:22">
      <c r="A1050" s="34" t="s">
        <v>19</v>
      </c>
      <c r="B1050" s="34" t="s">
        <v>65</v>
      </c>
      <c r="C1050" s="5" t="s">
        <v>101</v>
      </c>
      <c r="D1050" s="35" t="s">
        <v>84</v>
      </c>
      <c r="E1050" s="36" t="s">
        <v>18</v>
      </c>
      <c r="F1050" s="37">
        <v>100</v>
      </c>
      <c r="G1050" s="38">
        <v>0.06</v>
      </c>
      <c r="H1050" s="34">
        <v>0.97620336119267359</v>
      </c>
      <c r="I1050" s="35">
        <v>0.75699237400664343</v>
      </c>
      <c r="J1050" s="35">
        <v>6.7203052434482373</v>
      </c>
      <c r="K1050" s="35">
        <v>0.39227758616911079</v>
      </c>
      <c r="L1050" s="35">
        <v>1.0737068616850596</v>
      </c>
      <c r="M1050" s="35">
        <v>2.919068920549495E-2</v>
      </c>
      <c r="N1050" s="35">
        <v>0</v>
      </c>
      <c r="O1050" s="35">
        <v>0</v>
      </c>
      <c r="P1050" s="36">
        <v>12</v>
      </c>
      <c r="Q1050" s="37">
        <v>50</v>
      </c>
      <c r="R1050" s="36">
        <v>10</v>
      </c>
      <c r="S1050" s="39">
        <f t="shared" si="33"/>
        <v>50</v>
      </c>
      <c r="T1050" s="34" t="s">
        <v>44</v>
      </c>
      <c r="U1050" s="12">
        <f>(alpha+(beta/(1+EXP((((-1)*ceta)+(delta*LN(speed)))+(epsilon*speed)))))</f>
        <v>0.7914635477462213</v>
      </c>
      <c r="V1050" s="8">
        <f t="shared" si="34"/>
        <v>50</v>
      </c>
    </row>
    <row r="1051" spans="1:22">
      <c r="A1051" s="34" t="s">
        <v>19</v>
      </c>
      <c r="B1051" s="34" t="s">
        <v>65</v>
      </c>
      <c r="C1051" s="5" t="s">
        <v>101</v>
      </c>
      <c r="D1051" s="35" t="s">
        <v>84</v>
      </c>
      <c r="E1051" s="36" t="s">
        <v>17</v>
      </c>
      <c r="F1051" s="37">
        <v>100</v>
      </c>
      <c r="G1051" s="38">
        <v>0.06</v>
      </c>
      <c r="H1051" s="34">
        <v>0.97901079284902925</v>
      </c>
      <c r="I1051" s="35">
        <v>6.3606384585989266</v>
      </c>
      <c r="J1051" s="35">
        <v>3.3239135691649171</v>
      </c>
      <c r="K1051" s="35">
        <v>-5.0393139991316283E-2</v>
      </c>
      <c r="L1051" s="35">
        <v>0</v>
      </c>
      <c r="M1051" s="35">
        <v>0</v>
      </c>
      <c r="N1051" s="35">
        <v>0</v>
      </c>
      <c r="O1051" s="35">
        <v>0</v>
      </c>
      <c r="P1051" s="36">
        <v>12</v>
      </c>
      <c r="Q1051" s="37">
        <v>50</v>
      </c>
      <c r="R1051" s="36">
        <v>13</v>
      </c>
      <c r="S1051" s="39">
        <f t="shared" si="33"/>
        <v>50</v>
      </c>
      <c r="T1051" s="34" t="s">
        <v>50</v>
      </c>
      <c r="U1051" s="12">
        <f>EXP((alpha+(beta/speed))+(ceta*LN(speed)))</f>
        <v>507.74411346493252</v>
      </c>
      <c r="V1051" s="8">
        <f t="shared" si="34"/>
        <v>50</v>
      </c>
    </row>
    <row r="1052" spans="1:22">
      <c r="A1052" s="34" t="s">
        <v>19</v>
      </c>
      <c r="B1052" s="34" t="s">
        <v>65</v>
      </c>
      <c r="C1052" s="5" t="s">
        <v>102</v>
      </c>
      <c r="D1052" s="35" t="s">
        <v>85</v>
      </c>
      <c r="E1052" s="36" t="s">
        <v>15</v>
      </c>
      <c r="F1052" s="37">
        <v>0</v>
      </c>
      <c r="G1052" s="38">
        <v>0</v>
      </c>
      <c r="H1052" s="34">
        <v>0.98304549983542799</v>
      </c>
      <c r="I1052" s="35">
        <v>0.51036132074823037</v>
      </c>
      <c r="J1052" s="35">
        <v>20.026902139332865</v>
      </c>
      <c r="K1052" s="35">
        <v>-0.10883773650500553</v>
      </c>
      <c r="L1052" s="35">
        <v>0.80386161857323968</v>
      </c>
      <c r="M1052" s="35">
        <v>1.9505415988761977E-2</v>
      </c>
      <c r="N1052" s="35">
        <v>0</v>
      </c>
      <c r="O1052" s="35">
        <v>0</v>
      </c>
      <c r="P1052" s="36">
        <v>12</v>
      </c>
      <c r="Q1052" s="37">
        <v>86</v>
      </c>
      <c r="R1052" s="36">
        <v>10</v>
      </c>
      <c r="S1052" s="39">
        <f t="shared" si="33"/>
        <v>86</v>
      </c>
      <c r="T1052" s="34" t="s">
        <v>44</v>
      </c>
      <c r="U1052" s="12">
        <f>(alpha+(beta/(1+EXP((((-1)*ceta)+(delta*LN(speed)))+(epsilon*speed)))))</f>
        <v>0.60341644784238824</v>
      </c>
      <c r="V1052" s="8">
        <f t="shared" si="34"/>
        <v>86</v>
      </c>
    </row>
    <row r="1053" spans="1:22">
      <c r="A1053" s="34" t="s">
        <v>19</v>
      </c>
      <c r="B1053" s="34" t="s">
        <v>65</v>
      </c>
      <c r="C1053" s="5" t="s">
        <v>102</v>
      </c>
      <c r="D1053" s="35" t="s">
        <v>85</v>
      </c>
      <c r="E1053" s="36" t="s">
        <v>16</v>
      </c>
      <c r="F1053" s="37">
        <v>0</v>
      </c>
      <c r="G1053" s="38">
        <v>0</v>
      </c>
      <c r="H1053" s="34">
        <v>0.9718144609144449</v>
      </c>
      <c r="I1053" s="35">
        <v>54.396600695404537</v>
      </c>
      <c r="J1053" s="35">
        <v>1.0167708133991269</v>
      </c>
      <c r="K1053" s="35">
        <v>-0.88790185085881024</v>
      </c>
      <c r="L1053" s="35">
        <v>0</v>
      </c>
      <c r="M1053" s="35">
        <v>0</v>
      </c>
      <c r="N1053" s="35">
        <v>0</v>
      </c>
      <c r="O1053" s="35">
        <v>0</v>
      </c>
      <c r="P1053" s="36">
        <v>12</v>
      </c>
      <c r="Q1053" s="37">
        <v>86</v>
      </c>
      <c r="R1053" s="36">
        <v>0</v>
      </c>
      <c r="S1053" s="39">
        <f t="shared" si="33"/>
        <v>86</v>
      </c>
      <c r="T1053" s="34" t="s">
        <v>29</v>
      </c>
      <c r="U1053" s="12">
        <f>((alpha*(beta^speed))*(speed^ceta))</f>
        <v>4.3562332991571004</v>
      </c>
      <c r="V1053" s="8">
        <f t="shared" si="34"/>
        <v>86</v>
      </c>
    </row>
    <row r="1054" spans="1:22">
      <c r="A1054" s="34" t="s">
        <v>19</v>
      </c>
      <c r="B1054" s="34" t="s">
        <v>65</v>
      </c>
      <c r="C1054" s="5" t="s">
        <v>102</v>
      </c>
      <c r="D1054" s="35" t="s">
        <v>85</v>
      </c>
      <c r="E1054" s="36" t="s">
        <v>14</v>
      </c>
      <c r="F1054" s="37">
        <v>0</v>
      </c>
      <c r="G1054" s="38">
        <v>0</v>
      </c>
      <c r="H1054" s="34">
        <v>0.99274269419301697</v>
      </c>
      <c r="I1054" s="35">
        <v>6.1323236083742403</v>
      </c>
      <c r="J1054" s="35">
        <v>0.99867175388145479</v>
      </c>
      <c r="K1054" s="35">
        <v>-0.75286281961211121</v>
      </c>
      <c r="L1054" s="35">
        <v>0</v>
      </c>
      <c r="M1054" s="35">
        <v>0</v>
      </c>
      <c r="N1054" s="35">
        <v>0</v>
      </c>
      <c r="O1054" s="35">
        <v>0</v>
      </c>
      <c r="P1054" s="36">
        <v>12</v>
      </c>
      <c r="Q1054" s="37">
        <v>86</v>
      </c>
      <c r="R1054" s="36">
        <v>0</v>
      </c>
      <c r="S1054" s="39">
        <f t="shared" si="33"/>
        <v>86</v>
      </c>
      <c r="T1054" s="34" t="s">
        <v>29</v>
      </c>
      <c r="U1054" s="12">
        <f>((alpha*(beta^speed))*(speed^ceta))</f>
        <v>0.19123660894303221</v>
      </c>
      <c r="V1054" s="8">
        <f t="shared" si="34"/>
        <v>86</v>
      </c>
    </row>
    <row r="1055" spans="1:22">
      <c r="A1055" s="34" t="s">
        <v>19</v>
      </c>
      <c r="B1055" s="34" t="s">
        <v>65</v>
      </c>
      <c r="C1055" s="5" t="s">
        <v>102</v>
      </c>
      <c r="D1055" s="35" t="s">
        <v>85</v>
      </c>
      <c r="E1055" s="36" t="s">
        <v>18</v>
      </c>
      <c r="F1055" s="37">
        <v>0</v>
      </c>
      <c r="G1055" s="38">
        <v>0</v>
      </c>
      <c r="H1055" s="34">
        <v>0.98935590689816366</v>
      </c>
      <c r="I1055" s="35">
        <v>9.789886962763171E-2</v>
      </c>
      <c r="J1055" s="35">
        <v>-1.4794576152327097</v>
      </c>
      <c r="K1055" s="35">
        <v>0.33734095656125923</v>
      </c>
      <c r="L1055" s="35">
        <v>0.59122014294001457</v>
      </c>
      <c r="M1055" s="35">
        <v>0</v>
      </c>
      <c r="N1055" s="35">
        <v>0</v>
      </c>
      <c r="O1055" s="35">
        <v>0</v>
      </c>
      <c r="P1055" s="36">
        <v>12</v>
      </c>
      <c r="Q1055" s="37">
        <v>86</v>
      </c>
      <c r="R1055" s="36">
        <v>8</v>
      </c>
      <c r="S1055" s="39">
        <f t="shared" si="33"/>
        <v>86</v>
      </c>
      <c r="T1055" s="34" t="s">
        <v>40</v>
      </c>
      <c r="U1055" s="12">
        <f>(alpha-(beta*EXP(((-1)*ceta)*(speed^delta))))</f>
        <v>0.11140078254620588</v>
      </c>
      <c r="V1055" s="8">
        <f t="shared" si="34"/>
        <v>86</v>
      </c>
    </row>
    <row r="1056" spans="1:22">
      <c r="A1056" s="34" t="s">
        <v>19</v>
      </c>
      <c r="B1056" s="34" t="s">
        <v>65</v>
      </c>
      <c r="C1056" s="5" t="s">
        <v>102</v>
      </c>
      <c r="D1056" s="35" t="s">
        <v>85</v>
      </c>
      <c r="E1056" s="36" t="s">
        <v>17</v>
      </c>
      <c r="F1056" s="37">
        <v>0</v>
      </c>
      <c r="G1056" s="38">
        <v>0</v>
      </c>
      <c r="H1056" s="34">
        <v>0.98705150998546054</v>
      </c>
      <c r="I1056" s="35">
        <v>2215.0077449627343</v>
      </c>
      <c r="J1056" s="35">
        <v>1.0152369725424997</v>
      </c>
      <c r="K1056" s="35">
        <v>-0.93023391012691659</v>
      </c>
      <c r="L1056" s="35">
        <v>0</v>
      </c>
      <c r="M1056" s="35">
        <v>0</v>
      </c>
      <c r="N1056" s="35">
        <v>0</v>
      </c>
      <c r="O1056" s="35">
        <v>0</v>
      </c>
      <c r="P1056" s="36">
        <v>12</v>
      </c>
      <c r="Q1056" s="37">
        <v>86</v>
      </c>
      <c r="R1056" s="36">
        <v>0</v>
      </c>
      <c r="S1056" s="39">
        <f t="shared" si="33"/>
        <v>86</v>
      </c>
      <c r="T1056" s="34" t="s">
        <v>29</v>
      </c>
      <c r="U1056" s="12">
        <f>((alpha*(beta^speed))*(speed^ceta))</f>
        <v>129.01427656768075</v>
      </c>
      <c r="V1056" s="8">
        <f t="shared" si="34"/>
        <v>86</v>
      </c>
    </row>
    <row r="1057" spans="1:22">
      <c r="A1057" s="34" t="s">
        <v>19</v>
      </c>
      <c r="B1057" s="34" t="s">
        <v>65</v>
      </c>
      <c r="C1057" s="5" t="s">
        <v>102</v>
      </c>
      <c r="D1057" s="35" t="s">
        <v>85</v>
      </c>
      <c r="E1057" s="36" t="s">
        <v>15</v>
      </c>
      <c r="F1057" s="37">
        <v>50</v>
      </c>
      <c r="G1057" s="38">
        <v>0</v>
      </c>
      <c r="H1057" s="34">
        <v>0.96558852590217847</v>
      </c>
      <c r="I1057" s="35">
        <v>0.74482774305503152</v>
      </c>
      <c r="J1057" s="35">
        <v>9.3424845241672951</v>
      </c>
      <c r="K1057" s="35">
        <v>-8.9813933811774174E-2</v>
      </c>
      <c r="L1057" s="35">
        <v>0.34558503248430666</v>
      </c>
      <c r="M1057" s="35">
        <v>5.5849692676553021E-2</v>
      </c>
      <c r="N1057" s="35">
        <v>0</v>
      </c>
      <c r="O1057" s="35">
        <v>0</v>
      </c>
      <c r="P1057" s="36">
        <v>12</v>
      </c>
      <c r="Q1057" s="37">
        <v>86</v>
      </c>
      <c r="R1057" s="36">
        <v>10</v>
      </c>
      <c r="S1057" s="39">
        <f t="shared" si="33"/>
        <v>86</v>
      </c>
      <c r="T1057" s="34" t="s">
        <v>44</v>
      </c>
      <c r="U1057" s="12">
        <f>(alpha+(beta/(1+EXP((((-1)*ceta)+(delta*LN(speed)))+(epsilon*speed)))))</f>
        <v>0.75983414191559062</v>
      </c>
      <c r="V1057" s="8">
        <f t="shared" si="34"/>
        <v>86</v>
      </c>
    </row>
    <row r="1058" spans="1:22">
      <c r="A1058" s="34" t="s">
        <v>19</v>
      </c>
      <c r="B1058" s="34" t="s">
        <v>65</v>
      </c>
      <c r="C1058" s="5" t="s">
        <v>102</v>
      </c>
      <c r="D1058" s="35" t="s">
        <v>85</v>
      </c>
      <c r="E1058" s="36" t="s">
        <v>16</v>
      </c>
      <c r="F1058" s="37">
        <v>50</v>
      </c>
      <c r="G1058" s="38">
        <v>0</v>
      </c>
      <c r="H1058" s="34">
        <v>0.96057393119182899</v>
      </c>
      <c r="I1058" s="35">
        <v>47.031356294140643</v>
      </c>
      <c r="J1058" s="35">
        <v>1.0130076282616429</v>
      </c>
      <c r="K1058" s="35">
        <v>-0.7733058929542439</v>
      </c>
      <c r="L1058" s="35">
        <v>0</v>
      </c>
      <c r="M1058" s="35">
        <v>0</v>
      </c>
      <c r="N1058" s="35">
        <v>0</v>
      </c>
      <c r="O1058" s="35">
        <v>0</v>
      </c>
      <c r="P1058" s="36">
        <v>12</v>
      </c>
      <c r="Q1058" s="37">
        <v>86</v>
      </c>
      <c r="R1058" s="36">
        <v>0</v>
      </c>
      <c r="S1058" s="39">
        <f t="shared" si="33"/>
        <v>86</v>
      </c>
      <c r="T1058" s="34" t="s">
        <v>29</v>
      </c>
      <c r="U1058" s="12">
        <f>((alpha*(beta^speed))*(speed^ceta))</f>
        <v>4.5616504691705586</v>
      </c>
      <c r="V1058" s="8">
        <f t="shared" si="34"/>
        <v>86</v>
      </c>
    </row>
    <row r="1059" spans="1:22">
      <c r="A1059" s="34" t="s">
        <v>19</v>
      </c>
      <c r="B1059" s="34" t="s">
        <v>65</v>
      </c>
      <c r="C1059" s="5" t="s">
        <v>102</v>
      </c>
      <c r="D1059" s="35" t="s">
        <v>85</v>
      </c>
      <c r="E1059" s="36" t="s">
        <v>14</v>
      </c>
      <c r="F1059" s="37">
        <v>50</v>
      </c>
      <c r="G1059" s="38">
        <v>0</v>
      </c>
      <c r="H1059" s="34">
        <v>0.99205372081489696</v>
      </c>
      <c r="I1059" s="35">
        <v>-0.21466378844263939</v>
      </c>
      <c r="J1059" s="35">
        <v>0.11025642669522517</v>
      </c>
      <c r="K1059" s="35">
        <v>1.3702082314638762</v>
      </c>
      <c r="L1059" s="35">
        <v>0</v>
      </c>
      <c r="M1059" s="35">
        <v>0</v>
      </c>
      <c r="N1059" s="35">
        <v>0</v>
      </c>
      <c r="O1059" s="35">
        <v>0</v>
      </c>
      <c r="P1059" s="36">
        <v>12</v>
      </c>
      <c r="Q1059" s="37">
        <v>86</v>
      </c>
      <c r="R1059" s="36">
        <v>2</v>
      </c>
      <c r="S1059" s="39">
        <f t="shared" si="33"/>
        <v>86</v>
      </c>
      <c r="T1059" s="34" t="s">
        <v>31</v>
      </c>
      <c r="U1059" s="12">
        <f>((alpha+(beta*speed))^((-1)/ceta))</f>
        <v>0.19692413627257133</v>
      </c>
      <c r="V1059" s="8">
        <f t="shared" si="34"/>
        <v>86</v>
      </c>
    </row>
    <row r="1060" spans="1:22">
      <c r="A1060" s="34" t="s">
        <v>19</v>
      </c>
      <c r="B1060" s="34" t="s">
        <v>65</v>
      </c>
      <c r="C1060" s="5" t="s">
        <v>102</v>
      </c>
      <c r="D1060" s="35" t="s">
        <v>85</v>
      </c>
      <c r="E1060" s="36" t="s">
        <v>18</v>
      </c>
      <c r="F1060" s="37">
        <v>50</v>
      </c>
      <c r="G1060" s="38">
        <v>0</v>
      </c>
      <c r="H1060" s="34">
        <v>0.9853675158145162</v>
      </c>
      <c r="I1060" s="35">
        <v>0.12349687840823197</v>
      </c>
      <c r="J1060" s="35">
        <v>-0.88643467276690124</v>
      </c>
      <c r="K1060" s="35">
        <v>0.13832041145209492</v>
      </c>
      <c r="L1060" s="35">
        <v>0.80714762927147776</v>
      </c>
      <c r="M1060" s="35">
        <v>0</v>
      </c>
      <c r="N1060" s="35">
        <v>0</v>
      </c>
      <c r="O1060" s="35">
        <v>0</v>
      </c>
      <c r="P1060" s="36">
        <v>12</v>
      </c>
      <c r="Q1060" s="37">
        <v>86</v>
      </c>
      <c r="R1060" s="36">
        <v>8</v>
      </c>
      <c r="S1060" s="39">
        <f t="shared" si="33"/>
        <v>86</v>
      </c>
      <c r="T1060" s="34" t="s">
        <v>40</v>
      </c>
      <c r="U1060" s="12">
        <f>(alpha-(beta*EXP(((-1)*ceta)*(speed^delta))))</f>
        <v>0.12924332440568473</v>
      </c>
      <c r="V1060" s="8">
        <f t="shared" si="34"/>
        <v>86</v>
      </c>
    </row>
    <row r="1061" spans="1:22">
      <c r="A1061" s="34" t="s">
        <v>19</v>
      </c>
      <c r="B1061" s="34" t="s">
        <v>65</v>
      </c>
      <c r="C1061" s="5" t="s">
        <v>102</v>
      </c>
      <c r="D1061" s="35" t="s">
        <v>85</v>
      </c>
      <c r="E1061" s="36" t="s">
        <v>17</v>
      </c>
      <c r="F1061" s="37">
        <v>50</v>
      </c>
      <c r="G1061" s="38">
        <v>0</v>
      </c>
      <c r="H1061" s="34">
        <v>0.98172103001274846</v>
      </c>
      <c r="I1061" s="35">
        <v>1985.9371578577584</v>
      </c>
      <c r="J1061" s="35">
        <v>1.0125635286621331</v>
      </c>
      <c r="K1061" s="35">
        <v>-0.83868246021423221</v>
      </c>
      <c r="L1061" s="35">
        <v>0</v>
      </c>
      <c r="M1061" s="35">
        <v>0</v>
      </c>
      <c r="N1061" s="35">
        <v>0</v>
      </c>
      <c r="O1061" s="35">
        <v>0</v>
      </c>
      <c r="P1061" s="36">
        <v>12</v>
      </c>
      <c r="Q1061" s="37">
        <v>86</v>
      </c>
      <c r="R1061" s="36">
        <v>0</v>
      </c>
      <c r="S1061" s="39">
        <f t="shared" si="33"/>
        <v>86</v>
      </c>
      <c r="T1061" s="34" t="s">
        <v>29</v>
      </c>
      <c r="U1061" s="12">
        <f>((alpha*(beta^speed))*(speed^ceta))</f>
        <v>138.62824000237131</v>
      </c>
      <c r="V1061" s="8">
        <f t="shared" si="34"/>
        <v>86</v>
      </c>
    </row>
    <row r="1062" spans="1:22">
      <c r="A1062" s="34" t="s">
        <v>19</v>
      </c>
      <c r="B1062" s="34" t="s">
        <v>65</v>
      </c>
      <c r="C1062" s="5" t="s">
        <v>102</v>
      </c>
      <c r="D1062" s="35" t="s">
        <v>85</v>
      </c>
      <c r="E1062" s="36" t="s">
        <v>15</v>
      </c>
      <c r="F1062" s="37">
        <v>100</v>
      </c>
      <c r="G1062" s="38">
        <v>0</v>
      </c>
      <c r="H1062" s="34">
        <v>0.93593962436642275</v>
      </c>
      <c r="I1062" s="35">
        <v>0.89828464893975901</v>
      </c>
      <c r="J1062" s="35">
        <v>4.775431623627032</v>
      </c>
      <c r="K1062" s="35">
        <v>0.44954739023095663</v>
      </c>
      <c r="L1062" s="35">
        <v>0.14692606296210578</v>
      </c>
      <c r="M1062" s="35">
        <v>7.3795209747813617E-2</v>
      </c>
      <c r="N1062" s="35">
        <v>0</v>
      </c>
      <c r="O1062" s="35">
        <v>0</v>
      </c>
      <c r="P1062" s="36">
        <v>12</v>
      </c>
      <c r="Q1062" s="37">
        <v>86</v>
      </c>
      <c r="R1062" s="36">
        <v>10</v>
      </c>
      <c r="S1062" s="39">
        <f t="shared" si="33"/>
        <v>86</v>
      </c>
      <c r="T1062" s="34" t="s">
        <v>44</v>
      </c>
      <c r="U1062" s="12">
        <f>(alpha+(beta/(1+EXP((((-1)*ceta)+(delta*LN(speed)))+(epsilon*speed)))))</f>
        <v>0.90509546566784638</v>
      </c>
      <c r="V1062" s="8">
        <f t="shared" si="34"/>
        <v>86</v>
      </c>
    </row>
    <row r="1063" spans="1:22">
      <c r="A1063" s="34" t="s">
        <v>19</v>
      </c>
      <c r="B1063" s="34" t="s">
        <v>65</v>
      </c>
      <c r="C1063" s="5" t="s">
        <v>102</v>
      </c>
      <c r="D1063" s="35" t="s">
        <v>85</v>
      </c>
      <c r="E1063" s="36" t="s">
        <v>16</v>
      </c>
      <c r="F1063" s="37">
        <v>100</v>
      </c>
      <c r="G1063" s="38">
        <v>0</v>
      </c>
      <c r="H1063" s="34">
        <v>0.95418622417706822</v>
      </c>
      <c r="I1063" s="35">
        <v>42.49374864538747</v>
      </c>
      <c r="J1063" s="35">
        <v>1.0098027399609082</v>
      </c>
      <c r="K1063" s="35">
        <v>-0.68107283615998804</v>
      </c>
      <c r="L1063" s="35">
        <v>0</v>
      </c>
      <c r="M1063" s="35">
        <v>0</v>
      </c>
      <c r="N1063" s="35">
        <v>0</v>
      </c>
      <c r="O1063" s="35">
        <v>0</v>
      </c>
      <c r="P1063" s="36">
        <v>12</v>
      </c>
      <c r="Q1063" s="37">
        <v>86</v>
      </c>
      <c r="R1063" s="36">
        <v>0</v>
      </c>
      <c r="S1063" s="39">
        <f t="shared" si="33"/>
        <v>86</v>
      </c>
      <c r="T1063" s="34" t="s">
        <v>29</v>
      </c>
      <c r="U1063" s="12">
        <f>((alpha*(beta^speed))*(speed^ceta))</f>
        <v>4.7329677719454102</v>
      </c>
      <c r="V1063" s="8">
        <f t="shared" si="34"/>
        <v>86</v>
      </c>
    </row>
    <row r="1064" spans="1:22">
      <c r="A1064" s="34" t="s">
        <v>19</v>
      </c>
      <c r="B1064" s="34" t="s">
        <v>65</v>
      </c>
      <c r="C1064" s="5" t="s">
        <v>102</v>
      </c>
      <c r="D1064" s="35" t="s">
        <v>85</v>
      </c>
      <c r="E1064" s="36" t="s">
        <v>14</v>
      </c>
      <c r="F1064" s="37">
        <v>100</v>
      </c>
      <c r="G1064" s="38">
        <v>0</v>
      </c>
      <c r="H1064" s="34">
        <v>0.99171171800990143</v>
      </c>
      <c r="I1064" s="35">
        <v>-0.43413720133077216</v>
      </c>
      <c r="J1064" s="35">
        <v>0.12976185637973287</v>
      </c>
      <c r="K1064" s="35">
        <v>1.4773123067456289</v>
      </c>
      <c r="L1064" s="35">
        <v>0</v>
      </c>
      <c r="M1064" s="35">
        <v>0</v>
      </c>
      <c r="N1064" s="35">
        <v>0</v>
      </c>
      <c r="O1064" s="35">
        <v>0</v>
      </c>
      <c r="P1064" s="36">
        <v>12</v>
      </c>
      <c r="Q1064" s="37">
        <v>86</v>
      </c>
      <c r="R1064" s="36">
        <v>2</v>
      </c>
      <c r="S1064" s="39">
        <f t="shared" si="33"/>
        <v>86</v>
      </c>
      <c r="T1064" s="34" t="s">
        <v>31</v>
      </c>
      <c r="U1064" s="12">
        <f>((alpha+(beta*speed))^((-1)/ceta))</f>
        <v>0.20068203343150179</v>
      </c>
      <c r="V1064" s="8">
        <f t="shared" si="34"/>
        <v>86</v>
      </c>
    </row>
    <row r="1065" spans="1:22">
      <c r="A1065" s="34" t="s">
        <v>19</v>
      </c>
      <c r="B1065" s="34" t="s">
        <v>65</v>
      </c>
      <c r="C1065" s="5" t="s">
        <v>102</v>
      </c>
      <c r="D1065" s="35" t="s">
        <v>85</v>
      </c>
      <c r="E1065" s="36" t="s">
        <v>18</v>
      </c>
      <c r="F1065" s="37">
        <v>100</v>
      </c>
      <c r="G1065" s="38">
        <v>0</v>
      </c>
      <c r="H1065" s="34">
        <v>0.97537938802805191</v>
      </c>
      <c r="I1065" s="35">
        <v>0.14482891357429514</v>
      </c>
      <c r="J1065" s="35">
        <v>-0.76990844006341042</v>
      </c>
      <c r="K1065" s="35">
        <v>9.8199533350991575E-2</v>
      </c>
      <c r="L1065" s="35">
        <v>0.89610812579174259</v>
      </c>
      <c r="M1065" s="35">
        <v>0</v>
      </c>
      <c r="N1065" s="35">
        <v>0</v>
      </c>
      <c r="O1065" s="35">
        <v>0</v>
      </c>
      <c r="P1065" s="36">
        <v>12</v>
      </c>
      <c r="Q1065" s="37">
        <v>86</v>
      </c>
      <c r="R1065" s="36">
        <v>8</v>
      </c>
      <c r="S1065" s="39">
        <f t="shared" si="33"/>
        <v>86</v>
      </c>
      <c r="T1065" s="34" t="s">
        <v>40</v>
      </c>
      <c r="U1065" s="12">
        <f>(alpha-(beta*EXP(((-1)*ceta)*(speed^delta))))</f>
        <v>0.14860893671900274</v>
      </c>
      <c r="V1065" s="8">
        <f t="shared" si="34"/>
        <v>86</v>
      </c>
    </row>
    <row r="1066" spans="1:22">
      <c r="A1066" s="34" t="s">
        <v>19</v>
      </c>
      <c r="B1066" s="34" t="s">
        <v>65</v>
      </c>
      <c r="C1066" s="5" t="s">
        <v>102</v>
      </c>
      <c r="D1066" s="35" t="s">
        <v>85</v>
      </c>
      <c r="E1066" s="36" t="s">
        <v>17</v>
      </c>
      <c r="F1066" s="37">
        <v>100</v>
      </c>
      <c r="G1066" s="38">
        <v>0</v>
      </c>
      <c r="H1066" s="34">
        <v>0.97562708578984125</v>
      </c>
      <c r="I1066" s="35">
        <v>1842.6394419642745</v>
      </c>
      <c r="J1066" s="35">
        <v>1.0103901916362861</v>
      </c>
      <c r="K1066" s="35">
        <v>-0.76499976328496977</v>
      </c>
      <c r="L1066" s="35">
        <v>0</v>
      </c>
      <c r="M1066" s="35">
        <v>0</v>
      </c>
      <c r="N1066" s="35">
        <v>0</v>
      </c>
      <c r="O1066" s="35">
        <v>0</v>
      </c>
      <c r="P1066" s="36">
        <v>12</v>
      </c>
      <c r="Q1066" s="37">
        <v>86</v>
      </c>
      <c r="R1066" s="36">
        <v>0</v>
      </c>
      <c r="S1066" s="39">
        <f t="shared" si="33"/>
        <v>86</v>
      </c>
      <c r="T1066" s="34" t="s">
        <v>29</v>
      </c>
      <c r="U1066" s="12">
        <f>((alpha*(beta^speed))*(speed^ceta))</f>
        <v>148.4615423242019</v>
      </c>
      <c r="V1066" s="8">
        <f t="shared" si="34"/>
        <v>86</v>
      </c>
    </row>
    <row r="1067" spans="1:22">
      <c r="A1067" s="34" t="s">
        <v>19</v>
      </c>
      <c r="B1067" s="34" t="s">
        <v>65</v>
      </c>
      <c r="C1067" s="5" t="s">
        <v>102</v>
      </c>
      <c r="D1067" s="35" t="s">
        <v>85</v>
      </c>
      <c r="E1067" s="36" t="s">
        <v>15</v>
      </c>
      <c r="F1067" s="37">
        <v>0</v>
      </c>
      <c r="G1067" s="38">
        <v>-0.06</v>
      </c>
      <c r="H1067" s="34">
        <v>0.99262704337456176</v>
      </c>
      <c r="I1067" s="35">
        <v>3.4082473684325355E-2</v>
      </c>
      <c r="J1067" s="35">
        <v>7.4223310132055662</v>
      </c>
      <c r="K1067" s="35">
        <v>1.0844142808420469</v>
      </c>
      <c r="L1067" s="35">
        <v>0.87639750811465433</v>
      </c>
      <c r="M1067" s="35">
        <v>2.6346033417011441E-2</v>
      </c>
      <c r="N1067" s="35">
        <v>0</v>
      </c>
      <c r="O1067" s="35">
        <v>0</v>
      </c>
      <c r="P1067" s="36">
        <v>12</v>
      </c>
      <c r="Q1067" s="37">
        <v>86</v>
      </c>
      <c r="R1067" s="36">
        <v>10</v>
      </c>
      <c r="S1067" s="39">
        <f t="shared" si="33"/>
        <v>86</v>
      </c>
      <c r="T1067" s="34" t="s">
        <v>44</v>
      </c>
      <c r="U1067" s="12">
        <f>(alpha+(beta/(1+EXP((((-1)*ceta)+(delta*LN(speed)))+(epsilon*speed)))))</f>
        <v>7.9730296849783888E-2</v>
      </c>
      <c r="V1067" s="8">
        <f t="shared" si="34"/>
        <v>86</v>
      </c>
    </row>
    <row r="1068" spans="1:22">
      <c r="A1068" s="34" t="s">
        <v>19</v>
      </c>
      <c r="B1068" s="34" t="s">
        <v>65</v>
      </c>
      <c r="C1068" s="5" t="s">
        <v>102</v>
      </c>
      <c r="D1068" s="35" t="s">
        <v>85</v>
      </c>
      <c r="E1068" s="36" t="s">
        <v>16</v>
      </c>
      <c r="F1068" s="37">
        <v>0</v>
      </c>
      <c r="G1068" s="38">
        <v>-0.06</v>
      </c>
      <c r="H1068" s="34">
        <v>0.99092339108662797</v>
      </c>
      <c r="I1068" s="35">
        <v>0.36612735809074465</v>
      </c>
      <c r="J1068" s="35">
        <v>1.9104142862574228E-2</v>
      </c>
      <c r="K1068" s="35">
        <v>0.39046281539966587</v>
      </c>
      <c r="L1068" s="35">
        <v>0</v>
      </c>
      <c r="M1068" s="35">
        <v>0</v>
      </c>
      <c r="N1068" s="35">
        <v>0</v>
      </c>
      <c r="O1068" s="35">
        <v>0</v>
      </c>
      <c r="P1068" s="36">
        <v>12</v>
      </c>
      <c r="Q1068" s="37">
        <v>86</v>
      </c>
      <c r="R1068" s="36">
        <v>2</v>
      </c>
      <c r="S1068" s="39">
        <f t="shared" si="33"/>
        <v>86</v>
      </c>
      <c r="T1068" s="34" t="s">
        <v>31</v>
      </c>
      <c r="U1068" s="12">
        <f>((alpha+(beta*speed))^((-1)/ceta))</f>
        <v>0.16749540040021949</v>
      </c>
      <c r="V1068" s="8">
        <f t="shared" si="34"/>
        <v>86</v>
      </c>
    </row>
    <row r="1069" spans="1:22">
      <c r="A1069" s="34" t="s">
        <v>19</v>
      </c>
      <c r="B1069" s="34" t="s">
        <v>65</v>
      </c>
      <c r="C1069" s="5" t="s">
        <v>102</v>
      </c>
      <c r="D1069" s="35" t="s">
        <v>85</v>
      </c>
      <c r="E1069" s="36" t="s">
        <v>14</v>
      </c>
      <c r="F1069" s="37">
        <v>0</v>
      </c>
      <c r="G1069" s="38">
        <v>-0.06</v>
      </c>
      <c r="H1069" s="34">
        <v>0.99613039624417965</v>
      </c>
      <c r="I1069" s="35">
        <v>6.8871212395327115</v>
      </c>
      <c r="J1069" s="35">
        <v>0.98700593200614262</v>
      </c>
      <c r="K1069" s="35">
        <v>-0.87954225984412071</v>
      </c>
      <c r="L1069" s="35">
        <v>0</v>
      </c>
      <c r="M1069" s="35">
        <v>0</v>
      </c>
      <c r="N1069" s="35">
        <v>0</v>
      </c>
      <c r="O1069" s="35">
        <v>0</v>
      </c>
      <c r="P1069" s="36">
        <v>12</v>
      </c>
      <c r="Q1069" s="37">
        <v>86</v>
      </c>
      <c r="R1069" s="36">
        <v>0</v>
      </c>
      <c r="S1069" s="39">
        <f t="shared" si="33"/>
        <v>86</v>
      </c>
      <c r="T1069" s="34" t="s">
        <v>29</v>
      </c>
      <c r="U1069" s="12">
        <f>((alpha*(beta^speed))*(speed^ceta))</f>
        <v>4.4469699251678881E-2</v>
      </c>
      <c r="V1069" s="8">
        <f t="shared" si="34"/>
        <v>86</v>
      </c>
    </row>
    <row r="1070" spans="1:22">
      <c r="A1070" s="34" t="s">
        <v>19</v>
      </c>
      <c r="B1070" s="34" t="s">
        <v>65</v>
      </c>
      <c r="C1070" s="5" t="s">
        <v>102</v>
      </c>
      <c r="D1070" s="35" t="s">
        <v>85</v>
      </c>
      <c r="E1070" s="36" t="s">
        <v>18</v>
      </c>
      <c r="F1070" s="37">
        <v>0</v>
      </c>
      <c r="G1070" s="38">
        <v>-0.06</v>
      </c>
      <c r="H1070" s="34">
        <v>0.99574515859153334</v>
      </c>
      <c r="I1070" s="35">
        <v>3.9639191218884222</v>
      </c>
      <c r="J1070" s="35">
        <v>0.98949079914133775</v>
      </c>
      <c r="K1070" s="35">
        <v>-0.90031184143800613</v>
      </c>
      <c r="L1070" s="35">
        <v>0</v>
      </c>
      <c r="M1070" s="35">
        <v>0</v>
      </c>
      <c r="N1070" s="35">
        <v>0</v>
      </c>
      <c r="O1070" s="35">
        <v>0</v>
      </c>
      <c r="P1070" s="36">
        <v>12</v>
      </c>
      <c r="Q1070" s="37">
        <v>86</v>
      </c>
      <c r="R1070" s="36">
        <v>0</v>
      </c>
      <c r="S1070" s="39">
        <f t="shared" si="33"/>
        <v>86</v>
      </c>
      <c r="T1070" s="34" t="s">
        <v>29</v>
      </c>
      <c r="U1070" s="12">
        <f>((alpha*(beta^speed))*(speed^ceta))</f>
        <v>2.8965718281300071E-2</v>
      </c>
      <c r="V1070" s="8">
        <f t="shared" si="34"/>
        <v>86</v>
      </c>
    </row>
    <row r="1071" spans="1:22">
      <c r="A1071" s="34" t="s">
        <v>19</v>
      </c>
      <c r="B1071" s="34" t="s">
        <v>65</v>
      </c>
      <c r="C1071" s="5" t="s">
        <v>102</v>
      </c>
      <c r="D1071" s="35" t="s">
        <v>85</v>
      </c>
      <c r="E1071" s="36" t="s">
        <v>17</v>
      </c>
      <c r="F1071" s="37">
        <v>0</v>
      </c>
      <c r="G1071" s="38">
        <v>-0.06</v>
      </c>
      <c r="H1071" s="34">
        <v>0.98988272339355199</v>
      </c>
      <c r="I1071" s="35">
        <v>1052.6282785683572</v>
      </c>
      <c r="J1071" s="35">
        <v>0.96985769109310349</v>
      </c>
      <c r="K1071" s="35">
        <v>-0.67034682113759125</v>
      </c>
      <c r="L1071" s="35">
        <v>0</v>
      </c>
      <c r="M1071" s="35">
        <v>0</v>
      </c>
      <c r="N1071" s="35">
        <v>0</v>
      </c>
      <c r="O1071" s="35">
        <v>0</v>
      </c>
      <c r="P1071" s="36">
        <v>12</v>
      </c>
      <c r="Q1071" s="37">
        <v>86</v>
      </c>
      <c r="R1071" s="36">
        <v>0</v>
      </c>
      <c r="S1071" s="39">
        <f t="shared" si="33"/>
        <v>86</v>
      </c>
      <c r="T1071" s="34" t="s">
        <v>29</v>
      </c>
      <c r="U1071" s="12">
        <f>((alpha*(beta^speed))*(speed^ceta))</f>
        <v>3.8227805101249435</v>
      </c>
      <c r="V1071" s="8">
        <f t="shared" si="34"/>
        <v>86</v>
      </c>
    </row>
    <row r="1072" spans="1:22">
      <c r="A1072" s="34" t="s">
        <v>19</v>
      </c>
      <c r="B1072" s="34" t="s">
        <v>65</v>
      </c>
      <c r="C1072" s="5" t="s">
        <v>102</v>
      </c>
      <c r="D1072" s="35" t="s">
        <v>85</v>
      </c>
      <c r="E1072" s="36" t="s">
        <v>15</v>
      </c>
      <c r="F1072" s="37">
        <v>50</v>
      </c>
      <c r="G1072" s="38">
        <v>-0.06</v>
      </c>
      <c r="H1072" s="34">
        <v>0.98949232070951099</v>
      </c>
      <c r="I1072" s="35">
        <v>0.4743218910793281</v>
      </c>
      <c r="J1072" s="35">
        <v>-2.2520344308019466E-3</v>
      </c>
      <c r="K1072" s="35">
        <v>1.8103650549128316E-3</v>
      </c>
      <c r="L1072" s="35">
        <v>0</v>
      </c>
      <c r="M1072" s="35">
        <v>0</v>
      </c>
      <c r="N1072" s="35">
        <v>0</v>
      </c>
      <c r="O1072" s="35">
        <v>0</v>
      </c>
      <c r="P1072" s="36">
        <v>12</v>
      </c>
      <c r="Q1072" s="37">
        <v>86</v>
      </c>
      <c r="R1072" s="36">
        <v>5</v>
      </c>
      <c r="S1072" s="39">
        <f t="shared" si="33"/>
        <v>86</v>
      </c>
      <c r="T1072" s="34" t="s">
        <v>36</v>
      </c>
      <c r="U1072" s="12">
        <f>(1/(((ceta*(speed^2))+(beta*speed))+alpha))</f>
        <v>7.3152317612347056E-2</v>
      </c>
      <c r="V1072" s="8">
        <f t="shared" si="34"/>
        <v>86</v>
      </c>
    </row>
    <row r="1073" spans="1:22">
      <c r="A1073" s="34" t="s">
        <v>19</v>
      </c>
      <c r="B1073" s="34" t="s">
        <v>65</v>
      </c>
      <c r="C1073" s="5" t="s">
        <v>102</v>
      </c>
      <c r="D1073" s="35" t="s">
        <v>85</v>
      </c>
      <c r="E1073" s="36" t="s">
        <v>16</v>
      </c>
      <c r="F1073" s="37">
        <v>50</v>
      </c>
      <c r="G1073" s="38">
        <v>-0.06</v>
      </c>
      <c r="H1073" s="34">
        <v>0.9886249091733923</v>
      </c>
      <c r="I1073" s="35">
        <v>-0.16257488187706171</v>
      </c>
      <c r="J1073" s="35">
        <v>7.0714044838566865</v>
      </c>
      <c r="K1073" s="35">
        <v>4.7121056943124966</v>
      </c>
      <c r="L1073" s="35">
        <v>1.8915917681172678</v>
      </c>
      <c r="M1073" s="35">
        <v>-6.960841186959341E-3</v>
      </c>
      <c r="N1073" s="35">
        <v>0</v>
      </c>
      <c r="O1073" s="35">
        <v>0</v>
      </c>
      <c r="P1073" s="36">
        <v>12</v>
      </c>
      <c r="Q1073" s="37">
        <v>86</v>
      </c>
      <c r="R1073" s="36">
        <v>10</v>
      </c>
      <c r="S1073" s="39">
        <f t="shared" si="33"/>
        <v>86</v>
      </c>
      <c r="T1073" s="34" t="s">
        <v>44</v>
      </c>
      <c r="U1073" s="12">
        <f>(alpha+(beta/(1+EXP((((-1)*ceta)+(delta*LN(speed)))+(epsilon*speed)))))</f>
        <v>0.13788874054448447</v>
      </c>
      <c r="V1073" s="8">
        <f t="shared" si="34"/>
        <v>86</v>
      </c>
    </row>
    <row r="1074" spans="1:22">
      <c r="A1074" s="34" t="s">
        <v>19</v>
      </c>
      <c r="B1074" s="34" t="s">
        <v>65</v>
      </c>
      <c r="C1074" s="5" t="s">
        <v>102</v>
      </c>
      <c r="D1074" s="35" t="s">
        <v>85</v>
      </c>
      <c r="E1074" s="36" t="s">
        <v>14</v>
      </c>
      <c r="F1074" s="37">
        <v>50</v>
      </c>
      <c r="G1074" s="38">
        <v>-0.06</v>
      </c>
      <c r="H1074" s="34">
        <v>0.99667152738096598</v>
      </c>
      <c r="I1074" s="35">
        <v>6.3005173323667627</v>
      </c>
      <c r="J1074" s="35">
        <v>0.98619554286434619</v>
      </c>
      <c r="K1074" s="35">
        <v>-0.86273898773156144</v>
      </c>
      <c r="L1074" s="35">
        <v>0</v>
      </c>
      <c r="M1074" s="35">
        <v>0</v>
      </c>
      <c r="N1074" s="35">
        <v>0</v>
      </c>
      <c r="O1074" s="35">
        <v>0</v>
      </c>
      <c r="P1074" s="36">
        <v>12</v>
      </c>
      <c r="Q1074" s="37">
        <v>86</v>
      </c>
      <c r="R1074" s="36">
        <v>0</v>
      </c>
      <c r="S1074" s="39">
        <f t="shared" si="33"/>
        <v>86</v>
      </c>
      <c r="T1074" s="34" t="s">
        <v>29</v>
      </c>
      <c r="U1074" s="12">
        <f>((alpha*(beta^speed))*(speed^ceta))</f>
        <v>4.0853570518007823E-2</v>
      </c>
      <c r="V1074" s="8">
        <f t="shared" si="34"/>
        <v>86</v>
      </c>
    </row>
    <row r="1075" spans="1:22">
      <c r="A1075" s="34" t="s">
        <v>19</v>
      </c>
      <c r="B1075" s="34" t="s">
        <v>65</v>
      </c>
      <c r="C1075" s="5" t="s">
        <v>102</v>
      </c>
      <c r="D1075" s="35" t="s">
        <v>85</v>
      </c>
      <c r="E1075" s="36" t="s">
        <v>18</v>
      </c>
      <c r="F1075" s="37">
        <v>50</v>
      </c>
      <c r="G1075" s="38">
        <v>-0.06</v>
      </c>
      <c r="H1075" s="34">
        <v>0.99555107456380432</v>
      </c>
      <c r="I1075" s="35">
        <v>0.93472464778201936</v>
      </c>
      <c r="J1075" s="35">
        <v>6.9742201856064487E-2</v>
      </c>
      <c r="K1075" s="35">
        <v>0.54331269955787853</v>
      </c>
      <c r="L1075" s="35">
        <v>0</v>
      </c>
      <c r="M1075" s="35">
        <v>0</v>
      </c>
      <c r="N1075" s="35">
        <v>0</v>
      </c>
      <c r="O1075" s="35">
        <v>0</v>
      </c>
      <c r="P1075" s="36">
        <v>12</v>
      </c>
      <c r="Q1075" s="37">
        <v>86</v>
      </c>
      <c r="R1075" s="36">
        <v>2</v>
      </c>
      <c r="S1075" s="39">
        <f t="shared" si="33"/>
        <v>86</v>
      </c>
      <c r="T1075" s="34" t="s">
        <v>31</v>
      </c>
      <c r="U1075" s="12">
        <f>((alpha+(beta*speed))^((-1)/ceta))</f>
        <v>2.8332501071732158E-2</v>
      </c>
      <c r="V1075" s="8">
        <f t="shared" si="34"/>
        <v>86</v>
      </c>
    </row>
    <row r="1076" spans="1:22">
      <c r="A1076" s="34" t="s">
        <v>19</v>
      </c>
      <c r="B1076" s="34" t="s">
        <v>65</v>
      </c>
      <c r="C1076" s="5" t="s">
        <v>102</v>
      </c>
      <c r="D1076" s="35" t="s">
        <v>85</v>
      </c>
      <c r="E1076" s="36" t="s">
        <v>17</v>
      </c>
      <c r="F1076" s="37">
        <v>50</v>
      </c>
      <c r="G1076" s="38">
        <v>-0.06</v>
      </c>
      <c r="H1076" s="34">
        <v>0.98763821664398543</v>
      </c>
      <c r="I1076" s="35">
        <v>12.436605817379668</v>
      </c>
      <c r="J1076" s="35">
        <v>-19.742576931864573</v>
      </c>
      <c r="K1076" s="35">
        <v>-2.3843573832817411</v>
      </c>
      <c r="L1076" s="35">
        <v>0</v>
      </c>
      <c r="M1076" s="35">
        <v>0</v>
      </c>
      <c r="N1076" s="35">
        <v>0</v>
      </c>
      <c r="O1076" s="35">
        <v>0</v>
      </c>
      <c r="P1076" s="36">
        <v>12</v>
      </c>
      <c r="Q1076" s="37">
        <v>86</v>
      </c>
      <c r="R1076" s="36">
        <v>13</v>
      </c>
      <c r="S1076" s="39">
        <f t="shared" si="33"/>
        <v>86</v>
      </c>
      <c r="T1076" s="34" t="s">
        <v>50</v>
      </c>
      <c r="U1076" s="12">
        <f>EXP((alpha+(beta/speed))+(ceta*LN(speed)))</f>
        <v>4.88556581501373</v>
      </c>
      <c r="V1076" s="8">
        <f t="shared" si="34"/>
        <v>86</v>
      </c>
    </row>
    <row r="1077" spans="1:22">
      <c r="A1077" s="34" t="s">
        <v>19</v>
      </c>
      <c r="B1077" s="34" t="s">
        <v>65</v>
      </c>
      <c r="C1077" s="5" t="s">
        <v>102</v>
      </c>
      <c r="D1077" s="35" t="s">
        <v>85</v>
      </c>
      <c r="E1077" s="36" t="s">
        <v>15</v>
      </c>
      <c r="F1077" s="37">
        <v>100</v>
      </c>
      <c r="G1077" s="38">
        <v>-0.06</v>
      </c>
      <c r="H1077" s="34">
        <v>0.98885374624189837</v>
      </c>
      <c r="I1077" s="35">
        <v>7.5117357044948161</v>
      </c>
      <c r="J1077" s="35">
        <v>-19.54978431545214</v>
      </c>
      <c r="K1077" s="35">
        <v>-2.2286302364495101</v>
      </c>
      <c r="L1077" s="35">
        <v>0</v>
      </c>
      <c r="M1077" s="35">
        <v>0</v>
      </c>
      <c r="N1077" s="35">
        <v>0</v>
      </c>
      <c r="O1077" s="35">
        <v>0</v>
      </c>
      <c r="P1077" s="36">
        <v>12</v>
      </c>
      <c r="Q1077" s="37">
        <v>86</v>
      </c>
      <c r="R1077" s="36">
        <v>13</v>
      </c>
      <c r="S1077" s="39">
        <f t="shared" si="33"/>
        <v>86</v>
      </c>
      <c r="T1077" s="34" t="s">
        <v>50</v>
      </c>
      <c r="U1077" s="12">
        <f>EXP((alpha+(beta/speed))+(ceta*LN(speed)))</f>
        <v>7.1170246295071224E-2</v>
      </c>
      <c r="V1077" s="8">
        <f t="shared" si="34"/>
        <v>86</v>
      </c>
    </row>
    <row r="1078" spans="1:22">
      <c r="A1078" s="34" t="s">
        <v>19</v>
      </c>
      <c r="B1078" s="34" t="s">
        <v>65</v>
      </c>
      <c r="C1078" s="5" t="s">
        <v>102</v>
      </c>
      <c r="D1078" s="35" t="s">
        <v>85</v>
      </c>
      <c r="E1078" s="36" t="s">
        <v>16</v>
      </c>
      <c r="F1078" s="37">
        <v>100</v>
      </c>
      <c r="G1078" s="38">
        <v>-0.06</v>
      </c>
      <c r="H1078" s="34">
        <v>0.98595915339111051</v>
      </c>
      <c r="I1078" s="35">
        <v>8.1995299123811147</v>
      </c>
      <c r="J1078" s="35">
        <v>-17.636243688666163</v>
      </c>
      <c r="K1078" s="35">
        <v>-2.2151446161622896</v>
      </c>
      <c r="L1078" s="35">
        <v>0</v>
      </c>
      <c r="M1078" s="35">
        <v>0</v>
      </c>
      <c r="N1078" s="35">
        <v>0</v>
      </c>
      <c r="O1078" s="35">
        <v>0</v>
      </c>
      <c r="P1078" s="36">
        <v>12</v>
      </c>
      <c r="Q1078" s="37">
        <v>86</v>
      </c>
      <c r="R1078" s="36">
        <v>13</v>
      </c>
      <c r="S1078" s="39">
        <f t="shared" si="33"/>
        <v>86</v>
      </c>
      <c r="T1078" s="34" t="s">
        <v>50</v>
      </c>
      <c r="U1078" s="12">
        <f>EXP((alpha+(beta/speed))+(ceta*LN(speed)))</f>
        <v>0.15372866894912077</v>
      </c>
      <c r="V1078" s="8">
        <f t="shared" si="34"/>
        <v>86</v>
      </c>
    </row>
    <row r="1079" spans="1:22">
      <c r="A1079" s="34" t="s">
        <v>19</v>
      </c>
      <c r="B1079" s="34" t="s">
        <v>65</v>
      </c>
      <c r="C1079" s="5" t="s">
        <v>102</v>
      </c>
      <c r="D1079" s="35" t="s">
        <v>85</v>
      </c>
      <c r="E1079" s="36" t="s">
        <v>14</v>
      </c>
      <c r="F1079" s="37">
        <v>100</v>
      </c>
      <c r="G1079" s="38">
        <v>-0.06</v>
      </c>
      <c r="H1079" s="34">
        <v>0.99690559491565345</v>
      </c>
      <c r="I1079" s="35">
        <v>6.1562448520315867</v>
      </c>
      <c r="J1079" s="35">
        <v>0.98643690726025446</v>
      </c>
      <c r="K1079" s="35">
        <v>-0.86844237812266012</v>
      </c>
      <c r="L1079" s="35">
        <v>0</v>
      </c>
      <c r="M1079" s="35">
        <v>0</v>
      </c>
      <c r="N1079" s="35">
        <v>0</v>
      </c>
      <c r="O1079" s="35">
        <v>0</v>
      </c>
      <c r="P1079" s="36">
        <v>12</v>
      </c>
      <c r="Q1079" s="37">
        <v>86</v>
      </c>
      <c r="R1079" s="36">
        <v>0</v>
      </c>
      <c r="S1079" s="39">
        <f t="shared" si="33"/>
        <v>86</v>
      </c>
      <c r="T1079" s="34" t="s">
        <v>29</v>
      </c>
      <c r="U1079" s="12">
        <f>((alpha*(beta^speed))*(speed^ceta))</f>
        <v>3.9744437829237186E-2</v>
      </c>
      <c r="V1079" s="8">
        <f t="shared" si="34"/>
        <v>86</v>
      </c>
    </row>
    <row r="1080" spans="1:22">
      <c r="A1080" s="34" t="s">
        <v>19</v>
      </c>
      <c r="B1080" s="34" t="s">
        <v>65</v>
      </c>
      <c r="C1080" s="5" t="s">
        <v>102</v>
      </c>
      <c r="D1080" s="35" t="s">
        <v>85</v>
      </c>
      <c r="E1080" s="36" t="s">
        <v>18</v>
      </c>
      <c r="F1080" s="37">
        <v>100</v>
      </c>
      <c r="G1080" s="38">
        <v>-0.06</v>
      </c>
      <c r="H1080" s="34">
        <v>0.99518706453462324</v>
      </c>
      <c r="I1080" s="35">
        <v>3.8909526017599649</v>
      </c>
      <c r="J1080" s="35">
        <v>-10.511068260602238</v>
      </c>
      <c r="K1080" s="35">
        <v>-1.6457558207488499</v>
      </c>
      <c r="L1080" s="35">
        <v>0</v>
      </c>
      <c r="M1080" s="35">
        <v>0</v>
      </c>
      <c r="N1080" s="35">
        <v>0</v>
      </c>
      <c r="O1080" s="35">
        <v>0</v>
      </c>
      <c r="P1080" s="36">
        <v>12</v>
      </c>
      <c r="Q1080" s="37">
        <v>86</v>
      </c>
      <c r="R1080" s="36">
        <v>13</v>
      </c>
      <c r="S1080" s="39">
        <f t="shared" si="33"/>
        <v>86</v>
      </c>
      <c r="T1080" s="34" t="s">
        <v>50</v>
      </c>
      <c r="U1080" s="12">
        <f>EXP((alpha+(beta/speed))+(ceta*LN(speed)))</f>
        <v>2.8380950592770016E-2</v>
      </c>
      <c r="V1080" s="8">
        <f t="shared" si="34"/>
        <v>86</v>
      </c>
    </row>
    <row r="1081" spans="1:22">
      <c r="A1081" s="34" t="s">
        <v>19</v>
      </c>
      <c r="B1081" s="34" t="s">
        <v>65</v>
      </c>
      <c r="C1081" s="5" t="s">
        <v>102</v>
      </c>
      <c r="D1081" s="35" t="s">
        <v>85</v>
      </c>
      <c r="E1081" s="36" t="s">
        <v>17</v>
      </c>
      <c r="F1081" s="37">
        <v>100</v>
      </c>
      <c r="G1081" s="38">
        <v>-0.06</v>
      </c>
      <c r="H1081" s="34">
        <v>0.98554907370731382</v>
      </c>
      <c r="I1081" s="35">
        <v>-6.4513621285666432</v>
      </c>
      <c r="J1081" s="35">
        <v>214.77398017223823</v>
      </c>
      <c r="K1081" s="35">
        <v>5.7199530866420378</v>
      </c>
      <c r="L1081" s="35">
        <v>2.1492159941056164</v>
      </c>
      <c r="M1081" s="35">
        <v>-9.5620890816147577E-3</v>
      </c>
      <c r="N1081" s="35">
        <v>0</v>
      </c>
      <c r="O1081" s="35">
        <v>0</v>
      </c>
      <c r="P1081" s="36">
        <v>12</v>
      </c>
      <c r="Q1081" s="37">
        <v>86</v>
      </c>
      <c r="R1081" s="36">
        <v>10</v>
      </c>
      <c r="S1081" s="39">
        <f t="shared" si="33"/>
        <v>86</v>
      </c>
      <c r="T1081" s="34" t="s">
        <v>44</v>
      </c>
      <c r="U1081" s="12">
        <f>(alpha+(beta/(1+EXP((((-1)*ceta)+(delta*LN(speed)))+(epsilon*speed)))))</f>
        <v>3.4372984186185391</v>
      </c>
      <c r="V1081" s="8">
        <f t="shared" si="34"/>
        <v>86</v>
      </c>
    </row>
    <row r="1082" spans="1:22">
      <c r="A1082" s="34" t="s">
        <v>19</v>
      </c>
      <c r="B1082" s="34" t="s">
        <v>65</v>
      </c>
      <c r="C1082" s="5" t="s">
        <v>102</v>
      </c>
      <c r="D1082" s="35" t="s">
        <v>85</v>
      </c>
      <c r="E1082" s="36" t="s">
        <v>15</v>
      </c>
      <c r="F1082" s="37">
        <v>0</v>
      </c>
      <c r="G1082" s="38">
        <v>-0.04</v>
      </c>
      <c r="H1082" s="34">
        <v>0.99151136265020567</v>
      </c>
      <c r="I1082" s="35">
        <v>0.22749372775457807</v>
      </c>
      <c r="J1082" s="35">
        <v>14.568381701016996</v>
      </c>
      <c r="K1082" s="35">
        <v>-0.73283080033745562</v>
      </c>
      <c r="L1082" s="35">
        <v>0.28404031215480524</v>
      </c>
      <c r="M1082" s="35">
        <v>6.0223499195958465E-2</v>
      </c>
      <c r="N1082" s="35">
        <v>0</v>
      </c>
      <c r="O1082" s="35">
        <v>0</v>
      </c>
      <c r="P1082" s="36">
        <v>12</v>
      </c>
      <c r="Q1082" s="37">
        <v>86</v>
      </c>
      <c r="R1082" s="36">
        <v>10</v>
      </c>
      <c r="S1082" s="39">
        <f t="shared" si="33"/>
        <v>86</v>
      </c>
      <c r="T1082" s="34" t="s">
        <v>44</v>
      </c>
      <c r="U1082" s="12">
        <f>(alpha+(beta/(1+EXP((((-1)*ceta)+(delta*LN(speed)))+(epsilon*speed)))))</f>
        <v>0.238611883591858</v>
      </c>
      <c r="V1082" s="8">
        <f t="shared" si="34"/>
        <v>86</v>
      </c>
    </row>
    <row r="1083" spans="1:22">
      <c r="A1083" s="34" t="s">
        <v>19</v>
      </c>
      <c r="B1083" s="34" t="s">
        <v>65</v>
      </c>
      <c r="C1083" s="5" t="s">
        <v>102</v>
      </c>
      <c r="D1083" s="35" t="s">
        <v>85</v>
      </c>
      <c r="E1083" s="36" t="s">
        <v>16</v>
      </c>
      <c r="F1083" s="37">
        <v>0</v>
      </c>
      <c r="G1083" s="38">
        <v>-0.04</v>
      </c>
      <c r="H1083" s="34">
        <v>0.98538401427813627</v>
      </c>
      <c r="I1083" s="35">
        <v>0.33976055802477456</v>
      </c>
      <c r="J1083" s="35">
        <v>44.183038186924442</v>
      </c>
      <c r="K1083" s="35">
        <v>0.10015239645611333</v>
      </c>
      <c r="L1083" s="35">
        <v>0.80660146018810019</v>
      </c>
      <c r="M1083" s="35">
        <v>2.6649030649637452E-2</v>
      </c>
      <c r="N1083" s="35">
        <v>0</v>
      </c>
      <c r="O1083" s="35">
        <v>0</v>
      </c>
      <c r="P1083" s="36">
        <v>12</v>
      </c>
      <c r="Q1083" s="37">
        <v>86</v>
      </c>
      <c r="R1083" s="36">
        <v>10</v>
      </c>
      <c r="S1083" s="39">
        <f t="shared" si="33"/>
        <v>86</v>
      </c>
      <c r="T1083" s="34" t="s">
        <v>44</v>
      </c>
      <c r="U1083" s="12">
        <f>(alpha+(beta/(1+EXP((((-1)*ceta)+(delta*LN(speed)))+(epsilon*speed)))))</f>
        <v>0.47519381972382202</v>
      </c>
      <c r="V1083" s="8">
        <f t="shared" si="34"/>
        <v>86</v>
      </c>
    </row>
    <row r="1084" spans="1:22">
      <c r="A1084" s="34" t="s">
        <v>19</v>
      </c>
      <c r="B1084" s="34" t="s">
        <v>65</v>
      </c>
      <c r="C1084" s="5" t="s">
        <v>102</v>
      </c>
      <c r="D1084" s="35" t="s">
        <v>85</v>
      </c>
      <c r="E1084" s="36" t="s">
        <v>14</v>
      </c>
      <c r="F1084" s="37">
        <v>0</v>
      </c>
      <c r="G1084" s="38">
        <v>-0.04</v>
      </c>
      <c r="H1084" s="34">
        <v>0.99398752550915315</v>
      </c>
      <c r="I1084" s="35">
        <v>0.23030507096589078</v>
      </c>
      <c r="J1084" s="35">
        <v>8.5761549761645142E-2</v>
      </c>
      <c r="K1084" s="35">
        <v>0.81986019589901327</v>
      </c>
      <c r="L1084" s="35">
        <v>0</v>
      </c>
      <c r="M1084" s="35">
        <v>0</v>
      </c>
      <c r="N1084" s="35">
        <v>0</v>
      </c>
      <c r="O1084" s="35">
        <v>0</v>
      </c>
      <c r="P1084" s="36">
        <v>12</v>
      </c>
      <c r="Q1084" s="37">
        <v>86</v>
      </c>
      <c r="R1084" s="36">
        <v>2</v>
      </c>
      <c r="S1084" s="39">
        <f t="shared" si="33"/>
        <v>86</v>
      </c>
      <c r="T1084" s="34" t="s">
        <v>31</v>
      </c>
      <c r="U1084" s="12">
        <f>((alpha+(beta*speed))^((-1)/ceta))</f>
        <v>8.4187948186229503E-2</v>
      </c>
      <c r="V1084" s="8">
        <f t="shared" si="34"/>
        <v>86</v>
      </c>
    </row>
    <row r="1085" spans="1:22">
      <c r="A1085" s="34" t="s">
        <v>19</v>
      </c>
      <c r="B1085" s="34" t="s">
        <v>65</v>
      </c>
      <c r="C1085" s="5" t="s">
        <v>102</v>
      </c>
      <c r="D1085" s="35" t="s">
        <v>85</v>
      </c>
      <c r="E1085" s="36" t="s">
        <v>18</v>
      </c>
      <c r="F1085" s="37">
        <v>0</v>
      </c>
      <c r="G1085" s="38">
        <v>-0.04</v>
      </c>
      <c r="H1085" s="34">
        <v>0.99119277366791159</v>
      </c>
      <c r="I1085" s="35">
        <v>5.5041269644240574E-2</v>
      </c>
      <c r="J1085" s="35">
        <v>-1.9737830031210319</v>
      </c>
      <c r="K1085" s="35">
        <v>0.39097520062267088</v>
      </c>
      <c r="L1085" s="35">
        <v>0.5969641037000144</v>
      </c>
      <c r="M1085" s="35">
        <v>0</v>
      </c>
      <c r="N1085" s="35">
        <v>0</v>
      </c>
      <c r="O1085" s="35">
        <v>0</v>
      </c>
      <c r="P1085" s="36">
        <v>12</v>
      </c>
      <c r="Q1085" s="37">
        <v>86</v>
      </c>
      <c r="R1085" s="36">
        <v>8</v>
      </c>
      <c r="S1085" s="39">
        <f t="shared" si="33"/>
        <v>86</v>
      </c>
      <c r="T1085" s="34" t="s">
        <v>40</v>
      </c>
      <c r="U1085" s="12">
        <f>(alpha-(beta*EXP(((-1)*ceta)*(speed^delta))))</f>
        <v>6.2454915762449062E-2</v>
      </c>
      <c r="V1085" s="8">
        <f t="shared" si="34"/>
        <v>86</v>
      </c>
    </row>
    <row r="1086" spans="1:22">
      <c r="A1086" s="34" t="s">
        <v>19</v>
      </c>
      <c r="B1086" s="34" t="s">
        <v>65</v>
      </c>
      <c r="C1086" s="5" t="s">
        <v>102</v>
      </c>
      <c r="D1086" s="35" t="s">
        <v>85</v>
      </c>
      <c r="E1086" s="36" t="s">
        <v>17</v>
      </c>
      <c r="F1086" s="37">
        <v>0</v>
      </c>
      <c r="G1086" s="38">
        <v>-0.04</v>
      </c>
      <c r="H1086" s="34">
        <v>0.98615477710992483</v>
      </c>
      <c r="I1086" s="35">
        <v>9.6778875431940605</v>
      </c>
      <c r="J1086" s="35">
        <v>-8.2642786020102754</v>
      </c>
      <c r="K1086" s="35">
        <v>-1.5532519368489563</v>
      </c>
      <c r="L1086" s="35">
        <v>0</v>
      </c>
      <c r="M1086" s="35">
        <v>0</v>
      </c>
      <c r="N1086" s="35">
        <v>0</v>
      </c>
      <c r="O1086" s="35">
        <v>0</v>
      </c>
      <c r="P1086" s="36">
        <v>12</v>
      </c>
      <c r="Q1086" s="37">
        <v>86</v>
      </c>
      <c r="R1086" s="36">
        <v>13</v>
      </c>
      <c r="S1086" s="39">
        <f t="shared" si="33"/>
        <v>86</v>
      </c>
      <c r="T1086" s="34" t="s">
        <v>50</v>
      </c>
      <c r="U1086" s="12">
        <f>EXP((alpha+(beta/speed))+(ceta*LN(speed)))</f>
        <v>14.340213379422936</v>
      </c>
      <c r="V1086" s="8">
        <f t="shared" si="34"/>
        <v>86</v>
      </c>
    </row>
    <row r="1087" spans="1:22">
      <c r="A1087" s="34" t="s">
        <v>19</v>
      </c>
      <c r="B1087" s="34" t="s">
        <v>65</v>
      </c>
      <c r="C1087" s="5" t="s">
        <v>102</v>
      </c>
      <c r="D1087" s="35" t="s">
        <v>85</v>
      </c>
      <c r="E1087" s="36" t="s">
        <v>15</v>
      </c>
      <c r="F1087" s="37">
        <v>50</v>
      </c>
      <c r="G1087" s="38">
        <v>-0.04</v>
      </c>
      <c r="H1087" s="34">
        <v>0.98924160115810367</v>
      </c>
      <c r="I1087" s="35">
        <v>0.13803405749610267</v>
      </c>
      <c r="J1087" s="35">
        <v>5.7779645831314328</v>
      </c>
      <c r="K1087" s="35">
        <v>0.4488672802453092</v>
      </c>
      <c r="L1087" s="35">
        <v>0.33469130091618443</v>
      </c>
      <c r="M1087" s="35">
        <v>5.4143233365413594E-2</v>
      </c>
      <c r="N1087" s="35">
        <v>0</v>
      </c>
      <c r="O1087" s="35">
        <v>0</v>
      </c>
      <c r="P1087" s="36">
        <v>12</v>
      </c>
      <c r="Q1087" s="37">
        <v>86</v>
      </c>
      <c r="R1087" s="36">
        <v>10</v>
      </c>
      <c r="S1087" s="39">
        <f t="shared" si="33"/>
        <v>86</v>
      </c>
      <c r="T1087" s="34" t="s">
        <v>44</v>
      </c>
      <c r="U1087" s="12">
        <f>(alpha+(beta/(1+EXP((((-1)*ceta)+(delta*LN(speed)))+(epsilon*speed)))))</f>
        <v>0.15733547534520342</v>
      </c>
      <c r="V1087" s="8">
        <f t="shared" si="34"/>
        <v>86</v>
      </c>
    </row>
    <row r="1088" spans="1:22">
      <c r="A1088" s="34" t="s">
        <v>19</v>
      </c>
      <c r="B1088" s="34" t="s">
        <v>65</v>
      </c>
      <c r="C1088" s="5" t="s">
        <v>102</v>
      </c>
      <c r="D1088" s="35" t="s">
        <v>85</v>
      </c>
      <c r="E1088" s="36" t="s">
        <v>16</v>
      </c>
      <c r="F1088" s="37">
        <v>50</v>
      </c>
      <c r="G1088" s="38">
        <v>-0.04</v>
      </c>
      <c r="H1088" s="34">
        <v>0.98077283065842868</v>
      </c>
      <c r="I1088" s="35">
        <v>-0.5123486550449452</v>
      </c>
      <c r="J1088" s="35">
        <v>16.978810676564109</v>
      </c>
      <c r="K1088" s="35">
        <v>1.9651208947683914</v>
      </c>
      <c r="L1088" s="35">
        <v>1.1413832251396736</v>
      </c>
      <c r="M1088" s="35">
        <v>-6.7877540225461965E-4</v>
      </c>
      <c r="N1088" s="35">
        <v>0</v>
      </c>
      <c r="O1088" s="35">
        <v>0</v>
      </c>
      <c r="P1088" s="36">
        <v>12</v>
      </c>
      <c r="Q1088" s="37">
        <v>86</v>
      </c>
      <c r="R1088" s="36">
        <v>10</v>
      </c>
      <c r="S1088" s="39">
        <f t="shared" si="33"/>
        <v>86</v>
      </c>
      <c r="T1088" s="34" t="s">
        <v>44</v>
      </c>
      <c r="U1088" s="12">
        <f>(alpha+(beta/(1+EXP((((-1)*ceta)+(delta*LN(speed)))+(epsilon*speed)))))</f>
        <v>0.24764180828449733</v>
      </c>
      <c r="V1088" s="8">
        <f t="shared" si="34"/>
        <v>86</v>
      </c>
    </row>
    <row r="1089" spans="1:22">
      <c r="A1089" s="34" t="s">
        <v>19</v>
      </c>
      <c r="B1089" s="34" t="s">
        <v>65</v>
      </c>
      <c r="C1089" s="5" t="s">
        <v>102</v>
      </c>
      <c r="D1089" s="35" t="s">
        <v>85</v>
      </c>
      <c r="E1089" s="36" t="s">
        <v>14</v>
      </c>
      <c r="F1089" s="37">
        <v>50</v>
      </c>
      <c r="G1089" s="38">
        <v>-0.04</v>
      </c>
      <c r="H1089" s="34">
        <v>0.99558056907821191</v>
      </c>
      <c r="I1089" s="35">
        <v>6.5134531436836909</v>
      </c>
      <c r="J1089" s="35">
        <v>0.98740100816932996</v>
      </c>
      <c r="K1089" s="35">
        <v>-0.82720398627911196</v>
      </c>
      <c r="L1089" s="35">
        <v>0</v>
      </c>
      <c r="M1089" s="35">
        <v>0</v>
      </c>
      <c r="N1089" s="35">
        <v>0</v>
      </c>
      <c r="O1089" s="35">
        <v>0</v>
      </c>
      <c r="P1089" s="36">
        <v>12</v>
      </c>
      <c r="Q1089" s="37">
        <v>86</v>
      </c>
      <c r="R1089" s="36">
        <v>0</v>
      </c>
      <c r="S1089" s="39">
        <f t="shared" si="33"/>
        <v>86</v>
      </c>
      <c r="T1089" s="34" t="s">
        <v>29</v>
      </c>
      <c r="U1089" s="12">
        <f>((alpha*(beta^speed))*(speed^ceta))</f>
        <v>5.4958284237032883E-2</v>
      </c>
      <c r="V1089" s="8">
        <f t="shared" si="34"/>
        <v>86</v>
      </c>
    </row>
    <row r="1090" spans="1:22">
      <c r="A1090" s="34" t="s">
        <v>19</v>
      </c>
      <c r="B1090" s="34" t="s">
        <v>65</v>
      </c>
      <c r="C1090" s="5" t="s">
        <v>102</v>
      </c>
      <c r="D1090" s="35" t="s">
        <v>85</v>
      </c>
      <c r="E1090" s="36" t="s">
        <v>18</v>
      </c>
      <c r="F1090" s="37">
        <v>50</v>
      </c>
      <c r="G1090" s="38">
        <v>-0.04</v>
      </c>
      <c r="H1090" s="34">
        <v>0.99482777585955873</v>
      </c>
      <c r="I1090" s="35">
        <v>1.7804946908867143E-2</v>
      </c>
      <c r="J1090" s="35">
        <v>-2.4881336753395966</v>
      </c>
      <c r="K1090" s="35">
        <v>0.60940988654092965</v>
      </c>
      <c r="L1090" s="35">
        <v>0.46087984266782556</v>
      </c>
      <c r="M1090" s="35">
        <v>0</v>
      </c>
      <c r="N1090" s="35">
        <v>0</v>
      </c>
      <c r="O1090" s="35">
        <v>0</v>
      </c>
      <c r="P1090" s="36">
        <v>12</v>
      </c>
      <c r="Q1090" s="37">
        <v>86</v>
      </c>
      <c r="R1090" s="36">
        <v>8</v>
      </c>
      <c r="S1090" s="39">
        <f t="shared" ref="S1090:S1153" si="35">V1090</f>
        <v>86</v>
      </c>
      <c r="T1090" s="34" t="s">
        <v>40</v>
      </c>
      <c r="U1090" s="12">
        <f>(alpha-(beta*EXP(((-1)*ceta)*(speed^delta))))</f>
        <v>3.9381662676821673E-2</v>
      </c>
      <c r="V1090" s="8">
        <f t="shared" ref="V1090:V1153" si="36">IF($V$1&lt;P1090,P1090,IF($V$1&gt;Q1090,Q1090,$V$1))</f>
        <v>86</v>
      </c>
    </row>
    <row r="1091" spans="1:22">
      <c r="A1091" s="34" t="s">
        <v>19</v>
      </c>
      <c r="B1091" s="34" t="s">
        <v>65</v>
      </c>
      <c r="C1091" s="5" t="s">
        <v>102</v>
      </c>
      <c r="D1091" s="35" t="s">
        <v>85</v>
      </c>
      <c r="E1091" s="36" t="s">
        <v>17</v>
      </c>
      <c r="F1091" s="37">
        <v>50</v>
      </c>
      <c r="G1091" s="38">
        <v>-0.04</v>
      </c>
      <c r="H1091" s="34">
        <v>0.98304264198105984</v>
      </c>
      <c r="I1091" s="35">
        <v>984.38654860953739</v>
      </c>
      <c r="J1091" s="35">
        <v>0.9758316607651607</v>
      </c>
      <c r="K1091" s="35">
        <v>-0.5962483261125906</v>
      </c>
      <c r="L1091" s="35">
        <v>0</v>
      </c>
      <c r="M1091" s="35">
        <v>0</v>
      </c>
      <c r="N1091" s="35">
        <v>0</v>
      </c>
      <c r="O1091" s="35">
        <v>0</v>
      </c>
      <c r="P1091" s="36">
        <v>12</v>
      </c>
      <c r="Q1091" s="37">
        <v>86</v>
      </c>
      <c r="R1091" s="36">
        <v>0</v>
      </c>
      <c r="S1091" s="39">
        <f t="shared" si="35"/>
        <v>86</v>
      </c>
      <c r="T1091" s="34" t="s">
        <v>29</v>
      </c>
      <c r="U1091" s="12">
        <f>((alpha*(beta^speed))*(speed^ceta))</f>
        <v>8.4326875073735756</v>
      </c>
      <c r="V1091" s="8">
        <f t="shared" si="36"/>
        <v>86</v>
      </c>
    </row>
    <row r="1092" spans="1:22">
      <c r="A1092" s="34" t="s">
        <v>19</v>
      </c>
      <c r="B1092" s="34" t="s">
        <v>65</v>
      </c>
      <c r="C1092" s="5" t="s">
        <v>102</v>
      </c>
      <c r="D1092" s="35" t="s">
        <v>85</v>
      </c>
      <c r="E1092" s="36" t="s">
        <v>15</v>
      </c>
      <c r="F1092" s="37">
        <v>100</v>
      </c>
      <c r="G1092" s="38">
        <v>-0.04</v>
      </c>
      <c r="H1092" s="34">
        <v>0.98632026050500732</v>
      </c>
      <c r="I1092" s="35">
        <v>0.10292975929529209</v>
      </c>
      <c r="J1092" s="35">
        <v>5.9818679303188285</v>
      </c>
      <c r="K1092" s="35">
        <v>0.48120132142315641</v>
      </c>
      <c r="L1092" s="35">
        <v>0.37429974180119319</v>
      </c>
      <c r="M1092" s="35">
        <v>4.8446674656708877E-2</v>
      </c>
      <c r="N1092" s="35">
        <v>0</v>
      </c>
      <c r="O1092" s="35">
        <v>0</v>
      </c>
      <c r="P1092" s="36">
        <v>12</v>
      </c>
      <c r="Q1092" s="37">
        <v>86</v>
      </c>
      <c r="R1092" s="36">
        <v>10</v>
      </c>
      <c r="S1092" s="39">
        <f t="shared" si="35"/>
        <v>86</v>
      </c>
      <c r="T1092" s="34" t="s">
        <v>44</v>
      </c>
      <c r="U1092" s="12">
        <f>(alpha+(beta/(1+EXP((((-1)*ceta)+(delta*LN(speed)))+(epsilon*speed)))))</f>
        <v>0.13112883443361542</v>
      </c>
      <c r="V1092" s="8">
        <f t="shared" si="36"/>
        <v>86</v>
      </c>
    </row>
    <row r="1093" spans="1:22">
      <c r="A1093" s="34" t="s">
        <v>19</v>
      </c>
      <c r="B1093" s="34" t="s">
        <v>65</v>
      </c>
      <c r="C1093" s="5" t="s">
        <v>102</v>
      </c>
      <c r="D1093" s="35" t="s">
        <v>85</v>
      </c>
      <c r="E1093" s="36" t="s">
        <v>16</v>
      </c>
      <c r="F1093" s="37">
        <v>100</v>
      </c>
      <c r="G1093" s="38">
        <v>-0.04</v>
      </c>
      <c r="H1093" s="34">
        <v>0.97549507604238028</v>
      </c>
      <c r="I1093" s="35">
        <v>-0.61955024044074147</v>
      </c>
      <c r="J1093" s="35">
        <v>13.828221132471118</v>
      </c>
      <c r="K1093" s="35">
        <v>2.3519491965016841</v>
      </c>
      <c r="L1093" s="35">
        <v>1.1656391948130687</v>
      </c>
      <c r="M1093" s="35">
        <v>-9.642332292046237E-4</v>
      </c>
      <c r="N1093" s="35">
        <v>0</v>
      </c>
      <c r="O1093" s="35">
        <v>0</v>
      </c>
      <c r="P1093" s="36">
        <v>12</v>
      </c>
      <c r="Q1093" s="37">
        <v>86</v>
      </c>
      <c r="R1093" s="36">
        <v>10</v>
      </c>
      <c r="S1093" s="39">
        <f t="shared" si="35"/>
        <v>86</v>
      </c>
      <c r="T1093" s="34" t="s">
        <v>44</v>
      </c>
      <c r="U1093" s="12">
        <f>(alpha+(beta/(1+EXP((((-1)*ceta)+(delta*LN(speed)))+(epsilon*speed)))))</f>
        <v>0.20566735954000492</v>
      </c>
      <c r="V1093" s="8">
        <f t="shared" si="36"/>
        <v>86</v>
      </c>
    </row>
    <row r="1094" spans="1:22">
      <c r="A1094" s="34" t="s">
        <v>19</v>
      </c>
      <c r="B1094" s="34" t="s">
        <v>65</v>
      </c>
      <c r="C1094" s="5" t="s">
        <v>102</v>
      </c>
      <c r="D1094" s="35" t="s">
        <v>85</v>
      </c>
      <c r="E1094" s="36" t="s">
        <v>14</v>
      </c>
      <c r="F1094" s="37">
        <v>100</v>
      </c>
      <c r="G1094" s="38">
        <v>-0.04</v>
      </c>
      <c r="H1094" s="34">
        <v>0.99588072617211598</v>
      </c>
      <c r="I1094" s="35">
        <v>5.8234127705613945</v>
      </c>
      <c r="J1094" s="35">
        <v>0.98511976546792934</v>
      </c>
      <c r="K1094" s="35">
        <v>-0.7850583522372151</v>
      </c>
      <c r="L1094" s="35">
        <v>0</v>
      </c>
      <c r="M1094" s="35">
        <v>0</v>
      </c>
      <c r="N1094" s="35">
        <v>0</v>
      </c>
      <c r="O1094" s="35">
        <v>0</v>
      </c>
      <c r="P1094" s="36">
        <v>12</v>
      </c>
      <c r="Q1094" s="37">
        <v>86</v>
      </c>
      <c r="R1094" s="36">
        <v>0</v>
      </c>
      <c r="S1094" s="39">
        <f t="shared" si="35"/>
        <v>86</v>
      </c>
      <c r="T1094" s="34" t="s">
        <v>29</v>
      </c>
      <c r="U1094" s="12">
        <f>((alpha*(beta^speed))*(speed^ceta))</f>
        <v>4.8589254226057157E-2</v>
      </c>
      <c r="V1094" s="8">
        <f t="shared" si="36"/>
        <v>86</v>
      </c>
    </row>
    <row r="1095" spans="1:22">
      <c r="A1095" s="34" t="s">
        <v>19</v>
      </c>
      <c r="B1095" s="34" t="s">
        <v>65</v>
      </c>
      <c r="C1095" s="5" t="s">
        <v>102</v>
      </c>
      <c r="D1095" s="35" t="s">
        <v>85</v>
      </c>
      <c r="E1095" s="36" t="s">
        <v>18</v>
      </c>
      <c r="F1095" s="37">
        <v>100</v>
      </c>
      <c r="G1095" s="38">
        <v>-0.04</v>
      </c>
      <c r="H1095" s="34">
        <v>0.99359197887972706</v>
      </c>
      <c r="I1095" s="35">
        <v>8.1653756943078134E-3</v>
      </c>
      <c r="J1095" s="35">
        <v>-2.6369262053306883</v>
      </c>
      <c r="K1095" s="35">
        <v>0.67275496919919775</v>
      </c>
      <c r="L1095" s="35">
        <v>0.43124887574681114</v>
      </c>
      <c r="M1095" s="35">
        <v>0</v>
      </c>
      <c r="N1095" s="35">
        <v>0</v>
      </c>
      <c r="O1095" s="35">
        <v>0</v>
      </c>
      <c r="P1095" s="36">
        <v>12</v>
      </c>
      <c r="Q1095" s="37">
        <v>86</v>
      </c>
      <c r="R1095" s="36">
        <v>8</v>
      </c>
      <c r="S1095" s="39">
        <f t="shared" si="35"/>
        <v>86</v>
      </c>
      <c r="T1095" s="34" t="s">
        <v>40</v>
      </c>
      <c r="U1095" s="12">
        <f>(alpha-(beta*EXP(((-1)*ceta)*(speed^delta))))</f>
        <v>3.4854482541810797E-2</v>
      </c>
      <c r="V1095" s="8">
        <f t="shared" si="36"/>
        <v>86</v>
      </c>
    </row>
    <row r="1096" spans="1:22">
      <c r="A1096" s="34" t="s">
        <v>19</v>
      </c>
      <c r="B1096" s="34" t="s">
        <v>65</v>
      </c>
      <c r="C1096" s="5" t="s">
        <v>102</v>
      </c>
      <c r="D1096" s="35" t="s">
        <v>85</v>
      </c>
      <c r="E1096" s="36" t="s">
        <v>17</v>
      </c>
      <c r="F1096" s="37">
        <v>100</v>
      </c>
      <c r="G1096" s="38">
        <v>-0.04</v>
      </c>
      <c r="H1096" s="34">
        <v>0.97919894315842093</v>
      </c>
      <c r="I1096" s="35">
        <v>746.06707084385937</v>
      </c>
      <c r="J1096" s="35">
        <v>0.97030277401059539</v>
      </c>
      <c r="K1096" s="35">
        <v>-0.45781824025132006</v>
      </c>
      <c r="L1096" s="35">
        <v>0</v>
      </c>
      <c r="M1096" s="35">
        <v>0</v>
      </c>
      <c r="N1096" s="35">
        <v>0</v>
      </c>
      <c r="O1096" s="35">
        <v>0</v>
      </c>
      <c r="P1096" s="36">
        <v>12</v>
      </c>
      <c r="Q1096" s="37">
        <v>86</v>
      </c>
      <c r="R1096" s="36">
        <v>0</v>
      </c>
      <c r="S1096" s="39">
        <f t="shared" si="35"/>
        <v>86</v>
      </c>
      <c r="T1096" s="34" t="s">
        <v>29</v>
      </c>
      <c r="U1096" s="12">
        <f>((alpha*(beta^speed))*(speed^ceta))</f>
        <v>7.263646037974711</v>
      </c>
      <c r="V1096" s="8">
        <f t="shared" si="36"/>
        <v>86</v>
      </c>
    </row>
    <row r="1097" spans="1:22">
      <c r="A1097" s="34" t="s">
        <v>19</v>
      </c>
      <c r="B1097" s="34" t="s">
        <v>65</v>
      </c>
      <c r="C1097" s="5" t="s">
        <v>102</v>
      </c>
      <c r="D1097" s="35" t="s">
        <v>85</v>
      </c>
      <c r="E1097" s="36" t="s">
        <v>15</v>
      </c>
      <c r="F1097" s="37">
        <v>0</v>
      </c>
      <c r="G1097" s="38">
        <v>-0.02</v>
      </c>
      <c r="H1097" s="34">
        <v>0.98930130095599556</v>
      </c>
      <c r="I1097" s="35">
        <v>-2.1606107467864715E-2</v>
      </c>
      <c r="J1097" s="35">
        <v>4.6470068134990786E-2</v>
      </c>
      <c r="K1097" s="35">
        <v>-3.0966877984242629E-4</v>
      </c>
      <c r="L1097" s="35">
        <v>0</v>
      </c>
      <c r="M1097" s="35">
        <v>0</v>
      </c>
      <c r="N1097" s="35">
        <v>0</v>
      </c>
      <c r="O1097" s="35">
        <v>0</v>
      </c>
      <c r="P1097" s="36">
        <v>12</v>
      </c>
      <c r="Q1097" s="37">
        <v>86</v>
      </c>
      <c r="R1097" s="36">
        <v>5</v>
      </c>
      <c r="S1097" s="39">
        <f t="shared" si="35"/>
        <v>86</v>
      </c>
      <c r="T1097" s="34" t="s">
        <v>36</v>
      </c>
      <c r="U1097" s="12">
        <f>(1/(((ceta*(speed^2))+(beta*speed))+alpha))</f>
        <v>0.5936446341602829</v>
      </c>
      <c r="V1097" s="8">
        <f t="shared" si="36"/>
        <v>86</v>
      </c>
    </row>
    <row r="1098" spans="1:22">
      <c r="A1098" s="34" t="s">
        <v>19</v>
      </c>
      <c r="B1098" s="34" t="s">
        <v>65</v>
      </c>
      <c r="C1098" s="5" t="s">
        <v>102</v>
      </c>
      <c r="D1098" s="35" t="s">
        <v>85</v>
      </c>
      <c r="E1098" s="36" t="s">
        <v>16</v>
      </c>
      <c r="F1098" s="37">
        <v>0</v>
      </c>
      <c r="G1098" s="38">
        <v>-0.02</v>
      </c>
      <c r="H1098" s="34">
        <v>0.9767336716836138</v>
      </c>
      <c r="I1098" s="35">
        <v>83.721834804474199</v>
      </c>
      <c r="J1098" s="35">
        <v>1.0160279563345049</v>
      </c>
      <c r="K1098" s="35">
        <v>-1.1429128083854649</v>
      </c>
      <c r="L1098" s="35">
        <v>0</v>
      </c>
      <c r="M1098" s="35">
        <v>0</v>
      </c>
      <c r="N1098" s="35">
        <v>0</v>
      </c>
      <c r="O1098" s="35">
        <v>0</v>
      </c>
      <c r="P1098" s="36">
        <v>12</v>
      </c>
      <c r="Q1098" s="37">
        <v>86</v>
      </c>
      <c r="R1098" s="36">
        <v>0</v>
      </c>
      <c r="S1098" s="39">
        <f t="shared" si="35"/>
        <v>86</v>
      </c>
      <c r="T1098" s="34" t="s">
        <v>29</v>
      </c>
      <c r="U1098" s="12">
        <f>((alpha*(beta^speed))*(speed^ceta))</f>
        <v>2.0219120294404691</v>
      </c>
      <c r="V1098" s="8">
        <f t="shared" si="36"/>
        <v>86</v>
      </c>
    </row>
    <row r="1099" spans="1:22">
      <c r="A1099" s="34" t="s">
        <v>19</v>
      </c>
      <c r="B1099" s="34" t="s">
        <v>65</v>
      </c>
      <c r="C1099" s="5" t="s">
        <v>102</v>
      </c>
      <c r="D1099" s="35" t="s">
        <v>85</v>
      </c>
      <c r="E1099" s="36" t="s">
        <v>14</v>
      </c>
      <c r="F1099" s="37">
        <v>0</v>
      </c>
      <c r="G1099" s="38">
        <v>-0.02</v>
      </c>
      <c r="H1099" s="34">
        <v>0.99588776060394824</v>
      </c>
      <c r="I1099" s="35">
        <v>-0.86352927542531621</v>
      </c>
      <c r="J1099" s="35">
        <v>0.17753443392058377</v>
      </c>
      <c r="K1099" s="35">
        <v>1.5544406866672529</v>
      </c>
      <c r="L1099" s="35">
        <v>0</v>
      </c>
      <c r="M1099" s="35">
        <v>0</v>
      </c>
      <c r="N1099" s="35">
        <v>0</v>
      </c>
      <c r="O1099" s="35">
        <v>0</v>
      </c>
      <c r="P1099" s="36">
        <v>12</v>
      </c>
      <c r="Q1099" s="37">
        <v>86</v>
      </c>
      <c r="R1099" s="36">
        <v>2</v>
      </c>
      <c r="S1099" s="39">
        <f t="shared" si="35"/>
        <v>86</v>
      </c>
      <c r="T1099" s="34" t="s">
        <v>31</v>
      </c>
      <c r="U1099" s="12">
        <f>((alpha+(beta*speed))^((-1)/ceta))</f>
        <v>0.1797704632898614</v>
      </c>
      <c r="V1099" s="8">
        <f t="shared" si="36"/>
        <v>86</v>
      </c>
    </row>
    <row r="1100" spans="1:22">
      <c r="A1100" s="34" t="s">
        <v>19</v>
      </c>
      <c r="B1100" s="34" t="s">
        <v>65</v>
      </c>
      <c r="C1100" s="5" t="s">
        <v>102</v>
      </c>
      <c r="D1100" s="35" t="s">
        <v>85</v>
      </c>
      <c r="E1100" s="36" t="s">
        <v>18</v>
      </c>
      <c r="F1100" s="37">
        <v>0</v>
      </c>
      <c r="G1100" s="38">
        <v>-0.02</v>
      </c>
      <c r="H1100" s="34">
        <v>0.99060835065314068</v>
      </c>
      <c r="I1100" s="35">
        <v>-0.50615098045208917</v>
      </c>
      <c r="J1100" s="35">
        <v>0.28481051070039487</v>
      </c>
      <c r="K1100" s="35">
        <v>1.2991330570390596</v>
      </c>
      <c r="L1100" s="35">
        <v>0</v>
      </c>
      <c r="M1100" s="35">
        <v>0</v>
      </c>
      <c r="N1100" s="35">
        <v>0</v>
      </c>
      <c r="O1100" s="35">
        <v>0</v>
      </c>
      <c r="P1100" s="36">
        <v>12</v>
      </c>
      <c r="Q1100" s="37">
        <v>86</v>
      </c>
      <c r="R1100" s="36">
        <v>2</v>
      </c>
      <c r="S1100" s="39">
        <f t="shared" si="35"/>
        <v>86</v>
      </c>
      <c r="T1100" s="34" t="s">
        <v>31</v>
      </c>
      <c r="U1100" s="12">
        <f>((alpha+(beta*speed))^((-1)/ceta))</f>
        <v>8.6649081997006452E-2</v>
      </c>
      <c r="V1100" s="8">
        <f t="shared" si="36"/>
        <v>86</v>
      </c>
    </row>
    <row r="1101" spans="1:22">
      <c r="A1101" s="34" t="s">
        <v>19</v>
      </c>
      <c r="B1101" s="34" t="s">
        <v>65</v>
      </c>
      <c r="C1101" s="5" t="s">
        <v>102</v>
      </c>
      <c r="D1101" s="35" t="s">
        <v>85</v>
      </c>
      <c r="E1101" s="36" t="s">
        <v>17</v>
      </c>
      <c r="F1101" s="37">
        <v>0</v>
      </c>
      <c r="G1101" s="38">
        <v>-0.02</v>
      </c>
      <c r="H1101" s="34">
        <v>0.98275230976135863</v>
      </c>
      <c r="I1101" s="35">
        <v>3411.5448256503773</v>
      </c>
      <c r="J1101" s="35">
        <v>1.0159389066693352</v>
      </c>
      <c r="K1101" s="35">
        <v>-1.1892869687699152</v>
      </c>
      <c r="L1101" s="35">
        <v>0</v>
      </c>
      <c r="M1101" s="35">
        <v>0</v>
      </c>
      <c r="N1101" s="35">
        <v>0</v>
      </c>
      <c r="O1101" s="35">
        <v>0</v>
      </c>
      <c r="P1101" s="36">
        <v>12</v>
      </c>
      <c r="Q1101" s="37">
        <v>86</v>
      </c>
      <c r="R1101" s="36">
        <v>0</v>
      </c>
      <c r="S1101" s="39">
        <f t="shared" si="35"/>
        <v>86</v>
      </c>
      <c r="T1101" s="34" t="s">
        <v>29</v>
      </c>
      <c r="U1101" s="12">
        <f>((alpha*(beta^speed))*(speed^ceta))</f>
        <v>66.510503863620158</v>
      </c>
      <c r="V1101" s="8">
        <f t="shared" si="36"/>
        <v>86</v>
      </c>
    </row>
    <row r="1102" spans="1:22">
      <c r="A1102" s="34" t="s">
        <v>19</v>
      </c>
      <c r="B1102" s="34" t="s">
        <v>65</v>
      </c>
      <c r="C1102" s="5" t="s">
        <v>102</v>
      </c>
      <c r="D1102" s="35" t="s">
        <v>85</v>
      </c>
      <c r="E1102" s="36" t="s">
        <v>15</v>
      </c>
      <c r="F1102" s="37">
        <v>50</v>
      </c>
      <c r="G1102" s="38">
        <v>-0.02</v>
      </c>
      <c r="H1102" s="34">
        <v>0.98598506206024661</v>
      </c>
      <c r="I1102" s="35">
        <v>-7.8387071302214672E-6</v>
      </c>
      <c r="J1102" s="35">
        <v>1.6888578810060619E-3</v>
      </c>
      <c r="K1102" s="35">
        <v>-0.11596335810852325</v>
      </c>
      <c r="L1102" s="35">
        <v>3.101347595637618</v>
      </c>
      <c r="M1102" s="35">
        <v>0</v>
      </c>
      <c r="N1102" s="35">
        <v>0</v>
      </c>
      <c r="O1102" s="35">
        <v>0</v>
      </c>
      <c r="P1102" s="36">
        <v>12</v>
      </c>
      <c r="Q1102" s="37">
        <v>86</v>
      </c>
      <c r="R1102" s="36">
        <v>14</v>
      </c>
      <c r="S1102" s="39">
        <f t="shared" si="35"/>
        <v>86</v>
      </c>
      <c r="T1102" s="34" t="s">
        <v>51</v>
      </c>
      <c r="U1102" s="12">
        <f>(((alpha*(speed^3))+(beta*(speed^2))+(ceta*speed))+delta)</f>
        <v>0.6334349838053086</v>
      </c>
      <c r="V1102" s="8">
        <f t="shared" si="36"/>
        <v>86</v>
      </c>
    </row>
    <row r="1103" spans="1:22">
      <c r="A1103" s="34" t="s">
        <v>19</v>
      </c>
      <c r="B1103" s="34" t="s">
        <v>65</v>
      </c>
      <c r="C1103" s="5" t="s">
        <v>102</v>
      </c>
      <c r="D1103" s="35" t="s">
        <v>85</v>
      </c>
      <c r="E1103" s="36" t="s">
        <v>16</v>
      </c>
      <c r="F1103" s="37">
        <v>50</v>
      </c>
      <c r="G1103" s="38">
        <v>-0.02</v>
      </c>
      <c r="H1103" s="34">
        <v>0.97040661695824137</v>
      </c>
      <c r="I1103" s="35">
        <v>1.5600943754933894</v>
      </c>
      <c r="J1103" s="35">
        <v>42.637412636172527</v>
      </c>
      <c r="K1103" s="35">
        <v>-0.36007730214977052</v>
      </c>
      <c r="L1103" s="35">
        <v>0.49489670459616031</v>
      </c>
      <c r="M1103" s="35">
        <v>4.7234307041069692E-2</v>
      </c>
      <c r="N1103" s="35">
        <v>0</v>
      </c>
      <c r="O1103" s="35">
        <v>0</v>
      </c>
      <c r="P1103" s="36">
        <v>12</v>
      </c>
      <c r="Q1103" s="37">
        <v>86</v>
      </c>
      <c r="R1103" s="36">
        <v>10</v>
      </c>
      <c r="S1103" s="39">
        <f t="shared" si="35"/>
        <v>86</v>
      </c>
      <c r="T1103" s="34" t="s">
        <v>44</v>
      </c>
      <c r="U1103" s="12">
        <f>(alpha+(beta/(1+EXP((((-1)*ceta)+(delta*LN(speed)))+(epsilon*speed)))))</f>
        <v>1.6164957867946954</v>
      </c>
      <c r="V1103" s="8">
        <f t="shared" si="36"/>
        <v>86</v>
      </c>
    </row>
    <row r="1104" spans="1:22">
      <c r="A1104" s="34" t="s">
        <v>19</v>
      </c>
      <c r="B1104" s="34" t="s">
        <v>65</v>
      </c>
      <c r="C1104" s="5" t="s">
        <v>102</v>
      </c>
      <c r="D1104" s="35" t="s">
        <v>85</v>
      </c>
      <c r="E1104" s="36" t="s">
        <v>14</v>
      </c>
      <c r="F1104" s="37">
        <v>50</v>
      </c>
      <c r="G1104" s="38">
        <v>-0.02</v>
      </c>
      <c r="H1104" s="34">
        <v>0.99493058091765718</v>
      </c>
      <c r="I1104" s="35">
        <v>-8.3359599311535124E-2</v>
      </c>
      <c r="J1104" s="35">
        <v>0.11284559694199701</v>
      </c>
      <c r="K1104" s="35">
        <v>-4.8660892161478186E-4</v>
      </c>
      <c r="L1104" s="35">
        <v>0</v>
      </c>
      <c r="M1104" s="35">
        <v>0</v>
      </c>
      <c r="N1104" s="35">
        <v>0</v>
      </c>
      <c r="O1104" s="35">
        <v>0</v>
      </c>
      <c r="P1104" s="36">
        <v>12</v>
      </c>
      <c r="Q1104" s="37">
        <v>86</v>
      </c>
      <c r="R1104" s="36">
        <v>5</v>
      </c>
      <c r="S1104" s="39">
        <f t="shared" si="35"/>
        <v>86</v>
      </c>
      <c r="T1104" s="34" t="s">
        <v>36</v>
      </c>
      <c r="U1104" s="12">
        <f>(1/(((ceta*(speed^2))+(beta*speed))+alpha))</f>
        <v>0.16604669939373787</v>
      </c>
      <c r="V1104" s="8">
        <f t="shared" si="36"/>
        <v>86</v>
      </c>
    </row>
    <row r="1105" spans="1:22">
      <c r="A1105" s="34" t="s">
        <v>19</v>
      </c>
      <c r="B1105" s="34" t="s">
        <v>65</v>
      </c>
      <c r="C1105" s="5" t="s">
        <v>102</v>
      </c>
      <c r="D1105" s="35" t="s">
        <v>85</v>
      </c>
      <c r="E1105" s="36" t="s">
        <v>18</v>
      </c>
      <c r="F1105" s="37">
        <v>50</v>
      </c>
      <c r="G1105" s="38">
        <v>-0.02</v>
      </c>
      <c r="H1105" s="34">
        <v>0.99221194645202304</v>
      </c>
      <c r="I1105" s="35">
        <v>8.2667946344762419E-2</v>
      </c>
      <c r="J1105" s="35">
        <v>-1.4525121522676265</v>
      </c>
      <c r="K1105" s="35">
        <v>0.31937548147601175</v>
      </c>
      <c r="L1105" s="35">
        <v>0.61160138990713264</v>
      </c>
      <c r="M1105" s="35">
        <v>0</v>
      </c>
      <c r="N1105" s="35">
        <v>0</v>
      </c>
      <c r="O1105" s="35">
        <v>0</v>
      </c>
      <c r="P1105" s="36">
        <v>12</v>
      </c>
      <c r="Q1105" s="37">
        <v>86</v>
      </c>
      <c r="R1105" s="36">
        <v>8</v>
      </c>
      <c r="S1105" s="39">
        <f t="shared" si="35"/>
        <v>86</v>
      </c>
      <c r="T1105" s="34" t="s">
        <v>40</v>
      </c>
      <c r="U1105" s="12">
        <f>(alpha-(beta*EXP(((-1)*ceta)*(speed^delta))))</f>
        <v>9.3824286204545651E-2</v>
      </c>
      <c r="V1105" s="8">
        <f t="shared" si="36"/>
        <v>86</v>
      </c>
    </row>
    <row r="1106" spans="1:22">
      <c r="A1106" s="34" t="s">
        <v>19</v>
      </c>
      <c r="B1106" s="34" t="s">
        <v>65</v>
      </c>
      <c r="C1106" s="5" t="s">
        <v>102</v>
      </c>
      <c r="D1106" s="35" t="s">
        <v>85</v>
      </c>
      <c r="E1106" s="36" t="s">
        <v>17</v>
      </c>
      <c r="F1106" s="37">
        <v>50</v>
      </c>
      <c r="G1106" s="38">
        <v>-0.02</v>
      </c>
      <c r="H1106" s="34">
        <v>0.97701260588555328</v>
      </c>
      <c r="I1106" s="35">
        <v>2632.0139659394977</v>
      </c>
      <c r="J1106" s="35">
        <v>1.008133067302202</v>
      </c>
      <c r="K1106" s="35">
        <v>-1.0344791590817854</v>
      </c>
      <c r="L1106" s="35">
        <v>0</v>
      </c>
      <c r="M1106" s="35">
        <v>0</v>
      </c>
      <c r="N1106" s="35">
        <v>0</v>
      </c>
      <c r="O1106" s="35">
        <v>0</v>
      </c>
      <c r="P1106" s="36">
        <v>12</v>
      </c>
      <c r="Q1106" s="37">
        <v>86</v>
      </c>
      <c r="R1106" s="36">
        <v>0</v>
      </c>
      <c r="S1106" s="39">
        <f t="shared" si="35"/>
        <v>86</v>
      </c>
      <c r="T1106" s="34" t="s">
        <v>29</v>
      </c>
      <c r="U1106" s="12">
        <f>((alpha*(beta^speed))*(speed^ceta))</f>
        <v>52.677581057818401</v>
      </c>
      <c r="V1106" s="8">
        <f t="shared" si="36"/>
        <v>86</v>
      </c>
    </row>
    <row r="1107" spans="1:22">
      <c r="A1107" s="34" t="s">
        <v>19</v>
      </c>
      <c r="B1107" s="34" t="s">
        <v>65</v>
      </c>
      <c r="C1107" s="5" t="s">
        <v>102</v>
      </c>
      <c r="D1107" s="35" t="s">
        <v>85</v>
      </c>
      <c r="E1107" s="36" t="s">
        <v>15</v>
      </c>
      <c r="F1107" s="37">
        <v>100</v>
      </c>
      <c r="G1107" s="38">
        <v>-0.02</v>
      </c>
      <c r="H1107" s="34">
        <v>0.98151664331106347</v>
      </c>
      <c r="I1107" s="35">
        <v>-7.7787557027308094E-6</v>
      </c>
      <c r="J1107" s="35">
        <v>1.7091940004194191E-3</v>
      </c>
      <c r="K1107" s="35">
        <v>-0.11999200579377312</v>
      </c>
      <c r="L1107" s="35">
        <v>3.2326350397863197</v>
      </c>
      <c r="M1107" s="35">
        <v>0</v>
      </c>
      <c r="N1107" s="35">
        <v>0</v>
      </c>
      <c r="O1107" s="35">
        <v>0</v>
      </c>
      <c r="P1107" s="36">
        <v>12</v>
      </c>
      <c r="Q1107" s="37">
        <v>86</v>
      </c>
      <c r="R1107" s="36">
        <v>14</v>
      </c>
      <c r="S1107" s="39">
        <f t="shared" si="35"/>
        <v>86</v>
      </c>
      <c r="T1107" s="34" t="s">
        <v>51</v>
      </c>
      <c r="U1107" s="12">
        <f>(((alpha*(speed^3))+(beta*(speed^2))+(ceta*speed))+delta)</f>
        <v>0.60679713136770763</v>
      </c>
      <c r="V1107" s="8">
        <f t="shared" si="36"/>
        <v>86</v>
      </c>
    </row>
    <row r="1108" spans="1:22">
      <c r="A1108" s="34" t="s">
        <v>19</v>
      </c>
      <c r="B1108" s="34" t="s">
        <v>65</v>
      </c>
      <c r="C1108" s="5" t="s">
        <v>102</v>
      </c>
      <c r="D1108" s="35" t="s">
        <v>85</v>
      </c>
      <c r="E1108" s="36" t="s">
        <v>16</v>
      </c>
      <c r="F1108" s="37">
        <v>100</v>
      </c>
      <c r="G1108" s="38">
        <v>-0.02</v>
      </c>
      <c r="H1108" s="34">
        <v>0.96465653302041698</v>
      </c>
      <c r="I1108" s="35">
        <v>4.4330025847178263</v>
      </c>
      <c r="J1108" s="35">
        <v>-3.0326676202262237</v>
      </c>
      <c r="K1108" s="35">
        <v>-0.94616823304439479</v>
      </c>
      <c r="L1108" s="35">
        <v>0</v>
      </c>
      <c r="M1108" s="35">
        <v>0</v>
      </c>
      <c r="N1108" s="35">
        <v>0</v>
      </c>
      <c r="O1108" s="35">
        <v>0</v>
      </c>
      <c r="P1108" s="36">
        <v>12</v>
      </c>
      <c r="Q1108" s="37">
        <v>86</v>
      </c>
      <c r="R1108" s="36">
        <v>13</v>
      </c>
      <c r="S1108" s="39">
        <f t="shared" si="35"/>
        <v>86</v>
      </c>
      <c r="T1108" s="34" t="s">
        <v>50</v>
      </c>
      <c r="U1108" s="12">
        <f>EXP((alpha+(beta/speed))+(ceta*LN(speed)))</f>
        <v>1.2010270876334599</v>
      </c>
      <c r="V1108" s="8">
        <f t="shared" si="36"/>
        <v>86</v>
      </c>
    </row>
    <row r="1109" spans="1:22">
      <c r="A1109" s="34" t="s">
        <v>19</v>
      </c>
      <c r="B1109" s="34" t="s">
        <v>65</v>
      </c>
      <c r="C1109" s="5" t="s">
        <v>102</v>
      </c>
      <c r="D1109" s="35" t="s">
        <v>85</v>
      </c>
      <c r="E1109" s="36" t="s">
        <v>14</v>
      </c>
      <c r="F1109" s="37">
        <v>100</v>
      </c>
      <c r="G1109" s="38">
        <v>-0.02</v>
      </c>
      <c r="H1109" s="34">
        <v>0.9940683951126783</v>
      </c>
      <c r="I1109" s="35">
        <v>11.38228053071956</v>
      </c>
      <c r="J1109" s="35">
        <v>1.0045584331565152</v>
      </c>
      <c r="K1109" s="35">
        <v>-1.0832653962683212</v>
      </c>
      <c r="L1109" s="35">
        <v>0</v>
      </c>
      <c r="M1109" s="35">
        <v>0</v>
      </c>
      <c r="N1109" s="35">
        <v>0</v>
      </c>
      <c r="O1109" s="35">
        <v>0</v>
      </c>
      <c r="P1109" s="36">
        <v>12</v>
      </c>
      <c r="Q1109" s="37">
        <v>86</v>
      </c>
      <c r="R1109" s="36">
        <v>0</v>
      </c>
      <c r="S1109" s="39">
        <f t="shared" si="35"/>
        <v>86</v>
      </c>
      <c r="T1109" s="34" t="s">
        <v>29</v>
      </c>
      <c r="U1109" s="12">
        <f>((alpha*(beta^speed))*(speed^ceta))</f>
        <v>0.13505839545497353</v>
      </c>
      <c r="V1109" s="8">
        <f t="shared" si="36"/>
        <v>86</v>
      </c>
    </row>
    <row r="1110" spans="1:22">
      <c r="A1110" s="34" t="s">
        <v>19</v>
      </c>
      <c r="B1110" s="34" t="s">
        <v>65</v>
      </c>
      <c r="C1110" s="5" t="s">
        <v>102</v>
      </c>
      <c r="D1110" s="35" t="s">
        <v>85</v>
      </c>
      <c r="E1110" s="36" t="s">
        <v>18</v>
      </c>
      <c r="F1110" s="37">
        <v>100</v>
      </c>
      <c r="G1110" s="38">
        <v>-0.02</v>
      </c>
      <c r="H1110" s="34">
        <v>0.99029297530126048</v>
      </c>
      <c r="I1110" s="35">
        <v>8.9772379871088506E-2</v>
      </c>
      <c r="J1110" s="35">
        <v>-0.9862221856968213</v>
      </c>
      <c r="K1110" s="35">
        <v>0.14803844062828342</v>
      </c>
      <c r="L1110" s="35">
        <v>0.80224303363957894</v>
      </c>
      <c r="M1110" s="35">
        <v>0</v>
      </c>
      <c r="N1110" s="35">
        <v>0</v>
      </c>
      <c r="O1110" s="35">
        <v>0</v>
      </c>
      <c r="P1110" s="36">
        <v>12</v>
      </c>
      <c r="Q1110" s="37">
        <v>86</v>
      </c>
      <c r="R1110" s="36">
        <v>8</v>
      </c>
      <c r="S1110" s="39">
        <f t="shared" si="35"/>
        <v>86</v>
      </c>
      <c r="T1110" s="34" t="s">
        <v>40</v>
      </c>
      <c r="U1110" s="12">
        <f>(alpha-(beta*EXP(((-1)*ceta)*(speed^delta))))</f>
        <v>9.4814310578427347E-2</v>
      </c>
      <c r="V1110" s="8">
        <f t="shared" si="36"/>
        <v>86</v>
      </c>
    </row>
    <row r="1111" spans="1:22">
      <c r="A1111" s="34" t="s">
        <v>19</v>
      </c>
      <c r="B1111" s="34" t="s">
        <v>65</v>
      </c>
      <c r="C1111" s="5" t="s">
        <v>102</v>
      </c>
      <c r="D1111" s="35" t="s">
        <v>85</v>
      </c>
      <c r="E1111" s="36" t="s">
        <v>17</v>
      </c>
      <c r="F1111" s="37">
        <v>100</v>
      </c>
      <c r="G1111" s="38">
        <v>-0.02</v>
      </c>
      <c r="H1111" s="34">
        <v>0.97476858032363578</v>
      </c>
      <c r="I1111" s="35">
        <v>8.0924011643654747</v>
      </c>
      <c r="J1111" s="35">
        <v>-2.7977981556941858</v>
      </c>
      <c r="K1111" s="35">
        <v>-0.97826358900807231</v>
      </c>
      <c r="L1111" s="35">
        <v>0</v>
      </c>
      <c r="M1111" s="35">
        <v>0</v>
      </c>
      <c r="N1111" s="35">
        <v>0</v>
      </c>
      <c r="O1111" s="35">
        <v>0</v>
      </c>
      <c r="P1111" s="36">
        <v>12</v>
      </c>
      <c r="Q1111" s="37">
        <v>86</v>
      </c>
      <c r="R1111" s="36">
        <v>13</v>
      </c>
      <c r="S1111" s="39">
        <f t="shared" si="35"/>
        <v>86</v>
      </c>
      <c r="T1111" s="34" t="s">
        <v>50</v>
      </c>
      <c r="U1111" s="12">
        <f>EXP((alpha+(beta/speed))+(ceta*LN(speed)))</f>
        <v>40.542177621049632</v>
      </c>
      <c r="V1111" s="8">
        <f t="shared" si="36"/>
        <v>86</v>
      </c>
    </row>
    <row r="1112" spans="1:22">
      <c r="A1112" s="34" t="s">
        <v>19</v>
      </c>
      <c r="B1112" s="34" t="s">
        <v>65</v>
      </c>
      <c r="C1112" s="5" t="s">
        <v>102</v>
      </c>
      <c r="D1112" s="35" t="s">
        <v>85</v>
      </c>
      <c r="E1112" s="36" t="s">
        <v>15</v>
      </c>
      <c r="F1112" s="37">
        <v>0</v>
      </c>
      <c r="G1112" s="38">
        <v>0.02</v>
      </c>
      <c r="H1112" s="34">
        <v>0.98022431976442537</v>
      </c>
      <c r="I1112" s="35">
        <v>-8.9219697431382531E-6</v>
      </c>
      <c r="J1112" s="35">
        <v>1.8941999218514034E-3</v>
      </c>
      <c r="K1112" s="35">
        <v>-0.12744871872030325</v>
      </c>
      <c r="L1112" s="35">
        <v>3.6286832766389598</v>
      </c>
      <c r="M1112" s="35">
        <v>0</v>
      </c>
      <c r="N1112" s="35">
        <v>0</v>
      </c>
      <c r="O1112" s="35">
        <v>0</v>
      </c>
      <c r="P1112" s="36">
        <v>12</v>
      </c>
      <c r="Q1112" s="37">
        <v>86</v>
      </c>
      <c r="R1112" s="36">
        <v>14</v>
      </c>
      <c r="S1112" s="39">
        <f t="shared" si="35"/>
        <v>86</v>
      </c>
      <c r="T1112" s="34" t="s">
        <v>51</v>
      </c>
      <c r="U1112" s="12">
        <f>(((alpha*(speed^3))+(beta*(speed^2))+(ceta*speed))+delta)</f>
        <v>1.002723701764316</v>
      </c>
      <c r="V1112" s="8">
        <f t="shared" si="36"/>
        <v>86</v>
      </c>
    </row>
    <row r="1113" spans="1:22">
      <c r="A1113" s="34" t="s">
        <v>19</v>
      </c>
      <c r="B1113" s="34" t="s">
        <v>65</v>
      </c>
      <c r="C1113" s="5" t="s">
        <v>102</v>
      </c>
      <c r="D1113" s="35" t="s">
        <v>85</v>
      </c>
      <c r="E1113" s="36" t="s">
        <v>16</v>
      </c>
      <c r="F1113" s="37">
        <v>0</v>
      </c>
      <c r="G1113" s="38">
        <v>0.02</v>
      </c>
      <c r="H1113" s="34">
        <v>0.96765670638678758</v>
      </c>
      <c r="I1113" s="35">
        <v>35.368313404730188</v>
      </c>
      <c r="J1113" s="35">
        <v>1.0126284744963352</v>
      </c>
      <c r="K1113" s="35">
        <v>-0.61728121079526044</v>
      </c>
      <c r="L1113" s="35">
        <v>0</v>
      </c>
      <c r="M1113" s="35">
        <v>0</v>
      </c>
      <c r="N1113" s="35">
        <v>0</v>
      </c>
      <c r="O1113" s="35">
        <v>0</v>
      </c>
      <c r="P1113" s="36">
        <v>12</v>
      </c>
      <c r="Q1113" s="37">
        <v>86</v>
      </c>
      <c r="R1113" s="36">
        <v>0</v>
      </c>
      <c r="S1113" s="39">
        <f t="shared" si="35"/>
        <v>86</v>
      </c>
      <c r="T1113" s="34" t="s">
        <v>29</v>
      </c>
      <c r="U1113" s="12">
        <f>((alpha*(beta^speed))*(speed^ceta))</f>
        <v>6.6557414270963653</v>
      </c>
      <c r="V1113" s="8">
        <f t="shared" si="36"/>
        <v>86</v>
      </c>
    </row>
    <row r="1114" spans="1:22">
      <c r="A1114" s="34" t="s">
        <v>19</v>
      </c>
      <c r="B1114" s="34" t="s">
        <v>65</v>
      </c>
      <c r="C1114" s="5" t="s">
        <v>102</v>
      </c>
      <c r="D1114" s="35" t="s">
        <v>85</v>
      </c>
      <c r="E1114" s="36" t="s">
        <v>14</v>
      </c>
      <c r="F1114" s="37">
        <v>0</v>
      </c>
      <c r="G1114" s="38">
        <v>0.02</v>
      </c>
      <c r="H1114" s="34">
        <v>0.99046723586943242</v>
      </c>
      <c r="I1114" s="35">
        <v>-9.6184452669998977E-2</v>
      </c>
      <c r="J1114" s="35">
        <v>9.323582873067067E-2</v>
      </c>
      <c r="K1114" s="35">
        <v>1.3493024965504505</v>
      </c>
      <c r="L1114" s="35">
        <v>0</v>
      </c>
      <c r="M1114" s="35">
        <v>0</v>
      </c>
      <c r="N1114" s="35">
        <v>0</v>
      </c>
      <c r="O1114" s="35">
        <v>0</v>
      </c>
      <c r="P1114" s="36">
        <v>12</v>
      </c>
      <c r="Q1114" s="37">
        <v>86</v>
      </c>
      <c r="R1114" s="36">
        <v>2</v>
      </c>
      <c r="S1114" s="39">
        <f t="shared" si="35"/>
        <v>86</v>
      </c>
      <c r="T1114" s="34" t="s">
        <v>31</v>
      </c>
      <c r="U1114" s="12">
        <f>((alpha+(beta*speed))^((-1)/ceta))</f>
        <v>0.2156990858652211</v>
      </c>
      <c r="V1114" s="8">
        <f t="shared" si="36"/>
        <v>86</v>
      </c>
    </row>
    <row r="1115" spans="1:22">
      <c r="A1115" s="34" t="s">
        <v>19</v>
      </c>
      <c r="B1115" s="34" t="s">
        <v>65</v>
      </c>
      <c r="C1115" s="5" t="s">
        <v>102</v>
      </c>
      <c r="D1115" s="35" t="s">
        <v>85</v>
      </c>
      <c r="E1115" s="36" t="s">
        <v>18</v>
      </c>
      <c r="F1115" s="37">
        <v>0</v>
      </c>
      <c r="G1115" s="38">
        <v>0.02</v>
      </c>
      <c r="H1115" s="34">
        <v>0.98285199923027955</v>
      </c>
      <c r="I1115" s="35">
        <v>0.48168831817677077</v>
      </c>
      <c r="J1115" s="35">
        <v>0.15926513812568865</v>
      </c>
      <c r="K1115" s="35">
        <v>-1.1093558743169685E-3</v>
      </c>
      <c r="L1115" s="35">
        <v>0</v>
      </c>
      <c r="M1115" s="35">
        <v>0</v>
      </c>
      <c r="N1115" s="35">
        <v>0</v>
      </c>
      <c r="O1115" s="35">
        <v>0</v>
      </c>
      <c r="P1115" s="36">
        <v>12</v>
      </c>
      <c r="Q1115" s="37">
        <v>86</v>
      </c>
      <c r="R1115" s="36">
        <v>5</v>
      </c>
      <c r="S1115" s="39">
        <f t="shared" si="35"/>
        <v>86</v>
      </c>
      <c r="T1115" s="34" t="s">
        <v>36</v>
      </c>
      <c r="U1115" s="12">
        <f>(1/(((ceta*(speed^2))+(beta*speed))+alpha))</f>
        <v>0.16740060250824682</v>
      </c>
      <c r="V1115" s="8">
        <f t="shared" si="36"/>
        <v>86</v>
      </c>
    </row>
    <row r="1116" spans="1:22">
      <c r="A1116" s="34" t="s">
        <v>19</v>
      </c>
      <c r="B1116" s="34" t="s">
        <v>65</v>
      </c>
      <c r="C1116" s="5" t="s">
        <v>102</v>
      </c>
      <c r="D1116" s="35" t="s">
        <v>85</v>
      </c>
      <c r="E1116" s="36" t="s">
        <v>17</v>
      </c>
      <c r="F1116" s="37">
        <v>0</v>
      </c>
      <c r="G1116" s="38">
        <v>0.02</v>
      </c>
      <c r="H1116" s="34">
        <v>0.98834714643481303</v>
      </c>
      <c r="I1116" s="35">
        <v>1677.8151892977364</v>
      </c>
      <c r="J1116" s="35">
        <v>1.0136169001682702</v>
      </c>
      <c r="K1116" s="35">
        <v>-0.74124320741506766</v>
      </c>
      <c r="L1116" s="35">
        <v>0</v>
      </c>
      <c r="M1116" s="35">
        <v>0</v>
      </c>
      <c r="N1116" s="35">
        <v>0</v>
      </c>
      <c r="O1116" s="35">
        <v>0</v>
      </c>
      <c r="P1116" s="36">
        <v>12</v>
      </c>
      <c r="Q1116" s="37">
        <v>86</v>
      </c>
      <c r="R1116" s="36">
        <v>0</v>
      </c>
      <c r="S1116" s="39">
        <f t="shared" si="35"/>
        <v>86</v>
      </c>
      <c r="T1116" s="34" t="s">
        <v>29</v>
      </c>
      <c r="U1116" s="12">
        <f>((alpha*(beta^speed))*(speed^ceta))</f>
        <v>197.67911210415949</v>
      </c>
      <c r="V1116" s="8">
        <f t="shared" si="36"/>
        <v>86</v>
      </c>
    </row>
    <row r="1117" spans="1:22">
      <c r="A1117" s="34" t="s">
        <v>19</v>
      </c>
      <c r="B1117" s="34" t="s">
        <v>65</v>
      </c>
      <c r="C1117" s="5" t="s">
        <v>102</v>
      </c>
      <c r="D1117" s="35" t="s">
        <v>85</v>
      </c>
      <c r="E1117" s="36" t="s">
        <v>15</v>
      </c>
      <c r="F1117" s="37">
        <v>50</v>
      </c>
      <c r="G1117" s="38">
        <v>0.02</v>
      </c>
      <c r="H1117" s="34">
        <v>0.95700803874993257</v>
      </c>
      <c r="I1117" s="35">
        <v>1.0927849638636002</v>
      </c>
      <c r="J1117" s="35">
        <v>8.6816584448265921</v>
      </c>
      <c r="K1117" s="35">
        <v>-0.33726132315918439</v>
      </c>
      <c r="L1117" s="35">
        <v>0.17060289715605545</v>
      </c>
      <c r="M1117" s="35">
        <v>7.3980791617452163E-2</v>
      </c>
      <c r="N1117" s="35">
        <v>0</v>
      </c>
      <c r="O1117" s="35">
        <v>0</v>
      </c>
      <c r="P1117" s="36">
        <v>12</v>
      </c>
      <c r="Q1117" s="37">
        <v>86</v>
      </c>
      <c r="R1117" s="36">
        <v>10</v>
      </c>
      <c r="S1117" s="39">
        <f t="shared" si="35"/>
        <v>86</v>
      </c>
      <c r="T1117" s="34" t="s">
        <v>44</v>
      </c>
      <c r="U1117" s="12">
        <f>(alpha+(beta/(1+EXP((((-1)*ceta)+(delta*LN(speed)))+(epsilon*speed)))))</f>
        <v>1.0977820658406159</v>
      </c>
      <c r="V1117" s="8">
        <f t="shared" si="36"/>
        <v>86</v>
      </c>
    </row>
    <row r="1118" spans="1:22">
      <c r="A1118" s="34" t="s">
        <v>19</v>
      </c>
      <c r="B1118" s="34" t="s">
        <v>65</v>
      </c>
      <c r="C1118" s="5" t="s">
        <v>102</v>
      </c>
      <c r="D1118" s="35" t="s">
        <v>85</v>
      </c>
      <c r="E1118" s="36" t="s">
        <v>16</v>
      </c>
      <c r="F1118" s="37">
        <v>50</v>
      </c>
      <c r="G1118" s="38">
        <v>0.02</v>
      </c>
      <c r="H1118" s="34">
        <v>0.96751046417853859</v>
      </c>
      <c r="I1118" s="35">
        <v>7.2248294422374233</v>
      </c>
      <c r="J1118" s="35">
        <v>15.109703331808552</v>
      </c>
      <c r="K1118" s="35">
        <v>0.14218102461512369</v>
      </c>
      <c r="L1118" s="35">
        <v>-4.5134488700050114E-3</v>
      </c>
      <c r="M1118" s="35">
        <v>0.12640491918840521</v>
      </c>
      <c r="N1118" s="35">
        <v>0</v>
      </c>
      <c r="O1118" s="35">
        <v>0</v>
      </c>
      <c r="P1118" s="36">
        <v>12</v>
      </c>
      <c r="Q1118" s="37">
        <v>86</v>
      </c>
      <c r="R1118" s="36">
        <v>10</v>
      </c>
      <c r="S1118" s="39">
        <f t="shared" si="35"/>
        <v>86</v>
      </c>
      <c r="T1118" s="34" t="s">
        <v>44</v>
      </c>
      <c r="U1118" s="12">
        <f>(alpha+(beta/(1+EXP((((-1)*ceta)+(delta*LN(speed)))+(epsilon*speed)))))</f>
        <v>7.2251671860949793</v>
      </c>
      <c r="V1118" s="8">
        <f t="shared" si="36"/>
        <v>86</v>
      </c>
    </row>
    <row r="1119" spans="1:22">
      <c r="A1119" s="34" t="s">
        <v>19</v>
      </c>
      <c r="B1119" s="34" t="s">
        <v>65</v>
      </c>
      <c r="C1119" s="5" t="s">
        <v>102</v>
      </c>
      <c r="D1119" s="35" t="s">
        <v>85</v>
      </c>
      <c r="E1119" s="36" t="s">
        <v>14</v>
      </c>
      <c r="F1119" s="37">
        <v>50</v>
      </c>
      <c r="G1119" s="38">
        <v>0.02</v>
      </c>
      <c r="H1119" s="34">
        <v>0.98858286676913154</v>
      </c>
      <c r="I1119" s="35">
        <v>0.11925550119750121</v>
      </c>
      <c r="J1119" s="35">
        <v>8.1059807903761369E-2</v>
      </c>
      <c r="K1119" s="35">
        <v>-4.8441079742853846E-4</v>
      </c>
      <c r="L1119" s="35">
        <v>0</v>
      </c>
      <c r="M1119" s="35">
        <v>0</v>
      </c>
      <c r="N1119" s="35">
        <v>0</v>
      </c>
      <c r="O1119" s="35">
        <v>0</v>
      </c>
      <c r="P1119" s="36">
        <v>12</v>
      </c>
      <c r="Q1119" s="37">
        <v>86</v>
      </c>
      <c r="R1119" s="36">
        <v>5</v>
      </c>
      <c r="S1119" s="39">
        <f t="shared" si="35"/>
        <v>86</v>
      </c>
      <c r="T1119" s="34" t="s">
        <v>36</v>
      </c>
      <c r="U1119" s="12">
        <f>(1/(((ceta*(speed^2))+(beta*speed))+alpha))</f>
        <v>0.28508736043319216</v>
      </c>
      <c r="V1119" s="8">
        <f t="shared" si="36"/>
        <v>86</v>
      </c>
    </row>
    <row r="1120" spans="1:22">
      <c r="A1120" s="34" t="s">
        <v>19</v>
      </c>
      <c r="B1120" s="34" t="s">
        <v>65</v>
      </c>
      <c r="C1120" s="5" t="s">
        <v>102</v>
      </c>
      <c r="D1120" s="35" t="s">
        <v>85</v>
      </c>
      <c r="E1120" s="36" t="s">
        <v>18</v>
      </c>
      <c r="F1120" s="37">
        <v>50</v>
      </c>
      <c r="G1120" s="38">
        <v>0.02</v>
      </c>
      <c r="H1120" s="34">
        <v>0.97846113870144669</v>
      </c>
      <c r="I1120" s="35">
        <v>0.68547469768781977</v>
      </c>
      <c r="J1120" s="35">
        <v>0.13755976092103991</v>
      </c>
      <c r="K1120" s="35">
        <v>-1.1076117351443407E-3</v>
      </c>
      <c r="L1120" s="35">
        <v>0</v>
      </c>
      <c r="M1120" s="35">
        <v>0</v>
      </c>
      <c r="N1120" s="35">
        <v>0</v>
      </c>
      <c r="O1120" s="35">
        <v>0</v>
      </c>
      <c r="P1120" s="36">
        <v>12</v>
      </c>
      <c r="Q1120" s="37">
        <v>86</v>
      </c>
      <c r="R1120" s="36">
        <v>5</v>
      </c>
      <c r="S1120" s="39">
        <f t="shared" si="35"/>
        <v>86</v>
      </c>
      <c r="T1120" s="34" t="s">
        <v>36</v>
      </c>
      <c r="U1120" s="12">
        <f>(1/(((ceta*(speed^2))+(beta*speed))+alpha))</f>
        <v>0.23128244239369161</v>
      </c>
      <c r="V1120" s="8">
        <f t="shared" si="36"/>
        <v>86</v>
      </c>
    </row>
    <row r="1121" spans="1:22">
      <c r="A1121" s="34" t="s">
        <v>19</v>
      </c>
      <c r="B1121" s="34" t="s">
        <v>65</v>
      </c>
      <c r="C1121" s="5" t="s">
        <v>102</v>
      </c>
      <c r="D1121" s="35" t="s">
        <v>85</v>
      </c>
      <c r="E1121" s="36" t="s">
        <v>17</v>
      </c>
      <c r="F1121" s="37">
        <v>50</v>
      </c>
      <c r="G1121" s="38">
        <v>0.02</v>
      </c>
      <c r="H1121" s="34">
        <v>0.98099500315395161</v>
      </c>
      <c r="I1121" s="35">
        <v>1583.4693487804323</v>
      </c>
      <c r="J1121" s="35">
        <v>1.0122741633649091</v>
      </c>
      <c r="K1121" s="35">
        <v>-0.65844307392661683</v>
      </c>
      <c r="L1121" s="35">
        <v>0</v>
      </c>
      <c r="M1121" s="35">
        <v>0</v>
      </c>
      <c r="N1121" s="35">
        <v>0</v>
      </c>
      <c r="O1121" s="35">
        <v>0</v>
      </c>
      <c r="P1121" s="36">
        <v>12</v>
      </c>
      <c r="Q1121" s="37">
        <v>86</v>
      </c>
      <c r="R1121" s="36">
        <v>0</v>
      </c>
      <c r="S1121" s="39">
        <f t="shared" si="35"/>
        <v>86</v>
      </c>
      <c r="T1121" s="34" t="s">
        <v>29</v>
      </c>
      <c r="U1121" s="12">
        <f>((alpha*(beta^speed))*(speed^ceta))</f>
        <v>240.70973533804334</v>
      </c>
      <c r="V1121" s="8">
        <f t="shared" si="36"/>
        <v>86</v>
      </c>
    </row>
    <row r="1122" spans="1:22">
      <c r="A1122" s="34" t="s">
        <v>19</v>
      </c>
      <c r="B1122" s="34" t="s">
        <v>65</v>
      </c>
      <c r="C1122" s="5" t="s">
        <v>102</v>
      </c>
      <c r="D1122" s="35" t="s">
        <v>85</v>
      </c>
      <c r="E1122" s="36" t="s">
        <v>15</v>
      </c>
      <c r="F1122" s="37">
        <v>100</v>
      </c>
      <c r="G1122" s="38">
        <v>0.02</v>
      </c>
      <c r="H1122" s="34">
        <v>0.9295249359623432</v>
      </c>
      <c r="I1122" s="35">
        <v>-1.1320756717079929E-5</v>
      </c>
      <c r="J1122" s="35">
        <v>1.9911504846645335E-3</v>
      </c>
      <c r="K1122" s="35">
        <v>-0.11991277762293906</v>
      </c>
      <c r="L1122" s="35">
        <v>3.8529840587470789</v>
      </c>
      <c r="M1122" s="35">
        <v>0</v>
      </c>
      <c r="N1122" s="35">
        <v>0</v>
      </c>
      <c r="O1122" s="35">
        <v>0</v>
      </c>
      <c r="P1122" s="36">
        <v>12</v>
      </c>
      <c r="Q1122" s="37">
        <v>85</v>
      </c>
      <c r="R1122" s="36">
        <v>14</v>
      </c>
      <c r="S1122" s="39">
        <f t="shared" si="35"/>
        <v>85</v>
      </c>
      <c r="T1122" s="34" t="s">
        <v>51</v>
      </c>
      <c r="U1122" s="12">
        <f>(((alpha*(speed^3))+(beta*(speed^2))+(ceta*speed))+delta)</f>
        <v>1.0941004936218026</v>
      </c>
      <c r="V1122" s="8">
        <f t="shared" si="36"/>
        <v>85</v>
      </c>
    </row>
    <row r="1123" spans="1:22">
      <c r="A1123" s="34" t="s">
        <v>19</v>
      </c>
      <c r="B1123" s="34" t="s">
        <v>65</v>
      </c>
      <c r="C1123" s="5" t="s">
        <v>102</v>
      </c>
      <c r="D1123" s="35" t="s">
        <v>85</v>
      </c>
      <c r="E1123" s="36" t="s">
        <v>16</v>
      </c>
      <c r="F1123" s="37">
        <v>100</v>
      </c>
      <c r="G1123" s="38">
        <v>0.02</v>
      </c>
      <c r="H1123" s="34">
        <v>0.96262920800996343</v>
      </c>
      <c r="I1123" s="35">
        <v>31.223710026822765</v>
      </c>
      <c r="J1123" s="35">
        <v>1.0071008056622648</v>
      </c>
      <c r="K1123" s="35">
        <v>-0.42761282207620743</v>
      </c>
      <c r="L1123" s="35">
        <v>0</v>
      </c>
      <c r="M1123" s="35">
        <v>0</v>
      </c>
      <c r="N1123" s="35">
        <v>0</v>
      </c>
      <c r="O1123" s="35">
        <v>0</v>
      </c>
      <c r="P1123" s="36">
        <v>12</v>
      </c>
      <c r="Q1123" s="37">
        <v>85</v>
      </c>
      <c r="R1123" s="36">
        <v>0</v>
      </c>
      <c r="S1123" s="39">
        <f t="shared" si="35"/>
        <v>85</v>
      </c>
      <c r="T1123" s="34" t="s">
        <v>29</v>
      </c>
      <c r="U1123" s="12">
        <f>((alpha*(beta^speed))*(speed^ceta))</f>
        <v>8.5239407416557942</v>
      </c>
      <c r="V1123" s="8">
        <f t="shared" si="36"/>
        <v>85</v>
      </c>
    </row>
    <row r="1124" spans="1:22">
      <c r="A1124" s="34" t="s">
        <v>19</v>
      </c>
      <c r="B1124" s="34" t="s">
        <v>65</v>
      </c>
      <c r="C1124" s="5" t="s">
        <v>102</v>
      </c>
      <c r="D1124" s="35" t="s">
        <v>85</v>
      </c>
      <c r="E1124" s="36" t="s">
        <v>14</v>
      </c>
      <c r="F1124" s="37">
        <v>100</v>
      </c>
      <c r="G1124" s="38">
        <v>0.02</v>
      </c>
      <c r="H1124" s="34">
        <v>0.98788083558244488</v>
      </c>
      <c r="I1124" s="35">
        <v>0.1467205766989492</v>
      </c>
      <c r="J1124" s="35">
        <v>7.9825716268774632E-2</v>
      </c>
      <c r="K1124" s="35">
        <v>-5.2444409384303989E-4</v>
      </c>
      <c r="L1124" s="35">
        <v>0</v>
      </c>
      <c r="M1124" s="35">
        <v>0</v>
      </c>
      <c r="N1124" s="35">
        <v>0</v>
      </c>
      <c r="O1124" s="35">
        <v>0</v>
      </c>
      <c r="P1124" s="36">
        <v>12</v>
      </c>
      <c r="Q1124" s="37">
        <v>85</v>
      </c>
      <c r="R1124" s="36">
        <v>5</v>
      </c>
      <c r="S1124" s="39">
        <f t="shared" si="35"/>
        <v>85</v>
      </c>
      <c r="T1124" s="34" t="s">
        <v>36</v>
      </c>
      <c r="U1124" s="12">
        <f>(1/(((ceta*(speed^2))+(beta*speed))+alpha))</f>
        <v>0.31818781789223588</v>
      </c>
      <c r="V1124" s="8">
        <f t="shared" si="36"/>
        <v>85</v>
      </c>
    </row>
    <row r="1125" spans="1:22">
      <c r="A1125" s="34" t="s">
        <v>19</v>
      </c>
      <c r="B1125" s="34" t="s">
        <v>65</v>
      </c>
      <c r="C1125" s="5" t="s">
        <v>102</v>
      </c>
      <c r="D1125" s="35" t="s">
        <v>85</v>
      </c>
      <c r="E1125" s="36" t="s">
        <v>18</v>
      </c>
      <c r="F1125" s="37">
        <v>100</v>
      </c>
      <c r="G1125" s="38">
        <v>0.02</v>
      </c>
      <c r="H1125" s="34">
        <v>0.95864185272042468</v>
      </c>
      <c r="I1125" s="35">
        <v>0.96004552691977685</v>
      </c>
      <c r="J1125" s="35">
        <v>0.10399659677721663</v>
      </c>
      <c r="K1125" s="35">
        <v>-8.5346628192391389E-4</v>
      </c>
      <c r="L1125" s="35">
        <v>0</v>
      </c>
      <c r="M1125" s="35">
        <v>0</v>
      </c>
      <c r="N1125" s="35">
        <v>0</v>
      </c>
      <c r="O1125" s="35">
        <v>0</v>
      </c>
      <c r="P1125" s="36">
        <v>12</v>
      </c>
      <c r="Q1125" s="37">
        <v>85</v>
      </c>
      <c r="R1125" s="36">
        <v>5</v>
      </c>
      <c r="S1125" s="39">
        <f t="shared" si="35"/>
        <v>85</v>
      </c>
      <c r="T1125" s="34" t="s">
        <v>36</v>
      </c>
      <c r="U1125" s="12">
        <f>(1/(((ceta*(speed^2))+(beta*speed))+alpha))</f>
        <v>0.27521958375973471</v>
      </c>
      <c r="V1125" s="8">
        <f t="shared" si="36"/>
        <v>85</v>
      </c>
    </row>
    <row r="1126" spans="1:22">
      <c r="A1126" s="34" t="s">
        <v>19</v>
      </c>
      <c r="B1126" s="34" t="s">
        <v>65</v>
      </c>
      <c r="C1126" s="5" t="s">
        <v>102</v>
      </c>
      <c r="D1126" s="35" t="s">
        <v>85</v>
      </c>
      <c r="E1126" s="36" t="s">
        <v>17</v>
      </c>
      <c r="F1126" s="37">
        <v>100</v>
      </c>
      <c r="G1126" s="38">
        <v>0.02</v>
      </c>
      <c r="H1126" s="34">
        <v>0.97467288950233733</v>
      </c>
      <c r="I1126" s="35">
        <v>1451.4485295976394</v>
      </c>
      <c r="J1126" s="35">
        <v>1.0102170080002715</v>
      </c>
      <c r="K1126" s="35">
        <v>-0.56760512595411206</v>
      </c>
      <c r="L1126" s="35">
        <v>0</v>
      </c>
      <c r="M1126" s="35">
        <v>0</v>
      </c>
      <c r="N1126" s="35">
        <v>0</v>
      </c>
      <c r="O1126" s="35">
        <v>0</v>
      </c>
      <c r="P1126" s="36">
        <v>12</v>
      </c>
      <c r="Q1126" s="37">
        <v>85</v>
      </c>
      <c r="R1126" s="36">
        <v>0</v>
      </c>
      <c r="S1126" s="39">
        <f t="shared" si="35"/>
        <v>85</v>
      </c>
      <c r="T1126" s="34" t="s">
        <v>29</v>
      </c>
      <c r="U1126" s="12">
        <f>((alpha*(beta^speed))*(speed^ceta))</f>
        <v>276.63111587073905</v>
      </c>
      <c r="V1126" s="8">
        <f t="shared" si="36"/>
        <v>85</v>
      </c>
    </row>
    <row r="1127" spans="1:22">
      <c r="A1127" s="34" t="s">
        <v>19</v>
      </c>
      <c r="B1127" s="34" t="s">
        <v>65</v>
      </c>
      <c r="C1127" s="5" t="s">
        <v>102</v>
      </c>
      <c r="D1127" s="35" t="s">
        <v>85</v>
      </c>
      <c r="E1127" s="36" t="s">
        <v>15</v>
      </c>
      <c r="F1127" s="37">
        <v>0</v>
      </c>
      <c r="G1127" s="38">
        <v>0.04</v>
      </c>
      <c r="H1127" s="34">
        <v>0.97454053859475998</v>
      </c>
      <c r="I1127" s="35">
        <v>0.39108926935524269</v>
      </c>
      <c r="J1127" s="35">
        <v>0.20001934684204911</v>
      </c>
      <c r="K1127" s="35">
        <v>37.835100913382121</v>
      </c>
      <c r="L1127" s="35">
        <v>-1.1930217953128082</v>
      </c>
      <c r="M1127" s="35">
        <v>0</v>
      </c>
      <c r="N1127" s="35">
        <v>0</v>
      </c>
      <c r="O1127" s="35">
        <v>0</v>
      </c>
      <c r="P1127" s="36">
        <v>12</v>
      </c>
      <c r="Q1127" s="37">
        <v>86</v>
      </c>
      <c r="R1127" s="36">
        <v>1</v>
      </c>
      <c r="S1127" s="39">
        <f t="shared" si="35"/>
        <v>86</v>
      </c>
      <c r="T1127" s="34" t="s">
        <v>30</v>
      </c>
      <c r="U1127" s="12">
        <f>((alpha*(speed^beta))+(ceta*(speed^delta)))</f>
        <v>1.1394706482556674</v>
      </c>
      <c r="V1127" s="8">
        <f t="shared" si="36"/>
        <v>86</v>
      </c>
    </row>
    <row r="1128" spans="1:22">
      <c r="A1128" s="34" t="s">
        <v>19</v>
      </c>
      <c r="B1128" s="34" t="s">
        <v>65</v>
      </c>
      <c r="C1128" s="5" t="s">
        <v>102</v>
      </c>
      <c r="D1128" s="35" t="s">
        <v>85</v>
      </c>
      <c r="E1128" s="36" t="s">
        <v>16</v>
      </c>
      <c r="F1128" s="37">
        <v>0</v>
      </c>
      <c r="G1128" s="38">
        <v>0.04</v>
      </c>
      <c r="H1128" s="34">
        <v>0.97730808746325026</v>
      </c>
      <c r="I1128" s="35">
        <v>2.738265528927645</v>
      </c>
      <c r="J1128" s="35">
        <v>0.22419510408815252</v>
      </c>
      <c r="K1128" s="35">
        <v>68.724660874843735</v>
      </c>
      <c r="L1128" s="35">
        <v>-0.9771193985692328</v>
      </c>
      <c r="M1128" s="35">
        <v>0</v>
      </c>
      <c r="N1128" s="35">
        <v>0</v>
      </c>
      <c r="O1128" s="35">
        <v>0</v>
      </c>
      <c r="P1128" s="36">
        <v>12</v>
      </c>
      <c r="Q1128" s="37">
        <v>86</v>
      </c>
      <c r="R1128" s="36">
        <v>1</v>
      </c>
      <c r="S1128" s="39">
        <f t="shared" si="35"/>
        <v>86</v>
      </c>
      <c r="T1128" s="34" t="s">
        <v>30</v>
      </c>
      <c r="U1128" s="12">
        <f>((alpha*(speed^beta))+(ceta*(speed^delta)))</f>
        <v>8.3181467791972565</v>
      </c>
      <c r="V1128" s="8">
        <f t="shared" si="36"/>
        <v>86</v>
      </c>
    </row>
    <row r="1129" spans="1:22">
      <c r="A1129" s="34" t="s">
        <v>19</v>
      </c>
      <c r="B1129" s="34" t="s">
        <v>65</v>
      </c>
      <c r="C1129" s="5" t="s">
        <v>102</v>
      </c>
      <c r="D1129" s="35" t="s">
        <v>85</v>
      </c>
      <c r="E1129" s="36" t="s">
        <v>14</v>
      </c>
      <c r="F1129" s="37">
        <v>0</v>
      </c>
      <c r="G1129" s="38">
        <v>0.04</v>
      </c>
      <c r="H1129" s="34">
        <v>0.9865994879807779</v>
      </c>
      <c r="I1129" s="35">
        <v>0.2825629701036495</v>
      </c>
      <c r="J1129" s="35">
        <v>8.8234961490045638</v>
      </c>
      <c r="K1129" s="35">
        <v>-0.12949226926069382</v>
      </c>
      <c r="L1129" s="35">
        <v>0.72727725536664456</v>
      </c>
      <c r="M1129" s="35">
        <v>3.6686424585890109E-2</v>
      </c>
      <c r="N1129" s="35">
        <v>0</v>
      </c>
      <c r="O1129" s="35">
        <v>0</v>
      </c>
      <c r="P1129" s="36">
        <v>12</v>
      </c>
      <c r="Q1129" s="37">
        <v>86</v>
      </c>
      <c r="R1129" s="36">
        <v>10</v>
      </c>
      <c r="S1129" s="39">
        <f t="shared" si="35"/>
        <v>86</v>
      </c>
      <c r="T1129" s="34" t="s">
        <v>44</v>
      </c>
      <c r="U1129" s="12">
        <f>(alpha+(beta/(1+EXP((((-1)*ceta)+(delta*LN(speed)))+(epsilon*speed)))))</f>
        <v>0.29549408729942012</v>
      </c>
      <c r="V1129" s="8">
        <f t="shared" si="36"/>
        <v>86</v>
      </c>
    </row>
    <row r="1130" spans="1:22">
      <c r="A1130" s="34" t="s">
        <v>19</v>
      </c>
      <c r="B1130" s="34" t="s">
        <v>65</v>
      </c>
      <c r="C1130" s="5" t="s">
        <v>102</v>
      </c>
      <c r="D1130" s="35" t="s">
        <v>85</v>
      </c>
      <c r="E1130" s="36" t="s">
        <v>18</v>
      </c>
      <c r="F1130" s="37">
        <v>0</v>
      </c>
      <c r="G1130" s="38">
        <v>0.04</v>
      </c>
      <c r="H1130" s="34">
        <v>0.9771924316013364</v>
      </c>
      <c r="I1130" s="35">
        <v>0.5329492706500748</v>
      </c>
      <c r="J1130" s="35">
        <v>0.14803851467391263</v>
      </c>
      <c r="K1130" s="35">
        <v>-1.2863650145175677E-3</v>
      </c>
      <c r="L1130" s="35">
        <v>0</v>
      </c>
      <c r="M1130" s="35">
        <v>0</v>
      </c>
      <c r="N1130" s="35">
        <v>0</v>
      </c>
      <c r="O1130" s="35">
        <v>0</v>
      </c>
      <c r="P1130" s="36">
        <v>12</v>
      </c>
      <c r="Q1130" s="37">
        <v>86</v>
      </c>
      <c r="R1130" s="36">
        <v>5</v>
      </c>
      <c r="S1130" s="39">
        <f t="shared" si="35"/>
        <v>86</v>
      </c>
      <c r="T1130" s="34" t="s">
        <v>36</v>
      </c>
      <c r="U1130" s="12">
        <f>(1/(((ceta*(speed^2))+(beta*speed))+alpha))</f>
        <v>0.26664491660189937</v>
      </c>
      <c r="V1130" s="8">
        <f t="shared" si="36"/>
        <v>86</v>
      </c>
    </row>
    <row r="1131" spans="1:22">
      <c r="A1131" s="34" t="s">
        <v>19</v>
      </c>
      <c r="B1131" s="34" t="s">
        <v>65</v>
      </c>
      <c r="C1131" s="5" t="s">
        <v>102</v>
      </c>
      <c r="D1131" s="35" t="s">
        <v>85</v>
      </c>
      <c r="E1131" s="36" t="s">
        <v>17</v>
      </c>
      <c r="F1131" s="37">
        <v>0</v>
      </c>
      <c r="G1131" s="38">
        <v>0.04</v>
      </c>
      <c r="H1131" s="34">
        <v>0.9849971303838152</v>
      </c>
      <c r="I1131" s="35">
        <v>1501.3817118955235</v>
      </c>
      <c r="J1131" s="35">
        <v>1.0127290421171187</v>
      </c>
      <c r="K1131" s="35">
        <v>-0.62642121670509276</v>
      </c>
      <c r="L1131" s="35">
        <v>0</v>
      </c>
      <c r="M1131" s="35">
        <v>0</v>
      </c>
      <c r="N1131" s="35">
        <v>0</v>
      </c>
      <c r="O1131" s="35">
        <v>0</v>
      </c>
      <c r="P1131" s="36">
        <v>12</v>
      </c>
      <c r="Q1131" s="37">
        <v>86</v>
      </c>
      <c r="R1131" s="36">
        <v>0</v>
      </c>
      <c r="S1131" s="39">
        <f t="shared" si="35"/>
        <v>86</v>
      </c>
      <c r="T1131" s="34" t="s">
        <v>29</v>
      </c>
      <c r="U1131" s="12">
        <f>((alpha*(beta^speed))*(speed^ceta))</f>
        <v>273.59048627039328</v>
      </c>
      <c r="V1131" s="8">
        <f t="shared" si="36"/>
        <v>86</v>
      </c>
    </row>
    <row r="1132" spans="1:22">
      <c r="A1132" s="34" t="s">
        <v>19</v>
      </c>
      <c r="B1132" s="34" t="s">
        <v>65</v>
      </c>
      <c r="C1132" s="5" t="s">
        <v>102</v>
      </c>
      <c r="D1132" s="35" t="s">
        <v>85</v>
      </c>
      <c r="E1132" s="36" t="s">
        <v>15</v>
      </c>
      <c r="F1132" s="37">
        <v>50</v>
      </c>
      <c r="G1132" s="38">
        <v>0.04</v>
      </c>
      <c r="H1132" s="34">
        <v>0.94842727949117323</v>
      </c>
      <c r="I1132" s="35">
        <v>-1.4853042395250369E-5</v>
      </c>
      <c r="J1132" s="35">
        <v>2.3888931139494272E-3</v>
      </c>
      <c r="K1132" s="35">
        <v>-0.13012864041934022</v>
      </c>
      <c r="L1132" s="35">
        <v>3.9733468941682757</v>
      </c>
      <c r="M1132" s="35">
        <v>0</v>
      </c>
      <c r="N1132" s="35">
        <v>0</v>
      </c>
      <c r="O1132" s="35">
        <v>0</v>
      </c>
      <c r="P1132" s="36">
        <v>12</v>
      </c>
      <c r="Q1132" s="37">
        <v>78</v>
      </c>
      <c r="R1132" s="36">
        <v>14</v>
      </c>
      <c r="S1132" s="39">
        <f t="shared" si="35"/>
        <v>78</v>
      </c>
      <c r="T1132" s="34" t="s">
        <v>51</v>
      </c>
      <c r="U1132" s="12">
        <f>(((alpha*(speed^3))+(beta*(speed^2))+(ceta*speed))+delta)</f>
        <v>1.3087976719772003</v>
      </c>
      <c r="V1132" s="8">
        <f t="shared" si="36"/>
        <v>78</v>
      </c>
    </row>
    <row r="1133" spans="1:22">
      <c r="A1133" s="34" t="s">
        <v>19</v>
      </c>
      <c r="B1133" s="34" t="s">
        <v>65</v>
      </c>
      <c r="C1133" s="5" t="s">
        <v>102</v>
      </c>
      <c r="D1133" s="35" t="s">
        <v>85</v>
      </c>
      <c r="E1133" s="36" t="s">
        <v>16</v>
      </c>
      <c r="F1133" s="37">
        <v>50</v>
      </c>
      <c r="G1133" s="38">
        <v>0.04</v>
      </c>
      <c r="H1133" s="34">
        <v>0.97559827251067421</v>
      </c>
      <c r="I1133" s="35">
        <v>9.3040323771046882</v>
      </c>
      <c r="J1133" s="35">
        <v>5.7567547213259616</v>
      </c>
      <c r="K1133" s="35">
        <v>8.8714302225775121</v>
      </c>
      <c r="L1133" s="35">
        <v>3.6572291606081926</v>
      </c>
      <c r="M1133" s="35">
        <v>-7.058301633081257E-2</v>
      </c>
      <c r="N1133" s="35">
        <v>0</v>
      </c>
      <c r="O1133" s="35">
        <v>0</v>
      </c>
      <c r="P1133" s="36">
        <v>12</v>
      </c>
      <c r="Q1133" s="37">
        <v>78</v>
      </c>
      <c r="R1133" s="36">
        <v>10</v>
      </c>
      <c r="S1133" s="39">
        <f t="shared" si="35"/>
        <v>78</v>
      </c>
      <c r="T1133" s="34" t="s">
        <v>44</v>
      </c>
      <c r="U1133" s="12">
        <f>(alpha+(beta/(1+EXP((((-1)*ceta)+(delta*LN(speed)))+(epsilon*speed)))))</f>
        <v>10.306504227144405</v>
      </c>
      <c r="V1133" s="8">
        <f t="shared" si="36"/>
        <v>78</v>
      </c>
    </row>
    <row r="1134" spans="1:22">
      <c r="A1134" s="34" t="s">
        <v>19</v>
      </c>
      <c r="B1134" s="34" t="s">
        <v>65</v>
      </c>
      <c r="C1134" s="5" t="s">
        <v>102</v>
      </c>
      <c r="D1134" s="35" t="s">
        <v>85</v>
      </c>
      <c r="E1134" s="36" t="s">
        <v>14</v>
      </c>
      <c r="F1134" s="37">
        <v>50</v>
      </c>
      <c r="G1134" s="38">
        <v>0.04</v>
      </c>
      <c r="H1134" s="34">
        <v>0.98983370089712686</v>
      </c>
      <c r="I1134" s="35">
        <v>-1.404756068868577</v>
      </c>
      <c r="J1134" s="35">
        <v>0.19264972671079467</v>
      </c>
      <c r="K1134" s="35">
        <v>2.3039971903571552</v>
      </c>
      <c r="L1134" s="35">
        <v>0</v>
      </c>
      <c r="M1134" s="35">
        <v>0</v>
      </c>
      <c r="N1134" s="35">
        <v>0</v>
      </c>
      <c r="O1134" s="35">
        <v>0</v>
      </c>
      <c r="P1134" s="36">
        <v>12</v>
      </c>
      <c r="Q1134" s="37">
        <v>78</v>
      </c>
      <c r="R1134" s="36">
        <v>2</v>
      </c>
      <c r="S1134" s="39">
        <f t="shared" si="35"/>
        <v>78</v>
      </c>
      <c r="T1134" s="34" t="s">
        <v>31</v>
      </c>
      <c r="U1134" s="12">
        <f>((alpha+(beta*speed))^((-1)/ceta))</f>
        <v>0.32189069579676144</v>
      </c>
      <c r="V1134" s="8">
        <f t="shared" si="36"/>
        <v>78</v>
      </c>
    </row>
    <row r="1135" spans="1:22">
      <c r="A1135" s="34" t="s">
        <v>19</v>
      </c>
      <c r="B1135" s="34" t="s">
        <v>65</v>
      </c>
      <c r="C1135" s="5" t="s">
        <v>102</v>
      </c>
      <c r="D1135" s="35" t="s">
        <v>85</v>
      </c>
      <c r="E1135" s="36" t="s">
        <v>18</v>
      </c>
      <c r="F1135" s="37">
        <v>50</v>
      </c>
      <c r="G1135" s="38">
        <v>0.04</v>
      </c>
      <c r="H1135" s="34">
        <v>0.95938869046686603</v>
      </c>
      <c r="I1135" s="35">
        <v>2.7401158724158656</v>
      </c>
      <c r="J1135" s="35">
        <v>1.0139419220256429</v>
      </c>
      <c r="K1135" s="35">
        <v>-0.75348349011308491</v>
      </c>
      <c r="L1135" s="35">
        <v>0</v>
      </c>
      <c r="M1135" s="35">
        <v>0</v>
      </c>
      <c r="N1135" s="35">
        <v>0</v>
      </c>
      <c r="O1135" s="35">
        <v>0</v>
      </c>
      <c r="P1135" s="36">
        <v>12</v>
      </c>
      <c r="Q1135" s="37">
        <v>78</v>
      </c>
      <c r="R1135" s="36">
        <v>0</v>
      </c>
      <c r="S1135" s="39">
        <f t="shared" si="35"/>
        <v>78</v>
      </c>
      <c r="T1135" s="34" t="s">
        <v>29</v>
      </c>
      <c r="U1135" s="12">
        <f>((alpha*(beta^speed))*(speed^ceta))</f>
        <v>0.30277993493634403</v>
      </c>
      <c r="V1135" s="8">
        <f t="shared" si="36"/>
        <v>78</v>
      </c>
    </row>
    <row r="1136" spans="1:22">
      <c r="A1136" s="34" t="s">
        <v>19</v>
      </c>
      <c r="B1136" s="34" t="s">
        <v>65</v>
      </c>
      <c r="C1136" s="5" t="s">
        <v>102</v>
      </c>
      <c r="D1136" s="35" t="s">
        <v>85</v>
      </c>
      <c r="E1136" s="36" t="s">
        <v>17</v>
      </c>
      <c r="F1136" s="37">
        <v>50</v>
      </c>
      <c r="G1136" s="38">
        <v>0.04</v>
      </c>
      <c r="H1136" s="34">
        <v>0.98218507768893926</v>
      </c>
      <c r="I1136" s="35">
        <v>1240.0475260792075</v>
      </c>
      <c r="J1136" s="35">
        <v>1.0088836648711779</v>
      </c>
      <c r="K1136" s="35">
        <v>-0.46658206692950632</v>
      </c>
      <c r="L1136" s="35">
        <v>0</v>
      </c>
      <c r="M1136" s="35">
        <v>0</v>
      </c>
      <c r="N1136" s="35">
        <v>0</v>
      </c>
      <c r="O1136" s="35">
        <v>0</v>
      </c>
      <c r="P1136" s="36">
        <v>12</v>
      </c>
      <c r="Q1136" s="37">
        <v>78</v>
      </c>
      <c r="R1136" s="36">
        <v>0</v>
      </c>
      <c r="S1136" s="39">
        <f t="shared" si="35"/>
        <v>78</v>
      </c>
      <c r="T1136" s="34" t="s">
        <v>29</v>
      </c>
      <c r="U1136" s="12">
        <f>((alpha*(beta^speed))*(speed^ceta))</f>
        <v>323.76206645812999</v>
      </c>
      <c r="V1136" s="8">
        <f t="shared" si="36"/>
        <v>78</v>
      </c>
    </row>
    <row r="1137" spans="1:22">
      <c r="A1137" s="34" t="s">
        <v>19</v>
      </c>
      <c r="B1137" s="34" t="s">
        <v>65</v>
      </c>
      <c r="C1137" s="5" t="s">
        <v>102</v>
      </c>
      <c r="D1137" s="35" t="s">
        <v>85</v>
      </c>
      <c r="E1137" s="36" t="s">
        <v>15</v>
      </c>
      <c r="F1137" s="37">
        <v>100</v>
      </c>
      <c r="G1137" s="38">
        <v>0.04</v>
      </c>
      <c r="H1137" s="34">
        <v>0.92937724553967072</v>
      </c>
      <c r="I1137" s="35">
        <v>-7.3166217867140162E-6</v>
      </c>
      <c r="J1137" s="35">
        <v>1.3278344589474828E-3</v>
      </c>
      <c r="K1137" s="35">
        <v>-9.4952912467137482E-2</v>
      </c>
      <c r="L1137" s="35">
        <v>4.0891996296587303</v>
      </c>
      <c r="M1137" s="35">
        <v>0</v>
      </c>
      <c r="N1137" s="35">
        <v>0</v>
      </c>
      <c r="O1137" s="35">
        <v>0</v>
      </c>
      <c r="P1137" s="36">
        <v>12</v>
      </c>
      <c r="Q1137" s="37">
        <v>66</v>
      </c>
      <c r="R1137" s="36">
        <v>14</v>
      </c>
      <c r="S1137" s="39">
        <f t="shared" si="35"/>
        <v>66</v>
      </c>
      <c r="T1137" s="34" t="s">
        <v>51</v>
      </c>
      <c r="U1137" s="12">
        <f>(((alpha*(speed^3))+(beta*(speed^2))+(ceta*speed))+delta)</f>
        <v>1.5028548128097587</v>
      </c>
      <c r="V1137" s="8">
        <f t="shared" si="36"/>
        <v>66</v>
      </c>
    </row>
    <row r="1138" spans="1:22">
      <c r="A1138" s="34" t="s">
        <v>19</v>
      </c>
      <c r="B1138" s="34" t="s">
        <v>65</v>
      </c>
      <c r="C1138" s="5" t="s">
        <v>102</v>
      </c>
      <c r="D1138" s="35" t="s">
        <v>85</v>
      </c>
      <c r="E1138" s="36" t="s">
        <v>16</v>
      </c>
      <c r="F1138" s="37">
        <v>100</v>
      </c>
      <c r="G1138" s="38">
        <v>0.04</v>
      </c>
      <c r="H1138" s="34">
        <v>0.98272146895971324</v>
      </c>
      <c r="I1138" s="35">
        <v>2.3106367040839606</v>
      </c>
      <c r="J1138" s="35">
        <v>4.5105298506120244</v>
      </c>
      <c r="K1138" s="35">
        <v>1.882834289421715E-2</v>
      </c>
      <c r="L1138" s="35">
        <v>0</v>
      </c>
      <c r="M1138" s="35">
        <v>0</v>
      </c>
      <c r="N1138" s="35">
        <v>0</v>
      </c>
      <c r="O1138" s="35">
        <v>0</v>
      </c>
      <c r="P1138" s="36">
        <v>12</v>
      </c>
      <c r="Q1138" s="37">
        <v>66</v>
      </c>
      <c r="R1138" s="36">
        <v>13</v>
      </c>
      <c r="S1138" s="39">
        <f t="shared" si="35"/>
        <v>66</v>
      </c>
      <c r="T1138" s="34" t="s">
        <v>50</v>
      </c>
      <c r="U1138" s="12">
        <f>EXP((alpha+(beta/speed))+(ceta*LN(speed)))</f>
        <v>11.679817141080585</v>
      </c>
      <c r="V1138" s="8">
        <f t="shared" si="36"/>
        <v>66</v>
      </c>
    </row>
    <row r="1139" spans="1:22">
      <c r="A1139" s="34" t="s">
        <v>19</v>
      </c>
      <c r="B1139" s="34" t="s">
        <v>65</v>
      </c>
      <c r="C1139" s="5" t="s">
        <v>102</v>
      </c>
      <c r="D1139" s="35" t="s">
        <v>85</v>
      </c>
      <c r="E1139" s="36" t="s">
        <v>14</v>
      </c>
      <c r="F1139" s="37">
        <v>100</v>
      </c>
      <c r="G1139" s="38">
        <v>0.04</v>
      </c>
      <c r="H1139" s="34">
        <v>0.98105305060408354</v>
      </c>
      <c r="I1139" s="35">
        <v>157.59604288823019</v>
      </c>
      <c r="J1139" s="35">
        <v>0.60232149206467978</v>
      </c>
      <c r="K1139" s="35">
        <v>1.187881362863846</v>
      </c>
      <c r="L1139" s="35">
        <v>7.7473446768973914E-2</v>
      </c>
      <c r="M1139" s="35">
        <v>0.45677093952890785</v>
      </c>
      <c r="N1139" s="35">
        <v>0</v>
      </c>
      <c r="O1139" s="35">
        <v>0</v>
      </c>
      <c r="P1139" s="36">
        <v>12</v>
      </c>
      <c r="Q1139" s="37">
        <v>66</v>
      </c>
      <c r="R1139" s="36">
        <v>4</v>
      </c>
      <c r="S1139" s="39">
        <f t="shared" si="35"/>
        <v>66</v>
      </c>
      <c r="T1139" s="34" t="s">
        <v>35</v>
      </c>
      <c r="U1139" s="12">
        <f>((epsilon+(alpha*EXP(((-1)*beta)*speed)))+(ceta*EXP(((-1)*delta)*speed)))</f>
        <v>0.46391784273800479</v>
      </c>
      <c r="V1139" s="8">
        <f t="shared" si="36"/>
        <v>66</v>
      </c>
    </row>
    <row r="1140" spans="1:22">
      <c r="A1140" s="34" t="s">
        <v>19</v>
      </c>
      <c r="B1140" s="34" t="s">
        <v>65</v>
      </c>
      <c r="C1140" s="5" t="s">
        <v>102</v>
      </c>
      <c r="D1140" s="35" t="s">
        <v>85</v>
      </c>
      <c r="E1140" s="36" t="s">
        <v>18</v>
      </c>
      <c r="F1140" s="37">
        <v>100</v>
      </c>
      <c r="G1140" s="38">
        <v>0.04</v>
      </c>
      <c r="H1140" s="34">
        <v>0.89295543362251539</v>
      </c>
      <c r="I1140" s="35">
        <v>1.9970718258306843</v>
      </c>
      <c r="J1140" s="35">
        <v>1.0129826852170492</v>
      </c>
      <c r="K1140" s="35">
        <v>-0.59129048762749004</v>
      </c>
      <c r="L1140" s="35">
        <v>0</v>
      </c>
      <c r="M1140" s="35">
        <v>0</v>
      </c>
      <c r="N1140" s="35">
        <v>0</v>
      </c>
      <c r="O1140" s="35">
        <v>0</v>
      </c>
      <c r="P1140" s="36">
        <v>12</v>
      </c>
      <c r="Q1140" s="37">
        <v>66</v>
      </c>
      <c r="R1140" s="36">
        <v>0</v>
      </c>
      <c r="S1140" s="39">
        <f t="shared" si="35"/>
        <v>66</v>
      </c>
      <c r="T1140" s="34" t="s">
        <v>29</v>
      </c>
      <c r="U1140" s="12">
        <f>((alpha*(beta^speed))*(speed^ceta))</f>
        <v>0.39286932567760774</v>
      </c>
      <c r="V1140" s="8">
        <f t="shared" si="36"/>
        <v>66</v>
      </c>
    </row>
    <row r="1141" spans="1:22">
      <c r="A1141" s="34" t="s">
        <v>19</v>
      </c>
      <c r="B1141" s="34" t="s">
        <v>65</v>
      </c>
      <c r="C1141" s="5" t="s">
        <v>102</v>
      </c>
      <c r="D1141" s="35" t="s">
        <v>85</v>
      </c>
      <c r="E1141" s="36" t="s">
        <v>17</v>
      </c>
      <c r="F1141" s="37">
        <v>100</v>
      </c>
      <c r="G1141" s="38">
        <v>0.04</v>
      </c>
      <c r="H1141" s="34">
        <v>0.97393939675866026</v>
      </c>
      <c r="I1141" s="35">
        <v>1209.8739815855313</v>
      </c>
      <c r="J1141" s="35">
        <v>1.0078307853544954</v>
      </c>
      <c r="K1141" s="35">
        <v>-0.39407346471900756</v>
      </c>
      <c r="L1141" s="35">
        <v>0</v>
      </c>
      <c r="M1141" s="35">
        <v>0</v>
      </c>
      <c r="N1141" s="35">
        <v>0</v>
      </c>
      <c r="O1141" s="35">
        <v>0</v>
      </c>
      <c r="P1141" s="36">
        <v>12</v>
      </c>
      <c r="Q1141" s="37">
        <v>66</v>
      </c>
      <c r="R1141" s="36">
        <v>0</v>
      </c>
      <c r="S1141" s="39">
        <f t="shared" si="35"/>
        <v>66</v>
      </c>
      <c r="T1141" s="34" t="s">
        <v>29</v>
      </c>
      <c r="U1141" s="12">
        <f>((alpha*(beta^speed))*(speed^ceta))</f>
        <v>388.40882670184448</v>
      </c>
      <c r="V1141" s="8">
        <f t="shared" si="36"/>
        <v>66</v>
      </c>
    </row>
    <row r="1142" spans="1:22">
      <c r="A1142" s="34" t="s">
        <v>19</v>
      </c>
      <c r="B1142" s="34" t="s">
        <v>65</v>
      </c>
      <c r="C1142" s="5" t="s">
        <v>102</v>
      </c>
      <c r="D1142" s="35" t="s">
        <v>85</v>
      </c>
      <c r="E1142" s="36" t="s">
        <v>15</v>
      </c>
      <c r="F1142" s="37">
        <v>0</v>
      </c>
      <c r="G1142" s="38">
        <v>0.06</v>
      </c>
      <c r="H1142" s="34">
        <v>0.95235072866173931</v>
      </c>
      <c r="I1142" s="35">
        <v>2297.8598381121042</v>
      </c>
      <c r="J1142" s="35">
        <v>-3.2340779881450037</v>
      </c>
      <c r="K1142" s="35">
        <v>3.2516736511736135</v>
      </c>
      <c r="L1142" s="35">
        <v>-0.19243227914984198</v>
      </c>
      <c r="M1142" s="35">
        <v>0</v>
      </c>
      <c r="N1142" s="35">
        <v>0</v>
      </c>
      <c r="O1142" s="35">
        <v>0</v>
      </c>
      <c r="P1142" s="36">
        <v>12</v>
      </c>
      <c r="Q1142" s="37">
        <v>78</v>
      </c>
      <c r="R1142" s="36">
        <v>1</v>
      </c>
      <c r="S1142" s="39">
        <f t="shared" si="35"/>
        <v>78</v>
      </c>
      <c r="T1142" s="34" t="s">
        <v>30</v>
      </c>
      <c r="U1142" s="12">
        <f>((alpha*(speed^beta))+(ceta*(speed^delta)))</f>
        <v>1.4078161759387557</v>
      </c>
      <c r="V1142" s="8">
        <f t="shared" si="36"/>
        <v>78</v>
      </c>
    </row>
    <row r="1143" spans="1:22">
      <c r="A1143" s="34" t="s">
        <v>19</v>
      </c>
      <c r="B1143" s="34" t="s">
        <v>65</v>
      </c>
      <c r="C1143" s="5" t="s">
        <v>102</v>
      </c>
      <c r="D1143" s="35" t="s">
        <v>85</v>
      </c>
      <c r="E1143" s="36" t="s">
        <v>16</v>
      </c>
      <c r="F1143" s="37">
        <v>0</v>
      </c>
      <c r="G1143" s="38">
        <v>0.06</v>
      </c>
      <c r="H1143" s="34">
        <v>0.98330139290539365</v>
      </c>
      <c r="I1143" s="35">
        <v>62.871336257658506</v>
      </c>
      <c r="J1143" s="35">
        <v>-0.88567212347461177</v>
      </c>
      <c r="K1143" s="35">
        <v>3.3821732102796895</v>
      </c>
      <c r="L1143" s="35">
        <v>0.22507459123377782</v>
      </c>
      <c r="M1143" s="35">
        <v>0</v>
      </c>
      <c r="N1143" s="35">
        <v>0</v>
      </c>
      <c r="O1143" s="35">
        <v>0</v>
      </c>
      <c r="P1143" s="36">
        <v>12</v>
      </c>
      <c r="Q1143" s="37">
        <v>78</v>
      </c>
      <c r="R1143" s="36">
        <v>1</v>
      </c>
      <c r="S1143" s="39">
        <f t="shared" si="35"/>
        <v>78</v>
      </c>
      <c r="T1143" s="34" t="s">
        <v>30</v>
      </c>
      <c r="U1143" s="12">
        <f>((alpha*(speed^beta))+(ceta*(speed^delta)))</f>
        <v>10.343329343196862</v>
      </c>
      <c r="V1143" s="8">
        <f t="shared" si="36"/>
        <v>78</v>
      </c>
    </row>
    <row r="1144" spans="1:22">
      <c r="A1144" s="34" t="s">
        <v>19</v>
      </c>
      <c r="B1144" s="34" t="s">
        <v>65</v>
      </c>
      <c r="C1144" s="5" t="s">
        <v>102</v>
      </c>
      <c r="D1144" s="35" t="s">
        <v>85</v>
      </c>
      <c r="E1144" s="36" t="s">
        <v>14</v>
      </c>
      <c r="F1144" s="37">
        <v>0</v>
      </c>
      <c r="G1144" s="38">
        <v>0.06</v>
      </c>
      <c r="H1144" s="34">
        <v>0.99092623357395582</v>
      </c>
      <c r="I1144" s="35">
        <v>-1.2502306390822178</v>
      </c>
      <c r="J1144" s="35">
        <v>0.17417660505230018</v>
      </c>
      <c r="K1144" s="35">
        <v>2.1968456401655985</v>
      </c>
      <c r="L1144" s="35">
        <v>0</v>
      </c>
      <c r="M1144" s="35">
        <v>0</v>
      </c>
      <c r="N1144" s="35">
        <v>0</v>
      </c>
      <c r="O1144" s="35">
        <v>0</v>
      </c>
      <c r="P1144" s="36">
        <v>12</v>
      </c>
      <c r="Q1144" s="37">
        <v>78</v>
      </c>
      <c r="R1144" s="36">
        <v>2</v>
      </c>
      <c r="S1144" s="39">
        <f t="shared" si="35"/>
        <v>78</v>
      </c>
      <c r="T1144" s="34" t="s">
        <v>31</v>
      </c>
      <c r="U1144" s="12">
        <f>((alpha+(beta*speed))^((-1)/ceta))</f>
        <v>0.31864476209549258</v>
      </c>
      <c r="V1144" s="8">
        <f t="shared" si="36"/>
        <v>78</v>
      </c>
    </row>
    <row r="1145" spans="1:22">
      <c r="A1145" s="34" t="s">
        <v>19</v>
      </c>
      <c r="B1145" s="34" t="s">
        <v>65</v>
      </c>
      <c r="C1145" s="5" t="s">
        <v>102</v>
      </c>
      <c r="D1145" s="35" t="s">
        <v>85</v>
      </c>
      <c r="E1145" s="36" t="s">
        <v>18</v>
      </c>
      <c r="F1145" s="37">
        <v>0</v>
      </c>
      <c r="G1145" s="38">
        <v>0.06</v>
      </c>
      <c r="H1145" s="34">
        <v>0.96572041746678661</v>
      </c>
      <c r="I1145" s="35">
        <v>3.4164381433897275</v>
      </c>
      <c r="J1145" s="35">
        <v>1.0178630322760713</v>
      </c>
      <c r="K1145" s="35">
        <v>-0.87071758942554922</v>
      </c>
      <c r="L1145" s="35">
        <v>0</v>
      </c>
      <c r="M1145" s="35">
        <v>0</v>
      </c>
      <c r="N1145" s="35">
        <v>0</v>
      </c>
      <c r="O1145" s="35">
        <v>0</v>
      </c>
      <c r="P1145" s="36">
        <v>12</v>
      </c>
      <c r="Q1145" s="37">
        <v>78</v>
      </c>
      <c r="R1145" s="36">
        <v>0</v>
      </c>
      <c r="S1145" s="39">
        <f t="shared" si="35"/>
        <v>78</v>
      </c>
      <c r="T1145" s="34" t="s">
        <v>29</v>
      </c>
      <c r="U1145" s="12">
        <f>((alpha*(beta^speed))*(speed^ceta))</f>
        <v>0.30609916843874013</v>
      </c>
      <c r="V1145" s="8">
        <f t="shared" si="36"/>
        <v>78</v>
      </c>
    </row>
    <row r="1146" spans="1:22">
      <c r="A1146" s="34" t="s">
        <v>19</v>
      </c>
      <c r="B1146" s="34" t="s">
        <v>65</v>
      </c>
      <c r="C1146" s="5" t="s">
        <v>102</v>
      </c>
      <c r="D1146" s="35" t="s">
        <v>85</v>
      </c>
      <c r="E1146" s="36" t="s">
        <v>17</v>
      </c>
      <c r="F1146" s="37">
        <v>0</v>
      </c>
      <c r="G1146" s="38">
        <v>0.06</v>
      </c>
      <c r="H1146" s="34">
        <v>0.98621141403350343</v>
      </c>
      <c r="I1146" s="35">
        <v>1298.287325899377</v>
      </c>
      <c r="J1146" s="35">
        <v>1.0100821269290869</v>
      </c>
      <c r="K1146" s="35">
        <v>-0.49602057799256394</v>
      </c>
      <c r="L1146" s="35">
        <v>0</v>
      </c>
      <c r="M1146" s="35">
        <v>0</v>
      </c>
      <c r="N1146" s="35">
        <v>0</v>
      </c>
      <c r="O1146" s="35">
        <v>0</v>
      </c>
      <c r="P1146" s="36">
        <v>12</v>
      </c>
      <c r="Q1146" s="37">
        <v>78</v>
      </c>
      <c r="R1146" s="36">
        <v>0</v>
      </c>
      <c r="S1146" s="39">
        <f t="shared" si="35"/>
        <v>78</v>
      </c>
      <c r="T1146" s="34" t="s">
        <v>29</v>
      </c>
      <c r="U1146" s="12">
        <f>((alpha*(beta^speed))*(speed^ceta))</f>
        <v>327.09545096942634</v>
      </c>
      <c r="V1146" s="8">
        <f t="shared" si="36"/>
        <v>78</v>
      </c>
    </row>
    <row r="1147" spans="1:22">
      <c r="A1147" s="34" t="s">
        <v>19</v>
      </c>
      <c r="B1147" s="34" t="s">
        <v>65</v>
      </c>
      <c r="C1147" s="5" t="s">
        <v>102</v>
      </c>
      <c r="D1147" s="35" t="s">
        <v>85</v>
      </c>
      <c r="E1147" s="36" t="s">
        <v>15</v>
      </c>
      <c r="F1147" s="37">
        <v>50</v>
      </c>
      <c r="G1147" s="38">
        <v>0.06</v>
      </c>
      <c r="H1147" s="34">
        <v>0.96158567776683057</v>
      </c>
      <c r="I1147" s="35">
        <v>6.8954595740638602</v>
      </c>
      <c r="J1147" s="35">
        <v>0.99680585455665538</v>
      </c>
      <c r="K1147" s="35">
        <v>-0.30447761114192362</v>
      </c>
      <c r="L1147" s="35">
        <v>0</v>
      </c>
      <c r="M1147" s="35">
        <v>0</v>
      </c>
      <c r="N1147" s="35">
        <v>0</v>
      </c>
      <c r="O1147" s="35">
        <v>0</v>
      </c>
      <c r="P1147" s="36">
        <v>12</v>
      </c>
      <c r="Q1147" s="37">
        <v>64</v>
      </c>
      <c r="R1147" s="36">
        <v>0</v>
      </c>
      <c r="S1147" s="39">
        <f t="shared" si="35"/>
        <v>64</v>
      </c>
      <c r="T1147" s="34" t="s">
        <v>29</v>
      </c>
      <c r="U1147" s="12">
        <f>((alpha*(beta^speed))*(speed^ceta))</f>
        <v>1.5837950361852353</v>
      </c>
      <c r="V1147" s="8">
        <f t="shared" si="36"/>
        <v>64</v>
      </c>
    </row>
    <row r="1148" spans="1:22">
      <c r="A1148" s="34" t="s">
        <v>19</v>
      </c>
      <c r="B1148" s="34" t="s">
        <v>65</v>
      </c>
      <c r="C1148" s="5" t="s">
        <v>102</v>
      </c>
      <c r="D1148" s="35" t="s">
        <v>85</v>
      </c>
      <c r="E1148" s="36" t="s">
        <v>16</v>
      </c>
      <c r="F1148" s="37">
        <v>50</v>
      </c>
      <c r="G1148" s="38">
        <v>0.06</v>
      </c>
      <c r="H1148" s="34">
        <v>0.9930215000393372</v>
      </c>
      <c r="I1148" s="35">
        <v>2.3202287729349629</v>
      </c>
      <c r="J1148" s="35">
        <v>4.3897725067544355</v>
      </c>
      <c r="K1148" s="35">
        <v>3.4668666559062686E-2</v>
      </c>
      <c r="L1148" s="35">
        <v>0</v>
      </c>
      <c r="M1148" s="35">
        <v>0</v>
      </c>
      <c r="N1148" s="35">
        <v>0</v>
      </c>
      <c r="O1148" s="35">
        <v>0</v>
      </c>
      <c r="P1148" s="36">
        <v>12</v>
      </c>
      <c r="Q1148" s="37">
        <v>64</v>
      </c>
      <c r="R1148" s="36">
        <v>13</v>
      </c>
      <c r="S1148" s="39">
        <f t="shared" si="35"/>
        <v>64</v>
      </c>
      <c r="T1148" s="34" t="s">
        <v>50</v>
      </c>
      <c r="U1148" s="12">
        <f>EXP((alpha+(beta/speed))+(ceta*LN(speed)))</f>
        <v>12.591247116016953</v>
      </c>
      <c r="V1148" s="8">
        <f t="shared" si="36"/>
        <v>64</v>
      </c>
    </row>
    <row r="1149" spans="1:22">
      <c r="A1149" s="34" t="s">
        <v>19</v>
      </c>
      <c r="B1149" s="34" t="s">
        <v>65</v>
      </c>
      <c r="C1149" s="5" t="s">
        <v>102</v>
      </c>
      <c r="D1149" s="35" t="s">
        <v>85</v>
      </c>
      <c r="E1149" s="36" t="s">
        <v>14</v>
      </c>
      <c r="F1149" s="37">
        <v>50</v>
      </c>
      <c r="G1149" s="38">
        <v>0.06</v>
      </c>
      <c r="H1149" s="34">
        <v>0.98427447270063995</v>
      </c>
      <c r="I1149" s="35">
        <v>11.868778612939421</v>
      </c>
      <c r="J1149" s="35">
        <v>1.0202148080353497</v>
      </c>
      <c r="K1149" s="35">
        <v>-1.0638267183907364</v>
      </c>
      <c r="L1149" s="35">
        <v>0</v>
      </c>
      <c r="M1149" s="35">
        <v>0</v>
      </c>
      <c r="N1149" s="35">
        <v>0</v>
      </c>
      <c r="O1149" s="35">
        <v>0</v>
      </c>
      <c r="P1149" s="36">
        <v>12</v>
      </c>
      <c r="Q1149" s="37">
        <v>64</v>
      </c>
      <c r="R1149" s="36">
        <v>0</v>
      </c>
      <c r="S1149" s="39">
        <f t="shared" si="35"/>
        <v>64</v>
      </c>
      <c r="T1149" s="34" t="s">
        <v>29</v>
      </c>
      <c r="U1149" s="12">
        <f>((alpha*(beta^speed))*(speed^ceta))</f>
        <v>0.51192622443931213</v>
      </c>
      <c r="V1149" s="8">
        <f t="shared" si="36"/>
        <v>64</v>
      </c>
    </row>
    <row r="1150" spans="1:22">
      <c r="A1150" s="34" t="s">
        <v>19</v>
      </c>
      <c r="B1150" s="34" t="s">
        <v>65</v>
      </c>
      <c r="C1150" s="5" t="s">
        <v>102</v>
      </c>
      <c r="D1150" s="35" t="s">
        <v>85</v>
      </c>
      <c r="E1150" s="36" t="s">
        <v>18</v>
      </c>
      <c r="F1150" s="37">
        <v>50</v>
      </c>
      <c r="G1150" s="38">
        <v>0.06</v>
      </c>
      <c r="H1150" s="34">
        <v>0.89014338291450101</v>
      </c>
      <c r="I1150" s="35">
        <v>2.2432069530697301</v>
      </c>
      <c r="J1150" s="35">
        <v>1.0175642243817749</v>
      </c>
      <c r="K1150" s="35">
        <v>-0.66304012704389248</v>
      </c>
      <c r="L1150" s="35">
        <v>0</v>
      </c>
      <c r="M1150" s="35">
        <v>0</v>
      </c>
      <c r="N1150" s="35">
        <v>0</v>
      </c>
      <c r="O1150" s="35">
        <v>0</v>
      </c>
      <c r="P1150" s="36">
        <v>12</v>
      </c>
      <c r="Q1150" s="37">
        <v>64</v>
      </c>
      <c r="R1150" s="36">
        <v>0</v>
      </c>
      <c r="S1150" s="39">
        <f t="shared" si="35"/>
        <v>64</v>
      </c>
      <c r="T1150" s="34" t="s">
        <v>29</v>
      </c>
      <c r="U1150" s="12">
        <f>((alpha*(beta^speed))*(speed^ceta))</f>
        <v>0.43376712888576258</v>
      </c>
      <c r="V1150" s="8">
        <f t="shared" si="36"/>
        <v>64</v>
      </c>
    </row>
    <row r="1151" spans="1:22">
      <c r="A1151" s="34" t="s">
        <v>19</v>
      </c>
      <c r="B1151" s="34" t="s">
        <v>65</v>
      </c>
      <c r="C1151" s="5" t="s">
        <v>102</v>
      </c>
      <c r="D1151" s="35" t="s">
        <v>85</v>
      </c>
      <c r="E1151" s="36" t="s">
        <v>17</v>
      </c>
      <c r="F1151" s="37">
        <v>50</v>
      </c>
      <c r="G1151" s="38">
        <v>0.06</v>
      </c>
      <c r="H1151" s="34">
        <v>0.97878471312832005</v>
      </c>
      <c r="I1151" s="35">
        <v>1264.8783525803424</v>
      </c>
      <c r="J1151" s="35">
        <v>1.0089673470455931</v>
      </c>
      <c r="K1151" s="35">
        <v>-0.40261562989695671</v>
      </c>
      <c r="L1151" s="35">
        <v>0</v>
      </c>
      <c r="M1151" s="35">
        <v>0</v>
      </c>
      <c r="N1151" s="35">
        <v>0</v>
      </c>
      <c r="O1151" s="35">
        <v>0</v>
      </c>
      <c r="P1151" s="36">
        <v>12</v>
      </c>
      <c r="Q1151" s="37">
        <v>64</v>
      </c>
      <c r="R1151" s="36">
        <v>0</v>
      </c>
      <c r="S1151" s="39">
        <f t="shared" si="35"/>
        <v>64</v>
      </c>
      <c r="T1151" s="34" t="s">
        <v>29</v>
      </c>
      <c r="U1151" s="12">
        <f>((alpha*(beta^speed))*(speed^ceta))</f>
        <v>419.74700713202913</v>
      </c>
      <c r="V1151" s="8">
        <f t="shared" si="36"/>
        <v>64</v>
      </c>
    </row>
    <row r="1152" spans="1:22">
      <c r="A1152" s="34" t="s">
        <v>19</v>
      </c>
      <c r="B1152" s="34" t="s">
        <v>65</v>
      </c>
      <c r="C1152" s="5" t="s">
        <v>102</v>
      </c>
      <c r="D1152" s="35" t="s">
        <v>85</v>
      </c>
      <c r="E1152" s="36" t="s">
        <v>15</v>
      </c>
      <c r="F1152" s="37">
        <v>100</v>
      </c>
      <c r="G1152" s="38">
        <v>0.06</v>
      </c>
      <c r="H1152" s="34">
        <v>0.91916750222070454</v>
      </c>
      <c r="I1152" s="35">
        <v>-3.8914879021452456E-5</v>
      </c>
      <c r="J1152" s="35">
        <v>3.8218850248515168E-3</v>
      </c>
      <c r="K1152" s="35">
        <v>-0.14616108728653768</v>
      </c>
      <c r="L1152" s="35">
        <v>5.0592583438334051</v>
      </c>
      <c r="M1152" s="35">
        <v>0</v>
      </c>
      <c r="N1152" s="35">
        <v>0</v>
      </c>
      <c r="O1152" s="35">
        <v>0</v>
      </c>
      <c r="P1152" s="36">
        <v>12</v>
      </c>
      <c r="Q1152" s="37">
        <v>52</v>
      </c>
      <c r="R1152" s="36">
        <v>14</v>
      </c>
      <c r="S1152" s="39">
        <f t="shared" si="35"/>
        <v>52</v>
      </c>
      <c r="T1152" s="34" t="s">
        <v>51</v>
      </c>
      <c r="U1152" s="12">
        <f>(((alpha*(speed^3))+(beta*(speed^2))+(ceta*speed))+delta)</f>
        <v>2.3215156026835597</v>
      </c>
      <c r="V1152" s="8">
        <f t="shared" si="36"/>
        <v>52</v>
      </c>
    </row>
    <row r="1153" spans="1:22">
      <c r="A1153" s="34" t="s">
        <v>19</v>
      </c>
      <c r="B1153" s="34" t="s">
        <v>65</v>
      </c>
      <c r="C1153" s="5" t="s">
        <v>102</v>
      </c>
      <c r="D1153" s="35" t="s">
        <v>85</v>
      </c>
      <c r="E1153" s="36" t="s">
        <v>16</v>
      </c>
      <c r="F1153" s="37">
        <v>100</v>
      </c>
      <c r="G1153" s="38">
        <v>0.06</v>
      </c>
      <c r="H1153" s="34">
        <v>0.98509619151822225</v>
      </c>
      <c r="I1153" s="35">
        <v>-1.4514887254170076E-4</v>
      </c>
      <c r="J1153" s="35">
        <v>1.7056368810779831E-2</v>
      </c>
      <c r="K1153" s="35">
        <v>-0.67241497336856459</v>
      </c>
      <c r="L1153" s="35">
        <v>24.855998683229682</v>
      </c>
      <c r="M1153" s="35">
        <v>0</v>
      </c>
      <c r="N1153" s="35">
        <v>0</v>
      </c>
      <c r="O1153" s="35">
        <v>0</v>
      </c>
      <c r="P1153" s="36">
        <v>12</v>
      </c>
      <c r="Q1153" s="37">
        <v>52</v>
      </c>
      <c r="R1153" s="36">
        <v>14</v>
      </c>
      <c r="S1153" s="39">
        <f t="shared" si="35"/>
        <v>52</v>
      </c>
      <c r="T1153" s="34" t="s">
        <v>51</v>
      </c>
      <c r="U1153" s="12">
        <f>(((alpha*(speed^3))+(beta*(speed^2))+(ceta*speed))+delta)</f>
        <v>15.601748662069532</v>
      </c>
      <c r="V1153" s="8">
        <f t="shared" si="36"/>
        <v>52</v>
      </c>
    </row>
    <row r="1154" spans="1:22">
      <c r="A1154" s="34" t="s">
        <v>19</v>
      </c>
      <c r="B1154" s="34" t="s">
        <v>65</v>
      </c>
      <c r="C1154" s="5" t="s">
        <v>102</v>
      </c>
      <c r="D1154" s="35" t="s">
        <v>85</v>
      </c>
      <c r="E1154" s="36" t="s">
        <v>14</v>
      </c>
      <c r="F1154" s="37">
        <v>100</v>
      </c>
      <c r="G1154" s="38">
        <v>0.06</v>
      </c>
      <c r="H1154" s="34">
        <v>0.97984008153418467</v>
      </c>
      <c r="I1154" s="35">
        <v>-0.92592977398264575</v>
      </c>
      <c r="J1154" s="35">
        <v>0.14656567569287016</v>
      </c>
      <c r="K1154" s="35">
        <v>2.3939043150038883</v>
      </c>
      <c r="L1154" s="35">
        <v>0</v>
      </c>
      <c r="M1154" s="35">
        <v>0</v>
      </c>
      <c r="N1154" s="35">
        <v>0</v>
      </c>
      <c r="O1154" s="35">
        <v>0</v>
      </c>
      <c r="P1154" s="36">
        <v>12</v>
      </c>
      <c r="Q1154" s="37">
        <v>52</v>
      </c>
      <c r="R1154" s="36">
        <v>2</v>
      </c>
      <c r="S1154" s="39">
        <f t="shared" ref="S1154:S1217" si="37">V1154</f>
        <v>52</v>
      </c>
      <c r="T1154" s="34" t="s">
        <v>31</v>
      </c>
      <c r="U1154" s="12">
        <f>((alpha+(beta*speed))^((-1)/ceta))</f>
        <v>0.45190589521213909</v>
      </c>
      <c r="V1154" s="8">
        <f t="shared" ref="V1154:V1217" si="38">IF($V$1&lt;P1154,P1154,IF($V$1&gt;Q1154,Q1154,$V$1))</f>
        <v>52</v>
      </c>
    </row>
    <row r="1155" spans="1:22">
      <c r="A1155" s="34" t="s">
        <v>19</v>
      </c>
      <c r="B1155" s="34" t="s">
        <v>65</v>
      </c>
      <c r="C1155" s="5" t="s">
        <v>102</v>
      </c>
      <c r="D1155" s="35" t="s">
        <v>85</v>
      </c>
      <c r="E1155" s="36" t="s">
        <v>18</v>
      </c>
      <c r="F1155" s="37">
        <v>100</v>
      </c>
      <c r="G1155" s="38">
        <v>0.06</v>
      </c>
      <c r="H1155" s="34">
        <v>0.9443255077047954</v>
      </c>
      <c r="I1155" s="35">
        <v>-87.525859383601031</v>
      </c>
      <c r="J1155" s="35">
        <v>11.938552518994948</v>
      </c>
      <c r="K1155" s="35">
        <v>7.8714050818974082</v>
      </c>
      <c r="L1155" s="35">
        <v>0</v>
      </c>
      <c r="M1155" s="35">
        <v>0</v>
      </c>
      <c r="N1155" s="35">
        <v>0</v>
      </c>
      <c r="O1155" s="35">
        <v>0</v>
      </c>
      <c r="P1155" s="36">
        <v>12</v>
      </c>
      <c r="Q1155" s="37">
        <v>52</v>
      </c>
      <c r="R1155" s="36">
        <v>2</v>
      </c>
      <c r="S1155" s="39">
        <f t="shared" si="37"/>
        <v>52</v>
      </c>
      <c r="T1155" s="34" t="s">
        <v>31</v>
      </c>
      <c r="U1155" s="12">
        <f>((alpha+(beta*speed))^((-1)/ceta))</f>
        <v>0.4503621989250074</v>
      </c>
      <c r="V1155" s="8">
        <f t="shared" si="38"/>
        <v>52</v>
      </c>
    </row>
    <row r="1156" spans="1:22">
      <c r="A1156" s="34" t="s">
        <v>19</v>
      </c>
      <c r="B1156" s="34" t="s">
        <v>65</v>
      </c>
      <c r="C1156" s="5" t="s">
        <v>102</v>
      </c>
      <c r="D1156" s="35" t="s">
        <v>85</v>
      </c>
      <c r="E1156" s="36" t="s">
        <v>17</v>
      </c>
      <c r="F1156" s="37">
        <v>100</v>
      </c>
      <c r="G1156" s="38">
        <v>0.06</v>
      </c>
      <c r="H1156" s="34">
        <v>0.98969267092152646</v>
      </c>
      <c r="I1156" s="35">
        <v>6.4186913608561209</v>
      </c>
      <c r="J1156" s="35">
        <v>2.183435046463746</v>
      </c>
      <c r="K1156" s="35">
        <v>-7.6610344649803749E-2</v>
      </c>
      <c r="L1156" s="35">
        <v>0</v>
      </c>
      <c r="M1156" s="35">
        <v>0</v>
      </c>
      <c r="N1156" s="35">
        <v>0</v>
      </c>
      <c r="O1156" s="35">
        <v>0</v>
      </c>
      <c r="P1156" s="36">
        <v>12</v>
      </c>
      <c r="Q1156" s="37">
        <v>52</v>
      </c>
      <c r="R1156" s="36">
        <v>13</v>
      </c>
      <c r="S1156" s="39">
        <f t="shared" si="37"/>
        <v>52</v>
      </c>
      <c r="T1156" s="34" t="s">
        <v>50</v>
      </c>
      <c r="U1156" s="12">
        <f>EXP((alpha+(beta/speed))+(ceta*LN(speed)))</f>
        <v>472.47004745231146</v>
      </c>
      <c r="V1156" s="8">
        <f t="shared" si="38"/>
        <v>52</v>
      </c>
    </row>
    <row r="1157" spans="1:22">
      <c r="A1157" s="34" t="s">
        <v>19</v>
      </c>
      <c r="B1157" s="34" t="s">
        <v>65</v>
      </c>
      <c r="C1157" s="5" t="s">
        <v>103</v>
      </c>
      <c r="D1157" s="35" t="s">
        <v>86</v>
      </c>
      <c r="E1157" s="36" t="s">
        <v>15</v>
      </c>
      <c r="F1157" s="37">
        <v>0</v>
      </c>
      <c r="G1157" s="38">
        <v>0</v>
      </c>
      <c r="H1157" s="34">
        <v>0.97113569564123337</v>
      </c>
      <c r="I1157" s="35">
        <v>0.16177523335147434</v>
      </c>
      <c r="J1157" s="35">
        <v>4.2897061198042465E-2</v>
      </c>
      <c r="K1157" s="35">
        <v>-3.1249591661329588E-4</v>
      </c>
      <c r="L1157" s="35">
        <v>0</v>
      </c>
      <c r="M1157" s="35">
        <v>0</v>
      </c>
      <c r="N1157" s="35">
        <v>0</v>
      </c>
      <c r="O1157" s="35">
        <v>0</v>
      </c>
      <c r="P1157" s="36">
        <v>12</v>
      </c>
      <c r="Q1157" s="37">
        <v>86</v>
      </c>
      <c r="R1157" s="36">
        <v>5</v>
      </c>
      <c r="S1157" s="39">
        <f t="shared" si="37"/>
        <v>86</v>
      </c>
      <c r="T1157" s="34" t="s">
        <v>36</v>
      </c>
      <c r="U1157" s="12">
        <f>(1/(((ceta*(speed^2))+(beta*speed))+alpha))</f>
        <v>0.64947603318238845</v>
      </c>
      <c r="V1157" s="8">
        <f t="shared" si="38"/>
        <v>86</v>
      </c>
    </row>
    <row r="1158" spans="1:22">
      <c r="A1158" s="34" t="s">
        <v>19</v>
      </c>
      <c r="B1158" s="34" t="s">
        <v>65</v>
      </c>
      <c r="C1158" s="5" t="s">
        <v>103</v>
      </c>
      <c r="D1158" s="35" t="s">
        <v>86</v>
      </c>
      <c r="E1158" s="36" t="s">
        <v>16</v>
      </c>
      <c r="F1158" s="37">
        <v>0</v>
      </c>
      <c r="G1158" s="38">
        <v>0</v>
      </c>
      <c r="H1158" s="34">
        <v>0.98081678679577255</v>
      </c>
      <c r="I1158" s="35">
        <v>58.623147909686956</v>
      </c>
      <c r="J1158" s="35">
        <v>1.0153864461636324</v>
      </c>
      <c r="K1158" s="35">
        <v>-0.86728448994995155</v>
      </c>
      <c r="L1158" s="35">
        <v>0</v>
      </c>
      <c r="M1158" s="35">
        <v>0</v>
      </c>
      <c r="N1158" s="35">
        <v>0</v>
      </c>
      <c r="O1158" s="35">
        <v>0</v>
      </c>
      <c r="P1158" s="36">
        <v>12</v>
      </c>
      <c r="Q1158" s="37">
        <v>86</v>
      </c>
      <c r="R1158" s="36">
        <v>0</v>
      </c>
      <c r="S1158" s="39">
        <f t="shared" si="37"/>
        <v>86</v>
      </c>
      <c r="T1158" s="34" t="s">
        <v>29</v>
      </c>
      <c r="U1158" s="12">
        <f>((alpha*(beta^speed))*(speed^ceta))</f>
        <v>4.5772618763759034</v>
      </c>
      <c r="V1158" s="8">
        <f t="shared" si="38"/>
        <v>86</v>
      </c>
    </row>
    <row r="1159" spans="1:22">
      <c r="A1159" s="34" t="s">
        <v>19</v>
      </c>
      <c r="B1159" s="34" t="s">
        <v>65</v>
      </c>
      <c r="C1159" s="5" t="s">
        <v>103</v>
      </c>
      <c r="D1159" s="35" t="s">
        <v>86</v>
      </c>
      <c r="E1159" s="36" t="s">
        <v>14</v>
      </c>
      <c r="F1159" s="37">
        <v>0</v>
      </c>
      <c r="G1159" s="38">
        <v>0</v>
      </c>
      <c r="H1159" s="34">
        <v>0.99229125786411754</v>
      </c>
      <c r="I1159" s="35">
        <v>4.1308047152914762</v>
      </c>
      <c r="J1159" s="35">
        <v>0.9981062036203594</v>
      </c>
      <c r="K1159" s="35">
        <v>-0.7455235441050384</v>
      </c>
      <c r="L1159" s="35">
        <v>0</v>
      </c>
      <c r="M1159" s="35">
        <v>0</v>
      </c>
      <c r="N1159" s="35">
        <v>0</v>
      </c>
      <c r="O1159" s="35">
        <v>0</v>
      </c>
      <c r="P1159" s="36">
        <v>12</v>
      </c>
      <c r="Q1159" s="37">
        <v>86</v>
      </c>
      <c r="R1159" s="36">
        <v>0</v>
      </c>
      <c r="S1159" s="39">
        <f t="shared" si="37"/>
        <v>86</v>
      </c>
      <c r="T1159" s="34" t="s">
        <v>29</v>
      </c>
      <c r="U1159" s="12">
        <f>((alpha*(beta^speed))*(speed^ceta))</f>
        <v>0.12677144616871461</v>
      </c>
      <c r="V1159" s="8">
        <f t="shared" si="38"/>
        <v>86</v>
      </c>
    </row>
    <row r="1160" spans="1:22">
      <c r="A1160" s="34" t="s">
        <v>19</v>
      </c>
      <c r="B1160" s="34" t="s">
        <v>65</v>
      </c>
      <c r="C1160" s="5" t="s">
        <v>103</v>
      </c>
      <c r="D1160" s="35" t="s">
        <v>86</v>
      </c>
      <c r="E1160" s="36" t="s">
        <v>18</v>
      </c>
      <c r="F1160" s="37">
        <v>0</v>
      </c>
      <c r="G1160" s="38">
        <v>0</v>
      </c>
      <c r="H1160" s="34">
        <v>0.94951030807062631</v>
      </c>
      <c r="I1160" s="35">
        <v>2.700928245549516</v>
      </c>
      <c r="J1160" s="35">
        <v>0.39300334609878751</v>
      </c>
      <c r="K1160" s="35">
        <v>-3.3560117973127916E-3</v>
      </c>
      <c r="L1160" s="35">
        <v>0</v>
      </c>
      <c r="M1160" s="35">
        <v>0</v>
      </c>
      <c r="N1160" s="35">
        <v>0</v>
      </c>
      <c r="O1160" s="35">
        <v>0</v>
      </c>
      <c r="P1160" s="36">
        <v>12</v>
      </c>
      <c r="Q1160" s="37">
        <v>86</v>
      </c>
      <c r="R1160" s="36">
        <v>5</v>
      </c>
      <c r="S1160" s="39">
        <f t="shared" si="37"/>
        <v>86</v>
      </c>
      <c r="T1160" s="34" t="s">
        <v>36</v>
      </c>
      <c r="U1160" s="12">
        <f>(1/(((ceta*(speed^2))+(beta*speed))+alpha))</f>
        <v>8.5629981110696515E-2</v>
      </c>
      <c r="V1160" s="8">
        <f t="shared" si="38"/>
        <v>86</v>
      </c>
    </row>
    <row r="1161" spans="1:22">
      <c r="A1161" s="34" t="s">
        <v>19</v>
      </c>
      <c r="B1161" s="34" t="s">
        <v>65</v>
      </c>
      <c r="C1161" s="5" t="s">
        <v>103</v>
      </c>
      <c r="D1161" s="35" t="s">
        <v>86</v>
      </c>
      <c r="E1161" s="36" t="s">
        <v>17</v>
      </c>
      <c r="F1161" s="37">
        <v>0</v>
      </c>
      <c r="G1161" s="38">
        <v>0</v>
      </c>
      <c r="H1161" s="34">
        <v>0.98329801895927949</v>
      </c>
      <c r="I1161" s="35">
        <v>1923.7918177069744</v>
      </c>
      <c r="J1161" s="35">
        <v>1.0156837712119429</v>
      </c>
      <c r="K1161" s="35">
        <v>-0.91135200396172711</v>
      </c>
      <c r="L1161" s="35">
        <v>0</v>
      </c>
      <c r="M1161" s="35">
        <v>0</v>
      </c>
      <c r="N1161" s="35">
        <v>0</v>
      </c>
      <c r="O1161" s="35">
        <v>0</v>
      </c>
      <c r="P1161" s="36">
        <v>12</v>
      </c>
      <c r="Q1161" s="37">
        <v>86</v>
      </c>
      <c r="R1161" s="36">
        <v>0</v>
      </c>
      <c r="S1161" s="39">
        <f t="shared" si="37"/>
        <v>86</v>
      </c>
      <c r="T1161" s="34" t="s">
        <v>29</v>
      </c>
      <c r="U1161" s="12">
        <f>((alpha*(beta^speed))*(speed^ceta))</f>
        <v>126.58468758328385</v>
      </c>
      <c r="V1161" s="8">
        <f t="shared" si="38"/>
        <v>86</v>
      </c>
    </row>
    <row r="1162" spans="1:22">
      <c r="A1162" s="34" t="s">
        <v>19</v>
      </c>
      <c r="B1162" s="34" t="s">
        <v>65</v>
      </c>
      <c r="C1162" s="5" t="s">
        <v>103</v>
      </c>
      <c r="D1162" s="35" t="s">
        <v>86</v>
      </c>
      <c r="E1162" s="36" t="s">
        <v>15</v>
      </c>
      <c r="F1162" s="37">
        <v>50</v>
      </c>
      <c r="G1162" s="38">
        <v>0</v>
      </c>
      <c r="H1162" s="34">
        <v>0.93130482724793251</v>
      </c>
      <c r="I1162" s="35">
        <v>0.71499242237348404</v>
      </c>
      <c r="J1162" s="35">
        <v>2.5591276314354312</v>
      </c>
      <c r="K1162" s="35">
        <v>0.3615927557836302</v>
      </c>
      <c r="L1162" s="35">
        <v>-0.18008298946679929</v>
      </c>
      <c r="M1162" s="35">
        <v>0.10725966691663294</v>
      </c>
      <c r="N1162" s="35">
        <v>0</v>
      </c>
      <c r="O1162" s="35">
        <v>0</v>
      </c>
      <c r="P1162" s="36">
        <v>12</v>
      </c>
      <c r="Q1162" s="37">
        <v>86</v>
      </c>
      <c r="R1162" s="36">
        <v>10</v>
      </c>
      <c r="S1162" s="39">
        <f t="shared" si="37"/>
        <v>86</v>
      </c>
      <c r="T1162" s="34" t="s">
        <v>44</v>
      </c>
      <c r="U1162" s="12">
        <f>(alpha+(beta/(1+EXP((((-1)*ceta)+(delta*LN(speed)))+(epsilon*speed)))))</f>
        <v>0.71580019036319298</v>
      </c>
      <c r="V1162" s="8">
        <f t="shared" si="38"/>
        <v>86</v>
      </c>
    </row>
    <row r="1163" spans="1:22">
      <c r="A1163" s="34" t="s">
        <v>19</v>
      </c>
      <c r="B1163" s="34" t="s">
        <v>65</v>
      </c>
      <c r="C1163" s="5" t="s">
        <v>103</v>
      </c>
      <c r="D1163" s="35" t="s">
        <v>86</v>
      </c>
      <c r="E1163" s="36" t="s">
        <v>16</v>
      </c>
      <c r="F1163" s="37">
        <v>50</v>
      </c>
      <c r="G1163" s="38">
        <v>0</v>
      </c>
      <c r="H1163" s="34">
        <v>0.97317452177026653</v>
      </c>
      <c r="I1163" s="35">
        <v>52.668296839514646</v>
      </c>
      <c r="J1163" s="35">
        <v>1.0121415462597743</v>
      </c>
      <c r="K1163" s="35">
        <v>-0.77267123080735556</v>
      </c>
      <c r="L1163" s="35">
        <v>0</v>
      </c>
      <c r="M1163" s="35">
        <v>0</v>
      </c>
      <c r="N1163" s="35">
        <v>0</v>
      </c>
      <c r="O1163" s="35">
        <v>0</v>
      </c>
      <c r="P1163" s="36">
        <v>12</v>
      </c>
      <c r="Q1163" s="37">
        <v>86</v>
      </c>
      <c r="R1163" s="36">
        <v>0</v>
      </c>
      <c r="S1163" s="39">
        <f t="shared" si="37"/>
        <v>86</v>
      </c>
      <c r="T1163" s="34" t="s">
        <v>29</v>
      </c>
      <c r="U1163" s="12">
        <f>((alpha*(beta^speed))*(speed^ceta))</f>
        <v>4.7595473857525441</v>
      </c>
      <c r="V1163" s="8">
        <f t="shared" si="38"/>
        <v>86</v>
      </c>
    </row>
    <row r="1164" spans="1:22">
      <c r="A1164" s="34" t="s">
        <v>19</v>
      </c>
      <c r="B1164" s="34" t="s">
        <v>65</v>
      </c>
      <c r="C1164" s="5" t="s">
        <v>103</v>
      </c>
      <c r="D1164" s="35" t="s">
        <v>86</v>
      </c>
      <c r="E1164" s="36" t="s">
        <v>14</v>
      </c>
      <c r="F1164" s="37">
        <v>50</v>
      </c>
      <c r="G1164" s="38">
        <v>0</v>
      </c>
      <c r="H1164" s="34">
        <v>0.9914523414744878</v>
      </c>
      <c r="I1164" s="35">
        <v>-0.21129831711793995</v>
      </c>
      <c r="J1164" s="35">
        <v>0.16865135998485867</v>
      </c>
      <c r="K1164" s="35">
        <v>1.3009513134951936</v>
      </c>
      <c r="L1164" s="35">
        <v>0</v>
      </c>
      <c r="M1164" s="35">
        <v>0</v>
      </c>
      <c r="N1164" s="35">
        <v>0</v>
      </c>
      <c r="O1164" s="35">
        <v>0</v>
      </c>
      <c r="P1164" s="36">
        <v>12</v>
      </c>
      <c r="Q1164" s="37">
        <v>86</v>
      </c>
      <c r="R1164" s="36">
        <v>2</v>
      </c>
      <c r="S1164" s="39">
        <f t="shared" si="37"/>
        <v>86</v>
      </c>
      <c r="T1164" s="34" t="s">
        <v>31</v>
      </c>
      <c r="U1164" s="12">
        <f>((alpha+(beta*speed))^((-1)/ceta))</f>
        <v>0.12944934783878886</v>
      </c>
      <c r="V1164" s="8">
        <f t="shared" si="38"/>
        <v>86</v>
      </c>
    </row>
    <row r="1165" spans="1:22">
      <c r="A1165" s="34" t="s">
        <v>19</v>
      </c>
      <c r="B1165" s="34" t="s">
        <v>65</v>
      </c>
      <c r="C1165" s="5" t="s">
        <v>103</v>
      </c>
      <c r="D1165" s="35" t="s">
        <v>86</v>
      </c>
      <c r="E1165" s="36" t="s">
        <v>18</v>
      </c>
      <c r="F1165" s="37">
        <v>50</v>
      </c>
      <c r="G1165" s="38">
        <v>0</v>
      </c>
      <c r="H1165" s="34">
        <v>0.90521151837754754</v>
      </c>
      <c r="I1165" s="35">
        <v>-3.0011413134546467E-7</v>
      </c>
      <c r="J1165" s="35">
        <v>7.9125975474432728E-5</v>
      </c>
      <c r="K1165" s="35">
        <v>-5.9986743103768976E-3</v>
      </c>
      <c r="L1165" s="35">
        <v>0.21990845390415495</v>
      </c>
      <c r="M1165" s="35">
        <v>0</v>
      </c>
      <c r="N1165" s="35">
        <v>0</v>
      </c>
      <c r="O1165" s="35">
        <v>0</v>
      </c>
      <c r="P1165" s="36">
        <v>12</v>
      </c>
      <c r="Q1165" s="37">
        <v>86</v>
      </c>
      <c r="R1165" s="36">
        <v>14</v>
      </c>
      <c r="S1165" s="39">
        <f t="shared" si="37"/>
        <v>86</v>
      </c>
      <c r="T1165" s="34" t="s">
        <v>51</v>
      </c>
      <c r="U1165" s="12">
        <f>(((alpha*(speed^3))+(beta*(speed^2))+(ceta*speed))+delta)</f>
        <v>9.8348783893575348E-2</v>
      </c>
      <c r="V1165" s="8">
        <f t="shared" si="38"/>
        <v>86</v>
      </c>
    </row>
    <row r="1166" spans="1:22">
      <c r="A1166" s="34" t="s">
        <v>19</v>
      </c>
      <c r="B1166" s="34" t="s">
        <v>65</v>
      </c>
      <c r="C1166" s="5" t="s">
        <v>103</v>
      </c>
      <c r="D1166" s="35" t="s">
        <v>86</v>
      </c>
      <c r="E1166" s="36" t="s">
        <v>17</v>
      </c>
      <c r="F1166" s="37">
        <v>50</v>
      </c>
      <c r="G1166" s="38">
        <v>0</v>
      </c>
      <c r="H1166" s="34">
        <v>0.97673838055685547</v>
      </c>
      <c r="I1166" s="35">
        <v>1719.5913509804709</v>
      </c>
      <c r="J1166" s="35">
        <v>1.0126189995902559</v>
      </c>
      <c r="K1166" s="35">
        <v>-0.81210504224812496</v>
      </c>
      <c r="L1166" s="35">
        <v>0</v>
      </c>
      <c r="M1166" s="35">
        <v>0</v>
      </c>
      <c r="N1166" s="35">
        <v>0</v>
      </c>
      <c r="O1166" s="35">
        <v>0</v>
      </c>
      <c r="P1166" s="36">
        <v>12</v>
      </c>
      <c r="Q1166" s="37">
        <v>86</v>
      </c>
      <c r="R1166" s="36">
        <v>0</v>
      </c>
      <c r="S1166" s="39">
        <f t="shared" si="37"/>
        <v>86</v>
      </c>
      <c r="T1166" s="34" t="s">
        <v>29</v>
      </c>
      <c r="U1166" s="12">
        <f>((alpha*(beta^speed))*(speed^ceta))</f>
        <v>135.75988871298659</v>
      </c>
      <c r="V1166" s="8">
        <f t="shared" si="38"/>
        <v>86</v>
      </c>
    </row>
    <row r="1167" spans="1:22">
      <c r="A1167" s="34" t="s">
        <v>19</v>
      </c>
      <c r="B1167" s="34" t="s">
        <v>65</v>
      </c>
      <c r="C1167" s="5" t="s">
        <v>103</v>
      </c>
      <c r="D1167" s="35" t="s">
        <v>86</v>
      </c>
      <c r="E1167" s="36" t="s">
        <v>15</v>
      </c>
      <c r="F1167" s="37">
        <v>100</v>
      </c>
      <c r="G1167" s="38">
        <v>0</v>
      </c>
      <c r="H1167" s="34">
        <v>0.897718047857474</v>
      </c>
      <c r="I1167" s="35">
        <v>0.81151069776707985</v>
      </c>
      <c r="J1167" s="35">
        <v>1.7057578795000787</v>
      </c>
      <c r="K1167" s="35">
        <v>0.81028142080492538</v>
      </c>
      <c r="L1167" s="35">
        <v>-0.50200500528549608</v>
      </c>
      <c r="M1167" s="35">
        <v>0.13486135763534018</v>
      </c>
      <c r="N1167" s="35">
        <v>0</v>
      </c>
      <c r="O1167" s="35">
        <v>0</v>
      </c>
      <c r="P1167" s="36">
        <v>12</v>
      </c>
      <c r="Q1167" s="37">
        <v>86</v>
      </c>
      <c r="R1167" s="36">
        <v>10</v>
      </c>
      <c r="S1167" s="39">
        <f t="shared" si="37"/>
        <v>86</v>
      </c>
      <c r="T1167" s="34" t="s">
        <v>44</v>
      </c>
      <c r="U1167" s="12">
        <f>(alpha+(beta/(1+EXP((((-1)*ceta)+(delta*LN(speed)))+(epsilon*speed)))))</f>
        <v>0.81184021747927526</v>
      </c>
      <c r="V1167" s="8">
        <f t="shared" si="38"/>
        <v>86</v>
      </c>
    </row>
    <row r="1168" spans="1:22">
      <c r="A1168" s="34" t="s">
        <v>19</v>
      </c>
      <c r="B1168" s="34" t="s">
        <v>65</v>
      </c>
      <c r="C1168" s="5" t="s">
        <v>103</v>
      </c>
      <c r="D1168" s="35" t="s">
        <v>86</v>
      </c>
      <c r="E1168" s="36" t="s">
        <v>16</v>
      </c>
      <c r="F1168" s="37">
        <v>100</v>
      </c>
      <c r="G1168" s="38">
        <v>0</v>
      </c>
      <c r="H1168" s="34">
        <v>0.96889033453833284</v>
      </c>
      <c r="I1168" s="35">
        <v>49.396964202365758</v>
      </c>
      <c r="J1168" s="35">
        <v>1.0095396700202688</v>
      </c>
      <c r="K1168" s="35">
        <v>-0.70098816515921347</v>
      </c>
      <c r="L1168" s="35">
        <v>0</v>
      </c>
      <c r="M1168" s="35">
        <v>0</v>
      </c>
      <c r="N1168" s="35">
        <v>0</v>
      </c>
      <c r="O1168" s="35">
        <v>0</v>
      </c>
      <c r="P1168" s="36">
        <v>12</v>
      </c>
      <c r="Q1168" s="37">
        <v>86</v>
      </c>
      <c r="R1168" s="36">
        <v>0</v>
      </c>
      <c r="S1168" s="39">
        <f t="shared" si="37"/>
        <v>86</v>
      </c>
      <c r="T1168" s="34" t="s">
        <v>29</v>
      </c>
      <c r="U1168" s="12">
        <f>((alpha*(beta^speed))*(speed^ceta))</f>
        <v>4.9232423858156533</v>
      </c>
      <c r="V1168" s="8">
        <f t="shared" si="38"/>
        <v>86</v>
      </c>
    </row>
    <row r="1169" spans="1:28">
      <c r="A1169" s="34" t="s">
        <v>19</v>
      </c>
      <c r="B1169" s="34" t="s">
        <v>65</v>
      </c>
      <c r="C1169" s="5" t="s">
        <v>103</v>
      </c>
      <c r="D1169" s="35" t="s">
        <v>86</v>
      </c>
      <c r="E1169" s="36" t="s">
        <v>14</v>
      </c>
      <c r="F1169" s="37">
        <v>100</v>
      </c>
      <c r="G1169" s="38">
        <v>0</v>
      </c>
      <c r="H1169" s="34">
        <v>0.9916125286009102</v>
      </c>
      <c r="I1169" s="35">
        <v>-0.39263110358927633</v>
      </c>
      <c r="J1169" s="35">
        <v>0.18909680569724932</v>
      </c>
      <c r="K1169" s="35">
        <v>1.3532405172298636</v>
      </c>
      <c r="L1169" s="35">
        <v>0</v>
      </c>
      <c r="M1169" s="35">
        <v>0</v>
      </c>
      <c r="N1169" s="35">
        <v>0</v>
      </c>
      <c r="O1169" s="35">
        <v>0</v>
      </c>
      <c r="P1169" s="36">
        <v>12</v>
      </c>
      <c r="Q1169" s="37">
        <v>86</v>
      </c>
      <c r="R1169" s="36">
        <v>2</v>
      </c>
      <c r="S1169" s="39">
        <f t="shared" si="37"/>
        <v>86</v>
      </c>
      <c r="T1169" s="34" t="s">
        <v>31</v>
      </c>
      <c r="U1169" s="12">
        <f>((alpha+(beta*speed))^((-1)/ceta))</f>
        <v>0.12966403438621626</v>
      </c>
      <c r="V1169" s="8">
        <f t="shared" si="38"/>
        <v>86</v>
      </c>
    </row>
    <row r="1170" spans="1:28">
      <c r="A1170" s="34" t="s">
        <v>19</v>
      </c>
      <c r="B1170" s="34" t="s">
        <v>65</v>
      </c>
      <c r="C1170" s="5" t="s">
        <v>103</v>
      </c>
      <c r="D1170" s="35" t="s">
        <v>86</v>
      </c>
      <c r="E1170" s="36" t="s">
        <v>18</v>
      </c>
      <c r="F1170" s="37">
        <v>100</v>
      </c>
      <c r="G1170" s="38">
        <v>0</v>
      </c>
      <c r="H1170" s="34">
        <v>0.85107511611967912</v>
      </c>
      <c r="I1170" s="35">
        <v>-2.3250815473312333E-7</v>
      </c>
      <c r="J1170" s="35">
        <v>7.2447702652835038E-5</v>
      </c>
      <c r="K1170" s="35">
        <v>-5.9890884091262642E-3</v>
      </c>
      <c r="L1170" s="35">
        <v>0.23997309607573622</v>
      </c>
      <c r="M1170" s="35">
        <v>0</v>
      </c>
      <c r="N1170" s="35">
        <v>0</v>
      </c>
      <c r="O1170" s="35">
        <v>0</v>
      </c>
      <c r="P1170" s="36">
        <v>12</v>
      </c>
      <c r="Q1170" s="37">
        <v>86</v>
      </c>
      <c r="R1170" s="36">
        <v>14</v>
      </c>
      <c r="S1170" s="39">
        <f t="shared" si="37"/>
        <v>86</v>
      </c>
      <c r="T1170" s="34" t="s">
        <v>51</v>
      </c>
      <c r="U1170" s="12">
        <f>(((alpha*(speed^3))+(beta*(speed^2))+(ceta*speed))+delta)</f>
        <v>0.11284649484431394</v>
      </c>
      <c r="V1170" s="8">
        <f t="shared" si="38"/>
        <v>86</v>
      </c>
    </row>
    <row r="1171" spans="1:28">
      <c r="A1171" s="34" t="s">
        <v>19</v>
      </c>
      <c r="B1171" s="34" t="s">
        <v>65</v>
      </c>
      <c r="C1171" s="5" t="s">
        <v>103</v>
      </c>
      <c r="D1171" s="35" t="s">
        <v>86</v>
      </c>
      <c r="E1171" s="36" t="s">
        <v>17</v>
      </c>
      <c r="F1171" s="37">
        <v>100</v>
      </c>
      <c r="G1171" s="38">
        <v>0</v>
      </c>
      <c r="H1171" s="34">
        <v>0.97006824641311029</v>
      </c>
      <c r="I1171" s="35">
        <v>1579.2084546381416</v>
      </c>
      <c r="J1171" s="35">
        <v>1.0100875998170866</v>
      </c>
      <c r="K1171" s="35">
        <v>-0.72985858845197271</v>
      </c>
      <c r="L1171" s="35">
        <v>0</v>
      </c>
      <c r="M1171" s="35">
        <v>0</v>
      </c>
      <c r="N1171" s="35">
        <v>0</v>
      </c>
      <c r="O1171" s="35">
        <v>0</v>
      </c>
      <c r="P1171" s="36">
        <v>12</v>
      </c>
      <c r="Q1171" s="37">
        <v>86</v>
      </c>
      <c r="R1171" s="36">
        <v>0</v>
      </c>
      <c r="S1171" s="39">
        <f t="shared" si="37"/>
        <v>86</v>
      </c>
      <c r="T1171" s="34" t="s">
        <v>29</v>
      </c>
      <c r="U1171" s="12">
        <f>((alpha*(beta^speed))*(speed^ceta))</f>
        <v>145.01287281909461</v>
      </c>
      <c r="V1171" s="8">
        <f t="shared" si="38"/>
        <v>86</v>
      </c>
    </row>
    <row r="1172" spans="1:28">
      <c r="A1172" s="34" t="s">
        <v>19</v>
      </c>
      <c r="B1172" s="34" t="s">
        <v>65</v>
      </c>
      <c r="C1172" s="5" t="s">
        <v>103</v>
      </c>
      <c r="D1172" s="35" t="s">
        <v>86</v>
      </c>
      <c r="E1172" s="36" t="s">
        <v>15</v>
      </c>
      <c r="F1172" s="37">
        <v>0</v>
      </c>
      <c r="G1172" s="38">
        <v>-0.06</v>
      </c>
      <c r="H1172" s="34">
        <v>0.98974334357703653</v>
      </c>
      <c r="I1172" s="35">
        <v>0.28312161405110098</v>
      </c>
      <c r="J1172" s="35">
        <v>1.5232947686639568E-2</v>
      </c>
      <c r="K1172" s="35">
        <v>1.9822595354855486</v>
      </c>
      <c r="L1172" s="35">
        <v>7.6438532950341018E-2</v>
      </c>
      <c r="M1172" s="35">
        <v>-1.6812076769342248E-2</v>
      </c>
      <c r="N1172" s="35">
        <v>0</v>
      </c>
      <c r="O1172" s="35">
        <v>0</v>
      </c>
      <c r="P1172" s="36">
        <v>12</v>
      </c>
      <c r="Q1172" s="37">
        <v>86</v>
      </c>
      <c r="R1172" s="36">
        <v>4</v>
      </c>
      <c r="S1172" s="39">
        <f t="shared" si="37"/>
        <v>86</v>
      </c>
      <c r="T1172" s="34" t="s">
        <v>35</v>
      </c>
      <c r="U1172" s="12">
        <f>((epsilon+(alpha*EXP(((-1)*beta)*speed)))+(ceta*EXP(((-1)*delta)*speed)))</f>
        <v>6.2345679630711186E-2</v>
      </c>
      <c r="V1172" s="8">
        <f t="shared" si="38"/>
        <v>86</v>
      </c>
    </row>
    <row r="1173" spans="1:28">
      <c r="A1173" s="34" t="s">
        <v>19</v>
      </c>
      <c r="B1173" s="34" t="s">
        <v>65</v>
      </c>
      <c r="C1173" s="5" t="s">
        <v>103</v>
      </c>
      <c r="D1173" s="35" t="s">
        <v>86</v>
      </c>
      <c r="E1173" s="36" t="s">
        <v>16</v>
      </c>
      <c r="F1173" s="37">
        <v>0</v>
      </c>
      <c r="G1173" s="38">
        <v>-0.06</v>
      </c>
      <c r="H1173" s="34">
        <v>0.99106749995926768</v>
      </c>
      <c r="I1173" s="35">
        <v>7.2764695972310793</v>
      </c>
      <c r="J1173" s="35">
        <v>-12.02254096444568</v>
      </c>
      <c r="K1173" s="35">
        <v>-1.9469095367488987</v>
      </c>
      <c r="L1173" s="35">
        <v>0</v>
      </c>
      <c r="M1173" s="35">
        <v>0</v>
      </c>
      <c r="N1173" s="35">
        <v>0</v>
      </c>
      <c r="O1173" s="35">
        <v>0</v>
      </c>
      <c r="P1173" s="36">
        <v>12</v>
      </c>
      <c r="Q1173" s="37">
        <v>86</v>
      </c>
      <c r="R1173" s="36">
        <v>13</v>
      </c>
      <c r="S1173" s="39">
        <f t="shared" si="37"/>
        <v>86</v>
      </c>
      <c r="T1173" s="34" t="s">
        <v>50</v>
      </c>
      <c r="U1173" s="12">
        <f>EXP((alpha+(beta/speed))+(ceta*LN(speed)))</f>
        <v>0.21533967328625989</v>
      </c>
      <c r="V1173" s="8">
        <f t="shared" si="38"/>
        <v>86</v>
      </c>
    </row>
    <row r="1174" spans="1:28">
      <c r="A1174" s="34" t="s">
        <v>19</v>
      </c>
      <c r="B1174" s="34" t="s">
        <v>65</v>
      </c>
      <c r="C1174" s="5" t="s">
        <v>103</v>
      </c>
      <c r="D1174" s="35" t="s">
        <v>86</v>
      </c>
      <c r="E1174" s="36" t="s">
        <v>14</v>
      </c>
      <c r="F1174" s="37">
        <v>0</v>
      </c>
      <c r="G1174" s="38">
        <v>-0.06</v>
      </c>
      <c r="H1174" s="34">
        <v>0.99646616207855898</v>
      </c>
      <c r="I1174" s="35">
        <v>4.4775851688237269</v>
      </c>
      <c r="J1174" s="35">
        <v>0.98941756179204909</v>
      </c>
      <c r="K1174" s="35">
        <v>-0.85577037034632286</v>
      </c>
      <c r="L1174" s="35">
        <v>0</v>
      </c>
      <c r="M1174" s="35">
        <v>0</v>
      </c>
      <c r="N1174" s="35">
        <v>0</v>
      </c>
      <c r="O1174" s="35">
        <v>0</v>
      </c>
      <c r="P1174" s="36">
        <v>12</v>
      </c>
      <c r="Q1174" s="37">
        <v>86</v>
      </c>
      <c r="R1174" s="36">
        <v>0</v>
      </c>
      <c r="S1174" s="39">
        <f t="shared" si="37"/>
        <v>86</v>
      </c>
      <c r="T1174" s="34" t="s">
        <v>29</v>
      </c>
      <c r="U1174" s="12">
        <f>((alpha*(beta^speed))*(speed^ceta))</f>
        <v>3.9646445815222295E-2</v>
      </c>
      <c r="V1174" s="8">
        <f t="shared" si="38"/>
        <v>86</v>
      </c>
    </row>
    <row r="1175" spans="1:28">
      <c r="A1175" s="34" t="s">
        <v>19</v>
      </c>
      <c r="B1175" s="34" t="s">
        <v>65</v>
      </c>
      <c r="C1175" s="5" t="s">
        <v>103</v>
      </c>
      <c r="D1175" s="35" t="s">
        <v>86</v>
      </c>
      <c r="E1175" s="36" t="s">
        <v>18</v>
      </c>
      <c r="F1175" s="37">
        <v>0</v>
      </c>
      <c r="G1175" s="38">
        <v>-0.06</v>
      </c>
      <c r="H1175" s="34">
        <v>0.98932047987856664</v>
      </c>
      <c r="I1175" s="35">
        <v>5.0292618804124904</v>
      </c>
      <c r="J1175" s="35">
        <v>0.22599557788711558</v>
      </c>
      <c r="K1175" s="35">
        <v>1.2607723371894752</v>
      </c>
      <c r="L1175" s="35">
        <v>0</v>
      </c>
      <c r="M1175" s="35">
        <v>0</v>
      </c>
      <c r="N1175" s="35">
        <v>0</v>
      </c>
      <c r="O1175" s="35">
        <v>0</v>
      </c>
      <c r="P1175" s="36">
        <v>12</v>
      </c>
      <c r="Q1175" s="37">
        <v>86</v>
      </c>
      <c r="R1175" s="36">
        <v>6</v>
      </c>
      <c r="S1175" s="39">
        <f t="shared" si="37"/>
        <v>86</v>
      </c>
      <c r="T1175" s="34" t="s">
        <v>37</v>
      </c>
      <c r="U1175" s="12">
        <f>(1/(alpha+(beta*(speed^ceta))))</f>
        <v>1.4897570222576151E-2</v>
      </c>
      <c r="V1175" s="8">
        <f t="shared" si="38"/>
        <v>86</v>
      </c>
      <c r="AB1175" s="41"/>
    </row>
    <row r="1176" spans="1:28">
      <c r="A1176" s="34" t="s">
        <v>19</v>
      </c>
      <c r="B1176" s="34" t="s">
        <v>65</v>
      </c>
      <c r="C1176" s="5" t="s">
        <v>103</v>
      </c>
      <c r="D1176" s="35" t="s">
        <v>86</v>
      </c>
      <c r="E1176" s="36" t="s">
        <v>17</v>
      </c>
      <c r="F1176" s="37">
        <v>0</v>
      </c>
      <c r="G1176" s="38">
        <v>-0.06</v>
      </c>
      <c r="H1176" s="34">
        <v>0.98919922581307729</v>
      </c>
      <c r="I1176" s="35">
        <v>960.91454090327272</v>
      </c>
      <c r="J1176" s="35">
        <v>0.97223073945814376</v>
      </c>
      <c r="K1176" s="35">
        <v>-0.69088707513232861</v>
      </c>
      <c r="L1176" s="35">
        <v>0</v>
      </c>
      <c r="M1176" s="35">
        <v>0</v>
      </c>
      <c r="N1176" s="35">
        <v>0</v>
      </c>
      <c r="O1176" s="35">
        <v>0</v>
      </c>
      <c r="P1176" s="36">
        <v>12</v>
      </c>
      <c r="Q1176" s="37">
        <v>86</v>
      </c>
      <c r="R1176" s="36">
        <v>0</v>
      </c>
      <c r="S1176" s="39">
        <f t="shared" si="37"/>
        <v>86</v>
      </c>
      <c r="T1176" s="34" t="s">
        <v>29</v>
      </c>
      <c r="U1176" s="12">
        <f>((alpha*(beta^speed))*(speed^ceta))</f>
        <v>3.9294225865417634</v>
      </c>
      <c r="V1176" s="8">
        <f t="shared" si="38"/>
        <v>86</v>
      </c>
    </row>
    <row r="1177" spans="1:28">
      <c r="A1177" s="34" t="s">
        <v>19</v>
      </c>
      <c r="B1177" s="34" t="s">
        <v>65</v>
      </c>
      <c r="C1177" s="5" t="s">
        <v>103</v>
      </c>
      <c r="D1177" s="35" t="s">
        <v>86</v>
      </c>
      <c r="E1177" s="36" t="s">
        <v>15</v>
      </c>
      <c r="F1177" s="37">
        <v>50</v>
      </c>
      <c r="G1177" s="38">
        <v>-0.06</v>
      </c>
      <c r="H1177" s="34">
        <v>0.98459431015261145</v>
      </c>
      <c r="I1177" s="35">
        <v>7.3526742042737476</v>
      </c>
      <c r="J1177" s="35">
        <v>-21.545807256003105</v>
      </c>
      <c r="K1177" s="35">
        <v>-2.2457134142280815</v>
      </c>
      <c r="L1177" s="35">
        <v>0</v>
      </c>
      <c r="M1177" s="35">
        <v>0</v>
      </c>
      <c r="N1177" s="35">
        <v>0</v>
      </c>
      <c r="O1177" s="35">
        <v>0</v>
      </c>
      <c r="P1177" s="36">
        <v>12</v>
      </c>
      <c r="Q1177" s="37">
        <v>86</v>
      </c>
      <c r="R1177" s="36">
        <v>13</v>
      </c>
      <c r="S1177" s="39">
        <f t="shared" si="37"/>
        <v>86</v>
      </c>
      <c r="T1177" s="34" t="s">
        <v>50</v>
      </c>
      <c r="U1177" s="12">
        <f>EXP((alpha+(beta/speed))+(ceta*LN(speed)))</f>
        <v>5.4965700637071319E-2</v>
      </c>
      <c r="V1177" s="8">
        <f t="shared" si="38"/>
        <v>86</v>
      </c>
    </row>
    <row r="1178" spans="1:28">
      <c r="A1178" s="34" t="s">
        <v>19</v>
      </c>
      <c r="B1178" s="34" t="s">
        <v>65</v>
      </c>
      <c r="C1178" s="5" t="s">
        <v>103</v>
      </c>
      <c r="D1178" s="35" t="s">
        <v>86</v>
      </c>
      <c r="E1178" s="36" t="s">
        <v>16</v>
      </c>
      <c r="F1178" s="37">
        <v>50</v>
      </c>
      <c r="G1178" s="38">
        <v>-0.06</v>
      </c>
      <c r="H1178" s="34">
        <v>0.98914950371349819</v>
      </c>
      <c r="I1178" s="35">
        <v>-0.19951763399576708</v>
      </c>
      <c r="J1178" s="35">
        <v>9.2331137076731267</v>
      </c>
      <c r="K1178" s="35">
        <v>4.0002693022645452</v>
      </c>
      <c r="L1178" s="35">
        <v>1.7143145959630806</v>
      </c>
      <c r="M1178" s="35">
        <v>-4.8956024717725271E-3</v>
      </c>
      <c r="N1178" s="35">
        <v>0</v>
      </c>
      <c r="O1178" s="35">
        <v>0</v>
      </c>
      <c r="P1178" s="36">
        <v>12</v>
      </c>
      <c r="Q1178" s="37">
        <v>86</v>
      </c>
      <c r="R1178" s="36">
        <v>10</v>
      </c>
      <c r="S1178" s="39">
        <f t="shared" si="37"/>
        <v>86</v>
      </c>
      <c r="T1178" s="34" t="s">
        <v>44</v>
      </c>
      <c r="U1178" s="12">
        <f>(alpha+(beta/(1+EXP((((-1)*ceta)+(delta*LN(speed)))+(epsilon*speed)))))</f>
        <v>0.15697541319235001</v>
      </c>
      <c r="V1178" s="8">
        <f t="shared" si="38"/>
        <v>86</v>
      </c>
    </row>
    <row r="1179" spans="1:28">
      <c r="A1179" s="34" t="s">
        <v>19</v>
      </c>
      <c r="B1179" s="34" t="s">
        <v>65</v>
      </c>
      <c r="C1179" s="5" t="s">
        <v>103</v>
      </c>
      <c r="D1179" s="35" t="s">
        <v>86</v>
      </c>
      <c r="E1179" s="36" t="s">
        <v>14</v>
      </c>
      <c r="F1179" s="37">
        <v>50</v>
      </c>
      <c r="G1179" s="38">
        <v>-0.06</v>
      </c>
      <c r="H1179" s="34">
        <v>0.99698958109591362</v>
      </c>
      <c r="I1179" s="35">
        <v>4.291960224412299</v>
      </c>
      <c r="J1179" s="35">
        <v>0.98942904266008447</v>
      </c>
      <c r="K1179" s="35">
        <v>-0.85624529293473417</v>
      </c>
      <c r="L1179" s="35">
        <v>0</v>
      </c>
      <c r="M1179" s="35">
        <v>0</v>
      </c>
      <c r="N1179" s="35">
        <v>0</v>
      </c>
      <c r="O1179" s="35">
        <v>0</v>
      </c>
      <c r="P1179" s="36">
        <v>12</v>
      </c>
      <c r="Q1179" s="37">
        <v>86</v>
      </c>
      <c r="R1179" s="36">
        <v>0</v>
      </c>
      <c r="S1179" s="39">
        <f t="shared" si="37"/>
        <v>86</v>
      </c>
      <c r="T1179" s="34" t="s">
        <v>29</v>
      </c>
      <c r="U1179" s="12">
        <f>((alpha*(beta^speed))*(speed^ceta))</f>
        <v>3.7960396741443615E-2</v>
      </c>
      <c r="V1179" s="8">
        <f t="shared" si="38"/>
        <v>86</v>
      </c>
    </row>
    <row r="1180" spans="1:28">
      <c r="A1180" s="34" t="s">
        <v>19</v>
      </c>
      <c r="B1180" s="34" t="s">
        <v>65</v>
      </c>
      <c r="C1180" s="5" t="s">
        <v>103</v>
      </c>
      <c r="D1180" s="35" t="s">
        <v>86</v>
      </c>
      <c r="E1180" s="36" t="s">
        <v>18</v>
      </c>
      <c r="F1180" s="37">
        <v>50</v>
      </c>
      <c r="G1180" s="38">
        <v>-0.06</v>
      </c>
      <c r="H1180" s="34">
        <v>0.98034178909204583</v>
      </c>
      <c r="I1180" s="35">
        <v>-3.7013486065436386E-7</v>
      </c>
      <c r="J1180" s="35">
        <v>7.499019509008326E-5</v>
      </c>
      <c r="K1180" s="35">
        <v>-5.3092649353753659E-3</v>
      </c>
      <c r="L1180" s="35">
        <v>0.15150372757697508</v>
      </c>
      <c r="M1180" s="35">
        <v>0</v>
      </c>
      <c r="N1180" s="35">
        <v>0</v>
      </c>
      <c r="O1180" s="35">
        <v>0</v>
      </c>
      <c r="P1180" s="36">
        <v>12</v>
      </c>
      <c r="Q1180" s="37">
        <v>86</v>
      </c>
      <c r="R1180" s="36">
        <v>14</v>
      </c>
      <c r="S1180" s="39">
        <f t="shared" si="37"/>
        <v>86</v>
      </c>
      <c r="T1180" s="34" t="s">
        <v>51</v>
      </c>
      <c r="U1180" s="12">
        <f>(((alpha*(speed^3))+(beta*(speed^2))+(ceta*speed))+delta)</f>
        <v>1.4107927092577272E-2</v>
      </c>
      <c r="V1180" s="8">
        <f t="shared" si="38"/>
        <v>86</v>
      </c>
      <c r="AB1180" s="41"/>
    </row>
    <row r="1181" spans="1:28">
      <c r="A1181" s="34" t="s">
        <v>19</v>
      </c>
      <c r="B1181" s="34" t="s">
        <v>65</v>
      </c>
      <c r="C1181" s="5" t="s">
        <v>103</v>
      </c>
      <c r="D1181" s="35" t="s">
        <v>86</v>
      </c>
      <c r="E1181" s="36" t="s">
        <v>17</v>
      </c>
      <c r="F1181" s="37">
        <v>50</v>
      </c>
      <c r="G1181" s="38">
        <v>-0.06</v>
      </c>
      <c r="H1181" s="34">
        <v>0.98660141021742409</v>
      </c>
      <c r="I1181" s="35">
        <v>760.07108554843296</v>
      </c>
      <c r="J1181" s="35">
        <v>0.96809796498920619</v>
      </c>
      <c r="K1181" s="35">
        <v>-0.59489950941717717</v>
      </c>
      <c r="L1181" s="35">
        <v>0</v>
      </c>
      <c r="M1181" s="35">
        <v>0</v>
      </c>
      <c r="N1181" s="35">
        <v>0</v>
      </c>
      <c r="O1181" s="35">
        <v>0</v>
      </c>
      <c r="P1181" s="36">
        <v>12</v>
      </c>
      <c r="Q1181" s="37">
        <v>86</v>
      </c>
      <c r="R1181" s="36">
        <v>0</v>
      </c>
      <c r="S1181" s="39">
        <f t="shared" si="37"/>
        <v>86</v>
      </c>
      <c r="T1181" s="34" t="s">
        <v>29</v>
      </c>
      <c r="U1181" s="12">
        <f>((alpha*(beta^speed))*(speed^ceta))</f>
        <v>3.3043226830594534</v>
      </c>
      <c r="V1181" s="8">
        <f t="shared" si="38"/>
        <v>86</v>
      </c>
    </row>
    <row r="1182" spans="1:28">
      <c r="A1182" s="34" t="s">
        <v>19</v>
      </c>
      <c r="B1182" s="34" t="s">
        <v>65</v>
      </c>
      <c r="C1182" s="5" t="s">
        <v>103</v>
      </c>
      <c r="D1182" s="35" t="s">
        <v>86</v>
      </c>
      <c r="E1182" s="36" t="s">
        <v>15</v>
      </c>
      <c r="F1182" s="37">
        <v>100</v>
      </c>
      <c r="G1182" s="38">
        <v>-0.06</v>
      </c>
      <c r="H1182" s="34">
        <v>0.98188413113336193</v>
      </c>
      <c r="I1182" s="35">
        <v>8.1042040603504972</v>
      </c>
      <c r="J1182" s="35">
        <v>-25.087405154902303</v>
      </c>
      <c r="K1182" s="35">
        <v>-2.4201219793020097</v>
      </c>
      <c r="L1182" s="35">
        <v>0</v>
      </c>
      <c r="M1182" s="35">
        <v>0</v>
      </c>
      <c r="N1182" s="35">
        <v>0</v>
      </c>
      <c r="O1182" s="35">
        <v>0</v>
      </c>
      <c r="P1182" s="36">
        <v>12</v>
      </c>
      <c r="Q1182" s="37">
        <v>86</v>
      </c>
      <c r="R1182" s="36">
        <v>13</v>
      </c>
      <c r="S1182" s="39">
        <f t="shared" si="37"/>
        <v>86</v>
      </c>
      <c r="T1182" s="34" t="s">
        <v>50</v>
      </c>
      <c r="U1182" s="12">
        <f>EXP((alpha+(beta/speed))+(ceta*LN(speed)))</f>
        <v>5.1427936207408202E-2</v>
      </c>
      <c r="V1182" s="8">
        <f t="shared" si="38"/>
        <v>86</v>
      </c>
    </row>
    <row r="1183" spans="1:28">
      <c r="A1183" s="34" t="s">
        <v>19</v>
      </c>
      <c r="B1183" s="34" t="s">
        <v>65</v>
      </c>
      <c r="C1183" s="5" t="s">
        <v>103</v>
      </c>
      <c r="D1183" s="35" t="s">
        <v>86</v>
      </c>
      <c r="E1183" s="36" t="s">
        <v>16</v>
      </c>
      <c r="F1183" s="37">
        <v>100</v>
      </c>
      <c r="G1183" s="38">
        <v>-0.06</v>
      </c>
      <c r="H1183" s="34">
        <v>0.98666038103903109</v>
      </c>
      <c r="I1183" s="35">
        <v>-0.15781755509820761</v>
      </c>
      <c r="J1183" s="35">
        <v>7.3837995293195124</v>
      </c>
      <c r="K1183" s="35">
        <v>4.8167224312155668</v>
      </c>
      <c r="L1183" s="35">
        <v>1.9119811771073925</v>
      </c>
      <c r="M1183" s="35">
        <v>-7.0091046010171036E-3</v>
      </c>
      <c r="N1183" s="35">
        <v>0</v>
      </c>
      <c r="O1183" s="35">
        <v>0</v>
      </c>
      <c r="P1183" s="36">
        <v>12</v>
      </c>
      <c r="Q1183" s="37">
        <v>86</v>
      </c>
      <c r="R1183" s="36">
        <v>10</v>
      </c>
      <c r="S1183" s="39">
        <f t="shared" si="37"/>
        <v>86</v>
      </c>
      <c r="T1183" s="34" t="s">
        <v>44</v>
      </c>
      <c r="U1183" s="12">
        <f>(alpha+(beta/(1+EXP((((-1)*ceta)+(delta*LN(speed)))+(epsilon*speed)))))</f>
        <v>0.16135526053530025</v>
      </c>
      <c r="V1183" s="8">
        <f t="shared" si="38"/>
        <v>86</v>
      </c>
    </row>
    <row r="1184" spans="1:28">
      <c r="A1184" s="34" t="s">
        <v>19</v>
      </c>
      <c r="B1184" s="34" t="s">
        <v>65</v>
      </c>
      <c r="C1184" s="5" t="s">
        <v>103</v>
      </c>
      <c r="D1184" s="35" t="s">
        <v>86</v>
      </c>
      <c r="E1184" s="36" t="s">
        <v>14</v>
      </c>
      <c r="F1184" s="37">
        <v>100</v>
      </c>
      <c r="G1184" s="38">
        <v>-0.06</v>
      </c>
      <c r="H1184" s="34">
        <v>0.99733742900450639</v>
      </c>
      <c r="I1184" s="35">
        <v>4.2922582309590052</v>
      </c>
      <c r="J1184" s="35">
        <v>0.98990272051299322</v>
      </c>
      <c r="K1184" s="35">
        <v>-0.86838497922596225</v>
      </c>
      <c r="L1184" s="35">
        <v>0</v>
      </c>
      <c r="M1184" s="35">
        <v>0</v>
      </c>
      <c r="N1184" s="35">
        <v>0</v>
      </c>
      <c r="O1184" s="35">
        <v>0</v>
      </c>
      <c r="P1184" s="36">
        <v>12</v>
      </c>
      <c r="Q1184" s="37">
        <v>86</v>
      </c>
      <c r="R1184" s="36">
        <v>0</v>
      </c>
      <c r="S1184" s="39">
        <f t="shared" si="37"/>
        <v>86</v>
      </c>
      <c r="T1184" s="34" t="s">
        <v>29</v>
      </c>
      <c r="U1184" s="12">
        <f>((alpha*(beta^speed))*(speed^ceta))</f>
        <v>3.7475978086630023E-2</v>
      </c>
      <c r="V1184" s="8">
        <f t="shared" si="38"/>
        <v>86</v>
      </c>
    </row>
    <row r="1185" spans="1:28">
      <c r="A1185" s="34" t="s">
        <v>19</v>
      </c>
      <c r="B1185" s="34" t="s">
        <v>65</v>
      </c>
      <c r="C1185" s="5" t="s">
        <v>103</v>
      </c>
      <c r="D1185" s="35" t="s">
        <v>86</v>
      </c>
      <c r="E1185" s="36" t="s">
        <v>18</v>
      </c>
      <c r="F1185" s="37">
        <v>100</v>
      </c>
      <c r="G1185" s="38">
        <v>-0.06</v>
      </c>
      <c r="H1185" s="34">
        <v>0.97842757231745769</v>
      </c>
      <c r="I1185" s="35">
        <v>-3.7313947838701372E-7</v>
      </c>
      <c r="J1185" s="35">
        <v>7.6651259839137344E-5</v>
      </c>
      <c r="K1185" s="35">
        <v>-5.5146136261679081E-3</v>
      </c>
      <c r="L1185" s="35">
        <v>0.15898459286056205</v>
      </c>
      <c r="M1185" s="35">
        <v>0</v>
      </c>
      <c r="N1185" s="35">
        <v>0</v>
      </c>
      <c r="O1185" s="35">
        <v>0</v>
      </c>
      <c r="P1185" s="36">
        <v>12</v>
      </c>
      <c r="Q1185" s="37">
        <v>86</v>
      </c>
      <c r="R1185" s="36">
        <v>14</v>
      </c>
      <c r="S1185" s="39">
        <f t="shared" si="37"/>
        <v>86</v>
      </c>
      <c r="T1185" s="34" t="s">
        <v>51</v>
      </c>
      <c r="U1185" s="12">
        <f>(((alpha*(speed^3))+(beta*(speed^2))+(ceta*speed))+delta)</f>
        <v>1.4302934715451299E-2</v>
      </c>
      <c r="V1185" s="8">
        <f t="shared" si="38"/>
        <v>86</v>
      </c>
      <c r="AB1185" s="41"/>
    </row>
    <row r="1186" spans="1:28">
      <c r="A1186" s="34" t="s">
        <v>19</v>
      </c>
      <c r="B1186" s="34" t="s">
        <v>65</v>
      </c>
      <c r="C1186" s="5" t="s">
        <v>103</v>
      </c>
      <c r="D1186" s="35" t="s">
        <v>86</v>
      </c>
      <c r="E1186" s="36" t="s">
        <v>17</v>
      </c>
      <c r="F1186" s="37">
        <v>100</v>
      </c>
      <c r="G1186" s="38">
        <v>-0.06</v>
      </c>
      <c r="H1186" s="34">
        <v>0.98389874759062834</v>
      </c>
      <c r="I1186" s="35">
        <v>12.242859425344937</v>
      </c>
      <c r="J1186" s="35">
        <v>-20.086497792924281</v>
      </c>
      <c r="K1186" s="35">
        <v>-2.3498287782092513</v>
      </c>
      <c r="L1186" s="35">
        <v>0</v>
      </c>
      <c r="M1186" s="35">
        <v>0</v>
      </c>
      <c r="N1186" s="35">
        <v>0</v>
      </c>
      <c r="O1186" s="35">
        <v>0</v>
      </c>
      <c r="P1186" s="36">
        <v>12</v>
      </c>
      <c r="Q1186" s="37">
        <v>86</v>
      </c>
      <c r="R1186" s="36">
        <v>13</v>
      </c>
      <c r="S1186" s="39">
        <f t="shared" si="37"/>
        <v>86</v>
      </c>
      <c r="T1186" s="34" t="s">
        <v>50</v>
      </c>
      <c r="U1186" s="12">
        <f>EXP((alpha+(beta/speed))+(ceta*LN(speed)))</f>
        <v>4.6755276965836243</v>
      </c>
      <c r="V1186" s="8">
        <f t="shared" si="38"/>
        <v>86</v>
      </c>
    </row>
    <row r="1187" spans="1:28">
      <c r="A1187" s="34" t="s">
        <v>19</v>
      </c>
      <c r="B1187" s="34" t="s">
        <v>65</v>
      </c>
      <c r="C1187" s="5" t="s">
        <v>103</v>
      </c>
      <c r="D1187" s="35" t="s">
        <v>86</v>
      </c>
      <c r="E1187" s="36" t="s">
        <v>15</v>
      </c>
      <c r="F1187" s="37">
        <v>0</v>
      </c>
      <c r="G1187" s="38">
        <v>-0.04</v>
      </c>
      <c r="H1187" s="34">
        <v>0.9877613262030206</v>
      </c>
      <c r="I1187" s="35">
        <v>0.17153784614368023</v>
      </c>
      <c r="J1187" s="35">
        <v>3.9378484550477841</v>
      </c>
      <c r="K1187" s="35">
        <v>0.18813775052167739</v>
      </c>
      <c r="L1187" s="35">
        <v>0.13766574483366303</v>
      </c>
      <c r="M1187" s="35">
        <v>7.45035469619032E-2</v>
      </c>
      <c r="N1187" s="35">
        <v>0</v>
      </c>
      <c r="O1187" s="35">
        <v>0</v>
      </c>
      <c r="P1187" s="36">
        <v>12</v>
      </c>
      <c r="Q1187" s="37">
        <v>86</v>
      </c>
      <c r="R1187" s="36">
        <v>10</v>
      </c>
      <c r="S1187" s="39">
        <f t="shared" si="37"/>
        <v>86</v>
      </c>
      <c r="T1187" s="34" t="s">
        <v>44</v>
      </c>
      <c r="U1187" s="12">
        <f>(alpha+(beta/(1+EXP((((-1)*ceta)+(delta*LN(speed)))+(epsilon*speed)))))</f>
        <v>0.17577941722919993</v>
      </c>
      <c r="V1187" s="8">
        <f t="shared" si="38"/>
        <v>86</v>
      </c>
    </row>
    <row r="1188" spans="1:28">
      <c r="A1188" s="34" t="s">
        <v>19</v>
      </c>
      <c r="B1188" s="34" t="s">
        <v>65</v>
      </c>
      <c r="C1188" s="5" t="s">
        <v>103</v>
      </c>
      <c r="D1188" s="35" t="s">
        <v>86</v>
      </c>
      <c r="E1188" s="36" t="s">
        <v>16</v>
      </c>
      <c r="F1188" s="37">
        <v>0</v>
      </c>
      <c r="G1188" s="38">
        <v>-0.04</v>
      </c>
      <c r="H1188" s="34">
        <v>0.98599025362320014</v>
      </c>
      <c r="I1188" s="35">
        <v>0.38130445842308308</v>
      </c>
      <c r="J1188" s="35">
        <v>40.209449141071623</v>
      </c>
      <c r="K1188" s="35">
        <v>0.37259152007706242</v>
      </c>
      <c r="L1188" s="35">
        <v>0.83076321757801963</v>
      </c>
      <c r="M1188" s="35">
        <v>2.573286281060997E-2</v>
      </c>
      <c r="N1188" s="35">
        <v>0</v>
      </c>
      <c r="O1188" s="35">
        <v>0</v>
      </c>
      <c r="P1188" s="36">
        <v>12</v>
      </c>
      <c r="Q1188" s="37">
        <v>86</v>
      </c>
      <c r="R1188" s="36">
        <v>10</v>
      </c>
      <c r="S1188" s="39">
        <f t="shared" si="37"/>
        <v>86</v>
      </c>
      <c r="T1188" s="34" t="s">
        <v>44</v>
      </c>
      <c r="U1188" s="12">
        <f>(alpha+(beta/(1+EXP((((-1)*ceta)+(delta*LN(speed)))+(epsilon*speed)))))</f>
        <v>0.53842284459582568</v>
      </c>
      <c r="V1188" s="8">
        <f t="shared" si="38"/>
        <v>86</v>
      </c>
    </row>
    <row r="1189" spans="1:28">
      <c r="A1189" s="34" t="s">
        <v>19</v>
      </c>
      <c r="B1189" s="34" t="s">
        <v>65</v>
      </c>
      <c r="C1189" s="5" t="s">
        <v>103</v>
      </c>
      <c r="D1189" s="35" t="s">
        <v>86</v>
      </c>
      <c r="E1189" s="36" t="s">
        <v>14</v>
      </c>
      <c r="F1189" s="37">
        <v>0</v>
      </c>
      <c r="G1189" s="38">
        <v>-0.04</v>
      </c>
      <c r="H1189" s="34">
        <v>0.99426381937332975</v>
      </c>
      <c r="I1189" s="35">
        <v>0.36467168380197262</v>
      </c>
      <c r="J1189" s="35">
        <v>0.11287133396005847</v>
      </c>
      <c r="K1189" s="35">
        <v>0.83821499044756242</v>
      </c>
      <c r="L1189" s="35">
        <v>0</v>
      </c>
      <c r="M1189" s="35">
        <v>0</v>
      </c>
      <c r="N1189" s="35">
        <v>0</v>
      </c>
      <c r="O1189" s="35">
        <v>0</v>
      </c>
      <c r="P1189" s="36">
        <v>12</v>
      </c>
      <c r="Q1189" s="37">
        <v>86</v>
      </c>
      <c r="R1189" s="36">
        <v>2</v>
      </c>
      <c r="S1189" s="39">
        <f t="shared" si="37"/>
        <v>86</v>
      </c>
      <c r="T1189" s="34" t="s">
        <v>31</v>
      </c>
      <c r="U1189" s="12">
        <f>((alpha+(beta*speed))^((-1)/ceta))</f>
        <v>6.3575796295952239E-2</v>
      </c>
      <c r="V1189" s="8">
        <f t="shared" si="38"/>
        <v>86</v>
      </c>
    </row>
    <row r="1190" spans="1:28">
      <c r="A1190" s="34" t="s">
        <v>19</v>
      </c>
      <c r="B1190" s="34" t="s">
        <v>65</v>
      </c>
      <c r="C1190" s="5" t="s">
        <v>103</v>
      </c>
      <c r="D1190" s="35" t="s">
        <v>86</v>
      </c>
      <c r="E1190" s="36" t="s">
        <v>18</v>
      </c>
      <c r="F1190" s="37">
        <v>0</v>
      </c>
      <c r="G1190" s="38">
        <v>-0.04</v>
      </c>
      <c r="H1190" s="34">
        <v>0.98368353248539098</v>
      </c>
      <c r="I1190" s="35">
        <v>1.1308364825553452</v>
      </c>
      <c r="J1190" s="35">
        <v>-6.1335395394522365</v>
      </c>
      <c r="K1190" s="35">
        <v>-1.1380450047735642</v>
      </c>
      <c r="L1190" s="35">
        <v>0</v>
      </c>
      <c r="M1190" s="35">
        <v>0</v>
      </c>
      <c r="N1190" s="35">
        <v>0</v>
      </c>
      <c r="O1190" s="35">
        <v>0</v>
      </c>
      <c r="P1190" s="36">
        <v>12</v>
      </c>
      <c r="Q1190" s="37">
        <v>86</v>
      </c>
      <c r="R1190" s="36">
        <v>13</v>
      </c>
      <c r="S1190" s="39">
        <f t="shared" si="37"/>
        <v>86</v>
      </c>
      <c r="T1190" s="34" t="s">
        <v>50</v>
      </c>
      <c r="U1190" s="12">
        <f>EXP((alpha+(beta/speed))+(ceta*LN(speed)))</f>
        <v>1.8138265891991991E-2</v>
      </c>
      <c r="V1190" s="8">
        <f t="shared" si="38"/>
        <v>86</v>
      </c>
      <c r="AB1190" s="41"/>
    </row>
    <row r="1191" spans="1:28">
      <c r="A1191" s="34" t="s">
        <v>19</v>
      </c>
      <c r="B1191" s="34" t="s">
        <v>65</v>
      </c>
      <c r="C1191" s="5" t="s">
        <v>103</v>
      </c>
      <c r="D1191" s="35" t="s">
        <v>86</v>
      </c>
      <c r="E1191" s="36" t="s">
        <v>17</v>
      </c>
      <c r="F1191" s="37">
        <v>0</v>
      </c>
      <c r="G1191" s="38">
        <v>-0.04</v>
      </c>
      <c r="H1191" s="34">
        <v>0.98442909732209738</v>
      </c>
      <c r="I1191" s="35">
        <v>9.460180053155776</v>
      </c>
      <c r="J1191" s="35">
        <v>-8.1769643895071322</v>
      </c>
      <c r="K1191" s="35">
        <v>-1.5136533587628878</v>
      </c>
      <c r="L1191" s="35">
        <v>0</v>
      </c>
      <c r="M1191" s="35">
        <v>0</v>
      </c>
      <c r="N1191" s="35">
        <v>0</v>
      </c>
      <c r="O1191" s="35">
        <v>0</v>
      </c>
      <c r="P1191" s="36">
        <v>12</v>
      </c>
      <c r="Q1191" s="37">
        <v>86</v>
      </c>
      <c r="R1191" s="36">
        <v>13</v>
      </c>
      <c r="S1191" s="39">
        <f t="shared" si="37"/>
        <v>86</v>
      </c>
      <c r="T1191" s="34" t="s">
        <v>50</v>
      </c>
      <c r="U1191" s="12">
        <f>EXP((alpha+(beta/speed))+(ceta*LN(speed)))</f>
        <v>13.773704808291267</v>
      </c>
      <c r="V1191" s="8">
        <f t="shared" si="38"/>
        <v>86</v>
      </c>
    </row>
    <row r="1192" spans="1:28">
      <c r="A1192" s="34" t="s">
        <v>19</v>
      </c>
      <c r="B1192" s="34" t="s">
        <v>65</v>
      </c>
      <c r="C1192" s="5" t="s">
        <v>103</v>
      </c>
      <c r="D1192" s="35" t="s">
        <v>86</v>
      </c>
      <c r="E1192" s="36" t="s">
        <v>15</v>
      </c>
      <c r="F1192" s="37">
        <v>50</v>
      </c>
      <c r="G1192" s="38">
        <v>-0.04</v>
      </c>
      <c r="H1192" s="34">
        <v>0.98435417010997184</v>
      </c>
      <c r="I1192" s="35">
        <v>-6.141465204492287E-6</v>
      </c>
      <c r="J1192" s="35">
        <v>1.2085577023075431E-3</v>
      </c>
      <c r="K1192" s="35">
        <v>-8.0625441882371626E-2</v>
      </c>
      <c r="L1192" s="35">
        <v>1.9897023801664577</v>
      </c>
      <c r="M1192" s="35">
        <v>0</v>
      </c>
      <c r="N1192" s="35">
        <v>0</v>
      </c>
      <c r="O1192" s="35">
        <v>0</v>
      </c>
      <c r="P1192" s="36">
        <v>12</v>
      </c>
      <c r="Q1192" s="37">
        <v>86</v>
      </c>
      <c r="R1192" s="36">
        <v>14</v>
      </c>
      <c r="S1192" s="39">
        <f t="shared" si="37"/>
        <v>86</v>
      </c>
      <c r="T1192" s="34" t="s">
        <v>51</v>
      </c>
      <c r="U1192" s="12">
        <f>(((alpha*(speed^3))+(beta*(speed^2))+(ceta*speed))+delta)</f>
        <v>8.8091352440542003E-2</v>
      </c>
      <c r="V1192" s="8">
        <f t="shared" si="38"/>
        <v>86</v>
      </c>
    </row>
    <row r="1193" spans="1:28">
      <c r="A1193" s="34" t="s">
        <v>19</v>
      </c>
      <c r="B1193" s="34" t="s">
        <v>65</v>
      </c>
      <c r="C1193" s="5" t="s">
        <v>103</v>
      </c>
      <c r="D1193" s="35" t="s">
        <v>86</v>
      </c>
      <c r="E1193" s="36" t="s">
        <v>16</v>
      </c>
      <c r="F1193" s="37">
        <v>50</v>
      </c>
      <c r="G1193" s="38">
        <v>-0.04</v>
      </c>
      <c r="H1193" s="34">
        <v>0.98183464007965171</v>
      </c>
      <c r="I1193" s="35">
        <v>-0.60851416954163495</v>
      </c>
      <c r="J1193" s="35">
        <v>22.959333747939759</v>
      </c>
      <c r="K1193" s="35">
        <v>1.5552471829885592</v>
      </c>
      <c r="L1193" s="35">
        <v>1.0771294930096498</v>
      </c>
      <c r="M1193" s="35">
        <v>-3.3283261956084271E-4</v>
      </c>
      <c r="N1193" s="35">
        <v>0</v>
      </c>
      <c r="O1193" s="35">
        <v>0</v>
      </c>
      <c r="P1193" s="36">
        <v>12</v>
      </c>
      <c r="Q1193" s="37">
        <v>86</v>
      </c>
      <c r="R1193" s="36">
        <v>10</v>
      </c>
      <c r="S1193" s="39">
        <f t="shared" si="37"/>
        <v>86</v>
      </c>
      <c r="T1193" s="34" t="s">
        <v>44</v>
      </c>
      <c r="U1193" s="12">
        <f>(alpha+(beta/(1+EXP((((-1)*ceta)+(delta*LN(speed)))+(epsilon*speed)))))</f>
        <v>0.27865400257336803</v>
      </c>
      <c r="V1193" s="8">
        <f t="shared" si="38"/>
        <v>86</v>
      </c>
    </row>
    <row r="1194" spans="1:28">
      <c r="A1194" s="34" t="s">
        <v>19</v>
      </c>
      <c r="B1194" s="34" t="s">
        <v>65</v>
      </c>
      <c r="C1194" s="5" t="s">
        <v>103</v>
      </c>
      <c r="D1194" s="35" t="s">
        <v>86</v>
      </c>
      <c r="E1194" s="36" t="s">
        <v>14</v>
      </c>
      <c r="F1194" s="37">
        <v>50</v>
      </c>
      <c r="G1194" s="38">
        <v>-0.04</v>
      </c>
      <c r="H1194" s="34">
        <v>0.99545012826656709</v>
      </c>
      <c r="I1194" s="35">
        <v>4.4081055805899165</v>
      </c>
      <c r="J1194" s="35">
        <v>0.98948018098666624</v>
      </c>
      <c r="K1194" s="35">
        <v>-0.82160474214863821</v>
      </c>
      <c r="L1194" s="35">
        <v>0</v>
      </c>
      <c r="M1194" s="35">
        <v>0</v>
      </c>
      <c r="N1194" s="35">
        <v>0</v>
      </c>
      <c r="O1194" s="35">
        <v>0</v>
      </c>
      <c r="P1194" s="36">
        <v>12</v>
      </c>
      <c r="Q1194" s="37">
        <v>86</v>
      </c>
      <c r="R1194" s="36">
        <v>0</v>
      </c>
      <c r="S1194" s="39">
        <f t="shared" si="37"/>
        <v>86</v>
      </c>
      <c r="T1194" s="34" t="s">
        <v>29</v>
      </c>
      <c r="U1194" s="12">
        <f>((alpha*(beta^speed))*(speed^ceta))</f>
        <v>4.5695083183686092E-2</v>
      </c>
      <c r="V1194" s="8">
        <f t="shared" si="38"/>
        <v>86</v>
      </c>
    </row>
    <row r="1195" spans="1:28">
      <c r="A1195" s="34" t="s">
        <v>19</v>
      </c>
      <c r="B1195" s="34" t="s">
        <v>65</v>
      </c>
      <c r="C1195" s="5" t="s">
        <v>103</v>
      </c>
      <c r="D1195" s="35" t="s">
        <v>86</v>
      </c>
      <c r="E1195" s="36" t="s">
        <v>18</v>
      </c>
      <c r="F1195" s="37">
        <v>50</v>
      </c>
      <c r="G1195" s="38">
        <v>-0.04</v>
      </c>
      <c r="H1195" s="34">
        <v>0.97889688157538979</v>
      </c>
      <c r="I1195" s="35">
        <v>-3.8757498068318182E-7</v>
      </c>
      <c r="J1195" s="35">
        <v>8.0006630691927631E-5</v>
      </c>
      <c r="K1195" s="35">
        <v>-5.7928104676731405E-3</v>
      </c>
      <c r="L1195" s="35">
        <v>0.1702889049569889</v>
      </c>
      <c r="M1195" s="35">
        <v>0</v>
      </c>
      <c r="N1195" s="35">
        <v>0</v>
      </c>
      <c r="O1195" s="35">
        <v>0</v>
      </c>
      <c r="P1195" s="36">
        <v>12</v>
      </c>
      <c r="Q1195" s="37">
        <v>86</v>
      </c>
      <c r="R1195" s="36">
        <v>14</v>
      </c>
      <c r="S1195" s="39">
        <f t="shared" si="37"/>
        <v>86</v>
      </c>
      <c r="T1195" s="34" t="s">
        <v>51</v>
      </c>
      <c r="U1195" s="12">
        <f>(((alpha*(speed^3))+(beta*(speed^2))+(ceta*speed))+delta)</f>
        <v>1.7316853421173728E-2</v>
      </c>
      <c r="V1195" s="8">
        <f t="shared" si="38"/>
        <v>86</v>
      </c>
      <c r="AB1195" s="41"/>
    </row>
    <row r="1196" spans="1:28">
      <c r="A1196" s="34" t="s">
        <v>19</v>
      </c>
      <c r="B1196" s="34" t="s">
        <v>65</v>
      </c>
      <c r="C1196" s="5" t="s">
        <v>103</v>
      </c>
      <c r="D1196" s="35" t="s">
        <v>86</v>
      </c>
      <c r="E1196" s="36" t="s">
        <v>17</v>
      </c>
      <c r="F1196" s="37">
        <v>50</v>
      </c>
      <c r="G1196" s="38">
        <v>-0.04</v>
      </c>
      <c r="H1196" s="34">
        <v>0.98072195336569257</v>
      </c>
      <c r="I1196" s="35">
        <v>838.22063783810745</v>
      </c>
      <c r="J1196" s="35">
        <v>0.97649967296254914</v>
      </c>
      <c r="K1196" s="35">
        <v>-0.57632141556861627</v>
      </c>
      <c r="L1196" s="35">
        <v>0</v>
      </c>
      <c r="M1196" s="35">
        <v>0</v>
      </c>
      <c r="N1196" s="35">
        <v>0</v>
      </c>
      <c r="O1196" s="35">
        <v>0</v>
      </c>
      <c r="P1196" s="36">
        <v>12</v>
      </c>
      <c r="Q1196" s="37">
        <v>86</v>
      </c>
      <c r="R1196" s="36">
        <v>0</v>
      </c>
      <c r="S1196" s="39">
        <f t="shared" si="37"/>
        <v>86</v>
      </c>
      <c r="T1196" s="34" t="s">
        <v>29</v>
      </c>
      <c r="U1196" s="12">
        <f>((alpha*(beta^speed))*(speed^ceta))</f>
        <v>8.3227385248226948</v>
      </c>
      <c r="V1196" s="8">
        <f t="shared" si="38"/>
        <v>86</v>
      </c>
    </row>
    <row r="1197" spans="1:28">
      <c r="A1197" s="34" t="s">
        <v>19</v>
      </c>
      <c r="B1197" s="34" t="s">
        <v>65</v>
      </c>
      <c r="C1197" s="5" t="s">
        <v>103</v>
      </c>
      <c r="D1197" s="35" t="s">
        <v>86</v>
      </c>
      <c r="E1197" s="36" t="s">
        <v>15</v>
      </c>
      <c r="F1197" s="37">
        <v>100</v>
      </c>
      <c r="G1197" s="38">
        <v>-0.04</v>
      </c>
      <c r="H1197" s="34">
        <v>0.97869138687773571</v>
      </c>
      <c r="I1197" s="35">
        <v>-5.3076689665269514E-6</v>
      </c>
      <c r="J1197" s="35">
        <v>1.0779145474820505E-3</v>
      </c>
      <c r="K1197" s="35">
        <v>-7.5360543315604503E-2</v>
      </c>
      <c r="L1197" s="35">
        <v>1.962040314750102</v>
      </c>
      <c r="M1197" s="35">
        <v>0</v>
      </c>
      <c r="N1197" s="35">
        <v>0</v>
      </c>
      <c r="O1197" s="35">
        <v>0</v>
      </c>
      <c r="P1197" s="36">
        <v>12</v>
      </c>
      <c r="Q1197" s="37">
        <v>86</v>
      </c>
      <c r="R1197" s="36">
        <v>14</v>
      </c>
      <c r="S1197" s="39">
        <f t="shared" si="37"/>
        <v>86</v>
      </c>
      <c r="T1197" s="34" t="s">
        <v>51</v>
      </c>
      <c r="U1197" s="12">
        <f>(((alpha*(speed^3))+(beta*(speed^2))+(ceta*speed))+delta)</f>
        <v>7.7314890612094178E-2</v>
      </c>
      <c r="V1197" s="8">
        <f t="shared" si="38"/>
        <v>86</v>
      </c>
    </row>
    <row r="1198" spans="1:28">
      <c r="A1198" s="34" t="s">
        <v>19</v>
      </c>
      <c r="B1198" s="34" t="s">
        <v>65</v>
      </c>
      <c r="C1198" s="5" t="s">
        <v>103</v>
      </c>
      <c r="D1198" s="35" t="s">
        <v>86</v>
      </c>
      <c r="E1198" s="36" t="s">
        <v>16</v>
      </c>
      <c r="F1198" s="37">
        <v>100</v>
      </c>
      <c r="G1198" s="38">
        <v>-0.04</v>
      </c>
      <c r="H1198" s="34">
        <v>0.97732203653224647</v>
      </c>
      <c r="I1198" s="35">
        <v>-0.71321183190239223</v>
      </c>
      <c r="J1198" s="35">
        <v>16.783061069303642</v>
      </c>
      <c r="K1198" s="35">
        <v>2.14196586568062</v>
      </c>
      <c r="L1198" s="35">
        <v>1.1317609620472324</v>
      </c>
      <c r="M1198" s="35">
        <v>-9.448435608630935E-4</v>
      </c>
      <c r="N1198" s="35">
        <v>0</v>
      </c>
      <c r="O1198" s="35">
        <v>0</v>
      </c>
      <c r="P1198" s="36">
        <v>12</v>
      </c>
      <c r="Q1198" s="37">
        <v>86</v>
      </c>
      <c r="R1198" s="36">
        <v>10</v>
      </c>
      <c r="S1198" s="39">
        <f t="shared" si="37"/>
        <v>86</v>
      </c>
      <c r="T1198" s="34" t="s">
        <v>44</v>
      </c>
      <c r="U1198" s="12">
        <f>(alpha+(beta/(1+EXP((((-1)*ceta)+(delta*LN(speed)))+(epsilon*speed)))))</f>
        <v>0.23263782671034483</v>
      </c>
      <c r="V1198" s="8">
        <f t="shared" si="38"/>
        <v>86</v>
      </c>
    </row>
    <row r="1199" spans="1:28">
      <c r="A1199" s="34" t="s">
        <v>19</v>
      </c>
      <c r="B1199" s="34" t="s">
        <v>65</v>
      </c>
      <c r="C1199" s="5" t="s">
        <v>103</v>
      </c>
      <c r="D1199" s="35" t="s">
        <v>86</v>
      </c>
      <c r="E1199" s="36" t="s">
        <v>14</v>
      </c>
      <c r="F1199" s="37">
        <v>100</v>
      </c>
      <c r="G1199" s="38">
        <v>-0.04</v>
      </c>
      <c r="H1199" s="34">
        <v>0.99606031325813371</v>
      </c>
      <c r="I1199" s="35">
        <v>4.2262617224280516</v>
      </c>
      <c r="J1199" s="35">
        <v>0.98843257499868287</v>
      </c>
      <c r="K1199" s="35">
        <v>-0.80961293534803269</v>
      </c>
      <c r="L1199" s="35">
        <v>0</v>
      </c>
      <c r="M1199" s="35">
        <v>0</v>
      </c>
      <c r="N1199" s="35">
        <v>0</v>
      </c>
      <c r="O1199" s="35">
        <v>0</v>
      </c>
      <c r="P1199" s="36">
        <v>12</v>
      </c>
      <c r="Q1199" s="37">
        <v>86</v>
      </c>
      <c r="R1199" s="36">
        <v>0</v>
      </c>
      <c r="S1199" s="39">
        <f t="shared" si="37"/>
        <v>86</v>
      </c>
      <c r="T1199" s="34" t="s">
        <v>29</v>
      </c>
      <c r="U1199" s="12">
        <f>((alpha*(beta^speed))*(speed^ceta))</f>
        <v>4.2189821738692949E-2</v>
      </c>
      <c r="V1199" s="8">
        <f t="shared" si="38"/>
        <v>86</v>
      </c>
    </row>
    <row r="1200" spans="1:28">
      <c r="A1200" s="34" t="s">
        <v>19</v>
      </c>
      <c r="B1200" s="34" t="s">
        <v>65</v>
      </c>
      <c r="C1200" s="5" t="s">
        <v>103</v>
      </c>
      <c r="D1200" s="35" t="s">
        <v>86</v>
      </c>
      <c r="E1200" s="36" t="s">
        <v>18</v>
      </c>
      <c r="F1200" s="37">
        <v>100</v>
      </c>
      <c r="G1200" s="38">
        <v>-0.04</v>
      </c>
      <c r="H1200" s="34">
        <v>0.96722084913648043</v>
      </c>
      <c r="I1200" s="35">
        <v>-2.7496331270801697E-7</v>
      </c>
      <c r="J1200" s="35">
        <v>6.2739494593165953E-5</v>
      </c>
      <c r="K1200" s="35">
        <v>-5.1037692342358471E-3</v>
      </c>
      <c r="L1200" s="35">
        <v>0.1679323485291894</v>
      </c>
      <c r="M1200" s="35">
        <v>0</v>
      </c>
      <c r="N1200" s="35">
        <v>0</v>
      </c>
      <c r="O1200" s="35">
        <v>0</v>
      </c>
      <c r="P1200" s="36">
        <v>12</v>
      </c>
      <c r="Q1200" s="37">
        <v>86</v>
      </c>
      <c r="R1200" s="36">
        <v>14</v>
      </c>
      <c r="S1200" s="39">
        <f t="shared" si="37"/>
        <v>86</v>
      </c>
      <c r="T1200" s="34" t="s">
        <v>51</v>
      </c>
      <c r="U1200" s="12">
        <f>(((alpha*(speed^3))+(beta*(speed^2))+(ceta*speed))+delta)</f>
        <v>1.813743156815148E-2</v>
      </c>
      <c r="V1200" s="8">
        <f t="shared" si="38"/>
        <v>86</v>
      </c>
      <c r="AB1200" s="41"/>
    </row>
    <row r="1201" spans="1:28">
      <c r="A1201" s="34" t="s">
        <v>19</v>
      </c>
      <c r="B1201" s="34" t="s">
        <v>65</v>
      </c>
      <c r="C1201" s="5" t="s">
        <v>103</v>
      </c>
      <c r="D1201" s="35" t="s">
        <v>86</v>
      </c>
      <c r="E1201" s="36" t="s">
        <v>17</v>
      </c>
      <c r="F1201" s="37">
        <v>100</v>
      </c>
      <c r="G1201" s="38">
        <v>-0.04</v>
      </c>
      <c r="H1201" s="34">
        <v>0.97639254937757824</v>
      </c>
      <c r="I1201" s="35">
        <v>633.8306434678608</v>
      </c>
      <c r="J1201" s="35">
        <v>0.97092534783973738</v>
      </c>
      <c r="K1201" s="35">
        <v>-0.43475124265642084</v>
      </c>
      <c r="L1201" s="35">
        <v>0</v>
      </c>
      <c r="M1201" s="35">
        <v>0</v>
      </c>
      <c r="N1201" s="35">
        <v>0</v>
      </c>
      <c r="O1201" s="35">
        <v>0</v>
      </c>
      <c r="P1201" s="36">
        <v>12</v>
      </c>
      <c r="Q1201" s="37">
        <v>86</v>
      </c>
      <c r="R1201" s="36">
        <v>0</v>
      </c>
      <c r="S1201" s="39">
        <f t="shared" si="37"/>
        <v>86</v>
      </c>
      <c r="T1201" s="34" t="s">
        <v>29</v>
      </c>
      <c r="U1201" s="12">
        <f>((alpha*(beta^speed))*(speed^ceta))</f>
        <v>7.2265299560993901</v>
      </c>
      <c r="V1201" s="8">
        <f t="shared" si="38"/>
        <v>86</v>
      </c>
    </row>
    <row r="1202" spans="1:28">
      <c r="A1202" s="34" t="s">
        <v>19</v>
      </c>
      <c r="B1202" s="34" t="s">
        <v>65</v>
      </c>
      <c r="C1202" s="5" t="s">
        <v>103</v>
      </c>
      <c r="D1202" s="35" t="s">
        <v>86</v>
      </c>
      <c r="E1202" s="36" t="s">
        <v>15</v>
      </c>
      <c r="F1202" s="37">
        <v>0</v>
      </c>
      <c r="G1202" s="38">
        <v>-0.02</v>
      </c>
      <c r="H1202" s="34">
        <v>0.97942235827366786</v>
      </c>
      <c r="I1202" s="35">
        <v>-4.3130744977739381E-2</v>
      </c>
      <c r="J1202" s="35">
        <v>6.8952833422044446E-2</v>
      </c>
      <c r="K1202" s="35">
        <v>-5.0308255762493187E-4</v>
      </c>
      <c r="L1202" s="35">
        <v>0</v>
      </c>
      <c r="M1202" s="35">
        <v>0</v>
      </c>
      <c r="N1202" s="35">
        <v>0</v>
      </c>
      <c r="O1202" s="35">
        <v>0</v>
      </c>
      <c r="P1202" s="36">
        <v>12</v>
      </c>
      <c r="Q1202" s="37">
        <v>86</v>
      </c>
      <c r="R1202" s="36">
        <v>5</v>
      </c>
      <c r="S1202" s="39">
        <f t="shared" si="37"/>
        <v>86</v>
      </c>
      <c r="T1202" s="34" t="s">
        <v>36</v>
      </c>
      <c r="U1202" s="12">
        <f>(1/(((ceta*(speed^2))+(beta*speed))+alpha))</f>
        <v>0.46167746201276488</v>
      </c>
      <c r="V1202" s="8">
        <f t="shared" si="38"/>
        <v>86</v>
      </c>
    </row>
    <row r="1203" spans="1:28">
      <c r="A1203" s="34" t="s">
        <v>19</v>
      </c>
      <c r="B1203" s="34" t="s">
        <v>65</v>
      </c>
      <c r="C1203" s="5" t="s">
        <v>103</v>
      </c>
      <c r="D1203" s="35" t="s">
        <v>86</v>
      </c>
      <c r="E1203" s="36" t="s">
        <v>16</v>
      </c>
      <c r="F1203" s="37">
        <v>0</v>
      </c>
      <c r="G1203" s="38">
        <v>-0.02</v>
      </c>
      <c r="H1203" s="34">
        <v>0.97983577096125263</v>
      </c>
      <c r="I1203" s="35">
        <v>89.230539388487585</v>
      </c>
      <c r="J1203" s="35">
        <v>1.0151791797734515</v>
      </c>
      <c r="K1203" s="35">
        <v>-1.1210398111951483</v>
      </c>
      <c r="L1203" s="35">
        <v>0</v>
      </c>
      <c r="M1203" s="35">
        <v>0</v>
      </c>
      <c r="N1203" s="35">
        <v>0</v>
      </c>
      <c r="O1203" s="35">
        <v>0</v>
      </c>
      <c r="P1203" s="36">
        <v>12</v>
      </c>
      <c r="Q1203" s="37">
        <v>86</v>
      </c>
      <c r="R1203" s="36">
        <v>0</v>
      </c>
      <c r="S1203" s="39">
        <f t="shared" si="37"/>
        <v>86</v>
      </c>
      <c r="T1203" s="34" t="s">
        <v>29</v>
      </c>
      <c r="U1203" s="12">
        <f>((alpha*(beta^speed))*(speed^ceta))</f>
        <v>2.2107321890398461</v>
      </c>
      <c r="V1203" s="8">
        <f t="shared" si="38"/>
        <v>86</v>
      </c>
    </row>
    <row r="1204" spans="1:28">
      <c r="A1204" s="34" t="s">
        <v>19</v>
      </c>
      <c r="B1204" s="34" t="s">
        <v>65</v>
      </c>
      <c r="C1204" s="5" t="s">
        <v>103</v>
      </c>
      <c r="D1204" s="35" t="s">
        <v>86</v>
      </c>
      <c r="E1204" s="36" t="s">
        <v>14</v>
      </c>
      <c r="F1204" s="37">
        <v>0</v>
      </c>
      <c r="G1204" s="38">
        <v>-0.02</v>
      </c>
      <c r="H1204" s="34">
        <v>0.99498547492843525</v>
      </c>
      <c r="I1204" s="35">
        <v>-1.3465016259399079</v>
      </c>
      <c r="J1204" s="35">
        <v>0.29859491575529834</v>
      </c>
      <c r="K1204" s="35">
        <v>1.5163909282672761</v>
      </c>
      <c r="L1204" s="35">
        <v>0</v>
      </c>
      <c r="M1204" s="35">
        <v>0</v>
      </c>
      <c r="N1204" s="35">
        <v>0</v>
      </c>
      <c r="O1204" s="35">
        <v>0</v>
      </c>
      <c r="P1204" s="36">
        <v>12</v>
      </c>
      <c r="Q1204" s="37">
        <v>86</v>
      </c>
      <c r="R1204" s="36">
        <v>2</v>
      </c>
      <c r="S1204" s="39">
        <f t="shared" si="37"/>
        <v>86</v>
      </c>
      <c r="T1204" s="34" t="s">
        <v>31</v>
      </c>
      <c r="U1204" s="12">
        <f>((alpha+(beta*speed))^((-1)/ceta))</f>
        <v>0.12186040992400816</v>
      </c>
      <c r="V1204" s="8">
        <f t="shared" si="38"/>
        <v>86</v>
      </c>
    </row>
    <row r="1205" spans="1:28">
      <c r="A1205" s="34" t="s">
        <v>19</v>
      </c>
      <c r="B1205" s="34" t="s">
        <v>65</v>
      </c>
      <c r="C1205" s="5" t="s">
        <v>103</v>
      </c>
      <c r="D1205" s="35" t="s">
        <v>86</v>
      </c>
      <c r="E1205" s="36" t="s">
        <v>18</v>
      </c>
      <c r="F1205" s="37">
        <v>0</v>
      </c>
      <c r="G1205" s="38">
        <v>-0.02</v>
      </c>
      <c r="H1205" s="34">
        <v>0.96224341298458427</v>
      </c>
      <c r="I1205" s="35">
        <v>-2.7274379247148245E-7</v>
      </c>
      <c r="J1205" s="35">
        <v>7.1762395886861658E-5</v>
      </c>
      <c r="K1205" s="35">
        <v>-5.6059805454473565E-3</v>
      </c>
      <c r="L1205" s="35">
        <v>0.17622406288290776</v>
      </c>
      <c r="M1205" s="35">
        <v>0</v>
      </c>
      <c r="N1205" s="35">
        <v>0</v>
      </c>
      <c r="O1205" s="35">
        <v>0</v>
      </c>
      <c r="P1205" s="36">
        <v>12</v>
      </c>
      <c r="Q1205" s="37">
        <v>86</v>
      </c>
      <c r="R1205" s="36">
        <v>14</v>
      </c>
      <c r="S1205" s="39">
        <f t="shared" si="37"/>
        <v>86</v>
      </c>
      <c r="T1205" s="34" t="s">
        <v>51</v>
      </c>
      <c r="U1205" s="12">
        <f>(((alpha*(speed^3))+(beta*(speed^2))+(ceta*speed))+delta)</f>
        <v>5.1384090289422757E-2</v>
      </c>
      <c r="V1205" s="8">
        <f t="shared" si="38"/>
        <v>86</v>
      </c>
      <c r="AB1205" s="41"/>
    </row>
    <row r="1206" spans="1:28">
      <c r="A1206" s="34" t="s">
        <v>19</v>
      </c>
      <c r="B1206" s="34" t="s">
        <v>65</v>
      </c>
      <c r="C1206" s="5" t="s">
        <v>103</v>
      </c>
      <c r="D1206" s="35" t="s">
        <v>86</v>
      </c>
      <c r="E1206" s="36" t="s">
        <v>17</v>
      </c>
      <c r="F1206" s="37">
        <v>0</v>
      </c>
      <c r="G1206" s="38">
        <v>-0.02</v>
      </c>
      <c r="H1206" s="34">
        <v>0.97837075014521802</v>
      </c>
      <c r="I1206" s="35">
        <v>2892.2974476296645</v>
      </c>
      <c r="J1206" s="35">
        <v>1.0159318658285201</v>
      </c>
      <c r="K1206" s="35">
        <v>-1.1632806515578267</v>
      </c>
      <c r="L1206" s="35">
        <v>0</v>
      </c>
      <c r="M1206" s="35">
        <v>0</v>
      </c>
      <c r="N1206" s="35">
        <v>0</v>
      </c>
      <c r="O1206" s="35">
        <v>0</v>
      </c>
      <c r="P1206" s="36">
        <v>12</v>
      </c>
      <c r="Q1206" s="37">
        <v>86</v>
      </c>
      <c r="R1206" s="36">
        <v>0</v>
      </c>
      <c r="S1206" s="39">
        <f t="shared" si="37"/>
        <v>86</v>
      </c>
      <c r="T1206" s="34" t="s">
        <v>29</v>
      </c>
      <c r="U1206" s="12">
        <f>((alpha*(beta^speed))*(speed^ceta))</f>
        <v>63.27504238739629</v>
      </c>
      <c r="V1206" s="8">
        <f t="shared" si="38"/>
        <v>86</v>
      </c>
    </row>
    <row r="1207" spans="1:28">
      <c r="A1207" s="34" t="s">
        <v>19</v>
      </c>
      <c r="B1207" s="34" t="s">
        <v>65</v>
      </c>
      <c r="C1207" s="5" t="s">
        <v>103</v>
      </c>
      <c r="D1207" s="35" t="s">
        <v>86</v>
      </c>
      <c r="E1207" s="36" t="s">
        <v>15</v>
      </c>
      <c r="F1207" s="37">
        <v>50</v>
      </c>
      <c r="G1207" s="38">
        <v>-0.02</v>
      </c>
      <c r="H1207" s="34">
        <v>0.97362912695055392</v>
      </c>
      <c r="I1207" s="35">
        <v>-4.9380679574997087E-6</v>
      </c>
      <c r="J1207" s="35">
        <v>1.1243430626036127E-3</v>
      </c>
      <c r="K1207" s="35">
        <v>-7.9903473976416409E-2</v>
      </c>
      <c r="L1207" s="35">
        <v>2.2124630052660073</v>
      </c>
      <c r="M1207" s="35">
        <v>0</v>
      </c>
      <c r="N1207" s="35">
        <v>0</v>
      </c>
      <c r="O1207" s="35">
        <v>0</v>
      </c>
      <c r="P1207" s="36">
        <v>12</v>
      </c>
      <c r="Q1207" s="37">
        <v>86</v>
      </c>
      <c r="R1207" s="36">
        <v>14</v>
      </c>
      <c r="S1207" s="39">
        <f t="shared" si="37"/>
        <v>86</v>
      </c>
      <c r="T1207" s="34" t="s">
        <v>51</v>
      </c>
      <c r="U1207" s="12">
        <f>(((alpha*(speed^3))+(beta*(speed^2))+(ceta*speed))+delta)</f>
        <v>0.51551778153508154</v>
      </c>
      <c r="V1207" s="8">
        <f t="shared" si="38"/>
        <v>86</v>
      </c>
    </row>
    <row r="1208" spans="1:28">
      <c r="A1208" s="34" t="s">
        <v>19</v>
      </c>
      <c r="B1208" s="34" t="s">
        <v>65</v>
      </c>
      <c r="C1208" s="5" t="s">
        <v>103</v>
      </c>
      <c r="D1208" s="35" t="s">
        <v>86</v>
      </c>
      <c r="E1208" s="36" t="s">
        <v>16</v>
      </c>
      <c r="F1208" s="37">
        <v>50</v>
      </c>
      <c r="G1208" s="38">
        <v>-0.02</v>
      </c>
      <c r="H1208" s="34">
        <v>0.97553690056964637</v>
      </c>
      <c r="I1208" s="35">
        <v>1.6735247241760229</v>
      </c>
      <c r="J1208" s="35">
        <v>82.54286751259059</v>
      </c>
      <c r="K1208" s="35">
        <v>-0.97377178941778486</v>
      </c>
      <c r="L1208" s="35">
        <v>0.49697324787010538</v>
      </c>
      <c r="M1208" s="35">
        <v>4.4179188482654258E-2</v>
      </c>
      <c r="N1208" s="35">
        <v>0</v>
      </c>
      <c r="O1208" s="35">
        <v>0</v>
      </c>
      <c r="P1208" s="36">
        <v>12</v>
      </c>
      <c r="Q1208" s="37">
        <v>86</v>
      </c>
      <c r="R1208" s="36">
        <v>10</v>
      </c>
      <c r="S1208" s="39">
        <f t="shared" si="37"/>
        <v>86</v>
      </c>
      <c r="T1208" s="34" t="s">
        <v>44</v>
      </c>
      <c r="U1208" s="12">
        <f>(alpha+(beta/(1+EXP((((-1)*ceta)+(delta*LN(speed)))+(epsilon*speed)))))</f>
        <v>1.7497182196273899</v>
      </c>
      <c r="V1208" s="8">
        <f t="shared" si="38"/>
        <v>86</v>
      </c>
    </row>
    <row r="1209" spans="1:28">
      <c r="A1209" s="34" t="s">
        <v>19</v>
      </c>
      <c r="B1209" s="34" t="s">
        <v>65</v>
      </c>
      <c r="C1209" s="5" t="s">
        <v>103</v>
      </c>
      <c r="D1209" s="35" t="s">
        <v>86</v>
      </c>
      <c r="E1209" s="36" t="s">
        <v>14</v>
      </c>
      <c r="F1209" s="37">
        <v>50</v>
      </c>
      <c r="G1209" s="38">
        <v>-0.02</v>
      </c>
      <c r="H1209" s="34">
        <v>0.99312575111002643</v>
      </c>
      <c r="I1209" s="35">
        <v>7.339497828663343</v>
      </c>
      <c r="J1209" s="35">
        <v>1.0060932968393042</v>
      </c>
      <c r="K1209" s="35">
        <v>-1.0559635420509588</v>
      </c>
      <c r="L1209" s="35">
        <v>0</v>
      </c>
      <c r="M1209" s="35">
        <v>0</v>
      </c>
      <c r="N1209" s="35">
        <v>0</v>
      </c>
      <c r="O1209" s="35">
        <v>0</v>
      </c>
      <c r="P1209" s="36">
        <v>12</v>
      </c>
      <c r="Q1209" s="37">
        <v>86</v>
      </c>
      <c r="R1209" s="36">
        <v>0</v>
      </c>
      <c r="S1209" s="39">
        <f t="shared" si="37"/>
        <v>86</v>
      </c>
      <c r="T1209" s="34" t="s">
        <v>29</v>
      </c>
      <c r="U1209" s="12">
        <f>((alpha*(beta^speed))*(speed^ceta))</f>
        <v>0.11214927805970855</v>
      </c>
      <c r="V1209" s="8">
        <f t="shared" si="38"/>
        <v>86</v>
      </c>
    </row>
    <row r="1210" spans="1:28">
      <c r="A1210" s="34" t="s">
        <v>19</v>
      </c>
      <c r="B1210" s="34" t="s">
        <v>65</v>
      </c>
      <c r="C1210" s="5" t="s">
        <v>103</v>
      </c>
      <c r="D1210" s="35" t="s">
        <v>86</v>
      </c>
      <c r="E1210" s="36" t="s">
        <v>18</v>
      </c>
      <c r="F1210" s="37">
        <v>50</v>
      </c>
      <c r="G1210" s="38">
        <v>-0.02</v>
      </c>
      <c r="H1210" s="34">
        <v>0.95425519604493214</v>
      </c>
      <c r="I1210" s="35">
        <v>-1.9360811911568199E-7</v>
      </c>
      <c r="J1210" s="35">
        <v>6.1004782564880174E-5</v>
      </c>
      <c r="K1210" s="35">
        <v>-5.3559417256497308E-3</v>
      </c>
      <c r="L1210" s="35">
        <v>0.18455237786600273</v>
      </c>
      <c r="M1210" s="35">
        <v>0</v>
      </c>
      <c r="N1210" s="35">
        <v>0</v>
      </c>
      <c r="O1210" s="35">
        <v>0</v>
      </c>
      <c r="P1210" s="36">
        <v>12</v>
      </c>
      <c r="Q1210" s="37">
        <v>86</v>
      </c>
      <c r="R1210" s="36">
        <v>14</v>
      </c>
      <c r="S1210" s="39">
        <f t="shared" si="37"/>
        <v>86</v>
      </c>
      <c r="T1210" s="34" t="s">
        <v>51</v>
      </c>
      <c r="U1210" s="12">
        <f>(((alpha*(speed^3))+(beta*(speed^2))+(ceta*speed))+delta)</f>
        <v>5.1987155497735443E-2</v>
      </c>
      <c r="V1210" s="8">
        <f t="shared" si="38"/>
        <v>86</v>
      </c>
    </row>
    <row r="1211" spans="1:28">
      <c r="A1211" s="34" t="s">
        <v>19</v>
      </c>
      <c r="B1211" s="34" t="s">
        <v>65</v>
      </c>
      <c r="C1211" s="5" t="s">
        <v>103</v>
      </c>
      <c r="D1211" s="35" t="s">
        <v>86</v>
      </c>
      <c r="E1211" s="36" t="s">
        <v>17</v>
      </c>
      <c r="F1211" s="37">
        <v>50</v>
      </c>
      <c r="G1211" s="38">
        <v>-0.02</v>
      </c>
      <c r="H1211" s="34">
        <v>0.97341950440062996</v>
      </c>
      <c r="I1211" s="35">
        <v>2142.1275852697481</v>
      </c>
      <c r="J1211" s="35">
        <v>1.0071884063749639</v>
      </c>
      <c r="K1211" s="35">
        <v>-0.9840190830806862</v>
      </c>
      <c r="L1211" s="35">
        <v>0</v>
      </c>
      <c r="M1211" s="35">
        <v>0</v>
      </c>
      <c r="N1211" s="35">
        <v>0</v>
      </c>
      <c r="O1211" s="35">
        <v>0</v>
      </c>
      <c r="P1211" s="36">
        <v>12</v>
      </c>
      <c r="Q1211" s="37">
        <v>86</v>
      </c>
      <c r="R1211" s="36">
        <v>0</v>
      </c>
      <c r="S1211" s="39">
        <f t="shared" si="37"/>
        <v>86</v>
      </c>
      <c r="T1211" s="34" t="s">
        <v>29</v>
      </c>
      <c r="U1211" s="12">
        <f>((alpha*(beta^speed))*(speed^ceta))</f>
        <v>49.520348355887251</v>
      </c>
      <c r="V1211" s="8">
        <f t="shared" si="38"/>
        <v>86</v>
      </c>
    </row>
    <row r="1212" spans="1:28">
      <c r="A1212" s="34" t="s">
        <v>19</v>
      </c>
      <c r="B1212" s="34" t="s">
        <v>65</v>
      </c>
      <c r="C1212" s="5" t="s">
        <v>103</v>
      </c>
      <c r="D1212" s="35" t="s">
        <v>86</v>
      </c>
      <c r="E1212" s="36" t="s">
        <v>15</v>
      </c>
      <c r="F1212" s="37">
        <v>100</v>
      </c>
      <c r="G1212" s="38">
        <v>-0.02</v>
      </c>
      <c r="H1212" s="34">
        <v>0.95995262197248277</v>
      </c>
      <c r="I1212" s="35">
        <v>-4.5044701400935585E-6</v>
      </c>
      <c r="J1212" s="35">
        <v>1.0744081112550709E-3</v>
      </c>
      <c r="K1212" s="35">
        <v>-8.0192273905216466E-2</v>
      </c>
      <c r="L1212" s="35">
        <v>2.318541869633072</v>
      </c>
      <c r="M1212" s="35">
        <v>0</v>
      </c>
      <c r="N1212" s="35">
        <v>0</v>
      </c>
      <c r="O1212" s="35">
        <v>0</v>
      </c>
      <c r="P1212" s="36">
        <v>12</v>
      </c>
      <c r="Q1212" s="37">
        <v>86</v>
      </c>
      <c r="R1212" s="36">
        <v>14</v>
      </c>
      <c r="S1212" s="39">
        <f t="shared" si="37"/>
        <v>86</v>
      </c>
      <c r="T1212" s="34" t="s">
        <v>51</v>
      </c>
      <c r="U1212" s="12">
        <f>(((alpha*(speed^3))+(beta*(speed^2))+(ceta*speed))+delta)</f>
        <v>0.50323344519961211</v>
      </c>
      <c r="V1212" s="8">
        <f t="shared" si="38"/>
        <v>86</v>
      </c>
    </row>
    <row r="1213" spans="1:28">
      <c r="A1213" s="34" t="s">
        <v>19</v>
      </c>
      <c r="B1213" s="34" t="s">
        <v>65</v>
      </c>
      <c r="C1213" s="5" t="s">
        <v>103</v>
      </c>
      <c r="D1213" s="35" t="s">
        <v>86</v>
      </c>
      <c r="E1213" s="36" t="s">
        <v>16</v>
      </c>
      <c r="F1213" s="37">
        <v>100</v>
      </c>
      <c r="G1213" s="38">
        <v>-0.02</v>
      </c>
      <c r="H1213" s="34">
        <v>0.97121081256197539</v>
      </c>
      <c r="I1213" s="35">
        <v>0.49688875166019397</v>
      </c>
      <c r="J1213" s="35">
        <v>12.236002579665456</v>
      </c>
      <c r="K1213" s="35">
        <v>3.7231795959364651</v>
      </c>
      <c r="L1213" s="35">
        <v>1.4759509578927508</v>
      </c>
      <c r="M1213" s="35">
        <v>-3.0887061691439429E-3</v>
      </c>
      <c r="N1213" s="35">
        <v>0</v>
      </c>
      <c r="O1213" s="35">
        <v>0</v>
      </c>
      <c r="P1213" s="36">
        <v>12</v>
      </c>
      <c r="Q1213" s="37">
        <v>86</v>
      </c>
      <c r="R1213" s="36">
        <v>10</v>
      </c>
      <c r="S1213" s="39">
        <f t="shared" si="37"/>
        <v>86</v>
      </c>
      <c r="T1213" s="34" t="s">
        <v>44</v>
      </c>
      <c r="U1213" s="12">
        <f>(alpha+(beta/(1+EXP((((-1)*ceta)+(delta*LN(speed)))+(epsilon*speed)))))</f>
        <v>1.3542851777614642</v>
      </c>
      <c r="V1213" s="8">
        <f t="shared" si="38"/>
        <v>86</v>
      </c>
    </row>
    <row r="1214" spans="1:28">
      <c r="A1214" s="34" t="s">
        <v>19</v>
      </c>
      <c r="B1214" s="34" t="s">
        <v>65</v>
      </c>
      <c r="C1214" s="5" t="s">
        <v>103</v>
      </c>
      <c r="D1214" s="35" t="s">
        <v>86</v>
      </c>
      <c r="E1214" s="36" t="s">
        <v>14</v>
      </c>
      <c r="F1214" s="37">
        <v>100</v>
      </c>
      <c r="G1214" s="38">
        <v>-0.02</v>
      </c>
      <c r="H1214" s="34">
        <v>0.99354279322608396</v>
      </c>
      <c r="I1214" s="35">
        <v>7.0600790922910779</v>
      </c>
      <c r="J1214" s="35">
        <v>1.0030760157235539</v>
      </c>
      <c r="K1214" s="35">
        <v>-1.032267809227996</v>
      </c>
      <c r="L1214" s="35">
        <v>0</v>
      </c>
      <c r="M1214" s="35">
        <v>0</v>
      </c>
      <c r="N1214" s="35">
        <v>0</v>
      </c>
      <c r="O1214" s="35">
        <v>0</v>
      </c>
      <c r="P1214" s="36">
        <v>12</v>
      </c>
      <c r="Q1214" s="37">
        <v>86</v>
      </c>
      <c r="R1214" s="36">
        <v>0</v>
      </c>
      <c r="S1214" s="39">
        <f t="shared" si="37"/>
        <v>86</v>
      </c>
      <c r="T1214" s="34" t="s">
        <v>29</v>
      </c>
      <c r="U1214" s="12">
        <f>((alpha*(beta^speed))*(speed^ceta))</f>
        <v>9.2597628611026966E-2</v>
      </c>
      <c r="V1214" s="8">
        <f t="shared" si="38"/>
        <v>86</v>
      </c>
    </row>
    <row r="1215" spans="1:28">
      <c r="A1215" s="34" t="s">
        <v>19</v>
      </c>
      <c r="B1215" s="34" t="s">
        <v>65</v>
      </c>
      <c r="C1215" s="5" t="s">
        <v>103</v>
      </c>
      <c r="D1215" s="35" t="s">
        <v>86</v>
      </c>
      <c r="E1215" s="36" t="s">
        <v>18</v>
      </c>
      <c r="F1215" s="37">
        <v>100</v>
      </c>
      <c r="G1215" s="38">
        <v>-0.02</v>
      </c>
      <c r="H1215" s="34">
        <v>0.93003278490622765</v>
      </c>
      <c r="I1215" s="35">
        <v>-1.6149325568059296E-7</v>
      </c>
      <c r="J1215" s="35">
        <v>5.5507096734410645E-5</v>
      </c>
      <c r="K1215" s="35">
        <v>-5.2605382178926756E-3</v>
      </c>
      <c r="L1215" s="35">
        <v>0.19575665889372831</v>
      </c>
      <c r="M1215" s="35">
        <v>0</v>
      </c>
      <c r="N1215" s="35">
        <v>0</v>
      </c>
      <c r="O1215" s="35">
        <v>0</v>
      </c>
      <c r="P1215" s="36">
        <v>12</v>
      </c>
      <c r="Q1215" s="37">
        <v>86</v>
      </c>
      <c r="R1215" s="36">
        <v>14</v>
      </c>
      <c r="S1215" s="39">
        <f t="shared" si="37"/>
        <v>86</v>
      </c>
      <c r="T1215" s="34" t="s">
        <v>51</v>
      </c>
      <c r="U1215" s="12">
        <f>(((alpha*(speed^3))+(beta*(speed^2))+(ceta*speed))+delta)</f>
        <v>5.116210536748414E-2</v>
      </c>
      <c r="V1215" s="8">
        <f t="shared" si="38"/>
        <v>86</v>
      </c>
    </row>
    <row r="1216" spans="1:28">
      <c r="A1216" s="34" t="s">
        <v>19</v>
      </c>
      <c r="B1216" s="34" t="s">
        <v>65</v>
      </c>
      <c r="C1216" s="5" t="s">
        <v>103</v>
      </c>
      <c r="D1216" s="35" t="s">
        <v>86</v>
      </c>
      <c r="E1216" s="36" t="s">
        <v>17</v>
      </c>
      <c r="F1216" s="37">
        <v>100</v>
      </c>
      <c r="G1216" s="38">
        <v>-0.02</v>
      </c>
      <c r="H1216" s="34">
        <v>0.97096074526296716</v>
      </c>
      <c r="I1216" s="35">
        <v>-8.8268140036768948E-4</v>
      </c>
      <c r="J1216" s="35">
        <v>0.17508986682758029</v>
      </c>
      <c r="K1216" s="35">
        <v>-11.821150371164096</v>
      </c>
      <c r="L1216" s="35">
        <v>322.79274811198974</v>
      </c>
      <c r="M1216" s="35">
        <v>0</v>
      </c>
      <c r="N1216" s="35">
        <v>0</v>
      </c>
      <c r="O1216" s="35">
        <v>0</v>
      </c>
      <c r="P1216" s="36">
        <v>12</v>
      </c>
      <c r="Q1216" s="37">
        <v>86</v>
      </c>
      <c r="R1216" s="36">
        <v>14</v>
      </c>
      <c r="S1216" s="39">
        <f t="shared" si="37"/>
        <v>86</v>
      </c>
      <c r="T1216" s="34" t="s">
        <v>51</v>
      </c>
      <c r="U1216" s="12">
        <f>(((alpha*(speed^3))+(beta*(speed^2))+(ceta*speed))+delta)</f>
        <v>39.703670456390284</v>
      </c>
      <c r="V1216" s="8">
        <f t="shared" si="38"/>
        <v>86</v>
      </c>
    </row>
    <row r="1217" spans="1:22">
      <c r="A1217" s="34" t="s">
        <v>19</v>
      </c>
      <c r="B1217" s="34" t="s">
        <v>65</v>
      </c>
      <c r="C1217" s="5" t="s">
        <v>103</v>
      </c>
      <c r="D1217" s="35" t="s">
        <v>86</v>
      </c>
      <c r="E1217" s="36" t="s">
        <v>15</v>
      </c>
      <c r="F1217" s="37">
        <v>0</v>
      </c>
      <c r="G1217" s="38">
        <v>0.02</v>
      </c>
      <c r="H1217" s="34">
        <v>0.96291801661445131</v>
      </c>
      <c r="I1217" s="35">
        <v>0.84604616676450162</v>
      </c>
      <c r="J1217" s="35">
        <v>6.7867054610723265</v>
      </c>
      <c r="K1217" s="35">
        <v>-1.8441153814420574E-2</v>
      </c>
      <c r="L1217" s="35">
        <v>0.33731196430782062</v>
      </c>
      <c r="M1217" s="35">
        <v>7.8792252013122219E-2</v>
      </c>
      <c r="N1217" s="35">
        <v>0</v>
      </c>
      <c r="O1217" s="35">
        <v>0</v>
      </c>
      <c r="P1217" s="36">
        <v>12</v>
      </c>
      <c r="Q1217" s="37">
        <v>86</v>
      </c>
      <c r="R1217" s="36">
        <v>10</v>
      </c>
      <c r="S1217" s="39">
        <f t="shared" si="37"/>
        <v>86</v>
      </c>
      <c r="T1217" s="34" t="s">
        <v>44</v>
      </c>
      <c r="U1217" s="12">
        <f>(alpha+(beta/(1+EXP((((-1)*ceta)+(delta*LN(speed)))+(epsilon*speed)))))</f>
        <v>0.84773728877885812</v>
      </c>
      <c r="V1217" s="8">
        <f t="shared" si="38"/>
        <v>86</v>
      </c>
    </row>
    <row r="1218" spans="1:22">
      <c r="A1218" s="34" t="s">
        <v>19</v>
      </c>
      <c r="B1218" s="34" t="s">
        <v>65</v>
      </c>
      <c r="C1218" s="5" t="s">
        <v>103</v>
      </c>
      <c r="D1218" s="35" t="s">
        <v>86</v>
      </c>
      <c r="E1218" s="36" t="s">
        <v>16</v>
      </c>
      <c r="F1218" s="37">
        <v>0</v>
      </c>
      <c r="G1218" s="38">
        <v>0.02</v>
      </c>
      <c r="H1218" s="34">
        <v>0.98411138819625854</v>
      </c>
      <c r="I1218" s="35">
        <v>60.942900558305588</v>
      </c>
      <c r="J1218" s="35">
        <v>-0.81992905950090267</v>
      </c>
      <c r="K1218" s="35">
        <v>0.64069567006129047</v>
      </c>
      <c r="L1218" s="35">
        <v>0.46098166769391091</v>
      </c>
      <c r="M1218" s="35">
        <v>0</v>
      </c>
      <c r="N1218" s="35">
        <v>0</v>
      </c>
      <c r="O1218" s="35">
        <v>0</v>
      </c>
      <c r="P1218" s="36">
        <v>12</v>
      </c>
      <c r="Q1218" s="37">
        <v>86</v>
      </c>
      <c r="R1218" s="36">
        <v>1</v>
      </c>
      <c r="S1218" s="39">
        <f t="shared" ref="S1218:S1281" si="39">V1218</f>
        <v>86</v>
      </c>
      <c r="T1218" s="34" t="s">
        <v>30</v>
      </c>
      <c r="U1218" s="12">
        <f>((alpha*(speed^beta))+(ceta*(speed^delta)))</f>
        <v>6.574089880370666</v>
      </c>
      <c r="V1218" s="8">
        <f t="shared" ref="V1218:V1281" si="40">IF($V$1&lt;P1218,P1218,IF($V$1&gt;Q1218,Q1218,$V$1))</f>
        <v>86</v>
      </c>
    </row>
    <row r="1219" spans="1:22">
      <c r="A1219" s="34" t="s">
        <v>19</v>
      </c>
      <c r="B1219" s="34" t="s">
        <v>65</v>
      </c>
      <c r="C1219" s="5" t="s">
        <v>103</v>
      </c>
      <c r="D1219" s="35" t="s">
        <v>86</v>
      </c>
      <c r="E1219" s="36" t="s">
        <v>14</v>
      </c>
      <c r="F1219" s="37">
        <v>0</v>
      </c>
      <c r="G1219" s="38">
        <v>0.02</v>
      </c>
      <c r="H1219" s="34">
        <v>0.99094155838722231</v>
      </c>
      <c r="I1219" s="35">
        <v>4.5910395794360799</v>
      </c>
      <c r="J1219" s="35">
        <v>0.99887501215608898</v>
      </c>
      <c r="K1219" s="35">
        <v>-0.76929100119726279</v>
      </c>
      <c r="L1219" s="35">
        <v>0</v>
      </c>
      <c r="M1219" s="35">
        <v>0</v>
      </c>
      <c r="N1219" s="35">
        <v>0</v>
      </c>
      <c r="O1219" s="35">
        <v>0</v>
      </c>
      <c r="P1219" s="36">
        <v>12</v>
      </c>
      <c r="Q1219" s="37">
        <v>86</v>
      </c>
      <c r="R1219" s="36">
        <v>0</v>
      </c>
      <c r="S1219" s="39">
        <f t="shared" si="39"/>
        <v>86</v>
      </c>
      <c r="T1219" s="34" t="s">
        <v>29</v>
      </c>
      <c r="U1219" s="12">
        <f>((alpha*(beta^speed))*(speed^ceta))</f>
        <v>0.13541837468634163</v>
      </c>
      <c r="V1219" s="8">
        <f t="shared" si="40"/>
        <v>86</v>
      </c>
    </row>
    <row r="1220" spans="1:22">
      <c r="A1220" s="34" t="s">
        <v>19</v>
      </c>
      <c r="B1220" s="34" t="s">
        <v>65</v>
      </c>
      <c r="C1220" s="5" t="s">
        <v>103</v>
      </c>
      <c r="D1220" s="35" t="s">
        <v>86</v>
      </c>
      <c r="E1220" s="36" t="s">
        <v>18</v>
      </c>
      <c r="F1220" s="37">
        <v>0</v>
      </c>
      <c r="G1220" s="38">
        <v>0.02</v>
      </c>
      <c r="H1220" s="34">
        <v>0.93431059784320758</v>
      </c>
      <c r="I1220" s="35">
        <v>0.73669340428933572</v>
      </c>
      <c r="J1220" s="35">
        <v>1.0093079673511125</v>
      </c>
      <c r="K1220" s="35">
        <v>-0.62182417816913649</v>
      </c>
      <c r="L1220" s="35">
        <v>0</v>
      </c>
      <c r="M1220" s="35">
        <v>0</v>
      </c>
      <c r="N1220" s="35">
        <v>0</v>
      </c>
      <c r="O1220" s="35">
        <v>0</v>
      </c>
      <c r="P1220" s="36">
        <v>12</v>
      </c>
      <c r="Q1220" s="37">
        <v>86</v>
      </c>
      <c r="R1220" s="36">
        <v>0</v>
      </c>
      <c r="S1220" s="39">
        <f t="shared" si="39"/>
        <v>86</v>
      </c>
      <c r="T1220" s="34" t="s">
        <v>29</v>
      </c>
      <c r="U1220" s="12">
        <f>((alpha*(beta^speed))*(speed^ceta))</f>
        <v>0.10242529036810666</v>
      </c>
      <c r="V1220" s="8">
        <f t="shared" si="40"/>
        <v>86</v>
      </c>
    </row>
    <row r="1221" spans="1:22">
      <c r="A1221" s="34" t="s">
        <v>19</v>
      </c>
      <c r="B1221" s="34" t="s">
        <v>65</v>
      </c>
      <c r="C1221" s="5" t="s">
        <v>103</v>
      </c>
      <c r="D1221" s="35" t="s">
        <v>86</v>
      </c>
      <c r="E1221" s="36" t="s">
        <v>17</v>
      </c>
      <c r="F1221" s="37">
        <v>0</v>
      </c>
      <c r="G1221" s="38">
        <v>0.02</v>
      </c>
      <c r="H1221" s="34">
        <v>0.98548143333795757</v>
      </c>
      <c r="I1221" s="35">
        <v>1421.9796932155364</v>
      </c>
      <c r="J1221" s="35">
        <v>1.0133196638465285</v>
      </c>
      <c r="K1221" s="35">
        <v>-0.7030698731974494</v>
      </c>
      <c r="L1221" s="35">
        <v>0</v>
      </c>
      <c r="M1221" s="35">
        <v>0</v>
      </c>
      <c r="N1221" s="35">
        <v>0</v>
      </c>
      <c r="O1221" s="35">
        <v>0</v>
      </c>
      <c r="P1221" s="36">
        <v>12</v>
      </c>
      <c r="Q1221" s="37">
        <v>86</v>
      </c>
      <c r="R1221" s="36">
        <v>0</v>
      </c>
      <c r="S1221" s="39">
        <f t="shared" si="39"/>
        <v>86</v>
      </c>
      <c r="T1221" s="34" t="s">
        <v>29</v>
      </c>
      <c r="U1221" s="12">
        <f>((alpha*(beta^speed))*(speed^ceta))</f>
        <v>193.64320688145628</v>
      </c>
      <c r="V1221" s="8">
        <f t="shared" si="40"/>
        <v>86</v>
      </c>
    </row>
    <row r="1222" spans="1:22">
      <c r="A1222" s="34" t="s">
        <v>19</v>
      </c>
      <c r="B1222" s="34" t="s">
        <v>65</v>
      </c>
      <c r="C1222" s="5" t="s">
        <v>103</v>
      </c>
      <c r="D1222" s="35" t="s">
        <v>86</v>
      </c>
      <c r="E1222" s="36" t="s">
        <v>15</v>
      </c>
      <c r="F1222" s="37">
        <v>50</v>
      </c>
      <c r="G1222" s="38">
        <v>0.02</v>
      </c>
      <c r="H1222" s="34">
        <v>0.94470129535287095</v>
      </c>
      <c r="I1222" s="35">
        <v>-9.2720670944269469E-6</v>
      </c>
      <c r="J1222" s="35">
        <v>1.6126642710363101E-3</v>
      </c>
      <c r="K1222" s="35">
        <v>-9.4997413534861047E-2</v>
      </c>
      <c r="L1222" s="35">
        <v>2.8975568285177031</v>
      </c>
      <c r="M1222" s="35">
        <v>0</v>
      </c>
      <c r="N1222" s="35">
        <v>0</v>
      </c>
      <c r="O1222" s="35">
        <v>0</v>
      </c>
      <c r="P1222" s="36">
        <v>12</v>
      </c>
      <c r="Q1222" s="37">
        <v>86</v>
      </c>
      <c r="R1222" s="36">
        <v>14</v>
      </c>
      <c r="S1222" s="39">
        <f t="shared" si="39"/>
        <v>86</v>
      </c>
      <c r="T1222" s="34" t="s">
        <v>51</v>
      </c>
      <c r="U1222" s="12">
        <f>(((alpha*(speed^3))+(beta*(speed^2))+(ceta*speed))+delta)</f>
        <v>0.75749030529137773</v>
      </c>
      <c r="V1222" s="8">
        <f t="shared" si="40"/>
        <v>86</v>
      </c>
    </row>
    <row r="1223" spans="1:22">
      <c r="A1223" s="34" t="s">
        <v>19</v>
      </c>
      <c r="B1223" s="34" t="s">
        <v>65</v>
      </c>
      <c r="C1223" s="5" t="s">
        <v>103</v>
      </c>
      <c r="D1223" s="35" t="s">
        <v>86</v>
      </c>
      <c r="E1223" s="36" t="s">
        <v>16</v>
      </c>
      <c r="F1223" s="37">
        <v>50</v>
      </c>
      <c r="G1223" s="38">
        <v>0.02</v>
      </c>
      <c r="H1223" s="34">
        <v>0.98340112417386427</v>
      </c>
      <c r="I1223" s="35">
        <v>7.3854898150145605</v>
      </c>
      <c r="J1223" s="35">
        <v>44.172141554103938</v>
      </c>
      <c r="K1223" s="35">
        <v>-0.11050584833574087</v>
      </c>
      <c r="L1223" s="35">
        <v>0.5430142999069999</v>
      </c>
      <c r="M1223" s="35">
        <v>7.0089219009200732E-2</v>
      </c>
      <c r="N1223" s="35">
        <v>0</v>
      </c>
      <c r="O1223" s="35">
        <v>0</v>
      </c>
      <c r="P1223" s="36">
        <v>12</v>
      </c>
      <c r="Q1223" s="37">
        <v>86</v>
      </c>
      <c r="R1223" s="36">
        <v>10</v>
      </c>
      <c r="S1223" s="39">
        <f t="shared" si="39"/>
        <v>86</v>
      </c>
      <c r="T1223" s="34" t="s">
        <v>44</v>
      </c>
      <c r="U1223" s="12">
        <f>(alpha+(beta/(1+EXP((((-1)*ceta)+(delta*LN(speed)))+(epsilon*speed)))))</f>
        <v>7.3939782482457561</v>
      </c>
      <c r="V1223" s="8">
        <f t="shared" si="40"/>
        <v>86</v>
      </c>
    </row>
    <row r="1224" spans="1:22">
      <c r="A1224" s="34" t="s">
        <v>19</v>
      </c>
      <c r="B1224" s="34" t="s">
        <v>65</v>
      </c>
      <c r="C1224" s="5" t="s">
        <v>103</v>
      </c>
      <c r="D1224" s="35" t="s">
        <v>86</v>
      </c>
      <c r="E1224" s="36" t="s">
        <v>14</v>
      </c>
      <c r="F1224" s="37">
        <v>50</v>
      </c>
      <c r="G1224" s="38">
        <v>0.02</v>
      </c>
      <c r="H1224" s="34">
        <v>0.98975429392283032</v>
      </c>
      <c r="I1224" s="35">
        <v>5.9444212509046714</v>
      </c>
      <c r="J1224" s="35">
        <v>1.0050370304024188</v>
      </c>
      <c r="K1224" s="35">
        <v>-0.90437863622874648</v>
      </c>
      <c r="L1224" s="35">
        <v>0</v>
      </c>
      <c r="M1224" s="35">
        <v>0</v>
      </c>
      <c r="N1224" s="35">
        <v>0</v>
      </c>
      <c r="O1224" s="35">
        <v>0</v>
      </c>
      <c r="P1224" s="36">
        <v>12</v>
      </c>
      <c r="Q1224" s="37">
        <v>86</v>
      </c>
      <c r="R1224" s="36">
        <v>0</v>
      </c>
      <c r="S1224" s="39">
        <f t="shared" si="39"/>
        <v>86</v>
      </c>
      <c r="T1224" s="34" t="s">
        <v>29</v>
      </c>
      <c r="U1224" s="12">
        <f>((alpha*(beta^speed))*(speed^ceta))</f>
        <v>0.16302265894448381</v>
      </c>
      <c r="V1224" s="8">
        <f t="shared" si="40"/>
        <v>86</v>
      </c>
    </row>
    <row r="1225" spans="1:22">
      <c r="A1225" s="34" t="s">
        <v>19</v>
      </c>
      <c r="B1225" s="34" t="s">
        <v>65</v>
      </c>
      <c r="C1225" s="5" t="s">
        <v>103</v>
      </c>
      <c r="D1225" s="35" t="s">
        <v>86</v>
      </c>
      <c r="E1225" s="36" t="s">
        <v>18</v>
      </c>
      <c r="F1225" s="37">
        <v>50</v>
      </c>
      <c r="G1225" s="38">
        <v>0.02</v>
      </c>
      <c r="H1225" s="34">
        <v>0.8998236026281452</v>
      </c>
      <c r="I1225" s="35">
        <v>3.4102217186062003</v>
      </c>
      <c r="J1225" s="35">
        <v>0.15414590182875959</v>
      </c>
      <c r="K1225" s="35">
        <v>-1.1160299563983207E-3</v>
      </c>
      <c r="L1225" s="35">
        <v>0</v>
      </c>
      <c r="M1225" s="35">
        <v>0</v>
      </c>
      <c r="N1225" s="35">
        <v>0</v>
      </c>
      <c r="O1225" s="35">
        <v>0</v>
      </c>
      <c r="P1225" s="36">
        <v>12</v>
      </c>
      <c r="Q1225" s="37">
        <v>86</v>
      </c>
      <c r="R1225" s="36">
        <v>5</v>
      </c>
      <c r="S1225" s="39">
        <f t="shared" si="39"/>
        <v>86</v>
      </c>
      <c r="T1225" s="34" t="s">
        <v>36</v>
      </c>
      <c r="U1225" s="12">
        <f>(1/(((ceta*(speed^2))+(beta*speed))+alpha))</f>
        <v>0.11886914949585206</v>
      </c>
      <c r="V1225" s="8">
        <f t="shared" si="40"/>
        <v>86</v>
      </c>
    </row>
    <row r="1226" spans="1:22">
      <c r="A1226" s="34" t="s">
        <v>19</v>
      </c>
      <c r="B1226" s="34" t="s">
        <v>65</v>
      </c>
      <c r="C1226" s="5" t="s">
        <v>103</v>
      </c>
      <c r="D1226" s="35" t="s">
        <v>86</v>
      </c>
      <c r="E1226" s="36" t="s">
        <v>17</v>
      </c>
      <c r="F1226" s="37">
        <v>50</v>
      </c>
      <c r="G1226" s="38">
        <v>0.02</v>
      </c>
      <c r="H1226" s="34">
        <v>0.97701820536354878</v>
      </c>
      <c r="I1226" s="35">
        <v>1360.3210137723927</v>
      </c>
      <c r="J1226" s="35">
        <v>1.0118142572655875</v>
      </c>
      <c r="K1226" s="35">
        <v>-0.62030696899660775</v>
      </c>
      <c r="L1226" s="35">
        <v>0</v>
      </c>
      <c r="M1226" s="35">
        <v>0</v>
      </c>
      <c r="N1226" s="35">
        <v>0</v>
      </c>
      <c r="O1226" s="35">
        <v>0</v>
      </c>
      <c r="P1226" s="36">
        <v>12</v>
      </c>
      <c r="Q1226" s="37">
        <v>86</v>
      </c>
      <c r="R1226" s="36">
        <v>0</v>
      </c>
      <c r="S1226" s="39">
        <f t="shared" si="39"/>
        <v>86</v>
      </c>
      <c r="T1226" s="34" t="s">
        <v>29</v>
      </c>
      <c r="U1226" s="12">
        <f>((alpha*(beta^speed))*(speed^ceta))</f>
        <v>235.68225112672863</v>
      </c>
      <c r="V1226" s="8">
        <f t="shared" si="40"/>
        <v>86</v>
      </c>
    </row>
    <row r="1227" spans="1:22">
      <c r="A1227" s="34" t="s">
        <v>19</v>
      </c>
      <c r="B1227" s="34" t="s">
        <v>65</v>
      </c>
      <c r="C1227" s="5" t="s">
        <v>103</v>
      </c>
      <c r="D1227" s="35" t="s">
        <v>86</v>
      </c>
      <c r="E1227" s="36" t="s">
        <v>15</v>
      </c>
      <c r="F1227" s="37">
        <v>100</v>
      </c>
      <c r="G1227" s="38">
        <v>0.02</v>
      </c>
      <c r="H1227" s="34">
        <v>0.94589739042517396</v>
      </c>
      <c r="I1227" s="35">
        <v>-6.5368357112151272E-6</v>
      </c>
      <c r="J1227" s="35">
        <v>1.26331524546688E-3</v>
      </c>
      <c r="K1227" s="35">
        <v>-8.7813530685219923E-2</v>
      </c>
      <c r="L1227" s="35">
        <v>3.1693519603438838</v>
      </c>
      <c r="M1227" s="35">
        <v>0</v>
      </c>
      <c r="N1227" s="35">
        <v>0</v>
      </c>
      <c r="O1227" s="35">
        <v>0</v>
      </c>
      <c r="P1227" s="36">
        <v>12</v>
      </c>
      <c r="Q1227" s="37">
        <v>86</v>
      </c>
      <c r="R1227" s="36">
        <v>14</v>
      </c>
      <c r="S1227" s="39">
        <f t="shared" si="39"/>
        <v>86</v>
      </c>
      <c r="T1227" s="34" t="s">
        <v>51</v>
      </c>
      <c r="U1227" s="12">
        <f>(((alpha*(speed^3))+(beta*(speed^2))+(ceta*speed))+delta)</f>
        <v>0.80307430175536565</v>
      </c>
      <c r="V1227" s="8">
        <f t="shared" si="40"/>
        <v>86</v>
      </c>
    </row>
    <row r="1228" spans="1:22">
      <c r="A1228" s="34" t="s">
        <v>19</v>
      </c>
      <c r="B1228" s="34" t="s">
        <v>65</v>
      </c>
      <c r="C1228" s="5" t="s">
        <v>103</v>
      </c>
      <c r="D1228" s="35" t="s">
        <v>86</v>
      </c>
      <c r="E1228" s="36" t="s">
        <v>16</v>
      </c>
      <c r="F1228" s="37">
        <v>100</v>
      </c>
      <c r="G1228" s="38">
        <v>0.02</v>
      </c>
      <c r="H1228" s="34">
        <v>0.98368852697311959</v>
      </c>
      <c r="I1228" s="35">
        <v>4.2301774477992522</v>
      </c>
      <c r="J1228" s="35">
        <v>0.11693222991918877</v>
      </c>
      <c r="K1228" s="35">
        <v>71.928797053877659</v>
      </c>
      <c r="L1228" s="35">
        <v>-0.92390611132741796</v>
      </c>
      <c r="M1228" s="35">
        <v>0</v>
      </c>
      <c r="N1228" s="35">
        <v>0</v>
      </c>
      <c r="O1228" s="35">
        <v>0</v>
      </c>
      <c r="P1228" s="36">
        <v>12</v>
      </c>
      <c r="Q1228" s="37">
        <v>86</v>
      </c>
      <c r="R1228" s="36">
        <v>1</v>
      </c>
      <c r="S1228" s="39">
        <f t="shared" si="39"/>
        <v>86</v>
      </c>
      <c r="T1228" s="34" t="s">
        <v>30</v>
      </c>
      <c r="U1228" s="12">
        <f>((alpha*(speed^beta))+(ceta*(speed^delta)))</f>
        <v>8.2952113066316642</v>
      </c>
      <c r="V1228" s="8">
        <f t="shared" si="40"/>
        <v>86</v>
      </c>
    </row>
    <row r="1229" spans="1:22">
      <c r="A1229" s="34" t="s">
        <v>19</v>
      </c>
      <c r="B1229" s="34" t="s">
        <v>65</v>
      </c>
      <c r="C1229" s="5" t="s">
        <v>103</v>
      </c>
      <c r="D1229" s="35" t="s">
        <v>86</v>
      </c>
      <c r="E1229" s="36" t="s">
        <v>14</v>
      </c>
      <c r="F1229" s="37">
        <v>100</v>
      </c>
      <c r="G1229" s="38">
        <v>0.02</v>
      </c>
      <c r="H1229" s="34">
        <v>0.98966831391036836</v>
      </c>
      <c r="I1229" s="35">
        <v>6.8874885644064596</v>
      </c>
      <c r="J1229" s="35">
        <v>1.0095701067274769</v>
      </c>
      <c r="K1229" s="35">
        <v>-0.98764010842382699</v>
      </c>
      <c r="L1229" s="35">
        <v>0</v>
      </c>
      <c r="M1229" s="35">
        <v>0</v>
      </c>
      <c r="N1229" s="35">
        <v>0</v>
      </c>
      <c r="O1229" s="35">
        <v>0</v>
      </c>
      <c r="P1229" s="36">
        <v>12</v>
      </c>
      <c r="Q1229" s="37">
        <v>86</v>
      </c>
      <c r="R1229" s="36">
        <v>0</v>
      </c>
      <c r="S1229" s="39">
        <f t="shared" si="39"/>
        <v>86</v>
      </c>
      <c r="T1229" s="34" t="s">
        <v>29</v>
      </c>
      <c r="U1229" s="12">
        <f>((alpha*(beta^speed))*(speed^ceta))</f>
        <v>0.1919597344792438</v>
      </c>
      <c r="V1229" s="8">
        <f t="shared" si="40"/>
        <v>86</v>
      </c>
    </row>
    <row r="1230" spans="1:22">
      <c r="A1230" s="34" t="s">
        <v>19</v>
      </c>
      <c r="B1230" s="34" t="s">
        <v>65</v>
      </c>
      <c r="C1230" s="5" t="s">
        <v>103</v>
      </c>
      <c r="D1230" s="35" t="s">
        <v>86</v>
      </c>
      <c r="E1230" s="36" t="s">
        <v>18</v>
      </c>
      <c r="F1230" s="37">
        <v>100</v>
      </c>
      <c r="G1230" s="38">
        <v>0.02</v>
      </c>
      <c r="H1230" s="34">
        <v>0.90545664065424125</v>
      </c>
      <c r="I1230" s="35">
        <v>-2.2764827229955946E-7</v>
      </c>
      <c r="J1230" s="35">
        <v>6.3867895883580825E-5</v>
      </c>
      <c r="K1230" s="35">
        <v>-5.6015615229530148E-3</v>
      </c>
      <c r="L1230" s="35">
        <v>0.28393519740496448</v>
      </c>
      <c r="M1230" s="35">
        <v>0</v>
      </c>
      <c r="N1230" s="35">
        <v>0</v>
      </c>
      <c r="O1230" s="35">
        <v>0</v>
      </c>
      <c r="P1230" s="36">
        <v>12</v>
      </c>
      <c r="Q1230" s="37">
        <v>86</v>
      </c>
      <c r="R1230" s="36">
        <v>14</v>
      </c>
      <c r="S1230" s="39">
        <f t="shared" si="39"/>
        <v>86</v>
      </c>
      <c r="T1230" s="34" t="s">
        <v>51</v>
      </c>
      <c r="U1230" s="12">
        <f>(((alpha*(speed^3))+(beta*(speed^2))+(ceta*speed))+delta)</f>
        <v>0.12977081490020043</v>
      </c>
      <c r="V1230" s="8">
        <f t="shared" si="40"/>
        <v>86</v>
      </c>
    </row>
    <row r="1231" spans="1:22">
      <c r="A1231" s="34" t="s">
        <v>19</v>
      </c>
      <c r="B1231" s="34" t="s">
        <v>65</v>
      </c>
      <c r="C1231" s="5" t="s">
        <v>103</v>
      </c>
      <c r="D1231" s="35" t="s">
        <v>86</v>
      </c>
      <c r="E1231" s="36" t="s">
        <v>17</v>
      </c>
      <c r="F1231" s="37">
        <v>100</v>
      </c>
      <c r="G1231" s="38">
        <v>0.02</v>
      </c>
      <c r="H1231" s="34">
        <v>0.96631038211372056</v>
      </c>
      <c r="I1231" s="35">
        <v>1288.8705996288897</v>
      </c>
      <c r="J1231" s="35">
        <v>1.010108730957352</v>
      </c>
      <c r="K1231" s="35">
        <v>-0.54090747249104421</v>
      </c>
      <c r="L1231" s="35">
        <v>0</v>
      </c>
      <c r="M1231" s="35">
        <v>0</v>
      </c>
      <c r="N1231" s="35">
        <v>0</v>
      </c>
      <c r="O1231" s="35">
        <v>0</v>
      </c>
      <c r="P1231" s="36">
        <v>12</v>
      </c>
      <c r="Q1231" s="37">
        <v>86</v>
      </c>
      <c r="R1231" s="36">
        <v>0</v>
      </c>
      <c r="S1231" s="39">
        <f t="shared" si="39"/>
        <v>86</v>
      </c>
      <c r="T1231" s="34" t="s">
        <v>29</v>
      </c>
      <c r="U1231" s="12">
        <f>((alpha*(beta^speed))*(speed^ceta))</f>
        <v>275.09544404278296</v>
      </c>
      <c r="V1231" s="8">
        <f t="shared" si="40"/>
        <v>86</v>
      </c>
    </row>
    <row r="1232" spans="1:22">
      <c r="A1232" s="34" t="s">
        <v>19</v>
      </c>
      <c r="B1232" s="34" t="s">
        <v>65</v>
      </c>
      <c r="C1232" s="5" t="s">
        <v>103</v>
      </c>
      <c r="D1232" s="35" t="s">
        <v>86</v>
      </c>
      <c r="E1232" s="36" t="s">
        <v>15</v>
      </c>
      <c r="F1232" s="37">
        <v>0</v>
      </c>
      <c r="G1232" s="38">
        <v>0.04</v>
      </c>
      <c r="H1232" s="34">
        <v>0.9699988070603357</v>
      </c>
      <c r="I1232" s="35">
        <v>-9.43720334757483E-6</v>
      </c>
      <c r="J1232" s="35">
        <v>1.5621187580091081E-3</v>
      </c>
      <c r="K1232" s="35">
        <v>-8.9604754788005725E-2</v>
      </c>
      <c r="L1232" s="35">
        <v>2.8023939215655358</v>
      </c>
      <c r="M1232" s="35">
        <v>0</v>
      </c>
      <c r="N1232" s="35">
        <v>0</v>
      </c>
      <c r="O1232" s="35">
        <v>0</v>
      </c>
      <c r="P1232" s="36">
        <v>12</v>
      </c>
      <c r="Q1232" s="37">
        <v>86</v>
      </c>
      <c r="R1232" s="36">
        <v>14</v>
      </c>
      <c r="S1232" s="39">
        <f t="shared" si="39"/>
        <v>86</v>
      </c>
      <c r="T1232" s="34" t="s">
        <v>51</v>
      </c>
      <c r="U1232" s="12">
        <f>(((alpha*(speed^3))+(beta*(speed^2))+(ceta*speed))+delta)</f>
        <v>0.6472255315873503</v>
      </c>
      <c r="V1232" s="8">
        <f t="shared" si="40"/>
        <v>86</v>
      </c>
    </row>
    <row r="1233" spans="1:22">
      <c r="A1233" s="34" t="s">
        <v>19</v>
      </c>
      <c r="B1233" s="34" t="s">
        <v>65</v>
      </c>
      <c r="C1233" s="5" t="s">
        <v>103</v>
      </c>
      <c r="D1233" s="35" t="s">
        <v>86</v>
      </c>
      <c r="E1233" s="36" t="s">
        <v>16</v>
      </c>
      <c r="F1233" s="37">
        <v>0</v>
      </c>
      <c r="G1233" s="38">
        <v>0.04</v>
      </c>
      <c r="H1233" s="34">
        <v>0.99177473776186187</v>
      </c>
      <c r="I1233" s="35">
        <v>82.973752806167042</v>
      </c>
      <c r="J1233" s="35">
        <v>-1.0150708669091542</v>
      </c>
      <c r="K1233" s="35">
        <v>3.549690939627669</v>
      </c>
      <c r="L1233" s="35">
        <v>0.16692490436793375</v>
      </c>
      <c r="M1233" s="35">
        <v>0</v>
      </c>
      <c r="N1233" s="35">
        <v>0</v>
      </c>
      <c r="O1233" s="35">
        <v>0</v>
      </c>
      <c r="P1233" s="36">
        <v>12</v>
      </c>
      <c r="Q1233" s="37">
        <v>86</v>
      </c>
      <c r="R1233" s="36">
        <v>1</v>
      </c>
      <c r="S1233" s="39">
        <f t="shared" si="39"/>
        <v>86</v>
      </c>
      <c r="T1233" s="34" t="s">
        <v>30</v>
      </c>
      <c r="U1233" s="12">
        <f>((alpha*(speed^beta))+(ceta*(speed^delta)))</f>
        <v>8.3684870915528045</v>
      </c>
      <c r="V1233" s="8">
        <f t="shared" si="40"/>
        <v>86</v>
      </c>
    </row>
    <row r="1234" spans="1:22">
      <c r="A1234" s="34" t="s">
        <v>19</v>
      </c>
      <c r="B1234" s="34" t="s">
        <v>65</v>
      </c>
      <c r="C1234" s="5" t="s">
        <v>103</v>
      </c>
      <c r="D1234" s="35" t="s">
        <v>86</v>
      </c>
      <c r="E1234" s="36" t="s">
        <v>14</v>
      </c>
      <c r="F1234" s="37">
        <v>0</v>
      </c>
      <c r="G1234" s="38">
        <v>0.04</v>
      </c>
      <c r="H1234" s="34">
        <v>0.98970592401675639</v>
      </c>
      <c r="I1234" s="35">
        <v>7.1574383944516597</v>
      </c>
      <c r="J1234" s="35">
        <v>1.0070875177494261</v>
      </c>
      <c r="K1234" s="35">
        <v>-0.96649820510532258</v>
      </c>
      <c r="L1234" s="35">
        <v>0</v>
      </c>
      <c r="M1234" s="35">
        <v>0</v>
      </c>
      <c r="N1234" s="35">
        <v>0</v>
      </c>
      <c r="O1234" s="35">
        <v>0</v>
      </c>
      <c r="P1234" s="36">
        <v>12</v>
      </c>
      <c r="Q1234" s="37">
        <v>86</v>
      </c>
      <c r="R1234" s="36">
        <v>0</v>
      </c>
      <c r="S1234" s="39">
        <f t="shared" si="39"/>
        <v>86</v>
      </c>
      <c r="T1234" s="34" t="s">
        <v>29</v>
      </c>
      <c r="U1234" s="12">
        <f>((alpha*(beta^speed))*(speed^ceta))</f>
        <v>0.17735713766573416</v>
      </c>
      <c r="V1234" s="8">
        <f t="shared" si="40"/>
        <v>86</v>
      </c>
    </row>
    <row r="1235" spans="1:22">
      <c r="A1235" s="34" t="s">
        <v>19</v>
      </c>
      <c r="B1235" s="34" t="s">
        <v>65</v>
      </c>
      <c r="C1235" s="5" t="s">
        <v>103</v>
      </c>
      <c r="D1235" s="35" t="s">
        <v>86</v>
      </c>
      <c r="E1235" s="36" t="s">
        <v>18</v>
      </c>
      <c r="F1235" s="37">
        <v>0</v>
      </c>
      <c r="G1235" s="38">
        <v>0.04</v>
      </c>
      <c r="H1235" s="34">
        <v>0.94744243488421431</v>
      </c>
      <c r="I1235" s="35">
        <v>-2275.7020672609101</v>
      </c>
      <c r="J1235" s="35">
        <v>327.93697379087206</v>
      </c>
      <c r="K1235" s="35">
        <v>4.608350529209754</v>
      </c>
      <c r="L1235" s="35">
        <v>0</v>
      </c>
      <c r="M1235" s="35">
        <v>0</v>
      </c>
      <c r="N1235" s="35">
        <v>0</v>
      </c>
      <c r="O1235" s="35">
        <v>0</v>
      </c>
      <c r="P1235" s="36">
        <v>12</v>
      </c>
      <c r="Q1235" s="37">
        <v>86</v>
      </c>
      <c r="R1235" s="36">
        <v>2</v>
      </c>
      <c r="S1235" s="39">
        <f t="shared" si="39"/>
        <v>86</v>
      </c>
      <c r="T1235" s="34" t="s">
        <v>31</v>
      </c>
      <c r="U1235" s="12">
        <f>((alpha+(beta*speed))^((-1)/ceta))</f>
        <v>0.11021171434640749</v>
      </c>
      <c r="V1235" s="8">
        <f t="shared" si="40"/>
        <v>86</v>
      </c>
    </row>
    <row r="1236" spans="1:22">
      <c r="A1236" s="34" t="s">
        <v>19</v>
      </c>
      <c r="B1236" s="34" t="s">
        <v>65</v>
      </c>
      <c r="C1236" s="5" t="s">
        <v>103</v>
      </c>
      <c r="D1236" s="35" t="s">
        <v>86</v>
      </c>
      <c r="E1236" s="36" t="s">
        <v>17</v>
      </c>
      <c r="F1236" s="37">
        <v>0</v>
      </c>
      <c r="G1236" s="38">
        <v>0.04</v>
      </c>
      <c r="H1236" s="34">
        <v>0.9824593231621972</v>
      </c>
      <c r="I1236" s="35">
        <v>1269.6951058876723</v>
      </c>
      <c r="J1236" s="35">
        <v>1.0120905449535595</v>
      </c>
      <c r="K1236" s="35">
        <v>-0.58160437148426813</v>
      </c>
      <c r="L1236" s="35">
        <v>0</v>
      </c>
      <c r="M1236" s="35">
        <v>0</v>
      </c>
      <c r="N1236" s="35">
        <v>0</v>
      </c>
      <c r="O1236" s="35">
        <v>0</v>
      </c>
      <c r="P1236" s="36">
        <v>12</v>
      </c>
      <c r="Q1236" s="37">
        <v>86</v>
      </c>
      <c r="R1236" s="36">
        <v>0</v>
      </c>
      <c r="S1236" s="39">
        <f t="shared" si="39"/>
        <v>86</v>
      </c>
      <c r="T1236" s="34" t="s">
        <v>29</v>
      </c>
      <c r="U1236" s="12">
        <f>((alpha*(beta^speed))*(speed^ceta))</f>
        <v>267.57917363696168</v>
      </c>
      <c r="V1236" s="8">
        <f t="shared" si="40"/>
        <v>86</v>
      </c>
    </row>
    <row r="1237" spans="1:22">
      <c r="A1237" s="34" t="s">
        <v>19</v>
      </c>
      <c r="B1237" s="34" t="s">
        <v>65</v>
      </c>
      <c r="C1237" s="5" t="s">
        <v>103</v>
      </c>
      <c r="D1237" s="35" t="s">
        <v>86</v>
      </c>
      <c r="E1237" s="36" t="s">
        <v>15</v>
      </c>
      <c r="F1237" s="37">
        <v>50</v>
      </c>
      <c r="G1237" s="38">
        <v>0.04</v>
      </c>
      <c r="H1237" s="34">
        <v>0.97668086424238676</v>
      </c>
      <c r="I1237" s="35">
        <v>0.56148493518034381</v>
      </c>
      <c r="J1237" s="35">
        <v>5.7161419218264777</v>
      </c>
      <c r="K1237" s="35">
        <v>0.29597379329900114</v>
      </c>
      <c r="L1237" s="35">
        <v>0.34068052890844069</v>
      </c>
      <c r="M1237" s="35">
        <v>2.3370831495962332E-2</v>
      </c>
      <c r="N1237" s="35">
        <v>0</v>
      </c>
      <c r="O1237" s="35">
        <v>0</v>
      </c>
      <c r="P1237" s="36">
        <v>12</v>
      </c>
      <c r="Q1237" s="37">
        <v>81</v>
      </c>
      <c r="R1237" s="36">
        <v>10</v>
      </c>
      <c r="S1237" s="39">
        <f t="shared" si="39"/>
        <v>81</v>
      </c>
      <c r="T1237" s="34" t="s">
        <v>44</v>
      </c>
      <c r="U1237" s="12">
        <f>(alpha+(beta/(1+EXP((((-1)*ceta)+(delta*LN(speed)))+(epsilon*speed)))))</f>
        <v>0.80927117149704075</v>
      </c>
      <c r="V1237" s="8">
        <f t="shared" si="40"/>
        <v>81</v>
      </c>
    </row>
    <row r="1238" spans="1:22">
      <c r="A1238" s="34" t="s">
        <v>19</v>
      </c>
      <c r="B1238" s="34" t="s">
        <v>65</v>
      </c>
      <c r="C1238" s="5" t="s">
        <v>103</v>
      </c>
      <c r="D1238" s="35" t="s">
        <v>86</v>
      </c>
      <c r="E1238" s="36" t="s">
        <v>16</v>
      </c>
      <c r="F1238" s="37">
        <v>50</v>
      </c>
      <c r="G1238" s="38">
        <v>0.04</v>
      </c>
      <c r="H1238" s="34">
        <v>0.9926614904181813</v>
      </c>
      <c r="I1238" s="35">
        <v>9.2038558138751618</v>
      </c>
      <c r="J1238" s="35">
        <v>12.092855677442525</v>
      </c>
      <c r="K1238" s="35">
        <v>4.8637128310467252</v>
      </c>
      <c r="L1238" s="35">
        <v>2.2217030129841171</v>
      </c>
      <c r="M1238" s="35">
        <v>-2.8428868229383241E-2</v>
      </c>
      <c r="N1238" s="35">
        <v>0</v>
      </c>
      <c r="O1238" s="35">
        <v>0</v>
      </c>
      <c r="P1238" s="36">
        <v>12</v>
      </c>
      <c r="Q1238" s="37">
        <v>81</v>
      </c>
      <c r="R1238" s="36">
        <v>10</v>
      </c>
      <c r="S1238" s="39">
        <f t="shared" si="39"/>
        <v>81</v>
      </c>
      <c r="T1238" s="34" t="s">
        <v>44</v>
      </c>
      <c r="U1238" s="12">
        <f>(alpha+(beta/(1+EXP((((-1)*ceta)+(delta*LN(speed)))+(epsilon*speed)))))</f>
        <v>10.042501091861098</v>
      </c>
      <c r="V1238" s="8">
        <f t="shared" si="40"/>
        <v>81</v>
      </c>
    </row>
    <row r="1239" spans="1:22">
      <c r="A1239" s="34" t="s">
        <v>19</v>
      </c>
      <c r="B1239" s="34" t="s">
        <v>65</v>
      </c>
      <c r="C1239" s="5" t="s">
        <v>103</v>
      </c>
      <c r="D1239" s="35" t="s">
        <v>86</v>
      </c>
      <c r="E1239" s="36" t="s">
        <v>14</v>
      </c>
      <c r="F1239" s="37">
        <v>50</v>
      </c>
      <c r="G1239" s="38">
        <v>0.04</v>
      </c>
      <c r="H1239" s="34">
        <v>0.99084693224310183</v>
      </c>
      <c r="I1239" s="35">
        <v>7.4167827581155494</v>
      </c>
      <c r="J1239" s="35">
        <v>1.0113212626883308</v>
      </c>
      <c r="K1239" s="35">
        <v>-1.0040882278916594</v>
      </c>
      <c r="L1239" s="35">
        <v>0</v>
      </c>
      <c r="M1239" s="35">
        <v>0</v>
      </c>
      <c r="N1239" s="35">
        <v>0</v>
      </c>
      <c r="O1239" s="35">
        <v>0</v>
      </c>
      <c r="P1239" s="36">
        <v>12</v>
      </c>
      <c r="Q1239" s="37">
        <v>81</v>
      </c>
      <c r="R1239" s="36">
        <v>0</v>
      </c>
      <c r="S1239" s="39">
        <f t="shared" si="39"/>
        <v>81</v>
      </c>
      <c r="T1239" s="34" t="s">
        <v>29</v>
      </c>
      <c r="U1239" s="12">
        <f>((alpha*(beta^speed))*(speed^ceta))</f>
        <v>0.22384552398489954</v>
      </c>
      <c r="V1239" s="8">
        <f t="shared" si="40"/>
        <v>81</v>
      </c>
    </row>
    <row r="1240" spans="1:22">
      <c r="A1240" s="34" t="s">
        <v>19</v>
      </c>
      <c r="B1240" s="34" t="s">
        <v>65</v>
      </c>
      <c r="C1240" s="5" t="s">
        <v>103</v>
      </c>
      <c r="D1240" s="35" t="s">
        <v>86</v>
      </c>
      <c r="E1240" s="36" t="s">
        <v>18</v>
      </c>
      <c r="F1240" s="37">
        <v>50</v>
      </c>
      <c r="G1240" s="38">
        <v>0.04</v>
      </c>
      <c r="H1240" s="34">
        <v>0.95508797966563175</v>
      </c>
      <c r="I1240" s="35">
        <v>-6.4631489678857803E-8</v>
      </c>
      <c r="J1240" s="35">
        <v>3.6910397198943099E-5</v>
      </c>
      <c r="K1240" s="35">
        <v>-4.3601834618309495E-3</v>
      </c>
      <c r="L1240" s="35">
        <v>0.27690604395234669</v>
      </c>
      <c r="M1240" s="35">
        <v>0</v>
      </c>
      <c r="N1240" s="35">
        <v>0</v>
      </c>
      <c r="O1240" s="35">
        <v>0</v>
      </c>
      <c r="P1240" s="36">
        <v>12</v>
      </c>
      <c r="Q1240" s="37">
        <v>81</v>
      </c>
      <c r="R1240" s="36">
        <v>14</v>
      </c>
      <c r="S1240" s="39">
        <f t="shared" si="39"/>
        <v>81</v>
      </c>
      <c r="T1240" s="34" t="s">
        <v>51</v>
      </c>
      <c r="U1240" s="12">
        <f>(((alpha*(speed^3))+(beta*(speed^2))+(ceta*speed))+delta)</f>
        <v>0.13155247605988357</v>
      </c>
      <c r="V1240" s="8">
        <f t="shared" si="40"/>
        <v>81</v>
      </c>
    </row>
    <row r="1241" spans="1:22">
      <c r="A1241" s="34" t="s">
        <v>19</v>
      </c>
      <c r="B1241" s="34" t="s">
        <v>65</v>
      </c>
      <c r="C1241" s="5" t="s">
        <v>103</v>
      </c>
      <c r="D1241" s="35" t="s">
        <v>86</v>
      </c>
      <c r="E1241" s="36" t="s">
        <v>17</v>
      </c>
      <c r="F1241" s="37">
        <v>50</v>
      </c>
      <c r="G1241" s="38">
        <v>0.04</v>
      </c>
      <c r="H1241" s="34">
        <v>0.9729728932140097</v>
      </c>
      <c r="I1241" s="35">
        <v>1165.260001351</v>
      </c>
      <c r="J1241" s="35">
        <v>1.009709004822777</v>
      </c>
      <c r="K1241" s="35">
        <v>-0.46507111886941999</v>
      </c>
      <c r="L1241" s="35">
        <v>0</v>
      </c>
      <c r="M1241" s="35">
        <v>0</v>
      </c>
      <c r="N1241" s="35">
        <v>0</v>
      </c>
      <c r="O1241" s="35">
        <v>0</v>
      </c>
      <c r="P1241" s="36">
        <v>12</v>
      </c>
      <c r="Q1241" s="37">
        <v>81</v>
      </c>
      <c r="R1241" s="36">
        <v>0</v>
      </c>
      <c r="S1241" s="39">
        <f t="shared" si="39"/>
        <v>81</v>
      </c>
      <c r="T1241" s="34" t="s">
        <v>29</v>
      </c>
      <c r="U1241" s="12">
        <f>((alpha*(beta^speed))*(speed^ceta))</f>
        <v>330.16889700245667</v>
      </c>
      <c r="V1241" s="8">
        <f t="shared" si="40"/>
        <v>81</v>
      </c>
    </row>
    <row r="1242" spans="1:22">
      <c r="A1242" s="34" t="s">
        <v>19</v>
      </c>
      <c r="B1242" s="34" t="s">
        <v>65</v>
      </c>
      <c r="C1242" s="5" t="s">
        <v>103</v>
      </c>
      <c r="D1242" s="35" t="s">
        <v>86</v>
      </c>
      <c r="E1242" s="36" t="s">
        <v>15</v>
      </c>
      <c r="F1242" s="37">
        <v>100</v>
      </c>
      <c r="G1242" s="38">
        <v>0.04</v>
      </c>
      <c r="H1242" s="34">
        <v>0.97727119758415193</v>
      </c>
      <c r="I1242" s="35">
        <v>-5.6898306467077254E-6</v>
      </c>
      <c r="J1242" s="35">
        <v>1.1705991823838422E-3</v>
      </c>
      <c r="K1242" s="35">
        <v>-9.4643201530328833E-2</v>
      </c>
      <c r="L1242" s="35">
        <v>3.7067251706825513</v>
      </c>
      <c r="M1242" s="35">
        <v>0</v>
      </c>
      <c r="N1242" s="35">
        <v>0</v>
      </c>
      <c r="O1242" s="35">
        <v>0</v>
      </c>
      <c r="P1242" s="36">
        <v>12</v>
      </c>
      <c r="Q1242" s="37">
        <v>70</v>
      </c>
      <c r="R1242" s="36">
        <v>14</v>
      </c>
      <c r="S1242" s="39">
        <f t="shared" si="39"/>
        <v>70</v>
      </c>
      <c r="T1242" s="34" t="s">
        <v>51</v>
      </c>
      <c r="U1242" s="12">
        <f>(((alpha*(speed^3))+(beta*(speed^2))+(ceta*speed))+delta)</f>
        <v>0.86602514541960973</v>
      </c>
      <c r="V1242" s="8">
        <f t="shared" si="40"/>
        <v>70</v>
      </c>
    </row>
    <row r="1243" spans="1:22">
      <c r="A1243" s="34" t="s">
        <v>19</v>
      </c>
      <c r="B1243" s="34" t="s">
        <v>65</v>
      </c>
      <c r="C1243" s="5" t="s">
        <v>103</v>
      </c>
      <c r="D1243" s="35" t="s">
        <v>86</v>
      </c>
      <c r="E1243" s="36" t="s">
        <v>16</v>
      </c>
      <c r="F1243" s="37">
        <v>100</v>
      </c>
      <c r="G1243" s="38">
        <v>0.04</v>
      </c>
      <c r="H1243" s="34">
        <v>0.98697515265811397</v>
      </c>
      <c r="I1243" s="35">
        <v>43.586855964531964</v>
      </c>
      <c r="J1243" s="35">
        <v>1.0073202331450504</v>
      </c>
      <c r="K1243" s="35">
        <v>-0.42758822634209454</v>
      </c>
      <c r="L1243" s="35">
        <v>0</v>
      </c>
      <c r="M1243" s="35">
        <v>0</v>
      </c>
      <c r="N1243" s="35">
        <v>0</v>
      </c>
      <c r="O1243" s="35">
        <v>0</v>
      </c>
      <c r="P1243" s="36">
        <v>12</v>
      </c>
      <c r="Q1243" s="37">
        <v>70</v>
      </c>
      <c r="R1243" s="36">
        <v>0</v>
      </c>
      <c r="S1243" s="39">
        <f t="shared" si="39"/>
        <v>70</v>
      </c>
      <c r="T1243" s="34" t="s">
        <v>29</v>
      </c>
      <c r="U1243" s="12">
        <f>((alpha*(beta^speed))*(speed^ceta))</f>
        <v>11.807075973376611</v>
      </c>
      <c r="V1243" s="8">
        <f t="shared" si="40"/>
        <v>70</v>
      </c>
    </row>
    <row r="1244" spans="1:22">
      <c r="A1244" s="34" t="s">
        <v>19</v>
      </c>
      <c r="B1244" s="34" t="s">
        <v>65</v>
      </c>
      <c r="C1244" s="5" t="s">
        <v>103</v>
      </c>
      <c r="D1244" s="35" t="s">
        <v>86</v>
      </c>
      <c r="E1244" s="36" t="s">
        <v>14</v>
      </c>
      <c r="F1244" s="37">
        <v>100</v>
      </c>
      <c r="G1244" s="38">
        <v>0.04</v>
      </c>
      <c r="H1244" s="34">
        <v>0.98901139694898343</v>
      </c>
      <c r="I1244" s="35">
        <v>-4.8619549562872564</v>
      </c>
      <c r="J1244" s="35">
        <v>0.61166410263271553</v>
      </c>
      <c r="K1244" s="35">
        <v>2.6004252859767778</v>
      </c>
      <c r="L1244" s="35">
        <v>0</v>
      </c>
      <c r="M1244" s="35">
        <v>0</v>
      </c>
      <c r="N1244" s="35">
        <v>0</v>
      </c>
      <c r="O1244" s="35">
        <v>0</v>
      </c>
      <c r="P1244" s="36">
        <v>12</v>
      </c>
      <c r="Q1244" s="37">
        <v>70</v>
      </c>
      <c r="R1244" s="36">
        <v>2</v>
      </c>
      <c r="S1244" s="39">
        <f t="shared" si="39"/>
        <v>70</v>
      </c>
      <c r="T1244" s="34" t="s">
        <v>31</v>
      </c>
      <c r="U1244" s="12">
        <f>((alpha+(beta*speed))^((-1)/ceta))</f>
        <v>0.24699618478502242</v>
      </c>
      <c r="V1244" s="8">
        <f t="shared" si="40"/>
        <v>70</v>
      </c>
    </row>
    <row r="1245" spans="1:22">
      <c r="A1245" s="34" t="s">
        <v>19</v>
      </c>
      <c r="B1245" s="34" t="s">
        <v>65</v>
      </c>
      <c r="C1245" s="5" t="s">
        <v>103</v>
      </c>
      <c r="D1245" s="35" t="s">
        <v>86</v>
      </c>
      <c r="E1245" s="36" t="s">
        <v>18</v>
      </c>
      <c r="F1245" s="37">
        <v>100</v>
      </c>
      <c r="G1245" s="38">
        <v>0.04</v>
      </c>
      <c r="H1245" s="34">
        <v>0.9629966223783657</v>
      </c>
      <c r="I1245" s="35">
        <v>-5.8009737623334008E-7</v>
      </c>
      <c r="J1245" s="35">
        <v>8.8485149391337128E-5</v>
      </c>
      <c r="K1245" s="35">
        <v>-6.1846451084542099E-3</v>
      </c>
      <c r="L1245" s="35">
        <v>0.32969850685562391</v>
      </c>
      <c r="M1245" s="35">
        <v>0</v>
      </c>
      <c r="N1245" s="35">
        <v>0</v>
      </c>
      <c r="O1245" s="35">
        <v>0</v>
      </c>
      <c r="P1245" s="36">
        <v>12</v>
      </c>
      <c r="Q1245" s="37">
        <v>70</v>
      </c>
      <c r="R1245" s="36">
        <v>14</v>
      </c>
      <c r="S1245" s="39">
        <f t="shared" si="39"/>
        <v>70</v>
      </c>
      <c r="T1245" s="34" t="s">
        <v>51</v>
      </c>
      <c r="U1245" s="12">
        <f>(((alpha*(speed^3))+(beta*(speed^2))+(ceta*speed))+delta)</f>
        <v>0.13137718123334552</v>
      </c>
      <c r="V1245" s="8">
        <f t="shared" si="40"/>
        <v>70</v>
      </c>
    </row>
    <row r="1246" spans="1:22">
      <c r="A1246" s="34" t="s">
        <v>19</v>
      </c>
      <c r="B1246" s="34" t="s">
        <v>65</v>
      </c>
      <c r="C1246" s="5" t="s">
        <v>103</v>
      </c>
      <c r="D1246" s="35" t="s">
        <v>86</v>
      </c>
      <c r="E1246" s="36" t="s">
        <v>17</v>
      </c>
      <c r="F1246" s="37">
        <v>100</v>
      </c>
      <c r="G1246" s="38">
        <v>0.04</v>
      </c>
      <c r="H1246" s="34">
        <v>0.97112983081299742</v>
      </c>
      <c r="I1246" s="35">
        <v>5.7168212255093795</v>
      </c>
      <c r="J1246" s="35">
        <v>4.5535522177999459</v>
      </c>
      <c r="K1246" s="35">
        <v>3.1264289321585488E-2</v>
      </c>
      <c r="L1246" s="35">
        <v>0</v>
      </c>
      <c r="M1246" s="35">
        <v>0</v>
      </c>
      <c r="N1246" s="35">
        <v>0</v>
      </c>
      <c r="O1246" s="35">
        <v>0</v>
      </c>
      <c r="P1246" s="36">
        <v>12</v>
      </c>
      <c r="Q1246" s="37">
        <v>70</v>
      </c>
      <c r="R1246" s="36">
        <v>13</v>
      </c>
      <c r="S1246" s="39">
        <f t="shared" si="39"/>
        <v>70</v>
      </c>
      <c r="T1246" s="34" t="s">
        <v>50</v>
      </c>
      <c r="U1246" s="12">
        <f>EXP((alpha+(beta/speed))+(ceta*LN(speed)))</f>
        <v>370.44246995571666</v>
      </c>
      <c r="V1246" s="8">
        <f t="shared" si="40"/>
        <v>70</v>
      </c>
    </row>
    <row r="1247" spans="1:22">
      <c r="A1247" s="34" t="s">
        <v>19</v>
      </c>
      <c r="B1247" s="34" t="s">
        <v>65</v>
      </c>
      <c r="C1247" s="5" t="s">
        <v>103</v>
      </c>
      <c r="D1247" s="35" t="s">
        <v>86</v>
      </c>
      <c r="E1247" s="36" t="s">
        <v>15</v>
      </c>
      <c r="F1247" s="37">
        <v>0</v>
      </c>
      <c r="G1247" s="38">
        <v>0.06</v>
      </c>
      <c r="H1247" s="34">
        <v>0.98059484392178065</v>
      </c>
      <c r="I1247" s="35">
        <v>5.3658417396654041</v>
      </c>
      <c r="J1247" s="35">
        <v>0.99479160952741175</v>
      </c>
      <c r="K1247" s="35">
        <v>-0.33865362130031273</v>
      </c>
      <c r="L1247" s="35">
        <v>0</v>
      </c>
      <c r="M1247" s="35">
        <v>0</v>
      </c>
      <c r="N1247" s="35">
        <v>0</v>
      </c>
      <c r="O1247" s="35">
        <v>0</v>
      </c>
      <c r="P1247" s="36">
        <v>12</v>
      </c>
      <c r="Q1247" s="37">
        <v>82</v>
      </c>
      <c r="R1247" s="36">
        <v>0</v>
      </c>
      <c r="S1247" s="39">
        <f t="shared" si="39"/>
        <v>82</v>
      </c>
      <c r="T1247" s="34" t="s">
        <v>29</v>
      </c>
      <c r="U1247" s="12">
        <f>((alpha*(beta^speed))*(speed^ceta))</f>
        <v>0.78623284564673424</v>
      </c>
      <c r="V1247" s="8">
        <f t="shared" si="40"/>
        <v>82</v>
      </c>
    </row>
    <row r="1248" spans="1:22">
      <c r="A1248" s="34" t="s">
        <v>19</v>
      </c>
      <c r="B1248" s="34" t="s">
        <v>65</v>
      </c>
      <c r="C1248" s="5" t="s">
        <v>103</v>
      </c>
      <c r="D1248" s="35" t="s">
        <v>86</v>
      </c>
      <c r="E1248" s="36" t="s">
        <v>16</v>
      </c>
      <c r="F1248" s="37">
        <v>0</v>
      </c>
      <c r="G1248" s="38">
        <v>0.06</v>
      </c>
      <c r="H1248" s="34">
        <v>0.99632644281509841</v>
      </c>
      <c r="I1248" s="35">
        <v>9.8105871004152938</v>
      </c>
      <c r="J1248" s="35">
        <v>9.638207855083893</v>
      </c>
      <c r="K1248" s="35">
        <v>5.8487366087360151</v>
      </c>
      <c r="L1248" s="35">
        <v>2.5603055849301115</v>
      </c>
      <c r="M1248" s="35">
        <v>-2.5923977679851995E-2</v>
      </c>
      <c r="N1248" s="35">
        <v>0</v>
      </c>
      <c r="O1248" s="35">
        <v>0</v>
      </c>
      <c r="P1248" s="36">
        <v>12</v>
      </c>
      <c r="Q1248" s="37">
        <v>82</v>
      </c>
      <c r="R1248" s="36">
        <v>10</v>
      </c>
      <c r="S1248" s="39">
        <f t="shared" si="39"/>
        <v>82</v>
      </c>
      <c r="T1248" s="34" t="s">
        <v>44</v>
      </c>
      <c r="U1248" s="12">
        <f>(alpha+(beta/(1+EXP((((-1)*ceta)+(delta*LN(speed)))+(epsilon*speed)))))</f>
        <v>10.150779435771302</v>
      </c>
      <c r="V1248" s="8">
        <f t="shared" si="40"/>
        <v>82</v>
      </c>
    </row>
    <row r="1249" spans="1:22">
      <c r="A1249" s="34" t="s">
        <v>19</v>
      </c>
      <c r="B1249" s="34" t="s">
        <v>65</v>
      </c>
      <c r="C1249" s="5" t="s">
        <v>103</v>
      </c>
      <c r="D1249" s="35" t="s">
        <v>86</v>
      </c>
      <c r="E1249" s="36" t="s">
        <v>14</v>
      </c>
      <c r="F1249" s="37">
        <v>0</v>
      </c>
      <c r="G1249" s="38">
        <v>0.06</v>
      </c>
      <c r="H1249" s="34">
        <v>0.99079800606710344</v>
      </c>
      <c r="I1249" s="35">
        <v>6.1842869448927251</v>
      </c>
      <c r="J1249" s="35">
        <v>-0.86732473488505824</v>
      </c>
      <c r="K1249" s="35">
        <v>2.028991067586175E-4</v>
      </c>
      <c r="L1249" s="35">
        <v>1.3824649690638071</v>
      </c>
      <c r="M1249" s="35">
        <v>0</v>
      </c>
      <c r="N1249" s="35">
        <v>0</v>
      </c>
      <c r="O1249" s="35">
        <v>0</v>
      </c>
      <c r="P1249" s="36">
        <v>12</v>
      </c>
      <c r="Q1249" s="37">
        <v>82</v>
      </c>
      <c r="R1249" s="36">
        <v>1</v>
      </c>
      <c r="S1249" s="39">
        <f t="shared" si="39"/>
        <v>82</v>
      </c>
      <c r="T1249" s="34" t="s">
        <v>30</v>
      </c>
      <c r="U1249" s="12">
        <f>((alpha*(speed^beta))+(ceta*(speed^delta)))</f>
        <v>0.22508464034234588</v>
      </c>
      <c r="V1249" s="8">
        <f t="shared" si="40"/>
        <v>82</v>
      </c>
    </row>
    <row r="1250" spans="1:22">
      <c r="A1250" s="34" t="s">
        <v>19</v>
      </c>
      <c r="B1250" s="34" t="s">
        <v>65</v>
      </c>
      <c r="C1250" s="5" t="s">
        <v>103</v>
      </c>
      <c r="D1250" s="35" t="s">
        <v>86</v>
      </c>
      <c r="E1250" s="36" t="s">
        <v>18</v>
      </c>
      <c r="F1250" s="37">
        <v>0</v>
      </c>
      <c r="G1250" s="38">
        <v>0.06</v>
      </c>
      <c r="H1250" s="34">
        <v>0.96224731255745577</v>
      </c>
      <c r="I1250" s="35">
        <v>-7.0245742441903371E-8</v>
      </c>
      <c r="J1250" s="35">
        <v>3.8478202770748949E-5</v>
      </c>
      <c r="K1250" s="35">
        <v>-4.3716888925892233E-3</v>
      </c>
      <c r="L1250" s="35">
        <v>0.26922253166611609</v>
      </c>
      <c r="M1250" s="35">
        <v>0</v>
      </c>
      <c r="N1250" s="35">
        <v>0</v>
      </c>
      <c r="O1250" s="35">
        <v>0</v>
      </c>
      <c r="P1250" s="36">
        <v>12</v>
      </c>
      <c r="Q1250" s="37">
        <v>82</v>
      </c>
      <c r="R1250" s="36">
        <v>14</v>
      </c>
      <c r="S1250" s="39">
        <f t="shared" si="39"/>
        <v>82</v>
      </c>
      <c r="T1250" s="34" t="s">
        <v>51</v>
      </c>
      <c r="U1250" s="12">
        <f>(((alpha*(speed^3))+(beta*(speed^2))+(ceta*speed))+delta)</f>
        <v>0.13074022338560834</v>
      </c>
      <c r="V1250" s="8">
        <f t="shared" si="40"/>
        <v>82</v>
      </c>
    </row>
    <row r="1251" spans="1:22">
      <c r="A1251" s="34" t="s">
        <v>19</v>
      </c>
      <c r="B1251" s="34" t="s">
        <v>65</v>
      </c>
      <c r="C1251" s="5" t="s">
        <v>103</v>
      </c>
      <c r="D1251" s="35" t="s">
        <v>86</v>
      </c>
      <c r="E1251" s="36" t="s">
        <v>17</v>
      </c>
      <c r="F1251" s="37">
        <v>0</v>
      </c>
      <c r="G1251" s="38">
        <v>0.06</v>
      </c>
      <c r="H1251" s="34">
        <v>0.97952569019718749</v>
      </c>
      <c r="I1251" s="35">
        <v>1185.7957254369367</v>
      </c>
      <c r="J1251" s="35">
        <v>1.0106478158632064</v>
      </c>
      <c r="K1251" s="35">
        <v>-0.48442449342332367</v>
      </c>
      <c r="L1251" s="35">
        <v>0</v>
      </c>
      <c r="M1251" s="35">
        <v>0</v>
      </c>
      <c r="N1251" s="35">
        <v>0</v>
      </c>
      <c r="O1251" s="35">
        <v>0</v>
      </c>
      <c r="P1251" s="36">
        <v>12</v>
      </c>
      <c r="Q1251" s="37">
        <v>82</v>
      </c>
      <c r="R1251" s="36">
        <v>0</v>
      </c>
      <c r="S1251" s="39">
        <f t="shared" si="39"/>
        <v>82</v>
      </c>
      <c r="T1251" s="34" t="s">
        <v>29</v>
      </c>
      <c r="U1251" s="12">
        <f>((alpha*(beta^speed))*(speed^ceta))</f>
        <v>334.27092225370535</v>
      </c>
      <c r="V1251" s="8">
        <f t="shared" si="40"/>
        <v>82</v>
      </c>
    </row>
    <row r="1252" spans="1:22">
      <c r="A1252" s="34" t="s">
        <v>19</v>
      </c>
      <c r="B1252" s="34" t="s">
        <v>65</v>
      </c>
      <c r="C1252" s="5" t="s">
        <v>103</v>
      </c>
      <c r="D1252" s="35" t="s">
        <v>86</v>
      </c>
      <c r="E1252" s="36" t="s">
        <v>15</v>
      </c>
      <c r="F1252" s="37">
        <v>50</v>
      </c>
      <c r="G1252" s="38">
        <v>0.06</v>
      </c>
      <c r="H1252" s="34">
        <v>0.9700146780730543</v>
      </c>
      <c r="I1252" s="35">
        <v>0.8009388010027686</v>
      </c>
      <c r="J1252" s="35">
        <v>12.344800452787542</v>
      </c>
      <c r="K1252" s="35">
        <v>-0.20349334196953767</v>
      </c>
      <c r="L1252" s="35">
        <v>0.45491043857514601</v>
      </c>
      <c r="M1252" s="35">
        <v>2.7562518894473635E-2</v>
      </c>
      <c r="N1252" s="35">
        <v>0</v>
      </c>
      <c r="O1252" s="35">
        <v>0</v>
      </c>
      <c r="P1252" s="36">
        <v>12</v>
      </c>
      <c r="Q1252" s="37">
        <v>66</v>
      </c>
      <c r="R1252" s="36">
        <v>10</v>
      </c>
      <c r="S1252" s="39">
        <f t="shared" si="39"/>
        <v>66</v>
      </c>
      <c r="T1252" s="34" t="s">
        <v>44</v>
      </c>
      <c r="U1252" s="12">
        <f>(alpha+(beta/(1+EXP((((-1)*ceta)+(delta*LN(speed)))+(epsilon*speed)))))</f>
        <v>1.0391056672002912</v>
      </c>
      <c r="V1252" s="8">
        <f t="shared" si="40"/>
        <v>66</v>
      </c>
    </row>
    <row r="1253" spans="1:22">
      <c r="A1253" s="34" t="s">
        <v>19</v>
      </c>
      <c r="B1253" s="34" t="s">
        <v>65</v>
      </c>
      <c r="C1253" s="5" t="s">
        <v>103</v>
      </c>
      <c r="D1253" s="35" t="s">
        <v>86</v>
      </c>
      <c r="E1253" s="36" t="s">
        <v>16</v>
      </c>
      <c r="F1253" s="37">
        <v>50</v>
      </c>
      <c r="G1253" s="38">
        <v>0.06</v>
      </c>
      <c r="H1253" s="34">
        <v>0.99035949637314813</v>
      </c>
      <c r="I1253" s="35">
        <v>-7.4685562538214531E-5</v>
      </c>
      <c r="J1253" s="35">
        <v>1.0432445678181027E-2</v>
      </c>
      <c r="K1253" s="35">
        <v>-0.53214924496192828</v>
      </c>
      <c r="L1253" s="35">
        <v>22.034391635836155</v>
      </c>
      <c r="M1253" s="35">
        <v>0</v>
      </c>
      <c r="N1253" s="35">
        <v>0</v>
      </c>
      <c r="O1253" s="35">
        <v>0</v>
      </c>
      <c r="P1253" s="36">
        <v>12</v>
      </c>
      <c r="Q1253" s="37">
        <v>66</v>
      </c>
      <c r="R1253" s="36">
        <v>14</v>
      </c>
      <c r="S1253" s="39">
        <f t="shared" si="39"/>
        <v>66</v>
      </c>
      <c r="T1253" s="34" t="s">
        <v>51</v>
      </c>
      <c r="U1253" s="12">
        <f>(((alpha*(speed^3))+(beta*(speed^2))+(ceta*speed))+delta)</f>
        <v>10.88447435501892</v>
      </c>
      <c r="V1253" s="8">
        <f t="shared" si="40"/>
        <v>66</v>
      </c>
    </row>
    <row r="1254" spans="1:22">
      <c r="A1254" s="34" t="s">
        <v>19</v>
      </c>
      <c r="B1254" s="34" t="s">
        <v>65</v>
      </c>
      <c r="C1254" s="5" t="s">
        <v>103</v>
      </c>
      <c r="D1254" s="35" t="s">
        <v>86</v>
      </c>
      <c r="E1254" s="36" t="s">
        <v>14</v>
      </c>
      <c r="F1254" s="37">
        <v>50</v>
      </c>
      <c r="G1254" s="38">
        <v>0.06</v>
      </c>
      <c r="H1254" s="34">
        <v>0.9849762627172165</v>
      </c>
      <c r="I1254" s="35">
        <v>-16.692385229881683</v>
      </c>
      <c r="J1254" s="35">
        <v>1.6592629528846901</v>
      </c>
      <c r="K1254" s="35">
        <v>3.7649053908422698</v>
      </c>
      <c r="L1254" s="35">
        <v>0</v>
      </c>
      <c r="M1254" s="35">
        <v>0</v>
      </c>
      <c r="N1254" s="35">
        <v>0</v>
      </c>
      <c r="O1254" s="35">
        <v>0</v>
      </c>
      <c r="P1254" s="36">
        <v>12</v>
      </c>
      <c r="Q1254" s="37">
        <v>66</v>
      </c>
      <c r="R1254" s="36">
        <v>2</v>
      </c>
      <c r="S1254" s="39">
        <f t="shared" si="39"/>
        <v>66</v>
      </c>
      <c r="T1254" s="34" t="s">
        <v>31</v>
      </c>
      <c r="U1254" s="12">
        <f>((alpha+(beta*speed))^((-1)/ceta))</f>
        <v>0.30017476986677227</v>
      </c>
      <c r="V1254" s="8">
        <f t="shared" si="40"/>
        <v>66</v>
      </c>
    </row>
    <row r="1255" spans="1:22">
      <c r="A1255" s="34" t="s">
        <v>19</v>
      </c>
      <c r="B1255" s="34" t="s">
        <v>65</v>
      </c>
      <c r="C1255" s="5" t="s">
        <v>103</v>
      </c>
      <c r="D1255" s="35" t="s">
        <v>86</v>
      </c>
      <c r="E1255" s="36" t="s">
        <v>18</v>
      </c>
      <c r="F1255" s="37">
        <v>50</v>
      </c>
      <c r="G1255" s="38">
        <v>0.06</v>
      </c>
      <c r="H1255" s="34">
        <v>0.94286320401759116</v>
      </c>
      <c r="I1255" s="35">
        <v>2.3309188474070952</v>
      </c>
      <c r="J1255" s="35">
        <v>0.12281168418502804</v>
      </c>
      <c r="K1255" s="35">
        <v>-1.249631079108023E-3</v>
      </c>
      <c r="L1255" s="35">
        <v>0</v>
      </c>
      <c r="M1255" s="35">
        <v>0</v>
      </c>
      <c r="N1255" s="35">
        <v>0</v>
      </c>
      <c r="O1255" s="35">
        <v>0</v>
      </c>
      <c r="P1255" s="36">
        <v>12</v>
      </c>
      <c r="Q1255" s="37">
        <v>66</v>
      </c>
      <c r="R1255" s="36">
        <v>5</v>
      </c>
      <c r="S1255" s="39">
        <f t="shared" si="39"/>
        <v>66</v>
      </c>
      <c r="T1255" s="34" t="s">
        <v>36</v>
      </c>
      <c r="U1255" s="12">
        <f>(1/(((ceta*(speed^2))+(beta*speed))+alpha))</f>
        <v>0.20027650081477574</v>
      </c>
      <c r="V1255" s="8">
        <f t="shared" si="40"/>
        <v>66</v>
      </c>
    </row>
    <row r="1256" spans="1:22">
      <c r="A1256" s="34" t="s">
        <v>19</v>
      </c>
      <c r="B1256" s="34" t="s">
        <v>65</v>
      </c>
      <c r="C1256" s="5" t="s">
        <v>103</v>
      </c>
      <c r="D1256" s="35" t="s">
        <v>86</v>
      </c>
      <c r="E1256" s="36" t="s">
        <v>17</v>
      </c>
      <c r="F1256" s="37">
        <v>50</v>
      </c>
      <c r="G1256" s="38">
        <v>0.06</v>
      </c>
      <c r="H1256" s="34">
        <v>0.94663345295727097</v>
      </c>
      <c r="I1256" s="35">
        <v>1136.0968557160388</v>
      </c>
      <c r="J1256" s="35">
        <v>1.0094836064982491</v>
      </c>
      <c r="K1256" s="35">
        <v>-0.38078643875190293</v>
      </c>
      <c r="L1256" s="35">
        <v>0</v>
      </c>
      <c r="M1256" s="35">
        <v>0</v>
      </c>
      <c r="N1256" s="35">
        <v>0</v>
      </c>
      <c r="O1256" s="35">
        <v>0</v>
      </c>
      <c r="P1256" s="36">
        <v>12</v>
      </c>
      <c r="Q1256" s="37">
        <v>66</v>
      </c>
      <c r="R1256" s="36">
        <v>0</v>
      </c>
      <c r="S1256" s="39">
        <f t="shared" si="39"/>
        <v>66</v>
      </c>
      <c r="T1256" s="34" t="s">
        <v>29</v>
      </c>
      <c r="U1256" s="12">
        <f>((alpha*(beta^speed))*(speed^ceta))</f>
        <v>429.64480317100663</v>
      </c>
      <c r="V1256" s="8">
        <f t="shared" si="40"/>
        <v>66</v>
      </c>
    </row>
    <row r="1257" spans="1:22">
      <c r="A1257" s="34" t="s">
        <v>19</v>
      </c>
      <c r="B1257" s="34" t="s">
        <v>65</v>
      </c>
      <c r="C1257" s="5" t="s">
        <v>103</v>
      </c>
      <c r="D1257" s="35" t="s">
        <v>86</v>
      </c>
      <c r="E1257" s="36" t="s">
        <v>15</v>
      </c>
      <c r="F1257" s="37">
        <v>100</v>
      </c>
      <c r="G1257" s="38">
        <v>0.06</v>
      </c>
      <c r="H1257" s="34">
        <v>0.98593560437463179</v>
      </c>
      <c r="I1257" s="35">
        <v>0.53932499069287831</v>
      </c>
      <c r="J1257" s="35">
        <v>12.641934982884823</v>
      </c>
      <c r="K1257" s="35">
        <v>5.0712910451434424E-2</v>
      </c>
      <c r="L1257" s="35">
        <v>0.41158092032326904</v>
      </c>
      <c r="M1257" s="35">
        <v>2.4562294529748663E-2</v>
      </c>
      <c r="N1257" s="35">
        <v>0</v>
      </c>
      <c r="O1257" s="35">
        <v>0</v>
      </c>
      <c r="P1257" s="36">
        <v>12</v>
      </c>
      <c r="Q1257" s="37">
        <v>56</v>
      </c>
      <c r="R1257" s="36">
        <v>10</v>
      </c>
      <c r="S1257" s="39">
        <f t="shared" si="39"/>
        <v>56</v>
      </c>
      <c r="T1257" s="34" t="s">
        <v>44</v>
      </c>
      <c r="U1257" s="12">
        <f>(alpha+(beta/(1+EXP((((-1)*ceta)+(delta*LN(speed)))+(epsilon*speed)))))</f>
        <v>1.1495149501966355</v>
      </c>
      <c r="V1257" s="8">
        <f t="shared" si="40"/>
        <v>56</v>
      </c>
    </row>
    <row r="1258" spans="1:22">
      <c r="A1258" s="34" t="s">
        <v>19</v>
      </c>
      <c r="B1258" s="34" t="s">
        <v>65</v>
      </c>
      <c r="C1258" s="5" t="s">
        <v>103</v>
      </c>
      <c r="D1258" s="35" t="s">
        <v>86</v>
      </c>
      <c r="E1258" s="36" t="s">
        <v>16</v>
      </c>
      <c r="F1258" s="37">
        <v>100</v>
      </c>
      <c r="G1258" s="38">
        <v>0.06</v>
      </c>
      <c r="H1258" s="34">
        <v>0.99529879319911152</v>
      </c>
      <c r="I1258" s="35">
        <v>2.7078413656826488</v>
      </c>
      <c r="J1258" s="35">
        <v>3.9858637540836699</v>
      </c>
      <c r="K1258" s="35">
        <v>-1.7202104130499777E-2</v>
      </c>
      <c r="L1258" s="35">
        <v>0</v>
      </c>
      <c r="M1258" s="35">
        <v>0</v>
      </c>
      <c r="N1258" s="35">
        <v>0</v>
      </c>
      <c r="O1258" s="35">
        <v>0</v>
      </c>
      <c r="P1258" s="36">
        <v>12</v>
      </c>
      <c r="Q1258" s="37">
        <v>56</v>
      </c>
      <c r="R1258" s="36">
        <v>13</v>
      </c>
      <c r="S1258" s="39">
        <f t="shared" si="39"/>
        <v>56</v>
      </c>
      <c r="T1258" s="34" t="s">
        <v>50</v>
      </c>
      <c r="U1258" s="12">
        <f>EXP((alpha+(beta/speed))+(ceta*LN(speed)))</f>
        <v>15.02586403418106</v>
      </c>
      <c r="V1258" s="8">
        <f t="shared" si="40"/>
        <v>56</v>
      </c>
    </row>
    <row r="1259" spans="1:22">
      <c r="A1259" s="34" t="s">
        <v>19</v>
      </c>
      <c r="B1259" s="34" t="s">
        <v>65</v>
      </c>
      <c r="C1259" s="5" t="s">
        <v>103</v>
      </c>
      <c r="D1259" s="35" t="s">
        <v>86</v>
      </c>
      <c r="E1259" s="36" t="s">
        <v>14</v>
      </c>
      <c r="F1259" s="37">
        <v>100</v>
      </c>
      <c r="G1259" s="38">
        <v>0.06</v>
      </c>
      <c r="H1259" s="34">
        <v>0.99206506764618929</v>
      </c>
      <c r="I1259" s="35">
        <v>-12.061729016515487</v>
      </c>
      <c r="J1259" s="35">
        <v>1.265201886357266</v>
      </c>
      <c r="K1259" s="35">
        <v>3.7203176363502881</v>
      </c>
      <c r="L1259" s="35">
        <v>0</v>
      </c>
      <c r="M1259" s="35">
        <v>0</v>
      </c>
      <c r="N1259" s="35">
        <v>0</v>
      </c>
      <c r="O1259" s="35">
        <v>0</v>
      </c>
      <c r="P1259" s="36">
        <v>12</v>
      </c>
      <c r="Q1259" s="37">
        <v>56</v>
      </c>
      <c r="R1259" s="36">
        <v>2</v>
      </c>
      <c r="S1259" s="39">
        <f t="shared" si="39"/>
        <v>56</v>
      </c>
      <c r="T1259" s="34" t="s">
        <v>31</v>
      </c>
      <c r="U1259" s="12">
        <f>((alpha+(beta*speed))^((-1)/ceta))</f>
        <v>0.33452011604244414</v>
      </c>
      <c r="V1259" s="8">
        <f t="shared" si="40"/>
        <v>56</v>
      </c>
    </row>
    <row r="1260" spans="1:22">
      <c r="A1260" s="34" t="s">
        <v>19</v>
      </c>
      <c r="B1260" s="34" t="s">
        <v>65</v>
      </c>
      <c r="C1260" s="5" t="s">
        <v>103</v>
      </c>
      <c r="D1260" s="35" t="s">
        <v>86</v>
      </c>
      <c r="E1260" s="36" t="s">
        <v>18</v>
      </c>
      <c r="F1260" s="37">
        <v>100</v>
      </c>
      <c r="G1260" s="38">
        <v>0.06</v>
      </c>
      <c r="H1260" s="34">
        <v>0.97978996148113406</v>
      </c>
      <c r="I1260" s="35">
        <v>-5.9899467471458604E-8</v>
      </c>
      <c r="J1260" s="35">
        <v>6.2102313791625465E-5</v>
      </c>
      <c r="K1260" s="35">
        <v>-6.9267161349432747E-3</v>
      </c>
      <c r="L1260" s="35">
        <v>0.39515994346264677</v>
      </c>
      <c r="M1260" s="35">
        <v>0</v>
      </c>
      <c r="N1260" s="35">
        <v>0</v>
      </c>
      <c r="O1260" s="35">
        <v>0</v>
      </c>
      <c r="P1260" s="36">
        <v>12</v>
      </c>
      <c r="Q1260" s="37">
        <v>56</v>
      </c>
      <c r="R1260" s="36">
        <v>14</v>
      </c>
      <c r="S1260" s="39">
        <f t="shared" si="39"/>
        <v>56</v>
      </c>
      <c r="T1260" s="34" t="s">
        <v>51</v>
      </c>
      <c r="U1260" s="12">
        <f>(((alpha*(speed^3))+(beta*(speed^2))+(ceta*speed))+delta)</f>
        <v>0.1914973910768932</v>
      </c>
      <c r="V1260" s="8">
        <f t="shared" si="40"/>
        <v>56</v>
      </c>
    </row>
    <row r="1261" spans="1:22">
      <c r="A1261" s="34" t="s">
        <v>19</v>
      </c>
      <c r="B1261" s="34" t="s">
        <v>65</v>
      </c>
      <c r="C1261" s="5" t="s">
        <v>103</v>
      </c>
      <c r="D1261" s="35" t="s">
        <v>86</v>
      </c>
      <c r="E1261" s="36" t="s">
        <v>17</v>
      </c>
      <c r="F1261" s="37">
        <v>100</v>
      </c>
      <c r="G1261" s="38">
        <v>0.06</v>
      </c>
      <c r="H1261" s="34">
        <v>0.97932159584507417</v>
      </c>
      <c r="I1261" s="35">
        <v>1069.014699419695</v>
      </c>
      <c r="J1261" s="35">
        <v>1.0052765530496455</v>
      </c>
      <c r="K1261" s="35">
        <v>-0.26602880650852401</v>
      </c>
      <c r="L1261" s="35">
        <v>0</v>
      </c>
      <c r="M1261" s="35">
        <v>0</v>
      </c>
      <c r="N1261" s="35">
        <v>0</v>
      </c>
      <c r="O1261" s="35">
        <v>0</v>
      </c>
      <c r="P1261" s="36">
        <v>12</v>
      </c>
      <c r="Q1261" s="37">
        <v>56</v>
      </c>
      <c r="R1261" s="36">
        <v>0</v>
      </c>
      <c r="S1261" s="39">
        <f t="shared" si="39"/>
        <v>56</v>
      </c>
      <c r="T1261" s="34" t="s">
        <v>29</v>
      </c>
      <c r="U1261" s="12">
        <f>((alpha*(beta^speed))*(speed^ceta))</f>
        <v>491.93337046919567</v>
      </c>
      <c r="V1261" s="8">
        <f t="shared" si="40"/>
        <v>56</v>
      </c>
    </row>
    <row r="1262" spans="1:22">
      <c r="A1262" s="34" t="s">
        <v>19</v>
      </c>
      <c r="B1262" s="34" t="s">
        <v>65</v>
      </c>
      <c r="C1262" s="5" t="s">
        <v>104</v>
      </c>
      <c r="D1262" s="35" t="s">
        <v>87</v>
      </c>
      <c r="E1262" s="36" t="s">
        <v>15</v>
      </c>
      <c r="F1262" s="37">
        <v>0</v>
      </c>
      <c r="G1262" s="38">
        <v>0</v>
      </c>
      <c r="H1262" s="34">
        <v>0.97978633727699171</v>
      </c>
      <c r="I1262" s="35">
        <v>-8.6435898715767565E-6</v>
      </c>
      <c r="J1262" s="35">
        <v>1.7437446327974459E-3</v>
      </c>
      <c r="K1262" s="35">
        <v>-0.1188381227946517</v>
      </c>
      <c r="L1262" s="35">
        <v>3.41011888046385</v>
      </c>
      <c r="M1262" s="35">
        <v>0</v>
      </c>
      <c r="N1262" s="35">
        <v>0</v>
      </c>
      <c r="O1262" s="35">
        <v>0</v>
      </c>
      <c r="P1262" s="36">
        <v>12</v>
      </c>
      <c r="Q1262" s="37">
        <v>86</v>
      </c>
      <c r="R1262" s="36">
        <v>14</v>
      </c>
      <c r="S1262" s="39">
        <f t="shared" si="39"/>
        <v>86</v>
      </c>
      <c r="T1262" s="34" t="s">
        <v>51</v>
      </c>
      <c r="U1262" s="12">
        <f>(((alpha*(speed^3))+(beta*(speed^2))+(ceta*speed))+delta)</f>
        <v>0.58896842493808954</v>
      </c>
      <c r="V1262" s="8">
        <f t="shared" si="40"/>
        <v>86</v>
      </c>
    </row>
    <row r="1263" spans="1:22">
      <c r="A1263" s="34" t="s">
        <v>19</v>
      </c>
      <c r="B1263" s="34" t="s">
        <v>65</v>
      </c>
      <c r="C1263" s="5" t="s">
        <v>104</v>
      </c>
      <c r="D1263" s="35" t="s">
        <v>87</v>
      </c>
      <c r="E1263" s="36" t="s">
        <v>16</v>
      </c>
      <c r="F1263" s="37">
        <v>0</v>
      </c>
      <c r="G1263" s="38">
        <v>0</v>
      </c>
      <c r="H1263" s="34">
        <v>0.99278883480923885</v>
      </c>
      <c r="I1263" s="35">
        <v>3.2070371164894036</v>
      </c>
      <c r="J1263" s="35">
        <v>33.750496529702282</v>
      </c>
      <c r="K1263" s="35">
        <v>-4.6127981201285126E-2</v>
      </c>
      <c r="L1263" s="35">
        <v>0.30931270158052221</v>
      </c>
      <c r="M1263" s="35">
        <v>9.597760834003613E-2</v>
      </c>
      <c r="N1263" s="35">
        <v>0</v>
      </c>
      <c r="O1263" s="35">
        <v>0</v>
      </c>
      <c r="P1263" s="36">
        <v>12</v>
      </c>
      <c r="Q1263" s="37">
        <v>86</v>
      </c>
      <c r="R1263" s="36">
        <v>10</v>
      </c>
      <c r="S1263" s="39">
        <f t="shared" si="39"/>
        <v>86</v>
      </c>
      <c r="T1263" s="34" t="s">
        <v>44</v>
      </c>
      <c r="U1263" s="12">
        <f>(alpha+(beta/(1+EXP((((-1)*ceta)+(delta*LN(speed)))+(epsilon*speed)))))</f>
        <v>3.2091513646471452</v>
      </c>
      <c r="V1263" s="8">
        <f t="shared" si="40"/>
        <v>86</v>
      </c>
    </row>
    <row r="1264" spans="1:22">
      <c r="A1264" s="34" t="s">
        <v>19</v>
      </c>
      <c r="B1264" s="34" t="s">
        <v>65</v>
      </c>
      <c r="C1264" s="5" t="s">
        <v>104</v>
      </c>
      <c r="D1264" s="35" t="s">
        <v>87</v>
      </c>
      <c r="E1264" s="36" t="s">
        <v>14</v>
      </c>
      <c r="F1264" s="37">
        <v>0</v>
      </c>
      <c r="G1264" s="38">
        <v>0</v>
      </c>
      <c r="H1264" s="34">
        <v>0.98782386274641287</v>
      </c>
      <c r="I1264" s="35">
        <v>3.556604127274285</v>
      </c>
      <c r="J1264" s="35">
        <v>0.99539763047992336</v>
      </c>
      <c r="K1264" s="35">
        <v>-0.68662190673143675</v>
      </c>
      <c r="L1264" s="35">
        <v>0</v>
      </c>
      <c r="M1264" s="35">
        <v>0</v>
      </c>
      <c r="N1264" s="35">
        <v>0</v>
      </c>
      <c r="O1264" s="35">
        <v>0</v>
      </c>
      <c r="P1264" s="36">
        <v>12</v>
      </c>
      <c r="Q1264" s="37">
        <v>86</v>
      </c>
      <c r="R1264" s="36">
        <v>0</v>
      </c>
      <c r="S1264" s="39">
        <f t="shared" si="39"/>
        <v>86</v>
      </c>
      <c r="T1264" s="34" t="s">
        <v>29</v>
      </c>
      <c r="U1264" s="12">
        <f>((alpha*(beta^speed))*(speed^ceta))</f>
        <v>0.11232445886045492</v>
      </c>
      <c r="V1264" s="8">
        <f t="shared" si="40"/>
        <v>86</v>
      </c>
    </row>
    <row r="1265" spans="1:22">
      <c r="A1265" s="34" t="s">
        <v>19</v>
      </c>
      <c r="B1265" s="34" t="s">
        <v>65</v>
      </c>
      <c r="C1265" s="5" t="s">
        <v>104</v>
      </c>
      <c r="D1265" s="35" t="s">
        <v>87</v>
      </c>
      <c r="E1265" s="36" t="s">
        <v>18</v>
      </c>
      <c r="F1265" s="37">
        <v>0</v>
      </c>
      <c r="G1265" s="38">
        <v>0</v>
      </c>
      <c r="H1265" s="34">
        <v>0.98251288990098007</v>
      </c>
      <c r="I1265" s="35">
        <v>1.2946326238482606</v>
      </c>
      <c r="J1265" s="35">
        <v>0.27754483300109034</v>
      </c>
      <c r="K1265" s="35">
        <v>-1.0416596347421637E-3</v>
      </c>
      <c r="L1265" s="35">
        <v>0</v>
      </c>
      <c r="M1265" s="35">
        <v>0</v>
      </c>
      <c r="N1265" s="35">
        <v>0</v>
      </c>
      <c r="O1265" s="35">
        <v>0</v>
      </c>
      <c r="P1265" s="36">
        <v>12</v>
      </c>
      <c r="Q1265" s="37">
        <v>86</v>
      </c>
      <c r="R1265" s="36">
        <v>5</v>
      </c>
      <c r="S1265" s="39">
        <f t="shared" si="39"/>
        <v>86</v>
      </c>
      <c r="T1265" s="34" t="s">
        <v>36</v>
      </c>
      <c r="U1265" s="12">
        <f>(1/(((ceta*(speed^2))+(beta*speed))+alpha))</f>
        <v>5.7275823446832755E-2</v>
      </c>
      <c r="V1265" s="8">
        <f t="shared" si="40"/>
        <v>86</v>
      </c>
    </row>
    <row r="1266" spans="1:22">
      <c r="A1266" s="34" t="s">
        <v>19</v>
      </c>
      <c r="B1266" s="34" t="s">
        <v>65</v>
      </c>
      <c r="C1266" s="5" t="s">
        <v>104</v>
      </c>
      <c r="D1266" s="35" t="s">
        <v>87</v>
      </c>
      <c r="E1266" s="36" t="s">
        <v>17</v>
      </c>
      <c r="F1266" s="37">
        <v>0</v>
      </c>
      <c r="G1266" s="38">
        <v>0</v>
      </c>
      <c r="H1266" s="34">
        <v>0.98334691513517036</v>
      </c>
      <c r="I1266" s="35">
        <v>2098.4472819353168</v>
      </c>
      <c r="J1266" s="35">
        <v>1.0152062371149384</v>
      </c>
      <c r="K1266" s="35">
        <v>-0.91273349074005972</v>
      </c>
      <c r="L1266" s="35">
        <v>0</v>
      </c>
      <c r="M1266" s="35">
        <v>0</v>
      </c>
      <c r="N1266" s="35">
        <v>0</v>
      </c>
      <c r="O1266" s="35">
        <v>0</v>
      </c>
      <c r="P1266" s="36">
        <v>12</v>
      </c>
      <c r="Q1266" s="37">
        <v>86</v>
      </c>
      <c r="R1266" s="36">
        <v>0</v>
      </c>
      <c r="S1266" s="39">
        <f t="shared" si="39"/>
        <v>86</v>
      </c>
      <c r="T1266" s="34" t="s">
        <v>29</v>
      </c>
      <c r="U1266" s="12">
        <f>((alpha*(beta^speed))*(speed^ceta))</f>
        <v>131.79058441994238</v>
      </c>
      <c r="V1266" s="8">
        <f t="shared" si="40"/>
        <v>86</v>
      </c>
    </row>
    <row r="1267" spans="1:22">
      <c r="A1267" s="34" t="s">
        <v>19</v>
      </c>
      <c r="B1267" s="34" t="s">
        <v>65</v>
      </c>
      <c r="C1267" s="5" t="s">
        <v>104</v>
      </c>
      <c r="D1267" s="35" t="s">
        <v>87</v>
      </c>
      <c r="E1267" s="36" t="s">
        <v>15</v>
      </c>
      <c r="F1267" s="37">
        <v>50</v>
      </c>
      <c r="G1267" s="38">
        <v>0</v>
      </c>
      <c r="H1267" s="34">
        <v>0.9631101923404205</v>
      </c>
      <c r="I1267" s="35">
        <v>0.72426487424625885</v>
      </c>
      <c r="J1267" s="35">
        <v>3.4191824040698027</v>
      </c>
      <c r="K1267" s="35">
        <v>1.0468734192902016</v>
      </c>
      <c r="L1267" s="35">
        <v>7.0933989588214452E-2</v>
      </c>
      <c r="M1267" s="35">
        <v>8.3844184187229151E-2</v>
      </c>
      <c r="N1267" s="35">
        <v>0</v>
      </c>
      <c r="O1267" s="35">
        <v>0</v>
      </c>
      <c r="P1267" s="36">
        <v>12</v>
      </c>
      <c r="Q1267" s="37">
        <v>86</v>
      </c>
      <c r="R1267" s="36">
        <v>10</v>
      </c>
      <c r="S1267" s="39">
        <f t="shared" si="39"/>
        <v>86</v>
      </c>
      <c r="T1267" s="34" t="s">
        <v>44</v>
      </c>
      <c r="U1267" s="12">
        <f>(alpha+(beta/(1+EXP((((-1)*ceta)+(delta*LN(speed)))+(epsilon*speed)))))</f>
        <v>0.72950283673125693</v>
      </c>
      <c r="V1267" s="8">
        <f t="shared" si="40"/>
        <v>86</v>
      </c>
    </row>
    <row r="1268" spans="1:22">
      <c r="A1268" s="34" t="s">
        <v>19</v>
      </c>
      <c r="B1268" s="34" t="s">
        <v>65</v>
      </c>
      <c r="C1268" s="5" t="s">
        <v>104</v>
      </c>
      <c r="D1268" s="35" t="s">
        <v>87</v>
      </c>
      <c r="E1268" s="36" t="s">
        <v>16</v>
      </c>
      <c r="F1268" s="37">
        <v>50</v>
      </c>
      <c r="G1268" s="38">
        <v>0</v>
      </c>
      <c r="H1268" s="34">
        <v>0.98794439778782905</v>
      </c>
      <c r="I1268" s="35">
        <v>3.4712907113505489</v>
      </c>
      <c r="J1268" s="35">
        <v>13.633975190158846</v>
      </c>
      <c r="K1268" s="35">
        <v>2.3604543157074351</v>
      </c>
      <c r="L1268" s="35">
        <v>0.92796622762552738</v>
      </c>
      <c r="M1268" s="35">
        <v>6.5047824269790042E-2</v>
      </c>
      <c r="N1268" s="35">
        <v>0</v>
      </c>
      <c r="O1268" s="35">
        <v>0</v>
      </c>
      <c r="P1268" s="36">
        <v>12</v>
      </c>
      <c r="Q1268" s="37">
        <v>86</v>
      </c>
      <c r="R1268" s="36">
        <v>10</v>
      </c>
      <c r="S1268" s="39">
        <f t="shared" si="39"/>
        <v>86</v>
      </c>
      <c r="T1268" s="34" t="s">
        <v>44</v>
      </c>
      <c r="U1268" s="12">
        <f>(alpha+(beta/(1+EXP((((-1)*ceta)+(delta*LN(speed)))+(epsilon*speed)))))</f>
        <v>3.4798974566455634</v>
      </c>
      <c r="V1268" s="8">
        <f t="shared" si="40"/>
        <v>86</v>
      </c>
    </row>
    <row r="1269" spans="1:22">
      <c r="A1269" s="34" t="s">
        <v>19</v>
      </c>
      <c r="B1269" s="34" t="s">
        <v>65</v>
      </c>
      <c r="C1269" s="5" t="s">
        <v>104</v>
      </c>
      <c r="D1269" s="35" t="s">
        <v>87</v>
      </c>
      <c r="E1269" s="36" t="s">
        <v>14</v>
      </c>
      <c r="F1269" s="37">
        <v>50</v>
      </c>
      <c r="G1269" s="38">
        <v>0</v>
      </c>
      <c r="H1269" s="34">
        <v>0.9877811651419709</v>
      </c>
      <c r="I1269" s="35">
        <v>4.0547258195019813</v>
      </c>
      <c r="J1269" s="35">
        <v>0.99746589595754021</v>
      </c>
      <c r="K1269" s="35">
        <v>-0.75651337380057559</v>
      </c>
      <c r="L1269" s="35">
        <v>0</v>
      </c>
      <c r="M1269" s="35">
        <v>0</v>
      </c>
      <c r="N1269" s="35">
        <v>0</v>
      </c>
      <c r="O1269" s="35">
        <v>0</v>
      </c>
      <c r="P1269" s="36">
        <v>12</v>
      </c>
      <c r="Q1269" s="37">
        <v>86</v>
      </c>
      <c r="R1269" s="36">
        <v>0</v>
      </c>
      <c r="S1269" s="39">
        <f t="shared" si="39"/>
        <v>86</v>
      </c>
      <c r="T1269" s="34" t="s">
        <v>29</v>
      </c>
      <c r="U1269" s="12">
        <f>((alpha*(beta^speed))*(speed^ceta))</f>
        <v>0.1121296173894713</v>
      </c>
      <c r="V1269" s="8">
        <f t="shared" si="40"/>
        <v>86</v>
      </c>
    </row>
    <row r="1270" spans="1:22">
      <c r="A1270" s="34" t="s">
        <v>19</v>
      </c>
      <c r="B1270" s="34" t="s">
        <v>65</v>
      </c>
      <c r="C1270" s="5" t="s">
        <v>104</v>
      </c>
      <c r="D1270" s="35" t="s">
        <v>87</v>
      </c>
      <c r="E1270" s="36" t="s">
        <v>18</v>
      </c>
      <c r="F1270" s="37">
        <v>50</v>
      </c>
      <c r="G1270" s="38">
        <v>0</v>
      </c>
      <c r="H1270" s="34">
        <v>0.98334816517186174</v>
      </c>
      <c r="I1270" s="35">
        <v>1.2095985217552421</v>
      </c>
      <c r="J1270" s="35">
        <v>0.28362809082302182</v>
      </c>
      <c r="K1270" s="35">
        <v>-1.2690107993620372E-3</v>
      </c>
      <c r="L1270" s="35">
        <v>0</v>
      </c>
      <c r="M1270" s="35">
        <v>0</v>
      </c>
      <c r="N1270" s="35">
        <v>0</v>
      </c>
      <c r="O1270" s="35">
        <v>0</v>
      </c>
      <c r="P1270" s="36">
        <v>12</v>
      </c>
      <c r="Q1270" s="37">
        <v>86</v>
      </c>
      <c r="R1270" s="36">
        <v>5</v>
      </c>
      <c r="S1270" s="39">
        <f t="shared" si="39"/>
        <v>86</v>
      </c>
      <c r="T1270" s="34" t="s">
        <v>36</v>
      </c>
      <c r="U1270" s="12">
        <f>(1/(((ceta*(speed^2))+(beta*speed))+alpha))</f>
        <v>6.1667449120036778E-2</v>
      </c>
      <c r="V1270" s="8">
        <f t="shared" si="40"/>
        <v>86</v>
      </c>
    </row>
    <row r="1271" spans="1:22">
      <c r="A1271" s="34" t="s">
        <v>19</v>
      </c>
      <c r="B1271" s="34" t="s">
        <v>65</v>
      </c>
      <c r="C1271" s="5" t="s">
        <v>104</v>
      </c>
      <c r="D1271" s="35" t="s">
        <v>87</v>
      </c>
      <c r="E1271" s="36" t="s">
        <v>17</v>
      </c>
      <c r="F1271" s="37">
        <v>50</v>
      </c>
      <c r="G1271" s="38">
        <v>0</v>
      </c>
      <c r="H1271" s="34">
        <v>0.97733222874174819</v>
      </c>
      <c r="I1271" s="35">
        <v>1839.612392001224</v>
      </c>
      <c r="J1271" s="35">
        <v>1.0121712777541745</v>
      </c>
      <c r="K1271" s="35">
        <v>-0.81028416075564336</v>
      </c>
      <c r="L1271" s="35">
        <v>0</v>
      </c>
      <c r="M1271" s="35">
        <v>0</v>
      </c>
      <c r="N1271" s="35">
        <v>0</v>
      </c>
      <c r="O1271" s="35">
        <v>0</v>
      </c>
      <c r="P1271" s="36">
        <v>12</v>
      </c>
      <c r="Q1271" s="37">
        <v>86</v>
      </c>
      <c r="R1271" s="36">
        <v>0</v>
      </c>
      <c r="S1271" s="39">
        <f t="shared" si="39"/>
        <v>86</v>
      </c>
      <c r="T1271" s="34" t="s">
        <v>29</v>
      </c>
      <c r="U1271" s="12">
        <f>((alpha*(beta^speed))*(speed^ceta))</f>
        <v>140.95408488613168</v>
      </c>
      <c r="V1271" s="8">
        <f t="shared" si="40"/>
        <v>86</v>
      </c>
    </row>
    <row r="1272" spans="1:22">
      <c r="A1272" s="34" t="s">
        <v>19</v>
      </c>
      <c r="B1272" s="34" t="s">
        <v>65</v>
      </c>
      <c r="C1272" s="5" t="s">
        <v>104</v>
      </c>
      <c r="D1272" s="35" t="s">
        <v>87</v>
      </c>
      <c r="E1272" s="36" t="s">
        <v>15</v>
      </c>
      <c r="F1272" s="37">
        <v>100</v>
      </c>
      <c r="G1272" s="38">
        <v>0</v>
      </c>
      <c r="H1272" s="34">
        <v>0.94534389491811899</v>
      </c>
      <c r="I1272" s="35">
        <v>0.83384368293109834</v>
      </c>
      <c r="J1272" s="35">
        <v>2.5886845211625578</v>
      </c>
      <c r="K1272" s="35">
        <v>1.320767314772451</v>
      </c>
      <c r="L1272" s="35">
        <v>-0.18463606472946434</v>
      </c>
      <c r="M1272" s="35">
        <v>0.11015298445713557</v>
      </c>
      <c r="N1272" s="35">
        <v>0</v>
      </c>
      <c r="O1272" s="35">
        <v>0</v>
      </c>
      <c r="P1272" s="36">
        <v>12</v>
      </c>
      <c r="Q1272" s="37">
        <v>86</v>
      </c>
      <c r="R1272" s="36">
        <v>10</v>
      </c>
      <c r="S1272" s="39">
        <f t="shared" si="39"/>
        <v>86</v>
      </c>
      <c r="T1272" s="34" t="s">
        <v>44</v>
      </c>
      <c r="U1272" s="12">
        <f>(alpha+(beta/(1+EXP((((-1)*ceta)+(delta*LN(speed)))+(epsilon*speed)))))</f>
        <v>0.83553971854932529</v>
      </c>
      <c r="V1272" s="8">
        <f t="shared" si="40"/>
        <v>86</v>
      </c>
    </row>
    <row r="1273" spans="1:22">
      <c r="A1273" s="34" t="s">
        <v>19</v>
      </c>
      <c r="B1273" s="34" t="s">
        <v>65</v>
      </c>
      <c r="C1273" s="5" t="s">
        <v>104</v>
      </c>
      <c r="D1273" s="35" t="s">
        <v>87</v>
      </c>
      <c r="E1273" s="36" t="s">
        <v>16</v>
      </c>
      <c r="F1273" s="37">
        <v>100</v>
      </c>
      <c r="G1273" s="38">
        <v>0</v>
      </c>
      <c r="H1273" s="34">
        <v>0.98319942090137658</v>
      </c>
      <c r="I1273" s="35">
        <v>3.4598283459328196</v>
      </c>
      <c r="J1273" s="35">
        <v>8.2532856482148986</v>
      </c>
      <c r="K1273" s="35">
        <v>6.7374124963624613</v>
      </c>
      <c r="L1273" s="35">
        <v>2.6009496261543048</v>
      </c>
      <c r="M1273" s="35">
        <v>-1.4642882278917073E-2</v>
      </c>
      <c r="N1273" s="35">
        <v>0</v>
      </c>
      <c r="O1273" s="35">
        <v>0</v>
      </c>
      <c r="P1273" s="36">
        <v>12</v>
      </c>
      <c r="Q1273" s="37">
        <v>86</v>
      </c>
      <c r="R1273" s="36">
        <v>10</v>
      </c>
      <c r="S1273" s="39">
        <f t="shared" si="39"/>
        <v>86</v>
      </c>
      <c r="T1273" s="34" t="s">
        <v>44</v>
      </c>
      <c r="U1273" s="12">
        <f>(alpha+(beta/(1+EXP((((-1)*ceta)+(delta*LN(speed)))+(epsilon*speed)))))</f>
        <v>3.681739781744708</v>
      </c>
      <c r="V1273" s="8">
        <f t="shared" si="40"/>
        <v>86</v>
      </c>
    </row>
    <row r="1274" spans="1:22">
      <c r="A1274" s="34" t="s">
        <v>19</v>
      </c>
      <c r="B1274" s="34" t="s">
        <v>65</v>
      </c>
      <c r="C1274" s="5" t="s">
        <v>104</v>
      </c>
      <c r="D1274" s="35" t="s">
        <v>87</v>
      </c>
      <c r="E1274" s="36" t="s">
        <v>14</v>
      </c>
      <c r="F1274" s="37">
        <v>100</v>
      </c>
      <c r="G1274" s="38">
        <v>0</v>
      </c>
      <c r="H1274" s="34">
        <v>0.98824579215189612</v>
      </c>
      <c r="I1274" s="35">
        <v>4.2676836617858926</v>
      </c>
      <c r="J1274" s="35">
        <v>0.99874373433600638</v>
      </c>
      <c r="K1274" s="35">
        <v>-0.79196012841608532</v>
      </c>
      <c r="L1274" s="35">
        <v>0</v>
      </c>
      <c r="M1274" s="35">
        <v>0</v>
      </c>
      <c r="N1274" s="35">
        <v>0</v>
      </c>
      <c r="O1274" s="35">
        <v>0</v>
      </c>
      <c r="P1274" s="36">
        <v>12</v>
      </c>
      <c r="Q1274" s="37">
        <v>86</v>
      </c>
      <c r="R1274" s="36">
        <v>0</v>
      </c>
      <c r="S1274" s="39">
        <f t="shared" si="39"/>
        <v>86</v>
      </c>
      <c r="T1274" s="34" t="s">
        <v>29</v>
      </c>
      <c r="U1274" s="12">
        <f>((alpha*(beta^speed))*(speed^ceta))</f>
        <v>0.11251136824178783</v>
      </c>
      <c r="V1274" s="8">
        <f t="shared" si="40"/>
        <v>86</v>
      </c>
    </row>
    <row r="1275" spans="1:22">
      <c r="A1275" s="34" t="s">
        <v>19</v>
      </c>
      <c r="B1275" s="34" t="s">
        <v>65</v>
      </c>
      <c r="C1275" s="5" t="s">
        <v>104</v>
      </c>
      <c r="D1275" s="35" t="s">
        <v>87</v>
      </c>
      <c r="E1275" s="36" t="s">
        <v>18</v>
      </c>
      <c r="F1275" s="37">
        <v>100</v>
      </c>
      <c r="G1275" s="38">
        <v>0</v>
      </c>
      <c r="H1275" s="34">
        <v>0.9790877599834017</v>
      </c>
      <c r="I1275" s="35">
        <v>-6.9594801515861114E-7</v>
      </c>
      <c r="J1275" s="35">
        <v>1.480943860891986E-4</v>
      </c>
      <c r="K1275" s="35">
        <v>-1.0583922454564614E-2</v>
      </c>
      <c r="L1275" s="35">
        <v>0.32700557158900895</v>
      </c>
      <c r="M1275" s="35">
        <v>0</v>
      </c>
      <c r="N1275" s="35">
        <v>0</v>
      </c>
      <c r="O1275" s="35">
        <v>0</v>
      </c>
      <c r="P1275" s="36">
        <v>12</v>
      </c>
      <c r="Q1275" s="37">
        <v>86</v>
      </c>
      <c r="R1275" s="36">
        <v>14</v>
      </c>
      <c r="S1275" s="39">
        <f t="shared" si="39"/>
        <v>86</v>
      </c>
      <c r="T1275" s="34" t="s">
        <v>51</v>
      </c>
      <c r="U1275" s="12">
        <f>(((alpha*(speed^3))+(beta*(speed^2))+(ceta*speed))+delta)</f>
        <v>6.9432409282439267E-2</v>
      </c>
      <c r="V1275" s="8">
        <f t="shared" si="40"/>
        <v>86</v>
      </c>
    </row>
    <row r="1276" spans="1:22">
      <c r="A1276" s="34" t="s">
        <v>19</v>
      </c>
      <c r="B1276" s="34" t="s">
        <v>65</v>
      </c>
      <c r="C1276" s="5" t="s">
        <v>104</v>
      </c>
      <c r="D1276" s="35" t="s">
        <v>87</v>
      </c>
      <c r="E1276" s="36" t="s">
        <v>17</v>
      </c>
      <c r="F1276" s="37">
        <v>100</v>
      </c>
      <c r="G1276" s="38">
        <v>0</v>
      </c>
      <c r="H1276" s="34">
        <v>0.97247262738880136</v>
      </c>
      <c r="I1276" s="35">
        <v>1688.2429739836791</v>
      </c>
      <c r="J1276" s="35">
        <v>1.009740929790095</v>
      </c>
      <c r="K1276" s="35">
        <v>-0.73054249591069376</v>
      </c>
      <c r="L1276" s="35">
        <v>0</v>
      </c>
      <c r="M1276" s="35">
        <v>0</v>
      </c>
      <c r="N1276" s="35">
        <v>0</v>
      </c>
      <c r="O1276" s="35">
        <v>0</v>
      </c>
      <c r="P1276" s="36">
        <v>12</v>
      </c>
      <c r="Q1276" s="37">
        <v>86</v>
      </c>
      <c r="R1276" s="36">
        <v>0</v>
      </c>
      <c r="S1276" s="39">
        <f t="shared" si="39"/>
        <v>86</v>
      </c>
      <c r="T1276" s="34" t="s">
        <v>29</v>
      </c>
      <c r="U1276" s="12">
        <f>((alpha*(beta^speed))*(speed^ceta))</f>
        <v>150.05768627982141</v>
      </c>
      <c r="V1276" s="8">
        <f t="shared" si="40"/>
        <v>86</v>
      </c>
    </row>
    <row r="1277" spans="1:22">
      <c r="A1277" s="34" t="s">
        <v>19</v>
      </c>
      <c r="B1277" s="34" t="s">
        <v>65</v>
      </c>
      <c r="C1277" s="5" t="s">
        <v>104</v>
      </c>
      <c r="D1277" s="35" t="s">
        <v>87</v>
      </c>
      <c r="E1277" s="36" t="s">
        <v>15</v>
      </c>
      <c r="F1277" s="37">
        <v>0</v>
      </c>
      <c r="G1277" s="38">
        <v>-0.06</v>
      </c>
      <c r="H1277" s="34">
        <v>0.99224711321790304</v>
      </c>
      <c r="I1277" s="35">
        <v>13.922078370863339</v>
      </c>
      <c r="J1277" s="35">
        <v>0.98357120381756413</v>
      </c>
      <c r="K1277" s="35">
        <v>-0.7468306904730494</v>
      </c>
      <c r="L1277" s="35">
        <v>0</v>
      </c>
      <c r="M1277" s="35">
        <v>0</v>
      </c>
      <c r="N1277" s="35">
        <v>0</v>
      </c>
      <c r="O1277" s="35">
        <v>0</v>
      </c>
      <c r="P1277" s="36">
        <v>12</v>
      </c>
      <c r="Q1277" s="37">
        <v>86</v>
      </c>
      <c r="R1277" s="36">
        <v>0</v>
      </c>
      <c r="S1277" s="39">
        <f t="shared" si="39"/>
        <v>86</v>
      </c>
      <c r="T1277" s="34" t="s">
        <v>29</v>
      </c>
      <c r="U1277" s="12">
        <f>((alpha*(beta^speed))*(speed^ceta))</f>
        <v>0.12029858506846093</v>
      </c>
      <c r="V1277" s="8">
        <f t="shared" si="40"/>
        <v>86</v>
      </c>
    </row>
    <row r="1278" spans="1:22">
      <c r="A1278" s="34" t="s">
        <v>19</v>
      </c>
      <c r="B1278" s="34" t="s">
        <v>65</v>
      </c>
      <c r="C1278" s="5" t="s">
        <v>104</v>
      </c>
      <c r="D1278" s="35" t="s">
        <v>87</v>
      </c>
      <c r="E1278" s="36" t="s">
        <v>16</v>
      </c>
      <c r="F1278" s="37">
        <v>0</v>
      </c>
      <c r="G1278" s="38">
        <v>-0.06</v>
      </c>
      <c r="H1278" s="34">
        <v>0.99254389238135099</v>
      </c>
      <c r="I1278" s="35">
        <v>6.8452009872944419</v>
      </c>
      <c r="J1278" s="35">
        <v>-9.0374647578640737</v>
      </c>
      <c r="K1278" s="35">
        <v>-1.8814358556176429</v>
      </c>
      <c r="L1278" s="35">
        <v>0</v>
      </c>
      <c r="M1278" s="35">
        <v>0</v>
      </c>
      <c r="N1278" s="35">
        <v>0</v>
      </c>
      <c r="O1278" s="35">
        <v>0</v>
      </c>
      <c r="P1278" s="36">
        <v>12</v>
      </c>
      <c r="Q1278" s="37">
        <v>86</v>
      </c>
      <c r="R1278" s="36">
        <v>13</v>
      </c>
      <c r="S1278" s="39">
        <f t="shared" si="39"/>
        <v>86</v>
      </c>
      <c r="T1278" s="34" t="s">
        <v>50</v>
      </c>
      <c r="U1278" s="12">
        <f>EXP((alpha+(beta/speed))+(ceta*LN(speed)))</f>
        <v>0.19389189281746894</v>
      </c>
      <c r="V1278" s="8">
        <f t="shared" si="40"/>
        <v>86</v>
      </c>
    </row>
    <row r="1279" spans="1:22">
      <c r="A1279" s="34" t="s">
        <v>19</v>
      </c>
      <c r="B1279" s="34" t="s">
        <v>65</v>
      </c>
      <c r="C1279" s="5" t="s">
        <v>104</v>
      </c>
      <c r="D1279" s="35" t="s">
        <v>87</v>
      </c>
      <c r="E1279" s="36" t="s">
        <v>14</v>
      </c>
      <c r="F1279" s="37">
        <v>0</v>
      </c>
      <c r="G1279" s="38">
        <v>-0.06</v>
      </c>
      <c r="H1279" s="34">
        <v>0.99529363512856128</v>
      </c>
      <c r="I1279" s="35">
        <v>5.1874392168121224</v>
      </c>
      <c r="J1279" s="35">
        <v>0.99326394798788165</v>
      </c>
      <c r="K1279" s="35">
        <v>-0.95344109628282692</v>
      </c>
      <c r="L1279" s="35">
        <v>0</v>
      </c>
      <c r="M1279" s="35">
        <v>0</v>
      </c>
      <c r="N1279" s="35">
        <v>0</v>
      </c>
      <c r="O1279" s="35">
        <v>0</v>
      </c>
      <c r="P1279" s="36">
        <v>12</v>
      </c>
      <c r="Q1279" s="37">
        <v>86</v>
      </c>
      <c r="R1279" s="36">
        <v>0</v>
      </c>
      <c r="S1279" s="39">
        <f t="shared" si="39"/>
        <v>86</v>
      </c>
      <c r="T1279" s="34" t="s">
        <v>29</v>
      </c>
      <c r="U1279" s="12">
        <f>((alpha*(beta^speed))*(speed^ceta))</f>
        <v>4.1503480843080393E-2</v>
      </c>
      <c r="V1279" s="8">
        <f t="shared" si="40"/>
        <v>86</v>
      </c>
    </row>
    <row r="1280" spans="1:22">
      <c r="A1280" s="34" t="s">
        <v>19</v>
      </c>
      <c r="B1280" s="34" t="s">
        <v>65</v>
      </c>
      <c r="C1280" s="5" t="s">
        <v>104</v>
      </c>
      <c r="D1280" s="35" t="s">
        <v>87</v>
      </c>
      <c r="E1280" s="36" t="s">
        <v>18</v>
      </c>
      <c r="F1280" s="37">
        <v>0</v>
      </c>
      <c r="G1280" s="38">
        <v>-0.06</v>
      </c>
      <c r="H1280" s="34">
        <v>0.9924774323873381</v>
      </c>
      <c r="I1280" s="35">
        <v>1.6053444760104814</v>
      </c>
      <c r="J1280" s="35">
        <v>0.99576578349111566</v>
      </c>
      <c r="K1280" s="35">
        <v>-0.81754994640354828</v>
      </c>
      <c r="L1280" s="35">
        <v>0</v>
      </c>
      <c r="M1280" s="35">
        <v>0</v>
      </c>
      <c r="N1280" s="35">
        <v>0</v>
      </c>
      <c r="O1280" s="35">
        <v>0</v>
      </c>
      <c r="P1280" s="36">
        <v>12</v>
      </c>
      <c r="Q1280" s="37">
        <v>86</v>
      </c>
      <c r="R1280" s="36">
        <v>0</v>
      </c>
      <c r="S1280" s="39">
        <f t="shared" si="39"/>
        <v>86</v>
      </c>
      <c r="T1280" s="34" t="s">
        <v>29</v>
      </c>
      <c r="U1280" s="12">
        <f>((alpha*(beta^speed))*(speed^ceta))</f>
        <v>2.9210449761109723E-2</v>
      </c>
      <c r="V1280" s="8">
        <f t="shared" si="40"/>
        <v>86</v>
      </c>
    </row>
    <row r="1281" spans="1:22">
      <c r="A1281" s="34" t="s">
        <v>19</v>
      </c>
      <c r="B1281" s="34" t="s">
        <v>65</v>
      </c>
      <c r="C1281" s="5" t="s">
        <v>104</v>
      </c>
      <c r="D1281" s="35" t="s">
        <v>87</v>
      </c>
      <c r="E1281" s="36" t="s">
        <v>17</v>
      </c>
      <c r="F1281" s="37">
        <v>0</v>
      </c>
      <c r="G1281" s="38">
        <v>-0.06</v>
      </c>
      <c r="H1281" s="34">
        <v>0.99210377311270004</v>
      </c>
      <c r="I1281" s="35">
        <v>10.424356934784917</v>
      </c>
      <c r="J1281" s="35">
        <v>-11.195349645978691</v>
      </c>
      <c r="K1281" s="35">
        <v>-1.8244735162935735</v>
      </c>
      <c r="L1281" s="35">
        <v>0</v>
      </c>
      <c r="M1281" s="35">
        <v>0</v>
      </c>
      <c r="N1281" s="35">
        <v>0</v>
      </c>
      <c r="O1281" s="35">
        <v>0</v>
      </c>
      <c r="P1281" s="36">
        <v>12</v>
      </c>
      <c r="Q1281" s="37">
        <v>86</v>
      </c>
      <c r="R1281" s="36">
        <v>13</v>
      </c>
      <c r="S1281" s="39">
        <f t="shared" si="39"/>
        <v>86</v>
      </c>
      <c r="T1281" s="34" t="s">
        <v>50</v>
      </c>
      <c r="U1281" s="12">
        <f>EXP((alpha+(beta/speed))+(ceta*LN(speed)))</f>
        <v>8.7350160073819261</v>
      </c>
      <c r="V1281" s="8">
        <f t="shared" si="40"/>
        <v>86</v>
      </c>
    </row>
    <row r="1282" spans="1:22">
      <c r="A1282" s="34" t="s">
        <v>19</v>
      </c>
      <c r="B1282" s="34" t="s">
        <v>65</v>
      </c>
      <c r="C1282" s="5" t="s">
        <v>104</v>
      </c>
      <c r="D1282" s="35" t="s">
        <v>87</v>
      </c>
      <c r="E1282" s="36" t="s">
        <v>15</v>
      </c>
      <c r="F1282" s="37">
        <v>50</v>
      </c>
      <c r="G1282" s="38">
        <v>-0.06</v>
      </c>
      <c r="H1282" s="34">
        <v>0.99136632245272416</v>
      </c>
      <c r="I1282" s="35">
        <v>0.30413057335533727</v>
      </c>
      <c r="J1282" s="35">
        <v>1.3660992498675669E-2</v>
      </c>
      <c r="K1282" s="35">
        <v>9.4674261641537652E-4</v>
      </c>
      <c r="L1282" s="35">
        <v>0</v>
      </c>
      <c r="M1282" s="35">
        <v>0</v>
      </c>
      <c r="N1282" s="35">
        <v>0</v>
      </c>
      <c r="O1282" s="35">
        <v>0</v>
      </c>
      <c r="P1282" s="36">
        <v>12</v>
      </c>
      <c r="Q1282" s="37">
        <v>86</v>
      </c>
      <c r="R1282" s="36">
        <v>5</v>
      </c>
      <c r="S1282" s="39">
        <f t="shared" ref="S1282:S1345" si="41">V1282</f>
        <v>86</v>
      </c>
      <c r="T1282" s="34" t="s">
        <v>36</v>
      </c>
      <c r="U1282" s="12">
        <f>(1/(((ceta*(speed^2))+(beta*speed))+alpha))</f>
        <v>0.11790945147547867</v>
      </c>
      <c r="V1282" s="8">
        <f t="shared" ref="V1282:V1345" si="42">IF($V$1&lt;P1282,P1282,IF($V$1&gt;Q1282,Q1282,$V$1))</f>
        <v>86</v>
      </c>
    </row>
    <row r="1283" spans="1:22">
      <c r="A1283" s="34" t="s">
        <v>19</v>
      </c>
      <c r="B1283" s="34" t="s">
        <v>65</v>
      </c>
      <c r="C1283" s="5" t="s">
        <v>104</v>
      </c>
      <c r="D1283" s="35" t="s">
        <v>87</v>
      </c>
      <c r="E1283" s="36" t="s">
        <v>16</v>
      </c>
      <c r="F1283" s="37">
        <v>50</v>
      </c>
      <c r="G1283" s="38">
        <v>-0.06</v>
      </c>
      <c r="H1283" s="34">
        <v>0.98974029168673772</v>
      </c>
      <c r="I1283" s="35">
        <v>-5.9977644972688312E-3</v>
      </c>
      <c r="J1283" s="35">
        <v>6.9872137753253369</v>
      </c>
      <c r="K1283" s="35">
        <v>5.91259745013223</v>
      </c>
      <c r="L1283" s="35">
        <v>2.3576902623494309</v>
      </c>
      <c r="M1283" s="35">
        <v>-1.2824550523232479E-2</v>
      </c>
      <c r="N1283" s="35">
        <v>0</v>
      </c>
      <c r="O1283" s="35">
        <v>0</v>
      </c>
      <c r="P1283" s="36">
        <v>12</v>
      </c>
      <c r="Q1283" s="37">
        <v>86</v>
      </c>
      <c r="R1283" s="36">
        <v>10</v>
      </c>
      <c r="S1283" s="39">
        <f t="shared" si="41"/>
        <v>86</v>
      </c>
      <c r="T1283" s="34" t="s">
        <v>44</v>
      </c>
      <c r="U1283" s="12">
        <f>(alpha+(beta/(1+EXP((((-1)*ceta)+(delta*LN(speed)))+(epsilon*speed)))))</f>
        <v>0.20152164011121415</v>
      </c>
      <c r="V1283" s="8">
        <f t="shared" si="42"/>
        <v>86</v>
      </c>
    </row>
    <row r="1284" spans="1:22">
      <c r="A1284" s="34" t="s">
        <v>19</v>
      </c>
      <c r="B1284" s="34" t="s">
        <v>65</v>
      </c>
      <c r="C1284" s="5" t="s">
        <v>104</v>
      </c>
      <c r="D1284" s="35" t="s">
        <v>87</v>
      </c>
      <c r="E1284" s="36" t="s">
        <v>14</v>
      </c>
      <c r="F1284" s="37">
        <v>50</v>
      </c>
      <c r="G1284" s="38">
        <v>-0.06</v>
      </c>
      <c r="H1284" s="34">
        <v>0.99632340433469391</v>
      </c>
      <c r="I1284" s="35">
        <v>4.8333368638375918</v>
      </c>
      <c r="J1284" s="35">
        <v>0.99345146142398766</v>
      </c>
      <c r="K1284" s="35">
        <v>-0.95612427129554323</v>
      </c>
      <c r="L1284" s="35">
        <v>0</v>
      </c>
      <c r="M1284" s="35">
        <v>0</v>
      </c>
      <c r="N1284" s="35">
        <v>0</v>
      </c>
      <c r="O1284" s="35">
        <v>0</v>
      </c>
      <c r="P1284" s="36">
        <v>12</v>
      </c>
      <c r="Q1284" s="37">
        <v>86</v>
      </c>
      <c r="R1284" s="36">
        <v>0</v>
      </c>
      <c r="S1284" s="39">
        <f t="shared" si="41"/>
        <v>86</v>
      </c>
      <c r="T1284" s="34" t="s">
        <v>29</v>
      </c>
      <c r="U1284" s="12">
        <f>((alpha*(beta^speed))*(speed^ceta))</f>
        <v>3.8836340361368397E-2</v>
      </c>
      <c r="V1284" s="8">
        <f t="shared" si="42"/>
        <v>86</v>
      </c>
    </row>
    <row r="1285" spans="1:22">
      <c r="A1285" s="34" t="s">
        <v>19</v>
      </c>
      <c r="B1285" s="34" t="s">
        <v>65</v>
      </c>
      <c r="C1285" s="5" t="s">
        <v>104</v>
      </c>
      <c r="D1285" s="35" t="s">
        <v>87</v>
      </c>
      <c r="E1285" s="36" t="s">
        <v>18</v>
      </c>
      <c r="F1285" s="37">
        <v>50</v>
      </c>
      <c r="G1285" s="38">
        <v>-0.06</v>
      </c>
      <c r="H1285" s="34">
        <v>0.99377606457320122</v>
      </c>
      <c r="I1285" s="35">
        <v>1.57678475220732</v>
      </c>
      <c r="J1285" s="35">
        <v>0.21038502443896542</v>
      </c>
      <c r="K1285" s="35">
        <v>0.84110292340232395</v>
      </c>
      <c r="L1285" s="35">
        <v>0</v>
      </c>
      <c r="M1285" s="35">
        <v>0</v>
      </c>
      <c r="N1285" s="35">
        <v>0</v>
      </c>
      <c r="O1285" s="35">
        <v>0</v>
      </c>
      <c r="P1285" s="36">
        <v>12</v>
      </c>
      <c r="Q1285" s="37">
        <v>86</v>
      </c>
      <c r="R1285" s="36">
        <v>2</v>
      </c>
      <c r="S1285" s="39">
        <f t="shared" si="41"/>
        <v>86</v>
      </c>
      <c r="T1285" s="34" t="s">
        <v>31</v>
      </c>
      <c r="U1285" s="12">
        <f>((alpha+(beta*speed))^((-1)/ceta))</f>
        <v>2.8958703598316544E-2</v>
      </c>
      <c r="V1285" s="8">
        <f t="shared" si="42"/>
        <v>86</v>
      </c>
    </row>
    <row r="1286" spans="1:22">
      <c r="A1286" s="34" t="s">
        <v>19</v>
      </c>
      <c r="B1286" s="34" t="s">
        <v>65</v>
      </c>
      <c r="C1286" s="5" t="s">
        <v>104</v>
      </c>
      <c r="D1286" s="35" t="s">
        <v>87</v>
      </c>
      <c r="E1286" s="36" t="s">
        <v>17</v>
      </c>
      <c r="F1286" s="37">
        <v>50</v>
      </c>
      <c r="G1286" s="38">
        <v>-0.06</v>
      </c>
      <c r="H1286" s="34">
        <v>0.98979831383286043</v>
      </c>
      <c r="I1286" s="35">
        <v>10.830321889284527</v>
      </c>
      <c r="J1286" s="35">
        <v>-13.599933079415134</v>
      </c>
      <c r="K1286" s="35">
        <v>-1.9305634111643621</v>
      </c>
      <c r="L1286" s="35">
        <v>0</v>
      </c>
      <c r="M1286" s="35">
        <v>0</v>
      </c>
      <c r="N1286" s="35">
        <v>0</v>
      </c>
      <c r="O1286" s="35">
        <v>0</v>
      </c>
      <c r="P1286" s="36">
        <v>12</v>
      </c>
      <c r="Q1286" s="37">
        <v>86</v>
      </c>
      <c r="R1286" s="36">
        <v>13</v>
      </c>
      <c r="S1286" s="39">
        <f t="shared" si="41"/>
        <v>86</v>
      </c>
      <c r="T1286" s="34" t="s">
        <v>50</v>
      </c>
      <c r="U1286" s="12">
        <f>EXP((alpha+(beta/speed))+(ceta*LN(speed)))</f>
        <v>7.9469103807810937</v>
      </c>
      <c r="V1286" s="8">
        <f t="shared" si="42"/>
        <v>86</v>
      </c>
    </row>
    <row r="1287" spans="1:22">
      <c r="A1287" s="34" t="s">
        <v>19</v>
      </c>
      <c r="B1287" s="34" t="s">
        <v>65</v>
      </c>
      <c r="C1287" s="5" t="s">
        <v>104</v>
      </c>
      <c r="D1287" s="35" t="s">
        <v>87</v>
      </c>
      <c r="E1287" s="36" t="s">
        <v>15</v>
      </c>
      <c r="F1287" s="37">
        <v>100</v>
      </c>
      <c r="G1287" s="38">
        <v>-0.06</v>
      </c>
      <c r="H1287" s="34">
        <v>0.99078165401830609</v>
      </c>
      <c r="I1287" s="35">
        <v>6.5964703061041154</v>
      </c>
      <c r="J1287" s="35">
        <v>-16.047700171850366</v>
      </c>
      <c r="K1287" s="35">
        <v>-1.9195585734287377</v>
      </c>
      <c r="L1287" s="35">
        <v>0</v>
      </c>
      <c r="M1287" s="35">
        <v>0</v>
      </c>
      <c r="N1287" s="35">
        <v>0</v>
      </c>
      <c r="O1287" s="35">
        <v>0</v>
      </c>
      <c r="P1287" s="36">
        <v>12</v>
      </c>
      <c r="Q1287" s="37">
        <v>86</v>
      </c>
      <c r="R1287" s="36">
        <v>13</v>
      </c>
      <c r="S1287" s="39">
        <f t="shared" si="41"/>
        <v>86</v>
      </c>
      <c r="T1287" s="34" t="s">
        <v>50</v>
      </c>
      <c r="U1287" s="12">
        <f>EXP((alpha+(beta/speed))+(ceta*LN(speed)))</f>
        <v>0.1175946896896542</v>
      </c>
      <c r="V1287" s="8">
        <f t="shared" si="42"/>
        <v>86</v>
      </c>
    </row>
    <row r="1288" spans="1:22">
      <c r="A1288" s="34" t="s">
        <v>19</v>
      </c>
      <c r="B1288" s="34" t="s">
        <v>65</v>
      </c>
      <c r="C1288" s="5" t="s">
        <v>104</v>
      </c>
      <c r="D1288" s="35" t="s">
        <v>87</v>
      </c>
      <c r="E1288" s="36" t="s">
        <v>16</v>
      </c>
      <c r="F1288" s="37">
        <v>100</v>
      </c>
      <c r="G1288" s="38">
        <v>-0.06</v>
      </c>
      <c r="H1288" s="34">
        <v>0.98713843311450467</v>
      </c>
      <c r="I1288" s="35">
        <v>1.9443831223322484E-2</v>
      </c>
      <c r="J1288" s="35">
        <v>5.9348475633657944</v>
      </c>
      <c r="K1288" s="35">
        <v>6.769464061881485</v>
      </c>
      <c r="L1288" s="35">
        <v>2.6045941880154468</v>
      </c>
      <c r="M1288" s="35">
        <v>-1.6237915536317832E-2</v>
      </c>
      <c r="N1288" s="35">
        <v>0</v>
      </c>
      <c r="O1288" s="35">
        <v>0</v>
      </c>
      <c r="P1288" s="36">
        <v>12</v>
      </c>
      <c r="Q1288" s="37">
        <v>86</v>
      </c>
      <c r="R1288" s="36">
        <v>10</v>
      </c>
      <c r="S1288" s="39">
        <f t="shared" si="41"/>
        <v>86</v>
      </c>
      <c r="T1288" s="34" t="s">
        <v>44</v>
      </c>
      <c r="U1288" s="12">
        <f>(alpha+(beta/(1+EXP((((-1)*ceta)+(delta*LN(speed)))+(epsilon*speed)))))</f>
        <v>0.20457480888151358</v>
      </c>
      <c r="V1288" s="8">
        <f t="shared" si="42"/>
        <v>86</v>
      </c>
    </row>
    <row r="1289" spans="1:22">
      <c r="A1289" s="34" t="s">
        <v>19</v>
      </c>
      <c r="B1289" s="34" t="s">
        <v>65</v>
      </c>
      <c r="C1289" s="5" t="s">
        <v>104</v>
      </c>
      <c r="D1289" s="35" t="s">
        <v>87</v>
      </c>
      <c r="E1289" s="36" t="s">
        <v>14</v>
      </c>
      <c r="F1289" s="37">
        <v>100</v>
      </c>
      <c r="G1289" s="38">
        <v>-0.06</v>
      </c>
      <c r="H1289" s="34">
        <v>0.99674898416932511</v>
      </c>
      <c r="I1289" s="35">
        <v>0.53770732691741552</v>
      </c>
      <c r="J1289" s="35">
        <v>0.12092560262178237</v>
      </c>
      <c r="K1289" s="35">
        <v>0.74144959069627425</v>
      </c>
      <c r="L1289" s="35">
        <v>0</v>
      </c>
      <c r="M1289" s="35">
        <v>0</v>
      </c>
      <c r="N1289" s="35">
        <v>0</v>
      </c>
      <c r="O1289" s="35">
        <v>0</v>
      </c>
      <c r="P1289" s="36">
        <v>12</v>
      </c>
      <c r="Q1289" s="37">
        <v>86</v>
      </c>
      <c r="R1289" s="36">
        <v>2</v>
      </c>
      <c r="S1289" s="39">
        <f t="shared" si="41"/>
        <v>86</v>
      </c>
      <c r="T1289" s="34" t="s">
        <v>31</v>
      </c>
      <c r="U1289" s="12">
        <f>((alpha+(beta*speed))^((-1)/ceta))</f>
        <v>3.9701937812070223E-2</v>
      </c>
      <c r="V1289" s="8">
        <f t="shared" si="42"/>
        <v>86</v>
      </c>
    </row>
    <row r="1290" spans="1:22">
      <c r="A1290" s="34" t="s">
        <v>19</v>
      </c>
      <c r="B1290" s="34" t="s">
        <v>65</v>
      </c>
      <c r="C1290" s="5" t="s">
        <v>104</v>
      </c>
      <c r="D1290" s="35" t="s">
        <v>87</v>
      </c>
      <c r="E1290" s="36" t="s">
        <v>18</v>
      </c>
      <c r="F1290" s="37">
        <v>100</v>
      </c>
      <c r="G1290" s="38">
        <v>-0.06</v>
      </c>
      <c r="H1290" s="34">
        <v>0.99439350274481031</v>
      </c>
      <c r="I1290" s="35">
        <v>2.1400205419555345</v>
      </c>
      <c r="J1290" s="35">
        <v>0.18280255208905402</v>
      </c>
      <c r="K1290" s="35">
        <v>1.1645188885545161</v>
      </c>
      <c r="L1290" s="35">
        <v>0</v>
      </c>
      <c r="M1290" s="35">
        <v>0</v>
      </c>
      <c r="N1290" s="35">
        <v>0</v>
      </c>
      <c r="O1290" s="35">
        <v>0</v>
      </c>
      <c r="P1290" s="36">
        <v>12</v>
      </c>
      <c r="Q1290" s="37">
        <v>86</v>
      </c>
      <c r="R1290" s="36">
        <v>6</v>
      </c>
      <c r="S1290" s="39">
        <f t="shared" si="41"/>
        <v>86</v>
      </c>
      <c r="T1290" s="34" t="s">
        <v>37</v>
      </c>
      <c r="U1290" s="12">
        <f>(1/(alpha+(beta*(speed^ceta))))</f>
        <v>2.8690561846189004E-2</v>
      </c>
      <c r="V1290" s="8">
        <f t="shared" si="42"/>
        <v>86</v>
      </c>
    </row>
    <row r="1291" spans="1:22">
      <c r="A1291" s="34" t="s">
        <v>19</v>
      </c>
      <c r="B1291" s="34" t="s">
        <v>65</v>
      </c>
      <c r="C1291" s="5" t="s">
        <v>104</v>
      </c>
      <c r="D1291" s="35" t="s">
        <v>87</v>
      </c>
      <c r="E1291" s="36" t="s">
        <v>17</v>
      </c>
      <c r="F1291" s="37">
        <v>100</v>
      </c>
      <c r="G1291" s="38">
        <v>-0.06</v>
      </c>
      <c r="H1291" s="34">
        <v>0.98740230781776328</v>
      </c>
      <c r="I1291" s="35">
        <v>11.036149770759252</v>
      </c>
      <c r="J1291" s="35">
        <v>-14.903327959433229</v>
      </c>
      <c r="K1291" s="35">
        <v>-1.9810911784378138</v>
      </c>
      <c r="L1291" s="35">
        <v>0</v>
      </c>
      <c r="M1291" s="35">
        <v>0</v>
      </c>
      <c r="N1291" s="35">
        <v>0</v>
      </c>
      <c r="O1291" s="35">
        <v>0</v>
      </c>
      <c r="P1291" s="36">
        <v>12</v>
      </c>
      <c r="Q1291" s="37">
        <v>86</v>
      </c>
      <c r="R1291" s="36">
        <v>13</v>
      </c>
      <c r="S1291" s="39">
        <f t="shared" si="41"/>
        <v>86</v>
      </c>
      <c r="T1291" s="34" t="s">
        <v>50</v>
      </c>
      <c r="U1291" s="12">
        <f>EXP((alpha+(beta/speed))+(ceta*LN(speed)))</f>
        <v>7.6782152075150574</v>
      </c>
      <c r="V1291" s="8">
        <f t="shared" si="42"/>
        <v>86</v>
      </c>
    </row>
    <row r="1292" spans="1:22">
      <c r="A1292" s="34" t="s">
        <v>19</v>
      </c>
      <c r="B1292" s="34" t="s">
        <v>65</v>
      </c>
      <c r="C1292" s="5" t="s">
        <v>104</v>
      </c>
      <c r="D1292" s="35" t="s">
        <v>87</v>
      </c>
      <c r="E1292" s="36" t="s">
        <v>15</v>
      </c>
      <c r="F1292" s="37">
        <v>0</v>
      </c>
      <c r="G1292" s="38">
        <v>-0.04</v>
      </c>
      <c r="H1292" s="34">
        <v>0.98693417000086558</v>
      </c>
      <c r="I1292" s="35">
        <v>0.3508441283302744</v>
      </c>
      <c r="J1292" s="35">
        <v>9.3038758384861495</v>
      </c>
      <c r="K1292" s="35">
        <v>-0.24995786284065122</v>
      </c>
      <c r="L1292" s="35">
        <v>0.181265873986099</v>
      </c>
      <c r="M1292" s="35">
        <v>6.9198271764755792E-2</v>
      </c>
      <c r="N1292" s="35">
        <v>0</v>
      </c>
      <c r="O1292" s="35">
        <v>0</v>
      </c>
      <c r="P1292" s="36">
        <v>12</v>
      </c>
      <c r="Q1292" s="37">
        <v>86</v>
      </c>
      <c r="R1292" s="36">
        <v>10</v>
      </c>
      <c r="S1292" s="39">
        <f t="shared" si="41"/>
        <v>86</v>
      </c>
      <c r="T1292" s="34" t="s">
        <v>44</v>
      </c>
      <c r="U1292" s="12">
        <f>(alpha+(beta/(1+EXP((((-1)*ceta)+(delta*LN(speed)))+(epsilon*speed)))))</f>
        <v>0.35924934159971961</v>
      </c>
      <c r="V1292" s="8">
        <f t="shared" si="42"/>
        <v>86</v>
      </c>
    </row>
    <row r="1293" spans="1:22">
      <c r="A1293" s="34" t="s">
        <v>19</v>
      </c>
      <c r="B1293" s="34" t="s">
        <v>65</v>
      </c>
      <c r="C1293" s="5" t="s">
        <v>104</v>
      </c>
      <c r="D1293" s="35" t="s">
        <v>87</v>
      </c>
      <c r="E1293" s="36" t="s">
        <v>16</v>
      </c>
      <c r="F1293" s="37">
        <v>0</v>
      </c>
      <c r="G1293" s="38">
        <v>-0.04</v>
      </c>
      <c r="H1293" s="34">
        <v>0.99201184832579736</v>
      </c>
      <c r="I1293" s="35">
        <v>4.0535580733926976E-2</v>
      </c>
      <c r="J1293" s="35">
        <v>5.3704459289736581E-3</v>
      </c>
      <c r="K1293" s="35">
        <v>1.3639385482577262</v>
      </c>
      <c r="L1293" s="35">
        <v>0</v>
      </c>
      <c r="M1293" s="35">
        <v>0</v>
      </c>
      <c r="N1293" s="35">
        <v>0</v>
      </c>
      <c r="O1293" s="35">
        <v>0</v>
      </c>
      <c r="P1293" s="36">
        <v>12</v>
      </c>
      <c r="Q1293" s="37">
        <v>86</v>
      </c>
      <c r="R1293" s="36">
        <v>6</v>
      </c>
      <c r="S1293" s="39">
        <f t="shared" si="41"/>
        <v>86</v>
      </c>
      <c r="T1293" s="34" t="s">
        <v>37</v>
      </c>
      <c r="U1293" s="12">
        <f>(1/(alpha+(beta*(speed^ceta))))</f>
        <v>0.42070960863042173</v>
      </c>
      <c r="V1293" s="8">
        <f t="shared" si="42"/>
        <v>86</v>
      </c>
    </row>
    <row r="1294" spans="1:22">
      <c r="A1294" s="34" t="s">
        <v>19</v>
      </c>
      <c r="B1294" s="34" t="s">
        <v>65</v>
      </c>
      <c r="C1294" s="5" t="s">
        <v>104</v>
      </c>
      <c r="D1294" s="35" t="s">
        <v>87</v>
      </c>
      <c r="E1294" s="36" t="s">
        <v>14</v>
      </c>
      <c r="F1294" s="37">
        <v>0</v>
      </c>
      <c r="G1294" s="38">
        <v>-0.04</v>
      </c>
      <c r="H1294" s="34">
        <v>0.99183996458832202</v>
      </c>
      <c r="I1294" s="35">
        <v>3.0994759078713411E-2</v>
      </c>
      <c r="J1294" s="35">
        <v>0.15573006895287195</v>
      </c>
      <c r="K1294" s="35">
        <v>0.9651761024196176</v>
      </c>
      <c r="L1294" s="35">
        <v>0</v>
      </c>
      <c r="M1294" s="35">
        <v>0</v>
      </c>
      <c r="N1294" s="35">
        <v>0</v>
      </c>
      <c r="O1294" s="35">
        <v>0</v>
      </c>
      <c r="P1294" s="36">
        <v>12</v>
      </c>
      <c r="Q1294" s="37">
        <v>86</v>
      </c>
      <c r="R1294" s="36">
        <v>2</v>
      </c>
      <c r="S1294" s="39">
        <f t="shared" si="41"/>
        <v>86</v>
      </c>
      <c r="T1294" s="34" t="s">
        <v>31</v>
      </c>
      <c r="U1294" s="12">
        <f>((alpha+(beta*speed))^((-1)/ceta))</f>
        <v>6.7831438221939572E-2</v>
      </c>
      <c r="V1294" s="8">
        <f t="shared" si="42"/>
        <v>86</v>
      </c>
    </row>
    <row r="1295" spans="1:22">
      <c r="A1295" s="34" t="s">
        <v>19</v>
      </c>
      <c r="B1295" s="34" t="s">
        <v>65</v>
      </c>
      <c r="C1295" s="5" t="s">
        <v>104</v>
      </c>
      <c r="D1295" s="35" t="s">
        <v>87</v>
      </c>
      <c r="E1295" s="36" t="s">
        <v>18</v>
      </c>
      <c r="F1295" s="37">
        <v>0</v>
      </c>
      <c r="G1295" s="38">
        <v>-0.04</v>
      </c>
      <c r="H1295" s="34">
        <v>0.98408907136166612</v>
      </c>
      <c r="I1295" s="35">
        <v>0.49116851936426165</v>
      </c>
      <c r="J1295" s="35">
        <v>0.35715882875908178</v>
      </c>
      <c r="K1295" s="35">
        <v>-8.2016250503968264E-4</v>
      </c>
      <c r="L1295" s="35">
        <v>0</v>
      </c>
      <c r="M1295" s="35">
        <v>0</v>
      </c>
      <c r="N1295" s="35">
        <v>0</v>
      </c>
      <c r="O1295" s="35">
        <v>0</v>
      </c>
      <c r="P1295" s="36">
        <v>12</v>
      </c>
      <c r="Q1295" s="37">
        <v>86</v>
      </c>
      <c r="R1295" s="36">
        <v>5</v>
      </c>
      <c r="S1295" s="39">
        <f t="shared" si="41"/>
        <v>86</v>
      </c>
      <c r="T1295" s="34" t="s">
        <v>36</v>
      </c>
      <c r="U1295" s="12">
        <f>(1/(((ceta*(speed^2))+(beta*speed))+alpha))</f>
        <v>3.9775814116003359E-2</v>
      </c>
      <c r="V1295" s="8">
        <f t="shared" si="42"/>
        <v>86</v>
      </c>
    </row>
    <row r="1296" spans="1:22">
      <c r="A1296" s="34" t="s">
        <v>19</v>
      </c>
      <c r="B1296" s="34" t="s">
        <v>65</v>
      </c>
      <c r="C1296" s="5" t="s">
        <v>104</v>
      </c>
      <c r="D1296" s="35" t="s">
        <v>87</v>
      </c>
      <c r="E1296" s="36" t="s">
        <v>17</v>
      </c>
      <c r="F1296" s="37">
        <v>0</v>
      </c>
      <c r="G1296" s="38">
        <v>-0.04</v>
      </c>
      <c r="H1296" s="34">
        <v>0.98844743850777328</v>
      </c>
      <c r="I1296" s="35">
        <v>9.0831880802507268</v>
      </c>
      <c r="J1296" s="35">
        <v>-6.1115980807823886</v>
      </c>
      <c r="K1296" s="35">
        <v>-1.3793999647206374</v>
      </c>
      <c r="L1296" s="35">
        <v>0</v>
      </c>
      <c r="M1296" s="35">
        <v>0</v>
      </c>
      <c r="N1296" s="35">
        <v>0</v>
      </c>
      <c r="O1296" s="35">
        <v>0</v>
      </c>
      <c r="P1296" s="36">
        <v>12</v>
      </c>
      <c r="Q1296" s="37">
        <v>86</v>
      </c>
      <c r="R1296" s="36">
        <v>13</v>
      </c>
      <c r="S1296" s="39">
        <f t="shared" si="41"/>
        <v>86</v>
      </c>
      <c r="T1296" s="34" t="s">
        <v>50</v>
      </c>
      <c r="U1296" s="12">
        <f>EXP((alpha+(beta/speed))+(ceta*LN(speed)))</f>
        <v>17.598197516823134</v>
      </c>
      <c r="V1296" s="8">
        <f t="shared" si="42"/>
        <v>86</v>
      </c>
    </row>
    <row r="1297" spans="1:22">
      <c r="A1297" s="34" t="s">
        <v>19</v>
      </c>
      <c r="B1297" s="34" t="s">
        <v>65</v>
      </c>
      <c r="C1297" s="5" t="s">
        <v>104</v>
      </c>
      <c r="D1297" s="35" t="s">
        <v>87</v>
      </c>
      <c r="E1297" s="36" t="s">
        <v>15</v>
      </c>
      <c r="F1297" s="37">
        <v>50</v>
      </c>
      <c r="G1297" s="38">
        <v>-0.04</v>
      </c>
      <c r="H1297" s="34">
        <v>0.9905223283225062</v>
      </c>
      <c r="I1297" s="35">
        <v>0.19380796404239592</v>
      </c>
      <c r="J1297" s="35">
        <v>11.016097182159941</v>
      </c>
      <c r="K1297" s="35">
        <v>-0.22666544476001591</v>
      </c>
      <c r="L1297" s="35">
        <v>0.34907861210928554</v>
      </c>
      <c r="M1297" s="35">
        <v>4.7601244198781381E-2</v>
      </c>
      <c r="N1297" s="35">
        <v>0</v>
      </c>
      <c r="O1297" s="35">
        <v>0</v>
      </c>
      <c r="P1297" s="36">
        <v>12</v>
      </c>
      <c r="Q1297" s="37">
        <v>86</v>
      </c>
      <c r="R1297" s="36">
        <v>10</v>
      </c>
      <c r="S1297" s="39">
        <f t="shared" si="41"/>
        <v>86</v>
      </c>
      <c r="T1297" s="34" t="s">
        <v>44</v>
      </c>
      <c r="U1297" s="12">
        <f>(alpha+(beta/(1+EXP((((-1)*ceta)+(delta*LN(speed)))+(epsilon*speed)))))</f>
        <v>0.22465433163119575</v>
      </c>
      <c r="V1297" s="8">
        <f t="shared" si="42"/>
        <v>86</v>
      </c>
    </row>
    <row r="1298" spans="1:22">
      <c r="A1298" s="34" t="s">
        <v>19</v>
      </c>
      <c r="B1298" s="34" t="s">
        <v>65</v>
      </c>
      <c r="C1298" s="5" t="s">
        <v>104</v>
      </c>
      <c r="D1298" s="35" t="s">
        <v>87</v>
      </c>
      <c r="E1298" s="36" t="s">
        <v>16</v>
      </c>
      <c r="F1298" s="37">
        <v>50</v>
      </c>
      <c r="G1298" s="38">
        <v>-0.04</v>
      </c>
      <c r="H1298" s="34">
        <v>0.98809086916886657</v>
      </c>
      <c r="I1298" s="35">
        <v>6.3555647960718771</v>
      </c>
      <c r="J1298" s="35">
        <v>-8.192128911677937</v>
      </c>
      <c r="K1298" s="35">
        <v>-1.6470072699203016</v>
      </c>
      <c r="L1298" s="35">
        <v>0</v>
      </c>
      <c r="M1298" s="35">
        <v>0</v>
      </c>
      <c r="N1298" s="35">
        <v>0</v>
      </c>
      <c r="O1298" s="35">
        <v>0</v>
      </c>
      <c r="P1298" s="36">
        <v>12</v>
      </c>
      <c r="Q1298" s="37">
        <v>86</v>
      </c>
      <c r="R1298" s="36">
        <v>13</v>
      </c>
      <c r="S1298" s="39">
        <f t="shared" si="41"/>
        <v>86</v>
      </c>
      <c r="T1298" s="34" t="s">
        <v>50</v>
      </c>
      <c r="U1298" s="12">
        <f>EXP((alpha+(beta/speed))+(ceta*LN(speed)))</f>
        <v>0.34094473014074411</v>
      </c>
      <c r="V1298" s="8">
        <f t="shared" si="42"/>
        <v>86</v>
      </c>
    </row>
    <row r="1299" spans="1:22">
      <c r="A1299" s="34" t="s">
        <v>19</v>
      </c>
      <c r="B1299" s="34" t="s">
        <v>65</v>
      </c>
      <c r="C1299" s="5" t="s">
        <v>104</v>
      </c>
      <c r="D1299" s="35" t="s">
        <v>87</v>
      </c>
      <c r="E1299" s="36" t="s">
        <v>14</v>
      </c>
      <c r="F1299" s="37">
        <v>50</v>
      </c>
      <c r="G1299" s="38">
        <v>-0.04</v>
      </c>
      <c r="H1299" s="34">
        <v>0.99436860246364955</v>
      </c>
      <c r="I1299" s="35">
        <v>5.1160883548662337</v>
      </c>
      <c r="J1299" s="35">
        <v>0.99356441517507832</v>
      </c>
      <c r="K1299" s="35">
        <v>-0.92017713944517054</v>
      </c>
      <c r="L1299" s="35">
        <v>0</v>
      </c>
      <c r="M1299" s="35">
        <v>0</v>
      </c>
      <c r="N1299" s="35">
        <v>0</v>
      </c>
      <c r="O1299" s="35">
        <v>0</v>
      </c>
      <c r="P1299" s="36">
        <v>12</v>
      </c>
      <c r="Q1299" s="37">
        <v>86</v>
      </c>
      <c r="R1299" s="36">
        <v>0</v>
      </c>
      <c r="S1299" s="39">
        <f t="shared" si="41"/>
        <v>86</v>
      </c>
      <c r="T1299" s="34" t="s">
        <v>29</v>
      </c>
      <c r="U1299" s="12">
        <f>((alpha*(beta^speed))*(speed^ceta))</f>
        <v>4.8720894658149869E-2</v>
      </c>
      <c r="V1299" s="8">
        <f t="shared" si="42"/>
        <v>86</v>
      </c>
    </row>
    <row r="1300" spans="1:22">
      <c r="A1300" s="34" t="s">
        <v>19</v>
      </c>
      <c r="B1300" s="34" t="s">
        <v>65</v>
      </c>
      <c r="C1300" s="5" t="s">
        <v>104</v>
      </c>
      <c r="D1300" s="35" t="s">
        <v>87</v>
      </c>
      <c r="E1300" s="36" t="s">
        <v>18</v>
      </c>
      <c r="F1300" s="37">
        <v>50</v>
      </c>
      <c r="G1300" s="38">
        <v>-0.04</v>
      </c>
      <c r="H1300" s="34">
        <v>0.99244918711734831</v>
      </c>
      <c r="I1300" s="35">
        <v>1.4120311767237745</v>
      </c>
      <c r="J1300" s="35">
        <v>0.99442538387181834</v>
      </c>
      <c r="K1300" s="35">
        <v>-0.75083023179343467</v>
      </c>
      <c r="L1300" s="35">
        <v>0</v>
      </c>
      <c r="M1300" s="35">
        <v>0</v>
      </c>
      <c r="N1300" s="35">
        <v>0</v>
      </c>
      <c r="O1300" s="35">
        <v>0</v>
      </c>
      <c r="P1300" s="36">
        <v>12</v>
      </c>
      <c r="Q1300" s="37">
        <v>86</v>
      </c>
      <c r="R1300" s="36">
        <v>0</v>
      </c>
      <c r="S1300" s="39">
        <f t="shared" si="41"/>
        <v>86</v>
      </c>
      <c r="T1300" s="34" t="s">
        <v>29</v>
      </c>
      <c r="U1300" s="12">
        <f>((alpha*(beta^speed))*(speed^ceta))</f>
        <v>3.0801630528574195E-2</v>
      </c>
      <c r="V1300" s="8">
        <f t="shared" si="42"/>
        <v>86</v>
      </c>
    </row>
    <row r="1301" spans="1:22">
      <c r="A1301" s="34" t="s">
        <v>19</v>
      </c>
      <c r="B1301" s="34" t="s">
        <v>65</v>
      </c>
      <c r="C1301" s="5" t="s">
        <v>104</v>
      </c>
      <c r="D1301" s="35" t="s">
        <v>87</v>
      </c>
      <c r="E1301" s="36" t="s">
        <v>17</v>
      </c>
      <c r="F1301" s="37">
        <v>50</v>
      </c>
      <c r="G1301" s="38">
        <v>-0.04</v>
      </c>
      <c r="H1301" s="34">
        <v>0.98444423163550843</v>
      </c>
      <c r="I1301" s="35">
        <v>1057.1845128873899</v>
      </c>
      <c r="J1301" s="35">
        <v>0.98106593553540145</v>
      </c>
      <c r="K1301" s="35">
        <v>-0.645395664672064</v>
      </c>
      <c r="L1301" s="35">
        <v>0</v>
      </c>
      <c r="M1301" s="35">
        <v>0</v>
      </c>
      <c r="N1301" s="35">
        <v>0</v>
      </c>
      <c r="O1301" s="35">
        <v>0</v>
      </c>
      <c r="P1301" s="36">
        <v>12</v>
      </c>
      <c r="Q1301" s="37">
        <v>86</v>
      </c>
      <c r="R1301" s="36">
        <v>0</v>
      </c>
      <c r="S1301" s="39">
        <f t="shared" si="41"/>
        <v>86</v>
      </c>
      <c r="T1301" s="34" t="s">
        <v>29</v>
      </c>
      <c r="U1301" s="12">
        <f>((alpha*(beta^speed))*(speed^ceta))</f>
        <v>11.526004193002496</v>
      </c>
      <c r="V1301" s="8">
        <f t="shared" si="42"/>
        <v>86</v>
      </c>
    </row>
    <row r="1302" spans="1:22">
      <c r="A1302" s="34" t="s">
        <v>19</v>
      </c>
      <c r="B1302" s="34" t="s">
        <v>65</v>
      </c>
      <c r="C1302" s="5" t="s">
        <v>104</v>
      </c>
      <c r="D1302" s="35" t="s">
        <v>87</v>
      </c>
      <c r="E1302" s="36" t="s">
        <v>15</v>
      </c>
      <c r="F1302" s="37">
        <v>100</v>
      </c>
      <c r="G1302" s="38">
        <v>-0.04</v>
      </c>
      <c r="H1302" s="34">
        <v>0.9889838690186743</v>
      </c>
      <c r="I1302" s="35">
        <v>0.14979164177658438</v>
      </c>
      <c r="J1302" s="35">
        <v>8.3653150239543344</v>
      </c>
      <c r="K1302" s="35">
        <v>9.6778089100289524E-2</v>
      </c>
      <c r="L1302" s="35">
        <v>0.35722094011205036</v>
      </c>
      <c r="M1302" s="35">
        <v>4.4745617596929528E-2</v>
      </c>
      <c r="N1302" s="35">
        <v>0</v>
      </c>
      <c r="O1302" s="35">
        <v>0</v>
      </c>
      <c r="P1302" s="36">
        <v>12</v>
      </c>
      <c r="Q1302" s="37">
        <v>86</v>
      </c>
      <c r="R1302" s="36">
        <v>10</v>
      </c>
      <c r="S1302" s="39">
        <f t="shared" si="41"/>
        <v>86</v>
      </c>
      <c r="T1302" s="34" t="s">
        <v>44</v>
      </c>
      <c r="U1302" s="12">
        <f>(alpha+(beta/(1+EXP((((-1)*ceta)+(delta*LN(speed)))+(epsilon*speed)))))</f>
        <v>0.18961866981573186</v>
      </c>
      <c r="V1302" s="8">
        <f t="shared" si="42"/>
        <v>86</v>
      </c>
    </row>
    <row r="1303" spans="1:22">
      <c r="A1303" s="34" t="s">
        <v>19</v>
      </c>
      <c r="B1303" s="34" t="s">
        <v>65</v>
      </c>
      <c r="C1303" s="5" t="s">
        <v>104</v>
      </c>
      <c r="D1303" s="35" t="s">
        <v>87</v>
      </c>
      <c r="E1303" s="36" t="s">
        <v>16</v>
      </c>
      <c r="F1303" s="37">
        <v>100</v>
      </c>
      <c r="G1303" s="38">
        <v>-0.04</v>
      </c>
      <c r="H1303" s="34">
        <v>0.98406921576038531</v>
      </c>
      <c r="I1303" s="35">
        <v>-0.17974492872470679</v>
      </c>
      <c r="J1303" s="35">
        <v>11.482440369280786</v>
      </c>
      <c r="K1303" s="35">
        <v>3.6986555785591708</v>
      </c>
      <c r="L1303" s="35">
        <v>1.6164568338954519</v>
      </c>
      <c r="M1303" s="35">
        <v>-4.119082266625565E-3</v>
      </c>
      <c r="N1303" s="35">
        <v>0</v>
      </c>
      <c r="O1303" s="35">
        <v>0</v>
      </c>
      <c r="P1303" s="36">
        <v>12</v>
      </c>
      <c r="Q1303" s="37">
        <v>86</v>
      </c>
      <c r="R1303" s="36">
        <v>10</v>
      </c>
      <c r="S1303" s="39">
        <f t="shared" si="41"/>
        <v>86</v>
      </c>
      <c r="T1303" s="34" t="s">
        <v>44</v>
      </c>
      <c r="U1303" s="12">
        <f>(alpha+(beta/(1+EXP((((-1)*ceta)+(delta*LN(speed)))+(epsilon*speed)))))</f>
        <v>0.29327753737619899</v>
      </c>
      <c r="V1303" s="8">
        <f t="shared" si="42"/>
        <v>86</v>
      </c>
    </row>
    <row r="1304" spans="1:22">
      <c r="A1304" s="34" t="s">
        <v>19</v>
      </c>
      <c r="B1304" s="34" t="s">
        <v>65</v>
      </c>
      <c r="C1304" s="5" t="s">
        <v>104</v>
      </c>
      <c r="D1304" s="35" t="s">
        <v>87</v>
      </c>
      <c r="E1304" s="36" t="s">
        <v>14</v>
      </c>
      <c r="F1304" s="37">
        <v>100</v>
      </c>
      <c r="G1304" s="38">
        <v>-0.04</v>
      </c>
      <c r="H1304" s="34">
        <v>0.9951722597395567</v>
      </c>
      <c r="I1304" s="35">
        <v>4.9612527495593097</v>
      </c>
      <c r="J1304" s="35">
        <v>0.99303065299059856</v>
      </c>
      <c r="K1304" s="35">
        <v>-0.9233058832781349</v>
      </c>
      <c r="L1304" s="35">
        <v>0</v>
      </c>
      <c r="M1304" s="35">
        <v>0</v>
      </c>
      <c r="N1304" s="35">
        <v>0</v>
      </c>
      <c r="O1304" s="35">
        <v>0</v>
      </c>
      <c r="P1304" s="36">
        <v>12</v>
      </c>
      <c r="Q1304" s="37">
        <v>86</v>
      </c>
      <c r="R1304" s="36">
        <v>0</v>
      </c>
      <c r="S1304" s="39">
        <f t="shared" si="41"/>
        <v>86</v>
      </c>
      <c r="T1304" s="34" t="s">
        <v>29</v>
      </c>
      <c r="U1304" s="12">
        <f>((alpha*(beta^speed))*(speed^ceta))</f>
        <v>4.4488303340024841E-2</v>
      </c>
      <c r="V1304" s="8">
        <f t="shared" si="42"/>
        <v>86</v>
      </c>
    </row>
    <row r="1305" spans="1:22">
      <c r="A1305" s="34" t="s">
        <v>19</v>
      </c>
      <c r="B1305" s="34" t="s">
        <v>65</v>
      </c>
      <c r="C1305" s="5" t="s">
        <v>104</v>
      </c>
      <c r="D1305" s="35" t="s">
        <v>87</v>
      </c>
      <c r="E1305" s="36" t="s">
        <v>18</v>
      </c>
      <c r="F1305" s="37">
        <v>100</v>
      </c>
      <c r="G1305" s="38">
        <v>-0.04</v>
      </c>
      <c r="H1305" s="34">
        <v>0.99099122402861306</v>
      </c>
      <c r="I1305" s="35">
        <v>1.156882834773699</v>
      </c>
      <c r="J1305" s="35">
        <v>0.99245642905601739</v>
      </c>
      <c r="K1305" s="35">
        <v>-0.67728796129265811</v>
      </c>
      <c r="L1305" s="35">
        <v>0</v>
      </c>
      <c r="M1305" s="35">
        <v>0</v>
      </c>
      <c r="N1305" s="35">
        <v>0</v>
      </c>
      <c r="O1305" s="35">
        <v>0</v>
      </c>
      <c r="P1305" s="36">
        <v>12</v>
      </c>
      <c r="Q1305" s="37">
        <v>86</v>
      </c>
      <c r="R1305" s="36">
        <v>0</v>
      </c>
      <c r="S1305" s="39">
        <f t="shared" si="41"/>
        <v>86</v>
      </c>
      <c r="T1305" s="34" t="s">
        <v>29</v>
      </c>
      <c r="U1305" s="12">
        <f>((alpha*(beta^speed))*(speed^ceta))</f>
        <v>2.9529868558421189E-2</v>
      </c>
      <c r="V1305" s="8">
        <f t="shared" si="42"/>
        <v>86</v>
      </c>
    </row>
    <row r="1306" spans="1:22">
      <c r="A1306" s="34" t="s">
        <v>19</v>
      </c>
      <c r="B1306" s="34" t="s">
        <v>65</v>
      </c>
      <c r="C1306" s="5" t="s">
        <v>104</v>
      </c>
      <c r="D1306" s="35" t="s">
        <v>87</v>
      </c>
      <c r="E1306" s="36" t="s">
        <v>17</v>
      </c>
      <c r="F1306" s="37">
        <v>100</v>
      </c>
      <c r="G1306" s="38">
        <v>-0.04</v>
      </c>
      <c r="H1306" s="34">
        <v>0.97993303099633267</v>
      </c>
      <c r="I1306" s="35">
        <v>806.3931116321794</v>
      </c>
      <c r="J1306" s="35">
        <v>0.97636231533181073</v>
      </c>
      <c r="K1306" s="35">
        <v>-0.51632762003318977</v>
      </c>
      <c r="L1306" s="35">
        <v>0</v>
      </c>
      <c r="M1306" s="35">
        <v>0</v>
      </c>
      <c r="N1306" s="35">
        <v>0</v>
      </c>
      <c r="O1306" s="35">
        <v>0</v>
      </c>
      <c r="P1306" s="36">
        <v>12</v>
      </c>
      <c r="Q1306" s="37">
        <v>86</v>
      </c>
      <c r="R1306" s="36">
        <v>0</v>
      </c>
      <c r="S1306" s="39">
        <f t="shared" si="41"/>
        <v>86</v>
      </c>
      <c r="T1306" s="34" t="s">
        <v>29</v>
      </c>
      <c r="U1306" s="12">
        <f>((alpha*(beta^speed))*(speed^ceta))</f>
        <v>10.333764678676783</v>
      </c>
      <c r="V1306" s="8">
        <f t="shared" si="42"/>
        <v>86</v>
      </c>
    </row>
    <row r="1307" spans="1:22">
      <c r="A1307" s="34" t="s">
        <v>19</v>
      </c>
      <c r="B1307" s="34" t="s">
        <v>65</v>
      </c>
      <c r="C1307" s="5" t="s">
        <v>104</v>
      </c>
      <c r="D1307" s="35" t="s">
        <v>87</v>
      </c>
      <c r="E1307" s="36" t="s">
        <v>15</v>
      </c>
      <c r="F1307" s="37">
        <v>0</v>
      </c>
      <c r="G1307" s="38">
        <v>-0.02</v>
      </c>
      <c r="H1307" s="34">
        <v>0.98175140455657584</v>
      </c>
      <c r="I1307" s="35">
        <v>0.51833844624955561</v>
      </c>
      <c r="J1307" s="35">
        <v>12.288313209741702</v>
      </c>
      <c r="K1307" s="35">
        <v>-0.17495488050529176</v>
      </c>
      <c r="L1307" s="35">
        <v>0.47689479882853819</v>
      </c>
      <c r="M1307" s="35">
        <v>4.1406315451207279E-2</v>
      </c>
      <c r="N1307" s="35">
        <v>0</v>
      </c>
      <c r="O1307" s="35">
        <v>0</v>
      </c>
      <c r="P1307" s="36">
        <v>12</v>
      </c>
      <c r="Q1307" s="37">
        <v>86</v>
      </c>
      <c r="R1307" s="36">
        <v>10</v>
      </c>
      <c r="S1307" s="39">
        <f t="shared" si="41"/>
        <v>86</v>
      </c>
      <c r="T1307" s="34" t="s">
        <v>44</v>
      </c>
      <c r="U1307" s="12">
        <f>(alpha+(beta/(1+EXP((((-1)*ceta)+(delta*LN(speed)))+(epsilon*speed)))))</f>
        <v>0.55327047458210332</v>
      </c>
      <c r="V1307" s="8">
        <f t="shared" si="42"/>
        <v>86</v>
      </c>
    </row>
    <row r="1308" spans="1:22">
      <c r="A1308" s="34" t="s">
        <v>19</v>
      </c>
      <c r="B1308" s="34" t="s">
        <v>65</v>
      </c>
      <c r="C1308" s="5" t="s">
        <v>104</v>
      </c>
      <c r="D1308" s="35" t="s">
        <v>87</v>
      </c>
      <c r="E1308" s="36" t="s">
        <v>16</v>
      </c>
      <c r="F1308" s="37">
        <v>0</v>
      </c>
      <c r="G1308" s="38">
        <v>-0.02</v>
      </c>
      <c r="H1308" s="34">
        <v>0.99295740463663962</v>
      </c>
      <c r="I1308" s="35">
        <v>1.6853950967992186</v>
      </c>
      <c r="J1308" s="35">
        <v>45.488013992675427</v>
      </c>
      <c r="K1308" s="35">
        <v>9.6997485784918666E-3</v>
      </c>
      <c r="L1308" s="35">
        <v>0.59994503581270231</v>
      </c>
      <c r="M1308" s="35">
        <v>6.2290808123926997E-2</v>
      </c>
      <c r="N1308" s="35">
        <v>0</v>
      </c>
      <c r="O1308" s="35">
        <v>0</v>
      </c>
      <c r="P1308" s="36">
        <v>12</v>
      </c>
      <c r="Q1308" s="37">
        <v>86</v>
      </c>
      <c r="R1308" s="36">
        <v>10</v>
      </c>
      <c r="S1308" s="39">
        <f t="shared" si="41"/>
        <v>86</v>
      </c>
      <c r="T1308" s="34" t="s">
        <v>44</v>
      </c>
      <c r="U1308" s="12">
        <f>(alpha+(beta/(1+EXP((((-1)*ceta)+(delta*LN(speed)))+(epsilon*speed)))))</f>
        <v>1.7003524341161593</v>
      </c>
      <c r="V1308" s="8">
        <f t="shared" si="42"/>
        <v>86</v>
      </c>
    </row>
    <row r="1309" spans="1:22">
      <c r="A1309" s="34" t="s">
        <v>19</v>
      </c>
      <c r="B1309" s="34" t="s">
        <v>65</v>
      </c>
      <c r="C1309" s="5" t="s">
        <v>104</v>
      </c>
      <c r="D1309" s="35" t="s">
        <v>87</v>
      </c>
      <c r="E1309" s="36" t="s">
        <v>14</v>
      </c>
      <c r="F1309" s="37">
        <v>0</v>
      </c>
      <c r="G1309" s="38">
        <v>-0.02</v>
      </c>
      <c r="H1309" s="34">
        <v>0.99049142766007203</v>
      </c>
      <c r="I1309" s="35">
        <v>-0.86866212696743117</v>
      </c>
      <c r="J1309" s="35">
        <v>0.25482238399564583</v>
      </c>
      <c r="K1309" s="35">
        <v>1.4344839418855377</v>
      </c>
      <c r="L1309" s="35">
        <v>0</v>
      </c>
      <c r="M1309" s="35">
        <v>0</v>
      </c>
      <c r="N1309" s="35">
        <v>0</v>
      </c>
      <c r="O1309" s="35">
        <v>0</v>
      </c>
      <c r="P1309" s="36">
        <v>12</v>
      </c>
      <c r="Q1309" s="37">
        <v>86</v>
      </c>
      <c r="R1309" s="36">
        <v>2</v>
      </c>
      <c r="S1309" s="39">
        <f t="shared" si="41"/>
        <v>86</v>
      </c>
      <c r="T1309" s="34" t="s">
        <v>31</v>
      </c>
      <c r="U1309" s="12">
        <f>((alpha+(beta*speed))^((-1)/ceta))</f>
        <v>0.1195633280445224</v>
      </c>
      <c r="V1309" s="8">
        <f t="shared" si="42"/>
        <v>86</v>
      </c>
    </row>
    <row r="1310" spans="1:22">
      <c r="A1310" s="34" t="s">
        <v>19</v>
      </c>
      <c r="B1310" s="34" t="s">
        <v>65</v>
      </c>
      <c r="C1310" s="5" t="s">
        <v>104</v>
      </c>
      <c r="D1310" s="35" t="s">
        <v>87</v>
      </c>
      <c r="E1310" s="36" t="s">
        <v>18</v>
      </c>
      <c r="F1310" s="37">
        <v>0</v>
      </c>
      <c r="G1310" s="38">
        <v>-0.02</v>
      </c>
      <c r="H1310" s="34">
        <v>0.98025725596104307</v>
      </c>
      <c r="I1310" s="35">
        <v>1.1507266169487025</v>
      </c>
      <c r="J1310" s="35">
        <v>0.9952263512852787</v>
      </c>
      <c r="K1310" s="35">
        <v>-0.6413881877589499</v>
      </c>
      <c r="L1310" s="35">
        <v>0</v>
      </c>
      <c r="M1310" s="35">
        <v>0</v>
      </c>
      <c r="N1310" s="35">
        <v>0</v>
      </c>
      <c r="O1310" s="35">
        <v>0</v>
      </c>
      <c r="P1310" s="36">
        <v>12</v>
      </c>
      <c r="Q1310" s="37">
        <v>86</v>
      </c>
      <c r="R1310" s="36">
        <v>0</v>
      </c>
      <c r="S1310" s="39">
        <f t="shared" si="41"/>
        <v>86</v>
      </c>
      <c r="T1310" s="34" t="s">
        <v>29</v>
      </c>
      <c r="U1310" s="12">
        <f>((alpha*(beta^speed))*(speed^ceta))</f>
        <v>4.3801424144291334E-2</v>
      </c>
      <c r="V1310" s="8">
        <f t="shared" si="42"/>
        <v>86</v>
      </c>
    </row>
    <row r="1311" spans="1:22">
      <c r="A1311" s="34" t="s">
        <v>19</v>
      </c>
      <c r="B1311" s="34" t="s">
        <v>65</v>
      </c>
      <c r="C1311" s="5" t="s">
        <v>104</v>
      </c>
      <c r="D1311" s="35" t="s">
        <v>87</v>
      </c>
      <c r="E1311" s="36" t="s">
        <v>17</v>
      </c>
      <c r="F1311" s="37">
        <v>0</v>
      </c>
      <c r="G1311" s="38">
        <v>-0.02</v>
      </c>
      <c r="H1311" s="34">
        <v>0.98373745383652245</v>
      </c>
      <c r="I1311" s="35">
        <v>2787.2441438717087</v>
      </c>
      <c r="J1311" s="35">
        <v>1.0131615637694813</v>
      </c>
      <c r="K1311" s="35">
        <v>-1.0957568187472604</v>
      </c>
      <c r="L1311" s="35">
        <v>0</v>
      </c>
      <c r="M1311" s="35">
        <v>0</v>
      </c>
      <c r="N1311" s="35">
        <v>0</v>
      </c>
      <c r="O1311" s="35">
        <v>0</v>
      </c>
      <c r="P1311" s="36">
        <v>12</v>
      </c>
      <c r="Q1311" s="37">
        <v>86</v>
      </c>
      <c r="R1311" s="36">
        <v>0</v>
      </c>
      <c r="S1311" s="39">
        <f t="shared" si="41"/>
        <v>86</v>
      </c>
      <c r="T1311" s="34" t="s">
        <v>29</v>
      </c>
      <c r="U1311" s="12">
        <f>((alpha*(beta^speed))*(speed^ceta))</f>
        <v>65.133411746087518</v>
      </c>
      <c r="V1311" s="8">
        <f t="shared" si="42"/>
        <v>86</v>
      </c>
    </row>
    <row r="1312" spans="1:22">
      <c r="A1312" s="34" t="s">
        <v>19</v>
      </c>
      <c r="B1312" s="34" t="s">
        <v>65</v>
      </c>
      <c r="C1312" s="5" t="s">
        <v>104</v>
      </c>
      <c r="D1312" s="35" t="s">
        <v>87</v>
      </c>
      <c r="E1312" s="36" t="s">
        <v>15</v>
      </c>
      <c r="F1312" s="37">
        <v>50</v>
      </c>
      <c r="G1312" s="38">
        <v>-0.02</v>
      </c>
      <c r="H1312" s="34">
        <v>0.98429222975214681</v>
      </c>
      <c r="I1312" s="35">
        <v>-7.6754722934106253E-6</v>
      </c>
      <c r="J1312" s="35">
        <v>1.6815598745540063E-3</v>
      </c>
      <c r="K1312" s="35">
        <v>-0.11911300450045385</v>
      </c>
      <c r="L1312" s="35">
        <v>3.3606782371371455</v>
      </c>
      <c r="M1312" s="35">
        <v>0</v>
      </c>
      <c r="N1312" s="35">
        <v>0</v>
      </c>
      <c r="O1312" s="35">
        <v>0</v>
      </c>
      <c r="P1312" s="36">
        <v>12</v>
      </c>
      <c r="Q1312" s="37">
        <v>86</v>
      </c>
      <c r="R1312" s="36">
        <v>14</v>
      </c>
      <c r="S1312" s="39">
        <f t="shared" si="41"/>
        <v>86</v>
      </c>
      <c r="T1312" s="34" t="s">
        <v>51</v>
      </c>
      <c r="U1312" s="12">
        <f>(((alpha*(speed^3))+(beta*(speed^2))+(ceta*speed))+delta)</f>
        <v>0.67174647724195502</v>
      </c>
      <c r="V1312" s="8">
        <f t="shared" si="42"/>
        <v>86</v>
      </c>
    </row>
    <row r="1313" spans="1:22">
      <c r="A1313" s="34" t="s">
        <v>19</v>
      </c>
      <c r="B1313" s="34" t="s">
        <v>65</v>
      </c>
      <c r="C1313" s="5" t="s">
        <v>104</v>
      </c>
      <c r="D1313" s="35" t="s">
        <v>87</v>
      </c>
      <c r="E1313" s="36" t="s">
        <v>16</v>
      </c>
      <c r="F1313" s="37">
        <v>50</v>
      </c>
      <c r="G1313" s="38">
        <v>-0.02</v>
      </c>
      <c r="H1313" s="34">
        <v>0.98839141349143445</v>
      </c>
      <c r="I1313" s="35">
        <v>1.3858464448325458</v>
      </c>
      <c r="J1313" s="35">
        <v>27.024780286960993</v>
      </c>
      <c r="K1313" s="35">
        <v>0.97091487684864375</v>
      </c>
      <c r="L1313" s="35">
        <v>0.79309868567837161</v>
      </c>
      <c r="M1313" s="35">
        <v>4.3864275603484597E-2</v>
      </c>
      <c r="N1313" s="35">
        <v>0</v>
      </c>
      <c r="O1313" s="35">
        <v>0</v>
      </c>
      <c r="P1313" s="36">
        <v>12</v>
      </c>
      <c r="Q1313" s="37">
        <v>86</v>
      </c>
      <c r="R1313" s="36">
        <v>10</v>
      </c>
      <c r="S1313" s="39">
        <f t="shared" si="41"/>
        <v>86</v>
      </c>
      <c r="T1313" s="34" t="s">
        <v>44</v>
      </c>
      <c r="U1313" s="12">
        <f>(alpha+(beta/(1+EXP((((-1)*ceta)+(delta*LN(speed)))+(epsilon*speed)))))</f>
        <v>1.4337211179702716</v>
      </c>
      <c r="V1313" s="8">
        <f t="shared" si="42"/>
        <v>86</v>
      </c>
    </row>
    <row r="1314" spans="1:22">
      <c r="A1314" s="34" t="s">
        <v>19</v>
      </c>
      <c r="B1314" s="34" t="s">
        <v>65</v>
      </c>
      <c r="C1314" s="5" t="s">
        <v>104</v>
      </c>
      <c r="D1314" s="35" t="s">
        <v>87</v>
      </c>
      <c r="E1314" s="36" t="s">
        <v>14</v>
      </c>
      <c r="F1314" s="37">
        <v>50</v>
      </c>
      <c r="G1314" s="38">
        <v>-0.02</v>
      </c>
      <c r="H1314" s="34">
        <v>0.98850658964344351</v>
      </c>
      <c r="I1314" s="35">
        <v>7.0472033420927414</v>
      </c>
      <c r="J1314" s="35">
        <v>1.0068284659395446</v>
      </c>
      <c r="K1314" s="35">
        <v>-1.0565855933921384</v>
      </c>
      <c r="L1314" s="35">
        <v>0</v>
      </c>
      <c r="M1314" s="35">
        <v>0</v>
      </c>
      <c r="N1314" s="35">
        <v>0</v>
      </c>
      <c r="O1314" s="35">
        <v>0</v>
      </c>
      <c r="P1314" s="36">
        <v>12</v>
      </c>
      <c r="Q1314" s="37">
        <v>86</v>
      </c>
      <c r="R1314" s="36">
        <v>0</v>
      </c>
      <c r="S1314" s="39">
        <f t="shared" si="41"/>
        <v>86</v>
      </c>
      <c r="T1314" s="34" t="s">
        <v>29</v>
      </c>
      <c r="U1314" s="12">
        <f>((alpha*(beta^speed))*(speed^ceta))</f>
        <v>0.11434716145201373</v>
      </c>
      <c r="V1314" s="8">
        <f t="shared" si="42"/>
        <v>86</v>
      </c>
    </row>
    <row r="1315" spans="1:22">
      <c r="A1315" s="34" t="s">
        <v>19</v>
      </c>
      <c r="B1315" s="34" t="s">
        <v>65</v>
      </c>
      <c r="C1315" s="5" t="s">
        <v>104</v>
      </c>
      <c r="D1315" s="35" t="s">
        <v>87</v>
      </c>
      <c r="E1315" s="36" t="s">
        <v>18</v>
      </c>
      <c r="F1315" s="37">
        <v>50</v>
      </c>
      <c r="G1315" s="38">
        <v>-0.02</v>
      </c>
      <c r="H1315" s="34">
        <v>0.98705055220601867</v>
      </c>
      <c r="I1315" s="35">
        <v>1.3006779884959125</v>
      </c>
      <c r="J1315" s="35">
        <v>0.99787213939410535</v>
      </c>
      <c r="K1315" s="35">
        <v>-0.70909285620610163</v>
      </c>
      <c r="L1315" s="35">
        <v>0</v>
      </c>
      <c r="M1315" s="35">
        <v>0</v>
      </c>
      <c r="N1315" s="35">
        <v>0</v>
      </c>
      <c r="O1315" s="35">
        <v>0</v>
      </c>
      <c r="P1315" s="36">
        <v>12</v>
      </c>
      <c r="Q1315" s="37">
        <v>86</v>
      </c>
      <c r="R1315" s="36">
        <v>0</v>
      </c>
      <c r="S1315" s="39">
        <f t="shared" si="41"/>
        <v>86</v>
      </c>
      <c r="T1315" s="34" t="s">
        <v>29</v>
      </c>
      <c r="U1315" s="12">
        <f>((alpha*(beta^speed))*(speed^ceta))</f>
        <v>4.6012086249768006E-2</v>
      </c>
      <c r="V1315" s="8">
        <f t="shared" si="42"/>
        <v>86</v>
      </c>
    </row>
    <row r="1316" spans="1:22">
      <c r="A1316" s="34" t="s">
        <v>19</v>
      </c>
      <c r="B1316" s="34" t="s">
        <v>65</v>
      </c>
      <c r="C1316" s="5" t="s">
        <v>104</v>
      </c>
      <c r="D1316" s="35" t="s">
        <v>87</v>
      </c>
      <c r="E1316" s="36" t="s">
        <v>17</v>
      </c>
      <c r="F1316" s="37">
        <v>50</v>
      </c>
      <c r="G1316" s="38">
        <v>-0.02</v>
      </c>
      <c r="H1316" s="34">
        <v>0.97915442295028376</v>
      </c>
      <c r="I1316" s="35">
        <v>2090.482608428907</v>
      </c>
      <c r="J1316" s="35">
        <v>1.0052252324992688</v>
      </c>
      <c r="K1316" s="35">
        <v>-0.92985275816540258</v>
      </c>
      <c r="L1316" s="35">
        <v>0</v>
      </c>
      <c r="M1316" s="35">
        <v>0</v>
      </c>
      <c r="N1316" s="35">
        <v>0</v>
      </c>
      <c r="O1316" s="35">
        <v>0</v>
      </c>
      <c r="P1316" s="36">
        <v>12</v>
      </c>
      <c r="Q1316" s="37">
        <v>86</v>
      </c>
      <c r="R1316" s="36">
        <v>0</v>
      </c>
      <c r="S1316" s="39">
        <f t="shared" si="41"/>
        <v>86</v>
      </c>
      <c r="T1316" s="34" t="s">
        <v>29</v>
      </c>
      <c r="U1316" s="12">
        <f>((alpha*(beta^speed))*(speed^ceta))</f>
        <v>52.01141166124372</v>
      </c>
      <c r="V1316" s="8">
        <f t="shared" si="42"/>
        <v>86</v>
      </c>
    </row>
    <row r="1317" spans="1:22">
      <c r="A1317" s="34" t="s">
        <v>19</v>
      </c>
      <c r="B1317" s="34" t="s">
        <v>65</v>
      </c>
      <c r="C1317" s="5" t="s">
        <v>104</v>
      </c>
      <c r="D1317" s="35" t="s">
        <v>87</v>
      </c>
      <c r="E1317" s="36" t="s">
        <v>15</v>
      </c>
      <c r="F1317" s="37">
        <v>100</v>
      </c>
      <c r="G1317" s="38">
        <v>-0.02</v>
      </c>
      <c r="H1317" s="34">
        <v>0.98164244177020188</v>
      </c>
      <c r="I1317" s="35">
        <v>-7.040738072801683E-6</v>
      </c>
      <c r="J1317" s="35">
        <v>1.6322304117712485E-3</v>
      </c>
      <c r="K1317" s="35">
        <v>-0.1195294114825807</v>
      </c>
      <c r="L1317" s="35">
        <v>3.4055062247412162</v>
      </c>
      <c r="M1317" s="35">
        <v>0</v>
      </c>
      <c r="N1317" s="35">
        <v>0</v>
      </c>
      <c r="O1317" s="35">
        <v>0</v>
      </c>
      <c r="P1317" s="36">
        <v>12</v>
      </c>
      <c r="Q1317" s="37">
        <v>86</v>
      </c>
      <c r="R1317" s="36">
        <v>14</v>
      </c>
      <c r="S1317" s="39">
        <f t="shared" si="41"/>
        <v>86</v>
      </c>
      <c r="T1317" s="34" t="s">
        <v>51</v>
      </c>
      <c r="U1317" s="12">
        <f>(((alpha*(speed^3))+(beta*(speed^2))+(ceta*speed))+delta)</f>
        <v>0.7196492670654826</v>
      </c>
      <c r="V1317" s="8">
        <f t="shared" si="42"/>
        <v>86</v>
      </c>
    </row>
    <row r="1318" spans="1:22">
      <c r="A1318" s="34" t="s">
        <v>19</v>
      </c>
      <c r="B1318" s="34" t="s">
        <v>65</v>
      </c>
      <c r="C1318" s="5" t="s">
        <v>104</v>
      </c>
      <c r="D1318" s="35" t="s">
        <v>87</v>
      </c>
      <c r="E1318" s="36" t="s">
        <v>16</v>
      </c>
      <c r="F1318" s="37">
        <v>100</v>
      </c>
      <c r="G1318" s="38">
        <v>-0.02</v>
      </c>
      <c r="H1318" s="34">
        <v>0.9835852137735055</v>
      </c>
      <c r="I1318" s="35">
        <v>0.69318113673004489</v>
      </c>
      <c r="J1318" s="35">
        <v>10.558546858330311</v>
      </c>
      <c r="K1318" s="35">
        <v>4.6644917645907871</v>
      </c>
      <c r="L1318" s="35">
        <v>1.849529189702783</v>
      </c>
      <c r="M1318" s="35">
        <v>-6.0425122888999525E-3</v>
      </c>
      <c r="N1318" s="35">
        <v>0</v>
      </c>
      <c r="O1318" s="35">
        <v>0</v>
      </c>
      <c r="P1318" s="36">
        <v>12</v>
      </c>
      <c r="Q1318" s="37">
        <v>86</v>
      </c>
      <c r="R1318" s="36">
        <v>10</v>
      </c>
      <c r="S1318" s="39">
        <f t="shared" si="41"/>
        <v>86</v>
      </c>
      <c r="T1318" s="34" t="s">
        <v>44</v>
      </c>
      <c r="U1318" s="12">
        <f>(alpha+(beta/(1+EXP((((-1)*ceta)+(delta*LN(speed)))+(epsilon*speed)))))</f>
        <v>1.168656779058987</v>
      </c>
      <c r="V1318" s="8">
        <f t="shared" si="42"/>
        <v>86</v>
      </c>
    </row>
    <row r="1319" spans="1:22">
      <c r="A1319" s="34" t="s">
        <v>19</v>
      </c>
      <c r="B1319" s="34" t="s">
        <v>65</v>
      </c>
      <c r="C1319" s="5" t="s">
        <v>104</v>
      </c>
      <c r="D1319" s="35" t="s">
        <v>87</v>
      </c>
      <c r="E1319" s="36" t="s">
        <v>14</v>
      </c>
      <c r="F1319" s="37">
        <v>100</v>
      </c>
      <c r="G1319" s="38">
        <v>-0.02</v>
      </c>
      <c r="H1319" s="34">
        <v>0.98977986958140174</v>
      </c>
      <c r="I1319" s="35">
        <v>-0.17906358180111334</v>
      </c>
      <c r="J1319" s="35">
        <v>0.17797487689406485</v>
      </c>
      <c r="K1319" s="35">
        <v>-6.7105822474524378E-4</v>
      </c>
      <c r="L1319" s="35">
        <v>0</v>
      </c>
      <c r="M1319" s="35">
        <v>0</v>
      </c>
      <c r="N1319" s="35">
        <v>0</v>
      </c>
      <c r="O1319" s="35">
        <v>0</v>
      </c>
      <c r="P1319" s="36">
        <v>12</v>
      </c>
      <c r="Q1319" s="37">
        <v>86</v>
      </c>
      <c r="R1319" s="36">
        <v>5</v>
      </c>
      <c r="S1319" s="39">
        <f t="shared" si="41"/>
        <v>86</v>
      </c>
      <c r="T1319" s="34" t="s">
        <v>36</v>
      </c>
      <c r="U1319" s="12">
        <f>(1/(((ceta*(speed^2))+(beta*speed))+alpha))</f>
        <v>9.8390051450729904E-2</v>
      </c>
      <c r="V1319" s="8">
        <f t="shared" si="42"/>
        <v>86</v>
      </c>
    </row>
    <row r="1320" spans="1:22">
      <c r="A1320" s="34" t="s">
        <v>19</v>
      </c>
      <c r="B1320" s="34" t="s">
        <v>65</v>
      </c>
      <c r="C1320" s="5" t="s">
        <v>104</v>
      </c>
      <c r="D1320" s="35" t="s">
        <v>87</v>
      </c>
      <c r="E1320" s="36" t="s">
        <v>18</v>
      </c>
      <c r="F1320" s="37">
        <v>100</v>
      </c>
      <c r="G1320" s="38">
        <v>-0.02</v>
      </c>
      <c r="H1320" s="34">
        <v>0.98777741933104735</v>
      </c>
      <c r="I1320" s="35">
        <v>-6.1700907846750722E-7</v>
      </c>
      <c r="J1320" s="35">
        <v>1.3743827201561599E-4</v>
      </c>
      <c r="K1320" s="35">
        <v>-1.0226708069077649E-2</v>
      </c>
      <c r="L1320" s="35">
        <v>0.31060738885823352</v>
      </c>
      <c r="M1320" s="35">
        <v>0</v>
      </c>
      <c r="N1320" s="35">
        <v>0</v>
      </c>
      <c r="O1320" s="35">
        <v>0</v>
      </c>
      <c r="P1320" s="36">
        <v>12</v>
      </c>
      <c r="Q1320" s="37">
        <v>86</v>
      </c>
      <c r="R1320" s="36">
        <v>14</v>
      </c>
      <c r="S1320" s="39">
        <f t="shared" si="41"/>
        <v>86</v>
      </c>
      <c r="T1320" s="34" t="s">
        <v>51</v>
      </c>
      <c r="U1320" s="12">
        <f>(((alpha*(speed^3))+(beta*(speed^2))+(ceta*speed))+delta)</f>
        <v>5.5151628331322644E-2</v>
      </c>
      <c r="V1320" s="8">
        <f t="shared" si="42"/>
        <v>86</v>
      </c>
    </row>
    <row r="1321" spans="1:22">
      <c r="A1321" s="34" t="s">
        <v>19</v>
      </c>
      <c r="B1321" s="34" t="s">
        <v>65</v>
      </c>
      <c r="C1321" s="5" t="s">
        <v>104</v>
      </c>
      <c r="D1321" s="35" t="s">
        <v>87</v>
      </c>
      <c r="E1321" s="36" t="s">
        <v>17</v>
      </c>
      <c r="F1321" s="37">
        <v>100</v>
      </c>
      <c r="G1321" s="38">
        <v>-0.02</v>
      </c>
      <c r="H1321" s="34">
        <v>0.97479016933210272</v>
      </c>
      <c r="I1321" s="35">
        <v>8.2383955143778689</v>
      </c>
      <c r="J1321" s="35">
        <v>-4.066814953763715</v>
      </c>
      <c r="K1321" s="35">
        <v>-0.99861822466422445</v>
      </c>
      <c r="L1321" s="35">
        <v>0</v>
      </c>
      <c r="M1321" s="35">
        <v>0</v>
      </c>
      <c r="N1321" s="35">
        <v>0</v>
      </c>
      <c r="O1321" s="35">
        <v>0</v>
      </c>
      <c r="P1321" s="36">
        <v>12</v>
      </c>
      <c r="Q1321" s="37">
        <v>86</v>
      </c>
      <c r="R1321" s="36">
        <v>13</v>
      </c>
      <c r="S1321" s="39">
        <f t="shared" si="41"/>
        <v>86</v>
      </c>
      <c r="T1321" s="34" t="s">
        <v>50</v>
      </c>
      <c r="U1321" s="12">
        <f>EXP((alpha+(beta/speed))+(ceta*LN(speed)))</f>
        <v>42.220867079402545</v>
      </c>
      <c r="V1321" s="8">
        <f t="shared" si="42"/>
        <v>86</v>
      </c>
    </row>
    <row r="1322" spans="1:22">
      <c r="A1322" s="34" t="s">
        <v>19</v>
      </c>
      <c r="B1322" s="34" t="s">
        <v>65</v>
      </c>
      <c r="C1322" s="5" t="s">
        <v>104</v>
      </c>
      <c r="D1322" s="35" t="s">
        <v>87</v>
      </c>
      <c r="E1322" s="36" t="s">
        <v>15</v>
      </c>
      <c r="F1322" s="37">
        <v>0</v>
      </c>
      <c r="G1322" s="38">
        <v>0.02</v>
      </c>
      <c r="H1322" s="34">
        <v>0.97741658919322638</v>
      </c>
      <c r="I1322" s="35">
        <v>-1.0950974106462117E-5</v>
      </c>
      <c r="J1322" s="35">
        <v>2.062797936907067E-3</v>
      </c>
      <c r="K1322" s="35">
        <v>-0.13099493028991757</v>
      </c>
      <c r="L1322" s="35">
        <v>3.6141397645863904</v>
      </c>
      <c r="M1322" s="35">
        <v>0</v>
      </c>
      <c r="N1322" s="35">
        <v>0</v>
      </c>
      <c r="O1322" s="35">
        <v>0</v>
      </c>
      <c r="P1322" s="36">
        <v>12</v>
      </c>
      <c r="Q1322" s="37">
        <v>86</v>
      </c>
      <c r="R1322" s="36">
        <v>14</v>
      </c>
      <c r="S1322" s="39">
        <f t="shared" si="41"/>
        <v>86</v>
      </c>
      <c r="T1322" s="34" t="s">
        <v>51</v>
      </c>
      <c r="U1322" s="12">
        <f>(((alpha*(speed^3))+(beta*(speed^2))+(ceta*speed))+delta)</f>
        <v>0.63959651475827961</v>
      </c>
      <c r="V1322" s="8">
        <f t="shared" si="42"/>
        <v>86</v>
      </c>
    </row>
    <row r="1323" spans="1:22">
      <c r="A1323" s="34" t="s">
        <v>19</v>
      </c>
      <c r="B1323" s="34" t="s">
        <v>65</v>
      </c>
      <c r="C1323" s="5" t="s">
        <v>104</v>
      </c>
      <c r="D1323" s="35" t="s">
        <v>87</v>
      </c>
      <c r="E1323" s="36" t="s">
        <v>16</v>
      </c>
      <c r="F1323" s="37">
        <v>0</v>
      </c>
      <c r="G1323" s="38">
        <v>0.02</v>
      </c>
      <c r="H1323" s="34">
        <v>0.98895707649105535</v>
      </c>
      <c r="I1323" s="35">
        <v>4.7820545048153109</v>
      </c>
      <c r="J1323" s="35">
        <v>6.7840721383990115</v>
      </c>
      <c r="K1323" s="35">
        <v>6.092609420497765</v>
      </c>
      <c r="L1323" s="35">
        <v>1.9972170574010804</v>
      </c>
      <c r="M1323" s="35">
        <v>6.7660145670599761E-2</v>
      </c>
      <c r="N1323" s="35">
        <v>0</v>
      </c>
      <c r="O1323" s="35">
        <v>0</v>
      </c>
      <c r="P1323" s="36">
        <v>12</v>
      </c>
      <c r="Q1323" s="37">
        <v>86</v>
      </c>
      <c r="R1323" s="36">
        <v>10</v>
      </c>
      <c r="S1323" s="39">
        <f t="shared" si="41"/>
        <v>86</v>
      </c>
      <c r="T1323" s="34" t="s">
        <v>44</v>
      </c>
      <c r="U1323" s="12">
        <f>(alpha+(beta/(1+EXP((((-1)*ceta)+(delta*LN(speed)))+(epsilon*speed)))))</f>
        <v>4.7832755305892558</v>
      </c>
      <c r="V1323" s="8">
        <f t="shared" si="42"/>
        <v>86</v>
      </c>
    </row>
    <row r="1324" spans="1:22">
      <c r="A1324" s="34" t="s">
        <v>19</v>
      </c>
      <c r="B1324" s="34" t="s">
        <v>65</v>
      </c>
      <c r="C1324" s="5" t="s">
        <v>104</v>
      </c>
      <c r="D1324" s="35" t="s">
        <v>87</v>
      </c>
      <c r="E1324" s="36" t="s">
        <v>14</v>
      </c>
      <c r="F1324" s="37">
        <v>0</v>
      </c>
      <c r="G1324" s="38">
        <v>0.02</v>
      </c>
      <c r="H1324" s="34">
        <v>0.98743222661711083</v>
      </c>
      <c r="I1324" s="35">
        <v>4.2230273047807012</v>
      </c>
      <c r="J1324" s="35">
        <v>0.9975107355570858</v>
      </c>
      <c r="K1324" s="35">
        <v>-0.74940641152564502</v>
      </c>
      <c r="L1324" s="35">
        <v>0</v>
      </c>
      <c r="M1324" s="35">
        <v>0</v>
      </c>
      <c r="N1324" s="35">
        <v>0</v>
      </c>
      <c r="O1324" s="35">
        <v>0</v>
      </c>
      <c r="P1324" s="36">
        <v>12</v>
      </c>
      <c r="Q1324" s="37">
        <v>86</v>
      </c>
      <c r="R1324" s="36">
        <v>0</v>
      </c>
      <c r="S1324" s="39">
        <f t="shared" si="41"/>
        <v>86</v>
      </c>
      <c r="T1324" s="34" t="s">
        <v>29</v>
      </c>
      <c r="U1324" s="12">
        <f>((alpha*(beta^speed))*(speed^ceta))</f>
        <v>0.12100688753692586</v>
      </c>
      <c r="V1324" s="8">
        <f t="shared" si="42"/>
        <v>86</v>
      </c>
    </row>
    <row r="1325" spans="1:22">
      <c r="A1325" s="34" t="s">
        <v>19</v>
      </c>
      <c r="B1325" s="34" t="s">
        <v>65</v>
      </c>
      <c r="C1325" s="5" t="s">
        <v>104</v>
      </c>
      <c r="D1325" s="35" t="s">
        <v>87</v>
      </c>
      <c r="E1325" s="36" t="s">
        <v>18</v>
      </c>
      <c r="F1325" s="37">
        <v>0</v>
      </c>
      <c r="G1325" s="38">
        <v>0.02</v>
      </c>
      <c r="H1325" s="34">
        <v>0.9797024073151811</v>
      </c>
      <c r="I1325" s="35">
        <v>-9.6822381091985896</v>
      </c>
      <c r="J1325" s="35">
        <v>2.1112395421542463</v>
      </c>
      <c r="K1325" s="35">
        <v>1.9133789041230296</v>
      </c>
      <c r="L1325" s="35">
        <v>0</v>
      </c>
      <c r="M1325" s="35">
        <v>0</v>
      </c>
      <c r="N1325" s="35">
        <v>0</v>
      </c>
      <c r="O1325" s="35">
        <v>0</v>
      </c>
      <c r="P1325" s="36">
        <v>12</v>
      </c>
      <c r="Q1325" s="37">
        <v>86</v>
      </c>
      <c r="R1325" s="36">
        <v>2</v>
      </c>
      <c r="S1325" s="39">
        <f t="shared" si="41"/>
        <v>86</v>
      </c>
      <c r="T1325" s="34" t="s">
        <v>31</v>
      </c>
      <c r="U1325" s="12">
        <f>((alpha+(beta*speed))^((-1)/ceta))</f>
        <v>6.7886875370575125E-2</v>
      </c>
      <c r="V1325" s="8">
        <f t="shared" si="42"/>
        <v>86</v>
      </c>
    </row>
    <row r="1326" spans="1:22">
      <c r="A1326" s="34" t="s">
        <v>19</v>
      </c>
      <c r="B1326" s="34" t="s">
        <v>65</v>
      </c>
      <c r="C1326" s="5" t="s">
        <v>104</v>
      </c>
      <c r="D1326" s="35" t="s">
        <v>87</v>
      </c>
      <c r="E1326" s="36" t="s">
        <v>17</v>
      </c>
      <c r="F1326" s="37">
        <v>0</v>
      </c>
      <c r="G1326" s="38">
        <v>0.02</v>
      </c>
      <c r="H1326" s="34">
        <v>0.9850870114682807</v>
      </c>
      <c r="I1326" s="35">
        <v>1521.9931320495468</v>
      </c>
      <c r="J1326" s="35">
        <v>1.0128766487419429</v>
      </c>
      <c r="K1326" s="35">
        <v>-0.70151880457007321</v>
      </c>
      <c r="L1326" s="35">
        <v>0</v>
      </c>
      <c r="M1326" s="35">
        <v>0</v>
      </c>
      <c r="N1326" s="35">
        <v>0</v>
      </c>
      <c r="O1326" s="35">
        <v>0</v>
      </c>
      <c r="P1326" s="36">
        <v>12</v>
      </c>
      <c r="Q1326" s="37">
        <v>86</v>
      </c>
      <c r="R1326" s="36">
        <v>0</v>
      </c>
      <c r="S1326" s="39">
        <f t="shared" si="41"/>
        <v>86</v>
      </c>
      <c r="T1326" s="34" t="s">
        <v>29</v>
      </c>
      <c r="U1326" s="12">
        <f>((alpha*(beta^speed))*(speed^ceta))</f>
        <v>200.99706371604847</v>
      </c>
      <c r="V1326" s="8">
        <f t="shared" si="42"/>
        <v>86</v>
      </c>
    </row>
    <row r="1327" spans="1:22">
      <c r="A1327" s="34" t="s">
        <v>19</v>
      </c>
      <c r="B1327" s="34" t="s">
        <v>65</v>
      </c>
      <c r="C1327" s="5" t="s">
        <v>104</v>
      </c>
      <c r="D1327" s="35" t="s">
        <v>87</v>
      </c>
      <c r="E1327" s="36" t="s">
        <v>15</v>
      </c>
      <c r="F1327" s="37">
        <v>50</v>
      </c>
      <c r="G1327" s="38">
        <v>0.02</v>
      </c>
      <c r="H1327" s="34">
        <v>0.96428263940638648</v>
      </c>
      <c r="I1327" s="35">
        <v>-1.0716874716461952E-5</v>
      </c>
      <c r="J1327" s="35">
        <v>2.0130814939865586E-3</v>
      </c>
      <c r="K1327" s="35">
        <v>-0.12846615028746655</v>
      </c>
      <c r="L1327" s="35">
        <v>3.712159059969478</v>
      </c>
      <c r="M1327" s="35">
        <v>0</v>
      </c>
      <c r="N1327" s="35">
        <v>0</v>
      </c>
      <c r="O1327" s="35">
        <v>0</v>
      </c>
      <c r="P1327" s="36">
        <v>12</v>
      </c>
      <c r="Q1327" s="37">
        <v>86</v>
      </c>
      <c r="R1327" s="36">
        <v>14</v>
      </c>
      <c r="S1327" s="39">
        <f t="shared" si="41"/>
        <v>86</v>
      </c>
      <c r="T1327" s="34" t="s">
        <v>51</v>
      </c>
      <c r="U1327" s="12">
        <f>(((alpha*(speed^3))+(beta*(speed^2))+(ceta*speed))+delta)</f>
        <v>0.73628840011801877</v>
      </c>
      <c r="V1327" s="8">
        <f t="shared" si="42"/>
        <v>86</v>
      </c>
    </row>
    <row r="1328" spans="1:22">
      <c r="A1328" s="34" t="s">
        <v>19</v>
      </c>
      <c r="B1328" s="34" t="s">
        <v>65</v>
      </c>
      <c r="C1328" s="5" t="s">
        <v>104</v>
      </c>
      <c r="D1328" s="35" t="s">
        <v>87</v>
      </c>
      <c r="E1328" s="36" t="s">
        <v>16</v>
      </c>
      <c r="F1328" s="37">
        <v>50</v>
      </c>
      <c r="G1328" s="38">
        <v>0.02</v>
      </c>
      <c r="H1328" s="34">
        <v>0.98345775893392529</v>
      </c>
      <c r="I1328" s="35">
        <v>5.5096361669340164</v>
      </c>
      <c r="J1328" s="35">
        <v>26.152536333869495</v>
      </c>
      <c r="K1328" s="35">
        <v>1.1354397531906055</v>
      </c>
      <c r="L1328" s="35">
        <v>0.79641933127900066</v>
      </c>
      <c r="M1328" s="35">
        <v>6.4268118376432995E-2</v>
      </c>
      <c r="N1328" s="35">
        <v>0</v>
      </c>
      <c r="O1328" s="35">
        <v>0</v>
      </c>
      <c r="P1328" s="36">
        <v>12</v>
      </c>
      <c r="Q1328" s="37">
        <v>86</v>
      </c>
      <c r="R1328" s="36">
        <v>10</v>
      </c>
      <c r="S1328" s="39">
        <f t="shared" si="41"/>
        <v>86</v>
      </c>
      <c r="T1328" s="34" t="s">
        <v>44</v>
      </c>
      <c r="U1328" s="12">
        <f>(alpha+(beta/(1+EXP((((-1)*ceta)+(delta*LN(speed)))+(epsilon*speed)))))</f>
        <v>5.5189564992786675</v>
      </c>
      <c r="V1328" s="8">
        <f t="shared" si="42"/>
        <v>86</v>
      </c>
    </row>
    <row r="1329" spans="1:22">
      <c r="A1329" s="34" t="s">
        <v>19</v>
      </c>
      <c r="B1329" s="34" t="s">
        <v>65</v>
      </c>
      <c r="C1329" s="5" t="s">
        <v>104</v>
      </c>
      <c r="D1329" s="35" t="s">
        <v>87</v>
      </c>
      <c r="E1329" s="36" t="s">
        <v>14</v>
      </c>
      <c r="F1329" s="37">
        <v>50</v>
      </c>
      <c r="G1329" s="38">
        <v>0.02</v>
      </c>
      <c r="H1329" s="34">
        <v>0.9870130000823345</v>
      </c>
      <c r="I1329" s="35">
        <v>-0.40579908835511447</v>
      </c>
      <c r="J1329" s="35">
        <v>0.19599142403963474</v>
      </c>
      <c r="K1329" s="35">
        <v>1.4062103447933922</v>
      </c>
      <c r="L1329" s="35">
        <v>0</v>
      </c>
      <c r="M1329" s="35">
        <v>0</v>
      </c>
      <c r="N1329" s="35">
        <v>0</v>
      </c>
      <c r="O1329" s="35">
        <v>0</v>
      </c>
      <c r="P1329" s="36">
        <v>12</v>
      </c>
      <c r="Q1329" s="37">
        <v>86</v>
      </c>
      <c r="R1329" s="36">
        <v>2</v>
      </c>
      <c r="S1329" s="39">
        <f t="shared" si="41"/>
        <v>86</v>
      </c>
      <c r="T1329" s="34" t="s">
        <v>31</v>
      </c>
      <c r="U1329" s="12">
        <f>((alpha+(beta*speed))^((-1)/ceta))</f>
        <v>0.13650752753336051</v>
      </c>
      <c r="V1329" s="8">
        <f t="shared" si="42"/>
        <v>86</v>
      </c>
    </row>
    <row r="1330" spans="1:22">
      <c r="A1330" s="34" t="s">
        <v>19</v>
      </c>
      <c r="B1330" s="34" t="s">
        <v>65</v>
      </c>
      <c r="C1330" s="5" t="s">
        <v>104</v>
      </c>
      <c r="D1330" s="35" t="s">
        <v>87</v>
      </c>
      <c r="E1330" s="36" t="s">
        <v>18</v>
      </c>
      <c r="F1330" s="37">
        <v>50</v>
      </c>
      <c r="G1330" s="38">
        <v>0.02</v>
      </c>
      <c r="H1330" s="34">
        <v>0.97748771144192448</v>
      </c>
      <c r="I1330" s="35">
        <v>-26.239109370018465</v>
      </c>
      <c r="J1330" s="35">
        <v>4.3954228464050145</v>
      </c>
      <c r="K1330" s="35">
        <v>2.2860437688947588</v>
      </c>
      <c r="L1330" s="35">
        <v>0</v>
      </c>
      <c r="M1330" s="35">
        <v>0</v>
      </c>
      <c r="N1330" s="35">
        <v>0</v>
      </c>
      <c r="O1330" s="35">
        <v>0</v>
      </c>
      <c r="P1330" s="36">
        <v>12</v>
      </c>
      <c r="Q1330" s="37">
        <v>86</v>
      </c>
      <c r="R1330" s="36">
        <v>2</v>
      </c>
      <c r="S1330" s="39">
        <f t="shared" si="41"/>
        <v>86</v>
      </c>
      <c r="T1330" s="34" t="s">
        <v>31</v>
      </c>
      <c r="U1330" s="12">
        <f>((alpha+(beta*speed))^((-1)/ceta))</f>
        <v>7.6943832587461555E-2</v>
      </c>
      <c r="V1330" s="8">
        <f t="shared" si="42"/>
        <v>86</v>
      </c>
    </row>
    <row r="1331" spans="1:22">
      <c r="A1331" s="34" t="s">
        <v>19</v>
      </c>
      <c r="B1331" s="34" t="s">
        <v>65</v>
      </c>
      <c r="C1331" s="5" t="s">
        <v>104</v>
      </c>
      <c r="D1331" s="35" t="s">
        <v>87</v>
      </c>
      <c r="E1331" s="36" t="s">
        <v>17</v>
      </c>
      <c r="F1331" s="37">
        <v>50</v>
      </c>
      <c r="G1331" s="38">
        <v>0.02</v>
      </c>
      <c r="H1331" s="34">
        <v>0.98123161708204298</v>
      </c>
      <c r="I1331" s="35">
        <v>1411.7276070750368</v>
      </c>
      <c r="J1331" s="35">
        <v>1.0109723486354107</v>
      </c>
      <c r="K1331" s="35">
        <v>-0.60788533053632388</v>
      </c>
      <c r="L1331" s="35">
        <v>0</v>
      </c>
      <c r="M1331" s="35">
        <v>0</v>
      </c>
      <c r="N1331" s="35">
        <v>0</v>
      </c>
      <c r="O1331" s="35">
        <v>0</v>
      </c>
      <c r="P1331" s="36">
        <v>12</v>
      </c>
      <c r="Q1331" s="37">
        <v>86</v>
      </c>
      <c r="R1331" s="36">
        <v>0</v>
      </c>
      <c r="S1331" s="39">
        <f t="shared" si="41"/>
        <v>86</v>
      </c>
      <c r="T1331" s="34" t="s">
        <v>29</v>
      </c>
      <c r="U1331" s="12">
        <f>((alpha*(beta^speed))*(speed^ceta))</f>
        <v>240.64426771495621</v>
      </c>
      <c r="V1331" s="8">
        <f t="shared" si="42"/>
        <v>86</v>
      </c>
    </row>
    <row r="1332" spans="1:22">
      <c r="A1332" s="34" t="s">
        <v>19</v>
      </c>
      <c r="B1332" s="34" t="s">
        <v>65</v>
      </c>
      <c r="C1332" s="5" t="s">
        <v>104</v>
      </c>
      <c r="D1332" s="35" t="s">
        <v>87</v>
      </c>
      <c r="E1332" s="36" t="s">
        <v>15</v>
      </c>
      <c r="F1332" s="37">
        <v>100</v>
      </c>
      <c r="G1332" s="38">
        <v>0.02</v>
      </c>
      <c r="H1332" s="34">
        <v>0.95382702665988128</v>
      </c>
      <c r="I1332" s="35">
        <v>-8.3503145660566555E-6</v>
      </c>
      <c r="J1332" s="35">
        <v>1.6874617676798781E-3</v>
      </c>
      <c r="K1332" s="35">
        <v>-0.11821758467415835</v>
      </c>
      <c r="L1332" s="35">
        <v>3.8224278364215558</v>
      </c>
      <c r="M1332" s="35">
        <v>0</v>
      </c>
      <c r="N1332" s="35">
        <v>0</v>
      </c>
      <c r="O1332" s="35">
        <v>0</v>
      </c>
      <c r="P1332" s="36">
        <v>12</v>
      </c>
      <c r="Q1332" s="37">
        <v>86</v>
      </c>
      <c r="R1332" s="36">
        <v>14</v>
      </c>
      <c r="S1332" s="39">
        <f t="shared" si="41"/>
        <v>86</v>
      </c>
      <c r="T1332" s="34" t="s">
        <v>51</v>
      </c>
      <c r="U1332" s="12">
        <f>(((alpha*(speed^3))+(beta*(speed^2))+(ceta*speed))+delta)</f>
        <v>0.82491510657658429</v>
      </c>
      <c r="V1332" s="8">
        <f t="shared" si="42"/>
        <v>86</v>
      </c>
    </row>
    <row r="1333" spans="1:22">
      <c r="A1333" s="34" t="s">
        <v>19</v>
      </c>
      <c r="B1333" s="34" t="s">
        <v>65</v>
      </c>
      <c r="C1333" s="5" t="s">
        <v>104</v>
      </c>
      <c r="D1333" s="35" t="s">
        <v>87</v>
      </c>
      <c r="E1333" s="36" t="s">
        <v>16</v>
      </c>
      <c r="F1333" s="37">
        <v>100</v>
      </c>
      <c r="G1333" s="38">
        <v>0.02</v>
      </c>
      <c r="H1333" s="34">
        <v>0.9813999858088418</v>
      </c>
      <c r="I1333" s="35">
        <v>6.0566011445641834</v>
      </c>
      <c r="J1333" s="35">
        <v>54.041218311038442</v>
      </c>
      <c r="K1333" s="35">
        <v>0.4998246265450968</v>
      </c>
      <c r="L1333" s="35">
        <v>0.98535529717718451</v>
      </c>
      <c r="M1333" s="35">
        <v>2.8026766911519847E-2</v>
      </c>
      <c r="N1333" s="35">
        <v>0</v>
      </c>
      <c r="O1333" s="35">
        <v>0</v>
      </c>
      <c r="P1333" s="36">
        <v>12</v>
      </c>
      <c r="Q1333" s="37">
        <v>86</v>
      </c>
      <c r="R1333" s="36">
        <v>10</v>
      </c>
      <c r="S1333" s="39">
        <f t="shared" si="41"/>
        <v>86</v>
      </c>
      <c r="T1333" s="34" t="s">
        <v>44</v>
      </c>
      <c r="U1333" s="12">
        <f>(alpha+(beta/(1+EXP((((-1)*ceta)+(delta*LN(speed)))+(epsilon*speed)))))</f>
        <v>6.1556957432322026</v>
      </c>
      <c r="V1333" s="8">
        <f t="shared" si="42"/>
        <v>86</v>
      </c>
    </row>
    <row r="1334" spans="1:22">
      <c r="A1334" s="34" t="s">
        <v>19</v>
      </c>
      <c r="B1334" s="34" t="s">
        <v>65</v>
      </c>
      <c r="C1334" s="5" t="s">
        <v>104</v>
      </c>
      <c r="D1334" s="35" t="s">
        <v>87</v>
      </c>
      <c r="E1334" s="36" t="s">
        <v>14</v>
      </c>
      <c r="F1334" s="37">
        <v>100</v>
      </c>
      <c r="G1334" s="38">
        <v>0.02</v>
      </c>
      <c r="H1334" s="34">
        <v>0.98649130482568637</v>
      </c>
      <c r="I1334" s="35">
        <v>-2.0492257216411169</v>
      </c>
      <c r="J1334" s="35">
        <v>0.37125937852984248</v>
      </c>
      <c r="K1334" s="35">
        <v>1.8062450262598506</v>
      </c>
      <c r="L1334" s="35">
        <v>0</v>
      </c>
      <c r="M1334" s="35">
        <v>0</v>
      </c>
      <c r="N1334" s="35">
        <v>0</v>
      </c>
      <c r="O1334" s="35">
        <v>0</v>
      </c>
      <c r="P1334" s="36">
        <v>12</v>
      </c>
      <c r="Q1334" s="37">
        <v>86</v>
      </c>
      <c r="R1334" s="36">
        <v>2</v>
      </c>
      <c r="S1334" s="39">
        <f t="shared" si="41"/>
        <v>86</v>
      </c>
      <c r="T1334" s="34" t="s">
        <v>31</v>
      </c>
      <c r="U1334" s="12">
        <f>((alpha+(beta*speed))^((-1)/ceta))</f>
        <v>0.15247036563559252</v>
      </c>
      <c r="V1334" s="8">
        <f t="shared" si="42"/>
        <v>86</v>
      </c>
    </row>
    <row r="1335" spans="1:22">
      <c r="A1335" s="34" t="s">
        <v>19</v>
      </c>
      <c r="B1335" s="34" t="s">
        <v>65</v>
      </c>
      <c r="C1335" s="5" t="s">
        <v>104</v>
      </c>
      <c r="D1335" s="35" t="s">
        <v>87</v>
      </c>
      <c r="E1335" s="36" t="s">
        <v>18</v>
      </c>
      <c r="F1335" s="37">
        <v>100</v>
      </c>
      <c r="G1335" s="38">
        <v>0.02</v>
      </c>
      <c r="H1335" s="34">
        <v>0.97434848899932247</v>
      </c>
      <c r="I1335" s="35">
        <v>1.6627953501501307</v>
      </c>
      <c r="J1335" s="35">
        <v>0.23377574576914684</v>
      </c>
      <c r="K1335" s="35">
        <v>-1.5812105391732857E-3</v>
      </c>
      <c r="L1335" s="35">
        <v>0</v>
      </c>
      <c r="M1335" s="35">
        <v>0</v>
      </c>
      <c r="N1335" s="35">
        <v>0</v>
      </c>
      <c r="O1335" s="35">
        <v>0</v>
      </c>
      <c r="P1335" s="36">
        <v>12</v>
      </c>
      <c r="Q1335" s="37">
        <v>86</v>
      </c>
      <c r="R1335" s="36">
        <v>5</v>
      </c>
      <c r="S1335" s="39">
        <f t="shared" si="41"/>
        <v>86</v>
      </c>
      <c r="T1335" s="34" t="s">
        <v>36</v>
      </c>
      <c r="U1335" s="12">
        <f>(1/(((ceta*(speed^2))+(beta*speed))+alpha))</f>
        <v>9.9276509150697315E-2</v>
      </c>
      <c r="V1335" s="8">
        <f t="shared" si="42"/>
        <v>86</v>
      </c>
    </row>
    <row r="1336" spans="1:22">
      <c r="A1336" s="34" t="s">
        <v>19</v>
      </c>
      <c r="B1336" s="34" t="s">
        <v>65</v>
      </c>
      <c r="C1336" s="5" t="s">
        <v>104</v>
      </c>
      <c r="D1336" s="35" t="s">
        <v>87</v>
      </c>
      <c r="E1336" s="36" t="s">
        <v>17</v>
      </c>
      <c r="F1336" s="37">
        <v>100</v>
      </c>
      <c r="G1336" s="38">
        <v>0.02</v>
      </c>
      <c r="H1336" s="34">
        <v>0.97444197229466167</v>
      </c>
      <c r="I1336" s="35">
        <v>1355.1238197836885</v>
      </c>
      <c r="J1336" s="35">
        <v>1.0094917798116501</v>
      </c>
      <c r="K1336" s="35">
        <v>-0.53664455758780438</v>
      </c>
      <c r="L1336" s="35">
        <v>0</v>
      </c>
      <c r="M1336" s="35">
        <v>0</v>
      </c>
      <c r="N1336" s="35">
        <v>0</v>
      </c>
      <c r="O1336" s="35">
        <v>0</v>
      </c>
      <c r="P1336" s="36">
        <v>12</v>
      </c>
      <c r="Q1336" s="37">
        <v>86</v>
      </c>
      <c r="R1336" s="36">
        <v>0</v>
      </c>
      <c r="S1336" s="39">
        <f t="shared" si="41"/>
        <v>86</v>
      </c>
      <c r="T1336" s="34" t="s">
        <v>29</v>
      </c>
      <c r="U1336" s="12">
        <f>((alpha*(beta^speed))*(speed^ceta))</f>
        <v>279.69234824932511</v>
      </c>
      <c r="V1336" s="8">
        <f t="shared" si="42"/>
        <v>86</v>
      </c>
    </row>
    <row r="1337" spans="1:22">
      <c r="A1337" s="34" t="s">
        <v>19</v>
      </c>
      <c r="B1337" s="34" t="s">
        <v>65</v>
      </c>
      <c r="C1337" s="5" t="s">
        <v>104</v>
      </c>
      <c r="D1337" s="35" t="s">
        <v>87</v>
      </c>
      <c r="E1337" s="36" t="s">
        <v>15</v>
      </c>
      <c r="F1337" s="37">
        <v>0</v>
      </c>
      <c r="G1337" s="38">
        <v>0.04</v>
      </c>
      <c r="H1337" s="34">
        <v>0.9818303388158881</v>
      </c>
      <c r="I1337" s="35">
        <v>1.9205207043806236</v>
      </c>
      <c r="J1337" s="35">
        <v>3.0339463481223548</v>
      </c>
      <c r="K1337" s="35">
        <v>-0.51092498392647645</v>
      </c>
      <c r="L1337" s="35">
        <v>0</v>
      </c>
      <c r="M1337" s="35">
        <v>0</v>
      </c>
      <c r="N1337" s="35">
        <v>0</v>
      </c>
      <c r="O1337" s="35">
        <v>0</v>
      </c>
      <c r="P1337" s="36">
        <v>12</v>
      </c>
      <c r="Q1337" s="37">
        <v>86</v>
      </c>
      <c r="R1337" s="36">
        <v>13</v>
      </c>
      <c r="S1337" s="39">
        <f t="shared" si="41"/>
        <v>86</v>
      </c>
      <c r="T1337" s="34" t="s">
        <v>50</v>
      </c>
      <c r="U1337" s="12">
        <f>EXP((alpha+(beta/speed))+(ceta*LN(speed)))</f>
        <v>0.72612132016553621</v>
      </c>
      <c r="V1337" s="8">
        <f t="shared" si="42"/>
        <v>86</v>
      </c>
    </row>
    <row r="1338" spans="1:22">
      <c r="A1338" s="34" t="s">
        <v>19</v>
      </c>
      <c r="B1338" s="34" t="s">
        <v>65</v>
      </c>
      <c r="C1338" s="5" t="s">
        <v>104</v>
      </c>
      <c r="D1338" s="35" t="s">
        <v>87</v>
      </c>
      <c r="E1338" s="36" t="s">
        <v>16</v>
      </c>
      <c r="F1338" s="37">
        <v>0</v>
      </c>
      <c r="G1338" s="38">
        <v>0.04</v>
      </c>
      <c r="H1338" s="34">
        <v>0.98432324747658761</v>
      </c>
      <c r="I1338" s="35">
        <v>6.0195304749187821</v>
      </c>
      <c r="J1338" s="35">
        <v>6.5883540525485831</v>
      </c>
      <c r="K1338" s="35">
        <v>9.4742526346193845</v>
      </c>
      <c r="L1338" s="35">
        <v>3.7258404153125606</v>
      </c>
      <c r="M1338" s="35">
        <v>-3.3867357594331148E-2</v>
      </c>
      <c r="N1338" s="35">
        <v>0</v>
      </c>
      <c r="O1338" s="35">
        <v>0</v>
      </c>
      <c r="P1338" s="36">
        <v>12</v>
      </c>
      <c r="Q1338" s="37">
        <v>86</v>
      </c>
      <c r="R1338" s="36">
        <v>10</v>
      </c>
      <c r="S1338" s="39">
        <f t="shared" si="41"/>
        <v>86</v>
      </c>
      <c r="T1338" s="34" t="s">
        <v>44</v>
      </c>
      <c r="U1338" s="12">
        <f>(alpha+(beta/(1+EXP((((-1)*ceta)+(delta*LN(speed)))+(epsilon*speed)))))</f>
        <v>6.1159752116026382</v>
      </c>
      <c r="V1338" s="8">
        <f t="shared" si="42"/>
        <v>86</v>
      </c>
    </row>
    <row r="1339" spans="1:22">
      <c r="A1339" s="34" t="s">
        <v>19</v>
      </c>
      <c r="B1339" s="34" t="s">
        <v>65</v>
      </c>
      <c r="C1339" s="5" t="s">
        <v>104</v>
      </c>
      <c r="D1339" s="35" t="s">
        <v>87</v>
      </c>
      <c r="E1339" s="36" t="s">
        <v>14</v>
      </c>
      <c r="F1339" s="37">
        <v>0</v>
      </c>
      <c r="G1339" s="38">
        <v>0.04</v>
      </c>
      <c r="H1339" s="34">
        <v>0.9869794121173262</v>
      </c>
      <c r="I1339" s="35">
        <v>-0.91266248527564375</v>
      </c>
      <c r="J1339" s="35">
        <v>0.23117344255322381</v>
      </c>
      <c r="K1339" s="35">
        <v>1.5305926734041784</v>
      </c>
      <c r="L1339" s="35">
        <v>0</v>
      </c>
      <c r="M1339" s="35">
        <v>0</v>
      </c>
      <c r="N1339" s="35">
        <v>0</v>
      </c>
      <c r="O1339" s="35">
        <v>0</v>
      </c>
      <c r="P1339" s="36">
        <v>12</v>
      </c>
      <c r="Q1339" s="37">
        <v>86</v>
      </c>
      <c r="R1339" s="36">
        <v>2</v>
      </c>
      <c r="S1339" s="39">
        <f t="shared" si="41"/>
        <v>86</v>
      </c>
      <c r="T1339" s="34" t="s">
        <v>31</v>
      </c>
      <c r="U1339" s="12">
        <f>((alpha+(beta*speed))^((-1)/ceta))</f>
        <v>0.14622157471078789</v>
      </c>
      <c r="V1339" s="8">
        <f t="shared" si="42"/>
        <v>86</v>
      </c>
    </row>
    <row r="1340" spans="1:22">
      <c r="A1340" s="34" t="s">
        <v>19</v>
      </c>
      <c r="B1340" s="34" t="s">
        <v>65</v>
      </c>
      <c r="C1340" s="5" t="s">
        <v>104</v>
      </c>
      <c r="D1340" s="35" t="s">
        <v>87</v>
      </c>
      <c r="E1340" s="36" t="s">
        <v>18</v>
      </c>
      <c r="F1340" s="37">
        <v>0</v>
      </c>
      <c r="G1340" s="38">
        <v>0.04</v>
      </c>
      <c r="H1340" s="34">
        <v>0.97712380876749438</v>
      </c>
      <c r="I1340" s="35">
        <v>-92.064064615367855</v>
      </c>
      <c r="J1340" s="35">
        <v>11.135045981684158</v>
      </c>
      <c r="K1340" s="35">
        <v>2.7056088425162463</v>
      </c>
      <c r="L1340" s="35">
        <v>0</v>
      </c>
      <c r="M1340" s="35">
        <v>0</v>
      </c>
      <c r="N1340" s="35">
        <v>0</v>
      </c>
      <c r="O1340" s="35">
        <v>0</v>
      </c>
      <c r="P1340" s="36">
        <v>12</v>
      </c>
      <c r="Q1340" s="37">
        <v>86</v>
      </c>
      <c r="R1340" s="36">
        <v>2</v>
      </c>
      <c r="S1340" s="39">
        <f t="shared" si="41"/>
        <v>86</v>
      </c>
      <c r="T1340" s="34" t="s">
        <v>31</v>
      </c>
      <c r="U1340" s="12">
        <f>((alpha+(beta*speed))^((-1)/ceta))</f>
        <v>8.2104936402147208E-2</v>
      </c>
      <c r="V1340" s="8">
        <f t="shared" si="42"/>
        <v>86</v>
      </c>
    </row>
    <row r="1341" spans="1:22">
      <c r="A1341" s="34" t="s">
        <v>19</v>
      </c>
      <c r="B1341" s="34" t="s">
        <v>65</v>
      </c>
      <c r="C1341" s="5" t="s">
        <v>104</v>
      </c>
      <c r="D1341" s="35" t="s">
        <v>87</v>
      </c>
      <c r="E1341" s="36" t="s">
        <v>17</v>
      </c>
      <c r="F1341" s="37">
        <v>0</v>
      </c>
      <c r="G1341" s="38">
        <v>0.04</v>
      </c>
      <c r="H1341" s="34">
        <v>0.98472461685066848</v>
      </c>
      <c r="I1341" s="35">
        <v>1312.9556531716244</v>
      </c>
      <c r="J1341" s="35">
        <v>1.0111174642040712</v>
      </c>
      <c r="K1341" s="35">
        <v>-0.56610615273905684</v>
      </c>
      <c r="L1341" s="35">
        <v>0</v>
      </c>
      <c r="M1341" s="35">
        <v>0</v>
      </c>
      <c r="N1341" s="35">
        <v>0</v>
      </c>
      <c r="O1341" s="35">
        <v>0</v>
      </c>
      <c r="P1341" s="36">
        <v>12</v>
      </c>
      <c r="Q1341" s="37">
        <v>86</v>
      </c>
      <c r="R1341" s="36">
        <v>0</v>
      </c>
      <c r="S1341" s="39">
        <f t="shared" si="41"/>
        <v>86</v>
      </c>
      <c r="T1341" s="34" t="s">
        <v>29</v>
      </c>
      <c r="U1341" s="12">
        <f>((alpha*(beta^speed))*(speed^ceta))</f>
        <v>272.93371404722996</v>
      </c>
      <c r="V1341" s="8">
        <f t="shared" si="42"/>
        <v>86</v>
      </c>
    </row>
    <row r="1342" spans="1:22">
      <c r="A1342" s="34" t="s">
        <v>19</v>
      </c>
      <c r="B1342" s="34" t="s">
        <v>65</v>
      </c>
      <c r="C1342" s="5" t="s">
        <v>104</v>
      </c>
      <c r="D1342" s="35" t="s">
        <v>87</v>
      </c>
      <c r="E1342" s="36" t="s">
        <v>15</v>
      </c>
      <c r="F1342" s="37">
        <v>50</v>
      </c>
      <c r="G1342" s="38">
        <v>0.04</v>
      </c>
      <c r="H1342" s="34">
        <v>0.97820502335948001</v>
      </c>
      <c r="I1342" s="35">
        <v>0.67216281674378753</v>
      </c>
      <c r="J1342" s="35">
        <v>13.611857288135806</v>
      </c>
      <c r="K1342" s="35">
        <v>-0.50726770814770294</v>
      </c>
      <c r="L1342" s="35">
        <v>0.36021470936133976</v>
      </c>
      <c r="M1342" s="35">
        <v>3.1790657096335599E-2</v>
      </c>
      <c r="N1342" s="35">
        <v>0</v>
      </c>
      <c r="O1342" s="35">
        <v>0</v>
      </c>
      <c r="P1342" s="36">
        <v>12</v>
      </c>
      <c r="Q1342" s="37">
        <v>83</v>
      </c>
      <c r="R1342" s="36">
        <v>10</v>
      </c>
      <c r="S1342" s="39">
        <f t="shared" si="41"/>
        <v>83</v>
      </c>
      <c r="T1342" s="34" t="s">
        <v>44</v>
      </c>
      <c r="U1342" s="12">
        <f>(alpha+(beta/(1+EXP((((-1)*ceta)+(delta*LN(speed)))+(epsilon*speed)))))</f>
        <v>0.79035968662648937</v>
      </c>
      <c r="V1342" s="8">
        <f t="shared" si="42"/>
        <v>83</v>
      </c>
    </row>
    <row r="1343" spans="1:22">
      <c r="A1343" s="34" t="s">
        <v>19</v>
      </c>
      <c r="B1343" s="34" t="s">
        <v>65</v>
      </c>
      <c r="C1343" s="5" t="s">
        <v>104</v>
      </c>
      <c r="D1343" s="35" t="s">
        <v>87</v>
      </c>
      <c r="E1343" s="36" t="s">
        <v>16</v>
      </c>
      <c r="F1343" s="37">
        <v>50</v>
      </c>
      <c r="G1343" s="38">
        <v>0.04</v>
      </c>
      <c r="H1343" s="34">
        <v>0.98330494408582336</v>
      </c>
      <c r="I1343" s="35">
        <v>2.1016432469047728</v>
      </c>
      <c r="J1343" s="35">
        <v>0.24043040672771573</v>
      </c>
      <c r="K1343" s="35">
        <v>78.470192284448217</v>
      </c>
      <c r="L1343" s="35">
        <v>-0.90379346793253124</v>
      </c>
      <c r="M1343" s="35">
        <v>0</v>
      </c>
      <c r="N1343" s="35">
        <v>0</v>
      </c>
      <c r="O1343" s="35">
        <v>0</v>
      </c>
      <c r="P1343" s="36">
        <v>12</v>
      </c>
      <c r="Q1343" s="37">
        <v>83</v>
      </c>
      <c r="R1343" s="36">
        <v>1</v>
      </c>
      <c r="S1343" s="39">
        <f t="shared" si="41"/>
        <v>83</v>
      </c>
      <c r="T1343" s="34" t="s">
        <v>30</v>
      </c>
      <c r="U1343" s="12">
        <f>((alpha*(speed^beta))+(ceta*(speed^delta)))</f>
        <v>7.5271290189033753</v>
      </c>
      <c r="V1343" s="8">
        <f t="shared" si="42"/>
        <v>83</v>
      </c>
    </row>
    <row r="1344" spans="1:22">
      <c r="A1344" s="34" t="s">
        <v>19</v>
      </c>
      <c r="B1344" s="34" t="s">
        <v>65</v>
      </c>
      <c r="C1344" s="5" t="s">
        <v>104</v>
      </c>
      <c r="D1344" s="35" t="s">
        <v>87</v>
      </c>
      <c r="E1344" s="36" t="s">
        <v>14</v>
      </c>
      <c r="F1344" s="37">
        <v>50</v>
      </c>
      <c r="G1344" s="38">
        <v>0.04</v>
      </c>
      <c r="H1344" s="34">
        <v>0.98838543092072884</v>
      </c>
      <c r="I1344" s="35">
        <v>-3.3424702110122633</v>
      </c>
      <c r="J1344" s="35">
        <v>0.47358659479302212</v>
      </c>
      <c r="K1344" s="35">
        <v>2.0511955764564762</v>
      </c>
      <c r="L1344" s="35">
        <v>0</v>
      </c>
      <c r="M1344" s="35">
        <v>0</v>
      </c>
      <c r="N1344" s="35">
        <v>0</v>
      </c>
      <c r="O1344" s="35">
        <v>0</v>
      </c>
      <c r="P1344" s="36">
        <v>12</v>
      </c>
      <c r="Q1344" s="37">
        <v>83</v>
      </c>
      <c r="R1344" s="36">
        <v>2</v>
      </c>
      <c r="S1344" s="39">
        <f t="shared" si="41"/>
        <v>83</v>
      </c>
      <c r="T1344" s="34" t="s">
        <v>31</v>
      </c>
      <c r="U1344" s="12">
        <f>((alpha+(beta*speed))^((-1)/ceta))</f>
        <v>0.1743713835211799</v>
      </c>
      <c r="V1344" s="8">
        <f t="shared" si="42"/>
        <v>83</v>
      </c>
    </row>
    <row r="1345" spans="1:22">
      <c r="A1345" s="34" t="s">
        <v>19</v>
      </c>
      <c r="B1345" s="34" t="s">
        <v>65</v>
      </c>
      <c r="C1345" s="5" t="s">
        <v>104</v>
      </c>
      <c r="D1345" s="35" t="s">
        <v>87</v>
      </c>
      <c r="E1345" s="36" t="s">
        <v>18</v>
      </c>
      <c r="F1345" s="37">
        <v>50</v>
      </c>
      <c r="G1345" s="38">
        <v>0.04</v>
      </c>
      <c r="H1345" s="34">
        <v>0.96682680391038056</v>
      </c>
      <c r="I1345" s="35">
        <v>-1749.1209195648391</v>
      </c>
      <c r="J1345" s="35">
        <v>169.58906936768682</v>
      </c>
      <c r="K1345" s="35">
        <v>4.1761297086199134</v>
      </c>
      <c r="L1345" s="35">
        <v>0</v>
      </c>
      <c r="M1345" s="35">
        <v>0</v>
      </c>
      <c r="N1345" s="35">
        <v>0</v>
      </c>
      <c r="O1345" s="35">
        <v>0</v>
      </c>
      <c r="P1345" s="36">
        <v>12</v>
      </c>
      <c r="Q1345" s="37">
        <v>83</v>
      </c>
      <c r="R1345" s="36">
        <v>2</v>
      </c>
      <c r="S1345" s="39">
        <f t="shared" si="41"/>
        <v>83</v>
      </c>
      <c r="T1345" s="34" t="s">
        <v>31</v>
      </c>
      <c r="U1345" s="12">
        <f>((alpha+(beta*speed))^((-1)/ceta))</f>
        <v>0.10481438869010154</v>
      </c>
      <c r="V1345" s="8">
        <f t="shared" si="42"/>
        <v>83</v>
      </c>
    </row>
    <row r="1346" spans="1:22">
      <c r="A1346" s="34" t="s">
        <v>19</v>
      </c>
      <c r="B1346" s="34" t="s">
        <v>65</v>
      </c>
      <c r="C1346" s="5" t="s">
        <v>104</v>
      </c>
      <c r="D1346" s="35" t="s">
        <v>87</v>
      </c>
      <c r="E1346" s="36" t="s">
        <v>17</v>
      </c>
      <c r="F1346" s="37">
        <v>50</v>
      </c>
      <c r="G1346" s="38">
        <v>0.04</v>
      </c>
      <c r="H1346" s="34">
        <v>0.98030707039969756</v>
      </c>
      <c r="I1346" s="35">
        <v>1270.5946791925619</v>
      </c>
      <c r="J1346" s="35">
        <v>1.0094008502125171</v>
      </c>
      <c r="K1346" s="35">
        <v>-0.47515841067124187</v>
      </c>
      <c r="L1346" s="35">
        <v>0</v>
      </c>
      <c r="M1346" s="35">
        <v>0</v>
      </c>
      <c r="N1346" s="35">
        <v>0</v>
      </c>
      <c r="O1346" s="35">
        <v>0</v>
      </c>
      <c r="P1346" s="36">
        <v>12</v>
      </c>
      <c r="Q1346" s="37">
        <v>83</v>
      </c>
      <c r="R1346" s="36">
        <v>0</v>
      </c>
      <c r="S1346" s="39">
        <f t="shared" ref="S1346:S1409" si="43">V1346</f>
        <v>83</v>
      </c>
      <c r="T1346" s="34" t="s">
        <v>29</v>
      </c>
      <c r="U1346" s="12">
        <f>((alpha*(beta^speed))*(speed^ceta))</f>
        <v>338.39600771324081</v>
      </c>
      <c r="V1346" s="8">
        <f t="shared" ref="V1346:V1409" si="44">IF($V$1&lt;P1346,P1346,IF($V$1&gt;Q1346,Q1346,$V$1))</f>
        <v>83</v>
      </c>
    </row>
    <row r="1347" spans="1:22">
      <c r="A1347" s="34" t="s">
        <v>19</v>
      </c>
      <c r="B1347" s="34" t="s">
        <v>65</v>
      </c>
      <c r="C1347" s="5" t="s">
        <v>104</v>
      </c>
      <c r="D1347" s="35" t="s">
        <v>87</v>
      </c>
      <c r="E1347" s="36" t="s">
        <v>15</v>
      </c>
      <c r="F1347" s="37">
        <v>100</v>
      </c>
      <c r="G1347" s="38">
        <v>0.04</v>
      </c>
      <c r="H1347" s="34">
        <v>0.98171094141095538</v>
      </c>
      <c r="I1347" s="35">
        <v>0.4848060365565246</v>
      </c>
      <c r="J1347" s="35">
        <v>9.9797827167950022</v>
      </c>
      <c r="K1347" s="35">
        <v>6.3178039186048876E-2</v>
      </c>
      <c r="L1347" s="35">
        <v>0.34111937426854638</v>
      </c>
      <c r="M1347" s="35">
        <v>2.748755284015961E-2</v>
      </c>
      <c r="N1347" s="35">
        <v>0</v>
      </c>
      <c r="O1347" s="35">
        <v>0</v>
      </c>
      <c r="P1347" s="36">
        <v>12</v>
      </c>
      <c r="Q1347" s="37">
        <v>72</v>
      </c>
      <c r="R1347" s="36">
        <v>10</v>
      </c>
      <c r="S1347" s="39">
        <f t="shared" si="43"/>
        <v>72</v>
      </c>
      <c r="T1347" s="34" t="s">
        <v>44</v>
      </c>
      <c r="U1347" s="12">
        <f>(alpha+(beta/(1+EXP((((-1)*ceta)+(delta*LN(speed)))+(epsilon*speed)))))</f>
        <v>0.81506733779849916</v>
      </c>
      <c r="V1347" s="8">
        <f t="shared" si="44"/>
        <v>72</v>
      </c>
    </row>
    <row r="1348" spans="1:22">
      <c r="A1348" s="34" t="s">
        <v>19</v>
      </c>
      <c r="B1348" s="34" t="s">
        <v>65</v>
      </c>
      <c r="C1348" s="5" t="s">
        <v>104</v>
      </c>
      <c r="D1348" s="35" t="s">
        <v>87</v>
      </c>
      <c r="E1348" s="36" t="s">
        <v>16</v>
      </c>
      <c r="F1348" s="37">
        <v>100</v>
      </c>
      <c r="G1348" s="38">
        <v>0.04</v>
      </c>
      <c r="H1348" s="34">
        <v>0.97080712849297957</v>
      </c>
      <c r="I1348" s="35">
        <v>8.7748214887537106</v>
      </c>
      <c r="J1348" s="35">
        <v>6.7219917177123971</v>
      </c>
      <c r="K1348" s="35">
        <v>12.874660242192846</v>
      </c>
      <c r="L1348" s="35">
        <v>5.1176455283490947</v>
      </c>
      <c r="M1348" s="35">
        <v>-9.1564042354316269E-2</v>
      </c>
      <c r="N1348" s="35">
        <v>0</v>
      </c>
      <c r="O1348" s="35">
        <v>0</v>
      </c>
      <c r="P1348" s="36">
        <v>12</v>
      </c>
      <c r="Q1348" s="37">
        <v>72</v>
      </c>
      <c r="R1348" s="36">
        <v>10</v>
      </c>
      <c r="S1348" s="39">
        <f t="shared" si="43"/>
        <v>72</v>
      </c>
      <c r="T1348" s="34" t="s">
        <v>44</v>
      </c>
      <c r="U1348" s="12">
        <f>(alpha+(beta/(1+EXP((((-1)*ceta)+(delta*LN(speed)))+(epsilon*speed)))))</f>
        <v>9.3241495306514466</v>
      </c>
      <c r="V1348" s="8">
        <f t="shared" si="44"/>
        <v>72</v>
      </c>
    </row>
    <row r="1349" spans="1:22">
      <c r="A1349" s="34" t="s">
        <v>19</v>
      </c>
      <c r="B1349" s="34" t="s">
        <v>65</v>
      </c>
      <c r="C1349" s="5" t="s">
        <v>104</v>
      </c>
      <c r="D1349" s="35" t="s">
        <v>87</v>
      </c>
      <c r="E1349" s="36" t="s">
        <v>14</v>
      </c>
      <c r="F1349" s="37">
        <v>100</v>
      </c>
      <c r="G1349" s="38">
        <v>0.04</v>
      </c>
      <c r="H1349" s="34">
        <v>0.98177963689733394</v>
      </c>
      <c r="I1349" s="35">
        <v>-3.4300019013537115</v>
      </c>
      <c r="J1349" s="35">
        <v>0.50282294872078004</v>
      </c>
      <c r="K1349" s="35">
        <v>2.1760810177435443</v>
      </c>
      <c r="L1349" s="35">
        <v>0</v>
      </c>
      <c r="M1349" s="35">
        <v>0</v>
      </c>
      <c r="N1349" s="35">
        <v>0</v>
      </c>
      <c r="O1349" s="35">
        <v>0</v>
      </c>
      <c r="P1349" s="36">
        <v>12</v>
      </c>
      <c r="Q1349" s="37">
        <v>72</v>
      </c>
      <c r="R1349" s="36">
        <v>2</v>
      </c>
      <c r="S1349" s="39">
        <f t="shared" si="43"/>
        <v>72</v>
      </c>
      <c r="T1349" s="34" t="s">
        <v>31</v>
      </c>
      <c r="U1349" s="12">
        <f>((alpha+(beta*speed))^((-1)/ceta))</f>
        <v>0.20116645575667641</v>
      </c>
      <c r="V1349" s="8">
        <f t="shared" si="44"/>
        <v>72</v>
      </c>
    </row>
    <row r="1350" spans="1:22">
      <c r="A1350" s="34" t="s">
        <v>19</v>
      </c>
      <c r="B1350" s="34" t="s">
        <v>65</v>
      </c>
      <c r="C1350" s="5" t="s">
        <v>104</v>
      </c>
      <c r="D1350" s="35" t="s">
        <v>87</v>
      </c>
      <c r="E1350" s="36" t="s">
        <v>18</v>
      </c>
      <c r="F1350" s="37">
        <v>100</v>
      </c>
      <c r="G1350" s="38">
        <v>0.04</v>
      </c>
      <c r="H1350" s="34">
        <v>0.96798735162912153</v>
      </c>
      <c r="I1350" s="35">
        <v>-283.3816364019566</v>
      </c>
      <c r="J1350" s="35">
        <v>36.202476486544093</v>
      </c>
      <c r="K1350" s="35">
        <v>3.6725963390580962</v>
      </c>
      <c r="L1350" s="35">
        <v>0</v>
      </c>
      <c r="M1350" s="35">
        <v>0</v>
      </c>
      <c r="N1350" s="35">
        <v>0</v>
      </c>
      <c r="O1350" s="35">
        <v>0</v>
      </c>
      <c r="P1350" s="36">
        <v>12</v>
      </c>
      <c r="Q1350" s="37">
        <v>72</v>
      </c>
      <c r="R1350" s="36">
        <v>2</v>
      </c>
      <c r="S1350" s="39">
        <f t="shared" si="43"/>
        <v>72</v>
      </c>
      <c r="T1350" s="34" t="s">
        <v>31</v>
      </c>
      <c r="U1350" s="12">
        <f>((alpha+(beta*speed))^((-1)/ceta))</f>
        <v>0.12118776248434548</v>
      </c>
      <c r="V1350" s="8">
        <f t="shared" si="44"/>
        <v>72</v>
      </c>
    </row>
    <row r="1351" spans="1:22">
      <c r="A1351" s="34" t="s">
        <v>19</v>
      </c>
      <c r="B1351" s="34" t="s">
        <v>65</v>
      </c>
      <c r="C1351" s="5" t="s">
        <v>104</v>
      </c>
      <c r="D1351" s="35" t="s">
        <v>87</v>
      </c>
      <c r="E1351" s="36" t="s">
        <v>17</v>
      </c>
      <c r="F1351" s="37">
        <v>100</v>
      </c>
      <c r="G1351" s="38">
        <v>0.04</v>
      </c>
      <c r="H1351" s="34">
        <v>0.98051058624902054</v>
      </c>
      <c r="I1351" s="35">
        <v>2127.0405345601052</v>
      </c>
      <c r="J1351" s="35">
        <v>-0.94880409171714375</v>
      </c>
      <c r="K1351" s="35">
        <v>254.61357039431519</v>
      </c>
      <c r="L1351" s="35">
        <v>6.8807542195301316E-2</v>
      </c>
      <c r="M1351" s="35">
        <v>0</v>
      </c>
      <c r="N1351" s="35">
        <v>0</v>
      </c>
      <c r="O1351" s="35">
        <v>0</v>
      </c>
      <c r="P1351" s="36">
        <v>12</v>
      </c>
      <c r="Q1351" s="37">
        <v>72</v>
      </c>
      <c r="R1351" s="36">
        <v>1</v>
      </c>
      <c r="S1351" s="39">
        <f t="shared" si="43"/>
        <v>72</v>
      </c>
      <c r="T1351" s="34" t="s">
        <v>30</v>
      </c>
      <c r="U1351" s="12">
        <f>((alpha*(speed^beta))+(ceta*(speed^delta)))</f>
        <v>378.50075208721262</v>
      </c>
      <c r="V1351" s="8">
        <f t="shared" si="44"/>
        <v>72</v>
      </c>
    </row>
    <row r="1352" spans="1:22">
      <c r="A1352" s="34" t="s">
        <v>19</v>
      </c>
      <c r="B1352" s="34" t="s">
        <v>65</v>
      </c>
      <c r="C1352" s="5" t="s">
        <v>104</v>
      </c>
      <c r="D1352" s="35" t="s">
        <v>87</v>
      </c>
      <c r="E1352" s="36" t="s">
        <v>15</v>
      </c>
      <c r="F1352" s="37">
        <v>0</v>
      </c>
      <c r="G1352" s="38">
        <v>0.06</v>
      </c>
      <c r="H1352" s="34">
        <v>0.98659406665929716</v>
      </c>
      <c r="I1352" s="35">
        <v>0.48342217739276155</v>
      </c>
      <c r="J1352" s="35">
        <v>15.097173066735314</v>
      </c>
      <c r="K1352" s="35">
        <v>-8.3858125175169551E-2</v>
      </c>
      <c r="L1352" s="35">
        <v>0.66482225559247077</v>
      </c>
      <c r="M1352" s="35">
        <v>1.2375579039769175E-2</v>
      </c>
      <c r="N1352" s="35">
        <v>0</v>
      </c>
      <c r="O1352" s="35">
        <v>0</v>
      </c>
      <c r="P1352" s="36">
        <v>12</v>
      </c>
      <c r="Q1352" s="37">
        <v>83</v>
      </c>
      <c r="R1352" s="36">
        <v>10</v>
      </c>
      <c r="S1352" s="39">
        <f t="shared" si="43"/>
        <v>83</v>
      </c>
      <c r="T1352" s="34" t="s">
        <v>44</v>
      </c>
      <c r="U1352" s="12">
        <f>(alpha+(beta/(1+EXP((((-1)*ceta)+(delta*LN(speed)))+(epsilon*speed)))))</f>
        <v>0.74225818527460208</v>
      </c>
      <c r="V1352" s="8">
        <f t="shared" si="44"/>
        <v>83</v>
      </c>
    </row>
    <row r="1353" spans="1:22">
      <c r="A1353" s="34" t="s">
        <v>19</v>
      </c>
      <c r="B1353" s="34" t="s">
        <v>65</v>
      </c>
      <c r="C1353" s="5" t="s">
        <v>104</v>
      </c>
      <c r="D1353" s="35" t="s">
        <v>87</v>
      </c>
      <c r="E1353" s="36" t="s">
        <v>16</v>
      </c>
      <c r="F1353" s="37">
        <v>0</v>
      </c>
      <c r="G1353" s="38">
        <v>0.06</v>
      </c>
      <c r="H1353" s="34">
        <v>0.98533674613261879</v>
      </c>
      <c r="I1353" s="35">
        <v>7.4325673950097535</v>
      </c>
      <c r="J1353" s="35">
        <v>6.6990193002742782</v>
      </c>
      <c r="K1353" s="35">
        <v>9.868133576380524</v>
      </c>
      <c r="L1353" s="35">
        <v>3.8635979923298573</v>
      </c>
      <c r="M1353" s="35">
        <v>-3.8181516029445625E-2</v>
      </c>
      <c r="N1353" s="35">
        <v>0</v>
      </c>
      <c r="O1353" s="35">
        <v>0</v>
      </c>
      <c r="P1353" s="36">
        <v>12</v>
      </c>
      <c r="Q1353" s="37">
        <v>83</v>
      </c>
      <c r="R1353" s="36">
        <v>10</v>
      </c>
      <c r="S1353" s="39">
        <f t="shared" si="43"/>
        <v>83</v>
      </c>
      <c r="T1353" s="34" t="s">
        <v>44</v>
      </c>
      <c r="U1353" s="12">
        <f>(alpha+(beta/(1+EXP((((-1)*ceta)+(delta*LN(speed)))+(epsilon*speed)))))</f>
        <v>7.5489366527190382</v>
      </c>
      <c r="V1353" s="8">
        <f t="shared" si="44"/>
        <v>83</v>
      </c>
    </row>
    <row r="1354" spans="1:22">
      <c r="A1354" s="34" t="s">
        <v>19</v>
      </c>
      <c r="B1354" s="34" t="s">
        <v>65</v>
      </c>
      <c r="C1354" s="5" t="s">
        <v>104</v>
      </c>
      <c r="D1354" s="35" t="s">
        <v>87</v>
      </c>
      <c r="E1354" s="36" t="s">
        <v>14</v>
      </c>
      <c r="F1354" s="37">
        <v>0</v>
      </c>
      <c r="G1354" s="38">
        <v>0.06</v>
      </c>
      <c r="H1354" s="34">
        <v>0.98809551884467861</v>
      </c>
      <c r="I1354" s="35">
        <v>-2.5436750532709191</v>
      </c>
      <c r="J1354" s="35">
        <v>0.39010784755801636</v>
      </c>
      <c r="K1354" s="35">
        <v>1.9412416579991814</v>
      </c>
      <c r="L1354" s="35">
        <v>0</v>
      </c>
      <c r="M1354" s="35">
        <v>0</v>
      </c>
      <c r="N1354" s="35">
        <v>0</v>
      </c>
      <c r="O1354" s="35">
        <v>0</v>
      </c>
      <c r="P1354" s="36">
        <v>12</v>
      </c>
      <c r="Q1354" s="37">
        <v>83</v>
      </c>
      <c r="R1354" s="36">
        <v>2</v>
      </c>
      <c r="S1354" s="39">
        <f t="shared" si="43"/>
        <v>83</v>
      </c>
      <c r="T1354" s="34" t="s">
        <v>31</v>
      </c>
      <c r="U1354" s="12">
        <f>((alpha+(beta*speed))^((-1)/ceta))</f>
        <v>0.17390660797228005</v>
      </c>
      <c r="V1354" s="8">
        <f t="shared" si="44"/>
        <v>83</v>
      </c>
    </row>
    <row r="1355" spans="1:22">
      <c r="A1355" s="34" t="s">
        <v>19</v>
      </c>
      <c r="B1355" s="34" t="s">
        <v>65</v>
      </c>
      <c r="C1355" s="5" t="s">
        <v>104</v>
      </c>
      <c r="D1355" s="35" t="s">
        <v>87</v>
      </c>
      <c r="E1355" s="36" t="s">
        <v>18</v>
      </c>
      <c r="F1355" s="37">
        <v>0</v>
      </c>
      <c r="G1355" s="38">
        <v>0.06</v>
      </c>
      <c r="H1355" s="34">
        <v>0.96665492241134876</v>
      </c>
      <c r="I1355" s="35">
        <v>1.3254031138264315</v>
      </c>
      <c r="J1355" s="35">
        <v>0.25557375218867318</v>
      </c>
      <c r="K1355" s="35">
        <v>-2.057761823834596E-3</v>
      </c>
      <c r="L1355" s="35">
        <v>0</v>
      </c>
      <c r="M1355" s="35">
        <v>0</v>
      </c>
      <c r="N1355" s="35">
        <v>0</v>
      </c>
      <c r="O1355" s="35">
        <v>0</v>
      </c>
      <c r="P1355" s="36">
        <v>12</v>
      </c>
      <c r="Q1355" s="37">
        <v>83</v>
      </c>
      <c r="R1355" s="36">
        <v>5</v>
      </c>
      <c r="S1355" s="39">
        <f t="shared" si="43"/>
        <v>83</v>
      </c>
      <c r="T1355" s="34" t="s">
        <v>36</v>
      </c>
      <c r="U1355" s="12">
        <f>(1/(((ceta*(speed^2))+(beta*speed))+alpha))</f>
        <v>0.11958713725602886</v>
      </c>
      <c r="V1355" s="8">
        <f t="shared" si="44"/>
        <v>83</v>
      </c>
    </row>
    <row r="1356" spans="1:22">
      <c r="A1356" s="34" t="s">
        <v>19</v>
      </c>
      <c r="B1356" s="34" t="s">
        <v>65</v>
      </c>
      <c r="C1356" s="5" t="s">
        <v>104</v>
      </c>
      <c r="D1356" s="35" t="s">
        <v>87</v>
      </c>
      <c r="E1356" s="36" t="s">
        <v>17</v>
      </c>
      <c r="F1356" s="37">
        <v>0</v>
      </c>
      <c r="G1356" s="38">
        <v>0.06</v>
      </c>
      <c r="H1356" s="34">
        <v>0.98280277134289173</v>
      </c>
      <c r="I1356" s="35">
        <v>1244.2970759725642</v>
      </c>
      <c r="J1356" s="35">
        <v>1.0098633609729182</v>
      </c>
      <c r="K1356" s="35">
        <v>-0.4772378016867676</v>
      </c>
      <c r="L1356" s="35">
        <v>0</v>
      </c>
      <c r="M1356" s="35">
        <v>0</v>
      </c>
      <c r="N1356" s="35">
        <v>0</v>
      </c>
      <c r="O1356" s="35">
        <v>0</v>
      </c>
      <c r="P1356" s="36">
        <v>12</v>
      </c>
      <c r="Q1356" s="37">
        <v>83</v>
      </c>
      <c r="R1356" s="36">
        <v>0</v>
      </c>
      <c r="S1356" s="39">
        <f t="shared" si="43"/>
        <v>83</v>
      </c>
      <c r="T1356" s="34" t="s">
        <v>29</v>
      </c>
      <c r="U1356" s="12">
        <f>((alpha*(beta^speed))*(speed^ceta))</f>
        <v>341.08653848605456</v>
      </c>
      <c r="V1356" s="8">
        <f t="shared" si="44"/>
        <v>83</v>
      </c>
    </row>
    <row r="1357" spans="1:22">
      <c r="A1357" s="34" t="s">
        <v>19</v>
      </c>
      <c r="B1357" s="34" t="s">
        <v>65</v>
      </c>
      <c r="C1357" s="5" t="s">
        <v>104</v>
      </c>
      <c r="D1357" s="35" t="s">
        <v>87</v>
      </c>
      <c r="E1357" s="36" t="s">
        <v>15</v>
      </c>
      <c r="F1357" s="37">
        <v>50</v>
      </c>
      <c r="G1357" s="38">
        <v>0.06</v>
      </c>
      <c r="H1357" s="34">
        <v>0.98486429371048301</v>
      </c>
      <c r="I1357" s="35">
        <v>8.6568895966431754</v>
      </c>
      <c r="J1357" s="35">
        <v>0.99074324256868562</v>
      </c>
      <c r="K1357" s="35">
        <v>-0.40466736744551646</v>
      </c>
      <c r="L1357" s="35">
        <v>0</v>
      </c>
      <c r="M1357" s="35">
        <v>0</v>
      </c>
      <c r="N1357" s="35">
        <v>0</v>
      </c>
      <c r="O1357" s="35">
        <v>0</v>
      </c>
      <c r="P1357" s="36">
        <v>12</v>
      </c>
      <c r="Q1357" s="37">
        <v>67</v>
      </c>
      <c r="R1357" s="36">
        <v>0</v>
      </c>
      <c r="S1357" s="39">
        <f t="shared" si="43"/>
        <v>67</v>
      </c>
      <c r="T1357" s="34" t="s">
        <v>29</v>
      </c>
      <c r="U1357" s="12">
        <f>((alpha*(beta^speed))*(speed^ceta))</f>
        <v>0.84684506454394604</v>
      </c>
      <c r="V1357" s="8">
        <f t="shared" si="44"/>
        <v>67</v>
      </c>
    </row>
    <row r="1358" spans="1:22">
      <c r="A1358" s="34" t="s">
        <v>19</v>
      </c>
      <c r="B1358" s="34" t="s">
        <v>65</v>
      </c>
      <c r="C1358" s="5" t="s">
        <v>104</v>
      </c>
      <c r="D1358" s="35" t="s">
        <v>87</v>
      </c>
      <c r="E1358" s="36" t="s">
        <v>16</v>
      </c>
      <c r="F1358" s="37">
        <v>50</v>
      </c>
      <c r="G1358" s="38">
        <v>0.06</v>
      </c>
      <c r="H1358" s="34">
        <v>0.97175598484043901</v>
      </c>
      <c r="I1358" s="35">
        <v>9.5014576634666295</v>
      </c>
      <c r="J1358" s="35">
        <v>6.2417442123806826</v>
      </c>
      <c r="K1358" s="35">
        <v>14.65588956197719</v>
      </c>
      <c r="L1358" s="35">
        <v>5.8486491285174029</v>
      </c>
      <c r="M1358" s="35">
        <v>-0.10634237580424817</v>
      </c>
      <c r="N1358" s="35">
        <v>0</v>
      </c>
      <c r="O1358" s="35">
        <v>0</v>
      </c>
      <c r="P1358" s="36">
        <v>12</v>
      </c>
      <c r="Q1358" s="37">
        <v>67</v>
      </c>
      <c r="R1358" s="36">
        <v>10</v>
      </c>
      <c r="S1358" s="39">
        <f t="shared" si="43"/>
        <v>67</v>
      </c>
      <c r="T1358" s="34" t="s">
        <v>44</v>
      </c>
      <c r="U1358" s="12">
        <f>(alpha+(beta/(1+EXP((((-1)*ceta)+(delta*LN(speed)))+(epsilon*speed)))))</f>
        <v>9.8555873216405541</v>
      </c>
      <c r="V1358" s="8">
        <f t="shared" si="44"/>
        <v>67</v>
      </c>
    </row>
    <row r="1359" spans="1:22">
      <c r="A1359" s="34" t="s">
        <v>19</v>
      </c>
      <c r="B1359" s="34" t="s">
        <v>65</v>
      </c>
      <c r="C1359" s="5" t="s">
        <v>104</v>
      </c>
      <c r="D1359" s="35" t="s">
        <v>87</v>
      </c>
      <c r="E1359" s="36" t="s">
        <v>14</v>
      </c>
      <c r="F1359" s="37">
        <v>50</v>
      </c>
      <c r="G1359" s="38">
        <v>0.06</v>
      </c>
      <c r="H1359" s="34">
        <v>0.98414896648085204</v>
      </c>
      <c r="I1359" s="35">
        <v>-8.6675129863389184</v>
      </c>
      <c r="J1359" s="35">
        <v>0.98086185225605393</v>
      </c>
      <c r="K1359" s="35">
        <v>2.7923762024601197</v>
      </c>
      <c r="L1359" s="35">
        <v>0</v>
      </c>
      <c r="M1359" s="35">
        <v>0</v>
      </c>
      <c r="N1359" s="35">
        <v>0</v>
      </c>
      <c r="O1359" s="35">
        <v>0</v>
      </c>
      <c r="P1359" s="36">
        <v>12</v>
      </c>
      <c r="Q1359" s="37">
        <v>67</v>
      </c>
      <c r="R1359" s="36">
        <v>2</v>
      </c>
      <c r="S1359" s="39">
        <f t="shared" si="43"/>
        <v>67</v>
      </c>
      <c r="T1359" s="34" t="s">
        <v>31</v>
      </c>
      <c r="U1359" s="12">
        <f>((alpha+(beta*speed))^((-1)/ceta))</f>
        <v>0.23499180832033414</v>
      </c>
      <c r="V1359" s="8">
        <f t="shared" si="44"/>
        <v>67</v>
      </c>
    </row>
    <row r="1360" spans="1:22">
      <c r="A1360" s="34" t="s">
        <v>19</v>
      </c>
      <c r="B1360" s="34" t="s">
        <v>65</v>
      </c>
      <c r="C1360" s="5" t="s">
        <v>104</v>
      </c>
      <c r="D1360" s="35" t="s">
        <v>87</v>
      </c>
      <c r="E1360" s="36" t="s">
        <v>18</v>
      </c>
      <c r="F1360" s="37">
        <v>50</v>
      </c>
      <c r="G1360" s="38">
        <v>0.06</v>
      </c>
      <c r="H1360" s="34">
        <v>0.96349508837292086</v>
      </c>
      <c r="I1360" s="35">
        <v>-151473.05622379575</v>
      </c>
      <c r="J1360" s="35">
        <v>13667.818659407329</v>
      </c>
      <c r="K1360" s="35">
        <v>6.9959800329928621</v>
      </c>
      <c r="L1360" s="35">
        <v>0</v>
      </c>
      <c r="M1360" s="35">
        <v>0</v>
      </c>
      <c r="N1360" s="35">
        <v>0</v>
      </c>
      <c r="O1360" s="35">
        <v>0</v>
      </c>
      <c r="P1360" s="36">
        <v>12</v>
      </c>
      <c r="Q1360" s="37">
        <v>67</v>
      </c>
      <c r="R1360" s="36">
        <v>2</v>
      </c>
      <c r="S1360" s="39">
        <f t="shared" si="43"/>
        <v>67</v>
      </c>
      <c r="T1360" s="34" t="s">
        <v>31</v>
      </c>
      <c r="U1360" s="12">
        <f>((alpha+(beta*speed))^((-1)/ceta))</f>
        <v>0.14422919030078646</v>
      </c>
      <c r="V1360" s="8">
        <f t="shared" si="44"/>
        <v>67</v>
      </c>
    </row>
    <row r="1361" spans="1:28">
      <c r="A1361" s="34" t="s">
        <v>19</v>
      </c>
      <c r="B1361" s="34" t="s">
        <v>65</v>
      </c>
      <c r="C1361" s="5" t="s">
        <v>104</v>
      </c>
      <c r="D1361" s="35" t="s">
        <v>87</v>
      </c>
      <c r="E1361" s="36" t="s">
        <v>17</v>
      </c>
      <c r="F1361" s="37">
        <v>50</v>
      </c>
      <c r="G1361" s="38">
        <v>0.06</v>
      </c>
      <c r="H1361" s="34">
        <v>0.9783105617520047</v>
      </c>
      <c r="I1361" s="35">
        <v>2362.2581998573601</v>
      </c>
      <c r="J1361" s="35">
        <v>-0.90675753553698013</v>
      </c>
      <c r="K1361" s="35">
        <v>181.05350134757575</v>
      </c>
      <c r="L1361" s="35">
        <v>0.16630603734467614</v>
      </c>
      <c r="M1361" s="35">
        <v>0</v>
      </c>
      <c r="N1361" s="35">
        <v>0</v>
      </c>
      <c r="O1361" s="35">
        <v>0</v>
      </c>
      <c r="P1361" s="36">
        <v>12</v>
      </c>
      <c r="Q1361" s="37">
        <v>67</v>
      </c>
      <c r="R1361" s="36">
        <v>1</v>
      </c>
      <c r="S1361" s="39">
        <f t="shared" si="43"/>
        <v>67</v>
      </c>
      <c r="T1361" s="34" t="s">
        <v>30</v>
      </c>
      <c r="U1361" s="12">
        <f>((alpha*(speed^beta))+(ceta*(speed^delta)))</f>
        <v>416.51132470325626</v>
      </c>
      <c r="V1361" s="8">
        <f t="shared" si="44"/>
        <v>67</v>
      </c>
    </row>
    <row r="1362" spans="1:28">
      <c r="A1362" s="34" t="s">
        <v>19</v>
      </c>
      <c r="B1362" s="34" t="s">
        <v>65</v>
      </c>
      <c r="C1362" s="5" t="s">
        <v>104</v>
      </c>
      <c r="D1362" s="35" t="s">
        <v>87</v>
      </c>
      <c r="E1362" s="36" t="s">
        <v>15</v>
      </c>
      <c r="F1362" s="37">
        <v>100</v>
      </c>
      <c r="G1362" s="38">
        <v>0.06</v>
      </c>
      <c r="H1362" s="34">
        <v>0.98733787178636789</v>
      </c>
      <c r="I1362" s="35">
        <v>0.57922946529612673</v>
      </c>
      <c r="J1362" s="35">
        <v>12.158616464384691</v>
      </c>
      <c r="K1362" s="35">
        <v>4.8409002300443815E-3</v>
      </c>
      <c r="L1362" s="35">
        <v>0.36258135703863081</v>
      </c>
      <c r="M1362" s="35">
        <v>2.9684809251289253E-2</v>
      </c>
      <c r="N1362" s="35">
        <v>0</v>
      </c>
      <c r="O1362" s="35">
        <v>0</v>
      </c>
      <c r="P1362" s="36">
        <v>12</v>
      </c>
      <c r="Q1362" s="37">
        <v>58</v>
      </c>
      <c r="R1362" s="36">
        <v>10</v>
      </c>
      <c r="S1362" s="39">
        <f t="shared" si="43"/>
        <v>58</v>
      </c>
      <c r="T1362" s="34" t="s">
        <v>44</v>
      </c>
      <c r="U1362" s="12">
        <f>(alpha+(beta/(1+EXP((((-1)*ceta)+(delta*LN(speed)))+(epsilon*speed)))))</f>
        <v>1.0604341244981503</v>
      </c>
      <c r="V1362" s="8">
        <f t="shared" si="44"/>
        <v>58</v>
      </c>
    </row>
    <row r="1363" spans="1:28">
      <c r="A1363" s="34" t="s">
        <v>19</v>
      </c>
      <c r="B1363" s="34" t="s">
        <v>65</v>
      </c>
      <c r="C1363" s="5" t="s">
        <v>104</v>
      </c>
      <c r="D1363" s="35" t="s">
        <v>87</v>
      </c>
      <c r="E1363" s="36" t="s">
        <v>16</v>
      </c>
      <c r="F1363" s="37">
        <v>100</v>
      </c>
      <c r="G1363" s="38">
        <v>0.06</v>
      </c>
      <c r="H1363" s="34">
        <v>0.98480985159235523</v>
      </c>
      <c r="I1363" s="35">
        <v>2.7145208489400794</v>
      </c>
      <c r="J1363" s="35">
        <v>4.067946471045663</v>
      </c>
      <c r="K1363" s="35">
        <v>-8.8690170257431228E-2</v>
      </c>
      <c r="L1363" s="35">
        <v>0</v>
      </c>
      <c r="M1363" s="35">
        <v>0</v>
      </c>
      <c r="N1363" s="35">
        <v>0</v>
      </c>
      <c r="O1363" s="35">
        <v>0</v>
      </c>
      <c r="P1363" s="36">
        <v>12</v>
      </c>
      <c r="Q1363" s="37">
        <v>58</v>
      </c>
      <c r="R1363" s="36">
        <v>13</v>
      </c>
      <c r="S1363" s="39">
        <f t="shared" si="43"/>
        <v>58</v>
      </c>
      <c r="T1363" s="34" t="s">
        <v>50</v>
      </c>
      <c r="U1363" s="12">
        <f>EXP((alpha+(beta/speed))+(ceta*LN(speed)))</f>
        <v>11.29699176890494</v>
      </c>
      <c r="V1363" s="8">
        <f t="shared" si="44"/>
        <v>58</v>
      </c>
    </row>
    <row r="1364" spans="1:28">
      <c r="A1364" s="34" t="s">
        <v>19</v>
      </c>
      <c r="B1364" s="34" t="s">
        <v>65</v>
      </c>
      <c r="C1364" s="5" t="s">
        <v>104</v>
      </c>
      <c r="D1364" s="35" t="s">
        <v>87</v>
      </c>
      <c r="E1364" s="36" t="s">
        <v>14</v>
      </c>
      <c r="F1364" s="37">
        <v>100</v>
      </c>
      <c r="G1364" s="38">
        <v>0.06</v>
      </c>
      <c r="H1364" s="34">
        <v>0.99145217758875059</v>
      </c>
      <c r="I1364" s="35">
        <v>-12.173507845422181</v>
      </c>
      <c r="J1364" s="35">
        <v>1.3195004063108133</v>
      </c>
      <c r="K1364" s="35">
        <v>3.1985884899196528</v>
      </c>
      <c r="L1364" s="35">
        <v>0</v>
      </c>
      <c r="M1364" s="35">
        <v>0</v>
      </c>
      <c r="N1364" s="35">
        <v>0</v>
      </c>
      <c r="O1364" s="35">
        <v>0</v>
      </c>
      <c r="P1364" s="36">
        <v>12</v>
      </c>
      <c r="Q1364" s="37">
        <v>58</v>
      </c>
      <c r="R1364" s="36">
        <v>2</v>
      </c>
      <c r="S1364" s="39">
        <f t="shared" si="43"/>
        <v>58</v>
      </c>
      <c r="T1364" s="34" t="s">
        <v>31</v>
      </c>
      <c r="U1364" s="12">
        <f>((alpha+(beta*speed))^((-1)/ceta))</f>
        <v>0.27199649978291796</v>
      </c>
      <c r="V1364" s="8">
        <f t="shared" si="44"/>
        <v>58</v>
      </c>
    </row>
    <row r="1365" spans="1:28">
      <c r="A1365" s="34" t="s">
        <v>19</v>
      </c>
      <c r="B1365" s="34" t="s">
        <v>65</v>
      </c>
      <c r="C1365" s="5" t="s">
        <v>104</v>
      </c>
      <c r="D1365" s="35" t="s">
        <v>87</v>
      </c>
      <c r="E1365" s="36" t="s">
        <v>18</v>
      </c>
      <c r="F1365" s="37">
        <v>100</v>
      </c>
      <c r="G1365" s="38">
        <v>0.06</v>
      </c>
      <c r="H1365" s="34">
        <v>0.96479494044359937</v>
      </c>
      <c r="I1365" s="35">
        <v>-1205646.1380182516</v>
      </c>
      <c r="J1365" s="35">
        <v>109297.87373517371</v>
      </c>
      <c r="K1365" s="35">
        <v>8.9825034651606472</v>
      </c>
      <c r="L1365" s="35">
        <v>0</v>
      </c>
      <c r="M1365" s="35">
        <v>0</v>
      </c>
      <c r="N1365" s="35">
        <v>0</v>
      </c>
      <c r="O1365" s="35">
        <v>0</v>
      </c>
      <c r="P1365" s="36">
        <v>12</v>
      </c>
      <c r="Q1365" s="37">
        <v>58</v>
      </c>
      <c r="R1365" s="36">
        <v>2</v>
      </c>
      <c r="S1365" s="39">
        <f t="shared" si="43"/>
        <v>58</v>
      </c>
      <c r="T1365" s="34" t="s">
        <v>31</v>
      </c>
      <c r="U1365" s="12">
        <f>((alpha+(beta*speed))^((-1)/ceta))</f>
        <v>0.17903788802041407</v>
      </c>
      <c r="V1365" s="8">
        <f t="shared" si="44"/>
        <v>58</v>
      </c>
    </row>
    <row r="1366" spans="1:28">
      <c r="A1366" s="34" t="s">
        <v>19</v>
      </c>
      <c r="B1366" s="34" t="s">
        <v>65</v>
      </c>
      <c r="C1366" s="5" t="s">
        <v>104</v>
      </c>
      <c r="D1366" s="35" t="s">
        <v>87</v>
      </c>
      <c r="E1366" s="36" t="s">
        <v>17</v>
      </c>
      <c r="F1366" s="37">
        <v>100</v>
      </c>
      <c r="G1366" s="38">
        <v>0.06</v>
      </c>
      <c r="H1366" s="34">
        <v>0.98410011439169887</v>
      </c>
      <c r="I1366" s="35">
        <v>5.9463905851451138</v>
      </c>
      <c r="J1366" s="35">
        <v>4.2347485069225312</v>
      </c>
      <c r="K1366" s="35">
        <v>4.94624835849162E-2</v>
      </c>
      <c r="L1366" s="35">
        <v>0</v>
      </c>
      <c r="M1366" s="35">
        <v>0</v>
      </c>
      <c r="N1366" s="35">
        <v>0</v>
      </c>
      <c r="O1366" s="35">
        <v>0</v>
      </c>
      <c r="P1366" s="36">
        <v>12</v>
      </c>
      <c r="Q1366" s="37">
        <v>58</v>
      </c>
      <c r="R1366" s="36">
        <v>13</v>
      </c>
      <c r="S1366" s="39">
        <f t="shared" si="43"/>
        <v>58</v>
      </c>
      <c r="T1366" s="34" t="s">
        <v>50</v>
      </c>
      <c r="U1366" s="12">
        <f>EXP((alpha+(beta/speed))+(ceta*LN(speed)))</f>
        <v>502.82544708917794</v>
      </c>
      <c r="V1366" s="8">
        <f t="shared" si="44"/>
        <v>58</v>
      </c>
    </row>
    <row r="1367" spans="1:28">
      <c r="A1367" s="34" t="s">
        <v>19</v>
      </c>
      <c r="B1367" s="34" t="s">
        <v>65</v>
      </c>
      <c r="C1367" s="5" t="s">
        <v>105</v>
      </c>
      <c r="D1367" s="35" t="s">
        <v>88</v>
      </c>
      <c r="E1367" s="36" t="s">
        <v>15</v>
      </c>
      <c r="F1367" s="37">
        <v>0</v>
      </c>
      <c r="G1367" s="38">
        <v>0</v>
      </c>
      <c r="H1367" s="34">
        <v>0.99673712403704928</v>
      </c>
      <c r="I1367" s="35">
        <v>13.846690591577767</v>
      </c>
      <c r="J1367" s="35">
        <v>1.0095754288201821</v>
      </c>
      <c r="K1367" s="35">
        <v>-1.007710436865179</v>
      </c>
      <c r="L1367" s="35">
        <v>0</v>
      </c>
      <c r="M1367" s="35">
        <v>0</v>
      </c>
      <c r="N1367" s="35">
        <v>0</v>
      </c>
      <c r="O1367" s="35">
        <v>0</v>
      </c>
      <c r="P1367" s="36">
        <v>12</v>
      </c>
      <c r="Q1367" s="37">
        <v>86</v>
      </c>
      <c r="R1367" s="36">
        <v>0</v>
      </c>
      <c r="S1367" s="39">
        <f t="shared" si="43"/>
        <v>86</v>
      </c>
      <c r="T1367" s="34" t="s">
        <v>29</v>
      </c>
      <c r="U1367" s="12">
        <f>((alpha*(beta^speed))*(speed^ceta))</f>
        <v>0.35307430272939783</v>
      </c>
      <c r="V1367" s="8">
        <f t="shared" si="44"/>
        <v>86</v>
      </c>
    </row>
    <row r="1368" spans="1:28">
      <c r="A1368" s="34" t="s">
        <v>19</v>
      </c>
      <c r="B1368" s="34" t="s">
        <v>65</v>
      </c>
      <c r="C1368" s="5" t="s">
        <v>105</v>
      </c>
      <c r="D1368" s="35" t="s">
        <v>88</v>
      </c>
      <c r="E1368" s="36" t="s">
        <v>16</v>
      </c>
      <c r="F1368" s="37">
        <v>0</v>
      </c>
      <c r="G1368" s="38">
        <v>0</v>
      </c>
      <c r="H1368" s="34">
        <v>0.98290546250978317</v>
      </c>
      <c r="I1368" s="35">
        <v>2.2656086715987809</v>
      </c>
      <c r="J1368" s="35">
        <v>12.597673196185822</v>
      </c>
      <c r="K1368" s="35">
        <v>-0.60523860160857124</v>
      </c>
      <c r="L1368" s="35">
        <v>-0.27335611375658714</v>
      </c>
      <c r="M1368" s="35">
        <v>0.14279315348807542</v>
      </c>
      <c r="N1368" s="35">
        <v>0</v>
      </c>
      <c r="O1368" s="35">
        <v>0</v>
      </c>
      <c r="P1368" s="36">
        <v>12</v>
      </c>
      <c r="Q1368" s="37">
        <v>86</v>
      </c>
      <c r="R1368" s="36">
        <v>10</v>
      </c>
      <c r="S1368" s="39">
        <f t="shared" si="43"/>
        <v>86</v>
      </c>
      <c r="T1368" s="34" t="s">
        <v>44</v>
      </c>
      <c r="U1368" s="12">
        <f>(alpha+(beta/(1+EXP((((-1)*ceta)+(delta*LN(speed)))+(epsilon*speed)))))</f>
        <v>2.2657165697121999</v>
      </c>
      <c r="V1368" s="8">
        <f t="shared" si="44"/>
        <v>86</v>
      </c>
    </row>
    <row r="1369" spans="1:28">
      <c r="A1369" s="34" t="s">
        <v>19</v>
      </c>
      <c r="B1369" s="34" t="s">
        <v>65</v>
      </c>
      <c r="C1369" s="5" t="s">
        <v>105</v>
      </c>
      <c r="D1369" s="35" t="s">
        <v>88</v>
      </c>
      <c r="E1369" s="36" t="s">
        <v>14</v>
      </c>
      <c r="F1369" s="37">
        <v>0</v>
      </c>
      <c r="G1369" s="38">
        <v>0</v>
      </c>
      <c r="H1369" s="34">
        <v>0.97706497634039791</v>
      </c>
      <c r="I1369" s="35">
        <v>-75.305488757256924</v>
      </c>
      <c r="J1369" s="35">
        <v>13.381499180529911</v>
      </c>
      <c r="K1369" s="35">
        <v>1.7474785381783877</v>
      </c>
      <c r="L1369" s="35">
        <v>0</v>
      </c>
      <c r="M1369" s="35">
        <v>0</v>
      </c>
      <c r="N1369" s="35">
        <v>0</v>
      </c>
      <c r="O1369" s="35">
        <v>0</v>
      </c>
      <c r="P1369" s="36">
        <v>12</v>
      </c>
      <c r="Q1369" s="37">
        <v>86</v>
      </c>
      <c r="R1369" s="36">
        <v>2</v>
      </c>
      <c r="S1369" s="39">
        <f t="shared" si="43"/>
        <v>86</v>
      </c>
      <c r="T1369" s="34" t="s">
        <v>31</v>
      </c>
      <c r="U1369" s="12">
        <f>((alpha+(beta*speed))^((-1)/ceta))</f>
        <v>1.8414111374545239E-2</v>
      </c>
      <c r="V1369" s="8">
        <f t="shared" si="44"/>
        <v>86</v>
      </c>
      <c r="AB1369" s="41"/>
    </row>
    <row r="1370" spans="1:28">
      <c r="A1370" s="34" t="s">
        <v>19</v>
      </c>
      <c r="B1370" s="34" t="s">
        <v>65</v>
      </c>
      <c r="C1370" s="5" t="s">
        <v>105</v>
      </c>
      <c r="D1370" s="35" t="s">
        <v>88</v>
      </c>
      <c r="E1370" s="36" t="s">
        <v>18</v>
      </c>
      <c r="F1370" s="37">
        <v>0</v>
      </c>
      <c r="G1370" s="38">
        <v>0</v>
      </c>
      <c r="H1370" s="34">
        <v>0.98305968856404724</v>
      </c>
      <c r="I1370" s="35">
        <v>1.4105705803441113E-7</v>
      </c>
      <c r="J1370" s="35">
        <v>2.4068356235332233</v>
      </c>
      <c r="K1370" s="35">
        <v>0.17021440341120775</v>
      </c>
      <c r="L1370" s="35">
        <v>-0.60939942879333631</v>
      </c>
      <c r="M1370" s="35">
        <v>0</v>
      </c>
      <c r="N1370" s="35">
        <v>0</v>
      </c>
      <c r="O1370" s="35">
        <v>0</v>
      </c>
      <c r="P1370" s="36">
        <v>12</v>
      </c>
      <c r="Q1370" s="37">
        <v>86</v>
      </c>
      <c r="R1370" s="36">
        <v>1</v>
      </c>
      <c r="S1370" s="39">
        <f t="shared" si="43"/>
        <v>86</v>
      </c>
      <c r="T1370" s="34" t="s">
        <v>30</v>
      </c>
      <c r="U1370" s="12">
        <f>((alpha*(speed^beta))+(ceta*(speed^delta)))</f>
        <v>1.7663666312039025E-2</v>
      </c>
      <c r="V1370" s="8">
        <f t="shared" si="44"/>
        <v>86</v>
      </c>
      <c r="AB1370" s="41"/>
    </row>
    <row r="1371" spans="1:28">
      <c r="A1371" s="34" t="s">
        <v>19</v>
      </c>
      <c r="B1371" s="34" t="s">
        <v>65</v>
      </c>
      <c r="C1371" s="5" t="s">
        <v>105</v>
      </c>
      <c r="D1371" s="35" t="s">
        <v>88</v>
      </c>
      <c r="E1371" s="36" t="s">
        <v>17</v>
      </c>
      <c r="F1371" s="37">
        <v>0</v>
      </c>
      <c r="G1371" s="38">
        <v>0</v>
      </c>
      <c r="H1371" s="34">
        <v>0.97065110008764566</v>
      </c>
      <c r="I1371" s="35">
        <v>1424.2813001325476</v>
      </c>
      <c r="J1371" s="35">
        <v>1.0140442149106097</v>
      </c>
      <c r="K1371" s="35">
        <v>-0.80648794806454815</v>
      </c>
      <c r="L1371" s="35">
        <v>0</v>
      </c>
      <c r="M1371" s="35">
        <v>0</v>
      </c>
      <c r="N1371" s="35">
        <v>0</v>
      </c>
      <c r="O1371" s="35">
        <v>0</v>
      </c>
      <c r="P1371" s="36">
        <v>12</v>
      </c>
      <c r="Q1371" s="37">
        <v>86</v>
      </c>
      <c r="R1371" s="36">
        <v>0</v>
      </c>
      <c r="S1371" s="39">
        <f t="shared" si="43"/>
        <v>86</v>
      </c>
      <c r="T1371" s="34" t="s">
        <v>29</v>
      </c>
      <c r="U1371" s="12">
        <f>((alpha*(beta^speed))*(speed^ceta))</f>
        <v>130.11841872601545</v>
      </c>
      <c r="V1371" s="8">
        <f t="shared" si="44"/>
        <v>86</v>
      </c>
    </row>
    <row r="1372" spans="1:28">
      <c r="A1372" s="34" t="s">
        <v>19</v>
      </c>
      <c r="B1372" s="34" t="s">
        <v>65</v>
      </c>
      <c r="C1372" s="5" t="s">
        <v>105</v>
      </c>
      <c r="D1372" s="35" t="s">
        <v>88</v>
      </c>
      <c r="E1372" s="36" t="s">
        <v>15</v>
      </c>
      <c r="F1372" s="37">
        <v>50</v>
      </c>
      <c r="G1372" s="38">
        <v>0</v>
      </c>
      <c r="H1372" s="34">
        <v>0.99709851892767964</v>
      </c>
      <c r="I1372" s="35">
        <v>1.0530736345089922</v>
      </c>
      <c r="J1372" s="35">
        <v>-0.26511123397980635</v>
      </c>
      <c r="K1372" s="35">
        <v>33.834624761067261</v>
      </c>
      <c r="L1372" s="35">
        <v>-1.5390101651317001</v>
      </c>
      <c r="M1372" s="35">
        <v>0</v>
      </c>
      <c r="N1372" s="35">
        <v>0</v>
      </c>
      <c r="O1372" s="35">
        <v>0</v>
      </c>
      <c r="P1372" s="36">
        <v>12</v>
      </c>
      <c r="Q1372" s="37">
        <v>86</v>
      </c>
      <c r="R1372" s="36">
        <v>1</v>
      </c>
      <c r="S1372" s="39">
        <f t="shared" si="43"/>
        <v>86</v>
      </c>
      <c r="T1372" s="34" t="s">
        <v>30</v>
      </c>
      <c r="U1372" s="12">
        <f>((alpha*(speed^beta))+(ceta*(speed^delta)))</f>
        <v>0.35895415676914572</v>
      </c>
      <c r="V1372" s="8">
        <f t="shared" si="44"/>
        <v>86</v>
      </c>
    </row>
    <row r="1373" spans="1:28">
      <c r="A1373" s="34" t="s">
        <v>19</v>
      </c>
      <c r="B1373" s="34" t="s">
        <v>65</v>
      </c>
      <c r="C1373" s="5" t="s">
        <v>105</v>
      </c>
      <c r="D1373" s="35" t="s">
        <v>88</v>
      </c>
      <c r="E1373" s="36" t="s">
        <v>16</v>
      </c>
      <c r="F1373" s="37">
        <v>50</v>
      </c>
      <c r="G1373" s="38">
        <v>0</v>
      </c>
      <c r="H1373" s="34">
        <v>0.97123802452670815</v>
      </c>
      <c r="I1373" s="35">
        <v>2.4814024118182165</v>
      </c>
      <c r="J1373" s="35">
        <v>5.1568208858628228</v>
      </c>
      <c r="K1373" s="35">
        <v>3.82182733045709</v>
      </c>
      <c r="L1373" s="35">
        <v>1.366017061989703</v>
      </c>
      <c r="M1373" s="35">
        <v>5.5944880820400451E-2</v>
      </c>
      <c r="N1373" s="35">
        <v>0</v>
      </c>
      <c r="O1373" s="35">
        <v>0</v>
      </c>
      <c r="P1373" s="36">
        <v>12</v>
      </c>
      <c r="Q1373" s="37">
        <v>86</v>
      </c>
      <c r="R1373" s="36">
        <v>10</v>
      </c>
      <c r="S1373" s="39">
        <f t="shared" si="43"/>
        <v>86</v>
      </c>
      <c r="T1373" s="34" t="s">
        <v>44</v>
      </c>
      <c r="U1373" s="12">
        <f>(alpha+(beta/(1+EXP((((-1)*ceta)+(delta*LN(speed)))+(epsilon*speed)))))</f>
        <v>2.4857650736285115</v>
      </c>
      <c r="V1373" s="8">
        <f t="shared" si="44"/>
        <v>86</v>
      </c>
    </row>
    <row r="1374" spans="1:28">
      <c r="A1374" s="34" t="s">
        <v>19</v>
      </c>
      <c r="B1374" s="34" t="s">
        <v>65</v>
      </c>
      <c r="C1374" s="5" t="s">
        <v>105</v>
      </c>
      <c r="D1374" s="35" t="s">
        <v>88</v>
      </c>
      <c r="E1374" s="36" t="s">
        <v>14</v>
      </c>
      <c r="F1374" s="37">
        <v>50</v>
      </c>
      <c r="G1374" s="38">
        <v>0</v>
      </c>
      <c r="H1374" s="34">
        <v>0.97905848908785409</v>
      </c>
      <c r="I1374" s="35">
        <v>-273.94871597459223</v>
      </c>
      <c r="J1374" s="35">
        <v>39.240536954113935</v>
      </c>
      <c r="K1374" s="35">
        <v>2.082160912348856</v>
      </c>
      <c r="L1374" s="35">
        <v>0</v>
      </c>
      <c r="M1374" s="35">
        <v>0</v>
      </c>
      <c r="N1374" s="35">
        <v>0</v>
      </c>
      <c r="O1374" s="35">
        <v>0</v>
      </c>
      <c r="P1374" s="36">
        <v>12</v>
      </c>
      <c r="Q1374" s="37">
        <v>86</v>
      </c>
      <c r="R1374" s="36">
        <v>2</v>
      </c>
      <c r="S1374" s="39">
        <f t="shared" si="43"/>
        <v>86</v>
      </c>
      <c r="T1374" s="34" t="s">
        <v>31</v>
      </c>
      <c r="U1374" s="12">
        <f>((alpha+(beta*speed))^((-1)/ceta))</f>
        <v>2.1045203809051505E-2</v>
      </c>
      <c r="V1374" s="8">
        <f t="shared" si="44"/>
        <v>86</v>
      </c>
      <c r="AB1374" s="41"/>
    </row>
    <row r="1375" spans="1:28">
      <c r="A1375" s="34" t="s">
        <v>19</v>
      </c>
      <c r="B1375" s="34" t="s">
        <v>65</v>
      </c>
      <c r="C1375" s="5" t="s">
        <v>105</v>
      </c>
      <c r="D1375" s="35" t="s">
        <v>88</v>
      </c>
      <c r="E1375" s="36" t="s">
        <v>18</v>
      </c>
      <c r="F1375" s="37">
        <v>50</v>
      </c>
      <c r="G1375" s="38">
        <v>0</v>
      </c>
      <c r="H1375" s="34">
        <v>0.98388444053346769</v>
      </c>
      <c r="I1375" s="35">
        <v>10.068901656055553</v>
      </c>
      <c r="J1375" s="35">
        <v>1.3030666782606055</v>
      </c>
      <c r="K1375" s="35">
        <v>-9.6456263842624682E-3</v>
      </c>
      <c r="L1375" s="35">
        <v>0</v>
      </c>
      <c r="M1375" s="35">
        <v>0</v>
      </c>
      <c r="N1375" s="35">
        <v>0</v>
      </c>
      <c r="O1375" s="35">
        <v>0</v>
      </c>
      <c r="P1375" s="36">
        <v>12</v>
      </c>
      <c r="Q1375" s="37">
        <v>86</v>
      </c>
      <c r="R1375" s="36">
        <v>5</v>
      </c>
      <c r="S1375" s="39">
        <f t="shared" si="43"/>
        <v>86</v>
      </c>
      <c r="T1375" s="34" t="s">
        <v>36</v>
      </c>
      <c r="U1375" s="12">
        <f>(1/(((ceta*(speed^2))+(beta*speed))+alpha))</f>
        <v>1.9687526180391525E-2</v>
      </c>
      <c r="V1375" s="8">
        <f t="shared" si="44"/>
        <v>86</v>
      </c>
      <c r="AB1375" s="41"/>
    </row>
    <row r="1376" spans="1:28">
      <c r="A1376" s="34" t="s">
        <v>19</v>
      </c>
      <c r="B1376" s="34" t="s">
        <v>65</v>
      </c>
      <c r="C1376" s="5" t="s">
        <v>105</v>
      </c>
      <c r="D1376" s="35" t="s">
        <v>88</v>
      </c>
      <c r="E1376" s="36" t="s">
        <v>17</v>
      </c>
      <c r="F1376" s="37">
        <v>50</v>
      </c>
      <c r="G1376" s="38">
        <v>0</v>
      </c>
      <c r="H1376" s="34">
        <v>0.96216120728374965</v>
      </c>
      <c r="I1376" s="35">
        <v>1303.6932621967742</v>
      </c>
      <c r="J1376" s="35">
        <v>1.0112270447118408</v>
      </c>
      <c r="K1376" s="35">
        <v>-0.71538955082036892</v>
      </c>
      <c r="L1376" s="35">
        <v>0</v>
      </c>
      <c r="M1376" s="35">
        <v>0</v>
      </c>
      <c r="N1376" s="35">
        <v>0</v>
      </c>
      <c r="O1376" s="35">
        <v>0</v>
      </c>
      <c r="P1376" s="36">
        <v>12</v>
      </c>
      <c r="Q1376" s="37">
        <v>86</v>
      </c>
      <c r="R1376" s="36">
        <v>0</v>
      </c>
      <c r="S1376" s="39">
        <f t="shared" si="43"/>
        <v>86</v>
      </c>
      <c r="T1376" s="34" t="s">
        <v>29</v>
      </c>
      <c r="U1376" s="12">
        <f>((alpha*(beta^speed))*(speed^ceta))</f>
        <v>140.68298810095709</v>
      </c>
      <c r="V1376" s="8">
        <f t="shared" si="44"/>
        <v>86</v>
      </c>
    </row>
    <row r="1377" spans="1:28">
      <c r="A1377" s="34" t="s">
        <v>19</v>
      </c>
      <c r="B1377" s="34" t="s">
        <v>65</v>
      </c>
      <c r="C1377" s="5" t="s">
        <v>105</v>
      </c>
      <c r="D1377" s="35" t="s">
        <v>88</v>
      </c>
      <c r="E1377" s="36" t="s">
        <v>15</v>
      </c>
      <c r="F1377" s="37">
        <v>100</v>
      </c>
      <c r="G1377" s="38">
        <v>0</v>
      </c>
      <c r="H1377" s="34">
        <v>0.9963713728378476</v>
      </c>
      <c r="I1377" s="35">
        <v>1.0205119195957872</v>
      </c>
      <c r="J1377" s="35">
        <v>-0.24928019251398342</v>
      </c>
      <c r="K1377" s="35">
        <v>29.062872204329874</v>
      </c>
      <c r="L1377" s="35">
        <v>-1.4695816729641928</v>
      </c>
      <c r="M1377" s="35">
        <v>0</v>
      </c>
      <c r="N1377" s="35">
        <v>0</v>
      </c>
      <c r="O1377" s="35">
        <v>0</v>
      </c>
      <c r="P1377" s="36">
        <v>12</v>
      </c>
      <c r="Q1377" s="37">
        <v>86</v>
      </c>
      <c r="R1377" s="36">
        <v>1</v>
      </c>
      <c r="S1377" s="39">
        <f t="shared" si="43"/>
        <v>86</v>
      </c>
      <c r="T1377" s="34" t="s">
        <v>30</v>
      </c>
      <c r="U1377" s="12">
        <f>((alpha*(speed^beta))+(ceta*(speed^delta)))</f>
        <v>0.37791960555481396</v>
      </c>
      <c r="V1377" s="8">
        <f t="shared" si="44"/>
        <v>86</v>
      </c>
    </row>
    <row r="1378" spans="1:28">
      <c r="A1378" s="34" t="s">
        <v>19</v>
      </c>
      <c r="B1378" s="34" t="s">
        <v>65</v>
      </c>
      <c r="C1378" s="5" t="s">
        <v>105</v>
      </c>
      <c r="D1378" s="35" t="s">
        <v>88</v>
      </c>
      <c r="E1378" s="36" t="s">
        <v>16</v>
      </c>
      <c r="F1378" s="37">
        <v>100</v>
      </c>
      <c r="G1378" s="38">
        <v>0</v>
      </c>
      <c r="H1378" s="34">
        <v>0.95902236190890933</v>
      </c>
      <c r="I1378" s="35">
        <v>2.5985671547851297</v>
      </c>
      <c r="J1378" s="35">
        <v>10.775299017362022</v>
      </c>
      <c r="K1378" s="35">
        <v>1.94710644157158</v>
      </c>
      <c r="L1378" s="35">
        <v>1.1011697124584949</v>
      </c>
      <c r="M1378" s="35">
        <v>2.8990716782385229E-2</v>
      </c>
      <c r="N1378" s="35">
        <v>0</v>
      </c>
      <c r="O1378" s="35">
        <v>0</v>
      </c>
      <c r="P1378" s="36">
        <v>12</v>
      </c>
      <c r="Q1378" s="37">
        <v>86</v>
      </c>
      <c r="R1378" s="36">
        <v>10</v>
      </c>
      <c r="S1378" s="39">
        <f t="shared" si="43"/>
        <v>86</v>
      </c>
      <c r="T1378" s="34" t="s">
        <v>44</v>
      </c>
      <c r="U1378" s="12">
        <f>(alpha+(beta/(1+EXP((((-1)*ceta)+(delta*LN(speed)))+(epsilon*speed)))))</f>
        <v>2.6446131908677679</v>
      </c>
      <c r="V1378" s="8">
        <f t="shared" si="44"/>
        <v>86</v>
      </c>
    </row>
    <row r="1379" spans="1:28">
      <c r="A1379" s="34" t="s">
        <v>19</v>
      </c>
      <c r="B1379" s="34" t="s">
        <v>65</v>
      </c>
      <c r="C1379" s="5" t="s">
        <v>105</v>
      </c>
      <c r="D1379" s="35" t="s">
        <v>88</v>
      </c>
      <c r="E1379" s="36" t="s">
        <v>14</v>
      </c>
      <c r="F1379" s="37">
        <v>100</v>
      </c>
      <c r="G1379" s="38">
        <v>0</v>
      </c>
      <c r="H1379" s="34">
        <v>0.97856537218180795</v>
      </c>
      <c r="I1379" s="35">
        <v>-280.62642507184268</v>
      </c>
      <c r="J1379" s="35">
        <v>42.643737282648139</v>
      </c>
      <c r="K1379" s="35">
        <v>2.1578545326084368</v>
      </c>
      <c r="L1379" s="35">
        <v>0</v>
      </c>
      <c r="M1379" s="35">
        <v>0</v>
      </c>
      <c r="N1379" s="35">
        <v>0</v>
      </c>
      <c r="O1379" s="35">
        <v>0</v>
      </c>
      <c r="P1379" s="36">
        <v>12</v>
      </c>
      <c r="Q1379" s="37">
        <v>86</v>
      </c>
      <c r="R1379" s="36">
        <v>2</v>
      </c>
      <c r="S1379" s="39">
        <f t="shared" si="43"/>
        <v>86</v>
      </c>
      <c r="T1379" s="34" t="s">
        <v>31</v>
      </c>
      <c r="U1379" s="12">
        <f>((alpha+(beta*speed))^((-1)/ceta))</f>
        <v>2.3132216784247012E-2</v>
      </c>
      <c r="V1379" s="8">
        <f t="shared" si="44"/>
        <v>86</v>
      </c>
      <c r="AB1379" s="41"/>
    </row>
    <row r="1380" spans="1:28">
      <c r="A1380" s="34" t="s">
        <v>19</v>
      </c>
      <c r="B1380" s="34" t="s">
        <v>65</v>
      </c>
      <c r="C1380" s="5" t="s">
        <v>105</v>
      </c>
      <c r="D1380" s="35" t="s">
        <v>88</v>
      </c>
      <c r="E1380" s="36" t="s">
        <v>18</v>
      </c>
      <c r="F1380" s="37">
        <v>100</v>
      </c>
      <c r="G1380" s="38">
        <v>0</v>
      </c>
      <c r="H1380" s="34">
        <v>0.98122305715394098</v>
      </c>
      <c r="I1380" s="35">
        <v>10.026857356457233</v>
      </c>
      <c r="J1380" s="35">
        <v>1.1128279337467264</v>
      </c>
      <c r="K1380" s="35">
        <v>-7.6686998613680751E-3</v>
      </c>
      <c r="L1380" s="35">
        <v>0</v>
      </c>
      <c r="M1380" s="35">
        <v>0</v>
      </c>
      <c r="N1380" s="35">
        <v>0</v>
      </c>
      <c r="O1380" s="35">
        <v>0</v>
      </c>
      <c r="P1380" s="36">
        <v>12</v>
      </c>
      <c r="Q1380" s="37">
        <v>86</v>
      </c>
      <c r="R1380" s="36">
        <v>5</v>
      </c>
      <c r="S1380" s="39">
        <f t="shared" si="43"/>
        <v>86</v>
      </c>
      <c r="T1380" s="34" t="s">
        <v>36</v>
      </c>
      <c r="U1380" s="12">
        <f>(1/(((ceta*(speed^2))+(beta*speed))+alpha))</f>
        <v>2.0403018588374126E-2</v>
      </c>
      <c r="V1380" s="8">
        <f t="shared" si="44"/>
        <v>86</v>
      </c>
      <c r="AB1380" s="41"/>
    </row>
    <row r="1381" spans="1:28">
      <c r="A1381" s="34" t="s">
        <v>19</v>
      </c>
      <c r="B1381" s="34" t="s">
        <v>65</v>
      </c>
      <c r="C1381" s="5" t="s">
        <v>105</v>
      </c>
      <c r="D1381" s="35" t="s">
        <v>88</v>
      </c>
      <c r="E1381" s="36" t="s">
        <v>17</v>
      </c>
      <c r="F1381" s="37">
        <v>100</v>
      </c>
      <c r="G1381" s="38">
        <v>0</v>
      </c>
      <c r="H1381" s="34">
        <v>0.95412068588626653</v>
      </c>
      <c r="I1381" s="35">
        <v>-5.8910853220141366E-4</v>
      </c>
      <c r="J1381" s="35">
        <v>0.13164278364997642</v>
      </c>
      <c r="K1381" s="35">
        <v>-9.416274709964032</v>
      </c>
      <c r="L1381" s="35">
        <v>365.93504350357944</v>
      </c>
      <c r="M1381" s="35">
        <v>0</v>
      </c>
      <c r="N1381" s="35">
        <v>0</v>
      </c>
      <c r="O1381" s="35">
        <v>0</v>
      </c>
      <c r="P1381" s="36">
        <v>12</v>
      </c>
      <c r="Q1381" s="37">
        <v>86</v>
      </c>
      <c r="R1381" s="36">
        <v>14</v>
      </c>
      <c r="S1381" s="39">
        <f t="shared" si="43"/>
        <v>86</v>
      </c>
      <c r="T1381" s="34" t="s">
        <v>51</v>
      </c>
      <c r="U1381" s="12">
        <f>(((alpha*(speed^3))+(beta*(speed^2))+(ceta*speed))+delta)</f>
        <v>155.05942976399592</v>
      </c>
      <c r="V1381" s="8">
        <f t="shared" si="44"/>
        <v>86</v>
      </c>
    </row>
    <row r="1382" spans="1:28">
      <c r="A1382" s="34" t="s">
        <v>19</v>
      </c>
      <c r="B1382" s="34" t="s">
        <v>65</v>
      </c>
      <c r="C1382" s="5" t="s">
        <v>105</v>
      </c>
      <c r="D1382" s="35" t="s">
        <v>88</v>
      </c>
      <c r="E1382" s="36" t="s">
        <v>15</v>
      </c>
      <c r="F1382" s="37">
        <v>0</v>
      </c>
      <c r="G1382" s="38">
        <v>-0.06</v>
      </c>
      <c r="H1382" s="34">
        <v>0.99104322890535435</v>
      </c>
      <c r="I1382" s="35">
        <v>8.172767672140262</v>
      </c>
      <c r="J1382" s="35">
        <v>0.96522070368409929</v>
      </c>
      <c r="K1382" s="35">
        <v>-0.78472994412187813</v>
      </c>
      <c r="L1382" s="35">
        <v>0</v>
      </c>
      <c r="M1382" s="35">
        <v>0</v>
      </c>
      <c r="N1382" s="35">
        <v>0</v>
      </c>
      <c r="O1382" s="35">
        <v>0</v>
      </c>
      <c r="P1382" s="36">
        <v>12</v>
      </c>
      <c r="Q1382" s="37">
        <v>86</v>
      </c>
      <c r="R1382" s="36">
        <v>0</v>
      </c>
      <c r="S1382" s="39">
        <f t="shared" si="43"/>
        <v>86</v>
      </c>
      <c r="T1382" s="34" t="s">
        <v>29</v>
      </c>
      <c r="U1382" s="12">
        <f>((alpha*(beta^speed))*(speed^ceta))</f>
        <v>1.1808653251596806E-2</v>
      </c>
      <c r="V1382" s="8">
        <f t="shared" si="44"/>
        <v>86</v>
      </c>
    </row>
    <row r="1383" spans="1:28">
      <c r="A1383" s="34" t="s">
        <v>19</v>
      </c>
      <c r="B1383" s="34" t="s">
        <v>65</v>
      </c>
      <c r="C1383" s="5" t="s">
        <v>105</v>
      </c>
      <c r="D1383" s="35" t="s">
        <v>88</v>
      </c>
      <c r="E1383" s="36" t="s">
        <v>16</v>
      </c>
      <c r="F1383" s="37">
        <v>0</v>
      </c>
      <c r="G1383" s="38">
        <v>-0.06</v>
      </c>
      <c r="H1383" s="34">
        <v>0.98586587637159839</v>
      </c>
      <c r="I1383" s="35">
        <v>15.087506053600912</v>
      </c>
      <c r="J1383" s="35">
        <v>0.96242797939012625</v>
      </c>
      <c r="K1383" s="35">
        <v>-0.63364689857227008</v>
      </c>
      <c r="L1383" s="35">
        <v>0</v>
      </c>
      <c r="M1383" s="35">
        <v>0</v>
      </c>
      <c r="N1383" s="35">
        <v>0</v>
      </c>
      <c r="O1383" s="35">
        <v>0</v>
      </c>
      <c r="P1383" s="36">
        <v>12</v>
      </c>
      <c r="Q1383" s="37">
        <v>86</v>
      </c>
      <c r="R1383" s="36">
        <v>0</v>
      </c>
      <c r="S1383" s="39">
        <f t="shared" si="43"/>
        <v>86</v>
      </c>
      <c r="T1383" s="34" t="s">
        <v>29</v>
      </c>
      <c r="U1383" s="12">
        <f>((alpha*(beta^speed))*(speed^ceta))</f>
        <v>3.3304059139474401E-2</v>
      </c>
      <c r="V1383" s="8">
        <f t="shared" si="44"/>
        <v>86</v>
      </c>
    </row>
    <row r="1384" spans="1:28">
      <c r="A1384" s="34" t="s">
        <v>19</v>
      </c>
      <c r="B1384" s="34" t="s">
        <v>65</v>
      </c>
      <c r="C1384" s="5" t="s">
        <v>105</v>
      </c>
      <c r="D1384" s="35" t="s">
        <v>88</v>
      </c>
      <c r="E1384" s="36" t="s">
        <v>14</v>
      </c>
      <c r="F1384" s="37">
        <v>0</v>
      </c>
      <c r="G1384" s="38">
        <v>-0.06</v>
      </c>
      <c r="H1384" s="34">
        <v>0.9893507689276827</v>
      </c>
      <c r="I1384" s="35">
        <v>0.53581110519110786</v>
      </c>
      <c r="J1384" s="35">
        <v>0.98338243052209173</v>
      </c>
      <c r="K1384" s="35">
        <v>-0.87602974071524098</v>
      </c>
      <c r="L1384" s="35">
        <v>0</v>
      </c>
      <c r="M1384" s="35">
        <v>0</v>
      </c>
      <c r="N1384" s="35">
        <v>0</v>
      </c>
      <c r="O1384" s="35">
        <v>0</v>
      </c>
      <c r="P1384" s="36">
        <v>12</v>
      </c>
      <c r="Q1384" s="37">
        <v>86</v>
      </c>
      <c r="R1384" s="36">
        <v>0</v>
      </c>
      <c r="S1384" s="39">
        <f t="shared" si="43"/>
        <v>86</v>
      </c>
      <c r="T1384" s="34" t="s">
        <v>29</v>
      </c>
      <c r="U1384" s="12">
        <f>((alpha*(beta^speed))*(speed^ceta))</f>
        <v>2.5613196590877851E-3</v>
      </c>
      <c r="V1384" s="8">
        <f t="shared" si="44"/>
        <v>86</v>
      </c>
      <c r="AB1384" s="41"/>
    </row>
    <row r="1385" spans="1:28">
      <c r="A1385" s="34" t="s">
        <v>19</v>
      </c>
      <c r="B1385" s="34" t="s">
        <v>65</v>
      </c>
      <c r="C1385" s="5" t="s">
        <v>105</v>
      </c>
      <c r="D1385" s="35" t="s">
        <v>88</v>
      </c>
      <c r="E1385" s="36" t="s">
        <v>18</v>
      </c>
      <c r="F1385" s="37">
        <v>0</v>
      </c>
      <c r="G1385" s="38">
        <v>-0.06</v>
      </c>
      <c r="H1385" s="34">
        <v>0.99154713625256274</v>
      </c>
      <c r="I1385" s="35">
        <v>10.367245030658639</v>
      </c>
      <c r="J1385" s="35">
        <v>2.6361709182109037</v>
      </c>
      <c r="K1385" s="35">
        <v>3.0185329256805248E-2</v>
      </c>
      <c r="L1385" s="35">
        <v>0</v>
      </c>
      <c r="M1385" s="35">
        <v>0</v>
      </c>
      <c r="N1385" s="35">
        <v>0</v>
      </c>
      <c r="O1385" s="35">
        <v>0</v>
      </c>
      <c r="P1385" s="36">
        <v>12</v>
      </c>
      <c r="Q1385" s="37">
        <v>86</v>
      </c>
      <c r="R1385" s="36">
        <v>5</v>
      </c>
      <c r="S1385" s="39">
        <f t="shared" si="43"/>
        <v>86</v>
      </c>
      <c r="T1385" s="34" t="s">
        <v>36</v>
      </c>
      <c r="U1385" s="12">
        <f>(1/(((ceta*(speed^2))+(beta*speed))+alpha))</f>
        <v>2.1723610370648632E-3</v>
      </c>
      <c r="V1385" s="8">
        <f t="shared" si="44"/>
        <v>86</v>
      </c>
      <c r="AB1385" s="41"/>
    </row>
    <row r="1386" spans="1:28">
      <c r="A1386" s="34" t="s">
        <v>19</v>
      </c>
      <c r="B1386" s="34" t="s">
        <v>65</v>
      </c>
      <c r="C1386" s="5" t="s">
        <v>105</v>
      </c>
      <c r="D1386" s="35" t="s">
        <v>88</v>
      </c>
      <c r="E1386" s="36" t="s">
        <v>17</v>
      </c>
      <c r="F1386" s="37">
        <v>0</v>
      </c>
      <c r="G1386" s="38">
        <v>-0.06</v>
      </c>
      <c r="H1386" s="34">
        <v>0.97915434505198051</v>
      </c>
      <c r="I1386" s="35">
        <v>-4.2697313067336342</v>
      </c>
      <c r="J1386" s="35">
        <v>1106.5931377170741</v>
      </c>
      <c r="K1386" s="35">
        <v>-5.3022285452299173E-2</v>
      </c>
      <c r="L1386" s="35">
        <v>0.82635576216085993</v>
      </c>
      <c r="M1386" s="35">
        <v>2.0084914156648415E-2</v>
      </c>
      <c r="N1386" s="35">
        <v>0</v>
      </c>
      <c r="O1386" s="35">
        <v>0</v>
      </c>
      <c r="P1386" s="36">
        <v>12</v>
      </c>
      <c r="Q1386" s="37">
        <v>86</v>
      </c>
      <c r="R1386" s="36">
        <v>10</v>
      </c>
      <c r="S1386" s="39">
        <f t="shared" si="43"/>
        <v>86</v>
      </c>
      <c r="T1386" s="34" t="s">
        <v>44</v>
      </c>
      <c r="U1386" s="12">
        <f>(alpha+(beta/(1+EXP((((-1)*ceta)+(delta*LN(speed)))+(epsilon*speed)))))</f>
        <v>0.41168839016660375</v>
      </c>
      <c r="V1386" s="8">
        <f t="shared" si="44"/>
        <v>86</v>
      </c>
    </row>
    <row r="1387" spans="1:28">
      <c r="A1387" s="34" t="s">
        <v>19</v>
      </c>
      <c r="B1387" s="34" t="s">
        <v>65</v>
      </c>
      <c r="C1387" s="5" t="s">
        <v>105</v>
      </c>
      <c r="D1387" s="35" t="s">
        <v>88</v>
      </c>
      <c r="E1387" s="36" t="s">
        <v>15</v>
      </c>
      <c r="F1387" s="37">
        <v>50</v>
      </c>
      <c r="G1387" s="38">
        <v>-0.06</v>
      </c>
      <c r="H1387" s="34">
        <v>0.99094788854853066</v>
      </c>
      <c r="I1387" s="35">
        <v>5.858582270070948</v>
      </c>
      <c r="J1387" s="35">
        <v>0.95713809634831726</v>
      </c>
      <c r="K1387" s="35">
        <v>-0.64041828244354015</v>
      </c>
      <c r="L1387" s="35">
        <v>0</v>
      </c>
      <c r="M1387" s="35">
        <v>0</v>
      </c>
      <c r="N1387" s="35">
        <v>0</v>
      </c>
      <c r="O1387" s="35">
        <v>0</v>
      </c>
      <c r="P1387" s="36">
        <v>12</v>
      </c>
      <c r="Q1387" s="37">
        <v>86</v>
      </c>
      <c r="R1387" s="36">
        <v>0</v>
      </c>
      <c r="S1387" s="39">
        <f t="shared" si="43"/>
        <v>86</v>
      </c>
      <c r="T1387" s="34" t="s">
        <v>29</v>
      </c>
      <c r="U1387" s="12">
        <f>((alpha*(beta^speed))*(speed^ceta))</f>
        <v>7.8112434549776708E-3</v>
      </c>
      <c r="V1387" s="8">
        <f t="shared" si="44"/>
        <v>86</v>
      </c>
    </row>
    <row r="1388" spans="1:28">
      <c r="A1388" s="34" t="s">
        <v>19</v>
      </c>
      <c r="B1388" s="34" t="s">
        <v>65</v>
      </c>
      <c r="C1388" s="5" t="s">
        <v>105</v>
      </c>
      <c r="D1388" s="35" t="s">
        <v>88</v>
      </c>
      <c r="E1388" s="36" t="s">
        <v>16</v>
      </c>
      <c r="F1388" s="37">
        <v>50</v>
      </c>
      <c r="G1388" s="38">
        <v>-0.06</v>
      </c>
      <c r="H1388" s="34">
        <v>0.9819736707656832</v>
      </c>
      <c r="I1388" s="35">
        <v>9.7293138572168516</v>
      </c>
      <c r="J1388" s="35">
        <v>0.95394570281090252</v>
      </c>
      <c r="K1388" s="35">
        <v>-0.44052703699463719</v>
      </c>
      <c r="L1388" s="35">
        <v>0</v>
      </c>
      <c r="M1388" s="35">
        <v>0</v>
      </c>
      <c r="N1388" s="35">
        <v>0</v>
      </c>
      <c r="O1388" s="35">
        <v>0</v>
      </c>
      <c r="P1388" s="36">
        <v>12</v>
      </c>
      <c r="Q1388" s="37">
        <v>86</v>
      </c>
      <c r="R1388" s="36">
        <v>0</v>
      </c>
      <c r="S1388" s="39">
        <f t="shared" si="43"/>
        <v>86</v>
      </c>
      <c r="T1388" s="34" t="s">
        <v>29</v>
      </c>
      <c r="U1388" s="12">
        <f>((alpha*(beta^speed))*(speed^ceta))</f>
        <v>2.3709246883079984E-2</v>
      </c>
      <c r="V1388" s="8">
        <f t="shared" si="44"/>
        <v>86</v>
      </c>
    </row>
    <row r="1389" spans="1:28">
      <c r="A1389" s="34" t="s">
        <v>19</v>
      </c>
      <c r="B1389" s="34" t="s">
        <v>65</v>
      </c>
      <c r="C1389" s="5" t="s">
        <v>105</v>
      </c>
      <c r="D1389" s="35" t="s">
        <v>88</v>
      </c>
      <c r="E1389" s="36" t="s">
        <v>14</v>
      </c>
      <c r="F1389" s="37">
        <v>50</v>
      </c>
      <c r="G1389" s="38">
        <v>-0.06</v>
      </c>
      <c r="H1389" s="34">
        <v>0.98955920836348832</v>
      </c>
      <c r="I1389" s="35">
        <v>0.44070420631527518</v>
      </c>
      <c r="J1389" s="35">
        <v>0.98143565157420076</v>
      </c>
      <c r="K1389" s="35">
        <v>-0.81819324766346657</v>
      </c>
      <c r="L1389" s="35">
        <v>0</v>
      </c>
      <c r="M1389" s="35">
        <v>0</v>
      </c>
      <c r="N1389" s="35">
        <v>0</v>
      </c>
      <c r="O1389" s="35">
        <v>0</v>
      </c>
      <c r="P1389" s="36">
        <v>12</v>
      </c>
      <c r="Q1389" s="37">
        <v>86</v>
      </c>
      <c r="R1389" s="36">
        <v>0</v>
      </c>
      <c r="S1389" s="39">
        <f t="shared" si="43"/>
        <v>86</v>
      </c>
      <c r="T1389" s="34" t="s">
        <v>29</v>
      </c>
      <c r="U1389" s="12">
        <f>((alpha*(beta^speed))*(speed^ceta))</f>
        <v>2.2986402800752185E-3</v>
      </c>
      <c r="V1389" s="8">
        <f t="shared" si="44"/>
        <v>86</v>
      </c>
      <c r="AB1389" s="41"/>
    </row>
    <row r="1390" spans="1:28">
      <c r="A1390" s="34" t="s">
        <v>19</v>
      </c>
      <c r="B1390" s="34" t="s">
        <v>65</v>
      </c>
      <c r="C1390" s="5" t="s">
        <v>105</v>
      </c>
      <c r="D1390" s="35" t="s">
        <v>88</v>
      </c>
      <c r="E1390" s="36" t="s">
        <v>18</v>
      </c>
      <c r="F1390" s="37">
        <v>50</v>
      </c>
      <c r="G1390" s="38">
        <v>-0.06</v>
      </c>
      <c r="H1390" s="34">
        <v>0.99027211084528866</v>
      </c>
      <c r="I1390" s="35">
        <v>0.1589656030347032</v>
      </c>
      <c r="J1390" s="35">
        <v>0.98810423693185967</v>
      </c>
      <c r="K1390" s="35">
        <v>-0.75414466670232116</v>
      </c>
      <c r="L1390" s="35">
        <v>0</v>
      </c>
      <c r="M1390" s="35">
        <v>0</v>
      </c>
      <c r="N1390" s="35">
        <v>0</v>
      </c>
      <c r="O1390" s="35">
        <v>0</v>
      </c>
      <c r="P1390" s="36">
        <v>12</v>
      </c>
      <c r="Q1390" s="37">
        <v>86</v>
      </c>
      <c r="R1390" s="36">
        <v>0</v>
      </c>
      <c r="S1390" s="39">
        <f t="shared" si="43"/>
        <v>86</v>
      </c>
      <c r="T1390" s="34" t="s">
        <v>29</v>
      </c>
      <c r="U1390" s="12">
        <f>((alpha*(beta^speed))*(speed^ceta))</f>
        <v>1.9744628349462287E-3</v>
      </c>
      <c r="V1390" s="8">
        <f t="shared" si="44"/>
        <v>86</v>
      </c>
      <c r="AB1390" s="41"/>
    </row>
    <row r="1391" spans="1:28">
      <c r="A1391" s="34" t="s">
        <v>19</v>
      </c>
      <c r="B1391" s="34" t="s">
        <v>65</v>
      </c>
      <c r="C1391" s="5" t="s">
        <v>105</v>
      </c>
      <c r="D1391" s="35" t="s">
        <v>88</v>
      </c>
      <c r="E1391" s="36" t="s">
        <v>17</v>
      </c>
      <c r="F1391" s="37">
        <v>50</v>
      </c>
      <c r="G1391" s="38">
        <v>-0.06</v>
      </c>
      <c r="H1391" s="34">
        <v>0.9714172123945678</v>
      </c>
      <c r="I1391" s="35">
        <v>13.07183485445187</v>
      </c>
      <c r="J1391" s="35">
        <v>-24.806520236552199</v>
      </c>
      <c r="K1391" s="35">
        <v>-2.6462039555480068</v>
      </c>
      <c r="L1391" s="35">
        <v>0</v>
      </c>
      <c r="M1391" s="35">
        <v>0</v>
      </c>
      <c r="N1391" s="35">
        <v>0</v>
      </c>
      <c r="O1391" s="35">
        <v>0</v>
      </c>
      <c r="P1391" s="36">
        <v>12</v>
      </c>
      <c r="Q1391" s="37">
        <v>86</v>
      </c>
      <c r="R1391" s="36">
        <v>13</v>
      </c>
      <c r="S1391" s="39">
        <f t="shared" si="43"/>
        <v>86</v>
      </c>
      <c r="T1391" s="34" t="s">
        <v>50</v>
      </c>
      <c r="U1391" s="12">
        <f>EXP((alpha+(beta/speed))+(ceta*LN(speed)))</f>
        <v>2.7081764453361332</v>
      </c>
      <c r="V1391" s="8">
        <f t="shared" si="44"/>
        <v>86</v>
      </c>
    </row>
    <row r="1392" spans="1:28">
      <c r="A1392" s="34" t="s">
        <v>19</v>
      </c>
      <c r="B1392" s="34" t="s">
        <v>65</v>
      </c>
      <c r="C1392" s="5" t="s">
        <v>105</v>
      </c>
      <c r="D1392" s="35" t="s">
        <v>88</v>
      </c>
      <c r="E1392" s="36" t="s">
        <v>15</v>
      </c>
      <c r="F1392" s="37">
        <v>100</v>
      </c>
      <c r="G1392" s="38">
        <v>-0.06</v>
      </c>
      <c r="H1392" s="34">
        <v>0.9902734039043648</v>
      </c>
      <c r="I1392" s="35">
        <v>5.2300424142457116</v>
      </c>
      <c r="J1392" s="35">
        <v>0.95352870741113582</v>
      </c>
      <c r="K1392" s="35">
        <v>-0.59125992541319283</v>
      </c>
      <c r="L1392" s="35">
        <v>0</v>
      </c>
      <c r="M1392" s="35">
        <v>0</v>
      </c>
      <c r="N1392" s="35">
        <v>0</v>
      </c>
      <c r="O1392" s="35">
        <v>0</v>
      </c>
      <c r="P1392" s="36">
        <v>12</v>
      </c>
      <c r="Q1392" s="37">
        <v>86</v>
      </c>
      <c r="R1392" s="36">
        <v>0</v>
      </c>
      <c r="S1392" s="39">
        <f t="shared" si="43"/>
        <v>86</v>
      </c>
      <c r="T1392" s="34" t="s">
        <v>29</v>
      </c>
      <c r="U1392" s="12">
        <f>((alpha*(beta^speed))*(speed^ceta))</f>
        <v>6.2721761988949899E-3</v>
      </c>
      <c r="V1392" s="8">
        <f t="shared" si="44"/>
        <v>86</v>
      </c>
    </row>
    <row r="1393" spans="1:28">
      <c r="A1393" s="34" t="s">
        <v>19</v>
      </c>
      <c r="B1393" s="34" t="s">
        <v>65</v>
      </c>
      <c r="C1393" s="5" t="s">
        <v>105</v>
      </c>
      <c r="D1393" s="35" t="s">
        <v>88</v>
      </c>
      <c r="E1393" s="36" t="s">
        <v>16</v>
      </c>
      <c r="F1393" s="37">
        <v>100</v>
      </c>
      <c r="G1393" s="38">
        <v>-0.06</v>
      </c>
      <c r="H1393" s="34">
        <v>0.97798734032874513</v>
      </c>
      <c r="I1393" s="35">
        <v>8.089223332130917</v>
      </c>
      <c r="J1393" s="35">
        <v>0.9508389729894301</v>
      </c>
      <c r="K1393" s="35">
        <v>-0.36254620943972848</v>
      </c>
      <c r="L1393" s="35">
        <v>0</v>
      </c>
      <c r="M1393" s="35">
        <v>0</v>
      </c>
      <c r="N1393" s="35">
        <v>0</v>
      </c>
      <c r="O1393" s="35">
        <v>0</v>
      </c>
      <c r="P1393" s="36">
        <v>12</v>
      </c>
      <c r="Q1393" s="37">
        <v>86</v>
      </c>
      <c r="R1393" s="36">
        <v>0</v>
      </c>
      <c r="S1393" s="39">
        <f t="shared" si="43"/>
        <v>86</v>
      </c>
      <c r="T1393" s="34" t="s">
        <v>29</v>
      </c>
      <c r="U1393" s="12">
        <f>((alpha*(beta^speed))*(speed^ceta))</f>
        <v>2.1074706428342419E-2</v>
      </c>
      <c r="V1393" s="8">
        <f t="shared" si="44"/>
        <v>86</v>
      </c>
    </row>
    <row r="1394" spans="1:28">
      <c r="A1394" s="34" t="s">
        <v>19</v>
      </c>
      <c r="B1394" s="34" t="s">
        <v>65</v>
      </c>
      <c r="C1394" s="5" t="s">
        <v>105</v>
      </c>
      <c r="D1394" s="35" t="s">
        <v>88</v>
      </c>
      <c r="E1394" s="36" t="s">
        <v>14</v>
      </c>
      <c r="F1394" s="37">
        <v>100</v>
      </c>
      <c r="G1394" s="38">
        <v>-0.06</v>
      </c>
      <c r="H1394" s="34">
        <v>0.98862870029463645</v>
      </c>
      <c r="I1394" s="35">
        <v>0.42467835618043298</v>
      </c>
      <c r="J1394" s="35">
        <v>0.98188126329707426</v>
      </c>
      <c r="K1394" s="35">
        <v>-0.82387442808547806</v>
      </c>
      <c r="L1394" s="35">
        <v>0</v>
      </c>
      <c r="M1394" s="35">
        <v>0</v>
      </c>
      <c r="N1394" s="35">
        <v>0</v>
      </c>
      <c r="O1394" s="35">
        <v>0</v>
      </c>
      <c r="P1394" s="36">
        <v>12</v>
      </c>
      <c r="Q1394" s="37">
        <v>86</v>
      </c>
      <c r="R1394" s="36">
        <v>0</v>
      </c>
      <c r="S1394" s="39">
        <f t="shared" si="43"/>
        <v>86</v>
      </c>
      <c r="T1394" s="34" t="s">
        <v>29</v>
      </c>
      <c r="U1394" s="12">
        <f>((alpha*(beta^speed))*(speed^ceta))</f>
        <v>2.245680536454406E-3</v>
      </c>
      <c r="V1394" s="8">
        <f t="shared" si="44"/>
        <v>86</v>
      </c>
      <c r="AB1394" s="41"/>
    </row>
    <row r="1395" spans="1:28">
      <c r="A1395" s="34" t="s">
        <v>19</v>
      </c>
      <c r="B1395" s="34" t="s">
        <v>65</v>
      </c>
      <c r="C1395" s="5" t="s">
        <v>105</v>
      </c>
      <c r="D1395" s="35" t="s">
        <v>88</v>
      </c>
      <c r="E1395" s="36" t="s">
        <v>18</v>
      </c>
      <c r="F1395" s="37">
        <v>100</v>
      </c>
      <c r="G1395" s="38">
        <v>-0.06</v>
      </c>
      <c r="H1395" s="34">
        <v>0.98862524974768184</v>
      </c>
      <c r="I1395" s="35">
        <v>0.15212737767745482</v>
      </c>
      <c r="J1395" s="35">
        <v>0.98770975157582119</v>
      </c>
      <c r="K1395" s="35">
        <v>-0.73830605283978823</v>
      </c>
      <c r="L1395" s="35">
        <v>0</v>
      </c>
      <c r="M1395" s="35">
        <v>0</v>
      </c>
      <c r="N1395" s="35">
        <v>0</v>
      </c>
      <c r="O1395" s="35">
        <v>0</v>
      </c>
      <c r="P1395" s="36">
        <v>12</v>
      </c>
      <c r="Q1395" s="37">
        <v>86</v>
      </c>
      <c r="R1395" s="36">
        <v>0</v>
      </c>
      <c r="S1395" s="39">
        <f t="shared" si="43"/>
        <v>86</v>
      </c>
      <c r="T1395" s="34" t="s">
        <v>29</v>
      </c>
      <c r="U1395" s="12">
        <f>((alpha*(beta^speed))*(speed^ceta))</f>
        <v>1.9592002883298421E-3</v>
      </c>
      <c r="V1395" s="8">
        <f t="shared" si="44"/>
        <v>86</v>
      </c>
      <c r="AB1395" s="41"/>
    </row>
    <row r="1396" spans="1:28">
      <c r="A1396" s="34" t="s">
        <v>19</v>
      </c>
      <c r="B1396" s="34" t="s">
        <v>65</v>
      </c>
      <c r="C1396" s="5" t="s">
        <v>105</v>
      </c>
      <c r="D1396" s="35" t="s">
        <v>88</v>
      </c>
      <c r="E1396" s="36" t="s">
        <v>17</v>
      </c>
      <c r="F1396" s="37">
        <v>100</v>
      </c>
      <c r="G1396" s="38">
        <v>-0.06</v>
      </c>
      <c r="H1396" s="34">
        <v>0.96529669741255852</v>
      </c>
      <c r="I1396" s="35">
        <v>13.387374965701108</v>
      </c>
      <c r="J1396" s="35">
        <v>-26.682369466424063</v>
      </c>
      <c r="K1396" s="35">
        <v>-2.7277970502334781</v>
      </c>
      <c r="L1396" s="35">
        <v>0</v>
      </c>
      <c r="M1396" s="35">
        <v>0</v>
      </c>
      <c r="N1396" s="35">
        <v>0</v>
      </c>
      <c r="O1396" s="35">
        <v>0</v>
      </c>
      <c r="P1396" s="36">
        <v>12</v>
      </c>
      <c r="Q1396" s="37">
        <v>86</v>
      </c>
      <c r="R1396" s="36">
        <v>13</v>
      </c>
      <c r="S1396" s="39">
        <f t="shared" si="43"/>
        <v>86</v>
      </c>
      <c r="T1396" s="34" t="s">
        <v>50</v>
      </c>
      <c r="U1396" s="12">
        <f>EXP((alpha+(beta/speed))+(ceta*LN(speed)))</f>
        <v>2.5258040310807277</v>
      </c>
      <c r="V1396" s="8">
        <f t="shared" si="44"/>
        <v>86</v>
      </c>
    </row>
    <row r="1397" spans="1:28">
      <c r="A1397" s="34" t="s">
        <v>19</v>
      </c>
      <c r="B1397" s="34" t="s">
        <v>65</v>
      </c>
      <c r="C1397" s="5" t="s">
        <v>105</v>
      </c>
      <c r="D1397" s="35" t="s">
        <v>88</v>
      </c>
      <c r="E1397" s="36" t="s">
        <v>15</v>
      </c>
      <c r="F1397" s="37">
        <v>0</v>
      </c>
      <c r="G1397" s="38">
        <v>-0.04</v>
      </c>
      <c r="H1397" s="34">
        <v>0.99050603914803148</v>
      </c>
      <c r="I1397" s="35">
        <v>14.982135185467691</v>
      </c>
      <c r="J1397" s="35">
        <v>0.98981990891851523</v>
      </c>
      <c r="K1397" s="35">
        <v>-1.078171036493613</v>
      </c>
      <c r="L1397" s="35">
        <v>0</v>
      </c>
      <c r="M1397" s="35">
        <v>0</v>
      </c>
      <c r="N1397" s="35">
        <v>0</v>
      </c>
      <c r="O1397" s="35">
        <v>0</v>
      </c>
      <c r="P1397" s="36">
        <v>12</v>
      </c>
      <c r="Q1397" s="37">
        <v>86</v>
      </c>
      <c r="R1397" s="36">
        <v>0</v>
      </c>
      <c r="S1397" s="39">
        <f t="shared" si="43"/>
        <v>86</v>
      </c>
      <c r="T1397" s="34" t="s">
        <v>29</v>
      </c>
      <c r="U1397" s="12">
        <f>((alpha*(beta^speed))*(speed^ceta))</f>
        <v>5.1013533439944067E-2</v>
      </c>
      <c r="V1397" s="8">
        <f t="shared" si="44"/>
        <v>86</v>
      </c>
    </row>
    <row r="1398" spans="1:28">
      <c r="A1398" s="34" t="s">
        <v>19</v>
      </c>
      <c r="B1398" s="34" t="s">
        <v>65</v>
      </c>
      <c r="C1398" s="5" t="s">
        <v>105</v>
      </c>
      <c r="D1398" s="35" t="s">
        <v>88</v>
      </c>
      <c r="E1398" s="36" t="s">
        <v>16</v>
      </c>
      <c r="F1398" s="37">
        <v>0</v>
      </c>
      <c r="G1398" s="38">
        <v>-0.04</v>
      </c>
      <c r="H1398" s="34">
        <v>0.98109945755624106</v>
      </c>
      <c r="I1398" s="35">
        <v>0.27404032465711869</v>
      </c>
      <c r="J1398" s="35">
        <v>2.6399818220491984E-2</v>
      </c>
      <c r="K1398" s="35">
        <v>0.56335113102707257</v>
      </c>
      <c r="L1398" s="35">
        <v>0</v>
      </c>
      <c r="M1398" s="35">
        <v>0</v>
      </c>
      <c r="N1398" s="35">
        <v>0</v>
      </c>
      <c r="O1398" s="35">
        <v>0</v>
      </c>
      <c r="P1398" s="36">
        <v>12</v>
      </c>
      <c r="Q1398" s="37">
        <v>86</v>
      </c>
      <c r="R1398" s="36">
        <v>2</v>
      </c>
      <c r="S1398" s="39">
        <f t="shared" si="43"/>
        <v>86</v>
      </c>
      <c r="T1398" s="34" t="s">
        <v>31</v>
      </c>
      <c r="U1398" s="12">
        <f>((alpha+(beta*speed))^((-1)/ceta))</f>
        <v>0.19056415132546173</v>
      </c>
      <c r="V1398" s="8">
        <f t="shared" si="44"/>
        <v>86</v>
      </c>
    </row>
    <row r="1399" spans="1:28">
      <c r="A1399" s="34" t="s">
        <v>19</v>
      </c>
      <c r="B1399" s="34" t="s">
        <v>65</v>
      </c>
      <c r="C1399" s="5" t="s">
        <v>105</v>
      </c>
      <c r="D1399" s="35" t="s">
        <v>88</v>
      </c>
      <c r="E1399" s="36" t="s">
        <v>14</v>
      </c>
      <c r="F1399" s="37">
        <v>0</v>
      </c>
      <c r="G1399" s="38">
        <v>-0.04</v>
      </c>
      <c r="H1399" s="34">
        <v>0.99193342817604635</v>
      </c>
      <c r="I1399" s="35">
        <v>0.7112728722163586</v>
      </c>
      <c r="J1399" s="35">
        <v>0.99078840597659468</v>
      </c>
      <c r="K1399" s="35">
        <v>-0.95933097363310726</v>
      </c>
      <c r="L1399" s="35">
        <v>0</v>
      </c>
      <c r="M1399" s="35">
        <v>0</v>
      </c>
      <c r="N1399" s="35">
        <v>0</v>
      </c>
      <c r="O1399" s="35">
        <v>0</v>
      </c>
      <c r="P1399" s="36">
        <v>12</v>
      </c>
      <c r="Q1399" s="37">
        <v>86</v>
      </c>
      <c r="R1399" s="36">
        <v>0</v>
      </c>
      <c r="S1399" s="39">
        <f t="shared" si="43"/>
        <v>86</v>
      </c>
      <c r="T1399" s="34" t="s">
        <v>29</v>
      </c>
      <c r="U1399" s="12">
        <f>((alpha*(beta^speed))*(speed^ceta))</f>
        <v>4.4727098987059483E-3</v>
      </c>
      <c r="V1399" s="8">
        <f t="shared" si="44"/>
        <v>86</v>
      </c>
      <c r="AB1399" s="41"/>
    </row>
    <row r="1400" spans="1:28">
      <c r="A1400" s="34" t="s">
        <v>19</v>
      </c>
      <c r="B1400" s="34" t="s">
        <v>65</v>
      </c>
      <c r="C1400" s="5" t="s">
        <v>105</v>
      </c>
      <c r="D1400" s="35" t="s">
        <v>88</v>
      </c>
      <c r="E1400" s="36" t="s">
        <v>18</v>
      </c>
      <c r="F1400" s="37">
        <v>0</v>
      </c>
      <c r="G1400" s="38">
        <v>-0.04</v>
      </c>
      <c r="H1400" s="34">
        <v>0.98910590519932984</v>
      </c>
      <c r="I1400" s="35">
        <v>0.17938086767983352</v>
      </c>
      <c r="J1400" s="35">
        <v>0.99020050539587445</v>
      </c>
      <c r="K1400" s="35">
        <v>-0.73612125899256353</v>
      </c>
      <c r="L1400" s="35">
        <v>0</v>
      </c>
      <c r="M1400" s="35">
        <v>0</v>
      </c>
      <c r="N1400" s="35">
        <v>0</v>
      </c>
      <c r="O1400" s="35">
        <v>0</v>
      </c>
      <c r="P1400" s="36">
        <v>12</v>
      </c>
      <c r="Q1400" s="37">
        <v>86</v>
      </c>
      <c r="R1400" s="36">
        <v>0</v>
      </c>
      <c r="S1400" s="39">
        <f t="shared" si="43"/>
        <v>86</v>
      </c>
      <c r="T1400" s="34" t="s">
        <v>29</v>
      </c>
      <c r="U1400" s="12">
        <f>((alpha*(beta^speed))*(speed^ceta))</f>
        <v>2.896950266963203E-3</v>
      </c>
      <c r="V1400" s="8">
        <f t="shared" si="44"/>
        <v>86</v>
      </c>
      <c r="AB1400" s="41"/>
    </row>
    <row r="1401" spans="1:28">
      <c r="A1401" s="34" t="s">
        <v>19</v>
      </c>
      <c r="B1401" s="34" t="s">
        <v>65</v>
      </c>
      <c r="C1401" s="5" t="s">
        <v>105</v>
      </c>
      <c r="D1401" s="35" t="s">
        <v>88</v>
      </c>
      <c r="E1401" s="36" t="s">
        <v>17</v>
      </c>
      <c r="F1401" s="37">
        <v>0</v>
      </c>
      <c r="G1401" s="38">
        <v>-0.04</v>
      </c>
      <c r="H1401" s="34">
        <v>0.97440773504546108</v>
      </c>
      <c r="I1401" s="35">
        <v>880.48815447237837</v>
      </c>
      <c r="J1401" s="35">
        <v>0.98360560184230983</v>
      </c>
      <c r="K1401" s="35">
        <v>-0.70464364406637059</v>
      </c>
      <c r="L1401" s="35">
        <v>0</v>
      </c>
      <c r="M1401" s="35">
        <v>0</v>
      </c>
      <c r="N1401" s="35">
        <v>0</v>
      </c>
      <c r="O1401" s="35">
        <v>0</v>
      </c>
      <c r="P1401" s="36">
        <v>12</v>
      </c>
      <c r="Q1401" s="37">
        <v>86</v>
      </c>
      <c r="R1401" s="36">
        <v>0</v>
      </c>
      <c r="S1401" s="39">
        <f t="shared" si="43"/>
        <v>86</v>
      </c>
      <c r="T1401" s="34" t="s">
        <v>29</v>
      </c>
      <c r="U1401" s="12">
        <f>((alpha*(beta^speed))*(speed^ceta))</f>
        <v>9.20867017380459</v>
      </c>
      <c r="V1401" s="8">
        <f t="shared" si="44"/>
        <v>86</v>
      </c>
    </row>
    <row r="1402" spans="1:28">
      <c r="A1402" s="34" t="s">
        <v>19</v>
      </c>
      <c r="B1402" s="34" t="s">
        <v>65</v>
      </c>
      <c r="C1402" s="5" t="s">
        <v>105</v>
      </c>
      <c r="D1402" s="35" t="s">
        <v>88</v>
      </c>
      <c r="E1402" s="36" t="s">
        <v>15</v>
      </c>
      <c r="F1402" s="37">
        <v>50</v>
      </c>
      <c r="G1402" s="38">
        <v>-0.04</v>
      </c>
      <c r="H1402" s="34">
        <v>0.99091909056656446</v>
      </c>
      <c r="I1402" s="35">
        <v>9.8713421311880492</v>
      </c>
      <c r="J1402" s="35">
        <v>0.97715275708213489</v>
      </c>
      <c r="K1402" s="35">
        <v>-0.86949371223429317</v>
      </c>
      <c r="L1402" s="35">
        <v>0</v>
      </c>
      <c r="M1402" s="35">
        <v>0</v>
      </c>
      <c r="N1402" s="35">
        <v>0</v>
      </c>
      <c r="O1402" s="35">
        <v>0</v>
      </c>
      <c r="P1402" s="36">
        <v>12</v>
      </c>
      <c r="Q1402" s="37">
        <v>86</v>
      </c>
      <c r="R1402" s="36">
        <v>0</v>
      </c>
      <c r="S1402" s="39">
        <f t="shared" si="43"/>
        <v>86</v>
      </c>
      <c r="T1402" s="34" t="s">
        <v>29</v>
      </c>
      <c r="U1402" s="12">
        <f>((alpha*(beta^speed))*(speed^ceta))</f>
        <v>2.8126369303630789E-2</v>
      </c>
      <c r="V1402" s="8">
        <f t="shared" si="44"/>
        <v>86</v>
      </c>
    </row>
    <row r="1403" spans="1:28">
      <c r="A1403" s="34" t="s">
        <v>19</v>
      </c>
      <c r="B1403" s="34" t="s">
        <v>65</v>
      </c>
      <c r="C1403" s="5" t="s">
        <v>105</v>
      </c>
      <c r="D1403" s="35" t="s">
        <v>88</v>
      </c>
      <c r="E1403" s="36" t="s">
        <v>16</v>
      </c>
      <c r="F1403" s="37">
        <v>50</v>
      </c>
      <c r="G1403" s="38">
        <v>-0.04</v>
      </c>
      <c r="H1403" s="34">
        <v>0.97716906797416625</v>
      </c>
      <c r="I1403" s="35">
        <v>-0.31258728858933638</v>
      </c>
      <c r="J1403" s="35">
        <v>10.071120984736645</v>
      </c>
      <c r="K1403" s="35">
        <v>1.9610167084539925</v>
      </c>
      <c r="L1403" s="35">
        <v>1.1676072110412272</v>
      </c>
      <c r="M1403" s="35">
        <v>-5.9288290760034425E-4</v>
      </c>
      <c r="N1403" s="35">
        <v>0</v>
      </c>
      <c r="O1403" s="35">
        <v>0</v>
      </c>
      <c r="P1403" s="36">
        <v>12</v>
      </c>
      <c r="Q1403" s="37">
        <v>86</v>
      </c>
      <c r="R1403" s="36">
        <v>10</v>
      </c>
      <c r="S1403" s="39">
        <f t="shared" si="43"/>
        <v>86</v>
      </c>
      <c r="T1403" s="34" t="s">
        <v>44</v>
      </c>
      <c r="U1403" s="12">
        <f>(alpha+(beta/(1+EXP((((-1)*ceta)+(delta*LN(speed)))+(epsilon*speed)))))</f>
        <v>8.6074910890980683E-2</v>
      </c>
      <c r="V1403" s="8">
        <f t="shared" si="44"/>
        <v>86</v>
      </c>
    </row>
    <row r="1404" spans="1:28">
      <c r="A1404" s="34" t="s">
        <v>19</v>
      </c>
      <c r="B1404" s="34" t="s">
        <v>65</v>
      </c>
      <c r="C1404" s="5" t="s">
        <v>105</v>
      </c>
      <c r="D1404" s="35" t="s">
        <v>88</v>
      </c>
      <c r="E1404" s="36" t="s">
        <v>14</v>
      </c>
      <c r="F1404" s="37">
        <v>50</v>
      </c>
      <c r="G1404" s="38">
        <v>-0.04</v>
      </c>
      <c r="H1404" s="34">
        <v>0.99132214379318406</v>
      </c>
      <c r="I1404" s="35">
        <v>0.58759748465161643</v>
      </c>
      <c r="J1404" s="35">
        <v>0.98604382801519241</v>
      </c>
      <c r="K1404" s="35">
        <v>-0.87974731275031526</v>
      </c>
      <c r="L1404" s="35">
        <v>0</v>
      </c>
      <c r="M1404" s="35">
        <v>0</v>
      </c>
      <c r="N1404" s="35">
        <v>0</v>
      </c>
      <c r="O1404" s="35">
        <v>0</v>
      </c>
      <c r="P1404" s="36">
        <v>12</v>
      </c>
      <c r="Q1404" s="37">
        <v>86</v>
      </c>
      <c r="R1404" s="36">
        <v>0</v>
      </c>
      <c r="S1404" s="39">
        <f t="shared" si="43"/>
        <v>86</v>
      </c>
      <c r="T1404" s="34" t="s">
        <v>29</v>
      </c>
      <c r="U1404" s="12">
        <f>((alpha*(beta^speed))*(speed^ceta))</f>
        <v>3.4856594289913519E-3</v>
      </c>
      <c r="V1404" s="8">
        <f t="shared" si="44"/>
        <v>86</v>
      </c>
      <c r="AB1404" s="41"/>
    </row>
    <row r="1405" spans="1:28">
      <c r="A1405" s="34" t="s">
        <v>19</v>
      </c>
      <c r="B1405" s="34" t="s">
        <v>65</v>
      </c>
      <c r="C1405" s="5" t="s">
        <v>105</v>
      </c>
      <c r="D1405" s="35" t="s">
        <v>88</v>
      </c>
      <c r="E1405" s="36" t="s">
        <v>18</v>
      </c>
      <c r="F1405" s="37">
        <v>50</v>
      </c>
      <c r="G1405" s="38">
        <v>-0.04</v>
      </c>
      <c r="H1405" s="34">
        <v>0.98604548544713477</v>
      </c>
      <c r="I1405" s="35">
        <v>0.14998431155468928</v>
      </c>
      <c r="J1405" s="35">
        <v>0.98560945764306551</v>
      </c>
      <c r="K1405" s="35">
        <v>-0.63806947714598017</v>
      </c>
      <c r="L1405" s="35">
        <v>0</v>
      </c>
      <c r="M1405" s="35">
        <v>0</v>
      </c>
      <c r="N1405" s="35">
        <v>0</v>
      </c>
      <c r="O1405" s="35">
        <v>0</v>
      </c>
      <c r="P1405" s="36">
        <v>12</v>
      </c>
      <c r="Q1405" s="37">
        <v>86</v>
      </c>
      <c r="R1405" s="36">
        <v>0</v>
      </c>
      <c r="S1405" s="39">
        <f t="shared" si="43"/>
        <v>86</v>
      </c>
      <c r="T1405" s="34" t="s">
        <v>29</v>
      </c>
      <c r="U1405" s="12">
        <f>((alpha*(beta^speed))*(speed^ceta))</f>
        <v>2.5137354451849527E-3</v>
      </c>
      <c r="V1405" s="8">
        <f t="shared" si="44"/>
        <v>86</v>
      </c>
    </row>
    <row r="1406" spans="1:28">
      <c r="A1406" s="34" t="s">
        <v>19</v>
      </c>
      <c r="B1406" s="34" t="s">
        <v>65</v>
      </c>
      <c r="C1406" s="5" t="s">
        <v>105</v>
      </c>
      <c r="D1406" s="35" t="s">
        <v>88</v>
      </c>
      <c r="E1406" s="36" t="s">
        <v>17</v>
      </c>
      <c r="F1406" s="37">
        <v>50</v>
      </c>
      <c r="G1406" s="38">
        <v>-0.04</v>
      </c>
      <c r="H1406" s="34">
        <v>0.96885511690578585</v>
      </c>
      <c r="I1406" s="35">
        <v>523.95439427985036</v>
      </c>
      <c r="J1406" s="35">
        <v>0.971298996004336</v>
      </c>
      <c r="K1406" s="35">
        <v>-0.44239166103228189</v>
      </c>
      <c r="L1406" s="35">
        <v>0</v>
      </c>
      <c r="M1406" s="35">
        <v>0</v>
      </c>
      <c r="N1406" s="35">
        <v>0</v>
      </c>
      <c r="O1406" s="35">
        <v>0</v>
      </c>
      <c r="P1406" s="36">
        <v>12</v>
      </c>
      <c r="Q1406" s="37">
        <v>86</v>
      </c>
      <c r="R1406" s="36">
        <v>0</v>
      </c>
      <c r="S1406" s="39">
        <f t="shared" si="43"/>
        <v>86</v>
      </c>
      <c r="T1406" s="34" t="s">
        <v>29</v>
      </c>
      <c r="U1406" s="12">
        <f>((alpha*(beta^speed))*(speed^ceta))</f>
        <v>5.968158227517681</v>
      </c>
      <c r="V1406" s="8">
        <f t="shared" si="44"/>
        <v>86</v>
      </c>
    </row>
    <row r="1407" spans="1:28">
      <c r="A1407" s="34" t="s">
        <v>19</v>
      </c>
      <c r="B1407" s="34" t="s">
        <v>65</v>
      </c>
      <c r="C1407" s="5" t="s">
        <v>105</v>
      </c>
      <c r="D1407" s="35" t="s">
        <v>88</v>
      </c>
      <c r="E1407" s="36" t="s">
        <v>15</v>
      </c>
      <c r="F1407" s="37">
        <v>100</v>
      </c>
      <c r="G1407" s="38">
        <v>-0.04</v>
      </c>
      <c r="H1407" s="34">
        <v>0.99029073012178104</v>
      </c>
      <c r="I1407" s="35">
        <v>7.6015807853315369</v>
      </c>
      <c r="J1407" s="35">
        <v>0.97135390072230143</v>
      </c>
      <c r="K1407" s="35">
        <v>-0.75408280211127332</v>
      </c>
      <c r="L1407" s="35">
        <v>0</v>
      </c>
      <c r="M1407" s="35">
        <v>0</v>
      </c>
      <c r="N1407" s="35">
        <v>0</v>
      </c>
      <c r="O1407" s="35">
        <v>0</v>
      </c>
      <c r="P1407" s="36">
        <v>12</v>
      </c>
      <c r="Q1407" s="37">
        <v>86</v>
      </c>
      <c r="R1407" s="36">
        <v>0</v>
      </c>
      <c r="S1407" s="39">
        <f t="shared" si="43"/>
        <v>86</v>
      </c>
      <c r="T1407" s="34" t="s">
        <v>29</v>
      </c>
      <c r="U1407" s="12">
        <f>((alpha*(beta^speed))*(speed^ceta))</f>
        <v>2.1706805591356369E-2</v>
      </c>
      <c r="V1407" s="8">
        <f t="shared" si="44"/>
        <v>86</v>
      </c>
    </row>
    <row r="1408" spans="1:28">
      <c r="A1408" s="34" t="s">
        <v>19</v>
      </c>
      <c r="B1408" s="34" t="s">
        <v>65</v>
      </c>
      <c r="C1408" s="5" t="s">
        <v>105</v>
      </c>
      <c r="D1408" s="35" t="s">
        <v>88</v>
      </c>
      <c r="E1408" s="36" t="s">
        <v>16</v>
      </c>
      <c r="F1408" s="37">
        <v>100</v>
      </c>
      <c r="G1408" s="38">
        <v>-0.04</v>
      </c>
      <c r="H1408" s="34">
        <v>0.97194652497780409</v>
      </c>
      <c r="I1408" s="35">
        <v>-0.41615306687992026</v>
      </c>
      <c r="J1408" s="35">
        <v>9.0006867891779851</v>
      </c>
      <c r="K1408" s="35">
        <v>2.0614384531259593</v>
      </c>
      <c r="L1408" s="35">
        <v>1.1240954318838865</v>
      </c>
      <c r="M1408" s="35">
        <v>-5.2565278988963389E-4</v>
      </c>
      <c r="N1408" s="35">
        <v>0</v>
      </c>
      <c r="O1408" s="35">
        <v>0</v>
      </c>
      <c r="P1408" s="36">
        <v>12</v>
      </c>
      <c r="Q1408" s="37">
        <v>86</v>
      </c>
      <c r="R1408" s="36">
        <v>10</v>
      </c>
      <c r="S1408" s="39">
        <f t="shared" si="43"/>
        <v>86</v>
      </c>
      <c r="T1408" s="34" t="s">
        <v>44</v>
      </c>
      <c r="U1408" s="12">
        <f>(alpha+(beta/(1+EXP((((-1)*ceta)+(delta*LN(speed)))+(epsilon*speed)))))</f>
        <v>5.3057142263430945E-2</v>
      </c>
      <c r="V1408" s="8">
        <f t="shared" si="44"/>
        <v>86</v>
      </c>
    </row>
    <row r="1409" spans="1:28">
      <c r="A1409" s="34" t="s">
        <v>19</v>
      </c>
      <c r="B1409" s="34" t="s">
        <v>65</v>
      </c>
      <c r="C1409" s="5" t="s">
        <v>105</v>
      </c>
      <c r="D1409" s="35" t="s">
        <v>88</v>
      </c>
      <c r="E1409" s="36" t="s">
        <v>14</v>
      </c>
      <c r="F1409" s="37">
        <v>100</v>
      </c>
      <c r="G1409" s="38">
        <v>-0.04</v>
      </c>
      <c r="H1409" s="34">
        <v>0.99000502191931972</v>
      </c>
      <c r="I1409" s="35">
        <v>0.46721641863336605</v>
      </c>
      <c r="J1409" s="35">
        <v>0.98321735588049597</v>
      </c>
      <c r="K1409" s="35">
        <v>-0.79513477358921325</v>
      </c>
      <c r="L1409" s="35">
        <v>0</v>
      </c>
      <c r="M1409" s="35">
        <v>0</v>
      </c>
      <c r="N1409" s="35">
        <v>0</v>
      </c>
      <c r="O1409" s="35">
        <v>0</v>
      </c>
      <c r="P1409" s="36">
        <v>12</v>
      </c>
      <c r="Q1409" s="37">
        <v>86</v>
      </c>
      <c r="R1409" s="36">
        <v>0</v>
      </c>
      <c r="S1409" s="39">
        <f t="shared" si="43"/>
        <v>86</v>
      </c>
      <c r="T1409" s="34" t="s">
        <v>29</v>
      </c>
      <c r="U1409" s="12">
        <f>((alpha*(beta^speed))*(speed^ceta))</f>
        <v>3.1563940682607723E-3</v>
      </c>
      <c r="V1409" s="8">
        <f t="shared" si="44"/>
        <v>86</v>
      </c>
    </row>
    <row r="1410" spans="1:28">
      <c r="A1410" s="34" t="s">
        <v>19</v>
      </c>
      <c r="B1410" s="34" t="s">
        <v>65</v>
      </c>
      <c r="C1410" s="5" t="s">
        <v>105</v>
      </c>
      <c r="D1410" s="35" t="s">
        <v>88</v>
      </c>
      <c r="E1410" s="36" t="s">
        <v>18</v>
      </c>
      <c r="F1410" s="37">
        <v>100</v>
      </c>
      <c r="G1410" s="38">
        <v>-0.04</v>
      </c>
      <c r="H1410" s="34">
        <v>0.98281393984428334</v>
      </c>
      <c r="I1410" s="35">
        <v>0.13463545655415951</v>
      </c>
      <c r="J1410" s="35">
        <v>0.98318322886160137</v>
      </c>
      <c r="K1410" s="35">
        <v>-0.57739483581884021</v>
      </c>
      <c r="L1410" s="35">
        <v>0</v>
      </c>
      <c r="M1410" s="35">
        <v>0</v>
      </c>
      <c r="N1410" s="35">
        <v>0</v>
      </c>
      <c r="O1410" s="35">
        <v>0</v>
      </c>
      <c r="P1410" s="36">
        <v>12</v>
      </c>
      <c r="Q1410" s="37">
        <v>86</v>
      </c>
      <c r="R1410" s="36">
        <v>0</v>
      </c>
      <c r="S1410" s="39">
        <f t="shared" ref="S1410:S1473" si="45">V1410</f>
        <v>86</v>
      </c>
      <c r="T1410" s="34" t="s">
        <v>29</v>
      </c>
      <c r="U1410" s="12">
        <f>((alpha*(beta^speed))*(speed^ceta))</f>
        <v>2.3919590590837183E-3</v>
      </c>
      <c r="V1410" s="8">
        <f t="shared" ref="V1410:V1473" si="46">IF($V$1&lt;P1410,P1410,IF($V$1&gt;Q1410,Q1410,$V$1))</f>
        <v>86</v>
      </c>
      <c r="AB1410" s="41"/>
    </row>
    <row r="1411" spans="1:28">
      <c r="A1411" s="34" t="s">
        <v>19</v>
      </c>
      <c r="B1411" s="34" t="s">
        <v>65</v>
      </c>
      <c r="C1411" s="5" t="s">
        <v>105</v>
      </c>
      <c r="D1411" s="35" t="s">
        <v>88</v>
      </c>
      <c r="E1411" s="36" t="s">
        <v>17</v>
      </c>
      <c r="F1411" s="37">
        <v>100</v>
      </c>
      <c r="G1411" s="38">
        <v>-0.04</v>
      </c>
      <c r="H1411" s="34">
        <v>0.9611711993831058</v>
      </c>
      <c r="I1411" s="35">
        <v>365.98827931942952</v>
      </c>
      <c r="J1411" s="35">
        <v>0.96493436628695328</v>
      </c>
      <c r="K1411" s="35">
        <v>-0.27005112599989112</v>
      </c>
      <c r="L1411" s="35">
        <v>0</v>
      </c>
      <c r="M1411" s="35">
        <v>0</v>
      </c>
      <c r="N1411" s="35">
        <v>0</v>
      </c>
      <c r="O1411" s="35">
        <v>0</v>
      </c>
      <c r="P1411" s="36">
        <v>12</v>
      </c>
      <c r="Q1411" s="37">
        <v>86</v>
      </c>
      <c r="R1411" s="36">
        <v>0</v>
      </c>
      <c r="S1411" s="39">
        <f t="shared" si="45"/>
        <v>86</v>
      </c>
      <c r="T1411" s="34" t="s">
        <v>29</v>
      </c>
      <c r="U1411" s="12">
        <f>((alpha*(beta^speed))*(speed^ceta))</f>
        <v>5.1034312513751097</v>
      </c>
      <c r="V1411" s="8">
        <f t="shared" si="46"/>
        <v>86</v>
      </c>
    </row>
    <row r="1412" spans="1:28">
      <c r="A1412" s="34" t="s">
        <v>19</v>
      </c>
      <c r="B1412" s="34" t="s">
        <v>65</v>
      </c>
      <c r="C1412" s="5" t="s">
        <v>105</v>
      </c>
      <c r="D1412" s="35" t="s">
        <v>88</v>
      </c>
      <c r="E1412" s="36" t="s">
        <v>15</v>
      </c>
      <c r="F1412" s="37">
        <v>0</v>
      </c>
      <c r="G1412" s="38">
        <v>-0.02</v>
      </c>
      <c r="H1412" s="34">
        <v>0.99300283338050677</v>
      </c>
      <c r="I1412" s="35">
        <v>18.656968147647916</v>
      </c>
      <c r="J1412" s="35">
        <v>1.0128570871723412</v>
      </c>
      <c r="K1412" s="35">
        <v>-1.2040158103292855</v>
      </c>
      <c r="L1412" s="35">
        <v>0</v>
      </c>
      <c r="M1412" s="35">
        <v>0</v>
      </c>
      <c r="N1412" s="35">
        <v>0</v>
      </c>
      <c r="O1412" s="35">
        <v>0</v>
      </c>
      <c r="P1412" s="36">
        <v>12</v>
      </c>
      <c r="Q1412" s="37">
        <v>86</v>
      </c>
      <c r="R1412" s="36">
        <v>0</v>
      </c>
      <c r="S1412" s="39">
        <f t="shared" si="45"/>
        <v>86</v>
      </c>
      <c r="T1412" s="34" t="s">
        <v>29</v>
      </c>
      <c r="U1412" s="12">
        <f>((alpha*(beta^speed))*(speed^ceta))</f>
        <v>0.26231134896396235</v>
      </c>
      <c r="V1412" s="8">
        <f t="shared" si="46"/>
        <v>86</v>
      </c>
    </row>
    <row r="1413" spans="1:28">
      <c r="A1413" s="34" t="s">
        <v>19</v>
      </c>
      <c r="B1413" s="34" t="s">
        <v>65</v>
      </c>
      <c r="C1413" s="5" t="s">
        <v>105</v>
      </c>
      <c r="D1413" s="35" t="s">
        <v>88</v>
      </c>
      <c r="E1413" s="36" t="s">
        <v>16</v>
      </c>
      <c r="F1413" s="37">
        <v>0</v>
      </c>
      <c r="G1413" s="38">
        <v>-0.02</v>
      </c>
      <c r="H1413" s="34">
        <v>0.98192111347344757</v>
      </c>
      <c r="I1413" s="35">
        <v>1.14140747937103</v>
      </c>
      <c r="J1413" s="35">
        <v>21.337087731184369</v>
      </c>
      <c r="K1413" s="35">
        <v>-0.68117213617027106</v>
      </c>
      <c r="L1413" s="35">
        <v>0.17138150706142377</v>
      </c>
      <c r="M1413" s="35">
        <v>8.8183135046683722E-2</v>
      </c>
      <c r="N1413" s="35">
        <v>0</v>
      </c>
      <c r="O1413" s="35">
        <v>0</v>
      </c>
      <c r="P1413" s="36">
        <v>12</v>
      </c>
      <c r="Q1413" s="37">
        <v>86</v>
      </c>
      <c r="R1413" s="36">
        <v>10</v>
      </c>
      <c r="S1413" s="39">
        <f t="shared" si="45"/>
        <v>86</v>
      </c>
      <c r="T1413" s="34" t="s">
        <v>44</v>
      </c>
      <c r="U1413" s="12">
        <f>(alpha+(beta/(1+EXP((((-1)*ceta)+(delta*LN(speed)))+(epsilon*speed)))))</f>
        <v>1.1439668658816151</v>
      </c>
      <c r="V1413" s="8">
        <f t="shared" si="46"/>
        <v>86</v>
      </c>
    </row>
    <row r="1414" spans="1:28">
      <c r="A1414" s="34" t="s">
        <v>19</v>
      </c>
      <c r="B1414" s="34" t="s">
        <v>65</v>
      </c>
      <c r="C1414" s="5" t="s">
        <v>105</v>
      </c>
      <c r="D1414" s="35" t="s">
        <v>88</v>
      </c>
      <c r="E1414" s="36" t="s">
        <v>14</v>
      </c>
      <c r="F1414" s="37">
        <v>0</v>
      </c>
      <c r="G1414" s="38">
        <v>-0.02</v>
      </c>
      <c r="H1414" s="34">
        <v>0.98037898978797811</v>
      </c>
      <c r="I1414" s="35">
        <v>-12.050340357934315</v>
      </c>
      <c r="J1414" s="35">
        <v>3.7433669556399787</v>
      </c>
      <c r="K1414" s="35">
        <v>1.3058002227928396</v>
      </c>
      <c r="L1414" s="35">
        <v>0</v>
      </c>
      <c r="M1414" s="35">
        <v>0</v>
      </c>
      <c r="N1414" s="35">
        <v>0</v>
      </c>
      <c r="O1414" s="35">
        <v>0</v>
      </c>
      <c r="P1414" s="36">
        <v>12</v>
      </c>
      <c r="Q1414" s="37">
        <v>86</v>
      </c>
      <c r="R1414" s="36">
        <v>2</v>
      </c>
      <c r="S1414" s="39">
        <f t="shared" si="45"/>
        <v>86</v>
      </c>
      <c r="T1414" s="34" t="s">
        <v>31</v>
      </c>
      <c r="U1414" s="12">
        <f>((alpha+(beta*speed))^((-1)/ceta))</f>
        <v>1.23654555158809E-2</v>
      </c>
      <c r="V1414" s="8">
        <f t="shared" si="46"/>
        <v>86</v>
      </c>
      <c r="AB1414" s="41"/>
    </row>
    <row r="1415" spans="1:28">
      <c r="A1415" s="34" t="s">
        <v>19</v>
      </c>
      <c r="B1415" s="34" t="s">
        <v>65</v>
      </c>
      <c r="C1415" s="5" t="s">
        <v>105</v>
      </c>
      <c r="D1415" s="35" t="s">
        <v>88</v>
      </c>
      <c r="E1415" s="36" t="s">
        <v>18</v>
      </c>
      <c r="F1415" s="37">
        <v>0</v>
      </c>
      <c r="G1415" s="38">
        <v>-0.02</v>
      </c>
      <c r="H1415" s="34">
        <v>0.97943171793738193</v>
      </c>
      <c r="I1415" s="35">
        <v>2.3122525282488051</v>
      </c>
      <c r="J1415" s="35">
        <v>2.6661924803787498</v>
      </c>
      <c r="K1415" s="35">
        <v>-1.6575386299808394E-2</v>
      </c>
      <c r="L1415" s="35">
        <v>0</v>
      </c>
      <c r="M1415" s="35">
        <v>0</v>
      </c>
      <c r="N1415" s="35">
        <v>0</v>
      </c>
      <c r="O1415" s="35">
        <v>0</v>
      </c>
      <c r="P1415" s="36">
        <v>12</v>
      </c>
      <c r="Q1415" s="37">
        <v>86</v>
      </c>
      <c r="R1415" s="36">
        <v>5</v>
      </c>
      <c r="S1415" s="39">
        <f t="shared" si="45"/>
        <v>86</v>
      </c>
      <c r="T1415" s="34" t="s">
        <v>36</v>
      </c>
      <c r="U1415" s="12">
        <f>(1/(((ceta*(speed^2))+(beta*speed))+alpha))</f>
        <v>9.1731969398814381E-3</v>
      </c>
      <c r="V1415" s="8">
        <f t="shared" si="46"/>
        <v>86</v>
      </c>
      <c r="AB1415" s="41"/>
    </row>
    <row r="1416" spans="1:28">
      <c r="A1416" s="34" t="s">
        <v>19</v>
      </c>
      <c r="B1416" s="34" t="s">
        <v>65</v>
      </c>
      <c r="C1416" s="5" t="s">
        <v>105</v>
      </c>
      <c r="D1416" s="35" t="s">
        <v>88</v>
      </c>
      <c r="E1416" s="36" t="s">
        <v>17</v>
      </c>
      <c r="F1416" s="37">
        <v>0</v>
      </c>
      <c r="G1416" s="38">
        <v>-0.02</v>
      </c>
      <c r="H1416" s="34">
        <v>0.96673724451284837</v>
      </c>
      <c r="I1416" s="35">
        <v>-5.4257741885721977E-4</v>
      </c>
      <c r="J1416" s="35">
        <v>0.12085355665671768</v>
      </c>
      <c r="K1416" s="35">
        <v>-8.4920381325400509</v>
      </c>
      <c r="L1416" s="35">
        <v>250.70040489289423</v>
      </c>
      <c r="M1416" s="35">
        <v>0</v>
      </c>
      <c r="N1416" s="35">
        <v>0</v>
      </c>
      <c r="O1416" s="35">
        <v>0</v>
      </c>
      <c r="P1416" s="36">
        <v>12</v>
      </c>
      <c r="Q1416" s="37">
        <v>86</v>
      </c>
      <c r="R1416" s="36">
        <v>14</v>
      </c>
      <c r="S1416" s="39">
        <f t="shared" si="45"/>
        <v>86</v>
      </c>
      <c r="T1416" s="34" t="s">
        <v>51</v>
      </c>
      <c r="U1416" s="12">
        <f>(((alpha*(speed^3))+(beta*(speed^2))+(ceta*speed))+delta)</f>
        <v>69.10840779888602</v>
      </c>
      <c r="V1416" s="8">
        <f t="shared" si="46"/>
        <v>86</v>
      </c>
    </row>
    <row r="1417" spans="1:28">
      <c r="A1417" s="34" t="s">
        <v>19</v>
      </c>
      <c r="B1417" s="34" t="s">
        <v>65</v>
      </c>
      <c r="C1417" s="5" t="s">
        <v>105</v>
      </c>
      <c r="D1417" s="35" t="s">
        <v>88</v>
      </c>
      <c r="E1417" s="36" t="s">
        <v>15</v>
      </c>
      <c r="F1417" s="37">
        <v>50</v>
      </c>
      <c r="G1417" s="38">
        <v>-0.02</v>
      </c>
      <c r="H1417" s="34">
        <v>0.9930903201297584</v>
      </c>
      <c r="I1417" s="35">
        <v>-0.33993466634505975</v>
      </c>
      <c r="J1417" s="35">
        <v>0.11351387537070141</v>
      </c>
      <c r="K1417" s="35">
        <v>-6.7451837110784696E-4</v>
      </c>
      <c r="L1417" s="35">
        <v>0</v>
      </c>
      <c r="M1417" s="35">
        <v>0</v>
      </c>
      <c r="N1417" s="35">
        <v>0</v>
      </c>
      <c r="O1417" s="35">
        <v>0</v>
      </c>
      <c r="P1417" s="36">
        <v>12</v>
      </c>
      <c r="Q1417" s="37">
        <v>86</v>
      </c>
      <c r="R1417" s="36">
        <v>5</v>
      </c>
      <c r="S1417" s="39">
        <f t="shared" si="45"/>
        <v>86</v>
      </c>
      <c r="T1417" s="34" t="s">
        <v>36</v>
      </c>
      <c r="U1417" s="12">
        <f>(1/(((ceta*(speed^2))+(beta*speed))+alpha))</f>
        <v>0.22555437495564076</v>
      </c>
      <c r="V1417" s="8">
        <f t="shared" si="46"/>
        <v>86</v>
      </c>
    </row>
    <row r="1418" spans="1:28">
      <c r="A1418" s="34" t="s">
        <v>19</v>
      </c>
      <c r="B1418" s="34" t="s">
        <v>65</v>
      </c>
      <c r="C1418" s="5" t="s">
        <v>105</v>
      </c>
      <c r="D1418" s="35" t="s">
        <v>88</v>
      </c>
      <c r="E1418" s="36" t="s">
        <v>16</v>
      </c>
      <c r="F1418" s="37">
        <v>50</v>
      </c>
      <c r="G1418" s="38">
        <v>-0.02</v>
      </c>
      <c r="H1418" s="34">
        <v>0.97469566130027263</v>
      </c>
      <c r="I1418" s="35">
        <v>0.92903301097177893</v>
      </c>
      <c r="J1418" s="35">
        <v>17.885601583598042</v>
      </c>
      <c r="K1418" s="35">
        <v>0.13551718978478444</v>
      </c>
      <c r="L1418" s="35">
        <v>0.50553805251393946</v>
      </c>
      <c r="M1418" s="35">
        <v>5.5687695265956308E-2</v>
      </c>
      <c r="N1418" s="35">
        <v>0</v>
      </c>
      <c r="O1418" s="35">
        <v>0</v>
      </c>
      <c r="P1418" s="36">
        <v>12</v>
      </c>
      <c r="Q1418" s="37">
        <v>86</v>
      </c>
      <c r="R1418" s="36">
        <v>10</v>
      </c>
      <c r="S1418" s="39">
        <f t="shared" si="45"/>
        <v>86</v>
      </c>
      <c r="T1418" s="34" t="s">
        <v>44</v>
      </c>
      <c r="U1418" s="12">
        <f>(alpha+(beta/(1+EXP((((-1)*ceta)+(delta*LN(speed)))+(epsilon*speed)))))</f>
        <v>0.94694164308556139</v>
      </c>
      <c r="V1418" s="8">
        <f t="shared" si="46"/>
        <v>86</v>
      </c>
    </row>
    <row r="1419" spans="1:28">
      <c r="A1419" s="34" t="s">
        <v>19</v>
      </c>
      <c r="B1419" s="34" t="s">
        <v>65</v>
      </c>
      <c r="C1419" s="5" t="s">
        <v>105</v>
      </c>
      <c r="D1419" s="35" t="s">
        <v>88</v>
      </c>
      <c r="E1419" s="36" t="s">
        <v>14</v>
      </c>
      <c r="F1419" s="37">
        <v>50</v>
      </c>
      <c r="G1419" s="38">
        <v>-0.02</v>
      </c>
      <c r="H1419" s="34">
        <v>0.98573569417542606</v>
      </c>
      <c r="I1419" s="35">
        <v>-15.015751317331382</v>
      </c>
      <c r="J1419" s="35">
        <v>3.9356095233157622</v>
      </c>
      <c r="K1419" s="35">
        <v>1.2854188140778189</v>
      </c>
      <c r="L1419" s="35">
        <v>0</v>
      </c>
      <c r="M1419" s="35">
        <v>0</v>
      </c>
      <c r="N1419" s="35">
        <v>0</v>
      </c>
      <c r="O1419" s="35">
        <v>0</v>
      </c>
      <c r="P1419" s="36">
        <v>12</v>
      </c>
      <c r="Q1419" s="37">
        <v>86</v>
      </c>
      <c r="R1419" s="36">
        <v>2</v>
      </c>
      <c r="S1419" s="39">
        <f t="shared" si="45"/>
        <v>86</v>
      </c>
      <c r="T1419" s="34" t="s">
        <v>31</v>
      </c>
      <c r="U1419" s="12">
        <f>((alpha+(beta*speed))^((-1)/ceta))</f>
        <v>1.1155332959635391E-2</v>
      </c>
      <c r="V1419" s="8">
        <f t="shared" si="46"/>
        <v>86</v>
      </c>
      <c r="AB1419" s="41"/>
    </row>
    <row r="1420" spans="1:28">
      <c r="A1420" s="34" t="s">
        <v>19</v>
      </c>
      <c r="B1420" s="34" t="s">
        <v>65</v>
      </c>
      <c r="C1420" s="5" t="s">
        <v>105</v>
      </c>
      <c r="D1420" s="35" t="s">
        <v>88</v>
      </c>
      <c r="E1420" s="36" t="s">
        <v>18</v>
      </c>
      <c r="F1420" s="37">
        <v>50</v>
      </c>
      <c r="G1420" s="38">
        <v>-0.02</v>
      </c>
      <c r="H1420" s="34">
        <v>0.98025466958094909</v>
      </c>
      <c r="I1420" s="35">
        <v>5.4363325198324803</v>
      </c>
      <c r="J1420" s="35">
        <v>2.1783329050161635</v>
      </c>
      <c r="K1420" s="35">
        <v>-7.5806726422119244E-3</v>
      </c>
      <c r="L1420" s="35">
        <v>0</v>
      </c>
      <c r="M1420" s="35">
        <v>0</v>
      </c>
      <c r="N1420" s="35">
        <v>0</v>
      </c>
      <c r="O1420" s="35">
        <v>0</v>
      </c>
      <c r="P1420" s="36">
        <v>12</v>
      </c>
      <c r="Q1420" s="37">
        <v>86</v>
      </c>
      <c r="R1420" s="36">
        <v>5</v>
      </c>
      <c r="S1420" s="39">
        <f t="shared" si="45"/>
        <v>86</v>
      </c>
      <c r="T1420" s="34" t="s">
        <v>36</v>
      </c>
      <c r="U1420" s="12">
        <f>(1/(((ceta*(speed^2))+(beta*speed))+alpha))</f>
        <v>7.3149514339517141E-3</v>
      </c>
      <c r="V1420" s="8">
        <f t="shared" si="46"/>
        <v>86</v>
      </c>
      <c r="AB1420" s="41"/>
    </row>
    <row r="1421" spans="1:28">
      <c r="A1421" s="34" t="s">
        <v>19</v>
      </c>
      <c r="B1421" s="34" t="s">
        <v>65</v>
      </c>
      <c r="C1421" s="5" t="s">
        <v>105</v>
      </c>
      <c r="D1421" s="35" t="s">
        <v>88</v>
      </c>
      <c r="E1421" s="36" t="s">
        <v>17</v>
      </c>
      <c r="F1421" s="37">
        <v>50</v>
      </c>
      <c r="G1421" s="38">
        <v>-0.02</v>
      </c>
      <c r="H1421" s="34">
        <v>0.9609086861597107</v>
      </c>
      <c r="I1421" s="35">
        <v>1603.6502770260731</v>
      </c>
      <c r="J1421" s="35">
        <v>1.006476001131946</v>
      </c>
      <c r="K1421" s="35">
        <v>-0.91008866043974035</v>
      </c>
      <c r="L1421" s="35">
        <v>0</v>
      </c>
      <c r="M1421" s="35">
        <v>0</v>
      </c>
      <c r="N1421" s="35">
        <v>0</v>
      </c>
      <c r="O1421" s="35">
        <v>0</v>
      </c>
      <c r="P1421" s="36">
        <v>12</v>
      </c>
      <c r="Q1421" s="37">
        <v>86</v>
      </c>
      <c r="R1421" s="36">
        <v>0</v>
      </c>
      <c r="S1421" s="39">
        <f t="shared" si="45"/>
        <v>86</v>
      </c>
      <c r="T1421" s="34" t="s">
        <v>29</v>
      </c>
      <c r="U1421" s="12">
        <f>((alpha*(beta^speed))*(speed^ceta))</f>
        <v>48.488529020480726</v>
      </c>
      <c r="V1421" s="8">
        <f t="shared" si="46"/>
        <v>86</v>
      </c>
    </row>
    <row r="1422" spans="1:28">
      <c r="A1422" s="34" t="s">
        <v>19</v>
      </c>
      <c r="B1422" s="34" t="s">
        <v>65</v>
      </c>
      <c r="C1422" s="5" t="s">
        <v>105</v>
      </c>
      <c r="D1422" s="35" t="s">
        <v>88</v>
      </c>
      <c r="E1422" s="36" t="s">
        <v>15</v>
      </c>
      <c r="F1422" s="37">
        <v>100</v>
      </c>
      <c r="G1422" s="38">
        <v>-0.02</v>
      </c>
      <c r="H1422" s="34">
        <v>0.99026139738303143</v>
      </c>
      <c r="I1422" s="35">
        <v>0.167313168661021</v>
      </c>
      <c r="J1422" s="35">
        <v>11.671941603239445</v>
      </c>
      <c r="K1422" s="35">
        <v>4.2402853088642889E-2</v>
      </c>
      <c r="L1422" s="35">
        <v>0.85066876671600733</v>
      </c>
      <c r="M1422" s="35">
        <v>3.7175411186111611E-2</v>
      </c>
      <c r="N1422" s="35">
        <v>0</v>
      </c>
      <c r="O1422" s="35">
        <v>0</v>
      </c>
      <c r="P1422" s="36">
        <v>12</v>
      </c>
      <c r="Q1422" s="37">
        <v>86</v>
      </c>
      <c r="R1422" s="36">
        <v>10</v>
      </c>
      <c r="S1422" s="39">
        <f t="shared" si="45"/>
        <v>86</v>
      </c>
      <c r="T1422" s="34" t="s">
        <v>44</v>
      </c>
      <c r="U1422" s="12">
        <f>(alpha+(beta/(1+EXP((((-1)*ceta)+(delta*LN(speed)))+(epsilon*speed)))))</f>
        <v>0.17856040432203923</v>
      </c>
      <c r="V1422" s="8">
        <f t="shared" si="46"/>
        <v>86</v>
      </c>
    </row>
    <row r="1423" spans="1:28">
      <c r="A1423" s="34" t="s">
        <v>19</v>
      </c>
      <c r="B1423" s="34" t="s">
        <v>65</v>
      </c>
      <c r="C1423" s="5" t="s">
        <v>105</v>
      </c>
      <c r="D1423" s="35" t="s">
        <v>88</v>
      </c>
      <c r="E1423" s="36" t="s">
        <v>16</v>
      </c>
      <c r="F1423" s="37">
        <v>100</v>
      </c>
      <c r="G1423" s="38">
        <v>-0.02</v>
      </c>
      <c r="H1423" s="34">
        <v>0.96743295639908056</v>
      </c>
      <c r="I1423" s="35">
        <v>0.56101032423057062</v>
      </c>
      <c r="J1423" s="35">
        <v>6.3027087987522128</v>
      </c>
      <c r="K1423" s="35">
        <v>3.5468049624996438</v>
      </c>
      <c r="L1423" s="35">
        <v>1.4080792845761962</v>
      </c>
      <c r="M1423" s="35">
        <v>8.9581659386999465E-3</v>
      </c>
      <c r="N1423" s="35">
        <v>0</v>
      </c>
      <c r="O1423" s="35">
        <v>0</v>
      </c>
      <c r="P1423" s="36">
        <v>12</v>
      </c>
      <c r="Q1423" s="37">
        <v>86</v>
      </c>
      <c r="R1423" s="36">
        <v>10</v>
      </c>
      <c r="S1423" s="39">
        <f t="shared" si="45"/>
        <v>86</v>
      </c>
      <c r="T1423" s="34" t="s">
        <v>44</v>
      </c>
      <c r="U1423" s="12">
        <f>(alpha+(beta/(1+EXP((((-1)*ceta)+(delta*LN(speed)))+(epsilon*speed)))))</f>
        <v>0.74653460393095628</v>
      </c>
      <c r="V1423" s="8">
        <f t="shared" si="46"/>
        <v>86</v>
      </c>
    </row>
    <row r="1424" spans="1:28">
      <c r="A1424" s="34" t="s">
        <v>19</v>
      </c>
      <c r="B1424" s="34" t="s">
        <v>65</v>
      </c>
      <c r="C1424" s="5" t="s">
        <v>105</v>
      </c>
      <c r="D1424" s="35" t="s">
        <v>88</v>
      </c>
      <c r="E1424" s="36" t="s">
        <v>14</v>
      </c>
      <c r="F1424" s="37">
        <v>100</v>
      </c>
      <c r="G1424" s="38">
        <v>-0.02</v>
      </c>
      <c r="H1424" s="34">
        <v>0.98389714234822023</v>
      </c>
      <c r="I1424" s="35">
        <v>-2.8764676889814664</v>
      </c>
      <c r="J1424" s="35">
        <v>1.9866434382754847</v>
      </c>
      <c r="K1424" s="35">
        <v>1.1120237463292053</v>
      </c>
      <c r="L1424" s="35">
        <v>0</v>
      </c>
      <c r="M1424" s="35">
        <v>0</v>
      </c>
      <c r="N1424" s="35">
        <v>0</v>
      </c>
      <c r="O1424" s="35">
        <v>0</v>
      </c>
      <c r="P1424" s="36">
        <v>12</v>
      </c>
      <c r="Q1424" s="37">
        <v>86</v>
      </c>
      <c r="R1424" s="36">
        <v>2</v>
      </c>
      <c r="S1424" s="39">
        <f t="shared" si="45"/>
        <v>86</v>
      </c>
      <c r="T1424" s="34" t="s">
        <v>31</v>
      </c>
      <c r="U1424" s="12">
        <f>((alpha+(beta*speed))^((-1)/ceta))</f>
        <v>9.9752491033037963E-3</v>
      </c>
      <c r="V1424" s="8">
        <f t="shared" si="46"/>
        <v>86</v>
      </c>
    </row>
    <row r="1425" spans="1:28">
      <c r="A1425" s="34" t="s">
        <v>19</v>
      </c>
      <c r="B1425" s="34" t="s">
        <v>65</v>
      </c>
      <c r="C1425" s="5" t="s">
        <v>105</v>
      </c>
      <c r="D1425" s="35" t="s">
        <v>88</v>
      </c>
      <c r="E1425" s="36" t="s">
        <v>18</v>
      </c>
      <c r="F1425" s="37">
        <v>100</v>
      </c>
      <c r="G1425" s="38">
        <v>-0.02</v>
      </c>
      <c r="H1425" s="34">
        <v>0.9798861930213062</v>
      </c>
      <c r="I1425" s="35">
        <v>10.333080697767196</v>
      </c>
      <c r="J1425" s="35">
        <v>1.3789955633102418</v>
      </c>
      <c r="K1425" s="35">
        <v>1.0541530929824923</v>
      </c>
      <c r="L1425" s="35">
        <v>0</v>
      </c>
      <c r="M1425" s="35">
        <v>0</v>
      </c>
      <c r="N1425" s="35">
        <v>0</v>
      </c>
      <c r="O1425" s="35">
        <v>0</v>
      </c>
      <c r="P1425" s="36">
        <v>12</v>
      </c>
      <c r="Q1425" s="37">
        <v>86</v>
      </c>
      <c r="R1425" s="36">
        <v>6</v>
      </c>
      <c r="S1425" s="39">
        <f t="shared" si="45"/>
        <v>86</v>
      </c>
      <c r="T1425" s="34" t="s">
        <v>37</v>
      </c>
      <c r="U1425" s="12">
        <f>(1/(alpha+(beta*(speed^ceta))))</f>
        <v>6.200448393299765E-3</v>
      </c>
      <c r="V1425" s="8">
        <f t="shared" si="46"/>
        <v>86</v>
      </c>
      <c r="AB1425" s="41"/>
    </row>
    <row r="1426" spans="1:28">
      <c r="A1426" s="34" t="s">
        <v>19</v>
      </c>
      <c r="B1426" s="34" t="s">
        <v>65</v>
      </c>
      <c r="C1426" s="5" t="s">
        <v>105</v>
      </c>
      <c r="D1426" s="35" t="s">
        <v>88</v>
      </c>
      <c r="E1426" s="36" t="s">
        <v>17</v>
      </c>
      <c r="F1426" s="37">
        <v>100</v>
      </c>
      <c r="G1426" s="38">
        <v>-0.02</v>
      </c>
      <c r="H1426" s="34">
        <v>0.95803812688199175</v>
      </c>
      <c r="I1426" s="35">
        <v>8.0511629945205598</v>
      </c>
      <c r="J1426" s="35">
        <v>-4.6288526910984604</v>
      </c>
      <c r="K1426" s="35">
        <v>-0.98227339683541082</v>
      </c>
      <c r="L1426" s="35">
        <v>0</v>
      </c>
      <c r="M1426" s="35">
        <v>0</v>
      </c>
      <c r="N1426" s="35">
        <v>0</v>
      </c>
      <c r="O1426" s="35">
        <v>0</v>
      </c>
      <c r="P1426" s="36">
        <v>12</v>
      </c>
      <c r="Q1426" s="37">
        <v>86</v>
      </c>
      <c r="R1426" s="36">
        <v>13</v>
      </c>
      <c r="S1426" s="39">
        <f t="shared" si="45"/>
        <v>86</v>
      </c>
      <c r="T1426" s="34" t="s">
        <v>50</v>
      </c>
      <c r="U1426" s="12">
        <f>EXP((alpha+(beta/speed))+(ceta*LN(speed)))</f>
        <v>37.410532283883661</v>
      </c>
      <c r="V1426" s="8">
        <f t="shared" si="46"/>
        <v>86</v>
      </c>
    </row>
    <row r="1427" spans="1:28">
      <c r="A1427" s="34" t="s">
        <v>19</v>
      </c>
      <c r="B1427" s="34" t="s">
        <v>65</v>
      </c>
      <c r="C1427" s="5" t="s">
        <v>105</v>
      </c>
      <c r="D1427" s="35" t="s">
        <v>88</v>
      </c>
      <c r="E1427" s="36" t="s">
        <v>15</v>
      </c>
      <c r="F1427" s="37">
        <v>0</v>
      </c>
      <c r="G1427" s="38">
        <v>0.02</v>
      </c>
      <c r="H1427" s="34">
        <v>0.99727825750241417</v>
      </c>
      <c r="I1427" s="35">
        <v>19.119769381106547</v>
      </c>
      <c r="J1427" s="35">
        <v>-1.1741870159839032</v>
      </c>
      <c r="K1427" s="35">
        <v>0.31034413564108926</v>
      </c>
      <c r="L1427" s="35">
        <v>3.8534794283349071E-2</v>
      </c>
      <c r="M1427" s="35">
        <v>0</v>
      </c>
      <c r="N1427" s="35">
        <v>0</v>
      </c>
      <c r="O1427" s="35">
        <v>0</v>
      </c>
      <c r="P1427" s="36">
        <v>12</v>
      </c>
      <c r="Q1427" s="37">
        <v>86</v>
      </c>
      <c r="R1427" s="36">
        <v>1</v>
      </c>
      <c r="S1427" s="39">
        <f t="shared" si="45"/>
        <v>86</v>
      </c>
      <c r="T1427" s="34" t="s">
        <v>30</v>
      </c>
      <c r="U1427" s="12">
        <f>((alpha*(speed^beta))+(ceta*(speed^delta)))</f>
        <v>0.47079283082314161</v>
      </c>
      <c r="V1427" s="8">
        <f t="shared" si="46"/>
        <v>86</v>
      </c>
    </row>
    <row r="1428" spans="1:28">
      <c r="A1428" s="34" t="s">
        <v>19</v>
      </c>
      <c r="B1428" s="34" t="s">
        <v>65</v>
      </c>
      <c r="C1428" s="5" t="s">
        <v>105</v>
      </c>
      <c r="D1428" s="35" t="s">
        <v>88</v>
      </c>
      <c r="E1428" s="36" t="s">
        <v>16</v>
      </c>
      <c r="F1428" s="37">
        <v>0</v>
      </c>
      <c r="G1428" s="38">
        <v>0.02</v>
      </c>
      <c r="H1428" s="34">
        <v>0.95163214723984646</v>
      </c>
      <c r="I1428" s="35">
        <v>64.399190188408028</v>
      </c>
      <c r="J1428" s="35">
        <v>-1.2086360713818252</v>
      </c>
      <c r="K1428" s="35">
        <v>1.2194134513096688</v>
      </c>
      <c r="L1428" s="35">
        <v>0.22120498734276633</v>
      </c>
      <c r="M1428" s="35">
        <v>0</v>
      </c>
      <c r="N1428" s="35">
        <v>0</v>
      </c>
      <c r="O1428" s="35">
        <v>0</v>
      </c>
      <c r="P1428" s="36">
        <v>12</v>
      </c>
      <c r="Q1428" s="37">
        <v>86</v>
      </c>
      <c r="R1428" s="36">
        <v>1</v>
      </c>
      <c r="S1428" s="39">
        <f t="shared" si="45"/>
        <v>86</v>
      </c>
      <c r="T1428" s="34" t="s">
        <v>30</v>
      </c>
      <c r="U1428" s="12">
        <f>((alpha*(speed^beta))+(ceta*(speed^delta)))</f>
        <v>3.5620660288371773</v>
      </c>
      <c r="V1428" s="8">
        <f t="shared" si="46"/>
        <v>86</v>
      </c>
    </row>
    <row r="1429" spans="1:28">
      <c r="A1429" s="34" t="s">
        <v>19</v>
      </c>
      <c r="B1429" s="34" t="s">
        <v>65</v>
      </c>
      <c r="C1429" s="5" t="s">
        <v>105</v>
      </c>
      <c r="D1429" s="35" t="s">
        <v>88</v>
      </c>
      <c r="E1429" s="36" t="s">
        <v>14</v>
      </c>
      <c r="F1429" s="37">
        <v>0</v>
      </c>
      <c r="G1429" s="38">
        <v>0.02</v>
      </c>
      <c r="H1429" s="34">
        <v>0.96789326370284234</v>
      </c>
      <c r="I1429" s="35">
        <v>0.81436694752134875</v>
      </c>
      <c r="J1429" s="35">
        <v>1.0145396430803348</v>
      </c>
      <c r="K1429" s="35">
        <v>-0.99007443301198161</v>
      </c>
      <c r="L1429" s="35">
        <v>0</v>
      </c>
      <c r="M1429" s="35">
        <v>0</v>
      </c>
      <c r="N1429" s="35">
        <v>0</v>
      </c>
      <c r="O1429" s="35">
        <v>0</v>
      </c>
      <c r="P1429" s="36">
        <v>12</v>
      </c>
      <c r="Q1429" s="37">
        <v>86</v>
      </c>
      <c r="R1429" s="36">
        <v>0</v>
      </c>
      <c r="S1429" s="39">
        <f t="shared" si="45"/>
        <v>86</v>
      </c>
      <c r="T1429" s="34" t="s">
        <v>29</v>
      </c>
      <c r="U1429" s="12">
        <f>((alpha*(beta^speed))*(speed^ceta))</f>
        <v>3.4249840282774772E-2</v>
      </c>
      <c r="V1429" s="8">
        <f t="shared" si="46"/>
        <v>86</v>
      </c>
      <c r="AB1429" s="41"/>
    </row>
    <row r="1430" spans="1:28">
      <c r="A1430" s="34" t="s">
        <v>19</v>
      </c>
      <c r="B1430" s="34" t="s">
        <v>65</v>
      </c>
      <c r="C1430" s="5" t="s">
        <v>105</v>
      </c>
      <c r="D1430" s="35" t="s">
        <v>88</v>
      </c>
      <c r="E1430" s="36" t="s">
        <v>18</v>
      </c>
      <c r="F1430" s="37">
        <v>0</v>
      </c>
      <c r="G1430" s="38">
        <v>0.02</v>
      </c>
      <c r="H1430" s="34">
        <v>0.97406810668717514</v>
      </c>
      <c r="I1430" s="35">
        <v>-3.9768107294349231</v>
      </c>
      <c r="J1430" s="35">
        <v>8.9942839922858049</v>
      </c>
      <c r="K1430" s="35">
        <v>4.8926587255921361E-2</v>
      </c>
      <c r="L1430" s="35">
        <v>0</v>
      </c>
      <c r="M1430" s="35">
        <v>0</v>
      </c>
      <c r="N1430" s="35">
        <v>0</v>
      </c>
      <c r="O1430" s="35">
        <v>0</v>
      </c>
      <c r="P1430" s="36">
        <v>12</v>
      </c>
      <c r="Q1430" s="37">
        <v>86</v>
      </c>
      <c r="R1430" s="36">
        <v>13</v>
      </c>
      <c r="S1430" s="39">
        <f t="shared" si="45"/>
        <v>86</v>
      </c>
      <c r="T1430" s="34" t="s">
        <v>50</v>
      </c>
      <c r="U1430" s="12">
        <f>EXP((alpha+(beta/speed))+(ceta*LN(speed)))</f>
        <v>2.5879865143748935E-2</v>
      </c>
      <c r="V1430" s="8">
        <f t="shared" si="46"/>
        <v>86</v>
      </c>
      <c r="AB1430" s="41"/>
    </row>
    <row r="1431" spans="1:28">
      <c r="A1431" s="34" t="s">
        <v>19</v>
      </c>
      <c r="B1431" s="34" t="s">
        <v>65</v>
      </c>
      <c r="C1431" s="5" t="s">
        <v>105</v>
      </c>
      <c r="D1431" s="35" t="s">
        <v>88</v>
      </c>
      <c r="E1431" s="36" t="s">
        <v>17</v>
      </c>
      <c r="F1431" s="37">
        <v>0</v>
      </c>
      <c r="G1431" s="38">
        <v>0.02</v>
      </c>
      <c r="H1431" s="34">
        <v>0.96738643264566349</v>
      </c>
      <c r="I1431" s="35">
        <v>1090.4297176528705</v>
      </c>
      <c r="J1431" s="35">
        <v>1.0121582117728889</v>
      </c>
      <c r="K1431" s="35">
        <v>-0.60552611740190831</v>
      </c>
      <c r="L1431" s="35">
        <v>0</v>
      </c>
      <c r="M1431" s="35">
        <v>0</v>
      </c>
      <c r="N1431" s="35">
        <v>0</v>
      </c>
      <c r="O1431" s="35">
        <v>0</v>
      </c>
      <c r="P1431" s="36">
        <v>12</v>
      </c>
      <c r="Q1431" s="37">
        <v>86</v>
      </c>
      <c r="R1431" s="36">
        <v>0</v>
      </c>
      <c r="S1431" s="39">
        <f t="shared" si="45"/>
        <v>86</v>
      </c>
      <c r="T1431" s="34" t="s">
        <v>29</v>
      </c>
      <c r="U1431" s="12">
        <f>((alpha*(beta^speed))*(speed^ceta))</f>
        <v>207.76433396933538</v>
      </c>
      <c r="V1431" s="8">
        <f t="shared" si="46"/>
        <v>86</v>
      </c>
    </row>
    <row r="1432" spans="1:28">
      <c r="A1432" s="34" t="s">
        <v>19</v>
      </c>
      <c r="B1432" s="34" t="s">
        <v>65</v>
      </c>
      <c r="C1432" s="5" t="s">
        <v>105</v>
      </c>
      <c r="D1432" s="35" t="s">
        <v>88</v>
      </c>
      <c r="E1432" s="36" t="s">
        <v>15</v>
      </c>
      <c r="F1432" s="37">
        <v>50</v>
      </c>
      <c r="G1432" s="38">
        <v>0.02</v>
      </c>
      <c r="H1432" s="34">
        <v>0.99687109994655687</v>
      </c>
      <c r="I1432" s="35">
        <v>0.80135043260990257</v>
      </c>
      <c r="J1432" s="35">
        <v>-0.12026531974186039</v>
      </c>
      <c r="K1432" s="35">
        <v>24.761388108908307</v>
      </c>
      <c r="L1432" s="35">
        <v>-1.3633606551548607</v>
      </c>
      <c r="M1432" s="35">
        <v>0</v>
      </c>
      <c r="N1432" s="35">
        <v>0</v>
      </c>
      <c r="O1432" s="35">
        <v>0</v>
      </c>
      <c r="P1432" s="36">
        <v>12</v>
      </c>
      <c r="Q1432" s="37">
        <v>86</v>
      </c>
      <c r="R1432" s="36">
        <v>1</v>
      </c>
      <c r="S1432" s="39">
        <f t="shared" si="45"/>
        <v>86</v>
      </c>
      <c r="T1432" s="34" t="s">
        <v>30</v>
      </c>
      <c r="U1432" s="12">
        <f>((alpha*(speed^beta))+(ceta*(speed^delta)))</f>
        <v>0.52605945547439592</v>
      </c>
      <c r="V1432" s="8">
        <f t="shared" si="46"/>
        <v>86</v>
      </c>
    </row>
    <row r="1433" spans="1:28">
      <c r="A1433" s="34" t="s">
        <v>19</v>
      </c>
      <c r="B1433" s="34" t="s">
        <v>65</v>
      </c>
      <c r="C1433" s="5" t="s">
        <v>105</v>
      </c>
      <c r="D1433" s="35" t="s">
        <v>88</v>
      </c>
      <c r="E1433" s="36" t="s">
        <v>16</v>
      </c>
      <c r="F1433" s="37">
        <v>50</v>
      </c>
      <c r="G1433" s="38">
        <v>0.02</v>
      </c>
      <c r="H1433" s="34">
        <v>0.94094037766967453</v>
      </c>
      <c r="I1433" s="35">
        <v>4.097185444141541</v>
      </c>
      <c r="J1433" s="35">
        <v>2.8036438088030198</v>
      </c>
      <c r="K1433" s="35">
        <v>10.123609501172361</v>
      </c>
      <c r="L1433" s="35">
        <v>3.8453631923850815</v>
      </c>
      <c r="M1433" s="35">
        <v>-2.9563006428550958E-2</v>
      </c>
      <c r="N1433" s="35">
        <v>0</v>
      </c>
      <c r="O1433" s="35">
        <v>0</v>
      </c>
      <c r="P1433" s="36">
        <v>12</v>
      </c>
      <c r="Q1433" s="37">
        <v>86</v>
      </c>
      <c r="R1433" s="36">
        <v>10</v>
      </c>
      <c r="S1433" s="39">
        <f t="shared" si="45"/>
        <v>86</v>
      </c>
      <c r="T1433" s="34" t="s">
        <v>44</v>
      </c>
      <c r="U1433" s="12">
        <f>(alpha+(beta/(1+EXP((((-1)*ceta)+(delta*LN(speed)))+(epsilon*speed)))))</f>
        <v>4.1291508184350176</v>
      </c>
      <c r="V1433" s="8">
        <f t="shared" si="46"/>
        <v>86</v>
      </c>
    </row>
    <row r="1434" spans="1:28">
      <c r="A1434" s="34" t="s">
        <v>19</v>
      </c>
      <c r="B1434" s="34" t="s">
        <v>65</v>
      </c>
      <c r="C1434" s="5" t="s">
        <v>105</v>
      </c>
      <c r="D1434" s="35" t="s">
        <v>88</v>
      </c>
      <c r="E1434" s="36" t="s">
        <v>14</v>
      </c>
      <c r="F1434" s="37">
        <v>50</v>
      </c>
      <c r="G1434" s="38">
        <v>0.02</v>
      </c>
      <c r="H1434" s="34">
        <v>0.96750745677203032</v>
      </c>
      <c r="I1434" s="35">
        <v>-3.2027755647290586</v>
      </c>
      <c r="J1434" s="35">
        <v>10.416735363657519</v>
      </c>
      <c r="K1434" s="35">
        <v>-4.0686068257275602E-2</v>
      </c>
      <c r="L1434" s="35">
        <v>0</v>
      </c>
      <c r="M1434" s="35">
        <v>0</v>
      </c>
      <c r="N1434" s="35">
        <v>0</v>
      </c>
      <c r="O1434" s="35">
        <v>0</v>
      </c>
      <c r="P1434" s="36">
        <v>12</v>
      </c>
      <c r="Q1434" s="37">
        <v>86</v>
      </c>
      <c r="R1434" s="36">
        <v>13</v>
      </c>
      <c r="S1434" s="39">
        <f t="shared" si="45"/>
        <v>86</v>
      </c>
      <c r="T1434" s="34" t="s">
        <v>50</v>
      </c>
      <c r="U1434" s="12">
        <f>EXP((alpha+(beta/speed))+(ceta*LN(speed)))</f>
        <v>3.8277975016347478E-2</v>
      </c>
      <c r="V1434" s="8">
        <f t="shared" si="46"/>
        <v>86</v>
      </c>
      <c r="AB1434" s="41"/>
    </row>
    <row r="1435" spans="1:28">
      <c r="A1435" s="34" t="s">
        <v>19</v>
      </c>
      <c r="B1435" s="34" t="s">
        <v>65</v>
      </c>
      <c r="C1435" s="5" t="s">
        <v>105</v>
      </c>
      <c r="D1435" s="35" t="s">
        <v>88</v>
      </c>
      <c r="E1435" s="36" t="s">
        <v>18</v>
      </c>
      <c r="F1435" s="37">
        <v>50</v>
      </c>
      <c r="G1435" s="38">
        <v>0.02</v>
      </c>
      <c r="H1435" s="34">
        <v>0.97591841235006627</v>
      </c>
      <c r="I1435" s="35">
        <v>8.486497656623408</v>
      </c>
      <c r="J1435" s="35">
        <v>-2.932909407678312</v>
      </c>
      <c r="K1435" s="35">
        <v>8.499846112443378E-2</v>
      </c>
      <c r="L1435" s="35">
        <v>-0.25461461379068395</v>
      </c>
      <c r="M1435" s="35">
        <v>0</v>
      </c>
      <c r="N1435" s="35">
        <v>0</v>
      </c>
      <c r="O1435" s="35">
        <v>0</v>
      </c>
      <c r="P1435" s="36">
        <v>12</v>
      </c>
      <c r="Q1435" s="37">
        <v>86</v>
      </c>
      <c r="R1435" s="36">
        <v>1</v>
      </c>
      <c r="S1435" s="39">
        <f t="shared" si="45"/>
        <v>86</v>
      </c>
      <c r="T1435" s="34" t="s">
        <v>30</v>
      </c>
      <c r="U1435" s="12">
        <f>((alpha*(speed^beta))+(ceta*(speed^delta)))</f>
        <v>2.7361828446067538E-2</v>
      </c>
      <c r="V1435" s="8">
        <f t="shared" si="46"/>
        <v>86</v>
      </c>
    </row>
    <row r="1436" spans="1:28">
      <c r="A1436" s="34" t="s">
        <v>19</v>
      </c>
      <c r="B1436" s="34" t="s">
        <v>65</v>
      </c>
      <c r="C1436" s="5" t="s">
        <v>105</v>
      </c>
      <c r="D1436" s="35" t="s">
        <v>88</v>
      </c>
      <c r="E1436" s="36" t="s">
        <v>17</v>
      </c>
      <c r="F1436" s="37">
        <v>50</v>
      </c>
      <c r="G1436" s="38">
        <v>0.02</v>
      </c>
      <c r="H1436" s="34">
        <v>0.95715766236325028</v>
      </c>
      <c r="I1436" s="35">
        <v>1034.0385566222135</v>
      </c>
      <c r="J1436" s="35">
        <v>1.0100416665909235</v>
      </c>
      <c r="K1436" s="35">
        <v>-0.51074189710674178</v>
      </c>
      <c r="L1436" s="35">
        <v>0</v>
      </c>
      <c r="M1436" s="35">
        <v>0</v>
      </c>
      <c r="N1436" s="35">
        <v>0</v>
      </c>
      <c r="O1436" s="35">
        <v>0</v>
      </c>
      <c r="P1436" s="36">
        <v>12</v>
      </c>
      <c r="Q1436" s="37">
        <v>86</v>
      </c>
      <c r="R1436" s="36">
        <v>0</v>
      </c>
      <c r="S1436" s="39">
        <f t="shared" si="45"/>
        <v>86</v>
      </c>
      <c r="T1436" s="34" t="s">
        <v>29</v>
      </c>
      <c r="U1436" s="12">
        <f>((alpha*(beta^speed))*(speed^ceta))</f>
        <v>251.0072399766438</v>
      </c>
      <c r="V1436" s="8">
        <f t="shared" si="46"/>
        <v>86</v>
      </c>
    </row>
    <row r="1437" spans="1:28">
      <c r="A1437" s="34" t="s">
        <v>19</v>
      </c>
      <c r="B1437" s="34" t="s">
        <v>65</v>
      </c>
      <c r="C1437" s="5" t="s">
        <v>105</v>
      </c>
      <c r="D1437" s="35" t="s">
        <v>88</v>
      </c>
      <c r="E1437" s="36" t="s">
        <v>15</v>
      </c>
      <c r="F1437" s="37">
        <v>100</v>
      </c>
      <c r="G1437" s="38">
        <v>0.02</v>
      </c>
      <c r="H1437" s="34">
        <v>0.99063551724570653</v>
      </c>
      <c r="I1437" s="35">
        <v>3.3811454155944274</v>
      </c>
      <c r="J1437" s="35">
        <v>-0.41357749500868224</v>
      </c>
      <c r="K1437" s="35">
        <v>181.25368504619362</v>
      </c>
      <c r="L1437" s="35">
        <v>-2.5964091265543319</v>
      </c>
      <c r="M1437" s="35">
        <v>0</v>
      </c>
      <c r="N1437" s="35">
        <v>0</v>
      </c>
      <c r="O1437" s="35">
        <v>0</v>
      </c>
      <c r="P1437" s="36">
        <v>12</v>
      </c>
      <c r="Q1437" s="37">
        <v>86</v>
      </c>
      <c r="R1437" s="36">
        <v>1</v>
      </c>
      <c r="S1437" s="39">
        <f t="shared" si="45"/>
        <v>86</v>
      </c>
      <c r="T1437" s="34" t="s">
        <v>30</v>
      </c>
      <c r="U1437" s="12">
        <f>((alpha*(speed^beta))+(ceta*(speed^delta)))</f>
        <v>0.5375152442008414</v>
      </c>
      <c r="V1437" s="8">
        <f t="shared" si="46"/>
        <v>86</v>
      </c>
    </row>
    <row r="1438" spans="1:28">
      <c r="A1438" s="34" t="s">
        <v>19</v>
      </c>
      <c r="B1438" s="34" t="s">
        <v>65</v>
      </c>
      <c r="C1438" s="5" t="s">
        <v>105</v>
      </c>
      <c r="D1438" s="35" t="s">
        <v>88</v>
      </c>
      <c r="E1438" s="36" t="s">
        <v>16</v>
      </c>
      <c r="F1438" s="37">
        <v>100</v>
      </c>
      <c r="G1438" s="38">
        <v>0.02</v>
      </c>
      <c r="H1438" s="34">
        <v>0.95527274225604875</v>
      </c>
      <c r="I1438" s="35">
        <v>8.0811991747920668</v>
      </c>
      <c r="J1438" s="35">
        <v>-0.13737772118105354</v>
      </c>
      <c r="K1438" s="35">
        <v>83.072805999509683</v>
      </c>
      <c r="L1438" s="35">
        <v>-1.6774532935498785</v>
      </c>
      <c r="M1438" s="35">
        <v>0</v>
      </c>
      <c r="N1438" s="35">
        <v>0</v>
      </c>
      <c r="O1438" s="35">
        <v>0</v>
      </c>
      <c r="P1438" s="36">
        <v>12</v>
      </c>
      <c r="Q1438" s="37">
        <v>86</v>
      </c>
      <c r="R1438" s="36">
        <v>1</v>
      </c>
      <c r="S1438" s="39">
        <f t="shared" si="45"/>
        <v>86</v>
      </c>
      <c r="T1438" s="34" t="s">
        <v>30</v>
      </c>
      <c r="U1438" s="12">
        <f>((alpha*(speed^beta))+(ceta*(speed^delta)))</f>
        <v>4.4297215474994873</v>
      </c>
      <c r="V1438" s="8">
        <f t="shared" si="46"/>
        <v>86</v>
      </c>
    </row>
    <row r="1439" spans="1:28">
      <c r="A1439" s="34" t="s">
        <v>19</v>
      </c>
      <c r="B1439" s="34" t="s">
        <v>65</v>
      </c>
      <c r="C1439" s="5" t="s">
        <v>105</v>
      </c>
      <c r="D1439" s="35" t="s">
        <v>88</v>
      </c>
      <c r="E1439" s="36" t="s">
        <v>14</v>
      </c>
      <c r="F1439" s="37">
        <v>100</v>
      </c>
      <c r="G1439" s="38">
        <v>0.02</v>
      </c>
      <c r="H1439" s="34">
        <v>0.97162749094881762</v>
      </c>
      <c r="I1439" s="35">
        <v>-9898.7041698141165</v>
      </c>
      <c r="J1439" s="35">
        <v>1219.4877906119943</v>
      </c>
      <c r="K1439" s="35">
        <v>3.5475836987157092</v>
      </c>
      <c r="L1439" s="35">
        <v>0</v>
      </c>
      <c r="M1439" s="35">
        <v>0</v>
      </c>
      <c r="N1439" s="35">
        <v>0</v>
      </c>
      <c r="O1439" s="35">
        <v>0</v>
      </c>
      <c r="P1439" s="36">
        <v>12</v>
      </c>
      <c r="Q1439" s="37">
        <v>86</v>
      </c>
      <c r="R1439" s="36">
        <v>2</v>
      </c>
      <c r="S1439" s="39">
        <f t="shared" si="45"/>
        <v>86</v>
      </c>
      <c r="T1439" s="34" t="s">
        <v>31</v>
      </c>
      <c r="U1439" s="12">
        <f>((alpha+(beta*speed))^((-1)/ceta))</f>
        <v>3.9527434100852174E-2</v>
      </c>
      <c r="V1439" s="8">
        <f t="shared" si="46"/>
        <v>86</v>
      </c>
      <c r="AB1439" s="41"/>
    </row>
    <row r="1440" spans="1:28">
      <c r="A1440" s="34" t="s">
        <v>19</v>
      </c>
      <c r="B1440" s="34" t="s">
        <v>65</v>
      </c>
      <c r="C1440" s="5" t="s">
        <v>105</v>
      </c>
      <c r="D1440" s="35" t="s">
        <v>88</v>
      </c>
      <c r="E1440" s="36" t="s">
        <v>18</v>
      </c>
      <c r="F1440" s="37">
        <v>100</v>
      </c>
      <c r="G1440" s="38">
        <v>0.02</v>
      </c>
      <c r="H1440" s="34">
        <v>0.97591170965589313</v>
      </c>
      <c r="I1440" s="35">
        <v>0.11770410030982681</v>
      </c>
      <c r="J1440" s="35">
        <v>0.99648825199871682</v>
      </c>
      <c r="K1440" s="35">
        <v>-0.27729103220465862</v>
      </c>
      <c r="L1440" s="35">
        <v>0</v>
      </c>
      <c r="M1440" s="35">
        <v>0</v>
      </c>
      <c r="N1440" s="35">
        <v>0</v>
      </c>
      <c r="O1440" s="35">
        <v>0</v>
      </c>
      <c r="P1440" s="36">
        <v>12</v>
      </c>
      <c r="Q1440" s="37">
        <v>86</v>
      </c>
      <c r="R1440" s="36">
        <v>0</v>
      </c>
      <c r="S1440" s="39">
        <f t="shared" si="45"/>
        <v>86</v>
      </c>
      <c r="T1440" s="34" t="s">
        <v>29</v>
      </c>
      <c r="U1440" s="12">
        <f>((alpha*(beta^speed))*(speed^ceta))</f>
        <v>2.5291830186790588E-2</v>
      </c>
      <c r="V1440" s="8">
        <f t="shared" si="46"/>
        <v>86</v>
      </c>
      <c r="AB1440" s="41"/>
    </row>
    <row r="1441" spans="1:28">
      <c r="A1441" s="34" t="s">
        <v>19</v>
      </c>
      <c r="B1441" s="34" t="s">
        <v>65</v>
      </c>
      <c r="C1441" s="5" t="s">
        <v>105</v>
      </c>
      <c r="D1441" s="35" t="s">
        <v>88</v>
      </c>
      <c r="E1441" s="36" t="s">
        <v>17</v>
      </c>
      <c r="F1441" s="37">
        <v>100</v>
      </c>
      <c r="G1441" s="38">
        <v>0.02</v>
      </c>
      <c r="H1441" s="34">
        <v>0.94745160675062068</v>
      </c>
      <c r="I1441" s="35">
        <v>996.96411378679477</v>
      </c>
      <c r="J1441" s="35">
        <v>1.0080308227344805</v>
      </c>
      <c r="K1441" s="35">
        <v>-0.43141484784019762</v>
      </c>
      <c r="L1441" s="35">
        <v>0</v>
      </c>
      <c r="M1441" s="35">
        <v>0</v>
      </c>
      <c r="N1441" s="35">
        <v>0</v>
      </c>
      <c r="O1441" s="35">
        <v>0</v>
      </c>
      <c r="P1441" s="36">
        <v>12</v>
      </c>
      <c r="Q1441" s="37">
        <v>86</v>
      </c>
      <c r="R1441" s="36">
        <v>0</v>
      </c>
      <c r="S1441" s="39">
        <f t="shared" si="45"/>
        <v>86</v>
      </c>
      <c r="T1441" s="34" t="s">
        <v>29</v>
      </c>
      <c r="U1441" s="12">
        <f>((alpha*(beta^speed))*(speed^ceta))</f>
        <v>290.30598317284637</v>
      </c>
      <c r="V1441" s="8">
        <f t="shared" si="46"/>
        <v>86</v>
      </c>
    </row>
    <row r="1442" spans="1:28">
      <c r="A1442" s="34" t="s">
        <v>19</v>
      </c>
      <c r="B1442" s="34" t="s">
        <v>65</v>
      </c>
      <c r="C1442" s="5" t="s">
        <v>105</v>
      </c>
      <c r="D1442" s="35" t="s">
        <v>88</v>
      </c>
      <c r="E1442" s="36" t="s">
        <v>15</v>
      </c>
      <c r="F1442" s="37">
        <v>0</v>
      </c>
      <c r="G1442" s="38">
        <v>0.04</v>
      </c>
      <c r="H1442" s="34">
        <v>0.99514844010978465</v>
      </c>
      <c r="I1442" s="35">
        <v>0.54244491841795817</v>
      </c>
      <c r="J1442" s="35">
        <v>11.766225634644988</v>
      </c>
      <c r="K1442" s="35">
        <v>0.9401460271698977</v>
      </c>
      <c r="L1442" s="35">
        <v>1.3071397926517285</v>
      </c>
      <c r="M1442" s="35">
        <v>8.3726356134224134E-3</v>
      </c>
      <c r="N1442" s="35">
        <v>0</v>
      </c>
      <c r="O1442" s="35">
        <v>0</v>
      </c>
      <c r="P1442" s="36">
        <v>12</v>
      </c>
      <c r="Q1442" s="37">
        <v>86</v>
      </c>
      <c r="R1442" s="36">
        <v>10</v>
      </c>
      <c r="S1442" s="39">
        <f t="shared" si="45"/>
        <v>86</v>
      </c>
      <c r="T1442" s="34" t="s">
        <v>44</v>
      </c>
      <c r="U1442" s="12">
        <f>(alpha+(beta/(1+EXP((((-1)*ceta)+(delta*LN(speed)))+(epsilon*speed)))))</f>
        <v>0.58569291276939495</v>
      </c>
      <c r="V1442" s="8">
        <f t="shared" si="46"/>
        <v>86</v>
      </c>
    </row>
    <row r="1443" spans="1:28">
      <c r="A1443" s="34" t="s">
        <v>19</v>
      </c>
      <c r="B1443" s="34" t="s">
        <v>65</v>
      </c>
      <c r="C1443" s="5" t="s">
        <v>105</v>
      </c>
      <c r="D1443" s="35" t="s">
        <v>88</v>
      </c>
      <c r="E1443" s="36" t="s">
        <v>16</v>
      </c>
      <c r="F1443" s="37">
        <v>0</v>
      </c>
      <c r="G1443" s="38">
        <v>0.04</v>
      </c>
      <c r="H1443" s="34">
        <v>0.92103257213769119</v>
      </c>
      <c r="I1443" s="35">
        <v>4.6768502245937338</v>
      </c>
      <c r="J1443" s="35">
        <v>1.8929111590093801</v>
      </c>
      <c r="K1443" s="35">
        <v>20.932540155244482</v>
      </c>
      <c r="L1443" s="35">
        <v>8.0662734174188877</v>
      </c>
      <c r="M1443" s="35">
        <v>-9.7458165108232797E-2</v>
      </c>
      <c r="N1443" s="35">
        <v>0</v>
      </c>
      <c r="O1443" s="35">
        <v>0</v>
      </c>
      <c r="P1443" s="36">
        <v>12</v>
      </c>
      <c r="Q1443" s="37">
        <v>86</v>
      </c>
      <c r="R1443" s="36">
        <v>10</v>
      </c>
      <c r="S1443" s="39">
        <f t="shared" si="45"/>
        <v>86</v>
      </c>
      <c r="T1443" s="34" t="s">
        <v>44</v>
      </c>
      <c r="U1443" s="12">
        <f>(alpha+(beta/(1+EXP((((-1)*ceta)+(delta*LN(speed)))+(epsilon*speed)))))</f>
        <v>4.6793809160296256</v>
      </c>
      <c r="V1443" s="8">
        <f t="shared" si="46"/>
        <v>86</v>
      </c>
    </row>
    <row r="1444" spans="1:28">
      <c r="A1444" s="34" t="s">
        <v>19</v>
      </c>
      <c r="B1444" s="34" t="s">
        <v>65</v>
      </c>
      <c r="C1444" s="5" t="s">
        <v>105</v>
      </c>
      <c r="D1444" s="35" t="s">
        <v>88</v>
      </c>
      <c r="E1444" s="36" t="s">
        <v>14</v>
      </c>
      <c r="F1444" s="37">
        <v>0</v>
      </c>
      <c r="G1444" s="38">
        <v>0.04</v>
      </c>
      <c r="H1444" s="34">
        <v>0.96584478985317856</v>
      </c>
      <c r="I1444" s="35">
        <v>-3.5287803472377486</v>
      </c>
      <c r="J1444" s="35">
        <v>11.801050909066314</v>
      </c>
      <c r="K1444" s="35">
        <v>5.9738958901069047E-2</v>
      </c>
      <c r="L1444" s="35">
        <v>0</v>
      </c>
      <c r="M1444" s="35">
        <v>0</v>
      </c>
      <c r="N1444" s="35">
        <v>0</v>
      </c>
      <c r="O1444" s="35">
        <v>0</v>
      </c>
      <c r="P1444" s="36">
        <v>12</v>
      </c>
      <c r="Q1444" s="37">
        <v>86</v>
      </c>
      <c r="R1444" s="36">
        <v>13</v>
      </c>
      <c r="S1444" s="39">
        <f t="shared" si="45"/>
        <v>86</v>
      </c>
      <c r="T1444" s="34" t="s">
        <v>50</v>
      </c>
      <c r="U1444" s="12">
        <f>EXP((alpha+(beta/speed))+(ceta*LN(speed)))</f>
        <v>4.3916694125634689E-2</v>
      </c>
      <c r="V1444" s="8">
        <f t="shared" si="46"/>
        <v>86</v>
      </c>
      <c r="AB1444" s="41"/>
    </row>
    <row r="1445" spans="1:28">
      <c r="A1445" s="34" t="s">
        <v>19</v>
      </c>
      <c r="B1445" s="34" t="s">
        <v>65</v>
      </c>
      <c r="C1445" s="5" t="s">
        <v>105</v>
      </c>
      <c r="D1445" s="35" t="s">
        <v>88</v>
      </c>
      <c r="E1445" s="36" t="s">
        <v>18</v>
      </c>
      <c r="F1445" s="37">
        <v>0</v>
      </c>
      <c r="G1445" s="38">
        <v>0.04</v>
      </c>
      <c r="H1445" s="34">
        <v>0.97172109478808677</v>
      </c>
      <c r="I1445" s="35">
        <v>-2.2633366997508674E-7</v>
      </c>
      <c r="J1445" s="35">
        <v>3.5217578932341457E-5</v>
      </c>
      <c r="K1445" s="35">
        <v>-1.8728543062841751E-3</v>
      </c>
      <c r="L1445" s="35">
        <v>6.8930585425454743E-2</v>
      </c>
      <c r="M1445" s="35">
        <v>0</v>
      </c>
      <c r="N1445" s="35">
        <v>0</v>
      </c>
      <c r="O1445" s="35">
        <v>0</v>
      </c>
      <c r="P1445" s="36">
        <v>12</v>
      </c>
      <c r="Q1445" s="37">
        <v>86</v>
      </c>
      <c r="R1445" s="36">
        <v>14</v>
      </c>
      <c r="S1445" s="39">
        <f t="shared" si="45"/>
        <v>86</v>
      </c>
      <c r="T1445" s="34" t="s">
        <v>51</v>
      </c>
      <c r="U1445" s="12">
        <f>(((alpha*(speed^3))+(beta*(speed^2))+(ceta*speed))+delta)</f>
        <v>2.4373440078939296E-2</v>
      </c>
      <c r="V1445" s="8">
        <f t="shared" si="46"/>
        <v>86</v>
      </c>
      <c r="AB1445" s="41"/>
    </row>
    <row r="1446" spans="1:28">
      <c r="A1446" s="34" t="s">
        <v>19</v>
      </c>
      <c r="B1446" s="34" t="s">
        <v>65</v>
      </c>
      <c r="C1446" s="5" t="s">
        <v>105</v>
      </c>
      <c r="D1446" s="35" t="s">
        <v>88</v>
      </c>
      <c r="E1446" s="36" t="s">
        <v>17</v>
      </c>
      <c r="F1446" s="37">
        <v>0</v>
      </c>
      <c r="G1446" s="38">
        <v>0.04</v>
      </c>
      <c r="H1446" s="34">
        <v>0.96296370363620831</v>
      </c>
      <c r="I1446" s="35">
        <v>977.12892095554935</v>
      </c>
      <c r="J1446" s="35">
        <v>1.0104294768715527</v>
      </c>
      <c r="K1446" s="35">
        <v>-0.47428880417734076</v>
      </c>
      <c r="L1446" s="35">
        <v>0</v>
      </c>
      <c r="M1446" s="35">
        <v>0</v>
      </c>
      <c r="N1446" s="35">
        <v>0</v>
      </c>
      <c r="O1446" s="35">
        <v>0</v>
      </c>
      <c r="P1446" s="36">
        <v>12</v>
      </c>
      <c r="Q1446" s="37">
        <v>86</v>
      </c>
      <c r="R1446" s="36">
        <v>0</v>
      </c>
      <c r="S1446" s="39">
        <f t="shared" si="45"/>
        <v>86</v>
      </c>
      <c r="T1446" s="34" t="s">
        <v>29</v>
      </c>
      <c r="U1446" s="12">
        <f>((alpha*(beta^speed))*(speed^ceta))</f>
        <v>288.37495054929468</v>
      </c>
      <c r="V1446" s="8">
        <f t="shared" si="46"/>
        <v>86</v>
      </c>
    </row>
    <row r="1447" spans="1:28">
      <c r="A1447" s="34" t="s">
        <v>19</v>
      </c>
      <c r="B1447" s="34" t="s">
        <v>65</v>
      </c>
      <c r="C1447" s="5" t="s">
        <v>105</v>
      </c>
      <c r="D1447" s="35" t="s">
        <v>88</v>
      </c>
      <c r="E1447" s="36" t="s">
        <v>15</v>
      </c>
      <c r="F1447" s="37">
        <v>50</v>
      </c>
      <c r="G1447" s="38">
        <v>0.04</v>
      </c>
      <c r="H1447" s="34">
        <v>0.98464374979325586</v>
      </c>
      <c r="I1447" s="35">
        <v>178.86220910817391</v>
      </c>
      <c r="J1447" s="35">
        <v>-2.5784641928013072</v>
      </c>
      <c r="K1447" s="35">
        <v>3.3425197995239877</v>
      </c>
      <c r="L1447" s="35">
        <v>-0.38026406828098691</v>
      </c>
      <c r="M1447" s="35">
        <v>0</v>
      </c>
      <c r="N1447" s="35">
        <v>0</v>
      </c>
      <c r="O1447" s="35">
        <v>0</v>
      </c>
      <c r="P1447" s="36">
        <v>12</v>
      </c>
      <c r="Q1447" s="37">
        <v>82</v>
      </c>
      <c r="R1447" s="36">
        <v>1</v>
      </c>
      <c r="S1447" s="39">
        <f t="shared" si="45"/>
        <v>82</v>
      </c>
      <c r="T1447" s="34" t="s">
        <v>30</v>
      </c>
      <c r="U1447" s="12">
        <f>((alpha*(speed^beta))+(ceta*(speed^delta)))</f>
        <v>0.62771139198946246</v>
      </c>
      <c r="V1447" s="8">
        <f t="shared" si="46"/>
        <v>82</v>
      </c>
    </row>
    <row r="1448" spans="1:28">
      <c r="A1448" s="34" t="s">
        <v>19</v>
      </c>
      <c r="B1448" s="34" t="s">
        <v>65</v>
      </c>
      <c r="C1448" s="5" t="s">
        <v>105</v>
      </c>
      <c r="D1448" s="35" t="s">
        <v>88</v>
      </c>
      <c r="E1448" s="36" t="s">
        <v>16</v>
      </c>
      <c r="F1448" s="37">
        <v>50</v>
      </c>
      <c r="G1448" s="38">
        <v>0.04</v>
      </c>
      <c r="H1448" s="34">
        <v>0.94065981322020553</v>
      </c>
      <c r="I1448" s="35">
        <v>70.491957982535425</v>
      </c>
      <c r="J1448" s="35">
        <v>-1.6134876407698568</v>
      </c>
      <c r="K1448" s="35">
        <v>8.259927983010483</v>
      </c>
      <c r="L1448" s="35">
        <v>-0.10232583286607383</v>
      </c>
      <c r="M1448" s="35">
        <v>0</v>
      </c>
      <c r="N1448" s="35">
        <v>0</v>
      </c>
      <c r="O1448" s="35">
        <v>0</v>
      </c>
      <c r="P1448" s="36">
        <v>12</v>
      </c>
      <c r="Q1448" s="37">
        <v>82</v>
      </c>
      <c r="R1448" s="36">
        <v>1</v>
      </c>
      <c r="S1448" s="39">
        <f t="shared" si="45"/>
        <v>82</v>
      </c>
      <c r="T1448" s="34" t="s">
        <v>30</v>
      </c>
      <c r="U1448" s="12">
        <f>((alpha*(speed^beta))+(ceta*(speed^delta)))</f>
        <v>5.3194867719797188</v>
      </c>
      <c r="V1448" s="8">
        <f t="shared" si="46"/>
        <v>82</v>
      </c>
    </row>
    <row r="1449" spans="1:28">
      <c r="A1449" s="34" t="s">
        <v>19</v>
      </c>
      <c r="B1449" s="34" t="s">
        <v>65</v>
      </c>
      <c r="C1449" s="5" t="s">
        <v>105</v>
      </c>
      <c r="D1449" s="35" t="s">
        <v>88</v>
      </c>
      <c r="E1449" s="36" t="s">
        <v>14</v>
      </c>
      <c r="F1449" s="37">
        <v>50</v>
      </c>
      <c r="G1449" s="38">
        <v>0.04</v>
      </c>
      <c r="H1449" s="34">
        <v>0.95736385745799524</v>
      </c>
      <c r="I1449" s="35">
        <v>-4.2260916654538836E-7</v>
      </c>
      <c r="J1449" s="35">
        <v>6.7164971751866999E-5</v>
      </c>
      <c r="K1449" s="35">
        <v>-3.8299405372039402E-3</v>
      </c>
      <c r="L1449" s="35">
        <v>0.13069872365395746</v>
      </c>
      <c r="M1449" s="35">
        <v>0</v>
      </c>
      <c r="N1449" s="35">
        <v>0</v>
      </c>
      <c r="O1449" s="35">
        <v>0</v>
      </c>
      <c r="P1449" s="36">
        <v>12</v>
      </c>
      <c r="Q1449" s="37">
        <v>82</v>
      </c>
      <c r="R1449" s="36">
        <v>14</v>
      </c>
      <c r="S1449" s="39">
        <f t="shared" si="45"/>
        <v>82</v>
      </c>
      <c r="T1449" s="34" t="s">
        <v>51</v>
      </c>
      <c r="U1449" s="12">
        <f>(((alpha*(speed^3))+(beta*(speed^2))+(ceta*speed))+delta)</f>
        <v>3.5247698722990384E-2</v>
      </c>
      <c r="V1449" s="8">
        <f t="shared" si="46"/>
        <v>82</v>
      </c>
      <c r="AB1449" s="41"/>
    </row>
    <row r="1450" spans="1:28">
      <c r="A1450" s="34" t="s">
        <v>19</v>
      </c>
      <c r="B1450" s="34" t="s">
        <v>65</v>
      </c>
      <c r="C1450" s="5" t="s">
        <v>105</v>
      </c>
      <c r="D1450" s="35" t="s">
        <v>88</v>
      </c>
      <c r="E1450" s="36" t="s">
        <v>18</v>
      </c>
      <c r="F1450" s="37">
        <v>50</v>
      </c>
      <c r="G1450" s="38">
        <v>0.04</v>
      </c>
      <c r="H1450" s="34">
        <v>0.98499900640515969</v>
      </c>
      <c r="I1450" s="35">
        <v>-1.5701793227860846E-7</v>
      </c>
      <c r="J1450" s="35">
        <v>2.3476834554572391E-5</v>
      </c>
      <c r="K1450" s="35">
        <v>-1.5264305908308127E-3</v>
      </c>
      <c r="L1450" s="35">
        <v>7.5364740296973404E-2</v>
      </c>
      <c r="M1450" s="35">
        <v>0</v>
      </c>
      <c r="N1450" s="35">
        <v>0</v>
      </c>
      <c r="O1450" s="35">
        <v>0</v>
      </c>
      <c r="P1450" s="36">
        <v>12</v>
      </c>
      <c r="Q1450" s="37">
        <v>82</v>
      </c>
      <c r="R1450" s="36">
        <v>14</v>
      </c>
      <c r="S1450" s="39">
        <f t="shared" si="45"/>
        <v>82</v>
      </c>
      <c r="T1450" s="34" t="s">
        <v>51</v>
      </c>
      <c r="U1450" s="12">
        <f>(((alpha*(speed^3))+(beta*(speed^2))+(ceta*speed))+delta)</f>
        <v>2.1481004109199731E-2</v>
      </c>
      <c r="V1450" s="8">
        <f t="shared" si="46"/>
        <v>82</v>
      </c>
      <c r="AB1450" s="41"/>
    </row>
    <row r="1451" spans="1:28">
      <c r="A1451" s="34" t="s">
        <v>19</v>
      </c>
      <c r="B1451" s="34" t="s">
        <v>65</v>
      </c>
      <c r="C1451" s="5" t="s">
        <v>105</v>
      </c>
      <c r="D1451" s="35" t="s">
        <v>88</v>
      </c>
      <c r="E1451" s="36" t="s">
        <v>17</v>
      </c>
      <c r="F1451" s="37">
        <v>50</v>
      </c>
      <c r="G1451" s="38">
        <v>0.04</v>
      </c>
      <c r="H1451" s="34">
        <v>0.95597567336616207</v>
      </c>
      <c r="I1451" s="35">
        <v>886.349911831236</v>
      </c>
      <c r="J1451" s="35">
        <v>1.0071316834806383</v>
      </c>
      <c r="K1451" s="35">
        <v>-0.34265608388704738</v>
      </c>
      <c r="L1451" s="35">
        <v>0</v>
      </c>
      <c r="M1451" s="35">
        <v>0</v>
      </c>
      <c r="N1451" s="35">
        <v>0</v>
      </c>
      <c r="O1451" s="35">
        <v>0</v>
      </c>
      <c r="P1451" s="36">
        <v>12</v>
      </c>
      <c r="Q1451" s="37">
        <v>82</v>
      </c>
      <c r="R1451" s="36">
        <v>0</v>
      </c>
      <c r="S1451" s="39">
        <f t="shared" si="45"/>
        <v>82</v>
      </c>
      <c r="T1451" s="34" t="s">
        <v>29</v>
      </c>
      <c r="U1451" s="12">
        <f>((alpha*(beta^speed))*(speed^ceta))</f>
        <v>350.6698760372214</v>
      </c>
      <c r="V1451" s="8">
        <f t="shared" si="46"/>
        <v>82</v>
      </c>
    </row>
    <row r="1452" spans="1:28">
      <c r="A1452" s="34" t="s">
        <v>19</v>
      </c>
      <c r="B1452" s="34" t="s">
        <v>65</v>
      </c>
      <c r="C1452" s="5" t="s">
        <v>105</v>
      </c>
      <c r="D1452" s="35" t="s">
        <v>88</v>
      </c>
      <c r="E1452" s="36" t="s">
        <v>15</v>
      </c>
      <c r="F1452" s="37">
        <v>100</v>
      </c>
      <c r="G1452" s="38">
        <v>0.04</v>
      </c>
      <c r="H1452" s="34">
        <v>0.98156154050373567</v>
      </c>
      <c r="I1452" s="35">
        <v>0.87624503269167742</v>
      </c>
      <c r="J1452" s="35">
        <v>6.4554207149153262</v>
      </c>
      <c r="K1452" s="35">
        <v>-0.89862363984553073</v>
      </c>
      <c r="L1452" s="35">
        <v>-0.15384692109370651</v>
      </c>
      <c r="M1452" s="35">
        <v>0.11356045965455011</v>
      </c>
      <c r="N1452" s="35">
        <v>0</v>
      </c>
      <c r="O1452" s="35">
        <v>0</v>
      </c>
      <c r="P1452" s="36">
        <v>12</v>
      </c>
      <c r="Q1452" s="37">
        <v>74</v>
      </c>
      <c r="R1452" s="36">
        <v>10</v>
      </c>
      <c r="S1452" s="39">
        <f t="shared" si="45"/>
        <v>74</v>
      </c>
      <c r="T1452" s="34" t="s">
        <v>44</v>
      </c>
      <c r="U1452" s="12">
        <f>(alpha+(beta/(1+EXP((((-1)*ceta)+(delta*LN(speed)))+(epsilon*speed)))))</f>
        <v>0.8773867894618288</v>
      </c>
      <c r="V1452" s="8">
        <f t="shared" si="46"/>
        <v>74</v>
      </c>
    </row>
    <row r="1453" spans="1:28">
      <c r="A1453" s="34" t="s">
        <v>19</v>
      </c>
      <c r="B1453" s="34" t="s">
        <v>65</v>
      </c>
      <c r="C1453" s="5" t="s">
        <v>105</v>
      </c>
      <c r="D1453" s="35" t="s">
        <v>88</v>
      </c>
      <c r="E1453" s="36" t="s">
        <v>16</v>
      </c>
      <c r="F1453" s="37">
        <v>100</v>
      </c>
      <c r="G1453" s="38">
        <v>0.04</v>
      </c>
      <c r="H1453" s="34">
        <v>0.949094847824412</v>
      </c>
      <c r="I1453" s="35">
        <v>4.9355681808649488</v>
      </c>
      <c r="J1453" s="35">
        <v>28.170889672558864</v>
      </c>
      <c r="K1453" s="35">
        <v>9.9267411709769396E-2</v>
      </c>
      <c r="L1453" s="35">
        <v>0.72386019197511842</v>
      </c>
      <c r="M1453" s="35">
        <v>1.3508061086777961E-3</v>
      </c>
      <c r="N1453" s="35">
        <v>0</v>
      </c>
      <c r="O1453" s="35">
        <v>0</v>
      </c>
      <c r="P1453" s="36">
        <v>12</v>
      </c>
      <c r="Q1453" s="37">
        <v>74</v>
      </c>
      <c r="R1453" s="36">
        <v>10</v>
      </c>
      <c r="S1453" s="39">
        <f t="shared" si="45"/>
        <v>74</v>
      </c>
      <c r="T1453" s="34" t="s">
        <v>44</v>
      </c>
      <c r="U1453" s="12">
        <f>(alpha+(beta/(1+EXP((((-1)*ceta)+(delta*LN(speed)))+(epsilon*speed)))))</f>
        <v>6.1312133729219767</v>
      </c>
      <c r="V1453" s="8">
        <f t="shared" si="46"/>
        <v>74</v>
      </c>
    </row>
    <row r="1454" spans="1:28">
      <c r="A1454" s="34" t="s">
        <v>19</v>
      </c>
      <c r="B1454" s="34" t="s">
        <v>65</v>
      </c>
      <c r="C1454" s="5" t="s">
        <v>105</v>
      </c>
      <c r="D1454" s="35" t="s">
        <v>88</v>
      </c>
      <c r="E1454" s="36" t="s">
        <v>14</v>
      </c>
      <c r="F1454" s="37">
        <v>100</v>
      </c>
      <c r="G1454" s="38">
        <v>0.04</v>
      </c>
      <c r="H1454" s="34">
        <v>0.9769821356393249</v>
      </c>
      <c r="I1454" s="35">
        <v>-5.0780613270603737E-7</v>
      </c>
      <c r="J1454" s="35">
        <v>7.6011932682607187E-5</v>
      </c>
      <c r="K1454" s="35">
        <v>-4.2555292192512041E-3</v>
      </c>
      <c r="L1454" s="35">
        <v>0.14432230304323818</v>
      </c>
      <c r="M1454" s="35">
        <v>0</v>
      </c>
      <c r="N1454" s="35">
        <v>0</v>
      </c>
      <c r="O1454" s="35">
        <v>0</v>
      </c>
      <c r="P1454" s="36">
        <v>12</v>
      </c>
      <c r="Q1454" s="37">
        <v>74</v>
      </c>
      <c r="R1454" s="36">
        <v>14</v>
      </c>
      <c r="S1454" s="39">
        <f t="shared" si="45"/>
        <v>74</v>
      </c>
      <c r="T1454" s="34" t="s">
        <v>51</v>
      </c>
      <c r="U1454" s="12">
        <f>(((alpha*(speed^3))+(beta*(speed^2))+(ceta*speed))+delta)</f>
        <v>3.9879251868934734E-2</v>
      </c>
      <c r="V1454" s="8">
        <f t="shared" si="46"/>
        <v>74</v>
      </c>
      <c r="AB1454" s="41"/>
    </row>
    <row r="1455" spans="1:28">
      <c r="A1455" s="34" t="s">
        <v>19</v>
      </c>
      <c r="B1455" s="34" t="s">
        <v>65</v>
      </c>
      <c r="C1455" s="5" t="s">
        <v>105</v>
      </c>
      <c r="D1455" s="35" t="s">
        <v>88</v>
      </c>
      <c r="E1455" s="36" t="s">
        <v>18</v>
      </c>
      <c r="F1455" s="37">
        <v>100</v>
      </c>
      <c r="G1455" s="38">
        <v>0.04</v>
      </c>
      <c r="H1455" s="34">
        <v>0.98373013060508552</v>
      </c>
      <c r="I1455" s="35">
        <v>-2.1849026148894526E-7</v>
      </c>
      <c r="J1455" s="35">
        <v>3.4723466580782541E-5</v>
      </c>
      <c r="K1455" s="35">
        <v>-2.3237923924344485E-3</v>
      </c>
      <c r="L1455" s="35">
        <v>9.3966045490709749E-2</v>
      </c>
      <c r="M1455" s="35">
        <v>0</v>
      </c>
      <c r="N1455" s="35">
        <v>0</v>
      </c>
      <c r="O1455" s="35">
        <v>0</v>
      </c>
      <c r="P1455" s="36">
        <v>12</v>
      </c>
      <c r="Q1455" s="37">
        <v>74</v>
      </c>
      <c r="R1455" s="36">
        <v>14</v>
      </c>
      <c r="S1455" s="39">
        <f t="shared" si="45"/>
        <v>74</v>
      </c>
      <c r="T1455" s="34" t="s">
        <v>51</v>
      </c>
      <c r="U1455" s="12">
        <f>(((alpha*(speed^3))+(beta*(speed^2))+(ceta*speed))+delta)</f>
        <v>2.3613613725329385E-2</v>
      </c>
      <c r="V1455" s="8">
        <f t="shared" si="46"/>
        <v>74</v>
      </c>
      <c r="AB1455" s="41"/>
    </row>
    <row r="1456" spans="1:28">
      <c r="A1456" s="34" t="s">
        <v>19</v>
      </c>
      <c r="B1456" s="34" t="s">
        <v>65</v>
      </c>
      <c r="C1456" s="5" t="s">
        <v>105</v>
      </c>
      <c r="D1456" s="35" t="s">
        <v>88</v>
      </c>
      <c r="E1456" s="36" t="s">
        <v>17</v>
      </c>
      <c r="F1456" s="37">
        <v>100</v>
      </c>
      <c r="G1456" s="38">
        <v>0.04</v>
      </c>
      <c r="H1456" s="34">
        <v>0.9551388798655398</v>
      </c>
      <c r="I1456" s="35">
        <v>874.52253764057753</v>
      </c>
      <c r="J1456" s="35">
        <v>1.004968003905419</v>
      </c>
      <c r="K1456" s="35">
        <v>-0.26156039432307832</v>
      </c>
      <c r="L1456" s="35">
        <v>0</v>
      </c>
      <c r="M1456" s="35">
        <v>0</v>
      </c>
      <c r="N1456" s="35">
        <v>0</v>
      </c>
      <c r="O1456" s="35">
        <v>0</v>
      </c>
      <c r="P1456" s="36">
        <v>12</v>
      </c>
      <c r="Q1456" s="37">
        <v>74</v>
      </c>
      <c r="R1456" s="36">
        <v>0</v>
      </c>
      <c r="S1456" s="39">
        <f t="shared" si="45"/>
        <v>74</v>
      </c>
      <c r="T1456" s="34" t="s">
        <v>29</v>
      </c>
      <c r="U1456" s="12">
        <f>((alpha*(beta^speed))*(speed^ceta))</f>
        <v>409.37319865889691</v>
      </c>
      <c r="V1456" s="8">
        <f t="shared" si="46"/>
        <v>74</v>
      </c>
    </row>
    <row r="1457" spans="1:28">
      <c r="A1457" s="34" t="s">
        <v>19</v>
      </c>
      <c r="B1457" s="34" t="s">
        <v>65</v>
      </c>
      <c r="C1457" s="5" t="s">
        <v>105</v>
      </c>
      <c r="D1457" s="35" t="s">
        <v>88</v>
      </c>
      <c r="E1457" s="36" t="s">
        <v>15</v>
      </c>
      <c r="F1457" s="37">
        <v>0</v>
      </c>
      <c r="G1457" s="38">
        <v>0.06</v>
      </c>
      <c r="H1457" s="34">
        <v>0.98059660316943997</v>
      </c>
      <c r="I1457" s="35">
        <v>0.41826792121776285</v>
      </c>
      <c r="J1457" s="35">
        <v>6.8868253950004874</v>
      </c>
      <c r="K1457" s="35">
        <v>-0.21202581811462234</v>
      </c>
      <c r="L1457" s="35">
        <v>0</v>
      </c>
      <c r="M1457" s="35">
        <v>0</v>
      </c>
      <c r="N1457" s="35">
        <v>0</v>
      </c>
      <c r="O1457" s="35">
        <v>0</v>
      </c>
      <c r="P1457" s="36">
        <v>12</v>
      </c>
      <c r="Q1457" s="37">
        <v>82</v>
      </c>
      <c r="R1457" s="36">
        <v>13</v>
      </c>
      <c r="S1457" s="39">
        <f t="shared" si="45"/>
        <v>82</v>
      </c>
      <c r="T1457" s="34" t="s">
        <v>50</v>
      </c>
      <c r="U1457" s="12">
        <f>EXP((alpha+(beta/speed))+(ceta*LN(speed)))</f>
        <v>0.64915441899965098</v>
      </c>
      <c r="V1457" s="8">
        <f t="shared" si="46"/>
        <v>82</v>
      </c>
    </row>
    <row r="1458" spans="1:28">
      <c r="A1458" s="34" t="s">
        <v>19</v>
      </c>
      <c r="B1458" s="34" t="s">
        <v>65</v>
      </c>
      <c r="C1458" s="5" t="s">
        <v>105</v>
      </c>
      <c r="D1458" s="35" t="s">
        <v>88</v>
      </c>
      <c r="E1458" s="36" t="s">
        <v>16</v>
      </c>
      <c r="F1458" s="37">
        <v>0</v>
      </c>
      <c r="G1458" s="38">
        <v>0.06</v>
      </c>
      <c r="H1458" s="34">
        <v>0.92724107413783063</v>
      </c>
      <c r="I1458" s="35">
        <v>7.2490133334133908</v>
      </c>
      <c r="J1458" s="35">
        <v>-6.9468641082166188E-2</v>
      </c>
      <c r="K1458" s="35">
        <v>101.30012357585129</v>
      </c>
      <c r="L1458" s="35">
        <v>-1.7120086734448126</v>
      </c>
      <c r="M1458" s="35">
        <v>0</v>
      </c>
      <c r="N1458" s="35">
        <v>0</v>
      </c>
      <c r="O1458" s="35">
        <v>0</v>
      </c>
      <c r="P1458" s="36">
        <v>12</v>
      </c>
      <c r="Q1458" s="37">
        <v>82</v>
      </c>
      <c r="R1458" s="36">
        <v>1</v>
      </c>
      <c r="S1458" s="39">
        <f t="shared" si="45"/>
        <v>82</v>
      </c>
      <c r="T1458" s="34" t="s">
        <v>30</v>
      </c>
      <c r="U1458" s="12">
        <f>((alpha*(speed^beta))+(ceta*(speed^delta)))</f>
        <v>5.3909863767858131</v>
      </c>
      <c r="V1458" s="8">
        <f t="shared" si="46"/>
        <v>82</v>
      </c>
    </row>
    <row r="1459" spans="1:28">
      <c r="A1459" s="34" t="s">
        <v>19</v>
      </c>
      <c r="B1459" s="34" t="s">
        <v>65</v>
      </c>
      <c r="C1459" s="5" t="s">
        <v>105</v>
      </c>
      <c r="D1459" s="35" t="s">
        <v>88</v>
      </c>
      <c r="E1459" s="36" t="s">
        <v>14</v>
      </c>
      <c r="F1459" s="37">
        <v>0</v>
      </c>
      <c r="G1459" s="38">
        <v>0.06</v>
      </c>
      <c r="H1459" s="34">
        <v>0.94444214351789324</v>
      </c>
      <c r="I1459" s="35">
        <v>-18769.825023707559</v>
      </c>
      <c r="J1459" s="35">
        <v>2335.9572000371149</v>
      </c>
      <c r="K1459" s="35">
        <v>3.9194457713121769</v>
      </c>
      <c r="L1459" s="35">
        <v>0</v>
      </c>
      <c r="M1459" s="35">
        <v>0</v>
      </c>
      <c r="N1459" s="35">
        <v>0</v>
      </c>
      <c r="O1459" s="35">
        <v>0</v>
      </c>
      <c r="P1459" s="36">
        <v>12</v>
      </c>
      <c r="Q1459" s="37">
        <v>82</v>
      </c>
      <c r="R1459" s="36">
        <v>2</v>
      </c>
      <c r="S1459" s="39">
        <f t="shared" si="45"/>
        <v>82</v>
      </c>
      <c r="T1459" s="34" t="s">
        <v>31</v>
      </c>
      <c r="U1459" s="12">
        <f>((alpha+(beta*speed))^((-1)/ceta))</f>
        <v>4.6101669467297678E-2</v>
      </c>
      <c r="V1459" s="8">
        <f t="shared" si="46"/>
        <v>82</v>
      </c>
      <c r="AB1459" s="41"/>
    </row>
    <row r="1460" spans="1:28">
      <c r="A1460" s="34" t="s">
        <v>19</v>
      </c>
      <c r="B1460" s="34" t="s">
        <v>65</v>
      </c>
      <c r="C1460" s="5" t="s">
        <v>105</v>
      </c>
      <c r="D1460" s="35" t="s">
        <v>88</v>
      </c>
      <c r="E1460" s="36" t="s">
        <v>18</v>
      </c>
      <c r="F1460" s="37">
        <v>0</v>
      </c>
      <c r="G1460" s="38">
        <v>0.06</v>
      </c>
      <c r="H1460" s="34">
        <v>0.98280683506467725</v>
      </c>
      <c r="I1460" s="35">
        <v>-1.7516165781954235E-7</v>
      </c>
      <c r="J1460" s="35">
        <v>2.4819619852629623E-5</v>
      </c>
      <c r="K1460" s="35">
        <v>-1.4891177889664376E-3</v>
      </c>
      <c r="L1460" s="35">
        <v>7.3602361952629661E-2</v>
      </c>
      <c r="M1460" s="35">
        <v>0</v>
      </c>
      <c r="N1460" s="35">
        <v>0</v>
      </c>
      <c r="O1460" s="35">
        <v>0</v>
      </c>
      <c r="P1460" s="36">
        <v>12</v>
      </c>
      <c r="Q1460" s="37">
        <v>82</v>
      </c>
      <c r="R1460" s="36">
        <v>14</v>
      </c>
      <c r="S1460" s="39">
        <f t="shared" si="45"/>
        <v>82</v>
      </c>
      <c r="T1460" s="34" t="s">
        <v>51</v>
      </c>
      <c r="U1460" s="12">
        <f>(((alpha*(speed^3))+(beta*(speed^2))+(ceta*speed))+delta)</f>
        <v>2.1803294197817943E-2</v>
      </c>
      <c r="V1460" s="8">
        <f t="shared" si="46"/>
        <v>82</v>
      </c>
      <c r="AB1460" s="41"/>
    </row>
    <row r="1461" spans="1:28">
      <c r="A1461" s="34" t="s">
        <v>19</v>
      </c>
      <c r="B1461" s="34" t="s">
        <v>65</v>
      </c>
      <c r="C1461" s="5" t="s">
        <v>105</v>
      </c>
      <c r="D1461" s="35" t="s">
        <v>88</v>
      </c>
      <c r="E1461" s="36" t="s">
        <v>17</v>
      </c>
      <c r="F1461" s="37">
        <v>0</v>
      </c>
      <c r="G1461" s="38">
        <v>0.06</v>
      </c>
      <c r="H1461" s="34">
        <v>0.95901573103407234</v>
      </c>
      <c r="I1461" s="35">
        <v>865.51416608250929</v>
      </c>
      <c r="J1461" s="35">
        <v>1.0077276694783421</v>
      </c>
      <c r="K1461" s="35">
        <v>-0.34550595896230979</v>
      </c>
      <c r="L1461" s="35">
        <v>0</v>
      </c>
      <c r="M1461" s="35">
        <v>0</v>
      </c>
      <c r="N1461" s="35">
        <v>0</v>
      </c>
      <c r="O1461" s="35">
        <v>0</v>
      </c>
      <c r="P1461" s="36">
        <v>12</v>
      </c>
      <c r="Q1461" s="37">
        <v>82</v>
      </c>
      <c r="R1461" s="36">
        <v>0</v>
      </c>
      <c r="S1461" s="39">
        <f t="shared" si="45"/>
        <v>82</v>
      </c>
      <c r="T1461" s="34" t="s">
        <v>29</v>
      </c>
      <c r="U1461" s="12">
        <f>((alpha*(beta^speed))*(speed^ceta))</f>
        <v>354.9613920728803</v>
      </c>
      <c r="V1461" s="8">
        <f t="shared" si="46"/>
        <v>82</v>
      </c>
    </row>
    <row r="1462" spans="1:28">
      <c r="A1462" s="34" t="s">
        <v>19</v>
      </c>
      <c r="B1462" s="34" t="s">
        <v>65</v>
      </c>
      <c r="C1462" s="5" t="s">
        <v>105</v>
      </c>
      <c r="D1462" s="35" t="s">
        <v>88</v>
      </c>
      <c r="E1462" s="36" t="s">
        <v>15</v>
      </c>
      <c r="F1462" s="37">
        <v>50</v>
      </c>
      <c r="G1462" s="38">
        <v>0.06</v>
      </c>
      <c r="H1462" s="34">
        <v>0.9641296457708497</v>
      </c>
      <c r="I1462" s="35">
        <v>0.17998919017788675</v>
      </c>
      <c r="J1462" s="35">
        <v>3.6707507850260841E-2</v>
      </c>
      <c r="K1462" s="35">
        <v>-3.8483821817341296E-4</v>
      </c>
      <c r="L1462" s="35">
        <v>0</v>
      </c>
      <c r="M1462" s="35">
        <v>0</v>
      </c>
      <c r="N1462" s="35">
        <v>0</v>
      </c>
      <c r="O1462" s="35">
        <v>0</v>
      </c>
      <c r="P1462" s="36">
        <v>12</v>
      </c>
      <c r="Q1462" s="37">
        <v>69</v>
      </c>
      <c r="R1462" s="36">
        <v>5</v>
      </c>
      <c r="S1462" s="39">
        <f t="shared" si="45"/>
        <v>69</v>
      </c>
      <c r="T1462" s="34" t="s">
        <v>36</v>
      </c>
      <c r="U1462" s="12">
        <f>(1/(((ceta*(speed^2))+(beta*speed))+alpha))</f>
        <v>1.1355990747719653</v>
      </c>
      <c r="V1462" s="8">
        <f t="shared" si="46"/>
        <v>69</v>
      </c>
    </row>
    <row r="1463" spans="1:28">
      <c r="A1463" s="34" t="s">
        <v>19</v>
      </c>
      <c r="B1463" s="34" t="s">
        <v>65</v>
      </c>
      <c r="C1463" s="5" t="s">
        <v>105</v>
      </c>
      <c r="D1463" s="35" t="s">
        <v>88</v>
      </c>
      <c r="E1463" s="36" t="s">
        <v>16</v>
      </c>
      <c r="F1463" s="37">
        <v>50</v>
      </c>
      <c r="G1463" s="38">
        <v>0.06</v>
      </c>
      <c r="H1463" s="34">
        <v>0.95592962144799698</v>
      </c>
      <c r="I1463" s="35">
        <v>18.927487226735689</v>
      </c>
      <c r="J1463" s="35">
        <v>-0.58568128228142124</v>
      </c>
      <c r="K1463" s="35">
        <v>5.4408153866583007</v>
      </c>
      <c r="L1463" s="35">
        <v>-1.9379491655401974E-2</v>
      </c>
      <c r="M1463" s="35">
        <v>0</v>
      </c>
      <c r="N1463" s="35">
        <v>0</v>
      </c>
      <c r="O1463" s="35">
        <v>0</v>
      </c>
      <c r="P1463" s="36">
        <v>12</v>
      </c>
      <c r="Q1463" s="37">
        <v>69</v>
      </c>
      <c r="R1463" s="36">
        <v>1</v>
      </c>
      <c r="S1463" s="39">
        <f t="shared" si="45"/>
        <v>69</v>
      </c>
      <c r="T1463" s="34" t="s">
        <v>30</v>
      </c>
      <c r="U1463" s="12">
        <f>((alpha*(speed^beta))+(ceta*(speed^delta)))</f>
        <v>6.5975031461306397</v>
      </c>
      <c r="V1463" s="8">
        <f t="shared" si="46"/>
        <v>69</v>
      </c>
    </row>
    <row r="1464" spans="1:28">
      <c r="A1464" s="34" t="s">
        <v>19</v>
      </c>
      <c r="B1464" s="34" t="s">
        <v>65</v>
      </c>
      <c r="C1464" s="5" t="s">
        <v>105</v>
      </c>
      <c r="D1464" s="35" t="s">
        <v>88</v>
      </c>
      <c r="E1464" s="36" t="s">
        <v>14</v>
      </c>
      <c r="F1464" s="37">
        <v>50</v>
      </c>
      <c r="G1464" s="38">
        <v>0.06</v>
      </c>
      <c r="H1464" s="34">
        <v>0.97759263804869156</v>
      </c>
      <c r="I1464" s="35">
        <v>0.26243841804097862</v>
      </c>
      <c r="J1464" s="35">
        <v>0.99835163822157891</v>
      </c>
      <c r="K1464" s="35">
        <v>-0.35302425802873477</v>
      </c>
      <c r="L1464" s="35">
        <v>0</v>
      </c>
      <c r="M1464" s="35">
        <v>0</v>
      </c>
      <c r="N1464" s="35">
        <v>0</v>
      </c>
      <c r="O1464" s="35">
        <v>0</v>
      </c>
      <c r="P1464" s="36">
        <v>12</v>
      </c>
      <c r="Q1464" s="37">
        <v>69</v>
      </c>
      <c r="R1464" s="36">
        <v>0</v>
      </c>
      <c r="S1464" s="39">
        <f t="shared" si="45"/>
        <v>69</v>
      </c>
      <c r="T1464" s="34" t="s">
        <v>29</v>
      </c>
      <c r="U1464" s="12">
        <f>((alpha*(beta^speed))*(speed^ceta))</f>
        <v>5.2533094566372895E-2</v>
      </c>
      <c r="V1464" s="8">
        <f t="shared" si="46"/>
        <v>69</v>
      </c>
    </row>
    <row r="1465" spans="1:28">
      <c r="A1465" s="34" t="s">
        <v>19</v>
      </c>
      <c r="B1465" s="34" t="s">
        <v>65</v>
      </c>
      <c r="C1465" s="5" t="s">
        <v>105</v>
      </c>
      <c r="D1465" s="35" t="s">
        <v>88</v>
      </c>
      <c r="E1465" s="36" t="s">
        <v>18</v>
      </c>
      <c r="F1465" s="37">
        <v>50</v>
      </c>
      <c r="G1465" s="38">
        <v>0.06</v>
      </c>
      <c r="H1465" s="34">
        <v>0.98505003932827029</v>
      </c>
      <c r="I1465" s="35">
        <v>-2.242234118700428E-7</v>
      </c>
      <c r="J1465" s="35">
        <v>3.4457328850447821E-5</v>
      </c>
      <c r="K1465" s="35">
        <v>-2.351018523610483E-3</v>
      </c>
      <c r="L1465" s="35">
        <v>9.7692840619525351E-2</v>
      </c>
      <c r="M1465" s="35">
        <v>0</v>
      </c>
      <c r="N1465" s="35">
        <v>0</v>
      </c>
      <c r="O1465" s="35">
        <v>0</v>
      </c>
      <c r="P1465" s="36">
        <v>12</v>
      </c>
      <c r="Q1465" s="37">
        <v>69</v>
      </c>
      <c r="R1465" s="36">
        <v>14</v>
      </c>
      <c r="S1465" s="39">
        <f t="shared" si="45"/>
        <v>69</v>
      </c>
      <c r="T1465" s="34" t="s">
        <v>51</v>
      </c>
      <c r="U1465" s="12">
        <f>(((alpha*(speed^3))+(beta*(speed^2))+(ceta*speed))+delta)</f>
        <v>2.5864496337368217E-2</v>
      </c>
      <c r="V1465" s="8">
        <f t="shared" si="46"/>
        <v>69</v>
      </c>
      <c r="AB1465" s="41"/>
    </row>
    <row r="1466" spans="1:28">
      <c r="A1466" s="34" t="s">
        <v>19</v>
      </c>
      <c r="B1466" s="34" t="s">
        <v>65</v>
      </c>
      <c r="C1466" s="5" t="s">
        <v>105</v>
      </c>
      <c r="D1466" s="35" t="s">
        <v>88</v>
      </c>
      <c r="E1466" s="36" t="s">
        <v>17</v>
      </c>
      <c r="F1466" s="37">
        <v>50</v>
      </c>
      <c r="G1466" s="38">
        <v>0.06</v>
      </c>
      <c r="H1466" s="34">
        <v>0.96380571968401219</v>
      </c>
      <c r="I1466" s="35">
        <v>878.3008714388701</v>
      </c>
      <c r="J1466" s="35">
        <v>1.0053299242306231</v>
      </c>
      <c r="K1466" s="35">
        <v>-0.24963149695280859</v>
      </c>
      <c r="L1466" s="35">
        <v>0</v>
      </c>
      <c r="M1466" s="35">
        <v>0</v>
      </c>
      <c r="N1466" s="35">
        <v>0</v>
      </c>
      <c r="O1466" s="35">
        <v>0</v>
      </c>
      <c r="P1466" s="36">
        <v>12</v>
      </c>
      <c r="Q1466" s="37">
        <v>69</v>
      </c>
      <c r="R1466" s="36">
        <v>0</v>
      </c>
      <c r="S1466" s="39">
        <f t="shared" si="45"/>
        <v>69</v>
      </c>
      <c r="T1466" s="34" t="s">
        <v>29</v>
      </c>
      <c r="U1466" s="12">
        <f>((alpha*(beta^speed))*(speed^ceta))</f>
        <v>440.45620947251859</v>
      </c>
      <c r="V1466" s="8">
        <f t="shared" si="46"/>
        <v>69</v>
      </c>
    </row>
    <row r="1467" spans="1:28">
      <c r="A1467" s="34" t="s">
        <v>19</v>
      </c>
      <c r="B1467" s="34" t="s">
        <v>65</v>
      </c>
      <c r="C1467" s="5" t="s">
        <v>105</v>
      </c>
      <c r="D1467" s="35" t="s">
        <v>88</v>
      </c>
      <c r="E1467" s="36" t="s">
        <v>15</v>
      </c>
      <c r="F1467" s="37">
        <v>100</v>
      </c>
      <c r="G1467" s="38">
        <v>0.06</v>
      </c>
      <c r="H1467" s="34">
        <v>0.98707221305347381</v>
      </c>
      <c r="I1467" s="35">
        <v>-1.5850475440260599E-5</v>
      </c>
      <c r="J1467" s="35">
        <v>2.0695129828510444E-3</v>
      </c>
      <c r="K1467" s="35">
        <v>-0.10541807973726079</v>
      </c>
      <c r="L1467" s="35">
        <v>2.9698389768401592</v>
      </c>
      <c r="M1467" s="35">
        <v>0</v>
      </c>
      <c r="N1467" s="35">
        <v>0</v>
      </c>
      <c r="O1467" s="35">
        <v>0</v>
      </c>
      <c r="P1467" s="36">
        <v>12</v>
      </c>
      <c r="Q1467" s="37">
        <v>59</v>
      </c>
      <c r="R1467" s="36">
        <v>14</v>
      </c>
      <c r="S1467" s="39">
        <f t="shared" si="45"/>
        <v>59</v>
      </c>
      <c r="T1467" s="34" t="s">
        <v>51</v>
      </c>
      <c r="U1467" s="12">
        <f>(((alpha*(speed^3))+(beta*(speed^2))+(ceta*speed))+delta)</f>
        <v>0.69879217020097606</v>
      </c>
      <c r="V1467" s="8">
        <f t="shared" si="46"/>
        <v>59</v>
      </c>
    </row>
    <row r="1468" spans="1:28">
      <c r="A1468" s="34" t="s">
        <v>19</v>
      </c>
      <c r="B1468" s="34" t="s">
        <v>65</v>
      </c>
      <c r="C1468" s="5" t="s">
        <v>105</v>
      </c>
      <c r="D1468" s="35" t="s">
        <v>88</v>
      </c>
      <c r="E1468" s="36" t="s">
        <v>16</v>
      </c>
      <c r="F1468" s="37">
        <v>100</v>
      </c>
      <c r="G1468" s="38">
        <v>0.06</v>
      </c>
      <c r="H1468" s="34">
        <v>0.96621680622302664</v>
      </c>
      <c r="I1468" s="35">
        <v>-7.2441364620620446E-5</v>
      </c>
      <c r="J1468" s="35">
        <v>9.9771868724517487E-3</v>
      </c>
      <c r="K1468" s="35">
        <v>-0.46102099318271578</v>
      </c>
      <c r="L1468" s="35">
        <v>15.812237696179478</v>
      </c>
      <c r="M1468" s="35">
        <v>0</v>
      </c>
      <c r="N1468" s="35">
        <v>0</v>
      </c>
      <c r="O1468" s="35">
        <v>0</v>
      </c>
      <c r="P1468" s="36">
        <v>12</v>
      </c>
      <c r="Q1468" s="37">
        <v>59</v>
      </c>
      <c r="R1468" s="36">
        <v>14</v>
      </c>
      <c r="S1468" s="39">
        <f t="shared" si="45"/>
        <v>59</v>
      </c>
      <c r="T1468" s="34" t="s">
        <v>51</v>
      </c>
      <c r="U1468" s="12">
        <f>(((alpha*(speed^3))+(beta*(speed^2))+(ceta*speed))+delta)</f>
        <v>8.4646515769853767</v>
      </c>
      <c r="V1468" s="8">
        <f t="shared" si="46"/>
        <v>59</v>
      </c>
    </row>
    <row r="1469" spans="1:28">
      <c r="A1469" s="34" t="s">
        <v>19</v>
      </c>
      <c r="B1469" s="34" t="s">
        <v>65</v>
      </c>
      <c r="C1469" s="5" t="s">
        <v>105</v>
      </c>
      <c r="D1469" s="35" t="s">
        <v>88</v>
      </c>
      <c r="E1469" s="36" t="s">
        <v>14</v>
      </c>
      <c r="F1469" s="37">
        <v>100</v>
      </c>
      <c r="G1469" s="38">
        <v>0.06</v>
      </c>
      <c r="H1469" s="34">
        <v>0.97870310853557485</v>
      </c>
      <c r="I1469" s="35">
        <v>0.21801917304845828</v>
      </c>
      <c r="J1469" s="35">
        <v>0.98539162836565275</v>
      </c>
      <c r="K1469" s="35">
        <v>-0.16893582999004769</v>
      </c>
      <c r="L1469" s="35">
        <v>0</v>
      </c>
      <c r="M1469" s="35">
        <v>0</v>
      </c>
      <c r="N1469" s="35">
        <v>0</v>
      </c>
      <c r="O1469" s="35">
        <v>0</v>
      </c>
      <c r="P1469" s="36">
        <v>12</v>
      </c>
      <c r="Q1469" s="37">
        <v>59</v>
      </c>
      <c r="R1469" s="36">
        <v>0</v>
      </c>
      <c r="S1469" s="39">
        <f t="shared" si="45"/>
        <v>59</v>
      </c>
      <c r="T1469" s="34" t="s">
        <v>29</v>
      </c>
      <c r="U1469" s="12">
        <f>((alpha*(beta^speed))*(speed^ceta))</f>
        <v>4.5947042628689289E-2</v>
      </c>
      <c r="V1469" s="8">
        <f t="shared" si="46"/>
        <v>59</v>
      </c>
      <c r="AB1469" s="41"/>
    </row>
    <row r="1470" spans="1:28">
      <c r="A1470" s="34" t="s">
        <v>19</v>
      </c>
      <c r="B1470" s="34" t="s">
        <v>65</v>
      </c>
      <c r="C1470" s="5" t="s">
        <v>105</v>
      </c>
      <c r="D1470" s="35" t="s">
        <v>88</v>
      </c>
      <c r="E1470" s="36" t="s">
        <v>18</v>
      </c>
      <c r="F1470" s="37">
        <v>100</v>
      </c>
      <c r="G1470" s="38">
        <v>0.06</v>
      </c>
      <c r="H1470" s="34">
        <v>0.98463035333648075</v>
      </c>
      <c r="I1470" s="35">
        <v>0.20563005849151644</v>
      </c>
      <c r="J1470" s="35">
        <v>0.98587840532895221</v>
      </c>
      <c r="K1470" s="35">
        <v>-0.27558731541200976</v>
      </c>
      <c r="L1470" s="35">
        <v>0</v>
      </c>
      <c r="M1470" s="35">
        <v>0</v>
      </c>
      <c r="N1470" s="35">
        <v>0</v>
      </c>
      <c r="O1470" s="35">
        <v>0</v>
      </c>
      <c r="P1470" s="36">
        <v>12</v>
      </c>
      <c r="Q1470" s="37">
        <v>59</v>
      </c>
      <c r="R1470" s="36">
        <v>0</v>
      </c>
      <c r="S1470" s="39">
        <f t="shared" si="45"/>
        <v>59</v>
      </c>
      <c r="T1470" s="34" t="s">
        <v>29</v>
      </c>
      <c r="U1470" s="12">
        <f>((alpha*(beta^speed))*(speed^ceta))</f>
        <v>2.8882855626863768E-2</v>
      </c>
      <c r="V1470" s="8">
        <f t="shared" si="46"/>
        <v>59</v>
      </c>
    </row>
    <row r="1471" spans="1:28">
      <c r="A1471" s="34" t="s">
        <v>19</v>
      </c>
      <c r="B1471" s="34" t="s">
        <v>65</v>
      </c>
      <c r="C1471" s="5" t="s">
        <v>105</v>
      </c>
      <c r="D1471" s="35" t="s">
        <v>88</v>
      </c>
      <c r="E1471" s="36" t="s">
        <v>17</v>
      </c>
      <c r="F1471" s="37">
        <v>100</v>
      </c>
      <c r="G1471" s="38">
        <v>0.06</v>
      </c>
      <c r="H1471" s="34">
        <v>0.98208867983143655</v>
      </c>
      <c r="I1471" s="35">
        <v>6.345065252144134</v>
      </c>
      <c r="J1471" s="35">
        <v>1.7289368003020618</v>
      </c>
      <c r="K1471" s="35">
        <v>-3.1392603066517054E-2</v>
      </c>
      <c r="L1471" s="35">
        <v>0</v>
      </c>
      <c r="M1471" s="35">
        <v>0</v>
      </c>
      <c r="N1471" s="35">
        <v>0</v>
      </c>
      <c r="O1471" s="35">
        <v>0</v>
      </c>
      <c r="P1471" s="36">
        <v>12</v>
      </c>
      <c r="Q1471" s="37">
        <v>59</v>
      </c>
      <c r="R1471" s="36">
        <v>13</v>
      </c>
      <c r="S1471" s="39">
        <f t="shared" si="45"/>
        <v>59</v>
      </c>
      <c r="T1471" s="34" t="s">
        <v>50</v>
      </c>
      <c r="U1471" s="12">
        <f>EXP((alpha+(beta/speed))+(ceta*LN(speed)))</f>
        <v>516.13313782608941</v>
      </c>
      <c r="V1471" s="8">
        <f t="shared" si="46"/>
        <v>59</v>
      </c>
    </row>
    <row r="1472" spans="1:28">
      <c r="A1472" s="34" t="s">
        <v>19</v>
      </c>
      <c r="B1472" s="34" t="s">
        <v>65</v>
      </c>
      <c r="C1472" s="5" t="s">
        <v>106</v>
      </c>
      <c r="D1472" s="35" t="s">
        <v>89</v>
      </c>
      <c r="E1472" s="36" t="s">
        <v>15</v>
      </c>
      <c r="F1472" s="37">
        <v>0</v>
      </c>
      <c r="G1472" s="38">
        <v>0</v>
      </c>
      <c r="H1472" s="34">
        <v>0.99657604908643216</v>
      </c>
      <c r="I1472" s="35">
        <v>20.881093504572991</v>
      </c>
      <c r="J1472" s="35">
        <v>-1.2379230852120828</v>
      </c>
      <c r="K1472" s="35">
        <v>0.46163284223376855</v>
      </c>
      <c r="L1472" s="35">
        <v>-0.12795809024056304</v>
      </c>
      <c r="M1472" s="35">
        <v>0</v>
      </c>
      <c r="N1472" s="35">
        <v>0</v>
      </c>
      <c r="O1472" s="35">
        <v>0</v>
      </c>
      <c r="P1472" s="36">
        <v>12</v>
      </c>
      <c r="Q1472" s="37">
        <v>86</v>
      </c>
      <c r="R1472" s="36">
        <v>1</v>
      </c>
      <c r="S1472" s="39">
        <f t="shared" si="45"/>
        <v>86</v>
      </c>
      <c r="T1472" s="34" t="s">
        <v>30</v>
      </c>
      <c r="U1472" s="12">
        <f>((alpha*(speed^beta))+(ceta*(speed^delta)))</f>
        <v>0.34521115462392399</v>
      </c>
      <c r="V1472" s="8">
        <f t="shared" si="46"/>
        <v>86</v>
      </c>
    </row>
    <row r="1473" spans="1:28">
      <c r="A1473" s="34" t="s">
        <v>19</v>
      </c>
      <c r="B1473" s="34" t="s">
        <v>65</v>
      </c>
      <c r="C1473" s="5" t="s">
        <v>107</v>
      </c>
      <c r="D1473" s="35" t="s">
        <v>89</v>
      </c>
      <c r="E1473" s="36" t="s">
        <v>15</v>
      </c>
      <c r="F1473" s="37">
        <v>0</v>
      </c>
      <c r="G1473" s="38">
        <v>0</v>
      </c>
      <c r="H1473" s="34">
        <v>0.99416949566196355</v>
      </c>
      <c r="I1473" s="35">
        <v>0.73280532045692415</v>
      </c>
      <c r="J1473" s="35">
        <v>16.007164315958033</v>
      </c>
      <c r="K1473" s="35">
        <v>0.61594863120601495</v>
      </c>
      <c r="L1473" s="35">
        <v>1.0563043308366715</v>
      </c>
      <c r="M1473" s="35">
        <v>3.2857304243296442E-2</v>
      </c>
      <c r="N1473" s="35">
        <v>0</v>
      </c>
      <c r="O1473" s="35">
        <v>0</v>
      </c>
      <c r="P1473" s="36">
        <v>12</v>
      </c>
      <c r="Q1473" s="37">
        <v>86</v>
      </c>
      <c r="R1473" s="36">
        <v>10</v>
      </c>
      <c r="S1473" s="39">
        <f t="shared" si="45"/>
        <v>86</v>
      </c>
      <c r="T1473" s="34" t="s">
        <v>44</v>
      </c>
      <c r="U1473" s="12">
        <f>(alpha+(beta/(1+EXP((((-1)*ceta)+(delta*LN(speed)))+(epsilon*speed)))))</f>
        <v>0.74868235083531132</v>
      </c>
      <c r="V1473" s="8">
        <f t="shared" si="46"/>
        <v>86</v>
      </c>
    </row>
    <row r="1474" spans="1:28">
      <c r="A1474" s="34" t="s">
        <v>19</v>
      </c>
      <c r="B1474" s="34" t="s">
        <v>65</v>
      </c>
      <c r="C1474" s="5" t="s">
        <v>106</v>
      </c>
      <c r="D1474" s="35" t="s">
        <v>89</v>
      </c>
      <c r="E1474" s="36" t="s">
        <v>16</v>
      </c>
      <c r="F1474" s="37">
        <v>0</v>
      </c>
      <c r="G1474" s="38">
        <v>0</v>
      </c>
      <c r="H1474" s="34">
        <v>0.98410716750208382</v>
      </c>
      <c r="I1474" s="35">
        <v>1.3427297062720636</v>
      </c>
      <c r="J1474" s="35">
        <v>7.8436041663409179</v>
      </c>
      <c r="K1474" s="35">
        <v>-0.38443643826448631</v>
      </c>
      <c r="L1474" s="35">
        <v>-0.11826444753913193</v>
      </c>
      <c r="M1474" s="35">
        <v>0.13156970721422093</v>
      </c>
      <c r="N1474" s="35">
        <v>0</v>
      </c>
      <c r="O1474" s="35">
        <v>0</v>
      </c>
      <c r="P1474" s="36">
        <v>12</v>
      </c>
      <c r="Q1474" s="37">
        <v>86</v>
      </c>
      <c r="R1474" s="36">
        <v>10</v>
      </c>
      <c r="S1474" s="39">
        <f t="shared" ref="S1474:S1537" si="47">V1474</f>
        <v>86</v>
      </c>
      <c r="T1474" s="34" t="s">
        <v>44</v>
      </c>
      <c r="U1474" s="12">
        <f>(alpha+(beta/(1+EXP((((-1)*ceta)+(delta*LN(speed)))+(epsilon*speed)))))</f>
        <v>1.3428399346759312</v>
      </c>
      <c r="V1474" s="8">
        <f t="shared" ref="V1474:V1537" si="48">IF($V$1&lt;P1474,P1474,IF($V$1&gt;Q1474,Q1474,$V$1))</f>
        <v>86</v>
      </c>
    </row>
    <row r="1475" spans="1:28">
      <c r="A1475" s="34" t="s">
        <v>19</v>
      </c>
      <c r="B1475" s="34" t="s">
        <v>65</v>
      </c>
      <c r="C1475" s="5" t="s">
        <v>107</v>
      </c>
      <c r="D1475" s="35" t="s">
        <v>89</v>
      </c>
      <c r="E1475" s="36" t="s">
        <v>16</v>
      </c>
      <c r="F1475" s="37">
        <v>0</v>
      </c>
      <c r="G1475" s="38">
        <v>0</v>
      </c>
      <c r="H1475" s="34">
        <v>0.994904380231316</v>
      </c>
      <c r="I1475" s="35">
        <v>-1.8054364517247283</v>
      </c>
      <c r="J1475" s="35">
        <v>72.997556964142035</v>
      </c>
      <c r="K1475" s="35">
        <v>-0.82461389441970534</v>
      </c>
      <c r="L1475" s="35">
        <v>0.38515781031683161</v>
      </c>
      <c r="M1475" s="35">
        <v>1.039542705992872E-2</v>
      </c>
      <c r="N1475" s="35">
        <v>0</v>
      </c>
      <c r="O1475" s="35">
        <v>0</v>
      </c>
      <c r="P1475" s="36">
        <v>12</v>
      </c>
      <c r="Q1475" s="37">
        <v>86</v>
      </c>
      <c r="R1475" s="36">
        <v>10</v>
      </c>
      <c r="S1475" s="39">
        <f t="shared" si="47"/>
        <v>86</v>
      </c>
      <c r="T1475" s="34" t="s">
        <v>44</v>
      </c>
      <c r="U1475" s="12">
        <f>(alpha+(beta/(1+EXP((((-1)*ceta)+(delta*LN(speed)))+(epsilon*speed)))))</f>
        <v>0.47516255234507798</v>
      </c>
      <c r="V1475" s="8">
        <f t="shared" si="48"/>
        <v>86</v>
      </c>
    </row>
    <row r="1476" spans="1:28">
      <c r="A1476" s="34" t="s">
        <v>19</v>
      </c>
      <c r="B1476" s="34" t="s">
        <v>65</v>
      </c>
      <c r="C1476" s="5" t="s">
        <v>106</v>
      </c>
      <c r="D1476" s="35" t="s">
        <v>89</v>
      </c>
      <c r="E1476" s="36" t="s">
        <v>14</v>
      </c>
      <c r="F1476" s="37">
        <v>0</v>
      </c>
      <c r="G1476" s="38">
        <v>0</v>
      </c>
      <c r="H1476" s="34">
        <v>0.97773958713742715</v>
      </c>
      <c r="I1476" s="35">
        <v>-54.386647771352202</v>
      </c>
      <c r="J1476" s="35">
        <v>10.374820483435061</v>
      </c>
      <c r="K1476" s="35">
        <v>1.6835774883176322</v>
      </c>
      <c r="L1476" s="35">
        <v>0</v>
      </c>
      <c r="M1476" s="35">
        <v>0</v>
      </c>
      <c r="N1476" s="35">
        <v>0</v>
      </c>
      <c r="O1476" s="35">
        <v>0</v>
      </c>
      <c r="P1476" s="36">
        <v>12</v>
      </c>
      <c r="Q1476" s="37">
        <v>86</v>
      </c>
      <c r="R1476" s="36">
        <v>2</v>
      </c>
      <c r="S1476" s="39">
        <f t="shared" si="47"/>
        <v>86</v>
      </c>
      <c r="T1476" s="34" t="s">
        <v>31</v>
      </c>
      <c r="U1476" s="12">
        <f>((alpha+(beta*speed))^((-1)/ceta))</f>
        <v>1.8353464536661503E-2</v>
      </c>
      <c r="V1476" s="8">
        <f t="shared" si="48"/>
        <v>86</v>
      </c>
      <c r="AB1476" s="41"/>
    </row>
    <row r="1477" spans="1:28">
      <c r="A1477" s="34" t="s">
        <v>19</v>
      </c>
      <c r="B1477" s="34" t="s">
        <v>65</v>
      </c>
      <c r="C1477" s="5" t="s">
        <v>107</v>
      </c>
      <c r="D1477" s="35" t="s">
        <v>89</v>
      </c>
      <c r="E1477" s="36" t="s">
        <v>14</v>
      </c>
      <c r="F1477" s="37">
        <v>0</v>
      </c>
      <c r="G1477" s="38">
        <v>0</v>
      </c>
      <c r="H1477" s="34">
        <v>0.98236875605067653</v>
      </c>
      <c r="I1477" s="35">
        <v>-227.79228032067093</v>
      </c>
      <c r="J1477" s="35">
        <v>47.420132335813832</v>
      </c>
      <c r="K1477" s="35">
        <v>1.7589027257583234</v>
      </c>
      <c r="L1477" s="35">
        <v>0</v>
      </c>
      <c r="M1477" s="35">
        <v>0</v>
      </c>
      <c r="N1477" s="35">
        <v>0</v>
      </c>
      <c r="O1477" s="35">
        <v>0</v>
      </c>
      <c r="P1477" s="36">
        <v>12</v>
      </c>
      <c r="Q1477" s="37">
        <v>86</v>
      </c>
      <c r="R1477" s="36">
        <v>2</v>
      </c>
      <c r="S1477" s="39">
        <f t="shared" si="47"/>
        <v>86</v>
      </c>
      <c r="T1477" s="34" t="s">
        <v>31</v>
      </c>
      <c r="U1477" s="12">
        <f>((alpha+(beta*speed))^((-1)/ceta))</f>
        <v>9.1519528460612138E-3</v>
      </c>
      <c r="V1477" s="8">
        <f t="shared" si="48"/>
        <v>86</v>
      </c>
      <c r="AB1477" s="41"/>
    </row>
    <row r="1478" spans="1:28">
      <c r="A1478" s="34" t="s">
        <v>19</v>
      </c>
      <c r="B1478" s="34" t="s">
        <v>65</v>
      </c>
      <c r="C1478" s="5" t="s">
        <v>106</v>
      </c>
      <c r="D1478" s="35" t="s">
        <v>89</v>
      </c>
      <c r="E1478" s="36" t="s">
        <v>18</v>
      </c>
      <c r="F1478" s="37">
        <v>0</v>
      </c>
      <c r="G1478" s="38">
        <v>0</v>
      </c>
      <c r="H1478" s="34">
        <v>0.98324438462879671</v>
      </c>
      <c r="I1478" s="35">
        <v>9.8453318195653399</v>
      </c>
      <c r="J1478" s="35">
        <v>1.5211686192289042</v>
      </c>
      <c r="K1478" s="35">
        <v>-1.1501588657315751E-2</v>
      </c>
      <c r="L1478" s="35">
        <v>0</v>
      </c>
      <c r="M1478" s="35">
        <v>0</v>
      </c>
      <c r="N1478" s="35">
        <v>0</v>
      </c>
      <c r="O1478" s="35">
        <v>0</v>
      </c>
      <c r="P1478" s="36">
        <v>12</v>
      </c>
      <c r="Q1478" s="37">
        <v>86</v>
      </c>
      <c r="R1478" s="36">
        <v>5</v>
      </c>
      <c r="S1478" s="39">
        <f t="shared" si="47"/>
        <v>86</v>
      </c>
      <c r="T1478" s="34" t="s">
        <v>36</v>
      </c>
      <c r="U1478" s="12">
        <f>(1/(((ceta*(speed^2))+(beta*speed))+alpha))</f>
        <v>1.7985584544142764E-2</v>
      </c>
      <c r="V1478" s="8">
        <f t="shared" si="48"/>
        <v>86</v>
      </c>
      <c r="AB1478" s="41"/>
    </row>
    <row r="1479" spans="1:28">
      <c r="A1479" s="34" t="s">
        <v>19</v>
      </c>
      <c r="B1479" s="34" t="s">
        <v>65</v>
      </c>
      <c r="C1479" s="5" t="s">
        <v>107</v>
      </c>
      <c r="D1479" s="35" t="s">
        <v>89</v>
      </c>
      <c r="E1479" s="36" t="s">
        <v>18</v>
      </c>
      <c r="F1479" s="37">
        <v>0</v>
      </c>
      <c r="G1479" s="38">
        <v>0</v>
      </c>
      <c r="H1479" s="34">
        <v>0.97278055467751434</v>
      </c>
      <c r="I1479" s="35">
        <v>1.1273416635184434</v>
      </c>
      <c r="J1479" s="35">
        <v>1.0087120434427534</v>
      </c>
      <c r="K1479" s="35">
        <v>-1.2019084077376889</v>
      </c>
      <c r="L1479" s="35">
        <v>0</v>
      </c>
      <c r="M1479" s="35">
        <v>0</v>
      </c>
      <c r="N1479" s="35">
        <v>0</v>
      </c>
      <c r="O1479" s="35">
        <v>0</v>
      </c>
      <c r="P1479" s="36">
        <v>12</v>
      </c>
      <c r="Q1479" s="37">
        <v>86</v>
      </c>
      <c r="R1479" s="36">
        <v>0</v>
      </c>
      <c r="S1479" s="39">
        <f t="shared" si="47"/>
        <v>86</v>
      </c>
      <c r="T1479" s="34" t="s">
        <v>29</v>
      </c>
      <c r="U1479" s="12">
        <f>((alpha*(beta^speed))*(speed^ceta))</f>
        <v>1.1244634091519053E-2</v>
      </c>
      <c r="V1479" s="8">
        <f t="shared" si="48"/>
        <v>86</v>
      </c>
      <c r="AB1479" s="41"/>
    </row>
    <row r="1480" spans="1:28">
      <c r="A1480" s="34" t="s">
        <v>19</v>
      </c>
      <c r="B1480" s="34" t="s">
        <v>65</v>
      </c>
      <c r="C1480" s="5" t="s">
        <v>106</v>
      </c>
      <c r="D1480" s="35" t="s">
        <v>89</v>
      </c>
      <c r="E1480" s="36" t="s">
        <v>17</v>
      </c>
      <c r="F1480" s="37">
        <v>0</v>
      </c>
      <c r="G1480" s="38">
        <v>0</v>
      </c>
      <c r="H1480" s="34">
        <v>0.97207336226845076</v>
      </c>
      <c r="I1480" s="35">
        <v>1453.4647837711573</v>
      </c>
      <c r="J1480" s="35">
        <v>1.0138040757550302</v>
      </c>
      <c r="K1480" s="35">
        <v>-0.80554539532546554</v>
      </c>
      <c r="L1480" s="35">
        <v>0</v>
      </c>
      <c r="M1480" s="35">
        <v>0</v>
      </c>
      <c r="N1480" s="35">
        <v>0</v>
      </c>
      <c r="O1480" s="35">
        <v>0</v>
      </c>
      <c r="P1480" s="36">
        <v>12</v>
      </c>
      <c r="Q1480" s="37">
        <v>86</v>
      </c>
      <c r="R1480" s="36">
        <v>0</v>
      </c>
      <c r="S1480" s="39">
        <f t="shared" si="47"/>
        <v>86</v>
      </c>
      <c r="T1480" s="34" t="s">
        <v>29</v>
      </c>
      <c r="U1480" s="12">
        <f>((alpha*(beta^speed))*(speed^ceta))</f>
        <v>130.65469503003735</v>
      </c>
      <c r="V1480" s="8">
        <f t="shared" si="48"/>
        <v>86</v>
      </c>
    </row>
    <row r="1481" spans="1:28">
      <c r="A1481" s="34" t="s">
        <v>19</v>
      </c>
      <c r="B1481" s="34" t="s">
        <v>65</v>
      </c>
      <c r="C1481" s="5" t="s">
        <v>107</v>
      </c>
      <c r="D1481" s="35" t="s">
        <v>89</v>
      </c>
      <c r="E1481" s="36" t="s">
        <v>17</v>
      </c>
      <c r="F1481" s="37">
        <v>0</v>
      </c>
      <c r="G1481" s="38">
        <v>0</v>
      </c>
      <c r="H1481" s="34">
        <v>0.97757264467360738</v>
      </c>
      <c r="I1481" s="35">
        <v>1514.6083472963142</v>
      </c>
      <c r="J1481" s="35">
        <v>1.0141162242685595</v>
      </c>
      <c r="K1481" s="35">
        <v>-0.83207332781451582</v>
      </c>
      <c r="L1481" s="35">
        <v>0</v>
      </c>
      <c r="M1481" s="35">
        <v>0</v>
      </c>
      <c r="N1481" s="35">
        <v>0</v>
      </c>
      <c r="O1481" s="35">
        <v>0</v>
      </c>
      <c r="P1481" s="36">
        <v>12</v>
      </c>
      <c r="Q1481" s="37">
        <v>86</v>
      </c>
      <c r="R1481" s="36">
        <v>0</v>
      </c>
      <c r="S1481" s="39">
        <f t="shared" si="47"/>
        <v>86</v>
      </c>
      <c r="T1481" s="34" t="s">
        <v>29</v>
      </c>
      <c r="U1481" s="12">
        <f>((alpha*(beta^speed))*(speed^ceta))</f>
        <v>124.22260460790258</v>
      </c>
      <c r="V1481" s="8">
        <f t="shared" si="48"/>
        <v>86</v>
      </c>
    </row>
    <row r="1482" spans="1:28">
      <c r="A1482" s="34" t="s">
        <v>19</v>
      </c>
      <c r="B1482" s="34" t="s">
        <v>65</v>
      </c>
      <c r="C1482" s="5" t="s">
        <v>106</v>
      </c>
      <c r="D1482" s="35" t="s">
        <v>89</v>
      </c>
      <c r="E1482" s="36" t="s">
        <v>15</v>
      </c>
      <c r="F1482" s="37">
        <v>50</v>
      </c>
      <c r="G1482" s="38">
        <v>0</v>
      </c>
      <c r="H1482" s="34">
        <v>0.99706803907284314</v>
      </c>
      <c r="I1482" s="35">
        <v>24.58902919649929</v>
      </c>
      <c r="J1482" s="35">
        <v>-1.3286612037667556</v>
      </c>
      <c r="K1482" s="35">
        <v>0.58196801579703228</v>
      </c>
      <c r="L1482" s="35">
        <v>-0.15017498543648619</v>
      </c>
      <c r="M1482" s="35">
        <v>0</v>
      </c>
      <c r="N1482" s="35">
        <v>0</v>
      </c>
      <c r="O1482" s="35">
        <v>0</v>
      </c>
      <c r="P1482" s="36">
        <v>12</v>
      </c>
      <c r="Q1482" s="37">
        <v>86</v>
      </c>
      <c r="R1482" s="36">
        <v>1</v>
      </c>
      <c r="S1482" s="39">
        <f t="shared" si="47"/>
        <v>86</v>
      </c>
      <c r="T1482" s="34" t="s">
        <v>30</v>
      </c>
      <c r="U1482" s="12">
        <f>((alpha*(speed^beta))+(ceta*(speed^delta)))</f>
        <v>0.36425396727439019</v>
      </c>
      <c r="V1482" s="8">
        <f t="shared" si="48"/>
        <v>86</v>
      </c>
    </row>
    <row r="1483" spans="1:28">
      <c r="A1483" s="34" t="s">
        <v>19</v>
      </c>
      <c r="B1483" s="34" t="s">
        <v>65</v>
      </c>
      <c r="C1483" s="5" t="s">
        <v>107</v>
      </c>
      <c r="D1483" s="35" t="s">
        <v>89</v>
      </c>
      <c r="E1483" s="36" t="s">
        <v>15</v>
      </c>
      <c r="F1483" s="37">
        <v>50</v>
      </c>
      <c r="G1483" s="38">
        <v>0</v>
      </c>
      <c r="H1483" s="34">
        <v>0.98655203595161811</v>
      </c>
      <c r="I1483" s="35">
        <v>0.21132696281260488</v>
      </c>
      <c r="J1483" s="35">
        <v>0.2349509403861465</v>
      </c>
      <c r="K1483" s="35">
        <v>25.022231403319804</v>
      </c>
      <c r="L1483" s="35">
        <v>-1.0538102227687078</v>
      </c>
      <c r="M1483" s="35">
        <v>0</v>
      </c>
      <c r="N1483" s="35">
        <v>0</v>
      </c>
      <c r="O1483" s="35">
        <v>0</v>
      </c>
      <c r="P1483" s="36">
        <v>12</v>
      </c>
      <c r="Q1483" s="37">
        <v>86</v>
      </c>
      <c r="R1483" s="36">
        <v>1</v>
      </c>
      <c r="S1483" s="39">
        <f t="shared" si="47"/>
        <v>86</v>
      </c>
      <c r="T1483" s="34" t="s">
        <v>30</v>
      </c>
      <c r="U1483" s="12">
        <f>((alpha*(speed^beta))+(ceta*(speed^delta)))</f>
        <v>0.8307660595775741</v>
      </c>
      <c r="V1483" s="8">
        <f t="shared" si="48"/>
        <v>86</v>
      </c>
    </row>
    <row r="1484" spans="1:28">
      <c r="A1484" s="34" t="s">
        <v>19</v>
      </c>
      <c r="B1484" s="34" t="s">
        <v>65</v>
      </c>
      <c r="C1484" s="5" t="s">
        <v>106</v>
      </c>
      <c r="D1484" s="35" t="s">
        <v>89</v>
      </c>
      <c r="E1484" s="36" t="s">
        <v>16</v>
      </c>
      <c r="F1484" s="37">
        <v>50</v>
      </c>
      <c r="G1484" s="38">
        <v>0</v>
      </c>
      <c r="H1484" s="34">
        <v>0.97305609746705957</v>
      </c>
      <c r="I1484" s="35">
        <v>24.345588169513885</v>
      </c>
      <c r="J1484" s="35">
        <v>-0.94908276294085114</v>
      </c>
      <c r="K1484" s="35">
        <v>0.2336232120660551</v>
      </c>
      <c r="L1484" s="35">
        <v>0.35093026236978492</v>
      </c>
      <c r="M1484" s="35">
        <v>0</v>
      </c>
      <c r="N1484" s="35">
        <v>0</v>
      </c>
      <c r="O1484" s="35">
        <v>0</v>
      </c>
      <c r="P1484" s="36">
        <v>12</v>
      </c>
      <c r="Q1484" s="37">
        <v>86</v>
      </c>
      <c r="R1484" s="36">
        <v>1</v>
      </c>
      <c r="S1484" s="39">
        <f t="shared" si="47"/>
        <v>86</v>
      </c>
      <c r="T1484" s="34" t="s">
        <v>30</v>
      </c>
      <c r="U1484" s="12">
        <f>((alpha*(speed^beta))+(ceta*(speed^delta)))</f>
        <v>1.4704533500849757</v>
      </c>
      <c r="V1484" s="8">
        <f t="shared" si="48"/>
        <v>86</v>
      </c>
    </row>
    <row r="1485" spans="1:28">
      <c r="A1485" s="34" t="s">
        <v>19</v>
      </c>
      <c r="B1485" s="34" t="s">
        <v>65</v>
      </c>
      <c r="C1485" s="5" t="s">
        <v>107</v>
      </c>
      <c r="D1485" s="35" t="s">
        <v>89</v>
      </c>
      <c r="E1485" s="36" t="s">
        <v>16</v>
      </c>
      <c r="F1485" s="37">
        <v>50</v>
      </c>
      <c r="G1485" s="38">
        <v>0</v>
      </c>
      <c r="H1485" s="34">
        <v>0.99531348864069813</v>
      </c>
      <c r="I1485" s="35">
        <v>-0.20720351346338514</v>
      </c>
      <c r="J1485" s="35">
        <v>52.311874799799455</v>
      </c>
      <c r="K1485" s="35">
        <v>-0.46714416488742977</v>
      </c>
      <c r="L1485" s="35">
        <v>0.3453669598589495</v>
      </c>
      <c r="M1485" s="35">
        <v>2.6262364456761778E-2</v>
      </c>
      <c r="N1485" s="35">
        <v>0</v>
      </c>
      <c r="O1485" s="35">
        <v>0</v>
      </c>
      <c r="P1485" s="36">
        <v>12</v>
      </c>
      <c r="Q1485" s="37">
        <v>86</v>
      </c>
      <c r="R1485" s="36">
        <v>10</v>
      </c>
      <c r="S1485" s="39">
        <f t="shared" si="47"/>
        <v>86</v>
      </c>
      <c r="T1485" s="34" t="s">
        <v>44</v>
      </c>
      <c r="U1485" s="12">
        <f>(alpha+(beta/(1+EXP((((-1)*ceta)+(delta*LN(speed)))+(epsilon*speed)))))</f>
        <v>0.51833934108726165</v>
      </c>
      <c r="V1485" s="8">
        <f t="shared" si="48"/>
        <v>86</v>
      </c>
    </row>
    <row r="1486" spans="1:28">
      <c r="A1486" s="34" t="s">
        <v>19</v>
      </c>
      <c r="B1486" s="34" t="s">
        <v>65</v>
      </c>
      <c r="C1486" s="5" t="s">
        <v>106</v>
      </c>
      <c r="D1486" s="35" t="s">
        <v>89</v>
      </c>
      <c r="E1486" s="36" t="s">
        <v>14</v>
      </c>
      <c r="F1486" s="37">
        <v>50</v>
      </c>
      <c r="G1486" s="38">
        <v>0</v>
      </c>
      <c r="H1486" s="34">
        <v>0.97940145674835233</v>
      </c>
      <c r="I1486" s="35">
        <v>-197.69579263236912</v>
      </c>
      <c r="J1486" s="35">
        <v>29.558315909126136</v>
      </c>
      <c r="K1486" s="35">
        <v>2.0076781445621199</v>
      </c>
      <c r="L1486" s="35">
        <v>0</v>
      </c>
      <c r="M1486" s="35">
        <v>0</v>
      </c>
      <c r="N1486" s="35">
        <v>0</v>
      </c>
      <c r="O1486" s="35">
        <v>0</v>
      </c>
      <c r="P1486" s="36">
        <v>12</v>
      </c>
      <c r="Q1486" s="37">
        <v>86</v>
      </c>
      <c r="R1486" s="36">
        <v>2</v>
      </c>
      <c r="S1486" s="39">
        <f t="shared" si="47"/>
        <v>86</v>
      </c>
      <c r="T1486" s="34" t="s">
        <v>31</v>
      </c>
      <c r="U1486" s="12">
        <f>((alpha+(beta*speed))^((-1)/ceta))</f>
        <v>2.0962145977965297E-2</v>
      </c>
      <c r="V1486" s="8">
        <f t="shared" si="48"/>
        <v>86</v>
      </c>
      <c r="AB1486" s="41"/>
    </row>
    <row r="1487" spans="1:28">
      <c r="A1487" s="34" t="s">
        <v>19</v>
      </c>
      <c r="B1487" s="34" t="s">
        <v>65</v>
      </c>
      <c r="C1487" s="5" t="s">
        <v>107</v>
      </c>
      <c r="D1487" s="35" t="s">
        <v>89</v>
      </c>
      <c r="E1487" s="36" t="s">
        <v>14</v>
      </c>
      <c r="F1487" s="37">
        <v>50</v>
      </c>
      <c r="G1487" s="38">
        <v>0</v>
      </c>
      <c r="H1487" s="34">
        <v>0.98252552906194968</v>
      </c>
      <c r="I1487" s="35">
        <v>-392.89757107424657</v>
      </c>
      <c r="J1487" s="35">
        <v>75.422318563944117</v>
      </c>
      <c r="K1487" s="35">
        <v>1.8813172007565229</v>
      </c>
      <c r="L1487" s="35">
        <v>0</v>
      </c>
      <c r="M1487" s="35">
        <v>0</v>
      </c>
      <c r="N1487" s="35">
        <v>0</v>
      </c>
      <c r="O1487" s="35">
        <v>0</v>
      </c>
      <c r="P1487" s="36">
        <v>12</v>
      </c>
      <c r="Q1487" s="37">
        <v>86</v>
      </c>
      <c r="R1487" s="36">
        <v>2</v>
      </c>
      <c r="S1487" s="39">
        <f t="shared" si="47"/>
        <v>86</v>
      </c>
      <c r="T1487" s="34" t="s">
        <v>31</v>
      </c>
      <c r="U1487" s="12">
        <f>((alpha+(beta*speed))^((-1)/ceta))</f>
        <v>9.731627775199982E-3</v>
      </c>
      <c r="V1487" s="8">
        <f t="shared" si="48"/>
        <v>86</v>
      </c>
      <c r="AB1487" s="41"/>
    </row>
    <row r="1488" spans="1:28">
      <c r="A1488" s="34" t="s">
        <v>19</v>
      </c>
      <c r="B1488" s="34" t="s">
        <v>65</v>
      </c>
      <c r="C1488" s="5" t="s">
        <v>106</v>
      </c>
      <c r="D1488" s="35" t="s">
        <v>89</v>
      </c>
      <c r="E1488" s="36" t="s">
        <v>18</v>
      </c>
      <c r="F1488" s="37">
        <v>50</v>
      </c>
      <c r="G1488" s="38">
        <v>0</v>
      </c>
      <c r="H1488" s="34">
        <v>0.9844408117214114</v>
      </c>
      <c r="I1488" s="35">
        <v>9.8963810334210862</v>
      </c>
      <c r="J1488" s="35">
        <v>1.2909216285384202</v>
      </c>
      <c r="K1488" s="35">
        <v>-9.4342743849779379E-3</v>
      </c>
      <c r="L1488" s="35">
        <v>0</v>
      </c>
      <c r="M1488" s="35">
        <v>0</v>
      </c>
      <c r="N1488" s="35">
        <v>0</v>
      </c>
      <c r="O1488" s="35">
        <v>0</v>
      </c>
      <c r="P1488" s="36">
        <v>12</v>
      </c>
      <c r="Q1488" s="37">
        <v>86</v>
      </c>
      <c r="R1488" s="36">
        <v>5</v>
      </c>
      <c r="S1488" s="39">
        <f t="shared" si="47"/>
        <v>86</v>
      </c>
      <c r="T1488" s="34" t="s">
        <v>36</v>
      </c>
      <c r="U1488" s="12">
        <f>(1/(((ceta*(speed^2))+(beta*speed))+alpha))</f>
        <v>1.9554261494482687E-2</v>
      </c>
      <c r="V1488" s="8">
        <f t="shared" si="48"/>
        <v>86</v>
      </c>
      <c r="AB1488" s="41"/>
    </row>
    <row r="1489" spans="1:28">
      <c r="A1489" s="34" t="s">
        <v>19</v>
      </c>
      <c r="B1489" s="34" t="s">
        <v>65</v>
      </c>
      <c r="C1489" s="5" t="s">
        <v>107</v>
      </c>
      <c r="D1489" s="35" t="s">
        <v>89</v>
      </c>
      <c r="E1489" s="36" t="s">
        <v>18</v>
      </c>
      <c r="F1489" s="37">
        <v>50</v>
      </c>
      <c r="G1489" s="38">
        <v>0</v>
      </c>
      <c r="H1489" s="34">
        <v>0.96943850464796155</v>
      </c>
      <c r="I1489" s="35">
        <v>-1.5484805881430597</v>
      </c>
      <c r="J1489" s="35">
        <v>1.4229870725315725</v>
      </c>
      <c r="K1489" s="35">
        <v>-6.1826076084325558E-3</v>
      </c>
      <c r="L1489" s="35">
        <v>0</v>
      </c>
      <c r="M1489" s="35">
        <v>0</v>
      </c>
      <c r="N1489" s="35">
        <v>0</v>
      </c>
      <c r="O1489" s="35">
        <v>0</v>
      </c>
      <c r="P1489" s="36">
        <v>12</v>
      </c>
      <c r="Q1489" s="37">
        <v>86</v>
      </c>
      <c r="R1489" s="36">
        <v>5</v>
      </c>
      <c r="S1489" s="39">
        <f t="shared" si="47"/>
        <v>86</v>
      </c>
      <c r="T1489" s="34" t="s">
        <v>36</v>
      </c>
      <c r="U1489" s="12">
        <f>(1/(((ceta*(speed^2))+(beta*speed))+alpha))</f>
        <v>1.3315252679970829E-2</v>
      </c>
      <c r="V1489" s="8">
        <f t="shared" si="48"/>
        <v>86</v>
      </c>
      <c r="AB1489" s="41"/>
    </row>
    <row r="1490" spans="1:28">
      <c r="A1490" s="34" t="s">
        <v>19</v>
      </c>
      <c r="B1490" s="34" t="s">
        <v>65</v>
      </c>
      <c r="C1490" s="5" t="s">
        <v>106</v>
      </c>
      <c r="D1490" s="35" t="s">
        <v>89</v>
      </c>
      <c r="E1490" s="36" t="s">
        <v>17</v>
      </c>
      <c r="F1490" s="37">
        <v>50</v>
      </c>
      <c r="G1490" s="38">
        <v>0</v>
      </c>
      <c r="H1490" s="34">
        <v>0.96396267268133284</v>
      </c>
      <c r="I1490" s="35">
        <v>1329.3468528196795</v>
      </c>
      <c r="J1490" s="35">
        <v>1.0110162608746431</v>
      </c>
      <c r="K1490" s="35">
        <v>-0.71482244611697754</v>
      </c>
      <c r="L1490" s="35">
        <v>0</v>
      </c>
      <c r="M1490" s="35">
        <v>0</v>
      </c>
      <c r="N1490" s="35">
        <v>0</v>
      </c>
      <c r="O1490" s="35">
        <v>0</v>
      </c>
      <c r="P1490" s="36">
        <v>12</v>
      </c>
      <c r="Q1490" s="37">
        <v>86</v>
      </c>
      <c r="R1490" s="36">
        <v>0</v>
      </c>
      <c r="S1490" s="39">
        <f t="shared" si="47"/>
        <v>86</v>
      </c>
      <c r="T1490" s="34" t="s">
        <v>29</v>
      </c>
      <c r="U1490" s="12">
        <f>((alpha*(beta^speed))*(speed^ceta))</f>
        <v>141.25879510230544</v>
      </c>
      <c r="V1490" s="8">
        <f t="shared" si="48"/>
        <v>86</v>
      </c>
    </row>
    <row r="1491" spans="1:28">
      <c r="A1491" s="34" t="s">
        <v>19</v>
      </c>
      <c r="B1491" s="34" t="s">
        <v>65</v>
      </c>
      <c r="C1491" s="5" t="s">
        <v>107</v>
      </c>
      <c r="D1491" s="35" t="s">
        <v>89</v>
      </c>
      <c r="E1491" s="36" t="s">
        <v>17</v>
      </c>
      <c r="F1491" s="37">
        <v>50</v>
      </c>
      <c r="G1491" s="38">
        <v>0</v>
      </c>
      <c r="H1491" s="34">
        <v>0.96829523139528495</v>
      </c>
      <c r="I1491" s="35">
        <v>1361.1003119273034</v>
      </c>
      <c r="J1491" s="35">
        <v>1.0113010355513652</v>
      </c>
      <c r="K1491" s="35">
        <v>-0.73664060638577433</v>
      </c>
      <c r="L1491" s="35">
        <v>0</v>
      </c>
      <c r="M1491" s="35">
        <v>0</v>
      </c>
      <c r="N1491" s="35">
        <v>0</v>
      </c>
      <c r="O1491" s="35">
        <v>0</v>
      </c>
      <c r="P1491" s="36">
        <v>12</v>
      </c>
      <c r="Q1491" s="37">
        <v>86</v>
      </c>
      <c r="R1491" s="36">
        <v>0</v>
      </c>
      <c r="S1491" s="39">
        <f t="shared" si="47"/>
        <v>86</v>
      </c>
      <c r="T1491" s="34" t="s">
        <v>29</v>
      </c>
      <c r="U1491" s="12">
        <f>((alpha*(beta^speed))*(speed^ceta))</f>
        <v>134.45559812167244</v>
      </c>
      <c r="V1491" s="8">
        <f t="shared" si="48"/>
        <v>86</v>
      </c>
    </row>
    <row r="1492" spans="1:28">
      <c r="A1492" s="34" t="s">
        <v>19</v>
      </c>
      <c r="B1492" s="34" t="s">
        <v>65</v>
      </c>
      <c r="C1492" s="5" t="s">
        <v>106</v>
      </c>
      <c r="D1492" s="35" t="s">
        <v>89</v>
      </c>
      <c r="E1492" s="36" t="s">
        <v>15</v>
      </c>
      <c r="F1492" s="37">
        <v>100</v>
      </c>
      <c r="G1492" s="38">
        <v>0</v>
      </c>
      <c r="H1492" s="34">
        <v>0.99680490558161583</v>
      </c>
      <c r="I1492" s="35">
        <v>0.25932647619619292</v>
      </c>
      <c r="J1492" s="35">
        <v>16.772274679771719</v>
      </c>
      <c r="K1492" s="35">
        <v>0.33050023172750509</v>
      </c>
      <c r="L1492" s="35">
        <v>1.2328097754083502</v>
      </c>
      <c r="M1492" s="35">
        <v>-3.3755447518801249E-3</v>
      </c>
      <c r="N1492" s="35">
        <v>0</v>
      </c>
      <c r="O1492" s="35">
        <v>0</v>
      </c>
      <c r="P1492" s="36">
        <v>12</v>
      </c>
      <c r="Q1492" s="37">
        <v>86</v>
      </c>
      <c r="R1492" s="36">
        <v>10</v>
      </c>
      <c r="S1492" s="39">
        <f t="shared" si="47"/>
        <v>86</v>
      </c>
      <c r="T1492" s="34" t="s">
        <v>44</v>
      </c>
      <c r="U1492" s="12">
        <f>(alpha+(beta/(1+EXP((((-1)*ceta)+(delta*LN(speed)))+(epsilon*speed)))))</f>
        <v>0.38697453144846594</v>
      </c>
      <c r="V1492" s="8">
        <f t="shared" si="48"/>
        <v>86</v>
      </c>
    </row>
    <row r="1493" spans="1:28">
      <c r="A1493" s="34" t="s">
        <v>19</v>
      </c>
      <c r="B1493" s="34" t="s">
        <v>65</v>
      </c>
      <c r="C1493" s="5" t="s">
        <v>107</v>
      </c>
      <c r="D1493" s="35" t="s">
        <v>89</v>
      </c>
      <c r="E1493" s="36" t="s">
        <v>15</v>
      </c>
      <c r="F1493" s="37">
        <v>100</v>
      </c>
      <c r="G1493" s="38">
        <v>0</v>
      </c>
      <c r="H1493" s="34">
        <v>0.9815058281170248</v>
      </c>
      <c r="I1493" s="35">
        <v>0.78079319223439614</v>
      </c>
      <c r="J1493" s="35">
        <v>2.8509289055275207</v>
      </c>
      <c r="K1493" s="35">
        <v>5.2409858923565107</v>
      </c>
      <c r="L1493" s="35">
        <v>2.0547729020816861</v>
      </c>
      <c r="M1493" s="35">
        <v>-7.7376694671281894E-3</v>
      </c>
      <c r="N1493" s="35">
        <v>0</v>
      </c>
      <c r="O1493" s="35">
        <v>0</v>
      </c>
      <c r="P1493" s="36">
        <v>12</v>
      </c>
      <c r="Q1493" s="37">
        <v>86</v>
      </c>
      <c r="R1493" s="36">
        <v>10</v>
      </c>
      <c r="S1493" s="39">
        <f t="shared" si="47"/>
        <v>86</v>
      </c>
      <c r="T1493" s="34" t="s">
        <v>44</v>
      </c>
      <c r="U1493" s="12">
        <f>(alpha+(beta/(1+EXP((((-1)*ceta)+(delta*LN(speed)))+(epsilon*speed)))))</f>
        <v>0.88759467092482647</v>
      </c>
      <c r="V1493" s="8">
        <f t="shared" si="48"/>
        <v>86</v>
      </c>
    </row>
    <row r="1494" spans="1:28">
      <c r="A1494" s="34" t="s">
        <v>19</v>
      </c>
      <c r="B1494" s="34" t="s">
        <v>65</v>
      </c>
      <c r="C1494" s="5" t="s">
        <v>106</v>
      </c>
      <c r="D1494" s="35" t="s">
        <v>89</v>
      </c>
      <c r="E1494" s="36" t="s">
        <v>16</v>
      </c>
      <c r="F1494" s="37">
        <v>100</v>
      </c>
      <c r="G1494" s="38">
        <v>0</v>
      </c>
      <c r="H1494" s="34">
        <v>0.96040566368694391</v>
      </c>
      <c r="I1494" s="35">
        <v>1.541299205324195</v>
      </c>
      <c r="J1494" s="35">
        <v>6.8409984694182082</v>
      </c>
      <c r="K1494" s="35">
        <v>1.8351311808387036</v>
      </c>
      <c r="L1494" s="35">
        <v>1.0817456012360001</v>
      </c>
      <c r="M1494" s="35">
        <v>2.9250064318773222E-2</v>
      </c>
      <c r="N1494" s="35">
        <v>0</v>
      </c>
      <c r="O1494" s="35">
        <v>0</v>
      </c>
      <c r="P1494" s="36">
        <v>12</v>
      </c>
      <c r="Q1494" s="37">
        <v>86</v>
      </c>
      <c r="R1494" s="36">
        <v>10</v>
      </c>
      <c r="S1494" s="39">
        <f t="shared" si="47"/>
        <v>86</v>
      </c>
      <c r="T1494" s="34" t="s">
        <v>44</v>
      </c>
      <c r="U1494" s="12">
        <f>(alpha+(beta/(1+EXP((((-1)*ceta)+(delta*LN(speed)))+(epsilon*speed)))))</f>
        <v>1.5691750597996663</v>
      </c>
      <c r="V1494" s="8">
        <f t="shared" si="48"/>
        <v>86</v>
      </c>
    </row>
    <row r="1495" spans="1:28">
      <c r="A1495" s="34" t="s">
        <v>19</v>
      </c>
      <c r="B1495" s="34" t="s">
        <v>65</v>
      </c>
      <c r="C1495" s="5" t="s">
        <v>107</v>
      </c>
      <c r="D1495" s="35" t="s">
        <v>89</v>
      </c>
      <c r="E1495" s="36" t="s">
        <v>16</v>
      </c>
      <c r="F1495" s="37">
        <v>100</v>
      </c>
      <c r="G1495" s="38">
        <v>0</v>
      </c>
      <c r="H1495" s="34">
        <v>0.99569006034728713</v>
      </c>
      <c r="I1495" s="35">
        <v>0.30700684109225473</v>
      </c>
      <c r="J1495" s="35">
        <v>37.090738941877248</v>
      </c>
      <c r="K1495" s="35">
        <v>2.1085678654971601E-2</v>
      </c>
      <c r="L1495" s="35">
        <v>0.30950245533403148</v>
      </c>
      <c r="M1495" s="35">
        <v>4.0053160421321191E-2</v>
      </c>
      <c r="N1495" s="35">
        <v>0</v>
      </c>
      <c r="O1495" s="35">
        <v>0</v>
      </c>
      <c r="P1495" s="36">
        <v>12</v>
      </c>
      <c r="Q1495" s="37">
        <v>86</v>
      </c>
      <c r="R1495" s="36">
        <v>10</v>
      </c>
      <c r="S1495" s="39">
        <f t="shared" si="47"/>
        <v>86</v>
      </c>
      <c r="T1495" s="34" t="s">
        <v>44</v>
      </c>
      <c r="U1495" s="12">
        <f>(alpha+(beta/(1+EXP((((-1)*ceta)+(delta*LN(speed)))+(epsilon*speed)))))</f>
        <v>0.60912743331367447</v>
      </c>
      <c r="V1495" s="8">
        <f t="shared" si="48"/>
        <v>86</v>
      </c>
    </row>
    <row r="1496" spans="1:28">
      <c r="A1496" s="34" t="s">
        <v>19</v>
      </c>
      <c r="B1496" s="34" t="s">
        <v>65</v>
      </c>
      <c r="C1496" s="5" t="s">
        <v>106</v>
      </c>
      <c r="D1496" s="35" t="s">
        <v>89</v>
      </c>
      <c r="E1496" s="36" t="s">
        <v>14</v>
      </c>
      <c r="F1496" s="37">
        <v>100</v>
      </c>
      <c r="G1496" s="38">
        <v>0</v>
      </c>
      <c r="H1496" s="34">
        <v>0.97914569998891043</v>
      </c>
      <c r="I1496" s="35">
        <v>-225.30381958537072</v>
      </c>
      <c r="J1496" s="35">
        <v>35.095697988070988</v>
      </c>
      <c r="K1496" s="35">
        <v>2.106616840068479</v>
      </c>
      <c r="L1496" s="35">
        <v>0</v>
      </c>
      <c r="M1496" s="35">
        <v>0</v>
      </c>
      <c r="N1496" s="35">
        <v>0</v>
      </c>
      <c r="O1496" s="35">
        <v>0</v>
      </c>
      <c r="P1496" s="36">
        <v>12</v>
      </c>
      <c r="Q1496" s="37">
        <v>86</v>
      </c>
      <c r="R1496" s="36">
        <v>2</v>
      </c>
      <c r="S1496" s="39">
        <f t="shared" si="47"/>
        <v>86</v>
      </c>
      <c r="T1496" s="34" t="s">
        <v>31</v>
      </c>
      <c r="U1496" s="12">
        <f>((alpha+(beta*speed))^((-1)/ceta))</f>
        <v>2.3129891242345615E-2</v>
      </c>
      <c r="V1496" s="8">
        <f t="shared" si="48"/>
        <v>86</v>
      </c>
      <c r="AB1496" s="41"/>
    </row>
    <row r="1497" spans="1:28">
      <c r="A1497" s="34" t="s">
        <v>19</v>
      </c>
      <c r="B1497" s="34" t="s">
        <v>65</v>
      </c>
      <c r="C1497" s="5" t="s">
        <v>107</v>
      </c>
      <c r="D1497" s="35" t="s">
        <v>89</v>
      </c>
      <c r="E1497" s="36" t="s">
        <v>14</v>
      </c>
      <c r="F1497" s="37">
        <v>100</v>
      </c>
      <c r="G1497" s="38">
        <v>0</v>
      </c>
      <c r="H1497" s="34">
        <v>0.98289570175644425</v>
      </c>
      <c r="I1497" s="35">
        <v>-336.66314045832092</v>
      </c>
      <c r="J1497" s="35">
        <v>70.89406384069855</v>
      </c>
      <c r="K1497" s="35">
        <v>1.8902834155804489</v>
      </c>
      <c r="L1497" s="35">
        <v>0</v>
      </c>
      <c r="M1497" s="35">
        <v>0</v>
      </c>
      <c r="N1497" s="35">
        <v>0</v>
      </c>
      <c r="O1497" s="35">
        <v>0</v>
      </c>
      <c r="P1497" s="36">
        <v>12</v>
      </c>
      <c r="Q1497" s="37">
        <v>86</v>
      </c>
      <c r="R1497" s="36">
        <v>2</v>
      </c>
      <c r="S1497" s="39">
        <f t="shared" si="47"/>
        <v>86</v>
      </c>
      <c r="T1497" s="34" t="s">
        <v>31</v>
      </c>
      <c r="U1497" s="12">
        <f>((alpha+(beta*speed))^((-1)/ceta))</f>
        <v>1.0248203925321475E-2</v>
      </c>
      <c r="V1497" s="8">
        <f t="shared" si="48"/>
        <v>86</v>
      </c>
      <c r="AB1497" s="41"/>
    </row>
    <row r="1498" spans="1:28">
      <c r="A1498" s="34" t="s">
        <v>19</v>
      </c>
      <c r="B1498" s="34" t="s">
        <v>65</v>
      </c>
      <c r="C1498" s="5" t="s">
        <v>106</v>
      </c>
      <c r="D1498" s="35" t="s">
        <v>89</v>
      </c>
      <c r="E1498" s="36" t="s">
        <v>18</v>
      </c>
      <c r="F1498" s="37">
        <v>100</v>
      </c>
      <c r="G1498" s="38">
        <v>0</v>
      </c>
      <c r="H1498" s="34">
        <v>0.98184871817024966</v>
      </c>
      <c r="I1498" s="35">
        <v>9.918320704110311</v>
      </c>
      <c r="J1498" s="35">
        <v>1.101828153046527</v>
      </c>
      <c r="K1498" s="35">
        <v>-7.5263515984648807E-3</v>
      </c>
      <c r="L1498" s="35">
        <v>0</v>
      </c>
      <c r="M1498" s="35">
        <v>0</v>
      </c>
      <c r="N1498" s="35">
        <v>0</v>
      </c>
      <c r="O1498" s="35">
        <v>0</v>
      </c>
      <c r="P1498" s="36">
        <v>12</v>
      </c>
      <c r="Q1498" s="37">
        <v>86</v>
      </c>
      <c r="R1498" s="36">
        <v>5</v>
      </c>
      <c r="S1498" s="39">
        <f t="shared" si="47"/>
        <v>86</v>
      </c>
      <c r="T1498" s="34" t="s">
        <v>36</v>
      </c>
      <c r="U1498" s="12">
        <f>(1/(((ceta*(speed^2))+(beta*speed))+alpha))</f>
        <v>2.0403730474134553E-2</v>
      </c>
      <c r="V1498" s="8">
        <f t="shared" si="48"/>
        <v>86</v>
      </c>
      <c r="AB1498" s="41"/>
    </row>
    <row r="1499" spans="1:28">
      <c r="A1499" s="34" t="s">
        <v>19</v>
      </c>
      <c r="B1499" s="34" t="s">
        <v>65</v>
      </c>
      <c r="C1499" s="5" t="s">
        <v>107</v>
      </c>
      <c r="D1499" s="35" t="s">
        <v>89</v>
      </c>
      <c r="E1499" s="36" t="s">
        <v>18</v>
      </c>
      <c r="F1499" s="37">
        <v>100</v>
      </c>
      <c r="G1499" s="38">
        <v>0</v>
      </c>
      <c r="H1499" s="34">
        <v>0.96524890187715029</v>
      </c>
      <c r="I1499" s="35">
        <v>-0.42672815163871181</v>
      </c>
      <c r="J1499" s="35">
        <v>1.2383955331197094</v>
      </c>
      <c r="K1499" s="35">
        <v>-5.340269860752006E-3</v>
      </c>
      <c r="L1499" s="35">
        <v>0</v>
      </c>
      <c r="M1499" s="35">
        <v>0</v>
      </c>
      <c r="N1499" s="35">
        <v>0</v>
      </c>
      <c r="O1499" s="35">
        <v>0</v>
      </c>
      <c r="P1499" s="36">
        <v>12</v>
      </c>
      <c r="Q1499" s="37">
        <v>86</v>
      </c>
      <c r="R1499" s="36">
        <v>5</v>
      </c>
      <c r="S1499" s="39">
        <f t="shared" si="47"/>
        <v>86</v>
      </c>
      <c r="T1499" s="34" t="s">
        <v>36</v>
      </c>
      <c r="U1499" s="12">
        <f>(1/(((ceta*(speed^2))+(beta*speed))+alpha))</f>
        <v>1.5019829522920043E-2</v>
      </c>
      <c r="V1499" s="8">
        <f t="shared" si="48"/>
        <v>86</v>
      </c>
      <c r="AB1499" s="41"/>
    </row>
    <row r="1500" spans="1:28">
      <c r="A1500" s="34" t="s">
        <v>19</v>
      </c>
      <c r="B1500" s="34" t="s">
        <v>65</v>
      </c>
      <c r="C1500" s="5" t="s">
        <v>106</v>
      </c>
      <c r="D1500" s="35" t="s">
        <v>89</v>
      </c>
      <c r="E1500" s="36" t="s">
        <v>17</v>
      </c>
      <c r="F1500" s="37">
        <v>100</v>
      </c>
      <c r="G1500" s="38">
        <v>0</v>
      </c>
      <c r="H1500" s="34">
        <v>0.95606067155039309</v>
      </c>
      <c r="I1500" s="35">
        <v>-6.0716560180700061E-4</v>
      </c>
      <c r="J1500" s="35">
        <v>0.13516406832099617</v>
      </c>
      <c r="K1500" s="35">
        <v>-9.6607753173391409</v>
      </c>
      <c r="L1500" s="35">
        <v>373.14984648616422</v>
      </c>
      <c r="M1500" s="35">
        <v>0</v>
      </c>
      <c r="N1500" s="35">
        <v>0</v>
      </c>
      <c r="O1500" s="35">
        <v>0</v>
      </c>
      <c r="P1500" s="36">
        <v>12</v>
      </c>
      <c r="Q1500" s="37">
        <v>86</v>
      </c>
      <c r="R1500" s="36">
        <v>14</v>
      </c>
      <c r="S1500" s="39">
        <f t="shared" si="47"/>
        <v>86</v>
      </c>
      <c r="T1500" s="34" t="s">
        <v>51</v>
      </c>
      <c r="U1500" s="12">
        <f>(((alpha*(speed^3))+(beta*(speed^2))+(ceta*speed))+delta)</f>
        <v>155.80529447413215</v>
      </c>
      <c r="V1500" s="8">
        <f t="shared" si="48"/>
        <v>86</v>
      </c>
    </row>
    <row r="1501" spans="1:28">
      <c r="A1501" s="34" t="s">
        <v>19</v>
      </c>
      <c r="B1501" s="34" t="s">
        <v>65</v>
      </c>
      <c r="C1501" s="5" t="s">
        <v>107</v>
      </c>
      <c r="D1501" s="35" t="s">
        <v>89</v>
      </c>
      <c r="E1501" s="36" t="s">
        <v>17</v>
      </c>
      <c r="F1501" s="37">
        <v>100</v>
      </c>
      <c r="G1501" s="38">
        <v>0</v>
      </c>
      <c r="H1501" s="34">
        <v>0.95947120849525713</v>
      </c>
      <c r="I1501" s="35">
        <v>1256.935425955644</v>
      </c>
      <c r="J1501" s="35">
        <v>1.0087372078150456</v>
      </c>
      <c r="K1501" s="35">
        <v>-0.65426791313563659</v>
      </c>
      <c r="L1501" s="35">
        <v>0</v>
      </c>
      <c r="M1501" s="35">
        <v>0</v>
      </c>
      <c r="N1501" s="35">
        <v>0</v>
      </c>
      <c r="O1501" s="35">
        <v>0</v>
      </c>
      <c r="P1501" s="36">
        <v>12</v>
      </c>
      <c r="Q1501" s="37">
        <v>86</v>
      </c>
      <c r="R1501" s="36">
        <v>0</v>
      </c>
      <c r="S1501" s="39">
        <f t="shared" si="47"/>
        <v>86</v>
      </c>
      <c r="T1501" s="34" t="s">
        <v>29</v>
      </c>
      <c r="U1501" s="12">
        <f>((alpha*(beta^speed))*(speed^ceta))</f>
        <v>144.06025151853774</v>
      </c>
      <c r="V1501" s="8">
        <f t="shared" si="48"/>
        <v>86</v>
      </c>
    </row>
    <row r="1502" spans="1:28">
      <c r="A1502" s="34" t="s">
        <v>19</v>
      </c>
      <c r="B1502" s="34" t="s">
        <v>65</v>
      </c>
      <c r="C1502" s="5" t="s">
        <v>106</v>
      </c>
      <c r="D1502" s="35" t="s">
        <v>89</v>
      </c>
      <c r="E1502" s="36" t="s">
        <v>15</v>
      </c>
      <c r="F1502" s="37">
        <v>0</v>
      </c>
      <c r="G1502" s="38">
        <v>-0.06</v>
      </c>
      <c r="H1502" s="34">
        <v>0.99135215406766519</v>
      </c>
      <c r="I1502" s="35">
        <v>8.0956690054675615</v>
      </c>
      <c r="J1502" s="35">
        <v>0.96457590821242822</v>
      </c>
      <c r="K1502" s="35">
        <v>-0.76895638534171185</v>
      </c>
      <c r="L1502" s="35">
        <v>0</v>
      </c>
      <c r="M1502" s="35">
        <v>0</v>
      </c>
      <c r="N1502" s="35">
        <v>0</v>
      </c>
      <c r="O1502" s="35">
        <v>0</v>
      </c>
      <c r="P1502" s="36">
        <v>12</v>
      </c>
      <c r="Q1502" s="37">
        <v>86</v>
      </c>
      <c r="R1502" s="36">
        <v>0</v>
      </c>
      <c r="S1502" s="39">
        <f t="shared" si="47"/>
        <v>86</v>
      </c>
      <c r="T1502" s="34" t="s">
        <v>29</v>
      </c>
      <c r="U1502" s="12">
        <f>((alpha*(beta^speed))*(speed^ceta))</f>
        <v>1.184783816775524E-2</v>
      </c>
      <c r="V1502" s="8">
        <f t="shared" si="48"/>
        <v>86</v>
      </c>
    </row>
    <row r="1503" spans="1:28">
      <c r="A1503" s="34" t="s">
        <v>19</v>
      </c>
      <c r="B1503" s="34" t="s">
        <v>65</v>
      </c>
      <c r="C1503" s="5" t="s">
        <v>107</v>
      </c>
      <c r="D1503" s="35" t="s">
        <v>89</v>
      </c>
      <c r="E1503" s="36" t="s">
        <v>15</v>
      </c>
      <c r="F1503" s="37">
        <v>0</v>
      </c>
      <c r="G1503" s="38">
        <v>-0.06</v>
      </c>
      <c r="H1503" s="34">
        <v>0.99129006665091657</v>
      </c>
      <c r="I1503" s="35">
        <v>-3.0819582073020393E-2</v>
      </c>
      <c r="J1503" s="35">
        <v>12.681747228227096</v>
      </c>
      <c r="K1503" s="35">
        <v>0.47185397529513229</v>
      </c>
      <c r="L1503" s="35">
        <v>1.0127406792237132</v>
      </c>
      <c r="M1503" s="35">
        <v>2.1918394999019535E-2</v>
      </c>
      <c r="N1503" s="35">
        <v>0</v>
      </c>
      <c r="O1503" s="35">
        <v>0</v>
      </c>
      <c r="P1503" s="36">
        <v>12</v>
      </c>
      <c r="Q1503" s="37">
        <v>86</v>
      </c>
      <c r="R1503" s="36">
        <v>10</v>
      </c>
      <c r="S1503" s="39">
        <f t="shared" si="47"/>
        <v>86</v>
      </c>
      <c r="T1503" s="34" t="s">
        <v>44</v>
      </c>
      <c r="U1503" s="12">
        <f>(alpha+(beta/(1+EXP((((-1)*ceta)+(delta*LN(speed)))+(epsilon*speed)))))</f>
        <v>2.9993919106393735E-3</v>
      </c>
      <c r="V1503" s="8">
        <f t="shared" si="48"/>
        <v>86</v>
      </c>
    </row>
    <row r="1504" spans="1:28">
      <c r="A1504" s="34" t="s">
        <v>19</v>
      </c>
      <c r="B1504" s="34" t="s">
        <v>65</v>
      </c>
      <c r="C1504" s="5" t="s">
        <v>106</v>
      </c>
      <c r="D1504" s="35" t="s">
        <v>89</v>
      </c>
      <c r="E1504" s="36" t="s">
        <v>16</v>
      </c>
      <c r="F1504" s="37">
        <v>0</v>
      </c>
      <c r="G1504" s="38">
        <v>-0.06</v>
      </c>
      <c r="H1504" s="34">
        <v>0.98619754808400384</v>
      </c>
      <c r="I1504" s="35">
        <v>8.9965063156783263</v>
      </c>
      <c r="J1504" s="35">
        <v>0.96208362727939367</v>
      </c>
      <c r="K1504" s="35">
        <v>-0.62797974612405438</v>
      </c>
      <c r="L1504" s="35">
        <v>0</v>
      </c>
      <c r="M1504" s="35">
        <v>0</v>
      </c>
      <c r="N1504" s="35">
        <v>0</v>
      </c>
      <c r="O1504" s="35">
        <v>0</v>
      </c>
      <c r="P1504" s="36">
        <v>12</v>
      </c>
      <c r="Q1504" s="37">
        <v>86</v>
      </c>
      <c r="R1504" s="36">
        <v>0</v>
      </c>
      <c r="S1504" s="39">
        <f t="shared" si="47"/>
        <v>86</v>
      </c>
      <c r="T1504" s="34" t="s">
        <v>29</v>
      </c>
      <c r="U1504" s="12">
        <f>((alpha*(beta^speed))*(speed^ceta))</f>
        <v>1.9749263209185689E-2</v>
      </c>
      <c r="V1504" s="8">
        <f t="shared" si="48"/>
        <v>86</v>
      </c>
    </row>
    <row r="1505" spans="1:28">
      <c r="A1505" s="34" t="s">
        <v>19</v>
      </c>
      <c r="B1505" s="34" t="s">
        <v>65</v>
      </c>
      <c r="C1505" s="5" t="s">
        <v>107</v>
      </c>
      <c r="D1505" s="35" t="s">
        <v>89</v>
      </c>
      <c r="E1505" s="36" t="s">
        <v>16</v>
      </c>
      <c r="F1505" s="37">
        <v>0</v>
      </c>
      <c r="G1505" s="38">
        <v>-0.06</v>
      </c>
      <c r="H1505" s="34">
        <v>0.98614627358623375</v>
      </c>
      <c r="I1505" s="35">
        <v>24.571634528831382</v>
      </c>
      <c r="J1505" s="35">
        <v>0.96030253109469932</v>
      </c>
      <c r="K1505" s="35">
        <v>-0.57943074581831988</v>
      </c>
      <c r="L1505" s="35">
        <v>0</v>
      </c>
      <c r="M1505" s="35">
        <v>0</v>
      </c>
      <c r="N1505" s="35">
        <v>0</v>
      </c>
      <c r="O1505" s="35">
        <v>0</v>
      </c>
      <c r="P1505" s="36">
        <v>12</v>
      </c>
      <c r="Q1505" s="37">
        <v>86</v>
      </c>
      <c r="R1505" s="36">
        <v>0</v>
      </c>
      <c r="S1505" s="39">
        <f t="shared" si="47"/>
        <v>86</v>
      </c>
      <c r="T1505" s="34" t="s">
        <v>29</v>
      </c>
      <c r="U1505" s="12">
        <f>((alpha*(beta^speed))*(speed^ceta))</f>
        <v>5.7097946818472883E-2</v>
      </c>
      <c r="V1505" s="8">
        <f t="shared" si="48"/>
        <v>86</v>
      </c>
    </row>
    <row r="1506" spans="1:28">
      <c r="A1506" s="34" t="s">
        <v>19</v>
      </c>
      <c r="B1506" s="34" t="s">
        <v>65</v>
      </c>
      <c r="C1506" s="5" t="s">
        <v>106</v>
      </c>
      <c r="D1506" s="35" t="s">
        <v>89</v>
      </c>
      <c r="E1506" s="36" t="s">
        <v>14</v>
      </c>
      <c r="F1506" s="37">
        <v>0</v>
      </c>
      <c r="G1506" s="38">
        <v>-0.06</v>
      </c>
      <c r="H1506" s="34">
        <v>0.99006949230758579</v>
      </c>
      <c r="I1506" s="35">
        <v>0.54034636572024075</v>
      </c>
      <c r="J1506" s="35">
        <v>0.9830624741923496</v>
      </c>
      <c r="K1506" s="35">
        <v>-0.86860623628045808</v>
      </c>
      <c r="L1506" s="35">
        <v>0</v>
      </c>
      <c r="M1506" s="35">
        <v>0</v>
      </c>
      <c r="N1506" s="35">
        <v>0</v>
      </c>
      <c r="O1506" s="35">
        <v>0</v>
      </c>
      <c r="P1506" s="36">
        <v>12</v>
      </c>
      <c r="Q1506" s="37">
        <v>86</v>
      </c>
      <c r="R1506" s="36">
        <v>0</v>
      </c>
      <c r="S1506" s="39">
        <f t="shared" si="47"/>
        <v>86</v>
      </c>
      <c r="T1506" s="34" t="s">
        <v>29</v>
      </c>
      <c r="U1506" s="12">
        <f>((alpha*(beta^speed))*(speed^ceta))</f>
        <v>2.5961572624581142E-3</v>
      </c>
      <c r="V1506" s="8">
        <f t="shared" si="48"/>
        <v>86</v>
      </c>
    </row>
    <row r="1507" spans="1:28">
      <c r="A1507" s="34" t="s">
        <v>19</v>
      </c>
      <c r="B1507" s="34" t="s">
        <v>65</v>
      </c>
      <c r="C1507" s="5" t="s">
        <v>107</v>
      </c>
      <c r="D1507" s="35" t="s">
        <v>89</v>
      </c>
      <c r="E1507" s="36" t="s">
        <v>14</v>
      </c>
      <c r="F1507" s="37">
        <v>0</v>
      </c>
      <c r="G1507" s="38">
        <v>-0.06</v>
      </c>
      <c r="H1507" s="34">
        <v>0.98820730019642844</v>
      </c>
      <c r="I1507" s="35">
        <v>8.9316446474831377</v>
      </c>
      <c r="J1507" s="35">
        <v>2.1653379253516496</v>
      </c>
      <c r="K1507" s="35">
        <v>6.5979188146428655E-2</v>
      </c>
      <c r="L1507" s="35">
        <v>0</v>
      </c>
      <c r="M1507" s="35">
        <v>0</v>
      </c>
      <c r="N1507" s="35">
        <v>0</v>
      </c>
      <c r="O1507" s="35">
        <v>0</v>
      </c>
      <c r="P1507" s="36">
        <v>12</v>
      </c>
      <c r="Q1507" s="37">
        <v>86</v>
      </c>
      <c r="R1507" s="36">
        <v>5</v>
      </c>
      <c r="S1507" s="39">
        <f t="shared" si="47"/>
        <v>86</v>
      </c>
      <c r="T1507" s="34" t="s">
        <v>36</v>
      </c>
      <c r="U1507" s="12">
        <f>(1/(((ceta*(speed^2))+(beta*speed))+alpha))</f>
        <v>1.4638442579574655E-3</v>
      </c>
      <c r="V1507" s="8">
        <f t="shared" si="48"/>
        <v>86</v>
      </c>
      <c r="AB1507" s="41"/>
    </row>
    <row r="1508" spans="1:28">
      <c r="A1508" s="34" t="s">
        <v>19</v>
      </c>
      <c r="B1508" s="34" t="s">
        <v>65</v>
      </c>
      <c r="C1508" s="5" t="s">
        <v>106</v>
      </c>
      <c r="D1508" s="35" t="s">
        <v>89</v>
      </c>
      <c r="E1508" s="36" t="s">
        <v>18</v>
      </c>
      <c r="F1508" s="37">
        <v>0</v>
      </c>
      <c r="G1508" s="38">
        <v>-0.06</v>
      </c>
      <c r="H1508" s="34">
        <v>0.99162260679746483</v>
      </c>
      <c r="I1508" s="35">
        <v>10.120521063167251</v>
      </c>
      <c r="J1508" s="35">
        <v>2.5921149973117519</v>
      </c>
      <c r="K1508" s="35">
        <v>2.9583396655989212E-2</v>
      </c>
      <c r="L1508" s="35">
        <v>0</v>
      </c>
      <c r="M1508" s="35">
        <v>0</v>
      </c>
      <c r="N1508" s="35">
        <v>0</v>
      </c>
      <c r="O1508" s="35">
        <v>0</v>
      </c>
      <c r="P1508" s="36">
        <v>12</v>
      </c>
      <c r="Q1508" s="37">
        <v>86</v>
      </c>
      <c r="R1508" s="36">
        <v>5</v>
      </c>
      <c r="S1508" s="39">
        <f t="shared" si="47"/>
        <v>86</v>
      </c>
      <c r="T1508" s="34" t="s">
        <v>36</v>
      </c>
      <c r="U1508" s="12">
        <f>(1/(((ceta*(speed^2))+(beta*speed))+alpha))</f>
        <v>2.2131668655628028E-3</v>
      </c>
      <c r="V1508" s="8">
        <f t="shared" si="48"/>
        <v>86</v>
      </c>
      <c r="AB1508" s="41"/>
    </row>
    <row r="1509" spans="1:28">
      <c r="A1509" s="34" t="s">
        <v>19</v>
      </c>
      <c r="B1509" s="34" t="s">
        <v>65</v>
      </c>
      <c r="C1509" s="5" t="s">
        <v>107</v>
      </c>
      <c r="D1509" s="35" t="s">
        <v>89</v>
      </c>
      <c r="E1509" s="36" t="s">
        <v>18</v>
      </c>
      <c r="F1509" s="37">
        <v>0</v>
      </c>
      <c r="G1509" s="38">
        <v>-0.06</v>
      </c>
      <c r="H1509" s="34">
        <v>0.97604870971375879</v>
      </c>
      <c r="I1509" s="35">
        <v>0.27191293743603628</v>
      </c>
      <c r="J1509" s="35">
        <v>0.92197807659759856</v>
      </c>
      <c r="K1509" s="35">
        <v>-0.36905940780693536</v>
      </c>
      <c r="L1509" s="35">
        <v>0</v>
      </c>
      <c r="M1509" s="35">
        <v>0</v>
      </c>
      <c r="N1509" s="35">
        <v>0</v>
      </c>
      <c r="O1509" s="35">
        <v>0</v>
      </c>
      <c r="P1509" s="36">
        <v>12</v>
      </c>
      <c r="Q1509" s="37">
        <v>86</v>
      </c>
      <c r="R1509" s="36">
        <v>0</v>
      </c>
      <c r="S1509" s="39">
        <f t="shared" si="47"/>
        <v>86</v>
      </c>
      <c r="T1509" s="34" t="s">
        <v>29</v>
      </c>
      <c r="U1509" s="12">
        <f>((alpha*(beta^speed))*(speed^ceta))</f>
        <v>4.8579844797873905E-5</v>
      </c>
      <c r="V1509" s="8">
        <f t="shared" si="48"/>
        <v>86</v>
      </c>
      <c r="AB1509" s="41"/>
    </row>
    <row r="1510" spans="1:28">
      <c r="A1510" s="34" t="s">
        <v>19</v>
      </c>
      <c r="B1510" s="34" t="s">
        <v>65</v>
      </c>
      <c r="C1510" s="5" t="s">
        <v>106</v>
      </c>
      <c r="D1510" s="35" t="s">
        <v>89</v>
      </c>
      <c r="E1510" s="36" t="s">
        <v>17</v>
      </c>
      <c r="F1510" s="37">
        <v>0</v>
      </c>
      <c r="G1510" s="38">
        <v>-0.06</v>
      </c>
      <c r="H1510" s="34">
        <v>0.97976833107693839</v>
      </c>
      <c r="I1510" s="35">
        <v>-4.3104495866675805</v>
      </c>
      <c r="J1510" s="35">
        <v>1097.6120762214609</v>
      </c>
      <c r="K1510" s="35">
        <v>-9.6952491810221482E-3</v>
      </c>
      <c r="L1510" s="35">
        <v>0.82766946672583952</v>
      </c>
      <c r="M1510" s="35">
        <v>2.0341457567201394E-2</v>
      </c>
      <c r="N1510" s="35">
        <v>0</v>
      </c>
      <c r="O1510" s="35">
        <v>0</v>
      </c>
      <c r="P1510" s="36">
        <v>12</v>
      </c>
      <c r="Q1510" s="37">
        <v>86</v>
      </c>
      <c r="R1510" s="36">
        <v>10</v>
      </c>
      <c r="S1510" s="39">
        <f t="shared" si="47"/>
        <v>86</v>
      </c>
      <c r="T1510" s="34" t="s">
        <v>44</v>
      </c>
      <c r="U1510" s="12">
        <f>(alpha+(beta/(1+EXP((((-1)*ceta)+(delta*LN(speed)))+(epsilon*speed)))))</f>
        <v>0.40478773907262955</v>
      </c>
      <c r="V1510" s="8">
        <f t="shared" si="48"/>
        <v>86</v>
      </c>
    </row>
    <row r="1511" spans="1:28">
      <c r="A1511" s="34" t="s">
        <v>19</v>
      </c>
      <c r="B1511" s="34" t="s">
        <v>65</v>
      </c>
      <c r="C1511" s="5" t="s">
        <v>107</v>
      </c>
      <c r="D1511" s="35" t="s">
        <v>89</v>
      </c>
      <c r="E1511" s="36" t="s">
        <v>17</v>
      </c>
      <c r="F1511" s="37">
        <v>0</v>
      </c>
      <c r="G1511" s="38">
        <v>-0.06</v>
      </c>
      <c r="H1511" s="34">
        <v>0.98182011949869974</v>
      </c>
      <c r="I1511" s="35">
        <v>-4.6812249635052678</v>
      </c>
      <c r="J1511" s="35">
        <v>1318.4913836945252</v>
      </c>
      <c r="K1511" s="35">
        <v>-0.10647816454031138</v>
      </c>
      <c r="L1511" s="35">
        <v>0.87505192625782557</v>
      </c>
      <c r="M1511" s="35">
        <v>1.8196886688674047E-2</v>
      </c>
      <c r="N1511" s="35">
        <v>0</v>
      </c>
      <c r="O1511" s="35">
        <v>0</v>
      </c>
      <c r="P1511" s="36">
        <v>12</v>
      </c>
      <c r="Q1511" s="37">
        <v>86</v>
      </c>
      <c r="R1511" s="36">
        <v>10</v>
      </c>
      <c r="S1511" s="39">
        <f t="shared" si="47"/>
        <v>86</v>
      </c>
      <c r="T1511" s="34" t="s">
        <v>44</v>
      </c>
      <c r="U1511" s="12">
        <f>(alpha+(beta/(1+EXP((((-1)*ceta)+(delta*LN(speed)))+(epsilon*speed)))))</f>
        <v>0.32780149018175919</v>
      </c>
      <c r="V1511" s="8">
        <f t="shared" si="48"/>
        <v>86</v>
      </c>
    </row>
    <row r="1512" spans="1:28">
      <c r="A1512" s="34" t="s">
        <v>19</v>
      </c>
      <c r="B1512" s="34" t="s">
        <v>65</v>
      </c>
      <c r="C1512" s="5" t="s">
        <v>106</v>
      </c>
      <c r="D1512" s="35" t="s">
        <v>89</v>
      </c>
      <c r="E1512" s="36" t="s">
        <v>15</v>
      </c>
      <c r="F1512" s="37">
        <v>50</v>
      </c>
      <c r="G1512" s="38">
        <v>-0.06</v>
      </c>
      <c r="H1512" s="34">
        <v>0.99094573592000124</v>
      </c>
      <c r="I1512" s="35">
        <v>5.9236693555372337</v>
      </c>
      <c r="J1512" s="35">
        <v>0.95696606637595727</v>
      </c>
      <c r="K1512" s="35">
        <v>-0.63589142294406853</v>
      </c>
      <c r="L1512" s="35">
        <v>0</v>
      </c>
      <c r="M1512" s="35">
        <v>0</v>
      </c>
      <c r="N1512" s="35">
        <v>0</v>
      </c>
      <c r="O1512" s="35">
        <v>0</v>
      </c>
      <c r="P1512" s="36">
        <v>12</v>
      </c>
      <c r="Q1512" s="37">
        <v>86</v>
      </c>
      <c r="R1512" s="36">
        <v>0</v>
      </c>
      <c r="S1512" s="39">
        <f t="shared" si="47"/>
        <v>86</v>
      </c>
      <c r="T1512" s="34" t="s">
        <v>29</v>
      </c>
      <c r="U1512" s="12">
        <f>((alpha*(beta^speed))*(speed^ceta))</f>
        <v>7.9352774664241607E-3</v>
      </c>
      <c r="V1512" s="8">
        <f t="shared" si="48"/>
        <v>86</v>
      </c>
    </row>
    <row r="1513" spans="1:28">
      <c r="A1513" s="34" t="s">
        <v>19</v>
      </c>
      <c r="B1513" s="34" t="s">
        <v>65</v>
      </c>
      <c r="C1513" s="5" t="s">
        <v>107</v>
      </c>
      <c r="D1513" s="35" t="s">
        <v>89</v>
      </c>
      <c r="E1513" s="36" t="s">
        <v>15</v>
      </c>
      <c r="F1513" s="37">
        <v>50</v>
      </c>
      <c r="G1513" s="38">
        <v>-0.06</v>
      </c>
      <c r="H1513" s="34">
        <v>0.98894533913451488</v>
      </c>
      <c r="I1513" s="35">
        <v>0.5546423785956841</v>
      </c>
      <c r="J1513" s="35">
        <v>3.0398124258327112E-2</v>
      </c>
      <c r="K1513" s="35">
        <v>2.6737725779728008</v>
      </c>
      <c r="L1513" s="35">
        <v>0.11145499269420582</v>
      </c>
      <c r="M1513" s="35">
        <v>-4.58081470129078E-2</v>
      </c>
      <c r="N1513" s="35">
        <v>0</v>
      </c>
      <c r="O1513" s="35">
        <v>0</v>
      </c>
      <c r="P1513" s="36">
        <v>12</v>
      </c>
      <c r="Q1513" s="37">
        <v>82</v>
      </c>
      <c r="R1513" s="36">
        <v>4</v>
      </c>
      <c r="S1513" s="39">
        <f t="shared" si="47"/>
        <v>82</v>
      </c>
      <c r="T1513" s="34" t="s">
        <v>35</v>
      </c>
      <c r="U1513" s="12">
        <f>((epsilon+(alpha*EXP(((-1)*beta)*speed)))+(ceta*EXP(((-1)*delta)*speed)))</f>
        <v>3.4276899448042869E-4</v>
      </c>
      <c r="V1513" s="8">
        <f t="shared" si="48"/>
        <v>82</v>
      </c>
    </row>
    <row r="1514" spans="1:28">
      <c r="A1514" s="34" t="s">
        <v>19</v>
      </c>
      <c r="B1514" s="34" t="s">
        <v>65</v>
      </c>
      <c r="C1514" s="5" t="s">
        <v>106</v>
      </c>
      <c r="D1514" s="35" t="s">
        <v>89</v>
      </c>
      <c r="E1514" s="36" t="s">
        <v>16</v>
      </c>
      <c r="F1514" s="37">
        <v>50</v>
      </c>
      <c r="G1514" s="38">
        <v>-0.06</v>
      </c>
      <c r="H1514" s="34">
        <v>0.98223937539572892</v>
      </c>
      <c r="I1514" s="35">
        <v>5.8463495423337362</v>
      </c>
      <c r="J1514" s="35">
        <v>0.95380595940504498</v>
      </c>
      <c r="K1514" s="35">
        <v>-0.43952040750533894</v>
      </c>
      <c r="L1514" s="35">
        <v>0</v>
      </c>
      <c r="M1514" s="35">
        <v>0</v>
      </c>
      <c r="N1514" s="35">
        <v>0</v>
      </c>
      <c r="O1514" s="35">
        <v>0</v>
      </c>
      <c r="P1514" s="36">
        <v>12</v>
      </c>
      <c r="Q1514" s="37">
        <v>86</v>
      </c>
      <c r="R1514" s="36">
        <v>0</v>
      </c>
      <c r="S1514" s="39">
        <f t="shared" si="47"/>
        <v>86</v>
      </c>
      <c r="T1514" s="34" t="s">
        <v>29</v>
      </c>
      <c r="U1514" s="12">
        <f>((alpha*(beta^speed))*(speed^ceta))</f>
        <v>1.4131750022638757E-2</v>
      </c>
      <c r="V1514" s="8">
        <f t="shared" si="48"/>
        <v>86</v>
      </c>
    </row>
    <row r="1515" spans="1:28">
      <c r="A1515" s="34" t="s">
        <v>19</v>
      </c>
      <c r="B1515" s="34" t="s">
        <v>65</v>
      </c>
      <c r="C1515" s="5" t="s">
        <v>107</v>
      </c>
      <c r="D1515" s="35" t="s">
        <v>89</v>
      </c>
      <c r="E1515" s="36" t="s">
        <v>16</v>
      </c>
      <c r="F1515" s="37">
        <v>50</v>
      </c>
      <c r="G1515" s="38">
        <v>-0.06</v>
      </c>
      <c r="H1515" s="34">
        <v>0.98233333102826437</v>
      </c>
      <c r="I1515" s="35">
        <v>-0.27211036256122118</v>
      </c>
      <c r="J1515" s="35">
        <v>6.4741055003116061</v>
      </c>
      <c r="K1515" s="35">
        <v>5.0875726844932867</v>
      </c>
      <c r="L1515" s="35">
        <v>1.9910365063024138</v>
      </c>
      <c r="M1515" s="35">
        <v>-7.7541592316925497E-3</v>
      </c>
      <c r="N1515" s="35">
        <v>0</v>
      </c>
      <c r="O1515" s="35">
        <v>0</v>
      </c>
      <c r="P1515" s="36">
        <v>12</v>
      </c>
      <c r="Q1515" s="37">
        <v>86</v>
      </c>
      <c r="R1515" s="36">
        <v>10</v>
      </c>
      <c r="S1515" s="39">
        <f t="shared" si="47"/>
        <v>86</v>
      </c>
      <c r="T1515" s="34" t="s">
        <v>44</v>
      </c>
      <c r="U1515" s="12">
        <f>(alpha+(beta/(1+EXP((((-1)*ceta)+(delta*LN(speed)))+(epsilon*speed)))))</f>
        <v>3.166647457302163E-3</v>
      </c>
      <c r="V1515" s="8">
        <f t="shared" si="48"/>
        <v>86</v>
      </c>
    </row>
    <row r="1516" spans="1:28">
      <c r="A1516" s="34" t="s">
        <v>19</v>
      </c>
      <c r="B1516" s="34" t="s">
        <v>65</v>
      </c>
      <c r="C1516" s="5" t="s">
        <v>106</v>
      </c>
      <c r="D1516" s="35" t="s">
        <v>89</v>
      </c>
      <c r="E1516" s="36" t="s">
        <v>14</v>
      </c>
      <c r="F1516" s="37">
        <v>50</v>
      </c>
      <c r="G1516" s="38">
        <v>-0.06</v>
      </c>
      <c r="H1516" s="34">
        <v>0.98974477679690853</v>
      </c>
      <c r="I1516" s="35">
        <v>0.44494479887129401</v>
      </c>
      <c r="J1516" s="35">
        <v>0.98122745633520037</v>
      </c>
      <c r="K1516" s="35">
        <v>-0.81259738129737369</v>
      </c>
      <c r="L1516" s="35">
        <v>0</v>
      </c>
      <c r="M1516" s="35">
        <v>0</v>
      </c>
      <c r="N1516" s="35">
        <v>0</v>
      </c>
      <c r="O1516" s="35">
        <v>0</v>
      </c>
      <c r="P1516" s="36">
        <v>12</v>
      </c>
      <c r="Q1516" s="37">
        <v>86</v>
      </c>
      <c r="R1516" s="36">
        <v>0</v>
      </c>
      <c r="S1516" s="39">
        <f t="shared" si="47"/>
        <v>86</v>
      </c>
      <c r="T1516" s="34" t="s">
        <v>29</v>
      </c>
      <c r="U1516" s="12">
        <f>((alpha*(beta^speed))*(speed^ceta))</f>
        <v>2.3363143051799082E-3</v>
      </c>
      <c r="V1516" s="8">
        <f t="shared" si="48"/>
        <v>86</v>
      </c>
      <c r="AB1516" s="41"/>
    </row>
    <row r="1517" spans="1:28">
      <c r="A1517" s="34" t="s">
        <v>19</v>
      </c>
      <c r="B1517" s="34" t="s">
        <v>65</v>
      </c>
      <c r="C1517" s="5" t="s">
        <v>107</v>
      </c>
      <c r="D1517" s="35" t="s">
        <v>89</v>
      </c>
      <c r="E1517" s="36" t="s">
        <v>14</v>
      </c>
      <c r="F1517" s="37">
        <v>50</v>
      </c>
      <c r="G1517" s="38">
        <v>-0.06</v>
      </c>
      <c r="H1517" s="34">
        <v>0.98825077848184584</v>
      </c>
      <c r="I1517" s="35">
        <v>3.345726923976208</v>
      </c>
      <c r="J1517" s="35">
        <v>0.19338285389900098</v>
      </c>
      <c r="K1517" s="35">
        <v>0.44766728240747083</v>
      </c>
      <c r="L1517" s="35">
        <v>0</v>
      </c>
      <c r="M1517" s="35">
        <v>0</v>
      </c>
      <c r="N1517" s="35">
        <v>0</v>
      </c>
      <c r="O1517" s="35">
        <v>0</v>
      </c>
      <c r="P1517" s="36">
        <v>12</v>
      </c>
      <c r="Q1517" s="37">
        <v>86</v>
      </c>
      <c r="R1517" s="36">
        <v>2</v>
      </c>
      <c r="S1517" s="39">
        <f t="shared" si="47"/>
        <v>86</v>
      </c>
      <c r="T1517" s="34" t="s">
        <v>31</v>
      </c>
      <c r="U1517" s="12">
        <f>((alpha+(beta*speed))^((-1)/ceta))</f>
        <v>1.2441993515208672E-3</v>
      </c>
      <c r="V1517" s="8">
        <f t="shared" si="48"/>
        <v>86</v>
      </c>
      <c r="AB1517" s="41"/>
    </row>
    <row r="1518" spans="1:28">
      <c r="A1518" s="34" t="s">
        <v>19</v>
      </c>
      <c r="B1518" s="34" t="s">
        <v>65</v>
      </c>
      <c r="C1518" s="5" t="s">
        <v>106</v>
      </c>
      <c r="D1518" s="35" t="s">
        <v>89</v>
      </c>
      <c r="E1518" s="36" t="s">
        <v>18</v>
      </c>
      <c r="F1518" s="37">
        <v>50</v>
      </c>
      <c r="G1518" s="38">
        <v>-0.06</v>
      </c>
      <c r="H1518" s="34">
        <v>0.99029551102601887</v>
      </c>
      <c r="I1518" s="35">
        <v>11.8696331958536</v>
      </c>
      <c r="J1518" s="35">
        <v>2.5133478762218684</v>
      </c>
      <c r="K1518" s="35">
        <v>3.1966798634036807E-2</v>
      </c>
      <c r="L1518" s="35">
        <v>0</v>
      </c>
      <c r="M1518" s="35">
        <v>0</v>
      </c>
      <c r="N1518" s="35">
        <v>0</v>
      </c>
      <c r="O1518" s="35">
        <v>0</v>
      </c>
      <c r="P1518" s="36">
        <v>12</v>
      </c>
      <c r="Q1518" s="37">
        <v>86</v>
      </c>
      <c r="R1518" s="36">
        <v>5</v>
      </c>
      <c r="S1518" s="39">
        <f t="shared" si="47"/>
        <v>86</v>
      </c>
      <c r="T1518" s="34" t="s">
        <v>36</v>
      </c>
      <c r="U1518" s="12">
        <f>(1/(((ceta*(speed^2))+(beta*speed))+alpha))</f>
        <v>2.1531121395415393E-3</v>
      </c>
      <c r="V1518" s="8">
        <f t="shared" si="48"/>
        <v>86</v>
      </c>
      <c r="AB1518" s="41"/>
    </row>
    <row r="1519" spans="1:28">
      <c r="A1519" s="34" t="s">
        <v>19</v>
      </c>
      <c r="B1519" s="34" t="s">
        <v>65</v>
      </c>
      <c r="C1519" s="5" t="s">
        <v>107</v>
      </c>
      <c r="D1519" s="35" t="s">
        <v>89</v>
      </c>
      <c r="E1519" s="36" t="s">
        <v>18</v>
      </c>
      <c r="F1519" s="37">
        <v>50</v>
      </c>
      <c r="G1519" s="38">
        <v>-0.06</v>
      </c>
      <c r="H1519" s="34">
        <v>0.9739124515835238</v>
      </c>
      <c r="I1519" s="35">
        <v>0.23232557722224634</v>
      </c>
      <c r="J1519" s="35">
        <v>0.91749981074576947</v>
      </c>
      <c r="K1519" s="35">
        <v>-0.29064894068773778</v>
      </c>
      <c r="L1519" s="35">
        <v>0</v>
      </c>
      <c r="M1519" s="35">
        <v>0</v>
      </c>
      <c r="N1519" s="35">
        <v>0</v>
      </c>
      <c r="O1519" s="35">
        <v>0</v>
      </c>
      <c r="P1519" s="36">
        <v>12</v>
      </c>
      <c r="Q1519" s="37">
        <v>86</v>
      </c>
      <c r="R1519" s="36">
        <v>0</v>
      </c>
      <c r="S1519" s="39">
        <f t="shared" si="47"/>
        <v>86</v>
      </c>
      <c r="T1519" s="34" t="s">
        <v>29</v>
      </c>
      <c r="U1519" s="12">
        <f>((alpha*(beta^speed))*(speed^ceta))</f>
        <v>3.8721454872972267E-5</v>
      </c>
      <c r="V1519" s="8">
        <f t="shared" si="48"/>
        <v>86</v>
      </c>
      <c r="AB1519" s="41"/>
    </row>
    <row r="1520" spans="1:28">
      <c r="A1520" s="34" t="s">
        <v>19</v>
      </c>
      <c r="B1520" s="34" t="s">
        <v>65</v>
      </c>
      <c r="C1520" s="5" t="s">
        <v>106</v>
      </c>
      <c r="D1520" s="35" t="s">
        <v>89</v>
      </c>
      <c r="E1520" s="36" t="s">
        <v>17</v>
      </c>
      <c r="F1520" s="37">
        <v>50</v>
      </c>
      <c r="G1520" s="38">
        <v>-0.06</v>
      </c>
      <c r="H1520" s="34">
        <v>0.97185252541629508</v>
      </c>
      <c r="I1520" s="35">
        <v>13.099180874377502</v>
      </c>
      <c r="J1520" s="35">
        <v>-24.792111814494675</v>
      </c>
      <c r="K1520" s="35">
        <v>-2.6480588781687553</v>
      </c>
      <c r="L1520" s="35">
        <v>0</v>
      </c>
      <c r="M1520" s="35">
        <v>0</v>
      </c>
      <c r="N1520" s="35">
        <v>0</v>
      </c>
      <c r="O1520" s="35">
        <v>0</v>
      </c>
      <c r="P1520" s="36">
        <v>12</v>
      </c>
      <c r="Q1520" s="37">
        <v>86</v>
      </c>
      <c r="R1520" s="36">
        <v>13</v>
      </c>
      <c r="S1520" s="39">
        <f t="shared" si="47"/>
        <v>86</v>
      </c>
      <c r="T1520" s="34" t="s">
        <v>50</v>
      </c>
      <c r="U1520" s="12">
        <f>EXP((alpha+(beta/speed))+(ceta*LN(speed)))</f>
        <v>2.7608168612199728</v>
      </c>
      <c r="V1520" s="8">
        <f t="shared" si="48"/>
        <v>86</v>
      </c>
    </row>
    <row r="1521" spans="1:28">
      <c r="A1521" s="34" t="s">
        <v>19</v>
      </c>
      <c r="B1521" s="34" t="s">
        <v>65</v>
      </c>
      <c r="C1521" s="5" t="s">
        <v>107</v>
      </c>
      <c r="D1521" s="35" t="s">
        <v>89</v>
      </c>
      <c r="E1521" s="36" t="s">
        <v>17</v>
      </c>
      <c r="F1521" s="37">
        <v>50</v>
      </c>
      <c r="G1521" s="38">
        <v>-0.06</v>
      </c>
      <c r="H1521" s="34">
        <v>0.97443536573383205</v>
      </c>
      <c r="I1521" s="35">
        <v>13.022909121625368</v>
      </c>
      <c r="J1521" s="35">
        <v>-24.099598444128478</v>
      </c>
      <c r="K1521" s="35">
        <v>-2.6384912665213811</v>
      </c>
      <c r="L1521" s="35">
        <v>0</v>
      </c>
      <c r="M1521" s="35">
        <v>0</v>
      </c>
      <c r="N1521" s="35">
        <v>0</v>
      </c>
      <c r="O1521" s="35">
        <v>0</v>
      </c>
      <c r="P1521" s="36">
        <v>12</v>
      </c>
      <c r="Q1521" s="37">
        <v>86</v>
      </c>
      <c r="R1521" s="36">
        <v>13</v>
      </c>
      <c r="S1521" s="39">
        <f t="shared" si="47"/>
        <v>86</v>
      </c>
      <c r="T1521" s="34" t="s">
        <v>50</v>
      </c>
      <c r="U1521" s="12">
        <f>EXP((alpha+(beta/speed))+(ceta*LN(speed)))</f>
        <v>2.691032081694162</v>
      </c>
      <c r="V1521" s="8">
        <f t="shared" si="48"/>
        <v>86</v>
      </c>
    </row>
    <row r="1522" spans="1:28">
      <c r="A1522" s="34" t="s">
        <v>19</v>
      </c>
      <c r="B1522" s="34" t="s">
        <v>65</v>
      </c>
      <c r="C1522" s="5" t="s">
        <v>106</v>
      </c>
      <c r="D1522" s="35" t="s">
        <v>89</v>
      </c>
      <c r="E1522" s="36" t="s">
        <v>15</v>
      </c>
      <c r="F1522" s="37">
        <v>100</v>
      </c>
      <c r="G1522" s="38">
        <v>-0.06</v>
      </c>
      <c r="H1522" s="34">
        <v>0.99046153983389862</v>
      </c>
      <c r="I1522" s="35">
        <v>5.5650880101403102</v>
      </c>
      <c r="J1522" s="35">
        <v>0.95420682961806746</v>
      </c>
      <c r="K1522" s="35">
        <v>-0.61042085255646439</v>
      </c>
      <c r="L1522" s="35">
        <v>0</v>
      </c>
      <c r="M1522" s="35">
        <v>0</v>
      </c>
      <c r="N1522" s="35">
        <v>0</v>
      </c>
      <c r="O1522" s="35">
        <v>0</v>
      </c>
      <c r="P1522" s="36">
        <v>12</v>
      </c>
      <c r="Q1522" s="37">
        <v>86</v>
      </c>
      <c r="R1522" s="36">
        <v>0</v>
      </c>
      <c r="S1522" s="39">
        <f t="shared" si="47"/>
        <v>86</v>
      </c>
      <c r="T1522" s="34" t="s">
        <v>29</v>
      </c>
      <c r="U1522" s="12">
        <f>((alpha*(beta^speed))*(speed^ceta))</f>
        <v>6.5143429498074517E-3</v>
      </c>
      <c r="V1522" s="8">
        <f t="shared" si="48"/>
        <v>86</v>
      </c>
    </row>
    <row r="1523" spans="1:28">
      <c r="A1523" s="34" t="s">
        <v>19</v>
      </c>
      <c r="B1523" s="34" t="s">
        <v>65</v>
      </c>
      <c r="C1523" s="5" t="s">
        <v>107</v>
      </c>
      <c r="D1523" s="35" t="s">
        <v>89</v>
      </c>
      <c r="E1523" s="36" t="s">
        <v>15</v>
      </c>
      <c r="F1523" s="37">
        <v>100</v>
      </c>
      <c r="G1523" s="38">
        <v>-0.06</v>
      </c>
      <c r="H1523" s="34">
        <v>0.98614373894211649</v>
      </c>
      <c r="I1523" s="35">
        <v>5.513166551966477</v>
      </c>
      <c r="J1523" s="35">
        <v>0.94870307746339089</v>
      </c>
      <c r="K1523" s="35">
        <v>-0.42611612761024836</v>
      </c>
      <c r="L1523" s="35">
        <v>0</v>
      </c>
      <c r="M1523" s="35">
        <v>0</v>
      </c>
      <c r="N1523" s="35">
        <v>0</v>
      </c>
      <c r="O1523" s="35">
        <v>0</v>
      </c>
      <c r="P1523" s="36">
        <v>12</v>
      </c>
      <c r="Q1523" s="37">
        <v>86</v>
      </c>
      <c r="R1523" s="36">
        <v>0</v>
      </c>
      <c r="S1523" s="39">
        <f t="shared" si="47"/>
        <v>86</v>
      </c>
      <c r="T1523" s="34" t="s">
        <v>29</v>
      </c>
      <c r="U1523" s="12">
        <f>((alpha*(beta^speed))*(speed^ceta))</f>
        <v>8.9183955429800576E-3</v>
      </c>
      <c r="V1523" s="8">
        <f t="shared" si="48"/>
        <v>86</v>
      </c>
    </row>
    <row r="1524" spans="1:28">
      <c r="A1524" s="34" t="s">
        <v>19</v>
      </c>
      <c r="B1524" s="34" t="s">
        <v>65</v>
      </c>
      <c r="C1524" s="5" t="s">
        <v>106</v>
      </c>
      <c r="D1524" s="35" t="s">
        <v>89</v>
      </c>
      <c r="E1524" s="36" t="s">
        <v>16</v>
      </c>
      <c r="F1524" s="37">
        <v>100</v>
      </c>
      <c r="G1524" s="38">
        <v>-0.06</v>
      </c>
      <c r="H1524" s="34">
        <v>0.97857054141813238</v>
      </c>
      <c r="I1524" s="35">
        <v>5.070699023939409</v>
      </c>
      <c r="J1524" s="35">
        <v>0.95133267378360253</v>
      </c>
      <c r="K1524" s="35">
        <v>-0.38060146244991094</v>
      </c>
      <c r="L1524" s="35">
        <v>0</v>
      </c>
      <c r="M1524" s="35">
        <v>0</v>
      </c>
      <c r="N1524" s="35">
        <v>0</v>
      </c>
      <c r="O1524" s="35">
        <v>0</v>
      </c>
      <c r="P1524" s="36">
        <v>12</v>
      </c>
      <c r="Q1524" s="37">
        <v>86</v>
      </c>
      <c r="R1524" s="36">
        <v>0</v>
      </c>
      <c r="S1524" s="39">
        <f t="shared" si="47"/>
        <v>86</v>
      </c>
      <c r="T1524" s="34" t="s">
        <v>29</v>
      </c>
      <c r="U1524" s="12">
        <f>((alpha*(beta^speed))*(speed^ceta))</f>
        <v>1.2746249311841575E-2</v>
      </c>
      <c r="V1524" s="8">
        <f t="shared" si="48"/>
        <v>86</v>
      </c>
    </row>
    <row r="1525" spans="1:28">
      <c r="A1525" s="34" t="s">
        <v>19</v>
      </c>
      <c r="B1525" s="34" t="s">
        <v>65</v>
      </c>
      <c r="C1525" s="5" t="s">
        <v>107</v>
      </c>
      <c r="D1525" s="35" t="s">
        <v>89</v>
      </c>
      <c r="E1525" s="36" t="s">
        <v>16</v>
      </c>
      <c r="F1525" s="37">
        <v>100</v>
      </c>
      <c r="G1525" s="38">
        <v>-0.06</v>
      </c>
      <c r="H1525" s="34">
        <v>0.97831699636130653</v>
      </c>
      <c r="I1525" s="35">
        <v>-0.26695792870925461</v>
      </c>
      <c r="J1525" s="35">
        <v>6.0023247243781075</v>
      </c>
      <c r="K1525" s="35">
        <v>5.3522358646059143</v>
      </c>
      <c r="L1525" s="35">
        <v>2.0560400947737945</v>
      </c>
      <c r="M1525" s="35">
        <v>-8.5760804894200668E-3</v>
      </c>
      <c r="N1525" s="35">
        <v>0</v>
      </c>
      <c r="O1525" s="35">
        <v>0</v>
      </c>
      <c r="P1525" s="36">
        <v>12</v>
      </c>
      <c r="Q1525" s="37">
        <v>85</v>
      </c>
      <c r="R1525" s="36">
        <v>10</v>
      </c>
      <c r="S1525" s="39">
        <f t="shared" si="47"/>
        <v>85</v>
      </c>
      <c r="T1525" s="34" t="s">
        <v>44</v>
      </c>
      <c r="U1525" s="12">
        <f>(alpha+(beta/(1+EXP((((-1)*ceta)+(delta*LN(speed)))+(epsilon*speed)))))</f>
        <v>3.6585172807303001E-3</v>
      </c>
      <c r="V1525" s="8">
        <f t="shared" si="48"/>
        <v>85</v>
      </c>
    </row>
    <row r="1526" spans="1:28">
      <c r="A1526" s="34" t="s">
        <v>19</v>
      </c>
      <c r="B1526" s="34" t="s">
        <v>65</v>
      </c>
      <c r="C1526" s="5" t="s">
        <v>106</v>
      </c>
      <c r="D1526" s="35" t="s">
        <v>89</v>
      </c>
      <c r="E1526" s="36" t="s">
        <v>14</v>
      </c>
      <c r="F1526" s="37">
        <v>100</v>
      </c>
      <c r="G1526" s="38">
        <v>-0.06</v>
      </c>
      <c r="H1526" s="34">
        <v>0.98883488239794304</v>
      </c>
      <c r="I1526" s="35">
        <v>0.44220916556264156</v>
      </c>
      <c r="J1526" s="35">
        <v>0.98210594102047821</v>
      </c>
      <c r="K1526" s="35">
        <v>-0.8320959308595588</v>
      </c>
      <c r="L1526" s="35">
        <v>0</v>
      </c>
      <c r="M1526" s="35">
        <v>0</v>
      </c>
      <c r="N1526" s="35">
        <v>0</v>
      </c>
      <c r="O1526" s="35">
        <v>0</v>
      </c>
      <c r="P1526" s="36">
        <v>12</v>
      </c>
      <c r="Q1526" s="37">
        <v>86</v>
      </c>
      <c r="R1526" s="36">
        <v>0</v>
      </c>
      <c r="S1526" s="39">
        <f t="shared" si="47"/>
        <v>86</v>
      </c>
      <c r="T1526" s="34" t="s">
        <v>29</v>
      </c>
      <c r="U1526" s="12">
        <f>((alpha*(beta^speed))*(speed^ceta))</f>
        <v>2.2990929869342474E-3</v>
      </c>
      <c r="V1526" s="8">
        <f t="shared" si="48"/>
        <v>86</v>
      </c>
    </row>
    <row r="1527" spans="1:28">
      <c r="A1527" s="34" t="s">
        <v>19</v>
      </c>
      <c r="B1527" s="34" t="s">
        <v>65</v>
      </c>
      <c r="C1527" s="5" t="s">
        <v>107</v>
      </c>
      <c r="D1527" s="35" t="s">
        <v>89</v>
      </c>
      <c r="E1527" s="36" t="s">
        <v>14</v>
      </c>
      <c r="F1527" s="37">
        <v>100</v>
      </c>
      <c r="G1527" s="38">
        <v>-0.06</v>
      </c>
      <c r="H1527" s="34">
        <v>0.98773230408807444</v>
      </c>
      <c r="I1527" s="35">
        <v>3.5037246580486641</v>
      </c>
      <c r="J1527" s="35">
        <v>0.22772842150996667</v>
      </c>
      <c r="K1527" s="35">
        <v>0.46795620796403403</v>
      </c>
      <c r="L1527" s="35">
        <v>0</v>
      </c>
      <c r="M1527" s="35">
        <v>0</v>
      </c>
      <c r="N1527" s="35">
        <v>0</v>
      </c>
      <c r="O1527" s="35">
        <v>0</v>
      </c>
      <c r="P1527" s="36">
        <v>12</v>
      </c>
      <c r="Q1527" s="37">
        <v>86</v>
      </c>
      <c r="R1527" s="36">
        <v>2</v>
      </c>
      <c r="S1527" s="39">
        <f t="shared" si="47"/>
        <v>86</v>
      </c>
      <c r="T1527" s="34" t="s">
        <v>31</v>
      </c>
      <c r="U1527" s="12">
        <f>((alpha+(beta*speed))^((-1)/ceta))</f>
        <v>1.22037676018468E-3</v>
      </c>
      <c r="V1527" s="8">
        <f t="shared" si="48"/>
        <v>86</v>
      </c>
      <c r="AB1527" s="41"/>
    </row>
    <row r="1528" spans="1:28">
      <c r="A1528" s="34" t="s">
        <v>19</v>
      </c>
      <c r="B1528" s="34" t="s">
        <v>65</v>
      </c>
      <c r="C1528" s="5" t="s">
        <v>106</v>
      </c>
      <c r="D1528" s="35" t="s">
        <v>89</v>
      </c>
      <c r="E1528" s="36" t="s">
        <v>18</v>
      </c>
      <c r="F1528" s="37">
        <v>100</v>
      </c>
      <c r="G1528" s="38">
        <v>-0.06</v>
      </c>
      <c r="H1528" s="34">
        <v>0.98886012549642288</v>
      </c>
      <c r="I1528" s="35">
        <v>0.15632303736842001</v>
      </c>
      <c r="J1528" s="35">
        <v>0.98790250027044424</v>
      </c>
      <c r="K1528" s="35">
        <v>-0.74327676303804902</v>
      </c>
      <c r="L1528" s="35">
        <v>0</v>
      </c>
      <c r="M1528" s="35">
        <v>0</v>
      </c>
      <c r="N1528" s="35">
        <v>0</v>
      </c>
      <c r="O1528" s="35">
        <v>0</v>
      </c>
      <c r="P1528" s="36">
        <v>12</v>
      </c>
      <c r="Q1528" s="37">
        <v>86</v>
      </c>
      <c r="R1528" s="36">
        <v>0</v>
      </c>
      <c r="S1528" s="39">
        <f t="shared" si="47"/>
        <v>86</v>
      </c>
      <c r="T1528" s="34" t="s">
        <v>29</v>
      </c>
      <c r="U1528" s="12">
        <f>((alpha*(beta^speed))*(speed^ceta))</f>
        <v>2.0024722761724941E-3</v>
      </c>
      <c r="V1528" s="8">
        <f t="shared" si="48"/>
        <v>86</v>
      </c>
      <c r="AB1528" s="41"/>
    </row>
    <row r="1529" spans="1:28">
      <c r="A1529" s="34" t="s">
        <v>19</v>
      </c>
      <c r="B1529" s="34" t="s">
        <v>65</v>
      </c>
      <c r="C1529" s="5" t="s">
        <v>107</v>
      </c>
      <c r="D1529" s="35" t="s">
        <v>89</v>
      </c>
      <c r="E1529" s="36" t="s">
        <v>18</v>
      </c>
      <c r="F1529" s="37">
        <v>100</v>
      </c>
      <c r="G1529" s="38">
        <v>-0.06</v>
      </c>
      <c r="H1529" s="34">
        <v>0.97208912917390045</v>
      </c>
      <c r="I1529" s="35">
        <v>0.21842822099468986</v>
      </c>
      <c r="J1529" s="35">
        <v>0.91555630728225568</v>
      </c>
      <c r="K1529" s="35">
        <v>-0.25585816997688438</v>
      </c>
      <c r="L1529" s="35">
        <v>0</v>
      </c>
      <c r="M1529" s="35">
        <v>0</v>
      </c>
      <c r="N1529" s="35">
        <v>0</v>
      </c>
      <c r="O1529" s="35">
        <v>0</v>
      </c>
      <c r="P1529" s="36">
        <v>12</v>
      </c>
      <c r="Q1529" s="37">
        <v>86</v>
      </c>
      <c r="R1529" s="36">
        <v>0</v>
      </c>
      <c r="S1529" s="39">
        <f t="shared" si="47"/>
        <v>86</v>
      </c>
      <c r="T1529" s="34" t="s">
        <v>29</v>
      </c>
      <c r="U1529" s="12">
        <f>((alpha*(beta^speed))*(speed^ceta))</f>
        <v>3.5421469571382197E-5</v>
      </c>
      <c r="V1529" s="8">
        <f t="shared" si="48"/>
        <v>86</v>
      </c>
      <c r="AB1529" s="41"/>
    </row>
    <row r="1530" spans="1:28">
      <c r="A1530" s="34" t="s">
        <v>19</v>
      </c>
      <c r="B1530" s="34" t="s">
        <v>65</v>
      </c>
      <c r="C1530" s="5" t="s">
        <v>106</v>
      </c>
      <c r="D1530" s="35" t="s">
        <v>89</v>
      </c>
      <c r="E1530" s="36" t="s">
        <v>17</v>
      </c>
      <c r="F1530" s="37">
        <v>100</v>
      </c>
      <c r="G1530" s="38">
        <v>-0.06</v>
      </c>
      <c r="H1530" s="34">
        <v>0.96596777046793036</v>
      </c>
      <c r="I1530" s="35">
        <v>13.365317078273605</v>
      </c>
      <c r="J1530" s="35">
        <v>-26.381474046015828</v>
      </c>
      <c r="K1530" s="35">
        <v>-2.7184465295737956</v>
      </c>
      <c r="L1530" s="35">
        <v>0</v>
      </c>
      <c r="M1530" s="35">
        <v>0</v>
      </c>
      <c r="N1530" s="35">
        <v>0</v>
      </c>
      <c r="O1530" s="35">
        <v>0</v>
      </c>
      <c r="P1530" s="36">
        <v>12</v>
      </c>
      <c r="Q1530" s="37">
        <v>86</v>
      </c>
      <c r="R1530" s="36">
        <v>13</v>
      </c>
      <c r="S1530" s="39">
        <f t="shared" si="47"/>
        <v>86</v>
      </c>
      <c r="T1530" s="34" t="s">
        <v>50</v>
      </c>
      <c r="U1530" s="12">
        <f>EXP((alpha+(beta/speed))+(ceta*LN(speed)))</f>
        <v>2.5848068952532741</v>
      </c>
      <c r="V1530" s="8">
        <f t="shared" si="48"/>
        <v>86</v>
      </c>
    </row>
    <row r="1531" spans="1:28">
      <c r="A1531" s="34" t="s">
        <v>19</v>
      </c>
      <c r="B1531" s="34" t="s">
        <v>65</v>
      </c>
      <c r="C1531" s="5" t="s">
        <v>107</v>
      </c>
      <c r="D1531" s="35" t="s">
        <v>89</v>
      </c>
      <c r="E1531" s="36" t="s">
        <v>17</v>
      </c>
      <c r="F1531" s="37">
        <v>100</v>
      </c>
      <c r="G1531" s="38">
        <v>-0.06</v>
      </c>
      <c r="H1531" s="34">
        <v>0.96898981340153612</v>
      </c>
      <c r="I1531" s="35">
        <v>13.298478673160268</v>
      </c>
      <c r="J1531" s="35">
        <v>-25.726334109939192</v>
      </c>
      <c r="K1531" s="35">
        <v>-2.7119538220634958</v>
      </c>
      <c r="L1531" s="35">
        <v>0</v>
      </c>
      <c r="M1531" s="35">
        <v>0</v>
      </c>
      <c r="N1531" s="35">
        <v>0</v>
      </c>
      <c r="O1531" s="35">
        <v>0</v>
      </c>
      <c r="P1531" s="36">
        <v>12</v>
      </c>
      <c r="Q1531" s="37">
        <v>86</v>
      </c>
      <c r="R1531" s="36">
        <v>13</v>
      </c>
      <c r="S1531" s="39">
        <f t="shared" si="47"/>
        <v>86</v>
      </c>
      <c r="T1531" s="34" t="s">
        <v>50</v>
      </c>
      <c r="U1531" s="12">
        <f>EXP((alpha+(beta/speed))+(ceta*LN(speed)))</f>
        <v>2.5076625854283967</v>
      </c>
      <c r="V1531" s="8">
        <f t="shared" si="48"/>
        <v>86</v>
      </c>
    </row>
    <row r="1532" spans="1:28">
      <c r="A1532" s="34" t="s">
        <v>19</v>
      </c>
      <c r="B1532" s="34" t="s">
        <v>65</v>
      </c>
      <c r="C1532" s="5" t="s">
        <v>106</v>
      </c>
      <c r="D1532" s="35" t="s">
        <v>89</v>
      </c>
      <c r="E1532" s="36" t="s">
        <v>15</v>
      </c>
      <c r="F1532" s="37">
        <v>0</v>
      </c>
      <c r="G1532" s="38">
        <v>-0.04</v>
      </c>
      <c r="H1532" s="34">
        <v>0.99036751312617388</v>
      </c>
      <c r="I1532" s="35">
        <v>15.282225210732554</v>
      </c>
      <c r="J1532" s="35">
        <v>0.9896117941846837</v>
      </c>
      <c r="K1532" s="35">
        <v>-1.0763213240180125</v>
      </c>
      <c r="L1532" s="35">
        <v>0</v>
      </c>
      <c r="M1532" s="35">
        <v>0</v>
      </c>
      <c r="N1532" s="35">
        <v>0</v>
      </c>
      <c r="O1532" s="35">
        <v>0</v>
      </c>
      <c r="P1532" s="36">
        <v>12</v>
      </c>
      <c r="Q1532" s="37">
        <v>86</v>
      </c>
      <c r="R1532" s="36">
        <v>0</v>
      </c>
      <c r="S1532" s="39">
        <f t="shared" si="47"/>
        <v>86</v>
      </c>
      <c r="T1532" s="34" t="s">
        <v>29</v>
      </c>
      <c r="U1532" s="12">
        <f>((alpha*(beta^speed))*(speed^ceta))</f>
        <v>5.1525574424393865E-2</v>
      </c>
      <c r="V1532" s="8">
        <f t="shared" si="48"/>
        <v>86</v>
      </c>
    </row>
    <row r="1533" spans="1:28">
      <c r="A1533" s="34" t="s">
        <v>19</v>
      </c>
      <c r="B1533" s="34" t="s">
        <v>65</v>
      </c>
      <c r="C1533" s="5" t="s">
        <v>107</v>
      </c>
      <c r="D1533" s="35" t="s">
        <v>89</v>
      </c>
      <c r="E1533" s="36" t="s">
        <v>15</v>
      </c>
      <c r="F1533" s="37">
        <v>0</v>
      </c>
      <c r="G1533" s="38">
        <v>-0.04</v>
      </c>
      <c r="H1533" s="34">
        <v>0.99050995021505406</v>
      </c>
      <c r="I1533" s="35">
        <v>0.3512582947423627</v>
      </c>
      <c r="J1533" s="35">
        <v>4.0941630113242845E-2</v>
      </c>
      <c r="K1533" s="35">
        <v>0.54395291958238601</v>
      </c>
      <c r="L1533" s="35">
        <v>0</v>
      </c>
      <c r="M1533" s="35">
        <v>0</v>
      </c>
      <c r="N1533" s="35">
        <v>0</v>
      </c>
      <c r="O1533" s="35">
        <v>0</v>
      </c>
      <c r="P1533" s="36">
        <v>12</v>
      </c>
      <c r="Q1533" s="37">
        <v>86</v>
      </c>
      <c r="R1533" s="36">
        <v>2</v>
      </c>
      <c r="S1533" s="39">
        <f t="shared" si="47"/>
        <v>86</v>
      </c>
      <c r="T1533" s="34" t="s">
        <v>31</v>
      </c>
      <c r="U1533" s="12">
        <f>((alpha+(beta*speed))^((-1)/ceta))</f>
        <v>8.3002997223608863E-2</v>
      </c>
      <c r="V1533" s="8">
        <f t="shared" si="48"/>
        <v>86</v>
      </c>
    </row>
    <row r="1534" spans="1:28">
      <c r="A1534" s="34" t="s">
        <v>19</v>
      </c>
      <c r="B1534" s="34" t="s">
        <v>65</v>
      </c>
      <c r="C1534" s="5" t="s">
        <v>106</v>
      </c>
      <c r="D1534" s="35" t="s">
        <v>89</v>
      </c>
      <c r="E1534" s="36" t="s">
        <v>16</v>
      </c>
      <c r="F1534" s="37">
        <v>0</v>
      </c>
      <c r="G1534" s="38">
        <v>-0.04</v>
      </c>
      <c r="H1534" s="34">
        <v>0.98143928545887837</v>
      </c>
      <c r="I1534" s="35">
        <v>0.37412966409721604</v>
      </c>
      <c r="J1534" s="35">
        <v>3.4662818676318811E-2</v>
      </c>
      <c r="K1534" s="35">
        <v>0.55462412059406696</v>
      </c>
      <c r="L1534" s="35">
        <v>0</v>
      </c>
      <c r="M1534" s="35">
        <v>0</v>
      </c>
      <c r="N1534" s="35">
        <v>0</v>
      </c>
      <c r="O1534" s="35">
        <v>0</v>
      </c>
      <c r="P1534" s="36">
        <v>12</v>
      </c>
      <c r="Q1534" s="37">
        <v>86</v>
      </c>
      <c r="R1534" s="36">
        <v>2</v>
      </c>
      <c r="S1534" s="39">
        <f t="shared" si="47"/>
        <v>86</v>
      </c>
      <c r="T1534" s="34" t="s">
        <v>31</v>
      </c>
      <c r="U1534" s="12">
        <f>((alpha+(beta*speed))^((-1)/ceta))</f>
        <v>0.11275440219462235</v>
      </c>
      <c r="V1534" s="8">
        <f t="shared" si="48"/>
        <v>86</v>
      </c>
    </row>
    <row r="1535" spans="1:28">
      <c r="A1535" s="34" t="s">
        <v>19</v>
      </c>
      <c r="B1535" s="34" t="s">
        <v>65</v>
      </c>
      <c r="C1535" s="5" t="s">
        <v>107</v>
      </c>
      <c r="D1535" s="35" t="s">
        <v>89</v>
      </c>
      <c r="E1535" s="36" t="s">
        <v>16</v>
      </c>
      <c r="F1535" s="37">
        <v>0</v>
      </c>
      <c r="G1535" s="38">
        <v>-0.04</v>
      </c>
      <c r="H1535" s="34">
        <v>0.98099396213451739</v>
      </c>
      <c r="I1535" s="35">
        <v>0.17618776482798007</v>
      </c>
      <c r="J1535" s="35">
        <v>25.15033067763002</v>
      </c>
      <c r="K1535" s="35">
        <v>1.0060766329800281</v>
      </c>
      <c r="L1535" s="35">
        <v>0.92083312937791351</v>
      </c>
      <c r="M1535" s="35">
        <v>2.220666750281446E-2</v>
      </c>
      <c r="N1535" s="35">
        <v>0</v>
      </c>
      <c r="O1535" s="35">
        <v>0</v>
      </c>
      <c r="P1535" s="36">
        <v>12</v>
      </c>
      <c r="Q1535" s="37">
        <v>86</v>
      </c>
      <c r="R1535" s="36">
        <v>10</v>
      </c>
      <c r="S1535" s="39">
        <f t="shared" si="47"/>
        <v>86</v>
      </c>
      <c r="T1535" s="34" t="s">
        <v>44</v>
      </c>
      <c r="U1535" s="12">
        <f>(alpha+(beta/(1+EXP((((-1)*ceta)+(delta*LN(speed)))+(epsilon*speed)))))</f>
        <v>0.34361347578555052</v>
      </c>
      <c r="V1535" s="8">
        <f t="shared" si="48"/>
        <v>86</v>
      </c>
    </row>
    <row r="1536" spans="1:28">
      <c r="A1536" s="34" t="s">
        <v>19</v>
      </c>
      <c r="B1536" s="34" t="s">
        <v>65</v>
      </c>
      <c r="C1536" s="5" t="s">
        <v>106</v>
      </c>
      <c r="D1536" s="35" t="s">
        <v>89</v>
      </c>
      <c r="E1536" s="36" t="s">
        <v>14</v>
      </c>
      <c r="F1536" s="37">
        <v>0</v>
      </c>
      <c r="G1536" s="38">
        <v>-0.04</v>
      </c>
      <c r="H1536" s="34">
        <v>0.99191555710035095</v>
      </c>
      <c r="I1536" s="35">
        <v>0.72215876590507133</v>
      </c>
      <c r="J1536" s="35">
        <v>0.99056010004605832</v>
      </c>
      <c r="K1536" s="35">
        <v>-0.95547763827466969</v>
      </c>
      <c r="L1536" s="35">
        <v>0</v>
      </c>
      <c r="M1536" s="35">
        <v>0</v>
      </c>
      <c r="N1536" s="35">
        <v>0</v>
      </c>
      <c r="O1536" s="35">
        <v>0</v>
      </c>
      <c r="P1536" s="36">
        <v>12</v>
      </c>
      <c r="Q1536" s="37">
        <v>86</v>
      </c>
      <c r="R1536" s="36">
        <v>0</v>
      </c>
      <c r="S1536" s="39">
        <f t="shared" si="47"/>
        <v>86</v>
      </c>
      <c r="T1536" s="34" t="s">
        <v>29</v>
      </c>
      <c r="U1536" s="12">
        <f t="shared" ref="U1536:U1542" si="49">((alpha*(beta^speed))*(speed^ceta))</f>
        <v>4.5291228581843205E-3</v>
      </c>
      <c r="V1536" s="8">
        <f t="shared" si="48"/>
        <v>86</v>
      </c>
    </row>
    <row r="1537" spans="1:28">
      <c r="A1537" s="34" t="s">
        <v>19</v>
      </c>
      <c r="B1537" s="34" t="s">
        <v>65</v>
      </c>
      <c r="C1537" s="5" t="s">
        <v>107</v>
      </c>
      <c r="D1537" s="35" t="s">
        <v>89</v>
      </c>
      <c r="E1537" s="36" t="s">
        <v>14</v>
      </c>
      <c r="F1537" s="37">
        <v>0</v>
      </c>
      <c r="G1537" s="38">
        <v>-0.04</v>
      </c>
      <c r="H1537" s="34">
        <v>0.98969315292901761</v>
      </c>
      <c r="I1537" s="35">
        <v>0.27433675649745171</v>
      </c>
      <c r="J1537" s="35">
        <v>0.99039309029373424</v>
      </c>
      <c r="K1537" s="35">
        <v>-0.89337443041358111</v>
      </c>
      <c r="L1537" s="35">
        <v>0</v>
      </c>
      <c r="M1537" s="35">
        <v>0</v>
      </c>
      <c r="N1537" s="35">
        <v>0</v>
      </c>
      <c r="O1537" s="35">
        <v>0</v>
      </c>
      <c r="P1537" s="36">
        <v>12</v>
      </c>
      <c r="Q1537" s="37">
        <v>86</v>
      </c>
      <c r="R1537" s="36">
        <v>0</v>
      </c>
      <c r="S1537" s="39">
        <f t="shared" si="47"/>
        <v>86</v>
      </c>
      <c r="T1537" s="34" t="s">
        <v>29</v>
      </c>
      <c r="U1537" s="12">
        <f t="shared" si="49"/>
        <v>2.2361776189446705E-3</v>
      </c>
      <c r="V1537" s="8">
        <f t="shared" si="48"/>
        <v>86</v>
      </c>
      <c r="AB1537" s="41"/>
    </row>
    <row r="1538" spans="1:28">
      <c r="A1538" s="34" t="s">
        <v>19</v>
      </c>
      <c r="B1538" s="34" t="s">
        <v>65</v>
      </c>
      <c r="C1538" s="5" t="s">
        <v>106</v>
      </c>
      <c r="D1538" s="35" t="s">
        <v>89</v>
      </c>
      <c r="E1538" s="36" t="s">
        <v>18</v>
      </c>
      <c r="F1538" s="37">
        <v>0</v>
      </c>
      <c r="G1538" s="38">
        <v>-0.04</v>
      </c>
      <c r="H1538" s="34">
        <v>0.98932848815458929</v>
      </c>
      <c r="I1538" s="35">
        <v>0.18091653201564167</v>
      </c>
      <c r="J1538" s="35">
        <v>0.99006735204695884</v>
      </c>
      <c r="K1538" s="35">
        <v>-0.73290462733282791</v>
      </c>
      <c r="L1538" s="35">
        <v>0</v>
      </c>
      <c r="M1538" s="35">
        <v>0</v>
      </c>
      <c r="N1538" s="35">
        <v>0</v>
      </c>
      <c r="O1538" s="35">
        <v>0</v>
      </c>
      <c r="P1538" s="36">
        <v>12</v>
      </c>
      <c r="Q1538" s="37">
        <v>86</v>
      </c>
      <c r="R1538" s="36">
        <v>0</v>
      </c>
      <c r="S1538" s="39">
        <f t="shared" ref="S1538:S1601" si="50">V1538</f>
        <v>86</v>
      </c>
      <c r="T1538" s="34" t="s">
        <v>29</v>
      </c>
      <c r="U1538" s="12">
        <f t="shared" si="49"/>
        <v>2.9298339003189979E-3</v>
      </c>
      <c r="V1538" s="8">
        <f t="shared" ref="V1538:V1601" si="51">IF($V$1&lt;P1538,P1538,IF($V$1&gt;Q1538,Q1538,$V$1))</f>
        <v>86</v>
      </c>
    </row>
    <row r="1539" spans="1:28">
      <c r="A1539" s="34" t="s">
        <v>19</v>
      </c>
      <c r="B1539" s="34" t="s">
        <v>65</v>
      </c>
      <c r="C1539" s="5" t="s">
        <v>107</v>
      </c>
      <c r="D1539" s="35" t="s">
        <v>89</v>
      </c>
      <c r="E1539" s="36" t="s">
        <v>18</v>
      </c>
      <c r="F1539" s="37">
        <v>0</v>
      </c>
      <c r="G1539" s="38">
        <v>-0.04</v>
      </c>
      <c r="H1539" s="34">
        <v>0.97617180756214228</v>
      </c>
      <c r="I1539" s="35">
        <v>0.19110374418137546</v>
      </c>
      <c r="J1539" s="35">
        <v>0.92969316408179969</v>
      </c>
      <c r="K1539" s="35">
        <v>-0.21286950904248297</v>
      </c>
      <c r="L1539" s="35">
        <v>0</v>
      </c>
      <c r="M1539" s="35">
        <v>0</v>
      </c>
      <c r="N1539" s="35">
        <v>0</v>
      </c>
      <c r="O1539" s="35">
        <v>0</v>
      </c>
      <c r="P1539" s="36">
        <v>12</v>
      </c>
      <c r="Q1539" s="37">
        <v>86</v>
      </c>
      <c r="R1539" s="36">
        <v>0</v>
      </c>
      <c r="S1539" s="39">
        <f t="shared" si="50"/>
        <v>86</v>
      </c>
      <c r="T1539" s="34" t="s">
        <v>29</v>
      </c>
      <c r="U1539" s="12">
        <f t="shared" si="49"/>
        <v>1.4017878744339602E-4</v>
      </c>
      <c r="V1539" s="8">
        <f t="shared" si="51"/>
        <v>86</v>
      </c>
      <c r="AB1539" s="41"/>
    </row>
    <row r="1540" spans="1:28">
      <c r="A1540" s="34" t="s">
        <v>19</v>
      </c>
      <c r="B1540" s="34" t="s">
        <v>65</v>
      </c>
      <c r="C1540" s="5" t="s">
        <v>106</v>
      </c>
      <c r="D1540" s="35" t="s">
        <v>89</v>
      </c>
      <c r="E1540" s="36" t="s">
        <v>17</v>
      </c>
      <c r="F1540" s="37">
        <v>0</v>
      </c>
      <c r="G1540" s="38">
        <v>-0.04</v>
      </c>
      <c r="H1540" s="34">
        <v>0.9749409736652821</v>
      </c>
      <c r="I1540" s="35">
        <v>896.97472269400942</v>
      </c>
      <c r="J1540" s="35">
        <v>0.98327434195451058</v>
      </c>
      <c r="K1540" s="35">
        <v>-0.70094825296869778</v>
      </c>
      <c r="L1540" s="35">
        <v>0</v>
      </c>
      <c r="M1540" s="35">
        <v>0</v>
      </c>
      <c r="N1540" s="35">
        <v>0</v>
      </c>
      <c r="O1540" s="35">
        <v>0</v>
      </c>
      <c r="P1540" s="36">
        <v>12</v>
      </c>
      <c r="Q1540" s="37">
        <v>86</v>
      </c>
      <c r="R1540" s="36">
        <v>0</v>
      </c>
      <c r="S1540" s="39">
        <f t="shared" si="50"/>
        <v>86</v>
      </c>
      <c r="T1540" s="34" t="s">
        <v>29</v>
      </c>
      <c r="U1540" s="12">
        <f t="shared" si="49"/>
        <v>9.2644931321019968</v>
      </c>
      <c r="V1540" s="8">
        <f t="shared" si="51"/>
        <v>86</v>
      </c>
    </row>
    <row r="1541" spans="1:28">
      <c r="A1541" s="34" t="s">
        <v>19</v>
      </c>
      <c r="B1541" s="34" t="s">
        <v>65</v>
      </c>
      <c r="C1541" s="5" t="s">
        <v>107</v>
      </c>
      <c r="D1541" s="35" t="s">
        <v>89</v>
      </c>
      <c r="E1541" s="36" t="s">
        <v>17</v>
      </c>
      <c r="F1541" s="37">
        <v>0</v>
      </c>
      <c r="G1541" s="38">
        <v>-0.04</v>
      </c>
      <c r="H1541" s="34">
        <v>0.97733588407523087</v>
      </c>
      <c r="I1541" s="35">
        <v>977.95336689700525</v>
      </c>
      <c r="J1541" s="35">
        <v>0.9841724287277166</v>
      </c>
      <c r="K1541" s="35">
        <v>-0.74241327184285777</v>
      </c>
      <c r="L1541" s="35">
        <v>0</v>
      </c>
      <c r="M1541" s="35">
        <v>0</v>
      </c>
      <c r="N1541" s="35">
        <v>0</v>
      </c>
      <c r="O1541" s="35">
        <v>0</v>
      </c>
      <c r="P1541" s="36">
        <v>12</v>
      </c>
      <c r="Q1541" s="37">
        <v>86</v>
      </c>
      <c r="R1541" s="36">
        <v>0</v>
      </c>
      <c r="S1541" s="39">
        <f t="shared" si="50"/>
        <v>86</v>
      </c>
      <c r="T1541" s="34" t="s">
        <v>29</v>
      </c>
      <c r="U1541" s="12">
        <f t="shared" si="49"/>
        <v>9.0832972584978702</v>
      </c>
      <c r="V1541" s="8">
        <f t="shared" si="51"/>
        <v>86</v>
      </c>
    </row>
    <row r="1542" spans="1:28">
      <c r="A1542" s="34" t="s">
        <v>19</v>
      </c>
      <c r="B1542" s="34" t="s">
        <v>65</v>
      </c>
      <c r="C1542" s="5" t="s">
        <v>106</v>
      </c>
      <c r="D1542" s="35" t="s">
        <v>89</v>
      </c>
      <c r="E1542" s="36" t="s">
        <v>15</v>
      </c>
      <c r="F1542" s="37">
        <v>50</v>
      </c>
      <c r="G1542" s="38">
        <v>-0.04</v>
      </c>
      <c r="H1542" s="34">
        <v>0.99104625972005889</v>
      </c>
      <c r="I1542" s="35">
        <v>9.8220152523032631</v>
      </c>
      <c r="J1542" s="35">
        <v>0.97666173538954681</v>
      </c>
      <c r="K1542" s="35">
        <v>-0.85711572305327399</v>
      </c>
      <c r="L1542" s="35">
        <v>0</v>
      </c>
      <c r="M1542" s="35">
        <v>0</v>
      </c>
      <c r="N1542" s="35">
        <v>0</v>
      </c>
      <c r="O1542" s="35">
        <v>0</v>
      </c>
      <c r="P1542" s="36">
        <v>12</v>
      </c>
      <c r="Q1542" s="37">
        <v>86</v>
      </c>
      <c r="R1542" s="36">
        <v>0</v>
      </c>
      <c r="S1542" s="39">
        <f t="shared" si="50"/>
        <v>86</v>
      </c>
      <c r="T1542" s="34" t="s">
        <v>29</v>
      </c>
      <c r="U1542" s="12">
        <f t="shared" si="49"/>
        <v>2.8321120343012963E-2</v>
      </c>
      <c r="V1542" s="8">
        <f t="shared" si="51"/>
        <v>86</v>
      </c>
    </row>
    <row r="1543" spans="1:28">
      <c r="A1543" s="34" t="s">
        <v>19</v>
      </c>
      <c r="B1543" s="34" t="s">
        <v>65</v>
      </c>
      <c r="C1543" s="5" t="s">
        <v>107</v>
      </c>
      <c r="D1543" s="35" t="s">
        <v>89</v>
      </c>
      <c r="E1543" s="36" t="s">
        <v>15</v>
      </c>
      <c r="F1543" s="37">
        <v>50</v>
      </c>
      <c r="G1543" s="38">
        <v>-0.04</v>
      </c>
      <c r="H1543" s="34">
        <v>0.98879432397692579</v>
      </c>
      <c r="I1543" s="35">
        <v>-5.4507913539218772E-2</v>
      </c>
      <c r="J1543" s="35">
        <v>19.711990988539668</v>
      </c>
      <c r="K1543" s="35">
        <v>6.1160388089457556E-2</v>
      </c>
      <c r="L1543" s="35">
        <v>1.0029329230995749</v>
      </c>
      <c r="M1543" s="35">
        <v>1.1723288298832275E-2</v>
      </c>
      <c r="N1543" s="35">
        <v>0</v>
      </c>
      <c r="O1543" s="35">
        <v>0</v>
      </c>
      <c r="P1543" s="36">
        <v>12</v>
      </c>
      <c r="Q1543" s="37">
        <v>86</v>
      </c>
      <c r="R1543" s="36">
        <v>10</v>
      </c>
      <c r="S1543" s="39">
        <f t="shared" si="50"/>
        <v>86</v>
      </c>
      <c r="T1543" s="34" t="s">
        <v>44</v>
      </c>
      <c r="U1543" s="12">
        <f>(alpha+(beta/(1+EXP((((-1)*ceta)+(delta*LN(speed)))+(epsilon*speed)))))</f>
        <v>3.2856371491185227E-2</v>
      </c>
      <c r="V1543" s="8">
        <f t="shared" si="51"/>
        <v>86</v>
      </c>
    </row>
    <row r="1544" spans="1:28">
      <c r="A1544" s="34" t="s">
        <v>19</v>
      </c>
      <c r="B1544" s="34" t="s">
        <v>65</v>
      </c>
      <c r="C1544" s="5" t="s">
        <v>106</v>
      </c>
      <c r="D1544" s="35" t="s">
        <v>89</v>
      </c>
      <c r="E1544" s="36" t="s">
        <v>16</v>
      </c>
      <c r="F1544" s="37">
        <v>50</v>
      </c>
      <c r="G1544" s="38">
        <v>-0.04</v>
      </c>
      <c r="H1544" s="34">
        <v>0.97768535024428571</v>
      </c>
      <c r="I1544" s="35">
        <v>-0.18514343178373804</v>
      </c>
      <c r="J1544" s="35">
        <v>5.7855817231442108</v>
      </c>
      <c r="K1544" s="35">
        <v>2.0676971913874711</v>
      </c>
      <c r="L1544" s="35">
        <v>1.1870887512504857</v>
      </c>
      <c r="M1544" s="35">
        <v>-7.3339502163829843E-4</v>
      </c>
      <c r="N1544" s="35">
        <v>0</v>
      </c>
      <c r="O1544" s="35">
        <v>0</v>
      </c>
      <c r="P1544" s="36">
        <v>12</v>
      </c>
      <c r="Q1544" s="37">
        <v>86</v>
      </c>
      <c r="R1544" s="36">
        <v>10</v>
      </c>
      <c r="S1544" s="39">
        <f t="shared" si="50"/>
        <v>86</v>
      </c>
      <c r="T1544" s="34" t="s">
        <v>44</v>
      </c>
      <c r="U1544" s="12">
        <f>(alpha+(beta/(1+EXP((((-1)*ceta)+(delta*LN(speed)))+(epsilon*speed)))))</f>
        <v>5.1017261272833431E-2</v>
      </c>
      <c r="V1544" s="8">
        <f t="shared" si="51"/>
        <v>86</v>
      </c>
    </row>
    <row r="1545" spans="1:28">
      <c r="A1545" s="34" t="s">
        <v>19</v>
      </c>
      <c r="B1545" s="34" t="s">
        <v>65</v>
      </c>
      <c r="C1545" s="5" t="s">
        <v>107</v>
      </c>
      <c r="D1545" s="35" t="s">
        <v>89</v>
      </c>
      <c r="E1545" s="36" t="s">
        <v>16</v>
      </c>
      <c r="F1545" s="37">
        <v>50</v>
      </c>
      <c r="G1545" s="38">
        <v>-0.04</v>
      </c>
      <c r="H1545" s="34">
        <v>0.97679159173369834</v>
      </c>
      <c r="I1545" s="35">
        <v>-0.57497405416454506</v>
      </c>
      <c r="J1545" s="35">
        <v>16.15547258342162</v>
      </c>
      <c r="K1545" s="35">
        <v>2.1791045438825356</v>
      </c>
      <c r="L1545" s="35">
        <v>1.1877010055336623</v>
      </c>
      <c r="M1545" s="35">
        <v>-5.6281075059307789E-4</v>
      </c>
      <c r="N1545" s="35">
        <v>0</v>
      </c>
      <c r="O1545" s="35">
        <v>0</v>
      </c>
      <c r="P1545" s="36">
        <v>12</v>
      </c>
      <c r="Q1545" s="37">
        <v>86</v>
      </c>
      <c r="R1545" s="36">
        <v>10</v>
      </c>
      <c r="S1545" s="39">
        <f t="shared" si="50"/>
        <v>86</v>
      </c>
      <c r="T1545" s="34" t="s">
        <v>44</v>
      </c>
      <c r="U1545" s="12">
        <f>(alpha+(beta/(1+EXP((((-1)*ceta)+(delta*LN(speed)))+(epsilon*speed)))))</f>
        <v>0.14657247222078129</v>
      </c>
      <c r="V1545" s="8">
        <f t="shared" si="51"/>
        <v>86</v>
      </c>
    </row>
    <row r="1546" spans="1:28">
      <c r="A1546" s="34" t="s">
        <v>19</v>
      </c>
      <c r="B1546" s="34" t="s">
        <v>65</v>
      </c>
      <c r="C1546" s="5" t="s">
        <v>106</v>
      </c>
      <c r="D1546" s="35" t="s">
        <v>89</v>
      </c>
      <c r="E1546" s="36" t="s">
        <v>14</v>
      </c>
      <c r="F1546" s="37">
        <v>50</v>
      </c>
      <c r="G1546" s="38">
        <v>-0.04</v>
      </c>
      <c r="H1546" s="34">
        <v>0.99139284831572982</v>
      </c>
      <c r="I1546" s="35">
        <v>0.59468024604260206</v>
      </c>
      <c r="J1546" s="35">
        <v>0.98583067834686211</v>
      </c>
      <c r="K1546" s="35">
        <v>-0.87514806481061114</v>
      </c>
      <c r="L1546" s="35">
        <v>0</v>
      </c>
      <c r="M1546" s="35">
        <v>0</v>
      </c>
      <c r="N1546" s="35">
        <v>0</v>
      </c>
      <c r="O1546" s="35">
        <v>0</v>
      </c>
      <c r="P1546" s="36">
        <v>12</v>
      </c>
      <c r="Q1546" s="37">
        <v>86</v>
      </c>
      <c r="R1546" s="36">
        <v>0</v>
      </c>
      <c r="S1546" s="39">
        <f t="shared" si="50"/>
        <v>86</v>
      </c>
      <c r="T1546" s="34" t="s">
        <v>29</v>
      </c>
      <c r="U1546" s="12">
        <f>((alpha*(beta^speed))*(speed^ceta))</f>
        <v>3.5343636121178733E-3</v>
      </c>
      <c r="V1546" s="8">
        <f t="shared" si="51"/>
        <v>86</v>
      </c>
      <c r="AB1546" s="41"/>
    </row>
    <row r="1547" spans="1:28">
      <c r="A1547" s="34" t="s">
        <v>19</v>
      </c>
      <c r="B1547" s="34" t="s">
        <v>65</v>
      </c>
      <c r="C1547" s="5" t="s">
        <v>107</v>
      </c>
      <c r="D1547" s="35" t="s">
        <v>89</v>
      </c>
      <c r="E1547" s="36" t="s">
        <v>14</v>
      </c>
      <c r="F1547" s="37">
        <v>50</v>
      </c>
      <c r="G1547" s="38">
        <v>-0.04</v>
      </c>
      <c r="H1547" s="34">
        <v>0.98904352712221089</v>
      </c>
      <c r="I1547" s="35">
        <v>8.366412336791047</v>
      </c>
      <c r="J1547" s="35">
        <v>2.0579743382976456</v>
      </c>
      <c r="K1547" s="35">
        <v>4.4795197091916636E-2</v>
      </c>
      <c r="L1547" s="35">
        <v>0</v>
      </c>
      <c r="M1547" s="35">
        <v>0</v>
      </c>
      <c r="N1547" s="35">
        <v>0</v>
      </c>
      <c r="O1547" s="35">
        <v>0</v>
      </c>
      <c r="P1547" s="36">
        <v>12</v>
      </c>
      <c r="Q1547" s="37">
        <v>86</v>
      </c>
      <c r="R1547" s="36">
        <v>5</v>
      </c>
      <c r="S1547" s="39">
        <f t="shared" si="50"/>
        <v>86</v>
      </c>
      <c r="T1547" s="34" t="s">
        <v>36</v>
      </c>
      <c r="U1547" s="12">
        <f>(1/(((ceta*(speed^2))+(beta*speed))+alpha))</f>
        <v>1.9355182740350863E-3</v>
      </c>
      <c r="V1547" s="8">
        <f t="shared" si="51"/>
        <v>86</v>
      </c>
      <c r="AB1547" s="41"/>
    </row>
    <row r="1548" spans="1:28">
      <c r="A1548" s="34" t="s">
        <v>19</v>
      </c>
      <c r="B1548" s="34" t="s">
        <v>65</v>
      </c>
      <c r="C1548" s="5" t="s">
        <v>106</v>
      </c>
      <c r="D1548" s="35" t="s">
        <v>89</v>
      </c>
      <c r="E1548" s="36" t="s">
        <v>18</v>
      </c>
      <c r="F1548" s="37">
        <v>50</v>
      </c>
      <c r="G1548" s="38">
        <v>-0.04</v>
      </c>
      <c r="H1548" s="34">
        <v>0.98636145668025654</v>
      </c>
      <c r="I1548" s="35">
        <v>0.15260076395214053</v>
      </c>
      <c r="J1548" s="35">
        <v>0.98564840582577062</v>
      </c>
      <c r="K1548" s="35">
        <v>-0.63917862939643821</v>
      </c>
      <c r="L1548" s="35">
        <v>0</v>
      </c>
      <c r="M1548" s="35">
        <v>0</v>
      </c>
      <c r="N1548" s="35">
        <v>0</v>
      </c>
      <c r="O1548" s="35">
        <v>0</v>
      </c>
      <c r="P1548" s="36">
        <v>12</v>
      </c>
      <c r="Q1548" s="37">
        <v>86</v>
      </c>
      <c r="R1548" s="36">
        <v>0</v>
      </c>
      <c r="S1548" s="39">
        <f t="shared" si="50"/>
        <v>86</v>
      </c>
      <c r="T1548" s="34" t="s">
        <v>29</v>
      </c>
      <c r="U1548" s="12">
        <f>((alpha*(beta^speed))*(speed^ceta))</f>
        <v>2.5536459718187416E-3</v>
      </c>
      <c r="V1548" s="8">
        <f t="shared" si="51"/>
        <v>86</v>
      </c>
    </row>
    <row r="1549" spans="1:28">
      <c r="A1549" s="34" t="s">
        <v>19</v>
      </c>
      <c r="B1549" s="34" t="s">
        <v>65</v>
      </c>
      <c r="C1549" s="5" t="s">
        <v>107</v>
      </c>
      <c r="D1549" s="35" t="s">
        <v>89</v>
      </c>
      <c r="E1549" s="36" t="s">
        <v>18</v>
      </c>
      <c r="F1549" s="37">
        <v>50</v>
      </c>
      <c r="G1549" s="38">
        <v>-0.04</v>
      </c>
      <c r="H1549" s="34">
        <v>0.97478175659217481</v>
      </c>
      <c r="I1549" s="35">
        <v>0.16900473131258442</v>
      </c>
      <c r="J1549" s="35">
        <v>0.92657256279039291</v>
      </c>
      <c r="K1549" s="35">
        <v>-0.14124625771534807</v>
      </c>
      <c r="L1549" s="35">
        <v>0</v>
      </c>
      <c r="M1549" s="35">
        <v>0</v>
      </c>
      <c r="N1549" s="35">
        <v>0</v>
      </c>
      <c r="O1549" s="35">
        <v>0</v>
      </c>
      <c r="P1549" s="36">
        <v>12</v>
      </c>
      <c r="Q1549" s="37">
        <v>86</v>
      </c>
      <c r="R1549" s="36">
        <v>0</v>
      </c>
      <c r="S1549" s="39">
        <f t="shared" si="50"/>
        <v>86</v>
      </c>
      <c r="T1549" s="34" t="s">
        <v>29</v>
      </c>
      <c r="U1549" s="12">
        <f>((alpha*(beta^speed))*(speed^ceta))</f>
        <v>1.2772905153131013E-4</v>
      </c>
      <c r="V1549" s="8">
        <f t="shared" si="51"/>
        <v>86</v>
      </c>
      <c r="AB1549" s="41"/>
    </row>
    <row r="1550" spans="1:28">
      <c r="A1550" s="34" t="s">
        <v>19</v>
      </c>
      <c r="B1550" s="34" t="s">
        <v>65</v>
      </c>
      <c r="C1550" s="5" t="s">
        <v>106</v>
      </c>
      <c r="D1550" s="35" t="s">
        <v>89</v>
      </c>
      <c r="E1550" s="36" t="s">
        <v>17</v>
      </c>
      <c r="F1550" s="37">
        <v>50</v>
      </c>
      <c r="G1550" s="38">
        <v>-0.04</v>
      </c>
      <c r="H1550" s="34">
        <v>0.96944568444240231</v>
      </c>
      <c r="I1550" s="35">
        <v>532.82912427864903</v>
      </c>
      <c r="J1550" s="35">
        <v>0.97101291614423402</v>
      </c>
      <c r="K1550" s="35">
        <v>-0.43874181830033726</v>
      </c>
      <c r="L1550" s="35">
        <v>0</v>
      </c>
      <c r="M1550" s="35">
        <v>0</v>
      </c>
      <c r="N1550" s="35">
        <v>0</v>
      </c>
      <c r="O1550" s="35">
        <v>0</v>
      </c>
      <c r="P1550" s="36">
        <v>12</v>
      </c>
      <c r="Q1550" s="37">
        <v>86</v>
      </c>
      <c r="R1550" s="36">
        <v>0</v>
      </c>
      <c r="S1550" s="39">
        <f t="shared" si="50"/>
        <v>86</v>
      </c>
      <c r="T1550" s="34" t="s">
        <v>29</v>
      </c>
      <c r="U1550" s="12">
        <f>((alpha*(beta^speed))*(speed^ceta))</f>
        <v>6.0144119735573218</v>
      </c>
      <c r="V1550" s="8">
        <f t="shared" si="51"/>
        <v>86</v>
      </c>
    </row>
    <row r="1551" spans="1:28">
      <c r="A1551" s="34" t="s">
        <v>19</v>
      </c>
      <c r="B1551" s="34" t="s">
        <v>65</v>
      </c>
      <c r="C1551" s="5" t="s">
        <v>107</v>
      </c>
      <c r="D1551" s="35" t="s">
        <v>89</v>
      </c>
      <c r="E1551" s="36" t="s">
        <v>17</v>
      </c>
      <c r="F1551" s="37">
        <v>50</v>
      </c>
      <c r="G1551" s="38">
        <v>-0.04</v>
      </c>
      <c r="H1551" s="34">
        <v>0.97183462882821192</v>
      </c>
      <c r="I1551" s="35">
        <v>575.87338333723233</v>
      </c>
      <c r="J1551" s="35">
        <v>0.97180096865875065</v>
      </c>
      <c r="K1551" s="35">
        <v>-0.47831834059982897</v>
      </c>
      <c r="L1551" s="35">
        <v>0</v>
      </c>
      <c r="M1551" s="35">
        <v>0</v>
      </c>
      <c r="N1551" s="35">
        <v>0</v>
      </c>
      <c r="O1551" s="35">
        <v>0</v>
      </c>
      <c r="P1551" s="36">
        <v>12</v>
      </c>
      <c r="Q1551" s="37">
        <v>86</v>
      </c>
      <c r="R1551" s="36">
        <v>0</v>
      </c>
      <c r="S1551" s="39">
        <f t="shared" si="50"/>
        <v>86</v>
      </c>
      <c r="T1551" s="34" t="s">
        <v>29</v>
      </c>
      <c r="U1551" s="12">
        <f>((alpha*(beta^speed))*(speed^ceta))</f>
        <v>5.8434736775938667</v>
      </c>
      <c r="V1551" s="8">
        <f t="shared" si="51"/>
        <v>86</v>
      </c>
    </row>
    <row r="1552" spans="1:28">
      <c r="A1552" s="34" t="s">
        <v>19</v>
      </c>
      <c r="B1552" s="34" t="s">
        <v>65</v>
      </c>
      <c r="C1552" s="5" t="s">
        <v>106</v>
      </c>
      <c r="D1552" s="35" t="s">
        <v>89</v>
      </c>
      <c r="E1552" s="36" t="s">
        <v>15</v>
      </c>
      <c r="F1552" s="37">
        <v>100</v>
      </c>
      <c r="G1552" s="38">
        <v>-0.04</v>
      </c>
      <c r="H1552" s="34">
        <v>0.99034270856397799</v>
      </c>
      <c r="I1552" s="35">
        <v>7.645245578670262</v>
      </c>
      <c r="J1552" s="35">
        <v>0.97108975357660088</v>
      </c>
      <c r="K1552" s="35">
        <v>-0.74749141787074247</v>
      </c>
      <c r="L1552" s="35">
        <v>0</v>
      </c>
      <c r="M1552" s="35">
        <v>0</v>
      </c>
      <c r="N1552" s="35">
        <v>0</v>
      </c>
      <c r="O1552" s="35">
        <v>0</v>
      </c>
      <c r="P1552" s="36">
        <v>12</v>
      </c>
      <c r="Q1552" s="37">
        <v>86</v>
      </c>
      <c r="R1552" s="36">
        <v>0</v>
      </c>
      <c r="S1552" s="39">
        <f t="shared" si="50"/>
        <v>86</v>
      </c>
      <c r="T1552" s="34" t="s">
        <v>29</v>
      </c>
      <c r="U1552" s="12">
        <f>((alpha*(beta^speed))*(speed^ceta))</f>
        <v>2.1962229040862747E-2</v>
      </c>
      <c r="V1552" s="8">
        <f t="shared" si="51"/>
        <v>86</v>
      </c>
    </row>
    <row r="1553" spans="1:28">
      <c r="A1553" s="34" t="s">
        <v>19</v>
      </c>
      <c r="B1553" s="34" t="s">
        <v>65</v>
      </c>
      <c r="C1553" s="5" t="s">
        <v>107</v>
      </c>
      <c r="D1553" s="35" t="s">
        <v>89</v>
      </c>
      <c r="E1553" s="36" t="s">
        <v>15</v>
      </c>
      <c r="F1553" s="37">
        <v>100</v>
      </c>
      <c r="G1553" s="38">
        <v>-0.04</v>
      </c>
      <c r="H1553" s="34">
        <v>0.98547292634395101</v>
      </c>
      <c r="I1553" s="35">
        <v>-7.9600452828703067E-2</v>
      </c>
      <c r="J1553" s="35">
        <v>10.686018774893995</v>
      </c>
      <c r="K1553" s="35">
        <v>0.74918890300205632</v>
      </c>
      <c r="L1553" s="35">
        <v>1.0072480520016145</v>
      </c>
      <c r="M1553" s="35">
        <v>1.1006088831161789E-2</v>
      </c>
      <c r="N1553" s="35">
        <v>0</v>
      </c>
      <c r="O1553" s="35">
        <v>0</v>
      </c>
      <c r="P1553" s="36">
        <v>12</v>
      </c>
      <c r="Q1553" s="37">
        <v>86</v>
      </c>
      <c r="R1553" s="36">
        <v>10</v>
      </c>
      <c r="S1553" s="39">
        <f t="shared" si="50"/>
        <v>86</v>
      </c>
      <c r="T1553" s="34" t="s">
        <v>44</v>
      </c>
      <c r="U1553" s="12">
        <f>(alpha+(beta/(1+EXP((((-1)*ceta)+(delta*LN(speed)))+(epsilon*speed)))))</f>
        <v>1.8258218731815698E-2</v>
      </c>
      <c r="V1553" s="8">
        <f t="shared" si="51"/>
        <v>86</v>
      </c>
    </row>
    <row r="1554" spans="1:28">
      <c r="A1554" s="34" t="s">
        <v>19</v>
      </c>
      <c r="B1554" s="34" t="s">
        <v>65</v>
      </c>
      <c r="C1554" s="5" t="s">
        <v>106</v>
      </c>
      <c r="D1554" s="35" t="s">
        <v>89</v>
      </c>
      <c r="E1554" s="36" t="s">
        <v>16</v>
      </c>
      <c r="F1554" s="37">
        <v>100</v>
      </c>
      <c r="G1554" s="38">
        <v>-0.04</v>
      </c>
      <c r="H1554" s="34">
        <v>0.97256579701602863</v>
      </c>
      <c r="I1554" s="35">
        <v>-0.24466367613020831</v>
      </c>
      <c r="J1554" s="35">
        <v>5.236673955200895</v>
      </c>
      <c r="K1554" s="35">
        <v>2.1494256544602672</v>
      </c>
      <c r="L1554" s="35">
        <v>1.1431437455576405</v>
      </c>
      <c r="M1554" s="35">
        <v>-6.3493653078808005E-4</v>
      </c>
      <c r="N1554" s="35">
        <v>0</v>
      </c>
      <c r="O1554" s="35">
        <v>0</v>
      </c>
      <c r="P1554" s="36">
        <v>12</v>
      </c>
      <c r="Q1554" s="37">
        <v>86</v>
      </c>
      <c r="R1554" s="36">
        <v>10</v>
      </c>
      <c r="S1554" s="39">
        <f t="shared" si="50"/>
        <v>86</v>
      </c>
      <c r="T1554" s="34" t="s">
        <v>44</v>
      </c>
      <c r="U1554" s="12">
        <f>(alpha+(beta/(1+EXP((((-1)*ceta)+(delta*LN(speed)))+(epsilon*speed)))))</f>
        <v>3.1589249937612113E-2</v>
      </c>
      <c r="V1554" s="8">
        <f t="shared" si="51"/>
        <v>86</v>
      </c>
    </row>
    <row r="1555" spans="1:28">
      <c r="A1555" s="34" t="s">
        <v>19</v>
      </c>
      <c r="B1555" s="34" t="s">
        <v>65</v>
      </c>
      <c r="C1555" s="5" t="s">
        <v>107</v>
      </c>
      <c r="D1555" s="35" t="s">
        <v>89</v>
      </c>
      <c r="E1555" s="36" t="s">
        <v>16</v>
      </c>
      <c r="F1555" s="37">
        <v>100</v>
      </c>
      <c r="G1555" s="38">
        <v>-0.04</v>
      </c>
      <c r="H1555" s="34">
        <v>0.97104883607583359</v>
      </c>
      <c r="I1555" s="35">
        <v>-0.70027656744388078</v>
      </c>
      <c r="J1555" s="35">
        <v>12.239152252155453</v>
      </c>
      <c r="K1555" s="35">
        <v>2.7839608009618773</v>
      </c>
      <c r="L1555" s="35">
        <v>1.2470944055976811</v>
      </c>
      <c r="M1555" s="35">
        <v>-1.2186724879986062E-3</v>
      </c>
      <c r="N1555" s="35">
        <v>0</v>
      </c>
      <c r="O1555" s="35">
        <v>0</v>
      </c>
      <c r="P1555" s="36">
        <v>12</v>
      </c>
      <c r="Q1555" s="37">
        <v>86</v>
      </c>
      <c r="R1555" s="36">
        <v>10</v>
      </c>
      <c r="S1555" s="39">
        <f t="shared" si="50"/>
        <v>86</v>
      </c>
      <c r="T1555" s="34" t="s">
        <v>44</v>
      </c>
      <c r="U1555" s="12">
        <f>(alpha+(beta/(1+EXP((((-1)*ceta)+(delta*LN(speed)))+(epsilon*speed)))))</f>
        <v>9.5219460846017401E-2</v>
      </c>
      <c r="V1555" s="8">
        <f t="shared" si="51"/>
        <v>86</v>
      </c>
    </row>
    <row r="1556" spans="1:28">
      <c r="A1556" s="34" t="s">
        <v>19</v>
      </c>
      <c r="B1556" s="34" t="s">
        <v>65</v>
      </c>
      <c r="C1556" s="5" t="s">
        <v>106</v>
      </c>
      <c r="D1556" s="35" t="s">
        <v>89</v>
      </c>
      <c r="E1556" s="36" t="s">
        <v>14</v>
      </c>
      <c r="F1556" s="37">
        <v>100</v>
      </c>
      <c r="G1556" s="38">
        <v>-0.04</v>
      </c>
      <c r="H1556" s="34">
        <v>0.99007180434070363</v>
      </c>
      <c r="I1556" s="35">
        <v>0.47844269935464229</v>
      </c>
      <c r="J1556" s="35">
        <v>0.983183317445539</v>
      </c>
      <c r="K1556" s="35">
        <v>-0.79610338483560172</v>
      </c>
      <c r="L1556" s="35">
        <v>0</v>
      </c>
      <c r="M1556" s="35">
        <v>0</v>
      </c>
      <c r="N1556" s="35">
        <v>0</v>
      </c>
      <c r="O1556" s="35">
        <v>0</v>
      </c>
      <c r="P1556" s="36">
        <v>12</v>
      </c>
      <c r="Q1556" s="37">
        <v>86</v>
      </c>
      <c r="R1556" s="36">
        <v>0</v>
      </c>
      <c r="S1556" s="39">
        <f t="shared" si="50"/>
        <v>86</v>
      </c>
      <c r="T1556" s="34" t="s">
        <v>29</v>
      </c>
      <c r="U1556" s="12">
        <f>((alpha*(beta^speed))*(speed^ceta))</f>
        <v>3.2087526648670022E-3</v>
      </c>
      <c r="V1556" s="8">
        <f t="shared" si="51"/>
        <v>86</v>
      </c>
      <c r="AB1556" s="41"/>
    </row>
    <row r="1557" spans="1:28">
      <c r="A1557" s="34" t="s">
        <v>19</v>
      </c>
      <c r="B1557" s="34" t="s">
        <v>65</v>
      </c>
      <c r="C1557" s="5" t="s">
        <v>107</v>
      </c>
      <c r="D1557" s="35" t="s">
        <v>89</v>
      </c>
      <c r="E1557" s="36" t="s">
        <v>14</v>
      </c>
      <c r="F1557" s="37">
        <v>100</v>
      </c>
      <c r="G1557" s="38">
        <v>-0.04</v>
      </c>
      <c r="H1557" s="34">
        <v>0.98736148525959821</v>
      </c>
      <c r="I1557" s="35">
        <v>3.4379481901099416</v>
      </c>
      <c r="J1557" s="35">
        <v>0.18984009077123959</v>
      </c>
      <c r="K1557" s="35">
        <v>0.46766670113879677</v>
      </c>
      <c r="L1557" s="35">
        <v>0</v>
      </c>
      <c r="M1557" s="35">
        <v>0</v>
      </c>
      <c r="N1557" s="35">
        <v>0</v>
      </c>
      <c r="O1557" s="35">
        <v>0</v>
      </c>
      <c r="P1557" s="36">
        <v>12</v>
      </c>
      <c r="Q1557" s="37">
        <v>86</v>
      </c>
      <c r="R1557" s="36">
        <v>2</v>
      </c>
      <c r="S1557" s="39">
        <f t="shared" si="50"/>
        <v>86</v>
      </c>
      <c r="T1557" s="34" t="s">
        <v>31</v>
      </c>
      <c r="U1557" s="12">
        <f>((alpha+(beta*speed))^((-1)/ceta))</f>
        <v>1.6945486772851086E-3</v>
      </c>
      <c r="V1557" s="8">
        <f t="shared" si="51"/>
        <v>86</v>
      </c>
      <c r="AB1557" s="41"/>
    </row>
    <row r="1558" spans="1:28">
      <c r="A1558" s="34" t="s">
        <v>19</v>
      </c>
      <c r="B1558" s="34" t="s">
        <v>65</v>
      </c>
      <c r="C1558" s="5" t="s">
        <v>106</v>
      </c>
      <c r="D1558" s="35" t="s">
        <v>89</v>
      </c>
      <c r="E1558" s="36" t="s">
        <v>18</v>
      </c>
      <c r="F1558" s="37">
        <v>100</v>
      </c>
      <c r="G1558" s="38">
        <v>-0.04</v>
      </c>
      <c r="H1558" s="34">
        <v>0.98315704652199432</v>
      </c>
      <c r="I1558" s="35">
        <v>0.13702987564871319</v>
      </c>
      <c r="J1558" s="35">
        <v>0.9832310973222137</v>
      </c>
      <c r="K1558" s="35">
        <v>-0.57870731766063266</v>
      </c>
      <c r="L1558" s="35">
        <v>0</v>
      </c>
      <c r="M1558" s="35">
        <v>0</v>
      </c>
      <c r="N1558" s="35">
        <v>0</v>
      </c>
      <c r="O1558" s="35">
        <v>0</v>
      </c>
      <c r="P1558" s="36">
        <v>12</v>
      </c>
      <c r="Q1558" s="37">
        <v>86</v>
      </c>
      <c r="R1558" s="36">
        <v>0</v>
      </c>
      <c r="S1558" s="39">
        <f t="shared" si="50"/>
        <v>86</v>
      </c>
      <c r="T1558" s="34" t="s">
        <v>29</v>
      </c>
      <c r="U1558" s="12">
        <f>((alpha*(beta^speed))*(speed^ceta))</f>
        <v>2.4304626684066469E-3</v>
      </c>
      <c r="V1558" s="8">
        <f t="shared" si="51"/>
        <v>86</v>
      </c>
      <c r="AB1558" s="41"/>
    </row>
    <row r="1559" spans="1:28">
      <c r="A1559" s="34" t="s">
        <v>19</v>
      </c>
      <c r="B1559" s="34" t="s">
        <v>65</v>
      </c>
      <c r="C1559" s="5" t="s">
        <v>107</v>
      </c>
      <c r="D1559" s="35" t="s">
        <v>89</v>
      </c>
      <c r="E1559" s="36" t="s">
        <v>18</v>
      </c>
      <c r="F1559" s="37">
        <v>100</v>
      </c>
      <c r="G1559" s="38">
        <v>-0.04</v>
      </c>
      <c r="H1559" s="34">
        <v>0.97320427419049949</v>
      </c>
      <c r="I1559" s="35">
        <v>0.14355670851655547</v>
      </c>
      <c r="J1559" s="35">
        <v>0.92405280700545034</v>
      </c>
      <c r="K1559" s="35">
        <v>-5.7616176329581631E-2</v>
      </c>
      <c r="L1559" s="35">
        <v>0</v>
      </c>
      <c r="M1559" s="35">
        <v>0</v>
      </c>
      <c r="N1559" s="35">
        <v>0</v>
      </c>
      <c r="O1559" s="35">
        <v>0</v>
      </c>
      <c r="P1559" s="36">
        <v>12</v>
      </c>
      <c r="Q1559" s="37">
        <v>86</v>
      </c>
      <c r="R1559" s="36">
        <v>0</v>
      </c>
      <c r="S1559" s="39">
        <f t="shared" si="50"/>
        <v>86</v>
      </c>
      <c r="T1559" s="34" t="s">
        <v>29</v>
      </c>
      <c r="U1559" s="12">
        <f>((alpha*(beta^speed))*(speed^ceta))</f>
        <v>1.2459169167844159E-4</v>
      </c>
      <c r="V1559" s="8">
        <f t="shared" si="51"/>
        <v>86</v>
      </c>
      <c r="AB1559" s="41"/>
    </row>
    <row r="1560" spans="1:28">
      <c r="A1560" s="34" t="s">
        <v>19</v>
      </c>
      <c r="B1560" s="34" t="s">
        <v>65</v>
      </c>
      <c r="C1560" s="5" t="s">
        <v>106</v>
      </c>
      <c r="D1560" s="35" t="s">
        <v>89</v>
      </c>
      <c r="E1560" s="36" t="s">
        <v>17</v>
      </c>
      <c r="F1560" s="37">
        <v>100</v>
      </c>
      <c r="G1560" s="38">
        <v>-0.04</v>
      </c>
      <c r="H1560" s="34">
        <v>0.96199503382097851</v>
      </c>
      <c r="I1560" s="35">
        <v>376.22502936873622</v>
      </c>
      <c r="J1560" s="35">
        <v>0.96485301875323737</v>
      </c>
      <c r="K1560" s="35">
        <v>-0.27209240976528754</v>
      </c>
      <c r="L1560" s="35">
        <v>0</v>
      </c>
      <c r="M1560" s="35">
        <v>0</v>
      </c>
      <c r="N1560" s="35">
        <v>0</v>
      </c>
      <c r="O1560" s="35">
        <v>0</v>
      </c>
      <c r="P1560" s="36">
        <v>12</v>
      </c>
      <c r="Q1560" s="37">
        <v>86</v>
      </c>
      <c r="R1560" s="36">
        <v>0</v>
      </c>
      <c r="S1560" s="39">
        <f t="shared" si="50"/>
        <v>86</v>
      </c>
      <c r="T1560" s="34" t="s">
        <v>29</v>
      </c>
      <c r="U1560" s="12">
        <f>((alpha*(beta^speed))*(speed^ceta))</f>
        <v>5.1611335475973696</v>
      </c>
      <c r="V1560" s="8">
        <f t="shared" si="51"/>
        <v>86</v>
      </c>
    </row>
    <row r="1561" spans="1:28">
      <c r="A1561" s="34" t="s">
        <v>19</v>
      </c>
      <c r="B1561" s="34" t="s">
        <v>65</v>
      </c>
      <c r="C1561" s="5" t="s">
        <v>107</v>
      </c>
      <c r="D1561" s="35" t="s">
        <v>89</v>
      </c>
      <c r="E1561" s="36" t="s">
        <v>17</v>
      </c>
      <c r="F1561" s="37">
        <v>100</v>
      </c>
      <c r="G1561" s="38">
        <v>-0.04</v>
      </c>
      <c r="H1561" s="34">
        <v>0.96445092793687681</v>
      </c>
      <c r="I1561" s="35">
        <v>403.52092035603272</v>
      </c>
      <c r="J1561" s="35">
        <v>0.96561847494176944</v>
      </c>
      <c r="K1561" s="35">
        <v>-0.31020426509612781</v>
      </c>
      <c r="L1561" s="35">
        <v>0</v>
      </c>
      <c r="M1561" s="35">
        <v>0</v>
      </c>
      <c r="N1561" s="35">
        <v>0</v>
      </c>
      <c r="O1561" s="35">
        <v>0</v>
      </c>
      <c r="P1561" s="36">
        <v>12</v>
      </c>
      <c r="Q1561" s="37">
        <v>86</v>
      </c>
      <c r="R1561" s="36">
        <v>0</v>
      </c>
      <c r="S1561" s="39">
        <f t="shared" si="50"/>
        <v>86</v>
      </c>
      <c r="T1561" s="34" t="s">
        <v>29</v>
      </c>
      <c r="U1561" s="12">
        <f>((alpha*(beta^speed))*(speed^ceta))</f>
        <v>5.000979762080985</v>
      </c>
      <c r="V1561" s="8">
        <f t="shared" si="51"/>
        <v>86</v>
      </c>
    </row>
    <row r="1562" spans="1:28">
      <c r="A1562" s="34" t="s">
        <v>19</v>
      </c>
      <c r="B1562" s="34" t="s">
        <v>65</v>
      </c>
      <c r="C1562" s="5" t="s">
        <v>106</v>
      </c>
      <c r="D1562" s="35" t="s">
        <v>89</v>
      </c>
      <c r="E1562" s="36" t="s">
        <v>15</v>
      </c>
      <c r="F1562" s="37">
        <v>0</v>
      </c>
      <c r="G1562" s="38">
        <v>-0.02</v>
      </c>
      <c r="H1562" s="34">
        <v>0.99326666199954461</v>
      </c>
      <c r="I1562" s="35">
        <v>19.546182076052375</v>
      </c>
      <c r="J1562" s="35">
        <v>1.0129245082959497</v>
      </c>
      <c r="K1562" s="35">
        <v>-1.2123036827688334</v>
      </c>
      <c r="L1562" s="35">
        <v>0</v>
      </c>
      <c r="M1562" s="35">
        <v>0</v>
      </c>
      <c r="N1562" s="35">
        <v>0</v>
      </c>
      <c r="O1562" s="35">
        <v>0</v>
      </c>
      <c r="P1562" s="36">
        <v>12</v>
      </c>
      <c r="Q1562" s="37">
        <v>86</v>
      </c>
      <c r="R1562" s="36">
        <v>0</v>
      </c>
      <c r="S1562" s="39">
        <f t="shared" si="50"/>
        <v>86</v>
      </c>
      <c r="T1562" s="34" t="s">
        <v>29</v>
      </c>
      <c r="U1562" s="12">
        <f>((alpha*(beta^speed))*(speed^ceta))</f>
        <v>0.26637358775822745</v>
      </c>
      <c r="V1562" s="8">
        <f t="shared" si="51"/>
        <v>86</v>
      </c>
    </row>
    <row r="1563" spans="1:28">
      <c r="A1563" s="34" t="s">
        <v>19</v>
      </c>
      <c r="B1563" s="34" t="s">
        <v>65</v>
      </c>
      <c r="C1563" s="5" t="s">
        <v>107</v>
      </c>
      <c r="D1563" s="35" t="s">
        <v>89</v>
      </c>
      <c r="E1563" s="36" t="s">
        <v>15</v>
      </c>
      <c r="F1563" s="37">
        <v>0</v>
      </c>
      <c r="G1563" s="38">
        <v>-0.02</v>
      </c>
      <c r="H1563" s="34">
        <v>0.99500916205723167</v>
      </c>
      <c r="I1563" s="35">
        <v>-7.5061962048254924E-2</v>
      </c>
      <c r="J1563" s="35">
        <v>5.9252222317706174E-2</v>
      </c>
      <c r="K1563" s="35">
        <v>-3.6940192481094077E-4</v>
      </c>
      <c r="L1563" s="35">
        <v>0</v>
      </c>
      <c r="M1563" s="35">
        <v>0</v>
      </c>
      <c r="N1563" s="35">
        <v>0</v>
      </c>
      <c r="O1563" s="35">
        <v>0</v>
      </c>
      <c r="P1563" s="36">
        <v>12</v>
      </c>
      <c r="Q1563" s="37">
        <v>86</v>
      </c>
      <c r="R1563" s="36">
        <v>5</v>
      </c>
      <c r="S1563" s="39">
        <f t="shared" si="50"/>
        <v>86</v>
      </c>
      <c r="T1563" s="34" t="s">
        <v>36</v>
      </c>
      <c r="U1563" s="12">
        <f>(1/(((ceta*(speed^2))+(beta*speed))+alpha))</f>
        <v>0.4369612363647592</v>
      </c>
      <c r="V1563" s="8">
        <f t="shared" si="51"/>
        <v>86</v>
      </c>
    </row>
    <row r="1564" spans="1:28">
      <c r="A1564" s="34" t="s">
        <v>19</v>
      </c>
      <c r="B1564" s="34" t="s">
        <v>65</v>
      </c>
      <c r="C1564" s="5" t="s">
        <v>106</v>
      </c>
      <c r="D1564" s="35" t="s">
        <v>89</v>
      </c>
      <c r="E1564" s="36" t="s">
        <v>16</v>
      </c>
      <c r="F1564" s="37">
        <v>0</v>
      </c>
      <c r="G1564" s="38">
        <v>-0.02</v>
      </c>
      <c r="H1564" s="34">
        <v>0.98346290122583879</v>
      </c>
      <c r="I1564" s="35">
        <v>2.369735395849175E-3</v>
      </c>
      <c r="J1564" s="35">
        <v>4.4947906251332853E-2</v>
      </c>
      <c r="K1564" s="35">
        <v>-3.389532757727902E-4</v>
      </c>
      <c r="L1564" s="35">
        <v>0</v>
      </c>
      <c r="M1564" s="35">
        <v>0</v>
      </c>
      <c r="N1564" s="35">
        <v>0</v>
      </c>
      <c r="O1564" s="35">
        <v>0</v>
      </c>
      <c r="P1564" s="36">
        <v>12</v>
      </c>
      <c r="Q1564" s="37">
        <v>86</v>
      </c>
      <c r="R1564" s="36">
        <v>5</v>
      </c>
      <c r="S1564" s="39">
        <f t="shared" si="50"/>
        <v>86</v>
      </c>
      <c r="T1564" s="34" t="s">
        <v>36</v>
      </c>
      <c r="U1564" s="12">
        <f>(1/(((ceta*(speed^2))+(beta*speed))+alpha))</f>
        <v>0.73475858377753966</v>
      </c>
      <c r="V1564" s="8">
        <f t="shared" si="51"/>
        <v>86</v>
      </c>
    </row>
    <row r="1565" spans="1:28">
      <c r="A1565" s="34" t="s">
        <v>19</v>
      </c>
      <c r="B1565" s="34" t="s">
        <v>65</v>
      </c>
      <c r="C1565" s="5" t="s">
        <v>107</v>
      </c>
      <c r="D1565" s="35" t="s">
        <v>89</v>
      </c>
      <c r="E1565" s="36" t="s">
        <v>16</v>
      </c>
      <c r="F1565" s="37">
        <v>0</v>
      </c>
      <c r="G1565" s="38">
        <v>-0.02</v>
      </c>
      <c r="H1565" s="34">
        <v>0.98808066354764323</v>
      </c>
      <c r="I1565" s="35">
        <v>1.570019633266865</v>
      </c>
      <c r="J1565" s="35">
        <v>44.935159740705167</v>
      </c>
      <c r="K1565" s="35">
        <v>0.12836166094270665</v>
      </c>
      <c r="L1565" s="35">
        <v>0.78679210254068721</v>
      </c>
      <c r="M1565" s="35">
        <v>3.1613104703314805E-2</v>
      </c>
      <c r="N1565" s="35">
        <v>0</v>
      </c>
      <c r="O1565" s="35">
        <v>0</v>
      </c>
      <c r="P1565" s="36">
        <v>12</v>
      </c>
      <c r="Q1565" s="37">
        <v>86</v>
      </c>
      <c r="R1565" s="36">
        <v>10</v>
      </c>
      <c r="S1565" s="39">
        <f t="shared" si="50"/>
        <v>86</v>
      </c>
      <c r="T1565" s="34" t="s">
        <v>44</v>
      </c>
      <c r="U1565" s="12">
        <f>(alpha+(beta/(1+EXP((((-1)*ceta)+(delta*LN(speed)))+(epsilon*speed)))))</f>
        <v>1.6710795592280696</v>
      </c>
      <c r="V1565" s="8">
        <f t="shared" si="51"/>
        <v>86</v>
      </c>
    </row>
    <row r="1566" spans="1:28">
      <c r="A1566" s="34" t="s">
        <v>19</v>
      </c>
      <c r="B1566" s="34" t="s">
        <v>65</v>
      </c>
      <c r="C1566" s="5" t="s">
        <v>106</v>
      </c>
      <c r="D1566" s="35" t="s">
        <v>89</v>
      </c>
      <c r="E1566" s="36" t="s">
        <v>14</v>
      </c>
      <c r="F1566" s="37">
        <v>0</v>
      </c>
      <c r="G1566" s="38">
        <v>-0.02</v>
      </c>
      <c r="H1566" s="34">
        <v>0.98091510710928165</v>
      </c>
      <c r="I1566" s="35">
        <v>-12.373218673160901</v>
      </c>
      <c r="J1566" s="35">
        <v>3.6714784786822712</v>
      </c>
      <c r="K1566" s="35">
        <v>1.3057033870137076</v>
      </c>
      <c r="L1566" s="35">
        <v>0</v>
      </c>
      <c r="M1566" s="35">
        <v>0</v>
      </c>
      <c r="N1566" s="35">
        <v>0</v>
      </c>
      <c r="O1566" s="35">
        <v>0</v>
      </c>
      <c r="P1566" s="36">
        <v>12</v>
      </c>
      <c r="Q1566" s="37">
        <v>86</v>
      </c>
      <c r="R1566" s="36">
        <v>2</v>
      </c>
      <c r="S1566" s="39">
        <f t="shared" si="50"/>
        <v>86</v>
      </c>
      <c r="T1566" s="34" t="s">
        <v>31</v>
      </c>
      <c r="U1566" s="12">
        <f>((alpha+(beta*speed))^((-1)/ceta))</f>
        <v>1.2563930091341779E-2</v>
      </c>
      <c r="V1566" s="8">
        <f t="shared" si="51"/>
        <v>86</v>
      </c>
    </row>
    <row r="1567" spans="1:28">
      <c r="A1567" s="34" t="s">
        <v>19</v>
      </c>
      <c r="B1567" s="34" t="s">
        <v>65</v>
      </c>
      <c r="C1567" s="5" t="s">
        <v>107</v>
      </c>
      <c r="D1567" s="35" t="s">
        <v>89</v>
      </c>
      <c r="E1567" s="36" t="s">
        <v>14</v>
      </c>
      <c r="F1567" s="37">
        <v>0</v>
      </c>
      <c r="G1567" s="38">
        <v>-0.02</v>
      </c>
      <c r="H1567" s="34">
        <v>0.98321416507626613</v>
      </c>
      <c r="I1567" s="35">
        <v>-187.13615039098437</v>
      </c>
      <c r="J1567" s="35">
        <v>35.504875002366859</v>
      </c>
      <c r="K1567" s="35">
        <v>1.5928981797243638</v>
      </c>
      <c r="L1567" s="35">
        <v>0</v>
      </c>
      <c r="M1567" s="35">
        <v>0</v>
      </c>
      <c r="N1567" s="35">
        <v>0</v>
      </c>
      <c r="O1567" s="35">
        <v>0</v>
      </c>
      <c r="P1567" s="36">
        <v>12</v>
      </c>
      <c r="Q1567" s="37">
        <v>86</v>
      </c>
      <c r="R1567" s="36">
        <v>2</v>
      </c>
      <c r="S1567" s="39">
        <f t="shared" si="50"/>
        <v>86</v>
      </c>
      <c r="T1567" s="34" t="s">
        <v>31</v>
      </c>
      <c r="U1567" s="12">
        <f>((alpha+(beta*speed))^((-1)/ceta))</f>
        <v>6.7536989083851378E-3</v>
      </c>
      <c r="V1567" s="8">
        <f t="shared" si="51"/>
        <v>86</v>
      </c>
    </row>
    <row r="1568" spans="1:28">
      <c r="A1568" s="34" t="s">
        <v>19</v>
      </c>
      <c r="B1568" s="34" t="s">
        <v>65</v>
      </c>
      <c r="C1568" s="5" t="s">
        <v>106</v>
      </c>
      <c r="D1568" s="35" t="s">
        <v>89</v>
      </c>
      <c r="E1568" s="36" t="s">
        <v>18</v>
      </c>
      <c r="F1568" s="37">
        <v>0</v>
      </c>
      <c r="G1568" s="38">
        <v>-0.02</v>
      </c>
      <c r="H1568" s="34">
        <v>0.98000429704585379</v>
      </c>
      <c r="I1568" s="35">
        <v>2.1798484927122224</v>
      </c>
      <c r="J1568" s="35">
        <v>2.6261303405878298</v>
      </c>
      <c r="K1568" s="35">
        <v>-1.6079603947563186E-2</v>
      </c>
      <c r="L1568" s="35">
        <v>0</v>
      </c>
      <c r="M1568" s="35">
        <v>0</v>
      </c>
      <c r="N1568" s="35">
        <v>0</v>
      </c>
      <c r="O1568" s="35">
        <v>0</v>
      </c>
      <c r="P1568" s="36">
        <v>12</v>
      </c>
      <c r="Q1568" s="37">
        <v>86</v>
      </c>
      <c r="R1568" s="36">
        <v>5</v>
      </c>
      <c r="S1568" s="39">
        <f t="shared" si="50"/>
        <v>86</v>
      </c>
      <c r="T1568" s="34" t="s">
        <v>36</v>
      </c>
      <c r="U1568" s="12">
        <f>(1/(((ceta*(speed^2))+(beta*speed))+alpha))</f>
        <v>9.1657090268342824E-3</v>
      </c>
      <c r="V1568" s="8">
        <f t="shared" si="51"/>
        <v>86</v>
      </c>
      <c r="AB1568" s="41"/>
    </row>
    <row r="1569" spans="1:28">
      <c r="A1569" s="34" t="s">
        <v>19</v>
      </c>
      <c r="B1569" s="34" t="s">
        <v>65</v>
      </c>
      <c r="C1569" s="5" t="s">
        <v>107</v>
      </c>
      <c r="D1569" s="35" t="s">
        <v>89</v>
      </c>
      <c r="E1569" s="36" t="s">
        <v>18</v>
      </c>
      <c r="F1569" s="37">
        <v>0</v>
      </c>
      <c r="G1569" s="38">
        <v>-0.02</v>
      </c>
      <c r="H1569" s="34">
        <v>0.97092471481212761</v>
      </c>
      <c r="I1569" s="35">
        <v>1.7900593121713131</v>
      </c>
      <c r="J1569" s="35">
        <v>0.40086379504064862</v>
      </c>
      <c r="K1569" s="35">
        <v>0.65097253598117777</v>
      </c>
      <c r="L1569" s="35">
        <v>0</v>
      </c>
      <c r="M1569" s="35">
        <v>0</v>
      </c>
      <c r="N1569" s="35">
        <v>0</v>
      </c>
      <c r="O1569" s="35">
        <v>0</v>
      </c>
      <c r="P1569" s="36">
        <v>12</v>
      </c>
      <c r="Q1569" s="37">
        <v>86</v>
      </c>
      <c r="R1569" s="36">
        <v>2</v>
      </c>
      <c r="S1569" s="39">
        <f t="shared" si="50"/>
        <v>86</v>
      </c>
      <c r="T1569" s="34" t="s">
        <v>31</v>
      </c>
      <c r="U1569" s="12">
        <f>((alpha+(beta*speed))^((-1)/ceta))</f>
        <v>4.0214676446177393E-3</v>
      </c>
      <c r="V1569" s="8">
        <f t="shared" si="51"/>
        <v>86</v>
      </c>
      <c r="AB1569" s="41"/>
    </row>
    <row r="1570" spans="1:28">
      <c r="A1570" s="34" t="s">
        <v>19</v>
      </c>
      <c r="B1570" s="34" t="s">
        <v>65</v>
      </c>
      <c r="C1570" s="5" t="s">
        <v>106</v>
      </c>
      <c r="D1570" s="35" t="s">
        <v>89</v>
      </c>
      <c r="E1570" s="36" t="s">
        <v>17</v>
      </c>
      <c r="F1570" s="37">
        <v>0</v>
      </c>
      <c r="G1570" s="38">
        <v>-0.02</v>
      </c>
      <c r="H1570" s="34">
        <v>0.96790712150286595</v>
      </c>
      <c r="I1570" s="35">
        <v>-5.6763772385309483E-4</v>
      </c>
      <c r="J1570" s="35">
        <v>0.1256169732629597</v>
      </c>
      <c r="K1570" s="35">
        <v>-8.7974670121147884</v>
      </c>
      <c r="L1570" s="35">
        <v>258.08163649531224</v>
      </c>
      <c r="M1570" s="35">
        <v>0</v>
      </c>
      <c r="N1570" s="35">
        <v>0</v>
      </c>
      <c r="O1570" s="35">
        <v>0</v>
      </c>
      <c r="P1570" s="36">
        <v>12</v>
      </c>
      <c r="Q1570" s="37">
        <v>86</v>
      </c>
      <c r="R1570" s="36">
        <v>14</v>
      </c>
      <c r="S1570" s="39">
        <f t="shared" si="50"/>
        <v>86</v>
      </c>
      <c r="T1570" s="34" t="s">
        <v>51</v>
      </c>
      <c r="U1570" s="12">
        <f>(((alpha*(speed^3))+(beta*(speed^2))+(ceta*speed))+delta)</f>
        <v>69.51322762318631</v>
      </c>
      <c r="V1570" s="8">
        <f t="shared" si="51"/>
        <v>86</v>
      </c>
    </row>
    <row r="1571" spans="1:28">
      <c r="A1571" s="34" t="s">
        <v>19</v>
      </c>
      <c r="B1571" s="34" t="s">
        <v>65</v>
      </c>
      <c r="C1571" s="5" t="s">
        <v>107</v>
      </c>
      <c r="D1571" s="35" t="s">
        <v>89</v>
      </c>
      <c r="E1571" s="36" t="s">
        <v>17</v>
      </c>
      <c r="F1571" s="37">
        <v>0</v>
      </c>
      <c r="G1571" s="38">
        <v>-0.02</v>
      </c>
      <c r="H1571" s="34">
        <v>0.97443799944740017</v>
      </c>
      <c r="I1571" s="35">
        <v>2051.8269551644862</v>
      </c>
      <c r="J1571" s="35">
        <v>1.0138802597039871</v>
      </c>
      <c r="K1571" s="35">
        <v>-1.0573899259508071</v>
      </c>
      <c r="L1571" s="35">
        <v>0</v>
      </c>
      <c r="M1571" s="35">
        <v>0</v>
      </c>
      <c r="N1571" s="35">
        <v>0</v>
      </c>
      <c r="O1571" s="35">
        <v>0</v>
      </c>
      <c r="P1571" s="36">
        <v>12</v>
      </c>
      <c r="Q1571" s="37">
        <v>86</v>
      </c>
      <c r="R1571" s="36">
        <v>0</v>
      </c>
      <c r="S1571" s="39">
        <f t="shared" si="50"/>
        <v>86</v>
      </c>
      <c r="T1571" s="34" t="s">
        <v>29</v>
      </c>
      <c r="U1571" s="12">
        <f>((alpha*(beta^speed))*(speed^ceta))</f>
        <v>60.460948144203691</v>
      </c>
      <c r="V1571" s="8">
        <f t="shared" si="51"/>
        <v>86</v>
      </c>
    </row>
    <row r="1572" spans="1:28">
      <c r="A1572" s="34" t="s">
        <v>19</v>
      </c>
      <c r="B1572" s="34" t="s">
        <v>65</v>
      </c>
      <c r="C1572" s="5" t="s">
        <v>106</v>
      </c>
      <c r="D1572" s="35" t="s">
        <v>89</v>
      </c>
      <c r="E1572" s="36" t="s">
        <v>15</v>
      </c>
      <c r="F1572" s="37">
        <v>50</v>
      </c>
      <c r="G1572" s="38">
        <v>-0.02</v>
      </c>
      <c r="H1572" s="34">
        <v>0.99314086530977141</v>
      </c>
      <c r="I1572" s="35">
        <v>27.319460667118641</v>
      </c>
      <c r="J1572" s="35">
        <v>1.0150882807338661</v>
      </c>
      <c r="K1572" s="35">
        <v>-1.3652717040862778</v>
      </c>
      <c r="L1572" s="35">
        <v>0</v>
      </c>
      <c r="M1572" s="35">
        <v>0</v>
      </c>
      <c r="N1572" s="35">
        <v>0</v>
      </c>
      <c r="O1572" s="35">
        <v>0</v>
      </c>
      <c r="P1572" s="36">
        <v>12</v>
      </c>
      <c r="Q1572" s="37">
        <v>86</v>
      </c>
      <c r="R1572" s="36">
        <v>0</v>
      </c>
      <c r="S1572" s="39">
        <f t="shared" si="50"/>
        <v>86</v>
      </c>
      <c r="T1572" s="34" t="s">
        <v>29</v>
      </c>
      <c r="U1572" s="12">
        <f>((alpha*(beta^speed))*(speed^ceta))</f>
        <v>0.2262997711945233</v>
      </c>
      <c r="V1572" s="8">
        <f t="shared" si="51"/>
        <v>86</v>
      </c>
    </row>
    <row r="1573" spans="1:28">
      <c r="A1573" s="34" t="s">
        <v>19</v>
      </c>
      <c r="B1573" s="34" t="s">
        <v>65</v>
      </c>
      <c r="C1573" s="5" t="s">
        <v>107</v>
      </c>
      <c r="D1573" s="35" t="s">
        <v>89</v>
      </c>
      <c r="E1573" s="36" t="s">
        <v>15</v>
      </c>
      <c r="F1573" s="37">
        <v>50</v>
      </c>
      <c r="G1573" s="38">
        <v>-0.02</v>
      </c>
      <c r="H1573" s="34">
        <v>0.98893611232928846</v>
      </c>
      <c r="I1573" s="35">
        <v>31.663895251653937</v>
      </c>
      <c r="J1573" s="35">
        <v>1.0111904929474433</v>
      </c>
      <c r="K1573" s="35">
        <v>-1.218682887382069</v>
      </c>
      <c r="L1573" s="35">
        <v>0</v>
      </c>
      <c r="M1573" s="35">
        <v>0</v>
      </c>
      <c r="N1573" s="35">
        <v>0</v>
      </c>
      <c r="O1573" s="35">
        <v>0</v>
      </c>
      <c r="P1573" s="36">
        <v>12</v>
      </c>
      <c r="Q1573" s="37">
        <v>86</v>
      </c>
      <c r="R1573" s="36">
        <v>0</v>
      </c>
      <c r="S1573" s="39">
        <f t="shared" si="50"/>
        <v>86</v>
      </c>
      <c r="T1573" s="34" t="s">
        <v>29</v>
      </c>
      <c r="U1573" s="12">
        <f>((alpha*(beta^speed))*(speed^ceta))</f>
        <v>0.3619597435800086</v>
      </c>
      <c r="V1573" s="8">
        <f t="shared" si="51"/>
        <v>86</v>
      </c>
    </row>
    <row r="1574" spans="1:28">
      <c r="A1574" s="34" t="s">
        <v>19</v>
      </c>
      <c r="B1574" s="34" t="s">
        <v>65</v>
      </c>
      <c r="C1574" s="5" t="s">
        <v>106</v>
      </c>
      <c r="D1574" s="35" t="s">
        <v>89</v>
      </c>
      <c r="E1574" s="36" t="s">
        <v>16</v>
      </c>
      <c r="F1574" s="37">
        <v>50</v>
      </c>
      <c r="G1574" s="38">
        <v>-0.02</v>
      </c>
      <c r="H1574" s="34">
        <v>0.97563169578161757</v>
      </c>
      <c r="I1574" s="35">
        <v>0.54982915150868983</v>
      </c>
      <c r="J1574" s="35">
        <v>18.591680451429358</v>
      </c>
      <c r="K1574" s="35">
        <v>-0.66669409759873455</v>
      </c>
      <c r="L1574" s="35">
        <v>0.42533194280371317</v>
      </c>
      <c r="M1574" s="35">
        <v>5.6510152141242831E-2</v>
      </c>
      <c r="N1574" s="35">
        <v>0</v>
      </c>
      <c r="O1574" s="35">
        <v>0</v>
      </c>
      <c r="P1574" s="36">
        <v>12</v>
      </c>
      <c r="Q1574" s="37">
        <v>86</v>
      </c>
      <c r="R1574" s="36">
        <v>10</v>
      </c>
      <c r="S1574" s="39">
        <f t="shared" si="50"/>
        <v>86</v>
      </c>
      <c r="T1574" s="34" t="s">
        <v>44</v>
      </c>
      <c r="U1574" s="12">
        <f>(alpha+(beta/(1+EXP((((-1)*ceta)+(delta*LN(speed)))+(epsilon*speed)))))</f>
        <v>0.56094895720613613</v>
      </c>
      <c r="V1574" s="8">
        <f t="shared" si="51"/>
        <v>86</v>
      </c>
    </row>
    <row r="1575" spans="1:28">
      <c r="A1575" s="34" t="s">
        <v>19</v>
      </c>
      <c r="B1575" s="34" t="s">
        <v>65</v>
      </c>
      <c r="C1575" s="5" t="s">
        <v>107</v>
      </c>
      <c r="D1575" s="35" t="s">
        <v>89</v>
      </c>
      <c r="E1575" s="36" t="s">
        <v>16</v>
      </c>
      <c r="F1575" s="37">
        <v>50</v>
      </c>
      <c r="G1575" s="38">
        <v>-0.02</v>
      </c>
      <c r="H1575" s="34">
        <v>0.98106483720587434</v>
      </c>
      <c r="I1575" s="35">
        <v>1.4790248592415836</v>
      </c>
      <c r="J1575" s="35">
        <v>46.12260239046077</v>
      </c>
      <c r="K1575" s="35">
        <v>-0.58616526404961311</v>
      </c>
      <c r="L1575" s="35">
        <v>0.38469090888556595</v>
      </c>
      <c r="M1575" s="35">
        <v>5.1534157057828649E-2</v>
      </c>
      <c r="N1575" s="35">
        <v>0</v>
      </c>
      <c r="O1575" s="35">
        <v>0</v>
      </c>
      <c r="P1575" s="36">
        <v>12</v>
      </c>
      <c r="Q1575" s="37">
        <v>86</v>
      </c>
      <c r="R1575" s="36">
        <v>10</v>
      </c>
      <c r="S1575" s="39">
        <f t="shared" si="50"/>
        <v>86</v>
      </c>
      <c r="T1575" s="34" t="s">
        <v>44</v>
      </c>
      <c r="U1575" s="12">
        <f>(alpha+(beta/(1+EXP((((-1)*ceta)+(delta*LN(speed)))+(epsilon*speed)))))</f>
        <v>1.5339634958825441</v>
      </c>
      <c r="V1575" s="8">
        <f t="shared" si="51"/>
        <v>86</v>
      </c>
    </row>
    <row r="1576" spans="1:28">
      <c r="A1576" s="34" t="s">
        <v>19</v>
      </c>
      <c r="B1576" s="34" t="s">
        <v>65</v>
      </c>
      <c r="C1576" s="5" t="s">
        <v>106</v>
      </c>
      <c r="D1576" s="35" t="s">
        <v>89</v>
      </c>
      <c r="E1576" s="36" t="s">
        <v>14</v>
      </c>
      <c r="F1576" s="37">
        <v>50</v>
      </c>
      <c r="G1576" s="38">
        <v>-0.02</v>
      </c>
      <c r="H1576" s="34">
        <v>0.98581058281528711</v>
      </c>
      <c r="I1576" s="35">
        <v>-13.782647738392864</v>
      </c>
      <c r="J1576" s="35">
        <v>3.6890813714179727</v>
      </c>
      <c r="K1576" s="35">
        <v>1.2745952002276053</v>
      </c>
      <c r="L1576" s="35">
        <v>0</v>
      </c>
      <c r="M1576" s="35">
        <v>0</v>
      </c>
      <c r="N1576" s="35">
        <v>0</v>
      </c>
      <c r="O1576" s="35">
        <v>0</v>
      </c>
      <c r="P1576" s="36">
        <v>12</v>
      </c>
      <c r="Q1576" s="37">
        <v>86</v>
      </c>
      <c r="R1576" s="36">
        <v>2</v>
      </c>
      <c r="S1576" s="39">
        <f t="shared" si="50"/>
        <v>86</v>
      </c>
      <c r="T1576" s="34" t="s">
        <v>31</v>
      </c>
      <c r="U1576" s="12">
        <f>((alpha+(beta*speed))^((-1)/ceta))</f>
        <v>1.1287945133468182E-2</v>
      </c>
      <c r="V1576" s="8">
        <f t="shared" si="51"/>
        <v>86</v>
      </c>
      <c r="AB1576" s="41"/>
    </row>
    <row r="1577" spans="1:28">
      <c r="A1577" s="34" t="s">
        <v>19</v>
      </c>
      <c r="B1577" s="34" t="s">
        <v>65</v>
      </c>
      <c r="C1577" s="5" t="s">
        <v>107</v>
      </c>
      <c r="D1577" s="35" t="s">
        <v>89</v>
      </c>
      <c r="E1577" s="36" t="s">
        <v>14</v>
      </c>
      <c r="F1577" s="37">
        <v>50</v>
      </c>
      <c r="G1577" s="38">
        <v>-0.02</v>
      </c>
      <c r="H1577" s="34">
        <v>0.98658516837581667</v>
      </c>
      <c r="I1577" s="35">
        <v>-2.3687270251605055</v>
      </c>
      <c r="J1577" s="35">
        <v>3.0543395002092408</v>
      </c>
      <c r="K1577" s="35">
        <v>-1.335498557876061E-2</v>
      </c>
      <c r="L1577" s="35">
        <v>0</v>
      </c>
      <c r="M1577" s="35">
        <v>0</v>
      </c>
      <c r="N1577" s="35">
        <v>0</v>
      </c>
      <c r="O1577" s="35">
        <v>0</v>
      </c>
      <c r="P1577" s="36">
        <v>12</v>
      </c>
      <c r="Q1577" s="37">
        <v>86</v>
      </c>
      <c r="R1577" s="36">
        <v>5</v>
      </c>
      <c r="S1577" s="39">
        <f t="shared" si="50"/>
        <v>86</v>
      </c>
      <c r="T1577" s="34" t="s">
        <v>36</v>
      </c>
      <c r="U1577" s="12">
        <f>(1/(((ceta*(speed^2))+(beta*speed))+alpha))</f>
        <v>6.1907622730292423E-3</v>
      </c>
      <c r="V1577" s="8">
        <f t="shared" si="51"/>
        <v>86</v>
      </c>
      <c r="AB1577" s="41"/>
    </row>
    <row r="1578" spans="1:28">
      <c r="A1578" s="34" t="s">
        <v>19</v>
      </c>
      <c r="B1578" s="34" t="s">
        <v>65</v>
      </c>
      <c r="C1578" s="5" t="s">
        <v>106</v>
      </c>
      <c r="D1578" s="35" t="s">
        <v>89</v>
      </c>
      <c r="E1578" s="36" t="s">
        <v>18</v>
      </c>
      <c r="F1578" s="37">
        <v>50</v>
      </c>
      <c r="G1578" s="38">
        <v>-0.02</v>
      </c>
      <c r="H1578" s="34">
        <v>0.98090024255982222</v>
      </c>
      <c r="I1578" s="35">
        <v>5.4203172502990675</v>
      </c>
      <c r="J1578" s="35">
        <v>2.1412111612838154</v>
      </c>
      <c r="K1578" s="35">
        <v>-7.1597235652933891E-3</v>
      </c>
      <c r="L1578" s="35">
        <v>0</v>
      </c>
      <c r="M1578" s="35">
        <v>0</v>
      </c>
      <c r="N1578" s="35">
        <v>0</v>
      </c>
      <c r="O1578" s="35">
        <v>0</v>
      </c>
      <c r="P1578" s="36">
        <v>12</v>
      </c>
      <c r="Q1578" s="37">
        <v>86</v>
      </c>
      <c r="R1578" s="36">
        <v>5</v>
      </c>
      <c r="S1578" s="39">
        <f t="shared" si="50"/>
        <v>86</v>
      </c>
      <c r="T1578" s="34" t="s">
        <v>36</v>
      </c>
      <c r="U1578" s="12">
        <f>(1/(((ceta*(speed^2))+(beta*speed))+alpha))</f>
        <v>7.3200460932706284E-3</v>
      </c>
      <c r="V1578" s="8">
        <f t="shared" si="51"/>
        <v>86</v>
      </c>
      <c r="AB1578" s="41"/>
    </row>
    <row r="1579" spans="1:28">
      <c r="A1579" s="34" t="s">
        <v>19</v>
      </c>
      <c r="B1579" s="34" t="s">
        <v>65</v>
      </c>
      <c r="C1579" s="5" t="s">
        <v>107</v>
      </c>
      <c r="D1579" s="35" t="s">
        <v>89</v>
      </c>
      <c r="E1579" s="36" t="s">
        <v>18</v>
      </c>
      <c r="F1579" s="37">
        <v>50</v>
      </c>
      <c r="G1579" s="38">
        <v>-0.02</v>
      </c>
      <c r="H1579" s="34">
        <v>0.96754100851949087</v>
      </c>
      <c r="I1579" s="35">
        <v>2.0364256095922122</v>
      </c>
      <c r="J1579" s="35">
        <v>0.18405852033382811</v>
      </c>
      <c r="K1579" s="35">
        <v>0.50647815317799649</v>
      </c>
      <c r="L1579" s="35">
        <v>0</v>
      </c>
      <c r="M1579" s="35">
        <v>0</v>
      </c>
      <c r="N1579" s="35">
        <v>0</v>
      </c>
      <c r="O1579" s="35">
        <v>0</v>
      </c>
      <c r="P1579" s="36">
        <v>12</v>
      </c>
      <c r="Q1579" s="37">
        <v>86</v>
      </c>
      <c r="R1579" s="36">
        <v>2</v>
      </c>
      <c r="S1579" s="39">
        <f t="shared" si="50"/>
        <v>86</v>
      </c>
      <c r="T1579" s="34" t="s">
        <v>31</v>
      </c>
      <c r="U1579" s="12">
        <f>((alpha+(beta*speed))^((-1)/ceta))</f>
        <v>3.3728705053328143E-3</v>
      </c>
      <c r="V1579" s="8">
        <f t="shared" si="51"/>
        <v>86</v>
      </c>
      <c r="AB1579" s="41"/>
    </row>
    <row r="1580" spans="1:28">
      <c r="A1580" s="34" t="s">
        <v>19</v>
      </c>
      <c r="B1580" s="34" t="s">
        <v>65</v>
      </c>
      <c r="C1580" s="5" t="s">
        <v>106</v>
      </c>
      <c r="D1580" s="35" t="s">
        <v>89</v>
      </c>
      <c r="E1580" s="36" t="s">
        <v>17</v>
      </c>
      <c r="F1580" s="37">
        <v>50</v>
      </c>
      <c r="G1580" s="38">
        <v>-0.02</v>
      </c>
      <c r="H1580" s="34">
        <v>0.96230135850530418</v>
      </c>
      <c r="I1580" s="35">
        <v>1633.1403638503382</v>
      </c>
      <c r="J1580" s="35">
        <v>1.0062208179217784</v>
      </c>
      <c r="K1580" s="35">
        <v>-0.90790119392636581</v>
      </c>
      <c r="L1580" s="35">
        <v>0</v>
      </c>
      <c r="M1580" s="35">
        <v>0</v>
      </c>
      <c r="N1580" s="35">
        <v>0</v>
      </c>
      <c r="O1580" s="35">
        <v>0</v>
      </c>
      <c r="P1580" s="36">
        <v>12</v>
      </c>
      <c r="Q1580" s="37">
        <v>86</v>
      </c>
      <c r="R1580" s="36">
        <v>0</v>
      </c>
      <c r="S1580" s="39">
        <f t="shared" si="50"/>
        <v>86</v>
      </c>
      <c r="T1580" s="34" t="s">
        <v>29</v>
      </c>
      <c r="U1580" s="12">
        <f>((alpha*(beta^speed))*(speed^ceta))</f>
        <v>48.788078356597779</v>
      </c>
      <c r="V1580" s="8">
        <f t="shared" si="51"/>
        <v>86</v>
      </c>
    </row>
    <row r="1581" spans="1:28">
      <c r="A1581" s="34" t="s">
        <v>19</v>
      </c>
      <c r="B1581" s="34" t="s">
        <v>65</v>
      </c>
      <c r="C1581" s="5" t="s">
        <v>107</v>
      </c>
      <c r="D1581" s="35" t="s">
        <v>89</v>
      </c>
      <c r="E1581" s="36" t="s">
        <v>17</v>
      </c>
      <c r="F1581" s="37">
        <v>50</v>
      </c>
      <c r="G1581" s="38">
        <v>-0.02</v>
      </c>
      <c r="H1581" s="34">
        <v>0.96651454333063913</v>
      </c>
      <c r="I1581" s="35">
        <v>1681.253299360269</v>
      </c>
      <c r="J1581" s="35">
        <v>1.0066146654481858</v>
      </c>
      <c r="K1581" s="35">
        <v>-0.92993338437764672</v>
      </c>
      <c r="L1581" s="35">
        <v>0</v>
      </c>
      <c r="M1581" s="35">
        <v>0</v>
      </c>
      <c r="N1581" s="35">
        <v>0</v>
      </c>
      <c r="O1581" s="35">
        <v>0</v>
      </c>
      <c r="P1581" s="36">
        <v>12</v>
      </c>
      <c r="Q1581" s="37">
        <v>86</v>
      </c>
      <c r="R1581" s="36">
        <v>0</v>
      </c>
      <c r="S1581" s="39">
        <f t="shared" si="50"/>
        <v>86</v>
      </c>
      <c r="T1581" s="34" t="s">
        <v>29</v>
      </c>
      <c r="U1581" s="12">
        <f>((alpha*(beta^speed))*(speed^ceta))</f>
        <v>47.088867781502714</v>
      </c>
      <c r="V1581" s="8">
        <f t="shared" si="51"/>
        <v>86</v>
      </c>
    </row>
    <row r="1582" spans="1:28">
      <c r="A1582" s="34" t="s">
        <v>19</v>
      </c>
      <c r="B1582" s="34" t="s">
        <v>65</v>
      </c>
      <c r="C1582" s="5" t="s">
        <v>106</v>
      </c>
      <c r="D1582" s="35" t="s">
        <v>89</v>
      </c>
      <c r="E1582" s="36" t="s">
        <v>15</v>
      </c>
      <c r="F1582" s="37">
        <v>100</v>
      </c>
      <c r="G1582" s="38">
        <v>-0.02</v>
      </c>
      <c r="H1582" s="34">
        <v>0.99033694339587708</v>
      </c>
      <c r="I1582" s="35">
        <v>0.16815325042857249</v>
      </c>
      <c r="J1582" s="35">
        <v>12.148733711721315</v>
      </c>
      <c r="K1582" s="35">
        <v>3.9940521568483718E-2</v>
      </c>
      <c r="L1582" s="35">
        <v>0.86255489321871448</v>
      </c>
      <c r="M1582" s="35">
        <v>3.6187221657932471E-2</v>
      </c>
      <c r="N1582" s="35">
        <v>0</v>
      </c>
      <c r="O1582" s="35">
        <v>0</v>
      </c>
      <c r="P1582" s="36">
        <v>12</v>
      </c>
      <c r="Q1582" s="37">
        <v>86</v>
      </c>
      <c r="R1582" s="36">
        <v>10</v>
      </c>
      <c r="S1582" s="39">
        <f t="shared" si="50"/>
        <v>86</v>
      </c>
      <c r="T1582" s="34" t="s">
        <v>44</v>
      </c>
      <c r="U1582" s="12">
        <f>(alpha+(beta/(1+EXP((((-1)*ceta)+(delta*LN(speed)))+(epsilon*speed)))))</f>
        <v>0.18021100059895817</v>
      </c>
      <c r="V1582" s="8">
        <f t="shared" si="51"/>
        <v>86</v>
      </c>
    </row>
    <row r="1583" spans="1:28">
      <c r="A1583" s="34" t="s">
        <v>19</v>
      </c>
      <c r="B1583" s="34" t="s">
        <v>65</v>
      </c>
      <c r="C1583" s="5" t="s">
        <v>107</v>
      </c>
      <c r="D1583" s="35" t="s">
        <v>89</v>
      </c>
      <c r="E1583" s="36" t="s">
        <v>15</v>
      </c>
      <c r="F1583" s="37">
        <v>100</v>
      </c>
      <c r="G1583" s="38">
        <v>-0.02</v>
      </c>
      <c r="H1583" s="34">
        <v>0.98341128093552166</v>
      </c>
      <c r="I1583" s="35">
        <v>0.27645901596727923</v>
      </c>
      <c r="J1583" s="35">
        <v>18.73269910936132</v>
      </c>
      <c r="K1583" s="35">
        <v>-0.31936187954579748</v>
      </c>
      <c r="L1583" s="35">
        <v>0.68932234461964392</v>
      </c>
      <c r="M1583" s="35">
        <v>3.4867108945286357E-2</v>
      </c>
      <c r="N1583" s="35">
        <v>0</v>
      </c>
      <c r="O1583" s="35">
        <v>0</v>
      </c>
      <c r="P1583" s="36">
        <v>12</v>
      </c>
      <c r="Q1583" s="37">
        <v>86</v>
      </c>
      <c r="R1583" s="36">
        <v>10</v>
      </c>
      <c r="S1583" s="39">
        <f t="shared" si="50"/>
        <v>86</v>
      </c>
      <c r="T1583" s="34" t="s">
        <v>44</v>
      </c>
      <c r="U1583" s="12">
        <f>(alpha+(beta/(1+EXP((((-1)*ceta)+(delta*LN(speed)))+(epsilon*speed)))))</f>
        <v>0.30789433315899911</v>
      </c>
      <c r="V1583" s="8">
        <f t="shared" si="51"/>
        <v>86</v>
      </c>
    </row>
    <row r="1584" spans="1:28">
      <c r="A1584" s="34" t="s">
        <v>19</v>
      </c>
      <c r="B1584" s="34" t="s">
        <v>65</v>
      </c>
      <c r="C1584" s="5" t="s">
        <v>106</v>
      </c>
      <c r="D1584" s="35" t="s">
        <v>89</v>
      </c>
      <c r="E1584" s="36" t="s">
        <v>16</v>
      </c>
      <c r="F1584" s="37">
        <v>100</v>
      </c>
      <c r="G1584" s="38">
        <v>-0.02</v>
      </c>
      <c r="H1584" s="34">
        <v>0.9682539864318529</v>
      </c>
      <c r="I1584" s="35">
        <v>3.1807214298906992</v>
      </c>
      <c r="J1584" s="35">
        <v>-1.6400430372987354</v>
      </c>
      <c r="K1584" s="35">
        <v>-0.91137479581245207</v>
      </c>
      <c r="L1584" s="35">
        <v>0</v>
      </c>
      <c r="M1584" s="35">
        <v>0</v>
      </c>
      <c r="N1584" s="35">
        <v>0</v>
      </c>
      <c r="O1584" s="35">
        <v>0</v>
      </c>
      <c r="P1584" s="36">
        <v>12</v>
      </c>
      <c r="Q1584" s="37">
        <v>86</v>
      </c>
      <c r="R1584" s="36">
        <v>13</v>
      </c>
      <c r="S1584" s="39">
        <f t="shared" si="50"/>
        <v>86</v>
      </c>
      <c r="T1584" s="34" t="s">
        <v>50</v>
      </c>
      <c r="U1584" s="12">
        <f>EXP((alpha+(beta/speed))+(ceta*LN(speed)))</f>
        <v>0.40741266202734272</v>
      </c>
      <c r="V1584" s="8">
        <f t="shared" si="51"/>
        <v>86</v>
      </c>
    </row>
    <row r="1585" spans="1:28">
      <c r="A1585" s="34" t="s">
        <v>19</v>
      </c>
      <c r="B1585" s="34" t="s">
        <v>65</v>
      </c>
      <c r="C1585" s="5" t="s">
        <v>107</v>
      </c>
      <c r="D1585" s="35" t="s">
        <v>89</v>
      </c>
      <c r="E1585" s="36" t="s">
        <v>16</v>
      </c>
      <c r="F1585" s="37">
        <v>100</v>
      </c>
      <c r="G1585" s="38">
        <v>-0.02</v>
      </c>
      <c r="H1585" s="34">
        <v>0.97825936487710274</v>
      </c>
      <c r="I1585" s="35">
        <v>1.2179121977012752</v>
      </c>
      <c r="J1585" s="35">
        <v>16.369486692065305</v>
      </c>
      <c r="K1585" s="35">
        <v>1.2335171098824664</v>
      </c>
      <c r="L1585" s="35">
        <v>0.5888822718857466</v>
      </c>
      <c r="M1585" s="35">
        <v>4.3115868298972154E-2</v>
      </c>
      <c r="N1585" s="35">
        <v>0</v>
      </c>
      <c r="O1585" s="35">
        <v>0</v>
      </c>
      <c r="P1585" s="36">
        <v>12</v>
      </c>
      <c r="Q1585" s="37">
        <v>86</v>
      </c>
      <c r="R1585" s="36">
        <v>10</v>
      </c>
      <c r="S1585" s="39">
        <f t="shared" si="50"/>
        <v>86</v>
      </c>
      <c r="T1585" s="34" t="s">
        <v>44</v>
      </c>
      <c r="U1585" s="12">
        <f>(alpha+(beta/(1+EXP((((-1)*ceta)+(delta*LN(speed)))+(epsilon*speed)))))</f>
        <v>1.3173514963063764</v>
      </c>
      <c r="V1585" s="8">
        <f t="shared" si="51"/>
        <v>86</v>
      </c>
    </row>
    <row r="1586" spans="1:28">
      <c r="A1586" s="34" t="s">
        <v>19</v>
      </c>
      <c r="B1586" s="34" t="s">
        <v>65</v>
      </c>
      <c r="C1586" s="5" t="s">
        <v>106</v>
      </c>
      <c r="D1586" s="35" t="s">
        <v>89</v>
      </c>
      <c r="E1586" s="36" t="s">
        <v>14</v>
      </c>
      <c r="F1586" s="37">
        <v>100</v>
      </c>
      <c r="G1586" s="38">
        <v>-0.02</v>
      </c>
      <c r="H1586" s="34">
        <v>0.98389992168378704</v>
      </c>
      <c r="I1586" s="35">
        <v>-2.8623974582461509</v>
      </c>
      <c r="J1586" s="35">
        <v>1.9306223910067732</v>
      </c>
      <c r="K1586" s="35">
        <v>1.1085548654844646</v>
      </c>
      <c r="L1586" s="35">
        <v>0</v>
      </c>
      <c r="M1586" s="35">
        <v>0</v>
      </c>
      <c r="N1586" s="35">
        <v>0</v>
      </c>
      <c r="O1586" s="35">
        <v>0</v>
      </c>
      <c r="P1586" s="36">
        <v>12</v>
      </c>
      <c r="Q1586" s="37">
        <v>86</v>
      </c>
      <c r="R1586" s="36">
        <v>2</v>
      </c>
      <c r="S1586" s="39">
        <f t="shared" si="50"/>
        <v>86</v>
      </c>
      <c r="T1586" s="34" t="s">
        <v>31</v>
      </c>
      <c r="U1586" s="12">
        <f>((alpha+(beta*speed))^((-1)/ceta))</f>
        <v>1.0093203800044614E-2</v>
      </c>
      <c r="V1586" s="8">
        <f t="shared" si="51"/>
        <v>86</v>
      </c>
      <c r="AB1586" s="41"/>
    </row>
    <row r="1587" spans="1:28">
      <c r="A1587" s="34" t="s">
        <v>19</v>
      </c>
      <c r="B1587" s="34" t="s">
        <v>65</v>
      </c>
      <c r="C1587" s="5" t="s">
        <v>107</v>
      </c>
      <c r="D1587" s="35" t="s">
        <v>89</v>
      </c>
      <c r="E1587" s="36" t="s">
        <v>14</v>
      </c>
      <c r="F1587" s="37">
        <v>100</v>
      </c>
      <c r="G1587" s="38">
        <v>-0.02</v>
      </c>
      <c r="H1587" s="34">
        <v>0.98410165601849187</v>
      </c>
      <c r="I1587" s="35">
        <v>1.1052913755024216</v>
      </c>
      <c r="J1587" s="35">
        <v>2.7607812398502616</v>
      </c>
      <c r="K1587" s="35">
        <v>-5.0952060732999587E-3</v>
      </c>
      <c r="L1587" s="35">
        <v>0</v>
      </c>
      <c r="M1587" s="35">
        <v>0</v>
      </c>
      <c r="N1587" s="35">
        <v>0</v>
      </c>
      <c r="O1587" s="35">
        <v>0</v>
      </c>
      <c r="P1587" s="36">
        <v>12</v>
      </c>
      <c r="Q1587" s="37">
        <v>86</v>
      </c>
      <c r="R1587" s="36">
        <v>5</v>
      </c>
      <c r="S1587" s="39">
        <f t="shared" si="50"/>
        <v>86</v>
      </c>
      <c r="T1587" s="34" t="s">
        <v>36</v>
      </c>
      <c r="U1587" s="12">
        <f>(1/(((ceta*(speed^2))+(beta*speed))+alpha))</f>
        <v>4.9788812317211892E-3</v>
      </c>
      <c r="V1587" s="8">
        <f t="shared" si="51"/>
        <v>86</v>
      </c>
      <c r="AB1587" s="41"/>
    </row>
    <row r="1588" spans="1:28">
      <c r="A1588" s="34" t="s">
        <v>19</v>
      </c>
      <c r="B1588" s="34" t="s">
        <v>65</v>
      </c>
      <c r="C1588" s="5" t="s">
        <v>106</v>
      </c>
      <c r="D1588" s="35" t="s">
        <v>89</v>
      </c>
      <c r="E1588" s="36" t="s">
        <v>18</v>
      </c>
      <c r="F1588" s="37">
        <v>100</v>
      </c>
      <c r="G1588" s="38">
        <v>-0.02</v>
      </c>
      <c r="H1588" s="34">
        <v>0.98045738108200975</v>
      </c>
      <c r="I1588" s="35">
        <v>10.445722591237768</v>
      </c>
      <c r="J1588" s="35">
        <v>1.3157890872709801</v>
      </c>
      <c r="K1588" s="35">
        <v>1.0633416617723412</v>
      </c>
      <c r="L1588" s="35">
        <v>0</v>
      </c>
      <c r="M1588" s="35">
        <v>0</v>
      </c>
      <c r="N1588" s="35">
        <v>0</v>
      </c>
      <c r="O1588" s="35">
        <v>0</v>
      </c>
      <c r="P1588" s="36">
        <v>12</v>
      </c>
      <c r="Q1588" s="37">
        <v>86</v>
      </c>
      <c r="R1588" s="36">
        <v>6</v>
      </c>
      <c r="S1588" s="39">
        <f t="shared" si="50"/>
        <v>86</v>
      </c>
      <c r="T1588" s="34" t="s">
        <v>37</v>
      </c>
      <c r="U1588" s="12">
        <f>(1/(alpha+(beta*(speed^ceta))))</f>
        <v>6.2309226208624741E-3</v>
      </c>
      <c r="V1588" s="8">
        <f t="shared" si="51"/>
        <v>86</v>
      </c>
      <c r="AB1588" s="41"/>
    </row>
    <row r="1589" spans="1:28">
      <c r="A1589" s="34" t="s">
        <v>19</v>
      </c>
      <c r="B1589" s="34" t="s">
        <v>65</v>
      </c>
      <c r="C1589" s="5" t="s">
        <v>107</v>
      </c>
      <c r="D1589" s="35" t="s">
        <v>89</v>
      </c>
      <c r="E1589" s="36" t="s">
        <v>18</v>
      </c>
      <c r="F1589" s="37">
        <v>100</v>
      </c>
      <c r="G1589" s="38">
        <v>-0.02</v>
      </c>
      <c r="H1589" s="34">
        <v>0.96740397506495257</v>
      </c>
      <c r="I1589" s="35">
        <v>1.8170476594478437</v>
      </c>
      <c r="J1589" s="35">
        <v>6.8873741400411526E-2</v>
      </c>
      <c r="K1589" s="35">
        <v>0.34472506650731216</v>
      </c>
      <c r="L1589" s="35">
        <v>0</v>
      </c>
      <c r="M1589" s="35">
        <v>0</v>
      </c>
      <c r="N1589" s="35">
        <v>0</v>
      </c>
      <c r="O1589" s="35">
        <v>0</v>
      </c>
      <c r="P1589" s="36">
        <v>12</v>
      </c>
      <c r="Q1589" s="37">
        <v>86</v>
      </c>
      <c r="R1589" s="36">
        <v>2</v>
      </c>
      <c r="S1589" s="39">
        <f t="shared" si="50"/>
        <v>86</v>
      </c>
      <c r="T1589" s="34" t="s">
        <v>31</v>
      </c>
      <c r="U1589" s="12">
        <f>((alpha+(beta*speed))^((-1)/ceta))</f>
        <v>2.6415199239392994E-3</v>
      </c>
      <c r="V1589" s="8">
        <f t="shared" si="51"/>
        <v>86</v>
      </c>
      <c r="AB1589" s="41"/>
    </row>
    <row r="1590" spans="1:28">
      <c r="A1590" s="34" t="s">
        <v>19</v>
      </c>
      <c r="B1590" s="34" t="s">
        <v>65</v>
      </c>
      <c r="C1590" s="5" t="s">
        <v>106</v>
      </c>
      <c r="D1590" s="35" t="s">
        <v>89</v>
      </c>
      <c r="E1590" s="36" t="s">
        <v>17</v>
      </c>
      <c r="F1590" s="37">
        <v>100</v>
      </c>
      <c r="G1590" s="38">
        <v>-0.02</v>
      </c>
      <c r="H1590" s="34">
        <v>0.95942976565227622</v>
      </c>
      <c r="I1590" s="35">
        <v>8.1048482680278529</v>
      </c>
      <c r="J1590" s="35">
        <v>-4.7488277763512041</v>
      </c>
      <c r="K1590" s="35">
        <v>-0.99228892578978722</v>
      </c>
      <c r="L1590" s="35">
        <v>0</v>
      </c>
      <c r="M1590" s="35">
        <v>0</v>
      </c>
      <c r="N1590" s="35">
        <v>0</v>
      </c>
      <c r="O1590" s="35">
        <v>0</v>
      </c>
      <c r="P1590" s="36">
        <v>12</v>
      </c>
      <c r="Q1590" s="37">
        <v>86</v>
      </c>
      <c r="R1590" s="36">
        <v>13</v>
      </c>
      <c r="S1590" s="39">
        <f t="shared" si="50"/>
        <v>86</v>
      </c>
      <c r="T1590" s="34" t="s">
        <v>50</v>
      </c>
      <c r="U1590" s="12">
        <f>EXP((alpha+(beta/speed))+(ceta*LN(speed)))</f>
        <v>37.698859676990566</v>
      </c>
      <c r="V1590" s="8">
        <f t="shared" si="51"/>
        <v>86</v>
      </c>
    </row>
    <row r="1591" spans="1:28">
      <c r="A1591" s="34" t="s">
        <v>19</v>
      </c>
      <c r="B1591" s="34" t="s">
        <v>65</v>
      </c>
      <c r="C1591" s="5" t="s">
        <v>107</v>
      </c>
      <c r="D1591" s="35" t="s">
        <v>89</v>
      </c>
      <c r="E1591" s="36" t="s">
        <v>17</v>
      </c>
      <c r="F1591" s="37">
        <v>100</v>
      </c>
      <c r="G1591" s="38">
        <v>-0.02</v>
      </c>
      <c r="H1591" s="34">
        <v>0.96197913311079231</v>
      </c>
      <c r="I1591" s="35">
        <v>8.002967851058937</v>
      </c>
      <c r="J1591" s="35">
        <v>-4.2165177679817294</v>
      </c>
      <c r="K1591" s="35">
        <v>-0.97899017804270405</v>
      </c>
      <c r="L1591" s="35">
        <v>0</v>
      </c>
      <c r="M1591" s="35">
        <v>0</v>
      </c>
      <c r="N1591" s="35">
        <v>0</v>
      </c>
      <c r="O1591" s="35">
        <v>0</v>
      </c>
      <c r="P1591" s="36">
        <v>12</v>
      </c>
      <c r="Q1591" s="37">
        <v>86</v>
      </c>
      <c r="R1591" s="36">
        <v>13</v>
      </c>
      <c r="S1591" s="39">
        <f t="shared" si="50"/>
        <v>86</v>
      </c>
      <c r="T1591" s="34" t="s">
        <v>50</v>
      </c>
      <c r="U1591" s="12">
        <f>EXP((alpha+(beta/speed))+(ceta*LN(speed)))</f>
        <v>36.349349998174844</v>
      </c>
      <c r="V1591" s="8">
        <f t="shared" si="51"/>
        <v>86</v>
      </c>
    </row>
    <row r="1592" spans="1:28">
      <c r="A1592" s="34" t="s">
        <v>19</v>
      </c>
      <c r="B1592" s="34" t="s">
        <v>65</v>
      </c>
      <c r="C1592" s="5" t="s">
        <v>106</v>
      </c>
      <c r="D1592" s="35" t="s">
        <v>89</v>
      </c>
      <c r="E1592" s="36" t="s">
        <v>15</v>
      </c>
      <c r="F1592" s="37">
        <v>0</v>
      </c>
      <c r="G1592" s="38">
        <v>0.02</v>
      </c>
      <c r="H1592" s="34">
        <v>0.99703122155157875</v>
      </c>
      <c r="I1592" s="35">
        <v>20.129991895727738</v>
      </c>
      <c r="J1592" s="35">
        <v>-1.1965455630826902</v>
      </c>
      <c r="K1592" s="35">
        <v>0.37053276146012637</v>
      </c>
      <c r="L1592" s="35">
        <v>2.3379822688230738E-3</v>
      </c>
      <c r="M1592" s="35">
        <v>0</v>
      </c>
      <c r="N1592" s="35">
        <v>0</v>
      </c>
      <c r="O1592" s="35">
        <v>0</v>
      </c>
      <c r="P1592" s="36">
        <v>12</v>
      </c>
      <c r="Q1592" s="37">
        <v>86</v>
      </c>
      <c r="R1592" s="36">
        <v>1</v>
      </c>
      <c r="S1592" s="39">
        <f t="shared" si="50"/>
        <v>86</v>
      </c>
      <c r="T1592" s="34" t="s">
        <v>30</v>
      </c>
      <c r="U1592" s="12">
        <f>((alpha*(speed^beta))+(ceta*(speed^delta)))</f>
        <v>0.47193943898592772</v>
      </c>
      <c r="V1592" s="8">
        <f t="shared" si="51"/>
        <v>86</v>
      </c>
    </row>
    <row r="1593" spans="1:28">
      <c r="A1593" s="34" t="s">
        <v>19</v>
      </c>
      <c r="B1593" s="34" t="s">
        <v>65</v>
      </c>
      <c r="C1593" s="5" t="s">
        <v>107</v>
      </c>
      <c r="D1593" s="35" t="s">
        <v>89</v>
      </c>
      <c r="E1593" s="36" t="s">
        <v>15</v>
      </c>
      <c r="F1593" s="37">
        <v>0</v>
      </c>
      <c r="G1593" s="38">
        <v>0.02</v>
      </c>
      <c r="H1593" s="34">
        <v>0.95124152515486471</v>
      </c>
      <c r="I1593" s="35">
        <v>1.2818546504624753</v>
      </c>
      <c r="J1593" s="35">
        <v>6.1013551785893725</v>
      </c>
      <c r="K1593" s="35">
        <v>-1.6886959850671772</v>
      </c>
      <c r="L1593" s="35">
        <v>-1.0524981215097571</v>
      </c>
      <c r="M1593" s="35">
        <v>0.20825019007839776</v>
      </c>
      <c r="N1593" s="35">
        <v>0</v>
      </c>
      <c r="O1593" s="35">
        <v>0</v>
      </c>
      <c r="P1593" s="36">
        <v>12</v>
      </c>
      <c r="Q1593" s="37">
        <v>86</v>
      </c>
      <c r="R1593" s="36">
        <v>10</v>
      </c>
      <c r="S1593" s="39">
        <f t="shared" si="50"/>
        <v>86</v>
      </c>
      <c r="T1593" s="34" t="s">
        <v>44</v>
      </c>
      <c r="U1593" s="12">
        <f>(alpha+(beta/(1+EXP((((-1)*ceta)+(delta*LN(speed)))+(epsilon*speed)))))</f>
        <v>1.2818566926079535</v>
      </c>
      <c r="V1593" s="8">
        <f t="shared" si="51"/>
        <v>86</v>
      </c>
    </row>
    <row r="1594" spans="1:28">
      <c r="A1594" s="34" t="s">
        <v>19</v>
      </c>
      <c r="B1594" s="34" t="s">
        <v>65</v>
      </c>
      <c r="C1594" s="5" t="s">
        <v>106</v>
      </c>
      <c r="D1594" s="35" t="s">
        <v>89</v>
      </c>
      <c r="E1594" s="36" t="s">
        <v>16</v>
      </c>
      <c r="F1594" s="37">
        <v>0</v>
      </c>
      <c r="G1594" s="38">
        <v>0.02</v>
      </c>
      <c r="H1594" s="34">
        <v>0.95515562596488557</v>
      </c>
      <c r="I1594" s="35">
        <v>2.0763181041487142</v>
      </c>
      <c r="J1594" s="35">
        <v>8.5879812060343923</v>
      </c>
      <c r="K1594" s="35">
        <v>-3.7662764124501056</v>
      </c>
      <c r="L1594" s="35">
        <v>-2.1001610064967289</v>
      </c>
      <c r="M1594" s="35">
        <v>0.28335699835326905</v>
      </c>
      <c r="N1594" s="35">
        <v>0</v>
      </c>
      <c r="O1594" s="35">
        <v>0</v>
      </c>
      <c r="P1594" s="36">
        <v>12</v>
      </c>
      <c r="Q1594" s="37">
        <v>86</v>
      </c>
      <c r="R1594" s="36">
        <v>10</v>
      </c>
      <c r="S1594" s="39">
        <f t="shared" si="50"/>
        <v>86</v>
      </c>
      <c r="T1594" s="34" t="s">
        <v>44</v>
      </c>
      <c r="U1594" s="12">
        <f>(alpha+(beta/(1+EXP((((-1)*ceta)+(delta*LN(speed)))+(epsilon*speed)))))</f>
        <v>2.0763181640979269</v>
      </c>
      <c r="V1594" s="8">
        <f t="shared" si="51"/>
        <v>86</v>
      </c>
    </row>
    <row r="1595" spans="1:28">
      <c r="A1595" s="34" t="s">
        <v>19</v>
      </c>
      <c r="B1595" s="34" t="s">
        <v>65</v>
      </c>
      <c r="C1595" s="5" t="s">
        <v>107</v>
      </c>
      <c r="D1595" s="35" t="s">
        <v>89</v>
      </c>
      <c r="E1595" s="36" t="s">
        <v>16</v>
      </c>
      <c r="F1595" s="37">
        <v>0</v>
      </c>
      <c r="G1595" s="38">
        <v>0.02</v>
      </c>
      <c r="H1595" s="34">
        <v>0.99719066995779759</v>
      </c>
      <c r="I1595" s="35">
        <v>0.82856211414807945</v>
      </c>
      <c r="J1595" s="35">
        <v>17.129985479898426</v>
      </c>
      <c r="K1595" s="35">
        <v>1.0140375388484089</v>
      </c>
      <c r="L1595" s="35">
        <v>6.5447751016105865E-2</v>
      </c>
      <c r="M1595" s="35">
        <v>8.2492800188729676E-2</v>
      </c>
      <c r="N1595" s="35">
        <v>0</v>
      </c>
      <c r="O1595" s="35">
        <v>0</v>
      </c>
      <c r="P1595" s="36">
        <v>12</v>
      </c>
      <c r="Q1595" s="37">
        <v>86</v>
      </c>
      <c r="R1595" s="36">
        <v>10</v>
      </c>
      <c r="S1595" s="39">
        <f t="shared" si="50"/>
        <v>86</v>
      </c>
      <c r="T1595" s="34" t="s">
        <v>44</v>
      </c>
      <c r="U1595" s="12">
        <f>(alpha+(beta/(1+EXP((((-1)*ceta)+(delta*LN(speed)))+(epsilon*speed)))))</f>
        <v>0.85778663032572333</v>
      </c>
      <c r="V1595" s="8">
        <f t="shared" si="51"/>
        <v>86</v>
      </c>
    </row>
    <row r="1596" spans="1:28">
      <c r="A1596" s="34" t="s">
        <v>19</v>
      </c>
      <c r="B1596" s="34" t="s">
        <v>65</v>
      </c>
      <c r="C1596" s="5" t="s">
        <v>106</v>
      </c>
      <c r="D1596" s="35" t="s">
        <v>89</v>
      </c>
      <c r="E1596" s="36" t="s">
        <v>14</v>
      </c>
      <c r="F1596" s="37">
        <v>0</v>
      </c>
      <c r="G1596" s="38">
        <v>0.02</v>
      </c>
      <c r="H1596" s="34">
        <v>0.96862249513774767</v>
      </c>
      <c r="I1596" s="35">
        <v>0.84447710782889884</v>
      </c>
      <c r="J1596" s="35">
        <v>1.0142839900501284</v>
      </c>
      <c r="K1596" s="35">
        <v>-0.99547636916157656</v>
      </c>
      <c r="L1596" s="35">
        <v>0</v>
      </c>
      <c r="M1596" s="35">
        <v>0</v>
      </c>
      <c r="N1596" s="35">
        <v>0</v>
      </c>
      <c r="O1596" s="35">
        <v>0</v>
      </c>
      <c r="P1596" s="36">
        <v>12</v>
      </c>
      <c r="Q1596" s="37">
        <v>86</v>
      </c>
      <c r="R1596" s="36">
        <v>0</v>
      </c>
      <c r="S1596" s="39">
        <f t="shared" si="50"/>
        <v>86</v>
      </c>
      <c r="T1596" s="34" t="s">
        <v>29</v>
      </c>
      <c r="U1596" s="12">
        <f>((alpha*(beta^speed))*(speed^ceta))</f>
        <v>3.3928404977771082E-2</v>
      </c>
      <c r="V1596" s="8">
        <f t="shared" si="51"/>
        <v>86</v>
      </c>
      <c r="AB1596" s="41"/>
    </row>
    <row r="1597" spans="1:28">
      <c r="A1597" s="34" t="s">
        <v>19</v>
      </c>
      <c r="B1597" s="34" t="s">
        <v>65</v>
      </c>
      <c r="C1597" s="5" t="s">
        <v>107</v>
      </c>
      <c r="D1597" s="35" t="s">
        <v>89</v>
      </c>
      <c r="E1597" s="36" t="s">
        <v>14</v>
      </c>
      <c r="F1597" s="37">
        <v>0</v>
      </c>
      <c r="G1597" s="38">
        <v>0.02</v>
      </c>
      <c r="H1597" s="34">
        <v>0.97699216604867978</v>
      </c>
      <c r="I1597" s="35">
        <v>7.4207200839238112</v>
      </c>
      <c r="J1597" s="35">
        <v>1.6897326241510398</v>
      </c>
      <c r="K1597" s="35">
        <v>-1.0644680507881778E-2</v>
      </c>
      <c r="L1597" s="35">
        <v>0</v>
      </c>
      <c r="M1597" s="35">
        <v>0</v>
      </c>
      <c r="N1597" s="35">
        <v>0</v>
      </c>
      <c r="O1597" s="35">
        <v>0</v>
      </c>
      <c r="P1597" s="36">
        <v>12</v>
      </c>
      <c r="Q1597" s="37">
        <v>86</v>
      </c>
      <c r="R1597" s="36">
        <v>5</v>
      </c>
      <c r="S1597" s="39">
        <f t="shared" si="50"/>
        <v>86</v>
      </c>
      <c r="T1597" s="34" t="s">
        <v>36</v>
      </c>
      <c r="U1597" s="12">
        <f>(1/(((ceta*(speed^2))+(beta*speed))+alpha))</f>
        <v>1.3511748089575573E-2</v>
      </c>
      <c r="V1597" s="8">
        <f t="shared" si="51"/>
        <v>86</v>
      </c>
      <c r="AB1597" s="41"/>
    </row>
    <row r="1598" spans="1:28">
      <c r="A1598" s="34" t="s">
        <v>19</v>
      </c>
      <c r="B1598" s="34" t="s">
        <v>65</v>
      </c>
      <c r="C1598" s="5" t="s">
        <v>106</v>
      </c>
      <c r="D1598" s="35" t="s">
        <v>89</v>
      </c>
      <c r="E1598" s="36" t="s">
        <v>18</v>
      </c>
      <c r="F1598" s="37">
        <v>0</v>
      </c>
      <c r="G1598" s="38">
        <v>0.02</v>
      </c>
      <c r="H1598" s="34">
        <v>0.97447000731500577</v>
      </c>
      <c r="I1598" s="35">
        <v>1.0157102303202712E-2</v>
      </c>
      <c r="J1598" s="35">
        <v>0.17953491534559582</v>
      </c>
      <c r="K1598" s="35">
        <v>0.38844968669219021</v>
      </c>
      <c r="L1598" s="35">
        <v>-1.0410231308460287</v>
      </c>
      <c r="M1598" s="35">
        <v>0</v>
      </c>
      <c r="N1598" s="35">
        <v>0</v>
      </c>
      <c r="O1598" s="35">
        <v>0</v>
      </c>
      <c r="P1598" s="36">
        <v>12</v>
      </c>
      <c r="Q1598" s="37">
        <v>86</v>
      </c>
      <c r="R1598" s="36">
        <v>1</v>
      </c>
      <c r="S1598" s="39">
        <f t="shared" si="50"/>
        <v>86</v>
      </c>
      <c r="T1598" s="34" t="s">
        <v>30</v>
      </c>
      <c r="U1598" s="12">
        <f>((alpha*(speed^beta))+(ceta*(speed^delta)))</f>
        <v>2.6361017399870689E-2</v>
      </c>
      <c r="V1598" s="8">
        <f t="shared" si="51"/>
        <v>86</v>
      </c>
      <c r="AB1598" s="41"/>
    </row>
    <row r="1599" spans="1:28">
      <c r="A1599" s="34" t="s">
        <v>19</v>
      </c>
      <c r="B1599" s="34" t="s">
        <v>65</v>
      </c>
      <c r="C1599" s="5" t="s">
        <v>107</v>
      </c>
      <c r="D1599" s="35" t="s">
        <v>89</v>
      </c>
      <c r="E1599" s="36" t="s">
        <v>18</v>
      </c>
      <c r="F1599" s="37">
        <v>0</v>
      </c>
      <c r="G1599" s="38">
        <v>0.02</v>
      </c>
      <c r="H1599" s="34">
        <v>0.97594919715388273</v>
      </c>
      <c r="I1599" s="35">
        <v>0.64453335946056589</v>
      </c>
      <c r="J1599" s="35">
        <v>1.0034078038488541</v>
      </c>
      <c r="K1599" s="35">
        <v>-0.91668509484781968</v>
      </c>
      <c r="L1599" s="35">
        <v>0</v>
      </c>
      <c r="M1599" s="35">
        <v>0</v>
      </c>
      <c r="N1599" s="35">
        <v>0</v>
      </c>
      <c r="O1599" s="35">
        <v>0</v>
      </c>
      <c r="P1599" s="36">
        <v>12</v>
      </c>
      <c r="Q1599" s="37">
        <v>86</v>
      </c>
      <c r="R1599" s="36">
        <v>0</v>
      </c>
      <c r="S1599" s="39">
        <f t="shared" si="50"/>
        <v>86</v>
      </c>
      <c r="T1599" s="34" t="s">
        <v>29</v>
      </c>
      <c r="U1599" s="12">
        <f>((alpha*(beta^speed))*(speed^ceta))</f>
        <v>1.4553997609040768E-2</v>
      </c>
      <c r="V1599" s="8">
        <f t="shared" si="51"/>
        <v>86</v>
      </c>
      <c r="AB1599" s="41"/>
    </row>
    <row r="1600" spans="1:28">
      <c r="A1600" s="34" t="s">
        <v>19</v>
      </c>
      <c r="B1600" s="34" t="s">
        <v>65</v>
      </c>
      <c r="C1600" s="5" t="s">
        <v>106</v>
      </c>
      <c r="D1600" s="35" t="s">
        <v>89</v>
      </c>
      <c r="E1600" s="36" t="s">
        <v>17</v>
      </c>
      <c r="F1600" s="37">
        <v>0</v>
      </c>
      <c r="G1600" s="38">
        <v>0.02</v>
      </c>
      <c r="H1600" s="34">
        <v>0.9691478129647999</v>
      </c>
      <c r="I1600" s="35">
        <v>1122.5883899123444</v>
      </c>
      <c r="J1600" s="35">
        <v>1.0120643408959367</v>
      </c>
      <c r="K1600" s="35">
        <v>-0.60923212977918306</v>
      </c>
      <c r="L1600" s="35">
        <v>0</v>
      </c>
      <c r="M1600" s="35">
        <v>0</v>
      </c>
      <c r="N1600" s="35">
        <v>0</v>
      </c>
      <c r="O1600" s="35">
        <v>0</v>
      </c>
      <c r="P1600" s="36">
        <v>12</v>
      </c>
      <c r="Q1600" s="37">
        <v>86</v>
      </c>
      <c r="R1600" s="36">
        <v>0</v>
      </c>
      <c r="S1600" s="39">
        <f t="shared" si="50"/>
        <v>86</v>
      </c>
      <c r="T1600" s="34" t="s">
        <v>29</v>
      </c>
      <c r="U1600" s="12">
        <f>((alpha*(beta^speed))*(speed^ceta))</f>
        <v>208.71829990235273</v>
      </c>
      <c r="V1600" s="8">
        <f t="shared" si="51"/>
        <v>86</v>
      </c>
    </row>
    <row r="1601" spans="1:28">
      <c r="A1601" s="34" t="s">
        <v>19</v>
      </c>
      <c r="B1601" s="34" t="s">
        <v>65</v>
      </c>
      <c r="C1601" s="5" t="s">
        <v>107</v>
      </c>
      <c r="D1601" s="35" t="s">
        <v>89</v>
      </c>
      <c r="E1601" s="36" t="s">
        <v>17</v>
      </c>
      <c r="F1601" s="37">
        <v>0</v>
      </c>
      <c r="G1601" s="38">
        <v>0.02</v>
      </c>
      <c r="H1601" s="34">
        <v>0.97432181663694828</v>
      </c>
      <c r="I1601" s="35">
        <v>1173.5983446574648</v>
      </c>
      <c r="J1601" s="35">
        <v>1.0126264912910172</v>
      </c>
      <c r="K1601" s="35">
        <v>-0.64067929814658575</v>
      </c>
      <c r="L1601" s="35">
        <v>0</v>
      </c>
      <c r="M1601" s="35">
        <v>0</v>
      </c>
      <c r="N1601" s="35">
        <v>0</v>
      </c>
      <c r="O1601" s="35">
        <v>0</v>
      </c>
      <c r="P1601" s="36">
        <v>12</v>
      </c>
      <c r="Q1601" s="37">
        <v>86</v>
      </c>
      <c r="R1601" s="36">
        <v>0</v>
      </c>
      <c r="S1601" s="39">
        <f t="shared" si="50"/>
        <v>86</v>
      </c>
      <c r="T1601" s="34" t="s">
        <v>29</v>
      </c>
      <c r="U1601" s="12">
        <f>((alpha*(beta^speed))*(speed^ceta))</f>
        <v>198.95958573184319</v>
      </c>
      <c r="V1601" s="8">
        <f t="shared" si="51"/>
        <v>86</v>
      </c>
    </row>
    <row r="1602" spans="1:28">
      <c r="A1602" s="34" t="s">
        <v>19</v>
      </c>
      <c r="B1602" s="34" t="s">
        <v>65</v>
      </c>
      <c r="C1602" s="5" t="s">
        <v>106</v>
      </c>
      <c r="D1602" s="35" t="s">
        <v>89</v>
      </c>
      <c r="E1602" s="36" t="s">
        <v>15</v>
      </c>
      <c r="F1602" s="37">
        <v>50</v>
      </c>
      <c r="G1602" s="38">
        <v>0.02</v>
      </c>
      <c r="H1602" s="34">
        <v>0.99777382721265595</v>
      </c>
      <c r="I1602" s="35">
        <v>0.47801608379907168</v>
      </c>
      <c r="J1602" s="35">
        <v>23.023832662864546</v>
      </c>
      <c r="K1602" s="35">
        <v>-4.8271248946883658E-2</v>
      </c>
      <c r="L1602" s="35">
        <v>1.2070762130265449</v>
      </c>
      <c r="M1602" s="35">
        <v>5.704138750760944E-3</v>
      </c>
      <c r="N1602" s="35">
        <v>0</v>
      </c>
      <c r="O1602" s="35">
        <v>0</v>
      </c>
      <c r="P1602" s="36">
        <v>12</v>
      </c>
      <c r="Q1602" s="37">
        <v>86</v>
      </c>
      <c r="R1602" s="36">
        <v>10</v>
      </c>
      <c r="S1602" s="39">
        <f t="shared" ref="S1602:S1665" si="52">V1602</f>
        <v>86</v>
      </c>
      <c r="T1602" s="34" t="s">
        <v>44</v>
      </c>
      <c r="U1602" s="12">
        <f>(alpha+(beta/(1+EXP((((-1)*ceta)+(delta*LN(speed)))+(epsilon*speed)))))</f>
        <v>0.539947513840214</v>
      </c>
      <c r="V1602" s="8">
        <f t="shared" ref="V1602:V1665" si="53">IF($V$1&lt;P1602,P1602,IF($V$1&gt;Q1602,Q1602,$V$1))</f>
        <v>86</v>
      </c>
    </row>
    <row r="1603" spans="1:28">
      <c r="A1603" s="34" t="s">
        <v>19</v>
      </c>
      <c r="B1603" s="34" t="s">
        <v>65</v>
      </c>
      <c r="C1603" s="5" t="s">
        <v>107</v>
      </c>
      <c r="D1603" s="35" t="s">
        <v>89</v>
      </c>
      <c r="E1603" s="36" t="s">
        <v>15</v>
      </c>
      <c r="F1603" s="37">
        <v>50</v>
      </c>
      <c r="G1603" s="38">
        <v>0.02</v>
      </c>
      <c r="H1603" s="34">
        <v>0.92941381621201735</v>
      </c>
      <c r="I1603" s="35">
        <v>0.64223904772874085</v>
      </c>
      <c r="J1603" s="35">
        <v>6.8060750300364043</v>
      </c>
      <c r="K1603" s="35">
        <v>-9.1650080464665079E-2</v>
      </c>
      <c r="L1603" s="35">
        <v>0</v>
      </c>
      <c r="M1603" s="35">
        <v>0</v>
      </c>
      <c r="N1603" s="35">
        <v>0</v>
      </c>
      <c r="O1603" s="35">
        <v>0</v>
      </c>
      <c r="P1603" s="36">
        <v>12</v>
      </c>
      <c r="Q1603" s="37">
        <v>86</v>
      </c>
      <c r="R1603" s="36">
        <v>13</v>
      </c>
      <c r="S1603" s="39">
        <f t="shared" si="52"/>
        <v>86</v>
      </c>
      <c r="T1603" s="34" t="s">
        <v>50</v>
      </c>
      <c r="U1603" s="12">
        <f>EXP((alpha+(beta/speed))+(ceta*LN(speed)))</f>
        <v>1.3677104903405075</v>
      </c>
      <c r="V1603" s="8">
        <f t="shared" si="53"/>
        <v>86</v>
      </c>
    </row>
    <row r="1604" spans="1:28">
      <c r="A1604" s="34" t="s">
        <v>19</v>
      </c>
      <c r="B1604" s="34" t="s">
        <v>65</v>
      </c>
      <c r="C1604" s="5" t="s">
        <v>106</v>
      </c>
      <c r="D1604" s="35" t="s">
        <v>89</v>
      </c>
      <c r="E1604" s="36" t="s">
        <v>16</v>
      </c>
      <c r="F1604" s="37">
        <v>50</v>
      </c>
      <c r="G1604" s="38">
        <v>0.02</v>
      </c>
      <c r="H1604" s="34">
        <v>0.94571505585884064</v>
      </c>
      <c r="I1604" s="35">
        <v>2.436277415335113</v>
      </c>
      <c r="J1604" s="35">
        <v>1.6722628871391925</v>
      </c>
      <c r="K1604" s="35">
        <v>10.434734438398609</v>
      </c>
      <c r="L1604" s="35">
        <v>3.9584250828216474</v>
      </c>
      <c r="M1604" s="35">
        <v>-3.0860065002028883E-2</v>
      </c>
      <c r="N1604" s="35">
        <v>0</v>
      </c>
      <c r="O1604" s="35">
        <v>0</v>
      </c>
      <c r="P1604" s="36">
        <v>12</v>
      </c>
      <c r="Q1604" s="37">
        <v>86</v>
      </c>
      <c r="R1604" s="36">
        <v>10</v>
      </c>
      <c r="S1604" s="39">
        <f t="shared" si="52"/>
        <v>86</v>
      </c>
      <c r="T1604" s="34" t="s">
        <v>44</v>
      </c>
      <c r="U1604" s="12">
        <f>(alpha+(beta/(1+EXP((((-1)*ceta)+(delta*LN(speed)))+(epsilon*speed)))))</f>
        <v>2.4538766079166225</v>
      </c>
      <c r="V1604" s="8">
        <f t="shared" si="53"/>
        <v>86</v>
      </c>
    </row>
    <row r="1605" spans="1:28">
      <c r="A1605" s="34" t="s">
        <v>19</v>
      </c>
      <c r="B1605" s="34" t="s">
        <v>65</v>
      </c>
      <c r="C1605" s="5" t="s">
        <v>107</v>
      </c>
      <c r="D1605" s="35" t="s">
        <v>89</v>
      </c>
      <c r="E1605" s="36" t="s">
        <v>16</v>
      </c>
      <c r="F1605" s="37">
        <v>50</v>
      </c>
      <c r="G1605" s="38">
        <v>0.02</v>
      </c>
      <c r="H1605" s="34">
        <v>0.99835013861713051</v>
      </c>
      <c r="I1605" s="35">
        <v>1.0750610422422939</v>
      </c>
      <c r="J1605" s="35">
        <v>14.27803953466441</v>
      </c>
      <c r="K1605" s="35">
        <v>3.4703151518160604</v>
      </c>
      <c r="L1605" s="35">
        <v>0.84321456636625891</v>
      </c>
      <c r="M1605" s="35">
        <v>8.6628070578084179E-2</v>
      </c>
      <c r="N1605" s="35">
        <v>0</v>
      </c>
      <c r="O1605" s="35">
        <v>0</v>
      </c>
      <c r="P1605" s="36">
        <v>12</v>
      </c>
      <c r="Q1605" s="37">
        <v>86</v>
      </c>
      <c r="R1605" s="36">
        <v>10</v>
      </c>
      <c r="S1605" s="39">
        <f t="shared" si="52"/>
        <v>86</v>
      </c>
      <c r="T1605" s="34" t="s">
        <v>44</v>
      </c>
      <c r="U1605" s="12">
        <f>(alpha+(beta/(1+EXP((((-1)*ceta)+(delta*LN(speed)))+(epsilon*speed)))))</f>
        <v>1.0812972460487442</v>
      </c>
      <c r="V1605" s="8">
        <f t="shared" si="53"/>
        <v>86</v>
      </c>
    </row>
    <row r="1606" spans="1:28">
      <c r="A1606" s="34" t="s">
        <v>19</v>
      </c>
      <c r="B1606" s="34" t="s">
        <v>65</v>
      </c>
      <c r="C1606" s="5" t="s">
        <v>106</v>
      </c>
      <c r="D1606" s="35" t="s">
        <v>89</v>
      </c>
      <c r="E1606" s="36" t="s">
        <v>14</v>
      </c>
      <c r="F1606" s="37">
        <v>50</v>
      </c>
      <c r="G1606" s="38">
        <v>0.02</v>
      </c>
      <c r="H1606" s="34">
        <v>0.96677200687948261</v>
      </c>
      <c r="I1606" s="35">
        <v>-3.2684996243263522</v>
      </c>
      <c r="J1606" s="35">
        <v>10.990106091811437</v>
      </c>
      <c r="K1606" s="35">
        <v>-2.5433540396336808E-2</v>
      </c>
      <c r="L1606" s="35">
        <v>0</v>
      </c>
      <c r="M1606" s="35">
        <v>0</v>
      </c>
      <c r="N1606" s="35">
        <v>0</v>
      </c>
      <c r="O1606" s="35">
        <v>0</v>
      </c>
      <c r="P1606" s="36">
        <v>12</v>
      </c>
      <c r="Q1606" s="37">
        <v>86</v>
      </c>
      <c r="R1606" s="36">
        <v>13</v>
      </c>
      <c r="S1606" s="39">
        <f t="shared" si="52"/>
        <v>86</v>
      </c>
      <c r="T1606" s="34" t="s">
        <v>50</v>
      </c>
      <c r="U1606" s="12">
        <f>EXP((alpha+(beta/speed))+(ceta*LN(speed)))</f>
        <v>3.8619516753163691E-2</v>
      </c>
      <c r="V1606" s="8">
        <f t="shared" si="53"/>
        <v>86</v>
      </c>
      <c r="AB1606" s="41"/>
    </row>
    <row r="1607" spans="1:28">
      <c r="A1607" s="34" t="s">
        <v>19</v>
      </c>
      <c r="B1607" s="34" t="s">
        <v>65</v>
      </c>
      <c r="C1607" s="5" t="s">
        <v>107</v>
      </c>
      <c r="D1607" s="35" t="s">
        <v>89</v>
      </c>
      <c r="E1607" s="36" t="s">
        <v>14</v>
      </c>
      <c r="F1607" s="37">
        <v>50</v>
      </c>
      <c r="G1607" s="38">
        <v>0.02</v>
      </c>
      <c r="H1607" s="34">
        <v>0.97115308403982181</v>
      </c>
      <c r="I1607" s="35">
        <v>7.2476056726156823</v>
      </c>
      <c r="J1607" s="35">
        <v>1.6389925714632267</v>
      </c>
      <c r="K1607" s="35">
        <v>-1.2751941563499979E-2</v>
      </c>
      <c r="L1607" s="35">
        <v>0</v>
      </c>
      <c r="M1607" s="35">
        <v>0</v>
      </c>
      <c r="N1607" s="35">
        <v>0</v>
      </c>
      <c r="O1607" s="35">
        <v>0</v>
      </c>
      <c r="P1607" s="36">
        <v>12</v>
      </c>
      <c r="Q1607" s="37">
        <v>86</v>
      </c>
      <c r="R1607" s="36">
        <v>5</v>
      </c>
      <c r="S1607" s="39">
        <f t="shared" si="52"/>
        <v>86</v>
      </c>
      <c r="T1607" s="34" t="s">
        <v>36</v>
      </c>
      <c r="U1607" s="12">
        <f>(1/(((ceta*(speed^2))+(beta*speed))+alpha))</f>
        <v>1.8557142456246348E-2</v>
      </c>
      <c r="V1607" s="8">
        <f t="shared" si="53"/>
        <v>86</v>
      </c>
      <c r="AB1607" s="41"/>
    </row>
    <row r="1608" spans="1:28">
      <c r="A1608" s="34" t="s">
        <v>19</v>
      </c>
      <c r="B1608" s="34" t="s">
        <v>65</v>
      </c>
      <c r="C1608" s="5" t="s">
        <v>106</v>
      </c>
      <c r="D1608" s="35" t="s">
        <v>89</v>
      </c>
      <c r="E1608" s="36" t="s">
        <v>18</v>
      </c>
      <c r="F1608" s="37">
        <v>50</v>
      </c>
      <c r="G1608" s="38">
        <v>0.02</v>
      </c>
      <c r="H1608" s="34">
        <v>0.97781112430286399</v>
      </c>
      <c r="I1608" s="35">
        <v>7.8340024723182272E-2</v>
      </c>
      <c r="J1608" s="35">
        <v>-0.23222832775724334</v>
      </c>
      <c r="K1608" s="35">
        <v>3.976848510883058</v>
      </c>
      <c r="L1608" s="35">
        <v>-2.5206151015504448</v>
      </c>
      <c r="M1608" s="35">
        <v>0</v>
      </c>
      <c r="N1608" s="35">
        <v>0</v>
      </c>
      <c r="O1608" s="35">
        <v>0</v>
      </c>
      <c r="P1608" s="36">
        <v>12</v>
      </c>
      <c r="Q1608" s="37">
        <v>86</v>
      </c>
      <c r="R1608" s="36">
        <v>1</v>
      </c>
      <c r="S1608" s="39">
        <f t="shared" si="52"/>
        <v>86</v>
      </c>
      <c r="T1608" s="34" t="s">
        <v>30</v>
      </c>
      <c r="U1608" s="12">
        <f>((alpha*(speed^beta))+(ceta*(speed^delta)))</f>
        <v>2.7897326856351601E-2</v>
      </c>
      <c r="V1608" s="8">
        <f t="shared" si="53"/>
        <v>86</v>
      </c>
      <c r="AB1608" s="41"/>
    </row>
    <row r="1609" spans="1:28">
      <c r="A1609" s="34" t="s">
        <v>19</v>
      </c>
      <c r="B1609" s="34" t="s">
        <v>65</v>
      </c>
      <c r="C1609" s="5" t="s">
        <v>107</v>
      </c>
      <c r="D1609" s="35" t="s">
        <v>89</v>
      </c>
      <c r="E1609" s="36" t="s">
        <v>18</v>
      </c>
      <c r="F1609" s="37">
        <v>50</v>
      </c>
      <c r="G1609" s="38">
        <v>0.02</v>
      </c>
      <c r="H1609" s="34">
        <v>0.97410211152237358</v>
      </c>
      <c r="I1609" s="35">
        <v>-4.3243092725895278E-7</v>
      </c>
      <c r="J1609" s="35">
        <v>7.7992760735783335E-5</v>
      </c>
      <c r="K1609" s="35">
        <v>-4.7513487631124897E-3</v>
      </c>
      <c r="L1609" s="35">
        <v>0.12064862961842626</v>
      </c>
      <c r="M1609" s="35">
        <v>0</v>
      </c>
      <c r="N1609" s="35">
        <v>0</v>
      </c>
      <c r="O1609" s="35">
        <v>0</v>
      </c>
      <c r="P1609" s="36">
        <v>12</v>
      </c>
      <c r="Q1609" s="37">
        <v>86</v>
      </c>
      <c r="R1609" s="36">
        <v>14</v>
      </c>
      <c r="S1609" s="39">
        <f t="shared" si="52"/>
        <v>86</v>
      </c>
      <c r="T1609" s="34" t="s">
        <v>51</v>
      </c>
      <c r="U1609" s="12">
        <f>(((alpha*(speed^3))+(beta*(speed^2))+(ceta*speed))+delta)</f>
        <v>1.3816808523985258E-2</v>
      </c>
      <c r="V1609" s="8">
        <f t="shared" si="53"/>
        <v>86</v>
      </c>
      <c r="AB1609" s="41"/>
    </row>
    <row r="1610" spans="1:28">
      <c r="A1610" s="34" t="s">
        <v>19</v>
      </c>
      <c r="B1610" s="34" t="s">
        <v>65</v>
      </c>
      <c r="C1610" s="5" t="s">
        <v>106</v>
      </c>
      <c r="D1610" s="35" t="s">
        <v>89</v>
      </c>
      <c r="E1610" s="36" t="s">
        <v>17</v>
      </c>
      <c r="F1610" s="37">
        <v>50</v>
      </c>
      <c r="G1610" s="38">
        <v>0.02</v>
      </c>
      <c r="H1610" s="34">
        <v>0.95927692054969227</v>
      </c>
      <c r="I1610" s="35">
        <v>1064.7101915466881</v>
      </c>
      <c r="J1610" s="35">
        <v>1.010013927282897</v>
      </c>
      <c r="K1610" s="35">
        <v>-0.51550355730666642</v>
      </c>
      <c r="L1610" s="35">
        <v>0</v>
      </c>
      <c r="M1610" s="35">
        <v>0</v>
      </c>
      <c r="N1610" s="35">
        <v>0</v>
      </c>
      <c r="O1610" s="35">
        <v>0</v>
      </c>
      <c r="P1610" s="36">
        <v>12</v>
      </c>
      <c r="Q1610" s="37">
        <v>86</v>
      </c>
      <c r="R1610" s="36">
        <v>0</v>
      </c>
      <c r="S1610" s="39">
        <f t="shared" si="52"/>
        <v>86</v>
      </c>
      <c r="T1610" s="34" t="s">
        <v>29</v>
      </c>
      <c r="U1610" s="12">
        <f>((alpha*(beta^speed))*(speed^ceta))</f>
        <v>252.43161401567022</v>
      </c>
      <c r="V1610" s="8">
        <f t="shared" si="53"/>
        <v>86</v>
      </c>
    </row>
    <row r="1611" spans="1:28">
      <c r="A1611" s="34" t="s">
        <v>19</v>
      </c>
      <c r="B1611" s="34" t="s">
        <v>65</v>
      </c>
      <c r="C1611" s="5" t="s">
        <v>107</v>
      </c>
      <c r="D1611" s="35" t="s">
        <v>89</v>
      </c>
      <c r="E1611" s="36" t="s">
        <v>17</v>
      </c>
      <c r="F1611" s="37">
        <v>50</v>
      </c>
      <c r="G1611" s="38">
        <v>0.02</v>
      </c>
      <c r="H1611" s="34">
        <v>0.96198394906326423</v>
      </c>
      <c r="I1611" s="35">
        <v>1118.3158813531879</v>
      </c>
      <c r="J1611" s="35">
        <v>1.0108798443950036</v>
      </c>
      <c r="K1611" s="35">
        <v>-0.55156948385323812</v>
      </c>
      <c r="L1611" s="35">
        <v>0</v>
      </c>
      <c r="M1611" s="35">
        <v>0</v>
      </c>
      <c r="N1611" s="35">
        <v>0</v>
      </c>
      <c r="O1611" s="35">
        <v>0</v>
      </c>
      <c r="P1611" s="36">
        <v>12</v>
      </c>
      <c r="Q1611" s="37">
        <v>86</v>
      </c>
      <c r="R1611" s="36">
        <v>0</v>
      </c>
      <c r="S1611" s="39">
        <f t="shared" si="52"/>
        <v>86</v>
      </c>
      <c r="T1611" s="34" t="s">
        <v>29</v>
      </c>
      <c r="U1611" s="12">
        <f>((alpha*(beta^speed))*(speed^ceta))</f>
        <v>243.06050411745412</v>
      </c>
      <c r="V1611" s="8">
        <f t="shared" si="53"/>
        <v>86</v>
      </c>
    </row>
    <row r="1612" spans="1:28">
      <c r="A1612" s="34" t="s">
        <v>19</v>
      </c>
      <c r="B1612" s="34" t="s">
        <v>65</v>
      </c>
      <c r="C1612" s="5" t="s">
        <v>106</v>
      </c>
      <c r="D1612" s="35" t="s">
        <v>89</v>
      </c>
      <c r="E1612" s="36" t="s">
        <v>15</v>
      </c>
      <c r="F1612" s="37">
        <v>100</v>
      </c>
      <c r="G1612" s="38">
        <v>0.02</v>
      </c>
      <c r="H1612" s="34">
        <v>0.99239303361358033</v>
      </c>
      <c r="I1612" s="35">
        <v>3.1183317772279477</v>
      </c>
      <c r="J1612" s="35">
        <v>-0.39103019103586567</v>
      </c>
      <c r="K1612" s="35">
        <v>174.69319994712444</v>
      </c>
      <c r="L1612" s="35">
        <v>-2.5081270062664496</v>
      </c>
      <c r="M1612" s="35">
        <v>0</v>
      </c>
      <c r="N1612" s="35">
        <v>0</v>
      </c>
      <c r="O1612" s="35">
        <v>0</v>
      </c>
      <c r="P1612" s="36">
        <v>12</v>
      </c>
      <c r="Q1612" s="37">
        <v>86</v>
      </c>
      <c r="R1612" s="36">
        <v>1</v>
      </c>
      <c r="S1612" s="39">
        <f t="shared" si="52"/>
        <v>86</v>
      </c>
      <c r="T1612" s="34" t="s">
        <v>30</v>
      </c>
      <c r="U1612" s="12">
        <f>((alpha*(speed^beta))+(ceta*(speed^delta)))</f>
        <v>0.54881157671350289</v>
      </c>
      <c r="V1612" s="8">
        <f t="shared" si="53"/>
        <v>86</v>
      </c>
    </row>
    <row r="1613" spans="1:28">
      <c r="A1613" s="34" t="s">
        <v>19</v>
      </c>
      <c r="B1613" s="34" t="s">
        <v>65</v>
      </c>
      <c r="C1613" s="5" t="s">
        <v>107</v>
      </c>
      <c r="D1613" s="35" t="s">
        <v>89</v>
      </c>
      <c r="E1613" s="36" t="s">
        <v>15</v>
      </c>
      <c r="F1613" s="37">
        <v>100</v>
      </c>
      <c r="G1613" s="38">
        <v>0.02</v>
      </c>
      <c r="H1613" s="34">
        <v>0.96579342350682529</v>
      </c>
      <c r="I1613" s="35">
        <v>-1.3860527514166903E-5</v>
      </c>
      <c r="J1613" s="35">
        <v>2.2770714264555695E-3</v>
      </c>
      <c r="K1613" s="35">
        <v>-0.13259167255096496</v>
      </c>
      <c r="L1613" s="35">
        <v>4.3038558691596203</v>
      </c>
      <c r="M1613" s="35">
        <v>0</v>
      </c>
      <c r="N1613" s="35">
        <v>0</v>
      </c>
      <c r="O1613" s="35">
        <v>0</v>
      </c>
      <c r="P1613" s="36">
        <v>12</v>
      </c>
      <c r="Q1613" s="37">
        <v>86</v>
      </c>
      <c r="R1613" s="36">
        <v>14</v>
      </c>
      <c r="S1613" s="39">
        <f t="shared" si="52"/>
        <v>86</v>
      </c>
      <c r="T1613" s="34" t="s">
        <v>51</v>
      </c>
      <c r="U1613" s="12">
        <f>(((alpha*(speed^3))+(beta*(speed^2))+(ceta*speed))+delta)</f>
        <v>0.92612061129108181</v>
      </c>
      <c r="V1613" s="8">
        <f t="shared" si="53"/>
        <v>86</v>
      </c>
    </row>
    <row r="1614" spans="1:28">
      <c r="A1614" s="34" t="s">
        <v>19</v>
      </c>
      <c r="B1614" s="34" t="s">
        <v>65</v>
      </c>
      <c r="C1614" s="5" t="s">
        <v>106</v>
      </c>
      <c r="D1614" s="35" t="s">
        <v>89</v>
      </c>
      <c r="E1614" s="36" t="s">
        <v>16</v>
      </c>
      <c r="F1614" s="37">
        <v>100</v>
      </c>
      <c r="G1614" s="38">
        <v>0.02</v>
      </c>
      <c r="H1614" s="34">
        <v>0.95497325992988491</v>
      </c>
      <c r="I1614" s="35">
        <v>94.048510669563953</v>
      </c>
      <c r="J1614" s="35">
        <v>-1.9263600954820645</v>
      </c>
      <c r="K1614" s="35">
        <v>4.7529683061058687</v>
      </c>
      <c r="L1614" s="35">
        <v>-0.13261014885915581</v>
      </c>
      <c r="M1614" s="35">
        <v>0</v>
      </c>
      <c r="N1614" s="35">
        <v>0</v>
      </c>
      <c r="O1614" s="35">
        <v>0</v>
      </c>
      <c r="P1614" s="36">
        <v>12</v>
      </c>
      <c r="Q1614" s="37">
        <v>86</v>
      </c>
      <c r="R1614" s="36">
        <v>1</v>
      </c>
      <c r="S1614" s="39">
        <f t="shared" si="52"/>
        <v>86</v>
      </c>
      <c r="T1614" s="34" t="s">
        <v>30</v>
      </c>
      <c r="U1614" s="12">
        <f>((alpha*(speed^beta))+(ceta*(speed^delta)))</f>
        <v>2.6505310407335596</v>
      </c>
      <c r="V1614" s="8">
        <f t="shared" si="53"/>
        <v>86</v>
      </c>
    </row>
    <row r="1615" spans="1:28">
      <c r="A1615" s="34" t="s">
        <v>19</v>
      </c>
      <c r="B1615" s="34" t="s">
        <v>65</v>
      </c>
      <c r="C1615" s="5" t="s">
        <v>107</v>
      </c>
      <c r="D1615" s="35" t="s">
        <v>89</v>
      </c>
      <c r="E1615" s="36" t="s">
        <v>16</v>
      </c>
      <c r="F1615" s="37">
        <v>100</v>
      </c>
      <c r="G1615" s="38">
        <v>0.02</v>
      </c>
      <c r="H1615" s="34">
        <v>0.9984255293855111</v>
      </c>
      <c r="I1615" s="35">
        <v>1.2038758309164097</v>
      </c>
      <c r="J1615" s="35">
        <v>45.124116989922726</v>
      </c>
      <c r="K1615" s="35">
        <v>1.4118233258349635</v>
      </c>
      <c r="L1615" s="35">
        <v>0.80509874655538394</v>
      </c>
      <c r="M1615" s="35">
        <v>7.5309471267238332E-2</v>
      </c>
      <c r="N1615" s="35">
        <v>0</v>
      </c>
      <c r="O1615" s="35">
        <v>0</v>
      </c>
      <c r="P1615" s="36">
        <v>12</v>
      </c>
      <c r="Q1615" s="37">
        <v>86</v>
      </c>
      <c r="R1615" s="36">
        <v>10</v>
      </c>
      <c r="S1615" s="39">
        <f t="shared" si="52"/>
        <v>86</v>
      </c>
      <c r="T1615" s="34" t="s">
        <v>44</v>
      </c>
      <c r="U1615" s="12">
        <f>(alpha+(beta/(1+EXP((((-1)*ceta)+(delta*LN(speed)))+(epsilon*speed)))))</f>
        <v>1.2117691487632507</v>
      </c>
      <c r="V1615" s="8">
        <f t="shared" si="53"/>
        <v>86</v>
      </c>
    </row>
    <row r="1616" spans="1:28">
      <c r="A1616" s="34" t="s">
        <v>19</v>
      </c>
      <c r="B1616" s="34" t="s">
        <v>65</v>
      </c>
      <c r="C1616" s="5" t="s">
        <v>106</v>
      </c>
      <c r="D1616" s="35" t="s">
        <v>89</v>
      </c>
      <c r="E1616" s="36" t="s">
        <v>14</v>
      </c>
      <c r="F1616" s="37">
        <v>100</v>
      </c>
      <c r="G1616" s="38">
        <v>0.02</v>
      </c>
      <c r="H1616" s="34">
        <v>0.97409543779912411</v>
      </c>
      <c r="I1616" s="35">
        <v>-18106.532237751657</v>
      </c>
      <c r="J1616" s="35">
        <v>2079.9932771925255</v>
      </c>
      <c r="K1616" s="35">
        <v>3.7332854627246044</v>
      </c>
      <c r="L1616" s="35">
        <v>0</v>
      </c>
      <c r="M1616" s="35">
        <v>0</v>
      </c>
      <c r="N1616" s="35">
        <v>0</v>
      </c>
      <c r="O1616" s="35">
        <v>0</v>
      </c>
      <c r="P1616" s="36">
        <v>12</v>
      </c>
      <c r="Q1616" s="37">
        <v>86</v>
      </c>
      <c r="R1616" s="36">
        <v>2</v>
      </c>
      <c r="S1616" s="39">
        <f t="shared" si="52"/>
        <v>86</v>
      </c>
      <c r="T1616" s="34" t="s">
        <v>31</v>
      </c>
      <c r="U1616" s="12">
        <f>((alpha+(beta*speed))^((-1)/ceta))</f>
        <v>4.0314458256085955E-2</v>
      </c>
      <c r="V1616" s="8">
        <f t="shared" si="53"/>
        <v>86</v>
      </c>
    </row>
    <row r="1617" spans="1:28">
      <c r="A1617" s="34" t="s">
        <v>19</v>
      </c>
      <c r="B1617" s="34" t="s">
        <v>65</v>
      </c>
      <c r="C1617" s="5" t="s">
        <v>107</v>
      </c>
      <c r="D1617" s="35" t="s">
        <v>89</v>
      </c>
      <c r="E1617" s="36" t="s">
        <v>14</v>
      </c>
      <c r="F1617" s="37">
        <v>100</v>
      </c>
      <c r="G1617" s="38">
        <v>0.02</v>
      </c>
      <c r="H1617" s="34">
        <v>0.9712137817602341</v>
      </c>
      <c r="I1617" s="35">
        <v>8.5557163588711465</v>
      </c>
      <c r="J1617" s="35">
        <v>1.4278260168981061</v>
      </c>
      <c r="K1617" s="35">
        <v>-1.1991379281967716E-2</v>
      </c>
      <c r="L1617" s="35">
        <v>0</v>
      </c>
      <c r="M1617" s="35">
        <v>0</v>
      </c>
      <c r="N1617" s="35">
        <v>0</v>
      </c>
      <c r="O1617" s="35">
        <v>0</v>
      </c>
      <c r="P1617" s="36">
        <v>12</v>
      </c>
      <c r="Q1617" s="37">
        <v>86</v>
      </c>
      <c r="R1617" s="36">
        <v>5</v>
      </c>
      <c r="S1617" s="39">
        <f t="shared" si="52"/>
        <v>86</v>
      </c>
      <c r="T1617" s="34" t="s">
        <v>36</v>
      </c>
      <c r="U1617" s="12">
        <f>(1/(((ceta*(speed^2))+(beta*speed))+alpha))</f>
        <v>2.3440880994000515E-2</v>
      </c>
      <c r="V1617" s="8">
        <f t="shared" si="53"/>
        <v>86</v>
      </c>
      <c r="AB1617" s="41"/>
    </row>
    <row r="1618" spans="1:28">
      <c r="A1618" s="34" t="s">
        <v>19</v>
      </c>
      <c r="B1618" s="34" t="s">
        <v>65</v>
      </c>
      <c r="C1618" s="5" t="s">
        <v>106</v>
      </c>
      <c r="D1618" s="35" t="s">
        <v>89</v>
      </c>
      <c r="E1618" s="36" t="s">
        <v>18</v>
      </c>
      <c r="F1618" s="37">
        <v>100</v>
      </c>
      <c r="G1618" s="38">
        <v>0.02</v>
      </c>
      <c r="H1618" s="34">
        <v>0.9757242321006987</v>
      </c>
      <c r="I1618" s="35">
        <v>0.12415011063026178</v>
      </c>
      <c r="J1618" s="35">
        <v>0.99750548696595309</v>
      </c>
      <c r="K1618" s="35">
        <v>-0.30018038577622824</v>
      </c>
      <c r="L1618" s="35">
        <v>0</v>
      </c>
      <c r="M1618" s="35">
        <v>0</v>
      </c>
      <c r="N1618" s="35">
        <v>0</v>
      </c>
      <c r="O1618" s="35">
        <v>0</v>
      </c>
      <c r="P1618" s="36">
        <v>12</v>
      </c>
      <c r="Q1618" s="37">
        <v>86</v>
      </c>
      <c r="R1618" s="36">
        <v>0</v>
      </c>
      <c r="S1618" s="39">
        <f t="shared" si="52"/>
        <v>86</v>
      </c>
      <c r="T1618" s="34" t="s">
        <v>29</v>
      </c>
      <c r="U1618" s="12">
        <f>((alpha*(beta^speed))*(speed^ceta))</f>
        <v>2.6300490125264551E-2</v>
      </c>
      <c r="V1618" s="8">
        <f t="shared" si="53"/>
        <v>86</v>
      </c>
      <c r="AB1618" s="41"/>
    </row>
    <row r="1619" spans="1:28">
      <c r="A1619" s="34" t="s">
        <v>19</v>
      </c>
      <c r="B1619" s="34" t="s">
        <v>65</v>
      </c>
      <c r="C1619" s="5" t="s">
        <v>107</v>
      </c>
      <c r="D1619" s="35" t="s">
        <v>89</v>
      </c>
      <c r="E1619" s="36" t="s">
        <v>18</v>
      </c>
      <c r="F1619" s="37">
        <v>100</v>
      </c>
      <c r="G1619" s="38">
        <v>0.02</v>
      </c>
      <c r="H1619" s="34">
        <v>0.97447132565150574</v>
      </c>
      <c r="I1619" s="35">
        <v>3.301823625442752</v>
      </c>
      <c r="J1619" s="35">
        <v>0.75434981933456702</v>
      </c>
      <c r="K1619" s="35">
        <v>-1.9883228554434616E-3</v>
      </c>
      <c r="L1619" s="35">
        <v>0</v>
      </c>
      <c r="M1619" s="35">
        <v>0</v>
      </c>
      <c r="N1619" s="35">
        <v>0</v>
      </c>
      <c r="O1619" s="35">
        <v>0</v>
      </c>
      <c r="P1619" s="36">
        <v>12</v>
      </c>
      <c r="Q1619" s="37">
        <v>86</v>
      </c>
      <c r="R1619" s="36">
        <v>5</v>
      </c>
      <c r="S1619" s="39">
        <f t="shared" si="52"/>
        <v>86</v>
      </c>
      <c r="T1619" s="34" t="s">
        <v>36</v>
      </c>
      <c r="U1619" s="12">
        <f>(1/(((ceta*(speed^2))+(beta*speed))+alpha))</f>
        <v>1.8701980706897377E-2</v>
      </c>
      <c r="V1619" s="8">
        <f t="shared" si="53"/>
        <v>86</v>
      </c>
      <c r="AB1619" s="41"/>
    </row>
    <row r="1620" spans="1:28">
      <c r="A1620" s="34" t="s">
        <v>19</v>
      </c>
      <c r="B1620" s="34" t="s">
        <v>65</v>
      </c>
      <c r="C1620" s="5" t="s">
        <v>106</v>
      </c>
      <c r="D1620" s="35" t="s">
        <v>89</v>
      </c>
      <c r="E1620" s="36" t="s">
        <v>17</v>
      </c>
      <c r="F1620" s="37">
        <v>100</v>
      </c>
      <c r="G1620" s="38">
        <v>0.02</v>
      </c>
      <c r="H1620" s="34">
        <v>0.9505763549074111</v>
      </c>
      <c r="I1620" s="35">
        <v>1026.3928604120792</v>
      </c>
      <c r="J1620" s="35">
        <v>1.0080794898662533</v>
      </c>
      <c r="K1620" s="35">
        <v>-0.43709234357606269</v>
      </c>
      <c r="L1620" s="35">
        <v>0</v>
      </c>
      <c r="M1620" s="35">
        <v>0</v>
      </c>
      <c r="N1620" s="35">
        <v>0</v>
      </c>
      <c r="O1620" s="35">
        <v>0</v>
      </c>
      <c r="P1620" s="36">
        <v>12</v>
      </c>
      <c r="Q1620" s="37">
        <v>86</v>
      </c>
      <c r="R1620" s="36">
        <v>0</v>
      </c>
      <c r="S1620" s="39">
        <f t="shared" si="52"/>
        <v>86</v>
      </c>
      <c r="T1620" s="34" t="s">
        <v>29</v>
      </c>
      <c r="U1620" s="12">
        <f>((alpha*(beta^speed))*(speed^ceta))</f>
        <v>292.62413050745477</v>
      </c>
      <c r="V1620" s="8">
        <f t="shared" si="53"/>
        <v>86</v>
      </c>
    </row>
    <row r="1621" spans="1:28">
      <c r="A1621" s="34" t="s">
        <v>19</v>
      </c>
      <c r="B1621" s="34" t="s">
        <v>65</v>
      </c>
      <c r="C1621" s="5" t="s">
        <v>107</v>
      </c>
      <c r="D1621" s="35" t="s">
        <v>89</v>
      </c>
      <c r="E1621" s="36" t="s">
        <v>17</v>
      </c>
      <c r="F1621" s="37">
        <v>100</v>
      </c>
      <c r="G1621" s="38">
        <v>0.02</v>
      </c>
      <c r="H1621" s="34">
        <v>0.94713330242133242</v>
      </c>
      <c r="I1621" s="35">
        <v>1082.6660188721069</v>
      </c>
      <c r="J1621" s="35">
        <v>1.0092736571408123</v>
      </c>
      <c r="K1621" s="35">
        <v>-0.47730469813143761</v>
      </c>
      <c r="L1621" s="35">
        <v>0</v>
      </c>
      <c r="M1621" s="35">
        <v>0</v>
      </c>
      <c r="N1621" s="35">
        <v>0</v>
      </c>
      <c r="O1621" s="35">
        <v>0</v>
      </c>
      <c r="P1621" s="36">
        <v>12</v>
      </c>
      <c r="Q1621" s="37">
        <v>86</v>
      </c>
      <c r="R1621" s="36">
        <v>0</v>
      </c>
      <c r="S1621" s="39">
        <f t="shared" si="52"/>
        <v>86</v>
      </c>
      <c r="T1621" s="34" t="s">
        <v>29</v>
      </c>
      <c r="U1621" s="12">
        <f>((alpha*(beta^speed))*(speed^ceta))</f>
        <v>285.70508599749661</v>
      </c>
      <c r="V1621" s="8">
        <f t="shared" si="53"/>
        <v>86</v>
      </c>
    </row>
    <row r="1622" spans="1:28">
      <c r="A1622" s="34" t="s">
        <v>19</v>
      </c>
      <c r="B1622" s="34" t="s">
        <v>65</v>
      </c>
      <c r="C1622" s="5" t="s">
        <v>106</v>
      </c>
      <c r="D1622" s="35" t="s">
        <v>89</v>
      </c>
      <c r="E1622" s="36" t="s">
        <v>15</v>
      </c>
      <c r="F1622" s="37">
        <v>0</v>
      </c>
      <c r="G1622" s="38">
        <v>0.04</v>
      </c>
      <c r="H1622" s="34">
        <v>0.99719824307616367</v>
      </c>
      <c r="I1622" s="35">
        <v>0.5813776396549194</v>
      </c>
      <c r="J1622" s="35">
        <v>25.482769491862353</v>
      </c>
      <c r="K1622" s="35">
        <v>-0.18804605079845751</v>
      </c>
      <c r="L1622" s="35">
        <v>1.1248369335413286</v>
      </c>
      <c r="M1622" s="35">
        <v>2.1557674062555137E-2</v>
      </c>
      <c r="N1622" s="35">
        <v>0</v>
      </c>
      <c r="O1622" s="35">
        <v>0</v>
      </c>
      <c r="P1622" s="36">
        <v>12</v>
      </c>
      <c r="Q1622" s="37">
        <v>86</v>
      </c>
      <c r="R1622" s="36">
        <v>10</v>
      </c>
      <c r="S1622" s="39">
        <f t="shared" si="52"/>
        <v>86</v>
      </c>
      <c r="T1622" s="34" t="s">
        <v>44</v>
      </c>
      <c r="U1622" s="12">
        <f>(alpha+(beta/(1+EXP((((-1)*ceta)+(delta*LN(speed)))+(epsilon*speed)))))</f>
        <v>0.60340912285342418</v>
      </c>
      <c r="V1622" s="8">
        <f t="shared" si="53"/>
        <v>86</v>
      </c>
    </row>
    <row r="1623" spans="1:28">
      <c r="A1623" s="34" t="s">
        <v>19</v>
      </c>
      <c r="B1623" s="34" t="s">
        <v>65</v>
      </c>
      <c r="C1623" s="5" t="s">
        <v>107</v>
      </c>
      <c r="D1623" s="35" t="s">
        <v>89</v>
      </c>
      <c r="E1623" s="36" t="s">
        <v>15</v>
      </c>
      <c r="F1623" s="37">
        <v>0</v>
      </c>
      <c r="G1623" s="38">
        <v>0.04</v>
      </c>
      <c r="H1623" s="34">
        <v>0.84499442502764632</v>
      </c>
      <c r="I1623" s="35">
        <v>0.72823009786309434</v>
      </c>
      <c r="J1623" s="35">
        <v>5.6899557269461578</v>
      </c>
      <c r="K1623" s="35">
        <v>-8.1166814368854659E-2</v>
      </c>
      <c r="L1623" s="35">
        <v>0</v>
      </c>
      <c r="M1623" s="35">
        <v>0</v>
      </c>
      <c r="N1623" s="35">
        <v>0</v>
      </c>
      <c r="O1623" s="35">
        <v>0</v>
      </c>
      <c r="P1623" s="36">
        <v>12</v>
      </c>
      <c r="Q1623" s="37">
        <v>86</v>
      </c>
      <c r="R1623" s="36">
        <v>13</v>
      </c>
      <c r="S1623" s="39">
        <f t="shared" si="52"/>
        <v>86</v>
      </c>
      <c r="T1623" s="34" t="s">
        <v>50</v>
      </c>
      <c r="U1623" s="12">
        <f>EXP((alpha+(beta/speed))+(ceta*LN(speed)))</f>
        <v>1.5416406301902135</v>
      </c>
      <c r="V1623" s="8">
        <f t="shared" si="53"/>
        <v>86</v>
      </c>
    </row>
    <row r="1624" spans="1:28">
      <c r="A1624" s="34" t="s">
        <v>19</v>
      </c>
      <c r="B1624" s="34" t="s">
        <v>65</v>
      </c>
      <c r="C1624" s="5" t="s">
        <v>106</v>
      </c>
      <c r="D1624" s="35" t="s">
        <v>89</v>
      </c>
      <c r="E1624" s="36" t="s">
        <v>16</v>
      </c>
      <c r="F1624" s="37">
        <v>0</v>
      </c>
      <c r="G1624" s="38">
        <v>0.04</v>
      </c>
      <c r="H1624" s="34">
        <v>0.92729704934357637</v>
      </c>
      <c r="I1624" s="35">
        <v>2.7920860767240296</v>
      </c>
      <c r="J1624" s="35">
        <v>1.1096217335135485</v>
      </c>
      <c r="K1624" s="35">
        <v>22.463993979168482</v>
      </c>
      <c r="L1624" s="35">
        <v>8.6437030544101372</v>
      </c>
      <c r="M1624" s="35">
        <v>-0.10369613025800485</v>
      </c>
      <c r="N1624" s="35">
        <v>0</v>
      </c>
      <c r="O1624" s="35">
        <v>0</v>
      </c>
      <c r="P1624" s="36">
        <v>12</v>
      </c>
      <c r="Q1624" s="37">
        <v>86</v>
      </c>
      <c r="R1624" s="36">
        <v>10</v>
      </c>
      <c r="S1624" s="39">
        <f t="shared" si="52"/>
        <v>86</v>
      </c>
      <c r="T1624" s="34" t="s">
        <v>44</v>
      </c>
      <c r="U1624" s="12">
        <f>(alpha+(beta/(1+EXP((((-1)*ceta)+(delta*LN(speed)))+(epsilon*speed)))))</f>
        <v>2.7929826027317608</v>
      </c>
      <c r="V1624" s="8">
        <f t="shared" si="53"/>
        <v>86</v>
      </c>
    </row>
    <row r="1625" spans="1:28">
      <c r="A1625" s="34" t="s">
        <v>19</v>
      </c>
      <c r="B1625" s="34" t="s">
        <v>65</v>
      </c>
      <c r="C1625" s="5" t="s">
        <v>107</v>
      </c>
      <c r="D1625" s="35" t="s">
        <v>89</v>
      </c>
      <c r="E1625" s="36" t="s">
        <v>16</v>
      </c>
      <c r="F1625" s="37">
        <v>0</v>
      </c>
      <c r="G1625" s="38">
        <v>0.04</v>
      </c>
      <c r="H1625" s="34">
        <v>0.99859578188761255</v>
      </c>
      <c r="I1625" s="35">
        <v>1.1912605219975179</v>
      </c>
      <c r="J1625" s="35">
        <v>11.805341005021573</v>
      </c>
      <c r="K1625" s="35">
        <v>6.7877911149266925</v>
      </c>
      <c r="L1625" s="35">
        <v>2.08976682990559</v>
      </c>
      <c r="M1625" s="35">
        <v>5.8942368866499575E-2</v>
      </c>
      <c r="N1625" s="35">
        <v>0</v>
      </c>
      <c r="O1625" s="35">
        <v>0</v>
      </c>
      <c r="P1625" s="36">
        <v>12</v>
      </c>
      <c r="Q1625" s="37">
        <v>86</v>
      </c>
      <c r="R1625" s="36">
        <v>10</v>
      </c>
      <c r="S1625" s="39">
        <f t="shared" si="52"/>
        <v>86</v>
      </c>
      <c r="T1625" s="34" t="s">
        <v>44</v>
      </c>
      <c r="U1625" s="12">
        <f>(alpha+(beta/(1+EXP((((-1)*ceta)+(delta*LN(speed)))+(epsilon*speed)))))</f>
        <v>1.1972260767049669</v>
      </c>
      <c r="V1625" s="8">
        <f t="shared" si="53"/>
        <v>86</v>
      </c>
    </row>
    <row r="1626" spans="1:28">
      <c r="A1626" s="34" t="s">
        <v>19</v>
      </c>
      <c r="B1626" s="34" t="s">
        <v>65</v>
      </c>
      <c r="C1626" s="5" t="s">
        <v>106</v>
      </c>
      <c r="D1626" s="35" t="s">
        <v>89</v>
      </c>
      <c r="E1626" s="36" t="s">
        <v>14</v>
      </c>
      <c r="F1626" s="37">
        <v>0</v>
      </c>
      <c r="G1626" s="38">
        <v>0.04</v>
      </c>
      <c r="H1626" s="34">
        <v>0.96727818923870312</v>
      </c>
      <c r="I1626" s="35">
        <v>-3.6643313901438068</v>
      </c>
      <c r="J1626" s="35">
        <v>12.676525087595875</v>
      </c>
      <c r="K1626" s="35">
        <v>9.2409726045163093E-2</v>
      </c>
      <c r="L1626" s="35">
        <v>0</v>
      </c>
      <c r="M1626" s="35">
        <v>0</v>
      </c>
      <c r="N1626" s="35">
        <v>0</v>
      </c>
      <c r="O1626" s="35">
        <v>0</v>
      </c>
      <c r="P1626" s="36">
        <v>12</v>
      </c>
      <c r="Q1626" s="37">
        <v>86</v>
      </c>
      <c r="R1626" s="36">
        <v>13</v>
      </c>
      <c r="S1626" s="39">
        <f t="shared" si="52"/>
        <v>86</v>
      </c>
      <c r="T1626" s="34" t="s">
        <v>50</v>
      </c>
      <c r="U1626" s="12">
        <f>EXP((alpha+(beta/speed))+(ceta*LN(speed)))</f>
        <v>4.4810852648490586E-2</v>
      </c>
      <c r="V1626" s="8">
        <f t="shared" si="53"/>
        <v>86</v>
      </c>
      <c r="AB1626" s="41"/>
    </row>
    <row r="1627" spans="1:28">
      <c r="A1627" s="34" t="s">
        <v>19</v>
      </c>
      <c r="B1627" s="34" t="s">
        <v>65</v>
      </c>
      <c r="C1627" s="5" t="s">
        <v>107</v>
      </c>
      <c r="D1627" s="35" t="s">
        <v>89</v>
      </c>
      <c r="E1627" s="36" t="s">
        <v>14</v>
      </c>
      <c r="F1627" s="37">
        <v>0</v>
      </c>
      <c r="G1627" s="38">
        <v>0.04</v>
      </c>
      <c r="H1627" s="34">
        <v>0.97160029682449589</v>
      </c>
      <c r="I1627" s="35">
        <v>7.2566109823710674</v>
      </c>
      <c r="J1627" s="35">
        <v>1.5559732378086963</v>
      </c>
      <c r="K1627" s="35">
        <v>-1.2785553796497656E-2</v>
      </c>
      <c r="L1627" s="35">
        <v>0</v>
      </c>
      <c r="M1627" s="35">
        <v>0</v>
      </c>
      <c r="N1627" s="35">
        <v>0</v>
      </c>
      <c r="O1627" s="35">
        <v>0</v>
      </c>
      <c r="P1627" s="36">
        <v>12</v>
      </c>
      <c r="Q1627" s="37">
        <v>86</v>
      </c>
      <c r="R1627" s="36">
        <v>5</v>
      </c>
      <c r="S1627" s="39">
        <f t="shared" si="52"/>
        <v>86</v>
      </c>
      <c r="T1627" s="34" t="s">
        <v>36</v>
      </c>
      <c r="U1627" s="12">
        <f>(1/(((ceta*(speed^2))+(beta*speed))+alpha))</f>
        <v>2.1501513675751559E-2</v>
      </c>
      <c r="V1627" s="8">
        <f t="shared" si="53"/>
        <v>86</v>
      </c>
      <c r="AB1627" s="41"/>
    </row>
    <row r="1628" spans="1:28">
      <c r="A1628" s="34" t="s">
        <v>19</v>
      </c>
      <c r="B1628" s="34" t="s">
        <v>65</v>
      </c>
      <c r="C1628" s="5" t="s">
        <v>106</v>
      </c>
      <c r="D1628" s="35" t="s">
        <v>89</v>
      </c>
      <c r="E1628" s="36" t="s">
        <v>18</v>
      </c>
      <c r="F1628" s="37">
        <v>0</v>
      </c>
      <c r="G1628" s="38">
        <v>0.04</v>
      </c>
      <c r="H1628" s="34">
        <v>0.97479415179423201</v>
      </c>
      <c r="I1628" s="35">
        <v>-2.3472468671027612E-7</v>
      </c>
      <c r="J1628" s="35">
        <v>3.6848163696334005E-5</v>
      </c>
      <c r="K1628" s="35">
        <v>-1.9507923870849297E-3</v>
      </c>
      <c r="L1628" s="35">
        <v>7.0198237106278122E-2</v>
      </c>
      <c r="M1628" s="35">
        <v>0</v>
      </c>
      <c r="N1628" s="35">
        <v>0</v>
      </c>
      <c r="O1628" s="35">
        <v>0</v>
      </c>
      <c r="P1628" s="36">
        <v>12</v>
      </c>
      <c r="Q1628" s="37">
        <v>86</v>
      </c>
      <c r="R1628" s="36">
        <v>14</v>
      </c>
      <c r="S1628" s="39">
        <f t="shared" si="52"/>
        <v>86</v>
      </c>
      <c r="T1628" s="34" t="s">
        <v>51</v>
      </c>
      <c r="U1628" s="12">
        <f>(((alpha*(speed^3))+(beta*(speed^2))+(ceta*speed))+delta)</f>
        <v>2.5661065184869103E-2</v>
      </c>
      <c r="V1628" s="8">
        <f t="shared" si="53"/>
        <v>86</v>
      </c>
      <c r="AB1628" s="41"/>
    </row>
    <row r="1629" spans="1:28">
      <c r="A1629" s="34" t="s">
        <v>19</v>
      </c>
      <c r="B1629" s="34" t="s">
        <v>65</v>
      </c>
      <c r="C1629" s="5" t="s">
        <v>107</v>
      </c>
      <c r="D1629" s="35" t="s">
        <v>89</v>
      </c>
      <c r="E1629" s="36" t="s">
        <v>18</v>
      </c>
      <c r="F1629" s="37">
        <v>0</v>
      </c>
      <c r="G1629" s="38">
        <v>0.04</v>
      </c>
      <c r="H1629" s="34">
        <v>0.97870981896357601</v>
      </c>
      <c r="I1629" s="35">
        <v>-8.8734134109951075</v>
      </c>
      <c r="J1629" s="35">
        <v>4.1776801590396735</v>
      </c>
      <c r="K1629" s="35">
        <v>1.4444985941080615</v>
      </c>
      <c r="L1629" s="35">
        <v>0</v>
      </c>
      <c r="M1629" s="35">
        <v>0</v>
      </c>
      <c r="N1629" s="35">
        <v>0</v>
      </c>
      <c r="O1629" s="35">
        <v>0</v>
      </c>
      <c r="P1629" s="36">
        <v>12</v>
      </c>
      <c r="Q1629" s="37">
        <v>86</v>
      </c>
      <c r="R1629" s="36">
        <v>2</v>
      </c>
      <c r="S1629" s="39">
        <f t="shared" si="52"/>
        <v>86</v>
      </c>
      <c r="T1629" s="34" t="s">
        <v>31</v>
      </c>
      <c r="U1629" s="12">
        <f>((alpha+(beta*speed))^((-1)/ceta))</f>
        <v>1.7315644634403545E-2</v>
      </c>
      <c r="V1629" s="8">
        <f t="shared" si="53"/>
        <v>86</v>
      </c>
      <c r="AB1629" s="41"/>
    </row>
    <row r="1630" spans="1:28">
      <c r="A1630" s="34" t="s">
        <v>19</v>
      </c>
      <c r="B1630" s="34" t="s">
        <v>65</v>
      </c>
      <c r="C1630" s="5" t="s">
        <v>106</v>
      </c>
      <c r="D1630" s="35" t="s">
        <v>89</v>
      </c>
      <c r="E1630" s="36" t="s">
        <v>17</v>
      </c>
      <c r="F1630" s="37">
        <v>0</v>
      </c>
      <c r="G1630" s="38">
        <v>0.04</v>
      </c>
      <c r="H1630" s="34">
        <v>0.96487597457667373</v>
      </c>
      <c r="I1630" s="35">
        <v>1008.8600910974918</v>
      </c>
      <c r="J1630" s="35">
        <v>1.0104615484769293</v>
      </c>
      <c r="K1630" s="35">
        <v>-0.48049465870797592</v>
      </c>
      <c r="L1630" s="35">
        <v>0</v>
      </c>
      <c r="M1630" s="35">
        <v>0</v>
      </c>
      <c r="N1630" s="35">
        <v>0</v>
      </c>
      <c r="O1630" s="35">
        <v>0</v>
      </c>
      <c r="P1630" s="36">
        <v>12</v>
      </c>
      <c r="Q1630" s="37">
        <v>86</v>
      </c>
      <c r="R1630" s="36">
        <v>0</v>
      </c>
      <c r="S1630" s="39">
        <f t="shared" si="52"/>
        <v>86</v>
      </c>
      <c r="T1630" s="34" t="s">
        <v>29</v>
      </c>
      <c r="U1630" s="12">
        <f>((alpha*(beta^speed))*(speed^ceta))</f>
        <v>290.41354071946211</v>
      </c>
      <c r="V1630" s="8">
        <f t="shared" si="53"/>
        <v>86</v>
      </c>
    </row>
    <row r="1631" spans="1:28">
      <c r="A1631" s="34" t="s">
        <v>19</v>
      </c>
      <c r="B1631" s="34" t="s">
        <v>65</v>
      </c>
      <c r="C1631" s="5" t="s">
        <v>107</v>
      </c>
      <c r="D1631" s="35" t="s">
        <v>89</v>
      </c>
      <c r="E1631" s="36" t="s">
        <v>17</v>
      </c>
      <c r="F1631" s="37">
        <v>0</v>
      </c>
      <c r="G1631" s="38">
        <v>0.04</v>
      </c>
      <c r="H1631" s="34">
        <v>0.96760902563242634</v>
      </c>
      <c r="I1631" s="35">
        <v>1066.9277837019599</v>
      </c>
      <c r="J1631" s="35">
        <v>1.0113963997969841</v>
      </c>
      <c r="K1631" s="35">
        <v>-0.51934838423833651</v>
      </c>
      <c r="L1631" s="35">
        <v>0</v>
      </c>
      <c r="M1631" s="35">
        <v>0</v>
      </c>
      <c r="N1631" s="35">
        <v>0</v>
      </c>
      <c r="O1631" s="35">
        <v>0</v>
      </c>
      <c r="P1631" s="36">
        <v>12</v>
      </c>
      <c r="Q1631" s="37">
        <v>86</v>
      </c>
      <c r="R1631" s="36">
        <v>0</v>
      </c>
      <c r="S1631" s="39">
        <f t="shared" si="52"/>
        <v>86</v>
      </c>
      <c r="T1631" s="34" t="s">
        <v>29</v>
      </c>
      <c r="U1631" s="12">
        <f>((alpha*(beta^speed))*(speed^ceta))</f>
        <v>279.70296454520656</v>
      </c>
      <c r="V1631" s="8">
        <f t="shared" si="53"/>
        <v>86</v>
      </c>
    </row>
    <row r="1632" spans="1:28">
      <c r="A1632" s="34" t="s">
        <v>19</v>
      </c>
      <c r="B1632" s="34" t="s">
        <v>65</v>
      </c>
      <c r="C1632" s="5" t="s">
        <v>106</v>
      </c>
      <c r="D1632" s="35" t="s">
        <v>89</v>
      </c>
      <c r="E1632" s="36" t="s">
        <v>15</v>
      </c>
      <c r="F1632" s="37">
        <v>50</v>
      </c>
      <c r="G1632" s="38">
        <v>0.04</v>
      </c>
      <c r="H1632" s="34">
        <v>0.98205792276344239</v>
      </c>
      <c r="I1632" s="35">
        <v>0.5106090486635162</v>
      </c>
      <c r="J1632" s="35">
        <v>6.5352831203099493</v>
      </c>
      <c r="K1632" s="35">
        <v>-0.23067312995804723</v>
      </c>
      <c r="L1632" s="35">
        <v>0</v>
      </c>
      <c r="M1632" s="35">
        <v>0</v>
      </c>
      <c r="N1632" s="35">
        <v>0</v>
      </c>
      <c r="O1632" s="35">
        <v>0</v>
      </c>
      <c r="P1632" s="36">
        <v>12</v>
      </c>
      <c r="Q1632" s="37">
        <v>83</v>
      </c>
      <c r="R1632" s="36">
        <v>13</v>
      </c>
      <c r="S1632" s="39">
        <f t="shared" si="52"/>
        <v>83</v>
      </c>
      <c r="T1632" s="34" t="s">
        <v>50</v>
      </c>
      <c r="U1632" s="12">
        <f>EXP((alpha+(beta/speed))+(ceta*LN(speed)))</f>
        <v>0.6505348591174881</v>
      </c>
      <c r="V1632" s="8">
        <f t="shared" si="53"/>
        <v>83</v>
      </c>
    </row>
    <row r="1633" spans="1:28">
      <c r="A1633" s="34" t="s">
        <v>19</v>
      </c>
      <c r="B1633" s="34" t="s">
        <v>65</v>
      </c>
      <c r="C1633" s="5" t="s">
        <v>107</v>
      </c>
      <c r="D1633" s="35" t="s">
        <v>89</v>
      </c>
      <c r="E1633" s="36" t="s">
        <v>15</v>
      </c>
      <c r="F1633" s="37">
        <v>50</v>
      </c>
      <c r="G1633" s="38">
        <v>0.04</v>
      </c>
      <c r="H1633" s="34">
        <v>0.96810367868882052</v>
      </c>
      <c r="I1633" s="35">
        <v>-9.4936081625703105E-6</v>
      </c>
      <c r="J1633" s="35">
        <v>1.5158074488940505E-3</v>
      </c>
      <c r="K1633" s="35">
        <v>-0.10004190455205254</v>
      </c>
      <c r="L1633" s="35">
        <v>4.2143061892351277</v>
      </c>
      <c r="M1633" s="35">
        <v>0</v>
      </c>
      <c r="N1633" s="35">
        <v>0</v>
      </c>
      <c r="O1633" s="35">
        <v>0</v>
      </c>
      <c r="P1633" s="36">
        <v>12</v>
      </c>
      <c r="Q1633" s="37">
        <v>84</v>
      </c>
      <c r="R1633" s="36">
        <v>14</v>
      </c>
      <c r="S1633" s="39">
        <f t="shared" si="52"/>
        <v>84</v>
      </c>
      <c r="T1633" s="34" t="s">
        <v>51</v>
      </c>
      <c r="U1633" s="12">
        <f>(((alpha*(speed^3))+(beta*(speed^2))+(ceta*speed))+delta)</f>
        <v>0.87942403387106083</v>
      </c>
      <c r="V1633" s="8">
        <f t="shared" si="53"/>
        <v>84</v>
      </c>
    </row>
    <row r="1634" spans="1:28">
      <c r="A1634" s="34" t="s">
        <v>19</v>
      </c>
      <c r="B1634" s="34" t="s">
        <v>65</v>
      </c>
      <c r="C1634" s="5" t="s">
        <v>106</v>
      </c>
      <c r="D1634" s="35" t="s">
        <v>89</v>
      </c>
      <c r="E1634" s="36" t="s">
        <v>16</v>
      </c>
      <c r="F1634" s="37">
        <v>50</v>
      </c>
      <c r="G1634" s="38">
        <v>0.04</v>
      </c>
      <c r="H1634" s="34">
        <v>0.93650962414755756</v>
      </c>
      <c r="I1634" s="35">
        <v>5.0706177250855671</v>
      </c>
      <c r="J1634" s="35">
        <v>-0.10859529956234942</v>
      </c>
      <c r="K1634" s="35">
        <v>73.750714649807833</v>
      </c>
      <c r="L1634" s="35">
        <v>-1.8708364083407238</v>
      </c>
      <c r="M1634" s="35">
        <v>0</v>
      </c>
      <c r="N1634" s="35">
        <v>0</v>
      </c>
      <c r="O1634" s="35">
        <v>0</v>
      </c>
      <c r="P1634" s="36">
        <v>12</v>
      </c>
      <c r="Q1634" s="37">
        <v>83</v>
      </c>
      <c r="R1634" s="36">
        <v>1</v>
      </c>
      <c r="S1634" s="39">
        <f t="shared" si="52"/>
        <v>83</v>
      </c>
      <c r="T1634" s="34" t="s">
        <v>30</v>
      </c>
      <c r="U1634" s="12">
        <f>((alpha*(speed^beta))+(ceta*(speed^delta)))</f>
        <v>3.1569812220440188</v>
      </c>
      <c r="V1634" s="8">
        <f t="shared" si="53"/>
        <v>83</v>
      </c>
    </row>
    <row r="1635" spans="1:28">
      <c r="A1635" s="34" t="s">
        <v>19</v>
      </c>
      <c r="B1635" s="34" t="s">
        <v>65</v>
      </c>
      <c r="C1635" s="5" t="s">
        <v>107</v>
      </c>
      <c r="D1635" s="35" t="s">
        <v>89</v>
      </c>
      <c r="E1635" s="36" t="s">
        <v>16</v>
      </c>
      <c r="F1635" s="37">
        <v>50</v>
      </c>
      <c r="G1635" s="38">
        <v>0.04</v>
      </c>
      <c r="H1635" s="34">
        <v>0.99914272291756268</v>
      </c>
      <c r="I1635" s="35">
        <v>1420.4733620149452</v>
      </c>
      <c r="J1635" s="35">
        <v>1.0373085129574233</v>
      </c>
      <c r="K1635" s="35">
        <v>-2.2112164513344577</v>
      </c>
      <c r="L1635" s="35">
        <v>0</v>
      </c>
      <c r="M1635" s="35">
        <v>0</v>
      </c>
      <c r="N1635" s="35">
        <v>0</v>
      </c>
      <c r="O1635" s="35">
        <v>0</v>
      </c>
      <c r="P1635" s="36">
        <v>12</v>
      </c>
      <c r="Q1635" s="37">
        <v>84</v>
      </c>
      <c r="R1635" s="36">
        <v>0</v>
      </c>
      <c r="S1635" s="39">
        <f t="shared" si="52"/>
        <v>84</v>
      </c>
      <c r="T1635" s="34" t="s">
        <v>29</v>
      </c>
      <c r="U1635" s="12">
        <f>((alpha*(beta^speed))*(speed^ceta))</f>
        <v>1.7127824850365596</v>
      </c>
      <c r="V1635" s="8">
        <f t="shared" si="53"/>
        <v>84</v>
      </c>
    </row>
    <row r="1636" spans="1:28">
      <c r="A1636" s="34" t="s">
        <v>19</v>
      </c>
      <c r="B1636" s="34" t="s">
        <v>65</v>
      </c>
      <c r="C1636" s="5" t="s">
        <v>106</v>
      </c>
      <c r="D1636" s="35" t="s">
        <v>89</v>
      </c>
      <c r="E1636" s="36" t="s">
        <v>14</v>
      </c>
      <c r="F1636" s="37">
        <v>50</v>
      </c>
      <c r="G1636" s="38">
        <v>0.04</v>
      </c>
      <c r="H1636" s="34">
        <v>0.95450304759781734</v>
      </c>
      <c r="I1636" s="35">
        <v>-2010.2292874707653</v>
      </c>
      <c r="J1636" s="35">
        <v>335.50749549479912</v>
      </c>
      <c r="K1636" s="35">
        <v>3.2781684094390227</v>
      </c>
      <c r="L1636" s="35">
        <v>0</v>
      </c>
      <c r="M1636" s="35">
        <v>0</v>
      </c>
      <c r="N1636" s="35">
        <v>0</v>
      </c>
      <c r="O1636" s="35">
        <v>0</v>
      </c>
      <c r="P1636" s="36">
        <v>12</v>
      </c>
      <c r="Q1636" s="37">
        <v>83</v>
      </c>
      <c r="R1636" s="36">
        <v>2</v>
      </c>
      <c r="S1636" s="39">
        <f t="shared" si="52"/>
        <v>83</v>
      </c>
      <c r="T1636" s="34" t="s">
        <v>31</v>
      </c>
      <c r="U1636" s="12">
        <f>((alpha+(beta*speed))^((-1)/ceta))</f>
        <v>4.5087193078398258E-2</v>
      </c>
      <c r="V1636" s="8">
        <f t="shared" si="53"/>
        <v>83</v>
      </c>
      <c r="AB1636" s="41"/>
    </row>
    <row r="1637" spans="1:28">
      <c r="A1637" s="34" t="s">
        <v>19</v>
      </c>
      <c r="B1637" s="34" t="s">
        <v>65</v>
      </c>
      <c r="C1637" s="5" t="s">
        <v>107</v>
      </c>
      <c r="D1637" s="35" t="s">
        <v>89</v>
      </c>
      <c r="E1637" s="36" t="s">
        <v>14</v>
      </c>
      <c r="F1637" s="37">
        <v>50</v>
      </c>
      <c r="G1637" s="38">
        <v>0.04</v>
      </c>
      <c r="H1637" s="34">
        <v>0.96970682707231148</v>
      </c>
      <c r="I1637" s="35">
        <v>9.653174595829304</v>
      </c>
      <c r="J1637" s="35">
        <v>1.1894339941504188</v>
      </c>
      <c r="K1637" s="35">
        <v>-1.0363401286882243E-2</v>
      </c>
      <c r="L1637" s="35">
        <v>0</v>
      </c>
      <c r="M1637" s="35">
        <v>0</v>
      </c>
      <c r="N1637" s="35">
        <v>0</v>
      </c>
      <c r="O1637" s="35">
        <v>0</v>
      </c>
      <c r="P1637" s="36">
        <v>12</v>
      </c>
      <c r="Q1637" s="37">
        <v>84</v>
      </c>
      <c r="R1637" s="36">
        <v>5</v>
      </c>
      <c r="S1637" s="39">
        <f t="shared" si="52"/>
        <v>84</v>
      </c>
      <c r="T1637" s="34" t="s">
        <v>36</v>
      </c>
      <c r="U1637" s="12">
        <f>(1/(((ceta*(speed^2))+(beta*speed))+alpha))</f>
        <v>2.7441263562378845E-2</v>
      </c>
      <c r="V1637" s="8">
        <f t="shared" si="53"/>
        <v>84</v>
      </c>
      <c r="AB1637" s="41"/>
    </row>
    <row r="1638" spans="1:28">
      <c r="A1638" s="34" t="s">
        <v>19</v>
      </c>
      <c r="B1638" s="34" t="s">
        <v>65</v>
      </c>
      <c r="C1638" s="5" t="s">
        <v>106</v>
      </c>
      <c r="D1638" s="35" t="s">
        <v>89</v>
      </c>
      <c r="E1638" s="36" t="s">
        <v>18</v>
      </c>
      <c r="F1638" s="37">
        <v>50</v>
      </c>
      <c r="G1638" s="38">
        <v>0.04</v>
      </c>
      <c r="H1638" s="34">
        <v>0.98313013713998443</v>
      </c>
      <c r="I1638" s="35">
        <v>-1.5653283710779003E-7</v>
      </c>
      <c r="J1638" s="35">
        <v>2.3597906511954492E-5</v>
      </c>
      <c r="K1638" s="35">
        <v>-1.5276215491231305E-3</v>
      </c>
      <c r="L1638" s="35">
        <v>7.5743974361261845E-2</v>
      </c>
      <c r="M1638" s="35">
        <v>0</v>
      </c>
      <c r="N1638" s="35">
        <v>0</v>
      </c>
      <c r="O1638" s="35">
        <v>0</v>
      </c>
      <c r="P1638" s="36">
        <v>12</v>
      </c>
      <c r="Q1638" s="37">
        <v>83</v>
      </c>
      <c r="R1638" s="36">
        <v>14</v>
      </c>
      <c r="S1638" s="39">
        <f t="shared" si="52"/>
        <v>83</v>
      </c>
      <c r="T1638" s="34" t="s">
        <v>51</v>
      </c>
      <c r="U1638" s="12">
        <f>(((alpha*(speed^3))+(beta*(speed^2))+(ceta*speed))+delta)</f>
        <v>2.2013922413544579E-2</v>
      </c>
      <c r="V1638" s="8">
        <f t="shared" si="53"/>
        <v>83</v>
      </c>
      <c r="AB1638" s="41"/>
    </row>
    <row r="1639" spans="1:28">
      <c r="A1639" s="34" t="s">
        <v>19</v>
      </c>
      <c r="B1639" s="34" t="s">
        <v>65</v>
      </c>
      <c r="C1639" s="5" t="s">
        <v>107</v>
      </c>
      <c r="D1639" s="35" t="s">
        <v>89</v>
      </c>
      <c r="E1639" s="36" t="s">
        <v>18</v>
      </c>
      <c r="F1639" s="37">
        <v>50</v>
      </c>
      <c r="G1639" s="38">
        <v>0.04</v>
      </c>
      <c r="H1639" s="34">
        <v>0.98547654617150759</v>
      </c>
      <c r="I1639" s="35">
        <v>0.36208468290671919</v>
      </c>
      <c r="J1639" s="35">
        <v>0.99077892707353454</v>
      </c>
      <c r="K1639" s="35">
        <v>-0.54222427017073815</v>
      </c>
      <c r="L1639" s="35">
        <v>0</v>
      </c>
      <c r="M1639" s="35">
        <v>0</v>
      </c>
      <c r="N1639" s="35">
        <v>0</v>
      </c>
      <c r="O1639" s="35">
        <v>0</v>
      </c>
      <c r="P1639" s="36">
        <v>12</v>
      </c>
      <c r="Q1639" s="37">
        <v>84</v>
      </c>
      <c r="R1639" s="36">
        <v>0</v>
      </c>
      <c r="S1639" s="39">
        <f t="shared" si="52"/>
        <v>84</v>
      </c>
      <c r="T1639" s="34" t="s">
        <v>29</v>
      </c>
      <c r="U1639" s="12">
        <f>((alpha*(beta^speed))*(speed^ceta))</f>
        <v>1.5047596750924036E-2</v>
      </c>
      <c r="V1639" s="8">
        <f t="shared" si="53"/>
        <v>84</v>
      </c>
      <c r="AB1639" s="41"/>
    </row>
    <row r="1640" spans="1:28">
      <c r="A1640" s="34" t="s">
        <v>19</v>
      </c>
      <c r="B1640" s="34" t="s">
        <v>65</v>
      </c>
      <c r="C1640" s="5" t="s">
        <v>106</v>
      </c>
      <c r="D1640" s="35" t="s">
        <v>89</v>
      </c>
      <c r="E1640" s="36" t="s">
        <v>17</v>
      </c>
      <c r="F1640" s="37">
        <v>50</v>
      </c>
      <c r="G1640" s="38">
        <v>0.04</v>
      </c>
      <c r="H1640" s="34">
        <v>0.95665861468159896</v>
      </c>
      <c r="I1640" s="35">
        <v>918.86127130899808</v>
      </c>
      <c r="J1640" s="35">
        <v>1.0073159425347211</v>
      </c>
      <c r="K1640" s="35">
        <v>-0.35180630314643441</v>
      </c>
      <c r="L1640" s="35">
        <v>0</v>
      </c>
      <c r="M1640" s="35">
        <v>0</v>
      </c>
      <c r="N1640" s="35">
        <v>0</v>
      </c>
      <c r="O1640" s="35">
        <v>0</v>
      </c>
      <c r="P1640" s="36">
        <v>12</v>
      </c>
      <c r="Q1640" s="37">
        <v>83</v>
      </c>
      <c r="R1640" s="36">
        <v>0</v>
      </c>
      <c r="S1640" s="39">
        <f t="shared" si="52"/>
        <v>83</v>
      </c>
      <c r="T1640" s="34" t="s">
        <v>29</v>
      </c>
      <c r="U1640" s="12">
        <f>((alpha*(beta^speed))*(speed^ceta))</f>
        <v>355.51661176012465</v>
      </c>
      <c r="V1640" s="8">
        <f t="shared" si="53"/>
        <v>83</v>
      </c>
    </row>
    <row r="1641" spans="1:28">
      <c r="A1641" s="34" t="s">
        <v>19</v>
      </c>
      <c r="B1641" s="34" t="s">
        <v>65</v>
      </c>
      <c r="C1641" s="5" t="s">
        <v>107</v>
      </c>
      <c r="D1641" s="35" t="s">
        <v>89</v>
      </c>
      <c r="E1641" s="36" t="s">
        <v>17</v>
      </c>
      <c r="F1641" s="37">
        <v>50</v>
      </c>
      <c r="G1641" s="38">
        <v>0.04</v>
      </c>
      <c r="H1641" s="34">
        <v>0.95142119499024924</v>
      </c>
      <c r="I1641" s="35">
        <v>984.71801248712552</v>
      </c>
      <c r="J1641" s="35">
        <v>1.0088283518852745</v>
      </c>
      <c r="K1641" s="35">
        <v>-0.39981077845577956</v>
      </c>
      <c r="L1641" s="35">
        <v>0</v>
      </c>
      <c r="M1641" s="35">
        <v>0</v>
      </c>
      <c r="N1641" s="35">
        <v>0</v>
      </c>
      <c r="O1641" s="35">
        <v>0</v>
      </c>
      <c r="P1641" s="36">
        <v>12</v>
      </c>
      <c r="Q1641" s="37">
        <v>84</v>
      </c>
      <c r="R1641" s="36">
        <v>0</v>
      </c>
      <c r="S1641" s="39">
        <f t="shared" si="52"/>
        <v>84</v>
      </c>
      <c r="T1641" s="34" t="s">
        <v>29</v>
      </c>
      <c r="U1641" s="12">
        <f>((alpha*(beta^speed))*(speed^ceta))</f>
        <v>350.44165532929713</v>
      </c>
      <c r="V1641" s="8">
        <f t="shared" si="53"/>
        <v>84</v>
      </c>
    </row>
    <row r="1642" spans="1:28">
      <c r="A1642" s="34" t="s">
        <v>19</v>
      </c>
      <c r="B1642" s="34" t="s">
        <v>65</v>
      </c>
      <c r="C1642" s="5" t="s">
        <v>106</v>
      </c>
      <c r="D1642" s="35" t="s">
        <v>89</v>
      </c>
      <c r="E1642" s="36" t="s">
        <v>15</v>
      </c>
      <c r="F1642" s="37">
        <v>100</v>
      </c>
      <c r="G1642" s="38">
        <v>0.04</v>
      </c>
      <c r="H1642" s="34">
        <v>0.98391952991345921</v>
      </c>
      <c r="I1642" s="35">
        <v>0.13354271270154056</v>
      </c>
      <c r="J1642" s="35">
        <v>0.33669247328332019</v>
      </c>
      <c r="K1642" s="35">
        <v>14.0579354206122</v>
      </c>
      <c r="L1642" s="35">
        <v>-0.91224411067849243</v>
      </c>
      <c r="M1642" s="35">
        <v>0</v>
      </c>
      <c r="N1642" s="35">
        <v>0</v>
      </c>
      <c r="O1642" s="35">
        <v>0</v>
      </c>
      <c r="P1642" s="36">
        <v>12</v>
      </c>
      <c r="Q1642" s="37">
        <v>75</v>
      </c>
      <c r="R1642" s="36">
        <v>1</v>
      </c>
      <c r="S1642" s="39">
        <f t="shared" si="52"/>
        <v>75</v>
      </c>
      <c r="T1642" s="34" t="s">
        <v>30</v>
      </c>
      <c r="U1642" s="12">
        <f>((alpha*(speed^beta))+(ceta*(speed^delta)))</f>
        <v>0.8451825752732014</v>
      </c>
      <c r="V1642" s="8">
        <f t="shared" si="53"/>
        <v>75</v>
      </c>
    </row>
    <row r="1643" spans="1:28">
      <c r="A1643" s="34" t="s">
        <v>19</v>
      </c>
      <c r="B1643" s="34" t="s">
        <v>65</v>
      </c>
      <c r="C1643" s="5" t="s">
        <v>107</v>
      </c>
      <c r="D1643" s="35" t="s">
        <v>89</v>
      </c>
      <c r="E1643" s="36" t="s">
        <v>15</v>
      </c>
      <c r="F1643" s="37">
        <v>100</v>
      </c>
      <c r="G1643" s="38">
        <v>0.04</v>
      </c>
      <c r="H1643" s="34">
        <v>0.96770283008464453</v>
      </c>
      <c r="I1643" s="35">
        <v>-1.9713619790387381E-5</v>
      </c>
      <c r="J1643" s="35">
        <v>3.1306096359584043E-3</v>
      </c>
      <c r="K1643" s="35">
        <v>-0.18972431691717923</v>
      </c>
      <c r="L1643" s="35">
        <v>5.8541297563117576</v>
      </c>
      <c r="M1643" s="35">
        <v>0</v>
      </c>
      <c r="N1643" s="35">
        <v>0</v>
      </c>
      <c r="O1643" s="35">
        <v>0</v>
      </c>
      <c r="P1643" s="36">
        <v>12</v>
      </c>
      <c r="Q1643" s="37">
        <v>74</v>
      </c>
      <c r="R1643" s="36">
        <v>14</v>
      </c>
      <c r="S1643" s="39">
        <f t="shared" si="52"/>
        <v>74</v>
      </c>
      <c r="T1643" s="34" t="s">
        <v>51</v>
      </c>
      <c r="U1643" s="12">
        <f>(((alpha*(speed^3))+(beta*(speed^2))+(ceta*speed))+delta)</f>
        <v>0.9693168050087797</v>
      </c>
      <c r="V1643" s="8">
        <f t="shared" si="53"/>
        <v>74</v>
      </c>
    </row>
    <row r="1644" spans="1:28">
      <c r="A1644" s="34" t="s">
        <v>19</v>
      </c>
      <c r="B1644" s="34" t="s">
        <v>65</v>
      </c>
      <c r="C1644" s="5" t="s">
        <v>106</v>
      </c>
      <c r="D1644" s="35" t="s">
        <v>89</v>
      </c>
      <c r="E1644" s="36" t="s">
        <v>16</v>
      </c>
      <c r="F1644" s="37">
        <v>100</v>
      </c>
      <c r="G1644" s="38">
        <v>0.04</v>
      </c>
      <c r="H1644" s="34">
        <v>0.9486175907051595</v>
      </c>
      <c r="I1644" s="35">
        <v>11.921673392257945</v>
      </c>
      <c r="J1644" s="35">
        <v>-0.5171226675983851</v>
      </c>
      <c r="K1644" s="35">
        <v>1.9582967066658343</v>
      </c>
      <c r="L1644" s="35">
        <v>4.4554336425724365E-2</v>
      </c>
      <c r="M1644" s="35">
        <v>0</v>
      </c>
      <c r="N1644" s="35">
        <v>0</v>
      </c>
      <c r="O1644" s="35">
        <v>0</v>
      </c>
      <c r="P1644" s="36">
        <v>12</v>
      </c>
      <c r="Q1644" s="37">
        <v>75</v>
      </c>
      <c r="R1644" s="36">
        <v>1</v>
      </c>
      <c r="S1644" s="39">
        <f t="shared" si="52"/>
        <v>75</v>
      </c>
      <c r="T1644" s="34" t="s">
        <v>30</v>
      </c>
      <c r="U1644" s="12">
        <f>((alpha*(speed^beta))+(ceta*(speed^delta)))</f>
        <v>3.6521708628326133</v>
      </c>
      <c r="V1644" s="8">
        <f t="shared" si="53"/>
        <v>75</v>
      </c>
    </row>
    <row r="1645" spans="1:28">
      <c r="A1645" s="34" t="s">
        <v>19</v>
      </c>
      <c r="B1645" s="34" t="s">
        <v>65</v>
      </c>
      <c r="C1645" s="5" t="s">
        <v>107</v>
      </c>
      <c r="D1645" s="35" t="s">
        <v>89</v>
      </c>
      <c r="E1645" s="36" t="s">
        <v>16</v>
      </c>
      <c r="F1645" s="37">
        <v>100</v>
      </c>
      <c r="G1645" s="38">
        <v>0.04</v>
      </c>
      <c r="H1645" s="34">
        <v>0.98690957149941583</v>
      </c>
      <c r="I1645" s="35">
        <v>1024.1083425167576</v>
      </c>
      <c r="J1645" s="35">
        <v>1.0473248600653133</v>
      </c>
      <c r="K1645" s="35">
        <v>-2.2158326784090638</v>
      </c>
      <c r="L1645" s="35">
        <v>0</v>
      </c>
      <c r="M1645" s="35">
        <v>0</v>
      </c>
      <c r="N1645" s="35">
        <v>0</v>
      </c>
      <c r="O1645" s="35">
        <v>0</v>
      </c>
      <c r="P1645" s="36">
        <v>12</v>
      </c>
      <c r="Q1645" s="37">
        <v>74</v>
      </c>
      <c r="R1645" s="36">
        <v>0</v>
      </c>
      <c r="S1645" s="39">
        <f t="shared" si="52"/>
        <v>74</v>
      </c>
      <c r="T1645" s="34" t="s">
        <v>29</v>
      </c>
      <c r="U1645" s="12">
        <f>((alpha*(beta^speed))*(speed^ceta))</f>
        <v>2.2618598547112749</v>
      </c>
      <c r="V1645" s="8">
        <f t="shared" si="53"/>
        <v>74</v>
      </c>
    </row>
    <row r="1646" spans="1:28">
      <c r="A1646" s="34" t="s">
        <v>19</v>
      </c>
      <c r="B1646" s="34" t="s">
        <v>65</v>
      </c>
      <c r="C1646" s="5" t="s">
        <v>106</v>
      </c>
      <c r="D1646" s="35" t="s">
        <v>89</v>
      </c>
      <c r="E1646" s="36" t="s">
        <v>14</v>
      </c>
      <c r="F1646" s="37">
        <v>100</v>
      </c>
      <c r="G1646" s="38">
        <v>0.04</v>
      </c>
      <c r="H1646" s="34">
        <v>0.97539048551611285</v>
      </c>
      <c r="I1646" s="35">
        <v>-5.0143446365017259E-7</v>
      </c>
      <c r="J1646" s="35">
        <v>7.5074621875225882E-5</v>
      </c>
      <c r="K1646" s="35">
        <v>-4.2235820953944727E-3</v>
      </c>
      <c r="L1646" s="35">
        <v>0.14519781370717699</v>
      </c>
      <c r="M1646" s="35">
        <v>0</v>
      </c>
      <c r="N1646" s="35">
        <v>0</v>
      </c>
      <c r="O1646" s="35">
        <v>0</v>
      </c>
      <c r="P1646" s="36">
        <v>12</v>
      </c>
      <c r="Q1646" s="37">
        <v>75</v>
      </c>
      <c r="R1646" s="36">
        <v>14</v>
      </c>
      <c r="S1646" s="39">
        <f t="shared" si="52"/>
        <v>75</v>
      </c>
      <c r="T1646" s="34" t="s">
        <v>51</v>
      </c>
      <c r="U1646" s="12">
        <f>(((alpha*(speed^3))+(beta*(speed^2))+(ceta*speed))+delta)</f>
        <v>3.9181240248320565E-2</v>
      </c>
      <c r="V1646" s="8">
        <f t="shared" si="53"/>
        <v>75</v>
      </c>
      <c r="AB1646" s="41"/>
    </row>
    <row r="1647" spans="1:28">
      <c r="A1647" s="34" t="s">
        <v>19</v>
      </c>
      <c r="B1647" s="34" t="s">
        <v>65</v>
      </c>
      <c r="C1647" s="5" t="s">
        <v>107</v>
      </c>
      <c r="D1647" s="35" t="s">
        <v>89</v>
      </c>
      <c r="E1647" s="36" t="s">
        <v>14</v>
      </c>
      <c r="F1647" s="37">
        <v>100</v>
      </c>
      <c r="G1647" s="38">
        <v>0.04</v>
      </c>
      <c r="H1647" s="34">
        <v>0.96196055164118166</v>
      </c>
      <c r="I1647" s="35">
        <v>-3.3751731355986334</v>
      </c>
      <c r="J1647" s="35">
        <v>6.4724384486158559</v>
      </c>
      <c r="K1647" s="35">
        <v>-7.8189860331374539E-2</v>
      </c>
      <c r="L1647" s="35">
        <v>0</v>
      </c>
      <c r="M1647" s="35">
        <v>0</v>
      </c>
      <c r="N1647" s="35">
        <v>0</v>
      </c>
      <c r="O1647" s="35">
        <v>0</v>
      </c>
      <c r="P1647" s="36">
        <v>12</v>
      </c>
      <c r="Q1647" s="37">
        <v>74</v>
      </c>
      <c r="R1647" s="36">
        <v>13</v>
      </c>
      <c r="S1647" s="39">
        <f t="shared" si="52"/>
        <v>74</v>
      </c>
      <c r="T1647" s="34" t="s">
        <v>50</v>
      </c>
      <c r="U1647" s="12">
        <f>EXP((alpha+(beta/speed))+(ceta*LN(speed)))</f>
        <v>2.6669305019140551E-2</v>
      </c>
      <c r="V1647" s="8">
        <f t="shared" si="53"/>
        <v>74</v>
      </c>
      <c r="AB1647" s="41"/>
    </row>
    <row r="1648" spans="1:28">
      <c r="A1648" s="34" t="s">
        <v>19</v>
      </c>
      <c r="B1648" s="34" t="s">
        <v>65</v>
      </c>
      <c r="C1648" s="5" t="s">
        <v>106</v>
      </c>
      <c r="D1648" s="35" t="s">
        <v>89</v>
      </c>
      <c r="E1648" s="36" t="s">
        <v>18</v>
      </c>
      <c r="F1648" s="37">
        <v>100</v>
      </c>
      <c r="G1648" s="38">
        <v>0.04</v>
      </c>
      <c r="H1648" s="34">
        <v>0.98204650840703123</v>
      </c>
      <c r="I1648" s="35">
        <v>-2.0611390230015118E-7</v>
      </c>
      <c r="J1648" s="35">
        <v>3.273661806313378E-5</v>
      </c>
      <c r="K1648" s="35">
        <v>-2.2272199265670907E-3</v>
      </c>
      <c r="L1648" s="35">
        <v>9.3510059219018199E-2</v>
      </c>
      <c r="M1648" s="35">
        <v>0</v>
      </c>
      <c r="N1648" s="35">
        <v>0</v>
      </c>
      <c r="O1648" s="35">
        <v>0</v>
      </c>
      <c r="P1648" s="36">
        <v>12</v>
      </c>
      <c r="Q1648" s="37">
        <v>75</v>
      </c>
      <c r="R1648" s="36">
        <v>14</v>
      </c>
      <c r="S1648" s="39">
        <f t="shared" si="52"/>
        <v>75</v>
      </c>
      <c r="T1648" s="34" t="s">
        <v>51</v>
      </c>
      <c r="U1648" s="12">
        <f>(((alpha*(speed^3))+(beta*(speed^2))+(ceta*speed))+delta)</f>
        <v>2.3657738798737615E-2</v>
      </c>
      <c r="V1648" s="8">
        <f t="shared" si="53"/>
        <v>75</v>
      </c>
      <c r="AB1648" s="41"/>
    </row>
    <row r="1649" spans="1:28">
      <c r="A1649" s="34" t="s">
        <v>19</v>
      </c>
      <c r="B1649" s="34" t="s">
        <v>65</v>
      </c>
      <c r="C1649" s="5" t="s">
        <v>107</v>
      </c>
      <c r="D1649" s="35" t="s">
        <v>89</v>
      </c>
      <c r="E1649" s="36" t="s">
        <v>18</v>
      </c>
      <c r="F1649" s="37">
        <v>100</v>
      </c>
      <c r="G1649" s="38">
        <v>0.04</v>
      </c>
      <c r="H1649" s="34">
        <v>0.98819898190585953</v>
      </c>
      <c r="I1649" s="35">
        <v>-5.6207902552596609E-7</v>
      </c>
      <c r="J1649" s="35">
        <v>9.1315290736648056E-5</v>
      </c>
      <c r="K1649" s="35">
        <v>-5.5045142844325559E-3</v>
      </c>
      <c r="L1649" s="35">
        <v>0.14599414704657934</v>
      </c>
      <c r="M1649" s="35">
        <v>0</v>
      </c>
      <c r="N1649" s="35">
        <v>0</v>
      </c>
      <c r="O1649" s="35">
        <v>0</v>
      </c>
      <c r="P1649" s="36">
        <v>12</v>
      </c>
      <c r="Q1649" s="37">
        <v>74</v>
      </c>
      <c r="R1649" s="36">
        <v>14</v>
      </c>
      <c r="S1649" s="39">
        <f t="shared" si="52"/>
        <v>74</v>
      </c>
      <c r="T1649" s="34" t="s">
        <v>51</v>
      </c>
      <c r="U1649" s="12">
        <f>(((alpha*(speed^3))+(beta*(speed^2))+(ceta*speed))+delta)</f>
        <v>1.093471103272084E-2</v>
      </c>
      <c r="V1649" s="8">
        <f t="shared" si="53"/>
        <v>74</v>
      </c>
      <c r="AB1649" s="41"/>
    </row>
    <row r="1650" spans="1:28">
      <c r="A1650" s="34" t="s">
        <v>19</v>
      </c>
      <c r="B1650" s="34" t="s">
        <v>65</v>
      </c>
      <c r="C1650" s="5" t="s">
        <v>106</v>
      </c>
      <c r="D1650" s="35" t="s">
        <v>89</v>
      </c>
      <c r="E1650" s="36" t="s">
        <v>17</v>
      </c>
      <c r="F1650" s="37">
        <v>100</v>
      </c>
      <c r="G1650" s="38">
        <v>0.04</v>
      </c>
      <c r="H1650" s="34">
        <v>0.95595559119937501</v>
      </c>
      <c r="I1650" s="35">
        <v>892.38373059210699</v>
      </c>
      <c r="J1650" s="35">
        <v>1.0049939699316723</v>
      </c>
      <c r="K1650" s="35">
        <v>-0.26456373709174846</v>
      </c>
      <c r="L1650" s="35">
        <v>0</v>
      </c>
      <c r="M1650" s="35">
        <v>0</v>
      </c>
      <c r="N1650" s="35">
        <v>0</v>
      </c>
      <c r="O1650" s="35">
        <v>0</v>
      </c>
      <c r="P1650" s="36">
        <v>12</v>
      </c>
      <c r="Q1650" s="37">
        <v>75</v>
      </c>
      <c r="R1650" s="36">
        <v>0</v>
      </c>
      <c r="S1650" s="39">
        <f t="shared" si="52"/>
        <v>75</v>
      </c>
      <c r="T1650" s="34" t="s">
        <v>29</v>
      </c>
      <c r="U1650" s="12">
        <f>((alpha*(beta^speed))*(speed^ceta))</f>
        <v>413.74963645550088</v>
      </c>
      <c r="V1650" s="8">
        <f t="shared" si="53"/>
        <v>75</v>
      </c>
    </row>
    <row r="1651" spans="1:28">
      <c r="A1651" s="34" t="s">
        <v>19</v>
      </c>
      <c r="B1651" s="34" t="s">
        <v>65</v>
      </c>
      <c r="C1651" s="5" t="s">
        <v>107</v>
      </c>
      <c r="D1651" s="35" t="s">
        <v>89</v>
      </c>
      <c r="E1651" s="36" t="s">
        <v>17</v>
      </c>
      <c r="F1651" s="37">
        <v>100</v>
      </c>
      <c r="G1651" s="38">
        <v>0.04</v>
      </c>
      <c r="H1651" s="34">
        <v>0.94016827581300877</v>
      </c>
      <c r="I1651" s="35">
        <v>856.97877360642167</v>
      </c>
      <c r="J1651" s="35">
        <v>1.0051449115603641</v>
      </c>
      <c r="K1651" s="35">
        <v>-0.26510767044262734</v>
      </c>
      <c r="L1651" s="35">
        <v>0</v>
      </c>
      <c r="M1651" s="35">
        <v>0</v>
      </c>
      <c r="N1651" s="35">
        <v>0</v>
      </c>
      <c r="O1651" s="35">
        <v>0</v>
      </c>
      <c r="P1651" s="36">
        <v>12</v>
      </c>
      <c r="Q1651" s="37">
        <v>74</v>
      </c>
      <c r="R1651" s="36">
        <v>0</v>
      </c>
      <c r="S1651" s="39">
        <f t="shared" si="52"/>
        <v>74</v>
      </c>
      <c r="T1651" s="34" t="s">
        <v>29</v>
      </c>
      <c r="U1651" s="12">
        <f>((alpha*(beta^speed))*(speed^ceta))</f>
        <v>400.26222199492156</v>
      </c>
      <c r="V1651" s="8">
        <f t="shared" si="53"/>
        <v>74</v>
      </c>
    </row>
    <row r="1652" spans="1:28">
      <c r="A1652" s="34" t="s">
        <v>19</v>
      </c>
      <c r="B1652" s="34" t="s">
        <v>65</v>
      </c>
      <c r="C1652" s="5" t="s">
        <v>106</v>
      </c>
      <c r="D1652" s="35" t="s">
        <v>89</v>
      </c>
      <c r="E1652" s="36" t="s">
        <v>15</v>
      </c>
      <c r="F1652" s="37">
        <v>0</v>
      </c>
      <c r="G1652" s="38">
        <v>0.06</v>
      </c>
      <c r="H1652" s="34">
        <v>0.97897859867924975</v>
      </c>
      <c r="I1652" s="35">
        <v>0.28259512535776926</v>
      </c>
      <c r="J1652" s="35">
        <v>7.737117821050937</v>
      </c>
      <c r="K1652" s="35">
        <v>-0.1780386433068358</v>
      </c>
      <c r="L1652" s="35">
        <v>0</v>
      </c>
      <c r="M1652" s="35">
        <v>0</v>
      </c>
      <c r="N1652" s="35">
        <v>0</v>
      </c>
      <c r="O1652" s="35">
        <v>0</v>
      </c>
      <c r="P1652" s="36">
        <v>12</v>
      </c>
      <c r="Q1652" s="37">
        <v>83</v>
      </c>
      <c r="R1652" s="36">
        <v>13</v>
      </c>
      <c r="S1652" s="39">
        <f t="shared" si="52"/>
        <v>83</v>
      </c>
      <c r="T1652" s="34" t="s">
        <v>50</v>
      </c>
      <c r="U1652" s="12">
        <f>EXP((alpha+(beta/speed))+(ceta*LN(speed)))</f>
        <v>0.66304595700902424</v>
      </c>
      <c r="V1652" s="8">
        <f t="shared" si="53"/>
        <v>83</v>
      </c>
    </row>
    <row r="1653" spans="1:28">
      <c r="A1653" s="34" t="s">
        <v>19</v>
      </c>
      <c r="B1653" s="34" t="s">
        <v>65</v>
      </c>
      <c r="C1653" s="5" t="s">
        <v>107</v>
      </c>
      <c r="D1653" s="35" t="s">
        <v>89</v>
      </c>
      <c r="E1653" s="36" t="s">
        <v>15</v>
      </c>
      <c r="F1653" s="37">
        <v>0</v>
      </c>
      <c r="G1653" s="38">
        <v>0.06</v>
      </c>
      <c r="H1653" s="34">
        <v>0.95953288070592557</v>
      </c>
      <c r="I1653" s="35">
        <v>-9.8668175146906071E-6</v>
      </c>
      <c r="J1653" s="35">
        <v>1.4535144325713064E-3</v>
      </c>
      <c r="K1653" s="35">
        <v>-8.9236750139360596E-2</v>
      </c>
      <c r="L1653" s="35">
        <v>3.9635830139578436</v>
      </c>
      <c r="M1653" s="35">
        <v>0</v>
      </c>
      <c r="N1653" s="35">
        <v>0</v>
      </c>
      <c r="O1653" s="35">
        <v>0</v>
      </c>
      <c r="P1653" s="36">
        <v>12</v>
      </c>
      <c r="Q1653" s="37">
        <v>85</v>
      </c>
      <c r="R1653" s="36">
        <v>14</v>
      </c>
      <c r="S1653" s="39">
        <f t="shared" si="52"/>
        <v>85</v>
      </c>
      <c r="T1653" s="34" t="s">
        <v>51</v>
      </c>
      <c r="U1653" s="12">
        <f>(((alpha*(speed^3))+(beta*(speed^2))+(ceta*speed))+delta)</f>
        <v>0.82064172123051282</v>
      </c>
      <c r="V1653" s="8">
        <f t="shared" si="53"/>
        <v>85</v>
      </c>
    </row>
    <row r="1654" spans="1:28">
      <c r="A1654" s="34" t="s">
        <v>19</v>
      </c>
      <c r="B1654" s="34" t="s">
        <v>65</v>
      </c>
      <c r="C1654" s="5" t="s">
        <v>106</v>
      </c>
      <c r="D1654" s="35" t="s">
        <v>89</v>
      </c>
      <c r="E1654" s="36" t="s">
        <v>16</v>
      </c>
      <c r="F1654" s="37">
        <v>0</v>
      </c>
      <c r="G1654" s="38">
        <v>0.06</v>
      </c>
      <c r="H1654" s="34">
        <v>0.92697462810653874</v>
      </c>
      <c r="I1654" s="35">
        <v>4.5717958548908237</v>
      </c>
      <c r="J1654" s="35">
        <v>-8.293853126827011E-2</v>
      </c>
      <c r="K1654" s="35">
        <v>84.169351312706951</v>
      </c>
      <c r="L1654" s="35">
        <v>-1.8864239753083383</v>
      </c>
      <c r="M1654" s="35">
        <v>0</v>
      </c>
      <c r="N1654" s="35">
        <v>0</v>
      </c>
      <c r="O1654" s="35">
        <v>0</v>
      </c>
      <c r="P1654" s="36">
        <v>12</v>
      </c>
      <c r="Q1654" s="37">
        <v>83</v>
      </c>
      <c r="R1654" s="36">
        <v>1</v>
      </c>
      <c r="S1654" s="39">
        <f t="shared" si="52"/>
        <v>83</v>
      </c>
      <c r="T1654" s="34" t="s">
        <v>30</v>
      </c>
      <c r="U1654" s="12">
        <f>((alpha*(speed^beta))+(ceta*(speed^delta)))</f>
        <v>3.1891749891962173</v>
      </c>
      <c r="V1654" s="8">
        <f t="shared" si="53"/>
        <v>83</v>
      </c>
    </row>
    <row r="1655" spans="1:28">
      <c r="A1655" s="34" t="s">
        <v>19</v>
      </c>
      <c r="B1655" s="34" t="s">
        <v>65</v>
      </c>
      <c r="C1655" s="5" t="s">
        <v>107</v>
      </c>
      <c r="D1655" s="35" t="s">
        <v>89</v>
      </c>
      <c r="E1655" s="36" t="s">
        <v>16</v>
      </c>
      <c r="F1655" s="37">
        <v>0</v>
      </c>
      <c r="G1655" s="38">
        <v>0.06</v>
      </c>
      <c r="H1655" s="34">
        <v>0.99911767696786657</v>
      </c>
      <c r="I1655" s="35">
        <v>1497.7764587161396</v>
      </c>
      <c r="J1655" s="35">
        <v>1.0374045117815813</v>
      </c>
      <c r="K1655" s="35">
        <v>-2.2233633726313609</v>
      </c>
      <c r="L1655" s="35">
        <v>0</v>
      </c>
      <c r="M1655" s="35">
        <v>0</v>
      </c>
      <c r="N1655" s="35">
        <v>0</v>
      </c>
      <c r="O1655" s="35">
        <v>0</v>
      </c>
      <c r="P1655" s="36">
        <v>12</v>
      </c>
      <c r="Q1655" s="37">
        <v>85</v>
      </c>
      <c r="R1655" s="36">
        <v>0</v>
      </c>
      <c r="S1655" s="39">
        <f t="shared" si="52"/>
        <v>85</v>
      </c>
      <c r="T1655" s="34" t="s">
        <v>29</v>
      </c>
      <c r="U1655" s="12">
        <f>((alpha*(beta^speed))*(speed^ceta))</f>
        <v>1.7427652391327844</v>
      </c>
      <c r="V1655" s="8">
        <f t="shared" si="53"/>
        <v>85</v>
      </c>
    </row>
    <row r="1656" spans="1:28">
      <c r="A1656" s="34" t="s">
        <v>19</v>
      </c>
      <c r="B1656" s="34" t="s">
        <v>65</v>
      </c>
      <c r="C1656" s="5" t="s">
        <v>106</v>
      </c>
      <c r="D1656" s="35" t="s">
        <v>89</v>
      </c>
      <c r="E1656" s="36" t="s">
        <v>14</v>
      </c>
      <c r="F1656" s="37">
        <v>0</v>
      </c>
      <c r="G1656" s="38">
        <v>0.06</v>
      </c>
      <c r="H1656" s="34">
        <v>0.95250101773379614</v>
      </c>
      <c r="I1656" s="35">
        <v>-90122.465857287403</v>
      </c>
      <c r="J1656" s="35">
        <v>9759.7142829319237</v>
      </c>
      <c r="K1656" s="35">
        <v>4.4243062668890634</v>
      </c>
      <c r="L1656" s="35">
        <v>0</v>
      </c>
      <c r="M1656" s="35">
        <v>0</v>
      </c>
      <c r="N1656" s="35">
        <v>0</v>
      </c>
      <c r="O1656" s="35">
        <v>0</v>
      </c>
      <c r="P1656" s="36">
        <v>12</v>
      </c>
      <c r="Q1656" s="37">
        <v>83</v>
      </c>
      <c r="R1656" s="36">
        <v>2</v>
      </c>
      <c r="S1656" s="39">
        <f t="shared" si="52"/>
        <v>83</v>
      </c>
      <c r="T1656" s="34" t="s">
        <v>31</v>
      </c>
      <c r="U1656" s="12">
        <f>((alpha+(beta*speed))^((-1)/ceta))</f>
        <v>4.7436267358088369E-2</v>
      </c>
      <c r="V1656" s="8">
        <f t="shared" si="53"/>
        <v>83</v>
      </c>
      <c r="AB1656" s="41"/>
    </row>
    <row r="1657" spans="1:28">
      <c r="A1657" s="34" t="s">
        <v>19</v>
      </c>
      <c r="B1657" s="34" t="s">
        <v>65</v>
      </c>
      <c r="C1657" s="5" t="s">
        <v>107</v>
      </c>
      <c r="D1657" s="35" t="s">
        <v>89</v>
      </c>
      <c r="E1657" s="36" t="s">
        <v>14</v>
      </c>
      <c r="F1657" s="37">
        <v>0</v>
      </c>
      <c r="G1657" s="38">
        <v>0.06</v>
      </c>
      <c r="H1657" s="34">
        <v>0.96777879957684343</v>
      </c>
      <c r="I1657" s="35">
        <v>9.5650411805936901</v>
      </c>
      <c r="J1657" s="35">
        <v>1.2205065125806649</v>
      </c>
      <c r="K1657" s="35">
        <v>-1.0763423501738598E-2</v>
      </c>
      <c r="L1657" s="35">
        <v>0</v>
      </c>
      <c r="M1657" s="35">
        <v>0</v>
      </c>
      <c r="N1657" s="35">
        <v>0</v>
      </c>
      <c r="O1657" s="35">
        <v>0</v>
      </c>
      <c r="P1657" s="36">
        <v>12</v>
      </c>
      <c r="Q1657" s="37">
        <v>85</v>
      </c>
      <c r="R1657" s="36">
        <v>5</v>
      </c>
      <c r="S1657" s="39">
        <f t="shared" si="52"/>
        <v>85</v>
      </c>
      <c r="T1657" s="34" t="s">
        <v>36</v>
      </c>
      <c r="U1657" s="12">
        <f>(1/(((ceta*(speed^2))+(beta*speed))+alpha))</f>
        <v>2.8135441805493488E-2</v>
      </c>
      <c r="V1657" s="8">
        <f t="shared" si="53"/>
        <v>85</v>
      </c>
      <c r="AB1657" s="41"/>
    </row>
    <row r="1658" spans="1:28">
      <c r="A1658" s="34" t="s">
        <v>19</v>
      </c>
      <c r="B1658" s="34" t="s">
        <v>65</v>
      </c>
      <c r="C1658" s="5" t="s">
        <v>106</v>
      </c>
      <c r="D1658" s="35" t="s">
        <v>89</v>
      </c>
      <c r="E1658" s="36" t="s">
        <v>18</v>
      </c>
      <c r="F1658" s="37">
        <v>0</v>
      </c>
      <c r="G1658" s="38">
        <v>0.06</v>
      </c>
      <c r="H1658" s="34">
        <v>0.98193109186070748</v>
      </c>
      <c r="I1658" s="35">
        <v>-1.790964820420203E-7</v>
      </c>
      <c r="J1658" s="35">
        <v>2.5567386797834574E-5</v>
      </c>
      <c r="K1658" s="35">
        <v>-1.5186616361057045E-3</v>
      </c>
      <c r="L1658" s="35">
        <v>7.4392301799546035E-2</v>
      </c>
      <c r="M1658" s="35">
        <v>0</v>
      </c>
      <c r="N1658" s="35">
        <v>0</v>
      </c>
      <c r="O1658" s="35">
        <v>0</v>
      </c>
      <c r="P1658" s="36">
        <v>12</v>
      </c>
      <c r="Q1658" s="37">
        <v>83</v>
      </c>
      <c r="R1658" s="36">
        <v>14</v>
      </c>
      <c r="S1658" s="39">
        <f t="shared" si="52"/>
        <v>83</v>
      </c>
      <c r="T1658" s="34" t="s">
        <v>51</v>
      </c>
      <c r="U1658" s="12">
        <f>(((alpha*(speed^3))+(beta*(speed^2))+(ceta*speed))+delta)</f>
        <v>2.2072073475694273E-2</v>
      </c>
      <c r="V1658" s="8">
        <f t="shared" si="53"/>
        <v>83</v>
      </c>
      <c r="AB1658" s="41"/>
    </row>
    <row r="1659" spans="1:28">
      <c r="A1659" s="34" t="s">
        <v>19</v>
      </c>
      <c r="B1659" s="34" t="s">
        <v>65</v>
      </c>
      <c r="C1659" s="5" t="s">
        <v>107</v>
      </c>
      <c r="D1659" s="35" t="s">
        <v>89</v>
      </c>
      <c r="E1659" s="36" t="s">
        <v>18</v>
      </c>
      <c r="F1659" s="37">
        <v>0</v>
      </c>
      <c r="G1659" s="38">
        <v>0.06</v>
      </c>
      <c r="H1659" s="34">
        <v>0.98674067761161555</v>
      </c>
      <c r="I1659" s="35">
        <v>0.35433650990811927</v>
      </c>
      <c r="J1659" s="35">
        <v>0.99065503238353381</v>
      </c>
      <c r="K1659" s="35">
        <v>-0.54774066495524754</v>
      </c>
      <c r="L1659" s="35">
        <v>0</v>
      </c>
      <c r="M1659" s="35">
        <v>0</v>
      </c>
      <c r="N1659" s="35">
        <v>0</v>
      </c>
      <c r="O1659" s="35">
        <v>0</v>
      </c>
      <c r="P1659" s="36">
        <v>12</v>
      </c>
      <c r="Q1659" s="37">
        <v>85</v>
      </c>
      <c r="R1659" s="36">
        <v>0</v>
      </c>
      <c r="S1659" s="39">
        <f t="shared" si="52"/>
        <v>85</v>
      </c>
      <c r="T1659" s="34" t="s">
        <v>29</v>
      </c>
      <c r="U1659" s="12">
        <f>((alpha*(beta^speed))*(speed^ceta))</f>
        <v>1.3995968310953606E-2</v>
      </c>
      <c r="V1659" s="8">
        <f t="shared" si="53"/>
        <v>85</v>
      </c>
      <c r="AB1659" s="41"/>
    </row>
    <row r="1660" spans="1:28">
      <c r="A1660" s="34" t="s">
        <v>19</v>
      </c>
      <c r="B1660" s="34" t="s">
        <v>65</v>
      </c>
      <c r="C1660" s="5" t="s">
        <v>106</v>
      </c>
      <c r="D1660" s="35" t="s">
        <v>89</v>
      </c>
      <c r="E1660" s="36" t="s">
        <v>17</v>
      </c>
      <c r="F1660" s="37">
        <v>0</v>
      </c>
      <c r="G1660" s="38">
        <v>0.06</v>
      </c>
      <c r="H1660" s="34">
        <v>0.96114675028522845</v>
      </c>
      <c r="I1660" s="35">
        <v>899.01835240249022</v>
      </c>
      <c r="J1660" s="35">
        <v>1.0079220516106684</v>
      </c>
      <c r="K1660" s="35">
        <v>-0.35534723470116991</v>
      </c>
      <c r="L1660" s="35">
        <v>0</v>
      </c>
      <c r="M1660" s="35">
        <v>0</v>
      </c>
      <c r="N1660" s="35">
        <v>0</v>
      </c>
      <c r="O1660" s="35">
        <v>0</v>
      </c>
      <c r="P1660" s="36">
        <v>12</v>
      </c>
      <c r="Q1660" s="37">
        <v>83</v>
      </c>
      <c r="R1660" s="36">
        <v>0</v>
      </c>
      <c r="S1660" s="39">
        <f t="shared" si="52"/>
        <v>83</v>
      </c>
      <c r="T1660" s="34" t="s">
        <v>29</v>
      </c>
      <c r="U1660" s="12">
        <f>((alpha*(beta^speed))*(speed^ceta))</f>
        <v>359.96979360682832</v>
      </c>
      <c r="V1660" s="8">
        <f t="shared" si="53"/>
        <v>83</v>
      </c>
    </row>
    <row r="1661" spans="1:28">
      <c r="A1661" s="34" t="s">
        <v>19</v>
      </c>
      <c r="B1661" s="34" t="s">
        <v>65</v>
      </c>
      <c r="C1661" s="5" t="s">
        <v>107</v>
      </c>
      <c r="D1661" s="35" t="s">
        <v>89</v>
      </c>
      <c r="E1661" s="36" t="s">
        <v>17</v>
      </c>
      <c r="F1661" s="37">
        <v>0</v>
      </c>
      <c r="G1661" s="38">
        <v>0.06</v>
      </c>
      <c r="H1661" s="34">
        <v>0.95960097443528425</v>
      </c>
      <c r="I1661" s="35">
        <v>967.84728515940321</v>
      </c>
      <c r="J1661" s="35">
        <v>1.0095077960916872</v>
      </c>
      <c r="K1661" s="35">
        <v>-0.40592588353478726</v>
      </c>
      <c r="L1661" s="35">
        <v>0</v>
      </c>
      <c r="M1661" s="35">
        <v>0</v>
      </c>
      <c r="N1661" s="35">
        <v>0</v>
      </c>
      <c r="O1661" s="35">
        <v>0</v>
      </c>
      <c r="P1661" s="36">
        <v>12</v>
      </c>
      <c r="Q1661" s="37">
        <v>85</v>
      </c>
      <c r="R1661" s="36">
        <v>0</v>
      </c>
      <c r="S1661" s="39">
        <f t="shared" si="52"/>
        <v>85</v>
      </c>
      <c r="T1661" s="34" t="s">
        <v>29</v>
      </c>
      <c r="U1661" s="12">
        <f>((alpha*(beta^speed))*(speed^ceta))</f>
        <v>356.39230330896532</v>
      </c>
      <c r="V1661" s="8">
        <f t="shared" si="53"/>
        <v>85</v>
      </c>
    </row>
    <row r="1662" spans="1:28">
      <c r="A1662" s="34" t="s">
        <v>19</v>
      </c>
      <c r="B1662" s="34" t="s">
        <v>65</v>
      </c>
      <c r="C1662" s="5" t="s">
        <v>106</v>
      </c>
      <c r="D1662" s="35" t="s">
        <v>89</v>
      </c>
      <c r="E1662" s="36" t="s">
        <v>15</v>
      </c>
      <c r="F1662" s="37">
        <v>50</v>
      </c>
      <c r="G1662" s="38">
        <v>0.06</v>
      </c>
      <c r="H1662" s="34">
        <v>0.97069245458874753</v>
      </c>
      <c r="I1662" s="35">
        <v>15.003716201050667</v>
      </c>
      <c r="J1662" s="35">
        <v>1.0192221025786694</v>
      </c>
      <c r="K1662" s="35">
        <v>-0.94338461987536026</v>
      </c>
      <c r="L1662" s="35">
        <v>0</v>
      </c>
      <c r="M1662" s="35">
        <v>0</v>
      </c>
      <c r="N1662" s="35">
        <v>0</v>
      </c>
      <c r="O1662" s="35">
        <v>0</v>
      </c>
      <c r="P1662" s="36">
        <v>12</v>
      </c>
      <c r="Q1662" s="37">
        <v>71</v>
      </c>
      <c r="R1662" s="36">
        <v>0</v>
      </c>
      <c r="S1662" s="39">
        <f t="shared" si="52"/>
        <v>71</v>
      </c>
      <c r="T1662" s="34" t="s">
        <v>29</v>
      </c>
      <c r="U1662" s="12">
        <f>((alpha*(beta^speed))*(speed^ceta))</f>
        <v>1.0395307400107674</v>
      </c>
      <c r="V1662" s="8">
        <f t="shared" si="53"/>
        <v>71</v>
      </c>
    </row>
    <row r="1663" spans="1:28">
      <c r="A1663" s="34" t="s">
        <v>19</v>
      </c>
      <c r="B1663" s="34" t="s">
        <v>65</v>
      </c>
      <c r="C1663" s="5" t="s">
        <v>107</v>
      </c>
      <c r="D1663" s="35" t="s">
        <v>89</v>
      </c>
      <c r="E1663" s="36" t="s">
        <v>15</v>
      </c>
      <c r="F1663" s="37">
        <v>50</v>
      </c>
      <c r="G1663" s="38">
        <v>0.06</v>
      </c>
      <c r="H1663" s="34">
        <v>0.97102060982641369</v>
      </c>
      <c r="I1663" s="35">
        <v>9.6947256769327481</v>
      </c>
      <c r="J1663" s="35">
        <v>0.98740233994086302</v>
      </c>
      <c r="K1663" s="35">
        <v>-0.2790682778635879</v>
      </c>
      <c r="L1663" s="35">
        <v>0</v>
      </c>
      <c r="M1663" s="35">
        <v>0</v>
      </c>
      <c r="N1663" s="35">
        <v>0</v>
      </c>
      <c r="O1663" s="35">
        <v>0</v>
      </c>
      <c r="P1663" s="36">
        <v>12</v>
      </c>
      <c r="Q1663" s="37">
        <v>68</v>
      </c>
      <c r="R1663" s="36">
        <v>0</v>
      </c>
      <c r="S1663" s="39">
        <f t="shared" si="52"/>
        <v>68</v>
      </c>
      <c r="T1663" s="34" t="s">
        <v>29</v>
      </c>
      <c r="U1663" s="12">
        <f>((alpha*(beta^speed))*(speed^ceta))</f>
        <v>1.2610803519835001</v>
      </c>
      <c r="V1663" s="8">
        <f t="shared" si="53"/>
        <v>68</v>
      </c>
    </row>
    <row r="1664" spans="1:28">
      <c r="A1664" s="34" t="s">
        <v>19</v>
      </c>
      <c r="B1664" s="34" t="s">
        <v>65</v>
      </c>
      <c r="C1664" s="5" t="s">
        <v>106</v>
      </c>
      <c r="D1664" s="35" t="s">
        <v>89</v>
      </c>
      <c r="E1664" s="36" t="s">
        <v>16</v>
      </c>
      <c r="F1664" s="37">
        <v>50</v>
      </c>
      <c r="G1664" s="38">
        <v>0.06</v>
      </c>
      <c r="H1664" s="34">
        <v>0.95641262105422309</v>
      </c>
      <c r="I1664" s="35">
        <v>10.349918115223639</v>
      </c>
      <c r="J1664" s="35">
        <v>-0.82182135874836615</v>
      </c>
      <c r="K1664" s="35">
        <v>5.7036373810831087</v>
      </c>
      <c r="L1664" s="35">
        <v>-0.10821376171523817</v>
      </c>
      <c r="M1664" s="35">
        <v>0</v>
      </c>
      <c r="N1664" s="35">
        <v>0</v>
      </c>
      <c r="O1664" s="35">
        <v>0</v>
      </c>
      <c r="P1664" s="36">
        <v>12</v>
      </c>
      <c r="Q1664" s="37">
        <v>71</v>
      </c>
      <c r="R1664" s="36">
        <v>1</v>
      </c>
      <c r="S1664" s="39">
        <f t="shared" si="52"/>
        <v>71</v>
      </c>
      <c r="T1664" s="34" t="s">
        <v>30</v>
      </c>
      <c r="U1664" s="12">
        <f>((alpha*(speed^beta))+(ceta*(speed^delta)))</f>
        <v>3.9075588670296808</v>
      </c>
      <c r="V1664" s="8">
        <f t="shared" si="53"/>
        <v>71</v>
      </c>
    </row>
    <row r="1665" spans="1:28">
      <c r="A1665" s="34" t="s">
        <v>19</v>
      </c>
      <c r="B1665" s="34" t="s">
        <v>65</v>
      </c>
      <c r="C1665" s="5" t="s">
        <v>107</v>
      </c>
      <c r="D1665" s="35" t="s">
        <v>89</v>
      </c>
      <c r="E1665" s="36" t="s">
        <v>16</v>
      </c>
      <c r="F1665" s="37">
        <v>50</v>
      </c>
      <c r="G1665" s="38">
        <v>0.06</v>
      </c>
      <c r="H1665" s="34">
        <v>0.98395293397003403</v>
      </c>
      <c r="I1665" s="35">
        <v>875.7138537237322</v>
      </c>
      <c r="J1665" s="35">
        <v>1.0507561023780161</v>
      </c>
      <c r="K1665" s="35">
        <v>-2.1928001586222519</v>
      </c>
      <c r="L1665" s="35">
        <v>0</v>
      </c>
      <c r="M1665" s="35">
        <v>0</v>
      </c>
      <c r="N1665" s="35">
        <v>0</v>
      </c>
      <c r="O1665" s="35">
        <v>0</v>
      </c>
      <c r="P1665" s="36">
        <v>12</v>
      </c>
      <c r="Q1665" s="37">
        <v>68</v>
      </c>
      <c r="R1665" s="36">
        <v>0</v>
      </c>
      <c r="S1665" s="39">
        <f t="shared" si="52"/>
        <v>68</v>
      </c>
      <c r="T1665" s="34" t="s">
        <v>29</v>
      </c>
      <c r="U1665" s="12">
        <f>((alpha*(beta^speed))*(speed^ceta))</f>
        <v>2.4331394863225491</v>
      </c>
      <c r="V1665" s="8">
        <f t="shared" si="53"/>
        <v>68</v>
      </c>
    </row>
    <row r="1666" spans="1:28">
      <c r="A1666" s="34" t="s">
        <v>19</v>
      </c>
      <c r="B1666" s="34" t="s">
        <v>65</v>
      </c>
      <c r="C1666" s="5" t="s">
        <v>106</v>
      </c>
      <c r="D1666" s="35" t="s">
        <v>89</v>
      </c>
      <c r="E1666" s="36" t="s">
        <v>14</v>
      </c>
      <c r="F1666" s="37">
        <v>50</v>
      </c>
      <c r="G1666" s="38">
        <v>0.06</v>
      </c>
      <c r="H1666" s="34">
        <v>0.97577558198527625</v>
      </c>
      <c r="I1666" s="35">
        <v>-5.3686754417644903E-7</v>
      </c>
      <c r="J1666" s="35">
        <v>7.7992829787108716E-5</v>
      </c>
      <c r="K1666" s="35">
        <v>-4.2762794361027633E-3</v>
      </c>
      <c r="L1666" s="35">
        <v>0.14840818110870238</v>
      </c>
      <c r="M1666" s="35">
        <v>0</v>
      </c>
      <c r="N1666" s="35">
        <v>0</v>
      </c>
      <c r="O1666" s="35">
        <v>0</v>
      </c>
      <c r="P1666" s="36">
        <v>12</v>
      </c>
      <c r="Q1666" s="37">
        <v>71</v>
      </c>
      <c r="R1666" s="36">
        <v>14</v>
      </c>
      <c r="S1666" s="39">
        <f t="shared" ref="S1666:S1729" si="54">V1666</f>
        <v>71</v>
      </c>
      <c r="T1666" s="34" t="s">
        <v>51</v>
      </c>
      <c r="U1666" s="12">
        <f>(((alpha*(speed^3))+(beta*(speed^2))+(ceta*speed))+delta)</f>
        <v>4.5803396498484167E-2</v>
      </c>
      <c r="V1666" s="8">
        <f t="shared" ref="V1666:V1729" si="55">IF($V$1&lt;P1666,P1666,IF($V$1&gt;Q1666,Q1666,$V$1))</f>
        <v>71</v>
      </c>
    </row>
    <row r="1667" spans="1:28">
      <c r="A1667" s="34" t="s">
        <v>19</v>
      </c>
      <c r="B1667" s="34" t="s">
        <v>65</v>
      </c>
      <c r="C1667" s="5" t="s">
        <v>107</v>
      </c>
      <c r="D1667" s="35" t="s">
        <v>89</v>
      </c>
      <c r="E1667" s="36" t="s">
        <v>14</v>
      </c>
      <c r="F1667" s="37">
        <v>50</v>
      </c>
      <c r="G1667" s="38">
        <v>0.06</v>
      </c>
      <c r="H1667" s="34">
        <v>0.95560554353724025</v>
      </c>
      <c r="I1667" s="35">
        <v>-16010654.164188994</v>
      </c>
      <c r="J1667" s="35">
        <v>1732802.4302139264</v>
      </c>
      <c r="K1667" s="35">
        <v>5.1413802127535453</v>
      </c>
      <c r="L1667" s="35">
        <v>0</v>
      </c>
      <c r="M1667" s="35">
        <v>0</v>
      </c>
      <c r="N1667" s="35">
        <v>0</v>
      </c>
      <c r="O1667" s="35">
        <v>0</v>
      </c>
      <c r="P1667" s="36">
        <v>12</v>
      </c>
      <c r="Q1667" s="37">
        <v>68</v>
      </c>
      <c r="R1667" s="36">
        <v>2</v>
      </c>
      <c r="S1667" s="39">
        <f t="shared" si="54"/>
        <v>68</v>
      </c>
      <c r="T1667" s="34" t="s">
        <v>31</v>
      </c>
      <c r="U1667" s="12">
        <f>((alpha+(beta*speed))^((-1)/ceta))</f>
        <v>2.7699640028524097E-2</v>
      </c>
      <c r="V1667" s="8">
        <f t="shared" si="55"/>
        <v>68</v>
      </c>
      <c r="AB1667" s="41"/>
    </row>
    <row r="1668" spans="1:28">
      <c r="A1668" s="34" t="s">
        <v>19</v>
      </c>
      <c r="B1668" s="34" t="s">
        <v>65</v>
      </c>
      <c r="C1668" s="5" t="s">
        <v>106</v>
      </c>
      <c r="D1668" s="35" t="s">
        <v>89</v>
      </c>
      <c r="E1668" s="36" t="s">
        <v>18</v>
      </c>
      <c r="F1668" s="37">
        <v>50</v>
      </c>
      <c r="G1668" s="38">
        <v>0.06</v>
      </c>
      <c r="H1668" s="34">
        <v>0.98406210752400924</v>
      </c>
      <c r="I1668" s="35">
        <v>-2.2291894361656083E-7</v>
      </c>
      <c r="J1668" s="35">
        <v>3.3851035751754034E-5</v>
      </c>
      <c r="K1668" s="35">
        <v>-2.3013148536140016E-3</v>
      </c>
      <c r="L1668" s="35">
        <v>9.7677241100616416E-2</v>
      </c>
      <c r="M1668" s="35">
        <v>0</v>
      </c>
      <c r="N1668" s="35">
        <v>0</v>
      </c>
      <c r="O1668" s="35">
        <v>0</v>
      </c>
      <c r="P1668" s="36">
        <v>12</v>
      </c>
      <c r="Q1668" s="37">
        <v>71</v>
      </c>
      <c r="R1668" s="36">
        <v>14</v>
      </c>
      <c r="S1668" s="39">
        <f t="shared" si="54"/>
        <v>71</v>
      </c>
      <c r="T1668" s="34" t="s">
        <v>51</v>
      </c>
      <c r="U1668" s="12">
        <f>(((alpha*(speed^3))+(beta*(speed^2))+(ceta*speed))+delta)</f>
        <v>2.5141815689867494E-2</v>
      </c>
      <c r="V1668" s="8">
        <f t="shared" si="55"/>
        <v>71</v>
      </c>
      <c r="AB1668" s="41"/>
    </row>
    <row r="1669" spans="1:28">
      <c r="A1669" s="34" t="s">
        <v>19</v>
      </c>
      <c r="B1669" s="34" t="s">
        <v>65</v>
      </c>
      <c r="C1669" s="5" t="s">
        <v>107</v>
      </c>
      <c r="D1669" s="35" t="s">
        <v>89</v>
      </c>
      <c r="E1669" s="36" t="s">
        <v>18</v>
      </c>
      <c r="F1669" s="37">
        <v>50</v>
      </c>
      <c r="G1669" s="38">
        <v>0.06</v>
      </c>
      <c r="H1669" s="34">
        <v>0.98772588690350094</v>
      </c>
      <c r="I1669" s="35">
        <v>-8.0422956551653589E-7</v>
      </c>
      <c r="J1669" s="35">
        <v>1.1825256574635892E-4</v>
      </c>
      <c r="K1669" s="35">
        <v>-6.3915328149995766E-3</v>
      </c>
      <c r="L1669" s="35">
        <v>0.15334715098648349</v>
      </c>
      <c r="M1669" s="35">
        <v>0</v>
      </c>
      <c r="N1669" s="35">
        <v>0</v>
      </c>
      <c r="O1669" s="35">
        <v>0</v>
      </c>
      <c r="P1669" s="36">
        <v>12</v>
      </c>
      <c r="Q1669" s="37">
        <v>68</v>
      </c>
      <c r="R1669" s="36">
        <v>14</v>
      </c>
      <c r="S1669" s="39">
        <f t="shared" si="54"/>
        <v>68</v>
      </c>
      <c r="T1669" s="34" t="s">
        <v>51</v>
      </c>
      <c r="U1669" s="12">
        <f>(((alpha*(speed^3))+(beta*(speed^2))+(ceta*speed))+delta)</f>
        <v>1.2647272833180512E-2</v>
      </c>
      <c r="V1669" s="8">
        <f t="shared" si="55"/>
        <v>68</v>
      </c>
      <c r="AB1669" s="41"/>
    </row>
    <row r="1670" spans="1:28">
      <c r="A1670" s="34" t="s">
        <v>19</v>
      </c>
      <c r="B1670" s="34" t="s">
        <v>65</v>
      </c>
      <c r="C1670" s="5" t="s">
        <v>106</v>
      </c>
      <c r="D1670" s="35" t="s">
        <v>89</v>
      </c>
      <c r="E1670" s="36" t="s">
        <v>17</v>
      </c>
      <c r="F1670" s="37">
        <v>50</v>
      </c>
      <c r="G1670" s="38">
        <v>0.06</v>
      </c>
      <c r="H1670" s="34">
        <v>0.96603228366754246</v>
      </c>
      <c r="I1670" s="35">
        <v>151.01702083316499</v>
      </c>
      <c r="J1670" s="35">
        <v>0.20810618568210792</v>
      </c>
      <c r="K1670" s="35">
        <v>1437.9083555708514</v>
      </c>
      <c r="L1670" s="35">
        <v>-0.68901088109249919</v>
      </c>
      <c r="M1670" s="35">
        <v>0</v>
      </c>
      <c r="N1670" s="35">
        <v>0</v>
      </c>
      <c r="O1670" s="35">
        <v>0</v>
      </c>
      <c r="P1670" s="36">
        <v>12</v>
      </c>
      <c r="Q1670" s="37">
        <v>71</v>
      </c>
      <c r="R1670" s="36">
        <v>1</v>
      </c>
      <c r="S1670" s="39">
        <f t="shared" si="54"/>
        <v>71</v>
      </c>
      <c r="T1670" s="34" t="s">
        <v>30</v>
      </c>
      <c r="U1670" s="12">
        <f>((alpha*(speed^beta))+(ceta*(speed^delta)))</f>
        <v>442.91941979288475</v>
      </c>
      <c r="V1670" s="8">
        <f t="shared" si="55"/>
        <v>71</v>
      </c>
    </row>
    <row r="1671" spans="1:28">
      <c r="A1671" s="34" t="s">
        <v>19</v>
      </c>
      <c r="B1671" s="34" t="s">
        <v>65</v>
      </c>
      <c r="C1671" s="5" t="s">
        <v>107</v>
      </c>
      <c r="D1671" s="35" t="s">
        <v>89</v>
      </c>
      <c r="E1671" s="36" t="s">
        <v>17</v>
      </c>
      <c r="F1671" s="37">
        <v>50</v>
      </c>
      <c r="G1671" s="38">
        <v>0.06</v>
      </c>
      <c r="H1671" s="34">
        <v>0.95637183977505569</v>
      </c>
      <c r="I1671" s="35">
        <v>5.5913762708140364</v>
      </c>
      <c r="J1671" s="35">
        <v>4.5126513567054385</v>
      </c>
      <c r="K1671" s="35">
        <v>9.362318890659467E-2</v>
      </c>
      <c r="L1671" s="35">
        <v>0</v>
      </c>
      <c r="M1671" s="35">
        <v>0</v>
      </c>
      <c r="N1671" s="35">
        <v>0</v>
      </c>
      <c r="O1671" s="35">
        <v>0</v>
      </c>
      <c r="P1671" s="36">
        <v>12</v>
      </c>
      <c r="Q1671" s="37">
        <v>68</v>
      </c>
      <c r="R1671" s="36">
        <v>13</v>
      </c>
      <c r="S1671" s="39">
        <f t="shared" si="54"/>
        <v>68</v>
      </c>
      <c r="T1671" s="34" t="s">
        <v>50</v>
      </c>
      <c r="U1671" s="12">
        <f>EXP((alpha+(beta/speed))+(ceta*LN(speed)))</f>
        <v>425.29479243775336</v>
      </c>
      <c r="V1671" s="8">
        <f t="shared" si="55"/>
        <v>68</v>
      </c>
    </row>
    <row r="1672" spans="1:28">
      <c r="A1672" s="34" t="s">
        <v>19</v>
      </c>
      <c r="B1672" s="34" t="s">
        <v>65</v>
      </c>
      <c r="C1672" s="5" t="s">
        <v>106</v>
      </c>
      <c r="D1672" s="35" t="s">
        <v>89</v>
      </c>
      <c r="E1672" s="36" t="s">
        <v>15</v>
      </c>
      <c r="F1672" s="37">
        <v>100</v>
      </c>
      <c r="G1672" s="38">
        <v>0.06</v>
      </c>
      <c r="H1672" s="34">
        <v>0.98650620595881267</v>
      </c>
      <c r="I1672" s="35">
        <v>5.0818230390765153</v>
      </c>
      <c r="J1672" s="35">
        <v>0.99022493836447256</v>
      </c>
      <c r="K1672" s="35">
        <v>-0.32487279502958627</v>
      </c>
      <c r="L1672" s="35">
        <v>0</v>
      </c>
      <c r="M1672" s="35">
        <v>0</v>
      </c>
      <c r="N1672" s="35">
        <v>0</v>
      </c>
      <c r="O1672" s="35">
        <v>0</v>
      </c>
      <c r="P1672" s="36">
        <v>12</v>
      </c>
      <c r="Q1672" s="37">
        <v>60</v>
      </c>
      <c r="R1672" s="36">
        <v>0</v>
      </c>
      <c r="S1672" s="39">
        <f t="shared" si="54"/>
        <v>60</v>
      </c>
      <c r="T1672" s="34" t="s">
        <v>29</v>
      </c>
      <c r="U1672" s="12">
        <f>((alpha*(beta^speed))*(speed^ceta))</f>
        <v>0.74538071064187439</v>
      </c>
      <c r="V1672" s="8">
        <f t="shared" si="55"/>
        <v>60</v>
      </c>
    </row>
    <row r="1673" spans="1:28">
      <c r="A1673" s="34" t="s">
        <v>19</v>
      </c>
      <c r="B1673" s="34" t="s">
        <v>65</v>
      </c>
      <c r="C1673" s="5" t="s">
        <v>107</v>
      </c>
      <c r="D1673" s="35" t="s">
        <v>89</v>
      </c>
      <c r="E1673" s="36" t="s">
        <v>15</v>
      </c>
      <c r="F1673" s="37">
        <v>100</v>
      </c>
      <c r="G1673" s="38">
        <v>0.06</v>
      </c>
      <c r="H1673" s="34">
        <v>0.98185428753005566</v>
      </c>
      <c r="I1673" s="35">
        <v>-0.99937044726562829</v>
      </c>
      <c r="J1673" s="35">
        <v>29.934193751498697</v>
      </c>
      <c r="K1673" s="35">
        <v>0.29647433885083774</v>
      </c>
      <c r="L1673" s="35">
        <v>0.65915167876296554</v>
      </c>
      <c r="M1673" s="35">
        <v>1.8704667895096574E-3</v>
      </c>
      <c r="N1673" s="35">
        <v>0</v>
      </c>
      <c r="O1673" s="35">
        <v>0</v>
      </c>
      <c r="P1673" s="36">
        <v>12</v>
      </c>
      <c r="Q1673" s="37">
        <v>60</v>
      </c>
      <c r="R1673" s="36">
        <v>10</v>
      </c>
      <c r="S1673" s="39">
        <f t="shared" si="54"/>
        <v>60</v>
      </c>
      <c r="T1673" s="34" t="s">
        <v>44</v>
      </c>
      <c r="U1673" s="12">
        <f>(alpha+(beta/(1+EXP((((-1)*ceta)+(delta*LN(speed)))+(epsilon*speed)))))</f>
        <v>1.2410423089058127</v>
      </c>
      <c r="V1673" s="8">
        <f t="shared" si="55"/>
        <v>60</v>
      </c>
    </row>
    <row r="1674" spans="1:28">
      <c r="A1674" s="34" t="s">
        <v>19</v>
      </c>
      <c r="B1674" s="34" t="s">
        <v>65</v>
      </c>
      <c r="C1674" s="5" t="s">
        <v>106</v>
      </c>
      <c r="D1674" s="35" t="s">
        <v>89</v>
      </c>
      <c r="E1674" s="36" t="s">
        <v>16</v>
      </c>
      <c r="F1674" s="37">
        <v>100</v>
      </c>
      <c r="G1674" s="38">
        <v>0.06</v>
      </c>
      <c r="H1674" s="34">
        <v>0.95767433099920085</v>
      </c>
      <c r="I1674" s="35">
        <v>4.7725596877523238</v>
      </c>
      <c r="J1674" s="35">
        <v>4.1333692032768417</v>
      </c>
      <c r="K1674" s="35">
        <v>5.606310406061743</v>
      </c>
      <c r="L1674" s="35">
        <v>2.2316450659179665</v>
      </c>
      <c r="M1674" s="35">
        <v>-7.4790128399102153E-3</v>
      </c>
      <c r="N1674" s="35">
        <v>0</v>
      </c>
      <c r="O1674" s="35">
        <v>0</v>
      </c>
      <c r="P1674" s="36">
        <v>12</v>
      </c>
      <c r="Q1674" s="37">
        <v>60</v>
      </c>
      <c r="R1674" s="36">
        <v>10</v>
      </c>
      <c r="S1674" s="39">
        <f t="shared" si="54"/>
        <v>60</v>
      </c>
      <c r="T1674" s="34" t="s">
        <v>44</v>
      </c>
      <c r="U1674" s="12">
        <f>(alpha+(beta/(1+EXP((((-1)*ceta)+(delta*LN(speed)))+(epsilon*speed)))))</f>
        <v>4.9538196118893003</v>
      </c>
      <c r="V1674" s="8">
        <f t="shared" si="55"/>
        <v>60</v>
      </c>
    </row>
    <row r="1675" spans="1:28">
      <c r="A1675" s="34" t="s">
        <v>19</v>
      </c>
      <c r="B1675" s="34" t="s">
        <v>65</v>
      </c>
      <c r="C1675" s="5" t="s">
        <v>107</v>
      </c>
      <c r="D1675" s="35" t="s">
        <v>89</v>
      </c>
      <c r="E1675" s="36" t="s">
        <v>16</v>
      </c>
      <c r="F1675" s="37">
        <v>100</v>
      </c>
      <c r="G1675" s="38">
        <v>0.06</v>
      </c>
      <c r="H1675" s="34">
        <v>0.98938473576193198</v>
      </c>
      <c r="I1675" s="35">
        <v>220.06042846711236</v>
      </c>
      <c r="J1675" s="35">
        <v>1.0412287546626615</v>
      </c>
      <c r="K1675" s="35">
        <v>-1.6643200238465541</v>
      </c>
      <c r="L1675" s="35">
        <v>0</v>
      </c>
      <c r="M1675" s="35">
        <v>0</v>
      </c>
      <c r="N1675" s="35">
        <v>0</v>
      </c>
      <c r="O1675" s="35">
        <v>0</v>
      </c>
      <c r="P1675" s="36">
        <v>12</v>
      </c>
      <c r="Q1675" s="37">
        <v>60</v>
      </c>
      <c r="R1675" s="36">
        <v>0</v>
      </c>
      <c r="S1675" s="39">
        <f t="shared" si="54"/>
        <v>60</v>
      </c>
      <c r="T1675" s="34" t="s">
        <v>29</v>
      </c>
      <c r="U1675" s="12">
        <f>((alpha*(beta^speed))*(speed^ceta))</f>
        <v>2.7283394945293464</v>
      </c>
      <c r="V1675" s="8">
        <f t="shared" si="55"/>
        <v>60</v>
      </c>
    </row>
    <row r="1676" spans="1:28">
      <c r="A1676" s="34" t="s">
        <v>19</v>
      </c>
      <c r="B1676" s="34" t="s">
        <v>65</v>
      </c>
      <c r="C1676" s="5" t="s">
        <v>106</v>
      </c>
      <c r="D1676" s="35" t="s">
        <v>89</v>
      </c>
      <c r="E1676" s="36" t="s">
        <v>14</v>
      </c>
      <c r="F1676" s="37">
        <v>100</v>
      </c>
      <c r="G1676" s="38">
        <v>0.06</v>
      </c>
      <c r="H1676" s="34">
        <v>0.98168840989100292</v>
      </c>
      <c r="I1676" s="35">
        <v>0.25539531916162478</v>
      </c>
      <c r="J1676" s="35">
        <v>0.98829609541124119</v>
      </c>
      <c r="K1676" s="35">
        <v>-0.23811983562486702</v>
      </c>
      <c r="L1676" s="35">
        <v>0</v>
      </c>
      <c r="M1676" s="35">
        <v>0</v>
      </c>
      <c r="N1676" s="35">
        <v>0</v>
      </c>
      <c r="O1676" s="35">
        <v>0</v>
      </c>
      <c r="P1676" s="36">
        <v>12</v>
      </c>
      <c r="Q1676" s="37">
        <v>60</v>
      </c>
      <c r="R1676" s="36">
        <v>0</v>
      </c>
      <c r="S1676" s="39">
        <f t="shared" si="54"/>
        <v>60</v>
      </c>
      <c r="T1676" s="34" t="s">
        <v>29</v>
      </c>
      <c r="U1676" s="12">
        <f>((alpha*(beta^speed))*(speed^ceta))</f>
        <v>4.7536217611643172E-2</v>
      </c>
      <c r="V1676" s="8">
        <f t="shared" si="55"/>
        <v>60</v>
      </c>
    </row>
    <row r="1677" spans="1:28">
      <c r="A1677" s="34" t="s">
        <v>19</v>
      </c>
      <c r="B1677" s="34" t="s">
        <v>65</v>
      </c>
      <c r="C1677" s="5" t="s">
        <v>107</v>
      </c>
      <c r="D1677" s="35" t="s">
        <v>89</v>
      </c>
      <c r="E1677" s="36" t="s">
        <v>14</v>
      </c>
      <c r="F1677" s="37">
        <v>100</v>
      </c>
      <c r="G1677" s="38">
        <v>0.06</v>
      </c>
      <c r="H1677" s="34">
        <v>0.96967294080271926</v>
      </c>
      <c r="I1677" s="35">
        <v>0.23978817603788252</v>
      </c>
      <c r="J1677" s="35">
        <v>1.0155001506629868</v>
      </c>
      <c r="K1677" s="35">
        <v>-0.66454727167865191</v>
      </c>
      <c r="L1677" s="35">
        <v>0</v>
      </c>
      <c r="M1677" s="35">
        <v>0</v>
      </c>
      <c r="N1677" s="35">
        <v>0</v>
      </c>
      <c r="O1677" s="35">
        <v>0</v>
      </c>
      <c r="P1677" s="36">
        <v>12</v>
      </c>
      <c r="Q1677" s="37">
        <v>60</v>
      </c>
      <c r="R1677" s="36">
        <v>0</v>
      </c>
      <c r="S1677" s="39">
        <f t="shared" si="54"/>
        <v>60</v>
      </c>
      <c r="T1677" s="34" t="s">
        <v>29</v>
      </c>
      <c r="U1677" s="12">
        <f>((alpha*(beta^speed))*(speed^ceta))</f>
        <v>3.9715655289240787E-2</v>
      </c>
      <c r="V1677" s="8">
        <f t="shared" si="55"/>
        <v>60</v>
      </c>
    </row>
    <row r="1678" spans="1:28">
      <c r="A1678" s="34" t="s">
        <v>19</v>
      </c>
      <c r="B1678" s="34" t="s">
        <v>65</v>
      </c>
      <c r="C1678" s="5" t="s">
        <v>106</v>
      </c>
      <c r="D1678" s="35" t="s">
        <v>89</v>
      </c>
      <c r="E1678" s="36" t="s">
        <v>18</v>
      </c>
      <c r="F1678" s="37">
        <v>100</v>
      </c>
      <c r="G1678" s="38">
        <v>0.06</v>
      </c>
      <c r="H1678" s="34">
        <v>0.98377262879937022</v>
      </c>
      <c r="I1678" s="35">
        <v>0.23434494275111148</v>
      </c>
      <c r="J1678" s="35">
        <v>0.98881650924399744</v>
      </c>
      <c r="K1678" s="35">
        <v>-0.33513453658723946</v>
      </c>
      <c r="L1678" s="35">
        <v>0</v>
      </c>
      <c r="M1678" s="35">
        <v>0</v>
      </c>
      <c r="N1678" s="35">
        <v>0</v>
      </c>
      <c r="O1678" s="35">
        <v>0</v>
      </c>
      <c r="P1678" s="36">
        <v>12</v>
      </c>
      <c r="Q1678" s="37">
        <v>60</v>
      </c>
      <c r="R1678" s="36">
        <v>0</v>
      </c>
      <c r="S1678" s="39">
        <f t="shared" si="54"/>
        <v>60</v>
      </c>
      <c r="T1678" s="34" t="s">
        <v>29</v>
      </c>
      <c r="U1678" s="12">
        <f>((alpha*(beta^speed))*(speed^ceta))</f>
        <v>3.0260647504920784E-2</v>
      </c>
      <c r="V1678" s="8">
        <f t="shared" si="55"/>
        <v>60</v>
      </c>
      <c r="AB1678" s="41"/>
    </row>
    <row r="1679" spans="1:28">
      <c r="A1679" s="34" t="s">
        <v>19</v>
      </c>
      <c r="B1679" s="34" t="s">
        <v>65</v>
      </c>
      <c r="C1679" s="5" t="s">
        <v>107</v>
      </c>
      <c r="D1679" s="35" t="s">
        <v>89</v>
      </c>
      <c r="E1679" s="36" t="s">
        <v>18</v>
      </c>
      <c r="F1679" s="37">
        <v>100</v>
      </c>
      <c r="G1679" s="38">
        <v>0.06</v>
      </c>
      <c r="H1679" s="34">
        <v>0.99089110745241737</v>
      </c>
      <c r="I1679" s="35">
        <v>0.36780235090428337</v>
      </c>
      <c r="J1679" s="35">
        <v>0.97833218492092733</v>
      </c>
      <c r="K1679" s="35">
        <v>-0.39855376987730845</v>
      </c>
      <c r="L1679" s="35">
        <v>0</v>
      </c>
      <c r="M1679" s="35">
        <v>0</v>
      </c>
      <c r="N1679" s="35">
        <v>0</v>
      </c>
      <c r="O1679" s="35">
        <v>0</v>
      </c>
      <c r="P1679" s="36">
        <v>12</v>
      </c>
      <c r="Q1679" s="37">
        <v>60</v>
      </c>
      <c r="R1679" s="36">
        <v>0</v>
      </c>
      <c r="S1679" s="39">
        <f t="shared" si="54"/>
        <v>60</v>
      </c>
      <c r="T1679" s="34" t="s">
        <v>29</v>
      </c>
      <c r="U1679" s="12">
        <f>((alpha*(beta^speed))*(speed^ceta))</f>
        <v>1.9324402769302734E-2</v>
      </c>
      <c r="V1679" s="8">
        <f t="shared" si="55"/>
        <v>60</v>
      </c>
      <c r="AB1679" s="41"/>
    </row>
    <row r="1680" spans="1:28">
      <c r="A1680" s="34" t="s">
        <v>19</v>
      </c>
      <c r="B1680" s="34" t="s">
        <v>65</v>
      </c>
      <c r="C1680" s="5" t="s">
        <v>106</v>
      </c>
      <c r="D1680" s="35" t="s">
        <v>89</v>
      </c>
      <c r="E1680" s="36" t="s">
        <v>17</v>
      </c>
      <c r="F1680" s="37">
        <v>100</v>
      </c>
      <c r="G1680" s="38">
        <v>0.06</v>
      </c>
      <c r="H1680" s="34">
        <v>0.98145176357773911</v>
      </c>
      <c r="I1680" s="35">
        <v>6.3213023700062978</v>
      </c>
      <c r="J1680" s="35">
        <v>1.9174124332902602</v>
      </c>
      <c r="K1680" s="35">
        <v>-2.320583436965417E-2</v>
      </c>
      <c r="L1680" s="35">
        <v>0</v>
      </c>
      <c r="M1680" s="35">
        <v>0</v>
      </c>
      <c r="N1680" s="35">
        <v>0</v>
      </c>
      <c r="O1680" s="35">
        <v>0</v>
      </c>
      <c r="P1680" s="36">
        <v>12</v>
      </c>
      <c r="Q1680" s="37">
        <v>60</v>
      </c>
      <c r="R1680" s="36">
        <v>13</v>
      </c>
      <c r="S1680" s="39">
        <f t="shared" si="54"/>
        <v>60</v>
      </c>
      <c r="T1680" s="34" t="s">
        <v>50</v>
      </c>
      <c r="U1680" s="12">
        <f>EXP((alpha+(beta/speed))+(ceta*LN(speed)))</f>
        <v>522.30231206477947</v>
      </c>
      <c r="V1680" s="8">
        <f t="shared" si="55"/>
        <v>60</v>
      </c>
    </row>
    <row r="1681" spans="1:28">
      <c r="A1681" s="34" t="s">
        <v>19</v>
      </c>
      <c r="B1681" s="34" t="s">
        <v>65</v>
      </c>
      <c r="C1681" s="5" t="s">
        <v>107</v>
      </c>
      <c r="D1681" s="35" t="s">
        <v>89</v>
      </c>
      <c r="E1681" s="36" t="s">
        <v>17</v>
      </c>
      <c r="F1681" s="37">
        <v>100</v>
      </c>
      <c r="G1681" s="38">
        <v>0.06</v>
      </c>
      <c r="H1681" s="34">
        <v>0.96332275943368728</v>
      </c>
      <c r="I1681" s="35">
        <v>6.0296254272125349</v>
      </c>
      <c r="J1681" s="35">
        <v>3.0172027813112625</v>
      </c>
      <c r="K1681" s="35">
        <v>4.1570384290810301E-2</v>
      </c>
      <c r="L1681" s="35">
        <v>0</v>
      </c>
      <c r="M1681" s="35">
        <v>0</v>
      </c>
      <c r="N1681" s="35">
        <v>0</v>
      </c>
      <c r="O1681" s="35">
        <v>0</v>
      </c>
      <c r="P1681" s="36">
        <v>12</v>
      </c>
      <c r="Q1681" s="37">
        <v>60</v>
      </c>
      <c r="R1681" s="36">
        <v>13</v>
      </c>
      <c r="S1681" s="39">
        <f t="shared" si="54"/>
        <v>60</v>
      </c>
      <c r="T1681" s="34" t="s">
        <v>50</v>
      </c>
      <c r="U1681" s="12">
        <f>EXP((alpha+(beta/speed))+(ceta*LN(speed)))</f>
        <v>518.07271927381203</v>
      </c>
      <c r="V1681" s="8">
        <f t="shared" si="55"/>
        <v>60</v>
      </c>
    </row>
    <row r="1682" spans="1:28">
      <c r="A1682" s="34" t="s">
        <v>19</v>
      </c>
      <c r="B1682" s="34" t="s">
        <v>65</v>
      </c>
      <c r="C1682" s="5" t="s">
        <v>108</v>
      </c>
      <c r="D1682" s="35" t="s">
        <v>90</v>
      </c>
      <c r="E1682" s="36" t="s">
        <v>15</v>
      </c>
      <c r="F1682" s="37">
        <v>0</v>
      </c>
      <c r="G1682" s="38">
        <v>0</v>
      </c>
      <c r="H1682" s="34">
        <v>0.99639916999404965</v>
      </c>
      <c r="I1682" s="35">
        <v>-1.6663896384448049</v>
      </c>
      <c r="J1682" s="35">
        <v>1.065407159117137</v>
      </c>
      <c r="K1682" s="35">
        <v>0.32737090276731351</v>
      </c>
      <c r="L1682" s="35">
        <v>0</v>
      </c>
      <c r="M1682" s="35">
        <v>0</v>
      </c>
      <c r="N1682" s="35">
        <v>0</v>
      </c>
      <c r="O1682" s="35">
        <v>0</v>
      </c>
      <c r="P1682" s="36">
        <v>12</v>
      </c>
      <c r="Q1682" s="37">
        <v>86</v>
      </c>
      <c r="R1682" s="36">
        <v>6</v>
      </c>
      <c r="S1682" s="39">
        <f t="shared" si="54"/>
        <v>86</v>
      </c>
      <c r="T1682" s="34" t="s">
        <v>37</v>
      </c>
      <c r="U1682" s="12">
        <f>(1/(alpha+(beta*(speed^ceta))))</f>
        <v>0.3432806064800325</v>
      </c>
      <c r="V1682" s="8">
        <f t="shared" si="55"/>
        <v>86</v>
      </c>
    </row>
    <row r="1683" spans="1:28">
      <c r="A1683" s="34" t="s">
        <v>19</v>
      </c>
      <c r="B1683" s="34" t="s">
        <v>65</v>
      </c>
      <c r="C1683" s="5" t="s">
        <v>108</v>
      </c>
      <c r="D1683" s="35" t="s">
        <v>90</v>
      </c>
      <c r="E1683" s="36" t="s">
        <v>16</v>
      </c>
      <c r="F1683" s="37">
        <v>0</v>
      </c>
      <c r="G1683" s="38">
        <v>0</v>
      </c>
      <c r="H1683" s="34">
        <v>0.99440416488348704</v>
      </c>
      <c r="I1683" s="35">
        <v>13.555328733318751</v>
      </c>
      <c r="J1683" s="35">
        <v>0.97535178246137921</v>
      </c>
      <c r="K1683" s="35">
        <v>-0.69978230316971957</v>
      </c>
      <c r="L1683" s="35">
        <v>0</v>
      </c>
      <c r="M1683" s="35">
        <v>0</v>
      </c>
      <c r="N1683" s="35">
        <v>0</v>
      </c>
      <c r="O1683" s="35">
        <v>0</v>
      </c>
      <c r="P1683" s="36">
        <v>12</v>
      </c>
      <c r="Q1683" s="37">
        <v>86</v>
      </c>
      <c r="R1683" s="36">
        <v>0</v>
      </c>
      <c r="S1683" s="39">
        <f t="shared" si="54"/>
        <v>86</v>
      </c>
      <c r="T1683" s="34" t="s">
        <v>29</v>
      </c>
      <c r="U1683" s="12">
        <f>((alpha*(beta^speed))*(speed^ceta))</f>
        <v>7.0186328228909037E-2</v>
      </c>
      <c r="V1683" s="8">
        <f t="shared" si="55"/>
        <v>86</v>
      </c>
    </row>
    <row r="1684" spans="1:28">
      <c r="A1684" s="34" t="s">
        <v>19</v>
      </c>
      <c r="B1684" s="34" t="s">
        <v>65</v>
      </c>
      <c r="C1684" s="5" t="s">
        <v>108</v>
      </c>
      <c r="D1684" s="35" t="s">
        <v>90</v>
      </c>
      <c r="E1684" s="36" t="s">
        <v>14</v>
      </c>
      <c r="F1684" s="37">
        <v>0</v>
      </c>
      <c r="G1684" s="38">
        <v>0</v>
      </c>
      <c r="H1684" s="34">
        <v>0.98233336791805803</v>
      </c>
      <c r="I1684" s="35">
        <v>-171.54191730216141</v>
      </c>
      <c r="J1684" s="35">
        <v>37.240891461945679</v>
      </c>
      <c r="K1684" s="35">
        <v>1.714772911606345</v>
      </c>
      <c r="L1684" s="35">
        <v>0</v>
      </c>
      <c r="M1684" s="35">
        <v>0</v>
      </c>
      <c r="N1684" s="35">
        <v>0</v>
      </c>
      <c r="O1684" s="35">
        <v>0</v>
      </c>
      <c r="P1684" s="36">
        <v>12</v>
      </c>
      <c r="Q1684" s="37">
        <v>86</v>
      </c>
      <c r="R1684" s="36">
        <v>2</v>
      </c>
      <c r="S1684" s="39">
        <f t="shared" si="54"/>
        <v>86</v>
      </c>
      <c r="T1684" s="34" t="s">
        <v>31</v>
      </c>
      <c r="U1684" s="12">
        <f>((alpha+(beta*speed))^((-1)/ceta))</f>
        <v>9.3247520147756342E-3</v>
      </c>
      <c r="V1684" s="8">
        <f t="shared" si="55"/>
        <v>86</v>
      </c>
      <c r="AB1684" s="41"/>
    </row>
    <row r="1685" spans="1:28">
      <c r="A1685" s="34" t="s">
        <v>19</v>
      </c>
      <c r="B1685" s="34" t="s">
        <v>65</v>
      </c>
      <c r="C1685" s="5" t="s">
        <v>108</v>
      </c>
      <c r="D1685" s="35" t="s">
        <v>90</v>
      </c>
      <c r="E1685" s="36" t="s">
        <v>18</v>
      </c>
      <c r="F1685" s="37">
        <v>0</v>
      </c>
      <c r="G1685" s="38">
        <v>0</v>
      </c>
      <c r="H1685" s="34">
        <v>0.98364062373797889</v>
      </c>
      <c r="I1685" s="35">
        <v>93.06697204983918</v>
      </c>
      <c r="J1685" s="35">
        <v>14.967126491876444</v>
      </c>
      <c r="K1685" s="35">
        <v>-0.11007202902341211</v>
      </c>
      <c r="L1685" s="35">
        <v>0</v>
      </c>
      <c r="M1685" s="35">
        <v>0</v>
      </c>
      <c r="N1685" s="35">
        <v>0</v>
      </c>
      <c r="O1685" s="35">
        <v>0</v>
      </c>
      <c r="P1685" s="36">
        <v>12</v>
      </c>
      <c r="Q1685" s="37">
        <v>86</v>
      </c>
      <c r="R1685" s="36">
        <v>5</v>
      </c>
      <c r="S1685" s="39">
        <f t="shared" si="54"/>
        <v>86</v>
      </c>
      <c r="T1685" s="34" t="s">
        <v>36</v>
      </c>
      <c r="U1685" s="12">
        <f>(1/(((ceta*(speed^2))+(beta*speed))+alpha))</f>
        <v>1.7663253210138967E-3</v>
      </c>
      <c r="V1685" s="8">
        <f t="shared" si="55"/>
        <v>86</v>
      </c>
      <c r="AB1685" s="41"/>
    </row>
    <row r="1686" spans="1:28">
      <c r="A1686" s="34" t="s">
        <v>19</v>
      </c>
      <c r="B1686" s="34" t="s">
        <v>65</v>
      </c>
      <c r="C1686" s="5" t="s">
        <v>108</v>
      </c>
      <c r="D1686" s="35" t="s">
        <v>90</v>
      </c>
      <c r="E1686" s="36" t="s">
        <v>17</v>
      </c>
      <c r="F1686" s="37">
        <v>0</v>
      </c>
      <c r="G1686" s="38">
        <v>0</v>
      </c>
      <c r="H1686" s="34">
        <v>0.97462183037423622</v>
      </c>
      <c r="I1686" s="35">
        <v>1472.4950185378163</v>
      </c>
      <c r="J1686" s="35">
        <v>1.0133936664223699</v>
      </c>
      <c r="K1686" s="35">
        <v>-0.80833489078730525</v>
      </c>
      <c r="L1686" s="35">
        <v>0</v>
      </c>
      <c r="M1686" s="35">
        <v>0</v>
      </c>
      <c r="N1686" s="35">
        <v>0</v>
      </c>
      <c r="O1686" s="35">
        <v>0</v>
      </c>
      <c r="P1686" s="36">
        <v>12</v>
      </c>
      <c r="Q1686" s="37">
        <v>86</v>
      </c>
      <c r="R1686" s="36">
        <v>0</v>
      </c>
      <c r="S1686" s="39">
        <f t="shared" si="54"/>
        <v>86</v>
      </c>
      <c r="T1686" s="34" t="s">
        <v>29</v>
      </c>
      <c r="U1686" s="12">
        <f>((alpha*(beta^speed))*(speed^ceta))</f>
        <v>126.25692515422411</v>
      </c>
      <c r="V1686" s="8">
        <f t="shared" si="55"/>
        <v>86</v>
      </c>
    </row>
    <row r="1687" spans="1:28">
      <c r="A1687" s="34" t="s">
        <v>19</v>
      </c>
      <c r="B1687" s="34" t="s">
        <v>65</v>
      </c>
      <c r="C1687" s="5" t="s">
        <v>108</v>
      </c>
      <c r="D1687" s="35" t="s">
        <v>90</v>
      </c>
      <c r="E1687" s="36" t="s">
        <v>15</v>
      </c>
      <c r="F1687" s="37">
        <v>50</v>
      </c>
      <c r="G1687" s="38">
        <v>0</v>
      </c>
      <c r="H1687" s="34">
        <v>0.99703777652148295</v>
      </c>
      <c r="I1687" s="35">
        <v>-2.3327892575532276</v>
      </c>
      <c r="J1687" s="35">
        <v>1.6117553639204891</v>
      </c>
      <c r="K1687" s="35">
        <v>0.25894159040088266</v>
      </c>
      <c r="L1687" s="35">
        <v>0</v>
      </c>
      <c r="M1687" s="35">
        <v>0</v>
      </c>
      <c r="N1687" s="35">
        <v>0</v>
      </c>
      <c r="O1687" s="35">
        <v>0</v>
      </c>
      <c r="P1687" s="36">
        <v>12</v>
      </c>
      <c r="Q1687" s="37">
        <v>86</v>
      </c>
      <c r="R1687" s="36">
        <v>6</v>
      </c>
      <c r="S1687" s="39">
        <f t="shared" si="54"/>
        <v>86</v>
      </c>
      <c r="T1687" s="34" t="s">
        <v>37</v>
      </c>
      <c r="U1687" s="12">
        <f>(1/(alpha+(beta*(speed^ceta))))</f>
        <v>0.360378292329673</v>
      </c>
      <c r="V1687" s="8">
        <f t="shared" si="55"/>
        <v>86</v>
      </c>
    </row>
    <row r="1688" spans="1:28">
      <c r="A1688" s="34" t="s">
        <v>19</v>
      </c>
      <c r="B1688" s="34" t="s">
        <v>65</v>
      </c>
      <c r="C1688" s="5" t="s">
        <v>108</v>
      </c>
      <c r="D1688" s="35" t="s">
        <v>90</v>
      </c>
      <c r="E1688" s="36" t="s">
        <v>16</v>
      </c>
      <c r="F1688" s="37">
        <v>50</v>
      </c>
      <c r="G1688" s="38">
        <v>0</v>
      </c>
      <c r="H1688" s="34">
        <v>0.9931473597110686</v>
      </c>
      <c r="I1688" s="35">
        <v>4.6495289169651857E-2</v>
      </c>
      <c r="J1688" s="35">
        <v>24.236643183721981</v>
      </c>
      <c r="K1688" s="35">
        <v>7.6724515988089576E-2</v>
      </c>
      <c r="L1688" s="35">
        <v>0.97199224289608543</v>
      </c>
      <c r="M1688" s="35">
        <v>2.5179445464271727E-2</v>
      </c>
      <c r="N1688" s="35">
        <v>0</v>
      </c>
      <c r="O1688" s="35">
        <v>0</v>
      </c>
      <c r="P1688" s="36">
        <v>12</v>
      </c>
      <c r="Q1688" s="37">
        <v>86</v>
      </c>
      <c r="R1688" s="36">
        <v>10</v>
      </c>
      <c r="S1688" s="39">
        <f t="shared" si="54"/>
        <v>86</v>
      </c>
      <c r="T1688" s="34" t="s">
        <v>44</v>
      </c>
      <c r="U1688" s="12">
        <f>(alpha+(beta/(1+EXP((((-1)*ceta)+(delta*LN(speed)))+(epsilon*speed)))))</f>
        <v>8.5971255330636959E-2</v>
      </c>
      <c r="V1688" s="8">
        <f t="shared" si="55"/>
        <v>86</v>
      </c>
    </row>
    <row r="1689" spans="1:28">
      <c r="A1689" s="34" t="s">
        <v>19</v>
      </c>
      <c r="B1689" s="34" t="s">
        <v>65</v>
      </c>
      <c r="C1689" s="5" t="s">
        <v>108</v>
      </c>
      <c r="D1689" s="35" t="s">
        <v>90</v>
      </c>
      <c r="E1689" s="36" t="s">
        <v>14</v>
      </c>
      <c r="F1689" s="37">
        <v>50</v>
      </c>
      <c r="G1689" s="38">
        <v>0</v>
      </c>
      <c r="H1689" s="34">
        <v>0.98267825600286995</v>
      </c>
      <c r="I1689" s="35">
        <v>-257.88799523329544</v>
      </c>
      <c r="J1689" s="35">
        <v>53.222318912016085</v>
      </c>
      <c r="K1689" s="35">
        <v>1.8119734323418863</v>
      </c>
      <c r="L1689" s="35">
        <v>0</v>
      </c>
      <c r="M1689" s="35">
        <v>0</v>
      </c>
      <c r="N1689" s="35">
        <v>0</v>
      </c>
      <c r="O1689" s="35">
        <v>0</v>
      </c>
      <c r="P1689" s="36">
        <v>12</v>
      </c>
      <c r="Q1689" s="37">
        <v>86</v>
      </c>
      <c r="R1689" s="36">
        <v>2</v>
      </c>
      <c r="S1689" s="39">
        <f t="shared" si="54"/>
        <v>86</v>
      </c>
      <c r="T1689" s="34" t="s">
        <v>31</v>
      </c>
      <c r="U1689" s="12">
        <f>((alpha+(beta*speed))^((-1)/ceta))</f>
        <v>9.8554309410376125E-3</v>
      </c>
      <c r="V1689" s="8">
        <f t="shared" si="55"/>
        <v>86</v>
      </c>
      <c r="AB1689" s="41"/>
    </row>
    <row r="1690" spans="1:28">
      <c r="A1690" s="34" t="s">
        <v>19</v>
      </c>
      <c r="B1690" s="34" t="s">
        <v>65</v>
      </c>
      <c r="C1690" s="5" t="s">
        <v>108</v>
      </c>
      <c r="D1690" s="35" t="s">
        <v>90</v>
      </c>
      <c r="E1690" s="36" t="s">
        <v>18</v>
      </c>
      <c r="F1690" s="37">
        <v>50</v>
      </c>
      <c r="G1690" s="38">
        <v>0</v>
      </c>
      <c r="H1690" s="34">
        <v>0.98497492279165122</v>
      </c>
      <c r="I1690" s="35">
        <v>94.521187919089883</v>
      </c>
      <c r="J1690" s="35">
        <v>12.72521973219107</v>
      </c>
      <c r="K1690" s="35">
        <v>-9.0638807050067979E-2</v>
      </c>
      <c r="L1690" s="35">
        <v>0</v>
      </c>
      <c r="M1690" s="35">
        <v>0</v>
      </c>
      <c r="N1690" s="35">
        <v>0</v>
      </c>
      <c r="O1690" s="35">
        <v>0</v>
      </c>
      <c r="P1690" s="36">
        <v>12</v>
      </c>
      <c r="Q1690" s="37">
        <v>86</v>
      </c>
      <c r="R1690" s="36">
        <v>5</v>
      </c>
      <c r="S1690" s="39">
        <f t="shared" si="54"/>
        <v>86</v>
      </c>
      <c r="T1690" s="34" t="s">
        <v>36</v>
      </c>
      <c r="U1690" s="12">
        <f>(1/(((ceta*(speed^2))+(beta*speed))+alpha))</f>
        <v>1.9285455813052705E-3</v>
      </c>
      <c r="V1690" s="8">
        <f t="shared" si="55"/>
        <v>86</v>
      </c>
      <c r="AB1690" s="41"/>
    </row>
    <row r="1691" spans="1:28">
      <c r="A1691" s="34" t="s">
        <v>19</v>
      </c>
      <c r="B1691" s="34" t="s">
        <v>65</v>
      </c>
      <c r="C1691" s="5" t="s">
        <v>108</v>
      </c>
      <c r="D1691" s="35" t="s">
        <v>90</v>
      </c>
      <c r="E1691" s="36" t="s">
        <v>17</v>
      </c>
      <c r="F1691" s="37">
        <v>50</v>
      </c>
      <c r="G1691" s="38">
        <v>0</v>
      </c>
      <c r="H1691" s="34">
        <v>0.96718280469440998</v>
      </c>
      <c r="I1691" s="35">
        <v>1338.1912170277408</v>
      </c>
      <c r="J1691" s="35">
        <v>1.0106310526657862</v>
      </c>
      <c r="K1691" s="35">
        <v>-0.71676615297376356</v>
      </c>
      <c r="L1691" s="35">
        <v>0</v>
      </c>
      <c r="M1691" s="35">
        <v>0</v>
      </c>
      <c r="N1691" s="35">
        <v>0</v>
      </c>
      <c r="O1691" s="35">
        <v>0</v>
      </c>
      <c r="P1691" s="36">
        <v>12</v>
      </c>
      <c r="Q1691" s="37">
        <v>86</v>
      </c>
      <c r="R1691" s="36">
        <v>0</v>
      </c>
      <c r="S1691" s="39">
        <f t="shared" si="54"/>
        <v>86</v>
      </c>
      <c r="T1691" s="34" t="s">
        <v>29</v>
      </c>
      <c r="U1691" s="12">
        <f>((alpha*(beta^speed))*(speed^ceta))</f>
        <v>136.4275410358874</v>
      </c>
      <c r="V1691" s="8">
        <f t="shared" si="55"/>
        <v>86</v>
      </c>
    </row>
    <row r="1692" spans="1:28">
      <c r="A1692" s="34" t="s">
        <v>19</v>
      </c>
      <c r="B1692" s="34" t="s">
        <v>65</v>
      </c>
      <c r="C1692" s="5" t="s">
        <v>108</v>
      </c>
      <c r="D1692" s="35" t="s">
        <v>90</v>
      </c>
      <c r="E1692" s="36" t="s">
        <v>15</v>
      </c>
      <c r="F1692" s="37">
        <v>100</v>
      </c>
      <c r="G1692" s="38">
        <v>0</v>
      </c>
      <c r="H1692" s="34">
        <v>0.99721624354201277</v>
      </c>
      <c r="I1692" s="35">
        <v>24.818662613776631</v>
      </c>
      <c r="J1692" s="35">
        <v>-1.3317119719039827</v>
      </c>
      <c r="K1692" s="35">
        <v>0.75498718490609551</v>
      </c>
      <c r="L1692" s="35">
        <v>-0.19319130668421247</v>
      </c>
      <c r="M1692" s="35">
        <v>0</v>
      </c>
      <c r="N1692" s="35">
        <v>0</v>
      </c>
      <c r="O1692" s="35">
        <v>0</v>
      </c>
      <c r="P1692" s="36">
        <v>12</v>
      </c>
      <c r="Q1692" s="37">
        <v>86</v>
      </c>
      <c r="R1692" s="36">
        <v>1</v>
      </c>
      <c r="S1692" s="39">
        <f t="shared" si="54"/>
        <v>86</v>
      </c>
      <c r="T1692" s="34" t="s">
        <v>30</v>
      </c>
      <c r="U1692" s="12">
        <f>((alpha*(speed^beta))+(ceta*(speed^delta)))</f>
        <v>0.38516332326903902</v>
      </c>
      <c r="V1692" s="8">
        <f t="shared" si="55"/>
        <v>86</v>
      </c>
    </row>
    <row r="1693" spans="1:28">
      <c r="A1693" s="34" t="s">
        <v>19</v>
      </c>
      <c r="B1693" s="34" t="s">
        <v>65</v>
      </c>
      <c r="C1693" s="5" t="s">
        <v>108</v>
      </c>
      <c r="D1693" s="35" t="s">
        <v>90</v>
      </c>
      <c r="E1693" s="36" t="s">
        <v>16</v>
      </c>
      <c r="F1693" s="37">
        <v>100</v>
      </c>
      <c r="G1693" s="38">
        <v>0</v>
      </c>
      <c r="H1693" s="34">
        <v>0.99042778810963961</v>
      </c>
      <c r="I1693" s="35">
        <v>-0.28622545616538991</v>
      </c>
      <c r="J1693" s="35">
        <v>6.9171810562822442E-2</v>
      </c>
      <c r="K1693" s="35">
        <v>7.6715936283541764E-4</v>
      </c>
      <c r="L1693" s="35">
        <v>0</v>
      </c>
      <c r="M1693" s="35">
        <v>0</v>
      </c>
      <c r="N1693" s="35">
        <v>0</v>
      </c>
      <c r="O1693" s="35">
        <v>0</v>
      </c>
      <c r="P1693" s="36">
        <v>12</v>
      </c>
      <c r="Q1693" s="37">
        <v>86</v>
      </c>
      <c r="R1693" s="36">
        <v>5</v>
      </c>
      <c r="S1693" s="39">
        <f t="shared" si="54"/>
        <v>86</v>
      </c>
      <c r="T1693" s="34" t="s">
        <v>36</v>
      </c>
      <c r="U1693" s="12">
        <f>(1/(((ceta*(speed^2))+(beta*speed))+alpha))</f>
        <v>8.8210951269673335E-2</v>
      </c>
      <c r="V1693" s="8">
        <f t="shared" si="55"/>
        <v>86</v>
      </c>
    </row>
    <row r="1694" spans="1:28">
      <c r="A1694" s="34" t="s">
        <v>19</v>
      </c>
      <c r="B1694" s="34" t="s">
        <v>65</v>
      </c>
      <c r="C1694" s="5" t="s">
        <v>108</v>
      </c>
      <c r="D1694" s="35" t="s">
        <v>90</v>
      </c>
      <c r="E1694" s="36" t="s">
        <v>14</v>
      </c>
      <c r="F1694" s="37">
        <v>100</v>
      </c>
      <c r="G1694" s="38">
        <v>0</v>
      </c>
      <c r="H1694" s="34">
        <v>0.983198929700692</v>
      </c>
      <c r="I1694" s="35">
        <v>-275.49462172934346</v>
      </c>
      <c r="J1694" s="35">
        <v>58.410615419743259</v>
      </c>
      <c r="K1694" s="35">
        <v>1.854097118712662</v>
      </c>
      <c r="L1694" s="35">
        <v>0</v>
      </c>
      <c r="M1694" s="35">
        <v>0</v>
      </c>
      <c r="N1694" s="35">
        <v>0</v>
      </c>
      <c r="O1694" s="35">
        <v>0</v>
      </c>
      <c r="P1694" s="36">
        <v>12</v>
      </c>
      <c r="Q1694" s="37">
        <v>86</v>
      </c>
      <c r="R1694" s="36">
        <v>2</v>
      </c>
      <c r="S1694" s="39">
        <f t="shared" si="54"/>
        <v>86</v>
      </c>
      <c r="T1694" s="34" t="s">
        <v>31</v>
      </c>
      <c r="U1694" s="12">
        <f>((alpha+(beta*speed))^((-1)/ceta))</f>
        <v>1.0401532964613823E-2</v>
      </c>
      <c r="V1694" s="8">
        <f t="shared" si="55"/>
        <v>86</v>
      </c>
    </row>
    <row r="1695" spans="1:28">
      <c r="A1695" s="34" t="s">
        <v>19</v>
      </c>
      <c r="B1695" s="34" t="s">
        <v>65</v>
      </c>
      <c r="C1695" s="5" t="s">
        <v>108</v>
      </c>
      <c r="D1695" s="35" t="s">
        <v>90</v>
      </c>
      <c r="E1695" s="36" t="s">
        <v>18</v>
      </c>
      <c r="F1695" s="37">
        <v>100</v>
      </c>
      <c r="G1695" s="38">
        <v>0</v>
      </c>
      <c r="H1695" s="34">
        <v>0.98304621101606016</v>
      </c>
      <c r="I1695" s="35">
        <v>95.230616970608594</v>
      </c>
      <c r="J1695" s="35">
        <v>10.892723813625373</v>
      </c>
      <c r="K1695" s="35">
        <v>-7.2832288011663637E-2</v>
      </c>
      <c r="L1695" s="35">
        <v>0</v>
      </c>
      <c r="M1695" s="35">
        <v>0</v>
      </c>
      <c r="N1695" s="35">
        <v>0</v>
      </c>
      <c r="O1695" s="35">
        <v>0</v>
      </c>
      <c r="P1695" s="36">
        <v>12</v>
      </c>
      <c r="Q1695" s="37">
        <v>86</v>
      </c>
      <c r="R1695" s="36">
        <v>5</v>
      </c>
      <c r="S1695" s="39">
        <f t="shared" si="54"/>
        <v>86</v>
      </c>
      <c r="T1695" s="34" t="s">
        <v>36</v>
      </c>
      <c r="U1695" s="12">
        <f>(1/(((ceta*(speed^2))+(beta*speed))+alpha))</f>
        <v>2.027010881578045E-3</v>
      </c>
      <c r="V1695" s="8">
        <f t="shared" si="55"/>
        <v>86</v>
      </c>
      <c r="AB1695" s="41"/>
    </row>
    <row r="1696" spans="1:28">
      <c r="A1696" s="34" t="s">
        <v>19</v>
      </c>
      <c r="B1696" s="34" t="s">
        <v>65</v>
      </c>
      <c r="C1696" s="5" t="s">
        <v>108</v>
      </c>
      <c r="D1696" s="35" t="s">
        <v>90</v>
      </c>
      <c r="E1696" s="36" t="s">
        <v>17</v>
      </c>
      <c r="F1696" s="37">
        <v>100</v>
      </c>
      <c r="G1696" s="38">
        <v>0</v>
      </c>
      <c r="H1696" s="34">
        <v>0.96015398511967298</v>
      </c>
      <c r="I1696" s="35">
        <v>1257.0911683188972</v>
      </c>
      <c r="J1696" s="35">
        <v>1.0082580408723123</v>
      </c>
      <c r="K1696" s="35">
        <v>-0.64161713396512221</v>
      </c>
      <c r="L1696" s="35">
        <v>0</v>
      </c>
      <c r="M1696" s="35">
        <v>0</v>
      </c>
      <c r="N1696" s="35">
        <v>0</v>
      </c>
      <c r="O1696" s="35">
        <v>0</v>
      </c>
      <c r="P1696" s="36">
        <v>12</v>
      </c>
      <c r="Q1696" s="37">
        <v>86</v>
      </c>
      <c r="R1696" s="36">
        <v>0</v>
      </c>
      <c r="S1696" s="39">
        <f t="shared" si="54"/>
        <v>86</v>
      </c>
      <c r="T1696" s="34" t="s">
        <v>29</v>
      </c>
      <c r="U1696" s="12">
        <f>((alpha*(beta^speed))*(speed^ceta))</f>
        <v>146.32722088977792</v>
      </c>
      <c r="V1696" s="8">
        <f t="shared" si="55"/>
        <v>86</v>
      </c>
    </row>
    <row r="1697" spans="1:28">
      <c r="A1697" s="34" t="s">
        <v>19</v>
      </c>
      <c r="B1697" s="34" t="s">
        <v>65</v>
      </c>
      <c r="C1697" s="5" t="s">
        <v>108</v>
      </c>
      <c r="D1697" s="35" t="s">
        <v>90</v>
      </c>
      <c r="E1697" s="36" t="s">
        <v>15</v>
      </c>
      <c r="F1697" s="37">
        <v>0</v>
      </c>
      <c r="G1697" s="38">
        <v>-0.06</v>
      </c>
      <c r="H1697" s="34">
        <v>0.99107375195188385</v>
      </c>
      <c r="I1697" s="35">
        <v>9.1968669420603071</v>
      </c>
      <c r="J1697" s="35">
        <v>0.9659043617891353</v>
      </c>
      <c r="K1697" s="35">
        <v>-0.80710517779917734</v>
      </c>
      <c r="L1697" s="35">
        <v>0</v>
      </c>
      <c r="M1697" s="35">
        <v>0</v>
      </c>
      <c r="N1697" s="35">
        <v>0</v>
      </c>
      <c r="O1697" s="35">
        <v>0</v>
      </c>
      <c r="P1697" s="36">
        <v>12</v>
      </c>
      <c r="Q1697" s="37">
        <v>86</v>
      </c>
      <c r="R1697" s="36">
        <v>0</v>
      </c>
      <c r="S1697" s="39">
        <f t="shared" si="54"/>
        <v>86</v>
      </c>
      <c r="T1697" s="34" t="s">
        <v>29</v>
      </c>
      <c r="U1697" s="12">
        <f>((alpha*(beta^speed))*(speed^ceta))</f>
        <v>1.2782951155962848E-2</v>
      </c>
      <c r="V1697" s="8">
        <f t="shared" si="55"/>
        <v>86</v>
      </c>
    </row>
    <row r="1698" spans="1:28">
      <c r="A1698" s="34" t="s">
        <v>19</v>
      </c>
      <c r="B1698" s="34" t="s">
        <v>65</v>
      </c>
      <c r="C1698" s="5" t="s">
        <v>108</v>
      </c>
      <c r="D1698" s="35" t="s">
        <v>90</v>
      </c>
      <c r="E1698" s="36" t="s">
        <v>16</v>
      </c>
      <c r="F1698" s="37">
        <v>0</v>
      </c>
      <c r="G1698" s="38">
        <v>-0.06</v>
      </c>
      <c r="H1698" s="34">
        <v>0.98831648360007052</v>
      </c>
      <c r="I1698" s="35">
        <v>-4.5352770474954236E-2</v>
      </c>
      <c r="J1698" s="35">
        <v>10.250943658962807</v>
      </c>
      <c r="K1698" s="35">
        <v>0.86958292609918098</v>
      </c>
      <c r="L1698" s="35">
        <v>1.0789713490109913</v>
      </c>
      <c r="M1698" s="35">
        <v>1.6278267168181992E-2</v>
      </c>
      <c r="N1698" s="35">
        <v>0</v>
      </c>
      <c r="O1698" s="35">
        <v>0</v>
      </c>
      <c r="P1698" s="36">
        <v>12</v>
      </c>
      <c r="Q1698" s="37">
        <v>86</v>
      </c>
      <c r="R1698" s="36">
        <v>10</v>
      </c>
      <c r="S1698" s="39">
        <f t="shared" si="54"/>
        <v>86</v>
      </c>
      <c r="T1698" s="34" t="s">
        <v>44</v>
      </c>
      <c r="U1698" s="12">
        <f>(alpha+(beta/(1+EXP((((-1)*ceta)+(delta*LN(speed)))+(epsilon*speed)))))</f>
        <v>3.7474023822349906E-3</v>
      </c>
      <c r="V1698" s="8">
        <f t="shared" si="55"/>
        <v>86</v>
      </c>
    </row>
    <row r="1699" spans="1:28">
      <c r="A1699" s="34" t="s">
        <v>19</v>
      </c>
      <c r="B1699" s="34" t="s">
        <v>65</v>
      </c>
      <c r="C1699" s="5" t="s">
        <v>108</v>
      </c>
      <c r="D1699" s="35" t="s">
        <v>90</v>
      </c>
      <c r="E1699" s="36" t="s">
        <v>14</v>
      </c>
      <c r="F1699" s="37">
        <v>0</v>
      </c>
      <c r="G1699" s="38">
        <v>-0.06</v>
      </c>
      <c r="H1699" s="34">
        <v>0.98809442941716752</v>
      </c>
      <c r="I1699" s="35">
        <v>7.9160054861593254</v>
      </c>
      <c r="J1699" s="35">
        <v>2.1090984935802406</v>
      </c>
      <c r="K1699" s="35">
        <v>6.2875215386830344E-2</v>
      </c>
      <c r="L1699" s="35">
        <v>0</v>
      </c>
      <c r="M1699" s="35">
        <v>0</v>
      </c>
      <c r="N1699" s="35">
        <v>0</v>
      </c>
      <c r="O1699" s="35">
        <v>0</v>
      </c>
      <c r="P1699" s="36">
        <v>12</v>
      </c>
      <c r="Q1699" s="37">
        <v>86</v>
      </c>
      <c r="R1699" s="36">
        <v>5</v>
      </c>
      <c r="S1699" s="39">
        <f t="shared" si="54"/>
        <v>86</v>
      </c>
      <c r="T1699" s="34" t="s">
        <v>36</v>
      </c>
      <c r="U1699" s="12">
        <f>(1/(((ceta*(speed^2))+(beta*speed))+alpha))</f>
        <v>1.5282958577016378E-3</v>
      </c>
      <c r="V1699" s="8">
        <f t="shared" si="55"/>
        <v>86</v>
      </c>
      <c r="AB1699" s="41"/>
    </row>
    <row r="1700" spans="1:28">
      <c r="A1700" s="34" t="s">
        <v>19</v>
      </c>
      <c r="B1700" s="34" t="s">
        <v>65</v>
      </c>
      <c r="C1700" s="5" t="s">
        <v>108</v>
      </c>
      <c r="D1700" s="35" t="s">
        <v>90</v>
      </c>
      <c r="E1700" s="36" t="s">
        <v>18</v>
      </c>
      <c r="F1700" s="37">
        <v>0</v>
      </c>
      <c r="G1700" s="38">
        <v>-0.06</v>
      </c>
      <c r="H1700" s="34">
        <v>0.99207809472097697</v>
      </c>
      <c r="I1700" s="35">
        <v>1.9028558172445399E-2</v>
      </c>
      <c r="J1700" s="35">
        <v>0.98932305114040664</v>
      </c>
      <c r="K1700" s="35">
        <v>-0.79801557798534828</v>
      </c>
      <c r="L1700" s="35">
        <v>0</v>
      </c>
      <c r="M1700" s="35">
        <v>0</v>
      </c>
      <c r="N1700" s="35">
        <v>0</v>
      </c>
      <c r="O1700" s="35">
        <v>0</v>
      </c>
      <c r="P1700" s="36">
        <v>12</v>
      </c>
      <c r="Q1700" s="37">
        <v>86</v>
      </c>
      <c r="R1700" s="36">
        <v>0</v>
      </c>
      <c r="S1700" s="39">
        <f t="shared" si="54"/>
        <v>86</v>
      </c>
      <c r="T1700" s="34" t="s">
        <v>29</v>
      </c>
      <c r="U1700" s="12">
        <f>((alpha*(beta^speed))*(speed^ceta))</f>
        <v>2.1613495470327663E-4</v>
      </c>
      <c r="V1700" s="8">
        <f t="shared" si="55"/>
        <v>86</v>
      </c>
      <c r="AB1700" s="41"/>
    </row>
    <row r="1701" spans="1:28">
      <c r="A1701" s="34" t="s">
        <v>19</v>
      </c>
      <c r="B1701" s="34" t="s">
        <v>65</v>
      </c>
      <c r="C1701" s="5" t="s">
        <v>108</v>
      </c>
      <c r="D1701" s="35" t="s">
        <v>90</v>
      </c>
      <c r="E1701" s="36" t="s">
        <v>17</v>
      </c>
      <c r="F1701" s="37">
        <v>0</v>
      </c>
      <c r="G1701" s="38">
        <v>-0.06</v>
      </c>
      <c r="H1701" s="34">
        <v>0.98053790244567307</v>
      </c>
      <c r="I1701" s="35">
        <v>-4.7134335502368012</v>
      </c>
      <c r="J1701" s="35">
        <v>1730.0747878227053</v>
      </c>
      <c r="K1701" s="35">
        <v>-0.50131730794945484</v>
      </c>
      <c r="L1701" s="35">
        <v>0.81993568546640971</v>
      </c>
      <c r="M1701" s="35">
        <v>1.9643050370707241E-2</v>
      </c>
      <c r="N1701" s="35">
        <v>0</v>
      </c>
      <c r="O1701" s="35">
        <v>0</v>
      </c>
      <c r="P1701" s="36">
        <v>12</v>
      </c>
      <c r="Q1701" s="37">
        <v>86</v>
      </c>
      <c r="R1701" s="36">
        <v>10</v>
      </c>
      <c r="S1701" s="39">
        <f t="shared" si="54"/>
        <v>86</v>
      </c>
      <c r="T1701" s="34" t="s">
        <v>44</v>
      </c>
      <c r="U1701" s="12">
        <f>(alpha+(beta/(1+EXP((((-1)*ceta)+(delta*LN(speed)))+(epsilon*speed)))))</f>
        <v>0.29000680052177774</v>
      </c>
      <c r="V1701" s="8">
        <f t="shared" si="55"/>
        <v>86</v>
      </c>
    </row>
    <row r="1702" spans="1:28">
      <c r="A1702" s="34" t="s">
        <v>19</v>
      </c>
      <c r="B1702" s="34" t="s">
        <v>65</v>
      </c>
      <c r="C1702" s="5" t="s">
        <v>108</v>
      </c>
      <c r="D1702" s="35" t="s">
        <v>90</v>
      </c>
      <c r="E1702" s="36" t="s">
        <v>15</v>
      </c>
      <c r="F1702" s="37">
        <v>50</v>
      </c>
      <c r="G1702" s="38">
        <v>-0.06</v>
      </c>
      <c r="H1702" s="34">
        <v>0.99087029632766832</v>
      </c>
      <c r="I1702" s="35">
        <v>6.736757528289508</v>
      </c>
      <c r="J1702" s="35">
        <v>0.95863316867305937</v>
      </c>
      <c r="K1702" s="35">
        <v>-0.67815074627394489</v>
      </c>
      <c r="L1702" s="35">
        <v>0</v>
      </c>
      <c r="M1702" s="35">
        <v>0</v>
      </c>
      <c r="N1702" s="35">
        <v>0</v>
      </c>
      <c r="O1702" s="35">
        <v>0</v>
      </c>
      <c r="P1702" s="36">
        <v>12</v>
      </c>
      <c r="Q1702" s="37">
        <v>86</v>
      </c>
      <c r="R1702" s="36">
        <v>0</v>
      </c>
      <c r="S1702" s="39">
        <f t="shared" si="54"/>
        <v>86</v>
      </c>
      <c r="T1702" s="34" t="s">
        <v>29</v>
      </c>
      <c r="U1702" s="12">
        <f>((alpha*(beta^speed))*(speed^ceta))</f>
        <v>8.6832074339186459E-3</v>
      </c>
      <c r="V1702" s="8">
        <f t="shared" si="55"/>
        <v>86</v>
      </c>
    </row>
    <row r="1703" spans="1:28">
      <c r="A1703" s="34" t="s">
        <v>19</v>
      </c>
      <c r="B1703" s="34" t="s">
        <v>65</v>
      </c>
      <c r="C1703" s="5" t="s">
        <v>108</v>
      </c>
      <c r="D1703" s="35" t="s">
        <v>90</v>
      </c>
      <c r="E1703" s="36" t="s">
        <v>16</v>
      </c>
      <c r="F1703" s="37">
        <v>50</v>
      </c>
      <c r="G1703" s="38">
        <v>-0.06</v>
      </c>
      <c r="H1703" s="34">
        <v>0.98514417234505292</v>
      </c>
      <c r="I1703" s="35">
        <v>6.4704580133077236</v>
      </c>
      <c r="J1703" s="35">
        <v>0.9552671017977471</v>
      </c>
      <c r="K1703" s="35">
        <v>-0.49948204765367654</v>
      </c>
      <c r="L1703" s="35">
        <v>0</v>
      </c>
      <c r="M1703" s="35">
        <v>0</v>
      </c>
      <c r="N1703" s="35">
        <v>0</v>
      </c>
      <c r="O1703" s="35">
        <v>0</v>
      </c>
      <c r="P1703" s="36">
        <v>12</v>
      </c>
      <c r="Q1703" s="37">
        <v>86</v>
      </c>
      <c r="R1703" s="36">
        <v>0</v>
      </c>
      <c r="S1703" s="39">
        <f t="shared" si="54"/>
        <v>86</v>
      </c>
      <c r="T1703" s="34" t="s">
        <v>29</v>
      </c>
      <c r="U1703" s="12">
        <f>((alpha*(beta^speed))*(speed^ceta))</f>
        <v>1.3659110553540986E-2</v>
      </c>
      <c r="V1703" s="8">
        <f t="shared" si="55"/>
        <v>86</v>
      </c>
    </row>
    <row r="1704" spans="1:28">
      <c r="A1704" s="34" t="s">
        <v>19</v>
      </c>
      <c r="B1704" s="34" t="s">
        <v>65</v>
      </c>
      <c r="C1704" s="5" t="s">
        <v>108</v>
      </c>
      <c r="D1704" s="35" t="s">
        <v>90</v>
      </c>
      <c r="E1704" s="36" t="s">
        <v>14</v>
      </c>
      <c r="F1704" s="37">
        <v>50</v>
      </c>
      <c r="G1704" s="38">
        <v>-0.06</v>
      </c>
      <c r="H1704" s="34">
        <v>0.98767469129190699</v>
      </c>
      <c r="I1704" s="35">
        <v>3.3378665298172874</v>
      </c>
      <c r="J1704" s="35">
        <v>0.20706664617979903</v>
      </c>
      <c r="K1704" s="35">
        <v>0.45983179112441325</v>
      </c>
      <c r="L1704" s="35">
        <v>0</v>
      </c>
      <c r="M1704" s="35">
        <v>0</v>
      </c>
      <c r="N1704" s="35">
        <v>0</v>
      </c>
      <c r="O1704" s="35">
        <v>0</v>
      </c>
      <c r="P1704" s="36">
        <v>12</v>
      </c>
      <c r="Q1704" s="37">
        <v>86</v>
      </c>
      <c r="R1704" s="36">
        <v>2</v>
      </c>
      <c r="S1704" s="39">
        <f t="shared" si="54"/>
        <v>86</v>
      </c>
      <c r="T1704" s="34" t="s">
        <v>31</v>
      </c>
      <c r="U1704" s="12">
        <f>((alpha+(beta*speed))^((-1)/ceta))</f>
        <v>1.3123000965729111E-3</v>
      </c>
      <c r="V1704" s="8">
        <f t="shared" si="55"/>
        <v>86</v>
      </c>
      <c r="AB1704" s="41"/>
    </row>
    <row r="1705" spans="1:28">
      <c r="A1705" s="34" t="s">
        <v>19</v>
      </c>
      <c r="B1705" s="34" t="s">
        <v>65</v>
      </c>
      <c r="C1705" s="5" t="s">
        <v>108</v>
      </c>
      <c r="D1705" s="35" t="s">
        <v>90</v>
      </c>
      <c r="E1705" s="36" t="s">
        <v>18</v>
      </c>
      <c r="F1705" s="37">
        <v>50</v>
      </c>
      <c r="G1705" s="38">
        <v>-0.06</v>
      </c>
      <c r="H1705" s="34">
        <v>0.99086013740753764</v>
      </c>
      <c r="I1705" s="35">
        <v>1.7253773429195048E-2</v>
      </c>
      <c r="J1705" s="35">
        <v>0.9885640322880086</v>
      </c>
      <c r="K1705" s="35">
        <v>-0.76704888301146346</v>
      </c>
      <c r="L1705" s="35">
        <v>0</v>
      </c>
      <c r="M1705" s="35">
        <v>0</v>
      </c>
      <c r="N1705" s="35">
        <v>0</v>
      </c>
      <c r="O1705" s="35">
        <v>0</v>
      </c>
      <c r="P1705" s="36">
        <v>12</v>
      </c>
      <c r="Q1705" s="37">
        <v>86</v>
      </c>
      <c r="R1705" s="36">
        <v>0</v>
      </c>
      <c r="S1705" s="39">
        <f t="shared" si="54"/>
        <v>86</v>
      </c>
      <c r="T1705" s="34" t="s">
        <v>29</v>
      </c>
      <c r="U1705" s="12">
        <f>((alpha*(beta^speed))*(speed^ceta))</f>
        <v>2.1059228445124425E-4</v>
      </c>
      <c r="V1705" s="8">
        <f t="shared" si="55"/>
        <v>86</v>
      </c>
      <c r="AB1705" s="41"/>
    </row>
    <row r="1706" spans="1:28">
      <c r="A1706" s="34" t="s">
        <v>19</v>
      </c>
      <c r="B1706" s="34" t="s">
        <v>65</v>
      </c>
      <c r="C1706" s="5" t="s">
        <v>108</v>
      </c>
      <c r="D1706" s="35" t="s">
        <v>90</v>
      </c>
      <c r="E1706" s="36" t="s">
        <v>17</v>
      </c>
      <c r="F1706" s="37">
        <v>50</v>
      </c>
      <c r="G1706" s="38">
        <v>-0.06</v>
      </c>
      <c r="H1706" s="34">
        <v>0.97447122310206258</v>
      </c>
      <c r="I1706" s="35">
        <v>-3.1516297275986851</v>
      </c>
      <c r="J1706" s="35">
        <v>464.93693667740115</v>
      </c>
      <c r="K1706" s="35">
        <v>0.90583071729544029</v>
      </c>
      <c r="L1706" s="35">
        <v>0.79991290156282024</v>
      </c>
      <c r="M1706" s="35">
        <v>2.6766840483413112E-2</v>
      </c>
      <c r="N1706" s="35">
        <v>0</v>
      </c>
      <c r="O1706" s="35">
        <v>0</v>
      </c>
      <c r="P1706" s="36">
        <v>12</v>
      </c>
      <c r="Q1706" s="37">
        <v>86</v>
      </c>
      <c r="R1706" s="36">
        <v>10</v>
      </c>
      <c r="S1706" s="39">
        <f t="shared" si="54"/>
        <v>86</v>
      </c>
      <c r="T1706" s="34" t="s">
        <v>44</v>
      </c>
      <c r="U1706" s="12">
        <f>(alpha+(beta/(1+EXP((((-1)*ceta)+(delta*LN(speed)))+(epsilon*speed)))))</f>
        <v>8.8781903789277195E-2</v>
      </c>
      <c r="V1706" s="8">
        <f t="shared" si="55"/>
        <v>86</v>
      </c>
    </row>
    <row r="1707" spans="1:28">
      <c r="A1707" s="34" t="s">
        <v>19</v>
      </c>
      <c r="B1707" s="34" t="s">
        <v>65</v>
      </c>
      <c r="C1707" s="5" t="s">
        <v>108</v>
      </c>
      <c r="D1707" s="35" t="s">
        <v>90</v>
      </c>
      <c r="E1707" s="36" t="s">
        <v>15</v>
      </c>
      <c r="F1707" s="37">
        <v>100</v>
      </c>
      <c r="G1707" s="38">
        <v>-0.06</v>
      </c>
      <c r="H1707" s="34">
        <v>0.9903820642494221</v>
      </c>
      <c r="I1707" s="35">
        <v>5.8731850111387951</v>
      </c>
      <c r="J1707" s="35">
        <v>0.95458257762143095</v>
      </c>
      <c r="K1707" s="35">
        <v>-0.61689331232643829</v>
      </c>
      <c r="L1707" s="35">
        <v>0</v>
      </c>
      <c r="M1707" s="35">
        <v>0</v>
      </c>
      <c r="N1707" s="35">
        <v>0</v>
      </c>
      <c r="O1707" s="35">
        <v>0</v>
      </c>
      <c r="P1707" s="36">
        <v>12</v>
      </c>
      <c r="Q1707" s="37">
        <v>86</v>
      </c>
      <c r="R1707" s="36">
        <v>0</v>
      </c>
      <c r="S1707" s="39">
        <f t="shared" si="54"/>
        <v>86</v>
      </c>
      <c r="T1707" s="34" t="s">
        <v>29</v>
      </c>
      <c r="U1707" s="12">
        <f>((alpha*(beta^speed))*(speed^ceta))</f>
        <v>6.9096466601227943E-3</v>
      </c>
      <c r="V1707" s="8">
        <f t="shared" si="55"/>
        <v>86</v>
      </c>
    </row>
    <row r="1708" spans="1:28">
      <c r="A1708" s="34" t="s">
        <v>19</v>
      </c>
      <c r="B1708" s="34" t="s">
        <v>65</v>
      </c>
      <c r="C1708" s="5" t="s">
        <v>108</v>
      </c>
      <c r="D1708" s="35" t="s">
        <v>90</v>
      </c>
      <c r="E1708" s="36" t="s">
        <v>16</v>
      </c>
      <c r="F1708" s="37">
        <v>100</v>
      </c>
      <c r="G1708" s="38">
        <v>-0.06</v>
      </c>
      <c r="H1708" s="34">
        <v>0.98236959257965684</v>
      </c>
      <c r="I1708" s="35">
        <v>2.5687290792349016</v>
      </c>
      <c r="J1708" s="35">
        <v>9.6952892541008306E-2</v>
      </c>
      <c r="K1708" s="35">
        <v>0.42037476436628174</v>
      </c>
      <c r="L1708" s="35">
        <v>1.7517838018958422E-2</v>
      </c>
      <c r="M1708" s="35">
        <v>-0.10120529286724583</v>
      </c>
      <c r="N1708" s="35">
        <v>0</v>
      </c>
      <c r="O1708" s="35">
        <v>0</v>
      </c>
      <c r="P1708" s="36">
        <v>12</v>
      </c>
      <c r="Q1708" s="37">
        <v>81</v>
      </c>
      <c r="R1708" s="36">
        <v>4</v>
      </c>
      <c r="S1708" s="39">
        <f t="shared" si="54"/>
        <v>81</v>
      </c>
      <c r="T1708" s="34" t="s">
        <v>35</v>
      </c>
      <c r="U1708" s="12">
        <f>((epsilon+(alpha*EXP(((-1)*beta)*speed)))+(ceta*EXP(((-1)*delta)*speed)))</f>
        <v>1.5104321718978492E-3</v>
      </c>
      <c r="V1708" s="8">
        <f t="shared" si="55"/>
        <v>81</v>
      </c>
    </row>
    <row r="1709" spans="1:28">
      <c r="A1709" s="34" t="s">
        <v>19</v>
      </c>
      <c r="B1709" s="34" t="s">
        <v>65</v>
      </c>
      <c r="C1709" s="5" t="s">
        <v>108</v>
      </c>
      <c r="D1709" s="35" t="s">
        <v>90</v>
      </c>
      <c r="E1709" s="36" t="s">
        <v>14</v>
      </c>
      <c r="F1709" s="37">
        <v>100</v>
      </c>
      <c r="G1709" s="38">
        <v>-0.06</v>
      </c>
      <c r="H1709" s="34">
        <v>0.98805155370191955</v>
      </c>
      <c r="I1709" s="35">
        <v>0.24069431513476211</v>
      </c>
      <c r="J1709" s="35">
        <v>-0.87744940958060924</v>
      </c>
      <c r="K1709" s="35">
        <v>-1.1068131877856683E-2</v>
      </c>
      <c r="L1709" s="35">
        <v>-0.23558681497348133</v>
      </c>
      <c r="M1709" s="35">
        <v>0</v>
      </c>
      <c r="N1709" s="35">
        <v>0</v>
      </c>
      <c r="O1709" s="35">
        <v>0</v>
      </c>
      <c r="P1709" s="36">
        <v>12</v>
      </c>
      <c r="Q1709" s="37">
        <v>86</v>
      </c>
      <c r="R1709" s="36">
        <v>1</v>
      </c>
      <c r="S1709" s="39">
        <f t="shared" si="54"/>
        <v>86</v>
      </c>
      <c r="T1709" s="34" t="s">
        <v>30</v>
      </c>
      <c r="U1709" s="12">
        <f>((alpha*(speed^beta))+(ceta*(speed^delta)))</f>
        <v>9.5550954410116538E-4</v>
      </c>
      <c r="V1709" s="8">
        <f t="shared" si="55"/>
        <v>86</v>
      </c>
      <c r="AB1709" s="41"/>
    </row>
    <row r="1710" spans="1:28">
      <c r="A1710" s="34" t="s">
        <v>19</v>
      </c>
      <c r="B1710" s="34" t="s">
        <v>65</v>
      </c>
      <c r="C1710" s="5" t="s">
        <v>108</v>
      </c>
      <c r="D1710" s="35" t="s">
        <v>90</v>
      </c>
      <c r="E1710" s="36" t="s">
        <v>18</v>
      </c>
      <c r="F1710" s="37">
        <v>100</v>
      </c>
      <c r="G1710" s="38">
        <v>-0.06</v>
      </c>
      <c r="H1710" s="34">
        <v>0.98939494494989133</v>
      </c>
      <c r="I1710" s="35">
        <v>1.6714752579697172E-2</v>
      </c>
      <c r="J1710" s="35">
        <v>0.98824280502231598</v>
      </c>
      <c r="K1710" s="35">
        <v>-0.75559508616250015</v>
      </c>
      <c r="L1710" s="35">
        <v>0</v>
      </c>
      <c r="M1710" s="35">
        <v>0</v>
      </c>
      <c r="N1710" s="35">
        <v>0</v>
      </c>
      <c r="O1710" s="35">
        <v>0</v>
      </c>
      <c r="P1710" s="36">
        <v>12</v>
      </c>
      <c r="Q1710" s="37">
        <v>86</v>
      </c>
      <c r="R1710" s="36">
        <v>0</v>
      </c>
      <c r="S1710" s="39">
        <f t="shared" si="54"/>
        <v>86</v>
      </c>
      <c r="T1710" s="34" t="s">
        <v>29</v>
      </c>
      <c r="U1710" s="12">
        <f>((alpha*(beta^speed))*(speed^ceta))</f>
        <v>2.0877441912917302E-4</v>
      </c>
      <c r="V1710" s="8">
        <f t="shared" si="55"/>
        <v>86</v>
      </c>
      <c r="AB1710" s="41"/>
    </row>
    <row r="1711" spans="1:28">
      <c r="A1711" s="34" t="s">
        <v>19</v>
      </c>
      <c r="B1711" s="34" t="s">
        <v>65</v>
      </c>
      <c r="C1711" s="5" t="s">
        <v>108</v>
      </c>
      <c r="D1711" s="35" t="s">
        <v>90</v>
      </c>
      <c r="E1711" s="36" t="s">
        <v>17</v>
      </c>
      <c r="F1711" s="37">
        <v>100</v>
      </c>
      <c r="G1711" s="38">
        <v>-0.06</v>
      </c>
      <c r="H1711" s="34">
        <v>0.96701586662304706</v>
      </c>
      <c r="I1711" s="35">
        <v>13.31275199744746</v>
      </c>
      <c r="J1711" s="35">
        <v>-25.955281840928969</v>
      </c>
      <c r="K1711" s="35">
        <v>-2.7049449478152736</v>
      </c>
      <c r="L1711" s="35">
        <v>0</v>
      </c>
      <c r="M1711" s="35">
        <v>0</v>
      </c>
      <c r="N1711" s="35">
        <v>0</v>
      </c>
      <c r="O1711" s="35">
        <v>0</v>
      </c>
      <c r="P1711" s="36">
        <v>12</v>
      </c>
      <c r="Q1711" s="37">
        <v>86</v>
      </c>
      <c r="R1711" s="36">
        <v>13</v>
      </c>
      <c r="S1711" s="39">
        <f t="shared" si="54"/>
        <v>86</v>
      </c>
      <c r="T1711" s="34" t="s">
        <v>50</v>
      </c>
      <c r="U1711" s="12">
        <f>EXP((alpha+(beta/speed))+(ceta*LN(speed)))</f>
        <v>2.6174018876464467</v>
      </c>
      <c r="V1711" s="8">
        <f t="shared" si="55"/>
        <v>86</v>
      </c>
    </row>
    <row r="1712" spans="1:28">
      <c r="A1712" s="34" t="s">
        <v>19</v>
      </c>
      <c r="B1712" s="34" t="s">
        <v>65</v>
      </c>
      <c r="C1712" s="5" t="s">
        <v>108</v>
      </c>
      <c r="D1712" s="35" t="s">
        <v>90</v>
      </c>
      <c r="E1712" s="36" t="s">
        <v>15</v>
      </c>
      <c r="F1712" s="37">
        <v>0</v>
      </c>
      <c r="G1712" s="38">
        <v>-0.04</v>
      </c>
      <c r="H1712" s="34">
        <v>0.99058255297589937</v>
      </c>
      <c r="I1712" s="35">
        <v>15.021181878831827</v>
      </c>
      <c r="J1712" s="35">
        <v>0.98838339440081757</v>
      </c>
      <c r="K1712" s="35">
        <v>-1.0471668110588153</v>
      </c>
      <c r="L1712" s="35">
        <v>0</v>
      </c>
      <c r="M1712" s="35">
        <v>0</v>
      </c>
      <c r="N1712" s="35">
        <v>0</v>
      </c>
      <c r="O1712" s="35">
        <v>0</v>
      </c>
      <c r="P1712" s="36">
        <v>12</v>
      </c>
      <c r="Q1712" s="37">
        <v>86</v>
      </c>
      <c r="R1712" s="36">
        <v>0</v>
      </c>
      <c r="S1712" s="39">
        <f t="shared" si="54"/>
        <v>86</v>
      </c>
      <c r="T1712" s="34" t="s">
        <v>29</v>
      </c>
      <c r="U1712" s="12">
        <f>((alpha*(beta^speed))*(speed^ceta))</f>
        <v>5.1826203643867863E-2</v>
      </c>
      <c r="V1712" s="8">
        <f t="shared" si="55"/>
        <v>86</v>
      </c>
    </row>
    <row r="1713" spans="1:28">
      <c r="A1713" s="34" t="s">
        <v>19</v>
      </c>
      <c r="B1713" s="34" t="s">
        <v>65</v>
      </c>
      <c r="C1713" s="5" t="s">
        <v>108</v>
      </c>
      <c r="D1713" s="35" t="s">
        <v>90</v>
      </c>
      <c r="E1713" s="36" t="s">
        <v>16</v>
      </c>
      <c r="F1713" s="37">
        <v>0</v>
      </c>
      <c r="G1713" s="38">
        <v>-0.04</v>
      </c>
      <c r="H1713" s="34">
        <v>0.98499915788090187</v>
      </c>
      <c r="I1713" s="35">
        <v>0.40804548290588738</v>
      </c>
      <c r="J1713" s="35">
        <v>3.4058650290495325E-2</v>
      </c>
      <c r="K1713" s="35">
        <v>0.52587591793504751</v>
      </c>
      <c r="L1713" s="35">
        <v>0</v>
      </c>
      <c r="M1713" s="35">
        <v>0</v>
      </c>
      <c r="N1713" s="35">
        <v>0</v>
      </c>
      <c r="O1713" s="35">
        <v>0</v>
      </c>
      <c r="P1713" s="36">
        <v>12</v>
      </c>
      <c r="Q1713" s="37">
        <v>86</v>
      </c>
      <c r="R1713" s="36">
        <v>2</v>
      </c>
      <c r="S1713" s="39">
        <f t="shared" si="54"/>
        <v>86</v>
      </c>
      <c r="T1713" s="34" t="s">
        <v>31</v>
      </c>
      <c r="U1713" s="12">
        <f>((alpha+(beta*speed))^((-1)/ceta))</f>
        <v>0.10110423077365283</v>
      </c>
      <c r="V1713" s="8">
        <f t="shared" si="55"/>
        <v>86</v>
      </c>
    </row>
    <row r="1714" spans="1:28">
      <c r="A1714" s="34" t="s">
        <v>19</v>
      </c>
      <c r="B1714" s="34" t="s">
        <v>65</v>
      </c>
      <c r="C1714" s="5" t="s">
        <v>108</v>
      </c>
      <c r="D1714" s="35" t="s">
        <v>90</v>
      </c>
      <c r="E1714" s="36" t="s">
        <v>14</v>
      </c>
      <c r="F1714" s="37">
        <v>0</v>
      </c>
      <c r="G1714" s="38">
        <v>-0.04</v>
      </c>
      <c r="H1714" s="34">
        <v>0.98979443232818332</v>
      </c>
      <c r="I1714" s="35">
        <v>0.27400566222906364</v>
      </c>
      <c r="J1714" s="35">
        <v>0.98955073331467958</v>
      </c>
      <c r="K1714" s="35">
        <v>-0.87275578806416432</v>
      </c>
      <c r="L1714" s="35">
        <v>0</v>
      </c>
      <c r="M1714" s="35">
        <v>0</v>
      </c>
      <c r="N1714" s="35">
        <v>0</v>
      </c>
      <c r="O1714" s="35">
        <v>0</v>
      </c>
      <c r="P1714" s="36">
        <v>12</v>
      </c>
      <c r="Q1714" s="37">
        <v>86</v>
      </c>
      <c r="R1714" s="36">
        <v>0</v>
      </c>
      <c r="S1714" s="39">
        <f t="shared" si="54"/>
        <v>86</v>
      </c>
      <c r="T1714" s="34" t="s">
        <v>29</v>
      </c>
      <c r="U1714" s="12">
        <f t="shared" ref="U1714:U1722" si="56">((alpha*(beta^speed))*(speed^ceta))</f>
        <v>2.2755605961475847E-3</v>
      </c>
      <c r="V1714" s="8">
        <f t="shared" si="55"/>
        <v>86</v>
      </c>
      <c r="AB1714" s="41"/>
    </row>
    <row r="1715" spans="1:28">
      <c r="A1715" s="34" t="s">
        <v>19</v>
      </c>
      <c r="B1715" s="34" t="s">
        <v>65</v>
      </c>
      <c r="C1715" s="5" t="s">
        <v>108</v>
      </c>
      <c r="D1715" s="35" t="s">
        <v>90</v>
      </c>
      <c r="E1715" s="36" t="s">
        <v>18</v>
      </c>
      <c r="F1715" s="37">
        <v>0</v>
      </c>
      <c r="G1715" s="38">
        <v>-0.04</v>
      </c>
      <c r="H1715" s="34">
        <v>0.98972929041192781</v>
      </c>
      <c r="I1715" s="35">
        <v>1.8815359913217068E-2</v>
      </c>
      <c r="J1715" s="35">
        <v>0.98997245959819091</v>
      </c>
      <c r="K1715" s="35">
        <v>-0.73407212298800661</v>
      </c>
      <c r="L1715" s="35">
        <v>0</v>
      </c>
      <c r="M1715" s="35">
        <v>0</v>
      </c>
      <c r="N1715" s="35">
        <v>0</v>
      </c>
      <c r="O1715" s="35">
        <v>0</v>
      </c>
      <c r="P1715" s="36">
        <v>12</v>
      </c>
      <c r="Q1715" s="37">
        <v>86</v>
      </c>
      <c r="R1715" s="36">
        <v>0</v>
      </c>
      <c r="S1715" s="39">
        <f t="shared" si="54"/>
        <v>86</v>
      </c>
      <c r="T1715" s="34" t="s">
        <v>29</v>
      </c>
      <c r="U1715" s="12">
        <f t="shared" si="56"/>
        <v>3.0063452982407245E-4</v>
      </c>
      <c r="V1715" s="8">
        <f t="shared" si="55"/>
        <v>86</v>
      </c>
      <c r="AB1715" s="41"/>
    </row>
    <row r="1716" spans="1:28">
      <c r="A1716" s="34" t="s">
        <v>19</v>
      </c>
      <c r="B1716" s="34" t="s">
        <v>65</v>
      </c>
      <c r="C1716" s="5" t="s">
        <v>108</v>
      </c>
      <c r="D1716" s="35" t="s">
        <v>90</v>
      </c>
      <c r="E1716" s="36" t="s">
        <v>17</v>
      </c>
      <c r="F1716" s="37">
        <v>0</v>
      </c>
      <c r="G1716" s="38">
        <v>-0.04</v>
      </c>
      <c r="H1716" s="34">
        <v>0.97621507726560408</v>
      </c>
      <c r="I1716" s="35">
        <v>877.93914930615017</v>
      </c>
      <c r="J1716" s="35">
        <v>0.98219866217787466</v>
      </c>
      <c r="K1716" s="35">
        <v>-0.68306906439277926</v>
      </c>
      <c r="L1716" s="35">
        <v>0</v>
      </c>
      <c r="M1716" s="35">
        <v>0</v>
      </c>
      <c r="N1716" s="35">
        <v>0</v>
      </c>
      <c r="O1716" s="35">
        <v>0</v>
      </c>
      <c r="P1716" s="36">
        <v>12</v>
      </c>
      <c r="Q1716" s="37">
        <v>86</v>
      </c>
      <c r="R1716" s="36">
        <v>0</v>
      </c>
      <c r="S1716" s="39">
        <f t="shared" si="54"/>
        <v>86</v>
      </c>
      <c r="T1716" s="34" t="s">
        <v>29</v>
      </c>
      <c r="U1716" s="12">
        <f t="shared" si="56"/>
        <v>8.9374054131095235</v>
      </c>
      <c r="V1716" s="8">
        <f t="shared" si="55"/>
        <v>86</v>
      </c>
    </row>
    <row r="1717" spans="1:28">
      <c r="A1717" s="34" t="s">
        <v>19</v>
      </c>
      <c r="B1717" s="34" t="s">
        <v>65</v>
      </c>
      <c r="C1717" s="5" t="s">
        <v>108</v>
      </c>
      <c r="D1717" s="35" t="s">
        <v>90</v>
      </c>
      <c r="E1717" s="36" t="s">
        <v>15</v>
      </c>
      <c r="F1717" s="37">
        <v>50</v>
      </c>
      <c r="G1717" s="38">
        <v>-0.04</v>
      </c>
      <c r="H1717" s="34">
        <v>0.99095626783366397</v>
      </c>
      <c r="I1717" s="35">
        <v>10.370984760419633</v>
      </c>
      <c r="J1717" s="35">
        <v>0.97660039016501554</v>
      </c>
      <c r="K1717" s="35">
        <v>-0.86070100952801021</v>
      </c>
      <c r="L1717" s="35">
        <v>0</v>
      </c>
      <c r="M1717" s="35">
        <v>0</v>
      </c>
      <c r="N1717" s="35">
        <v>0</v>
      </c>
      <c r="O1717" s="35">
        <v>0</v>
      </c>
      <c r="P1717" s="36">
        <v>12</v>
      </c>
      <c r="Q1717" s="37">
        <v>86</v>
      </c>
      <c r="R1717" s="36">
        <v>0</v>
      </c>
      <c r="S1717" s="39">
        <f t="shared" si="54"/>
        <v>86</v>
      </c>
      <c r="T1717" s="34" t="s">
        <v>29</v>
      </c>
      <c r="U1717" s="12">
        <f t="shared" si="56"/>
        <v>2.9271707937978828E-2</v>
      </c>
      <c r="V1717" s="8">
        <f t="shared" si="55"/>
        <v>86</v>
      </c>
    </row>
    <row r="1718" spans="1:28">
      <c r="A1718" s="34" t="s">
        <v>19</v>
      </c>
      <c r="B1718" s="34" t="s">
        <v>65</v>
      </c>
      <c r="C1718" s="5" t="s">
        <v>108</v>
      </c>
      <c r="D1718" s="35" t="s">
        <v>90</v>
      </c>
      <c r="E1718" s="36" t="s">
        <v>16</v>
      </c>
      <c r="F1718" s="37">
        <v>50</v>
      </c>
      <c r="G1718" s="38">
        <v>-0.04</v>
      </c>
      <c r="H1718" s="34">
        <v>0.98196815541571769</v>
      </c>
      <c r="I1718" s="35">
        <v>9.8176339007346254</v>
      </c>
      <c r="J1718" s="35">
        <v>0.97384091681070895</v>
      </c>
      <c r="K1718" s="35">
        <v>-0.64254711271386711</v>
      </c>
      <c r="L1718" s="35">
        <v>0</v>
      </c>
      <c r="M1718" s="35">
        <v>0</v>
      </c>
      <c r="N1718" s="35">
        <v>0</v>
      </c>
      <c r="O1718" s="35">
        <v>0</v>
      </c>
      <c r="P1718" s="36">
        <v>12</v>
      </c>
      <c r="Q1718" s="37">
        <v>86</v>
      </c>
      <c r="R1718" s="36">
        <v>0</v>
      </c>
      <c r="S1718" s="39">
        <f t="shared" si="54"/>
        <v>86</v>
      </c>
      <c r="T1718" s="34" t="s">
        <v>29</v>
      </c>
      <c r="U1718" s="12">
        <f t="shared" si="56"/>
        <v>5.7407677288774099E-2</v>
      </c>
      <c r="V1718" s="8">
        <f t="shared" si="55"/>
        <v>86</v>
      </c>
    </row>
    <row r="1719" spans="1:28">
      <c r="A1719" s="34" t="s">
        <v>19</v>
      </c>
      <c r="B1719" s="34" t="s">
        <v>65</v>
      </c>
      <c r="C1719" s="5" t="s">
        <v>108</v>
      </c>
      <c r="D1719" s="35" t="s">
        <v>90</v>
      </c>
      <c r="E1719" s="36" t="s">
        <v>14</v>
      </c>
      <c r="F1719" s="37">
        <v>50</v>
      </c>
      <c r="G1719" s="38">
        <v>-0.04</v>
      </c>
      <c r="H1719" s="34">
        <v>0.98968240624442971</v>
      </c>
      <c r="I1719" s="35">
        <v>0.2283192860056508</v>
      </c>
      <c r="J1719" s="35">
        <v>0.98431850710281676</v>
      </c>
      <c r="K1719" s="35">
        <v>-0.79196821557831099</v>
      </c>
      <c r="L1719" s="35">
        <v>0</v>
      </c>
      <c r="M1719" s="35">
        <v>0</v>
      </c>
      <c r="N1719" s="35">
        <v>0</v>
      </c>
      <c r="O1719" s="35">
        <v>0</v>
      </c>
      <c r="P1719" s="36">
        <v>12</v>
      </c>
      <c r="Q1719" s="37">
        <v>86</v>
      </c>
      <c r="R1719" s="36">
        <v>0</v>
      </c>
      <c r="S1719" s="39">
        <f t="shared" si="54"/>
        <v>86</v>
      </c>
      <c r="T1719" s="34" t="s">
        <v>29</v>
      </c>
      <c r="U1719" s="12">
        <f t="shared" si="56"/>
        <v>1.7224525897668139E-3</v>
      </c>
      <c r="V1719" s="8">
        <f t="shared" si="55"/>
        <v>86</v>
      </c>
      <c r="AB1719" s="41"/>
    </row>
    <row r="1720" spans="1:28">
      <c r="A1720" s="34" t="s">
        <v>19</v>
      </c>
      <c r="B1720" s="34" t="s">
        <v>65</v>
      </c>
      <c r="C1720" s="5" t="s">
        <v>108</v>
      </c>
      <c r="D1720" s="35" t="s">
        <v>90</v>
      </c>
      <c r="E1720" s="36" t="s">
        <v>18</v>
      </c>
      <c r="F1720" s="37">
        <v>50</v>
      </c>
      <c r="G1720" s="38">
        <v>-0.04</v>
      </c>
      <c r="H1720" s="34">
        <v>0.98696810216265496</v>
      </c>
      <c r="I1720" s="35">
        <v>1.585689096709066E-2</v>
      </c>
      <c r="J1720" s="35">
        <v>0.9855648673140035</v>
      </c>
      <c r="K1720" s="35">
        <v>-0.6404359395791811</v>
      </c>
      <c r="L1720" s="35">
        <v>0</v>
      </c>
      <c r="M1720" s="35">
        <v>0</v>
      </c>
      <c r="N1720" s="35">
        <v>0</v>
      </c>
      <c r="O1720" s="35">
        <v>0</v>
      </c>
      <c r="P1720" s="36">
        <v>12</v>
      </c>
      <c r="Q1720" s="37">
        <v>86</v>
      </c>
      <c r="R1720" s="36">
        <v>0</v>
      </c>
      <c r="S1720" s="39">
        <f t="shared" si="54"/>
        <v>86</v>
      </c>
      <c r="T1720" s="34" t="s">
        <v>29</v>
      </c>
      <c r="U1720" s="12">
        <f t="shared" si="56"/>
        <v>2.6195342667900684E-4</v>
      </c>
      <c r="V1720" s="8">
        <f t="shared" si="55"/>
        <v>86</v>
      </c>
      <c r="AB1720" s="41"/>
    </row>
    <row r="1721" spans="1:28">
      <c r="A1721" s="34" t="s">
        <v>19</v>
      </c>
      <c r="B1721" s="34" t="s">
        <v>65</v>
      </c>
      <c r="C1721" s="5" t="s">
        <v>108</v>
      </c>
      <c r="D1721" s="35" t="s">
        <v>90</v>
      </c>
      <c r="E1721" s="36" t="s">
        <v>17</v>
      </c>
      <c r="F1721" s="37">
        <v>50</v>
      </c>
      <c r="G1721" s="38">
        <v>-0.04</v>
      </c>
      <c r="H1721" s="34">
        <v>0.97085350148670846</v>
      </c>
      <c r="I1721" s="35">
        <v>545.49446219983065</v>
      </c>
      <c r="J1721" s="35">
        <v>0.97067755652066356</v>
      </c>
      <c r="K1721" s="35">
        <v>-0.44200529690890256</v>
      </c>
      <c r="L1721" s="35">
        <v>0</v>
      </c>
      <c r="M1721" s="35">
        <v>0</v>
      </c>
      <c r="N1721" s="35">
        <v>0</v>
      </c>
      <c r="O1721" s="35">
        <v>0</v>
      </c>
      <c r="P1721" s="36">
        <v>12</v>
      </c>
      <c r="Q1721" s="37">
        <v>86</v>
      </c>
      <c r="R1721" s="36">
        <v>0</v>
      </c>
      <c r="S1721" s="39">
        <f t="shared" si="54"/>
        <v>86</v>
      </c>
      <c r="T1721" s="34" t="s">
        <v>29</v>
      </c>
      <c r="U1721" s="12">
        <f t="shared" si="56"/>
        <v>5.8908880642164245</v>
      </c>
      <c r="V1721" s="8">
        <f t="shared" si="55"/>
        <v>86</v>
      </c>
    </row>
    <row r="1722" spans="1:28">
      <c r="A1722" s="34" t="s">
        <v>19</v>
      </c>
      <c r="B1722" s="34" t="s">
        <v>65</v>
      </c>
      <c r="C1722" s="5" t="s">
        <v>108</v>
      </c>
      <c r="D1722" s="35" t="s">
        <v>90</v>
      </c>
      <c r="E1722" s="36" t="s">
        <v>15</v>
      </c>
      <c r="F1722" s="37">
        <v>100</v>
      </c>
      <c r="G1722" s="38">
        <v>-0.04</v>
      </c>
      <c r="H1722" s="34">
        <v>0.99018676678823214</v>
      </c>
      <c r="I1722" s="35">
        <v>8.0539520170326053</v>
      </c>
      <c r="J1722" s="35">
        <v>0.97128425027639109</v>
      </c>
      <c r="K1722" s="35">
        <v>-0.75393014795471114</v>
      </c>
      <c r="L1722" s="35">
        <v>0</v>
      </c>
      <c r="M1722" s="35">
        <v>0</v>
      </c>
      <c r="N1722" s="35">
        <v>0</v>
      </c>
      <c r="O1722" s="35">
        <v>0</v>
      </c>
      <c r="P1722" s="36">
        <v>12</v>
      </c>
      <c r="Q1722" s="37">
        <v>86</v>
      </c>
      <c r="R1722" s="36">
        <v>0</v>
      </c>
      <c r="S1722" s="39">
        <f t="shared" si="54"/>
        <v>86</v>
      </c>
      <c r="T1722" s="34" t="s">
        <v>29</v>
      </c>
      <c r="U1722" s="12">
        <f t="shared" si="56"/>
        <v>2.2872737076278574E-2</v>
      </c>
      <c r="V1722" s="8">
        <f t="shared" si="55"/>
        <v>86</v>
      </c>
    </row>
    <row r="1723" spans="1:28">
      <c r="A1723" s="34" t="s">
        <v>19</v>
      </c>
      <c r="B1723" s="34" t="s">
        <v>65</v>
      </c>
      <c r="C1723" s="5" t="s">
        <v>108</v>
      </c>
      <c r="D1723" s="35" t="s">
        <v>90</v>
      </c>
      <c r="E1723" s="36" t="s">
        <v>16</v>
      </c>
      <c r="F1723" s="37">
        <v>100</v>
      </c>
      <c r="G1723" s="38">
        <v>-0.04</v>
      </c>
      <c r="H1723" s="34">
        <v>0.97791408999480312</v>
      </c>
      <c r="I1723" s="35">
        <v>-0.22498688120650387</v>
      </c>
      <c r="J1723" s="35">
        <v>5.5764653359442971</v>
      </c>
      <c r="K1723" s="35">
        <v>1.9196288114344393</v>
      </c>
      <c r="L1723" s="35">
        <v>1.1250457683554329</v>
      </c>
      <c r="M1723" s="35">
        <v>-3.4298208911344886E-4</v>
      </c>
      <c r="N1723" s="35">
        <v>0</v>
      </c>
      <c r="O1723" s="35">
        <v>0</v>
      </c>
      <c r="P1723" s="36">
        <v>12</v>
      </c>
      <c r="Q1723" s="37">
        <v>86</v>
      </c>
      <c r="R1723" s="36">
        <v>10</v>
      </c>
      <c r="S1723" s="39">
        <f t="shared" si="54"/>
        <v>86</v>
      </c>
      <c r="T1723" s="34" t="s">
        <v>44</v>
      </c>
      <c r="U1723" s="12">
        <f>(alpha+(beta/(1+EXP((((-1)*ceta)+(delta*LN(speed)))+(epsilon*speed)))))</f>
        <v>2.4241264940357665E-2</v>
      </c>
      <c r="V1723" s="8">
        <f t="shared" si="55"/>
        <v>86</v>
      </c>
    </row>
    <row r="1724" spans="1:28">
      <c r="A1724" s="34" t="s">
        <v>19</v>
      </c>
      <c r="B1724" s="34" t="s">
        <v>65</v>
      </c>
      <c r="C1724" s="5" t="s">
        <v>108</v>
      </c>
      <c r="D1724" s="35" t="s">
        <v>90</v>
      </c>
      <c r="E1724" s="36" t="s">
        <v>14</v>
      </c>
      <c r="F1724" s="37">
        <v>100</v>
      </c>
      <c r="G1724" s="38">
        <v>-0.04</v>
      </c>
      <c r="H1724" s="34">
        <v>0.98711718331653076</v>
      </c>
      <c r="I1724" s="35">
        <v>10.656107975474773</v>
      </c>
      <c r="J1724" s="35">
        <v>1.8253337982607156</v>
      </c>
      <c r="K1724" s="35">
        <v>4.9909131351975153E-2</v>
      </c>
      <c r="L1724" s="35">
        <v>0</v>
      </c>
      <c r="M1724" s="35">
        <v>0</v>
      </c>
      <c r="N1724" s="35">
        <v>0</v>
      </c>
      <c r="O1724" s="35">
        <v>0</v>
      </c>
      <c r="P1724" s="36">
        <v>12</v>
      </c>
      <c r="Q1724" s="37">
        <v>86</v>
      </c>
      <c r="R1724" s="36">
        <v>5</v>
      </c>
      <c r="S1724" s="39">
        <f t="shared" si="54"/>
        <v>86</v>
      </c>
      <c r="T1724" s="34" t="s">
        <v>36</v>
      </c>
      <c r="U1724" s="12">
        <f>(1/(((ceta*(speed^2))+(beta*speed))+alpha))</f>
        <v>1.8630204868057404E-3</v>
      </c>
      <c r="V1724" s="8">
        <f t="shared" si="55"/>
        <v>86</v>
      </c>
    </row>
    <row r="1725" spans="1:28">
      <c r="A1725" s="34" t="s">
        <v>19</v>
      </c>
      <c r="B1725" s="34" t="s">
        <v>65</v>
      </c>
      <c r="C1725" s="5" t="s">
        <v>108</v>
      </c>
      <c r="D1725" s="35" t="s">
        <v>90</v>
      </c>
      <c r="E1725" s="36" t="s">
        <v>18</v>
      </c>
      <c r="F1725" s="37">
        <v>100</v>
      </c>
      <c r="G1725" s="38">
        <v>-0.04</v>
      </c>
      <c r="H1725" s="34">
        <v>0.98378203475634862</v>
      </c>
      <c r="I1725" s="35">
        <v>1.4337694895425687E-2</v>
      </c>
      <c r="J1725" s="35">
        <v>0.98338275652807949</v>
      </c>
      <c r="K1725" s="35">
        <v>-0.58460126859047956</v>
      </c>
      <c r="L1725" s="35">
        <v>0</v>
      </c>
      <c r="M1725" s="35">
        <v>0</v>
      </c>
      <c r="N1725" s="35">
        <v>0</v>
      </c>
      <c r="O1725" s="35">
        <v>0</v>
      </c>
      <c r="P1725" s="36">
        <v>12</v>
      </c>
      <c r="Q1725" s="37">
        <v>86</v>
      </c>
      <c r="R1725" s="36">
        <v>0</v>
      </c>
      <c r="S1725" s="39">
        <f t="shared" si="54"/>
        <v>86</v>
      </c>
      <c r="T1725" s="34" t="s">
        <v>29</v>
      </c>
      <c r="U1725" s="12">
        <f>((alpha*(beta^speed))*(speed^ceta))</f>
        <v>2.5102196019561218E-4</v>
      </c>
      <c r="V1725" s="8">
        <f t="shared" si="55"/>
        <v>86</v>
      </c>
      <c r="AB1725" s="41"/>
    </row>
    <row r="1726" spans="1:28">
      <c r="A1726" s="34" t="s">
        <v>19</v>
      </c>
      <c r="B1726" s="34" t="s">
        <v>65</v>
      </c>
      <c r="C1726" s="5" t="s">
        <v>108</v>
      </c>
      <c r="D1726" s="35" t="s">
        <v>90</v>
      </c>
      <c r="E1726" s="36" t="s">
        <v>17</v>
      </c>
      <c r="F1726" s="37">
        <v>100</v>
      </c>
      <c r="G1726" s="38">
        <v>-0.04</v>
      </c>
      <c r="H1726" s="34">
        <v>0.9634739165732894</v>
      </c>
      <c r="I1726" s="35">
        <v>391.56486110039765</v>
      </c>
      <c r="J1726" s="35">
        <v>0.96495503292973039</v>
      </c>
      <c r="K1726" s="35">
        <v>-0.28573493459034027</v>
      </c>
      <c r="L1726" s="35">
        <v>0</v>
      </c>
      <c r="M1726" s="35">
        <v>0</v>
      </c>
      <c r="N1726" s="35">
        <v>0</v>
      </c>
      <c r="O1726" s="35">
        <v>0</v>
      </c>
      <c r="P1726" s="36">
        <v>12</v>
      </c>
      <c r="Q1726" s="37">
        <v>86</v>
      </c>
      <c r="R1726" s="36">
        <v>0</v>
      </c>
      <c r="S1726" s="39">
        <f t="shared" si="54"/>
        <v>86</v>
      </c>
      <c r="T1726" s="34" t="s">
        <v>29</v>
      </c>
      <c r="U1726" s="12">
        <f>((alpha*(beta^speed))*(speed^ceta))</f>
        <v>5.1010364418370013</v>
      </c>
      <c r="V1726" s="8">
        <f t="shared" si="55"/>
        <v>86</v>
      </c>
    </row>
    <row r="1727" spans="1:28">
      <c r="A1727" s="34" t="s">
        <v>19</v>
      </c>
      <c r="B1727" s="34" t="s">
        <v>65</v>
      </c>
      <c r="C1727" s="5" t="s">
        <v>108</v>
      </c>
      <c r="D1727" s="35" t="s">
        <v>90</v>
      </c>
      <c r="E1727" s="36" t="s">
        <v>15</v>
      </c>
      <c r="F1727" s="37">
        <v>0</v>
      </c>
      <c r="G1727" s="38">
        <v>-0.02</v>
      </c>
      <c r="H1727" s="34">
        <v>0.99280632914430333</v>
      </c>
      <c r="I1727" s="35">
        <v>20.522469513420567</v>
      </c>
      <c r="J1727" s="35">
        <v>1.0127183035722023</v>
      </c>
      <c r="K1727" s="35">
        <v>-1.213384282266402</v>
      </c>
      <c r="L1727" s="35">
        <v>0</v>
      </c>
      <c r="M1727" s="35">
        <v>0</v>
      </c>
      <c r="N1727" s="35">
        <v>0</v>
      </c>
      <c r="O1727" s="35">
        <v>0</v>
      </c>
      <c r="P1727" s="36">
        <v>12</v>
      </c>
      <c r="Q1727" s="37">
        <v>86</v>
      </c>
      <c r="R1727" s="36">
        <v>0</v>
      </c>
      <c r="S1727" s="39">
        <f t="shared" si="54"/>
        <v>86</v>
      </c>
      <c r="T1727" s="34" t="s">
        <v>29</v>
      </c>
      <c r="U1727" s="12">
        <f>((alpha*(beta^speed))*(speed^ceta))</f>
        <v>0.27350439494494827</v>
      </c>
      <c r="V1727" s="8">
        <f t="shared" si="55"/>
        <v>86</v>
      </c>
    </row>
    <row r="1728" spans="1:28">
      <c r="A1728" s="34" t="s">
        <v>19</v>
      </c>
      <c r="B1728" s="34" t="s">
        <v>65</v>
      </c>
      <c r="C1728" s="5" t="s">
        <v>108</v>
      </c>
      <c r="D1728" s="35" t="s">
        <v>90</v>
      </c>
      <c r="E1728" s="36" t="s">
        <v>16</v>
      </c>
      <c r="F1728" s="37">
        <v>0</v>
      </c>
      <c r="G1728" s="38">
        <v>-0.02</v>
      </c>
      <c r="H1728" s="34">
        <v>0.99745364771664913</v>
      </c>
      <c r="I1728" s="35">
        <v>13.339939594284102</v>
      </c>
      <c r="J1728" s="35">
        <v>0.99218922793842357</v>
      </c>
      <c r="K1728" s="35">
        <v>-0.75770670178888389</v>
      </c>
      <c r="L1728" s="35">
        <v>0</v>
      </c>
      <c r="M1728" s="35">
        <v>0</v>
      </c>
      <c r="N1728" s="35">
        <v>0</v>
      </c>
      <c r="O1728" s="35">
        <v>0</v>
      </c>
      <c r="P1728" s="36">
        <v>12</v>
      </c>
      <c r="Q1728" s="37">
        <v>86</v>
      </c>
      <c r="R1728" s="36">
        <v>0</v>
      </c>
      <c r="S1728" s="39">
        <f t="shared" si="54"/>
        <v>86</v>
      </c>
      <c r="T1728" s="34" t="s">
        <v>29</v>
      </c>
      <c r="U1728" s="12">
        <f>((alpha*(beta^speed))*(speed^ceta))</f>
        <v>0.23254075589892234</v>
      </c>
      <c r="V1728" s="8">
        <f t="shared" si="55"/>
        <v>86</v>
      </c>
    </row>
    <row r="1729" spans="1:28">
      <c r="A1729" s="34" t="s">
        <v>19</v>
      </c>
      <c r="B1729" s="34" t="s">
        <v>65</v>
      </c>
      <c r="C1729" s="5" t="s">
        <v>108</v>
      </c>
      <c r="D1729" s="35" t="s">
        <v>90</v>
      </c>
      <c r="E1729" s="36" t="s">
        <v>14</v>
      </c>
      <c r="F1729" s="37">
        <v>0</v>
      </c>
      <c r="G1729" s="38">
        <v>-0.02</v>
      </c>
      <c r="H1729" s="34">
        <v>0.98284280669062685</v>
      </c>
      <c r="I1729" s="35">
        <v>-161.07221556817353</v>
      </c>
      <c r="J1729" s="35">
        <v>30.912316188176693</v>
      </c>
      <c r="K1729" s="35">
        <v>1.574768089289456</v>
      </c>
      <c r="L1729" s="35">
        <v>0</v>
      </c>
      <c r="M1729" s="35">
        <v>0</v>
      </c>
      <c r="N1729" s="35">
        <v>0</v>
      </c>
      <c r="O1729" s="35">
        <v>0</v>
      </c>
      <c r="P1729" s="36">
        <v>12</v>
      </c>
      <c r="Q1729" s="37">
        <v>86</v>
      </c>
      <c r="R1729" s="36">
        <v>2</v>
      </c>
      <c r="S1729" s="39">
        <f t="shared" si="54"/>
        <v>86</v>
      </c>
      <c r="T1729" s="34" t="s">
        <v>31</v>
      </c>
      <c r="U1729" s="12">
        <f>((alpha+(beta*speed))^((-1)/ceta))</f>
        <v>6.9590259815585703E-3</v>
      </c>
      <c r="V1729" s="8">
        <f t="shared" si="55"/>
        <v>86</v>
      </c>
      <c r="AB1729" s="41"/>
    </row>
    <row r="1730" spans="1:28">
      <c r="A1730" s="34" t="s">
        <v>19</v>
      </c>
      <c r="B1730" s="34" t="s">
        <v>65</v>
      </c>
      <c r="C1730" s="5" t="s">
        <v>108</v>
      </c>
      <c r="D1730" s="35" t="s">
        <v>90</v>
      </c>
      <c r="E1730" s="36" t="s">
        <v>18</v>
      </c>
      <c r="F1730" s="37">
        <v>0</v>
      </c>
      <c r="G1730" s="38">
        <v>-0.02</v>
      </c>
      <c r="H1730" s="34">
        <v>0.9801561640419304</v>
      </c>
      <c r="I1730" s="35">
        <v>21.640951053434474</v>
      </c>
      <c r="J1730" s="35">
        <v>25.294446705828548</v>
      </c>
      <c r="K1730" s="35">
        <v>-0.14873292358055706</v>
      </c>
      <c r="L1730" s="35">
        <v>0</v>
      </c>
      <c r="M1730" s="35">
        <v>0</v>
      </c>
      <c r="N1730" s="35">
        <v>0</v>
      </c>
      <c r="O1730" s="35">
        <v>0</v>
      </c>
      <c r="P1730" s="36">
        <v>12</v>
      </c>
      <c r="Q1730" s="37">
        <v>86</v>
      </c>
      <c r="R1730" s="36">
        <v>5</v>
      </c>
      <c r="S1730" s="39">
        <f t="shared" ref="S1730:S1793" si="57">V1730</f>
        <v>86</v>
      </c>
      <c r="T1730" s="34" t="s">
        <v>36</v>
      </c>
      <c r="U1730" s="12">
        <f>(1/(((ceta*(speed^2))+(beta*speed))+alpha))</f>
        <v>9.1163132313167223E-4</v>
      </c>
      <c r="V1730" s="8">
        <f t="shared" ref="V1730:V1793" si="58">IF($V$1&lt;P1730,P1730,IF($V$1&gt;Q1730,Q1730,$V$1))</f>
        <v>86</v>
      </c>
      <c r="AB1730" s="41"/>
    </row>
    <row r="1731" spans="1:28">
      <c r="A1731" s="34" t="s">
        <v>19</v>
      </c>
      <c r="B1731" s="34" t="s">
        <v>65</v>
      </c>
      <c r="C1731" s="5" t="s">
        <v>108</v>
      </c>
      <c r="D1731" s="35" t="s">
        <v>90</v>
      </c>
      <c r="E1731" s="36" t="s">
        <v>17</v>
      </c>
      <c r="F1731" s="37">
        <v>0</v>
      </c>
      <c r="G1731" s="38">
        <v>-0.02</v>
      </c>
      <c r="H1731" s="34">
        <v>0.97036564543667492</v>
      </c>
      <c r="I1731" s="35">
        <v>2074.595840588669</v>
      </c>
      <c r="J1731" s="35">
        <v>1.013577077918526</v>
      </c>
      <c r="K1731" s="35">
        <v>-1.0504835764744682</v>
      </c>
      <c r="L1731" s="35">
        <v>0</v>
      </c>
      <c r="M1731" s="35">
        <v>0</v>
      </c>
      <c r="N1731" s="35">
        <v>0</v>
      </c>
      <c r="O1731" s="35">
        <v>0</v>
      </c>
      <c r="P1731" s="36">
        <v>12</v>
      </c>
      <c r="Q1731" s="37">
        <v>86</v>
      </c>
      <c r="R1731" s="36">
        <v>0</v>
      </c>
      <c r="S1731" s="39">
        <f t="shared" si="57"/>
        <v>86</v>
      </c>
      <c r="T1731" s="34" t="s">
        <v>29</v>
      </c>
      <c r="U1731" s="12">
        <f>((alpha*(beta^speed))*(speed^ceta))</f>
        <v>61.440927854704448</v>
      </c>
      <c r="V1731" s="8">
        <f t="shared" si="58"/>
        <v>86</v>
      </c>
    </row>
    <row r="1732" spans="1:28">
      <c r="A1732" s="34" t="s">
        <v>19</v>
      </c>
      <c r="B1732" s="34" t="s">
        <v>65</v>
      </c>
      <c r="C1732" s="5" t="s">
        <v>108</v>
      </c>
      <c r="D1732" s="35" t="s">
        <v>90</v>
      </c>
      <c r="E1732" s="36" t="s">
        <v>15</v>
      </c>
      <c r="F1732" s="37">
        <v>50</v>
      </c>
      <c r="G1732" s="38">
        <v>-0.02</v>
      </c>
      <c r="H1732" s="34">
        <v>0.99275636407843137</v>
      </c>
      <c r="I1732" s="35">
        <v>28.326531949237641</v>
      </c>
      <c r="J1732" s="35">
        <v>1.0147707715746841</v>
      </c>
      <c r="K1732" s="35">
        <v>-1.3619968335204837</v>
      </c>
      <c r="L1732" s="35">
        <v>0</v>
      </c>
      <c r="M1732" s="35">
        <v>0</v>
      </c>
      <c r="N1732" s="35">
        <v>0</v>
      </c>
      <c r="O1732" s="35">
        <v>0</v>
      </c>
      <c r="P1732" s="36">
        <v>12</v>
      </c>
      <c r="Q1732" s="37">
        <v>86</v>
      </c>
      <c r="R1732" s="36">
        <v>0</v>
      </c>
      <c r="S1732" s="39">
        <f t="shared" si="57"/>
        <v>86</v>
      </c>
      <c r="T1732" s="34" t="s">
        <v>29</v>
      </c>
      <c r="U1732" s="12">
        <f>((alpha*(beta^speed))*(speed^ceta))</f>
        <v>0.23176951946114643</v>
      </c>
      <c r="V1732" s="8">
        <f t="shared" si="58"/>
        <v>86</v>
      </c>
    </row>
    <row r="1733" spans="1:28">
      <c r="A1733" s="34" t="s">
        <v>19</v>
      </c>
      <c r="B1733" s="34" t="s">
        <v>65</v>
      </c>
      <c r="C1733" s="5" t="s">
        <v>108</v>
      </c>
      <c r="D1733" s="35" t="s">
        <v>90</v>
      </c>
      <c r="E1733" s="36" t="s">
        <v>16</v>
      </c>
      <c r="F1733" s="37">
        <v>50</v>
      </c>
      <c r="G1733" s="38">
        <v>-0.02</v>
      </c>
      <c r="H1733" s="34">
        <v>0.99710888890219451</v>
      </c>
      <c r="I1733" s="35">
        <v>20.463025292876093</v>
      </c>
      <c r="J1733" s="35">
        <v>0.99936626431657161</v>
      </c>
      <c r="K1733" s="35">
        <v>-0.95916688598136368</v>
      </c>
      <c r="L1733" s="35">
        <v>0</v>
      </c>
      <c r="M1733" s="35">
        <v>0</v>
      </c>
      <c r="N1733" s="35">
        <v>0</v>
      </c>
      <c r="O1733" s="35">
        <v>0</v>
      </c>
      <c r="P1733" s="36">
        <v>12</v>
      </c>
      <c r="Q1733" s="37">
        <v>86</v>
      </c>
      <c r="R1733" s="36">
        <v>0</v>
      </c>
      <c r="S1733" s="39">
        <f t="shared" si="57"/>
        <v>86</v>
      </c>
      <c r="T1733" s="34" t="s">
        <v>29</v>
      </c>
      <c r="U1733" s="12">
        <f>((alpha*(beta^speed))*(speed^ceta))</f>
        <v>0.27026255741244365</v>
      </c>
      <c r="V1733" s="8">
        <f t="shared" si="58"/>
        <v>86</v>
      </c>
    </row>
    <row r="1734" spans="1:28">
      <c r="A1734" s="34" t="s">
        <v>19</v>
      </c>
      <c r="B1734" s="34" t="s">
        <v>65</v>
      </c>
      <c r="C1734" s="5" t="s">
        <v>108</v>
      </c>
      <c r="D1734" s="35" t="s">
        <v>90</v>
      </c>
      <c r="E1734" s="36" t="s">
        <v>14</v>
      </c>
      <c r="F1734" s="37">
        <v>50</v>
      </c>
      <c r="G1734" s="38">
        <v>-0.02</v>
      </c>
      <c r="H1734" s="34">
        <v>0.9856676539055782</v>
      </c>
      <c r="I1734" s="35">
        <v>-2.5948901786776415</v>
      </c>
      <c r="J1734" s="35">
        <v>2.9453922116669471</v>
      </c>
      <c r="K1734" s="35">
        <v>-1.2583978684421959E-2</v>
      </c>
      <c r="L1734" s="35">
        <v>0</v>
      </c>
      <c r="M1734" s="35">
        <v>0</v>
      </c>
      <c r="N1734" s="35">
        <v>0</v>
      </c>
      <c r="O1734" s="35">
        <v>0</v>
      </c>
      <c r="P1734" s="36">
        <v>12</v>
      </c>
      <c r="Q1734" s="37">
        <v>86</v>
      </c>
      <c r="R1734" s="36">
        <v>5</v>
      </c>
      <c r="S1734" s="39">
        <f t="shared" si="57"/>
        <v>86</v>
      </c>
      <c r="T1734" s="34" t="s">
        <v>36</v>
      </c>
      <c r="U1734" s="12">
        <f>(1/(((ceta*(speed^2))+(beta*speed))+alpha))</f>
        <v>6.3436588225990621E-3</v>
      </c>
      <c r="V1734" s="8">
        <f t="shared" si="58"/>
        <v>86</v>
      </c>
      <c r="AB1734" s="41"/>
    </row>
    <row r="1735" spans="1:28">
      <c r="A1735" s="34" t="s">
        <v>19</v>
      </c>
      <c r="B1735" s="34" t="s">
        <v>65</v>
      </c>
      <c r="C1735" s="5" t="s">
        <v>108</v>
      </c>
      <c r="D1735" s="35" t="s">
        <v>90</v>
      </c>
      <c r="E1735" s="36" t="s">
        <v>18</v>
      </c>
      <c r="F1735" s="37">
        <v>50</v>
      </c>
      <c r="G1735" s="38">
        <v>-0.02</v>
      </c>
      <c r="H1735" s="34">
        <v>0.98201337769935437</v>
      </c>
      <c r="I1735" s="35">
        <v>52.330110196817763</v>
      </c>
      <c r="J1735" s="35">
        <v>20.653867068659132</v>
      </c>
      <c r="K1735" s="35">
        <v>-6.2245785345948469E-2</v>
      </c>
      <c r="L1735" s="35">
        <v>0</v>
      </c>
      <c r="M1735" s="35">
        <v>0</v>
      </c>
      <c r="N1735" s="35">
        <v>0</v>
      </c>
      <c r="O1735" s="35">
        <v>0</v>
      </c>
      <c r="P1735" s="36">
        <v>12</v>
      </c>
      <c r="Q1735" s="37">
        <v>86</v>
      </c>
      <c r="R1735" s="36">
        <v>5</v>
      </c>
      <c r="S1735" s="39">
        <f t="shared" si="57"/>
        <v>86</v>
      </c>
      <c r="T1735" s="34" t="s">
        <v>36</v>
      </c>
      <c r="U1735" s="12">
        <f>(1/(((ceta*(speed^2))+(beta*speed))+alpha))</f>
        <v>7.3089111687127211E-4</v>
      </c>
      <c r="V1735" s="8">
        <f t="shared" si="58"/>
        <v>86</v>
      </c>
      <c r="AB1735" s="41"/>
    </row>
    <row r="1736" spans="1:28">
      <c r="A1736" s="34" t="s">
        <v>19</v>
      </c>
      <c r="B1736" s="34" t="s">
        <v>65</v>
      </c>
      <c r="C1736" s="5" t="s">
        <v>108</v>
      </c>
      <c r="D1736" s="35" t="s">
        <v>90</v>
      </c>
      <c r="E1736" s="36" t="s">
        <v>17</v>
      </c>
      <c r="F1736" s="37">
        <v>50</v>
      </c>
      <c r="G1736" s="38">
        <v>-0.02</v>
      </c>
      <c r="H1736" s="34">
        <v>0.96489550322422513</v>
      </c>
      <c r="I1736" s="35">
        <v>1669.8134500285248</v>
      </c>
      <c r="J1736" s="35">
        <v>1.0058505869986885</v>
      </c>
      <c r="K1736" s="35">
        <v>-0.91246190288801465</v>
      </c>
      <c r="L1736" s="35">
        <v>0</v>
      </c>
      <c r="M1736" s="35">
        <v>0</v>
      </c>
      <c r="N1736" s="35">
        <v>0</v>
      </c>
      <c r="O1736" s="35">
        <v>0</v>
      </c>
      <c r="P1736" s="36">
        <v>12</v>
      </c>
      <c r="Q1736" s="37">
        <v>86</v>
      </c>
      <c r="R1736" s="36">
        <v>0</v>
      </c>
      <c r="S1736" s="39">
        <f t="shared" si="57"/>
        <v>86</v>
      </c>
      <c r="T1736" s="34" t="s">
        <v>29</v>
      </c>
      <c r="U1736" s="12">
        <f>((alpha*(beta^speed))*(speed^ceta))</f>
        <v>47.357694892558612</v>
      </c>
      <c r="V1736" s="8">
        <f t="shared" si="58"/>
        <v>86</v>
      </c>
    </row>
    <row r="1737" spans="1:28">
      <c r="A1737" s="34" t="s">
        <v>19</v>
      </c>
      <c r="B1737" s="34" t="s">
        <v>65</v>
      </c>
      <c r="C1737" s="5" t="s">
        <v>108</v>
      </c>
      <c r="D1737" s="35" t="s">
        <v>90</v>
      </c>
      <c r="E1737" s="36" t="s">
        <v>15</v>
      </c>
      <c r="F1737" s="37">
        <v>100</v>
      </c>
      <c r="G1737" s="38">
        <v>-0.02</v>
      </c>
      <c r="H1737" s="34">
        <v>0.99019000102942711</v>
      </c>
      <c r="I1737" s="35">
        <v>0.1708771208474856</v>
      </c>
      <c r="J1737" s="35">
        <v>12.824989958579318</v>
      </c>
      <c r="K1737" s="35">
        <v>8.4586741256982116E-3</v>
      </c>
      <c r="L1737" s="35">
        <v>0.85593264888519049</v>
      </c>
      <c r="M1737" s="35">
        <v>3.6041753272601978E-2</v>
      </c>
      <c r="N1737" s="35">
        <v>0</v>
      </c>
      <c r="O1737" s="35">
        <v>0</v>
      </c>
      <c r="P1737" s="36">
        <v>12</v>
      </c>
      <c r="Q1737" s="37">
        <v>86</v>
      </c>
      <c r="R1737" s="36">
        <v>10</v>
      </c>
      <c r="S1737" s="39">
        <f t="shared" si="57"/>
        <v>86</v>
      </c>
      <c r="T1737" s="34" t="s">
        <v>44</v>
      </c>
      <c r="U1737" s="12">
        <f>(alpha+(beta/(1+EXP((((-1)*ceta)+(delta*LN(speed)))+(epsilon*speed)))))</f>
        <v>0.18374062277284553</v>
      </c>
      <c r="V1737" s="8">
        <f t="shared" si="58"/>
        <v>86</v>
      </c>
    </row>
    <row r="1738" spans="1:28">
      <c r="A1738" s="34" t="s">
        <v>19</v>
      </c>
      <c r="B1738" s="34" t="s">
        <v>65</v>
      </c>
      <c r="C1738" s="5" t="s">
        <v>108</v>
      </c>
      <c r="D1738" s="35" t="s">
        <v>90</v>
      </c>
      <c r="E1738" s="36" t="s">
        <v>16</v>
      </c>
      <c r="F1738" s="37">
        <v>100</v>
      </c>
      <c r="G1738" s="38">
        <v>-0.02</v>
      </c>
      <c r="H1738" s="34">
        <v>0.99520683051005843</v>
      </c>
      <c r="I1738" s="35">
        <v>0.2229830813232456</v>
      </c>
      <c r="J1738" s="35">
        <v>21.070922947543373</v>
      </c>
      <c r="K1738" s="35">
        <v>0.17363896958513425</v>
      </c>
      <c r="L1738" s="35">
        <v>0.97900248452006233</v>
      </c>
      <c r="M1738" s="35">
        <v>1.7336893070717025E-2</v>
      </c>
      <c r="N1738" s="35">
        <v>0</v>
      </c>
      <c r="O1738" s="35">
        <v>0</v>
      </c>
      <c r="P1738" s="36">
        <v>12</v>
      </c>
      <c r="Q1738" s="37">
        <v>86</v>
      </c>
      <c r="R1738" s="36">
        <v>10</v>
      </c>
      <c r="S1738" s="39">
        <f t="shared" si="57"/>
        <v>86</v>
      </c>
      <c r="T1738" s="34" t="s">
        <v>44</v>
      </c>
      <c r="U1738" s="12">
        <f>(alpha+(beta/(1+EXP((((-1)*ceta)+(delta*LN(speed)))+(epsilon*speed)))))</f>
        <v>0.29479743467382946</v>
      </c>
      <c r="V1738" s="8">
        <f t="shared" si="58"/>
        <v>86</v>
      </c>
    </row>
    <row r="1739" spans="1:28">
      <c r="A1739" s="34" t="s">
        <v>19</v>
      </c>
      <c r="B1739" s="34" t="s">
        <v>65</v>
      </c>
      <c r="C1739" s="5" t="s">
        <v>108</v>
      </c>
      <c r="D1739" s="35" t="s">
        <v>90</v>
      </c>
      <c r="E1739" s="36" t="s">
        <v>14</v>
      </c>
      <c r="F1739" s="37">
        <v>100</v>
      </c>
      <c r="G1739" s="38">
        <v>-0.02</v>
      </c>
      <c r="H1739" s="34">
        <v>0.98374485720488625</v>
      </c>
      <c r="I1739" s="35">
        <v>1.2290437528736087</v>
      </c>
      <c r="J1739" s="35">
        <v>2.629890125306241</v>
      </c>
      <c r="K1739" s="35">
        <v>-4.0149784037697899E-3</v>
      </c>
      <c r="L1739" s="35">
        <v>0</v>
      </c>
      <c r="M1739" s="35">
        <v>0</v>
      </c>
      <c r="N1739" s="35">
        <v>0</v>
      </c>
      <c r="O1739" s="35">
        <v>0</v>
      </c>
      <c r="P1739" s="36">
        <v>12</v>
      </c>
      <c r="Q1739" s="37">
        <v>86</v>
      </c>
      <c r="R1739" s="36">
        <v>5</v>
      </c>
      <c r="S1739" s="39">
        <f t="shared" si="57"/>
        <v>86</v>
      </c>
      <c r="T1739" s="34" t="s">
        <v>36</v>
      </c>
      <c r="U1739" s="12">
        <f>(1/(((ceta*(speed^2))+(beta*speed))+alpha))</f>
        <v>5.0580457727779828E-3</v>
      </c>
      <c r="V1739" s="8">
        <f t="shared" si="58"/>
        <v>86</v>
      </c>
      <c r="AB1739" s="41"/>
    </row>
    <row r="1740" spans="1:28">
      <c r="A1740" s="34" t="s">
        <v>19</v>
      </c>
      <c r="B1740" s="34" t="s">
        <v>65</v>
      </c>
      <c r="C1740" s="5" t="s">
        <v>108</v>
      </c>
      <c r="D1740" s="35" t="s">
        <v>90</v>
      </c>
      <c r="E1740" s="36" t="s">
        <v>18</v>
      </c>
      <c r="F1740" s="37">
        <v>100</v>
      </c>
      <c r="G1740" s="38">
        <v>-0.02</v>
      </c>
      <c r="H1740" s="34">
        <v>0.98143613155146603</v>
      </c>
      <c r="I1740" s="35">
        <v>107.76895869379159</v>
      </c>
      <c r="J1740" s="35">
        <v>11.575149999192439</v>
      </c>
      <c r="K1740" s="35">
        <v>1.0899418462188473</v>
      </c>
      <c r="L1740" s="35">
        <v>0</v>
      </c>
      <c r="M1740" s="35">
        <v>0</v>
      </c>
      <c r="N1740" s="35">
        <v>0</v>
      </c>
      <c r="O1740" s="35">
        <v>0</v>
      </c>
      <c r="P1740" s="36">
        <v>12</v>
      </c>
      <c r="Q1740" s="37">
        <v>86</v>
      </c>
      <c r="R1740" s="36">
        <v>6</v>
      </c>
      <c r="S1740" s="39">
        <f t="shared" si="57"/>
        <v>86</v>
      </c>
      <c r="T1740" s="34" t="s">
        <v>37</v>
      </c>
      <c r="U1740" s="12">
        <f>(1/(alpha+(beta*(speed^ceta))))</f>
        <v>6.2744535976707889E-4</v>
      </c>
      <c r="V1740" s="8">
        <f t="shared" si="58"/>
        <v>86</v>
      </c>
      <c r="AB1740" s="41"/>
    </row>
    <row r="1741" spans="1:28">
      <c r="A1741" s="34" t="s">
        <v>19</v>
      </c>
      <c r="B1741" s="34" t="s">
        <v>65</v>
      </c>
      <c r="C1741" s="5" t="s">
        <v>108</v>
      </c>
      <c r="D1741" s="35" t="s">
        <v>90</v>
      </c>
      <c r="E1741" s="36" t="s">
        <v>17</v>
      </c>
      <c r="F1741" s="37">
        <v>100</v>
      </c>
      <c r="G1741" s="38">
        <v>-0.02</v>
      </c>
      <c r="H1741" s="34">
        <v>0.96180825884676679</v>
      </c>
      <c r="I1741" s="35">
        <v>8.1953318777365816</v>
      </c>
      <c r="J1741" s="35">
        <v>-5.0474486272257346</v>
      </c>
      <c r="K1741" s="35">
        <v>-1.0182690138226673</v>
      </c>
      <c r="L1741" s="35">
        <v>0</v>
      </c>
      <c r="M1741" s="35">
        <v>0</v>
      </c>
      <c r="N1741" s="35">
        <v>0</v>
      </c>
      <c r="O1741" s="35">
        <v>0</v>
      </c>
      <c r="P1741" s="36">
        <v>12</v>
      </c>
      <c r="Q1741" s="37">
        <v>86</v>
      </c>
      <c r="R1741" s="36">
        <v>13</v>
      </c>
      <c r="S1741" s="39">
        <f t="shared" si="57"/>
        <v>86</v>
      </c>
      <c r="T1741" s="34" t="s">
        <v>50</v>
      </c>
      <c r="U1741" s="12">
        <f>EXP((alpha+(beta/speed))+(ceta*LN(speed)))</f>
        <v>36.631802579503429</v>
      </c>
      <c r="V1741" s="8">
        <f t="shared" si="58"/>
        <v>86</v>
      </c>
    </row>
    <row r="1742" spans="1:28">
      <c r="A1742" s="34" t="s">
        <v>19</v>
      </c>
      <c r="B1742" s="34" t="s">
        <v>65</v>
      </c>
      <c r="C1742" s="5" t="s">
        <v>108</v>
      </c>
      <c r="D1742" s="35" t="s">
        <v>90</v>
      </c>
      <c r="E1742" s="36" t="s">
        <v>15</v>
      </c>
      <c r="F1742" s="37">
        <v>0</v>
      </c>
      <c r="G1742" s="38">
        <v>0.02</v>
      </c>
      <c r="H1742" s="34">
        <v>0.99691535517118646</v>
      </c>
      <c r="I1742" s="35">
        <v>0.5727861986439069</v>
      </c>
      <c r="J1742" s="35">
        <v>-8.6440875419304702E-2</v>
      </c>
      <c r="K1742" s="35">
        <v>22.333966519591119</v>
      </c>
      <c r="L1742" s="35">
        <v>-1.2543911764935229</v>
      </c>
      <c r="M1742" s="35">
        <v>0</v>
      </c>
      <c r="N1742" s="35">
        <v>0</v>
      </c>
      <c r="O1742" s="35">
        <v>0</v>
      </c>
      <c r="P1742" s="36">
        <v>12</v>
      </c>
      <c r="Q1742" s="37">
        <v>86</v>
      </c>
      <c r="R1742" s="36">
        <v>1</v>
      </c>
      <c r="S1742" s="39">
        <f t="shared" si="57"/>
        <v>86</v>
      </c>
      <c r="T1742" s="34" t="s">
        <v>30</v>
      </c>
      <c r="U1742" s="12">
        <f>((alpha*(speed^beta))+(ceta*(speed^delta)))</f>
        <v>0.47336534725316953</v>
      </c>
      <c r="V1742" s="8">
        <f t="shared" si="58"/>
        <v>86</v>
      </c>
    </row>
    <row r="1743" spans="1:28">
      <c r="A1743" s="34" t="s">
        <v>19</v>
      </c>
      <c r="B1743" s="34" t="s">
        <v>65</v>
      </c>
      <c r="C1743" s="5" t="s">
        <v>108</v>
      </c>
      <c r="D1743" s="35" t="s">
        <v>90</v>
      </c>
      <c r="E1743" s="36" t="s">
        <v>16</v>
      </c>
      <c r="F1743" s="37">
        <v>0</v>
      </c>
      <c r="G1743" s="38">
        <v>0.02</v>
      </c>
      <c r="H1743" s="34">
        <v>0.99652383948946022</v>
      </c>
      <c r="I1743" s="35">
        <v>0.15160563946964439</v>
      </c>
      <c r="J1743" s="35">
        <v>15.973900857810557</v>
      </c>
      <c r="K1743" s="35">
        <v>0.15091075106191049</v>
      </c>
      <c r="L1743" s="35">
        <v>0.61016324587710058</v>
      </c>
      <c r="M1743" s="35">
        <v>8.2129354120281065E-2</v>
      </c>
      <c r="N1743" s="35">
        <v>0</v>
      </c>
      <c r="O1743" s="35">
        <v>0</v>
      </c>
      <c r="P1743" s="36">
        <v>12</v>
      </c>
      <c r="Q1743" s="37">
        <v>86</v>
      </c>
      <c r="R1743" s="36">
        <v>10</v>
      </c>
      <c r="S1743" s="39">
        <f t="shared" si="57"/>
        <v>86</v>
      </c>
      <c r="T1743" s="34" t="s">
        <v>44</v>
      </c>
      <c r="U1743" s="12">
        <f>(alpha+(beta/(1+EXP((((-1)*ceta)+(delta*LN(speed)))+(epsilon*speed)))))</f>
        <v>0.15265539052546059</v>
      </c>
      <c r="V1743" s="8">
        <f t="shared" si="58"/>
        <v>86</v>
      </c>
    </row>
    <row r="1744" spans="1:28">
      <c r="A1744" s="34" t="s">
        <v>19</v>
      </c>
      <c r="B1744" s="34" t="s">
        <v>65</v>
      </c>
      <c r="C1744" s="5" t="s">
        <v>108</v>
      </c>
      <c r="D1744" s="35" t="s">
        <v>90</v>
      </c>
      <c r="E1744" s="36" t="s">
        <v>14</v>
      </c>
      <c r="F1744" s="37">
        <v>0</v>
      </c>
      <c r="G1744" s="38">
        <v>0.02</v>
      </c>
      <c r="H1744" s="34">
        <v>0.97741606034395223</v>
      </c>
      <c r="I1744" s="35">
        <v>-1514.2482120795607</v>
      </c>
      <c r="J1744" s="35">
        <v>237.23564936239839</v>
      </c>
      <c r="K1744" s="35">
        <v>2.240678582099322</v>
      </c>
      <c r="L1744" s="35">
        <v>0</v>
      </c>
      <c r="M1744" s="35">
        <v>0</v>
      </c>
      <c r="N1744" s="35">
        <v>0</v>
      </c>
      <c r="O1744" s="35">
        <v>0</v>
      </c>
      <c r="P1744" s="36">
        <v>12</v>
      </c>
      <c r="Q1744" s="37">
        <v>86</v>
      </c>
      <c r="R1744" s="36">
        <v>2</v>
      </c>
      <c r="S1744" s="39">
        <f t="shared" si="57"/>
        <v>86</v>
      </c>
      <c r="T1744" s="34" t="s">
        <v>31</v>
      </c>
      <c r="U1744" s="12">
        <f>((alpha+(beta*speed))^((-1)/ceta))</f>
        <v>1.2347139682922234E-2</v>
      </c>
      <c r="V1744" s="8">
        <f t="shared" si="58"/>
        <v>86</v>
      </c>
      <c r="AB1744" s="41"/>
    </row>
    <row r="1745" spans="1:28">
      <c r="A1745" s="34" t="s">
        <v>19</v>
      </c>
      <c r="B1745" s="34" t="s">
        <v>65</v>
      </c>
      <c r="C1745" s="5" t="s">
        <v>108</v>
      </c>
      <c r="D1745" s="35" t="s">
        <v>90</v>
      </c>
      <c r="E1745" s="36" t="s">
        <v>18</v>
      </c>
      <c r="F1745" s="37">
        <v>0</v>
      </c>
      <c r="G1745" s="38">
        <v>0.02</v>
      </c>
      <c r="H1745" s="34">
        <v>0.97424354164891969</v>
      </c>
      <c r="I1745" s="35">
        <v>3.7487192695127694E-2</v>
      </c>
      <c r="J1745" s="35">
        <v>-0.98421289329117323</v>
      </c>
      <c r="K1745" s="35">
        <v>7.5893335156711986E-4</v>
      </c>
      <c r="L1745" s="35">
        <v>0.23899317918540347</v>
      </c>
      <c r="M1745" s="35">
        <v>0</v>
      </c>
      <c r="N1745" s="35">
        <v>0</v>
      </c>
      <c r="O1745" s="35">
        <v>0</v>
      </c>
      <c r="P1745" s="36">
        <v>12</v>
      </c>
      <c r="Q1745" s="37">
        <v>86</v>
      </c>
      <c r="R1745" s="36">
        <v>1</v>
      </c>
      <c r="S1745" s="39">
        <f t="shared" si="57"/>
        <v>86</v>
      </c>
      <c r="T1745" s="34" t="s">
        <v>30</v>
      </c>
      <c r="U1745" s="12">
        <f>((alpha*(speed^beta))+(ceta*(speed^delta)))</f>
        <v>2.6682258965073889E-3</v>
      </c>
      <c r="V1745" s="8">
        <f t="shared" si="58"/>
        <v>86</v>
      </c>
      <c r="AB1745" s="41"/>
    </row>
    <row r="1746" spans="1:28">
      <c r="A1746" s="34" t="s">
        <v>19</v>
      </c>
      <c r="B1746" s="34" t="s">
        <v>65</v>
      </c>
      <c r="C1746" s="5" t="s">
        <v>108</v>
      </c>
      <c r="D1746" s="35" t="s">
        <v>90</v>
      </c>
      <c r="E1746" s="36" t="s">
        <v>17</v>
      </c>
      <c r="F1746" s="37">
        <v>0</v>
      </c>
      <c r="G1746" s="38">
        <v>0.02</v>
      </c>
      <c r="H1746" s="34">
        <v>0.97244687420542697</v>
      </c>
      <c r="I1746" s="35">
        <v>1139.9058945516258</v>
      </c>
      <c r="J1746" s="35">
        <v>1.0118398747287225</v>
      </c>
      <c r="K1746" s="35">
        <v>-0.61605963480236292</v>
      </c>
      <c r="L1746" s="35">
        <v>0</v>
      </c>
      <c r="M1746" s="35">
        <v>0</v>
      </c>
      <c r="N1746" s="35">
        <v>0</v>
      </c>
      <c r="O1746" s="35">
        <v>0</v>
      </c>
      <c r="P1746" s="36">
        <v>12</v>
      </c>
      <c r="Q1746" s="37">
        <v>86</v>
      </c>
      <c r="R1746" s="36">
        <v>0</v>
      </c>
      <c r="S1746" s="39">
        <f t="shared" si="57"/>
        <v>86</v>
      </c>
      <c r="T1746" s="34" t="s">
        <v>29</v>
      </c>
      <c r="U1746" s="12">
        <f>((alpha*(beta^speed))*(speed^ceta))</f>
        <v>201.70494372942738</v>
      </c>
      <c r="V1746" s="8">
        <f t="shared" si="58"/>
        <v>86</v>
      </c>
    </row>
    <row r="1747" spans="1:28">
      <c r="A1747" s="34" t="s">
        <v>19</v>
      </c>
      <c r="B1747" s="34" t="s">
        <v>65</v>
      </c>
      <c r="C1747" s="5" t="s">
        <v>108</v>
      </c>
      <c r="D1747" s="35" t="s">
        <v>90</v>
      </c>
      <c r="E1747" s="36" t="s">
        <v>15</v>
      </c>
      <c r="F1747" s="37">
        <v>50</v>
      </c>
      <c r="G1747" s="38">
        <v>0.02</v>
      </c>
      <c r="H1747" s="34">
        <v>0.99807959788230338</v>
      </c>
      <c r="I1747" s="35">
        <v>0.44398952657757257</v>
      </c>
      <c r="J1747" s="35">
        <v>16.633680777751099</v>
      </c>
      <c r="K1747" s="35">
        <v>0.4343317882252915</v>
      </c>
      <c r="L1747" s="35">
        <v>1.2593897066318458</v>
      </c>
      <c r="M1747" s="35">
        <v>-6.5881920386489507E-4</v>
      </c>
      <c r="N1747" s="35">
        <v>0</v>
      </c>
      <c r="O1747" s="35">
        <v>0</v>
      </c>
      <c r="P1747" s="36">
        <v>12</v>
      </c>
      <c r="Q1747" s="37">
        <v>86</v>
      </c>
      <c r="R1747" s="36">
        <v>10</v>
      </c>
      <c r="S1747" s="39">
        <f t="shared" si="57"/>
        <v>86</v>
      </c>
      <c r="T1747" s="34" t="s">
        <v>44</v>
      </c>
      <c r="U1747" s="12">
        <f>(alpha+(beta/(1+EXP((((-1)*ceta)+(delta*LN(speed)))+(epsilon*speed)))))</f>
        <v>0.54292327628119175</v>
      </c>
      <c r="V1747" s="8">
        <f t="shared" si="58"/>
        <v>86</v>
      </c>
    </row>
    <row r="1748" spans="1:28">
      <c r="A1748" s="34" t="s">
        <v>19</v>
      </c>
      <c r="B1748" s="34" t="s">
        <v>65</v>
      </c>
      <c r="C1748" s="5" t="s">
        <v>108</v>
      </c>
      <c r="D1748" s="35" t="s">
        <v>90</v>
      </c>
      <c r="E1748" s="36" t="s">
        <v>16</v>
      </c>
      <c r="F1748" s="37">
        <v>50</v>
      </c>
      <c r="G1748" s="38">
        <v>0.02</v>
      </c>
      <c r="H1748" s="34">
        <v>0.99524752889001422</v>
      </c>
      <c r="I1748" s="35">
        <v>372.46357660116956</v>
      </c>
      <c r="J1748" s="35">
        <v>1.0444118212492441</v>
      </c>
      <c r="K1748" s="35">
        <v>-2.4992918086028442</v>
      </c>
      <c r="L1748" s="35">
        <v>0</v>
      </c>
      <c r="M1748" s="35">
        <v>0</v>
      </c>
      <c r="N1748" s="35">
        <v>0</v>
      </c>
      <c r="O1748" s="35">
        <v>0</v>
      </c>
      <c r="P1748" s="36">
        <v>12</v>
      </c>
      <c r="Q1748" s="37">
        <v>86</v>
      </c>
      <c r="R1748" s="36">
        <v>0</v>
      </c>
      <c r="S1748" s="39">
        <f t="shared" si="57"/>
        <v>86</v>
      </c>
      <c r="T1748" s="34" t="s">
        <v>29</v>
      </c>
      <c r="U1748" s="12">
        <f>((alpha*(beta^speed))*(speed^ceta))</f>
        <v>0.22865497270491325</v>
      </c>
      <c r="V1748" s="8">
        <f t="shared" si="58"/>
        <v>86</v>
      </c>
    </row>
    <row r="1749" spans="1:28">
      <c r="A1749" s="34" t="s">
        <v>19</v>
      </c>
      <c r="B1749" s="34" t="s">
        <v>65</v>
      </c>
      <c r="C1749" s="5" t="s">
        <v>108</v>
      </c>
      <c r="D1749" s="35" t="s">
        <v>90</v>
      </c>
      <c r="E1749" s="36" t="s">
        <v>14</v>
      </c>
      <c r="F1749" s="37">
        <v>50</v>
      </c>
      <c r="G1749" s="38">
        <v>0.02</v>
      </c>
      <c r="H1749" s="34">
        <v>0.97522682030649133</v>
      </c>
      <c r="I1749" s="35">
        <v>7.8026818683357027</v>
      </c>
      <c r="J1749" s="35">
        <v>1.510748869889859</v>
      </c>
      <c r="K1749" s="35">
        <v>-1.0662741669517193E-2</v>
      </c>
      <c r="L1749" s="35">
        <v>0</v>
      </c>
      <c r="M1749" s="35">
        <v>0</v>
      </c>
      <c r="N1749" s="35">
        <v>0</v>
      </c>
      <c r="O1749" s="35">
        <v>0</v>
      </c>
      <c r="P1749" s="36">
        <v>12</v>
      </c>
      <c r="Q1749" s="37">
        <v>86</v>
      </c>
      <c r="R1749" s="36">
        <v>5</v>
      </c>
      <c r="S1749" s="39">
        <f t="shared" si="57"/>
        <v>86</v>
      </c>
      <c r="T1749" s="34" t="s">
        <v>36</v>
      </c>
      <c r="U1749" s="12">
        <f>(1/(((ceta*(speed^2))+(beta*speed))+alpha))</f>
        <v>1.6987894359395229E-2</v>
      </c>
      <c r="V1749" s="8">
        <f t="shared" si="58"/>
        <v>86</v>
      </c>
      <c r="AB1749" s="41"/>
    </row>
    <row r="1750" spans="1:28">
      <c r="A1750" s="34" t="s">
        <v>19</v>
      </c>
      <c r="B1750" s="34" t="s">
        <v>65</v>
      </c>
      <c r="C1750" s="5" t="s">
        <v>108</v>
      </c>
      <c r="D1750" s="35" t="s">
        <v>90</v>
      </c>
      <c r="E1750" s="36" t="s">
        <v>18</v>
      </c>
      <c r="F1750" s="37">
        <v>50</v>
      </c>
      <c r="G1750" s="38">
        <v>0.02</v>
      </c>
      <c r="H1750" s="34">
        <v>0.9779840315040409</v>
      </c>
      <c r="I1750" s="35">
        <v>0.14022171776874912</v>
      </c>
      <c r="J1750" s="35">
        <v>-1.9528889790352542</v>
      </c>
      <c r="K1750" s="35">
        <v>6.7677893315584289E-3</v>
      </c>
      <c r="L1750" s="35">
        <v>-0.19493418868268034</v>
      </c>
      <c r="M1750" s="35">
        <v>0</v>
      </c>
      <c r="N1750" s="35">
        <v>0</v>
      </c>
      <c r="O1750" s="35">
        <v>0</v>
      </c>
      <c r="P1750" s="36">
        <v>12</v>
      </c>
      <c r="Q1750" s="37">
        <v>86</v>
      </c>
      <c r="R1750" s="36">
        <v>1</v>
      </c>
      <c r="S1750" s="39">
        <f t="shared" si="57"/>
        <v>86</v>
      </c>
      <c r="T1750" s="34" t="s">
        <v>30</v>
      </c>
      <c r="U1750" s="12">
        <f>((alpha*(speed^beta))+(ceta*(speed^delta)))</f>
        <v>2.8635729925409726E-3</v>
      </c>
      <c r="V1750" s="8">
        <f t="shared" si="58"/>
        <v>86</v>
      </c>
      <c r="AB1750" s="41"/>
    </row>
    <row r="1751" spans="1:28">
      <c r="A1751" s="34" t="s">
        <v>19</v>
      </c>
      <c r="B1751" s="34" t="s">
        <v>65</v>
      </c>
      <c r="C1751" s="5" t="s">
        <v>108</v>
      </c>
      <c r="D1751" s="35" t="s">
        <v>90</v>
      </c>
      <c r="E1751" s="36" t="s">
        <v>17</v>
      </c>
      <c r="F1751" s="37">
        <v>50</v>
      </c>
      <c r="G1751" s="38">
        <v>0.02</v>
      </c>
      <c r="H1751" s="34">
        <v>0.96349223381884008</v>
      </c>
      <c r="I1751" s="35">
        <v>1074.0361613087682</v>
      </c>
      <c r="J1751" s="35">
        <v>1.0098548085275538</v>
      </c>
      <c r="K1751" s="35">
        <v>-0.52179201936421116</v>
      </c>
      <c r="L1751" s="35">
        <v>0</v>
      </c>
      <c r="M1751" s="35">
        <v>0</v>
      </c>
      <c r="N1751" s="35">
        <v>0</v>
      </c>
      <c r="O1751" s="35">
        <v>0</v>
      </c>
      <c r="P1751" s="36">
        <v>12</v>
      </c>
      <c r="Q1751" s="37">
        <v>86</v>
      </c>
      <c r="R1751" s="36">
        <v>0</v>
      </c>
      <c r="S1751" s="39">
        <f t="shared" si="57"/>
        <v>86</v>
      </c>
      <c r="T1751" s="34" t="s">
        <v>29</v>
      </c>
      <c r="U1751" s="12">
        <f>((alpha*(beta^speed))*(speed^ceta))</f>
        <v>244.27650478590266</v>
      </c>
      <c r="V1751" s="8">
        <f t="shared" si="58"/>
        <v>86</v>
      </c>
    </row>
    <row r="1752" spans="1:28">
      <c r="A1752" s="34" t="s">
        <v>19</v>
      </c>
      <c r="B1752" s="34" t="s">
        <v>65</v>
      </c>
      <c r="C1752" s="5" t="s">
        <v>108</v>
      </c>
      <c r="D1752" s="35" t="s">
        <v>90</v>
      </c>
      <c r="E1752" s="36" t="s">
        <v>15</v>
      </c>
      <c r="F1752" s="37">
        <v>100</v>
      </c>
      <c r="G1752" s="38">
        <v>0.02</v>
      </c>
      <c r="H1752" s="34">
        <v>0.99263988277534487</v>
      </c>
      <c r="I1752" s="35">
        <v>153.94271463286256</v>
      </c>
      <c r="J1752" s="35">
        <v>-2.5230226346124209</v>
      </c>
      <c r="K1752" s="35">
        <v>3.720589872027023</v>
      </c>
      <c r="L1752" s="35">
        <v>-0.43431222535289399</v>
      </c>
      <c r="M1752" s="35">
        <v>0</v>
      </c>
      <c r="N1752" s="35">
        <v>0</v>
      </c>
      <c r="O1752" s="35">
        <v>0</v>
      </c>
      <c r="P1752" s="36">
        <v>12</v>
      </c>
      <c r="Q1752" s="37">
        <v>86</v>
      </c>
      <c r="R1752" s="36">
        <v>1</v>
      </c>
      <c r="S1752" s="39">
        <f t="shared" si="57"/>
        <v>86</v>
      </c>
      <c r="T1752" s="34" t="s">
        <v>30</v>
      </c>
      <c r="U1752" s="12">
        <f>((alpha*(speed^beta))+(ceta*(speed^delta)))</f>
        <v>0.53959625753091367</v>
      </c>
      <c r="V1752" s="8">
        <f t="shared" si="58"/>
        <v>86</v>
      </c>
    </row>
    <row r="1753" spans="1:28">
      <c r="A1753" s="34" t="s">
        <v>19</v>
      </c>
      <c r="B1753" s="34" t="s">
        <v>65</v>
      </c>
      <c r="C1753" s="5" t="s">
        <v>108</v>
      </c>
      <c r="D1753" s="35" t="s">
        <v>90</v>
      </c>
      <c r="E1753" s="36" t="s">
        <v>16</v>
      </c>
      <c r="F1753" s="37">
        <v>100</v>
      </c>
      <c r="G1753" s="38">
        <v>0.02</v>
      </c>
      <c r="H1753" s="34">
        <v>0.99320512074893696</v>
      </c>
      <c r="I1753" s="35">
        <v>-5.5908264487543446</v>
      </c>
      <c r="J1753" s="35">
        <v>41.838553621737375</v>
      </c>
      <c r="K1753" s="35">
        <v>0.83675890714116985</v>
      </c>
      <c r="L1753" s="35">
        <v>0</v>
      </c>
      <c r="M1753" s="35">
        <v>0</v>
      </c>
      <c r="N1753" s="35">
        <v>0</v>
      </c>
      <c r="O1753" s="35">
        <v>0</v>
      </c>
      <c r="P1753" s="36">
        <v>12</v>
      </c>
      <c r="Q1753" s="37">
        <v>86</v>
      </c>
      <c r="R1753" s="36">
        <v>13</v>
      </c>
      <c r="S1753" s="39">
        <f t="shared" si="57"/>
        <v>86</v>
      </c>
      <c r="T1753" s="34" t="s">
        <v>50</v>
      </c>
      <c r="U1753" s="12">
        <f>EXP((alpha+(beta/speed))+(ceta*LN(speed)))</f>
        <v>0.25230493497979239</v>
      </c>
      <c r="V1753" s="8">
        <f t="shared" si="58"/>
        <v>86</v>
      </c>
    </row>
    <row r="1754" spans="1:28">
      <c r="A1754" s="34" t="s">
        <v>19</v>
      </c>
      <c r="B1754" s="34" t="s">
        <v>65</v>
      </c>
      <c r="C1754" s="5" t="s">
        <v>108</v>
      </c>
      <c r="D1754" s="35" t="s">
        <v>90</v>
      </c>
      <c r="E1754" s="36" t="s">
        <v>14</v>
      </c>
      <c r="F1754" s="37">
        <v>100</v>
      </c>
      <c r="G1754" s="38">
        <v>0.02</v>
      </c>
      <c r="H1754" s="34">
        <v>0.97132134887003552</v>
      </c>
      <c r="I1754" s="35">
        <v>8.3956012396617847</v>
      </c>
      <c r="J1754" s="35">
        <v>1.368226334000511</v>
      </c>
      <c r="K1754" s="35">
        <v>-1.0834572496049242E-2</v>
      </c>
      <c r="L1754" s="35">
        <v>0</v>
      </c>
      <c r="M1754" s="35">
        <v>0</v>
      </c>
      <c r="N1754" s="35">
        <v>0</v>
      </c>
      <c r="O1754" s="35">
        <v>0</v>
      </c>
      <c r="P1754" s="36">
        <v>12</v>
      </c>
      <c r="Q1754" s="37">
        <v>86</v>
      </c>
      <c r="R1754" s="36">
        <v>5</v>
      </c>
      <c r="S1754" s="39">
        <f t="shared" si="57"/>
        <v>86</v>
      </c>
      <c r="T1754" s="34" t="s">
        <v>36</v>
      </c>
      <c r="U1754" s="12">
        <f>(1/(((ceta*(speed^2))+(beta*speed))+alpha))</f>
        <v>2.1771992994428977E-2</v>
      </c>
      <c r="V1754" s="8">
        <f t="shared" si="58"/>
        <v>86</v>
      </c>
      <c r="AB1754" s="41"/>
    </row>
    <row r="1755" spans="1:28">
      <c r="A1755" s="34" t="s">
        <v>19</v>
      </c>
      <c r="B1755" s="34" t="s">
        <v>65</v>
      </c>
      <c r="C1755" s="5" t="s">
        <v>108</v>
      </c>
      <c r="D1755" s="35" t="s">
        <v>90</v>
      </c>
      <c r="E1755" s="36" t="s">
        <v>18</v>
      </c>
      <c r="F1755" s="37">
        <v>100</v>
      </c>
      <c r="G1755" s="38">
        <v>0.02</v>
      </c>
      <c r="H1755" s="34">
        <v>0.97354087884158547</v>
      </c>
      <c r="I1755" s="35">
        <v>-1.7907871335165937E-8</v>
      </c>
      <c r="J1755" s="35">
        <v>3.0460616656273606E-6</v>
      </c>
      <c r="K1755" s="35">
        <v>-1.9025338914638692E-4</v>
      </c>
      <c r="L1755" s="35">
        <v>7.6226534687637171E-3</v>
      </c>
      <c r="M1755" s="35">
        <v>0</v>
      </c>
      <c r="N1755" s="35">
        <v>0</v>
      </c>
      <c r="O1755" s="35">
        <v>0</v>
      </c>
      <c r="P1755" s="36">
        <v>12</v>
      </c>
      <c r="Q1755" s="37">
        <v>86</v>
      </c>
      <c r="R1755" s="36">
        <v>14</v>
      </c>
      <c r="S1755" s="39">
        <f t="shared" si="57"/>
        <v>86</v>
      </c>
      <c r="T1755" s="34" t="s">
        <v>51</v>
      </c>
      <c r="U1755" s="12">
        <f>(((alpha*(speed^3))+(beta*(speed^2))+(ceta*speed))+delta)</f>
        <v>2.3991250711940942E-3</v>
      </c>
      <c r="V1755" s="8">
        <f t="shared" si="58"/>
        <v>86</v>
      </c>
      <c r="AB1755" s="41"/>
    </row>
    <row r="1756" spans="1:28">
      <c r="A1756" s="34" t="s">
        <v>19</v>
      </c>
      <c r="B1756" s="34" t="s">
        <v>65</v>
      </c>
      <c r="C1756" s="5" t="s">
        <v>108</v>
      </c>
      <c r="D1756" s="35" t="s">
        <v>90</v>
      </c>
      <c r="E1756" s="36" t="s">
        <v>17</v>
      </c>
      <c r="F1756" s="37">
        <v>100</v>
      </c>
      <c r="G1756" s="38">
        <v>0.02</v>
      </c>
      <c r="H1756" s="34">
        <v>0.95576893991543688</v>
      </c>
      <c r="I1756" s="35">
        <v>1043.9309583702159</v>
      </c>
      <c r="J1756" s="35">
        <v>1.0081074222323771</v>
      </c>
      <c r="K1756" s="35">
        <v>-0.44809562378249246</v>
      </c>
      <c r="L1756" s="35">
        <v>0</v>
      </c>
      <c r="M1756" s="35">
        <v>0</v>
      </c>
      <c r="N1756" s="35">
        <v>0</v>
      </c>
      <c r="O1756" s="35">
        <v>0</v>
      </c>
      <c r="P1756" s="36">
        <v>12</v>
      </c>
      <c r="Q1756" s="37">
        <v>86</v>
      </c>
      <c r="R1756" s="36">
        <v>0</v>
      </c>
      <c r="S1756" s="39">
        <f t="shared" si="57"/>
        <v>86</v>
      </c>
      <c r="T1756" s="34" t="s">
        <v>29</v>
      </c>
      <c r="U1756" s="12">
        <f>((alpha*(beta^speed))*(speed^ceta))</f>
        <v>284.06474789571712</v>
      </c>
      <c r="V1756" s="8">
        <f t="shared" si="58"/>
        <v>86</v>
      </c>
    </row>
    <row r="1757" spans="1:28">
      <c r="A1757" s="34" t="s">
        <v>19</v>
      </c>
      <c r="B1757" s="34" t="s">
        <v>65</v>
      </c>
      <c r="C1757" s="5" t="s">
        <v>108</v>
      </c>
      <c r="D1757" s="35" t="s">
        <v>90</v>
      </c>
      <c r="E1757" s="36" t="s">
        <v>15</v>
      </c>
      <c r="F1757" s="37">
        <v>0</v>
      </c>
      <c r="G1757" s="38">
        <v>0.04</v>
      </c>
      <c r="H1757" s="34">
        <v>0.9974195910121606</v>
      </c>
      <c r="I1757" s="35">
        <v>0.57738514200384738</v>
      </c>
      <c r="J1757" s="35">
        <v>14.052720104997485</v>
      </c>
      <c r="K1757" s="35">
        <v>0.75545134983278828</v>
      </c>
      <c r="L1757" s="35">
        <v>1.2671165477780584</v>
      </c>
      <c r="M1757" s="35">
        <v>1.3221142814959607E-2</v>
      </c>
      <c r="N1757" s="35">
        <v>0</v>
      </c>
      <c r="O1757" s="35">
        <v>0</v>
      </c>
      <c r="P1757" s="36">
        <v>12</v>
      </c>
      <c r="Q1757" s="37">
        <v>86</v>
      </c>
      <c r="R1757" s="36">
        <v>10</v>
      </c>
      <c r="S1757" s="39">
        <f t="shared" si="57"/>
        <v>86</v>
      </c>
      <c r="T1757" s="34" t="s">
        <v>44</v>
      </c>
      <c r="U1757" s="12">
        <f>(alpha+(beta/(1+EXP((((-1)*ceta)+(delta*LN(speed)))+(epsilon*speed)))))</f>
        <v>0.6112512353244326</v>
      </c>
      <c r="V1757" s="8">
        <f t="shared" si="58"/>
        <v>86</v>
      </c>
    </row>
    <row r="1758" spans="1:28">
      <c r="A1758" s="34" t="s">
        <v>19</v>
      </c>
      <c r="B1758" s="34" t="s">
        <v>65</v>
      </c>
      <c r="C1758" s="5" t="s">
        <v>108</v>
      </c>
      <c r="D1758" s="35" t="s">
        <v>90</v>
      </c>
      <c r="E1758" s="36" t="s">
        <v>16</v>
      </c>
      <c r="F1758" s="37">
        <v>0</v>
      </c>
      <c r="G1758" s="38">
        <v>0.04</v>
      </c>
      <c r="H1758" s="34">
        <v>0.99563448821866007</v>
      </c>
      <c r="I1758" s="35">
        <v>0.22117034967526134</v>
      </c>
      <c r="J1758" s="35">
        <v>10.730734151978581</v>
      </c>
      <c r="K1758" s="35">
        <v>0.63109219841061603</v>
      </c>
      <c r="L1758" s="35">
        <v>0.35774542465008685</v>
      </c>
      <c r="M1758" s="35">
        <v>0.17083283595939666</v>
      </c>
      <c r="N1758" s="35">
        <v>0</v>
      </c>
      <c r="O1758" s="35">
        <v>0</v>
      </c>
      <c r="P1758" s="36">
        <v>12</v>
      </c>
      <c r="Q1758" s="37">
        <v>86</v>
      </c>
      <c r="R1758" s="36">
        <v>10</v>
      </c>
      <c r="S1758" s="39">
        <f t="shared" si="57"/>
        <v>86</v>
      </c>
      <c r="T1758" s="34" t="s">
        <v>44</v>
      </c>
      <c r="U1758" s="12">
        <f>(alpha+(beta/(1+EXP((((-1)*ceta)+(delta*LN(speed)))+(epsilon*speed)))))</f>
        <v>0.22117205638658216</v>
      </c>
      <c r="V1758" s="8">
        <f t="shared" si="58"/>
        <v>86</v>
      </c>
    </row>
    <row r="1759" spans="1:28">
      <c r="A1759" s="34" t="s">
        <v>19</v>
      </c>
      <c r="B1759" s="34" t="s">
        <v>65</v>
      </c>
      <c r="C1759" s="5" t="s">
        <v>108</v>
      </c>
      <c r="D1759" s="35" t="s">
        <v>90</v>
      </c>
      <c r="E1759" s="36" t="s">
        <v>14</v>
      </c>
      <c r="F1759" s="37">
        <v>0</v>
      </c>
      <c r="G1759" s="38">
        <v>0.04</v>
      </c>
      <c r="H1759" s="34">
        <v>0.97583519343324221</v>
      </c>
      <c r="I1759" s="35">
        <v>7.4699475086001694</v>
      </c>
      <c r="J1759" s="35">
        <v>1.4555850602102456</v>
      </c>
      <c r="K1759" s="35">
        <v>-1.0996891028308434E-2</v>
      </c>
      <c r="L1759" s="35">
        <v>0</v>
      </c>
      <c r="M1759" s="35">
        <v>0</v>
      </c>
      <c r="N1759" s="35">
        <v>0</v>
      </c>
      <c r="O1759" s="35">
        <v>0</v>
      </c>
      <c r="P1759" s="36">
        <v>12</v>
      </c>
      <c r="Q1759" s="37">
        <v>86</v>
      </c>
      <c r="R1759" s="36">
        <v>5</v>
      </c>
      <c r="S1759" s="39">
        <f t="shared" si="57"/>
        <v>86</v>
      </c>
      <c r="T1759" s="34" t="s">
        <v>36</v>
      </c>
      <c r="U1759" s="12">
        <f>(1/(((ceta*(speed^2))+(beta*speed))+alpha))</f>
        <v>1.9486622345960842E-2</v>
      </c>
      <c r="V1759" s="8">
        <f t="shared" si="58"/>
        <v>86</v>
      </c>
      <c r="AB1759" s="41"/>
    </row>
    <row r="1760" spans="1:28">
      <c r="A1760" s="34" t="s">
        <v>19</v>
      </c>
      <c r="B1760" s="34" t="s">
        <v>65</v>
      </c>
      <c r="C1760" s="5" t="s">
        <v>108</v>
      </c>
      <c r="D1760" s="35" t="s">
        <v>90</v>
      </c>
      <c r="E1760" s="36" t="s">
        <v>18</v>
      </c>
      <c r="F1760" s="37">
        <v>0</v>
      </c>
      <c r="G1760" s="38">
        <v>0.04</v>
      </c>
      <c r="H1760" s="34">
        <v>0.95867035706219672</v>
      </c>
      <c r="I1760" s="35">
        <v>-994050890217974.12</v>
      </c>
      <c r="J1760" s="35">
        <v>110048958509497.23</v>
      </c>
      <c r="K1760" s="35">
        <v>6.3972301680586368</v>
      </c>
      <c r="L1760" s="35">
        <v>0</v>
      </c>
      <c r="M1760" s="35">
        <v>0</v>
      </c>
      <c r="N1760" s="35">
        <v>0</v>
      </c>
      <c r="O1760" s="35">
        <v>0</v>
      </c>
      <c r="P1760" s="36">
        <v>12</v>
      </c>
      <c r="Q1760" s="37">
        <v>86</v>
      </c>
      <c r="R1760" s="36">
        <v>2</v>
      </c>
      <c r="S1760" s="39">
        <f t="shared" si="57"/>
        <v>86</v>
      </c>
      <c r="T1760" s="34" t="s">
        <v>31</v>
      </c>
      <c r="U1760" s="12">
        <f>((alpha+(beta*speed))^((-1)/ceta))</f>
        <v>3.2373479747574161E-3</v>
      </c>
      <c r="V1760" s="8">
        <f t="shared" si="58"/>
        <v>86</v>
      </c>
      <c r="AB1760" s="41"/>
    </row>
    <row r="1761" spans="1:28">
      <c r="A1761" s="34" t="s">
        <v>19</v>
      </c>
      <c r="B1761" s="34" t="s">
        <v>65</v>
      </c>
      <c r="C1761" s="5" t="s">
        <v>108</v>
      </c>
      <c r="D1761" s="35" t="s">
        <v>90</v>
      </c>
      <c r="E1761" s="36" t="s">
        <v>17</v>
      </c>
      <c r="F1761" s="37">
        <v>0</v>
      </c>
      <c r="G1761" s="38">
        <v>0.04</v>
      </c>
      <c r="H1761" s="34">
        <v>0.96870256202646465</v>
      </c>
      <c r="I1761" s="35">
        <v>1031.9528186733532</v>
      </c>
      <c r="J1761" s="35">
        <v>1.0104712032932437</v>
      </c>
      <c r="K1761" s="35">
        <v>-0.49269430053160268</v>
      </c>
      <c r="L1761" s="35">
        <v>0</v>
      </c>
      <c r="M1761" s="35">
        <v>0</v>
      </c>
      <c r="N1761" s="35">
        <v>0</v>
      </c>
      <c r="O1761" s="35">
        <v>0</v>
      </c>
      <c r="P1761" s="36">
        <v>12</v>
      </c>
      <c r="Q1761" s="37">
        <v>86</v>
      </c>
      <c r="R1761" s="36">
        <v>0</v>
      </c>
      <c r="S1761" s="39">
        <f t="shared" si="57"/>
        <v>86</v>
      </c>
      <c r="T1761" s="34" t="s">
        <v>29</v>
      </c>
      <c r="U1761" s="12">
        <f>((alpha*(beta^speed))*(speed^ceta))</f>
        <v>281.58041104716034</v>
      </c>
      <c r="V1761" s="8">
        <f t="shared" si="58"/>
        <v>86</v>
      </c>
    </row>
    <row r="1762" spans="1:28">
      <c r="A1762" s="34" t="s">
        <v>19</v>
      </c>
      <c r="B1762" s="34" t="s">
        <v>65</v>
      </c>
      <c r="C1762" s="5" t="s">
        <v>108</v>
      </c>
      <c r="D1762" s="35" t="s">
        <v>90</v>
      </c>
      <c r="E1762" s="36" t="s">
        <v>15</v>
      </c>
      <c r="F1762" s="37">
        <v>50</v>
      </c>
      <c r="G1762" s="38">
        <v>0.04</v>
      </c>
      <c r="H1762" s="34">
        <v>0.98796480918720309</v>
      </c>
      <c r="I1762" s="35">
        <v>0.93928879214472449</v>
      </c>
      <c r="J1762" s="35">
        <v>4.8318679651376257</v>
      </c>
      <c r="K1762" s="35">
        <v>-0.33410257541981347</v>
      </c>
      <c r="L1762" s="35">
        <v>0</v>
      </c>
      <c r="M1762" s="35">
        <v>0</v>
      </c>
      <c r="N1762" s="35">
        <v>0</v>
      </c>
      <c r="O1762" s="35">
        <v>0</v>
      </c>
      <c r="P1762" s="36">
        <v>12</v>
      </c>
      <c r="Q1762" s="37">
        <v>85</v>
      </c>
      <c r="R1762" s="36">
        <v>13</v>
      </c>
      <c r="S1762" s="39">
        <f t="shared" si="57"/>
        <v>85</v>
      </c>
      <c r="T1762" s="34" t="s">
        <v>50</v>
      </c>
      <c r="U1762" s="12">
        <f>EXP((alpha+(beta/speed))+(ceta*LN(speed)))</f>
        <v>0.61375041182936696</v>
      </c>
      <c r="V1762" s="8">
        <f t="shared" si="58"/>
        <v>85</v>
      </c>
    </row>
    <row r="1763" spans="1:28">
      <c r="A1763" s="34" t="s">
        <v>19</v>
      </c>
      <c r="B1763" s="34" t="s">
        <v>65</v>
      </c>
      <c r="C1763" s="5" t="s">
        <v>108</v>
      </c>
      <c r="D1763" s="35" t="s">
        <v>90</v>
      </c>
      <c r="E1763" s="36" t="s">
        <v>16</v>
      </c>
      <c r="F1763" s="37">
        <v>50</v>
      </c>
      <c r="G1763" s="38">
        <v>0.04</v>
      </c>
      <c r="H1763" s="34">
        <v>0.96843023702737518</v>
      </c>
      <c r="I1763" s="35">
        <v>-7.1576141388685377</v>
      </c>
      <c r="J1763" s="35">
        <v>45.481933435258675</v>
      </c>
      <c r="K1763" s="35">
        <v>1.263624447915912</v>
      </c>
      <c r="L1763" s="35">
        <v>0</v>
      </c>
      <c r="M1763" s="35">
        <v>0</v>
      </c>
      <c r="N1763" s="35">
        <v>0</v>
      </c>
      <c r="O1763" s="35">
        <v>0</v>
      </c>
      <c r="P1763" s="36">
        <v>12</v>
      </c>
      <c r="Q1763" s="37">
        <v>85</v>
      </c>
      <c r="R1763" s="36">
        <v>13</v>
      </c>
      <c r="S1763" s="39">
        <f t="shared" si="57"/>
        <v>85</v>
      </c>
      <c r="T1763" s="34" t="s">
        <v>50</v>
      </c>
      <c r="U1763" s="12">
        <f>EXP((alpha+(beta/speed))+(ceta*LN(speed)))</f>
        <v>0.36469648189868364</v>
      </c>
      <c r="V1763" s="8">
        <f t="shared" si="58"/>
        <v>85</v>
      </c>
    </row>
    <row r="1764" spans="1:28">
      <c r="A1764" s="34" t="s">
        <v>19</v>
      </c>
      <c r="B1764" s="34" t="s">
        <v>65</v>
      </c>
      <c r="C1764" s="5" t="s">
        <v>108</v>
      </c>
      <c r="D1764" s="35" t="s">
        <v>90</v>
      </c>
      <c r="E1764" s="36" t="s">
        <v>14</v>
      </c>
      <c r="F1764" s="37">
        <v>50</v>
      </c>
      <c r="G1764" s="38">
        <v>0.04</v>
      </c>
      <c r="H1764" s="34">
        <v>0.96888537100162986</v>
      </c>
      <c r="I1764" s="35">
        <v>5.4410706249636258E-6</v>
      </c>
      <c r="J1764" s="35">
        <v>1.7335325576089766</v>
      </c>
      <c r="K1764" s="35">
        <v>0.21531477335344459</v>
      </c>
      <c r="L1764" s="35">
        <v>-0.62356639458625196</v>
      </c>
      <c r="M1764" s="35">
        <v>0</v>
      </c>
      <c r="N1764" s="35">
        <v>0</v>
      </c>
      <c r="O1764" s="35">
        <v>0</v>
      </c>
      <c r="P1764" s="36">
        <v>12</v>
      </c>
      <c r="Q1764" s="37">
        <v>85</v>
      </c>
      <c r="R1764" s="36">
        <v>1</v>
      </c>
      <c r="S1764" s="39">
        <f t="shared" si="57"/>
        <v>85</v>
      </c>
      <c r="T1764" s="34" t="s">
        <v>30</v>
      </c>
      <c r="U1764" s="12">
        <f>((alpha*(speed^beta))+(ceta*(speed^delta)))</f>
        <v>2.5521750907994911E-2</v>
      </c>
      <c r="V1764" s="8">
        <f t="shared" si="58"/>
        <v>85</v>
      </c>
      <c r="AB1764" s="41"/>
    </row>
    <row r="1765" spans="1:28">
      <c r="A1765" s="34" t="s">
        <v>19</v>
      </c>
      <c r="B1765" s="34" t="s">
        <v>65</v>
      </c>
      <c r="C1765" s="5" t="s">
        <v>108</v>
      </c>
      <c r="D1765" s="35" t="s">
        <v>90</v>
      </c>
      <c r="E1765" s="36" t="s">
        <v>18</v>
      </c>
      <c r="F1765" s="37">
        <v>50</v>
      </c>
      <c r="G1765" s="38">
        <v>0.04</v>
      </c>
      <c r="H1765" s="34">
        <v>0.97956427629833298</v>
      </c>
      <c r="I1765" s="35">
        <v>-1.6525399286523316E-8</v>
      </c>
      <c r="J1765" s="35">
        <v>2.5253502322801344E-6</v>
      </c>
      <c r="K1765" s="35">
        <v>-1.6130141480196484E-4</v>
      </c>
      <c r="L1765" s="35">
        <v>7.7760276286410355E-3</v>
      </c>
      <c r="M1765" s="35">
        <v>0</v>
      </c>
      <c r="N1765" s="35">
        <v>0</v>
      </c>
      <c r="O1765" s="35">
        <v>0</v>
      </c>
      <c r="P1765" s="36">
        <v>12</v>
      </c>
      <c r="Q1765" s="37">
        <v>85</v>
      </c>
      <c r="R1765" s="36">
        <v>14</v>
      </c>
      <c r="S1765" s="39">
        <f t="shared" si="57"/>
        <v>85</v>
      </c>
      <c r="T1765" s="34" t="s">
        <v>51</v>
      </c>
      <c r="U1765" s="12">
        <f>(((alpha*(speed^3))+(beta*(speed^2))+(ceta*speed))+delta)</f>
        <v>2.1624019618618614E-3</v>
      </c>
      <c r="V1765" s="8">
        <f t="shared" si="58"/>
        <v>85</v>
      </c>
      <c r="AB1765" s="41"/>
    </row>
    <row r="1766" spans="1:28">
      <c r="A1766" s="34" t="s">
        <v>19</v>
      </c>
      <c r="B1766" s="34" t="s">
        <v>65</v>
      </c>
      <c r="C1766" s="5" t="s">
        <v>108</v>
      </c>
      <c r="D1766" s="35" t="s">
        <v>90</v>
      </c>
      <c r="E1766" s="36" t="s">
        <v>17</v>
      </c>
      <c r="F1766" s="37">
        <v>50</v>
      </c>
      <c r="G1766" s="38">
        <v>0.04</v>
      </c>
      <c r="H1766" s="34">
        <v>0.96310975406858323</v>
      </c>
      <c r="I1766" s="35">
        <v>936.72291120649925</v>
      </c>
      <c r="J1766" s="35">
        <v>1.0074497253174106</v>
      </c>
      <c r="K1766" s="35">
        <v>-0.36487661354203715</v>
      </c>
      <c r="L1766" s="35">
        <v>0</v>
      </c>
      <c r="M1766" s="35">
        <v>0</v>
      </c>
      <c r="N1766" s="35">
        <v>0</v>
      </c>
      <c r="O1766" s="35">
        <v>0</v>
      </c>
      <c r="P1766" s="36">
        <v>12</v>
      </c>
      <c r="Q1766" s="37">
        <v>85</v>
      </c>
      <c r="R1766" s="36">
        <v>0</v>
      </c>
      <c r="S1766" s="39">
        <f t="shared" si="57"/>
        <v>85</v>
      </c>
      <c r="T1766" s="34" t="s">
        <v>29</v>
      </c>
      <c r="U1766" s="12">
        <f>((alpha*(beta^speed))*(speed^ceta))</f>
        <v>348.01569967110731</v>
      </c>
      <c r="V1766" s="8">
        <f t="shared" si="58"/>
        <v>85</v>
      </c>
    </row>
    <row r="1767" spans="1:28">
      <c r="A1767" s="34" t="s">
        <v>19</v>
      </c>
      <c r="B1767" s="34" t="s">
        <v>65</v>
      </c>
      <c r="C1767" s="5" t="s">
        <v>108</v>
      </c>
      <c r="D1767" s="35" t="s">
        <v>90</v>
      </c>
      <c r="E1767" s="36" t="s">
        <v>15</v>
      </c>
      <c r="F1767" s="37">
        <v>100</v>
      </c>
      <c r="G1767" s="38">
        <v>0.04</v>
      </c>
      <c r="H1767" s="34">
        <v>0.98838060143535655</v>
      </c>
      <c r="I1767" s="35">
        <v>-1.3165774861366141E-5</v>
      </c>
      <c r="J1767" s="35">
        <v>2.0841583609185975E-3</v>
      </c>
      <c r="K1767" s="35">
        <v>-0.11008378875404132</v>
      </c>
      <c r="L1767" s="35">
        <v>2.816066995467799</v>
      </c>
      <c r="M1767" s="35">
        <v>0</v>
      </c>
      <c r="N1767" s="35">
        <v>0</v>
      </c>
      <c r="O1767" s="35">
        <v>0</v>
      </c>
      <c r="P1767" s="36">
        <v>12</v>
      </c>
      <c r="Q1767" s="37">
        <v>77</v>
      </c>
      <c r="R1767" s="36">
        <v>14</v>
      </c>
      <c r="S1767" s="39">
        <f t="shared" si="57"/>
        <v>77</v>
      </c>
      <c r="T1767" s="34" t="s">
        <v>51</v>
      </c>
      <c r="U1767" s="12">
        <f>(((alpha*(speed^3))+(beta*(speed^2))+(ceta*speed))+delta)</f>
        <v>0.68597948850891566</v>
      </c>
      <c r="V1767" s="8">
        <f t="shared" si="58"/>
        <v>77</v>
      </c>
    </row>
    <row r="1768" spans="1:28">
      <c r="A1768" s="34" t="s">
        <v>19</v>
      </c>
      <c r="B1768" s="34" t="s">
        <v>65</v>
      </c>
      <c r="C1768" s="5" t="s">
        <v>108</v>
      </c>
      <c r="D1768" s="35" t="s">
        <v>90</v>
      </c>
      <c r="E1768" s="36" t="s">
        <v>16</v>
      </c>
      <c r="F1768" s="37">
        <v>100</v>
      </c>
      <c r="G1768" s="38">
        <v>0.04</v>
      </c>
      <c r="H1768" s="34">
        <v>0.8861205226705271</v>
      </c>
      <c r="I1768" s="35">
        <v>7.0749917355179388</v>
      </c>
      <c r="J1768" s="35">
        <v>1.0343676361630807</v>
      </c>
      <c r="K1768" s="35">
        <v>-1.1984138900805605</v>
      </c>
      <c r="L1768" s="35">
        <v>0</v>
      </c>
      <c r="M1768" s="35">
        <v>0</v>
      </c>
      <c r="N1768" s="35">
        <v>0</v>
      </c>
      <c r="O1768" s="35">
        <v>0</v>
      </c>
      <c r="P1768" s="36">
        <v>12</v>
      </c>
      <c r="Q1768" s="37">
        <v>77</v>
      </c>
      <c r="R1768" s="36">
        <v>0</v>
      </c>
      <c r="S1768" s="39">
        <f t="shared" si="57"/>
        <v>77</v>
      </c>
      <c r="T1768" s="34" t="s">
        <v>29</v>
      </c>
      <c r="U1768" s="12">
        <f>((alpha*(beta^speed))*(speed^ceta))</f>
        <v>0.5234779216707135</v>
      </c>
      <c r="V1768" s="8">
        <f t="shared" si="58"/>
        <v>77</v>
      </c>
    </row>
    <row r="1769" spans="1:28">
      <c r="A1769" s="34" t="s">
        <v>19</v>
      </c>
      <c r="B1769" s="34" t="s">
        <v>65</v>
      </c>
      <c r="C1769" s="5" t="s">
        <v>108</v>
      </c>
      <c r="D1769" s="35" t="s">
        <v>90</v>
      </c>
      <c r="E1769" s="36" t="s">
        <v>14</v>
      </c>
      <c r="F1769" s="37">
        <v>100</v>
      </c>
      <c r="G1769" s="38">
        <v>0.04</v>
      </c>
      <c r="H1769" s="34">
        <v>0.96733560445625388</v>
      </c>
      <c r="I1769" s="35">
        <v>-3.7381479957434802</v>
      </c>
      <c r="J1769" s="35">
        <v>8.687178321904625</v>
      </c>
      <c r="K1769" s="35">
        <v>6.7555325011621316E-3</v>
      </c>
      <c r="L1769" s="35">
        <v>0</v>
      </c>
      <c r="M1769" s="35">
        <v>0</v>
      </c>
      <c r="N1769" s="35">
        <v>0</v>
      </c>
      <c r="O1769" s="35">
        <v>0</v>
      </c>
      <c r="P1769" s="36">
        <v>12</v>
      </c>
      <c r="Q1769" s="37">
        <v>77</v>
      </c>
      <c r="R1769" s="36">
        <v>13</v>
      </c>
      <c r="S1769" s="39">
        <f t="shared" si="57"/>
        <v>77</v>
      </c>
      <c r="T1769" s="34" t="s">
        <v>50</v>
      </c>
      <c r="U1769" s="12">
        <f>EXP((alpha+(beta/speed))+(ceta*LN(speed)))</f>
        <v>2.7433708640823413E-2</v>
      </c>
      <c r="V1769" s="8">
        <f t="shared" si="58"/>
        <v>77</v>
      </c>
      <c r="AB1769" s="41"/>
    </row>
    <row r="1770" spans="1:28">
      <c r="A1770" s="34" t="s">
        <v>19</v>
      </c>
      <c r="B1770" s="34" t="s">
        <v>65</v>
      </c>
      <c r="C1770" s="5" t="s">
        <v>108</v>
      </c>
      <c r="D1770" s="35" t="s">
        <v>90</v>
      </c>
      <c r="E1770" s="36" t="s">
        <v>18</v>
      </c>
      <c r="F1770" s="37">
        <v>100</v>
      </c>
      <c r="G1770" s="38">
        <v>0.04</v>
      </c>
      <c r="H1770" s="34">
        <v>0.98332273388404967</v>
      </c>
      <c r="I1770" s="35">
        <v>-2.2007696377925888E-8</v>
      </c>
      <c r="J1770" s="35">
        <v>3.486666699480294E-6</v>
      </c>
      <c r="K1770" s="35">
        <v>-2.3077307948752922E-4</v>
      </c>
      <c r="L1770" s="35">
        <v>9.5351289292404853E-3</v>
      </c>
      <c r="M1770" s="35">
        <v>0</v>
      </c>
      <c r="N1770" s="35">
        <v>0</v>
      </c>
      <c r="O1770" s="35">
        <v>0</v>
      </c>
      <c r="P1770" s="36">
        <v>12</v>
      </c>
      <c r="Q1770" s="37">
        <v>77</v>
      </c>
      <c r="R1770" s="36">
        <v>14</v>
      </c>
      <c r="S1770" s="39">
        <f t="shared" si="57"/>
        <v>77</v>
      </c>
      <c r="T1770" s="34" t="s">
        <v>51</v>
      </c>
      <c r="U1770" s="12">
        <f>(((alpha*(speed^3))+(beta*(speed^2))+(ceta*speed))+delta)</f>
        <v>2.3908090194157596E-3</v>
      </c>
      <c r="V1770" s="8">
        <f t="shared" si="58"/>
        <v>77</v>
      </c>
      <c r="AB1770" s="41"/>
    </row>
    <row r="1771" spans="1:28">
      <c r="A1771" s="34" t="s">
        <v>19</v>
      </c>
      <c r="B1771" s="34" t="s">
        <v>65</v>
      </c>
      <c r="C1771" s="5" t="s">
        <v>108</v>
      </c>
      <c r="D1771" s="35" t="s">
        <v>90</v>
      </c>
      <c r="E1771" s="36" t="s">
        <v>17</v>
      </c>
      <c r="F1771" s="37">
        <v>100</v>
      </c>
      <c r="G1771" s="38">
        <v>0.04</v>
      </c>
      <c r="H1771" s="34">
        <v>0.95921303427213656</v>
      </c>
      <c r="I1771" s="35">
        <v>894.26835648090866</v>
      </c>
      <c r="J1771" s="35">
        <v>1.0050124565642662</v>
      </c>
      <c r="K1771" s="35">
        <v>-0.27150039020184596</v>
      </c>
      <c r="L1771" s="35">
        <v>0</v>
      </c>
      <c r="M1771" s="35">
        <v>0</v>
      </c>
      <c r="N1771" s="35">
        <v>0</v>
      </c>
      <c r="O1771" s="35">
        <v>0</v>
      </c>
      <c r="P1771" s="36">
        <v>12</v>
      </c>
      <c r="Q1771" s="37">
        <v>77</v>
      </c>
      <c r="R1771" s="36">
        <v>0</v>
      </c>
      <c r="S1771" s="39">
        <f t="shared" si="57"/>
        <v>77</v>
      </c>
      <c r="T1771" s="34" t="s">
        <v>29</v>
      </c>
      <c r="U1771" s="12">
        <f>((alpha*(beta^speed))*(speed^ceta))</f>
        <v>404.09747036304532</v>
      </c>
      <c r="V1771" s="8">
        <f t="shared" si="58"/>
        <v>77</v>
      </c>
    </row>
    <row r="1772" spans="1:28">
      <c r="A1772" s="34" t="s">
        <v>19</v>
      </c>
      <c r="B1772" s="34" t="s">
        <v>65</v>
      </c>
      <c r="C1772" s="5" t="s">
        <v>108</v>
      </c>
      <c r="D1772" s="35" t="s">
        <v>90</v>
      </c>
      <c r="E1772" s="36" t="s">
        <v>15</v>
      </c>
      <c r="F1772" s="37">
        <v>0</v>
      </c>
      <c r="G1772" s="38">
        <v>0.06</v>
      </c>
      <c r="H1772" s="34">
        <v>0.98619937255346213</v>
      </c>
      <c r="I1772" s="35">
        <v>3.4050107123661224</v>
      </c>
      <c r="J1772" s="35">
        <v>-0.38007204279814272</v>
      </c>
      <c r="K1772" s="35">
        <v>283.6120461329599</v>
      </c>
      <c r="L1772" s="35">
        <v>-2.6875457798117259</v>
      </c>
      <c r="M1772" s="35">
        <v>0</v>
      </c>
      <c r="N1772" s="35">
        <v>0</v>
      </c>
      <c r="O1772" s="35">
        <v>0</v>
      </c>
      <c r="P1772" s="36">
        <v>12</v>
      </c>
      <c r="Q1772" s="37">
        <v>85</v>
      </c>
      <c r="R1772" s="36">
        <v>1</v>
      </c>
      <c r="S1772" s="39">
        <f t="shared" si="57"/>
        <v>85</v>
      </c>
      <c r="T1772" s="34" t="s">
        <v>30</v>
      </c>
      <c r="U1772" s="12">
        <f>((alpha*(speed^beta))+(ceta*(speed^delta)))</f>
        <v>0.63106741594945304</v>
      </c>
      <c r="V1772" s="8">
        <f t="shared" si="58"/>
        <v>85</v>
      </c>
    </row>
    <row r="1773" spans="1:28">
      <c r="A1773" s="34" t="s">
        <v>19</v>
      </c>
      <c r="B1773" s="34" t="s">
        <v>65</v>
      </c>
      <c r="C1773" s="5" t="s">
        <v>108</v>
      </c>
      <c r="D1773" s="35" t="s">
        <v>90</v>
      </c>
      <c r="E1773" s="36" t="s">
        <v>16</v>
      </c>
      <c r="F1773" s="37">
        <v>0</v>
      </c>
      <c r="G1773" s="38">
        <v>0.06</v>
      </c>
      <c r="H1773" s="34">
        <v>0.9805172979180542</v>
      </c>
      <c r="I1773" s="35">
        <v>-7.4009174533886384</v>
      </c>
      <c r="J1773" s="35">
        <v>47.703994182946651</v>
      </c>
      <c r="K1773" s="35">
        <v>1.3149384585700861</v>
      </c>
      <c r="L1773" s="35">
        <v>0</v>
      </c>
      <c r="M1773" s="35">
        <v>0</v>
      </c>
      <c r="N1773" s="35">
        <v>0</v>
      </c>
      <c r="O1773" s="35">
        <v>0</v>
      </c>
      <c r="P1773" s="36">
        <v>12</v>
      </c>
      <c r="Q1773" s="37">
        <v>85</v>
      </c>
      <c r="R1773" s="36">
        <v>13</v>
      </c>
      <c r="S1773" s="39">
        <f t="shared" si="57"/>
        <v>85</v>
      </c>
      <c r="T1773" s="34" t="s">
        <v>50</v>
      </c>
      <c r="U1773" s="12">
        <f>EXP((alpha+(beta/speed))+(ceta*LN(speed)))</f>
        <v>0.36865980522781133</v>
      </c>
      <c r="V1773" s="8">
        <f t="shared" si="58"/>
        <v>85</v>
      </c>
    </row>
    <row r="1774" spans="1:28">
      <c r="A1774" s="34" t="s">
        <v>19</v>
      </c>
      <c r="B1774" s="34" t="s">
        <v>65</v>
      </c>
      <c r="C1774" s="5" t="s">
        <v>108</v>
      </c>
      <c r="D1774" s="35" t="s">
        <v>90</v>
      </c>
      <c r="E1774" s="36" t="s">
        <v>14</v>
      </c>
      <c r="F1774" s="37">
        <v>0</v>
      </c>
      <c r="G1774" s="38">
        <v>0.06</v>
      </c>
      <c r="H1774" s="34">
        <v>0.96804795156068002</v>
      </c>
      <c r="I1774" s="35">
        <v>0.32440721542342604</v>
      </c>
      <c r="J1774" s="35">
        <v>1.0145956718412197</v>
      </c>
      <c r="K1774" s="35">
        <v>-0.85545706517282838</v>
      </c>
      <c r="L1774" s="35">
        <v>0</v>
      </c>
      <c r="M1774" s="35">
        <v>0</v>
      </c>
      <c r="N1774" s="35">
        <v>0</v>
      </c>
      <c r="O1774" s="35">
        <v>0</v>
      </c>
      <c r="P1774" s="36">
        <v>12</v>
      </c>
      <c r="Q1774" s="37">
        <v>85</v>
      </c>
      <c r="R1774" s="36">
        <v>0</v>
      </c>
      <c r="S1774" s="39">
        <f t="shared" si="57"/>
        <v>85</v>
      </c>
      <c r="T1774" s="34" t="s">
        <v>29</v>
      </c>
      <c r="U1774" s="12">
        <f>((alpha*(beta^speed))*(speed^ceta))</f>
        <v>2.4857697953389057E-2</v>
      </c>
      <c r="V1774" s="8">
        <f t="shared" si="58"/>
        <v>85</v>
      </c>
      <c r="AB1774" s="41"/>
    </row>
    <row r="1775" spans="1:28">
      <c r="A1775" s="34" t="s">
        <v>19</v>
      </c>
      <c r="B1775" s="34" t="s">
        <v>65</v>
      </c>
      <c r="C1775" s="5" t="s">
        <v>108</v>
      </c>
      <c r="D1775" s="35" t="s">
        <v>90</v>
      </c>
      <c r="E1775" s="36" t="s">
        <v>18</v>
      </c>
      <c r="F1775" s="37">
        <v>0</v>
      </c>
      <c r="G1775" s="38">
        <v>0.06</v>
      </c>
      <c r="H1775" s="34">
        <v>0.98107740503714047</v>
      </c>
      <c r="I1775" s="35">
        <v>-2.1284416305912147E-8</v>
      </c>
      <c r="J1775" s="35">
        <v>3.0412124838902133E-6</v>
      </c>
      <c r="K1775" s="35">
        <v>-1.7049491343131584E-4</v>
      </c>
      <c r="L1775" s="35">
        <v>7.7205967138026677E-3</v>
      </c>
      <c r="M1775" s="35">
        <v>0</v>
      </c>
      <c r="N1775" s="35">
        <v>0</v>
      </c>
      <c r="O1775" s="35">
        <v>0</v>
      </c>
      <c r="P1775" s="36">
        <v>12</v>
      </c>
      <c r="Q1775" s="37">
        <v>85</v>
      </c>
      <c r="R1775" s="36">
        <v>14</v>
      </c>
      <c r="S1775" s="39">
        <f t="shared" si="57"/>
        <v>85</v>
      </c>
      <c r="T1775" s="34" t="s">
        <v>51</v>
      </c>
      <c r="U1775" s="12">
        <f>(((alpha*(speed^3))+(beta*(speed^2))+(ceta*speed))+delta)</f>
        <v>2.1299971043793157E-3</v>
      </c>
      <c r="V1775" s="8">
        <f t="shared" si="58"/>
        <v>85</v>
      </c>
      <c r="AB1775" s="41"/>
    </row>
    <row r="1776" spans="1:28">
      <c r="A1776" s="34" t="s">
        <v>19</v>
      </c>
      <c r="B1776" s="34" t="s">
        <v>65</v>
      </c>
      <c r="C1776" s="5" t="s">
        <v>108</v>
      </c>
      <c r="D1776" s="35" t="s">
        <v>90</v>
      </c>
      <c r="E1776" s="36" t="s">
        <v>17</v>
      </c>
      <c r="F1776" s="37">
        <v>0</v>
      </c>
      <c r="G1776" s="38">
        <v>0.06</v>
      </c>
      <c r="H1776" s="34">
        <v>0.96515321074191929</v>
      </c>
      <c r="I1776" s="35">
        <v>918.81444245164766</v>
      </c>
      <c r="J1776" s="35">
        <v>1.0080586915177987</v>
      </c>
      <c r="K1776" s="35">
        <v>-0.36902644446612703</v>
      </c>
      <c r="L1776" s="35">
        <v>0</v>
      </c>
      <c r="M1776" s="35">
        <v>0</v>
      </c>
      <c r="N1776" s="35">
        <v>0</v>
      </c>
      <c r="O1776" s="35">
        <v>0</v>
      </c>
      <c r="P1776" s="36">
        <v>12</v>
      </c>
      <c r="Q1776" s="37">
        <v>85</v>
      </c>
      <c r="R1776" s="36">
        <v>0</v>
      </c>
      <c r="S1776" s="39">
        <f t="shared" si="57"/>
        <v>85</v>
      </c>
      <c r="T1776" s="34" t="s">
        <v>29</v>
      </c>
      <c r="U1776" s="12">
        <f>((alpha*(beta^speed))*(speed^ceta))</f>
        <v>352.78960307452701</v>
      </c>
      <c r="V1776" s="8">
        <f t="shared" si="58"/>
        <v>85</v>
      </c>
    </row>
    <row r="1777" spans="1:28">
      <c r="A1777" s="34" t="s">
        <v>19</v>
      </c>
      <c r="B1777" s="34" t="s">
        <v>65</v>
      </c>
      <c r="C1777" s="5" t="s">
        <v>108</v>
      </c>
      <c r="D1777" s="35" t="s">
        <v>90</v>
      </c>
      <c r="E1777" s="36" t="s">
        <v>15</v>
      </c>
      <c r="F1777" s="37">
        <v>50</v>
      </c>
      <c r="G1777" s="38">
        <v>0.06</v>
      </c>
      <c r="H1777" s="34">
        <v>0.98134258677800301</v>
      </c>
      <c r="I1777" s="35">
        <v>14.251213326541917</v>
      </c>
      <c r="J1777" s="35">
        <v>1.0160378022242327</v>
      </c>
      <c r="K1777" s="35">
        <v>-0.89801301282677226</v>
      </c>
      <c r="L1777" s="35">
        <v>0</v>
      </c>
      <c r="M1777" s="35">
        <v>0</v>
      </c>
      <c r="N1777" s="35">
        <v>0</v>
      </c>
      <c r="O1777" s="35">
        <v>0</v>
      </c>
      <c r="P1777" s="36">
        <v>12</v>
      </c>
      <c r="Q1777" s="37">
        <v>73</v>
      </c>
      <c r="R1777" s="36">
        <v>0</v>
      </c>
      <c r="S1777" s="39">
        <f t="shared" si="57"/>
        <v>73</v>
      </c>
      <c r="T1777" s="34" t="s">
        <v>29</v>
      </c>
      <c r="U1777" s="12">
        <f>((alpha*(beta^speed))*(speed^ceta))</f>
        <v>0.96601509580040279</v>
      </c>
      <c r="V1777" s="8">
        <f t="shared" si="58"/>
        <v>73</v>
      </c>
    </row>
    <row r="1778" spans="1:28">
      <c r="A1778" s="34" t="s">
        <v>19</v>
      </c>
      <c r="B1778" s="34" t="s">
        <v>65</v>
      </c>
      <c r="C1778" s="5" t="s">
        <v>108</v>
      </c>
      <c r="D1778" s="35" t="s">
        <v>90</v>
      </c>
      <c r="E1778" s="36" t="s">
        <v>16</v>
      </c>
      <c r="F1778" s="37">
        <v>50</v>
      </c>
      <c r="G1778" s="38">
        <v>0.06</v>
      </c>
      <c r="H1778" s="34">
        <v>0.92617787921177142</v>
      </c>
      <c r="I1778" s="35">
        <v>1.1744095433567967</v>
      </c>
      <c r="J1778" s="35">
        <v>7.9557539522251752E-2</v>
      </c>
      <c r="K1778" s="35">
        <v>-1.0073478971498883E-3</v>
      </c>
      <c r="L1778" s="35">
        <v>0</v>
      </c>
      <c r="M1778" s="35">
        <v>0</v>
      </c>
      <c r="N1778" s="35">
        <v>0</v>
      </c>
      <c r="O1778" s="35">
        <v>0</v>
      </c>
      <c r="P1778" s="36">
        <v>12</v>
      </c>
      <c r="Q1778" s="37">
        <v>73</v>
      </c>
      <c r="R1778" s="36">
        <v>5</v>
      </c>
      <c r="S1778" s="39">
        <f t="shared" si="57"/>
        <v>73</v>
      </c>
      <c r="T1778" s="34" t="s">
        <v>36</v>
      </c>
      <c r="U1778" s="12">
        <f>(1/(((ceta*(speed^2))+(beta*speed))+alpha))</f>
        <v>0.61959673519658687</v>
      </c>
      <c r="V1778" s="8">
        <f t="shared" si="58"/>
        <v>73</v>
      </c>
    </row>
    <row r="1779" spans="1:28">
      <c r="A1779" s="34" t="s">
        <v>19</v>
      </c>
      <c r="B1779" s="34" t="s">
        <v>65</v>
      </c>
      <c r="C1779" s="5" t="s">
        <v>108</v>
      </c>
      <c r="D1779" s="35" t="s">
        <v>90</v>
      </c>
      <c r="E1779" s="36" t="s">
        <v>14</v>
      </c>
      <c r="F1779" s="37">
        <v>50</v>
      </c>
      <c r="G1779" s="38">
        <v>0.06</v>
      </c>
      <c r="H1779" s="34">
        <v>0.96737015575225482</v>
      </c>
      <c r="I1779" s="35">
        <v>-3.3789440657971008</v>
      </c>
      <c r="J1779" s="35">
        <v>6.7311635043890901</v>
      </c>
      <c r="K1779" s="35">
        <v>-6.5141590546671804E-2</v>
      </c>
      <c r="L1779" s="35">
        <v>0</v>
      </c>
      <c r="M1779" s="35">
        <v>0</v>
      </c>
      <c r="N1779" s="35">
        <v>0</v>
      </c>
      <c r="O1779" s="35">
        <v>0</v>
      </c>
      <c r="P1779" s="36">
        <v>12</v>
      </c>
      <c r="Q1779" s="37">
        <v>73</v>
      </c>
      <c r="R1779" s="36">
        <v>13</v>
      </c>
      <c r="S1779" s="39">
        <f t="shared" si="57"/>
        <v>73</v>
      </c>
      <c r="T1779" s="34" t="s">
        <v>50</v>
      </c>
      <c r="U1779" s="12">
        <f>EXP((alpha+(beta/speed))+(ceta*LN(speed)))</f>
        <v>2.8262379676810299E-2</v>
      </c>
      <c r="V1779" s="8">
        <f t="shared" si="58"/>
        <v>73</v>
      </c>
      <c r="AB1779" s="41"/>
    </row>
    <row r="1780" spans="1:28">
      <c r="A1780" s="34" t="s">
        <v>19</v>
      </c>
      <c r="B1780" s="34" t="s">
        <v>65</v>
      </c>
      <c r="C1780" s="5" t="s">
        <v>108</v>
      </c>
      <c r="D1780" s="35" t="s">
        <v>90</v>
      </c>
      <c r="E1780" s="36" t="s">
        <v>18</v>
      </c>
      <c r="F1780" s="37">
        <v>50</v>
      </c>
      <c r="G1780" s="38">
        <v>0.06</v>
      </c>
      <c r="H1780" s="34">
        <v>0.98354815390081851</v>
      </c>
      <c r="I1780" s="35">
        <v>-2.0391975132682457E-8</v>
      </c>
      <c r="J1780" s="35">
        <v>3.1623207374647648E-6</v>
      </c>
      <c r="K1780" s="35">
        <v>-2.2092931915094466E-4</v>
      </c>
      <c r="L1780" s="35">
        <v>9.7894512613352531E-3</v>
      </c>
      <c r="M1780" s="35">
        <v>0</v>
      </c>
      <c r="N1780" s="35">
        <v>0</v>
      </c>
      <c r="O1780" s="35">
        <v>0</v>
      </c>
      <c r="P1780" s="36">
        <v>12</v>
      </c>
      <c r="Q1780" s="37">
        <v>73</v>
      </c>
      <c r="R1780" s="36">
        <v>14</v>
      </c>
      <c r="S1780" s="39">
        <f t="shared" si="57"/>
        <v>73</v>
      </c>
      <c r="T1780" s="34" t="s">
        <v>51</v>
      </c>
      <c r="U1780" s="12">
        <f>(((alpha*(speed^3))+(beta*(speed^2))+(ceta*speed))+delta)</f>
        <v>2.5807931830752907E-3</v>
      </c>
      <c r="V1780" s="8">
        <f t="shared" si="58"/>
        <v>73</v>
      </c>
      <c r="AB1780" s="41"/>
    </row>
    <row r="1781" spans="1:28">
      <c r="A1781" s="34" t="s">
        <v>19</v>
      </c>
      <c r="B1781" s="34" t="s">
        <v>65</v>
      </c>
      <c r="C1781" s="5" t="s">
        <v>108</v>
      </c>
      <c r="D1781" s="35" t="s">
        <v>90</v>
      </c>
      <c r="E1781" s="36" t="s">
        <v>17</v>
      </c>
      <c r="F1781" s="37">
        <v>50</v>
      </c>
      <c r="G1781" s="38">
        <v>0.06</v>
      </c>
      <c r="H1781" s="34">
        <v>0.96720717313821514</v>
      </c>
      <c r="I1781" s="35">
        <v>139.0787101298119</v>
      </c>
      <c r="J1781" s="35">
        <v>0.2185318806142508</v>
      </c>
      <c r="K1781" s="35">
        <v>1440.3701601187979</v>
      </c>
      <c r="L1781" s="35">
        <v>-0.68035921611190187</v>
      </c>
      <c r="M1781" s="35">
        <v>0</v>
      </c>
      <c r="N1781" s="35">
        <v>0</v>
      </c>
      <c r="O1781" s="35">
        <v>0</v>
      </c>
      <c r="P1781" s="36">
        <v>12</v>
      </c>
      <c r="Q1781" s="37">
        <v>73</v>
      </c>
      <c r="R1781" s="36">
        <v>1</v>
      </c>
      <c r="S1781" s="39">
        <f t="shared" si="57"/>
        <v>73</v>
      </c>
      <c r="T1781" s="34" t="s">
        <v>30</v>
      </c>
      <c r="U1781" s="12">
        <f>((alpha*(speed^beta))+(ceta*(speed^delta)))</f>
        <v>432.94424316095285</v>
      </c>
      <c r="V1781" s="8">
        <f t="shared" si="58"/>
        <v>73</v>
      </c>
    </row>
    <row r="1782" spans="1:28">
      <c r="A1782" s="34" t="s">
        <v>19</v>
      </c>
      <c r="B1782" s="34" t="s">
        <v>65</v>
      </c>
      <c r="C1782" s="5" t="s">
        <v>108</v>
      </c>
      <c r="D1782" s="35" t="s">
        <v>90</v>
      </c>
      <c r="E1782" s="36" t="s">
        <v>15</v>
      </c>
      <c r="F1782" s="37">
        <v>100</v>
      </c>
      <c r="G1782" s="38">
        <v>0.06</v>
      </c>
      <c r="H1782" s="34">
        <v>0.9917998042229873</v>
      </c>
      <c r="I1782" s="35">
        <v>6.006544979259413</v>
      </c>
      <c r="J1782" s="35">
        <v>0.99284139134268312</v>
      </c>
      <c r="K1782" s="35">
        <v>-0.39903122493654253</v>
      </c>
      <c r="L1782" s="35">
        <v>0</v>
      </c>
      <c r="M1782" s="35">
        <v>0</v>
      </c>
      <c r="N1782" s="35">
        <v>0</v>
      </c>
      <c r="O1782" s="35">
        <v>0</v>
      </c>
      <c r="P1782" s="36">
        <v>12</v>
      </c>
      <c r="Q1782" s="37">
        <v>62</v>
      </c>
      <c r="R1782" s="36">
        <v>0</v>
      </c>
      <c r="S1782" s="39">
        <f t="shared" si="57"/>
        <v>62</v>
      </c>
      <c r="T1782" s="34" t="s">
        <v>29</v>
      </c>
      <c r="U1782" s="12">
        <f>((alpha*(beta^speed))*(speed^ceta))</f>
        <v>0.74123633805934586</v>
      </c>
      <c r="V1782" s="8">
        <f t="shared" si="58"/>
        <v>62</v>
      </c>
    </row>
    <row r="1783" spans="1:28">
      <c r="A1783" s="34" t="s">
        <v>19</v>
      </c>
      <c r="B1783" s="34" t="s">
        <v>65</v>
      </c>
      <c r="C1783" s="5" t="s">
        <v>108</v>
      </c>
      <c r="D1783" s="35" t="s">
        <v>90</v>
      </c>
      <c r="E1783" s="36" t="s">
        <v>16</v>
      </c>
      <c r="F1783" s="37">
        <v>100</v>
      </c>
      <c r="G1783" s="38">
        <v>0.06</v>
      </c>
      <c r="H1783" s="34">
        <v>0.96677017125149012</v>
      </c>
      <c r="I1783" s="35">
        <v>-2.360656440986356E-6</v>
      </c>
      <c r="J1783" s="35">
        <v>4.6467171233099269E-4</v>
      </c>
      <c r="K1783" s="35">
        <v>-2.1375996928225314E-2</v>
      </c>
      <c r="L1783" s="35">
        <v>0.75305924124332368</v>
      </c>
      <c r="M1783" s="35">
        <v>0</v>
      </c>
      <c r="N1783" s="35">
        <v>0</v>
      </c>
      <c r="O1783" s="35">
        <v>0</v>
      </c>
      <c r="P1783" s="36">
        <v>12</v>
      </c>
      <c r="Q1783" s="37">
        <v>62</v>
      </c>
      <c r="R1783" s="36">
        <v>14</v>
      </c>
      <c r="S1783" s="39">
        <f t="shared" si="57"/>
        <v>62</v>
      </c>
      <c r="T1783" s="34" t="s">
        <v>51</v>
      </c>
      <c r="U1783" s="12">
        <f>(((alpha*(speed^3))+(beta*(speed^2))+(ceta*speed))+delta)</f>
        <v>0.65133496562629412</v>
      </c>
      <c r="V1783" s="8">
        <f t="shared" si="58"/>
        <v>62</v>
      </c>
    </row>
    <row r="1784" spans="1:28">
      <c r="A1784" s="34" t="s">
        <v>19</v>
      </c>
      <c r="B1784" s="34" t="s">
        <v>65</v>
      </c>
      <c r="C1784" s="5" t="s">
        <v>108</v>
      </c>
      <c r="D1784" s="35" t="s">
        <v>90</v>
      </c>
      <c r="E1784" s="36" t="s">
        <v>14</v>
      </c>
      <c r="F1784" s="37">
        <v>100</v>
      </c>
      <c r="G1784" s="38">
        <v>0.06</v>
      </c>
      <c r="H1784" s="34">
        <v>0.95511050316074919</v>
      </c>
      <c r="I1784" s="35">
        <v>0.26040957007394594</v>
      </c>
      <c r="J1784" s="35">
        <v>1.0174109050905613</v>
      </c>
      <c r="K1784" s="35">
        <v>-0.70208894885371864</v>
      </c>
      <c r="L1784" s="35">
        <v>0</v>
      </c>
      <c r="M1784" s="35">
        <v>0</v>
      </c>
      <c r="N1784" s="35">
        <v>0</v>
      </c>
      <c r="O1784" s="35">
        <v>0</v>
      </c>
      <c r="P1784" s="36">
        <v>12</v>
      </c>
      <c r="Q1784" s="37">
        <v>62</v>
      </c>
      <c r="R1784" s="36">
        <v>0</v>
      </c>
      <c r="S1784" s="39">
        <f t="shared" si="57"/>
        <v>62</v>
      </c>
      <c r="T1784" s="34" t="s">
        <v>29</v>
      </c>
      <c r="U1784" s="12">
        <f>((alpha*(beta^speed))*(speed^ceta))</f>
        <v>4.1880766116366694E-2</v>
      </c>
      <c r="V1784" s="8">
        <f t="shared" si="58"/>
        <v>62</v>
      </c>
    </row>
    <row r="1785" spans="1:28">
      <c r="A1785" s="34" t="s">
        <v>19</v>
      </c>
      <c r="B1785" s="34" t="s">
        <v>65</v>
      </c>
      <c r="C1785" s="5" t="s">
        <v>108</v>
      </c>
      <c r="D1785" s="35" t="s">
        <v>90</v>
      </c>
      <c r="E1785" s="36" t="s">
        <v>18</v>
      </c>
      <c r="F1785" s="37">
        <v>100</v>
      </c>
      <c r="G1785" s="38">
        <v>0.06</v>
      </c>
      <c r="H1785" s="34">
        <v>0.9864676568286449</v>
      </c>
      <c r="I1785" s="35">
        <v>2.4407792644369701E-2</v>
      </c>
      <c r="J1785" s="35">
        <v>0.99153080575508612</v>
      </c>
      <c r="K1785" s="35">
        <v>-0.36157789489885855</v>
      </c>
      <c r="L1785" s="35">
        <v>0</v>
      </c>
      <c r="M1785" s="35">
        <v>0</v>
      </c>
      <c r="N1785" s="35">
        <v>0</v>
      </c>
      <c r="O1785" s="35">
        <v>0</v>
      </c>
      <c r="P1785" s="36">
        <v>12</v>
      </c>
      <c r="Q1785" s="37">
        <v>62</v>
      </c>
      <c r="R1785" s="36">
        <v>0</v>
      </c>
      <c r="S1785" s="39">
        <f t="shared" si="57"/>
        <v>62</v>
      </c>
      <c r="T1785" s="34" t="s">
        <v>29</v>
      </c>
      <c r="U1785" s="12">
        <f>((alpha*(beta^speed))*(speed^ceta))</f>
        <v>3.2391004954295962E-3</v>
      </c>
      <c r="V1785" s="8">
        <f t="shared" si="58"/>
        <v>62</v>
      </c>
      <c r="AB1785" s="41"/>
    </row>
    <row r="1786" spans="1:28">
      <c r="A1786" s="34" t="s">
        <v>19</v>
      </c>
      <c r="B1786" s="34" t="s">
        <v>65</v>
      </c>
      <c r="C1786" s="5" t="s">
        <v>108</v>
      </c>
      <c r="D1786" s="35" t="s">
        <v>90</v>
      </c>
      <c r="E1786" s="36" t="s">
        <v>17</v>
      </c>
      <c r="F1786" s="37">
        <v>100</v>
      </c>
      <c r="G1786" s="38">
        <v>0.06</v>
      </c>
      <c r="H1786" s="34">
        <v>0.98210255532221125</v>
      </c>
      <c r="I1786" s="35">
        <v>6.2502772809532567</v>
      </c>
      <c r="J1786" s="35">
        <v>2.2259292946282252</v>
      </c>
      <c r="K1786" s="35">
        <v>-1.1822745653620632E-2</v>
      </c>
      <c r="L1786" s="35">
        <v>0</v>
      </c>
      <c r="M1786" s="35">
        <v>0</v>
      </c>
      <c r="N1786" s="35">
        <v>0</v>
      </c>
      <c r="O1786" s="35">
        <v>0</v>
      </c>
      <c r="P1786" s="36">
        <v>12</v>
      </c>
      <c r="Q1786" s="37">
        <v>62</v>
      </c>
      <c r="R1786" s="36">
        <v>13</v>
      </c>
      <c r="S1786" s="39">
        <f t="shared" si="57"/>
        <v>62</v>
      </c>
      <c r="T1786" s="34" t="s">
        <v>50</v>
      </c>
      <c r="U1786" s="12">
        <f>EXP((alpha+(beta/speed))+(ceta*LN(speed)))</f>
        <v>511.51929457668467</v>
      </c>
      <c r="V1786" s="8">
        <f t="shared" si="58"/>
        <v>62</v>
      </c>
    </row>
    <row r="1787" spans="1:28">
      <c r="A1787" s="34" t="s">
        <v>19</v>
      </c>
      <c r="B1787" s="34" t="s">
        <v>66</v>
      </c>
      <c r="C1787" s="5" t="s">
        <v>109</v>
      </c>
      <c r="D1787" s="35" t="s">
        <v>84</v>
      </c>
      <c r="E1787" s="36" t="s">
        <v>15</v>
      </c>
      <c r="F1787" s="37">
        <v>0</v>
      </c>
      <c r="G1787" s="38">
        <v>0</v>
      </c>
      <c r="H1787" s="34">
        <v>0.99578188575045923</v>
      </c>
      <c r="I1787" s="35">
        <v>61.206374187295253</v>
      </c>
      <c r="J1787" s="35">
        <v>1.0072579331412117</v>
      </c>
      <c r="K1787" s="35">
        <v>-0.97860389790667945</v>
      </c>
      <c r="L1787" s="35">
        <v>0</v>
      </c>
      <c r="M1787" s="35">
        <v>0</v>
      </c>
      <c r="N1787" s="35">
        <v>0</v>
      </c>
      <c r="O1787" s="35">
        <v>0</v>
      </c>
      <c r="P1787" s="36">
        <v>12</v>
      </c>
      <c r="Q1787" s="37">
        <v>86</v>
      </c>
      <c r="R1787" s="36">
        <v>0</v>
      </c>
      <c r="S1787" s="39">
        <f t="shared" si="57"/>
        <v>86</v>
      </c>
      <c r="T1787" s="34" t="s">
        <v>29</v>
      </c>
      <c r="U1787" s="12">
        <f>((alpha*(beta^speed))*(speed^ceta))</f>
        <v>1.4581051133403093</v>
      </c>
      <c r="V1787" s="8">
        <f t="shared" si="58"/>
        <v>86</v>
      </c>
    </row>
    <row r="1788" spans="1:28">
      <c r="A1788" s="34" t="s">
        <v>19</v>
      </c>
      <c r="B1788" s="34" t="s">
        <v>66</v>
      </c>
      <c r="C1788" s="5" t="s">
        <v>109</v>
      </c>
      <c r="D1788" s="35" t="s">
        <v>84</v>
      </c>
      <c r="E1788" s="36" t="s">
        <v>16</v>
      </c>
      <c r="F1788" s="37">
        <v>0</v>
      </c>
      <c r="G1788" s="38">
        <v>0</v>
      </c>
      <c r="H1788" s="34">
        <v>0.97537009235772498</v>
      </c>
      <c r="I1788" s="35">
        <v>97.999710809582908</v>
      </c>
      <c r="J1788" s="35">
        <v>1.0146855558860919</v>
      </c>
      <c r="K1788" s="35">
        <v>-0.86066569709615048</v>
      </c>
      <c r="L1788" s="35">
        <v>0</v>
      </c>
      <c r="M1788" s="35">
        <v>0</v>
      </c>
      <c r="N1788" s="35">
        <v>0</v>
      </c>
      <c r="O1788" s="35">
        <v>0</v>
      </c>
      <c r="P1788" s="36">
        <v>12</v>
      </c>
      <c r="Q1788" s="37">
        <v>86</v>
      </c>
      <c r="R1788" s="36">
        <v>0</v>
      </c>
      <c r="S1788" s="39">
        <f t="shared" si="57"/>
        <v>86</v>
      </c>
      <c r="T1788" s="34" t="s">
        <v>29</v>
      </c>
      <c r="U1788" s="12">
        <f>((alpha*(beta^speed))*(speed^ceta))</f>
        <v>7.4263508303661503</v>
      </c>
      <c r="V1788" s="8">
        <f t="shared" si="58"/>
        <v>86</v>
      </c>
    </row>
    <row r="1789" spans="1:28">
      <c r="A1789" s="34" t="s">
        <v>19</v>
      </c>
      <c r="B1789" s="34" t="s">
        <v>66</v>
      </c>
      <c r="C1789" s="5" t="s">
        <v>109</v>
      </c>
      <c r="D1789" s="35" t="s">
        <v>84</v>
      </c>
      <c r="E1789" s="36" t="s">
        <v>14</v>
      </c>
      <c r="F1789" s="37">
        <v>0</v>
      </c>
      <c r="G1789" s="38">
        <v>0</v>
      </c>
      <c r="H1789" s="34">
        <v>0.99615769756293393</v>
      </c>
      <c r="I1789" s="35">
        <v>2.7907035505477551</v>
      </c>
      <c r="J1789" s="35">
        <v>1.7979442816723459</v>
      </c>
      <c r="K1789" s="35">
        <v>-0.78279491077453534</v>
      </c>
      <c r="L1789" s="35">
        <v>0</v>
      </c>
      <c r="M1789" s="35">
        <v>0</v>
      </c>
      <c r="N1789" s="35">
        <v>0</v>
      </c>
      <c r="O1789" s="35">
        <v>0</v>
      </c>
      <c r="P1789" s="36">
        <v>12</v>
      </c>
      <c r="Q1789" s="37">
        <v>86</v>
      </c>
      <c r="R1789" s="36">
        <v>13</v>
      </c>
      <c r="S1789" s="39">
        <f t="shared" si="57"/>
        <v>86</v>
      </c>
      <c r="T1789" s="34" t="s">
        <v>50</v>
      </c>
      <c r="U1789" s="12">
        <f>EXP((alpha+(beta/speed))+(ceta*LN(speed)))</f>
        <v>0.50903906597988124</v>
      </c>
      <c r="V1789" s="8">
        <f t="shared" si="58"/>
        <v>86</v>
      </c>
    </row>
    <row r="1790" spans="1:28">
      <c r="A1790" s="34" t="s">
        <v>19</v>
      </c>
      <c r="B1790" s="34" t="s">
        <v>66</v>
      </c>
      <c r="C1790" s="5" t="s">
        <v>109</v>
      </c>
      <c r="D1790" s="35" t="s">
        <v>84</v>
      </c>
      <c r="E1790" s="36" t="s">
        <v>18</v>
      </c>
      <c r="F1790" s="37">
        <v>0</v>
      </c>
      <c r="G1790" s="38">
        <v>0</v>
      </c>
      <c r="H1790" s="34">
        <v>0.99793363503385424</v>
      </c>
      <c r="I1790" s="35">
        <v>8.7701367417936087</v>
      </c>
      <c r="J1790" s="35">
        <v>1.0076758957356002</v>
      </c>
      <c r="K1790" s="35">
        <v>-0.99401075843388231</v>
      </c>
      <c r="L1790" s="35">
        <v>0</v>
      </c>
      <c r="M1790" s="35">
        <v>0</v>
      </c>
      <c r="N1790" s="35">
        <v>0</v>
      </c>
      <c r="O1790" s="35">
        <v>0</v>
      </c>
      <c r="P1790" s="36">
        <v>12</v>
      </c>
      <c r="Q1790" s="37">
        <v>86</v>
      </c>
      <c r="R1790" s="36">
        <v>0</v>
      </c>
      <c r="S1790" s="39">
        <f t="shared" si="57"/>
        <v>86</v>
      </c>
      <c r="T1790" s="34" t="s">
        <v>29</v>
      </c>
      <c r="U1790" s="12">
        <f>((alpha*(beta^speed))*(speed^ceta))</f>
        <v>0.20215706275383527</v>
      </c>
      <c r="V1790" s="8">
        <f t="shared" si="58"/>
        <v>86</v>
      </c>
    </row>
    <row r="1791" spans="1:28">
      <c r="A1791" s="34" t="s">
        <v>19</v>
      </c>
      <c r="B1791" s="34" t="s">
        <v>66</v>
      </c>
      <c r="C1791" s="5" t="s">
        <v>109</v>
      </c>
      <c r="D1791" s="35" t="s">
        <v>84</v>
      </c>
      <c r="E1791" s="36" t="s">
        <v>17</v>
      </c>
      <c r="F1791" s="37">
        <v>0</v>
      </c>
      <c r="G1791" s="38">
        <v>0</v>
      </c>
      <c r="H1791" s="34">
        <v>0.9934301644412965</v>
      </c>
      <c r="I1791" s="35">
        <v>3756.8854522181823</v>
      </c>
      <c r="J1791" s="35">
        <v>1.014095107497925</v>
      </c>
      <c r="K1791" s="35">
        <v>-0.99419003039433218</v>
      </c>
      <c r="L1791" s="35">
        <v>0</v>
      </c>
      <c r="M1791" s="35">
        <v>0</v>
      </c>
      <c r="N1791" s="35">
        <v>0</v>
      </c>
      <c r="O1791" s="35">
        <v>0</v>
      </c>
      <c r="P1791" s="36">
        <v>12</v>
      </c>
      <c r="Q1791" s="37">
        <v>86</v>
      </c>
      <c r="R1791" s="36">
        <v>0</v>
      </c>
      <c r="S1791" s="39">
        <f t="shared" si="57"/>
        <v>86</v>
      </c>
      <c r="T1791" s="34" t="s">
        <v>29</v>
      </c>
      <c r="U1791" s="12">
        <f>((alpha*(beta^speed))*(speed^ceta))</f>
        <v>149.39497905823075</v>
      </c>
      <c r="V1791" s="8">
        <f t="shared" si="58"/>
        <v>86</v>
      </c>
    </row>
    <row r="1792" spans="1:28">
      <c r="A1792" s="34" t="s">
        <v>19</v>
      </c>
      <c r="B1792" s="34" t="s">
        <v>66</v>
      </c>
      <c r="C1792" s="5" t="s">
        <v>109</v>
      </c>
      <c r="D1792" s="35" t="s">
        <v>84</v>
      </c>
      <c r="E1792" s="36" t="s">
        <v>15</v>
      </c>
      <c r="F1792" s="37">
        <v>50</v>
      </c>
      <c r="G1792" s="38">
        <v>0</v>
      </c>
      <c r="H1792" s="34">
        <v>0.99120198237272428</v>
      </c>
      <c r="I1792" s="35">
        <v>62.293279096434254</v>
      </c>
      <c r="J1792" s="35">
        <v>1.0091403281375215</v>
      </c>
      <c r="K1792" s="35">
        <v>-0.98886707705981169</v>
      </c>
      <c r="L1792" s="35">
        <v>0</v>
      </c>
      <c r="M1792" s="35">
        <v>0</v>
      </c>
      <c r="N1792" s="35">
        <v>0</v>
      </c>
      <c r="O1792" s="35">
        <v>0</v>
      </c>
      <c r="P1792" s="36">
        <v>12</v>
      </c>
      <c r="Q1792" s="37">
        <v>86</v>
      </c>
      <c r="R1792" s="36">
        <v>0</v>
      </c>
      <c r="S1792" s="39">
        <f t="shared" si="57"/>
        <v>86</v>
      </c>
      <c r="T1792" s="34" t="s">
        <v>29</v>
      </c>
      <c r="U1792" s="12">
        <f>((alpha*(beta^speed))*(speed^ceta))</f>
        <v>1.6646146416831673</v>
      </c>
      <c r="V1792" s="8">
        <f t="shared" si="58"/>
        <v>86</v>
      </c>
    </row>
    <row r="1793" spans="1:22">
      <c r="A1793" s="34" t="s">
        <v>19</v>
      </c>
      <c r="B1793" s="34" t="s">
        <v>66</v>
      </c>
      <c r="C1793" s="5" t="s">
        <v>109</v>
      </c>
      <c r="D1793" s="35" t="s">
        <v>84</v>
      </c>
      <c r="E1793" s="36" t="s">
        <v>16</v>
      </c>
      <c r="F1793" s="37">
        <v>50</v>
      </c>
      <c r="G1793" s="38">
        <v>0</v>
      </c>
      <c r="H1793" s="34">
        <v>0.96667586061523758</v>
      </c>
      <c r="I1793" s="35">
        <v>71.825961616835357</v>
      </c>
      <c r="J1793" s="35">
        <v>-0.63190800166432248</v>
      </c>
      <c r="K1793" s="35">
        <v>1.8994736037380985E-2</v>
      </c>
      <c r="L1793" s="35">
        <v>1.1730106152482742</v>
      </c>
      <c r="M1793" s="35">
        <v>0</v>
      </c>
      <c r="N1793" s="35">
        <v>0</v>
      </c>
      <c r="O1793" s="35">
        <v>0</v>
      </c>
      <c r="P1793" s="36">
        <v>12</v>
      </c>
      <c r="Q1793" s="37">
        <v>86</v>
      </c>
      <c r="R1793" s="36">
        <v>1</v>
      </c>
      <c r="S1793" s="39">
        <f t="shared" si="57"/>
        <v>86</v>
      </c>
      <c r="T1793" s="34" t="s">
        <v>30</v>
      </c>
      <c r="U1793" s="12">
        <f>((alpha*(speed^beta))+(ceta*(speed^delta)))</f>
        <v>7.8342148755626537</v>
      </c>
      <c r="V1793" s="8">
        <f t="shared" si="58"/>
        <v>86</v>
      </c>
    </row>
    <row r="1794" spans="1:22">
      <c r="A1794" s="34" t="s">
        <v>19</v>
      </c>
      <c r="B1794" s="34" t="s">
        <v>66</v>
      </c>
      <c r="C1794" s="5" t="s">
        <v>109</v>
      </c>
      <c r="D1794" s="35" t="s">
        <v>84</v>
      </c>
      <c r="E1794" s="36" t="s">
        <v>14</v>
      </c>
      <c r="F1794" s="37">
        <v>50</v>
      </c>
      <c r="G1794" s="38">
        <v>0</v>
      </c>
      <c r="H1794" s="34">
        <v>0.99597573289556784</v>
      </c>
      <c r="I1794" s="35">
        <v>18.91990889955731</v>
      </c>
      <c r="J1794" s="35">
        <v>-0.82504259473210806</v>
      </c>
      <c r="K1794" s="35">
        <v>1403.748081634242</v>
      </c>
      <c r="L1794" s="35">
        <v>-3.5256759064622525</v>
      </c>
      <c r="M1794" s="35">
        <v>0</v>
      </c>
      <c r="N1794" s="35">
        <v>0</v>
      </c>
      <c r="O1794" s="35">
        <v>0</v>
      </c>
      <c r="P1794" s="36">
        <v>12</v>
      </c>
      <c r="Q1794" s="37">
        <v>86</v>
      </c>
      <c r="R1794" s="36">
        <v>1</v>
      </c>
      <c r="S1794" s="39">
        <f t="shared" ref="S1794:S1857" si="59">V1794</f>
        <v>86</v>
      </c>
      <c r="T1794" s="34" t="s">
        <v>30</v>
      </c>
      <c r="U1794" s="12">
        <f>((alpha*(speed^beta))+(ceta*(speed^delta)))</f>
        <v>0.47980811619048502</v>
      </c>
      <c r="V1794" s="8">
        <f t="shared" ref="V1794:V1857" si="60">IF($V$1&lt;P1794,P1794,IF($V$1&gt;Q1794,Q1794,$V$1))</f>
        <v>86</v>
      </c>
    </row>
    <row r="1795" spans="1:22">
      <c r="A1795" s="34" t="s">
        <v>19</v>
      </c>
      <c r="B1795" s="34" t="s">
        <v>66</v>
      </c>
      <c r="C1795" s="5" t="s">
        <v>109</v>
      </c>
      <c r="D1795" s="35" t="s">
        <v>84</v>
      </c>
      <c r="E1795" s="36" t="s">
        <v>18</v>
      </c>
      <c r="F1795" s="37">
        <v>50</v>
      </c>
      <c r="G1795" s="38">
        <v>0</v>
      </c>
      <c r="H1795" s="34">
        <v>0.99543281041598319</v>
      </c>
      <c r="I1795" s="35">
        <v>0.11064424805228024</v>
      </c>
      <c r="J1795" s="35">
        <v>9.8486235794542187E-2</v>
      </c>
      <c r="K1795" s="35">
        <v>-5.7811622611047794E-4</v>
      </c>
      <c r="L1795" s="35">
        <v>0</v>
      </c>
      <c r="M1795" s="35">
        <v>0</v>
      </c>
      <c r="N1795" s="35">
        <v>0</v>
      </c>
      <c r="O1795" s="35">
        <v>0</v>
      </c>
      <c r="P1795" s="36">
        <v>12</v>
      </c>
      <c r="Q1795" s="37">
        <v>86</v>
      </c>
      <c r="R1795" s="36">
        <v>5</v>
      </c>
      <c r="S1795" s="39">
        <f t="shared" si="59"/>
        <v>86</v>
      </c>
      <c r="T1795" s="34" t="s">
        <v>36</v>
      </c>
      <c r="U1795" s="12">
        <f>(1/(((ceta*(speed^2))+(beta*speed))+alpha))</f>
        <v>0.23230352848904715</v>
      </c>
      <c r="V1795" s="8">
        <f t="shared" si="60"/>
        <v>86</v>
      </c>
    </row>
    <row r="1796" spans="1:22">
      <c r="A1796" s="34" t="s">
        <v>19</v>
      </c>
      <c r="B1796" s="34" t="s">
        <v>66</v>
      </c>
      <c r="C1796" s="5" t="s">
        <v>109</v>
      </c>
      <c r="D1796" s="35" t="s">
        <v>84</v>
      </c>
      <c r="E1796" s="36" t="s">
        <v>17</v>
      </c>
      <c r="F1796" s="37">
        <v>50</v>
      </c>
      <c r="G1796" s="38">
        <v>0</v>
      </c>
      <c r="H1796" s="34">
        <v>0.98925354864571624</v>
      </c>
      <c r="I1796" s="35">
        <v>3346.7562496706614</v>
      </c>
      <c r="J1796" s="35">
        <v>1.0119041342734081</v>
      </c>
      <c r="K1796" s="35">
        <v>-0.91104341259451771</v>
      </c>
      <c r="L1796" s="35">
        <v>0</v>
      </c>
      <c r="M1796" s="35">
        <v>0</v>
      </c>
      <c r="N1796" s="35">
        <v>0</v>
      </c>
      <c r="O1796" s="35">
        <v>0</v>
      </c>
      <c r="P1796" s="36">
        <v>12</v>
      </c>
      <c r="Q1796" s="37">
        <v>86</v>
      </c>
      <c r="R1796" s="36">
        <v>0</v>
      </c>
      <c r="S1796" s="39">
        <f t="shared" si="59"/>
        <v>86</v>
      </c>
      <c r="T1796" s="34" t="s">
        <v>29</v>
      </c>
      <c r="U1796" s="12">
        <f>((alpha*(beta^speed))*(speed^ceta))</f>
        <v>160.02869241235922</v>
      </c>
      <c r="V1796" s="8">
        <f t="shared" si="60"/>
        <v>86</v>
      </c>
    </row>
    <row r="1797" spans="1:22">
      <c r="A1797" s="34" t="s">
        <v>19</v>
      </c>
      <c r="B1797" s="34" t="s">
        <v>66</v>
      </c>
      <c r="C1797" s="5" t="s">
        <v>109</v>
      </c>
      <c r="D1797" s="35" t="s">
        <v>84</v>
      </c>
      <c r="E1797" s="36" t="s">
        <v>15</v>
      </c>
      <c r="F1797" s="37">
        <v>100</v>
      </c>
      <c r="G1797" s="38">
        <v>0</v>
      </c>
      <c r="H1797" s="34">
        <v>0.98250195648971383</v>
      </c>
      <c r="I1797" s="35">
        <v>1.8213970210321087</v>
      </c>
      <c r="J1797" s="35">
        <v>45.584453745311421</v>
      </c>
      <c r="K1797" s="35">
        <v>-0.13388123234105806</v>
      </c>
      <c r="L1797" s="35">
        <v>0.69047315627431283</v>
      </c>
      <c r="M1797" s="35">
        <v>3.6182121864087452E-2</v>
      </c>
      <c r="N1797" s="35">
        <v>0</v>
      </c>
      <c r="O1797" s="35">
        <v>0</v>
      </c>
      <c r="P1797" s="36">
        <v>12</v>
      </c>
      <c r="Q1797" s="37">
        <v>86</v>
      </c>
      <c r="R1797" s="36">
        <v>10</v>
      </c>
      <c r="S1797" s="39">
        <f t="shared" si="59"/>
        <v>86</v>
      </c>
      <c r="T1797" s="34" t="s">
        <v>44</v>
      </c>
      <c r="U1797" s="12">
        <f>(alpha+(beta/(1+EXP((((-1)*ceta)+(delta*LN(speed)))+(epsilon*speed)))))</f>
        <v>1.9032050017372693</v>
      </c>
      <c r="V1797" s="8">
        <f t="shared" si="60"/>
        <v>86</v>
      </c>
    </row>
    <row r="1798" spans="1:22">
      <c r="A1798" s="34" t="s">
        <v>19</v>
      </c>
      <c r="B1798" s="34" t="s">
        <v>66</v>
      </c>
      <c r="C1798" s="5" t="s">
        <v>109</v>
      </c>
      <c r="D1798" s="35" t="s">
        <v>84</v>
      </c>
      <c r="E1798" s="36" t="s">
        <v>16</v>
      </c>
      <c r="F1798" s="37">
        <v>100</v>
      </c>
      <c r="G1798" s="38">
        <v>0</v>
      </c>
      <c r="H1798" s="34">
        <v>0.9607847947481839</v>
      </c>
      <c r="I1798" s="35">
        <v>8.2565660103953</v>
      </c>
      <c r="J1798" s="35">
        <v>315.67953087943857</v>
      </c>
      <c r="K1798" s="35">
        <v>-2.7111700584873302</v>
      </c>
      <c r="L1798" s="35">
        <v>1.9858499350161398E-2</v>
      </c>
      <c r="M1798" s="35">
        <v>6.9439305780980426E-2</v>
      </c>
      <c r="N1798" s="35">
        <v>0</v>
      </c>
      <c r="O1798" s="35">
        <v>0</v>
      </c>
      <c r="P1798" s="36">
        <v>12</v>
      </c>
      <c r="Q1798" s="37">
        <v>86</v>
      </c>
      <c r="R1798" s="36">
        <v>10</v>
      </c>
      <c r="S1798" s="39">
        <f t="shared" si="59"/>
        <v>86</v>
      </c>
      <c r="T1798" s="34" t="s">
        <v>44</v>
      </c>
      <c r="U1798" s="12">
        <f>(alpha+(beta/(1+EXP((((-1)*ceta)+(delta*LN(speed)))+(epsilon*speed)))))</f>
        <v>8.305521951548597</v>
      </c>
      <c r="V1798" s="8">
        <f t="shared" si="60"/>
        <v>86</v>
      </c>
    </row>
    <row r="1799" spans="1:22">
      <c r="A1799" s="34" t="s">
        <v>19</v>
      </c>
      <c r="B1799" s="34" t="s">
        <v>66</v>
      </c>
      <c r="C1799" s="5" t="s">
        <v>109</v>
      </c>
      <c r="D1799" s="35" t="s">
        <v>84</v>
      </c>
      <c r="E1799" s="36" t="s">
        <v>14</v>
      </c>
      <c r="F1799" s="37">
        <v>100</v>
      </c>
      <c r="G1799" s="38">
        <v>0</v>
      </c>
      <c r="H1799" s="34">
        <v>0.99590672443484651</v>
      </c>
      <c r="I1799" s="35">
        <v>569.78373339594827</v>
      </c>
      <c r="J1799" s="35">
        <v>-2.9708672755597023</v>
      </c>
      <c r="K1799" s="35">
        <v>16.141187050132558</v>
      </c>
      <c r="L1799" s="35">
        <v>-0.79496718499116825</v>
      </c>
      <c r="M1799" s="35">
        <v>0</v>
      </c>
      <c r="N1799" s="35">
        <v>0</v>
      </c>
      <c r="O1799" s="35">
        <v>0</v>
      </c>
      <c r="P1799" s="36">
        <v>12</v>
      </c>
      <c r="Q1799" s="37">
        <v>86</v>
      </c>
      <c r="R1799" s="36">
        <v>1</v>
      </c>
      <c r="S1799" s="39">
        <f t="shared" si="59"/>
        <v>86</v>
      </c>
      <c r="T1799" s="34" t="s">
        <v>30</v>
      </c>
      <c r="U1799" s="12">
        <f>((alpha*(speed^beta))+(ceta*(speed^delta)))</f>
        <v>0.46883336012511112</v>
      </c>
      <c r="V1799" s="8">
        <f t="shared" si="60"/>
        <v>86</v>
      </c>
    </row>
    <row r="1800" spans="1:22">
      <c r="A1800" s="34" t="s">
        <v>19</v>
      </c>
      <c r="B1800" s="34" t="s">
        <v>66</v>
      </c>
      <c r="C1800" s="5" t="s">
        <v>109</v>
      </c>
      <c r="D1800" s="35" t="s">
        <v>84</v>
      </c>
      <c r="E1800" s="36" t="s">
        <v>18</v>
      </c>
      <c r="F1800" s="37">
        <v>100</v>
      </c>
      <c r="G1800" s="38">
        <v>0</v>
      </c>
      <c r="H1800" s="34">
        <v>0.99011880376879002</v>
      </c>
      <c r="I1800" s="35">
        <v>0.20834410507487433</v>
      </c>
      <c r="J1800" s="35">
        <v>8.7545577939738828E-2</v>
      </c>
      <c r="K1800" s="35">
        <v>-5.2819329317111731E-4</v>
      </c>
      <c r="L1800" s="35">
        <v>0</v>
      </c>
      <c r="M1800" s="35">
        <v>0</v>
      </c>
      <c r="N1800" s="35">
        <v>0</v>
      </c>
      <c r="O1800" s="35">
        <v>0</v>
      </c>
      <c r="P1800" s="36">
        <v>12</v>
      </c>
      <c r="Q1800" s="37">
        <v>86</v>
      </c>
      <c r="R1800" s="36">
        <v>5</v>
      </c>
      <c r="S1800" s="39">
        <f t="shared" si="59"/>
        <v>86</v>
      </c>
      <c r="T1800" s="34" t="s">
        <v>36</v>
      </c>
      <c r="U1800" s="12">
        <f>(1/(((ceta*(speed^2))+(beta*speed))+alpha))</f>
        <v>0.26104574533603264</v>
      </c>
      <c r="V1800" s="8">
        <f t="shared" si="60"/>
        <v>86</v>
      </c>
    </row>
    <row r="1801" spans="1:22">
      <c r="A1801" s="34" t="s">
        <v>19</v>
      </c>
      <c r="B1801" s="34" t="s">
        <v>66</v>
      </c>
      <c r="C1801" s="5" t="s">
        <v>109</v>
      </c>
      <c r="D1801" s="35" t="s">
        <v>84</v>
      </c>
      <c r="E1801" s="36" t="s">
        <v>17</v>
      </c>
      <c r="F1801" s="37">
        <v>100</v>
      </c>
      <c r="G1801" s="38">
        <v>0</v>
      </c>
      <c r="H1801" s="34">
        <v>0.98353918536601681</v>
      </c>
      <c r="I1801" s="35">
        <v>2969.6850546620349</v>
      </c>
      <c r="J1801" s="35">
        <v>1.0098101134414617</v>
      </c>
      <c r="K1801" s="35">
        <v>-0.82844821808286617</v>
      </c>
      <c r="L1801" s="35">
        <v>0</v>
      </c>
      <c r="M1801" s="35">
        <v>0</v>
      </c>
      <c r="N1801" s="35">
        <v>0</v>
      </c>
      <c r="O1801" s="35">
        <v>0</v>
      </c>
      <c r="P1801" s="36">
        <v>12</v>
      </c>
      <c r="Q1801" s="37">
        <v>86</v>
      </c>
      <c r="R1801" s="36">
        <v>0</v>
      </c>
      <c r="S1801" s="39">
        <f t="shared" si="59"/>
        <v>86</v>
      </c>
      <c r="T1801" s="34" t="s">
        <v>29</v>
      </c>
      <c r="U1801" s="12">
        <f>((alpha*(beta^speed))*(speed^ceta))</f>
        <v>171.66990544786151</v>
      </c>
      <c r="V1801" s="8">
        <f t="shared" si="60"/>
        <v>86</v>
      </c>
    </row>
    <row r="1802" spans="1:22">
      <c r="A1802" s="34" t="s">
        <v>19</v>
      </c>
      <c r="B1802" s="34" t="s">
        <v>66</v>
      </c>
      <c r="C1802" s="5" t="s">
        <v>109</v>
      </c>
      <c r="D1802" s="35" t="s">
        <v>84</v>
      </c>
      <c r="E1802" s="36" t="s">
        <v>15</v>
      </c>
      <c r="F1802" s="37">
        <v>0</v>
      </c>
      <c r="G1802" s="38">
        <v>-0.06</v>
      </c>
      <c r="H1802" s="34">
        <v>0.99381233378402212</v>
      </c>
      <c r="I1802" s="35">
        <v>44.144473900748508</v>
      </c>
      <c r="J1802" s="35">
        <v>0.98046287865994175</v>
      </c>
      <c r="K1802" s="35">
        <v>-0.88894531720308878</v>
      </c>
      <c r="L1802" s="35">
        <v>0</v>
      </c>
      <c r="M1802" s="35">
        <v>0</v>
      </c>
      <c r="N1802" s="35">
        <v>0</v>
      </c>
      <c r="O1802" s="35">
        <v>0</v>
      </c>
      <c r="P1802" s="36">
        <v>12</v>
      </c>
      <c r="Q1802" s="37">
        <v>86</v>
      </c>
      <c r="R1802" s="36">
        <v>0</v>
      </c>
      <c r="S1802" s="39">
        <f t="shared" si="59"/>
        <v>86</v>
      </c>
      <c r="T1802" s="34" t="s">
        <v>29</v>
      </c>
      <c r="U1802" s="12">
        <f>((alpha*(beta^speed))*(speed^ceta))</f>
        <v>0.1542738710447176</v>
      </c>
      <c r="V1802" s="8">
        <f t="shared" si="60"/>
        <v>86</v>
      </c>
    </row>
    <row r="1803" spans="1:22">
      <c r="A1803" s="34" t="s">
        <v>19</v>
      </c>
      <c r="B1803" s="34" t="s">
        <v>66</v>
      </c>
      <c r="C1803" s="5" t="s">
        <v>109</v>
      </c>
      <c r="D1803" s="35" t="s">
        <v>84</v>
      </c>
      <c r="E1803" s="36" t="s">
        <v>16</v>
      </c>
      <c r="F1803" s="37">
        <v>0</v>
      </c>
      <c r="G1803" s="38">
        <v>-0.06</v>
      </c>
      <c r="H1803" s="34">
        <v>0.98662343707603961</v>
      </c>
      <c r="I1803" s="35">
        <v>56.638129249013453</v>
      </c>
      <c r="J1803" s="35">
        <v>0.97132849602102622</v>
      </c>
      <c r="K1803" s="35">
        <v>-0.73982012896347804</v>
      </c>
      <c r="L1803" s="35">
        <v>0</v>
      </c>
      <c r="M1803" s="35">
        <v>0</v>
      </c>
      <c r="N1803" s="35">
        <v>0</v>
      </c>
      <c r="O1803" s="35">
        <v>0</v>
      </c>
      <c r="P1803" s="36">
        <v>12</v>
      </c>
      <c r="Q1803" s="37">
        <v>86</v>
      </c>
      <c r="R1803" s="36">
        <v>0</v>
      </c>
      <c r="S1803" s="39">
        <f t="shared" si="59"/>
        <v>86</v>
      </c>
      <c r="T1803" s="34" t="s">
        <v>29</v>
      </c>
      <c r="U1803" s="12">
        <f>((alpha*(beta^speed))*(speed^ceta))</f>
        <v>0.17195514594540071</v>
      </c>
      <c r="V1803" s="8">
        <f t="shared" si="60"/>
        <v>86</v>
      </c>
    </row>
    <row r="1804" spans="1:22">
      <c r="A1804" s="34" t="s">
        <v>19</v>
      </c>
      <c r="B1804" s="34" t="s">
        <v>66</v>
      </c>
      <c r="C1804" s="5" t="s">
        <v>109</v>
      </c>
      <c r="D1804" s="35" t="s">
        <v>84</v>
      </c>
      <c r="E1804" s="36" t="s">
        <v>14</v>
      </c>
      <c r="F1804" s="37">
        <v>0</v>
      </c>
      <c r="G1804" s="38">
        <v>-0.06</v>
      </c>
      <c r="H1804" s="34">
        <v>0.99454850500643199</v>
      </c>
      <c r="I1804" s="35">
        <v>0.10307050338775782</v>
      </c>
      <c r="J1804" s="35">
        <v>19.409508284541136</v>
      </c>
      <c r="K1804" s="35">
        <v>0.14649431174075714</v>
      </c>
      <c r="L1804" s="35">
        <v>0.82312229102807566</v>
      </c>
      <c r="M1804" s="35">
        <v>3.2490846779438101E-2</v>
      </c>
      <c r="N1804" s="35">
        <v>0</v>
      </c>
      <c r="O1804" s="35">
        <v>0</v>
      </c>
      <c r="P1804" s="36">
        <v>12</v>
      </c>
      <c r="Q1804" s="37">
        <v>86</v>
      </c>
      <c r="R1804" s="36">
        <v>10</v>
      </c>
      <c r="S1804" s="39">
        <f t="shared" si="59"/>
        <v>86</v>
      </c>
      <c r="T1804" s="34" t="s">
        <v>44</v>
      </c>
      <c r="U1804" s="12">
        <f>(alpha+(beta/(1+EXP((((-1)*ceta)+(delta*LN(speed)))+(epsilon*speed)))))</f>
        <v>0.13814655078136179</v>
      </c>
      <c r="V1804" s="8">
        <f t="shared" si="60"/>
        <v>86</v>
      </c>
    </row>
    <row r="1805" spans="1:22">
      <c r="A1805" s="34" t="s">
        <v>19</v>
      </c>
      <c r="B1805" s="34" t="s">
        <v>66</v>
      </c>
      <c r="C1805" s="5" t="s">
        <v>109</v>
      </c>
      <c r="D1805" s="35" t="s">
        <v>84</v>
      </c>
      <c r="E1805" s="36" t="s">
        <v>18</v>
      </c>
      <c r="F1805" s="37">
        <v>0</v>
      </c>
      <c r="G1805" s="38">
        <v>-0.06</v>
      </c>
      <c r="H1805" s="34">
        <v>0.99439017468503821</v>
      </c>
      <c r="I1805" s="35">
        <v>4.4746955455222253</v>
      </c>
      <c r="J1805" s="35">
        <v>-9.0127696331789711</v>
      </c>
      <c r="K1805" s="35">
        <v>-1.7284410695914501</v>
      </c>
      <c r="L1805" s="35">
        <v>0</v>
      </c>
      <c r="M1805" s="35">
        <v>0</v>
      </c>
      <c r="N1805" s="35">
        <v>0</v>
      </c>
      <c r="O1805" s="35">
        <v>0</v>
      </c>
      <c r="P1805" s="36">
        <v>12</v>
      </c>
      <c r="Q1805" s="37">
        <v>86</v>
      </c>
      <c r="R1805" s="36">
        <v>13</v>
      </c>
      <c r="S1805" s="39">
        <f t="shared" si="59"/>
        <v>86</v>
      </c>
      <c r="T1805" s="34" t="s">
        <v>50</v>
      </c>
      <c r="U1805" s="12">
        <f>EXP((alpha+(beta/speed))+(ceta*LN(speed)))</f>
        <v>3.5822434979718085E-2</v>
      </c>
      <c r="V1805" s="8">
        <f t="shared" si="60"/>
        <v>86</v>
      </c>
    </row>
    <row r="1806" spans="1:22">
      <c r="A1806" s="34" t="s">
        <v>19</v>
      </c>
      <c r="B1806" s="34" t="s">
        <v>66</v>
      </c>
      <c r="C1806" s="5" t="s">
        <v>109</v>
      </c>
      <c r="D1806" s="35" t="s">
        <v>84</v>
      </c>
      <c r="E1806" s="36" t="s">
        <v>17</v>
      </c>
      <c r="F1806" s="37">
        <v>0</v>
      </c>
      <c r="G1806" s="38">
        <v>-0.06</v>
      </c>
      <c r="H1806" s="34">
        <v>0.98978565542922536</v>
      </c>
      <c r="I1806" s="35">
        <v>12.635676289113222</v>
      </c>
      <c r="J1806" s="35">
        <v>-17.652883674528844</v>
      </c>
      <c r="K1806" s="35">
        <v>-2.3719184292135531</v>
      </c>
      <c r="L1806" s="35">
        <v>0</v>
      </c>
      <c r="M1806" s="35">
        <v>0</v>
      </c>
      <c r="N1806" s="35">
        <v>0</v>
      </c>
      <c r="O1806" s="35">
        <v>0</v>
      </c>
      <c r="P1806" s="36">
        <v>12</v>
      </c>
      <c r="Q1806" s="37">
        <v>86</v>
      </c>
      <c r="R1806" s="36">
        <v>13</v>
      </c>
      <c r="S1806" s="39">
        <f t="shared" si="59"/>
        <v>86</v>
      </c>
      <c r="T1806" s="34" t="s">
        <v>50</v>
      </c>
      <c r="U1806" s="12">
        <f>EXP((alpha+(beta/speed))+(ceta*LN(speed)))</f>
        <v>6.4563346025276367</v>
      </c>
      <c r="V1806" s="8">
        <f t="shared" si="60"/>
        <v>86</v>
      </c>
    </row>
    <row r="1807" spans="1:22">
      <c r="A1807" s="34" t="s">
        <v>19</v>
      </c>
      <c r="B1807" s="34" t="s">
        <v>66</v>
      </c>
      <c r="C1807" s="5" t="s">
        <v>109</v>
      </c>
      <c r="D1807" s="35" t="s">
        <v>84</v>
      </c>
      <c r="E1807" s="36" t="s">
        <v>15</v>
      </c>
      <c r="F1807" s="37">
        <v>50</v>
      </c>
      <c r="G1807" s="38">
        <v>-0.06</v>
      </c>
      <c r="H1807" s="34">
        <v>0.99275043631055404</v>
      </c>
      <c r="I1807" s="35">
        <v>8.397173281199731E-2</v>
      </c>
      <c r="J1807" s="35">
        <v>51.159693559385403</v>
      </c>
      <c r="K1807" s="35">
        <v>-0.36592924100683122</v>
      </c>
      <c r="L1807" s="35">
        <v>0.74068954731878123</v>
      </c>
      <c r="M1807" s="35">
        <v>3.235101063030394E-2</v>
      </c>
      <c r="N1807" s="35">
        <v>0</v>
      </c>
      <c r="O1807" s="35">
        <v>0</v>
      </c>
      <c r="P1807" s="36">
        <v>12</v>
      </c>
      <c r="Q1807" s="37">
        <v>86</v>
      </c>
      <c r="R1807" s="36">
        <v>10</v>
      </c>
      <c r="S1807" s="39">
        <f t="shared" si="59"/>
        <v>86</v>
      </c>
      <c r="T1807" s="34" t="s">
        <v>44</v>
      </c>
      <c r="U1807" s="12">
        <f>(alpha+(beta/(1+EXP((((-1)*ceta)+(delta*LN(speed)))+(epsilon*speed)))))</f>
        <v>0.1649126323339809</v>
      </c>
      <c r="V1807" s="8">
        <f t="shared" si="60"/>
        <v>86</v>
      </c>
    </row>
    <row r="1808" spans="1:22">
      <c r="A1808" s="34" t="s">
        <v>19</v>
      </c>
      <c r="B1808" s="34" t="s">
        <v>66</v>
      </c>
      <c r="C1808" s="5" t="s">
        <v>109</v>
      </c>
      <c r="D1808" s="35" t="s">
        <v>84</v>
      </c>
      <c r="E1808" s="36" t="s">
        <v>16</v>
      </c>
      <c r="F1808" s="37">
        <v>50</v>
      </c>
      <c r="G1808" s="38">
        <v>-0.06</v>
      </c>
      <c r="H1808" s="34">
        <v>0.98328547238194064</v>
      </c>
      <c r="I1808" s="35">
        <v>-0.3384383635868885</v>
      </c>
      <c r="J1808" s="35">
        <v>12.003555855442334</v>
      </c>
      <c r="K1808" s="35">
        <v>4.7822764938039111</v>
      </c>
      <c r="L1808" s="35">
        <v>1.9142325429792293</v>
      </c>
      <c r="M1808" s="35">
        <v>-6.9066631092790532E-3</v>
      </c>
      <c r="N1808" s="35">
        <v>0</v>
      </c>
      <c r="O1808" s="35">
        <v>0</v>
      </c>
      <c r="P1808" s="36">
        <v>12</v>
      </c>
      <c r="Q1808" s="37">
        <v>86</v>
      </c>
      <c r="R1808" s="36">
        <v>10</v>
      </c>
      <c r="S1808" s="39">
        <f t="shared" si="59"/>
        <v>86</v>
      </c>
      <c r="T1808" s="34" t="s">
        <v>44</v>
      </c>
      <c r="U1808" s="12">
        <f>(alpha+(beta/(1+EXP((((-1)*ceta)+(delta*LN(speed)))+(epsilon*speed)))))</f>
        <v>0.15461061052175762</v>
      </c>
      <c r="V1808" s="8">
        <f t="shared" si="60"/>
        <v>86</v>
      </c>
    </row>
    <row r="1809" spans="1:22">
      <c r="A1809" s="34" t="s">
        <v>19</v>
      </c>
      <c r="B1809" s="34" t="s">
        <v>66</v>
      </c>
      <c r="C1809" s="5" t="s">
        <v>109</v>
      </c>
      <c r="D1809" s="35" t="s">
        <v>84</v>
      </c>
      <c r="E1809" s="36" t="s">
        <v>14</v>
      </c>
      <c r="F1809" s="37">
        <v>50</v>
      </c>
      <c r="G1809" s="38">
        <v>-0.06</v>
      </c>
      <c r="H1809" s="34">
        <v>0.99444212473619842</v>
      </c>
      <c r="I1809" s="35">
        <v>0.27810542915537845</v>
      </c>
      <c r="J1809" s="35">
        <v>3.631040828010397E-2</v>
      </c>
      <c r="K1809" s="35">
        <v>0.56435855651017497</v>
      </c>
      <c r="L1809" s="35">
        <v>0</v>
      </c>
      <c r="M1809" s="35">
        <v>0</v>
      </c>
      <c r="N1809" s="35">
        <v>0</v>
      </c>
      <c r="O1809" s="35">
        <v>0</v>
      </c>
      <c r="P1809" s="36">
        <v>12</v>
      </c>
      <c r="Q1809" s="37">
        <v>86</v>
      </c>
      <c r="R1809" s="36">
        <v>2</v>
      </c>
      <c r="S1809" s="39">
        <f t="shared" si="59"/>
        <v>86</v>
      </c>
      <c r="T1809" s="34" t="s">
        <v>31</v>
      </c>
      <c r="U1809" s="12">
        <f>((alpha+(beta*speed))^((-1)/ceta))</f>
        <v>0.11430863172521123</v>
      </c>
      <c r="V1809" s="8">
        <f t="shared" si="60"/>
        <v>86</v>
      </c>
    </row>
    <row r="1810" spans="1:22">
      <c r="A1810" s="34" t="s">
        <v>19</v>
      </c>
      <c r="B1810" s="34" t="s">
        <v>66</v>
      </c>
      <c r="C1810" s="5" t="s">
        <v>109</v>
      </c>
      <c r="D1810" s="35" t="s">
        <v>84</v>
      </c>
      <c r="E1810" s="36" t="s">
        <v>18</v>
      </c>
      <c r="F1810" s="37">
        <v>50</v>
      </c>
      <c r="G1810" s="38">
        <v>-0.06</v>
      </c>
      <c r="H1810" s="34">
        <v>0.99382831289642548</v>
      </c>
      <c r="I1810" s="35">
        <v>3.7913382557404222E-2</v>
      </c>
      <c r="J1810" s="35">
        <v>-1.655635623199841</v>
      </c>
      <c r="K1810" s="35">
        <v>0.16082434369440579</v>
      </c>
      <c r="L1810" s="35">
        <v>0.80335620067537061</v>
      </c>
      <c r="M1810" s="35">
        <v>0</v>
      </c>
      <c r="N1810" s="35">
        <v>0</v>
      </c>
      <c r="O1810" s="35">
        <v>0</v>
      </c>
      <c r="P1810" s="36">
        <v>12</v>
      </c>
      <c r="Q1810" s="37">
        <v>86</v>
      </c>
      <c r="R1810" s="36">
        <v>8</v>
      </c>
      <c r="S1810" s="39">
        <f t="shared" si="59"/>
        <v>86</v>
      </c>
      <c r="T1810" s="34" t="s">
        <v>40</v>
      </c>
      <c r="U1810" s="12">
        <f>(alpha-(beta*EXP(((-1)*ceta)*(speed^delta))))</f>
        <v>4.3129047843019498E-2</v>
      </c>
      <c r="V1810" s="8">
        <f t="shared" si="60"/>
        <v>86</v>
      </c>
    </row>
    <row r="1811" spans="1:22">
      <c r="A1811" s="34" t="s">
        <v>19</v>
      </c>
      <c r="B1811" s="34" t="s">
        <v>66</v>
      </c>
      <c r="C1811" s="5" t="s">
        <v>109</v>
      </c>
      <c r="D1811" s="35" t="s">
        <v>84</v>
      </c>
      <c r="E1811" s="36" t="s">
        <v>17</v>
      </c>
      <c r="F1811" s="37">
        <v>50</v>
      </c>
      <c r="G1811" s="38">
        <v>-0.06</v>
      </c>
      <c r="H1811" s="34">
        <v>0.9880457301051021</v>
      </c>
      <c r="I1811" s="35">
        <v>13.020827582922211</v>
      </c>
      <c r="J1811" s="35">
        <v>-19.742937358116983</v>
      </c>
      <c r="K1811" s="35">
        <v>-2.4780314439552322</v>
      </c>
      <c r="L1811" s="35">
        <v>0</v>
      </c>
      <c r="M1811" s="35">
        <v>0</v>
      </c>
      <c r="N1811" s="35">
        <v>0</v>
      </c>
      <c r="O1811" s="35">
        <v>0</v>
      </c>
      <c r="P1811" s="36">
        <v>12</v>
      </c>
      <c r="Q1811" s="37">
        <v>86</v>
      </c>
      <c r="R1811" s="36">
        <v>13</v>
      </c>
      <c r="S1811" s="39">
        <f t="shared" si="59"/>
        <v>86</v>
      </c>
      <c r="T1811" s="34" t="s">
        <v>50</v>
      </c>
      <c r="U1811" s="12">
        <f>EXP((alpha+(beta/speed))+(ceta*LN(speed)))</f>
        <v>5.7733117814913388</v>
      </c>
      <c r="V1811" s="8">
        <f t="shared" si="60"/>
        <v>86</v>
      </c>
    </row>
    <row r="1812" spans="1:22">
      <c r="A1812" s="34" t="s">
        <v>19</v>
      </c>
      <c r="B1812" s="34" t="s">
        <v>66</v>
      </c>
      <c r="C1812" s="5" t="s">
        <v>109</v>
      </c>
      <c r="D1812" s="35" t="s">
        <v>84</v>
      </c>
      <c r="E1812" s="36" t="s">
        <v>15</v>
      </c>
      <c r="F1812" s="37">
        <v>100</v>
      </c>
      <c r="G1812" s="38">
        <v>-0.06</v>
      </c>
      <c r="H1812" s="34">
        <v>0.99198128684409725</v>
      </c>
      <c r="I1812" s="35">
        <v>8.5131888045343024E-2</v>
      </c>
      <c r="J1812" s="35">
        <v>28.086698990853826</v>
      </c>
      <c r="K1812" s="35">
        <v>0.42729916219335395</v>
      </c>
      <c r="L1812" s="35">
        <v>0.80729058920745367</v>
      </c>
      <c r="M1812" s="35">
        <v>3.1496817228159113E-2</v>
      </c>
      <c r="N1812" s="35">
        <v>0</v>
      </c>
      <c r="O1812" s="35">
        <v>0</v>
      </c>
      <c r="P1812" s="36">
        <v>12</v>
      </c>
      <c r="Q1812" s="37">
        <v>86</v>
      </c>
      <c r="R1812" s="36">
        <v>10</v>
      </c>
      <c r="S1812" s="39">
        <f t="shared" si="59"/>
        <v>86</v>
      </c>
      <c r="T1812" s="34" t="s">
        <v>44</v>
      </c>
      <c r="U1812" s="12">
        <f>(alpha+(beta/(1+EXP((((-1)*ceta)+(delta*LN(speed)))+(epsilon*speed)))))</f>
        <v>0.16361421191088482</v>
      </c>
      <c r="V1812" s="8">
        <f t="shared" si="60"/>
        <v>86</v>
      </c>
    </row>
    <row r="1813" spans="1:22">
      <c r="A1813" s="34" t="s">
        <v>19</v>
      </c>
      <c r="B1813" s="34" t="s">
        <v>66</v>
      </c>
      <c r="C1813" s="5" t="s">
        <v>109</v>
      </c>
      <c r="D1813" s="35" t="s">
        <v>84</v>
      </c>
      <c r="E1813" s="36" t="s">
        <v>16</v>
      </c>
      <c r="F1813" s="37">
        <v>100</v>
      </c>
      <c r="G1813" s="38">
        <v>-0.06</v>
      </c>
      <c r="H1813" s="34">
        <v>0.9790814269712339</v>
      </c>
      <c r="I1813" s="35">
        <v>-0.28538771216300268</v>
      </c>
      <c r="J1813" s="35">
        <v>9.9112734627974568</v>
      </c>
      <c r="K1813" s="35">
        <v>5.6109506343465512</v>
      </c>
      <c r="L1813" s="35">
        <v>2.1207051886504096</v>
      </c>
      <c r="M1813" s="35">
        <v>-9.2090297337651811E-3</v>
      </c>
      <c r="N1813" s="35">
        <v>0</v>
      </c>
      <c r="O1813" s="35">
        <v>0</v>
      </c>
      <c r="P1813" s="36">
        <v>12</v>
      </c>
      <c r="Q1813" s="37">
        <v>86</v>
      </c>
      <c r="R1813" s="36">
        <v>10</v>
      </c>
      <c r="S1813" s="39">
        <f t="shared" si="59"/>
        <v>86</v>
      </c>
      <c r="T1813" s="34" t="s">
        <v>44</v>
      </c>
      <c r="U1813" s="12">
        <f>(alpha+(beta/(1+EXP((((-1)*ceta)+(delta*LN(speed)))+(epsilon*speed)))))</f>
        <v>0.16559463755640835</v>
      </c>
      <c r="V1813" s="8">
        <f t="shared" si="60"/>
        <v>86</v>
      </c>
    </row>
    <row r="1814" spans="1:22">
      <c r="A1814" s="34" t="s">
        <v>19</v>
      </c>
      <c r="B1814" s="34" t="s">
        <v>66</v>
      </c>
      <c r="C1814" s="5" t="s">
        <v>109</v>
      </c>
      <c r="D1814" s="35" t="s">
        <v>84</v>
      </c>
      <c r="E1814" s="36" t="s">
        <v>14</v>
      </c>
      <c r="F1814" s="37">
        <v>100</v>
      </c>
      <c r="G1814" s="38">
        <v>-0.06</v>
      </c>
      <c r="H1814" s="34">
        <v>0.99452436920344101</v>
      </c>
      <c r="I1814" s="35">
        <v>0.26741756353807217</v>
      </c>
      <c r="J1814" s="35">
        <v>3.7910894381541799E-2</v>
      </c>
      <c r="K1814" s="35">
        <v>0.57522659544307642</v>
      </c>
      <c r="L1814" s="35">
        <v>0</v>
      </c>
      <c r="M1814" s="35">
        <v>0</v>
      </c>
      <c r="N1814" s="35">
        <v>0</v>
      </c>
      <c r="O1814" s="35">
        <v>0</v>
      </c>
      <c r="P1814" s="36">
        <v>12</v>
      </c>
      <c r="Q1814" s="37">
        <v>86</v>
      </c>
      <c r="R1814" s="36">
        <v>2</v>
      </c>
      <c r="S1814" s="39">
        <f t="shared" si="59"/>
        <v>86</v>
      </c>
      <c r="T1814" s="34" t="s">
        <v>31</v>
      </c>
      <c r="U1814" s="12">
        <f>((alpha+(beta*speed))^((-1)/ceta))</f>
        <v>0.11173880840906707</v>
      </c>
      <c r="V1814" s="8">
        <f t="shared" si="60"/>
        <v>86</v>
      </c>
    </row>
    <row r="1815" spans="1:22">
      <c r="A1815" s="34" t="s">
        <v>19</v>
      </c>
      <c r="B1815" s="34" t="s">
        <v>66</v>
      </c>
      <c r="C1815" s="5" t="s">
        <v>109</v>
      </c>
      <c r="D1815" s="35" t="s">
        <v>84</v>
      </c>
      <c r="E1815" s="36" t="s">
        <v>18</v>
      </c>
      <c r="F1815" s="37">
        <v>100</v>
      </c>
      <c r="G1815" s="38">
        <v>-0.06</v>
      </c>
      <c r="H1815" s="34">
        <v>0.99277761303858436</v>
      </c>
      <c r="I1815" s="35">
        <v>4.9152982167377246</v>
      </c>
      <c r="J1815" s="35">
        <v>-11.535909162847988</v>
      </c>
      <c r="K1815" s="35">
        <v>-1.8408126997116989</v>
      </c>
      <c r="L1815" s="35">
        <v>0</v>
      </c>
      <c r="M1815" s="35">
        <v>0</v>
      </c>
      <c r="N1815" s="35">
        <v>0</v>
      </c>
      <c r="O1815" s="35">
        <v>0</v>
      </c>
      <c r="P1815" s="36">
        <v>12</v>
      </c>
      <c r="Q1815" s="37">
        <v>86</v>
      </c>
      <c r="R1815" s="36">
        <v>13</v>
      </c>
      <c r="S1815" s="39">
        <f t="shared" si="59"/>
        <v>86</v>
      </c>
      <c r="T1815" s="34" t="s">
        <v>50</v>
      </c>
      <c r="U1815" s="12">
        <f>EXP((alpha+(beta/speed))+(ceta*LN(speed)))</f>
        <v>3.2762872726753788E-2</v>
      </c>
      <c r="V1815" s="8">
        <f t="shared" si="60"/>
        <v>86</v>
      </c>
    </row>
    <row r="1816" spans="1:22">
      <c r="A1816" s="34" t="s">
        <v>19</v>
      </c>
      <c r="B1816" s="34" t="s">
        <v>66</v>
      </c>
      <c r="C1816" s="5" t="s">
        <v>109</v>
      </c>
      <c r="D1816" s="35" t="s">
        <v>84</v>
      </c>
      <c r="E1816" s="36" t="s">
        <v>17</v>
      </c>
      <c r="F1816" s="37">
        <v>100</v>
      </c>
      <c r="G1816" s="38">
        <v>-0.06</v>
      </c>
      <c r="H1816" s="34">
        <v>0.9861155780155284</v>
      </c>
      <c r="I1816" s="35">
        <v>13.250019111040542</v>
      </c>
      <c r="J1816" s="35">
        <v>-21.154105855288815</v>
      </c>
      <c r="K1816" s="35">
        <v>-2.5372557832297282</v>
      </c>
      <c r="L1816" s="35">
        <v>0</v>
      </c>
      <c r="M1816" s="35">
        <v>0</v>
      </c>
      <c r="N1816" s="35">
        <v>0</v>
      </c>
      <c r="O1816" s="35">
        <v>0</v>
      </c>
      <c r="P1816" s="36">
        <v>12</v>
      </c>
      <c r="Q1816" s="37">
        <v>86</v>
      </c>
      <c r="R1816" s="36">
        <v>13</v>
      </c>
      <c r="S1816" s="39">
        <f t="shared" si="59"/>
        <v>86</v>
      </c>
      <c r="T1816" s="34" t="s">
        <v>50</v>
      </c>
      <c r="U1816" s="12">
        <f>EXP((alpha+(beta/speed))+(ceta*LN(speed)))</f>
        <v>5.4861278556313788</v>
      </c>
      <c r="V1816" s="8">
        <f t="shared" si="60"/>
        <v>86</v>
      </c>
    </row>
    <row r="1817" spans="1:22">
      <c r="A1817" s="34" t="s">
        <v>19</v>
      </c>
      <c r="B1817" s="34" t="s">
        <v>66</v>
      </c>
      <c r="C1817" s="5" t="s">
        <v>109</v>
      </c>
      <c r="D1817" s="35" t="s">
        <v>84</v>
      </c>
      <c r="E1817" s="36" t="s">
        <v>15</v>
      </c>
      <c r="F1817" s="37">
        <v>0</v>
      </c>
      <c r="G1817" s="38">
        <v>-0.04</v>
      </c>
      <c r="H1817" s="34">
        <v>0.9933123471566091</v>
      </c>
      <c r="I1817" s="35">
        <v>5.8617483755986575</v>
      </c>
      <c r="J1817" s="35">
        <v>-6.3983200116691945</v>
      </c>
      <c r="K1817" s="35">
        <v>-1.5403211794906775</v>
      </c>
      <c r="L1817" s="35">
        <v>0</v>
      </c>
      <c r="M1817" s="35">
        <v>0</v>
      </c>
      <c r="N1817" s="35">
        <v>0</v>
      </c>
      <c r="O1817" s="35">
        <v>0</v>
      </c>
      <c r="P1817" s="36">
        <v>12</v>
      </c>
      <c r="Q1817" s="37">
        <v>86</v>
      </c>
      <c r="R1817" s="36">
        <v>13</v>
      </c>
      <c r="S1817" s="39">
        <f t="shared" si="59"/>
        <v>86</v>
      </c>
      <c r="T1817" s="34" t="s">
        <v>50</v>
      </c>
      <c r="U1817" s="12">
        <f>EXP((alpha+(beta/speed))+(ceta*LN(speed)))</f>
        <v>0.34171569953824676</v>
      </c>
      <c r="V1817" s="8">
        <f t="shared" si="60"/>
        <v>86</v>
      </c>
    </row>
    <row r="1818" spans="1:22">
      <c r="A1818" s="34" t="s">
        <v>19</v>
      </c>
      <c r="B1818" s="34" t="s">
        <v>66</v>
      </c>
      <c r="C1818" s="5" t="s">
        <v>109</v>
      </c>
      <c r="D1818" s="35" t="s">
        <v>84</v>
      </c>
      <c r="E1818" s="36" t="s">
        <v>16</v>
      </c>
      <c r="F1818" s="37">
        <v>0</v>
      </c>
      <c r="G1818" s="38">
        <v>-0.04</v>
      </c>
      <c r="H1818" s="34">
        <v>0.9812163868739604</v>
      </c>
      <c r="I1818" s="35">
        <v>-0.5200552287376875</v>
      </c>
      <c r="J1818" s="35">
        <v>22.806941483043669</v>
      </c>
      <c r="K1818" s="35">
        <v>2.902440108538979</v>
      </c>
      <c r="L1818" s="35">
        <v>1.3822582928953226</v>
      </c>
      <c r="M1818" s="35">
        <v>-1.9719867150342677E-3</v>
      </c>
      <c r="N1818" s="35">
        <v>0</v>
      </c>
      <c r="O1818" s="35">
        <v>0</v>
      </c>
      <c r="P1818" s="36">
        <v>12</v>
      </c>
      <c r="Q1818" s="37">
        <v>86</v>
      </c>
      <c r="R1818" s="36">
        <v>10</v>
      </c>
      <c r="S1818" s="39">
        <f t="shared" si="59"/>
        <v>86</v>
      </c>
      <c r="T1818" s="34" t="s">
        <v>44</v>
      </c>
      <c r="U1818" s="12">
        <f>(alpha+(beta/(1+EXP((((-1)*ceta)+(delta*LN(speed)))+(epsilon*speed)))))</f>
        <v>0.47727173225029307</v>
      </c>
      <c r="V1818" s="8">
        <f t="shared" si="60"/>
        <v>86</v>
      </c>
    </row>
    <row r="1819" spans="1:22">
      <c r="A1819" s="34" t="s">
        <v>19</v>
      </c>
      <c r="B1819" s="34" t="s">
        <v>66</v>
      </c>
      <c r="C1819" s="5" t="s">
        <v>109</v>
      </c>
      <c r="D1819" s="35" t="s">
        <v>84</v>
      </c>
      <c r="E1819" s="36" t="s">
        <v>14</v>
      </c>
      <c r="F1819" s="37">
        <v>0</v>
      </c>
      <c r="G1819" s="38">
        <v>-0.04</v>
      </c>
      <c r="H1819" s="34">
        <v>0.99439313778549532</v>
      </c>
      <c r="I1819" s="35">
        <v>0.164483344535134</v>
      </c>
      <c r="J1819" s="35">
        <v>21.647054781571654</v>
      </c>
      <c r="K1819" s="35">
        <v>0.1314103960429118</v>
      </c>
      <c r="L1819" s="35">
        <v>0.82837013840342733</v>
      </c>
      <c r="M1819" s="35">
        <v>3.0752614849586194E-2</v>
      </c>
      <c r="N1819" s="35">
        <v>0</v>
      </c>
      <c r="O1819" s="35">
        <v>0</v>
      </c>
      <c r="P1819" s="36">
        <v>12</v>
      </c>
      <c r="Q1819" s="37">
        <v>86</v>
      </c>
      <c r="R1819" s="36">
        <v>10</v>
      </c>
      <c r="S1819" s="39">
        <f t="shared" si="59"/>
        <v>86</v>
      </c>
      <c r="T1819" s="34" t="s">
        <v>44</v>
      </c>
      <c r="U1819" s="12">
        <f>(alpha+(beta/(1+EXP((((-1)*ceta)+(delta*LN(speed)))+(epsilon*speed)))))</f>
        <v>0.20818740175940892</v>
      </c>
      <c r="V1819" s="8">
        <f t="shared" si="60"/>
        <v>86</v>
      </c>
    </row>
    <row r="1820" spans="1:22">
      <c r="A1820" s="34" t="s">
        <v>19</v>
      </c>
      <c r="B1820" s="34" t="s">
        <v>66</v>
      </c>
      <c r="C1820" s="5" t="s">
        <v>109</v>
      </c>
      <c r="D1820" s="35" t="s">
        <v>84</v>
      </c>
      <c r="E1820" s="36" t="s">
        <v>18</v>
      </c>
      <c r="F1820" s="37">
        <v>0</v>
      </c>
      <c r="G1820" s="38">
        <v>-0.04</v>
      </c>
      <c r="H1820" s="34">
        <v>0.9941975922407742</v>
      </c>
      <c r="I1820" s="35">
        <v>0.48124803639517744</v>
      </c>
      <c r="J1820" s="35">
        <v>2.9425353246714563E-2</v>
      </c>
      <c r="K1820" s="35">
        <v>1.4470800299661524</v>
      </c>
      <c r="L1820" s="35">
        <v>0</v>
      </c>
      <c r="M1820" s="35">
        <v>0</v>
      </c>
      <c r="N1820" s="35">
        <v>0</v>
      </c>
      <c r="O1820" s="35">
        <v>0</v>
      </c>
      <c r="P1820" s="36">
        <v>12</v>
      </c>
      <c r="Q1820" s="37">
        <v>86</v>
      </c>
      <c r="R1820" s="36">
        <v>6</v>
      </c>
      <c r="S1820" s="39">
        <f t="shared" si="59"/>
        <v>86</v>
      </c>
      <c r="T1820" s="34" t="s">
        <v>37</v>
      </c>
      <c r="U1820" s="12">
        <f>(1/(alpha+(beta*(speed^ceta))))</f>
        <v>5.2574433967909812E-2</v>
      </c>
      <c r="V1820" s="8">
        <f t="shared" si="60"/>
        <v>86</v>
      </c>
    </row>
    <row r="1821" spans="1:22">
      <c r="A1821" s="34" t="s">
        <v>19</v>
      </c>
      <c r="B1821" s="34" t="s">
        <v>66</v>
      </c>
      <c r="C1821" s="5" t="s">
        <v>109</v>
      </c>
      <c r="D1821" s="35" t="s">
        <v>84</v>
      </c>
      <c r="E1821" s="36" t="s">
        <v>17</v>
      </c>
      <c r="F1821" s="37">
        <v>0</v>
      </c>
      <c r="G1821" s="38">
        <v>-0.04</v>
      </c>
      <c r="H1821" s="34">
        <v>0.98773605080972027</v>
      </c>
      <c r="I1821" s="35">
        <v>11.061771836518613</v>
      </c>
      <c r="J1821" s="35">
        <v>-11.750882616588317</v>
      </c>
      <c r="K1821" s="35">
        <v>-1.8525419121637494</v>
      </c>
      <c r="L1821" s="35">
        <v>0</v>
      </c>
      <c r="M1821" s="35">
        <v>0</v>
      </c>
      <c r="N1821" s="35">
        <v>0</v>
      </c>
      <c r="O1821" s="35">
        <v>0</v>
      </c>
      <c r="P1821" s="36">
        <v>12</v>
      </c>
      <c r="Q1821" s="37">
        <v>86</v>
      </c>
      <c r="R1821" s="36">
        <v>13</v>
      </c>
      <c r="S1821" s="39">
        <f t="shared" si="59"/>
        <v>86</v>
      </c>
      <c r="T1821" s="34" t="s">
        <v>50</v>
      </c>
      <c r="U1821" s="12">
        <f>EXP((alpha+(beta/speed))+(ceta*LN(speed)))</f>
        <v>14.487245025858581</v>
      </c>
      <c r="V1821" s="8">
        <f t="shared" si="60"/>
        <v>86</v>
      </c>
    </row>
    <row r="1822" spans="1:22">
      <c r="A1822" s="34" t="s">
        <v>19</v>
      </c>
      <c r="B1822" s="34" t="s">
        <v>66</v>
      </c>
      <c r="C1822" s="5" t="s">
        <v>109</v>
      </c>
      <c r="D1822" s="35" t="s">
        <v>84</v>
      </c>
      <c r="E1822" s="36" t="s">
        <v>15</v>
      </c>
      <c r="F1822" s="37">
        <v>50</v>
      </c>
      <c r="G1822" s="38">
        <v>-0.04</v>
      </c>
      <c r="H1822" s="34">
        <v>0.99219263908264799</v>
      </c>
      <c r="I1822" s="35">
        <v>40.421085825854938</v>
      </c>
      <c r="J1822" s="35">
        <v>0.98244738591695246</v>
      </c>
      <c r="K1822" s="35">
        <v>-0.81696786004569322</v>
      </c>
      <c r="L1822" s="35">
        <v>0</v>
      </c>
      <c r="M1822" s="35">
        <v>0</v>
      </c>
      <c r="N1822" s="35">
        <v>0</v>
      </c>
      <c r="O1822" s="35">
        <v>0</v>
      </c>
      <c r="P1822" s="36">
        <v>12</v>
      </c>
      <c r="Q1822" s="37">
        <v>86</v>
      </c>
      <c r="R1822" s="36">
        <v>0</v>
      </c>
      <c r="S1822" s="39">
        <f t="shared" si="59"/>
        <v>86</v>
      </c>
      <c r="T1822" s="34" t="s">
        <v>29</v>
      </c>
      <c r="U1822" s="12">
        <f>((alpha*(beta^speed))*(speed^ceta))</f>
        <v>0.2316246830121344</v>
      </c>
      <c r="V1822" s="8">
        <f t="shared" si="60"/>
        <v>86</v>
      </c>
    </row>
    <row r="1823" spans="1:22">
      <c r="A1823" s="34" t="s">
        <v>19</v>
      </c>
      <c r="B1823" s="34" t="s">
        <v>66</v>
      </c>
      <c r="C1823" s="5" t="s">
        <v>109</v>
      </c>
      <c r="D1823" s="35" t="s">
        <v>84</v>
      </c>
      <c r="E1823" s="36" t="s">
        <v>16</v>
      </c>
      <c r="F1823" s="37">
        <v>50</v>
      </c>
      <c r="G1823" s="38">
        <v>-0.04</v>
      </c>
      <c r="H1823" s="34">
        <v>0.97547340805153349</v>
      </c>
      <c r="I1823" s="35">
        <v>-0.92951474198249717</v>
      </c>
      <c r="J1823" s="35">
        <v>22.169499077011437</v>
      </c>
      <c r="K1823" s="35">
        <v>2.7524558963079753</v>
      </c>
      <c r="L1823" s="35">
        <v>1.2775014703274965</v>
      </c>
      <c r="M1823" s="35">
        <v>-1.3542161750380883E-3</v>
      </c>
      <c r="N1823" s="35">
        <v>0</v>
      </c>
      <c r="O1823" s="35">
        <v>0</v>
      </c>
      <c r="P1823" s="36">
        <v>12</v>
      </c>
      <c r="Q1823" s="37">
        <v>86</v>
      </c>
      <c r="R1823" s="36">
        <v>10</v>
      </c>
      <c r="S1823" s="39">
        <f t="shared" si="59"/>
        <v>86</v>
      </c>
      <c r="T1823" s="34" t="s">
        <v>44</v>
      </c>
      <c r="U1823" s="12">
        <f>(alpha+(beta/(1+EXP((((-1)*ceta)+(delta*LN(speed)))+(epsilon*speed)))))</f>
        <v>0.31580070461453857</v>
      </c>
      <c r="V1823" s="8">
        <f t="shared" si="60"/>
        <v>86</v>
      </c>
    </row>
    <row r="1824" spans="1:22">
      <c r="A1824" s="34" t="s">
        <v>19</v>
      </c>
      <c r="B1824" s="34" t="s">
        <v>66</v>
      </c>
      <c r="C1824" s="5" t="s">
        <v>109</v>
      </c>
      <c r="D1824" s="35" t="s">
        <v>84</v>
      </c>
      <c r="E1824" s="36" t="s">
        <v>14</v>
      </c>
      <c r="F1824" s="37">
        <v>50</v>
      </c>
      <c r="G1824" s="38">
        <v>-0.04</v>
      </c>
      <c r="H1824" s="34">
        <v>0.99450934548094738</v>
      </c>
      <c r="I1824" s="35">
        <v>0.11442134039550192</v>
      </c>
      <c r="J1824" s="35">
        <v>20.629959242853694</v>
      </c>
      <c r="K1824" s="35">
        <v>0.13754950134348262</v>
      </c>
      <c r="L1824" s="35">
        <v>0.83132274494853131</v>
      </c>
      <c r="M1824" s="35">
        <v>2.8677968013503082E-2</v>
      </c>
      <c r="N1824" s="35">
        <v>0</v>
      </c>
      <c r="O1824" s="35">
        <v>0</v>
      </c>
      <c r="P1824" s="36">
        <v>12</v>
      </c>
      <c r="Q1824" s="37">
        <v>86</v>
      </c>
      <c r="R1824" s="36">
        <v>10</v>
      </c>
      <c r="S1824" s="39">
        <f t="shared" si="59"/>
        <v>86</v>
      </c>
      <c r="T1824" s="34" t="s">
        <v>44</v>
      </c>
      <c r="U1824" s="12">
        <f>(alpha+(beta/(1+EXP((((-1)*ceta)+(delta*LN(speed)))+(epsilon*speed)))))</f>
        <v>0.16384084943609539</v>
      </c>
      <c r="V1824" s="8">
        <f t="shared" si="60"/>
        <v>86</v>
      </c>
    </row>
    <row r="1825" spans="1:22">
      <c r="A1825" s="34" t="s">
        <v>19</v>
      </c>
      <c r="B1825" s="34" t="s">
        <v>66</v>
      </c>
      <c r="C1825" s="5" t="s">
        <v>109</v>
      </c>
      <c r="D1825" s="35" t="s">
        <v>84</v>
      </c>
      <c r="E1825" s="36" t="s">
        <v>18</v>
      </c>
      <c r="F1825" s="37">
        <v>50</v>
      </c>
      <c r="G1825" s="38">
        <v>-0.04</v>
      </c>
      <c r="H1825" s="34">
        <v>0.99356601482203966</v>
      </c>
      <c r="I1825" s="35">
        <v>3.6825562697997041E-2</v>
      </c>
      <c r="J1825" s="35">
        <v>-2.8262392460126042</v>
      </c>
      <c r="K1825" s="35">
        <v>0.34593773692743635</v>
      </c>
      <c r="L1825" s="35">
        <v>0.61084449285680031</v>
      </c>
      <c r="M1825" s="35">
        <v>0</v>
      </c>
      <c r="N1825" s="35">
        <v>0</v>
      </c>
      <c r="O1825" s="35">
        <v>0</v>
      </c>
      <c r="P1825" s="36">
        <v>12</v>
      </c>
      <c r="Q1825" s="37">
        <v>86</v>
      </c>
      <c r="R1825" s="36">
        <v>8</v>
      </c>
      <c r="S1825" s="39">
        <f t="shared" si="59"/>
        <v>86</v>
      </c>
      <c r="T1825" s="34" t="s">
        <v>40</v>
      </c>
      <c r="U1825" s="12">
        <f>(alpha-(beta*EXP(((-1)*ceta)*(speed^delta))))</f>
        <v>5.1563964094646308E-2</v>
      </c>
      <c r="V1825" s="8">
        <f t="shared" si="60"/>
        <v>86</v>
      </c>
    </row>
    <row r="1826" spans="1:22">
      <c r="A1826" s="34" t="s">
        <v>19</v>
      </c>
      <c r="B1826" s="34" t="s">
        <v>66</v>
      </c>
      <c r="C1826" s="5" t="s">
        <v>109</v>
      </c>
      <c r="D1826" s="35" t="s">
        <v>84</v>
      </c>
      <c r="E1826" s="36" t="s">
        <v>17</v>
      </c>
      <c r="F1826" s="37">
        <v>50</v>
      </c>
      <c r="G1826" s="38">
        <v>-0.04</v>
      </c>
      <c r="H1826" s="34">
        <v>0.98503934265153581</v>
      </c>
      <c r="I1826" s="35">
        <v>1642.3709366961609</v>
      </c>
      <c r="J1826" s="35">
        <v>0.97366025403191137</v>
      </c>
      <c r="K1826" s="35">
        <v>-0.65235612590850001</v>
      </c>
      <c r="L1826" s="35">
        <v>0</v>
      </c>
      <c r="M1826" s="35">
        <v>0</v>
      </c>
      <c r="N1826" s="35">
        <v>0</v>
      </c>
      <c r="O1826" s="35">
        <v>0</v>
      </c>
      <c r="P1826" s="36">
        <v>12</v>
      </c>
      <c r="Q1826" s="37">
        <v>86</v>
      </c>
      <c r="R1826" s="36">
        <v>0</v>
      </c>
      <c r="S1826" s="39">
        <f t="shared" si="59"/>
        <v>86</v>
      </c>
      <c r="T1826" s="34" t="s">
        <v>29</v>
      </c>
      <c r="U1826" s="12">
        <f>((alpha*(beta^speed))*(speed^ceta))</f>
        <v>9.0475156662008356</v>
      </c>
      <c r="V1826" s="8">
        <f t="shared" si="60"/>
        <v>86</v>
      </c>
    </row>
    <row r="1827" spans="1:22">
      <c r="A1827" s="34" t="s">
        <v>19</v>
      </c>
      <c r="B1827" s="34" t="s">
        <v>66</v>
      </c>
      <c r="C1827" s="5" t="s">
        <v>109</v>
      </c>
      <c r="D1827" s="35" t="s">
        <v>84</v>
      </c>
      <c r="E1827" s="36" t="s">
        <v>15</v>
      </c>
      <c r="F1827" s="37">
        <v>100</v>
      </c>
      <c r="G1827" s="38">
        <v>-0.04</v>
      </c>
      <c r="H1827" s="34">
        <v>0.99040906576840415</v>
      </c>
      <c r="I1827" s="35">
        <v>31.220146687526832</v>
      </c>
      <c r="J1827" s="35">
        <v>0.9777708038904509</v>
      </c>
      <c r="K1827" s="35">
        <v>-0.69715492466923601</v>
      </c>
      <c r="L1827" s="35">
        <v>0</v>
      </c>
      <c r="M1827" s="35">
        <v>0</v>
      </c>
      <c r="N1827" s="35">
        <v>0</v>
      </c>
      <c r="O1827" s="35">
        <v>0</v>
      </c>
      <c r="P1827" s="36">
        <v>12</v>
      </c>
      <c r="Q1827" s="37">
        <v>86</v>
      </c>
      <c r="R1827" s="36">
        <v>0</v>
      </c>
      <c r="S1827" s="39">
        <f t="shared" si="59"/>
        <v>86</v>
      </c>
      <c r="T1827" s="34" t="s">
        <v>29</v>
      </c>
      <c r="U1827" s="12">
        <f>((alpha*(beta^speed))*(speed^ceta))</f>
        <v>0.20238457989980485</v>
      </c>
      <c r="V1827" s="8">
        <f t="shared" si="60"/>
        <v>86</v>
      </c>
    </row>
    <row r="1828" spans="1:22">
      <c r="A1828" s="34" t="s">
        <v>19</v>
      </c>
      <c r="B1828" s="34" t="s">
        <v>66</v>
      </c>
      <c r="C1828" s="5" t="s">
        <v>109</v>
      </c>
      <c r="D1828" s="35" t="s">
        <v>84</v>
      </c>
      <c r="E1828" s="36" t="s">
        <v>16</v>
      </c>
      <c r="F1828" s="37">
        <v>100</v>
      </c>
      <c r="G1828" s="38">
        <v>-0.04</v>
      </c>
      <c r="H1828" s="34">
        <v>0.96896268129120577</v>
      </c>
      <c r="I1828" s="35">
        <v>-1.1403306490060801</v>
      </c>
      <c r="J1828" s="35">
        <v>19.160907882304311</v>
      </c>
      <c r="K1828" s="35">
        <v>3.1204818909865706</v>
      </c>
      <c r="L1828" s="35">
        <v>1.3086130286169013</v>
      </c>
      <c r="M1828" s="35">
        <v>-2.0159770542194692E-3</v>
      </c>
      <c r="N1828" s="35">
        <v>0</v>
      </c>
      <c r="O1828" s="35">
        <v>0</v>
      </c>
      <c r="P1828" s="36">
        <v>12</v>
      </c>
      <c r="Q1828" s="37">
        <v>86</v>
      </c>
      <c r="R1828" s="36">
        <v>10</v>
      </c>
      <c r="S1828" s="39">
        <f t="shared" si="59"/>
        <v>86</v>
      </c>
      <c r="T1828" s="34" t="s">
        <v>44</v>
      </c>
      <c r="U1828" s="12">
        <f>(alpha+(beta/(1+EXP((((-1)*ceta)+(delta*LN(speed)))+(epsilon*speed)))))</f>
        <v>0.26664964950995573</v>
      </c>
      <c r="V1828" s="8">
        <f t="shared" si="60"/>
        <v>86</v>
      </c>
    </row>
    <row r="1829" spans="1:22">
      <c r="A1829" s="34" t="s">
        <v>19</v>
      </c>
      <c r="B1829" s="34" t="s">
        <v>66</v>
      </c>
      <c r="C1829" s="5" t="s">
        <v>109</v>
      </c>
      <c r="D1829" s="35" t="s">
        <v>84</v>
      </c>
      <c r="E1829" s="36" t="s">
        <v>14</v>
      </c>
      <c r="F1829" s="37">
        <v>100</v>
      </c>
      <c r="G1829" s="38">
        <v>-0.04</v>
      </c>
      <c r="H1829" s="34">
        <v>0.99450219465816936</v>
      </c>
      <c r="I1829" s="35">
        <v>0.10486651005977532</v>
      </c>
      <c r="J1829" s="35">
        <v>19.546440212478348</v>
      </c>
      <c r="K1829" s="35">
        <v>0.12695357618651024</v>
      </c>
      <c r="L1829" s="35">
        <v>0.81169460032304086</v>
      </c>
      <c r="M1829" s="35">
        <v>2.9863582901868448E-2</v>
      </c>
      <c r="N1829" s="35">
        <v>0</v>
      </c>
      <c r="O1829" s="35">
        <v>0</v>
      </c>
      <c r="P1829" s="36">
        <v>12</v>
      </c>
      <c r="Q1829" s="37">
        <v>86</v>
      </c>
      <c r="R1829" s="36">
        <v>10</v>
      </c>
      <c r="S1829" s="39">
        <f t="shared" si="59"/>
        <v>86</v>
      </c>
      <c r="T1829" s="34" t="s">
        <v>44</v>
      </c>
      <c r="U1829" s="12">
        <f>(alpha+(beta/(1+EXP((((-1)*ceta)+(delta*LN(speed)))+(epsilon*speed)))))</f>
        <v>0.15053119827782693</v>
      </c>
      <c r="V1829" s="8">
        <f t="shared" si="60"/>
        <v>86</v>
      </c>
    </row>
    <row r="1830" spans="1:22">
      <c r="A1830" s="34" t="s">
        <v>19</v>
      </c>
      <c r="B1830" s="34" t="s">
        <v>66</v>
      </c>
      <c r="C1830" s="5" t="s">
        <v>109</v>
      </c>
      <c r="D1830" s="35" t="s">
        <v>84</v>
      </c>
      <c r="E1830" s="36" t="s">
        <v>18</v>
      </c>
      <c r="F1830" s="37">
        <v>100</v>
      </c>
      <c r="G1830" s="38">
        <v>-0.04</v>
      </c>
      <c r="H1830" s="34">
        <v>0.9918556501288317</v>
      </c>
      <c r="I1830" s="35">
        <v>0.8105329473842412</v>
      </c>
      <c r="J1830" s="35">
        <v>1.2976579090059011E-2</v>
      </c>
      <c r="K1830" s="35">
        <v>1.6701957659404971</v>
      </c>
      <c r="L1830" s="35">
        <v>0</v>
      </c>
      <c r="M1830" s="35">
        <v>0</v>
      </c>
      <c r="N1830" s="35">
        <v>0</v>
      </c>
      <c r="O1830" s="35">
        <v>0</v>
      </c>
      <c r="P1830" s="36">
        <v>12</v>
      </c>
      <c r="Q1830" s="37">
        <v>86</v>
      </c>
      <c r="R1830" s="36">
        <v>6</v>
      </c>
      <c r="S1830" s="39">
        <f t="shared" si="59"/>
        <v>86</v>
      </c>
      <c r="T1830" s="34" t="s">
        <v>37</v>
      </c>
      <c r="U1830" s="12">
        <f>(1/(alpha+(beta*(speed^ceta))))</f>
        <v>4.3671410117516005E-2</v>
      </c>
      <c r="V1830" s="8">
        <f t="shared" si="60"/>
        <v>86</v>
      </c>
    </row>
    <row r="1831" spans="1:22">
      <c r="A1831" s="34" t="s">
        <v>19</v>
      </c>
      <c r="B1831" s="34" t="s">
        <v>66</v>
      </c>
      <c r="C1831" s="5" t="s">
        <v>109</v>
      </c>
      <c r="D1831" s="35" t="s">
        <v>84</v>
      </c>
      <c r="E1831" s="36" t="s">
        <v>17</v>
      </c>
      <c r="F1831" s="37">
        <v>100</v>
      </c>
      <c r="G1831" s="38">
        <v>-0.04</v>
      </c>
      <c r="H1831" s="34">
        <v>0.98190666285056272</v>
      </c>
      <c r="I1831" s="35">
        <v>1311.4374708821845</v>
      </c>
      <c r="J1831" s="35">
        <v>0.96963793770908546</v>
      </c>
      <c r="K1831" s="35">
        <v>-0.54581855228073384</v>
      </c>
      <c r="L1831" s="35">
        <v>0</v>
      </c>
      <c r="M1831" s="35">
        <v>0</v>
      </c>
      <c r="N1831" s="35">
        <v>0</v>
      </c>
      <c r="O1831" s="35">
        <v>0</v>
      </c>
      <c r="P1831" s="36">
        <v>12</v>
      </c>
      <c r="Q1831" s="37">
        <v>86</v>
      </c>
      <c r="R1831" s="36">
        <v>0</v>
      </c>
      <c r="S1831" s="39">
        <f t="shared" si="59"/>
        <v>86</v>
      </c>
      <c r="T1831" s="34" t="s">
        <v>29</v>
      </c>
      <c r="U1831" s="12">
        <f>((alpha*(beta^speed))*(speed^ceta))</f>
        <v>8.1336967408544147</v>
      </c>
      <c r="V1831" s="8">
        <f t="shared" si="60"/>
        <v>86</v>
      </c>
    </row>
    <row r="1832" spans="1:22">
      <c r="A1832" s="34" t="s">
        <v>19</v>
      </c>
      <c r="B1832" s="34" t="s">
        <v>66</v>
      </c>
      <c r="C1832" s="5" t="s">
        <v>109</v>
      </c>
      <c r="D1832" s="35" t="s">
        <v>84</v>
      </c>
      <c r="E1832" s="36" t="s">
        <v>15</v>
      </c>
      <c r="F1832" s="37">
        <v>0</v>
      </c>
      <c r="G1832" s="38">
        <v>-0.02</v>
      </c>
      <c r="H1832" s="34">
        <v>0.99465881334694262</v>
      </c>
      <c r="I1832" s="35">
        <v>1.2162203998023706</v>
      </c>
      <c r="J1832" s="35">
        <v>42.48932852478881</v>
      </c>
      <c r="K1832" s="35">
        <v>-1.5240396209755881E-2</v>
      </c>
      <c r="L1832" s="35">
        <v>0.64292873749574386</v>
      </c>
      <c r="M1832" s="35">
        <v>5.5575834641861048E-2</v>
      </c>
      <c r="N1832" s="35">
        <v>0</v>
      </c>
      <c r="O1832" s="35">
        <v>0</v>
      </c>
      <c r="P1832" s="36">
        <v>12</v>
      </c>
      <c r="Q1832" s="37">
        <v>86</v>
      </c>
      <c r="R1832" s="36">
        <v>10</v>
      </c>
      <c r="S1832" s="39">
        <f t="shared" si="59"/>
        <v>86</v>
      </c>
      <c r="T1832" s="34" t="s">
        <v>44</v>
      </c>
      <c r="U1832" s="12">
        <f>(alpha+(beta/(1+EXP((((-1)*ceta)+(delta*LN(speed)))+(epsilon*speed)))))</f>
        <v>1.2362647295838549</v>
      </c>
      <c r="V1832" s="8">
        <f t="shared" si="60"/>
        <v>86</v>
      </c>
    </row>
    <row r="1833" spans="1:22">
      <c r="A1833" s="34" t="s">
        <v>19</v>
      </c>
      <c r="B1833" s="34" t="s">
        <v>66</v>
      </c>
      <c r="C1833" s="5" t="s">
        <v>109</v>
      </c>
      <c r="D1833" s="35" t="s">
        <v>84</v>
      </c>
      <c r="E1833" s="36" t="s">
        <v>16</v>
      </c>
      <c r="F1833" s="37">
        <v>0</v>
      </c>
      <c r="G1833" s="38">
        <v>-0.02</v>
      </c>
      <c r="H1833" s="34">
        <v>0.97328890134940904</v>
      </c>
      <c r="I1833" s="35">
        <v>3.1314955771809396</v>
      </c>
      <c r="J1833" s="35">
        <v>65.767195224626704</v>
      </c>
      <c r="K1833" s="35">
        <v>-0.71037331046065721</v>
      </c>
      <c r="L1833" s="35">
        <v>0.15177945833405979</v>
      </c>
      <c r="M1833" s="35">
        <v>8.227942637786731E-2</v>
      </c>
      <c r="N1833" s="35">
        <v>0</v>
      </c>
      <c r="O1833" s="35">
        <v>0</v>
      </c>
      <c r="P1833" s="36">
        <v>12</v>
      </c>
      <c r="Q1833" s="37">
        <v>86</v>
      </c>
      <c r="R1833" s="36">
        <v>10</v>
      </c>
      <c r="S1833" s="39">
        <f t="shared" si="59"/>
        <v>86</v>
      </c>
      <c r="T1833" s="34" t="s">
        <v>44</v>
      </c>
      <c r="U1833" s="12">
        <f>(alpha+(beta/(1+EXP((((-1)*ceta)+(delta*LN(speed)))+(epsilon*speed)))))</f>
        <v>3.1453857669180572</v>
      </c>
      <c r="V1833" s="8">
        <f t="shared" si="60"/>
        <v>86</v>
      </c>
    </row>
    <row r="1834" spans="1:22">
      <c r="A1834" s="34" t="s">
        <v>19</v>
      </c>
      <c r="B1834" s="34" t="s">
        <v>66</v>
      </c>
      <c r="C1834" s="5" t="s">
        <v>109</v>
      </c>
      <c r="D1834" s="35" t="s">
        <v>84</v>
      </c>
      <c r="E1834" s="36" t="s">
        <v>14</v>
      </c>
      <c r="F1834" s="37">
        <v>0</v>
      </c>
      <c r="G1834" s="38">
        <v>-0.02</v>
      </c>
      <c r="H1834" s="34">
        <v>0.99599821785655884</v>
      </c>
      <c r="I1834" s="35">
        <v>-8.8432477709697851E-2</v>
      </c>
      <c r="J1834" s="35">
        <v>4.4142695222945505E-2</v>
      </c>
      <c r="K1834" s="35">
        <v>-2.4353794321318488E-4</v>
      </c>
      <c r="L1834" s="35">
        <v>0</v>
      </c>
      <c r="M1834" s="35">
        <v>0</v>
      </c>
      <c r="N1834" s="35">
        <v>0</v>
      </c>
      <c r="O1834" s="35">
        <v>0</v>
      </c>
      <c r="P1834" s="36">
        <v>12</v>
      </c>
      <c r="Q1834" s="37">
        <v>86</v>
      </c>
      <c r="R1834" s="36">
        <v>5</v>
      </c>
      <c r="S1834" s="39">
        <f t="shared" si="59"/>
        <v>86</v>
      </c>
      <c r="T1834" s="34" t="s">
        <v>36</v>
      </c>
      <c r="U1834" s="12">
        <f>(1/(((ceta*(speed^2))+(beta*speed))+alpha))</f>
        <v>0.52448487255859855</v>
      </c>
      <c r="V1834" s="8">
        <f t="shared" si="60"/>
        <v>86</v>
      </c>
    </row>
    <row r="1835" spans="1:22">
      <c r="A1835" s="34" t="s">
        <v>19</v>
      </c>
      <c r="B1835" s="34" t="s">
        <v>66</v>
      </c>
      <c r="C1835" s="5" t="s">
        <v>109</v>
      </c>
      <c r="D1835" s="35" t="s">
        <v>84</v>
      </c>
      <c r="E1835" s="36" t="s">
        <v>18</v>
      </c>
      <c r="F1835" s="37">
        <v>0</v>
      </c>
      <c r="G1835" s="38">
        <v>-0.02</v>
      </c>
      <c r="H1835" s="34">
        <v>0.99543708098566008</v>
      </c>
      <c r="I1835" s="35">
        <v>14.046773664901755</v>
      </c>
      <c r="J1835" s="35">
        <v>1.0122510432591763</v>
      </c>
      <c r="K1835" s="35">
        <v>-1.2477950650851579</v>
      </c>
      <c r="L1835" s="35">
        <v>0</v>
      </c>
      <c r="M1835" s="35">
        <v>0</v>
      </c>
      <c r="N1835" s="35">
        <v>0</v>
      </c>
      <c r="O1835" s="35">
        <v>0</v>
      </c>
      <c r="P1835" s="36">
        <v>12</v>
      </c>
      <c r="Q1835" s="37">
        <v>86</v>
      </c>
      <c r="R1835" s="36">
        <v>0</v>
      </c>
      <c r="S1835" s="39">
        <f t="shared" si="59"/>
        <v>86</v>
      </c>
      <c r="T1835" s="34" t="s">
        <v>29</v>
      </c>
      <c r="U1835" s="12">
        <f>((alpha*(beta^speed))*(speed^ceta))</f>
        <v>0.1543501319807942</v>
      </c>
      <c r="V1835" s="8">
        <f t="shared" si="60"/>
        <v>86</v>
      </c>
    </row>
    <row r="1836" spans="1:22">
      <c r="A1836" s="34" t="s">
        <v>19</v>
      </c>
      <c r="B1836" s="34" t="s">
        <v>66</v>
      </c>
      <c r="C1836" s="5" t="s">
        <v>109</v>
      </c>
      <c r="D1836" s="35" t="s">
        <v>84</v>
      </c>
      <c r="E1836" s="36" t="s">
        <v>17</v>
      </c>
      <c r="F1836" s="37">
        <v>0</v>
      </c>
      <c r="G1836" s="38">
        <v>-0.02</v>
      </c>
      <c r="H1836" s="34">
        <v>0.98349100877384532</v>
      </c>
      <c r="I1836" s="35">
        <v>6614.1769182592525</v>
      </c>
      <c r="J1836" s="35">
        <v>1.0167575837796869</v>
      </c>
      <c r="K1836" s="35">
        <v>-1.3170382229206279</v>
      </c>
      <c r="L1836" s="35">
        <v>0</v>
      </c>
      <c r="M1836" s="35">
        <v>0</v>
      </c>
      <c r="N1836" s="35">
        <v>0</v>
      </c>
      <c r="O1836" s="35">
        <v>0</v>
      </c>
      <c r="P1836" s="36">
        <v>12</v>
      </c>
      <c r="Q1836" s="37">
        <v>86</v>
      </c>
      <c r="R1836" s="36">
        <v>0</v>
      </c>
      <c r="S1836" s="39">
        <f t="shared" si="59"/>
        <v>86</v>
      </c>
      <c r="T1836" s="34" t="s">
        <v>29</v>
      </c>
      <c r="U1836" s="12">
        <f>((alpha*(beta^speed))*(speed^ceta))</f>
        <v>78.228600216324296</v>
      </c>
      <c r="V1836" s="8">
        <f t="shared" si="60"/>
        <v>86</v>
      </c>
    </row>
    <row r="1837" spans="1:22">
      <c r="A1837" s="34" t="s">
        <v>19</v>
      </c>
      <c r="B1837" s="34" t="s">
        <v>66</v>
      </c>
      <c r="C1837" s="5" t="s">
        <v>109</v>
      </c>
      <c r="D1837" s="35" t="s">
        <v>84</v>
      </c>
      <c r="E1837" s="36" t="s">
        <v>15</v>
      </c>
      <c r="F1837" s="37">
        <v>50</v>
      </c>
      <c r="G1837" s="38">
        <v>-0.02</v>
      </c>
      <c r="H1837" s="34">
        <v>0.9912374808876836</v>
      </c>
      <c r="I1837" s="35">
        <v>1.0525643521089791</v>
      </c>
      <c r="J1837" s="35">
        <v>42.892499813317684</v>
      </c>
      <c r="K1837" s="35">
        <v>-0.19706999191114596</v>
      </c>
      <c r="L1837" s="35">
        <v>0.54564103968398758</v>
      </c>
      <c r="M1837" s="35">
        <v>5.8392005684758289E-2</v>
      </c>
      <c r="N1837" s="35">
        <v>0</v>
      </c>
      <c r="O1837" s="35">
        <v>0</v>
      </c>
      <c r="P1837" s="36">
        <v>12</v>
      </c>
      <c r="Q1837" s="37">
        <v>86</v>
      </c>
      <c r="R1837" s="36">
        <v>10</v>
      </c>
      <c r="S1837" s="39">
        <f t="shared" si="59"/>
        <v>86</v>
      </c>
      <c r="T1837" s="34" t="s">
        <v>44</v>
      </c>
      <c r="U1837" s="12">
        <f>(alpha+(beta/(1+EXP((((-1)*ceta)+(delta*LN(speed)))+(epsilon*speed)))))</f>
        <v>1.0729885180564074</v>
      </c>
      <c r="V1837" s="8">
        <f t="shared" si="60"/>
        <v>86</v>
      </c>
    </row>
    <row r="1838" spans="1:22">
      <c r="A1838" s="34" t="s">
        <v>19</v>
      </c>
      <c r="B1838" s="34" t="s">
        <v>66</v>
      </c>
      <c r="C1838" s="5" t="s">
        <v>109</v>
      </c>
      <c r="D1838" s="35" t="s">
        <v>84</v>
      </c>
      <c r="E1838" s="36" t="s">
        <v>16</v>
      </c>
      <c r="F1838" s="37">
        <v>50</v>
      </c>
      <c r="G1838" s="38">
        <v>-0.02</v>
      </c>
      <c r="H1838" s="34">
        <v>0.9682761052313833</v>
      </c>
      <c r="I1838" s="35">
        <v>2.2583087675902567</v>
      </c>
      <c r="J1838" s="35">
        <v>56.413948093990072</v>
      </c>
      <c r="K1838" s="35">
        <v>-4.1620973353402854E-2</v>
      </c>
      <c r="L1838" s="35">
        <v>0.45609819587887168</v>
      </c>
      <c r="M1838" s="35">
        <v>4.4671036087597996E-2</v>
      </c>
      <c r="N1838" s="35">
        <v>0</v>
      </c>
      <c r="O1838" s="35">
        <v>0</v>
      </c>
      <c r="P1838" s="36">
        <v>12</v>
      </c>
      <c r="Q1838" s="37">
        <v>86</v>
      </c>
      <c r="R1838" s="36">
        <v>10</v>
      </c>
      <c r="S1838" s="39">
        <f t="shared" si="59"/>
        <v>86</v>
      </c>
      <c r="T1838" s="34" t="s">
        <v>44</v>
      </c>
      <c r="U1838" s="12">
        <f>(alpha+(beta/(1+EXP((((-1)*ceta)+(delta*LN(speed)))+(epsilon*speed)))))</f>
        <v>2.4101486728729191</v>
      </c>
      <c r="V1838" s="8">
        <f t="shared" si="60"/>
        <v>86</v>
      </c>
    </row>
    <row r="1839" spans="1:22">
      <c r="A1839" s="34" t="s">
        <v>19</v>
      </c>
      <c r="B1839" s="34" t="s">
        <v>66</v>
      </c>
      <c r="C1839" s="5" t="s">
        <v>109</v>
      </c>
      <c r="D1839" s="35" t="s">
        <v>84</v>
      </c>
      <c r="E1839" s="36" t="s">
        <v>14</v>
      </c>
      <c r="F1839" s="37">
        <v>50</v>
      </c>
      <c r="G1839" s="38">
        <v>-0.02</v>
      </c>
      <c r="H1839" s="34">
        <v>0.99400664722012055</v>
      </c>
      <c r="I1839" s="35">
        <v>0.40894619761342771</v>
      </c>
      <c r="J1839" s="35">
        <v>25.35750109118959</v>
      </c>
      <c r="K1839" s="35">
        <v>5.7080394071664181E-2</v>
      </c>
      <c r="L1839" s="35">
        <v>0.82740662574747881</v>
      </c>
      <c r="M1839" s="35">
        <v>4.045358013489693E-2</v>
      </c>
      <c r="N1839" s="35">
        <v>0</v>
      </c>
      <c r="O1839" s="35">
        <v>0</v>
      </c>
      <c r="P1839" s="36">
        <v>12</v>
      </c>
      <c r="Q1839" s="37">
        <v>86</v>
      </c>
      <c r="R1839" s="36">
        <v>10</v>
      </c>
      <c r="S1839" s="39">
        <f t="shared" si="59"/>
        <v>86</v>
      </c>
      <c r="T1839" s="34" t="s">
        <v>44</v>
      </c>
      <c r="U1839" s="12">
        <f>(alpha+(beta/(1+EXP((((-1)*ceta)+(delta*LN(speed)))+(epsilon*speed)))))</f>
        <v>0.42969580415601843</v>
      </c>
      <c r="V1839" s="8">
        <f t="shared" si="60"/>
        <v>86</v>
      </c>
    </row>
    <row r="1840" spans="1:22">
      <c r="A1840" s="34" t="s">
        <v>19</v>
      </c>
      <c r="B1840" s="34" t="s">
        <v>66</v>
      </c>
      <c r="C1840" s="5" t="s">
        <v>109</v>
      </c>
      <c r="D1840" s="35" t="s">
        <v>84</v>
      </c>
      <c r="E1840" s="36" t="s">
        <v>18</v>
      </c>
      <c r="F1840" s="37">
        <v>50</v>
      </c>
      <c r="G1840" s="38">
        <v>-0.02</v>
      </c>
      <c r="H1840" s="34">
        <v>0.99228485147747714</v>
      </c>
      <c r="I1840" s="35">
        <v>14.216151132041905</v>
      </c>
      <c r="J1840" s="35">
        <v>1.0097893036931638</v>
      </c>
      <c r="K1840" s="35">
        <v>-1.2396498022272933</v>
      </c>
      <c r="L1840" s="35">
        <v>0</v>
      </c>
      <c r="M1840" s="35">
        <v>0</v>
      </c>
      <c r="N1840" s="35">
        <v>0</v>
      </c>
      <c r="O1840" s="35">
        <v>0</v>
      </c>
      <c r="P1840" s="36">
        <v>12</v>
      </c>
      <c r="Q1840" s="37">
        <v>86</v>
      </c>
      <c r="R1840" s="36">
        <v>0</v>
      </c>
      <c r="S1840" s="39">
        <f t="shared" si="59"/>
        <v>86</v>
      </c>
      <c r="T1840" s="34" t="s">
        <v>29</v>
      </c>
      <c r="U1840" s="12">
        <f>((alpha*(beta^speed))*(speed^ceta))</f>
        <v>0.13137940521796096</v>
      </c>
      <c r="V1840" s="8">
        <f t="shared" si="60"/>
        <v>86</v>
      </c>
    </row>
    <row r="1841" spans="1:22">
      <c r="A1841" s="34" t="s">
        <v>19</v>
      </c>
      <c r="B1841" s="34" t="s">
        <v>66</v>
      </c>
      <c r="C1841" s="5" t="s">
        <v>109</v>
      </c>
      <c r="D1841" s="35" t="s">
        <v>84</v>
      </c>
      <c r="E1841" s="36" t="s">
        <v>17</v>
      </c>
      <c r="F1841" s="37">
        <v>50</v>
      </c>
      <c r="G1841" s="38">
        <v>-0.02</v>
      </c>
      <c r="H1841" s="34">
        <v>0.98185072742196888</v>
      </c>
      <c r="I1841" s="35">
        <v>4480.4051028496251</v>
      </c>
      <c r="J1841" s="35">
        <v>1.0059783874454196</v>
      </c>
      <c r="K1841" s="35">
        <v>-1.1017293444320386</v>
      </c>
      <c r="L1841" s="35">
        <v>0</v>
      </c>
      <c r="M1841" s="35">
        <v>0</v>
      </c>
      <c r="N1841" s="35">
        <v>0</v>
      </c>
      <c r="O1841" s="35">
        <v>0</v>
      </c>
      <c r="P1841" s="36">
        <v>12</v>
      </c>
      <c r="Q1841" s="37">
        <v>86</v>
      </c>
      <c r="R1841" s="36">
        <v>0</v>
      </c>
      <c r="S1841" s="39">
        <f t="shared" si="59"/>
        <v>86</v>
      </c>
      <c r="T1841" s="34" t="s">
        <v>29</v>
      </c>
      <c r="U1841" s="12">
        <f>((alpha*(beta^speed))*(speed^ceta))</f>
        <v>55.290116630698989</v>
      </c>
      <c r="V1841" s="8">
        <f t="shared" si="60"/>
        <v>86</v>
      </c>
    </row>
    <row r="1842" spans="1:22">
      <c r="A1842" s="34" t="s">
        <v>19</v>
      </c>
      <c r="B1842" s="34" t="s">
        <v>66</v>
      </c>
      <c r="C1842" s="5" t="s">
        <v>109</v>
      </c>
      <c r="D1842" s="35" t="s">
        <v>84</v>
      </c>
      <c r="E1842" s="36" t="s">
        <v>15</v>
      </c>
      <c r="F1842" s="37">
        <v>100</v>
      </c>
      <c r="G1842" s="38">
        <v>-0.02</v>
      </c>
      <c r="H1842" s="34">
        <v>0.99017427140788761</v>
      </c>
      <c r="I1842" s="35">
        <v>0.85379763632279559</v>
      </c>
      <c r="J1842" s="35">
        <v>37.173940959421124</v>
      </c>
      <c r="K1842" s="35">
        <v>-0.11646575391208926</v>
      </c>
      <c r="L1842" s="35">
        <v>0.53824952035097706</v>
      </c>
      <c r="M1842" s="35">
        <v>4.8895497076084232E-2</v>
      </c>
      <c r="N1842" s="35">
        <v>0</v>
      </c>
      <c r="O1842" s="35">
        <v>0</v>
      </c>
      <c r="P1842" s="36">
        <v>12</v>
      </c>
      <c r="Q1842" s="37">
        <v>86</v>
      </c>
      <c r="R1842" s="36">
        <v>10</v>
      </c>
      <c r="S1842" s="39">
        <f t="shared" si="59"/>
        <v>86</v>
      </c>
      <c r="T1842" s="34" t="s">
        <v>44</v>
      </c>
      <c r="U1842" s="12">
        <f>(alpha+(beta/(1+EXP((((-1)*ceta)+(delta*LN(speed)))+(epsilon*speed)))))</f>
        <v>0.89863884274670047</v>
      </c>
      <c r="V1842" s="8">
        <f t="shared" si="60"/>
        <v>86</v>
      </c>
    </row>
    <row r="1843" spans="1:22">
      <c r="A1843" s="34" t="s">
        <v>19</v>
      </c>
      <c r="B1843" s="34" t="s">
        <v>66</v>
      </c>
      <c r="C1843" s="5" t="s">
        <v>109</v>
      </c>
      <c r="D1843" s="35" t="s">
        <v>84</v>
      </c>
      <c r="E1843" s="36" t="s">
        <v>16</v>
      </c>
      <c r="F1843" s="37">
        <v>100</v>
      </c>
      <c r="G1843" s="38">
        <v>-0.02</v>
      </c>
      <c r="H1843" s="34">
        <v>0.9622496651849084</v>
      </c>
      <c r="I1843" s="35">
        <v>-0.85464110965990925</v>
      </c>
      <c r="J1843" s="35">
        <v>27.874068577151828</v>
      </c>
      <c r="K1843" s="35">
        <v>2.399366878813546</v>
      </c>
      <c r="L1843" s="35">
        <v>1.0611161889388188</v>
      </c>
      <c r="M1843" s="35">
        <v>-2.7378914606103136E-4</v>
      </c>
      <c r="N1843" s="35">
        <v>0</v>
      </c>
      <c r="O1843" s="35">
        <v>0</v>
      </c>
      <c r="P1843" s="36">
        <v>12</v>
      </c>
      <c r="Q1843" s="37">
        <v>86</v>
      </c>
      <c r="R1843" s="36">
        <v>10</v>
      </c>
      <c r="S1843" s="39">
        <f t="shared" si="59"/>
        <v>86</v>
      </c>
      <c r="T1843" s="34" t="s">
        <v>44</v>
      </c>
      <c r="U1843" s="12">
        <f>(alpha+(beta/(1+EXP((((-1)*ceta)+(delta*LN(speed)))+(epsilon*speed)))))</f>
        <v>1.6768732523543997</v>
      </c>
      <c r="V1843" s="8">
        <f t="shared" si="60"/>
        <v>86</v>
      </c>
    </row>
    <row r="1844" spans="1:22">
      <c r="A1844" s="34" t="s">
        <v>19</v>
      </c>
      <c r="B1844" s="34" t="s">
        <v>66</v>
      </c>
      <c r="C1844" s="5" t="s">
        <v>109</v>
      </c>
      <c r="D1844" s="35" t="s">
        <v>84</v>
      </c>
      <c r="E1844" s="36" t="s">
        <v>14</v>
      </c>
      <c r="F1844" s="37">
        <v>100</v>
      </c>
      <c r="G1844" s="38">
        <v>-0.02</v>
      </c>
      <c r="H1844" s="34">
        <v>0.99499756736670264</v>
      </c>
      <c r="I1844" s="35">
        <v>0.29931710577063225</v>
      </c>
      <c r="J1844" s="35">
        <v>24.624309433958398</v>
      </c>
      <c r="K1844" s="35">
        <v>9.2180052184603317E-2</v>
      </c>
      <c r="L1844" s="35">
        <v>0.84932035534691774</v>
      </c>
      <c r="M1844" s="35">
        <v>3.4366066808015856E-2</v>
      </c>
      <c r="N1844" s="35">
        <v>0</v>
      </c>
      <c r="O1844" s="35">
        <v>0</v>
      </c>
      <c r="P1844" s="36">
        <v>12</v>
      </c>
      <c r="Q1844" s="37">
        <v>86</v>
      </c>
      <c r="R1844" s="36">
        <v>10</v>
      </c>
      <c r="S1844" s="39">
        <f t="shared" si="59"/>
        <v>86</v>
      </c>
      <c r="T1844" s="34" t="s">
        <v>44</v>
      </c>
      <c r="U1844" s="12">
        <f>(alpha+(beta/(1+EXP((((-1)*ceta)+(delta*LN(speed)))+(epsilon*speed)))))</f>
        <v>0.33125273033907743</v>
      </c>
      <c r="V1844" s="8">
        <f t="shared" si="60"/>
        <v>86</v>
      </c>
    </row>
    <row r="1845" spans="1:22">
      <c r="A1845" s="34" t="s">
        <v>19</v>
      </c>
      <c r="B1845" s="34" t="s">
        <v>66</v>
      </c>
      <c r="C1845" s="5" t="s">
        <v>109</v>
      </c>
      <c r="D1845" s="35" t="s">
        <v>84</v>
      </c>
      <c r="E1845" s="36" t="s">
        <v>18</v>
      </c>
      <c r="F1845" s="37">
        <v>100</v>
      </c>
      <c r="G1845" s="38">
        <v>-0.02</v>
      </c>
      <c r="H1845" s="34">
        <v>0.99089706973967406</v>
      </c>
      <c r="I1845" s="35">
        <v>9.9576386005746667</v>
      </c>
      <c r="J1845" s="35">
        <v>1.0018889022982407</v>
      </c>
      <c r="K1845" s="35">
        <v>-1.0573152842528113</v>
      </c>
      <c r="L1845" s="35">
        <v>0</v>
      </c>
      <c r="M1845" s="35">
        <v>0</v>
      </c>
      <c r="N1845" s="35">
        <v>0</v>
      </c>
      <c r="O1845" s="35">
        <v>0</v>
      </c>
      <c r="P1845" s="36">
        <v>12</v>
      </c>
      <c r="Q1845" s="37">
        <v>86</v>
      </c>
      <c r="R1845" s="36">
        <v>0</v>
      </c>
      <c r="S1845" s="39">
        <f t="shared" si="59"/>
        <v>86</v>
      </c>
      <c r="T1845" s="34" t="s">
        <v>29</v>
      </c>
      <c r="U1845" s="12">
        <f>((alpha*(beta^speed))*(speed^ceta))</f>
        <v>0.10550286670618633</v>
      </c>
      <c r="V1845" s="8">
        <f t="shared" si="60"/>
        <v>86</v>
      </c>
    </row>
    <row r="1846" spans="1:22">
      <c r="A1846" s="34" t="s">
        <v>19</v>
      </c>
      <c r="B1846" s="34" t="s">
        <v>66</v>
      </c>
      <c r="C1846" s="5" t="s">
        <v>109</v>
      </c>
      <c r="D1846" s="35" t="s">
        <v>84</v>
      </c>
      <c r="E1846" s="36" t="s">
        <v>17</v>
      </c>
      <c r="F1846" s="37">
        <v>100</v>
      </c>
      <c r="G1846" s="38">
        <v>-0.02</v>
      </c>
      <c r="H1846" s="34">
        <v>0.98139874645376313</v>
      </c>
      <c r="I1846" s="35">
        <v>9.3102427677873241</v>
      </c>
      <c r="J1846" s="35">
        <v>-5.7070832512914347</v>
      </c>
      <c r="K1846" s="35">
        <v>-1.2412273145355026</v>
      </c>
      <c r="L1846" s="35">
        <v>0</v>
      </c>
      <c r="M1846" s="35">
        <v>0</v>
      </c>
      <c r="N1846" s="35">
        <v>0</v>
      </c>
      <c r="O1846" s="35">
        <v>0</v>
      </c>
      <c r="P1846" s="36">
        <v>12</v>
      </c>
      <c r="Q1846" s="37">
        <v>86</v>
      </c>
      <c r="R1846" s="36">
        <v>13</v>
      </c>
      <c r="S1846" s="39">
        <f t="shared" si="59"/>
        <v>86</v>
      </c>
      <c r="T1846" s="34" t="s">
        <v>50</v>
      </c>
      <c r="U1846" s="12">
        <f>EXP((alpha+(beta/speed))+(ceta*LN(speed)))</f>
        <v>41.059564376436626</v>
      </c>
      <c r="V1846" s="8">
        <f t="shared" si="60"/>
        <v>86</v>
      </c>
    </row>
    <row r="1847" spans="1:22">
      <c r="A1847" s="34" t="s">
        <v>19</v>
      </c>
      <c r="B1847" s="34" t="s">
        <v>66</v>
      </c>
      <c r="C1847" s="5" t="s">
        <v>109</v>
      </c>
      <c r="D1847" s="35" t="s">
        <v>84</v>
      </c>
      <c r="E1847" s="36" t="s">
        <v>15</v>
      </c>
      <c r="F1847" s="37">
        <v>0</v>
      </c>
      <c r="G1847" s="38">
        <v>0.02</v>
      </c>
      <c r="H1847" s="34">
        <v>0.99488591669846793</v>
      </c>
      <c r="I1847" s="35">
        <v>73.016603844372639</v>
      </c>
      <c r="J1847" s="35">
        <v>1.012512380762534</v>
      </c>
      <c r="K1847" s="35">
        <v>-1.0454765079233082</v>
      </c>
      <c r="L1847" s="35">
        <v>0</v>
      </c>
      <c r="M1847" s="35">
        <v>0</v>
      </c>
      <c r="N1847" s="35">
        <v>0</v>
      </c>
      <c r="O1847" s="35">
        <v>0</v>
      </c>
      <c r="P1847" s="36">
        <v>12</v>
      </c>
      <c r="Q1847" s="37">
        <v>86</v>
      </c>
      <c r="R1847" s="36">
        <v>0</v>
      </c>
      <c r="S1847" s="39">
        <f t="shared" si="59"/>
        <v>86</v>
      </c>
      <c r="T1847" s="34" t="s">
        <v>29</v>
      </c>
      <c r="U1847" s="12">
        <f>((alpha*(beta^speed))*(speed^ceta))</f>
        <v>2.0201256710339126</v>
      </c>
      <c r="V1847" s="8">
        <f t="shared" si="60"/>
        <v>86</v>
      </c>
    </row>
    <row r="1848" spans="1:22">
      <c r="A1848" s="34" t="s">
        <v>19</v>
      </c>
      <c r="B1848" s="34" t="s">
        <v>66</v>
      </c>
      <c r="C1848" s="5" t="s">
        <v>109</v>
      </c>
      <c r="D1848" s="35" t="s">
        <v>84</v>
      </c>
      <c r="E1848" s="36" t="s">
        <v>16</v>
      </c>
      <c r="F1848" s="37">
        <v>0</v>
      </c>
      <c r="G1848" s="38">
        <v>0.02</v>
      </c>
      <c r="H1848" s="34">
        <v>0.97946837713179891</v>
      </c>
      <c r="I1848" s="35">
        <v>69.417590664362152</v>
      </c>
      <c r="J1848" s="35">
        <v>1.0117319013349484</v>
      </c>
      <c r="K1848" s="35">
        <v>-0.61906757514301358</v>
      </c>
      <c r="L1848" s="35">
        <v>0</v>
      </c>
      <c r="M1848" s="35">
        <v>0</v>
      </c>
      <c r="N1848" s="35">
        <v>0</v>
      </c>
      <c r="O1848" s="35">
        <v>0</v>
      </c>
      <c r="P1848" s="36">
        <v>12</v>
      </c>
      <c r="Q1848" s="37">
        <v>86</v>
      </c>
      <c r="R1848" s="36">
        <v>0</v>
      </c>
      <c r="S1848" s="39">
        <f t="shared" si="59"/>
        <v>86</v>
      </c>
      <c r="T1848" s="34" t="s">
        <v>29</v>
      </c>
      <c r="U1848" s="12">
        <f>((alpha*(beta^speed))*(speed^ceta))</f>
        <v>12.009155431888519</v>
      </c>
      <c r="V1848" s="8">
        <f t="shared" si="60"/>
        <v>86</v>
      </c>
    </row>
    <row r="1849" spans="1:22">
      <c r="A1849" s="34" t="s">
        <v>19</v>
      </c>
      <c r="B1849" s="34" t="s">
        <v>66</v>
      </c>
      <c r="C1849" s="5" t="s">
        <v>109</v>
      </c>
      <c r="D1849" s="35" t="s">
        <v>84</v>
      </c>
      <c r="E1849" s="36" t="s">
        <v>14</v>
      </c>
      <c r="F1849" s="37">
        <v>0</v>
      </c>
      <c r="G1849" s="38">
        <v>0.02</v>
      </c>
      <c r="H1849" s="34">
        <v>0.9963319352276534</v>
      </c>
      <c r="I1849" s="35">
        <v>23.189499630603944</v>
      </c>
      <c r="J1849" s="35">
        <v>0.9967734069069879</v>
      </c>
      <c r="K1849" s="35">
        <v>-0.83137461351567754</v>
      </c>
      <c r="L1849" s="35">
        <v>0</v>
      </c>
      <c r="M1849" s="35">
        <v>0</v>
      </c>
      <c r="N1849" s="35">
        <v>0</v>
      </c>
      <c r="O1849" s="35">
        <v>0</v>
      </c>
      <c r="P1849" s="36">
        <v>12</v>
      </c>
      <c r="Q1849" s="37">
        <v>86</v>
      </c>
      <c r="R1849" s="36">
        <v>0</v>
      </c>
      <c r="S1849" s="39">
        <f t="shared" si="59"/>
        <v>86</v>
      </c>
      <c r="T1849" s="34" t="s">
        <v>29</v>
      </c>
      <c r="U1849" s="12">
        <f>((alpha*(beta^speed))*(speed^ceta))</f>
        <v>0.43280529037311638</v>
      </c>
      <c r="V1849" s="8">
        <f t="shared" si="60"/>
        <v>86</v>
      </c>
    </row>
    <row r="1850" spans="1:22">
      <c r="A1850" s="34" t="s">
        <v>19</v>
      </c>
      <c r="B1850" s="34" t="s">
        <v>66</v>
      </c>
      <c r="C1850" s="5" t="s">
        <v>109</v>
      </c>
      <c r="D1850" s="35" t="s">
        <v>84</v>
      </c>
      <c r="E1850" s="36" t="s">
        <v>18</v>
      </c>
      <c r="F1850" s="37">
        <v>0</v>
      </c>
      <c r="G1850" s="38">
        <v>0.02</v>
      </c>
      <c r="H1850" s="34">
        <v>0.9977404734777815</v>
      </c>
      <c r="I1850" s="35">
        <v>0.13986551158242475</v>
      </c>
      <c r="J1850" s="35">
        <v>9.1295974274891584E-2</v>
      </c>
      <c r="K1850" s="35">
        <v>-6.2921984412362135E-4</v>
      </c>
      <c r="L1850" s="35">
        <v>0</v>
      </c>
      <c r="M1850" s="35">
        <v>0</v>
      </c>
      <c r="N1850" s="35">
        <v>0</v>
      </c>
      <c r="O1850" s="35">
        <v>0</v>
      </c>
      <c r="P1850" s="36">
        <v>12</v>
      </c>
      <c r="Q1850" s="37">
        <v>86</v>
      </c>
      <c r="R1850" s="36">
        <v>5</v>
      </c>
      <c r="S1850" s="39">
        <f t="shared" si="59"/>
        <v>86</v>
      </c>
      <c r="T1850" s="34" t="s">
        <v>36</v>
      </c>
      <c r="U1850" s="12">
        <f>(1/(((ceta*(speed^2))+(beta*speed))+alpha))</f>
        <v>0.29961565315236044</v>
      </c>
      <c r="V1850" s="8">
        <f t="shared" si="60"/>
        <v>86</v>
      </c>
    </row>
    <row r="1851" spans="1:22">
      <c r="A1851" s="34" t="s">
        <v>19</v>
      </c>
      <c r="B1851" s="34" t="s">
        <v>66</v>
      </c>
      <c r="C1851" s="5" t="s">
        <v>109</v>
      </c>
      <c r="D1851" s="35" t="s">
        <v>84</v>
      </c>
      <c r="E1851" s="36" t="s">
        <v>17</v>
      </c>
      <c r="F1851" s="37">
        <v>0</v>
      </c>
      <c r="G1851" s="38">
        <v>0.02</v>
      </c>
      <c r="H1851" s="34">
        <v>0.99474104391372986</v>
      </c>
      <c r="I1851" s="35">
        <v>3181.1447203228872</v>
      </c>
      <c r="J1851" s="35">
        <v>1.0141543096674446</v>
      </c>
      <c r="K1851" s="35">
        <v>-0.85976897716411982</v>
      </c>
      <c r="L1851" s="35">
        <v>0</v>
      </c>
      <c r="M1851" s="35">
        <v>0</v>
      </c>
      <c r="N1851" s="35">
        <v>0</v>
      </c>
      <c r="O1851" s="35">
        <v>0</v>
      </c>
      <c r="P1851" s="36">
        <v>12</v>
      </c>
      <c r="Q1851" s="37">
        <v>86</v>
      </c>
      <c r="R1851" s="36">
        <v>0</v>
      </c>
      <c r="S1851" s="39">
        <f t="shared" si="59"/>
        <v>86</v>
      </c>
      <c r="T1851" s="34" t="s">
        <v>29</v>
      </c>
      <c r="U1851" s="12">
        <f>((alpha*(beta^speed))*(speed^ceta))</f>
        <v>231.37112513221504</v>
      </c>
      <c r="V1851" s="8">
        <f t="shared" si="60"/>
        <v>86</v>
      </c>
    </row>
    <row r="1852" spans="1:22">
      <c r="A1852" s="34" t="s">
        <v>19</v>
      </c>
      <c r="B1852" s="34" t="s">
        <v>66</v>
      </c>
      <c r="C1852" s="5" t="s">
        <v>109</v>
      </c>
      <c r="D1852" s="35" t="s">
        <v>84</v>
      </c>
      <c r="E1852" s="36" t="s">
        <v>15</v>
      </c>
      <c r="F1852" s="37">
        <v>50</v>
      </c>
      <c r="G1852" s="38">
        <v>0.02</v>
      </c>
      <c r="H1852" s="34">
        <v>0.98342968005327513</v>
      </c>
      <c r="I1852" s="35">
        <v>59.309488145742556</v>
      </c>
      <c r="J1852" s="35">
        <v>1.0137080972023518</v>
      </c>
      <c r="K1852" s="35">
        <v>-0.95667634062957274</v>
      </c>
      <c r="L1852" s="35">
        <v>0</v>
      </c>
      <c r="M1852" s="35">
        <v>0</v>
      </c>
      <c r="N1852" s="35">
        <v>0</v>
      </c>
      <c r="O1852" s="35">
        <v>0</v>
      </c>
      <c r="P1852" s="36">
        <v>12</v>
      </c>
      <c r="Q1852" s="37">
        <v>86</v>
      </c>
      <c r="R1852" s="36">
        <v>0</v>
      </c>
      <c r="S1852" s="39">
        <f t="shared" si="59"/>
        <v>86</v>
      </c>
      <c r="T1852" s="34" t="s">
        <v>29</v>
      </c>
      <c r="U1852" s="12">
        <f>((alpha*(beta^speed))*(speed^ceta))</f>
        <v>2.6974040911268702</v>
      </c>
      <c r="V1852" s="8">
        <f t="shared" si="60"/>
        <v>86</v>
      </c>
    </row>
    <row r="1853" spans="1:22">
      <c r="A1853" s="34" t="s">
        <v>19</v>
      </c>
      <c r="B1853" s="34" t="s">
        <v>66</v>
      </c>
      <c r="C1853" s="5" t="s">
        <v>109</v>
      </c>
      <c r="D1853" s="35" t="s">
        <v>84</v>
      </c>
      <c r="E1853" s="36" t="s">
        <v>16</v>
      </c>
      <c r="F1853" s="37">
        <v>50</v>
      </c>
      <c r="G1853" s="38">
        <v>0.02</v>
      </c>
      <c r="H1853" s="34">
        <v>0.97361483418229666</v>
      </c>
      <c r="I1853" s="35">
        <v>64.278971599498277</v>
      </c>
      <c r="J1853" s="35">
        <v>1.008799460692374</v>
      </c>
      <c r="K1853" s="35">
        <v>-0.50945677312945359</v>
      </c>
      <c r="L1853" s="35">
        <v>0</v>
      </c>
      <c r="M1853" s="35">
        <v>0</v>
      </c>
      <c r="N1853" s="35">
        <v>0</v>
      </c>
      <c r="O1853" s="35">
        <v>0</v>
      </c>
      <c r="P1853" s="36">
        <v>12</v>
      </c>
      <c r="Q1853" s="37">
        <v>86</v>
      </c>
      <c r="R1853" s="36">
        <v>0</v>
      </c>
      <c r="S1853" s="39">
        <f t="shared" si="59"/>
        <v>86</v>
      </c>
      <c r="T1853" s="34" t="s">
        <v>29</v>
      </c>
      <c r="U1853" s="12">
        <f>((alpha*(beta^speed))*(speed^ceta))</f>
        <v>14.116984594769569</v>
      </c>
      <c r="V1853" s="8">
        <f t="shared" si="60"/>
        <v>86</v>
      </c>
    </row>
    <row r="1854" spans="1:22">
      <c r="A1854" s="34" t="s">
        <v>19</v>
      </c>
      <c r="B1854" s="34" t="s">
        <v>66</v>
      </c>
      <c r="C1854" s="5" t="s">
        <v>109</v>
      </c>
      <c r="D1854" s="35" t="s">
        <v>84</v>
      </c>
      <c r="E1854" s="36" t="s">
        <v>14</v>
      </c>
      <c r="F1854" s="37">
        <v>50</v>
      </c>
      <c r="G1854" s="38">
        <v>0.02</v>
      </c>
      <c r="H1854" s="34">
        <v>0.99651050349017078</v>
      </c>
      <c r="I1854" s="35">
        <v>59.057959194632744</v>
      </c>
      <c r="J1854" s="35">
        <v>-2.3740871047722676</v>
      </c>
      <c r="K1854" s="35">
        <v>23.789654999317307</v>
      </c>
      <c r="L1854" s="35">
        <v>-0.89081355750642233</v>
      </c>
      <c r="M1854" s="35">
        <v>0</v>
      </c>
      <c r="N1854" s="35">
        <v>0</v>
      </c>
      <c r="O1854" s="35">
        <v>0</v>
      </c>
      <c r="P1854" s="36">
        <v>12</v>
      </c>
      <c r="Q1854" s="37">
        <v>86</v>
      </c>
      <c r="R1854" s="36">
        <v>1</v>
      </c>
      <c r="S1854" s="39">
        <f t="shared" si="59"/>
        <v>86</v>
      </c>
      <c r="T1854" s="34" t="s">
        <v>30</v>
      </c>
      <c r="U1854" s="12">
        <f>((alpha*(speed^beta))+(ceta*(speed^delta)))</f>
        <v>0.45140323990005921</v>
      </c>
      <c r="V1854" s="8">
        <f t="shared" si="60"/>
        <v>86</v>
      </c>
    </row>
    <row r="1855" spans="1:22">
      <c r="A1855" s="34" t="s">
        <v>19</v>
      </c>
      <c r="B1855" s="34" t="s">
        <v>66</v>
      </c>
      <c r="C1855" s="5" t="s">
        <v>109</v>
      </c>
      <c r="D1855" s="35" t="s">
        <v>84</v>
      </c>
      <c r="E1855" s="36" t="s">
        <v>18</v>
      </c>
      <c r="F1855" s="37">
        <v>50</v>
      </c>
      <c r="G1855" s="38">
        <v>0.02</v>
      </c>
      <c r="H1855" s="34">
        <v>0.9916936620507758</v>
      </c>
      <c r="I1855" s="35">
        <v>1.7056734706389712E-4</v>
      </c>
      <c r="J1855" s="35">
        <v>1.5539751709522189</v>
      </c>
      <c r="K1855" s="35">
        <v>5.7580163549036403</v>
      </c>
      <c r="L1855" s="35">
        <v>-0.74755824695297968</v>
      </c>
      <c r="M1855" s="35">
        <v>0</v>
      </c>
      <c r="N1855" s="35">
        <v>0</v>
      </c>
      <c r="O1855" s="35">
        <v>0</v>
      </c>
      <c r="P1855" s="36">
        <v>12</v>
      </c>
      <c r="Q1855" s="37">
        <v>86</v>
      </c>
      <c r="R1855" s="36">
        <v>1</v>
      </c>
      <c r="S1855" s="39">
        <f t="shared" si="59"/>
        <v>86</v>
      </c>
      <c r="T1855" s="34" t="s">
        <v>30</v>
      </c>
      <c r="U1855" s="12">
        <f>((alpha*(speed^beta))+(ceta*(speed^delta)))</f>
        <v>0.37912610233883115</v>
      </c>
      <c r="V1855" s="8">
        <f t="shared" si="60"/>
        <v>86</v>
      </c>
    </row>
    <row r="1856" spans="1:22">
      <c r="A1856" s="34" t="s">
        <v>19</v>
      </c>
      <c r="B1856" s="34" t="s">
        <v>66</v>
      </c>
      <c r="C1856" s="5" t="s">
        <v>109</v>
      </c>
      <c r="D1856" s="35" t="s">
        <v>84</v>
      </c>
      <c r="E1856" s="36" t="s">
        <v>17</v>
      </c>
      <c r="F1856" s="37">
        <v>50</v>
      </c>
      <c r="G1856" s="38">
        <v>0.02</v>
      </c>
      <c r="H1856" s="34">
        <v>0.99024080631525657</v>
      </c>
      <c r="I1856" s="35">
        <v>2829.9267021610508</v>
      </c>
      <c r="J1856" s="35">
        <v>1.0131712908952728</v>
      </c>
      <c r="K1856" s="35">
        <v>-0.76655104401187268</v>
      </c>
      <c r="L1856" s="35">
        <v>0</v>
      </c>
      <c r="M1856" s="35">
        <v>0</v>
      </c>
      <c r="N1856" s="35">
        <v>0</v>
      </c>
      <c r="O1856" s="35">
        <v>0</v>
      </c>
      <c r="P1856" s="36">
        <v>12</v>
      </c>
      <c r="Q1856" s="37">
        <v>86</v>
      </c>
      <c r="R1856" s="36">
        <v>0</v>
      </c>
      <c r="S1856" s="39">
        <f t="shared" si="59"/>
        <v>86</v>
      </c>
      <c r="T1856" s="34" t="s">
        <v>29</v>
      </c>
      <c r="U1856" s="12">
        <f>((alpha*(beta^speed))*(speed^ceta))</f>
        <v>286.82080118302747</v>
      </c>
      <c r="V1856" s="8">
        <f t="shared" si="60"/>
        <v>86</v>
      </c>
    </row>
    <row r="1857" spans="1:22">
      <c r="A1857" s="34" t="s">
        <v>19</v>
      </c>
      <c r="B1857" s="34" t="s">
        <v>66</v>
      </c>
      <c r="C1857" s="5" t="s">
        <v>109</v>
      </c>
      <c r="D1857" s="35" t="s">
        <v>84</v>
      </c>
      <c r="E1857" s="36" t="s">
        <v>15</v>
      </c>
      <c r="F1857" s="37">
        <v>100</v>
      </c>
      <c r="G1857" s="38">
        <v>0.02</v>
      </c>
      <c r="H1857" s="34">
        <v>0.96234770004192738</v>
      </c>
      <c r="I1857" s="35">
        <v>-2.238716160370802E-5</v>
      </c>
      <c r="J1857" s="35">
        <v>4.6004936249243924E-3</v>
      </c>
      <c r="K1857" s="35">
        <v>-0.29977790450255498</v>
      </c>
      <c r="L1857" s="35">
        <v>9.5794001413164374</v>
      </c>
      <c r="M1857" s="35">
        <v>0</v>
      </c>
      <c r="N1857" s="35">
        <v>0</v>
      </c>
      <c r="O1857" s="35">
        <v>0</v>
      </c>
      <c r="P1857" s="36">
        <v>12</v>
      </c>
      <c r="Q1857" s="37">
        <v>84</v>
      </c>
      <c r="R1857" s="36">
        <v>14</v>
      </c>
      <c r="S1857" s="39">
        <f t="shared" si="59"/>
        <v>84</v>
      </c>
      <c r="T1857" s="34" t="s">
        <v>51</v>
      </c>
      <c r="U1857" s="12">
        <f>(((alpha*(speed^3))+(beta*(speed^2))+(ceta*speed))+delta)</f>
        <v>3.5901789494041765</v>
      </c>
      <c r="V1857" s="8">
        <f t="shared" si="60"/>
        <v>84</v>
      </c>
    </row>
    <row r="1858" spans="1:22">
      <c r="A1858" s="34" t="s">
        <v>19</v>
      </c>
      <c r="B1858" s="34" t="s">
        <v>66</v>
      </c>
      <c r="C1858" s="5" t="s">
        <v>109</v>
      </c>
      <c r="D1858" s="35" t="s">
        <v>84</v>
      </c>
      <c r="E1858" s="36" t="s">
        <v>16</v>
      </c>
      <c r="F1858" s="37">
        <v>100</v>
      </c>
      <c r="G1858" s="38">
        <v>0.02</v>
      </c>
      <c r="H1858" s="34">
        <v>0.97164397084270482</v>
      </c>
      <c r="I1858" s="35">
        <v>64.053185632810667</v>
      </c>
      <c r="J1858" s="35">
        <v>1.006951520322164</v>
      </c>
      <c r="K1858" s="35">
        <v>-0.44335391790316825</v>
      </c>
      <c r="L1858" s="35">
        <v>0</v>
      </c>
      <c r="M1858" s="35">
        <v>0</v>
      </c>
      <c r="N1858" s="35">
        <v>0</v>
      </c>
      <c r="O1858" s="35">
        <v>0</v>
      </c>
      <c r="P1858" s="36">
        <v>12</v>
      </c>
      <c r="Q1858" s="37">
        <v>84</v>
      </c>
      <c r="R1858" s="36">
        <v>0</v>
      </c>
      <c r="S1858" s="39">
        <f t="shared" ref="S1858:S1921" si="61">V1858</f>
        <v>84</v>
      </c>
      <c r="T1858" s="34" t="s">
        <v>29</v>
      </c>
      <c r="U1858" s="12">
        <f>((alpha*(beta^speed))*(speed^ceta))</f>
        <v>16.073970876549918</v>
      </c>
      <c r="V1858" s="8">
        <f t="shared" ref="V1858:V1921" si="62">IF($V$1&lt;P1858,P1858,IF($V$1&gt;Q1858,Q1858,$V$1))</f>
        <v>84</v>
      </c>
    </row>
    <row r="1859" spans="1:22">
      <c r="A1859" s="34" t="s">
        <v>19</v>
      </c>
      <c r="B1859" s="34" t="s">
        <v>66</v>
      </c>
      <c r="C1859" s="5" t="s">
        <v>109</v>
      </c>
      <c r="D1859" s="35" t="s">
        <v>84</v>
      </c>
      <c r="E1859" s="36" t="s">
        <v>14</v>
      </c>
      <c r="F1859" s="37">
        <v>100</v>
      </c>
      <c r="G1859" s="38">
        <v>0.02</v>
      </c>
      <c r="H1859" s="34">
        <v>0.99605026611764136</v>
      </c>
      <c r="I1859" s="35">
        <v>-5.3332171738110619E-2</v>
      </c>
      <c r="J1859" s="35">
        <v>5.0860675799610962E-2</v>
      </c>
      <c r="K1859" s="35">
        <v>0.85657467780536256</v>
      </c>
      <c r="L1859" s="35">
        <v>0</v>
      </c>
      <c r="M1859" s="35">
        <v>0</v>
      </c>
      <c r="N1859" s="35">
        <v>0</v>
      </c>
      <c r="O1859" s="35">
        <v>0</v>
      </c>
      <c r="P1859" s="36">
        <v>12</v>
      </c>
      <c r="Q1859" s="37">
        <v>84</v>
      </c>
      <c r="R1859" s="36">
        <v>6</v>
      </c>
      <c r="S1859" s="39">
        <f t="shared" si="61"/>
        <v>84</v>
      </c>
      <c r="T1859" s="34" t="s">
        <v>37</v>
      </c>
      <c r="U1859" s="12">
        <f>(1/(alpha+(beta*(speed^ceta))))</f>
        <v>0.45257113552858674</v>
      </c>
      <c r="V1859" s="8">
        <f t="shared" si="62"/>
        <v>84</v>
      </c>
    </row>
    <row r="1860" spans="1:22">
      <c r="A1860" s="34" t="s">
        <v>19</v>
      </c>
      <c r="B1860" s="34" t="s">
        <v>66</v>
      </c>
      <c r="C1860" s="5" t="s">
        <v>109</v>
      </c>
      <c r="D1860" s="35" t="s">
        <v>84</v>
      </c>
      <c r="E1860" s="36" t="s">
        <v>18</v>
      </c>
      <c r="F1860" s="37">
        <v>100</v>
      </c>
      <c r="G1860" s="38">
        <v>0.02</v>
      </c>
      <c r="H1860" s="34">
        <v>0.97825925614310283</v>
      </c>
      <c r="I1860" s="35">
        <v>0.40522962426661407</v>
      </c>
      <c r="J1860" s="35">
        <v>6.0088364356716509E-2</v>
      </c>
      <c r="K1860" s="35">
        <v>-4.9460977333013985E-4</v>
      </c>
      <c r="L1860" s="35">
        <v>0</v>
      </c>
      <c r="M1860" s="35">
        <v>0</v>
      </c>
      <c r="N1860" s="35">
        <v>0</v>
      </c>
      <c r="O1860" s="35">
        <v>0</v>
      </c>
      <c r="P1860" s="36">
        <v>12</v>
      </c>
      <c r="Q1860" s="37">
        <v>84</v>
      </c>
      <c r="R1860" s="36">
        <v>5</v>
      </c>
      <c r="S1860" s="39">
        <f t="shared" si="61"/>
        <v>84</v>
      </c>
      <c r="T1860" s="34" t="s">
        <v>36</v>
      </c>
      <c r="U1860" s="12">
        <f>(1/(((ceta*(speed^2))+(beta*speed))+alpha))</f>
        <v>0.5095059364228246</v>
      </c>
      <c r="V1860" s="8">
        <f t="shared" si="62"/>
        <v>84</v>
      </c>
    </row>
    <row r="1861" spans="1:22">
      <c r="A1861" s="34" t="s">
        <v>19</v>
      </c>
      <c r="B1861" s="34" t="s">
        <v>66</v>
      </c>
      <c r="C1861" s="5" t="s">
        <v>109</v>
      </c>
      <c r="D1861" s="35" t="s">
        <v>84</v>
      </c>
      <c r="E1861" s="36" t="s">
        <v>17</v>
      </c>
      <c r="F1861" s="37">
        <v>100</v>
      </c>
      <c r="G1861" s="38">
        <v>0.02</v>
      </c>
      <c r="H1861" s="34">
        <v>0.98509944833935847</v>
      </c>
      <c r="I1861" s="35">
        <v>2418.1707206771739</v>
      </c>
      <c r="J1861" s="35">
        <v>1.0109784221705658</v>
      </c>
      <c r="K1861" s="35">
        <v>-0.65424309820300686</v>
      </c>
      <c r="L1861" s="35">
        <v>0</v>
      </c>
      <c r="M1861" s="35">
        <v>0</v>
      </c>
      <c r="N1861" s="35">
        <v>0</v>
      </c>
      <c r="O1861" s="35">
        <v>0</v>
      </c>
      <c r="P1861" s="36">
        <v>12</v>
      </c>
      <c r="Q1861" s="37">
        <v>84</v>
      </c>
      <c r="R1861" s="36">
        <v>0</v>
      </c>
      <c r="S1861" s="39">
        <f t="shared" si="61"/>
        <v>84</v>
      </c>
      <c r="T1861" s="34" t="s">
        <v>29</v>
      </c>
      <c r="U1861" s="12">
        <f>((alpha*(beta^speed))*(speed^ceta))</f>
        <v>333.31815361459917</v>
      </c>
      <c r="V1861" s="8">
        <f t="shared" si="62"/>
        <v>84</v>
      </c>
    </row>
    <row r="1862" spans="1:22">
      <c r="A1862" s="34" t="s">
        <v>19</v>
      </c>
      <c r="B1862" s="34" t="s">
        <v>66</v>
      </c>
      <c r="C1862" s="5" t="s">
        <v>109</v>
      </c>
      <c r="D1862" s="35" t="s">
        <v>84</v>
      </c>
      <c r="E1862" s="36" t="s">
        <v>15</v>
      </c>
      <c r="F1862" s="37">
        <v>0</v>
      </c>
      <c r="G1862" s="38">
        <v>0.04</v>
      </c>
      <c r="H1862" s="34">
        <v>0.98783494862131949</v>
      </c>
      <c r="I1862" s="35">
        <v>93.029373227225506</v>
      </c>
      <c r="J1862" s="35">
        <v>1.021090539317238</v>
      </c>
      <c r="K1862" s="35">
        <v>-1.1562300952116422</v>
      </c>
      <c r="L1862" s="35">
        <v>0</v>
      </c>
      <c r="M1862" s="35">
        <v>0</v>
      </c>
      <c r="N1862" s="35">
        <v>0</v>
      </c>
      <c r="O1862" s="35">
        <v>0</v>
      </c>
      <c r="P1862" s="36">
        <v>12</v>
      </c>
      <c r="Q1862" s="37">
        <v>86</v>
      </c>
      <c r="R1862" s="36">
        <v>0</v>
      </c>
      <c r="S1862" s="39">
        <f t="shared" si="61"/>
        <v>86</v>
      </c>
      <c r="T1862" s="34" t="s">
        <v>29</v>
      </c>
      <c r="U1862" s="12">
        <f>((alpha*(beta^speed))*(speed^ceta))</f>
        <v>3.2465378383214727</v>
      </c>
      <c r="V1862" s="8">
        <f t="shared" si="62"/>
        <v>86</v>
      </c>
    </row>
    <row r="1863" spans="1:22">
      <c r="A1863" s="34" t="s">
        <v>19</v>
      </c>
      <c r="B1863" s="34" t="s">
        <v>66</v>
      </c>
      <c r="C1863" s="5" t="s">
        <v>109</v>
      </c>
      <c r="D1863" s="35" t="s">
        <v>84</v>
      </c>
      <c r="E1863" s="36" t="s">
        <v>16</v>
      </c>
      <c r="F1863" s="37">
        <v>0</v>
      </c>
      <c r="G1863" s="38">
        <v>0.04</v>
      </c>
      <c r="H1863" s="34">
        <v>0.98495300550767928</v>
      </c>
      <c r="I1863" s="35">
        <v>59.095634706325903</v>
      </c>
      <c r="J1863" s="35">
        <v>1.0085946188350792</v>
      </c>
      <c r="K1863" s="35">
        <v>-0.45681374957082033</v>
      </c>
      <c r="L1863" s="35">
        <v>0</v>
      </c>
      <c r="M1863" s="35">
        <v>0</v>
      </c>
      <c r="N1863" s="35">
        <v>0</v>
      </c>
      <c r="O1863" s="35">
        <v>0</v>
      </c>
      <c r="P1863" s="36">
        <v>12</v>
      </c>
      <c r="Q1863" s="37">
        <v>86</v>
      </c>
      <c r="R1863" s="36">
        <v>0</v>
      </c>
      <c r="S1863" s="39">
        <f t="shared" si="61"/>
        <v>86</v>
      </c>
      <c r="T1863" s="34" t="s">
        <v>29</v>
      </c>
      <c r="U1863" s="12">
        <f>((alpha*(beta^speed))*(speed^ceta))</f>
        <v>16.124324493424243</v>
      </c>
      <c r="V1863" s="8">
        <f t="shared" si="62"/>
        <v>86</v>
      </c>
    </row>
    <row r="1864" spans="1:22">
      <c r="A1864" s="34" t="s">
        <v>19</v>
      </c>
      <c r="B1864" s="34" t="s">
        <v>66</v>
      </c>
      <c r="C1864" s="5" t="s">
        <v>109</v>
      </c>
      <c r="D1864" s="35" t="s">
        <v>84</v>
      </c>
      <c r="E1864" s="36" t="s">
        <v>14</v>
      </c>
      <c r="F1864" s="37">
        <v>0</v>
      </c>
      <c r="G1864" s="38">
        <v>0.04</v>
      </c>
      <c r="H1864" s="34">
        <v>0.99700050271324203</v>
      </c>
      <c r="I1864" s="35">
        <v>3.4325413607668542</v>
      </c>
      <c r="J1864" s="35">
        <v>0.34930598572243982</v>
      </c>
      <c r="K1864" s="35">
        <v>-0.95725368354777596</v>
      </c>
      <c r="L1864" s="35">
        <v>0</v>
      </c>
      <c r="M1864" s="35">
        <v>0</v>
      </c>
      <c r="N1864" s="35">
        <v>0</v>
      </c>
      <c r="O1864" s="35">
        <v>0</v>
      </c>
      <c r="P1864" s="36">
        <v>12</v>
      </c>
      <c r="Q1864" s="37">
        <v>86</v>
      </c>
      <c r="R1864" s="36">
        <v>13</v>
      </c>
      <c r="S1864" s="39">
        <f t="shared" si="61"/>
        <v>86</v>
      </c>
      <c r="T1864" s="34" t="s">
        <v>50</v>
      </c>
      <c r="U1864" s="12">
        <f>EXP((alpha+(beta/speed))+(ceta*LN(speed)))</f>
        <v>0.43721190241404645</v>
      </c>
      <c r="V1864" s="8">
        <f t="shared" si="62"/>
        <v>86</v>
      </c>
    </row>
    <row r="1865" spans="1:22">
      <c r="A1865" s="34" t="s">
        <v>19</v>
      </c>
      <c r="B1865" s="34" t="s">
        <v>66</v>
      </c>
      <c r="C1865" s="5" t="s">
        <v>109</v>
      </c>
      <c r="D1865" s="35" t="s">
        <v>84</v>
      </c>
      <c r="E1865" s="36" t="s">
        <v>18</v>
      </c>
      <c r="F1865" s="37">
        <v>0</v>
      </c>
      <c r="G1865" s="38">
        <v>0.04</v>
      </c>
      <c r="H1865" s="34">
        <v>0.99417493266381918</v>
      </c>
      <c r="I1865" s="35">
        <v>0.18190866734254954</v>
      </c>
      <c r="J1865" s="35">
        <v>8.1937534665882786E-2</v>
      </c>
      <c r="K1865" s="35">
        <v>-6.9895214734796496E-4</v>
      </c>
      <c r="L1865" s="35">
        <v>0</v>
      </c>
      <c r="M1865" s="35">
        <v>0</v>
      </c>
      <c r="N1865" s="35">
        <v>0</v>
      </c>
      <c r="O1865" s="35">
        <v>0</v>
      </c>
      <c r="P1865" s="36">
        <v>12</v>
      </c>
      <c r="Q1865" s="37">
        <v>86</v>
      </c>
      <c r="R1865" s="36">
        <v>5</v>
      </c>
      <c r="S1865" s="39">
        <f t="shared" si="61"/>
        <v>86</v>
      </c>
      <c r="T1865" s="34" t="s">
        <v>36</v>
      </c>
      <c r="U1865" s="12">
        <f>(1/(((ceta*(speed^2))+(beta*speed))+alpha))</f>
        <v>0.48565223828493809</v>
      </c>
      <c r="V1865" s="8">
        <f t="shared" si="62"/>
        <v>86</v>
      </c>
    </row>
    <row r="1866" spans="1:22">
      <c r="A1866" s="34" t="s">
        <v>19</v>
      </c>
      <c r="B1866" s="34" t="s">
        <v>66</v>
      </c>
      <c r="C1866" s="5" t="s">
        <v>109</v>
      </c>
      <c r="D1866" s="35" t="s">
        <v>84</v>
      </c>
      <c r="E1866" s="36" t="s">
        <v>17</v>
      </c>
      <c r="F1866" s="37">
        <v>0</v>
      </c>
      <c r="G1866" s="38">
        <v>0.04</v>
      </c>
      <c r="H1866" s="34">
        <v>0.9935025346734212</v>
      </c>
      <c r="I1866" s="35">
        <v>2956.2852732607926</v>
      </c>
      <c r="J1866" s="35">
        <v>1.0145638470616551</v>
      </c>
      <c r="K1866" s="35">
        <v>-0.77128658051497589</v>
      </c>
      <c r="L1866" s="35">
        <v>0</v>
      </c>
      <c r="M1866" s="35">
        <v>0</v>
      </c>
      <c r="N1866" s="35">
        <v>0</v>
      </c>
      <c r="O1866" s="35">
        <v>0</v>
      </c>
      <c r="P1866" s="36">
        <v>12</v>
      </c>
      <c r="Q1866" s="37">
        <v>86</v>
      </c>
      <c r="R1866" s="36">
        <v>0</v>
      </c>
      <c r="S1866" s="39">
        <f t="shared" si="61"/>
        <v>86</v>
      </c>
      <c r="T1866" s="34" t="s">
        <v>29</v>
      </c>
      <c r="U1866" s="12">
        <f>((alpha*(beta^speed))*(speed^ceta))</f>
        <v>330.15703055174851</v>
      </c>
      <c r="V1866" s="8">
        <f t="shared" si="62"/>
        <v>86</v>
      </c>
    </row>
    <row r="1867" spans="1:22">
      <c r="A1867" s="34" t="s">
        <v>19</v>
      </c>
      <c r="B1867" s="34" t="s">
        <v>66</v>
      </c>
      <c r="C1867" s="5" t="s">
        <v>109</v>
      </c>
      <c r="D1867" s="35" t="s">
        <v>84</v>
      </c>
      <c r="E1867" s="36" t="s">
        <v>15</v>
      </c>
      <c r="F1867" s="37">
        <v>50</v>
      </c>
      <c r="G1867" s="38">
        <v>0.04</v>
      </c>
      <c r="H1867" s="34">
        <v>0.95440232576915396</v>
      </c>
      <c r="I1867" s="35">
        <v>53.786170196535139</v>
      </c>
      <c r="J1867" s="35">
        <v>1.0196891559605683</v>
      </c>
      <c r="K1867" s="35">
        <v>-0.91066402172614025</v>
      </c>
      <c r="L1867" s="35">
        <v>0</v>
      </c>
      <c r="M1867" s="35">
        <v>0</v>
      </c>
      <c r="N1867" s="35">
        <v>0</v>
      </c>
      <c r="O1867" s="35">
        <v>0</v>
      </c>
      <c r="P1867" s="36">
        <v>12</v>
      </c>
      <c r="Q1867" s="37">
        <v>75</v>
      </c>
      <c r="R1867" s="36">
        <v>0</v>
      </c>
      <c r="S1867" s="39">
        <f t="shared" si="61"/>
        <v>75</v>
      </c>
      <c r="T1867" s="34" t="s">
        <v>29</v>
      </c>
      <c r="U1867" s="12">
        <f>((alpha*(beta^speed))*(speed^ceta))</f>
        <v>4.5520271890074318</v>
      </c>
      <c r="V1867" s="8">
        <f t="shared" si="62"/>
        <v>75</v>
      </c>
    </row>
    <row r="1868" spans="1:22">
      <c r="A1868" s="34" t="s">
        <v>19</v>
      </c>
      <c r="B1868" s="34" t="s">
        <v>66</v>
      </c>
      <c r="C1868" s="5" t="s">
        <v>109</v>
      </c>
      <c r="D1868" s="35" t="s">
        <v>84</v>
      </c>
      <c r="E1868" s="36" t="s">
        <v>16</v>
      </c>
      <c r="F1868" s="37">
        <v>50</v>
      </c>
      <c r="G1868" s="38">
        <v>0.04</v>
      </c>
      <c r="H1868" s="34">
        <v>0.9867058510860659</v>
      </c>
      <c r="I1868" s="35">
        <v>9.7473758916414592</v>
      </c>
      <c r="J1868" s="35">
        <v>0.12680798378636154</v>
      </c>
      <c r="K1868" s="35">
        <v>120.1520672453271</v>
      </c>
      <c r="L1868" s="35">
        <v>-0.91207769388063142</v>
      </c>
      <c r="M1868" s="35">
        <v>0</v>
      </c>
      <c r="N1868" s="35">
        <v>0</v>
      </c>
      <c r="O1868" s="35">
        <v>0</v>
      </c>
      <c r="P1868" s="36">
        <v>12</v>
      </c>
      <c r="Q1868" s="37">
        <v>75</v>
      </c>
      <c r="R1868" s="36">
        <v>1</v>
      </c>
      <c r="S1868" s="39">
        <f t="shared" si="61"/>
        <v>75</v>
      </c>
      <c r="T1868" s="34" t="s">
        <v>30</v>
      </c>
      <c r="U1868" s="12">
        <f>((alpha*(speed^beta))+(ceta*(speed^delta)))</f>
        <v>19.194040892651017</v>
      </c>
      <c r="V1868" s="8">
        <f t="shared" si="62"/>
        <v>75</v>
      </c>
    </row>
    <row r="1869" spans="1:22">
      <c r="A1869" s="34" t="s">
        <v>19</v>
      </c>
      <c r="B1869" s="34" t="s">
        <v>66</v>
      </c>
      <c r="C1869" s="5" t="s">
        <v>109</v>
      </c>
      <c r="D1869" s="35" t="s">
        <v>84</v>
      </c>
      <c r="E1869" s="36" t="s">
        <v>14</v>
      </c>
      <c r="F1869" s="37">
        <v>50</v>
      </c>
      <c r="G1869" s="38">
        <v>0.04</v>
      </c>
      <c r="H1869" s="34">
        <v>0.99669228394497589</v>
      </c>
      <c r="I1869" s="35">
        <v>-4.7082860687360742E-2</v>
      </c>
      <c r="J1869" s="35">
        <v>4.3765397826934789E-2</v>
      </c>
      <c r="K1869" s="35">
        <v>0.89055285507384152</v>
      </c>
      <c r="L1869" s="35">
        <v>0</v>
      </c>
      <c r="M1869" s="35">
        <v>0</v>
      </c>
      <c r="N1869" s="35">
        <v>0</v>
      </c>
      <c r="O1869" s="35">
        <v>0</v>
      </c>
      <c r="P1869" s="36">
        <v>12</v>
      </c>
      <c r="Q1869" s="37">
        <v>75</v>
      </c>
      <c r="R1869" s="36">
        <v>6</v>
      </c>
      <c r="S1869" s="39">
        <f t="shared" si="61"/>
        <v>75</v>
      </c>
      <c r="T1869" s="34" t="s">
        <v>37</v>
      </c>
      <c r="U1869" s="12">
        <f>(1/(alpha+(beta*(speed^ceta))))</f>
        <v>0.50019256425370273</v>
      </c>
      <c r="V1869" s="8">
        <f t="shared" si="62"/>
        <v>75</v>
      </c>
    </row>
    <row r="1870" spans="1:22">
      <c r="A1870" s="34" t="s">
        <v>19</v>
      </c>
      <c r="B1870" s="34" t="s">
        <v>66</v>
      </c>
      <c r="C1870" s="5" t="s">
        <v>109</v>
      </c>
      <c r="D1870" s="35" t="s">
        <v>84</v>
      </c>
      <c r="E1870" s="36" t="s">
        <v>18</v>
      </c>
      <c r="F1870" s="37">
        <v>50</v>
      </c>
      <c r="G1870" s="38">
        <v>0.04</v>
      </c>
      <c r="H1870" s="34">
        <v>0.97141310401936554</v>
      </c>
      <c r="I1870" s="35">
        <v>8.0684730132474343</v>
      </c>
      <c r="J1870" s="35">
        <v>1.0195063306556755</v>
      </c>
      <c r="K1870" s="35">
        <v>-0.9308333081286464</v>
      </c>
      <c r="L1870" s="35">
        <v>0</v>
      </c>
      <c r="M1870" s="35">
        <v>0</v>
      </c>
      <c r="N1870" s="35">
        <v>0</v>
      </c>
      <c r="O1870" s="35">
        <v>0</v>
      </c>
      <c r="P1870" s="36">
        <v>12</v>
      </c>
      <c r="Q1870" s="37">
        <v>75</v>
      </c>
      <c r="R1870" s="36">
        <v>0</v>
      </c>
      <c r="S1870" s="39">
        <f t="shared" si="61"/>
        <v>75</v>
      </c>
      <c r="T1870" s="34" t="s">
        <v>29</v>
      </c>
      <c r="U1870" s="12">
        <f>((alpha*(beta^speed))*(speed^ceta))</f>
        <v>0.61754184155177194</v>
      </c>
      <c r="V1870" s="8">
        <f t="shared" si="62"/>
        <v>75</v>
      </c>
    </row>
    <row r="1871" spans="1:22">
      <c r="A1871" s="34" t="s">
        <v>19</v>
      </c>
      <c r="B1871" s="34" t="s">
        <v>66</v>
      </c>
      <c r="C1871" s="5" t="s">
        <v>109</v>
      </c>
      <c r="D1871" s="35" t="s">
        <v>84</v>
      </c>
      <c r="E1871" s="36" t="s">
        <v>17</v>
      </c>
      <c r="F1871" s="37">
        <v>50</v>
      </c>
      <c r="G1871" s="38">
        <v>0.04</v>
      </c>
      <c r="H1871" s="34">
        <v>0.98882572879417374</v>
      </c>
      <c r="I1871" s="35">
        <v>2277.921710505032</v>
      </c>
      <c r="J1871" s="35">
        <v>1.0114481151865449</v>
      </c>
      <c r="K1871" s="35">
        <v>-0.59820788117902757</v>
      </c>
      <c r="L1871" s="35">
        <v>0</v>
      </c>
      <c r="M1871" s="35">
        <v>0</v>
      </c>
      <c r="N1871" s="35">
        <v>0</v>
      </c>
      <c r="O1871" s="35">
        <v>0</v>
      </c>
      <c r="P1871" s="36">
        <v>12</v>
      </c>
      <c r="Q1871" s="37">
        <v>75</v>
      </c>
      <c r="R1871" s="36">
        <v>0</v>
      </c>
      <c r="S1871" s="39">
        <f t="shared" si="61"/>
        <v>75</v>
      </c>
      <c r="T1871" s="34" t="s">
        <v>29</v>
      </c>
      <c r="U1871" s="12">
        <f>((alpha*(beta^speed))*(speed^ceta))</f>
        <v>404.23422041479836</v>
      </c>
      <c r="V1871" s="8">
        <f t="shared" si="62"/>
        <v>75</v>
      </c>
    </row>
    <row r="1872" spans="1:22">
      <c r="A1872" s="34" t="s">
        <v>19</v>
      </c>
      <c r="B1872" s="34" t="s">
        <v>66</v>
      </c>
      <c r="C1872" s="5" t="s">
        <v>109</v>
      </c>
      <c r="D1872" s="35" t="s">
        <v>84</v>
      </c>
      <c r="E1872" s="36" t="s">
        <v>15</v>
      </c>
      <c r="F1872" s="37">
        <v>100</v>
      </c>
      <c r="G1872" s="38">
        <v>0.04</v>
      </c>
      <c r="H1872" s="34">
        <v>0.91522225516089373</v>
      </c>
      <c r="I1872" s="35">
        <v>27.220668077956198</v>
      </c>
      <c r="J1872" s="35">
        <v>1.0120760168748897</v>
      </c>
      <c r="K1872" s="35">
        <v>-0.56811085308775566</v>
      </c>
      <c r="L1872" s="35">
        <v>0</v>
      </c>
      <c r="M1872" s="35">
        <v>0</v>
      </c>
      <c r="N1872" s="35">
        <v>0</v>
      </c>
      <c r="O1872" s="35">
        <v>0</v>
      </c>
      <c r="P1872" s="36">
        <v>12</v>
      </c>
      <c r="Q1872" s="37">
        <v>65</v>
      </c>
      <c r="R1872" s="36">
        <v>0</v>
      </c>
      <c r="S1872" s="39">
        <f t="shared" si="61"/>
        <v>65</v>
      </c>
      <c r="T1872" s="34" t="s">
        <v>29</v>
      </c>
      <c r="U1872" s="12">
        <f>((alpha*(beta^speed))*(speed^ceta))</f>
        <v>5.5439168146817588</v>
      </c>
      <c r="V1872" s="8">
        <f t="shared" si="62"/>
        <v>65</v>
      </c>
    </row>
    <row r="1873" spans="1:22">
      <c r="A1873" s="34" t="s">
        <v>19</v>
      </c>
      <c r="B1873" s="34" t="s">
        <v>66</v>
      </c>
      <c r="C1873" s="5" t="s">
        <v>109</v>
      </c>
      <c r="D1873" s="35" t="s">
        <v>84</v>
      </c>
      <c r="E1873" s="36" t="s">
        <v>16</v>
      </c>
      <c r="F1873" s="37">
        <v>100</v>
      </c>
      <c r="G1873" s="38">
        <v>0.04</v>
      </c>
      <c r="H1873" s="34">
        <v>0.98647939703352017</v>
      </c>
      <c r="I1873" s="35">
        <v>3.0926313475248071</v>
      </c>
      <c r="J1873" s="35">
        <v>3.9928600587470324</v>
      </c>
      <c r="K1873" s="35">
        <v>-6.6427615020407723E-3</v>
      </c>
      <c r="L1873" s="35">
        <v>0</v>
      </c>
      <c r="M1873" s="35">
        <v>0</v>
      </c>
      <c r="N1873" s="35">
        <v>0</v>
      </c>
      <c r="O1873" s="35">
        <v>0</v>
      </c>
      <c r="P1873" s="36">
        <v>12</v>
      </c>
      <c r="Q1873" s="37">
        <v>65</v>
      </c>
      <c r="R1873" s="36">
        <v>13</v>
      </c>
      <c r="S1873" s="39">
        <f t="shared" si="61"/>
        <v>65</v>
      </c>
      <c r="T1873" s="34" t="s">
        <v>50</v>
      </c>
      <c r="U1873" s="12">
        <f>EXP((alpha+(beta/speed))+(ceta*LN(speed)))</f>
        <v>22.790197396543753</v>
      </c>
      <c r="V1873" s="8">
        <f t="shared" si="62"/>
        <v>65</v>
      </c>
    </row>
    <row r="1874" spans="1:22">
      <c r="A1874" s="34" t="s">
        <v>19</v>
      </c>
      <c r="B1874" s="34" t="s">
        <v>66</v>
      </c>
      <c r="C1874" s="5" t="s">
        <v>109</v>
      </c>
      <c r="D1874" s="35" t="s">
        <v>84</v>
      </c>
      <c r="E1874" s="36" t="s">
        <v>14</v>
      </c>
      <c r="F1874" s="37">
        <v>100</v>
      </c>
      <c r="G1874" s="38">
        <v>0.04</v>
      </c>
      <c r="H1874" s="34">
        <v>0.99791731954734542</v>
      </c>
      <c r="I1874" s="35">
        <v>3243.7474488694556</v>
      </c>
      <c r="J1874" s="35">
        <v>-3.9796045347531468</v>
      </c>
      <c r="K1874" s="35">
        <v>23.797605420342869</v>
      </c>
      <c r="L1874" s="35">
        <v>-0.88906638261165805</v>
      </c>
      <c r="M1874" s="35">
        <v>0</v>
      </c>
      <c r="N1874" s="35">
        <v>0</v>
      </c>
      <c r="O1874" s="35">
        <v>0</v>
      </c>
      <c r="P1874" s="36">
        <v>12</v>
      </c>
      <c r="Q1874" s="37">
        <v>65</v>
      </c>
      <c r="R1874" s="36">
        <v>1</v>
      </c>
      <c r="S1874" s="39">
        <f t="shared" si="61"/>
        <v>65</v>
      </c>
      <c r="T1874" s="34" t="s">
        <v>30</v>
      </c>
      <c r="U1874" s="12">
        <f>((alpha*(speed^beta))+(ceta*(speed^delta)))</f>
        <v>0.58194324012473519</v>
      </c>
      <c r="V1874" s="8">
        <f t="shared" si="62"/>
        <v>65</v>
      </c>
    </row>
    <row r="1875" spans="1:22">
      <c r="A1875" s="34" t="s">
        <v>19</v>
      </c>
      <c r="B1875" s="34" t="s">
        <v>66</v>
      </c>
      <c r="C1875" s="5" t="s">
        <v>109</v>
      </c>
      <c r="D1875" s="35" t="s">
        <v>84</v>
      </c>
      <c r="E1875" s="36" t="s">
        <v>18</v>
      </c>
      <c r="F1875" s="37">
        <v>100</v>
      </c>
      <c r="G1875" s="38">
        <v>0.04</v>
      </c>
      <c r="H1875" s="34">
        <v>0.94281415144832981</v>
      </c>
      <c r="I1875" s="35">
        <v>4.7517905571015442</v>
      </c>
      <c r="J1875" s="35">
        <v>1.0145619118753872</v>
      </c>
      <c r="K1875" s="35">
        <v>-0.66197438892970439</v>
      </c>
      <c r="L1875" s="35">
        <v>0</v>
      </c>
      <c r="M1875" s="35">
        <v>0</v>
      </c>
      <c r="N1875" s="35">
        <v>0</v>
      </c>
      <c r="O1875" s="35">
        <v>0</v>
      </c>
      <c r="P1875" s="36">
        <v>12</v>
      </c>
      <c r="Q1875" s="37">
        <v>65</v>
      </c>
      <c r="R1875" s="36">
        <v>0</v>
      </c>
      <c r="S1875" s="39">
        <f t="shared" si="61"/>
        <v>65</v>
      </c>
      <c r="T1875" s="34" t="s">
        <v>29</v>
      </c>
      <c r="U1875" s="12">
        <f>((alpha*(beta^speed))*(speed^ceta))</f>
        <v>0.76711611207099928</v>
      </c>
      <c r="V1875" s="8">
        <f t="shared" si="62"/>
        <v>65</v>
      </c>
    </row>
    <row r="1876" spans="1:22">
      <c r="A1876" s="34" t="s">
        <v>19</v>
      </c>
      <c r="B1876" s="34" t="s">
        <v>66</v>
      </c>
      <c r="C1876" s="5" t="s">
        <v>109</v>
      </c>
      <c r="D1876" s="35" t="s">
        <v>84</v>
      </c>
      <c r="E1876" s="36" t="s">
        <v>17</v>
      </c>
      <c r="F1876" s="37">
        <v>100</v>
      </c>
      <c r="G1876" s="38">
        <v>0.04</v>
      </c>
      <c r="H1876" s="34">
        <v>0.98448511024151986</v>
      </c>
      <c r="I1876" s="35">
        <v>1975.6102034976188</v>
      </c>
      <c r="J1876" s="35">
        <v>1.0090089214152298</v>
      </c>
      <c r="K1876" s="35">
        <v>-0.47727325449309205</v>
      </c>
      <c r="L1876" s="35">
        <v>0</v>
      </c>
      <c r="M1876" s="35">
        <v>0</v>
      </c>
      <c r="N1876" s="35">
        <v>0</v>
      </c>
      <c r="O1876" s="35">
        <v>0</v>
      </c>
      <c r="P1876" s="36">
        <v>12</v>
      </c>
      <c r="Q1876" s="37">
        <v>65</v>
      </c>
      <c r="R1876" s="36">
        <v>0</v>
      </c>
      <c r="S1876" s="39">
        <f t="shared" si="61"/>
        <v>65</v>
      </c>
      <c r="T1876" s="34" t="s">
        <v>29</v>
      </c>
      <c r="U1876" s="12">
        <f>((alpha*(beta^speed))*(speed^ceta))</f>
        <v>482.63810206106194</v>
      </c>
      <c r="V1876" s="8">
        <f t="shared" si="62"/>
        <v>65</v>
      </c>
    </row>
    <row r="1877" spans="1:22">
      <c r="A1877" s="34" t="s">
        <v>19</v>
      </c>
      <c r="B1877" s="34" t="s">
        <v>66</v>
      </c>
      <c r="C1877" s="5" t="s">
        <v>109</v>
      </c>
      <c r="D1877" s="35" t="s">
        <v>84</v>
      </c>
      <c r="E1877" s="36" t="s">
        <v>15</v>
      </c>
      <c r="F1877" s="37">
        <v>0</v>
      </c>
      <c r="G1877" s="38">
        <v>0.06</v>
      </c>
      <c r="H1877" s="34">
        <v>0.97066432404888803</v>
      </c>
      <c r="I1877" s="35">
        <v>79.219086650554388</v>
      </c>
      <c r="J1877" s="35">
        <v>1.0253400461615441</v>
      </c>
      <c r="K1877" s="35">
        <v>-1.0949789912997336</v>
      </c>
      <c r="L1877" s="35">
        <v>0</v>
      </c>
      <c r="M1877" s="35">
        <v>0</v>
      </c>
      <c r="N1877" s="35">
        <v>0</v>
      </c>
      <c r="O1877" s="35">
        <v>0</v>
      </c>
      <c r="P1877" s="36">
        <v>12</v>
      </c>
      <c r="Q1877" s="37">
        <v>75</v>
      </c>
      <c r="R1877" s="36">
        <v>0</v>
      </c>
      <c r="S1877" s="39">
        <f t="shared" si="61"/>
        <v>75</v>
      </c>
      <c r="T1877" s="34" t="s">
        <v>29</v>
      </c>
      <c r="U1877" s="12">
        <f>((alpha*(beta^speed))*(speed^ceta))</f>
        <v>4.5790050097686894</v>
      </c>
      <c r="V1877" s="8">
        <f t="shared" si="62"/>
        <v>75</v>
      </c>
    </row>
    <row r="1878" spans="1:22">
      <c r="A1878" s="34" t="s">
        <v>19</v>
      </c>
      <c r="B1878" s="34" t="s">
        <v>66</v>
      </c>
      <c r="C1878" s="5" t="s">
        <v>109</v>
      </c>
      <c r="D1878" s="35" t="s">
        <v>84</v>
      </c>
      <c r="E1878" s="36" t="s">
        <v>16</v>
      </c>
      <c r="F1878" s="37">
        <v>0</v>
      </c>
      <c r="G1878" s="38">
        <v>0.06</v>
      </c>
      <c r="H1878" s="34">
        <v>0.9938989057172285</v>
      </c>
      <c r="I1878" s="35">
        <v>102.17804376343902</v>
      </c>
      <c r="J1878" s="35">
        <v>-0.77180077929601287</v>
      </c>
      <c r="K1878" s="35">
        <v>5.8964370203603638</v>
      </c>
      <c r="L1878" s="35">
        <v>0.22754516789976739</v>
      </c>
      <c r="M1878" s="35">
        <v>0</v>
      </c>
      <c r="N1878" s="35">
        <v>0</v>
      </c>
      <c r="O1878" s="35">
        <v>0</v>
      </c>
      <c r="P1878" s="36">
        <v>12</v>
      </c>
      <c r="Q1878" s="37">
        <v>75</v>
      </c>
      <c r="R1878" s="36">
        <v>1</v>
      </c>
      <c r="S1878" s="39">
        <f t="shared" si="61"/>
        <v>75</v>
      </c>
      <c r="T1878" s="34" t="s">
        <v>30</v>
      </c>
      <c r="U1878" s="12">
        <f>((alpha*(speed^beta))+(ceta*(speed^delta)))</f>
        <v>19.398004448353582</v>
      </c>
      <c r="V1878" s="8">
        <f t="shared" si="62"/>
        <v>75</v>
      </c>
    </row>
    <row r="1879" spans="1:22">
      <c r="A1879" s="34" t="s">
        <v>19</v>
      </c>
      <c r="B1879" s="34" t="s">
        <v>66</v>
      </c>
      <c r="C1879" s="5" t="s">
        <v>109</v>
      </c>
      <c r="D1879" s="35" t="s">
        <v>84</v>
      </c>
      <c r="E1879" s="36" t="s">
        <v>14</v>
      </c>
      <c r="F1879" s="37">
        <v>0</v>
      </c>
      <c r="G1879" s="38">
        <v>0.06</v>
      </c>
      <c r="H1879" s="34">
        <v>0.99706403516709119</v>
      </c>
      <c r="I1879" s="35">
        <v>-4.5354426237945243E-2</v>
      </c>
      <c r="J1879" s="35">
        <v>3.9903769601500307E-2</v>
      </c>
      <c r="K1879" s="35">
        <v>0.91168536291199154</v>
      </c>
      <c r="L1879" s="35">
        <v>0</v>
      </c>
      <c r="M1879" s="35">
        <v>0</v>
      </c>
      <c r="N1879" s="35">
        <v>0</v>
      </c>
      <c r="O1879" s="35">
        <v>0</v>
      </c>
      <c r="P1879" s="36">
        <v>12</v>
      </c>
      <c r="Q1879" s="37">
        <v>75</v>
      </c>
      <c r="R1879" s="36">
        <v>6</v>
      </c>
      <c r="S1879" s="39">
        <f t="shared" si="61"/>
        <v>75</v>
      </c>
      <c r="T1879" s="34" t="s">
        <v>37</v>
      </c>
      <c r="U1879" s="12">
        <f>(1/(alpha+(beta*(speed^ceta))))</f>
        <v>0.50034008353478432</v>
      </c>
      <c r="V1879" s="8">
        <f t="shared" si="62"/>
        <v>75</v>
      </c>
    </row>
    <row r="1880" spans="1:22">
      <c r="A1880" s="34" t="s">
        <v>19</v>
      </c>
      <c r="B1880" s="34" t="s">
        <v>66</v>
      </c>
      <c r="C1880" s="5" t="s">
        <v>109</v>
      </c>
      <c r="D1880" s="35" t="s">
        <v>84</v>
      </c>
      <c r="E1880" s="36" t="s">
        <v>18</v>
      </c>
      <c r="F1880" s="37">
        <v>0</v>
      </c>
      <c r="G1880" s="38">
        <v>0.06</v>
      </c>
      <c r="H1880" s="34">
        <v>0.98118899423899519</v>
      </c>
      <c r="I1880" s="35">
        <v>11.145309780914641</v>
      </c>
      <c r="J1880" s="35">
        <v>1.0240394361352345</v>
      </c>
      <c r="K1880" s="35">
        <v>-1.0816511541578784</v>
      </c>
      <c r="L1880" s="35">
        <v>0</v>
      </c>
      <c r="M1880" s="35">
        <v>0</v>
      </c>
      <c r="N1880" s="35">
        <v>0</v>
      </c>
      <c r="O1880" s="35">
        <v>0</v>
      </c>
      <c r="P1880" s="36">
        <v>12</v>
      </c>
      <c r="Q1880" s="37">
        <v>75</v>
      </c>
      <c r="R1880" s="36">
        <v>0</v>
      </c>
      <c r="S1880" s="39">
        <f t="shared" si="61"/>
        <v>75</v>
      </c>
      <c r="T1880" s="34" t="s">
        <v>29</v>
      </c>
      <c r="U1880" s="12">
        <f>((alpha*(beta^speed))*(speed^ceta))</f>
        <v>0.62041330031530029</v>
      </c>
      <c r="V1880" s="8">
        <f t="shared" si="62"/>
        <v>75</v>
      </c>
    </row>
    <row r="1881" spans="1:22">
      <c r="A1881" s="34" t="s">
        <v>19</v>
      </c>
      <c r="B1881" s="34" t="s">
        <v>66</v>
      </c>
      <c r="C1881" s="5" t="s">
        <v>109</v>
      </c>
      <c r="D1881" s="35" t="s">
        <v>84</v>
      </c>
      <c r="E1881" s="36" t="s">
        <v>17</v>
      </c>
      <c r="F1881" s="37">
        <v>0</v>
      </c>
      <c r="G1881" s="38">
        <v>0.06</v>
      </c>
      <c r="H1881" s="34">
        <v>0.99168859009695187</v>
      </c>
      <c r="I1881" s="35">
        <v>2531.9596336829841</v>
      </c>
      <c r="J1881" s="35">
        <v>1.0132244231932048</v>
      </c>
      <c r="K1881" s="35">
        <v>-0.65122934053167436</v>
      </c>
      <c r="L1881" s="35">
        <v>0</v>
      </c>
      <c r="M1881" s="35">
        <v>0</v>
      </c>
      <c r="N1881" s="35">
        <v>0</v>
      </c>
      <c r="O1881" s="35">
        <v>0</v>
      </c>
      <c r="P1881" s="36">
        <v>12</v>
      </c>
      <c r="Q1881" s="37">
        <v>75</v>
      </c>
      <c r="R1881" s="36">
        <v>0</v>
      </c>
      <c r="S1881" s="39">
        <f t="shared" si="61"/>
        <v>75</v>
      </c>
      <c r="T1881" s="34" t="s">
        <v>29</v>
      </c>
      <c r="U1881" s="12">
        <f>((alpha*(beta^speed))*(speed^ceta))</f>
        <v>407.64825945283712</v>
      </c>
      <c r="V1881" s="8">
        <f t="shared" si="62"/>
        <v>75</v>
      </c>
    </row>
    <row r="1882" spans="1:22">
      <c r="A1882" s="34" t="s">
        <v>19</v>
      </c>
      <c r="B1882" s="34" t="s">
        <v>66</v>
      </c>
      <c r="C1882" s="5" t="s">
        <v>109</v>
      </c>
      <c r="D1882" s="35" t="s">
        <v>84</v>
      </c>
      <c r="E1882" s="36" t="s">
        <v>15</v>
      </c>
      <c r="F1882" s="37">
        <v>50</v>
      </c>
      <c r="G1882" s="38">
        <v>0.06</v>
      </c>
      <c r="H1882" s="34">
        <v>0.90094773613172352</v>
      </c>
      <c r="I1882" s="35">
        <v>89.154385937366058</v>
      </c>
      <c r="J1882" s="35">
        <v>-1.2169645989678832</v>
      </c>
      <c r="K1882" s="35">
        <v>1.7805334098529599</v>
      </c>
      <c r="L1882" s="35">
        <v>0.26348858942988707</v>
      </c>
      <c r="M1882" s="35">
        <v>0</v>
      </c>
      <c r="N1882" s="35">
        <v>0</v>
      </c>
      <c r="O1882" s="35">
        <v>0</v>
      </c>
      <c r="P1882" s="36">
        <v>12</v>
      </c>
      <c r="Q1882" s="37">
        <v>61</v>
      </c>
      <c r="R1882" s="36">
        <v>1</v>
      </c>
      <c r="S1882" s="39">
        <f t="shared" si="61"/>
        <v>61</v>
      </c>
      <c r="T1882" s="34" t="s">
        <v>30</v>
      </c>
      <c r="U1882" s="12">
        <f>((alpha*(speed^beta))+(ceta*(speed^delta)))</f>
        <v>5.8587837545353558</v>
      </c>
      <c r="V1882" s="8">
        <f t="shared" si="62"/>
        <v>61</v>
      </c>
    </row>
    <row r="1883" spans="1:22">
      <c r="A1883" s="34" t="s">
        <v>19</v>
      </c>
      <c r="B1883" s="34" t="s">
        <v>66</v>
      </c>
      <c r="C1883" s="5" t="s">
        <v>109</v>
      </c>
      <c r="D1883" s="35" t="s">
        <v>84</v>
      </c>
      <c r="E1883" s="36" t="s">
        <v>16</v>
      </c>
      <c r="F1883" s="37">
        <v>50</v>
      </c>
      <c r="G1883" s="38">
        <v>0.06</v>
      </c>
      <c r="H1883" s="34">
        <v>0.99452828698670137</v>
      </c>
      <c r="I1883" s="35">
        <v>3.0834210721516384</v>
      </c>
      <c r="J1883" s="35">
        <v>4.07302835446212</v>
      </c>
      <c r="K1883" s="35">
        <v>1.2024153335757628E-2</v>
      </c>
      <c r="L1883" s="35">
        <v>0</v>
      </c>
      <c r="M1883" s="35">
        <v>0</v>
      </c>
      <c r="N1883" s="35">
        <v>0</v>
      </c>
      <c r="O1883" s="35">
        <v>0</v>
      </c>
      <c r="P1883" s="36">
        <v>12</v>
      </c>
      <c r="Q1883" s="37">
        <v>61</v>
      </c>
      <c r="R1883" s="36">
        <v>13</v>
      </c>
      <c r="S1883" s="39">
        <f t="shared" si="61"/>
        <v>61</v>
      </c>
      <c r="T1883" s="34" t="s">
        <v>50</v>
      </c>
      <c r="U1883" s="12">
        <f>EXP((alpha+(beta/speed))+(ceta*LN(speed)))</f>
        <v>24.523253907115347</v>
      </c>
      <c r="V1883" s="8">
        <f t="shared" si="62"/>
        <v>61</v>
      </c>
    </row>
    <row r="1884" spans="1:22">
      <c r="A1884" s="34" t="s">
        <v>19</v>
      </c>
      <c r="B1884" s="34" t="s">
        <v>66</v>
      </c>
      <c r="C1884" s="5" t="s">
        <v>109</v>
      </c>
      <c r="D1884" s="35" t="s">
        <v>84</v>
      </c>
      <c r="E1884" s="36" t="s">
        <v>14</v>
      </c>
      <c r="F1884" s="37">
        <v>50</v>
      </c>
      <c r="G1884" s="38">
        <v>0.06</v>
      </c>
      <c r="H1884" s="34">
        <v>0.99781405952417546</v>
      </c>
      <c r="I1884" s="35">
        <v>26.384325993154903</v>
      </c>
      <c r="J1884" s="35">
        <v>-0.9162856816417021</v>
      </c>
      <c r="K1884" s="35">
        <v>807.225193627507</v>
      </c>
      <c r="L1884" s="35">
        <v>-3.479446442035345</v>
      </c>
      <c r="M1884" s="35">
        <v>0</v>
      </c>
      <c r="N1884" s="35">
        <v>0</v>
      </c>
      <c r="O1884" s="35">
        <v>0</v>
      </c>
      <c r="P1884" s="36">
        <v>12</v>
      </c>
      <c r="Q1884" s="37">
        <v>61</v>
      </c>
      <c r="R1884" s="36">
        <v>1</v>
      </c>
      <c r="S1884" s="39">
        <f t="shared" si="61"/>
        <v>61</v>
      </c>
      <c r="T1884" s="34" t="s">
        <v>30</v>
      </c>
      <c r="U1884" s="12">
        <f>((alpha*(speed^beta))+(ceta*(speed^delta)))</f>
        <v>0.61069778916779383</v>
      </c>
      <c r="V1884" s="8">
        <f t="shared" si="62"/>
        <v>61</v>
      </c>
    </row>
    <row r="1885" spans="1:22">
      <c r="A1885" s="34" t="s">
        <v>19</v>
      </c>
      <c r="B1885" s="34" t="s">
        <v>66</v>
      </c>
      <c r="C1885" s="5" t="s">
        <v>109</v>
      </c>
      <c r="D1885" s="35" t="s">
        <v>84</v>
      </c>
      <c r="E1885" s="36" t="s">
        <v>18</v>
      </c>
      <c r="F1885" s="37">
        <v>50</v>
      </c>
      <c r="G1885" s="38">
        <v>0.06</v>
      </c>
      <c r="H1885" s="34">
        <v>0.9476212495859343</v>
      </c>
      <c r="I1885" s="35">
        <v>15.74773085666954</v>
      </c>
      <c r="J1885" s="35">
        <v>-1.2965605072960202</v>
      </c>
      <c r="K1885" s="35">
        <v>0.27032581609216211</v>
      </c>
      <c r="L1885" s="35">
        <v>0.23675691237767285</v>
      </c>
      <c r="M1885" s="35">
        <v>0</v>
      </c>
      <c r="N1885" s="35">
        <v>0</v>
      </c>
      <c r="O1885" s="35">
        <v>0</v>
      </c>
      <c r="P1885" s="36">
        <v>12</v>
      </c>
      <c r="Q1885" s="37">
        <v>61</v>
      </c>
      <c r="R1885" s="36">
        <v>1</v>
      </c>
      <c r="S1885" s="39">
        <f t="shared" si="61"/>
        <v>61</v>
      </c>
      <c r="T1885" s="34" t="s">
        <v>30</v>
      </c>
      <c r="U1885" s="12">
        <f>((alpha*(speed^beta))+(ceta*(speed^delta)))</f>
        <v>0.79172910230763305</v>
      </c>
      <c r="V1885" s="8">
        <f t="shared" si="62"/>
        <v>61</v>
      </c>
    </row>
    <row r="1886" spans="1:22">
      <c r="A1886" s="34" t="s">
        <v>19</v>
      </c>
      <c r="B1886" s="34" t="s">
        <v>66</v>
      </c>
      <c r="C1886" s="5" t="s">
        <v>109</v>
      </c>
      <c r="D1886" s="35" t="s">
        <v>84</v>
      </c>
      <c r="E1886" s="36" t="s">
        <v>17</v>
      </c>
      <c r="F1886" s="37">
        <v>50</v>
      </c>
      <c r="G1886" s="38">
        <v>0.06</v>
      </c>
      <c r="H1886" s="34">
        <v>0.99142355886973688</v>
      </c>
      <c r="I1886" s="35">
        <v>322.03381034200805</v>
      </c>
      <c r="J1886" s="35">
        <v>8.9187574423305341E-2</v>
      </c>
      <c r="K1886" s="35">
        <v>5625.4065279358274</v>
      </c>
      <c r="L1886" s="35">
        <v>-1.1809865865542599</v>
      </c>
      <c r="M1886" s="35">
        <v>0</v>
      </c>
      <c r="N1886" s="35">
        <v>0</v>
      </c>
      <c r="O1886" s="35">
        <v>0</v>
      </c>
      <c r="P1886" s="36">
        <v>12</v>
      </c>
      <c r="Q1886" s="37">
        <v>61</v>
      </c>
      <c r="R1886" s="36">
        <v>1</v>
      </c>
      <c r="S1886" s="39">
        <f t="shared" si="61"/>
        <v>61</v>
      </c>
      <c r="T1886" s="34" t="s">
        <v>30</v>
      </c>
      <c r="U1886" s="12">
        <f>((alpha*(speed^beta))+(ceta*(speed^delta)))</f>
        <v>508.47822306491508</v>
      </c>
      <c r="V1886" s="8">
        <f t="shared" si="62"/>
        <v>61</v>
      </c>
    </row>
    <row r="1887" spans="1:22">
      <c r="A1887" s="34" t="s">
        <v>19</v>
      </c>
      <c r="B1887" s="34" t="s">
        <v>66</v>
      </c>
      <c r="C1887" s="5" t="s">
        <v>109</v>
      </c>
      <c r="D1887" s="35" t="s">
        <v>84</v>
      </c>
      <c r="E1887" s="36" t="s">
        <v>15</v>
      </c>
      <c r="F1887" s="37">
        <v>100</v>
      </c>
      <c r="G1887" s="38">
        <v>0.06</v>
      </c>
      <c r="H1887" s="34">
        <v>0.86385270617610954</v>
      </c>
      <c r="I1887" s="35">
        <v>7.0039922044923202</v>
      </c>
      <c r="J1887" s="35">
        <v>114.5472521920489</v>
      </c>
      <c r="K1887" s="35">
        <v>4.4991081497165672E-2</v>
      </c>
      <c r="L1887" s="35">
        <v>1.6673859127128654</v>
      </c>
      <c r="M1887" s="35">
        <v>-8.3319700196804354E-3</v>
      </c>
      <c r="N1887" s="35">
        <v>0</v>
      </c>
      <c r="O1887" s="35">
        <v>0</v>
      </c>
      <c r="P1887" s="36">
        <v>12</v>
      </c>
      <c r="Q1887" s="37">
        <v>50</v>
      </c>
      <c r="R1887" s="36">
        <v>10</v>
      </c>
      <c r="S1887" s="39">
        <f t="shared" si="61"/>
        <v>50</v>
      </c>
      <c r="T1887" s="34" t="s">
        <v>44</v>
      </c>
      <c r="U1887" s="12">
        <f>(alpha+(beta/(1+EXP((((-1)*ceta)+(delta*LN(speed)))+(epsilon*speed)))))</f>
        <v>7.270432847467605</v>
      </c>
      <c r="V1887" s="8">
        <f t="shared" si="62"/>
        <v>50</v>
      </c>
    </row>
    <row r="1888" spans="1:22">
      <c r="A1888" s="34" t="s">
        <v>19</v>
      </c>
      <c r="B1888" s="34" t="s">
        <v>66</v>
      </c>
      <c r="C1888" s="5" t="s">
        <v>109</v>
      </c>
      <c r="D1888" s="35" t="s">
        <v>84</v>
      </c>
      <c r="E1888" s="36" t="s">
        <v>16</v>
      </c>
      <c r="F1888" s="37">
        <v>100</v>
      </c>
      <c r="G1888" s="38">
        <v>0.06</v>
      </c>
      <c r="H1888" s="34">
        <v>0.99359672473074567</v>
      </c>
      <c r="I1888" s="35">
        <v>-2.5691114079197342E-4</v>
      </c>
      <c r="J1888" s="35">
        <v>2.98832986482798E-2</v>
      </c>
      <c r="K1888" s="35">
        <v>-1.2181434360434926</v>
      </c>
      <c r="L1888" s="35">
        <v>48.184565358874224</v>
      </c>
      <c r="M1888" s="35">
        <v>0</v>
      </c>
      <c r="N1888" s="35">
        <v>0</v>
      </c>
      <c r="O1888" s="35">
        <v>0</v>
      </c>
      <c r="P1888" s="36">
        <v>12</v>
      </c>
      <c r="Q1888" s="37">
        <v>50</v>
      </c>
      <c r="R1888" s="36">
        <v>14</v>
      </c>
      <c r="S1888" s="39">
        <f t="shared" si="61"/>
        <v>50</v>
      </c>
      <c r="T1888" s="34" t="s">
        <v>51</v>
      </c>
      <c r="U1888" s="12">
        <f>(((alpha*(speed^3))+(beta*(speed^2))+(ceta*speed))+delta)</f>
        <v>29.871747578402413</v>
      </c>
      <c r="V1888" s="8">
        <f t="shared" si="62"/>
        <v>50</v>
      </c>
    </row>
    <row r="1889" spans="1:22">
      <c r="A1889" s="34" t="s">
        <v>19</v>
      </c>
      <c r="B1889" s="34" t="s">
        <v>66</v>
      </c>
      <c r="C1889" s="5" t="s">
        <v>109</v>
      </c>
      <c r="D1889" s="35" t="s">
        <v>84</v>
      </c>
      <c r="E1889" s="36" t="s">
        <v>14</v>
      </c>
      <c r="F1889" s="37">
        <v>100</v>
      </c>
      <c r="G1889" s="38">
        <v>0.06</v>
      </c>
      <c r="H1889" s="34">
        <v>0.9983420727025154</v>
      </c>
      <c r="I1889" s="35">
        <v>176.17148598392302</v>
      </c>
      <c r="J1889" s="35">
        <v>-2.3657456846458031</v>
      </c>
      <c r="K1889" s="35">
        <v>16.881313040739222</v>
      </c>
      <c r="L1889" s="35">
        <v>-0.80154571421672305</v>
      </c>
      <c r="M1889" s="35">
        <v>0</v>
      </c>
      <c r="N1889" s="35">
        <v>0</v>
      </c>
      <c r="O1889" s="35">
        <v>0</v>
      </c>
      <c r="P1889" s="36">
        <v>12</v>
      </c>
      <c r="Q1889" s="37">
        <v>50</v>
      </c>
      <c r="R1889" s="36">
        <v>1</v>
      </c>
      <c r="S1889" s="39">
        <f t="shared" si="61"/>
        <v>50</v>
      </c>
      <c r="T1889" s="34" t="s">
        <v>30</v>
      </c>
      <c r="U1889" s="12">
        <f>((alpha*(speed^beta))+(ceta*(speed^delta)))</f>
        <v>0.75069477602614143</v>
      </c>
      <c r="V1889" s="8">
        <f t="shared" si="62"/>
        <v>50</v>
      </c>
    </row>
    <row r="1890" spans="1:22">
      <c r="A1890" s="34" t="s">
        <v>19</v>
      </c>
      <c r="B1890" s="34" t="s">
        <v>66</v>
      </c>
      <c r="C1890" s="5" t="s">
        <v>109</v>
      </c>
      <c r="D1890" s="35" t="s">
        <v>84</v>
      </c>
      <c r="E1890" s="36" t="s">
        <v>18</v>
      </c>
      <c r="F1890" s="37">
        <v>100</v>
      </c>
      <c r="G1890" s="38">
        <v>0.06</v>
      </c>
      <c r="H1890" s="34">
        <v>0.93461483362073361</v>
      </c>
      <c r="I1890" s="35">
        <v>1.3683719096458666</v>
      </c>
      <c r="J1890" s="35">
        <v>-8.5910923387506097E-2</v>
      </c>
      <c r="K1890" s="35">
        <v>353.60725036476748</v>
      </c>
      <c r="L1890" s="35">
        <v>-3.0275031598886493</v>
      </c>
      <c r="M1890" s="35">
        <v>0</v>
      </c>
      <c r="N1890" s="35">
        <v>0</v>
      </c>
      <c r="O1890" s="35">
        <v>0</v>
      </c>
      <c r="P1890" s="36">
        <v>12</v>
      </c>
      <c r="Q1890" s="37">
        <v>50</v>
      </c>
      <c r="R1890" s="36">
        <v>1</v>
      </c>
      <c r="S1890" s="39">
        <f t="shared" si="61"/>
        <v>50</v>
      </c>
      <c r="T1890" s="34" t="s">
        <v>30</v>
      </c>
      <c r="U1890" s="12">
        <f>((alpha*(speed^beta))+(ceta*(speed^delta)))</f>
        <v>0.98032686585404538</v>
      </c>
      <c r="V1890" s="8">
        <f t="shared" si="62"/>
        <v>50</v>
      </c>
    </row>
    <row r="1891" spans="1:22">
      <c r="A1891" s="34" t="s">
        <v>19</v>
      </c>
      <c r="B1891" s="34" t="s">
        <v>66</v>
      </c>
      <c r="C1891" s="5" t="s">
        <v>109</v>
      </c>
      <c r="D1891" s="35" t="s">
        <v>84</v>
      </c>
      <c r="E1891" s="36" t="s">
        <v>17</v>
      </c>
      <c r="F1891" s="37">
        <v>100</v>
      </c>
      <c r="G1891" s="38">
        <v>0.06</v>
      </c>
      <c r="H1891" s="34">
        <v>0.98994434409344823</v>
      </c>
      <c r="I1891" s="35">
        <v>-6.3820522219433943E-3</v>
      </c>
      <c r="J1891" s="35">
        <v>0.77114315845539705</v>
      </c>
      <c r="K1891" s="35">
        <v>-32.101493710623508</v>
      </c>
      <c r="L1891" s="35">
        <v>1097.7438097360759</v>
      </c>
      <c r="M1891" s="35">
        <v>0</v>
      </c>
      <c r="N1891" s="35">
        <v>0</v>
      </c>
      <c r="O1891" s="35">
        <v>0</v>
      </c>
      <c r="P1891" s="36">
        <v>12</v>
      </c>
      <c r="Q1891" s="37">
        <v>50</v>
      </c>
      <c r="R1891" s="36">
        <v>14</v>
      </c>
      <c r="S1891" s="39">
        <f t="shared" si="61"/>
        <v>50</v>
      </c>
      <c r="T1891" s="34" t="s">
        <v>51</v>
      </c>
      <c r="U1891" s="12">
        <f>(((alpha*(speed^3))+(beta*(speed^2))+(ceta*speed))+delta)</f>
        <v>622.77049260046897</v>
      </c>
      <c r="V1891" s="8">
        <f t="shared" si="62"/>
        <v>50</v>
      </c>
    </row>
    <row r="1892" spans="1:22">
      <c r="A1892" s="34" t="s">
        <v>19</v>
      </c>
      <c r="B1892" s="34" t="s">
        <v>66</v>
      </c>
      <c r="C1892" s="5" t="s">
        <v>110</v>
      </c>
      <c r="D1892" s="35" t="s">
        <v>85</v>
      </c>
      <c r="E1892" s="36" t="s">
        <v>15</v>
      </c>
      <c r="F1892" s="37">
        <v>0</v>
      </c>
      <c r="G1892" s="38">
        <v>0</v>
      </c>
      <c r="H1892" s="34">
        <v>0.98478276935957554</v>
      </c>
      <c r="I1892" s="35">
        <v>24.30114449035711</v>
      </c>
      <c r="J1892" s="35">
        <v>1.0073717756627767</v>
      </c>
      <c r="K1892" s="35">
        <v>-0.9385886199807586</v>
      </c>
      <c r="L1892" s="35">
        <v>0</v>
      </c>
      <c r="M1892" s="35">
        <v>0</v>
      </c>
      <c r="N1892" s="35">
        <v>0</v>
      </c>
      <c r="O1892" s="35">
        <v>0</v>
      </c>
      <c r="P1892" s="36">
        <v>12</v>
      </c>
      <c r="Q1892" s="37">
        <v>86</v>
      </c>
      <c r="R1892" s="36">
        <v>0</v>
      </c>
      <c r="S1892" s="39">
        <f t="shared" si="61"/>
        <v>86</v>
      </c>
      <c r="T1892" s="34" t="s">
        <v>29</v>
      </c>
      <c r="U1892" s="12">
        <f>((alpha*(beta^speed))*(speed^ceta))</f>
        <v>0.69863359516178902</v>
      </c>
      <c r="V1892" s="8">
        <f t="shared" si="62"/>
        <v>86</v>
      </c>
    </row>
    <row r="1893" spans="1:22">
      <c r="A1893" s="34" t="s">
        <v>19</v>
      </c>
      <c r="B1893" s="34" t="s">
        <v>66</v>
      </c>
      <c r="C1893" s="5" t="s">
        <v>110</v>
      </c>
      <c r="D1893" s="35" t="s">
        <v>85</v>
      </c>
      <c r="E1893" s="36" t="s">
        <v>16</v>
      </c>
      <c r="F1893" s="37">
        <v>0</v>
      </c>
      <c r="G1893" s="38">
        <v>0</v>
      </c>
      <c r="H1893" s="34">
        <v>0.97365102181998731</v>
      </c>
      <c r="I1893" s="35">
        <v>65.620481948960602</v>
      </c>
      <c r="J1893" s="35">
        <v>1.0151998876924273</v>
      </c>
      <c r="K1893" s="35">
        <v>-0.89715547662338802</v>
      </c>
      <c r="L1893" s="35">
        <v>0</v>
      </c>
      <c r="M1893" s="35">
        <v>0</v>
      </c>
      <c r="N1893" s="35">
        <v>0</v>
      </c>
      <c r="O1893" s="35">
        <v>0</v>
      </c>
      <c r="P1893" s="36">
        <v>12</v>
      </c>
      <c r="Q1893" s="37">
        <v>86</v>
      </c>
      <c r="R1893" s="36">
        <v>0</v>
      </c>
      <c r="S1893" s="39">
        <f t="shared" si="61"/>
        <v>86</v>
      </c>
      <c r="T1893" s="34" t="s">
        <v>29</v>
      </c>
      <c r="U1893" s="12">
        <f>((alpha*(beta^speed))*(speed^ceta))</f>
        <v>4.4149702893023246</v>
      </c>
      <c r="V1893" s="8">
        <f t="shared" si="62"/>
        <v>86</v>
      </c>
    </row>
    <row r="1894" spans="1:22">
      <c r="A1894" s="34" t="s">
        <v>19</v>
      </c>
      <c r="B1894" s="34" t="s">
        <v>66</v>
      </c>
      <c r="C1894" s="5" t="s">
        <v>110</v>
      </c>
      <c r="D1894" s="35" t="s">
        <v>85</v>
      </c>
      <c r="E1894" s="36" t="s">
        <v>14</v>
      </c>
      <c r="F1894" s="37">
        <v>0</v>
      </c>
      <c r="G1894" s="38">
        <v>0</v>
      </c>
      <c r="H1894" s="34">
        <v>0.99702723942454274</v>
      </c>
      <c r="I1894" s="35">
        <v>5.8339051709355294</v>
      </c>
      <c r="J1894" s="35">
        <v>-0.73649716402968846</v>
      </c>
      <c r="K1894" s="35">
        <v>212.98773141613623</v>
      </c>
      <c r="L1894" s="35">
        <v>-3.0424002968433581</v>
      </c>
      <c r="M1894" s="35">
        <v>0</v>
      </c>
      <c r="N1894" s="35">
        <v>0</v>
      </c>
      <c r="O1894" s="35">
        <v>0</v>
      </c>
      <c r="P1894" s="36">
        <v>12</v>
      </c>
      <c r="Q1894" s="37">
        <v>86</v>
      </c>
      <c r="R1894" s="36">
        <v>1</v>
      </c>
      <c r="S1894" s="39">
        <f t="shared" si="61"/>
        <v>86</v>
      </c>
      <c r="T1894" s="34" t="s">
        <v>30</v>
      </c>
      <c r="U1894" s="12">
        <f>((alpha*(speed^beta))+(ceta*(speed^delta)))</f>
        <v>0.21966213231034173</v>
      </c>
      <c r="V1894" s="8">
        <f t="shared" si="62"/>
        <v>86</v>
      </c>
    </row>
    <row r="1895" spans="1:22">
      <c r="A1895" s="34" t="s">
        <v>19</v>
      </c>
      <c r="B1895" s="34" t="s">
        <v>66</v>
      </c>
      <c r="C1895" s="5" t="s">
        <v>110</v>
      </c>
      <c r="D1895" s="35" t="s">
        <v>85</v>
      </c>
      <c r="E1895" s="36" t="s">
        <v>18</v>
      </c>
      <c r="F1895" s="37">
        <v>0</v>
      </c>
      <c r="G1895" s="38">
        <v>0</v>
      </c>
      <c r="H1895" s="34">
        <v>0.9957478674369743</v>
      </c>
      <c r="I1895" s="35">
        <v>8.3637525138763741E-2</v>
      </c>
      <c r="J1895" s="35">
        <v>0.16946727501970804</v>
      </c>
      <c r="K1895" s="35">
        <v>-8.978084680096196E-4</v>
      </c>
      <c r="L1895" s="35">
        <v>0</v>
      </c>
      <c r="M1895" s="35">
        <v>0</v>
      </c>
      <c r="N1895" s="35">
        <v>0</v>
      </c>
      <c r="O1895" s="35">
        <v>0</v>
      </c>
      <c r="P1895" s="36">
        <v>12</v>
      </c>
      <c r="Q1895" s="37">
        <v>86</v>
      </c>
      <c r="R1895" s="36">
        <v>5</v>
      </c>
      <c r="S1895" s="39">
        <f t="shared" si="61"/>
        <v>86</v>
      </c>
      <c r="T1895" s="34" t="s">
        <v>36</v>
      </c>
      <c r="U1895" s="12">
        <f>(1/(((ceta*(speed^2))+(beta*speed))+alpha))</f>
        <v>0.12472510979566767</v>
      </c>
      <c r="V1895" s="8">
        <f t="shared" si="62"/>
        <v>86</v>
      </c>
    </row>
    <row r="1896" spans="1:22">
      <c r="A1896" s="34" t="s">
        <v>19</v>
      </c>
      <c r="B1896" s="34" t="s">
        <v>66</v>
      </c>
      <c r="C1896" s="5" t="s">
        <v>110</v>
      </c>
      <c r="D1896" s="35" t="s">
        <v>85</v>
      </c>
      <c r="E1896" s="36" t="s">
        <v>17</v>
      </c>
      <c r="F1896" s="37">
        <v>0</v>
      </c>
      <c r="G1896" s="38">
        <v>0</v>
      </c>
      <c r="H1896" s="34">
        <v>0.98626471954447659</v>
      </c>
      <c r="I1896" s="35">
        <v>2908.0323943301432</v>
      </c>
      <c r="J1896" s="35">
        <v>1.015731836478315</v>
      </c>
      <c r="K1896" s="35">
        <v>-0.99310036138578217</v>
      </c>
      <c r="L1896" s="35">
        <v>0</v>
      </c>
      <c r="M1896" s="35">
        <v>0</v>
      </c>
      <c r="N1896" s="35">
        <v>0</v>
      </c>
      <c r="O1896" s="35">
        <v>0</v>
      </c>
      <c r="P1896" s="36">
        <v>12</v>
      </c>
      <c r="Q1896" s="37">
        <v>86</v>
      </c>
      <c r="R1896" s="36">
        <v>0</v>
      </c>
      <c r="S1896" s="39">
        <f t="shared" si="61"/>
        <v>86</v>
      </c>
      <c r="T1896" s="34" t="s">
        <v>29</v>
      </c>
      <c r="U1896" s="12">
        <f>((alpha*(beta^speed))*(speed^ceta))</f>
        <v>133.48968637488898</v>
      </c>
      <c r="V1896" s="8">
        <f t="shared" si="62"/>
        <v>86</v>
      </c>
    </row>
    <row r="1897" spans="1:22">
      <c r="A1897" s="34" t="s">
        <v>19</v>
      </c>
      <c r="B1897" s="34" t="s">
        <v>66</v>
      </c>
      <c r="C1897" s="5" t="s">
        <v>110</v>
      </c>
      <c r="D1897" s="35" t="s">
        <v>85</v>
      </c>
      <c r="E1897" s="36" t="s">
        <v>15</v>
      </c>
      <c r="F1897" s="37">
        <v>50</v>
      </c>
      <c r="G1897" s="38">
        <v>0</v>
      </c>
      <c r="H1897" s="34">
        <v>0.9622442127463362</v>
      </c>
      <c r="I1897" s="35">
        <v>0.84252438562730692</v>
      </c>
      <c r="J1897" s="35">
        <v>14.676649536333736</v>
      </c>
      <c r="K1897" s="35">
        <v>-0.24243579041971935</v>
      </c>
      <c r="L1897" s="35">
        <v>0.44632040137041262</v>
      </c>
      <c r="M1897" s="35">
        <v>5.3145263015751329E-2</v>
      </c>
      <c r="N1897" s="35">
        <v>0</v>
      </c>
      <c r="O1897" s="35">
        <v>0</v>
      </c>
      <c r="P1897" s="36">
        <v>12</v>
      </c>
      <c r="Q1897" s="37">
        <v>86</v>
      </c>
      <c r="R1897" s="36">
        <v>10</v>
      </c>
      <c r="S1897" s="39">
        <f t="shared" si="61"/>
        <v>86</v>
      </c>
      <c r="T1897" s="34" t="s">
        <v>44</v>
      </c>
      <c r="U1897" s="12">
        <f>(alpha+(beta/(1+EXP((((-1)*ceta)+(delta*LN(speed)))+(epsilon*speed)))))</f>
        <v>0.85883647497219628</v>
      </c>
      <c r="V1897" s="8">
        <f t="shared" si="62"/>
        <v>86</v>
      </c>
    </row>
    <row r="1898" spans="1:22">
      <c r="A1898" s="34" t="s">
        <v>19</v>
      </c>
      <c r="B1898" s="34" t="s">
        <v>66</v>
      </c>
      <c r="C1898" s="5" t="s">
        <v>110</v>
      </c>
      <c r="D1898" s="35" t="s">
        <v>85</v>
      </c>
      <c r="E1898" s="36" t="s">
        <v>16</v>
      </c>
      <c r="F1898" s="37">
        <v>50</v>
      </c>
      <c r="G1898" s="38">
        <v>0</v>
      </c>
      <c r="H1898" s="34">
        <v>0.96497742619392213</v>
      </c>
      <c r="I1898" s="35">
        <v>55.290661451250166</v>
      </c>
      <c r="J1898" s="35">
        <v>1.0111037456828067</v>
      </c>
      <c r="K1898" s="35">
        <v>-0.76714167079974804</v>
      </c>
      <c r="L1898" s="35">
        <v>0</v>
      </c>
      <c r="M1898" s="35">
        <v>0</v>
      </c>
      <c r="N1898" s="35">
        <v>0</v>
      </c>
      <c r="O1898" s="35">
        <v>0</v>
      </c>
      <c r="P1898" s="36">
        <v>12</v>
      </c>
      <c r="Q1898" s="37">
        <v>86</v>
      </c>
      <c r="R1898" s="36">
        <v>0</v>
      </c>
      <c r="S1898" s="39">
        <f t="shared" si="61"/>
        <v>86</v>
      </c>
      <c r="T1898" s="34" t="s">
        <v>29</v>
      </c>
      <c r="U1898" s="12">
        <f>((alpha*(beta^speed))*(speed^ceta))</f>
        <v>4.6886656860895091</v>
      </c>
      <c r="V1898" s="8">
        <f t="shared" si="62"/>
        <v>86</v>
      </c>
    </row>
    <row r="1899" spans="1:22">
      <c r="A1899" s="34" t="s">
        <v>19</v>
      </c>
      <c r="B1899" s="34" t="s">
        <v>66</v>
      </c>
      <c r="C1899" s="5" t="s">
        <v>110</v>
      </c>
      <c r="D1899" s="35" t="s">
        <v>85</v>
      </c>
      <c r="E1899" s="36" t="s">
        <v>14</v>
      </c>
      <c r="F1899" s="37">
        <v>50</v>
      </c>
      <c r="G1899" s="38">
        <v>0</v>
      </c>
      <c r="H1899" s="34">
        <v>0.99696249701300221</v>
      </c>
      <c r="I1899" s="35">
        <v>5.5003903380934691</v>
      </c>
      <c r="J1899" s="35">
        <v>0.25288737368986575</v>
      </c>
      <c r="K1899" s="35">
        <v>0.93406072338745572</v>
      </c>
      <c r="L1899" s="35">
        <v>3.8745940853683179E-2</v>
      </c>
      <c r="M1899" s="35">
        <v>0.18728308285173889</v>
      </c>
      <c r="N1899" s="35">
        <v>0</v>
      </c>
      <c r="O1899" s="35">
        <v>0</v>
      </c>
      <c r="P1899" s="36">
        <v>12</v>
      </c>
      <c r="Q1899" s="37">
        <v>86</v>
      </c>
      <c r="R1899" s="36">
        <v>4</v>
      </c>
      <c r="S1899" s="39">
        <f t="shared" si="61"/>
        <v>86</v>
      </c>
      <c r="T1899" s="34" t="s">
        <v>35</v>
      </c>
      <c r="U1899" s="12">
        <f>((epsilon+(alpha*EXP(((-1)*beta)*speed)))+(ceta*EXP(((-1)*delta)*speed)))</f>
        <v>0.2206441843735944</v>
      </c>
      <c r="V1899" s="8">
        <f t="shared" si="62"/>
        <v>86</v>
      </c>
    </row>
    <row r="1900" spans="1:22">
      <c r="A1900" s="34" t="s">
        <v>19</v>
      </c>
      <c r="B1900" s="34" t="s">
        <v>66</v>
      </c>
      <c r="C1900" s="5" t="s">
        <v>110</v>
      </c>
      <c r="D1900" s="35" t="s">
        <v>85</v>
      </c>
      <c r="E1900" s="36" t="s">
        <v>18</v>
      </c>
      <c r="F1900" s="37">
        <v>50</v>
      </c>
      <c r="G1900" s="38">
        <v>0</v>
      </c>
      <c r="H1900" s="34">
        <v>0.98949069178173865</v>
      </c>
      <c r="I1900" s="35">
        <v>0.20596070922820045</v>
      </c>
      <c r="J1900" s="35">
        <v>0.15803355538892902</v>
      </c>
      <c r="K1900" s="35">
        <v>-9.4276339491227042E-4</v>
      </c>
      <c r="L1900" s="35">
        <v>0</v>
      </c>
      <c r="M1900" s="35">
        <v>0</v>
      </c>
      <c r="N1900" s="35">
        <v>0</v>
      </c>
      <c r="O1900" s="35">
        <v>0</v>
      </c>
      <c r="P1900" s="36">
        <v>12</v>
      </c>
      <c r="Q1900" s="37">
        <v>86</v>
      </c>
      <c r="R1900" s="36">
        <v>5</v>
      </c>
      <c r="S1900" s="39">
        <f t="shared" si="61"/>
        <v>86</v>
      </c>
      <c r="T1900" s="34" t="s">
        <v>36</v>
      </c>
      <c r="U1900" s="12">
        <f>(1/(((ceta*(speed^2))+(beta*speed))+alpha))</f>
        <v>0.14653800152818286</v>
      </c>
      <c r="V1900" s="8">
        <f t="shared" si="62"/>
        <v>86</v>
      </c>
    </row>
    <row r="1901" spans="1:22">
      <c r="A1901" s="34" t="s">
        <v>19</v>
      </c>
      <c r="B1901" s="34" t="s">
        <v>66</v>
      </c>
      <c r="C1901" s="5" t="s">
        <v>110</v>
      </c>
      <c r="D1901" s="35" t="s">
        <v>85</v>
      </c>
      <c r="E1901" s="36" t="s">
        <v>17</v>
      </c>
      <c r="F1901" s="37">
        <v>50</v>
      </c>
      <c r="G1901" s="38">
        <v>0</v>
      </c>
      <c r="H1901" s="34">
        <v>0.97958698356384444</v>
      </c>
      <c r="I1901" s="35">
        <v>2463.6407736712608</v>
      </c>
      <c r="J1901" s="35">
        <v>1.0122770545681217</v>
      </c>
      <c r="K1901" s="35">
        <v>-0.87183394269623915</v>
      </c>
      <c r="L1901" s="35">
        <v>0</v>
      </c>
      <c r="M1901" s="35">
        <v>0</v>
      </c>
      <c r="N1901" s="35">
        <v>0</v>
      </c>
      <c r="O1901" s="35">
        <v>0</v>
      </c>
      <c r="P1901" s="36">
        <v>12</v>
      </c>
      <c r="Q1901" s="37">
        <v>86</v>
      </c>
      <c r="R1901" s="36">
        <v>0</v>
      </c>
      <c r="S1901" s="39">
        <f t="shared" si="61"/>
        <v>86</v>
      </c>
      <c r="T1901" s="34" t="s">
        <v>29</v>
      </c>
      <c r="U1901" s="12">
        <f>((alpha*(beta^speed))*(speed^ceta))</f>
        <v>144.79839472808993</v>
      </c>
      <c r="V1901" s="8">
        <f t="shared" si="62"/>
        <v>86</v>
      </c>
    </row>
    <row r="1902" spans="1:22">
      <c r="A1902" s="34" t="s">
        <v>19</v>
      </c>
      <c r="B1902" s="34" t="s">
        <v>66</v>
      </c>
      <c r="C1902" s="5" t="s">
        <v>110</v>
      </c>
      <c r="D1902" s="35" t="s">
        <v>85</v>
      </c>
      <c r="E1902" s="36" t="s">
        <v>15</v>
      </c>
      <c r="F1902" s="37">
        <v>100</v>
      </c>
      <c r="G1902" s="38">
        <v>0</v>
      </c>
      <c r="H1902" s="34">
        <v>0.92884562803630577</v>
      </c>
      <c r="I1902" s="35">
        <v>1.0085775750027235</v>
      </c>
      <c r="J1902" s="35">
        <v>4.3150025586584553</v>
      </c>
      <c r="K1902" s="35">
        <v>0.66624210629796798</v>
      </c>
      <c r="L1902" s="35">
        <v>4.3356866291703162E-2</v>
      </c>
      <c r="M1902" s="35">
        <v>8.5122910418985911E-2</v>
      </c>
      <c r="N1902" s="35">
        <v>0</v>
      </c>
      <c r="O1902" s="35">
        <v>0</v>
      </c>
      <c r="P1902" s="36">
        <v>12</v>
      </c>
      <c r="Q1902" s="37">
        <v>86</v>
      </c>
      <c r="R1902" s="36">
        <v>10</v>
      </c>
      <c r="S1902" s="39">
        <f t="shared" si="61"/>
        <v>86</v>
      </c>
      <c r="T1902" s="34" t="s">
        <v>44</v>
      </c>
      <c r="U1902" s="12">
        <f>(alpha+(beta/(1+EXP((((-1)*ceta)+(delta*LN(speed)))+(epsilon*speed)))))</f>
        <v>1.0131559167770967</v>
      </c>
      <c r="V1902" s="8">
        <f t="shared" si="62"/>
        <v>86</v>
      </c>
    </row>
    <row r="1903" spans="1:22">
      <c r="A1903" s="34" t="s">
        <v>19</v>
      </c>
      <c r="B1903" s="34" t="s">
        <v>66</v>
      </c>
      <c r="C1903" s="5" t="s">
        <v>110</v>
      </c>
      <c r="D1903" s="35" t="s">
        <v>85</v>
      </c>
      <c r="E1903" s="36" t="s">
        <v>16</v>
      </c>
      <c r="F1903" s="37">
        <v>100</v>
      </c>
      <c r="G1903" s="38">
        <v>0</v>
      </c>
      <c r="H1903" s="34">
        <v>0.96029315974359453</v>
      </c>
      <c r="I1903" s="35">
        <v>4.8704797426791426</v>
      </c>
      <c r="J1903" s="35">
        <v>32.325202648982852</v>
      </c>
      <c r="K1903" s="35">
        <v>-1.9478126238109197E-2</v>
      </c>
      <c r="L1903" s="35">
        <v>0.36875240737356824</v>
      </c>
      <c r="M1903" s="35">
        <v>5.6824377871580622E-2</v>
      </c>
      <c r="N1903" s="35">
        <v>0</v>
      </c>
      <c r="O1903" s="35">
        <v>0</v>
      </c>
      <c r="P1903" s="36">
        <v>12</v>
      </c>
      <c r="Q1903" s="37">
        <v>86</v>
      </c>
      <c r="R1903" s="36">
        <v>10</v>
      </c>
      <c r="S1903" s="39">
        <f t="shared" si="61"/>
        <v>86</v>
      </c>
      <c r="T1903" s="34" t="s">
        <v>44</v>
      </c>
      <c r="U1903" s="12">
        <f>(alpha+(beta/(1+EXP((((-1)*ceta)+(delta*LN(speed)))+(epsilon*speed)))))</f>
        <v>4.9166920397071729</v>
      </c>
      <c r="V1903" s="8">
        <f t="shared" si="62"/>
        <v>86</v>
      </c>
    </row>
    <row r="1904" spans="1:22">
      <c r="A1904" s="34" t="s">
        <v>19</v>
      </c>
      <c r="B1904" s="34" t="s">
        <v>66</v>
      </c>
      <c r="C1904" s="5" t="s">
        <v>110</v>
      </c>
      <c r="D1904" s="35" t="s">
        <v>85</v>
      </c>
      <c r="E1904" s="36" t="s">
        <v>14</v>
      </c>
      <c r="F1904" s="37">
        <v>100</v>
      </c>
      <c r="G1904" s="38">
        <v>0</v>
      </c>
      <c r="H1904" s="34">
        <v>0.99683060409212332</v>
      </c>
      <c r="I1904" s="35">
        <v>-0.45326168737824829</v>
      </c>
      <c r="J1904" s="35">
        <v>0.11831606498211597</v>
      </c>
      <c r="K1904" s="35">
        <v>1.5055839880107451</v>
      </c>
      <c r="L1904" s="35">
        <v>0</v>
      </c>
      <c r="M1904" s="35">
        <v>0</v>
      </c>
      <c r="N1904" s="35">
        <v>0</v>
      </c>
      <c r="O1904" s="35">
        <v>0</v>
      </c>
      <c r="P1904" s="36">
        <v>12</v>
      </c>
      <c r="Q1904" s="37">
        <v>86</v>
      </c>
      <c r="R1904" s="36">
        <v>2</v>
      </c>
      <c r="S1904" s="39">
        <f t="shared" si="61"/>
        <v>86</v>
      </c>
      <c r="T1904" s="34" t="s">
        <v>31</v>
      </c>
      <c r="U1904" s="12">
        <f>((alpha+(beta*speed))^((-1)/ceta))</f>
        <v>0.22077044088205403</v>
      </c>
      <c r="V1904" s="8">
        <f t="shared" si="62"/>
        <v>86</v>
      </c>
    </row>
    <row r="1905" spans="1:22">
      <c r="A1905" s="34" t="s">
        <v>19</v>
      </c>
      <c r="B1905" s="34" t="s">
        <v>66</v>
      </c>
      <c r="C1905" s="5" t="s">
        <v>110</v>
      </c>
      <c r="D1905" s="35" t="s">
        <v>85</v>
      </c>
      <c r="E1905" s="36" t="s">
        <v>18</v>
      </c>
      <c r="F1905" s="37">
        <v>100</v>
      </c>
      <c r="G1905" s="38">
        <v>0</v>
      </c>
      <c r="H1905" s="34">
        <v>0.97770769634321508</v>
      </c>
      <c r="I1905" s="35">
        <v>0.39299917311321236</v>
      </c>
      <c r="J1905" s="35">
        <v>0.13776295796014204</v>
      </c>
      <c r="K1905" s="35">
        <v>-8.5731664691486565E-4</v>
      </c>
      <c r="L1905" s="35">
        <v>0</v>
      </c>
      <c r="M1905" s="35">
        <v>0</v>
      </c>
      <c r="N1905" s="35">
        <v>0</v>
      </c>
      <c r="O1905" s="35">
        <v>0</v>
      </c>
      <c r="P1905" s="36">
        <v>12</v>
      </c>
      <c r="Q1905" s="37">
        <v>86</v>
      </c>
      <c r="R1905" s="36">
        <v>5</v>
      </c>
      <c r="S1905" s="39">
        <f t="shared" si="61"/>
        <v>86</v>
      </c>
      <c r="T1905" s="34" t="s">
        <v>36</v>
      </c>
      <c r="U1905" s="12">
        <f>(1/(((ceta*(speed^2))+(beta*speed))+alpha))</f>
        <v>0.16949440863556986</v>
      </c>
      <c r="V1905" s="8">
        <f t="shared" si="62"/>
        <v>86</v>
      </c>
    </row>
    <row r="1906" spans="1:22">
      <c r="A1906" s="34" t="s">
        <v>19</v>
      </c>
      <c r="B1906" s="34" t="s">
        <v>66</v>
      </c>
      <c r="C1906" s="5" t="s">
        <v>110</v>
      </c>
      <c r="D1906" s="35" t="s">
        <v>85</v>
      </c>
      <c r="E1906" s="36" t="s">
        <v>17</v>
      </c>
      <c r="F1906" s="37">
        <v>100</v>
      </c>
      <c r="G1906" s="38">
        <v>0</v>
      </c>
      <c r="H1906" s="34">
        <v>0.97245895688766715</v>
      </c>
      <c r="I1906" s="35">
        <v>2161.2463513737516</v>
      </c>
      <c r="J1906" s="35">
        <v>1.0093384500227585</v>
      </c>
      <c r="K1906" s="35">
        <v>-0.76998080054194096</v>
      </c>
      <c r="L1906" s="35">
        <v>0</v>
      </c>
      <c r="M1906" s="35">
        <v>0</v>
      </c>
      <c r="N1906" s="35">
        <v>0</v>
      </c>
      <c r="O1906" s="35">
        <v>0</v>
      </c>
      <c r="P1906" s="36">
        <v>12</v>
      </c>
      <c r="Q1906" s="37">
        <v>86</v>
      </c>
      <c r="R1906" s="36">
        <v>0</v>
      </c>
      <c r="S1906" s="39">
        <f t="shared" si="61"/>
        <v>86</v>
      </c>
      <c r="T1906" s="34" t="s">
        <v>29</v>
      </c>
      <c r="U1906" s="12">
        <f>((alpha*(beta^speed))*(speed^ceta))</f>
        <v>155.71983309438269</v>
      </c>
      <c r="V1906" s="8">
        <f t="shared" si="62"/>
        <v>86</v>
      </c>
    </row>
    <row r="1907" spans="1:22">
      <c r="A1907" s="34" t="s">
        <v>19</v>
      </c>
      <c r="B1907" s="34" t="s">
        <v>66</v>
      </c>
      <c r="C1907" s="5" t="s">
        <v>110</v>
      </c>
      <c r="D1907" s="35" t="s">
        <v>85</v>
      </c>
      <c r="E1907" s="36" t="s">
        <v>15</v>
      </c>
      <c r="F1907" s="37">
        <v>0</v>
      </c>
      <c r="G1907" s="38">
        <v>-0.06</v>
      </c>
      <c r="H1907" s="34">
        <v>0.9922404419935531</v>
      </c>
      <c r="I1907" s="35">
        <v>2.2461668258678125E-2</v>
      </c>
      <c r="J1907" s="35">
        <v>27.677259134351111</v>
      </c>
      <c r="K1907" s="35">
        <v>-0.49137446310364102</v>
      </c>
      <c r="L1907" s="35">
        <v>0.78968435201490439</v>
      </c>
      <c r="M1907" s="35">
        <v>2.5222312544958516E-2</v>
      </c>
      <c r="N1907" s="35">
        <v>0</v>
      </c>
      <c r="O1907" s="35">
        <v>0</v>
      </c>
      <c r="P1907" s="36">
        <v>12</v>
      </c>
      <c r="Q1907" s="37">
        <v>86</v>
      </c>
      <c r="R1907" s="36">
        <v>10</v>
      </c>
      <c r="S1907" s="39">
        <f t="shared" si="61"/>
        <v>86</v>
      </c>
      <c r="T1907" s="34" t="s">
        <v>44</v>
      </c>
      <c r="U1907" s="12">
        <f>(alpha+(beta/(1+EXP((((-1)*ceta)+(delta*LN(speed)))+(epsilon*speed)))))</f>
        <v>7.9760045669409349E-2</v>
      </c>
      <c r="V1907" s="8">
        <f t="shared" si="62"/>
        <v>86</v>
      </c>
    </row>
    <row r="1908" spans="1:22">
      <c r="A1908" s="34" t="s">
        <v>19</v>
      </c>
      <c r="B1908" s="34" t="s">
        <v>66</v>
      </c>
      <c r="C1908" s="5" t="s">
        <v>110</v>
      </c>
      <c r="D1908" s="35" t="s">
        <v>85</v>
      </c>
      <c r="E1908" s="36" t="s">
        <v>16</v>
      </c>
      <c r="F1908" s="37">
        <v>0</v>
      </c>
      <c r="G1908" s="38">
        <v>-0.06</v>
      </c>
      <c r="H1908" s="34">
        <v>0.99083597764873743</v>
      </c>
      <c r="I1908" s="35">
        <v>-3.7765142903930231E-2</v>
      </c>
      <c r="J1908" s="35">
        <v>48.73037632159825</v>
      </c>
      <c r="K1908" s="35">
        <v>0.41494126289876537</v>
      </c>
      <c r="L1908" s="35">
        <v>1.0253488340892538</v>
      </c>
      <c r="M1908" s="35">
        <v>1.6714464828512882E-2</v>
      </c>
      <c r="N1908" s="35">
        <v>0</v>
      </c>
      <c r="O1908" s="35">
        <v>0</v>
      </c>
      <c r="P1908" s="36">
        <v>12</v>
      </c>
      <c r="Q1908" s="37">
        <v>86</v>
      </c>
      <c r="R1908" s="36">
        <v>10</v>
      </c>
      <c r="S1908" s="39">
        <f t="shared" si="61"/>
        <v>86</v>
      </c>
      <c r="T1908" s="34" t="s">
        <v>44</v>
      </c>
      <c r="U1908" s="12">
        <f>(alpha+(beta/(1+EXP((((-1)*ceta)+(delta*LN(speed)))+(epsilon*speed)))))</f>
        <v>0.14360979800848708</v>
      </c>
      <c r="V1908" s="8">
        <f t="shared" si="62"/>
        <v>86</v>
      </c>
    </row>
    <row r="1909" spans="1:22">
      <c r="A1909" s="34" t="s">
        <v>19</v>
      </c>
      <c r="B1909" s="34" t="s">
        <v>66</v>
      </c>
      <c r="C1909" s="5" t="s">
        <v>110</v>
      </c>
      <c r="D1909" s="35" t="s">
        <v>85</v>
      </c>
      <c r="E1909" s="36" t="s">
        <v>14</v>
      </c>
      <c r="F1909" s="37">
        <v>0</v>
      </c>
      <c r="G1909" s="38">
        <v>-0.06</v>
      </c>
      <c r="H1909" s="34">
        <v>0.99595345242916589</v>
      </c>
      <c r="I1909" s="35">
        <v>8.4832206551667255</v>
      </c>
      <c r="J1909" s="35">
        <v>0.98800287057009617</v>
      </c>
      <c r="K1909" s="35">
        <v>-0.93234997407096987</v>
      </c>
      <c r="L1909" s="35">
        <v>0</v>
      </c>
      <c r="M1909" s="35">
        <v>0</v>
      </c>
      <c r="N1909" s="35">
        <v>0</v>
      </c>
      <c r="O1909" s="35">
        <v>0</v>
      </c>
      <c r="P1909" s="36">
        <v>12</v>
      </c>
      <c r="Q1909" s="37">
        <v>86</v>
      </c>
      <c r="R1909" s="36">
        <v>0</v>
      </c>
      <c r="S1909" s="39">
        <f t="shared" si="61"/>
        <v>86</v>
      </c>
      <c r="T1909" s="34" t="s">
        <v>29</v>
      </c>
      <c r="U1909" s="12">
        <f>((alpha*(beta^speed))*(speed^ceta))</f>
        <v>4.7221190621444947E-2</v>
      </c>
      <c r="V1909" s="8">
        <f t="shared" si="62"/>
        <v>86</v>
      </c>
    </row>
    <row r="1910" spans="1:22">
      <c r="A1910" s="34" t="s">
        <v>19</v>
      </c>
      <c r="B1910" s="34" t="s">
        <v>66</v>
      </c>
      <c r="C1910" s="5" t="s">
        <v>110</v>
      </c>
      <c r="D1910" s="35" t="s">
        <v>85</v>
      </c>
      <c r="E1910" s="36" t="s">
        <v>18</v>
      </c>
      <c r="F1910" s="37">
        <v>0</v>
      </c>
      <c r="G1910" s="38">
        <v>-0.06</v>
      </c>
      <c r="H1910" s="34">
        <v>0.99422817692633947</v>
      </c>
      <c r="I1910" s="35">
        <v>4.3454474644863348</v>
      </c>
      <c r="J1910" s="35">
        <v>0.99025493312870339</v>
      </c>
      <c r="K1910" s="35">
        <v>-0.91313001715705067</v>
      </c>
      <c r="L1910" s="35">
        <v>0</v>
      </c>
      <c r="M1910" s="35">
        <v>0</v>
      </c>
      <c r="N1910" s="35">
        <v>0</v>
      </c>
      <c r="O1910" s="35">
        <v>0</v>
      </c>
      <c r="P1910" s="36">
        <v>12</v>
      </c>
      <c r="Q1910" s="37">
        <v>86</v>
      </c>
      <c r="R1910" s="36">
        <v>0</v>
      </c>
      <c r="S1910" s="39">
        <f t="shared" si="61"/>
        <v>86</v>
      </c>
      <c r="T1910" s="34" t="s">
        <v>29</v>
      </c>
      <c r="U1910" s="12">
        <f>((alpha*(beta^speed))*(speed^ceta))</f>
        <v>3.2050082740954618E-2</v>
      </c>
      <c r="V1910" s="8">
        <f t="shared" si="62"/>
        <v>86</v>
      </c>
    </row>
    <row r="1911" spans="1:22">
      <c r="A1911" s="34" t="s">
        <v>19</v>
      </c>
      <c r="B1911" s="34" t="s">
        <v>66</v>
      </c>
      <c r="C1911" s="5" t="s">
        <v>110</v>
      </c>
      <c r="D1911" s="35" t="s">
        <v>85</v>
      </c>
      <c r="E1911" s="36" t="s">
        <v>17</v>
      </c>
      <c r="F1911" s="37">
        <v>0</v>
      </c>
      <c r="G1911" s="38">
        <v>-0.06</v>
      </c>
      <c r="H1911" s="34">
        <v>0.989769816813581</v>
      </c>
      <c r="I1911" s="35">
        <v>12.335724342648366</v>
      </c>
      <c r="J1911" s="35">
        <v>-17.623365289916894</v>
      </c>
      <c r="K1911" s="35">
        <v>-2.3427792517661157</v>
      </c>
      <c r="L1911" s="35">
        <v>0</v>
      </c>
      <c r="M1911" s="35">
        <v>0</v>
      </c>
      <c r="N1911" s="35">
        <v>0</v>
      </c>
      <c r="O1911" s="35">
        <v>0</v>
      </c>
      <c r="P1911" s="36">
        <v>12</v>
      </c>
      <c r="Q1911" s="37">
        <v>86</v>
      </c>
      <c r="R1911" s="36">
        <v>13</v>
      </c>
      <c r="S1911" s="39">
        <f t="shared" si="61"/>
        <v>86</v>
      </c>
      <c r="T1911" s="34" t="s">
        <v>50</v>
      </c>
      <c r="U1911" s="12">
        <f>EXP((alpha+(beta/speed))+(ceta*LN(speed)))</f>
        <v>5.4480027009534826</v>
      </c>
      <c r="V1911" s="8">
        <f t="shared" si="62"/>
        <v>86</v>
      </c>
    </row>
    <row r="1912" spans="1:22">
      <c r="A1912" s="34" t="s">
        <v>19</v>
      </c>
      <c r="B1912" s="34" t="s">
        <v>66</v>
      </c>
      <c r="C1912" s="5" t="s">
        <v>110</v>
      </c>
      <c r="D1912" s="35" t="s">
        <v>85</v>
      </c>
      <c r="E1912" s="36" t="s">
        <v>15</v>
      </c>
      <c r="F1912" s="37">
        <v>50</v>
      </c>
      <c r="G1912" s="38">
        <v>-0.06</v>
      </c>
      <c r="H1912" s="34">
        <v>0.98961080802457102</v>
      </c>
      <c r="I1912" s="35">
        <v>7.2130358647802435</v>
      </c>
      <c r="J1912" s="35">
        <v>-17.364545142190874</v>
      </c>
      <c r="K1912" s="35">
        <v>-2.1312940308807242</v>
      </c>
      <c r="L1912" s="35">
        <v>0</v>
      </c>
      <c r="M1912" s="35">
        <v>0</v>
      </c>
      <c r="N1912" s="35">
        <v>0</v>
      </c>
      <c r="O1912" s="35">
        <v>0</v>
      </c>
      <c r="P1912" s="36">
        <v>12</v>
      </c>
      <c r="Q1912" s="37">
        <v>86</v>
      </c>
      <c r="R1912" s="36">
        <v>13</v>
      </c>
      <c r="S1912" s="39">
        <f t="shared" si="61"/>
        <v>86</v>
      </c>
      <c r="T1912" s="34" t="s">
        <v>50</v>
      </c>
      <c r="U1912" s="12">
        <f>EXP((alpha+(beta/speed))+(ceta*LN(speed)))</f>
        <v>8.3542378009275442E-2</v>
      </c>
      <c r="V1912" s="8">
        <f t="shared" si="62"/>
        <v>86</v>
      </c>
    </row>
    <row r="1913" spans="1:22">
      <c r="A1913" s="34" t="s">
        <v>19</v>
      </c>
      <c r="B1913" s="34" t="s">
        <v>66</v>
      </c>
      <c r="C1913" s="5" t="s">
        <v>110</v>
      </c>
      <c r="D1913" s="35" t="s">
        <v>85</v>
      </c>
      <c r="E1913" s="36" t="s">
        <v>16</v>
      </c>
      <c r="F1913" s="37">
        <v>50</v>
      </c>
      <c r="G1913" s="38">
        <v>-0.06</v>
      </c>
      <c r="H1913" s="34">
        <v>0.98814231860834278</v>
      </c>
      <c r="I1913" s="35">
        <v>0.38038094430415559</v>
      </c>
      <c r="J1913" s="35">
        <v>1.8215081547903619E-2</v>
      </c>
      <c r="K1913" s="35">
        <v>0.36841751908603149</v>
      </c>
      <c r="L1913" s="35">
        <v>0</v>
      </c>
      <c r="M1913" s="35">
        <v>0</v>
      </c>
      <c r="N1913" s="35">
        <v>0</v>
      </c>
      <c r="O1913" s="35">
        <v>0</v>
      </c>
      <c r="P1913" s="36">
        <v>12</v>
      </c>
      <c r="Q1913" s="37">
        <v>86</v>
      </c>
      <c r="R1913" s="36">
        <v>2</v>
      </c>
      <c r="S1913" s="39">
        <f t="shared" si="61"/>
        <v>86</v>
      </c>
      <c r="T1913" s="34" t="s">
        <v>31</v>
      </c>
      <c r="U1913" s="12">
        <f>((alpha+(beta*speed))^((-1)/ceta))</f>
        <v>0.16392473545050723</v>
      </c>
      <c r="V1913" s="8">
        <f t="shared" si="62"/>
        <v>86</v>
      </c>
    </row>
    <row r="1914" spans="1:22">
      <c r="A1914" s="34" t="s">
        <v>19</v>
      </c>
      <c r="B1914" s="34" t="s">
        <v>66</v>
      </c>
      <c r="C1914" s="5" t="s">
        <v>110</v>
      </c>
      <c r="D1914" s="35" t="s">
        <v>85</v>
      </c>
      <c r="E1914" s="36" t="s">
        <v>14</v>
      </c>
      <c r="F1914" s="37">
        <v>50</v>
      </c>
      <c r="G1914" s="38">
        <v>-0.06</v>
      </c>
      <c r="H1914" s="34">
        <v>0.99624619483137844</v>
      </c>
      <c r="I1914" s="35">
        <v>8.4164164126806558</v>
      </c>
      <c r="J1914" s="35">
        <v>0.98869326350676745</v>
      </c>
      <c r="K1914" s="35">
        <v>-0.95195833170307076</v>
      </c>
      <c r="L1914" s="35">
        <v>0</v>
      </c>
      <c r="M1914" s="35">
        <v>0</v>
      </c>
      <c r="N1914" s="35">
        <v>0</v>
      </c>
      <c r="O1914" s="35">
        <v>0</v>
      </c>
      <c r="P1914" s="36">
        <v>12</v>
      </c>
      <c r="Q1914" s="37">
        <v>86</v>
      </c>
      <c r="R1914" s="36">
        <v>0</v>
      </c>
      <c r="S1914" s="39">
        <f t="shared" si="61"/>
        <v>86</v>
      </c>
      <c r="T1914" s="34" t="s">
        <v>29</v>
      </c>
      <c r="U1914" s="12">
        <f>((alpha*(beta^speed))*(speed^ceta))</f>
        <v>4.5589072193480448E-2</v>
      </c>
      <c r="V1914" s="8">
        <f t="shared" si="62"/>
        <v>86</v>
      </c>
    </row>
    <row r="1915" spans="1:22">
      <c r="A1915" s="34" t="s">
        <v>19</v>
      </c>
      <c r="B1915" s="34" t="s">
        <v>66</v>
      </c>
      <c r="C1915" s="5" t="s">
        <v>110</v>
      </c>
      <c r="D1915" s="35" t="s">
        <v>85</v>
      </c>
      <c r="E1915" s="36" t="s">
        <v>18</v>
      </c>
      <c r="F1915" s="37">
        <v>50</v>
      </c>
      <c r="G1915" s="38">
        <v>-0.06</v>
      </c>
      <c r="H1915" s="34">
        <v>0.9943811984394465</v>
      </c>
      <c r="I1915" s="35">
        <v>3.6494499513143106</v>
      </c>
      <c r="J1915" s="35">
        <v>0.9884768443579619</v>
      </c>
      <c r="K1915" s="35">
        <v>-0.85214536339385571</v>
      </c>
      <c r="L1915" s="35">
        <v>0</v>
      </c>
      <c r="M1915" s="35">
        <v>0</v>
      </c>
      <c r="N1915" s="35">
        <v>0</v>
      </c>
      <c r="O1915" s="35">
        <v>0</v>
      </c>
      <c r="P1915" s="36">
        <v>12</v>
      </c>
      <c r="Q1915" s="37">
        <v>86</v>
      </c>
      <c r="R1915" s="36">
        <v>0</v>
      </c>
      <c r="S1915" s="39">
        <f t="shared" si="61"/>
        <v>86</v>
      </c>
      <c r="T1915" s="34" t="s">
        <v>29</v>
      </c>
      <c r="U1915" s="12">
        <f>((alpha*(beta^speed))*(speed^ceta))</f>
        <v>3.026025203749937E-2</v>
      </c>
      <c r="V1915" s="8">
        <f t="shared" si="62"/>
        <v>86</v>
      </c>
    </row>
    <row r="1916" spans="1:22">
      <c r="A1916" s="34" t="s">
        <v>19</v>
      </c>
      <c r="B1916" s="34" t="s">
        <v>66</v>
      </c>
      <c r="C1916" s="5" t="s">
        <v>110</v>
      </c>
      <c r="D1916" s="35" t="s">
        <v>85</v>
      </c>
      <c r="E1916" s="36" t="s">
        <v>17</v>
      </c>
      <c r="F1916" s="37">
        <v>50</v>
      </c>
      <c r="G1916" s="38">
        <v>-0.06</v>
      </c>
      <c r="H1916" s="34">
        <v>0.9872437508871803</v>
      </c>
      <c r="I1916" s="35">
        <v>12.706382306550042</v>
      </c>
      <c r="J1916" s="35">
        <v>-19.73908959149739</v>
      </c>
      <c r="K1916" s="35">
        <v>-2.4391164101961627</v>
      </c>
      <c r="L1916" s="35">
        <v>0</v>
      </c>
      <c r="M1916" s="35">
        <v>0</v>
      </c>
      <c r="N1916" s="35">
        <v>0</v>
      </c>
      <c r="O1916" s="35">
        <v>0</v>
      </c>
      <c r="P1916" s="36">
        <v>12</v>
      </c>
      <c r="Q1916" s="37">
        <v>86</v>
      </c>
      <c r="R1916" s="36">
        <v>13</v>
      </c>
      <c r="S1916" s="39">
        <f t="shared" si="61"/>
        <v>86</v>
      </c>
      <c r="T1916" s="34" t="s">
        <v>50</v>
      </c>
      <c r="U1916" s="12">
        <f>EXP((alpha+(beta/speed))+(ceta*LN(speed)))</f>
        <v>5.0137614507538935</v>
      </c>
      <c r="V1916" s="8">
        <f t="shared" si="62"/>
        <v>86</v>
      </c>
    </row>
    <row r="1917" spans="1:22">
      <c r="A1917" s="34" t="s">
        <v>19</v>
      </c>
      <c r="B1917" s="34" t="s">
        <v>66</v>
      </c>
      <c r="C1917" s="5" t="s">
        <v>110</v>
      </c>
      <c r="D1917" s="35" t="s">
        <v>85</v>
      </c>
      <c r="E1917" s="36" t="s">
        <v>15</v>
      </c>
      <c r="F1917" s="37">
        <v>100</v>
      </c>
      <c r="G1917" s="38">
        <v>-0.06</v>
      </c>
      <c r="H1917" s="34">
        <v>0.98799210732166076</v>
      </c>
      <c r="I1917" s="35">
        <v>7.2960129202870858</v>
      </c>
      <c r="J1917" s="35">
        <v>-17.844663115347043</v>
      </c>
      <c r="K1917" s="35">
        <v>-2.150206588305946</v>
      </c>
      <c r="L1917" s="35">
        <v>0</v>
      </c>
      <c r="M1917" s="35">
        <v>0</v>
      </c>
      <c r="N1917" s="35">
        <v>0</v>
      </c>
      <c r="O1917" s="35">
        <v>0</v>
      </c>
      <c r="P1917" s="36">
        <v>12</v>
      </c>
      <c r="Q1917" s="37">
        <v>86</v>
      </c>
      <c r="R1917" s="36">
        <v>13</v>
      </c>
      <c r="S1917" s="39">
        <f t="shared" si="61"/>
        <v>86</v>
      </c>
      <c r="T1917" s="34" t="s">
        <v>50</v>
      </c>
      <c r="U1917" s="12">
        <f>EXP((alpha+(beta/speed))+(ceta*LN(speed)))</f>
        <v>8.2972166943288711E-2</v>
      </c>
      <c r="V1917" s="8">
        <f t="shared" si="62"/>
        <v>86</v>
      </c>
    </row>
    <row r="1918" spans="1:22">
      <c r="A1918" s="34" t="s">
        <v>19</v>
      </c>
      <c r="B1918" s="34" t="s">
        <v>66</v>
      </c>
      <c r="C1918" s="5" t="s">
        <v>110</v>
      </c>
      <c r="D1918" s="35" t="s">
        <v>85</v>
      </c>
      <c r="E1918" s="36" t="s">
        <v>16</v>
      </c>
      <c r="F1918" s="37">
        <v>100</v>
      </c>
      <c r="G1918" s="38">
        <v>-0.06</v>
      </c>
      <c r="H1918" s="34">
        <v>0.98502489681236571</v>
      </c>
      <c r="I1918" s="35">
        <v>0.42490541869730647</v>
      </c>
      <c r="J1918" s="35">
        <v>1.6959220307436313E-2</v>
      </c>
      <c r="K1918" s="35">
        <v>0.34233918755920117</v>
      </c>
      <c r="L1918" s="35">
        <v>0</v>
      </c>
      <c r="M1918" s="35">
        <v>0</v>
      </c>
      <c r="N1918" s="35">
        <v>0</v>
      </c>
      <c r="O1918" s="35">
        <v>0</v>
      </c>
      <c r="P1918" s="36">
        <v>12</v>
      </c>
      <c r="Q1918" s="37">
        <v>86</v>
      </c>
      <c r="R1918" s="36">
        <v>2</v>
      </c>
      <c r="S1918" s="39">
        <f t="shared" si="61"/>
        <v>86</v>
      </c>
      <c r="T1918" s="34" t="s">
        <v>31</v>
      </c>
      <c r="U1918" s="12">
        <f>((alpha+(beta*speed))^((-1)/ceta))</f>
        <v>0.15735190095065074</v>
      </c>
      <c r="V1918" s="8">
        <f t="shared" si="62"/>
        <v>86</v>
      </c>
    </row>
    <row r="1919" spans="1:22">
      <c r="A1919" s="34" t="s">
        <v>19</v>
      </c>
      <c r="B1919" s="34" t="s">
        <v>66</v>
      </c>
      <c r="C1919" s="5" t="s">
        <v>110</v>
      </c>
      <c r="D1919" s="35" t="s">
        <v>85</v>
      </c>
      <c r="E1919" s="36" t="s">
        <v>14</v>
      </c>
      <c r="F1919" s="37">
        <v>100</v>
      </c>
      <c r="G1919" s="38">
        <v>-0.06</v>
      </c>
      <c r="H1919" s="34">
        <v>0.99636191224017012</v>
      </c>
      <c r="I1919" s="35">
        <v>8.4530629854756505</v>
      </c>
      <c r="J1919" s="35">
        <v>0.98958705464187557</v>
      </c>
      <c r="K1919" s="35">
        <v>-0.97159466892650381</v>
      </c>
      <c r="L1919" s="35">
        <v>0</v>
      </c>
      <c r="M1919" s="35">
        <v>0</v>
      </c>
      <c r="N1919" s="35">
        <v>0</v>
      </c>
      <c r="O1919" s="35">
        <v>0</v>
      </c>
      <c r="P1919" s="36">
        <v>12</v>
      </c>
      <c r="Q1919" s="37">
        <v>86</v>
      </c>
      <c r="R1919" s="36">
        <v>0</v>
      </c>
      <c r="S1919" s="39">
        <f t="shared" si="61"/>
        <v>86</v>
      </c>
      <c r="T1919" s="34" t="s">
        <v>29</v>
      </c>
      <c r="U1919" s="12">
        <f>((alpha*(beta^speed))*(speed^ceta))</f>
        <v>4.5342993381878353E-2</v>
      </c>
      <c r="V1919" s="8">
        <f t="shared" si="62"/>
        <v>86</v>
      </c>
    </row>
    <row r="1920" spans="1:22">
      <c r="A1920" s="34" t="s">
        <v>19</v>
      </c>
      <c r="B1920" s="34" t="s">
        <v>66</v>
      </c>
      <c r="C1920" s="5" t="s">
        <v>110</v>
      </c>
      <c r="D1920" s="35" t="s">
        <v>85</v>
      </c>
      <c r="E1920" s="36" t="s">
        <v>18</v>
      </c>
      <c r="F1920" s="37">
        <v>100</v>
      </c>
      <c r="G1920" s="38">
        <v>-0.06</v>
      </c>
      <c r="H1920" s="34">
        <v>0.99383571205797883</v>
      </c>
      <c r="I1920" s="35">
        <v>3.5050388929804295</v>
      </c>
      <c r="J1920" s="35">
        <v>0.98837447388723676</v>
      </c>
      <c r="K1920" s="35">
        <v>-0.84294733632102936</v>
      </c>
      <c r="L1920" s="35">
        <v>0</v>
      </c>
      <c r="M1920" s="35">
        <v>0</v>
      </c>
      <c r="N1920" s="35">
        <v>0</v>
      </c>
      <c r="O1920" s="35">
        <v>0</v>
      </c>
      <c r="P1920" s="36">
        <v>12</v>
      </c>
      <c r="Q1920" s="37">
        <v>86</v>
      </c>
      <c r="R1920" s="36">
        <v>0</v>
      </c>
      <c r="S1920" s="39">
        <f t="shared" si="61"/>
        <v>86</v>
      </c>
      <c r="T1920" s="34" t="s">
        <v>29</v>
      </c>
      <c r="U1920" s="12">
        <f>((alpha*(beta^speed))*(speed^ceta))</f>
        <v>3.0009813675984896E-2</v>
      </c>
      <c r="V1920" s="8">
        <f t="shared" si="62"/>
        <v>86</v>
      </c>
    </row>
    <row r="1921" spans="1:22">
      <c r="A1921" s="34" t="s">
        <v>19</v>
      </c>
      <c r="B1921" s="34" t="s">
        <v>66</v>
      </c>
      <c r="C1921" s="5" t="s">
        <v>110</v>
      </c>
      <c r="D1921" s="35" t="s">
        <v>85</v>
      </c>
      <c r="E1921" s="36" t="s">
        <v>17</v>
      </c>
      <c r="F1921" s="37">
        <v>100</v>
      </c>
      <c r="G1921" s="38">
        <v>-0.06</v>
      </c>
      <c r="H1921" s="34">
        <v>0.98441160230531932</v>
      </c>
      <c r="I1921" s="35">
        <v>-6.4980419220651182</v>
      </c>
      <c r="J1921" s="35">
        <v>243.48764572655318</v>
      </c>
      <c r="K1921" s="35">
        <v>5.9683540941143542</v>
      </c>
      <c r="L1921" s="35">
        <v>2.2537257353051143</v>
      </c>
      <c r="M1921" s="35">
        <v>-1.1155710590225154E-2</v>
      </c>
      <c r="N1921" s="35">
        <v>0</v>
      </c>
      <c r="O1921" s="35">
        <v>0</v>
      </c>
      <c r="P1921" s="36">
        <v>12</v>
      </c>
      <c r="Q1921" s="37">
        <v>86</v>
      </c>
      <c r="R1921" s="36">
        <v>10</v>
      </c>
      <c r="S1921" s="39">
        <f t="shared" si="61"/>
        <v>86</v>
      </c>
      <c r="T1921" s="34" t="s">
        <v>44</v>
      </c>
      <c r="U1921" s="12">
        <f>(alpha+(beta/(1+EXP((((-1)*ceta)+(delta*LN(speed)))+(epsilon*speed)))))</f>
        <v>3.8868040579637402</v>
      </c>
      <c r="V1921" s="8">
        <f t="shared" si="62"/>
        <v>86</v>
      </c>
    </row>
    <row r="1922" spans="1:22">
      <c r="A1922" s="34" t="s">
        <v>19</v>
      </c>
      <c r="B1922" s="34" t="s">
        <v>66</v>
      </c>
      <c r="C1922" s="5" t="s">
        <v>110</v>
      </c>
      <c r="D1922" s="35" t="s">
        <v>85</v>
      </c>
      <c r="E1922" s="36" t="s">
        <v>15</v>
      </c>
      <c r="F1922" s="37">
        <v>0</v>
      </c>
      <c r="G1922" s="38">
        <v>-0.04</v>
      </c>
      <c r="H1922" s="34">
        <v>0.99154799577901664</v>
      </c>
      <c r="I1922" s="35">
        <v>0.14604291162639732</v>
      </c>
      <c r="J1922" s="35">
        <v>19.765470252504421</v>
      </c>
      <c r="K1922" s="35">
        <v>-0.3045993252791685</v>
      </c>
      <c r="L1922" s="35">
        <v>0.60837167398744607</v>
      </c>
      <c r="M1922" s="35">
        <v>3.8501025809881594E-2</v>
      </c>
      <c r="N1922" s="35">
        <v>0</v>
      </c>
      <c r="O1922" s="35">
        <v>0</v>
      </c>
      <c r="P1922" s="36">
        <v>12</v>
      </c>
      <c r="Q1922" s="37">
        <v>86</v>
      </c>
      <c r="R1922" s="36">
        <v>10</v>
      </c>
      <c r="S1922" s="39">
        <f t="shared" ref="S1922:S1985" si="63">V1922</f>
        <v>86</v>
      </c>
      <c r="T1922" s="34" t="s">
        <v>44</v>
      </c>
      <c r="U1922" s="12">
        <f>(alpha+(beta/(1+EXP((((-1)*ceta)+(delta*LN(speed)))+(epsilon*speed)))))</f>
        <v>0.18135824295731695</v>
      </c>
      <c r="V1922" s="8">
        <f t="shared" ref="V1922:V1985" si="64">IF($V$1&lt;P1922,P1922,IF($V$1&gt;Q1922,Q1922,$V$1))</f>
        <v>86</v>
      </c>
    </row>
    <row r="1923" spans="1:22">
      <c r="A1923" s="34" t="s">
        <v>19</v>
      </c>
      <c r="B1923" s="34" t="s">
        <v>66</v>
      </c>
      <c r="C1923" s="5" t="s">
        <v>110</v>
      </c>
      <c r="D1923" s="35" t="s">
        <v>85</v>
      </c>
      <c r="E1923" s="36" t="s">
        <v>16</v>
      </c>
      <c r="F1923" s="37">
        <v>0</v>
      </c>
      <c r="G1923" s="38">
        <v>-0.04</v>
      </c>
      <c r="H1923" s="34">
        <v>0.98553872103366658</v>
      </c>
      <c r="I1923" s="35">
        <v>-0.28641481177680234</v>
      </c>
      <c r="J1923" s="35">
        <v>36.849587102253082</v>
      </c>
      <c r="K1923" s="35">
        <v>0.97159871449429469</v>
      </c>
      <c r="L1923" s="35">
        <v>1.0709006012382527</v>
      </c>
      <c r="M1923" s="35">
        <v>3.7819102359373754E-3</v>
      </c>
      <c r="N1923" s="35">
        <v>0</v>
      </c>
      <c r="O1923" s="35">
        <v>0</v>
      </c>
      <c r="P1923" s="36">
        <v>12</v>
      </c>
      <c r="Q1923" s="37">
        <v>86</v>
      </c>
      <c r="R1923" s="36">
        <v>10</v>
      </c>
      <c r="S1923" s="39">
        <f t="shared" si="63"/>
        <v>86</v>
      </c>
      <c r="T1923" s="34" t="s">
        <v>44</v>
      </c>
      <c r="U1923" s="12">
        <f>(alpha+(beta/(1+EXP((((-1)*ceta)+(delta*LN(speed)))+(epsilon*speed)))))</f>
        <v>0.30041668116807491</v>
      </c>
      <c r="V1923" s="8">
        <f t="shared" si="64"/>
        <v>86</v>
      </c>
    </row>
    <row r="1924" spans="1:22">
      <c r="A1924" s="34" t="s">
        <v>19</v>
      </c>
      <c r="B1924" s="34" t="s">
        <v>66</v>
      </c>
      <c r="C1924" s="5" t="s">
        <v>110</v>
      </c>
      <c r="D1924" s="35" t="s">
        <v>85</v>
      </c>
      <c r="E1924" s="36" t="s">
        <v>14</v>
      </c>
      <c r="F1924" s="37">
        <v>0</v>
      </c>
      <c r="G1924" s="38">
        <v>-0.04</v>
      </c>
      <c r="H1924" s="34">
        <v>0.99523221331750666</v>
      </c>
      <c r="I1924" s="35">
        <v>10.128236796601687</v>
      </c>
      <c r="J1924" s="35">
        <v>0.99255807791780104</v>
      </c>
      <c r="K1924" s="35">
        <v>-0.97158887633117519</v>
      </c>
      <c r="L1924" s="35">
        <v>0</v>
      </c>
      <c r="M1924" s="35">
        <v>0</v>
      </c>
      <c r="N1924" s="35">
        <v>0</v>
      </c>
      <c r="O1924" s="35">
        <v>0</v>
      </c>
      <c r="P1924" s="36">
        <v>12</v>
      </c>
      <c r="Q1924" s="37">
        <v>86</v>
      </c>
      <c r="R1924" s="36">
        <v>0</v>
      </c>
      <c r="S1924" s="39">
        <f t="shared" si="63"/>
        <v>86</v>
      </c>
      <c r="T1924" s="34" t="s">
        <v>29</v>
      </c>
      <c r="U1924" s="12">
        <f>((alpha*(beta^speed))*(speed^ceta))</f>
        <v>7.0308283667666879E-2</v>
      </c>
      <c r="V1924" s="8">
        <f t="shared" si="64"/>
        <v>86</v>
      </c>
    </row>
    <row r="1925" spans="1:22">
      <c r="A1925" s="34" t="s">
        <v>19</v>
      </c>
      <c r="B1925" s="34" t="s">
        <v>66</v>
      </c>
      <c r="C1925" s="5" t="s">
        <v>110</v>
      </c>
      <c r="D1925" s="35" t="s">
        <v>85</v>
      </c>
      <c r="E1925" s="36" t="s">
        <v>18</v>
      </c>
      <c r="F1925" s="37">
        <v>0</v>
      </c>
      <c r="G1925" s="38">
        <v>-0.04</v>
      </c>
      <c r="H1925" s="34">
        <v>0.99505331935750219</v>
      </c>
      <c r="I1925" s="35">
        <v>5.4443522404859994</v>
      </c>
      <c r="J1925" s="35">
        <v>0.9952206853396447</v>
      </c>
      <c r="K1925" s="35">
        <v>-0.98273921083691262</v>
      </c>
      <c r="L1925" s="35">
        <v>0</v>
      </c>
      <c r="M1925" s="35">
        <v>0</v>
      </c>
      <c r="N1925" s="35">
        <v>0</v>
      </c>
      <c r="O1925" s="35">
        <v>0</v>
      </c>
      <c r="P1925" s="36">
        <v>12</v>
      </c>
      <c r="Q1925" s="37">
        <v>86</v>
      </c>
      <c r="R1925" s="36">
        <v>0</v>
      </c>
      <c r="S1925" s="39">
        <f t="shared" si="63"/>
        <v>86</v>
      </c>
      <c r="T1925" s="34" t="s">
        <v>29</v>
      </c>
      <c r="U1925" s="12">
        <f>((alpha*(beta^speed))*(speed^ceta))</f>
        <v>4.5280021849775483E-2</v>
      </c>
      <c r="V1925" s="8">
        <f t="shared" si="64"/>
        <v>86</v>
      </c>
    </row>
    <row r="1926" spans="1:22">
      <c r="A1926" s="34" t="s">
        <v>19</v>
      </c>
      <c r="B1926" s="34" t="s">
        <v>66</v>
      </c>
      <c r="C1926" s="5" t="s">
        <v>110</v>
      </c>
      <c r="D1926" s="35" t="s">
        <v>85</v>
      </c>
      <c r="E1926" s="36" t="s">
        <v>17</v>
      </c>
      <c r="F1926" s="37">
        <v>0</v>
      </c>
      <c r="G1926" s="38">
        <v>-0.04</v>
      </c>
      <c r="H1926" s="34">
        <v>0.98675885762433257</v>
      </c>
      <c r="I1926" s="35">
        <v>10.850905647746172</v>
      </c>
      <c r="J1926" s="35">
        <v>-12.105656058739534</v>
      </c>
      <c r="K1926" s="35">
        <v>-1.8493162223019417</v>
      </c>
      <c r="L1926" s="35">
        <v>0</v>
      </c>
      <c r="M1926" s="35">
        <v>0</v>
      </c>
      <c r="N1926" s="35">
        <v>0</v>
      </c>
      <c r="O1926" s="35">
        <v>0</v>
      </c>
      <c r="P1926" s="36">
        <v>12</v>
      </c>
      <c r="Q1926" s="37">
        <v>86</v>
      </c>
      <c r="R1926" s="36">
        <v>13</v>
      </c>
      <c r="S1926" s="39">
        <f t="shared" si="63"/>
        <v>86</v>
      </c>
      <c r="T1926" s="34" t="s">
        <v>50</v>
      </c>
      <c r="U1926" s="12">
        <f>EXP((alpha+(beta/speed))+(ceta*LN(speed)))</f>
        <v>11.853764429086549</v>
      </c>
      <c r="V1926" s="8">
        <f t="shared" si="64"/>
        <v>86</v>
      </c>
    </row>
    <row r="1927" spans="1:22">
      <c r="A1927" s="34" t="s">
        <v>19</v>
      </c>
      <c r="B1927" s="34" t="s">
        <v>66</v>
      </c>
      <c r="C1927" s="5" t="s">
        <v>110</v>
      </c>
      <c r="D1927" s="35" t="s">
        <v>85</v>
      </c>
      <c r="E1927" s="36" t="s">
        <v>15</v>
      </c>
      <c r="F1927" s="37">
        <v>50</v>
      </c>
      <c r="G1927" s="38">
        <v>-0.04</v>
      </c>
      <c r="H1927" s="34">
        <v>0.98873839720505152</v>
      </c>
      <c r="I1927" s="35">
        <v>8.0567445470587459E-2</v>
      </c>
      <c r="J1927" s="35">
        <v>18.050636283768824</v>
      </c>
      <c r="K1927" s="35">
        <v>-0.39833285473512803</v>
      </c>
      <c r="L1927" s="35">
        <v>0.55449733344020768</v>
      </c>
      <c r="M1927" s="35">
        <v>3.4386824311197203E-2</v>
      </c>
      <c r="N1927" s="35">
        <v>0</v>
      </c>
      <c r="O1927" s="35">
        <v>0</v>
      </c>
      <c r="P1927" s="36">
        <v>12</v>
      </c>
      <c r="Q1927" s="37">
        <v>86</v>
      </c>
      <c r="R1927" s="36">
        <v>10</v>
      </c>
      <c r="S1927" s="39">
        <f t="shared" si="63"/>
        <v>86</v>
      </c>
      <c r="T1927" s="34" t="s">
        <v>44</v>
      </c>
      <c r="U1927" s="12">
        <f>(alpha+(beta/(1+EXP((((-1)*ceta)+(delta*LN(speed)))+(epsilon*speed)))))</f>
        <v>0.13368278987378479</v>
      </c>
      <c r="V1927" s="8">
        <f t="shared" si="64"/>
        <v>86</v>
      </c>
    </row>
    <row r="1928" spans="1:22">
      <c r="A1928" s="34" t="s">
        <v>19</v>
      </c>
      <c r="B1928" s="34" t="s">
        <v>66</v>
      </c>
      <c r="C1928" s="5" t="s">
        <v>110</v>
      </c>
      <c r="D1928" s="35" t="s">
        <v>85</v>
      </c>
      <c r="E1928" s="36" t="s">
        <v>16</v>
      </c>
      <c r="F1928" s="37">
        <v>50</v>
      </c>
      <c r="G1928" s="38">
        <v>-0.04</v>
      </c>
      <c r="H1928" s="34">
        <v>0.98012175429741266</v>
      </c>
      <c r="I1928" s="35">
        <v>-0.73432724602680577</v>
      </c>
      <c r="J1928" s="35">
        <v>28.724334820361594</v>
      </c>
      <c r="K1928" s="35">
        <v>1.1943000497796759</v>
      </c>
      <c r="L1928" s="35">
        <v>1.0288246934575997</v>
      </c>
      <c r="M1928" s="35">
        <v>-9.5081805550986166E-5</v>
      </c>
      <c r="N1928" s="35">
        <v>0</v>
      </c>
      <c r="O1928" s="35">
        <v>0</v>
      </c>
      <c r="P1928" s="36">
        <v>12</v>
      </c>
      <c r="Q1928" s="37">
        <v>86</v>
      </c>
      <c r="R1928" s="36">
        <v>10</v>
      </c>
      <c r="S1928" s="39">
        <f t="shared" si="63"/>
        <v>86</v>
      </c>
      <c r="T1928" s="34" t="s">
        <v>44</v>
      </c>
      <c r="U1928" s="12">
        <f>(alpha+(beta/(1+EXP((((-1)*ceta)+(delta*LN(speed)))+(epsilon*speed)))))</f>
        <v>0.21121881925547314</v>
      </c>
      <c r="V1928" s="8">
        <f t="shared" si="64"/>
        <v>86</v>
      </c>
    </row>
    <row r="1929" spans="1:22">
      <c r="A1929" s="34" t="s">
        <v>19</v>
      </c>
      <c r="B1929" s="34" t="s">
        <v>66</v>
      </c>
      <c r="C1929" s="5" t="s">
        <v>110</v>
      </c>
      <c r="D1929" s="35" t="s">
        <v>85</v>
      </c>
      <c r="E1929" s="36" t="s">
        <v>14</v>
      </c>
      <c r="F1929" s="37">
        <v>50</v>
      </c>
      <c r="G1929" s="38">
        <v>-0.04</v>
      </c>
      <c r="H1929" s="34">
        <v>0.99531188283130556</v>
      </c>
      <c r="I1929" s="35">
        <v>8.3810273966101896</v>
      </c>
      <c r="J1929" s="35">
        <v>0.98846031347082242</v>
      </c>
      <c r="K1929" s="35">
        <v>-0.89611973001698941</v>
      </c>
      <c r="L1929" s="35">
        <v>0</v>
      </c>
      <c r="M1929" s="35">
        <v>0</v>
      </c>
      <c r="N1929" s="35">
        <v>0</v>
      </c>
      <c r="O1929" s="35">
        <v>0</v>
      </c>
      <c r="P1929" s="36">
        <v>12</v>
      </c>
      <c r="Q1929" s="37">
        <v>86</v>
      </c>
      <c r="R1929" s="36">
        <v>0</v>
      </c>
      <c r="S1929" s="39">
        <f t="shared" si="63"/>
        <v>86</v>
      </c>
      <c r="T1929" s="34" t="s">
        <v>29</v>
      </c>
      <c r="U1929" s="12">
        <f>((alpha*(beta^speed))*(speed^ceta))</f>
        <v>5.7049182410254043E-2</v>
      </c>
      <c r="V1929" s="8">
        <f t="shared" si="64"/>
        <v>86</v>
      </c>
    </row>
    <row r="1930" spans="1:22">
      <c r="A1930" s="34" t="s">
        <v>19</v>
      </c>
      <c r="B1930" s="34" t="s">
        <v>66</v>
      </c>
      <c r="C1930" s="5" t="s">
        <v>110</v>
      </c>
      <c r="D1930" s="35" t="s">
        <v>85</v>
      </c>
      <c r="E1930" s="36" t="s">
        <v>18</v>
      </c>
      <c r="F1930" s="37">
        <v>50</v>
      </c>
      <c r="G1930" s="38">
        <v>-0.04</v>
      </c>
      <c r="H1930" s="34">
        <v>0.9932777416698606</v>
      </c>
      <c r="I1930" s="35">
        <v>3.7823543757143812</v>
      </c>
      <c r="J1930" s="35">
        <v>0.98967579218198742</v>
      </c>
      <c r="K1930" s="35">
        <v>-0.83425442768979752</v>
      </c>
      <c r="L1930" s="35">
        <v>0</v>
      </c>
      <c r="M1930" s="35">
        <v>0</v>
      </c>
      <c r="N1930" s="35">
        <v>0</v>
      </c>
      <c r="O1930" s="35">
        <v>0</v>
      </c>
      <c r="P1930" s="36">
        <v>12</v>
      </c>
      <c r="Q1930" s="37">
        <v>86</v>
      </c>
      <c r="R1930" s="36">
        <v>0</v>
      </c>
      <c r="S1930" s="39">
        <f t="shared" si="63"/>
        <v>86</v>
      </c>
      <c r="T1930" s="34" t="s">
        <v>29</v>
      </c>
      <c r="U1930" s="12">
        <f>((alpha*(beta^speed))*(speed^ceta))</f>
        <v>3.769569842124193E-2</v>
      </c>
      <c r="V1930" s="8">
        <f t="shared" si="64"/>
        <v>86</v>
      </c>
    </row>
    <row r="1931" spans="1:22">
      <c r="A1931" s="34" t="s">
        <v>19</v>
      </c>
      <c r="B1931" s="34" t="s">
        <v>66</v>
      </c>
      <c r="C1931" s="5" t="s">
        <v>110</v>
      </c>
      <c r="D1931" s="35" t="s">
        <v>85</v>
      </c>
      <c r="E1931" s="36" t="s">
        <v>17</v>
      </c>
      <c r="F1931" s="37">
        <v>50</v>
      </c>
      <c r="G1931" s="38">
        <v>-0.04</v>
      </c>
      <c r="H1931" s="34">
        <v>0.98257350832219603</v>
      </c>
      <c r="I1931" s="35">
        <v>1175.0381593731288</v>
      </c>
      <c r="J1931" s="35">
        <v>0.97315247493508794</v>
      </c>
      <c r="K1931" s="35">
        <v>-0.60319394058518006</v>
      </c>
      <c r="L1931" s="35">
        <v>0</v>
      </c>
      <c r="M1931" s="35">
        <v>0</v>
      </c>
      <c r="N1931" s="35">
        <v>0</v>
      </c>
      <c r="O1931" s="35">
        <v>0</v>
      </c>
      <c r="P1931" s="36">
        <v>12</v>
      </c>
      <c r="Q1931" s="37">
        <v>86</v>
      </c>
      <c r="R1931" s="36">
        <v>0</v>
      </c>
      <c r="S1931" s="39">
        <f t="shared" si="63"/>
        <v>86</v>
      </c>
      <c r="T1931" s="34" t="s">
        <v>29</v>
      </c>
      <c r="U1931" s="12">
        <f>((alpha*(beta^speed))*(speed^ceta))</f>
        <v>7.7042593572121731</v>
      </c>
      <c r="V1931" s="8">
        <f t="shared" si="64"/>
        <v>86</v>
      </c>
    </row>
    <row r="1932" spans="1:22">
      <c r="A1932" s="34" t="s">
        <v>19</v>
      </c>
      <c r="B1932" s="34" t="s">
        <v>66</v>
      </c>
      <c r="C1932" s="5" t="s">
        <v>110</v>
      </c>
      <c r="D1932" s="35" t="s">
        <v>85</v>
      </c>
      <c r="E1932" s="36" t="s">
        <v>15</v>
      </c>
      <c r="F1932" s="37">
        <v>100</v>
      </c>
      <c r="G1932" s="38">
        <v>-0.04</v>
      </c>
      <c r="H1932" s="34">
        <v>0.98464138820806313</v>
      </c>
      <c r="I1932" s="35">
        <v>7.5632069415473943E-2</v>
      </c>
      <c r="J1932" s="35">
        <v>11.263265887289613</v>
      </c>
      <c r="K1932" s="35">
        <v>-0.12483503970628196</v>
      </c>
      <c r="L1932" s="35">
        <v>0.4155232941342511</v>
      </c>
      <c r="M1932" s="35">
        <v>4.0753347568673298E-2</v>
      </c>
      <c r="N1932" s="35">
        <v>0</v>
      </c>
      <c r="O1932" s="35">
        <v>0</v>
      </c>
      <c r="P1932" s="36">
        <v>12</v>
      </c>
      <c r="Q1932" s="37">
        <v>86</v>
      </c>
      <c r="R1932" s="36">
        <v>10</v>
      </c>
      <c r="S1932" s="39">
        <f t="shared" si="63"/>
        <v>86</v>
      </c>
      <c r="T1932" s="34" t="s">
        <v>44</v>
      </c>
      <c r="U1932" s="12">
        <f>(alpha+(beta/(1+EXP((((-1)*ceta)+(delta*LN(speed)))+(epsilon*speed)))))</f>
        <v>0.12237370665142634</v>
      </c>
      <c r="V1932" s="8">
        <f t="shared" si="64"/>
        <v>86</v>
      </c>
    </row>
    <row r="1933" spans="1:22">
      <c r="A1933" s="34" t="s">
        <v>19</v>
      </c>
      <c r="B1933" s="34" t="s">
        <v>66</v>
      </c>
      <c r="C1933" s="5" t="s">
        <v>110</v>
      </c>
      <c r="D1933" s="35" t="s">
        <v>85</v>
      </c>
      <c r="E1933" s="36" t="s">
        <v>16</v>
      </c>
      <c r="F1933" s="37">
        <v>100</v>
      </c>
      <c r="G1933" s="38">
        <v>-0.04</v>
      </c>
      <c r="H1933" s="34">
        <v>0.97422126495759331</v>
      </c>
      <c r="I1933" s="35">
        <v>-0.80848842869022053</v>
      </c>
      <c r="J1933" s="35">
        <v>19.226749244423022</v>
      </c>
      <c r="K1933" s="35">
        <v>1.8461436548426886</v>
      </c>
      <c r="L1933" s="35">
        <v>1.0727665905765578</v>
      </c>
      <c r="M1933" s="35">
        <v>-3.1704718684109049E-4</v>
      </c>
      <c r="N1933" s="35">
        <v>0</v>
      </c>
      <c r="O1933" s="35">
        <v>0</v>
      </c>
      <c r="P1933" s="36">
        <v>12</v>
      </c>
      <c r="Q1933" s="37">
        <v>86</v>
      </c>
      <c r="R1933" s="36">
        <v>10</v>
      </c>
      <c r="S1933" s="39">
        <f t="shared" si="63"/>
        <v>86</v>
      </c>
      <c r="T1933" s="34" t="s">
        <v>44</v>
      </c>
      <c r="U1933" s="12">
        <f>(alpha+(beta/(1+EXP((((-1)*ceta)+(delta*LN(speed)))+(epsilon*speed)))))</f>
        <v>0.18945170706062275</v>
      </c>
      <c r="V1933" s="8">
        <f t="shared" si="64"/>
        <v>86</v>
      </c>
    </row>
    <row r="1934" spans="1:22">
      <c r="A1934" s="34" t="s">
        <v>19</v>
      </c>
      <c r="B1934" s="34" t="s">
        <v>66</v>
      </c>
      <c r="C1934" s="5" t="s">
        <v>110</v>
      </c>
      <c r="D1934" s="35" t="s">
        <v>85</v>
      </c>
      <c r="E1934" s="36" t="s">
        <v>14</v>
      </c>
      <c r="F1934" s="37">
        <v>100</v>
      </c>
      <c r="G1934" s="38">
        <v>-0.04</v>
      </c>
      <c r="H1934" s="34">
        <v>0.99527479549060727</v>
      </c>
      <c r="I1934" s="35">
        <v>7.8730538130578624</v>
      </c>
      <c r="J1934" s="35">
        <v>0.98754801557283345</v>
      </c>
      <c r="K1934" s="35">
        <v>-0.88039368250618955</v>
      </c>
      <c r="L1934" s="35">
        <v>0</v>
      </c>
      <c r="M1934" s="35">
        <v>0</v>
      </c>
      <c r="N1934" s="35">
        <v>0</v>
      </c>
      <c r="O1934" s="35">
        <v>0</v>
      </c>
      <c r="P1934" s="36">
        <v>12</v>
      </c>
      <c r="Q1934" s="37">
        <v>86</v>
      </c>
      <c r="R1934" s="36">
        <v>0</v>
      </c>
      <c r="S1934" s="39">
        <f t="shared" si="63"/>
        <v>86</v>
      </c>
      <c r="T1934" s="34" t="s">
        <v>29</v>
      </c>
      <c r="U1934" s="12">
        <f>((alpha*(beta^speed))*(speed^ceta))</f>
        <v>5.3092109325004563E-2</v>
      </c>
      <c r="V1934" s="8">
        <f t="shared" si="64"/>
        <v>86</v>
      </c>
    </row>
    <row r="1935" spans="1:22">
      <c r="A1935" s="34" t="s">
        <v>19</v>
      </c>
      <c r="B1935" s="34" t="s">
        <v>66</v>
      </c>
      <c r="C1935" s="5" t="s">
        <v>110</v>
      </c>
      <c r="D1935" s="35" t="s">
        <v>85</v>
      </c>
      <c r="E1935" s="36" t="s">
        <v>18</v>
      </c>
      <c r="F1935" s="37">
        <v>100</v>
      </c>
      <c r="G1935" s="38">
        <v>-0.04</v>
      </c>
      <c r="H1935" s="34">
        <v>0.99167357638655462</v>
      </c>
      <c r="I1935" s="35">
        <v>2.9056613016555248</v>
      </c>
      <c r="J1935" s="35">
        <v>0.98602090189437086</v>
      </c>
      <c r="K1935" s="35">
        <v>-0.72097167072478785</v>
      </c>
      <c r="L1935" s="35">
        <v>0</v>
      </c>
      <c r="M1935" s="35">
        <v>0</v>
      </c>
      <c r="N1935" s="35">
        <v>0</v>
      </c>
      <c r="O1935" s="35">
        <v>0</v>
      </c>
      <c r="P1935" s="36">
        <v>12</v>
      </c>
      <c r="Q1935" s="37">
        <v>86</v>
      </c>
      <c r="R1935" s="36">
        <v>0</v>
      </c>
      <c r="S1935" s="39">
        <f t="shared" si="63"/>
        <v>86</v>
      </c>
      <c r="T1935" s="34" t="s">
        <v>29</v>
      </c>
      <c r="U1935" s="12">
        <f>((alpha*(beta^speed))*(speed^ceta))</f>
        <v>3.4892560627099008E-2</v>
      </c>
      <c r="V1935" s="8">
        <f t="shared" si="64"/>
        <v>86</v>
      </c>
    </row>
    <row r="1936" spans="1:22">
      <c r="A1936" s="34" t="s">
        <v>19</v>
      </c>
      <c r="B1936" s="34" t="s">
        <v>66</v>
      </c>
      <c r="C1936" s="5" t="s">
        <v>110</v>
      </c>
      <c r="D1936" s="35" t="s">
        <v>85</v>
      </c>
      <c r="E1936" s="36" t="s">
        <v>17</v>
      </c>
      <c r="F1936" s="37">
        <v>100</v>
      </c>
      <c r="G1936" s="38">
        <v>-0.04</v>
      </c>
      <c r="H1936" s="34">
        <v>0.97803536369050792</v>
      </c>
      <c r="I1936" s="35">
        <v>913.38994207587712</v>
      </c>
      <c r="J1936" s="35">
        <v>0.96890599147920187</v>
      </c>
      <c r="K1936" s="35">
        <v>-0.48016719751972908</v>
      </c>
      <c r="L1936" s="35">
        <v>0</v>
      </c>
      <c r="M1936" s="35">
        <v>0</v>
      </c>
      <c r="N1936" s="35">
        <v>0</v>
      </c>
      <c r="O1936" s="35">
        <v>0</v>
      </c>
      <c r="P1936" s="36">
        <v>12</v>
      </c>
      <c r="Q1936" s="37">
        <v>86</v>
      </c>
      <c r="R1936" s="36">
        <v>0</v>
      </c>
      <c r="S1936" s="39">
        <f t="shared" si="63"/>
        <v>86</v>
      </c>
      <c r="T1936" s="34" t="s">
        <v>29</v>
      </c>
      <c r="U1936" s="12">
        <f>((alpha*(beta^speed))*(speed^ceta))</f>
        <v>7.1120482254944841</v>
      </c>
      <c r="V1936" s="8">
        <f t="shared" si="64"/>
        <v>86</v>
      </c>
    </row>
    <row r="1937" spans="1:22">
      <c r="A1937" s="34" t="s">
        <v>19</v>
      </c>
      <c r="B1937" s="34" t="s">
        <v>66</v>
      </c>
      <c r="C1937" s="5" t="s">
        <v>110</v>
      </c>
      <c r="D1937" s="35" t="s">
        <v>85</v>
      </c>
      <c r="E1937" s="36" t="s">
        <v>15</v>
      </c>
      <c r="F1937" s="37">
        <v>0</v>
      </c>
      <c r="G1937" s="38">
        <v>-0.02</v>
      </c>
      <c r="H1937" s="34">
        <v>0.98913376334326819</v>
      </c>
      <c r="I1937" s="35">
        <v>0.59504665735026485</v>
      </c>
      <c r="J1937" s="35">
        <v>12.643034630666611</v>
      </c>
      <c r="K1937" s="35">
        <v>-0.10531197752350896</v>
      </c>
      <c r="L1937" s="35">
        <v>0.3679730231147601</v>
      </c>
      <c r="M1937" s="35">
        <v>7.2529939508493846E-2</v>
      </c>
      <c r="N1937" s="35">
        <v>0</v>
      </c>
      <c r="O1937" s="35">
        <v>0</v>
      </c>
      <c r="P1937" s="36">
        <v>12</v>
      </c>
      <c r="Q1937" s="37">
        <v>86</v>
      </c>
      <c r="R1937" s="36">
        <v>10</v>
      </c>
      <c r="S1937" s="39">
        <f t="shared" si="63"/>
        <v>86</v>
      </c>
      <c r="T1937" s="34" t="s">
        <v>44</v>
      </c>
      <c r="U1937" s="12">
        <f>(alpha+(beta/(1+EXP((((-1)*ceta)+(delta*LN(speed)))+(epsilon*speed)))))</f>
        <v>0.59936362747334027</v>
      </c>
      <c r="V1937" s="8">
        <f t="shared" si="64"/>
        <v>86</v>
      </c>
    </row>
    <row r="1938" spans="1:22">
      <c r="A1938" s="34" t="s">
        <v>19</v>
      </c>
      <c r="B1938" s="34" t="s">
        <v>66</v>
      </c>
      <c r="C1938" s="5" t="s">
        <v>110</v>
      </c>
      <c r="D1938" s="35" t="s">
        <v>85</v>
      </c>
      <c r="E1938" s="36" t="s">
        <v>16</v>
      </c>
      <c r="F1938" s="37">
        <v>0</v>
      </c>
      <c r="G1938" s="38">
        <v>-0.02</v>
      </c>
      <c r="H1938" s="34">
        <v>0.97695674420346446</v>
      </c>
      <c r="I1938" s="35">
        <v>1.7724583342901477</v>
      </c>
      <c r="J1938" s="35">
        <v>61.006797115346032</v>
      </c>
      <c r="K1938" s="35">
        <v>-0.71243500990319542</v>
      </c>
      <c r="L1938" s="35">
        <v>0.39981543270614162</v>
      </c>
      <c r="M1938" s="35">
        <v>6.1926222460899003E-2</v>
      </c>
      <c r="N1938" s="35">
        <v>0</v>
      </c>
      <c r="O1938" s="35">
        <v>0</v>
      </c>
      <c r="P1938" s="36">
        <v>12</v>
      </c>
      <c r="Q1938" s="37">
        <v>86</v>
      </c>
      <c r="R1938" s="36">
        <v>10</v>
      </c>
      <c r="S1938" s="39">
        <f t="shared" si="63"/>
        <v>86</v>
      </c>
      <c r="T1938" s="34" t="s">
        <v>44</v>
      </c>
      <c r="U1938" s="12">
        <f>(alpha+(beta/(1+EXP((((-1)*ceta)+(delta*LN(speed)))+(epsilon*speed)))))</f>
        <v>1.7969744746765159</v>
      </c>
      <c r="V1938" s="8">
        <f t="shared" si="64"/>
        <v>86</v>
      </c>
    </row>
    <row r="1939" spans="1:22">
      <c r="A1939" s="34" t="s">
        <v>19</v>
      </c>
      <c r="B1939" s="34" t="s">
        <v>66</v>
      </c>
      <c r="C1939" s="5" t="s">
        <v>110</v>
      </c>
      <c r="D1939" s="35" t="s">
        <v>85</v>
      </c>
      <c r="E1939" s="36" t="s">
        <v>14</v>
      </c>
      <c r="F1939" s="37">
        <v>0</v>
      </c>
      <c r="G1939" s="38">
        <v>-0.02</v>
      </c>
      <c r="H1939" s="34">
        <v>0.99557630728631696</v>
      </c>
      <c r="I1939" s="35">
        <v>16.370559507999438</v>
      </c>
      <c r="J1939" s="35">
        <v>1.011306308993607</v>
      </c>
      <c r="K1939" s="35">
        <v>-1.201370400358146</v>
      </c>
      <c r="L1939" s="35">
        <v>0</v>
      </c>
      <c r="M1939" s="35">
        <v>0</v>
      </c>
      <c r="N1939" s="35">
        <v>0</v>
      </c>
      <c r="O1939" s="35">
        <v>0</v>
      </c>
      <c r="P1939" s="36">
        <v>12</v>
      </c>
      <c r="Q1939" s="37">
        <v>86</v>
      </c>
      <c r="R1939" s="36">
        <v>0</v>
      </c>
      <c r="S1939" s="39">
        <f t="shared" si="63"/>
        <v>86</v>
      </c>
      <c r="T1939" s="34" t="s">
        <v>29</v>
      </c>
      <c r="U1939" s="12">
        <f>((alpha*(beta^speed))*(speed^ceta))</f>
        <v>0.20413993383290965</v>
      </c>
      <c r="V1939" s="8">
        <f t="shared" si="64"/>
        <v>86</v>
      </c>
    </row>
    <row r="1940" spans="1:22">
      <c r="A1940" s="34" t="s">
        <v>19</v>
      </c>
      <c r="B1940" s="34" t="s">
        <v>66</v>
      </c>
      <c r="C1940" s="5" t="s">
        <v>110</v>
      </c>
      <c r="D1940" s="35" t="s">
        <v>85</v>
      </c>
      <c r="E1940" s="36" t="s">
        <v>18</v>
      </c>
      <c r="F1940" s="37">
        <v>0</v>
      </c>
      <c r="G1940" s="38">
        <v>-0.02</v>
      </c>
      <c r="H1940" s="34">
        <v>0.99414347930351432</v>
      </c>
      <c r="I1940" s="35">
        <v>-6.6951425379044721E-2</v>
      </c>
      <c r="J1940" s="35">
        <v>0.18802658104290776</v>
      </c>
      <c r="K1940" s="35">
        <v>-8.431673939173572E-4</v>
      </c>
      <c r="L1940" s="35">
        <v>0</v>
      </c>
      <c r="M1940" s="35">
        <v>0</v>
      </c>
      <c r="N1940" s="35">
        <v>0</v>
      </c>
      <c r="O1940" s="35">
        <v>0</v>
      </c>
      <c r="P1940" s="36">
        <v>12</v>
      </c>
      <c r="Q1940" s="37">
        <v>86</v>
      </c>
      <c r="R1940" s="36">
        <v>5</v>
      </c>
      <c r="S1940" s="39">
        <f t="shared" si="63"/>
        <v>86</v>
      </c>
      <c r="T1940" s="34" t="s">
        <v>36</v>
      </c>
      <c r="U1940" s="12">
        <f>(1/(((ceta*(speed^2))+(beta*speed))+alpha))</f>
        <v>0.10134516964970167</v>
      </c>
      <c r="V1940" s="8">
        <f t="shared" si="64"/>
        <v>86</v>
      </c>
    </row>
    <row r="1941" spans="1:22">
      <c r="A1941" s="34" t="s">
        <v>19</v>
      </c>
      <c r="B1941" s="34" t="s">
        <v>66</v>
      </c>
      <c r="C1941" s="5" t="s">
        <v>110</v>
      </c>
      <c r="D1941" s="35" t="s">
        <v>85</v>
      </c>
      <c r="E1941" s="36" t="s">
        <v>17</v>
      </c>
      <c r="F1941" s="37">
        <v>0</v>
      </c>
      <c r="G1941" s="38">
        <v>-0.02</v>
      </c>
      <c r="H1941" s="34">
        <v>0.97979406393370283</v>
      </c>
      <c r="I1941" s="35">
        <v>4486.3650102338561</v>
      </c>
      <c r="J1941" s="35">
        <v>1.0141947046319564</v>
      </c>
      <c r="K1941" s="35">
        <v>-1.2435590993518744</v>
      </c>
      <c r="L1941" s="35">
        <v>0</v>
      </c>
      <c r="M1941" s="35">
        <v>0</v>
      </c>
      <c r="N1941" s="35">
        <v>0</v>
      </c>
      <c r="O1941" s="35">
        <v>0</v>
      </c>
      <c r="P1941" s="36">
        <v>12</v>
      </c>
      <c r="Q1941" s="37">
        <v>86</v>
      </c>
      <c r="R1941" s="36">
        <v>0</v>
      </c>
      <c r="S1941" s="39">
        <f t="shared" si="63"/>
        <v>86</v>
      </c>
      <c r="T1941" s="34" t="s">
        <v>29</v>
      </c>
      <c r="U1941" s="12">
        <f>((alpha*(beta^speed))*(speed^ceta))</f>
        <v>59.247029058139155</v>
      </c>
      <c r="V1941" s="8">
        <f t="shared" si="64"/>
        <v>86</v>
      </c>
    </row>
    <row r="1942" spans="1:22">
      <c r="A1942" s="34" t="s">
        <v>19</v>
      </c>
      <c r="B1942" s="34" t="s">
        <v>66</v>
      </c>
      <c r="C1942" s="5" t="s">
        <v>110</v>
      </c>
      <c r="D1942" s="35" t="s">
        <v>85</v>
      </c>
      <c r="E1942" s="36" t="s">
        <v>15</v>
      </c>
      <c r="F1942" s="37">
        <v>50</v>
      </c>
      <c r="G1942" s="38">
        <v>-0.02</v>
      </c>
      <c r="H1942" s="34">
        <v>0.97855182710201827</v>
      </c>
      <c r="I1942" s="35">
        <v>0.53373707796963832</v>
      </c>
      <c r="J1942" s="35">
        <v>10.701117740883378</v>
      </c>
      <c r="K1942" s="35">
        <v>-0.34509445686034756</v>
      </c>
      <c r="L1942" s="35">
        <v>0.13778945869680567</v>
      </c>
      <c r="M1942" s="35">
        <v>7.982977786616928E-2</v>
      </c>
      <c r="N1942" s="35">
        <v>0</v>
      </c>
      <c r="O1942" s="35">
        <v>0</v>
      </c>
      <c r="P1942" s="36">
        <v>12</v>
      </c>
      <c r="Q1942" s="37">
        <v>86</v>
      </c>
      <c r="R1942" s="36">
        <v>10</v>
      </c>
      <c r="S1942" s="39">
        <f t="shared" si="63"/>
        <v>86</v>
      </c>
      <c r="T1942" s="34" t="s">
        <v>44</v>
      </c>
      <c r="U1942" s="12">
        <f>(alpha+(beta/(1+EXP((((-1)*ceta)+(delta*LN(speed)))+(epsilon*speed)))))</f>
        <v>0.53801508035878676</v>
      </c>
      <c r="V1942" s="8">
        <f t="shared" si="64"/>
        <v>86</v>
      </c>
    </row>
    <row r="1943" spans="1:22">
      <c r="A1943" s="34" t="s">
        <v>19</v>
      </c>
      <c r="B1943" s="34" t="s">
        <v>66</v>
      </c>
      <c r="C1943" s="5" t="s">
        <v>110</v>
      </c>
      <c r="D1943" s="35" t="s">
        <v>85</v>
      </c>
      <c r="E1943" s="36" t="s">
        <v>16</v>
      </c>
      <c r="F1943" s="37">
        <v>50</v>
      </c>
      <c r="G1943" s="38">
        <v>-0.02</v>
      </c>
      <c r="H1943" s="34">
        <v>0.97110782578110133</v>
      </c>
      <c r="I1943" s="35">
        <v>1.2103969827515033</v>
      </c>
      <c r="J1943" s="35">
        <v>32.854239907778144</v>
      </c>
      <c r="K1943" s="35">
        <v>0.41500301549920743</v>
      </c>
      <c r="L1943" s="35">
        <v>0.6466843857478215</v>
      </c>
      <c r="M1943" s="35">
        <v>3.26831150780727E-2</v>
      </c>
      <c r="N1943" s="35">
        <v>0</v>
      </c>
      <c r="O1943" s="35">
        <v>0</v>
      </c>
      <c r="P1943" s="36">
        <v>12</v>
      </c>
      <c r="Q1943" s="37">
        <v>86</v>
      </c>
      <c r="R1943" s="36">
        <v>10</v>
      </c>
      <c r="S1943" s="39">
        <f t="shared" si="63"/>
        <v>86</v>
      </c>
      <c r="T1943" s="34" t="s">
        <v>44</v>
      </c>
      <c r="U1943" s="12">
        <f>(alpha+(beta/(1+EXP((((-1)*ceta)+(delta*LN(speed)))+(epsilon*speed)))))</f>
        <v>1.3774708573380816</v>
      </c>
      <c r="V1943" s="8">
        <f t="shared" si="64"/>
        <v>86</v>
      </c>
    </row>
    <row r="1944" spans="1:22">
      <c r="A1944" s="34" t="s">
        <v>19</v>
      </c>
      <c r="B1944" s="34" t="s">
        <v>66</v>
      </c>
      <c r="C1944" s="5" t="s">
        <v>110</v>
      </c>
      <c r="D1944" s="35" t="s">
        <v>85</v>
      </c>
      <c r="E1944" s="36" t="s">
        <v>14</v>
      </c>
      <c r="F1944" s="37">
        <v>50</v>
      </c>
      <c r="G1944" s="38">
        <v>-0.02</v>
      </c>
      <c r="H1944" s="34">
        <v>0.99425223315575306</v>
      </c>
      <c r="I1944" s="35">
        <v>16.618638110148662</v>
      </c>
      <c r="J1944" s="35">
        <v>1.0086795970224138</v>
      </c>
      <c r="K1944" s="35">
        <v>-1.2069087994713439</v>
      </c>
      <c r="L1944" s="35">
        <v>0</v>
      </c>
      <c r="M1944" s="35">
        <v>0</v>
      </c>
      <c r="N1944" s="35">
        <v>0</v>
      </c>
      <c r="O1944" s="35">
        <v>0</v>
      </c>
      <c r="P1944" s="36">
        <v>12</v>
      </c>
      <c r="Q1944" s="37">
        <v>86</v>
      </c>
      <c r="R1944" s="36">
        <v>0</v>
      </c>
      <c r="S1944" s="39">
        <f t="shared" si="63"/>
        <v>86</v>
      </c>
      <c r="T1944" s="34" t="s">
        <v>29</v>
      </c>
      <c r="U1944" s="12">
        <f>((alpha*(beta^speed))*(speed^ceta))</f>
        <v>0.16166296731394419</v>
      </c>
      <c r="V1944" s="8">
        <f t="shared" si="64"/>
        <v>86</v>
      </c>
    </row>
    <row r="1945" spans="1:22">
      <c r="A1945" s="34" t="s">
        <v>19</v>
      </c>
      <c r="B1945" s="34" t="s">
        <v>66</v>
      </c>
      <c r="C1945" s="5" t="s">
        <v>110</v>
      </c>
      <c r="D1945" s="35" t="s">
        <v>85</v>
      </c>
      <c r="E1945" s="36" t="s">
        <v>18</v>
      </c>
      <c r="F1945" s="37">
        <v>50</v>
      </c>
      <c r="G1945" s="38">
        <v>-0.02</v>
      </c>
      <c r="H1945" s="34">
        <v>0.98904335797341869</v>
      </c>
      <c r="I1945" s="35">
        <v>-0.19672826231025331</v>
      </c>
      <c r="J1945" s="35">
        <v>0.20482131368482173</v>
      </c>
      <c r="K1945" s="35">
        <v>-1.0256239758030606E-3</v>
      </c>
      <c r="L1945" s="35">
        <v>0</v>
      </c>
      <c r="M1945" s="35">
        <v>0</v>
      </c>
      <c r="N1945" s="35">
        <v>0</v>
      </c>
      <c r="O1945" s="35">
        <v>0</v>
      </c>
      <c r="P1945" s="36">
        <v>12</v>
      </c>
      <c r="Q1945" s="37">
        <v>86</v>
      </c>
      <c r="R1945" s="36">
        <v>5</v>
      </c>
      <c r="S1945" s="39">
        <f t="shared" si="63"/>
        <v>86</v>
      </c>
      <c r="T1945" s="34" t="s">
        <v>36</v>
      </c>
      <c r="U1945" s="12">
        <f>(1/(((ceta*(speed^2))+(beta*speed))+alpha))</f>
        <v>0.1017046741844312</v>
      </c>
      <c r="V1945" s="8">
        <f t="shared" si="64"/>
        <v>86</v>
      </c>
    </row>
    <row r="1946" spans="1:22">
      <c r="A1946" s="34" t="s">
        <v>19</v>
      </c>
      <c r="B1946" s="34" t="s">
        <v>66</v>
      </c>
      <c r="C1946" s="5" t="s">
        <v>110</v>
      </c>
      <c r="D1946" s="35" t="s">
        <v>85</v>
      </c>
      <c r="E1946" s="36" t="s">
        <v>17</v>
      </c>
      <c r="F1946" s="37">
        <v>50</v>
      </c>
      <c r="G1946" s="38">
        <v>-0.02</v>
      </c>
      <c r="H1946" s="34">
        <v>0.97674180089476126</v>
      </c>
      <c r="I1946" s="35">
        <v>2718.7324707959688</v>
      </c>
      <c r="J1946" s="35">
        <v>1.0022367972265189</v>
      </c>
      <c r="K1946" s="35">
        <v>-0.97161927890125244</v>
      </c>
      <c r="L1946" s="35">
        <v>0</v>
      </c>
      <c r="M1946" s="35">
        <v>0</v>
      </c>
      <c r="N1946" s="35">
        <v>0</v>
      </c>
      <c r="O1946" s="35">
        <v>0</v>
      </c>
      <c r="P1946" s="36">
        <v>12</v>
      </c>
      <c r="Q1946" s="37">
        <v>86</v>
      </c>
      <c r="R1946" s="36">
        <v>0</v>
      </c>
      <c r="S1946" s="39">
        <f t="shared" si="63"/>
        <v>86</v>
      </c>
      <c r="T1946" s="34" t="s">
        <v>29</v>
      </c>
      <c r="U1946" s="12">
        <f>((alpha*(beta^speed))*(speed^ceta))</f>
        <v>43.473044564228125</v>
      </c>
      <c r="V1946" s="8">
        <f t="shared" si="64"/>
        <v>86</v>
      </c>
    </row>
    <row r="1947" spans="1:22">
      <c r="A1947" s="34" t="s">
        <v>19</v>
      </c>
      <c r="B1947" s="34" t="s">
        <v>66</v>
      </c>
      <c r="C1947" s="5" t="s">
        <v>110</v>
      </c>
      <c r="D1947" s="35" t="s">
        <v>85</v>
      </c>
      <c r="E1947" s="36" t="s">
        <v>15</v>
      </c>
      <c r="F1947" s="37">
        <v>100</v>
      </c>
      <c r="G1947" s="38">
        <v>-0.02</v>
      </c>
      <c r="H1947" s="34">
        <v>0.97558962431861396</v>
      </c>
      <c r="I1947" s="35">
        <v>0.47464127969759279</v>
      </c>
      <c r="J1947" s="35">
        <v>8.8236941357803271</v>
      </c>
      <c r="K1947" s="35">
        <v>-7.6892147647219813E-2</v>
      </c>
      <c r="L1947" s="35">
        <v>0.17216644009735443</v>
      </c>
      <c r="M1947" s="35">
        <v>6.8840229193675412E-2</v>
      </c>
      <c r="N1947" s="35">
        <v>0</v>
      </c>
      <c r="O1947" s="35">
        <v>0</v>
      </c>
      <c r="P1947" s="36">
        <v>12</v>
      </c>
      <c r="Q1947" s="37">
        <v>86</v>
      </c>
      <c r="R1947" s="36">
        <v>10</v>
      </c>
      <c r="S1947" s="39">
        <f t="shared" si="63"/>
        <v>86</v>
      </c>
      <c r="T1947" s="34" t="s">
        <v>44</v>
      </c>
      <c r="U1947" s="12">
        <f>(alpha+(beta/(1+EXP((((-1)*ceta)+(delta*LN(speed)))+(epsilon*speed)))))</f>
        <v>0.48481696452622164</v>
      </c>
      <c r="V1947" s="8">
        <f t="shared" si="64"/>
        <v>86</v>
      </c>
    </row>
    <row r="1948" spans="1:22">
      <c r="A1948" s="34" t="s">
        <v>19</v>
      </c>
      <c r="B1948" s="34" t="s">
        <v>66</v>
      </c>
      <c r="C1948" s="5" t="s">
        <v>110</v>
      </c>
      <c r="D1948" s="35" t="s">
        <v>85</v>
      </c>
      <c r="E1948" s="36" t="s">
        <v>16</v>
      </c>
      <c r="F1948" s="37">
        <v>100</v>
      </c>
      <c r="G1948" s="38">
        <v>-0.02</v>
      </c>
      <c r="H1948" s="34">
        <v>0.96553077000594212</v>
      </c>
      <c r="I1948" s="35">
        <v>-0.88928999969663702</v>
      </c>
      <c r="J1948" s="35">
        <v>39.221864863375721</v>
      </c>
      <c r="K1948" s="35">
        <v>0.5453541841749473</v>
      </c>
      <c r="L1948" s="35">
        <v>0.75726200804849364</v>
      </c>
      <c r="M1948" s="35">
        <v>2.0182778573624356E-3</v>
      </c>
      <c r="N1948" s="35">
        <v>0</v>
      </c>
      <c r="O1948" s="35">
        <v>0</v>
      </c>
      <c r="P1948" s="36">
        <v>12</v>
      </c>
      <c r="Q1948" s="37">
        <v>86</v>
      </c>
      <c r="R1948" s="36">
        <v>10</v>
      </c>
      <c r="S1948" s="39">
        <f t="shared" si="63"/>
        <v>86</v>
      </c>
      <c r="T1948" s="34" t="s">
        <v>44</v>
      </c>
      <c r="U1948" s="12">
        <f>(alpha+(beta/(1+EXP((((-1)*ceta)+(delta*LN(speed)))+(epsilon*speed)))))</f>
        <v>0.96849359139782387</v>
      </c>
      <c r="V1948" s="8">
        <f t="shared" si="64"/>
        <v>86</v>
      </c>
    </row>
    <row r="1949" spans="1:22">
      <c r="A1949" s="34" t="s">
        <v>19</v>
      </c>
      <c r="B1949" s="34" t="s">
        <v>66</v>
      </c>
      <c r="C1949" s="5" t="s">
        <v>110</v>
      </c>
      <c r="D1949" s="35" t="s">
        <v>85</v>
      </c>
      <c r="E1949" s="36" t="s">
        <v>14</v>
      </c>
      <c r="F1949" s="37">
        <v>100</v>
      </c>
      <c r="G1949" s="38">
        <v>-0.02</v>
      </c>
      <c r="H1949" s="34">
        <v>0.99549139355526228</v>
      </c>
      <c r="I1949" s="35">
        <v>12.93107961356643</v>
      </c>
      <c r="J1949" s="35">
        <v>1.0018431922539583</v>
      </c>
      <c r="K1949" s="35">
        <v>-1.0845340572933289</v>
      </c>
      <c r="L1949" s="35">
        <v>0</v>
      </c>
      <c r="M1949" s="35">
        <v>0</v>
      </c>
      <c r="N1949" s="35">
        <v>0</v>
      </c>
      <c r="O1949" s="35">
        <v>0</v>
      </c>
      <c r="P1949" s="36">
        <v>12</v>
      </c>
      <c r="Q1949" s="37">
        <v>86</v>
      </c>
      <c r="R1949" s="36">
        <v>0</v>
      </c>
      <c r="S1949" s="39">
        <f t="shared" si="63"/>
        <v>86</v>
      </c>
      <c r="T1949" s="34" t="s">
        <v>29</v>
      </c>
      <c r="U1949" s="12">
        <f>((alpha*(beta^speed))*(speed^ceta))</f>
        <v>0.12088821141967263</v>
      </c>
      <c r="V1949" s="8">
        <f t="shared" si="64"/>
        <v>86</v>
      </c>
    </row>
    <row r="1950" spans="1:22">
      <c r="A1950" s="34" t="s">
        <v>19</v>
      </c>
      <c r="B1950" s="34" t="s">
        <v>66</v>
      </c>
      <c r="C1950" s="5" t="s">
        <v>110</v>
      </c>
      <c r="D1950" s="35" t="s">
        <v>85</v>
      </c>
      <c r="E1950" s="36" t="s">
        <v>18</v>
      </c>
      <c r="F1950" s="37">
        <v>100</v>
      </c>
      <c r="G1950" s="38">
        <v>-0.02</v>
      </c>
      <c r="H1950" s="34">
        <v>0.98463949211571544</v>
      </c>
      <c r="I1950" s="35">
        <v>3.0327817050900329E-2</v>
      </c>
      <c r="J1950" s="35">
        <v>0.18178102107362634</v>
      </c>
      <c r="K1950" s="35">
        <v>-5.9284088621969894E-4</v>
      </c>
      <c r="L1950" s="35">
        <v>0</v>
      </c>
      <c r="M1950" s="35">
        <v>0</v>
      </c>
      <c r="N1950" s="35">
        <v>0</v>
      </c>
      <c r="O1950" s="35">
        <v>0</v>
      </c>
      <c r="P1950" s="36">
        <v>12</v>
      </c>
      <c r="Q1950" s="37">
        <v>86</v>
      </c>
      <c r="R1950" s="36">
        <v>5</v>
      </c>
      <c r="S1950" s="39">
        <f t="shared" si="63"/>
        <v>86</v>
      </c>
      <c r="T1950" s="34" t="s">
        <v>36</v>
      </c>
      <c r="U1950" s="12">
        <f>(1/(((ceta*(speed^2))+(beta*speed))+alpha))</f>
        <v>8.8661565089553446E-2</v>
      </c>
      <c r="V1950" s="8">
        <f t="shared" si="64"/>
        <v>86</v>
      </c>
    </row>
    <row r="1951" spans="1:22">
      <c r="A1951" s="34" t="s">
        <v>19</v>
      </c>
      <c r="B1951" s="34" t="s">
        <v>66</v>
      </c>
      <c r="C1951" s="5" t="s">
        <v>110</v>
      </c>
      <c r="D1951" s="35" t="s">
        <v>85</v>
      </c>
      <c r="E1951" s="36" t="s">
        <v>17</v>
      </c>
      <c r="F1951" s="37">
        <v>100</v>
      </c>
      <c r="G1951" s="38">
        <v>-0.02</v>
      </c>
      <c r="H1951" s="34">
        <v>0.97368973568367634</v>
      </c>
      <c r="I1951" s="35">
        <v>9.3553262540782267</v>
      </c>
      <c r="J1951" s="35">
        <v>-7.5672286552275985</v>
      </c>
      <c r="K1951" s="35">
        <v>-1.2786340762092863</v>
      </c>
      <c r="L1951" s="35">
        <v>0</v>
      </c>
      <c r="M1951" s="35">
        <v>0</v>
      </c>
      <c r="N1951" s="35">
        <v>0</v>
      </c>
      <c r="O1951" s="35">
        <v>0</v>
      </c>
      <c r="P1951" s="36">
        <v>12</v>
      </c>
      <c r="Q1951" s="37">
        <v>86</v>
      </c>
      <c r="R1951" s="36">
        <v>13</v>
      </c>
      <c r="S1951" s="39">
        <f t="shared" si="63"/>
        <v>86</v>
      </c>
      <c r="T1951" s="34" t="s">
        <v>50</v>
      </c>
      <c r="U1951" s="12">
        <f>EXP((alpha+(beta/speed))+(ceta*LN(speed)))</f>
        <v>35.582536969539575</v>
      </c>
      <c r="V1951" s="8">
        <f t="shared" si="64"/>
        <v>86</v>
      </c>
    </row>
    <row r="1952" spans="1:22">
      <c r="A1952" s="34" t="s">
        <v>19</v>
      </c>
      <c r="B1952" s="34" t="s">
        <v>66</v>
      </c>
      <c r="C1952" s="5" t="s">
        <v>110</v>
      </c>
      <c r="D1952" s="35" t="s">
        <v>85</v>
      </c>
      <c r="E1952" s="36" t="s">
        <v>15</v>
      </c>
      <c r="F1952" s="37">
        <v>0</v>
      </c>
      <c r="G1952" s="38">
        <v>0.02</v>
      </c>
      <c r="H1952" s="34">
        <v>0.98039001874756548</v>
      </c>
      <c r="I1952" s="35">
        <v>35.725787254364469</v>
      </c>
      <c r="J1952" s="35">
        <v>1.0161059789029823</v>
      </c>
      <c r="K1952" s="35">
        <v>-1.1054983445827715</v>
      </c>
      <c r="L1952" s="35">
        <v>0</v>
      </c>
      <c r="M1952" s="35">
        <v>0</v>
      </c>
      <c r="N1952" s="35">
        <v>0</v>
      </c>
      <c r="O1952" s="35">
        <v>0</v>
      </c>
      <c r="P1952" s="36">
        <v>12</v>
      </c>
      <c r="Q1952" s="37">
        <v>86</v>
      </c>
      <c r="R1952" s="36">
        <v>0</v>
      </c>
      <c r="S1952" s="39">
        <f t="shared" si="63"/>
        <v>86</v>
      </c>
      <c r="T1952" s="34" t="s">
        <v>29</v>
      </c>
      <c r="U1952" s="12">
        <f>((alpha*(beta^speed))*(speed^ceta))</f>
        <v>1.0260099172754065</v>
      </c>
      <c r="V1952" s="8">
        <f t="shared" si="64"/>
        <v>86</v>
      </c>
    </row>
    <row r="1953" spans="1:22">
      <c r="A1953" s="34" t="s">
        <v>19</v>
      </c>
      <c r="B1953" s="34" t="s">
        <v>66</v>
      </c>
      <c r="C1953" s="5" t="s">
        <v>110</v>
      </c>
      <c r="D1953" s="35" t="s">
        <v>85</v>
      </c>
      <c r="E1953" s="36" t="s">
        <v>16</v>
      </c>
      <c r="F1953" s="37">
        <v>0</v>
      </c>
      <c r="G1953" s="38">
        <v>0.02</v>
      </c>
      <c r="H1953" s="34">
        <v>0.97513758721777799</v>
      </c>
      <c r="I1953" s="35">
        <v>42.165946773373953</v>
      </c>
      <c r="J1953" s="35">
        <v>1.0115830476268064</v>
      </c>
      <c r="K1953" s="35">
        <v>-0.61842356081923622</v>
      </c>
      <c r="L1953" s="35">
        <v>0</v>
      </c>
      <c r="M1953" s="35">
        <v>0</v>
      </c>
      <c r="N1953" s="35">
        <v>0</v>
      </c>
      <c r="O1953" s="35">
        <v>0</v>
      </c>
      <c r="P1953" s="36">
        <v>12</v>
      </c>
      <c r="Q1953" s="37">
        <v>86</v>
      </c>
      <c r="R1953" s="36">
        <v>0</v>
      </c>
      <c r="S1953" s="39">
        <f t="shared" si="63"/>
        <v>86</v>
      </c>
      <c r="T1953" s="34" t="s">
        <v>29</v>
      </c>
      <c r="U1953" s="12">
        <f>((alpha*(beta^speed))*(speed^ceta))</f>
        <v>7.2236236116878301</v>
      </c>
      <c r="V1953" s="8">
        <f t="shared" si="64"/>
        <v>86</v>
      </c>
    </row>
    <row r="1954" spans="1:22">
      <c r="A1954" s="34" t="s">
        <v>19</v>
      </c>
      <c r="B1954" s="34" t="s">
        <v>66</v>
      </c>
      <c r="C1954" s="5" t="s">
        <v>110</v>
      </c>
      <c r="D1954" s="35" t="s">
        <v>85</v>
      </c>
      <c r="E1954" s="36" t="s">
        <v>14</v>
      </c>
      <c r="F1954" s="37">
        <v>0</v>
      </c>
      <c r="G1954" s="38">
        <v>0.02</v>
      </c>
      <c r="H1954" s="34">
        <v>0.99682534732638817</v>
      </c>
      <c r="I1954" s="35">
        <v>9.7618175981099107</v>
      </c>
      <c r="J1954" s="35">
        <v>1.003655620912614</v>
      </c>
      <c r="K1954" s="35">
        <v>-0.8957986746582951</v>
      </c>
      <c r="L1954" s="35">
        <v>0</v>
      </c>
      <c r="M1954" s="35">
        <v>0</v>
      </c>
      <c r="N1954" s="35">
        <v>0</v>
      </c>
      <c r="O1954" s="35">
        <v>0</v>
      </c>
      <c r="P1954" s="36">
        <v>12</v>
      </c>
      <c r="Q1954" s="37">
        <v>86</v>
      </c>
      <c r="R1954" s="36">
        <v>0</v>
      </c>
      <c r="S1954" s="39">
        <f t="shared" si="63"/>
        <v>86</v>
      </c>
      <c r="T1954" s="34" t="s">
        <v>29</v>
      </c>
      <c r="U1954" s="12">
        <f>((alpha*(beta^speed))*(speed^ceta))</f>
        <v>0.24711298192678169</v>
      </c>
      <c r="V1954" s="8">
        <f t="shared" si="64"/>
        <v>86</v>
      </c>
    </row>
    <row r="1955" spans="1:22">
      <c r="A1955" s="34" t="s">
        <v>19</v>
      </c>
      <c r="B1955" s="34" t="s">
        <v>66</v>
      </c>
      <c r="C1955" s="5" t="s">
        <v>110</v>
      </c>
      <c r="D1955" s="35" t="s">
        <v>85</v>
      </c>
      <c r="E1955" s="36" t="s">
        <v>18</v>
      </c>
      <c r="F1955" s="37">
        <v>0</v>
      </c>
      <c r="G1955" s="38">
        <v>0.02</v>
      </c>
      <c r="H1955" s="34">
        <v>0.99472604386533925</v>
      </c>
      <c r="I1955" s="35">
        <v>0.27125901877699105</v>
      </c>
      <c r="J1955" s="35">
        <v>0.15443556120899263</v>
      </c>
      <c r="K1955" s="35">
        <v>-1.1162438783065172E-3</v>
      </c>
      <c r="L1955" s="35">
        <v>0</v>
      </c>
      <c r="M1955" s="35">
        <v>0</v>
      </c>
      <c r="N1955" s="35">
        <v>0</v>
      </c>
      <c r="O1955" s="35">
        <v>0</v>
      </c>
      <c r="P1955" s="36">
        <v>12</v>
      </c>
      <c r="Q1955" s="37">
        <v>86</v>
      </c>
      <c r="R1955" s="36">
        <v>5</v>
      </c>
      <c r="S1955" s="39">
        <f t="shared" si="63"/>
        <v>86</v>
      </c>
      <c r="T1955" s="34" t="s">
        <v>36</v>
      </c>
      <c r="U1955" s="12">
        <f>(1/(((ceta*(speed^2))+(beta*speed))+alpha))</f>
        <v>0.1887869051549127</v>
      </c>
      <c r="V1955" s="8">
        <f t="shared" si="64"/>
        <v>86</v>
      </c>
    </row>
    <row r="1956" spans="1:22">
      <c r="A1956" s="34" t="s">
        <v>19</v>
      </c>
      <c r="B1956" s="34" t="s">
        <v>66</v>
      </c>
      <c r="C1956" s="5" t="s">
        <v>110</v>
      </c>
      <c r="D1956" s="35" t="s">
        <v>85</v>
      </c>
      <c r="E1956" s="36" t="s">
        <v>17</v>
      </c>
      <c r="F1956" s="37">
        <v>0</v>
      </c>
      <c r="G1956" s="38">
        <v>0.02</v>
      </c>
      <c r="H1956" s="34">
        <v>0.98893992426094546</v>
      </c>
      <c r="I1956" s="35">
        <v>2078.6699263077744</v>
      </c>
      <c r="J1956" s="35">
        <v>1.0139348808783479</v>
      </c>
      <c r="K1956" s="35">
        <v>-0.77604071401849462</v>
      </c>
      <c r="L1956" s="35">
        <v>0</v>
      </c>
      <c r="M1956" s="35">
        <v>0</v>
      </c>
      <c r="N1956" s="35">
        <v>0</v>
      </c>
      <c r="O1956" s="35">
        <v>0</v>
      </c>
      <c r="P1956" s="36">
        <v>12</v>
      </c>
      <c r="Q1956" s="37">
        <v>86</v>
      </c>
      <c r="R1956" s="36">
        <v>0</v>
      </c>
      <c r="S1956" s="39">
        <f t="shared" si="63"/>
        <v>86</v>
      </c>
      <c r="T1956" s="34" t="s">
        <v>29</v>
      </c>
      <c r="U1956" s="12">
        <f>((alpha*(beta^speed))*(speed^ceta))</f>
        <v>215.47726325272302</v>
      </c>
      <c r="V1956" s="8">
        <f t="shared" si="64"/>
        <v>86</v>
      </c>
    </row>
    <row r="1957" spans="1:22">
      <c r="A1957" s="34" t="s">
        <v>19</v>
      </c>
      <c r="B1957" s="34" t="s">
        <v>66</v>
      </c>
      <c r="C1957" s="5" t="s">
        <v>110</v>
      </c>
      <c r="D1957" s="35" t="s">
        <v>85</v>
      </c>
      <c r="E1957" s="36" t="s">
        <v>15</v>
      </c>
      <c r="F1957" s="37">
        <v>50</v>
      </c>
      <c r="G1957" s="38">
        <v>0.02</v>
      </c>
      <c r="H1957" s="34">
        <v>0.94511310472262289</v>
      </c>
      <c r="I1957" s="35">
        <v>1.2458972607861658</v>
      </c>
      <c r="J1957" s="35">
        <v>8.1007215041610525</v>
      </c>
      <c r="K1957" s="35">
        <v>-0.11676310459214348</v>
      </c>
      <c r="L1957" s="35">
        <v>0.12855962528167236</v>
      </c>
      <c r="M1957" s="35">
        <v>8.2224896543127993E-2</v>
      </c>
      <c r="N1957" s="35">
        <v>0</v>
      </c>
      <c r="O1957" s="35">
        <v>0</v>
      </c>
      <c r="P1957" s="36">
        <v>12</v>
      </c>
      <c r="Q1957" s="37">
        <v>86</v>
      </c>
      <c r="R1957" s="36">
        <v>10</v>
      </c>
      <c r="S1957" s="39">
        <f t="shared" si="63"/>
        <v>86</v>
      </c>
      <c r="T1957" s="34" t="s">
        <v>44</v>
      </c>
      <c r="U1957" s="12">
        <f>(alpha+(beta/(1+EXP((((-1)*ceta)+(delta*LN(speed)))+(epsilon*speed)))))</f>
        <v>1.2493477945736027</v>
      </c>
      <c r="V1957" s="8">
        <f t="shared" si="64"/>
        <v>86</v>
      </c>
    </row>
    <row r="1958" spans="1:22">
      <c r="A1958" s="34" t="s">
        <v>19</v>
      </c>
      <c r="B1958" s="34" t="s">
        <v>66</v>
      </c>
      <c r="C1958" s="5" t="s">
        <v>110</v>
      </c>
      <c r="D1958" s="35" t="s">
        <v>85</v>
      </c>
      <c r="E1958" s="36" t="s">
        <v>16</v>
      </c>
      <c r="F1958" s="37">
        <v>50</v>
      </c>
      <c r="G1958" s="38">
        <v>0.02</v>
      </c>
      <c r="H1958" s="34">
        <v>0.97211544214724044</v>
      </c>
      <c r="I1958" s="35">
        <v>8.1497510415571686</v>
      </c>
      <c r="J1958" s="35">
        <v>25.537751246424783</v>
      </c>
      <c r="K1958" s="35">
        <v>0.237214286124937</v>
      </c>
      <c r="L1958" s="35">
        <v>0.37314593692630538</v>
      </c>
      <c r="M1958" s="35">
        <v>8.117645723526723E-2</v>
      </c>
      <c r="N1958" s="35">
        <v>0</v>
      </c>
      <c r="O1958" s="35">
        <v>0</v>
      </c>
      <c r="P1958" s="36">
        <v>12</v>
      </c>
      <c r="Q1958" s="37">
        <v>86</v>
      </c>
      <c r="R1958" s="36">
        <v>10</v>
      </c>
      <c r="S1958" s="39">
        <f t="shared" si="63"/>
        <v>86</v>
      </c>
      <c r="T1958" s="34" t="s">
        <v>44</v>
      </c>
      <c r="U1958" s="12">
        <f>(alpha+(beta/(1+EXP((((-1)*ceta)+(delta*LN(speed)))+(epsilon*speed)))))</f>
        <v>8.1554575477847759</v>
      </c>
      <c r="V1958" s="8">
        <f t="shared" si="64"/>
        <v>86</v>
      </c>
    </row>
    <row r="1959" spans="1:22">
      <c r="A1959" s="34" t="s">
        <v>19</v>
      </c>
      <c r="B1959" s="34" t="s">
        <v>66</v>
      </c>
      <c r="C1959" s="5" t="s">
        <v>110</v>
      </c>
      <c r="D1959" s="35" t="s">
        <v>85</v>
      </c>
      <c r="E1959" s="36" t="s">
        <v>14</v>
      </c>
      <c r="F1959" s="37">
        <v>50</v>
      </c>
      <c r="G1959" s="38">
        <v>0.02</v>
      </c>
      <c r="H1959" s="34">
        <v>0.9958773908962012</v>
      </c>
      <c r="I1959" s="35">
        <v>0.28259244792490174</v>
      </c>
      <c r="J1959" s="35">
        <v>9.0681114146634467</v>
      </c>
      <c r="K1959" s="35">
        <v>0.10476991698236926</v>
      </c>
      <c r="L1959" s="35">
        <v>0.83131758687165058</v>
      </c>
      <c r="M1959" s="35">
        <v>2.9831425688432361E-2</v>
      </c>
      <c r="N1959" s="35">
        <v>0</v>
      </c>
      <c r="O1959" s="35">
        <v>0</v>
      </c>
      <c r="P1959" s="36">
        <v>12</v>
      </c>
      <c r="Q1959" s="37">
        <v>86</v>
      </c>
      <c r="R1959" s="36">
        <v>10</v>
      </c>
      <c r="S1959" s="39">
        <f t="shared" si="63"/>
        <v>86</v>
      </c>
      <c r="T1959" s="34" t="s">
        <v>44</v>
      </c>
      <c r="U1959" s="12">
        <f>(alpha+(beta/(1+EXP((((-1)*ceta)+(delta*LN(speed)))+(epsilon*speed)))))</f>
        <v>0.30163559189566858</v>
      </c>
      <c r="V1959" s="8">
        <f t="shared" si="64"/>
        <v>86</v>
      </c>
    </row>
    <row r="1960" spans="1:22">
      <c r="A1960" s="34" t="s">
        <v>19</v>
      </c>
      <c r="B1960" s="34" t="s">
        <v>66</v>
      </c>
      <c r="C1960" s="5" t="s">
        <v>110</v>
      </c>
      <c r="D1960" s="35" t="s">
        <v>85</v>
      </c>
      <c r="E1960" s="36" t="s">
        <v>18</v>
      </c>
      <c r="F1960" s="37">
        <v>50</v>
      </c>
      <c r="G1960" s="38">
        <v>0.02</v>
      </c>
      <c r="H1960" s="34">
        <v>0.98340609550775193</v>
      </c>
      <c r="I1960" s="35">
        <v>0.58018427827780017</v>
      </c>
      <c r="J1960" s="35">
        <v>0.12202482969396444</v>
      </c>
      <c r="K1960" s="35">
        <v>-9.6051684049317106E-4</v>
      </c>
      <c r="L1960" s="35">
        <v>0</v>
      </c>
      <c r="M1960" s="35">
        <v>0</v>
      </c>
      <c r="N1960" s="35">
        <v>0</v>
      </c>
      <c r="O1960" s="35">
        <v>0</v>
      </c>
      <c r="P1960" s="36">
        <v>12</v>
      </c>
      <c r="Q1960" s="37">
        <v>86</v>
      </c>
      <c r="R1960" s="36">
        <v>5</v>
      </c>
      <c r="S1960" s="39">
        <f t="shared" si="63"/>
        <v>86</v>
      </c>
      <c r="T1960" s="34" t="s">
        <v>36</v>
      </c>
      <c r="U1960" s="12">
        <f>(1/(((ceta*(speed^2))+(beta*speed))+alpha))</f>
        <v>0.25186778349882621</v>
      </c>
      <c r="V1960" s="8">
        <f t="shared" si="64"/>
        <v>86</v>
      </c>
    </row>
    <row r="1961" spans="1:22">
      <c r="A1961" s="34" t="s">
        <v>19</v>
      </c>
      <c r="B1961" s="34" t="s">
        <v>66</v>
      </c>
      <c r="C1961" s="5" t="s">
        <v>110</v>
      </c>
      <c r="D1961" s="35" t="s">
        <v>85</v>
      </c>
      <c r="E1961" s="36" t="s">
        <v>17</v>
      </c>
      <c r="F1961" s="37">
        <v>50</v>
      </c>
      <c r="G1961" s="38">
        <v>0.02</v>
      </c>
      <c r="H1961" s="34">
        <v>0.98184853350520584</v>
      </c>
      <c r="I1961" s="35">
        <v>1849.9443060127105</v>
      </c>
      <c r="J1961" s="35">
        <v>1.0116978490552735</v>
      </c>
      <c r="K1961" s="35">
        <v>-0.66128063003575399</v>
      </c>
      <c r="L1961" s="35">
        <v>0</v>
      </c>
      <c r="M1961" s="35">
        <v>0</v>
      </c>
      <c r="N1961" s="35">
        <v>0</v>
      </c>
      <c r="O1961" s="35">
        <v>0</v>
      </c>
      <c r="P1961" s="36">
        <v>12</v>
      </c>
      <c r="Q1961" s="37">
        <v>86</v>
      </c>
      <c r="R1961" s="36">
        <v>0</v>
      </c>
      <c r="S1961" s="39">
        <f t="shared" si="63"/>
        <v>86</v>
      </c>
      <c r="T1961" s="34" t="s">
        <v>29</v>
      </c>
      <c r="U1961" s="12">
        <f>((alpha*(beta^speed))*(speed^ceta))</f>
        <v>264.41335779486514</v>
      </c>
      <c r="V1961" s="8">
        <f t="shared" si="64"/>
        <v>86</v>
      </c>
    </row>
    <row r="1962" spans="1:22">
      <c r="A1962" s="34" t="s">
        <v>19</v>
      </c>
      <c r="B1962" s="34" t="s">
        <v>66</v>
      </c>
      <c r="C1962" s="5" t="s">
        <v>110</v>
      </c>
      <c r="D1962" s="35" t="s">
        <v>85</v>
      </c>
      <c r="E1962" s="36" t="s">
        <v>15</v>
      </c>
      <c r="F1962" s="37">
        <v>100</v>
      </c>
      <c r="G1962" s="38">
        <v>0.02</v>
      </c>
      <c r="H1962" s="34">
        <v>0.93428506911855425</v>
      </c>
      <c r="I1962" s="35">
        <v>-1.0749038420570261E-5</v>
      </c>
      <c r="J1962" s="35">
        <v>2.0359734529926564E-3</v>
      </c>
      <c r="K1962" s="35">
        <v>-0.13068402571290277</v>
      </c>
      <c r="L1962" s="35">
        <v>4.339320884743036</v>
      </c>
      <c r="M1962" s="35">
        <v>0</v>
      </c>
      <c r="N1962" s="35">
        <v>0</v>
      </c>
      <c r="O1962" s="35">
        <v>0</v>
      </c>
      <c r="P1962" s="36">
        <v>12</v>
      </c>
      <c r="Q1962" s="37">
        <v>85</v>
      </c>
      <c r="R1962" s="36">
        <v>14</v>
      </c>
      <c r="S1962" s="39">
        <f t="shared" si="63"/>
        <v>85</v>
      </c>
      <c r="T1962" s="34" t="s">
        <v>51</v>
      </c>
      <c r="U1962" s="12">
        <f>(((alpha*(speed^3))+(beta*(speed^2))+(ceta*speed))+delta)</f>
        <v>1.3398336769855304</v>
      </c>
      <c r="V1962" s="8">
        <f t="shared" si="64"/>
        <v>85</v>
      </c>
    </row>
    <row r="1963" spans="1:22">
      <c r="A1963" s="34" t="s">
        <v>19</v>
      </c>
      <c r="B1963" s="34" t="s">
        <v>66</v>
      </c>
      <c r="C1963" s="5" t="s">
        <v>110</v>
      </c>
      <c r="D1963" s="35" t="s">
        <v>85</v>
      </c>
      <c r="E1963" s="36" t="s">
        <v>16</v>
      </c>
      <c r="F1963" s="37">
        <v>100</v>
      </c>
      <c r="G1963" s="38">
        <v>0.02</v>
      </c>
      <c r="H1963" s="34">
        <v>0.96754171883408158</v>
      </c>
      <c r="I1963" s="35">
        <v>37.485605989314934</v>
      </c>
      <c r="J1963" s="35">
        <v>1.0062713771810148</v>
      </c>
      <c r="K1963" s="35">
        <v>-0.42624291002142661</v>
      </c>
      <c r="L1963" s="35">
        <v>0</v>
      </c>
      <c r="M1963" s="35">
        <v>0</v>
      </c>
      <c r="N1963" s="35">
        <v>0</v>
      </c>
      <c r="O1963" s="35">
        <v>0</v>
      </c>
      <c r="P1963" s="36">
        <v>12</v>
      </c>
      <c r="Q1963" s="37">
        <v>85</v>
      </c>
      <c r="R1963" s="36">
        <v>0</v>
      </c>
      <c r="S1963" s="39">
        <f t="shared" si="63"/>
        <v>85</v>
      </c>
      <c r="T1963" s="34" t="s">
        <v>29</v>
      </c>
      <c r="U1963" s="12">
        <f>((alpha*(beta^speed))*(speed^ceta))</f>
        <v>9.5994989379591544</v>
      </c>
      <c r="V1963" s="8">
        <f t="shared" si="64"/>
        <v>85</v>
      </c>
    </row>
    <row r="1964" spans="1:22">
      <c r="A1964" s="34" t="s">
        <v>19</v>
      </c>
      <c r="B1964" s="34" t="s">
        <v>66</v>
      </c>
      <c r="C1964" s="5" t="s">
        <v>110</v>
      </c>
      <c r="D1964" s="35" t="s">
        <v>85</v>
      </c>
      <c r="E1964" s="36" t="s">
        <v>14</v>
      </c>
      <c r="F1964" s="37">
        <v>100</v>
      </c>
      <c r="G1964" s="38">
        <v>0.02</v>
      </c>
      <c r="H1964" s="34">
        <v>0.99615846505566963</v>
      </c>
      <c r="I1964" s="35">
        <v>11.151191128215723</v>
      </c>
      <c r="J1964" s="35">
        <v>1.0100260143452362</v>
      </c>
      <c r="K1964" s="35">
        <v>-0.9790116294317579</v>
      </c>
      <c r="L1964" s="35">
        <v>0</v>
      </c>
      <c r="M1964" s="35">
        <v>0</v>
      </c>
      <c r="N1964" s="35">
        <v>0</v>
      </c>
      <c r="O1964" s="35">
        <v>0</v>
      </c>
      <c r="P1964" s="36">
        <v>12</v>
      </c>
      <c r="Q1964" s="37">
        <v>85</v>
      </c>
      <c r="R1964" s="36">
        <v>0</v>
      </c>
      <c r="S1964" s="39">
        <f t="shared" si="63"/>
        <v>85</v>
      </c>
      <c r="T1964" s="34" t="s">
        <v>29</v>
      </c>
      <c r="U1964" s="12">
        <f>((alpha*(beta^speed))*(speed^ceta))</f>
        <v>0.33625230086729307</v>
      </c>
      <c r="V1964" s="8">
        <f t="shared" si="64"/>
        <v>85</v>
      </c>
    </row>
    <row r="1965" spans="1:22">
      <c r="A1965" s="34" t="s">
        <v>19</v>
      </c>
      <c r="B1965" s="34" t="s">
        <v>66</v>
      </c>
      <c r="C1965" s="5" t="s">
        <v>110</v>
      </c>
      <c r="D1965" s="35" t="s">
        <v>85</v>
      </c>
      <c r="E1965" s="36" t="s">
        <v>18</v>
      </c>
      <c r="F1965" s="37">
        <v>100</v>
      </c>
      <c r="G1965" s="38">
        <v>0.02</v>
      </c>
      <c r="H1965" s="34">
        <v>0.96233724381592511</v>
      </c>
      <c r="I1965" s="35">
        <v>3.1971331588513845</v>
      </c>
      <c r="J1965" s="35">
        <v>1.0108415972088638</v>
      </c>
      <c r="K1965" s="35">
        <v>-0.75191321660628185</v>
      </c>
      <c r="L1965" s="35">
        <v>0</v>
      </c>
      <c r="M1965" s="35">
        <v>0</v>
      </c>
      <c r="N1965" s="35">
        <v>0</v>
      </c>
      <c r="O1965" s="35">
        <v>0</v>
      </c>
      <c r="P1965" s="36">
        <v>12</v>
      </c>
      <c r="Q1965" s="37">
        <v>85</v>
      </c>
      <c r="R1965" s="36">
        <v>0</v>
      </c>
      <c r="S1965" s="39">
        <f t="shared" si="63"/>
        <v>85</v>
      </c>
      <c r="T1965" s="34" t="s">
        <v>29</v>
      </c>
      <c r="U1965" s="12">
        <f>((alpha*(beta^speed))*(speed^ceta))</f>
        <v>0.28318424284848703</v>
      </c>
      <c r="V1965" s="8">
        <f t="shared" si="64"/>
        <v>85</v>
      </c>
    </row>
    <row r="1966" spans="1:22">
      <c r="A1966" s="34" t="s">
        <v>19</v>
      </c>
      <c r="B1966" s="34" t="s">
        <v>66</v>
      </c>
      <c r="C1966" s="5" t="s">
        <v>110</v>
      </c>
      <c r="D1966" s="35" t="s">
        <v>85</v>
      </c>
      <c r="E1966" s="36" t="s">
        <v>17</v>
      </c>
      <c r="F1966" s="37">
        <v>100</v>
      </c>
      <c r="G1966" s="38">
        <v>0.02</v>
      </c>
      <c r="H1966" s="34">
        <v>0.97627134605501753</v>
      </c>
      <c r="I1966" s="35">
        <v>1689.52674983106</v>
      </c>
      <c r="J1966" s="35">
        <v>1.0094085540932884</v>
      </c>
      <c r="K1966" s="35">
        <v>-0.56297311880406098</v>
      </c>
      <c r="L1966" s="35">
        <v>0</v>
      </c>
      <c r="M1966" s="35">
        <v>0</v>
      </c>
      <c r="N1966" s="35">
        <v>0</v>
      </c>
      <c r="O1966" s="35">
        <v>0</v>
      </c>
      <c r="P1966" s="36">
        <v>12</v>
      </c>
      <c r="Q1966" s="37">
        <v>85</v>
      </c>
      <c r="R1966" s="36">
        <v>0</v>
      </c>
      <c r="S1966" s="39">
        <f t="shared" si="63"/>
        <v>85</v>
      </c>
      <c r="T1966" s="34" t="s">
        <v>29</v>
      </c>
      <c r="U1966" s="12">
        <f>((alpha*(beta^speed))*(speed^ceta))</f>
        <v>307.0771127792122</v>
      </c>
      <c r="V1966" s="8">
        <f t="shared" si="64"/>
        <v>85</v>
      </c>
    </row>
    <row r="1967" spans="1:22">
      <c r="A1967" s="34" t="s">
        <v>19</v>
      </c>
      <c r="B1967" s="34" t="s">
        <v>66</v>
      </c>
      <c r="C1967" s="5" t="s">
        <v>110</v>
      </c>
      <c r="D1967" s="35" t="s">
        <v>85</v>
      </c>
      <c r="E1967" s="36" t="s">
        <v>15</v>
      </c>
      <c r="F1967" s="37">
        <v>0</v>
      </c>
      <c r="G1967" s="38">
        <v>0.04</v>
      </c>
      <c r="H1967" s="34">
        <v>0.97549563750332791</v>
      </c>
      <c r="I1967" s="35">
        <v>25.217752610223052</v>
      </c>
      <c r="J1967" s="35">
        <v>1.0150500601785588</v>
      </c>
      <c r="K1967" s="35">
        <v>-0.94281746295656232</v>
      </c>
      <c r="L1967" s="35">
        <v>0</v>
      </c>
      <c r="M1967" s="35">
        <v>0</v>
      </c>
      <c r="N1967" s="35">
        <v>0</v>
      </c>
      <c r="O1967" s="35">
        <v>0</v>
      </c>
      <c r="P1967" s="36">
        <v>12</v>
      </c>
      <c r="Q1967" s="37">
        <v>86</v>
      </c>
      <c r="R1967" s="36">
        <v>0</v>
      </c>
      <c r="S1967" s="39">
        <f t="shared" si="63"/>
        <v>86</v>
      </c>
      <c r="T1967" s="34" t="s">
        <v>29</v>
      </c>
      <c r="U1967" s="12">
        <f>((alpha*(beta^speed))*(speed^ceta))</f>
        <v>1.3669389817297906</v>
      </c>
      <c r="V1967" s="8">
        <f t="shared" si="64"/>
        <v>86</v>
      </c>
    </row>
    <row r="1968" spans="1:22">
      <c r="A1968" s="34" t="s">
        <v>19</v>
      </c>
      <c r="B1968" s="34" t="s">
        <v>66</v>
      </c>
      <c r="C1968" s="5" t="s">
        <v>110</v>
      </c>
      <c r="D1968" s="35" t="s">
        <v>85</v>
      </c>
      <c r="E1968" s="36" t="s">
        <v>16</v>
      </c>
      <c r="F1968" s="37">
        <v>0</v>
      </c>
      <c r="G1968" s="38">
        <v>0.04</v>
      </c>
      <c r="H1968" s="34">
        <v>0.98351637860548757</v>
      </c>
      <c r="I1968" s="35">
        <v>3.3362297977568223</v>
      </c>
      <c r="J1968" s="35">
        <v>0.20258522117630204</v>
      </c>
      <c r="K1968" s="35">
        <v>73.475412336576753</v>
      </c>
      <c r="L1968" s="35">
        <v>-0.92719317234933485</v>
      </c>
      <c r="M1968" s="35">
        <v>0</v>
      </c>
      <c r="N1968" s="35">
        <v>0</v>
      </c>
      <c r="O1968" s="35">
        <v>0</v>
      </c>
      <c r="P1968" s="36">
        <v>12</v>
      </c>
      <c r="Q1968" s="37">
        <v>86</v>
      </c>
      <c r="R1968" s="36">
        <v>1</v>
      </c>
      <c r="S1968" s="39">
        <f t="shared" si="63"/>
        <v>86</v>
      </c>
      <c r="T1968" s="34" t="s">
        <v>30</v>
      </c>
      <c r="U1968" s="12">
        <f>((alpha*(speed^beta))+(ceta*(speed^delta)))</f>
        <v>9.4070432381673008</v>
      </c>
      <c r="V1968" s="8">
        <f t="shared" si="64"/>
        <v>86</v>
      </c>
    </row>
    <row r="1969" spans="1:22">
      <c r="A1969" s="34" t="s">
        <v>19</v>
      </c>
      <c r="B1969" s="34" t="s">
        <v>66</v>
      </c>
      <c r="C1969" s="5" t="s">
        <v>110</v>
      </c>
      <c r="D1969" s="35" t="s">
        <v>85</v>
      </c>
      <c r="E1969" s="36" t="s">
        <v>14</v>
      </c>
      <c r="F1969" s="37">
        <v>0</v>
      </c>
      <c r="G1969" s="38">
        <v>0.04</v>
      </c>
      <c r="H1969" s="34">
        <v>0.99593737757668288</v>
      </c>
      <c r="I1969" s="35">
        <v>0.3132806735195513</v>
      </c>
      <c r="J1969" s="35">
        <v>9.389901084458554</v>
      </c>
      <c r="K1969" s="35">
        <v>0.11672201845726493</v>
      </c>
      <c r="L1969" s="35">
        <v>0.80436684082759602</v>
      </c>
      <c r="M1969" s="35">
        <v>3.6037008013517904E-2</v>
      </c>
      <c r="N1969" s="35">
        <v>0</v>
      </c>
      <c r="O1969" s="35">
        <v>0</v>
      </c>
      <c r="P1969" s="36">
        <v>12</v>
      </c>
      <c r="Q1969" s="37">
        <v>86</v>
      </c>
      <c r="R1969" s="36">
        <v>10</v>
      </c>
      <c r="S1969" s="39">
        <f t="shared" si="63"/>
        <v>86</v>
      </c>
      <c r="T1969" s="34" t="s">
        <v>44</v>
      </c>
      <c r="U1969" s="12">
        <f>(alpha+(beta/(1+EXP((((-1)*ceta)+(delta*LN(speed)))+(epsilon*speed)))))</f>
        <v>0.32648563753462673</v>
      </c>
      <c r="V1969" s="8">
        <f t="shared" si="64"/>
        <v>86</v>
      </c>
    </row>
    <row r="1970" spans="1:22">
      <c r="A1970" s="34" t="s">
        <v>19</v>
      </c>
      <c r="B1970" s="34" t="s">
        <v>66</v>
      </c>
      <c r="C1970" s="5" t="s">
        <v>110</v>
      </c>
      <c r="D1970" s="35" t="s">
        <v>85</v>
      </c>
      <c r="E1970" s="36" t="s">
        <v>18</v>
      </c>
      <c r="F1970" s="37">
        <v>0</v>
      </c>
      <c r="G1970" s="38">
        <v>0.04</v>
      </c>
      <c r="H1970" s="34">
        <v>0.99112536056125577</v>
      </c>
      <c r="I1970" s="35">
        <v>0.50402927489827098</v>
      </c>
      <c r="J1970" s="35">
        <v>0.12902541427986378</v>
      </c>
      <c r="K1970" s="35">
        <v>-1.0990399370204944E-3</v>
      </c>
      <c r="L1970" s="35">
        <v>0</v>
      </c>
      <c r="M1970" s="35">
        <v>0</v>
      </c>
      <c r="N1970" s="35">
        <v>0</v>
      </c>
      <c r="O1970" s="35">
        <v>0</v>
      </c>
      <c r="P1970" s="36">
        <v>12</v>
      </c>
      <c r="Q1970" s="37">
        <v>86</v>
      </c>
      <c r="R1970" s="36">
        <v>5</v>
      </c>
      <c r="S1970" s="39">
        <f t="shared" si="63"/>
        <v>86</v>
      </c>
      <c r="T1970" s="34" t="s">
        <v>36</v>
      </c>
      <c r="U1970" s="12">
        <f>(1/(((ceta*(speed^2))+(beta*speed))+alpha))</f>
        <v>0.28804203331610923</v>
      </c>
      <c r="V1970" s="8">
        <f t="shared" si="64"/>
        <v>86</v>
      </c>
    </row>
    <row r="1971" spans="1:22">
      <c r="A1971" s="34" t="s">
        <v>19</v>
      </c>
      <c r="B1971" s="34" t="s">
        <v>66</v>
      </c>
      <c r="C1971" s="5" t="s">
        <v>110</v>
      </c>
      <c r="D1971" s="35" t="s">
        <v>85</v>
      </c>
      <c r="E1971" s="36" t="s">
        <v>17</v>
      </c>
      <c r="F1971" s="37">
        <v>0</v>
      </c>
      <c r="G1971" s="38">
        <v>0.04</v>
      </c>
      <c r="H1971" s="34">
        <v>0.98858271340146131</v>
      </c>
      <c r="I1971" s="35">
        <v>1759.2217297194002</v>
      </c>
      <c r="J1971" s="35">
        <v>1.0123693460097491</v>
      </c>
      <c r="K1971" s="35">
        <v>-0.63198052037868258</v>
      </c>
      <c r="L1971" s="35">
        <v>0</v>
      </c>
      <c r="M1971" s="35">
        <v>0</v>
      </c>
      <c r="N1971" s="35">
        <v>0</v>
      </c>
      <c r="O1971" s="35">
        <v>0</v>
      </c>
      <c r="P1971" s="36">
        <v>12</v>
      </c>
      <c r="Q1971" s="37">
        <v>86</v>
      </c>
      <c r="R1971" s="36">
        <v>0</v>
      </c>
      <c r="S1971" s="39">
        <f t="shared" si="63"/>
        <v>86</v>
      </c>
      <c r="T1971" s="34" t="s">
        <v>29</v>
      </c>
      <c r="U1971" s="12">
        <f>((alpha*(beta^speed))*(speed^ceta))</f>
        <v>303.32491225571465</v>
      </c>
      <c r="V1971" s="8">
        <f t="shared" si="64"/>
        <v>86</v>
      </c>
    </row>
    <row r="1972" spans="1:22">
      <c r="A1972" s="34" t="s">
        <v>19</v>
      </c>
      <c r="B1972" s="34" t="s">
        <v>66</v>
      </c>
      <c r="C1972" s="5" t="s">
        <v>110</v>
      </c>
      <c r="D1972" s="35" t="s">
        <v>85</v>
      </c>
      <c r="E1972" s="36" t="s">
        <v>15</v>
      </c>
      <c r="F1972" s="37">
        <v>50</v>
      </c>
      <c r="G1972" s="38">
        <v>0.04</v>
      </c>
      <c r="H1972" s="34">
        <v>0.95099854483960278</v>
      </c>
      <c r="I1972" s="35">
        <v>-4.8326379483987561E-6</v>
      </c>
      <c r="J1972" s="35">
        <v>1.2282989356798336E-3</v>
      </c>
      <c r="K1972" s="35">
        <v>-9.6375612551234516E-2</v>
      </c>
      <c r="L1972" s="35">
        <v>4.0339010900822707</v>
      </c>
      <c r="M1972" s="35">
        <v>0</v>
      </c>
      <c r="N1972" s="35">
        <v>0</v>
      </c>
      <c r="O1972" s="35">
        <v>0</v>
      </c>
      <c r="P1972" s="36">
        <v>12</v>
      </c>
      <c r="Q1972" s="37">
        <v>75</v>
      </c>
      <c r="R1972" s="36">
        <v>14</v>
      </c>
      <c r="S1972" s="39">
        <f t="shared" si="63"/>
        <v>75</v>
      </c>
      <c r="T1972" s="34" t="s">
        <v>51</v>
      </c>
      <c r="U1972" s="12">
        <f>(((alpha*(speed^3))+(beta*(speed^2))+(ceta*speed))+delta)</f>
        <v>1.6761425274580208</v>
      </c>
      <c r="V1972" s="8">
        <f t="shared" si="64"/>
        <v>75</v>
      </c>
    </row>
    <row r="1973" spans="1:22">
      <c r="A1973" s="34" t="s">
        <v>19</v>
      </c>
      <c r="B1973" s="34" t="s">
        <v>66</v>
      </c>
      <c r="C1973" s="5" t="s">
        <v>110</v>
      </c>
      <c r="D1973" s="35" t="s">
        <v>85</v>
      </c>
      <c r="E1973" s="36" t="s">
        <v>16</v>
      </c>
      <c r="F1973" s="37">
        <v>50</v>
      </c>
      <c r="G1973" s="38">
        <v>0.04</v>
      </c>
      <c r="H1973" s="34">
        <v>0.98308928323636191</v>
      </c>
      <c r="I1973" s="35">
        <v>9.6006020505239054</v>
      </c>
      <c r="J1973" s="35">
        <v>20.22321870173079</v>
      </c>
      <c r="K1973" s="35">
        <v>2.6615369311885151</v>
      </c>
      <c r="L1973" s="35">
        <v>1.5325409191426869</v>
      </c>
      <c r="M1973" s="35">
        <v>-2.3983916106360376E-2</v>
      </c>
      <c r="N1973" s="35">
        <v>0</v>
      </c>
      <c r="O1973" s="35">
        <v>0</v>
      </c>
      <c r="P1973" s="36">
        <v>12</v>
      </c>
      <c r="Q1973" s="37">
        <v>75</v>
      </c>
      <c r="R1973" s="36">
        <v>10</v>
      </c>
      <c r="S1973" s="39">
        <f t="shared" si="63"/>
        <v>75</v>
      </c>
      <c r="T1973" s="34" t="s">
        <v>44</v>
      </c>
      <c r="U1973" s="12">
        <f>(alpha+(beta/(1+EXP((((-1)*ceta)+(delta*LN(speed)))+(epsilon*speed)))))</f>
        <v>11.698457633314739</v>
      </c>
      <c r="V1973" s="8">
        <f t="shared" si="64"/>
        <v>75</v>
      </c>
    </row>
    <row r="1974" spans="1:22">
      <c r="A1974" s="34" t="s">
        <v>19</v>
      </c>
      <c r="B1974" s="34" t="s">
        <v>66</v>
      </c>
      <c r="C1974" s="5" t="s">
        <v>110</v>
      </c>
      <c r="D1974" s="35" t="s">
        <v>85</v>
      </c>
      <c r="E1974" s="36" t="s">
        <v>14</v>
      </c>
      <c r="F1974" s="37">
        <v>50</v>
      </c>
      <c r="G1974" s="38">
        <v>0.04</v>
      </c>
      <c r="H1974" s="34">
        <v>0.99580224760268032</v>
      </c>
      <c r="I1974" s="35">
        <v>0.97353406074276549</v>
      </c>
      <c r="J1974" s="35">
        <v>-0.24914739927896035</v>
      </c>
      <c r="K1974" s="35">
        <v>24.422435905444225</v>
      </c>
      <c r="L1974" s="35">
        <v>-1.4625750243829445</v>
      </c>
      <c r="M1974" s="35">
        <v>0</v>
      </c>
      <c r="N1974" s="35">
        <v>0</v>
      </c>
      <c r="O1974" s="35">
        <v>0</v>
      </c>
      <c r="P1974" s="36">
        <v>12</v>
      </c>
      <c r="Q1974" s="37">
        <v>75</v>
      </c>
      <c r="R1974" s="36">
        <v>1</v>
      </c>
      <c r="S1974" s="39">
        <f t="shared" si="63"/>
        <v>75</v>
      </c>
      <c r="T1974" s="34" t="s">
        <v>30</v>
      </c>
      <c r="U1974" s="12">
        <f>((alpha*(speed^beta))+(ceta*(speed^delta)))</f>
        <v>0.3762302987716668</v>
      </c>
      <c r="V1974" s="8">
        <f t="shared" si="64"/>
        <v>75</v>
      </c>
    </row>
    <row r="1975" spans="1:22">
      <c r="A1975" s="34" t="s">
        <v>19</v>
      </c>
      <c r="B1975" s="34" t="s">
        <v>66</v>
      </c>
      <c r="C1975" s="5" t="s">
        <v>110</v>
      </c>
      <c r="D1975" s="35" t="s">
        <v>85</v>
      </c>
      <c r="E1975" s="36" t="s">
        <v>18</v>
      </c>
      <c r="F1975" s="37">
        <v>50</v>
      </c>
      <c r="G1975" s="38">
        <v>0.04</v>
      </c>
      <c r="H1975" s="34">
        <v>0.96918716017764495</v>
      </c>
      <c r="I1975" s="35">
        <v>2.9554589235082247</v>
      </c>
      <c r="J1975" s="35">
        <v>1.0132111878610512</v>
      </c>
      <c r="K1975" s="35">
        <v>-0.72959686698936566</v>
      </c>
      <c r="L1975" s="35">
        <v>0</v>
      </c>
      <c r="M1975" s="35">
        <v>0</v>
      </c>
      <c r="N1975" s="35">
        <v>0</v>
      </c>
      <c r="O1975" s="35">
        <v>0</v>
      </c>
      <c r="P1975" s="36">
        <v>12</v>
      </c>
      <c r="Q1975" s="37">
        <v>75</v>
      </c>
      <c r="R1975" s="36">
        <v>0</v>
      </c>
      <c r="S1975" s="39">
        <f t="shared" si="63"/>
        <v>75</v>
      </c>
      <c r="T1975" s="34" t="s">
        <v>29</v>
      </c>
      <c r="U1975" s="12">
        <f>((alpha*(beta^speed))*(speed^ceta))</f>
        <v>0.33890997450200644</v>
      </c>
      <c r="V1975" s="8">
        <f t="shared" si="64"/>
        <v>75</v>
      </c>
    </row>
    <row r="1976" spans="1:22">
      <c r="A1976" s="34" t="s">
        <v>19</v>
      </c>
      <c r="B1976" s="34" t="s">
        <v>66</v>
      </c>
      <c r="C1976" s="5" t="s">
        <v>110</v>
      </c>
      <c r="D1976" s="35" t="s">
        <v>85</v>
      </c>
      <c r="E1976" s="36" t="s">
        <v>17</v>
      </c>
      <c r="F1976" s="37">
        <v>50</v>
      </c>
      <c r="G1976" s="38">
        <v>0.04</v>
      </c>
      <c r="H1976" s="34">
        <v>0.98331294650273671</v>
      </c>
      <c r="I1976" s="35">
        <v>1451.7917631834614</v>
      </c>
      <c r="J1976" s="35">
        <v>1.0084744945431674</v>
      </c>
      <c r="K1976" s="35">
        <v>-0.46587849574996165</v>
      </c>
      <c r="L1976" s="35">
        <v>0</v>
      </c>
      <c r="M1976" s="35">
        <v>0</v>
      </c>
      <c r="N1976" s="35">
        <v>0</v>
      </c>
      <c r="O1976" s="35">
        <v>0</v>
      </c>
      <c r="P1976" s="36">
        <v>12</v>
      </c>
      <c r="Q1976" s="37">
        <v>75</v>
      </c>
      <c r="R1976" s="36">
        <v>0</v>
      </c>
      <c r="S1976" s="39">
        <f t="shared" si="63"/>
        <v>75</v>
      </c>
      <c r="T1976" s="34" t="s">
        <v>29</v>
      </c>
      <c r="U1976" s="12">
        <f>((alpha*(beta^speed))*(speed^ceta))</f>
        <v>365.78216327791921</v>
      </c>
      <c r="V1976" s="8">
        <f t="shared" si="64"/>
        <v>75</v>
      </c>
    </row>
    <row r="1977" spans="1:22">
      <c r="A1977" s="34" t="s">
        <v>19</v>
      </c>
      <c r="B1977" s="34" t="s">
        <v>66</v>
      </c>
      <c r="C1977" s="5" t="s">
        <v>110</v>
      </c>
      <c r="D1977" s="35" t="s">
        <v>85</v>
      </c>
      <c r="E1977" s="36" t="s">
        <v>15</v>
      </c>
      <c r="F1977" s="37">
        <v>100</v>
      </c>
      <c r="G1977" s="38">
        <v>0.04</v>
      </c>
      <c r="H1977" s="34">
        <v>0.96998835695619534</v>
      </c>
      <c r="I1977" s="35">
        <v>1.759923526520948E-6</v>
      </c>
      <c r="J1977" s="35">
        <v>2.8593113979148298E-4</v>
      </c>
      <c r="K1977" s="35">
        <v>-6.3392391623725536E-2</v>
      </c>
      <c r="L1977" s="35">
        <v>4.1590877494790535</v>
      </c>
      <c r="M1977" s="35">
        <v>0</v>
      </c>
      <c r="N1977" s="35">
        <v>0</v>
      </c>
      <c r="O1977" s="35">
        <v>0</v>
      </c>
      <c r="P1977" s="36">
        <v>12</v>
      </c>
      <c r="Q1977" s="37">
        <v>65</v>
      </c>
      <c r="R1977" s="36">
        <v>14</v>
      </c>
      <c r="S1977" s="39">
        <f t="shared" si="63"/>
        <v>65</v>
      </c>
      <c r="T1977" s="34" t="s">
        <v>51</v>
      </c>
      <c r="U1977" s="12">
        <f>(((alpha*(speed^3))+(beta*(speed^2))+(ceta*speed))+delta)</f>
        <v>1.729960358026724</v>
      </c>
      <c r="V1977" s="8">
        <f t="shared" si="64"/>
        <v>65</v>
      </c>
    </row>
    <row r="1978" spans="1:22">
      <c r="A1978" s="34" t="s">
        <v>19</v>
      </c>
      <c r="B1978" s="34" t="s">
        <v>66</v>
      </c>
      <c r="C1978" s="5" t="s">
        <v>110</v>
      </c>
      <c r="D1978" s="35" t="s">
        <v>85</v>
      </c>
      <c r="E1978" s="36" t="s">
        <v>16</v>
      </c>
      <c r="F1978" s="37">
        <v>100</v>
      </c>
      <c r="G1978" s="38">
        <v>0.04</v>
      </c>
      <c r="H1978" s="34">
        <v>0.98441016169819595</v>
      </c>
      <c r="I1978" s="35">
        <v>124.93764626070649</v>
      </c>
      <c r="J1978" s="35">
        <v>-1.3961319197439088</v>
      </c>
      <c r="K1978" s="35">
        <v>16.063520395965192</v>
      </c>
      <c r="L1978" s="35">
        <v>-4.3928771871717169E-2</v>
      </c>
      <c r="M1978" s="35">
        <v>0</v>
      </c>
      <c r="N1978" s="35">
        <v>0</v>
      </c>
      <c r="O1978" s="35">
        <v>0</v>
      </c>
      <c r="P1978" s="36">
        <v>12</v>
      </c>
      <c r="Q1978" s="37">
        <v>65</v>
      </c>
      <c r="R1978" s="36">
        <v>1</v>
      </c>
      <c r="S1978" s="39">
        <f t="shared" si="63"/>
        <v>65</v>
      </c>
      <c r="T1978" s="34" t="s">
        <v>30</v>
      </c>
      <c r="U1978" s="12">
        <f>((alpha*(speed^beta))+(ceta*(speed^delta)))</f>
        <v>13.739976341708363</v>
      </c>
      <c r="V1978" s="8">
        <f t="shared" si="64"/>
        <v>65</v>
      </c>
    </row>
    <row r="1979" spans="1:22">
      <c r="A1979" s="34" t="s">
        <v>19</v>
      </c>
      <c r="B1979" s="34" t="s">
        <v>66</v>
      </c>
      <c r="C1979" s="5" t="s">
        <v>110</v>
      </c>
      <c r="D1979" s="35" t="s">
        <v>85</v>
      </c>
      <c r="E1979" s="36" t="s">
        <v>14</v>
      </c>
      <c r="F1979" s="37">
        <v>100</v>
      </c>
      <c r="G1979" s="38">
        <v>0.04</v>
      </c>
      <c r="H1979" s="34">
        <v>0.99670364174941428</v>
      </c>
      <c r="I1979" s="35">
        <v>0.43757970532558155</v>
      </c>
      <c r="J1979" s="35">
        <v>11.123744518140063</v>
      </c>
      <c r="K1979" s="35">
        <v>0.33032503480701658</v>
      </c>
      <c r="L1979" s="35">
        <v>1.078867467032429</v>
      </c>
      <c r="M1979" s="35">
        <v>2.2071810966955867E-2</v>
      </c>
      <c r="N1979" s="35">
        <v>0</v>
      </c>
      <c r="O1979" s="35">
        <v>0</v>
      </c>
      <c r="P1979" s="36">
        <v>12</v>
      </c>
      <c r="Q1979" s="37">
        <v>65</v>
      </c>
      <c r="R1979" s="36">
        <v>10</v>
      </c>
      <c r="S1979" s="39">
        <f t="shared" si="63"/>
        <v>65</v>
      </c>
      <c r="T1979" s="34" t="s">
        <v>44</v>
      </c>
      <c r="U1979" s="12">
        <f>(alpha+(beta/(1+EXP((((-1)*ceta)+(delta*LN(speed)))+(epsilon*speed)))))</f>
        <v>0.47823878172291362</v>
      </c>
      <c r="V1979" s="8">
        <f t="shared" si="64"/>
        <v>65</v>
      </c>
    </row>
    <row r="1980" spans="1:22">
      <c r="A1980" s="34" t="s">
        <v>19</v>
      </c>
      <c r="B1980" s="34" t="s">
        <v>66</v>
      </c>
      <c r="C1980" s="5" t="s">
        <v>110</v>
      </c>
      <c r="D1980" s="35" t="s">
        <v>85</v>
      </c>
      <c r="E1980" s="36" t="s">
        <v>18</v>
      </c>
      <c r="F1980" s="37">
        <v>100</v>
      </c>
      <c r="G1980" s="38">
        <v>0.04</v>
      </c>
      <c r="H1980" s="34">
        <v>0.9404942762352364</v>
      </c>
      <c r="I1980" s="35">
        <v>-2.2993686677798072E-6</v>
      </c>
      <c r="J1980" s="35">
        <v>3.7984620926108435E-4</v>
      </c>
      <c r="K1980" s="35">
        <v>-2.1161228149916136E-2</v>
      </c>
      <c r="L1980" s="35">
        <v>0.81548543831937959</v>
      </c>
      <c r="M1980" s="35">
        <v>0</v>
      </c>
      <c r="N1980" s="35">
        <v>0</v>
      </c>
      <c r="O1980" s="35">
        <v>0</v>
      </c>
      <c r="P1980" s="36">
        <v>12</v>
      </c>
      <c r="Q1980" s="37">
        <v>65</v>
      </c>
      <c r="R1980" s="36">
        <v>14</v>
      </c>
      <c r="S1980" s="39">
        <f t="shared" si="63"/>
        <v>65</v>
      </c>
      <c r="T1980" s="34" t="s">
        <v>51</v>
      </c>
      <c r="U1980" s="12">
        <f>(((alpha*(speed^3))+(beta*(speed^2))+(ceta*speed))+delta)</f>
        <v>0.41339172231388277</v>
      </c>
      <c r="V1980" s="8">
        <f t="shared" si="64"/>
        <v>65</v>
      </c>
    </row>
    <row r="1981" spans="1:22">
      <c r="A1981" s="34" t="s">
        <v>19</v>
      </c>
      <c r="B1981" s="34" t="s">
        <v>66</v>
      </c>
      <c r="C1981" s="5" t="s">
        <v>110</v>
      </c>
      <c r="D1981" s="35" t="s">
        <v>85</v>
      </c>
      <c r="E1981" s="36" t="s">
        <v>17</v>
      </c>
      <c r="F1981" s="37">
        <v>100</v>
      </c>
      <c r="G1981" s="38">
        <v>0.04</v>
      </c>
      <c r="H1981" s="34">
        <v>0.98095931530329439</v>
      </c>
      <c r="I1981" s="35">
        <v>-2.4888771502431001E-3</v>
      </c>
      <c r="J1981" s="35">
        <v>0.37684608355889132</v>
      </c>
      <c r="K1981" s="35">
        <v>-19.074918689635751</v>
      </c>
      <c r="L1981" s="35">
        <v>765.59201079299737</v>
      </c>
      <c r="M1981" s="35">
        <v>0</v>
      </c>
      <c r="N1981" s="35">
        <v>0</v>
      </c>
      <c r="O1981" s="35">
        <v>0</v>
      </c>
      <c r="P1981" s="36">
        <v>12</v>
      </c>
      <c r="Q1981" s="37">
        <v>65</v>
      </c>
      <c r="R1981" s="36">
        <v>14</v>
      </c>
      <c r="S1981" s="39">
        <f t="shared" si="63"/>
        <v>65</v>
      </c>
      <c r="T1981" s="34" t="s">
        <v>51</v>
      </c>
      <c r="U1981" s="12">
        <f>(((alpha*(speed^3))+(beta*(speed^2))+(ceta*speed))+delta)</f>
        <v>434.38911161747797</v>
      </c>
      <c r="V1981" s="8">
        <f t="shared" si="64"/>
        <v>65</v>
      </c>
    </row>
    <row r="1982" spans="1:22">
      <c r="A1982" s="34" t="s">
        <v>19</v>
      </c>
      <c r="B1982" s="34" t="s">
        <v>66</v>
      </c>
      <c r="C1982" s="5" t="s">
        <v>110</v>
      </c>
      <c r="D1982" s="35" t="s">
        <v>85</v>
      </c>
      <c r="E1982" s="36" t="s">
        <v>15</v>
      </c>
      <c r="F1982" s="37">
        <v>0</v>
      </c>
      <c r="G1982" s="38">
        <v>0.06</v>
      </c>
      <c r="H1982" s="34">
        <v>0.96436411916409193</v>
      </c>
      <c r="I1982" s="35">
        <v>17.910703506289458</v>
      </c>
      <c r="J1982" s="35">
        <v>1.0131514749875206</v>
      </c>
      <c r="K1982" s="35">
        <v>-0.77390703954476048</v>
      </c>
      <c r="L1982" s="35">
        <v>0</v>
      </c>
      <c r="M1982" s="35">
        <v>0</v>
      </c>
      <c r="N1982" s="35">
        <v>0</v>
      </c>
      <c r="O1982" s="35">
        <v>0</v>
      </c>
      <c r="P1982" s="36">
        <v>12</v>
      </c>
      <c r="Q1982" s="37">
        <v>75</v>
      </c>
      <c r="R1982" s="36">
        <v>0</v>
      </c>
      <c r="S1982" s="39">
        <f t="shared" si="63"/>
        <v>75</v>
      </c>
      <c r="T1982" s="34" t="s">
        <v>29</v>
      </c>
      <c r="U1982" s="12">
        <f>((alpha*(beta^speed))*(speed^ceta))</f>
        <v>1.6887606876678241</v>
      </c>
      <c r="V1982" s="8">
        <f t="shared" si="64"/>
        <v>75</v>
      </c>
    </row>
    <row r="1983" spans="1:22">
      <c r="A1983" s="34" t="s">
        <v>19</v>
      </c>
      <c r="B1983" s="34" t="s">
        <v>66</v>
      </c>
      <c r="C1983" s="5" t="s">
        <v>110</v>
      </c>
      <c r="D1983" s="35" t="s">
        <v>85</v>
      </c>
      <c r="E1983" s="36" t="s">
        <v>16</v>
      </c>
      <c r="F1983" s="37">
        <v>0</v>
      </c>
      <c r="G1983" s="38">
        <v>0.06</v>
      </c>
      <c r="H1983" s="34">
        <v>0.98781953699697556</v>
      </c>
      <c r="I1983" s="35">
        <v>2.0615207185965865</v>
      </c>
      <c r="J1983" s="35">
        <v>5.8218555746401703</v>
      </c>
      <c r="K1983" s="35">
        <v>7.4937820882128817E-2</v>
      </c>
      <c r="L1983" s="35">
        <v>0</v>
      </c>
      <c r="M1983" s="35">
        <v>0</v>
      </c>
      <c r="N1983" s="35">
        <v>0</v>
      </c>
      <c r="O1983" s="35">
        <v>0</v>
      </c>
      <c r="P1983" s="36">
        <v>12</v>
      </c>
      <c r="Q1983" s="37">
        <v>75</v>
      </c>
      <c r="R1983" s="36">
        <v>13</v>
      </c>
      <c r="S1983" s="39">
        <f t="shared" si="63"/>
        <v>75</v>
      </c>
      <c r="T1983" s="34" t="s">
        <v>50</v>
      </c>
      <c r="U1983" s="12">
        <f>EXP((alpha+(beta/speed))+(ceta*LN(speed)))</f>
        <v>11.736323562037077</v>
      </c>
      <c r="V1983" s="8">
        <f t="shared" si="64"/>
        <v>75</v>
      </c>
    </row>
    <row r="1984" spans="1:22">
      <c r="A1984" s="34" t="s">
        <v>19</v>
      </c>
      <c r="B1984" s="34" t="s">
        <v>66</v>
      </c>
      <c r="C1984" s="5" t="s">
        <v>110</v>
      </c>
      <c r="D1984" s="35" t="s">
        <v>85</v>
      </c>
      <c r="E1984" s="36" t="s">
        <v>14</v>
      </c>
      <c r="F1984" s="37">
        <v>0</v>
      </c>
      <c r="G1984" s="38">
        <v>0.06</v>
      </c>
      <c r="H1984" s="34">
        <v>0.99648204011358799</v>
      </c>
      <c r="I1984" s="35">
        <v>0.41751143666867652</v>
      </c>
      <c r="J1984" s="35">
        <v>-8.4096248771468624E-2</v>
      </c>
      <c r="K1984" s="35">
        <v>19.844419676668529</v>
      </c>
      <c r="L1984" s="35">
        <v>-1.2634206204870062</v>
      </c>
      <c r="M1984" s="35">
        <v>0</v>
      </c>
      <c r="N1984" s="35">
        <v>0</v>
      </c>
      <c r="O1984" s="35">
        <v>0</v>
      </c>
      <c r="P1984" s="36">
        <v>12</v>
      </c>
      <c r="Q1984" s="37">
        <v>75</v>
      </c>
      <c r="R1984" s="36">
        <v>1</v>
      </c>
      <c r="S1984" s="39">
        <f t="shared" si="63"/>
        <v>75</v>
      </c>
      <c r="T1984" s="34" t="s">
        <v>30</v>
      </c>
      <c r="U1984" s="12">
        <f>((alpha*(speed^beta))+(ceta*(speed^delta)))</f>
        <v>0.37523985547982575</v>
      </c>
      <c r="V1984" s="8">
        <f t="shared" si="64"/>
        <v>75</v>
      </c>
    </row>
    <row r="1985" spans="1:22">
      <c r="A1985" s="34" t="s">
        <v>19</v>
      </c>
      <c r="B1985" s="34" t="s">
        <v>66</v>
      </c>
      <c r="C1985" s="5" t="s">
        <v>110</v>
      </c>
      <c r="D1985" s="35" t="s">
        <v>85</v>
      </c>
      <c r="E1985" s="36" t="s">
        <v>18</v>
      </c>
      <c r="F1985" s="37">
        <v>0</v>
      </c>
      <c r="G1985" s="38">
        <v>0.06</v>
      </c>
      <c r="H1985" s="34">
        <v>0.98062878193908842</v>
      </c>
      <c r="I1985" s="35">
        <v>3.5605648149975471</v>
      </c>
      <c r="J1985" s="35">
        <v>1.0172218413564407</v>
      </c>
      <c r="K1985" s="35">
        <v>-0.84001150388646406</v>
      </c>
      <c r="L1985" s="35">
        <v>0</v>
      </c>
      <c r="M1985" s="35">
        <v>0</v>
      </c>
      <c r="N1985" s="35">
        <v>0</v>
      </c>
      <c r="O1985" s="35">
        <v>0</v>
      </c>
      <c r="P1985" s="36">
        <v>12</v>
      </c>
      <c r="Q1985" s="37">
        <v>75</v>
      </c>
      <c r="R1985" s="36">
        <v>0</v>
      </c>
      <c r="S1985" s="39">
        <f t="shared" si="63"/>
        <v>75</v>
      </c>
      <c r="T1985" s="34" t="s">
        <v>29</v>
      </c>
      <c r="U1985" s="12">
        <f>((alpha*(beta^speed))*(speed^ceta))</f>
        <v>0.34089576697045887</v>
      </c>
      <c r="V1985" s="8">
        <f t="shared" si="64"/>
        <v>75</v>
      </c>
    </row>
    <row r="1986" spans="1:22">
      <c r="A1986" s="34" t="s">
        <v>19</v>
      </c>
      <c r="B1986" s="34" t="s">
        <v>66</v>
      </c>
      <c r="C1986" s="5" t="s">
        <v>110</v>
      </c>
      <c r="D1986" s="35" t="s">
        <v>85</v>
      </c>
      <c r="E1986" s="36" t="s">
        <v>17</v>
      </c>
      <c r="F1986" s="37">
        <v>0</v>
      </c>
      <c r="G1986" s="38">
        <v>0.06</v>
      </c>
      <c r="H1986" s="34">
        <v>0.98772767959048346</v>
      </c>
      <c r="I1986" s="35">
        <v>82.039401579422943</v>
      </c>
      <c r="J1986" s="35">
        <v>0.29796262908323773</v>
      </c>
      <c r="K1986" s="35">
        <v>2830.2661681494674</v>
      </c>
      <c r="L1986" s="35">
        <v>-0.8710154636928048</v>
      </c>
      <c r="M1986" s="35">
        <v>0</v>
      </c>
      <c r="N1986" s="35">
        <v>0</v>
      </c>
      <c r="O1986" s="35">
        <v>0</v>
      </c>
      <c r="P1986" s="36">
        <v>12</v>
      </c>
      <c r="Q1986" s="37">
        <v>75</v>
      </c>
      <c r="R1986" s="36">
        <v>1</v>
      </c>
      <c r="S1986" s="39">
        <f t="shared" ref="S1986:S2049" si="65">V1986</f>
        <v>75</v>
      </c>
      <c r="T1986" s="34" t="s">
        <v>30</v>
      </c>
      <c r="U1986" s="12">
        <f>((alpha*(speed^beta))+(ceta*(speed^delta)))</f>
        <v>362.83525772840267</v>
      </c>
      <c r="V1986" s="8">
        <f t="shared" ref="V1986:V2049" si="66">IF($V$1&lt;P1986,P1986,IF($V$1&gt;Q1986,Q1986,$V$1))</f>
        <v>75</v>
      </c>
    </row>
    <row r="1987" spans="1:22">
      <c r="A1987" s="34" t="s">
        <v>19</v>
      </c>
      <c r="B1987" s="34" t="s">
        <v>66</v>
      </c>
      <c r="C1987" s="5" t="s">
        <v>110</v>
      </c>
      <c r="D1987" s="35" t="s">
        <v>85</v>
      </c>
      <c r="E1987" s="36" t="s">
        <v>15</v>
      </c>
      <c r="F1987" s="37">
        <v>50</v>
      </c>
      <c r="G1987" s="38">
        <v>0.06</v>
      </c>
      <c r="H1987" s="34">
        <v>0.97826387367208445</v>
      </c>
      <c r="I1987" s="35">
        <v>5.7721798873911832</v>
      </c>
      <c r="J1987" s="35">
        <v>0.99130302051312158</v>
      </c>
      <c r="K1987" s="35">
        <v>-0.16248346318214626</v>
      </c>
      <c r="L1987" s="35">
        <v>0</v>
      </c>
      <c r="M1987" s="35">
        <v>0</v>
      </c>
      <c r="N1987" s="35">
        <v>0</v>
      </c>
      <c r="O1987" s="35">
        <v>0</v>
      </c>
      <c r="P1987" s="36">
        <v>12</v>
      </c>
      <c r="Q1987" s="37">
        <v>62</v>
      </c>
      <c r="R1987" s="36">
        <v>0</v>
      </c>
      <c r="S1987" s="39">
        <f t="shared" si="65"/>
        <v>62</v>
      </c>
      <c r="T1987" s="34" t="s">
        <v>29</v>
      </c>
      <c r="U1987" s="12">
        <f>((alpha*(beta^speed))*(speed^ceta))</f>
        <v>1.7175305709801127</v>
      </c>
      <c r="V1987" s="8">
        <f t="shared" si="66"/>
        <v>62</v>
      </c>
    </row>
    <row r="1988" spans="1:22">
      <c r="A1988" s="34" t="s">
        <v>19</v>
      </c>
      <c r="B1988" s="34" t="s">
        <v>66</v>
      </c>
      <c r="C1988" s="5" t="s">
        <v>110</v>
      </c>
      <c r="D1988" s="35" t="s">
        <v>85</v>
      </c>
      <c r="E1988" s="36" t="s">
        <v>16</v>
      </c>
      <c r="F1988" s="37">
        <v>50</v>
      </c>
      <c r="G1988" s="38">
        <v>0.06</v>
      </c>
      <c r="H1988" s="34">
        <v>0.99286821881532628</v>
      </c>
      <c r="I1988" s="35">
        <v>2.602994865766866</v>
      </c>
      <c r="J1988" s="35">
        <v>3.9289522488814486</v>
      </c>
      <c r="K1988" s="35">
        <v>8.1947844217365538E-3</v>
      </c>
      <c r="L1988" s="35">
        <v>0</v>
      </c>
      <c r="M1988" s="35">
        <v>0</v>
      </c>
      <c r="N1988" s="35">
        <v>0</v>
      </c>
      <c r="O1988" s="35">
        <v>0</v>
      </c>
      <c r="P1988" s="36">
        <v>12</v>
      </c>
      <c r="Q1988" s="37">
        <v>62</v>
      </c>
      <c r="R1988" s="36">
        <v>13</v>
      </c>
      <c r="S1988" s="39">
        <f t="shared" si="65"/>
        <v>62</v>
      </c>
      <c r="T1988" s="34" t="s">
        <v>50</v>
      </c>
      <c r="U1988" s="12">
        <f>EXP((alpha+(beta/speed))+(ceta*LN(speed)))</f>
        <v>14.88250020610838</v>
      </c>
      <c r="V1988" s="8">
        <f t="shared" si="66"/>
        <v>62</v>
      </c>
    </row>
    <row r="1989" spans="1:22">
      <c r="A1989" s="34" t="s">
        <v>19</v>
      </c>
      <c r="B1989" s="34" t="s">
        <v>66</v>
      </c>
      <c r="C1989" s="5" t="s">
        <v>110</v>
      </c>
      <c r="D1989" s="35" t="s">
        <v>85</v>
      </c>
      <c r="E1989" s="36" t="s">
        <v>14</v>
      </c>
      <c r="F1989" s="37">
        <v>50</v>
      </c>
      <c r="G1989" s="38">
        <v>0.06</v>
      </c>
      <c r="H1989" s="34">
        <v>0.99759141058464273</v>
      </c>
      <c r="I1989" s="35">
        <v>10.937208798459258</v>
      </c>
      <c r="J1989" s="35">
        <v>1.0140778316882506</v>
      </c>
      <c r="K1989" s="35">
        <v>-0.95028233267978124</v>
      </c>
      <c r="L1989" s="35">
        <v>0</v>
      </c>
      <c r="M1989" s="35">
        <v>0</v>
      </c>
      <c r="N1989" s="35">
        <v>0</v>
      </c>
      <c r="O1989" s="35">
        <v>0</v>
      </c>
      <c r="P1989" s="36">
        <v>12</v>
      </c>
      <c r="Q1989" s="37">
        <v>62</v>
      </c>
      <c r="R1989" s="36">
        <v>0</v>
      </c>
      <c r="S1989" s="39">
        <f t="shared" si="65"/>
        <v>62</v>
      </c>
      <c r="T1989" s="34" t="s">
        <v>29</v>
      </c>
      <c r="U1989" s="12">
        <f>((alpha*(beta^speed))*(speed^ceta))</f>
        <v>0.51528590029497001</v>
      </c>
      <c r="V1989" s="8">
        <f t="shared" si="66"/>
        <v>62</v>
      </c>
    </row>
    <row r="1990" spans="1:22">
      <c r="A1990" s="34" t="s">
        <v>19</v>
      </c>
      <c r="B1990" s="34" t="s">
        <v>66</v>
      </c>
      <c r="C1990" s="5" t="s">
        <v>110</v>
      </c>
      <c r="D1990" s="35" t="s">
        <v>85</v>
      </c>
      <c r="E1990" s="36" t="s">
        <v>18</v>
      </c>
      <c r="F1990" s="37">
        <v>50</v>
      </c>
      <c r="G1990" s="38">
        <v>0.06</v>
      </c>
      <c r="H1990" s="34">
        <v>0.92937330337457424</v>
      </c>
      <c r="I1990" s="35">
        <v>1.7011291545281697</v>
      </c>
      <c r="J1990" s="35">
        <v>1.0096171419920557</v>
      </c>
      <c r="K1990" s="35">
        <v>-0.46451632974554224</v>
      </c>
      <c r="L1990" s="35">
        <v>0</v>
      </c>
      <c r="M1990" s="35">
        <v>0</v>
      </c>
      <c r="N1990" s="35">
        <v>0</v>
      </c>
      <c r="O1990" s="35">
        <v>0</v>
      </c>
      <c r="P1990" s="36">
        <v>12</v>
      </c>
      <c r="Q1990" s="37">
        <v>62</v>
      </c>
      <c r="R1990" s="36">
        <v>0</v>
      </c>
      <c r="S1990" s="39">
        <f t="shared" si="65"/>
        <v>62</v>
      </c>
      <c r="T1990" s="34" t="s">
        <v>29</v>
      </c>
      <c r="U1990" s="12">
        <f>((alpha*(beta^speed))*(speed^ceta))</f>
        <v>0.45274999411518663</v>
      </c>
      <c r="V1990" s="8">
        <f t="shared" si="66"/>
        <v>62</v>
      </c>
    </row>
    <row r="1991" spans="1:22">
      <c r="A1991" s="34" t="s">
        <v>19</v>
      </c>
      <c r="B1991" s="34" t="s">
        <v>66</v>
      </c>
      <c r="C1991" s="5" t="s">
        <v>110</v>
      </c>
      <c r="D1991" s="35" t="s">
        <v>85</v>
      </c>
      <c r="E1991" s="36" t="s">
        <v>17</v>
      </c>
      <c r="F1991" s="37">
        <v>50</v>
      </c>
      <c r="G1991" s="38">
        <v>0.06</v>
      </c>
      <c r="H1991" s="34">
        <v>0.98679733233032219</v>
      </c>
      <c r="I1991" s="35">
        <v>1404.2333014263249</v>
      </c>
      <c r="J1991" s="35">
        <v>1.0072271631278271</v>
      </c>
      <c r="K1991" s="35">
        <v>-0.37154023994597052</v>
      </c>
      <c r="L1991" s="35">
        <v>0</v>
      </c>
      <c r="M1991" s="35">
        <v>0</v>
      </c>
      <c r="N1991" s="35">
        <v>0</v>
      </c>
      <c r="O1991" s="35">
        <v>0</v>
      </c>
      <c r="P1991" s="36">
        <v>12</v>
      </c>
      <c r="Q1991" s="37">
        <v>62</v>
      </c>
      <c r="R1991" s="36">
        <v>0</v>
      </c>
      <c r="S1991" s="39">
        <f t="shared" si="65"/>
        <v>62</v>
      </c>
      <c r="T1991" s="34" t="s">
        <v>29</v>
      </c>
      <c r="U1991" s="12">
        <f>((alpha*(beta^speed))*(speed^ceta))</f>
        <v>473.5809812804402</v>
      </c>
      <c r="V1991" s="8">
        <f t="shared" si="66"/>
        <v>62</v>
      </c>
    </row>
    <row r="1992" spans="1:22">
      <c r="A1992" s="34" t="s">
        <v>19</v>
      </c>
      <c r="B1992" s="34" t="s">
        <v>66</v>
      </c>
      <c r="C1992" s="5" t="s">
        <v>110</v>
      </c>
      <c r="D1992" s="35" t="s">
        <v>85</v>
      </c>
      <c r="E1992" s="36" t="s">
        <v>15</v>
      </c>
      <c r="F1992" s="37">
        <v>100</v>
      </c>
      <c r="G1992" s="38">
        <v>0.06</v>
      </c>
      <c r="H1992" s="34">
        <v>0.97793338997954049</v>
      </c>
      <c r="I1992" s="35">
        <v>-1.3304996319303859</v>
      </c>
      <c r="J1992" s="35">
        <v>9.424383966840816</v>
      </c>
      <c r="K1992" s="35">
        <v>1.061565479353932</v>
      </c>
      <c r="L1992" s="35">
        <v>0.25958354454152927</v>
      </c>
      <c r="M1992" s="35">
        <v>1.2173545306664195E-2</v>
      </c>
      <c r="N1992" s="35">
        <v>0</v>
      </c>
      <c r="O1992" s="35">
        <v>0</v>
      </c>
      <c r="P1992" s="36">
        <v>12</v>
      </c>
      <c r="Q1992" s="37">
        <v>51</v>
      </c>
      <c r="R1992" s="36">
        <v>10</v>
      </c>
      <c r="S1992" s="39">
        <f t="shared" si="65"/>
        <v>51</v>
      </c>
      <c r="T1992" s="34" t="s">
        <v>44</v>
      </c>
      <c r="U1992" s="12">
        <f>(alpha+(beta/(1+EXP((((-1)*ceta)+(delta*LN(speed)))+(epsilon*speed)))))</f>
        <v>2.0523868713485172</v>
      </c>
      <c r="V1992" s="8">
        <f t="shared" si="66"/>
        <v>51</v>
      </c>
    </row>
    <row r="1993" spans="1:22">
      <c r="A1993" s="34" t="s">
        <v>19</v>
      </c>
      <c r="B1993" s="34" t="s">
        <v>66</v>
      </c>
      <c r="C1993" s="5" t="s">
        <v>110</v>
      </c>
      <c r="D1993" s="35" t="s">
        <v>85</v>
      </c>
      <c r="E1993" s="36" t="s">
        <v>16</v>
      </c>
      <c r="F1993" s="37">
        <v>100</v>
      </c>
      <c r="G1993" s="38">
        <v>0.06</v>
      </c>
      <c r="H1993" s="34">
        <v>0.99190039881643277</v>
      </c>
      <c r="I1993" s="35">
        <v>-1.5297240848942271E-4</v>
      </c>
      <c r="J1993" s="35">
        <v>1.7723964349288489E-2</v>
      </c>
      <c r="K1993" s="35">
        <v>-0.72002710250718349</v>
      </c>
      <c r="L1993" s="35">
        <v>28.978229535033591</v>
      </c>
      <c r="M1993" s="35">
        <v>0</v>
      </c>
      <c r="N1993" s="35">
        <v>0</v>
      </c>
      <c r="O1993" s="35">
        <v>0</v>
      </c>
      <c r="P1993" s="36">
        <v>12</v>
      </c>
      <c r="Q1993" s="37">
        <v>51</v>
      </c>
      <c r="R1993" s="36">
        <v>14</v>
      </c>
      <c r="S1993" s="39">
        <f t="shared" si="65"/>
        <v>51</v>
      </c>
      <c r="T1993" s="34" t="s">
        <v>51</v>
      </c>
      <c r="U1993" s="12">
        <f>(((alpha*(speed^3))+(beta*(speed^2))+(ceta*speed))+delta)</f>
        <v>18.064935621136179</v>
      </c>
      <c r="V1993" s="8">
        <f t="shared" si="66"/>
        <v>51</v>
      </c>
    </row>
    <row r="1994" spans="1:22">
      <c r="A1994" s="34" t="s">
        <v>19</v>
      </c>
      <c r="B1994" s="34" t="s">
        <v>66</v>
      </c>
      <c r="C1994" s="5" t="s">
        <v>110</v>
      </c>
      <c r="D1994" s="35" t="s">
        <v>85</v>
      </c>
      <c r="E1994" s="36" t="s">
        <v>14</v>
      </c>
      <c r="F1994" s="37">
        <v>100</v>
      </c>
      <c r="G1994" s="38">
        <v>0.06</v>
      </c>
      <c r="H1994" s="34">
        <v>0.99781206549799861</v>
      </c>
      <c r="I1994" s="35">
        <v>0.95375286112719648</v>
      </c>
      <c r="J1994" s="35">
        <v>-0.1235494053774371</v>
      </c>
      <c r="K1994" s="35">
        <v>47.762586003197775</v>
      </c>
      <c r="L1994" s="35">
        <v>-1.7708876857811604</v>
      </c>
      <c r="M1994" s="35">
        <v>0</v>
      </c>
      <c r="N1994" s="35">
        <v>0</v>
      </c>
      <c r="O1994" s="35">
        <v>0</v>
      </c>
      <c r="P1994" s="36">
        <v>12</v>
      </c>
      <c r="Q1994" s="37">
        <v>51</v>
      </c>
      <c r="R1994" s="36">
        <v>1</v>
      </c>
      <c r="S1994" s="39">
        <f t="shared" si="65"/>
        <v>51</v>
      </c>
      <c r="T1994" s="34" t="s">
        <v>30</v>
      </c>
      <c r="U1994" s="12">
        <f>((alpha*(speed^beta))+(ceta*(speed^delta)))</f>
        <v>0.63197178683993549</v>
      </c>
      <c r="V1994" s="8">
        <f t="shared" si="66"/>
        <v>51</v>
      </c>
    </row>
    <row r="1995" spans="1:22">
      <c r="A1995" s="34" t="s">
        <v>19</v>
      </c>
      <c r="B1995" s="34" t="s">
        <v>66</v>
      </c>
      <c r="C1995" s="5" t="s">
        <v>110</v>
      </c>
      <c r="D1995" s="35" t="s">
        <v>85</v>
      </c>
      <c r="E1995" s="36" t="s">
        <v>18</v>
      </c>
      <c r="F1995" s="37">
        <v>100</v>
      </c>
      <c r="G1995" s="38">
        <v>0.06</v>
      </c>
      <c r="H1995" s="34">
        <v>0.91905662752015105</v>
      </c>
      <c r="I1995" s="35">
        <v>-19.188765423393516</v>
      </c>
      <c r="J1995" s="35">
        <v>3.1519041698176289</v>
      </c>
      <c r="K1995" s="35">
        <v>8.4491408297996937</v>
      </c>
      <c r="L1995" s="35">
        <v>0</v>
      </c>
      <c r="M1995" s="35">
        <v>0</v>
      </c>
      <c r="N1995" s="35">
        <v>0</v>
      </c>
      <c r="O1995" s="35">
        <v>0</v>
      </c>
      <c r="P1995" s="36">
        <v>12</v>
      </c>
      <c r="Q1995" s="37">
        <v>51</v>
      </c>
      <c r="R1995" s="36">
        <v>2</v>
      </c>
      <c r="S1995" s="39">
        <f t="shared" si="65"/>
        <v>51</v>
      </c>
      <c r="T1995" s="34" t="s">
        <v>31</v>
      </c>
      <c r="U1995" s="12">
        <f>((alpha+(beta*speed))^((-1)/ceta))</f>
        <v>0.5564492196803088</v>
      </c>
      <c r="V1995" s="8">
        <f t="shared" si="66"/>
        <v>51</v>
      </c>
    </row>
    <row r="1996" spans="1:22">
      <c r="A1996" s="34" t="s">
        <v>19</v>
      </c>
      <c r="B1996" s="34" t="s">
        <v>66</v>
      </c>
      <c r="C1996" s="5" t="s">
        <v>110</v>
      </c>
      <c r="D1996" s="35" t="s">
        <v>85</v>
      </c>
      <c r="E1996" s="36" t="s">
        <v>17</v>
      </c>
      <c r="F1996" s="37">
        <v>100</v>
      </c>
      <c r="G1996" s="38">
        <v>0.06</v>
      </c>
      <c r="H1996" s="34">
        <v>0.98760969582052016</v>
      </c>
      <c r="I1996" s="35">
        <v>-4.4427023300809068E-3</v>
      </c>
      <c r="J1996" s="35">
        <v>0.54798157354580734</v>
      </c>
      <c r="K1996" s="35">
        <v>-23.404069698374233</v>
      </c>
      <c r="L1996" s="35">
        <v>934.46695431630462</v>
      </c>
      <c r="M1996" s="35">
        <v>0</v>
      </c>
      <c r="N1996" s="35">
        <v>0</v>
      </c>
      <c r="O1996" s="35">
        <v>0</v>
      </c>
      <c r="P1996" s="36">
        <v>12</v>
      </c>
      <c r="Q1996" s="37">
        <v>51</v>
      </c>
      <c r="R1996" s="36">
        <v>14</v>
      </c>
      <c r="S1996" s="39">
        <f t="shared" si="65"/>
        <v>51</v>
      </c>
      <c r="T1996" s="34" t="s">
        <v>51</v>
      </c>
      <c r="U1996" s="12">
        <f>(((alpha*(speed^3))+(beta*(speed^2))+(ceta*speed))+delta)</f>
        <v>576.83056570430119</v>
      </c>
      <c r="V1996" s="8">
        <f t="shared" si="66"/>
        <v>51</v>
      </c>
    </row>
    <row r="1997" spans="1:22">
      <c r="A1997" s="34" t="s">
        <v>19</v>
      </c>
      <c r="B1997" s="34" t="s">
        <v>66</v>
      </c>
      <c r="C1997" s="5" t="s">
        <v>111</v>
      </c>
      <c r="D1997" s="35" t="s">
        <v>86</v>
      </c>
      <c r="E1997" s="36" t="s">
        <v>15</v>
      </c>
      <c r="F1997" s="37">
        <v>0</v>
      </c>
      <c r="G1997" s="38">
        <v>0</v>
      </c>
      <c r="H1997" s="34">
        <v>0.96944436918215171</v>
      </c>
      <c r="I1997" s="35">
        <v>0.10852235440355147</v>
      </c>
      <c r="J1997" s="35">
        <v>4.0887380170952378E-2</v>
      </c>
      <c r="K1997" s="35">
        <v>-3.0680686155491884E-4</v>
      </c>
      <c r="L1997" s="35">
        <v>0</v>
      </c>
      <c r="M1997" s="35">
        <v>0</v>
      </c>
      <c r="N1997" s="35">
        <v>0</v>
      </c>
      <c r="O1997" s="35">
        <v>0</v>
      </c>
      <c r="P1997" s="36">
        <v>12</v>
      </c>
      <c r="Q1997" s="37">
        <v>86</v>
      </c>
      <c r="R1997" s="36">
        <v>5</v>
      </c>
      <c r="S1997" s="39">
        <f t="shared" si="65"/>
        <v>86</v>
      </c>
      <c r="T1997" s="34" t="s">
        <v>36</v>
      </c>
      <c r="U1997" s="12">
        <f>(1/(((ceta*(speed^2))+(beta*speed))+alpha))</f>
        <v>0.73762985455707586</v>
      </c>
      <c r="V1997" s="8">
        <f t="shared" si="66"/>
        <v>86</v>
      </c>
    </row>
    <row r="1998" spans="1:22">
      <c r="A1998" s="34" t="s">
        <v>19</v>
      </c>
      <c r="B1998" s="34" t="s">
        <v>66</v>
      </c>
      <c r="C1998" s="5" t="s">
        <v>111</v>
      </c>
      <c r="D1998" s="35" t="s">
        <v>86</v>
      </c>
      <c r="E1998" s="36" t="s">
        <v>16</v>
      </c>
      <c r="F1998" s="37">
        <v>0</v>
      </c>
      <c r="G1998" s="38">
        <v>0</v>
      </c>
      <c r="H1998" s="34">
        <v>0.9826529723546269</v>
      </c>
      <c r="I1998" s="35">
        <v>66.94586806602392</v>
      </c>
      <c r="J1998" s="35">
        <v>1.0134111310262413</v>
      </c>
      <c r="K1998" s="35">
        <v>-0.85494410599217963</v>
      </c>
      <c r="L1998" s="35">
        <v>0</v>
      </c>
      <c r="M1998" s="35">
        <v>0</v>
      </c>
      <c r="N1998" s="35">
        <v>0</v>
      </c>
      <c r="O1998" s="35">
        <v>0</v>
      </c>
      <c r="P1998" s="36">
        <v>12</v>
      </c>
      <c r="Q1998" s="37">
        <v>86</v>
      </c>
      <c r="R1998" s="36">
        <v>0</v>
      </c>
      <c r="S1998" s="39">
        <f t="shared" si="65"/>
        <v>86</v>
      </c>
      <c r="T1998" s="34" t="s">
        <v>29</v>
      </c>
      <c r="U1998" s="12">
        <f>((alpha*(beta^speed))*(speed^ceta))</f>
        <v>4.6709300263536111</v>
      </c>
      <c r="V1998" s="8">
        <f t="shared" si="66"/>
        <v>86</v>
      </c>
    </row>
    <row r="1999" spans="1:22">
      <c r="A1999" s="34" t="s">
        <v>19</v>
      </c>
      <c r="B1999" s="34" t="s">
        <v>66</v>
      </c>
      <c r="C1999" s="5" t="s">
        <v>111</v>
      </c>
      <c r="D1999" s="35" t="s">
        <v>86</v>
      </c>
      <c r="E1999" s="36" t="s">
        <v>14</v>
      </c>
      <c r="F1999" s="37">
        <v>0</v>
      </c>
      <c r="G1999" s="38">
        <v>0</v>
      </c>
      <c r="H1999" s="34">
        <v>0.9972531349511895</v>
      </c>
      <c r="I1999" s="35">
        <v>4.2725562436554529</v>
      </c>
      <c r="J1999" s="35">
        <v>-0.76043933143992626</v>
      </c>
      <c r="K1999" s="35">
        <v>176.5434012311313</v>
      </c>
      <c r="L1999" s="35">
        <v>-3.1902232739507799</v>
      </c>
      <c r="M1999" s="35">
        <v>0</v>
      </c>
      <c r="N1999" s="35">
        <v>0</v>
      </c>
      <c r="O1999" s="35">
        <v>0</v>
      </c>
      <c r="P1999" s="36">
        <v>12</v>
      </c>
      <c r="Q1999" s="37">
        <v>86</v>
      </c>
      <c r="R1999" s="36">
        <v>1</v>
      </c>
      <c r="S1999" s="39">
        <f t="shared" si="65"/>
        <v>86</v>
      </c>
      <c r="T1999" s="34" t="s">
        <v>30</v>
      </c>
      <c r="U1999" s="12">
        <f>((alpha*(speed^beta))+(ceta*(speed^delta)))</f>
        <v>0.14453620425846564</v>
      </c>
      <c r="V1999" s="8">
        <f t="shared" si="66"/>
        <v>86</v>
      </c>
    </row>
    <row r="2000" spans="1:22">
      <c r="A2000" s="34" t="s">
        <v>19</v>
      </c>
      <c r="B2000" s="34" t="s">
        <v>66</v>
      </c>
      <c r="C2000" s="5" t="s">
        <v>111</v>
      </c>
      <c r="D2000" s="35" t="s">
        <v>86</v>
      </c>
      <c r="E2000" s="36" t="s">
        <v>18</v>
      </c>
      <c r="F2000" s="37">
        <v>0</v>
      </c>
      <c r="G2000" s="38">
        <v>0</v>
      </c>
      <c r="H2000" s="34">
        <v>0.95198317247209141</v>
      </c>
      <c r="I2000" s="35">
        <v>1.680115906249392</v>
      </c>
      <c r="J2000" s="35">
        <v>0.40982990952124765</v>
      </c>
      <c r="K2000" s="35">
        <v>-3.552136811661763E-3</v>
      </c>
      <c r="L2000" s="35">
        <v>0</v>
      </c>
      <c r="M2000" s="35">
        <v>0</v>
      </c>
      <c r="N2000" s="35">
        <v>0</v>
      </c>
      <c r="O2000" s="35">
        <v>0</v>
      </c>
      <c r="P2000" s="36">
        <v>12</v>
      </c>
      <c r="Q2000" s="37">
        <v>86</v>
      </c>
      <c r="R2000" s="36">
        <v>5</v>
      </c>
      <c r="S2000" s="39">
        <f t="shared" si="65"/>
        <v>86</v>
      </c>
      <c r="T2000" s="34" t="s">
        <v>36</v>
      </c>
      <c r="U2000" s="12">
        <f>(1/(((ceta*(speed^2))+(beta*speed))+alpha))</f>
        <v>9.3862480108673263E-2</v>
      </c>
      <c r="V2000" s="8">
        <f t="shared" si="66"/>
        <v>86</v>
      </c>
    </row>
    <row r="2001" spans="1:28">
      <c r="A2001" s="34" t="s">
        <v>19</v>
      </c>
      <c r="B2001" s="34" t="s">
        <v>66</v>
      </c>
      <c r="C2001" s="5" t="s">
        <v>111</v>
      </c>
      <c r="D2001" s="35" t="s">
        <v>86</v>
      </c>
      <c r="E2001" s="36" t="s">
        <v>17</v>
      </c>
      <c r="F2001" s="37">
        <v>0</v>
      </c>
      <c r="G2001" s="38">
        <v>0</v>
      </c>
      <c r="H2001" s="34">
        <v>0.9830414984534428</v>
      </c>
      <c r="I2001" s="35">
        <v>2436.8258515499497</v>
      </c>
      <c r="J2001" s="35">
        <v>1.0154968301784018</v>
      </c>
      <c r="K2001" s="35">
        <v>-0.95501951315949041</v>
      </c>
      <c r="L2001" s="35">
        <v>0</v>
      </c>
      <c r="M2001" s="35">
        <v>0</v>
      </c>
      <c r="N2001" s="35">
        <v>0</v>
      </c>
      <c r="O2001" s="35">
        <v>0</v>
      </c>
      <c r="P2001" s="36">
        <v>12</v>
      </c>
      <c r="Q2001" s="37">
        <v>86</v>
      </c>
      <c r="R2001" s="36">
        <v>0</v>
      </c>
      <c r="S2001" s="39">
        <f t="shared" si="65"/>
        <v>86</v>
      </c>
      <c r="T2001" s="34" t="s">
        <v>29</v>
      </c>
      <c r="U2001" s="12">
        <f>((alpha*(beta^speed))*(speed^ceta))</f>
        <v>129.92655583334334</v>
      </c>
      <c r="V2001" s="8">
        <f t="shared" si="66"/>
        <v>86</v>
      </c>
    </row>
    <row r="2002" spans="1:28">
      <c r="A2002" s="34" t="s">
        <v>19</v>
      </c>
      <c r="B2002" s="34" t="s">
        <v>66</v>
      </c>
      <c r="C2002" s="5" t="s">
        <v>111</v>
      </c>
      <c r="D2002" s="35" t="s">
        <v>86</v>
      </c>
      <c r="E2002" s="36" t="s">
        <v>15</v>
      </c>
      <c r="F2002" s="37">
        <v>50</v>
      </c>
      <c r="G2002" s="38">
        <v>0</v>
      </c>
      <c r="H2002" s="34">
        <v>0.91508536667397211</v>
      </c>
      <c r="I2002" s="35">
        <v>0.80149459697699721</v>
      </c>
      <c r="J2002" s="35">
        <v>3.2703562861727646</v>
      </c>
      <c r="K2002" s="35">
        <v>0.31738325163344916</v>
      </c>
      <c r="L2002" s="35">
        <v>-5.7243246949981806E-2</v>
      </c>
      <c r="M2002" s="35">
        <v>9.5448893025987025E-2</v>
      </c>
      <c r="N2002" s="35">
        <v>0</v>
      </c>
      <c r="O2002" s="35">
        <v>0</v>
      </c>
      <c r="P2002" s="36">
        <v>12</v>
      </c>
      <c r="Q2002" s="37">
        <v>86</v>
      </c>
      <c r="R2002" s="36">
        <v>10</v>
      </c>
      <c r="S2002" s="39">
        <f t="shared" si="65"/>
        <v>86</v>
      </c>
      <c r="T2002" s="34" t="s">
        <v>44</v>
      </c>
      <c r="U2002" s="12">
        <f>(alpha+(beta/(1+EXP((((-1)*ceta)+(delta*LN(speed)))+(epsilon*speed)))))</f>
        <v>0.80307223916190162</v>
      </c>
      <c r="V2002" s="8">
        <f t="shared" si="66"/>
        <v>86</v>
      </c>
    </row>
    <row r="2003" spans="1:28">
      <c r="A2003" s="34" t="s">
        <v>19</v>
      </c>
      <c r="B2003" s="34" t="s">
        <v>66</v>
      </c>
      <c r="C2003" s="5" t="s">
        <v>111</v>
      </c>
      <c r="D2003" s="35" t="s">
        <v>86</v>
      </c>
      <c r="E2003" s="36" t="s">
        <v>16</v>
      </c>
      <c r="F2003" s="37">
        <v>50</v>
      </c>
      <c r="G2003" s="38">
        <v>0</v>
      </c>
      <c r="H2003" s="34">
        <v>0.97603585585100261</v>
      </c>
      <c r="I2003" s="35">
        <v>59.120341778382652</v>
      </c>
      <c r="J2003" s="35">
        <v>1.0099722078277253</v>
      </c>
      <c r="K2003" s="35">
        <v>-0.74996365272142318</v>
      </c>
      <c r="L2003" s="35">
        <v>0</v>
      </c>
      <c r="M2003" s="35">
        <v>0</v>
      </c>
      <c r="N2003" s="35">
        <v>0</v>
      </c>
      <c r="O2003" s="35">
        <v>0</v>
      </c>
      <c r="P2003" s="36">
        <v>12</v>
      </c>
      <c r="Q2003" s="37">
        <v>86</v>
      </c>
      <c r="R2003" s="36">
        <v>0</v>
      </c>
      <c r="S2003" s="39">
        <f t="shared" si="65"/>
        <v>86</v>
      </c>
      <c r="T2003" s="34" t="s">
        <v>29</v>
      </c>
      <c r="U2003" s="12">
        <f>((alpha*(beta^speed))*(speed^ceta))</f>
        <v>4.9152295061274565</v>
      </c>
      <c r="V2003" s="8">
        <f t="shared" si="66"/>
        <v>86</v>
      </c>
    </row>
    <row r="2004" spans="1:28">
      <c r="A2004" s="34" t="s">
        <v>19</v>
      </c>
      <c r="B2004" s="34" t="s">
        <v>66</v>
      </c>
      <c r="C2004" s="5" t="s">
        <v>111</v>
      </c>
      <c r="D2004" s="35" t="s">
        <v>86</v>
      </c>
      <c r="E2004" s="36" t="s">
        <v>14</v>
      </c>
      <c r="F2004" s="37">
        <v>50</v>
      </c>
      <c r="G2004" s="38">
        <v>0</v>
      </c>
      <c r="H2004" s="34">
        <v>0.99699017089245945</v>
      </c>
      <c r="I2004" s="35">
        <v>56.389227408481958</v>
      </c>
      <c r="J2004" s="35">
        <v>-2.5935830280142373</v>
      </c>
      <c r="K2004" s="35">
        <v>3.9063475403398678</v>
      </c>
      <c r="L2004" s="35">
        <v>-0.74547036539487377</v>
      </c>
      <c r="M2004" s="35">
        <v>0</v>
      </c>
      <c r="N2004" s="35">
        <v>0</v>
      </c>
      <c r="O2004" s="35">
        <v>0</v>
      </c>
      <c r="P2004" s="36">
        <v>12</v>
      </c>
      <c r="Q2004" s="37">
        <v>86</v>
      </c>
      <c r="R2004" s="36">
        <v>1</v>
      </c>
      <c r="S2004" s="39">
        <f t="shared" si="65"/>
        <v>86</v>
      </c>
      <c r="T2004" s="34" t="s">
        <v>30</v>
      </c>
      <c r="U2004" s="12">
        <f>((alpha*(speed^beta))+(ceta*(speed^delta)))</f>
        <v>0.14168498027729934</v>
      </c>
      <c r="V2004" s="8">
        <f t="shared" si="66"/>
        <v>86</v>
      </c>
    </row>
    <row r="2005" spans="1:28">
      <c r="A2005" s="34" t="s">
        <v>19</v>
      </c>
      <c r="B2005" s="34" t="s">
        <v>66</v>
      </c>
      <c r="C2005" s="5" t="s">
        <v>111</v>
      </c>
      <c r="D2005" s="35" t="s">
        <v>86</v>
      </c>
      <c r="E2005" s="36" t="s">
        <v>18</v>
      </c>
      <c r="F2005" s="37">
        <v>50</v>
      </c>
      <c r="G2005" s="38">
        <v>0</v>
      </c>
      <c r="H2005" s="34">
        <v>0.90654773090235241</v>
      </c>
      <c r="I2005" s="35">
        <v>-4.0337309234472741E-7</v>
      </c>
      <c r="J2005" s="35">
        <v>1.0180013329920254E-4</v>
      </c>
      <c r="K2005" s="35">
        <v>-7.502438081712904E-3</v>
      </c>
      <c r="L2005" s="35">
        <v>0.25792223858579327</v>
      </c>
      <c r="M2005" s="35">
        <v>0</v>
      </c>
      <c r="N2005" s="35">
        <v>0</v>
      </c>
      <c r="O2005" s="35">
        <v>0</v>
      </c>
      <c r="P2005" s="36">
        <v>12</v>
      </c>
      <c r="Q2005" s="37">
        <v>86</v>
      </c>
      <c r="R2005" s="36">
        <v>14</v>
      </c>
      <c r="S2005" s="39">
        <f t="shared" si="65"/>
        <v>86</v>
      </c>
      <c r="T2005" s="34" t="s">
        <v>51</v>
      </c>
      <c r="U2005" s="12">
        <f>(((alpha*(speed^3))+(beta*(speed^2))+(ceta*speed))+delta)</f>
        <v>0.10905847381496753</v>
      </c>
      <c r="V2005" s="8">
        <f t="shared" si="66"/>
        <v>86</v>
      </c>
    </row>
    <row r="2006" spans="1:28">
      <c r="A2006" s="34" t="s">
        <v>19</v>
      </c>
      <c r="B2006" s="34" t="s">
        <v>66</v>
      </c>
      <c r="C2006" s="5" t="s">
        <v>111</v>
      </c>
      <c r="D2006" s="35" t="s">
        <v>86</v>
      </c>
      <c r="E2006" s="36" t="s">
        <v>17</v>
      </c>
      <c r="F2006" s="37">
        <v>50</v>
      </c>
      <c r="G2006" s="38">
        <v>0</v>
      </c>
      <c r="H2006" s="34">
        <v>0.97538611850776724</v>
      </c>
      <c r="I2006" s="35">
        <v>2081.7430721330579</v>
      </c>
      <c r="J2006" s="35">
        <v>1.0118857584728695</v>
      </c>
      <c r="K2006" s="35">
        <v>-0.83237825020716494</v>
      </c>
      <c r="L2006" s="35">
        <v>0</v>
      </c>
      <c r="M2006" s="35">
        <v>0</v>
      </c>
      <c r="N2006" s="35">
        <v>0</v>
      </c>
      <c r="O2006" s="35">
        <v>0</v>
      </c>
      <c r="P2006" s="36">
        <v>12</v>
      </c>
      <c r="Q2006" s="37">
        <v>86</v>
      </c>
      <c r="R2006" s="36">
        <v>0</v>
      </c>
      <c r="S2006" s="39">
        <f t="shared" si="65"/>
        <v>86</v>
      </c>
      <c r="T2006" s="34" t="s">
        <v>29</v>
      </c>
      <c r="U2006" s="12">
        <f>((alpha*(beta^speed))*(speed^ceta))</f>
        <v>141.09131477376175</v>
      </c>
      <c r="V2006" s="8">
        <f t="shared" si="66"/>
        <v>86</v>
      </c>
    </row>
    <row r="2007" spans="1:28">
      <c r="A2007" s="34" t="s">
        <v>19</v>
      </c>
      <c r="B2007" s="34" t="s">
        <v>66</v>
      </c>
      <c r="C2007" s="5" t="s">
        <v>111</v>
      </c>
      <c r="D2007" s="35" t="s">
        <v>86</v>
      </c>
      <c r="E2007" s="36" t="s">
        <v>15</v>
      </c>
      <c r="F2007" s="37">
        <v>100</v>
      </c>
      <c r="G2007" s="38">
        <v>0</v>
      </c>
      <c r="H2007" s="34">
        <v>0.87766335144687879</v>
      </c>
      <c r="I2007" s="35">
        <v>0.90844560602217594</v>
      </c>
      <c r="J2007" s="35">
        <v>2.0247698265730723</v>
      </c>
      <c r="K2007" s="35">
        <v>1.0476745759590091</v>
      </c>
      <c r="L2007" s="35">
        <v>-0.28541721680883197</v>
      </c>
      <c r="M2007" s="35">
        <v>0.11995836930550977</v>
      </c>
      <c r="N2007" s="35">
        <v>0</v>
      </c>
      <c r="O2007" s="35">
        <v>0</v>
      </c>
      <c r="P2007" s="36">
        <v>12</v>
      </c>
      <c r="Q2007" s="37">
        <v>86</v>
      </c>
      <c r="R2007" s="36">
        <v>10</v>
      </c>
      <c r="S2007" s="39">
        <f t="shared" si="65"/>
        <v>86</v>
      </c>
      <c r="T2007" s="34" t="s">
        <v>44</v>
      </c>
      <c r="U2007" s="12">
        <f>(alpha+(beta/(1+EXP((((-1)*ceta)+(delta*LN(speed)))+(epsilon*speed)))))</f>
        <v>0.90912638148143265</v>
      </c>
      <c r="V2007" s="8">
        <f t="shared" si="66"/>
        <v>86</v>
      </c>
    </row>
    <row r="2008" spans="1:28">
      <c r="A2008" s="34" t="s">
        <v>19</v>
      </c>
      <c r="B2008" s="34" t="s">
        <v>66</v>
      </c>
      <c r="C2008" s="5" t="s">
        <v>111</v>
      </c>
      <c r="D2008" s="35" t="s">
        <v>86</v>
      </c>
      <c r="E2008" s="36" t="s">
        <v>16</v>
      </c>
      <c r="F2008" s="37">
        <v>100</v>
      </c>
      <c r="G2008" s="38">
        <v>0</v>
      </c>
      <c r="H2008" s="34">
        <v>0.97192820865076546</v>
      </c>
      <c r="I2008" s="35">
        <v>5.0005423479580129</v>
      </c>
      <c r="J2008" s="35">
        <v>57.224905303412008</v>
      </c>
      <c r="K2008" s="35">
        <v>-0.15219747202626907</v>
      </c>
      <c r="L2008" s="35">
        <v>0.597614095139678</v>
      </c>
      <c r="M2008" s="35">
        <v>3.8924812826666454E-2</v>
      </c>
      <c r="N2008" s="35">
        <v>0</v>
      </c>
      <c r="O2008" s="35">
        <v>0</v>
      </c>
      <c r="P2008" s="36">
        <v>12</v>
      </c>
      <c r="Q2008" s="37">
        <v>86</v>
      </c>
      <c r="R2008" s="36">
        <v>10</v>
      </c>
      <c r="S2008" s="39">
        <f t="shared" si="65"/>
        <v>86</v>
      </c>
      <c r="T2008" s="34" t="s">
        <v>44</v>
      </c>
      <c r="U2008" s="12">
        <f>(alpha+(beta/(1+EXP((((-1)*ceta)+(delta*LN(speed)))+(epsilon*speed)))))</f>
        <v>5.1209551631993859</v>
      </c>
      <c r="V2008" s="8">
        <f t="shared" si="66"/>
        <v>86</v>
      </c>
    </row>
    <row r="2009" spans="1:28">
      <c r="A2009" s="34" t="s">
        <v>19</v>
      </c>
      <c r="B2009" s="34" t="s">
        <v>66</v>
      </c>
      <c r="C2009" s="5" t="s">
        <v>111</v>
      </c>
      <c r="D2009" s="35" t="s">
        <v>86</v>
      </c>
      <c r="E2009" s="36" t="s">
        <v>14</v>
      </c>
      <c r="F2009" s="37">
        <v>100</v>
      </c>
      <c r="G2009" s="38">
        <v>0</v>
      </c>
      <c r="H2009" s="34">
        <v>0.99684929684402457</v>
      </c>
      <c r="I2009" s="35">
        <v>112.46331888721905</v>
      </c>
      <c r="J2009" s="35">
        <v>-2.9498349612930137</v>
      </c>
      <c r="K2009" s="35">
        <v>4.0190608929486888</v>
      </c>
      <c r="L2009" s="35">
        <v>-0.75214377182284298</v>
      </c>
      <c r="M2009" s="35">
        <v>0</v>
      </c>
      <c r="N2009" s="35">
        <v>0</v>
      </c>
      <c r="O2009" s="35">
        <v>0</v>
      </c>
      <c r="P2009" s="36">
        <v>12</v>
      </c>
      <c r="Q2009" s="37">
        <v>86</v>
      </c>
      <c r="R2009" s="36">
        <v>1</v>
      </c>
      <c r="S2009" s="39">
        <f t="shared" si="65"/>
        <v>86</v>
      </c>
      <c r="T2009" s="34" t="s">
        <v>30</v>
      </c>
      <c r="U2009" s="12">
        <f>((alpha*(speed^beta))+(ceta*(speed^delta)))</f>
        <v>0.14118359532839517</v>
      </c>
      <c r="V2009" s="8">
        <f t="shared" si="66"/>
        <v>86</v>
      </c>
    </row>
    <row r="2010" spans="1:28">
      <c r="A2010" s="34" t="s">
        <v>19</v>
      </c>
      <c r="B2010" s="34" t="s">
        <v>66</v>
      </c>
      <c r="C2010" s="5" t="s">
        <v>111</v>
      </c>
      <c r="D2010" s="35" t="s">
        <v>86</v>
      </c>
      <c r="E2010" s="36" t="s">
        <v>18</v>
      </c>
      <c r="F2010" s="37">
        <v>100</v>
      </c>
      <c r="G2010" s="38">
        <v>0</v>
      </c>
      <c r="H2010" s="34">
        <v>0.85590331307358691</v>
      </c>
      <c r="I2010" s="35">
        <v>-4.0420727934204611E-7</v>
      </c>
      <c r="J2010" s="35">
        <v>1.0699177454379503E-4</v>
      </c>
      <c r="K2010" s="35">
        <v>-8.144512180511921E-3</v>
      </c>
      <c r="L2010" s="35">
        <v>0.29191582284645468</v>
      </c>
      <c r="M2010" s="35">
        <v>0</v>
      </c>
      <c r="N2010" s="35">
        <v>0</v>
      </c>
      <c r="O2010" s="35">
        <v>0</v>
      </c>
      <c r="P2010" s="36">
        <v>12</v>
      </c>
      <c r="Q2010" s="37">
        <v>86</v>
      </c>
      <c r="R2010" s="36">
        <v>14</v>
      </c>
      <c r="S2010" s="39">
        <f t="shared" si="65"/>
        <v>86</v>
      </c>
      <c r="T2010" s="34" t="s">
        <v>51</v>
      </c>
      <c r="U2010" s="12">
        <f>(((alpha*(speed^3))+(beta*(speed^2))+(ceta*speed))+delta)</f>
        <v>0.12570047457915301</v>
      </c>
      <c r="V2010" s="8">
        <f t="shared" si="66"/>
        <v>86</v>
      </c>
    </row>
    <row r="2011" spans="1:28">
      <c r="A2011" s="34" t="s">
        <v>19</v>
      </c>
      <c r="B2011" s="34" t="s">
        <v>66</v>
      </c>
      <c r="C2011" s="5" t="s">
        <v>111</v>
      </c>
      <c r="D2011" s="35" t="s">
        <v>86</v>
      </c>
      <c r="E2011" s="36" t="s">
        <v>17</v>
      </c>
      <c r="F2011" s="37">
        <v>100</v>
      </c>
      <c r="G2011" s="38">
        <v>0</v>
      </c>
      <c r="H2011" s="34">
        <v>0.9675378582825418</v>
      </c>
      <c r="I2011" s="35">
        <v>1838.7794522249171</v>
      </c>
      <c r="J2011" s="35">
        <v>1.0087955726741851</v>
      </c>
      <c r="K2011" s="35">
        <v>-0.72924579250325727</v>
      </c>
      <c r="L2011" s="35">
        <v>0</v>
      </c>
      <c r="M2011" s="35">
        <v>0</v>
      </c>
      <c r="N2011" s="35">
        <v>0</v>
      </c>
      <c r="O2011" s="35">
        <v>0</v>
      </c>
      <c r="P2011" s="36">
        <v>12</v>
      </c>
      <c r="Q2011" s="37">
        <v>86</v>
      </c>
      <c r="R2011" s="36">
        <v>0</v>
      </c>
      <c r="S2011" s="39">
        <f t="shared" si="65"/>
        <v>86</v>
      </c>
      <c r="T2011" s="34" t="s">
        <v>29</v>
      </c>
      <c r="U2011" s="12">
        <f>((alpha*(beta^speed))*(speed^ceta))</f>
        <v>151.66214599204361</v>
      </c>
      <c r="V2011" s="8">
        <f t="shared" si="66"/>
        <v>86</v>
      </c>
    </row>
    <row r="2012" spans="1:28">
      <c r="A2012" s="34" t="s">
        <v>19</v>
      </c>
      <c r="B2012" s="34" t="s">
        <v>66</v>
      </c>
      <c r="C2012" s="5" t="s">
        <v>111</v>
      </c>
      <c r="D2012" s="35" t="s">
        <v>86</v>
      </c>
      <c r="E2012" s="36" t="s">
        <v>15</v>
      </c>
      <c r="F2012" s="37">
        <v>0</v>
      </c>
      <c r="G2012" s="38">
        <v>-0.06</v>
      </c>
      <c r="H2012" s="34">
        <v>0.99139138694392426</v>
      </c>
      <c r="I2012" s="35">
        <v>6.0891051669709801</v>
      </c>
      <c r="J2012" s="35">
        <v>-13.221572300837098</v>
      </c>
      <c r="K2012" s="35">
        <v>-1.936048174515671</v>
      </c>
      <c r="L2012" s="35">
        <v>0</v>
      </c>
      <c r="M2012" s="35">
        <v>0</v>
      </c>
      <c r="N2012" s="35">
        <v>0</v>
      </c>
      <c r="O2012" s="35">
        <v>0</v>
      </c>
      <c r="P2012" s="36">
        <v>12</v>
      </c>
      <c r="Q2012" s="37">
        <v>86</v>
      </c>
      <c r="R2012" s="36">
        <v>13</v>
      </c>
      <c r="S2012" s="39">
        <f t="shared" si="65"/>
        <v>86</v>
      </c>
      <c r="T2012" s="34" t="s">
        <v>50</v>
      </c>
      <c r="U2012" s="12">
        <f>EXP((alpha+(beta/speed))+(ceta*LN(speed)))</f>
        <v>6.7985216802785201E-2</v>
      </c>
      <c r="V2012" s="8">
        <f t="shared" si="66"/>
        <v>86</v>
      </c>
    </row>
    <row r="2013" spans="1:28">
      <c r="A2013" s="34" t="s">
        <v>19</v>
      </c>
      <c r="B2013" s="34" t="s">
        <v>66</v>
      </c>
      <c r="C2013" s="5" t="s">
        <v>111</v>
      </c>
      <c r="D2013" s="35" t="s">
        <v>86</v>
      </c>
      <c r="E2013" s="36" t="s">
        <v>16</v>
      </c>
      <c r="F2013" s="37">
        <v>0</v>
      </c>
      <c r="G2013" s="38">
        <v>-0.06</v>
      </c>
      <c r="H2013" s="34">
        <v>0.99095717142670225</v>
      </c>
      <c r="I2013" s="35">
        <v>51.422287294804576</v>
      </c>
      <c r="J2013" s="35">
        <v>0.97882524901723122</v>
      </c>
      <c r="K2013" s="35">
        <v>-0.86192609779051288</v>
      </c>
      <c r="L2013" s="35">
        <v>0</v>
      </c>
      <c r="M2013" s="35">
        <v>0</v>
      </c>
      <c r="N2013" s="35">
        <v>0</v>
      </c>
      <c r="O2013" s="35">
        <v>0</v>
      </c>
      <c r="P2013" s="36">
        <v>12</v>
      </c>
      <c r="Q2013" s="37">
        <v>86</v>
      </c>
      <c r="R2013" s="36">
        <v>0</v>
      </c>
      <c r="S2013" s="39">
        <f t="shared" si="65"/>
        <v>86</v>
      </c>
      <c r="T2013" s="34" t="s">
        <v>29</v>
      </c>
      <c r="U2013" s="12">
        <f>((alpha*(beta^speed))*(speed^ceta))</f>
        <v>0.17554996785812904</v>
      </c>
      <c r="V2013" s="8">
        <f t="shared" si="66"/>
        <v>86</v>
      </c>
    </row>
    <row r="2014" spans="1:28">
      <c r="A2014" s="34" t="s">
        <v>19</v>
      </c>
      <c r="B2014" s="34" t="s">
        <v>66</v>
      </c>
      <c r="C2014" s="5" t="s">
        <v>111</v>
      </c>
      <c r="D2014" s="35" t="s">
        <v>86</v>
      </c>
      <c r="E2014" s="36" t="s">
        <v>14</v>
      </c>
      <c r="F2014" s="37">
        <v>0</v>
      </c>
      <c r="G2014" s="38">
        <v>-0.06</v>
      </c>
      <c r="H2014" s="34">
        <v>0.9970413083154831</v>
      </c>
      <c r="I2014" s="35">
        <v>6.0560551318867173</v>
      </c>
      <c r="J2014" s="35">
        <v>0.99142410735015574</v>
      </c>
      <c r="K2014" s="35">
        <v>-0.94626979321626314</v>
      </c>
      <c r="L2014" s="35">
        <v>0</v>
      </c>
      <c r="M2014" s="35">
        <v>0</v>
      </c>
      <c r="N2014" s="35">
        <v>0</v>
      </c>
      <c r="O2014" s="35">
        <v>0</v>
      </c>
      <c r="P2014" s="36">
        <v>12</v>
      </c>
      <c r="Q2014" s="37">
        <v>86</v>
      </c>
      <c r="R2014" s="36">
        <v>0</v>
      </c>
      <c r="S2014" s="39">
        <f t="shared" si="65"/>
        <v>86</v>
      </c>
      <c r="T2014" s="34" t="s">
        <v>29</v>
      </c>
      <c r="U2014" s="12">
        <f>((alpha*(beta^speed))*(speed^ceta))</f>
        <v>4.2652767605763087E-2</v>
      </c>
      <c r="V2014" s="8">
        <f t="shared" si="66"/>
        <v>86</v>
      </c>
    </row>
    <row r="2015" spans="1:28">
      <c r="A2015" s="34" t="s">
        <v>19</v>
      </c>
      <c r="B2015" s="34" t="s">
        <v>66</v>
      </c>
      <c r="C2015" s="5" t="s">
        <v>111</v>
      </c>
      <c r="D2015" s="35" t="s">
        <v>86</v>
      </c>
      <c r="E2015" s="36" t="s">
        <v>18</v>
      </c>
      <c r="F2015" s="37">
        <v>0</v>
      </c>
      <c r="G2015" s="38">
        <v>-0.06</v>
      </c>
      <c r="H2015" s="34">
        <v>0.99321370525412256</v>
      </c>
      <c r="I2015" s="35">
        <v>1.5631216476111478</v>
      </c>
      <c r="J2015" s="35">
        <v>-6.828683018449663</v>
      </c>
      <c r="K2015" s="35">
        <v>-1.2490503284751082</v>
      </c>
      <c r="L2015" s="35">
        <v>0</v>
      </c>
      <c r="M2015" s="35">
        <v>0</v>
      </c>
      <c r="N2015" s="35">
        <v>0</v>
      </c>
      <c r="O2015" s="35">
        <v>0</v>
      </c>
      <c r="P2015" s="36">
        <v>12</v>
      </c>
      <c r="Q2015" s="37">
        <v>86</v>
      </c>
      <c r="R2015" s="36">
        <v>13</v>
      </c>
      <c r="S2015" s="39">
        <f t="shared" si="65"/>
        <v>86</v>
      </c>
      <c r="T2015" s="34" t="s">
        <v>50</v>
      </c>
      <c r="U2015" s="12">
        <f>EXP((alpha+(beta/speed))+(ceta*LN(speed)))</f>
        <v>1.6907709175582875E-2</v>
      </c>
      <c r="V2015" s="8">
        <f t="shared" si="66"/>
        <v>86</v>
      </c>
      <c r="AB2015" s="41"/>
    </row>
    <row r="2016" spans="1:28">
      <c r="A2016" s="34" t="s">
        <v>19</v>
      </c>
      <c r="B2016" s="34" t="s">
        <v>66</v>
      </c>
      <c r="C2016" s="5" t="s">
        <v>111</v>
      </c>
      <c r="D2016" s="35" t="s">
        <v>86</v>
      </c>
      <c r="E2016" s="36" t="s">
        <v>17</v>
      </c>
      <c r="F2016" s="37">
        <v>0</v>
      </c>
      <c r="G2016" s="38">
        <v>-0.06</v>
      </c>
      <c r="H2016" s="34">
        <v>0.9891302528631345</v>
      </c>
      <c r="I2016" s="35">
        <v>12.009477292872219</v>
      </c>
      <c r="J2016" s="35">
        <v>-17.199533517888767</v>
      </c>
      <c r="K2016" s="35">
        <v>-2.2755646448773077</v>
      </c>
      <c r="L2016" s="35">
        <v>0</v>
      </c>
      <c r="M2016" s="35">
        <v>0</v>
      </c>
      <c r="N2016" s="35">
        <v>0</v>
      </c>
      <c r="O2016" s="35">
        <v>0</v>
      </c>
      <c r="P2016" s="36">
        <v>12</v>
      </c>
      <c r="Q2016" s="37">
        <v>86</v>
      </c>
      <c r="R2016" s="36">
        <v>13</v>
      </c>
      <c r="S2016" s="39">
        <f t="shared" si="65"/>
        <v>86</v>
      </c>
      <c r="T2016" s="34" t="s">
        <v>50</v>
      </c>
      <c r="U2016" s="12">
        <f>EXP((alpha+(beta/speed))+(ceta*LN(speed)))</f>
        <v>5.3298734435613806</v>
      </c>
      <c r="V2016" s="8">
        <f t="shared" si="66"/>
        <v>86</v>
      </c>
    </row>
    <row r="2017" spans="1:28">
      <c r="A2017" s="34" t="s">
        <v>19</v>
      </c>
      <c r="B2017" s="34" t="s">
        <v>66</v>
      </c>
      <c r="C2017" s="5" t="s">
        <v>111</v>
      </c>
      <c r="D2017" s="35" t="s">
        <v>86</v>
      </c>
      <c r="E2017" s="36" t="s">
        <v>15</v>
      </c>
      <c r="F2017" s="37">
        <v>50</v>
      </c>
      <c r="G2017" s="38">
        <v>-0.06</v>
      </c>
      <c r="H2017" s="34">
        <v>0.98627149910670586</v>
      </c>
      <c r="I2017" s="35">
        <v>7.0176716597944422</v>
      </c>
      <c r="J2017" s="35">
        <v>-18.350385990196784</v>
      </c>
      <c r="K2017" s="35">
        <v>-2.1473777153561544</v>
      </c>
      <c r="L2017" s="35">
        <v>0</v>
      </c>
      <c r="M2017" s="35">
        <v>0</v>
      </c>
      <c r="N2017" s="35">
        <v>0</v>
      </c>
      <c r="O2017" s="35">
        <v>0</v>
      </c>
      <c r="P2017" s="36">
        <v>12</v>
      </c>
      <c r="Q2017" s="37">
        <v>86</v>
      </c>
      <c r="R2017" s="36">
        <v>13</v>
      </c>
      <c r="S2017" s="39">
        <f t="shared" si="65"/>
        <v>86</v>
      </c>
      <c r="T2017" s="34" t="s">
        <v>50</v>
      </c>
      <c r="U2017" s="12">
        <f>EXP((alpha+(beta/speed))+(ceta*LN(speed)))</f>
        <v>6.3236662579501265E-2</v>
      </c>
      <c r="V2017" s="8">
        <f t="shared" si="66"/>
        <v>86</v>
      </c>
    </row>
    <row r="2018" spans="1:28">
      <c r="A2018" s="34" t="s">
        <v>19</v>
      </c>
      <c r="B2018" s="34" t="s">
        <v>66</v>
      </c>
      <c r="C2018" s="5" t="s">
        <v>111</v>
      </c>
      <c r="D2018" s="35" t="s">
        <v>86</v>
      </c>
      <c r="E2018" s="36" t="s">
        <v>16</v>
      </c>
      <c r="F2018" s="37">
        <v>50</v>
      </c>
      <c r="G2018" s="38">
        <v>-0.06</v>
      </c>
      <c r="H2018" s="34">
        <v>0.98837187124230486</v>
      </c>
      <c r="I2018" s="35">
        <v>1.6102488410604757E-2</v>
      </c>
      <c r="J2018" s="35">
        <v>27.676155367458676</v>
      </c>
      <c r="K2018" s="35">
        <v>1.0751850767243145</v>
      </c>
      <c r="L2018" s="35">
        <v>1.0030623311522364</v>
      </c>
      <c r="M2018" s="35">
        <v>2.068431559788449E-2</v>
      </c>
      <c r="N2018" s="35">
        <v>0</v>
      </c>
      <c r="O2018" s="35">
        <v>0</v>
      </c>
      <c r="P2018" s="36">
        <v>12</v>
      </c>
      <c r="Q2018" s="37">
        <v>86</v>
      </c>
      <c r="R2018" s="36">
        <v>10</v>
      </c>
      <c r="S2018" s="39">
        <f t="shared" si="65"/>
        <v>86</v>
      </c>
      <c r="T2018" s="34" t="s">
        <v>44</v>
      </c>
      <c r="U2018" s="12">
        <f>(alpha+(beta/(1+EXP((((-1)*ceta)+(delta*LN(speed)))+(epsilon*speed)))))</f>
        <v>0.1722831346560923</v>
      </c>
      <c r="V2018" s="8">
        <f t="shared" si="66"/>
        <v>86</v>
      </c>
    </row>
    <row r="2019" spans="1:28">
      <c r="A2019" s="34" t="s">
        <v>19</v>
      </c>
      <c r="B2019" s="34" t="s">
        <v>66</v>
      </c>
      <c r="C2019" s="5" t="s">
        <v>111</v>
      </c>
      <c r="D2019" s="35" t="s">
        <v>86</v>
      </c>
      <c r="E2019" s="36" t="s">
        <v>14</v>
      </c>
      <c r="F2019" s="37">
        <v>50</v>
      </c>
      <c r="G2019" s="38">
        <v>-0.06</v>
      </c>
      <c r="H2019" s="34">
        <v>0.99737218454208232</v>
      </c>
      <c r="I2019" s="35">
        <v>6.1188939612152451</v>
      </c>
      <c r="J2019" s="35">
        <v>0.99229380878715168</v>
      </c>
      <c r="K2019" s="35">
        <v>-0.9690301432707692</v>
      </c>
      <c r="L2019" s="35">
        <v>0</v>
      </c>
      <c r="M2019" s="35">
        <v>0</v>
      </c>
      <c r="N2019" s="35">
        <v>0</v>
      </c>
      <c r="O2019" s="35">
        <v>0</v>
      </c>
      <c r="P2019" s="36">
        <v>12</v>
      </c>
      <c r="Q2019" s="37">
        <v>86</v>
      </c>
      <c r="R2019" s="36">
        <v>0</v>
      </c>
      <c r="S2019" s="39">
        <f t="shared" si="65"/>
        <v>86</v>
      </c>
      <c r="T2019" s="34" t="s">
        <v>29</v>
      </c>
      <c r="U2019" s="12">
        <f>((alpha*(beta^speed))*(speed^ceta))</f>
        <v>4.1990383352772144E-2</v>
      </c>
      <c r="V2019" s="8">
        <f t="shared" si="66"/>
        <v>86</v>
      </c>
    </row>
    <row r="2020" spans="1:28">
      <c r="A2020" s="34" t="s">
        <v>19</v>
      </c>
      <c r="B2020" s="34" t="s">
        <v>66</v>
      </c>
      <c r="C2020" s="5" t="s">
        <v>111</v>
      </c>
      <c r="D2020" s="35" t="s">
        <v>86</v>
      </c>
      <c r="E2020" s="36" t="s">
        <v>18</v>
      </c>
      <c r="F2020" s="37">
        <v>50</v>
      </c>
      <c r="G2020" s="38">
        <v>-0.06</v>
      </c>
      <c r="H2020" s="34">
        <v>0.98593400525778985</v>
      </c>
      <c r="I2020" s="35">
        <v>2.5221689103780927</v>
      </c>
      <c r="J2020" s="35">
        <v>-11.984808926450935</v>
      </c>
      <c r="K2020" s="35">
        <v>-1.4573026565621796</v>
      </c>
      <c r="L2020" s="35">
        <v>0</v>
      </c>
      <c r="M2020" s="35">
        <v>0</v>
      </c>
      <c r="N2020" s="35">
        <v>0</v>
      </c>
      <c r="O2020" s="35">
        <v>0</v>
      </c>
      <c r="P2020" s="36">
        <v>12</v>
      </c>
      <c r="Q2020" s="37">
        <v>86</v>
      </c>
      <c r="R2020" s="36">
        <v>13</v>
      </c>
      <c r="S2020" s="39">
        <f t="shared" si="65"/>
        <v>86</v>
      </c>
      <c r="T2020" s="34" t="s">
        <v>50</v>
      </c>
      <c r="U2020" s="12">
        <f>EXP((alpha+(beta/speed))+(ceta*LN(speed)))</f>
        <v>1.643205167481707E-2</v>
      </c>
      <c r="V2020" s="8">
        <f t="shared" si="66"/>
        <v>86</v>
      </c>
    </row>
    <row r="2021" spans="1:28">
      <c r="A2021" s="34" t="s">
        <v>19</v>
      </c>
      <c r="B2021" s="34" t="s">
        <v>66</v>
      </c>
      <c r="C2021" s="5" t="s">
        <v>111</v>
      </c>
      <c r="D2021" s="35" t="s">
        <v>86</v>
      </c>
      <c r="E2021" s="36" t="s">
        <v>17</v>
      </c>
      <c r="F2021" s="37">
        <v>50</v>
      </c>
      <c r="G2021" s="38">
        <v>-0.06</v>
      </c>
      <c r="H2021" s="34">
        <v>0.98616135828278939</v>
      </c>
      <c r="I2021" s="35">
        <v>12.343520772194751</v>
      </c>
      <c r="J2021" s="35">
        <v>-19.15103281402887</v>
      </c>
      <c r="K2021" s="35">
        <v>-2.3613067213301484</v>
      </c>
      <c r="L2021" s="35">
        <v>0</v>
      </c>
      <c r="M2021" s="35">
        <v>0</v>
      </c>
      <c r="N2021" s="35">
        <v>0</v>
      </c>
      <c r="O2021" s="35">
        <v>0</v>
      </c>
      <c r="P2021" s="36">
        <v>12</v>
      </c>
      <c r="Q2021" s="37">
        <v>86</v>
      </c>
      <c r="R2021" s="36">
        <v>13</v>
      </c>
      <c r="S2021" s="39">
        <f t="shared" si="65"/>
        <v>86</v>
      </c>
      <c r="T2021" s="34" t="s">
        <v>50</v>
      </c>
      <c r="U2021" s="12">
        <f>EXP((alpha+(beta/speed))+(ceta*LN(speed)))</f>
        <v>4.966692543361253</v>
      </c>
      <c r="V2021" s="8">
        <f t="shared" si="66"/>
        <v>86</v>
      </c>
    </row>
    <row r="2022" spans="1:28">
      <c r="A2022" s="34" t="s">
        <v>19</v>
      </c>
      <c r="B2022" s="34" t="s">
        <v>66</v>
      </c>
      <c r="C2022" s="5" t="s">
        <v>111</v>
      </c>
      <c r="D2022" s="35" t="s">
        <v>86</v>
      </c>
      <c r="E2022" s="36" t="s">
        <v>15</v>
      </c>
      <c r="F2022" s="37">
        <v>100</v>
      </c>
      <c r="G2022" s="38">
        <v>-0.06</v>
      </c>
      <c r="H2022" s="34">
        <v>0.98332221991021429</v>
      </c>
      <c r="I2022" s="35">
        <v>7.3681399075752534</v>
      </c>
      <c r="J2022" s="35">
        <v>-20.258091180883248</v>
      </c>
      <c r="K2022" s="35">
        <v>-2.2205004152222179</v>
      </c>
      <c r="L2022" s="35">
        <v>0</v>
      </c>
      <c r="M2022" s="35">
        <v>0</v>
      </c>
      <c r="N2022" s="35">
        <v>0</v>
      </c>
      <c r="O2022" s="35">
        <v>0</v>
      </c>
      <c r="P2022" s="36">
        <v>12</v>
      </c>
      <c r="Q2022" s="37">
        <v>86</v>
      </c>
      <c r="R2022" s="36">
        <v>13</v>
      </c>
      <c r="S2022" s="39">
        <f t="shared" si="65"/>
        <v>86</v>
      </c>
      <c r="T2022" s="34" t="s">
        <v>50</v>
      </c>
      <c r="U2022" s="12">
        <f>EXP((alpha+(beta/speed))+(ceta*LN(speed)))</f>
        <v>6.3399499424842992E-2</v>
      </c>
      <c r="V2022" s="8">
        <f t="shared" si="66"/>
        <v>86</v>
      </c>
    </row>
    <row r="2023" spans="1:28">
      <c r="A2023" s="34" t="s">
        <v>19</v>
      </c>
      <c r="B2023" s="34" t="s">
        <v>66</v>
      </c>
      <c r="C2023" s="5" t="s">
        <v>111</v>
      </c>
      <c r="D2023" s="35" t="s">
        <v>86</v>
      </c>
      <c r="E2023" s="36" t="s">
        <v>16</v>
      </c>
      <c r="F2023" s="37">
        <v>100</v>
      </c>
      <c r="G2023" s="38">
        <v>-0.06</v>
      </c>
      <c r="H2023" s="34">
        <v>0.98539018867784023</v>
      </c>
      <c r="I2023" s="35">
        <v>7.8137012440649061</v>
      </c>
      <c r="J2023" s="35">
        <v>-14.71012331877221</v>
      </c>
      <c r="K2023" s="35">
        <v>-2.0699244488044197</v>
      </c>
      <c r="L2023" s="35">
        <v>0</v>
      </c>
      <c r="M2023" s="35">
        <v>0</v>
      </c>
      <c r="N2023" s="35">
        <v>0</v>
      </c>
      <c r="O2023" s="35">
        <v>0</v>
      </c>
      <c r="P2023" s="36">
        <v>12</v>
      </c>
      <c r="Q2023" s="37">
        <v>86</v>
      </c>
      <c r="R2023" s="36">
        <v>13</v>
      </c>
      <c r="S2023" s="39">
        <f t="shared" si="65"/>
        <v>86</v>
      </c>
      <c r="T2023" s="34" t="s">
        <v>50</v>
      </c>
      <c r="U2023" s="12">
        <f>EXP((alpha+(beta/speed))+(ceta*LN(speed)))</f>
        <v>0.20648880657808666</v>
      </c>
      <c r="V2023" s="8">
        <f t="shared" si="66"/>
        <v>86</v>
      </c>
    </row>
    <row r="2024" spans="1:28">
      <c r="A2024" s="34" t="s">
        <v>19</v>
      </c>
      <c r="B2024" s="34" t="s">
        <v>66</v>
      </c>
      <c r="C2024" s="5" t="s">
        <v>111</v>
      </c>
      <c r="D2024" s="35" t="s">
        <v>86</v>
      </c>
      <c r="E2024" s="36" t="s">
        <v>14</v>
      </c>
      <c r="F2024" s="37">
        <v>100</v>
      </c>
      <c r="G2024" s="38">
        <v>-0.06</v>
      </c>
      <c r="H2024" s="34">
        <v>0.997476480468104</v>
      </c>
      <c r="I2024" s="35">
        <v>0.14171764979452015</v>
      </c>
      <c r="J2024" s="35">
        <v>0.14114779005130754</v>
      </c>
      <c r="K2024" s="35">
        <v>1.4893922650560001E-3</v>
      </c>
      <c r="L2024" s="35">
        <v>0</v>
      </c>
      <c r="M2024" s="35">
        <v>0</v>
      </c>
      <c r="N2024" s="35">
        <v>0</v>
      </c>
      <c r="O2024" s="35">
        <v>0</v>
      </c>
      <c r="P2024" s="36">
        <v>12</v>
      </c>
      <c r="Q2024" s="37">
        <v>86</v>
      </c>
      <c r="R2024" s="36">
        <v>5</v>
      </c>
      <c r="S2024" s="39">
        <f t="shared" si="65"/>
        <v>86</v>
      </c>
      <c r="T2024" s="34" t="s">
        <v>36</v>
      </c>
      <c r="U2024" s="12">
        <f>(1/(((ceta*(speed^2))+(beta*speed))+alpha))</f>
        <v>4.2925874320083116E-2</v>
      </c>
      <c r="V2024" s="8">
        <f t="shared" si="66"/>
        <v>86</v>
      </c>
    </row>
    <row r="2025" spans="1:28">
      <c r="A2025" s="34" t="s">
        <v>19</v>
      </c>
      <c r="B2025" s="34" t="s">
        <v>66</v>
      </c>
      <c r="C2025" s="5" t="s">
        <v>111</v>
      </c>
      <c r="D2025" s="35" t="s">
        <v>86</v>
      </c>
      <c r="E2025" s="36" t="s">
        <v>18</v>
      </c>
      <c r="F2025" s="37">
        <v>100</v>
      </c>
      <c r="G2025" s="38">
        <v>-0.06</v>
      </c>
      <c r="H2025" s="34">
        <v>0.9825843700721133</v>
      </c>
      <c r="I2025" s="35">
        <v>2.9629146143803542</v>
      </c>
      <c r="J2025" s="35">
        <v>-14.047399216687738</v>
      </c>
      <c r="K2025" s="35">
        <v>-1.5512426900780396</v>
      </c>
      <c r="L2025" s="35">
        <v>0</v>
      </c>
      <c r="M2025" s="35">
        <v>0</v>
      </c>
      <c r="N2025" s="35">
        <v>0</v>
      </c>
      <c r="O2025" s="35">
        <v>0</v>
      </c>
      <c r="P2025" s="36">
        <v>12</v>
      </c>
      <c r="Q2025" s="37">
        <v>86</v>
      </c>
      <c r="R2025" s="36">
        <v>13</v>
      </c>
      <c r="S2025" s="39">
        <f t="shared" si="65"/>
        <v>86</v>
      </c>
      <c r="T2025" s="34" t="s">
        <v>50</v>
      </c>
      <c r="U2025" s="12">
        <f>EXP((alpha+(beta/speed))+(ceta*LN(speed)))</f>
        <v>1.6404478217915731E-2</v>
      </c>
      <c r="V2025" s="8">
        <f t="shared" si="66"/>
        <v>86</v>
      </c>
      <c r="AB2025" s="41"/>
    </row>
    <row r="2026" spans="1:28">
      <c r="A2026" s="34" t="s">
        <v>19</v>
      </c>
      <c r="B2026" s="34" t="s">
        <v>66</v>
      </c>
      <c r="C2026" s="5" t="s">
        <v>111</v>
      </c>
      <c r="D2026" s="35" t="s">
        <v>86</v>
      </c>
      <c r="E2026" s="36" t="s">
        <v>17</v>
      </c>
      <c r="F2026" s="37">
        <v>100</v>
      </c>
      <c r="G2026" s="38">
        <v>-0.06</v>
      </c>
      <c r="H2026" s="34">
        <v>0.98292042552459014</v>
      </c>
      <c r="I2026" s="35">
        <v>12.54518111529196</v>
      </c>
      <c r="J2026" s="35">
        <v>-20.479021786970772</v>
      </c>
      <c r="K2026" s="35">
        <v>-2.4074061838818963</v>
      </c>
      <c r="L2026" s="35">
        <v>0</v>
      </c>
      <c r="M2026" s="35">
        <v>0</v>
      </c>
      <c r="N2026" s="35">
        <v>0</v>
      </c>
      <c r="O2026" s="35">
        <v>0</v>
      </c>
      <c r="P2026" s="36">
        <v>12</v>
      </c>
      <c r="Q2026" s="37">
        <v>86</v>
      </c>
      <c r="R2026" s="36">
        <v>13</v>
      </c>
      <c r="S2026" s="39">
        <f t="shared" si="65"/>
        <v>86</v>
      </c>
      <c r="T2026" s="34" t="s">
        <v>50</v>
      </c>
      <c r="U2026" s="12">
        <f>EXP((alpha+(beta/speed))+(ceta*LN(speed)))</f>
        <v>4.8726100048504808</v>
      </c>
      <c r="V2026" s="8">
        <f t="shared" si="66"/>
        <v>86</v>
      </c>
    </row>
    <row r="2027" spans="1:28">
      <c r="A2027" s="34" t="s">
        <v>19</v>
      </c>
      <c r="B2027" s="34" t="s">
        <v>66</v>
      </c>
      <c r="C2027" s="5" t="s">
        <v>111</v>
      </c>
      <c r="D2027" s="35" t="s">
        <v>86</v>
      </c>
      <c r="E2027" s="36" t="s">
        <v>15</v>
      </c>
      <c r="F2027" s="37">
        <v>0</v>
      </c>
      <c r="G2027" s="38">
        <v>-0.04</v>
      </c>
      <c r="H2027" s="34">
        <v>0.98784552443210016</v>
      </c>
      <c r="I2027" s="35">
        <v>0.12469668195285095</v>
      </c>
      <c r="J2027" s="35">
        <v>13.284624202264924</v>
      </c>
      <c r="K2027" s="35">
        <v>-0.57625044881282805</v>
      </c>
      <c r="L2027" s="35">
        <v>0.43482340267282432</v>
      </c>
      <c r="M2027" s="35">
        <v>4.9055946332638739E-2</v>
      </c>
      <c r="N2027" s="35">
        <v>0</v>
      </c>
      <c r="O2027" s="35">
        <v>0</v>
      </c>
      <c r="P2027" s="36">
        <v>12</v>
      </c>
      <c r="Q2027" s="37">
        <v>86</v>
      </c>
      <c r="R2027" s="36">
        <v>10</v>
      </c>
      <c r="S2027" s="39">
        <f t="shared" si="65"/>
        <v>86</v>
      </c>
      <c r="T2027" s="34" t="s">
        <v>44</v>
      </c>
      <c r="U2027" s="12">
        <f>(alpha+(beta/(1+EXP((((-1)*ceta)+(delta*LN(speed)))+(epsilon*speed)))))</f>
        <v>0.14051636224482261</v>
      </c>
      <c r="V2027" s="8">
        <f t="shared" si="66"/>
        <v>86</v>
      </c>
    </row>
    <row r="2028" spans="1:28">
      <c r="A2028" s="34" t="s">
        <v>19</v>
      </c>
      <c r="B2028" s="34" t="s">
        <v>66</v>
      </c>
      <c r="C2028" s="5" t="s">
        <v>111</v>
      </c>
      <c r="D2028" s="35" t="s">
        <v>86</v>
      </c>
      <c r="E2028" s="36" t="s">
        <v>16</v>
      </c>
      <c r="F2028" s="37">
        <v>0</v>
      </c>
      <c r="G2028" s="38">
        <v>-0.04</v>
      </c>
      <c r="H2028" s="34">
        <v>0.98617640036141974</v>
      </c>
      <c r="I2028" s="35">
        <v>-0.55707485447524585</v>
      </c>
      <c r="J2028" s="35">
        <v>41.70797400775259</v>
      </c>
      <c r="K2028" s="35">
        <v>0.93072930888035865</v>
      </c>
      <c r="L2028" s="35">
        <v>1.066911146978351</v>
      </c>
      <c r="M2028" s="35">
        <v>-8.0176047246386802E-5</v>
      </c>
      <c r="N2028" s="35">
        <v>0</v>
      </c>
      <c r="O2028" s="35">
        <v>0</v>
      </c>
      <c r="P2028" s="36">
        <v>12</v>
      </c>
      <c r="Q2028" s="37">
        <v>86</v>
      </c>
      <c r="R2028" s="36">
        <v>10</v>
      </c>
      <c r="S2028" s="39">
        <f t="shared" si="65"/>
        <v>86</v>
      </c>
      <c r="T2028" s="34" t="s">
        <v>44</v>
      </c>
      <c r="U2028" s="12">
        <f>(alpha+(beta/(1+EXP((((-1)*ceta)+(delta*LN(speed)))+(epsilon*speed)))))</f>
        <v>0.34245827994801981</v>
      </c>
      <c r="V2028" s="8">
        <f t="shared" si="66"/>
        <v>86</v>
      </c>
    </row>
    <row r="2029" spans="1:28">
      <c r="A2029" s="34" t="s">
        <v>19</v>
      </c>
      <c r="B2029" s="34" t="s">
        <v>66</v>
      </c>
      <c r="C2029" s="5" t="s">
        <v>111</v>
      </c>
      <c r="D2029" s="35" t="s">
        <v>86</v>
      </c>
      <c r="E2029" s="36" t="s">
        <v>14</v>
      </c>
      <c r="F2029" s="37">
        <v>0</v>
      </c>
      <c r="G2029" s="38">
        <v>-0.04</v>
      </c>
      <c r="H2029" s="34">
        <v>0.99607584489579371</v>
      </c>
      <c r="I2029" s="35">
        <v>6.8533195315884097</v>
      </c>
      <c r="J2029" s="35">
        <v>0.99402577337098386</v>
      </c>
      <c r="K2029" s="35">
        <v>-0.96432397186603946</v>
      </c>
      <c r="L2029" s="35">
        <v>0</v>
      </c>
      <c r="M2029" s="35">
        <v>0</v>
      </c>
      <c r="N2029" s="35">
        <v>0</v>
      </c>
      <c r="O2029" s="35">
        <v>0</v>
      </c>
      <c r="P2029" s="36">
        <v>12</v>
      </c>
      <c r="Q2029" s="37">
        <v>86</v>
      </c>
      <c r="R2029" s="36">
        <v>0</v>
      </c>
      <c r="S2029" s="39">
        <f t="shared" si="65"/>
        <v>86</v>
      </c>
      <c r="T2029" s="34" t="s">
        <v>29</v>
      </c>
      <c r="U2029" s="12">
        <f>((alpha*(beta^speed))*(speed^ceta))</f>
        <v>5.579756221694409E-2</v>
      </c>
      <c r="V2029" s="8">
        <f t="shared" si="66"/>
        <v>86</v>
      </c>
    </row>
    <row r="2030" spans="1:28">
      <c r="A2030" s="34" t="s">
        <v>19</v>
      </c>
      <c r="B2030" s="34" t="s">
        <v>66</v>
      </c>
      <c r="C2030" s="5" t="s">
        <v>111</v>
      </c>
      <c r="D2030" s="35" t="s">
        <v>86</v>
      </c>
      <c r="E2030" s="36" t="s">
        <v>18</v>
      </c>
      <c r="F2030" s="37">
        <v>0</v>
      </c>
      <c r="G2030" s="38">
        <v>-0.04</v>
      </c>
      <c r="H2030" s="34">
        <v>0.98642058882899286</v>
      </c>
      <c r="I2030" s="35">
        <v>1.6461151252761896</v>
      </c>
      <c r="J2030" s="35">
        <v>-6.9163277281711348</v>
      </c>
      <c r="K2030" s="35">
        <v>-1.2445440444060041</v>
      </c>
      <c r="L2030" s="35">
        <v>0</v>
      </c>
      <c r="M2030" s="35">
        <v>0</v>
      </c>
      <c r="N2030" s="35">
        <v>0</v>
      </c>
      <c r="O2030" s="35">
        <v>0</v>
      </c>
      <c r="P2030" s="36">
        <v>12</v>
      </c>
      <c r="Q2030" s="37">
        <v>86</v>
      </c>
      <c r="R2030" s="36">
        <v>13</v>
      </c>
      <c r="S2030" s="39">
        <f t="shared" si="65"/>
        <v>86</v>
      </c>
      <c r="T2030" s="34" t="s">
        <v>50</v>
      </c>
      <c r="U2030" s="12">
        <f>EXP((alpha+(beta/speed))+(ceta*LN(speed)))</f>
        <v>1.8724195968438499E-2</v>
      </c>
      <c r="V2030" s="8">
        <f t="shared" si="66"/>
        <v>86</v>
      </c>
      <c r="AB2030" s="41"/>
    </row>
    <row r="2031" spans="1:28">
      <c r="A2031" s="34" t="s">
        <v>19</v>
      </c>
      <c r="B2031" s="34" t="s">
        <v>66</v>
      </c>
      <c r="C2031" s="5" t="s">
        <v>111</v>
      </c>
      <c r="D2031" s="35" t="s">
        <v>86</v>
      </c>
      <c r="E2031" s="36" t="s">
        <v>17</v>
      </c>
      <c r="F2031" s="37">
        <v>0</v>
      </c>
      <c r="G2031" s="38">
        <v>-0.04</v>
      </c>
      <c r="H2031" s="34">
        <v>0.98538680037684612</v>
      </c>
      <c r="I2031" s="35">
        <v>10.655646750308952</v>
      </c>
      <c r="J2031" s="35">
        <v>-12.204391712395287</v>
      </c>
      <c r="K2031" s="35">
        <v>-1.8133230139867942</v>
      </c>
      <c r="L2031" s="35">
        <v>0</v>
      </c>
      <c r="M2031" s="35">
        <v>0</v>
      </c>
      <c r="N2031" s="35">
        <v>0</v>
      </c>
      <c r="O2031" s="35">
        <v>0</v>
      </c>
      <c r="P2031" s="36">
        <v>12</v>
      </c>
      <c r="Q2031" s="37">
        <v>86</v>
      </c>
      <c r="R2031" s="36">
        <v>13</v>
      </c>
      <c r="S2031" s="39">
        <f t="shared" si="65"/>
        <v>86</v>
      </c>
      <c r="T2031" s="34" t="s">
        <v>50</v>
      </c>
      <c r="U2031" s="12">
        <f>EXP((alpha+(beta/speed))+(ceta*LN(speed)))</f>
        <v>11.433695646307813</v>
      </c>
      <c r="V2031" s="8">
        <f t="shared" si="66"/>
        <v>86</v>
      </c>
    </row>
    <row r="2032" spans="1:28">
      <c r="A2032" s="34" t="s">
        <v>19</v>
      </c>
      <c r="B2032" s="34" t="s">
        <v>66</v>
      </c>
      <c r="C2032" s="5" t="s">
        <v>111</v>
      </c>
      <c r="D2032" s="35" t="s">
        <v>86</v>
      </c>
      <c r="E2032" s="36" t="s">
        <v>15</v>
      </c>
      <c r="F2032" s="37">
        <v>50</v>
      </c>
      <c r="G2032" s="38">
        <v>-0.04</v>
      </c>
      <c r="H2032" s="34">
        <v>0.9834788136334911</v>
      </c>
      <c r="I2032" s="35">
        <v>6.9889732983454411E-2</v>
      </c>
      <c r="J2032" s="35">
        <v>13.351666024484061</v>
      </c>
      <c r="K2032" s="35">
        <v>-0.52940444129114206</v>
      </c>
      <c r="L2032" s="35">
        <v>0.50748762986120932</v>
      </c>
      <c r="M2032" s="35">
        <v>3.5769163727240594E-2</v>
      </c>
      <c r="N2032" s="35">
        <v>0</v>
      </c>
      <c r="O2032" s="35">
        <v>0</v>
      </c>
      <c r="P2032" s="36">
        <v>12</v>
      </c>
      <c r="Q2032" s="37">
        <v>86</v>
      </c>
      <c r="R2032" s="36">
        <v>10</v>
      </c>
      <c r="S2032" s="39">
        <f t="shared" si="65"/>
        <v>86</v>
      </c>
      <c r="T2032" s="34" t="s">
        <v>44</v>
      </c>
      <c r="U2032" s="12">
        <f>(alpha+(beta/(1+EXP((((-1)*ceta)+(delta*LN(speed)))+(epsilon*speed)))))</f>
        <v>0.10762095122002983</v>
      </c>
      <c r="V2032" s="8">
        <f t="shared" si="66"/>
        <v>86</v>
      </c>
    </row>
    <row r="2033" spans="1:28">
      <c r="A2033" s="34" t="s">
        <v>19</v>
      </c>
      <c r="B2033" s="34" t="s">
        <v>66</v>
      </c>
      <c r="C2033" s="5" t="s">
        <v>111</v>
      </c>
      <c r="D2033" s="35" t="s">
        <v>86</v>
      </c>
      <c r="E2033" s="36" t="s">
        <v>16</v>
      </c>
      <c r="F2033" s="37">
        <v>50</v>
      </c>
      <c r="G2033" s="38">
        <v>-0.04</v>
      </c>
      <c r="H2033" s="34">
        <v>0.9812290556276646</v>
      </c>
      <c r="I2033" s="35">
        <v>-0.87794569719736626</v>
      </c>
      <c r="J2033" s="35">
        <v>38.369518305350091</v>
      </c>
      <c r="K2033" s="35">
        <v>0.83370878448527208</v>
      </c>
      <c r="L2033" s="35">
        <v>0.97341644534289817</v>
      </c>
      <c r="M2033" s="35">
        <v>4.198719161275852E-5</v>
      </c>
      <c r="N2033" s="35">
        <v>0</v>
      </c>
      <c r="O2033" s="35">
        <v>0</v>
      </c>
      <c r="P2033" s="36">
        <v>12</v>
      </c>
      <c r="Q2033" s="37">
        <v>86</v>
      </c>
      <c r="R2033" s="36">
        <v>10</v>
      </c>
      <c r="S2033" s="39">
        <f t="shared" si="65"/>
        <v>86</v>
      </c>
      <c r="T2033" s="34" t="s">
        <v>44</v>
      </c>
      <c r="U2033" s="12">
        <f>(alpha+(beta/(1+EXP((((-1)*ceta)+(delta*LN(speed)))+(epsilon*speed)))))</f>
        <v>0.2403955060888201</v>
      </c>
      <c r="V2033" s="8">
        <f t="shared" si="66"/>
        <v>86</v>
      </c>
    </row>
    <row r="2034" spans="1:28">
      <c r="A2034" s="34" t="s">
        <v>19</v>
      </c>
      <c r="B2034" s="34" t="s">
        <v>66</v>
      </c>
      <c r="C2034" s="5" t="s">
        <v>111</v>
      </c>
      <c r="D2034" s="35" t="s">
        <v>86</v>
      </c>
      <c r="E2034" s="36" t="s">
        <v>14</v>
      </c>
      <c r="F2034" s="37">
        <v>50</v>
      </c>
      <c r="G2034" s="38">
        <v>-0.04</v>
      </c>
      <c r="H2034" s="34">
        <v>0.99648761839061573</v>
      </c>
      <c r="I2034" s="35">
        <v>5.9289066372551655</v>
      </c>
      <c r="J2034" s="35">
        <v>0.99090649658158159</v>
      </c>
      <c r="K2034" s="35">
        <v>-0.90675102411068431</v>
      </c>
      <c r="L2034" s="35">
        <v>0</v>
      </c>
      <c r="M2034" s="35">
        <v>0</v>
      </c>
      <c r="N2034" s="35">
        <v>0</v>
      </c>
      <c r="O2034" s="35">
        <v>0</v>
      </c>
      <c r="P2034" s="36">
        <v>12</v>
      </c>
      <c r="Q2034" s="37">
        <v>86</v>
      </c>
      <c r="R2034" s="36">
        <v>0</v>
      </c>
      <c r="S2034" s="39">
        <f t="shared" si="65"/>
        <v>86</v>
      </c>
      <c r="T2034" s="34" t="s">
        <v>29</v>
      </c>
      <c r="U2034" s="12">
        <f>((alpha*(beta^speed))*(speed^ceta))</f>
        <v>4.7607598381614172E-2</v>
      </c>
      <c r="V2034" s="8">
        <f t="shared" si="66"/>
        <v>86</v>
      </c>
    </row>
    <row r="2035" spans="1:28">
      <c r="A2035" s="34" t="s">
        <v>19</v>
      </c>
      <c r="B2035" s="34" t="s">
        <v>66</v>
      </c>
      <c r="C2035" s="5" t="s">
        <v>111</v>
      </c>
      <c r="D2035" s="35" t="s">
        <v>86</v>
      </c>
      <c r="E2035" s="36" t="s">
        <v>18</v>
      </c>
      <c r="F2035" s="37">
        <v>50</v>
      </c>
      <c r="G2035" s="38">
        <v>-0.04</v>
      </c>
      <c r="H2035" s="34">
        <v>0.98109047962441076</v>
      </c>
      <c r="I2035" s="35">
        <v>2.173383435903804</v>
      </c>
      <c r="J2035" s="35">
        <v>-10.074625831505514</v>
      </c>
      <c r="K2035" s="35">
        <v>-1.3434385178194348</v>
      </c>
      <c r="L2035" s="35">
        <v>0</v>
      </c>
      <c r="M2035" s="35">
        <v>0</v>
      </c>
      <c r="N2035" s="35">
        <v>0</v>
      </c>
      <c r="O2035" s="35">
        <v>0</v>
      </c>
      <c r="P2035" s="36">
        <v>12</v>
      </c>
      <c r="Q2035" s="37">
        <v>86</v>
      </c>
      <c r="R2035" s="36">
        <v>13</v>
      </c>
      <c r="S2035" s="39">
        <f t="shared" si="65"/>
        <v>86</v>
      </c>
      <c r="T2035" s="34" t="s">
        <v>50</v>
      </c>
      <c r="U2035" s="12">
        <f>EXP((alpha+(beta/speed))+(ceta*LN(speed)))</f>
        <v>1.9684867106308294E-2</v>
      </c>
      <c r="V2035" s="8">
        <f t="shared" si="66"/>
        <v>86</v>
      </c>
      <c r="AB2035" s="41"/>
    </row>
    <row r="2036" spans="1:28">
      <c r="A2036" s="34" t="s">
        <v>19</v>
      </c>
      <c r="B2036" s="34" t="s">
        <v>66</v>
      </c>
      <c r="C2036" s="5" t="s">
        <v>111</v>
      </c>
      <c r="D2036" s="35" t="s">
        <v>86</v>
      </c>
      <c r="E2036" s="36" t="s">
        <v>17</v>
      </c>
      <c r="F2036" s="37">
        <v>50</v>
      </c>
      <c r="G2036" s="38">
        <v>-0.04</v>
      </c>
      <c r="H2036" s="34">
        <v>0.98060857413579505</v>
      </c>
      <c r="I2036" s="35">
        <v>964.83808043217994</v>
      </c>
      <c r="J2036" s="35">
        <v>0.97345466497858557</v>
      </c>
      <c r="K2036" s="35">
        <v>-0.56824278529960826</v>
      </c>
      <c r="L2036" s="35">
        <v>0</v>
      </c>
      <c r="M2036" s="35">
        <v>0</v>
      </c>
      <c r="N2036" s="35">
        <v>0</v>
      </c>
      <c r="O2036" s="35">
        <v>0</v>
      </c>
      <c r="P2036" s="36">
        <v>12</v>
      </c>
      <c r="Q2036" s="37">
        <v>86</v>
      </c>
      <c r="R2036" s="36">
        <v>0</v>
      </c>
      <c r="S2036" s="39">
        <f t="shared" si="65"/>
        <v>86</v>
      </c>
      <c r="T2036" s="34" t="s">
        <v>29</v>
      </c>
      <c r="U2036" s="12">
        <f>((alpha*(beta^speed))*(speed^ceta))</f>
        <v>7.5917602837036933</v>
      </c>
      <c r="V2036" s="8">
        <f t="shared" si="66"/>
        <v>86</v>
      </c>
    </row>
    <row r="2037" spans="1:28">
      <c r="A2037" s="34" t="s">
        <v>19</v>
      </c>
      <c r="B2037" s="34" t="s">
        <v>66</v>
      </c>
      <c r="C2037" s="5" t="s">
        <v>111</v>
      </c>
      <c r="D2037" s="35" t="s">
        <v>86</v>
      </c>
      <c r="E2037" s="36" t="s">
        <v>15</v>
      </c>
      <c r="F2037" s="37">
        <v>100</v>
      </c>
      <c r="G2037" s="38">
        <v>-0.04</v>
      </c>
      <c r="H2037" s="34">
        <v>0.97642761069327466</v>
      </c>
      <c r="I2037" s="35">
        <v>7.7093754930522965E-2</v>
      </c>
      <c r="J2037" s="35">
        <v>4.4512422139654682</v>
      </c>
      <c r="K2037" s="35">
        <v>0.51780615842180422</v>
      </c>
      <c r="L2037" s="35">
        <v>0.33588244671184558</v>
      </c>
      <c r="M2037" s="35">
        <v>4.7458653035417617E-2</v>
      </c>
      <c r="N2037" s="35">
        <v>0</v>
      </c>
      <c r="O2037" s="35">
        <v>0</v>
      </c>
      <c r="P2037" s="36">
        <v>12</v>
      </c>
      <c r="Q2037" s="37">
        <v>86</v>
      </c>
      <c r="R2037" s="36">
        <v>10</v>
      </c>
      <c r="S2037" s="39">
        <f t="shared" si="65"/>
        <v>86</v>
      </c>
      <c r="T2037" s="34" t="s">
        <v>44</v>
      </c>
      <c r="U2037" s="12">
        <f>(alpha+(beta/(1+EXP((((-1)*ceta)+(delta*LN(speed)))+(epsilon*speed)))))</f>
        <v>0.10516754728556409</v>
      </c>
      <c r="V2037" s="8">
        <f t="shared" si="66"/>
        <v>86</v>
      </c>
    </row>
    <row r="2038" spans="1:28">
      <c r="A2038" s="34" t="s">
        <v>19</v>
      </c>
      <c r="B2038" s="34" t="s">
        <v>66</v>
      </c>
      <c r="C2038" s="5" t="s">
        <v>111</v>
      </c>
      <c r="D2038" s="35" t="s">
        <v>86</v>
      </c>
      <c r="E2038" s="36" t="s">
        <v>16</v>
      </c>
      <c r="F2038" s="37">
        <v>100</v>
      </c>
      <c r="G2038" s="38">
        <v>-0.04</v>
      </c>
      <c r="H2038" s="34">
        <v>0.97601662955422164</v>
      </c>
      <c r="I2038" s="35">
        <v>-0.90508950004198052</v>
      </c>
      <c r="J2038" s="35">
        <v>21.86524901048897</v>
      </c>
      <c r="K2038" s="35">
        <v>1.75597884871756</v>
      </c>
      <c r="L2038" s="35">
        <v>1.0535746392989926</v>
      </c>
      <c r="M2038" s="35">
        <v>-2.286025316283463E-4</v>
      </c>
      <c r="N2038" s="35">
        <v>0</v>
      </c>
      <c r="O2038" s="35">
        <v>0</v>
      </c>
      <c r="P2038" s="36">
        <v>12</v>
      </c>
      <c r="Q2038" s="37">
        <v>86</v>
      </c>
      <c r="R2038" s="36">
        <v>10</v>
      </c>
      <c r="S2038" s="39">
        <f t="shared" si="65"/>
        <v>86</v>
      </c>
      <c r="T2038" s="34" t="s">
        <v>44</v>
      </c>
      <c r="U2038" s="12">
        <f>(alpha+(beta/(1+EXP((((-1)*ceta)+(delta*LN(speed)))+(epsilon*speed)))))</f>
        <v>0.21665438240300139</v>
      </c>
      <c r="V2038" s="8">
        <f t="shared" si="66"/>
        <v>86</v>
      </c>
    </row>
    <row r="2039" spans="1:28">
      <c r="A2039" s="34" t="s">
        <v>19</v>
      </c>
      <c r="B2039" s="34" t="s">
        <v>66</v>
      </c>
      <c r="C2039" s="5" t="s">
        <v>111</v>
      </c>
      <c r="D2039" s="35" t="s">
        <v>86</v>
      </c>
      <c r="E2039" s="36" t="s">
        <v>14</v>
      </c>
      <c r="F2039" s="37">
        <v>100</v>
      </c>
      <c r="G2039" s="38">
        <v>-0.04</v>
      </c>
      <c r="H2039" s="34">
        <v>0.99666231638367486</v>
      </c>
      <c r="I2039" s="35">
        <v>5.7060560279040136</v>
      </c>
      <c r="J2039" s="35">
        <v>0.99052927963923632</v>
      </c>
      <c r="K2039" s="35">
        <v>-0.90124313414306867</v>
      </c>
      <c r="L2039" s="35">
        <v>0</v>
      </c>
      <c r="M2039" s="35">
        <v>0</v>
      </c>
      <c r="N2039" s="35">
        <v>0</v>
      </c>
      <c r="O2039" s="35">
        <v>0</v>
      </c>
      <c r="P2039" s="36">
        <v>12</v>
      </c>
      <c r="Q2039" s="37">
        <v>86</v>
      </c>
      <c r="R2039" s="36">
        <v>0</v>
      </c>
      <c r="S2039" s="39">
        <f t="shared" si="65"/>
        <v>86</v>
      </c>
      <c r="T2039" s="34" t="s">
        <v>29</v>
      </c>
      <c r="U2039" s="12">
        <f>((alpha*(beta^speed))*(speed^ceta))</f>
        <v>4.54435133908501E-2</v>
      </c>
      <c r="V2039" s="8">
        <f t="shared" si="66"/>
        <v>86</v>
      </c>
    </row>
    <row r="2040" spans="1:28">
      <c r="A2040" s="34" t="s">
        <v>19</v>
      </c>
      <c r="B2040" s="34" t="s">
        <v>66</v>
      </c>
      <c r="C2040" s="5" t="s">
        <v>111</v>
      </c>
      <c r="D2040" s="35" t="s">
        <v>86</v>
      </c>
      <c r="E2040" s="36" t="s">
        <v>18</v>
      </c>
      <c r="F2040" s="37">
        <v>100</v>
      </c>
      <c r="G2040" s="38">
        <v>-0.04</v>
      </c>
      <c r="H2040" s="34">
        <v>0.97190209583301723</v>
      </c>
      <c r="I2040" s="35">
        <v>3.4445588970654635</v>
      </c>
      <c r="J2040" s="35">
        <v>-16.924878353399862</v>
      </c>
      <c r="K2040" s="35">
        <v>-1.6156250003573529</v>
      </c>
      <c r="L2040" s="35">
        <v>0</v>
      </c>
      <c r="M2040" s="35">
        <v>0</v>
      </c>
      <c r="N2040" s="35">
        <v>0</v>
      </c>
      <c r="O2040" s="35">
        <v>0</v>
      </c>
      <c r="P2040" s="36">
        <v>12</v>
      </c>
      <c r="Q2040" s="37">
        <v>86</v>
      </c>
      <c r="R2040" s="36">
        <v>13</v>
      </c>
      <c r="S2040" s="39">
        <f t="shared" si="65"/>
        <v>86</v>
      </c>
      <c r="T2040" s="34" t="s">
        <v>50</v>
      </c>
      <c r="U2040" s="12">
        <f>EXP((alpha+(beta/speed))+(ceta*LN(speed)))</f>
        <v>1.9277881700885752E-2</v>
      </c>
      <c r="V2040" s="8">
        <f t="shared" si="66"/>
        <v>86</v>
      </c>
    </row>
    <row r="2041" spans="1:28">
      <c r="A2041" s="34" t="s">
        <v>19</v>
      </c>
      <c r="B2041" s="34" t="s">
        <v>66</v>
      </c>
      <c r="C2041" s="5" t="s">
        <v>111</v>
      </c>
      <c r="D2041" s="35" t="s">
        <v>86</v>
      </c>
      <c r="E2041" s="36" t="s">
        <v>17</v>
      </c>
      <c r="F2041" s="37">
        <v>100</v>
      </c>
      <c r="G2041" s="38">
        <v>-0.04</v>
      </c>
      <c r="H2041" s="34">
        <v>0.97538762056425432</v>
      </c>
      <c r="I2041" s="35">
        <v>746.97937046806271</v>
      </c>
      <c r="J2041" s="35">
        <v>0.9690949299856646</v>
      </c>
      <c r="K2041" s="35">
        <v>-0.44108688541933672</v>
      </c>
      <c r="L2041" s="35">
        <v>0</v>
      </c>
      <c r="M2041" s="35">
        <v>0</v>
      </c>
      <c r="N2041" s="35">
        <v>0</v>
      </c>
      <c r="O2041" s="35">
        <v>0</v>
      </c>
      <c r="P2041" s="36">
        <v>12</v>
      </c>
      <c r="Q2041" s="37">
        <v>86</v>
      </c>
      <c r="R2041" s="36">
        <v>0</v>
      </c>
      <c r="S2041" s="39">
        <f t="shared" si="65"/>
        <v>86</v>
      </c>
      <c r="T2041" s="34" t="s">
        <v>29</v>
      </c>
      <c r="U2041" s="12">
        <f>((alpha*(beta^speed))*(speed^ceta))</f>
        <v>7.0393143286234441</v>
      </c>
      <c r="V2041" s="8">
        <f t="shared" si="66"/>
        <v>86</v>
      </c>
    </row>
    <row r="2042" spans="1:28">
      <c r="A2042" s="34" t="s">
        <v>19</v>
      </c>
      <c r="B2042" s="34" t="s">
        <v>66</v>
      </c>
      <c r="C2042" s="5" t="s">
        <v>111</v>
      </c>
      <c r="D2042" s="35" t="s">
        <v>86</v>
      </c>
      <c r="E2042" s="36" t="s">
        <v>15</v>
      </c>
      <c r="F2042" s="37">
        <v>0</v>
      </c>
      <c r="G2042" s="38">
        <v>-0.02</v>
      </c>
      <c r="H2042" s="34">
        <v>0.9798706496656443</v>
      </c>
      <c r="I2042" s="35">
        <v>0.43879495271356561</v>
      </c>
      <c r="J2042" s="35">
        <v>5.9987398261845053</v>
      </c>
      <c r="K2042" s="35">
        <v>-0.11960564539398796</v>
      </c>
      <c r="L2042" s="35">
        <v>9.0742975924492486E-2</v>
      </c>
      <c r="M2042" s="35">
        <v>9.2113204313758246E-2</v>
      </c>
      <c r="N2042" s="35">
        <v>0</v>
      </c>
      <c r="O2042" s="35">
        <v>0</v>
      </c>
      <c r="P2042" s="36">
        <v>12</v>
      </c>
      <c r="Q2042" s="37">
        <v>86</v>
      </c>
      <c r="R2042" s="36">
        <v>10</v>
      </c>
      <c r="S2042" s="39">
        <f t="shared" si="65"/>
        <v>86</v>
      </c>
      <c r="T2042" s="34" t="s">
        <v>44</v>
      </c>
      <c r="U2042" s="12">
        <f>(alpha+(beta/(1+EXP((((-1)*ceta)+(delta*LN(speed)))+(epsilon*speed)))))</f>
        <v>0.44008354183856646</v>
      </c>
      <c r="V2042" s="8">
        <f t="shared" si="66"/>
        <v>86</v>
      </c>
    </row>
    <row r="2043" spans="1:28">
      <c r="A2043" s="34" t="s">
        <v>19</v>
      </c>
      <c r="B2043" s="34" t="s">
        <v>66</v>
      </c>
      <c r="C2043" s="5" t="s">
        <v>111</v>
      </c>
      <c r="D2043" s="35" t="s">
        <v>86</v>
      </c>
      <c r="E2043" s="36" t="s">
        <v>16</v>
      </c>
      <c r="F2043" s="37">
        <v>0</v>
      </c>
      <c r="G2043" s="38">
        <v>-0.02</v>
      </c>
      <c r="H2043" s="34">
        <v>0.98117556803577088</v>
      </c>
      <c r="I2043" s="35">
        <v>1.926185385591046</v>
      </c>
      <c r="J2043" s="35">
        <v>70.623133250851396</v>
      </c>
      <c r="K2043" s="35">
        <v>-0.495635499577189</v>
      </c>
      <c r="L2043" s="35">
        <v>0.55221455651244244</v>
      </c>
      <c r="M2043" s="35">
        <v>5.115525859879811E-2</v>
      </c>
      <c r="N2043" s="35">
        <v>0</v>
      </c>
      <c r="O2043" s="35">
        <v>0</v>
      </c>
      <c r="P2043" s="36">
        <v>12</v>
      </c>
      <c r="Q2043" s="37">
        <v>86</v>
      </c>
      <c r="R2043" s="36">
        <v>10</v>
      </c>
      <c r="S2043" s="39">
        <f t="shared" si="65"/>
        <v>86</v>
      </c>
      <c r="T2043" s="34" t="s">
        <v>44</v>
      </c>
      <c r="U2043" s="12">
        <f>(alpha+(beta/(1+EXP((((-1)*ceta)+(delta*LN(speed)))+(epsilon*speed)))))</f>
        <v>1.9713236595517534</v>
      </c>
      <c r="V2043" s="8">
        <f t="shared" si="66"/>
        <v>86</v>
      </c>
    </row>
    <row r="2044" spans="1:28">
      <c r="A2044" s="34" t="s">
        <v>19</v>
      </c>
      <c r="B2044" s="34" t="s">
        <v>66</v>
      </c>
      <c r="C2044" s="5" t="s">
        <v>111</v>
      </c>
      <c r="D2044" s="35" t="s">
        <v>86</v>
      </c>
      <c r="E2044" s="36" t="s">
        <v>14</v>
      </c>
      <c r="F2044" s="37">
        <v>0</v>
      </c>
      <c r="G2044" s="38">
        <v>-0.02</v>
      </c>
      <c r="H2044" s="34">
        <v>0.99547449020142409</v>
      </c>
      <c r="I2044" s="35">
        <v>0.12260503089185081</v>
      </c>
      <c r="J2044" s="35">
        <v>-8.2676174242607168</v>
      </c>
      <c r="K2044" s="35">
        <v>0.9663186368040193</v>
      </c>
      <c r="L2044" s="35">
        <v>0.42227856003125597</v>
      </c>
      <c r="M2044" s="35">
        <v>0</v>
      </c>
      <c r="N2044" s="35">
        <v>0</v>
      </c>
      <c r="O2044" s="35">
        <v>0</v>
      </c>
      <c r="P2044" s="36">
        <v>12</v>
      </c>
      <c r="Q2044" s="37">
        <v>86</v>
      </c>
      <c r="R2044" s="36">
        <v>8</v>
      </c>
      <c r="S2044" s="39">
        <f t="shared" si="65"/>
        <v>86</v>
      </c>
      <c r="T2044" s="34" t="s">
        <v>40</v>
      </c>
      <c r="U2044" s="12">
        <f>(alpha-(beta*EXP(((-1)*ceta)*(speed^delta))))</f>
        <v>0.13720687751848204</v>
      </c>
      <c r="V2044" s="8">
        <f t="shared" si="66"/>
        <v>86</v>
      </c>
    </row>
    <row r="2045" spans="1:28">
      <c r="A2045" s="34" t="s">
        <v>19</v>
      </c>
      <c r="B2045" s="34" t="s">
        <v>66</v>
      </c>
      <c r="C2045" s="5" t="s">
        <v>111</v>
      </c>
      <c r="D2045" s="35" t="s">
        <v>86</v>
      </c>
      <c r="E2045" s="36" t="s">
        <v>18</v>
      </c>
      <c r="F2045" s="37">
        <v>0</v>
      </c>
      <c r="G2045" s="38">
        <v>-0.02</v>
      </c>
      <c r="H2045" s="34">
        <v>0.97374558503007136</v>
      </c>
      <c r="I2045" s="35">
        <v>-4.3637698986467816E-7</v>
      </c>
      <c r="J2045" s="35">
        <v>1.0096238854518859E-4</v>
      </c>
      <c r="K2045" s="35">
        <v>-7.390179407622776E-3</v>
      </c>
      <c r="L2045" s="35">
        <v>0.21413544812691962</v>
      </c>
      <c r="M2045" s="35">
        <v>0</v>
      </c>
      <c r="N2045" s="35">
        <v>0</v>
      </c>
      <c r="O2045" s="35">
        <v>0</v>
      </c>
      <c r="P2045" s="36">
        <v>12</v>
      </c>
      <c r="Q2045" s="37">
        <v>86</v>
      </c>
      <c r="R2045" s="36">
        <v>14</v>
      </c>
      <c r="S2045" s="39">
        <f t="shared" si="65"/>
        <v>86</v>
      </c>
      <c r="T2045" s="34" t="s">
        <v>51</v>
      </c>
      <c r="U2045" s="12">
        <f>(((alpha*(speed^3))+(beta*(speed^2))+(ceta*speed))+delta)</f>
        <v>4.7737642086207982E-2</v>
      </c>
      <c r="V2045" s="8">
        <f t="shared" si="66"/>
        <v>86</v>
      </c>
    </row>
    <row r="2046" spans="1:28">
      <c r="A2046" s="34" t="s">
        <v>19</v>
      </c>
      <c r="B2046" s="34" t="s">
        <v>66</v>
      </c>
      <c r="C2046" s="5" t="s">
        <v>111</v>
      </c>
      <c r="D2046" s="35" t="s">
        <v>86</v>
      </c>
      <c r="E2046" s="36" t="s">
        <v>17</v>
      </c>
      <c r="F2046" s="37">
        <v>0</v>
      </c>
      <c r="G2046" s="38">
        <v>-0.02</v>
      </c>
      <c r="H2046" s="34">
        <v>0.97806955390242989</v>
      </c>
      <c r="I2046" s="35">
        <v>3526.5464733126878</v>
      </c>
      <c r="J2046" s="35">
        <v>1.0128163283885072</v>
      </c>
      <c r="K2046" s="35">
        <v>-1.1798223174470739</v>
      </c>
      <c r="L2046" s="35">
        <v>0</v>
      </c>
      <c r="M2046" s="35">
        <v>0</v>
      </c>
      <c r="N2046" s="35">
        <v>0</v>
      </c>
      <c r="O2046" s="35">
        <v>0</v>
      </c>
      <c r="P2046" s="36">
        <v>12</v>
      </c>
      <c r="Q2046" s="37">
        <v>86</v>
      </c>
      <c r="R2046" s="36">
        <v>0</v>
      </c>
      <c r="S2046" s="39">
        <f t="shared" si="65"/>
        <v>86</v>
      </c>
      <c r="T2046" s="34" t="s">
        <v>29</v>
      </c>
      <c r="U2046" s="12">
        <f>((alpha*(beta^speed))*(speed^ceta))</f>
        <v>55.033214076844558</v>
      </c>
      <c r="V2046" s="8">
        <f t="shared" si="66"/>
        <v>86</v>
      </c>
    </row>
    <row r="2047" spans="1:28">
      <c r="A2047" s="34" t="s">
        <v>19</v>
      </c>
      <c r="B2047" s="34" t="s">
        <v>66</v>
      </c>
      <c r="C2047" s="5" t="s">
        <v>111</v>
      </c>
      <c r="D2047" s="35" t="s">
        <v>86</v>
      </c>
      <c r="E2047" s="36" t="s">
        <v>15</v>
      </c>
      <c r="F2047" s="37">
        <v>50</v>
      </c>
      <c r="G2047" s="38">
        <v>-0.02</v>
      </c>
      <c r="H2047" s="34">
        <v>0.97172172294287162</v>
      </c>
      <c r="I2047" s="35">
        <v>-5.6393106420186997E-6</v>
      </c>
      <c r="J2047" s="35">
        <v>1.2708058604071388E-3</v>
      </c>
      <c r="K2047" s="35">
        <v>-9.0757446703178146E-2</v>
      </c>
      <c r="L2047" s="35">
        <v>2.4925937613398008</v>
      </c>
      <c r="M2047" s="35">
        <v>0</v>
      </c>
      <c r="N2047" s="35">
        <v>0</v>
      </c>
      <c r="O2047" s="35">
        <v>0</v>
      </c>
      <c r="P2047" s="36">
        <v>12</v>
      </c>
      <c r="Q2047" s="37">
        <v>86</v>
      </c>
      <c r="R2047" s="36">
        <v>14</v>
      </c>
      <c r="S2047" s="39">
        <f t="shared" si="65"/>
        <v>86</v>
      </c>
      <c r="T2047" s="34" t="s">
        <v>51</v>
      </c>
      <c r="U2047" s="12">
        <f>(((alpha*(speed^3))+(beta*(speed^2))+(ceta*speed))+delta)</f>
        <v>0.49941611871783431</v>
      </c>
      <c r="V2047" s="8">
        <f t="shared" si="66"/>
        <v>86</v>
      </c>
    </row>
    <row r="2048" spans="1:28">
      <c r="A2048" s="34" t="s">
        <v>19</v>
      </c>
      <c r="B2048" s="34" t="s">
        <v>66</v>
      </c>
      <c r="C2048" s="5" t="s">
        <v>111</v>
      </c>
      <c r="D2048" s="35" t="s">
        <v>86</v>
      </c>
      <c r="E2048" s="36" t="s">
        <v>16</v>
      </c>
      <c r="F2048" s="37">
        <v>50</v>
      </c>
      <c r="G2048" s="38">
        <v>-0.02</v>
      </c>
      <c r="H2048" s="34">
        <v>0.97607586589877171</v>
      </c>
      <c r="I2048" s="35">
        <v>1.1567136606116415</v>
      </c>
      <c r="J2048" s="35">
        <v>35.695723263091168</v>
      </c>
      <c r="K2048" s="35">
        <v>0.75320606081759445</v>
      </c>
      <c r="L2048" s="35">
        <v>0.80726427146058766</v>
      </c>
      <c r="M2048" s="35">
        <v>2.2179610933793108E-2</v>
      </c>
      <c r="N2048" s="35">
        <v>0</v>
      </c>
      <c r="O2048" s="35">
        <v>0</v>
      </c>
      <c r="P2048" s="36">
        <v>12</v>
      </c>
      <c r="Q2048" s="37">
        <v>86</v>
      </c>
      <c r="R2048" s="36">
        <v>10</v>
      </c>
      <c r="S2048" s="39">
        <f t="shared" si="65"/>
        <v>86</v>
      </c>
      <c r="T2048" s="34" t="s">
        <v>44</v>
      </c>
      <c r="U2048" s="12">
        <f>(alpha+(beta/(1+EXP((((-1)*ceta)+(delta*LN(speed)))+(epsilon*speed)))))</f>
        <v>1.4628701660519619</v>
      </c>
      <c r="V2048" s="8">
        <f t="shared" si="66"/>
        <v>86</v>
      </c>
    </row>
    <row r="2049" spans="1:22">
      <c r="A2049" s="34" t="s">
        <v>19</v>
      </c>
      <c r="B2049" s="34" t="s">
        <v>66</v>
      </c>
      <c r="C2049" s="5" t="s">
        <v>111</v>
      </c>
      <c r="D2049" s="35" t="s">
        <v>86</v>
      </c>
      <c r="E2049" s="36" t="s">
        <v>14</v>
      </c>
      <c r="F2049" s="37">
        <v>50</v>
      </c>
      <c r="G2049" s="38">
        <v>-0.02</v>
      </c>
      <c r="H2049" s="34">
        <v>0.99492327999945562</v>
      </c>
      <c r="I2049" s="35">
        <v>9.0805206521129014E-2</v>
      </c>
      <c r="J2049" s="35">
        <v>-11.493658358871308</v>
      </c>
      <c r="K2049" s="35">
        <v>1.2286154591950362</v>
      </c>
      <c r="L2049" s="35">
        <v>0.3676918434512999</v>
      </c>
      <c r="M2049" s="35">
        <v>0</v>
      </c>
      <c r="N2049" s="35">
        <v>0</v>
      </c>
      <c r="O2049" s="35">
        <v>0</v>
      </c>
      <c r="P2049" s="36">
        <v>12</v>
      </c>
      <c r="Q2049" s="37">
        <v>86</v>
      </c>
      <c r="R2049" s="36">
        <v>8</v>
      </c>
      <c r="S2049" s="39">
        <f t="shared" si="65"/>
        <v>86</v>
      </c>
      <c r="T2049" s="34" t="s">
        <v>40</v>
      </c>
      <c r="U2049" s="12">
        <f>(alpha-(beta*EXP(((-1)*ceta)*(speed^delta))))</f>
        <v>0.11149368446201542</v>
      </c>
      <c r="V2049" s="8">
        <f t="shared" si="66"/>
        <v>86</v>
      </c>
    </row>
    <row r="2050" spans="1:22">
      <c r="A2050" s="34" t="s">
        <v>19</v>
      </c>
      <c r="B2050" s="34" t="s">
        <v>66</v>
      </c>
      <c r="C2050" s="5" t="s">
        <v>111</v>
      </c>
      <c r="D2050" s="35" t="s">
        <v>86</v>
      </c>
      <c r="E2050" s="36" t="s">
        <v>18</v>
      </c>
      <c r="F2050" s="37">
        <v>50</v>
      </c>
      <c r="G2050" s="38">
        <v>-0.02</v>
      </c>
      <c r="H2050" s="34">
        <v>0.95767597108610314</v>
      </c>
      <c r="I2050" s="35">
        <v>-3.75162855196861E-7</v>
      </c>
      <c r="J2050" s="35">
        <v>9.1311252086276136E-5</v>
      </c>
      <c r="K2050" s="35">
        <v>-7.1341675285391884E-3</v>
      </c>
      <c r="L2050" s="35">
        <v>0.22451736448893164</v>
      </c>
      <c r="M2050" s="35">
        <v>0</v>
      </c>
      <c r="N2050" s="35">
        <v>0</v>
      </c>
      <c r="O2050" s="35">
        <v>0</v>
      </c>
      <c r="P2050" s="36">
        <v>12</v>
      </c>
      <c r="Q2050" s="37">
        <v>86</v>
      </c>
      <c r="R2050" s="36">
        <v>14</v>
      </c>
      <c r="S2050" s="39">
        <f t="shared" ref="S2050:S2113" si="67">V2050</f>
        <v>86</v>
      </c>
      <c r="T2050" s="34" t="s">
        <v>51</v>
      </c>
      <c r="U2050" s="12">
        <f>(((alpha*(speed^3))+(beta*(speed^2))+(ceta*speed))+delta)</f>
        <v>4.7692392439565107E-2</v>
      </c>
      <c r="V2050" s="8">
        <f t="shared" ref="V2050:V2113" si="68">IF($V$1&lt;P2050,P2050,IF($V$1&gt;Q2050,Q2050,$V$1))</f>
        <v>86</v>
      </c>
    </row>
    <row r="2051" spans="1:22">
      <c r="A2051" s="34" t="s">
        <v>19</v>
      </c>
      <c r="B2051" s="34" t="s">
        <v>66</v>
      </c>
      <c r="C2051" s="5" t="s">
        <v>111</v>
      </c>
      <c r="D2051" s="35" t="s">
        <v>86</v>
      </c>
      <c r="E2051" s="36" t="s">
        <v>17</v>
      </c>
      <c r="F2051" s="37">
        <v>50</v>
      </c>
      <c r="G2051" s="38">
        <v>-0.02</v>
      </c>
      <c r="H2051" s="34">
        <v>0.97464106053053445</v>
      </c>
      <c r="I2051" s="35">
        <v>-1.0868946410640032E-3</v>
      </c>
      <c r="J2051" s="35">
        <v>0.21221319511186218</v>
      </c>
      <c r="K2051" s="35">
        <v>-13.902008186070592</v>
      </c>
      <c r="L2051" s="35">
        <v>358.17714681757656</v>
      </c>
      <c r="M2051" s="35">
        <v>0</v>
      </c>
      <c r="N2051" s="35">
        <v>0</v>
      </c>
      <c r="O2051" s="35">
        <v>0</v>
      </c>
      <c r="P2051" s="36">
        <v>12</v>
      </c>
      <c r="Q2051" s="37">
        <v>86</v>
      </c>
      <c r="R2051" s="36">
        <v>14</v>
      </c>
      <c r="S2051" s="39">
        <f t="shared" si="67"/>
        <v>86</v>
      </c>
      <c r="T2051" s="34" t="s">
        <v>51</v>
      </c>
      <c r="U2051" s="12">
        <f>(((alpha*(speed^3))+(beta*(speed^2))+(ceta*speed))+delta)</f>
        <v>40.807376046232832</v>
      </c>
      <c r="V2051" s="8">
        <f t="shared" si="68"/>
        <v>86</v>
      </c>
    </row>
    <row r="2052" spans="1:22">
      <c r="A2052" s="34" t="s">
        <v>19</v>
      </c>
      <c r="B2052" s="34" t="s">
        <v>66</v>
      </c>
      <c r="C2052" s="5" t="s">
        <v>111</v>
      </c>
      <c r="D2052" s="35" t="s">
        <v>86</v>
      </c>
      <c r="E2052" s="36" t="s">
        <v>15</v>
      </c>
      <c r="F2052" s="37">
        <v>100</v>
      </c>
      <c r="G2052" s="38">
        <v>-0.02</v>
      </c>
      <c r="H2052" s="34">
        <v>0.95234167000312442</v>
      </c>
      <c r="I2052" s="35">
        <v>0.4000928285942697</v>
      </c>
      <c r="J2052" s="35">
        <v>2.4270188122323919</v>
      </c>
      <c r="K2052" s="35">
        <v>1.1814492852276863</v>
      </c>
      <c r="L2052" s="35">
        <v>-9.3908880924515291E-4</v>
      </c>
      <c r="M2052" s="35">
        <v>8.9687497966704735E-2</v>
      </c>
      <c r="N2052" s="35">
        <v>0</v>
      </c>
      <c r="O2052" s="35">
        <v>0</v>
      </c>
      <c r="P2052" s="36">
        <v>12</v>
      </c>
      <c r="Q2052" s="37">
        <v>86</v>
      </c>
      <c r="R2052" s="36">
        <v>10</v>
      </c>
      <c r="S2052" s="39">
        <f t="shared" si="67"/>
        <v>86</v>
      </c>
      <c r="T2052" s="34" t="s">
        <v>44</v>
      </c>
      <c r="U2052" s="12">
        <f>(alpha+(beta/(1+EXP((((-1)*ceta)+(delta*LN(speed)))+(epsilon*speed)))))</f>
        <v>0.40363756870038225</v>
      </c>
      <c r="V2052" s="8">
        <f t="shared" si="68"/>
        <v>86</v>
      </c>
    </row>
    <row r="2053" spans="1:22">
      <c r="A2053" s="34" t="s">
        <v>19</v>
      </c>
      <c r="B2053" s="34" t="s">
        <v>66</v>
      </c>
      <c r="C2053" s="5" t="s">
        <v>111</v>
      </c>
      <c r="D2053" s="35" t="s">
        <v>86</v>
      </c>
      <c r="E2053" s="36" t="s">
        <v>16</v>
      </c>
      <c r="F2053" s="37">
        <v>100</v>
      </c>
      <c r="G2053" s="38">
        <v>-0.02</v>
      </c>
      <c r="H2053" s="34">
        <v>0.97117024312575895</v>
      </c>
      <c r="I2053" s="35">
        <v>-1.2353616016444964</v>
      </c>
      <c r="J2053" s="35">
        <v>44.01775647565789</v>
      </c>
      <c r="K2053" s="35">
        <v>0.57810794909761654</v>
      </c>
      <c r="L2053" s="35">
        <v>0.77113760245469565</v>
      </c>
      <c r="M2053" s="35">
        <v>5.4929756574578867E-4</v>
      </c>
      <c r="N2053" s="35">
        <v>0</v>
      </c>
      <c r="O2053" s="35">
        <v>0</v>
      </c>
      <c r="P2053" s="36">
        <v>12</v>
      </c>
      <c r="Q2053" s="37">
        <v>86</v>
      </c>
      <c r="R2053" s="36">
        <v>10</v>
      </c>
      <c r="S2053" s="39">
        <f t="shared" si="67"/>
        <v>86</v>
      </c>
      <c r="T2053" s="34" t="s">
        <v>44</v>
      </c>
      <c r="U2053" s="12">
        <f>(alpha+(beta/(1+EXP((((-1)*ceta)+(delta*LN(speed)))+(epsilon*speed)))))</f>
        <v>1.0515325311776345</v>
      </c>
      <c r="V2053" s="8">
        <f t="shared" si="68"/>
        <v>86</v>
      </c>
    </row>
    <row r="2054" spans="1:22">
      <c r="A2054" s="34" t="s">
        <v>19</v>
      </c>
      <c r="B2054" s="34" t="s">
        <v>66</v>
      </c>
      <c r="C2054" s="5" t="s">
        <v>111</v>
      </c>
      <c r="D2054" s="35" t="s">
        <v>86</v>
      </c>
      <c r="E2054" s="36" t="s">
        <v>14</v>
      </c>
      <c r="F2054" s="37">
        <v>100</v>
      </c>
      <c r="G2054" s="38">
        <v>-0.02</v>
      </c>
      <c r="H2054" s="34">
        <v>0.99637010438183415</v>
      </c>
      <c r="I2054" s="35">
        <v>8.4517044433014217</v>
      </c>
      <c r="J2054" s="35">
        <v>1.001241710268937</v>
      </c>
      <c r="K2054" s="35">
        <v>-1.0583585323002858</v>
      </c>
      <c r="L2054" s="35">
        <v>0</v>
      </c>
      <c r="M2054" s="35">
        <v>0</v>
      </c>
      <c r="N2054" s="35">
        <v>0</v>
      </c>
      <c r="O2054" s="35">
        <v>0</v>
      </c>
      <c r="P2054" s="36">
        <v>12</v>
      </c>
      <c r="Q2054" s="37">
        <v>86</v>
      </c>
      <c r="R2054" s="36">
        <v>0</v>
      </c>
      <c r="S2054" s="39">
        <f t="shared" si="67"/>
        <v>86</v>
      </c>
      <c r="T2054" s="34" t="s">
        <v>29</v>
      </c>
      <c r="U2054" s="12">
        <f>((alpha*(beta^speed))*(speed^ceta))</f>
        <v>8.4313987887804365E-2</v>
      </c>
      <c r="V2054" s="8">
        <f t="shared" si="68"/>
        <v>86</v>
      </c>
    </row>
    <row r="2055" spans="1:22">
      <c r="A2055" s="34" t="s">
        <v>19</v>
      </c>
      <c r="B2055" s="34" t="s">
        <v>66</v>
      </c>
      <c r="C2055" s="5" t="s">
        <v>111</v>
      </c>
      <c r="D2055" s="35" t="s">
        <v>86</v>
      </c>
      <c r="E2055" s="36" t="s">
        <v>18</v>
      </c>
      <c r="F2055" s="37">
        <v>100</v>
      </c>
      <c r="G2055" s="38">
        <v>-0.02</v>
      </c>
      <c r="H2055" s="34">
        <v>0.93805356462582468</v>
      </c>
      <c r="I2055" s="35">
        <v>-4.0317791107960673E-7</v>
      </c>
      <c r="J2055" s="35">
        <v>9.5310232718124401E-5</v>
      </c>
      <c r="K2055" s="35">
        <v>-7.5453245803120926E-3</v>
      </c>
      <c r="L2055" s="35">
        <v>0.24666642187284346</v>
      </c>
      <c r="M2055" s="35">
        <v>0</v>
      </c>
      <c r="N2055" s="35">
        <v>0</v>
      </c>
      <c r="O2055" s="35">
        <v>0</v>
      </c>
      <c r="P2055" s="36">
        <v>12</v>
      </c>
      <c r="Q2055" s="37">
        <v>86</v>
      </c>
      <c r="R2055" s="36">
        <v>14</v>
      </c>
      <c r="S2055" s="39">
        <f t="shared" si="67"/>
        <v>86</v>
      </c>
      <c r="T2055" s="34" t="s">
        <v>51</v>
      </c>
      <c r="U2055" s="12">
        <f>(((alpha*(speed^3))+(beta*(speed^2))+(ceta*speed))+delta)</f>
        <v>4.6239259739601274E-2</v>
      </c>
      <c r="V2055" s="8">
        <f t="shared" si="68"/>
        <v>86</v>
      </c>
    </row>
    <row r="2056" spans="1:22">
      <c r="A2056" s="34" t="s">
        <v>19</v>
      </c>
      <c r="B2056" s="34" t="s">
        <v>66</v>
      </c>
      <c r="C2056" s="5" t="s">
        <v>111</v>
      </c>
      <c r="D2056" s="35" t="s">
        <v>86</v>
      </c>
      <c r="E2056" s="36" t="s">
        <v>17</v>
      </c>
      <c r="F2056" s="37">
        <v>100</v>
      </c>
      <c r="G2056" s="38">
        <v>-0.02</v>
      </c>
      <c r="H2056" s="34">
        <v>0.97014619568195359</v>
      </c>
      <c r="I2056" s="35">
        <v>9.3215640391990497</v>
      </c>
      <c r="J2056" s="35">
        <v>-8.21246518934284</v>
      </c>
      <c r="K2056" s="35">
        <v>-1.2771404079909048</v>
      </c>
      <c r="L2056" s="35">
        <v>0</v>
      </c>
      <c r="M2056" s="35">
        <v>0</v>
      </c>
      <c r="N2056" s="35">
        <v>0</v>
      </c>
      <c r="O2056" s="35">
        <v>0</v>
      </c>
      <c r="P2056" s="36">
        <v>12</v>
      </c>
      <c r="Q2056" s="37">
        <v>86</v>
      </c>
      <c r="R2056" s="36">
        <v>13</v>
      </c>
      <c r="S2056" s="39">
        <f t="shared" si="67"/>
        <v>86</v>
      </c>
      <c r="T2056" s="34" t="s">
        <v>50</v>
      </c>
      <c r="U2056" s="12">
        <f>EXP((alpha+(beta/speed))+(ceta*LN(speed)))</f>
        <v>34.372036269568575</v>
      </c>
      <c r="V2056" s="8">
        <f t="shared" si="68"/>
        <v>86</v>
      </c>
    </row>
    <row r="2057" spans="1:22">
      <c r="A2057" s="34" t="s">
        <v>19</v>
      </c>
      <c r="B2057" s="34" t="s">
        <v>66</v>
      </c>
      <c r="C2057" s="5" t="s">
        <v>111</v>
      </c>
      <c r="D2057" s="35" t="s">
        <v>86</v>
      </c>
      <c r="E2057" s="36" t="s">
        <v>15</v>
      </c>
      <c r="F2057" s="37">
        <v>0</v>
      </c>
      <c r="G2057" s="38">
        <v>0.02</v>
      </c>
      <c r="H2057" s="34">
        <v>0.95625082834016184</v>
      </c>
      <c r="I2057" s="35">
        <v>15.773765880026568</v>
      </c>
      <c r="J2057" s="35">
        <v>-0.88174371142639363</v>
      </c>
      <c r="K2057" s="35">
        <v>9.0409129655340842E-2</v>
      </c>
      <c r="L2057" s="35">
        <v>0.44476819233532078</v>
      </c>
      <c r="M2057" s="35">
        <v>0</v>
      </c>
      <c r="N2057" s="35">
        <v>0</v>
      </c>
      <c r="O2057" s="35">
        <v>0</v>
      </c>
      <c r="P2057" s="36">
        <v>12</v>
      </c>
      <c r="Q2057" s="37">
        <v>86</v>
      </c>
      <c r="R2057" s="36">
        <v>1</v>
      </c>
      <c r="S2057" s="39">
        <f t="shared" si="67"/>
        <v>86</v>
      </c>
      <c r="T2057" s="34" t="s">
        <v>30</v>
      </c>
      <c r="U2057" s="12">
        <f>((alpha*(speed^beta))+(ceta*(speed^delta)))</f>
        <v>0.96616636055174465</v>
      </c>
      <c r="V2057" s="8">
        <f t="shared" si="68"/>
        <v>86</v>
      </c>
    </row>
    <row r="2058" spans="1:22">
      <c r="A2058" s="34" t="s">
        <v>19</v>
      </c>
      <c r="B2058" s="34" t="s">
        <v>66</v>
      </c>
      <c r="C2058" s="5" t="s">
        <v>111</v>
      </c>
      <c r="D2058" s="35" t="s">
        <v>86</v>
      </c>
      <c r="E2058" s="36" t="s">
        <v>16</v>
      </c>
      <c r="F2058" s="37">
        <v>0</v>
      </c>
      <c r="G2058" s="38">
        <v>0.02</v>
      </c>
      <c r="H2058" s="34">
        <v>0.9873577988579364</v>
      </c>
      <c r="I2058" s="35">
        <v>45.464961490787729</v>
      </c>
      <c r="J2058" s="35">
        <v>1.009905450416525</v>
      </c>
      <c r="K2058" s="35">
        <v>-0.60006612384365421</v>
      </c>
      <c r="L2058" s="35">
        <v>0</v>
      </c>
      <c r="M2058" s="35">
        <v>0</v>
      </c>
      <c r="N2058" s="35">
        <v>0</v>
      </c>
      <c r="O2058" s="35">
        <v>0</v>
      </c>
      <c r="P2058" s="36">
        <v>12</v>
      </c>
      <c r="Q2058" s="37">
        <v>86</v>
      </c>
      <c r="R2058" s="36">
        <v>0</v>
      </c>
      <c r="S2058" s="39">
        <f t="shared" si="67"/>
        <v>86</v>
      </c>
      <c r="T2058" s="34" t="s">
        <v>29</v>
      </c>
      <c r="U2058" s="12">
        <f>((alpha*(beta^speed))*(speed^ceta))</f>
        <v>7.3281006023192532</v>
      </c>
      <c r="V2058" s="8">
        <f t="shared" si="68"/>
        <v>86</v>
      </c>
    </row>
    <row r="2059" spans="1:22">
      <c r="A2059" s="34" t="s">
        <v>19</v>
      </c>
      <c r="B2059" s="34" t="s">
        <v>66</v>
      </c>
      <c r="C2059" s="5" t="s">
        <v>111</v>
      </c>
      <c r="D2059" s="35" t="s">
        <v>86</v>
      </c>
      <c r="E2059" s="36" t="s">
        <v>14</v>
      </c>
      <c r="F2059" s="37">
        <v>0</v>
      </c>
      <c r="G2059" s="38">
        <v>0.02</v>
      </c>
      <c r="H2059" s="34">
        <v>0.99704431765213553</v>
      </c>
      <c r="I2059" s="35">
        <v>136.20858757127044</v>
      </c>
      <c r="J2059" s="35">
        <v>-3.2041470359772788</v>
      </c>
      <c r="K2059" s="35">
        <v>4.7885664165713449</v>
      </c>
      <c r="L2059" s="35">
        <v>-0.77441692392705541</v>
      </c>
      <c r="M2059" s="35">
        <v>0</v>
      </c>
      <c r="N2059" s="35">
        <v>0</v>
      </c>
      <c r="O2059" s="35">
        <v>0</v>
      </c>
      <c r="P2059" s="36">
        <v>12</v>
      </c>
      <c r="Q2059" s="37">
        <v>86</v>
      </c>
      <c r="R2059" s="36">
        <v>1</v>
      </c>
      <c r="S2059" s="39">
        <f t="shared" si="67"/>
        <v>86</v>
      </c>
      <c r="T2059" s="34" t="s">
        <v>30</v>
      </c>
      <c r="U2059" s="12">
        <f>((alpha*(speed^beta))+(ceta*(speed^delta)))</f>
        <v>0.1521750352881879</v>
      </c>
      <c r="V2059" s="8">
        <f t="shared" si="68"/>
        <v>86</v>
      </c>
    </row>
    <row r="2060" spans="1:22">
      <c r="A2060" s="34" t="s">
        <v>19</v>
      </c>
      <c r="B2060" s="34" t="s">
        <v>66</v>
      </c>
      <c r="C2060" s="5" t="s">
        <v>111</v>
      </c>
      <c r="D2060" s="35" t="s">
        <v>86</v>
      </c>
      <c r="E2060" s="36" t="s">
        <v>18</v>
      </c>
      <c r="F2060" s="37">
        <v>0</v>
      </c>
      <c r="G2060" s="38">
        <v>0.02</v>
      </c>
      <c r="H2060" s="34">
        <v>0.9339031988256038</v>
      </c>
      <c r="I2060" s="35">
        <v>0.9182297197244329</v>
      </c>
      <c r="J2060" s="35">
        <v>1.0112810450649568</v>
      </c>
      <c r="K2060" s="35">
        <v>-0.67729861862667329</v>
      </c>
      <c r="L2060" s="35">
        <v>0</v>
      </c>
      <c r="M2060" s="35">
        <v>0</v>
      </c>
      <c r="N2060" s="35">
        <v>0</v>
      </c>
      <c r="O2060" s="35">
        <v>0</v>
      </c>
      <c r="P2060" s="36">
        <v>12</v>
      </c>
      <c r="Q2060" s="37">
        <v>86</v>
      </c>
      <c r="R2060" s="36">
        <v>0</v>
      </c>
      <c r="S2060" s="39">
        <f t="shared" si="67"/>
        <v>86</v>
      </c>
      <c r="T2060" s="34" t="s">
        <v>29</v>
      </c>
      <c r="U2060" s="12">
        <f>((alpha*(beta^speed))*(speed^ceta))</f>
        <v>0.1179502291621463</v>
      </c>
      <c r="V2060" s="8">
        <f t="shared" si="68"/>
        <v>86</v>
      </c>
    </row>
    <row r="2061" spans="1:22">
      <c r="A2061" s="34" t="s">
        <v>19</v>
      </c>
      <c r="B2061" s="34" t="s">
        <v>66</v>
      </c>
      <c r="C2061" s="5" t="s">
        <v>111</v>
      </c>
      <c r="D2061" s="35" t="s">
        <v>86</v>
      </c>
      <c r="E2061" s="36" t="s">
        <v>17</v>
      </c>
      <c r="F2061" s="37">
        <v>0</v>
      </c>
      <c r="G2061" s="38">
        <v>0.02</v>
      </c>
      <c r="H2061" s="34">
        <v>0.98659483191591546</v>
      </c>
      <c r="I2061" s="35">
        <v>1738.5327813412052</v>
      </c>
      <c r="J2061" s="35">
        <v>1.0133795511550237</v>
      </c>
      <c r="K2061" s="35">
        <v>-0.73041761263327076</v>
      </c>
      <c r="L2061" s="35">
        <v>0</v>
      </c>
      <c r="M2061" s="35">
        <v>0</v>
      </c>
      <c r="N2061" s="35">
        <v>0</v>
      </c>
      <c r="O2061" s="35">
        <v>0</v>
      </c>
      <c r="P2061" s="36">
        <v>12</v>
      </c>
      <c r="Q2061" s="37">
        <v>86</v>
      </c>
      <c r="R2061" s="36">
        <v>0</v>
      </c>
      <c r="S2061" s="39">
        <f t="shared" si="67"/>
        <v>86</v>
      </c>
      <c r="T2061" s="34" t="s">
        <v>29</v>
      </c>
      <c r="U2061" s="12">
        <f>((alpha*(beta^speed))*(speed^ceta))</f>
        <v>210.66620921172779</v>
      </c>
      <c r="V2061" s="8">
        <f t="shared" si="68"/>
        <v>86</v>
      </c>
    </row>
    <row r="2062" spans="1:22">
      <c r="A2062" s="34" t="s">
        <v>19</v>
      </c>
      <c r="B2062" s="34" t="s">
        <v>66</v>
      </c>
      <c r="C2062" s="5" t="s">
        <v>111</v>
      </c>
      <c r="D2062" s="35" t="s">
        <v>86</v>
      </c>
      <c r="E2062" s="36" t="s">
        <v>15</v>
      </c>
      <c r="F2062" s="37">
        <v>50</v>
      </c>
      <c r="G2062" s="38">
        <v>0.02</v>
      </c>
      <c r="H2062" s="34">
        <v>0.92562805837745699</v>
      </c>
      <c r="I2062" s="35">
        <v>-8.7187403150457456E-6</v>
      </c>
      <c r="J2062" s="35">
        <v>1.5506048627275781E-3</v>
      </c>
      <c r="K2062" s="35">
        <v>-9.4985398085323067E-2</v>
      </c>
      <c r="L2062" s="35">
        <v>3.1406546646465303</v>
      </c>
      <c r="M2062" s="35">
        <v>0</v>
      </c>
      <c r="N2062" s="35">
        <v>0</v>
      </c>
      <c r="O2062" s="35">
        <v>0</v>
      </c>
      <c r="P2062" s="36">
        <v>12</v>
      </c>
      <c r="Q2062" s="37">
        <v>86</v>
      </c>
      <c r="R2062" s="36">
        <v>14</v>
      </c>
      <c r="S2062" s="39">
        <f t="shared" si="67"/>
        <v>86</v>
      </c>
      <c r="T2062" s="34" t="s">
        <v>51</v>
      </c>
      <c r="U2062" s="12">
        <f>(((alpha*(speed^3))+(beta*(speed^2))+(ceta*speed))+delta)</f>
        <v>0.89457690421517722</v>
      </c>
      <c r="V2062" s="8">
        <f t="shared" si="68"/>
        <v>86</v>
      </c>
    </row>
    <row r="2063" spans="1:22">
      <c r="A2063" s="34" t="s">
        <v>19</v>
      </c>
      <c r="B2063" s="34" t="s">
        <v>66</v>
      </c>
      <c r="C2063" s="5" t="s">
        <v>111</v>
      </c>
      <c r="D2063" s="35" t="s">
        <v>86</v>
      </c>
      <c r="E2063" s="36" t="s">
        <v>16</v>
      </c>
      <c r="F2063" s="37">
        <v>50</v>
      </c>
      <c r="G2063" s="38">
        <v>0.02</v>
      </c>
      <c r="H2063" s="34">
        <v>0.98449187208559286</v>
      </c>
      <c r="I2063" s="35">
        <v>43.70396811058329</v>
      </c>
      <c r="J2063" s="35">
        <v>1.0075817118358272</v>
      </c>
      <c r="K2063" s="35">
        <v>-0.51353031082324152</v>
      </c>
      <c r="L2063" s="35">
        <v>0</v>
      </c>
      <c r="M2063" s="35">
        <v>0</v>
      </c>
      <c r="N2063" s="35">
        <v>0</v>
      </c>
      <c r="O2063" s="35">
        <v>0</v>
      </c>
      <c r="P2063" s="36">
        <v>12</v>
      </c>
      <c r="Q2063" s="37">
        <v>86</v>
      </c>
      <c r="R2063" s="36">
        <v>0</v>
      </c>
      <c r="S2063" s="39">
        <f t="shared" si="67"/>
        <v>86</v>
      </c>
      <c r="T2063" s="34" t="s">
        <v>29</v>
      </c>
      <c r="U2063" s="12">
        <f>((alpha*(beta^speed))*(speed^ceta))</f>
        <v>8.4957364985215804</v>
      </c>
      <c r="V2063" s="8">
        <f t="shared" si="68"/>
        <v>86</v>
      </c>
    </row>
    <row r="2064" spans="1:22">
      <c r="A2064" s="34" t="s">
        <v>19</v>
      </c>
      <c r="B2064" s="34" t="s">
        <v>66</v>
      </c>
      <c r="C2064" s="5" t="s">
        <v>111</v>
      </c>
      <c r="D2064" s="35" t="s">
        <v>86</v>
      </c>
      <c r="E2064" s="36" t="s">
        <v>14</v>
      </c>
      <c r="F2064" s="37">
        <v>50</v>
      </c>
      <c r="G2064" s="38">
        <v>0.02</v>
      </c>
      <c r="H2064" s="34">
        <v>0.99664683297425716</v>
      </c>
      <c r="I2064" s="35">
        <v>7.9481116093003248</v>
      </c>
      <c r="J2064" s="35">
        <v>1.007452015111842</v>
      </c>
      <c r="K2064" s="35">
        <v>-0.98835361886808326</v>
      </c>
      <c r="L2064" s="35">
        <v>0</v>
      </c>
      <c r="M2064" s="35">
        <v>0</v>
      </c>
      <c r="N2064" s="35">
        <v>0</v>
      </c>
      <c r="O2064" s="35">
        <v>0</v>
      </c>
      <c r="P2064" s="36">
        <v>12</v>
      </c>
      <c r="Q2064" s="37">
        <v>86</v>
      </c>
      <c r="R2064" s="36">
        <v>0</v>
      </c>
      <c r="S2064" s="39">
        <f t="shared" si="67"/>
        <v>86</v>
      </c>
      <c r="T2064" s="34" t="s">
        <v>29</v>
      </c>
      <c r="U2064" s="12">
        <f>((alpha*(beta^speed))*(speed^ceta))</f>
        <v>0.1843279621716932</v>
      </c>
      <c r="V2064" s="8">
        <f t="shared" si="68"/>
        <v>86</v>
      </c>
    </row>
    <row r="2065" spans="1:22">
      <c r="A2065" s="34" t="s">
        <v>19</v>
      </c>
      <c r="B2065" s="34" t="s">
        <v>66</v>
      </c>
      <c r="C2065" s="5" t="s">
        <v>111</v>
      </c>
      <c r="D2065" s="35" t="s">
        <v>86</v>
      </c>
      <c r="E2065" s="36" t="s">
        <v>18</v>
      </c>
      <c r="F2065" s="37">
        <v>50</v>
      </c>
      <c r="G2065" s="38">
        <v>0.02</v>
      </c>
      <c r="H2065" s="34">
        <v>0.88105109205444265</v>
      </c>
      <c r="I2065" s="35">
        <v>0.69521492982313182</v>
      </c>
      <c r="J2065" s="35">
        <v>1.0052635920234461</v>
      </c>
      <c r="K2065" s="35">
        <v>-0.47970513668844728</v>
      </c>
      <c r="L2065" s="35">
        <v>0</v>
      </c>
      <c r="M2065" s="35">
        <v>0</v>
      </c>
      <c r="N2065" s="35">
        <v>0</v>
      </c>
      <c r="O2065" s="35">
        <v>0</v>
      </c>
      <c r="P2065" s="36">
        <v>12</v>
      </c>
      <c r="Q2065" s="37">
        <v>86</v>
      </c>
      <c r="R2065" s="36">
        <v>0</v>
      </c>
      <c r="S2065" s="39">
        <f t="shared" si="67"/>
        <v>86</v>
      </c>
      <c r="T2065" s="34" t="s">
        <v>29</v>
      </c>
      <c r="U2065" s="12">
        <f>((alpha*(beta^speed))*(speed^ceta))</f>
        <v>0.12888615772707512</v>
      </c>
      <c r="V2065" s="8">
        <f t="shared" si="68"/>
        <v>86</v>
      </c>
    </row>
    <row r="2066" spans="1:22">
      <c r="A2066" s="34" t="s">
        <v>19</v>
      </c>
      <c r="B2066" s="34" t="s">
        <v>66</v>
      </c>
      <c r="C2066" s="5" t="s">
        <v>111</v>
      </c>
      <c r="D2066" s="35" t="s">
        <v>86</v>
      </c>
      <c r="E2066" s="36" t="s">
        <v>17</v>
      </c>
      <c r="F2066" s="37">
        <v>50</v>
      </c>
      <c r="G2066" s="38">
        <v>0.02</v>
      </c>
      <c r="H2066" s="34">
        <v>0.97768143551983655</v>
      </c>
      <c r="I2066" s="35">
        <v>1578.2758702838858</v>
      </c>
      <c r="J2066" s="35">
        <v>1.0111000033233726</v>
      </c>
      <c r="K2066" s="35">
        <v>-0.61897216455873005</v>
      </c>
      <c r="L2066" s="35">
        <v>0</v>
      </c>
      <c r="M2066" s="35">
        <v>0</v>
      </c>
      <c r="N2066" s="35">
        <v>0</v>
      </c>
      <c r="O2066" s="35">
        <v>0</v>
      </c>
      <c r="P2066" s="36">
        <v>12</v>
      </c>
      <c r="Q2066" s="37">
        <v>86</v>
      </c>
      <c r="R2066" s="36">
        <v>0</v>
      </c>
      <c r="S2066" s="39">
        <f t="shared" si="67"/>
        <v>86</v>
      </c>
      <c r="T2066" s="34" t="s">
        <v>29</v>
      </c>
      <c r="U2066" s="12">
        <f>((alpha*(beta^speed))*(speed^ceta))</f>
        <v>258.86649249071581</v>
      </c>
      <c r="V2066" s="8">
        <f t="shared" si="68"/>
        <v>86</v>
      </c>
    </row>
    <row r="2067" spans="1:22">
      <c r="A2067" s="34" t="s">
        <v>19</v>
      </c>
      <c r="B2067" s="34" t="s">
        <v>66</v>
      </c>
      <c r="C2067" s="5" t="s">
        <v>111</v>
      </c>
      <c r="D2067" s="35" t="s">
        <v>86</v>
      </c>
      <c r="E2067" s="36" t="s">
        <v>15</v>
      </c>
      <c r="F2067" s="37">
        <v>100</v>
      </c>
      <c r="G2067" s="38">
        <v>0.02</v>
      </c>
      <c r="H2067" s="34">
        <v>0.93042348170905664</v>
      </c>
      <c r="I2067" s="35">
        <v>-6.3076470879223229E-6</v>
      </c>
      <c r="J2067" s="35">
        <v>1.2294685178344954E-3</v>
      </c>
      <c r="K2067" s="35">
        <v>-8.7974848812480702E-2</v>
      </c>
      <c r="L2067" s="35">
        <v>3.4053515567469419</v>
      </c>
      <c r="M2067" s="35">
        <v>0</v>
      </c>
      <c r="N2067" s="35">
        <v>0</v>
      </c>
      <c r="O2067" s="35">
        <v>0</v>
      </c>
      <c r="P2067" s="36">
        <v>12</v>
      </c>
      <c r="Q2067" s="37">
        <v>86</v>
      </c>
      <c r="R2067" s="36">
        <v>14</v>
      </c>
      <c r="S2067" s="39">
        <f t="shared" si="67"/>
        <v>86</v>
      </c>
      <c r="T2067" s="34" t="s">
        <v>51</v>
      </c>
      <c r="U2067" s="12">
        <f>(((alpha*(speed^3))+(beta*(speed^2))+(ceta*speed))+delta)</f>
        <v>0.9206469406220088</v>
      </c>
      <c r="V2067" s="8">
        <f t="shared" si="68"/>
        <v>86</v>
      </c>
    </row>
    <row r="2068" spans="1:22">
      <c r="A2068" s="34" t="s">
        <v>19</v>
      </c>
      <c r="B2068" s="34" t="s">
        <v>66</v>
      </c>
      <c r="C2068" s="5" t="s">
        <v>111</v>
      </c>
      <c r="D2068" s="35" t="s">
        <v>86</v>
      </c>
      <c r="E2068" s="36" t="s">
        <v>16</v>
      </c>
      <c r="F2068" s="37">
        <v>100</v>
      </c>
      <c r="G2068" s="38">
        <v>0.02</v>
      </c>
      <c r="H2068" s="34">
        <v>0.98319919978757586</v>
      </c>
      <c r="I2068" s="35">
        <v>9.3879565081755274</v>
      </c>
      <c r="J2068" s="35">
        <v>60.288143816842158</v>
      </c>
      <c r="K2068" s="35">
        <v>0.15018322106169474</v>
      </c>
      <c r="L2068" s="35">
        <v>0.80365994801887564</v>
      </c>
      <c r="M2068" s="35">
        <v>3.3134555003960169E-2</v>
      </c>
      <c r="N2068" s="35">
        <v>0</v>
      </c>
      <c r="O2068" s="35">
        <v>0</v>
      </c>
      <c r="P2068" s="36">
        <v>12</v>
      </c>
      <c r="Q2068" s="37">
        <v>86</v>
      </c>
      <c r="R2068" s="36">
        <v>10</v>
      </c>
      <c r="S2068" s="39">
        <f t="shared" si="67"/>
        <v>86</v>
      </c>
      <c r="T2068" s="34" t="s">
        <v>44</v>
      </c>
      <c r="U2068" s="12">
        <f>(alpha+(beta/(1+EXP((((-1)*ceta)+(delta*LN(speed)))+(epsilon*speed)))))</f>
        <v>9.5007827006771066</v>
      </c>
      <c r="V2068" s="8">
        <f t="shared" si="68"/>
        <v>86</v>
      </c>
    </row>
    <row r="2069" spans="1:22">
      <c r="A2069" s="34" t="s">
        <v>19</v>
      </c>
      <c r="B2069" s="34" t="s">
        <v>66</v>
      </c>
      <c r="C2069" s="5" t="s">
        <v>111</v>
      </c>
      <c r="D2069" s="35" t="s">
        <v>86</v>
      </c>
      <c r="E2069" s="36" t="s">
        <v>14</v>
      </c>
      <c r="F2069" s="37">
        <v>100</v>
      </c>
      <c r="G2069" s="38">
        <v>0.02</v>
      </c>
      <c r="H2069" s="34">
        <v>0.99589710217161675</v>
      </c>
      <c r="I2069" s="35">
        <v>6.7278705716956182</v>
      </c>
      <c r="J2069" s="35">
        <v>-0.89488948317109007</v>
      </c>
      <c r="K2069" s="35">
        <v>1.2137553246873926E-3</v>
      </c>
      <c r="L2069" s="35">
        <v>0.96006740363618193</v>
      </c>
      <c r="M2069" s="35">
        <v>0</v>
      </c>
      <c r="N2069" s="35">
        <v>0</v>
      </c>
      <c r="O2069" s="35">
        <v>0</v>
      </c>
      <c r="P2069" s="36">
        <v>12</v>
      </c>
      <c r="Q2069" s="37">
        <v>86</v>
      </c>
      <c r="R2069" s="36">
        <v>1</v>
      </c>
      <c r="S2069" s="39">
        <f t="shared" si="67"/>
        <v>86</v>
      </c>
      <c r="T2069" s="34" t="s">
        <v>30</v>
      </c>
      <c r="U2069" s="12">
        <f>((alpha*(speed^beta))+(ceta*(speed^delta)))</f>
        <v>0.21231753669338216</v>
      </c>
      <c r="V2069" s="8">
        <f t="shared" si="68"/>
        <v>86</v>
      </c>
    </row>
    <row r="2070" spans="1:22">
      <c r="A2070" s="34" t="s">
        <v>19</v>
      </c>
      <c r="B2070" s="34" t="s">
        <v>66</v>
      </c>
      <c r="C2070" s="5" t="s">
        <v>111</v>
      </c>
      <c r="D2070" s="35" t="s">
        <v>86</v>
      </c>
      <c r="E2070" s="36" t="s">
        <v>18</v>
      </c>
      <c r="F2070" s="37">
        <v>100</v>
      </c>
      <c r="G2070" s="38">
        <v>0.02</v>
      </c>
      <c r="H2070" s="34">
        <v>0.89201710002586243</v>
      </c>
      <c r="I2070" s="35">
        <v>-2.9917270443436571E-7</v>
      </c>
      <c r="J2070" s="35">
        <v>7.5052015587783518E-5</v>
      </c>
      <c r="K2070" s="35">
        <v>-6.3392171360622581E-3</v>
      </c>
      <c r="L2070" s="35">
        <v>0.32171766568313587</v>
      </c>
      <c r="M2070" s="35">
        <v>0</v>
      </c>
      <c r="N2070" s="35">
        <v>0</v>
      </c>
      <c r="O2070" s="35">
        <v>0</v>
      </c>
      <c r="P2070" s="36">
        <v>12</v>
      </c>
      <c r="Q2070" s="37">
        <v>86</v>
      </c>
      <c r="R2070" s="36">
        <v>14</v>
      </c>
      <c r="S2070" s="39">
        <f t="shared" si="67"/>
        <v>86</v>
      </c>
      <c r="T2070" s="34" t="s">
        <v>51</v>
      </c>
      <c r="U2070" s="12">
        <f>(((alpha*(speed^3))+(beta*(speed^2))+(ceta*speed))+delta)</f>
        <v>0.1413391055773236</v>
      </c>
      <c r="V2070" s="8">
        <f t="shared" si="68"/>
        <v>86</v>
      </c>
    </row>
    <row r="2071" spans="1:22">
      <c r="A2071" s="34" t="s">
        <v>19</v>
      </c>
      <c r="B2071" s="34" t="s">
        <v>66</v>
      </c>
      <c r="C2071" s="5" t="s">
        <v>111</v>
      </c>
      <c r="D2071" s="35" t="s">
        <v>86</v>
      </c>
      <c r="E2071" s="36" t="s">
        <v>17</v>
      </c>
      <c r="F2071" s="37">
        <v>100</v>
      </c>
      <c r="G2071" s="38">
        <v>0.02</v>
      </c>
      <c r="H2071" s="34">
        <v>0.96896657870031533</v>
      </c>
      <c r="I2071" s="35">
        <v>1478.5212758360317</v>
      </c>
      <c r="J2071" s="35">
        <v>1.0090300488006521</v>
      </c>
      <c r="K2071" s="35">
        <v>-0.52892231566278092</v>
      </c>
      <c r="L2071" s="35">
        <v>0</v>
      </c>
      <c r="M2071" s="35">
        <v>0</v>
      </c>
      <c r="N2071" s="35">
        <v>0</v>
      </c>
      <c r="O2071" s="35">
        <v>0</v>
      </c>
      <c r="P2071" s="36">
        <v>12</v>
      </c>
      <c r="Q2071" s="37">
        <v>86</v>
      </c>
      <c r="R2071" s="36">
        <v>0</v>
      </c>
      <c r="S2071" s="39">
        <f t="shared" si="67"/>
        <v>86</v>
      </c>
      <c r="T2071" s="34" t="s">
        <v>29</v>
      </c>
      <c r="U2071" s="12">
        <f>((alpha*(beta^speed))*(speed^ceta))</f>
        <v>303.65521876880547</v>
      </c>
      <c r="V2071" s="8">
        <f t="shared" si="68"/>
        <v>86</v>
      </c>
    </row>
    <row r="2072" spans="1:22">
      <c r="A2072" s="34" t="s">
        <v>19</v>
      </c>
      <c r="B2072" s="34" t="s">
        <v>66</v>
      </c>
      <c r="C2072" s="5" t="s">
        <v>111</v>
      </c>
      <c r="D2072" s="35" t="s">
        <v>86</v>
      </c>
      <c r="E2072" s="36" t="s">
        <v>15</v>
      </c>
      <c r="F2072" s="37">
        <v>0</v>
      </c>
      <c r="G2072" s="38">
        <v>0.04</v>
      </c>
      <c r="H2072" s="34">
        <v>0.95159278180420748</v>
      </c>
      <c r="I2072" s="35">
        <v>5.5461932519551018</v>
      </c>
      <c r="J2072" s="35">
        <v>0.99769258688781504</v>
      </c>
      <c r="K2072" s="35">
        <v>-0.35984602561816348</v>
      </c>
      <c r="L2072" s="35">
        <v>0</v>
      </c>
      <c r="M2072" s="35">
        <v>0</v>
      </c>
      <c r="N2072" s="35">
        <v>0</v>
      </c>
      <c r="O2072" s="35">
        <v>0</v>
      </c>
      <c r="P2072" s="36">
        <v>12</v>
      </c>
      <c r="Q2072" s="37">
        <v>86</v>
      </c>
      <c r="R2072" s="36">
        <v>0</v>
      </c>
      <c r="S2072" s="39">
        <f t="shared" si="67"/>
        <v>86</v>
      </c>
      <c r="T2072" s="34" t="s">
        <v>29</v>
      </c>
      <c r="U2072" s="12">
        <f>((alpha*(beta^speed))*(speed^ceta))</f>
        <v>0.91536334102300387</v>
      </c>
      <c r="V2072" s="8">
        <f t="shared" si="68"/>
        <v>86</v>
      </c>
    </row>
    <row r="2073" spans="1:22">
      <c r="A2073" s="34" t="s">
        <v>19</v>
      </c>
      <c r="B2073" s="34" t="s">
        <v>66</v>
      </c>
      <c r="C2073" s="5" t="s">
        <v>111</v>
      </c>
      <c r="D2073" s="35" t="s">
        <v>86</v>
      </c>
      <c r="E2073" s="36" t="s">
        <v>16</v>
      </c>
      <c r="F2073" s="37">
        <v>0</v>
      </c>
      <c r="G2073" s="38">
        <v>0.04</v>
      </c>
      <c r="H2073" s="34">
        <v>0.99333442467770716</v>
      </c>
      <c r="I2073" s="35">
        <v>84.899999523229383</v>
      </c>
      <c r="J2073" s="35">
        <v>-0.9536701784063818</v>
      </c>
      <c r="K2073" s="35">
        <v>4.3132370935844486</v>
      </c>
      <c r="L2073" s="35">
        <v>0.14582587709001707</v>
      </c>
      <c r="M2073" s="35">
        <v>0</v>
      </c>
      <c r="N2073" s="35">
        <v>0</v>
      </c>
      <c r="O2073" s="35">
        <v>0</v>
      </c>
      <c r="P2073" s="36">
        <v>12</v>
      </c>
      <c r="Q2073" s="37">
        <v>86</v>
      </c>
      <c r="R2073" s="36">
        <v>1</v>
      </c>
      <c r="S2073" s="39">
        <f t="shared" si="67"/>
        <v>86</v>
      </c>
      <c r="T2073" s="34" t="s">
        <v>30</v>
      </c>
      <c r="U2073" s="12">
        <f>((alpha*(speed^beta))+(ceta*(speed^delta)))</f>
        <v>9.4720241957906595</v>
      </c>
      <c r="V2073" s="8">
        <f t="shared" si="68"/>
        <v>86</v>
      </c>
    </row>
    <row r="2074" spans="1:22">
      <c r="A2074" s="34" t="s">
        <v>19</v>
      </c>
      <c r="B2074" s="34" t="s">
        <v>66</v>
      </c>
      <c r="C2074" s="5" t="s">
        <v>111</v>
      </c>
      <c r="D2074" s="35" t="s">
        <v>86</v>
      </c>
      <c r="E2074" s="36" t="s">
        <v>14</v>
      </c>
      <c r="F2074" s="37">
        <v>0</v>
      </c>
      <c r="G2074" s="38">
        <v>0.04</v>
      </c>
      <c r="H2074" s="34">
        <v>0.99639826593212</v>
      </c>
      <c r="I2074" s="35">
        <v>9.5917389789561138</v>
      </c>
      <c r="J2074" s="35">
        <v>1.0097455092208398</v>
      </c>
      <c r="K2074" s="35">
        <v>-1.0532940336434324</v>
      </c>
      <c r="L2074" s="35">
        <v>0</v>
      </c>
      <c r="M2074" s="35">
        <v>0</v>
      </c>
      <c r="N2074" s="35">
        <v>0</v>
      </c>
      <c r="O2074" s="35">
        <v>0</v>
      </c>
      <c r="P2074" s="36">
        <v>12</v>
      </c>
      <c r="Q2074" s="37">
        <v>86</v>
      </c>
      <c r="R2074" s="36">
        <v>0</v>
      </c>
      <c r="S2074" s="39">
        <f t="shared" si="67"/>
        <v>86</v>
      </c>
      <c r="T2074" s="34" t="s">
        <v>29</v>
      </c>
      <c r="U2074" s="12">
        <f>((alpha*(beta^speed))*(speed^ceta))</f>
        <v>0.20254787209776992</v>
      </c>
      <c r="V2074" s="8">
        <f t="shared" si="68"/>
        <v>86</v>
      </c>
    </row>
    <row r="2075" spans="1:22">
      <c r="A2075" s="34" t="s">
        <v>19</v>
      </c>
      <c r="B2075" s="34" t="s">
        <v>66</v>
      </c>
      <c r="C2075" s="5" t="s">
        <v>111</v>
      </c>
      <c r="D2075" s="35" t="s">
        <v>86</v>
      </c>
      <c r="E2075" s="36" t="s">
        <v>18</v>
      </c>
      <c r="F2075" s="37">
        <v>0</v>
      </c>
      <c r="G2075" s="38">
        <v>0.04</v>
      </c>
      <c r="H2075" s="34">
        <v>0.94607812659678159</v>
      </c>
      <c r="I2075" s="35">
        <v>-841.86110696307264</v>
      </c>
      <c r="J2075" s="35">
        <v>134.34810678272254</v>
      </c>
      <c r="K2075" s="35">
        <v>4.4471982287244565</v>
      </c>
      <c r="L2075" s="35">
        <v>0</v>
      </c>
      <c r="M2075" s="35">
        <v>0</v>
      </c>
      <c r="N2075" s="35">
        <v>0</v>
      </c>
      <c r="O2075" s="35">
        <v>0</v>
      </c>
      <c r="P2075" s="36">
        <v>12</v>
      </c>
      <c r="Q2075" s="37">
        <v>86</v>
      </c>
      <c r="R2075" s="36">
        <v>2</v>
      </c>
      <c r="S2075" s="39">
        <f t="shared" si="67"/>
        <v>86</v>
      </c>
      <c r="T2075" s="34" t="s">
        <v>31</v>
      </c>
      <c r="U2075" s="12">
        <f>((alpha+(beta*speed))^((-1)/ceta))</f>
        <v>0.12411946280098812</v>
      </c>
      <c r="V2075" s="8">
        <f t="shared" si="68"/>
        <v>86</v>
      </c>
    </row>
    <row r="2076" spans="1:22">
      <c r="A2076" s="34" t="s">
        <v>19</v>
      </c>
      <c r="B2076" s="34" t="s">
        <v>66</v>
      </c>
      <c r="C2076" s="5" t="s">
        <v>111</v>
      </c>
      <c r="D2076" s="35" t="s">
        <v>86</v>
      </c>
      <c r="E2076" s="36" t="s">
        <v>17</v>
      </c>
      <c r="F2076" s="37">
        <v>0</v>
      </c>
      <c r="G2076" s="38">
        <v>0.04</v>
      </c>
      <c r="H2076" s="34">
        <v>0.98611287131181757</v>
      </c>
      <c r="I2076" s="35">
        <v>1490.054399893779</v>
      </c>
      <c r="J2076" s="35">
        <v>1.0116909414202122</v>
      </c>
      <c r="K2076" s="35">
        <v>-0.58658808296743636</v>
      </c>
      <c r="L2076" s="35">
        <v>0</v>
      </c>
      <c r="M2076" s="35">
        <v>0</v>
      </c>
      <c r="N2076" s="35">
        <v>0</v>
      </c>
      <c r="O2076" s="35">
        <v>0</v>
      </c>
      <c r="P2076" s="36">
        <v>12</v>
      </c>
      <c r="Q2076" s="37">
        <v>86</v>
      </c>
      <c r="R2076" s="36">
        <v>0</v>
      </c>
      <c r="S2076" s="39">
        <f t="shared" si="67"/>
        <v>86</v>
      </c>
      <c r="T2076" s="34" t="s">
        <v>29</v>
      </c>
      <c r="U2076" s="12">
        <f>((alpha*(beta^speed))*(speed^ceta))</f>
        <v>296.86873715511996</v>
      </c>
      <c r="V2076" s="8">
        <f t="shared" si="68"/>
        <v>86</v>
      </c>
    </row>
    <row r="2077" spans="1:22">
      <c r="A2077" s="34" t="s">
        <v>19</v>
      </c>
      <c r="B2077" s="34" t="s">
        <v>66</v>
      </c>
      <c r="C2077" s="5" t="s">
        <v>111</v>
      </c>
      <c r="D2077" s="35" t="s">
        <v>86</v>
      </c>
      <c r="E2077" s="36" t="s">
        <v>15</v>
      </c>
      <c r="F2077" s="37">
        <v>50</v>
      </c>
      <c r="G2077" s="38">
        <v>0.04</v>
      </c>
      <c r="H2077" s="34">
        <v>0.96424082681932766</v>
      </c>
      <c r="I2077" s="35">
        <v>5.0808865489753003</v>
      </c>
      <c r="J2077" s="35">
        <v>0.99064241381743789</v>
      </c>
      <c r="K2077" s="35">
        <v>-0.2255728753668092</v>
      </c>
      <c r="L2077" s="35">
        <v>0</v>
      </c>
      <c r="M2077" s="35">
        <v>0</v>
      </c>
      <c r="N2077" s="35">
        <v>0</v>
      </c>
      <c r="O2077" s="35">
        <v>0</v>
      </c>
      <c r="P2077" s="36">
        <v>12</v>
      </c>
      <c r="Q2077" s="37">
        <v>80</v>
      </c>
      <c r="R2077" s="36">
        <v>0</v>
      </c>
      <c r="S2077" s="39">
        <f t="shared" si="67"/>
        <v>80</v>
      </c>
      <c r="T2077" s="34" t="s">
        <v>29</v>
      </c>
      <c r="U2077" s="12">
        <f>((alpha*(beta^speed))*(speed^ceta))</f>
        <v>0.89126626269209031</v>
      </c>
      <c r="V2077" s="8">
        <f t="shared" si="68"/>
        <v>80</v>
      </c>
    </row>
    <row r="2078" spans="1:22">
      <c r="A2078" s="34" t="s">
        <v>19</v>
      </c>
      <c r="B2078" s="34" t="s">
        <v>66</v>
      </c>
      <c r="C2078" s="5" t="s">
        <v>111</v>
      </c>
      <c r="D2078" s="35" t="s">
        <v>86</v>
      </c>
      <c r="E2078" s="36" t="s">
        <v>16</v>
      </c>
      <c r="F2078" s="37">
        <v>50</v>
      </c>
      <c r="G2078" s="38">
        <v>0.04</v>
      </c>
      <c r="H2078" s="34">
        <v>0.99300404612756099</v>
      </c>
      <c r="I2078" s="35">
        <v>68.156894718765045</v>
      </c>
      <c r="J2078" s="35">
        <v>-0.75843087413234256</v>
      </c>
      <c r="K2078" s="35">
        <v>4.1709960208676309</v>
      </c>
      <c r="L2078" s="35">
        <v>0.18005893510983728</v>
      </c>
      <c r="M2078" s="35">
        <v>0</v>
      </c>
      <c r="N2078" s="35">
        <v>0</v>
      </c>
      <c r="O2078" s="35">
        <v>0</v>
      </c>
      <c r="P2078" s="36">
        <v>12</v>
      </c>
      <c r="Q2078" s="37">
        <v>80</v>
      </c>
      <c r="R2078" s="36">
        <v>1</v>
      </c>
      <c r="S2078" s="39">
        <f t="shared" si="67"/>
        <v>80</v>
      </c>
      <c r="T2078" s="34" t="s">
        <v>30</v>
      </c>
      <c r="U2078" s="12">
        <f>((alpha*(speed^beta))+(ceta*(speed^delta)))</f>
        <v>11.636926864990404</v>
      </c>
      <c r="V2078" s="8">
        <f t="shared" si="68"/>
        <v>80</v>
      </c>
    </row>
    <row r="2079" spans="1:22">
      <c r="A2079" s="34" t="s">
        <v>19</v>
      </c>
      <c r="B2079" s="34" t="s">
        <v>66</v>
      </c>
      <c r="C2079" s="5" t="s">
        <v>111</v>
      </c>
      <c r="D2079" s="35" t="s">
        <v>86</v>
      </c>
      <c r="E2079" s="36" t="s">
        <v>14</v>
      </c>
      <c r="F2079" s="37">
        <v>50</v>
      </c>
      <c r="G2079" s="38">
        <v>0.04</v>
      </c>
      <c r="H2079" s="34">
        <v>0.99660057203646724</v>
      </c>
      <c r="I2079" s="35">
        <v>8.5751763858383949</v>
      </c>
      <c r="J2079" s="35">
        <v>1.0116828353379876</v>
      </c>
      <c r="K2079" s="35">
        <v>-1.0199851495745211</v>
      </c>
      <c r="L2079" s="35">
        <v>0</v>
      </c>
      <c r="M2079" s="35">
        <v>0</v>
      </c>
      <c r="N2079" s="35">
        <v>0</v>
      </c>
      <c r="O2079" s="35">
        <v>0</v>
      </c>
      <c r="P2079" s="36">
        <v>12</v>
      </c>
      <c r="Q2079" s="37">
        <v>80</v>
      </c>
      <c r="R2079" s="36">
        <v>0</v>
      </c>
      <c r="S2079" s="39">
        <f t="shared" si="67"/>
        <v>80</v>
      </c>
      <c r="T2079" s="34" t="s">
        <v>29</v>
      </c>
      <c r="U2079" s="12">
        <f>((alpha*(beta^speed))*(speed^ceta))</f>
        <v>0.24869672529123157</v>
      </c>
      <c r="V2079" s="8">
        <f t="shared" si="68"/>
        <v>80</v>
      </c>
    </row>
    <row r="2080" spans="1:22">
      <c r="A2080" s="34" t="s">
        <v>19</v>
      </c>
      <c r="B2080" s="34" t="s">
        <v>66</v>
      </c>
      <c r="C2080" s="5" t="s">
        <v>111</v>
      </c>
      <c r="D2080" s="35" t="s">
        <v>86</v>
      </c>
      <c r="E2080" s="36" t="s">
        <v>18</v>
      </c>
      <c r="F2080" s="37">
        <v>50</v>
      </c>
      <c r="G2080" s="38">
        <v>0.04</v>
      </c>
      <c r="H2080" s="34">
        <v>0.95431698922050434</v>
      </c>
      <c r="I2080" s="35">
        <v>-3.0130690966609332E-7</v>
      </c>
      <c r="J2080" s="35">
        <v>6.7838744006600737E-5</v>
      </c>
      <c r="K2080" s="35">
        <v>-5.8362226882436802E-3</v>
      </c>
      <c r="L2080" s="35">
        <v>0.32429300750215539</v>
      </c>
      <c r="M2080" s="35">
        <v>0</v>
      </c>
      <c r="N2080" s="35">
        <v>0</v>
      </c>
      <c r="O2080" s="35">
        <v>0</v>
      </c>
      <c r="P2080" s="36">
        <v>12</v>
      </c>
      <c r="Q2080" s="37">
        <v>80</v>
      </c>
      <c r="R2080" s="36">
        <v>14</v>
      </c>
      <c r="S2080" s="39">
        <f t="shared" si="67"/>
        <v>80</v>
      </c>
      <c r="T2080" s="34" t="s">
        <v>51</v>
      </c>
      <c r="U2080" s="12">
        <f>(((alpha*(speed^3))+(beta*(speed^2))+(ceta*speed))+delta)</f>
        <v>0.13729401633586591</v>
      </c>
      <c r="V2080" s="8">
        <f t="shared" si="68"/>
        <v>80</v>
      </c>
    </row>
    <row r="2081" spans="1:22">
      <c r="A2081" s="34" t="s">
        <v>19</v>
      </c>
      <c r="B2081" s="34" t="s">
        <v>66</v>
      </c>
      <c r="C2081" s="5" t="s">
        <v>111</v>
      </c>
      <c r="D2081" s="35" t="s">
        <v>86</v>
      </c>
      <c r="E2081" s="36" t="s">
        <v>17</v>
      </c>
      <c r="F2081" s="37">
        <v>50</v>
      </c>
      <c r="G2081" s="38">
        <v>0.04</v>
      </c>
      <c r="H2081" s="34">
        <v>0.97908249627963051</v>
      </c>
      <c r="I2081" s="35">
        <v>1324.0402438126648</v>
      </c>
      <c r="J2081" s="35">
        <v>1.0087271854164326</v>
      </c>
      <c r="K2081" s="35">
        <v>-0.44976759349472006</v>
      </c>
      <c r="L2081" s="35">
        <v>0</v>
      </c>
      <c r="M2081" s="35">
        <v>0</v>
      </c>
      <c r="N2081" s="35">
        <v>0</v>
      </c>
      <c r="O2081" s="35">
        <v>0</v>
      </c>
      <c r="P2081" s="36">
        <v>12</v>
      </c>
      <c r="Q2081" s="37">
        <v>80</v>
      </c>
      <c r="R2081" s="36">
        <v>0</v>
      </c>
      <c r="S2081" s="39">
        <f t="shared" si="67"/>
        <v>80</v>
      </c>
      <c r="T2081" s="34" t="s">
        <v>29</v>
      </c>
      <c r="U2081" s="12">
        <f>((alpha*(beta^speed))*(speed^ceta))</f>
        <v>369.70132512215719</v>
      </c>
      <c r="V2081" s="8">
        <f t="shared" si="68"/>
        <v>80</v>
      </c>
    </row>
    <row r="2082" spans="1:22">
      <c r="A2082" s="34" t="s">
        <v>19</v>
      </c>
      <c r="B2082" s="34" t="s">
        <v>66</v>
      </c>
      <c r="C2082" s="5" t="s">
        <v>111</v>
      </c>
      <c r="D2082" s="35" t="s">
        <v>86</v>
      </c>
      <c r="E2082" s="36" t="s">
        <v>15</v>
      </c>
      <c r="F2082" s="37">
        <v>100</v>
      </c>
      <c r="G2082" s="38">
        <v>0.04</v>
      </c>
      <c r="H2082" s="34">
        <v>0.97721574975493553</v>
      </c>
      <c r="I2082" s="35">
        <v>0.21996998813758561</v>
      </c>
      <c r="J2082" s="35">
        <v>7.2611544517697402</v>
      </c>
      <c r="K2082" s="35">
        <v>0.45467741684353086</v>
      </c>
      <c r="L2082" s="35">
        <v>0.305473722358653</v>
      </c>
      <c r="M2082" s="35">
        <v>1.9073374760633383E-2</v>
      </c>
      <c r="N2082" s="35">
        <v>0</v>
      </c>
      <c r="O2082" s="35">
        <v>0</v>
      </c>
      <c r="P2082" s="36">
        <v>12</v>
      </c>
      <c r="Q2082" s="37">
        <v>69</v>
      </c>
      <c r="R2082" s="36">
        <v>10</v>
      </c>
      <c r="S2082" s="39">
        <f t="shared" si="67"/>
        <v>69</v>
      </c>
      <c r="T2082" s="34" t="s">
        <v>44</v>
      </c>
      <c r="U2082" s="12">
        <f>(alpha+(beta/(1+EXP((((-1)*ceta)+(delta*LN(speed)))+(epsilon*speed)))))</f>
        <v>0.97428860917868221</v>
      </c>
      <c r="V2082" s="8">
        <f t="shared" si="68"/>
        <v>69</v>
      </c>
    </row>
    <row r="2083" spans="1:22">
      <c r="A2083" s="34" t="s">
        <v>19</v>
      </c>
      <c r="B2083" s="34" t="s">
        <v>66</v>
      </c>
      <c r="C2083" s="5" t="s">
        <v>111</v>
      </c>
      <c r="D2083" s="35" t="s">
        <v>86</v>
      </c>
      <c r="E2083" s="36" t="s">
        <v>16</v>
      </c>
      <c r="F2083" s="37">
        <v>100</v>
      </c>
      <c r="G2083" s="38">
        <v>0.04</v>
      </c>
      <c r="H2083" s="34">
        <v>0.99359521431719011</v>
      </c>
      <c r="I2083" s="35">
        <v>84.514085961123868</v>
      </c>
      <c r="J2083" s="35">
        <v>-0.92174194573394885</v>
      </c>
      <c r="K2083" s="35">
        <v>9.6601235000728867</v>
      </c>
      <c r="L2083" s="35">
        <v>5.1916308183084965E-2</v>
      </c>
      <c r="M2083" s="35">
        <v>0</v>
      </c>
      <c r="N2083" s="35">
        <v>0</v>
      </c>
      <c r="O2083" s="35">
        <v>0</v>
      </c>
      <c r="P2083" s="36">
        <v>12</v>
      </c>
      <c r="Q2083" s="37">
        <v>69</v>
      </c>
      <c r="R2083" s="36">
        <v>1</v>
      </c>
      <c r="S2083" s="39">
        <f t="shared" si="67"/>
        <v>69</v>
      </c>
      <c r="T2083" s="34" t="s">
        <v>30</v>
      </c>
      <c r="U2083" s="12">
        <f>((alpha*(speed^beta))+(ceta*(speed^delta)))</f>
        <v>13.741101227703835</v>
      </c>
      <c r="V2083" s="8">
        <f t="shared" si="68"/>
        <v>69</v>
      </c>
    </row>
    <row r="2084" spans="1:22">
      <c r="A2084" s="34" t="s">
        <v>19</v>
      </c>
      <c r="B2084" s="34" t="s">
        <v>66</v>
      </c>
      <c r="C2084" s="5" t="s">
        <v>111</v>
      </c>
      <c r="D2084" s="35" t="s">
        <v>86</v>
      </c>
      <c r="E2084" s="36" t="s">
        <v>14</v>
      </c>
      <c r="F2084" s="37">
        <v>100</v>
      </c>
      <c r="G2084" s="38">
        <v>0.04</v>
      </c>
      <c r="H2084" s="34">
        <v>0.99784259863802438</v>
      </c>
      <c r="I2084" s="35">
        <v>0.60107811573868974</v>
      </c>
      <c r="J2084" s="35">
        <v>-0.2058591090065223</v>
      </c>
      <c r="K2084" s="35">
        <v>15.232108481837107</v>
      </c>
      <c r="L2084" s="35">
        <v>-1.4336686219948747</v>
      </c>
      <c r="M2084" s="35">
        <v>0</v>
      </c>
      <c r="N2084" s="35">
        <v>0</v>
      </c>
      <c r="O2084" s="35">
        <v>0</v>
      </c>
      <c r="P2084" s="36">
        <v>12</v>
      </c>
      <c r="Q2084" s="37">
        <v>69</v>
      </c>
      <c r="R2084" s="36">
        <v>1</v>
      </c>
      <c r="S2084" s="39">
        <f t="shared" si="67"/>
        <v>69</v>
      </c>
      <c r="T2084" s="34" t="s">
        <v>30</v>
      </c>
      <c r="U2084" s="12">
        <f>((alpha*(speed^beta))+(ceta*(speed^delta)))</f>
        <v>0.28660590707004746</v>
      </c>
      <c r="V2084" s="8">
        <f t="shared" si="68"/>
        <v>69</v>
      </c>
    </row>
    <row r="2085" spans="1:22">
      <c r="A2085" s="34" t="s">
        <v>19</v>
      </c>
      <c r="B2085" s="34" t="s">
        <v>66</v>
      </c>
      <c r="C2085" s="5" t="s">
        <v>111</v>
      </c>
      <c r="D2085" s="35" t="s">
        <v>86</v>
      </c>
      <c r="E2085" s="36" t="s">
        <v>18</v>
      </c>
      <c r="F2085" s="37">
        <v>100</v>
      </c>
      <c r="G2085" s="38">
        <v>0.04</v>
      </c>
      <c r="H2085" s="34">
        <v>0.96344649234556856</v>
      </c>
      <c r="I2085" s="35">
        <v>1.4737856446313146E-7</v>
      </c>
      <c r="J2085" s="35">
        <v>7.2440896452559982E-6</v>
      </c>
      <c r="K2085" s="35">
        <v>-3.9774185372896407E-3</v>
      </c>
      <c r="L2085" s="35">
        <v>0.34696603388889513</v>
      </c>
      <c r="M2085" s="35">
        <v>0</v>
      </c>
      <c r="N2085" s="35">
        <v>0</v>
      </c>
      <c r="O2085" s="35">
        <v>0</v>
      </c>
      <c r="P2085" s="36">
        <v>12</v>
      </c>
      <c r="Q2085" s="37">
        <v>69</v>
      </c>
      <c r="R2085" s="36">
        <v>14</v>
      </c>
      <c r="S2085" s="39">
        <f t="shared" si="67"/>
        <v>69</v>
      </c>
      <c r="T2085" s="34" t="s">
        <v>51</v>
      </c>
      <c r="U2085" s="12">
        <f>(((alpha*(speed^3))+(beta*(speed^2))+(ceta*speed))+delta)</f>
        <v>0.15542845045019255</v>
      </c>
      <c r="V2085" s="8">
        <f t="shared" si="68"/>
        <v>69</v>
      </c>
    </row>
    <row r="2086" spans="1:22">
      <c r="A2086" s="34" t="s">
        <v>19</v>
      </c>
      <c r="B2086" s="34" t="s">
        <v>66</v>
      </c>
      <c r="C2086" s="5" t="s">
        <v>111</v>
      </c>
      <c r="D2086" s="35" t="s">
        <v>86</v>
      </c>
      <c r="E2086" s="36" t="s">
        <v>17</v>
      </c>
      <c r="F2086" s="37">
        <v>100</v>
      </c>
      <c r="G2086" s="38">
        <v>0.04</v>
      </c>
      <c r="H2086" s="34">
        <v>0.97523770063697868</v>
      </c>
      <c r="I2086" s="35">
        <v>1206.9914929457088</v>
      </c>
      <c r="J2086" s="35">
        <v>1.0056390358851677</v>
      </c>
      <c r="K2086" s="35">
        <v>-0.33380685834350826</v>
      </c>
      <c r="L2086" s="35">
        <v>0</v>
      </c>
      <c r="M2086" s="35">
        <v>0</v>
      </c>
      <c r="N2086" s="35">
        <v>0</v>
      </c>
      <c r="O2086" s="35">
        <v>0</v>
      </c>
      <c r="P2086" s="36">
        <v>12</v>
      </c>
      <c r="Q2086" s="37">
        <v>69</v>
      </c>
      <c r="R2086" s="36">
        <v>0</v>
      </c>
      <c r="S2086" s="39">
        <f t="shared" si="67"/>
        <v>69</v>
      </c>
      <c r="T2086" s="34" t="s">
        <v>29</v>
      </c>
      <c r="U2086" s="12">
        <f>((alpha*(beta^speed))*(speed^ceta))</f>
        <v>432.90266460993274</v>
      </c>
      <c r="V2086" s="8">
        <f t="shared" si="68"/>
        <v>69</v>
      </c>
    </row>
    <row r="2087" spans="1:22">
      <c r="A2087" s="34" t="s">
        <v>19</v>
      </c>
      <c r="B2087" s="34" t="s">
        <v>66</v>
      </c>
      <c r="C2087" s="5" t="s">
        <v>111</v>
      </c>
      <c r="D2087" s="35" t="s">
        <v>86</v>
      </c>
      <c r="E2087" s="36" t="s">
        <v>15</v>
      </c>
      <c r="F2087" s="37">
        <v>0</v>
      </c>
      <c r="G2087" s="38">
        <v>0.06</v>
      </c>
      <c r="H2087" s="34">
        <v>0.96800712938691968</v>
      </c>
      <c r="I2087" s="35">
        <v>4.7317947392214235</v>
      </c>
      <c r="J2087" s="35">
        <v>0.99114468918879228</v>
      </c>
      <c r="K2087" s="35">
        <v>-0.21787074087776401</v>
      </c>
      <c r="L2087" s="35">
        <v>0</v>
      </c>
      <c r="M2087" s="35">
        <v>0</v>
      </c>
      <c r="N2087" s="35">
        <v>0</v>
      </c>
      <c r="O2087" s="35">
        <v>0</v>
      </c>
      <c r="P2087" s="36">
        <v>12</v>
      </c>
      <c r="Q2087" s="37">
        <v>81</v>
      </c>
      <c r="R2087" s="36">
        <v>0</v>
      </c>
      <c r="S2087" s="39">
        <f t="shared" si="67"/>
        <v>81</v>
      </c>
      <c r="T2087" s="34" t="s">
        <v>29</v>
      </c>
      <c r="U2087" s="12">
        <f>((alpha*(beta^speed))*(speed^ceta))</f>
        <v>0.88374011730719271</v>
      </c>
      <c r="V2087" s="8">
        <f t="shared" si="68"/>
        <v>81</v>
      </c>
    </row>
    <row r="2088" spans="1:22">
      <c r="A2088" s="34" t="s">
        <v>19</v>
      </c>
      <c r="B2088" s="34" t="s">
        <v>66</v>
      </c>
      <c r="C2088" s="5" t="s">
        <v>111</v>
      </c>
      <c r="D2088" s="35" t="s">
        <v>86</v>
      </c>
      <c r="E2088" s="36" t="s">
        <v>16</v>
      </c>
      <c r="F2088" s="37">
        <v>0</v>
      </c>
      <c r="G2088" s="38">
        <v>0.06</v>
      </c>
      <c r="H2088" s="34">
        <v>0.99658747280621218</v>
      </c>
      <c r="I2088" s="35">
        <v>6.6909490649772332</v>
      </c>
      <c r="J2088" s="35">
        <v>0.10014635796388978</v>
      </c>
      <c r="K2088" s="35">
        <v>84.996338022564061</v>
      </c>
      <c r="L2088" s="35">
        <v>-0.94384065493392966</v>
      </c>
      <c r="M2088" s="35">
        <v>0</v>
      </c>
      <c r="N2088" s="35">
        <v>0</v>
      </c>
      <c r="O2088" s="35">
        <v>0</v>
      </c>
      <c r="P2088" s="36">
        <v>12</v>
      </c>
      <c r="Q2088" s="37">
        <v>81</v>
      </c>
      <c r="R2088" s="36">
        <v>1</v>
      </c>
      <c r="S2088" s="39">
        <f t="shared" si="67"/>
        <v>81</v>
      </c>
      <c r="T2088" s="34" t="s">
        <v>30</v>
      </c>
      <c r="U2088" s="12">
        <f>((alpha*(speed^beta))+(ceta*(speed^delta)))</f>
        <v>11.733057065231169</v>
      </c>
      <c r="V2088" s="8">
        <f t="shared" si="68"/>
        <v>81</v>
      </c>
    </row>
    <row r="2089" spans="1:22">
      <c r="A2089" s="34" t="s">
        <v>19</v>
      </c>
      <c r="B2089" s="34" t="s">
        <v>66</v>
      </c>
      <c r="C2089" s="5" t="s">
        <v>111</v>
      </c>
      <c r="D2089" s="35" t="s">
        <v>86</v>
      </c>
      <c r="E2089" s="36" t="s">
        <v>14</v>
      </c>
      <c r="F2089" s="37">
        <v>0</v>
      </c>
      <c r="G2089" s="38">
        <v>0.06</v>
      </c>
      <c r="H2089" s="34">
        <v>0.99735973207788786</v>
      </c>
      <c r="I2089" s="35">
        <v>9.850337599468995</v>
      </c>
      <c r="J2089" s="35">
        <v>1.0127055827216833</v>
      </c>
      <c r="K2089" s="35">
        <v>-1.0697663192810889</v>
      </c>
      <c r="L2089" s="35">
        <v>0</v>
      </c>
      <c r="M2089" s="35">
        <v>0</v>
      </c>
      <c r="N2089" s="35">
        <v>0</v>
      </c>
      <c r="O2089" s="35">
        <v>0</v>
      </c>
      <c r="P2089" s="36">
        <v>12</v>
      </c>
      <c r="Q2089" s="37">
        <v>81</v>
      </c>
      <c r="R2089" s="36">
        <v>0</v>
      </c>
      <c r="S2089" s="39">
        <f t="shared" si="67"/>
        <v>81</v>
      </c>
      <c r="T2089" s="34" t="s">
        <v>29</v>
      </c>
      <c r="U2089" s="12">
        <f>((alpha*(beta^speed))*(speed^ceta))</f>
        <v>0.24886146553389757</v>
      </c>
      <c r="V2089" s="8">
        <f t="shared" si="68"/>
        <v>81</v>
      </c>
    </row>
    <row r="2090" spans="1:22">
      <c r="A2090" s="34" t="s">
        <v>19</v>
      </c>
      <c r="B2090" s="34" t="s">
        <v>66</v>
      </c>
      <c r="C2090" s="5" t="s">
        <v>111</v>
      </c>
      <c r="D2090" s="35" t="s">
        <v>86</v>
      </c>
      <c r="E2090" s="36" t="s">
        <v>18</v>
      </c>
      <c r="F2090" s="37">
        <v>0</v>
      </c>
      <c r="G2090" s="38">
        <v>0.06</v>
      </c>
      <c r="H2090" s="34">
        <v>0.97158150012060196</v>
      </c>
      <c r="I2090" s="35">
        <v>0.55630922012453299</v>
      </c>
      <c r="J2090" s="35">
        <v>0.99915999568712777</v>
      </c>
      <c r="K2090" s="35">
        <v>-0.30596401818274904</v>
      </c>
      <c r="L2090" s="35">
        <v>0</v>
      </c>
      <c r="M2090" s="35">
        <v>0</v>
      </c>
      <c r="N2090" s="35">
        <v>0</v>
      </c>
      <c r="O2090" s="35">
        <v>0</v>
      </c>
      <c r="P2090" s="36">
        <v>12</v>
      </c>
      <c r="Q2090" s="37">
        <v>81</v>
      </c>
      <c r="R2090" s="36">
        <v>0</v>
      </c>
      <c r="S2090" s="39">
        <f t="shared" si="67"/>
        <v>81</v>
      </c>
      <c r="T2090" s="34" t="s">
        <v>29</v>
      </c>
      <c r="U2090" s="12">
        <f>((alpha*(beta^speed))*(speed^ceta))</f>
        <v>0.13546482702149251</v>
      </c>
      <c r="V2090" s="8">
        <f t="shared" si="68"/>
        <v>81</v>
      </c>
    </row>
    <row r="2091" spans="1:22">
      <c r="A2091" s="34" t="s">
        <v>19</v>
      </c>
      <c r="B2091" s="34" t="s">
        <v>66</v>
      </c>
      <c r="C2091" s="5" t="s">
        <v>111</v>
      </c>
      <c r="D2091" s="35" t="s">
        <v>86</v>
      </c>
      <c r="E2091" s="36" t="s">
        <v>17</v>
      </c>
      <c r="F2091" s="37">
        <v>0</v>
      </c>
      <c r="G2091" s="38">
        <v>0.06</v>
      </c>
      <c r="H2091" s="34">
        <v>0.98590739419110707</v>
      </c>
      <c r="I2091" s="35">
        <v>1343.0685299989357</v>
      </c>
      <c r="J2091" s="35">
        <v>1.0098017674782487</v>
      </c>
      <c r="K2091" s="35">
        <v>-0.47087624490875868</v>
      </c>
      <c r="L2091" s="35">
        <v>0</v>
      </c>
      <c r="M2091" s="35">
        <v>0</v>
      </c>
      <c r="N2091" s="35">
        <v>0</v>
      </c>
      <c r="O2091" s="35">
        <v>0</v>
      </c>
      <c r="P2091" s="36">
        <v>12</v>
      </c>
      <c r="Q2091" s="37">
        <v>81</v>
      </c>
      <c r="R2091" s="36">
        <v>0</v>
      </c>
      <c r="S2091" s="39">
        <f t="shared" si="67"/>
        <v>81</v>
      </c>
      <c r="T2091" s="34" t="s">
        <v>29</v>
      </c>
      <c r="U2091" s="12">
        <f>((alpha*(beta^speed))*(speed^ceta))</f>
        <v>373.73533610711621</v>
      </c>
      <c r="V2091" s="8">
        <f t="shared" si="68"/>
        <v>81</v>
      </c>
    </row>
    <row r="2092" spans="1:22">
      <c r="A2092" s="34" t="s">
        <v>19</v>
      </c>
      <c r="B2092" s="34" t="s">
        <v>66</v>
      </c>
      <c r="C2092" s="5" t="s">
        <v>111</v>
      </c>
      <c r="D2092" s="35" t="s">
        <v>86</v>
      </c>
      <c r="E2092" s="36" t="s">
        <v>15</v>
      </c>
      <c r="F2092" s="37">
        <v>50</v>
      </c>
      <c r="G2092" s="38">
        <v>0.06</v>
      </c>
      <c r="H2092" s="34">
        <v>0.98074814567887159</v>
      </c>
      <c r="I2092" s="35">
        <v>5.7764200045710865</v>
      </c>
      <c r="J2092" s="35">
        <v>0.98785565430260458</v>
      </c>
      <c r="K2092" s="35">
        <v>-0.21805737150023505</v>
      </c>
      <c r="L2092" s="35">
        <v>0</v>
      </c>
      <c r="M2092" s="35">
        <v>0</v>
      </c>
      <c r="N2092" s="35">
        <v>0</v>
      </c>
      <c r="O2092" s="35">
        <v>0</v>
      </c>
      <c r="P2092" s="36">
        <v>12</v>
      </c>
      <c r="Q2092" s="37">
        <v>64</v>
      </c>
      <c r="R2092" s="36">
        <v>0</v>
      </c>
      <c r="S2092" s="39">
        <f t="shared" si="67"/>
        <v>64</v>
      </c>
      <c r="T2092" s="34" t="s">
        <v>29</v>
      </c>
      <c r="U2092" s="12">
        <f>((alpha*(beta^speed))*(speed^ceta))</f>
        <v>1.067065961731283</v>
      </c>
      <c r="V2092" s="8">
        <f t="shared" si="68"/>
        <v>64</v>
      </c>
    </row>
    <row r="2093" spans="1:22">
      <c r="A2093" s="34" t="s">
        <v>19</v>
      </c>
      <c r="B2093" s="34" t="s">
        <v>66</v>
      </c>
      <c r="C2093" s="5" t="s">
        <v>111</v>
      </c>
      <c r="D2093" s="35" t="s">
        <v>86</v>
      </c>
      <c r="E2093" s="36" t="s">
        <v>16</v>
      </c>
      <c r="F2093" s="37">
        <v>50</v>
      </c>
      <c r="G2093" s="38">
        <v>0.06</v>
      </c>
      <c r="H2093" s="34">
        <v>0.99372552580185181</v>
      </c>
      <c r="I2093" s="35">
        <v>-1.1661969861784939E-4</v>
      </c>
      <c r="J2093" s="35">
        <v>1.5863121388311058E-2</v>
      </c>
      <c r="K2093" s="35">
        <v>-0.7414061693942513</v>
      </c>
      <c r="L2093" s="35">
        <v>27.120613135586535</v>
      </c>
      <c r="M2093" s="35">
        <v>0</v>
      </c>
      <c r="N2093" s="35">
        <v>0</v>
      </c>
      <c r="O2093" s="35">
        <v>0</v>
      </c>
      <c r="P2093" s="36">
        <v>12</v>
      </c>
      <c r="Q2093" s="37">
        <v>64</v>
      </c>
      <c r="R2093" s="36">
        <v>14</v>
      </c>
      <c r="S2093" s="39">
        <f t="shared" si="67"/>
        <v>64</v>
      </c>
      <c r="T2093" s="34" t="s">
        <v>51</v>
      </c>
      <c r="U2093" s="12">
        <f>(((alpha*(speed^3))+(beta*(speed^2))+(ceta*speed))+delta)</f>
        <v>14.074809226399037</v>
      </c>
      <c r="V2093" s="8">
        <f t="shared" si="68"/>
        <v>64</v>
      </c>
    </row>
    <row r="2094" spans="1:22">
      <c r="A2094" s="34" t="s">
        <v>19</v>
      </c>
      <c r="B2094" s="34" t="s">
        <v>66</v>
      </c>
      <c r="C2094" s="5" t="s">
        <v>111</v>
      </c>
      <c r="D2094" s="35" t="s">
        <v>86</v>
      </c>
      <c r="E2094" s="36" t="s">
        <v>14</v>
      </c>
      <c r="F2094" s="37">
        <v>50</v>
      </c>
      <c r="G2094" s="38">
        <v>0.06</v>
      </c>
      <c r="H2094" s="34">
        <v>0.99649774113710088</v>
      </c>
      <c r="I2094" s="35">
        <v>7.8664444874639106</v>
      </c>
      <c r="J2094" s="35">
        <v>1.0147357469387241</v>
      </c>
      <c r="K2094" s="35">
        <v>-0.98623809630200132</v>
      </c>
      <c r="L2094" s="35">
        <v>0</v>
      </c>
      <c r="M2094" s="35">
        <v>0</v>
      </c>
      <c r="N2094" s="35">
        <v>0</v>
      </c>
      <c r="O2094" s="35">
        <v>0</v>
      </c>
      <c r="P2094" s="36">
        <v>12</v>
      </c>
      <c r="Q2094" s="37">
        <v>64</v>
      </c>
      <c r="R2094" s="36">
        <v>0</v>
      </c>
      <c r="S2094" s="39">
        <f t="shared" si="67"/>
        <v>64</v>
      </c>
      <c r="T2094" s="34" t="s">
        <v>29</v>
      </c>
      <c r="U2094" s="12">
        <f>((alpha*(beta^speed))*(speed^ceta))</f>
        <v>0.33192840304872873</v>
      </c>
      <c r="V2094" s="8">
        <f t="shared" si="68"/>
        <v>64</v>
      </c>
    </row>
    <row r="2095" spans="1:22">
      <c r="A2095" s="34" t="s">
        <v>19</v>
      </c>
      <c r="B2095" s="34" t="s">
        <v>66</v>
      </c>
      <c r="C2095" s="5" t="s">
        <v>111</v>
      </c>
      <c r="D2095" s="35" t="s">
        <v>86</v>
      </c>
      <c r="E2095" s="36" t="s">
        <v>18</v>
      </c>
      <c r="F2095" s="37">
        <v>50</v>
      </c>
      <c r="G2095" s="38">
        <v>0.06</v>
      </c>
      <c r="H2095" s="34">
        <v>0.97519885691834618</v>
      </c>
      <c r="I2095" s="35">
        <v>0.56579189705121147</v>
      </c>
      <c r="J2095" s="35">
        <v>0.99685833837314297</v>
      </c>
      <c r="K2095" s="35">
        <v>-0.23208481273622278</v>
      </c>
      <c r="L2095" s="35">
        <v>0</v>
      </c>
      <c r="M2095" s="35">
        <v>0</v>
      </c>
      <c r="N2095" s="35">
        <v>0</v>
      </c>
      <c r="O2095" s="35">
        <v>0</v>
      </c>
      <c r="P2095" s="36">
        <v>12</v>
      </c>
      <c r="Q2095" s="37">
        <v>64</v>
      </c>
      <c r="R2095" s="36">
        <v>0</v>
      </c>
      <c r="S2095" s="39">
        <f t="shared" si="67"/>
        <v>64</v>
      </c>
      <c r="T2095" s="34" t="s">
        <v>29</v>
      </c>
      <c r="U2095" s="12">
        <f>((alpha*(beta^speed))*(speed^ceta))</f>
        <v>0.17620179267564981</v>
      </c>
      <c r="V2095" s="8">
        <f t="shared" si="68"/>
        <v>64</v>
      </c>
    </row>
    <row r="2096" spans="1:22">
      <c r="A2096" s="34" t="s">
        <v>19</v>
      </c>
      <c r="B2096" s="34" t="s">
        <v>66</v>
      </c>
      <c r="C2096" s="5" t="s">
        <v>111</v>
      </c>
      <c r="D2096" s="35" t="s">
        <v>86</v>
      </c>
      <c r="E2096" s="36" t="s">
        <v>17</v>
      </c>
      <c r="F2096" s="37">
        <v>50</v>
      </c>
      <c r="G2096" s="38">
        <v>0.06</v>
      </c>
      <c r="H2096" s="34">
        <v>0.97624770597810739</v>
      </c>
      <c r="I2096" s="35">
        <v>1279.6239455503664</v>
      </c>
      <c r="J2096" s="35">
        <v>1.0075089583868624</v>
      </c>
      <c r="K2096" s="35">
        <v>-0.35295882979588761</v>
      </c>
      <c r="L2096" s="35">
        <v>0</v>
      </c>
      <c r="M2096" s="35">
        <v>0</v>
      </c>
      <c r="N2096" s="35">
        <v>0</v>
      </c>
      <c r="O2096" s="35">
        <v>0</v>
      </c>
      <c r="P2096" s="36">
        <v>12</v>
      </c>
      <c r="Q2096" s="37">
        <v>64</v>
      </c>
      <c r="R2096" s="36">
        <v>0</v>
      </c>
      <c r="S2096" s="39">
        <f t="shared" si="67"/>
        <v>64</v>
      </c>
      <c r="T2096" s="34" t="s">
        <v>29</v>
      </c>
      <c r="U2096" s="12">
        <f>((alpha*(beta^speed))*(speed^ceta))</f>
        <v>475.88918891799437</v>
      </c>
      <c r="V2096" s="8">
        <f t="shared" si="68"/>
        <v>64</v>
      </c>
    </row>
    <row r="2097" spans="1:22">
      <c r="A2097" s="34" t="s">
        <v>19</v>
      </c>
      <c r="B2097" s="34" t="s">
        <v>66</v>
      </c>
      <c r="C2097" s="5" t="s">
        <v>111</v>
      </c>
      <c r="D2097" s="35" t="s">
        <v>86</v>
      </c>
      <c r="E2097" s="36" t="s">
        <v>15</v>
      </c>
      <c r="F2097" s="37">
        <v>100</v>
      </c>
      <c r="G2097" s="38">
        <v>0.06</v>
      </c>
      <c r="H2097" s="34">
        <v>0.98177886186850882</v>
      </c>
      <c r="I2097" s="35">
        <v>-2.1243068143657959</v>
      </c>
      <c r="J2097" s="35">
        <v>12.763969925642066</v>
      </c>
      <c r="K2097" s="35">
        <v>0.53886845159324659</v>
      </c>
      <c r="L2097" s="35">
        <v>0.31230330977367038</v>
      </c>
      <c r="M2097" s="35">
        <v>5.9356215198014739E-3</v>
      </c>
      <c r="N2097" s="35">
        <v>0</v>
      </c>
      <c r="O2097" s="35">
        <v>0</v>
      </c>
      <c r="P2097" s="36">
        <v>12</v>
      </c>
      <c r="Q2097" s="37">
        <v>53</v>
      </c>
      <c r="R2097" s="36">
        <v>10</v>
      </c>
      <c r="S2097" s="39">
        <f t="shared" si="67"/>
        <v>53</v>
      </c>
      <c r="T2097" s="34" t="s">
        <v>44</v>
      </c>
      <c r="U2097" s="12">
        <f>(alpha+(beta/(1+EXP((((-1)*ceta)+(delta*LN(speed)))+(epsilon*speed)))))</f>
        <v>1.2693093197930678</v>
      </c>
      <c r="V2097" s="8">
        <f t="shared" si="68"/>
        <v>53</v>
      </c>
    </row>
    <row r="2098" spans="1:22">
      <c r="A2098" s="34" t="s">
        <v>19</v>
      </c>
      <c r="B2098" s="34" t="s">
        <v>66</v>
      </c>
      <c r="C2098" s="5" t="s">
        <v>111</v>
      </c>
      <c r="D2098" s="35" t="s">
        <v>86</v>
      </c>
      <c r="E2098" s="36" t="s">
        <v>16</v>
      </c>
      <c r="F2098" s="37">
        <v>100</v>
      </c>
      <c r="G2098" s="38">
        <v>0.06</v>
      </c>
      <c r="H2098" s="34">
        <v>0.99186930028527831</v>
      </c>
      <c r="I2098" s="35">
        <v>-2.0770647906719137E-4</v>
      </c>
      <c r="J2098" s="35">
        <v>2.4134394632452611E-2</v>
      </c>
      <c r="K2098" s="35">
        <v>-0.98711437670209401</v>
      </c>
      <c r="L2098" s="35">
        <v>32.635344875837355</v>
      </c>
      <c r="M2098" s="35">
        <v>0</v>
      </c>
      <c r="N2098" s="35">
        <v>0</v>
      </c>
      <c r="O2098" s="35">
        <v>0</v>
      </c>
      <c r="P2098" s="36">
        <v>12</v>
      </c>
      <c r="Q2098" s="37">
        <v>53</v>
      </c>
      <c r="R2098" s="36">
        <v>14</v>
      </c>
      <c r="S2098" s="39">
        <f t="shared" si="67"/>
        <v>53</v>
      </c>
      <c r="T2098" s="34" t="s">
        <v>51</v>
      </c>
      <c r="U2098" s="12">
        <f>(((alpha*(speed^3))+(beta*(speed^2))+(ceta*speed))+delta)</f>
        <v>17.189079949099515</v>
      </c>
      <c r="V2098" s="8">
        <f t="shared" si="68"/>
        <v>53</v>
      </c>
    </row>
    <row r="2099" spans="1:22">
      <c r="A2099" s="34" t="s">
        <v>19</v>
      </c>
      <c r="B2099" s="34" t="s">
        <v>66</v>
      </c>
      <c r="C2099" s="5" t="s">
        <v>111</v>
      </c>
      <c r="D2099" s="35" t="s">
        <v>86</v>
      </c>
      <c r="E2099" s="36" t="s">
        <v>14</v>
      </c>
      <c r="F2099" s="37">
        <v>100</v>
      </c>
      <c r="G2099" s="38">
        <v>0.06</v>
      </c>
      <c r="H2099" s="34">
        <v>0.99682203103725098</v>
      </c>
      <c r="I2099" s="35">
        <v>5.4055089458495029</v>
      </c>
      <c r="J2099" s="35">
        <v>-7.9111494000527838</v>
      </c>
      <c r="K2099" s="35">
        <v>-0.2529647163794288</v>
      </c>
      <c r="L2099" s="35">
        <v>0</v>
      </c>
      <c r="M2099" s="35">
        <v>0</v>
      </c>
      <c r="N2099" s="35">
        <v>0</v>
      </c>
      <c r="O2099" s="35">
        <v>0</v>
      </c>
      <c r="P2099" s="36">
        <v>12</v>
      </c>
      <c r="Q2099" s="37">
        <v>53</v>
      </c>
      <c r="R2099" s="36">
        <v>6</v>
      </c>
      <c r="S2099" s="39">
        <f t="shared" si="67"/>
        <v>53</v>
      </c>
      <c r="T2099" s="34" t="s">
        <v>37</v>
      </c>
      <c r="U2099" s="12">
        <f>(1/(alpha+(beta*(speed^ceta))))</f>
        <v>0.39875998565273008</v>
      </c>
      <c r="V2099" s="8">
        <f t="shared" si="68"/>
        <v>53</v>
      </c>
    </row>
    <row r="2100" spans="1:22">
      <c r="A2100" s="34" t="s">
        <v>19</v>
      </c>
      <c r="B2100" s="34" t="s">
        <v>66</v>
      </c>
      <c r="C2100" s="5" t="s">
        <v>111</v>
      </c>
      <c r="D2100" s="35" t="s">
        <v>86</v>
      </c>
      <c r="E2100" s="36" t="s">
        <v>18</v>
      </c>
      <c r="F2100" s="37">
        <v>100</v>
      </c>
      <c r="G2100" s="38">
        <v>0.06</v>
      </c>
      <c r="H2100" s="34">
        <v>0.97105792930180113</v>
      </c>
      <c r="I2100" s="35">
        <v>6.1316403258847242E-7</v>
      </c>
      <c r="J2100" s="35">
        <v>-3.2934216863948064E-5</v>
      </c>
      <c r="K2100" s="35">
        <v>-3.3900264518676991E-3</v>
      </c>
      <c r="L2100" s="35">
        <v>0.39695151483898544</v>
      </c>
      <c r="M2100" s="35">
        <v>0</v>
      </c>
      <c r="N2100" s="35">
        <v>0</v>
      </c>
      <c r="O2100" s="35">
        <v>0</v>
      </c>
      <c r="P2100" s="36">
        <v>12</v>
      </c>
      <c r="Q2100" s="37">
        <v>53</v>
      </c>
      <c r="R2100" s="36">
        <v>14</v>
      </c>
      <c r="S2100" s="39">
        <f t="shared" si="67"/>
        <v>53</v>
      </c>
      <c r="T2100" s="34" t="s">
        <v>51</v>
      </c>
      <c r="U2100" s="12">
        <f>(((alpha*(speed^3))+(beta*(speed^2))+(ceta*speed))+delta)</f>
        <v>0.21605391939884128</v>
      </c>
      <c r="V2100" s="8">
        <f t="shared" si="68"/>
        <v>53</v>
      </c>
    </row>
    <row r="2101" spans="1:22">
      <c r="A2101" s="34" t="s">
        <v>19</v>
      </c>
      <c r="B2101" s="34" t="s">
        <v>66</v>
      </c>
      <c r="C2101" s="5" t="s">
        <v>111</v>
      </c>
      <c r="D2101" s="35" t="s">
        <v>86</v>
      </c>
      <c r="E2101" s="36" t="s">
        <v>17</v>
      </c>
      <c r="F2101" s="37">
        <v>100</v>
      </c>
      <c r="G2101" s="38">
        <v>0.06</v>
      </c>
      <c r="H2101" s="34">
        <v>0.97262325637051295</v>
      </c>
      <c r="I2101" s="35">
        <v>1226.8232458836387</v>
      </c>
      <c r="J2101" s="35">
        <v>1.0045464717796402</v>
      </c>
      <c r="K2101" s="35">
        <v>-0.24912750858361601</v>
      </c>
      <c r="L2101" s="35">
        <v>0</v>
      </c>
      <c r="M2101" s="35">
        <v>0</v>
      </c>
      <c r="N2101" s="35">
        <v>0</v>
      </c>
      <c r="O2101" s="35">
        <v>0</v>
      </c>
      <c r="P2101" s="36">
        <v>12</v>
      </c>
      <c r="Q2101" s="37">
        <v>53</v>
      </c>
      <c r="R2101" s="36">
        <v>0</v>
      </c>
      <c r="S2101" s="39">
        <f t="shared" si="67"/>
        <v>53</v>
      </c>
      <c r="T2101" s="34" t="s">
        <v>29</v>
      </c>
      <c r="U2101" s="12">
        <f>((alpha*(beta^speed))*(speed^ceta))</f>
        <v>580.26873989439298</v>
      </c>
      <c r="V2101" s="8">
        <f t="shared" si="68"/>
        <v>53</v>
      </c>
    </row>
    <row r="2102" spans="1:22">
      <c r="A2102" s="34" t="s">
        <v>19</v>
      </c>
      <c r="B2102" s="34" t="s">
        <v>66</v>
      </c>
      <c r="C2102" s="5" t="s">
        <v>112</v>
      </c>
      <c r="D2102" s="35" t="s">
        <v>87</v>
      </c>
      <c r="E2102" s="36" t="s">
        <v>15</v>
      </c>
      <c r="F2102" s="37">
        <v>0</v>
      </c>
      <c r="G2102" s="38">
        <v>0</v>
      </c>
      <c r="H2102" s="34">
        <v>0.98371597004973854</v>
      </c>
      <c r="I2102" s="35">
        <v>0.69678754226122708</v>
      </c>
      <c r="J2102" s="35">
        <v>15.864699189455559</v>
      </c>
      <c r="K2102" s="35">
        <v>-0.5880386132530584</v>
      </c>
      <c r="L2102" s="35">
        <v>0.25881785471383106</v>
      </c>
      <c r="M2102" s="35">
        <v>6.2527759697691587E-2</v>
      </c>
      <c r="N2102" s="35">
        <v>0</v>
      </c>
      <c r="O2102" s="35">
        <v>0</v>
      </c>
      <c r="P2102" s="36">
        <v>12</v>
      </c>
      <c r="Q2102" s="37">
        <v>86</v>
      </c>
      <c r="R2102" s="36">
        <v>10</v>
      </c>
      <c r="S2102" s="39">
        <f t="shared" si="67"/>
        <v>86</v>
      </c>
      <c r="T2102" s="34" t="s">
        <v>44</v>
      </c>
      <c r="U2102" s="12">
        <f>(alpha+(beta/(1+EXP((((-1)*ceta)+(delta*LN(speed)))+(epsilon*speed)))))</f>
        <v>0.70962993154316678</v>
      </c>
      <c r="V2102" s="8">
        <f t="shared" si="68"/>
        <v>86</v>
      </c>
    </row>
    <row r="2103" spans="1:22">
      <c r="A2103" s="34" t="s">
        <v>19</v>
      </c>
      <c r="B2103" s="34" t="s">
        <v>66</v>
      </c>
      <c r="C2103" s="5" t="s">
        <v>112</v>
      </c>
      <c r="D2103" s="35" t="s">
        <v>87</v>
      </c>
      <c r="E2103" s="36" t="s">
        <v>16</v>
      </c>
      <c r="F2103" s="37">
        <v>0</v>
      </c>
      <c r="G2103" s="38">
        <v>0</v>
      </c>
      <c r="H2103" s="34">
        <v>0.99485210323690298</v>
      </c>
      <c r="I2103" s="35">
        <v>64.788045116328306</v>
      </c>
      <c r="J2103" s="35">
        <v>1.011655213286657</v>
      </c>
      <c r="K2103" s="35">
        <v>-0.88315567976642384</v>
      </c>
      <c r="L2103" s="35">
        <v>0</v>
      </c>
      <c r="M2103" s="35">
        <v>0</v>
      </c>
      <c r="N2103" s="35">
        <v>0</v>
      </c>
      <c r="O2103" s="35">
        <v>0</v>
      </c>
      <c r="P2103" s="36">
        <v>12</v>
      </c>
      <c r="Q2103" s="37">
        <v>86</v>
      </c>
      <c r="R2103" s="36">
        <v>0</v>
      </c>
      <c r="S2103" s="39">
        <f t="shared" si="67"/>
        <v>86</v>
      </c>
      <c r="T2103" s="34" t="s">
        <v>29</v>
      </c>
      <c r="U2103" s="12">
        <f>((alpha*(beta^speed))*(speed^ceta))</f>
        <v>3.4342241305882348</v>
      </c>
      <c r="V2103" s="8">
        <f t="shared" si="68"/>
        <v>86</v>
      </c>
    </row>
    <row r="2104" spans="1:22">
      <c r="A2104" s="34" t="s">
        <v>19</v>
      </c>
      <c r="B2104" s="34" t="s">
        <v>66</v>
      </c>
      <c r="C2104" s="5" t="s">
        <v>112</v>
      </c>
      <c r="D2104" s="35" t="s">
        <v>87</v>
      </c>
      <c r="E2104" s="36" t="s">
        <v>14</v>
      </c>
      <c r="F2104" s="37">
        <v>0</v>
      </c>
      <c r="G2104" s="38">
        <v>0</v>
      </c>
      <c r="H2104" s="34">
        <v>0.99641494787121376</v>
      </c>
      <c r="I2104" s="35">
        <v>277.77244473811305</v>
      </c>
      <c r="J2104" s="35">
        <v>-3.516589744818464</v>
      </c>
      <c r="K2104" s="35">
        <v>5.0304306445216813</v>
      </c>
      <c r="L2104" s="35">
        <v>-0.82412176364373646</v>
      </c>
      <c r="M2104" s="35">
        <v>0</v>
      </c>
      <c r="N2104" s="35">
        <v>0</v>
      </c>
      <c r="O2104" s="35">
        <v>0</v>
      </c>
      <c r="P2104" s="36">
        <v>12</v>
      </c>
      <c r="Q2104" s="37">
        <v>86</v>
      </c>
      <c r="R2104" s="36">
        <v>1</v>
      </c>
      <c r="S2104" s="39">
        <f t="shared" si="67"/>
        <v>86</v>
      </c>
      <c r="T2104" s="34" t="s">
        <v>30</v>
      </c>
      <c r="U2104" s="12">
        <f>((alpha*(speed^beta))+(ceta*(speed^delta)))</f>
        <v>0.12808291908790106</v>
      </c>
      <c r="V2104" s="8">
        <f t="shared" si="68"/>
        <v>86</v>
      </c>
    </row>
    <row r="2105" spans="1:22">
      <c r="A2105" s="34" t="s">
        <v>19</v>
      </c>
      <c r="B2105" s="34" t="s">
        <v>66</v>
      </c>
      <c r="C2105" s="5" t="s">
        <v>112</v>
      </c>
      <c r="D2105" s="35" t="s">
        <v>87</v>
      </c>
      <c r="E2105" s="36" t="s">
        <v>18</v>
      </c>
      <c r="F2105" s="37">
        <v>0</v>
      </c>
      <c r="G2105" s="38">
        <v>0</v>
      </c>
      <c r="H2105" s="34">
        <v>0.99584906563637232</v>
      </c>
      <c r="I2105" s="35">
        <v>9.2780753511963784E-2</v>
      </c>
      <c r="J2105" s="35">
        <v>0.33416486310234705</v>
      </c>
      <c r="K2105" s="35">
        <v>-1.8212892889231732E-3</v>
      </c>
      <c r="L2105" s="35">
        <v>0</v>
      </c>
      <c r="M2105" s="35">
        <v>0</v>
      </c>
      <c r="N2105" s="35">
        <v>0</v>
      </c>
      <c r="O2105" s="35">
        <v>0</v>
      </c>
      <c r="P2105" s="36">
        <v>12</v>
      </c>
      <c r="Q2105" s="37">
        <v>86</v>
      </c>
      <c r="R2105" s="36">
        <v>5</v>
      </c>
      <c r="S2105" s="39">
        <f t="shared" si="67"/>
        <v>86</v>
      </c>
      <c r="T2105" s="34" t="s">
        <v>36</v>
      </c>
      <c r="U2105" s="12">
        <f>(1/(((ceta*(speed^2))+(beta*speed))+alpha))</f>
        <v>6.5101185407732395E-2</v>
      </c>
      <c r="V2105" s="8">
        <f t="shared" si="68"/>
        <v>86</v>
      </c>
    </row>
    <row r="2106" spans="1:22">
      <c r="A2106" s="34" t="s">
        <v>19</v>
      </c>
      <c r="B2106" s="34" t="s">
        <v>66</v>
      </c>
      <c r="C2106" s="5" t="s">
        <v>112</v>
      </c>
      <c r="D2106" s="35" t="s">
        <v>87</v>
      </c>
      <c r="E2106" s="36" t="s">
        <v>17</v>
      </c>
      <c r="F2106" s="37">
        <v>0</v>
      </c>
      <c r="G2106" s="38">
        <v>0</v>
      </c>
      <c r="H2106" s="34">
        <v>0.98482090481092566</v>
      </c>
      <c r="I2106" s="35">
        <v>2755.4345063855239</v>
      </c>
      <c r="J2106" s="35">
        <v>1.0152415057186359</v>
      </c>
      <c r="K2106" s="35">
        <v>-0.97007858595666696</v>
      </c>
      <c r="L2106" s="35">
        <v>0</v>
      </c>
      <c r="M2106" s="35">
        <v>0</v>
      </c>
      <c r="N2106" s="35">
        <v>0</v>
      </c>
      <c r="O2106" s="35">
        <v>0</v>
      </c>
      <c r="P2106" s="36">
        <v>12</v>
      </c>
      <c r="Q2106" s="37">
        <v>86</v>
      </c>
      <c r="R2106" s="36">
        <v>0</v>
      </c>
      <c r="S2106" s="39">
        <f t="shared" si="67"/>
        <v>86</v>
      </c>
      <c r="T2106" s="34" t="s">
        <v>29</v>
      </c>
      <c r="U2106" s="12">
        <f>((alpha*(beta^speed))*(speed^ceta))</f>
        <v>134.44353438051078</v>
      </c>
      <c r="V2106" s="8">
        <f t="shared" si="68"/>
        <v>86</v>
      </c>
    </row>
    <row r="2107" spans="1:22">
      <c r="A2107" s="34" t="s">
        <v>19</v>
      </c>
      <c r="B2107" s="34" t="s">
        <v>66</v>
      </c>
      <c r="C2107" s="5" t="s">
        <v>112</v>
      </c>
      <c r="D2107" s="35" t="s">
        <v>87</v>
      </c>
      <c r="E2107" s="36" t="s">
        <v>15</v>
      </c>
      <c r="F2107" s="37">
        <v>50</v>
      </c>
      <c r="G2107" s="38">
        <v>0</v>
      </c>
      <c r="H2107" s="34">
        <v>0.96012930637618954</v>
      </c>
      <c r="I2107" s="35">
        <v>0.8257010737486441</v>
      </c>
      <c r="J2107" s="35">
        <v>6.6555390432522215</v>
      </c>
      <c r="K2107" s="35">
        <v>0.24822348491593973</v>
      </c>
      <c r="L2107" s="35">
        <v>9.8843981072469084E-2</v>
      </c>
      <c r="M2107" s="35">
        <v>7.9620557331956762E-2</v>
      </c>
      <c r="N2107" s="35">
        <v>0</v>
      </c>
      <c r="O2107" s="35">
        <v>0</v>
      </c>
      <c r="P2107" s="36">
        <v>12</v>
      </c>
      <c r="Q2107" s="37">
        <v>86</v>
      </c>
      <c r="R2107" s="36">
        <v>10</v>
      </c>
      <c r="S2107" s="39">
        <f t="shared" si="67"/>
        <v>86</v>
      </c>
      <c r="T2107" s="34" t="s">
        <v>44</v>
      </c>
      <c r="U2107" s="12">
        <f>(alpha+(beta/(1+EXP((((-1)*ceta)+(delta*LN(speed)))+(epsilon*speed)))))</f>
        <v>0.83153038362095133</v>
      </c>
      <c r="V2107" s="8">
        <f t="shared" si="68"/>
        <v>86</v>
      </c>
    </row>
    <row r="2108" spans="1:22">
      <c r="A2108" s="34" t="s">
        <v>19</v>
      </c>
      <c r="B2108" s="34" t="s">
        <v>66</v>
      </c>
      <c r="C2108" s="5" t="s">
        <v>112</v>
      </c>
      <c r="D2108" s="35" t="s">
        <v>87</v>
      </c>
      <c r="E2108" s="36" t="s">
        <v>16</v>
      </c>
      <c r="F2108" s="37">
        <v>50</v>
      </c>
      <c r="G2108" s="38">
        <v>0</v>
      </c>
      <c r="H2108" s="34">
        <v>0.99203075716056166</v>
      </c>
      <c r="I2108" s="35">
        <v>57.421508736319254</v>
      </c>
      <c r="J2108" s="35">
        <v>1.0090284391928894</v>
      </c>
      <c r="K2108" s="35">
        <v>-0.78974392797803694</v>
      </c>
      <c r="L2108" s="35">
        <v>0</v>
      </c>
      <c r="M2108" s="35">
        <v>0</v>
      </c>
      <c r="N2108" s="35">
        <v>0</v>
      </c>
      <c r="O2108" s="35">
        <v>0</v>
      </c>
      <c r="P2108" s="36">
        <v>12</v>
      </c>
      <c r="Q2108" s="37">
        <v>86</v>
      </c>
      <c r="R2108" s="36">
        <v>0</v>
      </c>
      <c r="S2108" s="39">
        <f t="shared" si="67"/>
        <v>86</v>
      </c>
      <c r="T2108" s="34" t="s">
        <v>29</v>
      </c>
      <c r="U2108" s="12">
        <f>((alpha*(beta^speed))*(speed^ceta))</f>
        <v>3.6898540272397513</v>
      </c>
      <c r="V2108" s="8">
        <f t="shared" si="68"/>
        <v>86</v>
      </c>
    </row>
    <row r="2109" spans="1:22">
      <c r="A2109" s="34" t="s">
        <v>19</v>
      </c>
      <c r="B2109" s="34" t="s">
        <v>66</v>
      </c>
      <c r="C2109" s="5" t="s">
        <v>112</v>
      </c>
      <c r="D2109" s="35" t="s">
        <v>87</v>
      </c>
      <c r="E2109" s="36" t="s">
        <v>14</v>
      </c>
      <c r="F2109" s="37">
        <v>50</v>
      </c>
      <c r="G2109" s="38">
        <v>0</v>
      </c>
      <c r="H2109" s="34">
        <v>0.99641694885482535</v>
      </c>
      <c r="I2109" s="35">
        <v>-0.56609588979970593</v>
      </c>
      <c r="J2109" s="35">
        <v>0.18684943446279528</v>
      </c>
      <c r="K2109" s="35">
        <v>1.3259732990530113</v>
      </c>
      <c r="L2109" s="35">
        <v>0</v>
      </c>
      <c r="M2109" s="35">
        <v>0</v>
      </c>
      <c r="N2109" s="35">
        <v>0</v>
      </c>
      <c r="O2109" s="35">
        <v>0</v>
      </c>
      <c r="P2109" s="36">
        <v>12</v>
      </c>
      <c r="Q2109" s="37">
        <v>86</v>
      </c>
      <c r="R2109" s="36">
        <v>2</v>
      </c>
      <c r="S2109" s="39">
        <f t="shared" si="67"/>
        <v>86</v>
      </c>
      <c r="T2109" s="34" t="s">
        <v>31</v>
      </c>
      <c r="U2109" s="12">
        <f>((alpha+(beta*speed))^((-1)/ceta))</f>
        <v>0.12654163184021983</v>
      </c>
      <c r="V2109" s="8">
        <f t="shared" si="68"/>
        <v>86</v>
      </c>
    </row>
    <row r="2110" spans="1:22">
      <c r="A2110" s="34" t="s">
        <v>19</v>
      </c>
      <c r="B2110" s="34" t="s">
        <v>66</v>
      </c>
      <c r="C2110" s="5" t="s">
        <v>112</v>
      </c>
      <c r="D2110" s="35" t="s">
        <v>87</v>
      </c>
      <c r="E2110" s="36" t="s">
        <v>18</v>
      </c>
      <c r="F2110" s="37">
        <v>50</v>
      </c>
      <c r="G2110" s="38">
        <v>0</v>
      </c>
      <c r="H2110" s="34">
        <v>0.99511157355908009</v>
      </c>
      <c r="I2110" s="35">
        <v>0.29124990675807644</v>
      </c>
      <c r="J2110" s="35">
        <v>0.31766296057155274</v>
      </c>
      <c r="K2110" s="35">
        <v>-1.8263127775186509E-3</v>
      </c>
      <c r="L2110" s="35">
        <v>0</v>
      </c>
      <c r="M2110" s="35">
        <v>0</v>
      </c>
      <c r="N2110" s="35">
        <v>0</v>
      </c>
      <c r="O2110" s="35">
        <v>0</v>
      </c>
      <c r="P2110" s="36">
        <v>12</v>
      </c>
      <c r="Q2110" s="37">
        <v>86</v>
      </c>
      <c r="R2110" s="36">
        <v>5</v>
      </c>
      <c r="S2110" s="39">
        <f t="shared" si="67"/>
        <v>86</v>
      </c>
      <c r="T2110" s="34" t="s">
        <v>36</v>
      </c>
      <c r="U2110" s="12">
        <f>(1/(((ceta*(speed^2))+(beta*speed))+alpha))</f>
        <v>7.0907627205233983E-2</v>
      </c>
      <c r="V2110" s="8">
        <f t="shared" si="68"/>
        <v>86</v>
      </c>
    </row>
    <row r="2111" spans="1:22">
      <c r="A2111" s="34" t="s">
        <v>19</v>
      </c>
      <c r="B2111" s="34" t="s">
        <v>66</v>
      </c>
      <c r="C2111" s="5" t="s">
        <v>112</v>
      </c>
      <c r="D2111" s="35" t="s">
        <v>87</v>
      </c>
      <c r="E2111" s="36" t="s">
        <v>17</v>
      </c>
      <c r="F2111" s="37">
        <v>50</v>
      </c>
      <c r="G2111" s="38">
        <v>0</v>
      </c>
      <c r="H2111" s="34">
        <v>0.97778871903408637</v>
      </c>
      <c r="I2111" s="35">
        <v>2307.1565874195367</v>
      </c>
      <c r="J2111" s="35">
        <v>1.0117111789632349</v>
      </c>
      <c r="K2111" s="35">
        <v>-0.8446260904428009</v>
      </c>
      <c r="L2111" s="35">
        <v>0</v>
      </c>
      <c r="M2111" s="35">
        <v>0</v>
      </c>
      <c r="N2111" s="35">
        <v>0</v>
      </c>
      <c r="O2111" s="35">
        <v>0</v>
      </c>
      <c r="P2111" s="36">
        <v>12</v>
      </c>
      <c r="Q2111" s="37">
        <v>86</v>
      </c>
      <c r="R2111" s="36">
        <v>0</v>
      </c>
      <c r="S2111" s="39">
        <f t="shared" si="67"/>
        <v>86</v>
      </c>
      <c r="T2111" s="34" t="s">
        <v>29</v>
      </c>
      <c r="U2111" s="12">
        <f>((alpha*(beta^speed))*(speed^ceta))</f>
        <v>145.88559222511793</v>
      </c>
      <c r="V2111" s="8">
        <f t="shared" si="68"/>
        <v>86</v>
      </c>
    </row>
    <row r="2112" spans="1:22">
      <c r="A2112" s="34" t="s">
        <v>19</v>
      </c>
      <c r="B2112" s="34" t="s">
        <v>66</v>
      </c>
      <c r="C2112" s="5" t="s">
        <v>112</v>
      </c>
      <c r="D2112" s="35" t="s">
        <v>87</v>
      </c>
      <c r="E2112" s="36" t="s">
        <v>15</v>
      </c>
      <c r="F2112" s="37">
        <v>100</v>
      </c>
      <c r="G2112" s="38">
        <v>0</v>
      </c>
      <c r="H2112" s="34">
        <v>0.93506448720869861</v>
      </c>
      <c r="I2112" s="35">
        <v>0.94166195220263416</v>
      </c>
      <c r="J2112" s="35">
        <v>4.1657709169585067</v>
      </c>
      <c r="K2112" s="35">
        <v>0.79916306838255036</v>
      </c>
      <c r="L2112" s="35">
        <v>-5.0568256455705882E-2</v>
      </c>
      <c r="M2112" s="35">
        <v>9.6557725886952675E-2</v>
      </c>
      <c r="N2112" s="35">
        <v>0</v>
      </c>
      <c r="O2112" s="35">
        <v>0</v>
      </c>
      <c r="P2112" s="36">
        <v>12</v>
      </c>
      <c r="Q2112" s="37">
        <v>86</v>
      </c>
      <c r="R2112" s="36">
        <v>10</v>
      </c>
      <c r="S2112" s="39">
        <f t="shared" si="67"/>
        <v>86</v>
      </c>
      <c r="T2112" s="34" t="s">
        <v>44</v>
      </c>
      <c r="U2112" s="12">
        <f>(alpha+(beta/(1+EXP((((-1)*ceta)+(delta*LN(speed)))+(epsilon*speed)))))</f>
        <v>0.9445322465766286</v>
      </c>
      <c r="V2112" s="8">
        <f t="shared" si="68"/>
        <v>86</v>
      </c>
    </row>
    <row r="2113" spans="1:22">
      <c r="A2113" s="34" t="s">
        <v>19</v>
      </c>
      <c r="B2113" s="34" t="s">
        <v>66</v>
      </c>
      <c r="C2113" s="5" t="s">
        <v>112</v>
      </c>
      <c r="D2113" s="35" t="s">
        <v>87</v>
      </c>
      <c r="E2113" s="36" t="s">
        <v>16</v>
      </c>
      <c r="F2113" s="37">
        <v>100</v>
      </c>
      <c r="G2113" s="38">
        <v>0</v>
      </c>
      <c r="H2113" s="34">
        <v>0.98949299263405011</v>
      </c>
      <c r="I2113" s="35">
        <v>3.5899221732728974</v>
      </c>
      <c r="J2113" s="35">
        <v>34.388719357549085</v>
      </c>
      <c r="K2113" s="35">
        <v>1.1070743498241498</v>
      </c>
      <c r="L2113" s="35">
        <v>0.97778547332742904</v>
      </c>
      <c r="M2113" s="35">
        <v>1.765660067764829E-2</v>
      </c>
      <c r="N2113" s="35">
        <v>0</v>
      </c>
      <c r="O2113" s="35">
        <v>0</v>
      </c>
      <c r="P2113" s="36">
        <v>12</v>
      </c>
      <c r="Q2113" s="37">
        <v>86</v>
      </c>
      <c r="R2113" s="36">
        <v>10</v>
      </c>
      <c r="S2113" s="39">
        <f t="shared" si="67"/>
        <v>86</v>
      </c>
      <c r="T2113" s="34" t="s">
        <v>44</v>
      </c>
      <c r="U2113" s="12">
        <f>(alpha+(beta/(1+EXP((((-1)*ceta)+(delta*LN(speed)))+(epsilon*speed)))))</f>
        <v>3.8800213377552213</v>
      </c>
      <c r="V2113" s="8">
        <f t="shared" si="68"/>
        <v>86</v>
      </c>
    </row>
    <row r="2114" spans="1:22">
      <c r="A2114" s="34" t="s">
        <v>19</v>
      </c>
      <c r="B2114" s="34" t="s">
        <v>66</v>
      </c>
      <c r="C2114" s="5" t="s">
        <v>112</v>
      </c>
      <c r="D2114" s="35" t="s">
        <v>87</v>
      </c>
      <c r="E2114" s="36" t="s">
        <v>14</v>
      </c>
      <c r="F2114" s="37">
        <v>100</v>
      </c>
      <c r="G2114" s="38">
        <v>0</v>
      </c>
      <c r="H2114" s="34">
        <v>0.99644039624396197</v>
      </c>
      <c r="I2114" s="35">
        <v>-0.63046820535504644</v>
      </c>
      <c r="J2114" s="35">
        <v>0.19834011530137544</v>
      </c>
      <c r="K2114" s="35">
        <v>1.3517969806563677</v>
      </c>
      <c r="L2114" s="35">
        <v>0</v>
      </c>
      <c r="M2114" s="35">
        <v>0</v>
      </c>
      <c r="N2114" s="35">
        <v>0</v>
      </c>
      <c r="O2114" s="35">
        <v>0</v>
      </c>
      <c r="P2114" s="36">
        <v>12</v>
      </c>
      <c r="Q2114" s="37">
        <v>86</v>
      </c>
      <c r="R2114" s="36">
        <v>2</v>
      </c>
      <c r="S2114" s="39">
        <f t="shared" ref="S2114:S2177" si="69">V2114</f>
        <v>86</v>
      </c>
      <c r="T2114" s="34" t="s">
        <v>31</v>
      </c>
      <c r="U2114" s="12">
        <f>((alpha+(beta*speed))^((-1)/ceta))</f>
        <v>0.12612108252116022</v>
      </c>
      <c r="V2114" s="8">
        <f t="shared" ref="V2114:V2177" si="70">IF($V$1&lt;P2114,P2114,IF($V$1&gt;Q2114,Q2114,$V$1))</f>
        <v>86</v>
      </c>
    </row>
    <row r="2115" spans="1:22">
      <c r="A2115" s="34" t="s">
        <v>19</v>
      </c>
      <c r="B2115" s="34" t="s">
        <v>66</v>
      </c>
      <c r="C2115" s="5" t="s">
        <v>112</v>
      </c>
      <c r="D2115" s="35" t="s">
        <v>87</v>
      </c>
      <c r="E2115" s="36" t="s">
        <v>18</v>
      </c>
      <c r="F2115" s="37">
        <v>100</v>
      </c>
      <c r="G2115" s="38">
        <v>0</v>
      </c>
      <c r="H2115" s="34">
        <v>0.99087476244718586</v>
      </c>
      <c r="I2115" s="35">
        <v>0.53918413690875633</v>
      </c>
      <c r="J2115" s="35">
        <v>0.29483746995481674</v>
      </c>
      <c r="K2115" s="35">
        <v>-1.770504409498497E-3</v>
      </c>
      <c r="L2115" s="35">
        <v>0</v>
      </c>
      <c r="M2115" s="35">
        <v>0</v>
      </c>
      <c r="N2115" s="35">
        <v>0</v>
      </c>
      <c r="O2115" s="35">
        <v>0</v>
      </c>
      <c r="P2115" s="36">
        <v>12</v>
      </c>
      <c r="Q2115" s="37">
        <v>86</v>
      </c>
      <c r="R2115" s="36">
        <v>5</v>
      </c>
      <c r="S2115" s="39">
        <f t="shared" si="69"/>
        <v>86</v>
      </c>
      <c r="T2115" s="34" t="s">
        <v>36</v>
      </c>
      <c r="U2115" s="12">
        <f>(1/(((ceta*(speed^2))+(beta*speed))+alpha))</f>
        <v>7.8121606956621764E-2</v>
      </c>
      <c r="V2115" s="8">
        <f t="shared" si="70"/>
        <v>86</v>
      </c>
    </row>
    <row r="2116" spans="1:22">
      <c r="A2116" s="34" t="s">
        <v>19</v>
      </c>
      <c r="B2116" s="34" t="s">
        <v>66</v>
      </c>
      <c r="C2116" s="5" t="s">
        <v>112</v>
      </c>
      <c r="D2116" s="35" t="s">
        <v>87</v>
      </c>
      <c r="E2116" s="36" t="s">
        <v>17</v>
      </c>
      <c r="F2116" s="37">
        <v>100</v>
      </c>
      <c r="G2116" s="38">
        <v>0</v>
      </c>
      <c r="H2116" s="34">
        <v>0.97090393350357318</v>
      </c>
      <c r="I2116" s="35">
        <v>2024.0139497259186</v>
      </c>
      <c r="J2116" s="35">
        <v>1.0086882479902342</v>
      </c>
      <c r="K2116" s="35">
        <v>-0.7415578844634616</v>
      </c>
      <c r="L2116" s="35">
        <v>0</v>
      </c>
      <c r="M2116" s="35">
        <v>0</v>
      </c>
      <c r="N2116" s="35">
        <v>0</v>
      </c>
      <c r="O2116" s="35">
        <v>0</v>
      </c>
      <c r="P2116" s="36">
        <v>12</v>
      </c>
      <c r="Q2116" s="37">
        <v>86</v>
      </c>
      <c r="R2116" s="36">
        <v>0</v>
      </c>
      <c r="S2116" s="39">
        <f t="shared" si="69"/>
        <v>86</v>
      </c>
      <c r="T2116" s="34" t="s">
        <v>29</v>
      </c>
      <c r="U2116" s="12">
        <f>((alpha*(beta^speed))*(speed^ceta))</f>
        <v>156.59199863531549</v>
      </c>
      <c r="V2116" s="8">
        <f t="shared" si="70"/>
        <v>86</v>
      </c>
    </row>
    <row r="2117" spans="1:22">
      <c r="A2117" s="34" t="s">
        <v>19</v>
      </c>
      <c r="B2117" s="34" t="s">
        <v>66</v>
      </c>
      <c r="C2117" s="5" t="s">
        <v>112</v>
      </c>
      <c r="D2117" s="35" t="s">
        <v>87</v>
      </c>
      <c r="E2117" s="36" t="s">
        <v>15</v>
      </c>
      <c r="F2117" s="37">
        <v>0</v>
      </c>
      <c r="G2117" s="38">
        <v>-0.06</v>
      </c>
      <c r="H2117" s="34">
        <v>0.99357736231021432</v>
      </c>
      <c r="I2117" s="35">
        <v>17.638082714288764</v>
      </c>
      <c r="J2117" s="35">
        <v>0.98368398102414911</v>
      </c>
      <c r="K2117" s="35">
        <v>-0.79640705942122192</v>
      </c>
      <c r="L2117" s="35">
        <v>0</v>
      </c>
      <c r="M2117" s="35">
        <v>0</v>
      </c>
      <c r="N2117" s="35">
        <v>0</v>
      </c>
      <c r="O2117" s="35">
        <v>0</v>
      </c>
      <c r="P2117" s="36">
        <v>12</v>
      </c>
      <c r="Q2117" s="37">
        <v>86</v>
      </c>
      <c r="R2117" s="36">
        <v>0</v>
      </c>
      <c r="S2117" s="39">
        <f t="shared" si="69"/>
        <v>86</v>
      </c>
      <c r="T2117" s="34" t="s">
        <v>29</v>
      </c>
      <c r="U2117" s="12">
        <f>((alpha*(beta^speed))*(speed^ceta))</f>
        <v>0.1234197534780951</v>
      </c>
      <c r="V2117" s="8">
        <f t="shared" si="70"/>
        <v>86</v>
      </c>
    </row>
    <row r="2118" spans="1:22">
      <c r="A2118" s="34" t="s">
        <v>19</v>
      </c>
      <c r="B2118" s="34" t="s">
        <v>66</v>
      </c>
      <c r="C2118" s="5" t="s">
        <v>112</v>
      </c>
      <c r="D2118" s="35" t="s">
        <v>87</v>
      </c>
      <c r="E2118" s="36" t="s">
        <v>16</v>
      </c>
      <c r="F2118" s="37">
        <v>0</v>
      </c>
      <c r="G2118" s="38">
        <v>-0.06</v>
      </c>
      <c r="H2118" s="34">
        <v>0.99319767363502909</v>
      </c>
      <c r="I2118" s="35">
        <v>9.7376628253979275E-2</v>
      </c>
      <c r="J2118" s="35">
        <v>105.75200833538725</v>
      </c>
      <c r="K2118" s="35">
        <v>-0.34635118842164292</v>
      </c>
      <c r="L2118" s="35">
        <v>1.0003711554293742</v>
      </c>
      <c r="M2118" s="35">
        <v>2.3087526360514428E-2</v>
      </c>
      <c r="N2118" s="35">
        <v>0</v>
      </c>
      <c r="O2118" s="35">
        <v>0</v>
      </c>
      <c r="P2118" s="36">
        <v>12</v>
      </c>
      <c r="Q2118" s="37">
        <v>86</v>
      </c>
      <c r="R2118" s="36">
        <v>10</v>
      </c>
      <c r="S2118" s="39">
        <f t="shared" si="69"/>
        <v>86</v>
      </c>
      <c r="T2118" s="34" t="s">
        <v>44</v>
      </c>
      <c r="U2118" s="12">
        <f>(alpha+(beta/(1+EXP((((-1)*ceta)+(delta*LN(speed)))+(epsilon*speed)))))</f>
        <v>0.2164626803750983</v>
      </c>
      <c r="V2118" s="8">
        <f t="shared" si="70"/>
        <v>86</v>
      </c>
    </row>
    <row r="2119" spans="1:22">
      <c r="A2119" s="34" t="s">
        <v>19</v>
      </c>
      <c r="B2119" s="34" t="s">
        <v>66</v>
      </c>
      <c r="C2119" s="5" t="s">
        <v>112</v>
      </c>
      <c r="D2119" s="35" t="s">
        <v>87</v>
      </c>
      <c r="E2119" s="36" t="s">
        <v>14</v>
      </c>
      <c r="F2119" s="37">
        <v>0</v>
      </c>
      <c r="G2119" s="38">
        <v>-0.06</v>
      </c>
      <c r="H2119" s="34">
        <v>0.99643020027337936</v>
      </c>
      <c r="I2119" s="35">
        <v>6.9142158425451639</v>
      </c>
      <c r="J2119" s="35">
        <v>0.99447293335336517</v>
      </c>
      <c r="K2119" s="35">
        <v>-1.026681912755125</v>
      </c>
      <c r="L2119" s="35">
        <v>0</v>
      </c>
      <c r="M2119" s="35">
        <v>0</v>
      </c>
      <c r="N2119" s="35">
        <v>0</v>
      </c>
      <c r="O2119" s="35">
        <v>0</v>
      </c>
      <c r="P2119" s="36">
        <v>12</v>
      </c>
      <c r="Q2119" s="37">
        <v>86</v>
      </c>
      <c r="R2119" s="36">
        <v>0</v>
      </c>
      <c r="S2119" s="39">
        <f t="shared" si="69"/>
        <v>86</v>
      </c>
      <c r="T2119" s="34" t="s">
        <v>29</v>
      </c>
      <c r="U2119" s="12">
        <f>((alpha*(beta^speed))*(speed^ceta))</f>
        <v>4.4322429581824717E-2</v>
      </c>
      <c r="V2119" s="8">
        <f t="shared" si="70"/>
        <v>86</v>
      </c>
    </row>
    <row r="2120" spans="1:22">
      <c r="A2120" s="34" t="s">
        <v>19</v>
      </c>
      <c r="B2120" s="34" t="s">
        <v>66</v>
      </c>
      <c r="C2120" s="5" t="s">
        <v>112</v>
      </c>
      <c r="D2120" s="35" t="s">
        <v>87</v>
      </c>
      <c r="E2120" s="36" t="s">
        <v>18</v>
      </c>
      <c r="F2120" s="37">
        <v>0</v>
      </c>
      <c r="G2120" s="38">
        <v>-0.06</v>
      </c>
      <c r="H2120" s="34">
        <v>0.99516494347558393</v>
      </c>
      <c r="I2120" s="35">
        <v>0.6161387599249899</v>
      </c>
      <c r="J2120" s="35">
        <v>0.31273031416576708</v>
      </c>
      <c r="K2120" s="35">
        <v>4.7370853777096441E-4</v>
      </c>
      <c r="L2120" s="35">
        <v>0</v>
      </c>
      <c r="M2120" s="35">
        <v>0</v>
      </c>
      <c r="N2120" s="35">
        <v>0</v>
      </c>
      <c r="O2120" s="35">
        <v>0</v>
      </c>
      <c r="P2120" s="36">
        <v>12</v>
      </c>
      <c r="Q2120" s="37">
        <v>86</v>
      </c>
      <c r="R2120" s="36">
        <v>5</v>
      </c>
      <c r="S2120" s="39">
        <f t="shared" si="69"/>
        <v>86</v>
      </c>
      <c r="T2120" s="34" t="s">
        <v>36</v>
      </c>
      <c r="U2120" s="12">
        <f>(1/(((ceta*(speed^2))+(beta*speed))+alpha))</f>
        <v>3.2242989230031029E-2</v>
      </c>
      <c r="V2120" s="8">
        <f t="shared" si="70"/>
        <v>86</v>
      </c>
    </row>
    <row r="2121" spans="1:22">
      <c r="A2121" s="34" t="s">
        <v>19</v>
      </c>
      <c r="B2121" s="34" t="s">
        <v>66</v>
      </c>
      <c r="C2121" s="5" t="s">
        <v>112</v>
      </c>
      <c r="D2121" s="35" t="s">
        <v>87</v>
      </c>
      <c r="E2121" s="36" t="s">
        <v>17</v>
      </c>
      <c r="F2121" s="37">
        <v>0</v>
      </c>
      <c r="G2121" s="38">
        <v>-0.06</v>
      </c>
      <c r="H2121" s="34">
        <v>0.99239357682262852</v>
      </c>
      <c r="I2121" s="35">
        <v>10.796868646971424</v>
      </c>
      <c r="J2121" s="35">
        <v>-12.011001613581886</v>
      </c>
      <c r="K2121" s="35">
        <v>-1.8986797746327888</v>
      </c>
      <c r="L2121" s="35">
        <v>0</v>
      </c>
      <c r="M2121" s="35">
        <v>0</v>
      </c>
      <c r="N2121" s="35">
        <v>0</v>
      </c>
      <c r="O2121" s="35">
        <v>0</v>
      </c>
      <c r="P2121" s="36">
        <v>12</v>
      </c>
      <c r="Q2121" s="37">
        <v>86</v>
      </c>
      <c r="R2121" s="36">
        <v>13</v>
      </c>
      <c r="S2121" s="39">
        <f t="shared" si="69"/>
        <v>86</v>
      </c>
      <c r="T2121" s="34" t="s">
        <v>50</v>
      </c>
      <c r="U2121" s="12">
        <f>EXP((alpha+(beta/speed))+(ceta*LN(speed)))</f>
        <v>9.0234497528268243</v>
      </c>
      <c r="V2121" s="8">
        <f t="shared" si="70"/>
        <v>86</v>
      </c>
    </row>
    <row r="2122" spans="1:22">
      <c r="A2122" s="34" t="s">
        <v>19</v>
      </c>
      <c r="B2122" s="34" t="s">
        <v>66</v>
      </c>
      <c r="C2122" s="5" t="s">
        <v>112</v>
      </c>
      <c r="D2122" s="35" t="s">
        <v>87</v>
      </c>
      <c r="E2122" s="36" t="s">
        <v>15</v>
      </c>
      <c r="F2122" s="37">
        <v>50</v>
      </c>
      <c r="G2122" s="38">
        <v>-0.06</v>
      </c>
      <c r="H2122" s="34">
        <v>0.99229901863611991</v>
      </c>
      <c r="I2122" s="35">
        <v>15.288523446406918</v>
      </c>
      <c r="J2122" s="35">
        <v>0.98236754475364485</v>
      </c>
      <c r="K2122" s="35">
        <v>-0.75132514265000805</v>
      </c>
      <c r="L2122" s="35">
        <v>0</v>
      </c>
      <c r="M2122" s="35">
        <v>0</v>
      </c>
      <c r="N2122" s="35">
        <v>0</v>
      </c>
      <c r="O2122" s="35">
        <v>0</v>
      </c>
      <c r="P2122" s="36">
        <v>12</v>
      </c>
      <c r="Q2122" s="37">
        <v>86</v>
      </c>
      <c r="R2122" s="36">
        <v>0</v>
      </c>
      <c r="S2122" s="39">
        <f t="shared" si="69"/>
        <v>86</v>
      </c>
      <c r="T2122" s="34" t="s">
        <v>29</v>
      </c>
      <c r="U2122" s="12">
        <f>((alpha*(beta^speed))*(speed^ceta))</f>
        <v>0.11654475326870806</v>
      </c>
      <c r="V2122" s="8">
        <f t="shared" si="70"/>
        <v>86</v>
      </c>
    </row>
    <row r="2123" spans="1:22">
      <c r="A2123" s="34" t="s">
        <v>19</v>
      </c>
      <c r="B2123" s="34" t="s">
        <v>66</v>
      </c>
      <c r="C2123" s="5" t="s">
        <v>112</v>
      </c>
      <c r="D2123" s="35" t="s">
        <v>87</v>
      </c>
      <c r="E2123" s="36" t="s">
        <v>16</v>
      </c>
      <c r="F2123" s="37">
        <v>50</v>
      </c>
      <c r="G2123" s="38">
        <v>-0.06</v>
      </c>
      <c r="H2123" s="34">
        <v>0.9909234092117406</v>
      </c>
      <c r="I2123" s="35">
        <v>7.0423384175537151</v>
      </c>
      <c r="J2123" s="35">
        <v>-9.9300156088392413</v>
      </c>
      <c r="K2123" s="35">
        <v>-1.9081825498756808</v>
      </c>
      <c r="L2123" s="35">
        <v>0</v>
      </c>
      <c r="M2123" s="35">
        <v>0</v>
      </c>
      <c r="N2123" s="35">
        <v>0</v>
      </c>
      <c r="O2123" s="35">
        <v>0</v>
      </c>
      <c r="P2123" s="36">
        <v>12</v>
      </c>
      <c r="Q2123" s="37">
        <v>86</v>
      </c>
      <c r="R2123" s="36">
        <v>13</v>
      </c>
      <c r="S2123" s="39">
        <f t="shared" si="69"/>
        <v>86</v>
      </c>
      <c r="T2123" s="34" t="s">
        <v>50</v>
      </c>
      <c r="U2123" s="12">
        <f>EXP((alpha+(beta/speed))+(ceta*LN(speed)))</f>
        <v>0.2074562796444876</v>
      </c>
      <c r="V2123" s="8">
        <f t="shared" si="70"/>
        <v>86</v>
      </c>
    </row>
    <row r="2124" spans="1:22">
      <c r="A2124" s="34" t="s">
        <v>19</v>
      </c>
      <c r="B2124" s="34" t="s">
        <v>66</v>
      </c>
      <c r="C2124" s="5" t="s">
        <v>112</v>
      </c>
      <c r="D2124" s="35" t="s">
        <v>87</v>
      </c>
      <c r="E2124" s="36" t="s">
        <v>14</v>
      </c>
      <c r="F2124" s="37">
        <v>50</v>
      </c>
      <c r="G2124" s="38">
        <v>-0.06</v>
      </c>
      <c r="H2124" s="34">
        <v>0.99693060616702522</v>
      </c>
      <c r="I2124" s="35">
        <v>-9.4318734325117087E-2</v>
      </c>
      <c r="J2124" s="35">
        <v>0.17043941481734751</v>
      </c>
      <c r="K2124" s="35">
        <v>1.1086112532165137E-3</v>
      </c>
      <c r="L2124" s="35">
        <v>0</v>
      </c>
      <c r="M2124" s="35">
        <v>0</v>
      </c>
      <c r="N2124" s="35">
        <v>0</v>
      </c>
      <c r="O2124" s="35">
        <v>0</v>
      </c>
      <c r="P2124" s="36">
        <v>12</v>
      </c>
      <c r="Q2124" s="37">
        <v>86</v>
      </c>
      <c r="R2124" s="36">
        <v>5</v>
      </c>
      <c r="S2124" s="39">
        <f t="shared" si="69"/>
        <v>86</v>
      </c>
      <c r="T2124" s="34" t="s">
        <v>36</v>
      </c>
      <c r="U2124" s="12">
        <f>(1/(((ceta*(speed^2))+(beta*speed))+alpha))</f>
        <v>4.3931404195223657E-2</v>
      </c>
      <c r="V2124" s="8">
        <f t="shared" si="70"/>
        <v>86</v>
      </c>
    </row>
    <row r="2125" spans="1:22">
      <c r="A2125" s="34" t="s">
        <v>19</v>
      </c>
      <c r="B2125" s="34" t="s">
        <v>66</v>
      </c>
      <c r="C2125" s="5" t="s">
        <v>112</v>
      </c>
      <c r="D2125" s="35" t="s">
        <v>87</v>
      </c>
      <c r="E2125" s="36" t="s">
        <v>18</v>
      </c>
      <c r="F2125" s="37">
        <v>50</v>
      </c>
      <c r="G2125" s="38">
        <v>-0.06</v>
      </c>
      <c r="H2125" s="34">
        <v>0.99597886657528789</v>
      </c>
      <c r="I2125" s="35">
        <v>0.97945733450378658</v>
      </c>
      <c r="J2125" s="35">
        <v>0.25700286369786424</v>
      </c>
      <c r="K2125" s="35">
        <v>0.91411524992874815</v>
      </c>
      <c r="L2125" s="35">
        <v>0</v>
      </c>
      <c r="M2125" s="35">
        <v>0</v>
      </c>
      <c r="N2125" s="35">
        <v>0</v>
      </c>
      <c r="O2125" s="35">
        <v>0</v>
      </c>
      <c r="P2125" s="36">
        <v>12</v>
      </c>
      <c r="Q2125" s="37">
        <v>86</v>
      </c>
      <c r="R2125" s="36">
        <v>2</v>
      </c>
      <c r="S2125" s="39">
        <f t="shared" si="69"/>
        <v>86</v>
      </c>
      <c r="T2125" s="34" t="s">
        <v>31</v>
      </c>
      <c r="U2125" s="12">
        <f>((alpha+(beta*speed))^((-1)/ceta))</f>
        <v>3.225876392718479E-2</v>
      </c>
      <c r="V2125" s="8">
        <f t="shared" si="70"/>
        <v>86</v>
      </c>
    </row>
    <row r="2126" spans="1:22">
      <c r="A2126" s="34" t="s">
        <v>19</v>
      </c>
      <c r="B2126" s="34" t="s">
        <v>66</v>
      </c>
      <c r="C2126" s="5" t="s">
        <v>112</v>
      </c>
      <c r="D2126" s="35" t="s">
        <v>87</v>
      </c>
      <c r="E2126" s="36" t="s">
        <v>17</v>
      </c>
      <c r="F2126" s="37">
        <v>50</v>
      </c>
      <c r="G2126" s="38">
        <v>-0.06</v>
      </c>
      <c r="H2126" s="34">
        <v>0.98973396103229494</v>
      </c>
      <c r="I2126" s="35">
        <v>11.050191999637844</v>
      </c>
      <c r="J2126" s="35">
        <v>-13.734479645023812</v>
      </c>
      <c r="K2126" s="35">
        <v>-1.962293035252396</v>
      </c>
      <c r="L2126" s="35">
        <v>0</v>
      </c>
      <c r="M2126" s="35">
        <v>0</v>
      </c>
      <c r="N2126" s="35">
        <v>0</v>
      </c>
      <c r="O2126" s="35">
        <v>0</v>
      </c>
      <c r="P2126" s="36">
        <v>12</v>
      </c>
      <c r="Q2126" s="37">
        <v>86</v>
      </c>
      <c r="R2126" s="36">
        <v>13</v>
      </c>
      <c r="S2126" s="39">
        <f t="shared" si="69"/>
        <v>86</v>
      </c>
      <c r="T2126" s="34" t="s">
        <v>50</v>
      </c>
      <c r="U2126" s="12">
        <f>EXP((alpha+(beta/speed))+(ceta*LN(speed)))</f>
        <v>8.5827473990048695</v>
      </c>
      <c r="V2126" s="8">
        <f t="shared" si="70"/>
        <v>86</v>
      </c>
    </row>
    <row r="2127" spans="1:22">
      <c r="A2127" s="34" t="s">
        <v>19</v>
      </c>
      <c r="B2127" s="34" t="s">
        <v>66</v>
      </c>
      <c r="C2127" s="5" t="s">
        <v>112</v>
      </c>
      <c r="D2127" s="35" t="s">
        <v>87</v>
      </c>
      <c r="E2127" s="36" t="s">
        <v>15</v>
      </c>
      <c r="F2127" s="37">
        <v>100</v>
      </c>
      <c r="G2127" s="38">
        <v>-0.06</v>
      </c>
      <c r="H2127" s="34">
        <v>0.99099870166435589</v>
      </c>
      <c r="I2127" s="35">
        <v>7.7517944166040784E-2</v>
      </c>
      <c r="J2127" s="35">
        <v>18.689608112568195</v>
      </c>
      <c r="K2127" s="35">
        <v>-0.32480213332595048</v>
      </c>
      <c r="L2127" s="35">
        <v>0.61899438081301572</v>
      </c>
      <c r="M2127" s="35">
        <v>3.1648057595024599E-2</v>
      </c>
      <c r="N2127" s="35">
        <v>0</v>
      </c>
      <c r="O2127" s="35">
        <v>0</v>
      </c>
      <c r="P2127" s="36">
        <v>12</v>
      </c>
      <c r="Q2127" s="37">
        <v>86</v>
      </c>
      <c r="R2127" s="36">
        <v>10</v>
      </c>
      <c r="S2127" s="39">
        <f t="shared" si="69"/>
        <v>86</v>
      </c>
      <c r="T2127" s="34" t="s">
        <v>44</v>
      </c>
      <c r="U2127" s="12">
        <f>(alpha+(beta/(1+EXP((((-1)*ceta)+(delta*LN(speed)))+(epsilon*speed)))))</f>
        <v>0.13372038681756299</v>
      </c>
      <c r="V2127" s="8">
        <f t="shared" si="70"/>
        <v>86</v>
      </c>
    </row>
    <row r="2128" spans="1:22">
      <c r="A2128" s="34" t="s">
        <v>19</v>
      </c>
      <c r="B2128" s="34" t="s">
        <v>66</v>
      </c>
      <c r="C2128" s="5" t="s">
        <v>112</v>
      </c>
      <c r="D2128" s="35" t="s">
        <v>87</v>
      </c>
      <c r="E2128" s="36" t="s">
        <v>16</v>
      </c>
      <c r="F2128" s="37">
        <v>100</v>
      </c>
      <c r="G2128" s="38">
        <v>-0.06</v>
      </c>
      <c r="H2128" s="34">
        <v>0.98864817408431593</v>
      </c>
      <c r="I2128" s="35">
        <v>7.2318845750793797</v>
      </c>
      <c r="J2128" s="35">
        <v>-11.200387110247277</v>
      </c>
      <c r="K2128" s="35">
        <v>-1.9558694901745317</v>
      </c>
      <c r="L2128" s="35">
        <v>0</v>
      </c>
      <c r="M2128" s="35">
        <v>0</v>
      </c>
      <c r="N2128" s="35">
        <v>0</v>
      </c>
      <c r="O2128" s="35">
        <v>0</v>
      </c>
      <c r="P2128" s="36">
        <v>12</v>
      </c>
      <c r="Q2128" s="37">
        <v>86</v>
      </c>
      <c r="R2128" s="36">
        <v>13</v>
      </c>
      <c r="S2128" s="39">
        <f t="shared" si="69"/>
        <v>86</v>
      </c>
      <c r="T2128" s="34" t="s">
        <v>50</v>
      </c>
      <c r="U2128" s="12">
        <f>EXP((alpha+(beta/speed))+(ceta*LN(speed)))</f>
        <v>0.19979279794758489</v>
      </c>
      <c r="V2128" s="8">
        <f t="shared" si="70"/>
        <v>86</v>
      </c>
    </row>
    <row r="2129" spans="1:22">
      <c r="A2129" s="34" t="s">
        <v>19</v>
      </c>
      <c r="B2129" s="34" t="s">
        <v>66</v>
      </c>
      <c r="C2129" s="5" t="s">
        <v>112</v>
      </c>
      <c r="D2129" s="35" t="s">
        <v>87</v>
      </c>
      <c r="E2129" s="36" t="s">
        <v>14</v>
      </c>
      <c r="F2129" s="37">
        <v>100</v>
      </c>
      <c r="G2129" s="38">
        <v>-0.06</v>
      </c>
      <c r="H2129" s="34">
        <v>0.99711051543923834</v>
      </c>
      <c r="I2129" s="35">
        <v>6.7481692741987498</v>
      </c>
      <c r="J2129" s="35">
        <v>0.99681399369852741</v>
      </c>
      <c r="K2129" s="35">
        <v>-1.07219398737547</v>
      </c>
      <c r="L2129" s="35">
        <v>0</v>
      </c>
      <c r="M2129" s="35">
        <v>0</v>
      </c>
      <c r="N2129" s="35">
        <v>0</v>
      </c>
      <c r="O2129" s="35">
        <v>0</v>
      </c>
      <c r="P2129" s="36">
        <v>12</v>
      </c>
      <c r="Q2129" s="37">
        <v>86</v>
      </c>
      <c r="R2129" s="36">
        <v>0</v>
      </c>
      <c r="S2129" s="39">
        <f t="shared" si="69"/>
        <v>86</v>
      </c>
      <c r="T2129" s="34" t="s">
        <v>29</v>
      </c>
      <c r="U2129" s="12">
        <f>((alpha*(beta^speed))*(speed^ceta))</f>
        <v>4.323577126408807E-2</v>
      </c>
      <c r="V2129" s="8">
        <f t="shared" si="70"/>
        <v>86</v>
      </c>
    </row>
    <row r="2130" spans="1:22">
      <c r="A2130" s="34" t="s">
        <v>19</v>
      </c>
      <c r="B2130" s="34" t="s">
        <v>66</v>
      </c>
      <c r="C2130" s="5" t="s">
        <v>112</v>
      </c>
      <c r="D2130" s="35" t="s">
        <v>87</v>
      </c>
      <c r="E2130" s="36" t="s">
        <v>18</v>
      </c>
      <c r="F2130" s="37">
        <v>100</v>
      </c>
      <c r="G2130" s="38">
        <v>-0.06</v>
      </c>
      <c r="H2130" s="34">
        <v>0.99599385571874777</v>
      </c>
      <c r="I2130" s="35">
        <v>1.3523028246148443</v>
      </c>
      <c r="J2130" s="35">
        <v>0.21478654720205334</v>
      </c>
      <c r="K2130" s="35">
        <v>1.1086863400529066</v>
      </c>
      <c r="L2130" s="35">
        <v>0</v>
      </c>
      <c r="M2130" s="35">
        <v>0</v>
      </c>
      <c r="N2130" s="35">
        <v>0</v>
      </c>
      <c r="O2130" s="35">
        <v>0</v>
      </c>
      <c r="P2130" s="36">
        <v>12</v>
      </c>
      <c r="Q2130" s="37">
        <v>86</v>
      </c>
      <c r="R2130" s="36">
        <v>6</v>
      </c>
      <c r="S2130" s="39">
        <f t="shared" si="69"/>
        <v>86</v>
      </c>
      <c r="T2130" s="34" t="s">
        <v>37</v>
      </c>
      <c r="U2130" s="12">
        <f>(1/(alpha+(beta*(speed^ceta))))</f>
        <v>3.1921044794230351E-2</v>
      </c>
      <c r="V2130" s="8">
        <f t="shared" si="70"/>
        <v>86</v>
      </c>
    </row>
    <row r="2131" spans="1:22">
      <c r="A2131" s="34" t="s">
        <v>19</v>
      </c>
      <c r="B2131" s="34" t="s">
        <v>66</v>
      </c>
      <c r="C2131" s="5" t="s">
        <v>112</v>
      </c>
      <c r="D2131" s="35" t="s">
        <v>87</v>
      </c>
      <c r="E2131" s="36" t="s">
        <v>17</v>
      </c>
      <c r="F2131" s="37">
        <v>100</v>
      </c>
      <c r="G2131" s="38">
        <v>-0.06</v>
      </c>
      <c r="H2131" s="34">
        <v>0.98696627900383627</v>
      </c>
      <c r="I2131" s="35">
        <v>11.204529134645357</v>
      </c>
      <c r="J2131" s="35">
        <v>-14.847098533265209</v>
      </c>
      <c r="K2131" s="35">
        <v>-1.9971038157652719</v>
      </c>
      <c r="L2131" s="35">
        <v>0</v>
      </c>
      <c r="M2131" s="35">
        <v>0</v>
      </c>
      <c r="N2131" s="35">
        <v>0</v>
      </c>
      <c r="O2131" s="35">
        <v>0</v>
      </c>
      <c r="P2131" s="36">
        <v>12</v>
      </c>
      <c r="Q2131" s="37">
        <v>86</v>
      </c>
      <c r="R2131" s="36">
        <v>13</v>
      </c>
      <c r="S2131" s="39">
        <f t="shared" si="69"/>
        <v>86</v>
      </c>
      <c r="T2131" s="34" t="s">
        <v>50</v>
      </c>
      <c r="U2131" s="12">
        <f>EXP((alpha+(beta/speed))+(ceta*LN(speed)))</f>
        <v>8.466307573975719</v>
      </c>
      <c r="V2131" s="8">
        <f t="shared" si="70"/>
        <v>86</v>
      </c>
    </row>
    <row r="2132" spans="1:22">
      <c r="A2132" s="34" t="s">
        <v>19</v>
      </c>
      <c r="B2132" s="34" t="s">
        <v>66</v>
      </c>
      <c r="C2132" s="5" t="s">
        <v>112</v>
      </c>
      <c r="D2132" s="35" t="s">
        <v>87</v>
      </c>
      <c r="E2132" s="36" t="s">
        <v>15</v>
      </c>
      <c r="F2132" s="37">
        <v>0</v>
      </c>
      <c r="G2132" s="38">
        <v>-0.04</v>
      </c>
      <c r="H2132" s="34">
        <v>0.99282869376182759</v>
      </c>
      <c r="I2132" s="35">
        <v>0.2258059377302839</v>
      </c>
      <c r="J2132" s="35">
        <v>17.786427484452368</v>
      </c>
      <c r="K2132" s="35">
        <v>7.1295027990850968E-2</v>
      </c>
      <c r="L2132" s="35">
        <v>0.66675167954223424</v>
      </c>
      <c r="M2132" s="35">
        <v>3.6801327473450822E-2</v>
      </c>
      <c r="N2132" s="35">
        <v>0</v>
      </c>
      <c r="O2132" s="35">
        <v>0</v>
      </c>
      <c r="P2132" s="36">
        <v>12</v>
      </c>
      <c r="Q2132" s="37">
        <v>86</v>
      </c>
      <c r="R2132" s="36">
        <v>10</v>
      </c>
      <c r="S2132" s="39">
        <f t="shared" si="69"/>
        <v>86</v>
      </c>
      <c r="T2132" s="34" t="s">
        <v>44</v>
      </c>
      <c r="U2132" s="12">
        <f>(alpha+(beta/(1+EXP((((-1)*ceta)+(delta*LN(speed)))+(epsilon*speed)))))</f>
        <v>0.26708291407373114</v>
      </c>
      <c r="V2132" s="8">
        <f t="shared" si="70"/>
        <v>86</v>
      </c>
    </row>
    <row r="2133" spans="1:22">
      <c r="A2133" s="34" t="s">
        <v>19</v>
      </c>
      <c r="B2133" s="34" t="s">
        <v>66</v>
      </c>
      <c r="C2133" s="5" t="s">
        <v>112</v>
      </c>
      <c r="D2133" s="35" t="s">
        <v>87</v>
      </c>
      <c r="E2133" s="36" t="s">
        <v>16</v>
      </c>
      <c r="F2133" s="37">
        <v>0</v>
      </c>
      <c r="G2133" s="38">
        <v>-0.04</v>
      </c>
      <c r="H2133" s="34">
        <v>0.99187961480376774</v>
      </c>
      <c r="I2133" s="35">
        <v>-0.31137836988828088</v>
      </c>
      <c r="J2133" s="35">
        <v>48.106363361216879</v>
      </c>
      <c r="K2133" s="35">
        <v>0.9428986794022296</v>
      </c>
      <c r="L2133" s="35">
        <v>1.173462095654104</v>
      </c>
      <c r="M2133" s="35">
        <v>-2.2650674723797781E-4</v>
      </c>
      <c r="N2133" s="35">
        <v>0</v>
      </c>
      <c r="O2133" s="35">
        <v>0</v>
      </c>
      <c r="P2133" s="36">
        <v>12</v>
      </c>
      <c r="Q2133" s="37">
        <v>86</v>
      </c>
      <c r="R2133" s="36">
        <v>10</v>
      </c>
      <c r="S2133" s="39">
        <f t="shared" si="69"/>
        <v>86</v>
      </c>
      <c r="T2133" s="34" t="s">
        <v>44</v>
      </c>
      <c r="U2133" s="12">
        <f>(alpha+(beta/(1+EXP((((-1)*ceta)+(delta*LN(speed)))+(epsilon*speed)))))</f>
        <v>0.35548227631135748</v>
      </c>
      <c r="V2133" s="8">
        <f t="shared" si="70"/>
        <v>86</v>
      </c>
    </row>
    <row r="2134" spans="1:22">
      <c r="A2134" s="34" t="s">
        <v>19</v>
      </c>
      <c r="B2134" s="34" t="s">
        <v>66</v>
      </c>
      <c r="C2134" s="5" t="s">
        <v>112</v>
      </c>
      <c r="D2134" s="35" t="s">
        <v>87</v>
      </c>
      <c r="E2134" s="36" t="s">
        <v>14</v>
      </c>
      <c r="F2134" s="37">
        <v>0</v>
      </c>
      <c r="G2134" s="38">
        <v>-0.04</v>
      </c>
      <c r="H2134" s="34">
        <v>0.99623364648168988</v>
      </c>
      <c r="I2134" s="35">
        <v>7.9684979334988881</v>
      </c>
      <c r="J2134" s="35">
        <v>0.99673219631461341</v>
      </c>
      <c r="K2134" s="35">
        <v>-1.039950792224988</v>
      </c>
      <c r="L2134" s="35">
        <v>0</v>
      </c>
      <c r="M2134" s="35">
        <v>0</v>
      </c>
      <c r="N2134" s="35">
        <v>0</v>
      </c>
      <c r="O2134" s="35">
        <v>0</v>
      </c>
      <c r="P2134" s="36">
        <v>12</v>
      </c>
      <c r="Q2134" s="37">
        <v>86</v>
      </c>
      <c r="R2134" s="36">
        <v>0</v>
      </c>
      <c r="S2134" s="39">
        <f t="shared" si="69"/>
        <v>86</v>
      </c>
      <c r="T2134" s="34" t="s">
        <v>29</v>
      </c>
      <c r="U2134" s="12">
        <f>((alpha*(beta^speed))*(speed^ceta))</f>
        <v>5.8525232871998782E-2</v>
      </c>
      <c r="V2134" s="8">
        <f t="shared" si="70"/>
        <v>86</v>
      </c>
    </row>
    <row r="2135" spans="1:22">
      <c r="A2135" s="34" t="s">
        <v>19</v>
      </c>
      <c r="B2135" s="34" t="s">
        <v>66</v>
      </c>
      <c r="C2135" s="5" t="s">
        <v>112</v>
      </c>
      <c r="D2135" s="35" t="s">
        <v>87</v>
      </c>
      <c r="E2135" s="36" t="s">
        <v>18</v>
      </c>
      <c r="F2135" s="37">
        <v>0</v>
      </c>
      <c r="G2135" s="38">
        <v>-0.04</v>
      </c>
      <c r="H2135" s="34">
        <v>0.99577124868737887</v>
      </c>
      <c r="I2135" s="35">
        <v>0.37721896618990458</v>
      </c>
      <c r="J2135" s="35">
        <v>0.3049754505668637</v>
      </c>
      <c r="K2135" s="35">
        <v>0.98728500308086575</v>
      </c>
      <c r="L2135" s="35">
        <v>0</v>
      </c>
      <c r="M2135" s="35">
        <v>0</v>
      </c>
      <c r="N2135" s="35">
        <v>0</v>
      </c>
      <c r="O2135" s="35">
        <v>0</v>
      </c>
      <c r="P2135" s="36">
        <v>12</v>
      </c>
      <c r="Q2135" s="37">
        <v>86</v>
      </c>
      <c r="R2135" s="36">
        <v>2</v>
      </c>
      <c r="S2135" s="39">
        <f t="shared" si="69"/>
        <v>86</v>
      </c>
      <c r="T2135" s="34" t="s">
        <v>31</v>
      </c>
      <c r="U2135" s="12">
        <f>((alpha+(beta*speed))^((-1)/ceta))</f>
        <v>3.603157198138867E-2</v>
      </c>
      <c r="V2135" s="8">
        <f t="shared" si="70"/>
        <v>86</v>
      </c>
    </row>
    <row r="2136" spans="1:22">
      <c r="A2136" s="34" t="s">
        <v>19</v>
      </c>
      <c r="B2136" s="34" t="s">
        <v>66</v>
      </c>
      <c r="C2136" s="5" t="s">
        <v>112</v>
      </c>
      <c r="D2136" s="35" t="s">
        <v>87</v>
      </c>
      <c r="E2136" s="36" t="s">
        <v>17</v>
      </c>
      <c r="F2136" s="37">
        <v>0</v>
      </c>
      <c r="G2136" s="38">
        <v>-0.04</v>
      </c>
      <c r="H2136" s="34">
        <v>0.98928249146026792</v>
      </c>
      <c r="I2136" s="35">
        <v>10.181418082436798</v>
      </c>
      <c r="J2136" s="35">
        <v>-9.8303984733101828</v>
      </c>
      <c r="K2136" s="35">
        <v>-1.6488186565476171</v>
      </c>
      <c r="L2136" s="35">
        <v>0</v>
      </c>
      <c r="M2136" s="35">
        <v>0</v>
      </c>
      <c r="N2136" s="35">
        <v>0</v>
      </c>
      <c r="O2136" s="35">
        <v>0</v>
      </c>
      <c r="P2136" s="36">
        <v>12</v>
      </c>
      <c r="Q2136" s="37">
        <v>86</v>
      </c>
      <c r="R2136" s="36">
        <v>13</v>
      </c>
      <c r="S2136" s="39">
        <f t="shared" si="69"/>
        <v>86</v>
      </c>
      <c r="T2136" s="34" t="s">
        <v>50</v>
      </c>
      <c r="U2136" s="12">
        <f>EXP((alpha+(beta/speed))+(ceta*LN(speed)))</f>
        <v>15.221367520688609</v>
      </c>
      <c r="V2136" s="8">
        <f t="shared" si="70"/>
        <v>86</v>
      </c>
    </row>
    <row r="2137" spans="1:22">
      <c r="A2137" s="34" t="s">
        <v>19</v>
      </c>
      <c r="B2137" s="34" t="s">
        <v>66</v>
      </c>
      <c r="C2137" s="5" t="s">
        <v>112</v>
      </c>
      <c r="D2137" s="35" t="s">
        <v>87</v>
      </c>
      <c r="E2137" s="36" t="s">
        <v>15</v>
      </c>
      <c r="F2137" s="37">
        <v>50</v>
      </c>
      <c r="G2137" s="38">
        <v>-0.04</v>
      </c>
      <c r="H2137" s="34">
        <v>0.99092972019057746</v>
      </c>
      <c r="I2137" s="35">
        <v>0.37930797437913821</v>
      </c>
      <c r="J2137" s="35">
        <v>2.3728473090542941E-2</v>
      </c>
      <c r="K2137" s="35">
        <v>0.5264554088149711</v>
      </c>
      <c r="L2137" s="35">
        <v>0</v>
      </c>
      <c r="M2137" s="35">
        <v>0</v>
      </c>
      <c r="N2137" s="35">
        <v>0</v>
      </c>
      <c r="O2137" s="35">
        <v>0</v>
      </c>
      <c r="P2137" s="36">
        <v>12</v>
      </c>
      <c r="Q2137" s="37">
        <v>86</v>
      </c>
      <c r="R2137" s="36">
        <v>2</v>
      </c>
      <c r="S2137" s="39">
        <f t="shared" si="69"/>
        <v>86</v>
      </c>
      <c r="T2137" s="34" t="s">
        <v>31</v>
      </c>
      <c r="U2137" s="12">
        <f>((alpha+(beta*speed))^((-1)/ceta))</f>
        <v>0.18662034166529434</v>
      </c>
      <c r="V2137" s="8">
        <f t="shared" si="70"/>
        <v>86</v>
      </c>
    </row>
    <row r="2138" spans="1:22">
      <c r="A2138" s="34" t="s">
        <v>19</v>
      </c>
      <c r="B2138" s="34" t="s">
        <v>66</v>
      </c>
      <c r="C2138" s="5" t="s">
        <v>112</v>
      </c>
      <c r="D2138" s="35" t="s">
        <v>87</v>
      </c>
      <c r="E2138" s="36" t="s">
        <v>16</v>
      </c>
      <c r="F2138" s="37">
        <v>50</v>
      </c>
      <c r="G2138" s="38">
        <v>-0.04</v>
      </c>
      <c r="H2138" s="34">
        <v>0.98810918291778804</v>
      </c>
      <c r="I2138" s="35">
        <v>53.530758877029662</v>
      </c>
      <c r="J2138" s="35">
        <v>0.98389220958037316</v>
      </c>
      <c r="K2138" s="35">
        <v>-0.84282834603034296</v>
      </c>
      <c r="L2138" s="35">
        <v>0</v>
      </c>
      <c r="M2138" s="35">
        <v>0</v>
      </c>
      <c r="N2138" s="35">
        <v>0</v>
      </c>
      <c r="O2138" s="35">
        <v>0</v>
      </c>
      <c r="P2138" s="36">
        <v>12</v>
      </c>
      <c r="Q2138" s="37">
        <v>86</v>
      </c>
      <c r="R2138" s="36">
        <v>0</v>
      </c>
      <c r="S2138" s="39">
        <f t="shared" si="69"/>
        <v>86</v>
      </c>
      <c r="T2138" s="34" t="s">
        <v>29</v>
      </c>
      <c r="U2138" s="12">
        <f>((alpha*(beta^speed))*(speed^ceta))</f>
        <v>0.31019882603958648</v>
      </c>
      <c r="V2138" s="8">
        <f t="shared" si="70"/>
        <v>86</v>
      </c>
    </row>
    <row r="2139" spans="1:22">
      <c r="A2139" s="34" t="s">
        <v>19</v>
      </c>
      <c r="B2139" s="34" t="s">
        <v>66</v>
      </c>
      <c r="C2139" s="5" t="s">
        <v>112</v>
      </c>
      <c r="D2139" s="35" t="s">
        <v>87</v>
      </c>
      <c r="E2139" s="36" t="s">
        <v>14</v>
      </c>
      <c r="F2139" s="37">
        <v>50</v>
      </c>
      <c r="G2139" s="38">
        <v>-0.04</v>
      </c>
      <c r="H2139" s="34">
        <v>0.99625813331679036</v>
      </c>
      <c r="I2139" s="35">
        <v>6.9646036005418219</v>
      </c>
      <c r="J2139" s="35">
        <v>0.99467622781993403</v>
      </c>
      <c r="K2139" s="35">
        <v>-1.0038758132844003</v>
      </c>
      <c r="L2139" s="35">
        <v>0</v>
      </c>
      <c r="M2139" s="35">
        <v>0</v>
      </c>
      <c r="N2139" s="35">
        <v>0</v>
      </c>
      <c r="O2139" s="35">
        <v>0</v>
      </c>
      <c r="P2139" s="36">
        <v>12</v>
      </c>
      <c r="Q2139" s="37">
        <v>86</v>
      </c>
      <c r="R2139" s="36">
        <v>0</v>
      </c>
      <c r="S2139" s="39">
        <f t="shared" si="69"/>
        <v>86</v>
      </c>
      <c r="T2139" s="34" t="s">
        <v>29</v>
      </c>
      <c r="U2139" s="12">
        <f>((alpha*(beta^speed))*(speed^ceta))</f>
        <v>5.0295568753566361E-2</v>
      </c>
      <c r="V2139" s="8">
        <f t="shared" si="70"/>
        <v>86</v>
      </c>
    </row>
    <row r="2140" spans="1:22">
      <c r="A2140" s="34" t="s">
        <v>19</v>
      </c>
      <c r="B2140" s="34" t="s">
        <v>66</v>
      </c>
      <c r="C2140" s="5" t="s">
        <v>112</v>
      </c>
      <c r="D2140" s="35" t="s">
        <v>87</v>
      </c>
      <c r="E2140" s="36" t="s">
        <v>18</v>
      </c>
      <c r="F2140" s="37">
        <v>50</v>
      </c>
      <c r="G2140" s="38">
        <v>-0.04</v>
      </c>
      <c r="H2140" s="34">
        <v>0.99581228766837393</v>
      </c>
      <c r="I2140" s="35">
        <v>0.76175639746466806</v>
      </c>
      <c r="J2140" s="35">
        <v>0.29660245046949585</v>
      </c>
      <c r="K2140" s="35">
        <v>4.374918818005316E-4</v>
      </c>
      <c r="L2140" s="35">
        <v>0</v>
      </c>
      <c r="M2140" s="35">
        <v>0</v>
      </c>
      <c r="N2140" s="35">
        <v>0</v>
      </c>
      <c r="O2140" s="35">
        <v>0</v>
      </c>
      <c r="P2140" s="36">
        <v>12</v>
      </c>
      <c r="Q2140" s="37">
        <v>86</v>
      </c>
      <c r="R2140" s="36">
        <v>5</v>
      </c>
      <c r="S2140" s="39">
        <f t="shared" si="69"/>
        <v>86</v>
      </c>
      <c r="T2140" s="34" t="s">
        <v>36</v>
      </c>
      <c r="U2140" s="12">
        <f>(1/(((ceta*(speed^2))+(beta*speed))+alpha))</f>
        <v>3.3892265258310066E-2</v>
      </c>
      <c r="V2140" s="8">
        <f t="shared" si="70"/>
        <v>86</v>
      </c>
    </row>
    <row r="2141" spans="1:22">
      <c r="A2141" s="34" t="s">
        <v>19</v>
      </c>
      <c r="B2141" s="34" t="s">
        <v>66</v>
      </c>
      <c r="C2141" s="5" t="s">
        <v>112</v>
      </c>
      <c r="D2141" s="35" t="s">
        <v>87</v>
      </c>
      <c r="E2141" s="36" t="s">
        <v>17</v>
      </c>
      <c r="F2141" s="37">
        <v>50</v>
      </c>
      <c r="G2141" s="38">
        <v>-0.04</v>
      </c>
      <c r="H2141" s="34">
        <v>0.98463200324465128</v>
      </c>
      <c r="I2141" s="35">
        <v>1237.9393360701044</v>
      </c>
      <c r="J2141" s="35">
        <v>0.97912834048622466</v>
      </c>
      <c r="K2141" s="35">
        <v>-0.64896339744661846</v>
      </c>
      <c r="L2141" s="35">
        <v>0</v>
      </c>
      <c r="M2141" s="35">
        <v>0</v>
      </c>
      <c r="N2141" s="35">
        <v>0</v>
      </c>
      <c r="O2141" s="35">
        <v>0</v>
      </c>
      <c r="P2141" s="36">
        <v>12</v>
      </c>
      <c r="Q2141" s="37">
        <v>86</v>
      </c>
      <c r="R2141" s="36">
        <v>0</v>
      </c>
      <c r="S2141" s="39">
        <f t="shared" si="69"/>
        <v>86</v>
      </c>
      <c r="T2141" s="34" t="s">
        <v>29</v>
      </c>
      <c r="U2141" s="12">
        <f>((alpha*(beta^speed))*(speed^ceta))</f>
        <v>11.206967224766368</v>
      </c>
      <c r="V2141" s="8">
        <f t="shared" si="70"/>
        <v>86</v>
      </c>
    </row>
    <row r="2142" spans="1:22">
      <c r="A2142" s="34" t="s">
        <v>19</v>
      </c>
      <c r="B2142" s="34" t="s">
        <v>66</v>
      </c>
      <c r="C2142" s="5" t="s">
        <v>112</v>
      </c>
      <c r="D2142" s="35" t="s">
        <v>87</v>
      </c>
      <c r="E2142" s="36" t="s">
        <v>15</v>
      </c>
      <c r="F2142" s="37">
        <v>100</v>
      </c>
      <c r="G2142" s="38">
        <v>-0.04</v>
      </c>
      <c r="H2142" s="34">
        <v>0.98839122143612201</v>
      </c>
      <c r="I2142" s="35">
        <v>0.11466261042812924</v>
      </c>
      <c r="J2142" s="35">
        <v>19.152611849052093</v>
      </c>
      <c r="K2142" s="35">
        <v>-0.64226931759989803</v>
      </c>
      <c r="L2142" s="35">
        <v>0.43007854195302919</v>
      </c>
      <c r="M2142" s="35">
        <v>3.6139968316995466E-2</v>
      </c>
      <c r="N2142" s="35">
        <v>0</v>
      </c>
      <c r="O2142" s="35">
        <v>0</v>
      </c>
      <c r="P2142" s="36">
        <v>12</v>
      </c>
      <c r="Q2142" s="37">
        <v>86</v>
      </c>
      <c r="R2142" s="36">
        <v>10</v>
      </c>
      <c r="S2142" s="39">
        <f t="shared" si="69"/>
        <v>86</v>
      </c>
      <c r="T2142" s="34" t="s">
        <v>44</v>
      </c>
      <c r="U2142" s="12">
        <f>(alpha+(beta/(1+EXP((((-1)*ceta)+(delta*LN(speed)))+(epsilon*speed)))))</f>
        <v>0.18073249066250832</v>
      </c>
      <c r="V2142" s="8">
        <f t="shared" si="70"/>
        <v>86</v>
      </c>
    </row>
    <row r="2143" spans="1:22">
      <c r="A2143" s="34" t="s">
        <v>19</v>
      </c>
      <c r="B2143" s="34" t="s">
        <v>66</v>
      </c>
      <c r="C2143" s="5" t="s">
        <v>112</v>
      </c>
      <c r="D2143" s="35" t="s">
        <v>87</v>
      </c>
      <c r="E2143" s="36" t="s">
        <v>16</v>
      </c>
      <c r="F2143" s="37">
        <v>100</v>
      </c>
      <c r="G2143" s="38">
        <v>-0.04</v>
      </c>
      <c r="H2143" s="34">
        <v>0.98390373157532607</v>
      </c>
      <c r="I2143" s="35">
        <v>41.868125913160256</v>
      </c>
      <c r="J2143" s="35">
        <v>0.98006764466981888</v>
      </c>
      <c r="K2143" s="35">
        <v>-0.73039093854201242</v>
      </c>
      <c r="L2143" s="35">
        <v>0</v>
      </c>
      <c r="M2143" s="35">
        <v>0</v>
      </c>
      <c r="N2143" s="35">
        <v>0</v>
      </c>
      <c r="O2143" s="35">
        <v>0</v>
      </c>
      <c r="P2143" s="36">
        <v>12</v>
      </c>
      <c r="Q2143" s="37">
        <v>86</v>
      </c>
      <c r="R2143" s="36">
        <v>0</v>
      </c>
      <c r="S2143" s="39">
        <f t="shared" si="69"/>
        <v>86</v>
      </c>
      <c r="T2143" s="34" t="s">
        <v>29</v>
      </c>
      <c r="U2143" s="12">
        <f>((alpha*(beta^speed))*(speed^ceta))</f>
        <v>0.2863939546461331</v>
      </c>
      <c r="V2143" s="8">
        <f t="shared" si="70"/>
        <v>86</v>
      </c>
    </row>
    <row r="2144" spans="1:22">
      <c r="A2144" s="34" t="s">
        <v>19</v>
      </c>
      <c r="B2144" s="34" t="s">
        <v>66</v>
      </c>
      <c r="C2144" s="5" t="s">
        <v>112</v>
      </c>
      <c r="D2144" s="35" t="s">
        <v>87</v>
      </c>
      <c r="E2144" s="36" t="s">
        <v>14</v>
      </c>
      <c r="F2144" s="37">
        <v>100</v>
      </c>
      <c r="G2144" s="38">
        <v>-0.04</v>
      </c>
      <c r="H2144" s="34">
        <v>0.9963366818006979</v>
      </c>
      <c r="I2144" s="35">
        <v>6.5604166954530552</v>
      </c>
      <c r="J2144" s="35">
        <v>0.99448363638965065</v>
      </c>
      <c r="K2144" s="35">
        <v>-0.99912175623815513</v>
      </c>
      <c r="L2144" s="35">
        <v>0</v>
      </c>
      <c r="M2144" s="35">
        <v>0</v>
      </c>
      <c r="N2144" s="35">
        <v>0</v>
      </c>
      <c r="O2144" s="35">
        <v>0</v>
      </c>
      <c r="P2144" s="36">
        <v>12</v>
      </c>
      <c r="Q2144" s="37">
        <v>86</v>
      </c>
      <c r="R2144" s="36">
        <v>0</v>
      </c>
      <c r="S2144" s="39">
        <f t="shared" si="69"/>
        <v>86</v>
      </c>
      <c r="T2144" s="34" t="s">
        <v>29</v>
      </c>
      <c r="U2144" s="12">
        <f>((alpha*(beta^speed))*(speed^ceta))</f>
        <v>4.7591468069739948E-2</v>
      </c>
      <c r="V2144" s="8">
        <f t="shared" si="70"/>
        <v>86</v>
      </c>
    </row>
    <row r="2145" spans="1:22">
      <c r="A2145" s="34" t="s">
        <v>19</v>
      </c>
      <c r="B2145" s="34" t="s">
        <v>66</v>
      </c>
      <c r="C2145" s="5" t="s">
        <v>112</v>
      </c>
      <c r="D2145" s="35" t="s">
        <v>87</v>
      </c>
      <c r="E2145" s="36" t="s">
        <v>18</v>
      </c>
      <c r="F2145" s="37">
        <v>100</v>
      </c>
      <c r="G2145" s="38">
        <v>-0.04</v>
      </c>
      <c r="H2145" s="34">
        <v>0.99483636911993045</v>
      </c>
      <c r="I2145" s="35">
        <v>1.3533510671546203</v>
      </c>
      <c r="J2145" s="35">
        <v>0.18183721996867483</v>
      </c>
      <c r="K2145" s="35">
        <v>0.83288328254887445</v>
      </c>
      <c r="L2145" s="35">
        <v>0</v>
      </c>
      <c r="M2145" s="35">
        <v>0</v>
      </c>
      <c r="N2145" s="35">
        <v>0</v>
      </c>
      <c r="O2145" s="35">
        <v>0</v>
      </c>
      <c r="P2145" s="36">
        <v>12</v>
      </c>
      <c r="Q2145" s="37">
        <v>86</v>
      </c>
      <c r="R2145" s="36">
        <v>2</v>
      </c>
      <c r="S2145" s="39">
        <f t="shared" si="69"/>
        <v>86</v>
      </c>
      <c r="T2145" s="34" t="s">
        <v>31</v>
      </c>
      <c r="U2145" s="12">
        <f>((alpha+(beta*speed))^((-1)/ceta))</f>
        <v>3.3337172908369669E-2</v>
      </c>
      <c r="V2145" s="8">
        <f t="shared" si="70"/>
        <v>86</v>
      </c>
    </row>
    <row r="2146" spans="1:22">
      <c r="A2146" s="34" t="s">
        <v>19</v>
      </c>
      <c r="B2146" s="34" t="s">
        <v>66</v>
      </c>
      <c r="C2146" s="5" t="s">
        <v>112</v>
      </c>
      <c r="D2146" s="35" t="s">
        <v>87</v>
      </c>
      <c r="E2146" s="36" t="s">
        <v>17</v>
      </c>
      <c r="F2146" s="37">
        <v>100</v>
      </c>
      <c r="G2146" s="38">
        <v>-0.04</v>
      </c>
      <c r="H2146" s="34">
        <v>0.97945910590582252</v>
      </c>
      <c r="I2146" s="35">
        <v>954.2762178000313</v>
      </c>
      <c r="J2146" s="35">
        <v>0.97516616939790757</v>
      </c>
      <c r="K2146" s="35">
        <v>-0.52592065981359759</v>
      </c>
      <c r="L2146" s="35">
        <v>0</v>
      </c>
      <c r="M2146" s="35">
        <v>0</v>
      </c>
      <c r="N2146" s="35">
        <v>0</v>
      </c>
      <c r="O2146" s="35">
        <v>0</v>
      </c>
      <c r="P2146" s="36">
        <v>12</v>
      </c>
      <c r="Q2146" s="37">
        <v>86</v>
      </c>
      <c r="R2146" s="36">
        <v>0</v>
      </c>
      <c r="S2146" s="39">
        <f t="shared" si="69"/>
        <v>86</v>
      </c>
      <c r="T2146" s="34" t="s">
        <v>29</v>
      </c>
      <c r="U2146" s="12">
        <f>((alpha*(beta^speed))*(speed^ceta))</f>
        <v>10.544919231364853</v>
      </c>
      <c r="V2146" s="8">
        <f t="shared" si="70"/>
        <v>86</v>
      </c>
    </row>
    <row r="2147" spans="1:22">
      <c r="A2147" s="34" t="s">
        <v>19</v>
      </c>
      <c r="B2147" s="34" t="s">
        <v>66</v>
      </c>
      <c r="C2147" s="5" t="s">
        <v>112</v>
      </c>
      <c r="D2147" s="35" t="s">
        <v>87</v>
      </c>
      <c r="E2147" s="36" t="s">
        <v>15</v>
      </c>
      <c r="F2147" s="37">
        <v>0</v>
      </c>
      <c r="G2147" s="38">
        <v>-0.02</v>
      </c>
      <c r="H2147" s="34">
        <v>0.98957112949277726</v>
      </c>
      <c r="I2147" s="35">
        <v>0.61658739662162865</v>
      </c>
      <c r="J2147" s="35">
        <v>16.634530066157751</v>
      </c>
      <c r="K2147" s="35">
        <v>-0.13720769961918231</v>
      </c>
      <c r="L2147" s="35">
        <v>0.49269263673628994</v>
      </c>
      <c r="M2147" s="35">
        <v>5.6121313099116575E-2</v>
      </c>
      <c r="N2147" s="35">
        <v>0</v>
      </c>
      <c r="O2147" s="35">
        <v>0</v>
      </c>
      <c r="P2147" s="36">
        <v>12</v>
      </c>
      <c r="Q2147" s="37">
        <v>86</v>
      </c>
      <c r="R2147" s="36">
        <v>10</v>
      </c>
      <c r="S2147" s="39">
        <f t="shared" si="69"/>
        <v>86</v>
      </c>
      <c r="T2147" s="34" t="s">
        <v>44</v>
      </c>
      <c r="U2147" s="12">
        <f>(alpha+(beta/(1+EXP((((-1)*ceta)+(delta*LN(speed)))+(epsilon*speed)))))</f>
        <v>0.62952571204016694</v>
      </c>
      <c r="V2147" s="8">
        <f t="shared" si="70"/>
        <v>86</v>
      </c>
    </row>
    <row r="2148" spans="1:22">
      <c r="A2148" s="34" t="s">
        <v>19</v>
      </c>
      <c r="B2148" s="34" t="s">
        <v>66</v>
      </c>
      <c r="C2148" s="5" t="s">
        <v>112</v>
      </c>
      <c r="D2148" s="35" t="s">
        <v>87</v>
      </c>
      <c r="E2148" s="36" t="s">
        <v>16</v>
      </c>
      <c r="F2148" s="37">
        <v>0</v>
      </c>
      <c r="G2148" s="38">
        <v>-0.02</v>
      </c>
      <c r="H2148" s="34">
        <v>0.99189587289054415</v>
      </c>
      <c r="I2148" s="35">
        <v>1.5407137080685016</v>
      </c>
      <c r="J2148" s="35">
        <v>86.839744740479034</v>
      </c>
      <c r="K2148" s="35">
        <v>-0.41934895740523032</v>
      </c>
      <c r="L2148" s="35">
        <v>0.72390956848683341</v>
      </c>
      <c r="M2148" s="35">
        <v>4.2829733735324088E-2</v>
      </c>
      <c r="N2148" s="35">
        <v>0</v>
      </c>
      <c r="O2148" s="35">
        <v>0</v>
      </c>
      <c r="P2148" s="36">
        <v>12</v>
      </c>
      <c r="Q2148" s="37">
        <v>86</v>
      </c>
      <c r="R2148" s="36">
        <v>10</v>
      </c>
      <c r="S2148" s="39">
        <f t="shared" si="69"/>
        <v>86</v>
      </c>
      <c r="T2148" s="34" t="s">
        <v>44</v>
      </c>
      <c r="U2148" s="12">
        <f>(alpha+(beta/(1+EXP((((-1)*ceta)+(delta*LN(speed)))+(epsilon*speed)))))</f>
        <v>1.5977627814714706</v>
      </c>
      <c r="V2148" s="8">
        <f t="shared" si="70"/>
        <v>86</v>
      </c>
    </row>
    <row r="2149" spans="1:22">
      <c r="A2149" s="34" t="s">
        <v>19</v>
      </c>
      <c r="B2149" s="34" t="s">
        <v>66</v>
      </c>
      <c r="C2149" s="5" t="s">
        <v>112</v>
      </c>
      <c r="D2149" s="35" t="s">
        <v>87</v>
      </c>
      <c r="E2149" s="36" t="s">
        <v>14</v>
      </c>
      <c r="F2149" s="37">
        <v>0</v>
      </c>
      <c r="G2149" s="38">
        <v>-0.02</v>
      </c>
      <c r="H2149" s="34">
        <v>0.99342885997007335</v>
      </c>
      <c r="I2149" s="35">
        <v>11.768051286541533</v>
      </c>
      <c r="J2149" s="35">
        <v>1.0112800677795819</v>
      </c>
      <c r="K2149" s="35">
        <v>-1.2174672608247097</v>
      </c>
      <c r="L2149" s="35">
        <v>0</v>
      </c>
      <c r="M2149" s="35">
        <v>0</v>
      </c>
      <c r="N2149" s="35">
        <v>0</v>
      </c>
      <c r="O2149" s="35">
        <v>0</v>
      </c>
      <c r="P2149" s="36">
        <v>12</v>
      </c>
      <c r="Q2149" s="37">
        <v>86</v>
      </c>
      <c r="R2149" s="36">
        <v>0</v>
      </c>
      <c r="S2149" s="39">
        <f t="shared" si="69"/>
        <v>86</v>
      </c>
      <c r="T2149" s="34" t="s">
        <v>29</v>
      </c>
      <c r="U2149" s="12">
        <f>((alpha*(beta^speed))*(speed^ceta))</f>
        <v>0.13628890451986159</v>
      </c>
      <c r="V2149" s="8">
        <f t="shared" si="70"/>
        <v>86</v>
      </c>
    </row>
    <row r="2150" spans="1:22">
      <c r="A2150" s="34" t="s">
        <v>19</v>
      </c>
      <c r="B2150" s="34" t="s">
        <v>66</v>
      </c>
      <c r="C2150" s="5" t="s">
        <v>112</v>
      </c>
      <c r="D2150" s="35" t="s">
        <v>87</v>
      </c>
      <c r="E2150" s="36" t="s">
        <v>18</v>
      </c>
      <c r="F2150" s="37">
        <v>0</v>
      </c>
      <c r="G2150" s="38">
        <v>-0.02</v>
      </c>
      <c r="H2150" s="34">
        <v>0.99292248639310776</v>
      </c>
      <c r="I2150" s="35">
        <v>1.7957545385205522</v>
      </c>
      <c r="J2150" s="35">
        <v>-0.80556259580479084</v>
      </c>
      <c r="K2150" s="35">
        <v>45.933307657816222</v>
      </c>
      <c r="L2150" s="35">
        <v>-3.235451683534361</v>
      </c>
      <c r="M2150" s="35">
        <v>0</v>
      </c>
      <c r="N2150" s="35">
        <v>0</v>
      </c>
      <c r="O2150" s="35">
        <v>0</v>
      </c>
      <c r="P2150" s="36">
        <v>12</v>
      </c>
      <c r="Q2150" s="37">
        <v>86</v>
      </c>
      <c r="R2150" s="36">
        <v>1</v>
      </c>
      <c r="S2150" s="39">
        <f t="shared" si="69"/>
        <v>86</v>
      </c>
      <c r="T2150" s="34" t="s">
        <v>30</v>
      </c>
      <c r="U2150" s="12">
        <f>((alpha*(speed^beta))+(ceta*(speed^delta)))</f>
        <v>4.9671657985082253E-2</v>
      </c>
      <c r="V2150" s="8">
        <f t="shared" si="70"/>
        <v>86</v>
      </c>
    </row>
    <row r="2151" spans="1:22">
      <c r="A2151" s="34" t="s">
        <v>19</v>
      </c>
      <c r="B2151" s="34" t="s">
        <v>66</v>
      </c>
      <c r="C2151" s="5" t="s">
        <v>112</v>
      </c>
      <c r="D2151" s="35" t="s">
        <v>87</v>
      </c>
      <c r="E2151" s="36" t="s">
        <v>17</v>
      </c>
      <c r="F2151" s="37">
        <v>0</v>
      </c>
      <c r="G2151" s="38">
        <v>-0.02</v>
      </c>
      <c r="H2151" s="34">
        <v>0.98411874874990912</v>
      </c>
      <c r="I2151" s="35">
        <v>3484.638434191826</v>
      </c>
      <c r="J2151" s="35">
        <v>1.0103913602589105</v>
      </c>
      <c r="K2151" s="35">
        <v>-1.1214879137422595</v>
      </c>
      <c r="L2151" s="35">
        <v>0</v>
      </c>
      <c r="M2151" s="35">
        <v>0</v>
      </c>
      <c r="N2151" s="35">
        <v>0</v>
      </c>
      <c r="O2151" s="35">
        <v>0</v>
      </c>
      <c r="P2151" s="36">
        <v>12</v>
      </c>
      <c r="Q2151" s="37">
        <v>86</v>
      </c>
      <c r="R2151" s="36">
        <v>0</v>
      </c>
      <c r="S2151" s="39">
        <f t="shared" si="69"/>
        <v>86</v>
      </c>
      <c r="T2151" s="34" t="s">
        <v>29</v>
      </c>
      <c r="U2151" s="12">
        <f>((alpha*(beta^speed))*(speed^ceta))</f>
        <v>57.378441888481206</v>
      </c>
      <c r="V2151" s="8">
        <f t="shared" si="70"/>
        <v>86</v>
      </c>
    </row>
    <row r="2152" spans="1:22">
      <c r="A2152" s="34" t="s">
        <v>19</v>
      </c>
      <c r="B2152" s="34" t="s">
        <v>66</v>
      </c>
      <c r="C2152" s="5" t="s">
        <v>112</v>
      </c>
      <c r="D2152" s="35" t="s">
        <v>87</v>
      </c>
      <c r="E2152" s="36" t="s">
        <v>15</v>
      </c>
      <c r="F2152" s="37">
        <v>50</v>
      </c>
      <c r="G2152" s="38">
        <v>-0.02</v>
      </c>
      <c r="H2152" s="34">
        <v>0.98270701212854739</v>
      </c>
      <c r="I2152" s="35">
        <v>-9.7066367231889577E-6</v>
      </c>
      <c r="J2152" s="35">
        <v>2.1097337079985456E-3</v>
      </c>
      <c r="K2152" s="35">
        <v>-0.14604827010792679</v>
      </c>
      <c r="L2152" s="35">
        <v>3.8800288500223852</v>
      </c>
      <c r="M2152" s="35">
        <v>0</v>
      </c>
      <c r="N2152" s="35">
        <v>0</v>
      </c>
      <c r="O2152" s="35">
        <v>0</v>
      </c>
      <c r="P2152" s="36">
        <v>12</v>
      </c>
      <c r="Q2152" s="37">
        <v>86</v>
      </c>
      <c r="R2152" s="36">
        <v>14</v>
      </c>
      <c r="S2152" s="39">
        <f t="shared" si="69"/>
        <v>86</v>
      </c>
      <c r="T2152" s="34" t="s">
        <v>51</v>
      </c>
      <c r="U2152" s="12">
        <f>(((alpha*(speed^3))+(beta*(speed^2))+(ceta*speed))+delta)</f>
        <v>0.74950359749324935</v>
      </c>
      <c r="V2152" s="8">
        <f t="shared" si="70"/>
        <v>86</v>
      </c>
    </row>
    <row r="2153" spans="1:22">
      <c r="A2153" s="34" t="s">
        <v>19</v>
      </c>
      <c r="B2153" s="34" t="s">
        <v>66</v>
      </c>
      <c r="C2153" s="5" t="s">
        <v>112</v>
      </c>
      <c r="D2153" s="35" t="s">
        <v>87</v>
      </c>
      <c r="E2153" s="36" t="s">
        <v>16</v>
      </c>
      <c r="F2153" s="37">
        <v>50</v>
      </c>
      <c r="G2153" s="38">
        <v>-0.02</v>
      </c>
      <c r="H2153" s="34">
        <v>0.98721273832071255</v>
      </c>
      <c r="I2153" s="35">
        <v>1.056788712007541</v>
      </c>
      <c r="J2153" s="35">
        <v>67.239113271321003</v>
      </c>
      <c r="K2153" s="35">
        <v>-0.14343556959354262</v>
      </c>
      <c r="L2153" s="35">
        <v>0.75505708776815561</v>
      </c>
      <c r="M2153" s="35">
        <v>2.7311297256005174E-2</v>
      </c>
      <c r="N2153" s="35">
        <v>0</v>
      </c>
      <c r="O2153" s="35">
        <v>0</v>
      </c>
      <c r="P2153" s="36">
        <v>12</v>
      </c>
      <c r="Q2153" s="37">
        <v>86</v>
      </c>
      <c r="R2153" s="36">
        <v>10</v>
      </c>
      <c r="S2153" s="39">
        <f t="shared" si="69"/>
        <v>86</v>
      </c>
      <c r="T2153" s="34" t="s">
        <v>44</v>
      </c>
      <c r="U2153" s="12">
        <f>(alpha+(beta/(1+EXP((((-1)*ceta)+(delta*LN(speed)))+(epsilon*speed)))))</f>
        <v>1.2488196973960664</v>
      </c>
      <c r="V2153" s="8">
        <f t="shared" si="70"/>
        <v>86</v>
      </c>
    </row>
    <row r="2154" spans="1:22">
      <c r="A2154" s="34" t="s">
        <v>19</v>
      </c>
      <c r="B2154" s="34" t="s">
        <v>66</v>
      </c>
      <c r="C2154" s="5" t="s">
        <v>112</v>
      </c>
      <c r="D2154" s="35" t="s">
        <v>87</v>
      </c>
      <c r="E2154" s="36" t="s">
        <v>14</v>
      </c>
      <c r="F2154" s="37">
        <v>50</v>
      </c>
      <c r="G2154" s="38">
        <v>-0.02</v>
      </c>
      <c r="H2154" s="34">
        <v>0.9917303195440953</v>
      </c>
      <c r="I2154" s="35">
        <v>12.376967576105899</v>
      </c>
      <c r="J2154" s="35">
        <v>1.0107737014751614</v>
      </c>
      <c r="K2154" s="35">
        <v>-1.2577598612290668</v>
      </c>
      <c r="L2154" s="35">
        <v>0</v>
      </c>
      <c r="M2154" s="35">
        <v>0</v>
      </c>
      <c r="N2154" s="35">
        <v>0</v>
      </c>
      <c r="O2154" s="35">
        <v>0</v>
      </c>
      <c r="P2154" s="36">
        <v>12</v>
      </c>
      <c r="Q2154" s="37">
        <v>86</v>
      </c>
      <c r="R2154" s="36">
        <v>0</v>
      </c>
      <c r="S2154" s="39">
        <f t="shared" si="69"/>
        <v>86</v>
      </c>
      <c r="T2154" s="34" t="s">
        <v>29</v>
      </c>
      <c r="U2154" s="12">
        <f>((alpha*(beta^speed))*(speed^ceta))</f>
        <v>0.11474084897109973</v>
      </c>
      <c r="V2154" s="8">
        <f t="shared" si="70"/>
        <v>86</v>
      </c>
    </row>
    <row r="2155" spans="1:22">
      <c r="A2155" s="34" t="s">
        <v>19</v>
      </c>
      <c r="B2155" s="34" t="s">
        <v>66</v>
      </c>
      <c r="C2155" s="5" t="s">
        <v>112</v>
      </c>
      <c r="D2155" s="35" t="s">
        <v>87</v>
      </c>
      <c r="E2155" s="36" t="s">
        <v>18</v>
      </c>
      <c r="F2155" s="37">
        <v>50</v>
      </c>
      <c r="G2155" s="38">
        <v>-0.02</v>
      </c>
      <c r="H2155" s="34">
        <v>0.9906694663823703</v>
      </c>
      <c r="I2155" s="35">
        <v>0.28456072533006049</v>
      </c>
      <c r="J2155" s="35">
        <v>0.33142620037791659</v>
      </c>
      <c r="K2155" s="35">
        <v>-1.4257349024038434E-3</v>
      </c>
      <c r="L2155" s="35">
        <v>0</v>
      </c>
      <c r="M2155" s="35">
        <v>0</v>
      </c>
      <c r="N2155" s="35">
        <v>0</v>
      </c>
      <c r="O2155" s="35">
        <v>0</v>
      </c>
      <c r="P2155" s="36">
        <v>12</v>
      </c>
      <c r="Q2155" s="37">
        <v>86</v>
      </c>
      <c r="R2155" s="36">
        <v>5</v>
      </c>
      <c r="S2155" s="39">
        <f t="shared" si="69"/>
        <v>86</v>
      </c>
      <c r="T2155" s="34" t="s">
        <v>36</v>
      </c>
      <c r="U2155" s="12">
        <f>(1/(((ceta*(speed^2))+(beta*speed))+alpha))</f>
        <v>5.4817112348029877E-2</v>
      </c>
      <c r="V2155" s="8">
        <f t="shared" si="70"/>
        <v>86</v>
      </c>
    </row>
    <row r="2156" spans="1:22">
      <c r="A2156" s="34" t="s">
        <v>19</v>
      </c>
      <c r="B2156" s="34" t="s">
        <v>66</v>
      </c>
      <c r="C2156" s="5" t="s">
        <v>112</v>
      </c>
      <c r="D2156" s="35" t="s">
        <v>87</v>
      </c>
      <c r="E2156" s="36" t="s">
        <v>17</v>
      </c>
      <c r="F2156" s="37">
        <v>50</v>
      </c>
      <c r="G2156" s="38">
        <v>-0.02</v>
      </c>
      <c r="H2156" s="34">
        <v>0.97954922921629883</v>
      </c>
      <c r="I2156" s="35">
        <v>8.0087719144102945</v>
      </c>
      <c r="J2156" s="35">
        <v>-1.6349759396526529</v>
      </c>
      <c r="K2156" s="35">
        <v>-0.94951564886063833</v>
      </c>
      <c r="L2156" s="35">
        <v>0</v>
      </c>
      <c r="M2156" s="35">
        <v>0</v>
      </c>
      <c r="N2156" s="35">
        <v>0</v>
      </c>
      <c r="O2156" s="35">
        <v>0</v>
      </c>
      <c r="P2156" s="36">
        <v>12</v>
      </c>
      <c r="Q2156" s="37">
        <v>86</v>
      </c>
      <c r="R2156" s="36">
        <v>13</v>
      </c>
      <c r="S2156" s="39">
        <f t="shared" si="69"/>
        <v>86</v>
      </c>
      <c r="T2156" s="34" t="s">
        <v>50</v>
      </c>
      <c r="U2156" s="12">
        <f>EXP((alpha+(beta/speed))+(ceta*LN(speed)))</f>
        <v>42.960801332681314</v>
      </c>
      <c r="V2156" s="8">
        <f t="shared" si="70"/>
        <v>86</v>
      </c>
    </row>
    <row r="2157" spans="1:22">
      <c r="A2157" s="34" t="s">
        <v>19</v>
      </c>
      <c r="B2157" s="34" t="s">
        <v>66</v>
      </c>
      <c r="C2157" s="5" t="s">
        <v>112</v>
      </c>
      <c r="D2157" s="35" t="s">
        <v>87</v>
      </c>
      <c r="E2157" s="36" t="s">
        <v>15</v>
      </c>
      <c r="F2157" s="37">
        <v>100</v>
      </c>
      <c r="G2157" s="38">
        <v>-0.02</v>
      </c>
      <c r="H2157" s="34">
        <v>0.97859365548740584</v>
      </c>
      <c r="I2157" s="35">
        <v>-8.3458839674704438E-6</v>
      </c>
      <c r="J2157" s="35">
        <v>1.9149671139458101E-3</v>
      </c>
      <c r="K2157" s="35">
        <v>-0.13948320757303201</v>
      </c>
      <c r="L2157" s="35">
        <v>3.8559979240654556</v>
      </c>
      <c r="M2157" s="35">
        <v>0</v>
      </c>
      <c r="N2157" s="35">
        <v>0</v>
      </c>
      <c r="O2157" s="35">
        <v>0</v>
      </c>
      <c r="P2157" s="36">
        <v>12</v>
      </c>
      <c r="Q2157" s="37">
        <v>86</v>
      </c>
      <c r="R2157" s="36">
        <v>14</v>
      </c>
      <c r="S2157" s="39">
        <f t="shared" si="69"/>
        <v>86</v>
      </c>
      <c r="T2157" s="34" t="s">
        <v>51</v>
      </c>
      <c r="U2157" s="12">
        <f>(((alpha*(speed^3))+(beta*(speed^2))+(ceta*speed))+delta)</f>
        <v>0.71508927471453454</v>
      </c>
      <c r="V2157" s="8">
        <f t="shared" si="70"/>
        <v>86</v>
      </c>
    </row>
    <row r="2158" spans="1:22">
      <c r="A2158" s="34" t="s">
        <v>19</v>
      </c>
      <c r="B2158" s="34" t="s">
        <v>66</v>
      </c>
      <c r="C2158" s="5" t="s">
        <v>112</v>
      </c>
      <c r="D2158" s="35" t="s">
        <v>87</v>
      </c>
      <c r="E2158" s="36" t="s">
        <v>16</v>
      </c>
      <c r="F2158" s="37">
        <v>100</v>
      </c>
      <c r="G2158" s="38">
        <v>-0.02</v>
      </c>
      <c r="H2158" s="34">
        <v>0.98274317920131371</v>
      </c>
      <c r="I2158" s="35">
        <v>-0.62607628164028029</v>
      </c>
      <c r="J2158" s="35">
        <v>46.931145291980378</v>
      </c>
      <c r="K2158" s="35">
        <v>0.5769548414846748</v>
      </c>
      <c r="L2158" s="35">
        <v>0.88478082523266322</v>
      </c>
      <c r="M2158" s="35">
        <v>2.396283757807499E-5</v>
      </c>
      <c r="N2158" s="35">
        <v>0</v>
      </c>
      <c r="O2158" s="35">
        <v>0</v>
      </c>
      <c r="P2158" s="36">
        <v>12</v>
      </c>
      <c r="Q2158" s="37">
        <v>86</v>
      </c>
      <c r="R2158" s="36">
        <v>10</v>
      </c>
      <c r="S2158" s="39">
        <f t="shared" si="69"/>
        <v>86</v>
      </c>
      <c r="T2158" s="34" t="s">
        <v>44</v>
      </c>
      <c r="U2158" s="12">
        <f>(alpha+(beta/(1+EXP((((-1)*ceta)+(delta*LN(speed)))+(epsilon*speed)))))</f>
        <v>0.93991228747332323</v>
      </c>
      <c r="V2158" s="8">
        <f t="shared" si="70"/>
        <v>86</v>
      </c>
    </row>
    <row r="2159" spans="1:22">
      <c r="A2159" s="34" t="s">
        <v>19</v>
      </c>
      <c r="B2159" s="34" t="s">
        <v>66</v>
      </c>
      <c r="C2159" s="5" t="s">
        <v>112</v>
      </c>
      <c r="D2159" s="35" t="s">
        <v>87</v>
      </c>
      <c r="E2159" s="36" t="s">
        <v>14</v>
      </c>
      <c r="F2159" s="37">
        <v>100</v>
      </c>
      <c r="G2159" s="38">
        <v>-0.02</v>
      </c>
      <c r="H2159" s="34">
        <v>0.99362755474363784</v>
      </c>
      <c r="I2159" s="35">
        <v>10.281812715638207</v>
      </c>
      <c r="J2159" s="35">
        <v>1.0056123181315391</v>
      </c>
      <c r="K2159" s="35">
        <v>-1.1752243957695911</v>
      </c>
      <c r="L2159" s="35">
        <v>0</v>
      </c>
      <c r="M2159" s="35">
        <v>0</v>
      </c>
      <c r="N2159" s="35">
        <v>0</v>
      </c>
      <c r="O2159" s="35">
        <v>0</v>
      </c>
      <c r="P2159" s="36">
        <v>12</v>
      </c>
      <c r="Q2159" s="37">
        <v>86</v>
      </c>
      <c r="R2159" s="36">
        <v>0</v>
      </c>
      <c r="S2159" s="39">
        <f t="shared" si="69"/>
        <v>86</v>
      </c>
      <c r="T2159" s="34" t="s">
        <v>29</v>
      </c>
      <c r="U2159" s="12">
        <f>((alpha*(beta^speed))*(speed^ceta))</f>
        <v>8.8640089672148384E-2</v>
      </c>
      <c r="V2159" s="8">
        <f t="shared" si="70"/>
        <v>86</v>
      </c>
    </row>
    <row r="2160" spans="1:22">
      <c r="A2160" s="34" t="s">
        <v>19</v>
      </c>
      <c r="B2160" s="34" t="s">
        <v>66</v>
      </c>
      <c r="C2160" s="5" t="s">
        <v>112</v>
      </c>
      <c r="D2160" s="35" t="s">
        <v>87</v>
      </c>
      <c r="E2160" s="36" t="s">
        <v>18</v>
      </c>
      <c r="F2160" s="37">
        <v>100</v>
      </c>
      <c r="G2160" s="38">
        <v>-0.02</v>
      </c>
      <c r="H2160" s="34">
        <v>0.98840573340686178</v>
      </c>
      <c r="I2160" s="35">
        <v>0.44668900992227789</v>
      </c>
      <c r="J2160" s="35">
        <v>0.31880799333634574</v>
      </c>
      <c r="K2160" s="35">
        <v>-1.1297911576431808E-3</v>
      </c>
      <c r="L2160" s="35">
        <v>0</v>
      </c>
      <c r="M2160" s="35">
        <v>0</v>
      </c>
      <c r="N2160" s="35">
        <v>0</v>
      </c>
      <c r="O2160" s="35">
        <v>0</v>
      </c>
      <c r="P2160" s="36">
        <v>12</v>
      </c>
      <c r="Q2160" s="37">
        <v>86</v>
      </c>
      <c r="R2160" s="36">
        <v>5</v>
      </c>
      <c r="S2160" s="39">
        <f t="shared" si="69"/>
        <v>86</v>
      </c>
      <c r="T2160" s="34" t="s">
        <v>36</v>
      </c>
      <c r="U2160" s="12">
        <f>(1/(((ceta*(speed^2))+(beta*speed))+alpha))</f>
        <v>5.1260387761768784E-2</v>
      </c>
      <c r="V2160" s="8">
        <f t="shared" si="70"/>
        <v>86</v>
      </c>
    </row>
    <row r="2161" spans="1:22">
      <c r="A2161" s="34" t="s">
        <v>19</v>
      </c>
      <c r="B2161" s="34" t="s">
        <v>66</v>
      </c>
      <c r="C2161" s="5" t="s">
        <v>112</v>
      </c>
      <c r="D2161" s="35" t="s">
        <v>87</v>
      </c>
      <c r="E2161" s="36" t="s">
        <v>17</v>
      </c>
      <c r="F2161" s="37">
        <v>100</v>
      </c>
      <c r="G2161" s="38">
        <v>-0.02</v>
      </c>
      <c r="H2161" s="34">
        <v>0.97427855542834652</v>
      </c>
      <c r="I2161" s="35">
        <v>9.2747804946412238</v>
      </c>
      <c r="J2161" s="35">
        <v>-7.6839003003736348</v>
      </c>
      <c r="K2161" s="35">
        <v>-1.2430296719740752</v>
      </c>
      <c r="L2161" s="35">
        <v>0</v>
      </c>
      <c r="M2161" s="35">
        <v>0</v>
      </c>
      <c r="N2161" s="35">
        <v>0</v>
      </c>
      <c r="O2161" s="35">
        <v>0</v>
      </c>
      <c r="P2161" s="36">
        <v>12</v>
      </c>
      <c r="Q2161" s="37">
        <v>86</v>
      </c>
      <c r="R2161" s="36">
        <v>13</v>
      </c>
      <c r="S2161" s="39">
        <f t="shared" si="69"/>
        <v>86</v>
      </c>
      <c r="T2161" s="34" t="s">
        <v>50</v>
      </c>
      <c r="U2161" s="12">
        <f>EXP((alpha+(beta/speed))+(ceta*LN(speed)))</f>
        <v>38.418801348081104</v>
      </c>
      <c r="V2161" s="8">
        <f t="shared" si="70"/>
        <v>86</v>
      </c>
    </row>
    <row r="2162" spans="1:22">
      <c r="A2162" s="34" t="s">
        <v>19</v>
      </c>
      <c r="B2162" s="34" t="s">
        <v>66</v>
      </c>
      <c r="C2162" s="5" t="s">
        <v>112</v>
      </c>
      <c r="D2162" s="35" t="s">
        <v>87</v>
      </c>
      <c r="E2162" s="36" t="s">
        <v>15</v>
      </c>
      <c r="F2162" s="37">
        <v>0</v>
      </c>
      <c r="G2162" s="38">
        <v>0.02</v>
      </c>
      <c r="H2162" s="34">
        <v>0.97850252819398853</v>
      </c>
      <c r="I2162" s="35">
        <v>0.79671244131362084</v>
      </c>
      <c r="J2162" s="35">
        <v>18.473898670216069</v>
      </c>
      <c r="K2162" s="35">
        <v>-7.3475872434082615E-2</v>
      </c>
      <c r="L2162" s="35">
        <v>0.6627802150592883</v>
      </c>
      <c r="M2162" s="35">
        <v>3.7608928361702987E-2</v>
      </c>
      <c r="N2162" s="35">
        <v>0</v>
      </c>
      <c r="O2162" s="35">
        <v>0</v>
      </c>
      <c r="P2162" s="36">
        <v>12</v>
      </c>
      <c r="Q2162" s="37">
        <v>86</v>
      </c>
      <c r="R2162" s="36">
        <v>10</v>
      </c>
      <c r="S2162" s="39">
        <f t="shared" si="69"/>
        <v>86</v>
      </c>
      <c r="T2162" s="34" t="s">
        <v>44</v>
      </c>
      <c r="U2162" s="12">
        <f>(alpha+(beta/(1+EXP((((-1)*ceta)+(delta*LN(speed)))+(epsilon*speed)))))</f>
        <v>0.83194983801449707</v>
      </c>
      <c r="V2162" s="8">
        <f t="shared" si="70"/>
        <v>86</v>
      </c>
    </row>
    <row r="2163" spans="1:22">
      <c r="A2163" s="34" t="s">
        <v>19</v>
      </c>
      <c r="B2163" s="34" t="s">
        <v>66</v>
      </c>
      <c r="C2163" s="5" t="s">
        <v>112</v>
      </c>
      <c r="D2163" s="35" t="s">
        <v>87</v>
      </c>
      <c r="E2163" s="36" t="s">
        <v>16</v>
      </c>
      <c r="F2163" s="37">
        <v>0</v>
      </c>
      <c r="G2163" s="38">
        <v>0.02</v>
      </c>
      <c r="H2163" s="34">
        <v>0.99561882899510701</v>
      </c>
      <c r="I2163" s="35">
        <v>4.2874781170555147</v>
      </c>
      <c r="J2163" s="35">
        <v>2.4248192588747344E-2</v>
      </c>
      <c r="K2163" s="35">
        <v>120.19566429476217</v>
      </c>
      <c r="L2163" s="35">
        <v>-1.2494225316349792</v>
      </c>
      <c r="M2163" s="35">
        <v>0</v>
      </c>
      <c r="N2163" s="35">
        <v>0</v>
      </c>
      <c r="O2163" s="35">
        <v>0</v>
      </c>
      <c r="P2163" s="36">
        <v>12</v>
      </c>
      <c r="Q2163" s="37">
        <v>86</v>
      </c>
      <c r="R2163" s="36">
        <v>1</v>
      </c>
      <c r="S2163" s="39">
        <f t="shared" si="69"/>
        <v>86</v>
      </c>
      <c r="T2163" s="34" t="s">
        <v>30</v>
      </c>
      <c r="U2163" s="12">
        <f>((alpha*(speed^beta))+(ceta*(speed^delta)))</f>
        <v>5.2366349155268113</v>
      </c>
      <c r="V2163" s="8">
        <f t="shared" si="70"/>
        <v>86</v>
      </c>
    </row>
    <row r="2164" spans="1:22">
      <c r="A2164" s="34" t="s">
        <v>19</v>
      </c>
      <c r="B2164" s="34" t="s">
        <v>66</v>
      </c>
      <c r="C2164" s="5" t="s">
        <v>112</v>
      </c>
      <c r="D2164" s="35" t="s">
        <v>87</v>
      </c>
      <c r="E2164" s="36" t="s">
        <v>14</v>
      </c>
      <c r="F2164" s="37">
        <v>0</v>
      </c>
      <c r="G2164" s="38">
        <v>0.02</v>
      </c>
      <c r="H2164" s="34">
        <v>0.99668373843837499</v>
      </c>
      <c r="I2164" s="35">
        <v>7.1093012294949798</v>
      </c>
      <c r="J2164" s="35">
        <v>1.0031459791022115</v>
      </c>
      <c r="K2164" s="35">
        <v>-0.9419939105554278</v>
      </c>
      <c r="L2164" s="35">
        <v>0</v>
      </c>
      <c r="M2164" s="35">
        <v>0</v>
      </c>
      <c r="N2164" s="35">
        <v>0</v>
      </c>
      <c r="O2164" s="35">
        <v>0</v>
      </c>
      <c r="P2164" s="36">
        <v>12</v>
      </c>
      <c r="Q2164" s="37">
        <v>86</v>
      </c>
      <c r="R2164" s="36">
        <v>0</v>
      </c>
      <c r="S2164" s="39">
        <f t="shared" si="69"/>
        <v>86</v>
      </c>
      <c r="T2164" s="34" t="s">
        <v>29</v>
      </c>
      <c r="U2164" s="12">
        <f>((alpha*(beta^speed))*(speed^ceta))</f>
        <v>0.14023515944141962</v>
      </c>
      <c r="V2164" s="8">
        <f t="shared" si="70"/>
        <v>86</v>
      </c>
    </row>
    <row r="2165" spans="1:22">
      <c r="A2165" s="34" t="s">
        <v>19</v>
      </c>
      <c r="B2165" s="34" t="s">
        <v>66</v>
      </c>
      <c r="C2165" s="5" t="s">
        <v>112</v>
      </c>
      <c r="D2165" s="35" t="s">
        <v>87</v>
      </c>
      <c r="E2165" s="36" t="s">
        <v>18</v>
      </c>
      <c r="F2165" s="37">
        <v>0</v>
      </c>
      <c r="G2165" s="38">
        <v>0.02</v>
      </c>
      <c r="H2165" s="34">
        <v>0.99631467293462661</v>
      </c>
      <c r="I2165" s="35">
        <v>4.8912307813317115</v>
      </c>
      <c r="J2165" s="35">
        <v>-1.4166134923118316</v>
      </c>
      <c r="K2165" s="35">
        <v>0.24855889207005183</v>
      </c>
      <c r="L2165" s="35">
        <v>-0.29149817394000338</v>
      </c>
      <c r="M2165" s="35">
        <v>0</v>
      </c>
      <c r="N2165" s="35">
        <v>0</v>
      </c>
      <c r="O2165" s="35">
        <v>0</v>
      </c>
      <c r="P2165" s="36">
        <v>12</v>
      </c>
      <c r="Q2165" s="37">
        <v>86</v>
      </c>
      <c r="R2165" s="36">
        <v>1</v>
      </c>
      <c r="S2165" s="39">
        <f t="shared" si="69"/>
        <v>86</v>
      </c>
      <c r="T2165" s="34" t="s">
        <v>30</v>
      </c>
      <c r="U2165" s="12">
        <f>((alpha*(speed^beta))+(ceta*(speed^delta)))</f>
        <v>7.6737991185065677E-2</v>
      </c>
      <c r="V2165" s="8">
        <f t="shared" si="70"/>
        <v>86</v>
      </c>
    </row>
    <row r="2166" spans="1:22">
      <c r="A2166" s="34" t="s">
        <v>19</v>
      </c>
      <c r="B2166" s="34" t="s">
        <v>66</v>
      </c>
      <c r="C2166" s="5" t="s">
        <v>112</v>
      </c>
      <c r="D2166" s="35" t="s">
        <v>87</v>
      </c>
      <c r="E2166" s="36" t="s">
        <v>17</v>
      </c>
      <c r="F2166" s="37">
        <v>0</v>
      </c>
      <c r="G2166" s="38">
        <v>0.02</v>
      </c>
      <c r="H2166" s="34">
        <v>0.98735325046583278</v>
      </c>
      <c r="I2166" s="35">
        <v>1930.8734269858946</v>
      </c>
      <c r="J2166" s="35">
        <v>1.0133805032467138</v>
      </c>
      <c r="K2166" s="35">
        <v>-0.74562725627584203</v>
      </c>
      <c r="L2166" s="35">
        <v>0</v>
      </c>
      <c r="M2166" s="35">
        <v>0</v>
      </c>
      <c r="N2166" s="35">
        <v>0</v>
      </c>
      <c r="O2166" s="35">
        <v>0</v>
      </c>
      <c r="P2166" s="36">
        <v>12</v>
      </c>
      <c r="Q2166" s="37">
        <v>86</v>
      </c>
      <c r="R2166" s="36">
        <v>0</v>
      </c>
      <c r="S2166" s="39">
        <f t="shared" si="69"/>
        <v>86</v>
      </c>
      <c r="T2166" s="34" t="s">
        <v>29</v>
      </c>
      <c r="U2166" s="12">
        <f>((alpha*(beta^speed))*(speed^ceta))</f>
        <v>218.66428813067111</v>
      </c>
      <c r="V2166" s="8">
        <f t="shared" si="70"/>
        <v>86</v>
      </c>
    </row>
    <row r="2167" spans="1:22">
      <c r="A2167" s="34" t="s">
        <v>19</v>
      </c>
      <c r="B2167" s="34" t="s">
        <v>66</v>
      </c>
      <c r="C2167" s="5" t="s">
        <v>112</v>
      </c>
      <c r="D2167" s="35" t="s">
        <v>87</v>
      </c>
      <c r="E2167" s="36" t="s">
        <v>15</v>
      </c>
      <c r="F2167" s="37">
        <v>50</v>
      </c>
      <c r="G2167" s="38">
        <v>0.02</v>
      </c>
      <c r="H2167" s="34">
        <v>0.95755583155178858</v>
      </c>
      <c r="I2167" s="35">
        <v>-1.2500064863254176E-5</v>
      </c>
      <c r="J2167" s="35">
        <v>2.3450041527581845E-3</v>
      </c>
      <c r="K2167" s="35">
        <v>-0.14838146503611027</v>
      </c>
      <c r="L2167" s="35">
        <v>4.2261523228320934</v>
      </c>
      <c r="M2167" s="35">
        <v>0</v>
      </c>
      <c r="N2167" s="35">
        <v>0</v>
      </c>
      <c r="O2167" s="35">
        <v>0</v>
      </c>
      <c r="P2167" s="36">
        <v>12</v>
      </c>
      <c r="Q2167" s="37">
        <v>86</v>
      </c>
      <c r="R2167" s="36">
        <v>14</v>
      </c>
      <c r="S2167" s="39">
        <f t="shared" si="69"/>
        <v>86</v>
      </c>
      <c r="T2167" s="34" t="s">
        <v>51</v>
      </c>
      <c r="U2167" s="12">
        <f>(((alpha*(speed^3))+(beta*(speed^2))+(ceta*speed))+delta)</f>
        <v>0.85825578686414428</v>
      </c>
      <c r="V2167" s="8">
        <f t="shared" si="70"/>
        <v>86</v>
      </c>
    </row>
    <row r="2168" spans="1:22">
      <c r="A2168" s="34" t="s">
        <v>19</v>
      </c>
      <c r="B2168" s="34" t="s">
        <v>66</v>
      </c>
      <c r="C2168" s="5" t="s">
        <v>112</v>
      </c>
      <c r="D2168" s="35" t="s">
        <v>87</v>
      </c>
      <c r="E2168" s="36" t="s">
        <v>16</v>
      </c>
      <c r="F2168" s="37">
        <v>50</v>
      </c>
      <c r="G2168" s="38">
        <v>0.02</v>
      </c>
      <c r="H2168" s="34">
        <v>0.99539425042311203</v>
      </c>
      <c r="I2168" s="35">
        <v>9.0379307528183528</v>
      </c>
      <c r="J2168" s="35">
        <v>-0.10276572010102325</v>
      </c>
      <c r="K2168" s="35">
        <v>124.64203710769885</v>
      </c>
      <c r="L2168" s="35">
        <v>-1.3562836858682219</v>
      </c>
      <c r="M2168" s="35">
        <v>0</v>
      </c>
      <c r="N2168" s="35">
        <v>0</v>
      </c>
      <c r="O2168" s="35">
        <v>0</v>
      </c>
      <c r="P2168" s="36">
        <v>12</v>
      </c>
      <c r="Q2168" s="37">
        <v>86</v>
      </c>
      <c r="R2168" s="36">
        <v>1</v>
      </c>
      <c r="S2168" s="39">
        <f t="shared" si="69"/>
        <v>86</v>
      </c>
      <c r="T2168" s="34" t="s">
        <v>30</v>
      </c>
      <c r="U2168" s="12">
        <f>((alpha*(speed^beta))+(ceta*(speed^delta)))</f>
        <v>6.0147649842373578</v>
      </c>
      <c r="V2168" s="8">
        <f t="shared" si="70"/>
        <v>86</v>
      </c>
    </row>
    <row r="2169" spans="1:22">
      <c r="A2169" s="34" t="s">
        <v>19</v>
      </c>
      <c r="B2169" s="34" t="s">
        <v>66</v>
      </c>
      <c r="C2169" s="5" t="s">
        <v>112</v>
      </c>
      <c r="D2169" s="35" t="s">
        <v>87</v>
      </c>
      <c r="E2169" s="36" t="s">
        <v>14</v>
      </c>
      <c r="F2169" s="37">
        <v>50</v>
      </c>
      <c r="G2169" s="38">
        <v>0.02</v>
      </c>
      <c r="H2169" s="34">
        <v>0.99662914477207798</v>
      </c>
      <c r="I2169" s="35">
        <v>7.538861038129081</v>
      </c>
      <c r="J2169" s="35">
        <v>1.0064074273831607</v>
      </c>
      <c r="K2169" s="35">
        <v>-0.98956751529887454</v>
      </c>
      <c r="L2169" s="35">
        <v>0</v>
      </c>
      <c r="M2169" s="35">
        <v>0</v>
      </c>
      <c r="N2169" s="35">
        <v>0</v>
      </c>
      <c r="O2169" s="35">
        <v>0</v>
      </c>
      <c r="P2169" s="36">
        <v>12</v>
      </c>
      <c r="Q2169" s="37">
        <v>86</v>
      </c>
      <c r="R2169" s="36">
        <v>0</v>
      </c>
      <c r="S2169" s="39">
        <f t="shared" si="69"/>
        <v>86</v>
      </c>
      <c r="T2169" s="34" t="s">
        <v>29</v>
      </c>
      <c r="U2169" s="12">
        <f>((alpha*(beta^speed))*(speed^ceta))</f>
        <v>0.15905179388676385</v>
      </c>
      <c r="V2169" s="8">
        <f t="shared" si="70"/>
        <v>86</v>
      </c>
    </row>
    <row r="2170" spans="1:22">
      <c r="A2170" s="34" t="s">
        <v>19</v>
      </c>
      <c r="B2170" s="34" t="s">
        <v>66</v>
      </c>
      <c r="C2170" s="5" t="s">
        <v>112</v>
      </c>
      <c r="D2170" s="35" t="s">
        <v>87</v>
      </c>
      <c r="E2170" s="36" t="s">
        <v>18</v>
      </c>
      <c r="F2170" s="37">
        <v>50</v>
      </c>
      <c r="G2170" s="38">
        <v>0.02</v>
      </c>
      <c r="H2170" s="34">
        <v>0.99288860208896568</v>
      </c>
      <c r="I2170" s="35">
        <v>1.9942301684456307</v>
      </c>
      <c r="J2170" s="35">
        <v>1.0082358904787305</v>
      </c>
      <c r="K2170" s="35">
        <v>-0.85076561686270857</v>
      </c>
      <c r="L2170" s="35">
        <v>0</v>
      </c>
      <c r="M2170" s="35">
        <v>0</v>
      </c>
      <c r="N2170" s="35">
        <v>0</v>
      </c>
      <c r="O2170" s="35">
        <v>0</v>
      </c>
      <c r="P2170" s="36">
        <v>12</v>
      </c>
      <c r="Q2170" s="37">
        <v>86</v>
      </c>
      <c r="R2170" s="36">
        <v>0</v>
      </c>
      <c r="S2170" s="39">
        <f t="shared" si="69"/>
        <v>86</v>
      </c>
      <c r="T2170" s="34" t="s">
        <v>29</v>
      </c>
      <c r="U2170" s="12">
        <f>((alpha*(beta^speed))*(speed^ceta))</f>
        <v>9.1267400165980256E-2</v>
      </c>
      <c r="V2170" s="8">
        <f t="shared" si="70"/>
        <v>86</v>
      </c>
    </row>
    <row r="2171" spans="1:22">
      <c r="A2171" s="34" t="s">
        <v>19</v>
      </c>
      <c r="B2171" s="34" t="s">
        <v>66</v>
      </c>
      <c r="C2171" s="5" t="s">
        <v>112</v>
      </c>
      <c r="D2171" s="35" t="s">
        <v>87</v>
      </c>
      <c r="E2171" s="36" t="s">
        <v>17</v>
      </c>
      <c r="F2171" s="37">
        <v>50</v>
      </c>
      <c r="G2171" s="38">
        <v>0.02</v>
      </c>
      <c r="H2171" s="34">
        <v>0.98092825346714574</v>
      </c>
      <c r="I2171" s="35">
        <v>1697.1761921763155</v>
      </c>
      <c r="J2171" s="35">
        <v>1.010758001432073</v>
      </c>
      <c r="K2171" s="35">
        <v>-0.62322280669511354</v>
      </c>
      <c r="L2171" s="35">
        <v>0</v>
      </c>
      <c r="M2171" s="35">
        <v>0</v>
      </c>
      <c r="N2171" s="35">
        <v>0</v>
      </c>
      <c r="O2171" s="35">
        <v>0</v>
      </c>
      <c r="P2171" s="36">
        <v>12</v>
      </c>
      <c r="Q2171" s="37">
        <v>86</v>
      </c>
      <c r="R2171" s="36">
        <v>0</v>
      </c>
      <c r="S2171" s="39">
        <f t="shared" si="69"/>
        <v>86</v>
      </c>
      <c r="T2171" s="34" t="s">
        <v>29</v>
      </c>
      <c r="U2171" s="12">
        <f>((alpha*(beta^speed))*(speed^ceta))</f>
        <v>265.31484197645665</v>
      </c>
      <c r="V2171" s="8">
        <f t="shared" si="70"/>
        <v>86</v>
      </c>
    </row>
    <row r="2172" spans="1:22">
      <c r="A2172" s="34" t="s">
        <v>19</v>
      </c>
      <c r="B2172" s="34" t="s">
        <v>66</v>
      </c>
      <c r="C2172" s="5" t="s">
        <v>112</v>
      </c>
      <c r="D2172" s="35" t="s">
        <v>87</v>
      </c>
      <c r="E2172" s="36" t="s">
        <v>15</v>
      </c>
      <c r="F2172" s="37">
        <v>100</v>
      </c>
      <c r="G2172" s="38">
        <v>0.02</v>
      </c>
      <c r="H2172" s="34">
        <v>0.94848820512026377</v>
      </c>
      <c r="I2172" s="35">
        <v>-1.0346978794402847E-5</v>
      </c>
      <c r="J2172" s="35">
        <v>2.0364463242597353E-3</v>
      </c>
      <c r="K2172" s="35">
        <v>-0.13854613998465043</v>
      </c>
      <c r="L2172" s="35">
        <v>4.3611224438301441</v>
      </c>
      <c r="M2172" s="35">
        <v>0</v>
      </c>
      <c r="N2172" s="35">
        <v>0</v>
      </c>
      <c r="O2172" s="35">
        <v>0</v>
      </c>
      <c r="P2172" s="36">
        <v>12</v>
      </c>
      <c r="Q2172" s="37">
        <v>86</v>
      </c>
      <c r="R2172" s="36">
        <v>14</v>
      </c>
      <c r="S2172" s="39">
        <f t="shared" si="69"/>
        <v>86</v>
      </c>
      <c r="T2172" s="34" t="s">
        <v>51</v>
      </c>
      <c r="U2172" s="12">
        <f>(((alpha*(speed^3))+(beta*(speed^2))+(ceta*speed))+delta)</f>
        <v>0.92645347532251066</v>
      </c>
      <c r="V2172" s="8">
        <f t="shared" si="70"/>
        <v>86</v>
      </c>
    </row>
    <row r="2173" spans="1:22">
      <c r="A2173" s="34" t="s">
        <v>19</v>
      </c>
      <c r="B2173" s="34" t="s">
        <v>66</v>
      </c>
      <c r="C2173" s="5" t="s">
        <v>112</v>
      </c>
      <c r="D2173" s="35" t="s">
        <v>87</v>
      </c>
      <c r="E2173" s="36" t="s">
        <v>16</v>
      </c>
      <c r="F2173" s="37">
        <v>100</v>
      </c>
      <c r="G2173" s="38">
        <v>0.02</v>
      </c>
      <c r="H2173" s="34">
        <v>0.99231469514245585</v>
      </c>
      <c r="I2173" s="35">
        <v>6.5610907162043848</v>
      </c>
      <c r="J2173" s="35">
        <v>-2.100377929081966E-2</v>
      </c>
      <c r="K2173" s="35">
        <v>69.587902796141307</v>
      </c>
      <c r="L2173" s="35">
        <v>-0.96194033672502677</v>
      </c>
      <c r="M2173" s="35">
        <v>0</v>
      </c>
      <c r="N2173" s="35">
        <v>0</v>
      </c>
      <c r="O2173" s="35">
        <v>0</v>
      </c>
      <c r="P2173" s="36">
        <v>12</v>
      </c>
      <c r="Q2173" s="37">
        <v>86</v>
      </c>
      <c r="R2173" s="36">
        <v>1</v>
      </c>
      <c r="S2173" s="39">
        <f t="shared" si="69"/>
        <v>86</v>
      </c>
      <c r="T2173" s="34" t="s">
        <v>30</v>
      </c>
      <c r="U2173" s="12">
        <f>((alpha*(speed^beta))+(ceta*(speed^delta)))</f>
        <v>6.9337409116472095</v>
      </c>
      <c r="V2173" s="8">
        <f t="shared" si="70"/>
        <v>86</v>
      </c>
    </row>
    <row r="2174" spans="1:22">
      <c r="A2174" s="34" t="s">
        <v>19</v>
      </c>
      <c r="B2174" s="34" t="s">
        <v>66</v>
      </c>
      <c r="C2174" s="5" t="s">
        <v>112</v>
      </c>
      <c r="D2174" s="35" t="s">
        <v>87</v>
      </c>
      <c r="E2174" s="36" t="s">
        <v>14</v>
      </c>
      <c r="F2174" s="37">
        <v>100</v>
      </c>
      <c r="G2174" s="38">
        <v>0.02</v>
      </c>
      <c r="H2174" s="34">
        <v>0.99603258816961349</v>
      </c>
      <c r="I2174" s="35">
        <v>7.3741984078587235</v>
      </c>
      <c r="J2174" s="35">
        <v>1.0081791079274751</v>
      </c>
      <c r="K2174" s="35">
        <v>-0.9948958120430329</v>
      </c>
      <c r="L2174" s="35">
        <v>0</v>
      </c>
      <c r="M2174" s="35">
        <v>0</v>
      </c>
      <c r="N2174" s="35">
        <v>0</v>
      </c>
      <c r="O2174" s="35">
        <v>0</v>
      </c>
      <c r="P2174" s="36">
        <v>12</v>
      </c>
      <c r="Q2174" s="37">
        <v>86</v>
      </c>
      <c r="R2174" s="36">
        <v>0</v>
      </c>
      <c r="S2174" s="39">
        <f t="shared" si="69"/>
        <v>86</v>
      </c>
      <c r="T2174" s="34" t="s">
        <v>29</v>
      </c>
      <c r="U2174" s="12">
        <f>((alpha*(beta^speed))*(speed^ceta))</f>
        <v>0.17673886077156373</v>
      </c>
      <c r="V2174" s="8">
        <f t="shared" si="70"/>
        <v>86</v>
      </c>
    </row>
    <row r="2175" spans="1:22">
      <c r="A2175" s="34" t="s">
        <v>19</v>
      </c>
      <c r="B2175" s="34" t="s">
        <v>66</v>
      </c>
      <c r="C2175" s="5" t="s">
        <v>112</v>
      </c>
      <c r="D2175" s="35" t="s">
        <v>87</v>
      </c>
      <c r="E2175" s="36" t="s">
        <v>18</v>
      </c>
      <c r="F2175" s="37">
        <v>100</v>
      </c>
      <c r="G2175" s="38">
        <v>0.02</v>
      </c>
      <c r="H2175" s="34">
        <v>0.98643457891567954</v>
      </c>
      <c r="I2175" s="35">
        <v>1.6444440209092506</v>
      </c>
      <c r="J2175" s="35">
        <v>1.0073808045684405</v>
      </c>
      <c r="K2175" s="35">
        <v>-0.76187775543724467</v>
      </c>
      <c r="L2175" s="35">
        <v>0</v>
      </c>
      <c r="M2175" s="35">
        <v>0</v>
      </c>
      <c r="N2175" s="35">
        <v>0</v>
      </c>
      <c r="O2175" s="35">
        <v>0</v>
      </c>
      <c r="P2175" s="36">
        <v>12</v>
      </c>
      <c r="Q2175" s="37">
        <v>86</v>
      </c>
      <c r="R2175" s="36">
        <v>0</v>
      </c>
      <c r="S2175" s="39">
        <f t="shared" si="69"/>
        <v>86</v>
      </c>
      <c r="T2175" s="34" t="s">
        <v>29</v>
      </c>
      <c r="U2175" s="12">
        <f>((alpha*(beta^speed))*(speed^ceta))</f>
        <v>0.10394975742160527</v>
      </c>
      <c r="V2175" s="8">
        <f t="shared" si="70"/>
        <v>86</v>
      </c>
    </row>
    <row r="2176" spans="1:22">
      <c r="A2176" s="34" t="s">
        <v>19</v>
      </c>
      <c r="B2176" s="34" t="s">
        <v>66</v>
      </c>
      <c r="C2176" s="5" t="s">
        <v>112</v>
      </c>
      <c r="D2176" s="35" t="s">
        <v>87</v>
      </c>
      <c r="E2176" s="36" t="s">
        <v>17</v>
      </c>
      <c r="F2176" s="37">
        <v>100</v>
      </c>
      <c r="G2176" s="38">
        <v>0.02</v>
      </c>
      <c r="H2176" s="34">
        <v>0.97594782801445079</v>
      </c>
      <c r="I2176" s="35">
        <v>1591.784552628495</v>
      </c>
      <c r="J2176" s="35">
        <v>1.0087173032150942</v>
      </c>
      <c r="K2176" s="35">
        <v>-0.53563260206317065</v>
      </c>
      <c r="L2176" s="35">
        <v>0</v>
      </c>
      <c r="M2176" s="35">
        <v>0</v>
      </c>
      <c r="N2176" s="35">
        <v>0</v>
      </c>
      <c r="O2176" s="35">
        <v>0</v>
      </c>
      <c r="P2176" s="36">
        <v>12</v>
      </c>
      <c r="Q2176" s="37">
        <v>86</v>
      </c>
      <c r="R2176" s="36">
        <v>0</v>
      </c>
      <c r="S2176" s="39">
        <f t="shared" si="69"/>
        <v>86</v>
      </c>
      <c r="T2176" s="34" t="s">
        <v>29</v>
      </c>
      <c r="U2176" s="12">
        <f>((alpha*(beta^speed))*(speed^ceta))</f>
        <v>308.94297322693757</v>
      </c>
      <c r="V2176" s="8">
        <f t="shared" si="70"/>
        <v>86</v>
      </c>
    </row>
    <row r="2177" spans="1:22">
      <c r="A2177" s="34" t="s">
        <v>19</v>
      </c>
      <c r="B2177" s="34" t="s">
        <v>66</v>
      </c>
      <c r="C2177" s="5" t="s">
        <v>112</v>
      </c>
      <c r="D2177" s="35" t="s">
        <v>87</v>
      </c>
      <c r="E2177" s="36" t="s">
        <v>15</v>
      </c>
      <c r="F2177" s="37">
        <v>0</v>
      </c>
      <c r="G2177" s="38">
        <v>0.04</v>
      </c>
      <c r="H2177" s="34">
        <v>0.98035782567420449</v>
      </c>
      <c r="I2177" s="35">
        <v>2.0340460080436906</v>
      </c>
      <c r="J2177" s="35">
        <v>2.9682066838655858</v>
      </c>
      <c r="K2177" s="35">
        <v>-0.50623786968072848</v>
      </c>
      <c r="L2177" s="35">
        <v>0</v>
      </c>
      <c r="M2177" s="35">
        <v>0</v>
      </c>
      <c r="N2177" s="35">
        <v>0</v>
      </c>
      <c r="O2177" s="35">
        <v>0</v>
      </c>
      <c r="P2177" s="36">
        <v>12</v>
      </c>
      <c r="Q2177" s="37">
        <v>86</v>
      </c>
      <c r="R2177" s="36">
        <v>13</v>
      </c>
      <c r="S2177" s="39">
        <f t="shared" si="69"/>
        <v>86</v>
      </c>
      <c r="T2177" s="34" t="s">
        <v>50</v>
      </c>
      <c r="U2177" s="12">
        <f>EXP((alpha+(beta/speed))+(ceta*LN(speed)))</f>
        <v>0.82994217705087714</v>
      </c>
      <c r="V2177" s="8">
        <f t="shared" si="70"/>
        <v>86</v>
      </c>
    </row>
    <row r="2178" spans="1:22">
      <c r="A2178" s="34" t="s">
        <v>19</v>
      </c>
      <c r="B2178" s="34" t="s">
        <v>66</v>
      </c>
      <c r="C2178" s="5" t="s">
        <v>112</v>
      </c>
      <c r="D2178" s="35" t="s">
        <v>87</v>
      </c>
      <c r="E2178" s="36" t="s">
        <v>16</v>
      </c>
      <c r="F2178" s="37">
        <v>0</v>
      </c>
      <c r="G2178" s="38">
        <v>0.04</v>
      </c>
      <c r="H2178" s="34">
        <v>0.99546695186421141</v>
      </c>
      <c r="I2178" s="35">
        <v>263.22072064910566</v>
      </c>
      <c r="J2178" s="35">
        <v>-1.7658064384054295</v>
      </c>
      <c r="K2178" s="35">
        <v>11.747550918948946</v>
      </c>
      <c r="L2178" s="35">
        <v>-0.12800171699708404</v>
      </c>
      <c r="M2178" s="35">
        <v>0</v>
      </c>
      <c r="N2178" s="35">
        <v>0</v>
      </c>
      <c r="O2178" s="35">
        <v>0</v>
      </c>
      <c r="P2178" s="36">
        <v>12</v>
      </c>
      <c r="Q2178" s="37">
        <v>86</v>
      </c>
      <c r="R2178" s="36">
        <v>1</v>
      </c>
      <c r="S2178" s="39">
        <f t="shared" ref="S2178:S2241" si="71">V2178</f>
        <v>86</v>
      </c>
      <c r="T2178" s="34" t="s">
        <v>30</v>
      </c>
      <c r="U2178" s="12">
        <f>((alpha*(speed^beta))+(ceta*(speed^delta)))</f>
        <v>6.7434601265333258</v>
      </c>
      <c r="V2178" s="8">
        <f t="shared" ref="V2178:V2241" si="72">IF($V$1&lt;P2178,P2178,IF($V$1&gt;Q2178,Q2178,$V$1))</f>
        <v>86</v>
      </c>
    </row>
    <row r="2179" spans="1:22">
      <c r="A2179" s="34" t="s">
        <v>19</v>
      </c>
      <c r="B2179" s="34" t="s">
        <v>66</v>
      </c>
      <c r="C2179" s="5" t="s">
        <v>112</v>
      </c>
      <c r="D2179" s="35" t="s">
        <v>87</v>
      </c>
      <c r="E2179" s="36" t="s">
        <v>14</v>
      </c>
      <c r="F2179" s="37">
        <v>0</v>
      </c>
      <c r="G2179" s="38">
        <v>0.04</v>
      </c>
      <c r="H2179" s="34">
        <v>0.99684766500090338</v>
      </c>
      <c r="I2179" s="35">
        <v>8.961912862700359</v>
      </c>
      <c r="J2179" s="35">
        <v>1.0083301789220656</v>
      </c>
      <c r="K2179" s="35">
        <v>-1.0462691986386266</v>
      </c>
      <c r="L2179" s="35">
        <v>0</v>
      </c>
      <c r="M2179" s="35">
        <v>0</v>
      </c>
      <c r="N2179" s="35">
        <v>0</v>
      </c>
      <c r="O2179" s="35">
        <v>0</v>
      </c>
      <c r="P2179" s="36">
        <v>12</v>
      </c>
      <c r="Q2179" s="37">
        <v>86</v>
      </c>
      <c r="R2179" s="36">
        <v>0</v>
      </c>
      <c r="S2179" s="39">
        <f t="shared" si="71"/>
        <v>86</v>
      </c>
      <c r="T2179" s="34" t="s">
        <v>29</v>
      </c>
      <c r="U2179" s="12">
        <f>((alpha*(beta^speed))*(speed^ceta))</f>
        <v>0.17307423395493696</v>
      </c>
      <c r="V2179" s="8">
        <f t="shared" si="72"/>
        <v>86</v>
      </c>
    </row>
    <row r="2180" spans="1:22">
      <c r="A2180" s="34" t="s">
        <v>19</v>
      </c>
      <c r="B2180" s="34" t="s">
        <v>66</v>
      </c>
      <c r="C2180" s="5" t="s">
        <v>112</v>
      </c>
      <c r="D2180" s="35" t="s">
        <v>87</v>
      </c>
      <c r="E2180" s="36" t="s">
        <v>18</v>
      </c>
      <c r="F2180" s="37">
        <v>0</v>
      </c>
      <c r="G2180" s="38">
        <v>0.04</v>
      </c>
      <c r="H2180" s="34">
        <v>0.99370389321858721</v>
      </c>
      <c r="I2180" s="35">
        <v>-61.115678581060628</v>
      </c>
      <c r="J2180" s="35">
        <v>7.63412446364626</v>
      </c>
      <c r="K2180" s="35">
        <v>2.6538983270624206</v>
      </c>
      <c r="L2180" s="35">
        <v>0</v>
      </c>
      <c r="M2180" s="35">
        <v>0</v>
      </c>
      <c r="N2180" s="35">
        <v>0</v>
      </c>
      <c r="O2180" s="35">
        <v>0</v>
      </c>
      <c r="P2180" s="36">
        <v>12</v>
      </c>
      <c r="Q2180" s="37">
        <v>86</v>
      </c>
      <c r="R2180" s="36">
        <v>2</v>
      </c>
      <c r="S2180" s="39">
        <f t="shared" si="71"/>
        <v>86</v>
      </c>
      <c r="T2180" s="34" t="s">
        <v>31</v>
      </c>
      <c r="U2180" s="12">
        <f>((alpha+(beta*speed))^((-1)/ceta))</f>
        <v>9.0039937989314492E-2</v>
      </c>
      <c r="V2180" s="8">
        <f t="shared" si="72"/>
        <v>86</v>
      </c>
    </row>
    <row r="2181" spans="1:22">
      <c r="A2181" s="34" t="s">
        <v>19</v>
      </c>
      <c r="B2181" s="34" t="s">
        <v>66</v>
      </c>
      <c r="C2181" s="5" t="s">
        <v>112</v>
      </c>
      <c r="D2181" s="35" t="s">
        <v>87</v>
      </c>
      <c r="E2181" s="36" t="s">
        <v>17</v>
      </c>
      <c r="F2181" s="37">
        <v>0</v>
      </c>
      <c r="G2181" s="38">
        <v>0.04</v>
      </c>
      <c r="H2181" s="34">
        <v>0.9882726480056937</v>
      </c>
      <c r="I2181" s="35">
        <v>1584.7312035763723</v>
      </c>
      <c r="J2181" s="35">
        <v>1.0111680742144398</v>
      </c>
      <c r="K2181" s="35">
        <v>-0.58548084982650805</v>
      </c>
      <c r="L2181" s="35">
        <v>0</v>
      </c>
      <c r="M2181" s="35">
        <v>0</v>
      </c>
      <c r="N2181" s="35">
        <v>0</v>
      </c>
      <c r="O2181" s="35">
        <v>0</v>
      </c>
      <c r="P2181" s="36">
        <v>12</v>
      </c>
      <c r="Q2181" s="37">
        <v>86</v>
      </c>
      <c r="R2181" s="36">
        <v>0</v>
      </c>
      <c r="S2181" s="39">
        <f t="shared" si="71"/>
        <v>86</v>
      </c>
      <c r="T2181" s="34" t="s">
        <v>29</v>
      </c>
      <c r="U2181" s="12">
        <f>((alpha*(beta^speed))*(speed^ceta))</f>
        <v>303.49520551088744</v>
      </c>
      <c r="V2181" s="8">
        <f t="shared" si="72"/>
        <v>86</v>
      </c>
    </row>
    <row r="2182" spans="1:22">
      <c r="A2182" s="34" t="s">
        <v>19</v>
      </c>
      <c r="B2182" s="34" t="s">
        <v>66</v>
      </c>
      <c r="C2182" s="5" t="s">
        <v>112</v>
      </c>
      <c r="D2182" s="35" t="s">
        <v>87</v>
      </c>
      <c r="E2182" s="36" t="s">
        <v>15</v>
      </c>
      <c r="F2182" s="37">
        <v>50</v>
      </c>
      <c r="G2182" s="38">
        <v>0.04</v>
      </c>
      <c r="H2182" s="34">
        <v>0.97467012340168391</v>
      </c>
      <c r="I2182" s="35">
        <v>10.973889722216583</v>
      </c>
      <c r="J2182" s="35">
        <v>0.99610208992725979</v>
      </c>
      <c r="K2182" s="35">
        <v>-0.50756766280554022</v>
      </c>
      <c r="L2182" s="35">
        <v>0</v>
      </c>
      <c r="M2182" s="35">
        <v>0</v>
      </c>
      <c r="N2182" s="35">
        <v>0</v>
      </c>
      <c r="O2182" s="35">
        <v>0</v>
      </c>
      <c r="P2182" s="36">
        <v>12</v>
      </c>
      <c r="Q2182" s="37">
        <v>81</v>
      </c>
      <c r="R2182" s="36">
        <v>0</v>
      </c>
      <c r="S2182" s="39">
        <f t="shared" si="71"/>
        <v>81</v>
      </c>
      <c r="T2182" s="34" t="s">
        <v>29</v>
      </c>
      <c r="U2182" s="12">
        <f>((alpha*(beta^speed))*(speed^ceta))</f>
        <v>0.85958190771664356</v>
      </c>
      <c r="V2182" s="8">
        <f t="shared" si="72"/>
        <v>81</v>
      </c>
    </row>
    <row r="2183" spans="1:22">
      <c r="A2183" s="34" t="s">
        <v>19</v>
      </c>
      <c r="B2183" s="34" t="s">
        <v>66</v>
      </c>
      <c r="C2183" s="5" t="s">
        <v>112</v>
      </c>
      <c r="D2183" s="35" t="s">
        <v>87</v>
      </c>
      <c r="E2183" s="36" t="s">
        <v>16</v>
      </c>
      <c r="F2183" s="37">
        <v>50</v>
      </c>
      <c r="G2183" s="38">
        <v>0.04</v>
      </c>
      <c r="H2183" s="34">
        <v>0.99375808485941619</v>
      </c>
      <c r="I2183" s="35">
        <v>4.0423204254386818</v>
      </c>
      <c r="J2183" s="35">
        <v>0.13372737892522182</v>
      </c>
      <c r="K2183" s="35">
        <v>78.42334171741804</v>
      </c>
      <c r="L2183" s="35">
        <v>-0.90459592253201559</v>
      </c>
      <c r="M2183" s="35">
        <v>0</v>
      </c>
      <c r="N2183" s="35">
        <v>0</v>
      </c>
      <c r="O2183" s="35">
        <v>0</v>
      </c>
      <c r="P2183" s="36">
        <v>12</v>
      </c>
      <c r="Q2183" s="37">
        <v>81</v>
      </c>
      <c r="R2183" s="36">
        <v>1</v>
      </c>
      <c r="S2183" s="39">
        <f t="shared" si="71"/>
        <v>81</v>
      </c>
      <c r="T2183" s="34" t="s">
        <v>30</v>
      </c>
      <c r="U2183" s="12">
        <f>((alpha*(speed^beta))+(ceta*(speed^delta)))</f>
        <v>8.747681756129893</v>
      </c>
      <c r="V2183" s="8">
        <f t="shared" si="72"/>
        <v>81</v>
      </c>
    </row>
    <row r="2184" spans="1:22">
      <c r="A2184" s="34" t="s">
        <v>19</v>
      </c>
      <c r="B2184" s="34" t="s">
        <v>66</v>
      </c>
      <c r="C2184" s="5" t="s">
        <v>112</v>
      </c>
      <c r="D2184" s="35" t="s">
        <v>87</v>
      </c>
      <c r="E2184" s="36" t="s">
        <v>14</v>
      </c>
      <c r="F2184" s="37">
        <v>50</v>
      </c>
      <c r="G2184" s="38">
        <v>0.04</v>
      </c>
      <c r="H2184" s="34">
        <v>0.99654100500660492</v>
      </c>
      <c r="I2184" s="35">
        <v>0.39115773610548393</v>
      </c>
      <c r="J2184" s="35">
        <v>-0.20697913063947079</v>
      </c>
      <c r="K2184" s="35">
        <v>12.874750703303294</v>
      </c>
      <c r="L2184" s="35">
        <v>-1.3163971408951736</v>
      </c>
      <c r="M2184" s="35">
        <v>0</v>
      </c>
      <c r="N2184" s="35">
        <v>0</v>
      </c>
      <c r="O2184" s="35">
        <v>0</v>
      </c>
      <c r="P2184" s="36">
        <v>12</v>
      </c>
      <c r="Q2184" s="37">
        <v>81</v>
      </c>
      <c r="R2184" s="36">
        <v>1</v>
      </c>
      <c r="S2184" s="39">
        <f t="shared" si="71"/>
        <v>81</v>
      </c>
      <c r="T2184" s="34" t="s">
        <v>30</v>
      </c>
      <c r="U2184" s="12">
        <f>((alpha*(speed^beta))+(ceta*(speed^delta)))</f>
        <v>0.19709429765393147</v>
      </c>
      <c r="V2184" s="8">
        <f t="shared" si="72"/>
        <v>81</v>
      </c>
    </row>
    <row r="2185" spans="1:22">
      <c r="A2185" s="34" t="s">
        <v>19</v>
      </c>
      <c r="B2185" s="34" t="s">
        <v>66</v>
      </c>
      <c r="C2185" s="5" t="s">
        <v>112</v>
      </c>
      <c r="D2185" s="35" t="s">
        <v>87</v>
      </c>
      <c r="E2185" s="36" t="s">
        <v>18</v>
      </c>
      <c r="F2185" s="37">
        <v>50</v>
      </c>
      <c r="G2185" s="38">
        <v>0.04</v>
      </c>
      <c r="H2185" s="34">
        <v>0.99054721621292907</v>
      </c>
      <c r="I2185" s="35">
        <v>1.7509115797199837</v>
      </c>
      <c r="J2185" s="35">
        <v>1.0098571364666318</v>
      </c>
      <c r="K2185" s="35">
        <v>-0.7916622108579745</v>
      </c>
      <c r="L2185" s="35">
        <v>0</v>
      </c>
      <c r="M2185" s="35">
        <v>0</v>
      </c>
      <c r="N2185" s="35">
        <v>0</v>
      </c>
      <c r="O2185" s="35">
        <v>0</v>
      </c>
      <c r="P2185" s="36">
        <v>12</v>
      </c>
      <c r="Q2185" s="37">
        <v>81</v>
      </c>
      <c r="R2185" s="36">
        <v>0</v>
      </c>
      <c r="S2185" s="39">
        <f t="shared" si="71"/>
        <v>81</v>
      </c>
      <c r="T2185" s="34" t="s">
        <v>29</v>
      </c>
      <c r="U2185" s="12">
        <f>((alpha*(beta^speed))*(speed^ceta))</f>
        <v>0.119520883919583</v>
      </c>
      <c r="V2185" s="8">
        <f t="shared" si="72"/>
        <v>81</v>
      </c>
    </row>
    <row r="2186" spans="1:22">
      <c r="A2186" s="34" t="s">
        <v>19</v>
      </c>
      <c r="B2186" s="34" t="s">
        <v>66</v>
      </c>
      <c r="C2186" s="5" t="s">
        <v>112</v>
      </c>
      <c r="D2186" s="35" t="s">
        <v>87</v>
      </c>
      <c r="E2186" s="36" t="s">
        <v>17</v>
      </c>
      <c r="F2186" s="37">
        <v>50</v>
      </c>
      <c r="G2186" s="38">
        <v>0.04</v>
      </c>
      <c r="H2186" s="34">
        <v>0.98557639686049558</v>
      </c>
      <c r="I2186" s="35">
        <v>1435.5776322581248</v>
      </c>
      <c r="J2186" s="35">
        <v>1.0083895965928042</v>
      </c>
      <c r="K2186" s="35">
        <v>-0.45904936409783076</v>
      </c>
      <c r="L2186" s="35">
        <v>0</v>
      </c>
      <c r="M2186" s="35">
        <v>0</v>
      </c>
      <c r="N2186" s="35">
        <v>0</v>
      </c>
      <c r="O2186" s="35">
        <v>0</v>
      </c>
      <c r="P2186" s="36">
        <v>12</v>
      </c>
      <c r="Q2186" s="37">
        <v>81</v>
      </c>
      <c r="R2186" s="36">
        <v>0</v>
      </c>
      <c r="S2186" s="39">
        <f t="shared" si="71"/>
        <v>81</v>
      </c>
      <c r="T2186" s="34" t="s">
        <v>29</v>
      </c>
      <c r="U2186" s="12">
        <f>((alpha*(beta^speed))*(speed^ceta))</f>
        <v>375.69440131531428</v>
      </c>
      <c r="V2186" s="8">
        <f t="shared" si="72"/>
        <v>81</v>
      </c>
    </row>
    <row r="2187" spans="1:22">
      <c r="A2187" s="34" t="s">
        <v>19</v>
      </c>
      <c r="B2187" s="34" t="s">
        <v>66</v>
      </c>
      <c r="C2187" s="5" t="s">
        <v>112</v>
      </c>
      <c r="D2187" s="35" t="s">
        <v>87</v>
      </c>
      <c r="E2187" s="36" t="s">
        <v>15</v>
      </c>
      <c r="F2187" s="37">
        <v>100</v>
      </c>
      <c r="G2187" s="38">
        <v>0.04</v>
      </c>
      <c r="H2187" s="34">
        <v>0.97780885787417449</v>
      </c>
      <c r="I2187" s="35">
        <v>0.49337042026698591</v>
      </c>
      <c r="J2187" s="35">
        <v>10.715175160849128</v>
      </c>
      <c r="K2187" s="35">
        <v>3.0308791766020422E-2</v>
      </c>
      <c r="L2187" s="35">
        <v>0.33522488864483002</v>
      </c>
      <c r="M2187" s="35">
        <v>2.4692622586146247E-2</v>
      </c>
      <c r="N2187" s="35">
        <v>0</v>
      </c>
      <c r="O2187" s="35">
        <v>0</v>
      </c>
      <c r="P2187" s="36">
        <v>12</v>
      </c>
      <c r="Q2187" s="37">
        <v>70</v>
      </c>
      <c r="R2187" s="36">
        <v>10</v>
      </c>
      <c r="S2187" s="39">
        <f t="shared" si="71"/>
        <v>70</v>
      </c>
      <c r="T2187" s="34" t="s">
        <v>44</v>
      </c>
      <c r="U2187" s="12">
        <f>(alpha+(beta/(1+EXP((((-1)*ceta)+(delta*LN(speed)))+(epsilon*speed)))))</f>
        <v>0.94548266164923467</v>
      </c>
      <c r="V2187" s="8">
        <f t="shared" si="72"/>
        <v>70</v>
      </c>
    </row>
    <row r="2188" spans="1:22">
      <c r="A2188" s="34" t="s">
        <v>19</v>
      </c>
      <c r="B2188" s="34" t="s">
        <v>66</v>
      </c>
      <c r="C2188" s="5" t="s">
        <v>112</v>
      </c>
      <c r="D2188" s="35" t="s">
        <v>87</v>
      </c>
      <c r="E2188" s="36" t="s">
        <v>16</v>
      </c>
      <c r="F2188" s="37">
        <v>100</v>
      </c>
      <c r="G2188" s="38">
        <v>0.04</v>
      </c>
      <c r="H2188" s="34">
        <v>0.99424352963616525</v>
      </c>
      <c r="I2188" s="35">
        <v>139.33420566619517</v>
      </c>
      <c r="J2188" s="35">
        <v>-1.2448917890361497</v>
      </c>
      <c r="K2188" s="35">
        <v>9.4211316577032491</v>
      </c>
      <c r="L2188" s="35">
        <v>1.0615947265101908E-2</v>
      </c>
      <c r="M2188" s="35">
        <v>0</v>
      </c>
      <c r="N2188" s="35">
        <v>0</v>
      </c>
      <c r="O2188" s="35">
        <v>0</v>
      </c>
      <c r="P2188" s="36">
        <v>12</v>
      </c>
      <c r="Q2188" s="37">
        <v>70</v>
      </c>
      <c r="R2188" s="36">
        <v>1</v>
      </c>
      <c r="S2188" s="39">
        <f t="shared" si="71"/>
        <v>70</v>
      </c>
      <c r="T2188" s="34" t="s">
        <v>30</v>
      </c>
      <c r="U2188" s="12">
        <f>((alpha*(speed^beta))+(ceta*(speed^delta)))</f>
        <v>10.559020446403972</v>
      </c>
      <c r="V2188" s="8">
        <f t="shared" si="72"/>
        <v>70</v>
      </c>
    </row>
    <row r="2189" spans="1:22">
      <c r="A2189" s="34" t="s">
        <v>19</v>
      </c>
      <c r="B2189" s="34" t="s">
        <v>66</v>
      </c>
      <c r="C2189" s="5" t="s">
        <v>112</v>
      </c>
      <c r="D2189" s="35" t="s">
        <v>87</v>
      </c>
      <c r="E2189" s="36" t="s">
        <v>14</v>
      </c>
      <c r="F2189" s="37">
        <v>100</v>
      </c>
      <c r="G2189" s="38">
        <v>0.04</v>
      </c>
      <c r="H2189" s="34">
        <v>0.99789593054279369</v>
      </c>
      <c r="I2189" s="35">
        <v>11.032028422468453</v>
      </c>
      <c r="J2189" s="35">
        <v>-1.3390688896720064</v>
      </c>
      <c r="K2189" s="35">
        <v>0.65864792658980631</v>
      </c>
      <c r="L2189" s="35">
        <v>-0.28994418166607139</v>
      </c>
      <c r="M2189" s="35">
        <v>0</v>
      </c>
      <c r="N2189" s="35">
        <v>0</v>
      </c>
      <c r="O2189" s="35">
        <v>0</v>
      </c>
      <c r="P2189" s="36">
        <v>12</v>
      </c>
      <c r="Q2189" s="37">
        <v>70</v>
      </c>
      <c r="R2189" s="36">
        <v>1</v>
      </c>
      <c r="S2189" s="39">
        <f t="shared" si="71"/>
        <v>70</v>
      </c>
      <c r="T2189" s="34" t="s">
        <v>30</v>
      </c>
      <c r="U2189" s="12">
        <f>((alpha*(speed^beta))+(ceta*(speed^delta)))</f>
        <v>0.2294866221497146</v>
      </c>
      <c r="V2189" s="8">
        <f t="shared" si="72"/>
        <v>70</v>
      </c>
    </row>
    <row r="2190" spans="1:22">
      <c r="A2190" s="34" t="s">
        <v>19</v>
      </c>
      <c r="B2190" s="34" t="s">
        <v>66</v>
      </c>
      <c r="C2190" s="5" t="s">
        <v>112</v>
      </c>
      <c r="D2190" s="35" t="s">
        <v>87</v>
      </c>
      <c r="E2190" s="36" t="s">
        <v>18</v>
      </c>
      <c r="F2190" s="37">
        <v>100</v>
      </c>
      <c r="G2190" s="38">
        <v>0.04</v>
      </c>
      <c r="H2190" s="34">
        <v>0.98621269113165466</v>
      </c>
      <c r="I2190" s="35">
        <v>1.0303887595088939</v>
      </c>
      <c r="J2190" s="35">
        <v>1.0047056311465583</v>
      </c>
      <c r="K2190" s="35">
        <v>-0.54661690203650426</v>
      </c>
      <c r="L2190" s="35">
        <v>0</v>
      </c>
      <c r="M2190" s="35">
        <v>0</v>
      </c>
      <c r="N2190" s="35">
        <v>0</v>
      </c>
      <c r="O2190" s="35">
        <v>0</v>
      </c>
      <c r="P2190" s="36">
        <v>12</v>
      </c>
      <c r="Q2190" s="37">
        <v>70</v>
      </c>
      <c r="R2190" s="36">
        <v>0</v>
      </c>
      <c r="S2190" s="39">
        <f t="shared" si="71"/>
        <v>70</v>
      </c>
      <c r="T2190" s="34" t="s">
        <v>29</v>
      </c>
      <c r="U2190" s="12">
        <f>((alpha*(beta^speed))*(speed^ceta))</f>
        <v>0.14033237810120516</v>
      </c>
      <c r="V2190" s="8">
        <f t="shared" si="72"/>
        <v>70</v>
      </c>
    </row>
    <row r="2191" spans="1:22">
      <c r="A2191" s="34" t="s">
        <v>19</v>
      </c>
      <c r="B2191" s="34" t="s">
        <v>66</v>
      </c>
      <c r="C2191" s="5" t="s">
        <v>112</v>
      </c>
      <c r="D2191" s="35" t="s">
        <v>87</v>
      </c>
      <c r="E2191" s="36" t="s">
        <v>17</v>
      </c>
      <c r="F2191" s="37">
        <v>100</v>
      </c>
      <c r="G2191" s="38">
        <v>0.04</v>
      </c>
      <c r="H2191" s="34">
        <v>0.98401713419686898</v>
      </c>
      <c r="I2191" s="35">
        <v>1337.442241009297</v>
      </c>
      <c r="J2191" s="35">
        <v>1.0057723630974011</v>
      </c>
      <c r="K2191" s="35">
        <v>-0.35644293602760219</v>
      </c>
      <c r="L2191" s="35">
        <v>0</v>
      </c>
      <c r="M2191" s="35">
        <v>0</v>
      </c>
      <c r="N2191" s="35">
        <v>0</v>
      </c>
      <c r="O2191" s="35">
        <v>0</v>
      </c>
      <c r="P2191" s="36">
        <v>12</v>
      </c>
      <c r="Q2191" s="37">
        <v>70</v>
      </c>
      <c r="R2191" s="36">
        <v>0</v>
      </c>
      <c r="S2191" s="39">
        <f t="shared" si="71"/>
        <v>70</v>
      </c>
      <c r="T2191" s="34" t="s">
        <v>29</v>
      </c>
      <c r="U2191" s="12">
        <f>((alpha*(beta^speed))*(speed^ceta))</f>
        <v>440.13075575750986</v>
      </c>
      <c r="V2191" s="8">
        <f t="shared" si="72"/>
        <v>70</v>
      </c>
    </row>
    <row r="2192" spans="1:22">
      <c r="A2192" s="34" t="s">
        <v>19</v>
      </c>
      <c r="B2192" s="34" t="s">
        <v>66</v>
      </c>
      <c r="C2192" s="5" t="s">
        <v>112</v>
      </c>
      <c r="D2192" s="35" t="s">
        <v>87</v>
      </c>
      <c r="E2192" s="36" t="s">
        <v>15</v>
      </c>
      <c r="F2192" s="37">
        <v>0</v>
      </c>
      <c r="G2192" s="38">
        <v>0.06</v>
      </c>
      <c r="H2192" s="34">
        <v>0.98323552243901113</v>
      </c>
      <c r="I2192" s="35">
        <v>10.922226975526966</v>
      </c>
      <c r="J2192" s="35">
        <v>0.99725383395118905</v>
      </c>
      <c r="K2192" s="35">
        <v>-0.53543882029210277</v>
      </c>
      <c r="L2192" s="35">
        <v>0</v>
      </c>
      <c r="M2192" s="35">
        <v>0</v>
      </c>
      <c r="N2192" s="35">
        <v>0</v>
      </c>
      <c r="O2192" s="35">
        <v>0</v>
      </c>
      <c r="P2192" s="36">
        <v>12</v>
      </c>
      <c r="Q2192" s="37">
        <v>82</v>
      </c>
      <c r="R2192" s="36">
        <v>0</v>
      </c>
      <c r="S2192" s="39">
        <f t="shared" si="71"/>
        <v>82</v>
      </c>
      <c r="T2192" s="34" t="s">
        <v>29</v>
      </c>
      <c r="U2192" s="12">
        <f>((alpha*(beta^speed))*(speed^ceta))</f>
        <v>0.82347338282835369</v>
      </c>
      <c r="V2192" s="8">
        <f t="shared" si="72"/>
        <v>82</v>
      </c>
    </row>
    <row r="2193" spans="1:22">
      <c r="A2193" s="34" t="s">
        <v>19</v>
      </c>
      <c r="B2193" s="34" t="s">
        <v>66</v>
      </c>
      <c r="C2193" s="5" t="s">
        <v>112</v>
      </c>
      <c r="D2193" s="35" t="s">
        <v>87</v>
      </c>
      <c r="E2193" s="36" t="s">
        <v>16</v>
      </c>
      <c r="F2193" s="37">
        <v>0</v>
      </c>
      <c r="G2193" s="38">
        <v>0.06</v>
      </c>
      <c r="H2193" s="34">
        <v>0.99412192929524945</v>
      </c>
      <c r="I2193" s="35">
        <v>84.678609447975631</v>
      </c>
      <c r="J2193" s="35">
        <v>-0.95579889873968049</v>
      </c>
      <c r="K2193" s="35">
        <v>4.4041499882113699</v>
      </c>
      <c r="L2193" s="35">
        <v>0.12098160124125042</v>
      </c>
      <c r="M2193" s="35">
        <v>0</v>
      </c>
      <c r="N2193" s="35">
        <v>0</v>
      </c>
      <c r="O2193" s="35">
        <v>0</v>
      </c>
      <c r="P2193" s="36">
        <v>12</v>
      </c>
      <c r="Q2193" s="37">
        <v>82</v>
      </c>
      <c r="R2193" s="36">
        <v>1</v>
      </c>
      <c r="S2193" s="39">
        <f t="shared" si="71"/>
        <v>82</v>
      </c>
      <c r="T2193" s="34" t="s">
        <v>30</v>
      </c>
      <c r="U2193" s="12">
        <f>((alpha*(speed^beta))+(ceta*(speed^delta)))</f>
        <v>8.760560341932365</v>
      </c>
      <c r="V2193" s="8">
        <f t="shared" si="72"/>
        <v>82</v>
      </c>
    </row>
    <row r="2194" spans="1:22">
      <c r="A2194" s="34" t="s">
        <v>19</v>
      </c>
      <c r="B2194" s="34" t="s">
        <v>66</v>
      </c>
      <c r="C2194" s="5" t="s">
        <v>112</v>
      </c>
      <c r="D2194" s="35" t="s">
        <v>87</v>
      </c>
      <c r="E2194" s="36" t="s">
        <v>14</v>
      </c>
      <c r="F2194" s="37">
        <v>0</v>
      </c>
      <c r="G2194" s="38">
        <v>0.06</v>
      </c>
      <c r="H2194" s="34">
        <v>0.99684812100375253</v>
      </c>
      <c r="I2194" s="35">
        <v>8.1002440833707343</v>
      </c>
      <c r="J2194" s="35">
        <v>1.0095468046900478</v>
      </c>
      <c r="K2194" s="35">
        <v>-1.0137048879186763</v>
      </c>
      <c r="L2194" s="35">
        <v>0</v>
      </c>
      <c r="M2194" s="35">
        <v>0</v>
      </c>
      <c r="N2194" s="35">
        <v>0</v>
      </c>
      <c r="O2194" s="35">
        <v>0</v>
      </c>
      <c r="P2194" s="36">
        <v>12</v>
      </c>
      <c r="Q2194" s="37">
        <v>82</v>
      </c>
      <c r="R2194" s="36">
        <v>0</v>
      </c>
      <c r="S2194" s="39">
        <f t="shared" si="71"/>
        <v>82</v>
      </c>
      <c r="T2194" s="34" t="s">
        <v>29</v>
      </c>
      <c r="U2194" s="12">
        <f>((alpha*(beta^speed))*(speed^ceta))</f>
        <v>0.20268669881226209</v>
      </c>
      <c r="V2194" s="8">
        <f t="shared" si="72"/>
        <v>82</v>
      </c>
    </row>
    <row r="2195" spans="1:22">
      <c r="A2195" s="34" t="s">
        <v>19</v>
      </c>
      <c r="B2195" s="34" t="s">
        <v>66</v>
      </c>
      <c r="C2195" s="5" t="s">
        <v>112</v>
      </c>
      <c r="D2195" s="35" t="s">
        <v>87</v>
      </c>
      <c r="E2195" s="36" t="s">
        <v>18</v>
      </c>
      <c r="F2195" s="37">
        <v>0</v>
      </c>
      <c r="G2195" s="38">
        <v>0.06</v>
      </c>
      <c r="H2195" s="34">
        <v>0.9898775838487146</v>
      </c>
      <c r="I2195" s="35">
        <v>1.8670079392763035</v>
      </c>
      <c r="J2195" s="35">
        <v>1.0111192448620778</v>
      </c>
      <c r="K2195" s="35">
        <v>-0.82930675296594203</v>
      </c>
      <c r="L2195" s="35">
        <v>0</v>
      </c>
      <c r="M2195" s="35">
        <v>0</v>
      </c>
      <c r="N2195" s="35">
        <v>0</v>
      </c>
      <c r="O2195" s="35">
        <v>0</v>
      </c>
      <c r="P2195" s="36">
        <v>12</v>
      </c>
      <c r="Q2195" s="37">
        <v>82</v>
      </c>
      <c r="R2195" s="36">
        <v>0</v>
      </c>
      <c r="S2195" s="39">
        <f t="shared" si="71"/>
        <v>82</v>
      </c>
      <c r="T2195" s="34" t="s">
        <v>29</v>
      </c>
      <c r="U2195" s="12">
        <f>((alpha*(beta^speed))*(speed^ceta))</f>
        <v>0.11961958337280733</v>
      </c>
      <c r="V2195" s="8">
        <f t="shared" si="72"/>
        <v>82</v>
      </c>
    </row>
    <row r="2196" spans="1:22">
      <c r="A2196" s="34" t="s">
        <v>19</v>
      </c>
      <c r="B2196" s="34" t="s">
        <v>66</v>
      </c>
      <c r="C2196" s="5" t="s">
        <v>112</v>
      </c>
      <c r="D2196" s="35" t="s">
        <v>87</v>
      </c>
      <c r="E2196" s="36" t="s">
        <v>17</v>
      </c>
      <c r="F2196" s="37">
        <v>0</v>
      </c>
      <c r="G2196" s="38">
        <v>0.06</v>
      </c>
      <c r="H2196" s="34">
        <v>0.98957930389996218</v>
      </c>
      <c r="I2196" s="35">
        <v>1418.439351770332</v>
      </c>
      <c r="J2196" s="35">
        <v>1.009147143178732</v>
      </c>
      <c r="K2196" s="35">
        <v>-0.4683623491828936</v>
      </c>
      <c r="L2196" s="35">
        <v>0</v>
      </c>
      <c r="M2196" s="35">
        <v>0</v>
      </c>
      <c r="N2196" s="35">
        <v>0</v>
      </c>
      <c r="O2196" s="35">
        <v>0</v>
      </c>
      <c r="P2196" s="36">
        <v>12</v>
      </c>
      <c r="Q2196" s="37">
        <v>82</v>
      </c>
      <c r="R2196" s="36">
        <v>0</v>
      </c>
      <c r="S2196" s="39">
        <f t="shared" si="71"/>
        <v>82</v>
      </c>
      <c r="T2196" s="34" t="s">
        <v>29</v>
      </c>
      <c r="U2196" s="12">
        <f>((alpha*(beta^speed))*(speed^ceta))</f>
        <v>379.94524777046684</v>
      </c>
      <c r="V2196" s="8">
        <f t="shared" si="72"/>
        <v>82</v>
      </c>
    </row>
    <row r="2197" spans="1:22">
      <c r="A2197" s="34" t="s">
        <v>19</v>
      </c>
      <c r="B2197" s="34" t="s">
        <v>66</v>
      </c>
      <c r="C2197" s="5" t="s">
        <v>112</v>
      </c>
      <c r="D2197" s="35" t="s">
        <v>87</v>
      </c>
      <c r="E2197" s="36" t="s">
        <v>15</v>
      </c>
      <c r="F2197" s="37">
        <v>50</v>
      </c>
      <c r="G2197" s="38">
        <v>0.06</v>
      </c>
      <c r="H2197" s="34">
        <v>0.98420931813710089</v>
      </c>
      <c r="I2197" s="35">
        <v>-0.31627929069547628</v>
      </c>
      <c r="J2197" s="35">
        <v>0.29698206177022918</v>
      </c>
      <c r="K2197" s="35">
        <v>8.5604219917156126</v>
      </c>
      <c r="L2197" s="35">
        <v>-0.33697829501302634</v>
      </c>
      <c r="M2197" s="35">
        <v>0</v>
      </c>
      <c r="N2197" s="35">
        <v>0</v>
      </c>
      <c r="O2197" s="35">
        <v>0</v>
      </c>
      <c r="P2197" s="36">
        <v>12</v>
      </c>
      <c r="Q2197" s="37">
        <v>66</v>
      </c>
      <c r="R2197" s="36">
        <v>1</v>
      </c>
      <c r="S2197" s="39">
        <f t="shared" si="71"/>
        <v>66</v>
      </c>
      <c r="T2197" s="34" t="s">
        <v>30</v>
      </c>
      <c r="U2197" s="12">
        <f>((alpha*(speed^beta))+(ceta*(speed^delta)))</f>
        <v>0.98856720902852691</v>
      </c>
      <c r="V2197" s="8">
        <f t="shared" si="72"/>
        <v>66</v>
      </c>
    </row>
    <row r="2198" spans="1:22">
      <c r="A2198" s="34" t="s">
        <v>19</v>
      </c>
      <c r="B2198" s="34" t="s">
        <v>66</v>
      </c>
      <c r="C2198" s="5" t="s">
        <v>112</v>
      </c>
      <c r="D2198" s="35" t="s">
        <v>87</v>
      </c>
      <c r="E2198" s="36" t="s">
        <v>16</v>
      </c>
      <c r="F2198" s="37">
        <v>50</v>
      </c>
      <c r="G2198" s="38">
        <v>0.06</v>
      </c>
      <c r="H2198" s="34">
        <v>0.99408540634624365</v>
      </c>
      <c r="I2198" s="35">
        <v>6.9914797623345564</v>
      </c>
      <c r="J2198" s="35">
        <v>0.10008998564979772</v>
      </c>
      <c r="K2198" s="35">
        <v>154.45138261370806</v>
      </c>
      <c r="L2198" s="35">
        <v>-1.2060230462924098</v>
      </c>
      <c r="M2198" s="35">
        <v>0</v>
      </c>
      <c r="N2198" s="35">
        <v>0</v>
      </c>
      <c r="O2198" s="35">
        <v>0</v>
      </c>
      <c r="P2198" s="36">
        <v>12</v>
      </c>
      <c r="Q2198" s="37">
        <v>66</v>
      </c>
      <c r="R2198" s="36">
        <v>1</v>
      </c>
      <c r="S2198" s="39">
        <f t="shared" si="71"/>
        <v>66</v>
      </c>
      <c r="T2198" s="34" t="s">
        <v>30</v>
      </c>
      <c r="U2198" s="12">
        <f>((alpha*(speed^beta))+(ceta*(speed^delta)))</f>
        <v>11.620911800508397</v>
      </c>
      <c r="V2198" s="8">
        <f t="shared" si="72"/>
        <v>66</v>
      </c>
    </row>
    <row r="2199" spans="1:22">
      <c r="A2199" s="34" t="s">
        <v>19</v>
      </c>
      <c r="B2199" s="34" t="s">
        <v>66</v>
      </c>
      <c r="C2199" s="5" t="s">
        <v>112</v>
      </c>
      <c r="D2199" s="35" t="s">
        <v>87</v>
      </c>
      <c r="E2199" s="36" t="s">
        <v>14</v>
      </c>
      <c r="F2199" s="37">
        <v>50</v>
      </c>
      <c r="G2199" s="38">
        <v>0.06</v>
      </c>
      <c r="H2199" s="34">
        <v>0.99735043032146198</v>
      </c>
      <c r="I2199" s="35">
        <v>-1.461040825391245</v>
      </c>
      <c r="J2199" s="35">
        <v>0.27952700405879272</v>
      </c>
      <c r="K2199" s="35">
        <v>1.975046485354738</v>
      </c>
      <c r="L2199" s="35">
        <v>0</v>
      </c>
      <c r="M2199" s="35">
        <v>0</v>
      </c>
      <c r="N2199" s="35">
        <v>0</v>
      </c>
      <c r="O2199" s="35">
        <v>0</v>
      </c>
      <c r="P2199" s="36">
        <v>12</v>
      </c>
      <c r="Q2199" s="37">
        <v>66</v>
      </c>
      <c r="R2199" s="36">
        <v>2</v>
      </c>
      <c r="S2199" s="39">
        <f t="shared" si="71"/>
        <v>66</v>
      </c>
      <c r="T2199" s="34" t="s">
        <v>31</v>
      </c>
      <c r="U2199" s="12">
        <f>((alpha+(beta*speed))^((-1)/ceta))</f>
        <v>0.23832037299130218</v>
      </c>
      <c r="V2199" s="8">
        <f t="shared" si="72"/>
        <v>66</v>
      </c>
    </row>
    <row r="2200" spans="1:22">
      <c r="A2200" s="34" t="s">
        <v>19</v>
      </c>
      <c r="B2200" s="34" t="s">
        <v>66</v>
      </c>
      <c r="C2200" s="5" t="s">
        <v>112</v>
      </c>
      <c r="D2200" s="35" t="s">
        <v>87</v>
      </c>
      <c r="E2200" s="36" t="s">
        <v>18</v>
      </c>
      <c r="F2200" s="37">
        <v>50</v>
      </c>
      <c r="G2200" s="38">
        <v>0.06</v>
      </c>
      <c r="H2200" s="34">
        <v>0.99128439660516776</v>
      </c>
      <c r="I2200" s="35">
        <v>-210.98341519587856</v>
      </c>
      <c r="J2200" s="35">
        <v>29.233528557066531</v>
      </c>
      <c r="K2200" s="35">
        <v>3.8771994504756098</v>
      </c>
      <c r="L2200" s="35">
        <v>0</v>
      </c>
      <c r="M2200" s="35">
        <v>0</v>
      </c>
      <c r="N2200" s="35">
        <v>0</v>
      </c>
      <c r="O2200" s="35">
        <v>0</v>
      </c>
      <c r="P2200" s="36">
        <v>12</v>
      </c>
      <c r="Q2200" s="37">
        <v>66</v>
      </c>
      <c r="R2200" s="36">
        <v>2</v>
      </c>
      <c r="S2200" s="39">
        <f t="shared" si="71"/>
        <v>66</v>
      </c>
      <c r="T2200" s="34" t="s">
        <v>31</v>
      </c>
      <c r="U2200" s="12">
        <f>((alpha+(beta*speed))^((-1)/ceta))</f>
        <v>0.14642016947503519</v>
      </c>
      <c r="V2200" s="8">
        <f t="shared" si="72"/>
        <v>66</v>
      </c>
    </row>
    <row r="2201" spans="1:22">
      <c r="A2201" s="34" t="s">
        <v>19</v>
      </c>
      <c r="B2201" s="34" t="s">
        <v>66</v>
      </c>
      <c r="C2201" s="5" t="s">
        <v>112</v>
      </c>
      <c r="D2201" s="35" t="s">
        <v>87</v>
      </c>
      <c r="E2201" s="36" t="s">
        <v>17</v>
      </c>
      <c r="F2201" s="37">
        <v>50</v>
      </c>
      <c r="G2201" s="38">
        <v>0.06</v>
      </c>
      <c r="H2201" s="34">
        <v>0.99029444794889532</v>
      </c>
      <c r="I2201" s="35">
        <v>6.007678850998559</v>
      </c>
      <c r="J2201" s="35">
        <v>4.4468810568541528</v>
      </c>
      <c r="K2201" s="35">
        <v>1.6646878438648188E-2</v>
      </c>
      <c r="L2201" s="35">
        <v>0</v>
      </c>
      <c r="M2201" s="35">
        <v>0</v>
      </c>
      <c r="N2201" s="35">
        <v>0</v>
      </c>
      <c r="O2201" s="35">
        <v>0</v>
      </c>
      <c r="P2201" s="36">
        <v>12</v>
      </c>
      <c r="Q2201" s="37">
        <v>66</v>
      </c>
      <c r="R2201" s="36">
        <v>13</v>
      </c>
      <c r="S2201" s="39">
        <f t="shared" si="71"/>
        <v>66</v>
      </c>
      <c r="T2201" s="34" t="s">
        <v>50</v>
      </c>
      <c r="U2201" s="12">
        <f>EXP((alpha+(beta/speed))+(ceta*LN(speed)))</f>
        <v>466.2866202192161</v>
      </c>
      <c r="V2201" s="8">
        <f t="shared" si="72"/>
        <v>66</v>
      </c>
    </row>
    <row r="2202" spans="1:22">
      <c r="A2202" s="34" t="s">
        <v>19</v>
      </c>
      <c r="B2202" s="34" t="s">
        <v>66</v>
      </c>
      <c r="C2202" s="5" t="s">
        <v>112</v>
      </c>
      <c r="D2202" s="35" t="s">
        <v>87</v>
      </c>
      <c r="E2202" s="36" t="s">
        <v>15</v>
      </c>
      <c r="F2202" s="37">
        <v>100</v>
      </c>
      <c r="G2202" s="38">
        <v>0.06</v>
      </c>
      <c r="H2202" s="34">
        <v>0.98205983743181635</v>
      </c>
      <c r="I2202" s="35">
        <v>6.1852128744296762</v>
      </c>
      <c r="J2202" s="35">
        <v>0.98150055689893012</v>
      </c>
      <c r="K2202" s="35">
        <v>-0.15834855655776162</v>
      </c>
      <c r="L2202" s="35">
        <v>0</v>
      </c>
      <c r="M2202" s="35">
        <v>0</v>
      </c>
      <c r="N2202" s="35">
        <v>0</v>
      </c>
      <c r="O2202" s="35">
        <v>0</v>
      </c>
      <c r="P2202" s="36">
        <v>12</v>
      </c>
      <c r="Q2202" s="37">
        <v>54</v>
      </c>
      <c r="R2202" s="36">
        <v>0</v>
      </c>
      <c r="S2202" s="39">
        <f t="shared" si="71"/>
        <v>54</v>
      </c>
      <c r="T2202" s="34" t="s">
        <v>29</v>
      </c>
      <c r="U2202" s="12">
        <f>((alpha*(beta^speed))*(speed^ceta))</f>
        <v>1.1998371895563986</v>
      </c>
      <c r="V2202" s="8">
        <f t="shared" si="72"/>
        <v>54</v>
      </c>
    </row>
    <row r="2203" spans="1:22">
      <c r="A2203" s="34" t="s">
        <v>19</v>
      </c>
      <c r="B2203" s="34" t="s">
        <v>66</v>
      </c>
      <c r="C2203" s="5" t="s">
        <v>112</v>
      </c>
      <c r="D2203" s="35" t="s">
        <v>87</v>
      </c>
      <c r="E2203" s="36" t="s">
        <v>16</v>
      </c>
      <c r="F2203" s="37">
        <v>100</v>
      </c>
      <c r="G2203" s="38">
        <v>0.06</v>
      </c>
      <c r="H2203" s="34">
        <v>0.99324396343322829</v>
      </c>
      <c r="I2203" s="35">
        <v>2.2950044008089461</v>
      </c>
      <c r="J2203" s="35">
        <v>6.1384567136811796</v>
      </c>
      <c r="K2203" s="35">
        <v>6.296191390811999E-2</v>
      </c>
      <c r="L2203" s="35">
        <v>0</v>
      </c>
      <c r="M2203" s="35">
        <v>0</v>
      </c>
      <c r="N2203" s="35">
        <v>0</v>
      </c>
      <c r="O2203" s="35">
        <v>0</v>
      </c>
      <c r="P2203" s="36">
        <v>12</v>
      </c>
      <c r="Q2203" s="37">
        <v>54</v>
      </c>
      <c r="R2203" s="36">
        <v>13</v>
      </c>
      <c r="S2203" s="39">
        <f t="shared" si="71"/>
        <v>54</v>
      </c>
      <c r="T2203" s="34" t="s">
        <v>50</v>
      </c>
      <c r="U2203" s="12">
        <f>EXP((alpha+(beta/speed))+(ceta*LN(speed)))</f>
        <v>14.293910326289554</v>
      </c>
      <c r="V2203" s="8">
        <f t="shared" si="72"/>
        <v>54</v>
      </c>
    </row>
    <row r="2204" spans="1:22">
      <c r="A2204" s="34" t="s">
        <v>19</v>
      </c>
      <c r="B2204" s="34" t="s">
        <v>66</v>
      </c>
      <c r="C2204" s="5" t="s">
        <v>112</v>
      </c>
      <c r="D2204" s="35" t="s">
        <v>87</v>
      </c>
      <c r="E2204" s="36" t="s">
        <v>14</v>
      </c>
      <c r="F2204" s="37">
        <v>100</v>
      </c>
      <c r="G2204" s="38">
        <v>0.06</v>
      </c>
      <c r="H2204" s="34">
        <v>0.99763740719818583</v>
      </c>
      <c r="I2204" s="35">
        <v>122.76996689356079</v>
      </c>
      <c r="J2204" s="35">
        <v>-2.8969215252349989</v>
      </c>
      <c r="K2204" s="35">
        <v>2.4997895885826487</v>
      </c>
      <c r="L2204" s="35">
        <v>-0.54139276565235195</v>
      </c>
      <c r="M2204" s="35">
        <v>0</v>
      </c>
      <c r="N2204" s="35">
        <v>0</v>
      </c>
      <c r="O2204" s="35">
        <v>0</v>
      </c>
      <c r="P2204" s="36">
        <v>12</v>
      </c>
      <c r="Q2204" s="37">
        <v>54</v>
      </c>
      <c r="R2204" s="36">
        <v>1</v>
      </c>
      <c r="S2204" s="39">
        <f t="shared" si="71"/>
        <v>54</v>
      </c>
      <c r="T2204" s="34" t="s">
        <v>30</v>
      </c>
      <c r="U2204" s="12">
        <f>((alpha*(speed^beta))+(ceta*(speed^delta)))</f>
        <v>0.28957803215213085</v>
      </c>
      <c r="V2204" s="8">
        <f t="shared" si="72"/>
        <v>54</v>
      </c>
    </row>
    <row r="2205" spans="1:22">
      <c r="A2205" s="34" t="s">
        <v>19</v>
      </c>
      <c r="B2205" s="34" t="s">
        <v>66</v>
      </c>
      <c r="C2205" s="5" t="s">
        <v>112</v>
      </c>
      <c r="D2205" s="35" t="s">
        <v>87</v>
      </c>
      <c r="E2205" s="36" t="s">
        <v>18</v>
      </c>
      <c r="F2205" s="37">
        <v>100</v>
      </c>
      <c r="G2205" s="38">
        <v>0.06</v>
      </c>
      <c r="H2205" s="34">
        <v>0.98402383522806336</v>
      </c>
      <c r="I2205" s="35">
        <v>0.54094725730342985</v>
      </c>
      <c r="J2205" s="35">
        <v>0.99542368690299754</v>
      </c>
      <c r="K2205" s="35">
        <v>-0.21513706444490521</v>
      </c>
      <c r="L2205" s="35">
        <v>0</v>
      </c>
      <c r="M2205" s="35">
        <v>0</v>
      </c>
      <c r="N2205" s="35">
        <v>0</v>
      </c>
      <c r="O2205" s="35">
        <v>0</v>
      </c>
      <c r="P2205" s="36">
        <v>12</v>
      </c>
      <c r="Q2205" s="37">
        <v>54</v>
      </c>
      <c r="R2205" s="36">
        <v>0</v>
      </c>
      <c r="S2205" s="39">
        <f t="shared" si="71"/>
        <v>54</v>
      </c>
      <c r="T2205" s="34" t="s">
        <v>29</v>
      </c>
      <c r="U2205" s="12">
        <f>((alpha*(beta^speed))*(speed^ceta))</f>
        <v>0.17901245339372288</v>
      </c>
      <c r="V2205" s="8">
        <f t="shared" si="72"/>
        <v>54</v>
      </c>
    </row>
    <row r="2206" spans="1:22">
      <c r="A2206" s="34" t="s">
        <v>19</v>
      </c>
      <c r="B2206" s="34" t="s">
        <v>66</v>
      </c>
      <c r="C2206" s="5" t="s">
        <v>112</v>
      </c>
      <c r="D2206" s="35" t="s">
        <v>87</v>
      </c>
      <c r="E2206" s="36" t="s">
        <v>17</v>
      </c>
      <c r="F2206" s="37">
        <v>100</v>
      </c>
      <c r="G2206" s="38">
        <v>0.06</v>
      </c>
      <c r="H2206" s="34">
        <v>0.99035087154071</v>
      </c>
      <c r="I2206" s="35">
        <v>-3.5984015669110912E-3</v>
      </c>
      <c r="J2206" s="35">
        <v>0.45091338865865788</v>
      </c>
      <c r="K2206" s="35">
        <v>-20.203767394054033</v>
      </c>
      <c r="L2206" s="35">
        <v>909.50263252107243</v>
      </c>
      <c r="M2206" s="35">
        <v>0</v>
      </c>
      <c r="N2206" s="35">
        <v>0</v>
      </c>
      <c r="O2206" s="35">
        <v>0</v>
      </c>
      <c r="P2206" s="36">
        <v>12</v>
      </c>
      <c r="Q2206" s="37">
        <v>54</v>
      </c>
      <c r="R2206" s="36">
        <v>14</v>
      </c>
      <c r="S2206" s="39">
        <f t="shared" si="71"/>
        <v>54</v>
      </c>
      <c r="T2206" s="34" t="s">
        <v>51</v>
      </c>
      <c r="U2206" s="12">
        <f>(((alpha*(speed^3))+(beta*(speed^2))+(ceta*speed))+delta)</f>
        <v>566.74393023871289</v>
      </c>
      <c r="V2206" s="8">
        <f t="shared" si="72"/>
        <v>54</v>
      </c>
    </row>
    <row r="2207" spans="1:22">
      <c r="A2207" s="34" t="s">
        <v>19</v>
      </c>
      <c r="B2207" s="34" t="s">
        <v>66</v>
      </c>
      <c r="C2207" s="5" t="s">
        <v>113</v>
      </c>
      <c r="D2207" s="35" t="s">
        <v>88</v>
      </c>
      <c r="E2207" s="36" t="s">
        <v>15</v>
      </c>
      <c r="F2207" s="37">
        <v>0</v>
      </c>
      <c r="G2207" s="38">
        <v>0</v>
      </c>
      <c r="H2207" s="34">
        <v>0.99791662532029146</v>
      </c>
      <c r="I2207" s="35">
        <v>23.387746905385665</v>
      </c>
      <c r="J2207" s="35">
        <v>-1.2254128662722368</v>
      </c>
      <c r="K2207" s="35">
        <v>0.28724076521314956</v>
      </c>
      <c r="L2207" s="35">
        <v>-1.0107064953206761E-2</v>
      </c>
      <c r="M2207" s="35">
        <v>0</v>
      </c>
      <c r="N2207" s="35">
        <v>0</v>
      </c>
      <c r="O2207" s="35">
        <v>0</v>
      </c>
      <c r="P2207" s="36">
        <v>12</v>
      </c>
      <c r="Q2207" s="37">
        <v>86</v>
      </c>
      <c r="R2207" s="36">
        <v>1</v>
      </c>
      <c r="S2207" s="39">
        <f t="shared" si="71"/>
        <v>86</v>
      </c>
      <c r="T2207" s="34" t="s">
        <v>30</v>
      </c>
      <c r="U2207" s="12">
        <f>((alpha*(speed^beta))+(ceta*(speed^delta)))</f>
        <v>0.37423479140486243</v>
      </c>
      <c r="V2207" s="8">
        <f t="shared" si="72"/>
        <v>86</v>
      </c>
    </row>
    <row r="2208" spans="1:22">
      <c r="A2208" s="34" t="s">
        <v>19</v>
      </c>
      <c r="B2208" s="34" t="s">
        <v>66</v>
      </c>
      <c r="C2208" s="5" t="s">
        <v>113</v>
      </c>
      <c r="D2208" s="35" t="s">
        <v>88</v>
      </c>
      <c r="E2208" s="36" t="s">
        <v>16</v>
      </c>
      <c r="F2208" s="37">
        <v>0</v>
      </c>
      <c r="G2208" s="38">
        <v>0</v>
      </c>
      <c r="H2208" s="34">
        <v>0.98721517217403487</v>
      </c>
      <c r="I2208" s="35">
        <v>2.3800585759068822</v>
      </c>
      <c r="J2208" s="35">
        <v>37.575044326722875</v>
      </c>
      <c r="K2208" s="35">
        <v>3.2322076504351149E-2</v>
      </c>
      <c r="L2208" s="35">
        <v>0.8453410178757802</v>
      </c>
      <c r="M2208" s="35">
        <v>4.5706738900746197E-2</v>
      </c>
      <c r="N2208" s="35">
        <v>0</v>
      </c>
      <c r="O2208" s="35">
        <v>0</v>
      </c>
      <c r="P2208" s="36">
        <v>12</v>
      </c>
      <c r="Q2208" s="37">
        <v>86</v>
      </c>
      <c r="R2208" s="36">
        <v>10</v>
      </c>
      <c r="S2208" s="39">
        <f t="shared" si="71"/>
        <v>86</v>
      </c>
      <c r="T2208" s="34" t="s">
        <v>44</v>
      </c>
      <c r="U2208" s="12">
        <f>(alpha+(beta/(1+EXP((((-1)*ceta)+(delta*LN(speed)))+(epsilon*speed)))))</f>
        <v>2.3976907637281917</v>
      </c>
      <c r="V2208" s="8">
        <f t="shared" si="72"/>
        <v>86</v>
      </c>
    </row>
    <row r="2209" spans="1:28">
      <c r="A2209" s="34" t="s">
        <v>19</v>
      </c>
      <c r="B2209" s="34" t="s">
        <v>66</v>
      </c>
      <c r="C2209" s="5" t="s">
        <v>113</v>
      </c>
      <c r="D2209" s="35" t="s">
        <v>88</v>
      </c>
      <c r="E2209" s="36" t="s">
        <v>14</v>
      </c>
      <c r="F2209" s="37">
        <v>0</v>
      </c>
      <c r="G2209" s="38">
        <v>0</v>
      </c>
      <c r="H2209" s="34">
        <v>0.99568689651889952</v>
      </c>
      <c r="I2209" s="35">
        <v>1.8523215744606783E-3</v>
      </c>
      <c r="J2209" s="35">
        <v>1.1794711852892219</v>
      </c>
      <c r="K2209" s="35">
        <v>-7.2879896413719399E-3</v>
      </c>
      <c r="L2209" s="35">
        <v>0</v>
      </c>
      <c r="M2209" s="35">
        <v>0</v>
      </c>
      <c r="N2209" s="35">
        <v>0</v>
      </c>
      <c r="O2209" s="35">
        <v>0</v>
      </c>
      <c r="P2209" s="36">
        <v>12</v>
      </c>
      <c r="Q2209" s="37">
        <v>86</v>
      </c>
      <c r="R2209" s="36">
        <v>5</v>
      </c>
      <c r="S2209" s="39">
        <f t="shared" si="71"/>
        <v>86</v>
      </c>
      <c r="T2209" s="34" t="s">
        <v>36</v>
      </c>
      <c r="U2209" s="12">
        <f>(1/(((ceta*(speed^2))+(beta*speed))+alpha))</f>
        <v>2.103739480558596E-2</v>
      </c>
      <c r="V2209" s="8">
        <f t="shared" si="72"/>
        <v>86</v>
      </c>
    </row>
    <row r="2210" spans="1:28">
      <c r="A2210" s="34" t="s">
        <v>19</v>
      </c>
      <c r="B2210" s="34" t="s">
        <v>66</v>
      </c>
      <c r="C2210" s="5" t="s">
        <v>113</v>
      </c>
      <c r="D2210" s="35" t="s">
        <v>88</v>
      </c>
      <c r="E2210" s="36" t="s">
        <v>18</v>
      </c>
      <c r="F2210" s="37">
        <v>0</v>
      </c>
      <c r="G2210" s="38">
        <v>0</v>
      </c>
      <c r="H2210" s="34">
        <v>0.98019472815411202</v>
      </c>
      <c r="I2210" s="35">
        <v>6.8564269942369194</v>
      </c>
      <c r="J2210" s="35">
        <v>1.5962013798037984</v>
      </c>
      <c r="K2210" s="35">
        <v>-1.2293556933379492E-2</v>
      </c>
      <c r="L2210" s="35">
        <v>0</v>
      </c>
      <c r="M2210" s="35">
        <v>0</v>
      </c>
      <c r="N2210" s="35">
        <v>0</v>
      </c>
      <c r="O2210" s="35">
        <v>0</v>
      </c>
      <c r="P2210" s="36">
        <v>12</v>
      </c>
      <c r="Q2210" s="37">
        <v>86</v>
      </c>
      <c r="R2210" s="36">
        <v>5</v>
      </c>
      <c r="S2210" s="39">
        <f t="shared" si="71"/>
        <v>86</v>
      </c>
      <c r="T2210" s="34" t="s">
        <v>36</v>
      </c>
      <c r="U2210" s="12">
        <f>(1/(((ceta*(speed^2))+(beta*speed))+alpha))</f>
        <v>1.8794661315031182E-2</v>
      </c>
      <c r="V2210" s="8">
        <f t="shared" si="72"/>
        <v>86</v>
      </c>
      <c r="AB2210" s="41"/>
    </row>
    <row r="2211" spans="1:28">
      <c r="A2211" s="34" t="s">
        <v>19</v>
      </c>
      <c r="B2211" s="34" t="s">
        <v>66</v>
      </c>
      <c r="C2211" s="5" t="s">
        <v>113</v>
      </c>
      <c r="D2211" s="35" t="s">
        <v>88</v>
      </c>
      <c r="E2211" s="36" t="s">
        <v>17</v>
      </c>
      <c r="F2211" s="37">
        <v>0</v>
      </c>
      <c r="G2211" s="38">
        <v>0</v>
      </c>
      <c r="H2211" s="34">
        <v>0.97450429879255918</v>
      </c>
      <c r="I2211" s="35">
        <v>1942.1010871385622</v>
      </c>
      <c r="J2211" s="35">
        <v>1.015055671913625</v>
      </c>
      <c r="K2211" s="35">
        <v>-0.89042143918870986</v>
      </c>
      <c r="L2211" s="35">
        <v>0</v>
      </c>
      <c r="M2211" s="35">
        <v>0</v>
      </c>
      <c r="N2211" s="35">
        <v>0</v>
      </c>
      <c r="O2211" s="35">
        <v>0</v>
      </c>
      <c r="P2211" s="36">
        <v>12</v>
      </c>
      <c r="Q2211" s="37">
        <v>86</v>
      </c>
      <c r="R2211" s="36">
        <v>0</v>
      </c>
      <c r="S2211" s="39">
        <f t="shared" si="71"/>
        <v>86</v>
      </c>
      <c r="T2211" s="34" t="s">
        <v>29</v>
      </c>
      <c r="U2211" s="12">
        <f>((alpha*(beta^speed))*(speed^ceta))</f>
        <v>133.00901989333599</v>
      </c>
      <c r="V2211" s="8">
        <f t="shared" si="72"/>
        <v>86</v>
      </c>
    </row>
    <row r="2212" spans="1:28">
      <c r="A2212" s="34" t="s">
        <v>19</v>
      </c>
      <c r="B2212" s="34" t="s">
        <v>66</v>
      </c>
      <c r="C2212" s="5" t="s">
        <v>113</v>
      </c>
      <c r="D2212" s="35" t="s">
        <v>88</v>
      </c>
      <c r="E2212" s="36" t="s">
        <v>15</v>
      </c>
      <c r="F2212" s="37">
        <v>50</v>
      </c>
      <c r="G2212" s="38">
        <v>0</v>
      </c>
      <c r="H2212" s="34">
        <v>0.99752450371035561</v>
      </c>
      <c r="I2212" s="35">
        <v>15.037502999140763</v>
      </c>
      <c r="J2212" s="35">
        <v>1.0100895415395321</v>
      </c>
      <c r="K2212" s="35">
        <v>-1.0054410339566124</v>
      </c>
      <c r="L2212" s="35">
        <v>0</v>
      </c>
      <c r="M2212" s="35">
        <v>0</v>
      </c>
      <c r="N2212" s="35">
        <v>0</v>
      </c>
      <c r="O2212" s="35">
        <v>0</v>
      </c>
      <c r="P2212" s="36">
        <v>12</v>
      </c>
      <c r="Q2212" s="37">
        <v>86</v>
      </c>
      <c r="R2212" s="36">
        <v>0</v>
      </c>
      <c r="S2212" s="39">
        <f t="shared" si="71"/>
        <v>86</v>
      </c>
      <c r="T2212" s="34" t="s">
        <v>29</v>
      </c>
      <c r="U2212" s="12">
        <f>((alpha*(beta^speed))*(speed^ceta))</f>
        <v>0.40466981100460764</v>
      </c>
      <c r="V2212" s="8">
        <f t="shared" si="72"/>
        <v>86</v>
      </c>
    </row>
    <row r="2213" spans="1:28">
      <c r="A2213" s="34" t="s">
        <v>19</v>
      </c>
      <c r="B2213" s="34" t="s">
        <v>66</v>
      </c>
      <c r="C2213" s="5" t="s">
        <v>113</v>
      </c>
      <c r="D2213" s="35" t="s">
        <v>88</v>
      </c>
      <c r="E2213" s="36" t="s">
        <v>16</v>
      </c>
      <c r="F2213" s="37">
        <v>50</v>
      </c>
      <c r="G2213" s="38">
        <v>0</v>
      </c>
      <c r="H2213" s="34">
        <v>0.98148224421026764</v>
      </c>
      <c r="I2213" s="35">
        <v>2.4594339336639357</v>
      </c>
      <c r="J2213" s="35">
        <v>21.125764573426249</v>
      </c>
      <c r="K2213" s="35">
        <v>1.0582842605134251</v>
      </c>
      <c r="L2213" s="35">
        <v>1.0795504816103612</v>
      </c>
      <c r="M2213" s="35">
        <v>1.4958504430442806E-2</v>
      </c>
      <c r="N2213" s="35">
        <v>0</v>
      </c>
      <c r="O2213" s="35">
        <v>0</v>
      </c>
      <c r="P2213" s="36">
        <v>12</v>
      </c>
      <c r="Q2213" s="37">
        <v>86</v>
      </c>
      <c r="R2213" s="36">
        <v>10</v>
      </c>
      <c r="S2213" s="39">
        <f t="shared" si="71"/>
        <v>86</v>
      </c>
      <c r="T2213" s="34" t="s">
        <v>44</v>
      </c>
      <c r="U2213" s="12">
        <f>(alpha+(beta/(1+EXP((((-1)*ceta)+(delta*LN(speed)))+(epsilon*speed)))))</f>
        <v>2.5957444529584262</v>
      </c>
      <c r="V2213" s="8">
        <f t="shared" si="72"/>
        <v>86</v>
      </c>
    </row>
    <row r="2214" spans="1:28">
      <c r="A2214" s="34" t="s">
        <v>19</v>
      </c>
      <c r="B2214" s="34" t="s">
        <v>66</v>
      </c>
      <c r="C2214" s="5" t="s">
        <v>113</v>
      </c>
      <c r="D2214" s="35" t="s">
        <v>88</v>
      </c>
      <c r="E2214" s="36" t="s">
        <v>14</v>
      </c>
      <c r="F2214" s="37">
        <v>50</v>
      </c>
      <c r="G2214" s="38">
        <v>0</v>
      </c>
      <c r="H2214" s="34">
        <v>0.99255644449894087</v>
      </c>
      <c r="I2214" s="35">
        <v>1.7350414300955546</v>
      </c>
      <c r="J2214" s="35">
        <v>1.0169389160894591</v>
      </c>
      <c r="K2214" s="35">
        <v>-6.4286889896611708E-3</v>
      </c>
      <c r="L2214" s="35">
        <v>0</v>
      </c>
      <c r="M2214" s="35">
        <v>0</v>
      </c>
      <c r="N2214" s="35">
        <v>0</v>
      </c>
      <c r="O2214" s="35">
        <v>0</v>
      </c>
      <c r="P2214" s="36">
        <v>12</v>
      </c>
      <c r="Q2214" s="37">
        <v>86</v>
      </c>
      <c r="R2214" s="36">
        <v>5</v>
      </c>
      <c r="S2214" s="39">
        <f t="shared" si="71"/>
        <v>86</v>
      </c>
      <c r="T2214" s="34" t="s">
        <v>36</v>
      </c>
      <c r="U2214" s="12">
        <f>(1/(((ceta*(speed^2))+(beta*speed))+alpha))</f>
        <v>2.4012368609945101E-2</v>
      </c>
      <c r="V2214" s="8">
        <f t="shared" si="72"/>
        <v>86</v>
      </c>
      <c r="AB2214" s="41"/>
    </row>
    <row r="2215" spans="1:28">
      <c r="A2215" s="34" t="s">
        <v>19</v>
      </c>
      <c r="B2215" s="34" t="s">
        <v>66</v>
      </c>
      <c r="C2215" s="5" t="s">
        <v>113</v>
      </c>
      <c r="D2215" s="35" t="s">
        <v>88</v>
      </c>
      <c r="E2215" s="36" t="s">
        <v>18</v>
      </c>
      <c r="F2215" s="37">
        <v>50</v>
      </c>
      <c r="G2215" s="38">
        <v>0</v>
      </c>
      <c r="H2215" s="34">
        <v>0.97824430831583975</v>
      </c>
      <c r="I2215" s="35">
        <v>8.7110910151638379</v>
      </c>
      <c r="J2215" s="35">
        <v>1.2224491721691289</v>
      </c>
      <c r="K2215" s="35">
        <v>-8.6794645994205145E-3</v>
      </c>
      <c r="L2215" s="35">
        <v>0</v>
      </c>
      <c r="M2215" s="35">
        <v>0</v>
      </c>
      <c r="N2215" s="35">
        <v>0</v>
      </c>
      <c r="O2215" s="35">
        <v>0</v>
      </c>
      <c r="P2215" s="36">
        <v>12</v>
      </c>
      <c r="Q2215" s="37">
        <v>86</v>
      </c>
      <c r="R2215" s="36">
        <v>5</v>
      </c>
      <c r="S2215" s="39">
        <f t="shared" si="71"/>
        <v>86</v>
      </c>
      <c r="T2215" s="34" t="s">
        <v>36</v>
      </c>
      <c r="U2215" s="12">
        <f>(1/(((ceta*(speed^2))+(beta*speed))+alpha))</f>
        <v>2.0141636128505062E-2</v>
      </c>
      <c r="V2215" s="8">
        <f t="shared" si="72"/>
        <v>86</v>
      </c>
      <c r="AB2215" s="41"/>
    </row>
    <row r="2216" spans="1:28">
      <c r="A2216" s="34" t="s">
        <v>19</v>
      </c>
      <c r="B2216" s="34" t="s">
        <v>66</v>
      </c>
      <c r="C2216" s="5" t="s">
        <v>113</v>
      </c>
      <c r="D2216" s="35" t="s">
        <v>88</v>
      </c>
      <c r="E2216" s="36" t="s">
        <v>17</v>
      </c>
      <c r="F2216" s="37">
        <v>50</v>
      </c>
      <c r="G2216" s="38">
        <v>0</v>
      </c>
      <c r="H2216" s="34">
        <v>0.96216591487872327</v>
      </c>
      <c r="I2216" s="35">
        <v>1619.4545688292046</v>
      </c>
      <c r="J2216" s="35">
        <v>1.0110209755208743</v>
      </c>
      <c r="K2216" s="35">
        <v>-0.75351902335731225</v>
      </c>
      <c r="L2216" s="35">
        <v>0</v>
      </c>
      <c r="M2216" s="35">
        <v>0</v>
      </c>
      <c r="N2216" s="35">
        <v>0</v>
      </c>
      <c r="O2216" s="35">
        <v>0</v>
      </c>
      <c r="P2216" s="36">
        <v>12</v>
      </c>
      <c r="Q2216" s="37">
        <v>86</v>
      </c>
      <c r="R2216" s="36">
        <v>0</v>
      </c>
      <c r="S2216" s="39">
        <f t="shared" si="71"/>
        <v>86</v>
      </c>
      <c r="T2216" s="34" t="s">
        <v>29</v>
      </c>
      <c r="U2216" s="12">
        <f>((alpha*(beta^speed))*(speed^ceta))</f>
        <v>144.89775472955148</v>
      </c>
      <c r="V2216" s="8">
        <f t="shared" si="72"/>
        <v>86</v>
      </c>
    </row>
    <row r="2217" spans="1:28">
      <c r="A2217" s="34" t="s">
        <v>19</v>
      </c>
      <c r="B2217" s="34" t="s">
        <v>66</v>
      </c>
      <c r="C2217" s="5" t="s">
        <v>113</v>
      </c>
      <c r="D2217" s="35" t="s">
        <v>88</v>
      </c>
      <c r="E2217" s="36" t="s">
        <v>15</v>
      </c>
      <c r="F2217" s="37">
        <v>100</v>
      </c>
      <c r="G2217" s="38">
        <v>0</v>
      </c>
      <c r="H2217" s="34">
        <v>0.99749817874999902</v>
      </c>
      <c r="I2217" s="35">
        <v>13.424460344372989</v>
      </c>
      <c r="J2217" s="35">
        <v>1.0087617196177836</v>
      </c>
      <c r="K2217" s="35">
        <v>-0.94695561231185965</v>
      </c>
      <c r="L2217" s="35">
        <v>0</v>
      </c>
      <c r="M2217" s="35">
        <v>0</v>
      </c>
      <c r="N2217" s="35">
        <v>0</v>
      </c>
      <c r="O2217" s="35">
        <v>0</v>
      </c>
      <c r="P2217" s="36">
        <v>12</v>
      </c>
      <c r="Q2217" s="37">
        <v>86</v>
      </c>
      <c r="R2217" s="36">
        <v>0</v>
      </c>
      <c r="S2217" s="39">
        <f t="shared" si="71"/>
        <v>86</v>
      </c>
      <c r="T2217" s="34" t="s">
        <v>29</v>
      </c>
      <c r="U2217" s="12">
        <f>((alpha*(beta^speed))*(speed^ceta))</f>
        <v>0.41863129987355507</v>
      </c>
      <c r="V2217" s="8">
        <f t="shared" si="72"/>
        <v>86</v>
      </c>
    </row>
    <row r="2218" spans="1:28">
      <c r="A2218" s="34" t="s">
        <v>19</v>
      </c>
      <c r="B2218" s="34" t="s">
        <v>66</v>
      </c>
      <c r="C2218" s="5" t="s">
        <v>113</v>
      </c>
      <c r="D2218" s="35" t="s">
        <v>88</v>
      </c>
      <c r="E2218" s="36" t="s">
        <v>16</v>
      </c>
      <c r="F2218" s="37">
        <v>100</v>
      </c>
      <c r="G2218" s="38">
        <v>0</v>
      </c>
      <c r="H2218" s="34">
        <v>0.980292678514051</v>
      </c>
      <c r="I2218" s="35">
        <v>23.266574017435456</v>
      </c>
      <c r="J2218" s="35">
        <v>1.0048539067537057</v>
      </c>
      <c r="K2218" s="35">
        <v>-0.57220425004249165</v>
      </c>
      <c r="L2218" s="35">
        <v>0</v>
      </c>
      <c r="M2218" s="35">
        <v>0</v>
      </c>
      <c r="N2218" s="35">
        <v>0</v>
      </c>
      <c r="O2218" s="35">
        <v>0</v>
      </c>
      <c r="P2218" s="36">
        <v>12</v>
      </c>
      <c r="Q2218" s="37">
        <v>86</v>
      </c>
      <c r="R2218" s="36">
        <v>0</v>
      </c>
      <c r="S2218" s="39">
        <f t="shared" si="71"/>
        <v>86</v>
      </c>
      <c r="T2218" s="34" t="s">
        <v>29</v>
      </c>
      <c r="U2218" s="12">
        <f>((alpha*(beta^speed))*(speed^ceta))</f>
        <v>2.7583907126290375</v>
      </c>
      <c r="V2218" s="8">
        <f t="shared" si="72"/>
        <v>86</v>
      </c>
    </row>
    <row r="2219" spans="1:28">
      <c r="A2219" s="34" t="s">
        <v>19</v>
      </c>
      <c r="B2219" s="34" t="s">
        <v>66</v>
      </c>
      <c r="C2219" s="5" t="s">
        <v>113</v>
      </c>
      <c r="D2219" s="35" t="s">
        <v>88</v>
      </c>
      <c r="E2219" s="36" t="s">
        <v>14</v>
      </c>
      <c r="F2219" s="37">
        <v>100</v>
      </c>
      <c r="G2219" s="38">
        <v>0</v>
      </c>
      <c r="H2219" s="34">
        <v>0.99011638779548616</v>
      </c>
      <c r="I2219" s="35">
        <v>2.8664332721121326</v>
      </c>
      <c r="J2219" s="35">
        <v>0.8782192391400705</v>
      </c>
      <c r="K2219" s="35">
        <v>-5.459451848559266E-3</v>
      </c>
      <c r="L2219" s="35">
        <v>0</v>
      </c>
      <c r="M2219" s="35">
        <v>0</v>
      </c>
      <c r="N2219" s="35">
        <v>0</v>
      </c>
      <c r="O2219" s="35">
        <v>0</v>
      </c>
      <c r="P2219" s="36">
        <v>12</v>
      </c>
      <c r="Q2219" s="37">
        <v>86</v>
      </c>
      <c r="R2219" s="36">
        <v>5</v>
      </c>
      <c r="S2219" s="39">
        <f t="shared" si="71"/>
        <v>86</v>
      </c>
      <c r="T2219" s="34" t="s">
        <v>36</v>
      </c>
      <c r="U2219" s="12">
        <f>(1/(((ceta*(speed^2))+(beta*speed))+alpha))</f>
        <v>2.6305279845529966E-2</v>
      </c>
      <c r="V2219" s="8">
        <f t="shared" si="72"/>
        <v>86</v>
      </c>
      <c r="AB2219" s="41"/>
    </row>
    <row r="2220" spans="1:28">
      <c r="A2220" s="34" t="s">
        <v>19</v>
      </c>
      <c r="B2220" s="34" t="s">
        <v>66</v>
      </c>
      <c r="C2220" s="5" t="s">
        <v>113</v>
      </c>
      <c r="D2220" s="35" t="s">
        <v>88</v>
      </c>
      <c r="E2220" s="36" t="s">
        <v>18</v>
      </c>
      <c r="F2220" s="37">
        <v>100</v>
      </c>
      <c r="G2220" s="38">
        <v>0</v>
      </c>
      <c r="H2220" s="34">
        <v>0.98196012389497289</v>
      </c>
      <c r="I2220" s="35">
        <v>8.4504076009041906</v>
      </c>
      <c r="J2220" s="35">
        <v>1.0513100875535224</v>
      </c>
      <c r="K2220" s="35">
        <v>-6.9304036268596717E-3</v>
      </c>
      <c r="L2220" s="35">
        <v>0</v>
      </c>
      <c r="M2220" s="35">
        <v>0</v>
      </c>
      <c r="N2220" s="35">
        <v>0</v>
      </c>
      <c r="O2220" s="35">
        <v>0</v>
      </c>
      <c r="P2220" s="36">
        <v>12</v>
      </c>
      <c r="Q2220" s="37">
        <v>86</v>
      </c>
      <c r="R2220" s="36">
        <v>5</v>
      </c>
      <c r="S2220" s="39">
        <f t="shared" si="71"/>
        <v>86</v>
      </c>
      <c r="T2220" s="34" t="s">
        <v>36</v>
      </c>
      <c r="U2220" s="12">
        <f>(1/(((ceta*(speed^2))+(beta*speed))+alpha))</f>
        <v>2.100583945466393E-2</v>
      </c>
      <c r="V2220" s="8">
        <f t="shared" si="72"/>
        <v>86</v>
      </c>
      <c r="AB2220" s="41"/>
    </row>
    <row r="2221" spans="1:28">
      <c r="A2221" s="34" t="s">
        <v>19</v>
      </c>
      <c r="B2221" s="34" t="s">
        <v>66</v>
      </c>
      <c r="C2221" s="5" t="s">
        <v>113</v>
      </c>
      <c r="D2221" s="35" t="s">
        <v>88</v>
      </c>
      <c r="E2221" s="36" t="s">
        <v>17</v>
      </c>
      <c r="F2221" s="37">
        <v>100</v>
      </c>
      <c r="G2221" s="38">
        <v>0</v>
      </c>
      <c r="H2221" s="34">
        <v>0.95128331338306704</v>
      </c>
      <c r="I2221" s="35">
        <v>1425.8930088992004</v>
      </c>
      <c r="J2221" s="35">
        <v>1.0076554756072909</v>
      </c>
      <c r="K2221" s="35">
        <v>-0.64394872218960153</v>
      </c>
      <c r="L2221" s="35">
        <v>0</v>
      </c>
      <c r="M2221" s="35">
        <v>0</v>
      </c>
      <c r="N2221" s="35">
        <v>0</v>
      </c>
      <c r="O2221" s="35">
        <v>0</v>
      </c>
      <c r="P2221" s="36">
        <v>12</v>
      </c>
      <c r="Q2221" s="37">
        <v>86</v>
      </c>
      <c r="R2221" s="36">
        <v>0</v>
      </c>
      <c r="S2221" s="39">
        <f t="shared" si="71"/>
        <v>86</v>
      </c>
      <c r="T2221" s="34" t="s">
        <v>29</v>
      </c>
      <c r="U2221" s="12">
        <f>((alpha*(beta^speed))*(speed^ceta))</f>
        <v>156.02963215568482</v>
      </c>
      <c r="V2221" s="8">
        <f t="shared" si="72"/>
        <v>86</v>
      </c>
    </row>
    <row r="2222" spans="1:28">
      <c r="A2222" s="34" t="s">
        <v>19</v>
      </c>
      <c r="B2222" s="34" t="s">
        <v>66</v>
      </c>
      <c r="C2222" s="5" t="s">
        <v>113</v>
      </c>
      <c r="D2222" s="35" t="s">
        <v>88</v>
      </c>
      <c r="E2222" s="36" t="s">
        <v>15</v>
      </c>
      <c r="F2222" s="37">
        <v>0</v>
      </c>
      <c r="G2222" s="38">
        <v>-0.06</v>
      </c>
      <c r="H2222" s="34">
        <v>0.99299799469035621</v>
      </c>
      <c r="I2222" s="35">
        <v>8.1550366185366983</v>
      </c>
      <c r="J2222" s="35">
        <v>0.96091299040175471</v>
      </c>
      <c r="K2222" s="35">
        <v>-0.75382514553972679</v>
      </c>
      <c r="L2222" s="35">
        <v>0</v>
      </c>
      <c r="M2222" s="35">
        <v>0</v>
      </c>
      <c r="N2222" s="35">
        <v>0</v>
      </c>
      <c r="O2222" s="35">
        <v>0</v>
      </c>
      <c r="P2222" s="36">
        <v>12</v>
      </c>
      <c r="Q2222" s="37">
        <v>86</v>
      </c>
      <c r="R2222" s="36">
        <v>0</v>
      </c>
      <c r="S2222" s="39">
        <f t="shared" si="71"/>
        <v>86</v>
      </c>
      <c r="T2222" s="34" t="s">
        <v>29</v>
      </c>
      <c r="U2222" s="12">
        <f>((alpha*(beta^speed))*(speed^ceta))</f>
        <v>9.2041119384630443E-3</v>
      </c>
      <c r="V2222" s="8">
        <f t="shared" si="72"/>
        <v>86</v>
      </c>
    </row>
    <row r="2223" spans="1:28">
      <c r="A2223" s="34" t="s">
        <v>19</v>
      </c>
      <c r="B2223" s="34" t="s">
        <v>66</v>
      </c>
      <c r="C2223" s="5" t="s">
        <v>113</v>
      </c>
      <c r="D2223" s="35" t="s">
        <v>88</v>
      </c>
      <c r="E2223" s="36" t="s">
        <v>16</v>
      </c>
      <c r="F2223" s="37">
        <v>0</v>
      </c>
      <c r="G2223" s="38">
        <v>-0.06</v>
      </c>
      <c r="H2223" s="34">
        <v>0.9870084171146104</v>
      </c>
      <c r="I2223" s="35">
        <v>16.831491772550113</v>
      </c>
      <c r="J2223" s="35">
        <v>0.95887961478231576</v>
      </c>
      <c r="K2223" s="35">
        <v>-0.6148452459326178</v>
      </c>
      <c r="L2223" s="35">
        <v>0</v>
      </c>
      <c r="M2223" s="35">
        <v>0</v>
      </c>
      <c r="N2223" s="35">
        <v>0</v>
      </c>
      <c r="O2223" s="35">
        <v>0</v>
      </c>
      <c r="P2223" s="36">
        <v>12</v>
      </c>
      <c r="Q2223" s="37">
        <v>86</v>
      </c>
      <c r="R2223" s="36">
        <v>0</v>
      </c>
      <c r="S2223" s="39">
        <f t="shared" si="71"/>
        <v>86</v>
      </c>
      <c r="T2223" s="34" t="s">
        <v>29</v>
      </c>
      <c r="U2223" s="12">
        <f>((alpha*(beta^speed))*(speed^ceta))</f>
        <v>2.940470446361497E-2</v>
      </c>
      <c r="V2223" s="8">
        <f t="shared" si="72"/>
        <v>86</v>
      </c>
    </row>
    <row r="2224" spans="1:28">
      <c r="A2224" s="34" t="s">
        <v>19</v>
      </c>
      <c r="B2224" s="34" t="s">
        <v>66</v>
      </c>
      <c r="C2224" s="5" t="s">
        <v>113</v>
      </c>
      <c r="D2224" s="35" t="s">
        <v>88</v>
      </c>
      <c r="E2224" s="36" t="s">
        <v>14</v>
      </c>
      <c r="F2224" s="37">
        <v>0</v>
      </c>
      <c r="G2224" s="38">
        <v>-0.06</v>
      </c>
      <c r="H2224" s="34">
        <v>0.99420998813450534</v>
      </c>
      <c r="I2224" s="35">
        <v>1.968368430018917</v>
      </c>
      <c r="J2224" s="35">
        <v>0.2099451354166797</v>
      </c>
      <c r="K2224" s="35">
        <v>0.50754231237113856</v>
      </c>
      <c r="L2224" s="35">
        <v>0</v>
      </c>
      <c r="M2224" s="35">
        <v>0</v>
      </c>
      <c r="N2224" s="35">
        <v>0</v>
      </c>
      <c r="O2224" s="35">
        <v>0</v>
      </c>
      <c r="P2224" s="36">
        <v>12</v>
      </c>
      <c r="Q2224" s="37">
        <v>86</v>
      </c>
      <c r="R2224" s="36">
        <v>2</v>
      </c>
      <c r="S2224" s="39">
        <f t="shared" si="71"/>
        <v>86</v>
      </c>
      <c r="T2224" s="34" t="s">
        <v>31</v>
      </c>
      <c r="U2224" s="12">
        <f>((alpha+(beta*speed))^((-1)/ceta))</f>
        <v>2.7264439201558728E-3</v>
      </c>
      <c r="V2224" s="8">
        <f t="shared" si="72"/>
        <v>86</v>
      </c>
      <c r="AB2224" s="41"/>
    </row>
    <row r="2225" spans="1:28">
      <c r="A2225" s="34" t="s">
        <v>19</v>
      </c>
      <c r="B2225" s="34" t="s">
        <v>66</v>
      </c>
      <c r="C2225" s="5" t="s">
        <v>113</v>
      </c>
      <c r="D2225" s="35" t="s">
        <v>88</v>
      </c>
      <c r="E2225" s="36" t="s">
        <v>18</v>
      </c>
      <c r="F2225" s="37">
        <v>0</v>
      </c>
      <c r="G2225" s="38">
        <v>-0.06</v>
      </c>
      <c r="H2225" s="34">
        <v>0.99247798427743239</v>
      </c>
      <c r="I2225" s="35">
        <v>0.20738669512082009</v>
      </c>
      <c r="J2225" s="35">
        <v>0.9893617232878783</v>
      </c>
      <c r="K2225" s="35">
        <v>-0.79128196415132412</v>
      </c>
      <c r="L2225" s="35">
        <v>0</v>
      </c>
      <c r="M2225" s="35">
        <v>0</v>
      </c>
      <c r="N2225" s="35">
        <v>0</v>
      </c>
      <c r="O2225" s="35">
        <v>0</v>
      </c>
      <c r="P2225" s="36">
        <v>12</v>
      </c>
      <c r="Q2225" s="37">
        <v>86</v>
      </c>
      <c r="R2225" s="36">
        <v>0</v>
      </c>
      <c r="S2225" s="39">
        <f t="shared" si="71"/>
        <v>86</v>
      </c>
      <c r="T2225" s="34" t="s">
        <v>29</v>
      </c>
      <c r="U2225" s="12">
        <f>((alpha*(beta^speed))*(speed^ceta))</f>
        <v>2.4354887148248143E-3</v>
      </c>
      <c r="V2225" s="8">
        <f t="shared" si="72"/>
        <v>86</v>
      </c>
      <c r="AB2225" s="41"/>
    </row>
    <row r="2226" spans="1:28">
      <c r="A2226" s="34" t="s">
        <v>19</v>
      </c>
      <c r="B2226" s="34" t="s">
        <v>66</v>
      </c>
      <c r="C2226" s="5" t="s">
        <v>113</v>
      </c>
      <c r="D2226" s="35" t="s">
        <v>88</v>
      </c>
      <c r="E2226" s="36" t="s">
        <v>17</v>
      </c>
      <c r="F2226" s="37">
        <v>0</v>
      </c>
      <c r="G2226" s="38">
        <v>-0.06</v>
      </c>
      <c r="H2226" s="34">
        <v>0.98081526407330788</v>
      </c>
      <c r="I2226" s="35">
        <v>600.97890037976822</v>
      </c>
      <c r="J2226" s="35">
        <v>0.95663994330539781</v>
      </c>
      <c r="K2226" s="35">
        <v>-0.48920160126730783</v>
      </c>
      <c r="L2226" s="35">
        <v>0</v>
      </c>
      <c r="M2226" s="35">
        <v>0</v>
      </c>
      <c r="N2226" s="35">
        <v>0</v>
      </c>
      <c r="O2226" s="35">
        <v>0</v>
      </c>
      <c r="P2226" s="36">
        <v>12</v>
      </c>
      <c r="Q2226" s="37">
        <v>86</v>
      </c>
      <c r="R2226" s="36">
        <v>0</v>
      </c>
      <c r="S2226" s="39">
        <f t="shared" si="71"/>
        <v>86</v>
      </c>
      <c r="T2226" s="34" t="s">
        <v>29</v>
      </c>
      <c r="U2226" s="12">
        <f>((alpha*(beta^speed))*(speed^ceta))</f>
        <v>1.5026968422737874</v>
      </c>
      <c r="V2226" s="8">
        <f t="shared" si="72"/>
        <v>86</v>
      </c>
    </row>
    <row r="2227" spans="1:28">
      <c r="A2227" s="34" t="s">
        <v>19</v>
      </c>
      <c r="B2227" s="34" t="s">
        <v>66</v>
      </c>
      <c r="C2227" s="5" t="s">
        <v>113</v>
      </c>
      <c r="D2227" s="35" t="s">
        <v>88</v>
      </c>
      <c r="E2227" s="36" t="s">
        <v>15</v>
      </c>
      <c r="F2227" s="37">
        <v>50</v>
      </c>
      <c r="G2227" s="38">
        <v>-0.06</v>
      </c>
      <c r="H2227" s="34">
        <v>0.99187177244468716</v>
      </c>
      <c r="I2227" s="35">
        <v>6.303250543158728</v>
      </c>
      <c r="J2227" s="35">
        <v>0.95453874885851264</v>
      </c>
      <c r="K2227" s="35">
        <v>-0.64621420477312042</v>
      </c>
      <c r="L2227" s="35">
        <v>0</v>
      </c>
      <c r="M2227" s="35">
        <v>0</v>
      </c>
      <c r="N2227" s="35">
        <v>0</v>
      </c>
      <c r="O2227" s="35">
        <v>0</v>
      </c>
      <c r="P2227" s="36">
        <v>12</v>
      </c>
      <c r="Q2227" s="37">
        <v>86</v>
      </c>
      <c r="R2227" s="36">
        <v>0</v>
      </c>
      <c r="S2227" s="39">
        <f t="shared" si="71"/>
        <v>86</v>
      </c>
      <c r="T2227" s="34" t="s">
        <v>29</v>
      </c>
      <c r="U2227" s="12">
        <f>((alpha*(beta^speed))*(speed^ceta))</f>
        <v>6.4820235998016259E-3</v>
      </c>
      <c r="V2227" s="8">
        <f t="shared" si="72"/>
        <v>86</v>
      </c>
    </row>
    <row r="2228" spans="1:28">
      <c r="A2228" s="34" t="s">
        <v>19</v>
      </c>
      <c r="B2228" s="34" t="s">
        <v>66</v>
      </c>
      <c r="C2228" s="5" t="s">
        <v>113</v>
      </c>
      <c r="D2228" s="35" t="s">
        <v>88</v>
      </c>
      <c r="E2228" s="36" t="s">
        <v>16</v>
      </c>
      <c r="F2228" s="37">
        <v>50</v>
      </c>
      <c r="G2228" s="38">
        <v>-0.06</v>
      </c>
      <c r="H2228" s="34">
        <v>0.98295970885695483</v>
      </c>
      <c r="I2228" s="35">
        <v>12.052395641371609</v>
      </c>
      <c r="J2228" s="35">
        <v>0.95290227679521178</v>
      </c>
      <c r="K2228" s="35">
        <v>-0.47224349370919816</v>
      </c>
      <c r="L2228" s="35">
        <v>0</v>
      </c>
      <c r="M2228" s="35">
        <v>0</v>
      </c>
      <c r="N2228" s="35">
        <v>0</v>
      </c>
      <c r="O2228" s="35">
        <v>0</v>
      </c>
      <c r="P2228" s="36">
        <v>12</v>
      </c>
      <c r="Q2228" s="37">
        <v>86</v>
      </c>
      <c r="R2228" s="36">
        <v>0</v>
      </c>
      <c r="S2228" s="39">
        <f t="shared" si="71"/>
        <v>86</v>
      </c>
      <c r="T2228" s="34" t="s">
        <v>29</v>
      </c>
      <c r="U2228" s="12">
        <f>((alpha*(beta^speed))*(speed^ceta))</f>
        <v>2.321017579958784E-2</v>
      </c>
      <c r="V2228" s="8">
        <f t="shared" si="72"/>
        <v>86</v>
      </c>
    </row>
    <row r="2229" spans="1:28">
      <c r="A2229" s="34" t="s">
        <v>19</v>
      </c>
      <c r="B2229" s="34" t="s">
        <v>66</v>
      </c>
      <c r="C2229" s="5" t="s">
        <v>113</v>
      </c>
      <c r="D2229" s="35" t="s">
        <v>88</v>
      </c>
      <c r="E2229" s="36" t="s">
        <v>14</v>
      </c>
      <c r="F2229" s="37">
        <v>50</v>
      </c>
      <c r="G2229" s="38">
        <v>-0.06</v>
      </c>
      <c r="H2229" s="34">
        <v>0.99306992483958567</v>
      </c>
      <c r="I2229" s="35">
        <v>2.6029588396290011</v>
      </c>
      <c r="J2229" s="35">
        <v>-11.050430857090765</v>
      </c>
      <c r="K2229" s="35">
        <v>-1.8939436418565552</v>
      </c>
      <c r="L2229" s="35">
        <v>0</v>
      </c>
      <c r="M2229" s="35">
        <v>0</v>
      </c>
      <c r="N2229" s="35">
        <v>0</v>
      </c>
      <c r="O2229" s="35">
        <v>0</v>
      </c>
      <c r="P2229" s="36">
        <v>12</v>
      </c>
      <c r="Q2229" s="37">
        <v>86</v>
      </c>
      <c r="R2229" s="36">
        <v>13</v>
      </c>
      <c r="S2229" s="39">
        <f t="shared" si="71"/>
        <v>86</v>
      </c>
      <c r="T2229" s="34" t="s">
        <v>50</v>
      </c>
      <c r="U2229" s="12">
        <f>EXP((alpha+(beta/speed))+(ceta*LN(speed)))</f>
        <v>2.5752277999213178E-3</v>
      </c>
      <c r="V2229" s="8">
        <f t="shared" si="72"/>
        <v>86</v>
      </c>
      <c r="AB2229" s="41"/>
    </row>
    <row r="2230" spans="1:28">
      <c r="A2230" s="34" t="s">
        <v>19</v>
      </c>
      <c r="B2230" s="34" t="s">
        <v>66</v>
      </c>
      <c r="C2230" s="5" t="s">
        <v>113</v>
      </c>
      <c r="D2230" s="35" t="s">
        <v>88</v>
      </c>
      <c r="E2230" s="36" t="s">
        <v>18</v>
      </c>
      <c r="F2230" s="37">
        <v>50</v>
      </c>
      <c r="G2230" s="38">
        <v>-0.06</v>
      </c>
      <c r="H2230" s="34">
        <v>0.99063056591066556</v>
      </c>
      <c r="I2230" s="35">
        <v>10.339001442830936</v>
      </c>
      <c r="J2230" s="35">
        <v>2.1641878366585963</v>
      </c>
      <c r="K2230" s="35">
        <v>2.6140168666650657E-2</v>
      </c>
      <c r="L2230" s="35">
        <v>0</v>
      </c>
      <c r="M2230" s="35">
        <v>0</v>
      </c>
      <c r="N2230" s="35">
        <v>0</v>
      </c>
      <c r="O2230" s="35">
        <v>0</v>
      </c>
      <c r="P2230" s="36">
        <v>12</v>
      </c>
      <c r="Q2230" s="37">
        <v>86</v>
      </c>
      <c r="R2230" s="36">
        <v>5</v>
      </c>
      <c r="S2230" s="39">
        <f t="shared" si="71"/>
        <v>86</v>
      </c>
      <c r="T2230" s="34" t="s">
        <v>36</v>
      </c>
      <c r="U2230" s="12">
        <f>(1/(((ceta*(speed^2))+(beta*speed))+alpha))</f>
        <v>2.5654718494827803E-3</v>
      </c>
      <c r="V2230" s="8">
        <f t="shared" si="72"/>
        <v>86</v>
      </c>
      <c r="AB2230" s="41"/>
    </row>
    <row r="2231" spans="1:28">
      <c r="A2231" s="34" t="s">
        <v>19</v>
      </c>
      <c r="B2231" s="34" t="s">
        <v>66</v>
      </c>
      <c r="C2231" s="5" t="s">
        <v>113</v>
      </c>
      <c r="D2231" s="35" t="s">
        <v>88</v>
      </c>
      <c r="E2231" s="36" t="s">
        <v>17</v>
      </c>
      <c r="F2231" s="37">
        <v>50</v>
      </c>
      <c r="G2231" s="38">
        <v>-0.06</v>
      </c>
      <c r="H2231" s="34">
        <v>0.97490203814307297</v>
      </c>
      <c r="I2231" s="35">
        <v>-7.8252738362433147</v>
      </c>
      <c r="J2231" s="35">
        <v>175.49851033990225</v>
      </c>
      <c r="K2231" s="35">
        <v>5.5124831434216768</v>
      </c>
      <c r="L2231" s="35">
        <v>2.0941704396232761</v>
      </c>
      <c r="M2231" s="35">
        <v>-9.0834636756056426E-3</v>
      </c>
      <c r="N2231" s="35">
        <v>0</v>
      </c>
      <c r="O2231" s="35">
        <v>0</v>
      </c>
      <c r="P2231" s="36">
        <v>12</v>
      </c>
      <c r="Q2231" s="37">
        <v>86</v>
      </c>
      <c r="R2231" s="36">
        <v>10</v>
      </c>
      <c r="S2231" s="39">
        <f t="shared" si="71"/>
        <v>86</v>
      </c>
      <c r="T2231" s="34" t="s">
        <v>44</v>
      </c>
      <c r="U2231" s="12">
        <f>(alpha+(beta/(1+EXP((((-1)*ceta)+(delta*LN(speed)))+(epsilon*speed)))))</f>
        <v>0.22858581955259449</v>
      </c>
      <c r="V2231" s="8">
        <f t="shared" si="72"/>
        <v>86</v>
      </c>
    </row>
    <row r="2232" spans="1:28">
      <c r="A2232" s="34" t="s">
        <v>19</v>
      </c>
      <c r="B2232" s="34" t="s">
        <v>66</v>
      </c>
      <c r="C2232" s="5" t="s">
        <v>113</v>
      </c>
      <c r="D2232" s="35" t="s">
        <v>88</v>
      </c>
      <c r="E2232" s="36" t="s">
        <v>15</v>
      </c>
      <c r="F2232" s="37">
        <v>100</v>
      </c>
      <c r="G2232" s="38">
        <v>-0.06</v>
      </c>
      <c r="H2232" s="34">
        <v>0.99046823259711303</v>
      </c>
      <c r="I2232" s="35">
        <v>7.1047538830195771</v>
      </c>
      <c r="J2232" s="35">
        <v>0.95548863288478625</v>
      </c>
      <c r="K2232" s="35">
        <v>-0.71267207592871973</v>
      </c>
      <c r="L2232" s="35">
        <v>0</v>
      </c>
      <c r="M2232" s="35">
        <v>0</v>
      </c>
      <c r="N2232" s="35">
        <v>0</v>
      </c>
      <c r="O2232" s="35">
        <v>0</v>
      </c>
      <c r="P2232" s="36">
        <v>12</v>
      </c>
      <c r="Q2232" s="37">
        <v>86</v>
      </c>
      <c r="R2232" s="36">
        <v>0</v>
      </c>
      <c r="S2232" s="39">
        <f t="shared" si="71"/>
        <v>86</v>
      </c>
      <c r="T2232" s="34" t="s">
        <v>29</v>
      </c>
      <c r="U2232" s="12">
        <f>((alpha*(beta^speed))*(speed^ceta))</f>
        <v>5.9194470661202364E-3</v>
      </c>
      <c r="V2232" s="8">
        <f t="shared" si="72"/>
        <v>86</v>
      </c>
    </row>
    <row r="2233" spans="1:28">
      <c r="A2233" s="34" t="s">
        <v>19</v>
      </c>
      <c r="B2233" s="34" t="s">
        <v>66</v>
      </c>
      <c r="C2233" s="5" t="s">
        <v>113</v>
      </c>
      <c r="D2233" s="35" t="s">
        <v>88</v>
      </c>
      <c r="E2233" s="36" t="s">
        <v>16</v>
      </c>
      <c r="F2233" s="37">
        <v>100</v>
      </c>
      <c r="G2233" s="38">
        <v>-0.06</v>
      </c>
      <c r="H2233" s="34">
        <v>0.97829833609530792</v>
      </c>
      <c r="I2233" s="35">
        <v>11.417177145178723</v>
      </c>
      <c r="J2233" s="35">
        <v>0.95247487543906106</v>
      </c>
      <c r="K2233" s="35">
        <v>-0.4576519294242179</v>
      </c>
      <c r="L2233" s="35">
        <v>0</v>
      </c>
      <c r="M2233" s="35">
        <v>0</v>
      </c>
      <c r="N2233" s="35">
        <v>0</v>
      </c>
      <c r="O2233" s="35">
        <v>0</v>
      </c>
      <c r="P2233" s="36">
        <v>12</v>
      </c>
      <c r="Q2233" s="37">
        <v>86</v>
      </c>
      <c r="R2233" s="36">
        <v>0</v>
      </c>
      <c r="S2233" s="39">
        <f t="shared" si="71"/>
        <v>86</v>
      </c>
      <c r="T2233" s="34" t="s">
        <v>29</v>
      </c>
      <c r="U2233" s="12">
        <f>((alpha*(beta^speed))*(speed^ceta))</f>
        <v>2.2575389401933176E-2</v>
      </c>
      <c r="V2233" s="8">
        <f t="shared" si="72"/>
        <v>86</v>
      </c>
    </row>
    <row r="2234" spans="1:28">
      <c r="A2234" s="34" t="s">
        <v>19</v>
      </c>
      <c r="B2234" s="34" t="s">
        <v>66</v>
      </c>
      <c r="C2234" s="5" t="s">
        <v>113</v>
      </c>
      <c r="D2234" s="35" t="s">
        <v>88</v>
      </c>
      <c r="E2234" s="36" t="s">
        <v>14</v>
      </c>
      <c r="F2234" s="37">
        <v>100</v>
      </c>
      <c r="G2234" s="38">
        <v>-0.06</v>
      </c>
      <c r="H2234" s="34">
        <v>0.99149216965895148</v>
      </c>
      <c r="I2234" s="35">
        <v>2.4266897479692013</v>
      </c>
      <c r="J2234" s="35">
        <v>-10.299033940976175</v>
      </c>
      <c r="K2234" s="35">
        <v>-1.8593731510463256</v>
      </c>
      <c r="L2234" s="35">
        <v>0</v>
      </c>
      <c r="M2234" s="35">
        <v>0</v>
      </c>
      <c r="N2234" s="35">
        <v>0</v>
      </c>
      <c r="O2234" s="35">
        <v>0</v>
      </c>
      <c r="P2234" s="36">
        <v>12</v>
      </c>
      <c r="Q2234" s="37">
        <v>86</v>
      </c>
      <c r="R2234" s="36">
        <v>13</v>
      </c>
      <c r="S2234" s="39">
        <f t="shared" si="71"/>
        <v>86</v>
      </c>
      <c r="T2234" s="34" t="s">
        <v>50</v>
      </c>
      <c r="U2234" s="12">
        <f>EXP((alpha+(beta/speed))+(ceta*LN(speed)))</f>
        <v>2.5405867295625545E-3</v>
      </c>
      <c r="V2234" s="8">
        <f t="shared" si="72"/>
        <v>86</v>
      </c>
      <c r="AB2234" s="41"/>
    </row>
    <row r="2235" spans="1:28">
      <c r="A2235" s="34" t="s">
        <v>19</v>
      </c>
      <c r="B2235" s="34" t="s">
        <v>66</v>
      </c>
      <c r="C2235" s="5" t="s">
        <v>113</v>
      </c>
      <c r="D2235" s="35" t="s">
        <v>88</v>
      </c>
      <c r="E2235" s="36" t="s">
        <v>18</v>
      </c>
      <c r="F2235" s="37">
        <v>100</v>
      </c>
      <c r="G2235" s="38">
        <v>-0.06</v>
      </c>
      <c r="H2235" s="34">
        <v>0.98879909329049387</v>
      </c>
      <c r="I2235" s="35">
        <v>11.147482402815365</v>
      </c>
      <c r="J2235" s="35">
        <v>2.1138052814772132</v>
      </c>
      <c r="K2235" s="35">
        <v>2.6623088819735991E-2</v>
      </c>
      <c r="L2235" s="35">
        <v>0</v>
      </c>
      <c r="M2235" s="35">
        <v>0</v>
      </c>
      <c r="N2235" s="35">
        <v>0</v>
      </c>
      <c r="O2235" s="35">
        <v>0</v>
      </c>
      <c r="P2235" s="36">
        <v>12</v>
      </c>
      <c r="Q2235" s="37">
        <v>86</v>
      </c>
      <c r="R2235" s="36">
        <v>5</v>
      </c>
      <c r="S2235" s="39">
        <f t="shared" si="71"/>
        <v>86</v>
      </c>
      <c r="T2235" s="34" t="s">
        <v>36</v>
      </c>
      <c r="U2235" s="12">
        <f>(1/(((ceta*(speed^2))+(beta*speed))+alpha))</f>
        <v>2.5651608473838496E-3</v>
      </c>
      <c r="V2235" s="8">
        <f t="shared" si="72"/>
        <v>86</v>
      </c>
      <c r="AB2235" s="41"/>
    </row>
    <row r="2236" spans="1:28">
      <c r="A2236" s="34" t="s">
        <v>19</v>
      </c>
      <c r="B2236" s="34" t="s">
        <v>66</v>
      </c>
      <c r="C2236" s="5" t="s">
        <v>113</v>
      </c>
      <c r="D2236" s="35" t="s">
        <v>88</v>
      </c>
      <c r="E2236" s="36" t="s">
        <v>17</v>
      </c>
      <c r="F2236" s="37">
        <v>100</v>
      </c>
      <c r="G2236" s="38">
        <v>-0.06</v>
      </c>
      <c r="H2236" s="34">
        <v>0.96750538244562545</v>
      </c>
      <c r="I2236" s="35">
        <v>-7.3540550905045654</v>
      </c>
      <c r="J2236" s="35">
        <v>159.69010504896508</v>
      </c>
      <c r="K2236" s="35">
        <v>5.8834265389469547</v>
      </c>
      <c r="L2236" s="35">
        <v>2.1870652290309986</v>
      </c>
      <c r="M2236" s="35">
        <v>-1.018600262700481E-2</v>
      </c>
      <c r="N2236" s="35">
        <v>0</v>
      </c>
      <c r="O2236" s="35">
        <v>0</v>
      </c>
      <c r="P2236" s="36">
        <v>12</v>
      </c>
      <c r="Q2236" s="37">
        <v>86</v>
      </c>
      <c r="R2236" s="36">
        <v>10</v>
      </c>
      <c r="S2236" s="39">
        <f t="shared" si="71"/>
        <v>86</v>
      </c>
      <c r="T2236" s="34" t="s">
        <v>44</v>
      </c>
      <c r="U2236" s="12">
        <f>(alpha+(beta/(1+EXP((((-1)*ceta)+(delta*LN(speed)))+(epsilon*speed)))))</f>
        <v>0.34645622618667993</v>
      </c>
      <c r="V2236" s="8">
        <f t="shared" si="72"/>
        <v>86</v>
      </c>
    </row>
    <row r="2237" spans="1:28">
      <c r="A2237" s="34" t="s">
        <v>19</v>
      </c>
      <c r="B2237" s="34" t="s">
        <v>66</v>
      </c>
      <c r="C2237" s="5" t="s">
        <v>113</v>
      </c>
      <c r="D2237" s="35" t="s">
        <v>88</v>
      </c>
      <c r="E2237" s="36" t="s">
        <v>15</v>
      </c>
      <c r="F2237" s="37">
        <v>0</v>
      </c>
      <c r="G2237" s="38">
        <v>-0.04</v>
      </c>
      <c r="H2237" s="34">
        <v>0.99261757015800622</v>
      </c>
      <c r="I2237" s="35">
        <v>12.612052041371097</v>
      </c>
      <c r="J2237" s="35">
        <v>0.98071965086766522</v>
      </c>
      <c r="K2237" s="35">
        <v>-0.9483011786478488</v>
      </c>
      <c r="L2237" s="35">
        <v>0</v>
      </c>
      <c r="M2237" s="35">
        <v>0</v>
      </c>
      <c r="N2237" s="35">
        <v>0</v>
      </c>
      <c r="O2237" s="35">
        <v>0</v>
      </c>
      <c r="P2237" s="36">
        <v>12</v>
      </c>
      <c r="Q2237" s="37">
        <v>86</v>
      </c>
      <c r="R2237" s="36">
        <v>0</v>
      </c>
      <c r="S2237" s="39">
        <f t="shared" si="71"/>
        <v>86</v>
      </c>
      <c r="T2237" s="34" t="s">
        <v>29</v>
      </c>
      <c r="U2237" s="12">
        <f>((alpha*(beta^speed))*(speed^ceta))</f>
        <v>3.4606529751158875E-2</v>
      </c>
      <c r="V2237" s="8">
        <f t="shared" si="72"/>
        <v>86</v>
      </c>
    </row>
    <row r="2238" spans="1:28">
      <c r="A2238" s="34" t="s">
        <v>19</v>
      </c>
      <c r="B2238" s="34" t="s">
        <v>66</v>
      </c>
      <c r="C2238" s="5" t="s">
        <v>113</v>
      </c>
      <c r="D2238" s="35" t="s">
        <v>88</v>
      </c>
      <c r="E2238" s="36" t="s">
        <v>16</v>
      </c>
      <c r="F2238" s="37">
        <v>0</v>
      </c>
      <c r="G2238" s="38">
        <v>-0.04</v>
      </c>
      <c r="H2238" s="34">
        <v>0.98185224301653884</v>
      </c>
      <c r="I2238" s="35">
        <v>23.185502140808055</v>
      </c>
      <c r="J2238" s="35">
        <v>0.97796837024013794</v>
      </c>
      <c r="K2238" s="35">
        <v>-0.73564649103155244</v>
      </c>
      <c r="L2238" s="35">
        <v>0</v>
      </c>
      <c r="M2238" s="35">
        <v>0</v>
      </c>
      <c r="N2238" s="35">
        <v>0</v>
      </c>
      <c r="O2238" s="35">
        <v>0</v>
      </c>
      <c r="P2238" s="36">
        <v>12</v>
      </c>
      <c r="Q2238" s="37">
        <v>86</v>
      </c>
      <c r="R2238" s="36">
        <v>0</v>
      </c>
      <c r="S2238" s="39">
        <f t="shared" si="71"/>
        <v>86</v>
      </c>
      <c r="T2238" s="34" t="s">
        <v>29</v>
      </c>
      <c r="U2238" s="12">
        <f>((alpha*(beta^speed))*(speed^ceta))</f>
        <v>0.12883773350959249</v>
      </c>
      <c r="V2238" s="8">
        <f t="shared" si="72"/>
        <v>86</v>
      </c>
    </row>
    <row r="2239" spans="1:28">
      <c r="A2239" s="34" t="s">
        <v>19</v>
      </c>
      <c r="B2239" s="34" t="s">
        <v>66</v>
      </c>
      <c r="C2239" s="5" t="s">
        <v>113</v>
      </c>
      <c r="D2239" s="35" t="s">
        <v>88</v>
      </c>
      <c r="E2239" s="36" t="s">
        <v>14</v>
      </c>
      <c r="F2239" s="37">
        <v>0</v>
      </c>
      <c r="G2239" s="38">
        <v>-0.04</v>
      </c>
      <c r="H2239" s="34">
        <v>0.99416224424580668</v>
      </c>
      <c r="I2239" s="35">
        <v>1.8958545100143518</v>
      </c>
      <c r="J2239" s="35">
        <v>0.28432922748450545</v>
      </c>
      <c r="K2239" s="35">
        <v>0.59229805312601647</v>
      </c>
      <c r="L2239" s="35">
        <v>0</v>
      </c>
      <c r="M2239" s="35">
        <v>0</v>
      </c>
      <c r="N2239" s="35">
        <v>0</v>
      </c>
      <c r="O2239" s="35">
        <v>0</v>
      </c>
      <c r="P2239" s="36">
        <v>12</v>
      </c>
      <c r="Q2239" s="37">
        <v>86</v>
      </c>
      <c r="R2239" s="36">
        <v>2</v>
      </c>
      <c r="S2239" s="39">
        <f t="shared" si="71"/>
        <v>86</v>
      </c>
      <c r="T2239" s="34" t="s">
        <v>31</v>
      </c>
      <c r="U2239" s="12">
        <f>((alpha+(beta*speed))^((-1)/ceta))</f>
        <v>3.992927407235944E-3</v>
      </c>
      <c r="V2239" s="8">
        <f t="shared" si="72"/>
        <v>86</v>
      </c>
      <c r="AB2239" s="41"/>
    </row>
    <row r="2240" spans="1:28">
      <c r="A2240" s="34" t="s">
        <v>19</v>
      </c>
      <c r="B2240" s="34" t="s">
        <v>66</v>
      </c>
      <c r="C2240" s="5" t="s">
        <v>113</v>
      </c>
      <c r="D2240" s="35" t="s">
        <v>88</v>
      </c>
      <c r="E2240" s="36" t="s">
        <v>18</v>
      </c>
      <c r="F2240" s="37">
        <v>0</v>
      </c>
      <c r="G2240" s="38">
        <v>-0.04</v>
      </c>
      <c r="H2240" s="34">
        <v>0.9899229132864179</v>
      </c>
      <c r="I2240" s="35">
        <v>0.215475656874136</v>
      </c>
      <c r="J2240" s="35">
        <v>0.98886584726935012</v>
      </c>
      <c r="K2240" s="35">
        <v>-0.74537909185222939</v>
      </c>
      <c r="L2240" s="35">
        <v>0</v>
      </c>
      <c r="M2240" s="35">
        <v>0</v>
      </c>
      <c r="N2240" s="35">
        <v>0</v>
      </c>
      <c r="O2240" s="35">
        <v>0</v>
      </c>
      <c r="P2240" s="36">
        <v>12</v>
      </c>
      <c r="Q2240" s="37">
        <v>86</v>
      </c>
      <c r="R2240" s="36">
        <v>0</v>
      </c>
      <c r="S2240" s="39">
        <f t="shared" si="71"/>
        <v>86</v>
      </c>
      <c r="T2240" s="34" t="s">
        <v>29</v>
      </c>
      <c r="U2240" s="12">
        <f>((alpha*(beta^speed))*(speed^ceta))</f>
        <v>2.9735688979273625E-3</v>
      </c>
      <c r="V2240" s="8">
        <f t="shared" si="72"/>
        <v>86</v>
      </c>
      <c r="AB2240" s="41"/>
    </row>
    <row r="2241" spans="1:28">
      <c r="A2241" s="34" t="s">
        <v>19</v>
      </c>
      <c r="B2241" s="34" t="s">
        <v>66</v>
      </c>
      <c r="C2241" s="5" t="s">
        <v>113</v>
      </c>
      <c r="D2241" s="35" t="s">
        <v>88</v>
      </c>
      <c r="E2241" s="36" t="s">
        <v>17</v>
      </c>
      <c r="F2241" s="37">
        <v>0</v>
      </c>
      <c r="G2241" s="38">
        <v>-0.04</v>
      </c>
      <c r="H2241" s="34">
        <v>0.97588573139973211</v>
      </c>
      <c r="I2241" s="35">
        <v>11.120253366923263</v>
      </c>
      <c r="J2241" s="35">
        <v>-15.105761336551788</v>
      </c>
      <c r="K2241" s="35">
        <v>-1.9808353972932531</v>
      </c>
      <c r="L2241" s="35">
        <v>0</v>
      </c>
      <c r="M2241" s="35">
        <v>0</v>
      </c>
      <c r="N2241" s="35">
        <v>0</v>
      </c>
      <c r="O2241" s="35">
        <v>0</v>
      </c>
      <c r="P2241" s="36">
        <v>12</v>
      </c>
      <c r="Q2241" s="37">
        <v>86</v>
      </c>
      <c r="R2241" s="36">
        <v>13</v>
      </c>
      <c r="S2241" s="39">
        <f t="shared" si="71"/>
        <v>86</v>
      </c>
      <c r="T2241" s="34" t="s">
        <v>50</v>
      </c>
      <c r="U2241" s="12">
        <f>EXP((alpha+(beta/speed))+(ceta*LN(speed)))</f>
        <v>8.3417763311026878</v>
      </c>
      <c r="V2241" s="8">
        <f t="shared" si="72"/>
        <v>86</v>
      </c>
    </row>
    <row r="2242" spans="1:28">
      <c r="A2242" s="34" t="s">
        <v>19</v>
      </c>
      <c r="B2242" s="34" t="s">
        <v>66</v>
      </c>
      <c r="C2242" s="5" t="s">
        <v>113</v>
      </c>
      <c r="D2242" s="35" t="s">
        <v>88</v>
      </c>
      <c r="E2242" s="36" t="s">
        <v>15</v>
      </c>
      <c r="F2242" s="37">
        <v>50</v>
      </c>
      <c r="G2242" s="38">
        <v>-0.04</v>
      </c>
      <c r="H2242" s="34">
        <v>0.99198046968591591</v>
      </c>
      <c r="I2242" s="35">
        <v>-3.3444924679770845E-2</v>
      </c>
      <c r="J2242" s="35">
        <v>-27.182274399158558</v>
      </c>
      <c r="K2242" s="35">
        <v>1.5493568828520092</v>
      </c>
      <c r="L2242" s="35">
        <v>0.31556583142424177</v>
      </c>
      <c r="M2242" s="35">
        <v>0</v>
      </c>
      <c r="N2242" s="35">
        <v>0</v>
      </c>
      <c r="O2242" s="35">
        <v>0</v>
      </c>
      <c r="P2242" s="36">
        <v>12</v>
      </c>
      <c r="Q2242" s="37">
        <v>86</v>
      </c>
      <c r="R2242" s="36">
        <v>8</v>
      </c>
      <c r="S2242" s="39">
        <f t="shared" ref="S2242:S2305" si="73">V2242</f>
        <v>86</v>
      </c>
      <c r="T2242" s="34" t="s">
        <v>40</v>
      </c>
      <c r="U2242" s="12">
        <f>(alpha-(beta*EXP(((-1)*ceta)*(speed^delta))))</f>
        <v>1.5555728595368322E-2</v>
      </c>
      <c r="V2242" s="8">
        <f t="shared" ref="V2242:V2305" si="74">IF($V$1&lt;P2242,P2242,IF($V$1&gt;Q2242,Q2242,$V$1))</f>
        <v>86</v>
      </c>
    </row>
    <row r="2243" spans="1:28">
      <c r="A2243" s="34" t="s">
        <v>19</v>
      </c>
      <c r="B2243" s="34" t="s">
        <v>66</v>
      </c>
      <c r="C2243" s="5" t="s">
        <v>113</v>
      </c>
      <c r="D2243" s="35" t="s">
        <v>88</v>
      </c>
      <c r="E2243" s="36" t="s">
        <v>16</v>
      </c>
      <c r="F2243" s="37">
        <v>50</v>
      </c>
      <c r="G2243" s="38">
        <v>-0.04</v>
      </c>
      <c r="H2243" s="34">
        <v>0.97671932407511397</v>
      </c>
      <c r="I2243" s="35">
        <v>-0.37821638754596609</v>
      </c>
      <c r="J2243" s="35">
        <v>8.5655663946613281</v>
      </c>
      <c r="K2243" s="35">
        <v>2.5811329436480626</v>
      </c>
      <c r="L2243" s="35">
        <v>1.2598506287874525</v>
      </c>
      <c r="M2243" s="35">
        <v>-1.3036639824046345E-3</v>
      </c>
      <c r="N2243" s="35">
        <v>0</v>
      </c>
      <c r="O2243" s="35">
        <v>0</v>
      </c>
      <c r="P2243" s="36">
        <v>12</v>
      </c>
      <c r="Q2243" s="37">
        <v>86</v>
      </c>
      <c r="R2243" s="36">
        <v>10</v>
      </c>
      <c r="S2243" s="39">
        <f t="shared" si="73"/>
        <v>86</v>
      </c>
      <c r="T2243" s="34" t="s">
        <v>44</v>
      </c>
      <c r="U2243" s="12">
        <f>(alpha+(beta/(1+EXP((((-1)*ceta)+(delta*LN(speed)))+(epsilon*speed)))))</f>
        <v>6.0712882186620132E-2</v>
      </c>
      <c r="V2243" s="8">
        <f t="shared" si="74"/>
        <v>86</v>
      </c>
    </row>
    <row r="2244" spans="1:28">
      <c r="A2244" s="34" t="s">
        <v>19</v>
      </c>
      <c r="B2244" s="34" t="s">
        <v>66</v>
      </c>
      <c r="C2244" s="5" t="s">
        <v>113</v>
      </c>
      <c r="D2244" s="35" t="s">
        <v>88</v>
      </c>
      <c r="E2244" s="36" t="s">
        <v>14</v>
      </c>
      <c r="F2244" s="37">
        <v>50</v>
      </c>
      <c r="G2244" s="38">
        <v>-0.04</v>
      </c>
      <c r="H2244" s="34">
        <v>0.99332806738274027</v>
      </c>
      <c r="I2244" s="35">
        <v>3.1759353382089617</v>
      </c>
      <c r="J2244" s="35">
        <v>0.8890791706101222</v>
      </c>
      <c r="K2244" s="35">
        <v>2.7672356874108423E-2</v>
      </c>
      <c r="L2244" s="35">
        <v>0</v>
      </c>
      <c r="M2244" s="35">
        <v>0</v>
      </c>
      <c r="N2244" s="35">
        <v>0</v>
      </c>
      <c r="O2244" s="35">
        <v>0</v>
      </c>
      <c r="P2244" s="36">
        <v>12</v>
      </c>
      <c r="Q2244" s="37">
        <v>86</v>
      </c>
      <c r="R2244" s="36">
        <v>5</v>
      </c>
      <c r="S2244" s="39">
        <f t="shared" si="73"/>
        <v>86</v>
      </c>
      <c r="T2244" s="34" t="s">
        <v>36</v>
      </c>
      <c r="U2244" s="12">
        <f>(1/(((ceta*(speed^2))+(beta*speed))+alpha))</f>
        <v>3.5173926834665323E-3</v>
      </c>
      <c r="V2244" s="8">
        <f t="shared" si="74"/>
        <v>86</v>
      </c>
      <c r="AB2244" s="41"/>
    </row>
    <row r="2245" spans="1:28">
      <c r="A2245" s="34" t="s">
        <v>19</v>
      </c>
      <c r="B2245" s="34" t="s">
        <v>66</v>
      </c>
      <c r="C2245" s="5" t="s">
        <v>113</v>
      </c>
      <c r="D2245" s="35" t="s">
        <v>88</v>
      </c>
      <c r="E2245" s="36" t="s">
        <v>18</v>
      </c>
      <c r="F2245" s="37">
        <v>50</v>
      </c>
      <c r="G2245" s="38">
        <v>-0.04</v>
      </c>
      <c r="H2245" s="34">
        <v>0.98667171046432534</v>
      </c>
      <c r="I2245" s="35">
        <v>0.17870153140547945</v>
      </c>
      <c r="J2245" s="35">
        <v>0.98557653696293956</v>
      </c>
      <c r="K2245" s="35">
        <v>-0.65262856601017283</v>
      </c>
      <c r="L2245" s="35">
        <v>0</v>
      </c>
      <c r="M2245" s="35">
        <v>0</v>
      </c>
      <c r="N2245" s="35">
        <v>0</v>
      </c>
      <c r="O2245" s="35">
        <v>0</v>
      </c>
      <c r="P2245" s="36">
        <v>12</v>
      </c>
      <c r="Q2245" s="37">
        <v>86</v>
      </c>
      <c r="R2245" s="36">
        <v>0</v>
      </c>
      <c r="S2245" s="39">
        <f t="shared" si="73"/>
        <v>86</v>
      </c>
      <c r="T2245" s="34" t="s">
        <v>29</v>
      </c>
      <c r="U2245" s="12">
        <f>((alpha*(beta^speed))*(speed^ceta))</f>
        <v>2.7989164585774458E-3</v>
      </c>
      <c r="V2245" s="8">
        <f t="shared" si="74"/>
        <v>86</v>
      </c>
      <c r="AB2245" s="41"/>
    </row>
    <row r="2246" spans="1:28">
      <c r="A2246" s="34" t="s">
        <v>19</v>
      </c>
      <c r="B2246" s="34" t="s">
        <v>66</v>
      </c>
      <c r="C2246" s="5" t="s">
        <v>113</v>
      </c>
      <c r="D2246" s="35" t="s">
        <v>88</v>
      </c>
      <c r="E2246" s="36" t="s">
        <v>17</v>
      </c>
      <c r="F2246" s="37">
        <v>50</v>
      </c>
      <c r="G2246" s="38">
        <v>-0.04</v>
      </c>
      <c r="H2246" s="34">
        <v>0.96852035980826501</v>
      </c>
      <c r="I2246" s="35">
        <v>575.62901142571411</v>
      </c>
      <c r="J2246" s="35">
        <v>0.96665451185949414</v>
      </c>
      <c r="K2246" s="35">
        <v>-0.41257276314943642</v>
      </c>
      <c r="L2246" s="35">
        <v>0</v>
      </c>
      <c r="M2246" s="35">
        <v>0</v>
      </c>
      <c r="N2246" s="35">
        <v>0</v>
      </c>
      <c r="O2246" s="35">
        <v>0</v>
      </c>
      <c r="P2246" s="36">
        <v>12</v>
      </c>
      <c r="Q2246" s="37">
        <v>86</v>
      </c>
      <c r="R2246" s="36">
        <v>0</v>
      </c>
      <c r="S2246" s="39">
        <f t="shared" si="73"/>
        <v>86</v>
      </c>
      <c r="T2246" s="34" t="s">
        <v>29</v>
      </c>
      <c r="U2246" s="12">
        <f>((alpha*(beta^speed))*(speed^ceta))</f>
        <v>4.9585144714145928</v>
      </c>
      <c r="V2246" s="8">
        <f t="shared" si="74"/>
        <v>86</v>
      </c>
    </row>
    <row r="2247" spans="1:28">
      <c r="A2247" s="34" t="s">
        <v>19</v>
      </c>
      <c r="B2247" s="34" t="s">
        <v>66</v>
      </c>
      <c r="C2247" s="5" t="s">
        <v>113</v>
      </c>
      <c r="D2247" s="35" t="s">
        <v>88</v>
      </c>
      <c r="E2247" s="36" t="s">
        <v>15</v>
      </c>
      <c r="F2247" s="37">
        <v>100</v>
      </c>
      <c r="G2247" s="38">
        <v>-0.04</v>
      </c>
      <c r="H2247" s="34">
        <v>0.99036357488471538</v>
      </c>
      <c r="I2247" s="35">
        <v>5.9393301502055973</v>
      </c>
      <c r="J2247" s="35">
        <v>0.9653991036570162</v>
      </c>
      <c r="K2247" s="35">
        <v>-0.61857020094059634</v>
      </c>
      <c r="L2247" s="35">
        <v>0</v>
      </c>
      <c r="M2247" s="35">
        <v>0</v>
      </c>
      <c r="N2247" s="35">
        <v>0</v>
      </c>
      <c r="O2247" s="35">
        <v>0</v>
      </c>
      <c r="P2247" s="36">
        <v>12</v>
      </c>
      <c r="Q2247" s="37">
        <v>86</v>
      </c>
      <c r="R2247" s="36">
        <v>0</v>
      </c>
      <c r="S2247" s="39">
        <f t="shared" si="73"/>
        <v>86</v>
      </c>
      <c r="T2247" s="34" t="s">
        <v>29</v>
      </c>
      <c r="U2247" s="12">
        <f>((alpha*(beta^speed))*(speed^ceta))</f>
        <v>1.8277088689723938E-2</v>
      </c>
      <c r="V2247" s="8">
        <f t="shared" si="74"/>
        <v>86</v>
      </c>
    </row>
    <row r="2248" spans="1:28">
      <c r="A2248" s="34" t="s">
        <v>19</v>
      </c>
      <c r="B2248" s="34" t="s">
        <v>66</v>
      </c>
      <c r="C2248" s="5" t="s">
        <v>113</v>
      </c>
      <c r="D2248" s="35" t="s">
        <v>88</v>
      </c>
      <c r="E2248" s="36" t="s">
        <v>16</v>
      </c>
      <c r="F2248" s="37">
        <v>100</v>
      </c>
      <c r="G2248" s="38">
        <v>-0.04</v>
      </c>
      <c r="H2248" s="34">
        <v>0.9700421914120837</v>
      </c>
      <c r="I2248" s="35">
        <v>-0.46146518823397159</v>
      </c>
      <c r="J2248" s="35">
        <v>7.4058483949227547</v>
      </c>
      <c r="K2248" s="35">
        <v>2.8318911592578835</v>
      </c>
      <c r="L2248" s="35">
        <v>1.2485615743053498</v>
      </c>
      <c r="M2248" s="35">
        <v>-1.2096583051851187E-3</v>
      </c>
      <c r="N2248" s="35">
        <v>0</v>
      </c>
      <c r="O2248" s="35">
        <v>0</v>
      </c>
      <c r="P2248" s="36">
        <v>12</v>
      </c>
      <c r="Q2248" s="37">
        <v>86</v>
      </c>
      <c r="R2248" s="36">
        <v>10</v>
      </c>
      <c r="S2248" s="39">
        <f t="shared" si="73"/>
        <v>86</v>
      </c>
      <c r="T2248" s="34" t="s">
        <v>44</v>
      </c>
      <c r="U2248" s="12">
        <f>(alpha+(beta/(1+EXP((((-1)*ceta)+(delta*LN(speed)))+(epsilon*speed)))))</f>
        <v>3.8493190665200461E-2</v>
      </c>
      <c r="V2248" s="8">
        <f t="shared" si="74"/>
        <v>86</v>
      </c>
    </row>
    <row r="2249" spans="1:28">
      <c r="A2249" s="34" t="s">
        <v>19</v>
      </c>
      <c r="B2249" s="34" t="s">
        <v>66</v>
      </c>
      <c r="C2249" s="5" t="s">
        <v>113</v>
      </c>
      <c r="D2249" s="35" t="s">
        <v>88</v>
      </c>
      <c r="E2249" s="36" t="s">
        <v>14</v>
      </c>
      <c r="F2249" s="37">
        <v>100</v>
      </c>
      <c r="G2249" s="38">
        <v>-0.04</v>
      </c>
      <c r="H2249" s="34">
        <v>0.99161134785967198</v>
      </c>
      <c r="I2249" s="35">
        <v>4.7288028069522934</v>
      </c>
      <c r="J2249" s="35">
        <v>0.78334172830575077</v>
      </c>
      <c r="K2249" s="35">
        <v>2.9875291304717607E-2</v>
      </c>
      <c r="L2249" s="35">
        <v>0</v>
      </c>
      <c r="M2249" s="35">
        <v>0</v>
      </c>
      <c r="N2249" s="35">
        <v>0</v>
      </c>
      <c r="O2249" s="35">
        <v>0</v>
      </c>
      <c r="P2249" s="36">
        <v>12</v>
      </c>
      <c r="Q2249" s="37">
        <v>86</v>
      </c>
      <c r="R2249" s="36">
        <v>5</v>
      </c>
      <c r="S2249" s="39">
        <f t="shared" si="73"/>
        <v>86</v>
      </c>
      <c r="T2249" s="34" t="s">
        <v>36</v>
      </c>
      <c r="U2249" s="12">
        <f>(1/(((ceta*(speed^2))+(beta*speed))+alpha))</f>
        <v>3.4123421817697703E-3</v>
      </c>
      <c r="V2249" s="8">
        <f t="shared" si="74"/>
        <v>86</v>
      </c>
      <c r="AB2249" s="41"/>
    </row>
    <row r="2250" spans="1:28">
      <c r="A2250" s="34" t="s">
        <v>19</v>
      </c>
      <c r="B2250" s="34" t="s">
        <v>66</v>
      </c>
      <c r="C2250" s="5" t="s">
        <v>113</v>
      </c>
      <c r="D2250" s="35" t="s">
        <v>88</v>
      </c>
      <c r="E2250" s="36" t="s">
        <v>18</v>
      </c>
      <c r="F2250" s="37">
        <v>100</v>
      </c>
      <c r="G2250" s="38">
        <v>-0.04</v>
      </c>
      <c r="H2250" s="34">
        <v>0.98316994508604916</v>
      </c>
      <c r="I2250" s="35">
        <v>0.15124714798171487</v>
      </c>
      <c r="J2250" s="35">
        <v>0.98284388090322594</v>
      </c>
      <c r="K2250" s="35">
        <v>-0.56796137757474341</v>
      </c>
      <c r="L2250" s="35">
        <v>0</v>
      </c>
      <c r="M2250" s="35">
        <v>0</v>
      </c>
      <c r="N2250" s="35">
        <v>0</v>
      </c>
      <c r="O2250" s="35">
        <v>0</v>
      </c>
      <c r="P2250" s="36">
        <v>12</v>
      </c>
      <c r="Q2250" s="37">
        <v>86</v>
      </c>
      <c r="R2250" s="36">
        <v>0</v>
      </c>
      <c r="S2250" s="39">
        <f t="shared" si="73"/>
        <v>86</v>
      </c>
      <c r="T2250" s="34" t="s">
        <v>29</v>
      </c>
      <c r="U2250" s="12">
        <f>((alpha*(beta^speed))*(speed^ceta))</f>
        <v>2.7204269463922113E-3</v>
      </c>
      <c r="V2250" s="8">
        <f t="shared" si="74"/>
        <v>86</v>
      </c>
      <c r="AB2250" s="41"/>
    </row>
    <row r="2251" spans="1:28">
      <c r="A2251" s="34" t="s">
        <v>19</v>
      </c>
      <c r="B2251" s="34" t="s">
        <v>66</v>
      </c>
      <c r="C2251" s="5" t="s">
        <v>113</v>
      </c>
      <c r="D2251" s="35" t="s">
        <v>88</v>
      </c>
      <c r="E2251" s="36" t="s">
        <v>17</v>
      </c>
      <c r="F2251" s="37">
        <v>100</v>
      </c>
      <c r="G2251" s="38">
        <v>-0.04</v>
      </c>
      <c r="H2251" s="34">
        <v>0.95939518848592109</v>
      </c>
      <c r="I2251" s="35">
        <v>-7.8933622460092506E-4</v>
      </c>
      <c r="J2251" s="35">
        <v>0.14764973107342533</v>
      </c>
      <c r="K2251" s="35">
        <v>-9.5947249810743145</v>
      </c>
      <c r="L2251" s="35">
        <v>230.24950551573335</v>
      </c>
      <c r="M2251" s="35">
        <v>0</v>
      </c>
      <c r="N2251" s="35">
        <v>0</v>
      </c>
      <c r="O2251" s="35">
        <v>0</v>
      </c>
      <c r="P2251" s="36">
        <v>12</v>
      </c>
      <c r="Q2251" s="37">
        <v>82</v>
      </c>
      <c r="R2251" s="36">
        <v>14</v>
      </c>
      <c r="S2251" s="39">
        <f t="shared" si="73"/>
        <v>82</v>
      </c>
      <c r="T2251" s="34" t="s">
        <v>51</v>
      </c>
      <c r="U2251" s="12">
        <f>(((alpha*(speed^3))+(beta*(speed^2))+(ceta*speed))+delta)</f>
        <v>1.0641133195886709</v>
      </c>
      <c r="V2251" s="8">
        <f t="shared" si="74"/>
        <v>82</v>
      </c>
    </row>
    <row r="2252" spans="1:28">
      <c r="A2252" s="34" t="s">
        <v>19</v>
      </c>
      <c r="B2252" s="34" t="s">
        <v>66</v>
      </c>
      <c r="C2252" s="5" t="s">
        <v>113</v>
      </c>
      <c r="D2252" s="35" t="s">
        <v>88</v>
      </c>
      <c r="E2252" s="36" t="s">
        <v>15</v>
      </c>
      <c r="F2252" s="37">
        <v>0</v>
      </c>
      <c r="G2252" s="38">
        <v>-0.02</v>
      </c>
      <c r="H2252" s="34">
        <v>0.99425932782630355</v>
      </c>
      <c r="I2252" s="35">
        <v>0.25657974956136009</v>
      </c>
      <c r="J2252" s="35">
        <v>11.371233421883684</v>
      </c>
      <c r="K2252" s="35">
        <v>0.21926351841184927</v>
      </c>
      <c r="L2252" s="35">
        <v>0.83891953581825951</v>
      </c>
      <c r="M2252" s="35">
        <v>4.9259711369175542E-2</v>
      </c>
      <c r="N2252" s="35">
        <v>0</v>
      </c>
      <c r="O2252" s="35">
        <v>0</v>
      </c>
      <c r="P2252" s="36">
        <v>12</v>
      </c>
      <c r="Q2252" s="37">
        <v>86</v>
      </c>
      <c r="R2252" s="36">
        <v>10</v>
      </c>
      <c r="S2252" s="39">
        <f t="shared" si="73"/>
        <v>86</v>
      </c>
      <c r="T2252" s="34" t="s">
        <v>44</v>
      </c>
      <c r="U2252" s="12">
        <f>(alpha+(beta/(1+EXP((((-1)*ceta)+(delta*LN(speed)))+(epsilon*speed)))))</f>
        <v>0.26145661393236219</v>
      </c>
      <c r="V2252" s="8">
        <f t="shared" si="74"/>
        <v>86</v>
      </c>
    </row>
    <row r="2253" spans="1:28">
      <c r="A2253" s="34" t="s">
        <v>19</v>
      </c>
      <c r="B2253" s="34" t="s">
        <v>66</v>
      </c>
      <c r="C2253" s="5" t="s">
        <v>113</v>
      </c>
      <c r="D2253" s="35" t="s">
        <v>88</v>
      </c>
      <c r="E2253" s="36" t="s">
        <v>16</v>
      </c>
      <c r="F2253" s="37">
        <v>0</v>
      </c>
      <c r="G2253" s="38">
        <v>-0.02</v>
      </c>
      <c r="H2253" s="34">
        <v>0.98120723882527983</v>
      </c>
      <c r="I2253" s="35">
        <v>1.0397560698948951</v>
      </c>
      <c r="J2253" s="35">
        <v>28.193886391816537</v>
      </c>
      <c r="K2253" s="35">
        <v>-0.49857564601712961</v>
      </c>
      <c r="L2253" s="35">
        <v>0.39515556908383287</v>
      </c>
      <c r="M2253" s="35">
        <v>6.3819528487754074E-2</v>
      </c>
      <c r="N2253" s="35">
        <v>0</v>
      </c>
      <c r="O2253" s="35">
        <v>0</v>
      </c>
      <c r="P2253" s="36">
        <v>12</v>
      </c>
      <c r="Q2253" s="37">
        <v>86</v>
      </c>
      <c r="R2253" s="36">
        <v>10</v>
      </c>
      <c r="S2253" s="39">
        <f t="shared" si="73"/>
        <v>86</v>
      </c>
      <c r="T2253" s="34" t="s">
        <v>44</v>
      </c>
      <c r="U2253" s="12">
        <f>(alpha+(beta/(1+EXP((((-1)*ceta)+(delta*LN(speed)))+(epsilon*speed)))))</f>
        <v>1.0519289842849144</v>
      </c>
      <c r="V2253" s="8">
        <f t="shared" si="74"/>
        <v>86</v>
      </c>
    </row>
    <row r="2254" spans="1:28">
      <c r="A2254" s="34" t="s">
        <v>19</v>
      </c>
      <c r="B2254" s="34" t="s">
        <v>66</v>
      </c>
      <c r="C2254" s="5" t="s">
        <v>113</v>
      </c>
      <c r="D2254" s="35" t="s">
        <v>88</v>
      </c>
      <c r="E2254" s="36" t="s">
        <v>14</v>
      </c>
      <c r="F2254" s="37">
        <v>0</v>
      </c>
      <c r="G2254" s="38">
        <v>-0.02</v>
      </c>
      <c r="H2254" s="34">
        <v>0.99082449461482724</v>
      </c>
      <c r="I2254" s="35">
        <v>1.5218354000903551</v>
      </c>
      <c r="J2254" s="35">
        <v>1.012497397650773</v>
      </c>
      <c r="K2254" s="35">
        <v>-1.3098769483354396</v>
      </c>
      <c r="L2254" s="35">
        <v>0</v>
      </c>
      <c r="M2254" s="35">
        <v>0</v>
      </c>
      <c r="N2254" s="35">
        <v>0</v>
      </c>
      <c r="O2254" s="35">
        <v>0</v>
      </c>
      <c r="P2254" s="36">
        <v>12</v>
      </c>
      <c r="Q2254" s="37">
        <v>86</v>
      </c>
      <c r="R2254" s="36">
        <v>0</v>
      </c>
      <c r="S2254" s="39">
        <f t="shared" si="73"/>
        <v>86</v>
      </c>
      <c r="T2254" s="34" t="s">
        <v>29</v>
      </c>
      <c r="U2254" s="12">
        <f>((alpha*(beta^speed))*(speed^ceta))</f>
        <v>1.2950588391643748E-2</v>
      </c>
      <c r="V2254" s="8">
        <f t="shared" si="74"/>
        <v>86</v>
      </c>
      <c r="AB2254" s="41"/>
    </row>
    <row r="2255" spans="1:28">
      <c r="A2255" s="34" t="s">
        <v>19</v>
      </c>
      <c r="B2255" s="34" t="s">
        <v>66</v>
      </c>
      <c r="C2255" s="5" t="s">
        <v>113</v>
      </c>
      <c r="D2255" s="35" t="s">
        <v>88</v>
      </c>
      <c r="E2255" s="36" t="s">
        <v>18</v>
      </c>
      <c r="F2255" s="37">
        <v>0</v>
      </c>
      <c r="G2255" s="38">
        <v>-0.02</v>
      </c>
      <c r="H2255" s="34">
        <v>0.98066421021032035</v>
      </c>
      <c r="I2255" s="35">
        <v>0.33147668889836224</v>
      </c>
      <c r="J2255" s="35">
        <v>2.4813292279143107</v>
      </c>
      <c r="K2255" s="35">
        <v>-1.1897124388931325E-2</v>
      </c>
      <c r="L2255" s="35">
        <v>0</v>
      </c>
      <c r="M2255" s="35">
        <v>0</v>
      </c>
      <c r="N2255" s="35">
        <v>0</v>
      </c>
      <c r="O2255" s="35">
        <v>0</v>
      </c>
      <c r="P2255" s="36">
        <v>12</v>
      </c>
      <c r="Q2255" s="37">
        <v>86</v>
      </c>
      <c r="R2255" s="36">
        <v>5</v>
      </c>
      <c r="S2255" s="39">
        <f t="shared" si="73"/>
        <v>86</v>
      </c>
      <c r="T2255" s="34" t="s">
        <v>36</v>
      </c>
      <c r="U2255" s="12">
        <f>(1/(((ceta*(speed^2))+(beta*speed))+alpha))</f>
        <v>7.9532565916908878E-3</v>
      </c>
      <c r="V2255" s="8">
        <f t="shared" si="74"/>
        <v>86</v>
      </c>
      <c r="AB2255" s="41"/>
    </row>
    <row r="2256" spans="1:28">
      <c r="A2256" s="34" t="s">
        <v>19</v>
      </c>
      <c r="B2256" s="34" t="s">
        <v>66</v>
      </c>
      <c r="C2256" s="5" t="s">
        <v>113</v>
      </c>
      <c r="D2256" s="35" t="s">
        <v>88</v>
      </c>
      <c r="E2256" s="36" t="s">
        <v>17</v>
      </c>
      <c r="F2256" s="37">
        <v>0</v>
      </c>
      <c r="G2256" s="38">
        <v>-0.02</v>
      </c>
      <c r="H2256" s="34">
        <v>0.96652830620081098</v>
      </c>
      <c r="I2256" s="35">
        <v>2844.8999341569051</v>
      </c>
      <c r="J2256" s="35">
        <v>1.0135168299345998</v>
      </c>
      <c r="K2256" s="35">
        <v>-1.1488605456860042</v>
      </c>
      <c r="L2256" s="35">
        <v>0</v>
      </c>
      <c r="M2256" s="35">
        <v>0</v>
      </c>
      <c r="N2256" s="35">
        <v>0</v>
      </c>
      <c r="O2256" s="35">
        <v>0</v>
      </c>
      <c r="P2256" s="36">
        <v>12</v>
      </c>
      <c r="Q2256" s="37">
        <v>86</v>
      </c>
      <c r="R2256" s="36">
        <v>0</v>
      </c>
      <c r="S2256" s="39">
        <f t="shared" si="73"/>
        <v>86</v>
      </c>
      <c r="T2256" s="34" t="s">
        <v>29</v>
      </c>
      <c r="U2256" s="12">
        <f>((alpha*(beta^speed))*(speed^ceta))</f>
        <v>54.083030388350949</v>
      </c>
      <c r="V2256" s="8">
        <f t="shared" si="74"/>
        <v>86</v>
      </c>
    </row>
    <row r="2257" spans="1:28">
      <c r="A2257" s="34" t="s">
        <v>19</v>
      </c>
      <c r="B2257" s="34" t="s">
        <v>66</v>
      </c>
      <c r="C2257" s="5" t="s">
        <v>113</v>
      </c>
      <c r="D2257" s="35" t="s">
        <v>88</v>
      </c>
      <c r="E2257" s="36" t="s">
        <v>15</v>
      </c>
      <c r="F2257" s="37">
        <v>50</v>
      </c>
      <c r="G2257" s="38">
        <v>-0.02</v>
      </c>
      <c r="H2257" s="34">
        <v>0.99119065404322437</v>
      </c>
      <c r="I2257" s="35">
        <v>0.19686524672167249</v>
      </c>
      <c r="J2257" s="35">
        <v>9.8792596409333431</v>
      </c>
      <c r="K2257" s="35">
        <v>5.7785496168400008E-2</v>
      </c>
      <c r="L2257" s="35">
        <v>0.69566740292932339</v>
      </c>
      <c r="M2257" s="35">
        <v>5.1114645374585439E-2</v>
      </c>
      <c r="N2257" s="35">
        <v>0</v>
      </c>
      <c r="O2257" s="35">
        <v>0</v>
      </c>
      <c r="P2257" s="36">
        <v>12</v>
      </c>
      <c r="Q2257" s="37">
        <v>86</v>
      </c>
      <c r="R2257" s="36">
        <v>10</v>
      </c>
      <c r="S2257" s="39">
        <f t="shared" si="73"/>
        <v>86</v>
      </c>
      <c r="T2257" s="34" t="s">
        <v>44</v>
      </c>
      <c r="U2257" s="12">
        <f>(alpha+(beta/(1+EXP((((-1)*ceta)+(delta*LN(speed)))+(epsilon*speed)))))</f>
        <v>0.20268225244095672</v>
      </c>
      <c r="V2257" s="8">
        <f t="shared" si="74"/>
        <v>86</v>
      </c>
    </row>
    <row r="2258" spans="1:28">
      <c r="A2258" s="34" t="s">
        <v>19</v>
      </c>
      <c r="B2258" s="34" t="s">
        <v>66</v>
      </c>
      <c r="C2258" s="5" t="s">
        <v>113</v>
      </c>
      <c r="D2258" s="35" t="s">
        <v>88</v>
      </c>
      <c r="E2258" s="36" t="s">
        <v>16</v>
      </c>
      <c r="F2258" s="37">
        <v>50</v>
      </c>
      <c r="G2258" s="38">
        <v>-0.02</v>
      </c>
      <c r="H2258" s="34">
        <v>0.97445154190918815</v>
      </c>
      <c r="I2258" s="35">
        <v>0.7078563027522724</v>
      </c>
      <c r="J2258" s="35">
        <v>37.102262479577583</v>
      </c>
      <c r="K2258" s="35">
        <v>-0.58341787870460338</v>
      </c>
      <c r="L2258" s="35">
        <v>0.55128695240200387</v>
      </c>
      <c r="M2258" s="35">
        <v>3.472857165119158E-2</v>
      </c>
      <c r="N2258" s="35">
        <v>0</v>
      </c>
      <c r="O2258" s="35">
        <v>0</v>
      </c>
      <c r="P2258" s="36">
        <v>12</v>
      </c>
      <c r="Q2258" s="37">
        <v>86</v>
      </c>
      <c r="R2258" s="36">
        <v>10</v>
      </c>
      <c r="S2258" s="39">
        <f t="shared" si="73"/>
        <v>86</v>
      </c>
      <c r="T2258" s="34" t="s">
        <v>44</v>
      </c>
      <c r="U2258" s="12">
        <f>(alpha+(beta/(1+EXP((((-1)*ceta)+(delta*LN(speed)))+(epsilon*speed)))))</f>
        <v>0.79727427498243297</v>
      </c>
      <c r="V2258" s="8">
        <f t="shared" si="74"/>
        <v>86</v>
      </c>
    </row>
    <row r="2259" spans="1:28">
      <c r="A2259" s="34" t="s">
        <v>19</v>
      </c>
      <c r="B2259" s="34" t="s">
        <v>66</v>
      </c>
      <c r="C2259" s="5" t="s">
        <v>113</v>
      </c>
      <c r="D2259" s="35" t="s">
        <v>88</v>
      </c>
      <c r="E2259" s="36" t="s">
        <v>14</v>
      </c>
      <c r="F2259" s="37">
        <v>50</v>
      </c>
      <c r="G2259" s="38">
        <v>-0.02</v>
      </c>
      <c r="H2259" s="34">
        <v>0.9866675545456407</v>
      </c>
      <c r="I2259" s="35">
        <v>1.2597890408495065</v>
      </c>
      <c r="J2259" s="35">
        <v>1.0079802505352609</v>
      </c>
      <c r="K2259" s="35">
        <v>-1.2227406452642873</v>
      </c>
      <c r="L2259" s="35">
        <v>0</v>
      </c>
      <c r="M2259" s="35">
        <v>0</v>
      </c>
      <c r="N2259" s="35">
        <v>0</v>
      </c>
      <c r="O2259" s="35">
        <v>0</v>
      </c>
      <c r="P2259" s="36">
        <v>12</v>
      </c>
      <c r="Q2259" s="37">
        <v>86</v>
      </c>
      <c r="R2259" s="36">
        <v>0</v>
      </c>
      <c r="S2259" s="39">
        <f t="shared" si="73"/>
        <v>86</v>
      </c>
      <c r="T2259" s="34" t="s">
        <v>29</v>
      </c>
      <c r="U2259" s="12">
        <f>((alpha*(beta^speed))*(speed^ceta))</f>
        <v>1.0759248065751474E-2</v>
      </c>
      <c r="V2259" s="8">
        <f t="shared" si="74"/>
        <v>86</v>
      </c>
      <c r="AB2259" s="41"/>
    </row>
    <row r="2260" spans="1:28">
      <c r="A2260" s="34" t="s">
        <v>19</v>
      </c>
      <c r="B2260" s="34" t="s">
        <v>66</v>
      </c>
      <c r="C2260" s="5" t="s">
        <v>113</v>
      </c>
      <c r="D2260" s="35" t="s">
        <v>88</v>
      </c>
      <c r="E2260" s="36" t="s">
        <v>18</v>
      </c>
      <c r="F2260" s="37">
        <v>50</v>
      </c>
      <c r="G2260" s="38">
        <v>-0.02</v>
      </c>
      <c r="H2260" s="34">
        <v>0.98007048356052107</v>
      </c>
      <c r="I2260" s="35">
        <v>-0.5738261703144375</v>
      </c>
      <c r="J2260" s="35">
        <v>-3.1828404242561437</v>
      </c>
      <c r="K2260" s="35">
        <v>-0.99582190716519481</v>
      </c>
      <c r="L2260" s="35">
        <v>0</v>
      </c>
      <c r="M2260" s="35">
        <v>0</v>
      </c>
      <c r="N2260" s="35">
        <v>0</v>
      </c>
      <c r="O2260" s="35">
        <v>0</v>
      </c>
      <c r="P2260" s="36">
        <v>12</v>
      </c>
      <c r="Q2260" s="37">
        <v>86</v>
      </c>
      <c r="R2260" s="36">
        <v>13</v>
      </c>
      <c r="S2260" s="39">
        <f t="shared" si="73"/>
        <v>86</v>
      </c>
      <c r="T2260" s="34" t="s">
        <v>50</v>
      </c>
      <c r="U2260" s="12">
        <f>EXP((alpha+(beta/speed))+(ceta*LN(speed)))</f>
        <v>6.4313387258869053E-3</v>
      </c>
      <c r="V2260" s="8">
        <f t="shared" si="74"/>
        <v>86</v>
      </c>
      <c r="AB2260" s="41"/>
    </row>
    <row r="2261" spans="1:28">
      <c r="A2261" s="34" t="s">
        <v>19</v>
      </c>
      <c r="B2261" s="34" t="s">
        <v>66</v>
      </c>
      <c r="C2261" s="5" t="s">
        <v>113</v>
      </c>
      <c r="D2261" s="35" t="s">
        <v>88</v>
      </c>
      <c r="E2261" s="36" t="s">
        <v>17</v>
      </c>
      <c r="F2261" s="37">
        <v>50</v>
      </c>
      <c r="G2261" s="38">
        <v>-0.02</v>
      </c>
      <c r="H2261" s="34">
        <v>0.96265681225639699</v>
      </c>
      <c r="I2261" s="35">
        <v>-8.3214192914955406E-4</v>
      </c>
      <c r="J2261" s="35">
        <v>0.1676233321663452</v>
      </c>
      <c r="K2261" s="35">
        <v>-11.357302515694874</v>
      </c>
      <c r="L2261" s="35">
        <v>307.01035733003278</v>
      </c>
      <c r="M2261" s="35">
        <v>0</v>
      </c>
      <c r="N2261" s="35">
        <v>0</v>
      </c>
      <c r="O2261" s="35">
        <v>0</v>
      </c>
      <c r="P2261" s="36">
        <v>12</v>
      </c>
      <c r="Q2261" s="37">
        <v>86</v>
      </c>
      <c r="R2261" s="36">
        <v>14</v>
      </c>
      <c r="S2261" s="39">
        <f t="shared" si="73"/>
        <v>86</v>
      </c>
      <c r="T2261" s="34" t="s">
        <v>51</v>
      </c>
      <c r="U2261" s="12">
        <f>(((alpha*(speed^3))+(beta*(speed^2))+(ceta*speed))+delta)</f>
        <v>40.735638795413934</v>
      </c>
      <c r="V2261" s="8">
        <f t="shared" si="74"/>
        <v>86</v>
      </c>
    </row>
    <row r="2262" spans="1:28">
      <c r="A2262" s="34" t="s">
        <v>19</v>
      </c>
      <c r="B2262" s="34" t="s">
        <v>66</v>
      </c>
      <c r="C2262" s="5" t="s">
        <v>113</v>
      </c>
      <c r="D2262" s="35" t="s">
        <v>88</v>
      </c>
      <c r="E2262" s="36" t="s">
        <v>15</v>
      </c>
      <c r="F2262" s="37">
        <v>100</v>
      </c>
      <c r="G2262" s="38">
        <v>-0.02</v>
      </c>
      <c r="H2262" s="34">
        <v>0.9935547300046641</v>
      </c>
      <c r="I2262" s="35">
        <v>0.10564307804845133</v>
      </c>
      <c r="J2262" s="35">
        <v>10.343322169904443</v>
      </c>
      <c r="K2262" s="35">
        <v>-3.8950669658111586E-2</v>
      </c>
      <c r="L2262" s="35">
        <v>0.74839093217879082</v>
      </c>
      <c r="M2262" s="35">
        <v>3.0374243166043421E-2</v>
      </c>
      <c r="N2262" s="35">
        <v>0</v>
      </c>
      <c r="O2262" s="35">
        <v>0</v>
      </c>
      <c r="P2262" s="36">
        <v>12</v>
      </c>
      <c r="Q2262" s="37">
        <v>86</v>
      </c>
      <c r="R2262" s="36">
        <v>10</v>
      </c>
      <c r="S2262" s="39">
        <f t="shared" si="73"/>
        <v>86</v>
      </c>
      <c r="T2262" s="34" t="s">
        <v>44</v>
      </c>
      <c r="U2262" s="12">
        <f>(alpha+(beta/(1+EXP((((-1)*ceta)+(delta*LN(speed)))+(epsilon*speed)))))</f>
        <v>0.13161079076923987</v>
      </c>
      <c r="V2262" s="8">
        <f t="shared" si="74"/>
        <v>86</v>
      </c>
    </row>
    <row r="2263" spans="1:28">
      <c r="A2263" s="34" t="s">
        <v>19</v>
      </c>
      <c r="B2263" s="34" t="s">
        <v>66</v>
      </c>
      <c r="C2263" s="5" t="s">
        <v>113</v>
      </c>
      <c r="D2263" s="35" t="s">
        <v>88</v>
      </c>
      <c r="E2263" s="36" t="s">
        <v>16</v>
      </c>
      <c r="F2263" s="37">
        <v>100</v>
      </c>
      <c r="G2263" s="38">
        <v>-0.02</v>
      </c>
      <c r="H2263" s="34">
        <v>0.96690605379634198</v>
      </c>
      <c r="I2263" s="35">
        <v>-2.0021974480418681E-5</v>
      </c>
      <c r="J2263" s="35">
        <v>3.6911168073694768E-3</v>
      </c>
      <c r="K2263" s="35">
        <v>-0.2391373102206899</v>
      </c>
      <c r="L2263" s="35">
        <v>6.3515236737308864</v>
      </c>
      <c r="M2263" s="35">
        <v>0</v>
      </c>
      <c r="N2263" s="35">
        <v>0</v>
      </c>
      <c r="O2263" s="35">
        <v>0</v>
      </c>
      <c r="P2263" s="36">
        <v>12</v>
      </c>
      <c r="Q2263" s="37">
        <v>86</v>
      </c>
      <c r="R2263" s="36">
        <v>14</v>
      </c>
      <c r="S2263" s="39">
        <f t="shared" si="73"/>
        <v>86</v>
      </c>
      <c r="T2263" s="34" t="s">
        <v>51</v>
      </c>
      <c r="U2263" s="12">
        <f>(((alpha*(speed^3))+(beta*(speed^2))+(ceta*speed))+delta)</f>
        <v>0.35011790193902215</v>
      </c>
      <c r="V2263" s="8">
        <f t="shared" si="74"/>
        <v>86</v>
      </c>
    </row>
    <row r="2264" spans="1:28">
      <c r="A2264" s="34" t="s">
        <v>19</v>
      </c>
      <c r="B2264" s="34" t="s">
        <v>66</v>
      </c>
      <c r="C2264" s="5" t="s">
        <v>113</v>
      </c>
      <c r="D2264" s="35" t="s">
        <v>88</v>
      </c>
      <c r="E2264" s="36" t="s">
        <v>14</v>
      </c>
      <c r="F2264" s="37">
        <v>100</v>
      </c>
      <c r="G2264" s="38">
        <v>-0.02</v>
      </c>
      <c r="H2264" s="34">
        <v>0.98850536548452472</v>
      </c>
      <c r="I2264" s="35">
        <v>0.61540850382349566</v>
      </c>
      <c r="J2264" s="35">
        <v>-4.1691351126366998</v>
      </c>
      <c r="K2264" s="35">
        <v>-1.2110159665470928</v>
      </c>
      <c r="L2264" s="35">
        <v>0</v>
      </c>
      <c r="M2264" s="35">
        <v>0</v>
      </c>
      <c r="N2264" s="35">
        <v>0</v>
      </c>
      <c r="O2264" s="35">
        <v>0</v>
      </c>
      <c r="P2264" s="36">
        <v>12</v>
      </c>
      <c r="Q2264" s="37">
        <v>86</v>
      </c>
      <c r="R2264" s="36">
        <v>13</v>
      </c>
      <c r="S2264" s="39">
        <f t="shared" si="73"/>
        <v>86</v>
      </c>
      <c r="T2264" s="34" t="s">
        <v>50</v>
      </c>
      <c r="U2264" s="12">
        <f>EXP((alpha+(beta/speed))+(ceta*LN(speed)))</f>
        <v>8.0076695104185948E-3</v>
      </c>
      <c r="V2264" s="8">
        <f t="shared" si="74"/>
        <v>86</v>
      </c>
      <c r="AB2264" s="41"/>
    </row>
    <row r="2265" spans="1:28">
      <c r="A2265" s="34" t="s">
        <v>19</v>
      </c>
      <c r="B2265" s="34" t="s">
        <v>66</v>
      </c>
      <c r="C2265" s="5" t="s">
        <v>113</v>
      </c>
      <c r="D2265" s="35" t="s">
        <v>88</v>
      </c>
      <c r="E2265" s="36" t="s">
        <v>18</v>
      </c>
      <c r="F2265" s="37">
        <v>100</v>
      </c>
      <c r="G2265" s="38">
        <v>-0.02</v>
      </c>
      <c r="H2265" s="34">
        <v>0.97687072831154464</v>
      </c>
      <c r="I2265" s="35">
        <v>0.15999671193021137</v>
      </c>
      <c r="J2265" s="35">
        <v>0.98763614242270481</v>
      </c>
      <c r="K2265" s="35">
        <v>-0.52098121853062396</v>
      </c>
      <c r="L2265" s="35">
        <v>0</v>
      </c>
      <c r="M2265" s="35">
        <v>0</v>
      </c>
      <c r="N2265" s="35">
        <v>0</v>
      </c>
      <c r="O2265" s="35">
        <v>0</v>
      </c>
      <c r="P2265" s="36">
        <v>12</v>
      </c>
      <c r="Q2265" s="37">
        <v>86</v>
      </c>
      <c r="R2265" s="36">
        <v>0</v>
      </c>
      <c r="S2265" s="39">
        <f t="shared" si="73"/>
        <v>86</v>
      </c>
      <c r="T2265" s="34" t="s">
        <v>29</v>
      </c>
      <c r="U2265" s="12">
        <f>((alpha*(beta^speed))*(speed^ceta))</f>
        <v>5.390307047500092E-3</v>
      </c>
      <c r="V2265" s="8">
        <f t="shared" si="74"/>
        <v>86</v>
      </c>
      <c r="AB2265" s="41"/>
    </row>
    <row r="2266" spans="1:28">
      <c r="A2266" s="34" t="s">
        <v>19</v>
      </c>
      <c r="B2266" s="34" t="s">
        <v>66</v>
      </c>
      <c r="C2266" s="5" t="s">
        <v>113</v>
      </c>
      <c r="D2266" s="35" t="s">
        <v>88</v>
      </c>
      <c r="E2266" s="36" t="s">
        <v>17</v>
      </c>
      <c r="F2266" s="37">
        <v>100</v>
      </c>
      <c r="G2266" s="38">
        <v>-0.02</v>
      </c>
      <c r="H2266" s="34">
        <v>0.95605757261710456</v>
      </c>
      <c r="I2266" s="35">
        <v>-9.3817089702470961E-4</v>
      </c>
      <c r="J2266" s="35">
        <v>0.17718546475718341</v>
      </c>
      <c r="K2266" s="35">
        <v>-11.805558712042531</v>
      </c>
      <c r="L2266" s="35">
        <v>322.99199406644658</v>
      </c>
      <c r="M2266" s="35">
        <v>0</v>
      </c>
      <c r="N2266" s="35">
        <v>0</v>
      </c>
      <c r="O2266" s="35">
        <v>0</v>
      </c>
      <c r="P2266" s="36">
        <v>12</v>
      </c>
      <c r="Q2266" s="37">
        <v>86</v>
      </c>
      <c r="R2266" s="36">
        <v>14</v>
      </c>
      <c r="S2266" s="39">
        <f t="shared" si="73"/>
        <v>86</v>
      </c>
      <c r="T2266" s="34" t="s">
        <v>51</v>
      </c>
      <c r="U2266" s="12">
        <f>(((alpha*(speed^3))+(beta*(speed^2))+(ceta*speed))+delta)</f>
        <v>21.448414096968747</v>
      </c>
      <c r="V2266" s="8">
        <f t="shared" si="74"/>
        <v>86</v>
      </c>
    </row>
    <row r="2267" spans="1:28">
      <c r="A2267" s="34" t="s">
        <v>19</v>
      </c>
      <c r="B2267" s="34" t="s">
        <v>66</v>
      </c>
      <c r="C2267" s="5" t="s">
        <v>113</v>
      </c>
      <c r="D2267" s="35" t="s">
        <v>88</v>
      </c>
      <c r="E2267" s="36" t="s">
        <v>15</v>
      </c>
      <c r="F2267" s="37">
        <v>0</v>
      </c>
      <c r="G2267" s="38">
        <v>0.02</v>
      </c>
      <c r="H2267" s="34">
        <v>0.99789982971208935</v>
      </c>
      <c r="I2267" s="35">
        <v>12.657493148197407</v>
      </c>
      <c r="J2267" s="35">
        <v>1.0099661614754967</v>
      </c>
      <c r="K2267" s="35">
        <v>-0.90075797155259962</v>
      </c>
      <c r="L2267" s="35">
        <v>0</v>
      </c>
      <c r="M2267" s="35">
        <v>0</v>
      </c>
      <c r="N2267" s="35">
        <v>0</v>
      </c>
      <c r="O2267" s="35">
        <v>0</v>
      </c>
      <c r="P2267" s="36">
        <v>12</v>
      </c>
      <c r="Q2267" s="37">
        <v>86</v>
      </c>
      <c r="R2267" s="36">
        <v>0</v>
      </c>
      <c r="S2267" s="39">
        <f t="shared" si="73"/>
        <v>86</v>
      </c>
      <c r="T2267" s="34" t="s">
        <v>29</v>
      </c>
      <c r="U2267" s="12">
        <f>((alpha*(beta^speed))*(speed^ceta))</f>
        <v>0.53730340360202478</v>
      </c>
      <c r="V2267" s="8">
        <f t="shared" si="74"/>
        <v>86</v>
      </c>
    </row>
    <row r="2268" spans="1:28">
      <c r="A2268" s="34" t="s">
        <v>19</v>
      </c>
      <c r="B2268" s="34" t="s">
        <v>66</v>
      </c>
      <c r="C2268" s="5" t="s">
        <v>113</v>
      </c>
      <c r="D2268" s="35" t="s">
        <v>88</v>
      </c>
      <c r="E2268" s="36" t="s">
        <v>16</v>
      </c>
      <c r="F2268" s="37">
        <v>0</v>
      </c>
      <c r="G2268" s="38">
        <v>0.02</v>
      </c>
      <c r="H2268" s="34">
        <v>0.97887681108171609</v>
      </c>
      <c r="I2268" s="35">
        <v>3.7269673724144967</v>
      </c>
      <c r="J2268" s="35">
        <v>33.398163467592163</v>
      </c>
      <c r="K2268" s="35">
        <v>1.2416274640583975</v>
      </c>
      <c r="L2268" s="35">
        <v>1.5432074756605294</v>
      </c>
      <c r="M2268" s="35">
        <v>-2.5573941451417005E-3</v>
      </c>
      <c r="N2268" s="35">
        <v>0</v>
      </c>
      <c r="O2268" s="35">
        <v>0</v>
      </c>
      <c r="P2268" s="36">
        <v>12</v>
      </c>
      <c r="Q2268" s="37">
        <v>86</v>
      </c>
      <c r="R2268" s="36">
        <v>10</v>
      </c>
      <c r="S2268" s="39">
        <f t="shared" si="73"/>
        <v>86</v>
      </c>
      <c r="T2268" s="34" t="s">
        <v>44</v>
      </c>
      <c r="U2268" s="12">
        <f>(alpha+(beta/(1+EXP((((-1)*ceta)+(delta*LN(speed)))+(epsilon*speed)))))</f>
        <v>3.875289520944623</v>
      </c>
      <c r="V2268" s="8">
        <f t="shared" si="74"/>
        <v>86</v>
      </c>
    </row>
    <row r="2269" spans="1:28">
      <c r="A2269" s="34" t="s">
        <v>19</v>
      </c>
      <c r="B2269" s="34" t="s">
        <v>66</v>
      </c>
      <c r="C2269" s="5" t="s">
        <v>113</v>
      </c>
      <c r="D2269" s="35" t="s">
        <v>88</v>
      </c>
      <c r="E2269" s="36" t="s">
        <v>14</v>
      </c>
      <c r="F2269" s="37">
        <v>0</v>
      </c>
      <c r="G2269" s="38">
        <v>0.02</v>
      </c>
      <c r="H2269" s="34">
        <v>0.98955320033542671</v>
      </c>
      <c r="I2269" s="35">
        <v>0.81970936548342965</v>
      </c>
      <c r="J2269" s="35">
        <v>1.0164704681068406</v>
      </c>
      <c r="K2269" s="35">
        <v>-1.0046588115743693</v>
      </c>
      <c r="L2269" s="35">
        <v>0</v>
      </c>
      <c r="M2269" s="35">
        <v>0</v>
      </c>
      <c r="N2269" s="35">
        <v>0</v>
      </c>
      <c r="O2269" s="35">
        <v>0</v>
      </c>
      <c r="P2269" s="36">
        <v>12</v>
      </c>
      <c r="Q2269" s="37">
        <v>86</v>
      </c>
      <c r="R2269" s="36">
        <v>0</v>
      </c>
      <c r="S2269" s="39">
        <f t="shared" si="73"/>
        <v>86</v>
      </c>
      <c r="T2269" s="34" t="s">
        <v>29</v>
      </c>
      <c r="U2269" s="12">
        <f>((alpha*(beta^speed))*(speed^ceta))</f>
        <v>3.8045106994874317E-2</v>
      </c>
      <c r="V2269" s="8">
        <f t="shared" si="74"/>
        <v>86</v>
      </c>
      <c r="AB2269" s="41"/>
    </row>
    <row r="2270" spans="1:28">
      <c r="A2270" s="34" t="s">
        <v>19</v>
      </c>
      <c r="B2270" s="34" t="s">
        <v>66</v>
      </c>
      <c r="C2270" s="5" t="s">
        <v>113</v>
      </c>
      <c r="D2270" s="35" t="s">
        <v>88</v>
      </c>
      <c r="E2270" s="36" t="s">
        <v>18</v>
      </c>
      <c r="F2270" s="37">
        <v>0</v>
      </c>
      <c r="G2270" s="38">
        <v>0.02</v>
      </c>
      <c r="H2270" s="34">
        <v>0.97301405021143128</v>
      </c>
      <c r="I2270" s="35">
        <v>0.28067366388797466</v>
      </c>
      <c r="J2270" s="35">
        <v>-0.78903192214216722</v>
      </c>
      <c r="K2270" s="35">
        <v>3.196381572542675E-3</v>
      </c>
      <c r="L2270" s="35">
        <v>0.42246873941243007</v>
      </c>
      <c r="M2270" s="35">
        <v>0</v>
      </c>
      <c r="N2270" s="35">
        <v>0</v>
      </c>
      <c r="O2270" s="35">
        <v>0</v>
      </c>
      <c r="P2270" s="36">
        <v>12</v>
      </c>
      <c r="Q2270" s="37">
        <v>86</v>
      </c>
      <c r="R2270" s="36">
        <v>1</v>
      </c>
      <c r="S2270" s="39">
        <f t="shared" si="73"/>
        <v>86</v>
      </c>
      <c r="T2270" s="34" t="s">
        <v>30</v>
      </c>
      <c r="U2270" s="12">
        <f>((alpha*(speed^beta))+(ceta*(speed^delta)))</f>
        <v>2.9338293320762744E-2</v>
      </c>
      <c r="V2270" s="8">
        <f t="shared" si="74"/>
        <v>86</v>
      </c>
      <c r="AB2270" s="41"/>
    </row>
    <row r="2271" spans="1:28">
      <c r="A2271" s="34" t="s">
        <v>19</v>
      </c>
      <c r="B2271" s="34" t="s">
        <v>66</v>
      </c>
      <c r="C2271" s="5" t="s">
        <v>113</v>
      </c>
      <c r="D2271" s="35" t="s">
        <v>88</v>
      </c>
      <c r="E2271" s="36" t="s">
        <v>17</v>
      </c>
      <c r="F2271" s="37">
        <v>0</v>
      </c>
      <c r="G2271" s="38">
        <v>0.02</v>
      </c>
      <c r="H2271" s="34">
        <v>0.97429533753538766</v>
      </c>
      <c r="I2271" s="35">
        <v>1367.3066118707411</v>
      </c>
      <c r="J2271" s="35">
        <v>1.0128036122612374</v>
      </c>
      <c r="K2271" s="35">
        <v>-0.65025047534086267</v>
      </c>
      <c r="L2271" s="35">
        <v>0</v>
      </c>
      <c r="M2271" s="35">
        <v>0</v>
      </c>
      <c r="N2271" s="35">
        <v>0</v>
      </c>
      <c r="O2271" s="35">
        <v>0</v>
      </c>
      <c r="P2271" s="36">
        <v>12</v>
      </c>
      <c r="Q2271" s="37">
        <v>86</v>
      </c>
      <c r="R2271" s="36">
        <v>0</v>
      </c>
      <c r="S2271" s="39">
        <f t="shared" si="73"/>
        <v>86</v>
      </c>
      <c r="T2271" s="34" t="s">
        <v>29</v>
      </c>
      <c r="U2271" s="12">
        <f>((alpha*(beta^speed))*(speed^ceta))</f>
        <v>225.49045167908878</v>
      </c>
      <c r="V2271" s="8">
        <f t="shared" si="74"/>
        <v>86</v>
      </c>
    </row>
    <row r="2272" spans="1:28">
      <c r="A2272" s="34" t="s">
        <v>19</v>
      </c>
      <c r="B2272" s="34" t="s">
        <v>66</v>
      </c>
      <c r="C2272" s="5" t="s">
        <v>113</v>
      </c>
      <c r="D2272" s="35" t="s">
        <v>88</v>
      </c>
      <c r="E2272" s="36" t="s">
        <v>15</v>
      </c>
      <c r="F2272" s="37">
        <v>50</v>
      </c>
      <c r="G2272" s="38">
        <v>0.02</v>
      </c>
      <c r="H2272" s="34">
        <v>0.99736750195786883</v>
      </c>
      <c r="I2272" s="35">
        <v>1.1292412800993019</v>
      </c>
      <c r="J2272" s="35">
        <v>-0.17556896607650943</v>
      </c>
      <c r="K2272" s="35">
        <v>23.649256046344863</v>
      </c>
      <c r="L2272" s="35">
        <v>-1.3267741045149937</v>
      </c>
      <c r="M2272" s="35">
        <v>0</v>
      </c>
      <c r="N2272" s="35">
        <v>0</v>
      </c>
      <c r="O2272" s="35">
        <v>0</v>
      </c>
      <c r="P2272" s="36">
        <v>12</v>
      </c>
      <c r="Q2272" s="37">
        <v>86</v>
      </c>
      <c r="R2272" s="36">
        <v>1</v>
      </c>
      <c r="S2272" s="39">
        <f t="shared" si="73"/>
        <v>86</v>
      </c>
      <c r="T2272" s="34" t="s">
        <v>30</v>
      </c>
      <c r="U2272" s="12">
        <f>((alpha*(speed^beta))+(ceta*(speed^delta)))</f>
        <v>0.58074020469234977</v>
      </c>
      <c r="V2272" s="8">
        <f t="shared" si="74"/>
        <v>86</v>
      </c>
    </row>
    <row r="2273" spans="1:28">
      <c r="A2273" s="34" t="s">
        <v>19</v>
      </c>
      <c r="B2273" s="34" t="s">
        <v>66</v>
      </c>
      <c r="C2273" s="5" t="s">
        <v>113</v>
      </c>
      <c r="D2273" s="35" t="s">
        <v>88</v>
      </c>
      <c r="E2273" s="36" t="s">
        <v>16</v>
      </c>
      <c r="F2273" s="37">
        <v>50</v>
      </c>
      <c r="G2273" s="38">
        <v>0.02</v>
      </c>
      <c r="H2273" s="34">
        <v>0.9812847581519224</v>
      </c>
      <c r="I2273" s="35">
        <v>9.0768618365280549</v>
      </c>
      <c r="J2273" s="35">
        <v>-0.16262306403142548</v>
      </c>
      <c r="K2273" s="35">
        <v>307.86814453764759</v>
      </c>
      <c r="L2273" s="35">
        <v>-2.2776278686886688</v>
      </c>
      <c r="M2273" s="35">
        <v>0</v>
      </c>
      <c r="N2273" s="35">
        <v>0</v>
      </c>
      <c r="O2273" s="35">
        <v>0</v>
      </c>
      <c r="P2273" s="36">
        <v>12</v>
      </c>
      <c r="Q2273" s="37">
        <v>86</v>
      </c>
      <c r="R2273" s="36">
        <v>1</v>
      </c>
      <c r="S2273" s="39">
        <f t="shared" si="73"/>
        <v>86</v>
      </c>
      <c r="T2273" s="34" t="s">
        <v>30</v>
      </c>
      <c r="U2273" s="12">
        <f>((alpha*(speed^beta))+(ceta*(speed^delta)))</f>
        <v>4.41096179358897</v>
      </c>
      <c r="V2273" s="8">
        <f t="shared" si="74"/>
        <v>86</v>
      </c>
    </row>
    <row r="2274" spans="1:28">
      <c r="A2274" s="34" t="s">
        <v>19</v>
      </c>
      <c r="B2274" s="34" t="s">
        <v>66</v>
      </c>
      <c r="C2274" s="5" t="s">
        <v>113</v>
      </c>
      <c r="D2274" s="35" t="s">
        <v>88</v>
      </c>
      <c r="E2274" s="36" t="s">
        <v>14</v>
      </c>
      <c r="F2274" s="37">
        <v>50</v>
      </c>
      <c r="G2274" s="38">
        <v>0.02</v>
      </c>
      <c r="H2274" s="34">
        <v>0.98803584416501744</v>
      </c>
      <c r="I2274" s="35">
        <v>0.53778853173011121</v>
      </c>
      <c r="J2274" s="35">
        <v>1.0117175705429666</v>
      </c>
      <c r="K2274" s="35">
        <v>-0.7845181468715704</v>
      </c>
      <c r="L2274" s="35">
        <v>0</v>
      </c>
      <c r="M2274" s="35">
        <v>0</v>
      </c>
      <c r="N2274" s="35">
        <v>0</v>
      </c>
      <c r="O2274" s="35">
        <v>0</v>
      </c>
      <c r="P2274" s="36">
        <v>12</v>
      </c>
      <c r="Q2274" s="37">
        <v>86</v>
      </c>
      <c r="R2274" s="36">
        <v>0</v>
      </c>
      <c r="S2274" s="39">
        <f t="shared" si="73"/>
        <v>86</v>
      </c>
      <c r="T2274" s="34" t="s">
        <v>29</v>
      </c>
      <c r="U2274" s="12">
        <f>((alpha*(beta^speed))*(speed^ceta))</f>
        <v>4.4469428597489709E-2</v>
      </c>
      <c r="V2274" s="8">
        <f t="shared" si="74"/>
        <v>86</v>
      </c>
      <c r="AB2274" s="41"/>
    </row>
    <row r="2275" spans="1:28">
      <c r="A2275" s="34" t="s">
        <v>19</v>
      </c>
      <c r="B2275" s="34" t="s">
        <v>66</v>
      </c>
      <c r="C2275" s="5" t="s">
        <v>113</v>
      </c>
      <c r="D2275" s="35" t="s">
        <v>88</v>
      </c>
      <c r="E2275" s="36" t="s">
        <v>18</v>
      </c>
      <c r="F2275" s="37">
        <v>50</v>
      </c>
      <c r="G2275" s="38">
        <v>0.02</v>
      </c>
      <c r="H2275" s="34">
        <v>0.97707883942612517</v>
      </c>
      <c r="I2275" s="35">
        <v>0.75868919631035214</v>
      </c>
      <c r="J2275" s="35">
        <v>-1.8638813145796571</v>
      </c>
      <c r="K2275" s="35">
        <v>9.2059071602606679E-2</v>
      </c>
      <c r="L2275" s="35">
        <v>-0.25172846854002495</v>
      </c>
      <c r="M2275" s="35">
        <v>0</v>
      </c>
      <c r="N2275" s="35">
        <v>0</v>
      </c>
      <c r="O2275" s="35">
        <v>0</v>
      </c>
      <c r="P2275" s="36">
        <v>12</v>
      </c>
      <c r="Q2275" s="37">
        <v>86</v>
      </c>
      <c r="R2275" s="36">
        <v>1</v>
      </c>
      <c r="S2275" s="39">
        <f t="shared" si="73"/>
        <v>86</v>
      </c>
      <c r="T2275" s="34" t="s">
        <v>30</v>
      </c>
      <c r="U2275" s="12">
        <f>((alpha*(speed^beta))+(ceta*(speed^delta)))</f>
        <v>3.0186511325930917E-2</v>
      </c>
      <c r="V2275" s="8">
        <f t="shared" si="74"/>
        <v>86</v>
      </c>
      <c r="AB2275" s="41"/>
    </row>
    <row r="2276" spans="1:28">
      <c r="A2276" s="34" t="s">
        <v>19</v>
      </c>
      <c r="B2276" s="34" t="s">
        <v>66</v>
      </c>
      <c r="C2276" s="5" t="s">
        <v>113</v>
      </c>
      <c r="D2276" s="35" t="s">
        <v>88</v>
      </c>
      <c r="E2276" s="36" t="s">
        <v>17</v>
      </c>
      <c r="F2276" s="37">
        <v>50</v>
      </c>
      <c r="G2276" s="38">
        <v>0.02</v>
      </c>
      <c r="H2276" s="34">
        <v>0.96073936664226445</v>
      </c>
      <c r="I2276" s="35">
        <v>1233.3390925660922</v>
      </c>
      <c r="J2276" s="35">
        <v>1.0099770321757415</v>
      </c>
      <c r="K2276" s="35">
        <v>-0.52692220218640384</v>
      </c>
      <c r="L2276" s="35">
        <v>0</v>
      </c>
      <c r="M2276" s="35">
        <v>0</v>
      </c>
      <c r="N2276" s="35">
        <v>0</v>
      </c>
      <c r="O2276" s="35">
        <v>0</v>
      </c>
      <c r="P2276" s="36">
        <v>12</v>
      </c>
      <c r="Q2276" s="37">
        <v>86</v>
      </c>
      <c r="R2276" s="36">
        <v>0</v>
      </c>
      <c r="S2276" s="39">
        <f t="shared" si="73"/>
        <v>86</v>
      </c>
      <c r="T2276" s="34" t="s">
        <v>29</v>
      </c>
      <c r="U2276" s="12">
        <f>((alpha*(beta^speed))*(speed^ceta))</f>
        <v>277.03912673612973</v>
      </c>
      <c r="V2276" s="8">
        <f t="shared" si="74"/>
        <v>86</v>
      </c>
    </row>
    <row r="2277" spans="1:28">
      <c r="A2277" s="34" t="s">
        <v>19</v>
      </c>
      <c r="B2277" s="34" t="s">
        <v>66</v>
      </c>
      <c r="C2277" s="5" t="s">
        <v>113</v>
      </c>
      <c r="D2277" s="35" t="s">
        <v>88</v>
      </c>
      <c r="E2277" s="36" t="s">
        <v>15</v>
      </c>
      <c r="F2277" s="37">
        <v>100</v>
      </c>
      <c r="G2277" s="38">
        <v>0.02</v>
      </c>
      <c r="H2277" s="34">
        <v>0.99507377852346235</v>
      </c>
      <c r="I2277" s="35">
        <v>0.83219325083111695</v>
      </c>
      <c r="J2277" s="35">
        <v>5.3788930348328847</v>
      </c>
      <c r="K2277" s="35">
        <v>-0.30515713557453467</v>
      </c>
      <c r="L2277" s="35">
        <v>0</v>
      </c>
      <c r="M2277" s="35">
        <v>0</v>
      </c>
      <c r="N2277" s="35">
        <v>0</v>
      </c>
      <c r="O2277" s="35">
        <v>0</v>
      </c>
      <c r="P2277" s="36">
        <v>12</v>
      </c>
      <c r="Q2277" s="37">
        <v>86</v>
      </c>
      <c r="R2277" s="36">
        <v>13</v>
      </c>
      <c r="S2277" s="39">
        <f t="shared" si="73"/>
        <v>86</v>
      </c>
      <c r="T2277" s="34" t="s">
        <v>50</v>
      </c>
      <c r="U2277" s="12">
        <f>EXP((alpha+(beta/speed))+(ceta*LN(speed)))</f>
        <v>0.62842578346660494</v>
      </c>
      <c r="V2277" s="8">
        <f t="shared" si="74"/>
        <v>86</v>
      </c>
    </row>
    <row r="2278" spans="1:28">
      <c r="A2278" s="34" t="s">
        <v>19</v>
      </c>
      <c r="B2278" s="34" t="s">
        <v>66</v>
      </c>
      <c r="C2278" s="5" t="s">
        <v>113</v>
      </c>
      <c r="D2278" s="35" t="s">
        <v>88</v>
      </c>
      <c r="E2278" s="36" t="s">
        <v>16</v>
      </c>
      <c r="F2278" s="37">
        <v>100</v>
      </c>
      <c r="G2278" s="38">
        <v>0.02</v>
      </c>
      <c r="H2278" s="34">
        <v>0.98063134783325046</v>
      </c>
      <c r="I2278" s="35">
        <v>13.498765725867736</v>
      </c>
      <c r="J2278" s="35">
        <v>-0.22955916772763493</v>
      </c>
      <c r="K2278" s="35">
        <v>839.80624827912675</v>
      </c>
      <c r="L2278" s="35">
        <v>-2.9934540202664031</v>
      </c>
      <c r="M2278" s="35">
        <v>0</v>
      </c>
      <c r="N2278" s="35">
        <v>0</v>
      </c>
      <c r="O2278" s="35">
        <v>0</v>
      </c>
      <c r="P2278" s="36">
        <v>12</v>
      </c>
      <c r="Q2278" s="37">
        <v>86</v>
      </c>
      <c r="R2278" s="36">
        <v>1</v>
      </c>
      <c r="S2278" s="39">
        <f t="shared" si="73"/>
        <v>86</v>
      </c>
      <c r="T2278" s="34" t="s">
        <v>30</v>
      </c>
      <c r="U2278" s="12">
        <f>((alpha*(speed^beta))+(ceta*(speed^delta)))</f>
        <v>4.8566162047204813</v>
      </c>
      <c r="V2278" s="8">
        <f t="shared" si="74"/>
        <v>86</v>
      </c>
    </row>
    <row r="2279" spans="1:28">
      <c r="A2279" s="34" t="s">
        <v>19</v>
      </c>
      <c r="B2279" s="34" t="s">
        <v>66</v>
      </c>
      <c r="C2279" s="5" t="s">
        <v>113</v>
      </c>
      <c r="D2279" s="35" t="s">
        <v>88</v>
      </c>
      <c r="E2279" s="36" t="s">
        <v>14</v>
      </c>
      <c r="F2279" s="37">
        <v>100</v>
      </c>
      <c r="G2279" s="38">
        <v>0.02</v>
      </c>
      <c r="H2279" s="34">
        <v>0.98852619154216093</v>
      </c>
      <c r="I2279" s="35">
        <v>6.3326233427202713E-2</v>
      </c>
      <c r="J2279" s="35">
        <v>-0.10594984516982105</v>
      </c>
      <c r="K2279" s="35">
        <v>0.74608183247401283</v>
      </c>
      <c r="L2279" s="35">
        <v>-1.1130076401985154</v>
      </c>
      <c r="M2279" s="35">
        <v>0</v>
      </c>
      <c r="N2279" s="35">
        <v>0</v>
      </c>
      <c r="O2279" s="35">
        <v>0</v>
      </c>
      <c r="P2279" s="36">
        <v>12</v>
      </c>
      <c r="Q2279" s="37">
        <v>86</v>
      </c>
      <c r="R2279" s="36">
        <v>1</v>
      </c>
      <c r="S2279" s="39">
        <f t="shared" si="73"/>
        <v>86</v>
      </c>
      <c r="T2279" s="34" t="s">
        <v>30</v>
      </c>
      <c r="U2279" s="12">
        <f>((alpha*(speed^beta))+(ceta*(speed^delta)))</f>
        <v>4.4746580706448796E-2</v>
      </c>
      <c r="V2279" s="8">
        <f t="shared" si="74"/>
        <v>86</v>
      </c>
      <c r="AB2279" s="41"/>
    </row>
    <row r="2280" spans="1:28">
      <c r="A2280" s="34" t="s">
        <v>19</v>
      </c>
      <c r="B2280" s="34" t="s">
        <v>66</v>
      </c>
      <c r="C2280" s="5" t="s">
        <v>113</v>
      </c>
      <c r="D2280" s="35" t="s">
        <v>88</v>
      </c>
      <c r="E2280" s="36" t="s">
        <v>18</v>
      </c>
      <c r="F2280" s="37">
        <v>100</v>
      </c>
      <c r="G2280" s="38">
        <v>0.02</v>
      </c>
      <c r="H2280" s="34">
        <v>0.97825225070207911</v>
      </c>
      <c r="I2280" s="35">
        <v>0.14092166793091801</v>
      </c>
      <c r="J2280" s="35">
        <v>0.99737579271796062</v>
      </c>
      <c r="K2280" s="35">
        <v>-0.30707727414632929</v>
      </c>
      <c r="L2280" s="35">
        <v>0</v>
      </c>
      <c r="M2280" s="35">
        <v>0</v>
      </c>
      <c r="N2280" s="35">
        <v>0</v>
      </c>
      <c r="O2280" s="35">
        <v>0</v>
      </c>
      <c r="P2280" s="36">
        <v>12</v>
      </c>
      <c r="Q2280" s="37">
        <v>86</v>
      </c>
      <c r="R2280" s="36">
        <v>0</v>
      </c>
      <c r="S2280" s="39">
        <f t="shared" si="73"/>
        <v>86</v>
      </c>
      <c r="T2280" s="34" t="s">
        <v>29</v>
      </c>
      <c r="U2280" s="12">
        <f>((alpha*(beta^speed))*(speed^ceta))</f>
        <v>2.8628333244221513E-2</v>
      </c>
      <c r="V2280" s="8">
        <f t="shared" si="74"/>
        <v>86</v>
      </c>
      <c r="AB2280" s="41"/>
    </row>
    <row r="2281" spans="1:28">
      <c r="A2281" s="34" t="s">
        <v>19</v>
      </c>
      <c r="B2281" s="34" t="s">
        <v>66</v>
      </c>
      <c r="C2281" s="5" t="s">
        <v>113</v>
      </c>
      <c r="D2281" s="35" t="s">
        <v>88</v>
      </c>
      <c r="E2281" s="36" t="s">
        <v>17</v>
      </c>
      <c r="F2281" s="37">
        <v>100</v>
      </c>
      <c r="G2281" s="38">
        <v>0.02</v>
      </c>
      <c r="H2281" s="34">
        <v>0.95060869839424256</v>
      </c>
      <c r="I2281" s="35">
        <v>1168.6140723139035</v>
      </c>
      <c r="J2281" s="35">
        <v>1.0076464807297874</v>
      </c>
      <c r="K2281" s="35">
        <v>-0.43486399662430258</v>
      </c>
      <c r="L2281" s="35">
        <v>0</v>
      </c>
      <c r="M2281" s="35">
        <v>0</v>
      </c>
      <c r="N2281" s="35">
        <v>0</v>
      </c>
      <c r="O2281" s="35">
        <v>0</v>
      </c>
      <c r="P2281" s="36">
        <v>12</v>
      </c>
      <c r="Q2281" s="37">
        <v>86</v>
      </c>
      <c r="R2281" s="36">
        <v>0</v>
      </c>
      <c r="S2281" s="39">
        <f t="shared" si="73"/>
        <v>86</v>
      </c>
      <c r="T2281" s="34" t="s">
        <v>29</v>
      </c>
      <c r="U2281" s="12">
        <f>((alpha*(beta^speed))*(speed^ceta))</f>
        <v>324.28878734149805</v>
      </c>
      <c r="V2281" s="8">
        <f t="shared" si="74"/>
        <v>86</v>
      </c>
    </row>
    <row r="2282" spans="1:28">
      <c r="A2282" s="34" t="s">
        <v>19</v>
      </c>
      <c r="B2282" s="34" t="s">
        <v>66</v>
      </c>
      <c r="C2282" s="5" t="s">
        <v>113</v>
      </c>
      <c r="D2282" s="35" t="s">
        <v>88</v>
      </c>
      <c r="E2282" s="36" t="s">
        <v>15</v>
      </c>
      <c r="F2282" s="37">
        <v>0</v>
      </c>
      <c r="G2282" s="38">
        <v>0.04</v>
      </c>
      <c r="H2282" s="34">
        <v>0.99546651806935138</v>
      </c>
      <c r="I2282" s="35">
        <v>0.47144694832310546</v>
      </c>
      <c r="J2282" s="35">
        <v>7.6387129168944563</v>
      </c>
      <c r="K2282" s="35">
        <v>-0.22832396306541375</v>
      </c>
      <c r="L2282" s="35">
        <v>0</v>
      </c>
      <c r="M2282" s="35">
        <v>0</v>
      </c>
      <c r="N2282" s="35">
        <v>0</v>
      </c>
      <c r="O2282" s="35">
        <v>0</v>
      </c>
      <c r="P2282" s="36">
        <v>12</v>
      </c>
      <c r="Q2282" s="37">
        <v>86</v>
      </c>
      <c r="R2282" s="36">
        <v>13</v>
      </c>
      <c r="S2282" s="39">
        <f t="shared" si="73"/>
        <v>86</v>
      </c>
      <c r="T2282" s="34" t="s">
        <v>50</v>
      </c>
      <c r="U2282" s="12">
        <f>EXP((alpha+(beta/speed))+(ceta*LN(speed)))</f>
        <v>0.63332913212313524</v>
      </c>
      <c r="V2282" s="8">
        <f t="shared" si="74"/>
        <v>86</v>
      </c>
    </row>
    <row r="2283" spans="1:28">
      <c r="A2283" s="34" t="s">
        <v>19</v>
      </c>
      <c r="B2283" s="34" t="s">
        <v>66</v>
      </c>
      <c r="C2283" s="5" t="s">
        <v>113</v>
      </c>
      <c r="D2283" s="35" t="s">
        <v>88</v>
      </c>
      <c r="E2283" s="36" t="s">
        <v>16</v>
      </c>
      <c r="F2283" s="37">
        <v>0</v>
      </c>
      <c r="G2283" s="38">
        <v>0.04</v>
      </c>
      <c r="H2283" s="34">
        <v>0.96290403760212784</v>
      </c>
      <c r="I2283" s="35">
        <v>8.9035485120242903</v>
      </c>
      <c r="J2283" s="35">
        <v>-0.12900321434028172</v>
      </c>
      <c r="K2283" s="35">
        <v>227.06875079068206</v>
      </c>
      <c r="L2283" s="35">
        <v>-2.1796086357940556</v>
      </c>
      <c r="M2283" s="35">
        <v>0</v>
      </c>
      <c r="N2283" s="35">
        <v>0</v>
      </c>
      <c r="O2283" s="35">
        <v>0</v>
      </c>
      <c r="P2283" s="36">
        <v>12</v>
      </c>
      <c r="Q2283" s="37">
        <v>86</v>
      </c>
      <c r="R2283" s="36">
        <v>1</v>
      </c>
      <c r="S2283" s="39">
        <f t="shared" si="73"/>
        <v>86</v>
      </c>
      <c r="T2283" s="34" t="s">
        <v>30</v>
      </c>
      <c r="U2283" s="12">
        <f>((alpha*(speed^beta))+(ceta*(speed^delta)))</f>
        <v>5.0257431891479811</v>
      </c>
      <c r="V2283" s="8">
        <f t="shared" si="74"/>
        <v>86</v>
      </c>
    </row>
    <row r="2284" spans="1:28">
      <c r="A2284" s="34" t="s">
        <v>19</v>
      </c>
      <c r="B2284" s="34" t="s">
        <v>66</v>
      </c>
      <c r="C2284" s="5" t="s">
        <v>113</v>
      </c>
      <c r="D2284" s="35" t="s">
        <v>88</v>
      </c>
      <c r="E2284" s="36" t="s">
        <v>14</v>
      </c>
      <c r="F2284" s="37">
        <v>0</v>
      </c>
      <c r="G2284" s="38">
        <v>0.04</v>
      </c>
      <c r="H2284" s="34">
        <v>0.98210369004761022</v>
      </c>
      <c r="I2284" s="35">
        <v>2.3863958993368094E-2</v>
      </c>
      <c r="J2284" s="35">
        <v>0.133178818470744</v>
      </c>
      <c r="K2284" s="35">
        <v>1.0670282774446853</v>
      </c>
      <c r="L2284" s="35">
        <v>-1.1733569196390481</v>
      </c>
      <c r="M2284" s="35">
        <v>0</v>
      </c>
      <c r="N2284" s="35">
        <v>0</v>
      </c>
      <c r="O2284" s="35">
        <v>0</v>
      </c>
      <c r="P2284" s="36">
        <v>12</v>
      </c>
      <c r="Q2284" s="37">
        <v>86</v>
      </c>
      <c r="R2284" s="36">
        <v>1</v>
      </c>
      <c r="S2284" s="39">
        <f t="shared" si="73"/>
        <v>86</v>
      </c>
      <c r="T2284" s="34" t="s">
        <v>30</v>
      </c>
      <c r="U2284" s="12">
        <f>((alpha*(speed^beta))+(ceta*(speed^delta)))</f>
        <v>4.8921520741482566E-2</v>
      </c>
      <c r="V2284" s="8">
        <f t="shared" si="74"/>
        <v>86</v>
      </c>
    </row>
    <row r="2285" spans="1:28">
      <c r="A2285" s="34" t="s">
        <v>19</v>
      </c>
      <c r="B2285" s="34" t="s">
        <v>66</v>
      </c>
      <c r="C2285" s="5" t="s">
        <v>113</v>
      </c>
      <c r="D2285" s="35" t="s">
        <v>88</v>
      </c>
      <c r="E2285" s="36" t="s">
        <v>18</v>
      </c>
      <c r="F2285" s="37">
        <v>0</v>
      </c>
      <c r="G2285" s="38">
        <v>0.04</v>
      </c>
      <c r="H2285" s="34">
        <v>0.96911678462784823</v>
      </c>
      <c r="I2285" s="35">
        <v>-1.7920897746020356E-7</v>
      </c>
      <c r="J2285" s="35">
        <v>2.8148949357337422E-5</v>
      </c>
      <c r="K2285" s="35">
        <v>-1.6035972549746774E-3</v>
      </c>
      <c r="L2285" s="35">
        <v>7.170877950719258E-2</v>
      </c>
      <c r="M2285" s="35">
        <v>0</v>
      </c>
      <c r="N2285" s="35">
        <v>0</v>
      </c>
      <c r="O2285" s="35">
        <v>0</v>
      </c>
      <c r="P2285" s="36">
        <v>12</v>
      </c>
      <c r="Q2285" s="37">
        <v>86</v>
      </c>
      <c r="R2285" s="36">
        <v>14</v>
      </c>
      <c r="S2285" s="39">
        <f t="shared" si="73"/>
        <v>86</v>
      </c>
      <c r="T2285" s="34" t="s">
        <v>51</v>
      </c>
      <c r="U2285" s="12">
        <f>(((alpha*(speed^3))+(beta*(speed^2))+(ceta*speed))+delta)</f>
        <v>2.8002099658810634E-2</v>
      </c>
      <c r="V2285" s="8">
        <f t="shared" si="74"/>
        <v>86</v>
      </c>
      <c r="AB2285" s="41"/>
    </row>
    <row r="2286" spans="1:28">
      <c r="A2286" s="34" t="s">
        <v>19</v>
      </c>
      <c r="B2286" s="34" t="s">
        <v>66</v>
      </c>
      <c r="C2286" s="5" t="s">
        <v>113</v>
      </c>
      <c r="D2286" s="35" t="s">
        <v>88</v>
      </c>
      <c r="E2286" s="36" t="s">
        <v>17</v>
      </c>
      <c r="F2286" s="37">
        <v>0</v>
      </c>
      <c r="G2286" s="38">
        <v>0.04</v>
      </c>
      <c r="H2286" s="34">
        <v>0.97151291612904989</v>
      </c>
      <c r="I2286" s="35">
        <v>1148.4984563066903</v>
      </c>
      <c r="J2286" s="35">
        <v>1.0104709162871617</v>
      </c>
      <c r="K2286" s="35">
        <v>-0.48672278158266397</v>
      </c>
      <c r="L2286" s="35">
        <v>0</v>
      </c>
      <c r="M2286" s="35">
        <v>0</v>
      </c>
      <c r="N2286" s="35">
        <v>0</v>
      </c>
      <c r="O2286" s="35">
        <v>0</v>
      </c>
      <c r="P2286" s="36">
        <v>12</v>
      </c>
      <c r="Q2286" s="37">
        <v>86</v>
      </c>
      <c r="R2286" s="36">
        <v>0</v>
      </c>
      <c r="S2286" s="39">
        <f t="shared" si="73"/>
        <v>86</v>
      </c>
      <c r="T2286" s="34" t="s">
        <v>29</v>
      </c>
      <c r="U2286" s="12">
        <f>((alpha*(beta^speed))*(speed^ceta))</f>
        <v>321.82093962006002</v>
      </c>
      <c r="V2286" s="8">
        <f t="shared" si="74"/>
        <v>86</v>
      </c>
    </row>
    <row r="2287" spans="1:28">
      <c r="A2287" s="34" t="s">
        <v>19</v>
      </c>
      <c r="B2287" s="34" t="s">
        <v>66</v>
      </c>
      <c r="C2287" s="5" t="s">
        <v>113</v>
      </c>
      <c r="D2287" s="35" t="s">
        <v>88</v>
      </c>
      <c r="E2287" s="36" t="s">
        <v>15</v>
      </c>
      <c r="F2287" s="37">
        <v>50</v>
      </c>
      <c r="G2287" s="38">
        <v>0.04</v>
      </c>
      <c r="H2287" s="34">
        <v>0.99447416476866801</v>
      </c>
      <c r="I2287" s="35">
        <v>3.7483123648721572</v>
      </c>
      <c r="J2287" s="35">
        <v>-0.36642457130259426</v>
      </c>
      <c r="K2287" s="35">
        <v>255.36885171652978</v>
      </c>
      <c r="L2287" s="35">
        <v>-2.6811326507861204</v>
      </c>
      <c r="M2287" s="35">
        <v>0</v>
      </c>
      <c r="N2287" s="35">
        <v>0</v>
      </c>
      <c r="O2287" s="35">
        <v>0</v>
      </c>
      <c r="P2287" s="36">
        <v>12</v>
      </c>
      <c r="Q2287" s="37">
        <v>83</v>
      </c>
      <c r="R2287" s="36">
        <v>1</v>
      </c>
      <c r="S2287" s="39">
        <f t="shared" si="73"/>
        <v>83</v>
      </c>
      <c r="T2287" s="34" t="s">
        <v>30</v>
      </c>
      <c r="U2287" s="12">
        <f>((alpha*(speed^beta))+(ceta*(speed^delta)))</f>
        <v>0.74422829281103342</v>
      </c>
      <c r="V2287" s="8">
        <f t="shared" si="74"/>
        <v>83</v>
      </c>
    </row>
    <row r="2288" spans="1:28">
      <c r="A2288" s="34" t="s">
        <v>19</v>
      </c>
      <c r="B2288" s="34" t="s">
        <v>66</v>
      </c>
      <c r="C2288" s="5" t="s">
        <v>113</v>
      </c>
      <c r="D2288" s="35" t="s">
        <v>88</v>
      </c>
      <c r="E2288" s="36" t="s">
        <v>16</v>
      </c>
      <c r="F2288" s="37">
        <v>50</v>
      </c>
      <c r="G2288" s="38">
        <v>0.04</v>
      </c>
      <c r="H2288" s="34">
        <v>0.97718903790340872</v>
      </c>
      <c r="I2288" s="35">
        <v>13.321720773565954</v>
      </c>
      <c r="J2288" s="35">
        <v>-0.18374481876061766</v>
      </c>
      <c r="K2288" s="35">
        <v>58.228671552589141</v>
      </c>
      <c r="L2288" s="35">
        <v>-1.8774074751776066</v>
      </c>
      <c r="M2288" s="35">
        <v>0</v>
      </c>
      <c r="N2288" s="35">
        <v>0</v>
      </c>
      <c r="O2288" s="35">
        <v>0</v>
      </c>
      <c r="P2288" s="36">
        <v>12</v>
      </c>
      <c r="Q2288" s="37">
        <v>83</v>
      </c>
      <c r="R2288" s="36">
        <v>1</v>
      </c>
      <c r="S2288" s="39">
        <f t="shared" si="73"/>
        <v>83</v>
      </c>
      <c r="T2288" s="34" t="s">
        <v>30</v>
      </c>
      <c r="U2288" s="12">
        <f>((alpha*(speed^beta))+(ceta*(speed^delta)))</f>
        <v>5.9293239555963382</v>
      </c>
      <c r="V2288" s="8">
        <f t="shared" si="74"/>
        <v>83</v>
      </c>
    </row>
    <row r="2289" spans="1:28">
      <c r="A2289" s="34" t="s">
        <v>19</v>
      </c>
      <c r="B2289" s="34" t="s">
        <v>66</v>
      </c>
      <c r="C2289" s="5" t="s">
        <v>113</v>
      </c>
      <c r="D2289" s="35" t="s">
        <v>88</v>
      </c>
      <c r="E2289" s="36" t="s">
        <v>14</v>
      </c>
      <c r="F2289" s="37">
        <v>50</v>
      </c>
      <c r="G2289" s="38">
        <v>0.04</v>
      </c>
      <c r="H2289" s="34">
        <v>0.98180460469256747</v>
      </c>
      <c r="I2289" s="35">
        <v>-4.8970076686142274E-7</v>
      </c>
      <c r="J2289" s="35">
        <v>7.5763244616249971E-5</v>
      </c>
      <c r="K2289" s="35">
        <v>-4.1499762678109189E-3</v>
      </c>
      <c r="L2289" s="35">
        <v>0.14026276964152157</v>
      </c>
      <c r="M2289" s="35">
        <v>0</v>
      </c>
      <c r="N2289" s="35">
        <v>0</v>
      </c>
      <c r="O2289" s="35">
        <v>0</v>
      </c>
      <c r="P2289" s="36">
        <v>12</v>
      </c>
      <c r="Q2289" s="37">
        <v>83</v>
      </c>
      <c r="R2289" s="36">
        <v>14</v>
      </c>
      <c r="S2289" s="39">
        <f t="shared" si="73"/>
        <v>83</v>
      </c>
      <c r="T2289" s="34" t="s">
        <v>51</v>
      </c>
      <c r="U2289" s="12">
        <f>(((alpha*(speed^3))+(beta*(speed^2))+(ceta*speed))+delta)</f>
        <v>3.7743199193168986E-2</v>
      </c>
      <c r="V2289" s="8">
        <f t="shared" si="74"/>
        <v>83</v>
      </c>
      <c r="AB2289" s="41"/>
    </row>
    <row r="2290" spans="1:28">
      <c r="A2290" s="34" t="s">
        <v>19</v>
      </c>
      <c r="B2290" s="34" t="s">
        <v>66</v>
      </c>
      <c r="C2290" s="5" t="s">
        <v>113</v>
      </c>
      <c r="D2290" s="35" t="s">
        <v>88</v>
      </c>
      <c r="E2290" s="36" t="s">
        <v>18</v>
      </c>
      <c r="F2290" s="37">
        <v>50</v>
      </c>
      <c r="G2290" s="38">
        <v>0.04</v>
      </c>
      <c r="H2290" s="34">
        <v>0.97982139460287032</v>
      </c>
      <c r="I2290" s="35">
        <v>-1.4411947192701793E-7</v>
      </c>
      <c r="J2290" s="35">
        <v>2.2301935614291502E-5</v>
      </c>
      <c r="K2290" s="35">
        <v>-1.5793064592136352E-3</v>
      </c>
      <c r="L2290" s="35">
        <v>8.4125437540253617E-2</v>
      </c>
      <c r="M2290" s="35">
        <v>0</v>
      </c>
      <c r="N2290" s="35">
        <v>0</v>
      </c>
      <c r="O2290" s="35">
        <v>0</v>
      </c>
      <c r="P2290" s="36">
        <v>12</v>
      </c>
      <c r="Q2290" s="37">
        <v>83</v>
      </c>
      <c r="R2290" s="36">
        <v>14</v>
      </c>
      <c r="S2290" s="39">
        <f t="shared" si="73"/>
        <v>83</v>
      </c>
      <c r="T2290" s="34" t="s">
        <v>51</v>
      </c>
      <c r="U2290" s="12">
        <f>(((alpha*(speed^3))+(beta*(speed^2))+(ceta*speed))+delta)</f>
        <v>2.4275395377642242E-2</v>
      </c>
      <c r="V2290" s="8">
        <f t="shared" si="74"/>
        <v>83</v>
      </c>
      <c r="AB2290" s="41"/>
    </row>
    <row r="2291" spans="1:28">
      <c r="A2291" s="34" t="s">
        <v>19</v>
      </c>
      <c r="B2291" s="34" t="s">
        <v>66</v>
      </c>
      <c r="C2291" s="5" t="s">
        <v>113</v>
      </c>
      <c r="D2291" s="35" t="s">
        <v>88</v>
      </c>
      <c r="E2291" s="36" t="s">
        <v>17</v>
      </c>
      <c r="F2291" s="37">
        <v>50</v>
      </c>
      <c r="G2291" s="38">
        <v>0.04</v>
      </c>
      <c r="H2291" s="34">
        <v>0.9624322928961565</v>
      </c>
      <c r="I2291" s="35">
        <v>1017.4370391794888</v>
      </c>
      <c r="J2291" s="35">
        <v>1.0067516713100353</v>
      </c>
      <c r="K2291" s="35">
        <v>-0.33772151846141213</v>
      </c>
      <c r="L2291" s="35">
        <v>0</v>
      </c>
      <c r="M2291" s="35">
        <v>0</v>
      </c>
      <c r="N2291" s="35">
        <v>0</v>
      </c>
      <c r="O2291" s="35">
        <v>0</v>
      </c>
      <c r="P2291" s="36">
        <v>12</v>
      </c>
      <c r="Q2291" s="37">
        <v>83</v>
      </c>
      <c r="R2291" s="36">
        <v>0</v>
      </c>
      <c r="S2291" s="39">
        <f t="shared" si="73"/>
        <v>83</v>
      </c>
      <c r="T2291" s="34" t="s">
        <v>29</v>
      </c>
      <c r="U2291" s="12">
        <f>((alpha*(beta^speed))*(speed^ceta))</f>
        <v>399.89814944170615</v>
      </c>
      <c r="V2291" s="8">
        <f t="shared" si="74"/>
        <v>83</v>
      </c>
    </row>
    <row r="2292" spans="1:28">
      <c r="A2292" s="34" t="s">
        <v>19</v>
      </c>
      <c r="B2292" s="34" t="s">
        <v>66</v>
      </c>
      <c r="C2292" s="5" t="s">
        <v>113</v>
      </c>
      <c r="D2292" s="35" t="s">
        <v>88</v>
      </c>
      <c r="E2292" s="36" t="s">
        <v>15</v>
      </c>
      <c r="F2292" s="37">
        <v>100</v>
      </c>
      <c r="G2292" s="38">
        <v>0.04</v>
      </c>
      <c r="H2292" s="34">
        <v>0.97739810972219598</v>
      </c>
      <c r="I2292" s="35">
        <v>0.25513967405522764</v>
      </c>
      <c r="J2292" s="35">
        <v>7.5792524925633931</v>
      </c>
      <c r="K2292" s="35">
        <v>-8.922057536592988E-2</v>
      </c>
      <c r="L2292" s="35">
        <v>0</v>
      </c>
      <c r="M2292" s="35">
        <v>0</v>
      </c>
      <c r="N2292" s="35">
        <v>0</v>
      </c>
      <c r="O2292" s="35">
        <v>0</v>
      </c>
      <c r="P2292" s="36">
        <v>12</v>
      </c>
      <c r="Q2292" s="37">
        <v>71</v>
      </c>
      <c r="R2292" s="36">
        <v>13</v>
      </c>
      <c r="S2292" s="39">
        <f t="shared" si="73"/>
        <v>71</v>
      </c>
      <c r="T2292" s="34" t="s">
        <v>50</v>
      </c>
      <c r="U2292" s="12">
        <f>EXP((alpha+(beta/speed))+(ceta*LN(speed)))</f>
        <v>0.98173973434098616</v>
      </c>
      <c r="V2292" s="8">
        <f t="shared" si="74"/>
        <v>71</v>
      </c>
    </row>
    <row r="2293" spans="1:28">
      <c r="A2293" s="34" t="s">
        <v>19</v>
      </c>
      <c r="B2293" s="34" t="s">
        <v>66</v>
      </c>
      <c r="C2293" s="5" t="s">
        <v>113</v>
      </c>
      <c r="D2293" s="35" t="s">
        <v>88</v>
      </c>
      <c r="E2293" s="36" t="s">
        <v>16</v>
      </c>
      <c r="F2293" s="37">
        <v>100</v>
      </c>
      <c r="G2293" s="38">
        <v>0.04</v>
      </c>
      <c r="H2293" s="34">
        <v>0.98339279215253494</v>
      </c>
      <c r="I2293" s="35">
        <v>1400.0639231184025</v>
      </c>
      <c r="J2293" s="35">
        <v>-2.9130834250999991</v>
      </c>
      <c r="K2293" s="35">
        <v>13.920594067469057</v>
      </c>
      <c r="L2293" s="35">
        <v>-0.15356248651807045</v>
      </c>
      <c r="M2293" s="35">
        <v>0</v>
      </c>
      <c r="N2293" s="35">
        <v>0</v>
      </c>
      <c r="O2293" s="35">
        <v>0</v>
      </c>
      <c r="P2293" s="36">
        <v>12</v>
      </c>
      <c r="Q2293" s="37">
        <v>71</v>
      </c>
      <c r="R2293" s="36">
        <v>1</v>
      </c>
      <c r="S2293" s="39">
        <f t="shared" si="73"/>
        <v>71</v>
      </c>
      <c r="T2293" s="34" t="s">
        <v>30</v>
      </c>
      <c r="U2293" s="12">
        <f>((alpha*(speed^beta))+(ceta*(speed^delta)))</f>
        <v>7.2395898907057346</v>
      </c>
      <c r="V2293" s="8">
        <f t="shared" si="74"/>
        <v>71</v>
      </c>
    </row>
    <row r="2294" spans="1:28">
      <c r="A2294" s="34" t="s">
        <v>19</v>
      </c>
      <c r="B2294" s="34" t="s">
        <v>66</v>
      </c>
      <c r="C2294" s="5" t="s">
        <v>113</v>
      </c>
      <c r="D2294" s="35" t="s">
        <v>88</v>
      </c>
      <c r="E2294" s="36" t="s">
        <v>14</v>
      </c>
      <c r="F2294" s="37">
        <v>100</v>
      </c>
      <c r="G2294" s="38">
        <v>0.04</v>
      </c>
      <c r="H2294" s="34">
        <v>0.93916094548643869</v>
      </c>
      <c r="I2294" s="35">
        <v>5.7771867411082773</v>
      </c>
      <c r="J2294" s="35">
        <v>0.28327865536785207</v>
      </c>
      <c r="K2294" s="35">
        <v>-1.7504556239766635E-3</v>
      </c>
      <c r="L2294" s="35">
        <v>0</v>
      </c>
      <c r="M2294" s="35">
        <v>0</v>
      </c>
      <c r="N2294" s="35">
        <v>0</v>
      </c>
      <c r="O2294" s="35">
        <v>0</v>
      </c>
      <c r="P2294" s="36">
        <v>12</v>
      </c>
      <c r="Q2294" s="37">
        <v>71</v>
      </c>
      <c r="R2294" s="36">
        <v>5</v>
      </c>
      <c r="S2294" s="39">
        <f t="shared" si="73"/>
        <v>71</v>
      </c>
      <c r="T2294" s="34" t="s">
        <v>36</v>
      </c>
      <c r="U2294" s="12">
        <f>(1/(((ceta*(speed^2))+(beta*speed))+alpha))</f>
        <v>5.8596298234812515E-2</v>
      </c>
      <c r="V2294" s="8">
        <f t="shared" si="74"/>
        <v>71</v>
      </c>
      <c r="AB2294" s="41"/>
    </row>
    <row r="2295" spans="1:28">
      <c r="A2295" s="34" t="s">
        <v>19</v>
      </c>
      <c r="B2295" s="34" t="s">
        <v>66</v>
      </c>
      <c r="C2295" s="5" t="s">
        <v>113</v>
      </c>
      <c r="D2295" s="35" t="s">
        <v>88</v>
      </c>
      <c r="E2295" s="36" t="s">
        <v>18</v>
      </c>
      <c r="F2295" s="37">
        <v>100</v>
      </c>
      <c r="G2295" s="38">
        <v>0.04</v>
      </c>
      <c r="H2295" s="34">
        <v>0.97247599442548593</v>
      </c>
      <c r="I2295" s="35">
        <v>0.13446042611717327</v>
      </c>
      <c r="J2295" s="35">
        <v>0.99009713041587788</v>
      </c>
      <c r="K2295" s="35">
        <v>-0.17289374060908777</v>
      </c>
      <c r="L2295" s="35">
        <v>0</v>
      </c>
      <c r="M2295" s="35">
        <v>0</v>
      </c>
      <c r="N2295" s="35">
        <v>0</v>
      </c>
      <c r="O2295" s="35">
        <v>0</v>
      </c>
      <c r="P2295" s="36">
        <v>12</v>
      </c>
      <c r="Q2295" s="37">
        <v>71</v>
      </c>
      <c r="R2295" s="36">
        <v>0</v>
      </c>
      <c r="S2295" s="39">
        <f t="shared" si="73"/>
        <v>71</v>
      </c>
      <c r="T2295" s="34" t="s">
        <v>29</v>
      </c>
      <c r="U2295" s="12">
        <f>((alpha*(beta^speed))*(speed^ceta))</f>
        <v>3.1742960638851216E-2</v>
      </c>
      <c r="V2295" s="8">
        <f t="shared" si="74"/>
        <v>71</v>
      </c>
      <c r="AB2295" s="41"/>
    </row>
    <row r="2296" spans="1:28">
      <c r="A2296" s="34" t="s">
        <v>19</v>
      </c>
      <c r="B2296" s="34" t="s">
        <v>66</v>
      </c>
      <c r="C2296" s="5" t="s">
        <v>113</v>
      </c>
      <c r="D2296" s="35" t="s">
        <v>88</v>
      </c>
      <c r="E2296" s="36" t="s">
        <v>17</v>
      </c>
      <c r="F2296" s="37">
        <v>100</v>
      </c>
      <c r="G2296" s="38">
        <v>0.04</v>
      </c>
      <c r="H2296" s="34">
        <v>0.96241809731130712</v>
      </c>
      <c r="I2296" s="35">
        <v>1007.15246139241</v>
      </c>
      <c r="J2296" s="35">
        <v>1.0043670013817432</v>
      </c>
      <c r="K2296" s="35">
        <v>-0.25197097969489268</v>
      </c>
      <c r="L2296" s="35">
        <v>0</v>
      </c>
      <c r="M2296" s="35">
        <v>0</v>
      </c>
      <c r="N2296" s="35">
        <v>0</v>
      </c>
      <c r="O2296" s="35">
        <v>0</v>
      </c>
      <c r="P2296" s="36">
        <v>12</v>
      </c>
      <c r="Q2296" s="37">
        <v>71</v>
      </c>
      <c r="R2296" s="36">
        <v>0</v>
      </c>
      <c r="S2296" s="39">
        <f t="shared" si="73"/>
        <v>71</v>
      </c>
      <c r="T2296" s="34" t="s">
        <v>29</v>
      </c>
      <c r="U2296" s="12">
        <f>((alpha*(beta^speed))*(speed^ceta))</f>
        <v>468.80772242696793</v>
      </c>
      <c r="V2296" s="8">
        <f t="shared" si="74"/>
        <v>71</v>
      </c>
    </row>
    <row r="2297" spans="1:28">
      <c r="A2297" s="34" t="s">
        <v>19</v>
      </c>
      <c r="B2297" s="34" t="s">
        <v>66</v>
      </c>
      <c r="C2297" s="5" t="s">
        <v>113</v>
      </c>
      <c r="D2297" s="35" t="s">
        <v>88</v>
      </c>
      <c r="E2297" s="36" t="s">
        <v>15</v>
      </c>
      <c r="F2297" s="37">
        <v>0</v>
      </c>
      <c r="G2297" s="38">
        <v>0.06</v>
      </c>
      <c r="H2297" s="34">
        <v>0.99236651140500498</v>
      </c>
      <c r="I2297" s="35">
        <v>1106.4498488310717</v>
      </c>
      <c r="J2297" s="35">
        <v>-3.3718893331457718</v>
      </c>
      <c r="K2297" s="35">
        <v>4.1603552024349408</v>
      </c>
      <c r="L2297" s="35">
        <v>-0.39005103258672547</v>
      </c>
      <c r="M2297" s="35">
        <v>0</v>
      </c>
      <c r="N2297" s="35">
        <v>0</v>
      </c>
      <c r="O2297" s="35">
        <v>0</v>
      </c>
      <c r="P2297" s="36">
        <v>12</v>
      </c>
      <c r="Q2297" s="37">
        <v>83</v>
      </c>
      <c r="R2297" s="36">
        <v>1</v>
      </c>
      <c r="S2297" s="39">
        <f t="shared" si="73"/>
        <v>83</v>
      </c>
      <c r="T2297" s="34" t="s">
        <v>30</v>
      </c>
      <c r="U2297" s="12">
        <f>((alpha*(speed^beta))+(ceta*(speed^delta)))</f>
        <v>0.7426955883223203</v>
      </c>
      <c r="V2297" s="8">
        <f t="shared" si="74"/>
        <v>83</v>
      </c>
    </row>
    <row r="2298" spans="1:28">
      <c r="A2298" s="34" t="s">
        <v>19</v>
      </c>
      <c r="B2298" s="34" t="s">
        <v>66</v>
      </c>
      <c r="C2298" s="5" t="s">
        <v>113</v>
      </c>
      <c r="D2298" s="35" t="s">
        <v>88</v>
      </c>
      <c r="E2298" s="36" t="s">
        <v>16</v>
      </c>
      <c r="F2298" s="37">
        <v>0</v>
      </c>
      <c r="G2298" s="38">
        <v>0.06</v>
      </c>
      <c r="H2298" s="34">
        <v>0.96848062402964608</v>
      </c>
      <c r="I2298" s="35">
        <v>2.5393535825172817</v>
      </c>
      <c r="J2298" s="35">
        <v>0.78021927184941664</v>
      </c>
      <c r="K2298" s="35">
        <v>-0.17161810875099082</v>
      </c>
      <c r="L2298" s="35">
        <v>0</v>
      </c>
      <c r="M2298" s="35">
        <v>0</v>
      </c>
      <c r="N2298" s="35">
        <v>0</v>
      </c>
      <c r="O2298" s="35">
        <v>0</v>
      </c>
      <c r="P2298" s="36">
        <v>12</v>
      </c>
      <c r="Q2298" s="37">
        <v>83</v>
      </c>
      <c r="R2298" s="36">
        <v>13</v>
      </c>
      <c r="S2298" s="39">
        <f t="shared" si="73"/>
        <v>83</v>
      </c>
      <c r="T2298" s="34" t="s">
        <v>50</v>
      </c>
      <c r="U2298" s="12">
        <f>EXP((alpha+(beta/speed))+(ceta*LN(speed)))</f>
        <v>5.9918532008613052</v>
      </c>
      <c r="V2298" s="8">
        <f t="shared" si="74"/>
        <v>83</v>
      </c>
    </row>
    <row r="2299" spans="1:28">
      <c r="A2299" s="34" t="s">
        <v>19</v>
      </c>
      <c r="B2299" s="34" t="s">
        <v>66</v>
      </c>
      <c r="C2299" s="5" t="s">
        <v>113</v>
      </c>
      <c r="D2299" s="35" t="s">
        <v>88</v>
      </c>
      <c r="E2299" s="36" t="s">
        <v>14</v>
      </c>
      <c r="F2299" s="37">
        <v>0</v>
      </c>
      <c r="G2299" s="38">
        <v>0.06</v>
      </c>
      <c r="H2299" s="34">
        <v>0.97784126484005285</v>
      </c>
      <c r="I2299" s="35">
        <v>-5.3733946164995805E-7</v>
      </c>
      <c r="J2299" s="35">
        <v>8.0256883873562908E-5</v>
      </c>
      <c r="K2299" s="35">
        <v>-4.1690899465965147E-3</v>
      </c>
      <c r="L2299" s="35">
        <v>0.13786493170282707</v>
      </c>
      <c r="M2299" s="35">
        <v>0</v>
      </c>
      <c r="N2299" s="35">
        <v>0</v>
      </c>
      <c r="O2299" s="35">
        <v>0</v>
      </c>
      <c r="P2299" s="36">
        <v>12</v>
      </c>
      <c r="Q2299" s="37">
        <v>83</v>
      </c>
      <c r="R2299" s="36">
        <v>14</v>
      </c>
      <c r="S2299" s="39">
        <f t="shared" si="73"/>
        <v>83</v>
      </c>
      <c r="T2299" s="34" t="s">
        <v>51</v>
      </c>
      <c r="U2299" s="12">
        <f>(((alpha*(speed^3))+(beta*(speed^2))+(ceta*speed))+delta)</f>
        <v>3.7476420381846592E-2</v>
      </c>
      <c r="V2299" s="8">
        <f t="shared" si="74"/>
        <v>83</v>
      </c>
      <c r="AB2299" s="41"/>
    </row>
    <row r="2300" spans="1:28">
      <c r="A2300" s="34" t="s">
        <v>19</v>
      </c>
      <c r="B2300" s="34" t="s">
        <v>66</v>
      </c>
      <c r="C2300" s="5" t="s">
        <v>113</v>
      </c>
      <c r="D2300" s="35" t="s">
        <v>88</v>
      </c>
      <c r="E2300" s="36" t="s">
        <v>18</v>
      </c>
      <c r="F2300" s="37">
        <v>0</v>
      </c>
      <c r="G2300" s="38">
        <v>0.06</v>
      </c>
      <c r="H2300" s="34">
        <v>0.9800646146180686</v>
      </c>
      <c r="I2300" s="35">
        <v>-1.3261020150766812E-7</v>
      </c>
      <c r="J2300" s="35">
        <v>1.8255159500072066E-5</v>
      </c>
      <c r="K2300" s="35">
        <v>-1.2627628209779254E-3</v>
      </c>
      <c r="L2300" s="35">
        <v>7.9092424295439556E-2</v>
      </c>
      <c r="M2300" s="35">
        <v>0</v>
      </c>
      <c r="N2300" s="35">
        <v>0</v>
      </c>
      <c r="O2300" s="35">
        <v>0</v>
      </c>
      <c r="P2300" s="36">
        <v>12</v>
      </c>
      <c r="Q2300" s="37">
        <v>83</v>
      </c>
      <c r="R2300" s="36">
        <v>14</v>
      </c>
      <c r="S2300" s="39">
        <f t="shared" si="73"/>
        <v>83</v>
      </c>
      <c r="T2300" s="34" t="s">
        <v>51</v>
      </c>
      <c r="U2300" s="12">
        <f>(((alpha*(speed^3))+(beta*(speed^2))+(ceta*speed))+delta)</f>
        <v>2.4218114660803203E-2</v>
      </c>
      <c r="V2300" s="8">
        <f t="shared" si="74"/>
        <v>83</v>
      </c>
      <c r="AB2300" s="41"/>
    </row>
    <row r="2301" spans="1:28">
      <c r="A2301" s="34" t="s">
        <v>19</v>
      </c>
      <c r="B2301" s="34" t="s">
        <v>66</v>
      </c>
      <c r="C2301" s="5" t="s">
        <v>113</v>
      </c>
      <c r="D2301" s="35" t="s">
        <v>88</v>
      </c>
      <c r="E2301" s="36" t="s">
        <v>17</v>
      </c>
      <c r="F2301" s="37">
        <v>0</v>
      </c>
      <c r="G2301" s="38">
        <v>0.06</v>
      </c>
      <c r="H2301" s="34">
        <v>0.96895068802165996</v>
      </c>
      <c r="I2301" s="35">
        <v>86.239784835140426</v>
      </c>
      <c r="J2301" s="35">
        <v>0.30536989196989078</v>
      </c>
      <c r="K2301" s="35">
        <v>1845.8817741241298</v>
      </c>
      <c r="L2301" s="35">
        <v>-0.75687103421360336</v>
      </c>
      <c r="M2301" s="35">
        <v>0</v>
      </c>
      <c r="N2301" s="35">
        <v>0</v>
      </c>
      <c r="O2301" s="35">
        <v>0</v>
      </c>
      <c r="P2301" s="36">
        <v>12</v>
      </c>
      <c r="Q2301" s="37">
        <v>83</v>
      </c>
      <c r="R2301" s="36">
        <v>1</v>
      </c>
      <c r="S2301" s="39">
        <f t="shared" si="73"/>
        <v>83</v>
      </c>
      <c r="T2301" s="34" t="s">
        <v>30</v>
      </c>
      <c r="U2301" s="12">
        <f>((alpha*(speed^beta))+(ceta*(speed^delta)))</f>
        <v>397.57688323621164</v>
      </c>
      <c r="V2301" s="8">
        <f t="shared" si="74"/>
        <v>83</v>
      </c>
    </row>
    <row r="2302" spans="1:28">
      <c r="A2302" s="34" t="s">
        <v>19</v>
      </c>
      <c r="B2302" s="34" t="s">
        <v>66</v>
      </c>
      <c r="C2302" s="5" t="s">
        <v>113</v>
      </c>
      <c r="D2302" s="35" t="s">
        <v>88</v>
      </c>
      <c r="E2302" s="36" t="s">
        <v>15</v>
      </c>
      <c r="F2302" s="37">
        <v>50</v>
      </c>
      <c r="G2302" s="38">
        <v>0.06</v>
      </c>
      <c r="H2302" s="34">
        <v>0.99360874285604439</v>
      </c>
      <c r="I2302" s="35">
        <v>-0.12690914749935672</v>
      </c>
      <c r="J2302" s="35">
        <v>9.2198293512600671</v>
      </c>
      <c r="K2302" s="35">
        <v>2.1974090672052752E-2</v>
      </c>
      <c r="L2302" s="35">
        <v>0</v>
      </c>
      <c r="M2302" s="35">
        <v>0</v>
      </c>
      <c r="N2302" s="35">
        <v>0</v>
      </c>
      <c r="O2302" s="35">
        <v>0</v>
      </c>
      <c r="P2302" s="36">
        <v>12</v>
      </c>
      <c r="Q2302" s="37">
        <v>68</v>
      </c>
      <c r="R2302" s="36">
        <v>13</v>
      </c>
      <c r="S2302" s="39">
        <f t="shared" si="73"/>
        <v>68</v>
      </c>
      <c r="T2302" s="34" t="s">
        <v>50</v>
      </c>
      <c r="U2302" s="12">
        <f>EXP((alpha+(beta/speed))+(ceta*LN(speed)))</f>
        <v>1.1067152823828639</v>
      </c>
      <c r="V2302" s="8">
        <f t="shared" si="74"/>
        <v>68</v>
      </c>
    </row>
    <row r="2303" spans="1:28">
      <c r="A2303" s="34" t="s">
        <v>19</v>
      </c>
      <c r="B2303" s="34" t="s">
        <v>66</v>
      </c>
      <c r="C2303" s="5" t="s">
        <v>113</v>
      </c>
      <c r="D2303" s="35" t="s">
        <v>88</v>
      </c>
      <c r="E2303" s="36" t="s">
        <v>16</v>
      </c>
      <c r="F2303" s="37">
        <v>50</v>
      </c>
      <c r="G2303" s="38">
        <v>0.06</v>
      </c>
      <c r="H2303" s="34">
        <v>0.98256715955135898</v>
      </c>
      <c r="I2303" s="35">
        <v>15.42250085666663</v>
      </c>
      <c r="J2303" s="35">
        <v>-0.16586860595472866</v>
      </c>
      <c r="K2303" s="35">
        <v>4061.3394587276089</v>
      </c>
      <c r="L2303" s="35">
        <v>-3.4392204080044824</v>
      </c>
      <c r="M2303" s="35">
        <v>0</v>
      </c>
      <c r="N2303" s="35">
        <v>0</v>
      </c>
      <c r="O2303" s="35">
        <v>0</v>
      </c>
      <c r="P2303" s="36">
        <v>12</v>
      </c>
      <c r="Q2303" s="37">
        <v>68</v>
      </c>
      <c r="R2303" s="36">
        <v>1</v>
      </c>
      <c r="S2303" s="39">
        <f t="shared" si="73"/>
        <v>68</v>
      </c>
      <c r="T2303" s="34" t="s">
        <v>30</v>
      </c>
      <c r="U2303" s="12">
        <f>((alpha*(speed^beta))+(ceta*(speed^delta)))</f>
        <v>7.6615010508382504</v>
      </c>
      <c r="V2303" s="8">
        <f t="shared" si="74"/>
        <v>68</v>
      </c>
    </row>
    <row r="2304" spans="1:28">
      <c r="A2304" s="34" t="s">
        <v>19</v>
      </c>
      <c r="B2304" s="34" t="s">
        <v>66</v>
      </c>
      <c r="C2304" s="5" t="s">
        <v>113</v>
      </c>
      <c r="D2304" s="35" t="s">
        <v>88</v>
      </c>
      <c r="E2304" s="36" t="s">
        <v>14</v>
      </c>
      <c r="F2304" s="37">
        <v>50</v>
      </c>
      <c r="G2304" s="38">
        <v>0.06</v>
      </c>
      <c r="H2304" s="34">
        <v>0.98012423904194179</v>
      </c>
      <c r="I2304" s="35">
        <v>-6.0601344263138922E-7</v>
      </c>
      <c r="J2304" s="35">
        <v>8.2919342679155122E-5</v>
      </c>
      <c r="K2304" s="35">
        <v>-4.392011420189375E-3</v>
      </c>
      <c r="L2304" s="35">
        <v>0.15730301255608062</v>
      </c>
      <c r="M2304" s="35">
        <v>0</v>
      </c>
      <c r="N2304" s="35">
        <v>0</v>
      </c>
      <c r="O2304" s="35">
        <v>0</v>
      </c>
      <c r="P2304" s="36">
        <v>12</v>
      </c>
      <c r="Q2304" s="37">
        <v>68</v>
      </c>
      <c r="R2304" s="36">
        <v>14</v>
      </c>
      <c r="S2304" s="39">
        <f t="shared" si="73"/>
        <v>68</v>
      </c>
      <c r="T2304" s="34" t="s">
        <v>51</v>
      </c>
      <c r="U2304" s="12">
        <f>(((alpha*(speed^3))+(beta*(speed^2))+(ceta*speed))+delta)</f>
        <v>5.1515257738143472E-2</v>
      </c>
      <c r="V2304" s="8">
        <f t="shared" si="74"/>
        <v>68</v>
      </c>
      <c r="AB2304" s="41"/>
    </row>
    <row r="2305" spans="1:28">
      <c r="A2305" s="34" t="s">
        <v>19</v>
      </c>
      <c r="B2305" s="34" t="s">
        <v>66</v>
      </c>
      <c r="C2305" s="5" t="s">
        <v>113</v>
      </c>
      <c r="D2305" s="35" t="s">
        <v>88</v>
      </c>
      <c r="E2305" s="36" t="s">
        <v>18</v>
      </c>
      <c r="F2305" s="37">
        <v>50</v>
      </c>
      <c r="G2305" s="38">
        <v>0.06</v>
      </c>
      <c r="H2305" s="34">
        <v>0.97812437795180385</v>
      </c>
      <c r="I2305" s="35">
        <v>-1.9184062594476773E-7</v>
      </c>
      <c r="J2305" s="35">
        <v>2.9554998578737306E-5</v>
      </c>
      <c r="K2305" s="35">
        <v>-2.1986477276340144E-3</v>
      </c>
      <c r="L2305" s="35">
        <v>0.10307125625815965</v>
      </c>
      <c r="M2305" s="35">
        <v>0</v>
      </c>
      <c r="N2305" s="35">
        <v>0</v>
      </c>
      <c r="O2305" s="35">
        <v>0</v>
      </c>
      <c r="P2305" s="36">
        <v>12</v>
      </c>
      <c r="Q2305" s="37">
        <v>68</v>
      </c>
      <c r="R2305" s="36">
        <v>14</v>
      </c>
      <c r="S2305" s="39">
        <f t="shared" si="73"/>
        <v>68</v>
      </c>
      <c r="T2305" s="34" t="s">
        <v>51</v>
      </c>
      <c r="U2305" s="12">
        <f>(((alpha*(speed^3))+(beta*(speed^2))+(ceta*speed))+delta)</f>
        <v>2.9904692510062766E-2</v>
      </c>
      <c r="V2305" s="8">
        <f t="shared" si="74"/>
        <v>68</v>
      </c>
      <c r="AB2305" s="41"/>
    </row>
    <row r="2306" spans="1:28">
      <c r="A2306" s="34" t="s">
        <v>19</v>
      </c>
      <c r="B2306" s="34" t="s">
        <v>66</v>
      </c>
      <c r="C2306" s="5" t="s">
        <v>113</v>
      </c>
      <c r="D2306" s="35" t="s">
        <v>88</v>
      </c>
      <c r="E2306" s="36" t="s">
        <v>17</v>
      </c>
      <c r="F2306" s="37">
        <v>50</v>
      </c>
      <c r="G2306" s="38">
        <v>0.06</v>
      </c>
      <c r="H2306" s="34">
        <v>0.97383912731835942</v>
      </c>
      <c r="I2306" s="35">
        <v>978.04470131796211</v>
      </c>
      <c r="J2306" s="35">
        <v>1.0043163568431295</v>
      </c>
      <c r="K2306" s="35">
        <v>-0.22563538137874978</v>
      </c>
      <c r="L2306" s="35">
        <v>0</v>
      </c>
      <c r="M2306" s="35">
        <v>0</v>
      </c>
      <c r="N2306" s="35">
        <v>0</v>
      </c>
      <c r="O2306" s="35">
        <v>0</v>
      </c>
      <c r="P2306" s="36">
        <v>12</v>
      </c>
      <c r="Q2306" s="37">
        <v>68</v>
      </c>
      <c r="R2306" s="36">
        <v>0</v>
      </c>
      <c r="S2306" s="39">
        <f t="shared" ref="S2306:S2369" si="75">V2306</f>
        <v>68</v>
      </c>
      <c r="T2306" s="34" t="s">
        <v>29</v>
      </c>
      <c r="U2306" s="12">
        <f>((alpha*(beta^speed))*(speed^ceta))</f>
        <v>505.91353537923425</v>
      </c>
      <c r="V2306" s="8">
        <f t="shared" ref="V2306:V2369" si="76">IF($V$1&lt;P2306,P2306,IF($V$1&gt;Q2306,Q2306,$V$1))</f>
        <v>68</v>
      </c>
    </row>
    <row r="2307" spans="1:28">
      <c r="A2307" s="34" t="s">
        <v>19</v>
      </c>
      <c r="B2307" s="34" t="s">
        <v>66</v>
      </c>
      <c r="C2307" s="5" t="s">
        <v>113</v>
      </c>
      <c r="D2307" s="35" t="s">
        <v>88</v>
      </c>
      <c r="E2307" s="36" t="s">
        <v>15</v>
      </c>
      <c r="F2307" s="37">
        <v>100</v>
      </c>
      <c r="G2307" s="38">
        <v>0.06</v>
      </c>
      <c r="H2307" s="34">
        <v>0.99246163240097951</v>
      </c>
      <c r="I2307" s="35">
        <v>2976.7848874476986</v>
      </c>
      <c r="J2307" s="35">
        <v>-3.5595502281676201</v>
      </c>
      <c r="K2307" s="35">
        <v>2.693122239084313</v>
      </c>
      <c r="L2307" s="35">
        <v>-0.16803769355628548</v>
      </c>
      <c r="M2307" s="35">
        <v>0</v>
      </c>
      <c r="N2307" s="35">
        <v>0</v>
      </c>
      <c r="O2307" s="35">
        <v>0</v>
      </c>
      <c r="P2307" s="36">
        <v>12</v>
      </c>
      <c r="Q2307" s="37">
        <v>56</v>
      </c>
      <c r="R2307" s="36">
        <v>1</v>
      </c>
      <c r="S2307" s="39">
        <f t="shared" si="75"/>
        <v>56</v>
      </c>
      <c r="T2307" s="34" t="s">
        <v>30</v>
      </c>
      <c r="U2307" s="12">
        <f>((alpha*(speed^beta))+(ceta*(speed^delta)))</f>
        <v>1.3710696212299365</v>
      </c>
      <c r="V2307" s="8">
        <f t="shared" si="76"/>
        <v>56</v>
      </c>
    </row>
    <row r="2308" spans="1:28">
      <c r="A2308" s="34" t="s">
        <v>19</v>
      </c>
      <c r="B2308" s="34" t="s">
        <v>66</v>
      </c>
      <c r="C2308" s="5" t="s">
        <v>113</v>
      </c>
      <c r="D2308" s="35" t="s">
        <v>88</v>
      </c>
      <c r="E2308" s="36" t="s">
        <v>16</v>
      </c>
      <c r="F2308" s="37">
        <v>100</v>
      </c>
      <c r="G2308" s="38">
        <v>0.06</v>
      </c>
      <c r="H2308" s="34">
        <v>0.98788807876177853</v>
      </c>
      <c r="I2308" s="35">
        <v>2.757546183165783</v>
      </c>
      <c r="J2308" s="35">
        <v>1.601198146715662</v>
      </c>
      <c r="K2308" s="35">
        <v>-0.13751683738783754</v>
      </c>
      <c r="L2308" s="35">
        <v>0</v>
      </c>
      <c r="M2308" s="35">
        <v>0</v>
      </c>
      <c r="N2308" s="35">
        <v>0</v>
      </c>
      <c r="O2308" s="35">
        <v>0</v>
      </c>
      <c r="P2308" s="36">
        <v>12</v>
      </c>
      <c r="Q2308" s="37">
        <v>56</v>
      </c>
      <c r="R2308" s="36">
        <v>13</v>
      </c>
      <c r="S2308" s="39">
        <f t="shared" si="75"/>
        <v>56</v>
      </c>
      <c r="T2308" s="34" t="s">
        <v>50</v>
      </c>
      <c r="U2308" s="12">
        <f>EXP((alpha+(beta/speed))+(ceta*LN(speed)))</f>
        <v>9.3239408129005064</v>
      </c>
      <c r="V2308" s="8">
        <f t="shared" si="76"/>
        <v>56</v>
      </c>
    </row>
    <row r="2309" spans="1:28">
      <c r="A2309" s="34" t="s">
        <v>19</v>
      </c>
      <c r="B2309" s="34" t="s">
        <v>66</v>
      </c>
      <c r="C2309" s="5" t="s">
        <v>113</v>
      </c>
      <c r="D2309" s="35" t="s">
        <v>88</v>
      </c>
      <c r="E2309" s="36" t="s">
        <v>14</v>
      </c>
      <c r="F2309" s="37">
        <v>100</v>
      </c>
      <c r="G2309" s="38">
        <v>0.06</v>
      </c>
      <c r="H2309" s="34">
        <v>0.98296995851209279</v>
      </c>
      <c r="I2309" s="35">
        <v>-1.3378349649636015E-6</v>
      </c>
      <c r="J2309" s="35">
        <v>1.5915907023450934E-4</v>
      </c>
      <c r="K2309" s="35">
        <v>-7.0458376207831169E-3</v>
      </c>
      <c r="L2309" s="35">
        <v>0.19287083959612233</v>
      </c>
      <c r="M2309" s="35">
        <v>0</v>
      </c>
      <c r="N2309" s="35">
        <v>0</v>
      </c>
      <c r="O2309" s="35">
        <v>0</v>
      </c>
      <c r="P2309" s="36">
        <v>12</v>
      </c>
      <c r="Q2309" s="37">
        <v>56</v>
      </c>
      <c r="R2309" s="36">
        <v>14</v>
      </c>
      <c r="S2309" s="39">
        <f t="shared" si="75"/>
        <v>56</v>
      </c>
      <c r="T2309" s="34" t="s">
        <v>51</v>
      </c>
      <c r="U2309" s="12">
        <f>(((alpha*(speed^3))+(beta*(speed^2))+(ceta*speed))+delta)</f>
        <v>6.2481551880641251E-2</v>
      </c>
      <c r="V2309" s="8">
        <f t="shared" si="76"/>
        <v>56</v>
      </c>
    </row>
    <row r="2310" spans="1:28">
      <c r="A2310" s="34" t="s">
        <v>19</v>
      </c>
      <c r="B2310" s="34" t="s">
        <v>66</v>
      </c>
      <c r="C2310" s="5" t="s">
        <v>113</v>
      </c>
      <c r="D2310" s="35" t="s">
        <v>88</v>
      </c>
      <c r="E2310" s="36" t="s">
        <v>18</v>
      </c>
      <c r="F2310" s="37">
        <v>100</v>
      </c>
      <c r="G2310" s="38">
        <v>0.06</v>
      </c>
      <c r="H2310" s="34">
        <v>0.98143016621841617</v>
      </c>
      <c r="I2310" s="35">
        <v>0.21744535374125692</v>
      </c>
      <c r="J2310" s="35">
        <v>0.99024694121319057</v>
      </c>
      <c r="K2310" s="35">
        <v>-0.30302957478781067</v>
      </c>
      <c r="L2310" s="35">
        <v>0</v>
      </c>
      <c r="M2310" s="35">
        <v>0</v>
      </c>
      <c r="N2310" s="35">
        <v>0</v>
      </c>
      <c r="O2310" s="35">
        <v>0</v>
      </c>
      <c r="P2310" s="36">
        <v>12</v>
      </c>
      <c r="Q2310" s="37">
        <v>56</v>
      </c>
      <c r="R2310" s="36">
        <v>0</v>
      </c>
      <c r="S2310" s="39">
        <f t="shared" si="75"/>
        <v>56</v>
      </c>
      <c r="T2310" s="34" t="s">
        <v>29</v>
      </c>
      <c r="U2310" s="12">
        <f>((alpha*(beta^speed))*(speed^ceta))</f>
        <v>3.7088049537212134E-2</v>
      </c>
      <c r="V2310" s="8">
        <f t="shared" si="76"/>
        <v>56</v>
      </c>
      <c r="AB2310" s="41"/>
    </row>
    <row r="2311" spans="1:28">
      <c r="A2311" s="34" t="s">
        <v>19</v>
      </c>
      <c r="B2311" s="34" t="s">
        <v>66</v>
      </c>
      <c r="C2311" s="5" t="s">
        <v>113</v>
      </c>
      <c r="D2311" s="35" t="s">
        <v>88</v>
      </c>
      <c r="E2311" s="36" t="s">
        <v>17</v>
      </c>
      <c r="F2311" s="37">
        <v>100</v>
      </c>
      <c r="G2311" s="38">
        <v>0.06</v>
      </c>
      <c r="H2311" s="34">
        <v>0.98049236342887214</v>
      </c>
      <c r="I2311" s="35">
        <v>-2.7009873653405627E-3</v>
      </c>
      <c r="J2311" s="35">
        <v>0.34041707745700711</v>
      </c>
      <c r="K2311" s="35">
        <v>-14.831890210109465</v>
      </c>
      <c r="L2311" s="35">
        <v>849.55757536736223</v>
      </c>
      <c r="M2311" s="35">
        <v>0</v>
      </c>
      <c r="N2311" s="35">
        <v>0</v>
      </c>
      <c r="O2311" s="35">
        <v>0</v>
      </c>
      <c r="P2311" s="36">
        <v>12</v>
      </c>
      <c r="Q2311" s="37">
        <v>56</v>
      </c>
      <c r="R2311" s="36">
        <v>14</v>
      </c>
      <c r="S2311" s="39">
        <f t="shared" si="75"/>
        <v>56</v>
      </c>
      <c r="T2311" s="34" t="s">
        <v>51</v>
      </c>
      <c r="U2311" s="12">
        <f>(((alpha*(speed^3))+(beta*(speed^2))+(ceta*speed))+delta)</f>
        <v>612.1830813547582</v>
      </c>
      <c r="V2311" s="8">
        <f t="shared" si="76"/>
        <v>56</v>
      </c>
    </row>
    <row r="2312" spans="1:28">
      <c r="A2312" s="34" t="s">
        <v>19</v>
      </c>
      <c r="B2312" s="34" t="s">
        <v>66</v>
      </c>
      <c r="C2312" s="5" t="s">
        <v>114</v>
      </c>
      <c r="D2312" s="35" t="s">
        <v>89</v>
      </c>
      <c r="E2312" s="36" t="s">
        <v>15</v>
      </c>
      <c r="F2312" s="37">
        <v>0</v>
      </c>
      <c r="G2312" s="38">
        <v>0</v>
      </c>
      <c r="H2312" s="34">
        <v>0.99803763977934246</v>
      </c>
      <c r="I2312" s="35">
        <v>17.146163284758195</v>
      </c>
      <c r="J2312" s="35">
        <v>1.0107195654647698</v>
      </c>
      <c r="K2312" s="35">
        <v>-1.0559945389964094</v>
      </c>
      <c r="L2312" s="35">
        <v>0</v>
      </c>
      <c r="M2312" s="35">
        <v>0</v>
      </c>
      <c r="N2312" s="35">
        <v>0</v>
      </c>
      <c r="O2312" s="35">
        <v>0</v>
      </c>
      <c r="P2312" s="36">
        <v>12</v>
      </c>
      <c r="Q2312" s="37">
        <v>86</v>
      </c>
      <c r="R2312" s="36">
        <v>0</v>
      </c>
      <c r="S2312" s="39">
        <f t="shared" si="75"/>
        <v>86</v>
      </c>
      <c r="T2312" s="34" t="s">
        <v>29</v>
      </c>
      <c r="U2312" s="12">
        <f>((alpha*(beta^speed))*(speed^ceta))</f>
        <v>0.3886735785048388</v>
      </c>
      <c r="V2312" s="8">
        <f t="shared" si="76"/>
        <v>86</v>
      </c>
    </row>
    <row r="2313" spans="1:28">
      <c r="A2313" s="34" t="s">
        <v>19</v>
      </c>
      <c r="B2313" s="34" t="s">
        <v>66</v>
      </c>
      <c r="C2313" s="5" t="s">
        <v>115</v>
      </c>
      <c r="D2313" s="35" t="s">
        <v>89</v>
      </c>
      <c r="E2313" s="36" t="s">
        <v>15</v>
      </c>
      <c r="F2313" s="37">
        <v>0</v>
      </c>
      <c r="G2313" s="38">
        <v>0</v>
      </c>
      <c r="H2313" s="34">
        <v>0.99247330872480954</v>
      </c>
      <c r="I2313" s="35">
        <v>0.64400145297644451</v>
      </c>
      <c r="J2313" s="35">
        <v>26.347628048983584</v>
      </c>
      <c r="K2313" s="35">
        <v>0.59051663415551203</v>
      </c>
      <c r="L2313" s="35">
        <v>1.3438434655111351</v>
      </c>
      <c r="M2313" s="35">
        <v>-1.4420279645511287E-3</v>
      </c>
      <c r="N2313" s="35">
        <v>0</v>
      </c>
      <c r="O2313" s="35">
        <v>0</v>
      </c>
      <c r="P2313" s="36">
        <v>12</v>
      </c>
      <c r="Q2313" s="37">
        <v>86</v>
      </c>
      <c r="R2313" s="36">
        <v>10</v>
      </c>
      <c r="S2313" s="39">
        <f t="shared" si="75"/>
        <v>86</v>
      </c>
      <c r="T2313" s="34" t="s">
        <v>44</v>
      </c>
      <c r="U2313" s="12">
        <f>(alpha+(beta/(1+EXP((((-1)*ceta)+(delta*LN(speed)))+(epsilon*speed)))))</f>
        <v>0.77864028438643007</v>
      </c>
      <c r="V2313" s="8">
        <f t="shared" si="76"/>
        <v>86</v>
      </c>
    </row>
    <row r="2314" spans="1:28">
      <c r="A2314" s="34" t="s">
        <v>19</v>
      </c>
      <c r="B2314" s="34" t="s">
        <v>66</v>
      </c>
      <c r="C2314" s="5" t="s">
        <v>114</v>
      </c>
      <c r="D2314" s="35" t="s">
        <v>89</v>
      </c>
      <c r="E2314" s="36" t="s">
        <v>16</v>
      </c>
      <c r="F2314" s="37">
        <v>0</v>
      </c>
      <c r="G2314" s="38">
        <v>0</v>
      </c>
      <c r="H2314" s="34">
        <v>0.98791269088925104</v>
      </c>
      <c r="I2314" s="35">
        <v>1.4064148794457945</v>
      </c>
      <c r="J2314" s="35">
        <v>20.489136591362641</v>
      </c>
      <c r="K2314" s="35">
        <v>0.18454615809436728</v>
      </c>
      <c r="L2314" s="35">
        <v>0.8717009577100181</v>
      </c>
      <c r="M2314" s="35">
        <v>4.3467376838877678E-2</v>
      </c>
      <c r="N2314" s="35">
        <v>0</v>
      </c>
      <c r="O2314" s="35">
        <v>0</v>
      </c>
      <c r="P2314" s="36">
        <v>12</v>
      </c>
      <c r="Q2314" s="37">
        <v>86</v>
      </c>
      <c r="R2314" s="36">
        <v>10</v>
      </c>
      <c r="S2314" s="39">
        <f t="shared" si="75"/>
        <v>86</v>
      </c>
      <c r="T2314" s="34" t="s">
        <v>44</v>
      </c>
      <c r="U2314" s="12">
        <f>(alpha+(beta/(1+EXP((((-1)*ceta)+(delta*LN(speed)))+(epsilon*speed)))))</f>
        <v>1.4184828379353887</v>
      </c>
      <c r="V2314" s="8">
        <f t="shared" si="76"/>
        <v>86</v>
      </c>
    </row>
    <row r="2315" spans="1:28">
      <c r="A2315" s="34" t="s">
        <v>19</v>
      </c>
      <c r="B2315" s="34" t="s">
        <v>66</v>
      </c>
      <c r="C2315" s="5" t="s">
        <v>115</v>
      </c>
      <c r="D2315" s="35" t="s">
        <v>89</v>
      </c>
      <c r="E2315" s="36" t="s">
        <v>16</v>
      </c>
      <c r="F2315" s="37">
        <v>0</v>
      </c>
      <c r="G2315" s="38">
        <v>0</v>
      </c>
      <c r="H2315" s="34">
        <v>0.99586916677967574</v>
      </c>
      <c r="I2315" s="35">
        <v>-4.2374043707227322</v>
      </c>
      <c r="J2315" s="35">
        <v>82.989691732809661</v>
      </c>
      <c r="K2315" s="35">
        <v>-0.55495483785917188</v>
      </c>
      <c r="L2315" s="35">
        <v>0.43779601064505685</v>
      </c>
      <c r="M2315" s="35">
        <v>3.202028460705351E-3</v>
      </c>
      <c r="N2315" s="35">
        <v>0</v>
      </c>
      <c r="O2315" s="35">
        <v>0</v>
      </c>
      <c r="P2315" s="36">
        <v>12</v>
      </c>
      <c r="Q2315" s="37">
        <v>86</v>
      </c>
      <c r="R2315" s="36">
        <v>10</v>
      </c>
      <c r="S2315" s="39">
        <f t="shared" si="75"/>
        <v>86</v>
      </c>
      <c r="T2315" s="34" t="s">
        <v>44</v>
      </c>
      <c r="U2315" s="12">
        <f>(alpha+(beta/(1+EXP((((-1)*ceta)+(delta*LN(speed)))+(epsilon*speed)))))</f>
        <v>0.60846307234490293</v>
      </c>
      <c r="V2315" s="8">
        <f t="shared" si="76"/>
        <v>86</v>
      </c>
    </row>
    <row r="2316" spans="1:28">
      <c r="A2316" s="34" t="s">
        <v>19</v>
      </c>
      <c r="B2316" s="34" t="s">
        <v>66</v>
      </c>
      <c r="C2316" s="5" t="s">
        <v>114</v>
      </c>
      <c r="D2316" s="35" t="s">
        <v>89</v>
      </c>
      <c r="E2316" s="36" t="s">
        <v>14</v>
      </c>
      <c r="F2316" s="37">
        <v>0</v>
      </c>
      <c r="G2316" s="38">
        <v>0</v>
      </c>
      <c r="H2316" s="34">
        <v>0.9959148850236087</v>
      </c>
      <c r="I2316" s="35">
        <v>-8.501934507365418E-3</v>
      </c>
      <c r="J2316" s="35">
        <v>1.1562732839903078</v>
      </c>
      <c r="K2316" s="35">
        <v>-6.9707098255385415E-3</v>
      </c>
      <c r="L2316" s="35">
        <v>0</v>
      </c>
      <c r="M2316" s="35">
        <v>0</v>
      </c>
      <c r="N2316" s="35">
        <v>0</v>
      </c>
      <c r="O2316" s="35">
        <v>0</v>
      </c>
      <c r="P2316" s="36">
        <v>12</v>
      </c>
      <c r="Q2316" s="37">
        <v>86</v>
      </c>
      <c r="R2316" s="36">
        <v>5</v>
      </c>
      <c r="S2316" s="39">
        <f t="shared" si="75"/>
        <v>86</v>
      </c>
      <c r="T2316" s="34" t="s">
        <v>36</v>
      </c>
      <c r="U2316" s="12">
        <f>(1/(((ceta*(speed^2))+(beta*speed))+alpha))</f>
        <v>2.0887453325860495E-2</v>
      </c>
      <c r="V2316" s="8">
        <f t="shared" si="76"/>
        <v>86</v>
      </c>
      <c r="AB2316" s="41"/>
    </row>
    <row r="2317" spans="1:28">
      <c r="A2317" s="34" t="s">
        <v>19</v>
      </c>
      <c r="B2317" s="34" t="s">
        <v>66</v>
      </c>
      <c r="C2317" s="5" t="s">
        <v>115</v>
      </c>
      <c r="D2317" s="35" t="s">
        <v>89</v>
      </c>
      <c r="E2317" s="36" t="s">
        <v>14</v>
      </c>
      <c r="F2317" s="37">
        <v>0</v>
      </c>
      <c r="G2317" s="38">
        <v>0</v>
      </c>
      <c r="H2317" s="34">
        <v>0.99770406556131863</v>
      </c>
      <c r="I2317" s="35">
        <v>2.4682594655385941</v>
      </c>
      <c r="J2317" s="35">
        <v>2.1678460953326577</v>
      </c>
      <c r="K2317" s="35">
        <v>-1.281201989796212E-2</v>
      </c>
      <c r="L2317" s="35">
        <v>0</v>
      </c>
      <c r="M2317" s="35">
        <v>0</v>
      </c>
      <c r="N2317" s="35">
        <v>0</v>
      </c>
      <c r="O2317" s="35">
        <v>0</v>
      </c>
      <c r="P2317" s="36">
        <v>12</v>
      </c>
      <c r="Q2317" s="37">
        <v>86</v>
      </c>
      <c r="R2317" s="36">
        <v>5</v>
      </c>
      <c r="S2317" s="39">
        <f t="shared" si="75"/>
        <v>86</v>
      </c>
      <c r="T2317" s="34" t="s">
        <v>36</v>
      </c>
      <c r="U2317" s="12">
        <f>(1/(((ceta*(speed^2))+(beta*speed))+alpha))</f>
        <v>1.0621876395067724E-2</v>
      </c>
      <c r="V2317" s="8">
        <f t="shared" si="76"/>
        <v>86</v>
      </c>
      <c r="AB2317" s="41"/>
    </row>
    <row r="2318" spans="1:28">
      <c r="A2318" s="34" t="s">
        <v>19</v>
      </c>
      <c r="B2318" s="34" t="s">
        <v>66</v>
      </c>
      <c r="C2318" s="5" t="s">
        <v>114</v>
      </c>
      <c r="D2318" s="35" t="s">
        <v>89</v>
      </c>
      <c r="E2318" s="36" t="s">
        <v>18</v>
      </c>
      <c r="F2318" s="37">
        <v>0</v>
      </c>
      <c r="G2318" s="38">
        <v>0</v>
      </c>
      <c r="H2318" s="34">
        <v>0.98089280845063054</v>
      </c>
      <c r="I2318" s="35">
        <v>6.5967788580501097</v>
      </c>
      <c r="J2318" s="35">
        <v>1.5915748088884443</v>
      </c>
      <c r="K2318" s="35">
        <v>-1.2160098436343816E-2</v>
      </c>
      <c r="L2318" s="35">
        <v>0</v>
      </c>
      <c r="M2318" s="35">
        <v>0</v>
      </c>
      <c r="N2318" s="35">
        <v>0</v>
      </c>
      <c r="O2318" s="35">
        <v>0</v>
      </c>
      <c r="P2318" s="36">
        <v>12</v>
      </c>
      <c r="Q2318" s="37">
        <v>86</v>
      </c>
      <c r="R2318" s="36">
        <v>5</v>
      </c>
      <c r="S2318" s="39">
        <f t="shared" si="75"/>
        <v>86</v>
      </c>
      <c r="T2318" s="34" t="s">
        <v>36</v>
      </c>
      <c r="U2318" s="12">
        <f>(1/(((ceta*(speed^2))+(beta*speed))+alpha))</f>
        <v>1.8678976325712849E-2</v>
      </c>
      <c r="V2318" s="8">
        <f t="shared" si="76"/>
        <v>86</v>
      </c>
      <c r="AB2318" s="41"/>
    </row>
    <row r="2319" spans="1:28">
      <c r="A2319" s="34" t="s">
        <v>19</v>
      </c>
      <c r="B2319" s="34" t="s">
        <v>66</v>
      </c>
      <c r="C2319" s="5" t="s">
        <v>115</v>
      </c>
      <c r="D2319" s="35" t="s">
        <v>89</v>
      </c>
      <c r="E2319" s="36" t="s">
        <v>18</v>
      </c>
      <c r="F2319" s="37">
        <v>0</v>
      </c>
      <c r="G2319" s="38">
        <v>0</v>
      </c>
      <c r="H2319" s="34">
        <v>0.96261427127925192</v>
      </c>
      <c r="I2319" s="35">
        <v>1.564483664629378</v>
      </c>
      <c r="J2319" s="35">
        <v>1.0145276019527301</v>
      </c>
      <c r="K2319" s="35">
        <v>-1.3642493168029044</v>
      </c>
      <c r="L2319" s="35">
        <v>0</v>
      </c>
      <c r="M2319" s="35">
        <v>0</v>
      </c>
      <c r="N2319" s="35">
        <v>0</v>
      </c>
      <c r="O2319" s="35">
        <v>0</v>
      </c>
      <c r="P2319" s="36">
        <v>12</v>
      </c>
      <c r="Q2319" s="37">
        <v>86</v>
      </c>
      <c r="R2319" s="36">
        <v>0</v>
      </c>
      <c r="S2319" s="39">
        <f t="shared" si="75"/>
        <v>86</v>
      </c>
      <c r="T2319" s="34" t="s">
        <v>29</v>
      </c>
      <c r="U2319" s="12">
        <f>((alpha*(beta^speed))*(speed^ceta))</f>
        <v>1.2414391182426853E-2</v>
      </c>
      <c r="V2319" s="8">
        <f t="shared" si="76"/>
        <v>86</v>
      </c>
      <c r="AB2319" s="41"/>
    </row>
    <row r="2320" spans="1:28">
      <c r="A2320" s="34" t="s">
        <v>19</v>
      </c>
      <c r="B2320" s="34" t="s">
        <v>66</v>
      </c>
      <c r="C2320" s="5" t="s">
        <v>114</v>
      </c>
      <c r="D2320" s="35" t="s">
        <v>89</v>
      </c>
      <c r="E2320" s="36" t="s">
        <v>17</v>
      </c>
      <c r="F2320" s="37">
        <v>0</v>
      </c>
      <c r="G2320" s="38">
        <v>0</v>
      </c>
      <c r="H2320" s="34">
        <v>0.9756540057045634</v>
      </c>
      <c r="I2320" s="35">
        <v>1991.233766285113</v>
      </c>
      <c r="J2320" s="35">
        <v>1.0149041900501559</v>
      </c>
      <c r="K2320" s="35">
        <v>-0.89213012749943454</v>
      </c>
      <c r="L2320" s="35">
        <v>0</v>
      </c>
      <c r="M2320" s="35">
        <v>0</v>
      </c>
      <c r="N2320" s="35">
        <v>0</v>
      </c>
      <c r="O2320" s="35">
        <v>0</v>
      </c>
      <c r="P2320" s="36">
        <v>12</v>
      </c>
      <c r="Q2320" s="37">
        <v>86</v>
      </c>
      <c r="R2320" s="36">
        <v>0</v>
      </c>
      <c r="S2320" s="39">
        <f t="shared" si="75"/>
        <v>86</v>
      </c>
      <c r="T2320" s="34" t="s">
        <v>29</v>
      </c>
      <c r="U2320" s="12">
        <f>((alpha*(beta^speed))*(speed^ceta))</f>
        <v>133.61395259692864</v>
      </c>
      <c r="V2320" s="8">
        <f t="shared" si="76"/>
        <v>86</v>
      </c>
    </row>
    <row r="2321" spans="1:28">
      <c r="A2321" s="34" t="s">
        <v>19</v>
      </c>
      <c r="B2321" s="34" t="s">
        <v>66</v>
      </c>
      <c r="C2321" s="5" t="s">
        <v>115</v>
      </c>
      <c r="D2321" s="35" t="s">
        <v>89</v>
      </c>
      <c r="E2321" s="36" t="s">
        <v>17</v>
      </c>
      <c r="F2321" s="37">
        <v>0</v>
      </c>
      <c r="G2321" s="38">
        <v>0</v>
      </c>
      <c r="H2321" s="34">
        <v>0.98004277182351207</v>
      </c>
      <c r="I2321" s="35">
        <v>1929.1024216672608</v>
      </c>
      <c r="J2321" s="35">
        <v>1.0143739924204362</v>
      </c>
      <c r="K2321" s="35">
        <v>-0.88705381070114964</v>
      </c>
      <c r="L2321" s="35">
        <v>0</v>
      </c>
      <c r="M2321" s="35">
        <v>0</v>
      </c>
      <c r="N2321" s="35">
        <v>0</v>
      </c>
      <c r="O2321" s="35">
        <v>0</v>
      </c>
      <c r="P2321" s="36">
        <v>12</v>
      </c>
      <c r="Q2321" s="37">
        <v>86</v>
      </c>
      <c r="R2321" s="36">
        <v>0</v>
      </c>
      <c r="S2321" s="39">
        <f t="shared" si="75"/>
        <v>86</v>
      </c>
      <c r="T2321" s="34" t="s">
        <v>29</v>
      </c>
      <c r="U2321" s="12">
        <f>((alpha*(beta^speed))*(speed^ceta))</f>
        <v>126.58672401884739</v>
      </c>
      <c r="V2321" s="8">
        <f t="shared" si="76"/>
        <v>86</v>
      </c>
    </row>
    <row r="2322" spans="1:28">
      <c r="A2322" s="34" t="s">
        <v>19</v>
      </c>
      <c r="B2322" s="34" t="s">
        <v>66</v>
      </c>
      <c r="C2322" s="5" t="s">
        <v>114</v>
      </c>
      <c r="D2322" s="35" t="s">
        <v>89</v>
      </c>
      <c r="E2322" s="36" t="s">
        <v>15</v>
      </c>
      <c r="F2322" s="37">
        <v>50</v>
      </c>
      <c r="G2322" s="38">
        <v>0</v>
      </c>
      <c r="H2322" s="34">
        <v>0.99745225476189769</v>
      </c>
      <c r="I2322" s="35">
        <v>15.385184375462439</v>
      </c>
      <c r="J2322" s="35">
        <v>1.0099981293221663</v>
      </c>
      <c r="K2322" s="35">
        <v>-1.0074390190597076</v>
      </c>
      <c r="L2322" s="35">
        <v>0</v>
      </c>
      <c r="M2322" s="35">
        <v>0</v>
      </c>
      <c r="N2322" s="35">
        <v>0</v>
      </c>
      <c r="O2322" s="35">
        <v>0</v>
      </c>
      <c r="P2322" s="36">
        <v>12</v>
      </c>
      <c r="Q2322" s="37">
        <v>86</v>
      </c>
      <c r="R2322" s="36">
        <v>0</v>
      </c>
      <c r="S2322" s="39">
        <f t="shared" si="75"/>
        <v>86</v>
      </c>
      <c r="T2322" s="34" t="s">
        <v>29</v>
      </c>
      <c r="U2322" s="12">
        <f>((alpha*(beta^speed))*(speed^ceta))</f>
        <v>0.40717626241828198</v>
      </c>
      <c r="V2322" s="8">
        <f t="shared" si="76"/>
        <v>86</v>
      </c>
    </row>
    <row r="2323" spans="1:28">
      <c r="A2323" s="34" t="s">
        <v>19</v>
      </c>
      <c r="B2323" s="34" t="s">
        <v>66</v>
      </c>
      <c r="C2323" s="5" t="s">
        <v>115</v>
      </c>
      <c r="D2323" s="35" t="s">
        <v>89</v>
      </c>
      <c r="E2323" s="36" t="s">
        <v>15</v>
      </c>
      <c r="F2323" s="37">
        <v>50</v>
      </c>
      <c r="G2323" s="38">
        <v>0</v>
      </c>
      <c r="H2323" s="34">
        <v>0.98629060375187005</v>
      </c>
      <c r="I2323" s="35">
        <v>0.64417715020315036</v>
      </c>
      <c r="J2323" s="35">
        <v>17.436441887981609</v>
      </c>
      <c r="K2323" s="35">
        <v>0.4960268467353327</v>
      </c>
      <c r="L2323" s="35">
        <v>1.0912776467591996</v>
      </c>
      <c r="M2323" s="35">
        <v>-1.60762959923223E-4</v>
      </c>
      <c r="N2323" s="35">
        <v>0</v>
      </c>
      <c r="O2323" s="35">
        <v>0</v>
      </c>
      <c r="P2323" s="36">
        <v>12</v>
      </c>
      <c r="Q2323" s="37">
        <v>86</v>
      </c>
      <c r="R2323" s="36">
        <v>10</v>
      </c>
      <c r="S2323" s="39">
        <f t="shared" si="75"/>
        <v>86</v>
      </c>
      <c r="T2323" s="34" t="s">
        <v>44</v>
      </c>
      <c r="U2323" s="12">
        <f>(alpha+(beta/(1+EXP((((-1)*ceta)+(delta*LN(speed)))+(epsilon*speed)))))</f>
        <v>0.86612223186672843</v>
      </c>
      <c r="V2323" s="8">
        <f t="shared" si="76"/>
        <v>86</v>
      </c>
    </row>
    <row r="2324" spans="1:28">
      <c r="A2324" s="34" t="s">
        <v>19</v>
      </c>
      <c r="B2324" s="34" t="s">
        <v>66</v>
      </c>
      <c r="C2324" s="5" t="s">
        <v>114</v>
      </c>
      <c r="D2324" s="35" t="s">
        <v>89</v>
      </c>
      <c r="E2324" s="36" t="s">
        <v>16</v>
      </c>
      <c r="F2324" s="37">
        <v>50</v>
      </c>
      <c r="G2324" s="38">
        <v>0</v>
      </c>
      <c r="H2324" s="34">
        <v>0.98198913649825026</v>
      </c>
      <c r="I2324" s="35">
        <v>1.4438968623651385</v>
      </c>
      <c r="J2324" s="35">
        <v>13.647372328736184</v>
      </c>
      <c r="K2324" s="35">
        <v>0.99050309899311773</v>
      </c>
      <c r="L2324" s="35">
        <v>1.0901861805166002</v>
      </c>
      <c r="M2324" s="35">
        <v>1.3090114009940375E-2</v>
      </c>
      <c r="N2324" s="35">
        <v>0</v>
      </c>
      <c r="O2324" s="35">
        <v>0</v>
      </c>
      <c r="P2324" s="36">
        <v>12</v>
      </c>
      <c r="Q2324" s="37">
        <v>86</v>
      </c>
      <c r="R2324" s="36">
        <v>10</v>
      </c>
      <c r="S2324" s="39">
        <f t="shared" si="75"/>
        <v>86</v>
      </c>
      <c r="T2324" s="34" t="s">
        <v>44</v>
      </c>
      <c r="U2324" s="12">
        <f>(alpha+(beta/(1+EXP((((-1)*ceta)+(delta*LN(speed)))+(epsilon*speed)))))</f>
        <v>1.5360280926657701</v>
      </c>
      <c r="V2324" s="8">
        <f t="shared" si="76"/>
        <v>86</v>
      </c>
    </row>
    <row r="2325" spans="1:28">
      <c r="A2325" s="34" t="s">
        <v>19</v>
      </c>
      <c r="B2325" s="34" t="s">
        <v>66</v>
      </c>
      <c r="C2325" s="5" t="s">
        <v>115</v>
      </c>
      <c r="D2325" s="35" t="s">
        <v>89</v>
      </c>
      <c r="E2325" s="36" t="s">
        <v>16</v>
      </c>
      <c r="F2325" s="37">
        <v>50</v>
      </c>
      <c r="G2325" s="38">
        <v>0</v>
      </c>
      <c r="H2325" s="34">
        <v>0.99671240445926212</v>
      </c>
      <c r="I2325" s="35">
        <v>-0.25776643701636481</v>
      </c>
      <c r="J2325" s="35">
        <v>89.25359203640167</v>
      </c>
      <c r="K2325" s="35">
        <v>-0.77664212055085047</v>
      </c>
      <c r="L2325" s="35">
        <v>0.41725214510472813</v>
      </c>
      <c r="M2325" s="35">
        <v>2.3003698036695032E-2</v>
      </c>
      <c r="N2325" s="35">
        <v>0</v>
      </c>
      <c r="O2325" s="35">
        <v>0</v>
      </c>
      <c r="P2325" s="36">
        <v>12</v>
      </c>
      <c r="Q2325" s="37">
        <v>86</v>
      </c>
      <c r="R2325" s="36">
        <v>10</v>
      </c>
      <c r="S2325" s="39">
        <f t="shared" si="75"/>
        <v>86</v>
      </c>
      <c r="T2325" s="34" t="s">
        <v>44</v>
      </c>
      <c r="U2325" s="12">
        <f>(alpha+(beta/(1+EXP((((-1)*ceta)+(delta*LN(speed)))+(epsilon*speed)))))</f>
        <v>0.61863398201271524</v>
      </c>
      <c r="V2325" s="8">
        <f t="shared" si="76"/>
        <v>86</v>
      </c>
    </row>
    <row r="2326" spans="1:28">
      <c r="A2326" s="34" t="s">
        <v>19</v>
      </c>
      <c r="B2326" s="34" t="s">
        <v>66</v>
      </c>
      <c r="C2326" s="5" t="s">
        <v>114</v>
      </c>
      <c r="D2326" s="35" t="s">
        <v>89</v>
      </c>
      <c r="E2326" s="36" t="s">
        <v>14</v>
      </c>
      <c r="F2326" s="37">
        <v>50</v>
      </c>
      <c r="G2326" s="38">
        <v>0</v>
      </c>
      <c r="H2326" s="34">
        <v>0.992842082010296</v>
      </c>
      <c r="I2326" s="35">
        <v>1.6473327669039317</v>
      </c>
      <c r="J2326" s="35">
        <v>1.004885416211224</v>
      </c>
      <c r="K2326" s="35">
        <v>-6.231884149350519E-3</v>
      </c>
      <c r="L2326" s="35">
        <v>0</v>
      </c>
      <c r="M2326" s="35">
        <v>0</v>
      </c>
      <c r="N2326" s="35">
        <v>0</v>
      </c>
      <c r="O2326" s="35">
        <v>0</v>
      </c>
      <c r="P2326" s="36">
        <v>12</v>
      </c>
      <c r="Q2326" s="37">
        <v>86</v>
      </c>
      <c r="R2326" s="36">
        <v>5</v>
      </c>
      <c r="S2326" s="39">
        <f t="shared" si="75"/>
        <v>86</v>
      </c>
      <c r="T2326" s="34" t="s">
        <v>36</v>
      </c>
      <c r="U2326" s="12">
        <f>(1/(((ceta*(speed^2))+(beta*speed))+alpha))</f>
        <v>2.3822874038962522E-2</v>
      </c>
      <c r="V2326" s="8">
        <f t="shared" si="76"/>
        <v>86</v>
      </c>
      <c r="AB2326" s="41"/>
    </row>
    <row r="2327" spans="1:28">
      <c r="A2327" s="34" t="s">
        <v>19</v>
      </c>
      <c r="B2327" s="34" t="s">
        <v>66</v>
      </c>
      <c r="C2327" s="5" t="s">
        <v>115</v>
      </c>
      <c r="D2327" s="35" t="s">
        <v>89</v>
      </c>
      <c r="E2327" s="36" t="s">
        <v>14</v>
      </c>
      <c r="F2327" s="37">
        <v>50</v>
      </c>
      <c r="G2327" s="38">
        <v>0</v>
      </c>
      <c r="H2327" s="34">
        <v>0.99597308278302377</v>
      </c>
      <c r="I2327" s="35">
        <v>0.34584977732869165</v>
      </c>
      <c r="J2327" s="35">
        <v>1.0080725864339404</v>
      </c>
      <c r="K2327" s="35">
        <v>-0.93034617783931262</v>
      </c>
      <c r="L2327" s="35">
        <v>0</v>
      </c>
      <c r="M2327" s="35">
        <v>0</v>
      </c>
      <c r="N2327" s="35">
        <v>0</v>
      </c>
      <c r="O2327" s="35">
        <v>0</v>
      </c>
      <c r="P2327" s="36">
        <v>12</v>
      </c>
      <c r="Q2327" s="37">
        <v>86</v>
      </c>
      <c r="R2327" s="36">
        <v>0</v>
      </c>
      <c r="S2327" s="39">
        <f t="shared" si="75"/>
        <v>86</v>
      </c>
      <c r="T2327" s="34" t="s">
        <v>29</v>
      </c>
      <c r="U2327" s="12">
        <f>((alpha*(beta^speed))*(speed^ceta))</f>
        <v>1.095038687218298E-2</v>
      </c>
      <c r="V2327" s="8">
        <f t="shared" si="76"/>
        <v>86</v>
      </c>
      <c r="AB2327" s="41"/>
    </row>
    <row r="2328" spans="1:28">
      <c r="A2328" s="34" t="s">
        <v>19</v>
      </c>
      <c r="B2328" s="34" t="s">
        <v>66</v>
      </c>
      <c r="C2328" s="5" t="s">
        <v>114</v>
      </c>
      <c r="D2328" s="35" t="s">
        <v>89</v>
      </c>
      <c r="E2328" s="36" t="s">
        <v>18</v>
      </c>
      <c r="F2328" s="37">
        <v>50</v>
      </c>
      <c r="G2328" s="38">
        <v>0</v>
      </c>
      <c r="H2328" s="34">
        <v>0.97848948294501503</v>
      </c>
      <c r="I2328" s="35">
        <v>8.5876604089214421</v>
      </c>
      <c r="J2328" s="35">
        <v>1.2149563441723046</v>
      </c>
      <c r="K2328" s="35">
        <v>-8.5442969155503368E-3</v>
      </c>
      <c r="L2328" s="35">
        <v>0</v>
      </c>
      <c r="M2328" s="35">
        <v>0</v>
      </c>
      <c r="N2328" s="35">
        <v>0</v>
      </c>
      <c r="O2328" s="35">
        <v>0</v>
      </c>
      <c r="P2328" s="36">
        <v>12</v>
      </c>
      <c r="Q2328" s="37">
        <v>86</v>
      </c>
      <c r="R2328" s="36">
        <v>5</v>
      </c>
      <c r="S2328" s="39">
        <f t="shared" si="75"/>
        <v>86</v>
      </c>
      <c r="T2328" s="34" t="s">
        <v>36</v>
      </c>
      <c r="U2328" s="12">
        <f>(1/(((ceta*(speed^2))+(beta*speed))+alpha))</f>
        <v>2.004800051853025E-2</v>
      </c>
      <c r="V2328" s="8">
        <f t="shared" si="76"/>
        <v>86</v>
      </c>
      <c r="AB2328" s="41"/>
    </row>
    <row r="2329" spans="1:28">
      <c r="A2329" s="34" t="s">
        <v>19</v>
      </c>
      <c r="B2329" s="34" t="s">
        <v>66</v>
      </c>
      <c r="C2329" s="5" t="s">
        <v>115</v>
      </c>
      <c r="D2329" s="35" t="s">
        <v>89</v>
      </c>
      <c r="E2329" s="36" t="s">
        <v>18</v>
      </c>
      <c r="F2329" s="37">
        <v>50</v>
      </c>
      <c r="G2329" s="38">
        <v>0</v>
      </c>
      <c r="H2329" s="34">
        <v>0.95665343484207488</v>
      </c>
      <c r="I2329" s="35">
        <v>1.3224347481608163</v>
      </c>
      <c r="J2329" s="35">
        <v>1.0127324926013617</v>
      </c>
      <c r="K2329" s="35">
        <v>-1.2493139928414978</v>
      </c>
      <c r="L2329" s="35">
        <v>0</v>
      </c>
      <c r="M2329" s="35">
        <v>0</v>
      </c>
      <c r="N2329" s="35">
        <v>0</v>
      </c>
      <c r="O2329" s="35">
        <v>0</v>
      </c>
      <c r="P2329" s="36">
        <v>12</v>
      </c>
      <c r="Q2329" s="37">
        <v>86</v>
      </c>
      <c r="R2329" s="36">
        <v>0</v>
      </c>
      <c r="S2329" s="39">
        <f t="shared" si="75"/>
        <v>86</v>
      </c>
      <c r="T2329" s="34" t="s">
        <v>29</v>
      </c>
      <c r="U2329" s="12">
        <f>((alpha*(beta^speed))*(speed^ceta))</f>
        <v>1.5035790453313071E-2</v>
      </c>
      <c r="V2329" s="8">
        <f t="shared" si="76"/>
        <v>86</v>
      </c>
      <c r="AB2329" s="41"/>
    </row>
    <row r="2330" spans="1:28">
      <c r="A2330" s="34" t="s">
        <v>19</v>
      </c>
      <c r="B2330" s="34" t="s">
        <v>66</v>
      </c>
      <c r="C2330" s="5" t="s">
        <v>114</v>
      </c>
      <c r="D2330" s="35" t="s">
        <v>89</v>
      </c>
      <c r="E2330" s="36" t="s">
        <v>17</v>
      </c>
      <c r="F2330" s="37">
        <v>50</v>
      </c>
      <c r="G2330" s="38">
        <v>0</v>
      </c>
      <c r="H2330" s="34">
        <v>0.96374114321162851</v>
      </c>
      <c r="I2330" s="35">
        <v>1659.5410068856443</v>
      </c>
      <c r="J2330" s="35">
        <v>1.0109108319301585</v>
      </c>
      <c r="K2330" s="35">
        <v>-0.75590113414877369</v>
      </c>
      <c r="L2330" s="35">
        <v>0</v>
      </c>
      <c r="M2330" s="35">
        <v>0</v>
      </c>
      <c r="N2330" s="35">
        <v>0</v>
      </c>
      <c r="O2330" s="35">
        <v>0</v>
      </c>
      <c r="P2330" s="36">
        <v>12</v>
      </c>
      <c r="Q2330" s="37">
        <v>86</v>
      </c>
      <c r="R2330" s="36">
        <v>0</v>
      </c>
      <c r="S2330" s="39">
        <f t="shared" si="75"/>
        <v>86</v>
      </c>
      <c r="T2330" s="34" t="s">
        <v>29</v>
      </c>
      <c r="U2330" s="12">
        <f>((alpha*(beta^speed))*(speed^ceta))</f>
        <v>145.54708726868506</v>
      </c>
      <c r="V2330" s="8">
        <f t="shared" si="76"/>
        <v>86</v>
      </c>
    </row>
    <row r="2331" spans="1:28">
      <c r="A2331" s="34" t="s">
        <v>19</v>
      </c>
      <c r="B2331" s="34" t="s">
        <v>66</v>
      </c>
      <c r="C2331" s="5" t="s">
        <v>115</v>
      </c>
      <c r="D2331" s="35" t="s">
        <v>89</v>
      </c>
      <c r="E2331" s="36" t="s">
        <v>17</v>
      </c>
      <c r="F2331" s="37">
        <v>50</v>
      </c>
      <c r="G2331" s="38">
        <v>0</v>
      </c>
      <c r="H2331" s="34">
        <v>0.96787400649885569</v>
      </c>
      <c r="I2331" s="35">
        <v>1615.4182109131777</v>
      </c>
      <c r="J2331" s="35">
        <v>1.0106176309874089</v>
      </c>
      <c r="K2331" s="35">
        <v>-0.7558801994118558</v>
      </c>
      <c r="L2331" s="35">
        <v>0</v>
      </c>
      <c r="M2331" s="35">
        <v>0</v>
      </c>
      <c r="N2331" s="35">
        <v>0</v>
      </c>
      <c r="O2331" s="35">
        <v>0</v>
      </c>
      <c r="P2331" s="36">
        <v>12</v>
      </c>
      <c r="Q2331" s="37">
        <v>86</v>
      </c>
      <c r="R2331" s="36">
        <v>0</v>
      </c>
      <c r="S2331" s="39">
        <f t="shared" si="75"/>
        <v>86</v>
      </c>
      <c r="T2331" s="34" t="s">
        <v>29</v>
      </c>
      <c r="U2331" s="12">
        <f>((alpha*(beta^speed))*(speed^ceta))</f>
        <v>138.19959420313322</v>
      </c>
      <c r="V2331" s="8">
        <f t="shared" si="76"/>
        <v>86</v>
      </c>
    </row>
    <row r="2332" spans="1:28">
      <c r="A2332" s="34" t="s">
        <v>19</v>
      </c>
      <c r="B2332" s="34" t="s">
        <v>66</v>
      </c>
      <c r="C2332" s="5" t="s">
        <v>114</v>
      </c>
      <c r="D2332" s="35" t="s">
        <v>89</v>
      </c>
      <c r="E2332" s="36" t="s">
        <v>15</v>
      </c>
      <c r="F2332" s="37">
        <v>100</v>
      </c>
      <c r="G2332" s="38">
        <v>0</v>
      </c>
      <c r="H2332" s="34">
        <v>0.99754654589063796</v>
      </c>
      <c r="I2332" s="35">
        <v>13.657943526340304</v>
      </c>
      <c r="J2332" s="35">
        <v>1.0086562259113145</v>
      </c>
      <c r="K2332" s="35">
        <v>-0.9474877272401877</v>
      </c>
      <c r="L2332" s="35">
        <v>0</v>
      </c>
      <c r="M2332" s="35">
        <v>0</v>
      </c>
      <c r="N2332" s="35">
        <v>0</v>
      </c>
      <c r="O2332" s="35">
        <v>0</v>
      </c>
      <c r="P2332" s="36">
        <v>12</v>
      </c>
      <c r="Q2332" s="37">
        <v>86</v>
      </c>
      <c r="R2332" s="36">
        <v>0</v>
      </c>
      <c r="S2332" s="39">
        <f t="shared" si="75"/>
        <v>86</v>
      </c>
      <c r="T2332" s="34" t="s">
        <v>29</v>
      </c>
      <c r="U2332" s="12">
        <f>((alpha*(beta^speed))*(speed^ceta))</f>
        <v>0.42109947147047905</v>
      </c>
      <c r="V2332" s="8">
        <f t="shared" si="76"/>
        <v>86</v>
      </c>
    </row>
    <row r="2333" spans="1:28">
      <c r="A2333" s="34" t="s">
        <v>19</v>
      </c>
      <c r="B2333" s="34" t="s">
        <v>66</v>
      </c>
      <c r="C2333" s="5" t="s">
        <v>115</v>
      </c>
      <c r="D2333" s="35" t="s">
        <v>89</v>
      </c>
      <c r="E2333" s="36" t="s">
        <v>15</v>
      </c>
      <c r="F2333" s="37">
        <v>100</v>
      </c>
      <c r="G2333" s="38">
        <v>0</v>
      </c>
      <c r="H2333" s="34">
        <v>0.98839723999187468</v>
      </c>
      <c r="I2333" s="35">
        <v>-1.085283095510133E-5</v>
      </c>
      <c r="J2333" s="35">
        <v>2.00945310103854E-3</v>
      </c>
      <c r="K2333" s="35">
        <v>-0.12664181642523439</v>
      </c>
      <c r="L2333" s="35">
        <v>3.7548476999688196</v>
      </c>
      <c r="M2333" s="35">
        <v>0</v>
      </c>
      <c r="N2333" s="35">
        <v>0</v>
      </c>
      <c r="O2333" s="35">
        <v>0</v>
      </c>
      <c r="P2333" s="36">
        <v>12</v>
      </c>
      <c r="Q2333" s="37">
        <v>86</v>
      </c>
      <c r="R2333" s="36">
        <v>14</v>
      </c>
      <c r="S2333" s="39">
        <f t="shared" si="75"/>
        <v>86</v>
      </c>
      <c r="T2333" s="34" t="s">
        <v>51</v>
      </c>
      <c r="U2333" s="12">
        <f>(((alpha*(speed^3))+(beta*(speed^2))+(ceta*speed))+delta)</f>
        <v>0.8225583767017719</v>
      </c>
      <c r="V2333" s="8">
        <f t="shared" si="76"/>
        <v>86</v>
      </c>
    </row>
    <row r="2334" spans="1:28">
      <c r="A2334" s="34" t="s">
        <v>19</v>
      </c>
      <c r="B2334" s="34" t="s">
        <v>66</v>
      </c>
      <c r="C2334" s="5" t="s">
        <v>114</v>
      </c>
      <c r="D2334" s="35" t="s">
        <v>89</v>
      </c>
      <c r="E2334" s="36" t="s">
        <v>16</v>
      </c>
      <c r="F2334" s="37">
        <v>100</v>
      </c>
      <c r="G2334" s="38">
        <v>0</v>
      </c>
      <c r="H2334" s="34">
        <v>0.98080700337554805</v>
      </c>
      <c r="I2334" s="35">
        <v>13.850573410442818</v>
      </c>
      <c r="J2334" s="35">
        <v>1.0046998995576881</v>
      </c>
      <c r="K2334" s="35">
        <v>-0.57050974567492074</v>
      </c>
      <c r="L2334" s="35">
        <v>0</v>
      </c>
      <c r="M2334" s="35">
        <v>0</v>
      </c>
      <c r="N2334" s="35">
        <v>0</v>
      </c>
      <c r="O2334" s="35">
        <v>0</v>
      </c>
      <c r="P2334" s="36">
        <v>12</v>
      </c>
      <c r="Q2334" s="37">
        <v>86</v>
      </c>
      <c r="R2334" s="36">
        <v>0</v>
      </c>
      <c r="S2334" s="39">
        <f t="shared" si="75"/>
        <v>86</v>
      </c>
      <c r="T2334" s="34" t="s">
        <v>29</v>
      </c>
      <c r="U2334" s="12">
        <f>((alpha*(beta^speed))*(speed^ceta))</f>
        <v>1.6328428710043288</v>
      </c>
      <c r="V2334" s="8">
        <f t="shared" si="76"/>
        <v>86</v>
      </c>
    </row>
    <row r="2335" spans="1:28">
      <c r="A2335" s="34" t="s">
        <v>19</v>
      </c>
      <c r="B2335" s="34" t="s">
        <v>66</v>
      </c>
      <c r="C2335" s="5" t="s">
        <v>115</v>
      </c>
      <c r="D2335" s="35" t="s">
        <v>89</v>
      </c>
      <c r="E2335" s="36" t="s">
        <v>16</v>
      </c>
      <c r="F2335" s="37">
        <v>100</v>
      </c>
      <c r="G2335" s="38">
        <v>0</v>
      </c>
      <c r="H2335" s="34">
        <v>0.99722165682735409</v>
      </c>
      <c r="I2335" s="35">
        <v>0.39757839268928924</v>
      </c>
      <c r="J2335" s="35">
        <v>71.072496898045216</v>
      </c>
      <c r="K2335" s="35">
        <v>-0.50969829993846094</v>
      </c>
      <c r="L2335" s="35">
        <v>0.35851161854080416</v>
      </c>
      <c r="M2335" s="35">
        <v>3.7790611833682458E-2</v>
      </c>
      <c r="N2335" s="35">
        <v>0</v>
      </c>
      <c r="O2335" s="35">
        <v>0</v>
      </c>
      <c r="P2335" s="36">
        <v>12</v>
      </c>
      <c r="Q2335" s="37">
        <v>86</v>
      </c>
      <c r="R2335" s="36">
        <v>10</v>
      </c>
      <c r="S2335" s="39">
        <f t="shared" si="75"/>
        <v>86</v>
      </c>
      <c r="T2335" s="34" t="s">
        <v>44</v>
      </c>
      <c r="U2335" s="12">
        <f>(alpha+(beta/(1+EXP((((-1)*ceta)+(delta*LN(speed)))+(epsilon*speed)))))</f>
        <v>0.73123883567299286</v>
      </c>
      <c r="V2335" s="8">
        <f t="shared" si="76"/>
        <v>86</v>
      </c>
    </row>
    <row r="2336" spans="1:28">
      <c r="A2336" s="34" t="s">
        <v>19</v>
      </c>
      <c r="B2336" s="34" t="s">
        <v>66</v>
      </c>
      <c r="C2336" s="5" t="s">
        <v>114</v>
      </c>
      <c r="D2336" s="35" t="s">
        <v>89</v>
      </c>
      <c r="E2336" s="36" t="s">
        <v>14</v>
      </c>
      <c r="F2336" s="37">
        <v>100</v>
      </c>
      <c r="G2336" s="38">
        <v>0</v>
      </c>
      <c r="H2336" s="34">
        <v>0.99038492699801972</v>
      </c>
      <c r="I2336" s="35">
        <v>2.8120585179360851</v>
      </c>
      <c r="J2336" s="35">
        <v>0.86615450544033179</v>
      </c>
      <c r="K2336" s="35">
        <v>-5.2738564362905509E-3</v>
      </c>
      <c r="L2336" s="35">
        <v>0</v>
      </c>
      <c r="M2336" s="35">
        <v>0</v>
      </c>
      <c r="N2336" s="35">
        <v>0</v>
      </c>
      <c r="O2336" s="35">
        <v>0</v>
      </c>
      <c r="P2336" s="36">
        <v>12</v>
      </c>
      <c r="Q2336" s="37">
        <v>86</v>
      </c>
      <c r="R2336" s="36">
        <v>5</v>
      </c>
      <c r="S2336" s="39">
        <f t="shared" si="75"/>
        <v>86</v>
      </c>
      <c r="T2336" s="34" t="s">
        <v>36</v>
      </c>
      <c r="U2336" s="12">
        <f>(1/(((ceta*(speed^2))+(beta*speed))+alpha))</f>
        <v>2.6112453323112832E-2</v>
      </c>
      <c r="V2336" s="8">
        <f t="shared" si="76"/>
        <v>86</v>
      </c>
      <c r="AB2336" s="41"/>
    </row>
    <row r="2337" spans="1:28">
      <c r="A2337" s="34" t="s">
        <v>19</v>
      </c>
      <c r="B2337" s="34" t="s">
        <v>66</v>
      </c>
      <c r="C2337" s="5" t="s">
        <v>115</v>
      </c>
      <c r="D2337" s="35" t="s">
        <v>89</v>
      </c>
      <c r="E2337" s="36" t="s">
        <v>14</v>
      </c>
      <c r="F2337" s="37">
        <v>100</v>
      </c>
      <c r="G2337" s="38">
        <v>0</v>
      </c>
      <c r="H2337" s="34">
        <v>0.99402150794322075</v>
      </c>
      <c r="I2337" s="35">
        <v>6.1959928477505697</v>
      </c>
      <c r="J2337" s="35">
        <v>1.7838898784233135</v>
      </c>
      <c r="K2337" s="35">
        <v>-1.0307327182908931E-2</v>
      </c>
      <c r="L2337" s="35">
        <v>0</v>
      </c>
      <c r="M2337" s="35">
        <v>0</v>
      </c>
      <c r="N2337" s="35">
        <v>0</v>
      </c>
      <c r="O2337" s="35">
        <v>0</v>
      </c>
      <c r="P2337" s="36">
        <v>12</v>
      </c>
      <c r="Q2337" s="37">
        <v>86</v>
      </c>
      <c r="R2337" s="36">
        <v>5</v>
      </c>
      <c r="S2337" s="39">
        <f t="shared" si="75"/>
        <v>86</v>
      </c>
      <c r="T2337" s="34" t="s">
        <v>36</v>
      </c>
      <c r="U2337" s="12">
        <f>(1/(((ceta*(speed^2))+(beta*speed))+alpha))</f>
        <v>1.1993638974855083E-2</v>
      </c>
      <c r="V2337" s="8">
        <f t="shared" si="76"/>
        <v>86</v>
      </c>
      <c r="AB2337" s="41"/>
    </row>
    <row r="2338" spans="1:28">
      <c r="A2338" s="34" t="s">
        <v>19</v>
      </c>
      <c r="B2338" s="34" t="s">
        <v>66</v>
      </c>
      <c r="C2338" s="5" t="s">
        <v>114</v>
      </c>
      <c r="D2338" s="35" t="s">
        <v>89</v>
      </c>
      <c r="E2338" s="36" t="s">
        <v>18</v>
      </c>
      <c r="F2338" s="37">
        <v>100</v>
      </c>
      <c r="G2338" s="38">
        <v>0</v>
      </c>
      <c r="H2338" s="34">
        <v>0.98190907596730614</v>
      </c>
      <c r="I2338" s="35">
        <v>8.4222131448939024</v>
      </c>
      <c r="J2338" s="35">
        <v>1.0377266159555298</v>
      </c>
      <c r="K2338" s="35">
        <v>-6.7544593179750438E-3</v>
      </c>
      <c r="L2338" s="35">
        <v>0</v>
      </c>
      <c r="M2338" s="35">
        <v>0</v>
      </c>
      <c r="N2338" s="35">
        <v>0</v>
      </c>
      <c r="O2338" s="35">
        <v>0</v>
      </c>
      <c r="P2338" s="36">
        <v>12</v>
      </c>
      <c r="Q2338" s="37">
        <v>86</v>
      </c>
      <c r="R2338" s="36">
        <v>5</v>
      </c>
      <c r="S2338" s="39">
        <f t="shared" si="75"/>
        <v>86</v>
      </c>
      <c r="T2338" s="34" t="s">
        <v>36</v>
      </c>
      <c r="U2338" s="12">
        <f>(1/(((ceta*(speed^2))+(beta*speed))+alpha))</f>
        <v>2.0959649718397817E-2</v>
      </c>
      <c r="V2338" s="8">
        <f t="shared" si="76"/>
        <v>86</v>
      </c>
      <c r="AB2338" s="41"/>
    </row>
    <row r="2339" spans="1:28">
      <c r="A2339" s="34" t="s">
        <v>19</v>
      </c>
      <c r="B2339" s="34" t="s">
        <v>66</v>
      </c>
      <c r="C2339" s="5" t="s">
        <v>115</v>
      </c>
      <c r="D2339" s="35" t="s">
        <v>89</v>
      </c>
      <c r="E2339" s="36" t="s">
        <v>18</v>
      </c>
      <c r="F2339" s="37">
        <v>100</v>
      </c>
      <c r="G2339" s="38">
        <v>0</v>
      </c>
      <c r="H2339" s="34">
        <v>0.95085347242186968</v>
      </c>
      <c r="I2339" s="35">
        <v>-1.1914317449648519</v>
      </c>
      <c r="J2339" s="35">
        <v>1.3061368203024133</v>
      </c>
      <c r="K2339" s="35">
        <v>-7.1624558942918644E-3</v>
      </c>
      <c r="L2339" s="35">
        <v>0</v>
      </c>
      <c r="M2339" s="35">
        <v>0</v>
      </c>
      <c r="N2339" s="35">
        <v>0</v>
      </c>
      <c r="O2339" s="35">
        <v>0</v>
      </c>
      <c r="P2339" s="36">
        <v>12</v>
      </c>
      <c r="Q2339" s="37">
        <v>86</v>
      </c>
      <c r="R2339" s="36">
        <v>5</v>
      </c>
      <c r="S2339" s="39">
        <f t="shared" si="75"/>
        <v>86</v>
      </c>
      <c r="T2339" s="34" t="s">
        <v>36</v>
      </c>
      <c r="U2339" s="12">
        <f>(1/(((ceta*(speed^2))+(beta*speed))+alpha))</f>
        <v>1.7193116747435989E-2</v>
      </c>
      <c r="V2339" s="8">
        <f t="shared" si="76"/>
        <v>86</v>
      </c>
      <c r="AB2339" s="41"/>
    </row>
    <row r="2340" spans="1:28">
      <c r="A2340" s="34" t="s">
        <v>19</v>
      </c>
      <c r="B2340" s="34" t="s">
        <v>66</v>
      </c>
      <c r="C2340" s="5" t="s">
        <v>114</v>
      </c>
      <c r="D2340" s="35" t="s">
        <v>89</v>
      </c>
      <c r="E2340" s="36" t="s">
        <v>17</v>
      </c>
      <c r="F2340" s="37">
        <v>100</v>
      </c>
      <c r="G2340" s="38">
        <v>0</v>
      </c>
      <c r="H2340" s="34">
        <v>0.95302663380855368</v>
      </c>
      <c r="I2340" s="35">
        <v>1457.5926093169139</v>
      </c>
      <c r="J2340" s="35">
        <v>1.0075714882476108</v>
      </c>
      <c r="K2340" s="35">
        <v>-0.64616381691111924</v>
      </c>
      <c r="L2340" s="35">
        <v>0</v>
      </c>
      <c r="M2340" s="35">
        <v>0</v>
      </c>
      <c r="N2340" s="35">
        <v>0</v>
      </c>
      <c r="O2340" s="35">
        <v>0</v>
      </c>
      <c r="P2340" s="36">
        <v>12</v>
      </c>
      <c r="Q2340" s="37">
        <v>86</v>
      </c>
      <c r="R2340" s="36">
        <v>0</v>
      </c>
      <c r="S2340" s="39">
        <f t="shared" si="75"/>
        <v>86</v>
      </c>
      <c r="T2340" s="34" t="s">
        <v>29</v>
      </c>
      <c r="U2340" s="12">
        <f>((alpha*(beta^speed))*(speed^ceta))</f>
        <v>156.8043245414529</v>
      </c>
      <c r="V2340" s="8">
        <f t="shared" si="76"/>
        <v>86</v>
      </c>
    </row>
    <row r="2341" spans="1:28">
      <c r="A2341" s="34" t="s">
        <v>19</v>
      </c>
      <c r="B2341" s="34" t="s">
        <v>66</v>
      </c>
      <c r="C2341" s="5" t="s">
        <v>115</v>
      </c>
      <c r="D2341" s="35" t="s">
        <v>89</v>
      </c>
      <c r="E2341" s="36" t="s">
        <v>17</v>
      </c>
      <c r="F2341" s="37">
        <v>100</v>
      </c>
      <c r="G2341" s="38">
        <v>0</v>
      </c>
      <c r="H2341" s="34">
        <v>0.95605283056661927</v>
      </c>
      <c r="I2341" s="35">
        <v>1427.4901815670983</v>
      </c>
      <c r="J2341" s="35">
        <v>1.0074401383240985</v>
      </c>
      <c r="K2341" s="35">
        <v>-0.65007646469269931</v>
      </c>
      <c r="L2341" s="35">
        <v>0</v>
      </c>
      <c r="M2341" s="35">
        <v>0</v>
      </c>
      <c r="N2341" s="35">
        <v>0</v>
      </c>
      <c r="O2341" s="35">
        <v>0</v>
      </c>
      <c r="P2341" s="36">
        <v>12</v>
      </c>
      <c r="Q2341" s="37">
        <v>86</v>
      </c>
      <c r="R2341" s="36">
        <v>0</v>
      </c>
      <c r="S2341" s="39">
        <f t="shared" si="75"/>
        <v>86</v>
      </c>
      <c r="T2341" s="34" t="s">
        <v>29</v>
      </c>
      <c r="U2341" s="12">
        <f>((alpha*(beta^speed))*(speed^ceta))</f>
        <v>149.23019760879725</v>
      </c>
      <c r="V2341" s="8">
        <f t="shared" si="76"/>
        <v>86</v>
      </c>
    </row>
    <row r="2342" spans="1:28">
      <c r="A2342" s="34" t="s">
        <v>19</v>
      </c>
      <c r="B2342" s="34" t="s">
        <v>66</v>
      </c>
      <c r="C2342" s="5" t="s">
        <v>114</v>
      </c>
      <c r="D2342" s="35" t="s">
        <v>89</v>
      </c>
      <c r="E2342" s="36" t="s">
        <v>15</v>
      </c>
      <c r="F2342" s="37">
        <v>0</v>
      </c>
      <c r="G2342" s="38">
        <v>-0.06</v>
      </c>
      <c r="H2342" s="34">
        <v>0.99285236376990693</v>
      </c>
      <c r="I2342" s="35">
        <v>7.7313077738663463</v>
      </c>
      <c r="J2342" s="35">
        <v>0.95986311740383878</v>
      </c>
      <c r="K2342" s="35">
        <v>-0.72188148917659001</v>
      </c>
      <c r="L2342" s="35">
        <v>0</v>
      </c>
      <c r="M2342" s="35">
        <v>0</v>
      </c>
      <c r="N2342" s="35">
        <v>0</v>
      </c>
      <c r="O2342" s="35">
        <v>0</v>
      </c>
      <c r="P2342" s="36">
        <v>12</v>
      </c>
      <c r="Q2342" s="37">
        <v>86</v>
      </c>
      <c r="R2342" s="36">
        <v>0</v>
      </c>
      <c r="S2342" s="39">
        <f t="shared" si="75"/>
        <v>86</v>
      </c>
      <c r="T2342" s="34" t="s">
        <v>29</v>
      </c>
      <c r="U2342" s="12">
        <f>((alpha*(beta^speed))*(speed^ceta))</f>
        <v>9.1574490056564525E-3</v>
      </c>
      <c r="V2342" s="8">
        <f t="shared" si="76"/>
        <v>86</v>
      </c>
    </row>
    <row r="2343" spans="1:28">
      <c r="A2343" s="34" t="s">
        <v>19</v>
      </c>
      <c r="B2343" s="34" t="s">
        <v>66</v>
      </c>
      <c r="C2343" s="5" t="s">
        <v>115</v>
      </c>
      <c r="D2343" s="35" t="s">
        <v>89</v>
      </c>
      <c r="E2343" s="36" t="s">
        <v>15</v>
      </c>
      <c r="F2343" s="37">
        <v>0</v>
      </c>
      <c r="G2343" s="38">
        <v>-0.06</v>
      </c>
      <c r="H2343" s="34">
        <v>0.99145624615364225</v>
      </c>
      <c r="I2343" s="35">
        <v>-3.2407591735461518E-2</v>
      </c>
      <c r="J2343" s="35">
        <v>10.513920903717588</v>
      </c>
      <c r="K2343" s="35">
        <v>0.95473362714781473</v>
      </c>
      <c r="L2343" s="35">
        <v>1.0910229620870142</v>
      </c>
      <c r="M2343" s="35">
        <v>2.211435818701963E-2</v>
      </c>
      <c r="N2343" s="35">
        <v>0</v>
      </c>
      <c r="O2343" s="35">
        <v>0</v>
      </c>
      <c r="P2343" s="36">
        <v>12</v>
      </c>
      <c r="Q2343" s="37">
        <v>85</v>
      </c>
      <c r="R2343" s="36">
        <v>10</v>
      </c>
      <c r="S2343" s="39">
        <f t="shared" si="75"/>
        <v>85</v>
      </c>
      <c r="T2343" s="34" t="s">
        <v>44</v>
      </c>
      <c r="U2343" s="12">
        <f>(alpha+(beta/(1+EXP((((-1)*ceta)+(delta*LN(speed)))+(epsilon*speed)))))</f>
        <v>2.2545522294593195E-4</v>
      </c>
      <c r="V2343" s="8">
        <f t="shared" si="76"/>
        <v>85</v>
      </c>
    </row>
    <row r="2344" spans="1:28">
      <c r="A2344" s="34" t="s">
        <v>19</v>
      </c>
      <c r="B2344" s="34" t="s">
        <v>66</v>
      </c>
      <c r="C2344" s="5" t="s">
        <v>114</v>
      </c>
      <c r="D2344" s="35" t="s">
        <v>89</v>
      </c>
      <c r="E2344" s="36" t="s">
        <v>16</v>
      </c>
      <c r="F2344" s="37">
        <v>0</v>
      </c>
      <c r="G2344" s="38">
        <v>-0.06</v>
      </c>
      <c r="H2344" s="34">
        <v>0.98708474825362214</v>
      </c>
      <c r="I2344" s="35">
        <v>9.5996809242412464</v>
      </c>
      <c r="J2344" s="35">
        <v>0.95790108034140686</v>
      </c>
      <c r="K2344" s="35">
        <v>-0.59011637564360953</v>
      </c>
      <c r="L2344" s="35">
        <v>0</v>
      </c>
      <c r="M2344" s="35">
        <v>0</v>
      </c>
      <c r="N2344" s="35">
        <v>0</v>
      </c>
      <c r="O2344" s="35">
        <v>0</v>
      </c>
      <c r="P2344" s="36">
        <v>12</v>
      </c>
      <c r="Q2344" s="37">
        <v>86</v>
      </c>
      <c r="R2344" s="36">
        <v>0</v>
      </c>
      <c r="S2344" s="39">
        <f t="shared" si="75"/>
        <v>86</v>
      </c>
      <c r="T2344" s="34" t="s">
        <v>29</v>
      </c>
      <c r="U2344" s="12">
        <f>((alpha*(beta^speed))*(speed^ceta))</f>
        <v>1.7149624171963865E-2</v>
      </c>
      <c r="V2344" s="8">
        <f t="shared" si="76"/>
        <v>86</v>
      </c>
    </row>
    <row r="2345" spans="1:28">
      <c r="A2345" s="34" t="s">
        <v>19</v>
      </c>
      <c r="B2345" s="34" t="s">
        <v>66</v>
      </c>
      <c r="C2345" s="5" t="s">
        <v>115</v>
      </c>
      <c r="D2345" s="35" t="s">
        <v>89</v>
      </c>
      <c r="E2345" s="36" t="s">
        <v>16</v>
      </c>
      <c r="F2345" s="37">
        <v>0</v>
      </c>
      <c r="G2345" s="38">
        <v>-0.06</v>
      </c>
      <c r="H2345" s="34">
        <v>0.98672770688974676</v>
      </c>
      <c r="I2345" s="35">
        <v>27.865489850005574</v>
      </c>
      <c r="J2345" s="35">
        <v>0.95650010399177232</v>
      </c>
      <c r="K2345" s="35">
        <v>-0.5634990285256023</v>
      </c>
      <c r="L2345" s="35">
        <v>0</v>
      </c>
      <c r="M2345" s="35">
        <v>0</v>
      </c>
      <c r="N2345" s="35">
        <v>0</v>
      </c>
      <c r="O2345" s="35">
        <v>0</v>
      </c>
      <c r="P2345" s="36">
        <v>12</v>
      </c>
      <c r="Q2345" s="37">
        <v>86</v>
      </c>
      <c r="R2345" s="36">
        <v>0</v>
      </c>
      <c r="S2345" s="39">
        <f t="shared" si="75"/>
        <v>86</v>
      </c>
      <c r="T2345" s="34" t="s">
        <v>29</v>
      </c>
      <c r="U2345" s="12">
        <f>((alpha*(beta^speed))*(speed^ceta))</f>
        <v>4.9418611603912428E-2</v>
      </c>
      <c r="V2345" s="8">
        <f t="shared" si="76"/>
        <v>86</v>
      </c>
    </row>
    <row r="2346" spans="1:28">
      <c r="A2346" s="34" t="s">
        <v>19</v>
      </c>
      <c r="B2346" s="34" t="s">
        <v>66</v>
      </c>
      <c r="C2346" s="5" t="s">
        <v>114</v>
      </c>
      <c r="D2346" s="35" t="s">
        <v>89</v>
      </c>
      <c r="E2346" s="36" t="s">
        <v>14</v>
      </c>
      <c r="F2346" s="37">
        <v>0</v>
      </c>
      <c r="G2346" s="38">
        <v>-0.06</v>
      </c>
      <c r="H2346" s="34">
        <v>0.99422485437566666</v>
      </c>
      <c r="I2346" s="35">
        <v>2.4195669869665388</v>
      </c>
      <c r="J2346" s="35">
        <v>-9.5110640426268471</v>
      </c>
      <c r="K2346" s="35">
        <v>-1.8368728311244884</v>
      </c>
      <c r="L2346" s="35">
        <v>0</v>
      </c>
      <c r="M2346" s="35">
        <v>0</v>
      </c>
      <c r="N2346" s="35">
        <v>0</v>
      </c>
      <c r="O2346" s="35">
        <v>0</v>
      </c>
      <c r="P2346" s="36">
        <v>12</v>
      </c>
      <c r="Q2346" s="37">
        <v>86</v>
      </c>
      <c r="R2346" s="36">
        <v>13</v>
      </c>
      <c r="S2346" s="39">
        <f t="shared" si="75"/>
        <v>86</v>
      </c>
      <c r="T2346" s="34" t="s">
        <v>50</v>
      </c>
      <c r="U2346" s="12">
        <f>EXP((alpha+(beta/speed))+(ceta*LN(speed)))</f>
        <v>2.8141463611788429E-3</v>
      </c>
      <c r="V2346" s="8">
        <f t="shared" si="76"/>
        <v>86</v>
      </c>
      <c r="AB2346" s="41"/>
    </row>
    <row r="2347" spans="1:28">
      <c r="A2347" s="34" t="s">
        <v>19</v>
      </c>
      <c r="B2347" s="34" t="s">
        <v>66</v>
      </c>
      <c r="C2347" s="5" t="s">
        <v>115</v>
      </c>
      <c r="D2347" s="35" t="s">
        <v>89</v>
      </c>
      <c r="E2347" s="36" t="s">
        <v>14</v>
      </c>
      <c r="F2347" s="37">
        <v>0</v>
      </c>
      <c r="G2347" s="38">
        <v>-0.06</v>
      </c>
      <c r="H2347" s="34">
        <v>0.99392298564767212</v>
      </c>
      <c r="I2347" s="35">
        <v>1.599466167926382</v>
      </c>
      <c r="J2347" s="35">
        <v>-9.914705386734024</v>
      </c>
      <c r="K2347" s="35">
        <v>-1.8213772768501126</v>
      </c>
      <c r="L2347" s="35">
        <v>0</v>
      </c>
      <c r="M2347" s="35">
        <v>0</v>
      </c>
      <c r="N2347" s="35">
        <v>0</v>
      </c>
      <c r="O2347" s="35">
        <v>0</v>
      </c>
      <c r="P2347" s="36">
        <v>12</v>
      </c>
      <c r="Q2347" s="37">
        <v>86</v>
      </c>
      <c r="R2347" s="36">
        <v>13</v>
      </c>
      <c r="S2347" s="39">
        <f t="shared" si="75"/>
        <v>86</v>
      </c>
      <c r="T2347" s="34" t="s">
        <v>50</v>
      </c>
      <c r="U2347" s="12">
        <f>EXP((alpha+(beta/speed))+(ceta*LN(speed)))</f>
        <v>1.3216582872686419E-3</v>
      </c>
      <c r="V2347" s="8">
        <f t="shared" si="76"/>
        <v>86</v>
      </c>
      <c r="AB2347" s="41"/>
    </row>
    <row r="2348" spans="1:28">
      <c r="A2348" s="34" t="s">
        <v>19</v>
      </c>
      <c r="B2348" s="34" t="s">
        <v>66</v>
      </c>
      <c r="C2348" s="5" t="s">
        <v>114</v>
      </c>
      <c r="D2348" s="35" t="s">
        <v>89</v>
      </c>
      <c r="E2348" s="36" t="s">
        <v>18</v>
      </c>
      <c r="F2348" s="37">
        <v>0</v>
      </c>
      <c r="G2348" s="38">
        <v>-0.06</v>
      </c>
      <c r="H2348" s="34">
        <v>0.99256694874816032</v>
      </c>
      <c r="I2348" s="35">
        <v>0.20867171865037001</v>
      </c>
      <c r="J2348" s="35">
        <v>0.98923274898161329</v>
      </c>
      <c r="K2348" s="35">
        <v>-0.7868928488544682</v>
      </c>
      <c r="L2348" s="35">
        <v>0</v>
      </c>
      <c r="M2348" s="35">
        <v>0</v>
      </c>
      <c r="N2348" s="35">
        <v>0</v>
      </c>
      <c r="O2348" s="35">
        <v>0</v>
      </c>
      <c r="P2348" s="36">
        <v>12</v>
      </c>
      <c r="Q2348" s="37">
        <v>86</v>
      </c>
      <c r="R2348" s="36">
        <v>0</v>
      </c>
      <c r="S2348" s="39">
        <f t="shared" si="75"/>
        <v>86</v>
      </c>
      <c r="T2348" s="34" t="s">
        <v>29</v>
      </c>
      <c r="U2348" s="12">
        <f>((alpha*(beta^speed))*(speed^ceta))</f>
        <v>2.4711001269943659E-3</v>
      </c>
      <c r="V2348" s="8">
        <f t="shared" si="76"/>
        <v>86</v>
      </c>
      <c r="AB2348" s="41"/>
    </row>
    <row r="2349" spans="1:28">
      <c r="A2349" s="34" t="s">
        <v>19</v>
      </c>
      <c r="B2349" s="34" t="s">
        <v>66</v>
      </c>
      <c r="C2349" s="5" t="s">
        <v>115</v>
      </c>
      <c r="D2349" s="35" t="s">
        <v>89</v>
      </c>
      <c r="E2349" s="36" t="s">
        <v>18</v>
      </c>
      <c r="F2349" s="37">
        <v>0</v>
      </c>
      <c r="G2349" s="38">
        <v>-0.06</v>
      </c>
      <c r="H2349" s="34">
        <v>0.97656142444112226</v>
      </c>
      <c r="I2349" s="35">
        <v>0.12923021066463386</v>
      </c>
      <c r="J2349" s="35">
        <v>0.87888576060853407</v>
      </c>
      <c r="K2349" s="35">
        <v>0.11926008365828722</v>
      </c>
      <c r="L2349" s="35">
        <v>0</v>
      </c>
      <c r="M2349" s="35">
        <v>0</v>
      </c>
      <c r="N2349" s="35">
        <v>0</v>
      </c>
      <c r="O2349" s="35">
        <v>0</v>
      </c>
      <c r="P2349" s="36">
        <v>12</v>
      </c>
      <c r="Q2349" s="37">
        <v>86</v>
      </c>
      <c r="R2349" s="36">
        <v>0</v>
      </c>
      <c r="S2349" s="39">
        <f t="shared" si="75"/>
        <v>86</v>
      </c>
      <c r="T2349" s="34" t="s">
        <v>29</v>
      </c>
      <c r="U2349" s="12">
        <f>((alpha*(beta^speed))*(speed^ceta))</f>
        <v>3.3133043339869307E-6</v>
      </c>
      <c r="V2349" s="8">
        <f t="shared" si="76"/>
        <v>86</v>
      </c>
    </row>
    <row r="2350" spans="1:28">
      <c r="A2350" s="34" t="s">
        <v>19</v>
      </c>
      <c r="B2350" s="34" t="s">
        <v>66</v>
      </c>
      <c r="C2350" s="5" t="s">
        <v>114</v>
      </c>
      <c r="D2350" s="35" t="s">
        <v>89</v>
      </c>
      <c r="E2350" s="36" t="s">
        <v>17</v>
      </c>
      <c r="F2350" s="37">
        <v>0</v>
      </c>
      <c r="G2350" s="38">
        <v>-0.06</v>
      </c>
      <c r="H2350" s="34">
        <v>0.98098622805727731</v>
      </c>
      <c r="I2350" s="35">
        <v>592.56260491670264</v>
      </c>
      <c r="J2350" s="35">
        <v>0.95581081658326417</v>
      </c>
      <c r="K2350" s="35">
        <v>-0.47044406950398343</v>
      </c>
      <c r="L2350" s="35">
        <v>0</v>
      </c>
      <c r="M2350" s="35">
        <v>0</v>
      </c>
      <c r="N2350" s="35">
        <v>0</v>
      </c>
      <c r="O2350" s="35">
        <v>0</v>
      </c>
      <c r="P2350" s="36">
        <v>12</v>
      </c>
      <c r="Q2350" s="37">
        <v>86</v>
      </c>
      <c r="R2350" s="36">
        <v>0</v>
      </c>
      <c r="S2350" s="39">
        <f t="shared" si="75"/>
        <v>86</v>
      </c>
      <c r="T2350" s="34" t="s">
        <v>29</v>
      </c>
      <c r="U2350" s="12">
        <f>((alpha*(beta^speed))*(speed^ceta))</f>
        <v>1.4950228853370711</v>
      </c>
      <c r="V2350" s="8">
        <f t="shared" si="76"/>
        <v>86</v>
      </c>
    </row>
    <row r="2351" spans="1:28">
      <c r="A2351" s="34" t="s">
        <v>19</v>
      </c>
      <c r="B2351" s="34" t="s">
        <v>66</v>
      </c>
      <c r="C2351" s="5" t="s">
        <v>115</v>
      </c>
      <c r="D2351" s="35" t="s">
        <v>89</v>
      </c>
      <c r="E2351" s="36" t="s">
        <v>17</v>
      </c>
      <c r="F2351" s="37">
        <v>0</v>
      </c>
      <c r="G2351" s="38">
        <v>-0.06</v>
      </c>
      <c r="H2351" s="34">
        <v>0.98247909777690778</v>
      </c>
      <c r="I2351" s="35">
        <v>618.56364366843104</v>
      </c>
      <c r="J2351" s="35">
        <v>0.95639358445775202</v>
      </c>
      <c r="K2351" s="35">
        <v>-0.49306229431058657</v>
      </c>
      <c r="L2351" s="35">
        <v>0</v>
      </c>
      <c r="M2351" s="35">
        <v>0</v>
      </c>
      <c r="N2351" s="35">
        <v>0</v>
      </c>
      <c r="O2351" s="35">
        <v>0</v>
      </c>
      <c r="P2351" s="36">
        <v>12</v>
      </c>
      <c r="Q2351" s="37">
        <v>86</v>
      </c>
      <c r="R2351" s="36">
        <v>0</v>
      </c>
      <c r="S2351" s="39">
        <f t="shared" si="75"/>
        <v>86</v>
      </c>
      <c r="T2351" s="34" t="s">
        <v>29</v>
      </c>
      <c r="U2351" s="12">
        <f>((alpha*(beta^speed))*(speed^ceta))</f>
        <v>1.486991224331877</v>
      </c>
      <c r="V2351" s="8">
        <f t="shared" si="76"/>
        <v>86</v>
      </c>
    </row>
    <row r="2352" spans="1:28">
      <c r="A2352" s="34" t="s">
        <v>19</v>
      </c>
      <c r="B2352" s="34" t="s">
        <v>66</v>
      </c>
      <c r="C2352" s="5" t="s">
        <v>114</v>
      </c>
      <c r="D2352" s="35" t="s">
        <v>89</v>
      </c>
      <c r="E2352" s="36" t="s">
        <v>15</v>
      </c>
      <c r="F2352" s="37">
        <v>50</v>
      </c>
      <c r="G2352" s="38">
        <v>-0.06</v>
      </c>
      <c r="H2352" s="34">
        <v>0.99189002491184997</v>
      </c>
      <c r="I2352" s="35">
        <v>6.3869144550404329</v>
      </c>
      <c r="J2352" s="35">
        <v>0.95465522119333424</v>
      </c>
      <c r="K2352" s="35">
        <v>-0.64587475847823994</v>
      </c>
      <c r="L2352" s="35">
        <v>0</v>
      </c>
      <c r="M2352" s="35">
        <v>0</v>
      </c>
      <c r="N2352" s="35">
        <v>0</v>
      </c>
      <c r="O2352" s="35">
        <v>0</v>
      </c>
      <c r="P2352" s="36">
        <v>12</v>
      </c>
      <c r="Q2352" s="37">
        <v>86</v>
      </c>
      <c r="R2352" s="36">
        <v>0</v>
      </c>
      <c r="S2352" s="39">
        <f t="shared" si="75"/>
        <v>86</v>
      </c>
      <c r="T2352" s="34" t="s">
        <v>29</v>
      </c>
      <c r="U2352" s="12">
        <f>((alpha*(beta^speed))*(speed^ceta))</f>
        <v>6.647385469159414E-3</v>
      </c>
      <c r="V2352" s="8">
        <f t="shared" si="76"/>
        <v>86</v>
      </c>
    </row>
    <row r="2353" spans="1:28">
      <c r="A2353" s="34" t="s">
        <v>19</v>
      </c>
      <c r="B2353" s="34" t="s">
        <v>66</v>
      </c>
      <c r="C2353" s="5" t="s">
        <v>115</v>
      </c>
      <c r="D2353" s="35" t="s">
        <v>89</v>
      </c>
      <c r="E2353" s="36" t="s">
        <v>15</v>
      </c>
      <c r="F2353" s="37">
        <v>50</v>
      </c>
      <c r="G2353" s="38">
        <v>-0.06</v>
      </c>
      <c r="H2353" s="34">
        <v>0.98858913611389232</v>
      </c>
      <c r="I2353" s="35">
        <v>0.80128103815381269</v>
      </c>
      <c r="J2353" s="35">
        <v>1.494392316136718E-2</v>
      </c>
      <c r="K2353" s="35">
        <v>0.17183868267576088</v>
      </c>
      <c r="L2353" s="35">
        <v>0</v>
      </c>
      <c r="M2353" s="35">
        <v>0</v>
      </c>
      <c r="N2353" s="35">
        <v>0</v>
      </c>
      <c r="O2353" s="35">
        <v>0</v>
      </c>
      <c r="P2353" s="36">
        <v>12</v>
      </c>
      <c r="Q2353" s="37">
        <v>86</v>
      </c>
      <c r="R2353" s="36">
        <v>2</v>
      </c>
      <c r="S2353" s="39">
        <f t="shared" si="75"/>
        <v>86</v>
      </c>
      <c r="T2353" s="34" t="s">
        <v>31</v>
      </c>
      <c r="U2353" s="12">
        <f>((alpha+(beta*speed))^((-1)/ceta))</f>
        <v>1.3842780045570645E-2</v>
      </c>
      <c r="V2353" s="8">
        <f t="shared" si="76"/>
        <v>86</v>
      </c>
    </row>
    <row r="2354" spans="1:28">
      <c r="A2354" s="34" t="s">
        <v>19</v>
      </c>
      <c r="B2354" s="34" t="s">
        <v>66</v>
      </c>
      <c r="C2354" s="5" t="s">
        <v>114</v>
      </c>
      <c r="D2354" s="35" t="s">
        <v>89</v>
      </c>
      <c r="E2354" s="36" t="s">
        <v>16</v>
      </c>
      <c r="F2354" s="37">
        <v>50</v>
      </c>
      <c r="G2354" s="38">
        <v>-0.06</v>
      </c>
      <c r="H2354" s="34">
        <v>0.98310192045597578</v>
      </c>
      <c r="I2354" s="35">
        <v>7.0741813602096224</v>
      </c>
      <c r="J2354" s="35">
        <v>0.95256209600746766</v>
      </c>
      <c r="K2354" s="35">
        <v>-0.46273722089043823</v>
      </c>
      <c r="L2354" s="35">
        <v>0</v>
      </c>
      <c r="M2354" s="35">
        <v>0</v>
      </c>
      <c r="N2354" s="35">
        <v>0</v>
      </c>
      <c r="O2354" s="35">
        <v>0</v>
      </c>
      <c r="P2354" s="36">
        <v>12</v>
      </c>
      <c r="Q2354" s="37">
        <v>86</v>
      </c>
      <c r="R2354" s="36">
        <v>0</v>
      </c>
      <c r="S2354" s="39">
        <f t="shared" si="75"/>
        <v>86</v>
      </c>
      <c r="T2354" s="34" t="s">
        <v>29</v>
      </c>
      <c r="U2354" s="12">
        <f>((alpha*(beta^speed))*(speed^ceta))</f>
        <v>1.3782729374393831E-2</v>
      </c>
      <c r="V2354" s="8">
        <f t="shared" si="76"/>
        <v>86</v>
      </c>
    </row>
    <row r="2355" spans="1:28">
      <c r="A2355" s="34" t="s">
        <v>19</v>
      </c>
      <c r="B2355" s="34" t="s">
        <v>66</v>
      </c>
      <c r="C2355" s="5" t="s">
        <v>115</v>
      </c>
      <c r="D2355" s="35" t="s">
        <v>89</v>
      </c>
      <c r="E2355" s="36" t="s">
        <v>16</v>
      </c>
      <c r="F2355" s="37">
        <v>50</v>
      </c>
      <c r="G2355" s="38">
        <v>-0.06</v>
      </c>
      <c r="H2355" s="34">
        <v>0.9824036738043942</v>
      </c>
      <c r="I2355" s="35">
        <v>20.34834498666611</v>
      </c>
      <c r="J2355" s="35">
        <v>0.95126224144921756</v>
      </c>
      <c r="K2355" s="35">
        <v>-0.43251743392159869</v>
      </c>
      <c r="L2355" s="35">
        <v>0</v>
      </c>
      <c r="M2355" s="35">
        <v>0</v>
      </c>
      <c r="N2355" s="35">
        <v>0</v>
      </c>
      <c r="O2355" s="35">
        <v>0</v>
      </c>
      <c r="P2355" s="36">
        <v>12</v>
      </c>
      <c r="Q2355" s="37">
        <v>86</v>
      </c>
      <c r="R2355" s="36">
        <v>0</v>
      </c>
      <c r="S2355" s="39">
        <f t="shared" si="75"/>
        <v>86</v>
      </c>
      <c r="T2355" s="34" t="s">
        <v>29</v>
      </c>
      <c r="U2355" s="12">
        <f>((alpha*(beta^speed))*(speed^ceta))</f>
        <v>4.0331746145460111E-2</v>
      </c>
      <c r="V2355" s="8">
        <f t="shared" si="76"/>
        <v>86</v>
      </c>
    </row>
    <row r="2356" spans="1:28">
      <c r="A2356" s="34" t="s">
        <v>19</v>
      </c>
      <c r="B2356" s="34" t="s">
        <v>66</v>
      </c>
      <c r="C2356" s="5" t="s">
        <v>114</v>
      </c>
      <c r="D2356" s="35" t="s">
        <v>89</v>
      </c>
      <c r="E2356" s="36" t="s">
        <v>14</v>
      </c>
      <c r="F2356" s="37">
        <v>50</v>
      </c>
      <c r="G2356" s="38">
        <v>-0.06</v>
      </c>
      <c r="H2356" s="34">
        <v>0.99311961730367992</v>
      </c>
      <c r="I2356" s="35">
        <v>2.606129698759811</v>
      </c>
      <c r="J2356" s="35">
        <v>-10.983392179964243</v>
      </c>
      <c r="K2356" s="35">
        <v>-1.8903300190814853</v>
      </c>
      <c r="L2356" s="35">
        <v>0</v>
      </c>
      <c r="M2356" s="35">
        <v>0</v>
      </c>
      <c r="N2356" s="35">
        <v>0</v>
      </c>
      <c r="O2356" s="35">
        <v>0</v>
      </c>
      <c r="P2356" s="36">
        <v>12</v>
      </c>
      <c r="Q2356" s="37">
        <v>86</v>
      </c>
      <c r="R2356" s="36">
        <v>13</v>
      </c>
      <c r="S2356" s="39">
        <f t="shared" si="75"/>
        <v>86</v>
      </c>
      <c r="T2356" s="34" t="s">
        <v>50</v>
      </c>
      <c r="U2356" s="12">
        <f>EXP((alpha+(beta/speed))+(ceta*LN(speed)))</f>
        <v>2.627373572715079E-3</v>
      </c>
      <c r="V2356" s="8">
        <f t="shared" si="76"/>
        <v>86</v>
      </c>
      <c r="AB2356" s="41"/>
    </row>
    <row r="2357" spans="1:28">
      <c r="A2357" s="34" t="s">
        <v>19</v>
      </c>
      <c r="B2357" s="34" t="s">
        <v>66</v>
      </c>
      <c r="C2357" s="5" t="s">
        <v>115</v>
      </c>
      <c r="D2357" s="35" t="s">
        <v>89</v>
      </c>
      <c r="E2357" s="36" t="s">
        <v>14</v>
      </c>
      <c r="F2357" s="37">
        <v>50</v>
      </c>
      <c r="G2357" s="38">
        <v>-0.06</v>
      </c>
      <c r="H2357" s="34">
        <v>0.99309868697503811</v>
      </c>
      <c r="I2357" s="35">
        <v>1.792122558545302</v>
      </c>
      <c r="J2357" s="35">
        <v>-11.293862324583113</v>
      </c>
      <c r="K2357" s="35">
        <v>-1.8792271075116673</v>
      </c>
      <c r="L2357" s="35">
        <v>0</v>
      </c>
      <c r="M2357" s="35">
        <v>0</v>
      </c>
      <c r="N2357" s="35">
        <v>0</v>
      </c>
      <c r="O2357" s="35">
        <v>0</v>
      </c>
      <c r="P2357" s="36">
        <v>12</v>
      </c>
      <c r="Q2357" s="37">
        <v>86</v>
      </c>
      <c r="R2357" s="36">
        <v>13</v>
      </c>
      <c r="S2357" s="39">
        <f t="shared" si="75"/>
        <v>86</v>
      </c>
      <c r="T2357" s="34" t="s">
        <v>50</v>
      </c>
      <c r="U2357" s="12">
        <f>EXP((alpha+(beta/speed))+(ceta*LN(speed)))</f>
        <v>1.2187474751038801E-3</v>
      </c>
      <c r="V2357" s="8">
        <f t="shared" si="76"/>
        <v>86</v>
      </c>
      <c r="AB2357" s="41"/>
    </row>
    <row r="2358" spans="1:28">
      <c r="A2358" s="34" t="s">
        <v>19</v>
      </c>
      <c r="B2358" s="34" t="s">
        <v>66</v>
      </c>
      <c r="C2358" s="5" t="s">
        <v>114</v>
      </c>
      <c r="D2358" s="35" t="s">
        <v>89</v>
      </c>
      <c r="E2358" s="36" t="s">
        <v>18</v>
      </c>
      <c r="F2358" s="37">
        <v>50</v>
      </c>
      <c r="G2358" s="38">
        <v>-0.06</v>
      </c>
      <c r="H2358" s="34">
        <v>0.99071281206631245</v>
      </c>
      <c r="I2358" s="35">
        <v>10.366744872139794</v>
      </c>
      <c r="J2358" s="35">
        <v>2.1260935734943298</v>
      </c>
      <c r="K2358" s="35">
        <v>2.5674391485828282E-2</v>
      </c>
      <c r="L2358" s="35">
        <v>0</v>
      </c>
      <c r="M2358" s="35">
        <v>0</v>
      </c>
      <c r="N2358" s="35">
        <v>0</v>
      </c>
      <c r="O2358" s="35">
        <v>0</v>
      </c>
      <c r="P2358" s="36">
        <v>12</v>
      </c>
      <c r="Q2358" s="37">
        <v>86</v>
      </c>
      <c r="R2358" s="36">
        <v>5</v>
      </c>
      <c r="S2358" s="39">
        <f t="shared" si="75"/>
        <v>86</v>
      </c>
      <c r="T2358" s="34" t="s">
        <v>36</v>
      </c>
      <c r="U2358" s="12">
        <f>(1/(((ceta*(speed^2))+(beta*speed))+alpha))</f>
        <v>2.6102941171527818E-3</v>
      </c>
      <c r="V2358" s="8">
        <f t="shared" si="76"/>
        <v>86</v>
      </c>
      <c r="AB2358" s="41"/>
    </row>
    <row r="2359" spans="1:28">
      <c r="A2359" s="34" t="s">
        <v>19</v>
      </c>
      <c r="B2359" s="34" t="s">
        <v>66</v>
      </c>
      <c r="C2359" s="5" t="s">
        <v>115</v>
      </c>
      <c r="D2359" s="35" t="s">
        <v>89</v>
      </c>
      <c r="E2359" s="36" t="s">
        <v>18</v>
      </c>
      <c r="F2359" s="37">
        <v>50</v>
      </c>
      <c r="G2359" s="38">
        <v>-0.06</v>
      </c>
      <c r="H2359" s="34">
        <v>0.97273737845932973</v>
      </c>
      <c r="I2359" s="35">
        <v>9.2151152776969253E-2</v>
      </c>
      <c r="J2359" s="35">
        <v>0.86913660372502233</v>
      </c>
      <c r="K2359" s="35">
        <v>0.30302849898803308</v>
      </c>
      <c r="L2359" s="35">
        <v>0</v>
      </c>
      <c r="M2359" s="35">
        <v>0</v>
      </c>
      <c r="N2359" s="35">
        <v>0</v>
      </c>
      <c r="O2359" s="35">
        <v>0</v>
      </c>
      <c r="P2359" s="36">
        <v>12</v>
      </c>
      <c r="Q2359" s="37">
        <v>86</v>
      </c>
      <c r="R2359" s="36">
        <v>0</v>
      </c>
      <c r="S2359" s="39">
        <f t="shared" si="75"/>
        <v>86</v>
      </c>
      <c r="T2359" s="34" t="s">
        <v>29</v>
      </c>
      <c r="U2359" s="12">
        <f>((alpha*(beta^speed))*(speed^ceta))</f>
        <v>2.0524870676802052E-6</v>
      </c>
      <c r="V2359" s="8">
        <f t="shared" si="76"/>
        <v>86</v>
      </c>
      <c r="AB2359" s="41"/>
    </row>
    <row r="2360" spans="1:28">
      <c r="A2360" s="34" t="s">
        <v>19</v>
      </c>
      <c r="B2360" s="34" t="s">
        <v>66</v>
      </c>
      <c r="C2360" s="5" t="s">
        <v>114</v>
      </c>
      <c r="D2360" s="35" t="s">
        <v>89</v>
      </c>
      <c r="E2360" s="36" t="s">
        <v>17</v>
      </c>
      <c r="F2360" s="37">
        <v>50</v>
      </c>
      <c r="G2360" s="38">
        <v>-0.06</v>
      </c>
      <c r="H2360" s="34">
        <v>0.97517193224695964</v>
      </c>
      <c r="I2360" s="35">
        <v>-7.7459662876191588</v>
      </c>
      <c r="J2360" s="35">
        <v>178.60763061992483</v>
      </c>
      <c r="K2360" s="35">
        <v>5.5051249949675691</v>
      </c>
      <c r="L2360" s="35">
        <v>2.0886859743328703</v>
      </c>
      <c r="M2360" s="35">
        <v>-8.5445581187674202E-3</v>
      </c>
      <c r="N2360" s="35">
        <v>0</v>
      </c>
      <c r="O2360" s="35">
        <v>0</v>
      </c>
      <c r="P2360" s="36">
        <v>12</v>
      </c>
      <c r="Q2360" s="37">
        <v>86</v>
      </c>
      <c r="R2360" s="36">
        <v>10</v>
      </c>
      <c r="S2360" s="39">
        <f t="shared" si="75"/>
        <v>86</v>
      </c>
      <c r="T2360" s="34" t="s">
        <v>44</v>
      </c>
      <c r="U2360" s="12">
        <f>(alpha+(beta/(1+EXP((((-1)*ceta)+(delta*LN(speed)))+(epsilon*speed)))))</f>
        <v>0.22465785921852532</v>
      </c>
      <c r="V2360" s="8">
        <f t="shared" si="76"/>
        <v>86</v>
      </c>
    </row>
    <row r="2361" spans="1:28">
      <c r="A2361" s="34" t="s">
        <v>19</v>
      </c>
      <c r="B2361" s="34" t="s">
        <v>66</v>
      </c>
      <c r="C2361" s="5" t="s">
        <v>115</v>
      </c>
      <c r="D2361" s="35" t="s">
        <v>89</v>
      </c>
      <c r="E2361" s="36" t="s">
        <v>17</v>
      </c>
      <c r="F2361" s="37">
        <v>50</v>
      </c>
      <c r="G2361" s="38">
        <v>-0.06</v>
      </c>
      <c r="H2361" s="34">
        <v>0.97686608633852967</v>
      </c>
      <c r="I2361" s="35">
        <v>-7.936390138118826</v>
      </c>
      <c r="J2361" s="35">
        <v>184.09716189394311</v>
      </c>
      <c r="K2361" s="35">
        <v>5.3016481820513839</v>
      </c>
      <c r="L2361" s="35">
        <v>2.0393169360528929</v>
      </c>
      <c r="M2361" s="35">
        <v>-8.0894401106924359E-3</v>
      </c>
      <c r="N2361" s="35">
        <v>0</v>
      </c>
      <c r="O2361" s="35">
        <v>0</v>
      </c>
      <c r="P2361" s="36">
        <v>12</v>
      </c>
      <c r="Q2361" s="37">
        <v>86</v>
      </c>
      <c r="R2361" s="36">
        <v>10</v>
      </c>
      <c r="S2361" s="39">
        <f t="shared" si="75"/>
        <v>86</v>
      </c>
      <c r="T2361" s="34" t="s">
        <v>44</v>
      </c>
      <c r="U2361" s="12">
        <f>(alpha+(beta/(1+EXP((((-1)*ceta)+(delta*LN(speed)))+(epsilon*speed)))))</f>
        <v>0.10279329603647724</v>
      </c>
      <c r="V2361" s="8">
        <f t="shared" si="76"/>
        <v>86</v>
      </c>
    </row>
    <row r="2362" spans="1:28">
      <c r="A2362" s="34" t="s">
        <v>19</v>
      </c>
      <c r="B2362" s="34" t="s">
        <v>66</v>
      </c>
      <c r="C2362" s="5" t="s">
        <v>114</v>
      </c>
      <c r="D2362" s="35" t="s">
        <v>89</v>
      </c>
      <c r="E2362" s="36" t="s">
        <v>15</v>
      </c>
      <c r="F2362" s="37">
        <v>100</v>
      </c>
      <c r="G2362" s="38">
        <v>-0.06</v>
      </c>
      <c r="H2362" s="34">
        <v>0.99050571053907832</v>
      </c>
      <c r="I2362" s="35">
        <v>7.2630735664089023</v>
      </c>
      <c r="J2362" s="35">
        <v>0.95567397942901589</v>
      </c>
      <c r="K2362" s="35">
        <v>-0.71559069847578038</v>
      </c>
      <c r="L2362" s="35">
        <v>0</v>
      </c>
      <c r="M2362" s="35">
        <v>0</v>
      </c>
      <c r="N2362" s="35">
        <v>0</v>
      </c>
      <c r="O2362" s="35">
        <v>0</v>
      </c>
      <c r="P2362" s="36">
        <v>12</v>
      </c>
      <c r="Q2362" s="37">
        <v>86</v>
      </c>
      <c r="R2362" s="36">
        <v>0</v>
      </c>
      <c r="S2362" s="39">
        <f t="shared" si="75"/>
        <v>86</v>
      </c>
      <c r="T2362" s="34" t="s">
        <v>29</v>
      </c>
      <c r="U2362" s="12">
        <f>((alpha*(beta^speed))*(speed^ceta))</f>
        <v>6.0736649218627479E-3</v>
      </c>
      <c r="V2362" s="8">
        <f t="shared" si="76"/>
        <v>86</v>
      </c>
    </row>
    <row r="2363" spans="1:28">
      <c r="A2363" s="34" t="s">
        <v>19</v>
      </c>
      <c r="B2363" s="34" t="s">
        <v>66</v>
      </c>
      <c r="C2363" s="5" t="s">
        <v>115</v>
      </c>
      <c r="D2363" s="35" t="s">
        <v>89</v>
      </c>
      <c r="E2363" s="36" t="s">
        <v>15</v>
      </c>
      <c r="F2363" s="37">
        <v>100</v>
      </c>
      <c r="G2363" s="38">
        <v>-0.06</v>
      </c>
      <c r="H2363" s="34">
        <v>0.98549038468181893</v>
      </c>
      <c r="I2363" s="35">
        <v>0.80861536060377925</v>
      </c>
      <c r="J2363" s="35">
        <v>1.4642996054146552E-2</v>
      </c>
      <c r="K2363" s="35">
        <v>0.16649165908601907</v>
      </c>
      <c r="L2363" s="35">
        <v>0</v>
      </c>
      <c r="M2363" s="35">
        <v>0</v>
      </c>
      <c r="N2363" s="35">
        <v>0</v>
      </c>
      <c r="O2363" s="35">
        <v>0</v>
      </c>
      <c r="P2363" s="36">
        <v>12</v>
      </c>
      <c r="Q2363" s="37">
        <v>86</v>
      </c>
      <c r="R2363" s="36">
        <v>2</v>
      </c>
      <c r="S2363" s="39">
        <f t="shared" si="75"/>
        <v>86</v>
      </c>
      <c r="T2363" s="34" t="s">
        <v>31</v>
      </c>
      <c r="U2363" s="12">
        <f>((alpha+(beta*speed))^((-1)/ceta))</f>
        <v>1.2729647088572023E-2</v>
      </c>
      <c r="V2363" s="8">
        <f t="shared" si="76"/>
        <v>86</v>
      </c>
    </row>
    <row r="2364" spans="1:28">
      <c r="A2364" s="34" t="s">
        <v>19</v>
      </c>
      <c r="B2364" s="34" t="s">
        <v>66</v>
      </c>
      <c r="C2364" s="5" t="s">
        <v>114</v>
      </c>
      <c r="D2364" s="35" t="s">
        <v>89</v>
      </c>
      <c r="E2364" s="36" t="s">
        <v>16</v>
      </c>
      <c r="F2364" s="37">
        <v>100</v>
      </c>
      <c r="G2364" s="38">
        <v>-0.06</v>
      </c>
      <c r="H2364" s="34">
        <v>0.97852991754089635</v>
      </c>
      <c r="I2364" s="35">
        <v>0.82531973715236584</v>
      </c>
      <c r="J2364" s="35">
        <v>1.2043904797233928E-2</v>
      </c>
      <c r="K2364" s="35">
        <v>0.15395776826607682</v>
      </c>
      <c r="L2364" s="35">
        <v>0</v>
      </c>
      <c r="M2364" s="35">
        <v>0</v>
      </c>
      <c r="N2364" s="35">
        <v>0</v>
      </c>
      <c r="O2364" s="35">
        <v>0</v>
      </c>
      <c r="P2364" s="36">
        <v>12</v>
      </c>
      <c r="Q2364" s="37">
        <v>86</v>
      </c>
      <c r="R2364" s="36">
        <v>2</v>
      </c>
      <c r="S2364" s="39">
        <f t="shared" si="75"/>
        <v>86</v>
      </c>
      <c r="T2364" s="34" t="s">
        <v>31</v>
      </c>
      <c r="U2364" s="12">
        <f>((alpha+(beta*speed))^((-1)/ceta))</f>
        <v>1.7691916021974813E-2</v>
      </c>
      <c r="V2364" s="8">
        <f t="shared" si="76"/>
        <v>86</v>
      </c>
    </row>
    <row r="2365" spans="1:28">
      <c r="A2365" s="34" t="s">
        <v>19</v>
      </c>
      <c r="B2365" s="34" t="s">
        <v>66</v>
      </c>
      <c r="C2365" s="5" t="s">
        <v>115</v>
      </c>
      <c r="D2365" s="35" t="s">
        <v>89</v>
      </c>
      <c r="E2365" s="36" t="s">
        <v>16</v>
      </c>
      <c r="F2365" s="37">
        <v>100</v>
      </c>
      <c r="G2365" s="38">
        <v>-0.06</v>
      </c>
      <c r="H2365" s="34">
        <v>0.97796797912165423</v>
      </c>
      <c r="I2365" s="35">
        <v>-0.27764587222992937</v>
      </c>
      <c r="J2365" s="35">
        <v>7.3764803303908968</v>
      </c>
      <c r="K2365" s="35">
        <v>5.1206783014393267</v>
      </c>
      <c r="L2365" s="35">
        <v>2.0288485215021033</v>
      </c>
      <c r="M2365" s="35">
        <v>-7.7387324363921445E-3</v>
      </c>
      <c r="N2365" s="35">
        <v>0</v>
      </c>
      <c r="O2365" s="35">
        <v>0</v>
      </c>
      <c r="P2365" s="36">
        <v>12</v>
      </c>
      <c r="Q2365" s="37">
        <v>85</v>
      </c>
      <c r="R2365" s="36">
        <v>10</v>
      </c>
      <c r="S2365" s="39">
        <f t="shared" si="75"/>
        <v>85</v>
      </c>
      <c r="T2365" s="34" t="s">
        <v>44</v>
      </c>
      <c r="U2365" s="12">
        <f>(alpha+(beta/(1+EXP((((-1)*ceta)+(delta*LN(speed)))+(epsilon*speed)))))</f>
        <v>1.6999489113927457E-3</v>
      </c>
      <c r="V2365" s="8">
        <f t="shared" si="76"/>
        <v>85</v>
      </c>
    </row>
    <row r="2366" spans="1:28">
      <c r="A2366" s="34" t="s">
        <v>19</v>
      </c>
      <c r="B2366" s="34" t="s">
        <v>66</v>
      </c>
      <c r="C2366" s="5" t="s">
        <v>114</v>
      </c>
      <c r="D2366" s="35" t="s">
        <v>89</v>
      </c>
      <c r="E2366" s="36" t="s">
        <v>14</v>
      </c>
      <c r="F2366" s="37">
        <v>100</v>
      </c>
      <c r="G2366" s="38">
        <v>-0.06</v>
      </c>
      <c r="H2366" s="34">
        <v>0.99154783883592845</v>
      </c>
      <c r="I2366" s="35">
        <v>2.4489871137988555</v>
      </c>
      <c r="J2366" s="35">
        <v>-10.313241208440994</v>
      </c>
      <c r="K2366" s="35">
        <v>-1.8604591507398427</v>
      </c>
      <c r="L2366" s="35">
        <v>0</v>
      </c>
      <c r="M2366" s="35">
        <v>0</v>
      </c>
      <c r="N2366" s="35">
        <v>0</v>
      </c>
      <c r="O2366" s="35">
        <v>0</v>
      </c>
      <c r="P2366" s="36">
        <v>12</v>
      </c>
      <c r="Q2366" s="37">
        <v>86</v>
      </c>
      <c r="R2366" s="36">
        <v>13</v>
      </c>
      <c r="S2366" s="39">
        <f t="shared" si="75"/>
        <v>86</v>
      </c>
      <c r="T2366" s="34" t="s">
        <v>50</v>
      </c>
      <c r="U2366" s="12">
        <f>EXP((alpha+(beta/speed))+(ceta*LN(speed)))</f>
        <v>2.5849076849186522E-3</v>
      </c>
      <c r="V2366" s="8">
        <f t="shared" si="76"/>
        <v>86</v>
      </c>
      <c r="AB2366" s="41"/>
    </row>
    <row r="2367" spans="1:28">
      <c r="A2367" s="34" t="s">
        <v>19</v>
      </c>
      <c r="B2367" s="34" t="s">
        <v>66</v>
      </c>
      <c r="C2367" s="5" t="s">
        <v>115</v>
      </c>
      <c r="D2367" s="35" t="s">
        <v>89</v>
      </c>
      <c r="E2367" s="36" t="s">
        <v>14</v>
      </c>
      <c r="F2367" s="37">
        <v>100</v>
      </c>
      <c r="G2367" s="38">
        <v>-0.06</v>
      </c>
      <c r="H2367" s="34">
        <v>0.99177951727035019</v>
      </c>
      <c r="I2367" s="35">
        <v>1.5736333177767992</v>
      </c>
      <c r="J2367" s="35">
        <v>-10.328067972490887</v>
      </c>
      <c r="K2367" s="35">
        <v>-1.8358778641407236</v>
      </c>
      <c r="L2367" s="35">
        <v>0</v>
      </c>
      <c r="M2367" s="35">
        <v>0</v>
      </c>
      <c r="N2367" s="35">
        <v>0</v>
      </c>
      <c r="O2367" s="35">
        <v>0</v>
      </c>
      <c r="P2367" s="36">
        <v>12</v>
      </c>
      <c r="Q2367" s="37">
        <v>86</v>
      </c>
      <c r="R2367" s="36">
        <v>13</v>
      </c>
      <c r="S2367" s="39">
        <f t="shared" si="75"/>
        <v>86</v>
      </c>
      <c r="T2367" s="34" t="s">
        <v>50</v>
      </c>
      <c r="U2367" s="12">
        <f>EXP((alpha+(beta/speed))+(ceta*LN(speed)))</f>
        <v>1.2016038219480453E-3</v>
      </c>
      <c r="V2367" s="8">
        <f t="shared" si="76"/>
        <v>86</v>
      </c>
      <c r="AB2367" s="41"/>
    </row>
    <row r="2368" spans="1:28">
      <c r="A2368" s="34" t="s">
        <v>19</v>
      </c>
      <c r="B2368" s="34" t="s">
        <v>66</v>
      </c>
      <c r="C2368" s="5" t="s">
        <v>114</v>
      </c>
      <c r="D2368" s="35" t="s">
        <v>89</v>
      </c>
      <c r="E2368" s="36" t="s">
        <v>18</v>
      </c>
      <c r="F2368" s="37">
        <v>100</v>
      </c>
      <c r="G2368" s="38">
        <v>-0.06</v>
      </c>
      <c r="H2368" s="34">
        <v>0.98891914642679335</v>
      </c>
      <c r="I2368" s="35">
        <v>10.898208033934514</v>
      </c>
      <c r="J2368" s="35">
        <v>2.0944664652987024</v>
      </c>
      <c r="K2368" s="35">
        <v>2.592667280138412E-2</v>
      </c>
      <c r="L2368" s="35">
        <v>0</v>
      </c>
      <c r="M2368" s="35">
        <v>0</v>
      </c>
      <c r="N2368" s="35">
        <v>0</v>
      </c>
      <c r="O2368" s="35">
        <v>0</v>
      </c>
      <c r="P2368" s="36">
        <v>12</v>
      </c>
      <c r="Q2368" s="37">
        <v>86</v>
      </c>
      <c r="R2368" s="36">
        <v>5</v>
      </c>
      <c r="S2368" s="39">
        <f t="shared" si="75"/>
        <v>86</v>
      </c>
      <c r="T2368" s="34" t="s">
        <v>36</v>
      </c>
      <c r="U2368" s="12">
        <f>(1/(((ceta*(speed^2))+(beta*speed))+alpha))</f>
        <v>2.6124940179592052E-3</v>
      </c>
      <c r="V2368" s="8">
        <f t="shared" si="76"/>
        <v>86</v>
      </c>
      <c r="AB2368" s="41"/>
    </row>
    <row r="2369" spans="1:28">
      <c r="A2369" s="34" t="s">
        <v>19</v>
      </c>
      <c r="B2369" s="34" t="s">
        <v>66</v>
      </c>
      <c r="C2369" s="5" t="s">
        <v>115</v>
      </c>
      <c r="D2369" s="35" t="s">
        <v>89</v>
      </c>
      <c r="E2369" s="36" t="s">
        <v>18</v>
      </c>
      <c r="F2369" s="37">
        <v>100</v>
      </c>
      <c r="G2369" s="38">
        <v>-0.06</v>
      </c>
      <c r="H2369" s="34">
        <v>0.96928061933775156</v>
      </c>
      <c r="I2369" s="35">
        <v>8.9392827299988362E-2</v>
      </c>
      <c r="J2369" s="35">
        <v>0.86775939263965551</v>
      </c>
      <c r="K2369" s="35">
        <v>0.32502370564014182</v>
      </c>
      <c r="L2369" s="35">
        <v>0</v>
      </c>
      <c r="M2369" s="35">
        <v>0</v>
      </c>
      <c r="N2369" s="35">
        <v>0</v>
      </c>
      <c r="O2369" s="35">
        <v>0</v>
      </c>
      <c r="P2369" s="36">
        <v>12</v>
      </c>
      <c r="Q2369" s="37">
        <v>86</v>
      </c>
      <c r="R2369" s="36">
        <v>0</v>
      </c>
      <c r="S2369" s="39">
        <f t="shared" si="75"/>
        <v>86</v>
      </c>
      <c r="T2369" s="34" t="s">
        <v>29</v>
      </c>
      <c r="U2369" s="12">
        <f>((alpha*(beta^speed))*(speed^ceta))</f>
        <v>1.916030075405015E-6</v>
      </c>
      <c r="V2369" s="8">
        <f t="shared" si="76"/>
        <v>86</v>
      </c>
      <c r="AB2369" s="41"/>
    </row>
    <row r="2370" spans="1:28">
      <c r="A2370" s="34" t="s">
        <v>19</v>
      </c>
      <c r="B2370" s="34" t="s">
        <v>66</v>
      </c>
      <c r="C2370" s="5" t="s">
        <v>114</v>
      </c>
      <c r="D2370" s="35" t="s">
        <v>89</v>
      </c>
      <c r="E2370" s="36" t="s">
        <v>17</v>
      </c>
      <c r="F2370" s="37">
        <v>100</v>
      </c>
      <c r="G2370" s="38">
        <v>-0.06</v>
      </c>
      <c r="H2370" s="34">
        <v>0.96799533220551426</v>
      </c>
      <c r="I2370" s="35">
        <v>-7.4412099542887011</v>
      </c>
      <c r="J2370" s="35">
        <v>164.57019487644195</v>
      </c>
      <c r="K2370" s="35">
        <v>5.8115664332812367</v>
      </c>
      <c r="L2370" s="35">
        <v>2.1655516133101189</v>
      </c>
      <c r="M2370" s="35">
        <v>-9.6240778772744406E-3</v>
      </c>
      <c r="N2370" s="35">
        <v>0</v>
      </c>
      <c r="O2370" s="35">
        <v>0</v>
      </c>
      <c r="P2370" s="36">
        <v>12</v>
      </c>
      <c r="Q2370" s="37">
        <v>86</v>
      </c>
      <c r="R2370" s="36">
        <v>10</v>
      </c>
      <c r="S2370" s="39">
        <f t="shared" ref="S2370:S2433" si="77">V2370</f>
        <v>86</v>
      </c>
      <c r="T2370" s="34" t="s">
        <v>44</v>
      </c>
      <c r="U2370" s="12">
        <f>(alpha+(beta/(1+EXP((((-1)*ceta)+(delta*LN(speed)))+(epsilon*speed)))))</f>
        <v>0.31266964153117982</v>
      </c>
      <c r="V2370" s="8">
        <f t="shared" ref="V2370:V2433" si="78">IF($V$1&lt;P2370,P2370,IF($V$1&gt;Q2370,Q2370,$V$1))</f>
        <v>86</v>
      </c>
    </row>
    <row r="2371" spans="1:28">
      <c r="A2371" s="34" t="s">
        <v>19</v>
      </c>
      <c r="B2371" s="34" t="s">
        <v>66</v>
      </c>
      <c r="C2371" s="5" t="s">
        <v>115</v>
      </c>
      <c r="D2371" s="35" t="s">
        <v>89</v>
      </c>
      <c r="E2371" s="36" t="s">
        <v>17</v>
      </c>
      <c r="F2371" s="37">
        <v>100</v>
      </c>
      <c r="G2371" s="38">
        <v>-0.06</v>
      </c>
      <c r="H2371" s="34">
        <v>0.97010375856358366</v>
      </c>
      <c r="I2371" s="35">
        <v>-7.5458711042994757</v>
      </c>
      <c r="J2371" s="35">
        <v>167.24545412531685</v>
      </c>
      <c r="K2371" s="35">
        <v>5.6743479426765306</v>
      </c>
      <c r="L2371" s="35">
        <v>2.1352575393402051</v>
      </c>
      <c r="M2371" s="35">
        <v>-9.4701671708035534E-3</v>
      </c>
      <c r="N2371" s="35">
        <v>0</v>
      </c>
      <c r="O2371" s="35">
        <v>0</v>
      </c>
      <c r="P2371" s="36">
        <v>12</v>
      </c>
      <c r="Q2371" s="37">
        <v>86</v>
      </c>
      <c r="R2371" s="36">
        <v>10</v>
      </c>
      <c r="S2371" s="39">
        <f t="shared" si="77"/>
        <v>86</v>
      </c>
      <c r="T2371" s="34" t="s">
        <v>44</v>
      </c>
      <c r="U2371" s="12">
        <f>(alpha+(beta/(1+EXP((((-1)*ceta)+(delta*LN(speed)))+(epsilon*speed)))))</f>
        <v>0.21837800962697429</v>
      </c>
      <c r="V2371" s="8">
        <f t="shared" si="78"/>
        <v>86</v>
      </c>
    </row>
    <row r="2372" spans="1:28">
      <c r="A2372" s="34" t="s">
        <v>19</v>
      </c>
      <c r="B2372" s="34" t="s">
        <v>66</v>
      </c>
      <c r="C2372" s="5" t="s">
        <v>114</v>
      </c>
      <c r="D2372" s="35" t="s">
        <v>89</v>
      </c>
      <c r="E2372" s="36" t="s">
        <v>15</v>
      </c>
      <c r="F2372" s="37">
        <v>0</v>
      </c>
      <c r="G2372" s="38">
        <v>-0.04</v>
      </c>
      <c r="H2372" s="34">
        <v>0.99276757799848159</v>
      </c>
      <c r="I2372" s="35">
        <v>12.663432635834029</v>
      </c>
      <c r="J2372" s="35">
        <v>0.98038777330734539</v>
      </c>
      <c r="K2372" s="35">
        <v>-0.94126405184405393</v>
      </c>
      <c r="L2372" s="35">
        <v>0</v>
      </c>
      <c r="M2372" s="35">
        <v>0</v>
      </c>
      <c r="N2372" s="35">
        <v>0</v>
      </c>
      <c r="O2372" s="35">
        <v>0</v>
      </c>
      <c r="P2372" s="36">
        <v>12</v>
      </c>
      <c r="Q2372" s="37">
        <v>86</v>
      </c>
      <c r="R2372" s="36">
        <v>0</v>
      </c>
      <c r="S2372" s="39">
        <f t="shared" si="77"/>
        <v>86</v>
      </c>
      <c r="T2372" s="34" t="s">
        <v>29</v>
      </c>
      <c r="U2372" s="12">
        <f>((alpha*(beta^speed))*(speed^ceta))</f>
        <v>3.4825376855508031E-2</v>
      </c>
      <c r="V2372" s="8">
        <f t="shared" si="78"/>
        <v>86</v>
      </c>
    </row>
    <row r="2373" spans="1:28">
      <c r="A2373" s="34" t="s">
        <v>19</v>
      </c>
      <c r="B2373" s="34" t="s">
        <v>66</v>
      </c>
      <c r="C2373" s="5" t="s">
        <v>115</v>
      </c>
      <c r="D2373" s="35" t="s">
        <v>89</v>
      </c>
      <c r="E2373" s="36" t="s">
        <v>15</v>
      </c>
      <c r="F2373" s="37">
        <v>0</v>
      </c>
      <c r="G2373" s="38">
        <v>-0.04</v>
      </c>
      <c r="H2373" s="34">
        <v>0.990406935912586</v>
      </c>
      <c r="I2373" s="35">
        <v>5.737864548110188E-3</v>
      </c>
      <c r="J2373" s="35">
        <v>19.372092427858217</v>
      </c>
      <c r="K2373" s="35">
        <v>0.12605396123799578</v>
      </c>
      <c r="L2373" s="35">
        <v>0.95068582202802232</v>
      </c>
      <c r="M2373" s="35">
        <v>2.1775836455308832E-2</v>
      </c>
      <c r="N2373" s="35">
        <v>0</v>
      </c>
      <c r="O2373" s="35">
        <v>0</v>
      </c>
      <c r="P2373" s="36">
        <v>12</v>
      </c>
      <c r="Q2373" s="37">
        <v>86</v>
      </c>
      <c r="R2373" s="36">
        <v>10</v>
      </c>
      <c r="S2373" s="39">
        <f t="shared" si="77"/>
        <v>86</v>
      </c>
      <c r="T2373" s="34" t="s">
        <v>44</v>
      </c>
      <c r="U2373" s="12">
        <f>(alpha+(beta/(1+EXP((((-1)*ceta)+(delta*LN(speed)))+(epsilon*speed)))))</f>
        <v>5.4537056566717104E-2</v>
      </c>
      <c r="V2373" s="8">
        <f t="shared" si="78"/>
        <v>86</v>
      </c>
    </row>
    <row r="2374" spans="1:28">
      <c r="A2374" s="34" t="s">
        <v>19</v>
      </c>
      <c r="B2374" s="34" t="s">
        <v>66</v>
      </c>
      <c r="C2374" s="5" t="s">
        <v>114</v>
      </c>
      <c r="D2374" s="35" t="s">
        <v>89</v>
      </c>
      <c r="E2374" s="36" t="s">
        <v>16</v>
      </c>
      <c r="F2374" s="37">
        <v>0</v>
      </c>
      <c r="G2374" s="38">
        <v>-0.04</v>
      </c>
      <c r="H2374" s="34">
        <v>0.98228385899220905</v>
      </c>
      <c r="I2374" s="35">
        <v>13.818853725188513</v>
      </c>
      <c r="J2374" s="35">
        <v>0.97762356930132321</v>
      </c>
      <c r="K2374" s="35">
        <v>-0.73114080574787321</v>
      </c>
      <c r="L2374" s="35">
        <v>0</v>
      </c>
      <c r="M2374" s="35">
        <v>0</v>
      </c>
      <c r="N2374" s="35">
        <v>0</v>
      </c>
      <c r="O2374" s="35">
        <v>0</v>
      </c>
      <c r="P2374" s="36">
        <v>12</v>
      </c>
      <c r="Q2374" s="37">
        <v>86</v>
      </c>
      <c r="R2374" s="36">
        <v>0</v>
      </c>
      <c r="S2374" s="39">
        <f t="shared" si="77"/>
        <v>86</v>
      </c>
      <c r="T2374" s="34" t="s">
        <v>29</v>
      </c>
      <c r="U2374" s="12">
        <f>((alpha*(beta^speed))*(speed^ceta))</f>
        <v>7.6005375650884666E-2</v>
      </c>
      <c r="V2374" s="8">
        <f t="shared" si="78"/>
        <v>86</v>
      </c>
    </row>
    <row r="2375" spans="1:28">
      <c r="A2375" s="34" t="s">
        <v>19</v>
      </c>
      <c r="B2375" s="34" t="s">
        <v>66</v>
      </c>
      <c r="C2375" s="5" t="s">
        <v>115</v>
      </c>
      <c r="D2375" s="35" t="s">
        <v>89</v>
      </c>
      <c r="E2375" s="36" t="s">
        <v>16</v>
      </c>
      <c r="F2375" s="37">
        <v>0</v>
      </c>
      <c r="G2375" s="38">
        <v>-0.04</v>
      </c>
      <c r="H2375" s="34">
        <v>0.98156064435047641</v>
      </c>
      <c r="I2375" s="35">
        <v>40.11933757532536</v>
      </c>
      <c r="J2375" s="35">
        <v>0.97611336062302856</v>
      </c>
      <c r="K2375" s="35">
        <v>-0.70719521519318762</v>
      </c>
      <c r="L2375" s="35">
        <v>0</v>
      </c>
      <c r="M2375" s="35">
        <v>0</v>
      </c>
      <c r="N2375" s="35">
        <v>0</v>
      </c>
      <c r="O2375" s="35">
        <v>0</v>
      </c>
      <c r="P2375" s="36">
        <v>12</v>
      </c>
      <c r="Q2375" s="37">
        <v>86</v>
      </c>
      <c r="R2375" s="36">
        <v>0</v>
      </c>
      <c r="S2375" s="39">
        <f t="shared" si="77"/>
        <v>86</v>
      </c>
      <c r="T2375" s="34" t="s">
        <v>29</v>
      </c>
      <c r="U2375" s="12">
        <f>((alpha*(beta^speed))*(speed^ceta))</f>
        <v>0.21493533997210995</v>
      </c>
      <c r="V2375" s="8">
        <f t="shared" si="78"/>
        <v>86</v>
      </c>
    </row>
    <row r="2376" spans="1:28">
      <c r="A2376" s="34" t="s">
        <v>19</v>
      </c>
      <c r="B2376" s="34" t="s">
        <v>66</v>
      </c>
      <c r="C2376" s="5" t="s">
        <v>114</v>
      </c>
      <c r="D2376" s="35" t="s">
        <v>89</v>
      </c>
      <c r="E2376" s="36" t="s">
        <v>14</v>
      </c>
      <c r="F2376" s="37">
        <v>0</v>
      </c>
      <c r="G2376" s="38">
        <v>-0.04</v>
      </c>
      <c r="H2376" s="34">
        <v>0.99421730585024148</v>
      </c>
      <c r="I2376" s="35">
        <v>5.2701971891287176</v>
      </c>
      <c r="J2376" s="35">
        <v>0.23796415500164345</v>
      </c>
      <c r="K2376" s="35">
        <v>1.5501997515487165</v>
      </c>
      <c r="L2376" s="35">
        <v>0</v>
      </c>
      <c r="M2376" s="35">
        <v>0</v>
      </c>
      <c r="N2376" s="35">
        <v>0</v>
      </c>
      <c r="O2376" s="35">
        <v>0</v>
      </c>
      <c r="P2376" s="36">
        <v>12</v>
      </c>
      <c r="Q2376" s="37">
        <v>86</v>
      </c>
      <c r="R2376" s="36">
        <v>6</v>
      </c>
      <c r="S2376" s="39">
        <f t="shared" si="77"/>
        <v>86</v>
      </c>
      <c r="T2376" s="34" t="s">
        <v>37</v>
      </c>
      <c r="U2376" s="12">
        <f>(1/(alpha+(beta*(speed^ceta))))</f>
        <v>4.1218417813183974E-3</v>
      </c>
      <c r="V2376" s="8">
        <f t="shared" si="78"/>
        <v>86</v>
      </c>
      <c r="AB2376" s="41"/>
    </row>
    <row r="2377" spans="1:28">
      <c r="A2377" s="34" t="s">
        <v>19</v>
      </c>
      <c r="B2377" s="34" t="s">
        <v>66</v>
      </c>
      <c r="C2377" s="5" t="s">
        <v>115</v>
      </c>
      <c r="D2377" s="35" t="s">
        <v>89</v>
      </c>
      <c r="E2377" s="36" t="s">
        <v>14</v>
      </c>
      <c r="F2377" s="37">
        <v>0</v>
      </c>
      <c r="G2377" s="38">
        <v>-0.04</v>
      </c>
      <c r="H2377" s="34">
        <v>0.993372040314218</v>
      </c>
      <c r="I2377" s="35">
        <v>3.3529667531445435</v>
      </c>
      <c r="J2377" s="35">
        <v>0.42427702858968441</v>
      </c>
      <c r="K2377" s="35">
        <v>0.59426852064788083</v>
      </c>
      <c r="L2377" s="35">
        <v>0</v>
      </c>
      <c r="M2377" s="35">
        <v>0</v>
      </c>
      <c r="N2377" s="35">
        <v>0</v>
      </c>
      <c r="O2377" s="35">
        <v>0</v>
      </c>
      <c r="P2377" s="36">
        <v>12</v>
      </c>
      <c r="Q2377" s="37">
        <v>86</v>
      </c>
      <c r="R2377" s="36">
        <v>2</v>
      </c>
      <c r="S2377" s="39">
        <f t="shared" si="77"/>
        <v>86</v>
      </c>
      <c r="T2377" s="34" t="s">
        <v>31</v>
      </c>
      <c r="U2377" s="12">
        <f>((alpha+(beta*speed))^((-1)/ceta))</f>
        <v>2.0279747807574662E-3</v>
      </c>
      <c r="V2377" s="8">
        <f t="shared" si="78"/>
        <v>86</v>
      </c>
      <c r="AB2377" s="41"/>
    </row>
    <row r="2378" spans="1:28">
      <c r="A2378" s="34" t="s">
        <v>19</v>
      </c>
      <c r="B2378" s="34" t="s">
        <v>66</v>
      </c>
      <c r="C2378" s="5" t="s">
        <v>114</v>
      </c>
      <c r="D2378" s="35" t="s">
        <v>89</v>
      </c>
      <c r="E2378" s="36" t="s">
        <v>18</v>
      </c>
      <c r="F2378" s="37">
        <v>0</v>
      </c>
      <c r="G2378" s="38">
        <v>-0.04</v>
      </c>
      <c r="H2378" s="34">
        <v>0.99011520582210555</v>
      </c>
      <c r="I2378" s="35">
        <v>0.21856304244476277</v>
      </c>
      <c r="J2378" s="35">
        <v>0.98885187157092302</v>
      </c>
      <c r="K2378" s="35">
        <v>-0.74542047691691049</v>
      </c>
      <c r="L2378" s="35">
        <v>0</v>
      </c>
      <c r="M2378" s="35">
        <v>0</v>
      </c>
      <c r="N2378" s="35">
        <v>0</v>
      </c>
      <c r="O2378" s="35">
        <v>0</v>
      </c>
      <c r="P2378" s="36">
        <v>12</v>
      </c>
      <c r="Q2378" s="37">
        <v>86</v>
      </c>
      <c r="R2378" s="36">
        <v>0</v>
      </c>
      <c r="S2378" s="39">
        <f t="shared" si="77"/>
        <v>86</v>
      </c>
      <c r="T2378" s="34" t="s">
        <v>29</v>
      </c>
      <c r="U2378" s="12">
        <f>((alpha*(beta^speed))*(speed^ceta))</f>
        <v>3.0119558150330096E-3</v>
      </c>
      <c r="V2378" s="8">
        <f t="shared" si="78"/>
        <v>86</v>
      </c>
      <c r="AB2378" s="41"/>
    </row>
    <row r="2379" spans="1:28">
      <c r="A2379" s="34" t="s">
        <v>19</v>
      </c>
      <c r="B2379" s="34" t="s">
        <v>66</v>
      </c>
      <c r="C2379" s="5" t="s">
        <v>115</v>
      </c>
      <c r="D2379" s="35" t="s">
        <v>89</v>
      </c>
      <c r="E2379" s="36" t="s">
        <v>18</v>
      </c>
      <c r="F2379" s="37">
        <v>0</v>
      </c>
      <c r="G2379" s="38">
        <v>-0.04</v>
      </c>
      <c r="H2379" s="34">
        <v>0.97722526986718261</v>
      </c>
      <c r="I2379" s="35">
        <v>0.12859560314795343</v>
      </c>
      <c r="J2379" s="35">
        <v>0.90347986870779218</v>
      </c>
      <c r="K2379" s="35">
        <v>5.5968200010448575E-2</v>
      </c>
      <c r="L2379" s="35">
        <v>0</v>
      </c>
      <c r="M2379" s="35">
        <v>0</v>
      </c>
      <c r="N2379" s="35">
        <v>0</v>
      </c>
      <c r="O2379" s="35">
        <v>0</v>
      </c>
      <c r="P2379" s="36">
        <v>12</v>
      </c>
      <c r="Q2379" s="37">
        <v>86</v>
      </c>
      <c r="R2379" s="36">
        <v>0</v>
      </c>
      <c r="S2379" s="39">
        <f t="shared" si="77"/>
        <v>86</v>
      </c>
      <c r="T2379" s="34" t="s">
        <v>29</v>
      </c>
      <c r="U2379" s="12">
        <f>((alpha*(beta^speed))*(speed^ceta))</f>
        <v>2.6698434868076564E-5</v>
      </c>
      <c r="V2379" s="8">
        <f t="shared" si="78"/>
        <v>86</v>
      </c>
      <c r="AB2379" s="41"/>
    </row>
    <row r="2380" spans="1:28">
      <c r="A2380" s="34" t="s">
        <v>19</v>
      </c>
      <c r="B2380" s="34" t="s">
        <v>66</v>
      </c>
      <c r="C2380" s="5" t="s">
        <v>114</v>
      </c>
      <c r="D2380" s="35" t="s">
        <v>89</v>
      </c>
      <c r="E2380" s="36" t="s">
        <v>17</v>
      </c>
      <c r="F2380" s="37">
        <v>0</v>
      </c>
      <c r="G2380" s="38">
        <v>-0.04</v>
      </c>
      <c r="H2380" s="34">
        <v>0.97638667221250497</v>
      </c>
      <c r="I2380" s="35">
        <v>11.179579827500644</v>
      </c>
      <c r="J2380" s="35">
        <v>-15.238475604568722</v>
      </c>
      <c r="K2380" s="35">
        <v>-1.9915835823523571</v>
      </c>
      <c r="L2380" s="35">
        <v>0</v>
      </c>
      <c r="M2380" s="35">
        <v>0</v>
      </c>
      <c r="N2380" s="35">
        <v>0</v>
      </c>
      <c r="O2380" s="35">
        <v>0</v>
      </c>
      <c r="P2380" s="36">
        <v>12</v>
      </c>
      <c r="Q2380" s="37">
        <v>86</v>
      </c>
      <c r="R2380" s="36">
        <v>13</v>
      </c>
      <c r="S2380" s="39">
        <f t="shared" si="77"/>
        <v>86</v>
      </c>
      <c r="T2380" s="34" t="s">
        <v>50</v>
      </c>
      <c r="U2380" s="12">
        <f>EXP((alpha+(beta/speed))+(ceta*LN(speed)))</f>
        <v>8.4248300623094909</v>
      </c>
      <c r="V2380" s="8">
        <f t="shared" si="78"/>
        <v>86</v>
      </c>
    </row>
    <row r="2381" spans="1:28">
      <c r="A2381" s="34" t="s">
        <v>19</v>
      </c>
      <c r="B2381" s="34" t="s">
        <v>66</v>
      </c>
      <c r="C2381" s="5" t="s">
        <v>115</v>
      </c>
      <c r="D2381" s="35" t="s">
        <v>89</v>
      </c>
      <c r="E2381" s="36" t="s">
        <v>17</v>
      </c>
      <c r="F2381" s="37">
        <v>0</v>
      </c>
      <c r="G2381" s="38">
        <v>-0.04</v>
      </c>
      <c r="H2381" s="34">
        <v>0.97813477520665359</v>
      </c>
      <c r="I2381" s="35">
        <v>11.102860323109057</v>
      </c>
      <c r="J2381" s="35">
        <v>-14.840464323886767</v>
      </c>
      <c r="K2381" s="35">
        <v>-1.9792251767296303</v>
      </c>
      <c r="L2381" s="35">
        <v>0</v>
      </c>
      <c r="M2381" s="35">
        <v>0</v>
      </c>
      <c r="N2381" s="35">
        <v>0</v>
      </c>
      <c r="O2381" s="35">
        <v>0</v>
      </c>
      <c r="P2381" s="36">
        <v>12</v>
      </c>
      <c r="Q2381" s="37">
        <v>86</v>
      </c>
      <c r="R2381" s="36">
        <v>13</v>
      </c>
      <c r="S2381" s="39">
        <f t="shared" si="77"/>
        <v>86</v>
      </c>
      <c r="T2381" s="34" t="s">
        <v>50</v>
      </c>
      <c r="U2381" s="12">
        <f>EXP((alpha+(beta/speed))+(ceta*LN(speed)))</f>
        <v>8.2824636782095382</v>
      </c>
      <c r="V2381" s="8">
        <f t="shared" si="78"/>
        <v>86</v>
      </c>
    </row>
    <row r="2382" spans="1:28">
      <c r="A2382" s="34" t="s">
        <v>19</v>
      </c>
      <c r="B2382" s="34" t="s">
        <v>66</v>
      </c>
      <c r="C2382" s="5" t="s">
        <v>114</v>
      </c>
      <c r="D2382" s="35" t="s">
        <v>89</v>
      </c>
      <c r="E2382" s="36" t="s">
        <v>15</v>
      </c>
      <c r="F2382" s="37">
        <v>50</v>
      </c>
      <c r="G2382" s="38">
        <v>-0.04</v>
      </c>
      <c r="H2382" s="34">
        <v>0.99207830877615943</v>
      </c>
      <c r="I2382" s="35">
        <v>-3.447490721110881E-2</v>
      </c>
      <c r="J2382" s="35">
        <v>-27.380563681666285</v>
      </c>
      <c r="K2382" s="35">
        <v>1.5436275718026133</v>
      </c>
      <c r="L2382" s="35">
        <v>0.31591426354532526</v>
      </c>
      <c r="M2382" s="35">
        <v>0</v>
      </c>
      <c r="N2382" s="35">
        <v>0</v>
      </c>
      <c r="O2382" s="35">
        <v>0</v>
      </c>
      <c r="P2382" s="36">
        <v>12</v>
      </c>
      <c r="Q2382" s="37">
        <v>86</v>
      </c>
      <c r="R2382" s="36">
        <v>8</v>
      </c>
      <c r="S2382" s="39">
        <f t="shared" si="77"/>
        <v>86</v>
      </c>
      <c r="T2382" s="34" t="s">
        <v>40</v>
      </c>
      <c r="U2382" s="12">
        <f>(alpha-(beta*EXP(((-1)*ceta)*(speed^delta))))</f>
        <v>1.5558403877422279E-2</v>
      </c>
      <c r="V2382" s="8">
        <f t="shared" si="78"/>
        <v>86</v>
      </c>
    </row>
    <row r="2383" spans="1:28">
      <c r="A2383" s="34" t="s">
        <v>19</v>
      </c>
      <c r="B2383" s="34" t="s">
        <v>66</v>
      </c>
      <c r="C2383" s="5" t="s">
        <v>115</v>
      </c>
      <c r="D2383" s="35" t="s">
        <v>89</v>
      </c>
      <c r="E2383" s="36" t="s">
        <v>15</v>
      </c>
      <c r="F2383" s="37">
        <v>50</v>
      </c>
      <c r="G2383" s="38">
        <v>-0.04</v>
      </c>
      <c r="H2383" s="34">
        <v>0.98747559115246142</v>
      </c>
      <c r="I2383" s="35">
        <v>10.551787361304863</v>
      </c>
      <c r="J2383" s="35">
        <v>0.96844665045162692</v>
      </c>
      <c r="K2383" s="35">
        <v>-0.65393747300405769</v>
      </c>
      <c r="L2383" s="35">
        <v>0</v>
      </c>
      <c r="M2383" s="35">
        <v>0</v>
      </c>
      <c r="N2383" s="35">
        <v>0</v>
      </c>
      <c r="O2383" s="35">
        <v>0</v>
      </c>
      <c r="P2383" s="36">
        <v>12</v>
      </c>
      <c r="Q2383" s="37">
        <v>86</v>
      </c>
      <c r="R2383" s="36">
        <v>0</v>
      </c>
      <c r="S2383" s="39">
        <f t="shared" si="77"/>
        <v>86</v>
      </c>
      <c r="T2383" s="34" t="s">
        <v>29</v>
      </c>
      <c r="U2383" s="12">
        <f>((alpha*(beta^speed))*(speed^ceta))</f>
        <v>3.6374356846399412E-2</v>
      </c>
      <c r="V2383" s="8">
        <f t="shared" si="78"/>
        <v>86</v>
      </c>
    </row>
    <row r="2384" spans="1:28">
      <c r="A2384" s="34" t="s">
        <v>19</v>
      </c>
      <c r="B2384" s="34" t="s">
        <v>66</v>
      </c>
      <c r="C2384" s="5" t="s">
        <v>114</v>
      </c>
      <c r="D2384" s="35" t="s">
        <v>89</v>
      </c>
      <c r="E2384" s="36" t="s">
        <v>16</v>
      </c>
      <c r="F2384" s="37">
        <v>50</v>
      </c>
      <c r="G2384" s="38">
        <v>-0.04</v>
      </c>
      <c r="H2384" s="34">
        <v>0.97718258573886885</v>
      </c>
      <c r="I2384" s="35">
        <v>-0.22407996533882563</v>
      </c>
      <c r="J2384" s="35">
        <v>5.0843592186500945</v>
      </c>
      <c r="K2384" s="35">
        <v>2.6140005599939173</v>
      </c>
      <c r="L2384" s="35">
        <v>1.2678829017976452</v>
      </c>
      <c r="M2384" s="35">
        <v>-1.3046630097839854E-3</v>
      </c>
      <c r="N2384" s="35">
        <v>0</v>
      </c>
      <c r="O2384" s="35">
        <v>0</v>
      </c>
      <c r="P2384" s="36">
        <v>12</v>
      </c>
      <c r="Q2384" s="37">
        <v>86</v>
      </c>
      <c r="R2384" s="36">
        <v>10</v>
      </c>
      <c r="S2384" s="39">
        <f t="shared" si="77"/>
        <v>86</v>
      </c>
      <c r="T2384" s="34" t="s">
        <v>44</v>
      </c>
      <c r="U2384" s="12">
        <f>(alpha+(beta/(1+EXP((((-1)*ceta)+(delta*LN(speed)))+(epsilon*speed)))))</f>
        <v>3.5762774279326337E-2</v>
      </c>
      <c r="V2384" s="8">
        <f t="shared" si="78"/>
        <v>86</v>
      </c>
    </row>
    <row r="2385" spans="1:28">
      <c r="A2385" s="34" t="s">
        <v>19</v>
      </c>
      <c r="B2385" s="34" t="s">
        <v>66</v>
      </c>
      <c r="C2385" s="5" t="s">
        <v>115</v>
      </c>
      <c r="D2385" s="35" t="s">
        <v>89</v>
      </c>
      <c r="E2385" s="36" t="s">
        <v>16</v>
      </c>
      <c r="F2385" s="37">
        <v>50</v>
      </c>
      <c r="G2385" s="38">
        <v>-0.04</v>
      </c>
      <c r="H2385" s="34">
        <v>0.97624796113579682</v>
      </c>
      <c r="I2385" s="35">
        <v>-0.61197574365892526</v>
      </c>
      <c r="J2385" s="35">
        <v>13.172217879220488</v>
      </c>
      <c r="K2385" s="35">
        <v>3.1279988525330169</v>
      </c>
      <c r="L2385" s="35">
        <v>1.3813897485988811</v>
      </c>
      <c r="M2385" s="35">
        <v>-2.0435875167481923E-3</v>
      </c>
      <c r="N2385" s="35">
        <v>0</v>
      </c>
      <c r="O2385" s="35">
        <v>0</v>
      </c>
      <c r="P2385" s="36">
        <v>12</v>
      </c>
      <c r="Q2385" s="37">
        <v>86</v>
      </c>
      <c r="R2385" s="36">
        <v>10</v>
      </c>
      <c r="S2385" s="39">
        <f t="shared" si="77"/>
        <v>86</v>
      </c>
      <c r="T2385" s="34" t="s">
        <v>44</v>
      </c>
      <c r="U2385" s="12">
        <f>(alpha+(beta/(1+EXP((((-1)*ceta)+(delta*LN(speed)))+(epsilon*speed)))))</f>
        <v>0.10867829787159156</v>
      </c>
      <c r="V2385" s="8">
        <f t="shared" si="78"/>
        <v>86</v>
      </c>
    </row>
    <row r="2386" spans="1:28">
      <c r="A2386" s="34" t="s">
        <v>19</v>
      </c>
      <c r="B2386" s="34" t="s">
        <v>66</v>
      </c>
      <c r="C2386" s="5" t="s">
        <v>114</v>
      </c>
      <c r="D2386" s="35" t="s">
        <v>89</v>
      </c>
      <c r="E2386" s="36" t="s">
        <v>14</v>
      </c>
      <c r="F2386" s="37">
        <v>50</v>
      </c>
      <c r="G2386" s="38">
        <v>-0.04</v>
      </c>
      <c r="H2386" s="34">
        <v>0.99343867802402741</v>
      </c>
      <c r="I2386" s="35">
        <v>3.1326350459834882</v>
      </c>
      <c r="J2386" s="35">
        <v>0.87036811712652529</v>
      </c>
      <c r="K2386" s="35">
        <v>2.733787049186924E-2</v>
      </c>
      <c r="L2386" s="35">
        <v>0</v>
      </c>
      <c r="M2386" s="35">
        <v>0</v>
      </c>
      <c r="N2386" s="35">
        <v>0</v>
      </c>
      <c r="O2386" s="35">
        <v>0</v>
      </c>
      <c r="P2386" s="36">
        <v>12</v>
      </c>
      <c r="Q2386" s="37">
        <v>86</v>
      </c>
      <c r="R2386" s="36">
        <v>5</v>
      </c>
      <c r="S2386" s="39">
        <f t="shared" si="77"/>
        <v>86</v>
      </c>
      <c r="T2386" s="34" t="s">
        <v>36</v>
      </c>
      <c r="U2386" s="12">
        <f>(1/(((ceta*(speed^2))+(beta*speed))+alpha))</f>
        <v>3.5691954879968723E-3</v>
      </c>
      <c r="V2386" s="8">
        <f t="shared" si="78"/>
        <v>86</v>
      </c>
      <c r="AB2386" s="41"/>
    </row>
    <row r="2387" spans="1:28">
      <c r="A2387" s="34" t="s">
        <v>19</v>
      </c>
      <c r="B2387" s="34" t="s">
        <v>66</v>
      </c>
      <c r="C2387" s="5" t="s">
        <v>115</v>
      </c>
      <c r="D2387" s="35" t="s">
        <v>89</v>
      </c>
      <c r="E2387" s="36" t="s">
        <v>14</v>
      </c>
      <c r="F2387" s="37">
        <v>50</v>
      </c>
      <c r="G2387" s="38">
        <v>-0.04</v>
      </c>
      <c r="H2387" s="34">
        <v>0.99260426816561287</v>
      </c>
      <c r="I2387" s="35">
        <v>9.7689001160798714</v>
      </c>
      <c r="J2387" s="35">
        <v>1.7078243424621811</v>
      </c>
      <c r="K2387" s="35">
        <v>5.7373104540825857E-2</v>
      </c>
      <c r="L2387" s="35">
        <v>0</v>
      </c>
      <c r="M2387" s="35">
        <v>0</v>
      </c>
      <c r="N2387" s="35">
        <v>0</v>
      </c>
      <c r="O2387" s="35">
        <v>0</v>
      </c>
      <c r="P2387" s="36">
        <v>12</v>
      </c>
      <c r="Q2387" s="37">
        <v>86</v>
      </c>
      <c r="R2387" s="36">
        <v>5</v>
      </c>
      <c r="S2387" s="39">
        <f t="shared" si="77"/>
        <v>86</v>
      </c>
      <c r="T2387" s="34" t="s">
        <v>36</v>
      </c>
      <c r="U2387" s="12">
        <f>(1/(((ceta*(speed^2))+(beta*speed))+alpha))</f>
        <v>1.7212495711222801E-3</v>
      </c>
      <c r="V2387" s="8">
        <f t="shared" si="78"/>
        <v>86</v>
      </c>
      <c r="AB2387" s="41"/>
    </row>
    <row r="2388" spans="1:28">
      <c r="A2388" s="34" t="s">
        <v>19</v>
      </c>
      <c r="B2388" s="34" t="s">
        <v>66</v>
      </c>
      <c r="C2388" s="5" t="s">
        <v>114</v>
      </c>
      <c r="D2388" s="35" t="s">
        <v>89</v>
      </c>
      <c r="E2388" s="36" t="s">
        <v>18</v>
      </c>
      <c r="F2388" s="37">
        <v>50</v>
      </c>
      <c r="G2388" s="38">
        <v>-0.04</v>
      </c>
      <c r="H2388" s="34">
        <v>0.98689221000746863</v>
      </c>
      <c r="I2388" s="35">
        <v>0.18297477040565499</v>
      </c>
      <c r="J2388" s="35">
        <v>0.98573098292041939</v>
      </c>
      <c r="K2388" s="35">
        <v>-0.65739219138256488</v>
      </c>
      <c r="L2388" s="35">
        <v>0</v>
      </c>
      <c r="M2388" s="35">
        <v>0</v>
      </c>
      <c r="N2388" s="35">
        <v>0</v>
      </c>
      <c r="O2388" s="35">
        <v>0</v>
      </c>
      <c r="P2388" s="36">
        <v>12</v>
      </c>
      <c r="Q2388" s="37">
        <v>86</v>
      </c>
      <c r="R2388" s="36">
        <v>0</v>
      </c>
      <c r="S2388" s="39">
        <f t="shared" si="77"/>
        <v>86</v>
      </c>
      <c r="T2388" s="34" t="s">
        <v>29</v>
      </c>
      <c r="U2388" s="12">
        <f>((alpha*(beta^speed))*(speed^ceta))</f>
        <v>2.8437411281972275E-3</v>
      </c>
      <c r="V2388" s="8">
        <f t="shared" si="78"/>
        <v>86</v>
      </c>
      <c r="AB2388" s="41"/>
    </row>
    <row r="2389" spans="1:28">
      <c r="A2389" s="34" t="s">
        <v>19</v>
      </c>
      <c r="B2389" s="34" t="s">
        <v>66</v>
      </c>
      <c r="C2389" s="5" t="s">
        <v>115</v>
      </c>
      <c r="D2389" s="35" t="s">
        <v>89</v>
      </c>
      <c r="E2389" s="36" t="s">
        <v>18</v>
      </c>
      <c r="F2389" s="37">
        <v>50</v>
      </c>
      <c r="G2389" s="38">
        <v>-0.04</v>
      </c>
      <c r="H2389" s="34">
        <v>0.97511829223414936</v>
      </c>
      <c r="I2389" s="35">
        <v>9.1466840472862895E-2</v>
      </c>
      <c r="J2389" s="35">
        <v>0.89866436450104858</v>
      </c>
      <c r="K2389" s="35">
        <v>0.22175912676864862</v>
      </c>
      <c r="L2389" s="35">
        <v>0</v>
      </c>
      <c r="M2389" s="35">
        <v>0</v>
      </c>
      <c r="N2389" s="35">
        <v>0</v>
      </c>
      <c r="O2389" s="35">
        <v>0</v>
      </c>
      <c r="P2389" s="36">
        <v>12</v>
      </c>
      <c r="Q2389" s="37">
        <v>86</v>
      </c>
      <c r="R2389" s="36">
        <v>0</v>
      </c>
      <c r="S2389" s="39">
        <f t="shared" si="77"/>
        <v>86</v>
      </c>
      <c r="T2389" s="34" t="s">
        <v>29</v>
      </c>
      <c r="U2389" s="12">
        <f>((alpha*(beta^speed))*(speed^ceta))</f>
        <v>2.5098232330625373E-5</v>
      </c>
      <c r="V2389" s="8">
        <f t="shared" si="78"/>
        <v>86</v>
      </c>
    </row>
    <row r="2390" spans="1:28">
      <c r="A2390" s="34" t="s">
        <v>19</v>
      </c>
      <c r="B2390" s="34" t="s">
        <v>66</v>
      </c>
      <c r="C2390" s="5" t="s">
        <v>114</v>
      </c>
      <c r="D2390" s="35" t="s">
        <v>89</v>
      </c>
      <c r="E2390" s="36" t="s">
        <v>17</v>
      </c>
      <c r="F2390" s="37">
        <v>50</v>
      </c>
      <c r="G2390" s="38">
        <v>-0.04</v>
      </c>
      <c r="H2390" s="34">
        <v>0.96805869528771615</v>
      </c>
      <c r="I2390" s="35">
        <v>12.07572655368908</v>
      </c>
      <c r="J2390" s="35">
        <v>-19.873104484466353</v>
      </c>
      <c r="K2390" s="35">
        <v>-2.2082789295978356</v>
      </c>
      <c r="L2390" s="35">
        <v>0</v>
      </c>
      <c r="M2390" s="35">
        <v>0</v>
      </c>
      <c r="N2390" s="35">
        <v>0</v>
      </c>
      <c r="O2390" s="35">
        <v>0</v>
      </c>
      <c r="P2390" s="36">
        <v>12</v>
      </c>
      <c r="Q2390" s="37">
        <v>86</v>
      </c>
      <c r="R2390" s="36">
        <v>13</v>
      </c>
      <c r="S2390" s="39">
        <f t="shared" si="77"/>
        <v>86</v>
      </c>
      <c r="T2390" s="34" t="s">
        <v>50</v>
      </c>
      <c r="U2390" s="12">
        <f>EXP((alpha+(beta/speed))+(ceta*LN(speed)))</f>
        <v>7.449915305792735</v>
      </c>
      <c r="V2390" s="8">
        <f t="shared" si="78"/>
        <v>86</v>
      </c>
    </row>
    <row r="2391" spans="1:28">
      <c r="A2391" s="34" t="s">
        <v>19</v>
      </c>
      <c r="B2391" s="34" t="s">
        <v>66</v>
      </c>
      <c r="C2391" s="5" t="s">
        <v>115</v>
      </c>
      <c r="D2391" s="35" t="s">
        <v>89</v>
      </c>
      <c r="E2391" s="36" t="s">
        <v>17</v>
      </c>
      <c r="F2391" s="37">
        <v>50</v>
      </c>
      <c r="G2391" s="38">
        <v>-0.04</v>
      </c>
      <c r="H2391" s="34">
        <v>0.9711479483031048</v>
      </c>
      <c r="I2391" s="35">
        <v>597.32895434857926</v>
      </c>
      <c r="J2391" s="35">
        <v>0.96672512476494832</v>
      </c>
      <c r="K2391" s="35">
        <v>-0.42699564725764699</v>
      </c>
      <c r="L2391" s="35">
        <v>0</v>
      </c>
      <c r="M2391" s="35">
        <v>0</v>
      </c>
      <c r="N2391" s="35">
        <v>0</v>
      </c>
      <c r="O2391" s="35">
        <v>0</v>
      </c>
      <c r="P2391" s="36">
        <v>12</v>
      </c>
      <c r="Q2391" s="37">
        <v>86</v>
      </c>
      <c r="R2391" s="36">
        <v>0</v>
      </c>
      <c r="S2391" s="39">
        <f t="shared" si="77"/>
        <v>86</v>
      </c>
      <c r="T2391" s="34" t="s">
        <v>29</v>
      </c>
      <c r="U2391" s="12">
        <f>((alpha*(beta^speed))*(speed^ceta))</f>
        <v>4.8556754693708886</v>
      </c>
      <c r="V2391" s="8">
        <f t="shared" si="78"/>
        <v>86</v>
      </c>
    </row>
    <row r="2392" spans="1:28">
      <c r="A2392" s="34" t="s">
        <v>19</v>
      </c>
      <c r="B2392" s="34" t="s">
        <v>66</v>
      </c>
      <c r="C2392" s="5" t="s">
        <v>114</v>
      </c>
      <c r="D2392" s="35" t="s">
        <v>89</v>
      </c>
      <c r="E2392" s="36" t="s">
        <v>15</v>
      </c>
      <c r="F2392" s="37">
        <v>100</v>
      </c>
      <c r="G2392" s="38">
        <v>-0.04</v>
      </c>
      <c r="H2392" s="34">
        <v>0.9904367938055586</v>
      </c>
      <c r="I2392" s="35">
        <v>6.0630600247526765</v>
      </c>
      <c r="J2392" s="35">
        <v>0.96542414350803529</v>
      </c>
      <c r="K2392" s="35">
        <v>-0.62047786553492001</v>
      </c>
      <c r="L2392" s="35">
        <v>0</v>
      </c>
      <c r="M2392" s="35">
        <v>0</v>
      </c>
      <c r="N2392" s="35">
        <v>0</v>
      </c>
      <c r="O2392" s="35">
        <v>0</v>
      </c>
      <c r="P2392" s="36">
        <v>12</v>
      </c>
      <c r="Q2392" s="37">
        <v>86</v>
      </c>
      <c r="R2392" s="36">
        <v>0</v>
      </c>
      <c r="S2392" s="39">
        <f t="shared" si="77"/>
        <v>86</v>
      </c>
      <c r="T2392" s="34" t="s">
        <v>29</v>
      </c>
      <c r="U2392" s="12">
        <f>((alpha*(beta^speed))*(speed^ceta))</f>
        <v>1.8541282629613905E-2</v>
      </c>
      <c r="V2392" s="8">
        <f t="shared" si="78"/>
        <v>86</v>
      </c>
    </row>
    <row r="2393" spans="1:28">
      <c r="A2393" s="34" t="s">
        <v>19</v>
      </c>
      <c r="B2393" s="34" t="s">
        <v>66</v>
      </c>
      <c r="C2393" s="5" t="s">
        <v>115</v>
      </c>
      <c r="D2393" s="35" t="s">
        <v>89</v>
      </c>
      <c r="E2393" s="36" t="s">
        <v>15</v>
      </c>
      <c r="F2393" s="37">
        <v>100</v>
      </c>
      <c r="G2393" s="38">
        <v>-0.04</v>
      </c>
      <c r="H2393" s="34">
        <v>0.98184804606354192</v>
      </c>
      <c r="I2393" s="35">
        <v>0.77437381019190188</v>
      </c>
      <c r="J2393" s="35">
        <v>1.3579271347585357E-2</v>
      </c>
      <c r="K2393" s="35">
        <v>0.20451378944557982</v>
      </c>
      <c r="L2393" s="35">
        <v>0</v>
      </c>
      <c r="M2393" s="35">
        <v>0</v>
      </c>
      <c r="N2393" s="35">
        <v>0</v>
      </c>
      <c r="O2393" s="35">
        <v>0</v>
      </c>
      <c r="P2393" s="36">
        <v>12</v>
      </c>
      <c r="Q2393" s="37">
        <v>86</v>
      </c>
      <c r="R2393" s="36">
        <v>2</v>
      </c>
      <c r="S2393" s="39">
        <f t="shared" si="77"/>
        <v>86</v>
      </c>
      <c r="T2393" s="34" t="s">
        <v>31</v>
      </c>
      <c r="U2393" s="12">
        <f>((alpha+(beta*speed))^((-1)/ceta))</f>
        <v>3.8936272084300047E-2</v>
      </c>
      <c r="V2393" s="8">
        <f t="shared" si="78"/>
        <v>86</v>
      </c>
    </row>
    <row r="2394" spans="1:28">
      <c r="A2394" s="34" t="s">
        <v>19</v>
      </c>
      <c r="B2394" s="34" t="s">
        <v>66</v>
      </c>
      <c r="C2394" s="5" t="s">
        <v>114</v>
      </c>
      <c r="D2394" s="35" t="s">
        <v>89</v>
      </c>
      <c r="E2394" s="36" t="s">
        <v>16</v>
      </c>
      <c r="F2394" s="37">
        <v>100</v>
      </c>
      <c r="G2394" s="38">
        <v>-0.04</v>
      </c>
      <c r="H2394" s="34">
        <v>0.97053589317784095</v>
      </c>
      <c r="I2394" s="35">
        <v>-0.27505699413272466</v>
      </c>
      <c r="J2394" s="35">
        <v>4.4778297891174921</v>
      </c>
      <c r="K2394" s="35">
        <v>2.8107440301608491</v>
      </c>
      <c r="L2394" s="35">
        <v>1.246931683186832</v>
      </c>
      <c r="M2394" s="35">
        <v>-1.1740786082669696E-3</v>
      </c>
      <c r="N2394" s="35">
        <v>0</v>
      </c>
      <c r="O2394" s="35">
        <v>0</v>
      </c>
      <c r="P2394" s="36">
        <v>12</v>
      </c>
      <c r="Q2394" s="37">
        <v>86</v>
      </c>
      <c r="R2394" s="36">
        <v>10</v>
      </c>
      <c r="S2394" s="39">
        <f t="shared" si="77"/>
        <v>86</v>
      </c>
      <c r="T2394" s="34" t="s">
        <v>44</v>
      </c>
      <c r="U2394" s="12">
        <f>(alpha+(beta/(1+EXP((((-1)*ceta)+(delta*LN(speed)))+(epsilon*speed)))))</f>
        <v>2.2492783433671226E-2</v>
      </c>
      <c r="V2394" s="8">
        <f t="shared" si="78"/>
        <v>86</v>
      </c>
    </row>
    <row r="2395" spans="1:28">
      <c r="A2395" s="34" t="s">
        <v>19</v>
      </c>
      <c r="B2395" s="34" t="s">
        <v>66</v>
      </c>
      <c r="C2395" s="5" t="s">
        <v>115</v>
      </c>
      <c r="D2395" s="35" t="s">
        <v>89</v>
      </c>
      <c r="E2395" s="36" t="s">
        <v>16</v>
      </c>
      <c r="F2395" s="37">
        <v>100</v>
      </c>
      <c r="G2395" s="38">
        <v>-0.04</v>
      </c>
      <c r="H2395" s="34">
        <v>0.9697730184588943</v>
      </c>
      <c r="I2395" s="35">
        <v>-0.75092906860269593</v>
      </c>
      <c r="J2395" s="35">
        <v>11.885334915317937</v>
      </c>
      <c r="K2395" s="35">
        <v>3.3494522036697769</v>
      </c>
      <c r="L2395" s="35">
        <v>1.3783135610990169</v>
      </c>
      <c r="M2395" s="35">
        <v>-2.2707090051501204E-3</v>
      </c>
      <c r="N2395" s="35">
        <v>0</v>
      </c>
      <c r="O2395" s="35">
        <v>0</v>
      </c>
      <c r="P2395" s="36">
        <v>12</v>
      </c>
      <c r="Q2395" s="37">
        <v>86</v>
      </c>
      <c r="R2395" s="36">
        <v>10</v>
      </c>
      <c r="S2395" s="39">
        <f t="shared" si="77"/>
        <v>86</v>
      </c>
      <c r="T2395" s="34" t="s">
        <v>44</v>
      </c>
      <c r="U2395" s="12">
        <f>(alpha+(beta/(1+EXP((((-1)*ceta)+(delta*LN(speed)))+(epsilon*speed)))))</f>
        <v>7.4825982496833032E-2</v>
      </c>
      <c r="V2395" s="8">
        <f t="shared" si="78"/>
        <v>86</v>
      </c>
    </row>
    <row r="2396" spans="1:28">
      <c r="A2396" s="34" t="s">
        <v>19</v>
      </c>
      <c r="B2396" s="34" t="s">
        <v>66</v>
      </c>
      <c r="C2396" s="5" t="s">
        <v>114</v>
      </c>
      <c r="D2396" s="35" t="s">
        <v>89</v>
      </c>
      <c r="E2396" s="36" t="s">
        <v>14</v>
      </c>
      <c r="F2396" s="37">
        <v>100</v>
      </c>
      <c r="G2396" s="38">
        <v>-0.04</v>
      </c>
      <c r="H2396" s="34">
        <v>0.99174842463699053</v>
      </c>
      <c r="I2396" s="35">
        <v>4.6440559673127577</v>
      </c>
      <c r="J2396" s="35">
        <v>0.76819590603369747</v>
      </c>
      <c r="K2396" s="35">
        <v>2.9520669256114171E-2</v>
      </c>
      <c r="L2396" s="35">
        <v>0</v>
      </c>
      <c r="M2396" s="35">
        <v>0</v>
      </c>
      <c r="N2396" s="35">
        <v>0</v>
      </c>
      <c r="O2396" s="35">
        <v>0</v>
      </c>
      <c r="P2396" s="36">
        <v>12</v>
      </c>
      <c r="Q2396" s="37">
        <v>86</v>
      </c>
      <c r="R2396" s="36">
        <v>5</v>
      </c>
      <c r="S2396" s="39">
        <f t="shared" si="77"/>
        <v>86</v>
      </c>
      <c r="T2396" s="34" t="s">
        <v>36</v>
      </c>
      <c r="U2396" s="12">
        <f>(1/(((ceta*(speed^2))+(beta*speed))+alpha))</f>
        <v>3.4596835876581611E-3</v>
      </c>
      <c r="V2396" s="8">
        <f t="shared" si="78"/>
        <v>86</v>
      </c>
      <c r="AB2396" s="41"/>
    </row>
    <row r="2397" spans="1:28">
      <c r="A2397" s="34" t="s">
        <v>19</v>
      </c>
      <c r="B2397" s="34" t="s">
        <v>66</v>
      </c>
      <c r="C2397" s="5" t="s">
        <v>115</v>
      </c>
      <c r="D2397" s="35" t="s">
        <v>89</v>
      </c>
      <c r="E2397" s="36" t="s">
        <v>14</v>
      </c>
      <c r="F2397" s="37">
        <v>100</v>
      </c>
      <c r="G2397" s="38">
        <v>-0.04</v>
      </c>
      <c r="H2397" s="34">
        <v>0.99103608944559385</v>
      </c>
      <c r="I2397" s="35">
        <v>3.2334112768599441</v>
      </c>
      <c r="J2397" s="35">
        <v>0.1954045086215134</v>
      </c>
      <c r="K2397" s="35">
        <v>0.46600673198522846</v>
      </c>
      <c r="L2397" s="35">
        <v>0</v>
      </c>
      <c r="M2397" s="35">
        <v>0</v>
      </c>
      <c r="N2397" s="35">
        <v>0</v>
      </c>
      <c r="O2397" s="35">
        <v>0</v>
      </c>
      <c r="P2397" s="36">
        <v>12</v>
      </c>
      <c r="Q2397" s="37">
        <v>86</v>
      </c>
      <c r="R2397" s="36">
        <v>2</v>
      </c>
      <c r="S2397" s="39">
        <f t="shared" si="77"/>
        <v>86</v>
      </c>
      <c r="T2397" s="34" t="s">
        <v>31</v>
      </c>
      <c r="U2397" s="12">
        <f>((alpha+(beta*speed))^((-1)/ceta))</f>
        <v>1.6082449310212067E-3</v>
      </c>
      <c r="V2397" s="8">
        <f t="shared" si="78"/>
        <v>86</v>
      </c>
      <c r="AB2397" s="41"/>
    </row>
    <row r="2398" spans="1:28">
      <c r="A2398" s="34" t="s">
        <v>19</v>
      </c>
      <c r="B2398" s="34" t="s">
        <v>66</v>
      </c>
      <c r="C2398" s="5" t="s">
        <v>114</v>
      </c>
      <c r="D2398" s="35" t="s">
        <v>89</v>
      </c>
      <c r="E2398" s="36" t="s">
        <v>18</v>
      </c>
      <c r="F2398" s="37">
        <v>100</v>
      </c>
      <c r="G2398" s="38">
        <v>-0.04</v>
      </c>
      <c r="H2398" s="34">
        <v>0.98346042988212734</v>
      </c>
      <c r="I2398" s="35">
        <v>0.15523946348502229</v>
      </c>
      <c r="J2398" s="35">
        <v>0.98304656371438903</v>
      </c>
      <c r="K2398" s="35">
        <v>-0.5739773660282218</v>
      </c>
      <c r="L2398" s="35">
        <v>0</v>
      </c>
      <c r="M2398" s="35">
        <v>0</v>
      </c>
      <c r="N2398" s="35">
        <v>0</v>
      </c>
      <c r="O2398" s="35">
        <v>0</v>
      </c>
      <c r="P2398" s="36">
        <v>12</v>
      </c>
      <c r="Q2398" s="37">
        <v>86</v>
      </c>
      <c r="R2398" s="36">
        <v>0</v>
      </c>
      <c r="S2398" s="39">
        <f t="shared" si="77"/>
        <v>86</v>
      </c>
      <c r="T2398" s="34" t="s">
        <v>29</v>
      </c>
      <c r="U2398" s="12">
        <f>((alpha*(beta^speed))*(speed^ceta))</f>
        <v>2.767040392362414E-3</v>
      </c>
      <c r="V2398" s="8">
        <f t="shared" si="78"/>
        <v>86</v>
      </c>
      <c r="AB2398" s="41"/>
    </row>
    <row r="2399" spans="1:28">
      <c r="A2399" s="34" t="s">
        <v>19</v>
      </c>
      <c r="B2399" s="34" t="s">
        <v>66</v>
      </c>
      <c r="C2399" s="5" t="s">
        <v>115</v>
      </c>
      <c r="D2399" s="35" t="s">
        <v>89</v>
      </c>
      <c r="E2399" s="36" t="s">
        <v>18</v>
      </c>
      <c r="F2399" s="37">
        <v>100</v>
      </c>
      <c r="G2399" s="38">
        <v>-0.04</v>
      </c>
      <c r="H2399" s="34">
        <v>0.97262394752612358</v>
      </c>
      <c r="I2399" s="35">
        <v>7.0600084455861814E-2</v>
      </c>
      <c r="J2399" s="35">
        <v>0.8961890745610801</v>
      </c>
      <c r="K2399" s="35">
        <v>0.34648811492136183</v>
      </c>
      <c r="L2399" s="35">
        <v>0</v>
      </c>
      <c r="M2399" s="35">
        <v>0</v>
      </c>
      <c r="N2399" s="35">
        <v>0</v>
      </c>
      <c r="O2399" s="35">
        <v>0</v>
      </c>
      <c r="P2399" s="36">
        <v>12</v>
      </c>
      <c r="Q2399" s="37">
        <v>86</v>
      </c>
      <c r="R2399" s="36">
        <v>0</v>
      </c>
      <c r="S2399" s="39">
        <f t="shared" si="77"/>
        <v>86</v>
      </c>
      <c r="T2399" s="34" t="s">
        <v>29</v>
      </c>
      <c r="U2399" s="12">
        <f>((alpha*(beta^speed))*(speed^ceta))</f>
        <v>2.6635166939571204E-5</v>
      </c>
      <c r="V2399" s="8">
        <f t="shared" si="78"/>
        <v>86</v>
      </c>
      <c r="AB2399" s="41"/>
    </row>
    <row r="2400" spans="1:28">
      <c r="A2400" s="34" t="s">
        <v>19</v>
      </c>
      <c r="B2400" s="34" t="s">
        <v>66</v>
      </c>
      <c r="C2400" s="5" t="s">
        <v>114</v>
      </c>
      <c r="D2400" s="35" t="s">
        <v>89</v>
      </c>
      <c r="E2400" s="36" t="s">
        <v>17</v>
      </c>
      <c r="F2400" s="37">
        <v>100</v>
      </c>
      <c r="G2400" s="38">
        <v>-0.04</v>
      </c>
      <c r="H2400" s="34">
        <v>0.95998997796000596</v>
      </c>
      <c r="I2400" s="35">
        <v>-8.0799616025436962E-4</v>
      </c>
      <c r="J2400" s="35">
        <v>0.15109248994962793</v>
      </c>
      <c r="K2400" s="35">
        <v>-9.8094247030575392</v>
      </c>
      <c r="L2400" s="35">
        <v>234.96631442099087</v>
      </c>
      <c r="M2400" s="35">
        <v>0</v>
      </c>
      <c r="N2400" s="35">
        <v>0</v>
      </c>
      <c r="O2400" s="35">
        <v>0</v>
      </c>
      <c r="P2400" s="36">
        <v>12</v>
      </c>
      <c r="Q2400" s="37">
        <v>82</v>
      </c>
      <c r="R2400" s="36">
        <v>14</v>
      </c>
      <c r="S2400" s="39">
        <f t="shared" si="77"/>
        <v>82</v>
      </c>
      <c r="T2400" s="34" t="s">
        <v>51</v>
      </c>
      <c r="U2400" s="12">
        <f>(((alpha*(speed^3))+(beta*(speed^2))+(ceta*speed))+delta)</f>
        <v>1.0361643044395521</v>
      </c>
      <c r="V2400" s="8">
        <f t="shared" si="78"/>
        <v>82</v>
      </c>
    </row>
    <row r="2401" spans="1:28">
      <c r="A2401" s="34" t="s">
        <v>19</v>
      </c>
      <c r="B2401" s="34" t="s">
        <v>66</v>
      </c>
      <c r="C2401" s="5" t="s">
        <v>115</v>
      </c>
      <c r="D2401" s="35" t="s">
        <v>89</v>
      </c>
      <c r="E2401" s="36" t="s">
        <v>17</v>
      </c>
      <c r="F2401" s="37">
        <v>100</v>
      </c>
      <c r="G2401" s="38">
        <v>-0.04</v>
      </c>
      <c r="H2401" s="34">
        <v>0.96253378270496104</v>
      </c>
      <c r="I2401" s="35">
        <v>423.3561616724304</v>
      </c>
      <c r="J2401" s="35">
        <v>0.96166883074439802</v>
      </c>
      <c r="K2401" s="35">
        <v>-0.26576433540622502</v>
      </c>
      <c r="L2401" s="35">
        <v>0</v>
      </c>
      <c r="M2401" s="35">
        <v>0</v>
      </c>
      <c r="N2401" s="35">
        <v>0</v>
      </c>
      <c r="O2401" s="35">
        <v>0</v>
      </c>
      <c r="P2401" s="36">
        <v>12</v>
      </c>
      <c r="Q2401" s="37">
        <v>86</v>
      </c>
      <c r="R2401" s="36">
        <v>0</v>
      </c>
      <c r="S2401" s="39">
        <f t="shared" si="77"/>
        <v>86</v>
      </c>
      <c r="T2401" s="34" t="s">
        <v>29</v>
      </c>
      <c r="U2401" s="12">
        <f>((alpha*(beta^speed))*(speed^ceta))</f>
        <v>4.4955376249734664</v>
      </c>
      <c r="V2401" s="8">
        <f t="shared" si="78"/>
        <v>86</v>
      </c>
    </row>
    <row r="2402" spans="1:28">
      <c r="A2402" s="34" t="s">
        <v>19</v>
      </c>
      <c r="B2402" s="34" t="s">
        <v>66</v>
      </c>
      <c r="C2402" s="5" t="s">
        <v>114</v>
      </c>
      <c r="D2402" s="35" t="s">
        <v>89</v>
      </c>
      <c r="E2402" s="36" t="s">
        <v>15</v>
      </c>
      <c r="F2402" s="37">
        <v>0</v>
      </c>
      <c r="G2402" s="38">
        <v>-0.02</v>
      </c>
      <c r="H2402" s="34">
        <v>0.99443671949821821</v>
      </c>
      <c r="I2402" s="35">
        <v>0.26063985073715856</v>
      </c>
      <c r="J2402" s="35">
        <v>10.506273110321716</v>
      </c>
      <c r="K2402" s="35">
        <v>0.21425398641528798</v>
      </c>
      <c r="L2402" s="35">
        <v>0.77976788226015492</v>
      </c>
      <c r="M2402" s="35">
        <v>5.229620946613997E-2</v>
      </c>
      <c r="N2402" s="35">
        <v>0</v>
      </c>
      <c r="O2402" s="35">
        <v>0</v>
      </c>
      <c r="P2402" s="36">
        <v>12</v>
      </c>
      <c r="Q2402" s="37">
        <v>86</v>
      </c>
      <c r="R2402" s="36">
        <v>10</v>
      </c>
      <c r="S2402" s="39">
        <f t="shared" si="77"/>
        <v>86</v>
      </c>
      <c r="T2402" s="34" t="s">
        <v>44</v>
      </c>
      <c r="U2402" s="12">
        <f>(alpha+(beta/(1+EXP((((-1)*ceta)+(delta*LN(speed)))+(epsilon*speed)))))</f>
        <v>0.2651337600043211</v>
      </c>
      <c r="V2402" s="8">
        <f t="shared" si="78"/>
        <v>86</v>
      </c>
    </row>
    <row r="2403" spans="1:28">
      <c r="A2403" s="34" t="s">
        <v>19</v>
      </c>
      <c r="B2403" s="34" t="s">
        <v>66</v>
      </c>
      <c r="C2403" s="5" t="s">
        <v>115</v>
      </c>
      <c r="D2403" s="35" t="s">
        <v>89</v>
      </c>
      <c r="E2403" s="36" t="s">
        <v>15</v>
      </c>
      <c r="F2403" s="37">
        <v>0</v>
      </c>
      <c r="G2403" s="38">
        <v>-0.02</v>
      </c>
      <c r="H2403" s="34">
        <v>0.99191699691043222</v>
      </c>
      <c r="I2403" s="35">
        <v>0.41445679798308493</v>
      </c>
      <c r="J2403" s="35">
        <v>17.998833430899953</v>
      </c>
      <c r="K2403" s="35">
        <v>-0.24838940474845159</v>
      </c>
      <c r="L2403" s="35">
        <v>0.62001877513121206</v>
      </c>
      <c r="M2403" s="35">
        <v>5.6122825850816661E-2</v>
      </c>
      <c r="N2403" s="35">
        <v>0</v>
      </c>
      <c r="O2403" s="35">
        <v>0</v>
      </c>
      <c r="P2403" s="36">
        <v>12</v>
      </c>
      <c r="Q2403" s="37">
        <v>86</v>
      </c>
      <c r="R2403" s="36">
        <v>10</v>
      </c>
      <c r="S2403" s="39">
        <f t="shared" si="77"/>
        <v>86</v>
      </c>
      <c r="T2403" s="34" t="s">
        <v>44</v>
      </c>
      <c r="U2403" s="12">
        <f>(alpha+(beta/(1+EXP((((-1)*ceta)+(delta*LN(speed)))+(epsilon*speed)))))</f>
        <v>0.42156277286562172</v>
      </c>
      <c r="V2403" s="8">
        <f t="shared" si="78"/>
        <v>86</v>
      </c>
    </row>
    <row r="2404" spans="1:28">
      <c r="A2404" s="34" t="s">
        <v>19</v>
      </c>
      <c r="B2404" s="34" t="s">
        <v>66</v>
      </c>
      <c r="C2404" s="5" t="s">
        <v>114</v>
      </c>
      <c r="D2404" s="35" t="s">
        <v>89</v>
      </c>
      <c r="E2404" s="36" t="s">
        <v>16</v>
      </c>
      <c r="F2404" s="37">
        <v>0</v>
      </c>
      <c r="G2404" s="38">
        <v>-0.02</v>
      </c>
      <c r="H2404" s="34">
        <v>0.98199782707940986</v>
      </c>
      <c r="I2404" s="35">
        <v>0.61585967500170391</v>
      </c>
      <c r="J2404" s="35">
        <v>14.815964300784268</v>
      </c>
      <c r="K2404" s="35">
        <v>-0.35862628515914802</v>
      </c>
      <c r="L2404" s="35">
        <v>0.38890738264205527</v>
      </c>
      <c r="M2404" s="35">
        <v>6.417720591482555E-2</v>
      </c>
      <c r="N2404" s="35">
        <v>0</v>
      </c>
      <c r="O2404" s="35">
        <v>0</v>
      </c>
      <c r="P2404" s="36">
        <v>12</v>
      </c>
      <c r="Q2404" s="37">
        <v>86</v>
      </c>
      <c r="R2404" s="36">
        <v>10</v>
      </c>
      <c r="S2404" s="39">
        <f t="shared" si="77"/>
        <v>86</v>
      </c>
      <c r="T2404" s="34" t="s">
        <v>44</v>
      </c>
      <c r="U2404" s="12">
        <f>(alpha+(beta/(1+EXP((((-1)*ceta)+(delta*LN(speed)))+(epsilon*speed)))))</f>
        <v>0.62319550640333199</v>
      </c>
      <c r="V2404" s="8">
        <f t="shared" si="78"/>
        <v>86</v>
      </c>
    </row>
    <row r="2405" spans="1:28">
      <c r="A2405" s="34" t="s">
        <v>19</v>
      </c>
      <c r="B2405" s="34" t="s">
        <v>66</v>
      </c>
      <c r="C2405" s="5" t="s">
        <v>115</v>
      </c>
      <c r="D2405" s="35" t="s">
        <v>89</v>
      </c>
      <c r="E2405" s="36" t="s">
        <v>16</v>
      </c>
      <c r="F2405" s="37">
        <v>0</v>
      </c>
      <c r="G2405" s="38">
        <v>-0.02</v>
      </c>
      <c r="H2405" s="34">
        <v>0.98310456107336797</v>
      </c>
      <c r="I2405" s="35">
        <v>1.6974044860119661</v>
      </c>
      <c r="J2405" s="35">
        <v>41.658409707674437</v>
      </c>
      <c r="K2405" s="35">
        <v>-0.37990575332047566</v>
      </c>
      <c r="L2405" s="35">
        <v>0.33798109380246633</v>
      </c>
      <c r="M2405" s="35">
        <v>6.3834523967174012E-2</v>
      </c>
      <c r="N2405" s="35">
        <v>0</v>
      </c>
      <c r="O2405" s="35">
        <v>0</v>
      </c>
      <c r="P2405" s="36">
        <v>12</v>
      </c>
      <c r="Q2405" s="37">
        <v>86</v>
      </c>
      <c r="R2405" s="36">
        <v>10</v>
      </c>
      <c r="S2405" s="39">
        <f t="shared" si="77"/>
        <v>86</v>
      </c>
      <c r="T2405" s="34" t="s">
        <v>44</v>
      </c>
      <c r="U2405" s="12">
        <f>(alpha+(beta/(1+EXP((((-1)*ceta)+(delta*LN(speed)))+(epsilon*speed)))))</f>
        <v>1.7234923995675353</v>
      </c>
      <c r="V2405" s="8">
        <f t="shared" si="78"/>
        <v>86</v>
      </c>
    </row>
    <row r="2406" spans="1:28">
      <c r="A2406" s="34" t="s">
        <v>19</v>
      </c>
      <c r="B2406" s="34" t="s">
        <v>66</v>
      </c>
      <c r="C2406" s="5" t="s">
        <v>114</v>
      </c>
      <c r="D2406" s="35" t="s">
        <v>89</v>
      </c>
      <c r="E2406" s="36" t="s">
        <v>14</v>
      </c>
      <c r="F2406" s="37">
        <v>0</v>
      </c>
      <c r="G2406" s="38">
        <v>-0.02</v>
      </c>
      <c r="H2406" s="34">
        <v>0.99071575188805217</v>
      </c>
      <c r="I2406" s="35">
        <v>1.5240836508697306</v>
      </c>
      <c r="J2406" s="35">
        <v>1.0121045751599937</v>
      </c>
      <c r="K2406" s="35">
        <v>-1.3013945421724815</v>
      </c>
      <c r="L2406" s="35">
        <v>0</v>
      </c>
      <c r="M2406" s="35">
        <v>0</v>
      </c>
      <c r="N2406" s="35">
        <v>0</v>
      </c>
      <c r="O2406" s="35">
        <v>0</v>
      </c>
      <c r="P2406" s="36">
        <v>12</v>
      </c>
      <c r="Q2406" s="37">
        <v>86</v>
      </c>
      <c r="R2406" s="36">
        <v>0</v>
      </c>
      <c r="S2406" s="39">
        <f t="shared" si="77"/>
        <v>86</v>
      </c>
      <c r="T2406" s="34" t="s">
        <v>29</v>
      </c>
      <c r="U2406" s="12">
        <f>((alpha*(beta^speed))*(speed^ceta))</f>
        <v>1.302706114814259E-2</v>
      </c>
      <c r="V2406" s="8">
        <f t="shared" si="78"/>
        <v>86</v>
      </c>
      <c r="AB2406" s="41"/>
    </row>
    <row r="2407" spans="1:28">
      <c r="A2407" s="34" t="s">
        <v>19</v>
      </c>
      <c r="B2407" s="34" t="s">
        <v>66</v>
      </c>
      <c r="C2407" s="5" t="s">
        <v>115</v>
      </c>
      <c r="D2407" s="35" t="s">
        <v>89</v>
      </c>
      <c r="E2407" s="36" t="s">
        <v>14</v>
      </c>
      <c r="F2407" s="37">
        <v>0</v>
      </c>
      <c r="G2407" s="38">
        <v>-0.02</v>
      </c>
      <c r="H2407" s="34">
        <v>0.99277445716324519</v>
      </c>
      <c r="I2407" s="35">
        <v>-6.4221079041331892</v>
      </c>
      <c r="J2407" s="35">
        <v>3.3145352004424375</v>
      </c>
      <c r="K2407" s="35">
        <v>-1.9154918669704566E-2</v>
      </c>
      <c r="L2407" s="35">
        <v>0</v>
      </c>
      <c r="M2407" s="35">
        <v>0</v>
      </c>
      <c r="N2407" s="35">
        <v>0</v>
      </c>
      <c r="O2407" s="35">
        <v>0</v>
      </c>
      <c r="P2407" s="36">
        <v>12</v>
      </c>
      <c r="Q2407" s="37">
        <v>86</v>
      </c>
      <c r="R2407" s="36">
        <v>5</v>
      </c>
      <c r="S2407" s="39">
        <f t="shared" si="77"/>
        <v>86</v>
      </c>
      <c r="T2407" s="34" t="s">
        <v>36</v>
      </c>
      <c r="U2407" s="12">
        <f>(1/(((ceta*(speed^2))+(beta*speed))+alpha))</f>
        <v>7.3015009825149165E-3</v>
      </c>
      <c r="V2407" s="8">
        <f t="shared" si="78"/>
        <v>86</v>
      </c>
      <c r="AB2407" s="41"/>
    </row>
    <row r="2408" spans="1:28">
      <c r="A2408" s="34" t="s">
        <v>19</v>
      </c>
      <c r="B2408" s="34" t="s">
        <v>66</v>
      </c>
      <c r="C2408" s="5" t="s">
        <v>114</v>
      </c>
      <c r="D2408" s="35" t="s">
        <v>89</v>
      </c>
      <c r="E2408" s="36" t="s">
        <v>18</v>
      </c>
      <c r="F2408" s="37">
        <v>0</v>
      </c>
      <c r="G2408" s="38">
        <v>-0.02</v>
      </c>
      <c r="H2408" s="34">
        <v>0.98119626442980834</v>
      </c>
      <c r="I2408" s="35">
        <v>0.44244136385549032</v>
      </c>
      <c r="J2408" s="35">
        <v>2.4351215446113414</v>
      </c>
      <c r="K2408" s="35">
        <v>-1.1305085109166852E-2</v>
      </c>
      <c r="L2408" s="35">
        <v>0</v>
      </c>
      <c r="M2408" s="35">
        <v>0</v>
      </c>
      <c r="N2408" s="35">
        <v>0</v>
      </c>
      <c r="O2408" s="35">
        <v>0</v>
      </c>
      <c r="P2408" s="36">
        <v>12</v>
      </c>
      <c r="Q2408" s="37">
        <v>86</v>
      </c>
      <c r="R2408" s="36">
        <v>5</v>
      </c>
      <c r="S2408" s="39">
        <f t="shared" si="77"/>
        <v>86</v>
      </c>
      <c r="T2408" s="34" t="s">
        <v>36</v>
      </c>
      <c r="U2408" s="12">
        <f>(1/(((ceta*(speed^2))+(beta*speed))+alpha))</f>
        <v>7.9207616676845519E-3</v>
      </c>
      <c r="V2408" s="8">
        <f t="shared" si="78"/>
        <v>86</v>
      </c>
      <c r="AB2408" s="41"/>
    </row>
    <row r="2409" spans="1:28">
      <c r="A2409" s="34" t="s">
        <v>19</v>
      </c>
      <c r="B2409" s="34" t="s">
        <v>66</v>
      </c>
      <c r="C2409" s="5" t="s">
        <v>115</v>
      </c>
      <c r="D2409" s="35" t="s">
        <v>89</v>
      </c>
      <c r="E2409" s="36" t="s">
        <v>18</v>
      </c>
      <c r="F2409" s="37">
        <v>0</v>
      </c>
      <c r="G2409" s="38">
        <v>-0.02</v>
      </c>
      <c r="H2409" s="34">
        <v>0.96120481819434067</v>
      </c>
      <c r="I2409" s="35">
        <v>8.6796579602736799</v>
      </c>
      <c r="J2409" s="35">
        <v>9.4143844978641256E-2</v>
      </c>
      <c r="K2409" s="35">
        <v>1.897794607739586</v>
      </c>
      <c r="L2409" s="35">
        <v>0</v>
      </c>
      <c r="M2409" s="35">
        <v>0</v>
      </c>
      <c r="N2409" s="35">
        <v>0</v>
      </c>
      <c r="O2409" s="35">
        <v>0</v>
      </c>
      <c r="P2409" s="36">
        <v>12</v>
      </c>
      <c r="Q2409" s="37">
        <v>86</v>
      </c>
      <c r="R2409" s="36">
        <v>6</v>
      </c>
      <c r="S2409" s="39">
        <f t="shared" si="77"/>
        <v>86</v>
      </c>
      <c r="T2409" s="34" t="s">
        <v>37</v>
      </c>
      <c r="U2409" s="12">
        <f>(1/(alpha+(beta*(speed^ceta))))</f>
        <v>2.2206234234084768E-3</v>
      </c>
      <c r="V2409" s="8">
        <f t="shared" si="78"/>
        <v>86</v>
      </c>
      <c r="AB2409" s="41"/>
    </row>
    <row r="2410" spans="1:28">
      <c r="A2410" s="34" t="s">
        <v>19</v>
      </c>
      <c r="B2410" s="34" t="s">
        <v>66</v>
      </c>
      <c r="C2410" s="5" t="s">
        <v>114</v>
      </c>
      <c r="D2410" s="35" t="s">
        <v>89</v>
      </c>
      <c r="E2410" s="36" t="s">
        <v>17</v>
      </c>
      <c r="F2410" s="37">
        <v>0</v>
      </c>
      <c r="G2410" s="38">
        <v>-0.02</v>
      </c>
      <c r="H2410" s="34">
        <v>0.96738859325494619</v>
      </c>
      <c r="I2410" s="35">
        <v>2877.717967272863</v>
      </c>
      <c r="J2410" s="35">
        <v>1.0131270117488085</v>
      </c>
      <c r="K2410" s="35">
        <v>-1.1433393809283756</v>
      </c>
      <c r="L2410" s="35">
        <v>0</v>
      </c>
      <c r="M2410" s="35">
        <v>0</v>
      </c>
      <c r="N2410" s="35">
        <v>0</v>
      </c>
      <c r="O2410" s="35">
        <v>0</v>
      </c>
      <c r="P2410" s="36">
        <v>12</v>
      </c>
      <c r="Q2410" s="37">
        <v>86</v>
      </c>
      <c r="R2410" s="36">
        <v>0</v>
      </c>
      <c r="S2410" s="39">
        <f t="shared" si="77"/>
        <v>86</v>
      </c>
      <c r="T2410" s="34" t="s">
        <v>29</v>
      </c>
      <c r="U2410" s="12">
        <f>((alpha*(beta^speed))*(speed^ceta))</f>
        <v>54.24439868148734</v>
      </c>
      <c r="V2410" s="8">
        <f t="shared" si="78"/>
        <v>86</v>
      </c>
    </row>
    <row r="2411" spans="1:28">
      <c r="A2411" s="34" t="s">
        <v>19</v>
      </c>
      <c r="B2411" s="34" t="s">
        <v>66</v>
      </c>
      <c r="C2411" s="5" t="s">
        <v>115</v>
      </c>
      <c r="D2411" s="35" t="s">
        <v>89</v>
      </c>
      <c r="E2411" s="36" t="s">
        <v>17</v>
      </c>
      <c r="F2411" s="37">
        <v>0</v>
      </c>
      <c r="G2411" s="38">
        <v>-0.02</v>
      </c>
      <c r="H2411" s="34">
        <v>0.97208104661808004</v>
      </c>
      <c r="I2411" s="35">
        <v>2754.5965841084212</v>
      </c>
      <c r="J2411" s="35">
        <v>1.0126698959067699</v>
      </c>
      <c r="K2411" s="35">
        <v>-1.1321878038488191</v>
      </c>
      <c r="L2411" s="35">
        <v>0</v>
      </c>
      <c r="M2411" s="35">
        <v>0</v>
      </c>
      <c r="N2411" s="35">
        <v>0</v>
      </c>
      <c r="O2411" s="35">
        <v>0</v>
      </c>
      <c r="P2411" s="36">
        <v>12</v>
      </c>
      <c r="Q2411" s="37">
        <v>86</v>
      </c>
      <c r="R2411" s="36">
        <v>0</v>
      </c>
      <c r="S2411" s="39">
        <f t="shared" si="77"/>
        <v>86</v>
      </c>
      <c r="T2411" s="34" t="s">
        <v>29</v>
      </c>
      <c r="U2411" s="12">
        <f>((alpha*(beta^speed))*(speed^ceta))</f>
        <v>52.490634932784459</v>
      </c>
      <c r="V2411" s="8">
        <f t="shared" si="78"/>
        <v>86</v>
      </c>
    </row>
    <row r="2412" spans="1:28">
      <c r="A2412" s="34" t="s">
        <v>19</v>
      </c>
      <c r="B2412" s="34" t="s">
        <v>66</v>
      </c>
      <c r="C2412" s="5" t="s">
        <v>114</v>
      </c>
      <c r="D2412" s="35" t="s">
        <v>89</v>
      </c>
      <c r="E2412" s="36" t="s">
        <v>15</v>
      </c>
      <c r="F2412" s="37">
        <v>50</v>
      </c>
      <c r="G2412" s="38">
        <v>-0.02</v>
      </c>
      <c r="H2412" s="34">
        <v>0.99118558743881269</v>
      </c>
      <c r="I2412" s="35">
        <v>0.19720655397169018</v>
      </c>
      <c r="J2412" s="35">
        <v>10.817320883889407</v>
      </c>
      <c r="K2412" s="35">
        <v>5.6975037927301457E-2</v>
      </c>
      <c r="L2412" s="35">
        <v>0.73699261977857466</v>
      </c>
      <c r="M2412" s="35">
        <v>4.8629652209258321E-2</v>
      </c>
      <c r="N2412" s="35">
        <v>0</v>
      </c>
      <c r="O2412" s="35">
        <v>0</v>
      </c>
      <c r="P2412" s="36">
        <v>12</v>
      </c>
      <c r="Q2412" s="37">
        <v>86</v>
      </c>
      <c r="R2412" s="36">
        <v>10</v>
      </c>
      <c r="S2412" s="39">
        <f t="shared" si="77"/>
        <v>86</v>
      </c>
      <c r="T2412" s="34" t="s">
        <v>44</v>
      </c>
      <c r="U2412" s="12">
        <f>(alpha+(beta/(1+EXP((((-1)*ceta)+(delta*LN(speed)))+(epsilon*speed)))))</f>
        <v>0.20376203552360547</v>
      </c>
      <c r="V2412" s="8">
        <f t="shared" si="78"/>
        <v>86</v>
      </c>
    </row>
    <row r="2413" spans="1:28">
      <c r="A2413" s="34" t="s">
        <v>19</v>
      </c>
      <c r="B2413" s="34" t="s">
        <v>66</v>
      </c>
      <c r="C2413" s="5" t="s">
        <v>115</v>
      </c>
      <c r="D2413" s="35" t="s">
        <v>89</v>
      </c>
      <c r="E2413" s="36" t="s">
        <v>15</v>
      </c>
      <c r="F2413" s="37">
        <v>50</v>
      </c>
      <c r="G2413" s="38">
        <v>-0.02</v>
      </c>
      <c r="H2413" s="34">
        <v>0.98495806256157081</v>
      </c>
      <c r="I2413" s="35">
        <v>0.31599153465333651</v>
      </c>
      <c r="J2413" s="35">
        <v>21.132532543487571</v>
      </c>
      <c r="K2413" s="35">
        <v>-0.50358754066934541</v>
      </c>
      <c r="L2413" s="35">
        <v>0.62209081469890248</v>
      </c>
      <c r="M2413" s="35">
        <v>4.29245751668055E-2</v>
      </c>
      <c r="N2413" s="35">
        <v>0</v>
      </c>
      <c r="O2413" s="35">
        <v>0</v>
      </c>
      <c r="P2413" s="36">
        <v>12</v>
      </c>
      <c r="Q2413" s="37">
        <v>86</v>
      </c>
      <c r="R2413" s="36">
        <v>10</v>
      </c>
      <c r="S2413" s="39">
        <f t="shared" si="77"/>
        <v>86</v>
      </c>
      <c r="T2413" s="34" t="s">
        <v>44</v>
      </c>
      <c r="U2413" s="12">
        <f>(alpha+(beta/(1+EXP((((-1)*ceta)+(delta*LN(speed)))+(epsilon*speed)))))</f>
        <v>0.33590739754091603</v>
      </c>
      <c r="V2413" s="8">
        <f t="shared" si="78"/>
        <v>86</v>
      </c>
    </row>
    <row r="2414" spans="1:28">
      <c r="A2414" s="34" t="s">
        <v>19</v>
      </c>
      <c r="B2414" s="34" t="s">
        <v>66</v>
      </c>
      <c r="C2414" s="5" t="s">
        <v>114</v>
      </c>
      <c r="D2414" s="35" t="s">
        <v>89</v>
      </c>
      <c r="E2414" s="36" t="s">
        <v>16</v>
      </c>
      <c r="F2414" s="37">
        <v>50</v>
      </c>
      <c r="G2414" s="38">
        <v>-0.02</v>
      </c>
      <c r="H2414" s="34">
        <v>0.9752162280233283</v>
      </c>
      <c r="I2414" s="35">
        <v>0.41255833516226004</v>
      </c>
      <c r="J2414" s="35">
        <v>30.457998546217716</v>
      </c>
      <c r="K2414" s="35">
        <v>-0.93172357403830108</v>
      </c>
      <c r="L2414" s="35">
        <v>0.55008088687123879</v>
      </c>
      <c r="M2414" s="35">
        <v>3.3699616993571616E-2</v>
      </c>
      <c r="N2414" s="35">
        <v>0</v>
      </c>
      <c r="O2414" s="35">
        <v>0</v>
      </c>
      <c r="P2414" s="36">
        <v>12</v>
      </c>
      <c r="Q2414" s="37">
        <v>86</v>
      </c>
      <c r="R2414" s="36">
        <v>10</v>
      </c>
      <c r="S2414" s="39">
        <f t="shared" si="77"/>
        <v>86</v>
      </c>
      <c r="T2414" s="34" t="s">
        <v>44</v>
      </c>
      <c r="U2414" s="12">
        <f>(alpha+(beta/(1+EXP((((-1)*ceta)+(delta*LN(speed)))+(epsilon*speed)))))</f>
        <v>0.46950360267640312</v>
      </c>
      <c r="V2414" s="8">
        <f t="shared" si="78"/>
        <v>86</v>
      </c>
    </row>
    <row r="2415" spans="1:28">
      <c r="A2415" s="34" t="s">
        <v>19</v>
      </c>
      <c r="B2415" s="34" t="s">
        <v>66</v>
      </c>
      <c r="C2415" s="5" t="s">
        <v>115</v>
      </c>
      <c r="D2415" s="35" t="s">
        <v>89</v>
      </c>
      <c r="E2415" s="36" t="s">
        <v>16</v>
      </c>
      <c r="F2415" s="37">
        <v>50</v>
      </c>
      <c r="G2415" s="38">
        <v>-0.02</v>
      </c>
      <c r="H2415" s="34">
        <v>0.97832355215725453</v>
      </c>
      <c r="I2415" s="35">
        <v>1.3126728716897125</v>
      </c>
      <c r="J2415" s="35">
        <v>27.595985349789473</v>
      </c>
      <c r="K2415" s="35">
        <v>0.4332929802793305</v>
      </c>
      <c r="L2415" s="35">
        <v>0.48877139372558681</v>
      </c>
      <c r="M2415" s="35">
        <v>4.6920172850314995E-2</v>
      </c>
      <c r="N2415" s="35">
        <v>0</v>
      </c>
      <c r="O2415" s="35">
        <v>0</v>
      </c>
      <c r="P2415" s="36">
        <v>12</v>
      </c>
      <c r="Q2415" s="37">
        <v>86</v>
      </c>
      <c r="R2415" s="36">
        <v>10</v>
      </c>
      <c r="S2415" s="39">
        <f t="shared" si="77"/>
        <v>86</v>
      </c>
      <c r="T2415" s="34" t="s">
        <v>44</v>
      </c>
      <c r="U2415" s="12">
        <f>(alpha+(beta/(1+EXP((((-1)*ceta)+(delta*LN(speed)))+(epsilon*speed)))))</f>
        <v>1.3977313605554349</v>
      </c>
      <c r="V2415" s="8">
        <f t="shared" si="78"/>
        <v>86</v>
      </c>
    </row>
    <row r="2416" spans="1:28">
      <c r="A2416" s="34" t="s">
        <v>19</v>
      </c>
      <c r="B2416" s="34" t="s">
        <v>66</v>
      </c>
      <c r="C2416" s="5" t="s">
        <v>114</v>
      </c>
      <c r="D2416" s="35" t="s">
        <v>89</v>
      </c>
      <c r="E2416" s="36" t="s">
        <v>14</v>
      </c>
      <c r="F2416" s="37">
        <v>50</v>
      </c>
      <c r="G2416" s="38">
        <v>-0.02</v>
      </c>
      <c r="H2416" s="34">
        <v>0.98688693587052589</v>
      </c>
      <c r="I2416" s="35">
        <v>1.3101245980362082</v>
      </c>
      <c r="J2416" s="35">
        <v>1.0080061968303637</v>
      </c>
      <c r="K2416" s="35">
        <v>-1.2304924718989172</v>
      </c>
      <c r="L2416" s="35">
        <v>0</v>
      </c>
      <c r="M2416" s="35">
        <v>0</v>
      </c>
      <c r="N2416" s="35">
        <v>0</v>
      </c>
      <c r="O2416" s="35">
        <v>0</v>
      </c>
      <c r="P2416" s="36">
        <v>12</v>
      </c>
      <c r="Q2416" s="37">
        <v>86</v>
      </c>
      <c r="R2416" s="36">
        <v>0</v>
      </c>
      <c r="S2416" s="39">
        <f t="shared" si="77"/>
        <v>86</v>
      </c>
      <c r="T2416" s="34" t="s">
        <v>29</v>
      </c>
      <c r="U2416" s="12">
        <f>((alpha*(beta^speed))*(speed^ceta))</f>
        <v>1.0833335443438409E-2</v>
      </c>
      <c r="V2416" s="8">
        <f t="shared" si="78"/>
        <v>86</v>
      </c>
      <c r="AB2416" s="41"/>
    </row>
    <row r="2417" spans="1:28">
      <c r="A2417" s="34" t="s">
        <v>19</v>
      </c>
      <c r="B2417" s="34" t="s">
        <v>66</v>
      </c>
      <c r="C2417" s="5" t="s">
        <v>115</v>
      </c>
      <c r="D2417" s="35" t="s">
        <v>89</v>
      </c>
      <c r="E2417" s="36" t="s">
        <v>14</v>
      </c>
      <c r="F2417" s="37">
        <v>50</v>
      </c>
      <c r="G2417" s="38">
        <v>-0.02</v>
      </c>
      <c r="H2417" s="34">
        <v>0.98939811820091628</v>
      </c>
      <c r="I2417" s="35">
        <v>0.55768066883949952</v>
      </c>
      <c r="J2417" s="35">
        <v>1.0082592167839159</v>
      </c>
      <c r="K2417" s="35">
        <v>-1.1918369103762154</v>
      </c>
      <c r="L2417" s="35">
        <v>0</v>
      </c>
      <c r="M2417" s="35">
        <v>0</v>
      </c>
      <c r="N2417" s="35">
        <v>0</v>
      </c>
      <c r="O2417" s="35">
        <v>0</v>
      </c>
      <c r="P2417" s="36">
        <v>12</v>
      </c>
      <c r="Q2417" s="37">
        <v>86</v>
      </c>
      <c r="R2417" s="36">
        <v>0</v>
      </c>
      <c r="S2417" s="39">
        <f t="shared" si="77"/>
        <v>86</v>
      </c>
      <c r="T2417" s="34" t="s">
        <v>29</v>
      </c>
      <c r="U2417" s="12">
        <f>((alpha*(beta^speed))*(speed^ceta))</f>
        <v>5.5974238524669796E-3</v>
      </c>
      <c r="V2417" s="8">
        <f t="shared" si="78"/>
        <v>86</v>
      </c>
      <c r="AB2417" s="41"/>
    </row>
    <row r="2418" spans="1:28">
      <c r="A2418" s="34" t="s">
        <v>19</v>
      </c>
      <c r="B2418" s="34" t="s">
        <v>66</v>
      </c>
      <c r="C2418" s="5" t="s">
        <v>114</v>
      </c>
      <c r="D2418" s="35" t="s">
        <v>89</v>
      </c>
      <c r="E2418" s="36" t="s">
        <v>18</v>
      </c>
      <c r="F2418" s="37">
        <v>50</v>
      </c>
      <c r="G2418" s="38">
        <v>-0.02</v>
      </c>
      <c r="H2418" s="34">
        <v>0.98062201815971994</v>
      </c>
      <c r="I2418" s="35">
        <v>-0.53763829405619834</v>
      </c>
      <c r="J2418" s="35">
        <v>-3.2451138899656842</v>
      </c>
      <c r="K2418" s="35">
        <v>-1.0031398197415349</v>
      </c>
      <c r="L2418" s="35">
        <v>0</v>
      </c>
      <c r="M2418" s="35">
        <v>0</v>
      </c>
      <c r="N2418" s="35">
        <v>0</v>
      </c>
      <c r="O2418" s="35">
        <v>0</v>
      </c>
      <c r="P2418" s="36">
        <v>12</v>
      </c>
      <c r="Q2418" s="37">
        <v>86</v>
      </c>
      <c r="R2418" s="36">
        <v>13</v>
      </c>
      <c r="S2418" s="39">
        <f t="shared" si="77"/>
        <v>86</v>
      </c>
      <c r="T2418" s="34" t="s">
        <v>50</v>
      </c>
      <c r="U2418" s="12">
        <f>EXP((alpha+(beta/speed))+(ceta*LN(speed)))</f>
        <v>6.449805392548121E-3</v>
      </c>
      <c r="V2418" s="8">
        <f t="shared" si="78"/>
        <v>86</v>
      </c>
      <c r="AB2418" s="41"/>
    </row>
    <row r="2419" spans="1:28">
      <c r="A2419" s="34" t="s">
        <v>19</v>
      </c>
      <c r="B2419" s="34" t="s">
        <v>66</v>
      </c>
      <c r="C2419" s="5" t="s">
        <v>115</v>
      </c>
      <c r="D2419" s="35" t="s">
        <v>89</v>
      </c>
      <c r="E2419" s="36" t="s">
        <v>18</v>
      </c>
      <c r="F2419" s="37">
        <v>50</v>
      </c>
      <c r="G2419" s="38">
        <v>-0.02</v>
      </c>
      <c r="H2419" s="34">
        <v>0.96243898243749004</v>
      </c>
      <c r="I2419" s="35">
        <v>11.278801994876165</v>
      </c>
      <c r="J2419" s="35">
        <v>2.7750833773087402E-2</v>
      </c>
      <c r="K2419" s="35">
        <v>2.2217530953256004</v>
      </c>
      <c r="L2419" s="35">
        <v>0</v>
      </c>
      <c r="M2419" s="35">
        <v>0</v>
      </c>
      <c r="N2419" s="35">
        <v>0</v>
      </c>
      <c r="O2419" s="35">
        <v>0</v>
      </c>
      <c r="P2419" s="36">
        <v>12</v>
      </c>
      <c r="Q2419" s="37">
        <v>86</v>
      </c>
      <c r="R2419" s="36">
        <v>6</v>
      </c>
      <c r="S2419" s="39">
        <f t="shared" si="77"/>
        <v>86</v>
      </c>
      <c r="T2419" s="34" t="s">
        <v>37</v>
      </c>
      <c r="U2419" s="12">
        <f>(1/(alpha+(beta*(speed^ceta))))</f>
        <v>1.7780664320381145E-3</v>
      </c>
      <c r="V2419" s="8">
        <f t="shared" si="78"/>
        <v>86</v>
      </c>
      <c r="AB2419" s="41"/>
    </row>
    <row r="2420" spans="1:28">
      <c r="A2420" s="34" t="s">
        <v>19</v>
      </c>
      <c r="B2420" s="34" t="s">
        <v>66</v>
      </c>
      <c r="C2420" s="5" t="s">
        <v>114</v>
      </c>
      <c r="D2420" s="35" t="s">
        <v>89</v>
      </c>
      <c r="E2420" s="36" t="s">
        <v>17</v>
      </c>
      <c r="F2420" s="37">
        <v>50</v>
      </c>
      <c r="G2420" s="38">
        <v>-0.02</v>
      </c>
      <c r="H2420" s="34">
        <v>0.96360304129238683</v>
      </c>
      <c r="I2420" s="35">
        <v>7.8166778267998627</v>
      </c>
      <c r="J2420" s="35">
        <v>-2.0971467589983184</v>
      </c>
      <c r="K2420" s="35">
        <v>-0.93795473543729435</v>
      </c>
      <c r="L2420" s="35">
        <v>0</v>
      </c>
      <c r="M2420" s="35">
        <v>0</v>
      </c>
      <c r="N2420" s="35">
        <v>0</v>
      </c>
      <c r="O2420" s="35">
        <v>0</v>
      </c>
      <c r="P2420" s="36">
        <v>12</v>
      </c>
      <c r="Q2420" s="37">
        <v>86</v>
      </c>
      <c r="R2420" s="36">
        <v>13</v>
      </c>
      <c r="S2420" s="39">
        <f t="shared" si="77"/>
        <v>86</v>
      </c>
      <c r="T2420" s="34" t="s">
        <v>50</v>
      </c>
      <c r="U2420" s="12">
        <f>EXP((alpha+(beta/speed))+(ceta*LN(speed)))</f>
        <v>37.125952730439607</v>
      </c>
      <c r="V2420" s="8">
        <f t="shared" si="78"/>
        <v>86</v>
      </c>
    </row>
    <row r="2421" spans="1:28">
      <c r="A2421" s="34" t="s">
        <v>19</v>
      </c>
      <c r="B2421" s="34" t="s">
        <v>66</v>
      </c>
      <c r="C2421" s="5" t="s">
        <v>115</v>
      </c>
      <c r="D2421" s="35" t="s">
        <v>89</v>
      </c>
      <c r="E2421" s="36" t="s">
        <v>17</v>
      </c>
      <c r="F2421" s="37">
        <v>50</v>
      </c>
      <c r="G2421" s="38">
        <v>-0.02</v>
      </c>
      <c r="H2421" s="34">
        <v>0.96654559281203756</v>
      </c>
      <c r="I2421" s="35">
        <v>7.7401347396590756</v>
      </c>
      <c r="J2421" s="35">
        <v>-1.7894484933743533</v>
      </c>
      <c r="K2421" s="35">
        <v>-0.9276947232445204</v>
      </c>
      <c r="L2421" s="35">
        <v>0</v>
      </c>
      <c r="M2421" s="35">
        <v>0</v>
      </c>
      <c r="N2421" s="35">
        <v>0</v>
      </c>
      <c r="O2421" s="35">
        <v>0</v>
      </c>
      <c r="P2421" s="36">
        <v>12</v>
      </c>
      <c r="Q2421" s="37">
        <v>86</v>
      </c>
      <c r="R2421" s="36">
        <v>13</v>
      </c>
      <c r="S2421" s="39">
        <f t="shared" si="77"/>
        <v>86</v>
      </c>
      <c r="T2421" s="34" t="s">
        <v>50</v>
      </c>
      <c r="U2421" s="12">
        <f>EXP((alpha+(beta/speed))+(ceta*LN(speed)))</f>
        <v>36.127441062194407</v>
      </c>
      <c r="V2421" s="8">
        <f t="shared" si="78"/>
        <v>86</v>
      </c>
    </row>
    <row r="2422" spans="1:28">
      <c r="A2422" s="34" t="s">
        <v>19</v>
      </c>
      <c r="B2422" s="34" t="s">
        <v>66</v>
      </c>
      <c r="C2422" s="5" t="s">
        <v>114</v>
      </c>
      <c r="D2422" s="35" t="s">
        <v>89</v>
      </c>
      <c r="E2422" s="36" t="s">
        <v>15</v>
      </c>
      <c r="F2422" s="37">
        <v>100</v>
      </c>
      <c r="G2422" s="38">
        <v>-0.02</v>
      </c>
      <c r="H2422" s="34">
        <v>0.99373815694722312</v>
      </c>
      <c r="I2422" s="35">
        <v>0.10190137522395346</v>
      </c>
      <c r="J2422" s="35">
        <v>10.500870573103203</v>
      </c>
      <c r="K2422" s="35">
        <v>2.7010449290519163E-2</v>
      </c>
      <c r="L2422" s="35">
        <v>0.78012534513459753</v>
      </c>
      <c r="M2422" s="35">
        <v>2.8394020854867225E-2</v>
      </c>
      <c r="N2422" s="35">
        <v>0</v>
      </c>
      <c r="O2422" s="35">
        <v>0</v>
      </c>
      <c r="P2422" s="36">
        <v>12</v>
      </c>
      <c r="Q2422" s="37">
        <v>86</v>
      </c>
      <c r="R2422" s="36">
        <v>10</v>
      </c>
      <c r="S2422" s="39">
        <f t="shared" si="77"/>
        <v>86</v>
      </c>
      <c r="T2422" s="34" t="s">
        <v>44</v>
      </c>
      <c r="U2422" s="12">
        <f>(alpha+(beta/(1+EXP((((-1)*ceta)+(delta*LN(speed)))+(epsilon*speed)))))</f>
        <v>0.13088193459217626</v>
      </c>
      <c r="V2422" s="8">
        <f t="shared" si="78"/>
        <v>86</v>
      </c>
    </row>
    <row r="2423" spans="1:28">
      <c r="A2423" s="34" t="s">
        <v>19</v>
      </c>
      <c r="B2423" s="34" t="s">
        <v>66</v>
      </c>
      <c r="C2423" s="5" t="s">
        <v>115</v>
      </c>
      <c r="D2423" s="35" t="s">
        <v>89</v>
      </c>
      <c r="E2423" s="36" t="s">
        <v>15</v>
      </c>
      <c r="F2423" s="37">
        <v>100</v>
      </c>
      <c r="G2423" s="38">
        <v>-0.02</v>
      </c>
      <c r="H2423" s="34">
        <v>0.98022117848715706</v>
      </c>
      <c r="I2423" s="35">
        <v>4.7290442756474897</v>
      </c>
      <c r="J2423" s="35">
        <v>-8.5098381363709485</v>
      </c>
      <c r="K2423" s="35">
        <v>-1.3747084170417376</v>
      </c>
      <c r="L2423" s="35">
        <v>0</v>
      </c>
      <c r="M2423" s="35">
        <v>0</v>
      </c>
      <c r="N2423" s="35">
        <v>0</v>
      </c>
      <c r="O2423" s="35">
        <v>0</v>
      </c>
      <c r="P2423" s="36">
        <v>12</v>
      </c>
      <c r="Q2423" s="37">
        <v>86</v>
      </c>
      <c r="R2423" s="36">
        <v>13</v>
      </c>
      <c r="S2423" s="39">
        <f t="shared" si="77"/>
        <v>86</v>
      </c>
      <c r="T2423" s="34" t="s">
        <v>50</v>
      </c>
      <c r="U2423" s="12">
        <f>EXP((alpha+(beta/speed))+(ceta*LN(speed)))</f>
        <v>0.2246220535463129</v>
      </c>
      <c r="V2423" s="8">
        <f t="shared" si="78"/>
        <v>86</v>
      </c>
    </row>
    <row r="2424" spans="1:28">
      <c r="A2424" s="34" t="s">
        <v>19</v>
      </c>
      <c r="B2424" s="34" t="s">
        <v>66</v>
      </c>
      <c r="C2424" s="5" t="s">
        <v>114</v>
      </c>
      <c r="D2424" s="35" t="s">
        <v>89</v>
      </c>
      <c r="E2424" s="36" t="s">
        <v>16</v>
      </c>
      <c r="F2424" s="37">
        <v>100</v>
      </c>
      <c r="G2424" s="38">
        <v>-0.02</v>
      </c>
      <c r="H2424" s="34">
        <v>0.96761322184853882</v>
      </c>
      <c r="I2424" s="35">
        <v>-1.213243455801946E-5</v>
      </c>
      <c r="J2424" s="35">
        <v>2.2316250361026006E-3</v>
      </c>
      <c r="K2424" s="35">
        <v>-0.14417571723971104</v>
      </c>
      <c r="L2424" s="35">
        <v>3.8118486094482296</v>
      </c>
      <c r="M2424" s="35">
        <v>0</v>
      </c>
      <c r="N2424" s="35">
        <v>0</v>
      </c>
      <c r="O2424" s="35">
        <v>0</v>
      </c>
      <c r="P2424" s="36">
        <v>12</v>
      </c>
      <c r="Q2424" s="37">
        <v>86</v>
      </c>
      <c r="R2424" s="36">
        <v>14</v>
      </c>
      <c r="S2424" s="39">
        <f t="shared" si="77"/>
        <v>86</v>
      </c>
      <c r="T2424" s="34" t="s">
        <v>51</v>
      </c>
      <c r="U2424" s="12">
        <f>(((alpha*(speed^3))+(beta*(speed^2))+(ceta*speed))+delta)</f>
        <v>0.20092789861228644</v>
      </c>
      <c r="V2424" s="8">
        <f t="shared" si="78"/>
        <v>86</v>
      </c>
    </row>
    <row r="2425" spans="1:28">
      <c r="A2425" s="34" t="s">
        <v>19</v>
      </c>
      <c r="B2425" s="34" t="s">
        <v>66</v>
      </c>
      <c r="C2425" s="5" t="s">
        <v>115</v>
      </c>
      <c r="D2425" s="35" t="s">
        <v>89</v>
      </c>
      <c r="E2425" s="36" t="s">
        <v>16</v>
      </c>
      <c r="F2425" s="37">
        <v>100</v>
      </c>
      <c r="G2425" s="38">
        <v>-0.02</v>
      </c>
      <c r="H2425" s="34">
        <v>0.97493196042298469</v>
      </c>
      <c r="I2425" s="35">
        <v>6.292316453194613</v>
      </c>
      <c r="J2425" s="35">
        <v>-10.201169190949139</v>
      </c>
      <c r="K2425" s="35">
        <v>-1.388246856274187</v>
      </c>
      <c r="L2425" s="35">
        <v>0</v>
      </c>
      <c r="M2425" s="35">
        <v>0</v>
      </c>
      <c r="N2425" s="35">
        <v>0</v>
      </c>
      <c r="O2425" s="35">
        <v>0</v>
      </c>
      <c r="P2425" s="36">
        <v>12</v>
      </c>
      <c r="Q2425" s="37">
        <v>86</v>
      </c>
      <c r="R2425" s="36">
        <v>13</v>
      </c>
      <c r="S2425" s="39">
        <f t="shared" si="77"/>
        <v>86</v>
      </c>
      <c r="T2425" s="34" t="s">
        <v>50</v>
      </c>
      <c r="U2425" s="12">
        <f>EXP((alpha+(beta/speed))+(ceta*LN(speed)))</f>
        <v>0.99001476285579981</v>
      </c>
      <c r="V2425" s="8">
        <f t="shared" si="78"/>
        <v>86</v>
      </c>
    </row>
    <row r="2426" spans="1:28">
      <c r="A2426" s="34" t="s">
        <v>19</v>
      </c>
      <c r="B2426" s="34" t="s">
        <v>66</v>
      </c>
      <c r="C2426" s="5" t="s">
        <v>114</v>
      </c>
      <c r="D2426" s="35" t="s">
        <v>89</v>
      </c>
      <c r="E2426" s="36" t="s">
        <v>14</v>
      </c>
      <c r="F2426" s="37">
        <v>100</v>
      </c>
      <c r="G2426" s="38">
        <v>-0.02</v>
      </c>
      <c r="H2426" s="34">
        <v>0.98904420169118512</v>
      </c>
      <c r="I2426" s="35">
        <v>0.66008046673288523</v>
      </c>
      <c r="J2426" s="35">
        <v>-4.2164438683130978</v>
      </c>
      <c r="K2426" s="35">
        <v>-1.2201790342094161</v>
      </c>
      <c r="L2426" s="35">
        <v>0</v>
      </c>
      <c r="M2426" s="35">
        <v>0</v>
      </c>
      <c r="N2426" s="35">
        <v>0</v>
      </c>
      <c r="O2426" s="35">
        <v>0</v>
      </c>
      <c r="P2426" s="36">
        <v>12</v>
      </c>
      <c r="Q2426" s="37">
        <v>86</v>
      </c>
      <c r="R2426" s="36">
        <v>13</v>
      </c>
      <c r="S2426" s="39">
        <f t="shared" si="77"/>
        <v>86</v>
      </c>
      <c r="T2426" s="34" t="s">
        <v>50</v>
      </c>
      <c r="U2426" s="12">
        <f>EXP((alpha+(beta/speed))+(ceta*LN(speed)))</f>
        <v>8.0341896908329002E-3</v>
      </c>
      <c r="V2426" s="8">
        <f t="shared" si="78"/>
        <v>86</v>
      </c>
      <c r="AB2426" s="41"/>
    </row>
    <row r="2427" spans="1:28">
      <c r="A2427" s="34" t="s">
        <v>19</v>
      </c>
      <c r="B2427" s="34" t="s">
        <v>66</v>
      </c>
      <c r="C2427" s="5" t="s">
        <v>115</v>
      </c>
      <c r="D2427" s="35" t="s">
        <v>89</v>
      </c>
      <c r="E2427" s="36" t="s">
        <v>14</v>
      </c>
      <c r="F2427" s="37">
        <v>100</v>
      </c>
      <c r="G2427" s="38">
        <v>-0.02</v>
      </c>
      <c r="H2427" s="34">
        <v>0.99134795024777977</v>
      </c>
      <c r="I2427" s="35">
        <v>-0.2207589896429635</v>
      </c>
      <c r="J2427" s="35">
        <v>-3.9015235817991907</v>
      </c>
      <c r="K2427" s="35">
        <v>-1.1815501637208274</v>
      </c>
      <c r="L2427" s="35">
        <v>0</v>
      </c>
      <c r="M2427" s="35">
        <v>0</v>
      </c>
      <c r="N2427" s="35">
        <v>0</v>
      </c>
      <c r="O2427" s="35">
        <v>0</v>
      </c>
      <c r="P2427" s="36">
        <v>12</v>
      </c>
      <c r="Q2427" s="37">
        <v>86</v>
      </c>
      <c r="R2427" s="36">
        <v>13</v>
      </c>
      <c r="S2427" s="39">
        <f t="shared" si="77"/>
        <v>86</v>
      </c>
      <c r="T2427" s="34" t="s">
        <v>50</v>
      </c>
      <c r="U2427" s="12">
        <f>EXP((alpha+(beta/speed))+(ceta*LN(speed)))</f>
        <v>3.9693206490284553E-3</v>
      </c>
      <c r="V2427" s="8">
        <f t="shared" si="78"/>
        <v>86</v>
      </c>
      <c r="AB2427" s="41"/>
    </row>
    <row r="2428" spans="1:28">
      <c r="A2428" s="34" t="s">
        <v>19</v>
      </c>
      <c r="B2428" s="34" t="s">
        <v>66</v>
      </c>
      <c r="C2428" s="5" t="s">
        <v>114</v>
      </c>
      <c r="D2428" s="35" t="s">
        <v>89</v>
      </c>
      <c r="E2428" s="36" t="s">
        <v>18</v>
      </c>
      <c r="F2428" s="37">
        <v>100</v>
      </c>
      <c r="G2428" s="38">
        <v>-0.02</v>
      </c>
      <c r="H2428" s="34">
        <v>0.977220695481403</v>
      </c>
      <c r="I2428" s="35">
        <v>0.16388529462628887</v>
      </c>
      <c r="J2428" s="35">
        <v>0.98768343994588459</v>
      </c>
      <c r="K2428" s="35">
        <v>-0.52584416742331652</v>
      </c>
      <c r="L2428" s="35">
        <v>0</v>
      </c>
      <c r="M2428" s="35">
        <v>0</v>
      </c>
      <c r="N2428" s="35">
        <v>0</v>
      </c>
      <c r="O2428" s="35">
        <v>0</v>
      </c>
      <c r="P2428" s="36">
        <v>12</v>
      </c>
      <c r="Q2428" s="37">
        <v>86</v>
      </c>
      <c r="R2428" s="36">
        <v>0</v>
      </c>
      <c r="S2428" s="39">
        <f t="shared" si="77"/>
        <v>86</v>
      </c>
      <c r="T2428" s="34" t="s">
        <v>29</v>
      </c>
      <c r="U2428" s="12">
        <f>((alpha*(beta^speed))*(speed^ceta))</f>
        <v>5.4252988785317372E-3</v>
      </c>
      <c r="V2428" s="8">
        <f t="shared" si="78"/>
        <v>86</v>
      </c>
      <c r="AB2428" s="41"/>
    </row>
    <row r="2429" spans="1:28">
      <c r="A2429" s="34" t="s">
        <v>19</v>
      </c>
      <c r="B2429" s="34" t="s">
        <v>66</v>
      </c>
      <c r="C2429" s="5" t="s">
        <v>115</v>
      </c>
      <c r="D2429" s="35" t="s">
        <v>89</v>
      </c>
      <c r="E2429" s="36" t="s">
        <v>18</v>
      </c>
      <c r="F2429" s="37">
        <v>100</v>
      </c>
      <c r="G2429" s="38">
        <v>-0.02</v>
      </c>
      <c r="H2429" s="34">
        <v>0.96526558568130838</v>
      </c>
      <c r="I2429" s="35">
        <v>1.2042996658673653</v>
      </c>
      <c r="J2429" s="35">
        <v>8.586759220763256E-3</v>
      </c>
      <c r="K2429" s="35">
        <v>9.4099201815166969E-2</v>
      </c>
      <c r="L2429" s="35">
        <v>0</v>
      </c>
      <c r="M2429" s="35">
        <v>0</v>
      </c>
      <c r="N2429" s="35">
        <v>0</v>
      </c>
      <c r="O2429" s="35">
        <v>0</v>
      </c>
      <c r="P2429" s="36">
        <v>12</v>
      </c>
      <c r="Q2429" s="37">
        <v>86</v>
      </c>
      <c r="R2429" s="36">
        <v>2</v>
      </c>
      <c r="S2429" s="39">
        <f t="shared" si="77"/>
        <v>86</v>
      </c>
      <c r="T2429" s="34" t="s">
        <v>31</v>
      </c>
      <c r="U2429" s="12">
        <f>((alpha+(beta*speed))^((-1)/ceta))</f>
        <v>8.6088180514068456E-4</v>
      </c>
      <c r="V2429" s="8">
        <f t="shared" si="78"/>
        <v>86</v>
      </c>
      <c r="AB2429" s="41"/>
    </row>
    <row r="2430" spans="1:28">
      <c r="A2430" s="34" t="s">
        <v>19</v>
      </c>
      <c r="B2430" s="34" t="s">
        <v>66</v>
      </c>
      <c r="C2430" s="5" t="s">
        <v>114</v>
      </c>
      <c r="D2430" s="35" t="s">
        <v>89</v>
      </c>
      <c r="E2430" s="36" t="s">
        <v>17</v>
      </c>
      <c r="F2430" s="37">
        <v>100</v>
      </c>
      <c r="G2430" s="38">
        <v>-0.02</v>
      </c>
      <c r="H2430" s="34">
        <v>0.95714074681461436</v>
      </c>
      <c r="I2430" s="35">
        <v>-9.7120715193325263E-4</v>
      </c>
      <c r="J2430" s="35">
        <v>0.18282800267047072</v>
      </c>
      <c r="K2430" s="35">
        <v>-12.134101552214503</v>
      </c>
      <c r="L2430" s="35">
        <v>330.06234839546795</v>
      </c>
      <c r="M2430" s="35">
        <v>0</v>
      </c>
      <c r="N2430" s="35">
        <v>0</v>
      </c>
      <c r="O2430" s="35">
        <v>0</v>
      </c>
      <c r="P2430" s="36">
        <v>12</v>
      </c>
      <c r="Q2430" s="37">
        <v>86</v>
      </c>
      <c r="R2430" s="36">
        <v>14</v>
      </c>
      <c r="S2430" s="39">
        <f t="shared" si="77"/>
        <v>86</v>
      </c>
      <c r="T2430" s="34" t="s">
        <v>51</v>
      </c>
      <c r="U2430" s="12">
        <f>(((alpha*(speed^3))+(beta*(speed^2))+(ceta*speed))+delta)</f>
        <v>20.983386425765218</v>
      </c>
      <c r="V2430" s="8">
        <f t="shared" si="78"/>
        <v>86</v>
      </c>
    </row>
    <row r="2431" spans="1:28">
      <c r="A2431" s="34" t="s">
        <v>19</v>
      </c>
      <c r="B2431" s="34" t="s">
        <v>66</v>
      </c>
      <c r="C2431" s="5" t="s">
        <v>115</v>
      </c>
      <c r="D2431" s="35" t="s">
        <v>89</v>
      </c>
      <c r="E2431" s="36" t="s">
        <v>17</v>
      </c>
      <c r="F2431" s="37">
        <v>100</v>
      </c>
      <c r="G2431" s="38">
        <v>-0.02</v>
      </c>
      <c r="H2431" s="34">
        <v>0.95931001696301132</v>
      </c>
      <c r="I2431" s="35">
        <v>-9.5856490304539873E-4</v>
      </c>
      <c r="J2431" s="35">
        <v>0.17983775182884817</v>
      </c>
      <c r="K2431" s="35">
        <v>-11.880925878421259</v>
      </c>
      <c r="L2431" s="35">
        <v>321.21418348780202</v>
      </c>
      <c r="M2431" s="35">
        <v>0</v>
      </c>
      <c r="N2431" s="35">
        <v>0</v>
      </c>
      <c r="O2431" s="35">
        <v>0</v>
      </c>
      <c r="P2431" s="36">
        <v>12</v>
      </c>
      <c r="Q2431" s="37">
        <v>86</v>
      </c>
      <c r="R2431" s="36">
        <v>14</v>
      </c>
      <c r="S2431" s="39">
        <f t="shared" si="77"/>
        <v>86</v>
      </c>
      <c r="T2431" s="34" t="s">
        <v>51</v>
      </c>
      <c r="U2431" s="12">
        <f>(((alpha*(speed^3))+(beta*(speed^2))+(ceta*speed))+delta)</f>
        <v>19.83361249829062</v>
      </c>
      <c r="V2431" s="8">
        <f t="shared" si="78"/>
        <v>86</v>
      </c>
    </row>
    <row r="2432" spans="1:28">
      <c r="A2432" s="34" t="s">
        <v>19</v>
      </c>
      <c r="B2432" s="34" t="s">
        <v>66</v>
      </c>
      <c r="C2432" s="5" t="s">
        <v>114</v>
      </c>
      <c r="D2432" s="35" t="s">
        <v>89</v>
      </c>
      <c r="E2432" s="36" t="s">
        <v>15</v>
      </c>
      <c r="F2432" s="37">
        <v>0</v>
      </c>
      <c r="G2432" s="38">
        <v>0.02</v>
      </c>
      <c r="H2432" s="34">
        <v>0.99784119135714955</v>
      </c>
      <c r="I2432" s="35">
        <v>12.964884910439247</v>
      </c>
      <c r="J2432" s="35">
        <v>1.0098899470770883</v>
      </c>
      <c r="K2432" s="35">
        <v>-0.90372268743508177</v>
      </c>
      <c r="L2432" s="35">
        <v>0</v>
      </c>
      <c r="M2432" s="35">
        <v>0</v>
      </c>
      <c r="N2432" s="35">
        <v>0</v>
      </c>
      <c r="O2432" s="35">
        <v>0</v>
      </c>
      <c r="P2432" s="36">
        <v>12</v>
      </c>
      <c r="Q2432" s="37">
        <v>86</v>
      </c>
      <c r="R2432" s="36">
        <v>0</v>
      </c>
      <c r="S2432" s="39">
        <f t="shared" si="77"/>
        <v>86</v>
      </c>
      <c r="T2432" s="34" t="s">
        <v>29</v>
      </c>
      <c r="U2432" s="12">
        <f>((alpha*(beta^speed))*(speed^ceta))</f>
        <v>0.53961839375214671</v>
      </c>
      <c r="V2432" s="8">
        <f t="shared" si="78"/>
        <v>86</v>
      </c>
    </row>
    <row r="2433" spans="1:28">
      <c r="A2433" s="34" t="s">
        <v>19</v>
      </c>
      <c r="B2433" s="34" t="s">
        <v>66</v>
      </c>
      <c r="C2433" s="5" t="s">
        <v>115</v>
      </c>
      <c r="D2433" s="35" t="s">
        <v>89</v>
      </c>
      <c r="E2433" s="36" t="s">
        <v>15</v>
      </c>
      <c r="F2433" s="37">
        <v>0</v>
      </c>
      <c r="G2433" s="38">
        <v>0.02</v>
      </c>
      <c r="H2433" s="34">
        <v>0.95879507383428308</v>
      </c>
      <c r="I2433" s="35">
        <v>1.3934600053657691</v>
      </c>
      <c r="J2433" s="35">
        <v>9.9863655165059377</v>
      </c>
      <c r="K2433" s="35">
        <v>1.968590798575875</v>
      </c>
      <c r="L2433" s="35">
        <v>1.5434840850644724</v>
      </c>
      <c r="M2433" s="35">
        <v>1.2744326186538013E-2</v>
      </c>
      <c r="N2433" s="35">
        <v>0</v>
      </c>
      <c r="O2433" s="35">
        <v>0</v>
      </c>
      <c r="P2433" s="36">
        <v>12</v>
      </c>
      <c r="Q2433" s="37">
        <v>86</v>
      </c>
      <c r="R2433" s="36">
        <v>10</v>
      </c>
      <c r="S2433" s="39">
        <f t="shared" si="77"/>
        <v>86</v>
      </c>
      <c r="T2433" s="34" t="s">
        <v>44</v>
      </c>
      <c r="U2433" s="12">
        <f>(alpha+(beta/(1+EXP((((-1)*ceta)+(delta*LN(speed)))+(epsilon*speed)))))</f>
        <v>1.4180876949156334</v>
      </c>
      <c r="V2433" s="8">
        <f t="shared" si="78"/>
        <v>86</v>
      </c>
    </row>
    <row r="2434" spans="1:28">
      <c r="A2434" s="34" t="s">
        <v>19</v>
      </c>
      <c r="B2434" s="34" t="s">
        <v>66</v>
      </c>
      <c r="C2434" s="5" t="s">
        <v>114</v>
      </c>
      <c r="D2434" s="35" t="s">
        <v>89</v>
      </c>
      <c r="E2434" s="36" t="s">
        <v>16</v>
      </c>
      <c r="F2434" s="37">
        <v>0</v>
      </c>
      <c r="G2434" s="38">
        <v>0.02</v>
      </c>
      <c r="H2434" s="34">
        <v>0.97974206727096858</v>
      </c>
      <c r="I2434" s="35">
        <v>2.4430883996345698</v>
      </c>
      <c r="J2434" s="35">
        <v>-2.1314687161127131E-2</v>
      </c>
      <c r="K2434" s="35">
        <v>59.752682761031544</v>
      </c>
      <c r="L2434" s="35">
        <v>-1.5278630514293805</v>
      </c>
      <c r="M2434" s="35">
        <v>0</v>
      </c>
      <c r="N2434" s="35">
        <v>0</v>
      </c>
      <c r="O2434" s="35">
        <v>0</v>
      </c>
      <c r="P2434" s="36">
        <v>12</v>
      </c>
      <c r="Q2434" s="37">
        <v>86</v>
      </c>
      <c r="R2434" s="36">
        <v>1</v>
      </c>
      <c r="S2434" s="39">
        <f t="shared" ref="S2434:S2497" si="79">V2434</f>
        <v>86</v>
      </c>
      <c r="T2434" s="34" t="s">
        <v>30</v>
      </c>
      <c r="U2434" s="12">
        <f>((alpha*(speed^beta))+(ceta*(speed^delta)))</f>
        <v>2.2879823118147957</v>
      </c>
      <c r="V2434" s="8">
        <f t="shared" ref="V2434:V2497" si="80">IF($V$1&lt;P2434,P2434,IF($V$1&gt;Q2434,Q2434,$V$1))</f>
        <v>86</v>
      </c>
    </row>
    <row r="2435" spans="1:28">
      <c r="A2435" s="34" t="s">
        <v>19</v>
      </c>
      <c r="B2435" s="34" t="s">
        <v>66</v>
      </c>
      <c r="C2435" s="5" t="s">
        <v>115</v>
      </c>
      <c r="D2435" s="35" t="s">
        <v>89</v>
      </c>
      <c r="E2435" s="36" t="s">
        <v>16</v>
      </c>
      <c r="F2435" s="37">
        <v>0</v>
      </c>
      <c r="G2435" s="38">
        <v>0.02</v>
      </c>
      <c r="H2435" s="34">
        <v>0.99799496301736845</v>
      </c>
      <c r="I2435" s="35">
        <v>0.95199109487191691</v>
      </c>
      <c r="J2435" s="35">
        <v>20.076506745877968</v>
      </c>
      <c r="K2435" s="35">
        <v>0.96718150235566558</v>
      </c>
      <c r="L2435" s="35">
        <v>7.5925214312176715E-3</v>
      </c>
      <c r="M2435" s="35">
        <v>9.2844178642081568E-2</v>
      </c>
      <c r="N2435" s="35">
        <v>0</v>
      </c>
      <c r="O2435" s="35">
        <v>0</v>
      </c>
      <c r="P2435" s="36">
        <v>12</v>
      </c>
      <c r="Q2435" s="37">
        <v>86</v>
      </c>
      <c r="R2435" s="36">
        <v>10</v>
      </c>
      <c r="S2435" s="39">
        <f t="shared" si="79"/>
        <v>86</v>
      </c>
      <c r="T2435" s="34" t="s">
        <v>44</v>
      </c>
      <c r="U2435" s="12">
        <f>(alpha+(beta/(1+EXP((((-1)*ceta)+(delta*LN(speed)))+(epsilon*speed)))))</f>
        <v>0.96936904281046088</v>
      </c>
      <c r="V2435" s="8">
        <f t="shared" si="80"/>
        <v>86</v>
      </c>
    </row>
    <row r="2436" spans="1:28">
      <c r="A2436" s="34" t="s">
        <v>19</v>
      </c>
      <c r="B2436" s="34" t="s">
        <v>66</v>
      </c>
      <c r="C2436" s="5" t="s">
        <v>114</v>
      </c>
      <c r="D2436" s="35" t="s">
        <v>89</v>
      </c>
      <c r="E2436" s="36" t="s">
        <v>14</v>
      </c>
      <c r="F2436" s="37">
        <v>0</v>
      </c>
      <c r="G2436" s="38">
        <v>0.02</v>
      </c>
      <c r="H2436" s="34">
        <v>0.99028718101717461</v>
      </c>
      <c r="I2436" s="35">
        <v>0.85037243996325407</v>
      </c>
      <c r="J2436" s="35">
        <v>1.0163491430984688</v>
      </c>
      <c r="K2436" s="35">
        <v>-1.0125063453668781</v>
      </c>
      <c r="L2436" s="35">
        <v>0</v>
      </c>
      <c r="M2436" s="35">
        <v>0</v>
      </c>
      <c r="N2436" s="35">
        <v>0</v>
      </c>
      <c r="O2436" s="35">
        <v>0</v>
      </c>
      <c r="P2436" s="36">
        <v>12</v>
      </c>
      <c r="Q2436" s="37">
        <v>86</v>
      </c>
      <c r="R2436" s="36">
        <v>0</v>
      </c>
      <c r="S2436" s="39">
        <f t="shared" si="79"/>
        <v>86</v>
      </c>
      <c r="T2436" s="34" t="s">
        <v>29</v>
      </c>
      <c r="U2436" s="12">
        <f>((alpha*(beta^speed))*(speed^ceta))</f>
        <v>3.7723223703992496E-2</v>
      </c>
      <c r="V2436" s="8">
        <f t="shared" si="80"/>
        <v>86</v>
      </c>
    </row>
    <row r="2437" spans="1:28">
      <c r="A2437" s="34" t="s">
        <v>19</v>
      </c>
      <c r="B2437" s="34" t="s">
        <v>66</v>
      </c>
      <c r="C2437" s="5" t="s">
        <v>115</v>
      </c>
      <c r="D2437" s="35" t="s">
        <v>89</v>
      </c>
      <c r="E2437" s="36" t="s">
        <v>14</v>
      </c>
      <c r="F2437" s="37">
        <v>0</v>
      </c>
      <c r="G2437" s="38">
        <v>0.02</v>
      </c>
      <c r="H2437" s="34">
        <v>0.99764334506979646</v>
      </c>
      <c r="I2437" s="35">
        <v>6.0376241436254015</v>
      </c>
      <c r="J2437" s="35">
        <v>1.698555189309074</v>
      </c>
      <c r="K2437" s="35">
        <v>-1.1704596981133977E-2</v>
      </c>
      <c r="L2437" s="35">
        <v>0</v>
      </c>
      <c r="M2437" s="35">
        <v>0</v>
      </c>
      <c r="N2437" s="35">
        <v>0</v>
      </c>
      <c r="O2437" s="35">
        <v>0</v>
      </c>
      <c r="P2437" s="36">
        <v>12</v>
      </c>
      <c r="Q2437" s="37">
        <v>86</v>
      </c>
      <c r="R2437" s="36">
        <v>5</v>
      </c>
      <c r="S2437" s="39">
        <f t="shared" si="79"/>
        <v>86</v>
      </c>
      <c r="T2437" s="34" t="s">
        <v>36</v>
      </c>
      <c r="U2437" s="12">
        <f>(1/(((ceta*(speed^2))+(beta*speed))+alpha))</f>
        <v>1.52564212741734E-2</v>
      </c>
      <c r="V2437" s="8">
        <f t="shared" si="80"/>
        <v>86</v>
      </c>
      <c r="AB2437" s="41"/>
    </row>
    <row r="2438" spans="1:28">
      <c r="A2438" s="34" t="s">
        <v>19</v>
      </c>
      <c r="B2438" s="34" t="s">
        <v>66</v>
      </c>
      <c r="C2438" s="5" t="s">
        <v>114</v>
      </c>
      <c r="D2438" s="35" t="s">
        <v>89</v>
      </c>
      <c r="E2438" s="36" t="s">
        <v>18</v>
      </c>
      <c r="F2438" s="37">
        <v>0</v>
      </c>
      <c r="G2438" s="38">
        <v>0.02</v>
      </c>
      <c r="H2438" s="34">
        <v>0.97346846148846189</v>
      </c>
      <c r="I2438" s="35">
        <v>0.29539185724276601</v>
      </c>
      <c r="J2438" s="35">
        <v>-0.80247242415701336</v>
      </c>
      <c r="K2438" s="35">
        <v>3.0132119604491612E-3</v>
      </c>
      <c r="L2438" s="35">
        <v>0.43883736153457686</v>
      </c>
      <c r="M2438" s="35">
        <v>0</v>
      </c>
      <c r="N2438" s="35">
        <v>0</v>
      </c>
      <c r="O2438" s="35">
        <v>0</v>
      </c>
      <c r="P2438" s="36">
        <v>12</v>
      </c>
      <c r="Q2438" s="37">
        <v>86</v>
      </c>
      <c r="R2438" s="36">
        <v>1</v>
      </c>
      <c r="S2438" s="39">
        <f t="shared" si="79"/>
        <v>86</v>
      </c>
      <c r="T2438" s="34" t="s">
        <v>30</v>
      </c>
      <c r="U2438" s="12">
        <f>((alpha*(speed^beta))+(ceta*(speed^delta)))</f>
        <v>2.9559167545904298E-2</v>
      </c>
      <c r="V2438" s="8">
        <f t="shared" si="80"/>
        <v>86</v>
      </c>
      <c r="AB2438" s="41"/>
    </row>
    <row r="2439" spans="1:28">
      <c r="A2439" s="34" t="s">
        <v>19</v>
      </c>
      <c r="B2439" s="34" t="s">
        <v>66</v>
      </c>
      <c r="C2439" s="5" t="s">
        <v>115</v>
      </c>
      <c r="D2439" s="35" t="s">
        <v>89</v>
      </c>
      <c r="E2439" s="36" t="s">
        <v>18</v>
      </c>
      <c r="F2439" s="37">
        <v>0</v>
      </c>
      <c r="G2439" s="38">
        <v>0.02</v>
      </c>
      <c r="H2439" s="34">
        <v>0.96790876435656092</v>
      </c>
      <c r="I2439" s="35">
        <v>1.388778272886761</v>
      </c>
      <c r="J2439" s="35">
        <v>1.1492915218428581</v>
      </c>
      <c r="K2439" s="35">
        <v>-5.7585366825888785E-3</v>
      </c>
      <c r="L2439" s="35">
        <v>0</v>
      </c>
      <c r="M2439" s="35">
        <v>0</v>
      </c>
      <c r="N2439" s="35">
        <v>0</v>
      </c>
      <c r="O2439" s="35">
        <v>0</v>
      </c>
      <c r="P2439" s="36">
        <v>12</v>
      </c>
      <c r="Q2439" s="37">
        <v>86</v>
      </c>
      <c r="R2439" s="36">
        <v>5</v>
      </c>
      <c r="S2439" s="39">
        <f t="shared" si="79"/>
        <v>86</v>
      </c>
      <c r="T2439" s="34" t="s">
        <v>36</v>
      </c>
      <c r="U2439" s="12">
        <f>(1/(((ceta*(speed^2))+(beta*speed))+alpha))</f>
        <v>1.7349751889101053E-2</v>
      </c>
      <c r="V2439" s="8">
        <f t="shared" si="80"/>
        <v>86</v>
      </c>
      <c r="AB2439" s="41"/>
    </row>
    <row r="2440" spans="1:28">
      <c r="A2440" s="34" t="s">
        <v>19</v>
      </c>
      <c r="B2440" s="34" t="s">
        <v>66</v>
      </c>
      <c r="C2440" s="5" t="s">
        <v>114</v>
      </c>
      <c r="D2440" s="35" t="s">
        <v>89</v>
      </c>
      <c r="E2440" s="36" t="s">
        <v>17</v>
      </c>
      <c r="F2440" s="37">
        <v>0</v>
      </c>
      <c r="G2440" s="38">
        <v>0.02</v>
      </c>
      <c r="H2440" s="34">
        <v>0.97589134113388409</v>
      </c>
      <c r="I2440" s="35">
        <v>1405.7761670353566</v>
      </c>
      <c r="J2440" s="35">
        <v>1.0127535330278961</v>
      </c>
      <c r="K2440" s="35">
        <v>-0.65445425439254323</v>
      </c>
      <c r="L2440" s="35">
        <v>0</v>
      </c>
      <c r="M2440" s="35">
        <v>0</v>
      </c>
      <c r="N2440" s="35">
        <v>0</v>
      </c>
      <c r="O2440" s="35">
        <v>0</v>
      </c>
      <c r="P2440" s="36">
        <v>12</v>
      </c>
      <c r="Q2440" s="37">
        <v>86</v>
      </c>
      <c r="R2440" s="36">
        <v>0</v>
      </c>
      <c r="S2440" s="39">
        <f t="shared" si="79"/>
        <v>86</v>
      </c>
      <c r="T2440" s="34" t="s">
        <v>29</v>
      </c>
      <c r="U2440" s="12">
        <f>((alpha*(beta^speed))*(speed^ceta))</f>
        <v>226.56842672639505</v>
      </c>
      <c r="V2440" s="8">
        <f t="shared" si="80"/>
        <v>86</v>
      </c>
    </row>
    <row r="2441" spans="1:28">
      <c r="A2441" s="34" t="s">
        <v>19</v>
      </c>
      <c r="B2441" s="34" t="s">
        <v>66</v>
      </c>
      <c r="C2441" s="5" t="s">
        <v>115</v>
      </c>
      <c r="D2441" s="35" t="s">
        <v>89</v>
      </c>
      <c r="E2441" s="36" t="s">
        <v>17</v>
      </c>
      <c r="F2441" s="37">
        <v>0</v>
      </c>
      <c r="G2441" s="38">
        <v>0.02</v>
      </c>
      <c r="H2441" s="34">
        <v>0.97873460336219753</v>
      </c>
      <c r="I2441" s="35">
        <v>1409.2863919463282</v>
      </c>
      <c r="J2441" s="35">
        <v>1.0128515885880314</v>
      </c>
      <c r="K2441" s="35">
        <v>-0.66807864450426424</v>
      </c>
      <c r="L2441" s="35">
        <v>0</v>
      </c>
      <c r="M2441" s="35">
        <v>0</v>
      </c>
      <c r="N2441" s="35">
        <v>0</v>
      </c>
      <c r="O2441" s="35">
        <v>0</v>
      </c>
      <c r="P2441" s="36">
        <v>12</v>
      </c>
      <c r="Q2441" s="37">
        <v>86</v>
      </c>
      <c r="R2441" s="36">
        <v>0</v>
      </c>
      <c r="S2441" s="39">
        <f t="shared" si="79"/>
        <v>86</v>
      </c>
      <c r="T2441" s="34" t="s">
        <v>29</v>
      </c>
      <c r="U2441" s="12">
        <f>((alpha*(beta^speed))*(speed^ceta))</f>
        <v>215.54707032876851</v>
      </c>
      <c r="V2441" s="8">
        <f t="shared" si="80"/>
        <v>86</v>
      </c>
    </row>
    <row r="2442" spans="1:28">
      <c r="A2442" s="34" t="s">
        <v>19</v>
      </c>
      <c r="B2442" s="34" t="s">
        <v>66</v>
      </c>
      <c r="C2442" s="5" t="s">
        <v>114</v>
      </c>
      <c r="D2442" s="35" t="s">
        <v>89</v>
      </c>
      <c r="E2442" s="36" t="s">
        <v>15</v>
      </c>
      <c r="F2442" s="37">
        <v>50</v>
      </c>
      <c r="G2442" s="38">
        <v>0.02</v>
      </c>
      <c r="H2442" s="34">
        <v>0.9973606137211245</v>
      </c>
      <c r="I2442" s="35">
        <v>24.409866964017379</v>
      </c>
      <c r="J2442" s="35">
        <v>-1.3370583401770417</v>
      </c>
      <c r="K2442" s="35">
        <v>1.1831054961486716</v>
      </c>
      <c r="L2442" s="35">
        <v>-0.18427822843804159</v>
      </c>
      <c r="M2442" s="35">
        <v>0</v>
      </c>
      <c r="N2442" s="35">
        <v>0</v>
      </c>
      <c r="O2442" s="35">
        <v>0</v>
      </c>
      <c r="P2442" s="36">
        <v>12</v>
      </c>
      <c r="Q2442" s="37">
        <v>86</v>
      </c>
      <c r="R2442" s="36">
        <v>1</v>
      </c>
      <c r="S2442" s="39">
        <f t="shared" si="79"/>
        <v>86</v>
      </c>
      <c r="T2442" s="34" t="s">
        <v>30</v>
      </c>
      <c r="U2442" s="12">
        <f>((alpha*(speed^beta))+(ceta*(speed^delta)))</f>
        <v>0.58388527241957733</v>
      </c>
      <c r="V2442" s="8">
        <f t="shared" si="80"/>
        <v>86</v>
      </c>
    </row>
    <row r="2443" spans="1:28">
      <c r="A2443" s="34" t="s">
        <v>19</v>
      </c>
      <c r="B2443" s="34" t="s">
        <v>66</v>
      </c>
      <c r="C2443" s="5" t="s">
        <v>115</v>
      </c>
      <c r="D2443" s="35" t="s">
        <v>89</v>
      </c>
      <c r="E2443" s="36" t="s">
        <v>15</v>
      </c>
      <c r="F2443" s="37">
        <v>50</v>
      </c>
      <c r="G2443" s="38">
        <v>0.02</v>
      </c>
      <c r="H2443" s="34">
        <v>0.96185276057981606</v>
      </c>
      <c r="I2443" s="35">
        <v>-1.4575429926238158E-5</v>
      </c>
      <c r="J2443" s="35">
        <v>2.3207888187605666E-3</v>
      </c>
      <c r="K2443" s="35">
        <v>-0.12568672468501849</v>
      </c>
      <c r="L2443" s="35">
        <v>4.0826661456532483</v>
      </c>
      <c r="M2443" s="35">
        <v>0</v>
      </c>
      <c r="N2443" s="35">
        <v>0</v>
      </c>
      <c r="O2443" s="35">
        <v>0</v>
      </c>
      <c r="P2443" s="36">
        <v>12</v>
      </c>
      <c r="Q2443" s="37">
        <v>86</v>
      </c>
      <c r="R2443" s="36">
        <v>14</v>
      </c>
      <c r="S2443" s="39">
        <f t="shared" si="79"/>
        <v>86</v>
      </c>
      <c r="T2443" s="34" t="s">
        <v>51</v>
      </c>
      <c r="U2443" s="12">
        <f>(((alpha*(speed^3))+(beta*(speed^2))+(ceta*speed))+delta)</f>
        <v>1.1673722691314721</v>
      </c>
      <c r="V2443" s="8">
        <f t="shared" si="80"/>
        <v>86</v>
      </c>
    </row>
    <row r="2444" spans="1:28">
      <c r="A2444" s="34" t="s">
        <v>19</v>
      </c>
      <c r="B2444" s="34" t="s">
        <v>66</v>
      </c>
      <c r="C2444" s="5" t="s">
        <v>114</v>
      </c>
      <c r="D2444" s="35" t="s">
        <v>89</v>
      </c>
      <c r="E2444" s="36" t="s">
        <v>16</v>
      </c>
      <c r="F2444" s="37">
        <v>50</v>
      </c>
      <c r="G2444" s="38">
        <v>0.02</v>
      </c>
      <c r="H2444" s="34">
        <v>0.98014779985911016</v>
      </c>
      <c r="I2444" s="35">
        <v>159.74813009692875</v>
      </c>
      <c r="J2444" s="35">
        <v>-2.203204937219061</v>
      </c>
      <c r="K2444" s="35">
        <v>5.348299710733615</v>
      </c>
      <c r="L2444" s="35">
        <v>-0.16055101782209683</v>
      </c>
      <c r="M2444" s="35">
        <v>0</v>
      </c>
      <c r="N2444" s="35">
        <v>0</v>
      </c>
      <c r="O2444" s="35">
        <v>0</v>
      </c>
      <c r="P2444" s="36">
        <v>12</v>
      </c>
      <c r="Q2444" s="37">
        <v>86</v>
      </c>
      <c r="R2444" s="36">
        <v>1</v>
      </c>
      <c r="S2444" s="39">
        <f t="shared" si="79"/>
        <v>86</v>
      </c>
      <c r="T2444" s="34" t="s">
        <v>30</v>
      </c>
      <c r="U2444" s="12">
        <f>((alpha*(speed^beta))+(ceta*(speed^delta)))</f>
        <v>2.6246901635557536</v>
      </c>
      <c r="V2444" s="8">
        <f t="shared" si="80"/>
        <v>86</v>
      </c>
    </row>
    <row r="2445" spans="1:28">
      <c r="A2445" s="34" t="s">
        <v>19</v>
      </c>
      <c r="B2445" s="34" t="s">
        <v>66</v>
      </c>
      <c r="C2445" s="5" t="s">
        <v>115</v>
      </c>
      <c r="D2445" s="35" t="s">
        <v>89</v>
      </c>
      <c r="E2445" s="36" t="s">
        <v>16</v>
      </c>
      <c r="F2445" s="37">
        <v>50</v>
      </c>
      <c r="G2445" s="38">
        <v>0.02</v>
      </c>
      <c r="H2445" s="34">
        <v>0.99854175944438639</v>
      </c>
      <c r="I2445" s="35">
        <v>1.2423038032955449</v>
      </c>
      <c r="J2445" s="35">
        <v>18.687871568718641</v>
      </c>
      <c r="K2445" s="35">
        <v>2.8507357850428896</v>
      </c>
      <c r="L2445" s="35">
        <v>0.61846862887402632</v>
      </c>
      <c r="M2445" s="35">
        <v>0.10572968682063617</v>
      </c>
      <c r="N2445" s="35">
        <v>0</v>
      </c>
      <c r="O2445" s="35">
        <v>0</v>
      </c>
      <c r="P2445" s="36">
        <v>12</v>
      </c>
      <c r="Q2445" s="37">
        <v>86</v>
      </c>
      <c r="R2445" s="36">
        <v>10</v>
      </c>
      <c r="S2445" s="39">
        <f t="shared" si="79"/>
        <v>86</v>
      </c>
      <c r="T2445" s="34" t="s">
        <v>44</v>
      </c>
      <c r="U2445" s="12">
        <f>(alpha+(beta/(1+EXP((((-1)*ceta)+(delta*LN(speed)))+(epsilon*speed)))))</f>
        <v>1.2446169640481777</v>
      </c>
      <c r="V2445" s="8">
        <f t="shared" si="80"/>
        <v>86</v>
      </c>
    </row>
    <row r="2446" spans="1:28">
      <c r="A2446" s="34" t="s">
        <v>19</v>
      </c>
      <c r="B2446" s="34" t="s">
        <v>66</v>
      </c>
      <c r="C2446" s="5" t="s">
        <v>114</v>
      </c>
      <c r="D2446" s="35" t="s">
        <v>89</v>
      </c>
      <c r="E2446" s="36" t="s">
        <v>14</v>
      </c>
      <c r="F2446" s="37">
        <v>50</v>
      </c>
      <c r="G2446" s="38">
        <v>0.02</v>
      </c>
      <c r="H2446" s="34">
        <v>0.98830195214395178</v>
      </c>
      <c r="I2446" s="35">
        <v>5.4284451101878882E-4</v>
      </c>
      <c r="J2446" s="35">
        <v>0.85494041236152463</v>
      </c>
      <c r="K2446" s="35">
        <v>0.5282262919510935</v>
      </c>
      <c r="L2446" s="35">
        <v>-0.73683472549227946</v>
      </c>
      <c r="M2446" s="35">
        <v>0</v>
      </c>
      <c r="N2446" s="35">
        <v>0</v>
      </c>
      <c r="O2446" s="35">
        <v>0</v>
      </c>
      <c r="P2446" s="36">
        <v>12</v>
      </c>
      <c r="Q2446" s="37">
        <v>86</v>
      </c>
      <c r="R2446" s="36">
        <v>1</v>
      </c>
      <c r="S2446" s="39">
        <f t="shared" si="79"/>
        <v>86</v>
      </c>
      <c r="T2446" s="34" t="s">
        <v>30</v>
      </c>
      <c r="U2446" s="12">
        <f>((alpha*(speed^beta))+(ceta*(speed^delta)))</f>
        <v>4.4299813102562605E-2</v>
      </c>
      <c r="V2446" s="8">
        <f t="shared" si="80"/>
        <v>86</v>
      </c>
      <c r="AB2446" s="41"/>
    </row>
    <row r="2447" spans="1:28">
      <c r="A2447" s="34" t="s">
        <v>19</v>
      </c>
      <c r="B2447" s="34" t="s">
        <v>66</v>
      </c>
      <c r="C2447" s="5" t="s">
        <v>115</v>
      </c>
      <c r="D2447" s="35" t="s">
        <v>89</v>
      </c>
      <c r="E2447" s="36" t="s">
        <v>14</v>
      </c>
      <c r="F2447" s="37">
        <v>50</v>
      </c>
      <c r="G2447" s="38">
        <v>0.02</v>
      </c>
      <c r="H2447" s="34">
        <v>0.99474619042328982</v>
      </c>
      <c r="I2447" s="35">
        <v>7.3017518762110898</v>
      </c>
      <c r="J2447" s="35">
        <v>1.5008880691637245</v>
      </c>
      <c r="K2447" s="35">
        <v>-1.1850830761697358E-2</v>
      </c>
      <c r="L2447" s="35">
        <v>0</v>
      </c>
      <c r="M2447" s="35">
        <v>0</v>
      </c>
      <c r="N2447" s="35">
        <v>0</v>
      </c>
      <c r="O2447" s="35">
        <v>0</v>
      </c>
      <c r="P2447" s="36">
        <v>12</v>
      </c>
      <c r="Q2447" s="37">
        <v>86</v>
      </c>
      <c r="R2447" s="36">
        <v>5</v>
      </c>
      <c r="S2447" s="39">
        <f t="shared" si="79"/>
        <v>86</v>
      </c>
      <c r="T2447" s="34" t="s">
        <v>36</v>
      </c>
      <c r="U2447" s="12">
        <f>(1/(((ceta*(speed^2))+(beta*speed))+alpha))</f>
        <v>2.0521499945137297E-2</v>
      </c>
      <c r="V2447" s="8">
        <f t="shared" si="80"/>
        <v>86</v>
      </c>
      <c r="AB2447" s="41"/>
    </row>
    <row r="2448" spans="1:28">
      <c r="A2448" s="34" t="s">
        <v>19</v>
      </c>
      <c r="B2448" s="34" t="s">
        <v>66</v>
      </c>
      <c r="C2448" s="5" t="s">
        <v>114</v>
      </c>
      <c r="D2448" s="35" t="s">
        <v>89</v>
      </c>
      <c r="E2448" s="36" t="s">
        <v>18</v>
      </c>
      <c r="F2448" s="37">
        <v>50</v>
      </c>
      <c r="G2448" s="38">
        <v>0.02</v>
      </c>
      <c r="H2448" s="34">
        <v>0.97696709617320998</v>
      </c>
      <c r="I2448" s="35">
        <v>0.77536434016507283</v>
      </c>
      <c r="J2448" s="35">
        <v>-1.8271521557084494</v>
      </c>
      <c r="K2448" s="35">
        <v>8.8826291859871315E-2</v>
      </c>
      <c r="L2448" s="35">
        <v>-0.24083807316487249</v>
      </c>
      <c r="M2448" s="35">
        <v>0</v>
      </c>
      <c r="N2448" s="35">
        <v>0</v>
      </c>
      <c r="O2448" s="35">
        <v>0</v>
      </c>
      <c r="P2448" s="36">
        <v>12</v>
      </c>
      <c r="Q2448" s="37">
        <v>86</v>
      </c>
      <c r="R2448" s="36">
        <v>1</v>
      </c>
      <c r="S2448" s="39">
        <f t="shared" si="79"/>
        <v>86</v>
      </c>
      <c r="T2448" s="34" t="s">
        <v>30</v>
      </c>
      <c r="U2448" s="12">
        <f>((alpha*(speed^beta))+(ceta*(speed^delta)))</f>
        <v>3.061010288031556E-2</v>
      </c>
      <c r="V2448" s="8">
        <f t="shared" si="80"/>
        <v>86</v>
      </c>
      <c r="AB2448" s="41"/>
    </row>
    <row r="2449" spans="1:28">
      <c r="A2449" s="34" t="s">
        <v>19</v>
      </c>
      <c r="B2449" s="34" t="s">
        <v>66</v>
      </c>
      <c r="C2449" s="5" t="s">
        <v>115</v>
      </c>
      <c r="D2449" s="35" t="s">
        <v>89</v>
      </c>
      <c r="E2449" s="36" t="s">
        <v>18</v>
      </c>
      <c r="F2449" s="37">
        <v>50</v>
      </c>
      <c r="G2449" s="38">
        <v>0.02</v>
      </c>
      <c r="H2449" s="34">
        <v>0.97005098613095575</v>
      </c>
      <c r="I2449" s="35">
        <v>-4.4099743069009726E-7</v>
      </c>
      <c r="J2449" s="35">
        <v>7.9251982387266808E-5</v>
      </c>
      <c r="K2449" s="35">
        <v>-4.8058290953753241E-3</v>
      </c>
      <c r="L2449" s="35">
        <v>0.12351282211263095</v>
      </c>
      <c r="M2449" s="35">
        <v>0</v>
      </c>
      <c r="N2449" s="35">
        <v>0</v>
      </c>
      <c r="O2449" s="35">
        <v>0</v>
      </c>
      <c r="P2449" s="36">
        <v>12</v>
      </c>
      <c r="Q2449" s="37">
        <v>86</v>
      </c>
      <c r="R2449" s="36">
        <v>14</v>
      </c>
      <c r="S2449" s="39">
        <f t="shared" si="79"/>
        <v>86</v>
      </c>
      <c r="T2449" s="34" t="s">
        <v>51</v>
      </c>
      <c r="U2449" s="12">
        <f>(((alpha*(speed^3))+(beta*(speed^2))+(ceta*speed))+delta)</f>
        <v>1.5860119871557915E-2</v>
      </c>
      <c r="V2449" s="8">
        <f t="shared" si="80"/>
        <v>86</v>
      </c>
      <c r="AB2449" s="41"/>
    </row>
    <row r="2450" spans="1:28">
      <c r="A2450" s="34" t="s">
        <v>19</v>
      </c>
      <c r="B2450" s="34" t="s">
        <v>66</v>
      </c>
      <c r="C2450" s="5" t="s">
        <v>114</v>
      </c>
      <c r="D2450" s="35" t="s">
        <v>89</v>
      </c>
      <c r="E2450" s="36" t="s">
        <v>17</v>
      </c>
      <c r="F2450" s="37">
        <v>50</v>
      </c>
      <c r="G2450" s="38">
        <v>0.02</v>
      </c>
      <c r="H2450" s="34">
        <v>0.9627940746317023</v>
      </c>
      <c r="I2450" s="35">
        <v>1262.4768827185183</v>
      </c>
      <c r="J2450" s="35">
        <v>1.0099511226433424</v>
      </c>
      <c r="K2450" s="35">
        <v>-0.53041391929949078</v>
      </c>
      <c r="L2450" s="35">
        <v>0</v>
      </c>
      <c r="M2450" s="35">
        <v>0</v>
      </c>
      <c r="N2450" s="35">
        <v>0</v>
      </c>
      <c r="O2450" s="35">
        <v>0</v>
      </c>
      <c r="P2450" s="36">
        <v>12</v>
      </c>
      <c r="Q2450" s="37">
        <v>86</v>
      </c>
      <c r="R2450" s="36">
        <v>0</v>
      </c>
      <c r="S2450" s="39">
        <f t="shared" si="79"/>
        <v>86</v>
      </c>
      <c r="T2450" s="34" t="s">
        <v>29</v>
      </c>
      <c r="U2450" s="12">
        <f>((alpha*(beta^speed))*(speed^ceta))</f>
        <v>278.59233858542319</v>
      </c>
      <c r="V2450" s="8">
        <f t="shared" si="80"/>
        <v>86</v>
      </c>
    </row>
    <row r="2451" spans="1:28">
      <c r="A2451" s="34" t="s">
        <v>19</v>
      </c>
      <c r="B2451" s="34" t="s">
        <v>66</v>
      </c>
      <c r="C2451" s="5" t="s">
        <v>115</v>
      </c>
      <c r="D2451" s="35" t="s">
        <v>89</v>
      </c>
      <c r="E2451" s="36" t="s">
        <v>17</v>
      </c>
      <c r="F2451" s="37">
        <v>50</v>
      </c>
      <c r="G2451" s="38">
        <v>0.02</v>
      </c>
      <c r="H2451" s="34">
        <v>0.96369611069546868</v>
      </c>
      <c r="I2451" s="35">
        <v>1284.0218501337015</v>
      </c>
      <c r="J2451" s="35">
        <v>1.0104230811897124</v>
      </c>
      <c r="K2451" s="35">
        <v>-0.55265721152289693</v>
      </c>
      <c r="L2451" s="35">
        <v>0</v>
      </c>
      <c r="M2451" s="35">
        <v>0</v>
      </c>
      <c r="N2451" s="35">
        <v>0</v>
      </c>
      <c r="O2451" s="35">
        <v>0</v>
      </c>
      <c r="P2451" s="36">
        <v>12</v>
      </c>
      <c r="Q2451" s="37">
        <v>86</v>
      </c>
      <c r="R2451" s="36">
        <v>0</v>
      </c>
      <c r="S2451" s="39">
        <f t="shared" si="79"/>
        <v>86</v>
      </c>
      <c r="T2451" s="34" t="s">
        <v>29</v>
      </c>
      <c r="U2451" s="12">
        <f>((alpha*(beta^speed))*(speed^ceta))</f>
        <v>267.13949913842004</v>
      </c>
      <c r="V2451" s="8">
        <f t="shared" si="80"/>
        <v>86</v>
      </c>
    </row>
    <row r="2452" spans="1:28">
      <c r="A2452" s="34" t="s">
        <v>19</v>
      </c>
      <c r="B2452" s="34" t="s">
        <v>66</v>
      </c>
      <c r="C2452" s="5" t="s">
        <v>114</v>
      </c>
      <c r="D2452" s="35" t="s">
        <v>89</v>
      </c>
      <c r="E2452" s="36" t="s">
        <v>15</v>
      </c>
      <c r="F2452" s="37">
        <v>100</v>
      </c>
      <c r="G2452" s="38">
        <v>0.02</v>
      </c>
      <c r="H2452" s="34">
        <v>0.99550297137727695</v>
      </c>
      <c r="I2452" s="35">
        <v>26.610698913867019</v>
      </c>
      <c r="J2452" s="35">
        <v>-1.4776555448168507</v>
      </c>
      <c r="K2452" s="35">
        <v>2.0200220390155366</v>
      </c>
      <c r="L2452" s="35">
        <v>-0.2704770414838219</v>
      </c>
      <c r="M2452" s="35">
        <v>0</v>
      </c>
      <c r="N2452" s="35">
        <v>0</v>
      </c>
      <c r="O2452" s="35">
        <v>0</v>
      </c>
      <c r="P2452" s="36">
        <v>12</v>
      </c>
      <c r="Q2452" s="37">
        <v>86</v>
      </c>
      <c r="R2452" s="36">
        <v>1</v>
      </c>
      <c r="S2452" s="39">
        <f t="shared" si="79"/>
        <v>86</v>
      </c>
      <c r="T2452" s="34" t="s">
        <v>30</v>
      </c>
      <c r="U2452" s="12">
        <f>((alpha*(speed^beta))+(ceta*(speed^delta)))</f>
        <v>0.64236451583320853</v>
      </c>
      <c r="V2452" s="8">
        <f t="shared" si="80"/>
        <v>86</v>
      </c>
    </row>
    <row r="2453" spans="1:28">
      <c r="A2453" s="34" t="s">
        <v>19</v>
      </c>
      <c r="B2453" s="34" t="s">
        <v>66</v>
      </c>
      <c r="C2453" s="5" t="s">
        <v>115</v>
      </c>
      <c r="D2453" s="35" t="s">
        <v>89</v>
      </c>
      <c r="E2453" s="36" t="s">
        <v>15</v>
      </c>
      <c r="F2453" s="37">
        <v>100</v>
      </c>
      <c r="G2453" s="38">
        <v>0.02</v>
      </c>
      <c r="H2453" s="34">
        <v>0.96384977022549656</v>
      </c>
      <c r="I2453" s="35">
        <v>-1.0729633874522236E-5</v>
      </c>
      <c r="J2453" s="35">
        <v>1.8055185323515243E-3</v>
      </c>
      <c r="K2453" s="35">
        <v>-0.11462672884251492</v>
      </c>
      <c r="L2453" s="35">
        <v>4.41038223201907</v>
      </c>
      <c r="M2453" s="35">
        <v>0</v>
      </c>
      <c r="N2453" s="35">
        <v>0</v>
      </c>
      <c r="O2453" s="35">
        <v>0</v>
      </c>
      <c r="P2453" s="36">
        <v>12</v>
      </c>
      <c r="Q2453" s="37">
        <v>86</v>
      </c>
      <c r="R2453" s="36">
        <v>14</v>
      </c>
      <c r="S2453" s="39">
        <f t="shared" si="79"/>
        <v>86</v>
      </c>
      <c r="T2453" s="34" t="s">
        <v>51</v>
      </c>
      <c r="U2453" s="12">
        <f>(((alpha*(speed^3))+(beta*(speed^2))+(ceta*speed))+delta)</f>
        <v>1.0814506131415458</v>
      </c>
      <c r="V2453" s="8">
        <f t="shared" si="80"/>
        <v>86</v>
      </c>
    </row>
    <row r="2454" spans="1:28">
      <c r="A2454" s="34" t="s">
        <v>19</v>
      </c>
      <c r="B2454" s="34" t="s">
        <v>66</v>
      </c>
      <c r="C2454" s="5" t="s">
        <v>114</v>
      </c>
      <c r="D2454" s="35" t="s">
        <v>89</v>
      </c>
      <c r="E2454" s="36" t="s">
        <v>16</v>
      </c>
      <c r="F2454" s="37">
        <v>100</v>
      </c>
      <c r="G2454" s="38">
        <v>0.02</v>
      </c>
      <c r="H2454" s="34">
        <v>0.98023381973081891</v>
      </c>
      <c r="I2454" s="35">
        <v>291.86889748392838</v>
      </c>
      <c r="J2454" s="35">
        <v>-2.7114510779506329</v>
      </c>
      <c r="K2454" s="35">
        <v>7.7891266571023667</v>
      </c>
      <c r="L2454" s="35">
        <v>-0.22117486116820964</v>
      </c>
      <c r="M2454" s="35">
        <v>0</v>
      </c>
      <c r="N2454" s="35">
        <v>0</v>
      </c>
      <c r="O2454" s="35">
        <v>0</v>
      </c>
      <c r="P2454" s="36">
        <v>12</v>
      </c>
      <c r="Q2454" s="37">
        <v>86</v>
      </c>
      <c r="R2454" s="36">
        <v>1</v>
      </c>
      <c r="S2454" s="39">
        <f t="shared" si="79"/>
        <v>86</v>
      </c>
      <c r="T2454" s="34" t="s">
        <v>30</v>
      </c>
      <c r="U2454" s="12">
        <f>((alpha*(speed^beta))+(ceta*(speed^delta)))</f>
        <v>2.9098730235334003</v>
      </c>
      <c r="V2454" s="8">
        <f t="shared" si="80"/>
        <v>86</v>
      </c>
    </row>
    <row r="2455" spans="1:28">
      <c r="A2455" s="34" t="s">
        <v>19</v>
      </c>
      <c r="B2455" s="34" t="s">
        <v>66</v>
      </c>
      <c r="C2455" s="5" t="s">
        <v>115</v>
      </c>
      <c r="D2455" s="35" t="s">
        <v>89</v>
      </c>
      <c r="E2455" s="36" t="s">
        <v>16</v>
      </c>
      <c r="F2455" s="37">
        <v>100</v>
      </c>
      <c r="G2455" s="38">
        <v>0.02</v>
      </c>
      <c r="H2455" s="34">
        <v>0.99868321017483852</v>
      </c>
      <c r="I2455" s="35">
        <v>1.3925607301201361</v>
      </c>
      <c r="J2455" s="35">
        <v>115.4715397360212</v>
      </c>
      <c r="K2455" s="35">
        <v>0.75036119958611447</v>
      </c>
      <c r="L2455" s="35">
        <v>0.91760279727132588</v>
      </c>
      <c r="M2455" s="35">
        <v>7.514830766789575E-2</v>
      </c>
      <c r="N2455" s="35">
        <v>0</v>
      </c>
      <c r="O2455" s="35">
        <v>0</v>
      </c>
      <c r="P2455" s="36">
        <v>12</v>
      </c>
      <c r="Q2455" s="37">
        <v>86</v>
      </c>
      <c r="R2455" s="36">
        <v>10</v>
      </c>
      <c r="S2455" s="39">
        <f t="shared" si="79"/>
        <v>86</v>
      </c>
      <c r="T2455" s="34" t="s">
        <v>44</v>
      </c>
      <c r="U2455" s="12">
        <f>(alpha+(beta/(1+EXP((((-1)*ceta)+(delta*LN(speed)))+(epsilon*speed)))))</f>
        <v>1.398965282869659</v>
      </c>
      <c r="V2455" s="8">
        <f t="shared" si="80"/>
        <v>86</v>
      </c>
    </row>
    <row r="2456" spans="1:28">
      <c r="A2456" s="34" t="s">
        <v>19</v>
      </c>
      <c r="B2456" s="34" t="s">
        <v>66</v>
      </c>
      <c r="C2456" s="5" t="s">
        <v>114</v>
      </c>
      <c r="D2456" s="35" t="s">
        <v>89</v>
      </c>
      <c r="E2456" s="36" t="s">
        <v>14</v>
      </c>
      <c r="F2456" s="37">
        <v>100</v>
      </c>
      <c r="G2456" s="38">
        <v>0.02</v>
      </c>
      <c r="H2456" s="34">
        <v>0.98811778675484807</v>
      </c>
      <c r="I2456" s="35">
        <v>1.5283237424888085E-2</v>
      </c>
      <c r="J2456" s="35">
        <v>0.16279331493010946</v>
      </c>
      <c r="K2456" s="35">
        <v>0.56502333453384479</v>
      </c>
      <c r="L2456" s="35">
        <v>-0.81983499094311751</v>
      </c>
      <c r="M2456" s="35">
        <v>0</v>
      </c>
      <c r="N2456" s="35">
        <v>0</v>
      </c>
      <c r="O2456" s="35">
        <v>0</v>
      </c>
      <c r="P2456" s="36">
        <v>12</v>
      </c>
      <c r="Q2456" s="37">
        <v>86</v>
      </c>
      <c r="R2456" s="36">
        <v>1</v>
      </c>
      <c r="S2456" s="39">
        <f t="shared" si="79"/>
        <v>86</v>
      </c>
      <c r="T2456" s="34" t="s">
        <v>30</v>
      </c>
      <c r="U2456" s="12">
        <f>((alpha*(speed^beta))+(ceta*(speed^delta)))</f>
        <v>4.6218876906895391E-2</v>
      </c>
      <c r="V2456" s="8">
        <f t="shared" si="80"/>
        <v>86</v>
      </c>
      <c r="AB2456" s="41"/>
    </row>
    <row r="2457" spans="1:28">
      <c r="A2457" s="34" t="s">
        <v>19</v>
      </c>
      <c r="B2457" s="34" t="s">
        <v>66</v>
      </c>
      <c r="C2457" s="5" t="s">
        <v>115</v>
      </c>
      <c r="D2457" s="35" t="s">
        <v>89</v>
      </c>
      <c r="E2457" s="36" t="s">
        <v>14</v>
      </c>
      <c r="F2457" s="37">
        <v>100</v>
      </c>
      <c r="G2457" s="38">
        <v>0.02</v>
      </c>
      <c r="H2457" s="34">
        <v>0.99186941276902674</v>
      </c>
      <c r="I2457" s="35">
        <v>8.9634744031690481</v>
      </c>
      <c r="J2457" s="35">
        <v>1.2257745767473112</v>
      </c>
      <c r="K2457" s="35">
        <v>-1.0038135766744808E-2</v>
      </c>
      <c r="L2457" s="35">
        <v>0</v>
      </c>
      <c r="M2457" s="35">
        <v>0</v>
      </c>
      <c r="N2457" s="35">
        <v>0</v>
      </c>
      <c r="O2457" s="35">
        <v>0</v>
      </c>
      <c r="P2457" s="36">
        <v>12</v>
      </c>
      <c r="Q2457" s="37">
        <v>86</v>
      </c>
      <c r="R2457" s="36">
        <v>5</v>
      </c>
      <c r="S2457" s="39">
        <f t="shared" si="79"/>
        <v>86</v>
      </c>
      <c r="T2457" s="34" t="s">
        <v>36</v>
      </c>
      <c r="U2457" s="12">
        <f>(1/(((ceta*(speed^2))+(beta*speed))+alpha))</f>
        <v>2.491402427299173E-2</v>
      </c>
      <c r="V2457" s="8">
        <f t="shared" si="80"/>
        <v>86</v>
      </c>
      <c r="AB2457" s="41"/>
    </row>
    <row r="2458" spans="1:28">
      <c r="A2458" s="34" t="s">
        <v>19</v>
      </c>
      <c r="B2458" s="34" t="s">
        <v>66</v>
      </c>
      <c r="C2458" s="5" t="s">
        <v>114</v>
      </c>
      <c r="D2458" s="35" t="s">
        <v>89</v>
      </c>
      <c r="E2458" s="36" t="s">
        <v>18</v>
      </c>
      <c r="F2458" s="37">
        <v>100</v>
      </c>
      <c r="G2458" s="38">
        <v>0.02</v>
      </c>
      <c r="H2458" s="34">
        <v>0.9787453413344398</v>
      </c>
      <c r="I2458" s="35">
        <v>0.14713297138870024</v>
      </c>
      <c r="J2458" s="35">
        <v>0.99822626775461643</v>
      </c>
      <c r="K2458" s="35">
        <v>-0.32505286727579963</v>
      </c>
      <c r="L2458" s="35">
        <v>0</v>
      </c>
      <c r="M2458" s="35">
        <v>0</v>
      </c>
      <c r="N2458" s="35">
        <v>0</v>
      </c>
      <c r="O2458" s="35">
        <v>0</v>
      </c>
      <c r="P2458" s="36">
        <v>12</v>
      </c>
      <c r="Q2458" s="37">
        <v>86</v>
      </c>
      <c r="R2458" s="36">
        <v>0</v>
      </c>
      <c r="S2458" s="39">
        <f t="shared" si="79"/>
        <v>86</v>
      </c>
      <c r="T2458" s="34" t="s">
        <v>29</v>
      </c>
      <c r="U2458" s="12">
        <f>((alpha*(beta^speed))*(speed^ceta))</f>
        <v>2.9688565390132714E-2</v>
      </c>
      <c r="V2458" s="8">
        <f t="shared" si="80"/>
        <v>86</v>
      </c>
      <c r="AB2458" s="41"/>
    </row>
    <row r="2459" spans="1:28">
      <c r="A2459" s="34" t="s">
        <v>19</v>
      </c>
      <c r="B2459" s="34" t="s">
        <v>66</v>
      </c>
      <c r="C2459" s="5" t="s">
        <v>115</v>
      </c>
      <c r="D2459" s="35" t="s">
        <v>89</v>
      </c>
      <c r="E2459" s="36" t="s">
        <v>18</v>
      </c>
      <c r="F2459" s="37">
        <v>100</v>
      </c>
      <c r="G2459" s="38">
        <v>0.02</v>
      </c>
      <c r="H2459" s="34">
        <v>0.97452689191744069</v>
      </c>
      <c r="I2459" s="35">
        <v>-3.7422558419488677E-7</v>
      </c>
      <c r="J2459" s="35">
        <v>7.0294359771764614E-5</v>
      </c>
      <c r="K2459" s="35">
        <v>-4.5863407949394211E-3</v>
      </c>
      <c r="L2459" s="35">
        <v>0.12925450821913317</v>
      </c>
      <c r="M2459" s="35">
        <v>0</v>
      </c>
      <c r="N2459" s="35">
        <v>0</v>
      </c>
      <c r="O2459" s="35">
        <v>0</v>
      </c>
      <c r="P2459" s="36">
        <v>12</v>
      </c>
      <c r="Q2459" s="37">
        <v>86</v>
      </c>
      <c r="R2459" s="36">
        <v>14</v>
      </c>
      <c r="S2459" s="39">
        <f t="shared" si="79"/>
        <v>86</v>
      </c>
      <c r="T2459" s="34" t="s">
        <v>51</v>
      </c>
      <c r="U2459" s="12">
        <f>(((alpha*(speed^3))+(beta*(speed^2))+(ceta*speed))+delta)</f>
        <v>1.6697856545651063E-2</v>
      </c>
      <c r="V2459" s="8">
        <f t="shared" si="80"/>
        <v>86</v>
      </c>
      <c r="AB2459" s="41"/>
    </row>
    <row r="2460" spans="1:28">
      <c r="A2460" s="34" t="s">
        <v>19</v>
      </c>
      <c r="B2460" s="34" t="s">
        <v>66</v>
      </c>
      <c r="C2460" s="5" t="s">
        <v>114</v>
      </c>
      <c r="D2460" s="35" t="s">
        <v>89</v>
      </c>
      <c r="E2460" s="36" t="s">
        <v>17</v>
      </c>
      <c r="F2460" s="37">
        <v>100</v>
      </c>
      <c r="G2460" s="38">
        <v>0.02</v>
      </c>
      <c r="H2460" s="34">
        <v>0.95238798205690123</v>
      </c>
      <c r="I2460" s="35">
        <v>1200.8214776436416</v>
      </c>
      <c r="J2460" s="35">
        <v>1.0077257393123995</v>
      </c>
      <c r="K2460" s="35">
        <v>-0.44065582321913949</v>
      </c>
      <c r="L2460" s="35">
        <v>0</v>
      </c>
      <c r="M2460" s="35">
        <v>0</v>
      </c>
      <c r="N2460" s="35">
        <v>0</v>
      </c>
      <c r="O2460" s="35">
        <v>0</v>
      </c>
      <c r="P2460" s="36">
        <v>12</v>
      </c>
      <c r="Q2460" s="37">
        <v>86</v>
      </c>
      <c r="R2460" s="36">
        <v>0</v>
      </c>
      <c r="S2460" s="39">
        <f t="shared" si="79"/>
        <v>86</v>
      </c>
      <c r="T2460" s="34" t="s">
        <v>29</v>
      </c>
      <c r="U2460" s="12">
        <f>((alpha*(beta^speed))*(speed^ceta))</f>
        <v>326.94346700688834</v>
      </c>
      <c r="V2460" s="8">
        <f t="shared" si="80"/>
        <v>86</v>
      </c>
    </row>
    <row r="2461" spans="1:28">
      <c r="A2461" s="34" t="s">
        <v>19</v>
      </c>
      <c r="B2461" s="34" t="s">
        <v>66</v>
      </c>
      <c r="C2461" s="5" t="s">
        <v>115</v>
      </c>
      <c r="D2461" s="35" t="s">
        <v>89</v>
      </c>
      <c r="E2461" s="36" t="s">
        <v>17</v>
      </c>
      <c r="F2461" s="37">
        <v>100</v>
      </c>
      <c r="G2461" s="38">
        <v>0.02</v>
      </c>
      <c r="H2461" s="34">
        <v>0.94865078493241939</v>
      </c>
      <c r="I2461" s="35">
        <v>1228.9362480120387</v>
      </c>
      <c r="J2461" s="35">
        <v>1.0084724687722622</v>
      </c>
      <c r="K2461" s="35">
        <v>-0.46740551761219279</v>
      </c>
      <c r="L2461" s="35">
        <v>0</v>
      </c>
      <c r="M2461" s="35">
        <v>0</v>
      </c>
      <c r="N2461" s="35">
        <v>0</v>
      </c>
      <c r="O2461" s="35">
        <v>0</v>
      </c>
      <c r="P2461" s="36">
        <v>12</v>
      </c>
      <c r="Q2461" s="37">
        <v>86</v>
      </c>
      <c r="R2461" s="36">
        <v>0</v>
      </c>
      <c r="S2461" s="39">
        <f t="shared" si="79"/>
        <v>86</v>
      </c>
      <c r="T2461" s="34" t="s">
        <v>29</v>
      </c>
      <c r="U2461" s="12">
        <f>((alpha*(beta^speed))*(speed^ceta))</f>
        <v>316.54984364282222</v>
      </c>
      <c r="V2461" s="8">
        <f t="shared" si="80"/>
        <v>86</v>
      </c>
    </row>
    <row r="2462" spans="1:28">
      <c r="A2462" s="34" t="s">
        <v>19</v>
      </c>
      <c r="B2462" s="34" t="s">
        <v>66</v>
      </c>
      <c r="C2462" s="5" t="s">
        <v>114</v>
      </c>
      <c r="D2462" s="35" t="s">
        <v>89</v>
      </c>
      <c r="E2462" s="36" t="s">
        <v>15</v>
      </c>
      <c r="F2462" s="37">
        <v>0</v>
      </c>
      <c r="G2462" s="38">
        <v>0.04</v>
      </c>
      <c r="H2462" s="34">
        <v>0.99560377660201926</v>
      </c>
      <c r="I2462" s="35">
        <v>1.0977196043653437</v>
      </c>
      <c r="J2462" s="35">
        <v>-0.14422801014932413</v>
      </c>
      <c r="K2462" s="35">
        <v>27.250513294834821</v>
      </c>
      <c r="L2462" s="35">
        <v>-1.3420670482141781</v>
      </c>
      <c r="M2462" s="35">
        <v>0</v>
      </c>
      <c r="N2462" s="35">
        <v>0</v>
      </c>
      <c r="O2462" s="35">
        <v>0</v>
      </c>
      <c r="P2462" s="36">
        <v>12</v>
      </c>
      <c r="Q2462" s="37">
        <v>86</v>
      </c>
      <c r="R2462" s="36">
        <v>1</v>
      </c>
      <c r="S2462" s="39">
        <f t="shared" si="79"/>
        <v>86</v>
      </c>
      <c r="T2462" s="34" t="s">
        <v>30</v>
      </c>
      <c r="U2462" s="12">
        <f>((alpha*(speed^beta))+(ceta*(speed^delta)))</f>
        <v>0.64645519903292148</v>
      </c>
      <c r="V2462" s="8">
        <f t="shared" si="80"/>
        <v>86</v>
      </c>
    </row>
    <row r="2463" spans="1:28">
      <c r="A2463" s="34" t="s">
        <v>19</v>
      </c>
      <c r="B2463" s="34" t="s">
        <v>66</v>
      </c>
      <c r="C2463" s="5" t="s">
        <v>115</v>
      </c>
      <c r="D2463" s="35" t="s">
        <v>89</v>
      </c>
      <c r="E2463" s="36" t="s">
        <v>15</v>
      </c>
      <c r="F2463" s="37">
        <v>0</v>
      </c>
      <c r="G2463" s="38">
        <v>0.04</v>
      </c>
      <c r="H2463" s="34">
        <v>0.93638139475092774</v>
      </c>
      <c r="I2463" s="35">
        <v>-1.602408073845484E-5</v>
      </c>
      <c r="J2463" s="35">
        <v>2.3191515191727545E-3</v>
      </c>
      <c r="K2463" s="35">
        <v>-0.11490758369549871</v>
      </c>
      <c r="L2463" s="35">
        <v>4.0331105424649865</v>
      </c>
      <c r="M2463" s="35">
        <v>0</v>
      </c>
      <c r="N2463" s="35">
        <v>0</v>
      </c>
      <c r="O2463" s="35">
        <v>0</v>
      </c>
      <c r="P2463" s="36">
        <v>12</v>
      </c>
      <c r="Q2463" s="37">
        <v>86</v>
      </c>
      <c r="R2463" s="36">
        <v>14</v>
      </c>
      <c r="S2463" s="39">
        <f t="shared" si="79"/>
        <v>86</v>
      </c>
      <c r="T2463" s="34" t="s">
        <v>51</v>
      </c>
      <c r="U2463" s="12">
        <f>(((alpha*(speed^3))+(beta*(speed^2))+(ceta*speed))+delta)</f>
        <v>1.1112902822751591</v>
      </c>
      <c r="V2463" s="8">
        <f t="shared" si="80"/>
        <v>86</v>
      </c>
    </row>
    <row r="2464" spans="1:28">
      <c r="A2464" s="34" t="s">
        <v>19</v>
      </c>
      <c r="B2464" s="34" t="s">
        <v>66</v>
      </c>
      <c r="C2464" s="5" t="s">
        <v>114</v>
      </c>
      <c r="D2464" s="35" t="s">
        <v>89</v>
      </c>
      <c r="E2464" s="36" t="s">
        <v>16</v>
      </c>
      <c r="F2464" s="37">
        <v>0</v>
      </c>
      <c r="G2464" s="38">
        <v>0.04</v>
      </c>
      <c r="H2464" s="34">
        <v>0.96473931189661777</v>
      </c>
      <c r="I2464" s="35">
        <v>5.0065622577625728</v>
      </c>
      <c r="J2464" s="35">
        <v>-0.11538933825516316</v>
      </c>
      <c r="K2464" s="35">
        <v>96.960035491546165</v>
      </c>
      <c r="L2464" s="35">
        <v>-1.9855851945590337</v>
      </c>
      <c r="M2464" s="35">
        <v>0</v>
      </c>
      <c r="N2464" s="35">
        <v>0</v>
      </c>
      <c r="O2464" s="35">
        <v>0</v>
      </c>
      <c r="P2464" s="36">
        <v>12</v>
      </c>
      <c r="Q2464" s="37">
        <v>86</v>
      </c>
      <c r="R2464" s="36">
        <v>1</v>
      </c>
      <c r="S2464" s="39">
        <f t="shared" si="79"/>
        <v>86</v>
      </c>
      <c r="T2464" s="34" t="s">
        <v>30</v>
      </c>
      <c r="U2464" s="12">
        <f>((alpha*(speed^beta))+(ceta*(speed^delta)))</f>
        <v>3.0084433642547364</v>
      </c>
      <c r="V2464" s="8">
        <f t="shared" si="80"/>
        <v>86</v>
      </c>
    </row>
    <row r="2465" spans="1:28">
      <c r="A2465" s="34" t="s">
        <v>19</v>
      </c>
      <c r="B2465" s="34" t="s">
        <v>66</v>
      </c>
      <c r="C2465" s="5" t="s">
        <v>115</v>
      </c>
      <c r="D2465" s="35" t="s">
        <v>89</v>
      </c>
      <c r="E2465" s="36" t="s">
        <v>16</v>
      </c>
      <c r="F2465" s="37">
        <v>0</v>
      </c>
      <c r="G2465" s="38">
        <v>0.04</v>
      </c>
      <c r="H2465" s="34">
        <v>0.99889411571442743</v>
      </c>
      <c r="I2465" s="35">
        <v>1.3800148615396706</v>
      </c>
      <c r="J2465" s="35">
        <v>14.175990524378037</v>
      </c>
      <c r="K2465" s="35">
        <v>6.6341612000118015</v>
      </c>
      <c r="L2465" s="35">
        <v>1.9693851638233852</v>
      </c>
      <c r="M2465" s="35">
        <v>8.2984379787428869E-2</v>
      </c>
      <c r="N2465" s="35">
        <v>0</v>
      </c>
      <c r="O2465" s="35">
        <v>0</v>
      </c>
      <c r="P2465" s="36">
        <v>12</v>
      </c>
      <c r="Q2465" s="37">
        <v>86</v>
      </c>
      <c r="R2465" s="36">
        <v>10</v>
      </c>
      <c r="S2465" s="39">
        <f t="shared" si="79"/>
        <v>86</v>
      </c>
      <c r="T2465" s="34" t="s">
        <v>44</v>
      </c>
      <c r="U2465" s="12">
        <f>(alpha+(beta/(1+EXP((((-1)*ceta)+(delta*LN(speed)))+(epsilon*speed)))))</f>
        <v>1.381343813074825</v>
      </c>
      <c r="V2465" s="8">
        <f t="shared" si="80"/>
        <v>86</v>
      </c>
    </row>
    <row r="2466" spans="1:28">
      <c r="A2466" s="34" t="s">
        <v>19</v>
      </c>
      <c r="B2466" s="34" t="s">
        <v>66</v>
      </c>
      <c r="C2466" s="5" t="s">
        <v>114</v>
      </c>
      <c r="D2466" s="35" t="s">
        <v>89</v>
      </c>
      <c r="E2466" s="36" t="s">
        <v>14</v>
      </c>
      <c r="F2466" s="37">
        <v>0</v>
      </c>
      <c r="G2466" s="38">
        <v>0.04</v>
      </c>
      <c r="H2466" s="34">
        <v>0.98152378259884121</v>
      </c>
      <c r="I2466" s="35">
        <v>-3.4285053836239938</v>
      </c>
      <c r="J2466" s="35">
        <v>10.673682764402322</v>
      </c>
      <c r="K2466" s="35">
        <v>6.4432963298887425E-2</v>
      </c>
      <c r="L2466" s="35">
        <v>0</v>
      </c>
      <c r="M2466" s="35">
        <v>0</v>
      </c>
      <c r="N2466" s="35">
        <v>0</v>
      </c>
      <c r="O2466" s="35">
        <v>0</v>
      </c>
      <c r="P2466" s="36">
        <v>12</v>
      </c>
      <c r="Q2466" s="37">
        <v>86</v>
      </c>
      <c r="R2466" s="36">
        <v>13</v>
      </c>
      <c r="S2466" s="39">
        <f t="shared" si="79"/>
        <v>86</v>
      </c>
      <c r="T2466" s="34" t="s">
        <v>50</v>
      </c>
      <c r="U2466" s="12">
        <f>EXP((alpha+(beta/speed))+(ceta*LN(speed)))</f>
        <v>4.8928951744736916E-2</v>
      </c>
      <c r="V2466" s="8">
        <f t="shared" si="80"/>
        <v>86</v>
      </c>
      <c r="AB2466" s="41"/>
    </row>
    <row r="2467" spans="1:28">
      <c r="A2467" s="34" t="s">
        <v>19</v>
      </c>
      <c r="B2467" s="34" t="s">
        <v>66</v>
      </c>
      <c r="C2467" s="5" t="s">
        <v>115</v>
      </c>
      <c r="D2467" s="35" t="s">
        <v>89</v>
      </c>
      <c r="E2467" s="36" t="s">
        <v>14</v>
      </c>
      <c r="F2467" s="37">
        <v>0</v>
      </c>
      <c r="G2467" s="38">
        <v>0.04</v>
      </c>
      <c r="H2467" s="34">
        <v>0.99368280724010305</v>
      </c>
      <c r="I2467" s="35">
        <v>7.109912491275697</v>
      </c>
      <c r="J2467" s="35">
        <v>1.435698273058162</v>
      </c>
      <c r="K2467" s="35">
        <v>-1.2046865657679125E-2</v>
      </c>
      <c r="L2467" s="35">
        <v>0</v>
      </c>
      <c r="M2467" s="35">
        <v>0</v>
      </c>
      <c r="N2467" s="35">
        <v>0</v>
      </c>
      <c r="O2467" s="35">
        <v>0</v>
      </c>
      <c r="P2467" s="36">
        <v>12</v>
      </c>
      <c r="Q2467" s="37">
        <v>86</v>
      </c>
      <c r="R2467" s="36">
        <v>5</v>
      </c>
      <c r="S2467" s="39">
        <f t="shared" si="79"/>
        <v>86</v>
      </c>
      <c r="T2467" s="34" t="s">
        <v>36</v>
      </c>
      <c r="U2467" s="12">
        <f>(1/(((ceta*(speed^2))+(beta*speed))+alpha))</f>
        <v>2.410722184290039E-2</v>
      </c>
      <c r="V2467" s="8">
        <f t="shared" si="80"/>
        <v>86</v>
      </c>
      <c r="AB2467" s="41"/>
    </row>
    <row r="2468" spans="1:28">
      <c r="A2468" s="34" t="s">
        <v>19</v>
      </c>
      <c r="B2468" s="34" t="s">
        <v>66</v>
      </c>
      <c r="C2468" s="5" t="s">
        <v>114</v>
      </c>
      <c r="D2468" s="35" t="s">
        <v>89</v>
      </c>
      <c r="E2468" s="36" t="s">
        <v>18</v>
      </c>
      <c r="F2468" s="37">
        <v>0</v>
      </c>
      <c r="G2468" s="38">
        <v>0.04</v>
      </c>
      <c r="H2468" s="34">
        <v>0.96916404680476809</v>
      </c>
      <c r="I2468" s="35">
        <v>-1.8417047128666406E-7</v>
      </c>
      <c r="J2468" s="35">
        <v>2.9167340772868386E-5</v>
      </c>
      <c r="K2468" s="35">
        <v>-1.6520382629981642E-3</v>
      </c>
      <c r="L2468" s="35">
        <v>7.2515596701027196E-2</v>
      </c>
      <c r="M2468" s="35">
        <v>0</v>
      </c>
      <c r="N2468" s="35">
        <v>0</v>
      </c>
      <c r="O2468" s="35">
        <v>0</v>
      </c>
      <c r="P2468" s="36">
        <v>12</v>
      </c>
      <c r="Q2468" s="37">
        <v>86</v>
      </c>
      <c r="R2468" s="36">
        <v>14</v>
      </c>
      <c r="S2468" s="39">
        <f t="shared" si="79"/>
        <v>86</v>
      </c>
      <c r="T2468" s="34" t="s">
        <v>51</v>
      </c>
      <c r="U2468" s="12">
        <f>(((alpha*(speed^3))+(beta*(speed^2))+(ceta*speed))+delta)</f>
        <v>2.9019225154609252E-2</v>
      </c>
      <c r="V2468" s="8">
        <f t="shared" si="80"/>
        <v>86</v>
      </c>
    </row>
    <row r="2469" spans="1:28">
      <c r="A2469" s="34" t="s">
        <v>19</v>
      </c>
      <c r="B2469" s="34" t="s">
        <v>66</v>
      </c>
      <c r="C2469" s="5" t="s">
        <v>115</v>
      </c>
      <c r="D2469" s="35" t="s">
        <v>89</v>
      </c>
      <c r="E2469" s="36" t="s">
        <v>18</v>
      </c>
      <c r="F2469" s="37">
        <v>0</v>
      </c>
      <c r="G2469" s="38">
        <v>0.04</v>
      </c>
      <c r="H2469" s="34">
        <v>0.9772771565396734</v>
      </c>
      <c r="I2469" s="35">
        <v>-4.5076320159101852E-7</v>
      </c>
      <c r="J2469" s="35">
        <v>7.8428548838361506E-5</v>
      </c>
      <c r="K2469" s="35">
        <v>-4.6892065153924575E-3</v>
      </c>
      <c r="L2469" s="35">
        <v>0.12209321764904819</v>
      </c>
      <c r="M2469" s="35">
        <v>0</v>
      </c>
      <c r="N2469" s="35">
        <v>0</v>
      </c>
      <c r="O2469" s="35">
        <v>0</v>
      </c>
      <c r="P2469" s="36">
        <v>12</v>
      </c>
      <c r="Q2469" s="37">
        <v>86</v>
      </c>
      <c r="R2469" s="36">
        <v>14</v>
      </c>
      <c r="S2469" s="39">
        <f t="shared" si="79"/>
        <v>86</v>
      </c>
      <c r="T2469" s="34" t="s">
        <v>51</v>
      </c>
      <c r="U2469" s="12">
        <f>(((alpha*(speed^3))+(beta*(speed^2))+(ceta*speed))+delta)</f>
        <v>1.216836558264163E-2</v>
      </c>
      <c r="V2469" s="8">
        <f t="shared" si="80"/>
        <v>86</v>
      </c>
      <c r="AB2469" s="41"/>
    </row>
    <row r="2470" spans="1:28">
      <c r="A2470" s="34" t="s">
        <v>19</v>
      </c>
      <c r="B2470" s="34" t="s">
        <v>66</v>
      </c>
      <c r="C2470" s="5" t="s">
        <v>114</v>
      </c>
      <c r="D2470" s="35" t="s">
        <v>89</v>
      </c>
      <c r="E2470" s="36" t="s">
        <v>17</v>
      </c>
      <c r="F2470" s="37">
        <v>0</v>
      </c>
      <c r="G2470" s="38">
        <v>0.04</v>
      </c>
      <c r="H2470" s="34">
        <v>0.97332655144363178</v>
      </c>
      <c r="I2470" s="35">
        <v>1183.4810059837353</v>
      </c>
      <c r="J2470" s="35">
        <v>1.0105271197768613</v>
      </c>
      <c r="K2470" s="35">
        <v>-0.49300008319371924</v>
      </c>
      <c r="L2470" s="35">
        <v>0</v>
      </c>
      <c r="M2470" s="35">
        <v>0</v>
      </c>
      <c r="N2470" s="35">
        <v>0</v>
      </c>
      <c r="O2470" s="35">
        <v>0</v>
      </c>
      <c r="P2470" s="36">
        <v>12</v>
      </c>
      <c r="Q2470" s="37">
        <v>86</v>
      </c>
      <c r="R2470" s="36">
        <v>0</v>
      </c>
      <c r="S2470" s="39">
        <f t="shared" si="79"/>
        <v>86</v>
      </c>
      <c r="T2470" s="34" t="s">
        <v>29</v>
      </c>
      <c r="U2470" s="12">
        <f>((alpha*(beta^speed))*(speed^ceta))</f>
        <v>324.02543098756206</v>
      </c>
      <c r="V2470" s="8">
        <f t="shared" si="80"/>
        <v>86</v>
      </c>
    </row>
    <row r="2471" spans="1:28">
      <c r="A2471" s="34" t="s">
        <v>19</v>
      </c>
      <c r="B2471" s="34" t="s">
        <v>66</v>
      </c>
      <c r="C2471" s="5" t="s">
        <v>115</v>
      </c>
      <c r="D2471" s="35" t="s">
        <v>89</v>
      </c>
      <c r="E2471" s="36" t="s">
        <v>17</v>
      </c>
      <c r="F2471" s="37">
        <v>0</v>
      </c>
      <c r="G2471" s="38">
        <v>0.04</v>
      </c>
      <c r="H2471" s="34">
        <v>0.97448913467778298</v>
      </c>
      <c r="I2471" s="35">
        <v>1231.2633641460657</v>
      </c>
      <c r="J2471" s="35">
        <v>1.0112332923313405</v>
      </c>
      <c r="K2471" s="35">
        <v>-0.52453416282907872</v>
      </c>
      <c r="L2471" s="35">
        <v>0</v>
      </c>
      <c r="M2471" s="35">
        <v>0</v>
      </c>
      <c r="N2471" s="35">
        <v>0</v>
      </c>
      <c r="O2471" s="35">
        <v>0</v>
      </c>
      <c r="P2471" s="36">
        <v>12</v>
      </c>
      <c r="Q2471" s="37">
        <v>86</v>
      </c>
      <c r="R2471" s="36">
        <v>0</v>
      </c>
      <c r="S2471" s="39">
        <f t="shared" si="79"/>
        <v>86</v>
      </c>
      <c r="T2471" s="34" t="s">
        <v>29</v>
      </c>
      <c r="U2471" s="12">
        <f>((alpha*(beta^speed))*(speed^ceta))</f>
        <v>311.06942468078051</v>
      </c>
      <c r="V2471" s="8">
        <f t="shared" si="80"/>
        <v>86</v>
      </c>
    </row>
    <row r="2472" spans="1:28">
      <c r="A2472" s="34" t="s">
        <v>19</v>
      </c>
      <c r="B2472" s="34" t="s">
        <v>66</v>
      </c>
      <c r="C2472" s="5" t="s">
        <v>114</v>
      </c>
      <c r="D2472" s="35" t="s">
        <v>89</v>
      </c>
      <c r="E2472" s="36" t="s">
        <v>15</v>
      </c>
      <c r="F2472" s="37">
        <v>50</v>
      </c>
      <c r="G2472" s="38">
        <v>0.04</v>
      </c>
      <c r="H2472" s="34">
        <v>0.99311391776357116</v>
      </c>
      <c r="I2472" s="35">
        <v>0.90197471985158784</v>
      </c>
      <c r="J2472" s="35">
        <v>5.0072297497970268</v>
      </c>
      <c r="K2472" s="35">
        <v>-0.28318606574460531</v>
      </c>
      <c r="L2472" s="35">
        <v>0</v>
      </c>
      <c r="M2472" s="35">
        <v>0</v>
      </c>
      <c r="N2472" s="35">
        <v>0</v>
      </c>
      <c r="O2472" s="35">
        <v>0</v>
      </c>
      <c r="P2472" s="36">
        <v>12</v>
      </c>
      <c r="Q2472" s="37">
        <v>83</v>
      </c>
      <c r="R2472" s="36">
        <v>13</v>
      </c>
      <c r="S2472" s="39">
        <f t="shared" si="79"/>
        <v>83</v>
      </c>
      <c r="T2472" s="34" t="s">
        <v>50</v>
      </c>
      <c r="U2472" s="12">
        <f>EXP((alpha+(beta/speed))+(ceta*LN(speed)))</f>
        <v>0.74897378374866219</v>
      </c>
      <c r="V2472" s="8">
        <f t="shared" si="80"/>
        <v>83</v>
      </c>
    </row>
    <row r="2473" spans="1:28">
      <c r="A2473" s="34" t="s">
        <v>19</v>
      </c>
      <c r="B2473" s="34" t="s">
        <v>66</v>
      </c>
      <c r="C2473" s="5" t="s">
        <v>115</v>
      </c>
      <c r="D2473" s="35" t="s">
        <v>89</v>
      </c>
      <c r="E2473" s="36" t="s">
        <v>15</v>
      </c>
      <c r="F2473" s="37">
        <v>50</v>
      </c>
      <c r="G2473" s="38">
        <v>0.04</v>
      </c>
      <c r="H2473" s="34">
        <v>0.96251061013139361</v>
      </c>
      <c r="I2473" s="35">
        <v>-5.4779559141839458E-6</v>
      </c>
      <c r="J2473" s="35">
        <v>8.8937363664187577E-4</v>
      </c>
      <c r="K2473" s="35">
        <v>-7.5914123588027016E-2</v>
      </c>
      <c r="L2473" s="35">
        <v>4.3604090290449431</v>
      </c>
      <c r="M2473" s="35">
        <v>0</v>
      </c>
      <c r="N2473" s="35">
        <v>0</v>
      </c>
      <c r="O2473" s="35">
        <v>0</v>
      </c>
      <c r="P2473" s="36">
        <v>12</v>
      </c>
      <c r="Q2473" s="37">
        <v>83</v>
      </c>
      <c r="R2473" s="36">
        <v>14</v>
      </c>
      <c r="S2473" s="39">
        <f t="shared" si="79"/>
        <v>83</v>
      </c>
      <c r="T2473" s="34" t="s">
        <v>51</v>
      </c>
      <c r="U2473" s="12">
        <f>(((alpha*(speed^3))+(beta*(speed^2))+(ceta*speed))+delta)</f>
        <v>1.0542077757610873</v>
      </c>
      <c r="V2473" s="8">
        <f t="shared" si="80"/>
        <v>83</v>
      </c>
    </row>
    <row r="2474" spans="1:28">
      <c r="A2474" s="34" t="s">
        <v>19</v>
      </c>
      <c r="B2474" s="34" t="s">
        <v>66</v>
      </c>
      <c r="C2474" s="5" t="s">
        <v>114</v>
      </c>
      <c r="D2474" s="35" t="s">
        <v>89</v>
      </c>
      <c r="E2474" s="36" t="s">
        <v>16</v>
      </c>
      <c r="F2474" s="37">
        <v>50</v>
      </c>
      <c r="G2474" s="38">
        <v>0.04</v>
      </c>
      <c r="H2474" s="34">
        <v>0.97620582431874814</v>
      </c>
      <c r="I2474" s="35">
        <v>1.9949810608055729</v>
      </c>
      <c r="J2474" s="35">
        <v>1.2662555991611597</v>
      </c>
      <c r="K2474" s="35">
        <v>-0.16980669366426845</v>
      </c>
      <c r="L2474" s="35">
        <v>0</v>
      </c>
      <c r="M2474" s="35">
        <v>0</v>
      </c>
      <c r="N2474" s="35">
        <v>0</v>
      </c>
      <c r="O2474" s="35">
        <v>0</v>
      </c>
      <c r="P2474" s="36">
        <v>12</v>
      </c>
      <c r="Q2474" s="37">
        <v>83</v>
      </c>
      <c r="R2474" s="36">
        <v>13</v>
      </c>
      <c r="S2474" s="39">
        <f t="shared" si="79"/>
        <v>83</v>
      </c>
      <c r="T2474" s="34" t="s">
        <v>50</v>
      </c>
      <c r="U2474" s="12">
        <f>EXP((alpha+(beta/speed))+(ceta*LN(speed)))</f>
        <v>3.5250282094828624</v>
      </c>
      <c r="V2474" s="8">
        <f t="shared" si="80"/>
        <v>83</v>
      </c>
    </row>
    <row r="2475" spans="1:28">
      <c r="A2475" s="34" t="s">
        <v>19</v>
      </c>
      <c r="B2475" s="34" t="s">
        <v>66</v>
      </c>
      <c r="C2475" s="5" t="s">
        <v>115</v>
      </c>
      <c r="D2475" s="35" t="s">
        <v>89</v>
      </c>
      <c r="E2475" s="36" t="s">
        <v>16</v>
      </c>
      <c r="F2475" s="37">
        <v>50</v>
      </c>
      <c r="G2475" s="38">
        <v>0.04</v>
      </c>
      <c r="H2475" s="34">
        <v>0.99901536781245204</v>
      </c>
      <c r="I2475" s="35">
        <v>2372.6056413269889</v>
      </c>
      <c r="J2475" s="35">
        <v>1.0449914025600233</v>
      </c>
      <c r="K2475" s="35">
        <v>-2.4150579685433278</v>
      </c>
      <c r="L2475" s="35">
        <v>0</v>
      </c>
      <c r="M2475" s="35">
        <v>0</v>
      </c>
      <c r="N2475" s="35">
        <v>0</v>
      </c>
      <c r="O2475" s="35">
        <v>0</v>
      </c>
      <c r="P2475" s="36">
        <v>12</v>
      </c>
      <c r="Q2475" s="37">
        <v>83</v>
      </c>
      <c r="R2475" s="36">
        <v>0</v>
      </c>
      <c r="S2475" s="39">
        <f t="shared" si="79"/>
        <v>83</v>
      </c>
      <c r="T2475" s="34" t="s">
        <v>29</v>
      </c>
      <c r="U2475" s="12">
        <f>((alpha*(beta^speed))*(speed^ceta))</f>
        <v>2.1227373598200541</v>
      </c>
      <c r="V2475" s="8">
        <f t="shared" si="80"/>
        <v>83</v>
      </c>
    </row>
    <row r="2476" spans="1:28">
      <c r="A2476" s="34" t="s">
        <v>19</v>
      </c>
      <c r="B2476" s="34" t="s">
        <v>66</v>
      </c>
      <c r="C2476" s="5" t="s">
        <v>114</v>
      </c>
      <c r="D2476" s="35" t="s">
        <v>89</v>
      </c>
      <c r="E2476" s="36" t="s">
        <v>14</v>
      </c>
      <c r="F2476" s="37">
        <v>50</v>
      </c>
      <c r="G2476" s="38">
        <v>0.04</v>
      </c>
      <c r="H2476" s="34">
        <v>0.9821205762915689</v>
      </c>
      <c r="I2476" s="35">
        <v>-5.0450913282174074E-7</v>
      </c>
      <c r="J2476" s="35">
        <v>7.8297539794879882E-5</v>
      </c>
      <c r="K2476" s="35">
        <v>-4.2689493321156286E-3</v>
      </c>
      <c r="L2476" s="35">
        <v>0.14231124298466177</v>
      </c>
      <c r="M2476" s="35">
        <v>0</v>
      </c>
      <c r="N2476" s="35">
        <v>0</v>
      </c>
      <c r="O2476" s="35">
        <v>0</v>
      </c>
      <c r="P2476" s="36">
        <v>12</v>
      </c>
      <c r="Q2476" s="37">
        <v>83</v>
      </c>
      <c r="R2476" s="36">
        <v>14</v>
      </c>
      <c r="S2476" s="39">
        <f t="shared" si="79"/>
        <v>83</v>
      </c>
      <c r="T2476" s="34" t="s">
        <v>51</v>
      </c>
      <c r="U2476" s="12">
        <f>(((alpha*(speed^3))+(beta*(speed^2))+(ceta*speed))+delta)</f>
        <v>3.8908436537247487E-2</v>
      </c>
      <c r="V2476" s="8">
        <f t="shared" si="80"/>
        <v>83</v>
      </c>
      <c r="AB2476" s="41"/>
    </row>
    <row r="2477" spans="1:28">
      <c r="A2477" s="34" t="s">
        <v>19</v>
      </c>
      <c r="B2477" s="34" t="s">
        <v>66</v>
      </c>
      <c r="C2477" s="5" t="s">
        <v>115</v>
      </c>
      <c r="D2477" s="35" t="s">
        <v>89</v>
      </c>
      <c r="E2477" s="36" t="s">
        <v>14</v>
      </c>
      <c r="F2477" s="37">
        <v>50</v>
      </c>
      <c r="G2477" s="38">
        <v>0.04</v>
      </c>
      <c r="H2477" s="34">
        <v>0.99290763124613324</v>
      </c>
      <c r="I2477" s="35">
        <v>0.21307643825281514</v>
      </c>
      <c r="J2477" s="35">
        <v>-0.60434625080426529</v>
      </c>
      <c r="K2477" s="35">
        <v>2.3732658336375488E-5</v>
      </c>
      <c r="L2477" s="35">
        <v>1.433743421934476</v>
      </c>
      <c r="M2477" s="35">
        <v>0</v>
      </c>
      <c r="N2477" s="35">
        <v>0</v>
      </c>
      <c r="O2477" s="35">
        <v>0</v>
      </c>
      <c r="P2477" s="36">
        <v>12</v>
      </c>
      <c r="Q2477" s="37">
        <v>83</v>
      </c>
      <c r="R2477" s="36">
        <v>1</v>
      </c>
      <c r="S2477" s="39">
        <f t="shared" si="79"/>
        <v>83</v>
      </c>
      <c r="T2477" s="34" t="s">
        <v>30</v>
      </c>
      <c r="U2477" s="12">
        <f>((alpha*(speed^beta))+(ceta*(speed^delta)))</f>
        <v>2.813946566724182E-2</v>
      </c>
      <c r="V2477" s="8">
        <f t="shared" si="80"/>
        <v>83</v>
      </c>
      <c r="AB2477" s="41"/>
    </row>
    <row r="2478" spans="1:28">
      <c r="A2478" s="34" t="s">
        <v>19</v>
      </c>
      <c r="B2478" s="34" t="s">
        <v>66</v>
      </c>
      <c r="C2478" s="5" t="s">
        <v>114</v>
      </c>
      <c r="D2478" s="35" t="s">
        <v>89</v>
      </c>
      <c r="E2478" s="36" t="s">
        <v>18</v>
      </c>
      <c r="F2478" s="37">
        <v>50</v>
      </c>
      <c r="G2478" s="38">
        <v>0.04</v>
      </c>
      <c r="H2478" s="34">
        <v>0.97969616331010323</v>
      </c>
      <c r="I2478" s="35">
        <v>-1.5113435869094858E-7</v>
      </c>
      <c r="J2478" s="35">
        <v>2.3192098389019711E-5</v>
      </c>
      <c r="K2478" s="35">
        <v>-1.6025426423211396E-3</v>
      </c>
      <c r="L2478" s="35">
        <v>8.4724330895810662E-2</v>
      </c>
      <c r="M2478" s="35">
        <v>0</v>
      </c>
      <c r="N2478" s="35">
        <v>0</v>
      </c>
      <c r="O2478" s="35">
        <v>0</v>
      </c>
      <c r="P2478" s="36">
        <v>12</v>
      </c>
      <c r="Q2478" s="37">
        <v>83</v>
      </c>
      <c r="R2478" s="36">
        <v>14</v>
      </c>
      <c r="S2478" s="39">
        <f t="shared" si="79"/>
        <v>83</v>
      </c>
      <c r="T2478" s="34" t="s">
        <v>51</v>
      </c>
      <c r="U2478" s="12">
        <f>(((alpha*(speed^3))+(beta*(speed^2))+(ceta*speed))+delta)</f>
        <v>2.5066995832291425E-2</v>
      </c>
      <c r="V2478" s="8">
        <f t="shared" si="80"/>
        <v>83</v>
      </c>
      <c r="AB2478" s="41"/>
    </row>
    <row r="2479" spans="1:28">
      <c r="A2479" s="34" t="s">
        <v>19</v>
      </c>
      <c r="B2479" s="34" t="s">
        <v>66</v>
      </c>
      <c r="C2479" s="5" t="s">
        <v>115</v>
      </c>
      <c r="D2479" s="35" t="s">
        <v>89</v>
      </c>
      <c r="E2479" s="36" t="s">
        <v>18</v>
      </c>
      <c r="F2479" s="37">
        <v>50</v>
      </c>
      <c r="G2479" s="38">
        <v>0.04</v>
      </c>
      <c r="H2479" s="34">
        <v>0.98459239110692487</v>
      </c>
      <c r="I2479" s="35">
        <v>0.26554204809341431</v>
      </c>
      <c r="J2479" s="35">
        <v>0.98599264074218551</v>
      </c>
      <c r="K2479" s="35">
        <v>-0.37988402477343347</v>
      </c>
      <c r="L2479" s="35">
        <v>0</v>
      </c>
      <c r="M2479" s="35">
        <v>0</v>
      </c>
      <c r="N2479" s="35">
        <v>0</v>
      </c>
      <c r="O2479" s="35">
        <v>0</v>
      </c>
      <c r="P2479" s="36">
        <v>12</v>
      </c>
      <c r="Q2479" s="37">
        <v>83</v>
      </c>
      <c r="R2479" s="36">
        <v>0</v>
      </c>
      <c r="S2479" s="39">
        <f t="shared" si="79"/>
        <v>83</v>
      </c>
      <c r="T2479" s="34" t="s">
        <v>29</v>
      </c>
      <c r="U2479" s="12">
        <f>((alpha*(beta^speed))*(speed^ceta))</f>
        <v>1.5368132225306756E-2</v>
      </c>
      <c r="V2479" s="8">
        <f t="shared" si="80"/>
        <v>83</v>
      </c>
      <c r="AB2479" s="41"/>
    </row>
    <row r="2480" spans="1:28">
      <c r="A2480" s="34" t="s">
        <v>19</v>
      </c>
      <c r="B2480" s="34" t="s">
        <v>66</v>
      </c>
      <c r="C2480" s="5" t="s">
        <v>114</v>
      </c>
      <c r="D2480" s="35" t="s">
        <v>89</v>
      </c>
      <c r="E2480" s="36" t="s">
        <v>17</v>
      </c>
      <c r="F2480" s="37">
        <v>50</v>
      </c>
      <c r="G2480" s="38">
        <v>0.04</v>
      </c>
      <c r="H2480" s="34">
        <v>0.96347681980277189</v>
      </c>
      <c r="I2480" s="35">
        <v>1040.0004788418341</v>
      </c>
      <c r="J2480" s="35">
        <v>1.0068031449569794</v>
      </c>
      <c r="K2480" s="35">
        <v>-0.34172583446746757</v>
      </c>
      <c r="L2480" s="35">
        <v>0</v>
      </c>
      <c r="M2480" s="35">
        <v>0</v>
      </c>
      <c r="N2480" s="35">
        <v>0</v>
      </c>
      <c r="O2480" s="35">
        <v>0</v>
      </c>
      <c r="P2480" s="36">
        <v>12</v>
      </c>
      <c r="Q2480" s="37">
        <v>83</v>
      </c>
      <c r="R2480" s="36">
        <v>0</v>
      </c>
      <c r="S2480" s="39">
        <f t="shared" si="79"/>
        <v>83</v>
      </c>
      <c r="T2480" s="34" t="s">
        <v>29</v>
      </c>
      <c r="U2480" s="12">
        <f>((alpha*(beta^speed))*(speed^ceta))</f>
        <v>403.30512991223031</v>
      </c>
      <c r="V2480" s="8">
        <f t="shared" si="80"/>
        <v>83</v>
      </c>
    </row>
    <row r="2481" spans="1:28">
      <c r="A2481" s="34" t="s">
        <v>19</v>
      </c>
      <c r="B2481" s="34" t="s">
        <v>66</v>
      </c>
      <c r="C2481" s="5" t="s">
        <v>115</v>
      </c>
      <c r="D2481" s="35" t="s">
        <v>89</v>
      </c>
      <c r="E2481" s="36" t="s">
        <v>17</v>
      </c>
      <c r="F2481" s="37">
        <v>50</v>
      </c>
      <c r="G2481" s="38">
        <v>0.04</v>
      </c>
      <c r="H2481" s="34">
        <v>0.9588239298122917</v>
      </c>
      <c r="I2481" s="35">
        <v>1102.3726358905708</v>
      </c>
      <c r="J2481" s="35">
        <v>1.0081235650559011</v>
      </c>
      <c r="K2481" s="35">
        <v>-0.38471753456155067</v>
      </c>
      <c r="L2481" s="35">
        <v>0</v>
      </c>
      <c r="M2481" s="35">
        <v>0</v>
      </c>
      <c r="N2481" s="35">
        <v>0</v>
      </c>
      <c r="O2481" s="35">
        <v>0</v>
      </c>
      <c r="P2481" s="36">
        <v>12</v>
      </c>
      <c r="Q2481" s="37">
        <v>83</v>
      </c>
      <c r="R2481" s="36">
        <v>0</v>
      </c>
      <c r="S2481" s="39">
        <f t="shared" si="79"/>
        <v>83</v>
      </c>
      <c r="T2481" s="34" t="s">
        <v>29</v>
      </c>
      <c r="U2481" s="12">
        <f>((alpha*(beta^speed))*(speed^ceta))</f>
        <v>394.15592286323596</v>
      </c>
      <c r="V2481" s="8">
        <f t="shared" si="80"/>
        <v>83</v>
      </c>
    </row>
    <row r="2482" spans="1:28">
      <c r="A2482" s="34" t="s">
        <v>19</v>
      </c>
      <c r="B2482" s="34" t="s">
        <v>66</v>
      </c>
      <c r="C2482" s="5" t="s">
        <v>114</v>
      </c>
      <c r="D2482" s="35" t="s">
        <v>89</v>
      </c>
      <c r="E2482" s="36" t="s">
        <v>15</v>
      </c>
      <c r="F2482" s="37">
        <v>100</v>
      </c>
      <c r="G2482" s="38">
        <v>0.04</v>
      </c>
      <c r="H2482" s="34">
        <v>0.97512653325648546</v>
      </c>
      <c r="I2482" s="35">
        <v>0.2316376020753429</v>
      </c>
      <c r="J2482" s="35">
        <v>2.6636582841597322E-2</v>
      </c>
      <c r="K2482" s="35">
        <v>-2.3984665891786243E-4</v>
      </c>
      <c r="L2482" s="35">
        <v>0</v>
      </c>
      <c r="M2482" s="35">
        <v>0</v>
      </c>
      <c r="N2482" s="35">
        <v>0</v>
      </c>
      <c r="O2482" s="35">
        <v>0</v>
      </c>
      <c r="P2482" s="36">
        <v>12</v>
      </c>
      <c r="Q2482" s="37">
        <v>71</v>
      </c>
      <c r="R2482" s="36">
        <v>5</v>
      </c>
      <c r="S2482" s="39">
        <f t="shared" si="79"/>
        <v>71</v>
      </c>
      <c r="T2482" s="34" t="s">
        <v>36</v>
      </c>
      <c r="U2482" s="12">
        <f>(1/(((ceta*(speed^2))+(beta*speed))+alpha))</f>
        <v>1.0943697153106087</v>
      </c>
      <c r="V2482" s="8">
        <f t="shared" si="80"/>
        <v>71</v>
      </c>
    </row>
    <row r="2483" spans="1:28">
      <c r="A2483" s="34" t="s">
        <v>19</v>
      </c>
      <c r="B2483" s="34" t="s">
        <v>66</v>
      </c>
      <c r="C2483" s="5" t="s">
        <v>115</v>
      </c>
      <c r="D2483" s="35" t="s">
        <v>89</v>
      </c>
      <c r="E2483" s="36" t="s">
        <v>15</v>
      </c>
      <c r="F2483" s="37">
        <v>100</v>
      </c>
      <c r="G2483" s="38">
        <v>0.04</v>
      </c>
      <c r="H2483" s="34">
        <v>0.96903061366446086</v>
      </c>
      <c r="I2483" s="35">
        <v>8.2104016214463584</v>
      </c>
      <c r="J2483" s="35">
        <v>0.98754433777779138</v>
      </c>
      <c r="K2483" s="35">
        <v>-0.2155506147871416</v>
      </c>
      <c r="L2483" s="35">
        <v>0</v>
      </c>
      <c r="M2483" s="35">
        <v>0</v>
      </c>
      <c r="N2483" s="35">
        <v>0</v>
      </c>
      <c r="O2483" s="35">
        <v>0</v>
      </c>
      <c r="P2483" s="36">
        <v>12</v>
      </c>
      <c r="Q2483" s="37">
        <v>73</v>
      </c>
      <c r="R2483" s="36">
        <v>0</v>
      </c>
      <c r="S2483" s="39">
        <f t="shared" si="79"/>
        <v>73</v>
      </c>
      <c r="T2483" s="34" t="s">
        <v>29</v>
      </c>
      <c r="U2483" s="12">
        <f>((alpha*(beta^speed))*(speed^ceta))</f>
        <v>1.3042356026042083</v>
      </c>
      <c r="V2483" s="8">
        <f t="shared" si="80"/>
        <v>73</v>
      </c>
    </row>
    <row r="2484" spans="1:28">
      <c r="A2484" s="34" t="s">
        <v>19</v>
      </c>
      <c r="B2484" s="34" t="s">
        <v>66</v>
      </c>
      <c r="C2484" s="5" t="s">
        <v>114</v>
      </c>
      <c r="D2484" s="35" t="s">
        <v>89</v>
      </c>
      <c r="E2484" s="36" t="s">
        <v>16</v>
      </c>
      <c r="F2484" s="37">
        <v>100</v>
      </c>
      <c r="G2484" s="38">
        <v>0.04</v>
      </c>
      <c r="H2484" s="34">
        <v>0.98191870431090156</v>
      </c>
      <c r="I2484" s="35">
        <v>7.1699284927427449</v>
      </c>
      <c r="J2484" s="35">
        <v>-0.1199933101695121</v>
      </c>
      <c r="K2484" s="35">
        <v>78.407753721549938</v>
      </c>
      <c r="L2484" s="35">
        <v>-1.7889477410121619</v>
      </c>
      <c r="M2484" s="35">
        <v>0</v>
      </c>
      <c r="N2484" s="35">
        <v>0</v>
      </c>
      <c r="O2484" s="35">
        <v>0</v>
      </c>
      <c r="P2484" s="36">
        <v>12</v>
      </c>
      <c r="Q2484" s="37">
        <v>71</v>
      </c>
      <c r="R2484" s="36">
        <v>1</v>
      </c>
      <c r="S2484" s="39">
        <f t="shared" si="79"/>
        <v>71</v>
      </c>
      <c r="T2484" s="34" t="s">
        <v>30</v>
      </c>
      <c r="U2484" s="12">
        <f>((alpha*(speed^beta))+(ceta*(speed^delta)))</f>
        <v>4.3373299649499542</v>
      </c>
      <c r="V2484" s="8">
        <f t="shared" si="80"/>
        <v>71</v>
      </c>
    </row>
    <row r="2485" spans="1:28">
      <c r="A2485" s="34" t="s">
        <v>19</v>
      </c>
      <c r="B2485" s="34" t="s">
        <v>66</v>
      </c>
      <c r="C2485" s="5" t="s">
        <v>115</v>
      </c>
      <c r="D2485" s="35" t="s">
        <v>89</v>
      </c>
      <c r="E2485" s="36" t="s">
        <v>16</v>
      </c>
      <c r="F2485" s="37">
        <v>100</v>
      </c>
      <c r="G2485" s="38">
        <v>0.04</v>
      </c>
      <c r="H2485" s="34">
        <v>0.99620587861593934</v>
      </c>
      <c r="I2485" s="35">
        <v>868.05407455548925</v>
      </c>
      <c r="J2485" s="35">
        <v>1.0441413626590779</v>
      </c>
      <c r="K2485" s="35">
        <v>-2.0967124362074192</v>
      </c>
      <c r="L2485" s="35">
        <v>0</v>
      </c>
      <c r="M2485" s="35">
        <v>0</v>
      </c>
      <c r="N2485" s="35">
        <v>0</v>
      </c>
      <c r="O2485" s="35">
        <v>0</v>
      </c>
      <c r="P2485" s="36">
        <v>12</v>
      </c>
      <c r="Q2485" s="37">
        <v>73</v>
      </c>
      <c r="R2485" s="36">
        <v>0</v>
      </c>
      <c r="S2485" s="39">
        <f t="shared" si="79"/>
        <v>73</v>
      </c>
      <c r="T2485" s="34" t="s">
        <v>29</v>
      </c>
      <c r="U2485" s="12">
        <f>((alpha*(beta^speed))*(speed^ceta))</f>
        <v>2.5183928962764579</v>
      </c>
      <c r="V2485" s="8">
        <f t="shared" si="80"/>
        <v>73</v>
      </c>
    </row>
    <row r="2486" spans="1:28">
      <c r="A2486" s="34" t="s">
        <v>19</v>
      </c>
      <c r="B2486" s="34" t="s">
        <v>66</v>
      </c>
      <c r="C2486" s="5" t="s">
        <v>114</v>
      </c>
      <c r="D2486" s="35" t="s">
        <v>89</v>
      </c>
      <c r="E2486" s="36" t="s">
        <v>14</v>
      </c>
      <c r="F2486" s="37">
        <v>100</v>
      </c>
      <c r="G2486" s="38">
        <v>0.04</v>
      </c>
      <c r="H2486" s="34">
        <v>0.93788569045477477</v>
      </c>
      <c r="I2486" s="35">
        <v>1.4428134184610906E-7</v>
      </c>
      <c r="J2486" s="35">
        <v>4.9566688037961914E-6</v>
      </c>
      <c r="K2486" s="35">
        <v>-2.032476295354445E-3</v>
      </c>
      <c r="L2486" s="35">
        <v>0.13434089463365395</v>
      </c>
      <c r="M2486" s="35">
        <v>0</v>
      </c>
      <c r="N2486" s="35">
        <v>0</v>
      </c>
      <c r="O2486" s="35">
        <v>0</v>
      </c>
      <c r="P2486" s="36">
        <v>12</v>
      </c>
      <c r="Q2486" s="37">
        <v>71</v>
      </c>
      <c r="R2486" s="36">
        <v>14</v>
      </c>
      <c r="S2486" s="39">
        <f t="shared" si="79"/>
        <v>71</v>
      </c>
      <c r="T2486" s="34" t="s">
        <v>51</v>
      </c>
      <c r="U2486" s="12">
        <f>(((alpha*(speed^3))+(beta*(speed^2))+(ceta*speed))+delta)</f>
        <v>6.6661524444907694E-2</v>
      </c>
      <c r="V2486" s="8">
        <f t="shared" si="80"/>
        <v>71</v>
      </c>
      <c r="AB2486" s="41"/>
    </row>
    <row r="2487" spans="1:28">
      <c r="A2487" s="34" t="s">
        <v>19</v>
      </c>
      <c r="B2487" s="34" t="s">
        <v>66</v>
      </c>
      <c r="C2487" s="5" t="s">
        <v>115</v>
      </c>
      <c r="D2487" s="35" t="s">
        <v>89</v>
      </c>
      <c r="E2487" s="36" t="s">
        <v>14</v>
      </c>
      <c r="F2487" s="37">
        <v>100</v>
      </c>
      <c r="G2487" s="38">
        <v>0.04</v>
      </c>
      <c r="H2487" s="34">
        <v>0.98808498074487339</v>
      </c>
      <c r="I2487" s="35">
        <v>0.24046294901930584</v>
      </c>
      <c r="J2487" s="35">
        <v>1.011827100509828</v>
      </c>
      <c r="K2487" s="35">
        <v>-0.66114372430809243</v>
      </c>
      <c r="L2487" s="35">
        <v>0</v>
      </c>
      <c r="M2487" s="35">
        <v>0</v>
      </c>
      <c r="N2487" s="35">
        <v>0</v>
      </c>
      <c r="O2487" s="35">
        <v>0</v>
      </c>
      <c r="P2487" s="36">
        <v>12</v>
      </c>
      <c r="Q2487" s="37">
        <v>73</v>
      </c>
      <c r="R2487" s="36">
        <v>0</v>
      </c>
      <c r="S2487" s="39">
        <f t="shared" si="79"/>
        <v>73</v>
      </c>
      <c r="T2487" s="34" t="s">
        <v>29</v>
      </c>
      <c r="U2487" s="12">
        <f>((alpha*(beta^speed))*(speed^ceta))</f>
        <v>3.3257100542801107E-2</v>
      </c>
      <c r="V2487" s="8">
        <f t="shared" si="80"/>
        <v>73</v>
      </c>
      <c r="AB2487" s="41"/>
    </row>
    <row r="2488" spans="1:28">
      <c r="A2488" s="34" t="s">
        <v>19</v>
      </c>
      <c r="B2488" s="34" t="s">
        <v>66</v>
      </c>
      <c r="C2488" s="5" t="s">
        <v>114</v>
      </c>
      <c r="D2488" s="35" t="s">
        <v>89</v>
      </c>
      <c r="E2488" s="36" t="s">
        <v>18</v>
      </c>
      <c r="F2488" s="37">
        <v>100</v>
      </c>
      <c r="G2488" s="38">
        <v>0.04</v>
      </c>
      <c r="H2488" s="34">
        <v>0.9719159891666268</v>
      </c>
      <c r="I2488" s="35">
        <v>0.1384504868984559</v>
      </c>
      <c r="J2488" s="35">
        <v>0.99114707332813534</v>
      </c>
      <c r="K2488" s="35">
        <v>-0.18651525569627544</v>
      </c>
      <c r="L2488" s="35">
        <v>0</v>
      </c>
      <c r="M2488" s="35">
        <v>0</v>
      </c>
      <c r="N2488" s="35">
        <v>0</v>
      </c>
      <c r="O2488" s="35">
        <v>0</v>
      </c>
      <c r="P2488" s="36">
        <v>12</v>
      </c>
      <c r="Q2488" s="37">
        <v>71</v>
      </c>
      <c r="R2488" s="36">
        <v>0</v>
      </c>
      <c r="S2488" s="39">
        <f t="shared" si="79"/>
        <v>71</v>
      </c>
      <c r="T2488" s="34" t="s">
        <v>29</v>
      </c>
      <c r="U2488" s="12">
        <f>((alpha*(beta^speed))*(speed^ceta))</f>
        <v>3.3251548142958574E-2</v>
      </c>
      <c r="V2488" s="8">
        <f t="shared" si="80"/>
        <v>71</v>
      </c>
      <c r="AB2488" s="41"/>
    </row>
    <row r="2489" spans="1:28">
      <c r="A2489" s="34" t="s">
        <v>19</v>
      </c>
      <c r="B2489" s="34" t="s">
        <v>66</v>
      </c>
      <c r="C2489" s="5" t="s">
        <v>115</v>
      </c>
      <c r="D2489" s="35" t="s">
        <v>89</v>
      </c>
      <c r="E2489" s="36" t="s">
        <v>18</v>
      </c>
      <c r="F2489" s="37">
        <v>100</v>
      </c>
      <c r="G2489" s="38">
        <v>0.04</v>
      </c>
      <c r="H2489" s="34">
        <v>0.98726388213066063</v>
      </c>
      <c r="I2489" s="35">
        <v>0.24727658354343884</v>
      </c>
      <c r="J2489" s="35">
        <v>0.97979288484369331</v>
      </c>
      <c r="K2489" s="35">
        <v>-0.28591558507526321</v>
      </c>
      <c r="L2489" s="35">
        <v>0</v>
      </c>
      <c r="M2489" s="35">
        <v>0</v>
      </c>
      <c r="N2489" s="35">
        <v>0</v>
      </c>
      <c r="O2489" s="35">
        <v>0</v>
      </c>
      <c r="P2489" s="36">
        <v>12</v>
      </c>
      <c r="Q2489" s="37">
        <v>73</v>
      </c>
      <c r="R2489" s="36">
        <v>0</v>
      </c>
      <c r="S2489" s="39">
        <f t="shared" si="79"/>
        <v>73</v>
      </c>
      <c r="T2489" s="34" t="s">
        <v>29</v>
      </c>
      <c r="U2489" s="12">
        <f>((alpha*(beta^speed))*(speed^ceta))</f>
        <v>1.6339263742249088E-2</v>
      </c>
      <c r="V2489" s="8">
        <f t="shared" si="80"/>
        <v>73</v>
      </c>
      <c r="AB2489" s="41"/>
    </row>
    <row r="2490" spans="1:28">
      <c r="A2490" s="34" t="s">
        <v>19</v>
      </c>
      <c r="B2490" s="34" t="s">
        <v>66</v>
      </c>
      <c r="C2490" s="5" t="s">
        <v>114</v>
      </c>
      <c r="D2490" s="35" t="s">
        <v>89</v>
      </c>
      <c r="E2490" s="36" t="s">
        <v>17</v>
      </c>
      <c r="F2490" s="37">
        <v>100</v>
      </c>
      <c r="G2490" s="38">
        <v>0.04</v>
      </c>
      <c r="H2490" s="34">
        <v>0.96222051769458827</v>
      </c>
      <c r="I2490" s="35">
        <v>1041.1639438468064</v>
      </c>
      <c r="J2490" s="35">
        <v>1.0046702549320938</v>
      </c>
      <c r="K2490" s="35">
        <v>-0.26171836800041609</v>
      </c>
      <c r="L2490" s="35">
        <v>0</v>
      </c>
      <c r="M2490" s="35">
        <v>0</v>
      </c>
      <c r="N2490" s="35">
        <v>0</v>
      </c>
      <c r="O2490" s="35">
        <v>0</v>
      </c>
      <c r="P2490" s="36">
        <v>12</v>
      </c>
      <c r="Q2490" s="37">
        <v>71</v>
      </c>
      <c r="R2490" s="36">
        <v>0</v>
      </c>
      <c r="S2490" s="39">
        <f t="shared" si="79"/>
        <v>71</v>
      </c>
      <c r="T2490" s="34" t="s">
        <v>29</v>
      </c>
      <c r="U2490" s="12">
        <f>((alpha*(beta^speed))*(speed^ceta))</f>
        <v>474.98780235157454</v>
      </c>
      <c r="V2490" s="8">
        <f t="shared" si="80"/>
        <v>71</v>
      </c>
    </row>
    <row r="2491" spans="1:28">
      <c r="A2491" s="34" t="s">
        <v>19</v>
      </c>
      <c r="B2491" s="34" t="s">
        <v>66</v>
      </c>
      <c r="C2491" s="5" t="s">
        <v>115</v>
      </c>
      <c r="D2491" s="35" t="s">
        <v>89</v>
      </c>
      <c r="E2491" s="36" t="s">
        <v>17</v>
      </c>
      <c r="F2491" s="37">
        <v>100</v>
      </c>
      <c r="G2491" s="38">
        <v>0.04</v>
      </c>
      <c r="H2491" s="34">
        <v>0.95195662480655263</v>
      </c>
      <c r="I2491" s="35">
        <v>1051.0394161881138</v>
      </c>
      <c r="J2491" s="35">
        <v>1.005462304096717</v>
      </c>
      <c r="K2491" s="35">
        <v>-0.28380006794983176</v>
      </c>
      <c r="L2491" s="35">
        <v>0</v>
      </c>
      <c r="M2491" s="35">
        <v>0</v>
      </c>
      <c r="N2491" s="35">
        <v>0</v>
      </c>
      <c r="O2491" s="35">
        <v>0</v>
      </c>
      <c r="P2491" s="36">
        <v>12</v>
      </c>
      <c r="Q2491" s="37">
        <v>73</v>
      </c>
      <c r="R2491" s="36">
        <v>0</v>
      </c>
      <c r="S2491" s="39">
        <f t="shared" si="79"/>
        <v>73</v>
      </c>
      <c r="T2491" s="34" t="s">
        <v>29</v>
      </c>
      <c r="U2491" s="12">
        <f>((alpha*(beta^speed))*(speed^ceta))</f>
        <v>462.92511366396531</v>
      </c>
      <c r="V2491" s="8">
        <f t="shared" si="80"/>
        <v>73</v>
      </c>
    </row>
    <row r="2492" spans="1:28">
      <c r="A2492" s="34" t="s">
        <v>19</v>
      </c>
      <c r="B2492" s="34" t="s">
        <v>66</v>
      </c>
      <c r="C2492" s="5" t="s">
        <v>114</v>
      </c>
      <c r="D2492" s="35" t="s">
        <v>89</v>
      </c>
      <c r="E2492" s="36" t="s">
        <v>15</v>
      </c>
      <c r="F2492" s="37">
        <v>0</v>
      </c>
      <c r="G2492" s="38">
        <v>0.06</v>
      </c>
      <c r="H2492" s="34">
        <v>0.99183840525852762</v>
      </c>
      <c r="I2492" s="35">
        <v>0.94258813157473575</v>
      </c>
      <c r="J2492" s="35">
        <v>4.7051326508876778</v>
      </c>
      <c r="K2492" s="35">
        <v>-0.29011181151614118</v>
      </c>
      <c r="L2492" s="35">
        <v>0</v>
      </c>
      <c r="M2492" s="35">
        <v>0</v>
      </c>
      <c r="N2492" s="35">
        <v>0</v>
      </c>
      <c r="O2492" s="35">
        <v>0</v>
      </c>
      <c r="P2492" s="36">
        <v>12</v>
      </c>
      <c r="Q2492" s="37">
        <v>84</v>
      </c>
      <c r="R2492" s="36">
        <v>13</v>
      </c>
      <c r="S2492" s="39">
        <f t="shared" si="79"/>
        <v>84</v>
      </c>
      <c r="T2492" s="34" t="s">
        <v>50</v>
      </c>
      <c r="U2492" s="12">
        <f>EXP((alpha+(beta/speed))+(ceta*LN(speed)))</f>
        <v>0.75063882187567388</v>
      </c>
      <c r="V2492" s="8">
        <f t="shared" si="80"/>
        <v>84</v>
      </c>
    </row>
    <row r="2493" spans="1:28">
      <c r="A2493" s="34" t="s">
        <v>19</v>
      </c>
      <c r="B2493" s="34" t="s">
        <v>66</v>
      </c>
      <c r="C2493" s="5" t="s">
        <v>115</v>
      </c>
      <c r="D2493" s="35" t="s">
        <v>89</v>
      </c>
      <c r="E2493" s="36" t="s">
        <v>15</v>
      </c>
      <c r="F2493" s="37">
        <v>0</v>
      </c>
      <c r="G2493" s="38">
        <v>0.06</v>
      </c>
      <c r="H2493" s="34">
        <v>0.95869814701897127</v>
      </c>
      <c r="I2493" s="35">
        <v>-6.195398639127351</v>
      </c>
      <c r="J2493" s="35">
        <v>10.472577356410675</v>
      </c>
      <c r="K2493" s="35">
        <v>3.3077674456529484</v>
      </c>
      <c r="L2493" s="35">
        <v>0.29977948862335818</v>
      </c>
      <c r="M2493" s="35">
        <v>1.3977059224751348E-2</v>
      </c>
      <c r="N2493" s="35">
        <v>0</v>
      </c>
      <c r="O2493" s="35">
        <v>0</v>
      </c>
      <c r="P2493" s="36">
        <v>12</v>
      </c>
      <c r="Q2493" s="37">
        <v>83</v>
      </c>
      <c r="R2493" s="36">
        <v>10</v>
      </c>
      <c r="S2493" s="39">
        <f t="shared" si="79"/>
        <v>83</v>
      </c>
      <c r="T2493" s="34" t="s">
        <v>44</v>
      </c>
      <c r="U2493" s="12">
        <f>(alpha+(beta/(1+EXP((((-1)*ceta)+(delta*LN(speed)))+(epsilon*speed)))))</f>
        <v>1.0816964871762824</v>
      </c>
      <c r="V2493" s="8">
        <f t="shared" si="80"/>
        <v>83</v>
      </c>
    </row>
    <row r="2494" spans="1:28">
      <c r="A2494" s="34" t="s">
        <v>19</v>
      </c>
      <c r="B2494" s="34" t="s">
        <v>66</v>
      </c>
      <c r="C2494" s="5" t="s">
        <v>114</v>
      </c>
      <c r="D2494" s="35" t="s">
        <v>89</v>
      </c>
      <c r="E2494" s="36" t="s">
        <v>16</v>
      </c>
      <c r="F2494" s="37">
        <v>0</v>
      </c>
      <c r="G2494" s="38">
        <v>0.06</v>
      </c>
      <c r="H2494" s="34">
        <v>0.96708715608836859</v>
      </c>
      <c r="I2494" s="35">
        <v>2.0372011722070962</v>
      </c>
      <c r="J2494" s="35">
        <v>0.69032443945790822</v>
      </c>
      <c r="K2494" s="35">
        <v>-0.17532611190971176</v>
      </c>
      <c r="L2494" s="35">
        <v>0</v>
      </c>
      <c r="M2494" s="35">
        <v>0</v>
      </c>
      <c r="N2494" s="35">
        <v>0</v>
      </c>
      <c r="O2494" s="35">
        <v>0</v>
      </c>
      <c r="P2494" s="36">
        <v>12</v>
      </c>
      <c r="Q2494" s="37">
        <v>84</v>
      </c>
      <c r="R2494" s="36">
        <v>13</v>
      </c>
      <c r="S2494" s="39">
        <f t="shared" si="79"/>
        <v>84</v>
      </c>
      <c r="T2494" s="34" t="s">
        <v>50</v>
      </c>
      <c r="U2494" s="12">
        <f>EXP((alpha+(beta/speed))+(ceta*LN(speed)))</f>
        <v>3.5558048546307819</v>
      </c>
      <c r="V2494" s="8">
        <f t="shared" si="80"/>
        <v>84</v>
      </c>
    </row>
    <row r="2495" spans="1:28">
      <c r="A2495" s="34" t="s">
        <v>19</v>
      </c>
      <c r="B2495" s="34" t="s">
        <v>66</v>
      </c>
      <c r="C2495" s="5" t="s">
        <v>115</v>
      </c>
      <c r="D2495" s="35" t="s">
        <v>89</v>
      </c>
      <c r="E2495" s="36" t="s">
        <v>16</v>
      </c>
      <c r="F2495" s="37">
        <v>0</v>
      </c>
      <c r="G2495" s="38">
        <v>0.06</v>
      </c>
      <c r="H2495" s="34">
        <v>0.99868353467432824</v>
      </c>
      <c r="I2495" s="35">
        <v>3051.243433396613</v>
      </c>
      <c r="J2495" s="35">
        <v>1.0475941752793285</v>
      </c>
      <c r="K2495" s="35">
        <v>-2.5138102843993697</v>
      </c>
      <c r="L2495" s="35">
        <v>0</v>
      </c>
      <c r="M2495" s="35">
        <v>0</v>
      </c>
      <c r="N2495" s="35">
        <v>0</v>
      </c>
      <c r="O2495" s="35">
        <v>0</v>
      </c>
      <c r="P2495" s="36">
        <v>12</v>
      </c>
      <c r="Q2495" s="37">
        <v>83</v>
      </c>
      <c r="R2495" s="36">
        <v>0</v>
      </c>
      <c r="S2495" s="39">
        <f t="shared" si="79"/>
        <v>83</v>
      </c>
      <c r="T2495" s="34" t="s">
        <v>29</v>
      </c>
      <c r="U2495" s="12">
        <f>((alpha*(beta^speed))*(speed^ceta))</f>
        <v>2.1692212046362092</v>
      </c>
      <c r="V2495" s="8">
        <f t="shared" si="80"/>
        <v>83</v>
      </c>
    </row>
    <row r="2496" spans="1:28">
      <c r="A2496" s="34" t="s">
        <v>19</v>
      </c>
      <c r="B2496" s="34" t="s">
        <v>66</v>
      </c>
      <c r="C2496" s="5" t="s">
        <v>114</v>
      </c>
      <c r="D2496" s="35" t="s">
        <v>89</v>
      </c>
      <c r="E2496" s="36" t="s">
        <v>14</v>
      </c>
      <c r="F2496" s="37">
        <v>0</v>
      </c>
      <c r="G2496" s="38">
        <v>0.06</v>
      </c>
      <c r="H2496" s="34">
        <v>0.97706897732712472</v>
      </c>
      <c r="I2496" s="35">
        <v>-5.4335848632187435E-7</v>
      </c>
      <c r="J2496" s="35">
        <v>8.2024822309763792E-5</v>
      </c>
      <c r="K2496" s="35">
        <v>-4.2741704965700705E-3</v>
      </c>
      <c r="L2496" s="35">
        <v>0.13990218950164846</v>
      </c>
      <c r="M2496" s="35">
        <v>0</v>
      </c>
      <c r="N2496" s="35">
        <v>0</v>
      </c>
      <c r="O2496" s="35">
        <v>0</v>
      </c>
      <c r="P2496" s="36">
        <v>12</v>
      </c>
      <c r="Q2496" s="37">
        <v>84</v>
      </c>
      <c r="R2496" s="36">
        <v>14</v>
      </c>
      <c r="S2496" s="39">
        <f t="shared" si="79"/>
        <v>84</v>
      </c>
      <c r="T2496" s="34" t="s">
        <v>51</v>
      </c>
      <c r="U2496" s="12">
        <f>(((alpha*(speed^3))+(beta*(speed^2))+(ceta*speed))+delta)</f>
        <v>3.7588265730535642E-2</v>
      </c>
      <c r="V2496" s="8">
        <f t="shared" si="80"/>
        <v>84</v>
      </c>
      <c r="AB2496" s="41"/>
    </row>
    <row r="2497" spans="1:28">
      <c r="A2497" s="34" t="s">
        <v>19</v>
      </c>
      <c r="B2497" s="34" t="s">
        <v>66</v>
      </c>
      <c r="C2497" s="5" t="s">
        <v>115</v>
      </c>
      <c r="D2497" s="35" t="s">
        <v>89</v>
      </c>
      <c r="E2497" s="36" t="s">
        <v>14</v>
      </c>
      <c r="F2497" s="37">
        <v>0</v>
      </c>
      <c r="G2497" s="38">
        <v>0.06</v>
      </c>
      <c r="H2497" s="34">
        <v>0.99400778370761622</v>
      </c>
      <c r="I2497" s="35">
        <v>0.29356034193252434</v>
      </c>
      <c r="J2497" s="35">
        <v>1.0143925669274316</v>
      </c>
      <c r="K2497" s="35">
        <v>-0.79960549155734806</v>
      </c>
      <c r="L2497" s="35">
        <v>0</v>
      </c>
      <c r="M2497" s="35">
        <v>0</v>
      </c>
      <c r="N2497" s="35">
        <v>0</v>
      </c>
      <c r="O2497" s="35">
        <v>0</v>
      </c>
      <c r="P2497" s="36">
        <v>12</v>
      </c>
      <c r="Q2497" s="37">
        <v>83</v>
      </c>
      <c r="R2497" s="36">
        <v>0</v>
      </c>
      <c r="S2497" s="39">
        <f t="shared" si="79"/>
        <v>83</v>
      </c>
      <c r="T2497" s="34" t="s">
        <v>29</v>
      </c>
      <c r="U2497" s="12">
        <f>((alpha*(beta^speed))*(speed^ceta))</f>
        <v>2.807338843826325E-2</v>
      </c>
      <c r="V2497" s="8">
        <f t="shared" si="80"/>
        <v>83</v>
      </c>
      <c r="AB2497" s="41"/>
    </row>
    <row r="2498" spans="1:28">
      <c r="A2498" s="34" t="s">
        <v>19</v>
      </c>
      <c r="B2498" s="34" t="s">
        <v>66</v>
      </c>
      <c r="C2498" s="5" t="s">
        <v>114</v>
      </c>
      <c r="D2498" s="35" t="s">
        <v>89</v>
      </c>
      <c r="E2498" s="36" t="s">
        <v>18</v>
      </c>
      <c r="F2498" s="37">
        <v>0</v>
      </c>
      <c r="G2498" s="38">
        <v>0.06</v>
      </c>
      <c r="H2498" s="34">
        <v>0.97961193799027069</v>
      </c>
      <c r="I2498" s="35">
        <v>-1.3952647304229704E-7</v>
      </c>
      <c r="J2498" s="35">
        <v>1.915427056218508E-5</v>
      </c>
      <c r="K2498" s="35">
        <v>-1.2825087062638303E-3</v>
      </c>
      <c r="L2498" s="35">
        <v>7.9512952397862713E-2</v>
      </c>
      <c r="M2498" s="35">
        <v>0</v>
      </c>
      <c r="N2498" s="35">
        <v>0</v>
      </c>
      <c r="O2498" s="35">
        <v>0</v>
      </c>
      <c r="P2498" s="36">
        <v>12</v>
      </c>
      <c r="Q2498" s="37">
        <v>84</v>
      </c>
      <c r="R2498" s="36">
        <v>14</v>
      </c>
      <c r="S2498" s="39">
        <f t="shared" ref="S2498:S2561" si="81">V2498</f>
        <v>84</v>
      </c>
      <c r="T2498" s="34" t="s">
        <v>51</v>
      </c>
      <c r="U2498" s="12">
        <f>(((alpha*(speed^3))+(beta*(speed^2))+(ceta*speed))+delta)</f>
        <v>2.4236855480417249E-2</v>
      </c>
      <c r="V2498" s="8">
        <f t="shared" ref="V2498:V2561" si="82">IF($V$1&lt;P2498,P2498,IF($V$1&gt;Q2498,Q2498,$V$1))</f>
        <v>84</v>
      </c>
      <c r="AB2498" s="41"/>
    </row>
    <row r="2499" spans="1:28">
      <c r="A2499" s="34" t="s">
        <v>19</v>
      </c>
      <c r="B2499" s="34" t="s">
        <v>66</v>
      </c>
      <c r="C2499" s="5" t="s">
        <v>115</v>
      </c>
      <c r="D2499" s="35" t="s">
        <v>89</v>
      </c>
      <c r="E2499" s="36" t="s">
        <v>18</v>
      </c>
      <c r="F2499" s="37">
        <v>0</v>
      </c>
      <c r="G2499" s="38">
        <v>0.06</v>
      </c>
      <c r="H2499" s="34">
        <v>0.98600765284731107</v>
      </c>
      <c r="I2499" s="35">
        <v>0.22664547919160632</v>
      </c>
      <c r="J2499" s="35">
        <v>0.98401471516045869</v>
      </c>
      <c r="K2499" s="35">
        <v>-0.32335197355111045</v>
      </c>
      <c r="L2499" s="35">
        <v>0</v>
      </c>
      <c r="M2499" s="35">
        <v>0</v>
      </c>
      <c r="N2499" s="35">
        <v>0</v>
      </c>
      <c r="O2499" s="35">
        <v>0</v>
      </c>
      <c r="P2499" s="36">
        <v>12</v>
      </c>
      <c r="Q2499" s="37">
        <v>83</v>
      </c>
      <c r="R2499" s="36">
        <v>0</v>
      </c>
      <c r="S2499" s="39">
        <f t="shared" si="81"/>
        <v>83</v>
      </c>
      <c r="T2499" s="34" t="s">
        <v>29</v>
      </c>
      <c r="U2499" s="12">
        <f>((alpha*(beta^speed))*(speed^ceta))</f>
        <v>1.4254158774789154E-2</v>
      </c>
      <c r="V2499" s="8">
        <f t="shared" si="82"/>
        <v>83</v>
      </c>
    </row>
    <row r="2500" spans="1:28">
      <c r="A2500" s="34" t="s">
        <v>19</v>
      </c>
      <c r="B2500" s="34" t="s">
        <v>66</v>
      </c>
      <c r="C2500" s="5" t="s">
        <v>114</v>
      </c>
      <c r="D2500" s="35" t="s">
        <v>89</v>
      </c>
      <c r="E2500" s="36" t="s">
        <v>17</v>
      </c>
      <c r="F2500" s="37">
        <v>0</v>
      </c>
      <c r="G2500" s="38">
        <v>0.06</v>
      </c>
      <c r="H2500" s="34">
        <v>0.97009239215344123</v>
      </c>
      <c r="I2500" s="35">
        <v>1933.0350354242971</v>
      </c>
      <c r="J2500" s="35">
        <v>-0.76961541327866245</v>
      </c>
      <c r="K2500" s="35">
        <v>87.609826563564539</v>
      </c>
      <c r="L2500" s="35">
        <v>0.30465337900188177</v>
      </c>
      <c r="M2500" s="35">
        <v>0</v>
      </c>
      <c r="N2500" s="35">
        <v>0</v>
      </c>
      <c r="O2500" s="35">
        <v>0</v>
      </c>
      <c r="P2500" s="36">
        <v>12</v>
      </c>
      <c r="Q2500" s="37">
        <v>84</v>
      </c>
      <c r="R2500" s="36">
        <v>1</v>
      </c>
      <c r="S2500" s="39">
        <f t="shared" si="81"/>
        <v>84</v>
      </c>
      <c r="T2500" s="34" t="s">
        <v>30</v>
      </c>
      <c r="U2500" s="12">
        <f>((alpha*(speed^beta))+(ceta*(speed^delta)))</f>
        <v>401.77039803766127</v>
      </c>
      <c r="V2500" s="8">
        <f t="shared" si="82"/>
        <v>84</v>
      </c>
    </row>
    <row r="2501" spans="1:28">
      <c r="A2501" s="34" t="s">
        <v>19</v>
      </c>
      <c r="B2501" s="34" t="s">
        <v>66</v>
      </c>
      <c r="C2501" s="5" t="s">
        <v>115</v>
      </c>
      <c r="D2501" s="35" t="s">
        <v>89</v>
      </c>
      <c r="E2501" s="36" t="s">
        <v>17</v>
      </c>
      <c r="F2501" s="37">
        <v>0</v>
      </c>
      <c r="G2501" s="38">
        <v>0.06</v>
      </c>
      <c r="H2501" s="34">
        <v>0.96992205443375235</v>
      </c>
      <c r="I2501" s="35">
        <v>1075.2254426627485</v>
      </c>
      <c r="J2501" s="35">
        <v>1.0088144320373471</v>
      </c>
      <c r="K2501" s="35">
        <v>-0.39000155999689184</v>
      </c>
      <c r="L2501" s="35">
        <v>0</v>
      </c>
      <c r="M2501" s="35">
        <v>0</v>
      </c>
      <c r="N2501" s="35">
        <v>0</v>
      </c>
      <c r="O2501" s="35">
        <v>0</v>
      </c>
      <c r="P2501" s="36">
        <v>12</v>
      </c>
      <c r="Q2501" s="37">
        <v>83</v>
      </c>
      <c r="R2501" s="36">
        <v>0</v>
      </c>
      <c r="S2501" s="39">
        <f t="shared" si="81"/>
        <v>83</v>
      </c>
      <c r="T2501" s="34" t="s">
        <v>29</v>
      </c>
      <c r="U2501" s="12">
        <f>((alpha*(beta^speed))*(speed^ceta))</f>
        <v>397.55101844675517</v>
      </c>
      <c r="V2501" s="8">
        <f t="shared" si="82"/>
        <v>83</v>
      </c>
    </row>
    <row r="2502" spans="1:28">
      <c r="A2502" s="34" t="s">
        <v>19</v>
      </c>
      <c r="B2502" s="34" t="s">
        <v>66</v>
      </c>
      <c r="C2502" s="5" t="s">
        <v>114</v>
      </c>
      <c r="D2502" s="35" t="s">
        <v>89</v>
      </c>
      <c r="E2502" s="36" t="s">
        <v>15</v>
      </c>
      <c r="F2502" s="37">
        <v>50</v>
      </c>
      <c r="G2502" s="38">
        <v>0.06</v>
      </c>
      <c r="H2502" s="34">
        <v>0.99612681911724144</v>
      </c>
      <c r="I2502" s="35">
        <v>0.1393020428466436</v>
      </c>
      <c r="J2502" s="35">
        <v>8.1395526747414575</v>
      </c>
      <c r="K2502" s="35">
        <v>-4.3474859696051513E-2</v>
      </c>
      <c r="L2502" s="35">
        <v>0</v>
      </c>
      <c r="M2502" s="35">
        <v>0</v>
      </c>
      <c r="N2502" s="35">
        <v>0</v>
      </c>
      <c r="O2502" s="35">
        <v>0</v>
      </c>
      <c r="P2502" s="36">
        <v>12</v>
      </c>
      <c r="Q2502" s="37">
        <v>69</v>
      </c>
      <c r="R2502" s="36">
        <v>13</v>
      </c>
      <c r="S2502" s="39">
        <f t="shared" si="81"/>
        <v>69</v>
      </c>
      <c r="T2502" s="34" t="s">
        <v>50</v>
      </c>
      <c r="U2502" s="12">
        <f>EXP((alpha+(beta/speed))+(ceta*LN(speed)))</f>
        <v>1.0759342868125938</v>
      </c>
      <c r="V2502" s="8">
        <f t="shared" si="82"/>
        <v>69</v>
      </c>
    </row>
    <row r="2503" spans="1:28">
      <c r="A2503" s="34" t="s">
        <v>19</v>
      </c>
      <c r="B2503" s="34" t="s">
        <v>66</v>
      </c>
      <c r="C2503" s="5" t="s">
        <v>115</v>
      </c>
      <c r="D2503" s="35" t="s">
        <v>89</v>
      </c>
      <c r="E2503" s="36" t="s">
        <v>15</v>
      </c>
      <c r="F2503" s="37">
        <v>50</v>
      </c>
      <c r="G2503" s="38">
        <v>0.06</v>
      </c>
      <c r="H2503" s="34">
        <v>0.97305499428201137</v>
      </c>
      <c r="I2503" s="35">
        <v>-4.272605433539443</v>
      </c>
      <c r="J2503" s="35">
        <v>20.636922084377794</v>
      </c>
      <c r="K2503" s="35">
        <v>0.33593364465766273</v>
      </c>
      <c r="L2503" s="35">
        <v>0.25584339134575407</v>
      </c>
      <c r="M2503" s="35">
        <v>3.4178941684424205E-3</v>
      </c>
      <c r="N2503" s="35">
        <v>0</v>
      </c>
      <c r="O2503" s="35">
        <v>0</v>
      </c>
      <c r="P2503" s="36">
        <v>12</v>
      </c>
      <c r="Q2503" s="37">
        <v>67</v>
      </c>
      <c r="R2503" s="36">
        <v>10</v>
      </c>
      <c r="S2503" s="39">
        <f t="shared" si="81"/>
        <v>67</v>
      </c>
      <c r="T2503" s="34" t="s">
        <v>44</v>
      </c>
      <c r="U2503" s="12">
        <f>(alpha+(beta/(1+EXP((((-1)*ceta)+(delta*LN(speed)))+(epsilon*speed)))))</f>
        <v>1.4049861876895733</v>
      </c>
      <c r="V2503" s="8">
        <f t="shared" si="82"/>
        <v>67</v>
      </c>
    </row>
    <row r="2504" spans="1:28">
      <c r="A2504" s="34" t="s">
        <v>19</v>
      </c>
      <c r="B2504" s="34" t="s">
        <v>66</v>
      </c>
      <c r="C2504" s="5" t="s">
        <v>114</v>
      </c>
      <c r="D2504" s="35" t="s">
        <v>89</v>
      </c>
      <c r="E2504" s="36" t="s">
        <v>16</v>
      </c>
      <c r="F2504" s="37">
        <v>50</v>
      </c>
      <c r="G2504" s="38">
        <v>0.06</v>
      </c>
      <c r="H2504" s="34">
        <v>0.9856709673030144</v>
      </c>
      <c r="I2504" s="35">
        <v>513.10527035329039</v>
      </c>
      <c r="J2504" s="35">
        <v>-2.7482635116797995</v>
      </c>
      <c r="K2504" s="35">
        <v>8.9286324079919392</v>
      </c>
      <c r="L2504" s="35">
        <v>-0.15936122231742922</v>
      </c>
      <c r="M2504" s="35">
        <v>0</v>
      </c>
      <c r="N2504" s="35">
        <v>0</v>
      </c>
      <c r="O2504" s="35">
        <v>0</v>
      </c>
      <c r="P2504" s="36">
        <v>12</v>
      </c>
      <c r="Q2504" s="37">
        <v>69</v>
      </c>
      <c r="R2504" s="36">
        <v>1</v>
      </c>
      <c r="S2504" s="39">
        <f t="shared" si="81"/>
        <v>69</v>
      </c>
      <c r="T2504" s="34" t="s">
        <v>30</v>
      </c>
      <c r="U2504" s="12">
        <f>((alpha*(speed^beta))+(ceta*(speed^delta)))</f>
        <v>4.5517311864278982</v>
      </c>
      <c r="V2504" s="8">
        <f t="shared" si="82"/>
        <v>69</v>
      </c>
    </row>
    <row r="2505" spans="1:28">
      <c r="A2505" s="34" t="s">
        <v>19</v>
      </c>
      <c r="B2505" s="34" t="s">
        <v>66</v>
      </c>
      <c r="C2505" s="5" t="s">
        <v>115</v>
      </c>
      <c r="D2505" s="35" t="s">
        <v>89</v>
      </c>
      <c r="E2505" s="36" t="s">
        <v>16</v>
      </c>
      <c r="F2505" s="37">
        <v>50</v>
      </c>
      <c r="G2505" s="38">
        <v>0.06</v>
      </c>
      <c r="H2505" s="34">
        <v>0.99545289561042771</v>
      </c>
      <c r="I2505" s="35">
        <v>815.29298954681553</v>
      </c>
      <c r="J2505" s="35">
        <v>1.0495133274139832</v>
      </c>
      <c r="K2505" s="35">
        <v>-2.1196896018186466</v>
      </c>
      <c r="L2505" s="35">
        <v>0</v>
      </c>
      <c r="M2505" s="35">
        <v>0</v>
      </c>
      <c r="N2505" s="35">
        <v>0</v>
      </c>
      <c r="O2505" s="35">
        <v>0</v>
      </c>
      <c r="P2505" s="36">
        <v>12</v>
      </c>
      <c r="Q2505" s="37">
        <v>67</v>
      </c>
      <c r="R2505" s="36">
        <v>0</v>
      </c>
      <c r="S2505" s="39">
        <f t="shared" si="81"/>
        <v>67</v>
      </c>
      <c r="T2505" s="34" t="s">
        <v>29</v>
      </c>
      <c r="U2505" s="12">
        <f>((alpha*(beta^speed))*(speed^ceta))</f>
        <v>2.7976611797994115</v>
      </c>
      <c r="V2505" s="8">
        <f t="shared" si="82"/>
        <v>67</v>
      </c>
    </row>
    <row r="2506" spans="1:28">
      <c r="A2506" s="34" t="s">
        <v>19</v>
      </c>
      <c r="B2506" s="34" t="s">
        <v>66</v>
      </c>
      <c r="C2506" s="5" t="s">
        <v>114</v>
      </c>
      <c r="D2506" s="35" t="s">
        <v>89</v>
      </c>
      <c r="E2506" s="36" t="s">
        <v>14</v>
      </c>
      <c r="F2506" s="37">
        <v>50</v>
      </c>
      <c r="G2506" s="38">
        <v>0.06</v>
      </c>
      <c r="H2506" s="34">
        <v>0.98060201761655619</v>
      </c>
      <c r="I2506" s="35">
        <v>-5.8728104428313032E-7</v>
      </c>
      <c r="J2506" s="35">
        <v>8.0853208663637685E-5</v>
      </c>
      <c r="K2506" s="35">
        <v>-4.3546574316391303E-3</v>
      </c>
      <c r="L2506" s="35">
        <v>0.15849149030228518</v>
      </c>
      <c r="M2506" s="35">
        <v>0</v>
      </c>
      <c r="N2506" s="35">
        <v>0</v>
      </c>
      <c r="O2506" s="35">
        <v>0</v>
      </c>
      <c r="P2506" s="36">
        <v>12</v>
      </c>
      <c r="Q2506" s="37">
        <v>69</v>
      </c>
      <c r="R2506" s="36">
        <v>14</v>
      </c>
      <c r="S2506" s="39">
        <f t="shared" si="81"/>
        <v>69</v>
      </c>
      <c r="T2506" s="34" t="s">
        <v>51</v>
      </c>
      <c r="U2506" s="12">
        <f>(((alpha*(speed^3))+(beta*(speed^2))+(ceta*speed))+delta)</f>
        <v>5.0035145390357361E-2</v>
      </c>
      <c r="V2506" s="8">
        <f t="shared" si="82"/>
        <v>69</v>
      </c>
      <c r="AB2506" s="41"/>
    </row>
    <row r="2507" spans="1:28">
      <c r="A2507" s="34" t="s">
        <v>19</v>
      </c>
      <c r="B2507" s="34" t="s">
        <v>66</v>
      </c>
      <c r="C2507" s="5" t="s">
        <v>115</v>
      </c>
      <c r="D2507" s="35" t="s">
        <v>89</v>
      </c>
      <c r="E2507" s="36" t="s">
        <v>14</v>
      </c>
      <c r="F2507" s="37">
        <v>50</v>
      </c>
      <c r="G2507" s="38">
        <v>0.06</v>
      </c>
      <c r="H2507" s="34">
        <v>0.9894743019699519</v>
      </c>
      <c r="I2507" s="35">
        <v>4.5434025504330254E-2</v>
      </c>
      <c r="J2507" s="35">
        <v>-8.7459027760078328E-2</v>
      </c>
      <c r="K2507" s="35">
        <v>0.78477954352865609</v>
      </c>
      <c r="L2507" s="35">
        <v>-1.5181124519663844</v>
      </c>
      <c r="M2507" s="35">
        <v>0</v>
      </c>
      <c r="N2507" s="35">
        <v>0</v>
      </c>
      <c r="O2507" s="35">
        <v>0</v>
      </c>
      <c r="P2507" s="36">
        <v>12</v>
      </c>
      <c r="Q2507" s="37">
        <v>67</v>
      </c>
      <c r="R2507" s="36">
        <v>1</v>
      </c>
      <c r="S2507" s="39">
        <f t="shared" si="81"/>
        <v>67</v>
      </c>
      <c r="T2507" s="34" t="s">
        <v>30</v>
      </c>
      <c r="U2507" s="12">
        <f>((alpha*(speed^beta))+(ceta*(speed^delta)))</f>
        <v>3.2779951876896446E-2</v>
      </c>
      <c r="V2507" s="8">
        <f t="shared" si="82"/>
        <v>67</v>
      </c>
      <c r="AB2507" s="41"/>
    </row>
    <row r="2508" spans="1:28">
      <c r="A2508" s="34" t="s">
        <v>19</v>
      </c>
      <c r="B2508" s="34" t="s">
        <v>66</v>
      </c>
      <c r="C2508" s="5" t="s">
        <v>114</v>
      </c>
      <c r="D2508" s="35" t="s">
        <v>89</v>
      </c>
      <c r="E2508" s="36" t="s">
        <v>18</v>
      </c>
      <c r="F2508" s="37">
        <v>50</v>
      </c>
      <c r="G2508" s="38">
        <v>0.06</v>
      </c>
      <c r="H2508" s="34">
        <v>0.97884300564577986</v>
      </c>
      <c r="I2508" s="35">
        <v>-1.8905491856639692E-7</v>
      </c>
      <c r="J2508" s="35">
        <v>2.9088374758955862E-5</v>
      </c>
      <c r="K2508" s="35">
        <v>-2.1818773829047886E-3</v>
      </c>
      <c r="L2508" s="35">
        <v>0.10391475591863544</v>
      </c>
      <c r="M2508" s="35">
        <v>0</v>
      </c>
      <c r="N2508" s="35">
        <v>0</v>
      </c>
      <c r="O2508" s="35">
        <v>0</v>
      </c>
      <c r="P2508" s="36">
        <v>12</v>
      </c>
      <c r="Q2508" s="37">
        <v>69</v>
      </c>
      <c r="R2508" s="36">
        <v>14</v>
      </c>
      <c r="S2508" s="39">
        <f t="shared" si="81"/>
        <v>69</v>
      </c>
      <c r="T2508" s="34" t="s">
        <v>51</v>
      </c>
      <c r="U2508" s="12">
        <f>(((alpha*(speed^3))+(beta*(speed^2))+(ceta*speed))+delta)</f>
        <v>2.9748726482265384E-2</v>
      </c>
      <c r="V2508" s="8">
        <f t="shared" si="82"/>
        <v>69</v>
      </c>
      <c r="AB2508" s="41"/>
    </row>
    <row r="2509" spans="1:28">
      <c r="A2509" s="34" t="s">
        <v>19</v>
      </c>
      <c r="B2509" s="34" t="s">
        <v>66</v>
      </c>
      <c r="C2509" s="5" t="s">
        <v>115</v>
      </c>
      <c r="D2509" s="35" t="s">
        <v>89</v>
      </c>
      <c r="E2509" s="36" t="s">
        <v>18</v>
      </c>
      <c r="F2509" s="37">
        <v>50</v>
      </c>
      <c r="G2509" s="38">
        <v>0.06</v>
      </c>
      <c r="H2509" s="34">
        <v>0.98849104353976214</v>
      </c>
      <c r="I2509" s="35">
        <v>-5.5291356524337322E-7</v>
      </c>
      <c r="J2509" s="35">
        <v>8.7288232452311003E-5</v>
      </c>
      <c r="K2509" s="35">
        <v>-5.3499134008779614E-3</v>
      </c>
      <c r="L2509" s="35">
        <v>0.14657448098407633</v>
      </c>
      <c r="M2509" s="35">
        <v>0</v>
      </c>
      <c r="N2509" s="35">
        <v>0</v>
      </c>
      <c r="O2509" s="35">
        <v>0</v>
      </c>
      <c r="P2509" s="36">
        <v>12</v>
      </c>
      <c r="Q2509" s="37">
        <v>67</v>
      </c>
      <c r="R2509" s="36">
        <v>14</v>
      </c>
      <c r="S2509" s="39">
        <f t="shared" si="81"/>
        <v>67</v>
      </c>
      <c r="T2509" s="34" t="s">
        <v>51</v>
      </c>
      <c r="U2509" s="12">
        <f>(((alpha*(speed^3))+(beta*(speed^2))+(ceta*speed))+delta)</f>
        <v>1.3671215980384344E-2</v>
      </c>
      <c r="V2509" s="8">
        <f t="shared" si="82"/>
        <v>67</v>
      </c>
      <c r="AB2509" s="41"/>
    </row>
    <row r="2510" spans="1:28">
      <c r="A2510" s="34" t="s">
        <v>19</v>
      </c>
      <c r="B2510" s="34" t="s">
        <v>66</v>
      </c>
      <c r="C2510" s="5" t="s">
        <v>114</v>
      </c>
      <c r="D2510" s="35" t="s">
        <v>89</v>
      </c>
      <c r="E2510" s="36" t="s">
        <v>17</v>
      </c>
      <c r="F2510" s="37">
        <v>50</v>
      </c>
      <c r="G2510" s="38">
        <v>0.06</v>
      </c>
      <c r="H2510" s="34">
        <v>0.97462696017288009</v>
      </c>
      <c r="I2510" s="35">
        <v>996.4045588475326</v>
      </c>
      <c r="J2510" s="35">
        <v>1.0043440248786946</v>
      </c>
      <c r="K2510" s="35">
        <v>-0.22838813020800341</v>
      </c>
      <c r="L2510" s="35">
        <v>0</v>
      </c>
      <c r="M2510" s="35">
        <v>0</v>
      </c>
      <c r="N2510" s="35">
        <v>0</v>
      </c>
      <c r="O2510" s="35">
        <v>0</v>
      </c>
      <c r="P2510" s="36">
        <v>12</v>
      </c>
      <c r="Q2510" s="37">
        <v>69</v>
      </c>
      <c r="R2510" s="36">
        <v>0</v>
      </c>
      <c r="S2510" s="39">
        <f t="shared" si="81"/>
        <v>69</v>
      </c>
      <c r="T2510" s="34" t="s">
        <v>29</v>
      </c>
      <c r="U2510" s="12">
        <f>((alpha*(beta^speed))*(speed^ceta))</f>
        <v>510.92471617100983</v>
      </c>
      <c r="V2510" s="8">
        <f t="shared" si="82"/>
        <v>69</v>
      </c>
    </row>
    <row r="2511" spans="1:28">
      <c r="A2511" s="34" t="s">
        <v>19</v>
      </c>
      <c r="B2511" s="34" t="s">
        <v>66</v>
      </c>
      <c r="C2511" s="5" t="s">
        <v>115</v>
      </c>
      <c r="D2511" s="35" t="s">
        <v>89</v>
      </c>
      <c r="E2511" s="36" t="s">
        <v>17</v>
      </c>
      <c r="F2511" s="37">
        <v>50</v>
      </c>
      <c r="G2511" s="38">
        <v>0.06</v>
      </c>
      <c r="H2511" s="34">
        <v>0.96589836216302882</v>
      </c>
      <c r="I2511" s="35">
        <v>1580.0764457067255</v>
      </c>
      <c r="J2511" s="35">
        <v>-0.71019341124157453</v>
      </c>
      <c r="K2511" s="35">
        <v>196.68186217941192</v>
      </c>
      <c r="L2511" s="35">
        <v>0.17611028449636867</v>
      </c>
      <c r="M2511" s="35">
        <v>0</v>
      </c>
      <c r="N2511" s="35">
        <v>0</v>
      </c>
      <c r="O2511" s="35">
        <v>0</v>
      </c>
      <c r="P2511" s="36">
        <v>12</v>
      </c>
      <c r="Q2511" s="37">
        <v>67</v>
      </c>
      <c r="R2511" s="36">
        <v>1</v>
      </c>
      <c r="S2511" s="39">
        <f t="shared" si="81"/>
        <v>67</v>
      </c>
      <c r="T2511" s="34" t="s">
        <v>30</v>
      </c>
      <c r="U2511" s="12">
        <f>((alpha*(speed^beta))+(ceta*(speed^delta)))</f>
        <v>492.19928043632325</v>
      </c>
      <c r="V2511" s="8">
        <f t="shared" si="82"/>
        <v>67</v>
      </c>
    </row>
    <row r="2512" spans="1:28">
      <c r="A2512" s="34" t="s">
        <v>19</v>
      </c>
      <c r="B2512" s="34" t="s">
        <v>66</v>
      </c>
      <c r="C2512" s="5" t="s">
        <v>114</v>
      </c>
      <c r="D2512" s="35" t="s">
        <v>89</v>
      </c>
      <c r="E2512" s="36" t="s">
        <v>15</v>
      </c>
      <c r="F2512" s="37">
        <v>100</v>
      </c>
      <c r="G2512" s="38">
        <v>0.06</v>
      </c>
      <c r="H2512" s="34">
        <v>0.99329339269878014</v>
      </c>
      <c r="I2512" s="35">
        <v>19970.448528173805</v>
      </c>
      <c r="J2512" s="35">
        <v>-4.4330728321069417</v>
      </c>
      <c r="K2512" s="35">
        <v>3.3544264618335373</v>
      </c>
      <c r="L2512" s="35">
        <v>-0.23029440211824115</v>
      </c>
      <c r="M2512" s="35">
        <v>0</v>
      </c>
      <c r="N2512" s="35">
        <v>0</v>
      </c>
      <c r="O2512" s="35">
        <v>0</v>
      </c>
      <c r="P2512" s="36">
        <v>12</v>
      </c>
      <c r="Q2512" s="37">
        <v>57</v>
      </c>
      <c r="R2512" s="36">
        <v>1</v>
      </c>
      <c r="S2512" s="39">
        <f t="shared" si="81"/>
        <v>57</v>
      </c>
      <c r="T2512" s="34" t="s">
        <v>30</v>
      </c>
      <c r="U2512" s="12">
        <f>((alpha*(speed^beta))+(ceta*(speed^delta)))</f>
        <v>1.3223852815953065</v>
      </c>
      <c r="V2512" s="8">
        <f t="shared" si="82"/>
        <v>57</v>
      </c>
    </row>
    <row r="2513" spans="1:28">
      <c r="A2513" s="34" t="s">
        <v>19</v>
      </c>
      <c r="B2513" s="34" t="s">
        <v>66</v>
      </c>
      <c r="C2513" s="5" t="s">
        <v>115</v>
      </c>
      <c r="D2513" s="35" t="s">
        <v>89</v>
      </c>
      <c r="E2513" s="36" t="s">
        <v>15</v>
      </c>
      <c r="F2513" s="37">
        <v>100</v>
      </c>
      <c r="G2513" s="38">
        <v>0.06</v>
      </c>
      <c r="H2513" s="34">
        <v>0.98324490848386026</v>
      </c>
      <c r="I2513" s="35">
        <v>17.558065708883618</v>
      </c>
      <c r="J2513" s="35">
        <v>0.99308687516382577</v>
      </c>
      <c r="K2513" s="35">
        <v>-0.4874403300086978</v>
      </c>
      <c r="L2513" s="35">
        <v>0</v>
      </c>
      <c r="M2513" s="35">
        <v>0</v>
      </c>
      <c r="N2513" s="35">
        <v>0</v>
      </c>
      <c r="O2513" s="35">
        <v>0</v>
      </c>
      <c r="P2513" s="36">
        <v>12</v>
      </c>
      <c r="Q2513" s="37">
        <v>55</v>
      </c>
      <c r="R2513" s="36">
        <v>0</v>
      </c>
      <c r="S2513" s="39">
        <f t="shared" si="81"/>
        <v>55</v>
      </c>
      <c r="T2513" s="34" t="s">
        <v>29</v>
      </c>
      <c r="U2513" s="12">
        <f>((alpha*(beta^speed))*(speed^ceta))</f>
        <v>1.7000121589194301</v>
      </c>
      <c r="V2513" s="8">
        <f t="shared" si="82"/>
        <v>55</v>
      </c>
    </row>
    <row r="2514" spans="1:28">
      <c r="A2514" s="34" t="s">
        <v>19</v>
      </c>
      <c r="B2514" s="34" t="s">
        <v>66</v>
      </c>
      <c r="C2514" s="5" t="s">
        <v>114</v>
      </c>
      <c r="D2514" s="35" t="s">
        <v>89</v>
      </c>
      <c r="E2514" s="36" t="s">
        <v>16</v>
      </c>
      <c r="F2514" s="37">
        <v>100</v>
      </c>
      <c r="G2514" s="38">
        <v>0.06</v>
      </c>
      <c r="H2514" s="34">
        <v>0.98827113236809672</v>
      </c>
      <c r="I2514" s="35">
        <v>2.2507423397890176</v>
      </c>
      <c r="J2514" s="35">
        <v>1.5031537846613594</v>
      </c>
      <c r="K2514" s="35">
        <v>-0.13998762478402962</v>
      </c>
      <c r="L2514" s="35">
        <v>0</v>
      </c>
      <c r="M2514" s="35">
        <v>0</v>
      </c>
      <c r="N2514" s="35">
        <v>0</v>
      </c>
      <c r="O2514" s="35">
        <v>0</v>
      </c>
      <c r="P2514" s="36">
        <v>12</v>
      </c>
      <c r="Q2514" s="37">
        <v>57</v>
      </c>
      <c r="R2514" s="36">
        <v>13</v>
      </c>
      <c r="S2514" s="39">
        <f t="shared" si="81"/>
        <v>57</v>
      </c>
      <c r="T2514" s="34" t="s">
        <v>50</v>
      </c>
      <c r="U2514" s="12">
        <f>EXP((alpha+(beta/speed))+(ceta*LN(speed)))</f>
        <v>5.535247690113045</v>
      </c>
      <c r="V2514" s="8">
        <f t="shared" si="82"/>
        <v>57</v>
      </c>
    </row>
    <row r="2515" spans="1:28">
      <c r="A2515" s="34" t="s">
        <v>19</v>
      </c>
      <c r="B2515" s="34" t="s">
        <v>66</v>
      </c>
      <c r="C2515" s="5" t="s">
        <v>115</v>
      </c>
      <c r="D2515" s="35" t="s">
        <v>89</v>
      </c>
      <c r="E2515" s="36" t="s">
        <v>16</v>
      </c>
      <c r="F2515" s="37">
        <v>100</v>
      </c>
      <c r="G2515" s="38">
        <v>0.06</v>
      </c>
      <c r="H2515" s="34">
        <v>0.99352720135747252</v>
      </c>
      <c r="I2515" s="35">
        <v>359.32246321036672</v>
      </c>
      <c r="J2515" s="35">
        <v>1.0502464109743608</v>
      </c>
      <c r="K2515" s="35">
        <v>-1.8366556136871528</v>
      </c>
      <c r="L2515" s="35">
        <v>0</v>
      </c>
      <c r="M2515" s="35">
        <v>0</v>
      </c>
      <c r="N2515" s="35">
        <v>0</v>
      </c>
      <c r="O2515" s="35">
        <v>0</v>
      </c>
      <c r="P2515" s="36">
        <v>12</v>
      </c>
      <c r="Q2515" s="37">
        <v>55</v>
      </c>
      <c r="R2515" s="36">
        <v>0</v>
      </c>
      <c r="S2515" s="39">
        <f t="shared" si="81"/>
        <v>55</v>
      </c>
      <c r="T2515" s="34" t="s">
        <v>29</v>
      </c>
      <c r="U2515" s="12">
        <f>((alpha*(beta^speed))*(speed^ceta))</f>
        <v>3.3888613415388971</v>
      </c>
      <c r="V2515" s="8">
        <f t="shared" si="82"/>
        <v>55</v>
      </c>
    </row>
    <row r="2516" spans="1:28">
      <c r="A2516" s="34" t="s">
        <v>19</v>
      </c>
      <c r="B2516" s="34" t="s">
        <v>66</v>
      </c>
      <c r="C2516" s="5" t="s">
        <v>114</v>
      </c>
      <c r="D2516" s="35" t="s">
        <v>89</v>
      </c>
      <c r="E2516" s="36" t="s">
        <v>14</v>
      </c>
      <c r="F2516" s="37">
        <v>100</v>
      </c>
      <c r="G2516" s="38">
        <v>0.06</v>
      </c>
      <c r="H2516" s="34">
        <v>0.98348684798623087</v>
      </c>
      <c r="I2516" s="35">
        <v>-1.1705346135655575E-6</v>
      </c>
      <c r="J2516" s="35">
        <v>1.4177626248477838E-4</v>
      </c>
      <c r="K2516" s="35">
        <v>-6.5590028013932152E-3</v>
      </c>
      <c r="L2516" s="35">
        <v>0.19017424983389794</v>
      </c>
      <c r="M2516" s="35">
        <v>0</v>
      </c>
      <c r="N2516" s="35">
        <v>0</v>
      </c>
      <c r="O2516" s="35">
        <v>0</v>
      </c>
      <c r="P2516" s="36">
        <v>12</v>
      </c>
      <c r="Q2516" s="37">
        <v>57</v>
      </c>
      <c r="R2516" s="36">
        <v>14</v>
      </c>
      <c r="S2516" s="39">
        <f t="shared" si="81"/>
        <v>57</v>
      </c>
      <c r="T2516" s="34" t="s">
        <v>51</v>
      </c>
      <c r="U2516" s="12">
        <f>(((alpha*(speed^3))+(beta*(speed^2))+(ceta*speed))+delta)</f>
        <v>6.0167350277483406E-2</v>
      </c>
      <c r="V2516" s="8">
        <f t="shared" si="82"/>
        <v>57</v>
      </c>
    </row>
    <row r="2517" spans="1:28">
      <c r="A2517" s="34" t="s">
        <v>19</v>
      </c>
      <c r="B2517" s="34" t="s">
        <v>66</v>
      </c>
      <c r="C2517" s="5" t="s">
        <v>115</v>
      </c>
      <c r="D2517" s="35" t="s">
        <v>89</v>
      </c>
      <c r="E2517" s="36" t="s">
        <v>14</v>
      </c>
      <c r="F2517" s="37">
        <v>100</v>
      </c>
      <c r="G2517" s="38">
        <v>0.06</v>
      </c>
      <c r="H2517" s="34">
        <v>0.99136750024245468</v>
      </c>
      <c r="I2517" s="35">
        <v>-2.414539709740632</v>
      </c>
      <c r="J2517" s="35">
        <v>1.9091200999619993</v>
      </c>
      <c r="K2517" s="35">
        <v>-0.21334300572909901</v>
      </c>
      <c r="L2517" s="35">
        <v>0</v>
      </c>
      <c r="M2517" s="35">
        <v>0</v>
      </c>
      <c r="N2517" s="35">
        <v>0</v>
      </c>
      <c r="O2517" s="35">
        <v>0</v>
      </c>
      <c r="P2517" s="36">
        <v>12</v>
      </c>
      <c r="Q2517" s="37">
        <v>55</v>
      </c>
      <c r="R2517" s="36">
        <v>13</v>
      </c>
      <c r="S2517" s="39">
        <f t="shared" si="81"/>
        <v>55</v>
      </c>
      <c r="T2517" s="34" t="s">
        <v>50</v>
      </c>
      <c r="U2517" s="12">
        <f>EXP((alpha+(beta/speed))+(ceta*LN(speed)))</f>
        <v>3.9369457962892707E-2</v>
      </c>
      <c r="V2517" s="8">
        <f t="shared" si="82"/>
        <v>55</v>
      </c>
      <c r="AB2517" s="41"/>
    </row>
    <row r="2518" spans="1:28">
      <c r="A2518" s="34" t="s">
        <v>19</v>
      </c>
      <c r="B2518" s="34" t="s">
        <v>66</v>
      </c>
      <c r="C2518" s="5" t="s">
        <v>114</v>
      </c>
      <c r="D2518" s="35" t="s">
        <v>89</v>
      </c>
      <c r="E2518" s="36" t="s">
        <v>18</v>
      </c>
      <c r="F2518" s="37">
        <v>100</v>
      </c>
      <c r="G2518" s="38">
        <v>0.06</v>
      </c>
      <c r="H2518" s="34">
        <v>0.98183321312607175</v>
      </c>
      <c r="I2518" s="35">
        <v>0.19968143774325156</v>
      </c>
      <c r="J2518" s="35">
        <v>0.98862158746992967</v>
      </c>
      <c r="K2518" s="35">
        <v>-0.25754687009043131</v>
      </c>
      <c r="L2518" s="35">
        <v>0</v>
      </c>
      <c r="M2518" s="35">
        <v>0</v>
      </c>
      <c r="N2518" s="35">
        <v>0</v>
      </c>
      <c r="O2518" s="35">
        <v>0</v>
      </c>
      <c r="P2518" s="36">
        <v>12</v>
      </c>
      <c r="Q2518" s="37">
        <v>57</v>
      </c>
      <c r="R2518" s="36">
        <v>0</v>
      </c>
      <c r="S2518" s="39">
        <f t="shared" si="81"/>
        <v>57</v>
      </c>
      <c r="T2518" s="34" t="s">
        <v>29</v>
      </c>
      <c r="U2518" s="12">
        <f>((alpha*(beta^speed))*(speed^ceta))</f>
        <v>3.6714085958626866E-2</v>
      </c>
      <c r="V2518" s="8">
        <f t="shared" si="82"/>
        <v>57</v>
      </c>
      <c r="AB2518" s="41"/>
    </row>
    <row r="2519" spans="1:28">
      <c r="A2519" s="34" t="s">
        <v>19</v>
      </c>
      <c r="B2519" s="34" t="s">
        <v>66</v>
      </c>
      <c r="C2519" s="5" t="s">
        <v>115</v>
      </c>
      <c r="D2519" s="35" t="s">
        <v>89</v>
      </c>
      <c r="E2519" s="36" t="s">
        <v>18</v>
      </c>
      <c r="F2519" s="37">
        <v>100</v>
      </c>
      <c r="G2519" s="38">
        <v>0.06</v>
      </c>
      <c r="H2519" s="34">
        <v>0.98997898265112427</v>
      </c>
      <c r="I2519" s="35">
        <v>-5.4384088392081286E-7</v>
      </c>
      <c r="J2519" s="35">
        <v>8.5192613354570442E-5</v>
      </c>
      <c r="K2519" s="35">
        <v>-5.6383982545445653E-3</v>
      </c>
      <c r="L2519" s="35">
        <v>0.15903668880542554</v>
      </c>
      <c r="M2519" s="35">
        <v>0</v>
      </c>
      <c r="N2519" s="35">
        <v>0</v>
      </c>
      <c r="O2519" s="35">
        <v>0</v>
      </c>
      <c r="P2519" s="36">
        <v>12</v>
      </c>
      <c r="Q2519" s="37">
        <v>55</v>
      </c>
      <c r="R2519" s="36">
        <v>14</v>
      </c>
      <c r="S2519" s="39">
        <f t="shared" si="81"/>
        <v>55</v>
      </c>
      <c r="T2519" s="34" t="s">
        <v>51</v>
      </c>
      <c r="U2519" s="12">
        <f>(((alpha*(speed^3))+(beta*(speed^2))+(ceta*speed))+delta)</f>
        <v>1.6150913140724782E-2</v>
      </c>
      <c r="V2519" s="8">
        <f t="shared" si="82"/>
        <v>55</v>
      </c>
      <c r="AB2519" s="41"/>
    </row>
    <row r="2520" spans="1:28">
      <c r="A2520" s="34" t="s">
        <v>19</v>
      </c>
      <c r="B2520" s="34" t="s">
        <v>66</v>
      </c>
      <c r="C2520" s="5" t="s">
        <v>114</v>
      </c>
      <c r="D2520" s="35" t="s">
        <v>89</v>
      </c>
      <c r="E2520" s="36" t="s">
        <v>17</v>
      </c>
      <c r="F2520" s="37">
        <v>100</v>
      </c>
      <c r="G2520" s="38">
        <v>0.06</v>
      </c>
      <c r="H2520" s="34">
        <v>0.98103491134785559</v>
      </c>
      <c r="I2520" s="35">
        <v>-2.6100410761010322E-3</v>
      </c>
      <c r="J2520" s="35">
        <v>0.33456432614215464</v>
      </c>
      <c r="K2520" s="35">
        <v>-14.80715841091828</v>
      </c>
      <c r="L2520" s="35">
        <v>857.87370102371369</v>
      </c>
      <c r="M2520" s="35">
        <v>0</v>
      </c>
      <c r="N2520" s="35">
        <v>0</v>
      </c>
      <c r="O2520" s="35">
        <v>0</v>
      </c>
      <c r="P2520" s="36">
        <v>12</v>
      </c>
      <c r="Q2520" s="37">
        <v>57</v>
      </c>
      <c r="R2520" s="36">
        <v>14</v>
      </c>
      <c r="S2520" s="39">
        <f t="shared" si="81"/>
        <v>57</v>
      </c>
      <c r="T2520" s="34" t="s">
        <v>51</v>
      </c>
      <c r="U2520" s="12">
        <f>(((alpha*(speed^3))+(beta*(speed^2))+(ceta*speed))+delta)</f>
        <v>617.50383023085374</v>
      </c>
      <c r="V2520" s="8">
        <f t="shared" si="82"/>
        <v>57</v>
      </c>
    </row>
    <row r="2521" spans="1:28">
      <c r="A2521" s="34" t="s">
        <v>19</v>
      </c>
      <c r="B2521" s="34" t="s">
        <v>66</v>
      </c>
      <c r="C2521" s="5" t="s">
        <v>115</v>
      </c>
      <c r="D2521" s="35" t="s">
        <v>89</v>
      </c>
      <c r="E2521" s="36" t="s">
        <v>17</v>
      </c>
      <c r="F2521" s="37">
        <v>100</v>
      </c>
      <c r="G2521" s="38">
        <v>0.06</v>
      </c>
      <c r="H2521" s="34">
        <v>0.97324098516559043</v>
      </c>
      <c r="I2521" s="35">
        <v>-2.6285850968943017E-3</v>
      </c>
      <c r="J2521" s="35">
        <v>0.32967152857359239</v>
      </c>
      <c r="K2521" s="35">
        <v>-14.30998475842954</v>
      </c>
      <c r="L2521" s="35">
        <v>825.18689553189836</v>
      </c>
      <c r="M2521" s="35">
        <v>0</v>
      </c>
      <c r="N2521" s="35">
        <v>0</v>
      </c>
      <c r="O2521" s="35">
        <v>0</v>
      </c>
      <c r="P2521" s="36">
        <v>12</v>
      </c>
      <c r="Q2521" s="37">
        <v>55</v>
      </c>
      <c r="R2521" s="36">
        <v>14</v>
      </c>
      <c r="S2521" s="39">
        <f t="shared" si="81"/>
        <v>55</v>
      </c>
      <c r="T2521" s="34" t="s">
        <v>51</v>
      </c>
      <c r="U2521" s="12">
        <f>(((alpha*(speed^3))+(beta*(speed^2))+(ceta*speed))+delta)</f>
        <v>598.0632622576012</v>
      </c>
      <c r="V2521" s="8">
        <f t="shared" si="82"/>
        <v>55</v>
      </c>
    </row>
    <row r="2522" spans="1:28">
      <c r="A2522" s="34" t="s">
        <v>19</v>
      </c>
      <c r="B2522" s="34" t="s">
        <v>66</v>
      </c>
      <c r="C2522" s="5" t="s">
        <v>116</v>
      </c>
      <c r="D2522" s="35" t="s">
        <v>90</v>
      </c>
      <c r="E2522" s="36" t="s">
        <v>15</v>
      </c>
      <c r="F2522" s="37">
        <v>0</v>
      </c>
      <c r="G2522" s="38">
        <v>0</v>
      </c>
      <c r="H2522" s="34">
        <v>0.99804511888565095</v>
      </c>
      <c r="I2522" s="35">
        <v>17.713475603208725</v>
      </c>
      <c r="J2522" s="35">
        <v>1.0103208129454953</v>
      </c>
      <c r="K2522" s="35">
        <v>-1.0522304197799552</v>
      </c>
      <c r="L2522" s="35">
        <v>0</v>
      </c>
      <c r="M2522" s="35">
        <v>0</v>
      </c>
      <c r="N2522" s="35">
        <v>0</v>
      </c>
      <c r="O2522" s="35">
        <v>0</v>
      </c>
      <c r="P2522" s="36">
        <v>12</v>
      </c>
      <c r="Q2522" s="37">
        <v>86</v>
      </c>
      <c r="R2522" s="36">
        <v>0</v>
      </c>
      <c r="S2522" s="39">
        <f t="shared" si="81"/>
        <v>86</v>
      </c>
      <c r="T2522" s="34" t="s">
        <v>29</v>
      </c>
      <c r="U2522" s="12">
        <f>((alpha*(beta^speed))*(speed^ceta))</f>
        <v>0.39469846702921302</v>
      </c>
      <c r="V2522" s="8">
        <f t="shared" si="82"/>
        <v>86</v>
      </c>
    </row>
    <row r="2523" spans="1:28">
      <c r="A2523" s="34" t="s">
        <v>19</v>
      </c>
      <c r="B2523" s="34" t="s">
        <v>66</v>
      </c>
      <c r="C2523" s="5" t="s">
        <v>116</v>
      </c>
      <c r="D2523" s="35" t="s">
        <v>90</v>
      </c>
      <c r="E2523" s="36" t="s">
        <v>16</v>
      </c>
      <c r="F2523" s="37">
        <v>0</v>
      </c>
      <c r="G2523" s="38">
        <v>0</v>
      </c>
      <c r="H2523" s="34">
        <v>0.99608539936448748</v>
      </c>
      <c r="I2523" s="35">
        <v>15.609521637111513</v>
      </c>
      <c r="J2523" s="35">
        <v>0.97471338344604397</v>
      </c>
      <c r="K2523" s="35">
        <v>-0.70618355297164725</v>
      </c>
      <c r="L2523" s="35">
        <v>0</v>
      </c>
      <c r="M2523" s="35">
        <v>0</v>
      </c>
      <c r="N2523" s="35">
        <v>0</v>
      </c>
      <c r="O2523" s="35">
        <v>0</v>
      </c>
      <c r="P2523" s="36">
        <v>12</v>
      </c>
      <c r="Q2523" s="37">
        <v>86</v>
      </c>
      <c r="R2523" s="36">
        <v>0</v>
      </c>
      <c r="S2523" s="39">
        <f t="shared" si="81"/>
        <v>86</v>
      </c>
      <c r="T2523" s="34" t="s">
        <v>29</v>
      </c>
      <c r="U2523" s="12">
        <f>((alpha*(beta^speed))*(speed^ceta))</f>
        <v>7.4249668677191835E-2</v>
      </c>
      <c r="V2523" s="8">
        <f t="shared" si="82"/>
        <v>86</v>
      </c>
    </row>
    <row r="2524" spans="1:28">
      <c r="A2524" s="34" t="s">
        <v>19</v>
      </c>
      <c r="B2524" s="34" t="s">
        <v>66</v>
      </c>
      <c r="C2524" s="5" t="s">
        <v>116</v>
      </c>
      <c r="D2524" s="35" t="s">
        <v>90</v>
      </c>
      <c r="E2524" s="36" t="s">
        <v>14</v>
      </c>
      <c r="F2524" s="37">
        <v>0</v>
      </c>
      <c r="G2524" s="38">
        <v>0</v>
      </c>
      <c r="H2524" s="34">
        <v>0.99776257989115202</v>
      </c>
      <c r="I2524" s="35">
        <v>2.2733171604488565</v>
      </c>
      <c r="J2524" s="35">
        <v>2.0924220960749453</v>
      </c>
      <c r="K2524" s="35">
        <v>-1.2095195504357921E-2</v>
      </c>
      <c r="L2524" s="35">
        <v>0</v>
      </c>
      <c r="M2524" s="35">
        <v>0</v>
      </c>
      <c r="N2524" s="35">
        <v>0</v>
      </c>
      <c r="O2524" s="35">
        <v>0</v>
      </c>
      <c r="P2524" s="36">
        <v>12</v>
      </c>
      <c r="Q2524" s="37">
        <v>86</v>
      </c>
      <c r="R2524" s="36">
        <v>5</v>
      </c>
      <c r="S2524" s="39">
        <f t="shared" si="81"/>
        <v>86</v>
      </c>
      <c r="T2524" s="34" t="s">
        <v>36</v>
      </c>
      <c r="U2524" s="12">
        <f>(1/(((ceta*(speed^2))+(beta*speed))+alpha))</f>
        <v>1.0779863689967818E-2</v>
      </c>
      <c r="V2524" s="8">
        <f t="shared" si="82"/>
        <v>86</v>
      </c>
      <c r="AB2524" s="41"/>
    </row>
    <row r="2525" spans="1:28">
      <c r="A2525" s="34" t="s">
        <v>19</v>
      </c>
      <c r="B2525" s="34" t="s">
        <v>66</v>
      </c>
      <c r="C2525" s="5" t="s">
        <v>116</v>
      </c>
      <c r="D2525" s="35" t="s">
        <v>90</v>
      </c>
      <c r="E2525" s="36" t="s">
        <v>18</v>
      </c>
      <c r="F2525" s="37">
        <v>0</v>
      </c>
      <c r="G2525" s="38">
        <v>0</v>
      </c>
      <c r="H2525" s="34">
        <v>0.98214210881887931</v>
      </c>
      <c r="I2525" s="35">
        <v>59.519682196384466</v>
      </c>
      <c r="J2525" s="35">
        <v>15.846085085934021</v>
      </c>
      <c r="K2525" s="35">
        <v>-0.11915666198001128</v>
      </c>
      <c r="L2525" s="35">
        <v>0</v>
      </c>
      <c r="M2525" s="35">
        <v>0</v>
      </c>
      <c r="N2525" s="35">
        <v>0</v>
      </c>
      <c r="O2525" s="35">
        <v>0</v>
      </c>
      <c r="P2525" s="36">
        <v>12</v>
      </c>
      <c r="Q2525" s="37">
        <v>86</v>
      </c>
      <c r="R2525" s="36">
        <v>5</v>
      </c>
      <c r="S2525" s="39">
        <f t="shared" si="81"/>
        <v>86</v>
      </c>
      <c r="T2525" s="34" t="s">
        <v>36</v>
      </c>
      <c r="U2525" s="12">
        <f>(1/(((ceta*(speed^2))+(beta*speed))+alpha))</f>
        <v>1.848427716242774E-3</v>
      </c>
      <c r="V2525" s="8">
        <f t="shared" si="82"/>
        <v>86</v>
      </c>
      <c r="AB2525" s="41"/>
    </row>
    <row r="2526" spans="1:28">
      <c r="A2526" s="34" t="s">
        <v>19</v>
      </c>
      <c r="B2526" s="34" t="s">
        <v>66</v>
      </c>
      <c r="C2526" s="5" t="s">
        <v>116</v>
      </c>
      <c r="D2526" s="35" t="s">
        <v>90</v>
      </c>
      <c r="E2526" s="36" t="s">
        <v>17</v>
      </c>
      <c r="F2526" s="37">
        <v>0</v>
      </c>
      <c r="G2526" s="38">
        <v>0</v>
      </c>
      <c r="H2526" s="34">
        <v>0.97782628175756614</v>
      </c>
      <c r="I2526" s="35">
        <v>2028.4550986595077</v>
      </c>
      <c r="J2526" s="35">
        <v>1.014624606161894</v>
      </c>
      <c r="K2526" s="35">
        <v>-0.89832695280942521</v>
      </c>
      <c r="L2526" s="35">
        <v>0</v>
      </c>
      <c r="M2526" s="35">
        <v>0</v>
      </c>
      <c r="N2526" s="35">
        <v>0</v>
      </c>
      <c r="O2526" s="35">
        <v>0</v>
      </c>
      <c r="P2526" s="36">
        <v>12</v>
      </c>
      <c r="Q2526" s="37">
        <v>86</v>
      </c>
      <c r="R2526" s="36">
        <v>0</v>
      </c>
      <c r="S2526" s="39">
        <f t="shared" si="81"/>
        <v>86</v>
      </c>
      <c r="T2526" s="34" t="s">
        <v>29</v>
      </c>
      <c r="U2526" s="12">
        <f>((alpha*(beta^speed))*(speed^ceta))</f>
        <v>129.30546312316113</v>
      </c>
      <c r="V2526" s="8">
        <f t="shared" si="82"/>
        <v>86</v>
      </c>
    </row>
    <row r="2527" spans="1:28">
      <c r="A2527" s="34" t="s">
        <v>19</v>
      </c>
      <c r="B2527" s="34" t="s">
        <v>66</v>
      </c>
      <c r="C2527" s="5" t="s">
        <v>116</v>
      </c>
      <c r="D2527" s="35" t="s">
        <v>90</v>
      </c>
      <c r="E2527" s="36" t="s">
        <v>15</v>
      </c>
      <c r="F2527" s="37">
        <v>50</v>
      </c>
      <c r="G2527" s="38">
        <v>0</v>
      </c>
      <c r="H2527" s="34">
        <v>0.99755773517954782</v>
      </c>
      <c r="I2527" s="35">
        <v>16.006140360733042</v>
      </c>
      <c r="J2527" s="35">
        <v>1.0096911496482845</v>
      </c>
      <c r="K2527" s="35">
        <v>-1.0073647342184102</v>
      </c>
      <c r="L2527" s="35">
        <v>0</v>
      </c>
      <c r="M2527" s="35">
        <v>0</v>
      </c>
      <c r="N2527" s="35">
        <v>0</v>
      </c>
      <c r="O2527" s="35">
        <v>0</v>
      </c>
      <c r="P2527" s="36">
        <v>12</v>
      </c>
      <c r="Q2527" s="37">
        <v>86</v>
      </c>
      <c r="R2527" s="36">
        <v>0</v>
      </c>
      <c r="S2527" s="39">
        <f t="shared" si="81"/>
        <v>86</v>
      </c>
      <c r="T2527" s="34" t="s">
        <v>29</v>
      </c>
      <c r="U2527" s="12">
        <f>((alpha*(beta^speed))*(speed^ceta))</f>
        <v>0.4128158471499907</v>
      </c>
      <c r="V2527" s="8">
        <f t="shared" si="82"/>
        <v>86</v>
      </c>
    </row>
    <row r="2528" spans="1:28">
      <c r="A2528" s="34" t="s">
        <v>19</v>
      </c>
      <c r="B2528" s="34" t="s">
        <v>66</v>
      </c>
      <c r="C2528" s="5" t="s">
        <v>116</v>
      </c>
      <c r="D2528" s="35" t="s">
        <v>90</v>
      </c>
      <c r="E2528" s="36" t="s">
        <v>16</v>
      </c>
      <c r="F2528" s="37">
        <v>50</v>
      </c>
      <c r="G2528" s="38">
        <v>0</v>
      </c>
      <c r="H2528" s="34">
        <v>0.99479859437149698</v>
      </c>
      <c r="I2528" s="35">
        <v>9.1254813596081064E-2</v>
      </c>
      <c r="J2528" s="35">
        <v>2.0868051804805748E-2</v>
      </c>
      <c r="K2528" s="35">
        <v>1.3609101823550171E-3</v>
      </c>
      <c r="L2528" s="35">
        <v>0</v>
      </c>
      <c r="M2528" s="35">
        <v>0</v>
      </c>
      <c r="N2528" s="35">
        <v>0</v>
      </c>
      <c r="O2528" s="35">
        <v>0</v>
      </c>
      <c r="P2528" s="36">
        <v>12</v>
      </c>
      <c r="Q2528" s="37">
        <v>86</v>
      </c>
      <c r="R2528" s="36">
        <v>5</v>
      </c>
      <c r="S2528" s="39">
        <f t="shared" si="81"/>
        <v>86</v>
      </c>
      <c r="T2528" s="34" t="s">
        <v>36</v>
      </c>
      <c r="U2528" s="12">
        <f>(1/(((ceta*(speed^2))+(beta*speed))+alpha))</f>
        <v>8.3673613156476076E-2</v>
      </c>
      <c r="V2528" s="8">
        <f t="shared" si="82"/>
        <v>86</v>
      </c>
    </row>
    <row r="2529" spans="1:28">
      <c r="A2529" s="34" t="s">
        <v>19</v>
      </c>
      <c r="B2529" s="34" t="s">
        <v>66</v>
      </c>
      <c r="C2529" s="5" t="s">
        <v>116</v>
      </c>
      <c r="D2529" s="35" t="s">
        <v>90</v>
      </c>
      <c r="E2529" s="36" t="s">
        <v>14</v>
      </c>
      <c r="F2529" s="37">
        <v>50</v>
      </c>
      <c r="G2529" s="38">
        <v>0</v>
      </c>
      <c r="H2529" s="34">
        <v>0.99637706541951343</v>
      </c>
      <c r="I2529" s="35">
        <v>0.36144144047568566</v>
      </c>
      <c r="J2529" s="35">
        <v>1.0077510635117342</v>
      </c>
      <c r="K2529" s="35">
        <v>-0.93182779256132253</v>
      </c>
      <c r="L2529" s="35">
        <v>0</v>
      </c>
      <c r="M2529" s="35">
        <v>0</v>
      </c>
      <c r="N2529" s="35">
        <v>0</v>
      </c>
      <c r="O2529" s="35">
        <v>0</v>
      </c>
      <c r="P2529" s="36">
        <v>12</v>
      </c>
      <c r="Q2529" s="37">
        <v>86</v>
      </c>
      <c r="R2529" s="36">
        <v>0</v>
      </c>
      <c r="S2529" s="39">
        <f t="shared" si="81"/>
        <v>86</v>
      </c>
      <c r="T2529" s="34" t="s">
        <v>29</v>
      </c>
      <c r="U2529" s="12">
        <f>((alpha*(beta^speed))*(speed^ceta))</f>
        <v>1.1061125650198384E-2</v>
      </c>
      <c r="V2529" s="8">
        <f t="shared" si="82"/>
        <v>86</v>
      </c>
      <c r="AB2529" s="41"/>
    </row>
    <row r="2530" spans="1:28">
      <c r="A2530" s="34" t="s">
        <v>19</v>
      </c>
      <c r="B2530" s="34" t="s">
        <v>66</v>
      </c>
      <c r="C2530" s="5" t="s">
        <v>116</v>
      </c>
      <c r="D2530" s="35" t="s">
        <v>90</v>
      </c>
      <c r="E2530" s="36" t="s">
        <v>18</v>
      </c>
      <c r="F2530" s="37">
        <v>50</v>
      </c>
      <c r="G2530" s="38">
        <v>0</v>
      </c>
      <c r="H2530" s="34">
        <v>0.97904760700660465</v>
      </c>
      <c r="I2530" s="35">
        <v>81.097494385453032</v>
      </c>
      <c r="J2530" s="35">
        <v>12.064910917482296</v>
      </c>
      <c r="K2530" s="35">
        <v>-8.331683406270371E-2</v>
      </c>
      <c r="L2530" s="35">
        <v>0</v>
      </c>
      <c r="M2530" s="35">
        <v>0</v>
      </c>
      <c r="N2530" s="35">
        <v>0</v>
      </c>
      <c r="O2530" s="35">
        <v>0</v>
      </c>
      <c r="P2530" s="36">
        <v>12</v>
      </c>
      <c r="Q2530" s="37">
        <v>86</v>
      </c>
      <c r="R2530" s="36">
        <v>5</v>
      </c>
      <c r="S2530" s="39">
        <f t="shared" si="81"/>
        <v>86</v>
      </c>
      <c r="T2530" s="34" t="s">
        <v>36</v>
      </c>
      <c r="U2530" s="12">
        <f>(1/(((ceta*(speed^2))+(beta*speed))+alpha))</f>
        <v>1.9901743953268376E-3</v>
      </c>
      <c r="V2530" s="8">
        <f t="shared" si="82"/>
        <v>86</v>
      </c>
      <c r="AB2530" s="41"/>
    </row>
    <row r="2531" spans="1:28">
      <c r="A2531" s="34" t="s">
        <v>19</v>
      </c>
      <c r="B2531" s="34" t="s">
        <v>66</v>
      </c>
      <c r="C2531" s="5" t="s">
        <v>116</v>
      </c>
      <c r="D2531" s="35" t="s">
        <v>90</v>
      </c>
      <c r="E2531" s="36" t="s">
        <v>17</v>
      </c>
      <c r="F2531" s="37">
        <v>50</v>
      </c>
      <c r="G2531" s="38">
        <v>0</v>
      </c>
      <c r="H2531" s="34">
        <v>0.96725083037866244</v>
      </c>
      <c r="I2531" s="35">
        <v>1691.0673048365093</v>
      </c>
      <c r="J2531" s="35">
        <v>1.010709679461846</v>
      </c>
      <c r="K2531" s="35">
        <v>-0.7638132619303013</v>
      </c>
      <c r="L2531" s="35">
        <v>0</v>
      </c>
      <c r="M2531" s="35">
        <v>0</v>
      </c>
      <c r="N2531" s="35">
        <v>0</v>
      </c>
      <c r="O2531" s="35">
        <v>0</v>
      </c>
      <c r="P2531" s="36">
        <v>12</v>
      </c>
      <c r="Q2531" s="37">
        <v>86</v>
      </c>
      <c r="R2531" s="36">
        <v>0</v>
      </c>
      <c r="S2531" s="39">
        <f t="shared" si="81"/>
        <v>86</v>
      </c>
      <c r="T2531" s="34" t="s">
        <v>29</v>
      </c>
      <c r="U2531" s="12">
        <f>((alpha*(beta^speed))*(speed^ceta))</f>
        <v>140.7465840755892</v>
      </c>
      <c r="V2531" s="8">
        <f t="shared" si="82"/>
        <v>86</v>
      </c>
    </row>
    <row r="2532" spans="1:28">
      <c r="A2532" s="34" t="s">
        <v>19</v>
      </c>
      <c r="B2532" s="34" t="s">
        <v>66</v>
      </c>
      <c r="C2532" s="5" t="s">
        <v>116</v>
      </c>
      <c r="D2532" s="35" t="s">
        <v>90</v>
      </c>
      <c r="E2532" s="36" t="s">
        <v>15</v>
      </c>
      <c r="F2532" s="37">
        <v>100</v>
      </c>
      <c r="G2532" s="38">
        <v>0</v>
      </c>
      <c r="H2532" s="34">
        <v>0.99772843390109966</v>
      </c>
      <c r="I2532" s="35">
        <v>14.261541353300363</v>
      </c>
      <c r="J2532" s="35">
        <v>1.008435870658779</v>
      </c>
      <c r="K2532" s="35">
        <v>-0.95018904622402112</v>
      </c>
      <c r="L2532" s="35">
        <v>0</v>
      </c>
      <c r="M2532" s="35">
        <v>0</v>
      </c>
      <c r="N2532" s="35">
        <v>0</v>
      </c>
      <c r="O2532" s="35">
        <v>0</v>
      </c>
      <c r="P2532" s="36">
        <v>12</v>
      </c>
      <c r="Q2532" s="37">
        <v>86</v>
      </c>
      <c r="R2532" s="36">
        <v>0</v>
      </c>
      <c r="S2532" s="39">
        <f t="shared" si="81"/>
        <v>86</v>
      </c>
      <c r="T2532" s="34" t="s">
        <v>29</v>
      </c>
      <c r="U2532" s="12">
        <f>((alpha*(beta^speed))*(speed^ceta))</f>
        <v>0.42636325666861935</v>
      </c>
      <c r="V2532" s="8">
        <f t="shared" si="82"/>
        <v>86</v>
      </c>
    </row>
    <row r="2533" spans="1:28">
      <c r="A2533" s="34" t="s">
        <v>19</v>
      </c>
      <c r="B2533" s="34" t="s">
        <v>66</v>
      </c>
      <c r="C2533" s="5" t="s">
        <v>116</v>
      </c>
      <c r="D2533" s="35" t="s">
        <v>90</v>
      </c>
      <c r="E2533" s="36" t="s">
        <v>16</v>
      </c>
      <c r="F2533" s="37">
        <v>100</v>
      </c>
      <c r="G2533" s="38">
        <v>0</v>
      </c>
      <c r="H2533" s="34">
        <v>0.99251368710945254</v>
      </c>
      <c r="I2533" s="35">
        <v>0.10011848846868318</v>
      </c>
      <c r="J2533" s="35">
        <v>41.518499879653817</v>
      </c>
      <c r="K2533" s="35">
        <v>0.46173995233110299</v>
      </c>
      <c r="L2533" s="35">
        <v>1.3660700163590918</v>
      </c>
      <c r="M2533" s="35">
        <v>2.4755960401515627E-2</v>
      </c>
      <c r="N2533" s="35">
        <v>0</v>
      </c>
      <c r="O2533" s="35">
        <v>0</v>
      </c>
      <c r="P2533" s="36">
        <v>12</v>
      </c>
      <c r="Q2533" s="37">
        <v>86</v>
      </c>
      <c r="R2533" s="36">
        <v>10</v>
      </c>
      <c r="S2533" s="39">
        <f t="shared" si="81"/>
        <v>86</v>
      </c>
      <c r="T2533" s="34" t="s">
        <v>44</v>
      </c>
      <c r="U2533" s="12">
        <f>(alpha+(beta/(1+EXP((((-1)*ceta)+(delta*LN(speed)))+(epsilon*speed)))))</f>
        <v>0.11795489657049808</v>
      </c>
      <c r="V2533" s="8">
        <f t="shared" si="82"/>
        <v>86</v>
      </c>
    </row>
    <row r="2534" spans="1:28">
      <c r="A2534" s="34" t="s">
        <v>19</v>
      </c>
      <c r="B2534" s="34" t="s">
        <v>66</v>
      </c>
      <c r="C2534" s="5" t="s">
        <v>116</v>
      </c>
      <c r="D2534" s="35" t="s">
        <v>90</v>
      </c>
      <c r="E2534" s="36" t="s">
        <v>14</v>
      </c>
      <c r="F2534" s="37">
        <v>100</v>
      </c>
      <c r="G2534" s="38">
        <v>0</v>
      </c>
      <c r="H2534" s="34">
        <v>0.99463160862452882</v>
      </c>
      <c r="I2534" s="35">
        <v>5.7387760667043795</v>
      </c>
      <c r="J2534" s="35">
        <v>1.7453130117475719</v>
      </c>
      <c r="K2534" s="35">
        <v>-9.8408202139975108E-3</v>
      </c>
      <c r="L2534" s="35">
        <v>0</v>
      </c>
      <c r="M2534" s="35">
        <v>0</v>
      </c>
      <c r="N2534" s="35">
        <v>0</v>
      </c>
      <c r="O2534" s="35">
        <v>0</v>
      </c>
      <c r="P2534" s="36">
        <v>12</v>
      </c>
      <c r="Q2534" s="37">
        <v>86</v>
      </c>
      <c r="R2534" s="36">
        <v>5</v>
      </c>
      <c r="S2534" s="39">
        <f t="shared" si="81"/>
        <v>86</v>
      </c>
      <c r="T2534" s="34" t="s">
        <v>36</v>
      </c>
      <c r="U2534" s="12">
        <f>(1/(((ceta*(speed^2))+(beta*speed))+alpha))</f>
        <v>1.2040505883754573E-2</v>
      </c>
      <c r="V2534" s="8">
        <f t="shared" si="82"/>
        <v>86</v>
      </c>
      <c r="AB2534" s="41"/>
    </row>
    <row r="2535" spans="1:28">
      <c r="A2535" s="34" t="s">
        <v>19</v>
      </c>
      <c r="B2535" s="34" t="s">
        <v>66</v>
      </c>
      <c r="C2535" s="5" t="s">
        <v>116</v>
      </c>
      <c r="D2535" s="35" t="s">
        <v>90</v>
      </c>
      <c r="E2535" s="36" t="s">
        <v>18</v>
      </c>
      <c r="F2535" s="37">
        <v>100</v>
      </c>
      <c r="G2535" s="38">
        <v>0</v>
      </c>
      <c r="H2535" s="34">
        <v>0.98192248347709188</v>
      </c>
      <c r="I2535" s="35">
        <v>82.770443016243448</v>
      </c>
      <c r="J2535" s="35">
        <v>10.118207256857556</v>
      </c>
      <c r="K2535" s="35">
        <v>-6.4050419909036288E-2</v>
      </c>
      <c r="L2535" s="35">
        <v>0</v>
      </c>
      <c r="M2535" s="35">
        <v>0</v>
      </c>
      <c r="N2535" s="35">
        <v>0</v>
      </c>
      <c r="O2535" s="35">
        <v>0</v>
      </c>
      <c r="P2535" s="36">
        <v>12</v>
      </c>
      <c r="Q2535" s="37">
        <v>86</v>
      </c>
      <c r="R2535" s="36">
        <v>5</v>
      </c>
      <c r="S2535" s="39">
        <f t="shared" si="81"/>
        <v>86</v>
      </c>
      <c r="T2535" s="34" t="s">
        <v>36</v>
      </c>
      <c r="U2535" s="12">
        <f>(1/(((ceta*(speed^2))+(beta*speed))+alpha))</f>
        <v>2.0867270407355087E-3</v>
      </c>
      <c r="V2535" s="8">
        <f t="shared" si="82"/>
        <v>86</v>
      </c>
      <c r="AB2535" s="41"/>
    </row>
    <row r="2536" spans="1:28">
      <c r="A2536" s="34" t="s">
        <v>19</v>
      </c>
      <c r="B2536" s="34" t="s">
        <v>66</v>
      </c>
      <c r="C2536" s="5" t="s">
        <v>116</v>
      </c>
      <c r="D2536" s="35" t="s">
        <v>90</v>
      </c>
      <c r="E2536" s="36" t="s">
        <v>17</v>
      </c>
      <c r="F2536" s="37">
        <v>100</v>
      </c>
      <c r="G2536" s="38">
        <v>0</v>
      </c>
      <c r="H2536" s="34">
        <v>0.95682023794542137</v>
      </c>
      <c r="I2536" s="35">
        <v>1478.6154867383043</v>
      </c>
      <c r="J2536" s="35">
        <v>1.0074281378623495</v>
      </c>
      <c r="K2536" s="35">
        <v>-0.65403876334332522</v>
      </c>
      <c r="L2536" s="35">
        <v>0</v>
      </c>
      <c r="M2536" s="35">
        <v>0</v>
      </c>
      <c r="N2536" s="35">
        <v>0</v>
      </c>
      <c r="O2536" s="35">
        <v>0</v>
      </c>
      <c r="P2536" s="36">
        <v>12</v>
      </c>
      <c r="Q2536" s="37">
        <v>86</v>
      </c>
      <c r="R2536" s="36">
        <v>0</v>
      </c>
      <c r="S2536" s="39">
        <f t="shared" si="81"/>
        <v>86</v>
      </c>
      <c r="T2536" s="34" t="s">
        <v>29</v>
      </c>
      <c r="U2536" s="12">
        <f>((alpha*(beta^speed))*(speed^ceta))</f>
        <v>151.71512267067237</v>
      </c>
      <c r="V2536" s="8">
        <f t="shared" si="82"/>
        <v>86</v>
      </c>
    </row>
    <row r="2537" spans="1:28">
      <c r="A2537" s="34" t="s">
        <v>19</v>
      </c>
      <c r="B2537" s="34" t="s">
        <v>66</v>
      </c>
      <c r="C2537" s="5" t="s">
        <v>116</v>
      </c>
      <c r="D2537" s="35" t="s">
        <v>90</v>
      </c>
      <c r="E2537" s="36" t="s">
        <v>15</v>
      </c>
      <c r="F2537" s="37">
        <v>0</v>
      </c>
      <c r="G2537" s="38">
        <v>-0.06</v>
      </c>
      <c r="H2537" s="34">
        <v>0.99297633828607645</v>
      </c>
      <c r="I2537" s="35">
        <v>9.1118919166366972</v>
      </c>
      <c r="J2537" s="35">
        <v>0.96169188870846156</v>
      </c>
      <c r="K2537" s="35">
        <v>-0.77644245599268047</v>
      </c>
      <c r="L2537" s="35">
        <v>0</v>
      </c>
      <c r="M2537" s="35">
        <v>0</v>
      </c>
      <c r="N2537" s="35">
        <v>0</v>
      </c>
      <c r="O2537" s="35">
        <v>0</v>
      </c>
      <c r="P2537" s="36">
        <v>12</v>
      </c>
      <c r="Q2537" s="37">
        <v>86</v>
      </c>
      <c r="R2537" s="36">
        <v>0</v>
      </c>
      <c r="S2537" s="39">
        <f t="shared" si="81"/>
        <v>86</v>
      </c>
      <c r="T2537" s="34" t="s">
        <v>29</v>
      </c>
      <c r="U2537" s="12">
        <f>((alpha*(beta^speed))*(speed^ceta))</f>
        <v>9.9695095388242418E-3</v>
      </c>
      <c r="V2537" s="8">
        <f t="shared" si="82"/>
        <v>86</v>
      </c>
    </row>
    <row r="2538" spans="1:28">
      <c r="A2538" s="34" t="s">
        <v>19</v>
      </c>
      <c r="B2538" s="34" t="s">
        <v>66</v>
      </c>
      <c r="C2538" s="5" t="s">
        <v>116</v>
      </c>
      <c r="D2538" s="35" t="s">
        <v>90</v>
      </c>
      <c r="E2538" s="36" t="s">
        <v>16</v>
      </c>
      <c r="F2538" s="37">
        <v>0</v>
      </c>
      <c r="G2538" s="38">
        <v>-0.06</v>
      </c>
      <c r="H2538" s="34">
        <v>0.98856164212055431</v>
      </c>
      <c r="I2538" s="35">
        <v>10.309109917737262</v>
      </c>
      <c r="J2538" s="35">
        <v>0.95876593138038346</v>
      </c>
      <c r="K2538" s="35">
        <v>-0.63125982021992744</v>
      </c>
      <c r="L2538" s="35">
        <v>0</v>
      </c>
      <c r="M2538" s="35">
        <v>0</v>
      </c>
      <c r="N2538" s="35">
        <v>0</v>
      </c>
      <c r="O2538" s="35">
        <v>0</v>
      </c>
      <c r="P2538" s="36">
        <v>12</v>
      </c>
      <c r="Q2538" s="37">
        <v>86</v>
      </c>
      <c r="R2538" s="36">
        <v>0</v>
      </c>
      <c r="S2538" s="39">
        <f t="shared" si="81"/>
        <v>86</v>
      </c>
      <c r="T2538" s="34" t="s">
        <v>29</v>
      </c>
      <c r="U2538" s="12">
        <f>((alpha*(beta^speed))*(speed^ceta))</f>
        <v>1.6570402815733069E-2</v>
      </c>
      <c r="V2538" s="8">
        <f t="shared" si="82"/>
        <v>86</v>
      </c>
    </row>
    <row r="2539" spans="1:28">
      <c r="A2539" s="34" t="s">
        <v>19</v>
      </c>
      <c r="B2539" s="34" t="s">
        <v>66</v>
      </c>
      <c r="C2539" s="5" t="s">
        <v>116</v>
      </c>
      <c r="D2539" s="35" t="s">
        <v>90</v>
      </c>
      <c r="E2539" s="36" t="s">
        <v>14</v>
      </c>
      <c r="F2539" s="37">
        <v>0</v>
      </c>
      <c r="G2539" s="38">
        <v>-0.06</v>
      </c>
      <c r="H2539" s="34">
        <v>0.99409077679745339</v>
      </c>
      <c r="I2539" s="35">
        <v>8.0994587996112806</v>
      </c>
      <c r="J2539" s="35">
        <v>1.7506893322590504</v>
      </c>
      <c r="K2539" s="35">
        <v>7.9107638814894632E-2</v>
      </c>
      <c r="L2539" s="35">
        <v>0</v>
      </c>
      <c r="M2539" s="35">
        <v>0</v>
      </c>
      <c r="N2539" s="35">
        <v>0</v>
      </c>
      <c r="O2539" s="35">
        <v>0</v>
      </c>
      <c r="P2539" s="36">
        <v>12</v>
      </c>
      <c r="Q2539" s="37">
        <v>86</v>
      </c>
      <c r="R2539" s="36">
        <v>5</v>
      </c>
      <c r="S2539" s="39">
        <f t="shared" si="81"/>
        <v>86</v>
      </c>
      <c r="T2539" s="34" t="s">
        <v>36</v>
      </c>
      <c r="U2539" s="12">
        <f>(1/(((ceta*(speed^2))+(beta*speed))+alpha))</f>
        <v>1.3445579938025475E-3</v>
      </c>
      <c r="V2539" s="8">
        <f t="shared" si="82"/>
        <v>86</v>
      </c>
      <c r="AB2539" s="41"/>
    </row>
    <row r="2540" spans="1:28">
      <c r="A2540" s="34" t="s">
        <v>19</v>
      </c>
      <c r="B2540" s="34" t="s">
        <v>66</v>
      </c>
      <c r="C2540" s="5" t="s">
        <v>116</v>
      </c>
      <c r="D2540" s="35" t="s">
        <v>90</v>
      </c>
      <c r="E2540" s="36" t="s">
        <v>18</v>
      </c>
      <c r="F2540" s="37">
        <v>0</v>
      </c>
      <c r="G2540" s="38">
        <v>-0.06</v>
      </c>
      <c r="H2540" s="34">
        <v>0.9927250027027561</v>
      </c>
      <c r="I2540" s="35">
        <v>2.2471756360224207E-2</v>
      </c>
      <c r="J2540" s="35">
        <v>0.98968782503147568</v>
      </c>
      <c r="K2540" s="35">
        <v>-0.80238062386519615</v>
      </c>
      <c r="L2540" s="35">
        <v>0</v>
      </c>
      <c r="M2540" s="35">
        <v>0</v>
      </c>
      <c r="N2540" s="35">
        <v>0</v>
      </c>
      <c r="O2540" s="35">
        <v>0</v>
      </c>
      <c r="P2540" s="36">
        <v>12</v>
      </c>
      <c r="Q2540" s="37">
        <v>86</v>
      </c>
      <c r="R2540" s="36">
        <v>0</v>
      </c>
      <c r="S2540" s="39">
        <f t="shared" si="81"/>
        <v>86</v>
      </c>
      <c r="T2540" s="34" t="s">
        <v>29</v>
      </c>
      <c r="U2540" s="12">
        <f>((alpha*(beta^speed))*(speed^ceta))</f>
        <v>2.5839286902041572E-4</v>
      </c>
      <c r="V2540" s="8">
        <f t="shared" si="82"/>
        <v>86</v>
      </c>
      <c r="AB2540" s="41"/>
    </row>
    <row r="2541" spans="1:28">
      <c r="A2541" s="34" t="s">
        <v>19</v>
      </c>
      <c r="B2541" s="34" t="s">
        <v>66</v>
      </c>
      <c r="C2541" s="5" t="s">
        <v>116</v>
      </c>
      <c r="D2541" s="35" t="s">
        <v>90</v>
      </c>
      <c r="E2541" s="36" t="s">
        <v>17</v>
      </c>
      <c r="F2541" s="37">
        <v>0</v>
      </c>
      <c r="G2541" s="38">
        <v>-0.06</v>
      </c>
      <c r="H2541" s="34">
        <v>0.98187062269031755</v>
      </c>
      <c r="I2541" s="35">
        <v>664.55822724277994</v>
      </c>
      <c r="J2541" s="35">
        <v>0.95700223963525655</v>
      </c>
      <c r="K2541" s="35">
        <v>-0.51347482573693071</v>
      </c>
      <c r="L2541" s="35">
        <v>0</v>
      </c>
      <c r="M2541" s="35">
        <v>0</v>
      </c>
      <c r="N2541" s="35">
        <v>0</v>
      </c>
      <c r="O2541" s="35">
        <v>0</v>
      </c>
      <c r="P2541" s="36">
        <v>12</v>
      </c>
      <c r="Q2541" s="37">
        <v>86</v>
      </c>
      <c r="R2541" s="36">
        <v>0</v>
      </c>
      <c r="S2541" s="39">
        <f t="shared" si="81"/>
        <v>86</v>
      </c>
      <c r="T2541" s="34" t="s">
        <v>29</v>
      </c>
      <c r="U2541" s="12">
        <f>((alpha*(beta^speed))*(speed^ceta))</f>
        <v>1.5407452584714429</v>
      </c>
      <c r="V2541" s="8">
        <f t="shared" si="82"/>
        <v>86</v>
      </c>
    </row>
    <row r="2542" spans="1:28">
      <c r="A2542" s="34" t="s">
        <v>19</v>
      </c>
      <c r="B2542" s="34" t="s">
        <v>66</v>
      </c>
      <c r="C2542" s="5" t="s">
        <v>116</v>
      </c>
      <c r="D2542" s="35" t="s">
        <v>90</v>
      </c>
      <c r="E2542" s="36" t="s">
        <v>15</v>
      </c>
      <c r="F2542" s="37">
        <v>50</v>
      </c>
      <c r="G2542" s="38">
        <v>-0.06</v>
      </c>
      <c r="H2542" s="34">
        <v>0.99205753440366273</v>
      </c>
      <c r="I2542" s="35">
        <v>6.6925936782714528</v>
      </c>
      <c r="J2542" s="35">
        <v>0.95466115482415315</v>
      </c>
      <c r="K2542" s="35">
        <v>-0.64682828585370156</v>
      </c>
      <c r="L2542" s="35">
        <v>0</v>
      </c>
      <c r="M2542" s="35">
        <v>0</v>
      </c>
      <c r="N2542" s="35">
        <v>0</v>
      </c>
      <c r="O2542" s="35">
        <v>0</v>
      </c>
      <c r="P2542" s="36">
        <v>12</v>
      </c>
      <c r="Q2542" s="37">
        <v>86</v>
      </c>
      <c r="R2542" s="36">
        <v>0</v>
      </c>
      <c r="S2542" s="39">
        <f t="shared" si="81"/>
        <v>86</v>
      </c>
      <c r="T2542" s="34" t="s">
        <v>29</v>
      </c>
      <c r="U2542" s="12">
        <f>((alpha*(beta^speed))*(speed^ceta))</f>
        <v>6.9397171307026394E-3</v>
      </c>
      <c r="V2542" s="8">
        <f t="shared" si="82"/>
        <v>86</v>
      </c>
    </row>
    <row r="2543" spans="1:28">
      <c r="A2543" s="34" t="s">
        <v>19</v>
      </c>
      <c r="B2543" s="34" t="s">
        <v>66</v>
      </c>
      <c r="C2543" s="5" t="s">
        <v>116</v>
      </c>
      <c r="D2543" s="35" t="s">
        <v>90</v>
      </c>
      <c r="E2543" s="36" t="s">
        <v>16</v>
      </c>
      <c r="F2543" s="37">
        <v>50</v>
      </c>
      <c r="G2543" s="38">
        <v>-0.06</v>
      </c>
      <c r="H2543" s="34">
        <v>0.98506778906125947</v>
      </c>
      <c r="I2543" s="35">
        <v>0.82090050287981586</v>
      </c>
      <c r="J2543" s="35">
        <v>1.2490174779335688E-2</v>
      </c>
      <c r="K2543" s="35">
        <v>0.15651005725469833</v>
      </c>
      <c r="L2543" s="35">
        <v>0</v>
      </c>
      <c r="M2543" s="35">
        <v>0</v>
      </c>
      <c r="N2543" s="35">
        <v>0</v>
      </c>
      <c r="O2543" s="35">
        <v>0</v>
      </c>
      <c r="P2543" s="36">
        <v>12</v>
      </c>
      <c r="Q2543" s="37">
        <v>86</v>
      </c>
      <c r="R2543" s="36">
        <v>2</v>
      </c>
      <c r="S2543" s="39">
        <f t="shared" si="81"/>
        <v>86</v>
      </c>
      <c r="T2543" s="34" t="s">
        <v>31</v>
      </c>
      <c r="U2543" s="12">
        <f>((alpha+(beta*speed))^((-1)/ceta))</f>
        <v>1.6833401244106486E-2</v>
      </c>
      <c r="V2543" s="8">
        <f t="shared" si="82"/>
        <v>86</v>
      </c>
    </row>
    <row r="2544" spans="1:28">
      <c r="A2544" s="34" t="s">
        <v>19</v>
      </c>
      <c r="B2544" s="34" t="s">
        <v>66</v>
      </c>
      <c r="C2544" s="5" t="s">
        <v>116</v>
      </c>
      <c r="D2544" s="35" t="s">
        <v>90</v>
      </c>
      <c r="E2544" s="36" t="s">
        <v>14</v>
      </c>
      <c r="F2544" s="37">
        <v>50</v>
      </c>
      <c r="G2544" s="38">
        <v>-0.06</v>
      </c>
      <c r="H2544" s="34">
        <v>0.9932289166972087</v>
      </c>
      <c r="I2544" s="35">
        <v>1.8392388870967402</v>
      </c>
      <c r="J2544" s="35">
        <v>-11.280465153398456</v>
      </c>
      <c r="K2544" s="35">
        <v>-1.8810434513669161</v>
      </c>
      <c r="L2544" s="35">
        <v>0</v>
      </c>
      <c r="M2544" s="35">
        <v>0</v>
      </c>
      <c r="N2544" s="35">
        <v>0</v>
      </c>
      <c r="O2544" s="35">
        <v>0</v>
      </c>
      <c r="P2544" s="36">
        <v>12</v>
      </c>
      <c r="Q2544" s="37">
        <v>86</v>
      </c>
      <c r="R2544" s="36">
        <v>13</v>
      </c>
      <c r="S2544" s="39">
        <f t="shared" si="81"/>
        <v>86</v>
      </c>
      <c r="T2544" s="34" t="s">
        <v>50</v>
      </c>
      <c r="U2544" s="12">
        <f>EXP((alpha+(beta/speed))+(ceta*LN(speed)))</f>
        <v>1.267447651310613E-3</v>
      </c>
      <c r="V2544" s="8">
        <f t="shared" si="82"/>
        <v>86</v>
      </c>
      <c r="AB2544" s="41"/>
    </row>
    <row r="2545" spans="1:28">
      <c r="A2545" s="34" t="s">
        <v>19</v>
      </c>
      <c r="B2545" s="34" t="s">
        <v>66</v>
      </c>
      <c r="C2545" s="5" t="s">
        <v>116</v>
      </c>
      <c r="D2545" s="35" t="s">
        <v>90</v>
      </c>
      <c r="E2545" s="36" t="s">
        <v>18</v>
      </c>
      <c r="F2545" s="37">
        <v>50</v>
      </c>
      <c r="G2545" s="38">
        <v>-0.06</v>
      </c>
      <c r="H2545" s="34">
        <v>0.99146894645669104</v>
      </c>
      <c r="I2545" s="35">
        <v>1.9013808572879449E-2</v>
      </c>
      <c r="J2545" s="35">
        <v>0.98803784188544397</v>
      </c>
      <c r="K2545" s="35">
        <v>-0.73803933068279792</v>
      </c>
      <c r="L2545" s="35">
        <v>0</v>
      </c>
      <c r="M2545" s="35">
        <v>0</v>
      </c>
      <c r="N2545" s="35">
        <v>0</v>
      </c>
      <c r="O2545" s="35">
        <v>0</v>
      </c>
      <c r="P2545" s="36">
        <v>12</v>
      </c>
      <c r="Q2545" s="37">
        <v>86</v>
      </c>
      <c r="R2545" s="36">
        <v>0</v>
      </c>
      <c r="S2545" s="39">
        <f t="shared" si="81"/>
        <v>86</v>
      </c>
      <c r="T2545" s="34" t="s">
        <v>29</v>
      </c>
      <c r="U2545" s="12">
        <f>((alpha*(beta^speed))*(speed^ceta))</f>
        <v>2.5226727589714766E-4</v>
      </c>
      <c r="V2545" s="8">
        <f t="shared" si="82"/>
        <v>86</v>
      </c>
      <c r="AB2545" s="41"/>
    </row>
    <row r="2546" spans="1:28">
      <c r="A2546" s="34" t="s">
        <v>19</v>
      </c>
      <c r="B2546" s="34" t="s">
        <v>66</v>
      </c>
      <c r="C2546" s="5" t="s">
        <v>116</v>
      </c>
      <c r="D2546" s="35" t="s">
        <v>90</v>
      </c>
      <c r="E2546" s="36" t="s">
        <v>17</v>
      </c>
      <c r="F2546" s="37">
        <v>50</v>
      </c>
      <c r="G2546" s="38">
        <v>-0.06</v>
      </c>
      <c r="H2546" s="34">
        <v>0.97612216604363289</v>
      </c>
      <c r="I2546" s="35">
        <v>-7.9777611402411148</v>
      </c>
      <c r="J2546" s="35">
        <v>182.13263814931193</v>
      </c>
      <c r="K2546" s="35">
        <v>5.5153745937213081</v>
      </c>
      <c r="L2546" s="35">
        <v>2.0975186425324592</v>
      </c>
      <c r="M2546" s="35">
        <v>-8.9466375901921472E-3</v>
      </c>
      <c r="N2546" s="35">
        <v>0</v>
      </c>
      <c r="O2546" s="35">
        <v>0</v>
      </c>
      <c r="P2546" s="36">
        <v>12</v>
      </c>
      <c r="Q2546" s="37">
        <v>86</v>
      </c>
      <c r="R2546" s="36">
        <v>10</v>
      </c>
      <c r="S2546" s="39">
        <f t="shared" si="81"/>
        <v>86</v>
      </c>
      <c r="T2546" s="34" t="s">
        <v>44</v>
      </c>
      <c r="U2546" s="12">
        <f>(alpha+(beta/(1+EXP((((-1)*ceta)+(delta*LN(speed)))+(epsilon*speed)))))</f>
        <v>0.19286766100805419</v>
      </c>
      <c r="V2546" s="8">
        <f t="shared" si="82"/>
        <v>86</v>
      </c>
    </row>
    <row r="2547" spans="1:28">
      <c r="A2547" s="34" t="s">
        <v>19</v>
      </c>
      <c r="B2547" s="34" t="s">
        <v>66</v>
      </c>
      <c r="C2547" s="5" t="s">
        <v>116</v>
      </c>
      <c r="D2547" s="35" t="s">
        <v>90</v>
      </c>
      <c r="E2547" s="36" t="s">
        <v>15</v>
      </c>
      <c r="F2547" s="37">
        <v>100</v>
      </c>
      <c r="G2547" s="38">
        <v>-0.06</v>
      </c>
      <c r="H2547" s="34">
        <v>0.99108045339875861</v>
      </c>
      <c r="I2547" s="35">
        <v>7.2947726019659784</v>
      </c>
      <c r="J2547" s="35">
        <v>0.95526762547182853</v>
      </c>
      <c r="K2547" s="35">
        <v>-0.70009237391588441</v>
      </c>
      <c r="L2547" s="35">
        <v>0</v>
      </c>
      <c r="M2547" s="35">
        <v>0</v>
      </c>
      <c r="N2547" s="35">
        <v>0</v>
      </c>
      <c r="O2547" s="35">
        <v>0</v>
      </c>
      <c r="P2547" s="36">
        <v>12</v>
      </c>
      <c r="Q2547" s="37">
        <v>86</v>
      </c>
      <c r="R2547" s="36">
        <v>0</v>
      </c>
      <c r="S2547" s="39">
        <f t="shared" si="81"/>
        <v>86</v>
      </c>
      <c r="T2547" s="34" t="s">
        <v>29</v>
      </c>
      <c r="U2547" s="12">
        <f>((alpha*(beta^speed))*(speed^ceta))</f>
        <v>6.3014321484669506E-3</v>
      </c>
      <c r="V2547" s="8">
        <f t="shared" si="82"/>
        <v>86</v>
      </c>
    </row>
    <row r="2548" spans="1:28">
      <c r="A2548" s="34" t="s">
        <v>19</v>
      </c>
      <c r="B2548" s="34" t="s">
        <v>66</v>
      </c>
      <c r="C2548" s="5" t="s">
        <v>116</v>
      </c>
      <c r="D2548" s="35" t="s">
        <v>90</v>
      </c>
      <c r="E2548" s="36" t="s">
        <v>16</v>
      </c>
      <c r="F2548" s="37">
        <v>100</v>
      </c>
      <c r="G2548" s="38">
        <v>-0.06</v>
      </c>
      <c r="H2548" s="34">
        <v>0.98151583542220533</v>
      </c>
      <c r="I2548" s="35">
        <v>0.83320367143626017</v>
      </c>
      <c r="J2548" s="35">
        <v>1.1947472749888629E-2</v>
      </c>
      <c r="K2548" s="35">
        <v>0.14993329344136172</v>
      </c>
      <c r="L2548" s="35">
        <v>0</v>
      </c>
      <c r="M2548" s="35">
        <v>0</v>
      </c>
      <c r="N2548" s="35">
        <v>0</v>
      </c>
      <c r="O2548" s="35">
        <v>0</v>
      </c>
      <c r="P2548" s="36">
        <v>12</v>
      </c>
      <c r="Q2548" s="37">
        <v>86</v>
      </c>
      <c r="R2548" s="36">
        <v>2</v>
      </c>
      <c r="S2548" s="39">
        <f t="shared" si="81"/>
        <v>86</v>
      </c>
      <c r="T2548" s="34" t="s">
        <v>31</v>
      </c>
      <c r="U2548" s="12">
        <f>((alpha+(beta*speed))^((-1)/ceta))</f>
        <v>1.5899337360732586E-2</v>
      </c>
      <c r="V2548" s="8">
        <f t="shared" si="82"/>
        <v>86</v>
      </c>
    </row>
    <row r="2549" spans="1:28">
      <c r="A2549" s="34" t="s">
        <v>19</v>
      </c>
      <c r="B2549" s="34" t="s">
        <v>66</v>
      </c>
      <c r="C2549" s="5" t="s">
        <v>116</v>
      </c>
      <c r="D2549" s="35" t="s">
        <v>90</v>
      </c>
      <c r="E2549" s="36" t="s">
        <v>14</v>
      </c>
      <c r="F2549" s="37">
        <v>100</v>
      </c>
      <c r="G2549" s="38">
        <v>-0.06</v>
      </c>
      <c r="H2549" s="34">
        <v>0.99227625687545051</v>
      </c>
      <c r="I2549" s="35">
        <v>1.6601640382862897</v>
      </c>
      <c r="J2549" s="35">
        <v>-10.590511733196323</v>
      </c>
      <c r="K2549" s="35">
        <v>-1.8463634664392838</v>
      </c>
      <c r="L2549" s="35">
        <v>0</v>
      </c>
      <c r="M2549" s="35">
        <v>0</v>
      </c>
      <c r="N2549" s="35">
        <v>0</v>
      </c>
      <c r="O2549" s="35">
        <v>0</v>
      </c>
      <c r="P2549" s="36">
        <v>12</v>
      </c>
      <c r="Q2549" s="37">
        <v>86</v>
      </c>
      <c r="R2549" s="36">
        <v>13</v>
      </c>
      <c r="S2549" s="39">
        <f t="shared" si="81"/>
        <v>86</v>
      </c>
      <c r="T2549" s="34" t="s">
        <v>50</v>
      </c>
      <c r="U2549" s="12">
        <f>EXP((alpha+(beta/speed))+(ceta*LN(speed)))</f>
        <v>1.2466123064598076E-3</v>
      </c>
      <c r="V2549" s="8">
        <f t="shared" si="82"/>
        <v>86</v>
      </c>
      <c r="AB2549" s="41"/>
    </row>
    <row r="2550" spans="1:28">
      <c r="A2550" s="34" t="s">
        <v>19</v>
      </c>
      <c r="B2550" s="34" t="s">
        <v>66</v>
      </c>
      <c r="C2550" s="5" t="s">
        <v>116</v>
      </c>
      <c r="D2550" s="35" t="s">
        <v>90</v>
      </c>
      <c r="E2550" s="36" t="s">
        <v>18</v>
      </c>
      <c r="F2550" s="37">
        <v>100</v>
      </c>
      <c r="G2550" s="38">
        <v>-0.06</v>
      </c>
      <c r="H2550" s="34">
        <v>0.98979093204204149</v>
      </c>
      <c r="I2550" s="35">
        <v>1.7989785164097518E-2</v>
      </c>
      <c r="J2550" s="35">
        <v>0.98746121609146131</v>
      </c>
      <c r="K2550" s="35">
        <v>-0.71570631356771086</v>
      </c>
      <c r="L2550" s="35">
        <v>0</v>
      </c>
      <c r="M2550" s="35">
        <v>0</v>
      </c>
      <c r="N2550" s="35">
        <v>0</v>
      </c>
      <c r="O2550" s="35">
        <v>0</v>
      </c>
      <c r="P2550" s="36">
        <v>12</v>
      </c>
      <c r="Q2550" s="37">
        <v>86</v>
      </c>
      <c r="R2550" s="36">
        <v>0</v>
      </c>
      <c r="S2550" s="39">
        <f t="shared" si="81"/>
        <v>86</v>
      </c>
      <c r="T2550" s="34" t="s">
        <v>29</v>
      </c>
      <c r="U2550" s="12">
        <f>((alpha*(beta^speed))*(speed^ceta))</f>
        <v>2.5073633515067858E-4</v>
      </c>
      <c r="V2550" s="8">
        <f t="shared" si="82"/>
        <v>86</v>
      </c>
      <c r="AB2550" s="41"/>
    </row>
    <row r="2551" spans="1:28">
      <c r="A2551" s="34" t="s">
        <v>19</v>
      </c>
      <c r="B2551" s="34" t="s">
        <v>66</v>
      </c>
      <c r="C2551" s="5" t="s">
        <v>116</v>
      </c>
      <c r="D2551" s="35" t="s">
        <v>90</v>
      </c>
      <c r="E2551" s="36" t="s">
        <v>17</v>
      </c>
      <c r="F2551" s="37">
        <v>100</v>
      </c>
      <c r="G2551" s="38">
        <v>-0.06</v>
      </c>
      <c r="H2551" s="34">
        <v>0.96951679541200775</v>
      </c>
      <c r="I2551" s="35">
        <v>-7.5394195470280536</v>
      </c>
      <c r="J2551" s="35">
        <v>166.29979370579747</v>
      </c>
      <c r="K2551" s="35">
        <v>5.8176705168304528</v>
      </c>
      <c r="L2551" s="35">
        <v>2.16776220481814</v>
      </c>
      <c r="M2551" s="35">
        <v>-9.6130146361091805E-3</v>
      </c>
      <c r="N2551" s="35">
        <v>0</v>
      </c>
      <c r="O2551" s="35">
        <v>0</v>
      </c>
      <c r="P2551" s="36">
        <v>12</v>
      </c>
      <c r="Q2551" s="37">
        <v>86</v>
      </c>
      <c r="R2551" s="36">
        <v>10</v>
      </c>
      <c r="S2551" s="39">
        <f t="shared" si="81"/>
        <v>86</v>
      </c>
      <c r="T2551" s="34" t="s">
        <v>44</v>
      </c>
      <c r="U2551" s="12">
        <f>(alpha+(beta/(1+EXP((((-1)*ceta)+(delta*LN(speed)))+(epsilon*speed)))))</f>
        <v>0.26097906466276477</v>
      </c>
      <c r="V2551" s="8">
        <f t="shared" si="82"/>
        <v>86</v>
      </c>
    </row>
    <row r="2552" spans="1:28">
      <c r="A2552" s="34" t="s">
        <v>19</v>
      </c>
      <c r="B2552" s="34" t="s">
        <v>66</v>
      </c>
      <c r="C2552" s="5" t="s">
        <v>116</v>
      </c>
      <c r="D2552" s="35" t="s">
        <v>90</v>
      </c>
      <c r="E2552" s="36" t="s">
        <v>15</v>
      </c>
      <c r="F2552" s="37">
        <v>0</v>
      </c>
      <c r="G2552" s="38">
        <v>-0.04</v>
      </c>
      <c r="H2552" s="34">
        <v>0.99296249204634723</v>
      </c>
      <c r="I2552" s="35">
        <v>12.630886307601141</v>
      </c>
      <c r="J2552" s="35">
        <v>0.9795350494793077</v>
      </c>
      <c r="K2552" s="35">
        <v>-0.9205344539322099</v>
      </c>
      <c r="L2552" s="35">
        <v>0</v>
      </c>
      <c r="M2552" s="35">
        <v>0</v>
      </c>
      <c r="N2552" s="35">
        <v>0</v>
      </c>
      <c r="O2552" s="35">
        <v>0</v>
      </c>
      <c r="P2552" s="36">
        <v>12</v>
      </c>
      <c r="Q2552" s="37">
        <v>86</v>
      </c>
      <c r="R2552" s="36">
        <v>0</v>
      </c>
      <c r="S2552" s="39">
        <f t="shared" si="81"/>
        <v>86</v>
      </c>
      <c r="T2552" s="34" t="s">
        <v>29</v>
      </c>
      <c r="U2552" s="12">
        <f>((alpha*(beta^speed))*(speed^ceta))</f>
        <v>3.5349206316863939E-2</v>
      </c>
      <c r="V2552" s="8">
        <f t="shared" si="82"/>
        <v>86</v>
      </c>
    </row>
    <row r="2553" spans="1:28">
      <c r="A2553" s="34" t="s">
        <v>19</v>
      </c>
      <c r="B2553" s="34" t="s">
        <v>66</v>
      </c>
      <c r="C2553" s="5" t="s">
        <v>116</v>
      </c>
      <c r="D2553" s="35" t="s">
        <v>90</v>
      </c>
      <c r="E2553" s="36" t="s">
        <v>16</v>
      </c>
      <c r="F2553" s="37">
        <v>0</v>
      </c>
      <c r="G2553" s="38">
        <v>-0.04</v>
      </c>
      <c r="H2553" s="34">
        <v>0.98543945925876286</v>
      </c>
      <c r="I2553" s="35">
        <v>13.76899745176557</v>
      </c>
      <c r="J2553" s="35">
        <v>0.97644025400678336</v>
      </c>
      <c r="K2553" s="35">
        <v>-0.73817542067230102</v>
      </c>
      <c r="L2553" s="35">
        <v>0</v>
      </c>
      <c r="M2553" s="35">
        <v>0</v>
      </c>
      <c r="N2553" s="35">
        <v>0</v>
      </c>
      <c r="O2553" s="35">
        <v>0</v>
      </c>
      <c r="P2553" s="36">
        <v>12</v>
      </c>
      <c r="Q2553" s="37">
        <v>86</v>
      </c>
      <c r="R2553" s="36">
        <v>0</v>
      </c>
      <c r="S2553" s="39">
        <f t="shared" si="81"/>
        <v>86</v>
      </c>
      <c r="T2553" s="34" t="s">
        <v>29</v>
      </c>
      <c r="U2553" s="12">
        <f>((alpha*(beta^speed))*(speed^ceta))</f>
        <v>6.613497034250293E-2</v>
      </c>
      <c r="V2553" s="8">
        <f t="shared" si="82"/>
        <v>86</v>
      </c>
    </row>
    <row r="2554" spans="1:28">
      <c r="A2554" s="34" t="s">
        <v>19</v>
      </c>
      <c r="B2554" s="34" t="s">
        <v>66</v>
      </c>
      <c r="C2554" s="5" t="s">
        <v>116</v>
      </c>
      <c r="D2554" s="35" t="s">
        <v>90</v>
      </c>
      <c r="E2554" s="36" t="s">
        <v>14</v>
      </c>
      <c r="F2554" s="37">
        <v>0</v>
      </c>
      <c r="G2554" s="38">
        <v>-0.04</v>
      </c>
      <c r="H2554" s="34">
        <v>0.9935472652556594</v>
      </c>
      <c r="I2554" s="35">
        <v>3.275762376431917</v>
      </c>
      <c r="J2554" s="35">
        <v>0.39729465536562431</v>
      </c>
      <c r="K2554" s="35">
        <v>0.58707868046795053</v>
      </c>
      <c r="L2554" s="35">
        <v>0</v>
      </c>
      <c r="M2554" s="35">
        <v>0</v>
      </c>
      <c r="N2554" s="35">
        <v>0</v>
      </c>
      <c r="O2554" s="35">
        <v>0</v>
      </c>
      <c r="P2554" s="36">
        <v>12</v>
      </c>
      <c r="Q2554" s="37">
        <v>86</v>
      </c>
      <c r="R2554" s="36">
        <v>2</v>
      </c>
      <c r="S2554" s="39">
        <f t="shared" si="81"/>
        <v>86</v>
      </c>
      <c r="T2554" s="34" t="s">
        <v>31</v>
      </c>
      <c r="U2554" s="12">
        <f>((alpha+(beta*speed))^((-1)/ceta))</f>
        <v>2.0892882159290211E-3</v>
      </c>
      <c r="V2554" s="8">
        <f t="shared" si="82"/>
        <v>86</v>
      </c>
      <c r="AB2554" s="41"/>
    </row>
    <row r="2555" spans="1:28">
      <c r="A2555" s="34" t="s">
        <v>19</v>
      </c>
      <c r="B2555" s="34" t="s">
        <v>66</v>
      </c>
      <c r="C2555" s="5" t="s">
        <v>116</v>
      </c>
      <c r="D2555" s="35" t="s">
        <v>90</v>
      </c>
      <c r="E2555" s="36" t="s">
        <v>18</v>
      </c>
      <c r="F2555" s="37">
        <v>0</v>
      </c>
      <c r="G2555" s="38">
        <v>-0.04</v>
      </c>
      <c r="H2555" s="34">
        <v>0.99058401867548873</v>
      </c>
      <c r="I2555" s="35">
        <v>2.2552210002159259E-2</v>
      </c>
      <c r="J2555" s="35">
        <v>0.98865123914604314</v>
      </c>
      <c r="K2555" s="35">
        <v>-0.74288058691174974</v>
      </c>
      <c r="L2555" s="35">
        <v>0</v>
      </c>
      <c r="M2555" s="35">
        <v>0</v>
      </c>
      <c r="N2555" s="35">
        <v>0</v>
      </c>
      <c r="O2555" s="35">
        <v>0</v>
      </c>
      <c r="P2555" s="36">
        <v>12</v>
      </c>
      <c r="Q2555" s="37">
        <v>86</v>
      </c>
      <c r="R2555" s="36">
        <v>0</v>
      </c>
      <c r="S2555" s="39">
        <f t="shared" si="81"/>
        <v>86</v>
      </c>
      <c r="T2555" s="34" t="s">
        <v>29</v>
      </c>
      <c r="U2555" s="12">
        <f>((alpha*(beta^speed))*(speed^ceta))</f>
        <v>3.088841719919433E-4</v>
      </c>
      <c r="V2555" s="8">
        <f t="shared" si="82"/>
        <v>86</v>
      </c>
      <c r="AB2555" s="41"/>
    </row>
    <row r="2556" spans="1:28">
      <c r="A2556" s="34" t="s">
        <v>19</v>
      </c>
      <c r="B2556" s="34" t="s">
        <v>66</v>
      </c>
      <c r="C2556" s="5" t="s">
        <v>116</v>
      </c>
      <c r="D2556" s="35" t="s">
        <v>90</v>
      </c>
      <c r="E2556" s="36" t="s">
        <v>17</v>
      </c>
      <c r="F2556" s="37">
        <v>0</v>
      </c>
      <c r="G2556" s="38">
        <v>-0.04</v>
      </c>
      <c r="H2556" s="34">
        <v>0.97736089922566349</v>
      </c>
      <c r="I2556" s="35">
        <v>11.282470119639481</v>
      </c>
      <c r="J2556" s="35">
        <v>-15.586500240321994</v>
      </c>
      <c r="K2556" s="35">
        <v>-2.0177200616358779</v>
      </c>
      <c r="L2556" s="35">
        <v>0</v>
      </c>
      <c r="M2556" s="35">
        <v>0</v>
      </c>
      <c r="N2556" s="35">
        <v>0</v>
      </c>
      <c r="O2556" s="35">
        <v>0</v>
      </c>
      <c r="P2556" s="36">
        <v>12</v>
      </c>
      <c r="Q2556" s="37">
        <v>86</v>
      </c>
      <c r="R2556" s="36">
        <v>13</v>
      </c>
      <c r="S2556" s="39">
        <f t="shared" si="81"/>
        <v>86</v>
      </c>
      <c r="T2556" s="34" t="s">
        <v>50</v>
      </c>
      <c r="U2556" s="12">
        <f>EXP((alpha+(beta/speed))+(ceta*LN(speed)))</f>
        <v>8.2780368395100936</v>
      </c>
      <c r="V2556" s="8">
        <f t="shared" si="82"/>
        <v>86</v>
      </c>
    </row>
    <row r="2557" spans="1:28">
      <c r="A2557" s="34" t="s">
        <v>19</v>
      </c>
      <c r="B2557" s="34" t="s">
        <v>66</v>
      </c>
      <c r="C2557" s="5" t="s">
        <v>116</v>
      </c>
      <c r="D2557" s="35" t="s">
        <v>90</v>
      </c>
      <c r="E2557" s="36" t="s">
        <v>15</v>
      </c>
      <c r="F2557" s="37">
        <v>50</v>
      </c>
      <c r="G2557" s="38">
        <v>-0.04</v>
      </c>
      <c r="H2557" s="34">
        <v>0.99228031756334867</v>
      </c>
      <c r="I2557" s="35">
        <v>-4.108275257344627E-2</v>
      </c>
      <c r="J2557" s="35">
        <v>-46.603934019724605</v>
      </c>
      <c r="K2557" s="35">
        <v>1.923946429502013</v>
      </c>
      <c r="L2557" s="35">
        <v>0.28068121959197745</v>
      </c>
      <c r="M2557" s="35">
        <v>0</v>
      </c>
      <c r="N2557" s="35">
        <v>0</v>
      </c>
      <c r="O2557" s="35">
        <v>0</v>
      </c>
      <c r="P2557" s="36">
        <v>12</v>
      </c>
      <c r="Q2557" s="37">
        <v>86</v>
      </c>
      <c r="R2557" s="36">
        <v>8</v>
      </c>
      <c r="S2557" s="39">
        <f t="shared" si="81"/>
        <v>86</v>
      </c>
      <c r="T2557" s="34" t="s">
        <v>40</v>
      </c>
      <c r="U2557" s="12">
        <f>(alpha-(beta*EXP(((-1)*ceta)*(speed^delta))))</f>
        <v>1.5319967716313235E-2</v>
      </c>
      <c r="V2557" s="8">
        <f t="shared" si="82"/>
        <v>86</v>
      </c>
    </row>
    <row r="2558" spans="1:28">
      <c r="A2558" s="34" t="s">
        <v>19</v>
      </c>
      <c r="B2558" s="34" t="s">
        <v>66</v>
      </c>
      <c r="C2558" s="5" t="s">
        <v>116</v>
      </c>
      <c r="D2558" s="35" t="s">
        <v>90</v>
      </c>
      <c r="E2558" s="36" t="s">
        <v>16</v>
      </c>
      <c r="F2558" s="37">
        <v>50</v>
      </c>
      <c r="G2558" s="38">
        <v>-0.04</v>
      </c>
      <c r="H2558" s="34">
        <v>0.98177050758220041</v>
      </c>
      <c r="I2558" s="35">
        <v>-0.18942521799933598</v>
      </c>
      <c r="J2558" s="35">
        <v>4.8191524430269368</v>
      </c>
      <c r="K2558" s="35">
        <v>2.8094330506518816</v>
      </c>
      <c r="L2558" s="35">
        <v>1.3500509760554185</v>
      </c>
      <c r="M2558" s="35">
        <v>-1.9167681824350719E-3</v>
      </c>
      <c r="N2558" s="35">
        <v>0</v>
      </c>
      <c r="O2558" s="35">
        <v>0</v>
      </c>
      <c r="P2558" s="36">
        <v>12</v>
      </c>
      <c r="Q2558" s="37">
        <v>86</v>
      </c>
      <c r="R2558" s="36">
        <v>10</v>
      </c>
      <c r="S2558" s="39">
        <f t="shared" si="81"/>
        <v>86</v>
      </c>
      <c r="T2558" s="34" t="s">
        <v>44</v>
      </c>
      <c r="U2558" s="12">
        <f>(alpha+(beta/(1+EXP((((-1)*ceta)+(delta*LN(speed)))+(epsilon*speed)))))</f>
        <v>3.0717379678026679E-2</v>
      </c>
      <c r="V2558" s="8">
        <f t="shared" si="82"/>
        <v>86</v>
      </c>
    </row>
    <row r="2559" spans="1:28">
      <c r="A2559" s="34" t="s">
        <v>19</v>
      </c>
      <c r="B2559" s="34" t="s">
        <v>66</v>
      </c>
      <c r="C2559" s="5" t="s">
        <v>116</v>
      </c>
      <c r="D2559" s="35" t="s">
        <v>90</v>
      </c>
      <c r="E2559" s="36" t="s">
        <v>14</v>
      </c>
      <c r="F2559" s="37">
        <v>50</v>
      </c>
      <c r="G2559" s="38">
        <v>-0.04</v>
      </c>
      <c r="H2559" s="34">
        <v>0.99281770520085311</v>
      </c>
      <c r="I2559" s="35">
        <v>8.7641899816296824</v>
      </c>
      <c r="J2559" s="35">
        <v>1.6828332411228437</v>
      </c>
      <c r="K2559" s="35">
        <v>5.4798662624486016E-2</v>
      </c>
      <c r="L2559" s="35">
        <v>0</v>
      </c>
      <c r="M2559" s="35">
        <v>0</v>
      </c>
      <c r="N2559" s="35">
        <v>0</v>
      </c>
      <c r="O2559" s="35">
        <v>0</v>
      </c>
      <c r="P2559" s="36">
        <v>12</v>
      </c>
      <c r="Q2559" s="37">
        <v>86</v>
      </c>
      <c r="R2559" s="36">
        <v>5</v>
      </c>
      <c r="S2559" s="39">
        <f t="shared" si="81"/>
        <v>86</v>
      </c>
      <c r="T2559" s="34" t="s">
        <v>36</v>
      </c>
      <c r="U2559" s="12">
        <f>(1/(((ceta*(speed^2))+(beta*speed))+alpha))</f>
        <v>1.7896170650686873E-3</v>
      </c>
      <c r="V2559" s="8">
        <f t="shared" si="82"/>
        <v>86</v>
      </c>
      <c r="AB2559" s="41"/>
    </row>
    <row r="2560" spans="1:28">
      <c r="A2560" s="34" t="s">
        <v>19</v>
      </c>
      <c r="B2560" s="34" t="s">
        <v>66</v>
      </c>
      <c r="C2560" s="5" t="s">
        <v>116</v>
      </c>
      <c r="D2560" s="35" t="s">
        <v>90</v>
      </c>
      <c r="E2560" s="36" t="s">
        <v>18</v>
      </c>
      <c r="F2560" s="37">
        <v>50</v>
      </c>
      <c r="G2560" s="38">
        <v>-0.04</v>
      </c>
      <c r="H2560" s="34">
        <v>0.98746114238133453</v>
      </c>
      <c r="I2560" s="35">
        <v>1.9670706726152943E-2</v>
      </c>
      <c r="J2560" s="35">
        <v>0.98610347521888264</v>
      </c>
      <c r="K2560" s="35">
        <v>-0.67321555469933247</v>
      </c>
      <c r="L2560" s="35">
        <v>0</v>
      </c>
      <c r="M2560" s="35">
        <v>0</v>
      </c>
      <c r="N2560" s="35">
        <v>0</v>
      </c>
      <c r="O2560" s="35">
        <v>0</v>
      </c>
      <c r="P2560" s="36">
        <v>12</v>
      </c>
      <c r="Q2560" s="37">
        <v>86</v>
      </c>
      <c r="R2560" s="36">
        <v>0</v>
      </c>
      <c r="S2560" s="39">
        <f t="shared" si="81"/>
        <v>86</v>
      </c>
      <c r="T2560" s="34" t="s">
        <v>29</v>
      </c>
      <c r="U2560" s="12">
        <f>((alpha*(beta^speed))*(speed^ceta))</f>
        <v>2.9431988078932871E-4</v>
      </c>
      <c r="V2560" s="8">
        <f t="shared" si="82"/>
        <v>86</v>
      </c>
      <c r="AB2560" s="41"/>
    </row>
    <row r="2561" spans="1:28">
      <c r="A2561" s="34" t="s">
        <v>19</v>
      </c>
      <c r="B2561" s="34" t="s">
        <v>66</v>
      </c>
      <c r="C2561" s="5" t="s">
        <v>116</v>
      </c>
      <c r="D2561" s="35" t="s">
        <v>90</v>
      </c>
      <c r="E2561" s="36" t="s">
        <v>17</v>
      </c>
      <c r="F2561" s="37">
        <v>50</v>
      </c>
      <c r="G2561" s="38">
        <v>-0.04</v>
      </c>
      <c r="H2561" s="34">
        <v>0.96957998739628659</v>
      </c>
      <c r="I2561" s="35">
        <v>12.056495749120687</v>
      </c>
      <c r="J2561" s="35">
        <v>-19.532977388756635</v>
      </c>
      <c r="K2561" s="35">
        <v>-2.206702196788811</v>
      </c>
      <c r="L2561" s="35">
        <v>0</v>
      </c>
      <c r="M2561" s="35">
        <v>0</v>
      </c>
      <c r="N2561" s="35">
        <v>0</v>
      </c>
      <c r="O2561" s="35">
        <v>0</v>
      </c>
      <c r="P2561" s="36">
        <v>12</v>
      </c>
      <c r="Q2561" s="37">
        <v>86</v>
      </c>
      <c r="R2561" s="36">
        <v>13</v>
      </c>
      <c r="S2561" s="39">
        <f t="shared" si="81"/>
        <v>86</v>
      </c>
      <c r="T2561" s="34" t="s">
        <v>50</v>
      </c>
      <c r="U2561" s="12">
        <f>EXP((alpha+(beta/speed))+(ceta*LN(speed)))</f>
        <v>7.3886876983671383</v>
      </c>
      <c r="V2561" s="8">
        <f t="shared" si="82"/>
        <v>86</v>
      </c>
    </row>
    <row r="2562" spans="1:28">
      <c r="A2562" s="34" t="s">
        <v>19</v>
      </c>
      <c r="B2562" s="34" t="s">
        <v>66</v>
      </c>
      <c r="C2562" s="5" t="s">
        <v>116</v>
      </c>
      <c r="D2562" s="35" t="s">
        <v>90</v>
      </c>
      <c r="E2562" s="36" t="s">
        <v>15</v>
      </c>
      <c r="F2562" s="37">
        <v>100</v>
      </c>
      <c r="G2562" s="38">
        <v>-0.04</v>
      </c>
      <c r="H2562" s="34">
        <v>0.99114261416105154</v>
      </c>
      <c r="I2562" s="35">
        <v>-4.4451712460178039E-2</v>
      </c>
      <c r="J2562" s="35">
        <v>-17.268290083049987</v>
      </c>
      <c r="K2562" s="35">
        <v>1.228400015366004</v>
      </c>
      <c r="L2562" s="35">
        <v>0.34809050595435981</v>
      </c>
      <c r="M2562" s="35">
        <v>0</v>
      </c>
      <c r="N2562" s="35">
        <v>0</v>
      </c>
      <c r="O2562" s="35">
        <v>0</v>
      </c>
      <c r="P2562" s="36">
        <v>12</v>
      </c>
      <c r="Q2562" s="37">
        <v>86</v>
      </c>
      <c r="R2562" s="36">
        <v>8</v>
      </c>
      <c r="S2562" s="39">
        <f t="shared" ref="S2562:S2625" si="83">V2562</f>
        <v>86</v>
      </c>
      <c r="T2562" s="34" t="s">
        <v>40</v>
      </c>
      <c r="U2562" s="12">
        <f>(alpha-(beta*EXP(((-1)*ceta)*(speed^delta))))</f>
        <v>8.3249941408391273E-3</v>
      </c>
      <c r="V2562" s="8">
        <f t="shared" ref="V2562:V2625" si="84">IF($V$1&lt;P2562,P2562,IF($V$1&gt;Q2562,Q2562,$V$1))</f>
        <v>86</v>
      </c>
    </row>
    <row r="2563" spans="1:28">
      <c r="A2563" s="34" t="s">
        <v>19</v>
      </c>
      <c r="B2563" s="34" t="s">
        <v>66</v>
      </c>
      <c r="C2563" s="5" t="s">
        <v>116</v>
      </c>
      <c r="D2563" s="35" t="s">
        <v>90</v>
      </c>
      <c r="E2563" s="36" t="s">
        <v>16</v>
      </c>
      <c r="F2563" s="37">
        <v>100</v>
      </c>
      <c r="G2563" s="38">
        <v>-0.04</v>
      </c>
      <c r="H2563" s="34">
        <v>0.97740998697282366</v>
      </c>
      <c r="I2563" s="35">
        <v>-0.20544547567972055</v>
      </c>
      <c r="J2563" s="35">
        <v>3.7394048418930357</v>
      </c>
      <c r="K2563" s="35">
        <v>3.4839030553887649</v>
      </c>
      <c r="L2563" s="35">
        <v>1.4528041584276885</v>
      </c>
      <c r="M2563" s="35">
        <v>-2.9521807792692004E-3</v>
      </c>
      <c r="N2563" s="35">
        <v>0</v>
      </c>
      <c r="O2563" s="35">
        <v>0</v>
      </c>
      <c r="P2563" s="36">
        <v>12</v>
      </c>
      <c r="Q2563" s="37">
        <v>86</v>
      </c>
      <c r="R2563" s="36">
        <v>10</v>
      </c>
      <c r="S2563" s="39">
        <f t="shared" si="83"/>
        <v>86</v>
      </c>
      <c r="T2563" s="34" t="s">
        <v>44</v>
      </c>
      <c r="U2563" s="12">
        <f>(alpha+(beta/(1+EXP((((-1)*ceta)+(delta*LN(speed)))+(epsilon*speed)))))</f>
        <v>2.2752040310624222E-2</v>
      </c>
      <c r="V2563" s="8">
        <f t="shared" si="84"/>
        <v>86</v>
      </c>
    </row>
    <row r="2564" spans="1:28">
      <c r="A2564" s="34" t="s">
        <v>19</v>
      </c>
      <c r="B2564" s="34" t="s">
        <v>66</v>
      </c>
      <c r="C2564" s="5" t="s">
        <v>116</v>
      </c>
      <c r="D2564" s="35" t="s">
        <v>90</v>
      </c>
      <c r="E2564" s="36" t="s">
        <v>14</v>
      </c>
      <c r="F2564" s="37">
        <v>100</v>
      </c>
      <c r="G2564" s="38">
        <v>-0.04</v>
      </c>
      <c r="H2564" s="34">
        <v>0.99148038739533939</v>
      </c>
      <c r="I2564" s="35">
        <v>3.1403615867920114</v>
      </c>
      <c r="J2564" s="35">
        <v>0.18667679479905958</v>
      </c>
      <c r="K2564" s="35">
        <v>0.46137104084131331</v>
      </c>
      <c r="L2564" s="35">
        <v>0</v>
      </c>
      <c r="M2564" s="35">
        <v>0</v>
      </c>
      <c r="N2564" s="35">
        <v>0</v>
      </c>
      <c r="O2564" s="35">
        <v>0</v>
      </c>
      <c r="P2564" s="36">
        <v>12</v>
      </c>
      <c r="Q2564" s="37">
        <v>86</v>
      </c>
      <c r="R2564" s="36">
        <v>2</v>
      </c>
      <c r="S2564" s="39">
        <f t="shared" si="83"/>
        <v>86</v>
      </c>
      <c r="T2564" s="34" t="s">
        <v>31</v>
      </c>
      <c r="U2564" s="12">
        <f>((alpha+(beta*speed))^((-1)/ceta))</f>
        <v>1.6548989611433857E-3</v>
      </c>
      <c r="V2564" s="8">
        <f t="shared" si="84"/>
        <v>86</v>
      </c>
      <c r="AB2564" s="41"/>
    </row>
    <row r="2565" spans="1:28">
      <c r="A2565" s="34" t="s">
        <v>19</v>
      </c>
      <c r="B2565" s="34" t="s">
        <v>66</v>
      </c>
      <c r="C2565" s="5" t="s">
        <v>116</v>
      </c>
      <c r="D2565" s="35" t="s">
        <v>90</v>
      </c>
      <c r="E2565" s="36" t="s">
        <v>18</v>
      </c>
      <c r="F2565" s="37">
        <v>100</v>
      </c>
      <c r="G2565" s="38">
        <v>-0.04</v>
      </c>
      <c r="H2565" s="34">
        <v>0.98418940034719005</v>
      </c>
      <c r="I2565" s="35">
        <v>1.6391303140292992E-2</v>
      </c>
      <c r="J2565" s="35">
        <v>0.9832594073120674</v>
      </c>
      <c r="K2565" s="35">
        <v>-0.58301541907430898</v>
      </c>
      <c r="L2565" s="35">
        <v>0</v>
      </c>
      <c r="M2565" s="35">
        <v>0</v>
      </c>
      <c r="N2565" s="35">
        <v>0</v>
      </c>
      <c r="O2565" s="35">
        <v>0</v>
      </c>
      <c r="P2565" s="36">
        <v>12</v>
      </c>
      <c r="Q2565" s="37">
        <v>86</v>
      </c>
      <c r="R2565" s="36">
        <v>0</v>
      </c>
      <c r="S2565" s="39">
        <f t="shared" si="83"/>
        <v>86</v>
      </c>
      <c r="T2565" s="34" t="s">
        <v>29</v>
      </c>
      <c r="U2565" s="12">
        <f>((alpha*(beta^speed))*(speed^ceta))</f>
        <v>2.8590946608318484E-4</v>
      </c>
      <c r="V2565" s="8">
        <f t="shared" si="84"/>
        <v>86</v>
      </c>
      <c r="AB2565" s="41"/>
    </row>
    <row r="2566" spans="1:28">
      <c r="A2566" s="34" t="s">
        <v>19</v>
      </c>
      <c r="B2566" s="34" t="s">
        <v>66</v>
      </c>
      <c r="C2566" s="5" t="s">
        <v>116</v>
      </c>
      <c r="D2566" s="35" t="s">
        <v>90</v>
      </c>
      <c r="E2566" s="36" t="s">
        <v>17</v>
      </c>
      <c r="F2566" s="37">
        <v>100</v>
      </c>
      <c r="G2566" s="38">
        <v>-0.04</v>
      </c>
      <c r="H2566" s="34">
        <v>0.96182560182475074</v>
      </c>
      <c r="I2566" s="35">
        <v>-8.2537883945108545E-4</v>
      </c>
      <c r="J2566" s="35">
        <v>0.15422651718436126</v>
      </c>
      <c r="K2566" s="35">
        <v>-9.9851294436113402</v>
      </c>
      <c r="L2566" s="35">
        <v>237.76994241817002</v>
      </c>
      <c r="M2566" s="35">
        <v>0</v>
      </c>
      <c r="N2566" s="35">
        <v>0</v>
      </c>
      <c r="O2566" s="35">
        <v>0</v>
      </c>
      <c r="P2566" s="36">
        <v>12</v>
      </c>
      <c r="Q2566" s="37">
        <v>82</v>
      </c>
      <c r="R2566" s="36">
        <v>14</v>
      </c>
      <c r="S2566" s="39">
        <f t="shared" si="83"/>
        <v>82</v>
      </c>
      <c r="T2566" s="34" t="s">
        <v>51</v>
      </c>
      <c r="U2566" s="12">
        <f>(((alpha*(speed^3))+(beta*(speed^2))+(ceta*speed))+delta)</f>
        <v>0.92094963921911699</v>
      </c>
      <c r="V2566" s="8">
        <f t="shared" si="84"/>
        <v>82</v>
      </c>
    </row>
    <row r="2567" spans="1:28">
      <c r="A2567" s="34" t="s">
        <v>19</v>
      </c>
      <c r="B2567" s="34" t="s">
        <v>66</v>
      </c>
      <c r="C2567" s="5" t="s">
        <v>116</v>
      </c>
      <c r="D2567" s="35" t="s">
        <v>90</v>
      </c>
      <c r="E2567" s="36" t="s">
        <v>15</v>
      </c>
      <c r="F2567" s="37">
        <v>0</v>
      </c>
      <c r="G2567" s="38">
        <v>-0.02</v>
      </c>
      <c r="H2567" s="34">
        <v>0.99452018147065113</v>
      </c>
      <c r="I2567" s="35">
        <v>0.26681513851478206</v>
      </c>
      <c r="J2567" s="35">
        <v>11.563637131901478</v>
      </c>
      <c r="K2567" s="35">
        <v>0.19918798100005153</v>
      </c>
      <c r="L2567" s="35">
        <v>0.80264513733539322</v>
      </c>
      <c r="M2567" s="35">
        <v>5.0392445298011679E-2</v>
      </c>
      <c r="N2567" s="35">
        <v>0</v>
      </c>
      <c r="O2567" s="35">
        <v>0</v>
      </c>
      <c r="P2567" s="36">
        <v>12</v>
      </c>
      <c r="Q2567" s="37">
        <v>86</v>
      </c>
      <c r="R2567" s="36">
        <v>10</v>
      </c>
      <c r="S2567" s="39">
        <f t="shared" si="83"/>
        <v>86</v>
      </c>
      <c r="T2567" s="34" t="s">
        <v>44</v>
      </c>
      <c r="U2567" s="12">
        <f>(alpha+(beta/(1+EXP((((-1)*ceta)+(delta*LN(speed)))+(epsilon*speed)))))</f>
        <v>0.27199796163132001</v>
      </c>
      <c r="V2567" s="8">
        <f t="shared" si="84"/>
        <v>86</v>
      </c>
    </row>
    <row r="2568" spans="1:28">
      <c r="A2568" s="34" t="s">
        <v>19</v>
      </c>
      <c r="B2568" s="34" t="s">
        <v>66</v>
      </c>
      <c r="C2568" s="5" t="s">
        <v>116</v>
      </c>
      <c r="D2568" s="35" t="s">
        <v>90</v>
      </c>
      <c r="E2568" s="36" t="s">
        <v>16</v>
      </c>
      <c r="F2568" s="37">
        <v>0</v>
      </c>
      <c r="G2568" s="38">
        <v>-0.02</v>
      </c>
      <c r="H2568" s="34">
        <v>0.99823361261065402</v>
      </c>
      <c r="I2568" s="35">
        <v>1.2478318713773071E-2</v>
      </c>
      <c r="J2568" s="35">
        <v>3.9255502620867834E-2</v>
      </c>
      <c r="K2568" s="35">
        <v>-2.9396936147565521E-5</v>
      </c>
      <c r="L2568" s="35">
        <v>0</v>
      </c>
      <c r="M2568" s="35">
        <v>0</v>
      </c>
      <c r="N2568" s="35">
        <v>0</v>
      </c>
      <c r="O2568" s="35">
        <v>0</v>
      </c>
      <c r="P2568" s="36">
        <v>12</v>
      </c>
      <c r="Q2568" s="37">
        <v>86</v>
      </c>
      <c r="R2568" s="36">
        <v>5</v>
      </c>
      <c r="S2568" s="39">
        <f t="shared" si="83"/>
        <v>86</v>
      </c>
      <c r="T2568" s="34" t="s">
        <v>36</v>
      </c>
      <c r="U2568" s="12">
        <f>(1/(((ceta*(speed^2))+(beta*speed))+alpha))</f>
        <v>0.31535476832012027</v>
      </c>
      <c r="V2568" s="8">
        <f t="shared" si="84"/>
        <v>86</v>
      </c>
    </row>
    <row r="2569" spans="1:28">
      <c r="A2569" s="34" t="s">
        <v>19</v>
      </c>
      <c r="B2569" s="34" t="s">
        <v>66</v>
      </c>
      <c r="C2569" s="5" t="s">
        <v>116</v>
      </c>
      <c r="D2569" s="35" t="s">
        <v>90</v>
      </c>
      <c r="E2569" s="36" t="s">
        <v>14</v>
      </c>
      <c r="F2569" s="37">
        <v>0</v>
      </c>
      <c r="G2569" s="38">
        <v>-0.02</v>
      </c>
      <c r="H2569" s="34">
        <v>0.99289062718066168</v>
      </c>
      <c r="I2569" s="35">
        <v>0.65037103186247114</v>
      </c>
      <c r="J2569" s="35">
        <v>1.0125071839386588</v>
      </c>
      <c r="K2569" s="35">
        <v>-1.2462324824640831</v>
      </c>
      <c r="L2569" s="35">
        <v>0</v>
      </c>
      <c r="M2569" s="35">
        <v>0</v>
      </c>
      <c r="N2569" s="35">
        <v>0</v>
      </c>
      <c r="O2569" s="35">
        <v>0</v>
      </c>
      <c r="P2569" s="36">
        <v>12</v>
      </c>
      <c r="Q2569" s="37">
        <v>86</v>
      </c>
      <c r="R2569" s="36">
        <v>0</v>
      </c>
      <c r="S2569" s="39">
        <f t="shared" si="83"/>
        <v>86</v>
      </c>
      <c r="T2569" s="34" t="s">
        <v>29</v>
      </c>
      <c r="U2569" s="12">
        <f>((alpha*(beta^speed))*(speed^ceta))</f>
        <v>7.3546858342697138E-3</v>
      </c>
      <c r="V2569" s="8">
        <f t="shared" si="84"/>
        <v>86</v>
      </c>
      <c r="AB2569" s="41"/>
    </row>
    <row r="2570" spans="1:28">
      <c r="A2570" s="34" t="s">
        <v>19</v>
      </c>
      <c r="B2570" s="34" t="s">
        <v>66</v>
      </c>
      <c r="C2570" s="5" t="s">
        <v>116</v>
      </c>
      <c r="D2570" s="35" t="s">
        <v>90</v>
      </c>
      <c r="E2570" s="36" t="s">
        <v>18</v>
      </c>
      <c r="F2570" s="37">
        <v>0</v>
      </c>
      <c r="G2570" s="38">
        <v>-0.02</v>
      </c>
      <c r="H2570" s="34">
        <v>0.98252148462725153</v>
      </c>
      <c r="I2570" s="35">
        <v>4.7838328114622195</v>
      </c>
      <c r="J2570" s="35">
        <v>23.400533468080916</v>
      </c>
      <c r="K2570" s="35">
        <v>-0.10093224505121519</v>
      </c>
      <c r="L2570" s="35">
        <v>0</v>
      </c>
      <c r="M2570" s="35">
        <v>0</v>
      </c>
      <c r="N2570" s="35">
        <v>0</v>
      </c>
      <c r="O2570" s="35">
        <v>0</v>
      </c>
      <c r="P2570" s="36">
        <v>12</v>
      </c>
      <c r="Q2570" s="37">
        <v>86</v>
      </c>
      <c r="R2570" s="36">
        <v>5</v>
      </c>
      <c r="S2570" s="39">
        <f t="shared" si="83"/>
        <v>86</v>
      </c>
      <c r="T2570" s="34" t="s">
        <v>36</v>
      </c>
      <c r="U2570" s="12">
        <f>(1/(((ceta*(speed^2))+(beta*speed))+alpha))</f>
        <v>7.8694624481363557E-4</v>
      </c>
      <c r="V2570" s="8">
        <f t="shared" si="84"/>
        <v>86</v>
      </c>
      <c r="AB2570" s="41"/>
    </row>
    <row r="2571" spans="1:28">
      <c r="A2571" s="34" t="s">
        <v>19</v>
      </c>
      <c r="B2571" s="34" t="s">
        <v>66</v>
      </c>
      <c r="C2571" s="5" t="s">
        <v>116</v>
      </c>
      <c r="D2571" s="35" t="s">
        <v>90</v>
      </c>
      <c r="E2571" s="36" t="s">
        <v>17</v>
      </c>
      <c r="F2571" s="37">
        <v>0</v>
      </c>
      <c r="G2571" s="38">
        <v>-0.02</v>
      </c>
      <c r="H2571" s="34">
        <v>0.9700810285028828</v>
      </c>
      <c r="I2571" s="35">
        <v>2917.7594887996547</v>
      </c>
      <c r="J2571" s="35">
        <v>1.0125628544420688</v>
      </c>
      <c r="K2571" s="35">
        <v>-1.1430933598472168</v>
      </c>
      <c r="L2571" s="35">
        <v>0</v>
      </c>
      <c r="M2571" s="35">
        <v>0</v>
      </c>
      <c r="N2571" s="35">
        <v>0</v>
      </c>
      <c r="O2571" s="35">
        <v>0</v>
      </c>
      <c r="P2571" s="36">
        <v>12</v>
      </c>
      <c r="Q2571" s="37">
        <v>86</v>
      </c>
      <c r="R2571" s="36">
        <v>0</v>
      </c>
      <c r="S2571" s="39">
        <f t="shared" si="83"/>
        <v>86</v>
      </c>
      <c r="T2571" s="34" t="s">
        <v>29</v>
      </c>
      <c r="U2571" s="12">
        <f>((alpha*(beta^speed))*(speed^ceta))</f>
        <v>52.484179820039557</v>
      </c>
      <c r="V2571" s="8">
        <f t="shared" si="84"/>
        <v>86</v>
      </c>
    </row>
    <row r="2572" spans="1:28">
      <c r="A2572" s="34" t="s">
        <v>19</v>
      </c>
      <c r="B2572" s="34" t="s">
        <v>66</v>
      </c>
      <c r="C2572" s="5" t="s">
        <v>116</v>
      </c>
      <c r="D2572" s="35" t="s">
        <v>90</v>
      </c>
      <c r="E2572" s="36" t="s">
        <v>15</v>
      </c>
      <c r="F2572" s="37">
        <v>50</v>
      </c>
      <c r="G2572" s="38">
        <v>-0.02</v>
      </c>
      <c r="H2572" s="34">
        <v>0.9915861045035006</v>
      </c>
      <c r="I2572" s="35">
        <v>0.20142249552147518</v>
      </c>
      <c r="J2572" s="35">
        <v>10.746819518560736</v>
      </c>
      <c r="K2572" s="35">
        <v>6.8730176805835291E-2</v>
      </c>
      <c r="L2572" s="35">
        <v>0.71515239666121855</v>
      </c>
      <c r="M2572" s="35">
        <v>4.960493200676936E-2</v>
      </c>
      <c r="N2572" s="35">
        <v>0</v>
      </c>
      <c r="O2572" s="35">
        <v>0</v>
      </c>
      <c r="P2572" s="36">
        <v>12</v>
      </c>
      <c r="Q2572" s="37">
        <v>86</v>
      </c>
      <c r="R2572" s="36">
        <v>10</v>
      </c>
      <c r="S2572" s="39">
        <f t="shared" si="83"/>
        <v>86</v>
      </c>
      <c r="T2572" s="34" t="s">
        <v>44</v>
      </c>
      <c r="U2572" s="12">
        <f>(alpha+(beta/(1+EXP((((-1)*ceta)+(delta*LN(speed)))+(epsilon*speed)))))</f>
        <v>0.20810112211178139</v>
      </c>
      <c r="V2572" s="8">
        <f t="shared" si="84"/>
        <v>86</v>
      </c>
    </row>
    <row r="2573" spans="1:28">
      <c r="A2573" s="34" t="s">
        <v>19</v>
      </c>
      <c r="B2573" s="34" t="s">
        <v>66</v>
      </c>
      <c r="C2573" s="5" t="s">
        <v>116</v>
      </c>
      <c r="D2573" s="35" t="s">
        <v>90</v>
      </c>
      <c r="E2573" s="36" t="s">
        <v>16</v>
      </c>
      <c r="F2573" s="37">
        <v>50</v>
      </c>
      <c r="G2573" s="38">
        <v>-0.02</v>
      </c>
      <c r="H2573" s="34">
        <v>0.9973444570761395</v>
      </c>
      <c r="I2573" s="35">
        <v>0.31384213925640414</v>
      </c>
      <c r="J2573" s="35">
        <v>22.936003656304727</v>
      </c>
      <c r="K2573" s="35">
        <v>-9.6167367359991859E-2</v>
      </c>
      <c r="L2573" s="35">
        <v>0.79846535924456241</v>
      </c>
      <c r="M2573" s="35">
        <v>3.2965655572115969E-2</v>
      </c>
      <c r="N2573" s="35">
        <v>0</v>
      </c>
      <c r="O2573" s="35">
        <v>0</v>
      </c>
      <c r="P2573" s="36">
        <v>12</v>
      </c>
      <c r="Q2573" s="37">
        <v>86</v>
      </c>
      <c r="R2573" s="36">
        <v>10</v>
      </c>
      <c r="S2573" s="39">
        <f t="shared" si="83"/>
        <v>86</v>
      </c>
      <c r="T2573" s="34" t="s">
        <v>44</v>
      </c>
      <c r="U2573" s="12">
        <f>(alpha+(beta/(1+EXP((((-1)*ceta)+(delta*LN(speed)))+(epsilon*speed)))))</f>
        <v>0.34869331083719712</v>
      </c>
      <c r="V2573" s="8">
        <f t="shared" si="84"/>
        <v>86</v>
      </c>
    </row>
    <row r="2574" spans="1:28">
      <c r="A2574" s="34" t="s">
        <v>19</v>
      </c>
      <c r="B2574" s="34" t="s">
        <v>66</v>
      </c>
      <c r="C2574" s="5" t="s">
        <v>116</v>
      </c>
      <c r="D2574" s="35" t="s">
        <v>90</v>
      </c>
      <c r="E2574" s="36" t="s">
        <v>14</v>
      </c>
      <c r="F2574" s="37">
        <v>50</v>
      </c>
      <c r="G2574" s="38">
        <v>-0.02</v>
      </c>
      <c r="H2574" s="34">
        <v>0.98963418232055456</v>
      </c>
      <c r="I2574" s="35">
        <v>0.57684790597173297</v>
      </c>
      <c r="J2574" s="35">
        <v>1.0078246583299222</v>
      </c>
      <c r="K2574" s="35">
        <v>-1.187378051593998</v>
      </c>
      <c r="L2574" s="35">
        <v>0</v>
      </c>
      <c r="M2574" s="35">
        <v>0</v>
      </c>
      <c r="N2574" s="35">
        <v>0</v>
      </c>
      <c r="O2574" s="35">
        <v>0</v>
      </c>
      <c r="P2574" s="36">
        <v>12</v>
      </c>
      <c r="Q2574" s="37">
        <v>86</v>
      </c>
      <c r="R2574" s="36">
        <v>0</v>
      </c>
      <c r="S2574" s="39">
        <f t="shared" si="83"/>
        <v>86</v>
      </c>
      <c r="T2574" s="34" t="s">
        <v>29</v>
      </c>
      <c r="U2574" s="12">
        <f>((alpha*(beta^speed))*(speed^ceta))</f>
        <v>5.6910001506232655E-3</v>
      </c>
      <c r="V2574" s="8">
        <f t="shared" si="84"/>
        <v>86</v>
      </c>
      <c r="AB2574" s="41"/>
    </row>
    <row r="2575" spans="1:28">
      <c r="A2575" s="34" t="s">
        <v>19</v>
      </c>
      <c r="B2575" s="34" t="s">
        <v>66</v>
      </c>
      <c r="C2575" s="5" t="s">
        <v>116</v>
      </c>
      <c r="D2575" s="35" t="s">
        <v>90</v>
      </c>
      <c r="E2575" s="36" t="s">
        <v>18</v>
      </c>
      <c r="F2575" s="37">
        <v>50</v>
      </c>
      <c r="G2575" s="38">
        <v>-0.02</v>
      </c>
      <c r="H2575" s="34">
        <v>0.98175488536419353</v>
      </c>
      <c r="I2575" s="35">
        <v>-2.7332366389936391</v>
      </c>
      <c r="J2575" s="35">
        <v>-3.5019940364384778</v>
      </c>
      <c r="K2575" s="35">
        <v>-1.0251009585603368</v>
      </c>
      <c r="L2575" s="35">
        <v>0</v>
      </c>
      <c r="M2575" s="35">
        <v>0</v>
      </c>
      <c r="N2575" s="35">
        <v>0</v>
      </c>
      <c r="O2575" s="35">
        <v>0</v>
      </c>
      <c r="P2575" s="36">
        <v>12</v>
      </c>
      <c r="Q2575" s="37">
        <v>86</v>
      </c>
      <c r="R2575" s="36">
        <v>13</v>
      </c>
      <c r="S2575" s="39">
        <f t="shared" si="83"/>
        <v>86</v>
      </c>
      <c r="T2575" s="34" t="s">
        <v>50</v>
      </c>
      <c r="U2575" s="12">
        <f>EXP((alpha+(beta/speed))+(ceta*LN(speed)))</f>
        <v>6.4897706359502878E-4</v>
      </c>
      <c r="V2575" s="8">
        <f t="shared" si="84"/>
        <v>86</v>
      </c>
      <c r="AB2575" s="41"/>
    </row>
    <row r="2576" spans="1:28">
      <c r="A2576" s="34" t="s">
        <v>19</v>
      </c>
      <c r="B2576" s="34" t="s">
        <v>66</v>
      </c>
      <c r="C2576" s="5" t="s">
        <v>116</v>
      </c>
      <c r="D2576" s="35" t="s">
        <v>90</v>
      </c>
      <c r="E2576" s="36" t="s">
        <v>17</v>
      </c>
      <c r="F2576" s="37">
        <v>50</v>
      </c>
      <c r="G2576" s="38">
        <v>-0.02</v>
      </c>
      <c r="H2576" s="34">
        <v>0.96605589776623868</v>
      </c>
      <c r="I2576" s="35">
        <v>7.929267180015712</v>
      </c>
      <c r="J2576" s="35">
        <v>-2.4783430408221694</v>
      </c>
      <c r="K2576" s="35">
        <v>-0.96940317427290001</v>
      </c>
      <c r="L2576" s="35">
        <v>0</v>
      </c>
      <c r="M2576" s="35">
        <v>0</v>
      </c>
      <c r="N2576" s="35">
        <v>0</v>
      </c>
      <c r="O2576" s="35">
        <v>0</v>
      </c>
      <c r="P2576" s="36">
        <v>12</v>
      </c>
      <c r="Q2576" s="37">
        <v>86</v>
      </c>
      <c r="R2576" s="36">
        <v>13</v>
      </c>
      <c r="S2576" s="39">
        <f t="shared" si="83"/>
        <v>86</v>
      </c>
      <c r="T2576" s="34" t="s">
        <v>50</v>
      </c>
      <c r="U2576" s="12">
        <f>EXP((alpha+(beta/speed))+(ceta*LN(speed)))</f>
        <v>35.959410971936506</v>
      </c>
      <c r="V2576" s="8">
        <f t="shared" si="84"/>
        <v>86</v>
      </c>
    </row>
    <row r="2577" spans="1:28">
      <c r="A2577" s="34" t="s">
        <v>19</v>
      </c>
      <c r="B2577" s="34" t="s">
        <v>66</v>
      </c>
      <c r="C2577" s="5" t="s">
        <v>116</v>
      </c>
      <c r="D2577" s="35" t="s">
        <v>90</v>
      </c>
      <c r="E2577" s="36" t="s">
        <v>15</v>
      </c>
      <c r="F2577" s="37">
        <v>100</v>
      </c>
      <c r="G2577" s="38">
        <v>-0.02</v>
      </c>
      <c r="H2577" s="34">
        <v>0.99389195445133371</v>
      </c>
      <c r="I2577" s="35">
        <v>8.72364726950801E-2</v>
      </c>
      <c r="J2577" s="35">
        <v>13.55148719384507</v>
      </c>
      <c r="K2577" s="35">
        <v>-5.8671769768896667E-2</v>
      </c>
      <c r="L2577" s="35">
        <v>0.86222808935171746</v>
      </c>
      <c r="M2577" s="35">
        <v>2.2050118311263547E-2</v>
      </c>
      <c r="N2577" s="35">
        <v>0</v>
      </c>
      <c r="O2577" s="35">
        <v>0</v>
      </c>
      <c r="P2577" s="36">
        <v>12</v>
      </c>
      <c r="Q2577" s="37">
        <v>86</v>
      </c>
      <c r="R2577" s="36">
        <v>10</v>
      </c>
      <c r="S2577" s="39">
        <f t="shared" si="83"/>
        <v>86</v>
      </c>
      <c r="T2577" s="34" t="s">
        <v>44</v>
      </c>
      <c r="U2577" s="12">
        <f>(alpha+(beta/(1+EXP((((-1)*ceta)+(delta*LN(speed)))+(epsilon*speed)))))</f>
        <v>0.12831847475052155</v>
      </c>
      <c r="V2577" s="8">
        <f t="shared" si="84"/>
        <v>86</v>
      </c>
    </row>
    <row r="2578" spans="1:28">
      <c r="A2578" s="34" t="s">
        <v>19</v>
      </c>
      <c r="B2578" s="34" t="s">
        <v>66</v>
      </c>
      <c r="C2578" s="5" t="s">
        <v>116</v>
      </c>
      <c r="D2578" s="35" t="s">
        <v>90</v>
      </c>
      <c r="E2578" s="36" t="s">
        <v>16</v>
      </c>
      <c r="F2578" s="37">
        <v>100</v>
      </c>
      <c r="G2578" s="38">
        <v>-0.02</v>
      </c>
      <c r="H2578" s="34">
        <v>0.99383071823902691</v>
      </c>
      <c r="I2578" s="35">
        <v>3.109976440501503E-2</v>
      </c>
      <c r="J2578" s="35">
        <v>24.632960079270159</v>
      </c>
      <c r="K2578" s="35">
        <v>0.48932253149661536</v>
      </c>
      <c r="L2578" s="35">
        <v>1.1621231866948314</v>
      </c>
      <c r="M2578" s="35">
        <v>-7.3675027484261068E-4</v>
      </c>
      <c r="N2578" s="35">
        <v>0</v>
      </c>
      <c r="O2578" s="35">
        <v>0</v>
      </c>
      <c r="P2578" s="36">
        <v>12</v>
      </c>
      <c r="Q2578" s="37">
        <v>86</v>
      </c>
      <c r="R2578" s="36">
        <v>10</v>
      </c>
      <c r="S2578" s="39">
        <f t="shared" si="83"/>
        <v>86</v>
      </c>
      <c r="T2578" s="34" t="s">
        <v>44</v>
      </c>
      <c r="U2578" s="12">
        <f>(alpha+(beta/(1+EXP((((-1)*ceta)+(delta*LN(speed)))+(epsilon*speed)))))</f>
        <v>0.27052855457785491</v>
      </c>
      <c r="V2578" s="8">
        <f t="shared" si="84"/>
        <v>86</v>
      </c>
    </row>
    <row r="2579" spans="1:28">
      <c r="A2579" s="34" t="s">
        <v>19</v>
      </c>
      <c r="B2579" s="34" t="s">
        <v>66</v>
      </c>
      <c r="C2579" s="5" t="s">
        <v>116</v>
      </c>
      <c r="D2579" s="35" t="s">
        <v>90</v>
      </c>
      <c r="E2579" s="36" t="s">
        <v>14</v>
      </c>
      <c r="F2579" s="37">
        <v>100</v>
      </c>
      <c r="G2579" s="38">
        <v>-0.02</v>
      </c>
      <c r="H2579" s="34">
        <v>0.99195072166573073</v>
      </c>
      <c r="I2579" s="35">
        <v>-0.17854897414262816</v>
      </c>
      <c r="J2579" s="35">
        <v>-3.76388101973816</v>
      </c>
      <c r="K2579" s="35">
        <v>-1.1868226797568933</v>
      </c>
      <c r="L2579" s="35">
        <v>0</v>
      </c>
      <c r="M2579" s="35">
        <v>0</v>
      </c>
      <c r="N2579" s="35">
        <v>0</v>
      </c>
      <c r="O2579" s="35">
        <v>0</v>
      </c>
      <c r="P2579" s="36">
        <v>12</v>
      </c>
      <c r="Q2579" s="37">
        <v>86</v>
      </c>
      <c r="R2579" s="36">
        <v>13</v>
      </c>
      <c r="S2579" s="39">
        <f t="shared" si="83"/>
        <v>86</v>
      </c>
      <c r="T2579" s="34" t="s">
        <v>50</v>
      </c>
      <c r="U2579" s="12">
        <f>EXP((alpha+(beta/speed))+(ceta*LN(speed)))</f>
        <v>4.0508221145401742E-3</v>
      </c>
      <c r="V2579" s="8">
        <f t="shared" si="84"/>
        <v>86</v>
      </c>
    </row>
    <row r="2580" spans="1:28">
      <c r="A2580" s="34" t="s">
        <v>19</v>
      </c>
      <c r="B2580" s="34" t="s">
        <v>66</v>
      </c>
      <c r="C2580" s="5" t="s">
        <v>116</v>
      </c>
      <c r="D2580" s="35" t="s">
        <v>90</v>
      </c>
      <c r="E2580" s="36" t="s">
        <v>18</v>
      </c>
      <c r="F2580" s="37">
        <v>100</v>
      </c>
      <c r="G2580" s="38">
        <v>-0.02</v>
      </c>
      <c r="H2580" s="34">
        <v>0.97803253461081541</v>
      </c>
      <c r="I2580" s="35">
        <v>1.7321619167554248E-2</v>
      </c>
      <c r="J2580" s="35">
        <v>0.98772304930490595</v>
      </c>
      <c r="K2580" s="35">
        <v>-0.53612133296720721</v>
      </c>
      <c r="L2580" s="35">
        <v>0</v>
      </c>
      <c r="M2580" s="35">
        <v>0</v>
      </c>
      <c r="N2580" s="35">
        <v>0</v>
      </c>
      <c r="O2580" s="35">
        <v>0</v>
      </c>
      <c r="P2580" s="36">
        <v>12</v>
      </c>
      <c r="Q2580" s="37">
        <v>86</v>
      </c>
      <c r="R2580" s="36">
        <v>0</v>
      </c>
      <c r="S2580" s="39">
        <f t="shared" si="83"/>
        <v>86</v>
      </c>
      <c r="T2580" s="34" t="s">
        <v>29</v>
      </c>
      <c r="U2580" s="12">
        <f>((alpha*(beta^speed))*(speed^ceta))</f>
        <v>5.4965326015706873E-4</v>
      </c>
      <c r="V2580" s="8">
        <f t="shared" si="84"/>
        <v>86</v>
      </c>
      <c r="AB2580" s="41"/>
    </row>
    <row r="2581" spans="1:28">
      <c r="A2581" s="34" t="s">
        <v>19</v>
      </c>
      <c r="B2581" s="34" t="s">
        <v>66</v>
      </c>
      <c r="C2581" s="5" t="s">
        <v>116</v>
      </c>
      <c r="D2581" s="35" t="s">
        <v>90</v>
      </c>
      <c r="E2581" s="36" t="s">
        <v>17</v>
      </c>
      <c r="F2581" s="37">
        <v>100</v>
      </c>
      <c r="G2581" s="38">
        <v>-0.02</v>
      </c>
      <c r="H2581" s="34">
        <v>0.95944255028966763</v>
      </c>
      <c r="I2581" s="35">
        <v>-1.0026332106598519E-3</v>
      </c>
      <c r="J2581" s="35">
        <v>0.18763543446947634</v>
      </c>
      <c r="K2581" s="35">
        <v>-12.360845719676322</v>
      </c>
      <c r="L2581" s="35">
        <v>332.17662262871136</v>
      </c>
      <c r="M2581" s="35">
        <v>0</v>
      </c>
      <c r="N2581" s="35">
        <v>0</v>
      </c>
      <c r="O2581" s="35">
        <v>0</v>
      </c>
      <c r="P2581" s="36">
        <v>12</v>
      </c>
      <c r="Q2581" s="37">
        <v>86</v>
      </c>
      <c r="R2581" s="36">
        <v>14</v>
      </c>
      <c r="S2581" s="39">
        <f t="shared" si="83"/>
        <v>86</v>
      </c>
      <c r="T2581" s="34" t="s">
        <v>51</v>
      </c>
      <c r="U2581" s="12">
        <f>(((alpha*(speed^3))+(beta*(speed^2))+(ceta*speed))+delta)</f>
        <v>19.164694633331919</v>
      </c>
      <c r="V2581" s="8">
        <f t="shared" si="84"/>
        <v>86</v>
      </c>
    </row>
    <row r="2582" spans="1:28">
      <c r="A2582" s="34" t="s">
        <v>19</v>
      </c>
      <c r="B2582" s="34" t="s">
        <v>66</v>
      </c>
      <c r="C2582" s="5" t="s">
        <v>116</v>
      </c>
      <c r="D2582" s="35" t="s">
        <v>90</v>
      </c>
      <c r="E2582" s="36" t="s">
        <v>15</v>
      </c>
      <c r="F2582" s="37">
        <v>0</v>
      </c>
      <c r="G2582" s="38">
        <v>0.02</v>
      </c>
      <c r="H2582" s="34">
        <v>0.99797496450675172</v>
      </c>
      <c r="I2582" s="35">
        <v>13.758829015092253</v>
      </c>
      <c r="J2582" s="35">
        <v>1.0097993769125921</v>
      </c>
      <c r="K2582" s="35">
        <v>-0.9126239739830192</v>
      </c>
      <c r="L2582" s="35">
        <v>0</v>
      </c>
      <c r="M2582" s="35">
        <v>0</v>
      </c>
      <c r="N2582" s="35">
        <v>0</v>
      </c>
      <c r="O2582" s="35">
        <v>0</v>
      </c>
      <c r="P2582" s="36">
        <v>12</v>
      </c>
      <c r="Q2582" s="37">
        <v>86</v>
      </c>
      <c r="R2582" s="36">
        <v>0</v>
      </c>
      <c r="S2582" s="39">
        <f t="shared" si="83"/>
        <v>86</v>
      </c>
      <c r="T2582" s="34" t="s">
        <v>29</v>
      </c>
      <c r="U2582" s="12">
        <f>((alpha*(beta^speed))*(speed^ceta))</f>
        <v>0.54617305429746277</v>
      </c>
      <c r="V2582" s="8">
        <f t="shared" si="84"/>
        <v>86</v>
      </c>
    </row>
    <row r="2583" spans="1:28">
      <c r="A2583" s="34" t="s">
        <v>19</v>
      </c>
      <c r="B2583" s="34" t="s">
        <v>66</v>
      </c>
      <c r="C2583" s="5" t="s">
        <v>116</v>
      </c>
      <c r="D2583" s="35" t="s">
        <v>90</v>
      </c>
      <c r="E2583" s="36" t="s">
        <v>16</v>
      </c>
      <c r="F2583" s="37">
        <v>0</v>
      </c>
      <c r="G2583" s="38">
        <v>0.02</v>
      </c>
      <c r="H2583" s="34">
        <v>0.99457214179109166</v>
      </c>
      <c r="I2583" s="35">
        <v>0.17252781359215091</v>
      </c>
      <c r="J2583" s="35">
        <v>15.986321674491766</v>
      </c>
      <c r="K2583" s="35">
        <v>-2.6261663597595131E-2</v>
      </c>
      <c r="L2583" s="35">
        <v>0.36472726026846253</v>
      </c>
      <c r="M2583" s="35">
        <v>0.1085513957197308</v>
      </c>
      <c r="N2583" s="35">
        <v>0</v>
      </c>
      <c r="O2583" s="35">
        <v>0</v>
      </c>
      <c r="P2583" s="36">
        <v>12</v>
      </c>
      <c r="Q2583" s="37">
        <v>86</v>
      </c>
      <c r="R2583" s="36">
        <v>10</v>
      </c>
      <c r="S2583" s="39">
        <f t="shared" si="83"/>
        <v>86</v>
      </c>
      <c r="T2583" s="34" t="s">
        <v>44</v>
      </c>
      <c r="U2583" s="12">
        <f>(alpha+(beta/(1+EXP((((-1)*ceta)+(delta*LN(speed)))+(epsilon*speed)))))</f>
        <v>0.17279848985539559</v>
      </c>
      <c r="V2583" s="8">
        <f t="shared" si="84"/>
        <v>86</v>
      </c>
    </row>
    <row r="2584" spans="1:28">
      <c r="A2584" s="34" t="s">
        <v>19</v>
      </c>
      <c r="B2584" s="34" t="s">
        <v>66</v>
      </c>
      <c r="C2584" s="5" t="s">
        <v>116</v>
      </c>
      <c r="D2584" s="35" t="s">
        <v>90</v>
      </c>
      <c r="E2584" s="36" t="s">
        <v>14</v>
      </c>
      <c r="F2584" s="37">
        <v>0</v>
      </c>
      <c r="G2584" s="38">
        <v>0.02</v>
      </c>
      <c r="H2584" s="34">
        <v>0.99778241096779396</v>
      </c>
      <c r="I2584" s="35">
        <v>5.6337391979396463</v>
      </c>
      <c r="J2584" s="35">
        <v>1.6490287299119781</v>
      </c>
      <c r="K2584" s="35">
        <v>-1.100579545219142E-2</v>
      </c>
      <c r="L2584" s="35">
        <v>0</v>
      </c>
      <c r="M2584" s="35">
        <v>0</v>
      </c>
      <c r="N2584" s="35">
        <v>0</v>
      </c>
      <c r="O2584" s="35">
        <v>0</v>
      </c>
      <c r="P2584" s="36">
        <v>12</v>
      </c>
      <c r="Q2584" s="37">
        <v>86</v>
      </c>
      <c r="R2584" s="36">
        <v>5</v>
      </c>
      <c r="S2584" s="39">
        <f t="shared" si="83"/>
        <v>86</v>
      </c>
      <c r="T2584" s="34" t="s">
        <v>36</v>
      </c>
      <c r="U2584" s="12">
        <f>(1/(((ceta*(speed^2))+(beta*speed))+alpha))</f>
        <v>1.5139736710254887E-2</v>
      </c>
      <c r="V2584" s="8">
        <f t="shared" si="84"/>
        <v>86</v>
      </c>
      <c r="AB2584" s="41"/>
    </row>
    <row r="2585" spans="1:28">
      <c r="A2585" s="34" t="s">
        <v>19</v>
      </c>
      <c r="B2585" s="34" t="s">
        <v>66</v>
      </c>
      <c r="C2585" s="5" t="s">
        <v>116</v>
      </c>
      <c r="D2585" s="35" t="s">
        <v>90</v>
      </c>
      <c r="E2585" s="36" t="s">
        <v>18</v>
      </c>
      <c r="F2585" s="37">
        <v>0</v>
      </c>
      <c r="G2585" s="38">
        <v>0.02</v>
      </c>
      <c r="H2585" s="34">
        <v>0.97496380565167906</v>
      </c>
      <c r="I2585" s="35">
        <v>3.1896562456736097E-2</v>
      </c>
      <c r="J2585" s="35">
        <v>-0.81264483989224223</v>
      </c>
      <c r="K2585" s="35">
        <v>2.365028781992518E-4</v>
      </c>
      <c r="L2585" s="35">
        <v>0.49545379892221064</v>
      </c>
      <c r="M2585" s="35">
        <v>0</v>
      </c>
      <c r="N2585" s="35">
        <v>0</v>
      </c>
      <c r="O2585" s="35">
        <v>0</v>
      </c>
      <c r="P2585" s="36">
        <v>12</v>
      </c>
      <c r="Q2585" s="37">
        <v>86</v>
      </c>
      <c r="R2585" s="36">
        <v>1</v>
      </c>
      <c r="S2585" s="39">
        <f t="shared" si="83"/>
        <v>86</v>
      </c>
      <c r="T2585" s="34" t="s">
        <v>30</v>
      </c>
      <c r="U2585" s="12">
        <f>((alpha*(speed^beta))+(ceta*(speed^delta)))</f>
        <v>3.003714480179592E-3</v>
      </c>
      <c r="V2585" s="8">
        <f t="shared" si="84"/>
        <v>86</v>
      </c>
      <c r="AB2585" s="41"/>
    </row>
    <row r="2586" spans="1:28">
      <c r="A2586" s="34" t="s">
        <v>19</v>
      </c>
      <c r="B2586" s="34" t="s">
        <v>66</v>
      </c>
      <c r="C2586" s="5" t="s">
        <v>116</v>
      </c>
      <c r="D2586" s="35" t="s">
        <v>90</v>
      </c>
      <c r="E2586" s="36" t="s">
        <v>17</v>
      </c>
      <c r="F2586" s="37">
        <v>0</v>
      </c>
      <c r="G2586" s="38">
        <v>0.02</v>
      </c>
      <c r="H2586" s="34">
        <v>0.97898308848880389</v>
      </c>
      <c r="I2586" s="35">
        <v>1443.0553808676798</v>
      </c>
      <c r="J2586" s="35">
        <v>1.0126787302985796</v>
      </c>
      <c r="K2586" s="35">
        <v>-0.66649527577843592</v>
      </c>
      <c r="L2586" s="35">
        <v>0</v>
      </c>
      <c r="M2586" s="35">
        <v>0</v>
      </c>
      <c r="N2586" s="35">
        <v>0</v>
      </c>
      <c r="O2586" s="35">
        <v>0</v>
      </c>
      <c r="P2586" s="36">
        <v>12</v>
      </c>
      <c r="Q2586" s="37">
        <v>86</v>
      </c>
      <c r="R2586" s="36">
        <v>0</v>
      </c>
      <c r="S2586" s="39">
        <f t="shared" si="83"/>
        <v>86</v>
      </c>
      <c r="T2586" s="34" t="s">
        <v>29</v>
      </c>
      <c r="U2586" s="12">
        <f>((alpha*(beta^speed))*(speed^ceta))</f>
        <v>219.03530572052165</v>
      </c>
      <c r="V2586" s="8">
        <f t="shared" si="84"/>
        <v>86</v>
      </c>
    </row>
    <row r="2587" spans="1:28">
      <c r="A2587" s="34" t="s">
        <v>19</v>
      </c>
      <c r="B2587" s="34" t="s">
        <v>66</v>
      </c>
      <c r="C2587" s="5" t="s">
        <v>116</v>
      </c>
      <c r="D2587" s="35" t="s">
        <v>90</v>
      </c>
      <c r="E2587" s="36" t="s">
        <v>15</v>
      </c>
      <c r="F2587" s="37">
        <v>50</v>
      </c>
      <c r="G2587" s="38">
        <v>0.02</v>
      </c>
      <c r="H2587" s="34">
        <v>0.99764450778278035</v>
      </c>
      <c r="I2587" s="35">
        <v>1.4545430459227657</v>
      </c>
      <c r="J2587" s="35">
        <v>-0.22785331742685266</v>
      </c>
      <c r="K2587" s="35">
        <v>25.774572216417031</v>
      </c>
      <c r="L2587" s="35">
        <v>-1.3701396474353538</v>
      </c>
      <c r="M2587" s="35">
        <v>0</v>
      </c>
      <c r="N2587" s="35">
        <v>0</v>
      </c>
      <c r="O2587" s="35">
        <v>0</v>
      </c>
      <c r="P2587" s="36">
        <v>12</v>
      </c>
      <c r="Q2587" s="37">
        <v>86</v>
      </c>
      <c r="R2587" s="36">
        <v>1</v>
      </c>
      <c r="S2587" s="39">
        <f t="shared" si="83"/>
        <v>86</v>
      </c>
      <c r="T2587" s="34" t="s">
        <v>30</v>
      </c>
      <c r="U2587" s="12">
        <f>((alpha*(speed^beta))+(ceta*(speed^delta)))</f>
        <v>0.58479402136801217</v>
      </c>
      <c r="V2587" s="8">
        <f t="shared" si="84"/>
        <v>86</v>
      </c>
    </row>
    <row r="2588" spans="1:28">
      <c r="A2588" s="34" t="s">
        <v>19</v>
      </c>
      <c r="B2588" s="34" t="s">
        <v>66</v>
      </c>
      <c r="C2588" s="5" t="s">
        <v>116</v>
      </c>
      <c r="D2588" s="35" t="s">
        <v>90</v>
      </c>
      <c r="E2588" s="36" t="s">
        <v>16</v>
      </c>
      <c r="F2588" s="37">
        <v>50</v>
      </c>
      <c r="G2588" s="38">
        <v>0.02</v>
      </c>
      <c r="H2588" s="34">
        <v>0.99663002455583016</v>
      </c>
      <c r="I2588" s="35">
        <v>0.22112255996536292</v>
      </c>
      <c r="J2588" s="35">
        <v>22.717982729986456</v>
      </c>
      <c r="K2588" s="35">
        <v>0.44525529972834516</v>
      </c>
      <c r="L2588" s="35">
        <v>0.69081999957583318</v>
      </c>
      <c r="M2588" s="35">
        <v>0.13900462908539976</v>
      </c>
      <c r="N2588" s="35">
        <v>0</v>
      </c>
      <c r="O2588" s="35">
        <v>0</v>
      </c>
      <c r="P2588" s="36">
        <v>12</v>
      </c>
      <c r="Q2588" s="37">
        <v>86</v>
      </c>
      <c r="R2588" s="36">
        <v>10</v>
      </c>
      <c r="S2588" s="39">
        <f t="shared" si="83"/>
        <v>86</v>
      </c>
      <c r="T2588" s="34" t="s">
        <v>44</v>
      </c>
      <c r="U2588" s="12">
        <f>(alpha+(beta/(1+EXP((((-1)*ceta)+(delta*LN(speed)))+(epsilon*speed)))))</f>
        <v>0.2211330704353083</v>
      </c>
      <c r="V2588" s="8">
        <f t="shared" si="84"/>
        <v>86</v>
      </c>
    </row>
    <row r="2589" spans="1:28">
      <c r="A2589" s="34" t="s">
        <v>19</v>
      </c>
      <c r="B2589" s="34" t="s">
        <v>66</v>
      </c>
      <c r="C2589" s="5" t="s">
        <v>116</v>
      </c>
      <c r="D2589" s="35" t="s">
        <v>90</v>
      </c>
      <c r="E2589" s="36" t="s">
        <v>14</v>
      </c>
      <c r="F2589" s="37">
        <v>50</v>
      </c>
      <c r="G2589" s="38">
        <v>0.02</v>
      </c>
      <c r="H2589" s="34">
        <v>0.99585248613407196</v>
      </c>
      <c r="I2589" s="35">
        <v>7.0334382223189795</v>
      </c>
      <c r="J2589" s="35">
        <v>1.4524589426386827</v>
      </c>
      <c r="K2589" s="35">
        <v>-1.0978588079282594E-2</v>
      </c>
      <c r="L2589" s="35">
        <v>0</v>
      </c>
      <c r="M2589" s="35">
        <v>0</v>
      </c>
      <c r="N2589" s="35">
        <v>0</v>
      </c>
      <c r="O2589" s="35">
        <v>0</v>
      </c>
      <c r="P2589" s="36">
        <v>12</v>
      </c>
      <c r="Q2589" s="37">
        <v>86</v>
      </c>
      <c r="R2589" s="36">
        <v>5</v>
      </c>
      <c r="S2589" s="39">
        <f t="shared" si="83"/>
        <v>86</v>
      </c>
      <c r="T2589" s="34" t="s">
        <v>36</v>
      </c>
      <c r="U2589" s="12">
        <f>(1/(((ceta*(speed^2))+(beta*speed))+alpha))</f>
        <v>1.9705493573542499E-2</v>
      </c>
      <c r="V2589" s="8">
        <f t="shared" si="84"/>
        <v>86</v>
      </c>
      <c r="AB2589" s="41"/>
    </row>
    <row r="2590" spans="1:28">
      <c r="A2590" s="34" t="s">
        <v>19</v>
      </c>
      <c r="B2590" s="34" t="s">
        <v>66</v>
      </c>
      <c r="C2590" s="5" t="s">
        <v>116</v>
      </c>
      <c r="D2590" s="35" t="s">
        <v>90</v>
      </c>
      <c r="E2590" s="36" t="s">
        <v>18</v>
      </c>
      <c r="F2590" s="37">
        <v>50</v>
      </c>
      <c r="G2590" s="38">
        <v>0.02</v>
      </c>
      <c r="H2590" s="34">
        <v>0.97844761660936885</v>
      </c>
      <c r="I2590" s="35">
        <v>-2.0578338574596145E-8</v>
      </c>
      <c r="J2590" s="35">
        <v>3.5684643500025664E-6</v>
      </c>
      <c r="K2590" s="35">
        <v>-2.119173008139094E-4</v>
      </c>
      <c r="L2590" s="35">
        <v>7.7923679627463155E-3</v>
      </c>
      <c r="M2590" s="35">
        <v>0</v>
      </c>
      <c r="N2590" s="35">
        <v>0</v>
      </c>
      <c r="O2590" s="35">
        <v>0</v>
      </c>
      <c r="P2590" s="36">
        <v>12</v>
      </c>
      <c r="Q2590" s="37">
        <v>86</v>
      </c>
      <c r="R2590" s="36">
        <v>14</v>
      </c>
      <c r="S2590" s="39">
        <f t="shared" si="83"/>
        <v>86</v>
      </c>
      <c r="T2590" s="34" t="s">
        <v>51</v>
      </c>
      <c r="U2590" s="12">
        <f>(((alpha*(speed^3))+(beta*(speed^2))+(ceta*speed))+delta)</f>
        <v>2.8708667049657617E-3</v>
      </c>
      <c r="V2590" s="8">
        <f t="shared" si="84"/>
        <v>86</v>
      </c>
      <c r="AB2590" s="41"/>
    </row>
    <row r="2591" spans="1:28">
      <c r="A2591" s="34" t="s">
        <v>19</v>
      </c>
      <c r="B2591" s="34" t="s">
        <v>66</v>
      </c>
      <c r="C2591" s="5" t="s">
        <v>116</v>
      </c>
      <c r="D2591" s="35" t="s">
        <v>90</v>
      </c>
      <c r="E2591" s="36" t="s">
        <v>17</v>
      </c>
      <c r="F2591" s="37">
        <v>50</v>
      </c>
      <c r="G2591" s="38">
        <v>0.02</v>
      </c>
      <c r="H2591" s="34">
        <v>0.96679270733322009</v>
      </c>
      <c r="I2591" s="35">
        <v>1285.8385454373115</v>
      </c>
      <c r="J2591" s="35">
        <v>1.0099297590497589</v>
      </c>
      <c r="K2591" s="35">
        <v>-0.54141060835001642</v>
      </c>
      <c r="L2591" s="35">
        <v>0</v>
      </c>
      <c r="M2591" s="35">
        <v>0</v>
      </c>
      <c r="N2591" s="35">
        <v>0</v>
      </c>
      <c r="O2591" s="35">
        <v>0</v>
      </c>
      <c r="P2591" s="36">
        <v>12</v>
      </c>
      <c r="Q2591" s="37">
        <v>86</v>
      </c>
      <c r="R2591" s="36">
        <v>0</v>
      </c>
      <c r="S2591" s="39">
        <f t="shared" si="83"/>
        <v>86</v>
      </c>
      <c r="T2591" s="34" t="s">
        <v>29</v>
      </c>
      <c r="U2591" s="12">
        <f>((alpha*(beta^speed))*(speed^ceta))</f>
        <v>269.69260283107513</v>
      </c>
      <c r="V2591" s="8">
        <f t="shared" si="84"/>
        <v>86</v>
      </c>
    </row>
    <row r="2592" spans="1:28">
      <c r="A2592" s="34" t="s">
        <v>19</v>
      </c>
      <c r="B2592" s="34" t="s">
        <v>66</v>
      </c>
      <c r="C2592" s="5" t="s">
        <v>116</v>
      </c>
      <c r="D2592" s="35" t="s">
        <v>90</v>
      </c>
      <c r="E2592" s="36" t="s">
        <v>15</v>
      </c>
      <c r="F2592" s="37">
        <v>100</v>
      </c>
      <c r="G2592" s="38">
        <v>0.02</v>
      </c>
      <c r="H2592" s="34">
        <v>0.99348409280224315</v>
      </c>
      <c r="I2592" s="35">
        <v>1.1333264171601478</v>
      </c>
      <c r="J2592" s="35">
        <v>4.3205028223381126</v>
      </c>
      <c r="K2592" s="35">
        <v>-0.37422778458803962</v>
      </c>
      <c r="L2592" s="35">
        <v>0</v>
      </c>
      <c r="M2592" s="35">
        <v>0</v>
      </c>
      <c r="N2592" s="35">
        <v>0</v>
      </c>
      <c r="O2592" s="35">
        <v>0</v>
      </c>
      <c r="P2592" s="36">
        <v>12</v>
      </c>
      <c r="Q2592" s="37">
        <v>86</v>
      </c>
      <c r="R2592" s="36">
        <v>13</v>
      </c>
      <c r="S2592" s="39">
        <f t="shared" si="83"/>
        <v>86</v>
      </c>
      <c r="T2592" s="34" t="s">
        <v>50</v>
      </c>
      <c r="U2592" s="12">
        <f>EXP((alpha+(beta/speed))+(ceta*LN(speed)))</f>
        <v>0.6166980873653134</v>
      </c>
      <c r="V2592" s="8">
        <f t="shared" si="84"/>
        <v>86</v>
      </c>
    </row>
    <row r="2593" spans="1:28">
      <c r="A2593" s="34" t="s">
        <v>19</v>
      </c>
      <c r="B2593" s="34" t="s">
        <v>66</v>
      </c>
      <c r="C2593" s="5" t="s">
        <v>116</v>
      </c>
      <c r="D2593" s="35" t="s">
        <v>90</v>
      </c>
      <c r="E2593" s="36" t="s">
        <v>16</v>
      </c>
      <c r="F2593" s="37">
        <v>100</v>
      </c>
      <c r="G2593" s="38">
        <v>0.02</v>
      </c>
      <c r="H2593" s="34">
        <v>0.99335657863109017</v>
      </c>
      <c r="I2593" s="35">
        <v>0.27312238676144679</v>
      </c>
      <c r="J2593" s="35">
        <v>0.91961173848425892</v>
      </c>
      <c r="K2593" s="35">
        <v>32.077224744261542</v>
      </c>
      <c r="L2593" s="35">
        <v>13.29937931402265</v>
      </c>
      <c r="M2593" s="35">
        <v>-0.26047320022760484</v>
      </c>
      <c r="N2593" s="35">
        <v>0</v>
      </c>
      <c r="O2593" s="35">
        <v>0</v>
      </c>
      <c r="P2593" s="36">
        <v>12</v>
      </c>
      <c r="Q2593" s="37">
        <v>86</v>
      </c>
      <c r="R2593" s="36">
        <v>10</v>
      </c>
      <c r="S2593" s="39">
        <f t="shared" si="83"/>
        <v>86</v>
      </c>
      <c r="T2593" s="34" t="s">
        <v>44</v>
      </c>
      <c r="U2593" s="12">
        <f>(alpha+(beta/(1+EXP((((-1)*ceta)+(delta*LN(speed)))+(epsilon*speed)))))</f>
        <v>0.28091601265752753</v>
      </c>
      <c r="V2593" s="8">
        <f t="shared" si="84"/>
        <v>86</v>
      </c>
    </row>
    <row r="2594" spans="1:28">
      <c r="A2594" s="34" t="s">
        <v>19</v>
      </c>
      <c r="B2594" s="34" t="s">
        <v>66</v>
      </c>
      <c r="C2594" s="5" t="s">
        <v>116</v>
      </c>
      <c r="D2594" s="35" t="s">
        <v>90</v>
      </c>
      <c r="E2594" s="36" t="s">
        <v>14</v>
      </c>
      <c r="F2594" s="37">
        <v>100</v>
      </c>
      <c r="G2594" s="38">
        <v>0.02</v>
      </c>
      <c r="H2594" s="34">
        <v>0.9920611152564669</v>
      </c>
      <c r="I2594" s="35">
        <v>8.4538985397025179</v>
      </c>
      <c r="J2594" s="35">
        <v>1.2146051064341039</v>
      </c>
      <c r="K2594" s="35">
        <v>-9.6588089447742862E-3</v>
      </c>
      <c r="L2594" s="35">
        <v>0</v>
      </c>
      <c r="M2594" s="35">
        <v>0</v>
      </c>
      <c r="N2594" s="35">
        <v>0</v>
      </c>
      <c r="O2594" s="35">
        <v>0</v>
      </c>
      <c r="P2594" s="36">
        <v>12</v>
      </c>
      <c r="Q2594" s="37">
        <v>86</v>
      </c>
      <c r="R2594" s="36">
        <v>5</v>
      </c>
      <c r="S2594" s="39">
        <f t="shared" si="83"/>
        <v>86</v>
      </c>
      <c r="T2594" s="34" t="s">
        <v>36</v>
      </c>
      <c r="U2594" s="12">
        <f>(1/(((ceta*(speed^2))+(beta*speed))+alpha))</f>
        <v>2.4111848070902085E-2</v>
      </c>
      <c r="V2594" s="8">
        <f t="shared" si="84"/>
        <v>86</v>
      </c>
      <c r="AB2594" s="41"/>
    </row>
    <row r="2595" spans="1:28">
      <c r="A2595" s="34" t="s">
        <v>19</v>
      </c>
      <c r="B2595" s="34" t="s">
        <v>66</v>
      </c>
      <c r="C2595" s="5" t="s">
        <v>116</v>
      </c>
      <c r="D2595" s="35" t="s">
        <v>90</v>
      </c>
      <c r="E2595" s="36" t="s">
        <v>18</v>
      </c>
      <c r="F2595" s="37">
        <v>100</v>
      </c>
      <c r="G2595" s="38">
        <v>0.02</v>
      </c>
      <c r="H2595" s="34">
        <v>0.97728244805927567</v>
      </c>
      <c r="I2595" s="35">
        <v>-1.9658611491812855E-8</v>
      </c>
      <c r="J2595" s="35">
        <v>3.3939180839050855E-6</v>
      </c>
      <c r="K2595" s="35">
        <v>-2.1555661048808038E-4</v>
      </c>
      <c r="L2595" s="35">
        <v>8.6260337900635926E-3</v>
      </c>
      <c r="M2595" s="35">
        <v>0</v>
      </c>
      <c r="N2595" s="35">
        <v>0</v>
      </c>
      <c r="O2595" s="35">
        <v>0</v>
      </c>
      <c r="P2595" s="36">
        <v>12</v>
      </c>
      <c r="Q2595" s="37">
        <v>86</v>
      </c>
      <c r="R2595" s="36">
        <v>14</v>
      </c>
      <c r="S2595" s="39">
        <f t="shared" si="83"/>
        <v>86</v>
      </c>
      <c r="T2595" s="34" t="s">
        <v>51</v>
      </c>
      <c r="U2595" s="12">
        <f>(((alpha*(speed^3))+(beta*(speed^2))+(ceta*speed))+delta)</f>
        <v>2.6856056456141773E-3</v>
      </c>
      <c r="V2595" s="8">
        <f t="shared" si="84"/>
        <v>86</v>
      </c>
      <c r="AB2595" s="41"/>
    </row>
    <row r="2596" spans="1:28">
      <c r="A2596" s="34" t="s">
        <v>19</v>
      </c>
      <c r="B2596" s="34" t="s">
        <v>66</v>
      </c>
      <c r="C2596" s="5" t="s">
        <v>116</v>
      </c>
      <c r="D2596" s="35" t="s">
        <v>90</v>
      </c>
      <c r="E2596" s="36" t="s">
        <v>17</v>
      </c>
      <c r="F2596" s="37">
        <v>100</v>
      </c>
      <c r="G2596" s="38">
        <v>0.02</v>
      </c>
      <c r="H2596" s="34">
        <v>0.95709748501194869</v>
      </c>
      <c r="I2596" s="35">
        <v>1216.0173391693854</v>
      </c>
      <c r="J2596" s="35">
        <v>1.0077447910779394</v>
      </c>
      <c r="K2596" s="35">
        <v>-0.45077509637180907</v>
      </c>
      <c r="L2596" s="35">
        <v>0</v>
      </c>
      <c r="M2596" s="35">
        <v>0</v>
      </c>
      <c r="N2596" s="35">
        <v>0</v>
      </c>
      <c r="O2596" s="35">
        <v>0</v>
      </c>
      <c r="P2596" s="36">
        <v>12</v>
      </c>
      <c r="Q2596" s="37">
        <v>86</v>
      </c>
      <c r="R2596" s="36">
        <v>0</v>
      </c>
      <c r="S2596" s="39">
        <f t="shared" si="83"/>
        <v>86</v>
      </c>
      <c r="T2596" s="34" t="s">
        <v>29</v>
      </c>
      <c r="U2596" s="12">
        <f>((alpha*(beta^speed))*(speed^ceta))</f>
        <v>317.00373171223379</v>
      </c>
      <c r="V2596" s="8">
        <f t="shared" si="84"/>
        <v>86</v>
      </c>
    </row>
    <row r="2597" spans="1:28">
      <c r="A2597" s="34" t="s">
        <v>19</v>
      </c>
      <c r="B2597" s="34" t="s">
        <v>66</v>
      </c>
      <c r="C2597" s="5" t="s">
        <v>116</v>
      </c>
      <c r="D2597" s="35" t="s">
        <v>90</v>
      </c>
      <c r="E2597" s="36" t="s">
        <v>15</v>
      </c>
      <c r="F2597" s="37">
        <v>0</v>
      </c>
      <c r="G2597" s="38">
        <v>0.04</v>
      </c>
      <c r="H2597" s="34">
        <v>0.99414797473407146</v>
      </c>
      <c r="I2597" s="35">
        <v>74.547843486777595</v>
      </c>
      <c r="J2597" s="35">
        <v>-1.9511814985632072</v>
      </c>
      <c r="K2597" s="35">
        <v>2.8459808883459683</v>
      </c>
      <c r="L2597" s="35">
        <v>-0.3426958821131138</v>
      </c>
      <c r="M2597" s="35">
        <v>0</v>
      </c>
      <c r="N2597" s="35">
        <v>0</v>
      </c>
      <c r="O2597" s="35">
        <v>0</v>
      </c>
      <c r="P2597" s="36">
        <v>12</v>
      </c>
      <c r="Q2597" s="37">
        <v>86</v>
      </c>
      <c r="R2597" s="36">
        <v>1</v>
      </c>
      <c r="S2597" s="39">
        <f t="shared" si="83"/>
        <v>86</v>
      </c>
      <c r="T2597" s="34" t="s">
        <v>30</v>
      </c>
      <c r="U2597" s="12">
        <f>((alpha*(speed^beta))+(ceta*(speed^delta)))</f>
        <v>0.63095328816280305</v>
      </c>
      <c r="V2597" s="8">
        <f t="shared" si="84"/>
        <v>86</v>
      </c>
    </row>
    <row r="2598" spans="1:28">
      <c r="A2598" s="34" t="s">
        <v>19</v>
      </c>
      <c r="B2598" s="34" t="s">
        <v>66</v>
      </c>
      <c r="C2598" s="5" t="s">
        <v>116</v>
      </c>
      <c r="D2598" s="35" t="s">
        <v>90</v>
      </c>
      <c r="E2598" s="36" t="s">
        <v>16</v>
      </c>
      <c r="F2598" s="37">
        <v>0</v>
      </c>
      <c r="G2598" s="38">
        <v>0.04</v>
      </c>
      <c r="H2598" s="34">
        <v>0.99350792503077512</v>
      </c>
      <c r="I2598" s="35">
        <v>0.24814182001135954</v>
      </c>
      <c r="J2598" s="35">
        <v>9.6747284371030862</v>
      </c>
      <c r="K2598" s="35">
        <v>-0.76836903478918328</v>
      </c>
      <c r="L2598" s="35">
        <v>-0.48847167794199703</v>
      </c>
      <c r="M2598" s="35">
        <v>0.21147769605714756</v>
      </c>
      <c r="N2598" s="35">
        <v>0</v>
      </c>
      <c r="O2598" s="35">
        <v>0</v>
      </c>
      <c r="P2598" s="36">
        <v>12</v>
      </c>
      <c r="Q2598" s="37">
        <v>86</v>
      </c>
      <c r="R2598" s="36">
        <v>10</v>
      </c>
      <c r="S2598" s="39">
        <f t="shared" si="83"/>
        <v>86</v>
      </c>
      <c r="T2598" s="34" t="s">
        <v>44</v>
      </c>
      <c r="U2598" s="12">
        <f>(alpha+(beta/(1+EXP((((-1)*ceta)+(delta*LN(speed)))+(epsilon*speed)))))</f>
        <v>0.24814231928511707</v>
      </c>
      <c r="V2598" s="8">
        <f t="shared" si="84"/>
        <v>86</v>
      </c>
    </row>
    <row r="2599" spans="1:28">
      <c r="A2599" s="34" t="s">
        <v>19</v>
      </c>
      <c r="B2599" s="34" t="s">
        <v>66</v>
      </c>
      <c r="C2599" s="5" t="s">
        <v>116</v>
      </c>
      <c r="D2599" s="35" t="s">
        <v>90</v>
      </c>
      <c r="E2599" s="36" t="s">
        <v>14</v>
      </c>
      <c r="F2599" s="37">
        <v>0</v>
      </c>
      <c r="G2599" s="38">
        <v>0.04</v>
      </c>
      <c r="H2599" s="34">
        <v>0.99479614230594593</v>
      </c>
      <c r="I2599" s="35">
        <v>0.41640253878206729</v>
      </c>
      <c r="J2599" s="35">
        <v>1.0153999116223464</v>
      </c>
      <c r="K2599" s="35">
        <v>-0.95691719156638777</v>
      </c>
      <c r="L2599" s="35">
        <v>0</v>
      </c>
      <c r="M2599" s="35">
        <v>0</v>
      </c>
      <c r="N2599" s="35">
        <v>0</v>
      </c>
      <c r="O2599" s="35">
        <v>0</v>
      </c>
      <c r="P2599" s="36">
        <v>12</v>
      </c>
      <c r="Q2599" s="37">
        <v>86</v>
      </c>
      <c r="R2599" s="36">
        <v>0</v>
      </c>
      <c r="S2599" s="39">
        <f t="shared" si="83"/>
        <v>86</v>
      </c>
      <c r="T2599" s="34" t="s">
        <v>29</v>
      </c>
      <c r="U2599" s="12">
        <f>((alpha*(beta^speed))*(speed^ceta))</f>
        <v>2.1834888210427478E-2</v>
      </c>
      <c r="V2599" s="8">
        <f t="shared" si="84"/>
        <v>86</v>
      </c>
      <c r="AB2599" s="41"/>
    </row>
    <row r="2600" spans="1:28">
      <c r="A2600" s="34" t="s">
        <v>19</v>
      </c>
      <c r="B2600" s="34" t="s">
        <v>66</v>
      </c>
      <c r="C2600" s="5" t="s">
        <v>116</v>
      </c>
      <c r="D2600" s="35" t="s">
        <v>90</v>
      </c>
      <c r="E2600" s="36" t="s">
        <v>18</v>
      </c>
      <c r="F2600" s="37">
        <v>0</v>
      </c>
      <c r="G2600" s="38">
        <v>0.04</v>
      </c>
      <c r="H2600" s="34">
        <v>0.96526830605849512</v>
      </c>
      <c r="I2600" s="35">
        <v>-2.2083054767763747E-8</v>
      </c>
      <c r="J2600" s="35">
        <v>3.4381359542744877E-6</v>
      </c>
      <c r="K2600" s="35">
        <v>-1.8631539139712841E-4</v>
      </c>
      <c r="L2600" s="35">
        <v>7.5419781769448888E-3</v>
      </c>
      <c r="M2600" s="35">
        <v>0</v>
      </c>
      <c r="N2600" s="35">
        <v>0</v>
      </c>
      <c r="O2600" s="35">
        <v>0</v>
      </c>
      <c r="P2600" s="36">
        <v>12</v>
      </c>
      <c r="Q2600" s="37">
        <v>86</v>
      </c>
      <c r="R2600" s="36">
        <v>14</v>
      </c>
      <c r="S2600" s="39">
        <f t="shared" si="83"/>
        <v>86</v>
      </c>
      <c r="T2600" s="34" t="s">
        <v>51</v>
      </c>
      <c r="U2600" s="12">
        <f>(((alpha*(speed^3))+(beta*(speed^2))+(ceta*speed))+delta)</f>
        <v>2.901248551241218E-3</v>
      </c>
      <c r="V2600" s="8">
        <f t="shared" si="84"/>
        <v>86</v>
      </c>
      <c r="AB2600" s="41"/>
    </row>
    <row r="2601" spans="1:28">
      <c r="A2601" s="34" t="s">
        <v>19</v>
      </c>
      <c r="B2601" s="34" t="s">
        <v>66</v>
      </c>
      <c r="C2601" s="5" t="s">
        <v>116</v>
      </c>
      <c r="D2601" s="35" t="s">
        <v>90</v>
      </c>
      <c r="E2601" s="36" t="s">
        <v>17</v>
      </c>
      <c r="F2601" s="37">
        <v>0</v>
      </c>
      <c r="G2601" s="38">
        <v>0.04</v>
      </c>
      <c r="H2601" s="34">
        <v>0.97686506232651915</v>
      </c>
      <c r="I2601" s="35">
        <v>1211.937919426043</v>
      </c>
      <c r="J2601" s="35">
        <v>1.0105699987114154</v>
      </c>
      <c r="K2601" s="35">
        <v>-0.50634477987349424</v>
      </c>
      <c r="L2601" s="35">
        <v>0</v>
      </c>
      <c r="M2601" s="35">
        <v>0</v>
      </c>
      <c r="N2601" s="35">
        <v>0</v>
      </c>
      <c r="O2601" s="35">
        <v>0</v>
      </c>
      <c r="P2601" s="36">
        <v>12</v>
      </c>
      <c r="Q2601" s="37">
        <v>86</v>
      </c>
      <c r="R2601" s="36">
        <v>0</v>
      </c>
      <c r="S2601" s="39">
        <f t="shared" si="83"/>
        <v>86</v>
      </c>
      <c r="T2601" s="34" t="s">
        <v>29</v>
      </c>
      <c r="U2601" s="12">
        <f>((alpha*(beta^speed))*(speed^ceta))</f>
        <v>313.8106408648909</v>
      </c>
      <c r="V2601" s="8">
        <f t="shared" si="84"/>
        <v>86</v>
      </c>
    </row>
    <row r="2602" spans="1:28">
      <c r="A2602" s="34" t="s">
        <v>19</v>
      </c>
      <c r="B2602" s="34" t="s">
        <v>66</v>
      </c>
      <c r="C2602" s="5" t="s">
        <v>116</v>
      </c>
      <c r="D2602" s="35" t="s">
        <v>90</v>
      </c>
      <c r="E2602" s="36" t="s">
        <v>15</v>
      </c>
      <c r="F2602" s="37">
        <v>50</v>
      </c>
      <c r="G2602" s="38">
        <v>0.04</v>
      </c>
      <c r="H2602" s="34">
        <v>0.99549417875041424</v>
      </c>
      <c r="I2602" s="35">
        <v>2469.6145418050269</v>
      </c>
      <c r="J2602" s="35">
        <v>-3.7515348288339441</v>
      </c>
      <c r="K2602" s="35">
        <v>5.0453533662086327</v>
      </c>
      <c r="L2602" s="35">
        <v>-0.43945268992910208</v>
      </c>
      <c r="M2602" s="35">
        <v>0</v>
      </c>
      <c r="N2602" s="35">
        <v>0</v>
      </c>
      <c r="O2602" s="35">
        <v>0</v>
      </c>
      <c r="P2602" s="36">
        <v>12</v>
      </c>
      <c r="Q2602" s="37">
        <v>85</v>
      </c>
      <c r="R2602" s="36">
        <v>1</v>
      </c>
      <c r="S2602" s="39">
        <f t="shared" si="83"/>
        <v>85</v>
      </c>
      <c r="T2602" s="34" t="s">
        <v>30</v>
      </c>
      <c r="U2602" s="12">
        <f>((alpha*(speed^beta))+(ceta*(speed^delta)))</f>
        <v>0.71629144710571901</v>
      </c>
      <c r="V2602" s="8">
        <f t="shared" si="84"/>
        <v>85</v>
      </c>
    </row>
    <row r="2603" spans="1:28">
      <c r="A2603" s="34" t="s">
        <v>19</v>
      </c>
      <c r="B2603" s="34" t="s">
        <v>66</v>
      </c>
      <c r="C2603" s="5" t="s">
        <v>116</v>
      </c>
      <c r="D2603" s="35" t="s">
        <v>90</v>
      </c>
      <c r="E2603" s="36" t="s">
        <v>16</v>
      </c>
      <c r="F2603" s="37">
        <v>50</v>
      </c>
      <c r="G2603" s="38">
        <v>0.04</v>
      </c>
      <c r="H2603" s="34">
        <v>0.97046755763616066</v>
      </c>
      <c r="I2603" s="35">
        <v>-6.3487929210429606</v>
      </c>
      <c r="J2603" s="35">
        <v>40.325101692685081</v>
      </c>
      <c r="K2603" s="35">
        <v>1.1251868510958722</v>
      </c>
      <c r="L2603" s="35">
        <v>0</v>
      </c>
      <c r="M2603" s="35">
        <v>0</v>
      </c>
      <c r="N2603" s="35">
        <v>0</v>
      </c>
      <c r="O2603" s="35">
        <v>0</v>
      </c>
      <c r="P2603" s="36">
        <v>12</v>
      </c>
      <c r="Q2603" s="37">
        <v>85</v>
      </c>
      <c r="R2603" s="36">
        <v>13</v>
      </c>
      <c r="S2603" s="39">
        <f t="shared" si="83"/>
        <v>85</v>
      </c>
      <c r="T2603" s="34" t="s">
        <v>50</v>
      </c>
      <c r="U2603" s="12">
        <f>EXP((alpha+(beta/speed))+(ceta*LN(speed)))</f>
        <v>0.41662565002264201</v>
      </c>
      <c r="V2603" s="8">
        <f t="shared" si="84"/>
        <v>85</v>
      </c>
    </row>
    <row r="2604" spans="1:28">
      <c r="A2604" s="34" t="s">
        <v>19</v>
      </c>
      <c r="B2604" s="34" t="s">
        <v>66</v>
      </c>
      <c r="C2604" s="5" t="s">
        <v>116</v>
      </c>
      <c r="D2604" s="35" t="s">
        <v>90</v>
      </c>
      <c r="E2604" s="36" t="s">
        <v>14</v>
      </c>
      <c r="F2604" s="37">
        <v>50</v>
      </c>
      <c r="G2604" s="38">
        <v>0.04</v>
      </c>
      <c r="H2604" s="34">
        <v>0.99206250151442932</v>
      </c>
      <c r="I2604" s="35">
        <v>0.31200797811136083</v>
      </c>
      <c r="J2604" s="35">
        <v>1.013746241141781</v>
      </c>
      <c r="K2604" s="35">
        <v>-0.80391609092396954</v>
      </c>
      <c r="L2604" s="35">
        <v>0</v>
      </c>
      <c r="M2604" s="35">
        <v>0</v>
      </c>
      <c r="N2604" s="35">
        <v>0</v>
      </c>
      <c r="O2604" s="35">
        <v>0</v>
      </c>
      <c r="P2604" s="36">
        <v>12</v>
      </c>
      <c r="Q2604" s="37">
        <v>85</v>
      </c>
      <c r="R2604" s="36">
        <v>0</v>
      </c>
      <c r="S2604" s="39">
        <f t="shared" si="83"/>
        <v>85</v>
      </c>
      <c r="T2604" s="34" t="s">
        <v>29</v>
      </c>
      <c r="U2604" s="12">
        <f>((alpha*(beta^speed))*(speed^ceta))</f>
        <v>2.7993784544444858E-2</v>
      </c>
      <c r="V2604" s="8">
        <f t="shared" si="84"/>
        <v>85</v>
      </c>
      <c r="AB2604" s="41"/>
    </row>
    <row r="2605" spans="1:28">
      <c r="A2605" s="34" t="s">
        <v>19</v>
      </c>
      <c r="B2605" s="34" t="s">
        <v>66</v>
      </c>
      <c r="C2605" s="5" t="s">
        <v>116</v>
      </c>
      <c r="D2605" s="35" t="s">
        <v>90</v>
      </c>
      <c r="E2605" s="36" t="s">
        <v>18</v>
      </c>
      <c r="F2605" s="37">
        <v>50</v>
      </c>
      <c r="G2605" s="38">
        <v>0.04</v>
      </c>
      <c r="H2605" s="34">
        <v>0.98077191357755333</v>
      </c>
      <c r="I2605" s="35">
        <v>-1.3976739886330509E-8</v>
      </c>
      <c r="J2605" s="35">
        <v>2.1706037774670777E-6</v>
      </c>
      <c r="K2605" s="35">
        <v>-1.5394079274411794E-4</v>
      </c>
      <c r="L2605" s="35">
        <v>8.5168770847976819E-3</v>
      </c>
      <c r="M2605" s="35">
        <v>0</v>
      </c>
      <c r="N2605" s="35">
        <v>0</v>
      </c>
      <c r="O2605" s="35">
        <v>0</v>
      </c>
      <c r="P2605" s="36">
        <v>12</v>
      </c>
      <c r="Q2605" s="37">
        <v>85</v>
      </c>
      <c r="R2605" s="36">
        <v>14</v>
      </c>
      <c r="S2605" s="39">
        <f t="shared" si="83"/>
        <v>85</v>
      </c>
      <c r="T2605" s="34" t="s">
        <v>51</v>
      </c>
      <c r="U2605" s="12">
        <f>(((alpha*(speed^3))+(beta*(speed^2))+(ceta*speed))+delta)</f>
        <v>2.5310566110545718E-3</v>
      </c>
      <c r="V2605" s="8">
        <f t="shared" si="84"/>
        <v>85</v>
      </c>
      <c r="AB2605" s="41"/>
    </row>
    <row r="2606" spans="1:28">
      <c r="A2606" s="34" t="s">
        <v>19</v>
      </c>
      <c r="B2606" s="34" t="s">
        <v>66</v>
      </c>
      <c r="C2606" s="5" t="s">
        <v>116</v>
      </c>
      <c r="D2606" s="35" t="s">
        <v>90</v>
      </c>
      <c r="E2606" s="36" t="s">
        <v>17</v>
      </c>
      <c r="F2606" s="37">
        <v>50</v>
      </c>
      <c r="G2606" s="38">
        <v>0.04</v>
      </c>
      <c r="H2606" s="34">
        <v>0.96673157905878282</v>
      </c>
      <c r="I2606" s="35">
        <v>1063.3692486202717</v>
      </c>
      <c r="J2606" s="35">
        <v>1.0070366406466622</v>
      </c>
      <c r="K2606" s="35">
        <v>-0.35705519189885215</v>
      </c>
      <c r="L2606" s="35">
        <v>0</v>
      </c>
      <c r="M2606" s="35">
        <v>0</v>
      </c>
      <c r="N2606" s="35">
        <v>0</v>
      </c>
      <c r="O2606" s="35">
        <v>0</v>
      </c>
      <c r="P2606" s="36">
        <v>12</v>
      </c>
      <c r="Q2606" s="37">
        <v>85</v>
      </c>
      <c r="R2606" s="36">
        <v>0</v>
      </c>
      <c r="S2606" s="39">
        <f t="shared" si="83"/>
        <v>85</v>
      </c>
      <c r="T2606" s="34" t="s">
        <v>29</v>
      </c>
      <c r="U2606" s="12">
        <f>((alpha*(beta^speed))*(speed^ceta))</f>
        <v>395.02375502856114</v>
      </c>
      <c r="V2606" s="8">
        <f t="shared" si="84"/>
        <v>85</v>
      </c>
    </row>
    <row r="2607" spans="1:28">
      <c r="A2607" s="34" t="s">
        <v>19</v>
      </c>
      <c r="B2607" s="34" t="s">
        <v>66</v>
      </c>
      <c r="C2607" s="5" t="s">
        <v>116</v>
      </c>
      <c r="D2607" s="35" t="s">
        <v>90</v>
      </c>
      <c r="E2607" s="36" t="s">
        <v>15</v>
      </c>
      <c r="F2607" s="37">
        <v>100</v>
      </c>
      <c r="G2607" s="38">
        <v>0.04</v>
      </c>
      <c r="H2607" s="34">
        <v>0.98595225567889533</v>
      </c>
      <c r="I2607" s="35">
        <v>0.22813144653361339</v>
      </c>
      <c r="J2607" s="35">
        <v>2.5453676931575325E-2</v>
      </c>
      <c r="K2607" s="35">
        <v>-2.0690279048330795E-4</v>
      </c>
      <c r="L2607" s="35">
        <v>0</v>
      </c>
      <c r="M2607" s="35">
        <v>0</v>
      </c>
      <c r="N2607" s="35">
        <v>0</v>
      </c>
      <c r="O2607" s="35">
        <v>0</v>
      </c>
      <c r="P2607" s="36">
        <v>12</v>
      </c>
      <c r="Q2607" s="37">
        <v>73</v>
      </c>
      <c r="R2607" s="36">
        <v>5</v>
      </c>
      <c r="S2607" s="39">
        <f t="shared" si="83"/>
        <v>73</v>
      </c>
      <c r="T2607" s="34" t="s">
        <v>36</v>
      </c>
      <c r="U2607" s="12">
        <f>(1/(((ceta*(speed^2))+(beta*speed))+alpha))</f>
        <v>1.0166063748730951</v>
      </c>
      <c r="V2607" s="8">
        <f t="shared" si="84"/>
        <v>73</v>
      </c>
    </row>
    <row r="2608" spans="1:28">
      <c r="A2608" s="34" t="s">
        <v>19</v>
      </c>
      <c r="B2608" s="34" t="s">
        <v>66</v>
      </c>
      <c r="C2608" s="5" t="s">
        <v>116</v>
      </c>
      <c r="D2608" s="35" t="s">
        <v>90</v>
      </c>
      <c r="E2608" s="36" t="s">
        <v>16</v>
      </c>
      <c r="F2608" s="37">
        <v>100</v>
      </c>
      <c r="G2608" s="38">
        <v>0.04</v>
      </c>
      <c r="H2608" s="34">
        <v>0.92198852012775279</v>
      </c>
      <c r="I2608" s="35">
        <v>5.1344019297185834</v>
      </c>
      <c r="J2608" s="35">
        <v>1.029286710946564</v>
      </c>
      <c r="K2608" s="35">
        <v>-1.004717496335068</v>
      </c>
      <c r="L2608" s="35">
        <v>0</v>
      </c>
      <c r="M2608" s="35">
        <v>0</v>
      </c>
      <c r="N2608" s="35">
        <v>0</v>
      </c>
      <c r="O2608" s="35">
        <v>0</v>
      </c>
      <c r="P2608" s="36">
        <v>12</v>
      </c>
      <c r="Q2608" s="37">
        <v>73</v>
      </c>
      <c r="R2608" s="36">
        <v>0</v>
      </c>
      <c r="S2608" s="39">
        <f t="shared" si="83"/>
        <v>73</v>
      </c>
      <c r="T2608" s="34" t="s">
        <v>29</v>
      </c>
      <c r="U2608" s="12">
        <f>((alpha*(beta^speed))*(speed^ceta))</f>
        <v>0.56693266121914687</v>
      </c>
      <c r="V2608" s="8">
        <f t="shared" si="84"/>
        <v>73</v>
      </c>
    </row>
    <row r="2609" spans="1:28">
      <c r="A2609" s="34" t="s">
        <v>19</v>
      </c>
      <c r="B2609" s="34" t="s">
        <v>66</v>
      </c>
      <c r="C2609" s="5" t="s">
        <v>116</v>
      </c>
      <c r="D2609" s="35" t="s">
        <v>90</v>
      </c>
      <c r="E2609" s="36" t="s">
        <v>14</v>
      </c>
      <c r="F2609" s="37">
        <v>100</v>
      </c>
      <c r="G2609" s="38">
        <v>0.04</v>
      </c>
      <c r="H2609" s="34">
        <v>0.99064162098663522</v>
      </c>
      <c r="I2609" s="35">
        <v>-3.3629162591623593E-7</v>
      </c>
      <c r="J2609" s="35">
        <v>5.2636812332638353E-5</v>
      </c>
      <c r="K2609" s="35">
        <v>-2.7464826585742314E-3</v>
      </c>
      <c r="L2609" s="35">
        <v>7.994021322719129E-2</v>
      </c>
      <c r="M2609" s="35">
        <v>0</v>
      </c>
      <c r="N2609" s="35">
        <v>0</v>
      </c>
      <c r="O2609" s="35">
        <v>0</v>
      </c>
      <c r="P2609" s="36">
        <v>12</v>
      </c>
      <c r="Q2609" s="37">
        <v>73</v>
      </c>
      <c r="R2609" s="36">
        <v>14</v>
      </c>
      <c r="S2609" s="39">
        <f t="shared" si="83"/>
        <v>73</v>
      </c>
      <c r="T2609" s="34" t="s">
        <v>51</v>
      </c>
      <c r="U2609" s="12">
        <f>(((alpha*(speed^3))+(beta*(speed^2))+(ceta*speed))+delta)</f>
        <v>2.9125392632845817E-2</v>
      </c>
      <c r="V2609" s="8">
        <f t="shared" si="84"/>
        <v>73</v>
      </c>
      <c r="AB2609" s="41"/>
    </row>
    <row r="2610" spans="1:28">
      <c r="A2610" s="34" t="s">
        <v>19</v>
      </c>
      <c r="B2610" s="34" t="s">
        <v>66</v>
      </c>
      <c r="C2610" s="5" t="s">
        <v>116</v>
      </c>
      <c r="D2610" s="35" t="s">
        <v>90</v>
      </c>
      <c r="E2610" s="36" t="s">
        <v>18</v>
      </c>
      <c r="F2610" s="37">
        <v>100</v>
      </c>
      <c r="G2610" s="38">
        <v>0.04</v>
      </c>
      <c r="H2610" s="34">
        <v>0.97523771835455986</v>
      </c>
      <c r="I2610" s="35">
        <v>1.2292002095468303E-2</v>
      </c>
      <c r="J2610" s="35">
        <v>0.98942437082372248</v>
      </c>
      <c r="K2610" s="35">
        <v>-0.12519711987742793</v>
      </c>
      <c r="L2610" s="35">
        <v>0</v>
      </c>
      <c r="M2610" s="35">
        <v>0</v>
      </c>
      <c r="N2610" s="35">
        <v>0</v>
      </c>
      <c r="O2610" s="35">
        <v>0</v>
      </c>
      <c r="P2610" s="36">
        <v>12</v>
      </c>
      <c r="Q2610" s="37">
        <v>73</v>
      </c>
      <c r="R2610" s="36">
        <v>0</v>
      </c>
      <c r="S2610" s="39">
        <f t="shared" si="83"/>
        <v>73</v>
      </c>
      <c r="T2610" s="34" t="s">
        <v>29</v>
      </c>
      <c r="U2610" s="12">
        <f>((alpha*(beta^speed))*(speed^ceta))</f>
        <v>3.30575009160233E-3</v>
      </c>
      <c r="V2610" s="8">
        <f t="shared" si="84"/>
        <v>73</v>
      </c>
      <c r="AB2610" s="41"/>
    </row>
    <row r="2611" spans="1:28">
      <c r="A2611" s="34" t="s">
        <v>19</v>
      </c>
      <c r="B2611" s="34" t="s">
        <v>66</v>
      </c>
      <c r="C2611" s="5" t="s">
        <v>116</v>
      </c>
      <c r="D2611" s="35" t="s">
        <v>90</v>
      </c>
      <c r="E2611" s="36" t="s">
        <v>17</v>
      </c>
      <c r="F2611" s="37">
        <v>100</v>
      </c>
      <c r="G2611" s="38">
        <v>0.04</v>
      </c>
      <c r="H2611" s="34">
        <v>0.96497827452905927</v>
      </c>
      <c r="I2611" s="35">
        <v>1048.9865665136429</v>
      </c>
      <c r="J2611" s="35">
        <v>1.0048163453626286</v>
      </c>
      <c r="K2611" s="35">
        <v>-0.27197463209157891</v>
      </c>
      <c r="L2611" s="35">
        <v>0</v>
      </c>
      <c r="M2611" s="35">
        <v>0</v>
      </c>
      <c r="N2611" s="35">
        <v>0</v>
      </c>
      <c r="O2611" s="35">
        <v>0</v>
      </c>
      <c r="P2611" s="36">
        <v>12</v>
      </c>
      <c r="Q2611" s="37">
        <v>73</v>
      </c>
      <c r="R2611" s="36">
        <v>0</v>
      </c>
      <c r="S2611" s="39">
        <f t="shared" si="83"/>
        <v>73</v>
      </c>
      <c r="T2611" s="34" t="s">
        <v>29</v>
      </c>
      <c r="U2611" s="12">
        <f>((alpha*(beta^speed))*(speed^ceta))</f>
        <v>463.7904795218659</v>
      </c>
      <c r="V2611" s="8">
        <f t="shared" si="84"/>
        <v>73</v>
      </c>
    </row>
    <row r="2612" spans="1:28">
      <c r="A2612" s="34" t="s">
        <v>19</v>
      </c>
      <c r="B2612" s="34" t="s">
        <v>66</v>
      </c>
      <c r="C2612" s="5" t="s">
        <v>116</v>
      </c>
      <c r="D2612" s="35" t="s">
        <v>90</v>
      </c>
      <c r="E2612" s="36" t="s">
        <v>15</v>
      </c>
      <c r="F2612" s="37">
        <v>0</v>
      </c>
      <c r="G2612" s="38">
        <v>0.06</v>
      </c>
      <c r="H2612" s="34">
        <v>0.99264881288215756</v>
      </c>
      <c r="I2612" s="35">
        <v>4.3282465098132636</v>
      </c>
      <c r="J2612" s="35">
        <v>-0.40183669229128161</v>
      </c>
      <c r="K2612" s="35">
        <v>101.12036434688271</v>
      </c>
      <c r="L2612" s="35">
        <v>-2.3267487167038041</v>
      </c>
      <c r="M2612" s="35">
        <v>0</v>
      </c>
      <c r="N2612" s="35">
        <v>0</v>
      </c>
      <c r="O2612" s="35">
        <v>0</v>
      </c>
      <c r="P2612" s="36">
        <v>12</v>
      </c>
      <c r="Q2612" s="37">
        <v>85</v>
      </c>
      <c r="R2612" s="36">
        <v>1</v>
      </c>
      <c r="S2612" s="39">
        <f t="shared" si="83"/>
        <v>85</v>
      </c>
      <c r="T2612" s="34" t="s">
        <v>30</v>
      </c>
      <c r="U2612" s="12">
        <f>((alpha*(speed^beta))+(ceta*(speed^delta)))</f>
        <v>0.72938474779839002</v>
      </c>
      <c r="V2612" s="8">
        <f t="shared" si="84"/>
        <v>85</v>
      </c>
    </row>
    <row r="2613" spans="1:28">
      <c r="A2613" s="34" t="s">
        <v>19</v>
      </c>
      <c r="B2613" s="34" t="s">
        <v>66</v>
      </c>
      <c r="C2613" s="5" t="s">
        <v>116</v>
      </c>
      <c r="D2613" s="35" t="s">
        <v>90</v>
      </c>
      <c r="E2613" s="36" t="s">
        <v>16</v>
      </c>
      <c r="F2613" s="37">
        <v>0</v>
      </c>
      <c r="G2613" s="38">
        <v>0.06</v>
      </c>
      <c r="H2613" s="34">
        <v>0.98002575902868561</v>
      </c>
      <c r="I2613" s="35">
        <v>-7.0968550489905819</v>
      </c>
      <c r="J2613" s="35">
        <v>45.807391207978377</v>
      </c>
      <c r="K2613" s="35">
        <v>1.283886717146578</v>
      </c>
      <c r="L2613" s="35">
        <v>0</v>
      </c>
      <c r="M2613" s="35">
        <v>0</v>
      </c>
      <c r="N2613" s="35">
        <v>0</v>
      </c>
      <c r="O2613" s="35">
        <v>0</v>
      </c>
      <c r="P2613" s="36">
        <v>12</v>
      </c>
      <c r="Q2613" s="37">
        <v>85</v>
      </c>
      <c r="R2613" s="36">
        <v>13</v>
      </c>
      <c r="S2613" s="39">
        <f t="shared" si="83"/>
        <v>85</v>
      </c>
      <c r="T2613" s="34" t="s">
        <v>50</v>
      </c>
      <c r="U2613" s="12">
        <f>EXP((alpha+(beta/speed))+(ceta*LN(speed)))</f>
        <v>0.42567308770493312</v>
      </c>
      <c r="V2613" s="8">
        <f t="shared" si="84"/>
        <v>85</v>
      </c>
    </row>
    <row r="2614" spans="1:28">
      <c r="A2614" s="34" t="s">
        <v>19</v>
      </c>
      <c r="B2614" s="34" t="s">
        <v>66</v>
      </c>
      <c r="C2614" s="5" t="s">
        <v>116</v>
      </c>
      <c r="D2614" s="35" t="s">
        <v>90</v>
      </c>
      <c r="E2614" s="36" t="s">
        <v>14</v>
      </c>
      <c r="F2614" s="37">
        <v>0</v>
      </c>
      <c r="G2614" s="38">
        <v>0.06</v>
      </c>
      <c r="H2614" s="34">
        <v>0.99313168716098787</v>
      </c>
      <c r="I2614" s="35">
        <v>0.31986943200108792</v>
      </c>
      <c r="J2614" s="35">
        <v>1.0145554451339276</v>
      </c>
      <c r="K2614" s="35">
        <v>-0.82299509823643424</v>
      </c>
      <c r="L2614" s="35">
        <v>0</v>
      </c>
      <c r="M2614" s="35">
        <v>0</v>
      </c>
      <c r="N2614" s="35">
        <v>0</v>
      </c>
      <c r="O2614" s="35">
        <v>0</v>
      </c>
      <c r="P2614" s="36">
        <v>12</v>
      </c>
      <c r="Q2614" s="37">
        <v>85</v>
      </c>
      <c r="R2614" s="36">
        <v>0</v>
      </c>
      <c r="S2614" s="39">
        <f t="shared" si="83"/>
        <v>85</v>
      </c>
      <c r="T2614" s="34" t="s">
        <v>29</v>
      </c>
      <c r="U2614" s="12">
        <f>((alpha*(beta^speed))*(speed^ceta))</f>
        <v>2.8217090893377334E-2</v>
      </c>
      <c r="V2614" s="8">
        <f t="shared" si="84"/>
        <v>85</v>
      </c>
      <c r="AB2614" s="41"/>
    </row>
    <row r="2615" spans="1:28">
      <c r="A2615" s="34" t="s">
        <v>19</v>
      </c>
      <c r="B2615" s="34" t="s">
        <v>66</v>
      </c>
      <c r="C2615" s="5" t="s">
        <v>116</v>
      </c>
      <c r="D2615" s="35" t="s">
        <v>90</v>
      </c>
      <c r="E2615" s="36" t="s">
        <v>18</v>
      </c>
      <c r="F2615" s="37">
        <v>0</v>
      </c>
      <c r="G2615" s="38">
        <v>0.06</v>
      </c>
      <c r="H2615" s="34">
        <v>0.97870037820890865</v>
      </c>
      <c r="I2615" s="35">
        <v>-1.403827006780556E-8</v>
      </c>
      <c r="J2615" s="35">
        <v>1.9378035752119402E-6</v>
      </c>
      <c r="K2615" s="35">
        <v>-1.283942123254382E-4</v>
      </c>
      <c r="L2615" s="35">
        <v>8.0415332659571504E-3</v>
      </c>
      <c r="M2615" s="35">
        <v>0</v>
      </c>
      <c r="N2615" s="35">
        <v>0</v>
      </c>
      <c r="O2615" s="35">
        <v>0</v>
      </c>
      <c r="P2615" s="36">
        <v>12</v>
      </c>
      <c r="Q2615" s="37">
        <v>85</v>
      </c>
      <c r="R2615" s="36">
        <v>14</v>
      </c>
      <c r="S2615" s="39">
        <f t="shared" si="83"/>
        <v>85</v>
      </c>
      <c r="T2615" s="34" t="s">
        <v>51</v>
      </c>
      <c r="U2615" s="12">
        <f>(((alpha*(speed^3))+(beta*(speed^2))+(ceta*speed))+delta)</f>
        <v>2.5074034438100825E-3</v>
      </c>
      <c r="V2615" s="8">
        <f t="shared" si="84"/>
        <v>85</v>
      </c>
      <c r="AB2615" s="41"/>
    </row>
    <row r="2616" spans="1:28">
      <c r="A2616" s="34" t="s">
        <v>19</v>
      </c>
      <c r="B2616" s="34" t="s">
        <v>66</v>
      </c>
      <c r="C2616" s="5" t="s">
        <v>116</v>
      </c>
      <c r="D2616" s="35" t="s">
        <v>90</v>
      </c>
      <c r="E2616" s="36" t="s">
        <v>17</v>
      </c>
      <c r="F2616" s="37">
        <v>0</v>
      </c>
      <c r="G2616" s="38">
        <v>0.06</v>
      </c>
      <c r="H2616" s="34">
        <v>0.97296951598377468</v>
      </c>
      <c r="I2616" s="35">
        <v>1029.7031763819689</v>
      </c>
      <c r="J2616" s="35">
        <v>1.0076370887377</v>
      </c>
      <c r="K2616" s="35">
        <v>-0.35875130006433426</v>
      </c>
      <c r="L2616" s="35">
        <v>0</v>
      </c>
      <c r="M2616" s="35">
        <v>0</v>
      </c>
      <c r="N2616" s="35">
        <v>0</v>
      </c>
      <c r="O2616" s="35">
        <v>0</v>
      </c>
      <c r="P2616" s="36">
        <v>12</v>
      </c>
      <c r="Q2616" s="37">
        <v>85</v>
      </c>
      <c r="R2616" s="36">
        <v>0</v>
      </c>
      <c r="S2616" s="39">
        <f t="shared" si="83"/>
        <v>85</v>
      </c>
      <c r="T2616" s="34" t="s">
        <v>29</v>
      </c>
      <c r="U2616" s="12">
        <f>((alpha*(beta^speed))*(speed^ceta))</f>
        <v>399.3767556542623</v>
      </c>
      <c r="V2616" s="8">
        <f t="shared" si="84"/>
        <v>85</v>
      </c>
    </row>
    <row r="2617" spans="1:28">
      <c r="A2617" s="34" t="s">
        <v>19</v>
      </c>
      <c r="B2617" s="34" t="s">
        <v>66</v>
      </c>
      <c r="C2617" s="5" t="s">
        <v>116</v>
      </c>
      <c r="D2617" s="35" t="s">
        <v>90</v>
      </c>
      <c r="E2617" s="36" t="s">
        <v>15</v>
      </c>
      <c r="F2617" s="37">
        <v>50</v>
      </c>
      <c r="G2617" s="38">
        <v>0.06</v>
      </c>
      <c r="H2617" s="34">
        <v>0.99406306968741276</v>
      </c>
      <c r="I2617" s="35">
        <v>4.5033109378974432</v>
      </c>
      <c r="J2617" s="35">
        <v>-0.36289738418987133</v>
      </c>
      <c r="K2617" s="35">
        <v>774.64276093023057</v>
      </c>
      <c r="L2617" s="35">
        <v>-3.2215418595244896</v>
      </c>
      <c r="M2617" s="35">
        <v>0</v>
      </c>
      <c r="N2617" s="35">
        <v>0</v>
      </c>
      <c r="O2617" s="35">
        <v>0</v>
      </c>
      <c r="P2617" s="36">
        <v>12</v>
      </c>
      <c r="Q2617" s="37">
        <v>71</v>
      </c>
      <c r="R2617" s="36">
        <v>1</v>
      </c>
      <c r="S2617" s="39">
        <f t="shared" si="83"/>
        <v>71</v>
      </c>
      <c r="T2617" s="34" t="s">
        <v>30</v>
      </c>
      <c r="U2617" s="12">
        <f>((alpha*(speed^beta))+(ceta*(speed^delta)))</f>
        <v>0.95961328751847919</v>
      </c>
      <c r="V2617" s="8">
        <f t="shared" si="84"/>
        <v>71</v>
      </c>
    </row>
    <row r="2618" spans="1:28">
      <c r="A2618" s="34" t="s">
        <v>19</v>
      </c>
      <c r="B2618" s="34" t="s">
        <v>66</v>
      </c>
      <c r="C2618" s="5" t="s">
        <v>116</v>
      </c>
      <c r="D2618" s="35" t="s">
        <v>90</v>
      </c>
      <c r="E2618" s="36" t="s">
        <v>16</v>
      </c>
      <c r="F2618" s="37">
        <v>50</v>
      </c>
      <c r="G2618" s="38">
        <v>0.06</v>
      </c>
      <c r="H2618" s="34">
        <v>0.95849898025953273</v>
      </c>
      <c r="I2618" s="35">
        <v>4.7636889429208891</v>
      </c>
      <c r="J2618" s="35">
        <v>1.0320999157928232</v>
      </c>
      <c r="K2618" s="35">
        <v>-0.98952535650397699</v>
      </c>
      <c r="L2618" s="35">
        <v>0</v>
      </c>
      <c r="M2618" s="35">
        <v>0</v>
      </c>
      <c r="N2618" s="35">
        <v>0</v>
      </c>
      <c r="O2618" s="35">
        <v>0</v>
      </c>
      <c r="P2618" s="36">
        <v>12</v>
      </c>
      <c r="Q2618" s="37">
        <v>71</v>
      </c>
      <c r="R2618" s="36">
        <v>0</v>
      </c>
      <c r="S2618" s="39">
        <f t="shared" si="83"/>
        <v>71</v>
      </c>
      <c r="T2618" s="34" t="s">
        <v>29</v>
      </c>
      <c r="U2618" s="12">
        <f>((alpha*(beta^speed))*(speed^ceta))</f>
        <v>0.66118051092633134</v>
      </c>
      <c r="V2618" s="8">
        <f t="shared" si="84"/>
        <v>71</v>
      </c>
    </row>
    <row r="2619" spans="1:28">
      <c r="A2619" s="34" t="s">
        <v>19</v>
      </c>
      <c r="B2619" s="34" t="s">
        <v>66</v>
      </c>
      <c r="C2619" s="5" t="s">
        <v>116</v>
      </c>
      <c r="D2619" s="35" t="s">
        <v>90</v>
      </c>
      <c r="E2619" s="36" t="s">
        <v>14</v>
      </c>
      <c r="F2619" s="37">
        <v>50</v>
      </c>
      <c r="G2619" s="38">
        <v>0.06</v>
      </c>
      <c r="H2619" s="34">
        <v>0.99411593541359367</v>
      </c>
      <c r="I2619" s="35">
        <v>0.23924552386978676</v>
      </c>
      <c r="J2619" s="35">
        <v>1.0111600740705553</v>
      </c>
      <c r="K2619" s="35">
        <v>-0.64128604367937847</v>
      </c>
      <c r="L2619" s="35">
        <v>0</v>
      </c>
      <c r="M2619" s="35">
        <v>0</v>
      </c>
      <c r="N2619" s="35">
        <v>0</v>
      </c>
      <c r="O2619" s="35">
        <v>0</v>
      </c>
      <c r="P2619" s="36">
        <v>12</v>
      </c>
      <c r="Q2619" s="37">
        <v>71</v>
      </c>
      <c r="R2619" s="36">
        <v>0</v>
      </c>
      <c r="S2619" s="39">
        <f t="shared" si="83"/>
        <v>71</v>
      </c>
      <c r="T2619" s="34" t="s">
        <v>29</v>
      </c>
      <c r="U2619" s="12">
        <f>((alpha*(beta^speed))*(speed^ceta))</f>
        <v>3.4187827565782106E-2</v>
      </c>
      <c r="V2619" s="8">
        <f t="shared" si="84"/>
        <v>71</v>
      </c>
      <c r="AB2619" s="41"/>
    </row>
    <row r="2620" spans="1:28">
      <c r="A2620" s="34" t="s">
        <v>19</v>
      </c>
      <c r="B2620" s="34" t="s">
        <v>66</v>
      </c>
      <c r="C2620" s="5" t="s">
        <v>116</v>
      </c>
      <c r="D2620" s="35" t="s">
        <v>90</v>
      </c>
      <c r="E2620" s="36" t="s">
        <v>18</v>
      </c>
      <c r="F2620" s="37">
        <v>50</v>
      </c>
      <c r="G2620" s="38">
        <v>0.06</v>
      </c>
      <c r="H2620" s="34">
        <v>0.97859309036727671</v>
      </c>
      <c r="I2620" s="35">
        <v>-1.5112985531381308E-8</v>
      </c>
      <c r="J2620" s="35">
        <v>2.3664542684439264E-6</v>
      </c>
      <c r="K2620" s="35">
        <v>-1.9477538283749858E-4</v>
      </c>
      <c r="L2620" s="35">
        <v>1.0314712175152488E-2</v>
      </c>
      <c r="M2620" s="35">
        <v>0</v>
      </c>
      <c r="N2620" s="35">
        <v>0</v>
      </c>
      <c r="O2620" s="35">
        <v>0</v>
      </c>
      <c r="P2620" s="36">
        <v>12</v>
      </c>
      <c r="Q2620" s="37">
        <v>71</v>
      </c>
      <c r="R2620" s="36">
        <v>14</v>
      </c>
      <c r="S2620" s="39">
        <f t="shared" si="83"/>
        <v>71</v>
      </c>
      <c r="T2620" s="34" t="s">
        <v>51</v>
      </c>
      <c r="U2620" s="12">
        <f>(((alpha*(speed^3))+(beta*(speed^2))+(ceta*speed))+delta)</f>
        <v>3.0058521963937075E-3</v>
      </c>
      <c r="V2620" s="8">
        <f t="shared" si="84"/>
        <v>71</v>
      </c>
      <c r="AB2620" s="41"/>
    </row>
    <row r="2621" spans="1:28">
      <c r="A2621" s="34" t="s">
        <v>19</v>
      </c>
      <c r="B2621" s="34" t="s">
        <v>66</v>
      </c>
      <c r="C2621" s="5" t="s">
        <v>116</v>
      </c>
      <c r="D2621" s="35" t="s">
        <v>90</v>
      </c>
      <c r="E2621" s="36" t="s">
        <v>17</v>
      </c>
      <c r="F2621" s="37">
        <v>50</v>
      </c>
      <c r="G2621" s="38">
        <v>0.06</v>
      </c>
      <c r="H2621" s="34">
        <v>0.97906340603526276</v>
      </c>
      <c r="I2621" s="35">
        <v>1488.0338055235009</v>
      </c>
      <c r="J2621" s="35">
        <v>-0.68496703279940818</v>
      </c>
      <c r="K2621" s="35">
        <v>215.9676156272225</v>
      </c>
      <c r="L2621" s="35">
        <v>0.15356735425741658</v>
      </c>
      <c r="M2621" s="35">
        <v>0</v>
      </c>
      <c r="N2621" s="35">
        <v>0</v>
      </c>
      <c r="O2621" s="35">
        <v>0</v>
      </c>
      <c r="P2621" s="36">
        <v>12</v>
      </c>
      <c r="Q2621" s="37">
        <v>71</v>
      </c>
      <c r="R2621" s="36">
        <v>1</v>
      </c>
      <c r="S2621" s="39">
        <f t="shared" si="83"/>
        <v>71</v>
      </c>
      <c r="T2621" s="34" t="s">
        <v>30</v>
      </c>
      <c r="U2621" s="12">
        <f>((alpha*(speed^beta))+(ceta*(speed^delta)))</f>
        <v>495.8772745130957</v>
      </c>
      <c r="V2621" s="8">
        <f t="shared" si="84"/>
        <v>71</v>
      </c>
    </row>
    <row r="2622" spans="1:28">
      <c r="A2622" s="34" t="s">
        <v>19</v>
      </c>
      <c r="B2622" s="34" t="s">
        <v>66</v>
      </c>
      <c r="C2622" s="5" t="s">
        <v>116</v>
      </c>
      <c r="D2622" s="35" t="s">
        <v>90</v>
      </c>
      <c r="E2622" s="36" t="s">
        <v>15</v>
      </c>
      <c r="F2622" s="37">
        <v>100</v>
      </c>
      <c r="G2622" s="38">
        <v>0.06</v>
      </c>
      <c r="H2622" s="34">
        <v>0.99157323581224577</v>
      </c>
      <c r="I2622" s="35">
        <v>-2.7996951099814765E-5</v>
      </c>
      <c r="J2622" s="35">
        <v>3.4935720341400726E-3</v>
      </c>
      <c r="K2622" s="35">
        <v>-0.1506799673304702</v>
      </c>
      <c r="L2622" s="35">
        <v>3.5846551018181709</v>
      </c>
      <c r="M2622" s="35">
        <v>0</v>
      </c>
      <c r="N2622" s="35">
        <v>0</v>
      </c>
      <c r="O2622" s="35">
        <v>0</v>
      </c>
      <c r="P2622" s="36">
        <v>12</v>
      </c>
      <c r="Q2622" s="37">
        <v>59</v>
      </c>
      <c r="R2622" s="36">
        <v>14</v>
      </c>
      <c r="S2622" s="39">
        <f t="shared" si="83"/>
        <v>59</v>
      </c>
      <c r="T2622" s="34" t="s">
        <v>51</v>
      </c>
      <c r="U2622" s="12">
        <f>(((alpha*(speed^3))+(beta*(speed^2))+(ceta*speed))+delta)</f>
        <v>1.1056754602331638</v>
      </c>
      <c r="V2622" s="8">
        <f t="shared" si="84"/>
        <v>59</v>
      </c>
    </row>
    <row r="2623" spans="1:28">
      <c r="A2623" s="34" t="s">
        <v>19</v>
      </c>
      <c r="B2623" s="34" t="s">
        <v>66</v>
      </c>
      <c r="C2623" s="5" t="s">
        <v>116</v>
      </c>
      <c r="D2623" s="35" t="s">
        <v>90</v>
      </c>
      <c r="E2623" s="36" t="s">
        <v>16</v>
      </c>
      <c r="F2623" s="37">
        <v>100</v>
      </c>
      <c r="G2623" s="38">
        <v>0.06</v>
      </c>
      <c r="H2623" s="34">
        <v>0.97340099067093533</v>
      </c>
      <c r="I2623" s="35">
        <v>-2.3737082443037258E-6</v>
      </c>
      <c r="J2623" s="35">
        <v>5.6096634030585921E-4</v>
      </c>
      <c r="K2623" s="35">
        <v>-2.5915425284348838E-2</v>
      </c>
      <c r="L2623" s="35">
        <v>0.89749902141714566</v>
      </c>
      <c r="M2623" s="35">
        <v>0</v>
      </c>
      <c r="N2623" s="35">
        <v>0</v>
      </c>
      <c r="O2623" s="35">
        <v>0</v>
      </c>
      <c r="P2623" s="36">
        <v>12</v>
      </c>
      <c r="Q2623" s="37">
        <v>59</v>
      </c>
      <c r="R2623" s="36">
        <v>14</v>
      </c>
      <c r="S2623" s="39">
        <f t="shared" si="83"/>
        <v>59</v>
      </c>
      <c r="T2623" s="34" t="s">
        <v>51</v>
      </c>
      <c r="U2623" s="12">
        <f>(((alpha*(speed^3))+(beta*(speed^2))+(ceta*speed))+delta)</f>
        <v>0.83370293473840529</v>
      </c>
      <c r="V2623" s="8">
        <f t="shared" si="84"/>
        <v>59</v>
      </c>
    </row>
    <row r="2624" spans="1:28">
      <c r="A2624" s="34" t="s">
        <v>19</v>
      </c>
      <c r="B2624" s="34" t="s">
        <v>66</v>
      </c>
      <c r="C2624" s="5" t="s">
        <v>116</v>
      </c>
      <c r="D2624" s="35" t="s">
        <v>90</v>
      </c>
      <c r="E2624" s="36" t="s">
        <v>14</v>
      </c>
      <c r="F2624" s="37">
        <v>100</v>
      </c>
      <c r="G2624" s="38">
        <v>0.06</v>
      </c>
      <c r="H2624" s="34">
        <v>0.9939409006772344</v>
      </c>
      <c r="I2624" s="35">
        <v>0.21331965555552276</v>
      </c>
      <c r="J2624" s="35">
        <v>1.0093519914827225</v>
      </c>
      <c r="K2624" s="35">
        <v>-0.53614424117585635</v>
      </c>
      <c r="L2624" s="35">
        <v>0</v>
      </c>
      <c r="M2624" s="35">
        <v>0</v>
      </c>
      <c r="N2624" s="35">
        <v>0</v>
      </c>
      <c r="O2624" s="35">
        <v>0</v>
      </c>
      <c r="P2624" s="36">
        <v>12</v>
      </c>
      <c r="Q2624" s="37">
        <v>59</v>
      </c>
      <c r="R2624" s="36">
        <v>0</v>
      </c>
      <c r="S2624" s="39">
        <f t="shared" si="83"/>
        <v>59</v>
      </c>
      <c r="T2624" s="34" t="s">
        <v>29</v>
      </c>
      <c r="U2624" s="12">
        <f>((alpha*(beta^speed))*(speed^ceta))</f>
        <v>4.1506372146832025E-2</v>
      </c>
      <c r="V2624" s="8">
        <f t="shared" si="84"/>
        <v>59</v>
      </c>
      <c r="AB2624" s="41"/>
    </row>
    <row r="2625" spans="1:28">
      <c r="A2625" s="34" t="s">
        <v>19</v>
      </c>
      <c r="B2625" s="34" t="s">
        <v>66</v>
      </c>
      <c r="C2625" s="5" t="s">
        <v>116</v>
      </c>
      <c r="D2625" s="35" t="s">
        <v>90</v>
      </c>
      <c r="E2625" s="36" t="s">
        <v>18</v>
      </c>
      <c r="F2625" s="37">
        <v>100</v>
      </c>
      <c r="G2625" s="38">
        <v>0.06</v>
      </c>
      <c r="H2625" s="34">
        <v>0.98143079231009356</v>
      </c>
      <c r="I2625" s="35">
        <v>1.8863395366581395E-2</v>
      </c>
      <c r="J2625" s="35">
        <v>0.9875676674977395</v>
      </c>
      <c r="K2625" s="35">
        <v>-0.2203298011676868</v>
      </c>
      <c r="L2625" s="35">
        <v>0</v>
      </c>
      <c r="M2625" s="35">
        <v>0</v>
      </c>
      <c r="N2625" s="35">
        <v>0</v>
      </c>
      <c r="O2625" s="35">
        <v>0</v>
      </c>
      <c r="P2625" s="36">
        <v>12</v>
      </c>
      <c r="Q2625" s="37">
        <v>59</v>
      </c>
      <c r="R2625" s="36">
        <v>0</v>
      </c>
      <c r="S2625" s="39">
        <f t="shared" si="83"/>
        <v>59</v>
      </c>
      <c r="T2625" s="34" t="s">
        <v>29</v>
      </c>
      <c r="U2625" s="12">
        <f>((alpha*(beta^speed))*(speed^ceta))</f>
        <v>3.671920811055523E-3</v>
      </c>
      <c r="V2625" s="8">
        <f t="shared" si="84"/>
        <v>59</v>
      </c>
      <c r="AB2625" s="41"/>
    </row>
    <row r="2626" spans="1:28">
      <c r="A2626" s="34" t="s">
        <v>19</v>
      </c>
      <c r="B2626" s="34" t="s">
        <v>66</v>
      </c>
      <c r="C2626" s="5" t="s">
        <v>116</v>
      </c>
      <c r="D2626" s="35" t="s">
        <v>90</v>
      </c>
      <c r="E2626" s="36" t="s">
        <v>17</v>
      </c>
      <c r="F2626" s="37">
        <v>100</v>
      </c>
      <c r="G2626" s="38">
        <v>0.06</v>
      </c>
      <c r="H2626" s="34">
        <v>0.98326121058879246</v>
      </c>
      <c r="I2626" s="35">
        <v>-2.4109476009273106E-3</v>
      </c>
      <c r="J2626" s="35">
        <v>0.31765891047326023</v>
      </c>
      <c r="K2626" s="35">
        <v>-14.466683168933741</v>
      </c>
      <c r="L2626" s="35">
        <v>842.454788104008</v>
      </c>
      <c r="M2626" s="35">
        <v>0</v>
      </c>
      <c r="N2626" s="35">
        <v>0</v>
      </c>
      <c r="O2626" s="35">
        <v>0</v>
      </c>
      <c r="P2626" s="36">
        <v>12</v>
      </c>
      <c r="Q2626" s="37">
        <v>59</v>
      </c>
      <c r="R2626" s="36">
        <v>14</v>
      </c>
      <c r="S2626" s="39">
        <f t="shared" ref="S2626:S2689" si="85">V2626</f>
        <v>59</v>
      </c>
      <c r="T2626" s="34" t="s">
        <v>51</v>
      </c>
      <c r="U2626" s="12">
        <f>(((alpha*(speed^3))+(beta*(speed^2))+(ceta*speed))+delta)</f>
        <v>599.53314116348611</v>
      </c>
      <c r="V2626" s="8">
        <f t="shared" ref="V2626:V2689" si="86">IF($V$1&lt;P2626,P2626,IF($V$1&gt;Q2626,Q2626,$V$1))</f>
        <v>59</v>
      </c>
    </row>
    <row r="2627" spans="1:28">
      <c r="A2627" s="34" t="s">
        <v>19</v>
      </c>
      <c r="B2627" s="34" t="s">
        <v>67</v>
      </c>
      <c r="C2627" s="5" t="s">
        <v>117</v>
      </c>
      <c r="D2627" s="35" t="s">
        <v>84</v>
      </c>
      <c r="E2627" s="36" t="s">
        <v>15</v>
      </c>
      <c r="F2627" s="37">
        <v>0</v>
      </c>
      <c r="G2627" s="38">
        <v>0</v>
      </c>
      <c r="H2627" s="34">
        <v>0.99670042515124646</v>
      </c>
      <c r="I2627" s="35">
        <v>83.472881677700457</v>
      </c>
      <c r="J2627" s="35">
        <v>1.0060579854894787</v>
      </c>
      <c r="K2627" s="35">
        <v>-0.95415966388225248</v>
      </c>
      <c r="L2627" s="35">
        <v>0</v>
      </c>
      <c r="M2627" s="35">
        <v>0</v>
      </c>
      <c r="N2627" s="35">
        <v>0</v>
      </c>
      <c r="O2627" s="35">
        <v>0</v>
      </c>
      <c r="P2627" s="36">
        <v>12</v>
      </c>
      <c r="Q2627" s="37">
        <v>86</v>
      </c>
      <c r="R2627" s="36">
        <v>0</v>
      </c>
      <c r="S2627" s="39">
        <f t="shared" si="85"/>
        <v>86</v>
      </c>
      <c r="T2627" s="34" t="s">
        <v>29</v>
      </c>
      <c r="U2627" s="12">
        <f>((alpha*(beta^speed))*(speed^ceta))</f>
        <v>2.0012626797461897</v>
      </c>
      <c r="V2627" s="8">
        <f t="shared" si="86"/>
        <v>86</v>
      </c>
    </row>
    <row r="2628" spans="1:28">
      <c r="A2628" s="34" t="s">
        <v>19</v>
      </c>
      <c r="B2628" s="34" t="s">
        <v>67</v>
      </c>
      <c r="C2628" s="5" t="s">
        <v>117</v>
      </c>
      <c r="D2628" s="35" t="s">
        <v>84</v>
      </c>
      <c r="E2628" s="36" t="s">
        <v>16</v>
      </c>
      <c r="F2628" s="37">
        <v>0</v>
      </c>
      <c r="G2628" s="38">
        <v>0</v>
      </c>
      <c r="H2628" s="34">
        <v>0.98634890470013326</v>
      </c>
      <c r="I2628" s="35">
        <v>133.3914573978463</v>
      </c>
      <c r="J2628" s="35">
        <v>1.012423122022742</v>
      </c>
      <c r="K2628" s="35">
        <v>-0.85755744527449562</v>
      </c>
      <c r="L2628" s="35">
        <v>0</v>
      </c>
      <c r="M2628" s="35">
        <v>0</v>
      </c>
      <c r="N2628" s="35">
        <v>0</v>
      </c>
      <c r="O2628" s="35">
        <v>0</v>
      </c>
      <c r="P2628" s="36">
        <v>12</v>
      </c>
      <c r="Q2628" s="37">
        <v>86</v>
      </c>
      <c r="R2628" s="36">
        <v>0</v>
      </c>
      <c r="S2628" s="39">
        <f t="shared" si="85"/>
        <v>86</v>
      </c>
      <c r="T2628" s="34" t="s">
        <v>29</v>
      </c>
      <c r="U2628" s="12">
        <f>((alpha*(beta^speed))*(speed^ceta))</f>
        <v>8.4590425684896058</v>
      </c>
      <c r="V2628" s="8">
        <f t="shared" si="86"/>
        <v>86</v>
      </c>
    </row>
    <row r="2629" spans="1:28">
      <c r="A2629" s="34" t="s">
        <v>19</v>
      </c>
      <c r="B2629" s="34" t="s">
        <v>67</v>
      </c>
      <c r="C2629" s="5" t="s">
        <v>117</v>
      </c>
      <c r="D2629" s="35" t="s">
        <v>84</v>
      </c>
      <c r="E2629" s="36" t="s">
        <v>14</v>
      </c>
      <c r="F2629" s="37">
        <v>0</v>
      </c>
      <c r="G2629" s="38">
        <v>0</v>
      </c>
      <c r="H2629" s="34">
        <v>0.99686758799768116</v>
      </c>
      <c r="I2629" s="35">
        <v>3.0213809169516064</v>
      </c>
      <c r="J2629" s="35">
        <v>2.1765094637801541</v>
      </c>
      <c r="K2629" s="35">
        <v>-0.73731174197368976</v>
      </c>
      <c r="L2629" s="35">
        <v>0</v>
      </c>
      <c r="M2629" s="35">
        <v>0</v>
      </c>
      <c r="N2629" s="35">
        <v>0</v>
      </c>
      <c r="O2629" s="35">
        <v>0</v>
      </c>
      <c r="P2629" s="36">
        <v>12</v>
      </c>
      <c r="Q2629" s="37">
        <v>86</v>
      </c>
      <c r="R2629" s="36">
        <v>13</v>
      </c>
      <c r="S2629" s="39">
        <f t="shared" si="85"/>
        <v>86</v>
      </c>
      <c r="T2629" s="34" t="s">
        <v>50</v>
      </c>
      <c r="U2629" s="12">
        <f>EXP((alpha+(beta/speed))+(ceta*LN(speed)))</f>
        <v>0.78855478274574353</v>
      </c>
      <c r="V2629" s="8">
        <f t="shared" si="86"/>
        <v>86</v>
      </c>
    </row>
    <row r="2630" spans="1:28">
      <c r="A2630" s="34" t="s">
        <v>19</v>
      </c>
      <c r="B2630" s="34" t="s">
        <v>67</v>
      </c>
      <c r="C2630" s="5" t="s">
        <v>117</v>
      </c>
      <c r="D2630" s="35" t="s">
        <v>84</v>
      </c>
      <c r="E2630" s="36" t="s">
        <v>18</v>
      </c>
      <c r="F2630" s="37">
        <v>0</v>
      </c>
      <c r="G2630" s="38">
        <v>0</v>
      </c>
      <c r="H2630" s="34">
        <v>0.99833574978215722</v>
      </c>
      <c r="I2630" s="35">
        <v>11.965819098382465</v>
      </c>
      <c r="J2630" s="35">
        <v>1.006228410751683</v>
      </c>
      <c r="K2630" s="35">
        <v>-0.97106019249805808</v>
      </c>
      <c r="L2630" s="35">
        <v>0</v>
      </c>
      <c r="M2630" s="35">
        <v>0</v>
      </c>
      <c r="N2630" s="35">
        <v>0</v>
      </c>
      <c r="O2630" s="35">
        <v>0</v>
      </c>
      <c r="P2630" s="36">
        <v>12</v>
      </c>
      <c r="Q2630" s="37">
        <v>86</v>
      </c>
      <c r="R2630" s="36">
        <v>0</v>
      </c>
      <c r="S2630" s="39">
        <f t="shared" si="85"/>
        <v>86</v>
      </c>
      <c r="T2630" s="34" t="s">
        <v>29</v>
      </c>
      <c r="U2630" s="12">
        <f>((alpha*(beta^speed))*(speed^ceta))</f>
        <v>0.26998117341207534</v>
      </c>
      <c r="V2630" s="8">
        <f t="shared" si="86"/>
        <v>86</v>
      </c>
    </row>
    <row r="2631" spans="1:28">
      <c r="A2631" s="34" t="s">
        <v>19</v>
      </c>
      <c r="B2631" s="34" t="s">
        <v>67</v>
      </c>
      <c r="C2631" s="5" t="s">
        <v>117</v>
      </c>
      <c r="D2631" s="35" t="s">
        <v>84</v>
      </c>
      <c r="E2631" s="36" t="s">
        <v>17</v>
      </c>
      <c r="F2631" s="37">
        <v>0</v>
      </c>
      <c r="G2631" s="38">
        <v>0</v>
      </c>
      <c r="H2631" s="34">
        <v>0.99557984114154585</v>
      </c>
      <c r="I2631" s="35">
        <v>3691.6253537977573</v>
      </c>
      <c r="J2631" s="35">
        <v>-0.79825422014579772</v>
      </c>
      <c r="K2631" s="35">
        <v>0.10959832469003364</v>
      </c>
      <c r="L2631" s="35">
        <v>1.4695645885859669</v>
      </c>
      <c r="M2631" s="35">
        <v>0</v>
      </c>
      <c r="N2631" s="35">
        <v>0</v>
      </c>
      <c r="O2631" s="35">
        <v>0</v>
      </c>
      <c r="P2631" s="36">
        <v>12</v>
      </c>
      <c r="Q2631" s="37">
        <v>86</v>
      </c>
      <c r="R2631" s="36">
        <v>1</v>
      </c>
      <c r="S2631" s="39">
        <f t="shared" si="85"/>
        <v>86</v>
      </c>
      <c r="T2631" s="34" t="s">
        <v>30</v>
      </c>
      <c r="U2631" s="12">
        <f>((alpha*(speed^beta))+(ceta*(speed^delta)))</f>
        <v>181.76405708029449</v>
      </c>
      <c r="V2631" s="8">
        <f t="shared" si="86"/>
        <v>86</v>
      </c>
    </row>
    <row r="2632" spans="1:28">
      <c r="A2632" s="34" t="s">
        <v>19</v>
      </c>
      <c r="B2632" s="34" t="s">
        <v>67</v>
      </c>
      <c r="C2632" s="5" t="s">
        <v>117</v>
      </c>
      <c r="D2632" s="35" t="s">
        <v>84</v>
      </c>
      <c r="E2632" s="36" t="s">
        <v>15</v>
      </c>
      <c r="F2632" s="37">
        <v>50</v>
      </c>
      <c r="G2632" s="38">
        <v>0</v>
      </c>
      <c r="H2632" s="34">
        <v>0.99443547407505084</v>
      </c>
      <c r="I2632" s="35">
        <v>91.64457227244452</v>
      </c>
      <c r="J2632" s="35">
        <v>1.0081740846563938</v>
      </c>
      <c r="K2632" s="35">
        <v>-0.99756268899407818</v>
      </c>
      <c r="L2632" s="35">
        <v>0</v>
      </c>
      <c r="M2632" s="35">
        <v>0</v>
      </c>
      <c r="N2632" s="35">
        <v>0</v>
      </c>
      <c r="O2632" s="35">
        <v>0</v>
      </c>
      <c r="P2632" s="36">
        <v>12</v>
      </c>
      <c r="Q2632" s="37">
        <v>86</v>
      </c>
      <c r="R2632" s="36">
        <v>0</v>
      </c>
      <c r="S2632" s="39">
        <f t="shared" si="85"/>
        <v>86</v>
      </c>
      <c r="T2632" s="34" t="s">
        <v>29</v>
      </c>
      <c r="U2632" s="12">
        <f>((alpha*(beta^speed))*(speed^ceta))</f>
        <v>2.1695957325550221</v>
      </c>
      <c r="V2632" s="8">
        <f t="shared" si="86"/>
        <v>86</v>
      </c>
    </row>
    <row r="2633" spans="1:28">
      <c r="A2633" s="34" t="s">
        <v>19</v>
      </c>
      <c r="B2633" s="34" t="s">
        <v>67</v>
      </c>
      <c r="C2633" s="5" t="s">
        <v>117</v>
      </c>
      <c r="D2633" s="35" t="s">
        <v>84</v>
      </c>
      <c r="E2633" s="36" t="s">
        <v>16</v>
      </c>
      <c r="F2633" s="37">
        <v>50</v>
      </c>
      <c r="G2633" s="38">
        <v>0</v>
      </c>
      <c r="H2633" s="34">
        <v>0.97740919349722055</v>
      </c>
      <c r="I2633" s="35">
        <v>113.66396976963401</v>
      </c>
      <c r="J2633" s="35">
        <v>1.008824760911792</v>
      </c>
      <c r="K2633" s="35">
        <v>-0.73610314236303431</v>
      </c>
      <c r="L2633" s="35">
        <v>0</v>
      </c>
      <c r="M2633" s="35">
        <v>0</v>
      </c>
      <c r="N2633" s="35">
        <v>0</v>
      </c>
      <c r="O2633" s="35">
        <v>0</v>
      </c>
      <c r="P2633" s="36">
        <v>12</v>
      </c>
      <c r="Q2633" s="37">
        <v>86</v>
      </c>
      <c r="R2633" s="36">
        <v>0</v>
      </c>
      <c r="S2633" s="39">
        <f t="shared" si="85"/>
        <v>86</v>
      </c>
      <c r="T2633" s="34" t="s">
        <v>29</v>
      </c>
      <c r="U2633" s="12">
        <f>((alpha*(beta^speed))*(speed^ceta))</f>
        <v>9.1156046754433984</v>
      </c>
      <c r="V2633" s="8">
        <f t="shared" si="86"/>
        <v>86</v>
      </c>
    </row>
    <row r="2634" spans="1:28">
      <c r="A2634" s="34" t="s">
        <v>19</v>
      </c>
      <c r="B2634" s="34" t="s">
        <v>67</v>
      </c>
      <c r="C2634" s="5" t="s">
        <v>117</v>
      </c>
      <c r="D2634" s="35" t="s">
        <v>84</v>
      </c>
      <c r="E2634" s="36" t="s">
        <v>14</v>
      </c>
      <c r="F2634" s="37">
        <v>50</v>
      </c>
      <c r="G2634" s="38">
        <v>0</v>
      </c>
      <c r="H2634" s="34">
        <v>0.99617813127486254</v>
      </c>
      <c r="I2634" s="35">
        <v>23636.930764593049</v>
      </c>
      <c r="J2634" s="35">
        <v>-4.5761577545159655</v>
      </c>
      <c r="K2634" s="35">
        <v>27.467965529477095</v>
      </c>
      <c r="L2634" s="35">
        <v>-0.81633684937478312</v>
      </c>
      <c r="M2634" s="35">
        <v>0</v>
      </c>
      <c r="N2634" s="35">
        <v>0</v>
      </c>
      <c r="O2634" s="35">
        <v>0</v>
      </c>
      <c r="P2634" s="36">
        <v>12</v>
      </c>
      <c r="Q2634" s="37">
        <v>86</v>
      </c>
      <c r="R2634" s="36">
        <v>1</v>
      </c>
      <c r="S2634" s="39">
        <f t="shared" si="85"/>
        <v>86</v>
      </c>
      <c r="T2634" s="34" t="s">
        <v>30</v>
      </c>
      <c r="U2634" s="12">
        <f>((alpha*(speed^beta))+(ceta*(speed^delta)))</f>
        <v>0.72384243101811707</v>
      </c>
      <c r="V2634" s="8">
        <f t="shared" si="86"/>
        <v>86</v>
      </c>
    </row>
    <row r="2635" spans="1:28">
      <c r="A2635" s="34" t="s">
        <v>19</v>
      </c>
      <c r="B2635" s="34" t="s">
        <v>67</v>
      </c>
      <c r="C2635" s="5" t="s">
        <v>117</v>
      </c>
      <c r="D2635" s="35" t="s">
        <v>84</v>
      </c>
      <c r="E2635" s="36" t="s">
        <v>18</v>
      </c>
      <c r="F2635" s="37">
        <v>50</v>
      </c>
      <c r="G2635" s="38">
        <v>0</v>
      </c>
      <c r="H2635" s="34">
        <v>0.99724627145450784</v>
      </c>
      <c r="I2635" s="35">
        <v>12.73324423643974</v>
      </c>
      <c r="J2635" s="35">
        <v>1.0076162161948856</v>
      </c>
      <c r="K2635" s="35">
        <v>-0.99519592782848931</v>
      </c>
      <c r="L2635" s="35">
        <v>0</v>
      </c>
      <c r="M2635" s="35">
        <v>0</v>
      </c>
      <c r="N2635" s="35">
        <v>0</v>
      </c>
      <c r="O2635" s="35">
        <v>0</v>
      </c>
      <c r="P2635" s="36">
        <v>12</v>
      </c>
      <c r="Q2635" s="37">
        <v>86</v>
      </c>
      <c r="R2635" s="36">
        <v>0</v>
      </c>
      <c r="S2635" s="39">
        <f t="shared" si="85"/>
        <v>86</v>
      </c>
      <c r="T2635" s="34" t="s">
        <v>29</v>
      </c>
      <c r="U2635" s="12">
        <f>((alpha*(beta^speed))*(speed^ceta))</f>
        <v>0.29048040279077564</v>
      </c>
      <c r="V2635" s="8">
        <f t="shared" si="86"/>
        <v>86</v>
      </c>
    </row>
    <row r="2636" spans="1:28">
      <c r="A2636" s="34" t="s">
        <v>19</v>
      </c>
      <c r="B2636" s="34" t="s">
        <v>67</v>
      </c>
      <c r="C2636" s="5" t="s">
        <v>117</v>
      </c>
      <c r="D2636" s="35" t="s">
        <v>84</v>
      </c>
      <c r="E2636" s="36" t="s">
        <v>17</v>
      </c>
      <c r="F2636" s="37">
        <v>50</v>
      </c>
      <c r="G2636" s="38">
        <v>0</v>
      </c>
      <c r="H2636" s="34">
        <v>0.99298425736464335</v>
      </c>
      <c r="I2636" s="35">
        <v>4565.4308330641634</v>
      </c>
      <c r="J2636" s="35">
        <v>1.0098480475638083</v>
      </c>
      <c r="K2636" s="35">
        <v>-0.90067415470135248</v>
      </c>
      <c r="L2636" s="35">
        <v>0</v>
      </c>
      <c r="M2636" s="35">
        <v>0</v>
      </c>
      <c r="N2636" s="35">
        <v>0</v>
      </c>
      <c r="O2636" s="35">
        <v>0</v>
      </c>
      <c r="P2636" s="36">
        <v>12</v>
      </c>
      <c r="Q2636" s="37">
        <v>86</v>
      </c>
      <c r="R2636" s="36">
        <v>0</v>
      </c>
      <c r="S2636" s="39">
        <f t="shared" si="85"/>
        <v>86</v>
      </c>
      <c r="T2636" s="34" t="s">
        <v>29</v>
      </c>
      <c r="U2636" s="12">
        <f>((alpha*(beta^speed))*(speed^ceta))</f>
        <v>191.93209468314356</v>
      </c>
      <c r="V2636" s="8">
        <f t="shared" si="86"/>
        <v>86</v>
      </c>
    </row>
    <row r="2637" spans="1:28">
      <c r="A2637" s="34" t="s">
        <v>19</v>
      </c>
      <c r="B2637" s="34" t="s">
        <v>67</v>
      </c>
      <c r="C2637" s="5" t="s">
        <v>117</v>
      </c>
      <c r="D2637" s="35" t="s">
        <v>84</v>
      </c>
      <c r="E2637" s="36" t="s">
        <v>15</v>
      </c>
      <c r="F2637" s="37">
        <v>100</v>
      </c>
      <c r="G2637" s="38">
        <v>0</v>
      </c>
      <c r="H2637" s="34">
        <v>0.98978449744885522</v>
      </c>
      <c r="I2637" s="35">
        <v>2.213893820700267</v>
      </c>
      <c r="J2637" s="35">
        <v>82.179600550378098</v>
      </c>
      <c r="K2637" s="35">
        <v>-6.6250461966619836E-2</v>
      </c>
      <c r="L2637" s="35">
        <v>0.84601335325682059</v>
      </c>
      <c r="M2637" s="35">
        <v>2.6267492351334236E-2</v>
      </c>
      <c r="N2637" s="35">
        <v>0</v>
      </c>
      <c r="O2637" s="35">
        <v>0</v>
      </c>
      <c r="P2637" s="36">
        <v>12</v>
      </c>
      <c r="Q2637" s="37">
        <v>86</v>
      </c>
      <c r="R2637" s="36">
        <v>10</v>
      </c>
      <c r="S2637" s="39">
        <f t="shared" si="85"/>
        <v>86</v>
      </c>
      <c r="T2637" s="34" t="s">
        <v>44</v>
      </c>
      <c r="U2637" s="12">
        <f>(alpha+(beta/(1+EXP((((-1)*ceta)+(delta*LN(speed)))+(epsilon*speed)))))</f>
        <v>2.3989604221282974</v>
      </c>
      <c r="V2637" s="8">
        <f t="shared" si="86"/>
        <v>86</v>
      </c>
    </row>
    <row r="2638" spans="1:28">
      <c r="A2638" s="34" t="s">
        <v>19</v>
      </c>
      <c r="B2638" s="34" t="s">
        <v>67</v>
      </c>
      <c r="C2638" s="5" t="s">
        <v>117</v>
      </c>
      <c r="D2638" s="35" t="s">
        <v>84</v>
      </c>
      <c r="E2638" s="36" t="s">
        <v>16</v>
      </c>
      <c r="F2638" s="37">
        <v>100</v>
      </c>
      <c r="G2638" s="38">
        <v>0</v>
      </c>
      <c r="H2638" s="34">
        <v>0.9704756256692364</v>
      </c>
      <c r="I2638" s="35">
        <v>102.17317412638945</v>
      </c>
      <c r="J2638" s="35">
        <v>1.0057572580474874</v>
      </c>
      <c r="K2638" s="35">
        <v>-0.64048087075152071</v>
      </c>
      <c r="L2638" s="35">
        <v>0</v>
      </c>
      <c r="M2638" s="35">
        <v>0</v>
      </c>
      <c r="N2638" s="35">
        <v>0</v>
      </c>
      <c r="O2638" s="35">
        <v>0</v>
      </c>
      <c r="P2638" s="36">
        <v>12</v>
      </c>
      <c r="Q2638" s="37">
        <v>86</v>
      </c>
      <c r="R2638" s="36">
        <v>0</v>
      </c>
      <c r="S2638" s="39">
        <f t="shared" si="85"/>
        <v>86</v>
      </c>
      <c r="T2638" s="34" t="s">
        <v>29</v>
      </c>
      <c r="U2638" s="12">
        <f>((alpha*(beta^speed))*(speed^ceta))</f>
        <v>9.6547428770699408</v>
      </c>
      <c r="V2638" s="8">
        <f t="shared" si="86"/>
        <v>86</v>
      </c>
    </row>
    <row r="2639" spans="1:28">
      <c r="A2639" s="34" t="s">
        <v>19</v>
      </c>
      <c r="B2639" s="34" t="s">
        <v>67</v>
      </c>
      <c r="C2639" s="5" t="s">
        <v>117</v>
      </c>
      <c r="D2639" s="35" t="s">
        <v>84</v>
      </c>
      <c r="E2639" s="36" t="s">
        <v>14</v>
      </c>
      <c r="F2639" s="37">
        <v>100</v>
      </c>
      <c r="G2639" s="38">
        <v>0</v>
      </c>
      <c r="H2639" s="34">
        <v>0.99589313044881933</v>
      </c>
      <c r="I2639" s="35">
        <v>374.10540741558066</v>
      </c>
      <c r="J2639" s="35">
        <v>-2.6691816514055811</v>
      </c>
      <c r="K2639" s="35">
        <v>23.903336825977956</v>
      </c>
      <c r="L2639" s="35">
        <v>-0.79665622153277116</v>
      </c>
      <c r="M2639" s="35">
        <v>0</v>
      </c>
      <c r="N2639" s="35">
        <v>0</v>
      </c>
      <c r="O2639" s="35">
        <v>0</v>
      </c>
      <c r="P2639" s="36">
        <v>12</v>
      </c>
      <c r="Q2639" s="37">
        <v>86</v>
      </c>
      <c r="R2639" s="36">
        <v>1</v>
      </c>
      <c r="S2639" s="39">
        <f t="shared" si="85"/>
        <v>86</v>
      </c>
      <c r="T2639" s="34" t="s">
        <v>30</v>
      </c>
      <c r="U2639" s="12">
        <f>((alpha*(speed^beta))+(ceta*(speed^delta)))</f>
        <v>0.69015526361595314</v>
      </c>
      <c r="V2639" s="8">
        <f t="shared" si="86"/>
        <v>86</v>
      </c>
    </row>
    <row r="2640" spans="1:28">
      <c r="A2640" s="34" t="s">
        <v>19</v>
      </c>
      <c r="B2640" s="34" t="s">
        <v>67</v>
      </c>
      <c r="C2640" s="5" t="s">
        <v>117</v>
      </c>
      <c r="D2640" s="35" t="s">
        <v>84</v>
      </c>
      <c r="E2640" s="36" t="s">
        <v>18</v>
      </c>
      <c r="F2640" s="37">
        <v>100</v>
      </c>
      <c r="G2640" s="38">
        <v>0</v>
      </c>
      <c r="H2640" s="34">
        <v>0.9945512042987622</v>
      </c>
      <c r="I2640" s="35">
        <v>0.28165013127289606</v>
      </c>
      <c r="J2640" s="35">
        <v>10.540889087380645</v>
      </c>
      <c r="K2640" s="35">
        <v>0.17683741337247455</v>
      </c>
      <c r="L2640" s="35">
        <v>0.92231031579333167</v>
      </c>
      <c r="M2640" s="35">
        <v>2.0381698237364763E-2</v>
      </c>
      <c r="N2640" s="35">
        <v>0</v>
      </c>
      <c r="O2640" s="35">
        <v>0</v>
      </c>
      <c r="P2640" s="36">
        <v>12</v>
      </c>
      <c r="Q2640" s="37">
        <v>86</v>
      </c>
      <c r="R2640" s="36">
        <v>10</v>
      </c>
      <c r="S2640" s="39">
        <f t="shared" si="85"/>
        <v>86</v>
      </c>
      <c r="T2640" s="34" t="s">
        <v>44</v>
      </c>
      <c r="U2640" s="12">
        <f>(alpha+(beta/(1+EXP((((-1)*ceta)+(delta*LN(speed)))+(epsilon*speed)))))</f>
        <v>0.3173570637318035</v>
      </c>
      <c r="V2640" s="8">
        <f t="shared" si="86"/>
        <v>86</v>
      </c>
    </row>
    <row r="2641" spans="1:22">
      <c r="A2641" s="34" t="s">
        <v>19</v>
      </c>
      <c r="B2641" s="34" t="s">
        <v>67</v>
      </c>
      <c r="C2641" s="5" t="s">
        <v>117</v>
      </c>
      <c r="D2641" s="35" t="s">
        <v>84</v>
      </c>
      <c r="E2641" s="36" t="s">
        <v>17</v>
      </c>
      <c r="F2641" s="37">
        <v>100</v>
      </c>
      <c r="G2641" s="38">
        <v>0</v>
      </c>
      <c r="H2641" s="34">
        <v>0.98904751643787703</v>
      </c>
      <c r="I2641" s="35">
        <v>3993.6782705302476</v>
      </c>
      <c r="J2641" s="35">
        <v>1.0074707691946134</v>
      </c>
      <c r="K2641" s="35">
        <v>-0.81302095412516973</v>
      </c>
      <c r="L2641" s="35">
        <v>0</v>
      </c>
      <c r="M2641" s="35">
        <v>0</v>
      </c>
      <c r="N2641" s="35">
        <v>0</v>
      </c>
      <c r="O2641" s="35">
        <v>0</v>
      </c>
      <c r="P2641" s="36">
        <v>12</v>
      </c>
      <c r="Q2641" s="37">
        <v>86</v>
      </c>
      <c r="R2641" s="36">
        <v>0</v>
      </c>
      <c r="S2641" s="39">
        <f t="shared" si="85"/>
        <v>86</v>
      </c>
      <c r="T2641" s="34" t="s">
        <v>29</v>
      </c>
      <c r="U2641" s="12">
        <f>((alpha*(beta^speed))*(speed^ceta))</f>
        <v>202.57058078721559</v>
      </c>
      <c r="V2641" s="8">
        <f t="shared" si="86"/>
        <v>86</v>
      </c>
    </row>
    <row r="2642" spans="1:22">
      <c r="A2642" s="34" t="s">
        <v>19</v>
      </c>
      <c r="B2642" s="34" t="s">
        <v>67</v>
      </c>
      <c r="C2642" s="5" t="s">
        <v>117</v>
      </c>
      <c r="D2642" s="35" t="s">
        <v>84</v>
      </c>
      <c r="E2642" s="36" t="s">
        <v>15</v>
      </c>
      <c r="F2642" s="37">
        <v>0</v>
      </c>
      <c r="G2642" s="38">
        <v>-0.06</v>
      </c>
      <c r="H2642" s="34">
        <v>0.99454159851354051</v>
      </c>
      <c r="I2642" s="35">
        <v>62.568648039093056</v>
      </c>
      <c r="J2642" s="35">
        <v>0.97984100648940853</v>
      </c>
      <c r="K2642" s="35">
        <v>-0.87908261578622449</v>
      </c>
      <c r="L2642" s="35">
        <v>0</v>
      </c>
      <c r="M2642" s="35">
        <v>0</v>
      </c>
      <c r="N2642" s="35">
        <v>0</v>
      </c>
      <c r="O2642" s="35">
        <v>0</v>
      </c>
      <c r="P2642" s="36">
        <v>12</v>
      </c>
      <c r="Q2642" s="37">
        <v>86</v>
      </c>
      <c r="R2642" s="36">
        <v>0</v>
      </c>
      <c r="S2642" s="39">
        <f t="shared" si="85"/>
        <v>86</v>
      </c>
      <c r="T2642" s="34" t="s">
        <v>29</v>
      </c>
      <c r="U2642" s="12">
        <f>((alpha*(beta^speed))*(speed^ceta))</f>
        <v>0.21634922311316201</v>
      </c>
      <c r="V2642" s="8">
        <f t="shared" si="86"/>
        <v>86</v>
      </c>
    </row>
    <row r="2643" spans="1:22">
      <c r="A2643" s="34" t="s">
        <v>19</v>
      </c>
      <c r="B2643" s="34" t="s">
        <v>67</v>
      </c>
      <c r="C2643" s="5" t="s">
        <v>117</v>
      </c>
      <c r="D2643" s="35" t="s">
        <v>84</v>
      </c>
      <c r="E2643" s="36" t="s">
        <v>16</v>
      </c>
      <c r="F2643" s="37">
        <v>0</v>
      </c>
      <c r="G2643" s="38">
        <v>-0.06</v>
      </c>
      <c r="H2643" s="34">
        <v>0.98888153191954753</v>
      </c>
      <c r="I2643" s="35">
        <v>84.171098649420145</v>
      </c>
      <c r="J2643" s="35">
        <v>0.97194525372425777</v>
      </c>
      <c r="K2643" s="35">
        <v>-0.77040417420595519</v>
      </c>
      <c r="L2643" s="35">
        <v>0</v>
      </c>
      <c r="M2643" s="35">
        <v>0</v>
      </c>
      <c r="N2643" s="35">
        <v>0</v>
      </c>
      <c r="O2643" s="35">
        <v>0</v>
      </c>
      <c r="P2643" s="36">
        <v>12</v>
      </c>
      <c r="Q2643" s="37">
        <v>86</v>
      </c>
      <c r="R2643" s="36">
        <v>0</v>
      </c>
      <c r="S2643" s="39">
        <f t="shared" si="85"/>
        <v>86</v>
      </c>
      <c r="T2643" s="34" t="s">
        <v>29</v>
      </c>
      <c r="U2643" s="12">
        <f>((alpha*(beta^speed))*(speed^ceta))</f>
        <v>0.23551165269640226</v>
      </c>
      <c r="V2643" s="8">
        <f t="shared" si="86"/>
        <v>86</v>
      </c>
    </row>
    <row r="2644" spans="1:22">
      <c r="A2644" s="34" t="s">
        <v>19</v>
      </c>
      <c r="B2644" s="34" t="s">
        <v>67</v>
      </c>
      <c r="C2644" s="5" t="s">
        <v>117</v>
      </c>
      <c r="D2644" s="35" t="s">
        <v>84</v>
      </c>
      <c r="E2644" s="36" t="s">
        <v>14</v>
      </c>
      <c r="F2644" s="37">
        <v>0</v>
      </c>
      <c r="G2644" s="38">
        <v>-0.06</v>
      </c>
      <c r="H2644" s="34">
        <v>0.99499219903272784</v>
      </c>
      <c r="I2644" s="35">
        <v>0.12611663803047091</v>
      </c>
      <c r="J2644" s="35">
        <v>29.298185059806865</v>
      </c>
      <c r="K2644" s="35">
        <v>0.15699356121274774</v>
      </c>
      <c r="L2644" s="35">
        <v>0.8531431252179752</v>
      </c>
      <c r="M2644" s="35">
        <v>2.8939165312572318E-2</v>
      </c>
      <c r="N2644" s="35">
        <v>0</v>
      </c>
      <c r="O2644" s="35">
        <v>0</v>
      </c>
      <c r="P2644" s="36">
        <v>12</v>
      </c>
      <c r="Q2644" s="37">
        <v>86</v>
      </c>
      <c r="R2644" s="36">
        <v>10</v>
      </c>
      <c r="S2644" s="39">
        <f t="shared" si="85"/>
        <v>86</v>
      </c>
      <c r="T2644" s="34" t="s">
        <v>44</v>
      </c>
      <c r="U2644" s="12">
        <f>(alpha+(beta/(1+EXP((((-1)*ceta)+(delta*LN(speed)))+(epsilon*speed)))))</f>
        <v>0.18962302484351157</v>
      </c>
      <c r="V2644" s="8">
        <f t="shared" si="86"/>
        <v>86</v>
      </c>
    </row>
    <row r="2645" spans="1:22">
      <c r="A2645" s="34" t="s">
        <v>19</v>
      </c>
      <c r="B2645" s="34" t="s">
        <v>67</v>
      </c>
      <c r="C2645" s="5" t="s">
        <v>117</v>
      </c>
      <c r="D2645" s="35" t="s">
        <v>84</v>
      </c>
      <c r="E2645" s="36" t="s">
        <v>18</v>
      </c>
      <c r="F2645" s="37">
        <v>0</v>
      </c>
      <c r="G2645" s="38">
        <v>-0.06</v>
      </c>
      <c r="H2645" s="34">
        <v>0.9952447718381614</v>
      </c>
      <c r="I2645" s="35">
        <v>4.9069534159567443</v>
      </c>
      <c r="J2645" s="35">
        <v>-9.4153911901761731</v>
      </c>
      <c r="K2645" s="35">
        <v>-1.7444347806638301</v>
      </c>
      <c r="L2645" s="35">
        <v>0</v>
      </c>
      <c r="M2645" s="35">
        <v>0</v>
      </c>
      <c r="N2645" s="35">
        <v>0</v>
      </c>
      <c r="O2645" s="35">
        <v>0</v>
      </c>
      <c r="P2645" s="36">
        <v>12</v>
      </c>
      <c r="Q2645" s="37">
        <v>86</v>
      </c>
      <c r="R2645" s="36">
        <v>13</v>
      </c>
      <c r="S2645" s="39">
        <f t="shared" si="85"/>
        <v>86</v>
      </c>
      <c r="T2645" s="34" t="s">
        <v>50</v>
      </c>
      <c r="U2645" s="12">
        <f>EXP((alpha+(beta/speed))+(ceta*LN(speed)))</f>
        <v>5.1157497138991162E-2</v>
      </c>
      <c r="V2645" s="8">
        <f t="shared" si="86"/>
        <v>86</v>
      </c>
    </row>
    <row r="2646" spans="1:22">
      <c r="A2646" s="34" t="s">
        <v>19</v>
      </c>
      <c r="B2646" s="34" t="s">
        <v>67</v>
      </c>
      <c r="C2646" s="5" t="s">
        <v>117</v>
      </c>
      <c r="D2646" s="35" t="s">
        <v>84</v>
      </c>
      <c r="E2646" s="36" t="s">
        <v>17</v>
      </c>
      <c r="F2646" s="37">
        <v>0</v>
      </c>
      <c r="G2646" s="38">
        <v>-0.06</v>
      </c>
      <c r="H2646" s="34">
        <v>0.99103082130928988</v>
      </c>
      <c r="I2646" s="35">
        <v>12.92707261344982</v>
      </c>
      <c r="J2646" s="35">
        <v>-17.338824670158445</v>
      </c>
      <c r="K2646" s="35">
        <v>-2.3637112623049306</v>
      </c>
      <c r="L2646" s="35">
        <v>0</v>
      </c>
      <c r="M2646" s="35">
        <v>0</v>
      </c>
      <c r="N2646" s="35">
        <v>0</v>
      </c>
      <c r="O2646" s="35">
        <v>0</v>
      </c>
      <c r="P2646" s="36">
        <v>12</v>
      </c>
      <c r="Q2646" s="37">
        <v>86</v>
      </c>
      <c r="R2646" s="36">
        <v>13</v>
      </c>
      <c r="S2646" s="39">
        <f t="shared" si="85"/>
        <v>86</v>
      </c>
      <c r="T2646" s="34" t="s">
        <v>50</v>
      </c>
      <c r="U2646" s="12">
        <f>EXP((alpha+(beta/speed))+(ceta*LN(speed)))</f>
        <v>8.9949877247541643</v>
      </c>
      <c r="V2646" s="8">
        <f t="shared" si="86"/>
        <v>86</v>
      </c>
    </row>
    <row r="2647" spans="1:22">
      <c r="A2647" s="34" t="s">
        <v>19</v>
      </c>
      <c r="B2647" s="34" t="s">
        <v>67</v>
      </c>
      <c r="C2647" s="5" t="s">
        <v>117</v>
      </c>
      <c r="D2647" s="35" t="s">
        <v>84</v>
      </c>
      <c r="E2647" s="36" t="s">
        <v>15</v>
      </c>
      <c r="F2647" s="37">
        <v>50</v>
      </c>
      <c r="G2647" s="38">
        <v>-0.06</v>
      </c>
      <c r="H2647" s="34">
        <v>0.99355143300381699</v>
      </c>
      <c r="I2647" s="35">
        <v>7.4407980051091685E-2</v>
      </c>
      <c r="J2647" s="35">
        <v>64.096205249862635</v>
      </c>
      <c r="K2647" s="35">
        <v>2.2872051692686191E-2</v>
      </c>
      <c r="L2647" s="35">
        <v>0.86850672642523796</v>
      </c>
      <c r="M2647" s="35">
        <v>2.5834206357767276E-2</v>
      </c>
      <c r="N2647" s="35">
        <v>0</v>
      </c>
      <c r="O2647" s="35">
        <v>0</v>
      </c>
      <c r="P2647" s="36">
        <v>12</v>
      </c>
      <c r="Q2647" s="37">
        <v>86</v>
      </c>
      <c r="R2647" s="36">
        <v>10</v>
      </c>
      <c r="S2647" s="39">
        <f t="shared" si="85"/>
        <v>86</v>
      </c>
      <c r="T2647" s="34" t="s">
        <v>44</v>
      </c>
      <c r="U2647" s="12">
        <f>(alpha+(beta/(1+EXP((((-1)*ceta)+(delta*LN(speed)))+(epsilon*speed)))))</f>
        <v>0.22257288546924281</v>
      </c>
      <c r="V2647" s="8">
        <f t="shared" si="86"/>
        <v>86</v>
      </c>
    </row>
    <row r="2648" spans="1:22">
      <c r="A2648" s="34" t="s">
        <v>19</v>
      </c>
      <c r="B2648" s="34" t="s">
        <v>67</v>
      </c>
      <c r="C2648" s="5" t="s">
        <v>117</v>
      </c>
      <c r="D2648" s="35" t="s">
        <v>84</v>
      </c>
      <c r="E2648" s="36" t="s">
        <v>16</v>
      </c>
      <c r="F2648" s="37">
        <v>50</v>
      </c>
      <c r="G2648" s="38">
        <v>-0.06</v>
      </c>
      <c r="H2648" s="34">
        <v>0.98531750013621167</v>
      </c>
      <c r="I2648" s="35">
        <v>64.960498430239909</v>
      </c>
      <c r="J2648" s="35">
        <v>0.96870340276917899</v>
      </c>
      <c r="K2648" s="35">
        <v>-0.67718269157846711</v>
      </c>
      <c r="L2648" s="35">
        <v>0</v>
      </c>
      <c r="M2648" s="35">
        <v>0</v>
      </c>
      <c r="N2648" s="35">
        <v>0</v>
      </c>
      <c r="O2648" s="35">
        <v>0</v>
      </c>
      <c r="P2648" s="36">
        <v>12</v>
      </c>
      <c r="Q2648" s="37">
        <v>86</v>
      </c>
      <c r="R2648" s="36">
        <v>0</v>
      </c>
      <c r="S2648" s="39">
        <f t="shared" si="85"/>
        <v>86</v>
      </c>
      <c r="T2648" s="34" t="s">
        <v>29</v>
      </c>
      <c r="U2648" s="12">
        <f>((alpha*(beta^speed))*(speed^ceta))</f>
        <v>0.20656248764872728</v>
      </c>
      <c r="V2648" s="8">
        <f t="shared" si="86"/>
        <v>86</v>
      </c>
    </row>
    <row r="2649" spans="1:22">
      <c r="A2649" s="34" t="s">
        <v>19</v>
      </c>
      <c r="B2649" s="34" t="s">
        <v>67</v>
      </c>
      <c r="C2649" s="5" t="s">
        <v>117</v>
      </c>
      <c r="D2649" s="35" t="s">
        <v>84</v>
      </c>
      <c r="E2649" s="36" t="s">
        <v>14</v>
      </c>
      <c r="F2649" s="37">
        <v>50</v>
      </c>
      <c r="G2649" s="38">
        <v>-0.06</v>
      </c>
      <c r="H2649" s="34">
        <v>0.99489666630418672</v>
      </c>
      <c r="I2649" s="35">
        <v>0.24520101620167328</v>
      </c>
      <c r="J2649" s="35">
        <v>2.8521008596018717E-2</v>
      </c>
      <c r="K2649" s="35">
        <v>0.55025949995144041</v>
      </c>
      <c r="L2649" s="35">
        <v>0</v>
      </c>
      <c r="M2649" s="35">
        <v>0</v>
      </c>
      <c r="N2649" s="35">
        <v>0</v>
      </c>
      <c r="O2649" s="35">
        <v>0</v>
      </c>
      <c r="P2649" s="36">
        <v>12</v>
      </c>
      <c r="Q2649" s="37">
        <v>86</v>
      </c>
      <c r="R2649" s="36">
        <v>2</v>
      </c>
      <c r="S2649" s="39">
        <f t="shared" si="85"/>
        <v>86</v>
      </c>
      <c r="T2649" s="34" t="s">
        <v>31</v>
      </c>
      <c r="U2649" s="12">
        <f>((alpha+(beta*speed))^((-1)/ceta))</f>
        <v>0.16468524825241432</v>
      </c>
      <c r="V2649" s="8">
        <f t="shared" si="86"/>
        <v>86</v>
      </c>
    </row>
    <row r="2650" spans="1:22">
      <c r="A2650" s="34" t="s">
        <v>19</v>
      </c>
      <c r="B2650" s="34" t="s">
        <v>67</v>
      </c>
      <c r="C2650" s="5" t="s">
        <v>117</v>
      </c>
      <c r="D2650" s="35" t="s">
        <v>84</v>
      </c>
      <c r="E2650" s="36" t="s">
        <v>18</v>
      </c>
      <c r="F2650" s="37">
        <v>50</v>
      </c>
      <c r="G2650" s="38">
        <v>-0.06</v>
      </c>
      <c r="H2650" s="34">
        <v>0.99439367021463609</v>
      </c>
      <c r="I2650" s="35">
        <v>0.57579338345288822</v>
      </c>
      <c r="J2650" s="35">
        <v>1.0687303958395072E-2</v>
      </c>
      <c r="K2650" s="35">
        <v>1.6908900242781297</v>
      </c>
      <c r="L2650" s="35">
        <v>0</v>
      </c>
      <c r="M2650" s="35">
        <v>0</v>
      </c>
      <c r="N2650" s="35">
        <v>0</v>
      </c>
      <c r="O2650" s="35">
        <v>0</v>
      </c>
      <c r="P2650" s="36">
        <v>12</v>
      </c>
      <c r="Q2650" s="37">
        <v>86</v>
      </c>
      <c r="R2650" s="36">
        <v>6</v>
      </c>
      <c r="S2650" s="39">
        <f t="shared" si="85"/>
        <v>86</v>
      </c>
      <c r="T2650" s="34" t="s">
        <v>37</v>
      </c>
      <c r="U2650" s="12">
        <f>(1/(alpha+(beta*(speed^ceta))))</f>
        <v>4.8724706626490179E-2</v>
      </c>
      <c r="V2650" s="8">
        <f t="shared" si="86"/>
        <v>86</v>
      </c>
    </row>
    <row r="2651" spans="1:22">
      <c r="A2651" s="34" t="s">
        <v>19</v>
      </c>
      <c r="B2651" s="34" t="s">
        <v>67</v>
      </c>
      <c r="C2651" s="5" t="s">
        <v>117</v>
      </c>
      <c r="D2651" s="35" t="s">
        <v>84</v>
      </c>
      <c r="E2651" s="36" t="s">
        <v>17</v>
      </c>
      <c r="F2651" s="37">
        <v>50</v>
      </c>
      <c r="G2651" s="38">
        <v>-0.06</v>
      </c>
      <c r="H2651" s="34">
        <v>0.98933602457279901</v>
      </c>
      <c r="I2651" s="35">
        <v>13.321502574548855</v>
      </c>
      <c r="J2651" s="35">
        <v>-19.56672341129326</v>
      </c>
      <c r="K2651" s="35">
        <v>-2.4738266308769723</v>
      </c>
      <c r="L2651" s="35">
        <v>0</v>
      </c>
      <c r="M2651" s="35">
        <v>0</v>
      </c>
      <c r="N2651" s="35">
        <v>0</v>
      </c>
      <c r="O2651" s="35">
        <v>0</v>
      </c>
      <c r="P2651" s="36">
        <v>12</v>
      </c>
      <c r="Q2651" s="37">
        <v>86</v>
      </c>
      <c r="R2651" s="36">
        <v>13</v>
      </c>
      <c r="S2651" s="39">
        <f t="shared" si="85"/>
        <v>86</v>
      </c>
      <c r="T2651" s="34" t="s">
        <v>50</v>
      </c>
      <c r="U2651" s="12">
        <f>EXP((alpha+(beta/speed))+(ceta*LN(speed)))</f>
        <v>7.9621540316170334</v>
      </c>
      <c r="V2651" s="8">
        <f t="shared" si="86"/>
        <v>86</v>
      </c>
    </row>
    <row r="2652" spans="1:22">
      <c r="A2652" s="34" t="s">
        <v>19</v>
      </c>
      <c r="B2652" s="34" t="s">
        <v>67</v>
      </c>
      <c r="C2652" s="5" t="s">
        <v>117</v>
      </c>
      <c r="D2652" s="35" t="s">
        <v>84</v>
      </c>
      <c r="E2652" s="36" t="s">
        <v>15</v>
      </c>
      <c r="F2652" s="37">
        <v>100</v>
      </c>
      <c r="G2652" s="38">
        <v>-0.06</v>
      </c>
      <c r="H2652" s="34">
        <v>0.99237839211497292</v>
      </c>
      <c r="I2652" s="35">
        <v>0.11687567660673498</v>
      </c>
      <c r="J2652" s="35">
        <v>27.329063199195513</v>
      </c>
      <c r="K2652" s="35">
        <v>1.0582320605170725</v>
      </c>
      <c r="L2652" s="35">
        <v>0.89556743486175128</v>
      </c>
      <c r="M2652" s="35">
        <v>2.9588846282776648E-2</v>
      </c>
      <c r="N2652" s="35">
        <v>0</v>
      </c>
      <c r="O2652" s="35">
        <v>0</v>
      </c>
      <c r="P2652" s="36">
        <v>12</v>
      </c>
      <c r="Q2652" s="37">
        <v>86</v>
      </c>
      <c r="R2652" s="36">
        <v>10</v>
      </c>
      <c r="S2652" s="39">
        <f t="shared" si="85"/>
        <v>86</v>
      </c>
      <c r="T2652" s="34" t="s">
        <v>44</v>
      </c>
      <c r="U2652" s="12">
        <f>(alpha+(beta/(1+EXP((((-1)*ceta)+(delta*LN(speed)))+(epsilon*speed)))))</f>
        <v>0.23084733791539946</v>
      </c>
      <c r="V2652" s="8">
        <f t="shared" si="86"/>
        <v>86</v>
      </c>
    </row>
    <row r="2653" spans="1:22">
      <c r="A2653" s="34" t="s">
        <v>19</v>
      </c>
      <c r="B2653" s="34" t="s">
        <v>67</v>
      </c>
      <c r="C2653" s="5" t="s">
        <v>117</v>
      </c>
      <c r="D2653" s="35" t="s">
        <v>84</v>
      </c>
      <c r="E2653" s="36" t="s">
        <v>16</v>
      </c>
      <c r="F2653" s="37">
        <v>100</v>
      </c>
      <c r="G2653" s="38">
        <v>-0.06</v>
      </c>
      <c r="H2653" s="34">
        <v>0.98182814827627474</v>
      </c>
      <c r="I2653" s="35">
        <v>-0.40573078310905553</v>
      </c>
      <c r="J2653" s="35">
        <v>14.323466782741358</v>
      </c>
      <c r="K2653" s="35">
        <v>5.2929594873345689</v>
      </c>
      <c r="L2653" s="35">
        <v>2.0459217461256576</v>
      </c>
      <c r="M2653" s="35">
        <v>-8.5597497904014875E-3</v>
      </c>
      <c r="N2653" s="35">
        <v>0</v>
      </c>
      <c r="O2653" s="35">
        <v>0</v>
      </c>
      <c r="P2653" s="36">
        <v>12</v>
      </c>
      <c r="Q2653" s="37">
        <v>86</v>
      </c>
      <c r="R2653" s="36">
        <v>10</v>
      </c>
      <c r="S2653" s="39">
        <f t="shared" si="85"/>
        <v>86</v>
      </c>
      <c r="T2653" s="34" t="s">
        <v>44</v>
      </c>
      <c r="U2653" s="12">
        <f>(alpha+(beta/(1+EXP((((-1)*ceta)+(delta*LN(speed)))+(epsilon*speed)))))</f>
        <v>0.22114848388022812</v>
      </c>
      <c r="V2653" s="8">
        <f t="shared" si="86"/>
        <v>86</v>
      </c>
    </row>
    <row r="2654" spans="1:22">
      <c r="A2654" s="34" t="s">
        <v>19</v>
      </c>
      <c r="B2654" s="34" t="s">
        <v>67</v>
      </c>
      <c r="C2654" s="5" t="s">
        <v>117</v>
      </c>
      <c r="D2654" s="35" t="s">
        <v>84</v>
      </c>
      <c r="E2654" s="36" t="s">
        <v>14</v>
      </c>
      <c r="F2654" s="37">
        <v>100</v>
      </c>
      <c r="G2654" s="38">
        <v>-0.06</v>
      </c>
      <c r="H2654" s="34">
        <v>0.99488944355544928</v>
      </c>
      <c r="I2654" s="35">
        <v>0.24764892123022345</v>
      </c>
      <c r="J2654" s="35">
        <v>2.9150099506788717E-2</v>
      </c>
      <c r="K2654" s="35">
        <v>0.55250448798605456</v>
      </c>
      <c r="L2654" s="35">
        <v>0</v>
      </c>
      <c r="M2654" s="35">
        <v>0</v>
      </c>
      <c r="N2654" s="35">
        <v>0</v>
      </c>
      <c r="O2654" s="35">
        <v>0</v>
      </c>
      <c r="P2654" s="36">
        <v>12</v>
      </c>
      <c r="Q2654" s="37">
        <v>86</v>
      </c>
      <c r="R2654" s="36">
        <v>2</v>
      </c>
      <c r="S2654" s="39">
        <f t="shared" si="85"/>
        <v>86</v>
      </c>
      <c r="T2654" s="34" t="s">
        <v>31</v>
      </c>
      <c r="U2654" s="12">
        <f>((alpha+(beta*speed))^((-1)/ceta))</f>
        <v>0.15978372912144514</v>
      </c>
      <c r="V2654" s="8">
        <f t="shared" si="86"/>
        <v>86</v>
      </c>
    </row>
    <row r="2655" spans="1:22">
      <c r="A2655" s="34" t="s">
        <v>19</v>
      </c>
      <c r="B2655" s="34" t="s">
        <v>67</v>
      </c>
      <c r="C2655" s="5" t="s">
        <v>117</v>
      </c>
      <c r="D2655" s="35" t="s">
        <v>84</v>
      </c>
      <c r="E2655" s="36" t="s">
        <v>18</v>
      </c>
      <c r="F2655" s="37">
        <v>100</v>
      </c>
      <c r="G2655" s="38">
        <v>-0.06</v>
      </c>
      <c r="H2655" s="34">
        <v>0.99344281253133238</v>
      </c>
      <c r="I2655" s="35">
        <v>5.3123993761253514</v>
      </c>
      <c r="J2655" s="35">
        <v>-11.955233894862724</v>
      </c>
      <c r="K2655" s="35">
        <v>-1.84963380226904</v>
      </c>
      <c r="L2655" s="35">
        <v>0</v>
      </c>
      <c r="M2655" s="35">
        <v>0</v>
      </c>
      <c r="N2655" s="35">
        <v>0</v>
      </c>
      <c r="O2655" s="35">
        <v>0</v>
      </c>
      <c r="P2655" s="36">
        <v>12</v>
      </c>
      <c r="Q2655" s="37">
        <v>86</v>
      </c>
      <c r="R2655" s="36">
        <v>13</v>
      </c>
      <c r="S2655" s="39">
        <f t="shared" si="85"/>
        <v>86</v>
      </c>
      <c r="T2655" s="34" t="s">
        <v>50</v>
      </c>
      <c r="U2655" s="12">
        <f>EXP((alpha+(beta/speed))+(ceta*LN(speed)))</f>
        <v>4.6629294515650621E-2</v>
      </c>
      <c r="V2655" s="8">
        <f t="shared" si="86"/>
        <v>86</v>
      </c>
    </row>
    <row r="2656" spans="1:22">
      <c r="A2656" s="34" t="s">
        <v>19</v>
      </c>
      <c r="B2656" s="34" t="s">
        <v>67</v>
      </c>
      <c r="C2656" s="5" t="s">
        <v>117</v>
      </c>
      <c r="D2656" s="35" t="s">
        <v>84</v>
      </c>
      <c r="E2656" s="36" t="s">
        <v>17</v>
      </c>
      <c r="F2656" s="37">
        <v>100</v>
      </c>
      <c r="G2656" s="38">
        <v>-0.06</v>
      </c>
      <c r="H2656" s="34">
        <v>0.98747608989317048</v>
      </c>
      <c r="I2656" s="35">
        <v>13.49175248076912</v>
      </c>
      <c r="J2656" s="35">
        <v>-20.684394822796143</v>
      </c>
      <c r="K2656" s="35">
        <v>-2.5199299259695498</v>
      </c>
      <c r="L2656" s="35">
        <v>0</v>
      </c>
      <c r="M2656" s="35">
        <v>0</v>
      </c>
      <c r="N2656" s="35">
        <v>0</v>
      </c>
      <c r="O2656" s="35">
        <v>0</v>
      </c>
      <c r="P2656" s="36">
        <v>12</v>
      </c>
      <c r="Q2656" s="37">
        <v>86</v>
      </c>
      <c r="R2656" s="36">
        <v>13</v>
      </c>
      <c r="S2656" s="39">
        <f t="shared" si="85"/>
        <v>86</v>
      </c>
      <c r="T2656" s="34" t="s">
        <v>50</v>
      </c>
      <c r="U2656" s="12">
        <f>EXP((alpha+(beta/speed))+(ceta*LN(speed)))</f>
        <v>7.588190896265754</v>
      </c>
      <c r="V2656" s="8">
        <f t="shared" si="86"/>
        <v>86</v>
      </c>
    </row>
    <row r="2657" spans="1:22">
      <c r="A2657" s="34" t="s">
        <v>19</v>
      </c>
      <c r="B2657" s="34" t="s">
        <v>67</v>
      </c>
      <c r="C2657" s="5" t="s">
        <v>117</v>
      </c>
      <c r="D2657" s="35" t="s">
        <v>84</v>
      </c>
      <c r="E2657" s="36" t="s">
        <v>15</v>
      </c>
      <c r="F2657" s="37">
        <v>0</v>
      </c>
      <c r="G2657" s="38">
        <v>-0.04</v>
      </c>
      <c r="H2657" s="34">
        <v>0.99478950746980865</v>
      </c>
      <c r="I2657" s="35">
        <v>0.24890207689746968</v>
      </c>
      <c r="J2657" s="35">
        <v>85.98063831078116</v>
      </c>
      <c r="K2657" s="35">
        <v>-0.19250764749440152</v>
      </c>
      <c r="L2657" s="35">
        <v>0.82705910762369783</v>
      </c>
      <c r="M2657" s="35">
        <v>2.5239455039490412E-2</v>
      </c>
      <c r="N2657" s="35">
        <v>0</v>
      </c>
      <c r="O2657" s="35">
        <v>0</v>
      </c>
      <c r="P2657" s="36">
        <v>12</v>
      </c>
      <c r="Q2657" s="37">
        <v>86</v>
      </c>
      <c r="R2657" s="36">
        <v>10</v>
      </c>
      <c r="S2657" s="39">
        <f t="shared" si="85"/>
        <v>86</v>
      </c>
      <c r="T2657" s="34" t="s">
        <v>44</v>
      </c>
      <c r="U2657" s="12">
        <f>(alpha+(beta/(1+EXP((((-1)*ceta)+(delta*LN(speed)))+(epsilon*speed)))))</f>
        <v>0.45173979413975762</v>
      </c>
      <c r="V2657" s="8">
        <f t="shared" si="86"/>
        <v>86</v>
      </c>
    </row>
    <row r="2658" spans="1:22">
      <c r="A2658" s="34" t="s">
        <v>19</v>
      </c>
      <c r="B2658" s="34" t="s">
        <v>67</v>
      </c>
      <c r="C2658" s="5" t="s">
        <v>117</v>
      </c>
      <c r="D2658" s="35" t="s">
        <v>84</v>
      </c>
      <c r="E2658" s="36" t="s">
        <v>16</v>
      </c>
      <c r="F2658" s="37">
        <v>0</v>
      </c>
      <c r="G2658" s="38">
        <v>-0.04</v>
      </c>
      <c r="H2658" s="34">
        <v>0.98501816851457136</v>
      </c>
      <c r="I2658" s="35">
        <v>88.705238542176929</v>
      </c>
      <c r="J2658" s="35">
        <v>0.97952572849843944</v>
      </c>
      <c r="K2658" s="35">
        <v>-0.73522628608123153</v>
      </c>
      <c r="L2658" s="35">
        <v>0</v>
      </c>
      <c r="M2658" s="35">
        <v>0</v>
      </c>
      <c r="N2658" s="35">
        <v>0</v>
      </c>
      <c r="O2658" s="35">
        <v>0</v>
      </c>
      <c r="P2658" s="36">
        <v>12</v>
      </c>
      <c r="Q2658" s="37">
        <v>86</v>
      </c>
      <c r="R2658" s="36">
        <v>0</v>
      </c>
      <c r="S2658" s="39">
        <f t="shared" si="85"/>
        <v>86</v>
      </c>
      <c r="T2658" s="34" t="s">
        <v>29</v>
      </c>
      <c r="U2658" s="12">
        <f>((alpha*(beta^speed))*(speed^ceta))</f>
        <v>0.56626284371284474</v>
      </c>
      <c r="V2658" s="8">
        <f t="shared" si="86"/>
        <v>86</v>
      </c>
    </row>
    <row r="2659" spans="1:22">
      <c r="A2659" s="34" t="s">
        <v>19</v>
      </c>
      <c r="B2659" s="34" t="s">
        <v>67</v>
      </c>
      <c r="C2659" s="5" t="s">
        <v>117</v>
      </c>
      <c r="D2659" s="35" t="s">
        <v>84</v>
      </c>
      <c r="E2659" s="36" t="s">
        <v>14</v>
      </c>
      <c r="F2659" s="37">
        <v>0</v>
      </c>
      <c r="G2659" s="38">
        <v>-0.04</v>
      </c>
      <c r="H2659" s="34">
        <v>0.99508637938172484</v>
      </c>
      <c r="I2659" s="35">
        <v>0.17523339377807859</v>
      </c>
      <c r="J2659" s="35">
        <v>2.5687295827979365E-2</v>
      </c>
      <c r="K2659" s="35">
        <v>0.63236828889995489</v>
      </c>
      <c r="L2659" s="35">
        <v>0</v>
      </c>
      <c r="M2659" s="35">
        <v>0</v>
      </c>
      <c r="N2659" s="35">
        <v>0</v>
      </c>
      <c r="O2659" s="35">
        <v>0</v>
      </c>
      <c r="P2659" s="36">
        <v>12</v>
      </c>
      <c r="Q2659" s="37">
        <v>86</v>
      </c>
      <c r="R2659" s="36">
        <v>2</v>
      </c>
      <c r="S2659" s="39">
        <f t="shared" si="85"/>
        <v>86</v>
      </c>
      <c r="T2659" s="34" t="s">
        <v>31</v>
      </c>
      <c r="U2659" s="12">
        <f>((alpha+(beta*speed))^((-1)/ceta))</f>
        <v>0.25307308033955034</v>
      </c>
      <c r="V2659" s="8">
        <f t="shared" si="86"/>
        <v>86</v>
      </c>
    </row>
    <row r="2660" spans="1:22">
      <c r="A2660" s="34" t="s">
        <v>19</v>
      </c>
      <c r="B2660" s="34" t="s">
        <v>67</v>
      </c>
      <c r="C2660" s="5" t="s">
        <v>117</v>
      </c>
      <c r="D2660" s="35" t="s">
        <v>84</v>
      </c>
      <c r="E2660" s="36" t="s">
        <v>18</v>
      </c>
      <c r="F2660" s="37">
        <v>0</v>
      </c>
      <c r="G2660" s="38">
        <v>-0.04</v>
      </c>
      <c r="H2660" s="34">
        <v>0.99575457654465305</v>
      </c>
      <c r="I2660" s="35">
        <v>5.800632993872526E-2</v>
      </c>
      <c r="J2660" s="35">
        <v>-4.7523946517328746</v>
      </c>
      <c r="K2660" s="35">
        <v>0.40411815844287441</v>
      </c>
      <c r="L2660" s="35">
        <v>0.58022774964963675</v>
      </c>
      <c r="M2660" s="35">
        <v>0</v>
      </c>
      <c r="N2660" s="35">
        <v>0</v>
      </c>
      <c r="O2660" s="35">
        <v>0</v>
      </c>
      <c r="P2660" s="36">
        <v>12</v>
      </c>
      <c r="Q2660" s="37">
        <v>86</v>
      </c>
      <c r="R2660" s="36">
        <v>8</v>
      </c>
      <c r="S2660" s="39">
        <f t="shared" si="85"/>
        <v>86</v>
      </c>
      <c r="T2660" s="34" t="s">
        <v>40</v>
      </c>
      <c r="U2660" s="12">
        <f>(alpha-(beta*EXP(((-1)*ceta)*(speed^delta))))</f>
        <v>8.040395372525791E-2</v>
      </c>
      <c r="V2660" s="8">
        <f t="shared" si="86"/>
        <v>86</v>
      </c>
    </row>
    <row r="2661" spans="1:22">
      <c r="A2661" s="34" t="s">
        <v>19</v>
      </c>
      <c r="B2661" s="34" t="s">
        <v>67</v>
      </c>
      <c r="C2661" s="5" t="s">
        <v>117</v>
      </c>
      <c r="D2661" s="35" t="s">
        <v>84</v>
      </c>
      <c r="E2661" s="36" t="s">
        <v>17</v>
      </c>
      <c r="F2661" s="37">
        <v>0</v>
      </c>
      <c r="G2661" s="38">
        <v>-0.04</v>
      </c>
      <c r="H2661" s="34">
        <v>0.98948135495713185</v>
      </c>
      <c r="I2661" s="35">
        <v>11.756865035358256</v>
      </c>
      <c r="J2661" s="35">
        <v>-13.179137386769812</v>
      </c>
      <c r="K2661" s="35">
        <v>-1.9496327829308728</v>
      </c>
      <c r="L2661" s="35">
        <v>0</v>
      </c>
      <c r="M2661" s="35">
        <v>0</v>
      </c>
      <c r="N2661" s="35">
        <v>0</v>
      </c>
      <c r="O2661" s="35">
        <v>0</v>
      </c>
      <c r="P2661" s="36">
        <v>12</v>
      </c>
      <c r="Q2661" s="37">
        <v>86</v>
      </c>
      <c r="R2661" s="36">
        <v>13</v>
      </c>
      <c r="S2661" s="39">
        <f t="shared" si="85"/>
        <v>86</v>
      </c>
      <c r="T2661" s="34" t="s">
        <v>50</v>
      </c>
      <c r="U2661" s="12">
        <f>EXP((alpha+(beta/speed))+(ceta*LN(speed)))</f>
        <v>18.527900598755519</v>
      </c>
      <c r="V2661" s="8">
        <f t="shared" si="86"/>
        <v>86</v>
      </c>
    </row>
    <row r="2662" spans="1:22">
      <c r="A2662" s="34" t="s">
        <v>19</v>
      </c>
      <c r="B2662" s="34" t="s">
        <v>67</v>
      </c>
      <c r="C2662" s="5" t="s">
        <v>117</v>
      </c>
      <c r="D2662" s="35" t="s">
        <v>84</v>
      </c>
      <c r="E2662" s="36" t="s">
        <v>15</v>
      </c>
      <c r="F2662" s="37">
        <v>50</v>
      </c>
      <c r="G2662" s="38">
        <v>-0.04</v>
      </c>
      <c r="H2662" s="34">
        <v>0.99355240196131356</v>
      </c>
      <c r="I2662" s="35">
        <v>55.596909421085073</v>
      </c>
      <c r="J2662" s="35">
        <v>0.98062029074494872</v>
      </c>
      <c r="K2662" s="35">
        <v>-0.791657822302409</v>
      </c>
      <c r="L2662" s="35">
        <v>0</v>
      </c>
      <c r="M2662" s="35">
        <v>0</v>
      </c>
      <c r="N2662" s="35">
        <v>0</v>
      </c>
      <c r="O2662" s="35">
        <v>0</v>
      </c>
      <c r="P2662" s="36">
        <v>12</v>
      </c>
      <c r="Q2662" s="37">
        <v>86</v>
      </c>
      <c r="R2662" s="36">
        <v>0</v>
      </c>
      <c r="S2662" s="39">
        <f t="shared" si="85"/>
        <v>86</v>
      </c>
      <c r="T2662" s="34" t="s">
        <v>29</v>
      </c>
      <c r="U2662" s="12">
        <f>((alpha*(beta^speed))*(speed^ceta))</f>
        <v>0.3038540966900809</v>
      </c>
      <c r="V2662" s="8">
        <f t="shared" si="86"/>
        <v>86</v>
      </c>
    </row>
    <row r="2663" spans="1:22">
      <c r="A2663" s="34" t="s">
        <v>19</v>
      </c>
      <c r="B2663" s="34" t="s">
        <v>67</v>
      </c>
      <c r="C2663" s="5" t="s">
        <v>117</v>
      </c>
      <c r="D2663" s="35" t="s">
        <v>84</v>
      </c>
      <c r="E2663" s="36" t="s">
        <v>16</v>
      </c>
      <c r="F2663" s="37">
        <v>50</v>
      </c>
      <c r="G2663" s="38">
        <v>-0.04</v>
      </c>
      <c r="H2663" s="34">
        <v>0.97934388239288683</v>
      </c>
      <c r="I2663" s="35">
        <v>62.102643213549158</v>
      </c>
      <c r="J2663" s="35">
        <v>0.97287277974456177</v>
      </c>
      <c r="K2663" s="35">
        <v>-0.56975562823317638</v>
      </c>
      <c r="L2663" s="35">
        <v>0</v>
      </c>
      <c r="M2663" s="35">
        <v>0</v>
      </c>
      <c r="N2663" s="35">
        <v>0</v>
      </c>
      <c r="O2663" s="35">
        <v>0</v>
      </c>
      <c r="P2663" s="36">
        <v>12</v>
      </c>
      <c r="Q2663" s="37">
        <v>86</v>
      </c>
      <c r="R2663" s="36">
        <v>0</v>
      </c>
      <c r="S2663" s="39">
        <f t="shared" si="85"/>
        <v>86</v>
      </c>
      <c r="T2663" s="34" t="s">
        <v>29</v>
      </c>
      <c r="U2663" s="12">
        <f>((alpha*(beta^speed))*(speed^ceta))</f>
        <v>0.46104063496620834</v>
      </c>
      <c r="V2663" s="8">
        <f t="shared" si="86"/>
        <v>86</v>
      </c>
    </row>
    <row r="2664" spans="1:22">
      <c r="A2664" s="34" t="s">
        <v>19</v>
      </c>
      <c r="B2664" s="34" t="s">
        <v>67</v>
      </c>
      <c r="C2664" s="5" t="s">
        <v>117</v>
      </c>
      <c r="D2664" s="35" t="s">
        <v>84</v>
      </c>
      <c r="E2664" s="36" t="s">
        <v>14</v>
      </c>
      <c r="F2664" s="37">
        <v>50</v>
      </c>
      <c r="G2664" s="38">
        <v>-0.04</v>
      </c>
      <c r="H2664" s="34">
        <v>0.99486930998267253</v>
      </c>
      <c r="I2664" s="35">
        <v>0.25313789763701711</v>
      </c>
      <c r="J2664" s="35">
        <v>2.4608402261094814E-2</v>
      </c>
      <c r="K2664" s="35">
        <v>0.54985922335610116</v>
      </c>
      <c r="L2664" s="35">
        <v>0</v>
      </c>
      <c r="M2664" s="35">
        <v>0</v>
      </c>
      <c r="N2664" s="35">
        <v>0</v>
      </c>
      <c r="O2664" s="35">
        <v>0</v>
      </c>
      <c r="P2664" s="36">
        <v>12</v>
      </c>
      <c r="Q2664" s="37">
        <v>86</v>
      </c>
      <c r="R2664" s="36">
        <v>2</v>
      </c>
      <c r="S2664" s="39">
        <f t="shared" si="85"/>
        <v>86</v>
      </c>
      <c r="T2664" s="34" t="s">
        <v>31</v>
      </c>
      <c r="U2664" s="12">
        <f>((alpha+(beta*speed))^((-1)/ceta))</f>
        <v>0.20827864530181581</v>
      </c>
      <c r="V2664" s="8">
        <f t="shared" si="86"/>
        <v>86</v>
      </c>
    </row>
    <row r="2665" spans="1:22">
      <c r="A2665" s="34" t="s">
        <v>19</v>
      </c>
      <c r="B2665" s="34" t="s">
        <v>67</v>
      </c>
      <c r="C2665" s="5" t="s">
        <v>117</v>
      </c>
      <c r="D2665" s="35" t="s">
        <v>84</v>
      </c>
      <c r="E2665" s="36" t="s">
        <v>18</v>
      </c>
      <c r="F2665" s="37">
        <v>50</v>
      </c>
      <c r="G2665" s="38">
        <v>-0.04</v>
      </c>
      <c r="H2665" s="34">
        <v>0.9947504944060257</v>
      </c>
      <c r="I2665" s="35">
        <v>4.3869796801603744E-2</v>
      </c>
      <c r="J2665" s="35">
        <v>-4.3781326298333409</v>
      </c>
      <c r="K2665" s="35">
        <v>0.38918036621416141</v>
      </c>
      <c r="L2665" s="35">
        <v>0.58151187876487531</v>
      </c>
      <c r="M2665" s="35">
        <v>0</v>
      </c>
      <c r="N2665" s="35">
        <v>0</v>
      </c>
      <c r="O2665" s="35">
        <v>0</v>
      </c>
      <c r="P2665" s="36">
        <v>12</v>
      </c>
      <c r="Q2665" s="37">
        <v>86</v>
      </c>
      <c r="R2665" s="36">
        <v>8</v>
      </c>
      <c r="S2665" s="39">
        <f t="shared" si="85"/>
        <v>86</v>
      </c>
      <c r="T2665" s="34" t="s">
        <v>40</v>
      </c>
      <c r="U2665" s="12">
        <f>(alpha-(beta*EXP(((-1)*ceta)*(speed^delta))))</f>
        <v>6.8288873571254557E-2</v>
      </c>
      <c r="V2665" s="8">
        <f t="shared" si="86"/>
        <v>86</v>
      </c>
    </row>
    <row r="2666" spans="1:22">
      <c r="A2666" s="34" t="s">
        <v>19</v>
      </c>
      <c r="B2666" s="34" t="s">
        <v>67</v>
      </c>
      <c r="C2666" s="5" t="s">
        <v>117</v>
      </c>
      <c r="D2666" s="35" t="s">
        <v>84</v>
      </c>
      <c r="E2666" s="36" t="s">
        <v>17</v>
      </c>
      <c r="F2666" s="37">
        <v>50</v>
      </c>
      <c r="G2666" s="38">
        <v>-0.04</v>
      </c>
      <c r="H2666" s="34">
        <v>0.98683298143669351</v>
      </c>
      <c r="I2666" s="35">
        <v>2233.984832351136</v>
      </c>
      <c r="J2666" s="35">
        <v>0.97187152268485311</v>
      </c>
      <c r="K2666" s="35">
        <v>-0.63472274223404135</v>
      </c>
      <c r="L2666" s="35">
        <v>0</v>
      </c>
      <c r="M2666" s="35">
        <v>0</v>
      </c>
      <c r="N2666" s="35">
        <v>0</v>
      </c>
      <c r="O2666" s="35">
        <v>0</v>
      </c>
      <c r="P2666" s="36">
        <v>12</v>
      </c>
      <c r="Q2666" s="37">
        <v>86</v>
      </c>
      <c r="R2666" s="36">
        <v>0</v>
      </c>
      <c r="S2666" s="39">
        <f t="shared" si="85"/>
        <v>86</v>
      </c>
      <c r="T2666" s="34" t="s">
        <v>29</v>
      </c>
      <c r="U2666" s="12">
        <f>((alpha*(beta^speed))*(speed^ceta))</f>
        <v>11.365060319277461</v>
      </c>
      <c r="V2666" s="8">
        <f t="shared" si="86"/>
        <v>86</v>
      </c>
    </row>
    <row r="2667" spans="1:22">
      <c r="A2667" s="34" t="s">
        <v>19</v>
      </c>
      <c r="B2667" s="34" t="s">
        <v>67</v>
      </c>
      <c r="C2667" s="5" t="s">
        <v>117</v>
      </c>
      <c r="D2667" s="35" t="s">
        <v>84</v>
      </c>
      <c r="E2667" s="36" t="s">
        <v>15</v>
      </c>
      <c r="F2667" s="37">
        <v>100</v>
      </c>
      <c r="G2667" s="38">
        <v>-0.04</v>
      </c>
      <c r="H2667" s="34">
        <v>0.99199881722283634</v>
      </c>
      <c r="I2667" s="35">
        <v>42.007318322715328</v>
      </c>
      <c r="J2667" s="35">
        <v>0.97631180613155455</v>
      </c>
      <c r="K2667" s="35">
        <v>-0.6727087951362577</v>
      </c>
      <c r="L2667" s="35">
        <v>0</v>
      </c>
      <c r="M2667" s="35">
        <v>0</v>
      </c>
      <c r="N2667" s="35">
        <v>0</v>
      </c>
      <c r="O2667" s="35">
        <v>0</v>
      </c>
      <c r="P2667" s="36">
        <v>12</v>
      </c>
      <c r="Q2667" s="37">
        <v>86</v>
      </c>
      <c r="R2667" s="36">
        <v>0</v>
      </c>
      <c r="S2667" s="39">
        <f t="shared" si="85"/>
        <v>86</v>
      </c>
      <c r="T2667" s="34" t="s">
        <v>29</v>
      </c>
      <c r="U2667" s="12">
        <f>((alpha*(beta^speed))*(speed^ceta))</f>
        <v>0.26704556438465321</v>
      </c>
      <c r="V2667" s="8">
        <f t="shared" si="86"/>
        <v>86</v>
      </c>
    </row>
    <row r="2668" spans="1:22">
      <c r="A2668" s="34" t="s">
        <v>19</v>
      </c>
      <c r="B2668" s="34" t="s">
        <v>67</v>
      </c>
      <c r="C2668" s="5" t="s">
        <v>117</v>
      </c>
      <c r="D2668" s="35" t="s">
        <v>84</v>
      </c>
      <c r="E2668" s="36" t="s">
        <v>16</v>
      </c>
      <c r="F2668" s="37">
        <v>100</v>
      </c>
      <c r="G2668" s="38">
        <v>-0.04</v>
      </c>
      <c r="H2668" s="34">
        <v>0.97343985275862932</v>
      </c>
      <c r="I2668" s="35">
        <v>-1.5521193825664041</v>
      </c>
      <c r="J2668" s="35">
        <v>30.05090868531785</v>
      </c>
      <c r="K2668" s="35">
        <v>2.6985362244891289</v>
      </c>
      <c r="L2668" s="35">
        <v>1.2382490800273229</v>
      </c>
      <c r="M2668" s="35">
        <v>-1.1216966333272968E-3</v>
      </c>
      <c r="N2668" s="35">
        <v>0</v>
      </c>
      <c r="O2668" s="35">
        <v>0</v>
      </c>
      <c r="P2668" s="36">
        <v>12</v>
      </c>
      <c r="Q2668" s="37">
        <v>86</v>
      </c>
      <c r="R2668" s="36">
        <v>10</v>
      </c>
      <c r="S2668" s="39">
        <f t="shared" si="85"/>
        <v>86</v>
      </c>
      <c r="T2668" s="34" t="s">
        <v>44</v>
      </c>
      <c r="U2668" s="12">
        <f>(alpha+(beta/(1+EXP((((-1)*ceta)+(delta*LN(speed)))+(epsilon*speed)))))</f>
        <v>0.30410435681247372</v>
      </c>
      <c r="V2668" s="8">
        <f t="shared" si="86"/>
        <v>86</v>
      </c>
    </row>
    <row r="2669" spans="1:22">
      <c r="A2669" s="34" t="s">
        <v>19</v>
      </c>
      <c r="B2669" s="34" t="s">
        <v>67</v>
      </c>
      <c r="C2669" s="5" t="s">
        <v>117</v>
      </c>
      <c r="D2669" s="35" t="s">
        <v>84</v>
      </c>
      <c r="E2669" s="36" t="s">
        <v>14</v>
      </c>
      <c r="F2669" s="37">
        <v>100</v>
      </c>
      <c r="G2669" s="38">
        <v>-0.04</v>
      </c>
      <c r="H2669" s="34">
        <v>0.99482526439925167</v>
      </c>
      <c r="I2669" s="35">
        <v>7.5157919675226129E-2</v>
      </c>
      <c r="J2669" s="35">
        <v>1.6736567447479197E-2</v>
      </c>
      <c r="K2669" s="35">
        <v>5.0243018869910441E-4</v>
      </c>
      <c r="L2669" s="35">
        <v>0</v>
      </c>
      <c r="M2669" s="35">
        <v>0</v>
      </c>
      <c r="N2669" s="35">
        <v>0</v>
      </c>
      <c r="O2669" s="35">
        <v>0</v>
      </c>
      <c r="P2669" s="36">
        <v>12</v>
      </c>
      <c r="Q2669" s="37">
        <v>86</v>
      </c>
      <c r="R2669" s="36">
        <v>5</v>
      </c>
      <c r="S2669" s="39">
        <f t="shared" si="85"/>
        <v>86</v>
      </c>
      <c r="T2669" s="34" t="s">
        <v>36</v>
      </c>
      <c r="U2669" s="12">
        <f>(1/(((ceta*(speed^2))+(beta*speed))+alpha))</f>
        <v>0.19118717385043185</v>
      </c>
      <c r="V2669" s="8">
        <f t="shared" si="86"/>
        <v>86</v>
      </c>
    </row>
    <row r="2670" spans="1:22">
      <c r="A2670" s="34" t="s">
        <v>19</v>
      </c>
      <c r="B2670" s="34" t="s">
        <v>67</v>
      </c>
      <c r="C2670" s="5" t="s">
        <v>117</v>
      </c>
      <c r="D2670" s="35" t="s">
        <v>84</v>
      </c>
      <c r="E2670" s="36" t="s">
        <v>18</v>
      </c>
      <c r="F2670" s="37">
        <v>100</v>
      </c>
      <c r="G2670" s="38">
        <v>-0.04</v>
      </c>
      <c r="H2670" s="34">
        <v>0.99361778102509768</v>
      </c>
      <c r="I2670" s="35">
        <v>4.7682759405197027E-2</v>
      </c>
      <c r="J2670" s="35">
        <v>-2.8737961759166786</v>
      </c>
      <c r="K2670" s="35">
        <v>0.22080340576110333</v>
      </c>
      <c r="L2670" s="35">
        <v>0.70218798855869868</v>
      </c>
      <c r="M2670" s="35">
        <v>0</v>
      </c>
      <c r="N2670" s="35">
        <v>0</v>
      </c>
      <c r="O2670" s="35">
        <v>0</v>
      </c>
      <c r="P2670" s="36">
        <v>12</v>
      </c>
      <c r="Q2670" s="37">
        <v>86</v>
      </c>
      <c r="R2670" s="36">
        <v>8</v>
      </c>
      <c r="S2670" s="39">
        <f t="shared" si="85"/>
        <v>86</v>
      </c>
      <c r="T2670" s="34" t="s">
        <v>40</v>
      </c>
      <c r="U2670" s="12">
        <f>(alpha-(beta*EXP(((-1)*ceta)*(speed^delta))))</f>
        <v>6.6296319762441089E-2</v>
      </c>
      <c r="V2670" s="8">
        <f t="shared" si="86"/>
        <v>86</v>
      </c>
    </row>
    <row r="2671" spans="1:22">
      <c r="A2671" s="34" t="s">
        <v>19</v>
      </c>
      <c r="B2671" s="34" t="s">
        <v>67</v>
      </c>
      <c r="C2671" s="5" t="s">
        <v>117</v>
      </c>
      <c r="D2671" s="35" t="s">
        <v>84</v>
      </c>
      <c r="E2671" s="36" t="s">
        <v>17</v>
      </c>
      <c r="F2671" s="37">
        <v>100</v>
      </c>
      <c r="G2671" s="38">
        <v>-0.04</v>
      </c>
      <c r="H2671" s="34">
        <v>0.98409872108038532</v>
      </c>
      <c r="I2671" s="35">
        <v>1850.3959077883878</v>
      </c>
      <c r="J2671" s="35">
        <v>0.96869557663479533</v>
      </c>
      <c r="K2671" s="35">
        <v>-0.54942965015012624</v>
      </c>
      <c r="L2671" s="35">
        <v>0</v>
      </c>
      <c r="M2671" s="35">
        <v>0</v>
      </c>
      <c r="N2671" s="35">
        <v>0</v>
      </c>
      <c r="O2671" s="35">
        <v>0</v>
      </c>
      <c r="P2671" s="36">
        <v>12</v>
      </c>
      <c r="Q2671" s="37">
        <v>86</v>
      </c>
      <c r="R2671" s="36">
        <v>0</v>
      </c>
      <c r="S2671" s="39">
        <f t="shared" si="85"/>
        <v>86</v>
      </c>
      <c r="T2671" s="34" t="s">
        <v>29</v>
      </c>
      <c r="U2671" s="12">
        <f>((alpha*(beta^speed))*(speed^ceta))</f>
        <v>10.387309717814343</v>
      </c>
      <c r="V2671" s="8">
        <f t="shared" si="86"/>
        <v>86</v>
      </c>
    </row>
    <row r="2672" spans="1:22">
      <c r="A2672" s="34" t="s">
        <v>19</v>
      </c>
      <c r="B2672" s="34" t="s">
        <v>67</v>
      </c>
      <c r="C2672" s="5" t="s">
        <v>117</v>
      </c>
      <c r="D2672" s="35" t="s">
        <v>84</v>
      </c>
      <c r="E2672" s="36" t="s">
        <v>15</v>
      </c>
      <c r="F2672" s="37">
        <v>0</v>
      </c>
      <c r="G2672" s="38">
        <v>-0.02</v>
      </c>
      <c r="H2672" s="34">
        <v>0.99498487559886595</v>
      </c>
      <c r="I2672" s="35">
        <v>1.6206372010991474</v>
      </c>
      <c r="J2672" s="35">
        <v>60.943793776991249</v>
      </c>
      <c r="K2672" s="35">
        <v>1.2592004213282973E-2</v>
      </c>
      <c r="L2672" s="35">
        <v>0.65534101389870214</v>
      </c>
      <c r="M2672" s="35">
        <v>5.1884940974021902E-2</v>
      </c>
      <c r="N2672" s="35">
        <v>0</v>
      </c>
      <c r="O2672" s="35">
        <v>0</v>
      </c>
      <c r="P2672" s="36">
        <v>12</v>
      </c>
      <c r="Q2672" s="37">
        <v>86</v>
      </c>
      <c r="R2672" s="36">
        <v>10</v>
      </c>
      <c r="S2672" s="39">
        <f t="shared" si="85"/>
        <v>86</v>
      </c>
      <c r="T2672" s="34" t="s">
        <v>44</v>
      </c>
      <c r="U2672" s="12">
        <f>(alpha+(beta/(1+EXP((((-1)*ceta)+(delta*LN(speed)))+(epsilon*speed)))))</f>
        <v>1.6590521769130842</v>
      </c>
      <c r="V2672" s="8">
        <f t="shared" si="86"/>
        <v>86</v>
      </c>
    </row>
    <row r="2673" spans="1:22">
      <c r="A2673" s="34" t="s">
        <v>19</v>
      </c>
      <c r="B2673" s="34" t="s">
        <v>67</v>
      </c>
      <c r="C2673" s="5" t="s">
        <v>117</v>
      </c>
      <c r="D2673" s="35" t="s">
        <v>84</v>
      </c>
      <c r="E2673" s="36" t="s">
        <v>16</v>
      </c>
      <c r="F2673" s="37">
        <v>0</v>
      </c>
      <c r="G2673" s="38">
        <v>-0.02</v>
      </c>
      <c r="H2673" s="34">
        <v>0.98190444207844607</v>
      </c>
      <c r="I2673" s="35">
        <v>3.5890249391757894</v>
      </c>
      <c r="J2673" s="35">
        <v>148.0317418918462</v>
      </c>
      <c r="K2673" s="35">
        <v>-0.93044435347646359</v>
      </c>
      <c r="L2673" s="35">
        <v>0.34387448135076498</v>
      </c>
      <c r="M2673" s="35">
        <v>6.3676979639343337E-2</v>
      </c>
      <c r="N2673" s="35">
        <v>0</v>
      </c>
      <c r="O2673" s="35">
        <v>0</v>
      </c>
      <c r="P2673" s="36">
        <v>12</v>
      </c>
      <c r="Q2673" s="37">
        <v>86</v>
      </c>
      <c r="R2673" s="36">
        <v>10</v>
      </c>
      <c r="S2673" s="39">
        <f t="shared" si="85"/>
        <v>86</v>
      </c>
      <c r="T2673" s="34" t="s">
        <v>44</v>
      </c>
      <c r="U2673" s="12">
        <f>(alpha+(beta/(1+EXP((((-1)*ceta)+(delta*LN(speed)))+(epsilon*speed)))))</f>
        <v>3.6418203526218695</v>
      </c>
      <c r="V2673" s="8">
        <f t="shared" si="86"/>
        <v>86</v>
      </c>
    </row>
    <row r="2674" spans="1:22">
      <c r="A2674" s="34" t="s">
        <v>19</v>
      </c>
      <c r="B2674" s="34" t="s">
        <v>67</v>
      </c>
      <c r="C2674" s="5" t="s">
        <v>117</v>
      </c>
      <c r="D2674" s="35" t="s">
        <v>84</v>
      </c>
      <c r="E2674" s="36" t="s">
        <v>14</v>
      </c>
      <c r="F2674" s="37">
        <v>0</v>
      </c>
      <c r="G2674" s="38">
        <v>-0.02</v>
      </c>
      <c r="H2674" s="34">
        <v>0.99598277862634066</v>
      </c>
      <c r="I2674" s="35">
        <v>0.69098709788335888</v>
      </c>
      <c r="J2674" s="35">
        <v>35.759654592688719</v>
      </c>
      <c r="K2674" s="35">
        <v>0.1267535366648776</v>
      </c>
      <c r="L2674" s="35">
        <v>0.85992401802635787</v>
      </c>
      <c r="M2674" s="35">
        <v>3.483820274167819E-2</v>
      </c>
      <c r="N2674" s="35">
        <v>0</v>
      </c>
      <c r="O2674" s="35">
        <v>0</v>
      </c>
      <c r="P2674" s="36">
        <v>12</v>
      </c>
      <c r="Q2674" s="37">
        <v>86</v>
      </c>
      <c r="R2674" s="36">
        <v>10</v>
      </c>
      <c r="S2674" s="39">
        <f t="shared" si="85"/>
        <v>86</v>
      </c>
      <c r="T2674" s="34" t="s">
        <v>44</v>
      </c>
      <c r="U2674" s="12">
        <f>(alpha+(beta/(1+EXP((((-1)*ceta)+(delta*LN(speed)))+(epsilon*speed)))))</f>
        <v>0.73496173163711875</v>
      </c>
      <c r="V2674" s="8">
        <f t="shared" si="86"/>
        <v>86</v>
      </c>
    </row>
    <row r="2675" spans="1:22">
      <c r="A2675" s="34" t="s">
        <v>19</v>
      </c>
      <c r="B2675" s="34" t="s">
        <v>67</v>
      </c>
      <c r="C2675" s="5" t="s">
        <v>117</v>
      </c>
      <c r="D2675" s="35" t="s">
        <v>84</v>
      </c>
      <c r="E2675" s="36" t="s">
        <v>18</v>
      </c>
      <c r="F2675" s="37">
        <v>0</v>
      </c>
      <c r="G2675" s="38">
        <v>-0.02</v>
      </c>
      <c r="H2675" s="34">
        <v>0.99677689921525203</v>
      </c>
      <c r="I2675" s="35">
        <v>1.7002123853047173</v>
      </c>
      <c r="J2675" s="35">
        <v>7.0219183654986403E-2</v>
      </c>
      <c r="K2675" s="35">
        <v>9.1635548283998709</v>
      </c>
      <c r="L2675" s="35">
        <v>0.37355617157881921</v>
      </c>
      <c r="M2675" s="35">
        <v>0.21057429045464854</v>
      </c>
      <c r="N2675" s="35">
        <v>0</v>
      </c>
      <c r="O2675" s="35">
        <v>0</v>
      </c>
      <c r="P2675" s="36">
        <v>12</v>
      </c>
      <c r="Q2675" s="37">
        <v>86</v>
      </c>
      <c r="R2675" s="36">
        <v>4</v>
      </c>
      <c r="S2675" s="39">
        <f t="shared" si="85"/>
        <v>86</v>
      </c>
      <c r="T2675" s="34" t="s">
        <v>35</v>
      </c>
      <c r="U2675" s="12">
        <f>((epsilon+(alpha*EXP(((-1)*beta)*speed)))+(ceta*EXP(((-1)*delta)*speed)))</f>
        <v>0.21462810645765462</v>
      </c>
      <c r="V2675" s="8">
        <f t="shared" si="86"/>
        <v>86</v>
      </c>
    </row>
    <row r="2676" spans="1:22">
      <c r="A2676" s="34" t="s">
        <v>19</v>
      </c>
      <c r="B2676" s="34" t="s">
        <v>67</v>
      </c>
      <c r="C2676" s="5" t="s">
        <v>117</v>
      </c>
      <c r="D2676" s="35" t="s">
        <v>84</v>
      </c>
      <c r="E2676" s="36" t="s">
        <v>17</v>
      </c>
      <c r="F2676" s="37">
        <v>0</v>
      </c>
      <c r="G2676" s="38">
        <v>-0.02</v>
      </c>
      <c r="H2676" s="34">
        <v>0.98620101473442634</v>
      </c>
      <c r="I2676" s="35">
        <v>8633.7357533513496</v>
      </c>
      <c r="J2676" s="35">
        <v>1.0132049109298531</v>
      </c>
      <c r="K2676" s="35">
        <v>-1.274676833638333</v>
      </c>
      <c r="L2676" s="35">
        <v>0</v>
      </c>
      <c r="M2676" s="35">
        <v>0</v>
      </c>
      <c r="N2676" s="35">
        <v>0</v>
      </c>
      <c r="O2676" s="35">
        <v>0</v>
      </c>
      <c r="P2676" s="36">
        <v>12</v>
      </c>
      <c r="Q2676" s="37">
        <v>86</v>
      </c>
      <c r="R2676" s="36">
        <v>0</v>
      </c>
      <c r="S2676" s="39">
        <f t="shared" si="85"/>
        <v>86</v>
      </c>
      <c r="T2676" s="34" t="s">
        <v>29</v>
      </c>
      <c r="U2676" s="12">
        <f>((alpha*(beta^speed))*(speed^ceta))</f>
        <v>91.265155466793701</v>
      </c>
      <c r="V2676" s="8">
        <f t="shared" si="86"/>
        <v>86</v>
      </c>
    </row>
    <row r="2677" spans="1:22">
      <c r="A2677" s="34" t="s">
        <v>19</v>
      </c>
      <c r="B2677" s="34" t="s">
        <v>67</v>
      </c>
      <c r="C2677" s="5" t="s">
        <v>117</v>
      </c>
      <c r="D2677" s="35" t="s">
        <v>84</v>
      </c>
      <c r="E2677" s="36" t="s">
        <v>15</v>
      </c>
      <c r="F2677" s="37">
        <v>50</v>
      </c>
      <c r="G2677" s="38">
        <v>-0.02</v>
      </c>
      <c r="H2677" s="34">
        <v>0.99465785129625428</v>
      </c>
      <c r="I2677" s="35">
        <v>1.2517271175394113</v>
      </c>
      <c r="J2677" s="35">
        <v>54.393690515761001</v>
      </c>
      <c r="K2677" s="35">
        <v>-7.8869462739836541E-2</v>
      </c>
      <c r="L2677" s="35">
        <v>0.56284992377597076</v>
      </c>
      <c r="M2677" s="35">
        <v>5.0905229848732261E-2</v>
      </c>
      <c r="N2677" s="35">
        <v>0</v>
      </c>
      <c r="O2677" s="35">
        <v>0</v>
      </c>
      <c r="P2677" s="36">
        <v>12</v>
      </c>
      <c r="Q2677" s="37">
        <v>86</v>
      </c>
      <c r="R2677" s="36">
        <v>10</v>
      </c>
      <c r="S2677" s="39">
        <f t="shared" si="85"/>
        <v>86</v>
      </c>
      <c r="T2677" s="34" t="s">
        <v>44</v>
      </c>
      <c r="U2677" s="12">
        <f>(alpha+(beta/(1+EXP((((-1)*ceta)+(delta*LN(speed)))+(epsilon*speed)))))</f>
        <v>1.303105123048196</v>
      </c>
      <c r="V2677" s="8">
        <f t="shared" si="86"/>
        <v>86</v>
      </c>
    </row>
    <row r="2678" spans="1:22">
      <c r="A2678" s="34" t="s">
        <v>19</v>
      </c>
      <c r="B2678" s="34" t="s">
        <v>67</v>
      </c>
      <c r="C2678" s="5" t="s">
        <v>117</v>
      </c>
      <c r="D2678" s="35" t="s">
        <v>84</v>
      </c>
      <c r="E2678" s="36" t="s">
        <v>16</v>
      </c>
      <c r="F2678" s="37">
        <v>50</v>
      </c>
      <c r="G2678" s="38">
        <v>-0.02</v>
      </c>
      <c r="H2678" s="34">
        <v>0.97645686835459378</v>
      </c>
      <c r="I2678" s="35">
        <v>5.767475177338186</v>
      </c>
      <c r="J2678" s="35">
        <v>-4.233821663060473</v>
      </c>
      <c r="K2678" s="35">
        <v>-1.0959581847095003</v>
      </c>
      <c r="L2678" s="35">
        <v>0</v>
      </c>
      <c r="M2678" s="35">
        <v>0</v>
      </c>
      <c r="N2678" s="35">
        <v>0</v>
      </c>
      <c r="O2678" s="35">
        <v>0</v>
      </c>
      <c r="P2678" s="36">
        <v>12</v>
      </c>
      <c r="Q2678" s="37">
        <v>86</v>
      </c>
      <c r="R2678" s="36">
        <v>13</v>
      </c>
      <c r="S2678" s="39">
        <f t="shared" si="85"/>
        <v>86</v>
      </c>
      <c r="T2678" s="34" t="s">
        <v>50</v>
      </c>
      <c r="U2678" s="12">
        <f>EXP((alpha+(beta/speed))+(ceta*LN(speed)))</f>
        <v>2.3081961130225448</v>
      </c>
      <c r="V2678" s="8">
        <f t="shared" si="86"/>
        <v>86</v>
      </c>
    </row>
    <row r="2679" spans="1:22">
      <c r="A2679" s="34" t="s">
        <v>19</v>
      </c>
      <c r="B2679" s="34" t="s">
        <v>67</v>
      </c>
      <c r="C2679" s="5" t="s">
        <v>117</v>
      </c>
      <c r="D2679" s="35" t="s">
        <v>84</v>
      </c>
      <c r="E2679" s="36" t="s">
        <v>14</v>
      </c>
      <c r="F2679" s="37">
        <v>50</v>
      </c>
      <c r="G2679" s="38">
        <v>-0.02</v>
      </c>
      <c r="H2679" s="34">
        <v>0.99547488994917421</v>
      </c>
      <c r="I2679" s="35">
        <v>0.51458555041688625</v>
      </c>
      <c r="J2679" s="35">
        <v>33.316541939907353</v>
      </c>
      <c r="K2679" s="35">
        <v>7.0089030187950208E-2</v>
      </c>
      <c r="L2679" s="35">
        <v>0.79385558120611022</v>
      </c>
      <c r="M2679" s="35">
        <v>3.648334535892795E-2</v>
      </c>
      <c r="N2679" s="35">
        <v>0</v>
      </c>
      <c r="O2679" s="35">
        <v>0</v>
      </c>
      <c r="P2679" s="36">
        <v>12</v>
      </c>
      <c r="Q2679" s="37">
        <v>86</v>
      </c>
      <c r="R2679" s="36">
        <v>10</v>
      </c>
      <c r="S2679" s="39">
        <f t="shared" si="85"/>
        <v>86</v>
      </c>
      <c r="T2679" s="34" t="s">
        <v>44</v>
      </c>
      <c r="U2679" s="12">
        <f>(alpha+(beta/(1+EXP((((-1)*ceta)+(delta*LN(speed)))+(epsilon*speed)))))</f>
        <v>0.55968488968538221</v>
      </c>
      <c r="V2679" s="8">
        <f t="shared" si="86"/>
        <v>86</v>
      </c>
    </row>
    <row r="2680" spans="1:22">
      <c r="A2680" s="34" t="s">
        <v>19</v>
      </c>
      <c r="B2680" s="34" t="s">
        <v>67</v>
      </c>
      <c r="C2680" s="5" t="s">
        <v>117</v>
      </c>
      <c r="D2680" s="35" t="s">
        <v>84</v>
      </c>
      <c r="E2680" s="36" t="s">
        <v>18</v>
      </c>
      <c r="F2680" s="37">
        <v>50</v>
      </c>
      <c r="G2680" s="38">
        <v>-0.02</v>
      </c>
      <c r="H2680" s="34">
        <v>0.99575899365331622</v>
      </c>
      <c r="I2680" s="35">
        <v>2.0305341245548045</v>
      </c>
      <c r="J2680" s="35">
        <v>7.4348197819937997E-2</v>
      </c>
      <c r="K2680" s="35">
        <v>0.1758507158902782</v>
      </c>
      <c r="L2680" s="35">
        <v>0</v>
      </c>
      <c r="M2680" s="35">
        <v>0</v>
      </c>
      <c r="N2680" s="35">
        <v>0</v>
      </c>
      <c r="O2680" s="35">
        <v>0</v>
      </c>
      <c r="P2680" s="36">
        <v>12</v>
      </c>
      <c r="Q2680" s="37">
        <v>86</v>
      </c>
      <c r="R2680" s="36">
        <v>11</v>
      </c>
      <c r="S2680" s="39">
        <f t="shared" si="85"/>
        <v>86</v>
      </c>
      <c r="T2680" s="34" t="s">
        <v>46</v>
      </c>
      <c r="U2680" s="12">
        <f>(ceta+(alpha*EXP(((-1)*beta)*speed)))</f>
        <v>0.17924505521778941</v>
      </c>
      <c r="V2680" s="8">
        <f t="shared" si="86"/>
        <v>86</v>
      </c>
    </row>
    <row r="2681" spans="1:22">
      <c r="A2681" s="34" t="s">
        <v>19</v>
      </c>
      <c r="B2681" s="34" t="s">
        <v>67</v>
      </c>
      <c r="C2681" s="5" t="s">
        <v>117</v>
      </c>
      <c r="D2681" s="35" t="s">
        <v>84</v>
      </c>
      <c r="E2681" s="36" t="s">
        <v>17</v>
      </c>
      <c r="F2681" s="37">
        <v>50</v>
      </c>
      <c r="G2681" s="38">
        <v>-0.02</v>
      </c>
      <c r="H2681" s="34">
        <v>0.98792576833867185</v>
      </c>
      <c r="I2681" s="35">
        <v>9.0743106366433945</v>
      </c>
      <c r="J2681" s="35">
        <v>-2.6913055825446892</v>
      </c>
      <c r="K2681" s="35">
        <v>-1.1265816695795421</v>
      </c>
      <c r="L2681" s="35">
        <v>0</v>
      </c>
      <c r="M2681" s="35">
        <v>0</v>
      </c>
      <c r="N2681" s="35">
        <v>0</v>
      </c>
      <c r="O2681" s="35">
        <v>0</v>
      </c>
      <c r="P2681" s="36">
        <v>12</v>
      </c>
      <c r="Q2681" s="37">
        <v>86</v>
      </c>
      <c r="R2681" s="36">
        <v>13</v>
      </c>
      <c r="S2681" s="39">
        <f t="shared" si="85"/>
        <v>86</v>
      </c>
      <c r="T2681" s="34" t="s">
        <v>50</v>
      </c>
      <c r="U2681" s="12">
        <f>EXP((alpha+(beta/speed))+(ceta*LN(speed)))</f>
        <v>55.970813747023932</v>
      </c>
      <c r="V2681" s="8">
        <f t="shared" si="86"/>
        <v>86</v>
      </c>
    </row>
    <row r="2682" spans="1:22">
      <c r="A2682" s="34" t="s">
        <v>19</v>
      </c>
      <c r="B2682" s="34" t="s">
        <v>67</v>
      </c>
      <c r="C2682" s="5" t="s">
        <v>117</v>
      </c>
      <c r="D2682" s="35" t="s">
        <v>84</v>
      </c>
      <c r="E2682" s="36" t="s">
        <v>15</v>
      </c>
      <c r="F2682" s="37">
        <v>100</v>
      </c>
      <c r="G2682" s="38">
        <v>-0.02</v>
      </c>
      <c r="H2682" s="34">
        <v>0.99309347744665954</v>
      </c>
      <c r="I2682" s="35">
        <v>0.84937396419359323</v>
      </c>
      <c r="J2682" s="35">
        <v>62.672095615585732</v>
      </c>
      <c r="K2682" s="35">
        <v>2.4684998599614257E-2</v>
      </c>
      <c r="L2682" s="35">
        <v>0.73009922962672213</v>
      </c>
      <c r="M2682" s="35">
        <v>3.2414437548073521E-2</v>
      </c>
      <c r="N2682" s="35">
        <v>0</v>
      </c>
      <c r="O2682" s="35">
        <v>0</v>
      </c>
      <c r="P2682" s="36">
        <v>12</v>
      </c>
      <c r="Q2682" s="37">
        <v>86</v>
      </c>
      <c r="R2682" s="36">
        <v>10</v>
      </c>
      <c r="S2682" s="39">
        <f t="shared" si="85"/>
        <v>86</v>
      </c>
      <c r="T2682" s="34" t="s">
        <v>44</v>
      </c>
      <c r="U2682" s="12">
        <f>(alpha+(beta/(1+EXP((((-1)*ceta)+(delta*LN(speed)))+(epsilon*speed)))))</f>
        <v>1.0020259496069222</v>
      </c>
      <c r="V2682" s="8">
        <f t="shared" si="86"/>
        <v>86</v>
      </c>
    </row>
    <row r="2683" spans="1:22">
      <c r="A2683" s="34" t="s">
        <v>19</v>
      </c>
      <c r="B2683" s="34" t="s">
        <v>67</v>
      </c>
      <c r="C2683" s="5" t="s">
        <v>117</v>
      </c>
      <c r="D2683" s="35" t="s">
        <v>84</v>
      </c>
      <c r="E2683" s="36" t="s">
        <v>16</v>
      </c>
      <c r="F2683" s="37">
        <v>100</v>
      </c>
      <c r="G2683" s="38">
        <v>-0.02</v>
      </c>
      <c r="H2683" s="34">
        <v>0.96849767081664617</v>
      </c>
      <c r="I2683" s="35">
        <v>-3.9455328386911805</v>
      </c>
      <c r="J2683" s="35">
        <v>152.88611252867392</v>
      </c>
      <c r="K2683" s="35">
        <v>-0.34257546106431774</v>
      </c>
      <c r="L2683" s="35">
        <v>0.63518657015857372</v>
      </c>
      <c r="M2683" s="35">
        <v>1.1261607209682928E-3</v>
      </c>
      <c r="N2683" s="35">
        <v>0</v>
      </c>
      <c r="O2683" s="35">
        <v>0</v>
      </c>
      <c r="P2683" s="36">
        <v>12</v>
      </c>
      <c r="Q2683" s="37">
        <v>86</v>
      </c>
      <c r="R2683" s="36">
        <v>10</v>
      </c>
      <c r="S2683" s="39">
        <f t="shared" si="85"/>
        <v>86</v>
      </c>
      <c r="T2683" s="34" t="s">
        <v>44</v>
      </c>
      <c r="U2683" s="12">
        <f>(alpha+(beta/(1+EXP((((-1)*ceta)+(delta*LN(speed)))+(epsilon*speed)))))</f>
        <v>1.6590199353415143</v>
      </c>
      <c r="V2683" s="8">
        <f t="shared" si="86"/>
        <v>86</v>
      </c>
    </row>
    <row r="2684" spans="1:22">
      <c r="A2684" s="34" t="s">
        <v>19</v>
      </c>
      <c r="B2684" s="34" t="s">
        <v>67</v>
      </c>
      <c r="C2684" s="5" t="s">
        <v>117</v>
      </c>
      <c r="D2684" s="35" t="s">
        <v>84</v>
      </c>
      <c r="E2684" s="36" t="s">
        <v>14</v>
      </c>
      <c r="F2684" s="37">
        <v>100</v>
      </c>
      <c r="G2684" s="38">
        <v>-0.02</v>
      </c>
      <c r="H2684" s="34">
        <v>0.99628892323264506</v>
      </c>
      <c r="I2684" s="35">
        <v>0.29755692150993268</v>
      </c>
      <c r="J2684" s="35">
        <v>39.196602818304456</v>
      </c>
      <c r="K2684" s="35">
        <v>0.17548749656856819</v>
      </c>
      <c r="L2684" s="35">
        <v>0.9624399310134153</v>
      </c>
      <c r="M2684" s="35">
        <v>2.1072408182026547E-2</v>
      </c>
      <c r="N2684" s="35">
        <v>0</v>
      </c>
      <c r="O2684" s="35">
        <v>0</v>
      </c>
      <c r="P2684" s="36">
        <v>12</v>
      </c>
      <c r="Q2684" s="37">
        <v>86</v>
      </c>
      <c r="R2684" s="36">
        <v>10</v>
      </c>
      <c r="S2684" s="39">
        <f t="shared" si="85"/>
        <v>86</v>
      </c>
      <c r="T2684" s="34" t="s">
        <v>44</v>
      </c>
      <c r="U2684" s="12">
        <f>(alpha+(beta/(1+EXP((((-1)*ceta)+(delta*LN(speed)))+(epsilon*speed)))))</f>
        <v>0.4021306703971711</v>
      </c>
      <c r="V2684" s="8">
        <f t="shared" si="86"/>
        <v>86</v>
      </c>
    </row>
    <row r="2685" spans="1:22">
      <c r="A2685" s="34" t="s">
        <v>19</v>
      </c>
      <c r="B2685" s="34" t="s">
        <v>67</v>
      </c>
      <c r="C2685" s="5" t="s">
        <v>117</v>
      </c>
      <c r="D2685" s="35" t="s">
        <v>84</v>
      </c>
      <c r="E2685" s="36" t="s">
        <v>18</v>
      </c>
      <c r="F2685" s="37">
        <v>100</v>
      </c>
      <c r="G2685" s="38">
        <v>-0.02</v>
      </c>
      <c r="H2685" s="34">
        <v>0.99528367091975567</v>
      </c>
      <c r="I2685" s="35">
        <v>10.428154242686279</v>
      </c>
      <c r="J2685" s="35">
        <v>0.38496391785529382</v>
      </c>
      <c r="K2685" s="35">
        <v>1.601705558492734</v>
      </c>
      <c r="L2685" s="35">
        <v>5.9115208873804732E-2</v>
      </c>
      <c r="M2685" s="35">
        <v>0.1334506280236932</v>
      </c>
      <c r="N2685" s="35">
        <v>0</v>
      </c>
      <c r="O2685" s="35">
        <v>0</v>
      </c>
      <c r="P2685" s="36">
        <v>12</v>
      </c>
      <c r="Q2685" s="37">
        <v>86</v>
      </c>
      <c r="R2685" s="36">
        <v>4</v>
      </c>
      <c r="S2685" s="39">
        <f t="shared" si="85"/>
        <v>86</v>
      </c>
      <c r="T2685" s="34" t="s">
        <v>35</v>
      </c>
      <c r="U2685" s="12">
        <f>((epsilon+(alpha*EXP(((-1)*beta)*speed)))+(ceta*EXP(((-1)*delta)*speed)))</f>
        <v>0.14337423390548185</v>
      </c>
      <c r="V2685" s="8">
        <f t="shared" si="86"/>
        <v>86</v>
      </c>
    </row>
    <row r="2686" spans="1:22">
      <c r="A2686" s="34" t="s">
        <v>19</v>
      </c>
      <c r="B2686" s="34" t="s">
        <v>67</v>
      </c>
      <c r="C2686" s="5" t="s">
        <v>117</v>
      </c>
      <c r="D2686" s="35" t="s">
        <v>84</v>
      </c>
      <c r="E2686" s="36" t="s">
        <v>17</v>
      </c>
      <c r="F2686" s="37">
        <v>100</v>
      </c>
      <c r="G2686" s="38">
        <v>-0.02</v>
      </c>
      <c r="H2686" s="34">
        <v>0.98484138314271241</v>
      </c>
      <c r="I2686" s="35">
        <v>10.273421516928259</v>
      </c>
      <c r="J2686" s="35">
        <v>-8.2270171061747543</v>
      </c>
      <c r="K2686" s="35">
        <v>-1.4180089323392182</v>
      </c>
      <c r="L2686" s="35">
        <v>0</v>
      </c>
      <c r="M2686" s="35">
        <v>0</v>
      </c>
      <c r="N2686" s="35">
        <v>0</v>
      </c>
      <c r="O2686" s="35">
        <v>0</v>
      </c>
      <c r="P2686" s="36">
        <v>12</v>
      </c>
      <c r="Q2686" s="37">
        <v>86</v>
      </c>
      <c r="R2686" s="36">
        <v>13</v>
      </c>
      <c r="S2686" s="39">
        <f t="shared" si="85"/>
        <v>86</v>
      </c>
      <c r="T2686" s="34" t="s">
        <v>50</v>
      </c>
      <c r="U2686" s="12">
        <f>EXP((alpha+(beta/speed))+(ceta*LN(speed)))</f>
        <v>47.534429188034075</v>
      </c>
      <c r="V2686" s="8">
        <f t="shared" si="86"/>
        <v>86</v>
      </c>
    </row>
    <row r="2687" spans="1:22">
      <c r="A2687" s="34" t="s">
        <v>19</v>
      </c>
      <c r="B2687" s="34" t="s">
        <v>67</v>
      </c>
      <c r="C2687" s="5" t="s">
        <v>117</v>
      </c>
      <c r="D2687" s="35" t="s">
        <v>84</v>
      </c>
      <c r="E2687" s="36" t="s">
        <v>15</v>
      </c>
      <c r="F2687" s="37">
        <v>0</v>
      </c>
      <c r="G2687" s="38">
        <v>0.02</v>
      </c>
      <c r="H2687" s="34">
        <v>0.99698250814829381</v>
      </c>
      <c r="I2687" s="35">
        <v>86.526577056128957</v>
      </c>
      <c r="J2687" s="35">
        <v>1.006365324288325</v>
      </c>
      <c r="K2687" s="35">
        <v>-0.9401826512169339</v>
      </c>
      <c r="L2687" s="35">
        <v>0</v>
      </c>
      <c r="M2687" s="35">
        <v>0</v>
      </c>
      <c r="N2687" s="35">
        <v>0</v>
      </c>
      <c r="O2687" s="35">
        <v>0</v>
      </c>
      <c r="P2687" s="36">
        <v>12</v>
      </c>
      <c r="Q2687" s="37">
        <v>86</v>
      </c>
      <c r="R2687" s="36">
        <v>0</v>
      </c>
      <c r="S2687" s="39">
        <f t="shared" si="85"/>
        <v>86</v>
      </c>
      <c r="T2687" s="34" t="s">
        <v>29</v>
      </c>
      <c r="U2687" s="12">
        <f>((alpha*(beta^speed))*(speed^ceta))</f>
        <v>2.2664949568489248</v>
      </c>
      <c r="V2687" s="8">
        <f t="shared" si="86"/>
        <v>86</v>
      </c>
    </row>
    <row r="2688" spans="1:22">
      <c r="A2688" s="34" t="s">
        <v>19</v>
      </c>
      <c r="B2688" s="34" t="s">
        <v>67</v>
      </c>
      <c r="C2688" s="5" t="s">
        <v>117</v>
      </c>
      <c r="D2688" s="35" t="s">
        <v>84</v>
      </c>
      <c r="E2688" s="36" t="s">
        <v>16</v>
      </c>
      <c r="F2688" s="37">
        <v>0</v>
      </c>
      <c r="G2688" s="38">
        <v>0.02</v>
      </c>
      <c r="H2688" s="34">
        <v>0.98896155837702071</v>
      </c>
      <c r="I2688" s="35">
        <v>102.11371536918698</v>
      </c>
      <c r="J2688" s="35">
        <v>1.0113742420498646</v>
      </c>
      <c r="K2688" s="35">
        <v>-0.66270742930333149</v>
      </c>
      <c r="L2688" s="35">
        <v>0</v>
      </c>
      <c r="M2688" s="35">
        <v>0</v>
      </c>
      <c r="N2688" s="35">
        <v>0</v>
      </c>
      <c r="O2688" s="35">
        <v>0</v>
      </c>
      <c r="P2688" s="36">
        <v>12</v>
      </c>
      <c r="Q2688" s="37">
        <v>86</v>
      </c>
      <c r="R2688" s="36">
        <v>0</v>
      </c>
      <c r="S2688" s="39">
        <f t="shared" si="85"/>
        <v>86</v>
      </c>
      <c r="T2688" s="34" t="s">
        <v>29</v>
      </c>
      <c r="U2688" s="12">
        <f>((alpha*(beta^speed))*(speed^ceta))</f>
        <v>14.109122738006386</v>
      </c>
      <c r="V2688" s="8">
        <f t="shared" si="86"/>
        <v>86</v>
      </c>
    </row>
    <row r="2689" spans="1:22">
      <c r="A2689" s="34" t="s">
        <v>19</v>
      </c>
      <c r="B2689" s="34" t="s">
        <v>67</v>
      </c>
      <c r="C2689" s="5" t="s">
        <v>117</v>
      </c>
      <c r="D2689" s="35" t="s">
        <v>84</v>
      </c>
      <c r="E2689" s="36" t="s">
        <v>14</v>
      </c>
      <c r="F2689" s="37">
        <v>0</v>
      </c>
      <c r="G2689" s="38">
        <v>0.02</v>
      </c>
      <c r="H2689" s="34">
        <v>0.99652247937737282</v>
      </c>
      <c r="I2689" s="35">
        <v>31.269836201193506</v>
      </c>
      <c r="J2689" s="35">
        <v>0.9964297267459703</v>
      </c>
      <c r="K2689" s="35">
        <v>-0.79600900172836286</v>
      </c>
      <c r="L2689" s="35">
        <v>0</v>
      </c>
      <c r="M2689" s="35">
        <v>0</v>
      </c>
      <c r="N2689" s="35">
        <v>0</v>
      </c>
      <c r="O2689" s="35">
        <v>0</v>
      </c>
      <c r="P2689" s="36">
        <v>12</v>
      </c>
      <c r="Q2689" s="37">
        <v>86</v>
      </c>
      <c r="R2689" s="36">
        <v>0</v>
      </c>
      <c r="S2689" s="39">
        <f t="shared" si="85"/>
        <v>86</v>
      </c>
      <c r="T2689" s="34" t="s">
        <v>29</v>
      </c>
      <c r="U2689" s="12">
        <f>((alpha*(beta^speed))*(speed^ceta))</f>
        <v>0.66322595895542202</v>
      </c>
      <c r="V2689" s="8">
        <f t="shared" si="86"/>
        <v>86</v>
      </c>
    </row>
    <row r="2690" spans="1:22">
      <c r="A2690" s="34" t="s">
        <v>19</v>
      </c>
      <c r="B2690" s="34" t="s">
        <v>67</v>
      </c>
      <c r="C2690" s="5" t="s">
        <v>117</v>
      </c>
      <c r="D2690" s="35" t="s">
        <v>84</v>
      </c>
      <c r="E2690" s="36" t="s">
        <v>18</v>
      </c>
      <c r="F2690" s="37">
        <v>0</v>
      </c>
      <c r="G2690" s="38">
        <v>0.02</v>
      </c>
      <c r="H2690" s="34">
        <v>0.99865119585981788</v>
      </c>
      <c r="I2690" s="35">
        <v>11.82786554474364</v>
      </c>
      <c r="J2690" s="35">
        <v>1.0070779661385356</v>
      </c>
      <c r="K2690" s="35">
        <v>-0.93925895062072362</v>
      </c>
      <c r="L2690" s="35">
        <v>0</v>
      </c>
      <c r="M2690" s="35">
        <v>0</v>
      </c>
      <c r="N2690" s="35">
        <v>0</v>
      </c>
      <c r="O2690" s="35">
        <v>0</v>
      </c>
      <c r="P2690" s="36">
        <v>12</v>
      </c>
      <c r="Q2690" s="37">
        <v>86</v>
      </c>
      <c r="R2690" s="36">
        <v>0</v>
      </c>
      <c r="S2690" s="39">
        <f t="shared" ref="S2690:S2753" si="87">V2690</f>
        <v>86</v>
      </c>
      <c r="T2690" s="34" t="s">
        <v>29</v>
      </c>
      <c r="U2690" s="12">
        <f>((alpha*(beta^speed))*(speed^ceta))</f>
        <v>0.33062637068245554</v>
      </c>
      <c r="V2690" s="8">
        <f t="shared" ref="V2690:V2753" si="88">IF($V$1&lt;P2690,P2690,IF($V$1&gt;Q2690,Q2690,$V$1))</f>
        <v>86</v>
      </c>
    </row>
    <row r="2691" spans="1:22">
      <c r="A2691" s="34" t="s">
        <v>19</v>
      </c>
      <c r="B2691" s="34" t="s">
        <v>67</v>
      </c>
      <c r="C2691" s="5" t="s">
        <v>117</v>
      </c>
      <c r="D2691" s="35" t="s">
        <v>84</v>
      </c>
      <c r="E2691" s="36" t="s">
        <v>17</v>
      </c>
      <c r="F2691" s="37">
        <v>0</v>
      </c>
      <c r="G2691" s="38">
        <v>0.02</v>
      </c>
      <c r="H2691" s="34">
        <v>0.9976189106342217</v>
      </c>
      <c r="I2691" s="35">
        <v>3539.9705337353853</v>
      </c>
      <c r="J2691" s="35">
        <v>-0.72146224458420749</v>
      </c>
      <c r="K2691" s="35">
        <v>0.78129882209416002</v>
      </c>
      <c r="L2691" s="35">
        <v>1.1382420024155322</v>
      </c>
      <c r="M2691" s="35">
        <v>0</v>
      </c>
      <c r="N2691" s="35">
        <v>0</v>
      </c>
      <c r="O2691" s="35">
        <v>0</v>
      </c>
      <c r="P2691" s="36">
        <v>12</v>
      </c>
      <c r="Q2691" s="37">
        <v>86</v>
      </c>
      <c r="R2691" s="36">
        <v>1</v>
      </c>
      <c r="S2691" s="39">
        <f t="shared" si="87"/>
        <v>86</v>
      </c>
      <c r="T2691" s="34" t="s">
        <v>30</v>
      </c>
      <c r="U2691" s="12">
        <f>((alpha*(speed^beta))+(ceta*(speed^delta)))</f>
        <v>266.71995240485637</v>
      </c>
      <c r="V2691" s="8">
        <f t="shared" si="88"/>
        <v>86</v>
      </c>
    </row>
    <row r="2692" spans="1:22">
      <c r="A2692" s="34" t="s">
        <v>19</v>
      </c>
      <c r="B2692" s="34" t="s">
        <v>67</v>
      </c>
      <c r="C2692" s="5" t="s">
        <v>117</v>
      </c>
      <c r="D2692" s="35" t="s">
        <v>84</v>
      </c>
      <c r="E2692" s="36" t="s">
        <v>15</v>
      </c>
      <c r="F2692" s="37">
        <v>50</v>
      </c>
      <c r="G2692" s="38">
        <v>0.02</v>
      </c>
      <c r="H2692" s="34">
        <v>0.99247353596294463</v>
      </c>
      <c r="I2692" s="35">
        <v>7.9521463522898607E-3</v>
      </c>
      <c r="J2692" s="35">
        <v>1.1583726101583092</v>
      </c>
      <c r="K2692" s="35">
        <v>75.234635847093415</v>
      </c>
      <c r="L2692" s="35">
        <v>-0.85262756692797748</v>
      </c>
      <c r="M2692" s="35">
        <v>0</v>
      </c>
      <c r="N2692" s="35">
        <v>0</v>
      </c>
      <c r="O2692" s="35">
        <v>0</v>
      </c>
      <c r="P2692" s="36">
        <v>12</v>
      </c>
      <c r="Q2692" s="37">
        <v>86</v>
      </c>
      <c r="R2692" s="36">
        <v>1</v>
      </c>
      <c r="S2692" s="39">
        <f t="shared" si="87"/>
        <v>86</v>
      </c>
      <c r="T2692" s="34" t="s">
        <v>30</v>
      </c>
      <c r="U2692" s="12">
        <f>((alpha*(speed^beta))+(ceta*(speed^delta)))</f>
        <v>3.0712920231117469</v>
      </c>
      <c r="V2692" s="8">
        <f t="shared" si="88"/>
        <v>86</v>
      </c>
    </row>
    <row r="2693" spans="1:22">
      <c r="A2693" s="34" t="s">
        <v>19</v>
      </c>
      <c r="B2693" s="34" t="s">
        <v>67</v>
      </c>
      <c r="C2693" s="5" t="s">
        <v>117</v>
      </c>
      <c r="D2693" s="35" t="s">
        <v>84</v>
      </c>
      <c r="E2693" s="36" t="s">
        <v>16</v>
      </c>
      <c r="F2693" s="37">
        <v>50</v>
      </c>
      <c r="G2693" s="38">
        <v>0.02</v>
      </c>
      <c r="H2693" s="34">
        <v>0.98265999307711127</v>
      </c>
      <c r="I2693" s="35">
        <v>90.54950118782142</v>
      </c>
      <c r="J2693" s="35">
        <v>1.0084548275102359</v>
      </c>
      <c r="K2693" s="35">
        <v>-0.53663470831823068</v>
      </c>
      <c r="L2693" s="35">
        <v>0</v>
      </c>
      <c r="M2693" s="35">
        <v>0</v>
      </c>
      <c r="N2693" s="35">
        <v>0</v>
      </c>
      <c r="O2693" s="35">
        <v>0</v>
      </c>
      <c r="P2693" s="36">
        <v>12</v>
      </c>
      <c r="Q2693" s="37">
        <v>86</v>
      </c>
      <c r="R2693" s="36">
        <v>0</v>
      </c>
      <c r="S2693" s="39">
        <f t="shared" si="87"/>
        <v>86</v>
      </c>
      <c r="T2693" s="34" t="s">
        <v>29</v>
      </c>
      <c r="U2693" s="12">
        <f t="shared" ref="U2693:U2698" si="89">((alpha*(beta^speed))*(speed^ceta))</f>
        <v>17.10888431842849</v>
      </c>
      <c r="V2693" s="8">
        <f t="shared" si="88"/>
        <v>86</v>
      </c>
    </row>
    <row r="2694" spans="1:22">
      <c r="A2694" s="34" t="s">
        <v>19</v>
      </c>
      <c r="B2694" s="34" t="s">
        <v>67</v>
      </c>
      <c r="C2694" s="5" t="s">
        <v>117</v>
      </c>
      <c r="D2694" s="35" t="s">
        <v>84</v>
      </c>
      <c r="E2694" s="36" t="s">
        <v>14</v>
      </c>
      <c r="F2694" s="37">
        <v>50</v>
      </c>
      <c r="G2694" s="38">
        <v>0.02</v>
      </c>
      <c r="H2694" s="34">
        <v>0.99653831409624216</v>
      </c>
      <c r="I2694" s="35">
        <v>36.877494844136244</v>
      </c>
      <c r="J2694" s="35">
        <v>0.99828750137478206</v>
      </c>
      <c r="K2694" s="35">
        <v>-0.87956636747918404</v>
      </c>
      <c r="L2694" s="35">
        <v>0</v>
      </c>
      <c r="M2694" s="35">
        <v>0</v>
      </c>
      <c r="N2694" s="35">
        <v>0</v>
      </c>
      <c r="O2694" s="35">
        <v>0</v>
      </c>
      <c r="P2694" s="36">
        <v>12</v>
      </c>
      <c r="Q2694" s="37">
        <v>86</v>
      </c>
      <c r="R2694" s="36">
        <v>0</v>
      </c>
      <c r="S2694" s="39">
        <f t="shared" si="87"/>
        <v>86</v>
      </c>
      <c r="T2694" s="34" t="s">
        <v>29</v>
      </c>
      <c r="U2694" s="12">
        <f t="shared" si="89"/>
        <v>0.63274123515908676</v>
      </c>
      <c r="V2694" s="8">
        <f t="shared" si="88"/>
        <v>86</v>
      </c>
    </row>
    <row r="2695" spans="1:22">
      <c r="A2695" s="34" t="s">
        <v>19</v>
      </c>
      <c r="B2695" s="34" t="s">
        <v>67</v>
      </c>
      <c r="C2695" s="5" t="s">
        <v>117</v>
      </c>
      <c r="D2695" s="35" t="s">
        <v>84</v>
      </c>
      <c r="E2695" s="36" t="s">
        <v>18</v>
      </c>
      <c r="F2695" s="37">
        <v>50</v>
      </c>
      <c r="G2695" s="38">
        <v>0.02</v>
      </c>
      <c r="H2695" s="34">
        <v>0.99625331656337313</v>
      </c>
      <c r="I2695" s="35">
        <v>12.566436482998952</v>
      </c>
      <c r="J2695" s="35">
        <v>1.0112155137319074</v>
      </c>
      <c r="K2695" s="35">
        <v>-0.971138516375606</v>
      </c>
      <c r="L2695" s="35">
        <v>0</v>
      </c>
      <c r="M2695" s="35">
        <v>0</v>
      </c>
      <c r="N2695" s="35">
        <v>0</v>
      </c>
      <c r="O2695" s="35">
        <v>0</v>
      </c>
      <c r="P2695" s="36">
        <v>12</v>
      </c>
      <c r="Q2695" s="37">
        <v>86</v>
      </c>
      <c r="R2695" s="36">
        <v>0</v>
      </c>
      <c r="S2695" s="39">
        <f t="shared" si="87"/>
        <v>86</v>
      </c>
      <c r="T2695" s="34" t="s">
        <v>29</v>
      </c>
      <c r="U2695" s="12">
        <f t="shared" si="89"/>
        <v>0.43361712995283036</v>
      </c>
      <c r="V2695" s="8">
        <f t="shared" si="88"/>
        <v>86</v>
      </c>
    </row>
    <row r="2696" spans="1:22">
      <c r="A2696" s="34" t="s">
        <v>19</v>
      </c>
      <c r="B2696" s="34" t="s">
        <v>67</v>
      </c>
      <c r="C2696" s="5" t="s">
        <v>117</v>
      </c>
      <c r="D2696" s="35" t="s">
        <v>84</v>
      </c>
      <c r="E2696" s="36" t="s">
        <v>17</v>
      </c>
      <c r="F2696" s="37">
        <v>50</v>
      </c>
      <c r="G2696" s="38">
        <v>0.02</v>
      </c>
      <c r="H2696" s="34">
        <v>0.9948418211088017</v>
      </c>
      <c r="I2696" s="35">
        <v>4005.3533562222633</v>
      </c>
      <c r="J2696" s="35">
        <v>1.0114107140783162</v>
      </c>
      <c r="K2696" s="35">
        <v>-0.77548617432212963</v>
      </c>
      <c r="L2696" s="35">
        <v>0</v>
      </c>
      <c r="M2696" s="35">
        <v>0</v>
      </c>
      <c r="N2696" s="35">
        <v>0</v>
      </c>
      <c r="O2696" s="35">
        <v>0</v>
      </c>
      <c r="P2696" s="36">
        <v>12</v>
      </c>
      <c r="Q2696" s="37">
        <v>86</v>
      </c>
      <c r="R2696" s="36">
        <v>0</v>
      </c>
      <c r="S2696" s="39">
        <f t="shared" si="87"/>
        <v>86</v>
      </c>
      <c r="T2696" s="34" t="s">
        <v>29</v>
      </c>
      <c r="U2696" s="12">
        <f t="shared" si="89"/>
        <v>335.91803670007965</v>
      </c>
      <c r="V2696" s="8">
        <f t="shared" si="88"/>
        <v>86</v>
      </c>
    </row>
    <row r="2697" spans="1:22">
      <c r="A2697" s="34" t="s">
        <v>19</v>
      </c>
      <c r="B2697" s="34" t="s">
        <v>67</v>
      </c>
      <c r="C2697" s="5" t="s">
        <v>117</v>
      </c>
      <c r="D2697" s="35" t="s">
        <v>84</v>
      </c>
      <c r="E2697" s="36" t="s">
        <v>15</v>
      </c>
      <c r="F2697" s="37">
        <v>100</v>
      </c>
      <c r="G2697" s="38">
        <v>0.02</v>
      </c>
      <c r="H2697" s="34">
        <v>0.97824563528268749</v>
      </c>
      <c r="I2697" s="35">
        <v>71.64793731041253</v>
      </c>
      <c r="J2697" s="35">
        <v>1.01118205725046</v>
      </c>
      <c r="K2697" s="35">
        <v>-0.86639006903523463</v>
      </c>
      <c r="L2697" s="35">
        <v>0</v>
      </c>
      <c r="M2697" s="35">
        <v>0</v>
      </c>
      <c r="N2697" s="35">
        <v>0</v>
      </c>
      <c r="O2697" s="35">
        <v>0</v>
      </c>
      <c r="P2697" s="36">
        <v>12</v>
      </c>
      <c r="Q2697" s="37">
        <v>86</v>
      </c>
      <c r="R2697" s="36">
        <v>0</v>
      </c>
      <c r="S2697" s="39">
        <f t="shared" si="87"/>
        <v>86</v>
      </c>
      <c r="T2697" s="34" t="s">
        <v>29</v>
      </c>
      <c r="U2697" s="12">
        <f t="shared" si="89"/>
        <v>3.9309539204540784</v>
      </c>
      <c r="V2697" s="8">
        <f t="shared" si="88"/>
        <v>86</v>
      </c>
    </row>
    <row r="2698" spans="1:22">
      <c r="A2698" s="34" t="s">
        <v>19</v>
      </c>
      <c r="B2698" s="34" t="s">
        <v>67</v>
      </c>
      <c r="C2698" s="5" t="s">
        <v>117</v>
      </c>
      <c r="D2698" s="35" t="s">
        <v>84</v>
      </c>
      <c r="E2698" s="36" t="s">
        <v>16</v>
      </c>
      <c r="F2698" s="37">
        <v>100</v>
      </c>
      <c r="G2698" s="38">
        <v>0.02</v>
      </c>
      <c r="H2698" s="34">
        <v>0.97764755946373227</v>
      </c>
      <c r="I2698" s="35">
        <v>88.177803788139443</v>
      </c>
      <c r="J2698" s="35">
        <v>1.0065609310258379</v>
      </c>
      <c r="K2698" s="35">
        <v>-0.4609743115961083</v>
      </c>
      <c r="L2698" s="35">
        <v>0</v>
      </c>
      <c r="M2698" s="35">
        <v>0</v>
      </c>
      <c r="N2698" s="35">
        <v>0</v>
      </c>
      <c r="O2698" s="35">
        <v>0</v>
      </c>
      <c r="P2698" s="36">
        <v>12</v>
      </c>
      <c r="Q2698" s="37">
        <v>86</v>
      </c>
      <c r="R2698" s="36">
        <v>0</v>
      </c>
      <c r="S2698" s="39">
        <f t="shared" si="87"/>
        <v>86</v>
      </c>
      <c r="T2698" s="34" t="s">
        <v>29</v>
      </c>
      <c r="U2698" s="12">
        <f t="shared" si="89"/>
        <v>19.854143971957747</v>
      </c>
      <c r="V2698" s="8">
        <f t="shared" si="88"/>
        <v>86</v>
      </c>
    </row>
    <row r="2699" spans="1:22">
      <c r="A2699" s="34" t="s">
        <v>19</v>
      </c>
      <c r="B2699" s="34" t="s">
        <v>67</v>
      </c>
      <c r="C2699" s="5" t="s">
        <v>117</v>
      </c>
      <c r="D2699" s="35" t="s">
        <v>84</v>
      </c>
      <c r="E2699" s="36" t="s">
        <v>14</v>
      </c>
      <c r="F2699" s="37">
        <v>100</v>
      </c>
      <c r="G2699" s="38">
        <v>0.02</v>
      </c>
      <c r="H2699" s="34">
        <v>0.99624960986603528</v>
      </c>
      <c r="I2699" s="35">
        <v>-4.0909931172779572E-2</v>
      </c>
      <c r="J2699" s="35">
        <v>3.4828930412648354E-2</v>
      </c>
      <c r="K2699" s="35">
        <v>0.85570209733887204</v>
      </c>
      <c r="L2699" s="35">
        <v>0</v>
      </c>
      <c r="M2699" s="35">
        <v>0</v>
      </c>
      <c r="N2699" s="35">
        <v>0</v>
      </c>
      <c r="O2699" s="35">
        <v>0</v>
      </c>
      <c r="P2699" s="36">
        <v>12</v>
      </c>
      <c r="Q2699" s="37">
        <v>86</v>
      </c>
      <c r="R2699" s="36">
        <v>6</v>
      </c>
      <c r="S2699" s="39">
        <f t="shared" si="87"/>
        <v>86</v>
      </c>
      <c r="T2699" s="34" t="s">
        <v>37</v>
      </c>
      <c r="U2699" s="12">
        <f>(1/(alpha+(beta*(speed^ceta))))</f>
        <v>0.65183069499093971</v>
      </c>
      <c r="V2699" s="8">
        <f t="shared" si="88"/>
        <v>86</v>
      </c>
    </row>
    <row r="2700" spans="1:22">
      <c r="A2700" s="34" t="s">
        <v>19</v>
      </c>
      <c r="B2700" s="34" t="s">
        <v>67</v>
      </c>
      <c r="C2700" s="5" t="s">
        <v>117</v>
      </c>
      <c r="D2700" s="35" t="s">
        <v>84</v>
      </c>
      <c r="E2700" s="36" t="s">
        <v>18</v>
      </c>
      <c r="F2700" s="37">
        <v>100</v>
      </c>
      <c r="G2700" s="38">
        <v>0.02</v>
      </c>
      <c r="H2700" s="34">
        <v>0.98874784119964465</v>
      </c>
      <c r="I2700" s="35">
        <v>10.318469530938332</v>
      </c>
      <c r="J2700" s="35">
        <v>1.0111385207491252</v>
      </c>
      <c r="K2700" s="35">
        <v>-0.87565858227200311</v>
      </c>
      <c r="L2700" s="35">
        <v>0</v>
      </c>
      <c r="M2700" s="35">
        <v>0</v>
      </c>
      <c r="N2700" s="35">
        <v>0</v>
      </c>
      <c r="O2700" s="35">
        <v>0</v>
      </c>
      <c r="P2700" s="36">
        <v>12</v>
      </c>
      <c r="Q2700" s="37">
        <v>86</v>
      </c>
      <c r="R2700" s="36">
        <v>0</v>
      </c>
      <c r="S2700" s="39">
        <f t="shared" si="87"/>
        <v>86</v>
      </c>
      <c r="T2700" s="34" t="s">
        <v>29</v>
      </c>
      <c r="U2700" s="12">
        <f>((alpha*(beta^speed))*(speed^ceta))</f>
        <v>0.54121710099624298</v>
      </c>
      <c r="V2700" s="8">
        <f t="shared" si="88"/>
        <v>86</v>
      </c>
    </row>
    <row r="2701" spans="1:22">
      <c r="A2701" s="34" t="s">
        <v>19</v>
      </c>
      <c r="B2701" s="34" t="s">
        <v>67</v>
      </c>
      <c r="C2701" s="5" t="s">
        <v>117</v>
      </c>
      <c r="D2701" s="35" t="s">
        <v>84</v>
      </c>
      <c r="E2701" s="36" t="s">
        <v>17</v>
      </c>
      <c r="F2701" s="37">
        <v>100</v>
      </c>
      <c r="G2701" s="38">
        <v>0.02</v>
      </c>
      <c r="H2701" s="34">
        <v>0.99092131294183983</v>
      </c>
      <c r="I2701" s="35">
        <v>3639.4533156292205</v>
      </c>
      <c r="J2701" s="35">
        <v>1.0105626353089667</v>
      </c>
      <c r="K2701" s="35">
        <v>-0.6955664676825245</v>
      </c>
      <c r="L2701" s="35">
        <v>0</v>
      </c>
      <c r="M2701" s="35">
        <v>0</v>
      </c>
      <c r="N2701" s="35">
        <v>0</v>
      </c>
      <c r="O2701" s="35">
        <v>0</v>
      </c>
      <c r="P2701" s="36">
        <v>12</v>
      </c>
      <c r="Q2701" s="37">
        <v>86</v>
      </c>
      <c r="R2701" s="36">
        <v>0</v>
      </c>
      <c r="S2701" s="39">
        <f t="shared" si="87"/>
        <v>86</v>
      </c>
      <c r="T2701" s="34" t="s">
        <v>29</v>
      </c>
      <c r="U2701" s="12">
        <f>((alpha*(beta^speed))*(speed^ceta))</f>
        <v>405.41726558995055</v>
      </c>
      <c r="V2701" s="8">
        <f t="shared" si="88"/>
        <v>86</v>
      </c>
    </row>
    <row r="2702" spans="1:22">
      <c r="A2702" s="34" t="s">
        <v>19</v>
      </c>
      <c r="B2702" s="34" t="s">
        <v>67</v>
      </c>
      <c r="C2702" s="5" t="s">
        <v>117</v>
      </c>
      <c r="D2702" s="35" t="s">
        <v>84</v>
      </c>
      <c r="E2702" s="36" t="s">
        <v>15</v>
      </c>
      <c r="F2702" s="37">
        <v>0</v>
      </c>
      <c r="G2702" s="38">
        <v>0.04</v>
      </c>
      <c r="H2702" s="34">
        <v>0.99701036636522677</v>
      </c>
      <c r="I2702" s="35">
        <v>120.16732970829734</v>
      </c>
      <c r="J2702" s="35">
        <v>1.0142427323261924</v>
      </c>
      <c r="K2702" s="35">
        <v>-1.084173500128204</v>
      </c>
      <c r="L2702" s="35">
        <v>0</v>
      </c>
      <c r="M2702" s="35">
        <v>0</v>
      </c>
      <c r="N2702" s="35">
        <v>0</v>
      </c>
      <c r="O2702" s="35">
        <v>0</v>
      </c>
      <c r="P2702" s="36">
        <v>12</v>
      </c>
      <c r="Q2702" s="37">
        <v>86</v>
      </c>
      <c r="R2702" s="36">
        <v>0</v>
      </c>
      <c r="S2702" s="39">
        <f t="shared" si="87"/>
        <v>86</v>
      </c>
      <c r="T2702" s="34" t="s">
        <v>29</v>
      </c>
      <c r="U2702" s="12">
        <f>((alpha*(beta^speed))*(speed^ceta))</f>
        <v>3.2408447884154112</v>
      </c>
      <c r="V2702" s="8">
        <f t="shared" si="88"/>
        <v>86</v>
      </c>
    </row>
    <row r="2703" spans="1:22">
      <c r="A2703" s="34" t="s">
        <v>19</v>
      </c>
      <c r="B2703" s="34" t="s">
        <v>67</v>
      </c>
      <c r="C2703" s="5" t="s">
        <v>117</v>
      </c>
      <c r="D2703" s="35" t="s">
        <v>84</v>
      </c>
      <c r="E2703" s="36" t="s">
        <v>16</v>
      </c>
      <c r="F2703" s="37">
        <v>0</v>
      </c>
      <c r="G2703" s="38">
        <v>0.04</v>
      </c>
      <c r="H2703" s="34">
        <v>0.98994621479774725</v>
      </c>
      <c r="I2703" s="35">
        <v>3.7110157961007286</v>
      </c>
      <c r="J2703" s="35">
        <v>0.31596189925506135</v>
      </c>
      <c r="K2703" s="35">
        <v>147.91757607313059</v>
      </c>
      <c r="L2703" s="35">
        <v>-0.81987405324813212</v>
      </c>
      <c r="M2703" s="35">
        <v>0</v>
      </c>
      <c r="N2703" s="35">
        <v>0</v>
      </c>
      <c r="O2703" s="35">
        <v>0</v>
      </c>
      <c r="P2703" s="36">
        <v>12</v>
      </c>
      <c r="Q2703" s="37">
        <v>86</v>
      </c>
      <c r="R2703" s="36">
        <v>1</v>
      </c>
      <c r="S2703" s="39">
        <f t="shared" si="87"/>
        <v>86</v>
      </c>
      <c r="T2703" s="34" t="s">
        <v>30</v>
      </c>
      <c r="U2703" s="12">
        <f>((alpha*(speed^beta))+(ceta*(speed^delta)))</f>
        <v>18.997596144879029</v>
      </c>
      <c r="V2703" s="8">
        <f t="shared" si="88"/>
        <v>86</v>
      </c>
    </row>
    <row r="2704" spans="1:22">
      <c r="A2704" s="34" t="s">
        <v>19</v>
      </c>
      <c r="B2704" s="34" t="s">
        <v>67</v>
      </c>
      <c r="C2704" s="5" t="s">
        <v>117</v>
      </c>
      <c r="D2704" s="35" t="s">
        <v>84</v>
      </c>
      <c r="E2704" s="36" t="s">
        <v>14</v>
      </c>
      <c r="F2704" s="37">
        <v>0</v>
      </c>
      <c r="G2704" s="38">
        <v>0.04</v>
      </c>
      <c r="H2704" s="34">
        <v>0.9971745358684504</v>
      </c>
      <c r="I2704" s="35">
        <v>40.097630945839413</v>
      </c>
      <c r="J2704" s="35">
        <v>0.99675076158290876</v>
      </c>
      <c r="K2704" s="35">
        <v>-0.87815048155350728</v>
      </c>
      <c r="L2704" s="35">
        <v>0</v>
      </c>
      <c r="M2704" s="35">
        <v>0</v>
      </c>
      <c r="N2704" s="35">
        <v>0</v>
      </c>
      <c r="O2704" s="35">
        <v>0</v>
      </c>
      <c r="P2704" s="36">
        <v>12</v>
      </c>
      <c r="Q2704" s="37">
        <v>86</v>
      </c>
      <c r="R2704" s="36">
        <v>0</v>
      </c>
      <c r="S2704" s="39">
        <f t="shared" si="87"/>
        <v>86</v>
      </c>
      <c r="T2704" s="34" t="s">
        <v>29</v>
      </c>
      <c r="U2704" s="12">
        <f>((alpha*(beta^speed))*(speed^ceta))</f>
        <v>0.60643396604346966</v>
      </c>
      <c r="V2704" s="8">
        <f t="shared" si="88"/>
        <v>86</v>
      </c>
    </row>
    <row r="2705" spans="1:22">
      <c r="A2705" s="34" t="s">
        <v>19</v>
      </c>
      <c r="B2705" s="34" t="s">
        <v>67</v>
      </c>
      <c r="C2705" s="5" t="s">
        <v>117</v>
      </c>
      <c r="D2705" s="35" t="s">
        <v>84</v>
      </c>
      <c r="E2705" s="36" t="s">
        <v>18</v>
      </c>
      <c r="F2705" s="37">
        <v>0</v>
      </c>
      <c r="G2705" s="38">
        <v>0.04</v>
      </c>
      <c r="H2705" s="34">
        <v>0.99848031344467725</v>
      </c>
      <c r="I2705" s="35">
        <v>14.504504049190157</v>
      </c>
      <c r="J2705" s="35">
        <v>1.0126896790595361</v>
      </c>
      <c r="K2705" s="35">
        <v>-1.0192564222752551</v>
      </c>
      <c r="L2705" s="35">
        <v>0</v>
      </c>
      <c r="M2705" s="35">
        <v>0</v>
      </c>
      <c r="N2705" s="35">
        <v>0</v>
      </c>
      <c r="O2705" s="35">
        <v>0</v>
      </c>
      <c r="P2705" s="36">
        <v>12</v>
      </c>
      <c r="Q2705" s="37">
        <v>86</v>
      </c>
      <c r="R2705" s="36">
        <v>0</v>
      </c>
      <c r="S2705" s="39">
        <f t="shared" si="87"/>
        <v>86</v>
      </c>
      <c r="T2705" s="34" t="s">
        <v>29</v>
      </c>
      <c r="U2705" s="12">
        <f>((alpha*(beta^speed))*(speed^ceta))</f>
        <v>0.4578486348748706</v>
      </c>
      <c r="V2705" s="8">
        <f t="shared" si="88"/>
        <v>86</v>
      </c>
    </row>
    <row r="2706" spans="1:22">
      <c r="A2706" s="34" t="s">
        <v>19</v>
      </c>
      <c r="B2706" s="34" t="s">
        <v>67</v>
      </c>
      <c r="C2706" s="5" t="s">
        <v>117</v>
      </c>
      <c r="D2706" s="35" t="s">
        <v>84</v>
      </c>
      <c r="E2706" s="36" t="s">
        <v>17</v>
      </c>
      <c r="F2706" s="37">
        <v>0</v>
      </c>
      <c r="G2706" s="38">
        <v>0.04</v>
      </c>
      <c r="H2706" s="34">
        <v>0.99681094536154569</v>
      </c>
      <c r="I2706" s="35">
        <v>4316.2337437658734</v>
      </c>
      <c r="J2706" s="35">
        <v>1.0129885524216902</v>
      </c>
      <c r="K2706" s="35">
        <v>-0.79600897254225966</v>
      </c>
      <c r="L2706" s="35">
        <v>0</v>
      </c>
      <c r="M2706" s="35">
        <v>0</v>
      </c>
      <c r="N2706" s="35">
        <v>0</v>
      </c>
      <c r="O2706" s="35">
        <v>0</v>
      </c>
      <c r="P2706" s="36">
        <v>12</v>
      </c>
      <c r="Q2706" s="37">
        <v>86</v>
      </c>
      <c r="R2706" s="36">
        <v>0</v>
      </c>
      <c r="S2706" s="39">
        <f t="shared" si="87"/>
        <v>86</v>
      </c>
      <c r="T2706" s="34" t="s">
        <v>29</v>
      </c>
      <c r="U2706" s="12">
        <f>((alpha*(beta^speed))*(speed^ceta))</f>
        <v>377.76094601869477</v>
      </c>
      <c r="V2706" s="8">
        <f t="shared" si="88"/>
        <v>86</v>
      </c>
    </row>
    <row r="2707" spans="1:22">
      <c r="A2707" s="34" t="s">
        <v>19</v>
      </c>
      <c r="B2707" s="34" t="s">
        <v>67</v>
      </c>
      <c r="C2707" s="5" t="s">
        <v>117</v>
      </c>
      <c r="D2707" s="35" t="s">
        <v>84</v>
      </c>
      <c r="E2707" s="36" t="s">
        <v>15</v>
      </c>
      <c r="F2707" s="37">
        <v>50</v>
      </c>
      <c r="G2707" s="38">
        <v>0.04</v>
      </c>
      <c r="H2707" s="34">
        <v>0.98172306439285806</v>
      </c>
      <c r="I2707" s="35">
        <v>107.23101963341318</v>
      </c>
      <c r="J2707" s="35">
        <v>1.0201066901241873</v>
      </c>
      <c r="K2707" s="35">
        <v>-1.0530083018956413</v>
      </c>
      <c r="L2707" s="35">
        <v>0</v>
      </c>
      <c r="M2707" s="35">
        <v>0</v>
      </c>
      <c r="N2707" s="35">
        <v>0</v>
      </c>
      <c r="O2707" s="35">
        <v>0</v>
      </c>
      <c r="P2707" s="36">
        <v>12</v>
      </c>
      <c r="Q2707" s="37">
        <v>84</v>
      </c>
      <c r="R2707" s="36">
        <v>0</v>
      </c>
      <c r="S2707" s="39">
        <f t="shared" si="87"/>
        <v>84</v>
      </c>
      <c r="T2707" s="34" t="s">
        <v>29</v>
      </c>
      <c r="U2707" s="12">
        <f>((alpha*(beta^speed))*(speed^ceta))</f>
        <v>5.3736381506544912</v>
      </c>
      <c r="V2707" s="8">
        <f t="shared" si="88"/>
        <v>84</v>
      </c>
    </row>
    <row r="2708" spans="1:22">
      <c r="A2708" s="34" t="s">
        <v>19</v>
      </c>
      <c r="B2708" s="34" t="s">
        <v>67</v>
      </c>
      <c r="C2708" s="5" t="s">
        <v>117</v>
      </c>
      <c r="D2708" s="35" t="s">
        <v>84</v>
      </c>
      <c r="E2708" s="36" t="s">
        <v>16</v>
      </c>
      <c r="F2708" s="37">
        <v>50</v>
      </c>
      <c r="G2708" s="38">
        <v>0.04</v>
      </c>
      <c r="H2708" s="34">
        <v>0.98913011456799571</v>
      </c>
      <c r="I2708" s="35">
        <v>10.916222016276796</v>
      </c>
      <c r="J2708" s="35">
        <v>0.14300240229437286</v>
      </c>
      <c r="K2708" s="35">
        <v>151.9257746560956</v>
      </c>
      <c r="L2708" s="35">
        <v>-0.8594132255363246</v>
      </c>
      <c r="M2708" s="35">
        <v>0</v>
      </c>
      <c r="N2708" s="35">
        <v>0</v>
      </c>
      <c r="O2708" s="35">
        <v>0</v>
      </c>
      <c r="P2708" s="36">
        <v>12</v>
      </c>
      <c r="Q2708" s="37">
        <v>84</v>
      </c>
      <c r="R2708" s="36">
        <v>1</v>
      </c>
      <c r="S2708" s="39">
        <f t="shared" si="87"/>
        <v>84</v>
      </c>
      <c r="T2708" s="34" t="s">
        <v>30</v>
      </c>
      <c r="U2708" s="12">
        <f>((alpha*(speed^beta))+(ceta*(speed^delta)))</f>
        <v>23.942637185300519</v>
      </c>
      <c r="V2708" s="8">
        <f t="shared" si="88"/>
        <v>84</v>
      </c>
    </row>
    <row r="2709" spans="1:22">
      <c r="A2709" s="34" t="s">
        <v>19</v>
      </c>
      <c r="B2709" s="34" t="s">
        <v>67</v>
      </c>
      <c r="C2709" s="5" t="s">
        <v>117</v>
      </c>
      <c r="D2709" s="35" t="s">
        <v>84</v>
      </c>
      <c r="E2709" s="36" t="s">
        <v>14</v>
      </c>
      <c r="F2709" s="37">
        <v>50</v>
      </c>
      <c r="G2709" s="38">
        <v>0.04</v>
      </c>
      <c r="H2709" s="34">
        <v>0.9971712690264749</v>
      </c>
      <c r="I2709" s="35">
        <v>-1.9481395626738222E-2</v>
      </c>
      <c r="J2709" s="35">
        <v>2.5727533175638587E-2</v>
      </c>
      <c r="K2709" s="35">
        <v>0.92677053631473583</v>
      </c>
      <c r="L2709" s="35">
        <v>0</v>
      </c>
      <c r="M2709" s="35">
        <v>0</v>
      </c>
      <c r="N2709" s="35">
        <v>0</v>
      </c>
      <c r="O2709" s="35">
        <v>0</v>
      </c>
      <c r="P2709" s="36">
        <v>12</v>
      </c>
      <c r="Q2709" s="37">
        <v>84</v>
      </c>
      <c r="R2709" s="36">
        <v>6</v>
      </c>
      <c r="S2709" s="39">
        <f t="shared" si="87"/>
        <v>84</v>
      </c>
      <c r="T2709" s="34" t="s">
        <v>37</v>
      </c>
      <c r="U2709" s="12">
        <f>(1/(alpha+(beta*(speed^ceta))))</f>
        <v>0.64816575889662353</v>
      </c>
      <c r="V2709" s="8">
        <f t="shared" si="88"/>
        <v>84</v>
      </c>
    </row>
    <row r="2710" spans="1:22">
      <c r="A2710" s="34" t="s">
        <v>19</v>
      </c>
      <c r="B2710" s="34" t="s">
        <v>67</v>
      </c>
      <c r="C2710" s="5" t="s">
        <v>117</v>
      </c>
      <c r="D2710" s="35" t="s">
        <v>84</v>
      </c>
      <c r="E2710" s="36" t="s">
        <v>18</v>
      </c>
      <c r="F2710" s="37">
        <v>50</v>
      </c>
      <c r="G2710" s="38">
        <v>0.04</v>
      </c>
      <c r="H2710" s="34">
        <v>0.98820757309986174</v>
      </c>
      <c r="I2710" s="35">
        <v>14.355477846893654</v>
      </c>
      <c r="J2710" s="35">
        <v>1.0185943274792246</v>
      </c>
      <c r="K2710" s="35">
        <v>-1.0232759511775738</v>
      </c>
      <c r="L2710" s="35">
        <v>0</v>
      </c>
      <c r="M2710" s="35">
        <v>0</v>
      </c>
      <c r="N2710" s="35">
        <v>0</v>
      </c>
      <c r="O2710" s="35">
        <v>0</v>
      </c>
      <c r="P2710" s="36">
        <v>12</v>
      </c>
      <c r="Q2710" s="37">
        <v>84</v>
      </c>
      <c r="R2710" s="36">
        <v>0</v>
      </c>
      <c r="S2710" s="39">
        <f t="shared" si="87"/>
        <v>84</v>
      </c>
      <c r="T2710" s="34" t="s">
        <v>29</v>
      </c>
      <c r="U2710" s="12">
        <f>((alpha*(beta^speed))*(speed^ceta))</f>
        <v>0.72452639470528202</v>
      </c>
      <c r="V2710" s="8">
        <f t="shared" si="88"/>
        <v>84</v>
      </c>
    </row>
    <row r="2711" spans="1:22">
      <c r="A2711" s="34" t="s">
        <v>19</v>
      </c>
      <c r="B2711" s="34" t="s">
        <v>67</v>
      </c>
      <c r="C2711" s="5" t="s">
        <v>117</v>
      </c>
      <c r="D2711" s="35" t="s">
        <v>84</v>
      </c>
      <c r="E2711" s="36" t="s">
        <v>17</v>
      </c>
      <c r="F2711" s="37">
        <v>50</v>
      </c>
      <c r="G2711" s="38">
        <v>0.04</v>
      </c>
      <c r="H2711" s="34">
        <v>0.99407489680763994</v>
      </c>
      <c r="I2711" s="35">
        <v>3557.6001203132605</v>
      </c>
      <c r="J2711" s="35">
        <v>1.0116276211818214</v>
      </c>
      <c r="K2711" s="35">
        <v>-0.6602297294700632</v>
      </c>
      <c r="L2711" s="35">
        <v>0</v>
      </c>
      <c r="M2711" s="35">
        <v>0</v>
      </c>
      <c r="N2711" s="35">
        <v>0</v>
      </c>
      <c r="O2711" s="35">
        <v>0</v>
      </c>
      <c r="P2711" s="36">
        <v>12</v>
      </c>
      <c r="Q2711" s="37">
        <v>84</v>
      </c>
      <c r="R2711" s="36">
        <v>0</v>
      </c>
      <c r="S2711" s="39">
        <f t="shared" si="87"/>
        <v>84</v>
      </c>
      <c r="T2711" s="34" t="s">
        <v>29</v>
      </c>
      <c r="U2711" s="12">
        <f>((alpha*(beta^speed))*(speed^ceta))</f>
        <v>503.99676401059048</v>
      </c>
      <c r="V2711" s="8">
        <f t="shared" si="88"/>
        <v>84</v>
      </c>
    </row>
    <row r="2712" spans="1:22">
      <c r="A2712" s="34" t="s">
        <v>19</v>
      </c>
      <c r="B2712" s="34" t="s">
        <v>67</v>
      </c>
      <c r="C2712" s="5" t="s">
        <v>117</v>
      </c>
      <c r="D2712" s="35" t="s">
        <v>84</v>
      </c>
      <c r="E2712" s="36" t="s">
        <v>15</v>
      </c>
      <c r="F2712" s="37">
        <v>100</v>
      </c>
      <c r="G2712" s="38">
        <v>0.04</v>
      </c>
      <c r="H2712" s="34">
        <v>0.94195696713620392</v>
      </c>
      <c r="I2712" s="35">
        <v>59.683824237224989</v>
      </c>
      <c r="J2712" s="35">
        <v>1.0161193822696206</v>
      </c>
      <c r="K2712" s="35">
        <v>-0.7748912049958685</v>
      </c>
      <c r="L2712" s="35">
        <v>0</v>
      </c>
      <c r="M2712" s="35">
        <v>0</v>
      </c>
      <c r="N2712" s="35">
        <v>0</v>
      </c>
      <c r="O2712" s="35">
        <v>0</v>
      </c>
      <c r="P2712" s="36">
        <v>12</v>
      </c>
      <c r="Q2712" s="37">
        <v>73</v>
      </c>
      <c r="R2712" s="36">
        <v>0</v>
      </c>
      <c r="S2712" s="39">
        <f t="shared" si="87"/>
        <v>73</v>
      </c>
      <c r="T2712" s="34" t="s">
        <v>29</v>
      </c>
      <c r="U2712" s="12">
        <f>((alpha*(beta^speed))*(speed^ceta))</f>
        <v>6.9016008650562606</v>
      </c>
      <c r="V2712" s="8">
        <f t="shared" si="88"/>
        <v>73</v>
      </c>
    </row>
    <row r="2713" spans="1:22">
      <c r="A2713" s="34" t="s">
        <v>19</v>
      </c>
      <c r="B2713" s="34" t="s">
        <v>67</v>
      </c>
      <c r="C2713" s="5" t="s">
        <v>117</v>
      </c>
      <c r="D2713" s="35" t="s">
        <v>84</v>
      </c>
      <c r="E2713" s="36" t="s">
        <v>16</v>
      </c>
      <c r="F2713" s="37">
        <v>100</v>
      </c>
      <c r="G2713" s="38">
        <v>0.04</v>
      </c>
      <c r="H2713" s="34">
        <v>0.98981871115471243</v>
      </c>
      <c r="I2713" s="35">
        <v>16.841610281335846</v>
      </c>
      <c r="J2713" s="35">
        <v>8.6728865305558858E-2</v>
      </c>
      <c r="K2713" s="35">
        <v>135.35940866212701</v>
      </c>
      <c r="L2713" s="35">
        <v>-0.79963900812862998</v>
      </c>
      <c r="M2713" s="35">
        <v>0</v>
      </c>
      <c r="N2713" s="35">
        <v>0</v>
      </c>
      <c r="O2713" s="35">
        <v>0</v>
      </c>
      <c r="P2713" s="36">
        <v>12</v>
      </c>
      <c r="Q2713" s="37">
        <v>73</v>
      </c>
      <c r="R2713" s="36">
        <v>1</v>
      </c>
      <c r="S2713" s="39">
        <f t="shared" si="87"/>
        <v>73</v>
      </c>
      <c r="T2713" s="34" t="s">
        <v>30</v>
      </c>
      <c r="U2713" s="12">
        <f>((alpha*(speed^beta))+(ceta*(speed^delta)))</f>
        <v>28.813891144712262</v>
      </c>
      <c r="V2713" s="8">
        <f t="shared" si="88"/>
        <v>73</v>
      </c>
    </row>
    <row r="2714" spans="1:22">
      <c r="A2714" s="34" t="s">
        <v>19</v>
      </c>
      <c r="B2714" s="34" t="s">
        <v>67</v>
      </c>
      <c r="C2714" s="5" t="s">
        <v>117</v>
      </c>
      <c r="D2714" s="35" t="s">
        <v>84</v>
      </c>
      <c r="E2714" s="36" t="s">
        <v>14</v>
      </c>
      <c r="F2714" s="37">
        <v>100</v>
      </c>
      <c r="G2714" s="38">
        <v>0.04</v>
      </c>
      <c r="H2714" s="34">
        <v>0.99766187767623549</v>
      </c>
      <c r="I2714" s="35">
        <v>3.6340539183721887</v>
      </c>
      <c r="J2714" s="35">
        <v>0.73340694074678403</v>
      </c>
      <c r="K2714" s="35">
        <v>-0.92175856225131991</v>
      </c>
      <c r="L2714" s="35">
        <v>0</v>
      </c>
      <c r="M2714" s="35">
        <v>0</v>
      </c>
      <c r="N2714" s="35">
        <v>0</v>
      </c>
      <c r="O2714" s="35">
        <v>0</v>
      </c>
      <c r="P2714" s="36">
        <v>12</v>
      </c>
      <c r="Q2714" s="37">
        <v>73</v>
      </c>
      <c r="R2714" s="36">
        <v>13</v>
      </c>
      <c r="S2714" s="39">
        <f t="shared" si="87"/>
        <v>73</v>
      </c>
      <c r="T2714" s="34" t="s">
        <v>50</v>
      </c>
      <c r="U2714" s="12">
        <f>EXP((alpha+(beta/speed))+(ceta*LN(speed)))</f>
        <v>0.73295780974767588</v>
      </c>
      <c r="V2714" s="8">
        <f t="shared" si="88"/>
        <v>73</v>
      </c>
    </row>
    <row r="2715" spans="1:22">
      <c r="A2715" s="34" t="s">
        <v>19</v>
      </c>
      <c r="B2715" s="34" t="s">
        <v>67</v>
      </c>
      <c r="C2715" s="5" t="s">
        <v>117</v>
      </c>
      <c r="D2715" s="35" t="s">
        <v>84</v>
      </c>
      <c r="E2715" s="36" t="s">
        <v>18</v>
      </c>
      <c r="F2715" s="37">
        <v>100</v>
      </c>
      <c r="G2715" s="38">
        <v>0.04</v>
      </c>
      <c r="H2715" s="34">
        <v>0.96460184237214031</v>
      </c>
      <c r="I2715" s="35">
        <v>8.9617640521794186</v>
      </c>
      <c r="J2715" s="35">
        <v>1.0158885128312831</v>
      </c>
      <c r="K2715" s="35">
        <v>-0.79629340174515217</v>
      </c>
      <c r="L2715" s="35">
        <v>0</v>
      </c>
      <c r="M2715" s="35">
        <v>0</v>
      </c>
      <c r="N2715" s="35">
        <v>0</v>
      </c>
      <c r="O2715" s="35">
        <v>0</v>
      </c>
      <c r="P2715" s="36">
        <v>12</v>
      </c>
      <c r="Q2715" s="37">
        <v>73</v>
      </c>
      <c r="R2715" s="36">
        <v>0</v>
      </c>
      <c r="S2715" s="39">
        <f t="shared" si="87"/>
        <v>73</v>
      </c>
      <c r="T2715" s="34" t="s">
        <v>29</v>
      </c>
      <c r="U2715" s="12">
        <f>((alpha*(beta^speed))*(speed^ceta))</f>
        <v>0.92982972304929934</v>
      </c>
      <c r="V2715" s="8">
        <f t="shared" si="88"/>
        <v>73</v>
      </c>
    </row>
    <row r="2716" spans="1:22">
      <c r="A2716" s="34" t="s">
        <v>19</v>
      </c>
      <c r="B2716" s="34" t="s">
        <v>67</v>
      </c>
      <c r="C2716" s="5" t="s">
        <v>117</v>
      </c>
      <c r="D2716" s="35" t="s">
        <v>84</v>
      </c>
      <c r="E2716" s="36" t="s">
        <v>17</v>
      </c>
      <c r="F2716" s="37">
        <v>100</v>
      </c>
      <c r="G2716" s="38">
        <v>0.04</v>
      </c>
      <c r="H2716" s="34">
        <v>0.99028325435887676</v>
      </c>
      <c r="I2716" s="35">
        <v>2900.2638699910472</v>
      </c>
      <c r="J2716" s="35">
        <v>1.0088768331450595</v>
      </c>
      <c r="K2716" s="35">
        <v>-0.51649222192295463</v>
      </c>
      <c r="L2716" s="35">
        <v>0</v>
      </c>
      <c r="M2716" s="35">
        <v>0</v>
      </c>
      <c r="N2716" s="35">
        <v>0</v>
      </c>
      <c r="O2716" s="35">
        <v>0</v>
      </c>
      <c r="P2716" s="36">
        <v>12</v>
      </c>
      <c r="Q2716" s="37">
        <v>73</v>
      </c>
      <c r="R2716" s="36">
        <v>0</v>
      </c>
      <c r="S2716" s="39">
        <f t="shared" si="87"/>
        <v>73</v>
      </c>
      <c r="T2716" s="34" t="s">
        <v>29</v>
      </c>
      <c r="U2716" s="12">
        <f>((alpha*(beta^speed))*(speed^ceta))</f>
        <v>602.87969514364181</v>
      </c>
      <c r="V2716" s="8">
        <f t="shared" si="88"/>
        <v>73</v>
      </c>
    </row>
    <row r="2717" spans="1:22">
      <c r="A2717" s="34" t="s">
        <v>19</v>
      </c>
      <c r="B2717" s="34" t="s">
        <v>67</v>
      </c>
      <c r="C2717" s="5" t="s">
        <v>117</v>
      </c>
      <c r="D2717" s="35" t="s">
        <v>84</v>
      </c>
      <c r="E2717" s="36" t="s">
        <v>15</v>
      </c>
      <c r="F2717" s="37">
        <v>0</v>
      </c>
      <c r="G2717" s="38">
        <v>0.06</v>
      </c>
      <c r="H2717" s="34">
        <v>0.98972106968679474</v>
      </c>
      <c r="I2717" s="35">
        <v>146.75353301459654</v>
      </c>
      <c r="J2717" s="35">
        <v>1.0227964250243502</v>
      </c>
      <c r="K2717" s="35">
        <v>-1.1896558866242475</v>
      </c>
      <c r="L2717" s="35">
        <v>0</v>
      </c>
      <c r="M2717" s="35">
        <v>0</v>
      </c>
      <c r="N2717" s="35">
        <v>0</v>
      </c>
      <c r="O2717" s="35">
        <v>0</v>
      </c>
      <c r="P2717" s="36">
        <v>12</v>
      </c>
      <c r="Q2717" s="37">
        <v>85</v>
      </c>
      <c r="R2717" s="36">
        <v>0</v>
      </c>
      <c r="S2717" s="39">
        <f t="shared" si="87"/>
        <v>85</v>
      </c>
      <c r="T2717" s="34" t="s">
        <v>29</v>
      </c>
      <c r="U2717" s="12">
        <f>((alpha*(beta^speed))*(speed^ceta))</f>
        <v>5.0504037538480295</v>
      </c>
      <c r="V2717" s="8">
        <f t="shared" si="88"/>
        <v>85</v>
      </c>
    </row>
    <row r="2718" spans="1:22">
      <c r="A2718" s="34" t="s">
        <v>19</v>
      </c>
      <c r="B2718" s="34" t="s">
        <v>67</v>
      </c>
      <c r="C2718" s="5" t="s">
        <v>117</v>
      </c>
      <c r="D2718" s="35" t="s">
        <v>84</v>
      </c>
      <c r="E2718" s="36" t="s">
        <v>16</v>
      </c>
      <c r="F2718" s="37">
        <v>0</v>
      </c>
      <c r="G2718" s="38">
        <v>0.06</v>
      </c>
      <c r="H2718" s="34">
        <v>0.99431490823672741</v>
      </c>
      <c r="I2718" s="35">
        <v>175.84417656481131</v>
      </c>
      <c r="J2718" s="35">
        <v>-0.93919173320257843</v>
      </c>
      <c r="K2718" s="35">
        <v>10.502717165371866</v>
      </c>
      <c r="L2718" s="35">
        <v>0.15630933098986038</v>
      </c>
      <c r="M2718" s="35">
        <v>0</v>
      </c>
      <c r="N2718" s="35">
        <v>0</v>
      </c>
      <c r="O2718" s="35">
        <v>0</v>
      </c>
      <c r="P2718" s="36">
        <v>12</v>
      </c>
      <c r="Q2718" s="37">
        <v>85</v>
      </c>
      <c r="R2718" s="36">
        <v>1</v>
      </c>
      <c r="S2718" s="39">
        <f t="shared" si="87"/>
        <v>85</v>
      </c>
      <c r="T2718" s="34" t="s">
        <v>30</v>
      </c>
      <c r="U2718" s="12">
        <f>((alpha*(speed^beta))+(ceta*(speed^delta)))</f>
        <v>23.74275434384694</v>
      </c>
      <c r="V2718" s="8">
        <f t="shared" si="88"/>
        <v>85</v>
      </c>
    </row>
    <row r="2719" spans="1:22">
      <c r="A2719" s="34" t="s">
        <v>19</v>
      </c>
      <c r="B2719" s="34" t="s">
        <v>67</v>
      </c>
      <c r="C2719" s="5" t="s">
        <v>117</v>
      </c>
      <c r="D2719" s="35" t="s">
        <v>84</v>
      </c>
      <c r="E2719" s="36" t="s">
        <v>14</v>
      </c>
      <c r="F2719" s="37">
        <v>0</v>
      </c>
      <c r="G2719" s="38">
        <v>0.06</v>
      </c>
      <c r="H2719" s="34">
        <v>0.99745132550434867</v>
      </c>
      <c r="I2719" s="35">
        <v>51.233092568782489</v>
      </c>
      <c r="J2719" s="35">
        <v>0.99987435214956311</v>
      </c>
      <c r="K2719" s="35">
        <v>-0.98871741014734593</v>
      </c>
      <c r="L2719" s="35">
        <v>0</v>
      </c>
      <c r="M2719" s="35">
        <v>0</v>
      </c>
      <c r="N2719" s="35">
        <v>0</v>
      </c>
      <c r="O2719" s="35">
        <v>0</v>
      </c>
      <c r="P2719" s="36">
        <v>12</v>
      </c>
      <c r="Q2719" s="37">
        <v>85</v>
      </c>
      <c r="R2719" s="36">
        <v>0</v>
      </c>
      <c r="S2719" s="39">
        <f t="shared" si="87"/>
        <v>85</v>
      </c>
      <c r="T2719" s="34" t="s">
        <v>29</v>
      </c>
      <c r="U2719" s="12">
        <f>((alpha*(beta^speed))*(speed^ceta))</f>
        <v>0.62699186035727872</v>
      </c>
      <c r="V2719" s="8">
        <f t="shared" si="88"/>
        <v>85</v>
      </c>
    </row>
    <row r="2720" spans="1:22">
      <c r="A2720" s="34" t="s">
        <v>19</v>
      </c>
      <c r="B2720" s="34" t="s">
        <v>67</v>
      </c>
      <c r="C2720" s="5" t="s">
        <v>117</v>
      </c>
      <c r="D2720" s="35" t="s">
        <v>84</v>
      </c>
      <c r="E2720" s="36" t="s">
        <v>18</v>
      </c>
      <c r="F2720" s="37">
        <v>0</v>
      </c>
      <c r="G2720" s="38">
        <v>0.06</v>
      </c>
      <c r="H2720" s="34">
        <v>0.99105657100032463</v>
      </c>
      <c r="I2720" s="35">
        <v>17.940601481478101</v>
      </c>
      <c r="J2720" s="35">
        <v>1.0202137836803591</v>
      </c>
      <c r="K2720" s="35">
        <v>-1.1185178001238472</v>
      </c>
      <c r="L2720" s="35">
        <v>0</v>
      </c>
      <c r="M2720" s="35">
        <v>0</v>
      </c>
      <c r="N2720" s="35">
        <v>0</v>
      </c>
      <c r="O2720" s="35">
        <v>0</v>
      </c>
      <c r="P2720" s="36">
        <v>12</v>
      </c>
      <c r="Q2720" s="37">
        <v>85</v>
      </c>
      <c r="R2720" s="36">
        <v>0</v>
      </c>
      <c r="S2720" s="39">
        <f t="shared" si="87"/>
        <v>85</v>
      </c>
      <c r="T2720" s="34" t="s">
        <v>29</v>
      </c>
      <c r="U2720" s="12">
        <f>((alpha*(beta^speed))*(speed^ceta))</f>
        <v>0.68312230408654584</v>
      </c>
      <c r="V2720" s="8">
        <f t="shared" si="88"/>
        <v>85</v>
      </c>
    </row>
    <row r="2721" spans="1:22">
      <c r="A2721" s="34" t="s">
        <v>19</v>
      </c>
      <c r="B2721" s="34" t="s">
        <v>67</v>
      </c>
      <c r="C2721" s="5" t="s">
        <v>117</v>
      </c>
      <c r="D2721" s="35" t="s">
        <v>84</v>
      </c>
      <c r="E2721" s="36" t="s">
        <v>17</v>
      </c>
      <c r="F2721" s="37">
        <v>0</v>
      </c>
      <c r="G2721" s="38">
        <v>0.06</v>
      </c>
      <c r="H2721" s="34">
        <v>0.99650921476708898</v>
      </c>
      <c r="I2721" s="35">
        <v>4083.652040110012</v>
      </c>
      <c r="J2721" s="35">
        <v>1.0133192875427655</v>
      </c>
      <c r="K2721" s="35">
        <v>-0.72717359802572168</v>
      </c>
      <c r="L2721" s="35">
        <v>0</v>
      </c>
      <c r="M2721" s="35">
        <v>0</v>
      </c>
      <c r="N2721" s="35">
        <v>0</v>
      </c>
      <c r="O2721" s="35">
        <v>0</v>
      </c>
      <c r="P2721" s="36">
        <v>12</v>
      </c>
      <c r="Q2721" s="37">
        <v>85</v>
      </c>
      <c r="R2721" s="36">
        <v>0</v>
      </c>
      <c r="S2721" s="39">
        <f t="shared" si="87"/>
        <v>85</v>
      </c>
      <c r="T2721" s="34" t="s">
        <v>29</v>
      </c>
      <c r="U2721" s="12">
        <f>((alpha*(beta^speed))*(speed^ceta))</f>
        <v>497.12144801014</v>
      </c>
      <c r="V2721" s="8">
        <f t="shared" si="88"/>
        <v>85</v>
      </c>
    </row>
    <row r="2722" spans="1:22">
      <c r="A2722" s="34" t="s">
        <v>19</v>
      </c>
      <c r="B2722" s="34" t="s">
        <v>67</v>
      </c>
      <c r="C2722" s="5" t="s">
        <v>117</v>
      </c>
      <c r="D2722" s="35" t="s">
        <v>84</v>
      </c>
      <c r="E2722" s="36" t="s">
        <v>15</v>
      </c>
      <c r="F2722" s="37">
        <v>50</v>
      </c>
      <c r="G2722" s="38">
        <v>0.06</v>
      </c>
      <c r="H2722" s="34">
        <v>0.94871771664543147</v>
      </c>
      <c r="I2722" s="35">
        <v>71.977557489491261</v>
      </c>
      <c r="J2722" s="35">
        <v>1.0207439268867911</v>
      </c>
      <c r="K2722" s="35">
        <v>-0.87086008696780393</v>
      </c>
      <c r="L2722" s="35">
        <v>0</v>
      </c>
      <c r="M2722" s="35">
        <v>0</v>
      </c>
      <c r="N2722" s="35">
        <v>0</v>
      </c>
      <c r="O2722" s="35">
        <v>0</v>
      </c>
      <c r="P2722" s="36">
        <v>12</v>
      </c>
      <c r="Q2722" s="37">
        <v>68</v>
      </c>
      <c r="R2722" s="36">
        <v>0</v>
      </c>
      <c r="S2722" s="39">
        <f t="shared" si="87"/>
        <v>68</v>
      </c>
      <c r="T2722" s="34" t="s">
        <v>29</v>
      </c>
      <c r="U2722" s="12">
        <f>((alpha*(beta^speed))*(speed^ceta))</f>
        <v>7.3736233961939535</v>
      </c>
      <c r="V2722" s="8">
        <f t="shared" si="88"/>
        <v>68</v>
      </c>
    </row>
    <row r="2723" spans="1:22">
      <c r="A2723" s="34" t="s">
        <v>19</v>
      </c>
      <c r="B2723" s="34" t="s">
        <v>67</v>
      </c>
      <c r="C2723" s="5" t="s">
        <v>117</v>
      </c>
      <c r="D2723" s="35" t="s">
        <v>84</v>
      </c>
      <c r="E2723" s="36" t="s">
        <v>16</v>
      </c>
      <c r="F2723" s="37">
        <v>50</v>
      </c>
      <c r="G2723" s="38">
        <v>0.06</v>
      </c>
      <c r="H2723" s="34">
        <v>0.99637260490244917</v>
      </c>
      <c r="I2723" s="35">
        <v>352.99408436404246</v>
      </c>
      <c r="J2723" s="35">
        <v>-1.4708139243663583</v>
      </c>
      <c r="K2723" s="35">
        <v>34.756417858683847</v>
      </c>
      <c r="L2723" s="35">
        <v>-3.5762368626168453E-2</v>
      </c>
      <c r="M2723" s="35">
        <v>0</v>
      </c>
      <c r="N2723" s="35">
        <v>0</v>
      </c>
      <c r="O2723" s="35">
        <v>0</v>
      </c>
      <c r="P2723" s="36">
        <v>12</v>
      </c>
      <c r="Q2723" s="37">
        <v>68</v>
      </c>
      <c r="R2723" s="36">
        <v>1</v>
      </c>
      <c r="S2723" s="39">
        <f t="shared" si="87"/>
        <v>68</v>
      </c>
      <c r="T2723" s="34" t="s">
        <v>30</v>
      </c>
      <c r="U2723" s="12">
        <f>((alpha*(speed^beta))+(ceta*(speed^delta)))</f>
        <v>30.60023963789137</v>
      </c>
      <c r="V2723" s="8">
        <f t="shared" si="88"/>
        <v>68</v>
      </c>
    </row>
    <row r="2724" spans="1:22">
      <c r="A2724" s="34" t="s">
        <v>19</v>
      </c>
      <c r="B2724" s="34" t="s">
        <v>67</v>
      </c>
      <c r="C2724" s="5" t="s">
        <v>117</v>
      </c>
      <c r="D2724" s="35" t="s">
        <v>84</v>
      </c>
      <c r="E2724" s="36" t="s">
        <v>14</v>
      </c>
      <c r="F2724" s="37">
        <v>50</v>
      </c>
      <c r="G2724" s="38">
        <v>0.06</v>
      </c>
      <c r="H2724" s="34">
        <v>0.99747101591905274</v>
      </c>
      <c r="I2724" s="35">
        <v>41.592314757996469</v>
      </c>
      <c r="J2724" s="35">
        <v>0.99758747756906951</v>
      </c>
      <c r="K2724" s="35">
        <v>-0.9138488593546521</v>
      </c>
      <c r="L2724" s="35">
        <v>0</v>
      </c>
      <c r="M2724" s="35">
        <v>0</v>
      </c>
      <c r="N2724" s="35">
        <v>0</v>
      </c>
      <c r="O2724" s="35">
        <v>0</v>
      </c>
      <c r="P2724" s="36">
        <v>12</v>
      </c>
      <c r="Q2724" s="37">
        <v>68</v>
      </c>
      <c r="R2724" s="36">
        <v>0</v>
      </c>
      <c r="S2724" s="39">
        <f t="shared" si="87"/>
        <v>68</v>
      </c>
      <c r="T2724" s="34" t="s">
        <v>29</v>
      </c>
      <c r="U2724" s="12">
        <f>((alpha*(beta^speed))*(speed^ceta))</f>
        <v>0.7465246604739324</v>
      </c>
      <c r="V2724" s="8">
        <f t="shared" si="88"/>
        <v>68</v>
      </c>
    </row>
    <row r="2725" spans="1:22">
      <c r="A2725" s="34" t="s">
        <v>19</v>
      </c>
      <c r="B2725" s="34" t="s">
        <v>67</v>
      </c>
      <c r="C2725" s="5" t="s">
        <v>117</v>
      </c>
      <c r="D2725" s="35" t="s">
        <v>84</v>
      </c>
      <c r="E2725" s="36" t="s">
        <v>18</v>
      </c>
      <c r="F2725" s="37">
        <v>50</v>
      </c>
      <c r="G2725" s="38">
        <v>0.06</v>
      </c>
      <c r="H2725" s="34">
        <v>0.97131422275394219</v>
      </c>
      <c r="I2725" s="35">
        <v>0.1029958672037926</v>
      </c>
      <c r="J2725" s="35">
        <v>0.48502412062247507</v>
      </c>
      <c r="K2725" s="35">
        <v>19.205327917031109</v>
      </c>
      <c r="L2725" s="35">
        <v>-1.1205223313002945</v>
      </c>
      <c r="M2725" s="35">
        <v>0</v>
      </c>
      <c r="N2725" s="35">
        <v>0</v>
      </c>
      <c r="O2725" s="35">
        <v>0</v>
      </c>
      <c r="P2725" s="36">
        <v>12</v>
      </c>
      <c r="Q2725" s="37">
        <v>68</v>
      </c>
      <c r="R2725" s="36">
        <v>1</v>
      </c>
      <c r="S2725" s="39">
        <f t="shared" si="87"/>
        <v>68</v>
      </c>
      <c r="T2725" s="34" t="s">
        <v>30</v>
      </c>
      <c r="U2725" s="12">
        <f>((alpha*(speed^beta))+(ceta*(speed^delta)))</f>
        <v>0.96716233465471269</v>
      </c>
      <c r="V2725" s="8">
        <f t="shared" si="88"/>
        <v>68</v>
      </c>
    </row>
    <row r="2726" spans="1:22">
      <c r="A2726" s="34" t="s">
        <v>19</v>
      </c>
      <c r="B2726" s="34" t="s">
        <v>67</v>
      </c>
      <c r="C2726" s="5" t="s">
        <v>117</v>
      </c>
      <c r="D2726" s="35" t="s">
        <v>84</v>
      </c>
      <c r="E2726" s="36" t="s">
        <v>17</v>
      </c>
      <c r="F2726" s="37">
        <v>50</v>
      </c>
      <c r="G2726" s="38">
        <v>0.06</v>
      </c>
      <c r="H2726" s="34">
        <v>0.99328307942410932</v>
      </c>
      <c r="I2726" s="35">
        <v>385.7110313023112</v>
      </c>
      <c r="J2726" s="35">
        <v>9.0574007372772963E-2</v>
      </c>
      <c r="K2726" s="35">
        <v>7714.556536008914</v>
      </c>
      <c r="L2726" s="35">
        <v>-1.1497976752556793</v>
      </c>
      <c r="M2726" s="35">
        <v>0</v>
      </c>
      <c r="N2726" s="35">
        <v>0</v>
      </c>
      <c r="O2726" s="35">
        <v>0</v>
      </c>
      <c r="P2726" s="36">
        <v>12</v>
      </c>
      <c r="Q2726" s="37">
        <v>68</v>
      </c>
      <c r="R2726" s="36">
        <v>1</v>
      </c>
      <c r="S2726" s="39">
        <f t="shared" si="87"/>
        <v>68</v>
      </c>
      <c r="T2726" s="34" t="s">
        <v>30</v>
      </c>
      <c r="U2726" s="12">
        <f>((alpha*(speed^beta))+(ceta*(speed^delta)))</f>
        <v>625.54602006275854</v>
      </c>
      <c r="V2726" s="8">
        <f t="shared" si="88"/>
        <v>68</v>
      </c>
    </row>
    <row r="2727" spans="1:22">
      <c r="A2727" s="34" t="s">
        <v>19</v>
      </c>
      <c r="B2727" s="34" t="s">
        <v>67</v>
      </c>
      <c r="C2727" s="5" t="s">
        <v>117</v>
      </c>
      <c r="D2727" s="35" t="s">
        <v>84</v>
      </c>
      <c r="E2727" s="36" t="s">
        <v>15</v>
      </c>
      <c r="F2727" s="37">
        <v>100</v>
      </c>
      <c r="G2727" s="38">
        <v>0.06</v>
      </c>
      <c r="H2727" s="34">
        <v>0.89522295872670121</v>
      </c>
      <c r="I2727" s="35">
        <v>7.5726006552763661</v>
      </c>
      <c r="J2727" s="35">
        <v>108.77097431986851</v>
      </c>
      <c r="K2727" s="35">
        <v>0.94764685965203999</v>
      </c>
      <c r="L2727" s="35">
        <v>1.8627049940922173</v>
      </c>
      <c r="M2727" s="35">
        <v>-4.3087968905949604E-2</v>
      </c>
      <c r="N2727" s="35">
        <v>0</v>
      </c>
      <c r="O2727" s="35">
        <v>0</v>
      </c>
      <c r="P2727" s="36">
        <v>12</v>
      </c>
      <c r="Q2727" s="37">
        <v>54</v>
      </c>
      <c r="R2727" s="36">
        <v>10</v>
      </c>
      <c r="S2727" s="39">
        <f t="shared" si="87"/>
        <v>54</v>
      </c>
      <c r="T2727" s="34" t="s">
        <v>44</v>
      </c>
      <c r="U2727" s="12">
        <f>(alpha+(beta/(1+EXP((((-1)*ceta)+(delta*LN(speed)))+(epsilon*speed)))))</f>
        <v>9.2509169713464718</v>
      </c>
      <c r="V2727" s="8">
        <f t="shared" si="88"/>
        <v>54</v>
      </c>
    </row>
    <row r="2728" spans="1:22">
      <c r="A2728" s="34" t="s">
        <v>19</v>
      </c>
      <c r="B2728" s="34" t="s">
        <v>67</v>
      </c>
      <c r="C2728" s="5" t="s">
        <v>117</v>
      </c>
      <c r="D2728" s="35" t="s">
        <v>84</v>
      </c>
      <c r="E2728" s="36" t="s">
        <v>16</v>
      </c>
      <c r="F2728" s="37">
        <v>100</v>
      </c>
      <c r="G2728" s="38">
        <v>0.06</v>
      </c>
      <c r="H2728" s="34">
        <v>0.99465308627313054</v>
      </c>
      <c r="I2728" s="35">
        <v>11.507861627847568</v>
      </c>
      <c r="J2728" s="35">
        <v>1.1685195336303923E-2</v>
      </c>
      <c r="K2728" s="35">
        <v>34.600433191855345</v>
      </c>
      <c r="L2728" s="35">
        <v>0.13644076290887103</v>
      </c>
      <c r="M2728" s="35">
        <v>32.098752115376769</v>
      </c>
      <c r="N2728" s="35">
        <v>0</v>
      </c>
      <c r="O2728" s="35">
        <v>0</v>
      </c>
      <c r="P2728" s="36">
        <v>12</v>
      </c>
      <c r="Q2728" s="37">
        <v>54</v>
      </c>
      <c r="R2728" s="36">
        <v>4</v>
      </c>
      <c r="S2728" s="39">
        <f t="shared" si="87"/>
        <v>54</v>
      </c>
      <c r="T2728" s="34" t="s">
        <v>35</v>
      </c>
      <c r="U2728" s="12">
        <f>((epsilon+(alpha*EXP(((-1)*beta)*speed)))+(ceta*EXP(((-1)*delta)*speed)))</f>
        <v>38.243457264552866</v>
      </c>
      <c r="V2728" s="8">
        <f t="shared" si="88"/>
        <v>54</v>
      </c>
    </row>
    <row r="2729" spans="1:22">
      <c r="A2729" s="34" t="s">
        <v>19</v>
      </c>
      <c r="B2729" s="34" t="s">
        <v>67</v>
      </c>
      <c r="C2729" s="5" t="s">
        <v>117</v>
      </c>
      <c r="D2729" s="35" t="s">
        <v>84</v>
      </c>
      <c r="E2729" s="36" t="s">
        <v>14</v>
      </c>
      <c r="F2729" s="37">
        <v>100</v>
      </c>
      <c r="G2729" s="38">
        <v>0.06</v>
      </c>
      <c r="H2729" s="34">
        <v>0.99778211661037264</v>
      </c>
      <c r="I2729" s="35">
        <v>-4.3654660216132825E-2</v>
      </c>
      <c r="J2729" s="35">
        <v>3.2823600893884641E-2</v>
      </c>
      <c r="K2729" s="35">
        <v>0.87221268408417774</v>
      </c>
      <c r="L2729" s="35">
        <v>0</v>
      </c>
      <c r="M2729" s="35">
        <v>0</v>
      </c>
      <c r="N2729" s="35">
        <v>0</v>
      </c>
      <c r="O2729" s="35">
        <v>0</v>
      </c>
      <c r="P2729" s="36">
        <v>12</v>
      </c>
      <c r="Q2729" s="37">
        <v>54</v>
      </c>
      <c r="R2729" s="36">
        <v>6</v>
      </c>
      <c r="S2729" s="39">
        <f t="shared" si="87"/>
        <v>54</v>
      </c>
      <c r="T2729" s="34" t="s">
        <v>37</v>
      </c>
      <c r="U2729" s="12">
        <f>(1/(alpha+(beta*(speed^ceta))))</f>
        <v>0.97944774431722192</v>
      </c>
      <c r="V2729" s="8">
        <f t="shared" si="88"/>
        <v>54</v>
      </c>
    </row>
    <row r="2730" spans="1:22">
      <c r="A2730" s="34" t="s">
        <v>19</v>
      </c>
      <c r="B2730" s="34" t="s">
        <v>67</v>
      </c>
      <c r="C2730" s="5" t="s">
        <v>117</v>
      </c>
      <c r="D2730" s="35" t="s">
        <v>84</v>
      </c>
      <c r="E2730" s="36" t="s">
        <v>18</v>
      </c>
      <c r="F2730" s="37">
        <v>100</v>
      </c>
      <c r="G2730" s="38">
        <v>0.06</v>
      </c>
      <c r="H2730" s="34">
        <v>0.91288374259252658</v>
      </c>
      <c r="I2730" s="35">
        <v>6.4267627815092254</v>
      </c>
      <c r="J2730" s="35">
        <v>1.0151709964686046</v>
      </c>
      <c r="K2730" s="35">
        <v>-0.60780392416423368</v>
      </c>
      <c r="L2730" s="35">
        <v>0</v>
      </c>
      <c r="M2730" s="35">
        <v>0</v>
      </c>
      <c r="N2730" s="35">
        <v>0</v>
      </c>
      <c r="O2730" s="35">
        <v>0</v>
      </c>
      <c r="P2730" s="36">
        <v>12</v>
      </c>
      <c r="Q2730" s="37">
        <v>54</v>
      </c>
      <c r="R2730" s="36">
        <v>0</v>
      </c>
      <c r="S2730" s="39">
        <f t="shared" si="87"/>
        <v>54</v>
      </c>
      <c r="T2730" s="34" t="s">
        <v>29</v>
      </c>
      <c r="U2730" s="12">
        <f>((alpha*(beta^speed))*(speed^ceta))</f>
        <v>1.2827836671979918</v>
      </c>
      <c r="V2730" s="8">
        <f t="shared" si="88"/>
        <v>54</v>
      </c>
    </row>
    <row r="2731" spans="1:22">
      <c r="A2731" s="34" t="s">
        <v>19</v>
      </c>
      <c r="B2731" s="34" t="s">
        <v>67</v>
      </c>
      <c r="C2731" s="5" t="s">
        <v>117</v>
      </c>
      <c r="D2731" s="35" t="s">
        <v>84</v>
      </c>
      <c r="E2731" s="36" t="s">
        <v>17</v>
      </c>
      <c r="F2731" s="37">
        <v>100</v>
      </c>
      <c r="G2731" s="38">
        <v>0.06</v>
      </c>
      <c r="H2731" s="34">
        <v>0.98678011877391536</v>
      </c>
      <c r="I2731" s="35">
        <v>2748.3075081984084</v>
      </c>
      <c r="J2731" s="35">
        <v>1.0079892455102966</v>
      </c>
      <c r="K2731" s="35">
        <v>-0.41693540767722326</v>
      </c>
      <c r="L2731" s="35">
        <v>0</v>
      </c>
      <c r="M2731" s="35">
        <v>0</v>
      </c>
      <c r="N2731" s="35">
        <v>0</v>
      </c>
      <c r="O2731" s="35">
        <v>0</v>
      </c>
      <c r="P2731" s="36">
        <v>12</v>
      </c>
      <c r="Q2731" s="37">
        <v>54</v>
      </c>
      <c r="R2731" s="36">
        <v>0</v>
      </c>
      <c r="S2731" s="39">
        <f t="shared" si="87"/>
        <v>54</v>
      </c>
      <c r="T2731" s="34" t="s">
        <v>29</v>
      </c>
      <c r="U2731" s="12">
        <f>((alpha*(beta^speed))*(speed^ceta))</f>
        <v>800.54831333355378</v>
      </c>
      <c r="V2731" s="8">
        <f t="shared" si="88"/>
        <v>54</v>
      </c>
    </row>
    <row r="2732" spans="1:22">
      <c r="A2732" s="34" t="s">
        <v>19</v>
      </c>
      <c r="B2732" s="34" t="s">
        <v>67</v>
      </c>
      <c r="C2732" s="5" t="s">
        <v>118</v>
      </c>
      <c r="D2732" s="35" t="s">
        <v>85</v>
      </c>
      <c r="E2732" s="36" t="s">
        <v>15</v>
      </c>
      <c r="F2732" s="37">
        <v>0</v>
      </c>
      <c r="G2732" s="38">
        <v>0</v>
      </c>
      <c r="H2732" s="34">
        <v>0.99095583997817782</v>
      </c>
      <c r="I2732" s="35">
        <v>34.464937034255911</v>
      </c>
      <c r="J2732" s="35">
        <v>1.0068187730825924</v>
      </c>
      <c r="K2732" s="35">
        <v>-0.93641426117086146</v>
      </c>
      <c r="L2732" s="35">
        <v>0</v>
      </c>
      <c r="M2732" s="35">
        <v>0</v>
      </c>
      <c r="N2732" s="35">
        <v>0</v>
      </c>
      <c r="O2732" s="35">
        <v>0</v>
      </c>
      <c r="P2732" s="36">
        <v>12</v>
      </c>
      <c r="Q2732" s="37">
        <v>86</v>
      </c>
      <c r="R2732" s="36">
        <v>0</v>
      </c>
      <c r="S2732" s="39">
        <f t="shared" si="87"/>
        <v>86</v>
      </c>
      <c r="T2732" s="34" t="s">
        <v>29</v>
      </c>
      <c r="U2732" s="12">
        <f>((alpha*(beta^speed))*(speed^ceta))</f>
        <v>0.9543282117460421</v>
      </c>
      <c r="V2732" s="8">
        <f t="shared" si="88"/>
        <v>86</v>
      </c>
    </row>
    <row r="2733" spans="1:22">
      <c r="A2733" s="34" t="s">
        <v>19</v>
      </c>
      <c r="B2733" s="34" t="s">
        <v>67</v>
      </c>
      <c r="C2733" s="5" t="s">
        <v>118</v>
      </c>
      <c r="D2733" s="35" t="s">
        <v>85</v>
      </c>
      <c r="E2733" s="36" t="s">
        <v>16</v>
      </c>
      <c r="F2733" s="37">
        <v>0</v>
      </c>
      <c r="G2733" s="38">
        <v>0</v>
      </c>
      <c r="H2733" s="34">
        <v>0.98575886160820714</v>
      </c>
      <c r="I2733" s="35">
        <v>90.992395720664106</v>
      </c>
      <c r="J2733" s="35">
        <v>1.0128905845507679</v>
      </c>
      <c r="K2733" s="35">
        <v>-0.90003433606040317</v>
      </c>
      <c r="L2733" s="35">
        <v>0</v>
      </c>
      <c r="M2733" s="35">
        <v>0</v>
      </c>
      <c r="N2733" s="35">
        <v>0</v>
      </c>
      <c r="O2733" s="35">
        <v>0</v>
      </c>
      <c r="P2733" s="36">
        <v>12</v>
      </c>
      <c r="Q2733" s="37">
        <v>86</v>
      </c>
      <c r="R2733" s="36">
        <v>0</v>
      </c>
      <c r="S2733" s="39">
        <f t="shared" si="87"/>
        <v>86</v>
      </c>
      <c r="T2733" s="34" t="s">
        <v>29</v>
      </c>
      <c r="U2733" s="12">
        <f>((alpha*(beta^speed))*(speed^ceta))</f>
        <v>4.9689886446642015</v>
      </c>
      <c r="V2733" s="8">
        <f t="shared" si="88"/>
        <v>86</v>
      </c>
    </row>
    <row r="2734" spans="1:22">
      <c r="A2734" s="34" t="s">
        <v>19</v>
      </c>
      <c r="B2734" s="34" t="s">
        <v>67</v>
      </c>
      <c r="C2734" s="5" t="s">
        <v>118</v>
      </c>
      <c r="D2734" s="35" t="s">
        <v>85</v>
      </c>
      <c r="E2734" s="36" t="s">
        <v>14</v>
      </c>
      <c r="F2734" s="37">
        <v>0</v>
      </c>
      <c r="G2734" s="38">
        <v>0</v>
      </c>
      <c r="H2734" s="34">
        <v>0.99696385479896399</v>
      </c>
      <c r="I2734" s="35">
        <v>37857.224706084206</v>
      </c>
      <c r="J2734" s="35">
        <v>-5.237608403116135</v>
      </c>
      <c r="K2734" s="35">
        <v>9.4216428438314317</v>
      </c>
      <c r="L2734" s="35">
        <v>-0.76234756209036425</v>
      </c>
      <c r="M2734" s="35">
        <v>0</v>
      </c>
      <c r="N2734" s="35">
        <v>0</v>
      </c>
      <c r="O2734" s="35">
        <v>0</v>
      </c>
      <c r="P2734" s="36">
        <v>12</v>
      </c>
      <c r="Q2734" s="37">
        <v>86</v>
      </c>
      <c r="R2734" s="36">
        <v>1</v>
      </c>
      <c r="S2734" s="39">
        <f t="shared" si="87"/>
        <v>86</v>
      </c>
      <c r="T2734" s="34" t="s">
        <v>30</v>
      </c>
      <c r="U2734" s="12">
        <f>((alpha*(speed^beta))+(ceta*(speed^delta)))</f>
        <v>0.3157695873410144</v>
      </c>
      <c r="V2734" s="8">
        <f t="shared" si="88"/>
        <v>86</v>
      </c>
    </row>
    <row r="2735" spans="1:22">
      <c r="A2735" s="34" t="s">
        <v>19</v>
      </c>
      <c r="B2735" s="34" t="s">
        <v>67</v>
      </c>
      <c r="C2735" s="5" t="s">
        <v>118</v>
      </c>
      <c r="D2735" s="35" t="s">
        <v>85</v>
      </c>
      <c r="E2735" s="36" t="s">
        <v>18</v>
      </c>
      <c r="F2735" s="37">
        <v>0</v>
      </c>
      <c r="G2735" s="38">
        <v>0</v>
      </c>
      <c r="H2735" s="34">
        <v>0.99622509560602979</v>
      </c>
      <c r="I2735" s="35">
        <v>7.8530023144538141</v>
      </c>
      <c r="J2735" s="35">
        <v>1.0051018512944645</v>
      </c>
      <c r="K2735" s="35">
        <v>-0.98148908264899981</v>
      </c>
      <c r="L2735" s="35">
        <v>0</v>
      </c>
      <c r="M2735" s="35">
        <v>0</v>
      </c>
      <c r="N2735" s="35">
        <v>0</v>
      </c>
      <c r="O2735" s="35">
        <v>0</v>
      </c>
      <c r="P2735" s="36">
        <v>12</v>
      </c>
      <c r="Q2735" s="37">
        <v>86</v>
      </c>
      <c r="R2735" s="36">
        <v>0</v>
      </c>
      <c r="S2735" s="39">
        <f t="shared" si="87"/>
        <v>86</v>
      </c>
      <c r="T2735" s="34" t="s">
        <v>29</v>
      </c>
      <c r="U2735" s="12">
        <f>((alpha*(beta^speed))*(speed^ceta))</f>
        <v>0.15360766441340665</v>
      </c>
      <c r="V2735" s="8">
        <f t="shared" si="88"/>
        <v>86</v>
      </c>
    </row>
    <row r="2736" spans="1:22">
      <c r="A2736" s="34" t="s">
        <v>19</v>
      </c>
      <c r="B2736" s="34" t="s">
        <v>67</v>
      </c>
      <c r="C2736" s="5" t="s">
        <v>118</v>
      </c>
      <c r="D2736" s="35" t="s">
        <v>85</v>
      </c>
      <c r="E2736" s="36" t="s">
        <v>17</v>
      </c>
      <c r="F2736" s="37">
        <v>0</v>
      </c>
      <c r="G2736" s="38">
        <v>0</v>
      </c>
      <c r="H2736" s="34">
        <v>0.99139480215856102</v>
      </c>
      <c r="I2736" s="35">
        <v>3798.9896941673287</v>
      </c>
      <c r="J2736" s="35">
        <v>1.0133720141561489</v>
      </c>
      <c r="K2736" s="35">
        <v>-0.98183577283763335</v>
      </c>
      <c r="L2736" s="35">
        <v>0</v>
      </c>
      <c r="M2736" s="35">
        <v>0</v>
      </c>
      <c r="N2736" s="35">
        <v>0</v>
      </c>
      <c r="O2736" s="35">
        <v>0</v>
      </c>
      <c r="P2736" s="36">
        <v>12</v>
      </c>
      <c r="Q2736" s="37">
        <v>86</v>
      </c>
      <c r="R2736" s="36">
        <v>0</v>
      </c>
      <c r="S2736" s="39">
        <f t="shared" si="87"/>
        <v>86</v>
      </c>
      <c r="T2736" s="34" t="s">
        <v>29</v>
      </c>
      <c r="U2736" s="12">
        <f>((alpha*(beta^speed))*(speed^ceta))</f>
        <v>150.11852346350105</v>
      </c>
      <c r="V2736" s="8">
        <f t="shared" si="88"/>
        <v>86</v>
      </c>
    </row>
    <row r="2737" spans="1:22">
      <c r="A2737" s="34" t="s">
        <v>19</v>
      </c>
      <c r="B2737" s="34" t="s">
        <v>67</v>
      </c>
      <c r="C2737" s="5" t="s">
        <v>118</v>
      </c>
      <c r="D2737" s="35" t="s">
        <v>85</v>
      </c>
      <c r="E2737" s="36" t="s">
        <v>15</v>
      </c>
      <c r="F2737" s="37">
        <v>50</v>
      </c>
      <c r="G2737" s="38">
        <v>0</v>
      </c>
      <c r="H2737" s="34">
        <v>0.97725103368633526</v>
      </c>
      <c r="I2737" s="35">
        <v>1.0667553115650867</v>
      </c>
      <c r="J2737" s="35">
        <v>26.954688270377734</v>
      </c>
      <c r="K2737" s="35">
        <v>-0.17109273180386633</v>
      </c>
      <c r="L2737" s="35">
        <v>0.63342848778863847</v>
      </c>
      <c r="M2737" s="35">
        <v>4.1630418761834827E-2</v>
      </c>
      <c r="N2737" s="35">
        <v>0</v>
      </c>
      <c r="O2737" s="35">
        <v>0</v>
      </c>
      <c r="P2737" s="36">
        <v>12</v>
      </c>
      <c r="Q2737" s="37">
        <v>86</v>
      </c>
      <c r="R2737" s="36">
        <v>10</v>
      </c>
      <c r="S2737" s="39">
        <f t="shared" si="87"/>
        <v>86</v>
      </c>
      <c r="T2737" s="34" t="s">
        <v>44</v>
      </c>
      <c r="U2737" s="12">
        <f>(alpha+(beta/(1+EXP((((-1)*ceta)+(delta*LN(speed)))+(epsilon*speed)))))</f>
        <v>1.1043813540831988</v>
      </c>
      <c r="V2737" s="8">
        <f t="shared" si="88"/>
        <v>86</v>
      </c>
    </row>
    <row r="2738" spans="1:22">
      <c r="A2738" s="34" t="s">
        <v>19</v>
      </c>
      <c r="B2738" s="34" t="s">
        <v>67</v>
      </c>
      <c r="C2738" s="5" t="s">
        <v>118</v>
      </c>
      <c r="D2738" s="35" t="s">
        <v>85</v>
      </c>
      <c r="E2738" s="36" t="s">
        <v>16</v>
      </c>
      <c r="F2738" s="37">
        <v>50</v>
      </c>
      <c r="G2738" s="38">
        <v>0</v>
      </c>
      <c r="H2738" s="34">
        <v>0.97647554188821717</v>
      </c>
      <c r="I2738" s="35">
        <v>5.2857978621870085</v>
      </c>
      <c r="J2738" s="35">
        <v>150.68925590142064</v>
      </c>
      <c r="K2738" s="35">
        <v>-1.3988378315717263</v>
      </c>
      <c r="L2738" s="35">
        <v>0.39723983185897277</v>
      </c>
      <c r="M2738" s="35">
        <v>5.2382171330211287E-2</v>
      </c>
      <c r="N2738" s="35">
        <v>0</v>
      </c>
      <c r="O2738" s="35">
        <v>0</v>
      </c>
      <c r="P2738" s="36">
        <v>12</v>
      </c>
      <c r="Q2738" s="37">
        <v>86</v>
      </c>
      <c r="R2738" s="36">
        <v>10</v>
      </c>
      <c r="S2738" s="39">
        <f t="shared" si="87"/>
        <v>86</v>
      </c>
      <c r="T2738" s="34" t="s">
        <v>44</v>
      </c>
      <c r="U2738" s="12">
        <f>(alpha+(beta/(1+EXP((((-1)*ceta)+(delta*LN(speed)))+(epsilon*speed)))))</f>
        <v>5.3558585130463383</v>
      </c>
      <c r="V2738" s="8">
        <f t="shared" si="88"/>
        <v>86</v>
      </c>
    </row>
    <row r="2739" spans="1:22">
      <c r="A2739" s="34" t="s">
        <v>19</v>
      </c>
      <c r="B2739" s="34" t="s">
        <v>67</v>
      </c>
      <c r="C2739" s="5" t="s">
        <v>118</v>
      </c>
      <c r="D2739" s="35" t="s">
        <v>85</v>
      </c>
      <c r="E2739" s="36" t="s">
        <v>14</v>
      </c>
      <c r="F2739" s="37">
        <v>50</v>
      </c>
      <c r="G2739" s="38">
        <v>0</v>
      </c>
      <c r="H2739" s="34">
        <v>0.99676334776309417</v>
      </c>
      <c r="I2739" s="35">
        <v>8.3785902199118265</v>
      </c>
      <c r="J2739" s="35">
        <v>-0.74180187476143367</v>
      </c>
      <c r="K2739" s="35">
        <v>326.07708571107776</v>
      </c>
      <c r="L2739" s="35">
        <v>-3.0641606170289601</v>
      </c>
      <c r="M2739" s="35">
        <v>0</v>
      </c>
      <c r="N2739" s="35">
        <v>0</v>
      </c>
      <c r="O2739" s="35">
        <v>0</v>
      </c>
      <c r="P2739" s="36">
        <v>12</v>
      </c>
      <c r="Q2739" s="37">
        <v>86</v>
      </c>
      <c r="R2739" s="36">
        <v>1</v>
      </c>
      <c r="S2739" s="39">
        <f t="shared" si="87"/>
        <v>86</v>
      </c>
      <c r="T2739" s="34" t="s">
        <v>30</v>
      </c>
      <c r="U2739" s="12">
        <f>((alpha*(speed^beta))+(ceta*(speed^delta)))</f>
        <v>0.30810567751004481</v>
      </c>
      <c r="V2739" s="8">
        <f t="shared" si="88"/>
        <v>86</v>
      </c>
    </row>
    <row r="2740" spans="1:22">
      <c r="A2740" s="34" t="s">
        <v>19</v>
      </c>
      <c r="B2740" s="34" t="s">
        <v>67</v>
      </c>
      <c r="C2740" s="5" t="s">
        <v>118</v>
      </c>
      <c r="D2740" s="35" t="s">
        <v>85</v>
      </c>
      <c r="E2740" s="36" t="s">
        <v>18</v>
      </c>
      <c r="F2740" s="37">
        <v>50</v>
      </c>
      <c r="G2740" s="38">
        <v>0</v>
      </c>
      <c r="H2740" s="34">
        <v>0.99278415493774153</v>
      </c>
      <c r="I2740" s="35">
        <v>7.4872449727463213</v>
      </c>
      <c r="J2740" s="35">
        <v>1.006798882028443</v>
      </c>
      <c r="K2740" s="35">
        <v>-0.97361750703754346</v>
      </c>
      <c r="L2740" s="35">
        <v>0</v>
      </c>
      <c r="M2740" s="35">
        <v>0</v>
      </c>
      <c r="N2740" s="35">
        <v>0</v>
      </c>
      <c r="O2740" s="35">
        <v>0</v>
      </c>
      <c r="P2740" s="36">
        <v>12</v>
      </c>
      <c r="Q2740" s="37">
        <v>86</v>
      </c>
      <c r="R2740" s="36">
        <v>0</v>
      </c>
      <c r="S2740" s="39">
        <f t="shared" si="87"/>
        <v>86</v>
      </c>
      <c r="T2740" s="34" t="s">
        <v>29</v>
      </c>
      <c r="U2740" s="12">
        <f>((alpha*(beta^speed))*(speed^ceta))</f>
        <v>0.17536172193637106</v>
      </c>
      <c r="V2740" s="8">
        <f t="shared" si="88"/>
        <v>86</v>
      </c>
    </row>
    <row r="2741" spans="1:22">
      <c r="A2741" s="34" t="s">
        <v>19</v>
      </c>
      <c r="B2741" s="34" t="s">
        <v>67</v>
      </c>
      <c r="C2741" s="5" t="s">
        <v>118</v>
      </c>
      <c r="D2741" s="35" t="s">
        <v>85</v>
      </c>
      <c r="E2741" s="36" t="s">
        <v>17</v>
      </c>
      <c r="F2741" s="37">
        <v>50</v>
      </c>
      <c r="G2741" s="38">
        <v>0</v>
      </c>
      <c r="H2741" s="34">
        <v>0.9862493521574669</v>
      </c>
      <c r="I2741" s="35">
        <v>3208.6638554625924</v>
      </c>
      <c r="J2741" s="35">
        <v>1.0101619181373023</v>
      </c>
      <c r="K2741" s="35">
        <v>-0.86263587600829805</v>
      </c>
      <c r="L2741" s="35">
        <v>0</v>
      </c>
      <c r="M2741" s="35">
        <v>0</v>
      </c>
      <c r="N2741" s="35">
        <v>0</v>
      </c>
      <c r="O2741" s="35">
        <v>0</v>
      </c>
      <c r="P2741" s="36">
        <v>12</v>
      </c>
      <c r="Q2741" s="37">
        <v>86</v>
      </c>
      <c r="R2741" s="36">
        <v>0</v>
      </c>
      <c r="S2741" s="39">
        <f t="shared" si="87"/>
        <v>86</v>
      </c>
      <c r="T2741" s="34" t="s">
        <v>29</v>
      </c>
      <c r="U2741" s="12">
        <f>((alpha*(beta^speed))*(speed^ceta))</f>
        <v>164.12766012102182</v>
      </c>
      <c r="V2741" s="8">
        <f t="shared" si="88"/>
        <v>86</v>
      </c>
    </row>
    <row r="2742" spans="1:22">
      <c r="A2742" s="34" t="s">
        <v>19</v>
      </c>
      <c r="B2742" s="34" t="s">
        <v>67</v>
      </c>
      <c r="C2742" s="5" t="s">
        <v>118</v>
      </c>
      <c r="D2742" s="35" t="s">
        <v>85</v>
      </c>
      <c r="E2742" s="36" t="s">
        <v>15</v>
      </c>
      <c r="F2742" s="37">
        <v>100</v>
      </c>
      <c r="G2742" s="38">
        <v>0</v>
      </c>
      <c r="H2742" s="34">
        <v>0.95238957082350295</v>
      </c>
      <c r="I2742" s="35">
        <v>6.0681082728534882E-2</v>
      </c>
      <c r="J2742" s="35">
        <v>1.8646065740688406E-2</v>
      </c>
      <c r="K2742" s="35">
        <v>-1.2312870615718502E-4</v>
      </c>
      <c r="L2742" s="35">
        <v>0</v>
      </c>
      <c r="M2742" s="35">
        <v>0</v>
      </c>
      <c r="N2742" s="35">
        <v>0</v>
      </c>
      <c r="O2742" s="35">
        <v>0</v>
      </c>
      <c r="P2742" s="36">
        <v>12</v>
      </c>
      <c r="Q2742" s="37">
        <v>86</v>
      </c>
      <c r="R2742" s="36">
        <v>5</v>
      </c>
      <c r="S2742" s="39">
        <f t="shared" si="87"/>
        <v>86</v>
      </c>
      <c r="T2742" s="34" t="s">
        <v>36</v>
      </c>
      <c r="U2742" s="12">
        <f>(1/(((ceta*(speed^2))+(beta*speed))+alpha))</f>
        <v>1.326994148367751</v>
      </c>
      <c r="V2742" s="8">
        <f t="shared" si="88"/>
        <v>86</v>
      </c>
    </row>
    <row r="2743" spans="1:22">
      <c r="A2743" s="34" t="s">
        <v>19</v>
      </c>
      <c r="B2743" s="34" t="s">
        <v>67</v>
      </c>
      <c r="C2743" s="5" t="s">
        <v>118</v>
      </c>
      <c r="D2743" s="35" t="s">
        <v>85</v>
      </c>
      <c r="E2743" s="36" t="s">
        <v>16</v>
      </c>
      <c r="F2743" s="37">
        <v>100</v>
      </c>
      <c r="G2743" s="38">
        <v>0</v>
      </c>
      <c r="H2743" s="34">
        <v>0.96992385160303252</v>
      </c>
      <c r="I2743" s="35">
        <v>5.5344977091632908</v>
      </c>
      <c r="J2743" s="35">
        <v>32.622681656124506</v>
      </c>
      <c r="K2743" s="35">
        <v>1.1173035538517986</v>
      </c>
      <c r="L2743" s="35">
        <v>0.74655464681913708</v>
      </c>
      <c r="M2743" s="35">
        <v>3.2314887261198924E-2</v>
      </c>
      <c r="N2743" s="35">
        <v>0</v>
      </c>
      <c r="O2743" s="35">
        <v>0</v>
      </c>
      <c r="P2743" s="36">
        <v>12</v>
      </c>
      <c r="Q2743" s="37">
        <v>86</v>
      </c>
      <c r="R2743" s="36">
        <v>10</v>
      </c>
      <c r="S2743" s="39">
        <f t="shared" si="87"/>
        <v>86</v>
      </c>
      <c r="T2743" s="34" t="s">
        <v>44</v>
      </c>
      <c r="U2743" s="12">
        <f>(alpha+(beta/(1+EXP((((-1)*ceta)+(delta*LN(speed)))+(epsilon*speed)))))</f>
        <v>5.7556321906072432</v>
      </c>
      <c r="V2743" s="8">
        <f t="shared" si="88"/>
        <v>86</v>
      </c>
    </row>
    <row r="2744" spans="1:22">
      <c r="A2744" s="34" t="s">
        <v>19</v>
      </c>
      <c r="B2744" s="34" t="s">
        <v>67</v>
      </c>
      <c r="C2744" s="5" t="s">
        <v>118</v>
      </c>
      <c r="D2744" s="35" t="s">
        <v>85</v>
      </c>
      <c r="E2744" s="36" t="s">
        <v>14</v>
      </c>
      <c r="F2744" s="37">
        <v>100</v>
      </c>
      <c r="G2744" s="38">
        <v>0</v>
      </c>
      <c r="H2744" s="34">
        <v>0.9967911029003611</v>
      </c>
      <c r="I2744" s="35">
        <v>9.3696943132966002</v>
      </c>
      <c r="J2744" s="35">
        <v>-0.77282000132937312</v>
      </c>
      <c r="K2744" s="35">
        <v>27817.026856940396</v>
      </c>
      <c r="L2744" s="35">
        <v>-5.0483858547176128</v>
      </c>
      <c r="M2744" s="35">
        <v>0</v>
      </c>
      <c r="N2744" s="35">
        <v>0</v>
      </c>
      <c r="O2744" s="35">
        <v>0</v>
      </c>
      <c r="P2744" s="36">
        <v>12</v>
      </c>
      <c r="Q2744" s="37">
        <v>86</v>
      </c>
      <c r="R2744" s="36">
        <v>1</v>
      </c>
      <c r="S2744" s="39">
        <f t="shared" si="87"/>
        <v>86</v>
      </c>
      <c r="T2744" s="34" t="s">
        <v>30</v>
      </c>
      <c r="U2744" s="12">
        <f>((alpha*(speed^beta))+(ceta*(speed^delta)))</f>
        <v>0.29971828135317363</v>
      </c>
      <c r="V2744" s="8">
        <f t="shared" si="88"/>
        <v>86</v>
      </c>
    </row>
    <row r="2745" spans="1:22">
      <c r="A2745" s="34" t="s">
        <v>19</v>
      </c>
      <c r="B2745" s="34" t="s">
        <v>67</v>
      </c>
      <c r="C2745" s="5" t="s">
        <v>118</v>
      </c>
      <c r="D2745" s="35" t="s">
        <v>85</v>
      </c>
      <c r="E2745" s="36" t="s">
        <v>18</v>
      </c>
      <c r="F2745" s="37">
        <v>100</v>
      </c>
      <c r="G2745" s="38">
        <v>0</v>
      </c>
      <c r="H2745" s="34">
        <v>0.98508327487865321</v>
      </c>
      <c r="I2745" s="35">
        <v>6.5814888982594555</v>
      </c>
      <c r="J2745" s="35">
        <v>1.0067747101516684</v>
      </c>
      <c r="K2745" s="35">
        <v>-0.91637866285671621</v>
      </c>
      <c r="L2745" s="35">
        <v>0</v>
      </c>
      <c r="M2745" s="35">
        <v>0</v>
      </c>
      <c r="N2745" s="35">
        <v>0</v>
      </c>
      <c r="O2745" s="35">
        <v>0</v>
      </c>
      <c r="P2745" s="36">
        <v>12</v>
      </c>
      <c r="Q2745" s="37">
        <v>86</v>
      </c>
      <c r="R2745" s="36">
        <v>0</v>
      </c>
      <c r="S2745" s="39">
        <f t="shared" si="87"/>
        <v>86</v>
      </c>
      <c r="T2745" s="34" t="s">
        <v>29</v>
      </c>
      <c r="U2745" s="12">
        <f>((alpha*(beta^speed))*(speed^ceta))</f>
        <v>0.19850371976763115</v>
      </c>
      <c r="V2745" s="8">
        <f t="shared" si="88"/>
        <v>86</v>
      </c>
    </row>
    <row r="2746" spans="1:22">
      <c r="A2746" s="34" t="s">
        <v>19</v>
      </c>
      <c r="B2746" s="34" t="s">
        <v>67</v>
      </c>
      <c r="C2746" s="5" t="s">
        <v>118</v>
      </c>
      <c r="D2746" s="35" t="s">
        <v>85</v>
      </c>
      <c r="E2746" s="36" t="s">
        <v>17</v>
      </c>
      <c r="F2746" s="37">
        <v>100</v>
      </c>
      <c r="G2746" s="38">
        <v>0</v>
      </c>
      <c r="H2746" s="34">
        <v>0.98017083610947753</v>
      </c>
      <c r="I2746" s="35">
        <v>2792.9353022473879</v>
      </c>
      <c r="J2746" s="35">
        <v>1.0072433487970027</v>
      </c>
      <c r="K2746" s="35">
        <v>-0.75894321767237405</v>
      </c>
      <c r="L2746" s="35">
        <v>0</v>
      </c>
      <c r="M2746" s="35">
        <v>0</v>
      </c>
      <c r="N2746" s="35">
        <v>0</v>
      </c>
      <c r="O2746" s="35">
        <v>0</v>
      </c>
      <c r="P2746" s="36">
        <v>12</v>
      </c>
      <c r="Q2746" s="37">
        <v>86</v>
      </c>
      <c r="R2746" s="36">
        <v>0</v>
      </c>
      <c r="S2746" s="39">
        <f t="shared" si="87"/>
        <v>86</v>
      </c>
      <c r="T2746" s="34" t="s">
        <v>29</v>
      </c>
      <c r="U2746" s="12">
        <f>((alpha*(beta^speed))*(speed^ceta))</f>
        <v>176.78503824321726</v>
      </c>
      <c r="V2746" s="8">
        <f t="shared" si="88"/>
        <v>86</v>
      </c>
    </row>
    <row r="2747" spans="1:22">
      <c r="A2747" s="34" t="s">
        <v>19</v>
      </c>
      <c r="B2747" s="34" t="s">
        <v>67</v>
      </c>
      <c r="C2747" s="5" t="s">
        <v>118</v>
      </c>
      <c r="D2747" s="35" t="s">
        <v>85</v>
      </c>
      <c r="E2747" s="36" t="s">
        <v>15</v>
      </c>
      <c r="F2747" s="37">
        <v>0</v>
      </c>
      <c r="G2747" s="38">
        <v>-0.06</v>
      </c>
      <c r="H2747" s="34">
        <v>0.99364381274988656</v>
      </c>
      <c r="I2747" s="35">
        <v>3.0266683580662861E-2</v>
      </c>
      <c r="J2747" s="35">
        <v>44.981127958328059</v>
      </c>
      <c r="K2747" s="35">
        <v>-0.64381833648615627</v>
      </c>
      <c r="L2747" s="35">
        <v>0.78792717464830719</v>
      </c>
      <c r="M2747" s="35">
        <v>2.5310210050004237E-2</v>
      </c>
      <c r="N2747" s="35">
        <v>0</v>
      </c>
      <c r="O2747" s="35">
        <v>0</v>
      </c>
      <c r="P2747" s="36">
        <v>12</v>
      </c>
      <c r="Q2747" s="37">
        <v>86</v>
      </c>
      <c r="R2747" s="36">
        <v>10</v>
      </c>
      <c r="S2747" s="39">
        <f t="shared" si="87"/>
        <v>86</v>
      </c>
      <c r="T2747" s="34" t="s">
        <v>44</v>
      </c>
      <c r="U2747" s="12">
        <f>(alpha+(beta/(1+EXP((((-1)*ceta)+(delta*LN(speed)))+(epsilon*speed)))))</f>
        <v>0.11026619481150229</v>
      </c>
      <c r="V2747" s="8">
        <f t="shared" si="88"/>
        <v>86</v>
      </c>
    </row>
    <row r="2748" spans="1:22">
      <c r="A2748" s="34" t="s">
        <v>19</v>
      </c>
      <c r="B2748" s="34" t="s">
        <v>67</v>
      </c>
      <c r="C2748" s="5" t="s">
        <v>118</v>
      </c>
      <c r="D2748" s="35" t="s">
        <v>85</v>
      </c>
      <c r="E2748" s="36" t="s">
        <v>16</v>
      </c>
      <c r="F2748" s="37">
        <v>0</v>
      </c>
      <c r="G2748" s="38">
        <v>-0.06</v>
      </c>
      <c r="H2748" s="34">
        <v>0.992358892487191</v>
      </c>
      <c r="I2748" s="35">
        <v>-9.6942168274240084E-2</v>
      </c>
      <c r="J2748" s="35">
        <v>85.712922333697065</v>
      </c>
      <c r="K2748" s="35">
        <v>0.23265024916510393</v>
      </c>
      <c r="L2748" s="35">
        <v>1.0610048110703889</v>
      </c>
      <c r="M2748" s="35">
        <v>1.3952919118179989E-2</v>
      </c>
      <c r="N2748" s="35">
        <v>0</v>
      </c>
      <c r="O2748" s="35">
        <v>0</v>
      </c>
      <c r="P2748" s="36">
        <v>12</v>
      </c>
      <c r="Q2748" s="37">
        <v>86</v>
      </c>
      <c r="R2748" s="36">
        <v>10</v>
      </c>
      <c r="S2748" s="39">
        <f t="shared" si="87"/>
        <v>86</v>
      </c>
      <c r="T2748" s="34" t="s">
        <v>44</v>
      </c>
      <c r="U2748" s="12">
        <f>(alpha+(beta/(1+EXP((((-1)*ceta)+(delta*LN(speed)))+(epsilon*speed)))))</f>
        <v>0.19078470072683174</v>
      </c>
      <c r="V2748" s="8">
        <f t="shared" si="88"/>
        <v>86</v>
      </c>
    </row>
    <row r="2749" spans="1:22">
      <c r="A2749" s="34" t="s">
        <v>19</v>
      </c>
      <c r="B2749" s="34" t="s">
        <v>67</v>
      </c>
      <c r="C2749" s="5" t="s">
        <v>118</v>
      </c>
      <c r="D2749" s="35" t="s">
        <v>85</v>
      </c>
      <c r="E2749" s="36" t="s">
        <v>14</v>
      </c>
      <c r="F2749" s="37">
        <v>0</v>
      </c>
      <c r="G2749" s="38">
        <v>-0.06</v>
      </c>
      <c r="H2749" s="34">
        <v>0.99595036587837027</v>
      </c>
      <c r="I2749" s="35">
        <v>12.017460111256327</v>
      </c>
      <c r="J2749" s="35">
        <v>0.9874590132870158</v>
      </c>
      <c r="K2749" s="35">
        <v>-0.92079746382972449</v>
      </c>
      <c r="L2749" s="35">
        <v>0</v>
      </c>
      <c r="M2749" s="35">
        <v>0</v>
      </c>
      <c r="N2749" s="35">
        <v>0</v>
      </c>
      <c r="O2749" s="35">
        <v>0</v>
      </c>
      <c r="P2749" s="36">
        <v>12</v>
      </c>
      <c r="Q2749" s="37">
        <v>86</v>
      </c>
      <c r="R2749" s="36">
        <v>0</v>
      </c>
      <c r="S2749" s="39">
        <f t="shared" si="87"/>
        <v>86</v>
      </c>
      <c r="T2749" s="34" t="s">
        <v>29</v>
      </c>
      <c r="U2749" s="12">
        <f>((alpha*(beta^speed))*(speed^ceta))</f>
        <v>6.7169506182965327E-2</v>
      </c>
      <c r="V2749" s="8">
        <f t="shared" si="88"/>
        <v>86</v>
      </c>
    </row>
    <row r="2750" spans="1:22">
      <c r="A2750" s="34" t="s">
        <v>19</v>
      </c>
      <c r="B2750" s="34" t="s">
        <v>67</v>
      </c>
      <c r="C2750" s="5" t="s">
        <v>118</v>
      </c>
      <c r="D2750" s="35" t="s">
        <v>85</v>
      </c>
      <c r="E2750" s="36" t="s">
        <v>18</v>
      </c>
      <c r="F2750" s="37">
        <v>0</v>
      </c>
      <c r="G2750" s="38">
        <v>-0.06</v>
      </c>
      <c r="H2750" s="34">
        <v>0.99413141156414353</v>
      </c>
      <c r="I2750" s="35">
        <v>6.5374690637892474</v>
      </c>
      <c r="J2750" s="35">
        <v>0.99011252895333945</v>
      </c>
      <c r="K2750" s="35">
        <v>-0.92204063193964525</v>
      </c>
      <c r="L2750" s="35">
        <v>0</v>
      </c>
      <c r="M2750" s="35">
        <v>0</v>
      </c>
      <c r="N2750" s="35">
        <v>0</v>
      </c>
      <c r="O2750" s="35">
        <v>0</v>
      </c>
      <c r="P2750" s="36">
        <v>12</v>
      </c>
      <c r="Q2750" s="37">
        <v>86</v>
      </c>
      <c r="R2750" s="36">
        <v>0</v>
      </c>
      <c r="S2750" s="39">
        <f t="shared" si="87"/>
        <v>86</v>
      </c>
      <c r="T2750" s="34" t="s">
        <v>29</v>
      </c>
      <c r="U2750" s="12">
        <f>((alpha*(beta^speed))*(speed^ceta))</f>
        <v>4.5771516346846917E-2</v>
      </c>
      <c r="V2750" s="8">
        <f t="shared" si="88"/>
        <v>86</v>
      </c>
    </row>
    <row r="2751" spans="1:22">
      <c r="A2751" s="34" t="s">
        <v>19</v>
      </c>
      <c r="B2751" s="34" t="s">
        <v>67</v>
      </c>
      <c r="C2751" s="5" t="s">
        <v>118</v>
      </c>
      <c r="D2751" s="35" t="s">
        <v>85</v>
      </c>
      <c r="E2751" s="36" t="s">
        <v>17</v>
      </c>
      <c r="F2751" s="37">
        <v>0</v>
      </c>
      <c r="G2751" s="38">
        <v>-0.06</v>
      </c>
      <c r="H2751" s="34">
        <v>0.99134653746285728</v>
      </c>
      <c r="I2751" s="35">
        <v>1853.4912877677625</v>
      </c>
      <c r="J2751" s="35">
        <v>0.96867664873170811</v>
      </c>
      <c r="K2751" s="35">
        <v>-0.72062481890228924</v>
      </c>
      <c r="L2751" s="35">
        <v>0</v>
      </c>
      <c r="M2751" s="35">
        <v>0</v>
      </c>
      <c r="N2751" s="35">
        <v>0</v>
      </c>
      <c r="O2751" s="35">
        <v>0</v>
      </c>
      <c r="P2751" s="36">
        <v>12</v>
      </c>
      <c r="Q2751" s="37">
        <v>86</v>
      </c>
      <c r="R2751" s="36">
        <v>0</v>
      </c>
      <c r="S2751" s="39">
        <f t="shared" si="87"/>
        <v>86</v>
      </c>
      <c r="T2751" s="34" t="s">
        <v>29</v>
      </c>
      <c r="U2751" s="12">
        <f>((alpha*(beta^speed))*(speed^ceta))</f>
        <v>4.8453191111478642</v>
      </c>
      <c r="V2751" s="8">
        <f t="shared" si="88"/>
        <v>86</v>
      </c>
    </row>
    <row r="2752" spans="1:22">
      <c r="A2752" s="34" t="s">
        <v>19</v>
      </c>
      <c r="B2752" s="34" t="s">
        <v>67</v>
      </c>
      <c r="C2752" s="5" t="s">
        <v>118</v>
      </c>
      <c r="D2752" s="35" t="s">
        <v>85</v>
      </c>
      <c r="E2752" s="36" t="s">
        <v>15</v>
      </c>
      <c r="F2752" s="37">
        <v>50</v>
      </c>
      <c r="G2752" s="38">
        <v>-0.06</v>
      </c>
      <c r="H2752" s="34">
        <v>0.99145655575357783</v>
      </c>
      <c r="I2752" s="35">
        <v>0.50832661506064514</v>
      </c>
      <c r="J2752" s="35">
        <v>1.9970204949073554E-2</v>
      </c>
      <c r="K2752" s="35">
        <v>0.35926338198332752</v>
      </c>
      <c r="L2752" s="35">
        <v>0</v>
      </c>
      <c r="M2752" s="35">
        <v>0</v>
      </c>
      <c r="N2752" s="35">
        <v>0</v>
      </c>
      <c r="O2752" s="35">
        <v>0</v>
      </c>
      <c r="P2752" s="36">
        <v>12</v>
      </c>
      <c r="Q2752" s="37">
        <v>86</v>
      </c>
      <c r="R2752" s="36">
        <v>2</v>
      </c>
      <c r="S2752" s="39">
        <f t="shared" si="87"/>
        <v>86</v>
      </c>
      <c r="T2752" s="34" t="s">
        <v>31</v>
      </c>
      <c r="U2752" s="12">
        <f>((alpha+(beta*speed))^((-1)/ceta))</f>
        <v>0.10784526059837324</v>
      </c>
      <c r="V2752" s="8">
        <f t="shared" si="88"/>
        <v>86</v>
      </c>
    </row>
    <row r="2753" spans="1:22">
      <c r="A2753" s="34" t="s">
        <v>19</v>
      </c>
      <c r="B2753" s="34" t="s">
        <v>67</v>
      </c>
      <c r="C2753" s="5" t="s">
        <v>118</v>
      </c>
      <c r="D2753" s="35" t="s">
        <v>85</v>
      </c>
      <c r="E2753" s="36" t="s">
        <v>16</v>
      </c>
      <c r="F2753" s="37">
        <v>50</v>
      </c>
      <c r="G2753" s="38">
        <v>-0.06</v>
      </c>
      <c r="H2753" s="34">
        <v>0.98977931853725798</v>
      </c>
      <c r="I2753" s="35">
        <v>-4.7252554247812061E-3</v>
      </c>
      <c r="J2753" s="35">
        <v>46.180767086709693</v>
      </c>
      <c r="K2753" s="35">
        <v>0.76962694502430062</v>
      </c>
      <c r="L2753" s="35">
        <v>1.0132083219278221</v>
      </c>
      <c r="M2753" s="35">
        <v>1.958319008479616E-2</v>
      </c>
      <c r="N2753" s="35">
        <v>0</v>
      </c>
      <c r="O2753" s="35">
        <v>0</v>
      </c>
      <c r="P2753" s="36">
        <v>12</v>
      </c>
      <c r="Q2753" s="37">
        <v>86</v>
      </c>
      <c r="R2753" s="36">
        <v>10</v>
      </c>
      <c r="S2753" s="39">
        <f t="shared" si="87"/>
        <v>86</v>
      </c>
      <c r="T2753" s="34" t="s">
        <v>44</v>
      </c>
      <c r="U2753" s="12">
        <f>(alpha+(beta/(1+EXP((((-1)*ceta)+(delta*LN(speed)))+(epsilon*speed)))))</f>
        <v>0.19726632497974281</v>
      </c>
      <c r="V2753" s="8">
        <f t="shared" si="88"/>
        <v>86</v>
      </c>
    </row>
    <row r="2754" spans="1:22">
      <c r="A2754" s="34" t="s">
        <v>19</v>
      </c>
      <c r="B2754" s="34" t="s">
        <v>67</v>
      </c>
      <c r="C2754" s="5" t="s">
        <v>118</v>
      </c>
      <c r="D2754" s="35" t="s">
        <v>85</v>
      </c>
      <c r="E2754" s="36" t="s">
        <v>14</v>
      </c>
      <c r="F2754" s="37">
        <v>50</v>
      </c>
      <c r="G2754" s="38">
        <v>-0.06</v>
      </c>
      <c r="H2754" s="34">
        <v>0.99628237023865684</v>
      </c>
      <c r="I2754" s="35">
        <v>11.937462750218852</v>
      </c>
      <c r="J2754" s="35">
        <v>0.98857076062480742</v>
      </c>
      <c r="K2754" s="35">
        <v>-0.9472943959019029</v>
      </c>
      <c r="L2754" s="35">
        <v>0</v>
      </c>
      <c r="M2754" s="35">
        <v>0</v>
      </c>
      <c r="N2754" s="35">
        <v>0</v>
      </c>
      <c r="O2754" s="35">
        <v>0</v>
      </c>
      <c r="P2754" s="36">
        <v>12</v>
      </c>
      <c r="Q2754" s="37">
        <v>86</v>
      </c>
      <c r="R2754" s="36">
        <v>0</v>
      </c>
      <c r="S2754" s="39">
        <f t="shared" ref="S2754:S2817" si="90">V2754</f>
        <v>86</v>
      </c>
      <c r="T2754" s="34" t="s">
        <v>29</v>
      </c>
      <c r="U2754" s="12">
        <f>((alpha*(beta^speed))*(speed^ceta))</f>
        <v>6.53190611631492E-2</v>
      </c>
      <c r="V2754" s="8">
        <f t="shared" ref="V2754:V2817" si="91">IF($V$1&lt;P2754,P2754,IF($V$1&gt;Q2754,Q2754,$V$1))</f>
        <v>86</v>
      </c>
    </row>
    <row r="2755" spans="1:22">
      <c r="A2755" s="34" t="s">
        <v>19</v>
      </c>
      <c r="B2755" s="34" t="s">
        <v>67</v>
      </c>
      <c r="C2755" s="5" t="s">
        <v>118</v>
      </c>
      <c r="D2755" s="35" t="s">
        <v>85</v>
      </c>
      <c r="E2755" s="36" t="s">
        <v>18</v>
      </c>
      <c r="F2755" s="37">
        <v>50</v>
      </c>
      <c r="G2755" s="38">
        <v>-0.06</v>
      </c>
      <c r="H2755" s="34">
        <v>0.9939770539920747</v>
      </c>
      <c r="I2755" s="35">
        <v>6.0272471125830789</v>
      </c>
      <c r="J2755" s="35">
        <v>0.99041823420172137</v>
      </c>
      <c r="K2755" s="35">
        <v>-0.915661526438447</v>
      </c>
      <c r="L2755" s="35">
        <v>0</v>
      </c>
      <c r="M2755" s="35">
        <v>0</v>
      </c>
      <c r="N2755" s="35">
        <v>0</v>
      </c>
      <c r="O2755" s="35">
        <v>0</v>
      </c>
      <c r="P2755" s="36">
        <v>12</v>
      </c>
      <c r="Q2755" s="37">
        <v>86</v>
      </c>
      <c r="R2755" s="36">
        <v>0</v>
      </c>
      <c r="S2755" s="39">
        <f t="shared" si="90"/>
        <v>86</v>
      </c>
      <c r="T2755" s="34" t="s">
        <v>29</v>
      </c>
      <c r="U2755" s="12">
        <f>((alpha*(beta^speed))*(speed^ceta))</f>
        <v>4.4583601381695745E-2</v>
      </c>
      <c r="V2755" s="8">
        <f t="shared" si="91"/>
        <v>86</v>
      </c>
    </row>
    <row r="2756" spans="1:22">
      <c r="A2756" s="34" t="s">
        <v>19</v>
      </c>
      <c r="B2756" s="34" t="s">
        <v>67</v>
      </c>
      <c r="C2756" s="5" t="s">
        <v>118</v>
      </c>
      <c r="D2756" s="35" t="s">
        <v>85</v>
      </c>
      <c r="E2756" s="36" t="s">
        <v>17</v>
      </c>
      <c r="F2756" s="37">
        <v>50</v>
      </c>
      <c r="G2756" s="38">
        <v>-0.06</v>
      </c>
      <c r="H2756" s="34">
        <v>0.98881220201489683</v>
      </c>
      <c r="I2756" s="35">
        <v>12.932729264894736</v>
      </c>
      <c r="J2756" s="35">
        <v>-19.372734424392103</v>
      </c>
      <c r="K2756" s="35">
        <v>-2.4264674092520124</v>
      </c>
      <c r="L2756" s="35">
        <v>0</v>
      </c>
      <c r="M2756" s="35">
        <v>0</v>
      </c>
      <c r="N2756" s="35">
        <v>0</v>
      </c>
      <c r="O2756" s="35">
        <v>0</v>
      </c>
      <c r="P2756" s="36">
        <v>12</v>
      </c>
      <c r="Q2756" s="37">
        <v>86</v>
      </c>
      <c r="R2756" s="36">
        <v>13</v>
      </c>
      <c r="S2756" s="39">
        <f t="shared" si="90"/>
        <v>86</v>
      </c>
      <c r="T2756" s="34" t="s">
        <v>50</v>
      </c>
      <c r="U2756" s="12">
        <f>EXP((alpha+(beta/speed))+(ceta*LN(speed)))</f>
        <v>6.6801227776928123</v>
      </c>
      <c r="V2756" s="8">
        <f t="shared" si="91"/>
        <v>86</v>
      </c>
    </row>
    <row r="2757" spans="1:22">
      <c r="A2757" s="34" t="s">
        <v>19</v>
      </c>
      <c r="B2757" s="34" t="s">
        <v>67</v>
      </c>
      <c r="C2757" s="5" t="s">
        <v>118</v>
      </c>
      <c r="D2757" s="35" t="s">
        <v>85</v>
      </c>
      <c r="E2757" s="36" t="s">
        <v>15</v>
      </c>
      <c r="F2757" s="37">
        <v>100</v>
      </c>
      <c r="G2757" s="38">
        <v>-0.06</v>
      </c>
      <c r="H2757" s="34">
        <v>0.98896038980792234</v>
      </c>
      <c r="I2757" s="35">
        <v>7.5920368476224951</v>
      </c>
      <c r="J2757" s="35">
        <v>-17.664122496127938</v>
      </c>
      <c r="K2757" s="35">
        <v>-2.1465358523971401</v>
      </c>
      <c r="L2757" s="35">
        <v>0</v>
      </c>
      <c r="M2757" s="35">
        <v>0</v>
      </c>
      <c r="N2757" s="35">
        <v>0</v>
      </c>
      <c r="O2757" s="35">
        <v>0</v>
      </c>
      <c r="P2757" s="36">
        <v>12</v>
      </c>
      <c r="Q2757" s="37">
        <v>86</v>
      </c>
      <c r="R2757" s="36">
        <v>13</v>
      </c>
      <c r="S2757" s="39">
        <f t="shared" si="90"/>
        <v>86</v>
      </c>
      <c r="T2757" s="34" t="s">
        <v>50</v>
      </c>
      <c r="U2757" s="12">
        <f>EXP((alpha+(beta/speed))+(ceta*LN(speed)))</f>
        <v>0.11363359383596641</v>
      </c>
      <c r="V2757" s="8">
        <f t="shared" si="91"/>
        <v>86</v>
      </c>
    </row>
    <row r="2758" spans="1:22">
      <c r="A2758" s="34" t="s">
        <v>19</v>
      </c>
      <c r="B2758" s="34" t="s">
        <v>67</v>
      </c>
      <c r="C2758" s="5" t="s">
        <v>118</v>
      </c>
      <c r="D2758" s="35" t="s">
        <v>85</v>
      </c>
      <c r="E2758" s="36" t="s">
        <v>16</v>
      </c>
      <c r="F2758" s="37">
        <v>100</v>
      </c>
      <c r="G2758" s="38">
        <v>-0.06</v>
      </c>
      <c r="H2758" s="34">
        <v>0.98688861314558685</v>
      </c>
      <c r="I2758" s="35">
        <v>49.996492452568397</v>
      </c>
      <c r="J2758" s="35">
        <v>0.97544212687289478</v>
      </c>
      <c r="K2758" s="35">
        <v>-0.77862055451961787</v>
      </c>
      <c r="L2758" s="35">
        <v>0</v>
      </c>
      <c r="M2758" s="35">
        <v>0</v>
      </c>
      <c r="N2758" s="35">
        <v>0</v>
      </c>
      <c r="O2758" s="35">
        <v>0</v>
      </c>
      <c r="P2758" s="36">
        <v>12</v>
      </c>
      <c r="Q2758" s="37">
        <v>86</v>
      </c>
      <c r="R2758" s="36">
        <v>0</v>
      </c>
      <c r="S2758" s="39">
        <f t="shared" si="90"/>
        <v>86</v>
      </c>
      <c r="T2758" s="34" t="s">
        <v>29</v>
      </c>
      <c r="U2758" s="12">
        <f>((alpha*(beta^speed))*(speed^ceta))</f>
        <v>0.1836660752907818</v>
      </c>
      <c r="V2758" s="8">
        <f t="shared" si="91"/>
        <v>86</v>
      </c>
    </row>
    <row r="2759" spans="1:22">
      <c r="A2759" s="34" t="s">
        <v>19</v>
      </c>
      <c r="B2759" s="34" t="s">
        <v>67</v>
      </c>
      <c r="C2759" s="5" t="s">
        <v>118</v>
      </c>
      <c r="D2759" s="35" t="s">
        <v>85</v>
      </c>
      <c r="E2759" s="36" t="s">
        <v>14</v>
      </c>
      <c r="F2759" s="37">
        <v>100</v>
      </c>
      <c r="G2759" s="38">
        <v>-0.06</v>
      </c>
      <c r="H2759" s="34">
        <v>0.99633616985248363</v>
      </c>
      <c r="I2759" s="35">
        <v>11.703367158930664</v>
      </c>
      <c r="J2759" s="35">
        <v>0.98922215137573366</v>
      </c>
      <c r="K2759" s="35">
        <v>-0.95788632879893831</v>
      </c>
      <c r="L2759" s="35">
        <v>0</v>
      </c>
      <c r="M2759" s="35">
        <v>0</v>
      </c>
      <c r="N2759" s="35">
        <v>0</v>
      </c>
      <c r="O2759" s="35">
        <v>0</v>
      </c>
      <c r="P2759" s="36">
        <v>12</v>
      </c>
      <c r="Q2759" s="37">
        <v>86</v>
      </c>
      <c r="R2759" s="36">
        <v>0</v>
      </c>
      <c r="S2759" s="39">
        <f t="shared" si="90"/>
        <v>86</v>
      </c>
      <c r="T2759" s="34" t="s">
        <v>29</v>
      </c>
      <c r="U2759" s="12">
        <f>((alpha*(beta^speed))*(speed^ceta))</f>
        <v>6.4647365921633684E-2</v>
      </c>
      <c r="V2759" s="8">
        <f t="shared" si="91"/>
        <v>86</v>
      </c>
    </row>
    <row r="2760" spans="1:22">
      <c r="A2760" s="34" t="s">
        <v>19</v>
      </c>
      <c r="B2760" s="34" t="s">
        <v>67</v>
      </c>
      <c r="C2760" s="5" t="s">
        <v>118</v>
      </c>
      <c r="D2760" s="35" t="s">
        <v>85</v>
      </c>
      <c r="E2760" s="36" t="s">
        <v>18</v>
      </c>
      <c r="F2760" s="37">
        <v>100</v>
      </c>
      <c r="G2760" s="38">
        <v>-0.06</v>
      </c>
      <c r="H2760" s="34">
        <v>0.99414753976453285</v>
      </c>
      <c r="I2760" s="35">
        <v>5.3801905440329731</v>
      </c>
      <c r="J2760" s="35">
        <v>0.9893976059823697</v>
      </c>
      <c r="K2760" s="35">
        <v>-0.87702115933325064</v>
      </c>
      <c r="L2760" s="35">
        <v>0</v>
      </c>
      <c r="M2760" s="35">
        <v>0</v>
      </c>
      <c r="N2760" s="35">
        <v>0</v>
      </c>
      <c r="O2760" s="35">
        <v>0</v>
      </c>
      <c r="P2760" s="36">
        <v>12</v>
      </c>
      <c r="Q2760" s="37">
        <v>86</v>
      </c>
      <c r="R2760" s="36">
        <v>0</v>
      </c>
      <c r="S2760" s="39">
        <f t="shared" si="90"/>
        <v>86</v>
      </c>
      <c r="T2760" s="34" t="s">
        <v>29</v>
      </c>
      <c r="U2760" s="12">
        <f>((alpha*(beta^speed))*(speed^ceta))</f>
        <v>4.3260857920408922E-2</v>
      </c>
      <c r="V2760" s="8">
        <f t="shared" si="91"/>
        <v>86</v>
      </c>
    </row>
    <row r="2761" spans="1:22">
      <c r="A2761" s="34" t="s">
        <v>19</v>
      </c>
      <c r="B2761" s="34" t="s">
        <v>67</v>
      </c>
      <c r="C2761" s="5" t="s">
        <v>118</v>
      </c>
      <c r="D2761" s="35" t="s">
        <v>85</v>
      </c>
      <c r="E2761" s="36" t="s">
        <v>17</v>
      </c>
      <c r="F2761" s="37">
        <v>100</v>
      </c>
      <c r="G2761" s="38">
        <v>-0.06</v>
      </c>
      <c r="H2761" s="34">
        <v>0.98627436182169292</v>
      </c>
      <c r="I2761" s="35">
        <v>13.076180948704996</v>
      </c>
      <c r="J2761" s="35">
        <v>-20.418442617193424</v>
      </c>
      <c r="K2761" s="35">
        <v>-2.4614690254251945</v>
      </c>
      <c r="L2761" s="35">
        <v>0</v>
      </c>
      <c r="M2761" s="35">
        <v>0</v>
      </c>
      <c r="N2761" s="35">
        <v>0</v>
      </c>
      <c r="O2761" s="35">
        <v>0</v>
      </c>
      <c r="P2761" s="36">
        <v>12</v>
      </c>
      <c r="Q2761" s="37">
        <v>86</v>
      </c>
      <c r="R2761" s="36">
        <v>13</v>
      </c>
      <c r="S2761" s="39">
        <f t="shared" si="90"/>
        <v>86</v>
      </c>
      <c r="T2761" s="34" t="s">
        <v>50</v>
      </c>
      <c r="U2761" s="12">
        <f>EXP((alpha+(beta/speed))+(ceta*LN(speed)))</f>
        <v>6.5176853101645724</v>
      </c>
      <c r="V2761" s="8">
        <f t="shared" si="91"/>
        <v>86</v>
      </c>
    </row>
    <row r="2762" spans="1:22">
      <c r="A2762" s="34" t="s">
        <v>19</v>
      </c>
      <c r="B2762" s="34" t="s">
        <v>67</v>
      </c>
      <c r="C2762" s="5" t="s">
        <v>118</v>
      </c>
      <c r="D2762" s="35" t="s">
        <v>85</v>
      </c>
      <c r="E2762" s="36" t="s">
        <v>15</v>
      </c>
      <c r="F2762" s="37">
        <v>0</v>
      </c>
      <c r="G2762" s="38">
        <v>-0.04</v>
      </c>
      <c r="H2762" s="34">
        <v>0.99370430625109918</v>
      </c>
      <c r="I2762" s="35">
        <v>0.13465482539350776</v>
      </c>
      <c r="J2762" s="35">
        <v>18.079455423391938</v>
      </c>
      <c r="K2762" s="35">
        <v>0.55745405222983346</v>
      </c>
      <c r="L2762" s="35">
        <v>0.79116685247796503</v>
      </c>
      <c r="M2762" s="35">
        <v>2.8544149932581198E-2</v>
      </c>
      <c r="N2762" s="35">
        <v>0</v>
      </c>
      <c r="O2762" s="35">
        <v>0</v>
      </c>
      <c r="P2762" s="36">
        <v>12</v>
      </c>
      <c r="Q2762" s="37">
        <v>86</v>
      </c>
      <c r="R2762" s="36">
        <v>10</v>
      </c>
      <c r="S2762" s="39">
        <f t="shared" si="90"/>
        <v>86</v>
      </c>
      <c r="T2762" s="34" t="s">
        <v>44</v>
      </c>
      <c r="U2762" s="12">
        <f>(alpha+(beta/(1+EXP((((-1)*ceta)+(delta*LN(speed)))+(epsilon*speed)))))</f>
        <v>0.21422551951319746</v>
      </c>
      <c r="V2762" s="8">
        <f t="shared" si="91"/>
        <v>86</v>
      </c>
    </row>
    <row r="2763" spans="1:22">
      <c r="A2763" s="34" t="s">
        <v>19</v>
      </c>
      <c r="B2763" s="34" t="s">
        <v>67</v>
      </c>
      <c r="C2763" s="5" t="s">
        <v>118</v>
      </c>
      <c r="D2763" s="35" t="s">
        <v>85</v>
      </c>
      <c r="E2763" s="36" t="s">
        <v>16</v>
      </c>
      <c r="F2763" s="37">
        <v>0</v>
      </c>
      <c r="G2763" s="38">
        <v>-0.04</v>
      </c>
      <c r="H2763" s="34">
        <v>0.9891105473734324</v>
      </c>
      <c r="I2763" s="35">
        <v>-0.72932040063706538</v>
      </c>
      <c r="J2763" s="35">
        <v>79.126274247505506</v>
      </c>
      <c r="K2763" s="35">
        <v>0.42840537761879932</v>
      </c>
      <c r="L2763" s="35">
        <v>1.0472982232489565</v>
      </c>
      <c r="M2763" s="35">
        <v>5.0018589051296913E-4</v>
      </c>
      <c r="N2763" s="35">
        <v>0</v>
      </c>
      <c r="O2763" s="35">
        <v>0</v>
      </c>
      <c r="P2763" s="36">
        <v>12</v>
      </c>
      <c r="Q2763" s="37">
        <v>86</v>
      </c>
      <c r="R2763" s="36">
        <v>10</v>
      </c>
      <c r="S2763" s="39">
        <f t="shared" si="90"/>
        <v>86</v>
      </c>
      <c r="T2763" s="34" t="s">
        <v>44</v>
      </c>
      <c r="U2763" s="12">
        <f>(alpha+(beta/(1+EXP((((-1)*ceta)+(delta*LN(speed)))+(epsilon*speed)))))</f>
        <v>0.35142580232194376</v>
      </c>
      <c r="V2763" s="8">
        <f t="shared" si="91"/>
        <v>86</v>
      </c>
    </row>
    <row r="2764" spans="1:22">
      <c r="A2764" s="34" t="s">
        <v>19</v>
      </c>
      <c r="B2764" s="34" t="s">
        <v>67</v>
      </c>
      <c r="C2764" s="5" t="s">
        <v>118</v>
      </c>
      <c r="D2764" s="35" t="s">
        <v>85</v>
      </c>
      <c r="E2764" s="36" t="s">
        <v>14</v>
      </c>
      <c r="F2764" s="37">
        <v>0</v>
      </c>
      <c r="G2764" s="38">
        <v>-0.04</v>
      </c>
      <c r="H2764" s="34">
        <v>0.99566136168014219</v>
      </c>
      <c r="I2764" s="35">
        <v>13.028842785910379</v>
      </c>
      <c r="J2764" s="35">
        <v>0.98990241057538708</v>
      </c>
      <c r="K2764" s="35">
        <v>-0.91054974065851835</v>
      </c>
      <c r="L2764" s="35">
        <v>0</v>
      </c>
      <c r="M2764" s="35">
        <v>0</v>
      </c>
      <c r="N2764" s="35">
        <v>0</v>
      </c>
      <c r="O2764" s="35">
        <v>0</v>
      </c>
      <c r="P2764" s="36">
        <v>12</v>
      </c>
      <c r="Q2764" s="37">
        <v>86</v>
      </c>
      <c r="R2764" s="36">
        <v>0</v>
      </c>
      <c r="S2764" s="39">
        <f t="shared" si="90"/>
        <v>86</v>
      </c>
      <c r="T2764" s="34" t="s">
        <v>29</v>
      </c>
      <c r="U2764" s="12">
        <f>((alpha*(beta^speed))*(speed^ceta))</f>
        <v>9.4274365500682328E-2</v>
      </c>
      <c r="V2764" s="8">
        <f t="shared" si="91"/>
        <v>86</v>
      </c>
    </row>
    <row r="2765" spans="1:22">
      <c r="A2765" s="34" t="s">
        <v>19</v>
      </c>
      <c r="B2765" s="34" t="s">
        <v>67</v>
      </c>
      <c r="C2765" s="5" t="s">
        <v>118</v>
      </c>
      <c r="D2765" s="35" t="s">
        <v>85</v>
      </c>
      <c r="E2765" s="36" t="s">
        <v>18</v>
      </c>
      <c r="F2765" s="37">
        <v>0</v>
      </c>
      <c r="G2765" s="38">
        <v>-0.04</v>
      </c>
      <c r="H2765" s="34">
        <v>0.99572549136328647</v>
      </c>
      <c r="I2765" s="35">
        <v>7.5206652416468209</v>
      </c>
      <c r="J2765" s="35">
        <v>0.99318550976462416</v>
      </c>
      <c r="K2765" s="35">
        <v>-0.94815781408365618</v>
      </c>
      <c r="L2765" s="35">
        <v>0</v>
      </c>
      <c r="M2765" s="35">
        <v>0</v>
      </c>
      <c r="N2765" s="35">
        <v>0</v>
      </c>
      <c r="O2765" s="35">
        <v>0</v>
      </c>
      <c r="P2765" s="36">
        <v>12</v>
      </c>
      <c r="Q2765" s="37">
        <v>86</v>
      </c>
      <c r="R2765" s="36">
        <v>0</v>
      </c>
      <c r="S2765" s="39">
        <f t="shared" si="90"/>
        <v>86</v>
      </c>
      <c r="T2765" s="34" t="s">
        <v>29</v>
      </c>
      <c r="U2765" s="12">
        <f>((alpha*(beta^speed))*(speed^ceta))</f>
        <v>6.118692966784383E-2</v>
      </c>
      <c r="V2765" s="8">
        <f t="shared" si="91"/>
        <v>86</v>
      </c>
    </row>
    <row r="2766" spans="1:22">
      <c r="A2766" s="34" t="s">
        <v>19</v>
      </c>
      <c r="B2766" s="34" t="s">
        <v>67</v>
      </c>
      <c r="C2766" s="5" t="s">
        <v>118</v>
      </c>
      <c r="D2766" s="35" t="s">
        <v>85</v>
      </c>
      <c r="E2766" s="36" t="s">
        <v>17</v>
      </c>
      <c r="F2766" s="37">
        <v>0</v>
      </c>
      <c r="G2766" s="38">
        <v>-0.04</v>
      </c>
      <c r="H2766" s="34">
        <v>0.98922062297702118</v>
      </c>
      <c r="I2766" s="35">
        <v>11.461604700303642</v>
      </c>
      <c r="J2766" s="35">
        <v>-13.313137856683994</v>
      </c>
      <c r="K2766" s="35">
        <v>-1.9367967080649264</v>
      </c>
      <c r="L2766" s="35">
        <v>0</v>
      </c>
      <c r="M2766" s="35">
        <v>0</v>
      </c>
      <c r="N2766" s="35">
        <v>0</v>
      </c>
      <c r="O2766" s="35">
        <v>0</v>
      </c>
      <c r="P2766" s="36">
        <v>12</v>
      </c>
      <c r="Q2766" s="37">
        <v>86</v>
      </c>
      <c r="R2766" s="36">
        <v>13</v>
      </c>
      <c r="S2766" s="39">
        <f t="shared" si="90"/>
        <v>86</v>
      </c>
      <c r="T2766" s="34" t="s">
        <v>50</v>
      </c>
      <c r="U2766" s="12">
        <f>EXP((alpha+(beta/speed))+(ceta*LN(speed)))</f>
        <v>14.579779336217893</v>
      </c>
      <c r="V2766" s="8">
        <f t="shared" si="91"/>
        <v>86</v>
      </c>
    </row>
    <row r="2767" spans="1:22">
      <c r="A2767" s="34" t="s">
        <v>19</v>
      </c>
      <c r="B2767" s="34" t="s">
        <v>67</v>
      </c>
      <c r="C2767" s="5" t="s">
        <v>118</v>
      </c>
      <c r="D2767" s="35" t="s">
        <v>85</v>
      </c>
      <c r="E2767" s="36" t="s">
        <v>15</v>
      </c>
      <c r="F2767" s="37">
        <v>50</v>
      </c>
      <c r="G2767" s="38">
        <v>-0.04</v>
      </c>
      <c r="H2767" s="34">
        <v>0.99132524135863953</v>
      </c>
      <c r="I2767" s="35">
        <v>5.6883423303628528E-2</v>
      </c>
      <c r="J2767" s="35">
        <v>24.486365177445165</v>
      </c>
      <c r="K2767" s="35">
        <v>-7.4182617803917078E-2</v>
      </c>
      <c r="L2767" s="35">
        <v>0.6973066431350543</v>
      </c>
      <c r="M2767" s="35">
        <v>2.6573915949965044E-2</v>
      </c>
      <c r="N2767" s="35">
        <v>0</v>
      </c>
      <c r="O2767" s="35">
        <v>0</v>
      </c>
      <c r="P2767" s="36">
        <v>12</v>
      </c>
      <c r="Q2767" s="37">
        <v>86</v>
      </c>
      <c r="R2767" s="36">
        <v>10</v>
      </c>
      <c r="S2767" s="39">
        <f t="shared" si="90"/>
        <v>86</v>
      </c>
      <c r="T2767" s="34" t="s">
        <v>44</v>
      </c>
      <c r="U2767" s="12">
        <f>(alpha+(beta/(1+EXP((((-1)*ceta)+(delta*LN(speed)))+(epsilon*speed)))))</f>
        <v>0.16002116827254231</v>
      </c>
      <c r="V2767" s="8">
        <f t="shared" si="91"/>
        <v>86</v>
      </c>
    </row>
    <row r="2768" spans="1:22">
      <c r="A2768" s="34" t="s">
        <v>19</v>
      </c>
      <c r="B2768" s="34" t="s">
        <v>67</v>
      </c>
      <c r="C2768" s="5" t="s">
        <v>118</v>
      </c>
      <c r="D2768" s="35" t="s">
        <v>85</v>
      </c>
      <c r="E2768" s="36" t="s">
        <v>16</v>
      </c>
      <c r="F2768" s="37">
        <v>50</v>
      </c>
      <c r="G2768" s="38">
        <v>-0.04</v>
      </c>
      <c r="H2768" s="34">
        <v>0.98391697980415427</v>
      </c>
      <c r="I2768" s="35">
        <v>-1.0071712403603057</v>
      </c>
      <c r="J2768" s="35">
        <v>67.107727465101476</v>
      </c>
      <c r="K2768" s="35">
        <v>0.43564581738646752</v>
      </c>
      <c r="L2768" s="35">
        <v>0.97425409910930072</v>
      </c>
      <c r="M2768" s="35">
        <v>5.8197759576951327E-4</v>
      </c>
      <c r="N2768" s="35">
        <v>0</v>
      </c>
      <c r="O2768" s="35">
        <v>0</v>
      </c>
      <c r="P2768" s="36">
        <v>12</v>
      </c>
      <c r="Q2768" s="37">
        <v>86</v>
      </c>
      <c r="R2768" s="36">
        <v>10</v>
      </c>
      <c r="S2768" s="39">
        <f t="shared" si="90"/>
        <v>86</v>
      </c>
      <c r="T2768" s="34" t="s">
        <v>44</v>
      </c>
      <c r="U2768" s="12">
        <f>(alpha+(beta/(1+EXP((((-1)*ceta)+(delta*LN(speed)))+(epsilon*speed)))))</f>
        <v>0.25550554052835328</v>
      </c>
      <c r="V2768" s="8">
        <f t="shared" si="91"/>
        <v>86</v>
      </c>
    </row>
    <row r="2769" spans="1:22">
      <c r="A2769" s="34" t="s">
        <v>19</v>
      </c>
      <c r="B2769" s="34" t="s">
        <v>67</v>
      </c>
      <c r="C2769" s="5" t="s">
        <v>118</v>
      </c>
      <c r="D2769" s="35" t="s">
        <v>85</v>
      </c>
      <c r="E2769" s="36" t="s">
        <v>14</v>
      </c>
      <c r="F2769" s="37">
        <v>50</v>
      </c>
      <c r="G2769" s="38">
        <v>-0.04</v>
      </c>
      <c r="H2769" s="34">
        <v>0.99550767464404166</v>
      </c>
      <c r="I2769" s="35">
        <v>11.355894801846745</v>
      </c>
      <c r="J2769" s="35">
        <v>0.98698237468163541</v>
      </c>
      <c r="K2769" s="35">
        <v>-0.86353318652487221</v>
      </c>
      <c r="L2769" s="35">
        <v>0</v>
      </c>
      <c r="M2769" s="35">
        <v>0</v>
      </c>
      <c r="N2769" s="35">
        <v>0</v>
      </c>
      <c r="O2769" s="35">
        <v>0</v>
      </c>
      <c r="P2769" s="36">
        <v>12</v>
      </c>
      <c r="Q2769" s="37">
        <v>86</v>
      </c>
      <c r="R2769" s="36">
        <v>0</v>
      </c>
      <c r="S2769" s="39">
        <f t="shared" si="90"/>
        <v>86</v>
      </c>
      <c r="T2769" s="34" t="s">
        <v>29</v>
      </c>
      <c r="U2769" s="12">
        <f>((alpha*(beta^speed))*(speed^ceta))</f>
        <v>7.8582512102274474E-2</v>
      </c>
      <c r="V2769" s="8">
        <f t="shared" si="91"/>
        <v>86</v>
      </c>
    </row>
    <row r="2770" spans="1:22">
      <c r="A2770" s="34" t="s">
        <v>19</v>
      </c>
      <c r="B2770" s="34" t="s">
        <v>67</v>
      </c>
      <c r="C2770" s="5" t="s">
        <v>118</v>
      </c>
      <c r="D2770" s="35" t="s">
        <v>85</v>
      </c>
      <c r="E2770" s="36" t="s">
        <v>18</v>
      </c>
      <c r="F2770" s="37">
        <v>50</v>
      </c>
      <c r="G2770" s="38">
        <v>-0.04</v>
      </c>
      <c r="H2770" s="34">
        <v>0.99428059875435237</v>
      </c>
      <c r="I2770" s="35">
        <v>5.7110499029340174</v>
      </c>
      <c r="J2770" s="35">
        <v>0.9895978434905407</v>
      </c>
      <c r="K2770" s="35">
        <v>-0.85199715448407398</v>
      </c>
      <c r="L2770" s="35">
        <v>0</v>
      </c>
      <c r="M2770" s="35">
        <v>0</v>
      </c>
      <c r="N2770" s="35">
        <v>0</v>
      </c>
      <c r="O2770" s="35">
        <v>0</v>
      </c>
      <c r="P2770" s="36">
        <v>12</v>
      </c>
      <c r="Q2770" s="37">
        <v>86</v>
      </c>
      <c r="R2770" s="36">
        <v>0</v>
      </c>
      <c r="S2770" s="39">
        <f t="shared" si="90"/>
        <v>86</v>
      </c>
      <c r="T2770" s="34" t="s">
        <v>29</v>
      </c>
      <c r="U2770" s="12">
        <f>((alpha*(beta^speed))*(speed^ceta))</f>
        <v>5.2237265903229614E-2</v>
      </c>
      <c r="V2770" s="8">
        <f t="shared" si="91"/>
        <v>86</v>
      </c>
    </row>
    <row r="2771" spans="1:22">
      <c r="A2771" s="34" t="s">
        <v>19</v>
      </c>
      <c r="B2771" s="34" t="s">
        <v>67</v>
      </c>
      <c r="C2771" s="5" t="s">
        <v>118</v>
      </c>
      <c r="D2771" s="35" t="s">
        <v>85</v>
      </c>
      <c r="E2771" s="36" t="s">
        <v>17</v>
      </c>
      <c r="F2771" s="37">
        <v>50</v>
      </c>
      <c r="G2771" s="38">
        <v>-0.04</v>
      </c>
      <c r="H2771" s="34">
        <v>0.98530356352633941</v>
      </c>
      <c r="I2771" s="35">
        <v>1570.7912483941745</v>
      </c>
      <c r="J2771" s="35">
        <v>0.97177269609657568</v>
      </c>
      <c r="K2771" s="35">
        <v>-0.59802396262268198</v>
      </c>
      <c r="L2771" s="35">
        <v>0</v>
      </c>
      <c r="M2771" s="35">
        <v>0</v>
      </c>
      <c r="N2771" s="35">
        <v>0</v>
      </c>
      <c r="O2771" s="35">
        <v>0</v>
      </c>
      <c r="P2771" s="36">
        <v>12</v>
      </c>
      <c r="Q2771" s="37">
        <v>86</v>
      </c>
      <c r="R2771" s="36">
        <v>0</v>
      </c>
      <c r="S2771" s="39">
        <f t="shared" si="90"/>
        <v>86</v>
      </c>
      <c r="T2771" s="34" t="s">
        <v>29</v>
      </c>
      <c r="U2771" s="12">
        <f>((alpha*(beta^speed))*(speed^ceta))</f>
        <v>9.3283664965956543</v>
      </c>
      <c r="V2771" s="8">
        <f t="shared" si="91"/>
        <v>86</v>
      </c>
    </row>
    <row r="2772" spans="1:22">
      <c r="A2772" s="34" t="s">
        <v>19</v>
      </c>
      <c r="B2772" s="34" t="s">
        <v>67</v>
      </c>
      <c r="C2772" s="5" t="s">
        <v>118</v>
      </c>
      <c r="D2772" s="35" t="s">
        <v>85</v>
      </c>
      <c r="E2772" s="36" t="s">
        <v>15</v>
      </c>
      <c r="F2772" s="37">
        <v>100</v>
      </c>
      <c r="G2772" s="38">
        <v>-0.04</v>
      </c>
      <c r="H2772" s="34">
        <v>0.98815258830201358</v>
      </c>
      <c r="I2772" s="35">
        <v>7.6281622828331216E-2</v>
      </c>
      <c r="J2772" s="35">
        <v>18.842166651464197</v>
      </c>
      <c r="K2772" s="35">
        <v>-0.26406557034231659</v>
      </c>
      <c r="L2772" s="35">
        <v>0.46779177683500495</v>
      </c>
      <c r="M2772" s="35">
        <v>3.6809554023105706E-2</v>
      </c>
      <c r="N2772" s="35">
        <v>0</v>
      </c>
      <c r="O2772" s="35">
        <v>0</v>
      </c>
      <c r="P2772" s="36">
        <v>12</v>
      </c>
      <c r="Q2772" s="37">
        <v>86</v>
      </c>
      <c r="R2772" s="36">
        <v>10</v>
      </c>
      <c r="S2772" s="39">
        <f t="shared" si="90"/>
        <v>86</v>
      </c>
      <c r="T2772" s="34" t="s">
        <v>44</v>
      </c>
      <c r="U2772" s="12">
        <f>(alpha+(beta/(1+EXP((((-1)*ceta)+(delta*LN(speed)))+(epsilon*speed)))))</f>
        <v>0.15195557457245529</v>
      </c>
      <c r="V2772" s="8">
        <f t="shared" si="91"/>
        <v>86</v>
      </c>
    </row>
    <row r="2773" spans="1:22">
      <c r="A2773" s="34" t="s">
        <v>19</v>
      </c>
      <c r="B2773" s="34" t="s">
        <v>67</v>
      </c>
      <c r="C2773" s="5" t="s">
        <v>118</v>
      </c>
      <c r="D2773" s="35" t="s">
        <v>85</v>
      </c>
      <c r="E2773" s="36" t="s">
        <v>16</v>
      </c>
      <c r="F2773" s="37">
        <v>100</v>
      </c>
      <c r="G2773" s="38">
        <v>-0.04</v>
      </c>
      <c r="H2773" s="34">
        <v>0.97817988752087903</v>
      </c>
      <c r="I2773" s="35">
        <v>-1.17991471598064</v>
      </c>
      <c r="J2773" s="35">
        <v>40.502074979970679</v>
      </c>
      <c r="K2773" s="35">
        <v>1.0619253406504698</v>
      </c>
      <c r="L2773" s="35">
        <v>0.98403254269508422</v>
      </c>
      <c r="M2773" s="35">
        <v>2.7994049610973563E-5</v>
      </c>
      <c r="N2773" s="35">
        <v>0</v>
      </c>
      <c r="O2773" s="35">
        <v>0</v>
      </c>
      <c r="P2773" s="36">
        <v>12</v>
      </c>
      <c r="Q2773" s="37">
        <v>86</v>
      </c>
      <c r="R2773" s="36">
        <v>10</v>
      </c>
      <c r="S2773" s="39">
        <f t="shared" si="90"/>
        <v>86</v>
      </c>
      <c r="T2773" s="34" t="s">
        <v>44</v>
      </c>
      <c r="U2773" s="12">
        <f>(alpha+(beta/(1+EXP((((-1)*ceta)+(delta*LN(speed)))+(epsilon*speed)))))</f>
        <v>0.22821551309100996</v>
      </c>
      <c r="V2773" s="8">
        <f t="shared" si="91"/>
        <v>86</v>
      </c>
    </row>
    <row r="2774" spans="1:22">
      <c r="A2774" s="34" t="s">
        <v>19</v>
      </c>
      <c r="B2774" s="34" t="s">
        <v>67</v>
      </c>
      <c r="C2774" s="5" t="s">
        <v>118</v>
      </c>
      <c r="D2774" s="35" t="s">
        <v>85</v>
      </c>
      <c r="E2774" s="36" t="s">
        <v>14</v>
      </c>
      <c r="F2774" s="37">
        <v>100</v>
      </c>
      <c r="G2774" s="38">
        <v>-0.04</v>
      </c>
      <c r="H2774" s="34">
        <v>0.99547595703149605</v>
      </c>
      <c r="I2774" s="35">
        <v>10.835252347622482</v>
      </c>
      <c r="J2774" s="35">
        <v>0.98648438427672935</v>
      </c>
      <c r="K2774" s="35">
        <v>-0.85739361010234083</v>
      </c>
      <c r="L2774" s="35">
        <v>0</v>
      </c>
      <c r="M2774" s="35">
        <v>0</v>
      </c>
      <c r="N2774" s="35">
        <v>0</v>
      </c>
      <c r="O2774" s="35">
        <v>0</v>
      </c>
      <c r="P2774" s="36">
        <v>12</v>
      </c>
      <c r="Q2774" s="37">
        <v>86</v>
      </c>
      <c r="R2774" s="36">
        <v>0</v>
      </c>
      <c r="S2774" s="39">
        <f t="shared" si="90"/>
        <v>86</v>
      </c>
      <c r="T2774" s="34" t="s">
        <v>29</v>
      </c>
      <c r="U2774" s="12">
        <f>((alpha*(beta^speed))*(speed^ceta))</f>
        <v>7.3785479031175424E-2</v>
      </c>
      <c r="V2774" s="8">
        <f t="shared" si="91"/>
        <v>86</v>
      </c>
    </row>
    <row r="2775" spans="1:22">
      <c r="A2775" s="34" t="s">
        <v>19</v>
      </c>
      <c r="B2775" s="34" t="s">
        <v>67</v>
      </c>
      <c r="C2775" s="5" t="s">
        <v>118</v>
      </c>
      <c r="D2775" s="35" t="s">
        <v>85</v>
      </c>
      <c r="E2775" s="36" t="s">
        <v>18</v>
      </c>
      <c r="F2775" s="37">
        <v>100</v>
      </c>
      <c r="G2775" s="38">
        <v>-0.04</v>
      </c>
      <c r="H2775" s="34">
        <v>0.99257814522851018</v>
      </c>
      <c r="I2775" s="35">
        <v>4.2906825321119131</v>
      </c>
      <c r="J2775" s="35">
        <v>0.98631134132738263</v>
      </c>
      <c r="K2775" s="35">
        <v>-0.73994124594479815</v>
      </c>
      <c r="L2775" s="35">
        <v>0</v>
      </c>
      <c r="M2775" s="35">
        <v>0</v>
      </c>
      <c r="N2775" s="35">
        <v>0</v>
      </c>
      <c r="O2775" s="35">
        <v>0</v>
      </c>
      <c r="P2775" s="36">
        <v>12</v>
      </c>
      <c r="Q2775" s="37">
        <v>86</v>
      </c>
      <c r="R2775" s="36">
        <v>0</v>
      </c>
      <c r="S2775" s="39">
        <f t="shared" si="90"/>
        <v>86</v>
      </c>
      <c r="T2775" s="34" t="s">
        <v>29</v>
      </c>
      <c r="U2775" s="12">
        <f>((alpha*(beta^speed))*(speed^ceta))</f>
        <v>4.8564342000511865E-2</v>
      </c>
      <c r="V2775" s="8">
        <f t="shared" si="91"/>
        <v>86</v>
      </c>
    </row>
    <row r="2776" spans="1:22">
      <c r="A2776" s="34" t="s">
        <v>19</v>
      </c>
      <c r="B2776" s="34" t="s">
        <v>67</v>
      </c>
      <c r="C2776" s="5" t="s">
        <v>118</v>
      </c>
      <c r="D2776" s="35" t="s">
        <v>85</v>
      </c>
      <c r="E2776" s="36" t="s">
        <v>17</v>
      </c>
      <c r="F2776" s="37">
        <v>100</v>
      </c>
      <c r="G2776" s="38">
        <v>-0.04</v>
      </c>
      <c r="H2776" s="34">
        <v>0.98109992455566497</v>
      </c>
      <c r="I2776" s="35">
        <v>1253.6082612663074</v>
      </c>
      <c r="J2776" s="35">
        <v>0.96823671486648888</v>
      </c>
      <c r="K2776" s="35">
        <v>-0.49153124360132922</v>
      </c>
      <c r="L2776" s="35">
        <v>0</v>
      </c>
      <c r="M2776" s="35">
        <v>0</v>
      </c>
      <c r="N2776" s="35">
        <v>0</v>
      </c>
      <c r="O2776" s="35">
        <v>0</v>
      </c>
      <c r="P2776" s="36">
        <v>12</v>
      </c>
      <c r="Q2776" s="37">
        <v>86</v>
      </c>
      <c r="R2776" s="36">
        <v>0</v>
      </c>
      <c r="S2776" s="39">
        <f t="shared" si="90"/>
        <v>86</v>
      </c>
      <c r="T2776" s="34" t="s">
        <v>29</v>
      </c>
      <c r="U2776" s="12">
        <f>((alpha*(beta^speed))*(speed^ceta))</f>
        <v>8.7439655450379981</v>
      </c>
      <c r="V2776" s="8">
        <f t="shared" si="91"/>
        <v>86</v>
      </c>
    </row>
    <row r="2777" spans="1:22">
      <c r="A2777" s="34" t="s">
        <v>19</v>
      </c>
      <c r="B2777" s="34" t="s">
        <v>67</v>
      </c>
      <c r="C2777" s="5" t="s">
        <v>118</v>
      </c>
      <c r="D2777" s="35" t="s">
        <v>85</v>
      </c>
      <c r="E2777" s="36" t="s">
        <v>15</v>
      </c>
      <c r="F2777" s="37">
        <v>0</v>
      </c>
      <c r="G2777" s="38">
        <v>-0.02</v>
      </c>
      <c r="H2777" s="34">
        <v>0.99318736242310879</v>
      </c>
      <c r="I2777" s="35">
        <v>0.76646393741725494</v>
      </c>
      <c r="J2777" s="35">
        <v>21.201319302803963</v>
      </c>
      <c r="K2777" s="35">
        <v>-2.8001464073155544E-2</v>
      </c>
      <c r="L2777" s="35">
        <v>0.5118198134142723</v>
      </c>
      <c r="M2777" s="35">
        <v>6.0564270550884716E-2</v>
      </c>
      <c r="N2777" s="35">
        <v>0</v>
      </c>
      <c r="O2777" s="35">
        <v>0</v>
      </c>
      <c r="P2777" s="36">
        <v>12</v>
      </c>
      <c r="Q2777" s="37">
        <v>86</v>
      </c>
      <c r="R2777" s="36">
        <v>10</v>
      </c>
      <c r="S2777" s="39">
        <f t="shared" si="90"/>
        <v>86</v>
      </c>
      <c r="T2777" s="34" t="s">
        <v>44</v>
      </c>
      <c r="U2777" s="12">
        <f>(alpha+(beta/(1+EXP((((-1)*ceta)+(delta*LN(speed)))+(epsilon*speed)))))</f>
        <v>0.77799359678308067</v>
      </c>
      <c r="V2777" s="8">
        <f t="shared" si="91"/>
        <v>86</v>
      </c>
    </row>
    <row r="2778" spans="1:22">
      <c r="A2778" s="34" t="s">
        <v>19</v>
      </c>
      <c r="B2778" s="34" t="s">
        <v>67</v>
      </c>
      <c r="C2778" s="5" t="s">
        <v>118</v>
      </c>
      <c r="D2778" s="35" t="s">
        <v>85</v>
      </c>
      <c r="E2778" s="36" t="s">
        <v>16</v>
      </c>
      <c r="F2778" s="37">
        <v>0</v>
      </c>
      <c r="G2778" s="38">
        <v>-0.02</v>
      </c>
      <c r="H2778" s="34">
        <v>0.98490402008715927</v>
      </c>
      <c r="I2778" s="35">
        <v>2.0094850510880953</v>
      </c>
      <c r="J2778" s="35">
        <v>109.25442056385947</v>
      </c>
      <c r="K2778" s="35">
        <v>-0.68806211863576383</v>
      </c>
      <c r="L2778" s="35">
        <v>0.57115530348631105</v>
      </c>
      <c r="M2778" s="35">
        <v>4.667530488227991E-2</v>
      </c>
      <c r="N2778" s="35">
        <v>0</v>
      </c>
      <c r="O2778" s="35">
        <v>0</v>
      </c>
      <c r="P2778" s="36">
        <v>12</v>
      </c>
      <c r="Q2778" s="37">
        <v>86</v>
      </c>
      <c r="R2778" s="36">
        <v>10</v>
      </c>
      <c r="S2778" s="39">
        <f t="shared" si="90"/>
        <v>86</v>
      </c>
      <c r="T2778" s="34" t="s">
        <v>44</v>
      </c>
      <c r="U2778" s="12">
        <f>(alpha+(beta/(1+EXP((((-1)*ceta)+(delta*LN(speed)))+(epsilon*speed)))))</f>
        <v>2.0873098066057718</v>
      </c>
      <c r="V2778" s="8">
        <f t="shared" si="91"/>
        <v>86</v>
      </c>
    </row>
    <row r="2779" spans="1:22">
      <c r="A2779" s="34" t="s">
        <v>19</v>
      </c>
      <c r="B2779" s="34" t="s">
        <v>67</v>
      </c>
      <c r="C2779" s="5" t="s">
        <v>118</v>
      </c>
      <c r="D2779" s="35" t="s">
        <v>85</v>
      </c>
      <c r="E2779" s="36" t="s">
        <v>14</v>
      </c>
      <c r="F2779" s="37">
        <v>0</v>
      </c>
      <c r="G2779" s="38">
        <v>-0.02</v>
      </c>
      <c r="H2779" s="34">
        <v>0.99587438259102468</v>
      </c>
      <c r="I2779" s="35">
        <v>0.25600637050523684</v>
      </c>
      <c r="J2779" s="35">
        <v>14.644964771610692</v>
      </c>
      <c r="K2779" s="35">
        <v>0.16720235164844546</v>
      </c>
      <c r="L2779" s="35">
        <v>0.93753474102002321</v>
      </c>
      <c r="M2779" s="35">
        <v>2.782696089565409E-2</v>
      </c>
      <c r="N2779" s="35">
        <v>0</v>
      </c>
      <c r="O2779" s="35">
        <v>0</v>
      </c>
      <c r="P2779" s="36">
        <v>12</v>
      </c>
      <c r="Q2779" s="37">
        <v>86</v>
      </c>
      <c r="R2779" s="36">
        <v>10</v>
      </c>
      <c r="S2779" s="39">
        <f t="shared" si="90"/>
        <v>86</v>
      </c>
      <c r="T2779" s="34" t="s">
        <v>44</v>
      </c>
      <c r="U2779" s="12">
        <f>(alpha+(beta/(1+EXP((((-1)*ceta)+(delta*LN(speed)))+(epsilon*speed)))))</f>
        <v>0.28025047323147967</v>
      </c>
      <c r="V2779" s="8">
        <f t="shared" si="91"/>
        <v>86</v>
      </c>
    </row>
    <row r="2780" spans="1:22">
      <c r="A2780" s="34" t="s">
        <v>19</v>
      </c>
      <c r="B2780" s="34" t="s">
        <v>67</v>
      </c>
      <c r="C2780" s="5" t="s">
        <v>118</v>
      </c>
      <c r="D2780" s="35" t="s">
        <v>85</v>
      </c>
      <c r="E2780" s="36" t="s">
        <v>18</v>
      </c>
      <c r="F2780" s="37">
        <v>0</v>
      </c>
      <c r="G2780" s="38">
        <v>-0.02</v>
      </c>
      <c r="H2780" s="34">
        <v>0.99343252043558183</v>
      </c>
      <c r="I2780" s="35">
        <v>8.9955226194738511</v>
      </c>
      <c r="J2780" s="35">
        <v>1.0059883801022333</v>
      </c>
      <c r="K2780" s="35">
        <v>-1.0491864042598191</v>
      </c>
      <c r="L2780" s="35">
        <v>0</v>
      </c>
      <c r="M2780" s="35">
        <v>0</v>
      </c>
      <c r="N2780" s="35">
        <v>0</v>
      </c>
      <c r="O2780" s="35">
        <v>0</v>
      </c>
      <c r="P2780" s="36">
        <v>12</v>
      </c>
      <c r="Q2780" s="37">
        <v>86</v>
      </c>
      <c r="R2780" s="36">
        <v>0</v>
      </c>
      <c r="S2780" s="39">
        <f t="shared" si="90"/>
        <v>86</v>
      </c>
      <c r="T2780" s="34" t="s">
        <v>29</v>
      </c>
      <c r="U2780" s="12">
        <f>((alpha*(beta^speed))*(speed^ceta))</f>
        <v>0.14040153578279749</v>
      </c>
      <c r="V2780" s="8">
        <f t="shared" si="91"/>
        <v>86</v>
      </c>
    </row>
    <row r="2781" spans="1:22">
      <c r="A2781" s="34" t="s">
        <v>19</v>
      </c>
      <c r="B2781" s="34" t="s">
        <v>67</v>
      </c>
      <c r="C2781" s="5" t="s">
        <v>118</v>
      </c>
      <c r="D2781" s="35" t="s">
        <v>85</v>
      </c>
      <c r="E2781" s="36" t="s">
        <v>17</v>
      </c>
      <c r="F2781" s="37">
        <v>0</v>
      </c>
      <c r="G2781" s="38">
        <v>-0.02</v>
      </c>
      <c r="H2781" s="34">
        <v>0.98505570943418541</v>
      </c>
      <c r="I2781" s="35">
        <v>5485.0865821176913</v>
      </c>
      <c r="J2781" s="35">
        <v>1.0102026461734053</v>
      </c>
      <c r="K2781" s="35">
        <v>-1.1915270398951561</v>
      </c>
      <c r="L2781" s="35">
        <v>0</v>
      </c>
      <c r="M2781" s="35">
        <v>0</v>
      </c>
      <c r="N2781" s="35">
        <v>0</v>
      </c>
      <c r="O2781" s="35">
        <v>0</v>
      </c>
      <c r="P2781" s="36">
        <v>12</v>
      </c>
      <c r="Q2781" s="37">
        <v>86</v>
      </c>
      <c r="R2781" s="36">
        <v>0</v>
      </c>
      <c r="S2781" s="39">
        <f t="shared" si="90"/>
        <v>86</v>
      </c>
      <c r="T2781" s="34" t="s">
        <v>29</v>
      </c>
      <c r="U2781" s="12">
        <f>((alpha*(beta^speed))*(speed^ceta))</f>
        <v>65.059006639723435</v>
      </c>
      <c r="V2781" s="8">
        <f t="shared" si="91"/>
        <v>86</v>
      </c>
    </row>
    <row r="2782" spans="1:22">
      <c r="A2782" s="34" t="s">
        <v>19</v>
      </c>
      <c r="B2782" s="34" t="s">
        <v>67</v>
      </c>
      <c r="C2782" s="5" t="s">
        <v>118</v>
      </c>
      <c r="D2782" s="35" t="s">
        <v>85</v>
      </c>
      <c r="E2782" s="36" t="s">
        <v>15</v>
      </c>
      <c r="F2782" s="37">
        <v>50</v>
      </c>
      <c r="G2782" s="38">
        <v>-0.02</v>
      </c>
      <c r="H2782" s="34">
        <v>0.99009357158373013</v>
      </c>
      <c r="I2782" s="35">
        <v>0.62579945782670687</v>
      </c>
      <c r="J2782" s="35">
        <v>20.745281425450333</v>
      </c>
      <c r="K2782" s="35">
        <v>-0.69430922743611134</v>
      </c>
      <c r="L2782" s="35">
        <v>0.18864239954207535</v>
      </c>
      <c r="M2782" s="35">
        <v>6.8343092942870359E-2</v>
      </c>
      <c r="N2782" s="35">
        <v>0</v>
      </c>
      <c r="O2782" s="35">
        <v>0</v>
      </c>
      <c r="P2782" s="36">
        <v>12</v>
      </c>
      <c r="Q2782" s="37">
        <v>86</v>
      </c>
      <c r="R2782" s="36">
        <v>10</v>
      </c>
      <c r="S2782" s="39">
        <f t="shared" si="90"/>
        <v>86</v>
      </c>
      <c r="T2782" s="34" t="s">
        <v>44</v>
      </c>
      <c r="U2782" s="12">
        <f>(alpha+(beta/(1+EXP((((-1)*ceta)+(delta*LN(speed)))+(epsilon*speed)))))</f>
        <v>0.63832007166650562</v>
      </c>
      <c r="V2782" s="8">
        <f t="shared" si="91"/>
        <v>86</v>
      </c>
    </row>
    <row r="2783" spans="1:22">
      <c r="A2783" s="34" t="s">
        <v>19</v>
      </c>
      <c r="B2783" s="34" t="s">
        <v>67</v>
      </c>
      <c r="C2783" s="5" t="s">
        <v>118</v>
      </c>
      <c r="D2783" s="35" t="s">
        <v>85</v>
      </c>
      <c r="E2783" s="36" t="s">
        <v>16</v>
      </c>
      <c r="F2783" s="37">
        <v>50</v>
      </c>
      <c r="G2783" s="38">
        <v>-0.02</v>
      </c>
      <c r="H2783" s="34">
        <v>0.97904902367697277</v>
      </c>
      <c r="I2783" s="35">
        <v>0.56063745123109199</v>
      </c>
      <c r="J2783" s="35">
        <v>41.41152954406801</v>
      </c>
      <c r="K2783" s="35">
        <v>1.1667960316757027</v>
      </c>
      <c r="L2783" s="35">
        <v>0.96025324139786206</v>
      </c>
      <c r="M2783" s="35">
        <v>8.7439115042920075E-3</v>
      </c>
      <c r="N2783" s="35">
        <v>0</v>
      </c>
      <c r="O2783" s="35">
        <v>0</v>
      </c>
      <c r="P2783" s="36">
        <v>12</v>
      </c>
      <c r="Q2783" s="37">
        <v>86</v>
      </c>
      <c r="R2783" s="36">
        <v>10</v>
      </c>
      <c r="S2783" s="39">
        <f t="shared" si="90"/>
        <v>86</v>
      </c>
      <c r="T2783" s="34" t="s">
        <v>44</v>
      </c>
      <c r="U2783" s="12">
        <f>(alpha+(beta/(1+EXP((((-1)*ceta)+(delta*LN(speed)))+(epsilon*speed)))))</f>
        <v>1.413019493389142</v>
      </c>
      <c r="V2783" s="8">
        <f t="shared" si="91"/>
        <v>86</v>
      </c>
    </row>
    <row r="2784" spans="1:22">
      <c r="A2784" s="34" t="s">
        <v>19</v>
      </c>
      <c r="B2784" s="34" t="s">
        <v>67</v>
      </c>
      <c r="C2784" s="5" t="s">
        <v>118</v>
      </c>
      <c r="D2784" s="35" t="s">
        <v>85</v>
      </c>
      <c r="E2784" s="36" t="s">
        <v>14</v>
      </c>
      <c r="F2784" s="37">
        <v>50</v>
      </c>
      <c r="G2784" s="38">
        <v>-0.02</v>
      </c>
      <c r="H2784" s="34">
        <v>0.99570669656158073</v>
      </c>
      <c r="I2784" s="35">
        <v>0.16747216927947275</v>
      </c>
      <c r="J2784" s="35">
        <v>15.179609493597454</v>
      </c>
      <c r="K2784" s="35">
        <v>0.14859505628203873</v>
      </c>
      <c r="L2784" s="35">
        <v>0.97067765103729109</v>
      </c>
      <c r="M2784" s="35">
        <v>2.0101122517565476E-2</v>
      </c>
      <c r="N2784" s="35">
        <v>0</v>
      </c>
      <c r="O2784" s="35">
        <v>0</v>
      </c>
      <c r="P2784" s="36">
        <v>12</v>
      </c>
      <c r="Q2784" s="37">
        <v>86</v>
      </c>
      <c r="R2784" s="36">
        <v>10</v>
      </c>
      <c r="S2784" s="39">
        <f t="shared" si="90"/>
        <v>86</v>
      </c>
      <c r="T2784" s="34" t="s">
        <v>44</v>
      </c>
      <c r="U2784" s="12">
        <f>(alpha+(beta/(1+EXP((((-1)*ceta)+(delta*LN(speed)))+(epsilon*speed)))))</f>
        <v>0.20878388930705372</v>
      </c>
      <c r="V2784" s="8">
        <f t="shared" si="91"/>
        <v>86</v>
      </c>
    </row>
    <row r="2785" spans="1:22">
      <c r="A2785" s="34" t="s">
        <v>19</v>
      </c>
      <c r="B2785" s="34" t="s">
        <v>67</v>
      </c>
      <c r="C2785" s="5" t="s">
        <v>118</v>
      </c>
      <c r="D2785" s="35" t="s">
        <v>85</v>
      </c>
      <c r="E2785" s="36" t="s">
        <v>18</v>
      </c>
      <c r="F2785" s="37">
        <v>50</v>
      </c>
      <c r="G2785" s="38">
        <v>-0.02</v>
      </c>
      <c r="H2785" s="34">
        <v>0.98856759497802182</v>
      </c>
      <c r="I2785" s="35">
        <v>9.9153873311759479</v>
      </c>
      <c r="J2785" s="35">
        <v>1.0076783415475399</v>
      </c>
      <c r="K2785" s="35">
        <v>-1.1167578047959072</v>
      </c>
      <c r="L2785" s="35">
        <v>0</v>
      </c>
      <c r="M2785" s="35">
        <v>0</v>
      </c>
      <c r="N2785" s="35">
        <v>0</v>
      </c>
      <c r="O2785" s="35">
        <v>0</v>
      </c>
      <c r="P2785" s="36">
        <v>12</v>
      </c>
      <c r="Q2785" s="37">
        <v>86</v>
      </c>
      <c r="R2785" s="36">
        <v>0</v>
      </c>
      <c r="S2785" s="39">
        <f t="shared" si="90"/>
        <v>86</v>
      </c>
      <c r="T2785" s="34" t="s">
        <v>29</v>
      </c>
      <c r="U2785" s="12">
        <f>((alpha*(beta^speed))*(speed^ceta))</f>
        <v>0.13232104450480817</v>
      </c>
      <c r="V2785" s="8">
        <f t="shared" si="91"/>
        <v>86</v>
      </c>
    </row>
    <row r="2786" spans="1:22">
      <c r="A2786" s="34" t="s">
        <v>19</v>
      </c>
      <c r="B2786" s="34" t="s">
        <v>67</v>
      </c>
      <c r="C2786" s="5" t="s">
        <v>118</v>
      </c>
      <c r="D2786" s="35" t="s">
        <v>85</v>
      </c>
      <c r="E2786" s="36" t="s">
        <v>17</v>
      </c>
      <c r="F2786" s="37">
        <v>50</v>
      </c>
      <c r="G2786" s="38">
        <v>-0.02</v>
      </c>
      <c r="H2786" s="34">
        <v>0.98388443200926323</v>
      </c>
      <c r="I2786" s="35">
        <v>9.0229526339177344</v>
      </c>
      <c r="J2786" s="35">
        <v>-4.1896273740005521</v>
      </c>
      <c r="K2786" s="35">
        <v>-1.1623954431616244</v>
      </c>
      <c r="L2786" s="35">
        <v>0</v>
      </c>
      <c r="M2786" s="35">
        <v>0</v>
      </c>
      <c r="N2786" s="35">
        <v>0</v>
      </c>
      <c r="O2786" s="35">
        <v>0</v>
      </c>
      <c r="P2786" s="36">
        <v>12</v>
      </c>
      <c r="Q2786" s="37">
        <v>86</v>
      </c>
      <c r="R2786" s="36">
        <v>13</v>
      </c>
      <c r="S2786" s="39">
        <f t="shared" si="90"/>
        <v>86</v>
      </c>
      <c r="T2786" s="34" t="s">
        <v>50</v>
      </c>
      <c r="U2786" s="12">
        <f>EXP((alpha+(beta/speed))+(ceta*LN(speed)))</f>
        <v>44.546030023656151</v>
      </c>
      <c r="V2786" s="8">
        <f t="shared" si="91"/>
        <v>86</v>
      </c>
    </row>
    <row r="2787" spans="1:22">
      <c r="A2787" s="34" t="s">
        <v>19</v>
      </c>
      <c r="B2787" s="34" t="s">
        <v>67</v>
      </c>
      <c r="C2787" s="5" t="s">
        <v>118</v>
      </c>
      <c r="D2787" s="35" t="s">
        <v>85</v>
      </c>
      <c r="E2787" s="36" t="s">
        <v>15</v>
      </c>
      <c r="F2787" s="37">
        <v>100</v>
      </c>
      <c r="G2787" s="38">
        <v>-0.02</v>
      </c>
      <c r="H2787" s="34">
        <v>0.98303769429853471</v>
      </c>
      <c r="I2787" s="35">
        <v>0.5136619645492384</v>
      </c>
      <c r="J2787" s="35">
        <v>24.407795862131778</v>
      </c>
      <c r="K2787" s="35">
        <v>-0.70962172251822109</v>
      </c>
      <c r="L2787" s="35">
        <v>0.30171393390046913</v>
      </c>
      <c r="M2787" s="35">
        <v>5.3195877225675453E-2</v>
      </c>
      <c r="N2787" s="35">
        <v>0</v>
      </c>
      <c r="O2787" s="35">
        <v>0</v>
      </c>
      <c r="P2787" s="36">
        <v>12</v>
      </c>
      <c r="Q2787" s="37">
        <v>86</v>
      </c>
      <c r="R2787" s="36">
        <v>10</v>
      </c>
      <c r="S2787" s="39">
        <f t="shared" si="90"/>
        <v>86</v>
      </c>
      <c r="T2787" s="34" t="s">
        <v>44</v>
      </c>
      <c r="U2787" s="12">
        <f>(alpha+(beta/(1+EXP((((-1)*ceta)+(delta*LN(speed)))+(epsilon*speed)))))</f>
        <v>0.54589302691282737</v>
      </c>
      <c r="V2787" s="8">
        <f t="shared" si="91"/>
        <v>86</v>
      </c>
    </row>
    <row r="2788" spans="1:22">
      <c r="A2788" s="34" t="s">
        <v>19</v>
      </c>
      <c r="B2788" s="34" t="s">
        <v>67</v>
      </c>
      <c r="C2788" s="5" t="s">
        <v>118</v>
      </c>
      <c r="D2788" s="35" t="s">
        <v>85</v>
      </c>
      <c r="E2788" s="36" t="s">
        <v>16</v>
      </c>
      <c r="F2788" s="37">
        <v>100</v>
      </c>
      <c r="G2788" s="38">
        <v>-0.02</v>
      </c>
      <c r="H2788" s="34">
        <v>0.97166580936948066</v>
      </c>
      <c r="I2788" s="35">
        <v>-2.2112985350457723</v>
      </c>
      <c r="J2788" s="35">
        <v>87.492577808504478</v>
      </c>
      <c r="K2788" s="35">
        <v>-0.20720505257862842</v>
      </c>
      <c r="L2788" s="35">
        <v>0.66021279050441906</v>
      </c>
      <c r="M2788" s="35">
        <v>1.3824994797589222E-3</v>
      </c>
      <c r="N2788" s="35">
        <v>0</v>
      </c>
      <c r="O2788" s="35">
        <v>0</v>
      </c>
      <c r="P2788" s="36">
        <v>12</v>
      </c>
      <c r="Q2788" s="37">
        <v>86</v>
      </c>
      <c r="R2788" s="36">
        <v>10</v>
      </c>
      <c r="S2788" s="39">
        <f t="shared" si="90"/>
        <v>86</v>
      </c>
      <c r="T2788" s="34" t="s">
        <v>44</v>
      </c>
      <c r="U2788" s="12">
        <f>(alpha+(beta/(1+EXP((((-1)*ceta)+(delta*LN(speed)))+(epsilon*speed)))))</f>
        <v>1.0017554213725304</v>
      </c>
      <c r="V2788" s="8">
        <f t="shared" si="91"/>
        <v>86</v>
      </c>
    </row>
    <row r="2789" spans="1:22">
      <c r="A2789" s="34" t="s">
        <v>19</v>
      </c>
      <c r="B2789" s="34" t="s">
        <v>67</v>
      </c>
      <c r="C2789" s="5" t="s">
        <v>118</v>
      </c>
      <c r="D2789" s="35" t="s">
        <v>85</v>
      </c>
      <c r="E2789" s="36" t="s">
        <v>14</v>
      </c>
      <c r="F2789" s="37">
        <v>100</v>
      </c>
      <c r="G2789" s="38">
        <v>-0.02</v>
      </c>
      <c r="H2789" s="34">
        <v>0.99629889449470854</v>
      </c>
      <c r="I2789" s="35">
        <v>-1.2357717616570833E-2</v>
      </c>
      <c r="J2789" s="35">
        <v>6.3912227750945391E-2</v>
      </c>
      <c r="K2789" s="35">
        <v>1.5827751076853068E-4</v>
      </c>
      <c r="L2789" s="35">
        <v>0</v>
      </c>
      <c r="M2789" s="35">
        <v>0</v>
      </c>
      <c r="N2789" s="35">
        <v>0</v>
      </c>
      <c r="O2789" s="35">
        <v>0</v>
      </c>
      <c r="P2789" s="36">
        <v>12</v>
      </c>
      <c r="Q2789" s="37">
        <v>86</v>
      </c>
      <c r="R2789" s="36">
        <v>5</v>
      </c>
      <c r="S2789" s="39">
        <f t="shared" si="90"/>
        <v>86</v>
      </c>
      <c r="T2789" s="34" t="s">
        <v>36</v>
      </c>
      <c r="U2789" s="12">
        <f>(1/(((ceta*(speed^2))+(beta*speed))+alpha))</f>
        <v>0.15026941039351313</v>
      </c>
      <c r="V2789" s="8">
        <f t="shared" si="91"/>
        <v>86</v>
      </c>
    </row>
    <row r="2790" spans="1:22">
      <c r="A2790" s="34" t="s">
        <v>19</v>
      </c>
      <c r="B2790" s="34" t="s">
        <v>67</v>
      </c>
      <c r="C2790" s="5" t="s">
        <v>118</v>
      </c>
      <c r="D2790" s="35" t="s">
        <v>85</v>
      </c>
      <c r="E2790" s="36" t="s">
        <v>18</v>
      </c>
      <c r="F2790" s="37">
        <v>100</v>
      </c>
      <c r="G2790" s="38">
        <v>-0.02</v>
      </c>
      <c r="H2790" s="34">
        <v>0.99064311818313544</v>
      </c>
      <c r="I2790" s="35">
        <v>0.13216421428146874</v>
      </c>
      <c r="J2790" s="35">
        <v>0.11764206299262421</v>
      </c>
      <c r="K2790" s="35">
        <v>0.9913500755333321</v>
      </c>
      <c r="L2790" s="35">
        <v>0</v>
      </c>
      <c r="M2790" s="35">
        <v>0</v>
      </c>
      <c r="N2790" s="35">
        <v>0</v>
      </c>
      <c r="O2790" s="35">
        <v>0</v>
      </c>
      <c r="P2790" s="36">
        <v>12</v>
      </c>
      <c r="Q2790" s="37">
        <v>86</v>
      </c>
      <c r="R2790" s="36">
        <v>6</v>
      </c>
      <c r="S2790" s="39">
        <f t="shared" si="90"/>
        <v>86</v>
      </c>
      <c r="T2790" s="34" t="s">
        <v>37</v>
      </c>
      <c r="U2790" s="12">
        <f>(1/(alpha+(beta*(speed^ceta))))</f>
        <v>0.10134811447792905</v>
      </c>
      <c r="V2790" s="8">
        <f t="shared" si="91"/>
        <v>86</v>
      </c>
    </row>
    <row r="2791" spans="1:22">
      <c r="A2791" s="34" t="s">
        <v>19</v>
      </c>
      <c r="B2791" s="34" t="s">
        <v>67</v>
      </c>
      <c r="C2791" s="5" t="s">
        <v>118</v>
      </c>
      <c r="D2791" s="35" t="s">
        <v>85</v>
      </c>
      <c r="E2791" s="36" t="s">
        <v>17</v>
      </c>
      <c r="F2791" s="37">
        <v>100</v>
      </c>
      <c r="G2791" s="38">
        <v>-0.02</v>
      </c>
      <c r="H2791" s="34">
        <v>0.97835991211092566</v>
      </c>
      <c r="I2791" s="35">
        <v>10.19860987260923</v>
      </c>
      <c r="J2791" s="35">
        <v>-9.783219581615354</v>
      </c>
      <c r="K2791" s="35">
        <v>-1.4360369837058993</v>
      </c>
      <c r="L2791" s="35">
        <v>0</v>
      </c>
      <c r="M2791" s="35">
        <v>0</v>
      </c>
      <c r="N2791" s="35">
        <v>0</v>
      </c>
      <c r="O2791" s="35">
        <v>0</v>
      </c>
      <c r="P2791" s="36">
        <v>12</v>
      </c>
      <c r="Q2791" s="37">
        <v>86</v>
      </c>
      <c r="R2791" s="36">
        <v>13</v>
      </c>
      <c r="S2791" s="39">
        <f t="shared" si="90"/>
        <v>86</v>
      </c>
      <c r="T2791" s="34" t="s">
        <v>50</v>
      </c>
      <c r="U2791" s="12">
        <f>EXP((alpha+(beta/speed))+(ceta*LN(speed)))</f>
        <v>39.974591896137419</v>
      </c>
      <c r="V2791" s="8">
        <f t="shared" si="91"/>
        <v>86</v>
      </c>
    </row>
    <row r="2792" spans="1:22">
      <c r="A2792" s="34" t="s">
        <v>19</v>
      </c>
      <c r="B2792" s="34" t="s">
        <v>67</v>
      </c>
      <c r="C2792" s="5" t="s">
        <v>118</v>
      </c>
      <c r="D2792" s="35" t="s">
        <v>85</v>
      </c>
      <c r="E2792" s="36" t="s">
        <v>15</v>
      </c>
      <c r="F2792" s="37">
        <v>0</v>
      </c>
      <c r="G2792" s="38">
        <v>0.02</v>
      </c>
      <c r="H2792" s="34">
        <v>0.99113789898765148</v>
      </c>
      <c r="I2792" s="35">
        <v>1.0040087640281854</v>
      </c>
      <c r="J2792" s="35">
        <v>27.481641364700359</v>
      </c>
      <c r="K2792" s="35">
        <v>-7.956235200529739E-2</v>
      </c>
      <c r="L2792" s="35">
        <v>0.65805678276196022</v>
      </c>
      <c r="M2792" s="35">
        <v>3.6210638031044594E-2</v>
      </c>
      <c r="N2792" s="35">
        <v>0</v>
      </c>
      <c r="O2792" s="35">
        <v>0</v>
      </c>
      <c r="P2792" s="36">
        <v>12</v>
      </c>
      <c r="Q2792" s="37">
        <v>86</v>
      </c>
      <c r="R2792" s="36">
        <v>10</v>
      </c>
      <c r="S2792" s="39">
        <f t="shared" si="90"/>
        <v>86</v>
      </c>
      <c r="T2792" s="34" t="s">
        <v>44</v>
      </c>
      <c r="U2792" s="12">
        <f>(alpha+(beta/(1+EXP((((-1)*ceta)+(delta*LN(speed)))+(epsilon*speed)))))</f>
        <v>1.0639999385167016</v>
      </c>
      <c r="V2792" s="8">
        <f t="shared" si="91"/>
        <v>86</v>
      </c>
    </row>
    <row r="2793" spans="1:22">
      <c r="A2793" s="34" t="s">
        <v>19</v>
      </c>
      <c r="B2793" s="34" t="s">
        <v>67</v>
      </c>
      <c r="C2793" s="5" t="s">
        <v>118</v>
      </c>
      <c r="D2793" s="35" t="s">
        <v>85</v>
      </c>
      <c r="E2793" s="36" t="s">
        <v>16</v>
      </c>
      <c r="F2793" s="37">
        <v>0</v>
      </c>
      <c r="G2793" s="38">
        <v>0.02</v>
      </c>
      <c r="H2793" s="34">
        <v>0.98563217606968423</v>
      </c>
      <c r="I2793" s="35">
        <v>63.869452450941772</v>
      </c>
      <c r="J2793" s="35">
        <v>1.0117445293222649</v>
      </c>
      <c r="K2793" s="35">
        <v>-0.67691972981014592</v>
      </c>
      <c r="L2793" s="35">
        <v>0</v>
      </c>
      <c r="M2793" s="35">
        <v>0</v>
      </c>
      <c r="N2793" s="35">
        <v>0</v>
      </c>
      <c r="O2793" s="35">
        <v>0</v>
      </c>
      <c r="P2793" s="36">
        <v>12</v>
      </c>
      <c r="Q2793" s="37">
        <v>86</v>
      </c>
      <c r="R2793" s="36">
        <v>0</v>
      </c>
      <c r="S2793" s="39">
        <f t="shared" si="90"/>
        <v>86</v>
      </c>
      <c r="T2793" s="34" t="s">
        <v>29</v>
      </c>
      <c r="U2793" s="12">
        <f>((alpha*(beta^speed))*(speed^ceta))</f>
        <v>8.5484503536533989</v>
      </c>
      <c r="V2793" s="8">
        <f t="shared" si="91"/>
        <v>86</v>
      </c>
    </row>
    <row r="2794" spans="1:22">
      <c r="A2794" s="34" t="s">
        <v>19</v>
      </c>
      <c r="B2794" s="34" t="s">
        <v>67</v>
      </c>
      <c r="C2794" s="5" t="s">
        <v>118</v>
      </c>
      <c r="D2794" s="35" t="s">
        <v>85</v>
      </c>
      <c r="E2794" s="36" t="s">
        <v>14</v>
      </c>
      <c r="F2794" s="37">
        <v>0</v>
      </c>
      <c r="G2794" s="38">
        <v>0.02</v>
      </c>
      <c r="H2794" s="34">
        <v>0.9969161553734508</v>
      </c>
      <c r="I2794" s="35">
        <v>-6.4628178978246326E-2</v>
      </c>
      <c r="J2794" s="35">
        <v>5.0919353463900287E-2</v>
      </c>
      <c r="K2794" s="35">
        <v>1.3051813569791704</v>
      </c>
      <c r="L2794" s="35">
        <v>0</v>
      </c>
      <c r="M2794" s="35">
        <v>0</v>
      </c>
      <c r="N2794" s="35">
        <v>0</v>
      </c>
      <c r="O2794" s="35">
        <v>0</v>
      </c>
      <c r="P2794" s="36">
        <v>12</v>
      </c>
      <c r="Q2794" s="37">
        <v>86</v>
      </c>
      <c r="R2794" s="36">
        <v>2</v>
      </c>
      <c r="S2794" s="39">
        <f t="shared" si="90"/>
        <v>86</v>
      </c>
      <c r="T2794" s="34" t="s">
        <v>31</v>
      </c>
      <c r="U2794" s="12">
        <f>((alpha+(beta*speed))^((-1)/ceta))</f>
        <v>0.32623891411206057</v>
      </c>
      <c r="V2794" s="8">
        <f t="shared" si="91"/>
        <v>86</v>
      </c>
    </row>
    <row r="2795" spans="1:22">
      <c r="A2795" s="34" t="s">
        <v>19</v>
      </c>
      <c r="B2795" s="34" t="s">
        <v>67</v>
      </c>
      <c r="C2795" s="5" t="s">
        <v>118</v>
      </c>
      <c r="D2795" s="35" t="s">
        <v>85</v>
      </c>
      <c r="E2795" s="36" t="s">
        <v>18</v>
      </c>
      <c r="F2795" s="37">
        <v>0</v>
      </c>
      <c r="G2795" s="38">
        <v>0.02</v>
      </c>
      <c r="H2795" s="34">
        <v>0.99703545727420106</v>
      </c>
      <c r="I2795" s="35">
        <v>7.757088148720225</v>
      </c>
      <c r="J2795" s="35">
        <v>1.0094307157324198</v>
      </c>
      <c r="K2795" s="35">
        <v>-0.99590771289265034</v>
      </c>
      <c r="L2795" s="35">
        <v>0</v>
      </c>
      <c r="M2795" s="35">
        <v>0</v>
      </c>
      <c r="N2795" s="35">
        <v>0</v>
      </c>
      <c r="O2795" s="35">
        <v>0</v>
      </c>
      <c r="P2795" s="36">
        <v>12</v>
      </c>
      <c r="Q2795" s="37">
        <v>86</v>
      </c>
      <c r="R2795" s="36">
        <v>0</v>
      </c>
      <c r="S2795" s="39">
        <f t="shared" si="90"/>
        <v>86</v>
      </c>
      <c r="T2795" s="34" t="s">
        <v>29</v>
      </c>
      <c r="U2795" s="12">
        <f>((alpha*(beta^speed))*(speed^ceta))</f>
        <v>0.20591934298773598</v>
      </c>
      <c r="V2795" s="8">
        <f t="shared" si="91"/>
        <v>86</v>
      </c>
    </row>
    <row r="2796" spans="1:22">
      <c r="A2796" s="34" t="s">
        <v>19</v>
      </c>
      <c r="B2796" s="34" t="s">
        <v>67</v>
      </c>
      <c r="C2796" s="5" t="s">
        <v>118</v>
      </c>
      <c r="D2796" s="35" t="s">
        <v>85</v>
      </c>
      <c r="E2796" s="36" t="s">
        <v>17</v>
      </c>
      <c r="F2796" s="37">
        <v>0</v>
      </c>
      <c r="G2796" s="38">
        <v>0.02</v>
      </c>
      <c r="H2796" s="34">
        <v>0.99388408933922712</v>
      </c>
      <c r="I2796" s="35">
        <v>2896.0386244100828</v>
      </c>
      <c r="J2796" s="35">
        <v>1.0128374164042979</v>
      </c>
      <c r="K2796" s="35">
        <v>-0.80168494576748495</v>
      </c>
      <c r="L2796" s="35">
        <v>0</v>
      </c>
      <c r="M2796" s="35">
        <v>0</v>
      </c>
      <c r="N2796" s="35">
        <v>0</v>
      </c>
      <c r="O2796" s="35">
        <v>0</v>
      </c>
      <c r="P2796" s="36">
        <v>12</v>
      </c>
      <c r="Q2796" s="37">
        <v>86</v>
      </c>
      <c r="R2796" s="36">
        <v>0</v>
      </c>
      <c r="S2796" s="39">
        <f t="shared" si="90"/>
        <v>86</v>
      </c>
      <c r="T2796" s="34" t="s">
        <v>29</v>
      </c>
      <c r="U2796" s="12">
        <f>((alpha*(beta^speed))*(speed^ceta))</f>
        <v>243.98516680581827</v>
      </c>
      <c r="V2796" s="8">
        <f t="shared" si="91"/>
        <v>86</v>
      </c>
    </row>
    <row r="2797" spans="1:22">
      <c r="A2797" s="34" t="s">
        <v>19</v>
      </c>
      <c r="B2797" s="34" t="s">
        <v>67</v>
      </c>
      <c r="C2797" s="5" t="s">
        <v>118</v>
      </c>
      <c r="D2797" s="35" t="s">
        <v>85</v>
      </c>
      <c r="E2797" s="36" t="s">
        <v>15</v>
      </c>
      <c r="F2797" s="37">
        <v>50</v>
      </c>
      <c r="G2797" s="38">
        <v>0.02</v>
      </c>
      <c r="H2797" s="34">
        <v>0.968561317588023</v>
      </c>
      <c r="I2797" s="35">
        <v>41.657432040677293</v>
      </c>
      <c r="J2797" s="35">
        <v>1.0144045190029691</v>
      </c>
      <c r="K2797" s="35">
        <v>-1.0101960039147184</v>
      </c>
      <c r="L2797" s="35">
        <v>0</v>
      </c>
      <c r="M2797" s="35">
        <v>0</v>
      </c>
      <c r="N2797" s="35">
        <v>0</v>
      </c>
      <c r="O2797" s="35">
        <v>0</v>
      </c>
      <c r="P2797" s="36">
        <v>12</v>
      </c>
      <c r="Q2797" s="37">
        <v>86</v>
      </c>
      <c r="R2797" s="36">
        <v>0</v>
      </c>
      <c r="S2797" s="39">
        <f t="shared" si="90"/>
        <v>86</v>
      </c>
      <c r="T2797" s="34" t="s">
        <v>29</v>
      </c>
      <c r="U2797" s="12">
        <f>((alpha*(beta^speed))*(speed^ceta))</f>
        <v>1.5835470118189272</v>
      </c>
      <c r="V2797" s="8">
        <f t="shared" si="91"/>
        <v>86</v>
      </c>
    </row>
    <row r="2798" spans="1:22">
      <c r="A2798" s="34" t="s">
        <v>19</v>
      </c>
      <c r="B2798" s="34" t="s">
        <v>67</v>
      </c>
      <c r="C2798" s="5" t="s">
        <v>118</v>
      </c>
      <c r="D2798" s="35" t="s">
        <v>85</v>
      </c>
      <c r="E2798" s="36" t="s">
        <v>16</v>
      </c>
      <c r="F2798" s="37">
        <v>50</v>
      </c>
      <c r="G2798" s="38">
        <v>0.02</v>
      </c>
      <c r="H2798" s="34">
        <v>0.97910226497663821</v>
      </c>
      <c r="I2798" s="35">
        <v>9.9624115518727976</v>
      </c>
      <c r="J2798" s="35">
        <v>19.598041659423004</v>
      </c>
      <c r="K2798" s="35">
        <v>2.3812817592691418</v>
      </c>
      <c r="L2798" s="35">
        <v>1.0645676833674322</v>
      </c>
      <c r="M2798" s="35">
        <v>4.5481191916610819E-2</v>
      </c>
      <c r="N2798" s="35">
        <v>0</v>
      </c>
      <c r="O2798" s="35">
        <v>0</v>
      </c>
      <c r="P2798" s="36">
        <v>12</v>
      </c>
      <c r="Q2798" s="37">
        <v>86</v>
      </c>
      <c r="R2798" s="36">
        <v>10</v>
      </c>
      <c r="S2798" s="39">
        <f t="shared" si="90"/>
        <v>86</v>
      </c>
      <c r="T2798" s="34" t="s">
        <v>44</v>
      </c>
      <c r="U2798" s="12">
        <f>(alpha+(beta/(1+EXP((((-1)*ceta)+(delta*LN(speed)))+(epsilon*speed)))))</f>
        <v>9.9993496479962811</v>
      </c>
      <c r="V2798" s="8">
        <f t="shared" si="91"/>
        <v>86</v>
      </c>
    </row>
    <row r="2799" spans="1:22">
      <c r="A2799" s="34" t="s">
        <v>19</v>
      </c>
      <c r="B2799" s="34" t="s">
        <v>67</v>
      </c>
      <c r="C2799" s="5" t="s">
        <v>118</v>
      </c>
      <c r="D2799" s="35" t="s">
        <v>85</v>
      </c>
      <c r="E2799" s="36" t="s">
        <v>14</v>
      </c>
      <c r="F2799" s="37">
        <v>50</v>
      </c>
      <c r="G2799" s="38">
        <v>0.02</v>
      </c>
      <c r="H2799" s="34">
        <v>0.99684687342753064</v>
      </c>
      <c r="I2799" s="35">
        <v>7.8932398719011421E-2</v>
      </c>
      <c r="J2799" s="35">
        <v>4.886824188921525E-2</v>
      </c>
      <c r="K2799" s="35">
        <v>-2.2021582421705488E-4</v>
      </c>
      <c r="L2799" s="35">
        <v>0</v>
      </c>
      <c r="M2799" s="35">
        <v>0</v>
      </c>
      <c r="N2799" s="35">
        <v>0</v>
      </c>
      <c r="O2799" s="35">
        <v>0</v>
      </c>
      <c r="P2799" s="36">
        <v>12</v>
      </c>
      <c r="Q2799" s="37">
        <v>86</v>
      </c>
      <c r="R2799" s="36">
        <v>5</v>
      </c>
      <c r="S2799" s="39">
        <f t="shared" si="90"/>
        <v>86</v>
      </c>
      <c r="T2799" s="34" t="s">
        <v>36</v>
      </c>
      <c r="U2799" s="12">
        <f>(1/(((ceta*(speed^2))+(beta*speed))+alpha))</f>
        <v>0.37694811990976429</v>
      </c>
      <c r="V2799" s="8">
        <f t="shared" si="91"/>
        <v>86</v>
      </c>
    </row>
    <row r="2800" spans="1:22">
      <c r="A2800" s="34" t="s">
        <v>19</v>
      </c>
      <c r="B2800" s="34" t="s">
        <v>67</v>
      </c>
      <c r="C2800" s="5" t="s">
        <v>118</v>
      </c>
      <c r="D2800" s="35" t="s">
        <v>85</v>
      </c>
      <c r="E2800" s="36" t="s">
        <v>18</v>
      </c>
      <c r="F2800" s="37">
        <v>50</v>
      </c>
      <c r="G2800" s="38">
        <v>0.02</v>
      </c>
      <c r="H2800" s="34">
        <v>0.98896754012753307</v>
      </c>
      <c r="I2800" s="35">
        <v>6.9564273732998982</v>
      </c>
      <c r="J2800" s="35">
        <v>1.0122232912238087</v>
      </c>
      <c r="K2800" s="35">
        <v>-0.95870634434895607</v>
      </c>
      <c r="L2800" s="35">
        <v>0</v>
      </c>
      <c r="M2800" s="35">
        <v>0</v>
      </c>
      <c r="N2800" s="35">
        <v>0</v>
      </c>
      <c r="O2800" s="35">
        <v>0</v>
      </c>
      <c r="P2800" s="36">
        <v>12</v>
      </c>
      <c r="Q2800" s="37">
        <v>86</v>
      </c>
      <c r="R2800" s="36">
        <v>0</v>
      </c>
      <c r="S2800" s="39">
        <f t="shared" si="90"/>
        <v>86</v>
      </c>
      <c r="T2800" s="34" t="s">
        <v>29</v>
      </c>
      <c r="U2800" s="12">
        <f>((alpha*(beta^speed))*(speed^ceta))</f>
        <v>0.27639766466302707</v>
      </c>
      <c r="V2800" s="8">
        <f t="shared" si="91"/>
        <v>86</v>
      </c>
    </row>
    <row r="2801" spans="1:22">
      <c r="A2801" s="34" t="s">
        <v>19</v>
      </c>
      <c r="B2801" s="34" t="s">
        <v>67</v>
      </c>
      <c r="C2801" s="5" t="s">
        <v>118</v>
      </c>
      <c r="D2801" s="35" t="s">
        <v>85</v>
      </c>
      <c r="E2801" s="36" t="s">
        <v>17</v>
      </c>
      <c r="F2801" s="37">
        <v>50</v>
      </c>
      <c r="G2801" s="38">
        <v>0.02</v>
      </c>
      <c r="H2801" s="34">
        <v>0.98882118580782963</v>
      </c>
      <c r="I2801" s="35">
        <v>2522.9254847349862</v>
      </c>
      <c r="J2801" s="35">
        <v>1.0107505837916348</v>
      </c>
      <c r="K2801" s="35">
        <v>-0.68013907659482342</v>
      </c>
      <c r="L2801" s="35">
        <v>0</v>
      </c>
      <c r="M2801" s="35">
        <v>0</v>
      </c>
      <c r="N2801" s="35">
        <v>0</v>
      </c>
      <c r="O2801" s="35">
        <v>0</v>
      </c>
      <c r="P2801" s="36">
        <v>12</v>
      </c>
      <c r="Q2801" s="37">
        <v>86</v>
      </c>
      <c r="R2801" s="36">
        <v>0</v>
      </c>
      <c r="S2801" s="39">
        <f t="shared" si="90"/>
        <v>86</v>
      </c>
      <c r="T2801" s="34" t="s">
        <v>29</v>
      </c>
      <c r="U2801" s="12">
        <f>((alpha*(beta^speed))*(speed^ceta))</f>
        <v>305.88663802155787</v>
      </c>
      <c r="V2801" s="8">
        <f t="shared" si="91"/>
        <v>86</v>
      </c>
    </row>
    <row r="2802" spans="1:22">
      <c r="A2802" s="34" t="s">
        <v>19</v>
      </c>
      <c r="B2802" s="34" t="s">
        <v>67</v>
      </c>
      <c r="C2802" s="5" t="s">
        <v>118</v>
      </c>
      <c r="D2802" s="35" t="s">
        <v>85</v>
      </c>
      <c r="E2802" s="36" t="s">
        <v>15</v>
      </c>
      <c r="F2802" s="37">
        <v>100</v>
      </c>
      <c r="G2802" s="38">
        <v>0.02</v>
      </c>
      <c r="H2802" s="34">
        <v>0.93037968598474807</v>
      </c>
      <c r="I2802" s="35">
        <v>1.8609173248424136</v>
      </c>
      <c r="J2802" s="35">
        <v>5.9444443052589753</v>
      </c>
      <c r="K2802" s="35">
        <v>0.65619110502993339</v>
      </c>
      <c r="L2802" s="35">
        <v>4.8925848044421898E-2</v>
      </c>
      <c r="M2802" s="35">
        <v>8.6800407088114664E-2</v>
      </c>
      <c r="N2802" s="35">
        <v>0</v>
      </c>
      <c r="O2802" s="35">
        <v>0</v>
      </c>
      <c r="P2802" s="36">
        <v>12</v>
      </c>
      <c r="Q2802" s="37">
        <v>86</v>
      </c>
      <c r="R2802" s="36">
        <v>10</v>
      </c>
      <c r="S2802" s="39">
        <f t="shared" si="90"/>
        <v>86</v>
      </c>
      <c r="T2802" s="34" t="s">
        <v>44</v>
      </c>
      <c r="U2802" s="12">
        <f>(alpha+(beta/(1+EXP((((-1)*ceta)+(delta*LN(speed)))+(epsilon*speed)))))</f>
        <v>1.8661911088674814</v>
      </c>
      <c r="V2802" s="8">
        <f t="shared" si="91"/>
        <v>86</v>
      </c>
    </row>
    <row r="2803" spans="1:22">
      <c r="A2803" s="34" t="s">
        <v>19</v>
      </c>
      <c r="B2803" s="34" t="s">
        <v>67</v>
      </c>
      <c r="C2803" s="5" t="s">
        <v>118</v>
      </c>
      <c r="D2803" s="35" t="s">
        <v>85</v>
      </c>
      <c r="E2803" s="36" t="s">
        <v>16</v>
      </c>
      <c r="F2803" s="37">
        <v>100</v>
      </c>
      <c r="G2803" s="38">
        <v>0.02</v>
      </c>
      <c r="H2803" s="34">
        <v>0.97576286693239744</v>
      </c>
      <c r="I2803" s="35">
        <v>8.236050845827279</v>
      </c>
      <c r="J2803" s="35">
        <v>4.3193634171633521E-2</v>
      </c>
      <c r="K2803" s="35">
        <v>89.017732498442044</v>
      </c>
      <c r="L2803" s="35">
        <v>-0.91115113293250916</v>
      </c>
      <c r="M2803" s="35">
        <v>0</v>
      </c>
      <c r="N2803" s="35">
        <v>0</v>
      </c>
      <c r="O2803" s="35">
        <v>0</v>
      </c>
      <c r="P2803" s="36">
        <v>12</v>
      </c>
      <c r="Q2803" s="37">
        <v>86</v>
      </c>
      <c r="R2803" s="36">
        <v>1</v>
      </c>
      <c r="S2803" s="39">
        <f t="shared" si="90"/>
        <v>86</v>
      </c>
      <c r="T2803" s="34" t="s">
        <v>30</v>
      </c>
      <c r="U2803" s="12">
        <f>((alpha*(speed^beta))+(ceta*(speed^delta)))</f>
        <v>11.521011992091406</v>
      </c>
      <c r="V2803" s="8">
        <f t="shared" si="91"/>
        <v>86</v>
      </c>
    </row>
    <row r="2804" spans="1:22">
      <c r="A2804" s="34" t="s">
        <v>19</v>
      </c>
      <c r="B2804" s="34" t="s">
        <v>67</v>
      </c>
      <c r="C2804" s="5" t="s">
        <v>118</v>
      </c>
      <c r="D2804" s="35" t="s">
        <v>85</v>
      </c>
      <c r="E2804" s="36" t="s">
        <v>14</v>
      </c>
      <c r="F2804" s="37">
        <v>100</v>
      </c>
      <c r="G2804" s="38">
        <v>0.02</v>
      </c>
      <c r="H2804" s="34">
        <v>0.99666460990435246</v>
      </c>
      <c r="I2804" s="35">
        <v>6.266522587679367E-2</v>
      </c>
      <c r="J2804" s="35">
        <v>5.1033315046424201E-2</v>
      </c>
      <c r="K2804" s="35">
        <v>-2.9781845866056654E-4</v>
      </c>
      <c r="L2804" s="35">
        <v>0</v>
      </c>
      <c r="M2804" s="35">
        <v>0</v>
      </c>
      <c r="N2804" s="35">
        <v>0</v>
      </c>
      <c r="O2804" s="35">
        <v>0</v>
      </c>
      <c r="P2804" s="36">
        <v>12</v>
      </c>
      <c r="Q2804" s="37">
        <v>86</v>
      </c>
      <c r="R2804" s="36">
        <v>5</v>
      </c>
      <c r="S2804" s="39">
        <f t="shared" si="90"/>
        <v>86</v>
      </c>
      <c r="T2804" s="34" t="s">
        <v>36</v>
      </c>
      <c r="U2804" s="12">
        <f>(1/(((ceta*(speed^2))+(beta*speed))+alpha))</f>
        <v>0.44466875520356941</v>
      </c>
      <c r="V2804" s="8">
        <f t="shared" si="91"/>
        <v>86</v>
      </c>
    </row>
    <row r="2805" spans="1:22">
      <c r="A2805" s="34" t="s">
        <v>19</v>
      </c>
      <c r="B2805" s="34" t="s">
        <v>67</v>
      </c>
      <c r="C2805" s="5" t="s">
        <v>118</v>
      </c>
      <c r="D2805" s="35" t="s">
        <v>85</v>
      </c>
      <c r="E2805" s="36" t="s">
        <v>18</v>
      </c>
      <c r="F2805" s="37">
        <v>100</v>
      </c>
      <c r="G2805" s="38">
        <v>0.02</v>
      </c>
      <c r="H2805" s="34">
        <v>0.97685522971031047</v>
      </c>
      <c r="I2805" s="35">
        <v>0.49380169282798175</v>
      </c>
      <c r="J2805" s="35">
        <v>7.464891383542864E-2</v>
      </c>
      <c r="K2805" s="35">
        <v>-5.6373395897765073E-4</v>
      </c>
      <c r="L2805" s="35">
        <v>0</v>
      </c>
      <c r="M2805" s="35">
        <v>0</v>
      </c>
      <c r="N2805" s="35">
        <v>0</v>
      </c>
      <c r="O2805" s="35">
        <v>0</v>
      </c>
      <c r="P2805" s="36">
        <v>12</v>
      </c>
      <c r="Q2805" s="37">
        <v>86</v>
      </c>
      <c r="R2805" s="36">
        <v>5</v>
      </c>
      <c r="S2805" s="39">
        <f t="shared" si="90"/>
        <v>86</v>
      </c>
      <c r="T2805" s="34" t="s">
        <v>36</v>
      </c>
      <c r="U2805" s="12">
        <f>(1/(((ceta*(speed^2))+(beta*speed))+alpha))</f>
        <v>0.36440068784108198</v>
      </c>
      <c r="V2805" s="8">
        <f t="shared" si="91"/>
        <v>86</v>
      </c>
    </row>
    <row r="2806" spans="1:22">
      <c r="A2806" s="34" t="s">
        <v>19</v>
      </c>
      <c r="B2806" s="34" t="s">
        <v>67</v>
      </c>
      <c r="C2806" s="5" t="s">
        <v>118</v>
      </c>
      <c r="D2806" s="35" t="s">
        <v>85</v>
      </c>
      <c r="E2806" s="36" t="s">
        <v>17</v>
      </c>
      <c r="F2806" s="37">
        <v>100</v>
      </c>
      <c r="G2806" s="38">
        <v>0.02</v>
      </c>
      <c r="H2806" s="34">
        <v>0.98301366317556771</v>
      </c>
      <c r="I2806" s="35">
        <v>2331.8445291237899</v>
      </c>
      <c r="J2806" s="35">
        <v>1.0090322698759693</v>
      </c>
      <c r="K2806" s="35">
        <v>-0.58960359410595153</v>
      </c>
      <c r="L2806" s="35">
        <v>0</v>
      </c>
      <c r="M2806" s="35">
        <v>0</v>
      </c>
      <c r="N2806" s="35">
        <v>0</v>
      </c>
      <c r="O2806" s="35">
        <v>0</v>
      </c>
      <c r="P2806" s="36">
        <v>12</v>
      </c>
      <c r="Q2806" s="37">
        <v>86</v>
      </c>
      <c r="R2806" s="36">
        <v>0</v>
      </c>
      <c r="S2806" s="39">
        <f t="shared" si="90"/>
        <v>86</v>
      </c>
      <c r="T2806" s="34" t="s">
        <v>29</v>
      </c>
      <c r="U2806" s="12">
        <f>((alpha*(beta^speed))*(speed^ceta))</f>
        <v>365.5502931605472</v>
      </c>
      <c r="V2806" s="8">
        <f t="shared" si="91"/>
        <v>86</v>
      </c>
    </row>
    <row r="2807" spans="1:22">
      <c r="A2807" s="34" t="s">
        <v>19</v>
      </c>
      <c r="B2807" s="34" t="s">
        <v>67</v>
      </c>
      <c r="C2807" s="5" t="s">
        <v>118</v>
      </c>
      <c r="D2807" s="35" t="s">
        <v>85</v>
      </c>
      <c r="E2807" s="36" t="s">
        <v>15</v>
      </c>
      <c r="F2807" s="37">
        <v>0</v>
      </c>
      <c r="G2807" s="38">
        <v>0.04</v>
      </c>
      <c r="H2807" s="34">
        <v>0.99017981328359117</v>
      </c>
      <c r="I2807" s="35">
        <v>56.863427479041889</v>
      </c>
      <c r="J2807" s="35">
        <v>1.0179765731604657</v>
      </c>
      <c r="K2807" s="35">
        <v>-1.1403430322096872</v>
      </c>
      <c r="L2807" s="35">
        <v>0</v>
      </c>
      <c r="M2807" s="35">
        <v>0</v>
      </c>
      <c r="N2807" s="35">
        <v>0</v>
      </c>
      <c r="O2807" s="35">
        <v>0</v>
      </c>
      <c r="P2807" s="36">
        <v>12</v>
      </c>
      <c r="Q2807" s="37">
        <v>86</v>
      </c>
      <c r="R2807" s="36">
        <v>0</v>
      </c>
      <c r="S2807" s="39">
        <f t="shared" si="90"/>
        <v>86</v>
      </c>
      <c r="T2807" s="34" t="s">
        <v>29</v>
      </c>
      <c r="U2807" s="12">
        <f>((alpha*(beta^speed))*(speed^ceta))</f>
        <v>1.637912119569878</v>
      </c>
      <c r="V2807" s="8">
        <f t="shared" si="91"/>
        <v>86</v>
      </c>
    </row>
    <row r="2808" spans="1:22">
      <c r="A2808" s="34" t="s">
        <v>19</v>
      </c>
      <c r="B2808" s="34" t="s">
        <v>67</v>
      </c>
      <c r="C2808" s="5" t="s">
        <v>118</v>
      </c>
      <c r="D2808" s="35" t="s">
        <v>85</v>
      </c>
      <c r="E2808" s="36" t="s">
        <v>16</v>
      </c>
      <c r="F2808" s="37">
        <v>0</v>
      </c>
      <c r="G2808" s="38">
        <v>0.04</v>
      </c>
      <c r="H2808" s="34">
        <v>0.98780452684855402</v>
      </c>
      <c r="I2808" s="35">
        <v>4.475414021726861</v>
      </c>
      <c r="J2808" s="35">
        <v>0.18071716090588089</v>
      </c>
      <c r="K2808" s="35">
        <v>110.84192491091657</v>
      </c>
      <c r="L2808" s="35">
        <v>-0.98709391964637827</v>
      </c>
      <c r="M2808" s="35">
        <v>0</v>
      </c>
      <c r="N2808" s="35">
        <v>0</v>
      </c>
      <c r="O2808" s="35">
        <v>0</v>
      </c>
      <c r="P2808" s="36">
        <v>12</v>
      </c>
      <c r="Q2808" s="37">
        <v>86</v>
      </c>
      <c r="R2808" s="36">
        <v>1</v>
      </c>
      <c r="S2808" s="39">
        <f t="shared" si="90"/>
        <v>86</v>
      </c>
      <c r="T2808" s="34" t="s">
        <v>30</v>
      </c>
      <c r="U2808" s="12">
        <f>((alpha*(speed^beta))+(ceta*(speed^delta)))</f>
        <v>11.375037551412065</v>
      </c>
      <c r="V2808" s="8">
        <f t="shared" si="91"/>
        <v>86</v>
      </c>
    </row>
    <row r="2809" spans="1:22">
      <c r="A2809" s="34" t="s">
        <v>19</v>
      </c>
      <c r="B2809" s="34" t="s">
        <v>67</v>
      </c>
      <c r="C2809" s="5" t="s">
        <v>118</v>
      </c>
      <c r="D2809" s="35" t="s">
        <v>85</v>
      </c>
      <c r="E2809" s="36" t="s">
        <v>14</v>
      </c>
      <c r="F2809" s="37">
        <v>0</v>
      </c>
      <c r="G2809" s="38">
        <v>0.04</v>
      </c>
      <c r="H2809" s="34">
        <v>0.99682706662416487</v>
      </c>
      <c r="I2809" s="35">
        <v>4.8287099263392079E-2</v>
      </c>
      <c r="J2809" s="35">
        <v>4.8579253995582744E-2</v>
      </c>
      <c r="K2809" s="35">
        <v>-2.3197724290112209E-4</v>
      </c>
      <c r="L2809" s="35">
        <v>0</v>
      </c>
      <c r="M2809" s="35">
        <v>0</v>
      </c>
      <c r="N2809" s="35">
        <v>0</v>
      </c>
      <c r="O2809" s="35">
        <v>0</v>
      </c>
      <c r="P2809" s="36">
        <v>12</v>
      </c>
      <c r="Q2809" s="37">
        <v>86</v>
      </c>
      <c r="R2809" s="36">
        <v>5</v>
      </c>
      <c r="S2809" s="39">
        <f t="shared" si="90"/>
        <v>86</v>
      </c>
      <c r="T2809" s="34" t="s">
        <v>36</v>
      </c>
      <c r="U2809" s="12">
        <f>(1/(((ceta*(speed^2))+(beta*speed))+alpha))</f>
        <v>0.39834301187452376</v>
      </c>
      <c r="V2809" s="8">
        <f t="shared" si="91"/>
        <v>86</v>
      </c>
    </row>
    <row r="2810" spans="1:22">
      <c r="A2810" s="34" t="s">
        <v>19</v>
      </c>
      <c r="B2810" s="34" t="s">
        <v>67</v>
      </c>
      <c r="C2810" s="5" t="s">
        <v>118</v>
      </c>
      <c r="D2810" s="35" t="s">
        <v>85</v>
      </c>
      <c r="E2810" s="36" t="s">
        <v>18</v>
      </c>
      <c r="F2810" s="37">
        <v>0</v>
      </c>
      <c r="G2810" s="38">
        <v>0.04</v>
      </c>
      <c r="H2810" s="34">
        <v>0.99621375485994657</v>
      </c>
      <c r="I2810" s="35">
        <v>7.9069362656091293</v>
      </c>
      <c r="J2810" s="35">
        <v>1.0143176098410993</v>
      </c>
      <c r="K2810" s="35">
        <v>-1.0160919554049297</v>
      </c>
      <c r="L2810" s="35">
        <v>0</v>
      </c>
      <c r="M2810" s="35">
        <v>0</v>
      </c>
      <c r="N2810" s="35">
        <v>0</v>
      </c>
      <c r="O2810" s="35">
        <v>0</v>
      </c>
      <c r="P2810" s="36">
        <v>12</v>
      </c>
      <c r="Q2810" s="37">
        <v>86</v>
      </c>
      <c r="R2810" s="36">
        <v>0</v>
      </c>
      <c r="S2810" s="39">
        <f t="shared" si="90"/>
        <v>86</v>
      </c>
      <c r="T2810" s="34" t="s">
        <v>29</v>
      </c>
      <c r="U2810" s="12">
        <f>((alpha*(beta^speed))*(speed^ceta))</f>
        <v>0.29063034214043165</v>
      </c>
      <c r="V2810" s="8">
        <f t="shared" si="91"/>
        <v>86</v>
      </c>
    </row>
    <row r="2811" spans="1:22">
      <c r="A2811" s="34" t="s">
        <v>19</v>
      </c>
      <c r="B2811" s="34" t="s">
        <v>67</v>
      </c>
      <c r="C2811" s="5" t="s">
        <v>118</v>
      </c>
      <c r="D2811" s="35" t="s">
        <v>85</v>
      </c>
      <c r="E2811" s="36" t="s">
        <v>17</v>
      </c>
      <c r="F2811" s="37">
        <v>0</v>
      </c>
      <c r="G2811" s="38">
        <v>0.04</v>
      </c>
      <c r="H2811" s="34">
        <v>0.99417405830953498</v>
      </c>
      <c r="I2811" s="35">
        <v>2481.1171213297466</v>
      </c>
      <c r="J2811" s="35">
        <v>1.0118601238087099</v>
      </c>
      <c r="K2811" s="35">
        <v>-0.67068571929782472</v>
      </c>
      <c r="L2811" s="35">
        <v>0</v>
      </c>
      <c r="M2811" s="35">
        <v>0</v>
      </c>
      <c r="N2811" s="35">
        <v>0</v>
      </c>
      <c r="O2811" s="35">
        <v>0</v>
      </c>
      <c r="P2811" s="36">
        <v>12</v>
      </c>
      <c r="Q2811" s="37">
        <v>86</v>
      </c>
      <c r="R2811" s="36">
        <v>0</v>
      </c>
      <c r="S2811" s="39">
        <f t="shared" si="90"/>
        <v>86</v>
      </c>
      <c r="T2811" s="34" t="s">
        <v>29</v>
      </c>
      <c r="U2811" s="12">
        <f>((alpha*(beta^speed))*(speed^ceta))</f>
        <v>344.80072120473636</v>
      </c>
      <c r="V2811" s="8">
        <f t="shared" si="91"/>
        <v>86</v>
      </c>
    </row>
    <row r="2812" spans="1:22">
      <c r="A2812" s="34" t="s">
        <v>19</v>
      </c>
      <c r="B2812" s="34" t="s">
        <v>67</v>
      </c>
      <c r="C2812" s="5" t="s">
        <v>118</v>
      </c>
      <c r="D2812" s="35" t="s">
        <v>85</v>
      </c>
      <c r="E2812" s="36" t="s">
        <v>15</v>
      </c>
      <c r="F2812" s="37">
        <v>50</v>
      </c>
      <c r="G2812" s="38">
        <v>0.04</v>
      </c>
      <c r="H2812" s="34">
        <v>0.96594516039113665</v>
      </c>
      <c r="I2812" s="35">
        <v>0.98231899622114327</v>
      </c>
      <c r="J2812" s="35">
        <v>8.5059864569813666</v>
      </c>
      <c r="K2812" s="35">
        <v>-9.2525254893127462E-2</v>
      </c>
      <c r="L2812" s="35">
        <v>0</v>
      </c>
      <c r="M2812" s="35">
        <v>0</v>
      </c>
      <c r="N2812" s="35">
        <v>0</v>
      </c>
      <c r="O2812" s="35">
        <v>0</v>
      </c>
      <c r="P2812" s="36">
        <v>12</v>
      </c>
      <c r="Q2812" s="37">
        <v>85</v>
      </c>
      <c r="R2812" s="36">
        <v>13</v>
      </c>
      <c r="S2812" s="39">
        <f t="shared" si="90"/>
        <v>85</v>
      </c>
      <c r="T2812" s="34" t="s">
        <v>50</v>
      </c>
      <c r="U2812" s="12">
        <f>EXP((alpha+(beta/speed))+(ceta*LN(speed)))</f>
        <v>1.9568420702198526</v>
      </c>
      <c r="V2812" s="8">
        <f t="shared" si="91"/>
        <v>85</v>
      </c>
    </row>
    <row r="2813" spans="1:22">
      <c r="A2813" s="34" t="s">
        <v>19</v>
      </c>
      <c r="B2813" s="34" t="s">
        <v>67</v>
      </c>
      <c r="C2813" s="5" t="s">
        <v>118</v>
      </c>
      <c r="D2813" s="35" t="s">
        <v>85</v>
      </c>
      <c r="E2813" s="36" t="s">
        <v>16</v>
      </c>
      <c r="F2813" s="37">
        <v>50</v>
      </c>
      <c r="G2813" s="38">
        <v>0.04</v>
      </c>
      <c r="H2813" s="34">
        <v>0.98623571472657234</v>
      </c>
      <c r="I2813" s="35">
        <v>77.601802463693701</v>
      </c>
      <c r="J2813" s="35">
        <v>-0.76423901409122097</v>
      </c>
      <c r="K2813" s="35">
        <v>5.7372386236327673</v>
      </c>
      <c r="L2813" s="35">
        <v>0.16285395041735742</v>
      </c>
      <c r="M2813" s="35">
        <v>0</v>
      </c>
      <c r="N2813" s="35">
        <v>0</v>
      </c>
      <c r="O2813" s="35">
        <v>0</v>
      </c>
      <c r="P2813" s="36">
        <v>12</v>
      </c>
      <c r="Q2813" s="37">
        <v>85</v>
      </c>
      <c r="R2813" s="36">
        <v>1</v>
      </c>
      <c r="S2813" s="39">
        <f t="shared" si="90"/>
        <v>85</v>
      </c>
      <c r="T2813" s="34" t="s">
        <v>30</v>
      </c>
      <c r="U2813" s="12">
        <f>((alpha*(speed^beta))+(ceta*(speed^delta)))</f>
        <v>14.43030223470279</v>
      </c>
      <c r="V2813" s="8">
        <f t="shared" si="91"/>
        <v>85</v>
      </c>
    </row>
    <row r="2814" spans="1:22">
      <c r="A2814" s="34" t="s">
        <v>19</v>
      </c>
      <c r="B2814" s="34" t="s">
        <v>67</v>
      </c>
      <c r="C2814" s="5" t="s">
        <v>118</v>
      </c>
      <c r="D2814" s="35" t="s">
        <v>85</v>
      </c>
      <c r="E2814" s="36" t="s">
        <v>14</v>
      </c>
      <c r="F2814" s="37">
        <v>50</v>
      </c>
      <c r="G2814" s="38">
        <v>0.04</v>
      </c>
      <c r="H2814" s="34">
        <v>0.99715440715330506</v>
      </c>
      <c r="I2814" s="35">
        <v>5.999362295669218E-2</v>
      </c>
      <c r="J2814" s="35">
        <v>4.8733616459896739E-2</v>
      </c>
      <c r="K2814" s="35">
        <v>-3.1132672854959674E-4</v>
      </c>
      <c r="L2814" s="35">
        <v>0</v>
      </c>
      <c r="M2814" s="35">
        <v>0</v>
      </c>
      <c r="N2814" s="35">
        <v>0</v>
      </c>
      <c r="O2814" s="35">
        <v>0</v>
      </c>
      <c r="P2814" s="36">
        <v>12</v>
      </c>
      <c r="Q2814" s="37">
        <v>85</v>
      </c>
      <c r="R2814" s="36">
        <v>5</v>
      </c>
      <c r="S2814" s="39">
        <f t="shared" si="90"/>
        <v>85</v>
      </c>
      <c r="T2814" s="34" t="s">
        <v>36</v>
      </c>
      <c r="U2814" s="12">
        <f>(1/(((ceta*(speed^2))+(beta*speed))+alpha))</f>
        <v>0.51202873042470531</v>
      </c>
      <c r="V2814" s="8">
        <f t="shared" si="91"/>
        <v>85</v>
      </c>
    </row>
    <row r="2815" spans="1:22">
      <c r="A2815" s="34" t="s">
        <v>19</v>
      </c>
      <c r="B2815" s="34" t="s">
        <v>67</v>
      </c>
      <c r="C2815" s="5" t="s">
        <v>118</v>
      </c>
      <c r="D2815" s="35" t="s">
        <v>85</v>
      </c>
      <c r="E2815" s="36" t="s">
        <v>18</v>
      </c>
      <c r="F2815" s="37">
        <v>50</v>
      </c>
      <c r="G2815" s="38">
        <v>0.04</v>
      </c>
      <c r="H2815" s="34">
        <v>0.9840089331915356</v>
      </c>
      <c r="I2815" s="35">
        <v>5.8147208853962011</v>
      </c>
      <c r="J2815" s="35">
        <v>1.0153214236457995</v>
      </c>
      <c r="K2815" s="35">
        <v>-0.88050944194020531</v>
      </c>
      <c r="L2815" s="35">
        <v>0</v>
      </c>
      <c r="M2815" s="35">
        <v>0</v>
      </c>
      <c r="N2815" s="35">
        <v>0</v>
      </c>
      <c r="O2815" s="35">
        <v>0</v>
      </c>
      <c r="P2815" s="36">
        <v>12</v>
      </c>
      <c r="Q2815" s="37">
        <v>85</v>
      </c>
      <c r="R2815" s="36">
        <v>0</v>
      </c>
      <c r="S2815" s="39">
        <f t="shared" si="90"/>
        <v>85</v>
      </c>
      <c r="T2815" s="34" t="s">
        <v>29</v>
      </c>
      <c r="U2815" s="12">
        <f>((alpha*(beta^speed))*(speed^ceta))</f>
        <v>0.42360301791423727</v>
      </c>
      <c r="V2815" s="8">
        <f t="shared" si="91"/>
        <v>85</v>
      </c>
    </row>
    <row r="2816" spans="1:22">
      <c r="A2816" s="34" t="s">
        <v>19</v>
      </c>
      <c r="B2816" s="34" t="s">
        <v>67</v>
      </c>
      <c r="C2816" s="5" t="s">
        <v>118</v>
      </c>
      <c r="D2816" s="35" t="s">
        <v>85</v>
      </c>
      <c r="E2816" s="36" t="s">
        <v>17</v>
      </c>
      <c r="F2816" s="37">
        <v>50</v>
      </c>
      <c r="G2816" s="38">
        <v>0.04</v>
      </c>
      <c r="H2816" s="34">
        <v>0.99008117679734187</v>
      </c>
      <c r="I2816" s="35">
        <v>2138.5073439799353</v>
      </c>
      <c r="J2816" s="35">
        <v>1.0093477045498334</v>
      </c>
      <c r="K2816" s="35">
        <v>-0.5273216212268772</v>
      </c>
      <c r="L2816" s="35">
        <v>0</v>
      </c>
      <c r="M2816" s="35">
        <v>0</v>
      </c>
      <c r="N2816" s="35">
        <v>0</v>
      </c>
      <c r="O2816" s="35">
        <v>0</v>
      </c>
      <c r="P2816" s="36">
        <v>12</v>
      </c>
      <c r="Q2816" s="37">
        <v>85</v>
      </c>
      <c r="R2816" s="36">
        <v>0</v>
      </c>
      <c r="S2816" s="39">
        <f t="shared" si="90"/>
        <v>85</v>
      </c>
      <c r="T2816" s="34" t="s">
        <v>29</v>
      </c>
      <c r="U2816" s="12">
        <f>((alpha*(beta^speed))*(speed^ceta))</f>
        <v>453.0586262445471</v>
      </c>
      <c r="V2816" s="8">
        <f t="shared" si="91"/>
        <v>85</v>
      </c>
    </row>
    <row r="2817" spans="1:22">
      <c r="A2817" s="34" t="s">
        <v>19</v>
      </c>
      <c r="B2817" s="34" t="s">
        <v>67</v>
      </c>
      <c r="C2817" s="5" t="s">
        <v>118</v>
      </c>
      <c r="D2817" s="35" t="s">
        <v>85</v>
      </c>
      <c r="E2817" s="36" t="s">
        <v>15</v>
      </c>
      <c r="F2817" s="37">
        <v>100</v>
      </c>
      <c r="G2817" s="38">
        <v>0.04</v>
      </c>
      <c r="H2817" s="34">
        <v>0.96162072026466694</v>
      </c>
      <c r="I2817" s="35">
        <v>10.763448943540359</v>
      </c>
      <c r="J2817" s="35">
        <v>0.99716086485731559</v>
      </c>
      <c r="K2817" s="35">
        <v>-0.3244541937200851</v>
      </c>
      <c r="L2817" s="35">
        <v>0</v>
      </c>
      <c r="M2817" s="35">
        <v>0</v>
      </c>
      <c r="N2817" s="35">
        <v>0</v>
      </c>
      <c r="O2817" s="35">
        <v>0</v>
      </c>
      <c r="P2817" s="36">
        <v>12</v>
      </c>
      <c r="Q2817" s="37">
        <v>74</v>
      </c>
      <c r="R2817" s="36">
        <v>0</v>
      </c>
      <c r="S2817" s="39">
        <f t="shared" si="90"/>
        <v>74</v>
      </c>
      <c r="T2817" s="34" t="s">
        <v>29</v>
      </c>
      <c r="U2817" s="12">
        <f>((alpha*(beta^speed))*(speed^ceta))</f>
        <v>2.15823175801569</v>
      </c>
      <c r="V2817" s="8">
        <f t="shared" si="91"/>
        <v>74</v>
      </c>
    </row>
    <row r="2818" spans="1:22">
      <c r="A2818" s="34" t="s">
        <v>19</v>
      </c>
      <c r="B2818" s="34" t="s">
        <v>67</v>
      </c>
      <c r="C2818" s="5" t="s">
        <v>118</v>
      </c>
      <c r="D2818" s="35" t="s">
        <v>85</v>
      </c>
      <c r="E2818" s="36" t="s">
        <v>16</v>
      </c>
      <c r="F2818" s="37">
        <v>100</v>
      </c>
      <c r="G2818" s="38">
        <v>0.04</v>
      </c>
      <c r="H2818" s="34">
        <v>0.98572491026632891</v>
      </c>
      <c r="I2818" s="35">
        <v>97.384482590228004</v>
      </c>
      <c r="J2818" s="35">
        <v>-0.95107341448882299</v>
      </c>
      <c r="K2818" s="35">
        <v>13.230761025081732</v>
      </c>
      <c r="L2818" s="35">
        <v>4.2024135360326786E-2</v>
      </c>
      <c r="M2818" s="35">
        <v>0</v>
      </c>
      <c r="N2818" s="35">
        <v>0</v>
      </c>
      <c r="O2818" s="35">
        <v>0</v>
      </c>
      <c r="P2818" s="36">
        <v>12</v>
      </c>
      <c r="Q2818" s="37">
        <v>74</v>
      </c>
      <c r="R2818" s="36">
        <v>1</v>
      </c>
      <c r="S2818" s="39">
        <f t="shared" ref="S2818:S2881" si="92">V2818</f>
        <v>74</v>
      </c>
      <c r="T2818" s="34" t="s">
        <v>30</v>
      </c>
      <c r="U2818" s="12">
        <f>((alpha*(speed^beta))+(ceta*(speed^delta)))</f>
        <v>17.47843236296881</v>
      </c>
      <c r="V2818" s="8">
        <f t="shared" ref="V2818:V2881" si="93">IF($V$1&lt;P2818,P2818,IF($V$1&gt;Q2818,Q2818,$V$1))</f>
        <v>74</v>
      </c>
    </row>
    <row r="2819" spans="1:22">
      <c r="A2819" s="34" t="s">
        <v>19</v>
      </c>
      <c r="B2819" s="34" t="s">
        <v>67</v>
      </c>
      <c r="C2819" s="5" t="s">
        <v>118</v>
      </c>
      <c r="D2819" s="35" t="s">
        <v>85</v>
      </c>
      <c r="E2819" s="36" t="s">
        <v>14</v>
      </c>
      <c r="F2819" s="37">
        <v>100</v>
      </c>
      <c r="G2819" s="38">
        <v>0.04</v>
      </c>
      <c r="H2819" s="34">
        <v>0.99739773016451205</v>
      </c>
      <c r="I2819" s="35">
        <v>14.889496552056928</v>
      </c>
      <c r="J2819" s="35">
        <v>1.010199862658594</v>
      </c>
      <c r="K2819" s="35">
        <v>-0.92493381553558274</v>
      </c>
      <c r="L2819" s="35">
        <v>0</v>
      </c>
      <c r="M2819" s="35">
        <v>0</v>
      </c>
      <c r="N2819" s="35">
        <v>0</v>
      </c>
      <c r="O2819" s="35">
        <v>0</v>
      </c>
      <c r="P2819" s="36">
        <v>12</v>
      </c>
      <c r="Q2819" s="37">
        <v>74</v>
      </c>
      <c r="R2819" s="36">
        <v>0</v>
      </c>
      <c r="S2819" s="39">
        <f t="shared" si="92"/>
        <v>74</v>
      </c>
      <c r="T2819" s="34" t="s">
        <v>29</v>
      </c>
      <c r="U2819" s="12">
        <f>((alpha*(beta^speed))*(speed^ceta))</f>
        <v>0.5889859928793042</v>
      </c>
      <c r="V2819" s="8">
        <f t="shared" si="93"/>
        <v>74</v>
      </c>
    </row>
    <row r="2820" spans="1:22">
      <c r="A2820" s="34" t="s">
        <v>19</v>
      </c>
      <c r="B2820" s="34" t="s">
        <v>67</v>
      </c>
      <c r="C2820" s="5" t="s">
        <v>118</v>
      </c>
      <c r="D2820" s="35" t="s">
        <v>85</v>
      </c>
      <c r="E2820" s="36" t="s">
        <v>18</v>
      </c>
      <c r="F2820" s="37">
        <v>100</v>
      </c>
      <c r="G2820" s="38">
        <v>0.04</v>
      </c>
      <c r="H2820" s="34">
        <v>0.95833151896427515</v>
      </c>
      <c r="I2820" s="35">
        <v>3.3586477937438177</v>
      </c>
      <c r="J2820" s="35">
        <v>1.0102876564129155</v>
      </c>
      <c r="K2820" s="35">
        <v>-0.60896622194632732</v>
      </c>
      <c r="L2820" s="35">
        <v>0</v>
      </c>
      <c r="M2820" s="35">
        <v>0</v>
      </c>
      <c r="N2820" s="35">
        <v>0</v>
      </c>
      <c r="O2820" s="35">
        <v>0</v>
      </c>
      <c r="P2820" s="36">
        <v>12</v>
      </c>
      <c r="Q2820" s="37">
        <v>74</v>
      </c>
      <c r="R2820" s="36">
        <v>0</v>
      </c>
      <c r="S2820" s="39">
        <f t="shared" si="92"/>
        <v>74</v>
      </c>
      <c r="T2820" s="34" t="s">
        <v>29</v>
      </c>
      <c r="U2820" s="12">
        <f>((alpha*(beta^speed))*(speed^ceta))</f>
        <v>0.52095349128920398</v>
      </c>
      <c r="V2820" s="8">
        <f t="shared" si="93"/>
        <v>74</v>
      </c>
    </row>
    <row r="2821" spans="1:22">
      <c r="A2821" s="34" t="s">
        <v>19</v>
      </c>
      <c r="B2821" s="34" t="s">
        <v>67</v>
      </c>
      <c r="C2821" s="5" t="s">
        <v>118</v>
      </c>
      <c r="D2821" s="35" t="s">
        <v>85</v>
      </c>
      <c r="E2821" s="36" t="s">
        <v>17</v>
      </c>
      <c r="F2821" s="37">
        <v>100</v>
      </c>
      <c r="G2821" s="38">
        <v>0.04</v>
      </c>
      <c r="H2821" s="34">
        <v>0.98585071289280102</v>
      </c>
      <c r="I2821" s="35">
        <v>1946.7875138039742</v>
      </c>
      <c r="J2821" s="35">
        <v>1.0069371756637671</v>
      </c>
      <c r="K2821" s="35">
        <v>-0.41602910710425417</v>
      </c>
      <c r="L2821" s="35">
        <v>0</v>
      </c>
      <c r="M2821" s="35">
        <v>0</v>
      </c>
      <c r="N2821" s="35">
        <v>0</v>
      </c>
      <c r="O2821" s="35">
        <v>0</v>
      </c>
      <c r="P2821" s="36">
        <v>12</v>
      </c>
      <c r="Q2821" s="37">
        <v>74</v>
      </c>
      <c r="R2821" s="36">
        <v>0</v>
      </c>
      <c r="S2821" s="39">
        <f t="shared" si="92"/>
        <v>74</v>
      </c>
      <c r="T2821" s="34" t="s">
        <v>29</v>
      </c>
      <c r="U2821" s="12">
        <f>((alpha*(beta^speed))*(speed^ceta))</f>
        <v>541.80063137390709</v>
      </c>
      <c r="V2821" s="8">
        <f t="shared" si="93"/>
        <v>74</v>
      </c>
    </row>
    <row r="2822" spans="1:22">
      <c r="A2822" s="34" t="s">
        <v>19</v>
      </c>
      <c r="B2822" s="34" t="s">
        <v>67</v>
      </c>
      <c r="C2822" s="5" t="s">
        <v>118</v>
      </c>
      <c r="D2822" s="35" t="s">
        <v>85</v>
      </c>
      <c r="E2822" s="36" t="s">
        <v>15</v>
      </c>
      <c r="F2822" s="37">
        <v>0</v>
      </c>
      <c r="G2822" s="38">
        <v>0.06</v>
      </c>
      <c r="H2822" s="34">
        <v>0.9837223252226619</v>
      </c>
      <c r="I2822" s="35">
        <v>1.8966962472314253</v>
      </c>
      <c r="J2822" s="35">
        <v>59.589916689034631</v>
      </c>
      <c r="K2822" s="35">
        <v>0.53793087183206001</v>
      </c>
      <c r="L2822" s="35">
        <v>1.3736117326723241</v>
      </c>
      <c r="M2822" s="35">
        <v>2.5048799304502354E-2</v>
      </c>
      <c r="N2822" s="35">
        <v>0</v>
      </c>
      <c r="O2822" s="35">
        <v>0</v>
      </c>
      <c r="P2822" s="36">
        <v>12</v>
      </c>
      <c r="Q2822" s="37">
        <v>86</v>
      </c>
      <c r="R2822" s="36">
        <v>10</v>
      </c>
      <c r="S2822" s="39">
        <f t="shared" si="92"/>
        <v>86</v>
      </c>
      <c r="T2822" s="34" t="s">
        <v>44</v>
      </c>
      <c r="U2822" s="12">
        <f>(alpha+(beta/(1+EXP((((-1)*ceta)+(delta*LN(speed)))+(epsilon*speed)))))</f>
        <v>1.922745649951799</v>
      </c>
      <c r="V2822" s="8">
        <f t="shared" si="93"/>
        <v>86</v>
      </c>
    </row>
    <row r="2823" spans="1:22">
      <c r="A2823" s="34" t="s">
        <v>19</v>
      </c>
      <c r="B2823" s="34" t="s">
        <v>67</v>
      </c>
      <c r="C2823" s="5" t="s">
        <v>118</v>
      </c>
      <c r="D2823" s="35" t="s">
        <v>85</v>
      </c>
      <c r="E2823" s="36" t="s">
        <v>16</v>
      </c>
      <c r="F2823" s="37">
        <v>0</v>
      </c>
      <c r="G2823" s="38">
        <v>0.06</v>
      </c>
      <c r="H2823" s="34">
        <v>0.99295384456605462</v>
      </c>
      <c r="I2823" s="35">
        <v>9.3873824575564377</v>
      </c>
      <c r="J2823" s="35">
        <v>7.7231498092651021E-2</v>
      </c>
      <c r="K2823" s="35">
        <v>113.78460040699102</v>
      </c>
      <c r="L2823" s="35">
        <v>-1.0610814192555527</v>
      </c>
      <c r="M2823" s="35">
        <v>0</v>
      </c>
      <c r="N2823" s="35">
        <v>0</v>
      </c>
      <c r="O2823" s="35">
        <v>0</v>
      </c>
      <c r="P2823" s="36">
        <v>12</v>
      </c>
      <c r="Q2823" s="37">
        <v>86</v>
      </c>
      <c r="R2823" s="36">
        <v>1</v>
      </c>
      <c r="S2823" s="39">
        <f t="shared" si="92"/>
        <v>86</v>
      </c>
      <c r="T2823" s="34" t="s">
        <v>30</v>
      </c>
      <c r="U2823" s="12">
        <f>((alpha*(speed^beta))+(ceta*(speed^delta)))</f>
        <v>14.249765061651912</v>
      </c>
      <c r="V2823" s="8">
        <f t="shared" si="93"/>
        <v>86</v>
      </c>
    </row>
    <row r="2824" spans="1:22">
      <c r="A2824" s="34" t="s">
        <v>19</v>
      </c>
      <c r="B2824" s="34" t="s">
        <v>67</v>
      </c>
      <c r="C2824" s="5" t="s">
        <v>118</v>
      </c>
      <c r="D2824" s="35" t="s">
        <v>85</v>
      </c>
      <c r="E2824" s="36" t="s">
        <v>14</v>
      </c>
      <c r="F2824" s="37">
        <v>0</v>
      </c>
      <c r="G2824" s="38">
        <v>0.06</v>
      </c>
      <c r="H2824" s="34">
        <v>0.99728713897578047</v>
      </c>
      <c r="I2824" s="35">
        <v>2.0651775573069513E-2</v>
      </c>
      <c r="J2824" s="35">
        <v>5.0702376821175746E-2</v>
      </c>
      <c r="K2824" s="35">
        <v>-3.2553733800534451E-4</v>
      </c>
      <c r="L2824" s="35">
        <v>0</v>
      </c>
      <c r="M2824" s="35">
        <v>0</v>
      </c>
      <c r="N2824" s="35">
        <v>0</v>
      </c>
      <c r="O2824" s="35">
        <v>0</v>
      </c>
      <c r="P2824" s="36">
        <v>12</v>
      </c>
      <c r="Q2824" s="37">
        <v>86</v>
      </c>
      <c r="R2824" s="36">
        <v>5</v>
      </c>
      <c r="S2824" s="39">
        <f t="shared" si="92"/>
        <v>86</v>
      </c>
      <c r="T2824" s="34" t="s">
        <v>36</v>
      </c>
      <c r="U2824" s="12">
        <f>(1/(((ceta*(speed^2))+(beta*speed))+alpha))</f>
        <v>0.50674425156521963</v>
      </c>
      <c r="V2824" s="8">
        <f t="shared" si="93"/>
        <v>86</v>
      </c>
    </row>
    <row r="2825" spans="1:22">
      <c r="A2825" s="34" t="s">
        <v>19</v>
      </c>
      <c r="B2825" s="34" t="s">
        <v>67</v>
      </c>
      <c r="C2825" s="5" t="s">
        <v>118</v>
      </c>
      <c r="D2825" s="35" t="s">
        <v>85</v>
      </c>
      <c r="E2825" s="36" t="s">
        <v>18</v>
      </c>
      <c r="F2825" s="37">
        <v>0</v>
      </c>
      <c r="G2825" s="38">
        <v>0.06</v>
      </c>
      <c r="H2825" s="34">
        <v>0.99162218268991931</v>
      </c>
      <c r="I2825" s="35">
        <v>6.3962056239017269</v>
      </c>
      <c r="J2825" s="35">
        <v>1.0167893186575871</v>
      </c>
      <c r="K2825" s="35">
        <v>-0.94234812526187339</v>
      </c>
      <c r="L2825" s="35">
        <v>0</v>
      </c>
      <c r="M2825" s="35">
        <v>0</v>
      </c>
      <c r="N2825" s="35">
        <v>0</v>
      </c>
      <c r="O2825" s="35">
        <v>0</v>
      </c>
      <c r="P2825" s="36">
        <v>12</v>
      </c>
      <c r="Q2825" s="37">
        <v>86</v>
      </c>
      <c r="R2825" s="36">
        <v>0</v>
      </c>
      <c r="S2825" s="39">
        <f t="shared" si="92"/>
        <v>86</v>
      </c>
      <c r="T2825" s="34" t="s">
        <v>29</v>
      </c>
      <c r="U2825" s="12">
        <f>((alpha*(beta^speed))*(speed^ceta))</f>
        <v>0.40254580531653422</v>
      </c>
      <c r="V2825" s="8">
        <f t="shared" si="93"/>
        <v>86</v>
      </c>
    </row>
    <row r="2826" spans="1:22">
      <c r="A2826" s="34" t="s">
        <v>19</v>
      </c>
      <c r="B2826" s="34" t="s">
        <v>67</v>
      </c>
      <c r="C2826" s="5" t="s">
        <v>118</v>
      </c>
      <c r="D2826" s="35" t="s">
        <v>85</v>
      </c>
      <c r="E2826" s="36" t="s">
        <v>17</v>
      </c>
      <c r="F2826" s="37">
        <v>0</v>
      </c>
      <c r="G2826" s="38">
        <v>0.06</v>
      </c>
      <c r="H2826" s="34">
        <v>0.99422572262711306</v>
      </c>
      <c r="I2826" s="35">
        <v>2223.1310085285386</v>
      </c>
      <c r="J2826" s="35">
        <v>1.0105999257162557</v>
      </c>
      <c r="K2826" s="35">
        <v>-0.56340772595145927</v>
      </c>
      <c r="L2826" s="35">
        <v>0</v>
      </c>
      <c r="M2826" s="35">
        <v>0</v>
      </c>
      <c r="N2826" s="35">
        <v>0</v>
      </c>
      <c r="O2826" s="35">
        <v>0</v>
      </c>
      <c r="P2826" s="36">
        <v>12</v>
      </c>
      <c r="Q2826" s="37">
        <v>86</v>
      </c>
      <c r="R2826" s="36">
        <v>0</v>
      </c>
      <c r="S2826" s="39">
        <f t="shared" si="92"/>
        <v>86</v>
      </c>
      <c r="T2826" s="34" t="s">
        <v>29</v>
      </c>
      <c r="U2826" s="12">
        <f>((alpha*(beta^speed))*(speed^ceta))</f>
        <v>447.57952730382925</v>
      </c>
      <c r="V2826" s="8">
        <f t="shared" si="93"/>
        <v>86</v>
      </c>
    </row>
    <row r="2827" spans="1:22">
      <c r="A2827" s="34" t="s">
        <v>19</v>
      </c>
      <c r="B2827" s="34" t="s">
        <v>67</v>
      </c>
      <c r="C2827" s="5" t="s">
        <v>118</v>
      </c>
      <c r="D2827" s="35" t="s">
        <v>85</v>
      </c>
      <c r="E2827" s="36" t="s">
        <v>15</v>
      </c>
      <c r="F2827" s="37">
        <v>50</v>
      </c>
      <c r="G2827" s="38">
        <v>0.06</v>
      </c>
      <c r="H2827" s="34">
        <v>0.96927841685924532</v>
      </c>
      <c r="I2827" s="35">
        <v>3021.3855719836929</v>
      </c>
      <c r="J2827" s="35">
        <v>-3.4214192992138988</v>
      </c>
      <c r="K2827" s="35">
        <v>7.9757429095374732</v>
      </c>
      <c r="L2827" s="35">
        <v>-0.27127156702101451</v>
      </c>
      <c r="M2827" s="35">
        <v>0</v>
      </c>
      <c r="N2827" s="35">
        <v>0</v>
      </c>
      <c r="O2827" s="35">
        <v>0</v>
      </c>
      <c r="P2827" s="36">
        <v>12</v>
      </c>
      <c r="Q2827" s="37">
        <v>70</v>
      </c>
      <c r="R2827" s="36">
        <v>1</v>
      </c>
      <c r="S2827" s="39">
        <f t="shared" si="92"/>
        <v>70</v>
      </c>
      <c r="T2827" s="34" t="s">
        <v>30</v>
      </c>
      <c r="U2827" s="12">
        <f>((alpha*(speed^beta))+(ceta*(speed^delta)))</f>
        <v>2.5205881103545429</v>
      </c>
      <c r="V2827" s="8">
        <f t="shared" si="93"/>
        <v>70</v>
      </c>
    </row>
    <row r="2828" spans="1:22">
      <c r="A2828" s="34" t="s">
        <v>19</v>
      </c>
      <c r="B2828" s="34" t="s">
        <v>67</v>
      </c>
      <c r="C2828" s="5" t="s">
        <v>118</v>
      </c>
      <c r="D2828" s="35" t="s">
        <v>85</v>
      </c>
      <c r="E2828" s="36" t="s">
        <v>16</v>
      </c>
      <c r="F2828" s="37">
        <v>50</v>
      </c>
      <c r="G2828" s="38">
        <v>0.06</v>
      </c>
      <c r="H2828" s="34">
        <v>0.99255446019961791</v>
      </c>
      <c r="I2828" s="35">
        <v>2.7542379259157035</v>
      </c>
      <c r="J2828" s="35">
        <v>4.6364499633324368</v>
      </c>
      <c r="K2828" s="35">
        <v>2.688401504171286E-2</v>
      </c>
      <c r="L2828" s="35">
        <v>0</v>
      </c>
      <c r="M2828" s="35">
        <v>0</v>
      </c>
      <c r="N2828" s="35">
        <v>0</v>
      </c>
      <c r="O2828" s="35">
        <v>0</v>
      </c>
      <c r="P2828" s="36">
        <v>12</v>
      </c>
      <c r="Q2828" s="37">
        <v>70</v>
      </c>
      <c r="R2828" s="36">
        <v>13</v>
      </c>
      <c r="S2828" s="39">
        <f t="shared" si="92"/>
        <v>70</v>
      </c>
      <c r="T2828" s="34" t="s">
        <v>50</v>
      </c>
      <c r="U2828" s="12">
        <f>EXP((alpha+(beta/speed))+(ceta*LN(speed)))</f>
        <v>18.815660631429395</v>
      </c>
      <c r="V2828" s="8">
        <f t="shared" si="93"/>
        <v>70</v>
      </c>
    </row>
    <row r="2829" spans="1:22">
      <c r="A2829" s="34" t="s">
        <v>19</v>
      </c>
      <c r="B2829" s="34" t="s">
        <v>67</v>
      </c>
      <c r="C2829" s="5" t="s">
        <v>118</v>
      </c>
      <c r="D2829" s="35" t="s">
        <v>85</v>
      </c>
      <c r="E2829" s="36" t="s">
        <v>14</v>
      </c>
      <c r="F2829" s="37">
        <v>50</v>
      </c>
      <c r="G2829" s="38">
        <v>0.06</v>
      </c>
      <c r="H2829" s="34">
        <v>0.9973041531263428</v>
      </c>
      <c r="I2829" s="35">
        <v>0.84742494899890997</v>
      </c>
      <c r="J2829" s="35">
        <v>6.8260789459703615</v>
      </c>
      <c r="K2829" s="35">
        <v>-0.34794216912006531</v>
      </c>
      <c r="L2829" s="35">
        <v>0</v>
      </c>
      <c r="M2829" s="35">
        <v>0</v>
      </c>
      <c r="N2829" s="35">
        <v>0</v>
      </c>
      <c r="O2829" s="35">
        <v>0</v>
      </c>
      <c r="P2829" s="36">
        <v>12</v>
      </c>
      <c r="Q2829" s="37">
        <v>70</v>
      </c>
      <c r="R2829" s="36">
        <v>13</v>
      </c>
      <c r="S2829" s="39">
        <f t="shared" si="92"/>
        <v>70</v>
      </c>
      <c r="T2829" s="34" t="s">
        <v>50</v>
      </c>
      <c r="U2829" s="12">
        <f>EXP((alpha+(beta/speed))+(ceta*LN(speed)))</f>
        <v>0.58667147272767506</v>
      </c>
      <c r="V2829" s="8">
        <f t="shared" si="93"/>
        <v>70</v>
      </c>
    </row>
    <row r="2830" spans="1:22">
      <c r="A2830" s="34" t="s">
        <v>19</v>
      </c>
      <c r="B2830" s="34" t="s">
        <v>67</v>
      </c>
      <c r="C2830" s="5" t="s">
        <v>118</v>
      </c>
      <c r="D2830" s="35" t="s">
        <v>85</v>
      </c>
      <c r="E2830" s="36" t="s">
        <v>18</v>
      </c>
      <c r="F2830" s="37">
        <v>50</v>
      </c>
      <c r="G2830" s="38">
        <v>0.06</v>
      </c>
      <c r="H2830" s="34">
        <v>0.96192426766945827</v>
      </c>
      <c r="I2830" s="35">
        <v>0.16479564157613852</v>
      </c>
      <c r="J2830" s="35">
        <v>0.24867870154011978</v>
      </c>
      <c r="K2830" s="35">
        <v>7.9576198395425237</v>
      </c>
      <c r="L2830" s="35">
        <v>-1.1053777222528518</v>
      </c>
      <c r="M2830" s="35">
        <v>0</v>
      </c>
      <c r="N2830" s="35">
        <v>0</v>
      </c>
      <c r="O2830" s="35">
        <v>0</v>
      </c>
      <c r="P2830" s="36">
        <v>12</v>
      </c>
      <c r="Q2830" s="37">
        <v>70</v>
      </c>
      <c r="R2830" s="36">
        <v>1</v>
      </c>
      <c r="S2830" s="39">
        <f t="shared" si="92"/>
        <v>70</v>
      </c>
      <c r="T2830" s="34" t="s">
        <v>30</v>
      </c>
      <c r="U2830" s="12">
        <f>((alpha*(speed^beta))+(ceta*(speed^delta)))</f>
        <v>0.54665722124780525</v>
      </c>
      <c r="V2830" s="8">
        <f t="shared" si="93"/>
        <v>70</v>
      </c>
    </row>
    <row r="2831" spans="1:22">
      <c r="A2831" s="34" t="s">
        <v>19</v>
      </c>
      <c r="B2831" s="34" t="s">
        <v>67</v>
      </c>
      <c r="C2831" s="5" t="s">
        <v>118</v>
      </c>
      <c r="D2831" s="35" t="s">
        <v>85</v>
      </c>
      <c r="E2831" s="36" t="s">
        <v>17</v>
      </c>
      <c r="F2831" s="37">
        <v>50</v>
      </c>
      <c r="G2831" s="38">
        <v>0.06</v>
      </c>
      <c r="H2831" s="34">
        <v>0.99114875606142072</v>
      </c>
      <c r="I2831" s="35">
        <v>4118.569720693301</v>
      </c>
      <c r="J2831" s="35">
        <v>-0.99827261996350547</v>
      </c>
      <c r="K2831" s="35">
        <v>335.95121342789508</v>
      </c>
      <c r="L2831" s="35">
        <v>9.6732881492639367E-2</v>
      </c>
      <c r="M2831" s="35">
        <v>0</v>
      </c>
      <c r="N2831" s="35">
        <v>0</v>
      </c>
      <c r="O2831" s="35">
        <v>0</v>
      </c>
      <c r="P2831" s="36">
        <v>12</v>
      </c>
      <c r="Q2831" s="37">
        <v>70</v>
      </c>
      <c r="R2831" s="36">
        <v>1</v>
      </c>
      <c r="S2831" s="39">
        <f t="shared" si="92"/>
        <v>70</v>
      </c>
      <c r="T2831" s="34" t="s">
        <v>30</v>
      </c>
      <c r="U2831" s="12">
        <f>((alpha*(speed^beta))+(ceta*(speed^delta)))</f>
        <v>565.978207644338</v>
      </c>
      <c r="V2831" s="8">
        <f t="shared" si="93"/>
        <v>70</v>
      </c>
    </row>
    <row r="2832" spans="1:22">
      <c r="A2832" s="34" t="s">
        <v>19</v>
      </c>
      <c r="B2832" s="34" t="s">
        <v>67</v>
      </c>
      <c r="C2832" s="5" t="s">
        <v>118</v>
      </c>
      <c r="D2832" s="35" t="s">
        <v>85</v>
      </c>
      <c r="E2832" s="36" t="s">
        <v>15</v>
      </c>
      <c r="F2832" s="37">
        <v>100</v>
      </c>
      <c r="G2832" s="38">
        <v>0.06</v>
      </c>
      <c r="H2832" s="34">
        <v>0.96390259712160897</v>
      </c>
      <c r="I2832" s="35">
        <v>0.38287459289840808</v>
      </c>
      <c r="J2832" s="35">
        <v>-0.66931934878955157</v>
      </c>
      <c r="K2832" s="35">
        <v>-0.48647134096927463</v>
      </c>
      <c r="L2832" s="35">
        <v>0</v>
      </c>
      <c r="M2832" s="35">
        <v>0</v>
      </c>
      <c r="N2832" s="35">
        <v>0</v>
      </c>
      <c r="O2832" s="35">
        <v>0</v>
      </c>
      <c r="P2832" s="36">
        <v>12</v>
      </c>
      <c r="Q2832" s="37">
        <v>56</v>
      </c>
      <c r="R2832" s="36">
        <v>6</v>
      </c>
      <c r="S2832" s="39">
        <f t="shared" si="92"/>
        <v>56</v>
      </c>
      <c r="T2832" s="34" t="s">
        <v>37</v>
      </c>
      <c r="U2832" s="12">
        <f>(1/(alpha+(beta*(speed^ceta))))</f>
        <v>3.4670794709391894</v>
      </c>
      <c r="V2832" s="8">
        <f t="shared" si="93"/>
        <v>56</v>
      </c>
    </row>
    <row r="2833" spans="1:22">
      <c r="A2833" s="34" t="s">
        <v>19</v>
      </c>
      <c r="B2833" s="34" t="s">
        <v>67</v>
      </c>
      <c r="C2833" s="5" t="s">
        <v>118</v>
      </c>
      <c r="D2833" s="35" t="s">
        <v>85</v>
      </c>
      <c r="E2833" s="36" t="s">
        <v>16</v>
      </c>
      <c r="F2833" s="37">
        <v>100</v>
      </c>
      <c r="G2833" s="38">
        <v>0.06</v>
      </c>
      <c r="H2833" s="34">
        <v>0.99126567048080916</v>
      </c>
      <c r="I2833" s="35">
        <v>3.0175739345698434</v>
      </c>
      <c r="J2833" s="35">
        <v>3.8597653583247062</v>
      </c>
      <c r="K2833" s="35">
        <v>1.8704309826411882E-2</v>
      </c>
      <c r="L2833" s="35">
        <v>0</v>
      </c>
      <c r="M2833" s="35">
        <v>0</v>
      </c>
      <c r="N2833" s="35">
        <v>0</v>
      </c>
      <c r="O2833" s="35">
        <v>0</v>
      </c>
      <c r="P2833" s="36">
        <v>12</v>
      </c>
      <c r="Q2833" s="37">
        <v>56</v>
      </c>
      <c r="R2833" s="36">
        <v>13</v>
      </c>
      <c r="S2833" s="39">
        <f t="shared" si="92"/>
        <v>56</v>
      </c>
      <c r="T2833" s="34" t="s">
        <v>50</v>
      </c>
      <c r="U2833" s="12">
        <f>EXP((alpha+(beta/speed))+(ceta*LN(speed)))</f>
        <v>23.612818967470194</v>
      </c>
      <c r="V2833" s="8">
        <f t="shared" si="93"/>
        <v>56</v>
      </c>
    </row>
    <row r="2834" spans="1:22">
      <c r="A2834" s="34" t="s">
        <v>19</v>
      </c>
      <c r="B2834" s="34" t="s">
        <v>67</v>
      </c>
      <c r="C2834" s="5" t="s">
        <v>118</v>
      </c>
      <c r="D2834" s="35" t="s">
        <v>85</v>
      </c>
      <c r="E2834" s="36" t="s">
        <v>14</v>
      </c>
      <c r="F2834" s="37">
        <v>100</v>
      </c>
      <c r="G2834" s="38">
        <v>0.06</v>
      </c>
      <c r="H2834" s="34">
        <v>0.99755805758429528</v>
      </c>
      <c r="I2834" s="35">
        <v>6.5667807807551144</v>
      </c>
      <c r="J2834" s="35">
        <v>-0.55936725070021576</v>
      </c>
      <c r="K2834" s="35">
        <v>356.03769959582269</v>
      </c>
      <c r="L2834" s="35">
        <v>-3.1050555318705255</v>
      </c>
      <c r="M2834" s="35">
        <v>0</v>
      </c>
      <c r="N2834" s="35">
        <v>0</v>
      </c>
      <c r="O2834" s="35">
        <v>0</v>
      </c>
      <c r="P2834" s="36">
        <v>12</v>
      </c>
      <c r="Q2834" s="37">
        <v>56</v>
      </c>
      <c r="R2834" s="36">
        <v>1</v>
      </c>
      <c r="S2834" s="39">
        <f t="shared" si="92"/>
        <v>56</v>
      </c>
      <c r="T2834" s="34" t="s">
        <v>30</v>
      </c>
      <c r="U2834" s="12">
        <f>((alpha*(speed^beta))+(ceta*(speed^delta)))</f>
        <v>0.69232082219188451</v>
      </c>
      <c r="V2834" s="8">
        <f t="shared" si="93"/>
        <v>56</v>
      </c>
    </row>
    <row r="2835" spans="1:22">
      <c r="A2835" s="34" t="s">
        <v>19</v>
      </c>
      <c r="B2835" s="34" t="s">
        <v>67</v>
      </c>
      <c r="C2835" s="5" t="s">
        <v>118</v>
      </c>
      <c r="D2835" s="35" t="s">
        <v>85</v>
      </c>
      <c r="E2835" s="36" t="s">
        <v>18</v>
      </c>
      <c r="F2835" s="37">
        <v>100</v>
      </c>
      <c r="G2835" s="38">
        <v>0.06</v>
      </c>
      <c r="H2835" s="34">
        <v>0.93866330314578517</v>
      </c>
      <c r="I2835" s="35">
        <v>-2.4127412400924722</v>
      </c>
      <c r="J2835" s="35">
        <v>0.35132561066172252</v>
      </c>
      <c r="K2835" s="35">
        <v>7.3240199918059243</v>
      </c>
      <c r="L2835" s="35">
        <v>0</v>
      </c>
      <c r="M2835" s="35">
        <v>0</v>
      </c>
      <c r="N2835" s="35">
        <v>0</v>
      </c>
      <c r="O2835" s="35">
        <v>0</v>
      </c>
      <c r="P2835" s="36">
        <v>12</v>
      </c>
      <c r="Q2835" s="37">
        <v>56</v>
      </c>
      <c r="R2835" s="36">
        <v>2</v>
      </c>
      <c r="S2835" s="39">
        <f t="shared" si="92"/>
        <v>56</v>
      </c>
      <c r="T2835" s="34" t="s">
        <v>31</v>
      </c>
      <c r="U2835" s="12">
        <f>((alpha+(beta*speed))^((-1)/ceta))</f>
        <v>0.67778661000545115</v>
      </c>
      <c r="V2835" s="8">
        <f t="shared" si="93"/>
        <v>56</v>
      </c>
    </row>
    <row r="2836" spans="1:22">
      <c r="A2836" s="34" t="s">
        <v>19</v>
      </c>
      <c r="B2836" s="34" t="s">
        <v>67</v>
      </c>
      <c r="C2836" s="5" t="s">
        <v>118</v>
      </c>
      <c r="D2836" s="35" t="s">
        <v>85</v>
      </c>
      <c r="E2836" s="36" t="s">
        <v>17</v>
      </c>
      <c r="F2836" s="37">
        <v>100</v>
      </c>
      <c r="G2836" s="38">
        <v>0.06</v>
      </c>
      <c r="H2836" s="34">
        <v>0.99122847846426276</v>
      </c>
      <c r="I2836" s="35">
        <v>3521.2633224245697</v>
      </c>
      <c r="J2836" s="35">
        <v>-1.321817666521494</v>
      </c>
      <c r="K2836" s="35">
        <v>1010.7638182269822</v>
      </c>
      <c r="L2836" s="35">
        <v>-9.9691401685551878E-2</v>
      </c>
      <c r="M2836" s="35">
        <v>0</v>
      </c>
      <c r="N2836" s="35">
        <v>0</v>
      </c>
      <c r="O2836" s="35">
        <v>0</v>
      </c>
      <c r="P2836" s="36">
        <v>12</v>
      </c>
      <c r="Q2836" s="37">
        <v>56</v>
      </c>
      <c r="R2836" s="36">
        <v>1</v>
      </c>
      <c r="S2836" s="39">
        <f t="shared" si="92"/>
        <v>56</v>
      </c>
      <c r="T2836" s="34" t="s">
        <v>30</v>
      </c>
      <c r="U2836" s="12">
        <f>((alpha*(speed^beta))+(ceta*(speed^delta)))</f>
        <v>693.87501873297845</v>
      </c>
      <c r="V2836" s="8">
        <f t="shared" si="93"/>
        <v>56</v>
      </c>
    </row>
    <row r="2837" spans="1:22">
      <c r="A2837" s="34" t="s">
        <v>19</v>
      </c>
      <c r="B2837" s="34" t="s">
        <v>67</v>
      </c>
      <c r="C2837" s="5" t="s">
        <v>119</v>
      </c>
      <c r="D2837" s="35" t="s">
        <v>86</v>
      </c>
      <c r="E2837" s="36" t="s">
        <v>15</v>
      </c>
      <c r="F2837" s="37">
        <v>0</v>
      </c>
      <c r="G2837" s="38">
        <v>0</v>
      </c>
      <c r="H2837" s="34">
        <v>0.98600976184006295</v>
      </c>
      <c r="I2837" s="35">
        <v>0.8172896996611404</v>
      </c>
      <c r="J2837" s="35">
        <v>22.892779159124252</v>
      </c>
      <c r="K2837" s="35">
        <v>-0.8706709475241674</v>
      </c>
      <c r="L2837" s="35">
        <v>0.39227991525659328</v>
      </c>
      <c r="M2837" s="35">
        <v>5.76298909886995E-2</v>
      </c>
      <c r="N2837" s="35">
        <v>0</v>
      </c>
      <c r="O2837" s="35">
        <v>0</v>
      </c>
      <c r="P2837" s="36">
        <v>12</v>
      </c>
      <c r="Q2837" s="37">
        <v>86</v>
      </c>
      <c r="R2837" s="36">
        <v>10</v>
      </c>
      <c r="S2837" s="39">
        <f t="shared" si="92"/>
        <v>86</v>
      </c>
      <c r="T2837" s="34" t="s">
        <v>44</v>
      </c>
      <c r="U2837" s="12">
        <f>(alpha+(beta/(1+EXP((((-1)*ceta)+(delta*LN(speed)))+(epsilon*speed)))))</f>
        <v>0.82903990673465822</v>
      </c>
      <c r="V2837" s="8">
        <f t="shared" si="93"/>
        <v>86</v>
      </c>
    </row>
    <row r="2838" spans="1:22">
      <c r="A2838" s="34" t="s">
        <v>19</v>
      </c>
      <c r="B2838" s="34" t="s">
        <v>67</v>
      </c>
      <c r="C2838" s="5" t="s">
        <v>119</v>
      </c>
      <c r="D2838" s="35" t="s">
        <v>86</v>
      </c>
      <c r="E2838" s="36" t="s">
        <v>16</v>
      </c>
      <c r="F2838" s="37">
        <v>0</v>
      </c>
      <c r="G2838" s="38">
        <v>0</v>
      </c>
      <c r="H2838" s="34">
        <v>0.98978924021288728</v>
      </c>
      <c r="I2838" s="35">
        <v>93.306349651922389</v>
      </c>
      <c r="J2838" s="35">
        <v>1.0115558300309766</v>
      </c>
      <c r="K2838" s="35">
        <v>-0.86059609241159984</v>
      </c>
      <c r="L2838" s="35">
        <v>0</v>
      </c>
      <c r="M2838" s="35">
        <v>0</v>
      </c>
      <c r="N2838" s="35">
        <v>0</v>
      </c>
      <c r="O2838" s="35">
        <v>0</v>
      </c>
      <c r="P2838" s="36">
        <v>12</v>
      </c>
      <c r="Q2838" s="37">
        <v>86</v>
      </c>
      <c r="R2838" s="36">
        <v>0</v>
      </c>
      <c r="S2838" s="39">
        <f t="shared" si="92"/>
        <v>86</v>
      </c>
      <c r="T2838" s="34" t="s">
        <v>29</v>
      </c>
      <c r="U2838" s="12">
        <f>((alpha*(beta^speed))*(speed^ceta))</f>
        <v>5.4227193990480558</v>
      </c>
      <c r="V2838" s="8">
        <f t="shared" si="93"/>
        <v>86</v>
      </c>
    </row>
    <row r="2839" spans="1:22">
      <c r="A2839" s="34" t="s">
        <v>19</v>
      </c>
      <c r="B2839" s="34" t="s">
        <v>67</v>
      </c>
      <c r="C2839" s="5" t="s">
        <v>119</v>
      </c>
      <c r="D2839" s="35" t="s">
        <v>86</v>
      </c>
      <c r="E2839" s="36" t="s">
        <v>14</v>
      </c>
      <c r="F2839" s="37">
        <v>0</v>
      </c>
      <c r="G2839" s="38">
        <v>0</v>
      </c>
      <c r="H2839" s="34">
        <v>0.99714606239793824</v>
      </c>
      <c r="I2839" s="35">
        <v>-0.24002973251257373</v>
      </c>
      <c r="J2839" s="35">
        <v>0.10132248263057503</v>
      </c>
      <c r="K2839" s="35">
        <v>1.3725736588273232</v>
      </c>
      <c r="L2839" s="35">
        <v>0</v>
      </c>
      <c r="M2839" s="35">
        <v>0</v>
      </c>
      <c r="N2839" s="35">
        <v>0</v>
      </c>
      <c r="O2839" s="35">
        <v>0</v>
      </c>
      <c r="P2839" s="36">
        <v>12</v>
      </c>
      <c r="Q2839" s="37">
        <v>86</v>
      </c>
      <c r="R2839" s="36">
        <v>2</v>
      </c>
      <c r="S2839" s="39">
        <f t="shared" si="92"/>
        <v>86</v>
      </c>
      <c r="T2839" s="34" t="s">
        <v>31</v>
      </c>
      <c r="U2839" s="12">
        <f>((alpha+(beta*speed))^((-1)/ceta))</f>
        <v>0.21078731127511133</v>
      </c>
      <c r="V2839" s="8">
        <f t="shared" si="93"/>
        <v>86</v>
      </c>
    </row>
    <row r="2840" spans="1:22">
      <c r="A2840" s="34" t="s">
        <v>19</v>
      </c>
      <c r="B2840" s="34" t="s">
        <v>67</v>
      </c>
      <c r="C2840" s="5" t="s">
        <v>119</v>
      </c>
      <c r="D2840" s="35" t="s">
        <v>86</v>
      </c>
      <c r="E2840" s="36" t="s">
        <v>18</v>
      </c>
      <c r="F2840" s="37">
        <v>0</v>
      </c>
      <c r="G2840" s="38">
        <v>0</v>
      </c>
      <c r="H2840" s="34">
        <v>0.97798820834653855</v>
      </c>
      <c r="I2840" s="35">
        <v>0.91661667819638881</v>
      </c>
      <c r="J2840" s="35">
        <v>0.33332165320281126</v>
      </c>
      <c r="K2840" s="35">
        <v>-2.7183815918130727E-3</v>
      </c>
      <c r="L2840" s="35">
        <v>0</v>
      </c>
      <c r="M2840" s="35">
        <v>0</v>
      </c>
      <c r="N2840" s="35">
        <v>0</v>
      </c>
      <c r="O2840" s="35">
        <v>0</v>
      </c>
      <c r="P2840" s="36">
        <v>12</v>
      </c>
      <c r="Q2840" s="37">
        <v>86</v>
      </c>
      <c r="R2840" s="36">
        <v>5</v>
      </c>
      <c r="S2840" s="39">
        <f t="shared" si="92"/>
        <v>86</v>
      </c>
      <c r="T2840" s="34" t="s">
        <v>36</v>
      </c>
      <c r="U2840" s="12">
        <f>(1/(((ceta*(speed^2))+(beta*speed))+alpha))</f>
        <v>0.10551719219446756</v>
      </c>
      <c r="V2840" s="8">
        <f t="shared" si="93"/>
        <v>86</v>
      </c>
    </row>
    <row r="2841" spans="1:22">
      <c r="A2841" s="34" t="s">
        <v>19</v>
      </c>
      <c r="B2841" s="34" t="s">
        <v>67</v>
      </c>
      <c r="C2841" s="5" t="s">
        <v>119</v>
      </c>
      <c r="D2841" s="35" t="s">
        <v>86</v>
      </c>
      <c r="E2841" s="36" t="s">
        <v>17</v>
      </c>
      <c r="F2841" s="37">
        <v>0</v>
      </c>
      <c r="G2841" s="38">
        <v>0</v>
      </c>
      <c r="H2841" s="34">
        <v>0.9893004183825701</v>
      </c>
      <c r="I2841" s="35">
        <v>3152.74308549344</v>
      </c>
      <c r="J2841" s="35">
        <v>1.0131179217907977</v>
      </c>
      <c r="K2841" s="35">
        <v>-0.9412968594718627</v>
      </c>
      <c r="L2841" s="35">
        <v>0</v>
      </c>
      <c r="M2841" s="35">
        <v>0</v>
      </c>
      <c r="N2841" s="35">
        <v>0</v>
      </c>
      <c r="O2841" s="35">
        <v>0</v>
      </c>
      <c r="P2841" s="36">
        <v>12</v>
      </c>
      <c r="Q2841" s="37">
        <v>86</v>
      </c>
      <c r="R2841" s="36">
        <v>0</v>
      </c>
      <c r="S2841" s="39">
        <f t="shared" si="92"/>
        <v>86</v>
      </c>
      <c r="T2841" s="34" t="s">
        <v>29</v>
      </c>
      <c r="U2841" s="12">
        <f>((alpha*(beta^speed))*(speed^ceta))</f>
        <v>146.05320488012686</v>
      </c>
      <c r="V2841" s="8">
        <f t="shared" si="93"/>
        <v>86</v>
      </c>
    </row>
    <row r="2842" spans="1:22">
      <c r="A2842" s="34" t="s">
        <v>19</v>
      </c>
      <c r="B2842" s="34" t="s">
        <v>67</v>
      </c>
      <c r="C2842" s="5" t="s">
        <v>119</v>
      </c>
      <c r="D2842" s="35" t="s">
        <v>86</v>
      </c>
      <c r="E2842" s="36" t="s">
        <v>15</v>
      </c>
      <c r="F2842" s="37">
        <v>50</v>
      </c>
      <c r="G2842" s="38">
        <v>0</v>
      </c>
      <c r="H2842" s="34">
        <v>0.95245349642392574</v>
      </c>
      <c r="I2842" s="35">
        <v>0.99727801370124203</v>
      </c>
      <c r="J2842" s="35">
        <v>5.3325779588275761</v>
      </c>
      <c r="K2842" s="35">
        <v>9.1582088011305199E-2</v>
      </c>
      <c r="L2842" s="35">
        <v>-7.2499536491187636E-2</v>
      </c>
      <c r="M2842" s="35">
        <v>9.3810941944721685E-2</v>
      </c>
      <c r="N2842" s="35">
        <v>0</v>
      </c>
      <c r="O2842" s="35">
        <v>0</v>
      </c>
      <c r="P2842" s="36">
        <v>12</v>
      </c>
      <c r="Q2842" s="37">
        <v>86</v>
      </c>
      <c r="R2842" s="36">
        <v>10</v>
      </c>
      <c r="S2842" s="39">
        <f t="shared" si="92"/>
        <v>86</v>
      </c>
      <c r="T2842" s="34" t="s">
        <v>44</v>
      </c>
      <c r="U2842" s="12">
        <f>(alpha+(beta/(1+EXP((((-1)*ceta)+(delta*LN(speed)))+(epsilon*speed)))))</f>
        <v>0.99980719300465748</v>
      </c>
      <c r="V2842" s="8">
        <f t="shared" si="93"/>
        <v>86</v>
      </c>
    </row>
    <row r="2843" spans="1:22">
      <c r="A2843" s="34" t="s">
        <v>19</v>
      </c>
      <c r="B2843" s="34" t="s">
        <v>67</v>
      </c>
      <c r="C2843" s="5" t="s">
        <v>119</v>
      </c>
      <c r="D2843" s="35" t="s">
        <v>86</v>
      </c>
      <c r="E2843" s="36" t="s">
        <v>16</v>
      </c>
      <c r="F2843" s="37">
        <v>50</v>
      </c>
      <c r="G2843" s="38">
        <v>0</v>
      </c>
      <c r="H2843" s="34">
        <v>0.98343442254293811</v>
      </c>
      <c r="I2843" s="35">
        <v>80.172571885914806</v>
      </c>
      <c r="J2843" s="35">
        <v>1.0081473680320474</v>
      </c>
      <c r="K2843" s="35">
        <v>-0.74730650956864386</v>
      </c>
      <c r="L2843" s="35">
        <v>0</v>
      </c>
      <c r="M2843" s="35">
        <v>0</v>
      </c>
      <c r="N2843" s="35">
        <v>0</v>
      </c>
      <c r="O2843" s="35">
        <v>0</v>
      </c>
      <c r="P2843" s="36">
        <v>12</v>
      </c>
      <c r="Q2843" s="37">
        <v>86</v>
      </c>
      <c r="R2843" s="36">
        <v>0</v>
      </c>
      <c r="S2843" s="39">
        <f t="shared" si="92"/>
        <v>86</v>
      </c>
      <c r="T2843" s="34" t="s">
        <v>29</v>
      </c>
      <c r="U2843" s="12">
        <f>((alpha*(beta^speed))*(speed^ceta))</f>
        <v>5.7733555732442348</v>
      </c>
      <c r="V2843" s="8">
        <f t="shared" si="93"/>
        <v>86</v>
      </c>
    </row>
    <row r="2844" spans="1:22">
      <c r="A2844" s="34" t="s">
        <v>19</v>
      </c>
      <c r="B2844" s="34" t="s">
        <v>67</v>
      </c>
      <c r="C2844" s="5" t="s">
        <v>119</v>
      </c>
      <c r="D2844" s="35" t="s">
        <v>86</v>
      </c>
      <c r="E2844" s="36" t="s">
        <v>14</v>
      </c>
      <c r="F2844" s="37">
        <v>50</v>
      </c>
      <c r="G2844" s="38">
        <v>0</v>
      </c>
      <c r="H2844" s="34">
        <v>0.99685559919540356</v>
      </c>
      <c r="I2844" s="35">
        <v>6.7161238124057121</v>
      </c>
      <c r="J2844" s="35">
        <v>-0.78768462350566615</v>
      </c>
      <c r="K2844" s="35">
        <v>2235.3437421729905</v>
      </c>
      <c r="L2844" s="35">
        <v>-4.2203908671985246</v>
      </c>
      <c r="M2844" s="35">
        <v>0</v>
      </c>
      <c r="N2844" s="35">
        <v>0</v>
      </c>
      <c r="O2844" s="35">
        <v>0</v>
      </c>
      <c r="P2844" s="36">
        <v>12</v>
      </c>
      <c r="Q2844" s="37">
        <v>86</v>
      </c>
      <c r="R2844" s="36">
        <v>1</v>
      </c>
      <c r="S2844" s="39">
        <f t="shared" si="92"/>
        <v>86</v>
      </c>
      <c r="T2844" s="34" t="s">
        <v>30</v>
      </c>
      <c r="U2844" s="12">
        <f>((alpha*(speed^beta))+(ceta*(speed^delta)))</f>
        <v>0.20108379785737202</v>
      </c>
      <c r="V2844" s="8">
        <f t="shared" si="93"/>
        <v>86</v>
      </c>
    </row>
    <row r="2845" spans="1:22">
      <c r="A2845" s="34" t="s">
        <v>19</v>
      </c>
      <c r="B2845" s="34" t="s">
        <v>67</v>
      </c>
      <c r="C2845" s="5" t="s">
        <v>119</v>
      </c>
      <c r="D2845" s="35" t="s">
        <v>86</v>
      </c>
      <c r="E2845" s="36" t="s">
        <v>18</v>
      </c>
      <c r="F2845" s="37">
        <v>50</v>
      </c>
      <c r="G2845" s="38">
        <v>0</v>
      </c>
      <c r="H2845" s="34">
        <v>0.94047839170958691</v>
      </c>
      <c r="I2845" s="35">
        <v>-5.4567263003807937E-7</v>
      </c>
      <c r="J2845" s="35">
        <v>1.3674989782923154E-4</v>
      </c>
      <c r="K2845" s="35">
        <v>-1.0191173043048672E-2</v>
      </c>
      <c r="L2845" s="35">
        <v>0.34158092857497352</v>
      </c>
      <c r="M2845" s="35">
        <v>0</v>
      </c>
      <c r="N2845" s="35">
        <v>0</v>
      </c>
      <c r="O2845" s="35">
        <v>0</v>
      </c>
      <c r="P2845" s="36">
        <v>12</v>
      </c>
      <c r="Q2845" s="37">
        <v>86</v>
      </c>
      <c r="R2845" s="36">
        <v>14</v>
      </c>
      <c r="S2845" s="39">
        <f t="shared" si="92"/>
        <v>86</v>
      </c>
      <c r="T2845" s="34" t="s">
        <v>51</v>
      </c>
      <c r="U2845" s="12">
        <f>(((alpha*(speed^3))+(beta*(speed^2))+(ceta*speed))+delta)</f>
        <v>0.12946394084628349</v>
      </c>
      <c r="V2845" s="8">
        <f t="shared" si="93"/>
        <v>86</v>
      </c>
    </row>
    <row r="2846" spans="1:22">
      <c r="A2846" s="34" t="s">
        <v>19</v>
      </c>
      <c r="B2846" s="34" t="s">
        <v>67</v>
      </c>
      <c r="C2846" s="5" t="s">
        <v>119</v>
      </c>
      <c r="D2846" s="35" t="s">
        <v>86</v>
      </c>
      <c r="E2846" s="36" t="s">
        <v>17</v>
      </c>
      <c r="F2846" s="37">
        <v>50</v>
      </c>
      <c r="G2846" s="38">
        <v>0</v>
      </c>
      <c r="H2846" s="34">
        <v>0.98329014728388109</v>
      </c>
      <c r="I2846" s="35">
        <v>2688.5926820091418</v>
      </c>
      <c r="J2846" s="35">
        <v>1.0097254029647511</v>
      </c>
      <c r="K2846" s="35">
        <v>-0.82013451969125639</v>
      </c>
      <c r="L2846" s="35">
        <v>0</v>
      </c>
      <c r="M2846" s="35">
        <v>0</v>
      </c>
      <c r="N2846" s="35">
        <v>0</v>
      </c>
      <c r="O2846" s="35">
        <v>0</v>
      </c>
      <c r="P2846" s="36">
        <v>12</v>
      </c>
      <c r="Q2846" s="37">
        <v>86</v>
      </c>
      <c r="R2846" s="36">
        <v>0</v>
      </c>
      <c r="S2846" s="39">
        <f t="shared" si="92"/>
        <v>86</v>
      </c>
      <c r="T2846" s="34" t="s">
        <v>29</v>
      </c>
      <c r="U2846" s="12">
        <f>((alpha*(beta^speed))*(speed^ceta))</f>
        <v>160.12470748180343</v>
      </c>
      <c r="V2846" s="8">
        <f t="shared" si="93"/>
        <v>86</v>
      </c>
    </row>
    <row r="2847" spans="1:22">
      <c r="A2847" s="34" t="s">
        <v>19</v>
      </c>
      <c r="B2847" s="34" t="s">
        <v>67</v>
      </c>
      <c r="C2847" s="5" t="s">
        <v>119</v>
      </c>
      <c r="D2847" s="35" t="s">
        <v>86</v>
      </c>
      <c r="E2847" s="36" t="s">
        <v>15</v>
      </c>
      <c r="F2847" s="37">
        <v>100</v>
      </c>
      <c r="G2847" s="38">
        <v>0</v>
      </c>
      <c r="H2847" s="34">
        <v>0.9045998259197171</v>
      </c>
      <c r="I2847" s="35">
        <v>1.1487726100586921</v>
      </c>
      <c r="J2847" s="35">
        <v>3.4429452717905478</v>
      </c>
      <c r="K2847" s="35">
        <v>0.71646032221615263</v>
      </c>
      <c r="L2847" s="35">
        <v>-0.17519556083612089</v>
      </c>
      <c r="M2847" s="35">
        <v>0.1057599014689302</v>
      </c>
      <c r="N2847" s="35">
        <v>0</v>
      </c>
      <c r="O2847" s="35">
        <v>0</v>
      </c>
      <c r="P2847" s="36">
        <v>12</v>
      </c>
      <c r="Q2847" s="37">
        <v>86</v>
      </c>
      <c r="R2847" s="36">
        <v>10</v>
      </c>
      <c r="S2847" s="39">
        <f t="shared" si="92"/>
        <v>86</v>
      </c>
      <c r="T2847" s="34" t="s">
        <v>44</v>
      </c>
      <c r="U2847" s="12">
        <f>(alpha+(beta/(1+EXP((((-1)*ceta)+(delta*LN(speed)))+(epsilon*speed)))))</f>
        <v>1.1504973429000023</v>
      </c>
      <c r="V2847" s="8">
        <f t="shared" si="93"/>
        <v>86</v>
      </c>
    </row>
    <row r="2848" spans="1:22">
      <c r="A2848" s="34" t="s">
        <v>19</v>
      </c>
      <c r="B2848" s="34" t="s">
        <v>67</v>
      </c>
      <c r="C2848" s="5" t="s">
        <v>119</v>
      </c>
      <c r="D2848" s="35" t="s">
        <v>86</v>
      </c>
      <c r="E2848" s="36" t="s">
        <v>16</v>
      </c>
      <c r="F2848" s="37">
        <v>100</v>
      </c>
      <c r="G2848" s="38">
        <v>0</v>
      </c>
      <c r="H2848" s="34">
        <v>0.97829798712838167</v>
      </c>
      <c r="I2848" s="35">
        <v>5.5819659787171485</v>
      </c>
      <c r="J2848" s="35">
        <v>55.043512832882449</v>
      </c>
      <c r="K2848" s="35">
        <v>0.75159694939746491</v>
      </c>
      <c r="L2848" s="35">
        <v>0.84386745208017089</v>
      </c>
      <c r="M2848" s="35">
        <v>1.9813882128827152E-2</v>
      </c>
      <c r="N2848" s="35">
        <v>0</v>
      </c>
      <c r="O2848" s="35">
        <v>0</v>
      </c>
      <c r="P2848" s="36">
        <v>12</v>
      </c>
      <c r="Q2848" s="37">
        <v>86</v>
      </c>
      <c r="R2848" s="36">
        <v>10</v>
      </c>
      <c r="S2848" s="39">
        <f t="shared" si="92"/>
        <v>86</v>
      </c>
      <c r="T2848" s="34" t="s">
        <v>44</v>
      </c>
      <c r="U2848" s="12">
        <f>(alpha+(beta/(1+EXP((((-1)*ceta)+(delta*LN(speed)))+(epsilon*speed)))))</f>
        <v>6.0725764999351872</v>
      </c>
      <c r="V2848" s="8">
        <f t="shared" si="93"/>
        <v>86</v>
      </c>
    </row>
    <row r="2849" spans="1:22">
      <c r="A2849" s="34" t="s">
        <v>19</v>
      </c>
      <c r="B2849" s="34" t="s">
        <v>67</v>
      </c>
      <c r="C2849" s="5" t="s">
        <v>119</v>
      </c>
      <c r="D2849" s="35" t="s">
        <v>86</v>
      </c>
      <c r="E2849" s="36" t="s">
        <v>14</v>
      </c>
      <c r="F2849" s="37">
        <v>100</v>
      </c>
      <c r="G2849" s="38">
        <v>0</v>
      </c>
      <c r="H2849" s="34">
        <v>0.99663267072099537</v>
      </c>
      <c r="I2849" s="35">
        <v>6.8695860474049661</v>
      </c>
      <c r="J2849" s="35">
        <v>-0.79806184742617747</v>
      </c>
      <c r="K2849" s="35">
        <v>8248.6637861059444</v>
      </c>
      <c r="L2849" s="35">
        <v>-4.8079221874586882</v>
      </c>
      <c r="M2849" s="35">
        <v>0</v>
      </c>
      <c r="N2849" s="35">
        <v>0</v>
      </c>
      <c r="O2849" s="35">
        <v>0</v>
      </c>
      <c r="P2849" s="36">
        <v>12</v>
      </c>
      <c r="Q2849" s="37">
        <v>86</v>
      </c>
      <c r="R2849" s="36">
        <v>1</v>
      </c>
      <c r="S2849" s="39">
        <f t="shared" si="92"/>
        <v>86</v>
      </c>
      <c r="T2849" s="34" t="s">
        <v>30</v>
      </c>
      <c r="U2849" s="12">
        <f>((alpha*(speed^beta))+(ceta*(speed^delta)))</f>
        <v>0.19637684733896738</v>
      </c>
      <c r="V2849" s="8">
        <f t="shared" si="93"/>
        <v>86</v>
      </c>
    </row>
    <row r="2850" spans="1:22">
      <c r="A2850" s="34" t="s">
        <v>19</v>
      </c>
      <c r="B2850" s="34" t="s">
        <v>67</v>
      </c>
      <c r="C2850" s="5" t="s">
        <v>119</v>
      </c>
      <c r="D2850" s="35" t="s">
        <v>86</v>
      </c>
      <c r="E2850" s="36" t="s">
        <v>18</v>
      </c>
      <c r="F2850" s="37">
        <v>100</v>
      </c>
      <c r="G2850" s="38">
        <v>0</v>
      </c>
      <c r="H2850" s="34">
        <v>0.88987381977472713</v>
      </c>
      <c r="I2850" s="35">
        <v>-4.6756718397556241E-7</v>
      </c>
      <c r="J2850" s="35">
        <v>1.2999337758079938E-4</v>
      </c>
      <c r="K2850" s="35">
        <v>-1.0268576830391174E-2</v>
      </c>
      <c r="L2850" s="35">
        <v>0.37241170917758554</v>
      </c>
      <c r="M2850" s="35">
        <v>0</v>
      </c>
      <c r="N2850" s="35">
        <v>0</v>
      </c>
      <c r="O2850" s="35">
        <v>0</v>
      </c>
      <c r="P2850" s="36">
        <v>12</v>
      </c>
      <c r="Q2850" s="37">
        <v>86</v>
      </c>
      <c r="R2850" s="36">
        <v>14</v>
      </c>
      <c r="S2850" s="39">
        <f t="shared" si="92"/>
        <v>86</v>
      </c>
      <c r="T2850" s="34" t="s">
        <v>51</v>
      </c>
      <c r="U2850" s="12">
        <f>(((alpha*(speed^3))+(beta*(speed^2))+(ceta*speed))+delta)</f>
        <v>0.15334620958077644</v>
      </c>
      <c r="V2850" s="8">
        <f t="shared" si="93"/>
        <v>86</v>
      </c>
    </row>
    <row r="2851" spans="1:22">
      <c r="A2851" s="34" t="s">
        <v>19</v>
      </c>
      <c r="B2851" s="34" t="s">
        <v>67</v>
      </c>
      <c r="C2851" s="5" t="s">
        <v>119</v>
      </c>
      <c r="D2851" s="35" t="s">
        <v>86</v>
      </c>
      <c r="E2851" s="36" t="s">
        <v>17</v>
      </c>
      <c r="F2851" s="37">
        <v>100</v>
      </c>
      <c r="G2851" s="38">
        <v>0</v>
      </c>
      <c r="H2851" s="34">
        <v>0.97653573956109707</v>
      </c>
      <c r="I2851" s="35">
        <v>-1.4311347240431212E-3</v>
      </c>
      <c r="J2851" s="35">
        <v>0.28598516852309575</v>
      </c>
      <c r="K2851" s="35">
        <v>-19.108626033507075</v>
      </c>
      <c r="L2851" s="35">
        <v>610.95944786540633</v>
      </c>
      <c r="M2851" s="35">
        <v>0</v>
      </c>
      <c r="N2851" s="35">
        <v>0</v>
      </c>
      <c r="O2851" s="35">
        <v>0</v>
      </c>
      <c r="P2851" s="36">
        <v>12</v>
      </c>
      <c r="Q2851" s="37">
        <v>86</v>
      </c>
      <c r="R2851" s="36">
        <v>14</v>
      </c>
      <c r="S2851" s="39">
        <f t="shared" si="92"/>
        <v>86</v>
      </c>
      <c r="T2851" s="34" t="s">
        <v>51</v>
      </c>
      <c r="U2851" s="12">
        <f>(((alpha*(speed^3))+(beta*(speed^2))+(ceta*speed))+delta)</f>
        <v>172.48208734464254</v>
      </c>
      <c r="V2851" s="8">
        <f t="shared" si="93"/>
        <v>86</v>
      </c>
    </row>
    <row r="2852" spans="1:22">
      <c r="A2852" s="34" t="s">
        <v>19</v>
      </c>
      <c r="B2852" s="34" t="s">
        <v>67</v>
      </c>
      <c r="C2852" s="5" t="s">
        <v>119</v>
      </c>
      <c r="D2852" s="35" t="s">
        <v>86</v>
      </c>
      <c r="E2852" s="36" t="s">
        <v>15</v>
      </c>
      <c r="F2852" s="37">
        <v>0</v>
      </c>
      <c r="G2852" s="38">
        <v>-0.06</v>
      </c>
      <c r="H2852" s="34">
        <v>0.99429805384534731</v>
      </c>
      <c r="I2852" s="35">
        <v>6.5200311139343388</v>
      </c>
      <c r="J2852" s="35">
        <v>-13.758770093390801</v>
      </c>
      <c r="K2852" s="35">
        <v>-1.9622596690580554</v>
      </c>
      <c r="L2852" s="35">
        <v>0</v>
      </c>
      <c r="M2852" s="35">
        <v>0</v>
      </c>
      <c r="N2852" s="35">
        <v>0</v>
      </c>
      <c r="O2852" s="35">
        <v>0</v>
      </c>
      <c r="P2852" s="36">
        <v>12</v>
      </c>
      <c r="Q2852" s="37">
        <v>86</v>
      </c>
      <c r="R2852" s="36">
        <v>13</v>
      </c>
      <c r="S2852" s="39">
        <f t="shared" si="92"/>
        <v>86</v>
      </c>
      <c r="T2852" s="34" t="s">
        <v>50</v>
      </c>
      <c r="U2852" s="12">
        <f>EXP((alpha+(beta/speed))+(ceta*LN(speed)))</f>
        <v>9.2500554837170151E-2</v>
      </c>
      <c r="V2852" s="8">
        <f t="shared" si="93"/>
        <v>86</v>
      </c>
    </row>
    <row r="2853" spans="1:22">
      <c r="A2853" s="34" t="s">
        <v>19</v>
      </c>
      <c r="B2853" s="34" t="s">
        <v>67</v>
      </c>
      <c r="C2853" s="5" t="s">
        <v>119</v>
      </c>
      <c r="D2853" s="35" t="s">
        <v>86</v>
      </c>
      <c r="E2853" s="36" t="s">
        <v>16</v>
      </c>
      <c r="F2853" s="37">
        <v>0</v>
      </c>
      <c r="G2853" s="38">
        <v>-0.06</v>
      </c>
      <c r="H2853" s="34">
        <v>0.99261266961294259</v>
      </c>
      <c r="I2853" s="35">
        <v>75.49790530394479</v>
      </c>
      <c r="J2853" s="35">
        <v>0.97906270087081948</v>
      </c>
      <c r="K2853" s="35">
        <v>-0.87928671505904943</v>
      </c>
      <c r="L2853" s="35">
        <v>0</v>
      </c>
      <c r="M2853" s="35">
        <v>0</v>
      </c>
      <c r="N2853" s="35">
        <v>0</v>
      </c>
      <c r="O2853" s="35">
        <v>0</v>
      </c>
      <c r="P2853" s="36">
        <v>12</v>
      </c>
      <c r="Q2853" s="37">
        <v>86</v>
      </c>
      <c r="R2853" s="36">
        <v>0</v>
      </c>
      <c r="S2853" s="39">
        <f t="shared" si="92"/>
        <v>86</v>
      </c>
      <c r="T2853" s="34" t="s">
        <v>29</v>
      </c>
      <c r="U2853" s="12">
        <f>((alpha*(beta^speed))*(speed^ceta))</f>
        <v>0.24359008161275697</v>
      </c>
      <c r="V2853" s="8">
        <f t="shared" si="93"/>
        <v>86</v>
      </c>
    </row>
    <row r="2854" spans="1:22">
      <c r="A2854" s="34" t="s">
        <v>19</v>
      </c>
      <c r="B2854" s="34" t="s">
        <v>67</v>
      </c>
      <c r="C2854" s="5" t="s">
        <v>119</v>
      </c>
      <c r="D2854" s="35" t="s">
        <v>86</v>
      </c>
      <c r="E2854" s="36" t="s">
        <v>14</v>
      </c>
      <c r="F2854" s="37">
        <v>0</v>
      </c>
      <c r="G2854" s="38">
        <v>-0.06</v>
      </c>
      <c r="H2854" s="34">
        <v>0.99718943442755903</v>
      </c>
      <c r="I2854" s="35">
        <v>7.9322466241364813</v>
      </c>
      <c r="J2854" s="35">
        <v>0.98999778436364472</v>
      </c>
      <c r="K2854" s="35">
        <v>-0.90303364605507586</v>
      </c>
      <c r="L2854" s="35">
        <v>0</v>
      </c>
      <c r="M2854" s="35">
        <v>0</v>
      </c>
      <c r="N2854" s="35">
        <v>0</v>
      </c>
      <c r="O2854" s="35">
        <v>0</v>
      </c>
      <c r="P2854" s="36">
        <v>12</v>
      </c>
      <c r="Q2854" s="37">
        <v>86</v>
      </c>
      <c r="R2854" s="36">
        <v>0</v>
      </c>
      <c r="S2854" s="39">
        <f t="shared" si="92"/>
        <v>86</v>
      </c>
      <c r="T2854" s="34" t="s">
        <v>29</v>
      </c>
      <c r="U2854" s="12">
        <f>((alpha*(beta^speed))*(speed^ceta))</f>
        <v>5.9844213783337138E-2</v>
      </c>
      <c r="V2854" s="8">
        <f t="shared" si="93"/>
        <v>86</v>
      </c>
    </row>
    <row r="2855" spans="1:22">
      <c r="A2855" s="34" t="s">
        <v>19</v>
      </c>
      <c r="B2855" s="34" t="s">
        <v>67</v>
      </c>
      <c r="C2855" s="5" t="s">
        <v>119</v>
      </c>
      <c r="D2855" s="35" t="s">
        <v>86</v>
      </c>
      <c r="E2855" s="36" t="s">
        <v>18</v>
      </c>
      <c r="F2855" s="37">
        <v>0</v>
      </c>
      <c r="G2855" s="38">
        <v>-0.06</v>
      </c>
      <c r="H2855" s="34">
        <v>0.99647573182662852</v>
      </c>
      <c r="I2855" s="35">
        <v>1.631995438217827</v>
      </c>
      <c r="J2855" s="35">
        <v>-5.5787663041132074</v>
      </c>
      <c r="K2855" s="35">
        <v>-1.1886487145009403</v>
      </c>
      <c r="L2855" s="35">
        <v>0</v>
      </c>
      <c r="M2855" s="35">
        <v>0</v>
      </c>
      <c r="N2855" s="35">
        <v>0</v>
      </c>
      <c r="O2855" s="35">
        <v>0</v>
      </c>
      <c r="P2855" s="36">
        <v>12</v>
      </c>
      <c r="Q2855" s="37">
        <v>86</v>
      </c>
      <c r="R2855" s="36">
        <v>13</v>
      </c>
      <c r="S2855" s="39">
        <f t="shared" si="92"/>
        <v>86</v>
      </c>
      <c r="T2855" s="34" t="s">
        <v>50</v>
      </c>
      <c r="U2855" s="12">
        <f>EXP((alpha+(beta/speed))+(ceta*LN(speed)))</f>
        <v>2.4052216487276585E-2</v>
      </c>
      <c r="V2855" s="8">
        <f t="shared" si="93"/>
        <v>86</v>
      </c>
    </row>
    <row r="2856" spans="1:22">
      <c r="A2856" s="34" t="s">
        <v>19</v>
      </c>
      <c r="B2856" s="34" t="s">
        <v>67</v>
      </c>
      <c r="C2856" s="5" t="s">
        <v>119</v>
      </c>
      <c r="D2856" s="35" t="s">
        <v>86</v>
      </c>
      <c r="E2856" s="36" t="s">
        <v>17</v>
      </c>
      <c r="F2856" s="37">
        <v>0</v>
      </c>
      <c r="G2856" s="38">
        <v>-0.06</v>
      </c>
      <c r="H2856" s="34">
        <v>0.99109196913947917</v>
      </c>
      <c r="I2856" s="35">
        <v>12.382915056927606</v>
      </c>
      <c r="J2856" s="35">
        <v>-17.502423497763175</v>
      </c>
      <c r="K2856" s="35">
        <v>-2.2952251537680168</v>
      </c>
      <c r="L2856" s="35">
        <v>0</v>
      </c>
      <c r="M2856" s="35">
        <v>0</v>
      </c>
      <c r="N2856" s="35">
        <v>0</v>
      </c>
      <c r="O2856" s="35">
        <v>0</v>
      </c>
      <c r="P2856" s="36">
        <v>12</v>
      </c>
      <c r="Q2856" s="37">
        <v>86</v>
      </c>
      <c r="R2856" s="36">
        <v>13</v>
      </c>
      <c r="S2856" s="39">
        <f t="shared" si="92"/>
        <v>86</v>
      </c>
      <c r="T2856" s="34" t="s">
        <v>50</v>
      </c>
      <c r="U2856" s="12">
        <f>EXP((alpha+(beta/speed))+(ceta*LN(speed)))</f>
        <v>7.0686431620667456</v>
      </c>
      <c r="V2856" s="8">
        <f t="shared" si="93"/>
        <v>86</v>
      </c>
    </row>
    <row r="2857" spans="1:22">
      <c r="A2857" s="34" t="s">
        <v>19</v>
      </c>
      <c r="B2857" s="34" t="s">
        <v>67</v>
      </c>
      <c r="C2857" s="5" t="s">
        <v>119</v>
      </c>
      <c r="D2857" s="35" t="s">
        <v>86</v>
      </c>
      <c r="E2857" s="36" t="s">
        <v>15</v>
      </c>
      <c r="F2857" s="37">
        <v>50</v>
      </c>
      <c r="G2857" s="38">
        <v>-0.06</v>
      </c>
      <c r="H2857" s="34">
        <v>0.98911140786618112</v>
      </c>
      <c r="I2857" s="35">
        <v>7.0052336009341198</v>
      </c>
      <c r="J2857" s="35">
        <v>-16.794569990975109</v>
      </c>
      <c r="K2857" s="35">
        <v>-2.0733505588881611</v>
      </c>
      <c r="L2857" s="35">
        <v>0</v>
      </c>
      <c r="M2857" s="35">
        <v>0</v>
      </c>
      <c r="N2857" s="35">
        <v>0</v>
      </c>
      <c r="O2857" s="35">
        <v>0</v>
      </c>
      <c r="P2857" s="36">
        <v>12</v>
      </c>
      <c r="Q2857" s="37">
        <v>86</v>
      </c>
      <c r="R2857" s="36">
        <v>13</v>
      </c>
      <c r="S2857" s="39">
        <f t="shared" si="92"/>
        <v>86</v>
      </c>
      <c r="T2857" s="34" t="s">
        <v>50</v>
      </c>
      <c r="U2857" s="12">
        <f>EXP((alpha+(beta/speed))+(ceta*LN(speed)))</f>
        <v>8.8436053027535141E-2</v>
      </c>
      <c r="V2857" s="8">
        <f t="shared" si="93"/>
        <v>86</v>
      </c>
    </row>
    <row r="2858" spans="1:22">
      <c r="A2858" s="34" t="s">
        <v>19</v>
      </c>
      <c r="B2858" s="34" t="s">
        <v>67</v>
      </c>
      <c r="C2858" s="5" t="s">
        <v>119</v>
      </c>
      <c r="D2858" s="35" t="s">
        <v>86</v>
      </c>
      <c r="E2858" s="36" t="s">
        <v>16</v>
      </c>
      <c r="F2858" s="37">
        <v>50</v>
      </c>
      <c r="G2858" s="38">
        <v>-0.06</v>
      </c>
      <c r="H2858" s="34">
        <v>0.99010731426537968</v>
      </c>
      <c r="I2858" s="35">
        <v>1.1218973820887107E-2</v>
      </c>
      <c r="J2858" s="35">
        <v>55.922290973511217</v>
      </c>
      <c r="K2858" s="35">
        <v>0.5652995388930474</v>
      </c>
      <c r="L2858" s="35">
        <v>0.97250892560995084</v>
      </c>
      <c r="M2858" s="35">
        <v>2.0346038138888228E-2</v>
      </c>
      <c r="N2858" s="35">
        <v>0</v>
      </c>
      <c r="O2858" s="35">
        <v>0</v>
      </c>
      <c r="P2858" s="36">
        <v>12</v>
      </c>
      <c r="Q2858" s="37">
        <v>86</v>
      </c>
      <c r="R2858" s="36">
        <v>10</v>
      </c>
      <c r="S2858" s="39">
        <f t="shared" si="92"/>
        <v>86</v>
      </c>
      <c r="T2858" s="34" t="s">
        <v>44</v>
      </c>
      <c r="U2858" s="12">
        <f>(alpha+(beta/(1+EXP((((-1)*ceta)+(delta*LN(speed)))+(epsilon*speed)))))</f>
        <v>0.23515349075302053</v>
      </c>
      <c r="V2858" s="8">
        <f t="shared" si="93"/>
        <v>86</v>
      </c>
    </row>
    <row r="2859" spans="1:22">
      <c r="A2859" s="34" t="s">
        <v>19</v>
      </c>
      <c r="B2859" s="34" t="s">
        <v>67</v>
      </c>
      <c r="C2859" s="5" t="s">
        <v>119</v>
      </c>
      <c r="D2859" s="35" t="s">
        <v>86</v>
      </c>
      <c r="E2859" s="36" t="s">
        <v>14</v>
      </c>
      <c r="F2859" s="37">
        <v>50</v>
      </c>
      <c r="G2859" s="38">
        <v>-0.06</v>
      </c>
      <c r="H2859" s="34">
        <v>0.99748460845153453</v>
      </c>
      <c r="I2859" s="35">
        <v>7.8849166204177088</v>
      </c>
      <c r="J2859" s="35">
        <v>0.99088299303484151</v>
      </c>
      <c r="K2859" s="35">
        <v>-0.92204409730923409</v>
      </c>
      <c r="L2859" s="35">
        <v>0</v>
      </c>
      <c r="M2859" s="35">
        <v>0</v>
      </c>
      <c r="N2859" s="35">
        <v>0</v>
      </c>
      <c r="O2859" s="35">
        <v>0</v>
      </c>
      <c r="P2859" s="36">
        <v>12</v>
      </c>
      <c r="Q2859" s="37">
        <v>86</v>
      </c>
      <c r="R2859" s="36">
        <v>0</v>
      </c>
      <c r="S2859" s="39">
        <f t="shared" si="92"/>
        <v>86</v>
      </c>
      <c r="T2859" s="34" t="s">
        <v>29</v>
      </c>
      <c r="U2859" s="12">
        <f>((alpha*(beta^speed))*(speed^ceta))</f>
        <v>5.9023972124008124E-2</v>
      </c>
      <c r="V2859" s="8">
        <f t="shared" si="93"/>
        <v>86</v>
      </c>
    </row>
    <row r="2860" spans="1:22">
      <c r="A2860" s="34" t="s">
        <v>19</v>
      </c>
      <c r="B2860" s="34" t="s">
        <v>67</v>
      </c>
      <c r="C2860" s="5" t="s">
        <v>119</v>
      </c>
      <c r="D2860" s="35" t="s">
        <v>86</v>
      </c>
      <c r="E2860" s="36" t="s">
        <v>18</v>
      </c>
      <c r="F2860" s="37">
        <v>50</v>
      </c>
      <c r="G2860" s="38">
        <v>-0.06</v>
      </c>
      <c r="H2860" s="34">
        <v>0.99193470735751055</v>
      </c>
      <c r="I2860" s="35">
        <v>2.1421734143720603</v>
      </c>
      <c r="J2860" s="35">
        <v>-8.642222507394921</v>
      </c>
      <c r="K2860" s="35">
        <v>-1.2938459895539864</v>
      </c>
      <c r="L2860" s="35">
        <v>0</v>
      </c>
      <c r="M2860" s="35">
        <v>0</v>
      </c>
      <c r="N2860" s="35">
        <v>0</v>
      </c>
      <c r="O2860" s="35">
        <v>0</v>
      </c>
      <c r="P2860" s="36">
        <v>12</v>
      </c>
      <c r="Q2860" s="37">
        <v>86</v>
      </c>
      <c r="R2860" s="36">
        <v>13</v>
      </c>
      <c r="S2860" s="39">
        <f t="shared" si="92"/>
        <v>86</v>
      </c>
      <c r="T2860" s="34" t="s">
        <v>50</v>
      </c>
      <c r="U2860" s="12">
        <f>EXP((alpha+(beta/speed))+(ceta*LN(speed)))</f>
        <v>2.4196266602263174E-2</v>
      </c>
      <c r="V2860" s="8">
        <f t="shared" si="93"/>
        <v>86</v>
      </c>
    </row>
    <row r="2861" spans="1:22">
      <c r="A2861" s="34" t="s">
        <v>19</v>
      </c>
      <c r="B2861" s="34" t="s">
        <v>67</v>
      </c>
      <c r="C2861" s="5" t="s">
        <v>119</v>
      </c>
      <c r="D2861" s="35" t="s">
        <v>86</v>
      </c>
      <c r="E2861" s="36" t="s">
        <v>17</v>
      </c>
      <c r="F2861" s="37">
        <v>50</v>
      </c>
      <c r="G2861" s="38">
        <v>-0.06</v>
      </c>
      <c r="H2861" s="34">
        <v>0.98823600970499847</v>
      </c>
      <c r="I2861" s="35">
        <v>12.64415752102243</v>
      </c>
      <c r="J2861" s="35">
        <v>-19.14685178126533</v>
      </c>
      <c r="K2861" s="35">
        <v>-2.3656598156533462</v>
      </c>
      <c r="L2861" s="35">
        <v>0</v>
      </c>
      <c r="M2861" s="35">
        <v>0</v>
      </c>
      <c r="N2861" s="35">
        <v>0</v>
      </c>
      <c r="O2861" s="35">
        <v>0</v>
      </c>
      <c r="P2861" s="36">
        <v>12</v>
      </c>
      <c r="Q2861" s="37">
        <v>86</v>
      </c>
      <c r="R2861" s="36">
        <v>13</v>
      </c>
      <c r="S2861" s="39">
        <f t="shared" si="92"/>
        <v>86</v>
      </c>
      <c r="T2861" s="34" t="s">
        <v>50</v>
      </c>
      <c r="U2861" s="12">
        <f>EXP((alpha+(beta/speed))+(ceta*LN(speed)))</f>
        <v>6.5800958092092294</v>
      </c>
      <c r="V2861" s="8">
        <f t="shared" si="93"/>
        <v>86</v>
      </c>
    </row>
    <row r="2862" spans="1:22">
      <c r="A2862" s="34" t="s">
        <v>19</v>
      </c>
      <c r="B2862" s="34" t="s">
        <v>67</v>
      </c>
      <c r="C2862" s="5" t="s">
        <v>119</v>
      </c>
      <c r="D2862" s="35" t="s">
        <v>86</v>
      </c>
      <c r="E2862" s="36" t="s">
        <v>15</v>
      </c>
      <c r="F2862" s="37">
        <v>100</v>
      </c>
      <c r="G2862" s="38">
        <v>-0.06</v>
      </c>
      <c r="H2862" s="34">
        <v>0.98281281128932907</v>
      </c>
      <c r="I2862" s="35">
        <v>8.0098709339929695</v>
      </c>
      <c r="J2862" s="35">
        <v>-22.018825218300741</v>
      </c>
      <c r="K2862" s="35">
        <v>-2.3032017506183022</v>
      </c>
      <c r="L2862" s="35">
        <v>0</v>
      </c>
      <c r="M2862" s="35">
        <v>0</v>
      </c>
      <c r="N2862" s="35">
        <v>0</v>
      </c>
      <c r="O2862" s="35">
        <v>0</v>
      </c>
      <c r="P2862" s="36">
        <v>12</v>
      </c>
      <c r="Q2862" s="37">
        <v>86</v>
      </c>
      <c r="R2862" s="36">
        <v>13</v>
      </c>
      <c r="S2862" s="39">
        <f t="shared" si="92"/>
        <v>86</v>
      </c>
      <c r="T2862" s="34" t="s">
        <v>50</v>
      </c>
      <c r="U2862" s="12">
        <f>EXP((alpha+(beta/speed))+(ceta*LN(speed)))</f>
        <v>8.164110484689388E-2</v>
      </c>
      <c r="V2862" s="8">
        <f t="shared" si="93"/>
        <v>86</v>
      </c>
    </row>
    <row r="2863" spans="1:22">
      <c r="A2863" s="34" t="s">
        <v>19</v>
      </c>
      <c r="B2863" s="34" t="s">
        <v>67</v>
      </c>
      <c r="C2863" s="5" t="s">
        <v>119</v>
      </c>
      <c r="D2863" s="35" t="s">
        <v>86</v>
      </c>
      <c r="E2863" s="36" t="s">
        <v>16</v>
      </c>
      <c r="F2863" s="37">
        <v>100</v>
      </c>
      <c r="G2863" s="38">
        <v>-0.06</v>
      </c>
      <c r="H2863" s="34">
        <v>0.9874625413457806</v>
      </c>
      <c r="I2863" s="35">
        <v>54.091608023810629</v>
      </c>
      <c r="J2863" s="35">
        <v>0.97633877514609424</v>
      </c>
      <c r="K2863" s="35">
        <v>-0.77680684242400189</v>
      </c>
      <c r="L2863" s="35">
        <v>0</v>
      </c>
      <c r="M2863" s="35">
        <v>0</v>
      </c>
      <c r="N2863" s="35">
        <v>0</v>
      </c>
      <c r="O2863" s="35">
        <v>0</v>
      </c>
      <c r="P2863" s="36">
        <v>12</v>
      </c>
      <c r="Q2863" s="37">
        <v>86</v>
      </c>
      <c r="R2863" s="36">
        <v>0</v>
      </c>
      <c r="S2863" s="39">
        <f t="shared" si="92"/>
        <v>86</v>
      </c>
      <c r="T2863" s="34" t="s">
        <v>29</v>
      </c>
      <c r="U2863" s="12">
        <f>((alpha*(beta^speed))*(speed^ceta))</f>
        <v>0.21679261883981624</v>
      </c>
      <c r="V2863" s="8">
        <f t="shared" si="93"/>
        <v>86</v>
      </c>
    </row>
    <row r="2864" spans="1:22">
      <c r="A2864" s="34" t="s">
        <v>19</v>
      </c>
      <c r="B2864" s="34" t="s">
        <v>67</v>
      </c>
      <c r="C2864" s="5" t="s">
        <v>119</v>
      </c>
      <c r="D2864" s="35" t="s">
        <v>86</v>
      </c>
      <c r="E2864" s="36" t="s">
        <v>14</v>
      </c>
      <c r="F2864" s="37">
        <v>100</v>
      </c>
      <c r="G2864" s="38">
        <v>-0.06</v>
      </c>
      <c r="H2864" s="34">
        <v>0.99765463010955679</v>
      </c>
      <c r="I2864" s="35">
        <v>7.726146459614867</v>
      </c>
      <c r="J2864" s="35">
        <v>0.9913906816649688</v>
      </c>
      <c r="K2864" s="35">
        <v>-0.92840437428584754</v>
      </c>
      <c r="L2864" s="35">
        <v>0</v>
      </c>
      <c r="M2864" s="35">
        <v>0</v>
      </c>
      <c r="N2864" s="35">
        <v>0</v>
      </c>
      <c r="O2864" s="35">
        <v>0</v>
      </c>
      <c r="P2864" s="36">
        <v>12</v>
      </c>
      <c r="Q2864" s="37">
        <v>86</v>
      </c>
      <c r="R2864" s="36">
        <v>0</v>
      </c>
      <c r="S2864" s="39">
        <f t="shared" si="92"/>
        <v>86</v>
      </c>
      <c r="T2864" s="34" t="s">
        <v>29</v>
      </c>
      <c r="U2864" s="12">
        <f>((alpha*(beta^speed))*(speed^ceta))</f>
        <v>5.8751872277685094E-2</v>
      </c>
      <c r="V2864" s="8">
        <f t="shared" si="93"/>
        <v>86</v>
      </c>
    </row>
    <row r="2865" spans="1:22">
      <c r="A2865" s="34" t="s">
        <v>19</v>
      </c>
      <c r="B2865" s="34" t="s">
        <v>67</v>
      </c>
      <c r="C2865" s="5" t="s">
        <v>119</v>
      </c>
      <c r="D2865" s="35" t="s">
        <v>86</v>
      </c>
      <c r="E2865" s="36" t="s">
        <v>18</v>
      </c>
      <c r="F2865" s="37">
        <v>100</v>
      </c>
      <c r="G2865" s="38">
        <v>-0.06</v>
      </c>
      <c r="H2865" s="34">
        <v>0.98342456561522407</v>
      </c>
      <c r="I2865" s="35">
        <v>3.0888357095447461</v>
      </c>
      <c r="J2865" s="35">
        <v>-13.539835738127863</v>
      </c>
      <c r="K2865" s="35">
        <v>-1.5036713610956689</v>
      </c>
      <c r="L2865" s="35">
        <v>0</v>
      </c>
      <c r="M2865" s="35">
        <v>0</v>
      </c>
      <c r="N2865" s="35">
        <v>0</v>
      </c>
      <c r="O2865" s="35">
        <v>0</v>
      </c>
      <c r="P2865" s="36">
        <v>12</v>
      </c>
      <c r="Q2865" s="37">
        <v>86</v>
      </c>
      <c r="R2865" s="36">
        <v>13</v>
      </c>
      <c r="S2865" s="39">
        <f t="shared" si="92"/>
        <v>86</v>
      </c>
      <c r="T2865" s="34" t="s">
        <v>50</v>
      </c>
      <c r="U2865" s="12">
        <f>EXP((alpha+(beta/speed))+(ceta*LN(speed)))</f>
        <v>2.3133379541948239E-2</v>
      </c>
      <c r="V2865" s="8">
        <f t="shared" si="93"/>
        <v>86</v>
      </c>
    </row>
    <row r="2866" spans="1:22">
      <c r="A2866" s="34" t="s">
        <v>19</v>
      </c>
      <c r="B2866" s="34" t="s">
        <v>67</v>
      </c>
      <c r="C2866" s="5" t="s">
        <v>119</v>
      </c>
      <c r="D2866" s="35" t="s">
        <v>86</v>
      </c>
      <c r="E2866" s="36" t="s">
        <v>17</v>
      </c>
      <c r="F2866" s="37">
        <v>100</v>
      </c>
      <c r="G2866" s="38">
        <v>-0.06</v>
      </c>
      <c r="H2866" s="34">
        <v>0.98528204003111797</v>
      </c>
      <c r="I2866" s="35">
        <v>12.789106923160054</v>
      </c>
      <c r="J2866" s="35">
        <v>-20.255232410761831</v>
      </c>
      <c r="K2866" s="35">
        <v>-2.3990085313476093</v>
      </c>
      <c r="L2866" s="35">
        <v>0</v>
      </c>
      <c r="M2866" s="35">
        <v>0</v>
      </c>
      <c r="N2866" s="35">
        <v>0</v>
      </c>
      <c r="O2866" s="35">
        <v>0</v>
      </c>
      <c r="P2866" s="36">
        <v>12</v>
      </c>
      <c r="Q2866" s="37">
        <v>86</v>
      </c>
      <c r="R2866" s="36">
        <v>13</v>
      </c>
      <c r="S2866" s="39">
        <f t="shared" si="92"/>
        <v>86</v>
      </c>
      <c r="T2866" s="34" t="s">
        <v>50</v>
      </c>
      <c r="U2866" s="12">
        <f>EXP((alpha+(beta/speed))+(ceta*LN(speed)))</f>
        <v>6.4725088476190846</v>
      </c>
      <c r="V2866" s="8">
        <f t="shared" si="93"/>
        <v>86</v>
      </c>
    </row>
    <row r="2867" spans="1:22">
      <c r="A2867" s="34" t="s">
        <v>19</v>
      </c>
      <c r="B2867" s="34" t="s">
        <v>67</v>
      </c>
      <c r="C2867" s="5" t="s">
        <v>119</v>
      </c>
      <c r="D2867" s="35" t="s">
        <v>86</v>
      </c>
      <c r="E2867" s="36" t="s">
        <v>15</v>
      </c>
      <c r="F2867" s="37">
        <v>0</v>
      </c>
      <c r="G2867" s="38">
        <v>-0.04</v>
      </c>
      <c r="H2867" s="34">
        <v>0.99361575166816996</v>
      </c>
      <c r="I2867" s="35">
        <v>5.7397354055255931</v>
      </c>
      <c r="J2867" s="35">
        <v>-10.188943659745773</v>
      </c>
      <c r="K2867" s="35">
        <v>-1.6961963455443898</v>
      </c>
      <c r="L2867" s="35">
        <v>0</v>
      </c>
      <c r="M2867" s="35">
        <v>0</v>
      </c>
      <c r="N2867" s="35">
        <v>0</v>
      </c>
      <c r="O2867" s="35">
        <v>0</v>
      </c>
      <c r="P2867" s="36">
        <v>12</v>
      </c>
      <c r="Q2867" s="37">
        <v>86</v>
      </c>
      <c r="R2867" s="36">
        <v>13</v>
      </c>
      <c r="S2867" s="39">
        <f t="shared" si="92"/>
        <v>86</v>
      </c>
      <c r="T2867" s="34" t="s">
        <v>50</v>
      </c>
      <c r="U2867" s="12">
        <f>EXP((alpha+(beta/speed))+(ceta*LN(speed)))</f>
        <v>0.14454154714931441</v>
      </c>
      <c r="V2867" s="8">
        <f t="shared" si="93"/>
        <v>86</v>
      </c>
    </row>
    <row r="2868" spans="1:22">
      <c r="A2868" s="34" t="s">
        <v>19</v>
      </c>
      <c r="B2868" s="34" t="s">
        <v>67</v>
      </c>
      <c r="C2868" s="5" t="s">
        <v>119</v>
      </c>
      <c r="D2868" s="35" t="s">
        <v>86</v>
      </c>
      <c r="E2868" s="36" t="s">
        <v>16</v>
      </c>
      <c r="F2868" s="37">
        <v>0</v>
      </c>
      <c r="G2868" s="38">
        <v>-0.04</v>
      </c>
      <c r="H2868" s="34">
        <v>0.98957234052785115</v>
      </c>
      <c r="I2868" s="35">
        <v>-0.85872508115337776</v>
      </c>
      <c r="J2868" s="35">
        <v>64.488348255172951</v>
      </c>
      <c r="K2868" s="35">
        <v>0.8014666813718343</v>
      </c>
      <c r="L2868" s="35">
        <v>1.059191815708602</v>
      </c>
      <c r="M2868" s="35">
        <v>-1.2677899701116232E-4</v>
      </c>
      <c r="N2868" s="35">
        <v>0</v>
      </c>
      <c r="O2868" s="35">
        <v>0</v>
      </c>
      <c r="P2868" s="36">
        <v>12</v>
      </c>
      <c r="Q2868" s="37">
        <v>86</v>
      </c>
      <c r="R2868" s="36">
        <v>10</v>
      </c>
      <c r="S2868" s="39">
        <f t="shared" si="92"/>
        <v>86</v>
      </c>
      <c r="T2868" s="34" t="s">
        <v>44</v>
      </c>
      <c r="U2868" s="12">
        <f>(alpha+(beta/(1+EXP((((-1)*ceta)+(delta*LN(speed)))+(epsilon*speed)))))</f>
        <v>0.41369139426071633</v>
      </c>
      <c r="V2868" s="8">
        <f t="shared" si="93"/>
        <v>86</v>
      </c>
    </row>
    <row r="2869" spans="1:22">
      <c r="A2869" s="34" t="s">
        <v>19</v>
      </c>
      <c r="B2869" s="34" t="s">
        <v>67</v>
      </c>
      <c r="C2869" s="5" t="s">
        <v>119</v>
      </c>
      <c r="D2869" s="35" t="s">
        <v>86</v>
      </c>
      <c r="E2869" s="36" t="s">
        <v>14</v>
      </c>
      <c r="F2869" s="37">
        <v>0</v>
      </c>
      <c r="G2869" s="38">
        <v>-0.04</v>
      </c>
      <c r="H2869" s="34">
        <v>0.99656192311603986</v>
      </c>
      <c r="I2869" s="35">
        <v>0.43730832251855833</v>
      </c>
      <c r="J2869" s="35">
        <v>5.7753405138620463E-2</v>
      </c>
      <c r="K2869" s="35">
        <v>0.66746582688276068</v>
      </c>
      <c r="L2869" s="35">
        <v>0</v>
      </c>
      <c r="M2869" s="35">
        <v>0</v>
      </c>
      <c r="N2869" s="35">
        <v>0</v>
      </c>
      <c r="O2869" s="35">
        <v>0</v>
      </c>
      <c r="P2869" s="36">
        <v>12</v>
      </c>
      <c r="Q2869" s="37">
        <v>86</v>
      </c>
      <c r="R2869" s="36">
        <v>2</v>
      </c>
      <c r="S2869" s="39">
        <f t="shared" si="92"/>
        <v>86</v>
      </c>
      <c r="T2869" s="34" t="s">
        <v>31</v>
      </c>
      <c r="U2869" s="12">
        <f>((alpha+(beta*speed))^((-1)/ceta))</f>
        <v>7.9841876353478822E-2</v>
      </c>
      <c r="V2869" s="8">
        <f t="shared" si="93"/>
        <v>86</v>
      </c>
    </row>
    <row r="2870" spans="1:22">
      <c r="A2870" s="34" t="s">
        <v>19</v>
      </c>
      <c r="B2870" s="34" t="s">
        <v>67</v>
      </c>
      <c r="C2870" s="5" t="s">
        <v>119</v>
      </c>
      <c r="D2870" s="35" t="s">
        <v>86</v>
      </c>
      <c r="E2870" s="36" t="s">
        <v>18</v>
      </c>
      <c r="F2870" s="37">
        <v>0</v>
      </c>
      <c r="G2870" s="38">
        <v>-0.04</v>
      </c>
      <c r="H2870" s="34">
        <v>0.99430813720866817</v>
      </c>
      <c r="I2870" s="35">
        <v>1.7594954073935056</v>
      </c>
      <c r="J2870" s="35">
        <v>-5.4633370444223068</v>
      </c>
      <c r="K2870" s="35">
        <v>-1.2064141106266508</v>
      </c>
      <c r="L2870" s="35">
        <v>0</v>
      </c>
      <c r="M2870" s="35">
        <v>0</v>
      </c>
      <c r="N2870" s="35">
        <v>0</v>
      </c>
      <c r="O2870" s="35">
        <v>0</v>
      </c>
      <c r="P2870" s="36">
        <v>12</v>
      </c>
      <c r="Q2870" s="37">
        <v>86</v>
      </c>
      <c r="R2870" s="36">
        <v>13</v>
      </c>
      <c r="S2870" s="39">
        <f t="shared" si="92"/>
        <v>86</v>
      </c>
      <c r="T2870" s="34" t="s">
        <v>50</v>
      </c>
      <c r="U2870" s="12">
        <f>EXP((alpha+(beta/speed))+(ceta*LN(speed)))</f>
        <v>2.5278041137037709E-2</v>
      </c>
      <c r="V2870" s="8">
        <f t="shared" si="93"/>
        <v>86</v>
      </c>
    </row>
    <row r="2871" spans="1:22">
      <c r="A2871" s="34" t="s">
        <v>19</v>
      </c>
      <c r="B2871" s="34" t="s">
        <v>67</v>
      </c>
      <c r="C2871" s="5" t="s">
        <v>119</v>
      </c>
      <c r="D2871" s="35" t="s">
        <v>86</v>
      </c>
      <c r="E2871" s="36" t="s">
        <v>17</v>
      </c>
      <c r="F2871" s="37">
        <v>0</v>
      </c>
      <c r="G2871" s="38">
        <v>-0.04</v>
      </c>
      <c r="H2871" s="34">
        <v>0.9885212317302835</v>
      </c>
      <c r="I2871" s="35">
        <v>11.307483124084182</v>
      </c>
      <c r="J2871" s="35">
        <v>-13.662515779294141</v>
      </c>
      <c r="K2871" s="35">
        <v>-1.9098917769904422</v>
      </c>
      <c r="L2871" s="35">
        <v>0</v>
      </c>
      <c r="M2871" s="35">
        <v>0</v>
      </c>
      <c r="N2871" s="35">
        <v>0</v>
      </c>
      <c r="O2871" s="35">
        <v>0</v>
      </c>
      <c r="P2871" s="36">
        <v>12</v>
      </c>
      <c r="Q2871" s="37">
        <v>86</v>
      </c>
      <c r="R2871" s="36">
        <v>13</v>
      </c>
      <c r="S2871" s="39">
        <f t="shared" si="92"/>
        <v>86</v>
      </c>
      <c r="T2871" s="34" t="s">
        <v>50</v>
      </c>
      <c r="U2871" s="12">
        <f>EXP((alpha+(beta/speed))+(ceta*LN(speed)))</f>
        <v>14.03136791375405</v>
      </c>
      <c r="V2871" s="8">
        <f t="shared" si="93"/>
        <v>86</v>
      </c>
    </row>
    <row r="2872" spans="1:22">
      <c r="A2872" s="34" t="s">
        <v>19</v>
      </c>
      <c r="B2872" s="34" t="s">
        <v>67</v>
      </c>
      <c r="C2872" s="5" t="s">
        <v>119</v>
      </c>
      <c r="D2872" s="35" t="s">
        <v>86</v>
      </c>
      <c r="E2872" s="36" t="s">
        <v>15</v>
      </c>
      <c r="F2872" s="37">
        <v>50</v>
      </c>
      <c r="G2872" s="38">
        <v>-0.04</v>
      </c>
      <c r="H2872" s="34">
        <v>0.98765423670161756</v>
      </c>
      <c r="I2872" s="35">
        <v>6.571303521282962</v>
      </c>
      <c r="J2872" s="35">
        <v>-14.698167064337635</v>
      </c>
      <c r="K2872" s="35">
        <v>-1.8919581246693349</v>
      </c>
      <c r="L2872" s="35">
        <v>0</v>
      </c>
      <c r="M2872" s="35">
        <v>0</v>
      </c>
      <c r="N2872" s="35">
        <v>0</v>
      </c>
      <c r="O2872" s="35">
        <v>0</v>
      </c>
      <c r="P2872" s="36">
        <v>12</v>
      </c>
      <c r="Q2872" s="37">
        <v>86</v>
      </c>
      <c r="R2872" s="36">
        <v>13</v>
      </c>
      <c r="S2872" s="39">
        <f t="shared" si="92"/>
        <v>86</v>
      </c>
      <c r="T2872" s="34" t="s">
        <v>50</v>
      </c>
      <c r="U2872" s="12">
        <f>EXP((alpha+(beta/speed))+(ceta*LN(speed)))</f>
        <v>0.13172432920153462</v>
      </c>
      <c r="V2872" s="8">
        <f t="shared" si="93"/>
        <v>86</v>
      </c>
    </row>
    <row r="2873" spans="1:22">
      <c r="A2873" s="34" t="s">
        <v>19</v>
      </c>
      <c r="B2873" s="34" t="s">
        <v>67</v>
      </c>
      <c r="C2873" s="5" t="s">
        <v>119</v>
      </c>
      <c r="D2873" s="35" t="s">
        <v>86</v>
      </c>
      <c r="E2873" s="36" t="s">
        <v>16</v>
      </c>
      <c r="F2873" s="37">
        <v>50</v>
      </c>
      <c r="G2873" s="38">
        <v>-0.04</v>
      </c>
      <c r="H2873" s="34">
        <v>0.98455941631365052</v>
      </c>
      <c r="I2873" s="35">
        <v>-1.1976350506352798</v>
      </c>
      <c r="J2873" s="35">
        <v>60.675513994765417</v>
      </c>
      <c r="K2873" s="35">
        <v>0.67436845369036458</v>
      </c>
      <c r="L2873" s="35">
        <v>0.97647404037975827</v>
      </c>
      <c r="M2873" s="35">
        <v>3.3416744285207508E-5</v>
      </c>
      <c r="N2873" s="35">
        <v>0</v>
      </c>
      <c r="O2873" s="35">
        <v>0</v>
      </c>
      <c r="P2873" s="36">
        <v>12</v>
      </c>
      <c r="Q2873" s="37">
        <v>86</v>
      </c>
      <c r="R2873" s="36">
        <v>10</v>
      </c>
      <c r="S2873" s="39">
        <f t="shared" si="92"/>
        <v>86</v>
      </c>
      <c r="T2873" s="34" t="s">
        <v>44</v>
      </c>
      <c r="U2873" s="12">
        <f>(alpha+(beta/(1+EXP((((-1)*ceta)+(delta*LN(speed)))+(epsilon*speed)))))</f>
        <v>0.29795742467893538</v>
      </c>
      <c r="V2873" s="8">
        <f t="shared" si="93"/>
        <v>86</v>
      </c>
    </row>
    <row r="2874" spans="1:22">
      <c r="A2874" s="34" t="s">
        <v>19</v>
      </c>
      <c r="B2874" s="34" t="s">
        <v>67</v>
      </c>
      <c r="C2874" s="5" t="s">
        <v>119</v>
      </c>
      <c r="D2874" s="35" t="s">
        <v>86</v>
      </c>
      <c r="E2874" s="36" t="s">
        <v>14</v>
      </c>
      <c r="F2874" s="37">
        <v>50</v>
      </c>
      <c r="G2874" s="38">
        <v>-0.04</v>
      </c>
      <c r="H2874" s="34">
        <v>0.99674224668489653</v>
      </c>
      <c r="I2874" s="35">
        <v>7.6583576401131452</v>
      </c>
      <c r="J2874" s="35">
        <v>0.98898683829226575</v>
      </c>
      <c r="K2874" s="35">
        <v>-0.85485403705557184</v>
      </c>
      <c r="L2874" s="35">
        <v>0</v>
      </c>
      <c r="M2874" s="35">
        <v>0</v>
      </c>
      <c r="N2874" s="35">
        <v>0</v>
      </c>
      <c r="O2874" s="35">
        <v>0</v>
      </c>
      <c r="P2874" s="36">
        <v>12</v>
      </c>
      <c r="Q2874" s="37">
        <v>86</v>
      </c>
      <c r="R2874" s="36">
        <v>0</v>
      </c>
      <c r="S2874" s="39">
        <f t="shared" si="92"/>
        <v>86</v>
      </c>
      <c r="T2874" s="34" t="s">
        <v>29</v>
      </c>
      <c r="U2874" s="12">
        <f>((alpha*(beta^speed))*(speed^ceta))</f>
        <v>6.5585201718935032E-2</v>
      </c>
      <c r="V2874" s="8">
        <f t="shared" si="93"/>
        <v>86</v>
      </c>
    </row>
    <row r="2875" spans="1:22">
      <c r="A2875" s="34" t="s">
        <v>19</v>
      </c>
      <c r="B2875" s="34" t="s">
        <v>67</v>
      </c>
      <c r="C2875" s="5" t="s">
        <v>119</v>
      </c>
      <c r="D2875" s="35" t="s">
        <v>86</v>
      </c>
      <c r="E2875" s="36" t="s">
        <v>18</v>
      </c>
      <c r="F2875" s="37">
        <v>50</v>
      </c>
      <c r="G2875" s="38">
        <v>-0.04</v>
      </c>
      <c r="H2875" s="34">
        <v>0.98753815763105024</v>
      </c>
      <c r="I2875" s="35">
        <v>2.3919085929178849</v>
      </c>
      <c r="J2875" s="35">
        <v>-9.3735518490003233</v>
      </c>
      <c r="K2875" s="35">
        <v>-1.3297875581924101</v>
      </c>
      <c r="L2875" s="35">
        <v>0</v>
      </c>
      <c r="M2875" s="35">
        <v>0</v>
      </c>
      <c r="N2875" s="35">
        <v>0</v>
      </c>
      <c r="O2875" s="35">
        <v>0</v>
      </c>
      <c r="P2875" s="36">
        <v>12</v>
      </c>
      <c r="Q2875" s="37">
        <v>86</v>
      </c>
      <c r="R2875" s="36">
        <v>13</v>
      </c>
      <c r="S2875" s="39">
        <f t="shared" si="92"/>
        <v>86</v>
      </c>
      <c r="T2875" s="34" t="s">
        <v>50</v>
      </c>
      <c r="U2875" s="12">
        <f>EXP((alpha+(beta/speed))+(ceta*LN(speed)))</f>
        <v>2.6241272787802424E-2</v>
      </c>
      <c r="V2875" s="8">
        <f t="shared" si="93"/>
        <v>86</v>
      </c>
    </row>
    <row r="2876" spans="1:22">
      <c r="A2876" s="34" t="s">
        <v>19</v>
      </c>
      <c r="B2876" s="34" t="s">
        <v>67</v>
      </c>
      <c r="C2876" s="5" t="s">
        <v>119</v>
      </c>
      <c r="D2876" s="35" t="s">
        <v>86</v>
      </c>
      <c r="E2876" s="36" t="s">
        <v>17</v>
      </c>
      <c r="F2876" s="37">
        <v>50</v>
      </c>
      <c r="G2876" s="38">
        <v>-0.04</v>
      </c>
      <c r="H2876" s="34">
        <v>0.98382621177158569</v>
      </c>
      <c r="I2876" s="35">
        <v>1257.2301685119439</v>
      </c>
      <c r="J2876" s="35">
        <v>0.97184275272241949</v>
      </c>
      <c r="K2876" s="35">
        <v>-0.55292039224974876</v>
      </c>
      <c r="L2876" s="35">
        <v>0</v>
      </c>
      <c r="M2876" s="35">
        <v>0</v>
      </c>
      <c r="N2876" s="35">
        <v>0</v>
      </c>
      <c r="O2876" s="35">
        <v>0</v>
      </c>
      <c r="P2876" s="36">
        <v>12</v>
      </c>
      <c r="Q2876" s="37">
        <v>86</v>
      </c>
      <c r="R2876" s="36">
        <v>0</v>
      </c>
      <c r="S2876" s="39">
        <f t="shared" si="92"/>
        <v>86</v>
      </c>
      <c r="T2876" s="34" t="s">
        <v>29</v>
      </c>
      <c r="U2876" s="12">
        <f>((alpha*(beta^speed))*(speed^ceta))</f>
        <v>9.1843237237053739</v>
      </c>
      <c r="V2876" s="8">
        <f t="shared" si="93"/>
        <v>86</v>
      </c>
    </row>
    <row r="2877" spans="1:22">
      <c r="A2877" s="34" t="s">
        <v>19</v>
      </c>
      <c r="B2877" s="34" t="s">
        <v>67</v>
      </c>
      <c r="C2877" s="5" t="s">
        <v>119</v>
      </c>
      <c r="D2877" s="35" t="s">
        <v>86</v>
      </c>
      <c r="E2877" s="36" t="s">
        <v>15</v>
      </c>
      <c r="F2877" s="37">
        <v>100</v>
      </c>
      <c r="G2877" s="38">
        <v>-0.04</v>
      </c>
      <c r="H2877" s="34">
        <v>0.98209588839688833</v>
      </c>
      <c r="I2877" s="35">
        <v>0.68352992114866862</v>
      </c>
      <c r="J2877" s="35">
        <v>1.3051347027342418E-2</v>
      </c>
      <c r="K2877" s="35">
        <v>0.2707651103592546</v>
      </c>
      <c r="L2877" s="35">
        <v>0</v>
      </c>
      <c r="M2877" s="35">
        <v>0</v>
      </c>
      <c r="N2877" s="35">
        <v>0</v>
      </c>
      <c r="O2877" s="35">
        <v>0</v>
      </c>
      <c r="P2877" s="36">
        <v>12</v>
      </c>
      <c r="Q2877" s="37">
        <v>86</v>
      </c>
      <c r="R2877" s="36">
        <v>2</v>
      </c>
      <c r="S2877" s="39">
        <f t="shared" si="92"/>
        <v>86</v>
      </c>
      <c r="T2877" s="34" t="s">
        <v>31</v>
      </c>
      <c r="U2877" s="12">
        <f>((alpha+(beta*speed))^((-1)/ceta))</f>
        <v>0.11270117084462117</v>
      </c>
      <c r="V2877" s="8">
        <f t="shared" si="93"/>
        <v>86</v>
      </c>
    </row>
    <row r="2878" spans="1:22">
      <c r="A2878" s="34" t="s">
        <v>19</v>
      </c>
      <c r="B2878" s="34" t="s">
        <v>67</v>
      </c>
      <c r="C2878" s="5" t="s">
        <v>119</v>
      </c>
      <c r="D2878" s="35" t="s">
        <v>86</v>
      </c>
      <c r="E2878" s="36" t="s">
        <v>16</v>
      </c>
      <c r="F2878" s="37">
        <v>100</v>
      </c>
      <c r="G2878" s="38">
        <v>-0.04</v>
      </c>
      <c r="H2878" s="34">
        <v>0.97955710260505846</v>
      </c>
      <c r="I2878" s="35">
        <v>-1.2974691178590816</v>
      </c>
      <c r="J2878" s="35">
        <v>41.667461820252399</v>
      </c>
      <c r="K2878" s="35">
        <v>1.1619440726439831</v>
      </c>
      <c r="L2878" s="35">
        <v>0.98856961416231592</v>
      </c>
      <c r="M2878" s="35">
        <v>1.6766787684814057E-5</v>
      </c>
      <c r="N2878" s="35">
        <v>0</v>
      </c>
      <c r="O2878" s="35">
        <v>0</v>
      </c>
      <c r="P2878" s="36">
        <v>12</v>
      </c>
      <c r="Q2878" s="37">
        <v>86</v>
      </c>
      <c r="R2878" s="36">
        <v>10</v>
      </c>
      <c r="S2878" s="39">
        <f t="shared" si="92"/>
        <v>86</v>
      </c>
      <c r="T2878" s="34" t="s">
        <v>44</v>
      </c>
      <c r="U2878" s="12">
        <f>(alpha+(beta/(1+EXP((((-1)*ceta)+(delta*LN(speed)))+(epsilon*speed)))))</f>
        <v>0.26846747983749641</v>
      </c>
      <c r="V2878" s="8">
        <f t="shared" si="93"/>
        <v>86</v>
      </c>
    </row>
    <row r="2879" spans="1:22">
      <c r="A2879" s="34" t="s">
        <v>19</v>
      </c>
      <c r="B2879" s="34" t="s">
        <v>67</v>
      </c>
      <c r="C2879" s="5" t="s">
        <v>119</v>
      </c>
      <c r="D2879" s="35" t="s">
        <v>86</v>
      </c>
      <c r="E2879" s="36" t="s">
        <v>14</v>
      </c>
      <c r="F2879" s="37">
        <v>100</v>
      </c>
      <c r="G2879" s="38">
        <v>-0.04</v>
      </c>
      <c r="H2879" s="34">
        <v>0.99691157620366277</v>
      </c>
      <c r="I2879" s="35">
        <v>7.4525671874955837</v>
      </c>
      <c r="J2879" s="35">
        <v>0.98878519853250202</v>
      </c>
      <c r="K2879" s="35">
        <v>-0.8542532222862369</v>
      </c>
      <c r="L2879" s="35">
        <v>0</v>
      </c>
      <c r="M2879" s="35">
        <v>0</v>
      </c>
      <c r="N2879" s="35">
        <v>0</v>
      </c>
      <c r="O2879" s="35">
        <v>0</v>
      </c>
      <c r="P2879" s="36">
        <v>12</v>
      </c>
      <c r="Q2879" s="37">
        <v>86</v>
      </c>
      <c r="R2879" s="36">
        <v>0</v>
      </c>
      <c r="S2879" s="39">
        <f t="shared" si="92"/>
        <v>86</v>
      </c>
      <c r="T2879" s="34" t="s">
        <v>29</v>
      </c>
      <c r="U2879" s="12">
        <f>((alpha*(beta^speed))*(speed^ceta))</f>
        <v>6.2881463344499011E-2</v>
      </c>
      <c r="V2879" s="8">
        <f t="shared" si="93"/>
        <v>86</v>
      </c>
    </row>
    <row r="2880" spans="1:22">
      <c r="A2880" s="34" t="s">
        <v>19</v>
      </c>
      <c r="B2880" s="34" t="s">
        <v>67</v>
      </c>
      <c r="C2880" s="5" t="s">
        <v>119</v>
      </c>
      <c r="D2880" s="35" t="s">
        <v>86</v>
      </c>
      <c r="E2880" s="36" t="s">
        <v>18</v>
      </c>
      <c r="F2880" s="37">
        <v>100</v>
      </c>
      <c r="G2880" s="38">
        <v>-0.04</v>
      </c>
      <c r="H2880" s="34">
        <v>0.98054825480550656</v>
      </c>
      <c r="I2880" s="35">
        <v>3.1707811309080496</v>
      </c>
      <c r="J2880" s="35">
        <v>-13.86827805571099</v>
      </c>
      <c r="K2880" s="35">
        <v>-1.4876923012151608</v>
      </c>
      <c r="L2880" s="35">
        <v>0</v>
      </c>
      <c r="M2880" s="35">
        <v>0</v>
      </c>
      <c r="N2880" s="35">
        <v>0</v>
      </c>
      <c r="O2880" s="35">
        <v>0</v>
      </c>
      <c r="P2880" s="36">
        <v>12</v>
      </c>
      <c r="Q2880" s="37">
        <v>86</v>
      </c>
      <c r="R2880" s="36">
        <v>13</v>
      </c>
      <c r="S2880" s="39">
        <f t="shared" si="92"/>
        <v>86</v>
      </c>
      <c r="T2880" s="34" t="s">
        <v>50</v>
      </c>
      <c r="U2880" s="12">
        <f>EXP((alpha+(beta/speed))+(ceta*LN(speed)))</f>
        <v>2.6858415093513381E-2</v>
      </c>
      <c r="V2880" s="8">
        <f t="shared" si="93"/>
        <v>86</v>
      </c>
    </row>
    <row r="2881" spans="1:22">
      <c r="A2881" s="34" t="s">
        <v>19</v>
      </c>
      <c r="B2881" s="34" t="s">
        <v>67</v>
      </c>
      <c r="C2881" s="5" t="s">
        <v>119</v>
      </c>
      <c r="D2881" s="35" t="s">
        <v>86</v>
      </c>
      <c r="E2881" s="36" t="s">
        <v>17</v>
      </c>
      <c r="F2881" s="37">
        <v>100</v>
      </c>
      <c r="G2881" s="38">
        <v>-0.04</v>
      </c>
      <c r="H2881" s="34">
        <v>0.97892278145274336</v>
      </c>
      <c r="I2881" s="35">
        <v>998.10124625536332</v>
      </c>
      <c r="J2881" s="35">
        <v>0.96811032363554772</v>
      </c>
      <c r="K2881" s="35">
        <v>-0.4407833502601407</v>
      </c>
      <c r="L2881" s="35">
        <v>0</v>
      </c>
      <c r="M2881" s="35">
        <v>0</v>
      </c>
      <c r="N2881" s="35">
        <v>0</v>
      </c>
      <c r="O2881" s="35">
        <v>0</v>
      </c>
      <c r="P2881" s="36">
        <v>12</v>
      </c>
      <c r="Q2881" s="37">
        <v>86</v>
      </c>
      <c r="R2881" s="36">
        <v>0</v>
      </c>
      <c r="S2881" s="39">
        <f t="shared" si="92"/>
        <v>86</v>
      </c>
      <c r="T2881" s="34" t="s">
        <v>29</v>
      </c>
      <c r="U2881" s="12">
        <f>((alpha*(beta^speed))*(speed^ceta))</f>
        <v>8.6301253568430862</v>
      </c>
      <c r="V2881" s="8">
        <f t="shared" si="93"/>
        <v>86</v>
      </c>
    </row>
    <row r="2882" spans="1:22">
      <c r="A2882" s="34" t="s">
        <v>19</v>
      </c>
      <c r="B2882" s="34" t="s">
        <v>67</v>
      </c>
      <c r="C2882" s="5" t="s">
        <v>119</v>
      </c>
      <c r="D2882" s="35" t="s">
        <v>86</v>
      </c>
      <c r="E2882" s="36" t="s">
        <v>15</v>
      </c>
      <c r="F2882" s="37">
        <v>0</v>
      </c>
      <c r="G2882" s="38">
        <v>-0.02</v>
      </c>
      <c r="H2882" s="34">
        <v>0.98870360837659188</v>
      </c>
      <c r="I2882" s="35">
        <v>0.54150030142234018</v>
      </c>
      <c r="J2882" s="35">
        <v>21.801609304115399</v>
      </c>
      <c r="K2882" s="35">
        <v>-1.1103292540819665</v>
      </c>
      <c r="L2882" s="35">
        <v>0.17766036970078122</v>
      </c>
      <c r="M2882" s="35">
        <v>7.7503497443216482E-2</v>
      </c>
      <c r="N2882" s="35">
        <v>0</v>
      </c>
      <c r="O2882" s="35">
        <v>0</v>
      </c>
      <c r="P2882" s="36">
        <v>12</v>
      </c>
      <c r="Q2882" s="37">
        <v>86</v>
      </c>
      <c r="R2882" s="36">
        <v>10</v>
      </c>
      <c r="S2882" s="39">
        <f t="shared" ref="S2882:S2945" si="94">V2882</f>
        <v>86</v>
      </c>
      <c r="T2882" s="34" t="s">
        <v>44</v>
      </c>
      <c r="U2882" s="12">
        <f>(alpha+(beta/(1+EXP((((-1)*ceta)+(delta*LN(speed)))+(epsilon*speed)))))</f>
        <v>0.5456480172488587</v>
      </c>
      <c r="V2882" s="8">
        <f t="shared" ref="V2882:V2945" si="95">IF($V$1&lt;P2882,P2882,IF($V$1&gt;Q2882,Q2882,$V$1))</f>
        <v>86</v>
      </c>
    </row>
    <row r="2883" spans="1:22">
      <c r="A2883" s="34" t="s">
        <v>19</v>
      </c>
      <c r="B2883" s="34" t="s">
        <v>67</v>
      </c>
      <c r="C2883" s="5" t="s">
        <v>119</v>
      </c>
      <c r="D2883" s="35" t="s">
        <v>86</v>
      </c>
      <c r="E2883" s="36" t="s">
        <v>16</v>
      </c>
      <c r="F2883" s="37">
        <v>0</v>
      </c>
      <c r="G2883" s="38">
        <v>-0.02</v>
      </c>
      <c r="H2883" s="34">
        <v>0.98779800106033366</v>
      </c>
      <c r="I2883" s="35">
        <v>2.1418115801165039</v>
      </c>
      <c r="J2883" s="35">
        <v>113.63033459969877</v>
      </c>
      <c r="K2883" s="35">
        <v>-0.3736624618278816</v>
      </c>
      <c r="L2883" s="35">
        <v>0.71533363851152676</v>
      </c>
      <c r="M2883" s="35">
        <v>3.5793433227474102E-2</v>
      </c>
      <c r="N2883" s="35">
        <v>0</v>
      </c>
      <c r="O2883" s="35">
        <v>0</v>
      </c>
      <c r="P2883" s="36">
        <v>12</v>
      </c>
      <c r="Q2883" s="37">
        <v>86</v>
      </c>
      <c r="R2883" s="36">
        <v>10</v>
      </c>
      <c r="S2883" s="39">
        <f t="shared" si="94"/>
        <v>86</v>
      </c>
      <c r="T2883" s="34" t="s">
        <v>44</v>
      </c>
      <c r="U2883" s="12">
        <f>(alpha+(beta/(1+EXP((((-1)*ceta)+(delta*LN(speed)))+(epsilon*speed)))))</f>
        <v>2.2903962749394888</v>
      </c>
      <c r="V2883" s="8">
        <f t="shared" si="95"/>
        <v>86</v>
      </c>
    </row>
    <row r="2884" spans="1:22">
      <c r="A2884" s="34" t="s">
        <v>19</v>
      </c>
      <c r="B2884" s="34" t="s">
        <v>67</v>
      </c>
      <c r="C2884" s="5" t="s">
        <v>119</v>
      </c>
      <c r="D2884" s="35" t="s">
        <v>86</v>
      </c>
      <c r="E2884" s="36" t="s">
        <v>14</v>
      </c>
      <c r="F2884" s="37">
        <v>0</v>
      </c>
      <c r="G2884" s="38">
        <v>-0.02</v>
      </c>
      <c r="H2884" s="34">
        <v>0.99609901625070008</v>
      </c>
      <c r="I2884" s="35">
        <v>0.16559748464976645</v>
      </c>
      <c r="J2884" s="35">
        <v>-7.4341901696681036</v>
      </c>
      <c r="K2884" s="35">
        <v>0.68628777141999353</v>
      </c>
      <c r="L2884" s="35">
        <v>0.48090354947857267</v>
      </c>
      <c r="M2884" s="35">
        <v>0</v>
      </c>
      <c r="N2884" s="35">
        <v>0</v>
      </c>
      <c r="O2884" s="35">
        <v>0</v>
      </c>
      <c r="P2884" s="36">
        <v>12</v>
      </c>
      <c r="Q2884" s="37">
        <v>86</v>
      </c>
      <c r="R2884" s="36">
        <v>8</v>
      </c>
      <c r="S2884" s="39">
        <f t="shared" si="94"/>
        <v>86</v>
      </c>
      <c r="T2884" s="34" t="s">
        <v>40</v>
      </c>
      <c r="U2884" s="12">
        <f>(alpha-(beta*EXP(((-1)*ceta)*(speed^delta))))</f>
        <v>0.18710614670767198</v>
      </c>
      <c r="V2884" s="8">
        <f t="shared" si="95"/>
        <v>86</v>
      </c>
    </row>
    <row r="2885" spans="1:22">
      <c r="A2885" s="34" t="s">
        <v>19</v>
      </c>
      <c r="B2885" s="34" t="s">
        <v>67</v>
      </c>
      <c r="C2885" s="5" t="s">
        <v>119</v>
      </c>
      <c r="D2885" s="35" t="s">
        <v>86</v>
      </c>
      <c r="E2885" s="36" t="s">
        <v>18</v>
      </c>
      <c r="F2885" s="37">
        <v>0</v>
      </c>
      <c r="G2885" s="38">
        <v>-0.02</v>
      </c>
      <c r="H2885" s="34">
        <v>0.98434698197078407</v>
      </c>
      <c r="I2885" s="35">
        <v>0.60976733592843235</v>
      </c>
      <c r="J2885" s="35">
        <v>0.39487079982111095</v>
      </c>
      <c r="K2885" s="35">
        <v>-1.6506938806606245E-3</v>
      </c>
      <c r="L2885" s="35">
        <v>0</v>
      </c>
      <c r="M2885" s="35">
        <v>0</v>
      </c>
      <c r="N2885" s="35">
        <v>0</v>
      </c>
      <c r="O2885" s="35">
        <v>0</v>
      </c>
      <c r="P2885" s="36">
        <v>12</v>
      </c>
      <c r="Q2885" s="37">
        <v>86</v>
      </c>
      <c r="R2885" s="36">
        <v>5</v>
      </c>
      <c r="S2885" s="39">
        <f t="shared" si="94"/>
        <v>86</v>
      </c>
      <c r="T2885" s="34" t="s">
        <v>36</v>
      </c>
      <c r="U2885" s="12">
        <f>(1/(((ceta*(speed^2))+(beta*speed))+alpha))</f>
        <v>4.4722470769246063E-2</v>
      </c>
      <c r="V2885" s="8">
        <f t="shared" si="95"/>
        <v>86</v>
      </c>
    </row>
    <row r="2886" spans="1:22">
      <c r="A2886" s="34" t="s">
        <v>19</v>
      </c>
      <c r="B2886" s="34" t="s">
        <v>67</v>
      </c>
      <c r="C2886" s="5" t="s">
        <v>119</v>
      </c>
      <c r="D2886" s="35" t="s">
        <v>86</v>
      </c>
      <c r="E2886" s="36" t="s">
        <v>17</v>
      </c>
      <c r="F2886" s="37">
        <v>0</v>
      </c>
      <c r="G2886" s="38">
        <v>-0.02</v>
      </c>
      <c r="H2886" s="34">
        <v>0.98455433760841582</v>
      </c>
      <c r="I2886" s="35">
        <v>4111.8006827536537</v>
      </c>
      <c r="J2886" s="35">
        <v>1.0082511410247994</v>
      </c>
      <c r="K2886" s="35">
        <v>-1.1085396988713465</v>
      </c>
      <c r="L2886" s="35">
        <v>0</v>
      </c>
      <c r="M2886" s="35">
        <v>0</v>
      </c>
      <c r="N2886" s="35">
        <v>0</v>
      </c>
      <c r="O2886" s="35">
        <v>0</v>
      </c>
      <c r="P2886" s="36">
        <v>12</v>
      </c>
      <c r="Q2886" s="37">
        <v>86</v>
      </c>
      <c r="R2886" s="36">
        <v>0</v>
      </c>
      <c r="S2886" s="39">
        <f t="shared" si="94"/>
        <v>86</v>
      </c>
      <c r="T2886" s="34" t="s">
        <v>29</v>
      </c>
      <c r="U2886" s="12">
        <f>((alpha*(beta^speed))*(speed^ceta))</f>
        <v>59.768702769216027</v>
      </c>
      <c r="V2886" s="8">
        <f t="shared" si="95"/>
        <v>86</v>
      </c>
    </row>
    <row r="2887" spans="1:22">
      <c r="A2887" s="34" t="s">
        <v>19</v>
      </c>
      <c r="B2887" s="34" t="s">
        <v>67</v>
      </c>
      <c r="C2887" s="5" t="s">
        <v>119</v>
      </c>
      <c r="D2887" s="35" t="s">
        <v>86</v>
      </c>
      <c r="E2887" s="36" t="s">
        <v>15</v>
      </c>
      <c r="F2887" s="37">
        <v>50</v>
      </c>
      <c r="G2887" s="38">
        <v>-0.02</v>
      </c>
      <c r="H2887" s="34">
        <v>0.98128689112157574</v>
      </c>
      <c r="I2887" s="35">
        <v>0.47909301403300936</v>
      </c>
      <c r="J2887" s="35">
        <v>6.4735773946606088</v>
      </c>
      <c r="K2887" s="35">
        <v>-4.8221671404368567E-2</v>
      </c>
      <c r="L2887" s="35">
        <v>-2.1859109656490339E-3</v>
      </c>
      <c r="M2887" s="35">
        <v>8.1407825232368725E-2</v>
      </c>
      <c r="N2887" s="35">
        <v>0</v>
      </c>
      <c r="O2887" s="35">
        <v>0</v>
      </c>
      <c r="P2887" s="36">
        <v>12</v>
      </c>
      <c r="Q2887" s="37">
        <v>86</v>
      </c>
      <c r="R2887" s="36">
        <v>10</v>
      </c>
      <c r="S2887" s="39">
        <f t="shared" si="94"/>
        <v>86</v>
      </c>
      <c r="T2887" s="34" t="s">
        <v>44</v>
      </c>
      <c r="U2887" s="12">
        <f>(alpha+(beta/(1+EXP((((-1)*ceta)+(delta*LN(speed)))+(epsilon*speed)))))</f>
        <v>0.48476222636815158</v>
      </c>
      <c r="V2887" s="8">
        <f t="shared" si="95"/>
        <v>86</v>
      </c>
    </row>
    <row r="2888" spans="1:22">
      <c r="A2888" s="34" t="s">
        <v>19</v>
      </c>
      <c r="B2888" s="34" t="s">
        <v>67</v>
      </c>
      <c r="C2888" s="5" t="s">
        <v>119</v>
      </c>
      <c r="D2888" s="35" t="s">
        <v>86</v>
      </c>
      <c r="E2888" s="36" t="s">
        <v>16</v>
      </c>
      <c r="F2888" s="37">
        <v>50</v>
      </c>
      <c r="G2888" s="38">
        <v>-0.02</v>
      </c>
      <c r="H2888" s="34">
        <v>0.98185063631242497</v>
      </c>
      <c r="I2888" s="35">
        <v>-0.3010643966170588</v>
      </c>
      <c r="J2888" s="35">
        <v>52.534181349599415</v>
      </c>
      <c r="K2888" s="35">
        <v>1.0666541096334585</v>
      </c>
      <c r="L2888" s="35">
        <v>0.98079859059478158</v>
      </c>
      <c r="M2888" s="35">
        <v>8.7034386120565189E-5</v>
      </c>
      <c r="N2888" s="35">
        <v>0</v>
      </c>
      <c r="O2888" s="35">
        <v>0</v>
      </c>
      <c r="P2888" s="36">
        <v>12</v>
      </c>
      <c r="Q2888" s="37">
        <v>86</v>
      </c>
      <c r="R2888" s="36">
        <v>10</v>
      </c>
      <c r="S2888" s="39">
        <f t="shared" si="94"/>
        <v>86</v>
      </c>
      <c r="T2888" s="34" t="s">
        <v>44</v>
      </c>
      <c r="U2888" s="12">
        <f>(alpha+(beta/(1+EXP((((-1)*ceta)+(delta*LN(speed)))+(epsilon*speed)))))</f>
        <v>1.5503279714395204</v>
      </c>
      <c r="V2888" s="8">
        <f t="shared" si="95"/>
        <v>86</v>
      </c>
    </row>
    <row r="2889" spans="1:22">
      <c r="A2889" s="34" t="s">
        <v>19</v>
      </c>
      <c r="B2889" s="34" t="s">
        <v>67</v>
      </c>
      <c r="C2889" s="5" t="s">
        <v>119</v>
      </c>
      <c r="D2889" s="35" t="s">
        <v>86</v>
      </c>
      <c r="E2889" s="36" t="s">
        <v>14</v>
      </c>
      <c r="F2889" s="37">
        <v>50</v>
      </c>
      <c r="G2889" s="38">
        <v>-0.02</v>
      </c>
      <c r="H2889" s="34">
        <v>0.99682233729846914</v>
      </c>
      <c r="I2889" s="35">
        <v>9.4501365217827094E-2</v>
      </c>
      <c r="J2889" s="35">
        <v>-18.614968968617944</v>
      </c>
      <c r="K2889" s="35">
        <v>1.3837710101458505</v>
      </c>
      <c r="L2889" s="35">
        <v>0.32924413107445782</v>
      </c>
      <c r="M2889" s="35">
        <v>0</v>
      </c>
      <c r="N2889" s="35">
        <v>0</v>
      </c>
      <c r="O2889" s="35">
        <v>0</v>
      </c>
      <c r="P2889" s="36">
        <v>12</v>
      </c>
      <c r="Q2889" s="37">
        <v>86</v>
      </c>
      <c r="R2889" s="36">
        <v>8</v>
      </c>
      <c r="S2889" s="39">
        <f t="shared" si="94"/>
        <v>86</v>
      </c>
      <c r="T2889" s="34" t="s">
        <v>40</v>
      </c>
      <c r="U2889" s="12">
        <f>(alpha-(beta*EXP(((-1)*ceta)*(speed^delta))))</f>
        <v>0.14074839042901799</v>
      </c>
      <c r="V2889" s="8">
        <f t="shared" si="95"/>
        <v>86</v>
      </c>
    </row>
    <row r="2890" spans="1:22">
      <c r="A2890" s="34" t="s">
        <v>19</v>
      </c>
      <c r="B2890" s="34" t="s">
        <v>67</v>
      </c>
      <c r="C2890" s="5" t="s">
        <v>119</v>
      </c>
      <c r="D2890" s="35" t="s">
        <v>86</v>
      </c>
      <c r="E2890" s="36" t="s">
        <v>18</v>
      </c>
      <c r="F2890" s="37">
        <v>50</v>
      </c>
      <c r="G2890" s="38">
        <v>-0.02</v>
      </c>
      <c r="H2890" s="34">
        <v>0.97453256365826679</v>
      </c>
      <c r="I2890" s="35">
        <v>-6.1079554173329692E-7</v>
      </c>
      <c r="J2890" s="35">
        <v>1.3408456155757179E-4</v>
      </c>
      <c r="K2890" s="35">
        <v>-9.9352668693759201E-3</v>
      </c>
      <c r="L2890" s="35">
        <v>0.30090213900434409</v>
      </c>
      <c r="M2890" s="35">
        <v>0</v>
      </c>
      <c r="N2890" s="35">
        <v>0</v>
      </c>
      <c r="O2890" s="35">
        <v>0</v>
      </c>
      <c r="P2890" s="36">
        <v>12</v>
      </c>
      <c r="Q2890" s="37">
        <v>86</v>
      </c>
      <c r="R2890" s="36">
        <v>14</v>
      </c>
      <c r="S2890" s="39">
        <f t="shared" si="94"/>
        <v>86</v>
      </c>
      <c r="T2890" s="34" t="s">
        <v>51</v>
      </c>
      <c r="U2890" s="12">
        <f>(((alpha*(speed^3))+(beta*(speed^2))+(ceta*speed))+delta)</f>
        <v>4.9658436425102093E-2</v>
      </c>
      <c r="V2890" s="8">
        <f t="shared" si="95"/>
        <v>86</v>
      </c>
    </row>
    <row r="2891" spans="1:22">
      <c r="A2891" s="34" t="s">
        <v>19</v>
      </c>
      <c r="B2891" s="34" t="s">
        <v>67</v>
      </c>
      <c r="C2891" s="5" t="s">
        <v>119</v>
      </c>
      <c r="D2891" s="35" t="s">
        <v>86</v>
      </c>
      <c r="E2891" s="36" t="s">
        <v>17</v>
      </c>
      <c r="F2891" s="37">
        <v>50</v>
      </c>
      <c r="G2891" s="38">
        <v>-0.02</v>
      </c>
      <c r="H2891" s="34">
        <v>0.98186883907622635</v>
      </c>
      <c r="I2891" s="35">
        <v>9.0137955447228819</v>
      </c>
      <c r="J2891" s="35">
        <v>-5.0403541515283221</v>
      </c>
      <c r="K2891" s="35">
        <v>-1.1677812265969825</v>
      </c>
      <c r="L2891" s="35">
        <v>0</v>
      </c>
      <c r="M2891" s="35">
        <v>0</v>
      </c>
      <c r="N2891" s="35">
        <v>0</v>
      </c>
      <c r="O2891" s="35">
        <v>0</v>
      </c>
      <c r="P2891" s="36">
        <v>12</v>
      </c>
      <c r="Q2891" s="37">
        <v>86</v>
      </c>
      <c r="R2891" s="36">
        <v>13</v>
      </c>
      <c r="S2891" s="39">
        <f t="shared" si="94"/>
        <v>86</v>
      </c>
      <c r="T2891" s="34" t="s">
        <v>50</v>
      </c>
      <c r="U2891" s="12">
        <f>EXP((alpha+(beta/speed))+(ceta*LN(speed)))</f>
        <v>42.669467866229525</v>
      </c>
      <c r="V2891" s="8">
        <f t="shared" si="95"/>
        <v>86</v>
      </c>
    </row>
    <row r="2892" spans="1:22">
      <c r="A2892" s="34" t="s">
        <v>19</v>
      </c>
      <c r="B2892" s="34" t="s">
        <v>67</v>
      </c>
      <c r="C2892" s="5" t="s">
        <v>119</v>
      </c>
      <c r="D2892" s="35" t="s">
        <v>86</v>
      </c>
      <c r="E2892" s="36" t="s">
        <v>15</v>
      </c>
      <c r="F2892" s="37">
        <v>100</v>
      </c>
      <c r="G2892" s="38">
        <v>-0.02</v>
      </c>
      <c r="H2892" s="34">
        <v>0.96838438131264371</v>
      </c>
      <c r="I2892" s="35">
        <v>-9.0618586221170655E-6</v>
      </c>
      <c r="J2892" s="35">
        <v>1.8843913106637185E-3</v>
      </c>
      <c r="K2892" s="35">
        <v>-0.13171367627696626</v>
      </c>
      <c r="L2892" s="35">
        <v>3.5956052272814469</v>
      </c>
      <c r="M2892" s="35">
        <v>0</v>
      </c>
      <c r="N2892" s="35">
        <v>0</v>
      </c>
      <c r="O2892" s="35">
        <v>0</v>
      </c>
      <c r="P2892" s="36">
        <v>12</v>
      </c>
      <c r="Q2892" s="37">
        <v>86</v>
      </c>
      <c r="R2892" s="36">
        <v>14</v>
      </c>
      <c r="S2892" s="39">
        <f t="shared" si="94"/>
        <v>86</v>
      </c>
      <c r="T2892" s="34" t="s">
        <v>51</v>
      </c>
      <c r="U2892" s="12">
        <f>(((alpha*(speed^3))+(beta*(speed^2))+(ceta*speed))+delta)</f>
        <v>0.44133765338191733</v>
      </c>
      <c r="V2892" s="8">
        <f t="shared" si="95"/>
        <v>86</v>
      </c>
    </row>
    <row r="2893" spans="1:22">
      <c r="A2893" s="34" t="s">
        <v>19</v>
      </c>
      <c r="B2893" s="34" t="s">
        <v>67</v>
      </c>
      <c r="C2893" s="5" t="s">
        <v>119</v>
      </c>
      <c r="D2893" s="35" t="s">
        <v>86</v>
      </c>
      <c r="E2893" s="36" t="s">
        <v>16</v>
      </c>
      <c r="F2893" s="37">
        <v>100</v>
      </c>
      <c r="G2893" s="38">
        <v>-0.02</v>
      </c>
      <c r="H2893" s="34">
        <v>0.9756248598635705</v>
      </c>
      <c r="I2893" s="35">
        <v>-2.2983439469004265</v>
      </c>
      <c r="J2893" s="35">
        <v>109.30681094034595</v>
      </c>
      <c r="K2893" s="35">
        <v>-0.33872666804192486</v>
      </c>
      <c r="L2893" s="35">
        <v>0.6664838654906603</v>
      </c>
      <c r="M2893" s="35">
        <v>1.4598649669373249E-3</v>
      </c>
      <c r="N2893" s="35">
        <v>0</v>
      </c>
      <c r="O2893" s="35">
        <v>0</v>
      </c>
      <c r="P2893" s="36">
        <v>12</v>
      </c>
      <c r="Q2893" s="37">
        <v>86</v>
      </c>
      <c r="R2893" s="36">
        <v>10</v>
      </c>
      <c r="S2893" s="39">
        <f t="shared" si="94"/>
        <v>86</v>
      </c>
      <c r="T2893" s="34" t="s">
        <v>44</v>
      </c>
      <c r="U2893" s="12">
        <f>(alpha+(beta/(1+EXP((((-1)*ceta)+(delta*LN(speed)))+(epsilon*speed)))))</f>
        <v>1.1206771713994552</v>
      </c>
      <c r="V2893" s="8">
        <f t="shared" si="95"/>
        <v>86</v>
      </c>
    </row>
    <row r="2894" spans="1:22">
      <c r="A2894" s="34" t="s">
        <v>19</v>
      </c>
      <c r="B2894" s="34" t="s">
        <v>67</v>
      </c>
      <c r="C2894" s="5" t="s">
        <v>119</v>
      </c>
      <c r="D2894" s="35" t="s">
        <v>86</v>
      </c>
      <c r="E2894" s="36" t="s">
        <v>14</v>
      </c>
      <c r="F2894" s="37">
        <v>100</v>
      </c>
      <c r="G2894" s="38">
        <v>-0.02</v>
      </c>
      <c r="H2894" s="34">
        <v>0.99724713960477784</v>
      </c>
      <c r="I2894" s="35">
        <v>10.041751656465939</v>
      </c>
      <c r="J2894" s="35">
        <v>0.99691480195745918</v>
      </c>
      <c r="K2894" s="35">
        <v>-0.96117508388961015</v>
      </c>
      <c r="L2894" s="35">
        <v>0</v>
      </c>
      <c r="M2894" s="35">
        <v>0</v>
      </c>
      <c r="N2894" s="35">
        <v>0</v>
      </c>
      <c r="O2894" s="35">
        <v>0</v>
      </c>
      <c r="P2894" s="36">
        <v>12</v>
      </c>
      <c r="Q2894" s="37">
        <v>86</v>
      </c>
      <c r="R2894" s="36">
        <v>0</v>
      </c>
      <c r="S2894" s="39">
        <f t="shared" si="94"/>
        <v>86</v>
      </c>
      <c r="T2894" s="34" t="s">
        <v>29</v>
      </c>
      <c r="U2894" s="12">
        <f>((alpha*(beta^speed))*(speed^ceta))</f>
        <v>0.10641664908074561</v>
      </c>
      <c r="V2894" s="8">
        <f t="shared" si="95"/>
        <v>86</v>
      </c>
    </row>
    <row r="2895" spans="1:22">
      <c r="A2895" s="34" t="s">
        <v>19</v>
      </c>
      <c r="B2895" s="34" t="s">
        <v>67</v>
      </c>
      <c r="C2895" s="5" t="s">
        <v>119</v>
      </c>
      <c r="D2895" s="35" t="s">
        <v>86</v>
      </c>
      <c r="E2895" s="36" t="s">
        <v>18</v>
      </c>
      <c r="F2895" s="37">
        <v>100</v>
      </c>
      <c r="G2895" s="38">
        <v>-0.02</v>
      </c>
      <c r="H2895" s="34">
        <v>0.95444064421815344</v>
      </c>
      <c r="I2895" s="35">
        <v>-5.7040417491825801E-7</v>
      </c>
      <c r="J2895" s="35">
        <v>1.2815071802951833E-4</v>
      </c>
      <c r="K2895" s="35">
        <v>-9.9291715013163848E-3</v>
      </c>
      <c r="L2895" s="35">
        <v>0.320451590651746</v>
      </c>
      <c r="M2895" s="35">
        <v>0</v>
      </c>
      <c r="N2895" s="35">
        <v>0</v>
      </c>
      <c r="O2895" s="35">
        <v>0</v>
      </c>
      <c r="P2895" s="36">
        <v>12</v>
      </c>
      <c r="Q2895" s="37">
        <v>86</v>
      </c>
      <c r="R2895" s="36">
        <v>14</v>
      </c>
      <c r="S2895" s="39">
        <f t="shared" si="94"/>
        <v>86</v>
      </c>
      <c r="T2895" s="34" t="s">
        <v>51</v>
      </c>
      <c r="U2895" s="12">
        <f>(((alpha*(speed^3))+(beta*(speed^2))+(ceta*speed))+delta)</f>
        <v>5.1536554203046925E-2</v>
      </c>
      <c r="V2895" s="8">
        <f t="shared" si="95"/>
        <v>86</v>
      </c>
    </row>
    <row r="2896" spans="1:22">
      <c r="A2896" s="34" t="s">
        <v>19</v>
      </c>
      <c r="B2896" s="34" t="s">
        <v>67</v>
      </c>
      <c r="C2896" s="5" t="s">
        <v>119</v>
      </c>
      <c r="D2896" s="35" t="s">
        <v>86</v>
      </c>
      <c r="E2896" s="36" t="s">
        <v>17</v>
      </c>
      <c r="F2896" s="37">
        <v>100</v>
      </c>
      <c r="G2896" s="38">
        <v>-0.02</v>
      </c>
      <c r="H2896" s="34">
        <v>0.97538735347919148</v>
      </c>
      <c r="I2896" s="35">
        <v>10.170377407688623</v>
      </c>
      <c r="J2896" s="35">
        <v>-10.531802905303824</v>
      </c>
      <c r="K2896" s="35">
        <v>-1.4341508161941297</v>
      </c>
      <c r="L2896" s="35">
        <v>0</v>
      </c>
      <c r="M2896" s="35">
        <v>0</v>
      </c>
      <c r="N2896" s="35">
        <v>0</v>
      </c>
      <c r="O2896" s="35">
        <v>0</v>
      </c>
      <c r="P2896" s="36">
        <v>12</v>
      </c>
      <c r="Q2896" s="37">
        <v>86</v>
      </c>
      <c r="R2896" s="36">
        <v>13</v>
      </c>
      <c r="S2896" s="39">
        <f t="shared" si="94"/>
        <v>86</v>
      </c>
      <c r="T2896" s="34" t="s">
        <v>50</v>
      </c>
      <c r="U2896" s="12">
        <f>EXP((alpha+(beta/speed))+(ceta*LN(speed)))</f>
        <v>38.850027034194021</v>
      </c>
      <c r="V2896" s="8">
        <f t="shared" si="95"/>
        <v>86</v>
      </c>
    </row>
    <row r="2897" spans="1:22">
      <c r="A2897" s="34" t="s">
        <v>19</v>
      </c>
      <c r="B2897" s="34" t="s">
        <v>67</v>
      </c>
      <c r="C2897" s="5" t="s">
        <v>119</v>
      </c>
      <c r="D2897" s="35" t="s">
        <v>86</v>
      </c>
      <c r="E2897" s="36" t="s">
        <v>15</v>
      </c>
      <c r="F2897" s="37">
        <v>0</v>
      </c>
      <c r="G2897" s="38">
        <v>0.02</v>
      </c>
      <c r="H2897" s="34">
        <v>0.98084607591887685</v>
      </c>
      <c r="I2897" s="35">
        <v>1.1701975910861933</v>
      </c>
      <c r="J2897" s="35">
        <v>13.807413171054192</v>
      </c>
      <c r="K2897" s="35">
        <v>-0.32312172570665748</v>
      </c>
      <c r="L2897" s="35">
        <v>0.38241096630787463</v>
      </c>
      <c r="M2897" s="35">
        <v>6.4904827129942638E-2</v>
      </c>
      <c r="N2897" s="35">
        <v>0</v>
      </c>
      <c r="O2897" s="35">
        <v>0</v>
      </c>
      <c r="P2897" s="36">
        <v>12</v>
      </c>
      <c r="Q2897" s="37">
        <v>86</v>
      </c>
      <c r="R2897" s="36">
        <v>10</v>
      </c>
      <c r="S2897" s="39">
        <f t="shared" si="94"/>
        <v>86</v>
      </c>
      <c r="T2897" s="34" t="s">
        <v>44</v>
      </c>
      <c r="U2897" s="12">
        <f>(alpha+(beta/(1+EXP((((-1)*ceta)+(delta*LN(speed)))+(epsilon*speed)))))</f>
        <v>1.1770468237265941</v>
      </c>
      <c r="V2897" s="8">
        <f t="shared" si="95"/>
        <v>86</v>
      </c>
    </row>
    <row r="2898" spans="1:22">
      <c r="A2898" s="34" t="s">
        <v>19</v>
      </c>
      <c r="B2898" s="34" t="s">
        <v>67</v>
      </c>
      <c r="C2898" s="5" t="s">
        <v>119</v>
      </c>
      <c r="D2898" s="35" t="s">
        <v>86</v>
      </c>
      <c r="E2898" s="36" t="s">
        <v>16</v>
      </c>
      <c r="F2898" s="37">
        <v>0</v>
      </c>
      <c r="G2898" s="38">
        <v>0.02</v>
      </c>
      <c r="H2898" s="34">
        <v>0.99188937319969916</v>
      </c>
      <c r="I2898" s="35">
        <v>111.10110119469962</v>
      </c>
      <c r="J2898" s="35">
        <v>-0.91422055026392135</v>
      </c>
      <c r="K2898" s="35">
        <v>1.9198763809437354</v>
      </c>
      <c r="L2898" s="35">
        <v>0.28310000491654164</v>
      </c>
      <c r="M2898" s="35">
        <v>0</v>
      </c>
      <c r="N2898" s="35">
        <v>0</v>
      </c>
      <c r="O2898" s="35">
        <v>0</v>
      </c>
      <c r="P2898" s="36">
        <v>12</v>
      </c>
      <c r="Q2898" s="37">
        <v>86</v>
      </c>
      <c r="R2898" s="36">
        <v>1</v>
      </c>
      <c r="S2898" s="39">
        <f t="shared" si="94"/>
        <v>86</v>
      </c>
      <c r="T2898" s="34" t="s">
        <v>30</v>
      </c>
      <c r="U2898" s="12">
        <f>((alpha*(speed^beta))+(ceta*(speed^delta)))</f>
        <v>8.6683610665621007</v>
      </c>
      <c r="V2898" s="8">
        <f t="shared" si="95"/>
        <v>86</v>
      </c>
    </row>
    <row r="2899" spans="1:22">
      <c r="A2899" s="34" t="s">
        <v>19</v>
      </c>
      <c r="B2899" s="34" t="s">
        <v>67</v>
      </c>
      <c r="C2899" s="5" t="s">
        <v>119</v>
      </c>
      <c r="D2899" s="35" t="s">
        <v>86</v>
      </c>
      <c r="E2899" s="36" t="s">
        <v>14</v>
      </c>
      <c r="F2899" s="37">
        <v>0</v>
      </c>
      <c r="G2899" s="38">
        <v>0.02</v>
      </c>
      <c r="H2899" s="34">
        <v>0.99748239078783041</v>
      </c>
      <c r="I2899" s="35">
        <v>8.3072837697530328</v>
      </c>
      <c r="J2899" s="35">
        <v>0.99986585926179816</v>
      </c>
      <c r="K2899" s="35">
        <v>-0.82339450944673265</v>
      </c>
      <c r="L2899" s="35">
        <v>0</v>
      </c>
      <c r="M2899" s="35">
        <v>0</v>
      </c>
      <c r="N2899" s="35">
        <v>0</v>
      </c>
      <c r="O2899" s="35">
        <v>0</v>
      </c>
      <c r="P2899" s="36">
        <v>12</v>
      </c>
      <c r="Q2899" s="37">
        <v>86</v>
      </c>
      <c r="R2899" s="36">
        <v>0</v>
      </c>
      <c r="S2899" s="39">
        <f t="shared" si="94"/>
        <v>86</v>
      </c>
      <c r="T2899" s="34" t="s">
        <v>29</v>
      </c>
      <c r="U2899" s="12">
        <f>((alpha*(beta^speed))*(speed^ceta))</f>
        <v>0.2096974939899654</v>
      </c>
      <c r="V2899" s="8">
        <f t="shared" si="95"/>
        <v>86</v>
      </c>
    </row>
    <row r="2900" spans="1:22">
      <c r="A2900" s="34" t="s">
        <v>19</v>
      </c>
      <c r="B2900" s="34" t="s">
        <v>67</v>
      </c>
      <c r="C2900" s="5" t="s">
        <v>119</v>
      </c>
      <c r="D2900" s="35" t="s">
        <v>86</v>
      </c>
      <c r="E2900" s="36" t="s">
        <v>18</v>
      </c>
      <c r="F2900" s="37">
        <v>0</v>
      </c>
      <c r="G2900" s="38">
        <v>0.02</v>
      </c>
      <c r="H2900" s="34">
        <v>0.96684561345628661</v>
      </c>
      <c r="I2900" s="35">
        <v>1.3683150751757831</v>
      </c>
      <c r="J2900" s="35">
        <v>1.0124370418258828</v>
      </c>
      <c r="K2900" s="35">
        <v>-0.73775349336004958</v>
      </c>
      <c r="L2900" s="35">
        <v>0</v>
      </c>
      <c r="M2900" s="35">
        <v>0</v>
      </c>
      <c r="N2900" s="35">
        <v>0</v>
      </c>
      <c r="O2900" s="35">
        <v>0</v>
      </c>
      <c r="P2900" s="36">
        <v>12</v>
      </c>
      <c r="Q2900" s="37">
        <v>86</v>
      </c>
      <c r="R2900" s="36">
        <v>0</v>
      </c>
      <c r="S2900" s="39">
        <f t="shared" si="94"/>
        <v>86</v>
      </c>
      <c r="T2900" s="34" t="s">
        <v>29</v>
      </c>
      <c r="U2900" s="12">
        <f>((alpha*(beta^speed))*(speed^ceta))</f>
        <v>0.14813353143885216</v>
      </c>
      <c r="V2900" s="8">
        <f t="shared" si="95"/>
        <v>86</v>
      </c>
    </row>
    <row r="2901" spans="1:22">
      <c r="A2901" s="34" t="s">
        <v>19</v>
      </c>
      <c r="B2901" s="34" t="s">
        <v>67</v>
      </c>
      <c r="C2901" s="5" t="s">
        <v>119</v>
      </c>
      <c r="D2901" s="35" t="s">
        <v>86</v>
      </c>
      <c r="E2901" s="36" t="s">
        <v>17</v>
      </c>
      <c r="F2901" s="37">
        <v>0</v>
      </c>
      <c r="G2901" s="38">
        <v>0.02</v>
      </c>
      <c r="H2901" s="34">
        <v>0.99211266096649753</v>
      </c>
      <c r="I2901" s="35">
        <v>2403.4230978537371</v>
      </c>
      <c r="J2901" s="35">
        <v>1.0123864485902996</v>
      </c>
      <c r="K2901" s="35">
        <v>-0.75481907400115156</v>
      </c>
      <c r="L2901" s="35">
        <v>0</v>
      </c>
      <c r="M2901" s="35">
        <v>0</v>
      </c>
      <c r="N2901" s="35">
        <v>0</v>
      </c>
      <c r="O2901" s="35">
        <v>0</v>
      </c>
      <c r="P2901" s="36">
        <v>12</v>
      </c>
      <c r="Q2901" s="37">
        <v>86</v>
      </c>
      <c r="R2901" s="36">
        <v>0</v>
      </c>
      <c r="S2901" s="39">
        <f t="shared" si="94"/>
        <v>86</v>
      </c>
      <c r="T2901" s="34" t="s">
        <v>29</v>
      </c>
      <c r="U2901" s="12">
        <f>((alpha*(beta^speed))*(speed^ceta))</f>
        <v>240.11411944304874</v>
      </c>
      <c r="V2901" s="8">
        <f t="shared" si="95"/>
        <v>86</v>
      </c>
    </row>
    <row r="2902" spans="1:22">
      <c r="A2902" s="34" t="s">
        <v>19</v>
      </c>
      <c r="B2902" s="34" t="s">
        <v>67</v>
      </c>
      <c r="C2902" s="5" t="s">
        <v>119</v>
      </c>
      <c r="D2902" s="35" t="s">
        <v>86</v>
      </c>
      <c r="E2902" s="36" t="s">
        <v>15</v>
      </c>
      <c r="F2902" s="37">
        <v>50</v>
      </c>
      <c r="G2902" s="38">
        <v>0.02</v>
      </c>
      <c r="H2902" s="34">
        <v>0.93162430749435743</v>
      </c>
      <c r="I2902" s="35">
        <v>1.7911830659211211E-4</v>
      </c>
      <c r="J2902" s="35">
        <v>1.7902471026012325</v>
      </c>
      <c r="K2902" s="35">
        <v>12.148700538919348</v>
      </c>
      <c r="L2902" s="35">
        <v>-0.5643419327140522</v>
      </c>
      <c r="M2902" s="35">
        <v>0</v>
      </c>
      <c r="N2902" s="35">
        <v>0</v>
      </c>
      <c r="O2902" s="35">
        <v>0</v>
      </c>
      <c r="P2902" s="36">
        <v>12</v>
      </c>
      <c r="Q2902" s="37">
        <v>86</v>
      </c>
      <c r="R2902" s="36">
        <v>1</v>
      </c>
      <c r="S2902" s="39">
        <f t="shared" si="94"/>
        <v>86</v>
      </c>
      <c r="T2902" s="34" t="s">
        <v>30</v>
      </c>
      <c r="U2902" s="12">
        <f>((alpha*(speed^beta))+(ceta*(speed^delta)))</f>
        <v>1.5040229597209427</v>
      </c>
      <c r="V2902" s="8">
        <f t="shared" si="95"/>
        <v>86</v>
      </c>
    </row>
    <row r="2903" spans="1:22">
      <c r="A2903" s="34" t="s">
        <v>19</v>
      </c>
      <c r="B2903" s="34" t="s">
        <v>67</v>
      </c>
      <c r="C2903" s="5" t="s">
        <v>119</v>
      </c>
      <c r="D2903" s="35" t="s">
        <v>86</v>
      </c>
      <c r="E2903" s="36" t="s">
        <v>16</v>
      </c>
      <c r="F2903" s="37">
        <v>50</v>
      </c>
      <c r="G2903" s="38">
        <v>0.02</v>
      </c>
      <c r="H2903" s="34">
        <v>0.98832737621314015</v>
      </c>
      <c r="I2903" s="35">
        <v>115.14102857022263</v>
      </c>
      <c r="J2903" s="35">
        <v>-0.97436956469862435</v>
      </c>
      <c r="K2903" s="35">
        <v>6.2216873948300986</v>
      </c>
      <c r="L2903" s="35">
        <v>7.618858045777413E-2</v>
      </c>
      <c r="M2903" s="35">
        <v>0</v>
      </c>
      <c r="N2903" s="35">
        <v>0</v>
      </c>
      <c r="O2903" s="35">
        <v>0</v>
      </c>
      <c r="P2903" s="36">
        <v>12</v>
      </c>
      <c r="Q2903" s="37">
        <v>86</v>
      </c>
      <c r="R2903" s="36">
        <v>1</v>
      </c>
      <c r="S2903" s="39">
        <f t="shared" si="94"/>
        <v>86</v>
      </c>
      <c r="T2903" s="34" t="s">
        <v>30</v>
      </c>
      <c r="U2903" s="12">
        <f>((alpha*(speed^beta))+(ceta*(speed^delta)))</f>
        <v>10.236411448152118</v>
      </c>
      <c r="V2903" s="8">
        <f t="shared" si="95"/>
        <v>86</v>
      </c>
    </row>
    <row r="2904" spans="1:22">
      <c r="A2904" s="34" t="s">
        <v>19</v>
      </c>
      <c r="B2904" s="34" t="s">
        <v>67</v>
      </c>
      <c r="C2904" s="5" t="s">
        <v>119</v>
      </c>
      <c r="D2904" s="35" t="s">
        <v>86</v>
      </c>
      <c r="E2904" s="36" t="s">
        <v>14</v>
      </c>
      <c r="F2904" s="37">
        <v>50</v>
      </c>
      <c r="G2904" s="38">
        <v>0.02</v>
      </c>
      <c r="H2904" s="34">
        <v>0.99754073450015679</v>
      </c>
      <c r="I2904" s="35">
        <v>9.3435712769403771</v>
      </c>
      <c r="J2904" s="35">
        <v>1.0025419208670769</v>
      </c>
      <c r="K2904" s="35">
        <v>-0.88474652309597712</v>
      </c>
      <c r="L2904" s="35">
        <v>0</v>
      </c>
      <c r="M2904" s="35">
        <v>0</v>
      </c>
      <c r="N2904" s="35">
        <v>0</v>
      </c>
      <c r="O2904" s="35">
        <v>0</v>
      </c>
      <c r="P2904" s="36">
        <v>12</v>
      </c>
      <c r="Q2904" s="37">
        <v>86</v>
      </c>
      <c r="R2904" s="36">
        <v>0</v>
      </c>
      <c r="S2904" s="39">
        <f t="shared" si="94"/>
        <v>86</v>
      </c>
      <c r="T2904" s="34" t="s">
        <v>29</v>
      </c>
      <c r="U2904" s="12">
        <f>((alpha*(beta^speed))*(speed^ceta))</f>
        <v>0.22583471107436309</v>
      </c>
      <c r="V2904" s="8">
        <f t="shared" si="95"/>
        <v>86</v>
      </c>
    </row>
    <row r="2905" spans="1:22">
      <c r="A2905" s="34" t="s">
        <v>19</v>
      </c>
      <c r="B2905" s="34" t="s">
        <v>67</v>
      </c>
      <c r="C2905" s="5" t="s">
        <v>119</v>
      </c>
      <c r="D2905" s="35" t="s">
        <v>86</v>
      </c>
      <c r="E2905" s="36" t="s">
        <v>18</v>
      </c>
      <c r="F2905" s="37">
        <v>50</v>
      </c>
      <c r="G2905" s="38">
        <v>0.02</v>
      </c>
      <c r="H2905" s="34">
        <v>0.89800412393819662</v>
      </c>
      <c r="I2905" s="35">
        <v>2.1647201590448435</v>
      </c>
      <c r="J2905" s="35">
        <v>0.1193030901497215</v>
      </c>
      <c r="K2905" s="35">
        <v>-9.4262459036580939E-4</v>
      </c>
      <c r="L2905" s="35">
        <v>0</v>
      </c>
      <c r="M2905" s="35">
        <v>0</v>
      </c>
      <c r="N2905" s="35">
        <v>0</v>
      </c>
      <c r="O2905" s="35">
        <v>0</v>
      </c>
      <c r="P2905" s="36">
        <v>12</v>
      </c>
      <c r="Q2905" s="37">
        <v>86</v>
      </c>
      <c r="R2905" s="36">
        <v>5</v>
      </c>
      <c r="S2905" s="39">
        <f t="shared" si="94"/>
        <v>86</v>
      </c>
      <c r="T2905" s="34" t="s">
        <v>36</v>
      </c>
      <c r="U2905" s="12">
        <f>(1/(((ceta*(speed^2))+(beta*speed))+alpha))</f>
        <v>0.18338077131857919</v>
      </c>
      <c r="V2905" s="8">
        <f t="shared" si="95"/>
        <v>86</v>
      </c>
    </row>
    <row r="2906" spans="1:22">
      <c r="A2906" s="34" t="s">
        <v>19</v>
      </c>
      <c r="B2906" s="34" t="s">
        <v>67</v>
      </c>
      <c r="C2906" s="5" t="s">
        <v>119</v>
      </c>
      <c r="D2906" s="35" t="s">
        <v>86</v>
      </c>
      <c r="E2906" s="36" t="s">
        <v>17</v>
      </c>
      <c r="F2906" s="37">
        <v>50</v>
      </c>
      <c r="G2906" s="38">
        <v>0.02</v>
      </c>
      <c r="H2906" s="34">
        <v>0.986711978966334</v>
      </c>
      <c r="I2906" s="35">
        <v>2107.5801708526369</v>
      </c>
      <c r="J2906" s="35">
        <v>1.009956636642896</v>
      </c>
      <c r="K2906" s="35">
        <v>-0.6291629180796765</v>
      </c>
      <c r="L2906" s="35">
        <v>0</v>
      </c>
      <c r="M2906" s="35">
        <v>0</v>
      </c>
      <c r="N2906" s="35">
        <v>0</v>
      </c>
      <c r="O2906" s="35">
        <v>0</v>
      </c>
      <c r="P2906" s="36">
        <v>12</v>
      </c>
      <c r="Q2906" s="37">
        <v>86</v>
      </c>
      <c r="R2906" s="36">
        <v>0</v>
      </c>
      <c r="S2906" s="39">
        <f t="shared" si="94"/>
        <v>86</v>
      </c>
      <c r="T2906" s="34" t="s">
        <v>29</v>
      </c>
      <c r="U2906" s="12">
        <f>((alpha*(beta^speed))*(speed^ceta))</f>
        <v>299.71188668717855</v>
      </c>
      <c r="V2906" s="8">
        <f t="shared" si="95"/>
        <v>86</v>
      </c>
    </row>
    <row r="2907" spans="1:22">
      <c r="A2907" s="34" t="s">
        <v>19</v>
      </c>
      <c r="B2907" s="34" t="s">
        <v>67</v>
      </c>
      <c r="C2907" s="5" t="s">
        <v>119</v>
      </c>
      <c r="D2907" s="35" t="s">
        <v>86</v>
      </c>
      <c r="E2907" s="36" t="s">
        <v>15</v>
      </c>
      <c r="F2907" s="37">
        <v>100</v>
      </c>
      <c r="G2907" s="38">
        <v>0.02</v>
      </c>
      <c r="H2907" s="34">
        <v>0.91983804132186175</v>
      </c>
      <c r="I2907" s="35">
        <v>-1.2240446873811951E-5</v>
      </c>
      <c r="J2907" s="35">
        <v>2.2347383957128891E-3</v>
      </c>
      <c r="K2907" s="35">
        <v>-0.14113388331041862</v>
      </c>
      <c r="L2907" s="35">
        <v>4.7458577861339739</v>
      </c>
      <c r="M2907" s="35">
        <v>0</v>
      </c>
      <c r="N2907" s="35">
        <v>0</v>
      </c>
      <c r="O2907" s="35">
        <v>0</v>
      </c>
      <c r="P2907" s="36">
        <v>12</v>
      </c>
      <c r="Q2907" s="37">
        <v>86</v>
      </c>
      <c r="R2907" s="36">
        <v>14</v>
      </c>
      <c r="S2907" s="39">
        <f t="shared" si="94"/>
        <v>86</v>
      </c>
      <c r="T2907" s="34" t="s">
        <v>51</v>
      </c>
      <c r="U2907" s="12">
        <f>(((alpha*(speed^3))+(beta*(speed^2))+(ceta*speed))+delta)</f>
        <v>1.350859319361164</v>
      </c>
      <c r="V2907" s="8">
        <f t="shared" si="95"/>
        <v>86</v>
      </c>
    </row>
    <row r="2908" spans="1:22">
      <c r="A2908" s="34" t="s">
        <v>19</v>
      </c>
      <c r="B2908" s="34" t="s">
        <v>67</v>
      </c>
      <c r="C2908" s="5" t="s">
        <v>119</v>
      </c>
      <c r="D2908" s="35" t="s">
        <v>86</v>
      </c>
      <c r="E2908" s="36" t="s">
        <v>16</v>
      </c>
      <c r="F2908" s="37">
        <v>100</v>
      </c>
      <c r="G2908" s="38">
        <v>0.02</v>
      </c>
      <c r="H2908" s="34">
        <v>0.98596198065478757</v>
      </c>
      <c r="I2908" s="35">
        <v>79.913451718989663</v>
      </c>
      <c r="J2908" s="35">
        <v>-0.67390307170599206</v>
      </c>
      <c r="K2908" s="35">
        <v>2.9442256277454151</v>
      </c>
      <c r="L2908" s="35">
        <v>0.2204211792287831</v>
      </c>
      <c r="M2908" s="35">
        <v>0</v>
      </c>
      <c r="N2908" s="35">
        <v>0</v>
      </c>
      <c r="O2908" s="35">
        <v>0</v>
      </c>
      <c r="P2908" s="36">
        <v>12</v>
      </c>
      <c r="Q2908" s="37">
        <v>86</v>
      </c>
      <c r="R2908" s="36">
        <v>1</v>
      </c>
      <c r="S2908" s="39">
        <f t="shared" si="94"/>
        <v>86</v>
      </c>
      <c r="T2908" s="34" t="s">
        <v>30</v>
      </c>
      <c r="U2908" s="12">
        <f>((alpha*(speed^beta))+(ceta*(speed^delta)))</f>
        <v>11.830656921481477</v>
      </c>
      <c r="V2908" s="8">
        <f t="shared" si="95"/>
        <v>86</v>
      </c>
    </row>
    <row r="2909" spans="1:22">
      <c r="A2909" s="34" t="s">
        <v>19</v>
      </c>
      <c r="B2909" s="34" t="s">
        <v>67</v>
      </c>
      <c r="C2909" s="5" t="s">
        <v>119</v>
      </c>
      <c r="D2909" s="35" t="s">
        <v>86</v>
      </c>
      <c r="E2909" s="36" t="s">
        <v>14</v>
      </c>
      <c r="F2909" s="37">
        <v>100</v>
      </c>
      <c r="G2909" s="38">
        <v>0.02</v>
      </c>
      <c r="H2909" s="34">
        <v>0.99707678899320762</v>
      </c>
      <c r="I2909" s="35">
        <v>10.803884476633829</v>
      </c>
      <c r="J2909" s="35">
        <v>1.0067379933339495</v>
      </c>
      <c r="K2909" s="35">
        <v>-0.96283460521085085</v>
      </c>
      <c r="L2909" s="35">
        <v>0</v>
      </c>
      <c r="M2909" s="35">
        <v>0</v>
      </c>
      <c r="N2909" s="35">
        <v>0</v>
      </c>
      <c r="O2909" s="35">
        <v>0</v>
      </c>
      <c r="P2909" s="36">
        <v>12</v>
      </c>
      <c r="Q2909" s="37">
        <v>86</v>
      </c>
      <c r="R2909" s="36">
        <v>0</v>
      </c>
      <c r="S2909" s="39">
        <f t="shared" si="94"/>
        <v>86</v>
      </c>
      <c r="T2909" s="34" t="s">
        <v>29</v>
      </c>
      <c r="U2909" s="12">
        <f>((alpha*(beta^speed))*(speed^ceta))</f>
        <v>0.26411516258446299</v>
      </c>
      <c r="V2909" s="8">
        <f t="shared" si="95"/>
        <v>86</v>
      </c>
    </row>
    <row r="2910" spans="1:22">
      <c r="A2910" s="34" t="s">
        <v>19</v>
      </c>
      <c r="B2910" s="34" t="s">
        <v>67</v>
      </c>
      <c r="C2910" s="5" t="s">
        <v>119</v>
      </c>
      <c r="D2910" s="35" t="s">
        <v>86</v>
      </c>
      <c r="E2910" s="36" t="s">
        <v>18</v>
      </c>
      <c r="F2910" s="37">
        <v>100</v>
      </c>
      <c r="G2910" s="38">
        <v>0.02</v>
      </c>
      <c r="H2910" s="34">
        <v>0.87399753561015614</v>
      </c>
      <c r="I2910" s="35">
        <v>-6.1648098717502211E-7</v>
      </c>
      <c r="J2910" s="35">
        <v>1.3382698873480462E-4</v>
      </c>
      <c r="K2910" s="35">
        <v>-9.7252249760265887E-3</v>
      </c>
      <c r="L2910" s="35">
        <v>0.43217436419526201</v>
      </c>
      <c r="M2910" s="35">
        <v>0</v>
      </c>
      <c r="N2910" s="35">
        <v>0</v>
      </c>
      <c r="O2910" s="35">
        <v>0</v>
      </c>
      <c r="P2910" s="36">
        <v>12</v>
      </c>
      <c r="Q2910" s="37">
        <v>86</v>
      </c>
      <c r="R2910" s="36">
        <v>14</v>
      </c>
      <c r="S2910" s="39">
        <f t="shared" si="94"/>
        <v>86</v>
      </c>
      <c r="T2910" s="34" t="s">
        <v>51</v>
      </c>
      <c r="U2910" s="12">
        <f>(((alpha*(speed^3))+(beta*(speed^2))+(ceta*speed))+delta)</f>
        <v>0.19347299416099439</v>
      </c>
      <c r="V2910" s="8">
        <f t="shared" si="95"/>
        <v>86</v>
      </c>
    </row>
    <row r="2911" spans="1:22">
      <c r="A2911" s="34" t="s">
        <v>19</v>
      </c>
      <c r="B2911" s="34" t="s">
        <v>67</v>
      </c>
      <c r="C2911" s="5" t="s">
        <v>119</v>
      </c>
      <c r="D2911" s="35" t="s">
        <v>86</v>
      </c>
      <c r="E2911" s="36" t="s">
        <v>17</v>
      </c>
      <c r="F2911" s="37">
        <v>100</v>
      </c>
      <c r="G2911" s="38">
        <v>0.02</v>
      </c>
      <c r="H2911" s="34">
        <v>0.978655184511805</v>
      </c>
      <c r="I2911" s="35">
        <v>1996.2324766534139</v>
      </c>
      <c r="J2911" s="35">
        <v>1.0083853998060399</v>
      </c>
      <c r="K2911" s="35">
        <v>-0.54573735878220564</v>
      </c>
      <c r="L2911" s="35">
        <v>0</v>
      </c>
      <c r="M2911" s="35">
        <v>0</v>
      </c>
      <c r="N2911" s="35">
        <v>0</v>
      </c>
      <c r="O2911" s="35">
        <v>0</v>
      </c>
      <c r="P2911" s="36">
        <v>12</v>
      </c>
      <c r="Q2911" s="37">
        <v>86</v>
      </c>
      <c r="R2911" s="36">
        <v>0</v>
      </c>
      <c r="S2911" s="39">
        <f t="shared" si="94"/>
        <v>86</v>
      </c>
      <c r="T2911" s="34" t="s">
        <v>29</v>
      </c>
      <c r="U2911" s="12">
        <f>((alpha*(beta^speed))*(speed^ceta))</f>
        <v>360.05285169895046</v>
      </c>
      <c r="V2911" s="8">
        <f t="shared" si="95"/>
        <v>86</v>
      </c>
    </row>
    <row r="2912" spans="1:22">
      <c r="A2912" s="34" t="s">
        <v>19</v>
      </c>
      <c r="B2912" s="34" t="s">
        <v>67</v>
      </c>
      <c r="C2912" s="5" t="s">
        <v>119</v>
      </c>
      <c r="D2912" s="35" t="s">
        <v>86</v>
      </c>
      <c r="E2912" s="36" t="s">
        <v>15</v>
      </c>
      <c r="F2912" s="37">
        <v>0</v>
      </c>
      <c r="G2912" s="38">
        <v>0.04</v>
      </c>
      <c r="H2912" s="34">
        <v>0.96404210352080977</v>
      </c>
      <c r="I2912" s="35">
        <v>2.5223237927553646</v>
      </c>
      <c r="J2912" s="35">
        <v>-0.1392774385629941</v>
      </c>
      <c r="K2912" s="35">
        <v>43.252222325024306</v>
      </c>
      <c r="L2912" s="35">
        <v>-1.4193359860492971</v>
      </c>
      <c r="M2912" s="35">
        <v>0</v>
      </c>
      <c r="N2912" s="35">
        <v>0</v>
      </c>
      <c r="O2912" s="35">
        <v>0</v>
      </c>
      <c r="P2912" s="36">
        <v>12</v>
      </c>
      <c r="Q2912" s="37">
        <v>86</v>
      </c>
      <c r="R2912" s="36">
        <v>1</v>
      </c>
      <c r="S2912" s="39">
        <f t="shared" si="94"/>
        <v>86</v>
      </c>
      <c r="T2912" s="34" t="s">
        <v>30</v>
      </c>
      <c r="U2912" s="12">
        <f>((alpha*(speed^beta))+(ceta*(speed^delta)))</f>
        <v>1.4340201412520011</v>
      </c>
      <c r="V2912" s="8">
        <f t="shared" si="95"/>
        <v>86</v>
      </c>
    </row>
    <row r="2913" spans="1:22">
      <c r="A2913" s="34" t="s">
        <v>19</v>
      </c>
      <c r="B2913" s="34" t="s">
        <v>67</v>
      </c>
      <c r="C2913" s="5" t="s">
        <v>119</v>
      </c>
      <c r="D2913" s="35" t="s">
        <v>86</v>
      </c>
      <c r="E2913" s="36" t="s">
        <v>16</v>
      </c>
      <c r="F2913" s="37">
        <v>0</v>
      </c>
      <c r="G2913" s="38">
        <v>0.04</v>
      </c>
      <c r="H2913" s="34">
        <v>0.99471308978540618</v>
      </c>
      <c r="I2913" s="35">
        <v>5.4423006409816947</v>
      </c>
      <c r="J2913" s="35">
        <v>0.1350472318322887</v>
      </c>
      <c r="K2913" s="35">
        <v>113.88046258994476</v>
      </c>
      <c r="L2913" s="35">
        <v>-0.94936278283239128</v>
      </c>
      <c r="M2913" s="35">
        <v>0</v>
      </c>
      <c r="N2913" s="35">
        <v>0</v>
      </c>
      <c r="O2913" s="35">
        <v>0</v>
      </c>
      <c r="P2913" s="36">
        <v>12</v>
      </c>
      <c r="Q2913" s="37">
        <v>86</v>
      </c>
      <c r="R2913" s="36">
        <v>1</v>
      </c>
      <c r="S2913" s="39">
        <f t="shared" si="94"/>
        <v>86</v>
      </c>
      <c r="T2913" s="34" t="s">
        <v>30</v>
      </c>
      <c r="U2913" s="12">
        <f>((alpha*(speed^beta))+(ceta*(speed^delta)))</f>
        <v>11.591110612361266</v>
      </c>
      <c r="V2913" s="8">
        <f t="shared" si="95"/>
        <v>86</v>
      </c>
    </row>
    <row r="2914" spans="1:22">
      <c r="A2914" s="34" t="s">
        <v>19</v>
      </c>
      <c r="B2914" s="34" t="s">
        <v>67</v>
      </c>
      <c r="C2914" s="5" t="s">
        <v>119</v>
      </c>
      <c r="D2914" s="35" t="s">
        <v>86</v>
      </c>
      <c r="E2914" s="36" t="s">
        <v>14</v>
      </c>
      <c r="F2914" s="37">
        <v>0</v>
      </c>
      <c r="G2914" s="38">
        <v>0.04</v>
      </c>
      <c r="H2914" s="34">
        <v>0.99732223710551993</v>
      </c>
      <c r="I2914" s="35">
        <v>0.19749368981274704</v>
      </c>
      <c r="J2914" s="35">
        <v>12.531509184252766</v>
      </c>
      <c r="K2914" s="35">
        <v>-0.24086046305656295</v>
      </c>
      <c r="L2914" s="35">
        <v>0.82714601180817837</v>
      </c>
      <c r="M2914" s="35">
        <v>1.9761517139163316E-2</v>
      </c>
      <c r="N2914" s="35">
        <v>0</v>
      </c>
      <c r="O2914" s="35">
        <v>0</v>
      </c>
      <c r="P2914" s="36">
        <v>12</v>
      </c>
      <c r="Q2914" s="37">
        <v>86</v>
      </c>
      <c r="R2914" s="36">
        <v>10</v>
      </c>
      <c r="S2914" s="39">
        <f t="shared" si="94"/>
        <v>86</v>
      </c>
      <c r="T2914" s="34" t="s">
        <v>44</v>
      </c>
      <c r="U2914" s="12">
        <f>(alpha+(beta/(1+EXP((((-1)*ceta)+(delta*LN(speed)))+(epsilon*speed)))))</f>
        <v>0.24253832818561066</v>
      </c>
      <c r="V2914" s="8">
        <f t="shared" si="95"/>
        <v>86</v>
      </c>
    </row>
    <row r="2915" spans="1:22">
      <c r="A2915" s="34" t="s">
        <v>19</v>
      </c>
      <c r="B2915" s="34" t="s">
        <v>67</v>
      </c>
      <c r="C2915" s="5" t="s">
        <v>119</v>
      </c>
      <c r="D2915" s="35" t="s">
        <v>86</v>
      </c>
      <c r="E2915" s="36" t="s">
        <v>18</v>
      </c>
      <c r="F2915" s="37">
        <v>0</v>
      </c>
      <c r="G2915" s="38">
        <v>0.04</v>
      </c>
      <c r="H2915" s="34">
        <v>0.95576674666473316</v>
      </c>
      <c r="I2915" s="35">
        <v>1.4724071273387611</v>
      </c>
      <c r="J2915" s="35">
        <v>-1.0216053950348047</v>
      </c>
      <c r="K2915" s="35">
        <v>0.20943301630728708</v>
      </c>
      <c r="L2915" s="35">
        <v>-7.099131826686278E-2</v>
      </c>
      <c r="M2915" s="35">
        <v>0</v>
      </c>
      <c r="N2915" s="35">
        <v>0</v>
      </c>
      <c r="O2915" s="35">
        <v>0</v>
      </c>
      <c r="P2915" s="36">
        <v>12</v>
      </c>
      <c r="Q2915" s="37">
        <v>86</v>
      </c>
      <c r="R2915" s="36">
        <v>1</v>
      </c>
      <c r="S2915" s="39">
        <f t="shared" si="94"/>
        <v>86</v>
      </c>
      <c r="T2915" s="34" t="s">
        <v>30</v>
      </c>
      <c r="U2915" s="12">
        <f>((alpha*(speed^beta))+(ceta*(speed^delta)))</f>
        <v>0.16820565785372399</v>
      </c>
      <c r="V2915" s="8">
        <f t="shared" si="95"/>
        <v>86</v>
      </c>
    </row>
    <row r="2916" spans="1:22">
      <c r="A2916" s="34" t="s">
        <v>19</v>
      </c>
      <c r="B2916" s="34" t="s">
        <v>67</v>
      </c>
      <c r="C2916" s="5" t="s">
        <v>119</v>
      </c>
      <c r="D2916" s="35" t="s">
        <v>86</v>
      </c>
      <c r="E2916" s="36" t="s">
        <v>17</v>
      </c>
      <c r="F2916" s="37">
        <v>0</v>
      </c>
      <c r="G2916" s="38">
        <v>0.04</v>
      </c>
      <c r="H2916" s="34">
        <v>0.99319909007652563</v>
      </c>
      <c r="I2916" s="35">
        <v>2037.2295359606476</v>
      </c>
      <c r="J2916" s="35">
        <v>1.0109162671575613</v>
      </c>
      <c r="K2916" s="35">
        <v>-0.61306561227501521</v>
      </c>
      <c r="L2916" s="35">
        <v>0</v>
      </c>
      <c r="M2916" s="35">
        <v>0</v>
      </c>
      <c r="N2916" s="35">
        <v>0</v>
      </c>
      <c r="O2916" s="35">
        <v>0</v>
      </c>
      <c r="P2916" s="36">
        <v>12</v>
      </c>
      <c r="Q2916" s="37">
        <v>86</v>
      </c>
      <c r="R2916" s="36">
        <v>0</v>
      </c>
      <c r="S2916" s="39">
        <f t="shared" si="94"/>
        <v>86</v>
      </c>
      <c r="T2916" s="34" t="s">
        <v>29</v>
      </c>
      <c r="U2916" s="12">
        <f>((alpha*(beta^speed))*(speed^ceta))</f>
        <v>337.73136928261329</v>
      </c>
      <c r="V2916" s="8">
        <f t="shared" si="95"/>
        <v>86</v>
      </c>
    </row>
    <row r="2917" spans="1:22">
      <c r="A2917" s="34" t="s">
        <v>19</v>
      </c>
      <c r="B2917" s="34" t="s">
        <v>67</v>
      </c>
      <c r="C2917" s="5" t="s">
        <v>119</v>
      </c>
      <c r="D2917" s="35" t="s">
        <v>86</v>
      </c>
      <c r="E2917" s="36" t="s">
        <v>15</v>
      </c>
      <c r="F2917" s="37">
        <v>50</v>
      </c>
      <c r="G2917" s="38">
        <v>0.04</v>
      </c>
      <c r="H2917" s="34">
        <v>0.96014517112088937</v>
      </c>
      <c r="I2917" s="35">
        <v>8.1908025617088001</v>
      </c>
      <c r="J2917" s="35">
        <v>0.99534158401257355</v>
      </c>
      <c r="K2917" s="35">
        <v>-0.32523386529317283</v>
      </c>
      <c r="L2917" s="35">
        <v>0</v>
      </c>
      <c r="M2917" s="35">
        <v>0</v>
      </c>
      <c r="N2917" s="35">
        <v>0</v>
      </c>
      <c r="O2917" s="35">
        <v>0</v>
      </c>
      <c r="P2917" s="36">
        <v>12</v>
      </c>
      <c r="Q2917" s="37">
        <v>86</v>
      </c>
      <c r="R2917" s="36">
        <v>0</v>
      </c>
      <c r="S2917" s="39">
        <f t="shared" si="94"/>
        <v>86</v>
      </c>
      <c r="T2917" s="34" t="s">
        <v>29</v>
      </c>
      <c r="U2917" s="12">
        <f>((alpha*(beta^speed))*(speed^ceta))</f>
        <v>1.2875580994061997</v>
      </c>
      <c r="V2917" s="8">
        <f t="shared" si="95"/>
        <v>86</v>
      </c>
    </row>
    <row r="2918" spans="1:22">
      <c r="A2918" s="34" t="s">
        <v>19</v>
      </c>
      <c r="B2918" s="34" t="s">
        <v>67</v>
      </c>
      <c r="C2918" s="5" t="s">
        <v>119</v>
      </c>
      <c r="D2918" s="35" t="s">
        <v>86</v>
      </c>
      <c r="E2918" s="36" t="s">
        <v>16</v>
      </c>
      <c r="F2918" s="37">
        <v>50</v>
      </c>
      <c r="G2918" s="38">
        <v>0.04</v>
      </c>
      <c r="H2918" s="34">
        <v>0.9945494136512707</v>
      </c>
      <c r="I2918" s="35">
        <v>13.001433659359989</v>
      </c>
      <c r="J2918" s="35">
        <v>6.2543116947588046E-3</v>
      </c>
      <c r="K2918" s="35">
        <v>135.45444127343524</v>
      </c>
      <c r="L2918" s="35">
        <v>-1.0936960966410763</v>
      </c>
      <c r="M2918" s="35">
        <v>0</v>
      </c>
      <c r="N2918" s="35">
        <v>0</v>
      </c>
      <c r="O2918" s="35">
        <v>0</v>
      </c>
      <c r="P2918" s="36">
        <v>12</v>
      </c>
      <c r="Q2918" s="37">
        <v>86</v>
      </c>
      <c r="R2918" s="36">
        <v>1</v>
      </c>
      <c r="S2918" s="39">
        <f t="shared" si="94"/>
        <v>86</v>
      </c>
      <c r="T2918" s="34" t="s">
        <v>30</v>
      </c>
      <c r="U2918" s="12">
        <f>((alpha*(speed^beta))+(ceta*(speed^delta)))</f>
        <v>14.406355097509421</v>
      </c>
      <c r="V2918" s="8">
        <f t="shared" si="95"/>
        <v>86</v>
      </c>
    </row>
    <row r="2919" spans="1:22">
      <c r="A2919" s="34" t="s">
        <v>19</v>
      </c>
      <c r="B2919" s="34" t="s">
        <v>67</v>
      </c>
      <c r="C2919" s="5" t="s">
        <v>119</v>
      </c>
      <c r="D2919" s="35" t="s">
        <v>86</v>
      </c>
      <c r="E2919" s="36" t="s">
        <v>14</v>
      </c>
      <c r="F2919" s="37">
        <v>50</v>
      </c>
      <c r="G2919" s="38">
        <v>0.04</v>
      </c>
      <c r="H2919" s="34">
        <v>0.99716426698336613</v>
      </c>
      <c r="I2919" s="35">
        <v>13.031045521310585</v>
      </c>
      <c r="J2919" s="35">
        <v>1.0102885098140117</v>
      </c>
      <c r="K2919" s="35">
        <v>-1.0345063396241119</v>
      </c>
      <c r="L2919" s="35">
        <v>0</v>
      </c>
      <c r="M2919" s="35">
        <v>0</v>
      </c>
      <c r="N2919" s="35">
        <v>0</v>
      </c>
      <c r="O2919" s="35">
        <v>0</v>
      </c>
      <c r="P2919" s="36">
        <v>12</v>
      </c>
      <c r="Q2919" s="37">
        <v>86</v>
      </c>
      <c r="R2919" s="36">
        <v>0</v>
      </c>
      <c r="S2919" s="39">
        <f t="shared" si="94"/>
        <v>86</v>
      </c>
      <c r="T2919" s="34" t="s">
        <v>29</v>
      </c>
      <c r="U2919" s="12">
        <f>((alpha*(beta^speed))*(speed^ceta))</f>
        <v>0.31335305217980369</v>
      </c>
      <c r="V2919" s="8">
        <f t="shared" si="95"/>
        <v>86</v>
      </c>
    </row>
    <row r="2920" spans="1:22">
      <c r="A2920" s="34" t="s">
        <v>19</v>
      </c>
      <c r="B2920" s="34" t="s">
        <v>67</v>
      </c>
      <c r="C2920" s="5" t="s">
        <v>119</v>
      </c>
      <c r="D2920" s="35" t="s">
        <v>86</v>
      </c>
      <c r="E2920" s="36" t="s">
        <v>18</v>
      </c>
      <c r="F2920" s="37">
        <v>50</v>
      </c>
      <c r="G2920" s="38">
        <v>0.04</v>
      </c>
      <c r="H2920" s="34">
        <v>0.94702464225398475</v>
      </c>
      <c r="I2920" s="35">
        <v>0.82558410895792023</v>
      </c>
      <c r="J2920" s="35">
        <v>1.0006181098290452</v>
      </c>
      <c r="K2920" s="35">
        <v>-0.34712365042790916</v>
      </c>
      <c r="L2920" s="35">
        <v>0</v>
      </c>
      <c r="M2920" s="35">
        <v>0</v>
      </c>
      <c r="N2920" s="35">
        <v>0</v>
      </c>
      <c r="O2920" s="35">
        <v>0</v>
      </c>
      <c r="P2920" s="36">
        <v>12</v>
      </c>
      <c r="Q2920" s="37">
        <v>86</v>
      </c>
      <c r="R2920" s="36">
        <v>0</v>
      </c>
      <c r="S2920" s="39">
        <f t="shared" si="94"/>
        <v>86</v>
      </c>
      <c r="T2920" s="34" t="s">
        <v>29</v>
      </c>
      <c r="U2920" s="12">
        <f>((alpha*(beta^speed))*(speed^ceta))</f>
        <v>0.18549406305053889</v>
      </c>
      <c r="V2920" s="8">
        <f t="shared" si="95"/>
        <v>86</v>
      </c>
    </row>
    <row r="2921" spans="1:22">
      <c r="A2921" s="34" t="s">
        <v>19</v>
      </c>
      <c r="B2921" s="34" t="s">
        <v>67</v>
      </c>
      <c r="C2921" s="5" t="s">
        <v>119</v>
      </c>
      <c r="D2921" s="35" t="s">
        <v>86</v>
      </c>
      <c r="E2921" s="36" t="s">
        <v>17</v>
      </c>
      <c r="F2921" s="37">
        <v>50</v>
      </c>
      <c r="G2921" s="38">
        <v>0.04</v>
      </c>
      <c r="H2921" s="34">
        <v>0.98662481874643104</v>
      </c>
      <c r="I2921" s="35">
        <v>1877.3108164820583</v>
      </c>
      <c r="J2921" s="35">
        <v>1.008997953722709</v>
      </c>
      <c r="K2921" s="35">
        <v>-0.49343491444223286</v>
      </c>
      <c r="L2921" s="35">
        <v>0</v>
      </c>
      <c r="M2921" s="35">
        <v>0</v>
      </c>
      <c r="N2921" s="35">
        <v>0</v>
      </c>
      <c r="O2921" s="35">
        <v>0</v>
      </c>
      <c r="P2921" s="36">
        <v>12</v>
      </c>
      <c r="Q2921" s="37">
        <v>86</v>
      </c>
      <c r="R2921" s="36">
        <v>0</v>
      </c>
      <c r="S2921" s="39">
        <f t="shared" si="94"/>
        <v>86</v>
      </c>
      <c r="T2921" s="34" t="s">
        <v>29</v>
      </c>
      <c r="U2921" s="12">
        <f>((alpha*(beta^speed))*(speed^ceta))</f>
        <v>450.35154353130804</v>
      </c>
      <c r="V2921" s="8">
        <f t="shared" si="95"/>
        <v>86</v>
      </c>
    </row>
    <row r="2922" spans="1:22">
      <c r="A2922" s="34" t="s">
        <v>19</v>
      </c>
      <c r="B2922" s="34" t="s">
        <v>67</v>
      </c>
      <c r="C2922" s="5" t="s">
        <v>119</v>
      </c>
      <c r="D2922" s="35" t="s">
        <v>86</v>
      </c>
      <c r="E2922" s="36" t="s">
        <v>15</v>
      </c>
      <c r="F2922" s="37">
        <v>100</v>
      </c>
      <c r="G2922" s="38">
        <v>0.04</v>
      </c>
      <c r="H2922" s="34">
        <v>0.96773627229878023</v>
      </c>
      <c r="I2922" s="35">
        <v>8.2320504759178075</v>
      </c>
      <c r="J2922" s="35">
        <v>0.99044630423301039</v>
      </c>
      <c r="K2922" s="35">
        <v>-0.25149253793064608</v>
      </c>
      <c r="L2922" s="35">
        <v>0</v>
      </c>
      <c r="M2922" s="35">
        <v>0</v>
      </c>
      <c r="N2922" s="35">
        <v>0</v>
      </c>
      <c r="O2922" s="35">
        <v>0</v>
      </c>
      <c r="P2922" s="36">
        <v>12</v>
      </c>
      <c r="Q2922" s="37">
        <v>77</v>
      </c>
      <c r="R2922" s="36">
        <v>0</v>
      </c>
      <c r="S2922" s="39">
        <f t="shared" si="94"/>
        <v>77</v>
      </c>
      <c r="T2922" s="34" t="s">
        <v>29</v>
      </c>
      <c r="U2922" s="12">
        <f>((alpha*(beta^speed))*(speed^ceta))</f>
        <v>1.318413802212282</v>
      </c>
      <c r="V2922" s="8">
        <f t="shared" si="95"/>
        <v>77</v>
      </c>
    </row>
    <row r="2923" spans="1:22">
      <c r="A2923" s="34" t="s">
        <v>19</v>
      </c>
      <c r="B2923" s="34" t="s">
        <v>67</v>
      </c>
      <c r="C2923" s="5" t="s">
        <v>119</v>
      </c>
      <c r="D2923" s="35" t="s">
        <v>86</v>
      </c>
      <c r="E2923" s="36" t="s">
        <v>16</v>
      </c>
      <c r="F2923" s="37">
        <v>100</v>
      </c>
      <c r="G2923" s="38">
        <v>0.04</v>
      </c>
      <c r="H2923" s="34">
        <v>0.9934012436024644</v>
      </c>
      <c r="I2923" s="35">
        <v>102.01452678293788</v>
      </c>
      <c r="J2923" s="35">
        <v>-0.84043350361627212</v>
      </c>
      <c r="K2923" s="35">
        <v>11.10578809704</v>
      </c>
      <c r="L2923" s="35">
        <v>6.5180373623666313E-2</v>
      </c>
      <c r="M2923" s="35">
        <v>0</v>
      </c>
      <c r="N2923" s="35">
        <v>0</v>
      </c>
      <c r="O2923" s="35">
        <v>0</v>
      </c>
      <c r="P2923" s="36">
        <v>12</v>
      </c>
      <c r="Q2923" s="37">
        <v>77</v>
      </c>
      <c r="R2923" s="36">
        <v>1</v>
      </c>
      <c r="S2923" s="39">
        <f t="shared" si="94"/>
        <v>77</v>
      </c>
      <c r="T2923" s="34" t="s">
        <v>30</v>
      </c>
      <c r="U2923" s="12">
        <f>((alpha*(speed^beta))+(ceta*(speed^delta)))</f>
        <v>17.390148875884599</v>
      </c>
      <c r="V2923" s="8">
        <f t="shared" si="95"/>
        <v>77</v>
      </c>
    </row>
    <row r="2924" spans="1:22">
      <c r="A2924" s="34" t="s">
        <v>19</v>
      </c>
      <c r="B2924" s="34" t="s">
        <v>67</v>
      </c>
      <c r="C2924" s="5" t="s">
        <v>119</v>
      </c>
      <c r="D2924" s="35" t="s">
        <v>86</v>
      </c>
      <c r="E2924" s="36" t="s">
        <v>14</v>
      </c>
      <c r="F2924" s="37">
        <v>100</v>
      </c>
      <c r="G2924" s="38">
        <v>0.04</v>
      </c>
      <c r="H2924" s="34">
        <v>0.99734263683893931</v>
      </c>
      <c r="I2924" s="35">
        <v>0.28888191024657511</v>
      </c>
      <c r="J2924" s="35">
        <v>12.775314525153405</v>
      </c>
      <c r="K2924" s="35">
        <v>0.32107488692597236</v>
      </c>
      <c r="L2924" s="35">
        <v>1.1795170613300887</v>
      </c>
      <c r="M2924" s="35">
        <v>4.150254482558114E-3</v>
      </c>
      <c r="N2924" s="35">
        <v>0</v>
      </c>
      <c r="O2924" s="35">
        <v>0</v>
      </c>
      <c r="P2924" s="36">
        <v>12</v>
      </c>
      <c r="Q2924" s="37">
        <v>77</v>
      </c>
      <c r="R2924" s="36">
        <v>10</v>
      </c>
      <c r="S2924" s="39">
        <f t="shared" si="94"/>
        <v>77</v>
      </c>
      <c r="T2924" s="34" t="s">
        <v>44</v>
      </c>
      <c r="U2924" s="12">
        <f>(alpha+(beta/(1+EXP((((-1)*ceta)+(delta*LN(speed)))+(epsilon*speed)))))</f>
        <v>0.36461664254939252</v>
      </c>
      <c r="V2924" s="8">
        <f t="shared" si="95"/>
        <v>77</v>
      </c>
    </row>
    <row r="2925" spans="1:22">
      <c r="A2925" s="34" t="s">
        <v>19</v>
      </c>
      <c r="B2925" s="34" t="s">
        <v>67</v>
      </c>
      <c r="C2925" s="5" t="s">
        <v>119</v>
      </c>
      <c r="D2925" s="35" t="s">
        <v>86</v>
      </c>
      <c r="E2925" s="36" t="s">
        <v>18</v>
      </c>
      <c r="F2925" s="37">
        <v>100</v>
      </c>
      <c r="G2925" s="38">
        <v>0.04</v>
      </c>
      <c r="H2925" s="34">
        <v>0.95490796929162636</v>
      </c>
      <c r="I2925" s="35">
        <v>-5.6341792914288366E-7</v>
      </c>
      <c r="J2925" s="35">
        <v>1.101622206598255E-4</v>
      </c>
      <c r="K2925" s="35">
        <v>-8.9291274911329939E-3</v>
      </c>
      <c r="L2925" s="35">
        <v>0.49045676088492535</v>
      </c>
      <c r="M2925" s="35">
        <v>0</v>
      </c>
      <c r="N2925" s="35">
        <v>0</v>
      </c>
      <c r="O2925" s="35">
        <v>0</v>
      </c>
      <c r="P2925" s="36">
        <v>12</v>
      </c>
      <c r="Q2925" s="37">
        <v>77</v>
      </c>
      <c r="R2925" s="36">
        <v>14</v>
      </c>
      <c r="S2925" s="39">
        <f t="shared" si="94"/>
        <v>77</v>
      </c>
      <c r="T2925" s="34" t="s">
        <v>51</v>
      </c>
      <c r="U2925" s="12">
        <f>(((alpha*(speed^3))+(beta*(speed^2))+(ceta*speed))+delta)</f>
        <v>0.19884687291440217</v>
      </c>
      <c r="V2925" s="8">
        <f t="shared" si="95"/>
        <v>77</v>
      </c>
    </row>
    <row r="2926" spans="1:22">
      <c r="A2926" s="34" t="s">
        <v>19</v>
      </c>
      <c r="B2926" s="34" t="s">
        <v>67</v>
      </c>
      <c r="C2926" s="5" t="s">
        <v>119</v>
      </c>
      <c r="D2926" s="35" t="s">
        <v>86</v>
      </c>
      <c r="E2926" s="36" t="s">
        <v>17</v>
      </c>
      <c r="F2926" s="37">
        <v>100</v>
      </c>
      <c r="G2926" s="38">
        <v>0.04</v>
      </c>
      <c r="H2926" s="34">
        <v>0.97999668228445802</v>
      </c>
      <c r="I2926" s="35">
        <v>1688.7962079628533</v>
      </c>
      <c r="J2926" s="35">
        <v>1.0062468274012037</v>
      </c>
      <c r="K2926" s="35">
        <v>-0.37339278416636884</v>
      </c>
      <c r="L2926" s="35">
        <v>0</v>
      </c>
      <c r="M2926" s="35">
        <v>0</v>
      </c>
      <c r="N2926" s="35">
        <v>0</v>
      </c>
      <c r="O2926" s="35">
        <v>0</v>
      </c>
      <c r="P2926" s="36">
        <v>12</v>
      </c>
      <c r="Q2926" s="37">
        <v>77</v>
      </c>
      <c r="R2926" s="36">
        <v>0</v>
      </c>
      <c r="S2926" s="39">
        <f t="shared" si="94"/>
        <v>77</v>
      </c>
      <c r="T2926" s="34" t="s">
        <v>29</v>
      </c>
      <c r="U2926" s="12">
        <f>((alpha*(beta^speed))*(speed^ceta))</f>
        <v>538.79502360580227</v>
      </c>
      <c r="V2926" s="8">
        <f t="shared" si="95"/>
        <v>77</v>
      </c>
    </row>
    <row r="2927" spans="1:22">
      <c r="A2927" s="34" t="s">
        <v>19</v>
      </c>
      <c r="B2927" s="34" t="s">
        <v>67</v>
      </c>
      <c r="C2927" s="5" t="s">
        <v>119</v>
      </c>
      <c r="D2927" s="35" t="s">
        <v>86</v>
      </c>
      <c r="E2927" s="36" t="s">
        <v>15</v>
      </c>
      <c r="F2927" s="37">
        <v>0</v>
      </c>
      <c r="G2927" s="38">
        <v>0.06</v>
      </c>
      <c r="H2927" s="34">
        <v>0.9634678958483972</v>
      </c>
      <c r="I2927" s="35">
        <v>-0.96463882481369478</v>
      </c>
      <c r="J2927" s="35">
        <v>13.815274344710195</v>
      </c>
      <c r="K2927" s="35">
        <v>3.6649171053987253E-2</v>
      </c>
      <c r="L2927" s="35">
        <v>0.33285271509852316</v>
      </c>
      <c r="M2927" s="35">
        <v>2.5803879781499317E-3</v>
      </c>
      <c r="N2927" s="35">
        <v>0</v>
      </c>
      <c r="O2927" s="35">
        <v>0</v>
      </c>
      <c r="P2927" s="36">
        <v>12</v>
      </c>
      <c r="Q2927" s="37">
        <v>86</v>
      </c>
      <c r="R2927" s="36">
        <v>10</v>
      </c>
      <c r="S2927" s="39">
        <f t="shared" si="94"/>
        <v>86</v>
      </c>
      <c r="T2927" s="34" t="s">
        <v>44</v>
      </c>
      <c r="U2927" s="12">
        <f>(alpha+(beta/(1+EXP((((-1)*ceta)+(delta*LN(speed)))+(epsilon*speed)))))</f>
        <v>1.2278948329399852</v>
      </c>
      <c r="V2927" s="8">
        <f t="shared" si="95"/>
        <v>86</v>
      </c>
    </row>
    <row r="2928" spans="1:22">
      <c r="A2928" s="34" t="s">
        <v>19</v>
      </c>
      <c r="B2928" s="34" t="s">
        <v>67</v>
      </c>
      <c r="C2928" s="5" t="s">
        <v>119</v>
      </c>
      <c r="D2928" s="35" t="s">
        <v>86</v>
      </c>
      <c r="E2928" s="36" t="s">
        <v>16</v>
      </c>
      <c r="F2928" s="37">
        <v>0</v>
      </c>
      <c r="G2928" s="38">
        <v>0.06</v>
      </c>
      <c r="H2928" s="34">
        <v>0.99715536065585253</v>
      </c>
      <c r="I2928" s="35">
        <v>158.36638214703254</v>
      </c>
      <c r="J2928" s="35">
        <v>-1.1853832145925975</v>
      </c>
      <c r="K2928" s="35">
        <v>12.867808309948565</v>
      </c>
      <c r="L2928" s="35">
        <v>1.128407642678363E-2</v>
      </c>
      <c r="M2928" s="35">
        <v>0</v>
      </c>
      <c r="N2928" s="35">
        <v>0</v>
      </c>
      <c r="O2928" s="35">
        <v>0</v>
      </c>
      <c r="P2928" s="36">
        <v>12</v>
      </c>
      <c r="Q2928" s="37">
        <v>86</v>
      </c>
      <c r="R2928" s="36">
        <v>1</v>
      </c>
      <c r="S2928" s="39">
        <f t="shared" si="94"/>
        <v>86</v>
      </c>
      <c r="T2928" s="34" t="s">
        <v>30</v>
      </c>
      <c r="U2928" s="12">
        <f>((alpha*(speed^beta))+(ceta*(speed^delta)))</f>
        <v>14.337498137800928</v>
      </c>
      <c r="V2928" s="8">
        <f t="shared" si="95"/>
        <v>86</v>
      </c>
    </row>
    <row r="2929" spans="1:22">
      <c r="A2929" s="34" t="s">
        <v>19</v>
      </c>
      <c r="B2929" s="34" t="s">
        <v>67</v>
      </c>
      <c r="C2929" s="5" t="s">
        <v>119</v>
      </c>
      <c r="D2929" s="35" t="s">
        <v>86</v>
      </c>
      <c r="E2929" s="36" t="s">
        <v>14</v>
      </c>
      <c r="F2929" s="37">
        <v>0</v>
      </c>
      <c r="G2929" s="38">
        <v>0.06</v>
      </c>
      <c r="H2929" s="34">
        <v>0.99686335384670366</v>
      </c>
      <c r="I2929" s="35">
        <v>14.435718471003227</v>
      </c>
      <c r="J2929" s="35">
        <v>1.0102871219387193</v>
      </c>
      <c r="K2929" s="35">
        <v>-1.0635611481082727</v>
      </c>
      <c r="L2929" s="35">
        <v>0</v>
      </c>
      <c r="M2929" s="35">
        <v>0</v>
      </c>
      <c r="N2929" s="35">
        <v>0</v>
      </c>
      <c r="O2929" s="35">
        <v>0</v>
      </c>
      <c r="P2929" s="36">
        <v>12</v>
      </c>
      <c r="Q2929" s="37">
        <v>86</v>
      </c>
      <c r="R2929" s="36">
        <v>0</v>
      </c>
      <c r="S2929" s="39">
        <f t="shared" si="94"/>
        <v>86</v>
      </c>
      <c r="T2929" s="34" t="s">
        <v>29</v>
      </c>
      <c r="U2929" s="12">
        <f>((alpha*(beta^speed))*(speed^ceta))</f>
        <v>0.30495466459615239</v>
      </c>
      <c r="V2929" s="8">
        <f t="shared" si="95"/>
        <v>86</v>
      </c>
    </row>
    <row r="2930" spans="1:22">
      <c r="A2930" s="34" t="s">
        <v>19</v>
      </c>
      <c r="B2930" s="34" t="s">
        <v>67</v>
      </c>
      <c r="C2930" s="5" t="s">
        <v>119</v>
      </c>
      <c r="D2930" s="35" t="s">
        <v>86</v>
      </c>
      <c r="E2930" s="36" t="s">
        <v>18</v>
      </c>
      <c r="F2930" s="37">
        <v>0</v>
      </c>
      <c r="G2930" s="38">
        <v>0.06</v>
      </c>
      <c r="H2930" s="34">
        <v>0.96837805696461476</v>
      </c>
      <c r="I2930" s="35">
        <v>0.67616335507254854</v>
      </c>
      <c r="J2930" s="35">
        <v>0.99888552419495757</v>
      </c>
      <c r="K2930" s="35">
        <v>-0.28248491055509467</v>
      </c>
      <c r="L2930" s="35">
        <v>0</v>
      </c>
      <c r="M2930" s="35">
        <v>0</v>
      </c>
      <c r="N2930" s="35">
        <v>0</v>
      </c>
      <c r="O2930" s="35">
        <v>0</v>
      </c>
      <c r="P2930" s="36">
        <v>12</v>
      </c>
      <c r="Q2930" s="37">
        <v>86</v>
      </c>
      <c r="R2930" s="36">
        <v>0</v>
      </c>
      <c r="S2930" s="39">
        <f t="shared" si="94"/>
        <v>86</v>
      </c>
      <c r="T2930" s="34" t="s">
        <v>29</v>
      </c>
      <c r="U2930" s="12">
        <f>((alpha*(beta^speed))*(speed^ceta))</f>
        <v>0.17455684212427469</v>
      </c>
      <c r="V2930" s="8">
        <f t="shared" si="95"/>
        <v>86</v>
      </c>
    </row>
    <row r="2931" spans="1:22">
      <c r="A2931" s="34" t="s">
        <v>19</v>
      </c>
      <c r="B2931" s="34" t="s">
        <v>67</v>
      </c>
      <c r="C2931" s="5" t="s">
        <v>119</v>
      </c>
      <c r="D2931" s="35" t="s">
        <v>86</v>
      </c>
      <c r="E2931" s="36" t="s">
        <v>17</v>
      </c>
      <c r="F2931" s="37">
        <v>0</v>
      </c>
      <c r="G2931" s="38">
        <v>0.06</v>
      </c>
      <c r="H2931" s="34">
        <v>0.99266007608659512</v>
      </c>
      <c r="I2931" s="35">
        <v>1896.7276277662818</v>
      </c>
      <c r="J2931" s="35">
        <v>1.0099398410277376</v>
      </c>
      <c r="K2931" s="35">
        <v>-0.51840600478911947</v>
      </c>
      <c r="L2931" s="35">
        <v>0</v>
      </c>
      <c r="M2931" s="35">
        <v>0</v>
      </c>
      <c r="N2931" s="35">
        <v>0</v>
      </c>
      <c r="O2931" s="35">
        <v>0</v>
      </c>
      <c r="P2931" s="36">
        <v>12</v>
      </c>
      <c r="Q2931" s="37">
        <v>86</v>
      </c>
      <c r="R2931" s="36">
        <v>0</v>
      </c>
      <c r="S2931" s="39">
        <f t="shared" si="94"/>
        <v>86</v>
      </c>
      <c r="T2931" s="34" t="s">
        <v>29</v>
      </c>
      <c r="U2931" s="12">
        <f>((alpha*(beta^speed))*(speed^ceta))</f>
        <v>441.12613148348265</v>
      </c>
      <c r="V2931" s="8">
        <f t="shared" si="95"/>
        <v>86</v>
      </c>
    </row>
    <row r="2932" spans="1:22">
      <c r="A2932" s="34" t="s">
        <v>19</v>
      </c>
      <c r="B2932" s="34" t="s">
        <v>67</v>
      </c>
      <c r="C2932" s="5" t="s">
        <v>119</v>
      </c>
      <c r="D2932" s="35" t="s">
        <v>86</v>
      </c>
      <c r="E2932" s="36" t="s">
        <v>15</v>
      </c>
      <c r="F2932" s="37">
        <v>50</v>
      </c>
      <c r="G2932" s="38">
        <v>0.06</v>
      </c>
      <c r="H2932" s="34">
        <v>0.97961058969084569</v>
      </c>
      <c r="I2932" s="35">
        <v>9.6304976938228837</v>
      </c>
      <c r="J2932" s="35">
        <v>0.99255081215153851</v>
      </c>
      <c r="K2932" s="35">
        <v>-0.32353412710191165</v>
      </c>
      <c r="L2932" s="35">
        <v>0</v>
      </c>
      <c r="M2932" s="35">
        <v>0</v>
      </c>
      <c r="N2932" s="35">
        <v>0</v>
      </c>
      <c r="O2932" s="35">
        <v>0</v>
      </c>
      <c r="P2932" s="36">
        <v>12</v>
      </c>
      <c r="Q2932" s="37">
        <v>74</v>
      </c>
      <c r="R2932" s="36">
        <v>0</v>
      </c>
      <c r="S2932" s="39">
        <f t="shared" si="94"/>
        <v>74</v>
      </c>
      <c r="T2932" s="34" t="s">
        <v>29</v>
      </c>
      <c r="U2932" s="12">
        <f>((alpha*(beta^speed))*(speed^ceta))</f>
        <v>1.3759159628067317</v>
      </c>
      <c r="V2932" s="8">
        <f t="shared" si="95"/>
        <v>74</v>
      </c>
    </row>
    <row r="2933" spans="1:22">
      <c r="A2933" s="34" t="s">
        <v>19</v>
      </c>
      <c r="B2933" s="34" t="s">
        <v>67</v>
      </c>
      <c r="C2933" s="5" t="s">
        <v>119</v>
      </c>
      <c r="D2933" s="35" t="s">
        <v>86</v>
      </c>
      <c r="E2933" s="36" t="s">
        <v>16</v>
      </c>
      <c r="F2933" s="37">
        <v>50</v>
      </c>
      <c r="G2933" s="38">
        <v>0.06</v>
      </c>
      <c r="H2933" s="34">
        <v>0.99742141824678499</v>
      </c>
      <c r="I2933" s="35">
        <v>278.55054270620678</v>
      </c>
      <c r="J2933" s="35">
        <v>-1.5565473037480146</v>
      </c>
      <c r="K2933" s="35">
        <v>25.531237420140858</v>
      </c>
      <c r="L2933" s="35">
        <v>-8.074050712093396E-2</v>
      </c>
      <c r="M2933" s="35">
        <v>0</v>
      </c>
      <c r="N2933" s="35">
        <v>0</v>
      </c>
      <c r="O2933" s="35">
        <v>0</v>
      </c>
      <c r="P2933" s="36">
        <v>12</v>
      </c>
      <c r="Q2933" s="37">
        <v>74</v>
      </c>
      <c r="R2933" s="36">
        <v>1</v>
      </c>
      <c r="S2933" s="39">
        <f t="shared" si="94"/>
        <v>74</v>
      </c>
      <c r="T2933" s="34" t="s">
        <v>30</v>
      </c>
      <c r="U2933" s="12">
        <f>((alpha*(speed^beta))+(ceta*(speed^delta)))</f>
        <v>18.379419675394072</v>
      </c>
      <c r="V2933" s="8">
        <f t="shared" si="95"/>
        <v>74</v>
      </c>
    </row>
    <row r="2934" spans="1:22">
      <c r="A2934" s="34" t="s">
        <v>19</v>
      </c>
      <c r="B2934" s="34" t="s">
        <v>67</v>
      </c>
      <c r="C2934" s="5" t="s">
        <v>119</v>
      </c>
      <c r="D2934" s="35" t="s">
        <v>86</v>
      </c>
      <c r="E2934" s="36" t="s">
        <v>14</v>
      </c>
      <c r="F2934" s="37">
        <v>50</v>
      </c>
      <c r="G2934" s="38">
        <v>0.06</v>
      </c>
      <c r="H2934" s="34">
        <v>0.99745344457275409</v>
      </c>
      <c r="I2934" s="35">
        <v>11.943925894409377</v>
      </c>
      <c r="J2934" s="35">
        <v>1.0125872542767036</v>
      </c>
      <c r="K2934" s="35">
        <v>-1.0010179829574839</v>
      </c>
      <c r="L2934" s="35">
        <v>0</v>
      </c>
      <c r="M2934" s="35">
        <v>0</v>
      </c>
      <c r="N2934" s="35">
        <v>0</v>
      </c>
      <c r="O2934" s="35">
        <v>0</v>
      </c>
      <c r="P2934" s="36">
        <v>12</v>
      </c>
      <c r="Q2934" s="37">
        <v>74</v>
      </c>
      <c r="R2934" s="36">
        <v>0</v>
      </c>
      <c r="S2934" s="39">
        <f t="shared" si="94"/>
        <v>74</v>
      </c>
      <c r="T2934" s="34" t="s">
        <v>29</v>
      </c>
      <c r="U2934" s="12">
        <f>((alpha*(beta^speed))*(speed^ceta))</f>
        <v>0.40552190202315819</v>
      </c>
      <c r="V2934" s="8">
        <f t="shared" si="95"/>
        <v>74</v>
      </c>
    </row>
    <row r="2935" spans="1:22">
      <c r="A2935" s="34" t="s">
        <v>19</v>
      </c>
      <c r="B2935" s="34" t="s">
        <v>67</v>
      </c>
      <c r="C2935" s="5" t="s">
        <v>119</v>
      </c>
      <c r="D2935" s="35" t="s">
        <v>86</v>
      </c>
      <c r="E2935" s="36" t="s">
        <v>18</v>
      </c>
      <c r="F2935" s="37">
        <v>50</v>
      </c>
      <c r="G2935" s="38">
        <v>0.06</v>
      </c>
      <c r="H2935" s="34">
        <v>0.98037058226275187</v>
      </c>
      <c r="I2935" s="35">
        <v>0.9114129486941196</v>
      </c>
      <c r="J2935" s="35">
        <v>0.99930170900036885</v>
      </c>
      <c r="K2935" s="35">
        <v>-0.32018670114304187</v>
      </c>
      <c r="L2935" s="35">
        <v>0</v>
      </c>
      <c r="M2935" s="35">
        <v>0</v>
      </c>
      <c r="N2935" s="35">
        <v>0</v>
      </c>
      <c r="O2935" s="35">
        <v>0</v>
      </c>
      <c r="P2935" s="36">
        <v>12</v>
      </c>
      <c r="Q2935" s="37">
        <v>74</v>
      </c>
      <c r="R2935" s="36">
        <v>0</v>
      </c>
      <c r="S2935" s="39">
        <f t="shared" si="94"/>
        <v>74</v>
      </c>
      <c r="T2935" s="34" t="s">
        <v>29</v>
      </c>
      <c r="U2935" s="12">
        <f>((alpha*(beta^speed))*(speed^ceta))</f>
        <v>0.21815375198975517</v>
      </c>
      <c r="V2935" s="8">
        <f t="shared" si="95"/>
        <v>74</v>
      </c>
    </row>
    <row r="2936" spans="1:22">
      <c r="A2936" s="34" t="s">
        <v>19</v>
      </c>
      <c r="B2936" s="34" t="s">
        <v>67</v>
      </c>
      <c r="C2936" s="5" t="s">
        <v>119</v>
      </c>
      <c r="D2936" s="35" t="s">
        <v>86</v>
      </c>
      <c r="E2936" s="36" t="s">
        <v>17</v>
      </c>
      <c r="F2936" s="37">
        <v>50</v>
      </c>
      <c r="G2936" s="38">
        <v>0.06</v>
      </c>
      <c r="H2936" s="34">
        <v>0.98550674234420688</v>
      </c>
      <c r="I2936" s="35">
        <v>1743.0888023133566</v>
      </c>
      <c r="J2936" s="35">
        <v>1.007506993794582</v>
      </c>
      <c r="K2936" s="35">
        <v>-0.38301370589500977</v>
      </c>
      <c r="L2936" s="35">
        <v>0</v>
      </c>
      <c r="M2936" s="35">
        <v>0</v>
      </c>
      <c r="N2936" s="35">
        <v>0</v>
      </c>
      <c r="O2936" s="35">
        <v>0</v>
      </c>
      <c r="P2936" s="36">
        <v>12</v>
      </c>
      <c r="Q2936" s="37">
        <v>74</v>
      </c>
      <c r="R2936" s="36">
        <v>0</v>
      </c>
      <c r="S2936" s="39">
        <f t="shared" si="94"/>
        <v>74</v>
      </c>
      <c r="T2936" s="34" t="s">
        <v>29</v>
      </c>
      <c r="U2936" s="12">
        <f>((alpha*(beta^speed))*(speed^ceta))</f>
        <v>583.08959561942936</v>
      </c>
      <c r="V2936" s="8">
        <f t="shared" si="95"/>
        <v>74</v>
      </c>
    </row>
    <row r="2937" spans="1:22">
      <c r="A2937" s="34" t="s">
        <v>19</v>
      </c>
      <c r="B2937" s="34" t="s">
        <v>67</v>
      </c>
      <c r="C2937" s="5" t="s">
        <v>119</v>
      </c>
      <c r="D2937" s="35" t="s">
        <v>86</v>
      </c>
      <c r="E2937" s="36" t="s">
        <v>15</v>
      </c>
      <c r="F2937" s="37">
        <v>100</v>
      </c>
      <c r="G2937" s="38">
        <v>0.06</v>
      </c>
      <c r="H2937" s="34">
        <v>0.98114493212478016</v>
      </c>
      <c r="I2937" s="35">
        <v>10.548625175773955</v>
      </c>
      <c r="J2937" s="35">
        <v>0.99051009096754228</v>
      </c>
      <c r="K2937" s="35">
        <v>-0.30430098196204663</v>
      </c>
      <c r="L2937" s="35">
        <v>0</v>
      </c>
      <c r="M2937" s="35">
        <v>0</v>
      </c>
      <c r="N2937" s="35">
        <v>0</v>
      </c>
      <c r="O2937" s="35">
        <v>0</v>
      </c>
      <c r="P2937" s="36">
        <v>12</v>
      </c>
      <c r="Q2937" s="37">
        <v>61</v>
      </c>
      <c r="R2937" s="36">
        <v>0</v>
      </c>
      <c r="S2937" s="39">
        <f t="shared" si="94"/>
        <v>61</v>
      </c>
      <c r="T2937" s="34" t="s">
        <v>29</v>
      </c>
      <c r="U2937" s="12">
        <f>((alpha*(beta^speed))*(speed^ceta))</f>
        <v>1.6877627729551918</v>
      </c>
      <c r="V2937" s="8">
        <f t="shared" si="95"/>
        <v>61</v>
      </c>
    </row>
    <row r="2938" spans="1:22">
      <c r="A2938" s="34" t="s">
        <v>19</v>
      </c>
      <c r="B2938" s="34" t="s">
        <v>67</v>
      </c>
      <c r="C2938" s="5" t="s">
        <v>119</v>
      </c>
      <c r="D2938" s="35" t="s">
        <v>86</v>
      </c>
      <c r="E2938" s="36" t="s">
        <v>16</v>
      </c>
      <c r="F2938" s="37">
        <v>100</v>
      </c>
      <c r="G2938" s="38">
        <v>0.06</v>
      </c>
      <c r="H2938" s="34">
        <v>0.99640744714048979</v>
      </c>
      <c r="I2938" s="35">
        <v>3.2727201224694018</v>
      </c>
      <c r="J2938" s="35">
        <v>3.6396628535769051</v>
      </c>
      <c r="K2938" s="35">
        <v>-5.0506894191520713E-2</v>
      </c>
      <c r="L2938" s="35">
        <v>0</v>
      </c>
      <c r="M2938" s="35">
        <v>0</v>
      </c>
      <c r="N2938" s="35">
        <v>0</v>
      </c>
      <c r="O2938" s="35">
        <v>0</v>
      </c>
      <c r="P2938" s="36">
        <v>12</v>
      </c>
      <c r="Q2938" s="37">
        <v>61</v>
      </c>
      <c r="R2938" s="36">
        <v>13</v>
      </c>
      <c r="S2938" s="39">
        <f t="shared" si="94"/>
        <v>61</v>
      </c>
      <c r="T2938" s="34" t="s">
        <v>50</v>
      </c>
      <c r="U2938" s="12">
        <f>EXP((alpha+(beta/speed))+(ceta*LN(speed)))</f>
        <v>22.754416429688224</v>
      </c>
      <c r="V2938" s="8">
        <f t="shared" si="95"/>
        <v>61</v>
      </c>
    </row>
    <row r="2939" spans="1:22">
      <c r="A2939" s="34" t="s">
        <v>19</v>
      </c>
      <c r="B2939" s="34" t="s">
        <v>67</v>
      </c>
      <c r="C2939" s="5" t="s">
        <v>119</v>
      </c>
      <c r="D2939" s="35" t="s">
        <v>86</v>
      </c>
      <c r="E2939" s="36" t="s">
        <v>14</v>
      </c>
      <c r="F2939" s="37">
        <v>100</v>
      </c>
      <c r="G2939" s="38">
        <v>0.06</v>
      </c>
      <c r="H2939" s="34">
        <v>0.99846756169602224</v>
      </c>
      <c r="I2939" s="35">
        <v>9.6265952375171011</v>
      </c>
      <c r="J2939" s="35">
        <v>1.012790801995437</v>
      </c>
      <c r="K2939" s="35">
        <v>-0.90638059247808123</v>
      </c>
      <c r="L2939" s="35">
        <v>0</v>
      </c>
      <c r="M2939" s="35">
        <v>0</v>
      </c>
      <c r="N2939" s="35">
        <v>0</v>
      </c>
      <c r="O2939" s="35">
        <v>0</v>
      </c>
      <c r="P2939" s="36">
        <v>12</v>
      </c>
      <c r="Q2939" s="37">
        <v>61</v>
      </c>
      <c r="R2939" s="36">
        <v>0</v>
      </c>
      <c r="S2939" s="39">
        <f t="shared" si="94"/>
        <v>61</v>
      </c>
      <c r="T2939" s="34" t="s">
        <v>29</v>
      </c>
      <c r="U2939" s="12">
        <f>((alpha*(beta^speed))*(speed^ceta))</f>
        <v>0.50348792154840905</v>
      </c>
      <c r="V2939" s="8">
        <f t="shared" si="95"/>
        <v>61</v>
      </c>
    </row>
    <row r="2940" spans="1:22">
      <c r="A2940" s="34" t="s">
        <v>19</v>
      </c>
      <c r="B2940" s="34" t="s">
        <v>67</v>
      </c>
      <c r="C2940" s="5" t="s">
        <v>119</v>
      </c>
      <c r="D2940" s="35" t="s">
        <v>86</v>
      </c>
      <c r="E2940" s="36" t="s">
        <v>18</v>
      </c>
      <c r="F2940" s="37">
        <v>100</v>
      </c>
      <c r="G2940" s="38">
        <v>0.06</v>
      </c>
      <c r="H2940" s="34">
        <v>0.97186760973384445</v>
      </c>
      <c r="I2940" s="35">
        <v>8.1280622075580145E-8</v>
      </c>
      <c r="J2940" s="35">
        <v>4.9437476646461695E-5</v>
      </c>
      <c r="K2940" s="35">
        <v>-7.7541997010046326E-3</v>
      </c>
      <c r="L2940" s="35">
        <v>0.54863798057773105</v>
      </c>
      <c r="M2940" s="35">
        <v>0</v>
      </c>
      <c r="N2940" s="35">
        <v>0</v>
      </c>
      <c r="O2940" s="35">
        <v>0</v>
      </c>
      <c r="P2940" s="36">
        <v>12</v>
      </c>
      <c r="Q2940" s="37">
        <v>61</v>
      </c>
      <c r="R2940" s="36">
        <v>14</v>
      </c>
      <c r="S2940" s="39">
        <f t="shared" si="94"/>
        <v>61</v>
      </c>
      <c r="T2940" s="34" t="s">
        <v>51</v>
      </c>
      <c r="U2940" s="12">
        <f>(((alpha*(speed^3))+(beta*(speed^2))+(ceta*speed))+delta)</f>
        <v>0.27803780629726971</v>
      </c>
      <c r="V2940" s="8">
        <f t="shared" si="95"/>
        <v>61</v>
      </c>
    </row>
    <row r="2941" spans="1:22">
      <c r="A2941" s="34" t="s">
        <v>19</v>
      </c>
      <c r="B2941" s="34" t="s">
        <v>67</v>
      </c>
      <c r="C2941" s="5" t="s">
        <v>119</v>
      </c>
      <c r="D2941" s="35" t="s">
        <v>86</v>
      </c>
      <c r="E2941" s="36" t="s">
        <v>17</v>
      </c>
      <c r="F2941" s="37">
        <v>100</v>
      </c>
      <c r="G2941" s="38">
        <v>0.06</v>
      </c>
      <c r="H2941" s="34">
        <v>0.98399902680815299</v>
      </c>
      <c r="I2941" s="35">
        <v>1671.2461401996927</v>
      </c>
      <c r="J2941" s="35">
        <v>1.0050091241217893</v>
      </c>
      <c r="K2941" s="35">
        <v>-0.27946654823684908</v>
      </c>
      <c r="L2941" s="35">
        <v>0</v>
      </c>
      <c r="M2941" s="35">
        <v>0</v>
      </c>
      <c r="N2941" s="35">
        <v>0</v>
      </c>
      <c r="O2941" s="35">
        <v>0</v>
      </c>
      <c r="P2941" s="36">
        <v>12</v>
      </c>
      <c r="Q2941" s="37">
        <v>61</v>
      </c>
      <c r="R2941" s="36">
        <v>0</v>
      </c>
      <c r="S2941" s="39">
        <f t="shared" si="94"/>
        <v>61</v>
      </c>
      <c r="T2941" s="34" t="s">
        <v>29</v>
      </c>
      <c r="U2941" s="12">
        <f>((alpha*(beta^speed))*(speed^ceta))</f>
        <v>718.57272765273387</v>
      </c>
      <c r="V2941" s="8">
        <f t="shared" si="95"/>
        <v>61</v>
      </c>
    </row>
    <row r="2942" spans="1:22">
      <c r="A2942" s="34" t="s">
        <v>19</v>
      </c>
      <c r="B2942" s="34" t="s">
        <v>67</v>
      </c>
      <c r="C2942" s="5" t="s">
        <v>120</v>
      </c>
      <c r="D2942" s="35" t="s">
        <v>87</v>
      </c>
      <c r="E2942" s="36" t="s">
        <v>15</v>
      </c>
      <c r="F2942" s="37">
        <v>0</v>
      </c>
      <c r="G2942" s="38">
        <v>0</v>
      </c>
      <c r="H2942" s="34">
        <v>0.99093762132192675</v>
      </c>
      <c r="I2942" s="35">
        <v>0.89775085339214855</v>
      </c>
      <c r="J2942" s="35">
        <v>21.883352560051883</v>
      </c>
      <c r="K2942" s="35">
        <v>-0.60055518620610449</v>
      </c>
      <c r="L2942" s="35">
        <v>0.24252491251404487</v>
      </c>
      <c r="M2942" s="35">
        <v>5.9493949477475355E-2</v>
      </c>
      <c r="N2942" s="35">
        <v>0</v>
      </c>
      <c r="O2942" s="35">
        <v>0</v>
      </c>
      <c r="P2942" s="36">
        <v>12</v>
      </c>
      <c r="Q2942" s="37">
        <v>86</v>
      </c>
      <c r="R2942" s="36">
        <v>10</v>
      </c>
      <c r="S2942" s="39">
        <f t="shared" si="94"/>
        <v>86</v>
      </c>
      <c r="T2942" s="34" t="s">
        <v>44</v>
      </c>
      <c r="U2942" s="12">
        <f>(alpha+(beta/(1+EXP((((-1)*ceta)+(delta*LN(speed)))+(epsilon*speed)))))</f>
        <v>0.92216201094954797</v>
      </c>
      <c r="V2942" s="8">
        <f t="shared" si="95"/>
        <v>86</v>
      </c>
    </row>
    <row r="2943" spans="1:22">
      <c r="A2943" s="34" t="s">
        <v>19</v>
      </c>
      <c r="B2943" s="34" t="s">
        <v>67</v>
      </c>
      <c r="C2943" s="5" t="s">
        <v>120</v>
      </c>
      <c r="D2943" s="35" t="s">
        <v>87</v>
      </c>
      <c r="E2943" s="36" t="s">
        <v>16</v>
      </c>
      <c r="F2943" s="37">
        <v>0</v>
      </c>
      <c r="G2943" s="38">
        <v>0</v>
      </c>
      <c r="H2943" s="34">
        <v>0.99687364956247526</v>
      </c>
      <c r="I2943" s="35">
        <v>3.3419620099720309</v>
      </c>
      <c r="J2943" s="35">
        <v>215.31318706140033</v>
      </c>
      <c r="K2943" s="35">
        <v>-0.18751319581677423</v>
      </c>
      <c r="L2943" s="35">
        <v>1.2137944299067256</v>
      </c>
      <c r="M2943" s="35">
        <v>3.3083797805070064E-3</v>
      </c>
      <c r="N2943" s="35">
        <v>0</v>
      </c>
      <c r="O2943" s="35">
        <v>0</v>
      </c>
      <c r="P2943" s="36">
        <v>12</v>
      </c>
      <c r="Q2943" s="37">
        <v>86</v>
      </c>
      <c r="R2943" s="36">
        <v>10</v>
      </c>
      <c r="S2943" s="39">
        <f t="shared" si="94"/>
        <v>86</v>
      </c>
      <c r="T2943" s="34" t="s">
        <v>44</v>
      </c>
      <c r="U2943" s="12">
        <f>(alpha+(beta/(1+EXP((((-1)*ceta)+(delta*LN(speed)))+(epsilon*speed)))))</f>
        <v>3.942819997433753</v>
      </c>
      <c r="V2943" s="8">
        <f t="shared" si="95"/>
        <v>86</v>
      </c>
    </row>
    <row r="2944" spans="1:22">
      <c r="A2944" s="34" t="s">
        <v>19</v>
      </c>
      <c r="B2944" s="34" t="s">
        <v>67</v>
      </c>
      <c r="C2944" s="5" t="s">
        <v>120</v>
      </c>
      <c r="D2944" s="35" t="s">
        <v>87</v>
      </c>
      <c r="E2944" s="36" t="s">
        <v>14</v>
      </c>
      <c r="F2944" s="37">
        <v>0</v>
      </c>
      <c r="G2944" s="38">
        <v>0</v>
      </c>
      <c r="H2944" s="34">
        <v>0.99639219657215927</v>
      </c>
      <c r="I2944" s="35">
        <v>0.10690730332561513</v>
      </c>
      <c r="J2944" s="35">
        <v>7.6110579833369815E-2</v>
      </c>
      <c r="K2944" s="35">
        <v>-1.9415180728122618E-4</v>
      </c>
      <c r="L2944" s="35">
        <v>0</v>
      </c>
      <c r="M2944" s="35">
        <v>0</v>
      </c>
      <c r="N2944" s="35">
        <v>0</v>
      </c>
      <c r="O2944" s="35">
        <v>0</v>
      </c>
      <c r="P2944" s="36">
        <v>12</v>
      </c>
      <c r="Q2944" s="37">
        <v>86</v>
      </c>
      <c r="R2944" s="36">
        <v>5</v>
      </c>
      <c r="S2944" s="39">
        <f t="shared" si="94"/>
        <v>86</v>
      </c>
      <c r="T2944" s="34" t="s">
        <v>36</v>
      </c>
      <c r="U2944" s="12">
        <f>(1/(((ceta*(speed^2))+(beta*speed))+alpha))</f>
        <v>0.19170050299734384</v>
      </c>
      <c r="V2944" s="8">
        <f t="shared" si="95"/>
        <v>86</v>
      </c>
    </row>
    <row r="2945" spans="1:22">
      <c r="A2945" s="34" t="s">
        <v>19</v>
      </c>
      <c r="B2945" s="34" t="s">
        <v>67</v>
      </c>
      <c r="C2945" s="5" t="s">
        <v>120</v>
      </c>
      <c r="D2945" s="35" t="s">
        <v>87</v>
      </c>
      <c r="E2945" s="36" t="s">
        <v>18</v>
      </c>
      <c r="F2945" s="37">
        <v>0</v>
      </c>
      <c r="G2945" s="38">
        <v>0</v>
      </c>
      <c r="H2945" s="34">
        <v>0.99328248316518375</v>
      </c>
      <c r="I2945" s="35">
        <v>3.8332854789777695</v>
      </c>
      <c r="J2945" s="35">
        <v>1.0045831192438195</v>
      </c>
      <c r="K2945" s="35">
        <v>-0.95717127189074092</v>
      </c>
      <c r="L2945" s="35">
        <v>0</v>
      </c>
      <c r="M2945" s="35">
        <v>0</v>
      </c>
      <c r="N2945" s="35">
        <v>0</v>
      </c>
      <c r="O2945" s="35">
        <v>0</v>
      </c>
      <c r="P2945" s="36">
        <v>12</v>
      </c>
      <c r="Q2945" s="37">
        <v>86</v>
      </c>
      <c r="R2945" s="36">
        <v>0</v>
      </c>
      <c r="S2945" s="39">
        <f t="shared" si="94"/>
        <v>86</v>
      </c>
      <c r="T2945" s="34" t="s">
        <v>29</v>
      </c>
      <c r="U2945" s="12">
        <f>((alpha*(beta^speed))*(speed^ceta))</f>
        <v>7.993006507964992E-2</v>
      </c>
      <c r="V2945" s="8">
        <f t="shared" si="95"/>
        <v>86</v>
      </c>
    </row>
    <row r="2946" spans="1:22">
      <c r="A2946" s="34" t="s">
        <v>19</v>
      </c>
      <c r="B2946" s="34" t="s">
        <v>67</v>
      </c>
      <c r="C2946" s="5" t="s">
        <v>120</v>
      </c>
      <c r="D2946" s="35" t="s">
        <v>87</v>
      </c>
      <c r="E2946" s="36" t="s">
        <v>17</v>
      </c>
      <c r="F2946" s="37">
        <v>0</v>
      </c>
      <c r="G2946" s="38">
        <v>0</v>
      </c>
      <c r="H2946" s="34">
        <v>0.99089603570237494</v>
      </c>
      <c r="I2946" s="35">
        <v>3556.8116439132414</v>
      </c>
      <c r="J2946" s="35">
        <v>1.0125758121481609</v>
      </c>
      <c r="K2946" s="35">
        <v>-0.95211398177569195</v>
      </c>
      <c r="L2946" s="35">
        <v>0</v>
      </c>
      <c r="M2946" s="35">
        <v>0</v>
      </c>
      <c r="N2946" s="35">
        <v>0</v>
      </c>
      <c r="O2946" s="35">
        <v>0</v>
      </c>
      <c r="P2946" s="36">
        <v>12</v>
      </c>
      <c r="Q2946" s="37">
        <v>86</v>
      </c>
      <c r="R2946" s="36">
        <v>0</v>
      </c>
      <c r="S2946" s="39">
        <f t="shared" ref="S2946:S3009" si="96">V2946</f>
        <v>86</v>
      </c>
      <c r="T2946" s="34" t="s">
        <v>29</v>
      </c>
      <c r="U2946" s="12">
        <f>((alpha*(beta^speed))*(speed^ceta))</f>
        <v>149.95710823466669</v>
      </c>
      <c r="V2946" s="8">
        <f t="shared" ref="V2946:V3009" si="97">IF($V$1&lt;P2946,P2946,IF($V$1&gt;Q2946,Q2946,$V$1))</f>
        <v>86</v>
      </c>
    </row>
    <row r="2947" spans="1:22">
      <c r="A2947" s="34" t="s">
        <v>19</v>
      </c>
      <c r="B2947" s="34" t="s">
        <v>67</v>
      </c>
      <c r="C2947" s="5" t="s">
        <v>120</v>
      </c>
      <c r="D2947" s="35" t="s">
        <v>87</v>
      </c>
      <c r="E2947" s="36" t="s">
        <v>15</v>
      </c>
      <c r="F2947" s="37">
        <v>50</v>
      </c>
      <c r="G2947" s="38">
        <v>0</v>
      </c>
      <c r="H2947" s="34">
        <v>0.97556095028576206</v>
      </c>
      <c r="I2947" s="35">
        <v>1.0827080110556604</v>
      </c>
      <c r="J2947" s="35">
        <v>8.188265398488884</v>
      </c>
      <c r="K2947" s="35">
        <v>0.38127650772749183</v>
      </c>
      <c r="L2947" s="35">
        <v>5.3074287259767025E-2</v>
      </c>
      <c r="M2947" s="35">
        <v>8.2504671877088584E-2</v>
      </c>
      <c r="N2947" s="35">
        <v>0</v>
      </c>
      <c r="O2947" s="35">
        <v>0</v>
      </c>
      <c r="P2947" s="36">
        <v>12</v>
      </c>
      <c r="Q2947" s="37">
        <v>86</v>
      </c>
      <c r="R2947" s="36">
        <v>10</v>
      </c>
      <c r="S2947" s="39">
        <f t="shared" si="96"/>
        <v>86</v>
      </c>
      <c r="T2947" s="34" t="s">
        <v>44</v>
      </c>
      <c r="U2947" s="12">
        <f>(alpha+(beta/(1+EXP((((-1)*ceta)+(delta*LN(speed)))+(epsilon*speed)))))</f>
        <v>1.0905458497177547</v>
      </c>
      <c r="V2947" s="8">
        <f t="shared" si="97"/>
        <v>86</v>
      </c>
    </row>
    <row r="2948" spans="1:22">
      <c r="A2948" s="34" t="s">
        <v>19</v>
      </c>
      <c r="B2948" s="34" t="s">
        <v>67</v>
      </c>
      <c r="C2948" s="5" t="s">
        <v>120</v>
      </c>
      <c r="D2948" s="35" t="s">
        <v>87</v>
      </c>
      <c r="E2948" s="36" t="s">
        <v>16</v>
      </c>
      <c r="F2948" s="37">
        <v>50</v>
      </c>
      <c r="G2948" s="38">
        <v>0</v>
      </c>
      <c r="H2948" s="34">
        <v>0.99368818466593667</v>
      </c>
      <c r="I2948" s="35">
        <v>3.5568113540352475</v>
      </c>
      <c r="J2948" s="35">
        <v>170.81475563315402</v>
      </c>
      <c r="K2948" s="35">
        <v>-0.23485957456688478</v>
      </c>
      <c r="L2948" s="35">
        <v>1.061448408373765</v>
      </c>
      <c r="M2948" s="35">
        <v>4.8006459871620544E-3</v>
      </c>
      <c r="N2948" s="35">
        <v>0</v>
      </c>
      <c r="O2948" s="35">
        <v>0</v>
      </c>
      <c r="P2948" s="36">
        <v>12</v>
      </c>
      <c r="Q2948" s="37">
        <v>86</v>
      </c>
      <c r="R2948" s="36">
        <v>10</v>
      </c>
      <c r="S2948" s="39">
        <f t="shared" si="96"/>
        <v>86</v>
      </c>
      <c r="T2948" s="34" t="s">
        <v>44</v>
      </c>
      <c r="U2948" s="12">
        <f>(alpha+(beta/(1+EXP((((-1)*ceta)+(delta*LN(speed)))+(epsilon*speed)))))</f>
        <v>4.3435871413364451</v>
      </c>
      <c r="V2948" s="8">
        <f t="shared" si="97"/>
        <v>86</v>
      </c>
    </row>
    <row r="2949" spans="1:22">
      <c r="A2949" s="34" t="s">
        <v>19</v>
      </c>
      <c r="B2949" s="34" t="s">
        <v>67</v>
      </c>
      <c r="C2949" s="5" t="s">
        <v>120</v>
      </c>
      <c r="D2949" s="35" t="s">
        <v>87</v>
      </c>
      <c r="E2949" s="36" t="s">
        <v>14</v>
      </c>
      <c r="F2949" s="37">
        <v>50</v>
      </c>
      <c r="G2949" s="38">
        <v>0</v>
      </c>
      <c r="H2949" s="34">
        <v>0.99622560327528653</v>
      </c>
      <c r="I2949" s="35">
        <v>7.6640911502253176E-2</v>
      </c>
      <c r="J2949" s="35">
        <v>8.1567569004995261E-2</v>
      </c>
      <c r="K2949" s="35">
        <v>-2.3534633576134363E-4</v>
      </c>
      <c r="L2949" s="35">
        <v>0</v>
      </c>
      <c r="M2949" s="35">
        <v>0</v>
      </c>
      <c r="N2949" s="35">
        <v>0</v>
      </c>
      <c r="O2949" s="35">
        <v>0</v>
      </c>
      <c r="P2949" s="36">
        <v>12</v>
      </c>
      <c r="Q2949" s="37">
        <v>86</v>
      </c>
      <c r="R2949" s="36">
        <v>5</v>
      </c>
      <c r="S2949" s="39">
        <f t="shared" si="96"/>
        <v>86</v>
      </c>
      <c r="T2949" s="34" t="s">
        <v>36</v>
      </c>
      <c r="U2949" s="12">
        <f>(1/(((ceta*(speed^2))+(beta*speed))+alpha))</f>
        <v>0.18688688207574414</v>
      </c>
      <c r="V2949" s="8">
        <f t="shared" si="97"/>
        <v>86</v>
      </c>
    </row>
    <row r="2950" spans="1:22">
      <c r="A2950" s="34" t="s">
        <v>19</v>
      </c>
      <c r="B2950" s="34" t="s">
        <v>67</v>
      </c>
      <c r="C2950" s="5" t="s">
        <v>120</v>
      </c>
      <c r="D2950" s="35" t="s">
        <v>87</v>
      </c>
      <c r="E2950" s="36" t="s">
        <v>18</v>
      </c>
      <c r="F2950" s="37">
        <v>50</v>
      </c>
      <c r="G2950" s="38">
        <v>0</v>
      </c>
      <c r="H2950" s="34">
        <v>0.99376430849505359</v>
      </c>
      <c r="I2950" s="35">
        <v>3.6840470563821701</v>
      </c>
      <c r="J2950" s="35">
        <v>1.0057299594617626</v>
      </c>
      <c r="K2950" s="35">
        <v>-0.95092548457351833</v>
      </c>
      <c r="L2950" s="35">
        <v>0</v>
      </c>
      <c r="M2950" s="35">
        <v>0</v>
      </c>
      <c r="N2950" s="35">
        <v>0</v>
      </c>
      <c r="O2950" s="35">
        <v>0</v>
      </c>
      <c r="P2950" s="36">
        <v>12</v>
      </c>
      <c r="Q2950" s="37">
        <v>86</v>
      </c>
      <c r="R2950" s="36">
        <v>0</v>
      </c>
      <c r="S2950" s="39">
        <f t="shared" si="96"/>
        <v>86</v>
      </c>
      <c r="T2950" s="34" t="s">
        <v>29</v>
      </c>
      <c r="U2950" s="12">
        <f>((alpha*(beta^speed))*(speed^ceta))</f>
        <v>8.7128574740279713E-2</v>
      </c>
      <c r="V2950" s="8">
        <f t="shared" si="97"/>
        <v>86</v>
      </c>
    </row>
    <row r="2951" spans="1:22">
      <c r="A2951" s="34" t="s">
        <v>19</v>
      </c>
      <c r="B2951" s="34" t="s">
        <v>67</v>
      </c>
      <c r="C2951" s="5" t="s">
        <v>120</v>
      </c>
      <c r="D2951" s="35" t="s">
        <v>87</v>
      </c>
      <c r="E2951" s="36" t="s">
        <v>17</v>
      </c>
      <c r="F2951" s="37">
        <v>50</v>
      </c>
      <c r="G2951" s="38">
        <v>0</v>
      </c>
      <c r="H2951" s="34">
        <v>0.98535980949704938</v>
      </c>
      <c r="I2951" s="35">
        <v>2964.6431344392959</v>
      </c>
      <c r="J2951" s="35">
        <v>1.0093448328825114</v>
      </c>
      <c r="K2951" s="35">
        <v>-0.82911489537869798</v>
      </c>
      <c r="L2951" s="35">
        <v>0</v>
      </c>
      <c r="M2951" s="35">
        <v>0</v>
      </c>
      <c r="N2951" s="35">
        <v>0</v>
      </c>
      <c r="O2951" s="35">
        <v>0</v>
      </c>
      <c r="P2951" s="36">
        <v>12</v>
      </c>
      <c r="Q2951" s="37">
        <v>86</v>
      </c>
      <c r="R2951" s="36">
        <v>0</v>
      </c>
      <c r="S2951" s="39">
        <f t="shared" si="96"/>
        <v>86</v>
      </c>
      <c r="T2951" s="34" t="s">
        <v>29</v>
      </c>
      <c r="U2951" s="12">
        <f>((alpha*(beta^speed))*(speed^ceta))</f>
        <v>164.23036338408957</v>
      </c>
      <c r="V2951" s="8">
        <f t="shared" si="97"/>
        <v>86</v>
      </c>
    </row>
    <row r="2952" spans="1:22">
      <c r="A2952" s="34" t="s">
        <v>19</v>
      </c>
      <c r="B2952" s="34" t="s">
        <v>67</v>
      </c>
      <c r="C2952" s="5" t="s">
        <v>120</v>
      </c>
      <c r="D2952" s="35" t="s">
        <v>87</v>
      </c>
      <c r="E2952" s="36" t="s">
        <v>15</v>
      </c>
      <c r="F2952" s="37">
        <v>100</v>
      </c>
      <c r="G2952" s="38">
        <v>0</v>
      </c>
      <c r="H2952" s="34">
        <v>0.95244714168124567</v>
      </c>
      <c r="I2952" s="35">
        <v>1.2330417892169967</v>
      </c>
      <c r="J2952" s="35">
        <v>6.7730941185275135</v>
      </c>
      <c r="K2952" s="35">
        <v>0.58821886023680892</v>
      </c>
      <c r="L2952" s="35">
        <v>-1.8459122004316205E-2</v>
      </c>
      <c r="M2952" s="35">
        <v>9.0998007507048409E-2</v>
      </c>
      <c r="N2952" s="35">
        <v>0</v>
      </c>
      <c r="O2952" s="35">
        <v>0</v>
      </c>
      <c r="P2952" s="36">
        <v>12</v>
      </c>
      <c r="Q2952" s="37">
        <v>86</v>
      </c>
      <c r="R2952" s="36">
        <v>10</v>
      </c>
      <c r="S2952" s="39">
        <f t="shared" si="96"/>
        <v>86</v>
      </c>
      <c r="T2952" s="34" t="s">
        <v>44</v>
      </c>
      <c r="U2952" s="12">
        <f>(alpha+(beta/(1+EXP((((-1)*ceta)+(delta*LN(speed)))+(epsilon*speed)))))</f>
        <v>1.2383250659933327</v>
      </c>
      <c r="V2952" s="8">
        <f t="shared" si="97"/>
        <v>86</v>
      </c>
    </row>
    <row r="2953" spans="1:22">
      <c r="A2953" s="34" t="s">
        <v>19</v>
      </c>
      <c r="B2953" s="34" t="s">
        <v>67</v>
      </c>
      <c r="C2953" s="5" t="s">
        <v>120</v>
      </c>
      <c r="D2953" s="35" t="s">
        <v>87</v>
      </c>
      <c r="E2953" s="36" t="s">
        <v>16</v>
      </c>
      <c r="F2953" s="37">
        <v>100</v>
      </c>
      <c r="G2953" s="38">
        <v>0</v>
      </c>
      <c r="H2953" s="34">
        <v>0.99134361037839669</v>
      </c>
      <c r="I2953" s="35">
        <v>3.1402571983400214</v>
      </c>
      <c r="J2953" s="35">
        <v>152.63442466839882</v>
      </c>
      <c r="K2953" s="35">
        <v>-0.24936711887678051</v>
      </c>
      <c r="L2953" s="35">
        <v>0.96786474186279958</v>
      </c>
      <c r="M2953" s="35">
        <v>4.7262029174190178E-4</v>
      </c>
      <c r="N2953" s="35">
        <v>0</v>
      </c>
      <c r="O2953" s="35">
        <v>0</v>
      </c>
      <c r="P2953" s="36">
        <v>12</v>
      </c>
      <c r="Q2953" s="37">
        <v>86</v>
      </c>
      <c r="R2953" s="36">
        <v>10</v>
      </c>
      <c r="S2953" s="39">
        <f t="shared" si="96"/>
        <v>86</v>
      </c>
      <c r="T2953" s="34" t="s">
        <v>44</v>
      </c>
      <c r="U2953" s="12">
        <f>(alpha+(beta/(1+EXP((((-1)*ceta)+(delta*LN(speed)))+(epsilon*speed)))))</f>
        <v>4.6574138884856584</v>
      </c>
      <c r="V2953" s="8">
        <f t="shared" si="97"/>
        <v>86</v>
      </c>
    </row>
    <row r="2954" spans="1:22">
      <c r="A2954" s="34" t="s">
        <v>19</v>
      </c>
      <c r="B2954" s="34" t="s">
        <v>67</v>
      </c>
      <c r="C2954" s="5" t="s">
        <v>120</v>
      </c>
      <c r="D2954" s="35" t="s">
        <v>87</v>
      </c>
      <c r="E2954" s="36" t="s">
        <v>14</v>
      </c>
      <c r="F2954" s="37">
        <v>100</v>
      </c>
      <c r="G2954" s="38">
        <v>0</v>
      </c>
      <c r="H2954" s="34">
        <v>0.99614849154900154</v>
      </c>
      <c r="I2954" s="35">
        <v>-0.22913795252657909</v>
      </c>
      <c r="J2954" s="35">
        <v>0.1071095833281962</v>
      </c>
      <c r="K2954" s="35">
        <v>1.2707707470489951</v>
      </c>
      <c r="L2954" s="35">
        <v>0</v>
      </c>
      <c r="M2954" s="35">
        <v>0</v>
      </c>
      <c r="N2954" s="35">
        <v>0</v>
      </c>
      <c r="O2954" s="35">
        <v>0</v>
      </c>
      <c r="P2954" s="36">
        <v>12</v>
      </c>
      <c r="Q2954" s="37">
        <v>86</v>
      </c>
      <c r="R2954" s="36">
        <v>2</v>
      </c>
      <c r="S2954" s="39">
        <f t="shared" si="96"/>
        <v>86</v>
      </c>
      <c r="T2954" s="34" t="s">
        <v>31</v>
      </c>
      <c r="U2954" s="12">
        <f>((alpha+(beta*speed))^((-1)/ceta))</f>
        <v>0.17772845884056007</v>
      </c>
      <c r="V2954" s="8">
        <f t="shared" si="97"/>
        <v>86</v>
      </c>
    </row>
    <row r="2955" spans="1:22">
      <c r="A2955" s="34" t="s">
        <v>19</v>
      </c>
      <c r="B2955" s="34" t="s">
        <v>67</v>
      </c>
      <c r="C2955" s="5" t="s">
        <v>120</v>
      </c>
      <c r="D2955" s="35" t="s">
        <v>87</v>
      </c>
      <c r="E2955" s="36" t="s">
        <v>18</v>
      </c>
      <c r="F2955" s="37">
        <v>100</v>
      </c>
      <c r="G2955" s="38">
        <v>0</v>
      </c>
      <c r="H2955" s="34">
        <v>0.99227282207667056</v>
      </c>
      <c r="I2955" s="35">
        <v>3.5885005852341427</v>
      </c>
      <c r="J2955" s="35">
        <v>1.0067258402231154</v>
      </c>
      <c r="K2955" s="35">
        <v>-0.9429134460292915</v>
      </c>
      <c r="L2955" s="35">
        <v>0</v>
      </c>
      <c r="M2955" s="35">
        <v>0</v>
      </c>
      <c r="N2955" s="35">
        <v>0</v>
      </c>
      <c r="O2955" s="35">
        <v>0</v>
      </c>
      <c r="P2955" s="36">
        <v>12</v>
      </c>
      <c r="Q2955" s="37">
        <v>86</v>
      </c>
      <c r="R2955" s="36">
        <v>0</v>
      </c>
      <c r="S2955" s="39">
        <f t="shared" si="96"/>
        <v>86</v>
      </c>
      <c r="T2955" s="34" t="s">
        <v>29</v>
      </c>
      <c r="U2955" s="12">
        <f t="shared" ref="U2955:U2960" si="98">((alpha*(beta^speed))*(speed^ceta))</f>
        <v>9.5766364361486819E-2</v>
      </c>
      <c r="V2955" s="8">
        <f t="shared" si="97"/>
        <v>86</v>
      </c>
    </row>
    <row r="2956" spans="1:22">
      <c r="A2956" s="34" t="s">
        <v>19</v>
      </c>
      <c r="B2956" s="34" t="s">
        <v>67</v>
      </c>
      <c r="C2956" s="5" t="s">
        <v>120</v>
      </c>
      <c r="D2956" s="35" t="s">
        <v>87</v>
      </c>
      <c r="E2956" s="36" t="s">
        <v>17</v>
      </c>
      <c r="F2956" s="37">
        <v>100</v>
      </c>
      <c r="G2956" s="38">
        <v>0</v>
      </c>
      <c r="H2956" s="34">
        <v>0.97910552523368244</v>
      </c>
      <c r="I2956" s="35">
        <v>2577.424542567368</v>
      </c>
      <c r="J2956" s="35">
        <v>1.0064853926285571</v>
      </c>
      <c r="K2956" s="35">
        <v>-0.7257123568633882</v>
      </c>
      <c r="L2956" s="35">
        <v>0</v>
      </c>
      <c r="M2956" s="35">
        <v>0</v>
      </c>
      <c r="N2956" s="35">
        <v>0</v>
      </c>
      <c r="O2956" s="35">
        <v>0</v>
      </c>
      <c r="P2956" s="36">
        <v>12</v>
      </c>
      <c r="Q2956" s="37">
        <v>86</v>
      </c>
      <c r="R2956" s="36">
        <v>0</v>
      </c>
      <c r="S2956" s="39">
        <f t="shared" si="96"/>
        <v>86</v>
      </c>
      <c r="T2956" s="34" t="s">
        <v>29</v>
      </c>
      <c r="U2956" s="12">
        <f t="shared" si="98"/>
        <v>177.31255443424556</v>
      </c>
      <c r="V2956" s="8">
        <f t="shared" si="97"/>
        <v>86</v>
      </c>
    </row>
    <row r="2957" spans="1:22">
      <c r="A2957" s="34" t="s">
        <v>19</v>
      </c>
      <c r="B2957" s="34" t="s">
        <v>67</v>
      </c>
      <c r="C2957" s="5" t="s">
        <v>120</v>
      </c>
      <c r="D2957" s="35" t="s">
        <v>87</v>
      </c>
      <c r="E2957" s="36" t="s">
        <v>15</v>
      </c>
      <c r="F2957" s="37">
        <v>0</v>
      </c>
      <c r="G2957" s="38">
        <v>-0.06</v>
      </c>
      <c r="H2957" s="34">
        <v>0.99433254113049119</v>
      </c>
      <c r="I2957" s="35">
        <v>26.34794649074459</v>
      </c>
      <c r="J2957" s="35">
        <v>0.98374472932634804</v>
      </c>
      <c r="K2957" s="35">
        <v>-0.80734604405132449</v>
      </c>
      <c r="L2957" s="35">
        <v>0</v>
      </c>
      <c r="M2957" s="35">
        <v>0</v>
      </c>
      <c r="N2957" s="35">
        <v>0</v>
      </c>
      <c r="O2957" s="35">
        <v>0</v>
      </c>
      <c r="P2957" s="36">
        <v>12</v>
      </c>
      <c r="Q2957" s="37">
        <v>86</v>
      </c>
      <c r="R2957" s="36">
        <v>0</v>
      </c>
      <c r="S2957" s="39">
        <f t="shared" si="96"/>
        <v>86</v>
      </c>
      <c r="T2957" s="34" t="s">
        <v>29</v>
      </c>
      <c r="U2957" s="12">
        <f t="shared" si="98"/>
        <v>0.17653267174521939</v>
      </c>
      <c r="V2957" s="8">
        <f t="shared" si="97"/>
        <v>86</v>
      </c>
    </row>
    <row r="2958" spans="1:22">
      <c r="A2958" s="34" t="s">
        <v>19</v>
      </c>
      <c r="B2958" s="34" t="s">
        <v>67</v>
      </c>
      <c r="C2958" s="5" t="s">
        <v>120</v>
      </c>
      <c r="D2958" s="35" t="s">
        <v>87</v>
      </c>
      <c r="E2958" s="36" t="s">
        <v>16</v>
      </c>
      <c r="F2958" s="37">
        <v>0</v>
      </c>
      <c r="G2958" s="38">
        <v>-0.06</v>
      </c>
      <c r="H2958" s="34">
        <v>0.99425251386954439</v>
      </c>
      <c r="I2958" s="35">
        <v>121.98128869155836</v>
      </c>
      <c r="J2958" s="35">
        <v>0.98644499897365223</v>
      </c>
      <c r="K2958" s="35">
        <v>-1.1086554598464335</v>
      </c>
      <c r="L2958" s="35">
        <v>0</v>
      </c>
      <c r="M2958" s="35">
        <v>0</v>
      </c>
      <c r="N2958" s="35">
        <v>0</v>
      </c>
      <c r="O2958" s="35">
        <v>0</v>
      </c>
      <c r="P2958" s="36">
        <v>12</v>
      </c>
      <c r="Q2958" s="37">
        <v>86</v>
      </c>
      <c r="R2958" s="36">
        <v>0</v>
      </c>
      <c r="S2958" s="39">
        <f t="shared" si="96"/>
        <v>86</v>
      </c>
      <c r="T2958" s="34" t="s">
        <v>29</v>
      </c>
      <c r="U2958" s="12">
        <f t="shared" si="98"/>
        <v>0.270313807976579</v>
      </c>
      <c r="V2958" s="8">
        <f t="shared" si="97"/>
        <v>86</v>
      </c>
    </row>
    <row r="2959" spans="1:22">
      <c r="A2959" s="34" t="s">
        <v>19</v>
      </c>
      <c r="B2959" s="34" t="s">
        <v>67</v>
      </c>
      <c r="C2959" s="5" t="s">
        <v>120</v>
      </c>
      <c r="D2959" s="35" t="s">
        <v>87</v>
      </c>
      <c r="E2959" s="36" t="s">
        <v>14</v>
      </c>
      <c r="F2959" s="37">
        <v>0</v>
      </c>
      <c r="G2959" s="38">
        <v>-0.06</v>
      </c>
      <c r="H2959" s="34">
        <v>0.99634370726995447</v>
      </c>
      <c r="I2959" s="35">
        <v>9.2727739492287728</v>
      </c>
      <c r="J2959" s="35">
        <v>0.992806104527309</v>
      </c>
      <c r="K2959" s="35">
        <v>-0.98352796012072818</v>
      </c>
      <c r="L2959" s="35">
        <v>0</v>
      </c>
      <c r="M2959" s="35">
        <v>0</v>
      </c>
      <c r="N2959" s="35">
        <v>0</v>
      </c>
      <c r="O2959" s="35">
        <v>0</v>
      </c>
      <c r="P2959" s="36">
        <v>12</v>
      </c>
      <c r="Q2959" s="37">
        <v>86</v>
      </c>
      <c r="R2959" s="36">
        <v>0</v>
      </c>
      <c r="S2959" s="39">
        <f t="shared" si="96"/>
        <v>86</v>
      </c>
      <c r="T2959" s="34" t="s">
        <v>29</v>
      </c>
      <c r="U2959" s="12">
        <f t="shared" si="98"/>
        <v>6.2361722171385518E-2</v>
      </c>
      <c r="V2959" s="8">
        <f t="shared" si="97"/>
        <v>86</v>
      </c>
    </row>
    <row r="2960" spans="1:22">
      <c r="A2960" s="34" t="s">
        <v>19</v>
      </c>
      <c r="B2960" s="34" t="s">
        <v>67</v>
      </c>
      <c r="C2960" s="5" t="s">
        <v>120</v>
      </c>
      <c r="D2960" s="35" t="s">
        <v>87</v>
      </c>
      <c r="E2960" s="36" t="s">
        <v>18</v>
      </c>
      <c r="F2960" s="37">
        <v>0</v>
      </c>
      <c r="G2960" s="38">
        <v>-0.06</v>
      </c>
      <c r="H2960" s="34">
        <v>0.99492091629696033</v>
      </c>
      <c r="I2960" s="35">
        <v>3.1819326585600236</v>
      </c>
      <c r="J2960" s="35">
        <v>0.99647635211571617</v>
      </c>
      <c r="K2960" s="35">
        <v>-0.88564091565264313</v>
      </c>
      <c r="L2960" s="35">
        <v>0</v>
      </c>
      <c r="M2960" s="35">
        <v>0</v>
      </c>
      <c r="N2960" s="35">
        <v>0</v>
      </c>
      <c r="O2960" s="35">
        <v>0</v>
      </c>
      <c r="P2960" s="36">
        <v>12</v>
      </c>
      <c r="Q2960" s="37">
        <v>86</v>
      </c>
      <c r="R2960" s="36">
        <v>0</v>
      </c>
      <c r="S2960" s="39">
        <f t="shared" si="96"/>
        <v>86</v>
      </c>
      <c r="T2960" s="34" t="s">
        <v>29</v>
      </c>
      <c r="U2960" s="12">
        <f t="shared" si="98"/>
        <v>4.5455006098737413E-2</v>
      </c>
      <c r="V2960" s="8">
        <f t="shared" si="97"/>
        <v>86</v>
      </c>
    </row>
    <row r="2961" spans="1:22">
      <c r="A2961" s="34" t="s">
        <v>19</v>
      </c>
      <c r="B2961" s="34" t="s">
        <v>67</v>
      </c>
      <c r="C2961" s="5" t="s">
        <v>120</v>
      </c>
      <c r="D2961" s="35" t="s">
        <v>87</v>
      </c>
      <c r="E2961" s="36" t="s">
        <v>17</v>
      </c>
      <c r="F2961" s="37">
        <v>0</v>
      </c>
      <c r="G2961" s="38">
        <v>-0.06</v>
      </c>
      <c r="H2961" s="34">
        <v>0.99402462497360122</v>
      </c>
      <c r="I2961" s="35">
        <v>11.065735505194096</v>
      </c>
      <c r="J2961" s="35">
        <v>-11.729945358334973</v>
      </c>
      <c r="K2961" s="35">
        <v>-1.8900925572583769</v>
      </c>
      <c r="L2961" s="35">
        <v>0</v>
      </c>
      <c r="M2961" s="35">
        <v>0</v>
      </c>
      <c r="N2961" s="35">
        <v>0</v>
      </c>
      <c r="O2961" s="35">
        <v>0</v>
      </c>
      <c r="P2961" s="36">
        <v>12</v>
      </c>
      <c r="Q2961" s="37">
        <v>86</v>
      </c>
      <c r="R2961" s="36">
        <v>13</v>
      </c>
      <c r="S2961" s="39">
        <f t="shared" si="96"/>
        <v>86</v>
      </c>
      <c r="T2961" s="34" t="s">
        <v>50</v>
      </c>
      <c r="U2961" s="12">
        <f>EXP((alpha+(beta/speed))+(ceta*LN(speed)))</f>
        <v>12.307540454599151</v>
      </c>
      <c r="V2961" s="8">
        <f t="shared" si="97"/>
        <v>86</v>
      </c>
    </row>
    <row r="2962" spans="1:22">
      <c r="A2962" s="34" t="s">
        <v>19</v>
      </c>
      <c r="B2962" s="34" t="s">
        <v>67</v>
      </c>
      <c r="C2962" s="5" t="s">
        <v>120</v>
      </c>
      <c r="D2962" s="35" t="s">
        <v>87</v>
      </c>
      <c r="E2962" s="36" t="s">
        <v>15</v>
      </c>
      <c r="F2962" s="37">
        <v>50</v>
      </c>
      <c r="G2962" s="38">
        <v>-0.06</v>
      </c>
      <c r="H2962" s="34">
        <v>0.9933572898202182</v>
      </c>
      <c r="I2962" s="35">
        <v>22.010371788141605</v>
      </c>
      <c r="J2962" s="35">
        <v>0.98298953741609718</v>
      </c>
      <c r="K2962" s="35">
        <v>-0.76417439540875121</v>
      </c>
      <c r="L2962" s="35">
        <v>0</v>
      </c>
      <c r="M2962" s="35">
        <v>0</v>
      </c>
      <c r="N2962" s="35">
        <v>0</v>
      </c>
      <c r="O2962" s="35">
        <v>0</v>
      </c>
      <c r="P2962" s="36">
        <v>12</v>
      </c>
      <c r="Q2962" s="37">
        <v>86</v>
      </c>
      <c r="R2962" s="36">
        <v>0</v>
      </c>
      <c r="S2962" s="39">
        <f t="shared" si="96"/>
        <v>86</v>
      </c>
      <c r="T2962" s="34" t="s">
        <v>29</v>
      </c>
      <c r="U2962" s="12">
        <f>((alpha*(beta^speed))*(speed^ceta))</f>
        <v>0.16731627881202474</v>
      </c>
      <c r="V2962" s="8">
        <f t="shared" si="97"/>
        <v>86</v>
      </c>
    </row>
    <row r="2963" spans="1:22">
      <c r="A2963" s="34" t="s">
        <v>19</v>
      </c>
      <c r="B2963" s="34" t="s">
        <v>67</v>
      </c>
      <c r="C2963" s="5" t="s">
        <v>120</v>
      </c>
      <c r="D2963" s="35" t="s">
        <v>87</v>
      </c>
      <c r="E2963" s="36" t="s">
        <v>16</v>
      </c>
      <c r="F2963" s="37">
        <v>50</v>
      </c>
      <c r="G2963" s="38">
        <v>-0.06</v>
      </c>
      <c r="H2963" s="34">
        <v>0.99196600476597241</v>
      </c>
      <c r="I2963" s="35">
        <v>0.17239630013123206</v>
      </c>
      <c r="J2963" s="35">
        <v>74.435331800394763</v>
      </c>
      <c r="K2963" s="35">
        <v>0.37719543115834286</v>
      </c>
      <c r="L2963" s="35">
        <v>1.0106714080824535</v>
      </c>
      <c r="M2963" s="35">
        <v>2.6058824031174325E-2</v>
      </c>
      <c r="N2963" s="35">
        <v>0</v>
      </c>
      <c r="O2963" s="35">
        <v>0</v>
      </c>
      <c r="P2963" s="36">
        <v>12</v>
      </c>
      <c r="Q2963" s="37">
        <v>86</v>
      </c>
      <c r="R2963" s="36">
        <v>10</v>
      </c>
      <c r="S2963" s="39">
        <f t="shared" si="96"/>
        <v>86</v>
      </c>
      <c r="T2963" s="34" t="s">
        <v>44</v>
      </c>
      <c r="U2963" s="12">
        <f>(alpha+(beta/(1+EXP((((-1)*ceta)+(delta*LN(speed)))+(epsilon*speed)))))</f>
        <v>0.30016519520317486</v>
      </c>
      <c r="V2963" s="8">
        <f t="shared" si="97"/>
        <v>86</v>
      </c>
    </row>
    <row r="2964" spans="1:22">
      <c r="A2964" s="34" t="s">
        <v>19</v>
      </c>
      <c r="B2964" s="34" t="s">
        <v>67</v>
      </c>
      <c r="C2964" s="5" t="s">
        <v>120</v>
      </c>
      <c r="D2964" s="35" t="s">
        <v>87</v>
      </c>
      <c r="E2964" s="36" t="s">
        <v>14</v>
      </c>
      <c r="F2964" s="37">
        <v>50</v>
      </c>
      <c r="G2964" s="38">
        <v>-0.06</v>
      </c>
      <c r="H2964" s="34">
        <v>0.99678227219274229</v>
      </c>
      <c r="I2964" s="35">
        <v>8.8529891293596989</v>
      </c>
      <c r="J2964" s="35">
        <v>0.99427701804712421</v>
      </c>
      <c r="K2964" s="35">
        <v>-1.0060020056667272</v>
      </c>
      <c r="L2964" s="35">
        <v>0</v>
      </c>
      <c r="M2964" s="35">
        <v>0</v>
      </c>
      <c r="N2964" s="35">
        <v>0</v>
      </c>
      <c r="O2964" s="35">
        <v>0</v>
      </c>
      <c r="P2964" s="36">
        <v>12</v>
      </c>
      <c r="Q2964" s="37">
        <v>86</v>
      </c>
      <c r="R2964" s="36">
        <v>0</v>
      </c>
      <c r="S2964" s="39">
        <f t="shared" si="96"/>
        <v>86</v>
      </c>
      <c r="T2964" s="34" t="s">
        <v>29</v>
      </c>
      <c r="U2964" s="12">
        <f>((alpha*(beta^speed))*(speed^ceta))</f>
        <v>6.1181075559600007E-2</v>
      </c>
      <c r="V2964" s="8">
        <f t="shared" si="97"/>
        <v>86</v>
      </c>
    </row>
    <row r="2965" spans="1:22">
      <c r="A2965" s="34" t="s">
        <v>19</v>
      </c>
      <c r="B2965" s="34" t="s">
        <v>67</v>
      </c>
      <c r="C2965" s="5" t="s">
        <v>120</v>
      </c>
      <c r="D2965" s="35" t="s">
        <v>87</v>
      </c>
      <c r="E2965" s="36" t="s">
        <v>18</v>
      </c>
      <c r="F2965" s="37">
        <v>50</v>
      </c>
      <c r="G2965" s="38">
        <v>-0.06</v>
      </c>
      <c r="H2965" s="34">
        <v>0.99553236156131408</v>
      </c>
      <c r="I2965" s="35">
        <v>2.6436011353512856</v>
      </c>
      <c r="J2965" s="35">
        <v>0.99623525569628779</v>
      </c>
      <c r="K2965" s="35">
        <v>-0.84075224599065712</v>
      </c>
      <c r="L2965" s="35">
        <v>0</v>
      </c>
      <c r="M2965" s="35">
        <v>0</v>
      </c>
      <c r="N2965" s="35">
        <v>0</v>
      </c>
      <c r="O2965" s="35">
        <v>0</v>
      </c>
      <c r="P2965" s="36">
        <v>12</v>
      </c>
      <c r="Q2965" s="37">
        <v>86</v>
      </c>
      <c r="R2965" s="36">
        <v>0</v>
      </c>
      <c r="S2965" s="39">
        <f t="shared" si="96"/>
        <v>86</v>
      </c>
      <c r="T2965" s="34" t="s">
        <v>29</v>
      </c>
      <c r="U2965" s="12">
        <f>((alpha*(beta^speed))*(speed^ceta))</f>
        <v>4.5173735428707153E-2</v>
      </c>
      <c r="V2965" s="8">
        <f t="shared" si="97"/>
        <v>86</v>
      </c>
    </row>
    <row r="2966" spans="1:22">
      <c r="A2966" s="34" t="s">
        <v>19</v>
      </c>
      <c r="B2966" s="34" t="s">
        <v>67</v>
      </c>
      <c r="C2966" s="5" t="s">
        <v>120</v>
      </c>
      <c r="D2966" s="35" t="s">
        <v>87</v>
      </c>
      <c r="E2966" s="36" t="s">
        <v>17</v>
      </c>
      <c r="F2966" s="37">
        <v>50</v>
      </c>
      <c r="G2966" s="38">
        <v>-0.06</v>
      </c>
      <c r="H2966" s="34">
        <v>0.99173553608013687</v>
      </c>
      <c r="I2966" s="35">
        <v>11.175952437320861</v>
      </c>
      <c r="J2966" s="35">
        <v>-12.838916463681542</v>
      </c>
      <c r="K2966" s="35">
        <v>-1.9222279880158157</v>
      </c>
      <c r="L2966" s="35">
        <v>0</v>
      </c>
      <c r="M2966" s="35">
        <v>0</v>
      </c>
      <c r="N2966" s="35">
        <v>0</v>
      </c>
      <c r="O2966" s="35">
        <v>0</v>
      </c>
      <c r="P2966" s="36">
        <v>12</v>
      </c>
      <c r="Q2966" s="37">
        <v>86</v>
      </c>
      <c r="R2966" s="36">
        <v>13</v>
      </c>
      <c r="S2966" s="39">
        <f t="shared" si="96"/>
        <v>86</v>
      </c>
      <c r="T2966" s="34" t="s">
        <v>50</v>
      </c>
      <c r="U2966" s="12">
        <f>EXP((alpha+(beta/speed))+(ceta*LN(speed)))</f>
        <v>11.75632824669456</v>
      </c>
      <c r="V2966" s="8">
        <f t="shared" si="97"/>
        <v>86</v>
      </c>
    </row>
    <row r="2967" spans="1:22">
      <c r="A2967" s="34" t="s">
        <v>19</v>
      </c>
      <c r="B2967" s="34" t="s">
        <v>67</v>
      </c>
      <c r="C2967" s="5" t="s">
        <v>120</v>
      </c>
      <c r="D2967" s="35" t="s">
        <v>87</v>
      </c>
      <c r="E2967" s="36" t="s">
        <v>15</v>
      </c>
      <c r="F2967" s="37">
        <v>100</v>
      </c>
      <c r="G2967" s="38">
        <v>-0.06</v>
      </c>
      <c r="H2967" s="34">
        <v>0.99214302787335129</v>
      </c>
      <c r="I2967" s="35">
        <v>0.1188243039267097</v>
      </c>
      <c r="J2967" s="35">
        <v>18.325839267762071</v>
      </c>
      <c r="K2967" s="35">
        <v>8.2267591728398023E-2</v>
      </c>
      <c r="L2967" s="35">
        <v>0.62049770834862406</v>
      </c>
      <c r="M2967" s="35">
        <v>3.3133069349591919E-2</v>
      </c>
      <c r="N2967" s="35">
        <v>0</v>
      </c>
      <c r="O2967" s="35">
        <v>0</v>
      </c>
      <c r="P2967" s="36">
        <v>12</v>
      </c>
      <c r="Q2967" s="37">
        <v>86</v>
      </c>
      <c r="R2967" s="36">
        <v>10</v>
      </c>
      <c r="S2967" s="39">
        <f t="shared" si="96"/>
        <v>86</v>
      </c>
      <c r="T2967" s="34" t="s">
        <v>44</v>
      </c>
      <c r="U2967" s="12">
        <f>(alpha+(beta/(1+EXP((((-1)*ceta)+(delta*LN(speed)))+(epsilon*speed)))))</f>
        <v>0.19113881503099861</v>
      </c>
      <c r="V2967" s="8">
        <f t="shared" si="97"/>
        <v>86</v>
      </c>
    </row>
    <row r="2968" spans="1:22">
      <c r="A2968" s="34" t="s">
        <v>19</v>
      </c>
      <c r="B2968" s="34" t="s">
        <v>67</v>
      </c>
      <c r="C2968" s="5" t="s">
        <v>120</v>
      </c>
      <c r="D2968" s="35" t="s">
        <v>87</v>
      </c>
      <c r="E2968" s="36" t="s">
        <v>16</v>
      </c>
      <c r="F2968" s="37">
        <v>100</v>
      </c>
      <c r="G2968" s="38">
        <v>-0.06</v>
      </c>
      <c r="H2968" s="34">
        <v>0.98976560766783839</v>
      </c>
      <c r="I2968" s="35">
        <v>7.2647594650428404</v>
      </c>
      <c r="J2968" s="35">
        <v>-9.5964269474061368</v>
      </c>
      <c r="K2968" s="35">
        <v>-1.8904984791961523</v>
      </c>
      <c r="L2968" s="35">
        <v>0</v>
      </c>
      <c r="M2968" s="35">
        <v>0</v>
      </c>
      <c r="N2968" s="35">
        <v>0</v>
      </c>
      <c r="O2968" s="35">
        <v>0</v>
      </c>
      <c r="P2968" s="36">
        <v>12</v>
      </c>
      <c r="Q2968" s="37">
        <v>86</v>
      </c>
      <c r="R2968" s="36">
        <v>13</v>
      </c>
      <c r="S2968" s="39">
        <f t="shared" si="96"/>
        <v>86</v>
      </c>
      <c r="T2968" s="34" t="s">
        <v>50</v>
      </c>
      <c r="U2968" s="12">
        <f>EXP((alpha+(beta/speed))+(ceta*LN(speed)))</f>
        <v>0.28146035273271791</v>
      </c>
      <c r="V2968" s="8">
        <f t="shared" si="97"/>
        <v>86</v>
      </c>
    </row>
    <row r="2969" spans="1:22">
      <c r="A2969" s="34" t="s">
        <v>19</v>
      </c>
      <c r="B2969" s="34" t="s">
        <v>67</v>
      </c>
      <c r="C2969" s="5" t="s">
        <v>120</v>
      </c>
      <c r="D2969" s="35" t="s">
        <v>87</v>
      </c>
      <c r="E2969" s="36" t="s">
        <v>14</v>
      </c>
      <c r="F2969" s="37">
        <v>100</v>
      </c>
      <c r="G2969" s="38">
        <v>-0.06</v>
      </c>
      <c r="H2969" s="34">
        <v>0.99710440466237915</v>
      </c>
      <c r="I2969" s="35">
        <v>8.8983657753761651</v>
      </c>
      <c r="J2969" s="35">
        <v>0.99567805220712147</v>
      </c>
      <c r="K2969" s="35">
        <v>-1.0342820277262532</v>
      </c>
      <c r="L2969" s="35">
        <v>0</v>
      </c>
      <c r="M2969" s="35">
        <v>0</v>
      </c>
      <c r="N2969" s="35">
        <v>0</v>
      </c>
      <c r="O2969" s="35">
        <v>0</v>
      </c>
      <c r="P2969" s="36">
        <v>12</v>
      </c>
      <c r="Q2969" s="37">
        <v>86</v>
      </c>
      <c r="R2969" s="36">
        <v>0</v>
      </c>
      <c r="S2969" s="39">
        <f t="shared" si="96"/>
        <v>86</v>
      </c>
      <c r="T2969" s="34" t="s">
        <v>29</v>
      </c>
      <c r="U2969" s="12">
        <f>((alpha*(beta^speed))*(speed^ceta))</f>
        <v>6.1195797897050569E-2</v>
      </c>
      <c r="V2969" s="8">
        <f t="shared" si="97"/>
        <v>86</v>
      </c>
    </row>
    <row r="2970" spans="1:22">
      <c r="A2970" s="34" t="s">
        <v>19</v>
      </c>
      <c r="B2970" s="34" t="s">
        <v>67</v>
      </c>
      <c r="C2970" s="5" t="s">
        <v>120</v>
      </c>
      <c r="D2970" s="35" t="s">
        <v>87</v>
      </c>
      <c r="E2970" s="36" t="s">
        <v>18</v>
      </c>
      <c r="F2970" s="37">
        <v>100</v>
      </c>
      <c r="G2970" s="38">
        <v>-0.06</v>
      </c>
      <c r="H2970" s="34">
        <v>0.99630070930244352</v>
      </c>
      <c r="I2970" s="35">
        <v>0.89355907163878645</v>
      </c>
      <c r="J2970" s="35">
        <v>0.16221579109988232</v>
      </c>
      <c r="K2970" s="35">
        <v>0.87228083385180222</v>
      </c>
      <c r="L2970" s="35">
        <v>0</v>
      </c>
      <c r="M2970" s="35">
        <v>0</v>
      </c>
      <c r="N2970" s="35">
        <v>0</v>
      </c>
      <c r="O2970" s="35">
        <v>0</v>
      </c>
      <c r="P2970" s="36">
        <v>12</v>
      </c>
      <c r="Q2970" s="37">
        <v>86</v>
      </c>
      <c r="R2970" s="36">
        <v>2</v>
      </c>
      <c r="S2970" s="39">
        <f t="shared" si="96"/>
        <v>86</v>
      </c>
      <c r="T2970" s="34" t="s">
        <v>31</v>
      </c>
      <c r="U2970" s="12">
        <f>((alpha+(beta*speed))^((-1)/ceta))</f>
        <v>4.5384431212391427E-2</v>
      </c>
      <c r="V2970" s="8">
        <f t="shared" si="97"/>
        <v>86</v>
      </c>
    </row>
    <row r="2971" spans="1:22">
      <c r="A2971" s="34" t="s">
        <v>19</v>
      </c>
      <c r="B2971" s="34" t="s">
        <v>67</v>
      </c>
      <c r="C2971" s="5" t="s">
        <v>120</v>
      </c>
      <c r="D2971" s="35" t="s">
        <v>87</v>
      </c>
      <c r="E2971" s="36" t="s">
        <v>17</v>
      </c>
      <c r="F2971" s="37">
        <v>100</v>
      </c>
      <c r="G2971" s="38">
        <v>-0.06</v>
      </c>
      <c r="H2971" s="34">
        <v>0.98918213532319466</v>
      </c>
      <c r="I2971" s="35">
        <v>11.354425284392201</v>
      </c>
      <c r="J2971" s="35">
        <v>-14.171562126772875</v>
      </c>
      <c r="K2971" s="35">
        <v>-1.9633233178036582</v>
      </c>
      <c r="L2971" s="35">
        <v>0</v>
      </c>
      <c r="M2971" s="35">
        <v>0</v>
      </c>
      <c r="N2971" s="35">
        <v>0</v>
      </c>
      <c r="O2971" s="35">
        <v>0</v>
      </c>
      <c r="P2971" s="36">
        <v>12</v>
      </c>
      <c r="Q2971" s="37">
        <v>86</v>
      </c>
      <c r="R2971" s="36">
        <v>13</v>
      </c>
      <c r="S2971" s="39">
        <f t="shared" si="96"/>
        <v>86</v>
      </c>
      <c r="T2971" s="34" t="s">
        <v>50</v>
      </c>
      <c r="U2971" s="12">
        <f>EXP((alpha+(beta/speed))+(ceta*LN(speed)))</f>
        <v>11.52266270258451</v>
      </c>
      <c r="V2971" s="8">
        <f t="shared" si="97"/>
        <v>86</v>
      </c>
    </row>
    <row r="2972" spans="1:22">
      <c r="A2972" s="34" t="s">
        <v>19</v>
      </c>
      <c r="B2972" s="34" t="s">
        <v>67</v>
      </c>
      <c r="C2972" s="5" t="s">
        <v>120</v>
      </c>
      <c r="D2972" s="35" t="s">
        <v>87</v>
      </c>
      <c r="E2972" s="36" t="s">
        <v>15</v>
      </c>
      <c r="F2972" s="37">
        <v>0</v>
      </c>
      <c r="G2972" s="38">
        <v>-0.04</v>
      </c>
      <c r="H2972" s="34">
        <v>0.99447130287299601</v>
      </c>
      <c r="I2972" s="35">
        <v>0.27833205340749911</v>
      </c>
      <c r="J2972" s="35">
        <v>36.389527234502012</v>
      </c>
      <c r="K2972" s="35">
        <v>-0.5530379327533308</v>
      </c>
      <c r="L2972" s="35">
        <v>0.56175700720366151</v>
      </c>
      <c r="M2972" s="35">
        <v>3.7518124257983287E-2</v>
      </c>
      <c r="N2972" s="35">
        <v>0</v>
      </c>
      <c r="O2972" s="35">
        <v>0</v>
      </c>
      <c r="P2972" s="36">
        <v>12</v>
      </c>
      <c r="Q2972" s="37">
        <v>86</v>
      </c>
      <c r="R2972" s="36">
        <v>10</v>
      </c>
      <c r="S2972" s="39">
        <f t="shared" si="96"/>
        <v>86</v>
      </c>
      <c r="T2972" s="34" t="s">
        <v>44</v>
      </c>
      <c r="U2972" s="12">
        <f>(alpha+(beta/(1+EXP((((-1)*ceta)+(delta*LN(speed)))+(epsilon*speed)))))</f>
        <v>0.34625070546470554</v>
      </c>
      <c r="V2972" s="8">
        <f t="shared" si="97"/>
        <v>86</v>
      </c>
    </row>
    <row r="2973" spans="1:22">
      <c r="A2973" s="34" t="s">
        <v>19</v>
      </c>
      <c r="B2973" s="34" t="s">
        <v>67</v>
      </c>
      <c r="C2973" s="5" t="s">
        <v>120</v>
      </c>
      <c r="D2973" s="35" t="s">
        <v>87</v>
      </c>
      <c r="E2973" s="36" t="s">
        <v>16</v>
      </c>
      <c r="F2973" s="37">
        <v>0</v>
      </c>
      <c r="G2973" s="38">
        <v>-0.04</v>
      </c>
      <c r="H2973" s="34">
        <v>0.99398818357848684</v>
      </c>
      <c r="I2973" s="35">
        <v>103.46971840274156</v>
      </c>
      <c r="J2973" s="35">
        <v>0.98820803594672013</v>
      </c>
      <c r="K2973" s="35">
        <v>-0.97898048421184369</v>
      </c>
      <c r="L2973" s="35">
        <v>0</v>
      </c>
      <c r="M2973" s="35">
        <v>0</v>
      </c>
      <c r="N2973" s="35">
        <v>0</v>
      </c>
      <c r="O2973" s="35">
        <v>0</v>
      </c>
      <c r="P2973" s="36">
        <v>12</v>
      </c>
      <c r="Q2973" s="37">
        <v>86</v>
      </c>
      <c r="R2973" s="36">
        <v>0</v>
      </c>
      <c r="S2973" s="39">
        <f t="shared" si="96"/>
        <v>86</v>
      </c>
      <c r="T2973" s="34" t="s">
        <v>29</v>
      </c>
      <c r="U2973" s="12">
        <f>((alpha*(beta^speed))*(speed^ceta))</f>
        <v>0.47636277670771793</v>
      </c>
      <c r="V2973" s="8">
        <f t="shared" si="97"/>
        <v>86</v>
      </c>
    </row>
    <row r="2974" spans="1:22">
      <c r="A2974" s="34" t="s">
        <v>19</v>
      </c>
      <c r="B2974" s="34" t="s">
        <v>67</v>
      </c>
      <c r="C2974" s="5" t="s">
        <v>120</v>
      </c>
      <c r="D2974" s="35" t="s">
        <v>87</v>
      </c>
      <c r="E2974" s="36" t="s">
        <v>14</v>
      </c>
      <c r="F2974" s="37">
        <v>0</v>
      </c>
      <c r="G2974" s="38">
        <v>-0.04</v>
      </c>
      <c r="H2974" s="34">
        <v>0.9966144169390273</v>
      </c>
      <c r="I2974" s="35">
        <v>9.7119537447281203</v>
      </c>
      <c r="J2974" s="35">
        <v>0.99327846535634756</v>
      </c>
      <c r="K2974" s="35">
        <v>-0.94875309157253473</v>
      </c>
      <c r="L2974" s="35">
        <v>0</v>
      </c>
      <c r="M2974" s="35">
        <v>0</v>
      </c>
      <c r="N2974" s="35">
        <v>0</v>
      </c>
      <c r="O2974" s="35">
        <v>0</v>
      </c>
      <c r="P2974" s="36">
        <v>12</v>
      </c>
      <c r="Q2974" s="37">
        <v>86</v>
      </c>
      <c r="R2974" s="36">
        <v>0</v>
      </c>
      <c r="S2974" s="39">
        <f t="shared" si="96"/>
        <v>86</v>
      </c>
      <c r="T2974" s="34" t="s">
        <v>29</v>
      </c>
      <c r="U2974" s="12">
        <f>((alpha*(beta^speed))*(speed^ceta))</f>
        <v>7.9442505231215252E-2</v>
      </c>
      <c r="V2974" s="8">
        <f t="shared" si="97"/>
        <v>86</v>
      </c>
    </row>
    <row r="2975" spans="1:22">
      <c r="A2975" s="34" t="s">
        <v>19</v>
      </c>
      <c r="B2975" s="34" t="s">
        <v>67</v>
      </c>
      <c r="C2975" s="5" t="s">
        <v>120</v>
      </c>
      <c r="D2975" s="35" t="s">
        <v>87</v>
      </c>
      <c r="E2975" s="36" t="s">
        <v>18</v>
      </c>
      <c r="F2975" s="37">
        <v>0</v>
      </c>
      <c r="G2975" s="38">
        <v>-0.04</v>
      </c>
      <c r="H2975" s="34">
        <v>0.99513588541840436</v>
      </c>
      <c r="I2975" s="35">
        <v>0.58561171377282817</v>
      </c>
      <c r="J2975" s="35">
        <v>0.15800549576928874</v>
      </c>
      <c r="K2975" s="35">
        <v>0.88642227314848898</v>
      </c>
      <c r="L2975" s="35">
        <v>0</v>
      </c>
      <c r="M2975" s="35">
        <v>0</v>
      </c>
      <c r="N2975" s="35">
        <v>0</v>
      </c>
      <c r="O2975" s="35">
        <v>0</v>
      </c>
      <c r="P2975" s="36">
        <v>12</v>
      </c>
      <c r="Q2975" s="37">
        <v>86</v>
      </c>
      <c r="R2975" s="36">
        <v>2</v>
      </c>
      <c r="S2975" s="39">
        <f t="shared" si="96"/>
        <v>86</v>
      </c>
      <c r="T2975" s="34" t="s">
        <v>31</v>
      </c>
      <c r="U2975" s="12">
        <f>((alpha+(beta*speed))^((-1)/ceta))</f>
        <v>5.0230020824481712E-2</v>
      </c>
      <c r="V2975" s="8">
        <f t="shared" si="97"/>
        <v>86</v>
      </c>
    </row>
    <row r="2976" spans="1:22">
      <c r="A2976" s="34" t="s">
        <v>19</v>
      </c>
      <c r="B2976" s="34" t="s">
        <v>67</v>
      </c>
      <c r="C2976" s="5" t="s">
        <v>120</v>
      </c>
      <c r="D2976" s="35" t="s">
        <v>87</v>
      </c>
      <c r="E2976" s="36" t="s">
        <v>17</v>
      </c>
      <c r="F2976" s="37">
        <v>0</v>
      </c>
      <c r="G2976" s="38">
        <v>-0.04</v>
      </c>
      <c r="H2976" s="34">
        <v>0.9920585701757838</v>
      </c>
      <c r="I2976" s="35">
        <v>10.747664118087862</v>
      </c>
      <c r="J2976" s="35">
        <v>-10.8856125369431</v>
      </c>
      <c r="K2976" s="35">
        <v>-1.7197345216873061</v>
      </c>
      <c r="L2976" s="35">
        <v>0</v>
      </c>
      <c r="M2976" s="35">
        <v>0</v>
      </c>
      <c r="N2976" s="35">
        <v>0</v>
      </c>
      <c r="O2976" s="35">
        <v>0</v>
      </c>
      <c r="P2976" s="36">
        <v>12</v>
      </c>
      <c r="Q2976" s="37">
        <v>86</v>
      </c>
      <c r="R2976" s="36">
        <v>13</v>
      </c>
      <c r="S2976" s="39">
        <f t="shared" si="96"/>
        <v>86</v>
      </c>
      <c r="T2976" s="34" t="s">
        <v>50</v>
      </c>
      <c r="U2976" s="12">
        <f>EXP((alpha+(beta/speed))+(ceta*LN(speed)))</f>
        <v>19.313269744261799</v>
      </c>
      <c r="V2976" s="8">
        <f t="shared" si="97"/>
        <v>86</v>
      </c>
    </row>
    <row r="2977" spans="1:22">
      <c r="A2977" s="34" t="s">
        <v>19</v>
      </c>
      <c r="B2977" s="34" t="s">
        <v>67</v>
      </c>
      <c r="C2977" s="5" t="s">
        <v>120</v>
      </c>
      <c r="D2977" s="35" t="s">
        <v>87</v>
      </c>
      <c r="E2977" s="36" t="s">
        <v>15</v>
      </c>
      <c r="F2977" s="37">
        <v>50</v>
      </c>
      <c r="G2977" s="38">
        <v>-0.04</v>
      </c>
      <c r="H2977" s="34">
        <v>0.99283645422981648</v>
      </c>
      <c r="I2977" s="35">
        <v>0.15900211272393741</v>
      </c>
      <c r="J2977" s="35">
        <v>33.92782479708292</v>
      </c>
      <c r="K2977" s="35">
        <v>-0.51308134942612238</v>
      </c>
      <c r="L2977" s="35">
        <v>0.59082113461346675</v>
      </c>
      <c r="M2977" s="35">
        <v>3.0935134595009853E-2</v>
      </c>
      <c r="N2977" s="35">
        <v>0</v>
      </c>
      <c r="O2977" s="35">
        <v>0</v>
      </c>
      <c r="P2977" s="36">
        <v>12</v>
      </c>
      <c r="Q2977" s="37">
        <v>86</v>
      </c>
      <c r="R2977" s="36">
        <v>10</v>
      </c>
      <c r="S2977" s="39">
        <f t="shared" si="96"/>
        <v>86</v>
      </c>
      <c r="T2977" s="34" t="s">
        <v>44</v>
      </c>
      <c r="U2977" s="12">
        <f>(alpha+(beta/(1+EXP((((-1)*ceta)+(delta*LN(speed)))+(epsilon*speed)))))</f>
        <v>0.26087828206401076</v>
      </c>
      <c r="V2977" s="8">
        <f t="shared" si="97"/>
        <v>86</v>
      </c>
    </row>
    <row r="2978" spans="1:22">
      <c r="A2978" s="34" t="s">
        <v>19</v>
      </c>
      <c r="B2978" s="34" t="s">
        <v>67</v>
      </c>
      <c r="C2978" s="5" t="s">
        <v>120</v>
      </c>
      <c r="D2978" s="35" t="s">
        <v>87</v>
      </c>
      <c r="E2978" s="36" t="s">
        <v>16</v>
      </c>
      <c r="F2978" s="37">
        <v>50</v>
      </c>
      <c r="G2978" s="38">
        <v>-0.04</v>
      </c>
      <c r="H2978" s="34">
        <v>0.99020529379372657</v>
      </c>
      <c r="I2978" s="35">
        <v>-0.20098478867579075</v>
      </c>
      <c r="J2978" s="35">
        <v>131.45949474461315</v>
      </c>
      <c r="K2978" s="35">
        <v>-0.16564282402510541</v>
      </c>
      <c r="L2978" s="35">
        <v>1.0052555368031217</v>
      </c>
      <c r="M2978" s="35">
        <v>8.903535309639353E-3</v>
      </c>
      <c r="N2978" s="35">
        <v>0</v>
      </c>
      <c r="O2978" s="35">
        <v>0</v>
      </c>
      <c r="P2978" s="36">
        <v>12</v>
      </c>
      <c r="Q2978" s="37">
        <v>86</v>
      </c>
      <c r="R2978" s="36">
        <v>10</v>
      </c>
      <c r="S2978" s="39">
        <f t="shared" si="96"/>
        <v>86</v>
      </c>
      <c r="T2978" s="34" t="s">
        <v>44</v>
      </c>
      <c r="U2978" s="12">
        <f>(alpha+(beta/(1+EXP((((-1)*ceta)+(delta*LN(speed)))+(epsilon*speed)))))</f>
        <v>0.38476004264302499</v>
      </c>
      <c r="V2978" s="8">
        <f t="shared" si="97"/>
        <v>86</v>
      </c>
    </row>
    <row r="2979" spans="1:22">
      <c r="A2979" s="34" t="s">
        <v>19</v>
      </c>
      <c r="B2979" s="34" t="s">
        <v>67</v>
      </c>
      <c r="C2979" s="5" t="s">
        <v>120</v>
      </c>
      <c r="D2979" s="35" t="s">
        <v>87</v>
      </c>
      <c r="E2979" s="36" t="s">
        <v>14</v>
      </c>
      <c r="F2979" s="37">
        <v>50</v>
      </c>
      <c r="G2979" s="38">
        <v>-0.04</v>
      </c>
      <c r="H2979" s="34">
        <v>0.99648787171982645</v>
      </c>
      <c r="I2979" s="35">
        <v>8.8458280110765859</v>
      </c>
      <c r="J2979" s="35">
        <v>0.992110303865122</v>
      </c>
      <c r="K2979" s="35">
        <v>-0.93680212073722136</v>
      </c>
      <c r="L2979" s="35">
        <v>0</v>
      </c>
      <c r="M2979" s="35">
        <v>0</v>
      </c>
      <c r="N2979" s="35">
        <v>0</v>
      </c>
      <c r="O2979" s="35">
        <v>0</v>
      </c>
      <c r="P2979" s="36">
        <v>12</v>
      </c>
      <c r="Q2979" s="37">
        <v>86</v>
      </c>
      <c r="R2979" s="36">
        <v>0</v>
      </c>
      <c r="S2979" s="39">
        <f t="shared" si="96"/>
        <v>86</v>
      </c>
      <c r="T2979" s="34" t="s">
        <v>29</v>
      </c>
      <c r="U2979" s="12">
        <f>((alpha*(beta^speed))*(speed^ceta))</f>
        <v>6.8968822726178269E-2</v>
      </c>
      <c r="V2979" s="8">
        <f t="shared" si="97"/>
        <v>86</v>
      </c>
    </row>
    <row r="2980" spans="1:22">
      <c r="A2980" s="34" t="s">
        <v>19</v>
      </c>
      <c r="B2980" s="34" t="s">
        <v>67</v>
      </c>
      <c r="C2980" s="5" t="s">
        <v>120</v>
      </c>
      <c r="D2980" s="35" t="s">
        <v>87</v>
      </c>
      <c r="E2980" s="36" t="s">
        <v>18</v>
      </c>
      <c r="F2980" s="37">
        <v>50</v>
      </c>
      <c r="G2980" s="38">
        <v>-0.04</v>
      </c>
      <c r="H2980" s="34">
        <v>0.99577399789032495</v>
      </c>
      <c r="I2980" s="35">
        <v>0.57562821104312289</v>
      </c>
      <c r="J2980" s="35">
        <v>0.19737404013352408</v>
      </c>
      <c r="K2980" s="35">
        <v>4.8506374266036781E-4</v>
      </c>
      <c r="L2980" s="35">
        <v>0</v>
      </c>
      <c r="M2980" s="35">
        <v>0</v>
      </c>
      <c r="N2980" s="35">
        <v>0</v>
      </c>
      <c r="O2980" s="35">
        <v>0</v>
      </c>
      <c r="P2980" s="36">
        <v>12</v>
      </c>
      <c r="Q2980" s="37">
        <v>86</v>
      </c>
      <c r="R2980" s="36">
        <v>5</v>
      </c>
      <c r="S2980" s="39">
        <f t="shared" si="96"/>
        <v>86</v>
      </c>
      <c r="T2980" s="34" t="s">
        <v>36</v>
      </c>
      <c r="U2980" s="12">
        <f>(1/(((ceta*(speed^2))+(beta*speed))+alpha))</f>
        <v>4.7309671422296765E-2</v>
      </c>
      <c r="V2980" s="8">
        <f t="shared" si="97"/>
        <v>86</v>
      </c>
    </row>
    <row r="2981" spans="1:22">
      <c r="A2981" s="34" t="s">
        <v>19</v>
      </c>
      <c r="B2981" s="34" t="s">
        <v>67</v>
      </c>
      <c r="C2981" s="5" t="s">
        <v>120</v>
      </c>
      <c r="D2981" s="35" t="s">
        <v>87</v>
      </c>
      <c r="E2981" s="36" t="s">
        <v>17</v>
      </c>
      <c r="F2981" s="37">
        <v>50</v>
      </c>
      <c r="G2981" s="38">
        <v>-0.04</v>
      </c>
      <c r="H2981" s="34">
        <v>0.98774517210983692</v>
      </c>
      <c r="I2981" s="35">
        <v>1704.831105377204</v>
      </c>
      <c r="J2981" s="35">
        <v>0.97865986402678296</v>
      </c>
      <c r="K2981" s="35">
        <v>-0.65811582967725446</v>
      </c>
      <c r="L2981" s="35">
        <v>0</v>
      </c>
      <c r="M2981" s="35">
        <v>0</v>
      </c>
      <c r="N2981" s="35">
        <v>0</v>
      </c>
      <c r="O2981" s="35">
        <v>0</v>
      </c>
      <c r="P2981" s="36">
        <v>12</v>
      </c>
      <c r="Q2981" s="37">
        <v>86</v>
      </c>
      <c r="R2981" s="36">
        <v>0</v>
      </c>
      <c r="S2981" s="39">
        <f t="shared" si="96"/>
        <v>86</v>
      </c>
      <c r="T2981" s="34" t="s">
        <v>29</v>
      </c>
      <c r="U2981" s="12">
        <f>((alpha*(beta^speed))*(speed^ceta))</f>
        <v>14.219692182407899</v>
      </c>
      <c r="V2981" s="8">
        <f t="shared" si="97"/>
        <v>86</v>
      </c>
    </row>
    <row r="2982" spans="1:22">
      <c r="A2982" s="34" t="s">
        <v>19</v>
      </c>
      <c r="B2982" s="34" t="s">
        <v>67</v>
      </c>
      <c r="C2982" s="5" t="s">
        <v>120</v>
      </c>
      <c r="D2982" s="35" t="s">
        <v>87</v>
      </c>
      <c r="E2982" s="36" t="s">
        <v>15</v>
      </c>
      <c r="F2982" s="37">
        <v>100</v>
      </c>
      <c r="G2982" s="38">
        <v>-0.04</v>
      </c>
      <c r="H2982" s="34">
        <v>0.99074544114971441</v>
      </c>
      <c r="I2982" s="35">
        <v>0.13412839722497949</v>
      </c>
      <c r="J2982" s="35">
        <v>28.952564980188566</v>
      </c>
      <c r="K2982" s="35">
        <v>-0.58909384328458003</v>
      </c>
      <c r="L2982" s="35">
        <v>0.49069544182750713</v>
      </c>
      <c r="M2982" s="35">
        <v>3.3301989097658177E-2</v>
      </c>
      <c r="N2982" s="35">
        <v>0</v>
      </c>
      <c r="O2982" s="35">
        <v>0</v>
      </c>
      <c r="P2982" s="36">
        <v>12</v>
      </c>
      <c r="Q2982" s="37">
        <v>86</v>
      </c>
      <c r="R2982" s="36">
        <v>10</v>
      </c>
      <c r="S2982" s="39">
        <f t="shared" si="96"/>
        <v>86</v>
      </c>
      <c r="T2982" s="34" t="s">
        <v>44</v>
      </c>
      <c r="U2982" s="12">
        <f>(alpha+(beta/(1+EXP((((-1)*ceta)+(delta*LN(speed)))+(epsilon*speed)))))</f>
        <v>0.23675225226142926</v>
      </c>
      <c r="V2982" s="8">
        <f t="shared" si="97"/>
        <v>86</v>
      </c>
    </row>
    <row r="2983" spans="1:22">
      <c r="A2983" s="34" t="s">
        <v>19</v>
      </c>
      <c r="B2983" s="34" t="s">
        <v>67</v>
      </c>
      <c r="C2983" s="5" t="s">
        <v>120</v>
      </c>
      <c r="D2983" s="35" t="s">
        <v>87</v>
      </c>
      <c r="E2983" s="36" t="s">
        <v>16</v>
      </c>
      <c r="F2983" s="37">
        <v>100</v>
      </c>
      <c r="G2983" s="38">
        <v>-0.04</v>
      </c>
      <c r="H2983" s="34">
        <v>0.98634663113492316</v>
      </c>
      <c r="I2983" s="35">
        <v>-0.25386723406958611</v>
      </c>
      <c r="J2983" s="35">
        <v>68.86274658449787</v>
      </c>
      <c r="K2983" s="35">
        <v>0.51291540992155582</v>
      </c>
      <c r="L2983" s="35">
        <v>0.99919353164492686</v>
      </c>
      <c r="M2983" s="35">
        <v>9.160417483683304E-3</v>
      </c>
      <c r="N2983" s="35">
        <v>0</v>
      </c>
      <c r="O2983" s="35">
        <v>0</v>
      </c>
      <c r="P2983" s="36">
        <v>12</v>
      </c>
      <c r="Q2983" s="37">
        <v>86</v>
      </c>
      <c r="R2983" s="36">
        <v>10</v>
      </c>
      <c r="S2983" s="39">
        <f t="shared" si="96"/>
        <v>86</v>
      </c>
      <c r="T2983" s="34" t="s">
        <v>44</v>
      </c>
      <c r="U2983" s="12">
        <f>(alpha+(beta/(1+EXP((((-1)*ceta)+(delta*LN(speed)))+(epsilon*speed)))))</f>
        <v>0.35124206936642288</v>
      </c>
      <c r="V2983" s="8">
        <f t="shared" si="97"/>
        <v>86</v>
      </c>
    </row>
    <row r="2984" spans="1:22">
      <c r="A2984" s="34" t="s">
        <v>19</v>
      </c>
      <c r="B2984" s="34" t="s">
        <v>67</v>
      </c>
      <c r="C2984" s="5" t="s">
        <v>120</v>
      </c>
      <c r="D2984" s="35" t="s">
        <v>87</v>
      </c>
      <c r="E2984" s="36" t="s">
        <v>14</v>
      </c>
      <c r="F2984" s="37">
        <v>100</v>
      </c>
      <c r="G2984" s="38">
        <v>-0.04</v>
      </c>
      <c r="H2984" s="34">
        <v>0.99652722760560419</v>
      </c>
      <c r="I2984" s="35">
        <v>8.3716126461557447</v>
      </c>
      <c r="J2984" s="35">
        <v>0.99215886192929981</v>
      </c>
      <c r="K2984" s="35">
        <v>-0.93693891587473466</v>
      </c>
      <c r="L2984" s="35">
        <v>0</v>
      </c>
      <c r="M2984" s="35">
        <v>0</v>
      </c>
      <c r="N2984" s="35">
        <v>0</v>
      </c>
      <c r="O2984" s="35">
        <v>0</v>
      </c>
      <c r="P2984" s="36">
        <v>12</v>
      </c>
      <c r="Q2984" s="37">
        <v>86</v>
      </c>
      <c r="R2984" s="36">
        <v>0</v>
      </c>
      <c r="S2984" s="39">
        <f t="shared" si="96"/>
        <v>86</v>
      </c>
      <c r="T2984" s="34" t="s">
        <v>29</v>
      </c>
      <c r="U2984" s="12">
        <f>((alpha*(beta^speed))*(speed^ceta))</f>
        <v>6.5506863523736733E-2</v>
      </c>
      <c r="V2984" s="8">
        <f t="shared" si="97"/>
        <v>86</v>
      </c>
    </row>
    <row r="2985" spans="1:22">
      <c r="A2985" s="34" t="s">
        <v>19</v>
      </c>
      <c r="B2985" s="34" t="s">
        <v>67</v>
      </c>
      <c r="C2985" s="5" t="s">
        <v>120</v>
      </c>
      <c r="D2985" s="35" t="s">
        <v>87</v>
      </c>
      <c r="E2985" s="36" t="s">
        <v>18</v>
      </c>
      <c r="F2985" s="37">
        <v>100</v>
      </c>
      <c r="G2985" s="38">
        <v>-0.04</v>
      </c>
      <c r="H2985" s="34">
        <v>0.99510465236858647</v>
      </c>
      <c r="I2985" s="35">
        <v>0.78687803838451009</v>
      </c>
      <c r="J2985" s="35">
        <v>0.19102211847826947</v>
      </c>
      <c r="K2985" s="35">
        <v>5.6497745281077578E-4</v>
      </c>
      <c r="L2985" s="35">
        <v>0</v>
      </c>
      <c r="M2985" s="35">
        <v>0</v>
      </c>
      <c r="N2985" s="35">
        <v>0</v>
      </c>
      <c r="O2985" s="35">
        <v>0</v>
      </c>
      <c r="P2985" s="36">
        <v>12</v>
      </c>
      <c r="Q2985" s="37">
        <v>86</v>
      </c>
      <c r="R2985" s="36">
        <v>5</v>
      </c>
      <c r="S2985" s="39">
        <f t="shared" si="96"/>
        <v>86</v>
      </c>
      <c r="T2985" s="34" t="s">
        <v>36</v>
      </c>
      <c r="U2985" s="12">
        <f>(1/(((ceta*(speed^2))+(beta*speed))+alpha))</f>
        <v>4.6743489816695842E-2</v>
      </c>
      <c r="V2985" s="8">
        <f t="shared" si="97"/>
        <v>86</v>
      </c>
    </row>
    <row r="2986" spans="1:22">
      <c r="A2986" s="34" t="s">
        <v>19</v>
      </c>
      <c r="B2986" s="34" t="s">
        <v>67</v>
      </c>
      <c r="C2986" s="5" t="s">
        <v>120</v>
      </c>
      <c r="D2986" s="35" t="s">
        <v>87</v>
      </c>
      <c r="E2986" s="36" t="s">
        <v>17</v>
      </c>
      <c r="F2986" s="37">
        <v>100</v>
      </c>
      <c r="G2986" s="38">
        <v>-0.04</v>
      </c>
      <c r="H2986" s="34">
        <v>0.98314482406511727</v>
      </c>
      <c r="I2986" s="35">
        <v>1357.5346097542479</v>
      </c>
      <c r="J2986" s="35">
        <v>0.97554135224897831</v>
      </c>
      <c r="K2986" s="35">
        <v>-0.55554075323838559</v>
      </c>
      <c r="L2986" s="35">
        <v>0</v>
      </c>
      <c r="M2986" s="35">
        <v>0</v>
      </c>
      <c r="N2986" s="35">
        <v>0</v>
      </c>
      <c r="O2986" s="35">
        <v>0</v>
      </c>
      <c r="P2986" s="36">
        <v>12</v>
      </c>
      <c r="Q2986" s="37">
        <v>86</v>
      </c>
      <c r="R2986" s="36">
        <v>0</v>
      </c>
      <c r="S2986" s="39">
        <f t="shared" si="96"/>
        <v>86</v>
      </c>
      <c r="T2986" s="34" t="s">
        <v>29</v>
      </c>
      <c r="U2986" s="12">
        <f>((alpha*(beta^speed))*(speed^ceta))</f>
        <v>13.588983138680225</v>
      </c>
      <c r="V2986" s="8">
        <f t="shared" si="97"/>
        <v>86</v>
      </c>
    </row>
    <row r="2987" spans="1:22">
      <c r="A2987" s="34" t="s">
        <v>19</v>
      </c>
      <c r="B2987" s="34" t="s">
        <v>67</v>
      </c>
      <c r="C2987" s="5" t="s">
        <v>120</v>
      </c>
      <c r="D2987" s="35" t="s">
        <v>87</v>
      </c>
      <c r="E2987" s="36" t="s">
        <v>15</v>
      </c>
      <c r="F2987" s="37">
        <v>0</v>
      </c>
      <c r="G2987" s="38">
        <v>-0.02</v>
      </c>
      <c r="H2987" s="34">
        <v>0.99152167702569227</v>
      </c>
      <c r="I2987" s="35">
        <v>0.83125665395984405</v>
      </c>
      <c r="J2987" s="35">
        <v>22.816556123798719</v>
      </c>
      <c r="K2987" s="35">
        <v>-3.6226088148382386E-2</v>
      </c>
      <c r="L2987" s="35">
        <v>0.53090392696342259</v>
      </c>
      <c r="M2987" s="35">
        <v>5.0265344714665892E-2</v>
      </c>
      <c r="N2987" s="35">
        <v>0</v>
      </c>
      <c r="O2987" s="35">
        <v>0</v>
      </c>
      <c r="P2987" s="36">
        <v>12</v>
      </c>
      <c r="Q2987" s="37">
        <v>86</v>
      </c>
      <c r="R2987" s="36">
        <v>10</v>
      </c>
      <c r="S2987" s="39">
        <f t="shared" si="96"/>
        <v>86</v>
      </c>
      <c r="T2987" s="34" t="s">
        <v>44</v>
      </c>
      <c r="U2987" s="12">
        <f>(alpha+(beta/(1+EXP((((-1)*ceta)+(delta*LN(speed)))+(epsilon*speed)))))</f>
        <v>0.85864628035933843</v>
      </c>
      <c r="V2987" s="8">
        <f t="shared" si="97"/>
        <v>86</v>
      </c>
    </row>
    <row r="2988" spans="1:22">
      <c r="A2988" s="34" t="s">
        <v>19</v>
      </c>
      <c r="B2988" s="34" t="s">
        <v>67</v>
      </c>
      <c r="C2988" s="5" t="s">
        <v>120</v>
      </c>
      <c r="D2988" s="35" t="s">
        <v>87</v>
      </c>
      <c r="E2988" s="36" t="s">
        <v>16</v>
      </c>
      <c r="F2988" s="37">
        <v>0</v>
      </c>
      <c r="G2988" s="38">
        <v>-0.02</v>
      </c>
      <c r="H2988" s="34">
        <v>0.99480120362621516</v>
      </c>
      <c r="I2988" s="35">
        <v>1.7827966393112631</v>
      </c>
      <c r="J2988" s="35">
        <v>139.76187374673054</v>
      </c>
      <c r="K2988" s="35">
        <v>-0.34777537272139986</v>
      </c>
      <c r="L2988" s="35">
        <v>0.8418532489262377</v>
      </c>
      <c r="M2988" s="35">
        <v>3.2652645367835839E-2</v>
      </c>
      <c r="N2988" s="35">
        <v>0</v>
      </c>
      <c r="O2988" s="35">
        <v>0</v>
      </c>
      <c r="P2988" s="36">
        <v>12</v>
      </c>
      <c r="Q2988" s="37">
        <v>86</v>
      </c>
      <c r="R2988" s="36">
        <v>10</v>
      </c>
      <c r="S2988" s="39">
        <f t="shared" si="96"/>
        <v>86</v>
      </c>
      <c r="T2988" s="34" t="s">
        <v>44</v>
      </c>
      <c r="U2988" s="12">
        <f>(alpha+(beta/(1+EXP((((-1)*ceta)+(delta*LN(speed)))+(epsilon*speed)))))</f>
        <v>1.9226905407054227</v>
      </c>
      <c r="V2988" s="8">
        <f t="shared" si="97"/>
        <v>86</v>
      </c>
    </row>
    <row r="2989" spans="1:22">
      <c r="A2989" s="34" t="s">
        <v>19</v>
      </c>
      <c r="B2989" s="34" t="s">
        <v>67</v>
      </c>
      <c r="C2989" s="5" t="s">
        <v>120</v>
      </c>
      <c r="D2989" s="35" t="s">
        <v>87</v>
      </c>
      <c r="E2989" s="36" t="s">
        <v>14</v>
      </c>
      <c r="F2989" s="37">
        <v>0</v>
      </c>
      <c r="G2989" s="38">
        <v>-0.02</v>
      </c>
      <c r="H2989" s="34">
        <v>0.99496600621191278</v>
      </c>
      <c r="I2989" s="35">
        <v>18.832582888733228</v>
      </c>
      <c r="J2989" s="35">
        <v>0.42802909070876993</v>
      </c>
      <c r="K2989" s="35">
        <v>1.4169703234086763</v>
      </c>
      <c r="L2989" s="35">
        <v>6.376226145487171E-2</v>
      </c>
      <c r="M2989" s="35">
        <v>0.19068115565424112</v>
      </c>
      <c r="N2989" s="35">
        <v>0</v>
      </c>
      <c r="O2989" s="35">
        <v>0</v>
      </c>
      <c r="P2989" s="36">
        <v>12</v>
      </c>
      <c r="Q2989" s="37">
        <v>86</v>
      </c>
      <c r="R2989" s="36">
        <v>4</v>
      </c>
      <c r="S2989" s="39">
        <f t="shared" si="96"/>
        <v>86</v>
      </c>
      <c r="T2989" s="34" t="s">
        <v>35</v>
      </c>
      <c r="U2989" s="12">
        <f>((epsilon+(alpha*EXP(((-1)*beta)*speed)))+(ceta*EXP(((-1)*delta)*speed)))</f>
        <v>0.19656801013559466</v>
      </c>
      <c r="V2989" s="8">
        <f t="shared" si="97"/>
        <v>86</v>
      </c>
    </row>
    <row r="2990" spans="1:22">
      <c r="A2990" s="34" t="s">
        <v>19</v>
      </c>
      <c r="B2990" s="34" t="s">
        <v>67</v>
      </c>
      <c r="C2990" s="5" t="s">
        <v>120</v>
      </c>
      <c r="D2990" s="35" t="s">
        <v>87</v>
      </c>
      <c r="E2990" s="36" t="s">
        <v>18</v>
      </c>
      <c r="F2990" s="37">
        <v>0</v>
      </c>
      <c r="G2990" s="38">
        <v>-0.02</v>
      </c>
      <c r="H2990" s="34">
        <v>0.99075834291990628</v>
      </c>
      <c r="I2990" s="35">
        <v>-0.17489317003956384</v>
      </c>
      <c r="J2990" s="35">
        <v>0.28825638459992081</v>
      </c>
      <c r="K2990" s="35">
        <v>1.2206285263324017</v>
      </c>
      <c r="L2990" s="35">
        <v>0</v>
      </c>
      <c r="M2990" s="35">
        <v>0</v>
      </c>
      <c r="N2990" s="35">
        <v>0</v>
      </c>
      <c r="O2990" s="35">
        <v>0</v>
      </c>
      <c r="P2990" s="36">
        <v>12</v>
      </c>
      <c r="Q2990" s="37">
        <v>86</v>
      </c>
      <c r="R2990" s="36">
        <v>2</v>
      </c>
      <c r="S2990" s="39">
        <f t="shared" si="96"/>
        <v>86</v>
      </c>
      <c r="T2990" s="34" t="s">
        <v>31</v>
      </c>
      <c r="U2990" s="12">
        <f>((alpha+(beta*speed))^((-1)/ceta))</f>
        <v>7.2486509364307006E-2</v>
      </c>
      <c r="V2990" s="8">
        <f t="shared" si="97"/>
        <v>86</v>
      </c>
    </row>
    <row r="2991" spans="1:22">
      <c r="A2991" s="34" t="s">
        <v>19</v>
      </c>
      <c r="B2991" s="34" t="s">
        <v>67</v>
      </c>
      <c r="C2991" s="5" t="s">
        <v>120</v>
      </c>
      <c r="D2991" s="35" t="s">
        <v>87</v>
      </c>
      <c r="E2991" s="36" t="s">
        <v>17</v>
      </c>
      <c r="F2991" s="37">
        <v>0</v>
      </c>
      <c r="G2991" s="38">
        <v>-0.02</v>
      </c>
      <c r="H2991" s="34">
        <v>0.98984705525581007</v>
      </c>
      <c r="I2991" s="35">
        <v>4130.8866797172259</v>
      </c>
      <c r="J2991" s="35">
        <v>1.0062368736662222</v>
      </c>
      <c r="K2991" s="35">
        <v>-1.0550809240500283</v>
      </c>
      <c r="L2991" s="35">
        <v>0</v>
      </c>
      <c r="M2991" s="35">
        <v>0</v>
      </c>
      <c r="N2991" s="35">
        <v>0</v>
      </c>
      <c r="O2991" s="35">
        <v>0</v>
      </c>
      <c r="P2991" s="36">
        <v>12</v>
      </c>
      <c r="Q2991" s="37">
        <v>86</v>
      </c>
      <c r="R2991" s="36">
        <v>0</v>
      </c>
      <c r="S2991" s="39">
        <f t="shared" si="96"/>
        <v>86</v>
      </c>
      <c r="T2991" s="34" t="s">
        <v>29</v>
      </c>
      <c r="U2991" s="12">
        <f>((alpha*(beta^speed))*(speed^ceta))</f>
        <v>64.152041350878122</v>
      </c>
      <c r="V2991" s="8">
        <f t="shared" si="97"/>
        <v>86</v>
      </c>
    </row>
    <row r="2992" spans="1:22">
      <c r="A2992" s="34" t="s">
        <v>19</v>
      </c>
      <c r="B2992" s="34" t="s">
        <v>67</v>
      </c>
      <c r="C2992" s="5" t="s">
        <v>120</v>
      </c>
      <c r="D2992" s="35" t="s">
        <v>87</v>
      </c>
      <c r="E2992" s="36" t="s">
        <v>15</v>
      </c>
      <c r="F2992" s="37">
        <v>50</v>
      </c>
      <c r="G2992" s="38">
        <v>-0.02</v>
      </c>
      <c r="H2992" s="34">
        <v>0.98872916260727939</v>
      </c>
      <c r="I2992" s="35">
        <v>-1.2199787367640537E-5</v>
      </c>
      <c r="J2992" s="35">
        <v>2.7755889168188603E-3</v>
      </c>
      <c r="K2992" s="35">
        <v>-0.19993952618961641</v>
      </c>
      <c r="L2992" s="35">
        <v>5.4382413030118357</v>
      </c>
      <c r="M2992" s="35">
        <v>0</v>
      </c>
      <c r="N2992" s="35">
        <v>0</v>
      </c>
      <c r="O2992" s="35">
        <v>0</v>
      </c>
      <c r="P2992" s="36">
        <v>12</v>
      </c>
      <c r="Q2992" s="37">
        <v>86</v>
      </c>
      <c r="R2992" s="36">
        <v>14</v>
      </c>
      <c r="S2992" s="39">
        <f t="shared" si="96"/>
        <v>86</v>
      </c>
      <c r="T2992" s="34" t="s">
        <v>51</v>
      </c>
      <c r="U2992" s="12">
        <f>(((alpha*(speed^3))+(beta*(speed^2))+(ceta*speed))+delta)</f>
        <v>1.0119497255851471</v>
      </c>
      <c r="V2992" s="8">
        <f t="shared" si="97"/>
        <v>86</v>
      </c>
    </row>
    <row r="2993" spans="1:22">
      <c r="A2993" s="34" t="s">
        <v>19</v>
      </c>
      <c r="B2993" s="34" t="s">
        <v>67</v>
      </c>
      <c r="C2993" s="5" t="s">
        <v>120</v>
      </c>
      <c r="D2993" s="35" t="s">
        <v>87</v>
      </c>
      <c r="E2993" s="36" t="s">
        <v>16</v>
      </c>
      <c r="F2993" s="37">
        <v>50</v>
      </c>
      <c r="G2993" s="38">
        <v>-0.02</v>
      </c>
      <c r="H2993" s="34">
        <v>0.99044713694364961</v>
      </c>
      <c r="I2993" s="35">
        <v>0.81223888021760537</v>
      </c>
      <c r="J2993" s="35">
        <v>137.70151736381766</v>
      </c>
      <c r="K2993" s="35">
        <v>-0.2599610257501716</v>
      </c>
      <c r="L2993" s="35">
        <v>0.91097654329935296</v>
      </c>
      <c r="M2993" s="35">
        <v>1.3409577487669418E-2</v>
      </c>
      <c r="N2993" s="35">
        <v>0</v>
      </c>
      <c r="O2993" s="35">
        <v>0</v>
      </c>
      <c r="P2993" s="36">
        <v>12</v>
      </c>
      <c r="Q2993" s="37">
        <v>86</v>
      </c>
      <c r="R2993" s="36">
        <v>10</v>
      </c>
      <c r="S2993" s="39">
        <f t="shared" si="96"/>
        <v>86</v>
      </c>
      <c r="T2993" s="34" t="s">
        <v>44</v>
      </c>
      <c r="U2993" s="12">
        <f>(alpha+(beta/(1+EXP((((-1)*ceta)+(delta*LN(speed)))+(epsilon*speed)))))</f>
        <v>1.3891307649003366</v>
      </c>
      <c r="V2993" s="8">
        <f t="shared" si="97"/>
        <v>86</v>
      </c>
    </row>
    <row r="2994" spans="1:22">
      <c r="A2994" s="34" t="s">
        <v>19</v>
      </c>
      <c r="B2994" s="34" t="s">
        <v>67</v>
      </c>
      <c r="C2994" s="5" t="s">
        <v>120</v>
      </c>
      <c r="D2994" s="35" t="s">
        <v>87</v>
      </c>
      <c r="E2994" s="36" t="s">
        <v>14</v>
      </c>
      <c r="F2994" s="37">
        <v>50</v>
      </c>
      <c r="G2994" s="38">
        <v>-0.02</v>
      </c>
      <c r="H2994" s="34">
        <v>0.99351010848669596</v>
      </c>
      <c r="I2994" s="35">
        <v>0.13036340210961928</v>
      </c>
      <c r="J2994" s="35">
        <v>-8.1822185324935663</v>
      </c>
      <c r="K2994" s="35">
        <v>0.7545518890478381</v>
      </c>
      <c r="L2994" s="35">
        <v>0.46050261615275295</v>
      </c>
      <c r="M2994" s="35">
        <v>0</v>
      </c>
      <c r="N2994" s="35">
        <v>0</v>
      </c>
      <c r="O2994" s="35">
        <v>0</v>
      </c>
      <c r="P2994" s="36">
        <v>12</v>
      </c>
      <c r="Q2994" s="37">
        <v>86</v>
      </c>
      <c r="R2994" s="36">
        <v>8</v>
      </c>
      <c r="S2994" s="39">
        <f t="shared" si="96"/>
        <v>86</v>
      </c>
      <c r="T2994" s="34" t="s">
        <v>40</v>
      </c>
      <c r="U2994" s="12">
        <f>(alpha-(beta*EXP(((-1)*ceta)*(speed^delta))))</f>
        <v>0.15349431555628035</v>
      </c>
      <c r="V2994" s="8">
        <f t="shared" si="97"/>
        <v>86</v>
      </c>
    </row>
    <row r="2995" spans="1:22">
      <c r="A2995" s="34" t="s">
        <v>19</v>
      </c>
      <c r="B2995" s="34" t="s">
        <v>67</v>
      </c>
      <c r="C2995" s="5" t="s">
        <v>120</v>
      </c>
      <c r="D2995" s="35" t="s">
        <v>87</v>
      </c>
      <c r="E2995" s="36" t="s">
        <v>18</v>
      </c>
      <c r="F2995" s="37">
        <v>50</v>
      </c>
      <c r="G2995" s="38">
        <v>-0.02</v>
      </c>
      <c r="H2995" s="34">
        <v>0.98611531716624712</v>
      </c>
      <c r="I2995" s="35">
        <v>3.647538158011431</v>
      </c>
      <c r="J2995" s="35">
        <v>1.0043802013241729</v>
      </c>
      <c r="K2995" s="35">
        <v>-0.9562217518327828</v>
      </c>
      <c r="L2995" s="35">
        <v>0</v>
      </c>
      <c r="M2995" s="35">
        <v>0</v>
      </c>
      <c r="N2995" s="35">
        <v>0</v>
      </c>
      <c r="O2995" s="35">
        <v>0</v>
      </c>
      <c r="P2995" s="36">
        <v>12</v>
      </c>
      <c r="Q2995" s="37">
        <v>86</v>
      </c>
      <c r="R2995" s="36">
        <v>0</v>
      </c>
      <c r="S2995" s="39">
        <f t="shared" si="96"/>
        <v>86</v>
      </c>
      <c r="T2995" s="34" t="s">
        <v>29</v>
      </c>
      <c r="U2995" s="12">
        <f>((alpha*(beta^speed))*(speed^ceta))</f>
        <v>7.5063819392889058E-2</v>
      </c>
      <c r="V2995" s="8">
        <f t="shared" si="97"/>
        <v>86</v>
      </c>
    </row>
    <row r="2996" spans="1:22">
      <c r="A2996" s="34" t="s">
        <v>19</v>
      </c>
      <c r="B2996" s="34" t="s">
        <v>67</v>
      </c>
      <c r="C2996" s="5" t="s">
        <v>120</v>
      </c>
      <c r="D2996" s="35" t="s">
        <v>87</v>
      </c>
      <c r="E2996" s="36" t="s">
        <v>17</v>
      </c>
      <c r="F2996" s="37">
        <v>50</v>
      </c>
      <c r="G2996" s="38">
        <v>-0.02</v>
      </c>
      <c r="H2996" s="34">
        <v>0.98586310519956344</v>
      </c>
      <c r="I2996" s="35">
        <v>8.9185262395168259</v>
      </c>
      <c r="J2996" s="35">
        <v>-4.1891429491443466</v>
      </c>
      <c r="K2996" s="35">
        <v>-1.118699567750473</v>
      </c>
      <c r="L2996" s="35">
        <v>0</v>
      </c>
      <c r="M2996" s="35">
        <v>0</v>
      </c>
      <c r="N2996" s="35">
        <v>0</v>
      </c>
      <c r="O2996" s="35">
        <v>0</v>
      </c>
      <c r="P2996" s="36">
        <v>12</v>
      </c>
      <c r="Q2996" s="37">
        <v>86</v>
      </c>
      <c r="R2996" s="36">
        <v>13</v>
      </c>
      <c r="S2996" s="39">
        <f t="shared" si="96"/>
        <v>86</v>
      </c>
      <c r="T2996" s="34" t="s">
        <v>50</v>
      </c>
      <c r="U2996" s="12">
        <f>EXP((alpha+(beta/speed))+(ceta*LN(speed)))</f>
        <v>48.751642055318221</v>
      </c>
      <c r="V2996" s="8">
        <f t="shared" si="97"/>
        <v>86</v>
      </c>
    </row>
    <row r="2997" spans="1:22">
      <c r="A2997" s="34" t="s">
        <v>19</v>
      </c>
      <c r="B2997" s="34" t="s">
        <v>67</v>
      </c>
      <c r="C2997" s="5" t="s">
        <v>120</v>
      </c>
      <c r="D2997" s="35" t="s">
        <v>87</v>
      </c>
      <c r="E2997" s="36" t="s">
        <v>15</v>
      </c>
      <c r="F2997" s="37">
        <v>100</v>
      </c>
      <c r="G2997" s="38">
        <v>-0.02</v>
      </c>
      <c r="H2997" s="34">
        <v>0.98363388413945252</v>
      </c>
      <c r="I2997" s="35">
        <v>0.68498617285980179</v>
      </c>
      <c r="J2997" s="35">
        <v>10.170311500458311</v>
      </c>
      <c r="K2997" s="35">
        <v>0.24703917784833021</v>
      </c>
      <c r="L2997" s="35">
        <v>0.16532156147088284</v>
      </c>
      <c r="M2997" s="35">
        <v>6.8051056886630712E-2</v>
      </c>
      <c r="N2997" s="35">
        <v>0</v>
      </c>
      <c r="O2997" s="35">
        <v>0</v>
      </c>
      <c r="P2997" s="36">
        <v>12</v>
      </c>
      <c r="Q2997" s="37">
        <v>86</v>
      </c>
      <c r="R2997" s="36">
        <v>10</v>
      </c>
      <c r="S2997" s="39">
        <f t="shared" si="96"/>
        <v>86</v>
      </c>
      <c r="T2997" s="34" t="s">
        <v>44</v>
      </c>
      <c r="U2997" s="12">
        <f>(alpha+(beta/(1+EXP((((-1)*ceta)+(delta*LN(speed)))+(epsilon*speed)))))</f>
        <v>0.70286678646793088</v>
      </c>
      <c r="V2997" s="8">
        <f t="shared" si="97"/>
        <v>86</v>
      </c>
    </row>
    <row r="2998" spans="1:22">
      <c r="A2998" s="34" t="s">
        <v>19</v>
      </c>
      <c r="B2998" s="34" t="s">
        <v>67</v>
      </c>
      <c r="C2998" s="5" t="s">
        <v>120</v>
      </c>
      <c r="D2998" s="35" t="s">
        <v>87</v>
      </c>
      <c r="E2998" s="36" t="s">
        <v>16</v>
      </c>
      <c r="F2998" s="37">
        <v>100</v>
      </c>
      <c r="G2998" s="38">
        <v>-0.02</v>
      </c>
      <c r="H2998" s="34">
        <v>0.98512273245688664</v>
      </c>
      <c r="I2998" s="35">
        <v>64.853366778285391</v>
      </c>
      <c r="J2998" s="35">
        <v>0.98938955068959711</v>
      </c>
      <c r="K2998" s="35">
        <v>-0.71205354166783574</v>
      </c>
      <c r="L2998" s="35">
        <v>0</v>
      </c>
      <c r="M2998" s="35">
        <v>0</v>
      </c>
      <c r="N2998" s="35">
        <v>0</v>
      </c>
      <c r="O2998" s="35">
        <v>0</v>
      </c>
      <c r="P2998" s="36">
        <v>12</v>
      </c>
      <c r="Q2998" s="37">
        <v>86</v>
      </c>
      <c r="R2998" s="36">
        <v>0</v>
      </c>
      <c r="S2998" s="39">
        <f t="shared" si="96"/>
        <v>86</v>
      </c>
      <c r="T2998" s="34" t="s">
        <v>29</v>
      </c>
      <c r="U2998" s="12">
        <f>((alpha*(beta^speed))*(speed^ceta))</f>
        <v>1.0865645048468193</v>
      </c>
      <c r="V2998" s="8">
        <f t="shared" si="97"/>
        <v>86</v>
      </c>
    </row>
    <row r="2999" spans="1:22">
      <c r="A2999" s="34" t="s">
        <v>19</v>
      </c>
      <c r="B2999" s="34" t="s">
        <v>67</v>
      </c>
      <c r="C2999" s="5" t="s">
        <v>120</v>
      </c>
      <c r="D2999" s="35" t="s">
        <v>87</v>
      </c>
      <c r="E2999" s="36" t="s">
        <v>14</v>
      </c>
      <c r="F2999" s="37">
        <v>100</v>
      </c>
      <c r="G2999" s="38">
        <v>-0.02</v>
      </c>
      <c r="H2999" s="34">
        <v>0.99593794078009312</v>
      </c>
      <c r="I2999" s="35">
        <v>-4.2255193311353093E-2</v>
      </c>
      <c r="J2999" s="35">
        <v>9.9318751954234813E-2</v>
      </c>
      <c r="K2999" s="35">
        <v>9.7871183074592946E-5</v>
      </c>
      <c r="L2999" s="35">
        <v>0</v>
      </c>
      <c r="M2999" s="35">
        <v>0</v>
      </c>
      <c r="N2999" s="35">
        <v>0</v>
      </c>
      <c r="O2999" s="35">
        <v>0</v>
      </c>
      <c r="P2999" s="36">
        <v>12</v>
      </c>
      <c r="Q2999" s="37">
        <v>86</v>
      </c>
      <c r="R2999" s="36">
        <v>5</v>
      </c>
      <c r="S2999" s="39">
        <f t="shared" si="96"/>
        <v>86</v>
      </c>
      <c r="T2999" s="34" t="s">
        <v>36</v>
      </c>
      <c r="U2999" s="12">
        <f>(1/(((ceta*(speed^2))+(beta*speed))+alpha))</f>
        <v>0.10842444087120942</v>
      </c>
      <c r="V2999" s="8">
        <f t="shared" si="97"/>
        <v>86</v>
      </c>
    </row>
    <row r="3000" spans="1:22">
      <c r="A3000" s="34" t="s">
        <v>19</v>
      </c>
      <c r="B3000" s="34" t="s">
        <v>67</v>
      </c>
      <c r="C3000" s="5" t="s">
        <v>120</v>
      </c>
      <c r="D3000" s="35" t="s">
        <v>87</v>
      </c>
      <c r="E3000" s="36" t="s">
        <v>18</v>
      </c>
      <c r="F3000" s="37">
        <v>100</v>
      </c>
      <c r="G3000" s="38">
        <v>-0.02</v>
      </c>
      <c r="H3000" s="34">
        <v>0.99272638383308021</v>
      </c>
      <c r="I3000" s="35">
        <v>1.4810142881943349</v>
      </c>
      <c r="J3000" s="35">
        <v>-2.1760469689454442</v>
      </c>
      <c r="K3000" s="35">
        <v>-0.95176353389177648</v>
      </c>
      <c r="L3000" s="35">
        <v>0</v>
      </c>
      <c r="M3000" s="35">
        <v>0</v>
      </c>
      <c r="N3000" s="35">
        <v>0</v>
      </c>
      <c r="O3000" s="35">
        <v>0</v>
      </c>
      <c r="P3000" s="36">
        <v>12</v>
      </c>
      <c r="Q3000" s="37">
        <v>86</v>
      </c>
      <c r="R3000" s="36">
        <v>13</v>
      </c>
      <c r="S3000" s="39">
        <f t="shared" si="96"/>
        <v>86</v>
      </c>
      <c r="T3000" s="34" t="s">
        <v>50</v>
      </c>
      <c r="U3000" s="12">
        <f>EXP((alpha+(beta/speed))+(ceta*LN(speed)))</f>
        <v>6.180482102788918E-2</v>
      </c>
      <c r="V3000" s="8">
        <f t="shared" si="97"/>
        <v>86</v>
      </c>
    </row>
    <row r="3001" spans="1:22">
      <c r="A3001" s="34" t="s">
        <v>19</v>
      </c>
      <c r="B3001" s="34" t="s">
        <v>67</v>
      </c>
      <c r="C3001" s="5" t="s">
        <v>120</v>
      </c>
      <c r="D3001" s="35" t="s">
        <v>87</v>
      </c>
      <c r="E3001" s="36" t="s">
        <v>17</v>
      </c>
      <c r="F3001" s="37">
        <v>100</v>
      </c>
      <c r="G3001" s="38">
        <v>-0.02</v>
      </c>
      <c r="H3001" s="34">
        <v>0.97935432258375976</v>
      </c>
      <c r="I3001" s="35">
        <v>10.024176874269543</v>
      </c>
      <c r="J3001" s="35">
        <v>-9.5281163883017381</v>
      </c>
      <c r="K3001" s="35">
        <v>-1.3748252780295211</v>
      </c>
      <c r="L3001" s="35">
        <v>0</v>
      </c>
      <c r="M3001" s="35">
        <v>0</v>
      </c>
      <c r="N3001" s="35">
        <v>0</v>
      </c>
      <c r="O3001" s="35">
        <v>0</v>
      </c>
      <c r="P3001" s="36">
        <v>12</v>
      </c>
      <c r="Q3001" s="37">
        <v>86</v>
      </c>
      <c r="R3001" s="36">
        <v>13</v>
      </c>
      <c r="S3001" s="39">
        <f t="shared" si="96"/>
        <v>86</v>
      </c>
      <c r="T3001" s="34" t="s">
        <v>50</v>
      </c>
      <c r="U3001" s="12">
        <f>EXP((alpha+(beta/speed))+(ceta*LN(speed)))</f>
        <v>44.231427384876156</v>
      </c>
      <c r="V3001" s="8">
        <f t="shared" si="97"/>
        <v>86</v>
      </c>
    </row>
    <row r="3002" spans="1:22">
      <c r="A3002" s="34" t="s">
        <v>19</v>
      </c>
      <c r="B3002" s="34" t="s">
        <v>67</v>
      </c>
      <c r="C3002" s="5" t="s">
        <v>120</v>
      </c>
      <c r="D3002" s="35" t="s">
        <v>87</v>
      </c>
      <c r="E3002" s="36" t="s">
        <v>15</v>
      </c>
      <c r="F3002" s="37">
        <v>0</v>
      </c>
      <c r="G3002" s="38">
        <v>0.02</v>
      </c>
      <c r="H3002" s="34">
        <v>0.9889813758569701</v>
      </c>
      <c r="I3002" s="35">
        <v>-2.015812520119569E-5</v>
      </c>
      <c r="J3002" s="35">
        <v>3.7213182630685213E-3</v>
      </c>
      <c r="K3002" s="35">
        <v>-0.22966048300232653</v>
      </c>
      <c r="L3002" s="35">
        <v>5.9446364356670127</v>
      </c>
      <c r="M3002" s="35">
        <v>0</v>
      </c>
      <c r="N3002" s="35">
        <v>0</v>
      </c>
      <c r="O3002" s="35">
        <v>0</v>
      </c>
      <c r="P3002" s="36">
        <v>12</v>
      </c>
      <c r="Q3002" s="37">
        <v>86</v>
      </c>
      <c r="R3002" s="36">
        <v>14</v>
      </c>
      <c r="S3002" s="39">
        <f t="shared" si="96"/>
        <v>86</v>
      </c>
      <c r="T3002" s="34" t="s">
        <v>51</v>
      </c>
      <c r="U3002" s="12">
        <f>(((alpha*(speed^3))+(beta*(speed^2))+(ceta*speed))+delta)</f>
        <v>0.89500828814998812</v>
      </c>
      <c r="V3002" s="8">
        <f t="shared" si="97"/>
        <v>86</v>
      </c>
    </row>
    <row r="3003" spans="1:22">
      <c r="A3003" s="34" t="s">
        <v>19</v>
      </c>
      <c r="B3003" s="34" t="s">
        <v>67</v>
      </c>
      <c r="C3003" s="5" t="s">
        <v>120</v>
      </c>
      <c r="D3003" s="35" t="s">
        <v>87</v>
      </c>
      <c r="E3003" s="36" t="s">
        <v>16</v>
      </c>
      <c r="F3003" s="37">
        <v>0</v>
      </c>
      <c r="G3003" s="38">
        <v>0.02</v>
      </c>
      <c r="H3003" s="34">
        <v>0.99584315177044835</v>
      </c>
      <c r="I3003" s="35">
        <v>263.8567528815077</v>
      </c>
      <c r="J3003" s="35">
        <v>-1.4823141708504044</v>
      </c>
      <c r="K3003" s="35">
        <v>7.8959964835438559</v>
      </c>
      <c r="L3003" s="35">
        <v>-6.1126615809295209E-2</v>
      </c>
      <c r="M3003" s="35">
        <v>0</v>
      </c>
      <c r="N3003" s="35">
        <v>0</v>
      </c>
      <c r="O3003" s="35">
        <v>0</v>
      </c>
      <c r="P3003" s="36">
        <v>12</v>
      </c>
      <c r="Q3003" s="37">
        <v>86</v>
      </c>
      <c r="R3003" s="36">
        <v>1</v>
      </c>
      <c r="S3003" s="39">
        <f t="shared" si="96"/>
        <v>86</v>
      </c>
      <c r="T3003" s="34" t="s">
        <v>30</v>
      </c>
      <c r="U3003" s="12">
        <f>((alpha*(speed^beta))+(ceta*(speed^delta)))</f>
        <v>6.3718787698771209</v>
      </c>
      <c r="V3003" s="8">
        <f t="shared" si="97"/>
        <v>86</v>
      </c>
    </row>
    <row r="3004" spans="1:22">
      <c r="A3004" s="34" t="s">
        <v>19</v>
      </c>
      <c r="B3004" s="34" t="s">
        <v>67</v>
      </c>
      <c r="C3004" s="5" t="s">
        <v>120</v>
      </c>
      <c r="D3004" s="35" t="s">
        <v>87</v>
      </c>
      <c r="E3004" s="36" t="s">
        <v>14</v>
      </c>
      <c r="F3004" s="37">
        <v>0</v>
      </c>
      <c r="G3004" s="38">
        <v>0.02</v>
      </c>
      <c r="H3004" s="34">
        <v>0.99759913278137136</v>
      </c>
      <c r="I3004" s="35">
        <v>2.4620009424724687</v>
      </c>
      <c r="J3004" s="35">
        <v>0.19328839330125952</v>
      </c>
      <c r="K3004" s="35">
        <v>1.0203543734734128</v>
      </c>
      <c r="L3004" s="35">
        <v>4.117600149402182E-2</v>
      </c>
      <c r="M3004" s="35">
        <v>0.16653777843000109</v>
      </c>
      <c r="N3004" s="35">
        <v>0</v>
      </c>
      <c r="O3004" s="35">
        <v>0</v>
      </c>
      <c r="P3004" s="36">
        <v>12</v>
      </c>
      <c r="Q3004" s="37">
        <v>86</v>
      </c>
      <c r="R3004" s="36">
        <v>4</v>
      </c>
      <c r="S3004" s="39">
        <f t="shared" si="96"/>
        <v>86</v>
      </c>
      <c r="T3004" s="34" t="s">
        <v>35</v>
      </c>
      <c r="U3004" s="12">
        <f>((epsilon+(alpha*EXP(((-1)*beta)*speed)))+(ceta*EXP(((-1)*delta)*speed)))</f>
        <v>0.19610818752717671</v>
      </c>
      <c r="V3004" s="8">
        <f t="shared" si="97"/>
        <v>86</v>
      </c>
    </row>
    <row r="3005" spans="1:22">
      <c r="A3005" s="34" t="s">
        <v>19</v>
      </c>
      <c r="B3005" s="34" t="s">
        <v>67</v>
      </c>
      <c r="C3005" s="5" t="s">
        <v>120</v>
      </c>
      <c r="D3005" s="35" t="s">
        <v>87</v>
      </c>
      <c r="E3005" s="36" t="s">
        <v>18</v>
      </c>
      <c r="F3005" s="37">
        <v>0</v>
      </c>
      <c r="G3005" s="38">
        <v>0.02</v>
      </c>
      <c r="H3005" s="34">
        <v>0.9970308022514468</v>
      </c>
      <c r="I3005" s="35">
        <v>3.3359882303396882</v>
      </c>
      <c r="J3005" s="35">
        <v>1.0071642427226166</v>
      </c>
      <c r="K3005" s="35">
        <v>-0.91481253961349829</v>
      </c>
      <c r="L3005" s="35">
        <v>0</v>
      </c>
      <c r="M3005" s="35">
        <v>0</v>
      </c>
      <c r="N3005" s="35">
        <v>0</v>
      </c>
      <c r="O3005" s="35">
        <v>0</v>
      </c>
      <c r="P3005" s="36">
        <v>12</v>
      </c>
      <c r="Q3005" s="37">
        <v>86</v>
      </c>
      <c r="R3005" s="36">
        <v>0</v>
      </c>
      <c r="S3005" s="39">
        <f t="shared" si="96"/>
        <v>86</v>
      </c>
      <c r="T3005" s="34" t="s">
        <v>29</v>
      </c>
      <c r="U3005" s="12">
        <f>((alpha*(beta^speed))*(speed^ceta))</f>
        <v>0.10474824430996657</v>
      </c>
      <c r="V3005" s="8">
        <f t="shared" si="97"/>
        <v>86</v>
      </c>
    </row>
    <row r="3006" spans="1:22">
      <c r="A3006" s="34" t="s">
        <v>19</v>
      </c>
      <c r="B3006" s="34" t="s">
        <v>67</v>
      </c>
      <c r="C3006" s="5" t="s">
        <v>120</v>
      </c>
      <c r="D3006" s="35" t="s">
        <v>87</v>
      </c>
      <c r="E3006" s="36" t="s">
        <v>17</v>
      </c>
      <c r="F3006" s="37">
        <v>0</v>
      </c>
      <c r="G3006" s="38">
        <v>0.02</v>
      </c>
      <c r="H3006" s="34">
        <v>0.99217590212420126</v>
      </c>
      <c r="I3006" s="35">
        <v>2748.3843064518296</v>
      </c>
      <c r="J3006" s="35">
        <v>1.0127230801097589</v>
      </c>
      <c r="K3006" s="35">
        <v>-0.78251727160258822</v>
      </c>
      <c r="L3006" s="35">
        <v>0</v>
      </c>
      <c r="M3006" s="35">
        <v>0</v>
      </c>
      <c r="N3006" s="35">
        <v>0</v>
      </c>
      <c r="O3006" s="35">
        <v>0</v>
      </c>
      <c r="P3006" s="36">
        <v>12</v>
      </c>
      <c r="Q3006" s="37">
        <v>86</v>
      </c>
      <c r="R3006" s="36">
        <v>0</v>
      </c>
      <c r="S3006" s="39">
        <f t="shared" si="96"/>
        <v>86</v>
      </c>
      <c r="T3006" s="34" t="s">
        <v>29</v>
      </c>
      <c r="U3006" s="12">
        <f>((alpha*(beta^speed))*(speed^ceta))</f>
        <v>249.74676682535215</v>
      </c>
      <c r="V3006" s="8">
        <f t="shared" si="97"/>
        <v>86</v>
      </c>
    </row>
    <row r="3007" spans="1:22">
      <c r="A3007" s="34" t="s">
        <v>19</v>
      </c>
      <c r="B3007" s="34" t="s">
        <v>67</v>
      </c>
      <c r="C3007" s="5" t="s">
        <v>120</v>
      </c>
      <c r="D3007" s="35" t="s">
        <v>87</v>
      </c>
      <c r="E3007" s="36" t="s">
        <v>15</v>
      </c>
      <c r="F3007" s="37">
        <v>50</v>
      </c>
      <c r="G3007" s="38">
        <v>0.02</v>
      </c>
      <c r="H3007" s="34">
        <v>0.96556179910109674</v>
      </c>
      <c r="I3007" s="35">
        <v>1.2943100375168859</v>
      </c>
      <c r="J3007" s="35">
        <v>21.39613485854268</v>
      </c>
      <c r="K3007" s="35">
        <v>-0.6186367483500016</v>
      </c>
      <c r="L3007" s="35">
        <v>0.25963476844469752</v>
      </c>
      <c r="M3007" s="35">
        <v>5.9753303431651951E-2</v>
      </c>
      <c r="N3007" s="35">
        <v>0</v>
      </c>
      <c r="O3007" s="35">
        <v>0</v>
      </c>
      <c r="P3007" s="36">
        <v>12</v>
      </c>
      <c r="Q3007" s="37">
        <v>86</v>
      </c>
      <c r="R3007" s="36">
        <v>10</v>
      </c>
      <c r="S3007" s="39">
        <f t="shared" si="96"/>
        <v>86</v>
      </c>
      <c r="T3007" s="34" t="s">
        <v>44</v>
      </c>
      <c r="U3007" s="12">
        <f>(alpha+(beta/(1+EXP((((-1)*ceta)+(delta*LN(speed)))+(epsilon*speed)))))</f>
        <v>1.3155534732686409</v>
      </c>
      <c r="V3007" s="8">
        <f t="shared" si="97"/>
        <v>86</v>
      </c>
    </row>
    <row r="3008" spans="1:22">
      <c r="A3008" s="34" t="s">
        <v>19</v>
      </c>
      <c r="B3008" s="34" t="s">
        <v>67</v>
      </c>
      <c r="C3008" s="5" t="s">
        <v>120</v>
      </c>
      <c r="D3008" s="35" t="s">
        <v>87</v>
      </c>
      <c r="E3008" s="36" t="s">
        <v>16</v>
      </c>
      <c r="F3008" s="37">
        <v>50</v>
      </c>
      <c r="G3008" s="38">
        <v>0.02</v>
      </c>
      <c r="H3008" s="34">
        <v>0.9960719653512986</v>
      </c>
      <c r="I3008" s="35">
        <v>2.3686039168500854</v>
      </c>
      <c r="J3008" s="35">
        <v>6.9942258532299801</v>
      </c>
      <c r="K3008" s="35">
        <v>-9.3806418100753755E-2</v>
      </c>
      <c r="L3008" s="35">
        <v>0</v>
      </c>
      <c r="M3008" s="35">
        <v>0</v>
      </c>
      <c r="N3008" s="35">
        <v>0</v>
      </c>
      <c r="O3008" s="35">
        <v>0</v>
      </c>
      <c r="P3008" s="36">
        <v>12</v>
      </c>
      <c r="Q3008" s="37">
        <v>86</v>
      </c>
      <c r="R3008" s="36">
        <v>13</v>
      </c>
      <c r="S3008" s="39">
        <f t="shared" si="96"/>
        <v>86</v>
      </c>
      <c r="T3008" s="34" t="s">
        <v>50</v>
      </c>
      <c r="U3008" s="12">
        <f>EXP((alpha+(beta/speed))+(ceta*LN(speed)))</f>
        <v>7.6299840862102792</v>
      </c>
      <c r="V3008" s="8">
        <f t="shared" si="97"/>
        <v>86</v>
      </c>
    </row>
    <row r="3009" spans="1:22">
      <c r="A3009" s="34" t="s">
        <v>19</v>
      </c>
      <c r="B3009" s="34" t="s">
        <v>67</v>
      </c>
      <c r="C3009" s="5" t="s">
        <v>120</v>
      </c>
      <c r="D3009" s="35" t="s">
        <v>87</v>
      </c>
      <c r="E3009" s="36" t="s">
        <v>14</v>
      </c>
      <c r="F3009" s="37">
        <v>50</v>
      </c>
      <c r="G3009" s="38">
        <v>0.02</v>
      </c>
      <c r="H3009" s="34">
        <v>0.997514552476782</v>
      </c>
      <c r="I3009" s="35">
        <v>0.11735260262523542</v>
      </c>
      <c r="J3009" s="35">
        <v>7.5890409110870916E-2</v>
      </c>
      <c r="K3009" s="35">
        <v>-2.3640871469385601E-4</v>
      </c>
      <c r="L3009" s="35">
        <v>0</v>
      </c>
      <c r="M3009" s="35">
        <v>0</v>
      </c>
      <c r="N3009" s="35">
        <v>0</v>
      </c>
      <c r="O3009" s="35">
        <v>0</v>
      </c>
      <c r="P3009" s="36">
        <v>12</v>
      </c>
      <c r="Q3009" s="37">
        <v>86</v>
      </c>
      <c r="R3009" s="36">
        <v>5</v>
      </c>
      <c r="S3009" s="39">
        <f t="shared" si="96"/>
        <v>86</v>
      </c>
      <c r="T3009" s="34" t="s">
        <v>36</v>
      </c>
      <c r="U3009" s="12">
        <f>(1/(((ceta*(speed^2))+(beta*speed))+alpha))</f>
        <v>0.20427135771047</v>
      </c>
      <c r="V3009" s="8">
        <f t="shared" si="97"/>
        <v>86</v>
      </c>
    </row>
    <row r="3010" spans="1:22">
      <c r="A3010" s="34" t="s">
        <v>19</v>
      </c>
      <c r="B3010" s="34" t="s">
        <v>67</v>
      </c>
      <c r="C3010" s="5" t="s">
        <v>120</v>
      </c>
      <c r="D3010" s="35" t="s">
        <v>87</v>
      </c>
      <c r="E3010" s="36" t="s">
        <v>18</v>
      </c>
      <c r="F3010" s="37">
        <v>50</v>
      </c>
      <c r="G3010" s="38">
        <v>0.02</v>
      </c>
      <c r="H3010" s="34">
        <v>0.99579563313720254</v>
      </c>
      <c r="I3010" s="35">
        <v>2.9819896659152669</v>
      </c>
      <c r="J3010" s="35">
        <v>1.0070842860449425</v>
      </c>
      <c r="K3010" s="35">
        <v>-0.86400742648600681</v>
      </c>
      <c r="L3010" s="35">
        <v>0</v>
      </c>
      <c r="M3010" s="35">
        <v>0</v>
      </c>
      <c r="N3010" s="35">
        <v>0</v>
      </c>
      <c r="O3010" s="35">
        <v>0</v>
      </c>
      <c r="P3010" s="36">
        <v>12</v>
      </c>
      <c r="Q3010" s="37">
        <v>86</v>
      </c>
      <c r="R3010" s="36">
        <v>0</v>
      </c>
      <c r="S3010" s="39">
        <f t="shared" ref="S3010:S3073" si="99">V3010</f>
        <v>86</v>
      </c>
      <c r="T3010" s="34" t="s">
        <v>29</v>
      </c>
      <c r="U3010" s="12">
        <f>((alpha*(beta^speed))*(speed^ceta))</f>
        <v>0.11661262896357769</v>
      </c>
      <c r="V3010" s="8">
        <f t="shared" ref="V3010:V3073" si="100">IF($V$1&lt;P3010,P3010,IF($V$1&gt;Q3010,Q3010,$V$1))</f>
        <v>86</v>
      </c>
    </row>
    <row r="3011" spans="1:22">
      <c r="A3011" s="34" t="s">
        <v>19</v>
      </c>
      <c r="B3011" s="34" t="s">
        <v>67</v>
      </c>
      <c r="C3011" s="5" t="s">
        <v>120</v>
      </c>
      <c r="D3011" s="35" t="s">
        <v>87</v>
      </c>
      <c r="E3011" s="36" t="s">
        <v>17</v>
      </c>
      <c r="F3011" s="37">
        <v>50</v>
      </c>
      <c r="G3011" s="38">
        <v>0.02</v>
      </c>
      <c r="H3011" s="34">
        <v>0.98810027272877154</v>
      </c>
      <c r="I3011" s="35">
        <v>2311.1984060726791</v>
      </c>
      <c r="J3011" s="35">
        <v>1.0099559276876289</v>
      </c>
      <c r="K3011" s="35">
        <v>-0.64359518887467748</v>
      </c>
      <c r="L3011" s="35">
        <v>0</v>
      </c>
      <c r="M3011" s="35">
        <v>0</v>
      </c>
      <c r="N3011" s="35">
        <v>0</v>
      </c>
      <c r="O3011" s="35">
        <v>0</v>
      </c>
      <c r="P3011" s="36">
        <v>12</v>
      </c>
      <c r="Q3011" s="37">
        <v>86</v>
      </c>
      <c r="R3011" s="36">
        <v>0</v>
      </c>
      <c r="S3011" s="39">
        <f t="shared" si="99"/>
        <v>86</v>
      </c>
      <c r="T3011" s="34" t="s">
        <v>29</v>
      </c>
      <c r="U3011" s="12">
        <f>((alpha*(beta^speed))*(speed^ceta))</f>
        <v>308.18512253296029</v>
      </c>
      <c r="V3011" s="8">
        <f t="shared" si="100"/>
        <v>86</v>
      </c>
    </row>
    <row r="3012" spans="1:22">
      <c r="A3012" s="34" t="s">
        <v>19</v>
      </c>
      <c r="B3012" s="34" t="s">
        <v>67</v>
      </c>
      <c r="C3012" s="5" t="s">
        <v>120</v>
      </c>
      <c r="D3012" s="35" t="s">
        <v>87</v>
      </c>
      <c r="E3012" s="36" t="s">
        <v>15</v>
      </c>
      <c r="F3012" s="37">
        <v>100</v>
      </c>
      <c r="G3012" s="38">
        <v>0.02</v>
      </c>
      <c r="H3012" s="34">
        <v>0.94912892031932605</v>
      </c>
      <c r="I3012" s="35">
        <v>-1.74900107723789E-5</v>
      </c>
      <c r="J3012" s="35">
        <v>3.3037093025729482E-3</v>
      </c>
      <c r="K3012" s="35">
        <v>-0.21108228931396061</v>
      </c>
      <c r="L3012" s="35">
        <v>6.1522551745152736</v>
      </c>
      <c r="M3012" s="35">
        <v>0</v>
      </c>
      <c r="N3012" s="35">
        <v>0</v>
      </c>
      <c r="O3012" s="35">
        <v>0</v>
      </c>
      <c r="P3012" s="36">
        <v>12</v>
      </c>
      <c r="Q3012" s="37">
        <v>86</v>
      </c>
      <c r="R3012" s="36">
        <v>14</v>
      </c>
      <c r="S3012" s="39">
        <f t="shared" si="99"/>
        <v>86</v>
      </c>
      <c r="T3012" s="34" t="s">
        <v>51</v>
      </c>
      <c r="U3012" s="12">
        <f>(((alpha*(speed^3))+(beta*(speed^2))+(ceta*speed))+delta)</f>
        <v>1.3087860035079526</v>
      </c>
      <c r="V3012" s="8">
        <f t="shared" si="100"/>
        <v>86</v>
      </c>
    </row>
    <row r="3013" spans="1:22">
      <c r="A3013" s="34" t="s">
        <v>19</v>
      </c>
      <c r="B3013" s="34" t="s">
        <v>67</v>
      </c>
      <c r="C3013" s="5" t="s">
        <v>120</v>
      </c>
      <c r="D3013" s="35" t="s">
        <v>87</v>
      </c>
      <c r="E3013" s="36" t="s">
        <v>16</v>
      </c>
      <c r="F3013" s="37">
        <v>100</v>
      </c>
      <c r="G3013" s="38">
        <v>0.02</v>
      </c>
      <c r="H3013" s="34">
        <v>0.99561699597816866</v>
      </c>
      <c r="I3013" s="35">
        <v>23.30525603293794</v>
      </c>
      <c r="J3013" s="35">
        <v>-0.22583439295218599</v>
      </c>
      <c r="K3013" s="35">
        <v>507.65867786926827</v>
      </c>
      <c r="L3013" s="35">
        <v>-1.9873687830984885</v>
      </c>
      <c r="M3013" s="35">
        <v>0</v>
      </c>
      <c r="N3013" s="35">
        <v>0</v>
      </c>
      <c r="O3013" s="35">
        <v>0</v>
      </c>
      <c r="P3013" s="36">
        <v>12</v>
      </c>
      <c r="Q3013" s="37">
        <v>86</v>
      </c>
      <c r="R3013" s="36">
        <v>1</v>
      </c>
      <c r="S3013" s="39">
        <f t="shared" si="99"/>
        <v>86</v>
      </c>
      <c r="T3013" s="34" t="s">
        <v>30</v>
      </c>
      <c r="U3013" s="12">
        <f>((alpha*(speed^beta))+(ceta*(speed^delta)))</f>
        <v>8.5953199882793871</v>
      </c>
      <c r="V3013" s="8">
        <f t="shared" si="100"/>
        <v>86</v>
      </c>
    </row>
    <row r="3014" spans="1:22">
      <c r="A3014" s="34" t="s">
        <v>19</v>
      </c>
      <c r="B3014" s="34" t="s">
        <v>67</v>
      </c>
      <c r="C3014" s="5" t="s">
        <v>120</v>
      </c>
      <c r="D3014" s="35" t="s">
        <v>87</v>
      </c>
      <c r="E3014" s="36" t="s">
        <v>14</v>
      </c>
      <c r="F3014" s="37">
        <v>100</v>
      </c>
      <c r="G3014" s="38">
        <v>0.02</v>
      </c>
      <c r="H3014" s="34">
        <v>0.99743475270282633</v>
      </c>
      <c r="I3014" s="35">
        <v>9.2618145325795764E-2</v>
      </c>
      <c r="J3014" s="35">
        <v>8.0694613321142791E-2</v>
      </c>
      <c r="K3014" s="35">
        <v>-3.6578215858860903E-4</v>
      </c>
      <c r="L3014" s="35">
        <v>0</v>
      </c>
      <c r="M3014" s="35">
        <v>0</v>
      </c>
      <c r="N3014" s="35">
        <v>0</v>
      </c>
      <c r="O3014" s="35">
        <v>0</v>
      </c>
      <c r="P3014" s="36">
        <v>12</v>
      </c>
      <c r="Q3014" s="37">
        <v>86</v>
      </c>
      <c r="R3014" s="36">
        <v>5</v>
      </c>
      <c r="S3014" s="39">
        <f t="shared" si="99"/>
        <v>86</v>
      </c>
      <c r="T3014" s="34" t="s">
        <v>36</v>
      </c>
      <c r="U3014" s="12">
        <f>(1/(((ceta*(speed^2))+(beta*speed))+alpha))</f>
        <v>0.23110539778182732</v>
      </c>
      <c r="V3014" s="8">
        <f t="shared" si="100"/>
        <v>86</v>
      </c>
    </row>
    <row r="3015" spans="1:22">
      <c r="A3015" s="34" t="s">
        <v>19</v>
      </c>
      <c r="B3015" s="34" t="s">
        <v>67</v>
      </c>
      <c r="C3015" s="5" t="s">
        <v>120</v>
      </c>
      <c r="D3015" s="35" t="s">
        <v>87</v>
      </c>
      <c r="E3015" s="36" t="s">
        <v>18</v>
      </c>
      <c r="F3015" s="37">
        <v>100</v>
      </c>
      <c r="G3015" s="38">
        <v>0.02</v>
      </c>
      <c r="H3015" s="34">
        <v>0.99063989510711559</v>
      </c>
      <c r="I3015" s="35">
        <v>2.4693719334101258</v>
      </c>
      <c r="J3015" s="35">
        <v>1.0067066783729335</v>
      </c>
      <c r="K3015" s="35">
        <v>-0.78425456228644097</v>
      </c>
      <c r="L3015" s="35">
        <v>0</v>
      </c>
      <c r="M3015" s="35">
        <v>0</v>
      </c>
      <c r="N3015" s="35">
        <v>0</v>
      </c>
      <c r="O3015" s="35">
        <v>0</v>
      </c>
      <c r="P3015" s="36">
        <v>12</v>
      </c>
      <c r="Q3015" s="37">
        <v>86</v>
      </c>
      <c r="R3015" s="36">
        <v>0</v>
      </c>
      <c r="S3015" s="39">
        <f t="shared" si="99"/>
        <v>86</v>
      </c>
      <c r="T3015" s="34" t="s">
        <v>29</v>
      </c>
      <c r="U3015" s="12">
        <f>((alpha*(beta^speed))*(speed^ceta))</f>
        <v>0.13338314213738489</v>
      </c>
      <c r="V3015" s="8">
        <f t="shared" si="100"/>
        <v>86</v>
      </c>
    </row>
    <row r="3016" spans="1:22">
      <c r="A3016" s="34" t="s">
        <v>19</v>
      </c>
      <c r="B3016" s="34" t="s">
        <v>67</v>
      </c>
      <c r="C3016" s="5" t="s">
        <v>120</v>
      </c>
      <c r="D3016" s="35" t="s">
        <v>87</v>
      </c>
      <c r="E3016" s="36" t="s">
        <v>17</v>
      </c>
      <c r="F3016" s="37">
        <v>100</v>
      </c>
      <c r="G3016" s="38">
        <v>0.02</v>
      </c>
      <c r="H3016" s="34">
        <v>0.98212474784118931</v>
      </c>
      <c r="I3016" s="35">
        <v>2145.7805934713115</v>
      </c>
      <c r="J3016" s="35">
        <v>1.0081968251914548</v>
      </c>
      <c r="K3016" s="35">
        <v>-0.55420235967909082</v>
      </c>
      <c r="L3016" s="35">
        <v>0</v>
      </c>
      <c r="M3016" s="35">
        <v>0</v>
      </c>
      <c r="N3016" s="35">
        <v>0</v>
      </c>
      <c r="O3016" s="35">
        <v>0</v>
      </c>
      <c r="P3016" s="36">
        <v>12</v>
      </c>
      <c r="Q3016" s="37">
        <v>86</v>
      </c>
      <c r="R3016" s="36">
        <v>0</v>
      </c>
      <c r="S3016" s="39">
        <f t="shared" si="99"/>
        <v>86</v>
      </c>
      <c r="T3016" s="34" t="s">
        <v>29</v>
      </c>
      <c r="U3016" s="12">
        <f>((alpha*(beta^speed))*(speed^ceta))</f>
        <v>366.75808867946188</v>
      </c>
      <c r="V3016" s="8">
        <f t="shared" si="100"/>
        <v>86</v>
      </c>
    </row>
    <row r="3017" spans="1:22">
      <c r="A3017" s="34" t="s">
        <v>19</v>
      </c>
      <c r="B3017" s="34" t="s">
        <v>67</v>
      </c>
      <c r="C3017" s="5" t="s">
        <v>120</v>
      </c>
      <c r="D3017" s="35" t="s">
        <v>87</v>
      </c>
      <c r="E3017" s="36" t="s">
        <v>15</v>
      </c>
      <c r="F3017" s="37">
        <v>0</v>
      </c>
      <c r="G3017" s="38">
        <v>0.04</v>
      </c>
      <c r="H3017" s="34">
        <v>0.98602021809815887</v>
      </c>
      <c r="I3017" s="35">
        <v>-2.0548505227499862E-5</v>
      </c>
      <c r="J3017" s="35">
        <v>3.6995761176833661E-3</v>
      </c>
      <c r="K3017" s="35">
        <v>-0.22362238458324304</v>
      </c>
      <c r="L3017" s="35">
        <v>5.9463039405246532</v>
      </c>
      <c r="M3017" s="35">
        <v>0</v>
      </c>
      <c r="N3017" s="35">
        <v>0</v>
      </c>
      <c r="O3017" s="35">
        <v>0</v>
      </c>
      <c r="P3017" s="36">
        <v>12</v>
      </c>
      <c r="Q3017" s="37">
        <v>86</v>
      </c>
      <c r="R3017" s="36">
        <v>14</v>
      </c>
      <c r="S3017" s="39">
        <f t="shared" si="99"/>
        <v>86</v>
      </c>
      <c r="T3017" s="34" t="s">
        <v>51</v>
      </c>
      <c r="U3017" s="12">
        <f>(((alpha*(speed^3))+(beta*(speed^2))+(ceta*speed))+delta)</f>
        <v>1.0068437917692732</v>
      </c>
      <c r="V3017" s="8">
        <f t="shared" si="100"/>
        <v>86</v>
      </c>
    </row>
    <row r="3018" spans="1:22">
      <c r="A3018" s="34" t="s">
        <v>19</v>
      </c>
      <c r="B3018" s="34" t="s">
        <v>67</v>
      </c>
      <c r="C3018" s="5" t="s">
        <v>120</v>
      </c>
      <c r="D3018" s="35" t="s">
        <v>87</v>
      </c>
      <c r="E3018" s="36" t="s">
        <v>16</v>
      </c>
      <c r="F3018" s="37">
        <v>0</v>
      </c>
      <c r="G3018" s="38">
        <v>0.04</v>
      </c>
      <c r="H3018" s="34">
        <v>0.99714956670591359</v>
      </c>
      <c r="I3018" s="35">
        <v>16.039373345926581</v>
      </c>
      <c r="J3018" s="35">
        <v>-0.14454107331725674</v>
      </c>
      <c r="K3018" s="35">
        <v>914.60854697054776</v>
      </c>
      <c r="L3018" s="35">
        <v>-2.1360518493993452</v>
      </c>
      <c r="M3018" s="35">
        <v>0</v>
      </c>
      <c r="N3018" s="35">
        <v>0</v>
      </c>
      <c r="O3018" s="35">
        <v>0</v>
      </c>
      <c r="P3018" s="36">
        <v>12</v>
      </c>
      <c r="Q3018" s="37">
        <v>86</v>
      </c>
      <c r="R3018" s="36">
        <v>1</v>
      </c>
      <c r="S3018" s="39">
        <f t="shared" si="99"/>
        <v>86</v>
      </c>
      <c r="T3018" s="34" t="s">
        <v>30</v>
      </c>
      <c r="U3018" s="12">
        <f>((alpha*(speed^beta))+(ceta*(speed^delta)))</f>
        <v>8.4925182734196714</v>
      </c>
      <c r="V3018" s="8">
        <f t="shared" si="100"/>
        <v>86</v>
      </c>
    </row>
    <row r="3019" spans="1:22">
      <c r="A3019" s="34" t="s">
        <v>19</v>
      </c>
      <c r="B3019" s="34" t="s">
        <v>67</v>
      </c>
      <c r="C3019" s="5" t="s">
        <v>120</v>
      </c>
      <c r="D3019" s="35" t="s">
        <v>87</v>
      </c>
      <c r="E3019" s="36" t="s">
        <v>14</v>
      </c>
      <c r="F3019" s="37">
        <v>0</v>
      </c>
      <c r="G3019" s="38">
        <v>0.04</v>
      </c>
      <c r="H3019" s="34">
        <v>0.99770226959534558</v>
      </c>
      <c r="I3019" s="35">
        <v>0.17412838368565917</v>
      </c>
      <c r="J3019" s="35">
        <v>14.808934814276089</v>
      </c>
      <c r="K3019" s="35">
        <v>-0.48098003677364487</v>
      </c>
      <c r="L3019" s="35">
        <v>0.81998255296853007</v>
      </c>
      <c r="M3019" s="35">
        <v>2.0101691697293582E-2</v>
      </c>
      <c r="N3019" s="35">
        <v>0</v>
      </c>
      <c r="O3019" s="35">
        <v>0</v>
      </c>
      <c r="P3019" s="36">
        <v>12</v>
      </c>
      <c r="Q3019" s="37">
        <v>86</v>
      </c>
      <c r="R3019" s="36">
        <v>10</v>
      </c>
      <c r="S3019" s="39">
        <f t="shared" si="99"/>
        <v>86</v>
      </c>
      <c r="T3019" s="34" t="s">
        <v>44</v>
      </c>
      <c r="U3019" s="12">
        <f>(alpha+(beta/(1+EXP((((-1)*ceta)+(delta*LN(speed)))+(epsilon*speed)))))</f>
        <v>0.21613942566075209</v>
      </c>
      <c r="V3019" s="8">
        <f t="shared" si="100"/>
        <v>86</v>
      </c>
    </row>
    <row r="3020" spans="1:22">
      <c r="A3020" s="34" t="s">
        <v>19</v>
      </c>
      <c r="B3020" s="34" t="s">
        <v>67</v>
      </c>
      <c r="C3020" s="5" t="s">
        <v>120</v>
      </c>
      <c r="D3020" s="35" t="s">
        <v>87</v>
      </c>
      <c r="E3020" s="36" t="s">
        <v>18</v>
      </c>
      <c r="F3020" s="37">
        <v>0</v>
      </c>
      <c r="G3020" s="38">
        <v>0.04</v>
      </c>
      <c r="H3020" s="34">
        <v>0.99662369286485042</v>
      </c>
      <c r="I3020" s="35">
        <v>1.0398439239052377</v>
      </c>
      <c r="J3020" s="35">
        <v>-0.50041161275421764</v>
      </c>
      <c r="K3020" s="35">
        <v>10.791266285024754</v>
      </c>
      <c r="L3020" s="35">
        <v>-1.9586448117547626</v>
      </c>
      <c r="M3020" s="35">
        <v>0</v>
      </c>
      <c r="N3020" s="35">
        <v>0</v>
      </c>
      <c r="O3020" s="35">
        <v>0</v>
      </c>
      <c r="P3020" s="36">
        <v>12</v>
      </c>
      <c r="Q3020" s="37">
        <v>86</v>
      </c>
      <c r="R3020" s="36">
        <v>1</v>
      </c>
      <c r="S3020" s="39">
        <f t="shared" si="99"/>
        <v>86</v>
      </c>
      <c r="T3020" s="34" t="s">
        <v>30</v>
      </c>
      <c r="U3020" s="12">
        <f>((alpha*(speed^beta))+(ceta*(speed^delta)))</f>
        <v>0.11367804888304461</v>
      </c>
      <c r="V3020" s="8">
        <f t="shared" si="100"/>
        <v>86</v>
      </c>
    </row>
    <row r="3021" spans="1:22">
      <c r="A3021" s="34" t="s">
        <v>19</v>
      </c>
      <c r="B3021" s="34" t="s">
        <v>67</v>
      </c>
      <c r="C3021" s="5" t="s">
        <v>120</v>
      </c>
      <c r="D3021" s="35" t="s">
        <v>87</v>
      </c>
      <c r="E3021" s="36" t="s">
        <v>17</v>
      </c>
      <c r="F3021" s="37">
        <v>0</v>
      </c>
      <c r="G3021" s="38">
        <v>0.04</v>
      </c>
      <c r="H3021" s="34">
        <v>0.9938810844583128</v>
      </c>
      <c r="I3021" s="35">
        <v>2191.1579627904534</v>
      </c>
      <c r="J3021" s="35">
        <v>1.0106264644632001</v>
      </c>
      <c r="K3021" s="35">
        <v>-0.61814261195913245</v>
      </c>
      <c r="L3021" s="35">
        <v>0</v>
      </c>
      <c r="M3021" s="35">
        <v>0</v>
      </c>
      <c r="N3021" s="35">
        <v>0</v>
      </c>
      <c r="O3021" s="35">
        <v>0</v>
      </c>
      <c r="P3021" s="36">
        <v>12</v>
      </c>
      <c r="Q3021" s="37">
        <v>86</v>
      </c>
      <c r="R3021" s="36">
        <v>0</v>
      </c>
      <c r="S3021" s="39">
        <f t="shared" si="99"/>
        <v>86</v>
      </c>
      <c r="T3021" s="34" t="s">
        <v>29</v>
      </c>
      <c r="U3021" s="12">
        <f>((alpha*(beta^speed))*(speed^ceta))</f>
        <v>346.47753990118571</v>
      </c>
      <c r="V3021" s="8">
        <f t="shared" si="100"/>
        <v>86</v>
      </c>
    </row>
    <row r="3022" spans="1:22">
      <c r="A3022" s="34" t="s">
        <v>19</v>
      </c>
      <c r="B3022" s="34" t="s">
        <v>67</v>
      </c>
      <c r="C3022" s="5" t="s">
        <v>120</v>
      </c>
      <c r="D3022" s="35" t="s">
        <v>87</v>
      </c>
      <c r="E3022" s="36" t="s">
        <v>15</v>
      </c>
      <c r="F3022" s="37">
        <v>50</v>
      </c>
      <c r="G3022" s="38">
        <v>0.04</v>
      </c>
      <c r="H3022" s="34">
        <v>0.97526253321480094</v>
      </c>
      <c r="I3022" s="35">
        <v>0.86231364798981636</v>
      </c>
      <c r="J3022" s="35">
        <v>24.812923777023297</v>
      </c>
      <c r="K3022" s="35">
        <v>9.0364837717960677E-3</v>
      </c>
      <c r="L3022" s="35">
        <v>0.71036041544710971</v>
      </c>
      <c r="M3022" s="35">
        <v>1.2207054285482494E-2</v>
      </c>
      <c r="N3022" s="35">
        <v>0</v>
      </c>
      <c r="O3022" s="35">
        <v>0</v>
      </c>
      <c r="P3022" s="36">
        <v>12</v>
      </c>
      <c r="Q3022" s="37">
        <v>86</v>
      </c>
      <c r="R3022" s="36">
        <v>10</v>
      </c>
      <c r="S3022" s="39">
        <f t="shared" si="99"/>
        <v>86</v>
      </c>
      <c r="T3022" s="34" t="s">
        <v>44</v>
      </c>
      <c r="U3022" s="12">
        <f>(alpha+(beta/(1+EXP((((-1)*ceta)+(delta*LN(speed)))+(epsilon*speed)))))</f>
        <v>1.2271126832379</v>
      </c>
      <c r="V3022" s="8">
        <f t="shared" si="100"/>
        <v>86</v>
      </c>
    </row>
    <row r="3023" spans="1:22">
      <c r="A3023" s="34" t="s">
        <v>19</v>
      </c>
      <c r="B3023" s="34" t="s">
        <v>67</v>
      </c>
      <c r="C3023" s="5" t="s">
        <v>120</v>
      </c>
      <c r="D3023" s="35" t="s">
        <v>87</v>
      </c>
      <c r="E3023" s="36" t="s">
        <v>16</v>
      </c>
      <c r="F3023" s="37">
        <v>50</v>
      </c>
      <c r="G3023" s="38">
        <v>0.04</v>
      </c>
      <c r="H3023" s="34">
        <v>0.99751306873041923</v>
      </c>
      <c r="I3023" s="35">
        <v>25.402854341073166</v>
      </c>
      <c r="J3023" s="35">
        <v>-0.20298169886482922</v>
      </c>
      <c r="K3023" s="35">
        <v>2537.9736106408564</v>
      </c>
      <c r="L3023" s="35">
        <v>-2.685570449285001</v>
      </c>
      <c r="M3023" s="35">
        <v>0</v>
      </c>
      <c r="N3023" s="35">
        <v>0</v>
      </c>
      <c r="O3023" s="35">
        <v>0</v>
      </c>
      <c r="P3023" s="36">
        <v>12</v>
      </c>
      <c r="Q3023" s="37">
        <v>86</v>
      </c>
      <c r="R3023" s="36">
        <v>1</v>
      </c>
      <c r="S3023" s="39">
        <f t="shared" si="99"/>
        <v>86</v>
      </c>
      <c r="T3023" s="34" t="s">
        <v>30</v>
      </c>
      <c r="U3023" s="12">
        <f>((alpha*(speed^beta))+(ceta*(speed^delta)))</f>
        <v>10.301437553459255</v>
      </c>
      <c r="V3023" s="8">
        <f t="shared" si="100"/>
        <v>86</v>
      </c>
    </row>
    <row r="3024" spans="1:22">
      <c r="A3024" s="34" t="s">
        <v>19</v>
      </c>
      <c r="B3024" s="34" t="s">
        <v>67</v>
      </c>
      <c r="C3024" s="5" t="s">
        <v>120</v>
      </c>
      <c r="D3024" s="35" t="s">
        <v>87</v>
      </c>
      <c r="E3024" s="36" t="s">
        <v>14</v>
      </c>
      <c r="F3024" s="37">
        <v>50</v>
      </c>
      <c r="G3024" s="38">
        <v>0.04</v>
      </c>
      <c r="H3024" s="34">
        <v>0.99777823232161289</v>
      </c>
      <c r="I3024" s="35">
        <v>1.3002476721551863</v>
      </c>
      <c r="J3024" s="35">
        <v>5.9652223065787963E-2</v>
      </c>
      <c r="K3024" s="35">
        <v>5.0689449802933737</v>
      </c>
      <c r="L3024" s="35">
        <v>0.29928941091417743</v>
      </c>
      <c r="M3024" s="35">
        <v>0.26586429089857294</v>
      </c>
      <c r="N3024" s="35">
        <v>0</v>
      </c>
      <c r="O3024" s="35">
        <v>0</v>
      </c>
      <c r="P3024" s="36">
        <v>12</v>
      </c>
      <c r="Q3024" s="37">
        <v>86</v>
      </c>
      <c r="R3024" s="36">
        <v>4</v>
      </c>
      <c r="S3024" s="39">
        <f t="shared" si="99"/>
        <v>86</v>
      </c>
      <c r="T3024" s="34" t="s">
        <v>35</v>
      </c>
      <c r="U3024" s="12">
        <f>((epsilon+(alpha*EXP(((-1)*beta)*speed)))+(ceta*EXP(((-1)*delta)*speed)))</f>
        <v>0.27355658347191802</v>
      </c>
      <c r="V3024" s="8">
        <f t="shared" si="100"/>
        <v>86</v>
      </c>
    </row>
    <row r="3025" spans="1:22">
      <c r="A3025" s="34" t="s">
        <v>19</v>
      </c>
      <c r="B3025" s="34" t="s">
        <v>67</v>
      </c>
      <c r="C3025" s="5" t="s">
        <v>120</v>
      </c>
      <c r="D3025" s="35" t="s">
        <v>87</v>
      </c>
      <c r="E3025" s="36" t="s">
        <v>18</v>
      </c>
      <c r="F3025" s="37">
        <v>50</v>
      </c>
      <c r="G3025" s="38">
        <v>0.04</v>
      </c>
      <c r="H3025" s="34">
        <v>0.99295976314808021</v>
      </c>
      <c r="I3025" s="35">
        <v>0.78011209351280575</v>
      </c>
      <c r="J3025" s="35">
        <v>0.16210648333247724</v>
      </c>
      <c r="K3025" s="35">
        <v>-1.1387174663909933E-3</v>
      </c>
      <c r="L3025" s="35">
        <v>0</v>
      </c>
      <c r="M3025" s="35">
        <v>0</v>
      </c>
      <c r="N3025" s="35">
        <v>0</v>
      </c>
      <c r="O3025" s="35">
        <v>0</v>
      </c>
      <c r="P3025" s="36">
        <v>12</v>
      </c>
      <c r="Q3025" s="37">
        <v>86</v>
      </c>
      <c r="R3025" s="36">
        <v>5</v>
      </c>
      <c r="S3025" s="39">
        <f t="shared" si="99"/>
        <v>86</v>
      </c>
      <c r="T3025" s="34" t="s">
        <v>36</v>
      </c>
      <c r="U3025" s="12">
        <f>(1/(((ceta*(speed^2))+(beta*speed))+alpha))</f>
        <v>0.15874741233937009</v>
      </c>
      <c r="V3025" s="8">
        <f t="shared" si="100"/>
        <v>86</v>
      </c>
    </row>
    <row r="3026" spans="1:22">
      <c r="A3026" s="34" t="s">
        <v>19</v>
      </c>
      <c r="B3026" s="34" t="s">
        <v>67</v>
      </c>
      <c r="C3026" s="5" t="s">
        <v>120</v>
      </c>
      <c r="D3026" s="35" t="s">
        <v>87</v>
      </c>
      <c r="E3026" s="36" t="s">
        <v>17</v>
      </c>
      <c r="F3026" s="37">
        <v>50</v>
      </c>
      <c r="G3026" s="38">
        <v>0.04</v>
      </c>
      <c r="H3026" s="34">
        <v>0.98982146748573596</v>
      </c>
      <c r="I3026" s="35">
        <v>2002.1511425158467</v>
      </c>
      <c r="J3026" s="35">
        <v>1.0086223614995886</v>
      </c>
      <c r="K3026" s="35">
        <v>-0.49790055285376961</v>
      </c>
      <c r="L3026" s="35">
        <v>0</v>
      </c>
      <c r="M3026" s="35">
        <v>0</v>
      </c>
      <c r="N3026" s="35">
        <v>0</v>
      </c>
      <c r="O3026" s="35">
        <v>0</v>
      </c>
      <c r="P3026" s="36">
        <v>12</v>
      </c>
      <c r="Q3026" s="37">
        <v>86</v>
      </c>
      <c r="R3026" s="36">
        <v>0</v>
      </c>
      <c r="S3026" s="39">
        <f t="shared" si="99"/>
        <v>86</v>
      </c>
      <c r="T3026" s="34" t="s">
        <v>29</v>
      </c>
      <c r="U3026" s="12">
        <f>((alpha*(beta^speed))*(speed^ceta))</f>
        <v>456.00326905300392</v>
      </c>
      <c r="V3026" s="8">
        <f t="shared" si="100"/>
        <v>86</v>
      </c>
    </row>
    <row r="3027" spans="1:22">
      <c r="A3027" s="34" t="s">
        <v>19</v>
      </c>
      <c r="B3027" s="34" t="s">
        <v>67</v>
      </c>
      <c r="C3027" s="5" t="s">
        <v>120</v>
      </c>
      <c r="D3027" s="35" t="s">
        <v>87</v>
      </c>
      <c r="E3027" s="36" t="s">
        <v>15</v>
      </c>
      <c r="F3027" s="37">
        <v>100</v>
      </c>
      <c r="G3027" s="38">
        <v>0.04</v>
      </c>
      <c r="H3027" s="34">
        <v>0.97437510133045979</v>
      </c>
      <c r="I3027" s="35">
        <v>14.46850259314008</v>
      </c>
      <c r="J3027" s="35">
        <v>0.99406327618121837</v>
      </c>
      <c r="K3027" s="35">
        <v>-0.45219295695867345</v>
      </c>
      <c r="L3027" s="35">
        <v>0</v>
      </c>
      <c r="M3027" s="35">
        <v>0</v>
      </c>
      <c r="N3027" s="35">
        <v>0</v>
      </c>
      <c r="O3027" s="35">
        <v>0</v>
      </c>
      <c r="P3027" s="36">
        <v>12</v>
      </c>
      <c r="Q3027" s="37">
        <v>79</v>
      </c>
      <c r="R3027" s="36">
        <v>0</v>
      </c>
      <c r="S3027" s="39">
        <f t="shared" si="99"/>
        <v>79</v>
      </c>
      <c r="T3027" s="34" t="s">
        <v>29</v>
      </c>
      <c r="U3027" s="12">
        <f>((alpha*(beta^speed))*(speed^ceta))</f>
        <v>1.2532518151959615</v>
      </c>
      <c r="V3027" s="8">
        <f t="shared" si="100"/>
        <v>79</v>
      </c>
    </row>
    <row r="3028" spans="1:22">
      <c r="A3028" s="34" t="s">
        <v>19</v>
      </c>
      <c r="B3028" s="34" t="s">
        <v>67</v>
      </c>
      <c r="C3028" s="5" t="s">
        <v>120</v>
      </c>
      <c r="D3028" s="35" t="s">
        <v>87</v>
      </c>
      <c r="E3028" s="36" t="s">
        <v>16</v>
      </c>
      <c r="F3028" s="37">
        <v>100</v>
      </c>
      <c r="G3028" s="38">
        <v>0.04</v>
      </c>
      <c r="H3028" s="34">
        <v>0.9926594276123758</v>
      </c>
      <c r="I3028" s="35">
        <v>132.65295507585159</v>
      </c>
      <c r="J3028" s="35">
        <v>-0.97521808440576829</v>
      </c>
      <c r="K3028" s="35">
        <v>7.3397269684688666</v>
      </c>
      <c r="L3028" s="35">
        <v>0.10204867831035275</v>
      </c>
      <c r="M3028" s="35">
        <v>0</v>
      </c>
      <c r="N3028" s="35">
        <v>0</v>
      </c>
      <c r="O3028" s="35">
        <v>0</v>
      </c>
      <c r="P3028" s="36">
        <v>12</v>
      </c>
      <c r="Q3028" s="37">
        <v>79</v>
      </c>
      <c r="R3028" s="36">
        <v>1</v>
      </c>
      <c r="S3028" s="39">
        <f t="shared" si="99"/>
        <v>79</v>
      </c>
      <c r="T3028" s="34" t="s">
        <v>30</v>
      </c>
      <c r="U3028" s="12">
        <f>((alpha*(speed^beta))+(ceta*(speed^delta)))</f>
        <v>13.335028072769108</v>
      </c>
      <c r="V3028" s="8">
        <f t="shared" si="100"/>
        <v>79</v>
      </c>
    </row>
    <row r="3029" spans="1:22">
      <c r="A3029" s="34" t="s">
        <v>19</v>
      </c>
      <c r="B3029" s="34" t="s">
        <v>67</v>
      </c>
      <c r="C3029" s="5" t="s">
        <v>120</v>
      </c>
      <c r="D3029" s="35" t="s">
        <v>87</v>
      </c>
      <c r="E3029" s="36" t="s">
        <v>14</v>
      </c>
      <c r="F3029" s="37">
        <v>100</v>
      </c>
      <c r="G3029" s="38">
        <v>0.04</v>
      </c>
      <c r="H3029" s="34">
        <v>0.9977295656437295</v>
      </c>
      <c r="I3029" s="35">
        <v>13.201799274738818</v>
      </c>
      <c r="J3029" s="35">
        <v>-1.1846494410019841</v>
      </c>
      <c r="K3029" s="35">
        <v>0.59431719226508573</v>
      </c>
      <c r="L3029" s="35">
        <v>-0.23270920219989344</v>
      </c>
      <c r="M3029" s="35">
        <v>0</v>
      </c>
      <c r="N3029" s="35">
        <v>0</v>
      </c>
      <c r="O3029" s="35">
        <v>0</v>
      </c>
      <c r="P3029" s="36">
        <v>12</v>
      </c>
      <c r="Q3029" s="37">
        <v>79</v>
      </c>
      <c r="R3029" s="36">
        <v>1</v>
      </c>
      <c r="S3029" s="39">
        <f t="shared" si="99"/>
        <v>79</v>
      </c>
      <c r="T3029" s="34" t="s">
        <v>30</v>
      </c>
      <c r="U3029" s="12">
        <f>((alpha*(speed^beta))+(ceta*(speed^delta)))</f>
        <v>0.28957026769495686</v>
      </c>
      <c r="V3029" s="8">
        <f t="shared" si="100"/>
        <v>79</v>
      </c>
    </row>
    <row r="3030" spans="1:22">
      <c r="A3030" s="34" t="s">
        <v>19</v>
      </c>
      <c r="B3030" s="34" t="s">
        <v>67</v>
      </c>
      <c r="C3030" s="5" t="s">
        <v>120</v>
      </c>
      <c r="D3030" s="35" t="s">
        <v>87</v>
      </c>
      <c r="E3030" s="36" t="s">
        <v>18</v>
      </c>
      <c r="F3030" s="37">
        <v>100</v>
      </c>
      <c r="G3030" s="38">
        <v>0.04</v>
      </c>
      <c r="H3030" s="34">
        <v>0.99029501613222082</v>
      </c>
      <c r="I3030" s="35">
        <v>-0.72167595702824194</v>
      </c>
      <c r="J3030" s="35">
        <v>5.1794778052652362</v>
      </c>
      <c r="K3030" s="35">
        <v>-0.25391515524614938</v>
      </c>
      <c r="L3030" s="35">
        <v>0</v>
      </c>
      <c r="M3030" s="35">
        <v>0</v>
      </c>
      <c r="N3030" s="35">
        <v>0</v>
      </c>
      <c r="O3030" s="35">
        <v>0</v>
      </c>
      <c r="P3030" s="36">
        <v>12</v>
      </c>
      <c r="Q3030" s="37">
        <v>79</v>
      </c>
      <c r="R3030" s="36">
        <v>13</v>
      </c>
      <c r="S3030" s="39">
        <f t="shared" si="99"/>
        <v>79</v>
      </c>
      <c r="T3030" s="34" t="s">
        <v>50</v>
      </c>
      <c r="U3030" s="12">
        <f>EXP((alpha+(beta/speed))+(ceta*LN(speed)))</f>
        <v>0.17108718875972062</v>
      </c>
      <c r="V3030" s="8">
        <f t="shared" si="100"/>
        <v>79</v>
      </c>
    </row>
    <row r="3031" spans="1:22">
      <c r="A3031" s="34" t="s">
        <v>19</v>
      </c>
      <c r="B3031" s="34" t="s">
        <v>67</v>
      </c>
      <c r="C3031" s="5" t="s">
        <v>120</v>
      </c>
      <c r="D3031" s="35" t="s">
        <v>87</v>
      </c>
      <c r="E3031" s="36" t="s">
        <v>17</v>
      </c>
      <c r="F3031" s="37">
        <v>100</v>
      </c>
      <c r="G3031" s="38">
        <v>0.04</v>
      </c>
      <c r="H3031" s="34">
        <v>0.98668520335663168</v>
      </c>
      <c r="I3031" s="35">
        <v>1819.7329941334726</v>
      </c>
      <c r="J3031" s="35">
        <v>1.0059766348472468</v>
      </c>
      <c r="K3031" s="35">
        <v>-0.38471729302925084</v>
      </c>
      <c r="L3031" s="35">
        <v>0</v>
      </c>
      <c r="M3031" s="35">
        <v>0</v>
      </c>
      <c r="N3031" s="35">
        <v>0</v>
      </c>
      <c r="O3031" s="35">
        <v>0</v>
      </c>
      <c r="P3031" s="36">
        <v>12</v>
      </c>
      <c r="Q3031" s="37">
        <v>79</v>
      </c>
      <c r="R3031" s="36">
        <v>0</v>
      </c>
      <c r="S3031" s="39">
        <f t="shared" si="99"/>
        <v>79</v>
      </c>
      <c r="T3031" s="34" t="s">
        <v>29</v>
      </c>
      <c r="U3031" s="12">
        <f>((alpha*(beta^speed))*(speed^ceta))</f>
        <v>542.50196966861813</v>
      </c>
      <c r="V3031" s="8">
        <f t="shared" si="100"/>
        <v>79</v>
      </c>
    </row>
    <row r="3032" spans="1:22">
      <c r="A3032" s="34" t="s">
        <v>19</v>
      </c>
      <c r="B3032" s="34" t="s">
        <v>67</v>
      </c>
      <c r="C3032" s="5" t="s">
        <v>120</v>
      </c>
      <c r="D3032" s="35" t="s">
        <v>87</v>
      </c>
      <c r="E3032" s="36" t="s">
        <v>15</v>
      </c>
      <c r="F3032" s="37">
        <v>0</v>
      </c>
      <c r="G3032" s="38">
        <v>0.06</v>
      </c>
      <c r="H3032" s="34">
        <v>0.9876655881205334</v>
      </c>
      <c r="I3032" s="35">
        <v>16.268173895357716</v>
      </c>
      <c r="J3032" s="35">
        <v>0.9988076896969017</v>
      </c>
      <c r="K3032" s="35">
        <v>-0.57778169738995178</v>
      </c>
      <c r="L3032" s="35">
        <v>0</v>
      </c>
      <c r="M3032" s="35">
        <v>0</v>
      </c>
      <c r="N3032" s="35">
        <v>0</v>
      </c>
      <c r="O3032" s="35">
        <v>0</v>
      </c>
      <c r="P3032" s="36">
        <v>12</v>
      </c>
      <c r="Q3032" s="37">
        <v>86</v>
      </c>
      <c r="R3032" s="36">
        <v>0</v>
      </c>
      <c r="S3032" s="39">
        <f t="shared" si="99"/>
        <v>86</v>
      </c>
      <c r="T3032" s="34" t="s">
        <v>29</v>
      </c>
      <c r="U3032" s="12">
        <f>((alpha*(beta^speed))*(speed^ceta))</f>
        <v>1.1195988731024764</v>
      </c>
      <c r="V3032" s="8">
        <f t="shared" si="100"/>
        <v>86</v>
      </c>
    </row>
    <row r="3033" spans="1:22">
      <c r="A3033" s="34" t="s">
        <v>19</v>
      </c>
      <c r="B3033" s="34" t="s">
        <v>67</v>
      </c>
      <c r="C3033" s="5" t="s">
        <v>120</v>
      </c>
      <c r="D3033" s="35" t="s">
        <v>87</v>
      </c>
      <c r="E3033" s="36" t="s">
        <v>16</v>
      </c>
      <c r="F3033" s="37">
        <v>0</v>
      </c>
      <c r="G3033" s="38">
        <v>0.06</v>
      </c>
      <c r="H3033" s="34">
        <v>0.99658558421575971</v>
      </c>
      <c r="I3033" s="35">
        <v>12875.996850502484</v>
      </c>
      <c r="J3033" s="35">
        <v>-3.3832548344897426</v>
      </c>
      <c r="K3033" s="35">
        <v>25.678218263518662</v>
      </c>
      <c r="L3033" s="35">
        <v>-0.20868698071549052</v>
      </c>
      <c r="M3033" s="35">
        <v>0</v>
      </c>
      <c r="N3033" s="35">
        <v>0</v>
      </c>
      <c r="O3033" s="35">
        <v>0</v>
      </c>
      <c r="P3033" s="36">
        <v>12</v>
      </c>
      <c r="Q3033" s="37">
        <v>86</v>
      </c>
      <c r="R3033" s="36">
        <v>1</v>
      </c>
      <c r="S3033" s="39">
        <f t="shared" si="99"/>
        <v>86</v>
      </c>
      <c r="T3033" s="34" t="s">
        <v>30</v>
      </c>
      <c r="U3033" s="12">
        <f>((alpha*(speed^beta))+(ceta*(speed^delta)))</f>
        <v>10.139523443767445</v>
      </c>
      <c r="V3033" s="8">
        <f t="shared" si="100"/>
        <v>86</v>
      </c>
    </row>
    <row r="3034" spans="1:22">
      <c r="A3034" s="34" t="s">
        <v>19</v>
      </c>
      <c r="B3034" s="34" t="s">
        <v>67</v>
      </c>
      <c r="C3034" s="5" t="s">
        <v>120</v>
      </c>
      <c r="D3034" s="35" t="s">
        <v>87</v>
      </c>
      <c r="E3034" s="36" t="s">
        <v>14</v>
      </c>
      <c r="F3034" s="37">
        <v>0</v>
      </c>
      <c r="G3034" s="38">
        <v>0.06</v>
      </c>
      <c r="H3034" s="34">
        <v>0.99745454797737076</v>
      </c>
      <c r="I3034" s="35">
        <v>0.24717856509435829</v>
      </c>
      <c r="J3034" s="35">
        <v>10.515232801575097</v>
      </c>
      <c r="K3034" s="35">
        <v>-0.15481900757596415</v>
      </c>
      <c r="L3034" s="35">
        <v>0.78214773396830151</v>
      </c>
      <c r="M3034" s="35">
        <v>3.1973226159580224E-2</v>
      </c>
      <c r="N3034" s="35">
        <v>0</v>
      </c>
      <c r="O3034" s="35">
        <v>0</v>
      </c>
      <c r="P3034" s="36">
        <v>12</v>
      </c>
      <c r="Q3034" s="37">
        <v>86</v>
      </c>
      <c r="R3034" s="36">
        <v>10</v>
      </c>
      <c r="S3034" s="39">
        <f t="shared" si="99"/>
        <v>86</v>
      </c>
      <c r="T3034" s="34" t="s">
        <v>44</v>
      </c>
      <c r="U3034" s="12">
        <f>(alpha+(beta/(1+EXP((((-1)*ceta)+(delta*LN(speed)))+(epsilon*speed)))))</f>
        <v>0.2648231109414162</v>
      </c>
      <c r="V3034" s="8">
        <f t="shared" si="100"/>
        <v>86</v>
      </c>
    </row>
    <row r="3035" spans="1:22">
      <c r="A3035" s="34" t="s">
        <v>19</v>
      </c>
      <c r="B3035" s="34" t="s">
        <v>67</v>
      </c>
      <c r="C3035" s="5" t="s">
        <v>120</v>
      </c>
      <c r="D3035" s="35" t="s">
        <v>87</v>
      </c>
      <c r="E3035" s="36" t="s">
        <v>18</v>
      </c>
      <c r="F3035" s="37">
        <v>0</v>
      </c>
      <c r="G3035" s="38">
        <v>0.06</v>
      </c>
      <c r="H3035" s="34">
        <v>0.9931682743054927</v>
      </c>
      <c r="I3035" s="35">
        <v>2.2933283918557992</v>
      </c>
      <c r="J3035" s="35">
        <v>1.006457300124135</v>
      </c>
      <c r="K3035" s="35">
        <v>-0.75305716837372538</v>
      </c>
      <c r="L3035" s="35">
        <v>0</v>
      </c>
      <c r="M3035" s="35">
        <v>0</v>
      </c>
      <c r="N3035" s="35">
        <v>0</v>
      </c>
      <c r="O3035" s="35">
        <v>0</v>
      </c>
      <c r="P3035" s="36">
        <v>12</v>
      </c>
      <c r="Q3035" s="37">
        <v>86</v>
      </c>
      <c r="R3035" s="36">
        <v>0</v>
      </c>
      <c r="S3035" s="39">
        <f t="shared" si="99"/>
        <v>86</v>
      </c>
      <c r="T3035" s="34" t="s">
        <v>29</v>
      </c>
      <c r="U3035" s="12">
        <f>((alpha*(beta^speed))*(speed^ceta))</f>
        <v>0.13934095710723535</v>
      </c>
      <c r="V3035" s="8">
        <f t="shared" si="100"/>
        <v>86</v>
      </c>
    </row>
    <row r="3036" spans="1:22">
      <c r="A3036" s="34" t="s">
        <v>19</v>
      </c>
      <c r="B3036" s="34" t="s">
        <v>67</v>
      </c>
      <c r="C3036" s="5" t="s">
        <v>120</v>
      </c>
      <c r="D3036" s="35" t="s">
        <v>87</v>
      </c>
      <c r="E3036" s="36" t="s">
        <v>17</v>
      </c>
      <c r="F3036" s="37">
        <v>0</v>
      </c>
      <c r="G3036" s="38">
        <v>0.06</v>
      </c>
      <c r="H3036" s="34">
        <v>0.99408879144194096</v>
      </c>
      <c r="I3036" s="35">
        <v>1964.2008857987164</v>
      </c>
      <c r="J3036" s="35">
        <v>1.0092347365605949</v>
      </c>
      <c r="K3036" s="35">
        <v>-0.5098263967945541</v>
      </c>
      <c r="L3036" s="35">
        <v>0</v>
      </c>
      <c r="M3036" s="35">
        <v>0</v>
      </c>
      <c r="N3036" s="35">
        <v>0</v>
      </c>
      <c r="O3036" s="35">
        <v>0</v>
      </c>
      <c r="P3036" s="36">
        <v>12</v>
      </c>
      <c r="Q3036" s="37">
        <v>86</v>
      </c>
      <c r="R3036" s="36">
        <v>0</v>
      </c>
      <c r="S3036" s="39">
        <f t="shared" si="99"/>
        <v>86</v>
      </c>
      <c r="T3036" s="34" t="s">
        <v>29</v>
      </c>
      <c r="U3036" s="12">
        <f>((alpha*(beta^speed))*(speed^ceta))</f>
        <v>446.94683282378844</v>
      </c>
      <c r="V3036" s="8">
        <f t="shared" si="100"/>
        <v>86</v>
      </c>
    </row>
    <row r="3037" spans="1:22">
      <c r="A3037" s="34" t="s">
        <v>19</v>
      </c>
      <c r="B3037" s="34" t="s">
        <v>67</v>
      </c>
      <c r="C3037" s="5" t="s">
        <v>120</v>
      </c>
      <c r="D3037" s="35" t="s">
        <v>87</v>
      </c>
      <c r="E3037" s="36" t="s">
        <v>15</v>
      </c>
      <c r="F3037" s="37">
        <v>50</v>
      </c>
      <c r="G3037" s="38">
        <v>0.06</v>
      </c>
      <c r="H3037" s="34">
        <v>0.98483551748451581</v>
      </c>
      <c r="I3037" s="35">
        <v>15.088242414135191</v>
      </c>
      <c r="J3037" s="35">
        <v>0.99577698480530941</v>
      </c>
      <c r="K3037" s="35">
        <v>-0.49549961261522807</v>
      </c>
      <c r="L3037" s="35">
        <v>0</v>
      </c>
      <c r="M3037" s="35">
        <v>0</v>
      </c>
      <c r="N3037" s="35">
        <v>0</v>
      </c>
      <c r="O3037" s="35">
        <v>0</v>
      </c>
      <c r="P3037" s="36">
        <v>12</v>
      </c>
      <c r="Q3037" s="37">
        <v>73</v>
      </c>
      <c r="R3037" s="36">
        <v>0</v>
      </c>
      <c r="S3037" s="39">
        <f t="shared" si="99"/>
        <v>73</v>
      </c>
      <c r="T3037" s="34" t="s">
        <v>29</v>
      </c>
      <c r="U3037" s="12">
        <f>((alpha*(beta^speed))*(speed^ceta))</f>
        <v>1.3218891900429315</v>
      </c>
      <c r="V3037" s="8">
        <f t="shared" si="100"/>
        <v>73</v>
      </c>
    </row>
    <row r="3038" spans="1:22">
      <c r="A3038" s="34" t="s">
        <v>19</v>
      </c>
      <c r="B3038" s="34" t="s">
        <v>67</v>
      </c>
      <c r="C3038" s="5" t="s">
        <v>120</v>
      </c>
      <c r="D3038" s="35" t="s">
        <v>87</v>
      </c>
      <c r="E3038" s="36" t="s">
        <v>16</v>
      </c>
      <c r="F3038" s="37">
        <v>50</v>
      </c>
      <c r="G3038" s="38">
        <v>0.06</v>
      </c>
      <c r="H3038" s="34">
        <v>0.99350500051073576</v>
      </c>
      <c r="I3038" s="35">
        <v>2.4185472495368874</v>
      </c>
      <c r="J3038" s="35">
        <v>7.1366460288579949</v>
      </c>
      <c r="K3038" s="35">
        <v>3.2162606036214944E-2</v>
      </c>
      <c r="L3038" s="35">
        <v>0</v>
      </c>
      <c r="M3038" s="35">
        <v>0</v>
      </c>
      <c r="N3038" s="35">
        <v>0</v>
      </c>
      <c r="O3038" s="35">
        <v>0</v>
      </c>
      <c r="P3038" s="36">
        <v>12</v>
      </c>
      <c r="Q3038" s="37">
        <v>73</v>
      </c>
      <c r="R3038" s="36">
        <v>13</v>
      </c>
      <c r="S3038" s="39">
        <f t="shared" si="99"/>
        <v>73</v>
      </c>
      <c r="T3038" s="34" t="s">
        <v>50</v>
      </c>
      <c r="U3038" s="12">
        <f>EXP((alpha+(beta/speed))+(ceta*LN(speed)))</f>
        <v>14.215058786564745</v>
      </c>
      <c r="V3038" s="8">
        <f t="shared" si="100"/>
        <v>73</v>
      </c>
    </row>
    <row r="3039" spans="1:22">
      <c r="A3039" s="34" t="s">
        <v>19</v>
      </c>
      <c r="B3039" s="34" t="s">
        <v>67</v>
      </c>
      <c r="C3039" s="5" t="s">
        <v>120</v>
      </c>
      <c r="D3039" s="35" t="s">
        <v>87</v>
      </c>
      <c r="E3039" s="36" t="s">
        <v>14</v>
      </c>
      <c r="F3039" s="37">
        <v>50</v>
      </c>
      <c r="G3039" s="38">
        <v>0.06</v>
      </c>
      <c r="H3039" s="34">
        <v>0.99747605954760188</v>
      </c>
      <c r="I3039" s="35">
        <v>-1.4995427882732844</v>
      </c>
      <c r="J3039" s="35">
        <v>0.99905652737053074</v>
      </c>
      <c r="K3039" s="35">
        <v>0.36210883902770924</v>
      </c>
      <c r="L3039" s="35">
        <v>0</v>
      </c>
      <c r="M3039" s="35">
        <v>0</v>
      </c>
      <c r="N3039" s="35">
        <v>0</v>
      </c>
      <c r="O3039" s="35">
        <v>0</v>
      </c>
      <c r="P3039" s="36">
        <v>12</v>
      </c>
      <c r="Q3039" s="37">
        <v>73</v>
      </c>
      <c r="R3039" s="36">
        <v>6</v>
      </c>
      <c r="S3039" s="39">
        <f t="shared" si="99"/>
        <v>73</v>
      </c>
      <c r="T3039" s="34" t="s">
        <v>37</v>
      </c>
      <c r="U3039" s="12">
        <f>(1/(alpha+(beta*(speed^ceta))))</f>
        <v>0.31012359573739173</v>
      </c>
      <c r="V3039" s="8">
        <f t="shared" si="100"/>
        <v>73</v>
      </c>
    </row>
    <row r="3040" spans="1:22">
      <c r="A3040" s="34" t="s">
        <v>19</v>
      </c>
      <c r="B3040" s="34" t="s">
        <v>67</v>
      </c>
      <c r="C3040" s="5" t="s">
        <v>120</v>
      </c>
      <c r="D3040" s="35" t="s">
        <v>87</v>
      </c>
      <c r="E3040" s="36" t="s">
        <v>18</v>
      </c>
      <c r="F3040" s="37">
        <v>50</v>
      </c>
      <c r="G3040" s="38">
        <v>0.06</v>
      </c>
      <c r="H3040" s="34">
        <v>0.99177653677576827</v>
      </c>
      <c r="I3040" s="35">
        <v>4.147111876241552</v>
      </c>
      <c r="J3040" s="35">
        <v>-1.1551704532774987</v>
      </c>
      <c r="K3040" s="35">
        <v>0.1638763026440278</v>
      </c>
      <c r="L3040" s="35">
        <v>-6.5390763999647562E-3</v>
      </c>
      <c r="M3040" s="35">
        <v>0</v>
      </c>
      <c r="N3040" s="35">
        <v>0</v>
      </c>
      <c r="O3040" s="35">
        <v>0</v>
      </c>
      <c r="P3040" s="36">
        <v>12</v>
      </c>
      <c r="Q3040" s="37">
        <v>73</v>
      </c>
      <c r="R3040" s="36">
        <v>1</v>
      </c>
      <c r="S3040" s="39">
        <f t="shared" si="99"/>
        <v>73</v>
      </c>
      <c r="T3040" s="34" t="s">
        <v>30</v>
      </c>
      <c r="U3040" s="12">
        <f>((alpha*(speed^beta))+(ceta*(speed^delta)))</f>
        <v>0.18853631767718182</v>
      </c>
      <c r="V3040" s="8">
        <f t="shared" si="100"/>
        <v>73</v>
      </c>
    </row>
    <row r="3041" spans="1:28">
      <c r="A3041" s="34" t="s">
        <v>19</v>
      </c>
      <c r="B3041" s="34" t="s">
        <v>67</v>
      </c>
      <c r="C3041" s="5" t="s">
        <v>120</v>
      </c>
      <c r="D3041" s="35" t="s">
        <v>87</v>
      </c>
      <c r="E3041" s="36" t="s">
        <v>17</v>
      </c>
      <c r="F3041" s="37">
        <v>50</v>
      </c>
      <c r="G3041" s="38">
        <v>0.06</v>
      </c>
      <c r="H3041" s="34">
        <v>0.99000550101730478</v>
      </c>
      <c r="I3041" s="35">
        <v>1797.0390904413887</v>
      </c>
      <c r="J3041" s="35">
        <v>1.0064267135354765</v>
      </c>
      <c r="K3041" s="35">
        <v>-0.37315173192897128</v>
      </c>
      <c r="L3041" s="35">
        <v>0</v>
      </c>
      <c r="M3041" s="35">
        <v>0</v>
      </c>
      <c r="N3041" s="35">
        <v>0</v>
      </c>
      <c r="O3041" s="35">
        <v>0</v>
      </c>
      <c r="P3041" s="36">
        <v>12</v>
      </c>
      <c r="Q3041" s="37">
        <v>73</v>
      </c>
      <c r="R3041" s="36">
        <v>0</v>
      </c>
      <c r="S3041" s="39">
        <f t="shared" si="99"/>
        <v>73</v>
      </c>
      <c r="T3041" s="34" t="s">
        <v>29</v>
      </c>
      <c r="U3041" s="12">
        <f>((alpha*(beta^speed))*(speed^ceta))</f>
        <v>578.56577421218299</v>
      </c>
      <c r="V3041" s="8">
        <f t="shared" si="100"/>
        <v>73</v>
      </c>
    </row>
    <row r="3042" spans="1:28">
      <c r="A3042" s="34" t="s">
        <v>19</v>
      </c>
      <c r="B3042" s="34" t="s">
        <v>67</v>
      </c>
      <c r="C3042" s="5" t="s">
        <v>120</v>
      </c>
      <c r="D3042" s="35" t="s">
        <v>87</v>
      </c>
      <c r="E3042" s="36" t="s">
        <v>15</v>
      </c>
      <c r="F3042" s="37">
        <v>100</v>
      </c>
      <c r="G3042" s="38">
        <v>0.06</v>
      </c>
      <c r="H3042" s="34">
        <v>0.98319020626832132</v>
      </c>
      <c r="I3042" s="35">
        <v>11.323977745693114</v>
      </c>
      <c r="J3042" s="35">
        <v>0.98939695528104421</v>
      </c>
      <c r="K3042" s="35">
        <v>-0.31800459222803718</v>
      </c>
      <c r="L3042" s="35">
        <v>0</v>
      </c>
      <c r="M3042" s="35">
        <v>0</v>
      </c>
      <c r="N3042" s="35">
        <v>0</v>
      </c>
      <c r="O3042" s="35">
        <v>0</v>
      </c>
      <c r="P3042" s="36">
        <v>12</v>
      </c>
      <c r="Q3042" s="37">
        <v>62</v>
      </c>
      <c r="R3042" s="36">
        <v>0</v>
      </c>
      <c r="S3042" s="39">
        <f t="shared" si="99"/>
        <v>62</v>
      </c>
      <c r="T3042" s="34" t="s">
        <v>29</v>
      </c>
      <c r="U3042" s="12">
        <f>((alpha*(beta^speed))*(speed^ceta))</f>
        <v>1.5739304273496895</v>
      </c>
      <c r="V3042" s="8">
        <f t="shared" si="100"/>
        <v>62</v>
      </c>
    </row>
    <row r="3043" spans="1:28">
      <c r="A3043" s="34" t="s">
        <v>19</v>
      </c>
      <c r="B3043" s="34" t="s">
        <v>67</v>
      </c>
      <c r="C3043" s="5" t="s">
        <v>120</v>
      </c>
      <c r="D3043" s="35" t="s">
        <v>87</v>
      </c>
      <c r="E3043" s="36" t="s">
        <v>16</v>
      </c>
      <c r="F3043" s="37">
        <v>100</v>
      </c>
      <c r="G3043" s="38">
        <v>0.06</v>
      </c>
      <c r="H3043" s="34">
        <v>0.99345144522204143</v>
      </c>
      <c r="I3043" s="35">
        <v>2.9567528033421322</v>
      </c>
      <c r="J3043" s="35">
        <v>4.7147338338663536</v>
      </c>
      <c r="K3043" s="35">
        <v>-4.4847906856595759E-2</v>
      </c>
      <c r="L3043" s="35">
        <v>0</v>
      </c>
      <c r="M3043" s="35">
        <v>0</v>
      </c>
      <c r="N3043" s="35">
        <v>0</v>
      </c>
      <c r="O3043" s="35">
        <v>0</v>
      </c>
      <c r="P3043" s="36">
        <v>12</v>
      </c>
      <c r="Q3043" s="37">
        <v>62</v>
      </c>
      <c r="R3043" s="36">
        <v>13</v>
      </c>
      <c r="S3043" s="39">
        <f t="shared" si="99"/>
        <v>62</v>
      </c>
      <c r="T3043" s="34" t="s">
        <v>50</v>
      </c>
      <c r="U3043" s="12">
        <f>EXP((alpha+(beta/speed))+(ceta*LN(speed)))</f>
        <v>17.248127018620639</v>
      </c>
      <c r="V3043" s="8">
        <f t="shared" si="100"/>
        <v>62</v>
      </c>
    </row>
    <row r="3044" spans="1:28">
      <c r="A3044" s="34" t="s">
        <v>19</v>
      </c>
      <c r="B3044" s="34" t="s">
        <v>67</v>
      </c>
      <c r="C3044" s="5" t="s">
        <v>120</v>
      </c>
      <c r="D3044" s="35" t="s">
        <v>87</v>
      </c>
      <c r="E3044" s="36" t="s">
        <v>14</v>
      </c>
      <c r="F3044" s="37">
        <v>100</v>
      </c>
      <c r="G3044" s="38">
        <v>0.06</v>
      </c>
      <c r="H3044" s="34">
        <v>0.99820162360132303</v>
      </c>
      <c r="I3044" s="35">
        <v>1.2492187238233101</v>
      </c>
      <c r="J3044" s="35">
        <v>6.5938925133844653E-2</v>
      </c>
      <c r="K3044" s="35">
        <v>7.8456058078469795</v>
      </c>
      <c r="L3044" s="35">
        <v>0.36412808553780851</v>
      </c>
      <c r="M3044" s="35">
        <v>0.38610967223952491</v>
      </c>
      <c r="N3044" s="35">
        <v>0</v>
      </c>
      <c r="O3044" s="35">
        <v>0</v>
      </c>
      <c r="P3044" s="36">
        <v>12</v>
      </c>
      <c r="Q3044" s="37">
        <v>62</v>
      </c>
      <c r="R3044" s="36">
        <v>4</v>
      </c>
      <c r="S3044" s="39">
        <f t="shared" si="99"/>
        <v>62</v>
      </c>
      <c r="T3044" s="34" t="s">
        <v>35</v>
      </c>
      <c r="U3044" s="12">
        <f>((epsilon+(alpha*EXP(((-1)*beta)*speed)))+(ceta*EXP(((-1)*delta)*speed)))</f>
        <v>0.40705803124866463</v>
      </c>
      <c r="V3044" s="8">
        <f t="shared" si="100"/>
        <v>62</v>
      </c>
    </row>
    <row r="3045" spans="1:28">
      <c r="A3045" s="34" t="s">
        <v>19</v>
      </c>
      <c r="B3045" s="34" t="s">
        <v>67</v>
      </c>
      <c r="C3045" s="5" t="s">
        <v>120</v>
      </c>
      <c r="D3045" s="35" t="s">
        <v>87</v>
      </c>
      <c r="E3045" s="36" t="s">
        <v>18</v>
      </c>
      <c r="F3045" s="37">
        <v>100</v>
      </c>
      <c r="G3045" s="38">
        <v>0.06</v>
      </c>
      <c r="H3045" s="34">
        <v>0.97556546422400514</v>
      </c>
      <c r="I3045" s="35">
        <v>1.5883259105201748</v>
      </c>
      <c r="J3045" s="35">
        <v>1.0108313749506317</v>
      </c>
      <c r="K3045" s="35">
        <v>-0.59560523406319654</v>
      </c>
      <c r="L3045" s="35">
        <v>0</v>
      </c>
      <c r="M3045" s="35">
        <v>0</v>
      </c>
      <c r="N3045" s="35">
        <v>0</v>
      </c>
      <c r="O3045" s="35">
        <v>0</v>
      </c>
      <c r="P3045" s="36">
        <v>12</v>
      </c>
      <c r="Q3045" s="37">
        <v>62</v>
      </c>
      <c r="R3045" s="36">
        <v>0</v>
      </c>
      <c r="S3045" s="39">
        <f t="shared" si="99"/>
        <v>62</v>
      </c>
      <c r="T3045" s="34" t="s">
        <v>29</v>
      </c>
      <c r="U3045" s="12">
        <f>((alpha*(beta^speed))*(speed^ceta))</f>
        <v>0.26513189801321713</v>
      </c>
      <c r="V3045" s="8">
        <f t="shared" si="100"/>
        <v>62</v>
      </c>
    </row>
    <row r="3046" spans="1:28">
      <c r="A3046" s="34" t="s">
        <v>19</v>
      </c>
      <c r="B3046" s="34" t="s">
        <v>67</v>
      </c>
      <c r="C3046" s="5" t="s">
        <v>120</v>
      </c>
      <c r="D3046" s="35" t="s">
        <v>87</v>
      </c>
      <c r="E3046" s="36" t="s">
        <v>17</v>
      </c>
      <c r="F3046" s="37">
        <v>100</v>
      </c>
      <c r="G3046" s="38">
        <v>0.06</v>
      </c>
      <c r="H3046" s="34">
        <v>0.9891222569939232</v>
      </c>
      <c r="I3046" s="35">
        <v>1862.7494589716828</v>
      </c>
      <c r="J3046" s="35">
        <v>1.0055843583196</v>
      </c>
      <c r="K3046" s="35">
        <v>-0.31088046293242794</v>
      </c>
      <c r="L3046" s="35">
        <v>0</v>
      </c>
      <c r="M3046" s="35">
        <v>0</v>
      </c>
      <c r="N3046" s="35">
        <v>0</v>
      </c>
      <c r="O3046" s="35">
        <v>0</v>
      </c>
      <c r="P3046" s="36">
        <v>12</v>
      </c>
      <c r="Q3046" s="37">
        <v>62</v>
      </c>
      <c r="R3046" s="36">
        <v>0</v>
      </c>
      <c r="S3046" s="39">
        <f t="shared" si="99"/>
        <v>62</v>
      </c>
      <c r="T3046" s="34" t="s">
        <v>29</v>
      </c>
      <c r="U3046" s="12">
        <f>((alpha*(beta^speed))*(speed^ceta))</f>
        <v>729.26012579247015</v>
      </c>
      <c r="V3046" s="8">
        <f t="shared" si="100"/>
        <v>62</v>
      </c>
    </row>
    <row r="3047" spans="1:28">
      <c r="A3047" s="34" t="s">
        <v>19</v>
      </c>
      <c r="B3047" s="34" t="s">
        <v>67</v>
      </c>
      <c r="C3047" s="5" t="s">
        <v>121</v>
      </c>
      <c r="D3047" s="35" t="s">
        <v>88</v>
      </c>
      <c r="E3047" s="36" t="s">
        <v>15</v>
      </c>
      <c r="F3047" s="37">
        <v>0</v>
      </c>
      <c r="G3047" s="38">
        <v>0</v>
      </c>
      <c r="H3047" s="34">
        <v>0.99841890616097484</v>
      </c>
      <c r="I3047" s="35">
        <v>23.5745649390037</v>
      </c>
      <c r="J3047" s="35">
        <v>1.0089842741699699</v>
      </c>
      <c r="K3047" s="35">
        <v>-1.0377510428367831</v>
      </c>
      <c r="L3047" s="35">
        <v>0</v>
      </c>
      <c r="M3047" s="35">
        <v>0</v>
      </c>
      <c r="N3047" s="35">
        <v>0</v>
      </c>
      <c r="O3047" s="35">
        <v>0</v>
      </c>
      <c r="P3047" s="36">
        <v>12</v>
      </c>
      <c r="Q3047" s="37">
        <v>86</v>
      </c>
      <c r="R3047" s="36">
        <v>0</v>
      </c>
      <c r="S3047" s="39">
        <f t="shared" si="99"/>
        <v>86</v>
      </c>
      <c r="T3047" s="34" t="s">
        <v>29</v>
      </c>
      <c r="U3047" s="12">
        <f>((alpha*(beta^speed))*(speed^ceta))</f>
        <v>0.50000469605707332</v>
      </c>
      <c r="V3047" s="8">
        <f t="shared" si="100"/>
        <v>86</v>
      </c>
    </row>
    <row r="3048" spans="1:28">
      <c r="A3048" s="34" t="s">
        <v>19</v>
      </c>
      <c r="B3048" s="34" t="s">
        <v>67</v>
      </c>
      <c r="C3048" s="5" t="s">
        <v>121</v>
      </c>
      <c r="D3048" s="35" t="s">
        <v>88</v>
      </c>
      <c r="E3048" s="36" t="s">
        <v>16</v>
      </c>
      <c r="F3048" s="37">
        <v>0</v>
      </c>
      <c r="G3048" s="38">
        <v>0</v>
      </c>
      <c r="H3048" s="34">
        <v>0.99232884287957746</v>
      </c>
      <c r="I3048" s="35">
        <v>2.8228450284774476</v>
      </c>
      <c r="J3048" s="35">
        <v>44.631125502894193</v>
      </c>
      <c r="K3048" s="35">
        <v>0.19637417138877883</v>
      </c>
      <c r="L3048" s="35">
        <v>0.8533257633976149</v>
      </c>
      <c r="M3048" s="35">
        <v>3.8346295604150489E-2</v>
      </c>
      <c r="N3048" s="35">
        <v>0</v>
      </c>
      <c r="O3048" s="35">
        <v>0</v>
      </c>
      <c r="P3048" s="36">
        <v>12</v>
      </c>
      <c r="Q3048" s="37">
        <v>86</v>
      </c>
      <c r="R3048" s="36">
        <v>10</v>
      </c>
      <c r="S3048" s="39">
        <f t="shared" si="99"/>
        <v>86</v>
      </c>
      <c r="T3048" s="34" t="s">
        <v>44</v>
      </c>
      <c r="U3048" s="12">
        <f>(alpha+(beta/(1+EXP((((-1)*ceta)+(delta*LN(speed)))+(epsilon*speed)))))</f>
        <v>2.8676699993766732</v>
      </c>
      <c r="V3048" s="8">
        <f t="shared" si="100"/>
        <v>86</v>
      </c>
    </row>
    <row r="3049" spans="1:28">
      <c r="A3049" s="34" t="s">
        <v>19</v>
      </c>
      <c r="B3049" s="34" t="s">
        <v>67</v>
      </c>
      <c r="C3049" s="5" t="s">
        <v>121</v>
      </c>
      <c r="D3049" s="35" t="s">
        <v>88</v>
      </c>
      <c r="E3049" s="36" t="s">
        <v>14</v>
      </c>
      <c r="F3049" s="37">
        <v>0</v>
      </c>
      <c r="G3049" s="38">
        <v>0</v>
      </c>
      <c r="H3049" s="34">
        <v>0.99643832288845291</v>
      </c>
      <c r="I3049" s="35">
        <v>0.18877694727350058</v>
      </c>
      <c r="J3049" s="35">
        <v>0.79072486327862235</v>
      </c>
      <c r="K3049" s="35">
        <v>-3.754824805703114E-3</v>
      </c>
      <c r="L3049" s="35">
        <v>0</v>
      </c>
      <c r="M3049" s="35">
        <v>0</v>
      </c>
      <c r="N3049" s="35">
        <v>0</v>
      </c>
      <c r="O3049" s="35">
        <v>0</v>
      </c>
      <c r="P3049" s="36">
        <v>12</v>
      </c>
      <c r="Q3049" s="37">
        <v>86</v>
      </c>
      <c r="R3049" s="36">
        <v>5</v>
      </c>
      <c r="S3049" s="39">
        <f t="shared" si="99"/>
        <v>86</v>
      </c>
      <c r="T3049" s="34" t="s">
        <v>36</v>
      </c>
      <c r="U3049" s="12">
        <f>(1/(((ceta*(speed^2))+(beta*speed))+alpha))</f>
        <v>2.4739963852054268E-2</v>
      </c>
      <c r="V3049" s="8">
        <f t="shared" si="100"/>
        <v>86</v>
      </c>
      <c r="AB3049" s="41"/>
    </row>
    <row r="3050" spans="1:28">
      <c r="A3050" s="34" t="s">
        <v>19</v>
      </c>
      <c r="B3050" s="34" t="s">
        <v>67</v>
      </c>
      <c r="C3050" s="5" t="s">
        <v>121</v>
      </c>
      <c r="D3050" s="35" t="s">
        <v>88</v>
      </c>
      <c r="E3050" s="36" t="s">
        <v>18</v>
      </c>
      <c r="F3050" s="37">
        <v>0</v>
      </c>
      <c r="G3050" s="38">
        <v>0</v>
      </c>
      <c r="H3050" s="34">
        <v>0.98697341893351609</v>
      </c>
      <c r="I3050" s="35">
        <v>4.2752538361933228</v>
      </c>
      <c r="J3050" s="35">
        <v>1.2565816168974604</v>
      </c>
      <c r="K3050" s="35">
        <v>-8.8445387371542464E-3</v>
      </c>
      <c r="L3050" s="35">
        <v>0</v>
      </c>
      <c r="M3050" s="35">
        <v>0</v>
      </c>
      <c r="N3050" s="35">
        <v>0</v>
      </c>
      <c r="O3050" s="35">
        <v>0</v>
      </c>
      <c r="P3050" s="36">
        <v>12</v>
      </c>
      <c r="Q3050" s="37">
        <v>86</v>
      </c>
      <c r="R3050" s="36">
        <v>5</v>
      </c>
      <c r="S3050" s="39">
        <f t="shared" si="99"/>
        <v>86</v>
      </c>
      <c r="T3050" s="34" t="s">
        <v>36</v>
      </c>
      <c r="U3050" s="12">
        <f>(1/(((ceta*(speed^2))+(beta*speed))+alpha))</f>
        <v>2.1309664540325769E-2</v>
      </c>
      <c r="V3050" s="8">
        <f t="shared" si="100"/>
        <v>86</v>
      </c>
      <c r="AB3050" s="41"/>
    </row>
    <row r="3051" spans="1:28">
      <c r="A3051" s="34" t="s">
        <v>19</v>
      </c>
      <c r="B3051" s="34" t="s">
        <v>67</v>
      </c>
      <c r="C3051" s="5" t="s">
        <v>121</v>
      </c>
      <c r="D3051" s="35" t="s">
        <v>88</v>
      </c>
      <c r="E3051" s="36" t="s">
        <v>17</v>
      </c>
      <c r="F3051" s="37">
        <v>0</v>
      </c>
      <c r="G3051" s="38">
        <v>0</v>
      </c>
      <c r="H3051" s="34">
        <v>0.98333768706547608</v>
      </c>
      <c r="I3051" s="35">
        <v>2460.7927883966213</v>
      </c>
      <c r="J3051" s="35">
        <v>1.0126147170415685</v>
      </c>
      <c r="K3051" s="35">
        <v>-0.87374342585037856</v>
      </c>
      <c r="L3051" s="35">
        <v>0</v>
      </c>
      <c r="M3051" s="35">
        <v>0</v>
      </c>
      <c r="N3051" s="35">
        <v>0</v>
      </c>
      <c r="O3051" s="35">
        <v>0</v>
      </c>
      <c r="P3051" s="36">
        <v>12</v>
      </c>
      <c r="Q3051" s="37">
        <v>86</v>
      </c>
      <c r="R3051" s="36">
        <v>0</v>
      </c>
      <c r="S3051" s="39">
        <f t="shared" si="99"/>
        <v>86</v>
      </c>
      <c r="T3051" s="34" t="s">
        <v>29</v>
      </c>
      <c r="U3051" s="12">
        <f>((alpha*(beta^speed))*(speed^ceta))</f>
        <v>147.57879216388665</v>
      </c>
      <c r="V3051" s="8">
        <f t="shared" si="100"/>
        <v>86</v>
      </c>
    </row>
    <row r="3052" spans="1:28">
      <c r="A3052" s="34" t="s">
        <v>19</v>
      </c>
      <c r="B3052" s="34" t="s">
        <v>67</v>
      </c>
      <c r="C3052" s="5" t="s">
        <v>121</v>
      </c>
      <c r="D3052" s="35" t="s">
        <v>88</v>
      </c>
      <c r="E3052" s="36" t="s">
        <v>15</v>
      </c>
      <c r="F3052" s="37">
        <v>50</v>
      </c>
      <c r="G3052" s="38">
        <v>0</v>
      </c>
      <c r="H3052" s="34">
        <v>0.99794024605985743</v>
      </c>
      <c r="I3052" s="35">
        <v>35.898096152731576</v>
      </c>
      <c r="J3052" s="35">
        <v>-1.3107655779422356</v>
      </c>
      <c r="K3052" s="35">
        <v>1.0604814962748543</v>
      </c>
      <c r="L3052" s="35">
        <v>-0.21774259789903247</v>
      </c>
      <c r="M3052" s="35">
        <v>0</v>
      </c>
      <c r="N3052" s="35">
        <v>0</v>
      </c>
      <c r="O3052" s="35">
        <v>0</v>
      </c>
      <c r="P3052" s="36">
        <v>12</v>
      </c>
      <c r="Q3052" s="37">
        <v>86</v>
      </c>
      <c r="R3052" s="36">
        <v>1</v>
      </c>
      <c r="S3052" s="39">
        <f t="shared" si="99"/>
        <v>86</v>
      </c>
      <c r="T3052" s="34" t="s">
        <v>30</v>
      </c>
      <c r="U3052" s="12">
        <f>((alpha*(speed^beta))+(ceta*(speed^delta)))</f>
        <v>0.50661795845667701</v>
      </c>
      <c r="V3052" s="8">
        <f t="shared" si="100"/>
        <v>86</v>
      </c>
    </row>
    <row r="3053" spans="1:28">
      <c r="A3053" s="34" t="s">
        <v>19</v>
      </c>
      <c r="B3053" s="34" t="s">
        <v>67</v>
      </c>
      <c r="C3053" s="5" t="s">
        <v>121</v>
      </c>
      <c r="D3053" s="35" t="s">
        <v>88</v>
      </c>
      <c r="E3053" s="36" t="s">
        <v>16</v>
      </c>
      <c r="F3053" s="37">
        <v>50</v>
      </c>
      <c r="G3053" s="38">
        <v>0</v>
      </c>
      <c r="H3053" s="34">
        <v>0.98596891119366381</v>
      </c>
      <c r="I3053" s="35">
        <v>2.5672718054400088</v>
      </c>
      <c r="J3053" s="35">
        <v>36.839699967144284</v>
      </c>
      <c r="K3053" s="35">
        <v>0.94306153912389523</v>
      </c>
      <c r="L3053" s="35">
        <v>1.1540978581923484</v>
      </c>
      <c r="M3053" s="35">
        <v>-2.4846249152657473E-4</v>
      </c>
      <c r="N3053" s="35">
        <v>0</v>
      </c>
      <c r="O3053" s="35">
        <v>0</v>
      </c>
      <c r="P3053" s="36">
        <v>12</v>
      </c>
      <c r="Q3053" s="37">
        <v>86</v>
      </c>
      <c r="R3053" s="36">
        <v>10</v>
      </c>
      <c r="S3053" s="39">
        <f t="shared" si="99"/>
        <v>86</v>
      </c>
      <c r="T3053" s="34" t="s">
        <v>44</v>
      </c>
      <c r="U3053" s="12">
        <f>(alpha+(beta/(1+EXP((((-1)*ceta)+(delta*LN(speed)))+(epsilon*speed)))))</f>
        <v>3.1243857681400056</v>
      </c>
      <c r="V3053" s="8">
        <f t="shared" si="100"/>
        <v>86</v>
      </c>
    </row>
    <row r="3054" spans="1:28">
      <c r="A3054" s="34" t="s">
        <v>19</v>
      </c>
      <c r="B3054" s="34" t="s">
        <v>67</v>
      </c>
      <c r="C3054" s="5" t="s">
        <v>121</v>
      </c>
      <c r="D3054" s="35" t="s">
        <v>88</v>
      </c>
      <c r="E3054" s="36" t="s">
        <v>14</v>
      </c>
      <c r="F3054" s="37">
        <v>50</v>
      </c>
      <c r="G3054" s="38">
        <v>0</v>
      </c>
      <c r="H3054" s="34">
        <v>0.99542525257380643</v>
      </c>
      <c r="I3054" s="35">
        <v>0.95225698565727135</v>
      </c>
      <c r="J3054" s="35">
        <v>0.7278566876183612</v>
      </c>
      <c r="K3054" s="35">
        <v>-3.7394460254376329E-3</v>
      </c>
      <c r="L3054" s="35">
        <v>0</v>
      </c>
      <c r="M3054" s="35">
        <v>0</v>
      </c>
      <c r="N3054" s="35">
        <v>0</v>
      </c>
      <c r="O3054" s="35">
        <v>0</v>
      </c>
      <c r="P3054" s="36">
        <v>12</v>
      </c>
      <c r="Q3054" s="37">
        <v>86</v>
      </c>
      <c r="R3054" s="36">
        <v>5</v>
      </c>
      <c r="S3054" s="39">
        <f t="shared" si="99"/>
        <v>86</v>
      </c>
      <c r="T3054" s="34" t="s">
        <v>36</v>
      </c>
      <c r="U3054" s="12">
        <f>(1/(((ceta*(speed^2))+(beta*speed))+alpha))</f>
        <v>2.7862146433916025E-2</v>
      </c>
      <c r="V3054" s="8">
        <f t="shared" si="100"/>
        <v>86</v>
      </c>
    </row>
    <row r="3055" spans="1:28">
      <c r="A3055" s="34" t="s">
        <v>19</v>
      </c>
      <c r="B3055" s="34" t="s">
        <v>67</v>
      </c>
      <c r="C3055" s="5" t="s">
        <v>121</v>
      </c>
      <c r="D3055" s="35" t="s">
        <v>88</v>
      </c>
      <c r="E3055" s="36" t="s">
        <v>18</v>
      </c>
      <c r="F3055" s="37">
        <v>50</v>
      </c>
      <c r="G3055" s="38">
        <v>0</v>
      </c>
      <c r="H3055" s="34">
        <v>0.98170356273569193</v>
      </c>
      <c r="I3055" s="35">
        <v>6.1119838349639473</v>
      </c>
      <c r="J3055" s="35">
        <v>0.94191391295810456</v>
      </c>
      <c r="K3055" s="35">
        <v>-5.9729985402665955E-3</v>
      </c>
      <c r="L3055" s="35">
        <v>0</v>
      </c>
      <c r="M3055" s="35">
        <v>0</v>
      </c>
      <c r="N3055" s="35">
        <v>0</v>
      </c>
      <c r="O3055" s="35">
        <v>0</v>
      </c>
      <c r="P3055" s="36">
        <v>12</v>
      </c>
      <c r="Q3055" s="37">
        <v>86</v>
      </c>
      <c r="R3055" s="36">
        <v>5</v>
      </c>
      <c r="S3055" s="39">
        <f t="shared" si="99"/>
        <v>86</v>
      </c>
      <c r="T3055" s="34" t="s">
        <v>36</v>
      </c>
      <c r="U3055" s="12">
        <f>(1/(((ceta*(speed^2))+(beta*speed))+alpha))</f>
        <v>2.3288155707088087E-2</v>
      </c>
      <c r="V3055" s="8">
        <f t="shared" si="100"/>
        <v>86</v>
      </c>
    </row>
    <row r="3056" spans="1:28">
      <c r="A3056" s="34" t="s">
        <v>19</v>
      </c>
      <c r="B3056" s="34" t="s">
        <v>67</v>
      </c>
      <c r="C3056" s="5" t="s">
        <v>121</v>
      </c>
      <c r="D3056" s="35" t="s">
        <v>88</v>
      </c>
      <c r="E3056" s="36" t="s">
        <v>17</v>
      </c>
      <c r="F3056" s="37">
        <v>50</v>
      </c>
      <c r="G3056" s="38">
        <v>0</v>
      </c>
      <c r="H3056" s="34">
        <v>0.97531317034564347</v>
      </c>
      <c r="I3056" s="35">
        <v>2067.0820938380225</v>
      </c>
      <c r="J3056" s="35">
        <v>1.0088685810973474</v>
      </c>
      <c r="K3056" s="35">
        <v>-0.74230591235265442</v>
      </c>
      <c r="L3056" s="35">
        <v>0</v>
      </c>
      <c r="M3056" s="35">
        <v>0</v>
      </c>
      <c r="N3056" s="35">
        <v>0</v>
      </c>
      <c r="O3056" s="35">
        <v>0</v>
      </c>
      <c r="P3056" s="36">
        <v>12</v>
      </c>
      <c r="Q3056" s="37">
        <v>86</v>
      </c>
      <c r="R3056" s="36">
        <v>0</v>
      </c>
      <c r="S3056" s="39">
        <f t="shared" si="99"/>
        <v>86</v>
      </c>
      <c r="T3056" s="34" t="s">
        <v>29</v>
      </c>
      <c r="U3056" s="12">
        <f>((alpha*(beta^speed))*(speed^ceta))</f>
        <v>161.86145533679536</v>
      </c>
      <c r="V3056" s="8">
        <f t="shared" si="100"/>
        <v>86</v>
      </c>
    </row>
    <row r="3057" spans="1:28">
      <c r="A3057" s="34" t="s">
        <v>19</v>
      </c>
      <c r="B3057" s="34" t="s">
        <v>67</v>
      </c>
      <c r="C3057" s="5" t="s">
        <v>121</v>
      </c>
      <c r="D3057" s="35" t="s">
        <v>88</v>
      </c>
      <c r="E3057" s="36" t="s">
        <v>15</v>
      </c>
      <c r="F3057" s="37">
        <v>100</v>
      </c>
      <c r="G3057" s="38">
        <v>0</v>
      </c>
      <c r="H3057" s="34">
        <v>0.99779738782477501</v>
      </c>
      <c r="I3057" s="35">
        <v>19.772746867140704</v>
      </c>
      <c r="J3057" s="35">
        <v>1.0077374966831822</v>
      </c>
      <c r="K3057" s="35">
        <v>-0.95845172688891955</v>
      </c>
      <c r="L3057" s="35">
        <v>0</v>
      </c>
      <c r="M3057" s="35">
        <v>0</v>
      </c>
      <c r="N3057" s="35">
        <v>0</v>
      </c>
      <c r="O3057" s="35">
        <v>0</v>
      </c>
      <c r="P3057" s="36">
        <v>12</v>
      </c>
      <c r="Q3057" s="37">
        <v>86</v>
      </c>
      <c r="R3057" s="36">
        <v>0</v>
      </c>
      <c r="S3057" s="39">
        <f t="shared" si="99"/>
        <v>86</v>
      </c>
      <c r="T3057" s="34" t="s">
        <v>29</v>
      </c>
      <c r="U3057" s="12">
        <f>((alpha*(beta^speed))*(speed^ceta))</f>
        <v>0.53681125176177402</v>
      </c>
      <c r="V3057" s="8">
        <f t="shared" si="100"/>
        <v>86</v>
      </c>
    </row>
    <row r="3058" spans="1:28">
      <c r="A3058" s="34" t="s">
        <v>19</v>
      </c>
      <c r="B3058" s="34" t="s">
        <v>67</v>
      </c>
      <c r="C3058" s="5" t="s">
        <v>121</v>
      </c>
      <c r="D3058" s="35" t="s">
        <v>88</v>
      </c>
      <c r="E3058" s="36" t="s">
        <v>16</v>
      </c>
      <c r="F3058" s="37">
        <v>100</v>
      </c>
      <c r="G3058" s="38">
        <v>0</v>
      </c>
      <c r="H3058" s="34">
        <v>0.98216429122710724</v>
      </c>
      <c r="I3058" s="35">
        <v>2.2818969108433675</v>
      </c>
      <c r="J3058" s="35">
        <v>39.983125710374843</v>
      </c>
      <c r="K3058" s="35">
        <v>0.44210263779673387</v>
      </c>
      <c r="L3058" s="35">
        <v>0.90286309759347916</v>
      </c>
      <c r="M3058" s="35">
        <v>3.5909560439226684E-4</v>
      </c>
      <c r="N3058" s="35">
        <v>0</v>
      </c>
      <c r="O3058" s="35">
        <v>0</v>
      </c>
      <c r="P3058" s="36">
        <v>12</v>
      </c>
      <c r="Q3058" s="37">
        <v>86</v>
      </c>
      <c r="R3058" s="36">
        <v>10</v>
      </c>
      <c r="S3058" s="39">
        <f t="shared" si="99"/>
        <v>86</v>
      </c>
      <c r="T3058" s="34" t="s">
        <v>44</v>
      </c>
      <c r="U3058" s="12">
        <f>(alpha+(beta/(1+EXP((((-1)*ceta)+(delta*LN(speed)))+(epsilon*speed)))))</f>
        <v>3.3345686449574723</v>
      </c>
      <c r="V3058" s="8">
        <f t="shared" si="100"/>
        <v>86</v>
      </c>
    </row>
    <row r="3059" spans="1:28">
      <c r="A3059" s="34" t="s">
        <v>19</v>
      </c>
      <c r="B3059" s="34" t="s">
        <v>67</v>
      </c>
      <c r="C3059" s="5" t="s">
        <v>121</v>
      </c>
      <c r="D3059" s="35" t="s">
        <v>88</v>
      </c>
      <c r="E3059" s="36" t="s">
        <v>14</v>
      </c>
      <c r="F3059" s="37">
        <v>100</v>
      </c>
      <c r="G3059" s="38">
        <v>0</v>
      </c>
      <c r="H3059" s="34">
        <v>0.99284777378784217</v>
      </c>
      <c r="I3059" s="35">
        <v>2.0875497761413078</v>
      </c>
      <c r="J3059" s="35">
        <v>0.61596199213181002</v>
      </c>
      <c r="K3059" s="35">
        <v>-2.953445646212615E-3</v>
      </c>
      <c r="L3059" s="35">
        <v>0</v>
      </c>
      <c r="M3059" s="35">
        <v>0</v>
      </c>
      <c r="N3059" s="35">
        <v>0</v>
      </c>
      <c r="O3059" s="35">
        <v>0</v>
      </c>
      <c r="P3059" s="36">
        <v>12</v>
      </c>
      <c r="Q3059" s="37">
        <v>86</v>
      </c>
      <c r="R3059" s="36">
        <v>5</v>
      </c>
      <c r="S3059" s="39">
        <f t="shared" si="99"/>
        <v>86</v>
      </c>
      <c r="T3059" s="34" t="s">
        <v>36</v>
      </c>
      <c r="U3059" s="12">
        <f>(1/(((ceta*(speed^2))+(beta*speed))+alpha))</f>
        <v>3.0105431841401253E-2</v>
      </c>
      <c r="V3059" s="8">
        <f t="shared" si="100"/>
        <v>86</v>
      </c>
      <c r="AB3059" s="41"/>
    </row>
    <row r="3060" spans="1:28">
      <c r="A3060" s="34" t="s">
        <v>19</v>
      </c>
      <c r="B3060" s="34" t="s">
        <v>67</v>
      </c>
      <c r="C3060" s="5" t="s">
        <v>121</v>
      </c>
      <c r="D3060" s="35" t="s">
        <v>88</v>
      </c>
      <c r="E3060" s="36" t="s">
        <v>18</v>
      </c>
      <c r="F3060" s="37">
        <v>100</v>
      </c>
      <c r="G3060" s="38">
        <v>0</v>
      </c>
      <c r="H3060" s="34">
        <v>0.98159640565745498</v>
      </c>
      <c r="I3060" s="35">
        <v>6.6581845460576705</v>
      </c>
      <c r="J3060" s="35">
        <v>0.75797442847588015</v>
      </c>
      <c r="K3060" s="35">
        <v>-4.2061470631422357E-3</v>
      </c>
      <c r="L3060" s="35">
        <v>0</v>
      </c>
      <c r="M3060" s="35">
        <v>0</v>
      </c>
      <c r="N3060" s="35">
        <v>0</v>
      </c>
      <c r="O3060" s="35">
        <v>0</v>
      </c>
      <c r="P3060" s="36">
        <v>12</v>
      </c>
      <c r="Q3060" s="37">
        <v>86</v>
      </c>
      <c r="R3060" s="36">
        <v>5</v>
      </c>
      <c r="S3060" s="39">
        <f t="shared" si="99"/>
        <v>86</v>
      </c>
      <c r="T3060" s="34" t="s">
        <v>36</v>
      </c>
      <c r="U3060" s="12">
        <f>(1/(((ceta*(speed^2))+(beta*speed))+alpha))</f>
        <v>2.4548719830230978E-2</v>
      </c>
      <c r="V3060" s="8">
        <f t="shared" si="100"/>
        <v>86</v>
      </c>
      <c r="AB3060" s="41"/>
    </row>
    <row r="3061" spans="1:28">
      <c r="A3061" s="34" t="s">
        <v>19</v>
      </c>
      <c r="B3061" s="34" t="s">
        <v>67</v>
      </c>
      <c r="C3061" s="5" t="s">
        <v>121</v>
      </c>
      <c r="D3061" s="35" t="s">
        <v>88</v>
      </c>
      <c r="E3061" s="36" t="s">
        <v>17</v>
      </c>
      <c r="F3061" s="37">
        <v>100</v>
      </c>
      <c r="G3061" s="38">
        <v>0</v>
      </c>
      <c r="H3061" s="34">
        <v>0.96484437144881363</v>
      </c>
      <c r="I3061" s="35">
        <v>-1.1303567321158271E-3</v>
      </c>
      <c r="J3061" s="35">
        <v>0.23010151592680245</v>
      </c>
      <c r="K3061" s="35">
        <v>-15.787725111818066</v>
      </c>
      <c r="L3061" s="35">
        <v>550.2322284818332</v>
      </c>
      <c r="M3061" s="35">
        <v>0</v>
      </c>
      <c r="N3061" s="35">
        <v>0</v>
      </c>
      <c r="O3061" s="35">
        <v>0</v>
      </c>
      <c r="P3061" s="36">
        <v>12</v>
      </c>
      <c r="Q3061" s="37">
        <v>86</v>
      </c>
      <c r="R3061" s="36">
        <v>14</v>
      </c>
      <c r="S3061" s="39">
        <f t="shared" si="99"/>
        <v>86</v>
      </c>
      <c r="T3061" s="34" t="s">
        <v>51</v>
      </c>
      <c r="U3061" s="12">
        <f>(((alpha*(speed^3))+(beta*(speed^2))+(ceta*speed))+delta)</f>
        <v>175.34849905744579</v>
      </c>
      <c r="V3061" s="8">
        <f t="shared" si="100"/>
        <v>86</v>
      </c>
    </row>
    <row r="3062" spans="1:28">
      <c r="A3062" s="34" t="s">
        <v>19</v>
      </c>
      <c r="B3062" s="34" t="s">
        <v>67</v>
      </c>
      <c r="C3062" s="5" t="s">
        <v>121</v>
      </c>
      <c r="D3062" s="35" t="s">
        <v>88</v>
      </c>
      <c r="E3062" s="36" t="s">
        <v>15</v>
      </c>
      <c r="F3062" s="37">
        <v>0</v>
      </c>
      <c r="G3062" s="38">
        <v>-0.06</v>
      </c>
      <c r="H3062" s="34">
        <v>0.99363274912238664</v>
      </c>
      <c r="I3062" s="35">
        <v>-4.5875237896308117E-2</v>
      </c>
      <c r="J3062" s="35">
        <v>18.329443992026597</v>
      </c>
      <c r="K3062" s="35">
        <v>0.35210941948477353</v>
      </c>
      <c r="L3062" s="35">
        <v>1.144858217708524</v>
      </c>
      <c r="M3062" s="35">
        <v>1.5772380265451944E-2</v>
      </c>
      <c r="N3062" s="35">
        <v>0</v>
      </c>
      <c r="O3062" s="35">
        <v>0</v>
      </c>
      <c r="P3062" s="36">
        <v>12</v>
      </c>
      <c r="Q3062" s="37">
        <v>82</v>
      </c>
      <c r="R3062" s="36">
        <v>10</v>
      </c>
      <c r="S3062" s="39">
        <f t="shared" si="99"/>
        <v>82</v>
      </c>
      <c r="T3062" s="34" t="s">
        <v>44</v>
      </c>
      <c r="U3062" s="12">
        <f>(alpha+(beta/(1+EXP((((-1)*ceta)+(delta*LN(speed)))+(epsilon*speed)))))</f>
        <v>7.0435946209618239E-5</v>
      </c>
      <c r="V3062" s="8">
        <f t="shared" si="100"/>
        <v>82</v>
      </c>
    </row>
    <row r="3063" spans="1:28">
      <c r="A3063" s="34" t="s">
        <v>19</v>
      </c>
      <c r="B3063" s="34" t="s">
        <v>67</v>
      </c>
      <c r="C3063" s="5" t="s">
        <v>121</v>
      </c>
      <c r="D3063" s="35" t="s">
        <v>88</v>
      </c>
      <c r="E3063" s="36" t="s">
        <v>16</v>
      </c>
      <c r="F3063" s="37">
        <v>0</v>
      </c>
      <c r="G3063" s="38">
        <v>-0.06</v>
      </c>
      <c r="H3063" s="34">
        <v>0.98855849560143605</v>
      </c>
      <c r="I3063" s="35">
        <v>21.918167574304267</v>
      </c>
      <c r="J3063" s="35">
        <v>0.95698202358128448</v>
      </c>
      <c r="K3063" s="35">
        <v>-0.58552703905364101</v>
      </c>
      <c r="L3063" s="35">
        <v>0</v>
      </c>
      <c r="M3063" s="35">
        <v>0</v>
      </c>
      <c r="N3063" s="35">
        <v>0</v>
      </c>
      <c r="O3063" s="35">
        <v>0</v>
      </c>
      <c r="P3063" s="36">
        <v>12</v>
      </c>
      <c r="Q3063" s="37">
        <v>86</v>
      </c>
      <c r="R3063" s="36">
        <v>0</v>
      </c>
      <c r="S3063" s="39">
        <f t="shared" si="99"/>
        <v>86</v>
      </c>
      <c r="T3063" s="34" t="s">
        <v>29</v>
      </c>
      <c r="U3063" s="12">
        <f>((alpha*(beta^speed))*(speed^ceta))</f>
        <v>3.6798334271319393E-2</v>
      </c>
      <c r="V3063" s="8">
        <f t="shared" si="100"/>
        <v>86</v>
      </c>
    </row>
    <row r="3064" spans="1:28">
      <c r="A3064" s="34" t="s">
        <v>19</v>
      </c>
      <c r="B3064" s="34" t="s">
        <v>67</v>
      </c>
      <c r="C3064" s="5" t="s">
        <v>121</v>
      </c>
      <c r="D3064" s="35" t="s">
        <v>88</v>
      </c>
      <c r="E3064" s="36" t="s">
        <v>14</v>
      </c>
      <c r="F3064" s="37">
        <v>0</v>
      </c>
      <c r="G3064" s="38">
        <v>-0.06</v>
      </c>
      <c r="H3064" s="34">
        <v>0.99544489969162675</v>
      </c>
      <c r="I3064" s="35">
        <v>3.0962668792996197</v>
      </c>
      <c r="J3064" s="35">
        <v>-11.224289901568913</v>
      </c>
      <c r="K3064" s="35">
        <v>-1.9124872154858761</v>
      </c>
      <c r="L3064" s="35">
        <v>0</v>
      </c>
      <c r="M3064" s="35">
        <v>0</v>
      </c>
      <c r="N3064" s="35">
        <v>0</v>
      </c>
      <c r="O3064" s="35">
        <v>0</v>
      </c>
      <c r="P3064" s="36">
        <v>12</v>
      </c>
      <c r="Q3064" s="37">
        <v>86</v>
      </c>
      <c r="R3064" s="36">
        <v>13</v>
      </c>
      <c r="S3064" s="39">
        <f t="shared" si="99"/>
        <v>86</v>
      </c>
      <c r="T3064" s="34" t="s">
        <v>50</v>
      </c>
      <c r="U3064" s="12">
        <f>EXP((alpha+(beta/speed))+(ceta*LN(speed)))</f>
        <v>3.8753070640736688E-3</v>
      </c>
      <c r="V3064" s="8">
        <f t="shared" si="100"/>
        <v>86</v>
      </c>
      <c r="AB3064" s="41"/>
    </row>
    <row r="3065" spans="1:28">
      <c r="A3065" s="34" t="s">
        <v>19</v>
      </c>
      <c r="B3065" s="34" t="s">
        <v>67</v>
      </c>
      <c r="C3065" s="5" t="s">
        <v>121</v>
      </c>
      <c r="D3065" s="35" t="s">
        <v>88</v>
      </c>
      <c r="E3065" s="36" t="s">
        <v>18</v>
      </c>
      <c r="F3065" s="37">
        <v>0</v>
      </c>
      <c r="G3065" s="38">
        <v>-0.06</v>
      </c>
      <c r="H3065" s="34">
        <v>0.9935787849775356</v>
      </c>
      <c r="I3065" s="35">
        <v>0.29766000112738794</v>
      </c>
      <c r="J3065" s="35">
        <v>0.99091784840328012</v>
      </c>
      <c r="K3065" s="35">
        <v>-0.8156491723766619</v>
      </c>
      <c r="L3065" s="35">
        <v>0</v>
      </c>
      <c r="M3065" s="35">
        <v>0</v>
      </c>
      <c r="N3065" s="35">
        <v>0</v>
      </c>
      <c r="O3065" s="35">
        <v>0</v>
      </c>
      <c r="P3065" s="36">
        <v>12</v>
      </c>
      <c r="Q3065" s="37">
        <v>86</v>
      </c>
      <c r="R3065" s="36">
        <v>0</v>
      </c>
      <c r="S3065" s="39">
        <f t="shared" si="99"/>
        <v>86</v>
      </c>
      <c r="T3065" s="34" t="s">
        <v>29</v>
      </c>
      <c r="U3065" s="12">
        <f>((alpha*(beta^speed))*(speed^ceta))</f>
        <v>3.589933497458995E-3</v>
      </c>
      <c r="V3065" s="8">
        <f t="shared" si="100"/>
        <v>86</v>
      </c>
      <c r="AB3065" s="41"/>
    </row>
    <row r="3066" spans="1:28">
      <c r="A3066" s="34" t="s">
        <v>19</v>
      </c>
      <c r="B3066" s="34" t="s">
        <v>67</v>
      </c>
      <c r="C3066" s="5" t="s">
        <v>121</v>
      </c>
      <c r="D3066" s="35" t="s">
        <v>88</v>
      </c>
      <c r="E3066" s="36" t="s">
        <v>17</v>
      </c>
      <c r="F3066" s="37">
        <v>0</v>
      </c>
      <c r="G3066" s="38">
        <v>-0.06</v>
      </c>
      <c r="H3066" s="34">
        <v>0.98390956272087049</v>
      </c>
      <c r="I3066" s="35">
        <v>742.15387936294712</v>
      </c>
      <c r="J3066" s="35">
        <v>0.95471746032265492</v>
      </c>
      <c r="K3066" s="35">
        <v>-0.45397884614439477</v>
      </c>
      <c r="L3066" s="35">
        <v>0</v>
      </c>
      <c r="M3066" s="35">
        <v>0</v>
      </c>
      <c r="N3066" s="35">
        <v>0</v>
      </c>
      <c r="O3066" s="35">
        <v>0</v>
      </c>
      <c r="P3066" s="36">
        <v>12</v>
      </c>
      <c r="Q3066" s="37">
        <v>86</v>
      </c>
      <c r="R3066" s="36">
        <v>0</v>
      </c>
      <c r="S3066" s="39">
        <f t="shared" si="99"/>
        <v>86</v>
      </c>
      <c r="T3066" s="34" t="s">
        <v>29</v>
      </c>
      <c r="U3066" s="12">
        <f>((alpha*(beta^speed))*(speed^ceta))</f>
        <v>1.8260429826717268</v>
      </c>
      <c r="V3066" s="8">
        <f t="shared" si="100"/>
        <v>86</v>
      </c>
    </row>
    <row r="3067" spans="1:28">
      <c r="A3067" s="34" t="s">
        <v>19</v>
      </c>
      <c r="B3067" s="34" t="s">
        <v>67</v>
      </c>
      <c r="C3067" s="5" t="s">
        <v>121</v>
      </c>
      <c r="D3067" s="35" t="s">
        <v>88</v>
      </c>
      <c r="E3067" s="36" t="s">
        <v>15</v>
      </c>
      <c r="F3067" s="37">
        <v>50</v>
      </c>
      <c r="G3067" s="38">
        <v>-0.06</v>
      </c>
      <c r="H3067" s="34">
        <v>0.99231780298719197</v>
      </c>
      <c r="I3067" s="35">
        <v>0.74157602508403397</v>
      </c>
      <c r="J3067" s="35">
        <v>3.9720261891421915E-2</v>
      </c>
      <c r="K3067" s="35">
        <v>3.1738807521732912</v>
      </c>
      <c r="L3067" s="35">
        <v>0.13925340434907338</v>
      </c>
      <c r="M3067" s="35">
        <v>-3.0399817117275543E-2</v>
      </c>
      <c r="N3067" s="35">
        <v>0</v>
      </c>
      <c r="O3067" s="35">
        <v>0</v>
      </c>
      <c r="P3067" s="36">
        <v>12</v>
      </c>
      <c r="Q3067" s="37">
        <v>80</v>
      </c>
      <c r="R3067" s="36">
        <v>4</v>
      </c>
      <c r="S3067" s="39">
        <f t="shared" si="99"/>
        <v>80</v>
      </c>
      <c r="T3067" s="34" t="s">
        <v>35</v>
      </c>
      <c r="U3067" s="12">
        <f>((epsilon+(alpha*EXP(((-1)*beta)*speed)))+(ceta*EXP(((-1)*delta)*speed)))</f>
        <v>5.5863379423087139E-4</v>
      </c>
      <c r="V3067" s="8">
        <f t="shared" si="100"/>
        <v>80</v>
      </c>
    </row>
    <row r="3068" spans="1:28">
      <c r="A3068" s="34" t="s">
        <v>19</v>
      </c>
      <c r="B3068" s="34" t="s">
        <v>67</v>
      </c>
      <c r="C3068" s="5" t="s">
        <v>121</v>
      </c>
      <c r="D3068" s="35" t="s">
        <v>88</v>
      </c>
      <c r="E3068" s="36" t="s">
        <v>16</v>
      </c>
      <c r="F3068" s="37">
        <v>50</v>
      </c>
      <c r="G3068" s="38">
        <v>-0.06</v>
      </c>
      <c r="H3068" s="34">
        <v>0.98407904939749036</v>
      </c>
      <c r="I3068" s="35">
        <v>15.132104492559082</v>
      </c>
      <c r="J3068" s="35">
        <v>0.95069797986319082</v>
      </c>
      <c r="K3068" s="35">
        <v>-0.43454366410803652</v>
      </c>
      <c r="L3068" s="35">
        <v>0</v>
      </c>
      <c r="M3068" s="35">
        <v>0</v>
      </c>
      <c r="N3068" s="35">
        <v>0</v>
      </c>
      <c r="O3068" s="35">
        <v>0</v>
      </c>
      <c r="P3068" s="36">
        <v>12</v>
      </c>
      <c r="Q3068" s="37">
        <v>86</v>
      </c>
      <c r="R3068" s="36">
        <v>0</v>
      </c>
      <c r="S3068" s="39">
        <f t="shared" si="99"/>
        <v>86</v>
      </c>
      <c r="T3068" s="34" t="s">
        <v>29</v>
      </c>
      <c r="U3068" s="12">
        <f>((alpha*(beta^speed))*(speed^ceta))</f>
        <v>2.8244663120233302E-2</v>
      </c>
      <c r="V3068" s="8">
        <f t="shared" si="100"/>
        <v>86</v>
      </c>
    </row>
    <row r="3069" spans="1:28">
      <c r="A3069" s="34" t="s">
        <v>19</v>
      </c>
      <c r="B3069" s="34" t="s">
        <v>67</v>
      </c>
      <c r="C3069" s="5" t="s">
        <v>121</v>
      </c>
      <c r="D3069" s="35" t="s">
        <v>88</v>
      </c>
      <c r="E3069" s="36" t="s">
        <v>14</v>
      </c>
      <c r="F3069" s="37">
        <v>50</v>
      </c>
      <c r="G3069" s="38">
        <v>-0.06</v>
      </c>
      <c r="H3069" s="34">
        <v>0.99453085016830689</v>
      </c>
      <c r="I3069" s="35">
        <v>3.2862427526843674</v>
      </c>
      <c r="J3069" s="35">
        <v>-12.859765451740474</v>
      </c>
      <c r="K3069" s="35">
        <v>-1.9686453551795153</v>
      </c>
      <c r="L3069" s="35">
        <v>0</v>
      </c>
      <c r="M3069" s="35">
        <v>0</v>
      </c>
      <c r="N3069" s="35">
        <v>0</v>
      </c>
      <c r="O3069" s="35">
        <v>0</v>
      </c>
      <c r="P3069" s="36">
        <v>12</v>
      </c>
      <c r="Q3069" s="37">
        <v>86</v>
      </c>
      <c r="R3069" s="36">
        <v>13</v>
      </c>
      <c r="S3069" s="39">
        <f t="shared" si="99"/>
        <v>86</v>
      </c>
      <c r="T3069" s="34" t="s">
        <v>50</v>
      </c>
      <c r="U3069" s="12">
        <f>EXP((alpha+(beta/speed))+(ceta*LN(speed)))</f>
        <v>3.5802612052990442E-3</v>
      </c>
      <c r="V3069" s="8">
        <f t="shared" si="100"/>
        <v>86</v>
      </c>
      <c r="AB3069" s="41"/>
    </row>
    <row r="3070" spans="1:28">
      <c r="A3070" s="34" t="s">
        <v>19</v>
      </c>
      <c r="B3070" s="34" t="s">
        <v>67</v>
      </c>
      <c r="C3070" s="5" t="s">
        <v>121</v>
      </c>
      <c r="D3070" s="35" t="s">
        <v>88</v>
      </c>
      <c r="E3070" s="36" t="s">
        <v>18</v>
      </c>
      <c r="F3070" s="37">
        <v>50</v>
      </c>
      <c r="G3070" s="38">
        <v>-0.06</v>
      </c>
      <c r="H3070" s="34">
        <v>0.99226717446101975</v>
      </c>
      <c r="I3070" s="35">
        <v>0.26307103188102438</v>
      </c>
      <c r="J3070" s="35">
        <v>0.98998186400699717</v>
      </c>
      <c r="K3070" s="35">
        <v>-0.77221332952945476</v>
      </c>
      <c r="L3070" s="35">
        <v>0</v>
      </c>
      <c r="M3070" s="35">
        <v>0</v>
      </c>
      <c r="N3070" s="35">
        <v>0</v>
      </c>
      <c r="O3070" s="35">
        <v>0</v>
      </c>
      <c r="P3070" s="36">
        <v>12</v>
      </c>
      <c r="Q3070" s="37">
        <v>86</v>
      </c>
      <c r="R3070" s="36">
        <v>0</v>
      </c>
      <c r="S3070" s="39">
        <f t="shared" si="99"/>
        <v>86</v>
      </c>
      <c r="T3070" s="34" t="s">
        <v>29</v>
      </c>
      <c r="U3070" s="12">
        <f>((alpha*(beta^speed))*(speed^ceta))</f>
        <v>3.5495235196432353E-3</v>
      </c>
      <c r="V3070" s="8">
        <f t="shared" si="100"/>
        <v>86</v>
      </c>
    </row>
    <row r="3071" spans="1:28">
      <c r="A3071" s="34" t="s">
        <v>19</v>
      </c>
      <c r="B3071" s="34" t="s">
        <v>67</v>
      </c>
      <c r="C3071" s="5" t="s">
        <v>121</v>
      </c>
      <c r="D3071" s="35" t="s">
        <v>88</v>
      </c>
      <c r="E3071" s="36" t="s">
        <v>17</v>
      </c>
      <c r="F3071" s="37">
        <v>50</v>
      </c>
      <c r="G3071" s="38">
        <v>-0.06</v>
      </c>
      <c r="H3071" s="34">
        <v>0.97779770951245226</v>
      </c>
      <c r="I3071" s="35">
        <v>-10.082299951429439</v>
      </c>
      <c r="J3071" s="35">
        <v>221.41038001153325</v>
      </c>
      <c r="K3071" s="35">
        <v>5.6533898846814923</v>
      </c>
      <c r="L3071" s="35">
        <v>2.1341686450509165</v>
      </c>
      <c r="M3071" s="35">
        <v>-9.6344413758384095E-3</v>
      </c>
      <c r="N3071" s="35">
        <v>0</v>
      </c>
      <c r="O3071" s="35">
        <v>0</v>
      </c>
      <c r="P3071" s="36">
        <v>12</v>
      </c>
      <c r="Q3071" s="37">
        <v>86</v>
      </c>
      <c r="R3071" s="36">
        <v>10</v>
      </c>
      <c r="S3071" s="39">
        <f t="shared" si="99"/>
        <v>86</v>
      </c>
      <c r="T3071" s="34" t="s">
        <v>44</v>
      </c>
      <c r="U3071" s="12">
        <f>(alpha+(beta/(1+EXP((((-1)*ceta)+(delta*LN(speed)))+(epsilon*speed)))))</f>
        <v>0.17712522625123128</v>
      </c>
      <c r="V3071" s="8">
        <f t="shared" si="100"/>
        <v>86</v>
      </c>
    </row>
    <row r="3072" spans="1:28">
      <c r="A3072" s="34" t="s">
        <v>19</v>
      </c>
      <c r="B3072" s="34" t="s">
        <v>67</v>
      </c>
      <c r="C3072" s="5" t="s">
        <v>121</v>
      </c>
      <c r="D3072" s="35" t="s">
        <v>88</v>
      </c>
      <c r="E3072" s="36" t="s">
        <v>15</v>
      </c>
      <c r="F3072" s="37">
        <v>100</v>
      </c>
      <c r="G3072" s="38">
        <v>-0.06</v>
      </c>
      <c r="H3072" s="34">
        <v>0.99110435247531181</v>
      </c>
      <c r="I3072" s="35">
        <v>8.9983158928029265</v>
      </c>
      <c r="J3072" s="35">
        <v>0.95291420815050065</v>
      </c>
      <c r="K3072" s="35">
        <v>-0.65738263833977473</v>
      </c>
      <c r="L3072" s="35">
        <v>0</v>
      </c>
      <c r="M3072" s="35">
        <v>0</v>
      </c>
      <c r="N3072" s="35">
        <v>0</v>
      </c>
      <c r="O3072" s="35">
        <v>0</v>
      </c>
      <c r="P3072" s="36">
        <v>12</v>
      </c>
      <c r="Q3072" s="37">
        <v>86</v>
      </c>
      <c r="R3072" s="36">
        <v>0</v>
      </c>
      <c r="S3072" s="39">
        <f t="shared" si="99"/>
        <v>86</v>
      </c>
      <c r="T3072" s="34" t="s">
        <v>29</v>
      </c>
      <c r="U3072" s="12">
        <f>((alpha*(beta^speed))*(speed^ceta))</f>
        <v>7.6047080797212539E-3</v>
      </c>
      <c r="V3072" s="8">
        <f t="shared" si="100"/>
        <v>86</v>
      </c>
    </row>
    <row r="3073" spans="1:28">
      <c r="A3073" s="34" t="s">
        <v>19</v>
      </c>
      <c r="B3073" s="34" t="s">
        <v>67</v>
      </c>
      <c r="C3073" s="5" t="s">
        <v>121</v>
      </c>
      <c r="D3073" s="35" t="s">
        <v>88</v>
      </c>
      <c r="E3073" s="36" t="s">
        <v>16</v>
      </c>
      <c r="F3073" s="37">
        <v>100</v>
      </c>
      <c r="G3073" s="38">
        <v>-0.06</v>
      </c>
      <c r="H3073" s="34">
        <v>0.9803993482820712</v>
      </c>
      <c r="I3073" s="35">
        <v>-0.19147207231513363</v>
      </c>
      <c r="J3073" s="35">
        <v>4.9827614501287192</v>
      </c>
      <c r="K3073" s="35">
        <v>5.6285922332581002</v>
      </c>
      <c r="L3073" s="35">
        <v>2.1789517956761522</v>
      </c>
      <c r="M3073" s="35">
        <v>-9.9450119979009929E-3</v>
      </c>
      <c r="N3073" s="35">
        <v>0</v>
      </c>
      <c r="O3073" s="35">
        <v>0</v>
      </c>
      <c r="P3073" s="36">
        <v>12</v>
      </c>
      <c r="Q3073" s="37">
        <v>85</v>
      </c>
      <c r="R3073" s="36">
        <v>10</v>
      </c>
      <c r="S3073" s="39">
        <f t="shared" si="99"/>
        <v>85</v>
      </c>
      <c r="T3073" s="34" t="s">
        <v>44</v>
      </c>
      <c r="U3073" s="12">
        <f>(alpha+(beta/(1+EXP((((-1)*ceta)+(delta*LN(speed)))+(epsilon*speed)))))</f>
        <v>2.4839773003005328E-3</v>
      </c>
      <c r="V3073" s="8">
        <f t="shared" si="100"/>
        <v>85</v>
      </c>
    </row>
    <row r="3074" spans="1:28">
      <c r="A3074" s="34" t="s">
        <v>19</v>
      </c>
      <c r="B3074" s="34" t="s">
        <v>67</v>
      </c>
      <c r="C3074" s="5" t="s">
        <v>121</v>
      </c>
      <c r="D3074" s="35" t="s">
        <v>88</v>
      </c>
      <c r="E3074" s="36" t="s">
        <v>14</v>
      </c>
      <c r="F3074" s="37">
        <v>100</v>
      </c>
      <c r="G3074" s="38">
        <v>-0.06</v>
      </c>
      <c r="H3074" s="34">
        <v>0.99332813509464024</v>
      </c>
      <c r="I3074" s="35">
        <v>3.3422514922143098</v>
      </c>
      <c r="J3074" s="35">
        <v>-13.332451969007939</v>
      </c>
      <c r="K3074" s="35">
        <v>-1.9896424861189586</v>
      </c>
      <c r="L3074" s="35">
        <v>0</v>
      </c>
      <c r="M3074" s="35">
        <v>0</v>
      </c>
      <c r="N3074" s="35">
        <v>0</v>
      </c>
      <c r="O3074" s="35">
        <v>0</v>
      </c>
      <c r="P3074" s="36">
        <v>12</v>
      </c>
      <c r="Q3074" s="37">
        <v>86</v>
      </c>
      <c r="R3074" s="36">
        <v>13</v>
      </c>
      <c r="S3074" s="39">
        <f t="shared" ref="S3074:S3137" si="101">V3074</f>
        <v>86</v>
      </c>
      <c r="T3074" s="34" t="s">
        <v>50</v>
      </c>
      <c r="U3074" s="12">
        <f>EXP((alpha+(beta/speed))+(ceta*LN(speed)))</f>
        <v>3.4295176736877176E-3</v>
      </c>
      <c r="V3074" s="8">
        <f t="shared" ref="V3074:V3137" si="102">IF($V$1&lt;P3074,P3074,IF($V$1&gt;Q3074,Q3074,$V$1))</f>
        <v>86</v>
      </c>
      <c r="AB3074" s="41"/>
    </row>
    <row r="3075" spans="1:28">
      <c r="A3075" s="34" t="s">
        <v>19</v>
      </c>
      <c r="B3075" s="34" t="s">
        <v>67</v>
      </c>
      <c r="C3075" s="5" t="s">
        <v>121</v>
      </c>
      <c r="D3075" s="35" t="s">
        <v>88</v>
      </c>
      <c r="E3075" s="36" t="s">
        <v>18</v>
      </c>
      <c r="F3075" s="37">
        <v>100</v>
      </c>
      <c r="G3075" s="38">
        <v>-0.06</v>
      </c>
      <c r="H3075" s="34">
        <v>0.99070201167848171</v>
      </c>
      <c r="I3075" s="35">
        <v>0.24354498831392563</v>
      </c>
      <c r="J3075" s="35">
        <v>0.98923491146261833</v>
      </c>
      <c r="K3075" s="35">
        <v>-0.74209532082768659</v>
      </c>
      <c r="L3075" s="35">
        <v>0</v>
      </c>
      <c r="M3075" s="35">
        <v>0</v>
      </c>
      <c r="N3075" s="35">
        <v>0</v>
      </c>
      <c r="O3075" s="35">
        <v>0</v>
      </c>
      <c r="P3075" s="36">
        <v>12</v>
      </c>
      <c r="Q3075" s="37">
        <v>86</v>
      </c>
      <c r="R3075" s="36">
        <v>0</v>
      </c>
      <c r="S3075" s="39">
        <f t="shared" si="101"/>
        <v>86</v>
      </c>
      <c r="T3075" s="34" t="s">
        <v>29</v>
      </c>
      <c r="U3075" s="12">
        <f>((alpha*(beta^speed))*(speed^ceta))</f>
        <v>3.5216674390314748E-3</v>
      </c>
      <c r="V3075" s="8">
        <f t="shared" si="102"/>
        <v>86</v>
      </c>
      <c r="AB3075" s="41"/>
    </row>
    <row r="3076" spans="1:28">
      <c r="A3076" s="34" t="s">
        <v>19</v>
      </c>
      <c r="B3076" s="34" t="s">
        <v>67</v>
      </c>
      <c r="C3076" s="5" t="s">
        <v>121</v>
      </c>
      <c r="D3076" s="35" t="s">
        <v>88</v>
      </c>
      <c r="E3076" s="36" t="s">
        <v>17</v>
      </c>
      <c r="F3076" s="37">
        <v>100</v>
      </c>
      <c r="G3076" s="38">
        <v>-0.06</v>
      </c>
      <c r="H3076" s="34">
        <v>0.97123776505041304</v>
      </c>
      <c r="I3076" s="35">
        <v>-8.6070450755374974</v>
      </c>
      <c r="J3076" s="35">
        <v>190.69088144067038</v>
      </c>
      <c r="K3076" s="35">
        <v>6.4169136588205662</v>
      </c>
      <c r="L3076" s="35">
        <v>2.3402846423012429</v>
      </c>
      <c r="M3076" s="35">
        <v>-1.1762973293009064E-2</v>
      </c>
      <c r="N3076" s="35">
        <v>0</v>
      </c>
      <c r="O3076" s="35">
        <v>0</v>
      </c>
      <c r="P3076" s="36">
        <v>12</v>
      </c>
      <c r="Q3076" s="37">
        <v>86</v>
      </c>
      <c r="R3076" s="36">
        <v>10</v>
      </c>
      <c r="S3076" s="39">
        <f t="shared" si="101"/>
        <v>86</v>
      </c>
      <c r="T3076" s="34" t="s">
        <v>44</v>
      </c>
      <c r="U3076" s="12">
        <f>(alpha+(beta/(1+EXP((((-1)*ceta)+(delta*LN(speed)))+(epsilon*speed)))))</f>
        <v>0.47192577802712243</v>
      </c>
      <c r="V3076" s="8">
        <f t="shared" si="102"/>
        <v>86</v>
      </c>
    </row>
    <row r="3077" spans="1:28">
      <c r="A3077" s="34" t="s">
        <v>19</v>
      </c>
      <c r="B3077" s="34" t="s">
        <v>67</v>
      </c>
      <c r="C3077" s="5" t="s">
        <v>121</v>
      </c>
      <c r="D3077" s="35" t="s">
        <v>88</v>
      </c>
      <c r="E3077" s="36" t="s">
        <v>15</v>
      </c>
      <c r="F3077" s="37">
        <v>0</v>
      </c>
      <c r="G3077" s="38">
        <v>-0.04</v>
      </c>
      <c r="H3077" s="34">
        <v>0.99370046398553247</v>
      </c>
      <c r="I3077" s="35">
        <v>14.619650479171803</v>
      </c>
      <c r="J3077" s="35">
        <v>0.97608831428457088</v>
      </c>
      <c r="K3077" s="35">
        <v>-0.84246454875590238</v>
      </c>
      <c r="L3077" s="35">
        <v>0</v>
      </c>
      <c r="M3077" s="35">
        <v>0</v>
      </c>
      <c r="N3077" s="35">
        <v>0</v>
      </c>
      <c r="O3077" s="35">
        <v>0</v>
      </c>
      <c r="P3077" s="36">
        <v>12</v>
      </c>
      <c r="Q3077" s="37">
        <v>86</v>
      </c>
      <c r="R3077" s="36">
        <v>0</v>
      </c>
      <c r="S3077" s="39">
        <f t="shared" si="101"/>
        <v>86</v>
      </c>
      <c r="T3077" s="34" t="s">
        <v>29</v>
      </c>
      <c r="U3077" s="12">
        <f>((alpha*(beta^speed))*(speed^ceta))</f>
        <v>4.2781339713913069E-2</v>
      </c>
      <c r="V3077" s="8">
        <f t="shared" si="102"/>
        <v>86</v>
      </c>
    </row>
    <row r="3078" spans="1:28">
      <c r="A3078" s="34" t="s">
        <v>19</v>
      </c>
      <c r="B3078" s="34" t="s">
        <v>67</v>
      </c>
      <c r="C3078" s="5" t="s">
        <v>121</v>
      </c>
      <c r="D3078" s="35" t="s">
        <v>88</v>
      </c>
      <c r="E3078" s="36" t="s">
        <v>16</v>
      </c>
      <c r="F3078" s="37">
        <v>0</v>
      </c>
      <c r="G3078" s="38">
        <v>-0.04</v>
      </c>
      <c r="H3078" s="34">
        <v>0.98522029705334824</v>
      </c>
      <c r="I3078" s="35">
        <v>27.827794791766699</v>
      </c>
      <c r="J3078" s="35">
        <v>0.97399467791625916</v>
      </c>
      <c r="K3078" s="35">
        <v>-0.66867318046088586</v>
      </c>
      <c r="L3078" s="35">
        <v>0</v>
      </c>
      <c r="M3078" s="35">
        <v>0</v>
      </c>
      <c r="N3078" s="35">
        <v>0</v>
      </c>
      <c r="O3078" s="35">
        <v>0</v>
      </c>
      <c r="P3078" s="36">
        <v>12</v>
      </c>
      <c r="Q3078" s="37">
        <v>86</v>
      </c>
      <c r="R3078" s="36">
        <v>0</v>
      </c>
      <c r="S3078" s="39">
        <f t="shared" si="101"/>
        <v>86</v>
      </c>
      <c r="T3078" s="34" t="s">
        <v>29</v>
      </c>
      <c r="U3078" s="12">
        <f>((alpha*(beta^speed))*(speed^ceta))</f>
        <v>0.1468242424504633</v>
      </c>
      <c r="V3078" s="8">
        <f t="shared" si="102"/>
        <v>86</v>
      </c>
    </row>
    <row r="3079" spans="1:28">
      <c r="A3079" s="34" t="s">
        <v>19</v>
      </c>
      <c r="B3079" s="34" t="s">
        <v>67</v>
      </c>
      <c r="C3079" s="5" t="s">
        <v>121</v>
      </c>
      <c r="D3079" s="35" t="s">
        <v>88</v>
      </c>
      <c r="E3079" s="36" t="s">
        <v>14</v>
      </c>
      <c r="F3079" s="37">
        <v>0</v>
      </c>
      <c r="G3079" s="38">
        <v>-0.04</v>
      </c>
      <c r="H3079" s="34">
        <v>0.99511870607484509</v>
      </c>
      <c r="I3079" s="35">
        <v>2.7091207148727667</v>
      </c>
      <c r="J3079" s="35">
        <v>-9.8967489832723672</v>
      </c>
      <c r="K3079" s="35">
        <v>-1.7541913075325086</v>
      </c>
      <c r="L3079" s="35">
        <v>0</v>
      </c>
      <c r="M3079" s="35">
        <v>0</v>
      </c>
      <c r="N3079" s="35">
        <v>0</v>
      </c>
      <c r="O3079" s="35">
        <v>0</v>
      </c>
      <c r="P3079" s="36">
        <v>12</v>
      </c>
      <c r="Q3079" s="37">
        <v>86</v>
      </c>
      <c r="R3079" s="36">
        <v>13</v>
      </c>
      <c r="S3079" s="39">
        <f t="shared" si="101"/>
        <v>86</v>
      </c>
      <c r="T3079" s="34" t="s">
        <v>50</v>
      </c>
      <c r="U3079" s="12">
        <f>EXP((alpha+(beta/speed))+(ceta*LN(speed)))</f>
        <v>5.4087618826551258E-3</v>
      </c>
      <c r="V3079" s="8">
        <f t="shared" si="102"/>
        <v>86</v>
      </c>
      <c r="AB3079" s="41"/>
    </row>
    <row r="3080" spans="1:28">
      <c r="A3080" s="34" t="s">
        <v>19</v>
      </c>
      <c r="B3080" s="34" t="s">
        <v>67</v>
      </c>
      <c r="C3080" s="5" t="s">
        <v>121</v>
      </c>
      <c r="D3080" s="35" t="s">
        <v>88</v>
      </c>
      <c r="E3080" s="36" t="s">
        <v>18</v>
      </c>
      <c r="F3080" s="37">
        <v>0</v>
      </c>
      <c r="G3080" s="38">
        <v>-0.04</v>
      </c>
      <c r="H3080" s="34">
        <v>0.99141667887964124</v>
      </c>
      <c r="I3080" s="35">
        <v>0.2853120648010628</v>
      </c>
      <c r="J3080" s="35">
        <v>0.98887406863732996</v>
      </c>
      <c r="K3080" s="35">
        <v>-0.73585310129366532</v>
      </c>
      <c r="L3080" s="35">
        <v>0</v>
      </c>
      <c r="M3080" s="35">
        <v>0</v>
      </c>
      <c r="N3080" s="35">
        <v>0</v>
      </c>
      <c r="O3080" s="35">
        <v>0</v>
      </c>
      <c r="P3080" s="36">
        <v>12</v>
      </c>
      <c r="Q3080" s="37">
        <v>86</v>
      </c>
      <c r="R3080" s="36">
        <v>0</v>
      </c>
      <c r="S3080" s="39">
        <f t="shared" si="101"/>
        <v>86</v>
      </c>
      <c r="T3080" s="34" t="s">
        <v>29</v>
      </c>
      <c r="U3080" s="12">
        <f>((alpha*(beta^speed))*(speed^ceta))</f>
        <v>4.1109146644208797E-3</v>
      </c>
      <c r="V3080" s="8">
        <f t="shared" si="102"/>
        <v>86</v>
      </c>
      <c r="AB3080" s="41"/>
    </row>
    <row r="3081" spans="1:28">
      <c r="A3081" s="34" t="s">
        <v>19</v>
      </c>
      <c r="B3081" s="34" t="s">
        <v>67</v>
      </c>
      <c r="C3081" s="5" t="s">
        <v>121</v>
      </c>
      <c r="D3081" s="35" t="s">
        <v>88</v>
      </c>
      <c r="E3081" s="36" t="s">
        <v>17</v>
      </c>
      <c r="F3081" s="37">
        <v>0</v>
      </c>
      <c r="G3081" s="38">
        <v>-0.04</v>
      </c>
      <c r="H3081" s="34">
        <v>0.98046257885368915</v>
      </c>
      <c r="I3081" s="35">
        <v>1030.5636877993361</v>
      </c>
      <c r="J3081" s="35">
        <v>0.97114503903603344</v>
      </c>
      <c r="K3081" s="35">
        <v>-0.55491954308439384</v>
      </c>
      <c r="L3081" s="35">
        <v>0</v>
      </c>
      <c r="M3081" s="35">
        <v>0</v>
      </c>
      <c r="N3081" s="35">
        <v>0</v>
      </c>
      <c r="O3081" s="35">
        <v>0</v>
      </c>
      <c r="P3081" s="36">
        <v>12</v>
      </c>
      <c r="Q3081" s="37">
        <v>86</v>
      </c>
      <c r="R3081" s="36">
        <v>0</v>
      </c>
      <c r="S3081" s="39">
        <f t="shared" si="101"/>
        <v>86</v>
      </c>
      <c r="T3081" s="34" t="s">
        <v>29</v>
      </c>
      <c r="U3081" s="12">
        <f>((alpha*(beta^speed))*(speed^ceta))</f>
        <v>7.0148129155004781</v>
      </c>
      <c r="V3081" s="8">
        <f t="shared" si="102"/>
        <v>86</v>
      </c>
    </row>
    <row r="3082" spans="1:28">
      <c r="A3082" s="34" t="s">
        <v>19</v>
      </c>
      <c r="B3082" s="34" t="s">
        <v>67</v>
      </c>
      <c r="C3082" s="5" t="s">
        <v>121</v>
      </c>
      <c r="D3082" s="35" t="s">
        <v>88</v>
      </c>
      <c r="E3082" s="36" t="s">
        <v>15</v>
      </c>
      <c r="F3082" s="37">
        <v>50</v>
      </c>
      <c r="G3082" s="38">
        <v>-0.04</v>
      </c>
      <c r="H3082" s="34">
        <v>0.99254966501665576</v>
      </c>
      <c r="I3082" s="35">
        <v>-0.11458373330716139</v>
      </c>
      <c r="J3082" s="35">
        <v>21.664927486428731</v>
      </c>
      <c r="K3082" s="35">
        <v>0.14471995749872052</v>
      </c>
      <c r="L3082" s="35">
        <v>1.1278864434341787</v>
      </c>
      <c r="M3082" s="35">
        <v>3.2378587447796522E-3</v>
      </c>
      <c r="N3082" s="35">
        <v>0</v>
      </c>
      <c r="O3082" s="35">
        <v>0</v>
      </c>
      <c r="P3082" s="36">
        <v>12</v>
      </c>
      <c r="Q3082" s="37">
        <v>86</v>
      </c>
      <c r="R3082" s="36">
        <v>10</v>
      </c>
      <c r="S3082" s="39">
        <f t="shared" si="101"/>
        <v>86</v>
      </c>
      <c r="T3082" s="34" t="s">
        <v>44</v>
      </c>
      <c r="U3082" s="12">
        <f>(alpha+(beta/(1+EXP((((-1)*ceta)+(delta*LN(speed)))+(epsilon*speed)))))</f>
        <v>9.3786218200712923E-3</v>
      </c>
      <c r="V3082" s="8">
        <f t="shared" si="102"/>
        <v>86</v>
      </c>
    </row>
    <row r="3083" spans="1:28">
      <c r="A3083" s="34" t="s">
        <v>19</v>
      </c>
      <c r="B3083" s="34" t="s">
        <v>67</v>
      </c>
      <c r="C3083" s="5" t="s">
        <v>121</v>
      </c>
      <c r="D3083" s="35" t="s">
        <v>88</v>
      </c>
      <c r="E3083" s="36" t="s">
        <v>16</v>
      </c>
      <c r="F3083" s="37">
        <v>50</v>
      </c>
      <c r="G3083" s="38">
        <v>-0.04</v>
      </c>
      <c r="H3083" s="34">
        <v>0.97984521817986481</v>
      </c>
      <c r="I3083" s="35">
        <v>-0.55910369586362452</v>
      </c>
      <c r="J3083" s="35">
        <v>15.239188625124902</v>
      </c>
      <c r="K3083" s="35">
        <v>1.9343193980414519</v>
      </c>
      <c r="L3083" s="35">
        <v>1.1534616098280854</v>
      </c>
      <c r="M3083" s="35">
        <v>-3.2345371718372383E-4</v>
      </c>
      <c r="N3083" s="35">
        <v>0</v>
      </c>
      <c r="O3083" s="35">
        <v>0</v>
      </c>
      <c r="P3083" s="36">
        <v>12</v>
      </c>
      <c r="Q3083" s="37">
        <v>86</v>
      </c>
      <c r="R3083" s="36">
        <v>10</v>
      </c>
      <c r="S3083" s="39">
        <f t="shared" si="101"/>
        <v>86</v>
      </c>
      <c r="T3083" s="34" t="s">
        <v>44</v>
      </c>
      <c r="U3083" s="12">
        <f>(alpha+(beta/(1+EXP((((-1)*ceta)+(delta*LN(speed)))+(epsilon*speed)))))</f>
        <v>5.1794571337724027E-2</v>
      </c>
      <c r="V3083" s="8">
        <f t="shared" si="102"/>
        <v>86</v>
      </c>
    </row>
    <row r="3084" spans="1:28">
      <c r="A3084" s="34" t="s">
        <v>19</v>
      </c>
      <c r="B3084" s="34" t="s">
        <v>67</v>
      </c>
      <c r="C3084" s="5" t="s">
        <v>121</v>
      </c>
      <c r="D3084" s="35" t="s">
        <v>88</v>
      </c>
      <c r="E3084" s="36" t="s">
        <v>14</v>
      </c>
      <c r="F3084" s="37">
        <v>50</v>
      </c>
      <c r="G3084" s="38">
        <v>-0.04</v>
      </c>
      <c r="H3084" s="34">
        <v>0.99431758472482124</v>
      </c>
      <c r="I3084" s="35">
        <v>1.7906083279174954</v>
      </c>
      <c r="J3084" s="35">
        <v>0.1298322892217664</v>
      </c>
      <c r="K3084" s="35">
        <v>0.47764092227434163</v>
      </c>
      <c r="L3084" s="35">
        <v>0</v>
      </c>
      <c r="M3084" s="35">
        <v>0</v>
      </c>
      <c r="N3084" s="35">
        <v>0</v>
      </c>
      <c r="O3084" s="35">
        <v>0</v>
      </c>
      <c r="P3084" s="36">
        <v>12</v>
      </c>
      <c r="Q3084" s="37">
        <v>86</v>
      </c>
      <c r="R3084" s="36">
        <v>2</v>
      </c>
      <c r="S3084" s="39">
        <f t="shared" si="101"/>
        <v>86</v>
      </c>
      <c r="T3084" s="34" t="s">
        <v>31</v>
      </c>
      <c r="U3084" s="12">
        <f>((alpha+(beta*speed))^((-1)/ceta))</f>
        <v>4.6869714201028395E-3</v>
      </c>
      <c r="V3084" s="8">
        <f t="shared" si="102"/>
        <v>86</v>
      </c>
      <c r="AB3084" s="41"/>
    </row>
    <row r="3085" spans="1:28">
      <c r="A3085" s="34" t="s">
        <v>19</v>
      </c>
      <c r="B3085" s="34" t="s">
        <v>67</v>
      </c>
      <c r="C3085" s="5" t="s">
        <v>121</v>
      </c>
      <c r="D3085" s="35" t="s">
        <v>88</v>
      </c>
      <c r="E3085" s="36" t="s">
        <v>18</v>
      </c>
      <c r="F3085" s="37">
        <v>50</v>
      </c>
      <c r="G3085" s="38">
        <v>-0.04</v>
      </c>
      <c r="H3085" s="34">
        <v>0.98856050127448403</v>
      </c>
      <c r="I3085" s="35">
        <v>0.25739153788367769</v>
      </c>
      <c r="J3085" s="35">
        <v>0.98684538377569597</v>
      </c>
      <c r="K3085" s="35">
        <v>-0.68124947722100626</v>
      </c>
      <c r="L3085" s="35">
        <v>0</v>
      </c>
      <c r="M3085" s="35">
        <v>0</v>
      </c>
      <c r="N3085" s="35">
        <v>0</v>
      </c>
      <c r="O3085" s="35">
        <v>0</v>
      </c>
      <c r="P3085" s="36">
        <v>12</v>
      </c>
      <c r="Q3085" s="37">
        <v>86</v>
      </c>
      <c r="R3085" s="36">
        <v>0</v>
      </c>
      <c r="S3085" s="39">
        <f t="shared" si="101"/>
        <v>86</v>
      </c>
      <c r="T3085" s="34" t="s">
        <v>29</v>
      </c>
      <c r="U3085" s="12">
        <f>((alpha*(beta^speed))*(speed^ceta))</f>
        <v>3.964076293180489E-3</v>
      </c>
      <c r="V3085" s="8">
        <f t="shared" si="102"/>
        <v>86</v>
      </c>
      <c r="AB3085" s="41"/>
    </row>
    <row r="3086" spans="1:28">
      <c r="A3086" s="34" t="s">
        <v>19</v>
      </c>
      <c r="B3086" s="34" t="s">
        <v>67</v>
      </c>
      <c r="C3086" s="5" t="s">
        <v>121</v>
      </c>
      <c r="D3086" s="35" t="s">
        <v>88</v>
      </c>
      <c r="E3086" s="36" t="s">
        <v>17</v>
      </c>
      <c r="F3086" s="37">
        <v>50</v>
      </c>
      <c r="G3086" s="38">
        <v>-0.04</v>
      </c>
      <c r="H3086" s="34">
        <v>0.97297348539358142</v>
      </c>
      <c r="I3086" s="35">
        <v>722.12780631221415</v>
      </c>
      <c r="J3086" s="35">
        <v>0.96455983782480903</v>
      </c>
      <c r="K3086" s="35">
        <v>-0.39028376645704294</v>
      </c>
      <c r="L3086" s="35">
        <v>0</v>
      </c>
      <c r="M3086" s="35">
        <v>0</v>
      </c>
      <c r="N3086" s="35">
        <v>0</v>
      </c>
      <c r="O3086" s="35">
        <v>0</v>
      </c>
      <c r="P3086" s="36">
        <v>12</v>
      </c>
      <c r="Q3086" s="37">
        <v>86</v>
      </c>
      <c r="R3086" s="36">
        <v>0</v>
      </c>
      <c r="S3086" s="39">
        <f t="shared" si="101"/>
        <v>86</v>
      </c>
      <c r="T3086" s="34" t="s">
        <v>29</v>
      </c>
      <c r="U3086" s="12">
        <f>((alpha*(beta^speed))*(speed^ceta))</f>
        <v>5.7005894740464598</v>
      </c>
      <c r="V3086" s="8">
        <f t="shared" si="102"/>
        <v>86</v>
      </c>
    </row>
    <row r="3087" spans="1:28">
      <c r="A3087" s="34" t="s">
        <v>19</v>
      </c>
      <c r="B3087" s="34" t="s">
        <v>67</v>
      </c>
      <c r="C3087" s="5" t="s">
        <v>121</v>
      </c>
      <c r="D3087" s="35" t="s">
        <v>88</v>
      </c>
      <c r="E3087" s="36" t="s">
        <v>15</v>
      </c>
      <c r="F3087" s="37">
        <v>100</v>
      </c>
      <c r="G3087" s="38">
        <v>-0.04</v>
      </c>
      <c r="H3087" s="34">
        <v>0.99119869117626658</v>
      </c>
      <c r="I3087" s="35">
        <v>-6.0497135840967824E-2</v>
      </c>
      <c r="J3087" s="35">
        <v>26.6197669704063</v>
      </c>
      <c r="K3087" s="35">
        <v>-0.48969580489798353</v>
      </c>
      <c r="L3087" s="35">
        <v>0.93977228427033832</v>
      </c>
      <c r="M3087" s="35">
        <v>1.5462953925130965E-2</v>
      </c>
      <c r="N3087" s="35">
        <v>0</v>
      </c>
      <c r="O3087" s="35">
        <v>0</v>
      </c>
      <c r="P3087" s="36">
        <v>12</v>
      </c>
      <c r="Q3087" s="37">
        <v>86</v>
      </c>
      <c r="R3087" s="36">
        <v>10</v>
      </c>
      <c r="S3087" s="39">
        <f t="shared" si="101"/>
        <v>86</v>
      </c>
      <c r="T3087" s="34" t="s">
        <v>44</v>
      </c>
      <c r="U3087" s="12">
        <f>(alpha+(beta/(1+EXP((((-1)*ceta)+(delta*LN(speed)))+(epsilon*speed)))))</f>
        <v>4.9580315268223443E-3</v>
      </c>
      <c r="V3087" s="8">
        <f t="shared" si="102"/>
        <v>86</v>
      </c>
    </row>
    <row r="3088" spans="1:28">
      <c r="A3088" s="34" t="s">
        <v>19</v>
      </c>
      <c r="B3088" s="34" t="s">
        <v>67</v>
      </c>
      <c r="C3088" s="5" t="s">
        <v>121</v>
      </c>
      <c r="D3088" s="35" t="s">
        <v>88</v>
      </c>
      <c r="E3088" s="36" t="s">
        <v>16</v>
      </c>
      <c r="F3088" s="37">
        <v>100</v>
      </c>
      <c r="G3088" s="38">
        <v>-0.04</v>
      </c>
      <c r="H3088" s="34">
        <v>0.97374160483828009</v>
      </c>
      <c r="I3088" s="35">
        <v>-0.57837209415335833</v>
      </c>
      <c r="J3088" s="35">
        <v>9.7341495262364077</v>
      </c>
      <c r="K3088" s="35">
        <v>3.0048564009912293</v>
      </c>
      <c r="L3088" s="35">
        <v>1.3108074910949432</v>
      </c>
      <c r="M3088" s="35">
        <v>-1.5836562156850943E-3</v>
      </c>
      <c r="N3088" s="35">
        <v>0</v>
      </c>
      <c r="O3088" s="35">
        <v>0</v>
      </c>
      <c r="P3088" s="36">
        <v>12</v>
      </c>
      <c r="Q3088" s="37">
        <v>86</v>
      </c>
      <c r="R3088" s="36">
        <v>10</v>
      </c>
      <c r="S3088" s="39">
        <f t="shared" si="101"/>
        <v>86</v>
      </c>
      <c r="T3088" s="34" t="s">
        <v>44</v>
      </c>
      <c r="U3088" s="12">
        <f>(alpha+(beta/(1+EXP((((-1)*ceta)+(delta*LN(speed)))+(epsilon*speed)))))</f>
        <v>3.591881658618612E-2</v>
      </c>
      <c r="V3088" s="8">
        <f t="shared" si="102"/>
        <v>86</v>
      </c>
    </row>
    <row r="3089" spans="1:28">
      <c r="A3089" s="34" t="s">
        <v>19</v>
      </c>
      <c r="B3089" s="34" t="s">
        <v>67</v>
      </c>
      <c r="C3089" s="5" t="s">
        <v>121</v>
      </c>
      <c r="D3089" s="35" t="s">
        <v>88</v>
      </c>
      <c r="E3089" s="36" t="s">
        <v>14</v>
      </c>
      <c r="F3089" s="37">
        <v>100</v>
      </c>
      <c r="G3089" s="38">
        <v>-0.04</v>
      </c>
      <c r="H3089" s="34">
        <v>0.99338137912517288</v>
      </c>
      <c r="I3089" s="35">
        <v>1.8366449600403361</v>
      </c>
      <c r="J3089" s="35">
        <v>0.11337999584713757</v>
      </c>
      <c r="K3089" s="35">
        <v>0.45301543200200373</v>
      </c>
      <c r="L3089" s="35">
        <v>0</v>
      </c>
      <c r="M3089" s="35">
        <v>0</v>
      </c>
      <c r="N3089" s="35">
        <v>0</v>
      </c>
      <c r="O3089" s="35">
        <v>0</v>
      </c>
      <c r="P3089" s="36">
        <v>12</v>
      </c>
      <c r="Q3089" s="37">
        <v>86</v>
      </c>
      <c r="R3089" s="36">
        <v>2</v>
      </c>
      <c r="S3089" s="39">
        <f t="shared" si="101"/>
        <v>86</v>
      </c>
      <c r="T3089" s="34" t="s">
        <v>31</v>
      </c>
      <c r="U3089" s="12">
        <f>((alpha+(beta*speed))^((-1)/ceta))</f>
        <v>4.4805495381993214E-3</v>
      </c>
      <c r="V3089" s="8">
        <f t="shared" si="102"/>
        <v>86</v>
      </c>
      <c r="AB3089" s="41"/>
    </row>
    <row r="3090" spans="1:28">
      <c r="A3090" s="34" t="s">
        <v>19</v>
      </c>
      <c r="B3090" s="34" t="s">
        <v>67</v>
      </c>
      <c r="C3090" s="5" t="s">
        <v>121</v>
      </c>
      <c r="D3090" s="35" t="s">
        <v>88</v>
      </c>
      <c r="E3090" s="36" t="s">
        <v>18</v>
      </c>
      <c r="F3090" s="37">
        <v>100</v>
      </c>
      <c r="G3090" s="38">
        <v>-0.04</v>
      </c>
      <c r="H3090" s="34">
        <v>0.98507788599840806</v>
      </c>
      <c r="I3090" s="35">
        <v>0.22398547322417697</v>
      </c>
      <c r="J3090" s="35">
        <v>0.98453928664991708</v>
      </c>
      <c r="K3090" s="35">
        <v>-0.60966604342522224</v>
      </c>
      <c r="L3090" s="35">
        <v>0</v>
      </c>
      <c r="M3090" s="35">
        <v>0</v>
      </c>
      <c r="N3090" s="35">
        <v>0</v>
      </c>
      <c r="O3090" s="35">
        <v>0</v>
      </c>
      <c r="P3090" s="36">
        <v>12</v>
      </c>
      <c r="Q3090" s="37">
        <v>86</v>
      </c>
      <c r="R3090" s="36">
        <v>0</v>
      </c>
      <c r="S3090" s="39">
        <f t="shared" si="101"/>
        <v>86</v>
      </c>
      <c r="T3090" s="34" t="s">
        <v>29</v>
      </c>
      <c r="U3090" s="12">
        <f>((alpha*(beta^speed))*(speed^ceta))</f>
        <v>3.8802901248942787E-3</v>
      </c>
      <c r="V3090" s="8">
        <f t="shared" si="102"/>
        <v>86</v>
      </c>
      <c r="AB3090" s="41"/>
    </row>
    <row r="3091" spans="1:28">
      <c r="A3091" s="34" t="s">
        <v>19</v>
      </c>
      <c r="B3091" s="34" t="s">
        <v>67</v>
      </c>
      <c r="C3091" s="5" t="s">
        <v>121</v>
      </c>
      <c r="D3091" s="35" t="s">
        <v>88</v>
      </c>
      <c r="E3091" s="36" t="s">
        <v>17</v>
      </c>
      <c r="F3091" s="37">
        <v>100</v>
      </c>
      <c r="G3091" s="38">
        <v>-0.04</v>
      </c>
      <c r="H3091" s="34">
        <v>0.96477206057368592</v>
      </c>
      <c r="I3091" s="35">
        <v>506.63940977303838</v>
      </c>
      <c r="J3091" s="35">
        <v>0.95927683814761833</v>
      </c>
      <c r="K3091" s="35">
        <v>-0.22419635339390373</v>
      </c>
      <c r="L3091" s="35">
        <v>0</v>
      </c>
      <c r="M3091" s="35">
        <v>0</v>
      </c>
      <c r="N3091" s="35">
        <v>0</v>
      </c>
      <c r="O3091" s="35">
        <v>0</v>
      </c>
      <c r="P3091" s="36">
        <v>12</v>
      </c>
      <c r="Q3091" s="37">
        <v>86</v>
      </c>
      <c r="R3091" s="36">
        <v>0</v>
      </c>
      <c r="S3091" s="39">
        <f t="shared" si="101"/>
        <v>86</v>
      </c>
      <c r="T3091" s="34" t="s">
        <v>29</v>
      </c>
      <c r="U3091" s="12">
        <f>((alpha*(beta^speed))*(speed^ceta))</f>
        <v>5.2260300437028286</v>
      </c>
      <c r="V3091" s="8">
        <f t="shared" si="102"/>
        <v>86</v>
      </c>
    </row>
    <row r="3092" spans="1:28">
      <c r="A3092" s="34" t="s">
        <v>19</v>
      </c>
      <c r="B3092" s="34" t="s">
        <v>67</v>
      </c>
      <c r="C3092" s="5" t="s">
        <v>121</v>
      </c>
      <c r="D3092" s="35" t="s">
        <v>88</v>
      </c>
      <c r="E3092" s="36" t="s">
        <v>15</v>
      </c>
      <c r="F3092" s="37">
        <v>0</v>
      </c>
      <c r="G3092" s="38">
        <v>-0.02</v>
      </c>
      <c r="H3092" s="34">
        <v>0.99405424941751597</v>
      </c>
      <c r="I3092" s="35">
        <v>0.33719123768378578</v>
      </c>
      <c r="J3092" s="35">
        <v>18.034208067671454</v>
      </c>
      <c r="K3092" s="35">
        <v>0.16284430964142496</v>
      </c>
      <c r="L3092" s="35">
        <v>0.8673063270837883</v>
      </c>
      <c r="M3092" s="35">
        <v>4.4045839879876529E-2</v>
      </c>
      <c r="N3092" s="35">
        <v>0</v>
      </c>
      <c r="O3092" s="35">
        <v>0</v>
      </c>
      <c r="P3092" s="36">
        <v>12</v>
      </c>
      <c r="Q3092" s="37">
        <v>86</v>
      </c>
      <c r="R3092" s="36">
        <v>10</v>
      </c>
      <c r="S3092" s="39">
        <f t="shared" si="101"/>
        <v>86</v>
      </c>
      <c r="T3092" s="34" t="s">
        <v>44</v>
      </c>
      <c r="U3092" s="12">
        <f>(alpha+(beta/(1+EXP((((-1)*ceta)+(delta*LN(speed)))+(epsilon*speed)))))</f>
        <v>0.34727659677317463</v>
      </c>
      <c r="V3092" s="8">
        <f t="shared" si="102"/>
        <v>86</v>
      </c>
    </row>
    <row r="3093" spans="1:28">
      <c r="A3093" s="34" t="s">
        <v>19</v>
      </c>
      <c r="B3093" s="34" t="s">
        <v>67</v>
      </c>
      <c r="C3093" s="5" t="s">
        <v>121</v>
      </c>
      <c r="D3093" s="35" t="s">
        <v>88</v>
      </c>
      <c r="E3093" s="36" t="s">
        <v>16</v>
      </c>
      <c r="F3093" s="37">
        <v>0</v>
      </c>
      <c r="G3093" s="38">
        <v>-0.02</v>
      </c>
      <c r="H3093" s="34">
        <v>0.98672389277930339</v>
      </c>
      <c r="I3093" s="35">
        <v>1.1907344037384178</v>
      </c>
      <c r="J3093" s="35">
        <v>55.69365701053335</v>
      </c>
      <c r="K3093" s="35">
        <v>-0.59070302364197702</v>
      </c>
      <c r="L3093" s="35">
        <v>0.57014019395676174</v>
      </c>
      <c r="M3093" s="35">
        <v>4.8274088272385982E-2</v>
      </c>
      <c r="N3093" s="35">
        <v>0</v>
      </c>
      <c r="O3093" s="35">
        <v>0</v>
      </c>
      <c r="P3093" s="36">
        <v>12</v>
      </c>
      <c r="Q3093" s="37">
        <v>86</v>
      </c>
      <c r="R3093" s="36">
        <v>10</v>
      </c>
      <c r="S3093" s="39">
        <f t="shared" si="101"/>
        <v>86</v>
      </c>
      <c r="T3093" s="34" t="s">
        <v>44</v>
      </c>
      <c r="U3093" s="12">
        <f>(alpha+(beta/(1+EXP((((-1)*ceta)+(delta*LN(speed)))+(epsilon*speed)))))</f>
        <v>1.2290193525889206</v>
      </c>
      <c r="V3093" s="8">
        <f t="shared" si="102"/>
        <v>86</v>
      </c>
    </row>
    <row r="3094" spans="1:28">
      <c r="A3094" s="34" t="s">
        <v>19</v>
      </c>
      <c r="B3094" s="34" t="s">
        <v>67</v>
      </c>
      <c r="C3094" s="5" t="s">
        <v>121</v>
      </c>
      <c r="D3094" s="35" t="s">
        <v>88</v>
      </c>
      <c r="E3094" s="36" t="s">
        <v>14</v>
      </c>
      <c r="F3094" s="37">
        <v>0</v>
      </c>
      <c r="G3094" s="38">
        <v>-0.02</v>
      </c>
      <c r="H3094" s="34">
        <v>0.99063928031020099</v>
      </c>
      <c r="I3094" s="35">
        <v>1.8806810039262452</v>
      </c>
      <c r="J3094" s="35">
        <v>1.0084818592494866</v>
      </c>
      <c r="K3094" s="35">
        <v>-1.2291743607850683</v>
      </c>
      <c r="L3094" s="35">
        <v>0</v>
      </c>
      <c r="M3094" s="35">
        <v>0</v>
      </c>
      <c r="N3094" s="35">
        <v>0</v>
      </c>
      <c r="O3094" s="35">
        <v>0</v>
      </c>
      <c r="P3094" s="36">
        <v>12</v>
      </c>
      <c r="Q3094" s="37">
        <v>86</v>
      </c>
      <c r="R3094" s="36">
        <v>0</v>
      </c>
      <c r="S3094" s="39">
        <f t="shared" si="101"/>
        <v>86</v>
      </c>
      <c r="T3094" s="34" t="s">
        <v>29</v>
      </c>
      <c r="U3094" s="12">
        <f>((alpha*(beta^speed))*(speed^ceta))</f>
        <v>1.6290522709997531E-2</v>
      </c>
      <c r="V3094" s="8">
        <f t="shared" si="102"/>
        <v>86</v>
      </c>
      <c r="AB3094" s="41"/>
    </row>
    <row r="3095" spans="1:28">
      <c r="A3095" s="34" t="s">
        <v>19</v>
      </c>
      <c r="B3095" s="34" t="s">
        <v>67</v>
      </c>
      <c r="C3095" s="5" t="s">
        <v>121</v>
      </c>
      <c r="D3095" s="35" t="s">
        <v>88</v>
      </c>
      <c r="E3095" s="36" t="s">
        <v>18</v>
      </c>
      <c r="F3095" s="37">
        <v>0</v>
      </c>
      <c r="G3095" s="38">
        <v>-0.02</v>
      </c>
      <c r="H3095" s="34">
        <v>0.98638070422474378</v>
      </c>
      <c r="I3095" s="35">
        <v>1.9683082352172918</v>
      </c>
      <c r="J3095" s="35">
        <v>1.6438436312692499</v>
      </c>
      <c r="K3095" s="35">
        <v>-4.2362811475168414E-3</v>
      </c>
      <c r="L3095" s="35">
        <v>0</v>
      </c>
      <c r="M3095" s="35">
        <v>0</v>
      </c>
      <c r="N3095" s="35">
        <v>0</v>
      </c>
      <c r="O3095" s="35">
        <v>0</v>
      </c>
      <c r="P3095" s="36">
        <v>12</v>
      </c>
      <c r="Q3095" s="37">
        <v>86</v>
      </c>
      <c r="R3095" s="36">
        <v>5</v>
      </c>
      <c r="S3095" s="39">
        <f t="shared" si="101"/>
        <v>86</v>
      </c>
      <c r="T3095" s="34" t="s">
        <v>36</v>
      </c>
      <c r="U3095" s="12">
        <f>(1/(((ceta*(speed^2))+(beta*speed))+alpha))</f>
        <v>8.9279875097033733E-3</v>
      </c>
      <c r="V3095" s="8">
        <f t="shared" si="102"/>
        <v>86</v>
      </c>
      <c r="AB3095" s="41"/>
    </row>
    <row r="3096" spans="1:28">
      <c r="A3096" s="34" t="s">
        <v>19</v>
      </c>
      <c r="B3096" s="34" t="s">
        <v>67</v>
      </c>
      <c r="C3096" s="5" t="s">
        <v>121</v>
      </c>
      <c r="D3096" s="35" t="s">
        <v>88</v>
      </c>
      <c r="E3096" s="36" t="s">
        <v>17</v>
      </c>
      <c r="F3096" s="37">
        <v>0</v>
      </c>
      <c r="G3096" s="38">
        <v>-0.02</v>
      </c>
      <c r="H3096" s="34">
        <v>0.97619169220576196</v>
      </c>
      <c r="I3096" s="35">
        <v>3276.2450254021069</v>
      </c>
      <c r="J3096" s="35">
        <v>1.0089643356623368</v>
      </c>
      <c r="K3096" s="35">
        <v>-1.0777275465123559</v>
      </c>
      <c r="L3096" s="35">
        <v>0</v>
      </c>
      <c r="M3096" s="35">
        <v>0</v>
      </c>
      <c r="N3096" s="35">
        <v>0</v>
      </c>
      <c r="O3096" s="35">
        <v>0</v>
      </c>
      <c r="P3096" s="36">
        <v>12</v>
      </c>
      <c r="Q3096" s="37">
        <v>86</v>
      </c>
      <c r="R3096" s="36">
        <v>0</v>
      </c>
      <c r="S3096" s="39">
        <f t="shared" si="101"/>
        <v>86</v>
      </c>
      <c r="T3096" s="34" t="s">
        <v>29</v>
      </c>
      <c r="U3096" s="12">
        <f>((alpha*(beta^speed))*(speed^ceta))</f>
        <v>58.05427695445114</v>
      </c>
      <c r="V3096" s="8">
        <f t="shared" si="102"/>
        <v>86</v>
      </c>
    </row>
    <row r="3097" spans="1:28">
      <c r="A3097" s="34" t="s">
        <v>19</v>
      </c>
      <c r="B3097" s="34" t="s">
        <v>67</v>
      </c>
      <c r="C3097" s="5" t="s">
        <v>121</v>
      </c>
      <c r="D3097" s="35" t="s">
        <v>88</v>
      </c>
      <c r="E3097" s="36" t="s">
        <v>15</v>
      </c>
      <c r="F3097" s="37">
        <v>50</v>
      </c>
      <c r="G3097" s="38">
        <v>-0.02</v>
      </c>
      <c r="H3097" s="34">
        <v>0.99374647052798459</v>
      </c>
      <c r="I3097" s="35">
        <v>0.21594111221298309</v>
      </c>
      <c r="J3097" s="35">
        <v>15.212892530088403</v>
      </c>
      <c r="K3097" s="35">
        <v>9.8316587028918864E-2</v>
      </c>
      <c r="L3097" s="35">
        <v>0.78021126968467569</v>
      </c>
      <c r="M3097" s="35">
        <v>3.9582116257641256E-2</v>
      </c>
      <c r="N3097" s="35">
        <v>0</v>
      </c>
      <c r="O3097" s="35">
        <v>0</v>
      </c>
      <c r="P3097" s="36">
        <v>12</v>
      </c>
      <c r="Q3097" s="37">
        <v>86</v>
      </c>
      <c r="R3097" s="36">
        <v>10</v>
      </c>
      <c r="S3097" s="39">
        <f t="shared" si="101"/>
        <v>86</v>
      </c>
      <c r="T3097" s="34" t="s">
        <v>44</v>
      </c>
      <c r="U3097" s="12">
        <f>(alpha+(beta/(1+EXP((((-1)*ceta)+(delta*LN(speed)))+(epsilon*speed)))))</f>
        <v>0.23318894951208061</v>
      </c>
      <c r="V3097" s="8">
        <f t="shared" si="102"/>
        <v>86</v>
      </c>
    </row>
    <row r="3098" spans="1:28">
      <c r="A3098" s="34" t="s">
        <v>19</v>
      </c>
      <c r="B3098" s="34" t="s">
        <v>67</v>
      </c>
      <c r="C3098" s="5" t="s">
        <v>121</v>
      </c>
      <c r="D3098" s="35" t="s">
        <v>88</v>
      </c>
      <c r="E3098" s="36" t="s">
        <v>16</v>
      </c>
      <c r="F3098" s="37">
        <v>50</v>
      </c>
      <c r="G3098" s="38">
        <v>-0.02</v>
      </c>
      <c r="H3098" s="34">
        <v>0.97994083310080327</v>
      </c>
      <c r="I3098" s="35">
        <v>4.7453387279673631</v>
      </c>
      <c r="J3098" s="35">
        <v>-4.1991708641901644</v>
      </c>
      <c r="K3098" s="35">
        <v>-1.1052206951917676</v>
      </c>
      <c r="L3098" s="35">
        <v>0</v>
      </c>
      <c r="M3098" s="35">
        <v>0</v>
      </c>
      <c r="N3098" s="35">
        <v>0</v>
      </c>
      <c r="O3098" s="35">
        <v>0</v>
      </c>
      <c r="P3098" s="36">
        <v>12</v>
      </c>
      <c r="Q3098" s="37">
        <v>86</v>
      </c>
      <c r="R3098" s="36">
        <v>13</v>
      </c>
      <c r="S3098" s="39">
        <f t="shared" si="101"/>
        <v>86</v>
      </c>
      <c r="T3098" s="34" t="s">
        <v>50</v>
      </c>
      <c r="U3098" s="12">
        <f>EXP((alpha+(beta/speed))+(ceta*LN(speed)))</f>
        <v>0.7972988868598867</v>
      </c>
      <c r="V3098" s="8">
        <f t="shared" si="102"/>
        <v>86</v>
      </c>
    </row>
    <row r="3099" spans="1:28">
      <c r="A3099" s="34" t="s">
        <v>19</v>
      </c>
      <c r="B3099" s="34" t="s">
        <v>67</v>
      </c>
      <c r="C3099" s="5" t="s">
        <v>121</v>
      </c>
      <c r="D3099" s="35" t="s">
        <v>88</v>
      </c>
      <c r="E3099" s="36" t="s">
        <v>14</v>
      </c>
      <c r="F3099" s="37">
        <v>50</v>
      </c>
      <c r="G3099" s="38">
        <v>-0.02</v>
      </c>
      <c r="H3099" s="34">
        <v>0.99024272817671832</v>
      </c>
      <c r="I3099" s="35">
        <v>1.1851134699390273</v>
      </c>
      <c r="J3099" s="35">
        <v>0.58156269230696211</v>
      </c>
      <c r="K3099" s="35">
        <v>1.1250818849583819</v>
      </c>
      <c r="L3099" s="35">
        <v>0</v>
      </c>
      <c r="M3099" s="35">
        <v>0</v>
      </c>
      <c r="N3099" s="35">
        <v>0</v>
      </c>
      <c r="O3099" s="35">
        <v>0</v>
      </c>
      <c r="P3099" s="36">
        <v>12</v>
      </c>
      <c r="Q3099" s="37">
        <v>86</v>
      </c>
      <c r="R3099" s="36">
        <v>6</v>
      </c>
      <c r="S3099" s="39">
        <f t="shared" si="101"/>
        <v>86</v>
      </c>
      <c r="T3099" s="34" t="s">
        <v>37</v>
      </c>
      <c r="U3099" s="12">
        <f>(1/(alpha+(beta*(speed^ceta))))</f>
        <v>1.1300014957012407E-2</v>
      </c>
      <c r="V3099" s="8">
        <f t="shared" si="102"/>
        <v>86</v>
      </c>
    </row>
    <row r="3100" spans="1:28">
      <c r="A3100" s="34" t="s">
        <v>19</v>
      </c>
      <c r="B3100" s="34" t="s">
        <v>67</v>
      </c>
      <c r="C3100" s="5" t="s">
        <v>121</v>
      </c>
      <c r="D3100" s="35" t="s">
        <v>88</v>
      </c>
      <c r="E3100" s="36" t="s">
        <v>18</v>
      </c>
      <c r="F3100" s="37">
        <v>50</v>
      </c>
      <c r="G3100" s="38">
        <v>-0.02</v>
      </c>
      <c r="H3100" s="34">
        <v>0.98436207964276057</v>
      </c>
      <c r="I3100" s="35">
        <v>4.9843583978235069</v>
      </c>
      <c r="J3100" s="35">
        <v>0.57276219257571626</v>
      </c>
      <c r="K3100" s="35">
        <v>0.81991435191838158</v>
      </c>
      <c r="L3100" s="35">
        <v>0</v>
      </c>
      <c r="M3100" s="35">
        <v>0</v>
      </c>
      <c r="N3100" s="35">
        <v>0</v>
      </c>
      <c r="O3100" s="35">
        <v>0</v>
      </c>
      <c r="P3100" s="36">
        <v>12</v>
      </c>
      <c r="Q3100" s="37">
        <v>86</v>
      </c>
      <c r="R3100" s="36">
        <v>2</v>
      </c>
      <c r="S3100" s="39">
        <f t="shared" si="101"/>
        <v>86</v>
      </c>
      <c r="T3100" s="34" t="s">
        <v>31</v>
      </c>
      <c r="U3100" s="12">
        <f>((alpha+(beta*speed))^((-1)/ceta))</f>
        <v>7.6689594572486837E-3</v>
      </c>
      <c r="V3100" s="8">
        <f t="shared" si="102"/>
        <v>86</v>
      </c>
      <c r="AB3100" s="41"/>
    </row>
    <row r="3101" spans="1:28">
      <c r="A3101" s="34" t="s">
        <v>19</v>
      </c>
      <c r="B3101" s="34" t="s">
        <v>67</v>
      </c>
      <c r="C3101" s="5" t="s">
        <v>121</v>
      </c>
      <c r="D3101" s="35" t="s">
        <v>88</v>
      </c>
      <c r="E3101" s="36" t="s">
        <v>17</v>
      </c>
      <c r="F3101" s="37">
        <v>50</v>
      </c>
      <c r="G3101" s="38">
        <v>-0.02</v>
      </c>
      <c r="H3101" s="34">
        <v>0.97281350745181994</v>
      </c>
      <c r="I3101" s="35">
        <v>9.0233407245191444</v>
      </c>
      <c r="J3101" s="35">
        <v>-6.4173745942766427</v>
      </c>
      <c r="K3101" s="35">
        <v>-1.1882390790457413</v>
      </c>
      <c r="L3101" s="35">
        <v>0</v>
      </c>
      <c r="M3101" s="35">
        <v>0</v>
      </c>
      <c r="N3101" s="35">
        <v>0</v>
      </c>
      <c r="O3101" s="35">
        <v>0</v>
      </c>
      <c r="P3101" s="36">
        <v>12</v>
      </c>
      <c r="Q3101" s="37">
        <v>86</v>
      </c>
      <c r="R3101" s="36">
        <v>13</v>
      </c>
      <c r="S3101" s="39">
        <f t="shared" si="101"/>
        <v>86</v>
      </c>
      <c r="T3101" s="34" t="s">
        <v>50</v>
      </c>
      <c r="U3101" s="12">
        <f>EXP((alpha+(beta/speed))+(ceta*LN(speed)))</f>
        <v>38.70197222609486</v>
      </c>
      <c r="V3101" s="8">
        <f t="shared" si="102"/>
        <v>86</v>
      </c>
    </row>
    <row r="3102" spans="1:28">
      <c r="A3102" s="34" t="s">
        <v>19</v>
      </c>
      <c r="B3102" s="34" t="s">
        <v>67</v>
      </c>
      <c r="C3102" s="5" t="s">
        <v>121</v>
      </c>
      <c r="D3102" s="35" t="s">
        <v>88</v>
      </c>
      <c r="E3102" s="36" t="s">
        <v>15</v>
      </c>
      <c r="F3102" s="37">
        <v>100</v>
      </c>
      <c r="G3102" s="38">
        <v>-0.02</v>
      </c>
      <c r="H3102" s="34">
        <v>0.99404926374358427</v>
      </c>
      <c r="I3102" s="35">
        <v>16.369437077172591</v>
      </c>
      <c r="J3102" s="35">
        <v>0.99033720069224307</v>
      </c>
      <c r="K3102" s="35">
        <v>-0.90285313234843778</v>
      </c>
      <c r="L3102" s="35">
        <v>0</v>
      </c>
      <c r="M3102" s="35">
        <v>0</v>
      </c>
      <c r="N3102" s="35">
        <v>0</v>
      </c>
      <c r="O3102" s="35">
        <v>0</v>
      </c>
      <c r="P3102" s="36">
        <v>12</v>
      </c>
      <c r="Q3102" s="37">
        <v>86</v>
      </c>
      <c r="R3102" s="36">
        <v>0</v>
      </c>
      <c r="S3102" s="39">
        <f t="shared" si="101"/>
        <v>86</v>
      </c>
      <c r="T3102" s="34" t="s">
        <v>29</v>
      </c>
      <c r="U3102" s="12">
        <f>((alpha*(beta^speed))*(speed^ceta))</f>
        <v>0.12729512173774732</v>
      </c>
      <c r="V3102" s="8">
        <f t="shared" si="102"/>
        <v>86</v>
      </c>
    </row>
    <row r="3103" spans="1:28">
      <c r="A3103" s="34" t="s">
        <v>19</v>
      </c>
      <c r="B3103" s="34" t="s">
        <v>67</v>
      </c>
      <c r="C3103" s="5" t="s">
        <v>121</v>
      </c>
      <c r="D3103" s="35" t="s">
        <v>88</v>
      </c>
      <c r="E3103" s="36" t="s">
        <v>16</v>
      </c>
      <c r="F3103" s="37">
        <v>100</v>
      </c>
      <c r="G3103" s="38">
        <v>-0.02</v>
      </c>
      <c r="H3103" s="34">
        <v>0.97130832556080771</v>
      </c>
      <c r="I3103" s="35">
        <v>-2.8865879461812829E-5</v>
      </c>
      <c r="J3103" s="35">
        <v>5.2377252021448065E-3</v>
      </c>
      <c r="K3103" s="35">
        <v>-0.33434455687999104</v>
      </c>
      <c r="L3103" s="35">
        <v>8.6173773067429043</v>
      </c>
      <c r="M3103" s="35">
        <v>0</v>
      </c>
      <c r="N3103" s="35">
        <v>0</v>
      </c>
      <c r="O3103" s="35">
        <v>0</v>
      </c>
      <c r="P3103" s="36">
        <v>12</v>
      </c>
      <c r="Q3103" s="37">
        <v>86</v>
      </c>
      <c r="R3103" s="36">
        <v>14</v>
      </c>
      <c r="S3103" s="39">
        <f t="shared" si="101"/>
        <v>86</v>
      </c>
      <c r="T3103" s="34" t="s">
        <v>51</v>
      </c>
      <c r="U3103" s="12">
        <f>(((alpha*(speed^3))+(beta*(speed^2))+(ceta*speed))+delta)</f>
        <v>0.24164518316384154</v>
      </c>
      <c r="V3103" s="8">
        <f t="shared" si="102"/>
        <v>86</v>
      </c>
    </row>
    <row r="3104" spans="1:28">
      <c r="A3104" s="34" t="s">
        <v>19</v>
      </c>
      <c r="B3104" s="34" t="s">
        <v>67</v>
      </c>
      <c r="C3104" s="5" t="s">
        <v>121</v>
      </c>
      <c r="D3104" s="35" t="s">
        <v>88</v>
      </c>
      <c r="E3104" s="36" t="s">
        <v>14</v>
      </c>
      <c r="F3104" s="37">
        <v>100</v>
      </c>
      <c r="G3104" s="38">
        <v>-0.02</v>
      </c>
      <c r="H3104" s="34">
        <v>0.99227877599888736</v>
      </c>
      <c r="I3104" s="35">
        <v>2.092102610543638</v>
      </c>
      <c r="J3104" s="35">
        <v>0.24879590433678034</v>
      </c>
      <c r="K3104" s="35">
        <v>0.67791959666455248</v>
      </c>
      <c r="L3104" s="35">
        <v>0</v>
      </c>
      <c r="M3104" s="35">
        <v>0</v>
      </c>
      <c r="N3104" s="35">
        <v>0</v>
      </c>
      <c r="O3104" s="35">
        <v>0</v>
      </c>
      <c r="P3104" s="36">
        <v>12</v>
      </c>
      <c r="Q3104" s="37">
        <v>86</v>
      </c>
      <c r="R3104" s="36">
        <v>2</v>
      </c>
      <c r="S3104" s="39">
        <f t="shared" si="101"/>
        <v>86</v>
      </c>
      <c r="T3104" s="34" t="s">
        <v>31</v>
      </c>
      <c r="U3104" s="12">
        <f>((alpha+(beta*speed))^((-1)/ceta))</f>
        <v>9.5027296510157011E-3</v>
      </c>
      <c r="V3104" s="8">
        <f t="shared" si="102"/>
        <v>86</v>
      </c>
      <c r="AB3104" s="41"/>
    </row>
    <row r="3105" spans="1:28">
      <c r="A3105" s="34" t="s">
        <v>19</v>
      </c>
      <c r="B3105" s="34" t="s">
        <v>67</v>
      </c>
      <c r="C3105" s="5" t="s">
        <v>121</v>
      </c>
      <c r="D3105" s="35" t="s">
        <v>88</v>
      </c>
      <c r="E3105" s="36" t="s">
        <v>18</v>
      </c>
      <c r="F3105" s="37">
        <v>100</v>
      </c>
      <c r="G3105" s="38">
        <v>-0.02</v>
      </c>
      <c r="H3105" s="34">
        <v>0.97891662215036257</v>
      </c>
      <c r="I3105" s="35">
        <v>0.21739384294317107</v>
      </c>
      <c r="J3105" s="35">
        <v>0.98632665848370227</v>
      </c>
      <c r="K3105" s="35">
        <v>-0.51614585226660614</v>
      </c>
      <c r="L3105" s="35">
        <v>0</v>
      </c>
      <c r="M3105" s="35">
        <v>0</v>
      </c>
      <c r="N3105" s="35">
        <v>0</v>
      </c>
      <c r="O3105" s="35">
        <v>0</v>
      </c>
      <c r="P3105" s="36">
        <v>12</v>
      </c>
      <c r="Q3105" s="37">
        <v>86</v>
      </c>
      <c r="R3105" s="36">
        <v>0</v>
      </c>
      <c r="S3105" s="39">
        <f t="shared" si="101"/>
        <v>86</v>
      </c>
      <c r="T3105" s="34" t="s">
        <v>29</v>
      </c>
      <c r="U3105" s="12">
        <f>((alpha*(beta^speed))*(speed^ceta))</f>
        <v>6.676521157076962E-3</v>
      </c>
      <c r="V3105" s="8">
        <f t="shared" si="102"/>
        <v>86</v>
      </c>
      <c r="AB3105" s="41"/>
    </row>
    <row r="3106" spans="1:28">
      <c r="A3106" s="34" t="s">
        <v>19</v>
      </c>
      <c r="B3106" s="34" t="s">
        <v>67</v>
      </c>
      <c r="C3106" s="5" t="s">
        <v>121</v>
      </c>
      <c r="D3106" s="35" t="s">
        <v>88</v>
      </c>
      <c r="E3106" s="36" t="s">
        <v>17</v>
      </c>
      <c r="F3106" s="37">
        <v>100</v>
      </c>
      <c r="G3106" s="38">
        <v>-0.02</v>
      </c>
      <c r="H3106" s="34">
        <v>0.96380256312003476</v>
      </c>
      <c r="I3106" s="35">
        <v>-1.302863550014171E-3</v>
      </c>
      <c r="J3106" s="35">
        <v>0.2404561974722525</v>
      </c>
      <c r="K3106" s="35">
        <v>-15.753132533630488</v>
      </c>
      <c r="L3106" s="35">
        <v>419.61481868792271</v>
      </c>
      <c r="M3106" s="35">
        <v>0</v>
      </c>
      <c r="N3106" s="35">
        <v>0</v>
      </c>
      <c r="O3106" s="35">
        <v>0</v>
      </c>
      <c r="P3106" s="36">
        <v>12</v>
      </c>
      <c r="Q3106" s="37">
        <v>86</v>
      </c>
      <c r="R3106" s="36">
        <v>14</v>
      </c>
      <c r="S3106" s="39">
        <f t="shared" si="101"/>
        <v>86</v>
      </c>
      <c r="T3106" s="34" t="s">
        <v>51</v>
      </c>
      <c r="U3106" s="12">
        <f>(((alpha*(speed^3))+(beta*(speed^2))+(ceta*speed))+delta)</f>
        <v>14.565279132666547</v>
      </c>
      <c r="V3106" s="8">
        <f t="shared" si="102"/>
        <v>86</v>
      </c>
    </row>
    <row r="3107" spans="1:28">
      <c r="A3107" s="34" t="s">
        <v>19</v>
      </c>
      <c r="B3107" s="34" t="s">
        <v>67</v>
      </c>
      <c r="C3107" s="5" t="s">
        <v>121</v>
      </c>
      <c r="D3107" s="35" t="s">
        <v>88</v>
      </c>
      <c r="E3107" s="36" t="s">
        <v>15</v>
      </c>
      <c r="F3107" s="37">
        <v>0</v>
      </c>
      <c r="G3107" s="38">
        <v>0.02</v>
      </c>
      <c r="H3107" s="34">
        <v>0.99863465170620525</v>
      </c>
      <c r="I3107" s="35">
        <v>20.100454930894614</v>
      </c>
      <c r="J3107" s="35">
        <v>1.0093376400878915</v>
      </c>
      <c r="K3107" s="35">
        <v>-0.93987216665131945</v>
      </c>
      <c r="L3107" s="35">
        <v>0</v>
      </c>
      <c r="M3107" s="35">
        <v>0</v>
      </c>
      <c r="N3107" s="35">
        <v>0</v>
      </c>
      <c r="O3107" s="35">
        <v>0</v>
      </c>
      <c r="P3107" s="36">
        <v>12</v>
      </c>
      <c r="Q3107" s="37">
        <v>86</v>
      </c>
      <c r="R3107" s="36">
        <v>0</v>
      </c>
      <c r="S3107" s="39">
        <f t="shared" si="101"/>
        <v>86</v>
      </c>
      <c r="T3107" s="34" t="s">
        <v>29</v>
      </c>
      <c r="U3107" s="12">
        <f>((alpha*(beta^speed))*(speed^ceta))</f>
        <v>0.67945545237157101</v>
      </c>
      <c r="V3107" s="8">
        <f t="shared" si="102"/>
        <v>86</v>
      </c>
    </row>
    <row r="3108" spans="1:28">
      <c r="A3108" s="34" t="s">
        <v>19</v>
      </c>
      <c r="B3108" s="34" t="s">
        <v>67</v>
      </c>
      <c r="C3108" s="5" t="s">
        <v>121</v>
      </c>
      <c r="D3108" s="35" t="s">
        <v>88</v>
      </c>
      <c r="E3108" s="36" t="s">
        <v>16</v>
      </c>
      <c r="F3108" s="37">
        <v>0</v>
      </c>
      <c r="G3108" s="38">
        <v>0.02</v>
      </c>
      <c r="H3108" s="34">
        <v>0.98740845344281791</v>
      </c>
      <c r="I3108" s="35">
        <v>4.6201626869342443</v>
      </c>
      <c r="J3108" s="35">
        <v>-7.4242980556550025E-3</v>
      </c>
      <c r="K3108" s="35">
        <v>125.25546696000093</v>
      </c>
      <c r="L3108" s="35">
        <v>-1.4315070062519466</v>
      </c>
      <c r="M3108" s="35">
        <v>0</v>
      </c>
      <c r="N3108" s="35">
        <v>0</v>
      </c>
      <c r="O3108" s="35">
        <v>0</v>
      </c>
      <c r="P3108" s="36">
        <v>12</v>
      </c>
      <c r="Q3108" s="37">
        <v>86</v>
      </c>
      <c r="R3108" s="36">
        <v>1</v>
      </c>
      <c r="S3108" s="39">
        <f t="shared" si="101"/>
        <v>86</v>
      </c>
      <c r="T3108" s="34" t="s">
        <v>30</v>
      </c>
      <c r="U3108" s="12">
        <f>((alpha*(speed^beta))+(ceta*(speed^delta)))</f>
        <v>4.6829537548696365</v>
      </c>
      <c r="V3108" s="8">
        <f t="shared" si="102"/>
        <v>86</v>
      </c>
    </row>
    <row r="3109" spans="1:28">
      <c r="A3109" s="34" t="s">
        <v>19</v>
      </c>
      <c r="B3109" s="34" t="s">
        <v>67</v>
      </c>
      <c r="C3109" s="5" t="s">
        <v>121</v>
      </c>
      <c r="D3109" s="35" t="s">
        <v>88</v>
      </c>
      <c r="E3109" s="36" t="s">
        <v>14</v>
      </c>
      <c r="F3109" s="37">
        <v>0</v>
      </c>
      <c r="G3109" s="38">
        <v>0.02</v>
      </c>
      <c r="H3109" s="34">
        <v>0.9954001463327925</v>
      </c>
      <c r="I3109" s="35">
        <v>1.0018204686112326</v>
      </c>
      <c r="J3109" s="35">
        <v>0.69285201300491484</v>
      </c>
      <c r="K3109" s="35">
        <v>-5.1077665076837142E-3</v>
      </c>
      <c r="L3109" s="35">
        <v>0</v>
      </c>
      <c r="M3109" s="35">
        <v>0</v>
      </c>
      <c r="N3109" s="35">
        <v>0</v>
      </c>
      <c r="O3109" s="35">
        <v>0</v>
      </c>
      <c r="P3109" s="36">
        <v>12</v>
      </c>
      <c r="Q3109" s="37">
        <v>86</v>
      </c>
      <c r="R3109" s="36">
        <v>5</v>
      </c>
      <c r="S3109" s="39">
        <f t="shared" si="101"/>
        <v>86</v>
      </c>
      <c r="T3109" s="34" t="s">
        <v>36</v>
      </c>
      <c r="U3109" s="12">
        <f>(1/(((ceta*(speed^2))+(beta*speed))+alpha))</f>
        <v>4.3840319971484819E-2</v>
      </c>
      <c r="V3109" s="8">
        <f t="shared" si="102"/>
        <v>86</v>
      </c>
      <c r="AB3109" s="41"/>
    </row>
    <row r="3110" spans="1:28">
      <c r="A3110" s="34" t="s">
        <v>19</v>
      </c>
      <c r="B3110" s="34" t="s">
        <v>67</v>
      </c>
      <c r="C3110" s="5" t="s">
        <v>121</v>
      </c>
      <c r="D3110" s="35" t="s">
        <v>88</v>
      </c>
      <c r="E3110" s="36" t="s">
        <v>18</v>
      </c>
      <c r="F3110" s="37">
        <v>0</v>
      </c>
      <c r="G3110" s="38">
        <v>0.02</v>
      </c>
      <c r="H3110" s="34">
        <v>0.98418529782599984</v>
      </c>
      <c r="I3110" s="35">
        <v>1.1189201585462337E-4</v>
      </c>
      <c r="J3110" s="35">
        <v>1.1621879773946635</v>
      </c>
      <c r="K3110" s="35">
        <v>0.31129704090314331</v>
      </c>
      <c r="L3110" s="35">
        <v>-0.64599965840328255</v>
      </c>
      <c r="M3110" s="35">
        <v>0</v>
      </c>
      <c r="N3110" s="35">
        <v>0</v>
      </c>
      <c r="O3110" s="35">
        <v>0</v>
      </c>
      <c r="P3110" s="36">
        <v>12</v>
      </c>
      <c r="Q3110" s="37">
        <v>86</v>
      </c>
      <c r="R3110" s="36">
        <v>1</v>
      </c>
      <c r="S3110" s="39">
        <f t="shared" si="101"/>
        <v>86</v>
      </c>
      <c r="T3110" s="34" t="s">
        <v>30</v>
      </c>
      <c r="U3110" s="12">
        <f>((alpha*(speed^beta))+(ceta*(speed^delta)))</f>
        <v>3.7335755991141986E-2</v>
      </c>
      <c r="V3110" s="8">
        <f t="shared" si="102"/>
        <v>86</v>
      </c>
      <c r="AB3110" s="41"/>
    </row>
    <row r="3111" spans="1:28">
      <c r="A3111" s="34" t="s">
        <v>19</v>
      </c>
      <c r="B3111" s="34" t="s">
        <v>67</v>
      </c>
      <c r="C3111" s="5" t="s">
        <v>121</v>
      </c>
      <c r="D3111" s="35" t="s">
        <v>88</v>
      </c>
      <c r="E3111" s="36" t="s">
        <v>17</v>
      </c>
      <c r="F3111" s="37">
        <v>0</v>
      </c>
      <c r="G3111" s="38">
        <v>0.02</v>
      </c>
      <c r="H3111" s="34">
        <v>0.98660675789596752</v>
      </c>
      <c r="I3111" s="35">
        <v>1874.0040834945714</v>
      </c>
      <c r="J3111" s="35">
        <v>1.0117412249416209</v>
      </c>
      <c r="K3111" s="35">
        <v>-0.67625673197298597</v>
      </c>
      <c r="L3111" s="35">
        <v>0</v>
      </c>
      <c r="M3111" s="35">
        <v>0</v>
      </c>
      <c r="N3111" s="35">
        <v>0</v>
      </c>
      <c r="O3111" s="35">
        <v>0</v>
      </c>
      <c r="P3111" s="36">
        <v>12</v>
      </c>
      <c r="Q3111" s="37">
        <v>86</v>
      </c>
      <c r="R3111" s="36">
        <v>0</v>
      </c>
      <c r="S3111" s="39">
        <f t="shared" si="101"/>
        <v>86</v>
      </c>
      <c r="T3111" s="34" t="s">
        <v>29</v>
      </c>
      <c r="U3111" s="12">
        <f>((alpha*(beta^speed))*(speed^ceta))</f>
        <v>251.49266213097991</v>
      </c>
      <c r="V3111" s="8">
        <f t="shared" si="102"/>
        <v>86</v>
      </c>
    </row>
    <row r="3112" spans="1:28">
      <c r="A3112" s="34" t="s">
        <v>19</v>
      </c>
      <c r="B3112" s="34" t="s">
        <v>67</v>
      </c>
      <c r="C3112" s="5" t="s">
        <v>121</v>
      </c>
      <c r="D3112" s="35" t="s">
        <v>88</v>
      </c>
      <c r="E3112" s="36" t="s">
        <v>15</v>
      </c>
      <c r="F3112" s="37">
        <v>50</v>
      </c>
      <c r="G3112" s="38">
        <v>0.02</v>
      </c>
      <c r="H3112" s="34">
        <v>0.99846036634041524</v>
      </c>
      <c r="I3112" s="35">
        <v>0.66886367565990379</v>
      </c>
      <c r="J3112" s="35">
        <v>25.894607998465204</v>
      </c>
      <c r="K3112" s="35">
        <v>0.10167253859792275</v>
      </c>
      <c r="L3112" s="35">
        <v>1.0983910406394231</v>
      </c>
      <c r="M3112" s="35">
        <v>8.4618773110242216E-3</v>
      </c>
      <c r="N3112" s="35">
        <v>0</v>
      </c>
      <c r="O3112" s="35">
        <v>0</v>
      </c>
      <c r="P3112" s="36">
        <v>12</v>
      </c>
      <c r="Q3112" s="37">
        <v>86</v>
      </c>
      <c r="R3112" s="36">
        <v>10</v>
      </c>
      <c r="S3112" s="39">
        <f t="shared" si="101"/>
        <v>86</v>
      </c>
      <c r="T3112" s="34" t="s">
        <v>44</v>
      </c>
      <c r="U3112" s="12">
        <f>(alpha+(beta/(1+EXP((((-1)*ceta)+(delta*LN(speed)))+(epsilon*speed)))))</f>
        <v>0.77231723280464082</v>
      </c>
      <c r="V3112" s="8">
        <f t="shared" si="102"/>
        <v>86</v>
      </c>
    </row>
    <row r="3113" spans="1:28">
      <c r="A3113" s="34" t="s">
        <v>19</v>
      </c>
      <c r="B3113" s="34" t="s">
        <v>67</v>
      </c>
      <c r="C3113" s="5" t="s">
        <v>121</v>
      </c>
      <c r="D3113" s="35" t="s">
        <v>88</v>
      </c>
      <c r="E3113" s="36" t="s">
        <v>16</v>
      </c>
      <c r="F3113" s="37">
        <v>50</v>
      </c>
      <c r="G3113" s="38">
        <v>0.02</v>
      </c>
      <c r="H3113" s="34">
        <v>0.98385935420796788</v>
      </c>
      <c r="I3113" s="35">
        <v>189.60408422723722</v>
      </c>
      <c r="J3113" s="35">
        <v>-1.7681721507474539</v>
      </c>
      <c r="K3113" s="35">
        <v>9.5495427003056275</v>
      </c>
      <c r="L3113" s="35">
        <v>-0.1201792194417028</v>
      </c>
      <c r="M3113" s="35">
        <v>0</v>
      </c>
      <c r="N3113" s="35">
        <v>0</v>
      </c>
      <c r="O3113" s="35">
        <v>0</v>
      </c>
      <c r="P3113" s="36">
        <v>12</v>
      </c>
      <c r="Q3113" s="37">
        <v>86</v>
      </c>
      <c r="R3113" s="36">
        <v>1</v>
      </c>
      <c r="S3113" s="39">
        <f t="shared" si="101"/>
        <v>86</v>
      </c>
      <c r="T3113" s="34" t="s">
        <v>30</v>
      </c>
      <c r="U3113" s="12">
        <f>((alpha*(speed^beta))+(ceta*(speed^delta)))</f>
        <v>5.6630827269207407</v>
      </c>
      <c r="V3113" s="8">
        <f t="shared" si="102"/>
        <v>86</v>
      </c>
    </row>
    <row r="3114" spans="1:28">
      <c r="A3114" s="34" t="s">
        <v>19</v>
      </c>
      <c r="B3114" s="34" t="s">
        <v>67</v>
      </c>
      <c r="C3114" s="5" t="s">
        <v>121</v>
      </c>
      <c r="D3114" s="35" t="s">
        <v>88</v>
      </c>
      <c r="E3114" s="36" t="s">
        <v>14</v>
      </c>
      <c r="F3114" s="37">
        <v>50</v>
      </c>
      <c r="G3114" s="38">
        <v>0.02</v>
      </c>
      <c r="H3114" s="34">
        <v>0.9907452451230081</v>
      </c>
      <c r="I3114" s="35">
        <v>0.94660709935334564</v>
      </c>
      <c r="J3114" s="35">
        <v>1.0132073867499489</v>
      </c>
      <c r="K3114" s="35">
        <v>-0.88887885489948482</v>
      </c>
      <c r="L3114" s="35">
        <v>0</v>
      </c>
      <c r="M3114" s="35">
        <v>0</v>
      </c>
      <c r="N3114" s="35">
        <v>0</v>
      </c>
      <c r="O3114" s="35">
        <v>0</v>
      </c>
      <c r="P3114" s="36">
        <v>12</v>
      </c>
      <c r="Q3114" s="37">
        <v>86</v>
      </c>
      <c r="R3114" s="36">
        <v>0</v>
      </c>
      <c r="S3114" s="39">
        <f t="shared" si="101"/>
        <v>86</v>
      </c>
      <c r="T3114" s="34" t="s">
        <v>29</v>
      </c>
      <c r="U3114" s="12">
        <f>((alpha*(beta^speed))*(speed^ceta))</f>
        <v>5.5807537549169534E-2</v>
      </c>
      <c r="V3114" s="8">
        <f t="shared" si="102"/>
        <v>86</v>
      </c>
      <c r="AB3114" s="41"/>
    </row>
    <row r="3115" spans="1:28">
      <c r="A3115" s="34" t="s">
        <v>19</v>
      </c>
      <c r="B3115" s="34" t="s">
        <v>67</v>
      </c>
      <c r="C3115" s="5" t="s">
        <v>121</v>
      </c>
      <c r="D3115" s="35" t="s">
        <v>88</v>
      </c>
      <c r="E3115" s="36" t="s">
        <v>18</v>
      </c>
      <c r="F3115" s="37">
        <v>50</v>
      </c>
      <c r="G3115" s="38">
        <v>0.02</v>
      </c>
      <c r="H3115" s="34">
        <v>0.9826299311992075</v>
      </c>
      <c r="I3115" s="35">
        <v>0.2448866726042204</v>
      </c>
      <c r="J3115" s="35">
        <v>1.0060657285473316</v>
      </c>
      <c r="K3115" s="35">
        <v>-0.51058797360405095</v>
      </c>
      <c r="L3115" s="35">
        <v>0</v>
      </c>
      <c r="M3115" s="35">
        <v>0</v>
      </c>
      <c r="N3115" s="35">
        <v>0</v>
      </c>
      <c r="O3115" s="35">
        <v>0</v>
      </c>
      <c r="P3115" s="36">
        <v>12</v>
      </c>
      <c r="Q3115" s="37">
        <v>86</v>
      </c>
      <c r="R3115" s="36">
        <v>0</v>
      </c>
      <c r="S3115" s="39">
        <f t="shared" si="101"/>
        <v>86</v>
      </c>
      <c r="T3115" s="34" t="s">
        <v>29</v>
      </c>
      <c r="U3115" s="12">
        <f>((alpha*(beta^speed))*(speed^ceta))</f>
        <v>4.2374056719523441E-2</v>
      </c>
      <c r="V3115" s="8">
        <f t="shared" si="102"/>
        <v>86</v>
      </c>
      <c r="AB3115" s="41"/>
    </row>
    <row r="3116" spans="1:28">
      <c r="A3116" s="34" t="s">
        <v>19</v>
      </c>
      <c r="B3116" s="34" t="s">
        <v>67</v>
      </c>
      <c r="C3116" s="5" t="s">
        <v>121</v>
      </c>
      <c r="D3116" s="35" t="s">
        <v>88</v>
      </c>
      <c r="E3116" s="36" t="s">
        <v>17</v>
      </c>
      <c r="F3116" s="37">
        <v>50</v>
      </c>
      <c r="G3116" s="38">
        <v>0.02</v>
      </c>
      <c r="H3116" s="34">
        <v>0.97610810920014413</v>
      </c>
      <c r="I3116" s="35">
        <v>1638.8878069939617</v>
      </c>
      <c r="J3116" s="35">
        <v>1.0091156579981821</v>
      </c>
      <c r="K3116" s="35">
        <v>-0.54322930884492182</v>
      </c>
      <c r="L3116" s="35">
        <v>0</v>
      </c>
      <c r="M3116" s="35">
        <v>0</v>
      </c>
      <c r="N3116" s="35">
        <v>0</v>
      </c>
      <c r="O3116" s="35">
        <v>0</v>
      </c>
      <c r="P3116" s="36">
        <v>12</v>
      </c>
      <c r="Q3116" s="37">
        <v>86</v>
      </c>
      <c r="R3116" s="36">
        <v>0</v>
      </c>
      <c r="S3116" s="39">
        <f t="shared" si="101"/>
        <v>86</v>
      </c>
      <c r="T3116" s="34" t="s">
        <v>29</v>
      </c>
      <c r="U3116" s="12">
        <f>((alpha*(beta^speed))*(speed^ceta))</f>
        <v>318.12238945557226</v>
      </c>
      <c r="V3116" s="8">
        <f t="shared" si="102"/>
        <v>86</v>
      </c>
    </row>
    <row r="3117" spans="1:28">
      <c r="A3117" s="34" t="s">
        <v>19</v>
      </c>
      <c r="B3117" s="34" t="s">
        <v>67</v>
      </c>
      <c r="C3117" s="5" t="s">
        <v>121</v>
      </c>
      <c r="D3117" s="35" t="s">
        <v>88</v>
      </c>
      <c r="E3117" s="36" t="s">
        <v>15</v>
      </c>
      <c r="F3117" s="37">
        <v>100</v>
      </c>
      <c r="G3117" s="38">
        <v>0.02</v>
      </c>
      <c r="H3117" s="34">
        <v>0.99637305697807255</v>
      </c>
      <c r="I3117" s="35">
        <v>80.971965166902763</v>
      </c>
      <c r="J3117" s="35">
        <v>-1.9229445250773691</v>
      </c>
      <c r="K3117" s="35">
        <v>4.2584335696857849</v>
      </c>
      <c r="L3117" s="35">
        <v>-0.37457387265817843</v>
      </c>
      <c r="M3117" s="35">
        <v>0</v>
      </c>
      <c r="N3117" s="35">
        <v>0</v>
      </c>
      <c r="O3117" s="35">
        <v>0</v>
      </c>
      <c r="P3117" s="36">
        <v>12</v>
      </c>
      <c r="Q3117" s="37">
        <v>86</v>
      </c>
      <c r="R3117" s="36">
        <v>1</v>
      </c>
      <c r="S3117" s="39">
        <f t="shared" si="101"/>
        <v>86</v>
      </c>
      <c r="T3117" s="34" t="s">
        <v>30</v>
      </c>
      <c r="U3117" s="12">
        <f>((alpha*(speed^beta))+(ceta*(speed^delta)))</f>
        <v>0.81828660286708954</v>
      </c>
      <c r="V3117" s="8">
        <f t="shared" si="102"/>
        <v>86</v>
      </c>
    </row>
    <row r="3118" spans="1:28">
      <c r="A3118" s="34" t="s">
        <v>19</v>
      </c>
      <c r="B3118" s="34" t="s">
        <v>67</v>
      </c>
      <c r="C3118" s="5" t="s">
        <v>121</v>
      </c>
      <c r="D3118" s="35" t="s">
        <v>88</v>
      </c>
      <c r="E3118" s="36" t="s">
        <v>16</v>
      </c>
      <c r="F3118" s="37">
        <v>100</v>
      </c>
      <c r="G3118" s="38">
        <v>0.02</v>
      </c>
      <c r="H3118" s="34">
        <v>0.98129545738815249</v>
      </c>
      <c r="I3118" s="35">
        <v>2279.189037390156</v>
      </c>
      <c r="J3118" s="35">
        <v>-3.1287004036094888</v>
      </c>
      <c r="K3118" s="35">
        <v>17.090352035062935</v>
      </c>
      <c r="L3118" s="35">
        <v>-0.2230469776328132</v>
      </c>
      <c r="M3118" s="35">
        <v>0</v>
      </c>
      <c r="N3118" s="35">
        <v>0</v>
      </c>
      <c r="O3118" s="35">
        <v>0</v>
      </c>
      <c r="P3118" s="36">
        <v>12</v>
      </c>
      <c r="Q3118" s="37">
        <v>86</v>
      </c>
      <c r="R3118" s="36">
        <v>1</v>
      </c>
      <c r="S3118" s="39">
        <f t="shared" si="101"/>
        <v>86</v>
      </c>
      <c r="T3118" s="34" t="s">
        <v>30</v>
      </c>
      <c r="U3118" s="12">
        <f>((alpha*(speed^beta))+(ceta*(speed^delta)))</f>
        <v>6.3300271905875327</v>
      </c>
      <c r="V3118" s="8">
        <f t="shared" si="102"/>
        <v>86</v>
      </c>
    </row>
    <row r="3119" spans="1:28">
      <c r="A3119" s="34" t="s">
        <v>19</v>
      </c>
      <c r="B3119" s="34" t="s">
        <v>67</v>
      </c>
      <c r="C3119" s="5" t="s">
        <v>121</v>
      </c>
      <c r="D3119" s="35" t="s">
        <v>88</v>
      </c>
      <c r="E3119" s="36" t="s">
        <v>14</v>
      </c>
      <c r="F3119" s="37">
        <v>100</v>
      </c>
      <c r="G3119" s="38">
        <v>0.02</v>
      </c>
      <c r="H3119" s="34">
        <v>0.98934555813414615</v>
      </c>
      <c r="I3119" s="35">
        <v>0.6756296084754877</v>
      </c>
      <c r="J3119" s="35">
        <v>1.008685624247347</v>
      </c>
      <c r="K3119" s="35">
        <v>-0.70365079234065009</v>
      </c>
      <c r="L3119" s="35">
        <v>0</v>
      </c>
      <c r="M3119" s="35">
        <v>0</v>
      </c>
      <c r="N3119" s="35">
        <v>0</v>
      </c>
      <c r="O3119" s="35">
        <v>0</v>
      </c>
      <c r="P3119" s="36">
        <v>12</v>
      </c>
      <c r="Q3119" s="37">
        <v>86</v>
      </c>
      <c r="R3119" s="36">
        <v>0</v>
      </c>
      <c r="S3119" s="39">
        <f t="shared" si="101"/>
        <v>86</v>
      </c>
      <c r="T3119" s="34" t="s">
        <v>29</v>
      </c>
      <c r="U3119" s="12">
        <f>((alpha*(beta^speed))*(speed^ceta))</f>
        <v>6.1872661703663207E-2</v>
      </c>
      <c r="V3119" s="8">
        <f t="shared" si="102"/>
        <v>86</v>
      </c>
      <c r="AB3119" s="41"/>
    </row>
    <row r="3120" spans="1:28">
      <c r="A3120" s="34" t="s">
        <v>19</v>
      </c>
      <c r="B3120" s="34" t="s">
        <v>67</v>
      </c>
      <c r="C3120" s="5" t="s">
        <v>121</v>
      </c>
      <c r="D3120" s="35" t="s">
        <v>88</v>
      </c>
      <c r="E3120" s="36" t="s">
        <v>18</v>
      </c>
      <c r="F3120" s="37">
        <v>100</v>
      </c>
      <c r="G3120" s="38">
        <v>0.02</v>
      </c>
      <c r="H3120" s="34">
        <v>0.97800744032425357</v>
      </c>
      <c r="I3120" s="35">
        <v>-776.4776924094615</v>
      </c>
      <c r="J3120" s="35">
        <v>279.71311918304724</v>
      </c>
      <c r="K3120" s="35">
        <v>3.1846218262130859</v>
      </c>
      <c r="L3120" s="35">
        <v>0</v>
      </c>
      <c r="M3120" s="35">
        <v>0</v>
      </c>
      <c r="N3120" s="35">
        <v>0</v>
      </c>
      <c r="O3120" s="35">
        <v>0</v>
      </c>
      <c r="P3120" s="36">
        <v>12</v>
      </c>
      <c r="Q3120" s="37">
        <v>86</v>
      </c>
      <c r="R3120" s="36">
        <v>2</v>
      </c>
      <c r="S3120" s="39">
        <f t="shared" si="101"/>
        <v>86</v>
      </c>
      <c r="T3120" s="34" t="s">
        <v>31</v>
      </c>
      <c r="U3120" s="12">
        <f>((alpha+(beta*speed))^((-1)/ceta))</f>
        <v>4.2533846526270833E-2</v>
      </c>
      <c r="V3120" s="8">
        <f t="shared" si="102"/>
        <v>86</v>
      </c>
      <c r="AB3120" s="41"/>
    </row>
    <row r="3121" spans="1:28">
      <c r="A3121" s="34" t="s">
        <v>19</v>
      </c>
      <c r="B3121" s="34" t="s">
        <v>67</v>
      </c>
      <c r="C3121" s="5" t="s">
        <v>121</v>
      </c>
      <c r="D3121" s="35" t="s">
        <v>88</v>
      </c>
      <c r="E3121" s="36" t="s">
        <v>17</v>
      </c>
      <c r="F3121" s="37">
        <v>100</v>
      </c>
      <c r="G3121" s="38">
        <v>0.02</v>
      </c>
      <c r="H3121" s="34">
        <v>0.96504992793159261</v>
      </c>
      <c r="I3121" s="35">
        <v>1551.3391636100284</v>
      </c>
      <c r="J3121" s="35">
        <v>1.0071434349941539</v>
      </c>
      <c r="K3121" s="35">
        <v>-0.45233242952841934</v>
      </c>
      <c r="L3121" s="35">
        <v>0</v>
      </c>
      <c r="M3121" s="35">
        <v>0</v>
      </c>
      <c r="N3121" s="35">
        <v>0</v>
      </c>
      <c r="O3121" s="35">
        <v>0</v>
      </c>
      <c r="P3121" s="36">
        <v>12</v>
      </c>
      <c r="Q3121" s="37">
        <v>86</v>
      </c>
      <c r="R3121" s="36">
        <v>0</v>
      </c>
      <c r="S3121" s="39">
        <f t="shared" si="101"/>
        <v>86</v>
      </c>
      <c r="T3121" s="34" t="s">
        <v>29</v>
      </c>
      <c r="U3121" s="12">
        <f>((alpha*(beta^speed))*(speed^ceta))</f>
        <v>381.52624775656261</v>
      </c>
      <c r="V3121" s="8">
        <f t="shared" si="102"/>
        <v>86</v>
      </c>
    </row>
    <row r="3122" spans="1:28">
      <c r="A3122" s="34" t="s">
        <v>19</v>
      </c>
      <c r="B3122" s="34" t="s">
        <v>67</v>
      </c>
      <c r="C3122" s="5" t="s">
        <v>121</v>
      </c>
      <c r="D3122" s="35" t="s">
        <v>88</v>
      </c>
      <c r="E3122" s="36" t="s">
        <v>15</v>
      </c>
      <c r="F3122" s="37">
        <v>0</v>
      </c>
      <c r="G3122" s="38">
        <v>0.04</v>
      </c>
      <c r="H3122" s="34">
        <v>0.99897430348625305</v>
      </c>
      <c r="I3122" s="35">
        <v>0.79223822099700181</v>
      </c>
      <c r="J3122" s="35">
        <v>19.476041253333339</v>
      </c>
      <c r="K3122" s="35">
        <v>0.7925675433036834</v>
      </c>
      <c r="L3122" s="35">
        <v>1.2430527717821793</v>
      </c>
      <c r="M3122" s="35">
        <v>8.8944229075743255E-3</v>
      </c>
      <c r="N3122" s="35">
        <v>0</v>
      </c>
      <c r="O3122" s="35">
        <v>0</v>
      </c>
      <c r="P3122" s="36">
        <v>12</v>
      </c>
      <c r="Q3122" s="37">
        <v>86</v>
      </c>
      <c r="R3122" s="36">
        <v>10</v>
      </c>
      <c r="S3122" s="39">
        <f t="shared" si="101"/>
        <v>86</v>
      </c>
      <c r="T3122" s="34" t="s">
        <v>44</v>
      </c>
      <c r="U3122" s="12">
        <f>(alpha+(beta/(1+EXP((((-1)*ceta)+(delta*LN(speed)))+(epsilon*speed)))))</f>
        <v>0.87077430260849198</v>
      </c>
      <c r="V3122" s="8">
        <f t="shared" si="102"/>
        <v>86</v>
      </c>
    </row>
    <row r="3123" spans="1:28">
      <c r="A3123" s="34" t="s">
        <v>19</v>
      </c>
      <c r="B3123" s="34" t="s">
        <v>67</v>
      </c>
      <c r="C3123" s="5" t="s">
        <v>121</v>
      </c>
      <c r="D3123" s="35" t="s">
        <v>88</v>
      </c>
      <c r="E3123" s="36" t="s">
        <v>16</v>
      </c>
      <c r="F3123" s="37">
        <v>0</v>
      </c>
      <c r="G3123" s="38">
        <v>0.04</v>
      </c>
      <c r="H3123" s="34">
        <v>0.96891050752938657</v>
      </c>
      <c r="I3123" s="35">
        <v>9.5430397328355845</v>
      </c>
      <c r="J3123" s="35">
        <v>-8.6959478103868434E-2</v>
      </c>
      <c r="K3123" s="35">
        <v>954.31509468544118</v>
      </c>
      <c r="L3123" s="35">
        <v>-2.4575869222238307</v>
      </c>
      <c r="M3123" s="35">
        <v>0</v>
      </c>
      <c r="N3123" s="35">
        <v>0</v>
      </c>
      <c r="O3123" s="35">
        <v>0</v>
      </c>
      <c r="P3123" s="36">
        <v>12</v>
      </c>
      <c r="Q3123" s="37">
        <v>86</v>
      </c>
      <c r="R3123" s="36">
        <v>1</v>
      </c>
      <c r="S3123" s="39">
        <f t="shared" si="101"/>
        <v>86</v>
      </c>
      <c r="T3123" s="34" t="s">
        <v>30</v>
      </c>
      <c r="U3123" s="12">
        <f>((alpha*(speed^beta))+(ceta*(speed^delta)))</f>
        <v>6.4951474210937858</v>
      </c>
      <c r="V3123" s="8">
        <f t="shared" si="102"/>
        <v>86</v>
      </c>
    </row>
    <row r="3124" spans="1:28">
      <c r="A3124" s="34" t="s">
        <v>19</v>
      </c>
      <c r="B3124" s="34" t="s">
        <v>67</v>
      </c>
      <c r="C3124" s="5" t="s">
        <v>121</v>
      </c>
      <c r="D3124" s="35" t="s">
        <v>88</v>
      </c>
      <c r="E3124" s="36" t="s">
        <v>14</v>
      </c>
      <c r="F3124" s="37">
        <v>0</v>
      </c>
      <c r="G3124" s="38">
        <v>0.04</v>
      </c>
      <c r="H3124" s="34">
        <v>0.98812878661410664</v>
      </c>
      <c r="I3124" s="35">
        <v>1.0711296239880714</v>
      </c>
      <c r="J3124" s="35">
        <v>1.0164439016761058</v>
      </c>
      <c r="K3124" s="35">
        <v>-0.9394029037578373</v>
      </c>
      <c r="L3124" s="35">
        <v>0</v>
      </c>
      <c r="M3124" s="35">
        <v>0</v>
      </c>
      <c r="N3124" s="35">
        <v>0</v>
      </c>
      <c r="O3124" s="35">
        <v>0</v>
      </c>
      <c r="P3124" s="36">
        <v>12</v>
      </c>
      <c r="Q3124" s="37">
        <v>86</v>
      </c>
      <c r="R3124" s="36">
        <v>0</v>
      </c>
      <c r="S3124" s="39">
        <f t="shared" si="101"/>
        <v>86</v>
      </c>
      <c r="T3124" s="34" t="s">
        <v>29</v>
      </c>
      <c r="U3124" s="12">
        <f>((alpha*(beta^speed))*(speed^ceta))</f>
        <v>6.6334921995944374E-2</v>
      </c>
      <c r="V3124" s="8">
        <f t="shared" si="102"/>
        <v>86</v>
      </c>
      <c r="AB3124" s="41"/>
    </row>
    <row r="3125" spans="1:28">
      <c r="A3125" s="34" t="s">
        <v>19</v>
      </c>
      <c r="B3125" s="34" t="s">
        <v>67</v>
      </c>
      <c r="C3125" s="5" t="s">
        <v>121</v>
      </c>
      <c r="D3125" s="35" t="s">
        <v>88</v>
      </c>
      <c r="E3125" s="36" t="s">
        <v>18</v>
      </c>
      <c r="F3125" s="37">
        <v>0</v>
      </c>
      <c r="G3125" s="38">
        <v>0.04</v>
      </c>
      <c r="H3125" s="34">
        <v>0.96671259913971075</v>
      </c>
      <c r="I3125" s="35">
        <v>6.3567252795405357E-2</v>
      </c>
      <c r="J3125" s="35">
        <v>-6.8049508647473889E-2</v>
      </c>
      <c r="K3125" s="35">
        <v>1.1332886997276754</v>
      </c>
      <c r="L3125" s="35">
        <v>-1.6174816663458045</v>
      </c>
      <c r="M3125" s="35">
        <v>0</v>
      </c>
      <c r="N3125" s="35">
        <v>0</v>
      </c>
      <c r="O3125" s="35">
        <v>0</v>
      </c>
      <c r="P3125" s="36">
        <v>12</v>
      </c>
      <c r="Q3125" s="37">
        <v>86</v>
      </c>
      <c r="R3125" s="36">
        <v>1</v>
      </c>
      <c r="S3125" s="39">
        <f t="shared" si="101"/>
        <v>86</v>
      </c>
      <c r="T3125" s="34" t="s">
        <v>30</v>
      </c>
      <c r="U3125" s="12">
        <f>((alpha*(speed^beta))+(ceta*(speed^delta)))</f>
        <v>4.7787287306348077E-2</v>
      </c>
      <c r="V3125" s="8">
        <f t="shared" si="102"/>
        <v>86</v>
      </c>
      <c r="AB3125" s="41"/>
    </row>
    <row r="3126" spans="1:28">
      <c r="A3126" s="34" t="s">
        <v>19</v>
      </c>
      <c r="B3126" s="34" t="s">
        <v>67</v>
      </c>
      <c r="C3126" s="5" t="s">
        <v>121</v>
      </c>
      <c r="D3126" s="35" t="s">
        <v>88</v>
      </c>
      <c r="E3126" s="36" t="s">
        <v>17</v>
      </c>
      <c r="F3126" s="37">
        <v>0</v>
      </c>
      <c r="G3126" s="38">
        <v>0.04</v>
      </c>
      <c r="H3126" s="34">
        <v>0.9858294551685487</v>
      </c>
      <c r="I3126" s="35">
        <v>1612.3470549847307</v>
      </c>
      <c r="J3126" s="35">
        <v>1.0103476370190962</v>
      </c>
      <c r="K3126" s="35">
        <v>-0.53264121051867175</v>
      </c>
      <c r="L3126" s="35">
        <v>0</v>
      </c>
      <c r="M3126" s="35">
        <v>0</v>
      </c>
      <c r="N3126" s="35">
        <v>0</v>
      </c>
      <c r="O3126" s="35">
        <v>0</v>
      </c>
      <c r="P3126" s="36">
        <v>12</v>
      </c>
      <c r="Q3126" s="37">
        <v>86</v>
      </c>
      <c r="R3126" s="36">
        <v>0</v>
      </c>
      <c r="S3126" s="39">
        <f t="shared" si="101"/>
        <v>86</v>
      </c>
      <c r="T3126" s="34" t="s">
        <v>29</v>
      </c>
      <c r="U3126" s="12">
        <f>((alpha*(beta^speed))*(speed^ceta))</f>
        <v>364.38149967054073</v>
      </c>
      <c r="V3126" s="8">
        <f t="shared" si="102"/>
        <v>86</v>
      </c>
    </row>
    <row r="3127" spans="1:28">
      <c r="A3127" s="34" t="s">
        <v>19</v>
      </c>
      <c r="B3127" s="34" t="s">
        <v>67</v>
      </c>
      <c r="C3127" s="5" t="s">
        <v>121</v>
      </c>
      <c r="D3127" s="35" t="s">
        <v>88</v>
      </c>
      <c r="E3127" s="36" t="s">
        <v>15</v>
      </c>
      <c r="F3127" s="37">
        <v>50</v>
      </c>
      <c r="G3127" s="38">
        <v>0.04</v>
      </c>
      <c r="H3127" s="34">
        <v>0.99506275725269744</v>
      </c>
      <c r="I3127" s="35">
        <v>1.2410258633649784</v>
      </c>
      <c r="J3127" s="35">
        <v>5.3755027254871797</v>
      </c>
      <c r="K3127" s="35">
        <v>-0.30403321189367383</v>
      </c>
      <c r="L3127" s="35">
        <v>0</v>
      </c>
      <c r="M3127" s="35">
        <v>0</v>
      </c>
      <c r="N3127" s="35">
        <v>0</v>
      </c>
      <c r="O3127" s="35">
        <v>0</v>
      </c>
      <c r="P3127" s="36">
        <v>12</v>
      </c>
      <c r="Q3127" s="37">
        <v>86</v>
      </c>
      <c r="R3127" s="36">
        <v>13</v>
      </c>
      <c r="S3127" s="39">
        <f t="shared" si="101"/>
        <v>86</v>
      </c>
      <c r="T3127" s="34" t="s">
        <v>50</v>
      </c>
      <c r="U3127" s="12">
        <f>EXP((alpha+(beta/speed))+(ceta*LN(speed)))</f>
        <v>0.95052786022292313</v>
      </c>
      <c r="V3127" s="8">
        <f t="shared" si="102"/>
        <v>86</v>
      </c>
    </row>
    <row r="3128" spans="1:28">
      <c r="A3128" s="34" t="s">
        <v>19</v>
      </c>
      <c r="B3128" s="34" t="s">
        <v>67</v>
      </c>
      <c r="C3128" s="5" t="s">
        <v>121</v>
      </c>
      <c r="D3128" s="35" t="s">
        <v>88</v>
      </c>
      <c r="E3128" s="36" t="s">
        <v>16</v>
      </c>
      <c r="F3128" s="37">
        <v>50</v>
      </c>
      <c r="G3128" s="38">
        <v>0.04</v>
      </c>
      <c r="H3128" s="34">
        <v>0.97193832343811637</v>
      </c>
      <c r="I3128" s="35">
        <v>2.8930247356713035</v>
      </c>
      <c r="J3128" s="35">
        <v>0.79680678412972217</v>
      </c>
      <c r="K3128" s="35">
        <v>-0.20091391778138348</v>
      </c>
      <c r="L3128" s="35">
        <v>0</v>
      </c>
      <c r="M3128" s="35">
        <v>0</v>
      </c>
      <c r="N3128" s="35">
        <v>0</v>
      </c>
      <c r="O3128" s="35">
        <v>0</v>
      </c>
      <c r="P3128" s="36">
        <v>12</v>
      </c>
      <c r="Q3128" s="37">
        <v>86</v>
      </c>
      <c r="R3128" s="36">
        <v>13</v>
      </c>
      <c r="S3128" s="39">
        <f t="shared" si="101"/>
        <v>86</v>
      </c>
      <c r="T3128" s="34" t="s">
        <v>50</v>
      </c>
      <c r="U3128" s="12">
        <f>EXP((alpha+(beta/speed))+(ceta*LN(speed)))</f>
        <v>7.4435624962711264</v>
      </c>
      <c r="V3128" s="8">
        <f t="shared" si="102"/>
        <v>86</v>
      </c>
    </row>
    <row r="3129" spans="1:28">
      <c r="A3129" s="34" t="s">
        <v>19</v>
      </c>
      <c r="B3129" s="34" t="s">
        <v>67</v>
      </c>
      <c r="C3129" s="5" t="s">
        <v>121</v>
      </c>
      <c r="D3129" s="35" t="s">
        <v>88</v>
      </c>
      <c r="E3129" s="36" t="s">
        <v>14</v>
      </c>
      <c r="F3129" s="37">
        <v>50</v>
      </c>
      <c r="G3129" s="38">
        <v>0.04</v>
      </c>
      <c r="H3129" s="34">
        <v>0.98283754862836981</v>
      </c>
      <c r="I3129" s="35">
        <v>2.7093886584471796</v>
      </c>
      <c r="J3129" s="35">
        <v>-1.7412992219011671</v>
      </c>
      <c r="K3129" s="35">
        <v>0.17326984280058516</v>
      </c>
      <c r="L3129" s="35">
        <v>-0.20855518059202882</v>
      </c>
      <c r="M3129" s="35">
        <v>0</v>
      </c>
      <c r="N3129" s="35">
        <v>0</v>
      </c>
      <c r="O3129" s="35">
        <v>0</v>
      </c>
      <c r="P3129" s="36">
        <v>12</v>
      </c>
      <c r="Q3129" s="37">
        <v>86</v>
      </c>
      <c r="R3129" s="36">
        <v>1</v>
      </c>
      <c r="S3129" s="39">
        <f t="shared" si="101"/>
        <v>86</v>
      </c>
      <c r="T3129" s="34" t="s">
        <v>30</v>
      </c>
      <c r="U3129" s="12">
        <f>((alpha*(speed^beta))+(ceta*(speed^delta)))</f>
        <v>6.9593877735196194E-2</v>
      </c>
      <c r="V3129" s="8">
        <f t="shared" si="102"/>
        <v>86</v>
      </c>
    </row>
    <row r="3130" spans="1:28">
      <c r="A3130" s="34" t="s">
        <v>19</v>
      </c>
      <c r="B3130" s="34" t="s">
        <v>67</v>
      </c>
      <c r="C3130" s="5" t="s">
        <v>121</v>
      </c>
      <c r="D3130" s="35" t="s">
        <v>88</v>
      </c>
      <c r="E3130" s="36" t="s">
        <v>18</v>
      </c>
      <c r="F3130" s="37">
        <v>50</v>
      </c>
      <c r="G3130" s="38">
        <v>0.04</v>
      </c>
      <c r="H3130" s="34">
        <v>0.97419809099354304</v>
      </c>
      <c r="I3130" s="35">
        <v>-1.836977894339015E-7</v>
      </c>
      <c r="J3130" s="35">
        <v>2.9474076026942818E-5</v>
      </c>
      <c r="K3130" s="35">
        <v>-1.9972442053843645E-3</v>
      </c>
      <c r="L3130" s="35">
        <v>0.108897986617268</v>
      </c>
      <c r="M3130" s="35">
        <v>0</v>
      </c>
      <c r="N3130" s="35">
        <v>0</v>
      </c>
      <c r="O3130" s="35">
        <v>0</v>
      </c>
      <c r="P3130" s="36">
        <v>12</v>
      </c>
      <c r="Q3130" s="37">
        <v>86</v>
      </c>
      <c r="R3130" s="36">
        <v>14</v>
      </c>
      <c r="S3130" s="39">
        <f t="shared" si="101"/>
        <v>86</v>
      </c>
      <c r="T3130" s="34" t="s">
        <v>51</v>
      </c>
      <c r="U3130" s="12">
        <f>(((alpha*(speed^3))+(beta*(speed^2))+(ceta*speed))+delta)</f>
        <v>3.8283170093312058E-2</v>
      </c>
      <c r="V3130" s="8">
        <f t="shared" si="102"/>
        <v>86</v>
      </c>
      <c r="AB3130" s="41"/>
    </row>
    <row r="3131" spans="1:28">
      <c r="A3131" s="34" t="s">
        <v>19</v>
      </c>
      <c r="B3131" s="34" t="s">
        <v>67</v>
      </c>
      <c r="C3131" s="5" t="s">
        <v>121</v>
      </c>
      <c r="D3131" s="35" t="s">
        <v>88</v>
      </c>
      <c r="E3131" s="36" t="s">
        <v>17</v>
      </c>
      <c r="F3131" s="37">
        <v>50</v>
      </c>
      <c r="G3131" s="38">
        <v>0.04</v>
      </c>
      <c r="H3131" s="34">
        <v>0.9751113239181316</v>
      </c>
      <c r="I3131" s="35">
        <v>1415.7955851901113</v>
      </c>
      <c r="J3131" s="35">
        <v>1.0072496755515854</v>
      </c>
      <c r="K3131" s="35">
        <v>-0.38189612957887897</v>
      </c>
      <c r="L3131" s="35">
        <v>0</v>
      </c>
      <c r="M3131" s="35">
        <v>0</v>
      </c>
      <c r="N3131" s="35">
        <v>0</v>
      </c>
      <c r="O3131" s="35">
        <v>0</v>
      </c>
      <c r="P3131" s="36">
        <v>12</v>
      </c>
      <c r="Q3131" s="37">
        <v>86</v>
      </c>
      <c r="R3131" s="36">
        <v>0</v>
      </c>
      <c r="S3131" s="39">
        <f t="shared" si="101"/>
        <v>86</v>
      </c>
      <c r="T3131" s="34" t="s">
        <v>29</v>
      </c>
      <c r="U3131" s="12">
        <f>((alpha*(beta^speed))*(speed^ceta))</f>
        <v>480.85794161310992</v>
      </c>
      <c r="V3131" s="8">
        <f t="shared" si="102"/>
        <v>86</v>
      </c>
    </row>
    <row r="3132" spans="1:28">
      <c r="A3132" s="34" t="s">
        <v>19</v>
      </c>
      <c r="B3132" s="34" t="s">
        <v>67</v>
      </c>
      <c r="C3132" s="5" t="s">
        <v>121</v>
      </c>
      <c r="D3132" s="35" t="s">
        <v>88</v>
      </c>
      <c r="E3132" s="36" t="s">
        <v>15</v>
      </c>
      <c r="F3132" s="37">
        <v>100</v>
      </c>
      <c r="G3132" s="38">
        <v>0.04</v>
      </c>
      <c r="H3132" s="34">
        <v>0.99765334957509733</v>
      </c>
      <c r="I3132" s="35">
        <v>3.430791374889095</v>
      </c>
      <c r="J3132" s="35">
        <v>-0.24488569114645969</v>
      </c>
      <c r="K3132" s="35">
        <v>87.049662496171933</v>
      </c>
      <c r="L3132" s="35">
        <v>-1.865572915702705</v>
      </c>
      <c r="M3132" s="35">
        <v>0</v>
      </c>
      <c r="N3132" s="35">
        <v>0</v>
      </c>
      <c r="O3132" s="35">
        <v>0</v>
      </c>
      <c r="P3132" s="36">
        <v>12</v>
      </c>
      <c r="Q3132" s="37">
        <v>81</v>
      </c>
      <c r="R3132" s="36">
        <v>1</v>
      </c>
      <c r="S3132" s="39">
        <f t="shared" si="101"/>
        <v>81</v>
      </c>
      <c r="T3132" s="34" t="s">
        <v>30</v>
      </c>
      <c r="U3132" s="12">
        <f>((alpha*(speed^beta))+(ceta*(speed^delta)))</f>
        <v>1.1935423790391577</v>
      </c>
      <c r="V3132" s="8">
        <f t="shared" si="102"/>
        <v>81</v>
      </c>
    </row>
    <row r="3133" spans="1:28">
      <c r="A3133" s="34" t="s">
        <v>19</v>
      </c>
      <c r="B3133" s="34" t="s">
        <v>67</v>
      </c>
      <c r="C3133" s="5" t="s">
        <v>121</v>
      </c>
      <c r="D3133" s="35" t="s">
        <v>88</v>
      </c>
      <c r="E3133" s="36" t="s">
        <v>16</v>
      </c>
      <c r="F3133" s="37">
        <v>100</v>
      </c>
      <c r="G3133" s="38">
        <v>0.04</v>
      </c>
      <c r="H3133" s="34">
        <v>0.98191286423864588</v>
      </c>
      <c r="I3133" s="35">
        <v>2.9167773652589162</v>
      </c>
      <c r="J3133" s="35">
        <v>1.5589437041090994</v>
      </c>
      <c r="K3133" s="35">
        <v>-0.16938899405788052</v>
      </c>
      <c r="L3133" s="35">
        <v>0</v>
      </c>
      <c r="M3133" s="35">
        <v>0</v>
      </c>
      <c r="N3133" s="35">
        <v>0</v>
      </c>
      <c r="O3133" s="35">
        <v>0</v>
      </c>
      <c r="P3133" s="36">
        <v>12</v>
      </c>
      <c r="Q3133" s="37">
        <v>81</v>
      </c>
      <c r="R3133" s="36">
        <v>13</v>
      </c>
      <c r="S3133" s="39">
        <f t="shared" si="101"/>
        <v>81</v>
      </c>
      <c r="T3133" s="34" t="s">
        <v>50</v>
      </c>
      <c r="U3133" s="12">
        <f>EXP((alpha+(beta/speed))+(ceta*LN(speed)))</f>
        <v>8.9499886316539659</v>
      </c>
      <c r="V3133" s="8">
        <f t="shared" si="102"/>
        <v>81</v>
      </c>
    </row>
    <row r="3134" spans="1:28">
      <c r="A3134" s="34" t="s">
        <v>19</v>
      </c>
      <c r="B3134" s="34" t="s">
        <v>67</v>
      </c>
      <c r="C3134" s="5" t="s">
        <v>121</v>
      </c>
      <c r="D3134" s="35" t="s">
        <v>88</v>
      </c>
      <c r="E3134" s="36" t="s">
        <v>14</v>
      </c>
      <c r="F3134" s="37">
        <v>100</v>
      </c>
      <c r="G3134" s="38">
        <v>0.04</v>
      </c>
      <c r="H3134" s="34">
        <v>0.98353321403791272</v>
      </c>
      <c r="I3134" s="35">
        <v>-6.4302019222671398E-7</v>
      </c>
      <c r="J3134" s="35">
        <v>1.0195286787780146E-4</v>
      </c>
      <c r="K3134" s="35">
        <v>-5.8635853360345059E-3</v>
      </c>
      <c r="L3134" s="35">
        <v>0.20879153837775932</v>
      </c>
      <c r="M3134" s="35">
        <v>0</v>
      </c>
      <c r="N3134" s="35">
        <v>0</v>
      </c>
      <c r="O3134" s="35">
        <v>0</v>
      </c>
      <c r="P3134" s="36">
        <v>12</v>
      </c>
      <c r="Q3134" s="37">
        <v>81</v>
      </c>
      <c r="R3134" s="36">
        <v>14</v>
      </c>
      <c r="S3134" s="39">
        <f t="shared" si="101"/>
        <v>81</v>
      </c>
      <c r="T3134" s="34" t="s">
        <v>51</v>
      </c>
      <c r="U3134" s="12">
        <f>(((alpha*(speed^3))+(beta*(speed^2))+(ceta*speed))+delta)</f>
        <v>6.102659832806262E-2</v>
      </c>
      <c r="V3134" s="8">
        <f t="shared" si="102"/>
        <v>81</v>
      </c>
    </row>
    <row r="3135" spans="1:28">
      <c r="A3135" s="34" t="s">
        <v>19</v>
      </c>
      <c r="B3135" s="34" t="s">
        <v>67</v>
      </c>
      <c r="C3135" s="5" t="s">
        <v>121</v>
      </c>
      <c r="D3135" s="35" t="s">
        <v>88</v>
      </c>
      <c r="E3135" s="36" t="s">
        <v>18</v>
      </c>
      <c r="F3135" s="37">
        <v>100</v>
      </c>
      <c r="G3135" s="38">
        <v>0.04</v>
      </c>
      <c r="H3135" s="34">
        <v>0.97689003117236706</v>
      </c>
      <c r="I3135" s="35">
        <v>-2.2574655210880229E-7</v>
      </c>
      <c r="J3135" s="35">
        <v>3.6695225971955232E-5</v>
      </c>
      <c r="K3135" s="35">
        <v>-2.6597110349954318E-3</v>
      </c>
      <c r="L3135" s="35">
        <v>0.13098653207895392</v>
      </c>
      <c r="M3135" s="35">
        <v>0</v>
      </c>
      <c r="N3135" s="35">
        <v>0</v>
      </c>
      <c r="O3135" s="35">
        <v>0</v>
      </c>
      <c r="P3135" s="36">
        <v>12</v>
      </c>
      <c r="Q3135" s="37">
        <v>81</v>
      </c>
      <c r="R3135" s="36">
        <v>14</v>
      </c>
      <c r="S3135" s="39">
        <f t="shared" si="101"/>
        <v>81</v>
      </c>
      <c r="T3135" s="34" t="s">
        <v>51</v>
      </c>
      <c r="U3135" s="12">
        <f>(((alpha*(speed^3))+(beta*(speed^2))+(ceta*speed))+delta)</f>
        <v>3.6336342447068209E-2</v>
      </c>
      <c r="V3135" s="8">
        <f t="shared" si="102"/>
        <v>81</v>
      </c>
      <c r="AB3135" s="41"/>
    </row>
    <row r="3136" spans="1:28">
      <c r="A3136" s="34" t="s">
        <v>19</v>
      </c>
      <c r="B3136" s="34" t="s">
        <v>67</v>
      </c>
      <c r="C3136" s="5" t="s">
        <v>121</v>
      </c>
      <c r="D3136" s="35" t="s">
        <v>88</v>
      </c>
      <c r="E3136" s="36" t="s">
        <v>17</v>
      </c>
      <c r="F3136" s="37">
        <v>100</v>
      </c>
      <c r="G3136" s="38">
        <v>0.04</v>
      </c>
      <c r="H3136" s="34">
        <v>0.9697756953720057</v>
      </c>
      <c r="I3136" s="35">
        <v>1354.3151685466962</v>
      </c>
      <c r="J3136" s="35">
        <v>1.0047956123263764</v>
      </c>
      <c r="K3136" s="35">
        <v>-0.28115529148298174</v>
      </c>
      <c r="L3136" s="35">
        <v>0</v>
      </c>
      <c r="M3136" s="35">
        <v>0</v>
      </c>
      <c r="N3136" s="35">
        <v>0</v>
      </c>
      <c r="O3136" s="35">
        <v>0</v>
      </c>
      <c r="P3136" s="36">
        <v>12</v>
      </c>
      <c r="Q3136" s="37">
        <v>81</v>
      </c>
      <c r="R3136" s="36">
        <v>0</v>
      </c>
      <c r="S3136" s="39">
        <f t="shared" si="101"/>
        <v>81</v>
      </c>
      <c r="T3136" s="34" t="s">
        <v>29</v>
      </c>
      <c r="U3136" s="12">
        <f>((alpha*(beta^speed))*(speed^ceta))</f>
        <v>580.00963334208859</v>
      </c>
      <c r="V3136" s="8">
        <f t="shared" si="102"/>
        <v>81</v>
      </c>
    </row>
    <row r="3137" spans="1:28">
      <c r="A3137" s="34" t="s">
        <v>19</v>
      </c>
      <c r="B3137" s="34" t="s">
        <v>67</v>
      </c>
      <c r="C3137" s="5" t="s">
        <v>121</v>
      </c>
      <c r="D3137" s="35" t="s">
        <v>88</v>
      </c>
      <c r="E3137" s="36" t="s">
        <v>15</v>
      </c>
      <c r="F3137" s="37">
        <v>0</v>
      </c>
      <c r="G3137" s="38">
        <v>0.06</v>
      </c>
      <c r="H3137" s="34">
        <v>0.99390160085940216</v>
      </c>
      <c r="I3137" s="35">
        <v>1.1392168295102949</v>
      </c>
      <c r="J3137" s="35">
        <v>5.9963248587795119</v>
      </c>
      <c r="K3137" s="35">
        <v>-0.28266867073480151</v>
      </c>
      <c r="L3137" s="35">
        <v>0</v>
      </c>
      <c r="M3137" s="35">
        <v>0</v>
      </c>
      <c r="N3137" s="35">
        <v>0</v>
      </c>
      <c r="O3137" s="35">
        <v>0</v>
      </c>
      <c r="P3137" s="36">
        <v>12</v>
      </c>
      <c r="Q3137" s="37">
        <v>86</v>
      </c>
      <c r="R3137" s="36">
        <v>13</v>
      </c>
      <c r="S3137" s="39">
        <f t="shared" si="101"/>
        <v>86</v>
      </c>
      <c r="T3137" s="34" t="s">
        <v>50</v>
      </c>
      <c r="U3137" s="12">
        <f>EXP((alpha+(beta/speed))+(ceta*LN(speed)))</f>
        <v>0.95107448940644057</v>
      </c>
      <c r="V3137" s="8">
        <f t="shared" si="102"/>
        <v>86</v>
      </c>
    </row>
    <row r="3138" spans="1:28">
      <c r="A3138" s="34" t="s">
        <v>19</v>
      </c>
      <c r="B3138" s="34" t="s">
        <v>67</v>
      </c>
      <c r="C3138" s="5" t="s">
        <v>121</v>
      </c>
      <c r="D3138" s="35" t="s">
        <v>88</v>
      </c>
      <c r="E3138" s="36" t="s">
        <v>16</v>
      </c>
      <c r="F3138" s="37">
        <v>0</v>
      </c>
      <c r="G3138" s="38">
        <v>0.06</v>
      </c>
      <c r="H3138" s="34">
        <v>0.95159090114938094</v>
      </c>
      <c r="I3138" s="35">
        <v>2.7459561432593498</v>
      </c>
      <c r="J3138" s="35">
        <v>1.1374531552338505</v>
      </c>
      <c r="K3138" s="35">
        <v>-0.16635337450076457</v>
      </c>
      <c r="L3138" s="35">
        <v>0</v>
      </c>
      <c r="M3138" s="35">
        <v>0</v>
      </c>
      <c r="N3138" s="35">
        <v>0</v>
      </c>
      <c r="O3138" s="35">
        <v>0</v>
      </c>
      <c r="P3138" s="36">
        <v>12</v>
      </c>
      <c r="Q3138" s="37">
        <v>86</v>
      </c>
      <c r="R3138" s="36">
        <v>13</v>
      </c>
      <c r="S3138" s="39">
        <f t="shared" ref="S3138:S3201" si="103">V3138</f>
        <v>86</v>
      </c>
      <c r="T3138" s="34" t="s">
        <v>50</v>
      </c>
      <c r="U3138" s="12">
        <f>EXP((alpha+(beta/speed))+(ceta*LN(speed)))</f>
        <v>7.5246676143485338</v>
      </c>
      <c r="V3138" s="8">
        <f t="shared" ref="V3138:V3201" si="104">IF($V$1&lt;P3138,P3138,IF($V$1&gt;Q3138,Q3138,$V$1))</f>
        <v>86</v>
      </c>
    </row>
    <row r="3139" spans="1:28">
      <c r="A3139" s="34" t="s">
        <v>19</v>
      </c>
      <c r="B3139" s="34" t="s">
        <v>67</v>
      </c>
      <c r="C3139" s="5" t="s">
        <v>121</v>
      </c>
      <c r="D3139" s="35" t="s">
        <v>88</v>
      </c>
      <c r="E3139" s="36" t="s">
        <v>14</v>
      </c>
      <c r="F3139" s="37">
        <v>0</v>
      </c>
      <c r="G3139" s="38">
        <v>0.06</v>
      </c>
      <c r="H3139" s="34">
        <v>0.97953859110287045</v>
      </c>
      <c r="I3139" s="35">
        <v>-2.548689273637597</v>
      </c>
      <c r="J3139" s="35">
        <v>7.6606267724707529</v>
      </c>
      <c r="K3139" s="35">
        <v>-3.5746792644021065E-2</v>
      </c>
      <c r="L3139" s="35">
        <v>0</v>
      </c>
      <c r="M3139" s="35">
        <v>0</v>
      </c>
      <c r="N3139" s="35">
        <v>0</v>
      </c>
      <c r="O3139" s="35">
        <v>0</v>
      </c>
      <c r="P3139" s="36">
        <v>12</v>
      </c>
      <c r="Q3139" s="37">
        <v>86</v>
      </c>
      <c r="R3139" s="36">
        <v>13</v>
      </c>
      <c r="S3139" s="39">
        <f t="shared" si="103"/>
        <v>86</v>
      </c>
      <c r="T3139" s="34" t="s">
        <v>50</v>
      </c>
      <c r="U3139" s="12">
        <f>EXP((alpha+(beta/speed))+(ceta*LN(speed)))</f>
        <v>7.2887301391052012E-2</v>
      </c>
      <c r="V3139" s="8">
        <f t="shared" si="104"/>
        <v>86</v>
      </c>
    </row>
    <row r="3140" spans="1:28">
      <c r="A3140" s="34" t="s">
        <v>19</v>
      </c>
      <c r="B3140" s="34" t="s">
        <v>67</v>
      </c>
      <c r="C3140" s="5" t="s">
        <v>121</v>
      </c>
      <c r="D3140" s="35" t="s">
        <v>88</v>
      </c>
      <c r="E3140" s="36" t="s">
        <v>18</v>
      </c>
      <c r="F3140" s="37">
        <v>0</v>
      </c>
      <c r="G3140" s="38">
        <v>0.06</v>
      </c>
      <c r="H3140" s="34">
        <v>0.96944468666917838</v>
      </c>
      <c r="I3140" s="35">
        <v>-2.2354950095929541E-7</v>
      </c>
      <c r="J3140" s="35">
        <v>3.3029822620702424E-5</v>
      </c>
      <c r="K3140" s="35">
        <v>-1.9348137182258821E-3</v>
      </c>
      <c r="L3140" s="35">
        <v>0.10366947065252274</v>
      </c>
      <c r="M3140" s="35">
        <v>0</v>
      </c>
      <c r="N3140" s="35">
        <v>0</v>
      </c>
      <c r="O3140" s="35">
        <v>0</v>
      </c>
      <c r="P3140" s="36">
        <v>12</v>
      </c>
      <c r="Q3140" s="37">
        <v>86</v>
      </c>
      <c r="R3140" s="36">
        <v>14</v>
      </c>
      <c r="S3140" s="39">
        <f t="shared" si="103"/>
        <v>86</v>
      </c>
      <c r="T3140" s="34" t="s">
        <v>51</v>
      </c>
      <c r="U3140" s="12">
        <f>(((alpha*(speed^3))+(beta*(speed^2))+(ceta*speed))+delta)</f>
        <v>3.9374057605646384E-2</v>
      </c>
      <c r="V3140" s="8">
        <f t="shared" si="104"/>
        <v>86</v>
      </c>
      <c r="AB3140" s="41"/>
    </row>
    <row r="3141" spans="1:28">
      <c r="A3141" s="34" t="s">
        <v>19</v>
      </c>
      <c r="B3141" s="34" t="s">
        <v>67</v>
      </c>
      <c r="C3141" s="5" t="s">
        <v>121</v>
      </c>
      <c r="D3141" s="35" t="s">
        <v>88</v>
      </c>
      <c r="E3141" s="36" t="s">
        <v>17</v>
      </c>
      <c r="F3141" s="37">
        <v>0</v>
      </c>
      <c r="G3141" s="38">
        <v>0.06</v>
      </c>
      <c r="H3141" s="34">
        <v>0.98357065632534701</v>
      </c>
      <c r="I3141" s="35">
        <v>1415.1063773463591</v>
      </c>
      <c r="J3141" s="35">
        <v>1.0083285031412734</v>
      </c>
      <c r="K3141" s="35">
        <v>-0.40500466080544789</v>
      </c>
      <c r="L3141" s="35">
        <v>0</v>
      </c>
      <c r="M3141" s="35">
        <v>0</v>
      </c>
      <c r="N3141" s="35">
        <v>0</v>
      </c>
      <c r="O3141" s="35">
        <v>0</v>
      </c>
      <c r="P3141" s="36">
        <v>12</v>
      </c>
      <c r="Q3141" s="37">
        <v>86</v>
      </c>
      <c r="R3141" s="36">
        <v>0</v>
      </c>
      <c r="S3141" s="39">
        <f t="shared" si="103"/>
        <v>86</v>
      </c>
      <c r="T3141" s="34" t="s">
        <v>29</v>
      </c>
      <c r="U3141" s="12">
        <f>((alpha*(beta^speed))*(speed^ceta))</f>
        <v>475.42714251237408</v>
      </c>
      <c r="V3141" s="8">
        <f t="shared" si="104"/>
        <v>86</v>
      </c>
    </row>
    <row r="3142" spans="1:28">
      <c r="A3142" s="34" t="s">
        <v>19</v>
      </c>
      <c r="B3142" s="34" t="s">
        <v>67</v>
      </c>
      <c r="C3142" s="5" t="s">
        <v>121</v>
      </c>
      <c r="D3142" s="35" t="s">
        <v>88</v>
      </c>
      <c r="E3142" s="36" t="s">
        <v>15</v>
      </c>
      <c r="F3142" s="37">
        <v>50</v>
      </c>
      <c r="G3142" s="38">
        <v>0.06</v>
      </c>
      <c r="H3142" s="34">
        <v>0.9926805231644299</v>
      </c>
      <c r="I3142" s="35">
        <v>15.339703852988496</v>
      </c>
      <c r="J3142" s="35">
        <v>1.0107290707819199</v>
      </c>
      <c r="K3142" s="35">
        <v>-0.74153141192272198</v>
      </c>
      <c r="L3142" s="35">
        <v>0</v>
      </c>
      <c r="M3142" s="35">
        <v>0</v>
      </c>
      <c r="N3142" s="35">
        <v>0</v>
      </c>
      <c r="O3142" s="35">
        <v>0</v>
      </c>
      <c r="P3142" s="36">
        <v>12</v>
      </c>
      <c r="Q3142" s="37">
        <v>77</v>
      </c>
      <c r="R3142" s="36">
        <v>0</v>
      </c>
      <c r="S3142" s="39">
        <f t="shared" si="103"/>
        <v>77</v>
      </c>
      <c r="T3142" s="34" t="s">
        <v>29</v>
      </c>
      <c r="U3142" s="12">
        <f>((alpha*(beta^speed))*(speed^ceta))</f>
        <v>1.3925190466012358</v>
      </c>
      <c r="V3142" s="8">
        <f t="shared" si="104"/>
        <v>77</v>
      </c>
    </row>
    <row r="3143" spans="1:28">
      <c r="A3143" s="34" t="s">
        <v>19</v>
      </c>
      <c r="B3143" s="34" t="s">
        <v>67</v>
      </c>
      <c r="C3143" s="5" t="s">
        <v>121</v>
      </c>
      <c r="D3143" s="35" t="s">
        <v>88</v>
      </c>
      <c r="E3143" s="36" t="s">
        <v>16</v>
      </c>
      <c r="F3143" s="37">
        <v>50</v>
      </c>
      <c r="G3143" s="38">
        <v>0.06</v>
      </c>
      <c r="H3143" s="34">
        <v>0.97993793747407876</v>
      </c>
      <c r="I3143" s="35">
        <v>2.9028381285818745</v>
      </c>
      <c r="J3143" s="35">
        <v>1.5937439040368409</v>
      </c>
      <c r="K3143" s="35">
        <v>-0.15102642598951499</v>
      </c>
      <c r="L3143" s="35">
        <v>0</v>
      </c>
      <c r="M3143" s="35">
        <v>0</v>
      </c>
      <c r="N3143" s="35">
        <v>0</v>
      </c>
      <c r="O3143" s="35">
        <v>0</v>
      </c>
      <c r="P3143" s="36">
        <v>12</v>
      </c>
      <c r="Q3143" s="37">
        <v>77</v>
      </c>
      <c r="R3143" s="36">
        <v>13</v>
      </c>
      <c r="S3143" s="39">
        <f t="shared" si="103"/>
        <v>77</v>
      </c>
      <c r="T3143" s="34" t="s">
        <v>50</v>
      </c>
      <c r="U3143" s="12">
        <f>EXP((alpha+(beta/speed))+(ceta*LN(speed)))</f>
        <v>9.6552971606079545</v>
      </c>
      <c r="V3143" s="8">
        <f t="shared" si="104"/>
        <v>77</v>
      </c>
    </row>
    <row r="3144" spans="1:28">
      <c r="A3144" s="34" t="s">
        <v>19</v>
      </c>
      <c r="B3144" s="34" t="s">
        <v>67</v>
      </c>
      <c r="C3144" s="5" t="s">
        <v>121</v>
      </c>
      <c r="D3144" s="35" t="s">
        <v>88</v>
      </c>
      <c r="E3144" s="36" t="s">
        <v>14</v>
      </c>
      <c r="F3144" s="37">
        <v>50</v>
      </c>
      <c r="G3144" s="38">
        <v>0.06</v>
      </c>
      <c r="H3144" s="34">
        <v>0.97753683385281576</v>
      </c>
      <c r="I3144" s="35">
        <v>-5.5212451125208108E-7</v>
      </c>
      <c r="J3144" s="35">
        <v>8.6437029549709345E-5</v>
      </c>
      <c r="K3144" s="35">
        <v>-5.1346829287843166E-3</v>
      </c>
      <c r="L3144" s="35">
        <v>0.20469084198677384</v>
      </c>
      <c r="M3144" s="35">
        <v>0</v>
      </c>
      <c r="N3144" s="35">
        <v>0</v>
      </c>
      <c r="O3144" s="35">
        <v>0</v>
      </c>
      <c r="P3144" s="36">
        <v>12</v>
      </c>
      <c r="Q3144" s="37">
        <v>77</v>
      </c>
      <c r="R3144" s="36">
        <v>14</v>
      </c>
      <c r="S3144" s="39">
        <f t="shared" si="103"/>
        <v>77</v>
      </c>
      <c r="T3144" s="34" t="s">
        <v>51</v>
      </c>
      <c r="U3144" s="12">
        <f>(((alpha*(speed^3))+(beta*(speed^2))+(ceta*speed))+delta)</f>
        <v>6.9742345175161868E-2</v>
      </c>
      <c r="V3144" s="8">
        <f t="shared" si="104"/>
        <v>77</v>
      </c>
    </row>
    <row r="3145" spans="1:28">
      <c r="A3145" s="34" t="s">
        <v>19</v>
      </c>
      <c r="B3145" s="34" t="s">
        <v>67</v>
      </c>
      <c r="C3145" s="5" t="s">
        <v>121</v>
      </c>
      <c r="D3145" s="35" t="s">
        <v>88</v>
      </c>
      <c r="E3145" s="36" t="s">
        <v>18</v>
      </c>
      <c r="F3145" s="37">
        <v>50</v>
      </c>
      <c r="G3145" s="38">
        <v>0.06</v>
      </c>
      <c r="H3145" s="34">
        <v>0.97729013778369311</v>
      </c>
      <c r="I3145" s="35">
        <v>-1.6840239825034071E-7</v>
      </c>
      <c r="J3145" s="35">
        <v>2.5788766409718998E-5</v>
      </c>
      <c r="K3145" s="35">
        <v>-2.1637677309401331E-3</v>
      </c>
      <c r="L3145" s="35">
        <v>0.129236037380142</v>
      </c>
      <c r="M3145" s="35">
        <v>0</v>
      </c>
      <c r="N3145" s="35">
        <v>0</v>
      </c>
      <c r="O3145" s="35">
        <v>0</v>
      </c>
      <c r="P3145" s="36">
        <v>12</v>
      </c>
      <c r="Q3145" s="37">
        <v>77</v>
      </c>
      <c r="R3145" s="36">
        <v>14</v>
      </c>
      <c r="S3145" s="39">
        <f t="shared" si="103"/>
        <v>77</v>
      </c>
      <c r="T3145" s="34" t="s">
        <v>51</v>
      </c>
      <c r="U3145" s="12">
        <f>(((alpha*(speed^3))+(beta*(speed^2))+(ceta*speed))+delta)</f>
        <v>3.8646266060552881E-2</v>
      </c>
      <c r="V3145" s="8">
        <f t="shared" si="104"/>
        <v>77</v>
      </c>
      <c r="AB3145" s="41"/>
    </row>
    <row r="3146" spans="1:28">
      <c r="A3146" s="34" t="s">
        <v>19</v>
      </c>
      <c r="B3146" s="34" t="s">
        <v>67</v>
      </c>
      <c r="C3146" s="5" t="s">
        <v>121</v>
      </c>
      <c r="D3146" s="35" t="s">
        <v>88</v>
      </c>
      <c r="E3146" s="36" t="s">
        <v>17</v>
      </c>
      <c r="F3146" s="37">
        <v>50</v>
      </c>
      <c r="G3146" s="38">
        <v>0.06</v>
      </c>
      <c r="H3146" s="34">
        <v>0.98042369278320873</v>
      </c>
      <c r="I3146" s="35">
        <v>1313.8392591872425</v>
      </c>
      <c r="J3146" s="35">
        <v>1.0049341104423106</v>
      </c>
      <c r="K3146" s="35">
        <v>-0.25991720749854075</v>
      </c>
      <c r="L3146" s="35">
        <v>0</v>
      </c>
      <c r="M3146" s="35">
        <v>0</v>
      </c>
      <c r="N3146" s="35">
        <v>0</v>
      </c>
      <c r="O3146" s="35">
        <v>0</v>
      </c>
      <c r="P3146" s="36">
        <v>12</v>
      </c>
      <c r="Q3146" s="37">
        <v>77</v>
      </c>
      <c r="R3146" s="36">
        <v>0</v>
      </c>
      <c r="S3146" s="39">
        <f t="shared" si="103"/>
        <v>77</v>
      </c>
      <c r="T3146" s="34" t="s">
        <v>29</v>
      </c>
      <c r="U3146" s="12">
        <f>((alpha*(beta^speed))*(speed^ceta))</f>
        <v>620.59044977450139</v>
      </c>
      <c r="V3146" s="8">
        <f t="shared" si="104"/>
        <v>77</v>
      </c>
    </row>
    <row r="3147" spans="1:28">
      <c r="A3147" s="34" t="s">
        <v>19</v>
      </c>
      <c r="B3147" s="34" t="s">
        <v>67</v>
      </c>
      <c r="C3147" s="5" t="s">
        <v>121</v>
      </c>
      <c r="D3147" s="35" t="s">
        <v>88</v>
      </c>
      <c r="E3147" s="36" t="s">
        <v>15</v>
      </c>
      <c r="F3147" s="37">
        <v>100</v>
      </c>
      <c r="G3147" s="38">
        <v>0.06</v>
      </c>
      <c r="H3147" s="34">
        <v>0.95427163680058857</v>
      </c>
      <c r="I3147" s="35">
        <v>-3.7238745997192132E-5</v>
      </c>
      <c r="J3147" s="35">
        <v>4.7738601004188811E-3</v>
      </c>
      <c r="K3147" s="35">
        <v>-0.20721678337898278</v>
      </c>
      <c r="L3147" s="35">
        <v>4.8422369482646364</v>
      </c>
      <c r="M3147" s="35">
        <v>0</v>
      </c>
      <c r="N3147" s="35">
        <v>0</v>
      </c>
      <c r="O3147" s="35">
        <v>0</v>
      </c>
      <c r="P3147" s="36">
        <v>12</v>
      </c>
      <c r="Q3147" s="37">
        <v>62</v>
      </c>
      <c r="R3147" s="36">
        <v>14</v>
      </c>
      <c r="S3147" s="39">
        <f t="shared" si="103"/>
        <v>62</v>
      </c>
      <c r="T3147" s="34" t="s">
        <v>51</v>
      </c>
      <c r="U3147" s="12">
        <f>(((alpha*(speed^3))+(beta*(speed^2))+(ceta*speed))+delta)</f>
        <v>1.4704787487590778</v>
      </c>
      <c r="V3147" s="8">
        <f t="shared" si="104"/>
        <v>62</v>
      </c>
    </row>
    <row r="3148" spans="1:28">
      <c r="A3148" s="34" t="s">
        <v>19</v>
      </c>
      <c r="B3148" s="34" t="s">
        <v>67</v>
      </c>
      <c r="C3148" s="5" t="s">
        <v>121</v>
      </c>
      <c r="D3148" s="35" t="s">
        <v>88</v>
      </c>
      <c r="E3148" s="36" t="s">
        <v>16</v>
      </c>
      <c r="F3148" s="37">
        <v>100</v>
      </c>
      <c r="G3148" s="38">
        <v>0.06</v>
      </c>
      <c r="H3148" s="34">
        <v>0.97906721871918734</v>
      </c>
      <c r="I3148" s="35">
        <v>1906.0007849596627</v>
      </c>
      <c r="J3148" s="35">
        <v>-2.9197073123988417</v>
      </c>
      <c r="K3148" s="35">
        <v>22.736757993161056</v>
      </c>
      <c r="L3148" s="35">
        <v>-0.15142873363665979</v>
      </c>
      <c r="M3148" s="35">
        <v>0</v>
      </c>
      <c r="N3148" s="35">
        <v>0</v>
      </c>
      <c r="O3148" s="35">
        <v>0</v>
      </c>
      <c r="P3148" s="36">
        <v>12</v>
      </c>
      <c r="Q3148" s="37">
        <v>62</v>
      </c>
      <c r="R3148" s="36">
        <v>1</v>
      </c>
      <c r="S3148" s="39">
        <f t="shared" si="103"/>
        <v>62</v>
      </c>
      <c r="T3148" s="34" t="s">
        <v>30</v>
      </c>
      <c r="U3148" s="12">
        <f>((alpha*(speed^beta))+(ceta*(speed^delta)))</f>
        <v>12.181653882526582</v>
      </c>
      <c r="V3148" s="8">
        <f t="shared" si="104"/>
        <v>62</v>
      </c>
    </row>
    <row r="3149" spans="1:28">
      <c r="A3149" s="34" t="s">
        <v>19</v>
      </c>
      <c r="B3149" s="34" t="s">
        <v>67</v>
      </c>
      <c r="C3149" s="5" t="s">
        <v>121</v>
      </c>
      <c r="D3149" s="35" t="s">
        <v>88</v>
      </c>
      <c r="E3149" s="36" t="s">
        <v>14</v>
      </c>
      <c r="F3149" s="37">
        <v>100</v>
      </c>
      <c r="G3149" s="38">
        <v>0.06</v>
      </c>
      <c r="H3149" s="34">
        <v>0.95985679514768407</v>
      </c>
      <c r="I3149" s="35">
        <v>-1.3020416945262739E-6</v>
      </c>
      <c r="J3149" s="35">
        <v>1.725478394802736E-4</v>
      </c>
      <c r="K3149" s="35">
        <v>-8.4151244960079478E-3</v>
      </c>
      <c r="L3149" s="35">
        <v>0.25576894141802792</v>
      </c>
      <c r="M3149" s="35">
        <v>0</v>
      </c>
      <c r="N3149" s="35">
        <v>0</v>
      </c>
      <c r="O3149" s="35">
        <v>0</v>
      </c>
      <c r="P3149" s="36">
        <v>12</v>
      </c>
      <c r="Q3149" s="37">
        <v>62</v>
      </c>
      <c r="R3149" s="36">
        <v>14</v>
      </c>
      <c r="S3149" s="39">
        <f t="shared" si="103"/>
        <v>62</v>
      </c>
      <c r="T3149" s="34" t="s">
        <v>51</v>
      </c>
      <c r="U3149" s="12">
        <f>(((alpha*(speed^3))+(beta*(speed^2))+(ceta*speed))+delta)</f>
        <v>8.6992124654649061E-2</v>
      </c>
      <c r="V3149" s="8">
        <f t="shared" si="104"/>
        <v>62</v>
      </c>
    </row>
    <row r="3150" spans="1:28">
      <c r="A3150" s="34" t="s">
        <v>19</v>
      </c>
      <c r="B3150" s="34" t="s">
        <v>67</v>
      </c>
      <c r="C3150" s="5" t="s">
        <v>121</v>
      </c>
      <c r="D3150" s="35" t="s">
        <v>88</v>
      </c>
      <c r="E3150" s="36" t="s">
        <v>18</v>
      </c>
      <c r="F3150" s="37">
        <v>100</v>
      </c>
      <c r="G3150" s="38">
        <v>0.06</v>
      </c>
      <c r="H3150" s="34">
        <v>0.97872347853312291</v>
      </c>
      <c r="I3150" s="35">
        <v>0.23296261650741074</v>
      </c>
      <c r="J3150" s="35">
        <v>0.98885317369920678</v>
      </c>
      <c r="K3150" s="35">
        <v>-0.19926477165036183</v>
      </c>
      <c r="L3150" s="35">
        <v>0</v>
      </c>
      <c r="M3150" s="35">
        <v>0</v>
      </c>
      <c r="N3150" s="35">
        <v>0</v>
      </c>
      <c r="O3150" s="35">
        <v>0</v>
      </c>
      <c r="P3150" s="36">
        <v>12</v>
      </c>
      <c r="Q3150" s="37">
        <v>62</v>
      </c>
      <c r="R3150" s="36">
        <v>0</v>
      </c>
      <c r="S3150" s="39">
        <f t="shared" si="103"/>
        <v>62</v>
      </c>
      <c r="T3150" s="34" t="s">
        <v>29</v>
      </c>
      <c r="U3150" s="12">
        <f>((alpha*(beta^speed))*(speed^ceta))</f>
        <v>5.1085546313229625E-2</v>
      </c>
      <c r="V3150" s="8">
        <f t="shared" si="104"/>
        <v>62</v>
      </c>
    </row>
    <row r="3151" spans="1:28">
      <c r="A3151" s="34" t="s">
        <v>19</v>
      </c>
      <c r="B3151" s="34" t="s">
        <v>67</v>
      </c>
      <c r="C3151" s="5" t="s">
        <v>121</v>
      </c>
      <c r="D3151" s="35" t="s">
        <v>88</v>
      </c>
      <c r="E3151" s="36" t="s">
        <v>17</v>
      </c>
      <c r="F3151" s="37">
        <v>100</v>
      </c>
      <c r="G3151" s="38">
        <v>0.06</v>
      </c>
      <c r="H3151" s="34">
        <v>0.98345858774522099</v>
      </c>
      <c r="I3151" s="35">
        <v>-2.832538513196081E-3</v>
      </c>
      <c r="J3151" s="35">
        <v>0.3896971230511837</v>
      </c>
      <c r="K3151" s="35">
        <v>-18.302347522144128</v>
      </c>
      <c r="L3151" s="35">
        <v>1064.9036343814157</v>
      </c>
      <c r="M3151" s="35">
        <v>0</v>
      </c>
      <c r="N3151" s="35">
        <v>0</v>
      </c>
      <c r="O3151" s="35">
        <v>0</v>
      </c>
      <c r="P3151" s="36">
        <v>12</v>
      </c>
      <c r="Q3151" s="37">
        <v>62</v>
      </c>
      <c r="R3151" s="36">
        <v>14</v>
      </c>
      <c r="S3151" s="39">
        <f t="shared" si="103"/>
        <v>62</v>
      </c>
      <c r="T3151" s="34" t="s">
        <v>51</v>
      </c>
      <c r="U3151" s="12">
        <f>(((alpha*(speed^3))+(beta*(speed^2))+(ceta*speed))+delta)</f>
        <v>753.08059024423437</v>
      </c>
      <c r="V3151" s="8">
        <f t="shared" si="104"/>
        <v>62</v>
      </c>
    </row>
    <row r="3152" spans="1:28">
      <c r="A3152" s="34" t="s">
        <v>19</v>
      </c>
      <c r="B3152" s="34" t="s">
        <v>67</v>
      </c>
      <c r="C3152" s="5" t="s">
        <v>122</v>
      </c>
      <c r="D3152" s="35" t="s">
        <v>89</v>
      </c>
      <c r="E3152" s="36" t="s">
        <v>15</v>
      </c>
      <c r="F3152" s="37">
        <v>0</v>
      </c>
      <c r="G3152" s="38">
        <v>0</v>
      </c>
      <c r="H3152" s="34">
        <v>0.99842121145848772</v>
      </c>
      <c r="I3152" s="35">
        <v>23.954642810685606</v>
      </c>
      <c r="J3152" s="35">
        <v>1.0088689400949604</v>
      </c>
      <c r="K3152" s="35">
        <v>-1.0370477230071304</v>
      </c>
      <c r="L3152" s="35">
        <v>0</v>
      </c>
      <c r="M3152" s="35">
        <v>0</v>
      </c>
      <c r="N3152" s="35">
        <v>0</v>
      </c>
      <c r="O3152" s="35">
        <v>0</v>
      </c>
      <c r="P3152" s="36">
        <v>12</v>
      </c>
      <c r="Q3152" s="37">
        <v>86</v>
      </c>
      <c r="R3152" s="36">
        <v>0</v>
      </c>
      <c r="S3152" s="39">
        <f t="shared" si="103"/>
        <v>86</v>
      </c>
      <c r="T3152" s="34" t="s">
        <v>29</v>
      </c>
      <c r="U3152" s="12">
        <f>((alpha*(beta^speed))*(speed^ceta))</f>
        <v>0.50467423070998141</v>
      </c>
      <c r="V3152" s="8">
        <f t="shared" si="104"/>
        <v>86</v>
      </c>
    </row>
    <row r="3153" spans="1:28">
      <c r="A3153" s="34" t="s">
        <v>19</v>
      </c>
      <c r="B3153" s="34" t="s">
        <v>67</v>
      </c>
      <c r="C3153" s="5" t="s">
        <v>123</v>
      </c>
      <c r="D3153" s="35" t="s">
        <v>89</v>
      </c>
      <c r="E3153" s="36" t="s">
        <v>15</v>
      </c>
      <c r="F3153" s="37">
        <v>0</v>
      </c>
      <c r="G3153" s="38">
        <v>0</v>
      </c>
      <c r="H3153" s="34">
        <v>0.99688464099861407</v>
      </c>
      <c r="I3153" s="35">
        <v>0.74487326230118445</v>
      </c>
      <c r="J3153" s="35">
        <v>25.8898326358456</v>
      </c>
      <c r="K3153" s="35">
        <v>0.89740871085660323</v>
      </c>
      <c r="L3153" s="35">
        <v>1.2761605549458621</v>
      </c>
      <c r="M3153" s="35">
        <v>1.6728546900995685E-3</v>
      </c>
      <c r="N3153" s="35">
        <v>0</v>
      </c>
      <c r="O3153" s="35">
        <v>0</v>
      </c>
      <c r="P3153" s="36">
        <v>12</v>
      </c>
      <c r="Q3153" s="37">
        <v>86</v>
      </c>
      <c r="R3153" s="36">
        <v>10</v>
      </c>
      <c r="S3153" s="39">
        <f t="shared" si="103"/>
        <v>86</v>
      </c>
      <c r="T3153" s="34" t="s">
        <v>44</v>
      </c>
      <c r="U3153" s="12">
        <f>(alpha+(beta/(1+EXP((((-1)*ceta)+(delta*LN(speed)))+(epsilon*speed)))))</f>
        <v>0.9304544716247809</v>
      </c>
      <c r="V3153" s="8">
        <f t="shared" si="104"/>
        <v>86</v>
      </c>
    </row>
    <row r="3154" spans="1:28">
      <c r="A3154" s="34" t="s">
        <v>19</v>
      </c>
      <c r="B3154" s="34" t="s">
        <v>67</v>
      </c>
      <c r="C3154" s="5" t="s">
        <v>122</v>
      </c>
      <c r="D3154" s="35" t="s">
        <v>89</v>
      </c>
      <c r="E3154" s="36" t="s">
        <v>16</v>
      </c>
      <c r="F3154" s="37">
        <v>0</v>
      </c>
      <c r="G3154" s="38">
        <v>0</v>
      </c>
      <c r="H3154" s="34">
        <v>0.99285691839531476</v>
      </c>
      <c r="I3154" s="35">
        <v>1.6675413153720606</v>
      </c>
      <c r="J3154" s="35">
        <v>26.357751307049153</v>
      </c>
      <c r="K3154" s="35">
        <v>0.25426775850450928</v>
      </c>
      <c r="L3154" s="35">
        <v>0.87579226814751943</v>
      </c>
      <c r="M3154" s="35">
        <v>3.6381325404357859E-2</v>
      </c>
      <c r="N3154" s="35">
        <v>0</v>
      </c>
      <c r="O3154" s="35">
        <v>0</v>
      </c>
      <c r="P3154" s="36">
        <v>12</v>
      </c>
      <c r="Q3154" s="37">
        <v>86</v>
      </c>
      <c r="R3154" s="36">
        <v>10</v>
      </c>
      <c r="S3154" s="39">
        <f t="shared" si="103"/>
        <v>86</v>
      </c>
      <c r="T3154" s="34" t="s">
        <v>44</v>
      </c>
      <c r="U3154" s="12">
        <f>(alpha+(beta/(1+EXP((((-1)*ceta)+(delta*LN(speed)))+(epsilon*speed)))))</f>
        <v>1.6975884681097044</v>
      </c>
      <c r="V3154" s="8">
        <f t="shared" si="104"/>
        <v>86</v>
      </c>
    </row>
    <row r="3155" spans="1:28">
      <c r="A3155" s="34" t="s">
        <v>19</v>
      </c>
      <c r="B3155" s="34" t="s">
        <v>67</v>
      </c>
      <c r="C3155" s="5" t="s">
        <v>123</v>
      </c>
      <c r="D3155" s="35" t="s">
        <v>89</v>
      </c>
      <c r="E3155" s="36" t="s">
        <v>16</v>
      </c>
      <c r="F3155" s="37">
        <v>0</v>
      </c>
      <c r="G3155" s="38">
        <v>0</v>
      </c>
      <c r="H3155" s="34">
        <v>0.99565365381430404</v>
      </c>
      <c r="I3155" s="35">
        <v>-5.3964919358457243E-5</v>
      </c>
      <c r="J3155" s="35">
        <v>9.568165901644202E-3</v>
      </c>
      <c r="K3155" s="35">
        <v>-0.61921799515107023</v>
      </c>
      <c r="L3155" s="35">
        <v>17.640847989515137</v>
      </c>
      <c r="M3155" s="35">
        <v>0</v>
      </c>
      <c r="N3155" s="35">
        <v>0</v>
      </c>
      <c r="O3155" s="35">
        <v>0</v>
      </c>
      <c r="P3155" s="36">
        <v>12</v>
      </c>
      <c r="Q3155" s="37">
        <v>86</v>
      </c>
      <c r="R3155" s="36">
        <v>14</v>
      </c>
      <c r="S3155" s="39">
        <f t="shared" si="103"/>
        <v>86</v>
      </c>
      <c r="T3155" s="34" t="s">
        <v>51</v>
      </c>
      <c r="U3155" s="12">
        <f>(((alpha*(speed^3))+(beta*(speed^2))+(ceta*speed))+delta)</f>
        <v>0.82954466762073054</v>
      </c>
      <c r="V3155" s="8">
        <f t="shared" si="104"/>
        <v>86</v>
      </c>
    </row>
    <row r="3156" spans="1:28">
      <c r="A3156" s="34" t="s">
        <v>19</v>
      </c>
      <c r="B3156" s="34" t="s">
        <v>67</v>
      </c>
      <c r="C3156" s="5" t="s">
        <v>122</v>
      </c>
      <c r="D3156" s="35" t="s">
        <v>89</v>
      </c>
      <c r="E3156" s="36" t="s">
        <v>14</v>
      </c>
      <c r="F3156" s="37">
        <v>0</v>
      </c>
      <c r="G3156" s="38">
        <v>0</v>
      </c>
      <c r="H3156" s="34">
        <v>0.9962934729586469</v>
      </c>
      <c r="I3156" s="35">
        <v>0.17397254956310199</v>
      </c>
      <c r="J3156" s="35">
        <v>0.77781659656684565</v>
      </c>
      <c r="K3156" s="35">
        <v>-3.6274302265812079E-3</v>
      </c>
      <c r="L3156" s="35">
        <v>0</v>
      </c>
      <c r="M3156" s="35">
        <v>0</v>
      </c>
      <c r="N3156" s="35">
        <v>0</v>
      </c>
      <c r="O3156" s="35">
        <v>0</v>
      </c>
      <c r="P3156" s="36">
        <v>12</v>
      </c>
      <c r="Q3156" s="37">
        <v>86</v>
      </c>
      <c r="R3156" s="36">
        <v>5</v>
      </c>
      <c r="S3156" s="39">
        <f t="shared" si="103"/>
        <v>86</v>
      </c>
      <c r="T3156" s="34" t="s">
        <v>36</v>
      </c>
      <c r="U3156" s="12">
        <f>(1/(((ceta*(speed^2))+(beta*speed))+alpha))</f>
        <v>2.4852299121527904E-2</v>
      </c>
      <c r="V3156" s="8">
        <f t="shared" si="104"/>
        <v>86</v>
      </c>
      <c r="AB3156" s="41"/>
    </row>
    <row r="3157" spans="1:28">
      <c r="A3157" s="34" t="s">
        <v>19</v>
      </c>
      <c r="B3157" s="34" t="s">
        <v>67</v>
      </c>
      <c r="C3157" s="5" t="s">
        <v>123</v>
      </c>
      <c r="D3157" s="35" t="s">
        <v>89</v>
      </c>
      <c r="E3157" s="36" t="s">
        <v>14</v>
      </c>
      <c r="F3157" s="37">
        <v>0</v>
      </c>
      <c r="G3157" s="38">
        <v>0</v>
      </c>
      <c r="H3157" s="34">
        <v>0.99810857355046534</v>
      </c>
      <c r="I3157" s="35">
        <v>1.8175359269649669</v>
      </c>
      <c r="J3157" s="35">
        <v>1.4948664562898619</v>
      </c>
      <c r="K3157" s="35">
        <v>-7.7803478851397323E-3</v>
      </c>
      <c r="L3157" s="35">
        <v>0</v>
      </c>
      <c r="M3157" s="35">
        <v>0</v>
      </c>
      <c r="N3157" s="35">
        <v>0</v>
      </c>
      <c r="O3157" s="35">
        <v>0</v>
      </c>
      <c r="P3157" s="36">
        <v>12</v>
      </c>
      <c r="Q3157" s="37">
        <v>86</v>
      </c>
      <c r="R3157" s="36">
        <v>5</v>
      </c>
      <c r="S3157" s="39">
        <f t="shared" si="103"/>
        <v>86</v>
      </c>
      <c r="T3157" s="34" t="s">
        <v>36</v>
      </c>
      <c r="U3157" s="12">
        <f>(1/(((ceta*(speed^2))+(beta*speed))+alpha))</f>
        <v>1.3730115697986206E-2</v>
      </c>
      <c r="V3157" s="8">
        <f t="shared" si="104"/>
        <v>86</v>
      </c>
      <c r="AB3157" s="41"/>
    </row>
    <row r="3158" spans="1:28">
      <c r="A3158" s="34" t="s">
        <v>19</v>
      </c>
      <c r="B3158" s="34" t="s">
        <v>67</v>
      </c>
      <c r="C3158" s="5" t="s">
        <v>122</v>
      </c>
      <c r="D3158" s="35" t="s">
        <v>89</v>
      </c>
      <c r="E3158" s="36" t="s">
        <v>18</v>
      </c>
      <c r="F3158" s="37">
        <v>0</v>
      </c>
      <c r="G3158" s="38">
        <v>0</v>
      </c>
      <c r="H3158" s="34">
        <v>0.9874131226076337</v>
      </c>
      <c r="I3158" s="35">
        <v>4.0802191556645564</v>
      </c>
      <c r="J3158" s="35">
        <v>1.2539358135618546</v>
      </c>
      <c r="K3158" s="35">
        <v>-8.7848834562806784E-3</v>
      </c>
      <c r="L3158" s="35">
        <v>0</v>
      </c>
      <c r="M3158" s="35">
        <v>0</v>
      </c>
      <c r="N3158" s="35">
        <v>0</v>
      </c>
      <c r="O3158" s="35">
        <v>0</v>
      </c>
      <c r="P3158" s="36">
        <v>12</v>
      </c>
      <c r="Q3158" s="37">
        <v>86</v>
      </c>
      <c r="R3158" s="36">
        <v>5</v>
      </c>
      <c r="S3158" s="39">
        <f t="shared" si="103"/>
        <v>86</v>
      </c>
      <c r="T3158" s="34" t="s">
        <v>36</v>
      </c>
      <c r="U3158" s="12">
        <f>(1/(((ceta*(speed^2))+(beta*speed))+alpha))</f>
        <v>2.1301204945477957E-2</v>
      </c>
      <c r="V3158" s="8">
        <f t="shared" si="104"/>
        <v>86</v>
      </c>
      <c r="AB3158" s="41"/>
    </row>
    <row r="3159" spans="1:28">
      <c r="A3159" s="34" t="s">
        <v>19</v>
      </c>
      <c r="B3159" s="34" t="s">
        <v>67</v>
      </c>
      <c r="C3159" s="5" t="s">
        <v>123</v>
      </c>
      <c r="D3159" s="35" t="s">
        <v>89</v>
      </c>
      <c r="E3159" s="36" t="s">
        <v>18</v>
      </c>
      <c r="F3159" s="37">
        <v>0</v>
      </c>
      <c r="G3159" s="38">
        <v>0</v>
      </c>
      <c r="H3159" s="34">
        <v>0.96687855822776503</v>
      </c>
      <c r="I3159" s="35">
        <v>1.7145551344387839</v>
      </c>
      <c r="J3159" s="35">
        <v>1.007631818579855</v>
      </c>
      <c r="K3159" s="35">
        <v>-1.2545330027513935</v>
      </c>
      <c r="L3159" s="35">
        <v>0</v>
      </c>
      <c r="M3159" s="35">
        <v>0</v>
      </c>
      <c r="N3159" s="35">
        <v>0</v>
      </c>
      <c r="O3159" s="35">
        <v>0</v>
      </c>
      <c r="P3159" s="36">
        <v>12</v>
      </c>
      <c r="Q3159" s="37">
        <v>86</v>
      </c>
      <c r="R3159" s="36">
        <v>0</v>
      </c>
      <c r="S3159" s="39">
        <f t="shared" si="103"/>
        <v>86</v>
      </c>
      <c r="T3159" s="34" t="s">
        <v>29</v>
      </c>
      <c r="U3159" s="12">
        <f>((alpha*(beta^speed))*(speed^ceta))</f>
        <v>1.2337307331780694E-2</v>
      </c>
      <c r="V3159" s="8">
        <f t="shared" si="104"/>
        <v>86</v>
      </c>
      <c r="AB3159" s="41"/>
    </row>
    <row r="3160" spans="1:28">
      <c r="A3160" s="34" t="s">
        <v>19</v>
      </c>
      <c r="B3160" s="34" t="s">
        <v>67</v>
      </c>
      <c r="C3160" s="5" t="s">
        <v>122</v>
      </c>
      <c r="D3160" s="35" t="s">
        <v>89</v>
      </c>
      <c r="E3160" s="36" t="s">
        <v>17</v>
      </c>
      <c r="F3160" s="37">
        <v>0</v>
      </c>
      <c r="G3160" s="38">
        <v>0</v>
      </c>
      <c r="H3160" s="34">
        <v>0.9839819422665127</v>
      </c>
      <c r="I3160" s="35">
        <v>2519.9471505841243</v>
      </c>
      <c r="J3160" s="35">
        <v>1.0124874196233116</v>
      </c>
      <c r="K3160" s="35">
        <v>-0.8751985091966703</v>
      </c>
      <c r="L3160" s="35">
        <v>0</v>
      </c>
      <c r="M3160" s="35">
        <v>0</v>
      </c>
      <c r="N3160" s="35">
        <v>0</v>
      </c>
      <c r="O3160" s="35">
        <v>0</v>
      </c>
      <c r="P3160" s="36">
        <v>12</v>
      </c>
      <c r="Q3160" s="37">
        <v>86</v>
      </c>
      <c r="R3160" s="36">
        <v>0</v>
      </c>
      <c r="S3160" s="39">
        <f t="shared" si="103"/>
        <v>86</v>
      </c>
      <c r="T3160" s="34" t="s">
        <v>29</v>
      </c>
      <c r="U3160" s="12">
        <f>((alpha*(beta^speed))*(speed^ceta))</f>
        <v>148.53539098137418</v>
      </c>
      <c r="V3160" s="8">
        <f t="shared" si="104"/>
        <v>86</v>
      </c>
    </row>
    <row r="3161" spans="1:28">
      <c r="A3161" s="34" t="s">
        <v>19</v>
      </c>
      <c r="B3161" s="34" t="s">
        <v>67</v>
      </c>
      <c r="C3161" s="5" t="s">
        <v>123</v>
      </c>
      <c r="D3161" s="35" t="s">
        <v>89</v>
      </c>
      <c r="E3161" s="36" t="s">
        <v>17</v>
      </c>
      <c r="F3161" s="37">
        <v>0</v>
      </c>
      <c r="G3161" s="38">
        <v>0</v>
      </c>
      <c r="H3161" s="34">
        <v>0.98802607803029419</v>
      </c>
      <c r="I3161" s="35">
        <v>2475.3768821323888</v>
      </c>
      <c r="J3161" s="35">
        <v>1.0119857942658574</v>
      </c>
      <c r="K3161" s="35">
        <v>-0.87310428020877151</v>
      </c>
      <c r="L3161" s="35">
        <v>0</v>
      </c>
      <c r="M3161" s="35">
        <v>0</v>
      </c>
      <c r="N3161" s="35">
        <v>0</v>
      </c>
      <c r="O3161" s="35">
        <v>0</v>
      </c>
      <c r="P3161" s="36">
        <v>12</v>
      </c>
      <c r="Q3161" s="37">
        <v>86</v>
      </c>
      <c r="R3161" s="36">
        <v>0</v>
      </c>
      <c r="S3161" s="39">
        <f t="shared" si="103"/>
        <v>86</v>
      </c>
      <c r="T3161" s="34" t="s">
        <v>29</v>
      </c>
      <c r="U3161" s="12">
        <f>((alpha*(beta^speed))*(speed^ceta))</f>
        <v>141.13094232561463</v>
      </c>
      <c r="V3161" s="8">
        <f t="shared" si="104"/>
        <v>86</v>
      </c>
    </row>
    <row r="3162" spans="1:28">
      <c r="A3162" s="34" t="s">
        <v>19</v>
      </c>
      <c r="B3162" s="34" t="s">
        <v>67</v>
      </c>
      <c r="C3162" s="5" t="s">
        <v>122</v>
      </c>
      <c r="D3162" s="35" t="s">
        <v>89</v>
      </c>
      <c r="E3162" s="36" t="s">
        <v>15</v>
      </c>
      <c r="F3162" s="37">
        <v>50</v>
      </c>
      <c r="G3162" s="38">
        <v>0</v>
      </c>
      <c r="H3162" s="34">
        <v>0.99807110899553508</v>
      </c>
      <c r="I3162" s="35">
        <v>49.985554991043266</v>
      </c>
      <c r="J3162" s="35">
        <v>-1.5141832472952601</v>
      </c>
      <c r="K3162" s="35">
        <v>2.4004387314885109</v>
      </c>
      <c r="L3162" s="35">
        <v>-0.37188716479376871</v>
      </c>
      <c r="M3162" s="35">
        <v>0</v>
      </c>
      <c r="N3162" s="35">
        <v>0</v>
      </c>
      <c r="O3162" s="35">
        <v>0</v>
      </c>
      <c r="P3162" s="36">
        <v>12</v>
      </c>
      <c r="Q3162" s="37">
        <v>86</v>
      </c>
      <c r="R3162" s="36">
        <v>1</v>
      </c>
      <c r="S3162" s="39">
        <f t="shared" si="103"/>
        <v>86</v>
      </c>
      <c r="T3162" s="34" t="s">
        <v>30</v>
      </c>
      <c r="U3162" s="12">
        <f>((alpha*(speed^beta))+(ceta*(speed^delta)))</f>
        <v>0.51684874848867923</v>
      </c>
      <c r="V3162" s="8">
        <f t="shared" si="104"/>
        <v>86</v>
      </c>
    </row>
    <row r="3163" spans="1:28">
      <c r="A3163" s="34" t="s">
        <v>19</v>
      </c>
      <c r="B3163" s="34" t="s">
        <v>67</v>
      </c>
      <c r="C3163" s="5" t="s">
        <v>123</v>
      </c>
      <c r="D3163" s="35" t="s">
        <v>89</v>
      </c>
      <c r="E3163" s="36" t="s">
        <v>15</v>
      </c>
      <c r="F3163" s="37">
        <v>50</v>
      </c>
      <c r="G3163" s="38">
        <v>0</v>
      </c>
      <c r="H3163" s="34">
        <v>0.99138751202875874</v>
      </c>
      <c r="I3163" s="35">
        <v>4.4760215829014864</v>
      </c>
      <c r="J3163" s="35">
        <v>-0.34251027768489101</v>
      </c>
      <c r="K3163" s="35">
        <v>72.397650628537761</v>
      </c>
      <c r="L3163" s="35">
        <v>-1.5712142564864129</v>
      </c>
      <c r="M3163" s="35">
        <v>0</v>
      </c>
      <c r="N3163" s="35">
        <v>0</v>
      </c>
      <c r="O3163" s="35">
        <v>0</v>
      </c>
      <c r="P3163" s="36">
        <v>12</v>
      </c>
      <c r="Q3163" s="37">
        <v>86</v>
      </c>
      <c r="R3163" s="36">
        <v>1</v>
      </c>
      <c r="S3163" s="39">
        <f t="shared" si="103"/>
        <v>86</v>
      </c>
      <c r="T3163" s="34" t="s">
        <v>30</v>
      </c>
      <c r="U3163" s="12">
        <f>((alpha*(speed^beta))+(ceta*(speed^delta)))</f>
        <v>1.0395358779260913</v>
      </c>
      <c r="V3163" s="8">
        <f t="shared" si="104"/>
        <v>86</v>
      </c>
    </row>
    <row r="3164" spans="1:28">
      <c r="A3164" s="34" t="s">
        <v>19</v>
      </c>
      <c r="B3164" s="34" t="s">
        <v>67</v>
      </c>
      <c r="C3164" s="5" t="s">
        <v>122</v>
      </c>
      <c r="D3164" s="35" t="s">
        <v>89</v>
      </c>
      <c r="E3164" s="36" t="s">
        <v>16</v>
      </c>
      <c r="F3164" s="37">
        <v>50</v>
      </c>
      <c r="G3164" s="38">
        <v>0</v>
      </c>
      <c r="H3164" s="34">
        <v>0.98795449186365092</v>
      </c>
      <c r="I3164" s="35">
        <v>1.5011164558398142</v>
      </c>
      <c r="J3164" s="35">
        <v>19.009072346748695</v>
      </c>
      <c r="K3164" s="35">
        <v>1.2142909264186512</v>
      </c>
      <c r="L3164" s="35">
        <v>1.1709777079334192</v>
      </c>
      <c r="M3164" s="35">
        <v>-3.8178416017614121E-4</v>
      </c>
      <c r="N3164" s="35">
        <v>0</v>
      </c>
      <c r="O3164" s="35">
        <v>0</v>
      </c>
      <c r="P3164" s="36">
        <v>12</v>
      </c>
      <c r="Q3164" s="37">
        <v>86</v>
      </c>
      <c r="R3164" s="36">
        <v>10</v>
      </c>
      <c r="S3164" s="39">
        <f t="shared" si="103"/>
        <v>86</v>
      </c>
      <c r="T3164" s="34" t="s">
        <v>44</v>
      </c>
      <c r="U3164" s="12">
        <f>(alpha+(beta/(1+EXP((((-1)*ceta)+(delta*LN(speed)))+(epsilon*speed)))))</f>
        <v>1.8536462522245682</v>
      </c>
      <c r="V3164" s="8">
        <f t="shared" si="104"/>
        <v>86</v>
      </c>
    </row>
    <row r="3165" spans="1:28">
      <c r="A3165" s="34" t="s">
        <v>19</v>
      </c>
      <c r="B3165" s="34" t="s">
        <v>67</v>
      </c>
      <c r="C3165" s="5" t="s">
        <v>123</v>
      </c>
      <c r="D3165" s="35" t="s">
        <v>89</v>
      </c>
      <c r="E3165" s="36" t="s">
        <v>16</v>
      </c>
      <c r="F3165" s="37">
        <v>50</v>
      </c>
      <c r="G3165" s="38">
        <v>0</v>
      </c>
      <c r="H3165" s="34">
        <v>0.99717555539040093</v>
      </c>
      <c r="I3165" s="35">
        <v>-5.4537349608640788</v>
      </c>
      <c r="J3165" s="35">
        <v>141.75276248727926</v>
      </c>
      <c r="K3165" s="35">
        <v>-0.65806497785657669</v>
      </c>
      <c r="L3165" s="35">
        <v>0.4803744205073105</v>
      </c>
      <c r="M3165" s="35">
        <v>2.3723269237929754E-3</v>
      </c>
      <c r="N3165" s="35">
        <v>0</v>
      </c>
      <c r="O3165" s="35">
        <v>0</v>
      </c>
      <c r="P3165" s="36">
        <v>12</v>
      </c>
      <c r="Q3165" s="37">
        <v>86</v>
      </c>
      <c r="R3165" s="36">
        <v>10</v>
      </c>
      <c r="S3165" s="39">
        <f t="shared" si="103"/>
        <v>86</v>
      </c>
      <c r="T3165" s="34" t="s">
        <v>44</v>
      </c>
      <c r="U3165" s="12">
        <f>(alpha+(beta/(1+EXP((((-1)*ceta)+(delta*LN(speed)))+(epsilon*speed)))))</f>
        <v>1.2572427694656207</v>
      </c>
      <c r="V3165" s="8">
        <f t="shared" si="104"/>
        <v>86</v>
      </c>
    </row>
    <row r="3166" spans="1:28">
      <c r="A3166" s="34" t="s">
        <v>19</v>
      </c>
      <c r="B3166" s="34" t="s">
        <v>67</v>
      </c>
      <c r="C3166" s="5" t="s">
        <v>122</v>
      </c>
      <c r="D3166" s="35" t="s">
        <v>89</v>
      </c>
      <c r="E3166" s="36" t="s">
        <v>14</v>
      </c>
      <c r="F3166" s="37">
        <v>50</v>
      </c>
      <c r="G3166" s="38">
        <v>0</v>
      </c>
      <c r="H3166" s="34">
        <v>0.99594266978648294</v>
      </c>
      <c r="I3166" s="35">
        <v>0.70233992228019493</v>
      </c>
      <c r="J3166" s="35">
        <v>0.70493186157724907</v>
      </c>
      <c r="K3166" s="35">
        <v>-3.4986423717431997E-3</v>
      </c>
      <c r="L3166" s="35">
        <v>0</v>
      </c>
      <c r="M3166" s="35">
        <v>0</v>
      </c>
      <c r="N3166" s="35">
        <v>0</v>
      </c>
      <c r="O3166" s="35">
        <v>0</v>
      </c>
      <c r="P3166" s="36">
        <v>12</v>
      </c>
      <c r="Q3166" s="37">
        <v>86</v>
      </c>
      <c r="R3166" s="36">
        <v>5</v>
      </c>
      <c r="S3166" s="39">
        <f t="shared" si="103"/>
        <v>86</v>
      </c>
      <c r="T3166" s="34" t="s">
        <v>36</v>
      </c>
      <c r="U3166" s="12">
        <f>(1/(((ceta*(speed^2))+(beta*speed))+alpha))</f>
        <v>2.8208330110863197E-2</v>
      </c>
      <c r="V3166" s="8">
        <f t="shared" si="104"/>
        <v>86</v>
      </c>
    </row>
    <row r="3167" spans="1:28">
      <c r="A3167" s="34" t="s">
        <v>19</v>
      </c>
      <c r="B3167" s="34" t="s">
        <v>67</v>
      </c>
      <c r="C3167" s="5" t="s">
        <v>123</v>
      </c>
      <c r="D3167" s="35" t="s">
        <v>89</v>
      </c>
      <c r="E3167" s="36" t="s">
        <v>14</v>
      </c>
      <c r="F3167" s="37">
        <v>50</v>
      </c>
      <c r="G3167" s="38">
        <v>0</v>
      </c>
      <c r="H3167" s="34">
        <v>0.9975934371641767</v>
      </c>
      <c r="I3167" s="35">
        <v>2.3871166342839465</v>
      </c>
      <c r="J3167" s="35">
        <v>1.3840250563852965</v>
      </c>
      <c r="K3167" s="35">
        <v>-7.1487865122746991E-3</v>
      </c>
      <c r="L3167" s="35">
        <v>0</v>
      </c>
      <c r="M3167" s="35">
        <v>0</v>
      </c>
      <c r="N3167" s="35">
        <v>0</v>
      </c>
      <c r="O3167" s="35">
        <v>0</v>
      </c>
      <c r="P3167" s="36">
        <v>12</v>
      </c>
      <c r="Q3167" s="37">
        <v>86</v>
      </c>
      <c r="R3167" s="36">
        <v>5</v>
      </c>
      <c r="S3167" s="39">
        <f t="shared" si="103"/>
        <v>86</v>
      </c>
      <c r="T3167" s="34" t="s">
        <v>36</v>
      </c>
      <c r="U3167" s="12">
        <f>(1/(((ceta*(speed^2))+(beta*speed))+alpha))</f>
        <v>1.4589840247965049E-2</v>
      </c>
      <c r="V3167" s="8">
        <f t="shared" si="104"/>
        <v>86</v>
      </c>
      <c r="AB3167" s="41"/>
    </row>
    <row r="3168" spans="1:28">
      <c r="A3168" s="34" t="s">
        <v>19</v>
      </c>
      <c r="B3168" s="34" t="s">
        <v>67</v>
      </c>
      <c r="C3168" s="5" t="s">
        <v>122</v>
      </c>
      <c r="D3168" s="35" t="s">
        <v>89</v>
      </c>
      <c r="E3168" s="36" t="s">
        <v>18</v>
      </c>
      <c r="F3168" s="37">
        <v>50</v>
      </c>
      <c r="G3168" s="38">
        <v>0</v>
      </c>
      <c r="H3168" s="34">
        <v>0.98309119393030553</v>
      </c>
      <c r="I3168" s="35">
        <v>5.5100358826770632</v>
      </c>
      <c r="J3168" s="35">
        <v>0.94035187355502303</v>
      </c>
      <c r="K3168" s="35">
        <v>-5.8877388405354407E-3</v>
      </c>
      <c r="L3168" s="35">
        <v>0</v>
      </c>
      <c r="M3168" s="35">
        <v>0</v>
      </c>
      <c r="N3168" s="35">
        <v>0</v>
      </c>
      <c r="O3168" s="35">
        <v>0</v>
      </c>
      <c r="P3168" s="36">
        <v>12</v>
      </c>
      <c r="Q3168" s="37">
        <v>86</v>
      </c>
      <c r="R3168" s="36">
        <v>5</v>
      </c>
      <c r="S3168" s="39">
        <f t="shared" si="103"/>
        <v>86</v>
      </c>
      <c r="T3168" s="34" t="s">
        <v>36</v>
      </c>
      <c r="U3168" s="12">
        <f>(1/(((ceta*(speed^2))+(beta*speed))+alpha))</f>
        <v>2.3345623729809917E-2</v>
      </c>
      <c r="V3168" s="8">
        <f t="shared" si="104"/>
        <v>86</v>
      </c>
      <c r="AB3168" s="41"/>
    </row>
    <row r="3169" spans="1:28">
      <c r="A3169" s="34" t="s">
        <v>19</v>
      </c>
      <c r="B3169" s="34" t="s">
        <v>67</v>
      </c>
      <c r="C3169" s="5" t="s">
        <v>123</v>
      </c>
      <c r="D3169" s="35" t="s">
        <v>89</v>
      </c>
      <c r="E3169" s="36" t="s">
        <v>18</v>
      </c>
      <c r="F3169" s="37">
        <v>50</v>
      </c>
      <c r="G3169" s="38">
        <v>0</v>
      </c>
      <c r="H3169" s="34">
        <v>0.96219593426215833</v>
      </c>
      <c r="I3169" s="35">
        <v>1.6558099189537971</v>
      </c>
      <c r="J3169" s="35">
        <v>1.0078779638834277</v>
      </c>
      <c r="K3169" s="35">
        <v>-1.1893037875464281</v>
      </c>
      <c r="L3169" s="35">
        <v>0</v>
      </c>
      <c r="M3169" s="35">
        <v>0</v>
      </c>
      <c r="N3169" s="35">
        <v>0</v>
      </c>
      <c r="O3169" s="35">
        <v>0</v>
      </c>
      <c r="P3169" s="36">
        <v>12</v>
      </c>
      <c r="Q3169" s="37">
        <v>86</v>
      </c>
      <c r="R3169" s="36">
        <v>0</v>
      </c>
      <c r="S3169" s="39">
        <f t="shared" si="103"/>
        <v>86</v>
      </c>
      <c r="T3169" s="34" t="s">
        <v>29</v>
      </c>
      <c r="U3169" s="12">
        <f>((alpha*(beta^speed))*(speed^ceta))</f>
        <v>1.627001076070813E-2</v>
      </c>
      <c r="V3169" s="8">
        <f t="shared" si="104"/>
        <v>86</v>
      </c>
      <c r="AB3169" s="41"/>
    </row>
    <row r="3170" spans="1:28">
      <c r="A3170" s="34" t="s">
        <v>19</v>
      </c>
      <c r="B3170" s="34" t="s">
        <v>67</v>
      </c>
      <c r="C3170" s="5" t="s">
        <v>122</v>
      </c>
      <c r="D3170" s="35" t="s">
        <v>89</v>
      </c>
      <c r="E3170" s="36" t="s">
        <v>17</v>
      </c>
      <c r="F3170" s="37">
        <v>50</v>
      </c>
      <c r="G3170" s="38">
        <v>0</v>
      </c>
      <c r="H3170" s="34">
        <v>0.97799427960150409</v>
      </c>
      <c r="I3170" s="35">
        <v>2207.4804070976788</v>
      </c>
      <c r="J3170" s="35">
        <v>1.0086369085787434</v>
      </c>
      <c r="K3170" s="35">
        <v>-0.75257701843227265</v>
      </c>
      <c r="L3170" s="35">
        <v>0</v>
      </c>
      <c r="M3170" s="35">
        <v>0</v>
      </c>
      <c r="N3170" s="35">
        <v>0</v>
      </c>
      <c r="O3170" s="35">
        <v>0</v>
      </c>
      <c r="P3170" s="36">
        <v>12</v>
      </c>
      <c r="Q3170" s="37">
        <v>86</v>
      </c>
      <c r="R3170" s="36">
        <v>0</v>
      </c>
      <c r="S3170" s="39">
        <f t="shared" si="103"/>
        <v>86</v>
      </c>
      <c r="T3170" s="34" t="s">
        <v>29</v>
      </c>
      <c r="U3170" s="12">
        <f>((alpha*(beta^speed))*(speed^ceta))</f>
        <v>161.89573254030549</v>
      </c>
      <c r="V3170" s="8">
        <f t="shared" si="104"/>
        <v>86</v>
      </c>
    </row>
    <row r="3171" spans="1:28">
      <c r="A3171" s="34" t="s">
        <v>19</v>
      </c>
      <c r="B3171" s="34" t="s">
        <v>67</v>
      </c>
      <c r="C3171" s="5" t="s">
        <v>123</v>
      </c>
      <c r="D3171" s="35" t="s">
        <v>89</v>
      </c>
      <c r="E3171" s="36" t="s">
        <v>17</v>
      </c>
      <c r="F3171" s="37">
        <v>50</v>
      </c>
      <c r="G3171" s="38">
        <v>0</v>
      </c>
      <c r="H3171" s="34">
        <v>0.98162502877785862</v>
      </c>
      <c r="I3171" s="35">
        <v>2169.1211952522194</v>
      </c>
      <c r="J3171" s="35">
        <v>1.008341703016967</v>
      </c>
      <c r="K3171" s="35">
        <v>-0.7542489205427626</v>
      </c>
      <c r="L3171" s="35">
        <v>0</v>
      </c>
      <c r="M3171" s="35">
        <v>0</v>
      </c>
      <c r="N3171" s="35">
        <v>0</v>
      </c>
      <c r="O3171" s="35">
        <v>0</v>
      </c>
      <c r="P3171" s="36">
        <v>12</v>
      </c>
      <c r="Q3171" s="37">
        <v>86</v>
      </c>
      <c r="R3171" s="36">
        <v>0</v>
      </c>
      <c r="S3171" s="39">
        <f t="shared" si="103"/>
        <v>86</v>
      </c>
      <c r="T3171" s="34" t="s">
        <v>29</v>
      </c>
      <c r="U3171" s="12">
        <f>((alpha*(beta^speed))*(speed^ceta))</f>
        <v>153.97675179275808</v>
      </c>
      <c r="V3171" s="8">
        <f t="shared" si="104"/>
        <v>86</v>
      </c>
    </row>
    <row r="3172" spans="1:28">
      <c r="A3172" s="34" t="s">
        <v>19</v>
      </c>
      <c r="B3172" s="34" t="s">
        <v>67</v>
      </c>
      <c r="C3172" s="5" t="s">
        <v>122</v>
      </c>
      <c r="D3172" s="35" t="s">
        <v>89</v>
      </c>
      <c r="E3172" s="36" t="s">
        <v>15</v>
      </c>
      <c r="F3172" s="37">
        <v>100</v>
      </c>
      <c r="G3172" s="38">
        <v>0</v>
      </c>
      <c r="H3172" s="34">
        <v>0.99779167188811058</v>
      </c>
      <c r="I3172" s="35">
        <v>25.033555738498574</v>
      </c>
      <c r="J3172" s="35">
        <v>-1.0855152125650329</v>
      </c>
      <c r="K3172" s="35">
        <v>0.38229426436405128</v>
      </c>
      <c r="L3172" s="35">
        <v>-3.1782823396306448E-2</v>
      </c>
      <c r="M3172" s="35">
        <v>0</v>
      </c>
      <c r="N3172" s="35">
        <v>0</v>
      </c>
      <c r="O3172" s="35">
        <v>0</v>
      </c>
      <c r="P3172" s="36">
        <v>12</v>
      </c>
      <c r="Q3172" s="37">
        <v>86</v>
      </c>
      <c r="R3172" s="36">
        <v>1</v>
      </c>
      <c r="S3172" s="39">
        <f t="shared" si="103"/>
        <v>86</v>
      </c>
      <c r="T3172" s="34" t="s">
        <v>30</v>
      </c>
      <c r="U3172" s="12">
        <f>((alpha*(speed^beta))+(ceta*(speed^delta)))</f>
        <v>0.53071051127205249</v>
      </c>
      <c r="V3172" s="8">
        <f t="shared" si="104"/>
        <v>86</v>
      </c>
    </row>
    <row r="3173" spans="1:28">
      <c r="A3173" s="34" t="s">
        <v>19</v>
      </c>
      <c r="B3173" s="34" t="s">
        <v>67</v>
      </c>
      <c r="C3173" s="5" t="s">
        <v>123</v>
      </c>
      <c r="D3173" s="35" t="s">
        <v>89</v>
      </c>
      <c r="E3173" s="36" t="s">
        <v>15</v>
      </c>
      <c r="F3173" s="37">
        <v>100</v>
      </c>
      <c r="G3173" s="38">
        <v>0</v>
      </c>
      <c r="H3173" s="34">
        <v>0.98603519557842523</v>
      </c>
      <c r="I3173" s="35">
        <v>22.305643782659594</v>
      </c>
      <c r="J3173" s="35">
        <v>-1.0505468069096204</v>
      </c>
      <c r="K3173" s="35">
        <v>4.3318525092859241</v>
      </c>
      <c r="L3173" s="35">
        <v>-0.35368264492306445</v>
      </c>
      <c r="M3173" s="35">
        <v>0</v>
      </c>
      <c r="N3173" s="35">
        <v>0</v>
      </c>
      <c r="O3173" s="35">
        <v>0</v>
      </c>
      <c r="P3173" s="36">
        <v>12</v>
      </c>
      <c r="Q3173" s="37">
        <v>86</v>
      </c>
      <c r="R3173" s="36">
        <v>1</v>
      </c>
      <c r="S3173" s="39">
        <f t="shared" si="103"/>
        <v>86</v>
      </c>
      <c r="T3173" s="34" t="s">
        <v>30</v>
      </c>
      <c r="U3173" s="12">
        <f>((alpha*(speed^beta))+(ceta*(speed^delta)))</f>
        <v>1.1034226836222949</v>
      </c>
      <c r="V3173" s="8">
        <f t="shared" si="104"/>
        <v>86</v>
      </c>
    </row>
    <row r="3174" spans="1:28">
      <c r="A3174" s="34" t="s">
        <v>19</v>
      </c>
      <c r="B3174" s="34" t="s">
        <v>67</v>
      </c>
      <c r="C3174" s="5" t="s">
        <v>122</v>
      </c>
      <c r="D3174" s="35" t="s">
        <v>89</v>
      </c>
      <c r="E3174" s="36" t="s">
        <v>16</v>
      </c>
      <c r="F3174" s="37">
        <v>100</v>
      </c>
      <c r="G3174" s="38">
        <v>0</v>
      </c>
      <c r="H3174" s="34">
        <v>0.98250655106890317</v>
      </c>
      <c r="I3174" s="35">
        <v>1.3443017936443364</v>
      </c>
      <c r="J3174" s="35">
        <v>24.286504203646466</v>
      </c>
      <c r="K3174" s="35">
        <v>0.42976103003429311</v>
      </c>
      <c r="L3174" s="35">
        <v>0.90351601589239738</v>
      </c>
      <c r="M3174" s="35">
        <v>3.0023864328360529E-4</v>
      </c>
      <c r="N3174" s="35">
        <v>0</v>
      </c>
      <c r="O3174" s="35">
        <v>0</v>
      </c>
      <c r="P3174" s="36">
        <v>12</v>
      </c>
      <c r="Q3174" s="37">
        <v>86</v>
      </c>
      <c r="R3174" s="36">
        <v>10</v>
      </c>
      <c r="S3174" s="39">
        <f t="shared" si="103"/>
        <v>86</v>
      </c>
      <c r="T3174" s="34" t="s">
        <v>44</v>
      </c>
      <c r="U3174" s="12">
        <f>(alpha+(beta/(1+EXP((((-1)*ceta)+(delta*LN(speed)))+(epsilon*speed)))))</f>
        <v>1.9774019916759564</v>
      </c>
      <c r="V3174" s="8">
        <f t="shared" si="104"/>
        <v>86</v>
      </c>
    </row>
    <row r="3175" spans="1:28">
      <c r="A3175" s="34" t="s">
        <v>19</v>
      </c>
      <c r="B3175" s="34" t="s">
        <v>67</v>
      </c>
      <c r="C3175" s="5" t="s">
        <v>123</v>
      </c>
      <c r="D3175" s="35" t="s">
        <v>89</v>
      </c>
      <c r="E3175" s="36" t="s">
        <v>16</v>
      </c>
      <c r="F3175" s="37">
        <v>100</v>
      </c>
      <c r="G3175" s="38">
        <v>0</v>
      </c>
      <c r="H3175" s="34">
        <v>0.99725402497585081</v>
      </c>
      <c r="I3175" s="35">
        <v>-0.66909775158422535</v>
      </c>
      <c r="J3175" s="35">
        <v>154.62675966016215</v>
      </c>
      <c r="K3175" s="35">
        <v>-0.78943890704865383</v>
      </c>
      <c r="L3175" s="35">
        <v>0.51031211378442509</v>
      </c>
      <c r="M3175" s="35">
        <v>1.7323891436352212E-2</v>
      </c>
      <c r="N3175" s="35">
        <v>0</v>
      </c>
      <c r="O3175" s="35">
        <v>0</v>
      </c>
      <c r="P3175" s="36">
        <v>12</v>
      </c>
      <c r="Q3175" s="37">
        <v>86</v>
      </c>
      <c r="R3175" s="36">
        <v>10</v>
      </c>
      <c r="S3175" s="39">
        <f t="shared" si="103"/>
        <v>86</v>
      </c>
      <c r="T3175" s="34" t="s">
        <v>44</v>
      </c>
      <c r="U3175" s="12">
        <f>(alpha+(beta/(1+EXP((((-1)*ceta)+(delta*LN(speed)))+(epsilon*speed)))))</f>
        <v>0.94395188342558645</v>
      </c>
      <c r="V3175" s="8">
        <f t="shared" si="104"/>
        <v>86</v>
      </c>
    </row>
    <row r="3176" spans="1:28">
      <c r="A3176" s="34" t="s">
        <v>19</v>
      </c>
      <c r="B3176" s="34" t="s">
        <v>67</v>
      </c>
      <c r="C3176" s="5" t="s">
        <v>122</v>
      </c>
      <c r="D3176" s="35" t="s">
        <v>89</v>
      </c>
      <c r="E3176" s="36" t="s">
        <v>14</v>
      </c>
      <c r="F3176" s="37">
        <v>100</v>
      </c>
      <c r="G3176" s="38">
        <v>0</v>
      </c>
      <c r="H3176" s="34">
        <v>0.99310241259901011</v>
      </c>
      <c r="I3176" s="35">
        <v>1.9799463114754283</v>
      </c>
      <c r="J3176" s="35">
        <v>0.61321003354437642</v>
      </c>
      <c r="K3176" s="35">
        <v>-2.9155832556624476E-3</v>
      </c>
      <c r="L3176" s="35">
        <v>0</v>
      </c>
      <c r="M3176" s="35">
        <v>0</v>
      </c>
      <c r="N3176" s="35">
        <v>0</v>
      </c>
      <c r="O3176" s="35">
        <v>0</v>
      </c>
      <c r="P3176" s="36">
        <v>12</v>
      </c>
      <c r="Q3176" s="37">
        <v>86</v>
      </c>
      <c r="R3176" s="36">
        <v>5</v>
      </c>
      <c r="S3176" s="39">
        <f t="shared" si="103"/>
        <v>86</v>
      </c>
      <c r="T3176" s="34" t="s">
        <v>36</v>
      </c>
      <c r="U3176" s="12">
        <f>(1/(((ceta*(speed^2))+(beta*speed))+alpha))</f>
        <v>3.0163769264837902E-2</v>
      </c>
      <c r="V3176" s="8">
        <f t="shared" si="104"/>
        <v>86</v>
      </c>
      <c r="AB3176" s="41"/>
    </row>
    <row r="3177" spans="1:28">
      <c r="A3177" s="34" t="s">
        <v>19</v>
      </c>
      <c r="B3177" s="34" t="s">
        <v>67</v>
      </c>
      <c r="C3177" s="5" t="s">
        <v>123</v>
      </c>
      <c r="D3177" s="35" t="s">
        <v>89</v>
      </c>
      <c r="E3177" s="36" t="s">
        <v>14</v>
      </c>
      <c r="F3177" s="37">
        <v>100</v>
      </c>
      <c r="G3177" s="38">
        <v>0</v>
      </c>
      <c r="H3177" s="34">
        <v>0.99601997112636909</v>
      </c>
      <c r="I3177" s="35">
        <v>4.0947744102722696</v>
      </c>
      <c r="J3177" s="35">
        <v>1.2880367395371461</v>
      </c>
      <c r="K3177" s="35">
        <v>-6.4297922712243235E-3</v>
      </c>
      <c r="L3177" s="35">
        <v>0</v>
      </c>
      <c r="M3177" s="35">
        <v>0</v>
      </c>
      <c r="N3177" s="35">
        <v>0</v>
      </c>
      <c r="O3177" s="35">
        <v>0</v>
      </c>
      <c r="P3177" s="36">
        <v>12</v>
      </c>
      <c r="Q3177" s="37">
        <v>86</v>
      </c>
      <c r="R3177" s="36">
        <v>5</v>
      </c>
      <c r="S3177" s="39">
        <f t="shared" si="103"/>
        <v>86</v>
      </c>
      <c r="T3177" s="34" t="s">
        <v>36</v>
      </c>
      <c r="U3177" s="12">
        <f>(1/(((ceta*(speed^2))+(beta*speed))+alpha))</f>
        <v>1.4856370753007407E-2</v>
      </c>
      <c r="V3177" s="8">
        <f t="shared" si="104"/>
        <v>86</v>
      </c>
      <c r="AB3177" s="41"/>
    </row>
    <row r="3178" spans="1:28">
      <c r="A3178" s="34" t="s">
        <v>19</v>
      </c>
      <c r="B3178" s="34" t="s">
        <v>67</v>
      </c>
      <c r="C3178" s="5" t="s">
        <v>122</v>
      </c>
      <c r="D3178" s="35" t="s">
        <v>89</v>
      </c>
      <c r="E3178" s="36" t="s">
        <v>18</v>
      </c>
      <c r="F3178" s="37">
        <v>100</v>
      </c>
      <c r="G3178" s="38">
        <v>0</v>
      </c>
      <c r="H3178" s="34">
        <v>0.98150797399957845</v>
      </c>
      <c r="I3178" s="35">
        <v>6.5906777003560482</v>
      </c>
      <c r="J3178" s="35">
        <v>0.7523654286534287</v>
      </c>
      <c r="K3178" s="35">
        <v>-4.1333639374328372E-3</v>
      </c>
      <c r="L3178" s="35">
        <v>0</v>
      </c>
      <c r="M3178" s="35">
        <v>0</v>
      </c>
      <c r="N3178" s="35">
        <v>0</v>
      </c>
      <c r="O3178" s="35">
        <v>0</v>
      </c>
      <c r="P3178" s="36">
        <v>12</v>
      </c>
      <c r="Q3178" s="37">
        <v>86</v>
      </c>
      <c r="R3178" s="36">
        <v>5</v>
      </c>
      <c r="S3178" s="39">
        <f t="shared" si="103"/>
        <v>86</v>
      </c>
      <c r="T3178" s="34" t="s">
        <v>36</v>
      </c>
      <c r="U3178" s="12">
        <f>(1/(((ceta*(speed^2))+(beta*speed))+alpha))</f>
        <v>2.4555698471879436E-2</v>
      </c>
      <c r="V3178" s="8">
        <f t="shared" si="104"/>
        <v>86</v>
      </c>
      <c r="AB3178" s="41"/>
    </row>
    <row r="3179" spans="1:28">
      <c r="A3179" s="34" t="s">
        <v>19</v>
      </c>
      <c r="B3179" s="34" t="s">
        <v>67</v>
      </c>
      <c r="C3179" s="5" t="s">
        <v>123</v>
      </c>
      <c r="D3179" s="35" t="s">
        <v>89</v>
      </c>
      <c r="E3179" s="36" t="s">
        <v>18</v>
      </c>
      <c r="F3179" s="37">
        <v>100</v>
      </c>
      <c r="G3179" s="38">
        <v>0</v>
      </c>
      <c r="H3179" s="34">
        <v>0.95567603897313858</v>
      </c>
      <c r="I3179" s="35">
        <v>-0.92260619826986512</v>
      </c>
      <c r="J3179" s="35">
        <v>0.95842853992332389</v>
      </c>
      <c r="K3179" s="35">
        <v>-4.2990557669262122E-3</v>
      </c>
      <c r="L3179" s="35">
        <v>0</v>
      </c>
      <c r="M3179" s="35">
        <v>0</v>
      </c>
      <c r="N3179" s="35">
        <v>0</v>
      </c>
      <c r="O3179" s="35">
        <v>0</v>
      </c>
      <c r="P3179" s="36">
        <v>12</v>
      </c>
      <c r="Q3179" s="37">
        <v>86</v>
      </c>
      <c r="R3179" s="36">
        <v>5</v>
      </c>
      <c r="S3179" s="39">
        <f t="shared" si="103"/>
        <v>86</v>
      </c>
      <c r="T3179" s="34" t="s">
        <v>36</v>
      </c>
      <c r="U3179" s="12">
        <f>(1/(((ceta*(speed^2))+(beta*speed))+alpha))</f>
        <v>2.0118120817173998E-2</v>
      </c>
      <c r="V3179" s="8">
        <f t="shared" si="104"/>
        <v>86</v>
      </c>
      <c r="AB3179" s="41"/>
    </row>
    <row r="3180" spans="1:28">
      <c r="A3180" s="34" t="s">
        <v>19</v>
      </c>
      <c r="B3180" s="34" t="s">
        <v>67</v>
      </c>
      <c r="C3180" s="5" t="s">
        <v>122</v>
      </c>
      <c r="D3180" s="35" t="s">
        <v>89</v>
      </c>
      <c r="E3180" s="36" t="s">
        <v>17</v>
      </c>
      <c r="F3180" s="37">
        <v>100</v>
      </c>
      <c r="G3180" s="38">
        <v>0</v>
      </c>
      <c r="H3180" s="34">
        <v>0.96589904417710792</v>
      </c>
      <c r="I3180" s="35">
        <v>1815.375424973894</v>
      </c>
      <c r="J3180" s="35">
        <v>1.0053366189660451</v>
      </c>
      <c r="K3180" s="35">
        <v>-0.6270368921514381</v>
      </c>
      <c r="L3180" s="35">
        <v>0</v>
      </c>
      <c r="M3180" s="35">
        <v>0</v>
      </c>
      <c r="N3180" s="35">
        <v>0</v>
      </c>
      <c r="O3180" s="35">
        <v>0</v>
      </c>
      <c r="P3180" s="36">
        <v>12</v>
      </c>
      <c r="Q3180" s="37">
        <v>86</v>
      </c>
      <c r="R3180" s="36">
        <v>0</v>
      </c>
      <c r="S3180" s="39">
        <f t="shared" si="103"/>
        <v>86</v>
      </c>
      <c r="T3180" s="34" t="s">
        <v>29</v>
      </c>
      <c r="U3180" s="12">
        <f>((alpha*(beta^speed))*(speed^ceta))</f>
        <v>175.69269852321659</v>
      </c>
      <c r="V3180" s="8">
        <f t="shared" si="104"/>
        <v>86</v>
      </c>
    </row>
    <row r="3181" spans="1:28">
      <c r="A3181" s="34" t="s">
        <v>19</v>
      </c>
      <c r="B3181" s="34" t="s">
        <v>67</v>
      </c>
      <c r="C3181" s="5" t="s">
        <v>123</v>
      </c>
      <c r="D3181" s="35" t="s">
        <v>89</v>
      </c>
      <c r="E3181" s="36" t="s">
        <v>17</v>
      </c>
      <c r="F3181" s="37">
        <v>100</v>
      </c>
      <c r="G3181" s="38">
        <v>0</v>
      </c>
      <c r="H3181" s="34">
        <v>0.96942420509755733</v>
      </c>
      <c r="I3181" s="35">
        <v>1783.3178330140604</v>
      </c>
      <c r="J3181" s="35">
        <v>1.0051837927612564</v>
      </c>
      <c r="K3181" s="35">
        <v>-0.63132680173951672</v>
      </c>
      <c r="L3181" s="35">
        <v>0</v>
      </c>
      <c r="M3181" s="35">
        <v>0</v>
      </c>
      <c r="N3181" s="35">
        <v>0</v>
      </c>
      <c r="O3181" s="35">
        <v>0</v>
      </c>
      <c r="P3181" s="36">
        <v>12</v>
      </c>
      <c r="Q3181" s="37">
        <v>86</v>
      </c>
      <c r="R3181" s="36">
        <v>0</v>
      </c>
      <c r="S3181" s="39">
        <f t="shared" si="103"/>
        <v>86</v>
      </c>
      <c r="T3181" s="34" t="s">
        <v>29</v>
      </c>
      <c r="U3181" s="12">
        <f>((alpha*(beta^speed))*(speed^ceta))</f>
        <v>167.12410812208779</v>
      </c>
      <c r="V3181" s="8">
        <f t="shared" si="104"/>
        <v>86</v>
      </c>
    </row>
    <row r="3182" spans="1:28">
      <c r="A3182" s="34" t="s">
        <v>19</v>
      </c>
      <c r="B3182" s="34" t="s">
        <v>67</v>
      </c>
      <c r="C3182" s="5" t="s">
        <v>122</v>
      </c>
      <c r="D3182" s="35" t="s">
        <v>89</v>
      </c>
      <c r="E3182" s="36" t="s">
        <v>15</v>
      </c>
      <c r="F3182" s="37">
        <v>0</v>
      </c>
      <c r="G3182" s="38">
        <v>-0.06</v>
      </c>
      <c r="H3182" s="34">
        <v>0.99359921090426628</v>
      </c>
      <c r="I3182" s="35">
        <v>-4.1169788727133463E-2</v>
      </c>
      <c r="J3182" s="35">
        <v>21.651715054859988</v>
      </c>
      <c r="K3182" s="35">
        <v>8.5081872602788045E-2</v>
      </c>
      <c r="L3182" s="35">
        <v>1.0890868685091075</v>
      </c>
      <c r="M3182" s="35">
        <v>1.8717537637254981E-2</v>
      </c>
      <c r="N3182" s="35">
        <v>0</v>
      </c>
      <c r="O3182" s="35">
        <v>0</v>
      </c>
      <c r="P3182" s="36">
        <v>12</v>
      </c>
      <c r="Q3182" s="37">
        <v>82</v>
      </c>
      <c r="R3182" s="36">
        <v>10</v>
      </c>
      <c r="S3182" s="39">
        <f t="shared" si="103"/>
        <v>82</v>
      </c>
      <c r="T3182" s="34" t="s">
        <v>44</v>
      </c>
      <c r="U3182" s="12">
        <f>(alpha+(beta/(1+EXP((((-1)*ceta)+(delta*LN(speed)))+(epsilon*speed)))))</f>
        <v>5.8663312112435667E-4</v>
      </c>
      <c r="V3182" s="8">
        <f t="shared" si="104"/>
        <v>82</v>
      </c>
    </row>
    <row r="3183" spans="1:28">
      <c r="A3183" s="34" t="s">
        <v>19</v>
      </c>
      <c r="B3183" s="34" t="s">
        <v>67</v>
      </c>
      <c r="C3183" s="5" t="s">
        <v>123</v>
      </c>
      <c r="D3183" s="35" t="s">
        <v>89</v>
      </c>
      <c r="E3183" s="36" t="s">
        <v>15</v>
      </c>
      <c r="F3183" s="37">
        <v>0</v>
      </c>
      <c r="G3183" s="38">
        <v>-0.06</v>
      </c>
      <c r="H3183" s="34">
        <v>0.99254644280487803</v>
      </c>
      <c r="I3183" s="35">
        <v>-5.1557028032879641E-2</v>
      </c>
      <c r="J3183" s="35">
        <v>18.440008073261893</v>
      </c>
      <c r="K3183" s="35">
        <v>0.6891067644323654</v>
      </c>
      <c r="L3183" s="35">
        <v>1.0871330646791051</v>
      </c>
      <c r="M3183" s="35">
        <v>2.1064969693878256E-2</v>
      </c>
      <c r="N3183" s="35">
        <v>0</v>
      </c>
      <c r="O3183" s="35">
        <v>0</v>
      </c>
      <c r="P3183" s="36">
        <v>12</v>
      </c>
      <c r="Q3183" s="37">
        <v>83</v>
      </c>
      <c r="R3183" s="36">
        <v>10</v>
      </c>
      <c r="S3183" s="39">
        <f t="shared" si="103"/>
        <v>83</v>
      </c>
      <c r="T3183" s="34" t="s">
        <v>44</v>
      </c>
      <c r="U3183" s="12">
        <f>(alpha+(beta/(1+EXP((((-1)*ceta)+(delta*LN(speed)))+(epsilon*speed)))))</f>
        <v>7.0584568804919756E-4</v>
      </c>
      <c r="V3183" s="8">
        <f t="shared" si="104"/>
        <v>83</v>
      </c>
    </row>
    <row r="3184" spans="1:28">
      <c r="A3184" s="34" t="s">
        <v>19</v>
      </c>
      <c r="B3184" s="34" t="s">
        <v>67</v>
      </c>
      <c r="C3184" s="5" t="s">
        <v>122</v>
      </c>
      <c r="D3184" s="35" t="s">
        <v>89</v>
      </c>
      <c r="E3184" s="36" t="s">
        <v>16</v>
      </c>
      <c r="F3184" s="37">
        <v>0</v>
      </c>
      <c r="G3184" s="38">
        <v>-0.06</v>
      </c>
      <c r="H3184" s="34">
        <v>0.98864854396689383</v>
      </c>
      <c r="I3184" s="35">
        <v>12.838851846085888</v>
      </c>
      <c r="J3184" s="35">
        <v>0.95636239111314325</v>
      </c>
      <c r="K3184" s="35">
        <v>-0.57216776238898936</v>
      </c>
      <c r="L3184" s="35">
        <v>0</v>
      </c>
      <c r="M3184" s="35">
        <v>0</v>
      </c>
      <c r="N3184" s="35">
        <v>0</v>
      </c>
      <c r="O3184" s="35">
        <v>0</v>
      </c>
      <c r="P3184" s="36">
        <v>12</v>
      </c>
      <c r="Q3184" s="37">
        <v>86</v>
      </c>
      <c r="R3184" s="36">
        <v>0</v>
      </c>
      <c r="S3184" s="39">
        <f t="shared" si="103"/>
        <v>86</v>
      </c>
      <c r="T3184" s="34" t="s">
        <v>29</v>
      </c>
      <c r="U3184" s="12">
        <f>((alpha*(beta^speed))*(speed^ceta))</f>
        <v>2.1637277076412609E-2</v>
      </c>
      <c r="V3184" s="8">
        <f t="shared" si="104"/>
        <v>86</v>
      </c>
    </row>
    <row r="3185" spans="1:28">
      <c r="A3185" s="34" t="s">
        <v>19</v>
      </c>
      <c r="B3185" s="34" t="s">
        <v>67</v>
      </c>
      <c r="C3185" s="5" t="s">
        <v>123</v>
      </c>
      <c r="D3185" s="35" t="s">
        <v>89</v>
      </c>
      <c r="E3185" s="36" t="s">
        <v>16</v>
      </c>
      <c r="F3185" s="37">
        <v>0</v>
      </c>
      <c r="G3185" s="38">
        <v>-0.06</v>
      </c>
      <c r="H3185" s="34">
        <v>0.98883005980915772</v>
      </c>
      <c r="I3185" s="35">
        <v>39.935967943140177</v>
      </c>
      <c r="J3185" s="35">
        <v>0.95576464476980505</v>
      </c>
      <c r="K3185" s="35">
        <v>-0.57386871607144441</v>
      </c>
      <c r="L3185" s="35">
        <v>0</v>
      </c>
      <c r="M3185" s="35">
        <v>0</v>
      </c>
      <c r="N3185" s="35">
        <v>0</v>
      </c>
      <c r="O3185" s="35">
        <v>0</v>
      </c>
      <c r="P3185" s="36">
        <v>12</v>
      </c>
      <c r="Q3185" s="37">
        <v>86</v>
      </c>
      <c r="R3185" s="36">
        <v>0</v>
      </c>
      <c r="S3185" s="39">
        <f t="shared" si="103"/>
        <v>86</v>
      </c>
      <c r="T3185" s="34" t="s">
        <v>29</v>
      </c>
      <c r="U3185" s="12">
        <f>((alpha*(beta^speed))*(speed^ceta))</f>
        <v>6.3299275610986069E-2</v>
      </c>
      <c r="V3185" s="8">
        <f t="shared" si="104"/>
        <v>86</v>
      </c>
    </row>
    <row r="3186" spans="1:28">
      <c r="A3186" s="34" t="s">
        <v>19</v>
      </c>
      <c r="B3186" s="34" t="s">
        <v>67</v>
      </c>
      <c r="C3186" s="5" t="s">
        <v>122</v>
      </c>
      <c r="D3186" s="35" t="s">
        <v>89</v>
      </c>
      <c r="E3186" s="36" t="s">
        <v>14</v>
      </c>
      <c r="F3186" s="37">
        <v>0</v>
      </c>
      <c r="G3186" s="38">
        <v>-0.06</v>
      </c>
      <c r="H3186" s="34">
        <v>0.99538628372276072</v>
      </c>
      <c r="I3186" s="35">
        <v>3.1841677378912254</v>
      </c>
      <c r="J3186" s="35">
        <v>-11.588310120485399</v>
      </c>
      <c r="K3186" s="35">
        <v>-1.9288539003679201</v>
      </c>
      <c r="L3186" s="35">
        <v>0</v>
      </c>
      <c r="M3186" s="35">
        <v>0</v>
      </c>
      <c r="N3186" s="35">
        <v>0</v>
      </c>
      <c r="O3186" s="35">
        <v>0</v>
      </c>
      <c r="P3186" s="36">
        <v>12</v>
      </c>
      <c r="Q3186" s="37">
        <v>86</v>
      </c>
      <c r="R3186" s="36">
        <v>13</v>
      </c>
      <c r="S3186" s="39">
        <f t="shared" si="103"/>
        <v>86</v>
      </c>
      <c r="T3186" s="34" t="s">
        <v>50</v>
      </c>
      <c r="U3186" s="12">
        <f>EXP((alpha+(beta/speed))+(ceta*LN(speed)))</f>
        <v>3.9172507513303327E-3</v>
      </c>
      <c r="V3186" s="8">
        <f t="shared" si="104"/>
        <v>86</v>
      </c>
      <c r="AB3186" s="41"/>
    </row>
    <row r="3187" spans="1:28">
      <c r="A3187" s="34" t="s">
        <v>19</v>
      </c>
      <c r="B3187" s="34" t="s">
        <v>67</v>
      </c>
      <c r="C3187" s="5" t="s">
        <v>123</v>
      </c>
      <c r="D3187" s="35" t="s">
        <v>89</v>
      </c>
      <c r="E3187" s="36" t="s">
        <v>14</v>
      </c>
      <c r="F3187" s="37">
        <v>0</v>
      </c>
      <c r="G3187" s="38">
        <v>-0.06</v>
      </c>
      <c r="H3187" s="34">
        <v>0.99479291163290318</v>
      </c>
      <c r="I3187" s="35">
        <v>2.2802969500139683</v>
      </c>
      <c r="J3187" s="35">
        <v>-11.583111629832128</v>
      </c>
      <c r="K3187" s="35">
        <v>-1.8950819079654746</v>
      </c>
      <c r="L3187" s="35">
        <v>0</v>
      </c>
      <c r="M3187" s="35">
        <v>0</v>
      </c>
      <c r="N3187" s="35">
        <v>0</v>
      </c>
      <c r="O3187" s="35">
        <v>0</v>
      </c>
      <c r="P3187" s="36">
        <v>12</v>
      </c>
      <c r="Q3187" s="37">
        <v>86</v>
      </c>
      <c r="R3187" s="36">
        <v>13</v>
      </c>
      <c r="S3187" s="39">
        <f t="shared" si="103"/>
        <v>86</v>
      </c>
      <c r="T3187" s="34" t="s">
        <v>50</v>
      </c>
      <c r="U3187" s="12">
        <f>EXP((alpha+(beta/speed))+(ceta*LN(speed)))</f>
        <v>1.8441379112855273E-3</v>
      </c>
      <c r="V3187" s="8">
        <f t="shared" si="104"/>
        <v>86</v>
      </c>
      <c r="AB3187" s="41"/>
    </row>
    <row r="3188" spans="1:28">
      <c r="A3188" s="34" t="s">
        <v>19</v>
      </c>
      <c r="B3188" s="34" t="s">
        <v>67</v>
      </c>
      <c r="C3188" s="5" t="s">
        <v>122</v>
      </c>
      <c r="D3188" s="35" t="s">
        <v>89</v>
      </c>
      <c r="E3188" s="36" t="s">
        <v>18</v>
      </c>
      <c r="F3188" s="37">
        <v>0</v>
      </c>
      <c r="G3188" s="38">
        <v>-0.06</v>
      </c>
      <c r="H3188" s="34">
        <v>0.99360697407387255</v>
      </c>
      <c r="I3188" s="35">
        <v>0.29948427227518531</v>
      </c>
      <c r="J3188" s="35">
        <v>0.99083786009373187</v>
      </c>
      <c r="K3188" s="35">
        <v>-0.81205666195126913</v>
      </c>
      <c r="L3188" s="35">
        <v>0</v>
      </c>
      <c r="M3188" s="35">
        <v>0</v>
      </c>
      <c r="N3188" s="35">
        <v>0</v>
      </c>
      <c r="O3188" s="35">
        <v>0</v>
      </c>
      <c r="P3188" s="36">
        <v>12</v>
      </c>
      <c r="Q3188" s="37">
        <v>86</v>
      </c>
      <c r="R3188" s="36">
        <v>0</v>
      </c>
      <c r="S3188" s="39">
        <f t="shared" si="103"/>
        <v>86</v>
      </c>
      <c r="T3188" s="34" t="s">
        <v>29</v>
      </c>
      <c r="U3188" s="12">
        <f t="shared" ref="U3188:U3194" si="105">((alpha*(beta^speed))*(speed^ceta))</f>
        <v>3.6448078466728168E-3</v>
      </c>
      <c r="V3188" s="8">
        <f t="shared" si="104"/>
        <v>86</v>
      </c>
      <c r="AB3188" s="41"/>
    </row>
    <row r="3189" spans="1:28">
      <c r="A3189" s="34" t="s">
        <v>19</v>
      </c>
      <c r="B3189" s="34" t="s">
        <v>67</v>
      </c>
      <c r="C3189" s="5" t="s">
        <v>123</v>
      </c>
      <c r="D3189" s="35" t="s">
        <v>89</v>
      </c>
      <c r="E3189" s="36" t="s">
        <v>18</v>
      </c>
      <c r="F3189" s="37">
        <v>0</v>
      </c>
      <c r="G3189" s="38">
        <v>-0.06</v>
      </c>
      <c r="H3189" s="34">
        <v>0.98178347064477123</v>
      </c>
      <c r="I3189" s="35">
        <v>0.11177491089533198</v>
      </c>
      <c r="J3189" s="35">
        <v>0.86845405886567928</v>
      </c>
      <c r="K3189" s="35">
        <v>0.36235562318142878</v>
      </c>
      <c r="L3189" s="35">
        <v>0</v>
      </c>
      <c r="M3189" s="35">
        <v>0</v>
      </c>
      <c r="N3189" s="35">
        <v>0</v>
      </c>
      <c r="O3189" s="35">
        <v>0</v>
      </c>
      <c r="P3189" s="36">
        <v>12</v>
      </c>
      <c r="Q3189" s="37">
        <v>86</v>
      </c>
      <c r="R3189" s="36">
        <v>0</v>
      </c>
      <c r="S3189" s="39">
        <f t="shared" si="103"/>
        <v>86</v>
      </c>
      <c r="T3189" s="34" t="s">
        <v>29</v>
      </c>
      <c r="U3189" s="12">
        <f t="shared" si="105"/>
        <v>3.0307475316914387E-6</v>
      </c>
      <c r="V3189" s="8">
        <f t="shared" si="104"/>
        <v>86</v>
      </c>
      <c r="AB3189" s="41"/>
    </row>
    <row r="3190" spans="1:28">
      <c r="A3190" s="34" t="s">
        <v>19</v>
      </c>
      <c r="B3190" s="34" t="s">
        <v>67</v>
      </c>
      <c r="C3190" s="5" t="s">
        <v>122</v>
      </c>
      <c r="D3190" s="35" t="s">
        <v>89</v>
      </c>
      <c r="E3190" s="36" t="s">
        <v>17</v>
      </c>
      <c r="F3190" s="37">
        <v>0</v>
      </c>
      <c r="G3190" s="38">
        <v>-0.06</v>
      </c>
      <c r="H3190" s="34">
        <v>0.98400263745378491</v>
      </c>
      <c r="I3190" s="35">
        <v>743.22787477962515</v>
      </c>
      <c r="J3190" s="35">
        <v>0.95419030970622598</v>
      </c>
      <c r="K3190" s="35">
        <v>-0.44285269876777372</v>
      </c>
      <c r="L3190" s="35">
        <v>0</v>
      </c>
      <c r="M3190" s="35">
        <v>0</v>
      </c>
      <c r="N3190" s="35">
        <v>0</v>
      </c>
      <c r="O3190" s="35">
        <v>0</v>
      </c>
      <c r="P3190" s="36">
        <v>12</v>
      </c>
      <c r="Q3190" s="37">
        <v>86</v>
      </c>
      <c r="R3190" s="36">
        <v>0</v>
      </c>
      <c r="S3190" s="39">
        <f t="shared" si="103"/>
        <v>86</v>
      </c>
      <c r="T3190" s="34" t="s">
        <v>29</v>
      </c>
      <c r="U3190" s="12">
        <f t="shared" si="105"/>
        <v>1.8324590620556818</v>
      </c>
      <c r="V3190" s="8">
        <f t="shared" si="104"/>
        <v>86</v>
      </c>
    </row>
    <row r="3191" spans="1:28">
      <c r="A3191" s="34" t="s">
        <v>19</v>
      </c>
      <c r="B3191" s="34" t="s">
        <v>67</v>
      </c>
      <c r="C3191" s="5" t="s">
        <v>123</v>
      </c>
      <c r="D3191" s="35" t="s">
        <v>89</v>
      </c>
      <c r="E3191" s="36" t="s">
        <v>17</v>
      </c>
      <c r="F3191" s="37">
        <v>0</v>
      </c>
      <c r="G3191" s="38">
        <v>-0.06</v>
      </c>
      <c r="H3191" s="34">
        <v>0.98548293883083038</v>
      </c>
      <c r="I3191" s="35">
        <v>810.24507663590191</v>
      </c>
      <c r="J3191" s="35">
        <v>0.95522806203571664</v>
      </c>
      <c r="K3191" s="35">
        <v>-0.48077377014184758</v>
      </c>
      <c r="L3191" s="35">
        <v>0</v>
      </c>
      <c r="M3191" s="35">
        <v>0</v>
      </c>
      <c r="N3191" s="35">
        <v>0</v>
      </c>
      <c r="O3191" s="35">
        <v>0</v>
      </c>
      <c r="P3191" s="36">
        <v>12</v>
      </c>
      <c r="Q3191" s="37">
        <v>86</v>
      </c>
      <c r="R3191" s="36">
        <v>0</v>
      </c>
      <c r="S3191" s="39">
        <f t="shared" si="103"/>
        <v>86</v>
      </c>
      <c r="T3191" s="34" t="s">
        <v>29</v>
      </c>
      <c r="U3191" s="12">
        <f t="shared" si="105"/>
        <v>1.8525439139591331</v>
      </c>
      <c r="V3191" s="8">
        <f t="shared" si="104"/>
        <v>86</v>
      </c>
    </row>
    <row r="3192" spans="1:28">
      <c r="A3192" s="34" t="s">
        <v>19</v>
      </c>
      <c r="B3192" s="34" t="s">
        <v>67</v>
      </c>
      <c r="C3192" s="5" t="s">
        <v>122</v>
      </c>
      <c r="D3192" s="35" t="s">
        <v>89</v>
      </c>
      <c r="E3192" s="36" t="s">
        <v>15</v>
      </c>
      <c r="F3192" s="37">
        <v>50</v>
      </c>
      <c r="G3192" s="38">
        <v>-0.06</v>
      </c>
      <c r="H3192" s="34">
        <v>0.99219143057692805</v>
      </c>
      <c r="I3192" s="35">
        <v>9.3785410297685168</v>
      </c>
      <c r="J3192" s="35">
        <v>0.95421826202321569</v>
      </c>
      <c r="K3192" s="35">
        <v>-0.64095493245602797</v>
      </c>
      <c r="L3192" s="35">
        <v>0</v>
      </c>
      <c r="M3192" s="35">
        <v>0</v>
      </c>
      <c r="N3192" s="35">
        <v>0</v>
      </c>
      <c r="O3192" s="35">
        <v>0</v>
      </c>
      <c r="P3192" s="36">
        <v>12</v>
      </c>
      <c r="Q3192" s="37">
        <v>86</v>
      </c>
      <c r="R3192" s="36">
        <v>0</v>
      </c>
      <c r="S3192" s="39">
        <f t="shared" si="103"/>
        <v>86</v>
      </c>
      <c r="T3192" s="34" t="s">
        <v>29</v>
      </c>
      <c r="U3192" s="12">
        <f t="shared" si="105"/>
        <v>9.5920893505557214E-3</v>
      </c>
      <c r="V3192" s="8">
        <f t="shared" si="104"/>
        <v>86</v>
      </c>
    </row>
    <row r="3193" spans="1:28">
      <c r="A3193" s="34" t="s">
        <v>19</v>
      </c>
      <c r="B3193" s="34" t="s">
        <v>67</v>
      </c>
      <c r="C3193" s="5" t="s">
        <v>123</v>
      </c>
      <c r="D3193" s="35" t="s">
        <v>89</v>
      </c>
      <c r="E3193" s="36" t="s">
        <v>15</v>
      </c>
      <c r="F3193" s="37">
        <v>50</v>
      </c>
      <c r="G3193" s="38">
        <v>-0.06</v>
      </c>
      <c r="H3193" s="34">
        <v>0.99008888588424848</v>
      </c>
      <c r="I3193" s="35">
        <v>11.843708378951559</v>
      </c>
      <c r="J3193" s="35">
        <v>0.95202985194637169</v>
      </c>
      <c r="K3193" s="35">
        <v>-0.56676155877826973</v>
      </c>
      <c r="L3193" s="35">
        <v>0</v>
      </c>
      <c r="M3193" s="35">
        <v>0</v>
      </c>
      <c r="N3193" s="35">
        <v>0</v>
      </c>
      <c r="O3193" s="35">
        <v>0</v>
      </c>
      <c r="P3193" s="36">
        <v>12</v>
      </c>
      <c r="Q3193" s="37">
        <v>86</v>
      </c>
      <c r="R3193" s="36">
        <v>0</v>
      </c>
      <c r="S3193" s="39">
        <f t="shared" si="103"/>
        <v>86</v>
      </c>
      <c r="T3193" s="34" t="s">
        <v>29</v>
      </c>
      <c r="U3193" s="12">
        <f t="shared" si="105"/>
        <v>1.3836844378681433E-2</v>
      </c>
      <c r="V3193" s="8">
        <f t="shared" si="104"/>
        <v>86</v>
      </c>
    </row>
    <row r="3194" spans="1:28">
      <c r="A3194" s="34" t="s">
        <v>19</v>
      </c>
      <c r="B3194" s="34" t="s">
        <v>67</v>
      </c>
      <c r="C3194" s="5" t="s">
        <v>122</v>
      </c>
      <c r="D3194" s="35" t="s">
        <v>89</v>
      </c>
      <c r="E3194" s="36" t="s">
        <v>16</v>
      </c>
      <c r="F3194" s="37">
        <v>50</v>
      </c>
      <c r="G3194" s="38">
        <v>-0.06</v>
      </c>
      <c r="H3194" s="34">
        <v>0.98489457020551885</v>
      </c>
      <c r="I3194" s="35">
        <v>9.2949809073369192</v>
      </c>
      <c r="J3194" s="35">
        <v>0.95017017739809939</v>
      </c>
      <c r="K3194" s="35">
        <v>-0.42582380478311144</v>
      </c>
      <c r="L3194" s="35">
        <v>0</v>
      </c>
      <c r="M3194" s="35">
        <v>0</v>
      </c>
      <c r="N3194" s="35">
        <v>0</v>
      </c>
      <c r="O3194" s="35">
        <v>0</v>
      </c>
      <c r="P3194" s="36">
        <v>12</v>
      </c>
      <c r="Q3194" s="37">
        <v>86</v>
      </c>
      <c r="R3194" s="36">
        <v>0</v>
      </c>
      <c r="S3194" s="39">
        <f t="shared" si="103"/>
        <v>86</v>
      </c>
      <c r="T3194" s="34" t="s">
        <v>29</v>
      </c>
      <c r="U3194" s="12">
        <f t="shared" si="105"/>
        <v>1.7195428583186997E-2</v>
      </c>
      <c r="V3194" s="8">
        <f t="shared" si="104"/>
        <v>86</v>
      </c>
    </row>
    <row r="3195" spans="1:28">
      <c r="A3195" s="34" t="s">
        <v>19</v>
      </c>
      <c r="B3195" s="34" t="s">
        <v>67</v>
      </c>
      <c r="C3195" s="5" t="s">
        <v>123</v>
      </c>
      <c r="D3195" s="35" t="s">
        <v>89</v>
      </c>
      <c r="E3195" s="36" t="s">
        <v>16</v>
      </c>
      <c r="F3195" s="37">
        <v>50</v>
      </c>
      <c r="G3195" s="38">
        <v>-0.06</v>
      </c>
      <c r="H3195" s="34">
        <v>0.98520588384295726</v>
      </c>
      <c r="I3195" s="35">
        <v>-0.39535218314327186</v>
      </c>
      <c r="J3195" s="35">
        <v>10.841519121253633</v>
      </c>
      <c r="K3195" s="35">
        <v>5.1236389673192173</v>
      </c>
      <c r="L3195" s="35">
        <v>2.0506765240580798</v>
      </c>
      <c r="M3195" s="35">
        <v>-8.2168355317028905E-3</v>
      </c>
      <c r="N3195" s="35">
        <v>0</v>
      </c>
      <c r="O3195" s="35">
        <v>0</v>
      </c>
      <c r="P3195" s="36">
        <v>12</v>
      </c>
      <c r="Q3195" s="37">
        <v>84</v>
      </c>
      <c r="R3195" s="36">
        <v>10</v>
      </c>
      <c r="S3195" s="39">
        <f t="shared" si="103"/>
        <v>84</v>
      </c>
      <c r="T3195" s="34" t="s">
        <v>44</v>
      </c>
      <c r="U3195" s="12">
        <f>(alpha+(beta/(1+EXP((((-1)*ceta)+(delta*LN(speed)))+(epsilon*speed)))))</f>
        <v>7.2234595768400078E-4</v>
      </c>
      <c r="V3195" s="8">
        <f t="shared" si="104"/>
        <v>84</v>
      </c>
    </row>
    <row r="3196" spans="1:28">
      <c r="A3196" s="34" t="s">
        <v>19</v>
      </c>
      <c r="B3196" s="34" t="s">
        <v>67</v>
      </c>
      <c r="C3196" s="5" t="s">
        <v>122</v>
      </c>
      <c r="D3196" s="35" t="s">
        <v>89</v>
      </c>
      <c r="E3196" s="36" t="s">
        <v>14</v>
      </c>
      <c r="F3196" s="37">
        <v>50</v>
      </c>
      <c r="G3196" s="38">
        <v>-0.06</v>
      </c>
      <c r="H3196" s="34">
        <v>0.99456177966371784</v>
      </c>
      <c r="I3196" s="35">
        <v>3.4007193602254886</v>
      </c>
      <c r="J3196" s="35">
        <v>-13.162374766152968</v>
      </c>
      <c r="K3196" s="35">
        <v>-1.9815555970300338</v>
      </c>
      <c r="L3196" s="35">
        <v>0</v>
      </c>
      <c r="M3196" s="35">
        <v>0</v>
      </c>
      <c r="N3196" s="35">
        <v>0</v>
      </c>
      <c r="O3196" s="35">
        <v>0</v>
      </c>
      <c r="P3196" s="36">
        <v>12</v>
      </c>
      <c r="Q3196" s="37">
        <v>86</v>
      </c>
      <c r="R3196" s="36">
        <v>13</v>
      </c>
      <c r="S3196" s="39">
        <f t="shared" si="103"/>
        <v>86</v>
      </c>
      <c r="T3196" s="34" t="s">
        <v>50</v>
      </c>
      <c r="U3196" s="12">
        <f>EXP((alpha+(beta/speed))+(ceta*LN(speed)))</f>
        <v>3.7768372529416328E-3</v>
      </c>
      <c r="V3196" s="8">
        <f t="shared" si="104"/>
        <v>86</v>
      </c>
      <c r="AB3196" s="41"/>
    </row>
    <row r="3197" spans="1:28">
      <c r="A3197" s="34" t="s">
        <v>19</v>
      </c>
      <c r="B3197" s="34" t="s">
        <v>67</v>
      </c>
      <c r="C3197" s="5" t="s">
        <v>123</v>
      </c>
      <c r="D3197" s="35" t="s">
        <v>89</v>
      </c>
      <c r="E3197" s="36" t="s">
        <v>14</v>
      </c>
      <c r="F3197" s="37">
        <v>50</v>
      </c>
      <c r="G3197" s="38">
        <v>-0.06</v>
      </c>
      <c r="H3197" s="34">
        <v>0.99401673075458064</v>
      </c>
      <c r="I3197" s="35">
        <v>2.5269492205420185</v>
      </c>
      <c r="J3197" s="35">
        <v>-13.186694846343299</v>
      </c>
      <c r="K3197" s="35">
        <v>-1.9577164992667597</v>
      </c>
      <c r="L3197" s="35">
        <v>0</v>
      </c>
      <c r="M3197" s="35">
        <v>0</v>
      </c>
      <c r="N3197" s="35">
        <v>0</v>
      </c>
      <c r="O3197" s="35">
        <v>0</v>
      </c>
      <c r="P3197" s="36">
        <v>12</v>
      </c>
      <c r="Q3197" s="37">
        <v>86</v>
      </c>
      <c r="R3197" s="36">
        <v>13</v>
      </c>
      <c r="S3197" s="39">
        <f t="shared" si="103"/>
        <v>86</v>
      </c>
      <c r="T3197" s="34" t="s">
        <v>50</v>
      </c>
      <c r="U3197" s="12">
        <f>EXP((alpha+(beta/speed))+(ceta*LN(speed)))</f>
        <v>1.7524619768647439E-3</v>
      </c>
      <c r="V3197" s="8">
        <f t="shared" si="104"/>
        <v>86</v>
      </c>
      <c r="AB3197" s="41"/>
    </row>
    <row r="3198" spans="1:28">
      <c r="A3198" s="34" t="s">
        <v>19</v>
      </c>
      <c r="B3198" s="34" t="s">
        <v>67</v>
      </c>
      <c r="C3198" s="5" t="s">
        <v>122</v>
      </c>
      <c r="D3198" s="35" t="s">
        <v>89</v>
      </c>
      <c r="E3198" s="36" t="s">
        <v>18</v>
      </c>
      <c r="F3198" s="37">
        <v>50</v>
      </c>
      <c r="G3198" s="38">
        <v>-0.06</v>
      </c>
      <c r="H3198" s="34">
        <v>0.9925638103703982</v>
      </c>
      <c r="I3198" s="35">
        <v>0.27939913024931912</v>
      </c>
      <c r="J3198" s="35">
        <v>0.99011818507636773</v>
      </c>
      <c r="K3198" s="35">
        <v>-0.7758356500827871</v>
      </c>
      <c r="L3198" s="35">
        <v>0</v>
      </c>
      <c r="M3198" s="35">
        <v>0</v>
      </c>
      <c r="N3198" s="35">
        <v>0</v>
      </c>
      <c r="O3198" s="35">
        <v>0</v>
      </c>
      <c r="P3198" s="36">
        <v>12</v>
      </c>
      <c r="Q3198" s="37">
        <v>86</v>
      </c>
      <c r="R3198" s="36">
        <v>0</v>
      </c>
      <c r="S3198" s="39">
        <f t="shared" si="103"/>
        <v>86</v>
      </c>
      <c r="T3198" s="34" t="s">
        <v>29</v>
      </c>
      <c r="U3198" s="12">
        <f>((alpha*(beta^speed))*(speed^ceta))</f>
        <v>3.7536811175514699E-3</v>
      </c>
      <c r="V3198" s="8">
        <f t="shared" si="104"/>
        <v>86</v>
      </c>
    </row>
    <row r="3199" spans="1:28">
      <c r="A3199" s="34" t="s">
        <v>19</v>
      </c>
      <c r="B3199" s="34" t="s">
        <v>67</v>
      </c>
      <c r="C3199" s="5" t="s">
        <v>123</v>
      </c>
      <c r="D3199" s="35" t="s">
        <v>89</v>
      </c>
      <c r="E3199" s="36" t="s">
        <v>18</v>
      </c>
      <c r="F3199" s="37">
        <v>50</v>
      </c>
      <c r="G3199" s="38">
        <v>-0.06</v>
      </c>
      <c r="H3199" s="34">
        <v>0.97867137365856582</v>
      </c>
      <c r="I3199" s="35">
        <v>6.3679180907886268E-2</v>
      </c>
      <c r="J3199" s="35">
        <v>0.85187089787816106</v>
      </c>
      <c r="K3199" s="35">
        <v>0.68438364400870044</v>
      </c>
      <c r="L3199" s="35">
        <v>0</v>
      </c>
      <c r="M3199" s="35">
        <v>0</v>
      </c>
      <c r="N3199" s="35">
        <v>0</v>
      </c>
      <c r="O3199" s="35">
        <v>0</v>
      </c>
      <c r="P3199" s="36">
        <v>12</v>
      </c>
      <c r="Q3199" s="37">
        <v>86</v>
      </c>
      <c r="R3199" s="36">
        <v>0</v>
      </c>
      <c r="S3199" s="39">
        <f t="shared" si="103"/>
        <v>86</v>
      </c>
      <c r="T3199" s="34" t="s">
        <v>29</v>
      </c>
      <c r="U3199" s="12">
        <f>((alpha*(beta^speed))*(speed^ceta))</f>
        <v>1.3806443144087082E-6</v>
      </c>
      <c r="V3199" s="8">
        <f t="shared" si="104"/>
        <v>86</v>
      </c>
      <c r="AB3199" s="41"/>
    </row>
    <row r="3200" spans="1:28">
      <c r="A3200" s="34" t="s">
        <v>19</v>
      </c>
      <c r="B3200" s="34" t="s">
        <v>67</v>
      </c>
      <c r="C3200" s="5" t="s">
        <v>122</v>
      </c>
      <c r="D3200" s="35" t="s">
        <v>89</v>
      </c>
      <c r="E3200" s="36" t="s">
        <v>17</v>
      </c>
      <c r="F3200" s="37">
        <v>50</v>
      </c>
      <c r="G3200" s="38">
        <v>-0.06</v>
      </c>
      <c r="H3200" s="34">
        <v>0.97894363227900683</v>
      </c>
      <c r="I3200" s="35">
        <v>-10.611016849043491</v>
      </c>
      <c r="J3200" s="35">
        <v>235.17586134702114</v>
      </c>
      <c r="K3200" s="35">
        <v>5.6474317229265703</v>
      </c>
      <c r="L3200" s="35">
        <v>2.1344813398299602</v>
      </c>
      <c r="M3200" s="35">
        <v>-9.5311685895267326E-3</v>
      </c>
      <c r="N3200" s="35">
        <v>0</v>
      </c>
      <c r="O3200" s="35">
        <v>0</v>
      </c>
      <c r="P3200" s="36">
        <v>12</v>
      </c>
      <c r="Q3200" s="37">
        <v>86</v>
      </c>
      <c r="R3200" s="36">
        <v>10</v>
      </c>
      <c r="S3200" s="39">
        <f t="shared" si="103"/>
        <v>86</v>
      </c>
      <c r="T3200" s="34" t="s">
        <v>44</v>
      </c>
      <c r="U3200" s="12">
        <f>(alpha+(beta/(1+EXP((((-1)*ceta)+(delta*LN(speed)))+(epsilon*speed)))))</f>
        <v>0.11879888579141884</v>
      </c>
      <c r="V3200" s="8">
        <f t="shared" si="104"/>
        <v>86</v>
      </c>
    </row>
    <row r="3201" spans="1:28">
      <c r="A3201" s="34" t="s">
        <v>19</v>
      </c>
      <c r="B3201" s="34" t="s">
        <v>67</v>
      </c>
      <c r="C3201" s="5" t="s">
        <v>123</v>
      </c>
      <c r="D3201" s="35" t="s">
        <v>89</v>
      </c>
      <c r="E3201" s="36" t="s">
        <v>17</v>
      </c>
      <c r="F3201" s="37">
        <v>50</v>
      </c>
      <c r="G3201" s="38">
        <v>-0.06</v>
      </c>
      <c r="H3201" s="34">
        <v>0.98087868428744329</v>
      </c>
      <c r="I3201" s="35">
        <v>-10.53054358721295</v>
      </c>
      <c r="J3201" s="35">
        <v>245.40846351177737</v>
      </c>
      <c r="K3201" s="35">
        <v>5.4223770647802612</v>
      </c>
      <c r="L3201" s="35">
        <v>2.0798848271603521</v>
      </c>
      <c r="M3201" s="35">
        <v>-8.5724985253898388E-3</v>
      </c>
      <c r="N3201" s="35">
        <v>0</v>
      </c>
      <c r="O3201" s="35">
        <v>0</v>
      </c>
      <c r="P3201" s="36">
        <v>12</v>
      </c>
      <c r="Q3201" s="37">
        <v>85</v>
      </c>
      <c r="R3201" s="36">
        <v>10</v>
      </c>
      <c r="S3201" s="39">
        <f t="shared" si="103"/>
        <v>85</v>
      </c>
      <c r="T3201" s="34" t="s">
        <v>44</v>
      </c>
      <c r="U3201" s="12">
        <f>(alpha+(beta/(1+EXP((((-1)*ceta)+(delta*LN(speed)))+(epsilon*speed)))))</f>
        <v>0.15858269482056464</v>
      </c>
      <c r="V3201" s="8">
        <f t="shared" si="104"/>
        <v>85</v>
      </c>
    </row>
    <row r="3202" spans="1:28">
      <c r="A3202" s="34" t="s">
        <v>19</v>
      </c>
      <c r="B3202" s="34" t="s">
        <v>67</v>
      </c>
      <c r="C3202" s="5" t="s">
        <v>122</v>
      </c>
      <c r="D3202" s="35" t="s">
        <v>89</v>
      </c>
      <c r="E3202" s="36" t="s">
        <v>15</v>
      </c>
      <c r="F3202" s="37">
        <v>100</v>
      </c>
      <c r="G3202" s="38">
        <v>-0.06</v>
      </c>
      <c r="H3202" s="34">
        <v>0.99133279243849015</v>
      </c>
      <c r="I3202" s="35">
        <v>9.9602506641769732</v>
      </c>
      <c r="J3202" s="35">
        <v>0.95438515916648825</v>
      </c>
      <c r="K3202" s="35">
        <v>-0.6972411144540358</v>
      </c>
      <c r="L3202" s="35">
        <v>0</v>
      </c>
      <c r="M3202" s="35">
        <v>0</v>
      </c>
      <c r="N3202" s="35">
        <v>0</v>
      </c>
      <c r="O3202" s="35">
        <v>0</v>
      </c>
      <c r="P3202" s="36">
        <v>12</v>
      </c>
      <c r="Q3202" s="37">
        <v>86</v>
      </c>
      <c r="R3202" s="36">
        <v>0</v>
      </c>
      <c r="S3202" s="39">
        <f t="shared" ref="S3202:S3265" si="106">V3202</f>
        <v>86</v>
      </c>
      <c r="T3202" s="34" t="s">
        <v>29</v>
      </c>
      <c r="U3202" s="12">
        <f>((alpha*(beta^speed))*(speed^ceta))</f>
        <v>8.0481241278071002E-3</v>
      </c>
      <c r="V3202" s="8">
        <f t="shared" ref="V3202:V3265" si="107">IF($V$1&lt;P3202,P3202,IF($V$1&gt;Q3202,Q3202,$V$1))</f>
        <v>86</v>
      </c>
    </row>
    <row r="3203" spans="1:28">
      <c r="A3203" s="34" t="s">
        <v>19</v>
      </c>
      <c r="B3203" s="34" t="s">
        <v>67</v>
      </c>
      <c r="C3203" s="5" t="s">
        <v>123</v>
      </c>
      <c r="D3203" s="35" t="s">
        <v>89</v>
      </c>
      <c r="E3203" s="36" t="s">
        <v>15</v>
      </c>
      <c r="F3203" s="37">
        <v>100</v>
      </c>
      <c r="G3203" s="38">
        <v>-0.06</v>
      </c>
      <c r="H3203" s="34">
        <v>0.98753889090616287</v>
      </c>
      <c r="I3203" s="35">
        <v>10.882313521622963</v>
      </c>
      <c r="J3203" s="35">
        <v>0.95029827452423088</v>
      </c>
      <c r="K3203" s="35">
        <v>-0.55084733954721776</v>
      </c>
      <c r="L3203" s="35">
        <v>0</v>
      </c>
      <c r="M3203" s="35">
        <v>0</v>
      </c>
      <c r="N3203" s="35">
        <v>0</v>
      </c>
      <c r="O3203" s="35">
        <v>0</v>
      </c>
      <c r="P3203" s="36">
        <v>12</v>
      </c>
      <c r="Q3203" s="37">
        <v>86</v>
      </c>
      <c r="R3203" s="36">
        <v>0</v>
      </c>
      <c r="S3203" s="39">
        <f t="shared" si="106"/>
        <v>86</v>
      </c>
      <c r="T3203" s="34" t="s">
        <v>29</v>
      </c>
      <c r="U3203" s="12">
        <f>((alpha*(beta^speed))*(speed^ceta))</f>
        <v>1.1669783782899132E-2</v>
      </c>
      <c r="V3203" s="8">
        <f t="shared" si="107"/>
        <v>86</v>
      </c>
    </row>
    <row r="3204" spans="1:28">
      <c r="A3204" s="34" t="s">
        <v>19</v>
      </c>
      <c r="B3204" s="34" t="s">
        <v>67</v>
      </c>
      <c r="C3204" s="5" t="s">
        <v>122</v>
      </c>
      <c r="D3204" s="35" t="s">
        <v>89</v>
      </c>
      <c r="E3204" s="36" t="s">
        <v>16</v>
      </c>
      <c r="F3204" s="37">
        <v>100</v>
      </c>
      <c r="G3204" s="38">
        <v>-0.06</v>
      </c>
      <c r="H3204" s="34">
        <v>0.98052572607420374</v>
      </c>
      <c r="I3204" s="35">
        <v>8.3419415693958054</v>
      </c>
      <c r="J3204" s="35">
        <v>0.94933569295157672</v>
      </c>
      <c r="K3204" s="35">
        <v>-0.40445227745890416</v>
      </c>
      <c r="L3204" s="35">
        <v>0</v>
      </c>
      <c r="M3204" s="35">
        <v>0</v>
      </c>
      <c r="N3204" s="35">
        <v>0</v>
      </c>
      <c r="O3204" s="35">
        <v>0</v>
      </c>
      <c r="P3204" s="36">
        <v>12</v>
      </c>
      <c r="Q3204" s="37">
        <v>86</v>
      </c>
      <c r="R3204" s="36">
        <v>0</v>
      </c>
      <c r="S3204" s="39">
        <f t="shared" si="106"/>
        <v>86</v>
      </c>
      <c r="T3204" s="34" t="s">
        <v>29</v>
      </c>
      <c r="U3204" s="12">
        <f>((alpha*(beta^speed))*(speed^ceta))</f>
        <v>1.573832371469697E-2</v>
      </c>
      <c r="V3204" s="8">
        <f t="shared" si="107"/>
        <v>86</v>
      </c>
    </row>
    <row r="3205" spans="1:28">
      <c r="A3205" s="34" t="s">
        <v>19</v>
      </c>
      <c r="B3205" s="34" t="s">
        <v>67</v>
      </c>
      <c r="C3205" s="5" t="s">
        <v>123</v>
      </c>
      <c r="D3205" s="35" t="s">
        <v>89</v>
      </c>
      <c r="E3205" s="36" t="s">
        <v>16</v>
      </c>
      <c r="F3205" s="37">
        <v>100</v>
      </c>
      <c r="G3205" s="38">
        <v>-0.06</v>
      </c>
      <c r="H3205" s="34">
        <v>0.98060474866472835</v>
      </c>
      <c r="I3205" s="35">
        <v>-0.35322592201273917</v>
      </c>
      <c r="J3205" s="35">
        <v>9.4281701426444933</v>
      </c>
      <c r="K3205" s="35">
        <v>5.5326699717128811</v>
      </c>
      <c r="L3205" s="35">
        <v>2.1607201322652094</v>
      </c>
      <c r="M3205" s="35">
        <v>-9.7754327026419556E-3</v>
      </c>
      <c r="N3205" s="35">
        <v>0</v>
      </c>
      <c r="O3205" s="35">
        <v>0</v>
      </c>
      <c r="P3205" s="36">
        <v>12</v>
      </c>
      <c r="Q3205" s="37">
        <v>85</v>
      </c>
      <c r="R3205" s="36">
        <v>10</v>
      </c>
      <c r="S3205" s="39">
        <f t="shared" si="106"/>
        <v>85</v>
      </c>
      <c r="T3205" s="34" t="s">
        <v>44</v>
      </c>
      <c r="U3205" s="12">
        <f>(alpha+(beta/(1+EXP((((-1)*ceta)+(delta*LN(speed)))+(epsilon*speed)))))</f>
        <v>3.5599807656751525E-3</v>
      </c>
      <c r="V3205" s="8">
        <f t="shared" si="107"/>
        <v>85</v>
      </c>
    </row>
    <row r="3206" spans="1:28">
      <c r="A3206" s="34" t="s">
        <v>19</v>
      </c>
      <c r="B3206" s="34" t="s">
        <v>67</v>
      </c>
      <c r="C3206" s="5" t="s">
        <v>122</v>
      </c>
      <c r="D3206" s="35" t="s">
        <v>89</v>
      </c>
      <c r="E3206" s="36" t="s">
        <v>14</v>
      </c>
      <c r="F3206" s="37">
        <v>100</v>
      </c>
      <c r="G3206" s="38">
        <v>-0.06</v>
      </c>
      <c r="H3206" s="34">
        <v>0.99361236271040154</v>
      </c>
      <c r="I3206" s="35">
        <v>3.282707686155117</v>
      </c>
      <c r="J3206" s="35">
        <v>-12.899711367279313</v>
      </c>
      <c r="K3206" s="35">
        <v>-1.9719394219177961</v>
      </c>
      <c r="L3206" s="35">
        <v>0</v>
      </c>
      <c r="M3206" s="35">
        <v>0</v>
      </c>
      <c r="N3206" s="35">
        <v>0</v>
      </c>
      <c r="O3206" s="35">
        <v>0</v>
      </c>
      <c r="P3206" s="36">
        <v>12</v>
      </c>
      <c r="Q3206" s="37">
        <v>86</v>
      </c>
      <c r="R3206" s="36">
        <v>13</v>
      </c>
      <c r="S3206" s="39">
        <f t="shared" si="106"/>
        <v>86</v>
      </c>
      <c r="T3206" s="34" t="s">
        <v>50</v>
      </c>
      <c r="U3206" s="12">
        <f>EXP((alpha+(beta/speed))+(ceta*LN(speed)))</f>
        <v>3.5140291634097906E-3</v>
      </c>
      <c r="V3206" s="8">
        <f t="shared" si="107"/>
        <v>86</v>
      </c>
      <c r="AB3206" s="41"/>
    </row>
    <row r="3207" spans="1:28">
      <c r="A3207" s="34" t="s">
        <v>19</v>
      </c>
      <c r="B3207" s="34" t="s">
        <v>67</v>
      </c>
      <c r="C3207" s="5" t="s">
        <v>123</v>
      </c>
      <c r="D3207" s="35" t="s">
        <v>89</v>
      </c>
      <c r="E3207" s="36" t="s">
        <v>14</v>
      </c>
      <c r="F3207" s="37">
        <v>100</v>
      </c>
      <c r="G3207" s="38">
        <v>-0.06</v>
      </c>
      <c r="H3207" s="34">
        <v>0.99322534261880879</v>
      </c>
      <c r="I3207" s="35">
        <v>2.3331191813958592</v>
      </c>
      <c r="J3207" s="35">
        <v>-12.536262795754041</v>
      </c>
      <c r="K3207" s="35">
        <v>-1.9312015051961171</v>
      </c>
      <c r="L3207" s="35">
        <v>0</v>
      </c>
      <c r="M3207" s="35">
        <v>0</v>
      </c>
      <c r="N3207" s="35">
        <v>0</v>
      </c>
      <c r="O3207" s="35">
        <v>0</v>
      </c>
      <c r="P3207" s="36">
        <v>12</v>
      </c>
      <c r="Q3207" s="37">
        <v>86</v>
      </c>
      <c r="R3207" s="36">
        <v>13</v>
      </c>
      <c r="S3207" s="39">
        <f t="shared" si="106"/>
        <v>86</v>
      </c>
      <c r="T3207" s="34" t="s">
        <v>50</v>
      </c>
      <c r="U3207" s="12">
        <f>EXP((alpha+(beta/speed))+(ceta*LN(speed)))</f>
        <v>1.6369942069503279E-3</v>
      </c>
      <c r="V3207" s="8">
        <f t="shared" si="107"/>
        <v>86</v>
      </c>
    </row>
    <row r="3208" spans="1:28">
      <c r="A3208" s="34" t="s">
        <v>19</v>
      </c>
      <c r="B3208" s="34" t="s">
        <v>67</v>
      </c>
      <c r="C3208" s="5" t="s">
        <v>122</v>
      </c>
      <c r="D3208" s="35" t="s">
        <v>89</v>
      </c>
      <c r="E3208" s="36" t="s">
        <v>18</v>
      </c>
      <c r="F3208" s="37">
        <v>100</v>
      </c>
      <c r="G3208" s="38">
        <v>-0.06</v>
      </c>
      <c r="H3208" s="34">
        <v>0.99086280485368261</v>
      </c>
      <c r="I3208" s="35">
        <v>0.25048803927070373</v>
      </c>
      <c r="J3208" s="35">
        <v>0.98946301167235506</v>
      </c>
      <c r="K3208" s="35">
        <v>-0.74840745244747364</v>
      </c>
      <c r="L3208" s="35">
        <v>0</v>
      </c>
      <c r="M3208" s="35">
        <v>0</v>
      </c>
      <c r="N3208" s="35">
        <v>0</v>
      </c>
      <c r="O3208" s="35">
        <v>0</v>
      </c>
      <c r="P3208" s="36">
        <v>12</v>
      </c>
      <c r="Q3208" s="37">
        <v>86</v>
      </c>
      <c r="R3208" s="36">
        <v>0</v>
      </c>
      <c r="S3208" s="39">
        <f t="shared" si="106"/>
        <v>86</v>
      </c>
      <c r="T3208" s="34" t="s">
        <v>29</v>
      </c>
      <c r="U3208" s="12">
        <f>((alpha*(beta^speed))*(speed^ceta))</f>
        <v>3.592166310823223E-3</v>
      </c>
      <c r="V3208" s="8">
        <f t="shared" si="107"/>
        <v>86</v>
      </c>
      <c r="AB3208" s="41"/>
    </row>
    <row r="3209" spans="1:28">
      <c r="A3209" s="34" t="s">
        <v>19</v>
      </c>
      <c r="B3209" s="34" t="s">
        <v>67</v>
      </c>
      <c r="C3209" s="5" t="s">
        <v>123</v>
      </c>
      <c r="D3209" s="35" t="s">
        <v>89</v>
      </c>
      <c r="E3209" s="36" t="s">
        <v>18</v>
      </c>
      <c r="F3209" s="37">
        <v>100</v>
      </c>
      <c r="G3209" s="38">
        <v>-0.06</v>
      </c>
      <c r="H3209" s="34">
        <v>0.97574313156568848</v>
      </c>
      <c r="I3209" s="35">
        <v>7.136428803221373E-2</v>
      </c>
      <c r="J3209" s="35">
        <v>0.85565295071989289</v>
      </c>
      <c r="K3209" s="35">
        <v>0.60322147227644962</v>
      </c>
      <c r="L3209" s="35">
        <v>0</v>
      </c>
      <c r="M3209" s="35">
        <v>0</v>
      </c>
      <c r="N3209" s="35">
        <v>0</v>
      </c>
      <c r="O3209" s="35">
        <v>0</v>
      </c>
      <c r="P3209" s="36">
        <v>12</v>
      </c>
      <c r="Q3209" s="37">
        <v>86</v>
      </c>
      <c r="R3209" s="36">
        <v>0</v>
      </c>
      <c r="S3209" s="39">
        <f t="shared" si="106"/>
        <v>86</v>
      </c>
      <c r="T3209" s="34" t="s">
        <v>29</v>
      </c>
      <c r="U3209" s="12">
        <f>((alpha*(beta^speed))*(speed^ceta))</f>
        <v>1.5776477545663709E-6</v>
      </c>
      <c r="V3209" s="8">
        <f t="shared" si="107"/>
        <v>86</v>
      </c>
      <c r="AB3209" s="41"/>
    </row>
    <row r="3210" spans="1:28">
      <c r="A3210" s="34" t="s">
        <v>19</v>
      </c>
      <c r="B3210" s="34" t="s">
        <v>67</v>
      </c>
      <c r="C3210" s="5" t="s">
        <v>122</v>
      </c>
      <c r="D3210" s="35" t="s">
        <v>89</v>
      </c>
      <c r="E3210" s="36" t="s">
        <v>17</v>
      </c>
      <c r="F3210" s="37">
        <v>100</v>
      </c>
      <c r="G3210" s="38">
        <v>-0.06</v>
      </c>
      <c r="H3210" s="34">
        <v>0.97187237965863771</v>
      </c>
      <c r="I3210" s="35">
        <v>-9.0030758707001741</v>
      </c>
      <c r="J3210" s="35">
        <v>200.46772885838635</v>
      </c>
      <c r="K3210" s="35">
        <v>6.2124968927438182</v>
      </c>
      <c r="L3210" s="35">
        <v>2.2844019864861558</v>
      </c>
      <c r="M3210" s="35">
        <v>-1.1067835589097495E-2</v>
      </c>
      <c r="N3210" s="35">
        <v>0</v>
      </c>
      <c r="O3210" s="35">
        <v>0</v>
      </c>
      <c r="P3210" s="36">
        <v>12</v>
      </c>
      <c r="Q3210" s="37">
        <v>86</v>
      </c>
      <c r="R3210" s="36">
        <v>10</v>
      </c>
      <c r="S3210" s="39">
        <f t="shared" si="106"/>
        <v>86</v>
      </c>
      <c r="T3210" s="34" t="s">
        <v>44</v>
      </c>
      <c r="U3210" s="12">
        <f>(alpha+(beta/(1+EXP((((-1)*ceta)+(delta*LN(speed)))+(epsilon*speed)))))</f>
        <v>0.40345952626678461</v>
      </c>
      <c r="V3210" s="8">
        <f t="shared" si="107"/>
        <v>86</v>
      </c>
    </row>
    <row r="3211" spans="1:28">
      <c r="A3211" s="34" t="s">
        <v>19</v>
      </c>
      <c r="B3211" s="34" t="s">
        <v>67</v>
      </c>
      <c r="C3211" s="5" t="s">
        <v>123</v>
      </c>
      <c r="D3211" s="35" t="s">
        <v>89</v>
      </c>
      <c r="E3211" s="36" t="s">
        <v>17</v>
      </c>
      <c r="F3211" s="37">
        <v>100</v>
      </c>
      <c r="G3211" s="38">
        <v>-0.06</v>
      </c>
      <c r="H3211" s="34">
        <v>0.97426677184850075</v>
      </c>
      <c r="I3211" s="35">
        <v>-9.0661773832775783</v>
      </c>
      <c r="J3211" s="35">
        <v>207.31317725430594</v>
      </c>
      <c r="K3211" s="35">
        <v>6.0150330751711385</v>
      </c>
      <c r="L3211" s="35">
        <v>2.2390918073405697</v>
      </c>
      <c r="M3211" s="35">
        <v>-1.0526867036585499E-2</v>
      </c>
      <c r="N3211" s="35">
        <v>0</v>
      </c>
      <c r="O3211" s="35">
        <v>0</v>
      </c>
      <c r="P3211" s="36">
        <v>12</v>
      </c>
      <c r="Q3211" s="37">
        <v>86</v>
      </c>
      <c r="R3211" s="36">
        <v>10</v>
      </c>
      <c r="S3211" s="39">
        <f t="shared" si="106"/>
        <v>86</v>
      </c>
      <c r="T3211" s="34" t="s">
        <v>44</v>
      </c>
      <c r="U3211" s="12">
        <f>(alpha+(beta/(1+EXP((((-1)*ceta)+(delta*LN(speed)))+(epsilon*speed)))))</f>
        <v>0.27807267634545951</v>
      </c>
      <c r="V3211" s="8">
        <f t="shared" si="107"/>
        <v>86</v>
      </c>
    </row>
    <row r="3212" spans="1:28">
      <c r="A3212" s="34" t="s">
        <v>19</v>
      </c>
      <c r="B3212" s="34" t="s">
        <v>67</v>
      </c>
      <c r="C3212" s="5" t="s">
        <v>122</v>
      </c>
      <c r="D3212" s="35" t="s">
        <v>89</v>
      </c>
      <c r="E3212" s="36" t="s">
        <v>15</v>
      </c>
      <c r="F3212" s="37">
        <v>0</v>
      </c>
      <c r="G3212" s="38">
        <v>-0.04</v>
      </c>
      <c r="H3212" s="34">
        <v>0.99369087753747076</v>
      </c>
      <c r="I3212" s="35">
        <v>14.716704353042402</v>
      </c>
      <c r="J3212" s="35">
        <v>0.97586168838277509</v>
      </c>
      <c r="K3212" s="35">
        <v>-0.83741354908904442</v>
      </c>
      <c r="L3212" s="35">
        <v>0</v>
      </c>
      <c r="M3212" s="35">
        <v>0</v>
      </c>
      <c r="N3212" s="35">
        <v>0</v>
      </c>
      <c r="O3212" s="35">
        <v>0</v>
      </c>
      <c r="P3212" s="36">
        <v>12</v>
      </c>
      <c r="Q3212" s="37">
        <v>86</v>
      </c>
      <c r="R3212" s="36">
        <v>0</v>
      </c>
      <c r="S3212" s="39">
        <f t="shared" si="106"/>
        <v>86</v>
      </c>
      <c r="T3212" s="34" t="s">
        <v>29</v>
      </c>
      <c r="U3212" s="12">
        <f>((alpha*(beta^speed))*(speed^ceta))</f>
        <v>4.3174410975493682E-2</v>
      </c>
      <c r="V3212" s="8">
        <f t="shared" si="107"/>
        <v>86</v>
      </c>
    </row>
    <row r="3213" spans="1:28">
      <c r="A3213" s="34" t="s">
        <v>19</v>
      </c>
      <c r="B3213" s="34" t="s">
        <v>67</v>
      </c>
      <c r="C3213" s="5" t="s">
        <v>123</v>
      </c>
      <c r="D3213" s="35" t="s">
        <v>89</v>
      </c>
      <c r="E3213" s="36" t="s">
        <v>15</v>
      </c>
      <c r="F3213" s="37">
        <v>0</v>
      </c>
      <c r="G3213" s="38">
        <v>-0.04</v>
      </c>
      <c r="H3213" s="34">
        <v>0.99239954072548464</v>
      </c>
      <c r="I3213" s="35">
        <v>-2.8808202125491428E-2</v>
      </c>
      <c r="J3213" s="35">
        <v>35.021614125033402</v>
      </c>
      <c r="K3213" s="35">
        <v>-0.15996062161311309</v>
      </c>
      <c r="L3213" s="35">
        <v>0.95935154249762888</v>
      </c>
      <c r="M3213" s="35">
        <v>1.8337554157069443E-2</v>
      </c>
      <c r="N3213" s="35">
        <v>0</v>
      </c>
      <c r="O3213" s="35">
        <v>0</v>
      </c>
      <c r="P3213" s="36">
        <v>12</v>
      </c>
      <c r="Q3213" s="37">
        <v>86</v>
      </c>
      <c r="R3213" s="36">
        <v>10</v>
      </c>
      <c r="S3213" s="39">
        <f t="shared" si="106"/>
        <v>86</v>
      </c>
      <c r="T3213" s="34" t="s">
        <v>44</v>
      </c>
      <c r="U3213" s="12">
        <f>(alpha+(beta/(1+EXP((((-1)*ceta)+(delta*LN(speed)))+(epsilon*speed)))))</f>
        <v>5.6903988191597046E-2</v>
      </c>
      <c r="V3213" s="8">
        <f t="shared" si="107"/>
        <v>86</v>
      </c>
    </row>
    <row r="3214" spans="1:28">
      <c r="A3214" s="34" t="s">
        <v>19</v>
      </c>
      <c r="B3214" s="34" t="s">
        <v>67</v>
      </c>
      <c r="C3214" s="5" t="s">
        <v>122</v>
      </c>
      <c r="D3214" s="35" t="s">
        <v>89</v>
      </c>
      <c r="E3214" s="36" t="s">
        <v>16</v>
      </c>
      <c r="F3214" s="37">
        <v>0</v>
      </c>
      <c r="G3214" s="38">
        <v>-0.04</v>
      </c>
      <c r="H3214" s="34">
        <v>0.98538705629349632</v>
      </c>
      <c r="I3214" s="35">
        <v>16.712650046611007</v>
      </c>
      <c r="J3214" s="35">
        <v>0.97387825919845872</v>
      </c>
      <c r="K3214" s="35">
        <v>-0.66876139858191153</v>
      </c>
      <c r="L3214" s="35">
        <v>0</v>
      </c>
      <c r="M3214" s="35">
        <v>0</v>
      </c>
      <c r="N3214" s="35">
        <v>0</v>
      </c>
      <c r="O3214" s="35">
        <v>0</v>
      </c>
      <c r="P3214" s="36">
        <v>12</v>
      </c>
      <c r="Q3214" s="37">
        <v>86</v>
      </c>
      <c r="R3214" s="36">
        <v>0</v>
      </c>
      <c r="S3214" s="39">
        <f t="shared" si="106"/>
        <v>86</v>
      </c>
      <c r="T3214" s="34" t="s">
        <v>29</v>
      </c>
      <c r="U3214" s="12">
        <f>((alpha*(beta^speed))*(speed^ceta))</f>
        <v>8.7242703756085421E-2</v>
      </c>
      <c r="V3214" s="8">
        <f t="shared" si="107"/>
        <v>86</v>
      </c>
    </row>
    <row r="3215" spans="1:28">
      <c r="A3215" s="34" t="s">
        <v>19</v>
      </c>
      <c r="B3215" s="34" t="s">
        <v>67</v>
      </c>
      <c r="C3215" s="5" t="s">
        <v>123</v>
      </c>
      <c r="D3215" s="35" t="s">
        <v>89</v>
      </c>
      <c r="E3215" s="36" t="s">
        <v>16</v>
      </c>
      <c r="F3215" s="37">
        <v>0</v>
      </c>
      <c r="G3215" s="38">
        <v>-0.04</v>
      </c>
      <c r="H3215" s="34">
        <v>0.98542874093208066</v>
      </c>
      <c r="I3215" s="35">
        <v>50.716678404760522</v>
      </c>
      <c r="J3215" s="35">
        <v>0.97278895815243349</v>
      </c>
      <c r="K3215" s="35">
        <v>-0.66258134089236942</v>
      </c>
      <c r="L3215" s="35">
        <v>0</v>
      </c>
      <c r="M3215" s="35">
        <v>0</v>
      </c>
      <c r="N3215" s="35">
        <v>0</v>
      </c>
      <c r="O3215" s="35">
        <v>0</v>
      </c>
      <c r="P3215" s="36">
        <v>12</v>
      </c>
      <c r="Q3215" s="37">
        <v>86</v>
      </c>
      <c r="R3215" s="36">
        <v>0</v>
      </c>
      <c r="S3215" s="39">
        <f t="shared" si="106"/>
        <v>86</v>
      </c>
      <c r="T3215" s="34" t="s">
        <v>29</v>
      </c>
      <c r="U3215" s="12">
        <f>((alpha*(beta^speed))*(speed^ceta))</f>
        <v>0.2471670712501656</v>
      </c>
      <c r="V3215" s="8">
        <f t="shared" si="107"/>
        <v>86</v>
      </c>
    </row>
    <row r="3216" spans="1:28">
      <c r="A3216" s="34" t="s">
        <v>19</v>
      </c>
      <c r="B3216" s="34" t="s">
        <v>67</v>
      </c>
      <c r="C3216" s="5" t="s">
        <v>122</v>
      </c>
      <c r="D3216" s="35" t="s">
        <v>89</v>
      </c>
      <c r="E3216" s="36" t="s">
        <v>14</v>
      </c>
      <c r="F3216" s="37">
        <v>0</v>
      </c>
      <c r="G3216" s="38">
        <v>-0.04</v>
      </c>
      <c r="H3216" s="34">
        <v>0.99512955858174046</v>
      </c>
      <c r="I3216" s="35">
        <v>2.7330535810914913</v>
      </c>
      <c r="J3216" s="35">
        <v>-9.921768298579078</v>
      </c>
      <c r="K3216" s="35">
        <v>-1.7561389298611265</v>
      </c>
      <c r="L3216" s="35">
        <v>0</v>
      </c>
      <c r="M3216" s="35">
        <v>0</v>
      </c>
      <c r="N3216" s="35">
        <v>0</v>
      </c>
      <c r="O3216" s="35">
        <v>0</v>
      </c>
      <c r="P3216" s="36">
        <v>12</v>
      </c>
      <c r="Q3216" s="37">
        <v>86</v>
      </c>
      <c r="R3216" s="36">
        <v>13</v>
      </c>
      <c r="S3216" s="39">
        <f t="shared" si="106"/>
        <v>86</v>
      </c>
      <c r="T3216" s="34" t="s">
        <v>50</v>
      </c>
      <c r="U3216" s="12">
        <f>EXP((alpha+(beta/speed))+(ceta*LN(speed)))</f>
        <v>5.4903212384062716E-3</v>
      </c>
      <c r="V3216" s="8">
        <f t="shared" si="107"/>
        <v>86</v>
      </c>
      <c r="AB3216" s="41"/>
    </row>
    <row r="3217" spans="1:28">
      <c r="A3217" s="34" t="s">
        <v>19</v>
      </c>
      <c r="B3217" s="34" t="s">
        <v>67</v>
      </c>
      <c r="C3217" s="5" t="s">
        <v>123</v>
      </c>
      <c r="D3217" s="35" t="s">
        <v>89</v>
      </c>
      <c r="E3217" s="36" t="s">
        <v>14</v>
      </c>
      <c r="F3217" s="37">
        <v>0</v>
      </c>
      <c r="G3217" s="38">
        <v>-0.04</v>
      </c>
      <c r="H3217" s="34">
        <v>0.99430964098724861</v>
      </c>
      <c r="I3217" s="35">
        <v>2.7553717911802211</v>
      </c>
      <c r="J3217" s="35">
        <v>0.21773167597465232</v>
      </c>
      <c r="K3217" s="35">
        <v>0.51758306716810443</v>
      </c>
      <c r="L3217" s="35">
        <v>0</v>
      </c>
      <c r="M3217" s="35">
        <v>0</v>
      </c>
      <c r="N3217" s="35">
        <v>0</v>
      </c>
      <c r="O3217" s="35">
        <v>0</v>
      </c>
      <c r="P3217" s="36">
        <v>12</v>
      </c>
      <c r="Q3217" s="37">
        <v>86</v>
      </c>
      <c r="R3217" s="36">
        <v>2</v>
      </c>
      <c r="S3217" s="39">
        <f t="shared" si="106"/>
        <v>86</v>
      </c>
      <c r="T3217" s="34" t="s">
        <v>31</v>
      </c>
      <c r="U3217" s="12">
        <f>((alpha+(beta*speed))^((-1)/ceta))</f>
        <v>2.6694528856090437E-3</v>
      </c>
      <c r="V3217" s="8">
        <f t="shared" si="107"/>
        <v>86</v>
      </c>
      <c r="AB3217" s="41"/>
    </row>
    <row r="3218" spans="1:28">
      <c r="A3218" s="34" t="s">
        <v>19</v>
      </c>
      <c r="B3218" s="34" t="s">
        <v>67</v>
      </c>
      <c r="C3218" s="5" t="s">
        <v>122</v>
      </c>
      <c r="D3218" s="35" t="s">
        <v>89</v>
      </c>
      <c r="E3218" s="36" t="s">
        <v>18</v>
      </c>
      <c r="F3218" s="37">
        <v>0</v>
      </c>
      <c r="G3218" s="38">
        <v>-0.04</v>
      </c>
      <c r="H3218" s="34">
        <v>0.99148375796966093</v>
      </c>
      <c r="I3218" s="35">
        <v>0.29059717083890635</v>
      </c>
      <c r="J3218" s="35">
        <v>0.98895271549148567</v>
      </c>
      <c r="K3218" s="35">
        <v>-0.73815470054240273</v>
      </c>
      <c r="L3218" s="35">
        <v>0</v>
      </c>
      <c r="M3218" s="35">
        <v>0</v>
      </c>
      <c r="N3218" s="35">
        <v>0</v>
      </c>
      <c r="O3218" s="35">
        <v>0</v>
      </c>
      <c r="P3218" s="36">
        <v>12</v>
      </c>
      <c r="Q3218" s="37">
        <v>86</v>
      </c>
      <c r="R3218" s="36">
        <v>0</v>
      </c>
      <c r="S3218" s="39">
        <f t="shared" si="106"/>
        <v>86</v>
      </c>
      <c r="T3218" s="34" t="s">
        <v>29</v>
      </c>
      <c r="U3218" s="12">
        <f>((alpha*(beta^speed))*(speed^ceta))</f>
        <v>4.1728003339002026E-3</v>
      </c>
      <c r="V3218" s="8">
        <f t="shared" si="107"/>
        <v>86</v>
      </c>
      <c r="AB3218" s="41"/>
    </row>
    <row r="3219" spans="1:28">
      <c r="A3219" s="34" t="s">
        <v>19</v>
      </c>
      <c r="B3219" s="34" t="s">
        <v>67</v>
      </c>
      <c r="C3219" s="5" t="s">
        <v>123</v>
      </c>
      <c r="D3219" s="35" t="s">
        <v>89</v>
      </c>
      <c r="E3219" s="36" t="s">
        <v>18</v>
      </c>
      <c r="F3219" s="37">
        <v>0</v>
      </c>
      <c r="G3219" s="38">
        <v>-0.04</v>
      </c>
      <c r="H3219" s="34">
        <v>0.98142109622758256</v>
      </c>
      <c r="I3219" s="35">
        <v>0.1578278763873103</v>
      </c>
      <c r="J3219" s="35">
        <v>0.90116263839923461</v>
      </c>
      <c r="K3219" s="35">
        <v>0.10715773627625759</v>
      </c>
      <c r="L3219" s="35">
        <v>0</v>
      </c>
      <c r="M3219" s="35">
        <v>0</v>
      </c>
      <c r="N3219" s="35">
        <v>0</v>
      </c>
      <c r="O3219" s="35">
        <v>0</v>
      </c>
      <c r="P3219" s="36">
        <v>12</v>
      </c>
      <c r="Q3219" s="37">
        <v>86</v>
      </c>
      <c r="R3219" s="36">
        <v>0</v>
      </c>
      <c r="S3219" s="39">
        <f t="shared" si="106"/>
        <v>86</v>
      </c>
      <c r="T3219" s="34" t="s">
        <v>29</v>
      </c>
      <c r="U3219" s="12">
        <f>((alpha*(beta^speed))*(speed^ceta))</f>
        <v>3.3003004936629538E-5</v>
      </c>
      <c r="V3219" s="8">
        <f t="shared" si="107"/>
        <v>86</v>
      </c>
      <c r="AB3219" s="41"/>
    </row>
    <row r="3220" spans="1:28">
      <c r="A3220" s="34" t="s">
        <v>19</v>
      </c>
      <c r="B3220" s="34" t="s">
        <v>67</v>
      </c>
      <c r="C3220" s="5" t="s">
        <v>122</v>
      </c>
      <c r="D3220" s="35" t="s">
        <v>89</v>
      </c>
      <c r="E3220" s="36" t="s">
        <v>17</v>
      </c>
      <c r="F3220" s="37">
        <v>0</v>
      </c>
      <c r="G3220" s="38">
        <v>-0.04</v>
      </c>
      <c r="H3220" s="34">
        <v>0.98070736890087684</v>
      </c>
      <c r="I3220" s="35">
        <v>1054.8993148626312</v>
      </c>
      <c r="J3220" s="35">
        <v>0.97104843451908895</v>
      </c>
      <c r="K3220" s="35">
        <v>-0.55560003824960891</v>
      </c>
      <c r="L3220" s="35">
        <v>0</v>
      </c>
      <c r="M3220" s="35">
        <v>0</v>
      </c>
      <c r="N3220" s="35">
        <v>0</v>
      </c>
      <c r="O3220" s="35">
        <v>0</v>
      </c>
      <c r="P3220" s="36">
        <v>12</v>
      </c>
      <c r="Q3220" s="37">
        <v>86</v>
      </c>
      <c r="R3220" s="36">
        <v>0</v>
      </c>
      <c r="S3220" s="39">
        <f t="shared" si="106"/>
        <v>86</v>
      </c>
      <c r="T3220" s="34" t="s">
        <v>29</v>
      </c>
      <c r="U3220" s="12">
        <f>((alpha*(beta^speed))*(speed^ceta))</f>
        <v>7.0977442526083196</v>
      </c>
      <c r="V3220" s="8">
        <f t="shared" si="107"/>
        <v>86</v>
      </c>
    </row>
    <row r="3221" spans="1:28">
      <c r="A3221" s="34" t="s">
        <v>19</v>
      </c>
      <c r="B3221" s="34" t="s">
        <v>67</v>
      </c>
      <c r="C3221" s="5" t="s">
        <v>123</v>
      </c>
      <c r="D3221" s="35" t="s">
        <v>89</v>
      </c>
      <c r="E3221" s="36" t="s">
        <v>17</v>
      </c>
      <c r="F3221" s="37">
        <v>0</v>
      </c>
      <c r="G3221" s="38">
        <v>-0.04</v>
      </c>
      <c r="H3221" s="34">
        <v>0.98251339524144909</v>
      </c>
      <c r="I3221" s="35">
        <v>1120.5223449292262</v>
      </c>
      <c r="J3221" s="35">
        <v>0.97187050251543672</v>
      </c>
      <c r="K3221" s="35">
        <v>-0.5857409304524448</v>
      </c>
      <c r="L3221" s="35">
        <v>0</v>
      </c>
      <c r="M3221" s="35">
        <v>0</v>
      </c>
      <c r="N3221" s="35">
        <v>0</v>
      </c>
      <c r="O3221" s="35">
        <v>0</v>
      </c>
      <c r="P3221" s="36">
        <v>12</v>
      </c>
      <c r="Q3221" s="37">
        <v>86</v>
      </c>
      <c r="R3221" s="36">
        <v>0</v>
      </c>
      <c r="S3221" s="39">
        <f t="shared" si="106"/>
        <v>86</v>
      </c>
      <c r="T3221" s="34" t="s">
        <v>29</v>
      </c>
      <c r="U3221" s="12">
        <f>((alpha*(beta^speed))*(speed^ceta))</f>
        <v>7.0897036159702607</v>
      </c>
      <c r="V3221" s="8">
        <f t="shared" si="107"/>
        <v>86</v>
      </c>
    </row>
    <row r="3222" spans="1:28">
      <c r="A3222" s="34" t="s">
        <v>19</v>
      </c>
      <c r="B3222" s="34" t="s">
        <v>67</v>
      </c>
      <c r="C3222" s="5" t="s">
        <v>122</v>
      </c>
      <c r="D3222" s="35" t="s">
        <v>89</v>
      </c>
      <c r="E3222" s="36" t="s">
        <v>15</v>
      </c>
      <c r="F3222" s="37">
        <v>50</v>
      </c>
      <c r="G3222" s="38">
        <v>-0.04</v>
      </c>
      <c r="H3222" s="34">
        <v>0.99246661390986934</v>
      </c>
      <c r="I3222" s="35">
        <v>14.09222064093381</v>
      </c>
      <c r="J3222" s="35">
        <v>0.97158086152696554</v>
      </c>
      <c r="K3222" s="35">
        <v>-0.80789468853690904</v>
      </c>
      <c r="L3222" s="35">
        <v>0</v>
      </c>
      <c r="M3222" s="35">
        <v>0</v>
      </c>
      <c r="N3222" s="35">
        <v>0</v>
      </c>
      <c r="O3222" s="35">
        <v>0</v>
      </c>
      <c r="P3222" s="36">
        <v>12</v>
      </c>
      <c r="Q3222" s="37">
        <v>86</v>
      </c>
      <c r="R3222" s="36">
        <v>0</v>
      </c>
      <c r="S3222" s="39">
        <f t="shared" si="106"/>
        <v>86</v>
      </c>
      <c r="T3222" s="34" t="s">
        <v>29</v>
      </c>
      <c r="U3222" s="12">
        <f>((alpha*(beta^speed))*(speed^ceta))</f>
        <v>3.2307118728582405E-2</v>
      </c>
      <c r="V3222" s="8">
        <f t="shared" si="107"/>
        <v>86</v>
      </c>
    </row>
    <row r="3223" spans="1:28">
      <c r="A3223" s="34" t="s">
        <v>19</v>
      </c>
      <c r="B3223" s="34" t="s">
        <v>67</v>
      </c>
      <c r="C3223" s="5" t="s">
        <v>123</v>
      </c>
      <c r="D3223" s="35" t="s">
        <v>89</v>
      </c>
      <c r="E3223" s="36" t="s">
        <v>15</v>
      </c>
      <c r="F3223" s="37">
        <v>50</v>
      </c>
      <c r="G3223" s="38">
        <v>-0.04</v>
      </c>
      <c r="H3223" s="34">
        <v>0.99025866168996302</v>
      </c>
      <c r="I3223" s="35">
        <v>-0.13024355972234661</v>
      </c>
      <c r="J3223" s="35">
        <v>49.433067320595498</v>
      </c>
      <c r="K3223" s="35">
        <v>-0.40213207315276134</v>
      </c>
      <c r="L3223" s="35">
        <v>1.0310031301160381</v>
      </c>
      <c r="M3223" s="35">
        <v>9.4131517797741617E-3</v>
      </c>
      <c r="N3223" s="35">
        <v>0</v>
      </c>
      <c r="O3223" s="35">
        <v>0</v>
      </c>
      <c r="P3223" s="36">
        <v>12</v>
      </c>
      <c r="Q3223" s="37">
        <v>86</v>
      </c>
      <c r="R3223" s="36">
        <v>10</v>
      </c>
      <c r="S3223" s="39">
        <f t="shared" si="106"/>
        <v>86</v>
      </c>
      <c r="T3223" s="34" t="s">
        <v>44</v>
      </c>
      <c r="U3223" s="12">
        <f>(alpha+(beta/(1+EXP((((-1)*ceta)+(delta*LN(speed)))+(epsilon*speed)))))</f>
        <v>1.8355993201797288E-2</v>
      </c>
      <c r="V3223" s="8">
        <f t="shared" si="107"/>
        <v>86</v>
      </c>
    </row>
    <row r="3224" spans="1:28">
      <c r="A3224" s="34" t="s">
        <v>19</v>
      </c>
      <c r="B3224" s="34" t="s">
        <v>67</v>
      </c>
      <c r="C3224" s="5" t="s">
        <v>122</v>
      </c>
      <c r="D3224" s="35" t="s">
        <v>89</v>
      </c>
      <c r="E3224" s="36" t="s">
        <v>16</v>
      </c>
      <c r="F3224" s="37">
        <v>50</v>
      </c>
      <c r="G3224" s="38">
        <v>-0.04</v>
      </c>
      <c r="H3224" s="34">
        <v>0.98129550064129345</v>
      </c>
      <c r="I3224" s="35">
        <v>-0.35860247215572849</v>
      </c>
      <c r="J3224" s="35">
        <v>12.477029439618905</v>
      </c>
      <c r="K3224" s="35">
        <v>1.4472497682056862</v>
      </c>
      <c r="L3224" s="35">
        <v>1.0967716968668595</v>
      </c>
      <c r="M3224" s="35">
        <v>6.1027203713733027E-5</v>
      </c>
      <c r="N3224" s="35">
        <v>0</v>
      </c>
      <c r="O3224" s="35">
        <v>0</v>
      </c>
      <c r="P3224" s="36">
        <v>12</v>
      </c>
      <c r="Q3224" s="37">
        <v>86</v>
      </c>
      <c r="R3224" s="36">
        <v>10</v>
      </c>
      <c r="S3224" s="39">
        <f t="shared" si="106"/>
        <v>86</v>
      </c>
      <c r="T3224" s="34" t="s">
        <v>44</v>
      </c>
      <c r="U3224" s="12">
        <f>(alpha+(beta/(1+EXP((((-1)*ceta)+(delta*LN(speed)))+(epsilon*speed)))))</f>
        <v>2.7764687205860783E-2</v>
      </c>
      <c r="V3224" s="8">
        <f t="shared" si="107"/>
        <v>86</v>
      </c>
    </row>
    <row r="3225" spans="1:28">
      <c r="A3225" s="34" t="s">
        <v>19</v>
      </c>
      <c r="B3225" s="34" t="s">
        <v>67</v>
      </c>
      <c r="C3225" s="5" t="s">
        <v>123</v>
      </c>
      <c r="D3225" s="35" t="s">
        <v>89</v>
      </c>
      <c r="E3225" s="36" t="s">
        <v>16</v>
      </c>
      <c r="F3225" s="37">
        <v>50</v>
      </c>
      <c r="G3225" s="38">
        <v>-0.04</v>
      </c>
      <c r="H3225" s="34">
        <v>0.98095405070390629</v>
      </c>
      <c r="I3225" s="35">
        <v>-1.0093142263299275</v>
      </c>
      <c r="J3225" s="35">
        <v>29.2831707255285</v>
      </c>
      <c r="K3225" s="35">
        <v>2.0100289413664809</v>
      </c>
      <c r="L3225" s="35">
        <v>1.1935797173532678</v>
      </c>
      <c r="M3225" s="35">
        <v>-6.5133738958204012E-4</v>
      </c>
      <c r="N3225" s="35">
        <v>0</v>
      </c>
      <c r="O3225" s="35">
        <v>0</v>
      </c>
      <c r="P3225" s="36">
        <v>12</v>
      </c>
      <c r="Q3225" s="37">
        <v>86</v>
      </c>
      <c r="R3225" s="36">
        <v>10</v>
      </c>
      <c r="S3225" s="39">
        <f t="shared" si="106"/>
        <v>86</v>
      </c>
      <c r="T3225" s="34" t="s">
        <v>44</v>
      </c>
      <c r="U3225" s="12">
        <f>(alpha+(beta/(1+EXP((((-1)*ceta)+(delta*LN(speed)))+(epsilon*speed)))))</f>
        <v>8.3130895051549469E-2</v>
      </c>
      <c r="V3225" s="8">
        <f t="shared" si="107"/>
        <v>86</v>
      </c>
    </row>
    <row r="3226" spans="1:28">
      <c r="A3226" s="34" t="s">
        <v>19</v>
      </c>
      <c r="B3226" s="34" t="s">
        <v>67</v>
      </c>
      <c r="C3226" s="5" t="s">
        <v>122</v>
      </c>
      <c r="D3226" s="35" t="s">
        <v>89</v>
      </c>
      <c r="E3226" s="36" t="s">
        <v>14</v>
      </c>
      <c r="F3226" s="37">
        <v>50</v>
      </c>
      <c r="G3226" s="38">
        <v>-0.04</v>
      </c>
      <c r="H3226" s="34">
        <v>0.99451730906354752</v>
      </c>
      <c r="I3226" s="35">
        <v>1.7102842431746215</v>
      </c>
      <c r="J3226" s="35">
        <v>0.1340310349866678</v>
      </c>
      <c r="K3226" s="35">
        <v>0.48697202738865336</v>
      </c>
      <c r="L3226" s="35">
        <v>0</v>
      </c>
      <c r="M3226" s="35">
        <v>0</v>
      </c>
      <c r="N3226" s="35">
        <v>0</v>
      </c>
      <c r="O3226" s="35">
        <v>0</v>
      </c>
      <c r="P3226" s="36">
        <v>12</v>
      </c>
      <c r="Q3226" s="37">
        <v>86</v>
      </c>
      <c r="R3226" s="36">
        <v>2</v>
      </c>
      <c r="S3226" s="39">
        <f t="shared" si="106"/>
        <v>86</v>
      </c>
      <c r="T3226" s="34" t="s">
        <v>31</v>
      </c>
      <c r="U3226" s="12">
        <f>((alpha+(beta*speed))^((-1)/ceta))</f>
        <v>4.9705161966288455E-3</v>
      </c>
      <c r="V3226" s="8">
        <f t="shared" si="107"/>
        <v>86</v>
      </c>
      <c r="AB3226" s="41"/>
    </row>
    <row r="3227" spans="1:28">
      <c r="A3227" s="34" t="s">
        <v>19</v>
      </c>
      <c r="B3227" s="34" t="s">
        <v>67</v>
      </c>
      <c r="C3227" s="5" t="s">
        <v>123</v>
      </c>
      <c r="D3227" s="35" t="s">
        <v>89</v>
      </c>
      <c r="E3227" s="36" t="s">
        <v>14</v>
      </c>
      <c r="F3227" s="37">
        <v>50</v>
      </c>
      <c r="G3227" s="38">
        <v>-0.04</v>
      </c>
      <c r="H3227" s="34">
        <v>0.99363322604858473</v>
      </c>
      <c r="I3227" s="35">
        <v>0.37545337172404231</v>
      </c>
      <c r="J3227" s="35">
        <v>0.98317038033063819</v>
      </c>
      <c r="K3227" s="35">
        <v>-0.83269848182983863</v>
      </c>
      <c r="L3227" s="35">
        <v>0</v>
      </c>
      <c r="M3227" s="35">
        <v>0</v>
      </c>
      <c r="N3227" s="35">
        <v>0</v>
      </c>
      <c r="O3227" s="35">
        <v>0</v>
      </c>
      <c r="P3227" s="36">
        <v>12</v>
      </c>
      <c r="Q3227" s="37">
        <v>86</v>
      </c>
      <c r="R3227" s="36">
        <v>0</v>
      </c>
      <c r="S3227" s="39">
        <f t="shared" si="106"/>
        <v>86</v>
      </c>
      <c r="T3227" s="34" t="s">
        <v>29</v>
      </c>
      <c r="U3227" s="12">
        <f>((alpha*(beta^speed))*(speed^ceta))</f>
        <v>2.1368680237983692E-3</v>
      </c>
      <c r="V3227" s="8">
        <f t="shared" si="107"/>
        <v>86</v>
      </c>
      <c r="AB3227" s="41"/>
    </row>
    <row r="3228" spans="1:28">
      <c r="A3228" s="34" t="s">
        <v>19</v>
      </c>
      <c r="B3228" s="34" t="s">
        <v>67</v>
      </c>
      <c r="C3228" s="5" t="s">
        <v>122</v>
      </c>
      <c r="D3228" s="35" t="s">
        <v>89</v>
      </c>
      <c r="E3228" s="36" t="s">
        <v>18</v>
      </c>
      <c r="F3228" s="37">
        <v>50</v>
      </c>
      <c r="G3228" s="38">
        <v>-0.04</v>
      </c>
      <c r="H3228" s="34">
        <v>0.98923211673728828</v>
      </c>
      <c r="I3228" s="35">
        <v>0.27991250484585373</v>
      </c>
      <c r="J3228" s="35">
        <v>0.98722181659935371</v>
      </c>
      <c r="K3228" s="35">
        <v>-0.69609004768862193</v>
      </c>
      <c r="L3228" s="35">
        <v>0</v>
      </c>
      <c r="M3228" s="35">
        <v>0</v>
      </c>
      <c r="N3228" s="35">
        <v>0</v>
      </c>
      <c r="O3228" s="35">
        <v>0</v>
      </c>
      <c r="P3228" s="36">
        <v>12</v>
      </c>
      <c r="Q3228" s="37">
        <v>86</v>
      </c>
      <c r="R3228" s="36">
        <v>0</v>
      </c>
      <c r="S3228" s="39">
        <f t="shared" si="106"/>
        <v>86</v>
      </c>
      <c r="T3228" s="34" t="s">
        <v>29</v>
      </c>
      <c r="U3228" s="12">
        <f>((alpha*(beta^speed))*(speed^ceta))</f>
        <v>4.1697036325269408E-3</v>
      </c>
      <c r="V3228" s="8">
        <f t="shared" si="107"/>
        <v>86</v>
      </c>
    </row>
    <row r="3229" spans="1:28">
      <c r="A3229" s="34" t="s">
        <v>19</v>
      </c>
      <c r="B3229" s="34" t="s">
        <v>67</v>
      </c>
      <c r="C3229" s="5" t="s">
        <v>123</v>
      </c>
      <c r="D3229" s="35" t="s">
        <v>89</v>
      </c>
      <c r="E3229" s="36" t="s">
        <v>18</v>
      </c>
      <c r="F3229" s="37">
        <v>50</v>
      </c>
      <c r="G3229" s="38">
        <v>-0.04</v>
      </c>
      <c r="H3229" s="34">
        <v>0.97930751441238151</v>
      </c>
      <c r="I3229" s="35">
        <v>0.16480558865924261</v>
      </c>
      <c r="J3229" s="35">
        <v>0.90223393837072408</v>
      </c>
      <c r="K3229" s="35">
        <v>0.1044221887507069</v>
      </c>
      <c r="L3229" s="35">
        <v>0</v>
      </c>
      <c r="M3229" s="35">
        <v>0</v>
      </c>
      <c r="N3229" s="35">
        <v>0</v>
      </c>
      <c r="O3229" s="35">
        <v>0</v>
      </c>
      <c r="P3229" s="36">
        <v>12</v>
      </c>
      <c r="Q3229" s="37">
        <v>86</v>
      </c>
      <c r="R3229" s="36">
        <v>0</v>
      </c>
      <c r="S3229" s="39">
        <f t="shared" si="106"/>
        <v>86</v>
      </c>
      <c r="T3229" s="34" t="s">
        <v>29</v>
      </c>
      <c r="U3229" s="12">
        <f>((alpha*(beta^speed))*(speed^ceta))</f>
        <v>3.7707193607682671E-5</v>
      </c>
      <c r="V3229" s="8">
        <f t="shared" si="107"/>
        <v>86</v>
      </c>
      <c r="AB3229" s="41"/>
    </row>
    <row r="3230" spans="1:28">
      <c r="A3230" s="34" t="s">
        <v>19</v>
      </c>
      <c r="B3230" s="34" t="s">
        <v>67</v>
      </c>
      <c r="C3230" s="5" t="s">
        <v>122</v>
      </c>
      <c r="D3230" s="35" t="s">
        <v>89</v>
      </c>
      <c r="E3230" s="36" t="s">
        <v>17</v>
      </c>
      <c r="F3230" s="37">
        <v>50</v>
      </c>
      <c r="G3230" s="38">
        <v>-0.04</v>
      </c>
      <c r="H3230" s="34">
        <v>0.97480596317399137</v>
      </c>
      <c r="I3230" s="35">
        <v>830.79737201836144</v>
      </c>
      <c r="J3230" s="35">
        <v>0.96513659981828936</v>
      </c>
      <c r="K3230" s="35">
        <v>-0.42546518695243601</v>
      </c>
      <c r="L3230" s="35">
        <v>0</v>
      </c>
      <c r="M3230" s="35">
        <v>0</v>
      </c>
      <c r="N3230" s="35">
        <v>0</v>
      </c>
      <c r="O3230" s="35">
        <v>0</v>
      </c>
      <c r="P3230" s="36">
        <v>12</v>
      </c>
      <c r="Q3230" s="37">
        <v>86</v>
      </c>
      <c r="R3230" s="36">
        <v>0</v>
      </c>
      <c r="S3230" s="39">
        <f t="shared" si="106"/>
        <v>86</v>
      </c>
      <c r="T3230" s="34" t="s">
        <v>29</v>
      </c>
      <c r="U3230" s="12">
        <f>((alpha*(beta^speed))*(speed^ceta))</f>
        <v>5.902947174932792</v>
      </c>
      <c r="V3230" s="8">
        <f t="shared" si="107"/>
        <v>86</v>
      </c>
    </row>
    <row r="3231" spans="1:28">
      <c r="A3231" s="34" t="s">
        <v>19</v>
      </c>
      <c r="B3231" s="34" t="s">
        <v>67</v>
      </c>
      <c r="C3231" s="5" t="s">
        <v>123</v>
      </c>
      <c r="D3231" s="35" t="s">
        <v>89</v>
      </c>
      <c r="E3231" s="36" t="s">
        <v>17</v>
      </c>
      <c r="F3231" s="37">
        <v>50</v>
      </c>
      <c r="G3231" s="38">
        <v>-0.04</v>
      </c>
      <c r="H3231" s="34">
        <v>0.97686350656419751</v>
      </c>
      <c r="I3231" s="35">
        <v>874.44774954570937</v>
      </c>
      <c r="J3231" s="35">
        <v>0.96577414964596842</v>
      </c>
      <c r="K3231" s="35">
        <v>-0.45336108947558618</v>
      </c>
      <c r="L3231" s="35">
        <v>0</v>
      </c>
      <c r="M3231" s="35">
        <v>0</v>
      </c>
      <c r="N3231" s="35">
        <v>0</v>
      </c>
      <c r="O3231" s="35">
        <v>0</v>
      </c>
      <c r="P3231" s="36">
        <v>12</v>
      </c>
      <c r="Q3231" s="37">
        <v>86</v>
      </c>
      <c r="R3231" s="36">
        <v>0</v>
      </c>
      <c r="S3231" s="39">
        <f t="shared" si="106"/>
        <v>86</v>
      </c>
      <c r="T3231" s="34" t="s">
        <v>29</v>
      </c>
      <c r="U3231" s="12">
        <f>((alpha*(beta^speed))*(speed^ceta))</f>
        <v>5.8077395852575409</v>
      </c>
      <c r="V3231" s="8">
        <f t="shared" si="107"/>
        <v>86</v>
      </c>
    </row>
    <row r="3232" spans="1:28">
      <c r="A3232" s="34" t="s">
        <v>19</v>
      </c>
      <c r="B3232" s="34" t="s">
        <v>67</v>
      </c>
      <c r="C3232" s="5" t="s">
        <v>122</v>
      </c>
      <c r="D3232" s="35" t="s">
        <v>89</v>
      </c>
      <c r="E3232" s="36" t="s">
        <v>15</v>
      </c>
      <c r="F3232" s="37">
        <v>100</v>
      </c>
      <c r="G3232" s="38">
        <v>-0.04</v>
      </c>
      <c r="H3232" s="34">
        <v>0.99144307676074372</v>
      </c>
      <c r="I3232" s="35">
        <v>-8.0593626648087321E-2</v>
      </c>
      <c r="J3232" s="35">
        <v>17.181423006097727</v>
      </c>
      <c r="K3232" s="35">
        <v>0.21210399553756737</v>
      </c>
      <c r="L3232" s="35">
        <v>1.0441787030353782</v>
      </c>
      <c r="M3232" s="35">
        <v>1.0190620891627103E-2</v>
      </c>
      <c r="N3232" s="35">
        <v>0</v>
      </c>
      <c r="O3232" s="35">
        <v>0</v>
      </c>
      <c r="P3232" s="36">
        <v>12</v>
      </c>
      <c r="Q3232" s="37">
        <v>86</v>
      </c>
      <c r="R3232" s="36">
        <v>10</v>
      </c>
      <c r="S3232" s="39">
        <f t="shared" si="106"/>
        <v>86</v>
      </c>
      <c r="T3232" s="34" t="s">
        <v>44</v>
      </c>
      <c r="U3232" s="12">
        <f>(alpha+(beta/(1+EXP((((-1)*ceta)+(delta*LN(speed)))+(epsilon*speed)))))</f>
        <v>3.4433485818290976E-3</v>
      </c>
      <c r="V3232" s="8">
        <f t="shared" si="107"/>
        <v>86</v>
      </c>
    </row>
    <row r="3233" spans="1:28">
      <c r="A3233" s="34" t="s">
        <v>19</v>
      </c>
      <c r="B3233" s="34" t="s">
        <v>67</v>
      </c>
      <c r="C3233" s="5" t="s">
        <v>123</v>
      </c>
      <c r="D3233" s="35" t="s">
        <v>89</v>
      </c>
      <c r="E3233" s="36" t="s">
        <v>15</v>
      </c>
      <c r="F3233" s="37">
        <v>100</v>
      </c>
      <c r="G3233" s="38">
        <v>-0.04</v>
      </c>
      <c r="H3233" s="34">
        <v>0.98571516458272568</v>
      </c>
      <c r="I3233" s="35">
        <v>-0.11287419126550985</v>
      </c>
      <c r="J3233" s="35">
        <v>14.51240279483312</v>
      </c>
      <c r="K3233" s="35">
        <v>0.83733164433964435</v>
      </c>
      <c r="L3233" s="35">
        <v>1.0068204095857884</v>
      </c>
      <c r="M3233" s="35">
        <v>1.2941833602374695E-2</v>
      </c>
      <c r="N3233" s="35">
        <v>0</v>
      </c>
      <c r="O3233" s="35">
        <v>0</v>
      </c>
      <c r="P3233" s="36">
        <v>12</v>
      </c>
      <c r="Q3233" s="37">
        <v>86</v>
      </c>
      <c r="R3233" s="36">
        <v>10</v>
      </c>
      <c r="S3233" s="39">
        <f t="shared" si="106"/>
        <v>86</v>
      </c>
      <c r="T3233" s="34" t="s">
        <v>44</v>
      </c>
      <c r="U3233" s="12">
        <f>(alpha+(beta/(1+EXP((((-1)*ceta)+(delta*LN(speed)))+(epsilon*speed)))))</f>
        <v>1.0329538472031233E-2</v>
      </c>
      <c r="V3233" s="8">
        <f t="shared" si="107"/>
        <v>86</v>
      </c>
    </row>
    <row r="3234" spans="1:28">
      <c r="A3234" s="34" t="s">
        <v>19</v>
      </c>
      <c r="B3234" s="34" t="s">
        <v>67</v>
      </c>
      <c r="C3234" s="5" t="s">
        <v>122</v>
      </c>
      <c r="D3234" s="35" t="s">
        <v>89</v>
      </c>
      <c r="E3234" s="36" t="s">
        <v>16</v>
      </c>
      <c r="F3234" s="37">
        <v>100</v>
      </c>
      <c r="G3234" s="38">
        <v>-0.04</v>
      </c>
      <c r="H3234" s="34">
        <v>0.97448081511182127</v>
      </c>
      <c r="I3234" s="35">
        <v>-0.35638700010875823</v>
      </c>
      <c r="J3234" s="35">
        <v>6.3577638550014974</v>
      </c>
      <c r="K3234" s="35">
        <v>2.7483891496884394</v>
      </c>
      <c r="L3234" s="35">
        <v>1.2613896235137994</v>
      </c>
      <c r="M3234" s="35">
        <v>-1.2082786830208859E-3</v>
      </c>
      <c r="N3234" s="35">
        <v>0</v>
      </c>
      <c r="O3234" s="35">
        <v>0</v>
      </c>
      <c r="P3234" s="36">
        <v>12</v>
      </c>
      <c r="Q3234" s="37">
        <v>86</v>
      </c>
      <c r="R3234" s="36">
        <v>10</v>
      </c>
      <c r="S3234" s="39">
        <f t="shared" si="106"/>
        <v>86</v>
      </c>
      <c r="T3234" s="34" t="s">
        <v>44</v>
      </c>
      <c r="U3234" s="12">
        <f>(alpha+(beta/(1+EXP((((-1)*ceta)+(delta*LN(speed)))+(epsilon*speed)))))</f>
        <v>1.9795327195458901E-2</v>
      </c>
      <c r="V3234" s="8">
        <f t="shared" si="107"/>
        <v>86</v>
      </c>
    </row>
    <row r="3235" spans="1:28">
      <c r="A3235" s="34" t="s">
        <v>19</v>
      </c>
      <c r="B3235" s="34" t="s">
        <v>67</v>
      </c>
      <c r="C3235" s="5" t="s">
        <v>123</v>
      </c>
      <c r="D3235" s="35" t="s">
        <v>89</v>
      </c>
      <c r="E3235" s="36" t="s">
        <v>16</v>
      </c>
      <c r="F3235" s="37">
        <v>100</v>
      </c>
      <c r="G3235" s="38">
        <v>-0.04</v>
      </c>
      <c r="H3235" s="34">
        <v>0.97387669643303609</v>
      </c>
      <c r="I3235" s="35">
        <v>-0.99822647705254153</v>
      </c>
      <c r="J3235" s="35">
        <v>17.144884112626077</v>
      </c>
      <c r="K3235" s="35">
        <v>3.1845867986250838</v>
      </c>
      <c r="L3235" s="35">
        <v>1.3634119596919769</v>
      </c>
      <c r="M3235" s="35">
        <v>-1.9979093357157651E-3</v>
      </c>
      <c r="N3235" s="35">
        <v>0</v>
      </c>
      <c r="O3235" s="35">
        <v>0</v>
      </c>
      <c r="P3235" s="36">
        <v>12</v>
      </c>
      <c r="Q3235" s="37">
        <v>86</v>
      </c>
      <c r="R3235" s="36">
        <v>10</v>
      </c>
      <c r="S3235" s="39">
        <f t="shared" si="106"/>
        <v>86</v>
      </c>
      <c r="T3235" s="34" t="s">
        <v>44</v>
      </c>
      <c r="U3235" s="12">
        <f>(alpha+(beta/(1+EXP((((-1)*ceta)+(delta*LN(speed)))+(epsilon*speed)))))</f>
        <v>6.4668787015637941E-2</v>
      </c>
      <c r="V3235" s="8">
        <f t="shared" si="107"/>
        <v>86</v>
      </c>
    </row>
    <row r="3236" spans="1:28">
      <c r="A3236" s="34" t="s">
        <v>19</v>
      </c>
      <c r="B3236" s="34" t="s">
        <v>67</v>
      </c>
      <c r="C3236" s="5" t="s">
        <v>122</v>
      </c>
      <c r="D3236" s="35" t="s">
        <v>89</v>
      </c>
      <c r="E3236" s="36" t="s">
        <v>14</v>
      </c>
      <c r="F3236" s="37">
        <v>100</v>
      </c>
      <c r="G3236" s="38">
        <v>-0.04</v>
      </c>
      <c r="H3236" s="34">
        <v>0.9935186129267406</v>
      </c>
      <c r="I3236" s="35">
        <v>1.8140600920631325</v>
      </c>
      <c r="J3236" s="35">
        <v>0.11637604527190172</v>
      </c>
      <c r="K3236" s="35">
        <v>0.45829070373512365</v>
      </c>
      <c r="L3236" s="35">
        <v>0</v>
      </c>
      <c r="M3236" s="35">
        <v>0</v>
      </c>
      <c r="N3236" s="35">
        <v>0</v>
      </c>
      <c r="O3236" s="35">
        <v>0</v>
      </c>
      <c r="P3236" s="36">
        <v>12</v>
      </c>
      <c r="Q3236" s="37">
        <v>86</v>
      </c>
      <c r="R3236" s="36">
        <v>2</v>
      </c>
      <c r="S3236" s="39">
        <f t="shared" si="106"/>
        <v>86</v>
      </c>
      <c r="T3236" s="34" t="s">
        <v>31</v>
      </c>
      <c r="U3236" s="12">
        <f>((alpha+(beta*speed))^((-1)/ceta))</f>
        <v>4.5638735865643418E-3</v>
      </c>
      <c r="V3236" s="8">
        <f t="shared" si="107"/>
        <v>86</v>
      </c>
      <c r="AB3236" s="41"/>
    </row>
    <row r="3237" spans="1:28">
      <c r="A3237" s="34" t="s">
        <v>19</v>
      </c>
      <c r="B3237" s="34" t="s">
        <v>67</v>
      </c>
      <c r="C3237" s="5" t="s">
        <v>123</v>
      </c>
      <c r="D3237" s="35" t="s">
        <v>89</v>
      </c>
      <c r="E3237" s="36" t="s">
        <v>14</v>
      </c>
      <c r="F3237" s="37">
        <v>100</v>
      </c>
      <c r="G3237" s="38">
        <v>-0.04</v>
      </c>
      <c r="H3237" s="34">
        <v>0.992512375272951</v>
      </c>
      <c r="I3237" s="35">
        <v>2.6446229234044765</v>
      </c>
      <c r="J3237" s="35">
        <v>0.14335072349885761</v>
      </c>
      <c r="K3237" s="35">
        <v>0.44112881849133367</v>
      </c>
      <c r="L3237" s="35">
        <v>0</v>
      </c>
      <c r="M3237" s="35">
        <v>0</v>
      </c>
      <c r="N3237" s="35">
        <v>0</v>
      </c>
      <c r="O3237" s="35">
        <v>0</v>
      </c>
      <c r="P3237" s="36">
        <v>12</v>
      </c>
      <c r="Q3237" s="37">
        <v>86</v>
      </c>
      <c r="R3237" s="36">
        <v>2</v>
      </c>
      <c r="S3237" s="39">
        <f t="shared" si="106"/>
        <v>86</v>
      </c>
      <c r="T3237" s="34" t="s">
        <v>31</v>
      </c>
      <c r="U3237" s="12">
        <f>((alpha+(beta*speed))^((-1)/ceta))</f>
        <v>2.1661723823790378E-3</v>
      </c>
      <c r="V3237" s="8">
        <f t="shared" si="107"/>
        <v>86</v>
      </c>
      <c r="AB3237" s="41"/>
    </row>
    <row r="3238" spans="1:28">
      <c r="A3238" s="34" t="s">
        <v>19</v>
      </c>
      <c r="B3238" s="34" t="s">
        <v>67</v>
      </c>
      <c r="C3238" s="5" t="s">
        <v>122</v>
      </c>
      <c r="D3238" s="35" t="s">
        <v>89</v>
      </c>
      <c r="E3238" s="36" t="s">
        <v>18</v>
      </c>
      <c r="F3238" s="37">
        <v>100</v>
      </c>
      <c r="G3238" s="38">
        <v>-0.04</v>
      </c>
      <c r="H3238" s="34">
        <v>0.98547377924036628</v>
      </c>
      <c r="I3238" s="35">
        <v>0.23212695949117246</v>
      </c>
      <c r="J3238" s="35">
        <v>0.98487109046859089</v>
      </c>
      <c r="K3238" s="35">
        <v>-0.61995490926417751</v>
      </c>
      <c r="L3238" s="35">
        <v>0</v>
      </c>
      <c r="M3238" s="35">
        <v>0</v>
      </c>
      <c r="N3238" s="35">
        <v>0</v>
      </c>
      <c r="O3238" s="35">
        <v>0</v>
      </c>
      <c r="P3238" s="36">
        <v>12</v>
      </c>
      <c r="Q3238" s="37">
        <v>86</v>
      </c>
      <c r="R3238" s="36">
        <v>0</v>
      </c>
      <c r="S3238" s="39">
        <f t="shared" si="106"/>
        <v>86</v>
      </c>
      <c r="T3238" s="34" t="s">
        <v>29</v>
      </c>
      <c r="U3238" s="12">
        <f>((alpha*(beta^speed))*(speed^ceta))</f>
        <v>3.9541329710814895E-3</v>
      </c>
      <c r="V3238" s="8">
        <f t="shared" si="107"/>
        <v>86</v>
      </c>
      <c r="AB3238" s="41"/>
    </row>
    <row r="3239" spans="1:28">
      <c r="A3239" s="34" t="s">
        <v>19</v>
      </c>
      <c r="B3239" s="34" t="s">
        <v>67</v>
      </c>
      <c r="C3239" s="5" t="s">
        <v>123</v>
      </c>
      <c r="D3239" s="35" t="s">
        <v>89</v>
      </c>
      <c r="E3239" s="36" t="s">
        <v>18</v>
      </c>
      <c r="F3239" s="37">
        <v>100</v>
      </c>
      <c r="G3239" s="38">
        <v>-0.04</v>
      </c>
      <c r="H3239" s="34">
        <v>0.97613807008414266</v>
      </c>
      <c r="I3239" s="35">
        <v>0.13952430405812108</v>
      </c>
      <c r="J3239" s="35">
        <v>0.90436960040504677</v>
      </c>
      <c r="K3239" s="35">
        <v>0.15100919842342997</v>
      </c>
      <c r="L3239" s="35">
        <v>0</v>
      </c>
      <c r="M3239" s="35">
        <v>0</v>
      </c>
      <c r="N3239" s="35">
        <v>0</v>
      </c>
      <c r="O3239" s="35">
        <v>0</v>
      </c>
      <c r="P3239" s="36">
        <v>12</v>
      </c>
      <c r="Q3239" s="37">
        <v>86</v>
      </c>
      <c r="R3239" s="36">
        <v>0</v>
      </c>
      <c r="S3239" s="39">
        <f t="shared" si="106"/>
        <v>86</v>
      </c>
      <c r="T3239" s="34" t="s">
        <v>29</v>
      </c>
      <c r="U3239" s="12">
        <f>((alpha*(beta^speed))*(speed^ceta))</f>
        <v>4.8142550811369952E-5</v>
      </c>
      <c r="V3239" s="8">
        <f t="shared" si="107"/>
        <v>86</v>
      </c>
      <c r="AB3239" s="41"/>
    </row>
    <row r="3240" spans="1:28">
      <c r="A3240" s="34" t="s">
        <v>19</v>
      </c>
      <c r="B3240" s="34" t="s">
        <v>67</v>
      </c>
      <c r="C3240" s="5" t="s">
        <v>122</v>
      </c>
      <c r="D3240" s="35" t="s">
        <v>89</v>
      </c>
      <c r="E3240" s="36" t="s">
        <v>17</v>
      </c>
      <c r="F3240" s="37">
        <v>100</v>
      </c>
      <c r="G3240" s="38">
        <v>-0.04</v>
      </c>
      <c r="H3240" s="34">
        <v>0.96558393216099203</v>
      </c>
      <c r="I3240" s="35">
        <v>537.18040333516876</v>
      </c>
      <c r="J3240" s="35">
        <v>0.95967671090408224</v>
      </c>
      <c r="K3240" s="35">
        <v>-0.24086523448021915</v>
      </c>
      <c r="L3240" s="35">
        <v>0</v>
      </c>
      <c r="M3240" s="35">
        <v>0</v>
      </c>
      <c r="N3240" s="35">
        <v>0</v>
      </c>
      <c r="O3240" s="35">
        <v>0</v>
      </c>
      <c r="P3240" s="36">
        <v>12</v>
      </c>
      <c r="Q3240" s="37">
        <v>86</v>
      </c>
      <c r="R3240" s="36">
        <v>0</v>
      </c>
      <c r="S3240" s="39">
        <f t="shared" si="106"/>
        <v>86</v>
      </c>
      <c r="T3240" s="34" t="s">
        <v>29</v>
      </c>
      <c r="U3240" s="12">
        <f>((alpha*(beta^speed))*(speed^ceta))</f>
        <v>5.3322796987219574</v>
      </c>
      <c r="V3240" s="8">
        <f t="shared" si="107"/>
        <v>86</v>
      </c>
    </row>
    <row r="3241" spans="1:28">
      <c r="A3241" s="34" t="s">
        <v>19</v>
      </c>
      <c r="B3241" s="34" t="s">
        <v>67</v>
      </c>
      <c r="C3241" s="5" t="s">
        <v>123</v>
      </c>
      <c r="D3241" s="35" t="s">
        <v>89</v>
      </c>
      <c r="E3241" s="36" t="s">
        <v>17</v>
      </c>
      <c r="F3241" s="37">
        <v>100</v>
      </c>
      <c r="G3241" s="38">
        <v>-0.04</v>
      </c>
      <c r="H3241" s="34">
        <v>0.96803754234825734</v>
      </c>
      <c r="I3241" s="35">
        <v>558.8323282611542</v>
      </c>
      <c r="J3241" s="35">
        <v>0.96013513423087948</v>
      </c>
      <c r="K3241" s="35">
        <v>-0.26514774694313387</v>
      </c>
      <c r="L3241" s="35">
        <v>0</v>
      </c>
      <c r="M3241" s="35">
        <v>0</v>
      </c>
      <c r="N3241" s="35">
        <v>0</v>
      </c>
      <c r="O3241" s="35">
        <v>0</v>
      </c>
      <c r="P3241" s="36">
        <v>12</v>
      </c>
      <c r="Q3241" s="37">
        <v>86</v>
      </c>
      <c r="R3241" s="36">
        <v>0</v>
      </c>
      <c r="S3241" s="39">
        <f t="shared" si="106"/>
        <v>86</v>
      </c>
      <c r="T3241" s="34" t="s">
        <v>29</v>
      </c>
      <c r="U3241" s="12">
        <f>((alpha*(beta^speed))*(speed^ceta))</f>
        <v>5.1872449763770199</v>
      </c>
      <c r="V3241" s="8">
        <f t="shared" si="107"/>
        <v>86</v>
      </c>
    </row>
    <row r="3242" spans="1:28">
      <c r="A3242" s="34" t="s">
        <v>19</v>
      </c>
      <c r="B3242" s="34" t="s">
        <v>67</v>
      </c>
      <c r="C3242" s="5" t="s">
        <v>122</v>
      </c>
      <c r="D3242" s="35" t="s">
        <v>89</v>
      </c>
      <c r="E3242" s="36" t="s">
        <v>15</v>
      </c>
      <c r="F3242" s="37">
        <v>0</v>
      </c>
      <c r="G3242" s="38">
        <v>-0.02</v>
      </c>
      <c r="H3242" s="34">
        <v>0.99404017151354707</v>
      </c>
      <c r="I3242" s="35">
        <v>0.34050733412132606</v>
      </c>
      <c r="J3242" s="35">
        <v>18.518851700920784</v>
      </c>
      <c r="K3242" s="35">
        <v>0.15437115866622694</v>
      </c>
      <c r="L3242" s="35">
        <v>0.87117277209837041</v>
      </c>
      <c r="M3242" s="35">
        <v>4.3351462543317537E-2</v>
      </c>
      <c r="N3242" s="35">
        <v>0</v>
      </c>
      <c r="O3242" s="35">
        <v>0</v>
      </c>
      <c r="P3242" s="36">
        <v>12</v>
      </c>
      <c r="Q3242" s="37">
        <v>86</v>
      </c>
      <c r="R3242" s="36">
        <v>10</v>
      </c>
      <c r="S3242" s="39">
        <f t="shared" si="106"/>
        <v>86</v>
      </c>
      <c r="T3242" s="34" t="s">
        <v>44</v>
      </c>
      <c r="U3242" s="12">
        <f>(alpha+(beta/(1+EXP((((-1)*ceta)+(delta*LN(speed)))+(epsilon*speed)))))</f>
        <v>0.35122191011576848</v>
      </c>
      <c r="V3242" s="8">
        <f t="shared" si="107"/>
        <v>86</v>
      </c>
    </row>
    <row r="3243" spans="1:28">
      <c r="A3243" s="34" t="s">
        <v>19</v>
      </c>
      <c r="B3243" s="34" t="s">
        <v>67</v>
      </c>
      <c r="C3243" s="5" t="s">
        <v>123</v>
      </c>
      <c r="D3243" s="35" t="s">
        <v>89</v>
      </c>
      <c r="E3243" s="36" t="s">
        <v>15</v>
      </c>
      <c r="F3243" s="37">
        <v>0</v>
      </c>
      <c r="G3243" s="38">
        <v>-0.02</v>
      </c>
      <c r="H3243" s="34">
        <v>0.99419896120365137</v>
      </c>
      <c r="I3243" s="35">
        <v>0.51508232060790649</v>
      </c>
      <c r="J3243" s="35">
        <v>23.483090245387874</v>
      </c>
      <c r="K3243" s="35">
        <v>0.17096392820431189</v>
      </c>
      <c r="L3243" s="35">
        <v>0.79351280380873324</v>
      </c>
      <c r="M3243" s="35">
        <v>4.5268992686907795E-2</v>
      </c>
      <c r="N3243" s="35">
        <v>0</v>
      </c>
      <c r="O3243" s="35">
        <v>0</v>
      </c>
      <c r="P3243" s="36">
        <v>12</v>
      </c>
      <c r="Q3243" s="37">
        <v>86</v>
      </c>
      <c r="R3243" s="36">
        <v>10</v>
      </c>
      <c r="S3243" s="39">
        <f t="shared" si="106"/>
        <v>86</v>
      </c>
      <c r="T3243" s="34" t="s">
        <v>44</v>
      </c>
      <c r="U3243" s="12">
        <f>(alpha+(beta/(1+EXP((((-1)*ceta)+(delta*LN(speed)))+(epsilon*speed)))))</f>
        <v>0.53163552454750396</v>
      </c>
      <c r="V3243" s="8">
        <f t="shared" si="107"/>
        <v>86</v>
      </c>
    </row>
    <row r="3244" spans="1:28">
      <c r="A3244" s="34" t="s">
        <v>19</v>
      </c>
      <c r="B3244" s="34" t="s">
        <v>67</v>
      </c>
      <c r="C3244" s="5" t="s">
        <v>122</v>
      </c>
      <c r="D3244" s="35" t="s">
        <v>89</v>
      </c>
      <c r="E3244" s="36" t="s">
        <v>16</v>
      </c>
      <c r="F3244" s="37">
        <v>0</v>
      </c>
      <c r="G3244" s="38">
        <v>-0.02</v>
      </c>
      <c r="H3244" s="34">
        <v>0.9871086673596311</v>
      </c>
      <c r="I3244" s="35">
        <v>0.70283427647326124</v>
      </c>
      <c r="J3244" s="35">
        <v>31.78684635932899</v>
      </c>
      <c r="K3244" s="35">
        <v>-0.4994277871073271</v>
      </c>
      <c r="L3244" s="35">
        <v>0.59119568389134225</v>
      </c>
      <c r="M3244" s="35">
        <v>4.6773115121591748E-2</v>
      </c>
      <c r="N3244" s="35">
        <v>0</v>
      </c>
      <c r="O3244" s="35">
        <v>0</v>
      </c>
      <c r="P3244" s="36">
        <v>12</v>
      </c>
      <c r="Q3244" s="37">
        <v>86</v>
      </c>
      <c r="R3244" s="36">
        <v>10</v>
      </c>
      <c r="S3244" s="39">
        <f t="shared" si="106"/>
        <v>86</v>
      </c>
      <c r="T3244" s="34" t="s">
        <v>44</v>
      </c>
      <c r="U3244" s="12">
        <f>(alpha+(beta/(1+EXP((((-1)*ceta)+(delta*LN(speed)))+(epsilon*speed)))))</f>
        <v>0.72763123132673835</v>
      </c>
      <c r="V3244" s="8">
        <f t="shared" si="107"/>
        <v>86</v>
      </c>
    </row>
    <row r="3245" spans="1:28">
      <c r="A3245" s="34" t="s">
        <v>19</v>
      </c>
      <c r="B3245" s="34" t="s">
        <v>67</v>
      </c>
      <c r="C3245" s="5" t="s">
        <v>123</v>
      </c>
      <c r="D3245" s="35" t="s">
        <v>89</v>
      </c>
      <c r="E3245" s="36" t="s">
        <v>16</v>
      </c>
      <c r="F3245" s="37">
        <v>0</v>
      </c>
      <c r="G3245" s="38">
        <v>-0.02</v>
      </c>
      <c r="H3245" s="34">
        <v>0.98661917322341941</v>
      </c>
      <c r="I3245" s="35">
        <v>2.0525239391965573</v>
      </c>
      <c r="J3245" s="35">
        <v>79.588899770198054</v>
      </c>
      <c r="K3245" s="35">
        <v>-0.61431756086111178</v>
      </c>
      <c r="L3245" s="35">
        <v>0.41239753597714685</v>
      </c>
      <c r="M3245" s="35">
        <v>5.7146163563070965E-2</v>
      </c>
      <c r="N3245" s="35">
        <v>0</v>
      </c>
      <c r="O3245" s="35">
        <v>0</v>
      </c>
      <c r="P3245" s="36">
        <v>12</v>
      </c>
      <c r="Q3245" s="37">
        <v>86</v>
      </c>
      <c r="R3245" s="36">
        <v>10</v>
      </c>
      <c r="S3245" s="39">
        <f t="shared" si="106"/>
        <v>86</v>
      </c>
      <c r="T3245" s="34" t="s">
        <v>44</v>
      </c>
      <c r="U3245" s="12">
        <f>(alpha+(beta/(1+EXP((((-1)*ceta)+(delta*LN(speed)))+(epsilon*speed)))))</f>
        <v>2.1028311361461918</v>
      </c>
      <c r="V3245" s="8">
        <f t="shared" si="107"/>
        <v>86</v>
      </c>
    </row>
    <row r="3246" spans="1:28">
      <c r="A3246" s="34" t="s">
        <v>19</v>
      </c>
      <c r="B3246" s="34" t="s">
        <v>67</v>
      </c>
      <c r="C3246" s="5" t="s">
        <v>122</v>
      </c>
      <c r="D3246" s="35" t="s">
        <v>89</v>
      </c>
      <c r="E3246" s="36" t="s">
        <v>14</v>
      </c>
      <c r="F3246" s="37">
        <v>0</v>
      </c>
      <c r="G3246" s="38">
        <v>-0.02</v>
      </c>
      <c r="H3246" s="34">
        <v>0.99064957208821824</v>
      </c>
      <c r="I3246" s="35">
        <v>1.9017453016253463</v>
      </c>
      <c r="J3246" s="35">
        <v>1.0083049248688616</v>
      </c>
      <c r="K3246" s="35">
        <v>-1.2260357568204538</v>
      </c>
      <c r="L3246" s="35">
        <v>0</v>
      </c>
      <c r="M3246" s="35">
        <v>0</v>
      </c>
      <c r="N3246" s="35">
        <v>0</v>
      </c>
      <c r="O3246" s="35">
        <v>0</v>
      </c>
      <c r="P3246" s="36">
        <v>12</v>
      </c>
      <c r="Q3246" s="37">
        <v>86</v>
      </c>
      <c r="R3246" s="36">
        <v>0</v>
      </c>
      <c r="S3246" s="39">
        <f t="shared" si="106"/>
        <v>86</v>
      </c>
      <c r="T3246" s="34" t="s">
        <v>29</v>
      </c>
      <c r="U3246" s="12">
        <f>((alpha*(beta^speed))*(speed^ceta))</f>
        <v>1.6454719503048852E-2</v>
      </c>
      <c r="V3246" s="8">
        <f t="shared" si="107"/>
        <v>86</v>
      </c>
      <c r="AB3246" s="41"/>
    </row>
    <row r="3247" spans="1:28">
      <c r="A3247" s="34" t="s">
        <v>19</v>
      </c>
      <c r="B3247" s="34" t="s">
        <v>67</v>
      </c>
      <c r="C3247" s="5" t="s">
        <v>123</v>
      </c>
      <c r="D3247" s="35" t="s">
        <v>89</v>
      </c>
      <c r="E3247" s="36" t="s">
        <v>14</v>
      </c>
      <c r="F3247" s="37">
        <v>0</v>
      </c>
      <c r="G3247" s="38">
        <v>-0.02</v>
      </c>
      <c r="H3247" s="34">
        <v>0.99283230570675585</v>
      </c>
      <c r="I3247" s="35">
        <v>0.79787162746203311</v>
      </c>
      <c r="J3247" s="35">
        <v>1.009760833050942</v>
      </c>
      <c r="K3247" s="35">
        <v>-1.1881826678244842</v>
      </c>
      <c r="L3247" s="35">
        <v>0</v>
      </c>
      <c r="M3247" s="35">
        <v>0</v>
      </c>
      <c r="N3247" s="35">
        <v>0</v>
      </c>
      <c r="O3247" s="35">
        <v>0</v>
      </c>
      <c r="P3247" s="36">
        <v>12</v>
      </c>
      <c r="Q3247" s="37">
        <v>86</v>
      </c>
      <c r="R3247" s="36">
        <v>0</v>
      </c>
      <c r="S3247" s="39">
        <f t="shared" si="106"/>
        <v>86</v>
      </c>
      <c r="T3247" s="34" t="s">
        <v>29</v>
      </c>
      <c r="U3247" s="12">
        <f>((alpha*(beta^speed))*(speed^ceta))</f>
        <v>9.2509920469690116E-3</v>
      </c>
      <c r="V3247" s="8">
        <f t="shared" si="107"/>
        <v>86</v>
      </c>
      <c r="AB3247" s="41"/>
    </row>
    <row r="3248" spans="1:28">
      <c r="A3248" s="34" t="s">
        <v>19</v>
      </c>
      <c r="B3248" s="34" t="s">
        <v>67</v>
      </c>
      <c r="C3248" s="5" t="s">
        <v>122</v>
      </c>
      <c r="D3248" s="35" t="s">
        <v>89</v>
      </c>
      <c r="E3248" s="36" t="s">
        <v>18</v>
      </c>
      <c r="F3248" s="37">
        <v>0</v>
      </c>
      <c r="G3248" s="38">
        <v>-0.02</v>
      </c>
      <c r="H3248" s="34">
        <v>0.98680041411773756</v>
      </c>
      <c r="I3248" s="35">
        <v>2.0099016278498789</v>
      </c>
      <c r="J3248" s="35">
        <v>1.6149366552728706</v>
      </c>
      <c r="K3248" s="35">
        <v>-3.9209242529394646E-3</v>
      </c>
      <c r="L3248" s="35">
        <v>0</v>
      </c>
      <c r="M3248" s="35">
        <v>0</v>
      </c>
      <c r="N3248" s="35">
        <v>0</v>
      </c>
      <c r="O3248" s="35">
        <v>0</v>
      </c>
      <c r="P3248" s="36">
        <v>12</v>
      </c>
      <c r="Q3248" s="37">
        <v>86</v>
      </c>
      <c r="R3248" s="36">
        <v>5</v>
      </c>
      <c r="S3248" s="39">
        <f t="shared" si="106"/>
        <v>86</v>
      </c>
      <c r="T3248" s="34" t="s">
        <v>36</v>
      </c>
      <c r="U3248" s="12">
        <f>(1/(((ceta*(speed^2))+(beta*speed))+alpha))</f>
        <v>8.9369260016076944E-3</v>
      </c>
      <c r="V3248" s="8">
        <f t="shared" si="107"/>
        <v>86</v>
      </c>
      <c r="AB3248" s="41"/>
    </row>
    <row r="3249" spans="1:28">
      <c r="A3249" s="34" t="s">
        <v>19</v>
      </c>
      <c r="B3249" s="34" t="s">
        <v>67</v>
      </c>
      <c r="C3249" s="5" t="s">
        <v>123</v>
      </c>
      <c r="D3249" s="35" t="s">
        <v>89</v>
      </c>
      <c r="E3249" s="36" t="s">
        <v>18</v>
      </c>
      <c r="F3249" s="37">
        <v>0</v>
      </c>
      <c r="G3249" s="38">
        <v>-0.02</v>
      </c>
      <c r="H3249" s="34">
        <v>0.97080357749086077</v>
      </c>
      <c r="I3249" s="35">
        <v>1.3719501807186816</v>
      </c>
      <c r="J3249" s="35">
        <v>2.9751629459497796E-2</v>
      </c>
      <c r="K3249" s="35">
        <v>0.20579305787707969</v>
      </c>
      <c r="L3249" s="35">
        <v>0</v>
      </c>
      <c r="M3249" s="35">
        <v>0</v>
      </c>
      <c r="N3249" s="35">
        <v>0</v>
      </c>
      <c r="O3249" s="35">
        <v>0</v>
      </c>
      <c r="P3249" s="36">
        <v>12</v>
      </c>
      <c r="Q3249" s="37">
        <v>86</v>
      </c>
      <c r="R3249" s="36">
        <v>2</v>
      </c>
      <c r="S3249" s="39">
        <f t="shared" si="106"/>
        <v>86</v>
      </c>
      <c r="T3249" s="34" t="s">
        <v>31</v>
      </c>
      <c r="U3249" s="12">
        <f>((alpha+(beta*speed))^((-1)/ceta))</f>
        <v>1.2923519221882227E-3</v>
      </c>
      <c r="V3249" s="8">
        <f t="shared" si="107"/>
        <v>86</v>
      </c>
      <c r="AB3249" s="41"/>
    </row>
    <row r="3250" spans="1:28">
      <c r="A3250" s="34" t="s">
        <v>19</v>
      </c>
      <c r="B3250" s="34" t="s">
        <v>67</v>
      </c>
      <c r="C3250" s="5" t="s">
        <v>122</v>
      </c>
      <c r="D3250" s="35" t="s">
        <v>89</v>
      </c>
      <c r="E3250" s="36" t="s">
        <v>17</v>
      </c>
      <c r="F3250" s="37">
        <v>0</v>
      </c>
      <c r="G3250" s="38">
        <v>-0.02</v>
      </c>
      <c r="H3250" s="34">
        <v>0.9769530722794052</v>
      </c>
      <c r="I3250" s="35">
        <v>3314.0192609696951</v>
      </c>
      <c r="J3250" s="35">
        <v>1.0086541249313827</v>
      </c>
      <c r="K3250" s="35">
        <v>-1.0730473943829086</v>
      </c>
      <c r="L3250" s="35">
        <v>0</v>
      </c>
      <c r="M3250" s="35">
        <v>0</v>
      </c>
      <c r="N3250" s="35">
        <v>0</v>
      </c>
      <c r="O3250" s="35">
        <v>0</v>
      </c>
      <c r="P3250" s="36">
        <v>12</v>
      </c>
      <c r="Q3250" s="37">
        <v>86</v>
      </c>
      <c r="R3250" s="36">
        <v>0</v>
      </c>
      <c r="S3250" s="39">
        <f t="shared" si="106"/>
        <v>86</v>
      </c>
      <c r="T3250" s="34" t="s">
        <v>29</v>
      </c>
      <c r="U3250" s="12">
        <f>((alpha*(beta^speed))*(speed^ceta))</f>
        <v>58.395802815534168</v>
      </c>
      <c r="V3250" s="8">
        <f t="shared" si="107"/>
        <v>86</v>
      </c>
    </row>
    <row r="3251" spans="1:28">
      <c r="A3251" s="34" t="s">
        <v>19</v>
      </c>
      <c r="B3251" s="34" t="s">
        <v>67</v>
      </c>
      <c r="C3251" s="5" t="s">
        <v>123</v>
      </c>
      <c r="D3251" s="35" t="s">
        <v>89</v>
      </c>
      <c r="E3251" s="36" t="s">
        <v>17</v>
      </c>
      <c r="F3251" s="37">
        <v>0</v>
      </c>
      <c r="G3251" s="38">
        <v>-0.02</v>
      </c>
      <c r="H3251" s="34">
        <v>0.98088214625138215</v>
      </c>
      <c r="I3251" s="35">
        <v>3350.7586037139972</v>
      </c>
      <c r="J3251" s="35">
        <v>1.0089714760262265</v>
      </c>
      <c r="K3251" s="35">
        <v>-1.0840902485057964</v>
      </c>
      <c r="L3251" s="35">
        <v>0</v>
      </c>
      <c r="M3251" s="35">
        <v>0</v>
      </c>
      <c r="N3251" s="35">
        <v>0</v>
      </c>
      <c r="O3251" s="35">
        <v>0</v>
      </c>
      <c r="P3251" s="36">
        <v>12</v>
      </c>
      <c r="Q3251" s="37">
        <v>86</v>
      </c>
      <c r="R3251" s="36">
        <v>0</v>
      </c>
      <c r="S3251" s="39">
        <f t="shared" si="106"/>
        <v>86</v>
      </c>
      <c r="T3251" s="34" t="s">
        <v>29</v>
      </c>
      <c r="U3251" s="12">
        <f>((alpha*(beta^speed))*(speed^ceta))</f>
        <v>57.750622189842566</v>
      </c>
      <c r="V3251" s="8">
        <f t="shared" si="107"/>
        <v>86</v>
      </c>
    </row>
    <row r="3252" spans="1:28">
      <c r="A3252" s="34" t="s">
        <v>19</v>
      </c>
      <c r="B3252" s="34" t="s">
        <v>67</v>
      </c>
      <c r="C3252" s="5" t="s">
        <v>122</v>
      </c>
      <c r="D3252" s="35" t="s">
        <v>89</v>
      </c>
      <c r="E3252" s="36" t="s">
        <v>15</v>
      </c>
      <c r="F3252" s="37">
        <v>50</v>
      </c>
      <c r="G3252" s="38">
        <v>-0.02</v>
      </c>
      <c r="H3252" s="34">
        <v>0.99390889936430971</v>
      </c>
      <c r="I3252" s="35">
        <v>0.20949112910471221</v>
      </c>
      <c r="J3252" s="35">
        <v>19.807893950748063</v>
      </c>
      <c r="K3252" s="35">
        <v>0.14421012757760321</v>
      </c>
      <c r="L3252" s="35">
        <v>0.91690480078058612</v>
      </c>
      <c r="M3252" s="35">
        <v>3.1348595810174087E-2</v>
      </c>
      <c r="N3252" s="35">
        <v>0</v>
      </c>
      <c r="O3252" s="35">
        <v>0</v>
      </c>
      <c r="P3252" s="36">
        <v>12</v>
      </c>
      <c r="Q3252" s="37">
        <v>86</v>
      </c>
      <c r="R3252" s="36">
        <v>10</v>
      </c>
      <c r="S3252" s="39">
        <f t="shared" si="106"/>
        <v>86</v>
      </c>
      <c r="T3252" s="34" t="s">
        <v>44</v>
      </c>
      <c r="U3252" s="12">
        <f>(alpha+(beta/(1+EXP((((-1)*ceta)+(delta*LN(speed)))+(epsilon*speed)))))</f>
        <v>0.23545076482721847</v>
      </c>
      <c r="V3252" s="8">
        <f t="shared" si="107"/>
        <v>86</v>
      </c>
    </row>
    <row r="3253" spans="1:28">
      <c r="A3253" s="34" t="s">
        <v>19</v>
      </c>
      <c r="B3253" s="34" t="s">
        <v>67</v>
      </c>
      <c r="C3253" s="5" t="s">
        <v>123</v>
      </c>
      <c r="D3253" s="35" t="s">
        <v>89</v>
      </c>
      <c r="E3253" s="36" t="s">
        <v>15</v>
      </c>
      <c r="F3253" s="37">
        <v>50</v>
      </c>
      <c r="G3253" s="38">
        <v>-0.02</v>
      </c>
      <c r="H3253" s="34">
        <v>0.99071839300080156</v>
      </c>
      <c r="I3253" s="35">
        <v>39.794290453655151</v>
      </c>
      <c r="J3253" s="35">
        <v>1.0013121276649772</v>
      </c>
      <c r="K3253" s="35">
        <v>-1.0955608012345537</v>
      </c>
      <c r="L3253" s="35">
        <v>0</v>
      </c>
      <c r="M3253" s="35">
        <v>0</v>
      </c>
      <c r="N3253" s="35">
        <v>0</v>
      </c>
      <c r="O3253" s="35">
        <v>0</v>
      </c>
      <c r="P3253" s="36">
        <v>12</v>
      </c>
      <c r="Q3253" s="37">
        <v>86</v>
      </c>
      <c r="R3253" s="36">
        <v>0</v>
      </c>
      <c r="S3253" s="39">
        <f t="shared" si="106"/>
        <v>86</v>
      </c>
      <c r="T3253" s="34" t="s">
        <v>29</v>
      </c>
      <c r="U3253" s="12">
        <f>((alpha*(beta^speed))*(speed^ceta))</f>
        <v>0.33840366020078549</v>
      </c>
      <c r="V3253" s="8">
        <f t="shared" si="107"/>
        <v>86</v>
      </c>
    </row>
    <row r="3254" spans="1:28">
      <c r="A3254" s="34" t="s">
        <v>19</v>
      </c>
      <c r="B3254" s="34" t="s">
        <v>67</v>
      </c>
      <c r="C3254" s="5" t="s">
        <v>122</v>
      </c>
      <c r="D3254" s="35" t="s">
        <v>89</v>
      </c>
      <c r="E3254" s="36" t="s">
        <v>16</v>
      </c>
      <c r="F3254" s="37">
        <v>50</v>
      </c>
      <c r="G3254" s="38">
        <v>-0.02</v>
      </c>
      <c r="H3254" s="34">
        <v>0.98195158593789367</v>
      </c>
      <c r="I3254" s="35">
        <v>0.29431255219456326</v>
      </c>
      <c r="J3254" s="35">
        <v>17.179259493009461</v>
      </c>
      <c r="K3254" s="35">
        <v>0.77791290767301935</v>
      </c>
      <c r="L3254" s="35">
        <v>0.8711598592650911</v>
      </c>
      <c r="M3254" s="35">
        <v>1.5822037685921064E-2</v>
      </c>
      <c r="N3254" s="35">
        <v>0</v>
      </c>
      <c r="O3254" s="35">
        <v>0</v>
      </c>
      <c r="P3254" s="36">
        <v>12</v>
      </c>
      <c r="Q3254" s="37">
        <v>86</v>
      </c>
      <c r="R3254" s="36">
        <v>10</v>
      </c>
      <c r="S3254" s="39">
        <f t="shared" si="106"/>
        <v>86</v>
      </c>
      <c r="T3254" s="34" t="s">
        <v>44</v>
      </c>
      <c r="U3254" s="12">
        <f>(alpha+(beta/(1+EXP((((-1)*ceta)+(delta*LN(speed)))+(epsilon*speed)))))</f>
        <v>0.49004879160106457</v>
      </c>
      <c r="V3254" s="8">
        <f t="shared" si="107"/>
        <v>86</v>
      </c>
    </row>
    <row r="3255" spans="1:28">
      <c r="A3255" s="34" t="s">
        <v>19</v>
      </c>
      <c r="B3255" s="34" t="s">
        <v>67</v>
      </c>
      <c r="C3255" s="5" t="s">
        <v>123</v>
      </c>
      <c r="D3255" s="35" t="s">
        <v>89</v>
      </c>
      <c r="E3255" s="36" t="s">
        <v>16</v>
      </c>
      <c r="F3255" s="37">
        <v>50</v>
      </c>
      <c r="G3255" s="38">
        <v>-0.02</v>
      </c>
      <c r="H3255" s="34">
        <v>0.98139691841585286</v>
      </c>
      <c r="I3255" s="35">
        <v>1.1437688833752291</v>
      </c>
      <c r="J3255" s="35">
        <v>49.024555241557231</v>
      </c>
      <c r="K3255" s="35">
        <v>0.55939469857258162</v>
      </c>
      <c r="L3255" s="35">
        <v>0.71362875653403568</v>
      </c>
      <c r="M3255" s="35">
        <v>2.7819219517934788E-2</v>
      </c>
      <c r="N3255" s="35">
        <v>0</v>
      </c>
      <c r="O3255" s="35">
        <v>0</v>
      </c>
      <c r="P3255" s="36">
        <v>12</v>
      </c>
      <c r="Q3255" s="37">
        <v>86</v>
      </c>
      <c r="R3255" s="36">
        <v>10</v>
      </c>
      <c r="S3255" s="39">
        <f t="shared" si="106"/>
        <v>86</v>
      </c>
      <c r="T3255" s="34" t="s">
        <v>44</v>
      </c>
      <c r="U3255" s="12">
        <f>(alpha+(beta/(1+EXP((((-1)*ceta)+(delta*LN(speed)))+(epsilon*speed)))))</f>
        <v>1.4680566528957728</v>
      </c>
      <c r="V3255" s="8">
        <f t="shared" si="107"/>
        <v>86</v>
      </c>
    </row>
    <row r="3256" spans="1:28">
      <c r="A3256" s="34" t="s">
        <v>19</v>
      </c>
      <c r="B3256" s="34" t="s">
        <v>67</v>
      </c>
      <c r="C3256" s="5" t="s">
        <v>122</v>
      </c>
      <c r="D3256" s="35" t="s">
        <v>89</v>
      </c>
      <c r="E3256" s="36" t="s">
        <v>14</v>
      </c>
      <c r="F3256" s="37">
        <v>50</v>
      </c>
      <c r="G3256" s="38">
        <v>-0.02</v>
      </c>
      <c r="H3256" s="34">
        <v>0.99136387573790796</v>
      </c>
      <c r="I3256" s="35">
        <v>1.0481222041341534</v>
      </c>
      <c r="J3256" s="35">
        <v>0.52784851721717196</v>
      </c>
      <c r="K3256" s="35">
        <v>1.1407021346089019</v>
      </c>
      <c r="L3256" s="35">
        <v>0</v>
      </c>
      <c r="M3256" s="35">
        <v>0</v>
      </c>
      <c r="N3256" s="35">
        <v>0</v>
      </c>
      <c r="O3256" s="35">
        <v>0</v>
      </c>
      <c r="P3256" s="36">
        <v>12</v>
      </c>
      <c r="Q3256" s="37">
        <v>86</v>
      </c>
      <c r="R3256" s="36">
        <v>6</v>
      </c>
      <c r="S3256" s="39">
        <f t="shared" si="106"/>
        <v>86</v>
      </c>
      <c r="T3256" s="34" t="s">
        <v>37</v>
      </c>
      <c r="U3256" s="12">
        <f>(1/(alpha+(beta*(speed^ceta))))</f>
        <v>1.1627303038092764E-2</v>
      </c>
      <c r="V3256" s="8">
        <f t="shared" si="107"/>
        <v>86</v>
      </c>
      <c r="AB3256" s="41"/>
    </row>
    <row r="3257" spans="1:28">
      <c r="A3257" s="34" t="s">
        <v>19</v>
      </c>
      <c r="B3257" s="34" t="s">
        <v>67</v>
      </c>
      <c r="C3257" s="5" t="s">
        <v>123</v>
      </c>
      <c r="D3257" s="35" t="s">
        <v>89</v>
      </c>
      <c r="E3257" s="36" t="s">
        <v>14</v>
      </c>
      <c r="F3257" s="37">
        <v>50</v>
      </c>
      <c r="G3257" s="38">
        <v>-0.02</v>
      </c>
      <c r="H3257" s="34">
        <v>0.9929443996356393</v>
      </c>
      <c r="I3257" s="35">
        <v>0.66692735788854274</v>
      </c>
      <c r="J3257" s="35">
        <v>1.0018489229501566</v>
      </c>
      <c r="K3257" s="35">
        <v>-1.0749959478050535</v>
      </c>
      <c r="L3257" s="35">
        <v>0</v>
      </c>
      <c r="M3257" s="35">
        <v>0</v>
      </c>
      <c r="N3257" s="35">
        <v>0</v>
      </c>
      <c r="O3257" s="35">
        <v>0</v>
      </c>
      <c r="P3257" s="36">
        <v>12</v>
      </c>
      <c r="Q3257" s="37">
        <v>86</v>
      </c>
      <c r="R3257" s="36">
        <v>0</v>
      </c>
      <c r="S3257" s="39">
        <f t="shared" si="106"/>
        <v>86</v>
      </c>
      <c r="T3257" s="34" t="s">
        <v>29</v>
      </c>
      <c r="U3257" s="12">
        <f>((alpha*(beta^speed))*(speed^ceta))</f>
        <v>6.5086782131075997E-3</v>
      </c>
      <c r="V3257" s="8">
        <f t="shared" si="107"/>
        <v>86</v>
      </c>
      <c r="AB3257" s="41"/>
    </row>
    <row r="3258" spans="1:28">
      <c r="A3258" s="34" t="s">
        <v>19</v>
      </c>
      <c r="B3258" s="34" t="s">
        <v>67</v>
      </c>
      <c r="C3258" s="5" t="s">
        <v>122</v>
      </c>
      <c r="D3258" s="35" t="s">
        <v>89</v>
      </c>
      <c r="E3258" s="36" t="s">
        <v>18</v>
      </c>
      <c r="F3258" s="37">
        <v>50</v>
      </c>
      <c r="G3258" s="38">
        <v>-0.02</v>
      </c>
      <c r="H3258" s="34">
        <v>0.98569309242950587</v>
      </c>
      <c r="I3258" s="35">
        <v>5.6915434587172609</v>
      </c>
      <c r="J3258" s="35">
        <v>1.1009996796893158</v>
      </c>
      <c r="K3258" s="35">
        <v>3.9351938131747697E-3</v>
      </c>
      <c r="L3258" s="35">
        <v>0</v>
      </c>
      <c r="M3258" s="35">
        <v>0</v>
      </c>
      <c r="N3258" s="35">
        <v>0</v>
      </c>
      <c r="O3258" s="35">
        <v>0</v>
      </c>
      <c r="P3258" s="36">
        <v>12</v>
      </c>
      <c r="Q3258" s="37">
        <v>86</v>
      </c>
      <c r="R3258" s="36">
        <v>5</v>
      </c>
      <c r="S3258" s="39">
        <f t="shared" si="106"/>
        <v>86</v>
      </c>
      <c r="T3258" s="34" t="s">
        <v>36</v>
      </c>
      <c r="U3258" s="12">
        <f>(1/(((ceta*(speed^2))+(beta*speed))+alpha))</f>
        <v>7.7230687133565019E-3</v>
      </c>
      <c r="V3258" s="8">
        <f t="shared" si="107"/>
        <v>86</v>
      </c>
      <c r="AB3258" s="41"/>
    </row>
    <row r="3259" spans="1:28">
      <c r="A3259" s="34" t="s">
        <v>19</v>
      </c>
      <c r="B3259" s="34" t="s">
        <v>67</v>
      </c>
      <c r="C3259" s="5" t="s">
        <v>123</v>
      </c>
      <c r="D3259" s="35" t="s">
        <v>89</v>
      </c>
      <c r="E3259" s="36" t="s">
        <v>18</v>
      </c>
      <c r="F3259" s="37">
        <v>50</v>
      </c>
      <c r="G3259" s="38">
        <v>-0.02</v>
      </c>
      <c r="H3259" s="34">
        <v>0.97385988113688271</v>
      </c>
      <c r="I3259" s="35">
        <v>0.17306023129850517</v>
      </c>
      <c r="J3259" s="35">
        <v>0.93006391340831462</v>
      </c>
      <c r="K3259" s="35">
        <v>1.7340859169219555E-2</v>
      </c>
      <c r="L3259" s="35">
        <v>0</v>
      </c>
      <c r="M3259" s="35">
        <v>0</v>
      </c>
      <c r="N3259" s="35">
        <v>0</v>
      </c>
      <c r="O3259" s="35">
        <v>0</v>
      </c>
      <c r="P3259" s="36">
        <v>12</v>
      </c>
      <c r="Q3259" s="37">
        <v>86</v>
      </c>
      <c r="R3259" s="36">
        <v>0</v>
      </c>
      <c r="S3259" s="39">
        <f t="shared" si="106"/>
        <v>86</v>
      </c>
      <c r="T3259" s="34" t="s">
        <v>29</v>
      </c>
      <c r="U3259" s="12">
        <f>((alpha*(beta^speed))*(speed^ceta))</f>
        <v>3.6630549283546139E-4</v>
      </c>
      <c r="V3259" s="8">
        <f t="shared" si="107"/>
        <v>86</v>
      </c>
    </row>
    <row r="3260" spans="1:28">
      <c r="A3260" s="34" t="s">
        <v>19</v>
      </c>
      <c r="B3260" s="34" t="s">
        <v>67</v>
      </c>
      <c r="C3260" s="5" t="s">
        <v>122</v>
      </c>
      <c r="D3260" s="35" t="s">
        <v>89</v>
      </c>
      <c r="E3260" s="36" t="s">
        <v>17</v>
      </c>
      <c r="F3260" s="37">
        <v>50</v>
      </c>
      <c r="G3260" s="38">
        <v>-0.02</v>
      </c>
      <c r="H3260" s="34">
        <v>0.97549629904766733</v>
      </c>
      <c r="I3260" s="35">
        <v>9.0986897199184185</v>
      </c>
      <c r="J3260" s="35">
        <v>-6.2522621989054157</v>
      </c>
      <c r="K3260" s="35">
        <v>-1.2034798351610061</v>
      </c>
      <c r="L3260" s="35">
        <v>0</v>
      </c>
      <c r="M3260" s="35">
        <v>0</v>
      </c>
      <c r="N3260" s="35">
        <v>0</v>
      </c>
      <c r="O3260" s="35">
        <v>0</v>
      </c>
      <c r="P3260" s="36">
        <v>12</v>
      </c>
      <c r="Q3260" s="37">
        <v>86</v>
      </c>
      <c r="R3260" s="36">
        <v>13</v>
      </c>
      <c r="S3260" s="39">
        <f t="shared" si="106"/>
        <v>86</v>
      </c>
      <c r="T3260" s="34" t="s">
        <v>50</v>
      </c>
      <c r="U3260" s="12">
        <f>EXP((alpha+(beta/speed))+(ceta*LN(speed)))</f>
        <v>39.066754893187266</v>
      </c>
      <c r="V3260" s="8">
        <f t="shared" si="107"/>
        <v>86</v>
      </c>
    </row>
    <row r="3261" spans="1:28">
      <c r="A3261" s="34" t="s">
        <v>19</v>
      </c>
      <c r="B3261" s="34" t="s">
        <v>67</v>
      </c>
      <c r="C3261" s="5" t="s">
        <v>123</v>
      </c>
      <c r="D3261" s="35" t="s">
        <v>89</v>
      </c>
      <c r="E3261" s="36" t="s">
        <v>17</v>
      </c>
      <c r="F3261" s="37">
        <v>50</v>
      </c>
      <c r="G3261" s="38">
        <v>-0.02</v>
      </c>
      <c r="H3261" s="34">
        <v>0.97795008242809844</v>
      </c>
      <c r="I3261" s="35">
        <v>8.954802386561294</v>
      </c>
      <c r="J3261" s="35">
        <v>-5.5235615984910753</v>
      </c>
      <c r="K3261" s="35">
        <v>-1.1769255423041292</v>
      </c>
      <c r="L3261" s="35">
        <v>0</v>
      </c>
      <c r="M3261" s="35">
        <v>0</v>
      </c>
      <c r="N3261" s="35">
        <v>0</v>
      </c>
      <c r="O3261" s="35">
        <v>0</v>
      </c>
      <c r="P3261" s="36">
        <v>12</v>
      </c>
      <c r="Q3261" s="37">
        <v>86</v>
      </c>
      <c r="R3261" s="36">
        <v>13</v>
      </c>
      <c r="S3261" s="39">
        <f t="shared" si="106"/>
        <v>86</v>
      </c>
      <c r="T3261" s="34" t="s">
        <v>50</v>
      </c>
      <c r="U3261" s="12">
        <f>EXP((alpha+(beta/speed))+(ceta*LN(speed)))</f>
        <v>38.40316272605066</v>
      </c>
      <c r="V3261" s="8">
        <f t="shared" si="107"/>
        <v>86</v>
      </c>
    </row>
    <row r="3262" spans="1:28">
      <c r="A3262" s="34" t="s">
        <v>19</v>
      </c>
      <c r="B3262" s="34" t="s">
        <v>67</v>
      </c>
      <c r="C3262" s="5" t="s">
        <v>122</v>
      </c>
      <c r="D3262" s="35" t="s">
        <v>89</v>
      </c>
      <c r="E3262" s="36" t="s">
        <v>15</v>
      </c>
      <c r="F3262" s="37">
        <v>100</v>
      </c>
      <c r="G3262" s="38">
        <v>-0.02</v>
      </c>
      <c r="H3262" s="34">
        <v>0.99412382766755292</v>
      </c>
      <c r="I3262" s="35">
        <v>16.560088825090666</v>
      </c>
      <c r="J3262" s="35">
        <v>0.99017679745356424</v>
      </c>
      <c r="K3262" s="35">
        <v>-0.90076286439408637</v>
      </c>
      <c r="L3262" s="35">
        <v>0</v>
      </c>
      <c r="M3262" s="35">
        <v>0</v>
      </c>
      <c r="N3262" s="35">
        <v>0</v>
      </c>
      <c r="O3262" s="35">
        <v>0</v>
      </c>
      <c r="P3262" s="36">
        <v>12</v>
      </c>
      <c r="Q3262" s="37">
        <v>86</v>
      </c>
      <c r="R3262" s="36">
        <v>0</v>
      </c>
      <c r="S3262" s="39">
        <f t="shared" si="106"/>
        <v>86</v>
      </c>
      <c r="T3262" s="34" t="s">
        <v>29</v>
      </c>
      <c r="U3262" s="12">
        <f>((alpha*(beta^speed))*(speed^ceta))</f>
        <v>0.12818417157610343</v>
      </c>
      <c r="V3262" s="8">
        <f t="shared" si="107"/>
        <v>86</v>
      </c>
    </row>
    <row r="3263" spans="1:28">
      <c r="A3263" s="34" t="s">
        <v>19</v>
      </c>
      <c r="B3263" s="34" t="s">
        <v>67</v>
      </c>
      <c r="C3263" s="5" t="s">
        <v>123</v>
      </c>
      <c r="D3263" s="35" t="s">
        <v>89</v>
      </c>
      <c r="E3263" s="36" t="s">
        <v>15</v>
      </c>
      <c r="F3263" s="37">
        <v>100</v>
      </c>
      <c r="G3263" s="38">
        <v>-0.02</v>
      </c>
      <c r="H3263" s="34">
        <v>0.98345655839993662</v>
      </c>
      <c r="I3263" s="35">
        <v>17.004827060125752</v>
      </c>
      <c r="J3263" s="35">
        <v>0.98636257188114096</v>
      </c>
      <c r="K3263" s="35">
        <v>-0.70004710147998028</v>
      </c>
      <c r="L3263" s="35">
        <v>0</v>
      </c>
      <c r="M3263" s="35">
        <v>0</v>
      </c>
      <c r="N3263" s="35">
        <v>0</v>
      </c>
      <c r="O3263" s="35">
        <v>0</v>
      </c>
      <c r="P3263" s="36">
        <v>12</v>
      </c>
      <c r="Q3263" s="37">
        <v>86</v>
      </c>
      <c r="R3263" s="36">
        <v>0</v>
      </c>
      <c r="S3263" s="39">
        <f t="shared" si="106"/>
        <v>86</v>
      </c>
      <c r="T3263" s="34" t="s">
        <v>29</v>
      </c>
      <c r="U3263" s="12">
        <f>((alpha*(beta^speed))*(speed^ceta))</f>
        <v>0.23092898078103963</v>
      </c>
      <c r="V3263" s="8">
        <f t="shared" si="107"/>
        <v>86</v>
      </c>
    </row>
    <row r="3264" spans="1:28">
      <c r="A3264" s="34" t="s">
        <v>19</v>
      </c>
      <c r="B3264" s="34" t="s">
        <v>67</v>
      </c>
      <c r="C3264" s="5" t="s">
        <v>122</v>
      </c>
      <c r="D3264" s="35" t="s">
        <v>89</v>
      </c>
      <c r="E3264" s="36" t="s">
        <v>16</v>
      </c>
      <c r="F3264" s="37">
        <v>100</v>
      </c>
      <c r="G3264" s="38">
        <v>-0.02</v>
      </c>
      <c r="H3264" s="34">
        <v>0.97178863610555344</v>
      </c>
      <c r="I3264" s="35">
        <v>-1.7261717736799037E-5</v>
      </c>
      <c r="J3264" s="35">
        <v>3.1340767582009924E-3</v>
      </c>
      <c r="K3264" s="35">
        <v>-0.20015902772365746</v>
      </c>
      <c r="L3264" s="35">
        <v>5.1546837372993499</v>
      </c>
      <c r="M3264" s="35">
        <v>0</v>
      </c>
      <c r="N3264" s="35">
        <v>0</v>
      </c>
      <c r="O3264" s="35">
        <v>0</v>
      </c>
      <c r="P3264" s="36">
        <v>12</v>
      </c>
      <c r="Q3264" s="37">
        <v>86</v>
      </c>
      <c r="R3264" s="36">
        <v>14</v>
      </c>
      <c r="S3264" s="39">
        <f t="shared" si="106"/>
        <v>86</v>
      </c>
      <c r="T3264" s="34" t="s">
        <v>51</v>
      </c>
      <c r="U3264" s="12">
        <f>(((alpha*(speed^3))+(beta*(speed^2))+(ceta*speed))+delta)</f>
        <v>0.14121991992189908</v>
      </c>
      <c r="V3264" s="8">
        <f t="shared" si="107"/>
        <v>86</v>
      </c>
    </row>
    <row r="3265" spans="1:28">
      <c r="A3265" s="34" t="s">
        <v>19</v>
      </c>
      <c r="B3265" s="34" t="s">
        <v>67</v>
      </c>
      <c r="C3265" s="5" t="s">
        <v>123</v>
      </c>
      <c r="D3265" s="35" t="s">
        <v>89</v>
      </c>
      <c r="E3265" s="36" t="s">
        <v>16</v>
      </c>
      <c r="F3265" s="37">
        <v>100</v>
      </c>
      <c r="G3265" s="38">
        <v>-0.02</v>
      </c>
      <c r="H3265" s="34">
        <v>0.97490248121888567</v>
      </c>
      <c r="I3265" s="35">
        <v>-5.289179136951076E-5</v>
      </c>
      <c r="J3265" s="35">
        <v>9.6815797714686867E-3</v>
      </c>
      <c r="K3265" s="35">
        <v>-0.62001359402055689</v>
      </c>
      <c r="L3265" s="35">
        <v>15.782871553508251</v>
      </c>
      <c r="M3265" s="35">
        <v>0</v>
      </c>
      <c r="N3265" s="35">
        <v>0</v>
      </c>
      <c r="O3265" s="35">
        <v>0</v>
      </c>
      <c r="P3265" s="36">
        <v>12</v>
      </c>
      <c r="Q3265" s="37">
        <v>86</v>
      </c>
      <c r="R3265" s="36">
        <v>14</v>
      </c>
      <c r="S3265" s="39">
        <f t="shared" si="106"/>
        <v>86</v>
      </c>
      <c r="T3265" s="34" t="s">
        <v>51</v>
      </c>
      <c r="U3265" s="12">
        <f>(((alpha*(speed^3))+(beta*(speed^2))+(ceta*speed))+delta)</f>
        <v>0.42452520619723089</v>
      </c>
      <c r="V3265" s="8">
        <f t="shared" si="107"/>
        <v>86</v>
      </c>
    </row>
    <row r="3266" spans="1:28">
      <c r="A3266" s="34" t="s">
        <v>19</v>
      </c>
      <c r="B3266" s="34" t="s">
        <v>67</v>
      </c>
      <c r="C3266" s="5" t="s">
        <v>122</v>
      </c>
      <c r="D3266" s="35" t="s">
        <v>89</v>
      </c>
      <c r="E3266" s="36" t="s">
        <v>14</v>
      </c>
      <c r="F3266" s="37">
        <v>100</v>
      </c>
      <c r="G3266" s="38">
        <v>-0.02</v>
      </c>
      <c r="H3266" s="34">
        <v>0.99250224539976362</v>
      </c>
      <c r="I3266" s="35">
        <v>2.0620139003903017</v>
      </c>
      <c r="J3266" s="35">
        <v>0.24287199562810444</v>
      </c>
      <c r="K3266" s="35">
        <v>0.67390694526689743</v>
      </c>
      <c r="L3266" s="35">
        <v>0</v>
      </c>
      <c r="M3266" s="35">
        <v>0</v>
      </c>
      <c r="N3266" s="35">
        <v>0</v>
      </c>
      <c r="O3266" s="35">
        <v>0</v>
      </c>
      <c r="P3266" s="36">
        <v>12</v>
      </c>
      <c r="Q3266" s="37">
        <v>86</v>
      </c>
      <c r="R3266" s="36">
        <v>2</v>
      </c>
      <c r="S3266" s="39">
        <f t="shared" ref="S3266:S3329" si="108">V3266</f>
        <v>86</v>
      </c>
      <c r="T3266" s="34" t="s">
        <v>31</v>
      </c>
      <c r="U3266" s="12">
        <f>((alpha+(beta*speed))^((-1)/ceta))</f>
        <v>9.5671751935012036E-3</v>
      </c>
      <c r="V3266" s="8">
        <f t="shared" ref="V3266:V3329" si="109">IF($V$1&lt;P3266,P3266,IF($V$1&gt;Q3266,Q3266,$V$1))</f>
        <v>86</v>
      </c>
      <c r="AB3266" s="41"/>
    </row>
    <row r="3267" spans="1:28">
      <c r="A3267" s="34" t="s">
        <v>19</v>
      </c>
      <c r="B3267" s="34" t="s">
        <v>67</v>
      </c>
      <c r="C3267" s="5" t="s">
        <v>123</v>
      </c>
      <c r="D3267" s="35" t="s">
        <v>89</v>
      </c>
      <c r="E3267" s="36" t="s">
        <v>14</v>
      </c>
      <c r="F3267" s="37">
        <v>100</v>
      </c>
      <c r="G3267" s="38">
        <v>-0.02</v>
      </c>
      <c r="H3267" s="34">
        <v>0.99369794548649237</v>
      </c>
      <c r="I3267" s="35">
        <v>3.6572022659343633</v>
      </c>
      <c r="J3267" s="35">
        <v>0.41655044725429069</v>
      </c>
      <c r="K3267" s="35">
        <v>0.68801730584108378</v>
      </c>
      <c r="L3267" s="35">
        <v>0</v>
      </c>
      <c r="M3267" s="35">
        <v>0</v>
      </c>
      <c r="N3267" s="35">
        <v>0</v>
      </c>
      <c r="O3267" s="35">
        <v>0</v>
      </c>
      <c r="P3267" s="36">
        <v>12</v>
      </c>
      <c r="Q3267" s="37">
        <v>86</v>
      </c>
      <c r="R3267" s="36">
        <v>2</v>
      </c>
      <c r="S3267" s="39">
        <f t="shared" si="108"/>
        <v>86</v>
      </c>
      <c r="T3267" s="34" t="s">
        <v>31</v>
      </c>
      <c r="U3267" s="12">
        <f>((alpha+(beta*speed))^((-1)/ceta))</f>
        <v>4.7833713908205806E-3</v>
      </c>
      <c r="V3267" s="8">
        <f t="shared" si="109"/>
        <v>86</v>
      </c>
      <c r="AB3267" s="41"/>
    </row>
    <row r="3268" spans="1:28">
      <c r="A3268" s="34" t="s">
        <v>19</v>
      </c>
      <c r="B3268" s="34" t="s">
        <v>67</v>
      </c>
      <c r="C3268" s="5" t="s">
        <v>122</v>
      </c>
      <c r="D3268" s="35" t="s">
        <v>89</v>
      </c>
      <c r="E3268" s="36" t="s">
        <v>18</v>
      </c>
      <c r="F3268" s="37">
        <v>100</v>
      </c>
      <c r="G3268" s="38">
        <v>-0.02</v>
      </c>
      <c r="H3268" s="34">
        <v>0.9792674335702013</v>
      </c>
      <c r="I3268" s="35">
        <v>0.22169848465256908</v>
      </c>
      <c r="J3268" s="35">
        <v>0.98635818367582173</v>
      </c>
      <c r="K3268" s="35">
        <v>-0.51950344827267858</v>
      </c>
      <c r="L3268" s="35">
        <v>0</v>
      </c>
      <c r="M3268" s="35">
        <v>0</v>
      </c>
      <c r="N3268" s="35">
        <v>0</v>
      </c>
      <c r="O3268" s="35">
        <v>0</v>
      </c>
      <c r="P3268" s="36">
        <v>12</v>
      </c>
      <c r="Q3268" s="37">
        <v>86</v>
      </c>
      <c r="R3268" s="36">
        <v>0</v>
      </c>
      <c r="S3268" s="39">
        <f t="shared" si="108"/>
        <v>86</v>
      </c>
      <c r="T3268" s="34" t="s">
        <v>29</v>
      </c>
      <c r="U3268" s="12">
        <f>((alpha*(beta^speed))*(speed^ceta))</f>
        <v>6.7261136080646843E-3</v>
      </c>
      <c r="V3268" s="8">
        <f t="shared" si="109"/>
        <v>86</v>
      </c>
      <c r="AB3268" s="41"/>
    </row>
    <row r="3269" spans="1:28">
      <c r="A3269" s="34" t="s">
        <v>19</v>
      </c>
      <c r="B3269" s="34" t="s">
        <v>67</v>
      </c>
      <c r="C3269" s="5" t="s">
        <v>123</v>
      </c>
      <c r="D3269" s="35" t="s">
        <v>89</v>
      </c>
      <c r="E3269" s="36" t="s">
        <v>18</v>
      </c>
      <c r="F3269" s="37">
        <v>100</v>
      </c>
      <c r="G3269" s="38">
        <v>-0.02</v>
      </c>
      <c r="H3269" s="34">
        <v>0.97316124543175908</v>
      </c>
      <c r="I3269" s="35">
        <v>0.11612299746937056</v>
      </c>
      <c r="J3269" s="35">
        <v>0.92465116228745747</v>
      </c>
      <c r="K3269" s="35">
        <v>0.21389637369738249</v>
      </c>
      <c r="L3269" s="35">
        <v>0</v>
      </c>
      <c r="M3269" s="35">
        <v>0</v>
      </c>
      <c r="N3269" s="35">
        <v>0</v>
      </c>
      <c r="O3269" s="35">
        <v>0</v>
      </c>
      <c r="P3269" s="36">
        <v>12</v>
      </c>
      <c r="Q3269" s="37">
        <v>86</v>
      </c>
      <c r="R3269" s="36">
        <v>0</v>
      </c>
      <c r="S3269" s="39">
        <f t="shared" si="108"/>
        <v>86</v>
      </c>
      <c r="T3269" s="34" t="s">
        <v>29</v>
      </c>
      <c r="U3269" s="12">
        <f>((alpha*(beta^speed))*(speed^ceta))</f>
        <v>3.5710962324626123E-4</v>
      </c>
      <c r="V3269" s="8">
        <f t="shared" si="109"/>
        <v>86</v>
      </c>
      <c r="AB3269" s="41"/>
    </row>
    <row r="3270" spans="1:28">
      <c r="A3270" s="34" t="s">
        <v>19</v>
      </c>
      <c r="B3270" s="34" t="s">
        <v>67</v>
      </c>
      <c r="C3270" s="5" t="s">
        <v>122</v>
      </c>
      <c r="D3270" s="35" t="s">
        <v>89</v>
      </c>
      <c r="E3270" s="36" t="s">
        <v>17</v>
      </c>
      <c r="F3270" s="37">
        <v>100</v>
      </c>
      <c r="G3270" s="38">
        <v>-0.02</v>
      </c>
      <c r="H3270" s="34">
        <v>0.96450365492323165</v>
      </c>
      <c r="I3270" s="35">
        <v>-1.3299175301510315E-3</v>
      </c>
      <c r="J3270" s="35">
        <v>0.24547885409812292</v>
      </c>
      <c r="K3270" s="35">
        <v>-16.075591450298298</v>
      </c>
      <c r="L3270" s="35">
        <v>427.33012196085372</v>
      </c>
      <c r="M3270" s="35">
        <v>0</v>
      </c>
      <c r="N3270" s="35">
        <v>0</v>
      </c>
      <c r="O3270" s="35">
        <v>0</v>
      </c>
      <c r="P3270" s="36">
        <v>12</v>
      </c>
      <c r="Q3270" s="37">
        <v>86</v>
      </c>
      <c r="R3270" s="36">
        <v>14</v>
      </c>
      <c r="S3270" s="39">
        <f t="shared" si="108"/>
        <v>86</v>
      </c>
      <c r="T3270" s="34" t="s">
        <v>51</v>
      </c>
      <c r="U3270" s="12">
        <f>(((alpha*(speed^3))+(beta*(speed^2))+(ceta*speed))+delta)</f>
        <v>14.488837587172611</v>
      </c>
      <c r="V3270" s="8">
        <f t="shared" si="109"/>
        <v>86</v>
      </c>
    </row>
    <row r="3271" spans="1:28">
      <c r="A3271" s="34" t="s">
        <v>19</v>
      </c>
      <c r="B3271" s="34" t="s">
        <v>67</v>
      </c>
      <c r="C3271" s="5" t="s">
        <v>123</v>
      </c>
      <c r="D3271" s="35" t="s">
        <v>89</v>
      </c>
      <c r="E3271" s="36" t="s">
        <v>17</v>
      </c>
      <c r="F3271" s="37">
        <v>100</v>
      </c>
      <c r="G3271" s="38">
        <v>-0.02</v>
      </c>
      <c r="H3271" s="34">
        <v>0.96669629861628537</v>
      </c>
      <c r="I3271" s="35">
        <v>-1.3259012414360961E-3</v>
      </c>
      <c r="J3271" s="35">
        <v>0.24383658893608937</v>
      </c>
      <c r="K3271" s="35">
        <v>-15.869878679305669</v>
      </c>
      <c r="L3271" s="35">
        <v>418.19981115092878</v>
      </c>
      <c r="M3271" s="35">
        <v>0</v>
      </c>
      <c r="N3271" s="35">
        <v>0</v>
      </c>
      <c r="O3271" s="35">
        <v>0</v>
      </c>
      <c r="P3271" s="36">
        <v>12</v>
      </c>
      <c r="Q3271" s="37">
        <v>86</v>
      </c>
      <c r="R3271" s="36">
        <v>14</v>
      </c>
      <c r="S3271" s="39">
        <f t="shared" si="108"/>
        <v>86</v>
      </c>
      <c r="T3271" s="34" t="s">
        <v>51</v>
      </c>
      <c r="U3271" s="12">
        <f>(((alpha*(speed^3))+(beta*(speed^2))+(ceta*speed))+delta)</f>
        <v>13.458216479080534</v>
      </c>
      <c r="V3271" s="8">
        <f t="shared" si="109"/>
        <v>86</v>
      </c>
    </row>
    <row r="3272" spans="1:28">
      <c r="A3272" s="34" t="s">
        <v>19</v>
      </c>
      <c r="B3272" s="34" t="s">
        <v>67</v>
      </c>
      <c r="C3272" s="5" t="s">
        <v>122</v>
      </c>
      <c r="D3272" s="35" t="s">
        <v>89</v>
      </c>
      <c r="E3272" s="36" t="s">
        <v>15</v>
      </c>
      <c r="F3272" s="37">
        <v>0</v>
      </c>
      <c r="G3272" s="38">
        <v>0.02</v>
      </c>
      <c r="H3272" s="34">
        <v>0.99864755974471497</v>
      </c>
      <c r="I3272" s="35">
        <v>20.34247001407185</v>
      </c>
      <c r="J3272" s="35">
        <v>1.0090612929716367</v>
      </c>
      <c r="K3272" s="35">
        <v>-0.93718989822242948</v>
      </c>
      <c r="L3272" s="35">
        <v>0</v>
      </c>
      <c r="M3272" s="35">
        <v>0</v>
      </c>
      <c r="N3272" s="35">
        <v>0</v>
      </c>
      <c r="O3272" s="35">
        <v>0</v>
      </c>
      <c r="P3272" s="36">
        <v>12</v>
      </c>
      <c r="Q3272" s="37">
        <v>86</v>
      </c>
      <c r="R3272" s="36">
        <v>0</v>
      </c>
      <c r="S3272" s="39">
        <f t="shared" si="108"/>
        <v>86</v>
      </c>
      <c r="T3272" s="34" t="s">
        <v>29</v>
      </c>
      <c r="U3272" s="12">
        <f>((alpha*(beta^speed))*(speed^ceta))</f>
        <v>0.67970480017948598</v>
      </c>
      <c r="V3272" s="8">
        <f t="shared" si="109"/>
        <v>86</v>
      </c>
    </row>
    <row r="3273" spans="1:28">
      <c r="A3273" s="34" t="s">
        <v>19</v>
      </c>
      <c r="B3273" s="34" t="s">
        <v>67</v>
      </c>
      <c r="C3273" s="5" t="s">
        <v>123</v>
      </c>
      <c r="D3273" s="35" t="s">
        <v>89</v>
      </c>
      <c r="E3273" s="36" t="s">
        <v>15</v>
      </c>
      <c r="F3273" s="37">
        <v>0</v>
      </c>
      <c r="G3273" s="38">
        <v>0.02</v>
      </c>
      <c r="H3273" s="34">
        <v>0.9856446202349356</v>
      </c>
      <c r="I3273" s="35">
        <v>1.6992369836126837</v>
      </c>
      <c r="J3273" s="35">
        <v>23.998516495858418</v>
      </c>
      <c r="K3273" s="35">
        <v>0.36164026336330801</v>
      </c>
      <c r="L3273" s="35">
        <v>0.87965545425423775</v>
      </c>
      <c r="M3273" s="35">
        <v>5.5999922261315047E-2</v>
      </c>
      <c r="N3273" s="35">
        <v>0</v>
      </c>
      <c r="O3273" s="35">
        <v>0</v>
      </c>
      <c r="P3273" s="36">
        <v>12</v>
      </c>
      <c r="Q3273" s="37">
        <v>86</v>
      </c>
      <c r="R3273" s="36">
        <v>10</v>
      </c>
      <c r="S3273" s="39">
        <f t="shared" si="108"/>
        <v>86</v>
      </c>
      <c r="T3273" s="34" t="s">
        <v>44</v>
      </c>
      <c r="U3273" s="12">
        <f>(alpha+(beta/(1+EXP((((-1)*ceta)+(delta*LN(speed)))+(epsilon*speed)))))</f>
        <v>1.7047818486020259</v>
      </c>
      <c r="V3273" s="8">
        <f t="shared" si="109"/>
        <v>86</v>
      </c>
    </row>
    <row r="3274" spans="1:28">
      <c r="A3274" s="34" t="s">
        <v>19</v>
      </c>
      <c r="B3274" s="34" t="s">
        <v>67</v>
      </c>
      <c r="C3274" s="5" t="s">
        <v>122</v>
      </c>
      <c r="D3274" s="35" t="s">
        <v>89</v>
      </c>
      <c r="E3274" s="36" t="s">
        <v>16</v>
      </c>
      <c r="F3274" s="37">
        <v>0</v>
      </c>
      <c r="G3274" s="38">
        <v>0.02</v>
      </c>
      <c r="H3274" s="34">
        <v>0.98844773156683496</v>
      </c>
      <c r="I3274" s="35">
        <v>2.6309046105748513</v>
      </c>
      <c r="J3274" s="35">
        <v>28.207241937869657</v>
      </c>
      <c r="K3274" s="35">
        <v>1.2115873099658574</v>
      </c>
      <c r="L3274" s="35">
        <v>1.4880919210608661</v>
      </c>
      <c r="M3274" s="35">
        <v>-1.7613874436698885E-3</v>
      </c>
      <c r="N3274" s="35">
        <v>0</v>
      </c>
      <c r="O3274" s="35">
        <v>0</v>
      </c>
      <c r="P3274" s="36">
        <v>12</v>
      </c>
      <c r="Q3274" s="37">
        <v>86</v>
      </c>
      <c r="R3274" s="36">
        <v>10</v>
      </c>
      <c r="S3274" s="39">
        <f t="shared" si="108"/>
        <v>86</v>
      </c>
      <c r="T3274" s="34" t="s">
        <v>44</v>
      </c>
      <c r="U3274" s="12">
        <f>(alpha+(beta/(1+EXP((((-1)*ceta)+(delta*LN(speed)))+(epsilon*speed)))))</f>
        <v>2.7759096467366433</v>
      </c>
      <c r="V3274" s="8">
        <f t="shared" si="109"/>
        <v>86</v>
      </c>
    </row>
    <row r="3275" spans="1:28">
      <c r="A3275" s="34" t="s">
        <v>19</v>
      </c>
      <c r="B3275" s="34" t="s">
        <v>67</v>
      </c>
      <c r="C3275" s="5" t="s">
        <v>123</v>
      </c>
      <c r="D3275" s="35" t="s">
        <v>89</v>
      </c>
      <c r="E3275" s="36" t="s">
        <v>16</v>
      </c>
      <c r="F3275" s="37">
        <v>0</v>
      </c>
      <c r="G3275" s="38">
        <v>0.02</v>
      </c>
      <c r="H3275" s="34">
        <v>0.99778141733535297</v>
      </c>
      <c r="I3275" s="35">
        <v>-3.7298745521766338E-5</v>
      </c>
      <c r="J3275" s="35">
        <v>9.2447823697257882E-3</v>
      </c>
      <c r="K3275" s="35">
        <v>-0.75487853738252764</v>
      </c>
      <c r="L3275" s="35">
        <v>21.573446056150363</v>
      </c>
      <c r="M3275" s="35">
        <v>0</v>
      </c>
      <c r="N3275" s="35">
        <v>0</v>
      </c>
      <c r="O3275" s="35">
        <v>0</v>
      </c>
      <c r="P3275" s="36">
        <v>12</v>
      </c>
      <c r="Q3275" s="37">
        <v>86</v>
      </c>
      <c r="R3275" s="36">
        <v>14</v>
      </c>
      <c r="S3275" s="39">
        <f t="shared" si="108"/>
        <v>86</v>
      </c>
      <c r="T3275" s="34" t="s">
        <v>51</v>
      </c>
      <c r="U3275" s="12">
        <f>(((alpha*(speed^3))+(beta*(speed^2))+(ceta*speed))+delta)</f>
        <v>1.3042113661523125</v>
      </c>
      <c r="V3275" s="8">
        <f t="shared" si="109"/>
        <v>86</v>
      </c>
    </row>
    <row r="3276" spans="1:28">
      <c r="A3276" s="34" t="s">
        <v>19</v>
      </c>
      <c r="B3276" s="34" t="s">
        <v>67</v>
      </c>
      <c r="C3276" s="5" t="s">
        <v>122</v>
      </c>
      <c r="D3276" s="35" t="s">
        <v>89</v>
      </c>
      <c r="E3276" s="36" t="s">
        <v>14</v>
      </c>
      <c r="F3276" s="37">
        <v>0</v>
      </c>
      <c r="G3276" s="38">
        <v>0.02</v>
      </c>
      <c r="H3276" s="34">
        <v>0.99557671259814018</v>
      </c>
      <c r="I3276" s="35">
        <v>0.91350752960987103</v>
      </c>
      <c r="J3276" s="35">
        <v>0.68738508560823575</v>
      </c>
      <c r="K3276" s="35">
        <v>-4.9990300413782938E-3</v>
      </c>
      <c r="L3276" s="35">
        <v>0</v>
      </c>
      <c r="M3276" s="35">
        <v>0</v>
      </c>
      <c r="N3276" s="35">
        <v>0</v>
      </c>
      <c r="O3276" s="35">
        <v>0</v>
      </c>
      <c r="P3276" s="36">
        <v>12</v>
      </c>
      <c r="Q3276" s="37">
        <v>86</v>
      </c>
      <c r="R3276" s="36">
        <v>5</v>
      </c>
      <c r="S3276" s="39">
        <f t="shared" si="108"/>
        <v>86</v>
      </c>
      <c r="T3276" s="34" t="s">
        <v>36</v>
      </c>
      <c r="U3276" s="12">
        <f>(1/(((ceta*(speed^2))+(beta*speed))+alpha))</f>
        <v>4.3373036551745257E-2</v>
      </c>
      <c r="V3276" s="8">
        <f t="shared" si="109"/>
        <v>86</v>
      </c>
    </row>
    <row r="3277" spans="1:28">
      <c r="A3277" s="34" t="s">
        <v>19</v>
      </c>
      <c r="B3277" s="34" t="s">
        <v>67</v>
      </c>
      <c r="C3277" s="5" t="s">
        <v>123</v>
      </c>
      <c r="D3277" s="35" t="s">
        <v>89</v>
      </c>
      <c r="E3277" s="36" t="s">
        <v>14</v>
      </c>
      <c r="F3277" s="37">
        <v>0</v>
      </c>
      <c r="G3277" s="38">
        <v>0.02</v>
      </c>
      <c r="H3277" s="34">
        <v>0.99823034684149226</v>
      </c>
      <c r="I3277" s="35">
        <v>3.8542658663215676</v>
      </c>
      <c r="J3277" s="35">
        <v>1.2074840294445663</v>
      </c>
      <c r="K3277" s="35">
        <v>-7.029808321791918E-3</v>
      </c>
      <c r="L3277" s="35">
        <v>0</v>
      </c>
      <c r="M3277" s="35">
        <v>0</v>
      </c>
      <c r="N3277" s="35">
        <v>0</v>
      </c>
      <c r="O3277" s="35">
        <v>0</v>
      </c>
      <c r="P3277" s="36">
        <v>12</v>
      </c>
      <c r="Q3277" s="37">
        <v>86</v>
      </c>
      <c r="R3277" s="36">
        <v>5</v>
      </c>
      <c r="S3277" s="39">
        <f t="shared" si="108"/>
        <v>86</v>
      </c>
      <c r="T3277" s="34" t="s">
        <v>36</v>
      </c>
      <c r="U3277" s="12">
        <f>(1/(((ceta*(speed^2))+(beta*speed))+alpha))</f>
        <v>1.7951571311665436E-2</v>
      </c>
      <c r="V3277" s="8">
        <f t="shared" si="109"/>
        <v>86</v>
      </c>
      <c r="AB3277" s="41"/>
    </row>
    <row r="3278" spans="1:28">
      <c r="A3278" s="34" t="s">
        <v>19</v>
      </c>
      <c r="B3278" s="34" t="s">
        <v>67</v>
      </c>
      <c r="C3278" s="5" t="s">
        <v>122</v>
      </c>
      <c r="D3278" s="35" t="s">
        <v>89</v>
      </c>
      <c r="E3278" s="36" t="s">
        <v>18</v>
      </c>
      <c r="F3278" s="37">
        <v>0</v>
      </c>
      <c r="G3278" s="38">
        <v>0.02</v>
      </c>
      <c r="H3278" s="34">
        <v>0.9848814899641104</v>
      </c>
      <c r="I3278" s="35">
        <v>0.38154335199531431</v>
      </c>
      <c r="J3278" s="35">
        <v>1.0130634547015633</v>
      </c>
      <c r="K3278" s="35">
        <v>-0.77302798462507183</v>
      </c>
      <c r="L3278" s="35">
        <v>0</v>
      </c>
      <c r="M3278" s="35">
        <v>0</v>
      </c>
      <c r="N3278" s="35">
        <v>0</v>
      </c>
      <c r="O3278" s="35">
        <v>0</v>
      </c>
      <c r="P3278" s="36">
        <v>12</v>
      </c>
      <c r="Q3278" s="37">
        <v>86</v>
      </c>
      <c r="R3278" s="36">
        <v>0</v>
      </c>
      <c r="S3278" s="39">
        <f t="shared" si="108"/>
        <v>86</v>
      </c>
      <c r="T3278" s="34" t="s">
        <v>29</v>
      </c>
      <c r="U3278" s="12">
        <f>((alpha*(beta^speed))*(speed^ceta))</f>
        <v>3.7228390037481261E-2</v>
      </c>
      <c r="V3278" s="8">
        <f t="shared" si="109"/>
        <v>86</v>
      </c>
      <c r="AB3278" s="41"/>
    </row>
    <row r="3279" spans="1:28">
      <c r="A3279" s="34" t="s">
        <v>19</v>
      </c>
      <c r="B3279" s="34" t="s">
        <v>67</v>
      </c>
      <c r="C3279" s="5" t="s">
        <v>123</v>
      </c>
      <c r="D3279" s="35" t="s">
        <v>89</v>
      </c>
      <c r="E3279" s="36" t="s">
        <v>18</v>
      </c>
      <c r="F3279" s="37">
        <v>0</v>
      </c>
      <c r="G3279" s="38">
        <v>0.02</v>
      </c>
      <c r="H3279" s="34">
        <v>0.97246995060811225</v>
      </c>
      <c r="I3279" s="35">
        <v>0.29689149125505482</v>
      </c>
      <c r="J3279" s="35">
        <v>0.92939595445832079</v>
      </c>
      <c r="K3279" s="35">
        <v>-4.5609440007499504E-3</v>
      </c>
      <c r="L3279" s="35">
        <v>0</v>
      </c>
      <c r="M3279" s="35">
        <v>0</v>
      </c>
      <c r="N3279" s="35">
        <v>0</v>
      </c>
      <c r="O3279" s="35">
        <v>0</v>
      </c>
      <c r="P3279" s="36">
        <v>12</v>
      </c>
      <c r="Q3279" s="37">
        <v>86</v>
      </c>
      <c r="R3279" s="36">
        <v>5</v>
      </c>
      <c r="S3279" s="39">
        <f t="shared" si="108"/>
        <v>86</v>
      </c>
      <c r="T3279" s="34" t="s">
        <v>36</v>
      </c>
      <c r="U3279" s="12">
        <f>(1/(((ceta*(speed^2))+(beta*speed))+alpha))</f>
        <v>2.1508983495385384E-2</v>
      </c>
      <c r="V3279" s="8">
        <f t="shared" si="109"/>
        <v>86</v>
      </c>
      <c r="AB3279" s="41"/>
    </row>
    <row r="3280" spans="1:28">
      <c r="A3280" s="34" t="s">
        <v>19</v>
      </c>
      <c r="B3280" s="34" t="s">
        <v>67</v>
      </c>
      <c r="C3280" s="5" t="s">
        <v>122</v>
      </c>
      <c r="D3280" s="35" t="s">
        <v>89</v>
      </c>
      <c r="E3280" s="36" t="s">
        <v>17</v>
      </c>
      <c r="F3280" s="37">
        <v>0</v>
      </c>
      <c r="G3280" s="38">
        <v>0.02</v>
      </c>
      <c r="H3280" s="34">
        <v>0.98726349943609415</v>
      </c>
      <c r="I3280" s="35">
        <v>1922.3052245396314</v>
      </c>
      <c r="J3280" s="35">
        <v>1.0116671121110394</v>
      </c>
      <c r="K3280" s="35">
        <v>-0.67939175108597172</v>
      </c>
      <c r="L3280" s="35">
        <v>0</v>
      </c>
      <c r="M3280" s="35">
        <v>0</v>
      </c>
      <c r="N3280" s="35">
        <v>0</v>
      </c>
      <c r="O3280" s="35">
        <v>0</v>
      </c>
      <c r="P3280" s="36">
        <v>12</v>
      </c>
      <c r="Q3280" s="37">
        <v>86</v>
      </c>
      <c r="R3280" s="36">
        <v>0</v>
      </c>
      <c r="S3280" s="39">
        <f t="shared" si="108"/>
        <v>86</v>
      </c>
      <c r="T3280" s="34" t="s">
        <v>29</v>
      </c>
      <c r="U3280" s="12">
        <f>((alpha*(beta^speed))*(speed^ceta))</f>
        <v>252.79961062640024</v>
      </c>
      <c r="V3280" s="8">
        <f t="shared" si="109"/>
        <v>86</v>
      </c>
    </row>
    <row r="3281" spans="1:28">
      <c r="A3281" s="34" t="s">
        <v>19</v>
      </c>
      <c r="B3281" s="34" t="s">
        <v>67</v>
      </c>
      <c r="C3281" s="5" t="s">
        <v>123</v>
      </c>
      <c r="D3281" s="35" t="s">
        <v>89</v>
      </c>
      <c r="E3281" s="36" t="s">
        <v>17</v>
      </c>
      <c r="F3281" s="37">
        <v>0</v>
      </c>
      <c r="G3281" s="38">
        <v>0.02</v>
      </c>
      <c r="H3281" s="34">
        <v>0.98922764379458972</v>
      </c>
      <c r="I3281" s="35">
        <v>1954.9302467853006</v>
      </c>
      <c r="J3281" s="35">
        <v>1.0118225325104409</v>
      </c>
      <c r="K3281" s="35">
        <v>-0.6970941713984482</v>
      </c>
      <c r="L3281" s="35">
        <v>0</v>
      </c>
      <c r="M3281" s="35">
        <v>0</v>
      </c>
      <c r="N3281" s="35">
        <v>0</v>
      </c>
      <c r="O3281" s="35">
        <v>0</v>
      </c>
      <c r="P3281" s="36">
        <v>12</v>
      </c>
      <c r="Q3281" s="37">
        <v>86</v>
      </c>
      <c r="R3281" s="36">
        <v>0</v>
      </c>
      <c r="S3281" s="39">
        <f t="shared" si="108"/>
        <v>86</v>
      </c>
      <c r="T3281" s="34" t="s">
        <v>29</v>
      </c>
      <c r="U3281" s="12">
        <f>((alpha*(beta^speed))*(speed^ceta))</f>
        <v>240.75619859095627</v>
      </c>
      <c r="V3281" s="8">
        <f t="shared" si="109"/>
        <v>86</v>
      </c>
    </row>
    <row r="3282" spans="1:28">
      <c r="A3282" s="34" t="s">
        <v>19</v>
      </c>
      <c r="B3282" s="34" t="s">
        <v>67</v>
      </c>
      <c r="C3282" s="5" t="s">
        <v>122</v>
      </c>
      <c r="D3282" s="35" t="s">
        <v>89</v>
      </c>
      <c r="E3282" s="36" t="s">
        <v>15</v>
      </c>
      <c r="F3282" s="37">
        <v>50</v>
      </c>
      <c r="G3282" s="38">
        <v>0.02</v>
      </c>
      <c r="H3282" s="34">
        <v>0.99851052801275553</v>
      </c>
      <c r="I3282" s="35">
        <v>0.70159647083909193</v>
      </c>
      <c r="J3282" s="35">
        <v>25.923291279341552</v>
      </c>
      <c r="K3282" s="35">
        <v>9.5044299456526496E-2</v>
      </c>
      <c r="L3282" s="35">
        <v>1.057783209699267</v>
      </c>
      <c r="M3282" s="35">
        <v>1.2227563978254008E-2</v>
      </c>
      <c r="N3282" s="35">
        <v>0</v>
      </c>
      <c r="O3282" s="35">
        <v>0</v>
      </c>
      <c r="P3282" s="36">
        <v>12</v>
      </c>
      <c r="Q3282" s="37">
        <v>86</v>
      </c>
      <c r="R3282" s="36">
        <v>10</v>
      </c>
      <c r="S3282" s="39">
        <f t="shared" si="108"/>
        <v>86</v>
      </c>
      <c r="T3282" s="34" t="s">
        <v>44</v>
      </c>
      <c r="U3282" s="12">
        <f>(alpha+(beta/(1+EXP((((-1)*ceta)+(delta*LN(speed)))+(epsilon*speed)))))</f>
        <v>0.79082396468106075</v>
      </c>
      <c r="V3282" s="8">
        <f t="shared" si="109"/>
        <v>86</v>
      </c>
    </row>
    <row r="3283" spans="1:28">
      <c r="A3283" s="34" t="s">
        <v>19</v>
      </c>
      <c r="B3283" s="34" t="s">
        <v>67</v>
      </c>
      <c r="C3283" s="5" t="s">
        <v>123</v>
      </c>
      <c r="D3283" s="35" t="s">
        <v>89</v>
      </c>
      <c r="E3283" s="36" t="s">
        <v>15</v>
      </c>
      <c r="F3283" s="37">
        <v>50</v>
      </c>
      <c r="G3283" s="38">
        <v>0.02</v>
      </c>
      <c r="H3283" s="34">
        <v>0.96672153305642761</v>
      </c>
      <c r="I3283" s="35">
        <v>64.007811068157977</v>
      </c>
      <c r="J3283" s="35">
        <v>-1.4622022704682565</v>
      </c>
      <c r="K3283" s="35">
        <v>2.7688706040405449</v>
      </c>
      <c r="L3283" s="35">
        <v>-7.3362743565007243E-2</v>
      </c>
      <c r="M3283" s="35">
        <v>0</v>
      </c>
      <c r="N3283" s="35">
        <v>0</v>
      </c>
      <c r="O3283" s="35">
        <v>0</v>
      </c>
      <c r="P3283" s="36">
        <v>12</v>
      </c>
      <c r="Q3283" s="37">
        <v>86</v>
      </c>
      <c r="R3283" s="36">
        <v>1</v>
      </c>
      <c r="S3283" s="39">
        <f t="shared" si="108"/>
        <v>86</v>
      </c>
      <c r="T3283" s="34" t="s">
        <v>30</v>
      </c>
      <c r="U3283" s="12">
        <f>((alpha*(speed^beta))+(ceta*(speed^delta)))</f>
        <v>2.0919946569173153</v>
      </c>
      <c r="V3283" s="8">
        <f t="shared" si="109"/>
        <v>86</v>
      </c>
    </row>
    <row r="3284" spans="1:28">
      <c r="A3284" s="34" t="s">
        <v>19</v>
      </c>
      <c r="B3284" s="34" t="s">
        <v>67</v>
      </c>
      <c r="C3284" s="5" t="s">
        <v>122</v>
      </c>
      <c r="D3284" s="35" t="s">
        <v>89</v>
      </c>
      <c r="E3284" s="36" t="s">
        <v>16</v>
      </c>
      <c r="F3284" s="37">
        <v>50</v>
      </c>
      <c r="G3284" s="38">
        <v>0.02</v>
      </c>
      <c r="H3284" s="34">
        <v>0.98394631761209017</v>
      </c>
      <c r="I3284" s="35">
        <v>106.50961401109851</v>
      </c>
      <c r="J3284" s="35">
        <v>-1.7032908335659451</v>
      </c>
      <c r="K3284" s="35">
        <v>5.615045323942379</v>
      </c>
      <c r="L3284" s="35">
        <v>-0.11695914161543929</v>
      </c>
      <c r="M3284" s="35">
        <v>0</v>
      </c>
      <c r="N3284" s="35">
        <v>0</v>
      </c>
      <c r="O3284" s="35">
        <v>0</v>
      </c>
      <c r="P3284" s="36">
        <v>12</v>
      </c>
      <c r="Q3284" s="37">
        <v>86</v>
      </c>
      <c r="R3284" s="36">
        <v>1</v>
      </c>
      <c r="S3284" s="39">
        <f t="shared" si="108"/>
        <v>86</v>
      </c>
      <c r="T3284" s="34" t="s">
        <v>30</v>
      </c>
      <c r="U3284" s="12">
        <f>((alpha*(speed^beta))+(ceta*(speed^delta)))</f>
        <v>3.3889988575673247</v>
      </c>
      <c r="V3284" s="8">
        <f t="shared" si="109"/>
        <v>86</v>
      </c>
    </row>
    <row r="3285" spans="1:28">
      <c r="A3285" s="34" t="s">
        <v>19</v>
      </c>
      <c r="B3285" s="34" t="s">
        <v>67</v>
      </c>
      <c r="C3285" s="5" t="s">
        <v>123</v>
      </c>
      <c r="D3285" s="35" t="s">
        <v>89</v>
      </c>
      <c r="E3285" s="36" t="s">
        <v>16</v>
      </c>
      <c r="F3285" s="37">
        <v>50</v>
      </c>
      <c r="G3285" s="38">
        <v>0.02</v>
      </c>
      <c r="H3285" s="34">
        <v>0.99860385661680096</v>
      </c>
      <c r="I3285" s="35">
        <v>1.4784225229187693</v>
      </c>
      <c r="J3285" s="35">
        <v>33.957219997627689</v>
      </c>
      <c r="K3285" s="35">
        <v>0.78298505940249064</v>
      </c>
      <c r="L3285" s="35">
        <v>-4.1406047055413925E-2</v>
      </c>
      <c r="M3285" s="35">
        <v>0.10249120507256174</v>
      </c>
      <c r="N3285" s="35">
        <v>0</v>
      </c>
      <c r="O3285" s="35">
        <v>0</v>
      </c>
      <c r="P3285" s="36">
        <v>12</v>
      </c>
      <c r="Q3285" s="37">
        <v>86</v>
      </c>
      <c r="R3285" s="36">
        <v>10</v>
      </c>
      <c r="S3285" s="39">
        <f t="shared" si="108"/>
        <v>86</v>
      </c>
      <c r="T3285" s="34" t="s">
        <v>44</v>
      </c>
      <c r="U3285" s="12">
        <f>(alpha+(beta/(1+EXP((((-1)*ceta)+(delta*LN(speed)))+(epsilon*speed)))))</f>
        <v>1.4916943589273837</v>
      </c>
      <c r="V3285" s="8">
        <f t="shared" si="109"/>
        <v>86</v>
      </c>
    </row>
    <row r="3286" spans="1:28">
      <c r="A3286" s="34" t="s">
        <v>19</v>
      </c>
      <c r="B3286" s="34" t="s">
        <v>67</v>
      </c>
      <c r="C3286" s="5" t="s">
        <v>122</v>
      </c>
      <c r="D3286" s="35" t="s">
        <v>89</v>
      </c>
      <c r="E3286" s="36" t="s">
        <v>14</v>
      </c>
      <c r="F3286" s="37">
        <v>50</v>
      </c>
      <c r="G3286" s="38">
        <v>0.02</v>
      </c>
      <c r="H3286" s="34">
        <v>0.99171157624126449</v>
      </c>
      <c r="I3286" s="35">
        <v>1.0594226987274675</v>
      </c>
      <c r="J3286" s="35">
        <v>1.013156582418302</v>
      </c>
      <c r="K3286" s="35">
        <v>-0.91548176508096479</v>
      </c>
      <c r="L3286" s="35">
        <v>0</v>
      </c>
      <c r="M3286" s="35">
        <v>0</v>
      </c>
      <c r="N3286" s="35">
        <v>0</v>
      </c>
      <c r="O3286" s="35">
        <v>0</v>
      </c>
      <c r="P3286" s="36">
        <v>12</v>
      </c>
      <c r="Q3286" s="37">
        <v>86</v>
      </c>
      <c r="R3286" s="36">
        <v>0</v>
      </c>
      <c r="S3286" s="39">
        <f t="shared" si="108"/>
        <v>86</v>
      </c>
      <c r="T3286" s="34" t="s">
        <v>29</v>
      </c>
      <c r="U3286" s="12">
        <f>((alpha*(beta^speed))*(speed^ceta))</f>
        <v>5.5240330465226757E-2</v>
      </c>
      <c r="V3286" s="8">
        <f t="shared" si="109"/>
        <v>86</v>
      </c>
      <c r="AB3286" s="41"/>
    </row>
    <row r="3287" spans="1:28">
      <c r="A3287" s="34" t="s">
        <v>19</v>
      </c>
      <c r="B3287" s="34" t="s">
        <v>67</v>
      </c>
      <c r="C3287" s="5" t="s">
        <v>123</v>
      </c>
      <c r="D3287" s="35" t="s">
        <v>89</v>
      </c>
      <c r="E3287" s="36" t="s">
        <v>14</v>
      </c>
      <c r="F3287" s="37">
        <v>50</v>
      </c>
      <c r="G3287" s="38">
        <v>0.02</v>
      </c>
      <c r="H3287" s="34">
        <v>0.99806559800912598</v>
      </c>
      <c r="I3287" s="35">
        <v>4.6703950214124283</v>
      </c>
      <c r="J3287" s="35">
        <v>1.0532073736224372</v>
      </c>
      <c r="K3287" s="35">
        <v>-6.8331163796997848E-3</v>
      </c>
      <c r="L3287" s="35">
        <v>0</v>
      </c>
      <c r="M3287" s="35">
        <v>0</v>
      </c>
      <c r="N3287" s="35">
        <v>0</v>
      </c>
      <c r="O3287" s="35">
        <v>0</v>
      </c>
      <c r="P3287" s="36">
        <v>12</v>
      </c>
      <c r="Q3287" s="37">
        <v>86</v>
      </c>
      <c r="R3287" s="36">
        <v>5</v>
      </c>
      <c r="S3287" s="39">
        <f t="shared" si="108"/>
        <v>86</v>
      </c>
      <c r="T3287" s="34" t="s">
        <v>36</v>
      </c>
      <c r="U3287" s="12">
        <f>(1/(((ceta*(speed^2))+(beta*speed))+alpha))</f>
        <v>2.2367111194939546E-2</v>
      </c>
      <c r="V3287" s="8">
        <f t="shared" si="109"/>
        <v>86</v>
      </c>
      <c r="AB3287" s="41"/>
    </row>
    <row r="3288" spans="1:28">
      <c r="A3288" s="34" t="s">
        <v>19</v>
      </c>
      <c r="B3288" s="34" t="s">
        <v>67</v>
      </c>
      <c r="C3288" s="5" t="s">
        <v>122</v>
      </c>
      <c r="D3288" s="35" t="s">
        <v>89</v>
      </c>
      <c r="E3288" s="36" t="s">
        <v>18</v>
      </c>
      <c r="F3288" s="37">
        <v>50</v>
      </c>
      <c r="G3288" s="38">
        <v>0.02</v>
      </c>
      <c r="H3288" s="34">
        <v>0.98202901829464972</v>
      </c>
      <c r="I3288" s="35">
        <v>0.27786395027697619</v>
      </c>
      <c r="J3288" s="35">
        <v>1.0073113156291911</v>
      </c>
      <c r="K3288" s="35">
        <v>-0.55550218129766293</v>
      </c>
      <c r="L3288" s="35">
        <v>0</v>
      </c>
      <c r="M3288" s="35">
        <v>0</v>
      </c>
      <c r="N3288" s="35">
        <v>0</v>
      </c>
      <c r="O3288" s="35">
        <v>0</v>
      </c>
      <c r="P3288" s="36">
        <v>12</v>
      </c>
      <c r="Q3288" s="37">
        <v>86</v>
      </c>
      <c r="R3288" s="36">
        <v>0</v>
      </c>
      <c r="S3288" s="39">
        <f t="shared" si="108"/>
        <v>86</v>
      </c>
      <c r="T3288" s="34" t="s">
        <v>29</v>
      </c>
      <c r="U3288" s="12">
        <f>((alpha*(beta^speed))*(speed^ceta))</f>
        <v>4.3781776730096332E-2</v>
      </c>
      <c r="V3288" s="8">
        <f t="shared" si="109"/>
        <v>86</v>
      </c>
    </row>
    <row r="3289" spans="1:28">
      <c r="A3289" s="34" t="s">
        <v>19</v>
      </c>
      <c r="B3289" s="34" t="s">
        <v>67</v>
      </c>
      <c r="C3289" s="5" t="s">
        <v>123</v>
      </c>
      <c r="D3289" s="35" t="s">
        <v>89</v>
      </c>
      <c r="E3289" s="36" t="s">
        <v>18</v>
      </c>
      <c r="F3289" s="37">
        <v>50</v>
      </c>
      <c r="G3289" s="38">
        <v>0.02</v>
      </c>
      <c r="H3289" s="34">
        <v>0.97267692964981556</v>
      </c>
      <c r="I3289" s="35">
        <v>-6.0455708474100313E-7</v>
      </c>
      <c r="J3289" s="35">
        <v>1.110093288728618E-4</v>
      </c>
      <c r="K3289" s="35">
        <v>-6.8069695230470921E-3</v>
      </c>
      <c r="L3289" s="35">
        <v>0.17215529911038965</v>
      </c>
      <c r="M3289" s="35">
        <v>0</v>
      </c>
      <c r="N3289" s="35">
        <v>0</v>
      </c>
      <c r="O3289" s="35">
        <v>0</v>
      </c>
      <c r="P3289" s="36">
        <v>12</v>
      </c>
      <c r="Q3289" s="37">
        <v>86</v>
      </c>
      <c r="R3289" s="36">
        <v>14</v>
      </c>
      <c r="S3289" s="39">
        <f t="shared" si="108"/>
        <v>86</v>
      </c>
      <c r="T3289" s="34" t="s">
        <v>51</v>
      </c>
      <c r="U3289" s="12">
        <f>(((alpha*(speed^3))+(beta*(speed^2))+(ceta*speed))+delta)</f>
        <v>2.3248755380002067E-2</v>
      </c>
      <c r="V3289" s="8">
        <f t="shared" si="109"/>
        <v>86</v>
      </c>
      <c r="AB3289" s="41"/>
    </row>
    <row r="3290" spans="1:28">
      <c r="A3290" s="34" t="s">
        <v>19</v>
      </c>
      <c r="B3290" s="34" t="s">
        <v>67</v>
      </c>
      <c r="C3290" s="5" t="s">
        <v>122</v>
      </c>
      <c r="D3290" s="35" t="s">
        <v>89</v>
      </c>
      <c r="E3290" s="36" t="s">
        <v>17</v>
      </c>
      <c r="F3290" s="37">
        <v>50</v>
      </c>
      <c r="G3290" s="38">
        <v>0.02</v>
      </c>
      <c r="H3290" s="34">
        <v>0.97999996520012855</v>
      </c>
      <c r="I3290" s="35">
        <v>1754.521512397519</v>
      </c>
      <c r="J3290" s="35">
        <v>1.0090810935333332</v>
      </c>
      <c r="K3290" s="35">
        <v>-0.55859743583014465</v>
      </c>
      <c r="L3290" s="35">
        <v>0</v>
      </c>
      <c r="M3290" s="35">
        <v>0</v>
      </c>
      <c r="N3290" s="35">
        <v>0</v>
      </c>
      <c r="O3290" s="35">
        <v>0</v>
      </c>
      <c r="P3290" s="36">
        <v>12</v>
      </c>
      <c r="Q3290" s="37">
        <v>86</v>
      </c>
      <c r="R3290" s="36">
        <v>0</v>
      </c>
      <c r="S3290" s="39">
        <f t="shared" si="108"/>
        <v>86</v>
      </c>
      <c r="T3290" s="34" t="s">
        <v>29</v>
      </c>
      <c r="U3290" s="12">
        <f>((alpha*(beta^speed))*(speed^ceta))</f>
        <v>317.09892637368154</v>
      </c>
      <c r="V3290" s="8">
        <f t="shared" si="109"/>
        <v>86</v>
      </c>
    </row>
    <row r="3291" spans="1:28">
      <c r="A3291" s="34" t="s">
        <v>19</v>
      </c>
      <c r="B3291" s="34" t="s">
        <v>67</v>
      </c>
      <c r="C3291" s="5" t="s">
        <v>123</v>
      </c>
      <c r="D3291" s="35" t="s">
        <v>89</v>
      </c>
      <c r="E3291" s="36" t="s">
        <v>17</v>
      </c>
      <c r="F3291" s="37">
        <v>50</v>
      </c>
      <c r="G3291" s="38">
        <v>0.02</v>
      </c>
      <c r="H3291" s="34">
        <v>0.9822666145366673</v>
      </c>
      <c r="I3291" s="35">
        <v>1777.0264993607116</v>
      </c>
      <c r="J3291" s="35">
        <v>1.0093268731737455</v>
      </c>
      <c r="K3291" s="35">
        <v>-0.57708201429252104</v>
      </c>
      <c r="L3291" s="35">
        <v>0</v>
      </c>
      <c r="M3291" s="35">
        <v>0</v>
      </c>
      <c r="N3291" s="35">
        <v>0</v>
      </c>
      <c r="O3291" s="35">
        <v>0</v>
      </c>
      <c r="P3291" s="36">
        <v>12</v>
      </c>
      <c r="Q3291" s="37">
        <v>86</v>
      </c>
      <c r="R3291" s="36">
        <v>0</v>
      </c>
      <c r="S3291" s="39">
        <f t="shared" si="108"/>
        <v>86</v>
      </c>
      <c r="T3291" s="34" t="s">
        <v>29</v>
      </c>
      <c r="U3291" s="12">
        <f>((alpha*(beta^speed))*(speed^ceta))</f>
        <v>302.04216484077614</v>
      </c>
      <c r="V3291" s="8">
        <f t="shared" si="109"/>
        <v>86</v>
      </c>
    </row>
    <row r="3292" spans="1:28">
      <c r="A3292" s="34" t="s">
        <v>19</v>
      </c>
      <c r="B3292" s="34" t="s">
        <v>67</v>
      </c>
      <c r="C3292" s="5" t="s">
        <v>122</v>
      </c>
      <c r="D3292" s="35" t="s">
        <v>89</v>
      </c>
      <c r="E3292" s="36" t="s">
        <v>15</v>
      </c>
      <c r="F3292" s="37">
        <v>100</v>
      </c>
      <c r="G3292" s="38">
        <v>0.02</v>
      </c>
      <c r="H3292" s="34">
        <v>0.99702028349435312</v>
      </c>
      <c r="I3292" s="35">
        <v>3.9186329617130324</v>
      </c>
      <c r="J3292" s="35">
        <v>-0.35494400016203148</v>
      </c>
      <c r="K3292" s="35">
        <v>67.396607934330206</v>
      </c>
      <c r="L3292" s="35">
        <v>-1.8002612947647354</v>
      </c>
      <c r="M3292" s="35">
        <v>0</v>
      </c>
      <c r="N3292" s="35">
        <v>0</v>
      </c>
      <c r="O3292" s="35">
        <v>0</v>
      </c>
      <c r="P3292" s="36">
        <v>12</v>
      </c>
      <c r="Q3292" s="37">
        <v>86</v>
      </c>
      <c r="R3292" s="36">
        <v>1</v>
      </c>
      <c r="S3292" s="39">
        <f t="shared" si="108"/>
        <v>86</v>
      </c>
      <c r="T3292" s="34" t="s">
        <v>30</v>
      </c>
      <c r="U3292" s="12">
        <f>((alpha*(speed^beta))+(ceta*(speed^delta)))</f>
        <v>0.82848248676435032</v>
      </c>
      <c r="V3292" s="8">
        <f t="shared" si="109"/>
        <v>86</v>
      </c>
    </row>
    <row r="3293" spans="1:28">
      <c r="A3293" s="34" t="s">
        <v>19</v>
      </c>
      <c r="B3293" s="34" t="s">
        <v>67</v>
      </c>
      <c r="C3293" s="5" t="s">
        <v>123</v>
      </c>
      <c r="D3293" s="35" t="s">
        <v>89</v>
      </c>
      <c r="E3293" s="36" t="s">
        <v>15</v>
      </c>
      <c r="F3293" s="37">
        <v>100</v>
      </c>
      <c r="G3293" s="38">
        <v>0.02</v>
      </c>
      <c r="H3293" s="34">
        <v>0.96617097639659866</v>
      </c>
      <c r="I3293" s="35">
        <v>-2.0479271782731965E-5</v>
      </c>
      <c r="J3293" s="35">
        <v>3.3266883225360781E-3</v>
      </c>
      <c r="K3293" s="35">
        <v>-0.18675129638445209</v>
      </c>
      <c r="L3293" s="35">
        <v>6.1482608062047017</v>
      </c>
      <c r="M3293" s="35">
        <v>0</v>
      </c>
      <c r="N3293" s="35">
        <v>0</v>
      </c>
      <c r="O3293" s="35">
        <v>0</v>
      </c>
      <c r="P3293" s="36">
        <v>12</v>
      </c>
      <c r="Q3293" s="37">
        <v>86</v>
      </c>
      <c r="R3293" s="36">
        <v>14</v>
      </c>
      <c r="S3293" s="39">
        <f t="shared" si="108"/>
        <v>86</v>
      </c>
      <c r="T3293" s="34" t="s">
        <v>51</v>
      </c>
      <c r="U3293" s="12">
        <f>(((alpha*(speed^3))+(beta*(speed^2))+(ceta*speed))+delta)</f>
        <v>1.665872457581294</v>
      </c>
      <c r="V3293" s="8">
        <f t="shared" si="109"/>
        <v>86</v>
      </c>
    </row>
    <row r="3294" spans="1:28">
      <c r="A3294" s="34" t="s">
        <v>19</v>
      </c>
      <c r="B3294" s="34" t="s">
        <v>67</v>
      </c>
      <c r="C3294" s="5" t="s">
        <v>122</v>
      </c>
      <c r="D3294" s="35" t="s">
        <v>89</v>
      </c>
      <c r="E3294" s="36" t="s">
        <v>16</v>
      </c>
      <c r="F3294" s="37">
        <v>100</v>
      </c>
      <c r="G3294" s="38">
        <v>0.02</v>
      </c>
      <c r="H3294" s="34">
        <v>0.98179534428316029</v>
      </c>
      <c r="I3294" s="35">
        <v>1313.2459954207577</v>
      </c>
      <c r="J3294" s="35">
        <v>-3.1038896240259199</v>
      </c>
      <c r="K3294" s="35">
        <v>10.141144421971237</v>
      </c>
      <c r="L3294" s="35">
        <v>-0.22256285165460085</v>
      </c>
      <c r="M3294" s="35">
        <v>0</v>
      </c>
      <c r="N3294" s="35">
        <v>0</v>
      </c>
      <c r="O3294" s="35">
        <v>0</v>
      </c>
      <c r="P3294" s="36">
        <v>12</v>
      </c>
      <c r="Q3294" s="37">
        <v>86</v>
      </c>
      <c r="R3294" s="36">
        <v>1</v>
      </c>
      <c r="S3294" s="39">
        <f t="shared" si="108"/>
        <v>86</v>
      </c>
      <c r="T3294" s="34" t="s">
        <v>30</v>
      </c>
      <c r="U3294" s="12">
        <f>((alpha*(speed^beta))+(ceta*(speed^delta)))</f>
        <v>3.7643453540347789</v>
      </c>
      <c r="V3294" s="8">
        <f t="shared" si="109"/>
        <v>86</v>
      </c>
    </row>
    <row r="3295" spans="1:28">
      <c r="A3295" s="34" t="s">
        <v>19</v>
      </c>
      <c r="B3295" s="34" t="s">
        <v>67</v>
      </c>
      <c r="C3295" s="5" t="s">
        <v>123</v>
      </c>
      <c r="D3295" s="35" t="s">
        <v>89</v>
      </c>
      <c r="E3295" s="36" t="s">
        <v>16</v>
      </c>
      <c r="F3295" s="37">
        <v>100</v>
      </c>
      <c r="G3295" s="38">
        <v>0.02</v>
      </c>
      <c r="H3295" s="34">
        <v>0.99843682411481138</v>
      </c>
      <c r="I3295" s="35">
        <v>1.4107103267430712</v>
      </c>
      <c r="J3295" s="35">
        <v>18.852699344050084</v>
      </c>
      <c r="K3295" s="35">
        <v>11.269763725464982</v>
      </c>
      <c r="L3295" s="35">
        <v>4.2901463285811685</v>
      </c>
      <c r="M3295" s="35">
        <v>-4.3411681815114733E-2</v>
      </c>
      <c r="N3295" s="35">
        <v>0</v>
      </c>
      <c r="O3295" s="35">
        <v>0</v>
      </c>
      <c r="P3295" s="36">
        <v>12</v>
      </c>
      <c r="Q3295" s="37">
        <v>86</v>
      </c>
      <c r="R3295" s="36">
        <v>10</v>
      </c>
      <c r="S3295" s="39">
        <f t="shared" si="108"/>
        <v>86</v>
      </c>
      <c r="T3295" s="34" t="s">
        <v>44</v>
      </c>
      <c r="U3295" s="12">
        <f>(alpha+(beta/(1+EXP((((-1)*ceta)+(delta*LN(speed)))+(epsilon*speed)))))</f>
        <v>1.7160573731723303</v>
      </c>
      <c r="V3295" s="8">
        <f t="shared" si="109"/>
        <v>86</v>
      </c>
    </row>
    <row r="3296" spans="1:28">
      <c r="A3296" s="34" t="s">
        <v>19</v>
      </c>
      <c r="B3296" s="34" t="s">
        <v>67</v>
      </c>
      <c r="C3296" s="5" t="s">
        <v>122</v>
      </c>
      <c r="D3296" s="35" t="s">
        <v>89</v>
      </c>
      <c r="E3296" s="36" t="s">
        <v>14</v>
      </c>
      <c r="F3296" s="37">
        <v>100</v>
      </c>
      <c r="G3296" s="38">
        <v>0.02</v>
      </c>
      <c r="H3296" s="34">
        <v>0.98960667507935651</v>
      </c>
      <c r="I3296" s="35">
        <v>0.70345996125695742</v>
      </c>
      <c r="J3296" s="35">
        <v>1.00900868442494</v>
      </c>
      <c r="K3296" s="35">
        <v>-0.71701964650385541</v>
      </c>
      <c r="L3296" s="35">
        <v>0</v>
      </c>
      <c r="M3296" s="35">
        <v>0</v>
      </c>
      <c r="N3296" s="35">
        <v>0</v>
      </c>
      <c r="O3296" s="35">
        <v>0</v>
      </c>
      <c r="P3296" s="36">
        <v>12</v>
      </c>
      <c r="Q3296" s="37">
        <v>86</v>
      </c>
      <c r="R3296" s="36">
        <v>0</v>
      </c>
      <c r="S3296" s="39">
        <f t="shared" si="108"/>
        <v>86</v>
      </c>
      <c r="T3296" s="34" t="s">
        <v>29</v>
      </c>
      <c r="U3296" s="12">
        <f>((alpha*(beta^speed))*(speed^ceta))</f>
        <v>6.2391833352597632E-2</v>
      </c>
      <c r="V3296" s="8">
        <f t="shared" si="109"/>
        <v>86</v>
      </c>
      <c r="AB3296" s="41"/>
    </row>
    <row r="3297" spans="1:28">
      <c r="A3297" s="34" t="s">
        <v>19</v>
      </c>
      <c r="B3297" s="34" t="s">
        <v>67</v>
      </c>
      <c r="C3297" s="5" t="s">
        <v>123</v>
      </c>
      <c r="D3297" s="35" t="s">
        <v>89</v>
      </c>
      <c r="E3297" s="36" t="s">
        <v>14</v>
      </c>
      <c r="F3297" s="37">
        <v>100</v>
      </c>
      <c r="G3297" s="38">
        <v>0.02</v>
      </c>
      <c r="H3297" s="34">
        <v>0.99466594972638855</v>
      </c>
      <c r="I3297" s="35">
        <v>5.7505712243581764</v>
      </c>
      <c r="J3297" s="35">
        <v>0.95248543294603927</v>
      </c>
      <c r="K3297" s="35">
        <v>-7.2381580625799462E-3</v>
      </c>
      <c r="L3297" s="35">
        <v>0</v>
      </c>
      <c r="M3297" s="35">
        <v>0</v>
      </c>
      <c r="N3297" s="35">
        <v>0</v>
      </c>
      <c r="O3297" s="35">
        <v>0</v>
      </c>
      <c r="P3297" s="36">
        <v>12</v>
      </c>
      <c r="Q3297" s="37">
        <v>86</v>
      </c>
      <c r="R3297" s="36">
        <v>5</v>
      </c>
      <c r="S3297" s="39">
        <f t="shared" si="108"/>
        <v>86</v>
      </c>
      <c r="T3297" s="34" t="s">
        <v>36</v>
      </c>
      <c r="U3297" s="12">
        <f>(1/(((ceta*(speed^2))+(beta*speed))+alpha))</f>
        <v>2.9298962470781783E-2</v>
      </c>
      <c r="V3297" s="8">
        <f t="shared" si="109"/>
        <v>86</v>
      </c>
      <c r="AB3297" s="41"/>
    </row>
    <row r="3298" spans="1:28">
      <c r="A3298" s="34" t="s">
        <v>19</v>
      </c>
      <c r="B3298" s="34" t="s">
        <v>67</v>
      </c>
      <c r="C3298" s="5" t="s">
        <v>122</v>
      </c>
      <c r="D3298" s="35" t="s">
        <v>89</v>
      </c>
      <c r="E3298" s="36" t="s">
        <v>18</v>
      </c>
      <c r="F3298" s="37">
        <v>100</v>
      </c>
      <c r="G3298" s="38">
        <v>0.02</v>
      </c>
      <c r="H3298" s="34">
        <v>0.97883175534176581</v>
      </c>
      <c r="I3298" s="35">
        <v>0.17388151396243579</v>
      </c>
      <c r="J3298" s="35">
        <v>-0.31345919866475486</v>
      </c>
      <c r="K3298" s="35">
        <v>0.8053794655290698</v>
      </c>
      <c r="L3298" s="35">
        <v>-1.9919655125867901</v>
      </c>
      <c r="M3298" s="35">
        <v>0</v>
      </c>
      <c r="N3298" s="35">
        <v>0</v>
      </c>
      <c r="O3298" s="35">
        <v>0</v>
      </c>
      <c r="P3298" s="36">
        <v>12</v>
      </c>
      <c r="Q3298" s="37">
        <v>86</v>
      </c>
      <c r="R3298" s="36">
        <v>1</v>
      </c>
      <c r="S3298" s="39">
        <f t="shared" si="108"/>
        <v>86</v>
      </c>
      <c r="T3298" s="34" t="s">
        <v>30</v>
      </c>
      <c r="U3298" s="12">
        <f>((alpha*(speed^beta))+(ceta*(speed^delta)))</f>
        <v>4.3152347878406293E-2</v>
      </c>
      <c r="V3298" s="8">
        <f t="shared" si="109"/>
        <v>86</v>
      </c>
      <c r="AB3298" s="41"/>
    </row>
    <row r="3299" spans="1:28">
      <c r="A3299" s="34" t="s">
        <v>19</v>
      </c>
      <c r="B3299" s="34" t="s">
        <v>67</v>
      </c>
      <c r="C3299" s="5" t="s">
        <v>123</v>
      </c>
      <c r="D3299" s="35" t="s">
        <v>89</v>
      </c>
      <c r="E3299" s="36" t="s">
        <v>18</v>
      </c>
      <c r="F3299" s="37">
        <v>100</v>
      </c>
      <c r="G3299" s="38">
        <v>0.02</v>
      </c>
      <c r="H3299" s="34">
        <v>0.97178806104467996</v>
      </c>
      <c r="I3299" s="35">
        <v>-6.0358421642512812E-7</v>
      </c>
      <c r="J3299" s="35">
        <v>1.1034091578965227E-4</v>
      </c>
      <c r="K3299" s="35">
        <v>-6.8372060559663298E-3</v>
      </c>
      <c r="L3299" s="35">
        <v>0.18113068227530107</v>
      </c>
      <c r="M3299" s="35">
        <v>0</v>
      </c>
      <c r="N3299" s="35">
        <v>0</v>
      </c>
      <c r="O3299" s="35">
        <v>0</v>
      </c>
      <c r="P3299" s="36">
        <v>12</v>
      </c>
      <c r="Q3299" s="37">
        <v>86</v>
      </c>
      <c r="R3299" s="36">
        <v>14</v>
      </c>
      <c r="S3299" s="39">
        <f t="shared" si="108"/>
        <v>86</v>
      </c>
      <c r="T3299" s="34" t="s">
        <v>51</v>
      </c>
      <c r="U3299" s="12">
        <f>(((alpha*(speed^3))+(beta*(speed^2))+(ceta*speed))+delta)</f>
        <v>2.529901227996359E-2</v>
      </c>
      <c r="V3299" s="8">
        <f t="shared" si="109"/>
        <v>86</v>
      </c>
      <c r="AB3299" s="41"/>
    </row>
    <row r="3300" spans="1:28">
      <c r="A3300" s="34" t="s">
        <v>19</v>
      </c>
      <c r="B3300" s="34" t="s">
        <v>67</v>
      </c>
      <c r="C3300" s="5" t="s">
        <v>122</v>
      </c>
      <c r="D3300" s="35" t="s">
        <v>89</v>
      </c>
      <c r="E3300" s="36" t="s">
        <v>17</v>
      </c>
      <c r="F3300" s="37">
        <v>100</v>
      </c>
      <c r="G3300" s="38">
        <v>0.02</v>
      </c>
      <c r="H3300" s="34">
        <v>0.96642775567972361</v>
      </c>
      <c r="I3300" s="35">
        <v>1587.0255061842374</v>
      </c>
      <c r="J3300" s="35">
        <v>1.0071434807810133</v>
      </c>
      <c r="K3300" s="35">
        <v>-0.45602042926155473</v>
      </c>
      <c r="L3300" s="35">
        <v>0</v>
      </c>
      <c r="M3300" s="35">
        <v>0</v>
      </c>
      <c r="N3300" s="35">
        <v>0</v>
      </c>
      <c r="O3300" s="35">
        <v>0</v>
      </c>
      <c r="P3300" s="36">
        <v>12</v>
      </c>
      <c r="Q3300" s="37">
        <v>86</v>
      </c>
      <c r="R3300" s="36">
        <v>0</v>
      </c>
      <c r="S3300" s="39">
        <f t="shared" si="108"/>
        <v>86</v>
      </c>
      <c r="T3300" s="34" t="s">
        <v>29</v>
      </c>
      <c r="U3300" s="12">
        <f>((alpha*(beta^speed))*(speed^ceta))</f>
        <v>383.94484399505552</v>
      </c>
      <c r="V3300" s="8">
        <f t="shared" si="109"/>
        <v>86</v>
      </c>
    </row>
    <row r="3301" spans="1:28">
      <c r="A3301" s="34" t="s">
        <v>19</v>
      </c>
      <c r="B3301" s="34" t="s">
        <v>67</v>
      </c>
      <c r="C3301" s="5" t="s">
        <v>123</v>
      </c>
      <c r="D3301" s="35" t="s">
        <v>89</v>
      </c>
      <c r="E3301" s="36" t="s">
        <v>17</v>
      </c>
      <c r="F3301" s="37">
        <v>100</v>
      </c>
      <c r="G3301" s="38">
        <v>0.02</v>
      </c>
      <c r="H3301" s="34">
        <v>0.96610196282170568</v>
      </c>
      <c r="I3301" s="35">
        <v>1618.3244634606613</v>
      </c>
      <c r="J3301" s="35">
        <v>1.0076872144046567</v>
      </c>
      <c r="K3301" s="35">
        <v>-0.47975580911300392</v>
      </c>
      <c r="L3301" s="35">
        <v>0</v>
      </c>
      <c r="M3301" s="35">
        <v>0</v>
      </c>
      <c r="N3301" s="35">
        <v>0</v>
      </c>
      <c r="O3301" s="35">
        <v>0</v>
      </c>
      <c r="P3301" s="36">
        <v>12</v>
      </c>
      <c r="Q3301" s="37">
        <v>86</v>
      </c>
      <c r="R3301" s="36">
        <v>0</v>
      </c>
      <c r="S3301" s="39">
        <f t="shared" si="108"/>
        <v>86</v>
      </c>
      <c r="T3301" s="34" t="s">
        <v>29</v>
      </c>
      <c r="U3301" s="12">
        <f>((alpha*(beta^speed))*(speed^ceta))</f>
        <v>368.97171794090087</v>
      </c>
      <c r="V3301" s="8">
        <f t="shared" si="109"/>
        <v>86</v>
      </c>
    </row>
    <row r="3302" spans="1:28">
      <c r="A3302" s="34" t="s">
        <v>19</v>
      </c>
      <c r="B3302" s="34" t="s">
        <v>67</v>
      </c>
      <c r="C3302" s="5" t="s">
        <v>122</v>
      </c>
      <c r="D3302" s="35" t="s">
        <v>89</v>
      </c>
      <c r="E3302" s="36" t="s">
        <v>15</v>
      </c>
      <c r="F3302" s="37">
        <v>0</v>
      </c>
      <c r="G3302" s="38">
        <v>0.04</v>
      </c>
      <c r="H3302" s="34">
        <v>0.99897976754060902</v>
      </c>
      <c r="I3302" s="35">
        <v>0.76170903484010399</v>
      </c>
      <c r="J3302" s="35">
        <v>20.794662311139817</v>
      </c>
      <c r="K3302" s="35">
        <v>0.82347814662281793</v>
      </c>
      <c r="L3302" s="35">
        <v>1.2900579333730009</v>
      </c>
      <c r="M3302" s="35">
        <v>3.8486501478097027E-3</v>
      </c>
      <c r="N3302" s="35">
        <v>0</v>
      </c>
      <c r="O3302" s="35">
        <v>0</v>
      </c>
      <c r="P3302" s="36">
        <v>12</v>
      </c>
      <c r="Q3302" s="37">
        <v>86</v>
      </c>
      <c r="R3302" s="36">
        <v>10</v>
      </c>
      <c r="S3302" s="39">
        <f t="shared" si="108"/>
        <v>86</v>
      </c>
      <c r="T3302" s="34" t="s">
        <v>44</v>
      </c>
      <c r="U3302" s="12">
        <f>(alpha+(beta/(1+EXP((((-1)*ceta)+(delta*LN(speed)))+(epsilon*speed)))))</f>
        <v>0.86984248931965358</v>
      </c>
      <c r="V3302" s="8">
        <f t="shared" si="109"/>
        <v>86</v>
      </c>
    </row>
    <row r="3303" spans="1:28">
      <c r="A3303" s="34" t="s">
        <v>19</v>
      </c>
      <c r="B3303" s="34" t="s">
        <v>67</v>
      </c>
      <c r="C3303" s="5" t="s">
        <v>123</v>
      </c>
      <c r="D3303" s="35" t="s">
        <v>89</v>
      </c>
      <c r="E3303" s="36" t="s">
        <v>15</v>
      </c>
      <c r="F3303" s="37">
        <v>0</v>
      </c>
      <c r="G3303" s="38">
        <v>0.04</v>
      </c>
      <c r="H3303" s="34">
        <v>0.89780210415247186</v>
      </c>
      <c r="I3303" s="35">
        <v>3.2994806673747057</v>
      </c>
      <c r="J3303" s="35">
        <v>-6.3660117444761563E-2</v>
      </c>
      <c r="K3303" s="35">
        <v>821.76579247775476</v>
      </c>
      <c r="L3303" s="35">
        <v>-2.609278041873182</v>
      </c>
      <c r="M3303" s="35">
        <v>0</v>
      </c>
      <c r="N3303" s="35">
        <v>0</v>
      </c>
      <c r="O3303" s="35">
        <v>0</v>
      </c>
      <c r="P3303" s="36">
        <v>12</v>
      </c>
      <c r="Q3303" s="37">
        <v>86</v>
      </c>
      <c r="R3303" s="36">
        <v>1</v>
      </c>
      <c r="S3303" s="39">
        <f t="shared" si="108"/>
        <v>86</v>
      </c>
      <c r="T3303" s="34" t="s">
        <v>30</v>
      </c>
      <c r="U3303" s="12">
        <f>((alpha*(speed^beta))+(ceta*(speed^delta)))</f>
        <v>2.4921852912049829</v>
      </c>
      <c r="V3303" s="8">
        <f t="shared" si="109"/>
        <v>86</v>
      </c>
    </row>
    <row r="3304" spans="1:28">
      <c r="A3304" s="34" t="s">
        <v>19</v>
      </c>
      <c r="B3304" s="34" t="s">
        <v>67</v>
      </c>
      <c r="C3304" s="5" t="s">
        <v>122</v>
      </c>
      <c r="D3304" s="35" t="s">
        <v>89</v>
      </c>
      <c r="E3304" s="36" t="s">
        <v>16</v>
      </c>
      <c r="F3304" s="37">
        <v>0</v>
      </c>
      <c r="G3304" s="38">
        <v>0.04</v>
      </c>
      <c r="H3304" s="34">
        <v>0.96919252268427503</v>
      </c>
      <c r="I3304" s="35">
        <v>5.7275216053198195</v>
      </c>
      <c r="J3304" s="35">
        <v>-8.9581206942863464E-2</v>
      </c>
      <c r="K3304" s="35">
        <v>632.79978502007805</v>
      </c>
      <c r="L3304" s="35">
        <v>-2.4969261481594232</v>
      </c>
      <c r="M3304" s="35">
        <v>0</v>
      </c>
      <c r="N3304" s="35">
        <v>0</v>
      </c>
      <c r="O3304" s="35">
        <v>0</v>
      </c>
      <c r="P3304" s="36">
        <v>12</v>
      </c>
      <c r="Q3304" s="37">
        <v>86</v>
      </c>
      <c r="R3304" s="36">
        <v>1</v>
      </c>
      <c r="S3304" s="39">
        <f t="shared" si="108"/>
        <v>86</v>
      </c>
      <c r="T3304" s="34" t="s">
        <v>30</v>
      </c>
      <c r="U3304" s="12">
        <f>((alpha*(speed^beta))+(ceta*(speed^delta)))</f>
        <v>3.8523678976857285</v>
      </c>
      <c r="V3304" s="8">
        <f t="shared" si="109"/>
        <v>86</v>
      </c>
    </row>
    <row r="3305" spans="1:28">
      <c r="A3305" s="34" t="s">
        <v>19</v>
      </c>
      <c r="B3305" s="34" t="s">
        <v>67</v>
      </c>
      <c r="C3305" s="5" t="s">
        <v>123</v>
      </c>
      <c r="D3305" s="35" t="s">
        <v>89</v>
      </c>
      <c r="E3305" s="36" t="s">
        <v>16</v>
      </c>
      <c r="F3305" s="37">
        <v>0</v>
      </c>
      <c r="G3305" s="38">
        <v>0.04</v>
      </c>
      <c r="H3305" s="34">
        <v>0.99873775479114701</v>
      </c>
      <c r="I3305" s="35">
        <v>1.6795379806660031</v>
      </c>
      <c r="J3305" s="35">
        <v>26.307265650350704</v>
      </c>
      <c r="K3305" s="35">
        <v>1.14983894584083</v>
      </c>
      <c r="L3305" s="35">
        <v>-0.26749697285345886</v>
      </c>
      <c r="M3305" s="35">
        <v>0.14478205365867228</v>
      </c>
      <c r="N3305" s="35">
        <v>0</v>
      </c>
      <c r="O3305" s="35">
        <v>0</v>
      </c>
      <c r="P3305" s="36">
        <v>12</v>
      </c>
      <c r="Q3305" s="37">
        <v>86</v>
      </c>
      <c r="R3305" s="36">
        <v>10</v>
      </c>
      <c r="S3305" s="39">
        <f t="shared" si="108"/>
        <v>86</v>
      </c>
      <c r="T3305" s="34" t="s">
        <v>44</v>
      </c>
      <c r="U3305" s="12">
        <f>(alpha+(beta/(1+EXP((((-1)*ceta)+(delta*LN(speed)))+(epsilon*speed)))))</f>
        <v>1.6806079890833712</v>
      </c>
      <c r="V3305" s="8">
        <f t="shared" si="109"/>
        <v>86</v>
      </c>
    </row>
    <row r="3306" spans="1:28">
      <c r="A3306" s="34" t="s">
        <v>19</v>
      </c>
      <c r="B3306" s="34" t="s">
        <v>67</v>
      </c>
      <c r="C3306" s="5" t="s">
        <v>122</v>
      </c>
      <c r="D3306" s="35" t="s">
        <v>89</v>
      </c>
      <c r="E3306" s="36" t="s">
        <v>14</v>
      </c>
      <c r="F3306" s="37">
        <v>0</v>
      </c>
      <c r="G3306" s="38">
        <v>0.04</v>
      </c>
      <c r="H3306" s="34">
        <v>0.98847228550902133</v>
      </c>
      <c r="I3306" s="35">
        <v>1.1266104042266489</v>
      </c>
      <c r="J3306" s="35">
        <v>1.0165977637429064</v>
      </c>
      <c r="K3306" s="35">
        <v>-0.95435463712423829</v>
      </c>
      <c r="L3306" s="35">
        <v>0</v>
      </c>
      <c r="M3306" s="35">
        <v>0</v>
      </c>
      <c r="N3306" s="35">
        <v>0</v>
      </c>
      <c r="O3306" s="35">
        <v>0</v>
      </c>
      <c r="P3306" s="36">
        <v>12</v>
      </c>
      <c r="Q3306" s="37">
        <v>86</v>
      </c>
      <c r="R3306" s="36">
        <v>0</v>
      </c>
      <c r="S3306" s="39">
        <f t="shared" si="108"/>
        <v>86</v>
      </c>
      <c r="T3306" s="34" t="s">
        <v>29</v>
      </c>
      <c r="U3306" s="12">
        <f>((alpha*(beta^speed))*(speed^ceta))</f>
        <v>6.6130695884829019E-2</v>
      </c>
      <c r="V3306" s="8">
        <f t="shared" si="109"/>
        <v>86</v>
      </c>
      <c r="AB3306" s="41"/>
    </row>
    <row r="3307" spans="1:28">
      <c r="A3307" s="34" t="s">
        <v>19</v>
      </c>
      <c r="B3307" s="34" t="s">
        <v>67</v>
      </c>
      <c r="C3307" s="5" t="s">
        <v>123</v>
      </c>
      <c r="D3307" s="35" t="s">
        <v>89</v>
      </c>
      <c r="E3307" s="36" t="s">
        <v>14</v>
      </c>
      <c r="F3307" s="37">
        <v>0</v>
      </c>
      <c r="G3307" s="38">
        <v>0.04</v>
      </c>
      <c r="H3307" s="34">
        <v>0.99746257149961504</v>
      </c>
      <c r="I3307" s="35">
        <v>0.46854583067561056</v>
      </c>
      <c r="J3307" s="35">
        <v>-0.81951569661944601</v>
      </c>
      <c r="K3307" s="35">
        <v>1.7867900152117964E-4</v>
      </c>
      <c r="L3307" s="35">
        <v>0.94152052932914243</v>
      </c>
      <c r="M3307" s="35">
        <v>0</v>
      </c>
      <c r="N3307" s="35">
        <v>0</v>
      </c>
      <c r="O3307" s="35">
        <v>0</v>
      </c>
      <c r="P3307" s="36">
        <v>12</v>
      </c>
      <c r="Q3307" s="37">
        <v>86</v>
      </c>
      <c r="R3307" s="36">
        <v>1</v>
      </c>
      <c r="S3307" s="39">
        <f t="shared" si="108"/>
        <v>86</v>
      </c>
      <c r="T3307" s="34" t="s">
        <v>30</v>
      </c>
      <c r="U3307" s="12">
        <f>((alpha*(speed^beta))+(ceta*(speed^delta)))</f>
        <v>2.4015576677457393E-2</v>
      </c>
      <c r="V3307" s="8">
        <f t="shared" si="109"/>
        <v>86</v>
      </c>
      <c r="AB3307" s="41"/>
    </row>
    <row r="3308" spans="1:28">
      <c r="A3308" s="34" t="s">
        <v>19</v>
      </c>
      <c r="B3308" s="34" t="s">
        <v>67</v>
      </c>
      <c r="C3308" s="5" t="s">
        <v>122</v>
      </c>
      <c r="D3308" s="35" t="s">
        <v>89</v>
      </c>
      <c r="E3308" s="36" t="s">
        <v>18</v>
      </c>
      <c r="F3308" s="37">
        <v>0</v>
      </c>
      <c r="G3308" s="38">
        <v>0.04</v>
      </c>
      <c r="H3308" s="34">
        <v>0.96777131252377824</v>
      </c>
      <c r="I3308" s="35">
        <v>6.0543908584917393E-2</v>
      </c>
      <c r="J3308" s="35">
        <v>-5.6403559465147898E-2</v>
      </c>
      <c r="K3308" s="35">
        <v>1.1011125179701899</v>
      </c>
      <c r="L3308" s="35">
        <v>-1.5747330109214233</v>
      </c>
      <c r="M3308" s="35">
        <v>0</v>
      </c>
      <c r="N3308" s="35">
        <v>0</v>
      </c>
      <c r="O3308" s="35">
        <v>0</v>
      </c>
      <c r="P3308" s="36">
        <v>12</v>
      </c>
      <c r="Q3308" s="37">
        <v>86</v>
      </c>
      <c r="R3308" s="36">
        <v>1</v>
      </c>
      <c r="S3308" s="39">
        <f t="shared" si="108"/>
        <v>86</v>
      </c>
      <c r="T3308" s="34" t="s">
        <v>30</v>
      </c>
      <c r="U3308" s="12">
        <f>((alpha*(speed^beta))+(ceta*(speed^delta)))</f>
        <v>4.8082884297778204E-2</v>
      </c>
      <c r="V3308" s="8">
        <f t="shared" si="109"/>
        <v>86</v>
      </c>
      <c r="AB3308" s="41"/>
    </row>
    <row r="3309" spans="1:28">
      <c r="A3309" s="34" t="s">
        <v>19</v>
      </c>
      <c r="B3309" s="34" t="s">
        <v>67</v>
      </c>
      <c r="C3309" s="5" t="s">
        <v>123</v>
      </c>
      <c r="D3309" s="35" t="s">
        <v>89</v>
      </c>
      <c r="E3309" s="36" t="s">
        <v>18</v>
      </c>
      <c r="F3309" s="37">
        <v>0</v>
      </c>
      <c r="G3309" s="38">
        <v>0.04</v>
      </c>
      <c r="H3309" s="34">
        <v>0.97881351543474038</v>
      </c>
      <c r="I3309" s="35">
        <v>-6.7370288430169787E-7</v>
      </c>
      <c r="J3309" s="35">
        <v>1.1681416341596596E-4</v>
      </c>
      <c r="K3309" s="35">
        <v>-6.8026197376751512E-3</v>
      </c>
      <c r="L3309" s="35">
        <v>0.16776526943490397</v>
      </c>
      <c r="M3309" s="35">
        <v>0</v>
      </c>
      <c r="N3309" s="35">
        <v>0</v>
      </c>
      <c r="O3309" s="35">
        <v>0</v>
      </c>
      <c r="P3309" s="36">
        <v>12</v>
      </c>
      <c r="Q3309" s="37">
        <v>86</v>
      </c>
      <c r="R3309" s="36">
        <v>14</v>
      </c>
      <c r="S3309" s="39">
        <f t="shared" si="108"/>
        <v>86</v>
      </c>
      <c r="T3309" s="34" t="s">
        <v>51</v>
      </c>
      <c r="U3309" s="12">
        <f>(((alpha*(speed^3))+(beta*(speed^2))+(ceta*speed))+delta)</f>
        <v>1.8184762841924468E-2</v>
      </c>
      <c r="V3309" s="8">
        <f t="shared" si="109"/>
        <v>86</v>
      </c>
      <c r="AB3309" s="41"/>
    </row>
    <row r="3310" spans="1:28">
      <c r="A3310" s="34" t="s">
        <v>19</v>
      </c>
      <c r="B3310" s="34" t="s">
        <v>67</v>
      </c>
      <c r="C3310" s="5" t="s">
        <v>122</v>
      </c>
      <c r="D3310" s="35" t="s">
        <v>89</v>
      </c>
      <c r="E3310" s="36" t="s">
        <v>17</v>
      </c>
      <c r="F3310" s="37">
        <v>0</v>
      </c>
      <c r="G3310" s="38">
        <v>0.04</v>
      </c>
      <c r="H3310" s="34">
        <v>0.98690791691620083</v>
      </c>
      <c r="I3310" s="35">
        <v>1659.0650771856835</v>
      </c>
      <c r="J3310" s="35">
        <v>1.0103511858001601</v>
      </c>
      <c r="K3310" s="35">
        <v>-0.53787358464326651</v>
      </c>
      <c r="L3310" s="35">
        <v>0</v>
      </c>
      <c r="M3310" s="35">
        <v>0</v>
      </c>
      <c r="N3310" s="35">
        <v>0</v>
      </c>
      <c r="O3310" s="35">
        <v>0</v>
      </c>
      <c r="P3310" s="36">
        <v>12</v>
      </c>
      <c r="Q3310" s="37">
        <v>86</v>
      </c>
      <c r="R3310" s="36">
        <v>0</v>
      </c>
      <c r="S3310" s="39">
        <f t="shared" si="108"/>
        <v>86</v>
      </c>
      <c r="T3310" s="34" t="s">
        <v>29</v>
      </c>
      <c r="U3310" s="12">
        <f>((alpha*(beta^speed))*(speed^ceta))</f>
        <v>366.41258277071887</v>
      </c>
      <c r="V3310" s="8">
        <f t="shared" si="109"/>
        <v>86</v>
      </c>
    </row>
    <row r="3311" spans="1:28">
      <c r="A3311" s="34" t="s">
        <v>19</v>
      </c>
      <c r="B3311" s="34" t="s">
        <v>67</v>
      </c>
      <c r="C3311" s="5" t="s">
        <v>123</v>
      </c>
      <c r="D3311" s="35" t="s">
        <v>89</v>
      </c>
      <c r="E3311" s="36" t="s">
        <v>17</v>
      </c>
      <c r="F3311" s="37">
        <v>0</v>
      </c>
      <c r="G3311" s="38">
        <v>0.04</v>
      </c>
      <c r="H3311" s="34">
        <v>0.98831170843251426</v>
      </c>
      <c r="I3311" s="35">
        <v>1709.1810970232018</v>
      </c>
      <c r="J3311" s="35">
        <v>1.0107176859447671</v>
      </c>
      <c r="K3311" s="35">
        <v>-0.56276260896342611</v>
      </c>
      <c r="L3311" s="35">
        <v>0</v>
      </c>
      <c r="M3311" s="35">
        <v>0</v>
      </c>
      <c r="N3311" s="35">
        <v>0</v>
      </c>
      <c r="O3311" s="35">
        <v>0</v>
      </c>
      <c r="P3311" s="36">
        <v>12</v>
      </c>
      <c r="Q3311" s="37">
        <v>86</v>
      </c>
      <c r="R3311" s="36">
        <v>0</v>
      </c>
      <c r="S3311" s="39">
        <f t="shared" si="108"/>
        <v>86</v>
      </c>
      <c r="T3311" s="34" t="s">
        <v>29</v>
      </c>
      <c r="U3311" s="12">
        <f>((alpha*(beta^speed))*(speed^ceta))</f>
        <v>348.57247899386965</v>
      </c>
      <c r="V3311" s="8">
        <f t="shared" si="109"/>
        <v>86</v>
      </c>
    </row>
    <row r="3312" spans="1:28">
      <c r="A3312" s="34" t="s">
        <v>19</v>
      </c>
      <c r="B3312" s="34" t="s">
        <v>67</v>
      </c>
      <c r="C3312" s="5" t="s">
        <v>122</v>
      </c>
      <c r="D3312" s="35" t="s">
        <v>89</v>
      </c>
      <c r="E3312" s="36" t="s">
        <v>15</v>
      </c>
      <c r="F3312" s="37">
        <v>50</v>
      </c>
      <c r="G3312" s="38">
        <v>0.04</v>
      </c>
      <c r="H3312" s="34">
        <v>0.99465701031436615</v>
      </c>
      <c r="I3312" s="35">
        <v>281.78041301605197</v>
      </c>
      <c r="J3312" s="35">
        <v>-2.5218010364814214</v>
      </c>
      <c r="K3312" s="35">
        <v>5.9129935322852125</v>
      </c>
      <c r="L3312" s="35">
        <v>-0.40990511069051538</v>
      </c>
      <c r="M3312" s="35">
        <v>0</v>
      </c>
      <c r="N3312" s="35">
        <v>0</v>
      </c>
      <c r="O3312" s="35">
        <v>0</v>
      </c>
      <c r="P3312" s="36">
        <v>12</v>
      </c>
      <c r="Q3312" s="37">
        <v>86</v>
      </c>
      <c r="R3312" s="36">
        <v>1</v>
      </c>
      <c r="S3312" s="39">
        <f t="shared" si="108"/>
        <v>86</v>
      </c>
      <c r="T3312" s="34" t="s">
        <v>30</v>
      </c>
      <c r="U3312" s="12">
        <f>((alpha*(speed^beta))+(ceta*(speed^delta)))</f>
        <v>0.95618781101715322</v>
      </c>
      <c r="V3312" s="8">
        <f t="shared" si="109"/>
        <v>86</v>
      </c>
    </row>
    <row r="3313" spans="1:28">
      <c r="A3313" s="34" t="s">
        <v>19</v>
      </c>
      <c r="B3313" s="34" t="s">
        <v>67</v>
      </c>
      <c r="C3313" s="5" t="s">
        <v>123</v>
      </c>
      <c r="D3313" s="35" t="s">
        <v>89</v>
      </c>
      <c r="E3313" s="36" t="s">
        <v>15</v>
      </c>
      <c r="F3313" s="37">
        <v>50</v>
      </c>
      <c r="G3313" s="38">
        <v>0.04</v>
      </c>
      <c r="H3313" s="34">
        <v>0.94523723809416482</v>
      </c>
      <c r="I3313" s="35">
        <v>-1.5532773994460496E-5</v>
      </c>
      <c r="J3313" s="35">
        <v>2.2769562140602436E-3</v>
      </c>
      <c r="K3313" s="35">
        <v>-0.13188105856426852</v>
      </c>
      <c r="L3313" s="35">
        <v>6.0021693262317939</v>
      </c>
      <c r="M3313" s="35">
        <v>0</v>
      </c>
      <c r="N3313" s="35">
        <v>0</v>
      </c>
      <c r="O3313" s="35">
        <v>0</v>
      </c>
      <c r="P3313" s="36">
        <v>12</v>
      </c>
      <c r="Q3313" s="37">
        <v>86</v>
      </c>
      <c r="R3313" s="36">
        <v>14</v>
      </c>
      <c r="S3313" s="39">
        <f t="shared" si="108"/>
        <v>86</v>
      </c>
      <c r="T3313" s="34" t="s">
        <v>51</v>
      </c>
      <c r="U3313" s="12">
        <f>(((alpha*(speed^3))+(beta*(speed^2))+(ceta*speed))+delta)</f>
        <v>1.6210523530736989</v>
      </c>
      <c r="V3313" s="8">
        <f t="shared" si="109"/>
        <v>86</v>
      </c>
    </row>
    <row r="3314" spans="1:28">
      <c r="A3314" s="34" t="s">
        <v>19</v>
      </c>
      <c r="B3314" s="34" t="s">
        <v>67</v>
      </c>
      <c r="C3314" s="5" t="s">
        <v>122</v>
      </c>
      <c r="D3314" s="35" t="s">
        <v>89</v>
      </c>
      <c r="E3314" s="36" t="s">
        <v>16</v>
      </c>
      <c r="F3314" s="37">
        <v>50</v>
      </c>
      <c r="G3314" s="38">
        <v>0.04</v>
      </c>
      <c r="H3314" s="34">
        <v>0.9674027267030898</v>
      </c>
      <c r="I3314" s="35">
        <v>2.3465085858089894</v>
      </c>
      <c r="J3314" s="35">
        <v>1.0578609024164214</v>
      </c>
      <c r="K3314" s="35">
        <v>-0.19161680652813248</v>
      </c>
      <c r="L3314" s="35">
        <v>0</v>
      </c>
      <c r="M3314" s="35">
        <v>0</v>
      </c>
      <c r="N3314" s="35">
        <v>0</v>
      </c>
      <c r="O3314" s="35">
        <v>0</v>
      </c>
      <c r="P3314" s="36">
        <v>12</v>
      </c>
      <c r="Q3314" s="37">
        <v>86</v>
      </c>
      <c r="R3314" s="36">
        <v>13</v>
      </c>
      <c r="S3314" s="39">
        <f t="shared" si="108"/>
        <v>86</v>
      </c>
      <c r="T3314" s="34" t="s">
        <v>50</v>
      </c>
      <c r="U3314" s="12">
        <f>EXP((alpha+(beta/speed))+(ceta*LN(speed)))</f>
        <v>4.505421682512905</v>
      </c>
      <c r="V3314" s="8">
        <f t="shared" si="109"/>
        <v>86</v>
      </c>
    </row>
    <row r="3315" spans="1:28">
      <c r="A3315" s="34" t="s">
        <v>19</v>
      </c>
      <c r="B3315" s="34" t="s">
        <v>67</v>
      </c>
      <c r="C3315" s="5" t="s">
        <v>123</v>
      </c>
      <c r="D3315" s="35" t="s">
        <v>89</v>
      </c>
      <c r="E3315" s="36" t="s">
        <v>16</v>
      </c>
      <c r="F3315" s="37">
        <v>50</v>
      </c>
      <c r="G3315" s="38">
        <v>0.04</v>
      </c>
      <c r="H3315" s="34">
        <v>0.99881548669578335</v>
      </c>
      <c r="I3315" s="35">
        <v>2.1871819836115138</v>
      </c>
      <c r="J3315" s="35">
        <v>31.960649792058984</v>
      </c>
      <c r="K3315" s="35">
        <v>4.0897220707910797</v>
      </c>
      <c r="L3315" s="35">
        <v>1.225386769622111</v>
      </c>
      <c r="M3315" s="35">
        <v>0.10686824825630312</v>
      </c>
      <c r="N3315" s="35">
        <v>0</v>
      </c>
      <c r="O3315" s="35">
        <v>0</v>
      </c>
      <c r="P3315" s="36">
        <v>12</v>
      </c>
      <c r="Q3315" s="37">
        <v>86</v>
      </c>
      <c r="R3315" s="36">
        <v>10</v>
      </c>
      <c r="S3315" s="39">
        <f t="shared" si="108"/>
        <v>86</v>
      </c>
      <c r="T3315" s="34" t="s">
        <v>44</v>
      </c>
      <c r="U3315" s="12">
        <f>(alpha+(beta/(1+EXP((((-1)*ceta)+(delta*LN(speed)))+(epsilon*speed)))))</f>
        <v>2.1880114184360884</v>
      </c>
      <c r="V3315" s="8">
        <f t="shared" si="109"/>
        <v>86</v>
      </c>
    </row>
    <row r="3316" spans="1:28">
      <c r="A3316" s="34" t="s">
        <v>19</v>
      </c>
      <c r="B3316" s="34" t="s">
        <v>67</v>
      </c>
      <c r="C3316" s="5" t="s">
        <v>122</v>
      </c>
      <c r="D3316" s="35" t="s">
        <v>89</v>
      </c>
      <c r="E3316" s="36" t="s">
        <v>14</v>
      </c>
      <c r="F3316" s="37">
        <v>50</v>
      </c>
      <c r="G3316" s="38">
        <v>0.04</v>
      </c>
      <c r="H3316" s="34">
        <v>0.9828648843593133</v>
      </c>
      <c r="I3316" s="35">
        <v>-2.1988188677980736</v>
      </c>
      <c r="J3316" s="35">
        <v>6.5203210962744693</v>
      </c>
      <c r="K3316" s="35">
        <v>-0.11326326647515118</v>
      </c>
      <c r="L3316" s="35">
        <v>0</v>
      </c>
      <c r="M3316" s="35">
        <v>0</v>
      </c>
      <c r="N3316" s="35">
        <v>0</v>
      </c>
      <c r="O3316" s="35">
        <v>0</v>
      </c>
      <c r="P3316" s="36">
        <v>12</v>
      </c>
      <c r="Q3316" s="37">
        <v>86</v>
      </c>
      <c r="R3316" s="36">
        <v>13</v>
      </c>
      <c r="S3316" s="39">
        <f t="shared" si="108"/>
        <v>86</v>
      </c>
      <c r="T3316" s="34" t="s">
        <v>50</v>
      </c>
      <c r="U3316" s="12">
        <f>EXP((alpha+(beta/speed))+(ceta*LN(speed)))</f>
        <v>7.2257792334796331E-2</v>
      </c>
      <c r="V3316" s="8">
        <f t="shared" si="109"/>
        <v>86</v>
      </c>
    </row>
    <row r="3317" spans="1:28">
      <c r="A3317" s="34" t="s">
        <v>19</v>
      </c>
      <c r="B3317" s="34" t="s">
        <v>67</v>
      </c>
      <c r="C3317" s="5" t="s">
        <v>123</v>
      </c>
      <c r="D3317" s="35" t="s">
        <v>89</v>
      </c>
      <c r="E3317" s="36" t="s">
        <v>14</v>
      </c>
      <c r="F3317" s="37">
        <v>50</v>
      </c>
      <c r="G3317" s="38">
        <v>0.04</v>
      </c>
      <c r="H3317" s="34">
        <v>0.99427308627109579</v>
      </c>
      <c r="I3317" s="35">
        <v>5.7595069707821738</v>
      </c>
      <c r="J3317" s="35">
        <v>0.83407506878465842</v>
      </c>
      <c r="K3317" s="35">
        <v>-6.836510792733369E-3</v>
      </c>
      <c r="L3317" s="35">
        <v>0</v>
      </c>
      <c r="M3317" s="35">
        <v>0</v>
      </c>
      <c r="N3317" s="35">
        <v>0</v>
      </c>
      <c r="O3317" s="35">
        <v>0</v>
      </c>
      <c r="P3317" s="36">
        <v>12</v>
      </c>
      <c r="Q3317" s="37">
        <v>86</v>
      </c>
      <c r="R3317" s="36">
        <v>5</v>
      </c>
      <c r="S3317" s="39">
        <f t="shared" si="108"/>
        <v>86</v>
      </c>
      <c r="T3317" s="34" t="s">
        <v>36</v>
      </c>
      <c r="U3317" s="12">
        <f>(1/(((ceta*(speed^2))+(beta*speed))+alpha))</f>
        <v>3.7137267684671182E-2</v>
      </c>
      <c r="V3317" s="8">
        <f t="shared" si="109"/>
        <v>86</v>
      </c>
      <c r="AB3317" s="41"/>
    </row>
    <row r="3318" spans="1:28">
      <c r="A3318" s="34" t="s">
        <v>19</v>
      </c>
      <c r="B3318" s="34" t="s">
        <v>67</v>
      </c>
      <c r="C3318" s="5" t="s">
        <v>122</v>
      </c>
      <c r="D3318" s="35" t="s">
        <v>89</v>
      </c>
      <c r="E3318" s="36" t="s">
        <v>18</v>
      </c>
      <c r="F3318" s="37">
        <v>50</v>
      </c>
      <c r="G3318" s="38">
        <v>0.04</v>
      </c>
      <c r="H3318" s="34">
        <v>0.97000264665017399</v>
      </c>
      <c r="I3318" s="35">
        <v>-2.2812337316898833E-7</v>
      </c>
      <c r="J3318" s="35">
        <v>3.6214395552675815E-5</v>
      </c>
      <c r="K3318" s="35">
        <v>-2.2672258261899648E-3</v>
      </c>
      <c r="L3318" s="35">
        <v>0.11335600576904492</v>
      </c>
      <c r="M3318" s="35">
        <v>0</v>
      </c>
      <c r="N3318" s="35">
        <v>0</v>
      </c>
      <c r="O3318" s="35">
        <v>0</v>
      </c>
      <c r="P3318" s="36">
        <v>12</v>
      </c>
      <c r="Q3318" s="37">
        <v>86</v>
      </c>
      <c r="R3318" s="36">
        <v>14</v>
      </c>
      <c r="S3318" s="39">
        <f t="shared" si="108"/>
        <v>86</v>
      </c>
      <c r="T3318" s="34" t="s">
        <v>51</v>
      </c>
      <c r="U3318" s="12">
        <f>(((alpha*(speed^3))+(beta*(speed^2))+(ceta*speed))+delta)</f>
        <v>4.1117013979924205E-2</v>
      </c>
      <c r="V3318" s="8">
        <f t="shared" si="109"/>
        <v>86</v>
      </c>
    </row>
    <row r="3319" spans="1:28">
      <c r="A3319" s="34" t="s">
        <v>19</v>
      </c>
      <c r="B3319" s="34" t="s">
        <v>67</v>
      </c>
      <c r="C3319" s="5" t="s">
        <v>123</v>
      </c>
      <c r="D3319" s="35" t="s">
        <v>89</v>
      </c>
      <c r="E3319" s="36" t="s">
        <v>18</v>
      </c>
      <c r="F3319" s="37">
        <v>50</v>
      </c>
      <c r="G3319" s="38">
        <v>0.04</v>
      </c>
      <c r="H3319" s="34">
        <v>0.98023844586071129</v>
      </c>
      <c r="I3319" s="35">
        <v>0.50608544537632183</v>
      </c>
      <c r="J3319" s="35">
        <v>0.99365735238767638</v>
      </c>
      <c r="K3319" s="35">
        <v>-0.54537454013539133</v>
      </c>
      <c r="L3319" s="35">
        <v>0</v>
      </c>
      <c r="M3319" s="35">
        <v>0</v>
      </c>
      <c r="N3319" s="35">
        <v>0</v>
      </c>
      <c r="O3319" s="35">
        <v>0</v>
      </c>
      <c r="P3319" s="36">
        <v>12</v>
      </c>
      <c r="Q3319" s="37">
        <v>86</v>
      </c>
      <c r="R3319" s="36">
        <v>0</v>
      </c>
      <c r="S3319" s="39">
        <f t="shared" si="108"/>
        <v>86</v>
      </c>
      <c r="T3319" s="34" t="s">
        <v>29</v>
      </c>
      <c r="U3319" s="12">
        <f>((alpha*(beta^speed))*(speed^ceta))</f>
        <v>2.5795834159988575E-2</v>
      </c>
      <c r="V3319" s="8">
        <f t="shared" si="109"/>
        <v>86</v>
      </c>
      <c r="AB3319" s="41"/>
    </row>
    <row r="3320" spans="1:28">
      <c r="A3320" s="34" t="s">
        <v>19</v>
      </c>
      <c r="B3320" s="34" t="s">
        <v>67</v>
      </c>
      <c r="C3320" s="5" t="s">
        <v>122</v>
      </c>
      <c r="D3320" s="35" t="s">
        <v>89</v>
      </c>
      <c r="E3320" s="36" t="s">
        <v>17</v>
      </c>
      <c r="F3320" s="37">
        <v>50</v>
      </c>
      <c r="G3320" s="38">
        <v>0.04</v>
      </c>
      <c r="H3320" s="34">
        <v>0.97888363348179896</v>
      </c>
      <c r="I3320" s="35">
        <v>1520.9594846795057</v>
      </c>
      <c r="J3320" s="35">
        <v>1.0075048808902412</v>
      </c>
      <c r="K3320" s="35">
        <v>-0.40228110989621824</v>
      </c>
      <c r="L3320" s="35">
        <v>0</v>
      </c>
      <c r="M3320" s="35">
        <v>0</v>
      </c>
      <c r="N3320" s="35">
        <v>0</v>
      </c>
      <c r="O3320" s="35">
        <v>0</v>
      </c>
      <c r="P3320" s="36">
        <v>12</v>
      </c>
      <c r="Q3320" s="37">
        <v>86</v>
      </c>
      <c r="R3320" s="36">
        <v>0</v>
      </c>
      <c r="S3320" s="39">
        <f t="shared" si="108"/>
        <v>86</v>
      </c>
      <c r="T3320" s="34" t="s">
        <v>29</v>
      </c>
      <c r="U3320" s="12">
        <f>((alpha*(beta^speed))*(speed^ceta))</f>
        <v>482.12662516204301</v>
      </c>
      <c r="V3320" s="8">
        <f t="shared" si="109"/>
        <v>86</v>
      </c>
    </row>
    <row r="3321" spans="1:28">
      <c r="A3321" s="34" t="s">
        <v>19</v>
      </c>
      <c r="B3321" s="34" t="s">
        <v>67</v>
      </c>
      <c r="C3321" s="5" t="s">
        <v>123</v>
      </c>
      <c r="D3321" s="35" t="s">
        <v>89</v>
      </c>
      <c r="E3321" s="36" t="s">
        <v>17</v>
      </c>
      <c r="F3321" s="37">
        <v>50</v>
      </c>
      <c r="G3321" s="38">
        <v>0.04</v>
      </c>
      <c r="H3321" s="34">
        <v>0.97812810699877872</v>
      </c>
      <c r="I3321" s="35">
        <v>1592.4108742751916</v>
      </c>
      <c r="J3321" s="35">
        <v>1.0083848151764796</v>
      </c>
      <c r="K3321" s="35">
        <v>-0.43757333757704331</v>
      </c>
      <c r="L3321" s="35">
        <v>0</v>
      </c>
      <c r="M3321" s="35">
        <v>0</v>
      </c>
      <c r="N3321" s="35">
        <v>0</v>
      </c>
      <c r="O3321" s="35">
        <v>0</v>
      </c>
      <c r="P3321" s="36">
        <v>12</v>
      </c>
      <c r="Q3321" s="37">
        <v>86</v>
      </c>
      <c r="R3321" s="36">
        <v>0</v>
      </c>
      <c r="S3321" s="39">
        <f t="shared" si="108"/>
        <v>86</v>
      </c>
      <c r="T3321" s="34" t="s">
        <v>29</v>
      </c>
      <c r="U3321" s="12">
        <f>((alpha*(beta^speed))*(speed^ceta))</f>
        <v>464.97729893446143</v>
      </c>
      <c r="V3321" s="8">
        <f t="shared" si="109"/>
        <v>86</v>
      </c>
    </row>
    <row r="3322" spans="1:28">
      <c r="A3322" s="34" t="s">
        <v>19</v>
      </c>
      <c r="B3322" s="34" t="s">
        <v>67</v>
      </c>
      <c r="C3322" s="5" t="s">
        <v>122</v>
      </c>
      <c r="D3322" s="35" t="s">
        <v>89</v>
      </c>
      <c r="E3322" s="36" t="s">
        <v>15</v>
      </c>
      <c r="F3322" s="37">
        <v>100</v>
      </c>
      <c r="G3322" s="38">
        <v>0.04</v>
      </c>
      <c r="H3322" s="34">
        <v>0.99691992933957374</v>
      </c>
      <c r="I3322" s="35">
        <v>4.5658484704446538</v>
      </c>
      <c r="J3322" s="35">
        <v>-0.31111389079249646</v>
      </c>
      <c r="K3322" s="35">
        <v>177.7809142492323</v>
      </c>
      <c r="L3322" s="35">
        <v>-2.268269159552442</v>
      </c>
      <c r="M3322" s="35">
        <v>0</v>
      </c>
      <c r="N3322" s="35">
        <v>0</v>
      </c>
      <c r="O3322" s="35">
        <v>0</v>
      </c>
      <c r="P3322" s="36">
        <v>12</v>
      </c>
      <c r="Q3322" s="37">
        <v>81</v>
      </c>
      <c r="R3322" s="36">
        <v>1</v>
      </c>
      <c r="S3322" s="39">
        <f t="shared" si="108"/>
        <v>81</v>
      </c>
      <c r="T3322" s="34" t="s">
        <v>30</v>
      </c>
      <c r="U3322" s="12">
        <f>((alpha*(speed^beta))+(ceta*(speed^delta)))</f>
        <v>1.1718324901609614</v>
      </c>
      <c r="V3322" s="8">
        <f t="shared" si="109"/>
        <v>81</v>
      </c>
    </row>
    <row r="3323" spans="1:28">
      <c r="A3323" s="34" t="s">
        <v>19</v>
      </c>
      <c r="B3323" s="34" t="s">
        <v>67</v>
      </c>
      <c r="C3323" s="5" t="s">
        <v>123</v>
      </c>
      <c r="D3323" s="35" t="s">
        <v>89</v>
      </c>
      <c r="E3323" s="36" t="s">
        <v>15</v>
      </c>
      <c r="F3323" s="37">
        <v>100</v>
      </c>
      <c r="G3323" s="38">
        <v>0.04</v>
      </c>
      <c r="H3323" s="34">
        <v>0.95906758223901178</v>
      </c>
      <c r="I3323" s="35">
        <v>-1.2660599968878394E-5</v>
      </c>
      <c r="J3323" s="35">
        <v>2.1381217536819027E-3</v>
      </c>
      <c r="K3323" s="35">
        <v>-0.15840063084066008</v>
      </c>
      <c r="L3323" s="35">
        <v>7.084250754002932</v>
      </c>
      <c r="M3323" s="35">
        <v>0</v>
      </c>
      <c r="N3323" s="35">
        <v>0</v>
      </c>
      <c r="O3323" s="35">
        <v>0</v>
      </c>
      <c r="P3323" s="36">
        <v>12</v>
      </c>
      <c r="Q3323" s="37">
        <v>80</v>
      </c>
      <c r="R3323" s="36">
        <v>14</v>
      </c>
      <c r="S3323" s="39">
        <f t="shared" si="108"/>
        <v>80</v>
      </c>
      <c r="T3323" s="34" t="s">
        <v>51</v>
      </c>
      <c r="U3323" s="12">
        <f>(((alpha*(speed^3))+(beta*(speed^2))+(ceta*speed))+delta)</f>
        <v>1.6139523262485662</v>
      </c>
      <c r="V3323" s="8">
        <f t="shared" si="109"/>
        <v>80</v>
      </c>
    </row>
    <row r="3324" spans="1:28">
      <c r="A3324" s="34" t="s">
        <v>19</v>
      </c>
      <c r="B3324" s="34" t="s">
        <v>67</v>
      </c>
      <c r="C3324" s="5" t="s">
        <v>122</v>
      </c>
      <c r="D3324" s="35" t="s">
        <v>89</v>
      </c>
      <c r="E3324" s="36" t="s">
        <v>16</v>
      </c>
      <c r="F3324" s="37">
        <v>100</v>
      </c>
      <c r="G3324" s="38">
        <v>0.04</v>
      </c>
      <c r="H3324" s="34">
        <v>0.98143582336411883</v>
      </c>
      <c r="I3324" s="35">
        <v>2.430835211119732</v>
      </c>
      <c r="J3324" s="35">
        <v>1.3793683609889522</v>
      </c>
      <c r="K3324" s="35">
        <v>-0.17686277540687712</v>
      </c>
      <c r="L3324" s="35">
        <v>0</v>
      </c>
      <c r="M3324" s="35">
        <v>0</v>
      </c>
      <c r="N3324" s="35">
        <v>0</v>
      </c>
      <c r="O3324" s="35">
        <v>0</v>
      </c>
      <c r="P3324" s="36">
        <v>12</v>
      </c>
      <c r="Q3324" s="37">
        <v>81</v>
      </c>
      <c r="R3324" s="36">
        <v>13</v>
      </c>
      <c r="S3324" s="39">
        <f t="shared" si="108"/>
        <v>81</v>
      </c>
      <c r="T3324" s="34" t="s">
        <v>50</v>
      </c>
      <c r="U3324" s="12">
        <f>EXP((alpha+(beta/speed))+(ceta*LN(speed)))</f>
        <v>5.315621702519099</v>
      </c>
      <c r="V3324" s="8">
        <f t="shared" si="109"/>
        <v>81</v>
      </c>
    </row>
    <row r="3325" spans="1:28">
      <c r="A3325" s="34" t="s">
        <v>19</v>
      </c>
      <c r="B3325" s="34" t="s">
        <v>67</v>
      </c>
      <c r="C3325" s="5" t="s">
        <v>123</v>
      </c>
      <c r="D3325" s="35" t="s">
        <v>89</v>
      </c>
      <c r="E3325" s="36" t="s">
        <v>16</v>
      </c>
      <c r="F3325" s="37">
        <v>100</v>
      </c>
      <c r="G3325" s="38">
        <v>0.04</v>
      </c>
      <c r="H3325" s="34">
        <v>0.99731170693419391</v>
      </c>
      <c r="I3325" s="35">
        <v>2.7542965446828136</v>
      </c>
      <c r="J3325" s="35">
        <v>1487.9923003497599</v>
      </c>
      <c r="K3325" s="35">
        <v>0.44675001964183303</v>
      </c>
      <c r="L3325" s="35">
        <v>1.9006197076753661</v>
      </c>
      <c r="M3325" s="35">
        <v>5.7629819360038748E-2</v>
      </c>
      <c r="N3325" s="35">
        <v>0</v>
      </c>
      <c r="O3325" s="35">
        <v>0</v>
      </c>
      <c r="P3325" s="36">
        <v>12</v>
      </c>
      <c r="Q3325" s="37">
        <v>80</v>
      </c>
      <c r="R3325" s="36">
        <v>10</v>
      </c>
      <c r="S3325" s="39">
        <f t="shared" si="108"/>
        <v>80</v>
      </c>
      <c r="T3325" s="34" t="s">
        <v>44</v>
      </c>
      <c r="U3325" s="12">
        <f>(alpha+(beta/(1+EXP((((-1)*ceta)+(delta*LN(speed)))+(epsilon*speed)))))</f>
        <v>2.7598851672881368</v>
      </c>
      <c r="V3325" s="8">
        <f t="shared" si="109"/>
        <v>80</v>
      </c>
    </row>
    <row r="3326" spans="1:28">
      <c r="A3326" s="34" t="s">
        <v>19</v>
      </c>
      <c r="B3326" s="34" t="s">
        <v>67</v>
      </c>
      <c r="C3326" s="5" t="s">
        <v>122</v>
      </c>
      <c r="D3326" s="35" t="s">
        <v>89</v>
      </c>
      <c r="E3326" s="36" t="s">
        <v>14</v>
      </c>
      <c r="F3326" s="37">
        <v>100</v>
      </c>
      <c r="G3326" s="38">
        <v>0.04</v>
      </c>
      <c r="H3326" s="34">
        <v>0.98423939309632458</v>
      </c>
      <c r="I3326" s="35">
        <v>-6.7684405762547376E-7</v>
      </c>
      <c r="J3326" s="35">
        <v>1.0656542697595669E-4</v>
      </c>
      <c r="K3326" s="35">
        <v>-6.0487938200327589E-3</v>
      </c>
      <c r="L3326" s="35">
        <v>0.21178936584790106</v>
      </c>
      <c r="M3326" s="35">
        <v>0</v>
      </c>
      <c r="N3326" s="35">
        <v>0</v>
      </c>
      <c r="O3326" s="35">
        <v>0</v>
      </c>
      <c r="P3326" s="36">
        <v>12</v>
      </c>
      <c r="Q3326" s="37">
        <v>81</v>
      </c>
      <c r="R3326" s="36">
        <v>14</v>
      </c>
      <c r="S3326" s="39">
        <f t="shared" si="108"/>
        <v>81</v>
      </c>
      <c r="T3326" s="34" t="s">
        <v>51</v>
      </c>
      <c r="U3326" s="12">
        <f>(((alpha*(speed^3))+(beta*(speed^2))+(ceta*speed))+delta)</f>
        <v>6.1310149985960044E-2</v>
      </c>
      <c r="V3326" s="8">
        <f t="shared" si="109"/>
        <v>81</v>
      </c>
    </row>
    <row r="3327" spans="1:28">
      <c r="A3327" s="34" t="s">
        <v>19</v>
      </c>
      <c r="B3327" s="34" t="s">
        <v>67</v>
      </c>
      <c r="C3327" s="5" t="s">
        <v>123</v>
      </c>
      <c r="D3327" s="35" t="s">
        <v>89</v>
      </c>
      <c r="E3327" s="36" t="s">
        <v>14</v>
      </c>
      <c r="F3327" s="37">
        <v>100</v>
      </c>
      <c r="G3327" s="38">
        <v>0.04</v>
      </c>
      <c r="H3327" s="34">
        <v>0.99038731608345942</v>
      </c>
      <c r="I3327" s="35">
        <v>0.3697011419614028</v>
      </c>
      <c r="J3327" s="35">
        <v>-0.70699769742867413</v>
      </c>
      <c r="K3327" s="35">
        <v>1.9974043858573525E-3</v>
      </c>
      <c r="L3327" s="35">
        <v>0.56402005724820437</v>
      </c>
      <c r="M3327" s="35">
        <v>0</v>
      </c>
      <c r="N3327" s="35">
        <v>0</v>
      </c>
      <c r="O3327" s="35">
        <v>0</v>
      </c>
      <c r="P3327" s="36">
        <v>12</v>
      </c>
      <c r="Q3327" s="37">
        <v>80</v>
      </c>
      <c r="R3327" s="36">
        <v>1</v>
      </c>
      <c r="S3327" s="39">
        <f t="shared" si="108"/>
        <v>80</v>
      </c>
      <c r="T3327" s="34" t="s">
        <v>30</v>
      </c>
      <c r="U3327" s="12">
        <f>((alpha*(speed^beta))+(ceta*(speed^delta)))</f>
        <v>4.0337562853067631E-2</v>
      </c>
      <c r="V3327" s="8">
        <f t="shared" si="109"/>
        <v>80</v>
      </c>
    </row>
    <row r="3328" spans="1:28">
      <c r="A3328" s="34" t="s">
        <v>19</v>
      </c>
      <c r="B3328" s="34" t="s">
        <v>67</v>
      </c>
      <c r="C3328" s="5" t="s">
        <v>122</v>
      </c>
      <c r="D3328" s="35" t="s">
        <v>89</v>
      </c>
      <c r="E3328" s="36" t="s">
        <v>18</v>
      </c>
      <c r="F3328" s="37">
        <v>100</v>
      </c>
      <c r="G3328" s="38">
        <v>0.04</v>
      </c>
      <c r="H3328" s="34">
        <v>0.97713664708758952</v>
      </c>
      <c r="I3328" s="35">
        <v>-2.2902289854973886E-7</v>
      </c>
      <c r="J3328" s="35">
        <v>3.6966448447836189E-5</v>
      </c>
      <c r="K3328" s="35">
        <v>-2.6536547877106407E-3</v>
      </c>
      <c r="L3328" s="35">
        <v>0.13155271396863535</v>
      </c>
      <c r="M3328" s="35">
        <v>0</v>
      </c>
      <c r="N3328" s="35">
        <v>0</v>
      </c>
      <c r="O3328" s="35">
        <v>0</v>
      </c>
      <c r="P3328" s="36">
        <v>12</v>
      </c>
      <c r="Q3328" s="37">
        <v>81</v>
      </c>
      <c r="R3328" s="36">
        <v>14</v>
      </c>
      <c r="S3328" s="39">
        <f t="shared" si="108"/>
        <v>81</v>
      </c>
      <c r="T3328" s="34" t="s">
        <v>51</v>
      </c>
      <c r="U3328" s="12">
        <f>(((alpha*(speed^3))+(beta*(speed^2))+(ceta*speed))+delta)</f>
        <v>3.7431386202154915E-2</v>
      </c>
      <c r="V3328" s="8">
        <f t="shared" si="109"/>
        <v>81</v>
      </c>
      <c r="AB3328" s="41"/>
    </row>
    <row r="3329" spans="1:28">
      <c r="A3329" s="34" t="s">
        <v>19</v>
      </c>
      <c r="B3329" s="34" t="s">
        <v>67</v>
      </c>
      <c r="C3329" s="5" t="s">
        <v>123</v>
      </c>
      <c r="D3329" s="35" t="s">
        <v>89</v>
      </c>
      <c r="E3329" s="36" t="s">
        <v>18</v>
      </c>
      <c r="F3329" s="37">
        <v>100</v>
      </c>
      <c r="G3329" s="38">
        <v>0.04</v>
      </c>
      <c r="H3329" s="34">
        <v>0.98528245078855436</v>
      </c>
      <c r="I3329" s="35">
        <v>-5.4881448708993952E-7</v>
      </c>
      <c r="J3329" s="35">
        <v>9.9316435617530135E-5</v>
      </c>
      <c r="K3329" s="35">
        <v>-6.6362245074191688E-3</v>
      </c>
      <c r="L3329" s="35">
        <v>0.19527314538591609</v>
      </c>
      <c r="M3329" s="35">
        <v>0</v>
      </c>
      <c r="N3329" s="35">
        <v>0</v>
      </c>
      <c r="O3329" s="35">
        <v>0</v>
      </c>
      <c r="P3329" s="36">
        <v>12</v>
      </c>
      <c r="Q3329" s="37">
        <v>80</v>
      </c>
      <c r="R3329" s="36">
        <v>14</v>
      </c>
      <c r="S3329" s="39">
        <f t="shared" si="108"/>
        <v>80</v>
      </c>
      <c r="T3329" s="34" t="s">
        <v>51</v>
      </c>
      <c r="U3329" s="12">
        <f>(((alpha*(speed^3))+(beta*(speed^2))+(ceta*speed))+delta)</f>
        <v>1.9007355354526384E-2</v>
      </c>
      <c r="V3329" s="8">
        <f t="shared" si="109"/>
        <v>80</v>
      </c>
      <c r="AB3329" s="41"/>
    </row>
    <row r="3330" spans="1:28">
      <c r="A3330" s="34" t="s">
        <v>19</v>
      </c>
      <c r="B3330" s="34" t="s">
        <v>67</v>
      </c>
      <c r="C3330" s="5" t="s">
        <v>122</v>
      </c>
      <c r="D3330" s="35" t="s">
        <v>89</v>
      </c>
      <c r="E3330" s="36" t="s">
        <v>17</v>
      </c>
      <c r="F3330" s="37">
        <v>100</v>
      </c>
      <c r="G3330" s="38">
        <v>0.04</v>
      </c>
      <c r="H3330" s="34">
        <v>0.97073997152885028</v>
      </c>
      <c r="I3330" s="35">
        <v>1381.6885943159095</v>
      </c>
      <c r="J3330" s="35">
        <v>1.0048345282237412</v>
      </c>
      <c r="K3330" s="35">
        <v>-0.28457658472700015</v>
      </c>
      <c r="L3330" s="35">
        <v>0</v>
      </c>
      <c r="M3330" s="35">
        <v>0</v>
      </c>
      <c r="N3330" s="35">
        <v>0</v>
      </c>
      <c r="O3330" s="35">
        <v>0</v>
      </c>
      <c r="P3330" s="36">
        <v>12</v>
      </c>
      <c r="Q3330" s="37">
        <v>81</v>
      </c>
      <c r="R3330" s="36">
        <v>0</v>
      </c>
      <c r="S3330" s="39">
        <f t="shared" ref="S3330:S3393" si="110">V3330</f>
        <v>81</v>
      </c>
      <c r="T3330" s="34" t="s">
        <v>29</v>
      </c>
      <c r="U3330" s="12">
        <f>((alpha*(beta^speed))*(speed^ceta))</f>
        <v>584.7342965649849</v>
      </c>
      <c r="V3330" s="8">
        <f t="shared" ref="V3330:V3393" si="111">IF($V$1&lt;P3330,P3330,IF($V$1&gt;Q3330,Q3330,$V$1))</f>
        <v>81</v>
      </c>
    </row>
    <row r="3331" spans="1:28">
      <c r="A3331" s="34" t="s">
        <v>19</v>
      </c>
      <c r="B3331" s="34" t="s">
        <v>67</v>
      </c>
      <c r="C3331" s="5" t="s">
        <v>123</v>
      </c>
      <c r="D3331" s="35" t="s">
        <v>89</v>
      </c>
      <c r="E3331" s="36" t="s">
        <v>17</v>
      </c>
      <c r="F3331" s="37">
        <v>100</v>
      </c>
      <c r="G3331" s="38">
        <v>0.04</v>
      </c>
      <c r="H3331" s="34">
        <v>0.96402693718425003</v>
      </c>
      <c r="I3331" s="35">
        <v>1420.9768216904995</v>
      </c>
      <c r="J3331" s="35">
        <v>1.0058342782408658</v>
      </c>
      <c r="K3331" s="35">
        <v>-0.3150557447561752</v>
      </c>
      <c r="L3331" s="35">
        <v>0</v>
      </c>
      <c r="M3331" s="35">
        <v>0</v>
      </c>
      <c r="N3331" s="35">
        <v>0</v>
      </c>
      <c r="O3331" s="35">
        <v>0</v>
      </c>
      <c r="P3331" s="36">
        <v>12</v>
      </c>
      <c r="Q3331" s="37">
        <v>80</v>
      </c>
      <c r="R3331" s="36">
        <v>0</v>
      </c>
      <c r="S3331" s="39">
        <f t="shared" si="110"/>
        <v>80</v>
      </c>
      <c r="T3331" s="34" t="s">
        <v>29</v>
      </c>
      <c r="U3331" s="12">
        <f>((alpha*(beta^speed))*(speed^ceta))</f>
        <v>569.01291503873131</v>
      </c>
      <c r="V3331" s="8">
        <f t="shared" si="111"/>
        <v>80</v>
      </c>
    </row>
    <row r="3332" spans="1:28">
      <c r="A3332" s="34" t="s">
        <v>19</v>
      </c>
      <c r="B3332" s="34" t="s">
        <v>67</v>
      </c>
      <c r="C3332" s="5" t="s">
        <v>122</v>
      </c>
      <c r="D3332" s="35" t="s">
        <v>89</v>
      </c>
      <c r="E3332" s="36" t="s">
        <v>15</v>
      </c>
      <c r="F3332" s="37">
        <v>0</v>
      </c>
      <c r="G3332" s="38">
        <v>0.06</v>
      </c>
      <c r="H3332" s="34">
        <v>0.99377320745529907</v>
      </c>
      <c r="I3332" s="35">
        <v>1328.9142271140875</v>
      </c>
      <c r="J3332" s="35">
        <v>-3.2025697015953676</v>
      </c>
      <c r="K3332" s="35">
        <v>6.0192356138086254</v>
      </c>
      <c r="L3332" s="35">
        <v>-0.41714719333318878</v>
      </c>
      <c r="M3332" s="35">
        <v>0</v>
      </c>
      <c r="N3332" s="35">
        <v>0</v>
      </c>
      <c r="O3332" s="35">
        <v>0</v>
      </c>
      <c r="P3332" s="36">
        <v>12</v>
      </c>
      <c r="Q3332" s="37">
        <v>86</v>
      </c>
      <c r="R3332" s="36">
        <v>1</v>
      </c>
      <c r="S3332" s="39">
        <f t="shared" si="110"/>
        <v>86</v>
      </c>
      <c r="T3332" s="34" t="s">
        <v>30</v>
      </c>
      <c r="U3332" s="12">
        <f>((alpha*(speed^beta))+(ceta*(speed^delta)))</f>
        <v>0.93964243104214418</v>
      </c>
      <c r="V3332" s="8">
        <f t="shared" si="111"/>
        <v>86</v>
      </c>
    </row>
    <row r="3333" spans="1:28">
      <c r="A3333" s="34" t="s">
        <v>19</v>
      </c>
      <c r="B3333" s="34" t="s">
        <v>67</v>
      </c>
      <c r="C3333" s="5" t="s">
        <v>123</v>
      </c>
      <c r="D3333" s="35" t="s">
        <v>89</v>
      </c>
      <c r="E3333" s="36" t="s">
        <v>15</v>
      </c>
      <c r="F3333" s="37">
        <v>0</v>
      </c>
      <c r="G3333" s="38">
        <v>0.06</v>
      </c>
      <c r="H3333" s="34">
        <v>0.92252635606694366</v>
      </c>
      <c r="I3333" s="35">
        <v>-1.8339721802452103E-5</v>
      </c>
      <c r="J3333" s="35">
        <v>2.4746429831695965E-3</v>
      </c>
      <c r="K3333" s="35">
        <v>-0.12437300645757489</v>
      </c>
      <c r="L3333" s="35">
        <v>5.5775022724119436</v>
      </c>
      <c r="M3333" s="35">
        <v>0</v>
      </c>
      <c r="N3333" s="35">
        <v>0</v>
      </c>
      <c r="O3333" s="35">
        <v>0</v>
      </c>
      <c r="P3333" s="36">
        <v>12</v>
      </c>
      <c r="Q3333" s="37">
        <v>86</v>
      </c>
      <c r="R3333" s="36">
        <v>14</v>
      </c>
      <c r="S3333" s="39">
        <f t="shared" si="110"/>
        <v>86</v>
      </c>
      <c r="T3333" s="34" t="s">
        <v>51</v>
      </c>
      <c r="U3333" s="12">
        <f>(((alpha*(speed^3))+(beta*(speed^2))+(ceta*speed))+delta)</f>
        <v>1.518793129802364</v>
      </c>
      <c r="V3333" s="8">
        <f t="shared" si="111"/>
        <v>86</v>
      </c>
    </row>
    <row r="3334" spans="1:28">
      <c r="A3334" s="34" t="s">
        <v>19</v>
      </c>
      <c r="B3334" s="34" t="s">
        <v>67</v>
      </c>
      <c r="C3334" s="5" t="s">
        <v>122</v>
      </c>
      <c r="D3334" s="35" t="s">
        <v>89</v>
      </c>
      <c r="E3334" s="36" t="s">
        <v>16</v>
      </c>
      <c r="F3334" s="37">
        <v>0</v>
      </c>
      <c r="G3334" s="38">
        <v>0.06</v>
      </c>
      <c r="H3334" s="34">
        <v>0.94770447236582889</v>
      </c>
      <c r="I3334" s="35">
        <v>2.2095775893748177</v>
      </c>
      <c r="J3334" s="35">
        <v>1.2427028187928975</v>
      </c>
      <c r="K3334" s="35">
        <v>-0.16229379627631682</v>
      </c>
      <c r="L3334" s="35">
        <v>0</v>
      </c>
      <c r="M3334" s="35">
        <v>0</v>
      </c>
      <c r="N3334" s="35">
        <v>0</v>
      </c>
      <c r="O3334" s="35">
        <v>0</v>
      </c>
      <c r="P3334" s="36">
        <v>12</v>
      </c>
      <c r="Q3334" s="37">
        <v>86</v>
      </c>
      <c r="R3334" s="36">
        <v>13</v>
      </c>
      <c r="S3334" s="39">
        <f t="shared" si="110"/>
        <v>86</v>
      </c>
      <c r="T3334" s="34" t="s">
        <v>50</v>
      </c>
      <c r="U3334" s="12">
        <f>EXP((alpha+(beta/speed))+(ceta*LN(speed)))</f>
        <v>4.4866875474863948</v>
      </c>
      <c r="V3334" s="8">
        <f t="shared" si="111"/>
        <v>86</v>
      </c>
    </row>
    <row r="3335" spans="1:28">
      <c r="A3335" s="34" t="s">
        <v>19</v>
      </c>
      <c r="B3335" s="34" t="s">
        <v>67</v>
      </c>
      <c r="C3335" s="5" t="s">
        <v>123</v>
      </c>
      <c r="D3335" s="35" t="s">
        <v>89</v>
      </c>
      <c r="E3335" s="36" t="s">
        <v>16</v>
      </c>
      <c r="F3335" s="37">
        <v>0</v>
      </c>
      <c r="G3335" s="38">
        <v>0.06</v>
      </c>
      <c r="H3335" s="34">
        <v>0.99913907541833546</v>
      </c>
      <c r="I3335" s="35">
        <v>2.1200739414807752</v>
      </c>
      <c r="J3335" s="35">
        <v>20.170460968663967</v>
      </c>
      <c r="K3335" s="35">
        <v>8.9538150847229652</v>
      </c>
      <c r="L3335" s="35">
        <v>3.0683982606095297</v>
      </c>
      <c r="M3335" s="35">
        <v>4.8020856714241014E-2</v>
      </c>
      <c r="N3335" s="35">
        <v>0</v>
      </c>
      <c r="O3335" s="35">
        <v>0</v>
      </c>
      <c r="P3335" s="36">
        <v>12</v>
      </c>
      <c r="Q3335" s="37">
        <v>86</v>
      </c>
      <c r="R3335" s="36">
        <v>10</v>
      </c>
      <c r="S3335" s="39">
        <f t="shared" si="110"/>
        <v>86</v>
      </c>
      <c r="T3335" s="34" t="s">
        <v>44</v>
      </c>
      <c r="U3335" s="12">
        <f>(alpha+(beta/(1+EXP((((-1)*ceta)+(delta*LN(speed)))+(epsilon*speed)))))</f>
        <v>2.1229839037560292</v>
      </c>
      <c r="V3335" s="8">
        <f t="shared" si="111"/>
        <v>86</v>
      </c>
    </row>
    <row r="3336" spans="1:28">
      <c r="A3336" s="34" t="s">
        <v>19</v>
      </c>
      <c r="B3336" s="34" t="s">
        <v>67</v>
      </c>
      <c r="C3336" s="5" t="s">
        <v>122</v>
      </c>
      <c r="D3336" s="35" t="s">
        <v>89</v>
      </c>
      <c r="E3336" s="36" t="s">
        <v>14</v>
      </c>
      <c r="F3336" s="37">
        <v>0</v>
      </c>
      <c r="G3336" s="38">
        <v>0.06</v>
      </c>
      <c r="H3336" s="34">
        <v>0.97842977324903646</v>
      </c>
      <c r="I3336" s="35">
        <v>-2.5888367992334236</v>
      </c>
      <c r="J3336" s="35">
        <v>8.0023921285341384</v>
      </c>
      <c r="K3336" s="35">
        <v>-2.6289360891901471E-2</v>
      </c>
      <c r="L3336" s="35">
        <v>0</v>
      </c>
      <c r="M3336" s="35">
        <v>0</v>
      </c>
      <c r="N3336" s="35">
        <v>0</v>
      </c>
      <c r="O3336" s="35">
        <v>0</v>
      </c>
      <c r="P3336" s="36">
        <v>12</v>
      </c>
      <c r="Q3336" s="37">
        <v>86</v>
      </c>
      <c r="R3336" s="36">
        <v>13</v>
      </c>
      <c r="S3336" s="39">
        <f t="shared" si="110"/>
        <v>86</v>
      </c>
      <c r="T3336" s="34" t="s">
        <v>50</v>
      </c>
      <c r="U3336" s="12">
        <f>EXP((alpha+(beta/speed))+(ceta*LN(speed)))</f>
        <v>7.3322506445259797E-2</v>
      </c>
      <c r="V3336" s="8">
        <f t="shared" si="111"/>
        <v>86</v>
      </c>
    </row>
    <row r="3337" spans="1:28">
      <c r="A3337" s="34" t="s">
        <v>19</v>
      </c>
      <c r="B3337" s="34" t="s">
        <v>67</v>
      </c>
      <c r="C3337" s="5" t="s">
        <v>123</v>
      </c>
      <c r="D3337" s="35" t="s">
        <v>89</v>
      </c>
      <c r="E3337" s="36" t="s">
        <v>14</v>
      </c>
      <c r="F3337" s="37">
        <v>0</v>
      </c>
      <c r="G3337" s="38">
        <v>0.06</v>
      </c>
      <c r="H3337" s="34">
        <v>0.99492716504063083</v>
      </c>
      <c r="I3337" s="35">
        <v>0.50764809841518577</v>
      </c>
      <c r="J3337" s="35">
        <v>1.0148459566918304</v>
      </c>
      <c r="K3337" s="35">
        <v>-0.89229350970916654</v>
      </c>
      <c r="L3337" s="35">
        <v>0</v>
      </c>
      <c r="M3337" s="35">
        <v>0</v>
      </c>
      <c r="N3337" s="35">
        <v>0</v>
      </c>
      <c r="O3337" s="35">
        <v>0</v>
      </c>
      <c r="P3337" s="36">
        <v>12</v>
      </c>
      <c r="Q3337" s="37">
        <v>86</v>
      </c>
      <c r="R3337" s="36">
        <v>0</v>
      </c>
      <c r="S3337" s="39">
        <f t="shared" si="110"/>
        <v>86</v>
      </c>
      <c r="T3337" s="34" t="s">
        <v>29</v>
      </c>
      <c r="U3337" s="12">
        <f>((alpha*(beta^speed))*(speed^ceta))</f>
        <v>3.3871401475724559E-2</v>
      </c>
      <c r="V3337" s="8">
        <f t="shared" si="111"/>
        <v>86</v>
      </c>
      <c r="AB3337" s="41"/>
    </row>
    <row r="3338" spans="1:28">
      <c r="A3338" s="34" t="s">
        <v>19</v>
      </c>
      <c r="B3338" s="34" t="s">
        <v>67</v>
      </c>
      <c r="C3338" s="5" t="s">
        <v>122</v>
      </c>
      <c r="D3338" s="35" t="s">
        <v>89</v>
      </c>
      <c r="E3338" s="36" t="s">
        <v>18</v>
      </c>
      <c r="F3338" s="37">
        <v>0</v>
      </c>
      <c r="G3338" s="38">
        <v>0.06</v>
      </c>
      <c r="H3338" s="34">
        <v>0.96790983499977667</v>
      </c>
      <c r="I3338" s="35">
        <v>-2.4775336134491419E-7</v>
      </c>
      <c r="J3338" s="35">
        <v>3.6482268969847175E-5</v>
      </c>
      <c r="K3338" s="35">
        <v>-2.0680092206628101E-3</v>
      </c>
      <c r="L3338" s="35">
        <v>0.10535338346528982</v>
      </c>
      <c r="M3338" s="35">
        <v>0</v>
      </c>
      <c r="N3338" s="35">
        <v>0</v>
      </c>
      <c r="O3338" s="35">
        <v>0</v>
      </c>
      <c r="P3338" s="36">
        <v>12</v>
      </c>
      <c r="Q3338" s="37">
        <v>86</v>
      </c>
      <c r="R3338" s="36">
        <v>14</v>
      </c>
      <c r="S3338" s="39">
        <f t="shared" si="110"/>
        <v>86</v>
      </c>
      <c r="T3338" s="34" t="s">
        <v>51</v>
      </c>
      <c r="U3338" s="12">
        <f>(((alpha*(speed^3))+(beta*(speed^2))+(ceta*speed))+delta)</f>
        <v>3.9742439785677083E-2</v>
      </c>
      <c r="V3338" s="8">
        <f t="shared" si="111"/>
        <v>86</v>
      </c>
      <c r="AB3338" s="41"/>
    </row>
    <row r="3339" spans="1:28">
      <c r="A3339" s="34" t="s">
        <v>19</v>
      </c>
      <c r="B3339" s="34" t="s">
        <v>67</v>
      </c>
      <c r="C3339" s="5" t="s">
        <v>123</v>
      </c>
      <c r="D3339" s="35" t="s">
        <v>89</v>
      </c>
      <c r="E3339" s="36" t="s">
        <v>18</v>
      </c>
      <c r="F3339" s="37">
        <v>0</v>
      </c>
      <c r="G3339" s="38">
        <v>0.06</v>
      </c>
      <c r="H3339" s="34">
        <v>0.98122447327315443</v>
      </c>
      <c r="I3339" s="35">
        <v>0.4243997365027567</v>
      </c>
      <c r="J3339" s="35">
        <v>0.99221042763155531</v>
      </c>
      <c r="K3339" s="35">
        <v>-0.49915042093116035</v>
      </c>
      <c r="L3339" s="35">
        <v>0</v>
      </c>
      <c r="M3339" s="35">
        <v>0</v>
      </c>
      <c r="N3339" s="35">
        <v>0</v>
      </c>
      <c r="O3339" s="35">
        <v>0</v>
      </c>
      <c r="P3339" s="36">
        <v>12</v>
      </c>
      <c r="Q3339" s="37">
        <v>86</v>
      </c>
      <c r="R3339" s="36">
        <v>0</v>
      </c>
      <c r="S3339" s="39">
        <f t="shared" si="110"/>
        <v>86</v>
      </c>
      <c r="T3339" s="34" t="s">
        <v>29</v>
      </c>
      <c r="U3339" s="12">
        <f>((alpha*(beta^speed))*(speed^ceta))</f>
        <v>2.3447420186541241E-2</v>
      </c>
      <c r="V3339" s="8">
        <f t="shared" si="111"/>
        <v>86</v>
      </c>
      <c r="AB3339" s="41"/>
    </row>
    <row r="3340" spans="1:28">
      <c r="A3340" s="34" t="s">
        <v>19</v>
      </c>
      <c r="B3340" s="34" t="s">
        <v>67</v>
      </c>
      <c r="C3340" s="5" t="s">
        <v>122</v>
      </c>
      <c r="D3340" s="35" t="s">
        <v>89</v>
      </c>
      <c r="E3340" s="36" t="s">
        <v>17</v>
      </c>
      <c r="F3340" s="37">
        <v>0</v>
      </c>
      <c r="G3340" s="38">
        <v>0.06</v>
      </c>
      <c r="H3340" s="34">
        <v>0.98453633672292984</v>
      </c>
      <c r="I3340" s="35">
        <v>1455.237385971031</v>
      </c>
      <c r="J3340" s="35">
        <v>1.0083934356873447</v>
      </c>
      <c r="K3340" s="35">
        <v>-0.41091622392886717</v>
      </c>
      <c r="L3340" s="35">
        <v>0</v>
      </c>
      <c r="M3340" s="35">
        <v>0</v>
      </c>
      <c r="N3340" s="35">
        <v>0</v>
      </c>
      <c r="O3340" s="35">
        <v>0</v>
      </c>
      <c r="P3340" s="36">
        <v>12</v>
      </c>
      <c r="Q3340" s="37">
        <v>86</v>
      </c>
      <c r="R3340" s="36">
        <v>0</v>
      </c>
      <c r="S3340" s="39">
        <f t="shared" si="110"/>
        <v>86</v>
      </c>
      <c r="T3340" s="34" t="s">
        <v>29</v>
      </c>
      <c r="U3340" s="12">
        <f>((alpha*(beta^speed))*(speed^ceta))</f>
        <v>478.84824048015133</v>
      </c>
      <c r="V3340" s="8">
        <f t="shared" si="111"/>
        <v>86</v>
      </c>
    </row>
    <row r="3341" spans="1:28">
      <c r="A3341" s="34" t="s">
        <v>19</v>
      </c>
      <c r="B3341" s="34" t="s">
        <v>67</v>
      </c>
      <c r="C3341" s="5" t="s">
        <v>123</v>
      </c>
      <c r="D3341" s="35" t="s">
        <v>89</v>
      </c>
      <c r="E3341" s="36" t="s">
        <v>17</v>
      </c>
      <c r="F3341" s="37">
        <v>0</v>
      </c>
      <c r="G3341" s="38">
        <v>0.06</v>
      </c>
      <c r="H3341" s="34">
        <v>0.98503419204759546</v>
      </c>
      <c r="I3341" s="35">
        <v>1528.4490669179279</v>
      </c>
      <c r="J3341" s="35">
        <v>1.0092801357260008</v>
      </c>
      <c r="K3341" s="35">
        <v>-0.44746894781598118</v>
      </c>
      <c r="L3341" s="35">
        <v>0</v>
      </c>
      <c r="M3341" s="35">
        <v>0</v>
      </c>
      <c r="N3341" s="35">
        <v>0</v>
      </c>
      <c r="O3341" s="35">
        <v>0</v>
      </c>
      <c r="P3341" s="36">
        <v>12</v>
      </c>
      <c r="Q3341" s="37">
        <v>86</v>
      </c>
      <c r="R3341" s="36">
        <v>0</v>
      </c>
      <c r="S3341" s="39">
        <f t="shared" si="110"/>
        <v>86</v>
      </c>
      <c r="T3341" s="34" t="s">
        <v>29</v>
      </c>
      <c r="U3341" s="12">
        <f>((alpha*(beta^speed))*(speed^ceta))</f>
        <v>460.92620122613414</v>
      </c>
      <c r="V3341" s="8">
        <f t="shared" si="111"/>
        <v>86</v>
      </c>
    </row>
    <row r="3342" spans="1:28">
      <c r="A3342" s="34" t="s">
        <v>19</v>
      </c>
      <c r="B3342" s="34" t="s">
        <v>67</v>
      </c>
      <c r="C3342" s="5" t="s">
        <v>122</v>
      </c>
      <c r="D3342" s="35" t="s">
        <v>89</v>
      </c>
      <c r="E3342" s="36" t="s">
        <v>15</v>
      </c>
      <c r="F3342" s="37">
        <v>50</v>
      </c>
      <c r="G3342" s="38">
        <v>0.06</v>
      </c>
      <c r="H3342" s="34">
        <v>0.99756152872668769</v>
      </c>
      <c r="I3342" s="35">
        <v>0.90517655027270905</v>
      </c>
      <c r="J3342" s="35">
        <v>6.8743009707589957</v>
      </c>
      <c r="K3342" s="35">
        <v>-0.16687461850295396</v>
      </c>
      <c r="L3342" s="35">
        <v>0</v>
      </c>
      <c r="M3342" s="35">
        <v>0</v>
      </c>
      <c r="N3342" s="35">
        <v>0</v>
      </c>
      <c r="O3342" s="35">
        <v>0</v>
      </c>
      <c r="P3342" s="36">
        <v>12</v>
      </c>
      <c r="Q3342" s="37">
        <v>81</v>
      </c>
      <c r="R3342" s="36">
        <v>13</v>
      </c>
      <c r="S3342" s="39">
        <f t="shared" si="110"/>
        <v>81</v>
      </c>
      <c r="T3342" s="34" t="s">
        <v>50</v>
      </c>
      <c r="U3342" s="12">
        <f>EXP((alpha+(beta/speed))+(ceta*LN(speed)))</f>
        <v>1.2926862754350725</v>
      </c>
      <c r="V3342" s="8">
        <f t="shared" si="111"/>
        <v>81</v>
      </c>
    </row>
    <row r="3343" spans="1:28">
      <c r="A3343" s="34" t="s">
        <v>19</v>
      </c>
      <c r="B3343" s="34" t="s">
        <v>67</v>
      </c>
      <c r="C3343" s="5" t="s">
        <v>123</v>
      </c>
      <c r="D3343" s="35" t="s">
        <v>89</v>
      </c>
      <c r="E3343" s="36" t="s">
        <v>15</v>
      </c>
      <c r="F3343" s="37">
        <v>50</v>
      </c>
      <c r="G3343" s="38">
        <v>0.06</v>
      </c>
      <c r="H3343" s="34">
        <v>0.96169661464695033</v>
      </c>
      <c r="I3343" s="35">
        <v>-9.4585057456413359</v>
      </c>
      <c r="J3343" s="35">
        <v>19.433537622103788</v>
      </c>
      <c r="K3343" s="35">
        <v>1.9453557821105754</v>
      </c>
      <c r="L3343" s="35">
        <v>0.24065555055847476</v>
      </c>
      <c r="M3343" s="35">
        <v>7.3564213202314257E-3</v>
      </c>
      <c r="N3343" s="35">
        <v>0</v>
      </c>
      <c r="O3343" s="35">
        <v>0</v>
      </c>
      <c r="P3343" s="36">
        <v>12</v>
      </c>
      <c r="Q3343" s="37">
        <v>79</v>
      </c>
      <c r="R3343" s="36">
        <v>10</v>
      </c>
      <c r="S3343" s="39">
        <f t="shared" si="110"/>
        <v>79</v>
      </c>
      <c r="T3343" s="34" t="s">
        <v>44</v>
      </c>
      <c r="U3343" s="12">
        <f>(alpha+(beta/(1+EXP((((-1)*ceta)+(delta*LN(speed)))+(epsilon*speed)))))</f>
        <v>1.7650622044843107</v>
      </c>
      <c r="V3343" s="8">
        <f t="shared" si="111"/>
        <v>79</v>
      </c>
    </row>
    <row r="3344" spans="1:28">
      <c r="A3344" s="34" t="s">
        <v>19</v>
      </c>
      <c r="B3344" s="34" t="s">
        <v>67</v>
      </c>
      <c r="C3344" s="5" t="s">
        <v>122</v>
      </c>
      <c r="D3344" s="35" t="s">
        <v>89</v>
      </c>
      <c r="E3344" s="36" t="s">
        <v>16</v>
      </c>
      <c r="F3344" s="37">
        <v>50</v>
      </c>
      <c r="G3344" s="38">
        <v>0.06</v>
      </c>
      <c r="H3344" s="34">
        <v>0.97880953260551085</v>
      </c>
      <c r="I3344" s="35">
        <v>2.5058531997054789</v>
      </c>
      <c r="J3344" s="35">
        <v>1.0855800698797349</v>
      </c>
      <c r="K3344" s="35">
        <v>-0.176766217185202</v>
      </c>
      <c r="L3344" s="35">
        <v>0</v>
      </c>
      <c r="M3344" s="35">
        <v>0</v>
      </c>
      <c r="N3344" s="35">
        <v>0</v>
      </c>
      <c r="O3344" s="35">
        <v>0</v>
      </c>
      <c r="P3344" s="36">
        <v>12</v>
      </c>
      <c r="Q3344" s="37">
        <v>81</v>
      </c>
      <c r="R3344" s="36">
        <v>13</v>
      </c>
      <c r="S3344" s="39">
        <f t="shared" si="110"/>
        <v>81</v>
      </c>
      <c r="T3344" s="34" t="s">
        <v>50</v>
      </c>
      <c r="U3344" s="12">
        <f>EXP((alpha+(beta/speed))+(ceta*LN(speed)))</f>
        <v>5.7114062345852386</v>
      </c>
      <c r="V3344" s="8">
        <f t="shared" si="111"/>
        <v>81</v>
      </c>
    </row>
    <row r="3345" spans="1:28">
      <c r="A3345" s="34" t="s">
        <v>19</v>
      </c>
      <c r="B3345" s="34" t="s">
        <v>67</v>
      </c>
      <c r="C3345" s="5" t="s">
        <v>123</v>
      </c>
      <c r="D3345" s="35" t="s">
        <v>89</v>
      </c>
      <c r="E3345" s="36" t="s">
        <v>16</v>
      </c>
      <c r="F3345" s="37">
        <v>50</v>
      </c>
      <c r="G3345" s="38">
        <v>0.06</v>
      </c>
      <c r="H3345" s="34">
        <v>0.99696968225447002</v>
      </c>
      <c r="I3345" s="35">
        <v>3.0263518022213849</v>
      </c>
      <c r="J3345" s="35">
        <v>837.11689884946384</v>
      </c>
      <c r="K3345" s="35">
        <v>0.35944315860279141</v>
      </c>
      <c r="L3345" s="35">
        <v>1.3814204356525894</v>
      </c>
      <c r="M3345" s="35">
        <v>0.10710012292464124</v>
      </c>
      <c r="N3345" s="35">
        <v>0</v>
      </c>
      <c r="O3345" s="35">
        <v>0</v>
      </c>
      <c r="P3345" s="36">
        <v>12</v>
      </c>
      <c r="Q3345" s="37">
        <v>79</v>
      </c>
      <c r="R3345" s="36">
        <v>10</v>
      </c>
      <c r="S3345" s="39">
        <f t="shared" si="110"/>
        <v>79</v>
      </c>
      <c r="T3345" s="34" t="s">
        <v>44</v>
      </c>
      <c r="U3345" s="12">
        <f>(alpha+(beta/(1+EXP((((-1)*ceta)+(delta*LN(speed)))+(epsilon*speed)))))</f>
        <v>3.0269584585495317</v>
      </c>
      <c r="V3345" s="8">
        <f t="shared" si="111"/>
        <v>79</v>
      </c>
    </row>
    <row r="3346" spans="1:28">
      <c r="A3346" s="34" t="s">
        <v>19</v>
      </c>
      <c r="B3346" s="34" t="s">
        <v>67</v>
      </c>
      <c r="C3346" s="5" t="s">
        <v>122</v>
      </c>
      <c r="D3346" s="35" t="s">
        <v>89</v>
      </c>
      <c r="E3346" s="36" t="s">
        <v>14</v>
      </c>
      <c r="F3346" s="37">
        <v>50</v>
      </c>
      <c r="G3346" s="38">
        <v>0.06</v>
      </c>
      <c r="H3346" s="34">
        <v>0.98156132890415104</v>
      </c>
      <c r="I3346" s="35">
        <v>-7.1512026569198279E-7</v>
      </c>
      <c r="J3346" s="35">
        <v>1.0783158358852149E-4</v>
      </c>
      <c r="K3346" s="35">
        <v>-5.9277720430183792E-3</v>
      </c>
      <c r="L3346" s="35">
        <v>0.21588813785939562</v>
      </c>
      <c r="M3346" s="35">
        <v>0</v>
      </c>
      <c r="N3346" s="35">
        <v>0</v>
      </c>
      <c r="O3346" s="35">
        <v>0</v>
      </c>
      <c r="P3346" s="36">
        <v>12</v>
      </c>
      <c r="Q3346" s="37">
        <v>81</v>
      </c>
      <c r="R3346" s="36">
        <v>14</v>
      </c>
      <c r="S3346" s="39">
        <f t="shared" si="110"/>
        <v>81</v>
      </c>
      <c r="T3346" s="34" t="s">
        <v>51</v>
      </c>
      <c r="U3346" s="12">
        <f>(((alpha*(speed^3))+(beta*(speed^2))+(ceta*speed))+delta)</f>
        <v>6.3177393179583347E-2</v>
      </c>
      <c r="V3346" s="8">
        <f t="shared" si="111"/>
        <v>81</v>
      </c>
    </row>
    <row r="3347" spans="1:28">
      <c r="A3347" s="34" t="s">
        <v>19</v>
      </c>
      <c r="B3347" s="34" t="s">
        <v>67</v>
      </c>
      <c r="C3347" s="5" t="s">
        <v>123</v>
      </c>
      <c r="D3347" s="35" t="s">
        <v>89</v>
      </c>
      <c r="E3347" s="36" t="s">
        <v>14</v>
      </c>
      <c r="F3347" s="37">
        <v>50</v>
      </c>
      <c r="G3347" s="38">
        <v>0.06</v>
      </c>
      <c r="H3347" s="34">
        <v>0.99185985893452122</v>
      </c>
      <c r="I3347" s="35">
        <v>1.0247264646409491E-2</v>
      </c>
      <c r="J3347" s="35">
        <v>0.2631268642685537</v>
      </c>
      <c r="K3347" s="35">
        <v>0.51974474968561535</v>
      </c>
      <c r="L3347" s="35">
        <v>-0.90452552089312921</v>
      </c>
      <c r="M3347" s="35">
        <v>0</v>
      </c>
      <c r="N3347" s="35">
        <v>0</v>
      </c>
      <c r="O3347" s="35">
        <v>0</v>
      </c>
      <c r="P3347" s="36">
        <v>12</v>
      </c>
      <c r="Q3347" s="37">
        <v>79</v>
      </c>
      <c r="R3347" s="36">
        <v>1</v>
      </c>
      <c r="S3347" s="39">
        <f t="shared" si="110"/>
        <v>79</v>
      </c>
      <c r="T3347" s="34" t="s">
        <v>30</v>
      </c>
      <c r="U3347" s="12">
        <f>((alpha*(speed^beta))+(ceta*(speed^delta)))</f>
        <v>4.233851747932945E-2</v>
      </c>
      <c r="V3347" s="8">
        <f t="shared" si="111"/>
        <v>79</v>
      </c>
      <c r="AB3347" s="41"/>
    </row>
    <row r="3348" spans="1:28">
      <c r="A3348" s="34" t="s">
        <v>19</v>
      </c>
      <c r="B3348" s="34" t="s">
        <v>67</v>
      </c>
      <c r="C3348" s="5" t="s">
        <v>122</v>
      </c>
      <c r="D3348" s="35" t="s">
        <v>89</v>
      </c>
      <c r="E3348" s="36" t="s">
        <v>18</v>
      </c>
      <c r="F3348" s="37">
        <v>50</v>
      </c>
      <c r="G3348" s="38">
        <v>0.06</v>
      </c>
      <c r="H3348" s="34">
        <v>0.97981964572394742</v>
      </c>
      <c r="I3348" s="35">
        <v>-1.9275341990673545E-7</v>
      </c>
      <c r="J3348" s="35">
        <v>2.8388332946984375E-5</v>
      </c>
      <c r="K3348" s="35">
        <v>-2.1968583310167E-3</v>
      </c>
      <c r="L3348" s="35">
        <v>0.13185218781131744</v>
      </c>
      <c r="M3348" s="35">
        <v>0</v>
      </c>
      <c r="N3348" s="35">
        <v>0</v>
      </c>
      <c r="O3348" s="35">
        <v>0</v>
      </c>
      <c r="P3348" s="36">
        <v>12</v>
      </c>
      <c r="Q3348" s="37">
        <v>81</v>
      </c>
      <c r="R3348" s="36">
        <v>14</v>
      </c>
      <c r="S3348" s="39">
        <f t="shared" si="110"/>
        <v>81</v>
      </c>
      <c r="T3348" s="34" t="s">
        <v>51</v>
      </c>
      <c r="U3348" s="12">
        <f>(((alpha*(speed^3))+(beta*(speed^2))+(ceta*speed))+delta)</f>
        <v>3.7725445235473831E-2</v>
      </c>
      <c r="V3348" s="8">
        <f t="shared" si="111"/>
        <v>81</v>
      </c>
      <c r="AB3348" s="41"/>
    </row>
    <row r="3349" spans="1:28">
      <c r="A3349" s="34" t="s">
        <v>19</v>
      </c>
      <c r="B3349" s="34" t="s">
        <v>67</v>
      </c>
      <c r="C3349" s="5" t="s">
        <v>123</v>
      </c>
      <c r="D3349" s="35" t="s">
        <v>89</v>
      </c>
      <c r="E3349" s="36" t="s">
        <v>18</v>
      </c>
      <c r="F3349" s="37">
        <v>50</v>
      </c>
      <c r="G3349" s="38">
        <v>0.06</v>
      </c>
      <c r="H3349" s="34">
        <v>0.98752617361176231</v>
      </c>
      <c r="I3349" s="35">
        <v>0.33441333509531995</v>
      </c>
      <c r="J3349" s="35">
        <v>0.98135046329716014</v>
      </c>
      <c r="K3349" s="35">
        <v>-0.28224409932001332</v>
      </c>
      <c r="L3349" s="35">
        <v>0</v>
      </c>
      <c r="M3349" s="35">
        <v>0</v>
      </c>
      <c r="N3349" s="35">
        <v>0</v>
      </c>
      <c r="O3349" s="35">
        <v>0</v>
      </c>
      <c r="P3349" s="36">
        <v>12</v>
      </c>
      <c r="Q3349" s="37">
        <v>79</v>
      </c>
      <c r="R3349" s="36">
        <v>0</v>
      </c>
      <c r="S3349" s="39">
        <f t="shared" si="110"/>
        <v>79</v>
      </c>
      <c r="T3349" s="34" t="s">
        <v>29</v>
      </c>
      <c r="U3349" s="12">
        <f>((alpha*(beta^speed))*(speed^ceta))</f>
        <v>2.2018916938524258E-2</v>
      </c>
      <c r="V3349" s="8">
        <f t="shared" si="111"/>
        <v>79</v>
      </c>
      <c r="AB3349" s="41"/>
    </row>
    <row r="3350" spans="1:28">
      <c r="A3350" s="34" t="s">
        <v>19</v>
      </c>
      <c r="B3350" s="34" t="s">
        <v>67</v>
      </c>
      <c r="C3350" s="5" t="s">
        <v>122</v>
      </c>
      <c r="D3350" s="35" t="s">
        <v>89</v>
      </c>
      <c r="E3350" s="36" t="s">
        <v>17</v>
      </c>
      <c r="F3350" s="37">
        <v>50</v>
      </c>
      <c r="G3350" s="38">
        <v>0.06</v>
      </c>
      <c r="H3350" s="34">
        <v>0.980694267104679</v>
      </c>
      <c r="I3350" s="35">
        <v>1380.5257330361474</v>
      </c>
      <c r="J3350" s="35">
        <v>1.0051130969883271</v>
      </c>
      <c r="K3350" s="35">
        <v>-0.27329454615875415</v>
      </c>
      <c r="L3350" s="35">
        <v>0</v>
      </c>
      <c r="M3350" s="35">
        <v>0</v>
      </c>
      <c r="N3350" s="35">
        <v>0</v>
      </c>
      <c r="O3350" s="35">
        <v>0</v>
      </c>
      <c r="P3350" s="36">
        <v>12</v>
      </c>
      <c r="Q3350" s="37">
        <v>81</v>
      </c>
      <c r="R3350" s="36">
        <v>0</v>
      </c>
      <c r="S3350" s="39">
        <f t="shared" si="110"/>
        <v>81</v>
      </c>
      <c r="T3350" s="34" t="s">
        <v>29</v>
      </c>
      <c r="U3350" s="12">
        <f>((alpha*(beta^speed))*(speed^ceta))</f>
        <v>627.87827208754175</v>
      </c>
      <c r="V3350" s="8">
        <f t="shared" si="111"/>
        <v>81</v>
      </c>
    </row>
    <row r="3351" spans="1:28">
      <c r="A3351" s="34" t="s">
        <v>19</v>
      </c>
      <c r="B3351" s="34" t="s">
        <v>67</v>
      </c>
      <c r="C3351" s="5" t="s">
        <v>123</v>
      </c>
      <c r="D3351" s="35" t="s">
        <v>89</v>
      </c>
      <c r="E3351" s="36" t="s">
        <v>17</v>
      </c>
      <c r="F3351" s="37">
        <v>50</v>
      </c>
      <c r="G3351" s="38">
        <v>0.06</v>
      </c>
      <c r="H3351" s="34">
        <v>0.97490773606546999</v>
      </c>
      <c r="I3351" s="35">
        <v>1423.0409224928494</v>
      </c>
      <c r="J3351" s="35">
        <v>1.0061404136076837</v>
      </c>
      <c r="K3351" s="35">
        <v>-0.30517752792645514</v>
      </c>
      <c r="L3351" s="35">
        <v>0</v>
      </c>
      <c r="M3351" s="35">
        <v>0</v>
      </c>
      <c r="N3351" s="35">
        <v>0</v>
      </c>
      <c r="O3351" s="35">
        <v>0</v>
      </c>
      <c r="P3351" s="36">
        <v>12</v>
      </c>
      <c r="Q3351" s="37">
        <v>79</v>
      </c>
      <c r="R3351" s="36">
        <v>0</v>
      </c>
      <c r="S3351" s="39">
        <f t="shared" si="110"/>
        <v>79</v>
      </c>
      <c r="T3351" s="34" t="s">
        <v>29</v>
      </c>
      <c r="U3351" s="12">
        <f>((alpha*(beta^speed))*(speed^ceta))</f>
        <v>608.32146681198117</v>
      </c>
      <c r="V3351" s="8">
        <f t="shared" si="111"/>
        <v>79</v>
      </c>
    </row>
    <row r="3352" spans="1:28">
      <c r="A3352" s="34" t="s">
        <v>19</v>
      </c>
      <c r="B3352" s="34" t="s">
        <v>67</v>
      </c>
      <c r="C3352" s="5" t="s">
        <v>122</v>
      </c>
      <c r="D3352" s="35" t="s">
        <v>89</v>
      </c>
      <c r="E3352" s="36" t="s">
        <v>15</v>
      </c>
      <c r="F3352" s="37">
        <v>100</v>
      </c>
      <c r="G3352" s="38">
        <v>0.06</v>
      </c>
      <c r="H3352" s="34">
        <v>0.91934740899378808</v>
      </c>
      <c r="I3352" s="35">
        <v>0.10442373377039398</v>
      </c>
      <c r="J3352" s="35">
        <v>10.04134353862865</v>
      </c>
      <c r="K3352" s="35">
        <v>7.2374053950553671E-2</v>
      </c>
      <c r="L3352" s="35">
        <v>0</v>
      </c>
      <c r="M3352" s="35">
        <v>0</v>
      </c>
      <c r="N3352" s="35">
        <v>0</v>
      </c>
      <c r="O3352" s="35">
        <v>0</v>
      </c>
      <c r="P3352" s="36">
        <v>12</v>
      </c>
      <c r="Q3352" s="37">
        <v>62</v>
      </c>
      <c r="R3352" s="36">
        <v>13</v>
      </c>
      <c r="S3352" s="39">
        <f t="shared" si="110"/>
        <v>62</v>
      </c>
      <c r="T3352" s="34" t="s">
        <v>50</v>
      </c>
      <c r="U3352" s="12">
        <f>EXP((alpha+(beta/speed))+(ceta*LN(speed)))</f>
        <v>1.759585613166714</v>
      </c>
      <c r="V3352" s="8">
        <f t="shared" si="111"/>
        <v>62</v>
      </c>
    </row>
    <row r="3353" spans="1:28">
      <c r="A3353" s="34" t="s">
        <v>19</v>
      </c>
      <c r="B3353" s="34" t="s">
        <v>67</v>
      </c>
      <c r="C3353" s="5" t="s">
        <v>123</v>
      </c>
      <c r="D3353" s="35" t="s">
        <v>89</v>
      </c>
      <c r="E3353" s="36" t="s">
        <v>15</v>
      </c>
      <c r="F3353" s="37">
        <v>100</v>
      </c>
      <c r="G3353" s="38">
        <v>0.06</v>
      </c>
      <c r="H3353" s="34">
        <v>0.97370141527541398</v>
      </c>
      <c r="I3353" s="35">
        <v>14.376664852000307</v>
      </c>
      <c r="J3353" s="35">
        <v>0.98494736900017854</v>
      </c>
      <c r="K3353" s="35">
        <v>-0.24116047983046154</v>
      </c>
      <c r="L3353" s="35">
        <v>0</v>
      </c>
      <c r="M3353" s="35">
        <v>0</v>
      </c>
      <c r="N3353" s="35">
        <v>0</v>
      </c>
      <c r="O3353" s="35">
        <v>0</v>
      </c>
      <c r="P3353" s="36">
        <v>12</v>
      </c>
      <c r="Q3353" s="37">
        <v>64</v>
      </c>
      <c r="R3353" s="36">
        <v>0</v>
      </c>
      <c r="S3353" s="39">
        <f t="shared" si="110"/>
        <v>64</v>
      </c>
      <c r="T3353" s="34" t="s">
        <v>29</v>
      </c>
      <c r="U3353" s="12">
        <f>((alpha*(beta^speed))*(speed^ceta))</f>
        <v>1.997618189149384</v>
      </c>
      <c r="V3353" s="8">
        <f t="shared" si="111"/>
        <v>64</v>
      </c>
    </row>
    <row r="3354" spans="1:28">
      <c r="A3354" s="34" t="s">
        <v>19</v>
      </c>
      <c r="B3354" s="34" t="s">
        <v>67</v>
      </c>
      <c r="C3354" s="5" t="s">
        <v>122</v>
      </c>
      <c r="D3354" s="35" t="s">
        <v>89</v>
      </c>
      <c r="E3354" s="36" t="s">
        <v>16</v>
      </c>
      <c r="F3354" s="37">
        <v>100</v>
      </c>
      <c r="G3354" s="38">
        <v>0.06</v>
      </c>
      <c r="H3354" s="34">
        <v>0.96989591251056373</v>
      </c>
      <c r="I3354" s="35">
        <v>12.016604098069436</v>
      </c>
      <c r="J3354" s="35">
        <v>-0.12059378768268567</v>
      </c>
      <c r="K3354" s="35">
        <v>565.9183230985019</v>
      </c>
      <c r="L3354" s="35">
        <v>-2.4529460520751907</v>
      </c>
      <c r="M3354" s="35">
        <v>0</v>
      </c>
      <c r="N3354" s="35">
        <v>0</v>
      </c>
      <c r="O3354" s="35">
        <v>0</v>
      </c>
      <c r="P3354" s="36">
        <v>12</v>
      </c>
      <c r="Q3354" s="37">
        <v>62</v>
      </c>
      <c r="R3354" s="36">
        <v>1</v>
      </c>
      <c r="S3354" s="39">
        <f t="shared" si="110"/>
        <v>62</v>
      </c>
      <c r="T3354" s="34" t="s">
        <v>30</v>
      </c>
      <c r="U3354" s="12">
        <f>((alpha*(speed^beta))+(ceta*(speed^delta)))</f>
        <v>7.3278766618065569</v>
      </c>
      <c r="V3354" s="8">
        <f t="shared" si="111"/>
        <v>62</v>
      </c>
    </row>
    <row r="3355" spans="1:28">
      <c r="A3355" s="34" t="s">
        <v>19</v>
      </c>
      <c r="B3355" s="34" t="s">
        <v>67</v>
      </c>
      <c r="C3355" s="5" t="s">
        <v>123</v>
      </c>
      <c r="D3355" s="35" t="s">
        <v>89</v>
      </c>
      <c r="E3355" s="36" t="s">
        <v>16</v>
      </c>
      <c r="F3355" s="37">
        <v>100</v>
      </c>
      <c r="G3355" s="38">
        <v>0.06</v>
      </c>
      <c r="H3355" s="34">
        <v>0.99604469226791081</v>
      </c>
      <c r="I3355" s="35">
        <v>469.0686001010215</v>
      </c>
      <c r="J3355" s="35">
        <v>1.0408815595030689</v>
      </c>
      <c r="K3355" s="35">
        <v>-1.7594934636983848</v>
      </c>
      <c r="L3355" s="35">
        <v>0</v>
      </c>
      <c r="M3355" s="35">
        <v>0</v>
      </c>
      <c r="N3355" s="35">
        <v>0</v>
      </c>
      <c r="O3355" s="35">
        <v>0</v>
      </c>
      <c r="P3355" s="36">
        <v>12</v>
      </c>
      <c r="Q3355" s="37">
        <v>64</v>
      </c>
      <c r="R3355" s="36">
        <v>0</v>
      </c>
      <c r="S3355" s="39">
        <f t="shared" si="110"/>
        <v>64</v>
      </c>
      <c r="T3355" s="34" t="s">
        <v>29</v>
      </c>
      <c r="U3355" s="12">
        <f>((alpha*(beta^speed))*(speed^ceta))</f>
        <v>4.0453735831268949</v>
      </c>
      <c r="V3355" s="8">
        <f t="shared" si="111"/>
        <v>64</v>
      </c>
    </row>
    <row r="3356" spans="1:28">
      <c r="A3356" s="34" t="s">
        <v>19</v>
      </c>
      <c r="B3356" s="34" t="s">
        <v>67</v>
      </c>
      <c r="C3356" s="5" t="s">
        <v>122</v>
      </c>
      <c r="D3356" s="35" t="s">
        <v>89</v>
      </c>
      <c r="E3356" s="36" t="s">
        <v>14</v>
      </c>
      <c r="F3356" s="37">
        <v>100</v>
      </c>
      <c r="G3356" s="38">
        <v>0.06</v>
      </c>
      <c r="H3356" s="34">
        <v>0.90190840803948558</v>
      </c>
      <c r="I3356" s="35">
        <v>0.61894828833078308</v>
      </c>
      <c r="J3356" s="35">
        <v>1.0070718283202236</v>
      </c>
      <c r="K3356" s="35">
        <v>-0.52938012438804261</v>
      </c>
      <c r="L3356" s="35">
        <v>0</v>
      </c>
      <c r="M3356" s="35">
        <v>0</v>
      </c>
      <c r="N3356" s="35">
        <v>0</v>
      </c>
      <c r="O3356" s="35">
        <v>0</v>
      </c>
      <c r="P3356" s="36">
        <v>12</v>
      </c>
      <c r="Q3356" s="37">
        <v>62</v>
      </c>
      <c r="R3356" s="36">
        <v>0</v>
      </c>
      <c r="S3356" s="39">
        <f t="shared" si="110"/>
        <v>62</v>
      </c>
      <c r="T3356" s="34" t="s">
        <v>29</v>
      </c>
      <c r="U3356" s="12">
        <f>((alpha*(beta^speed))*(speed^ceta))</f>
        <v>0.10778183172704203</v>
      </c>
      <c r="V3356" s="8">
        <f t="shared" si="111"/>
        <v>62</v>
      </c>
    </row>
    <row r="3357" spans="1:28">
      <c r="A3357" s="34" t="s">
        <v>19</v>
      </c>
      <c r="B3357" s="34" t="s">
        <v>67</v>
      </c>
      <c r="C3357" s="5" t="s">
        <v>123</v>
      </c>
      <c r="D3357" s="35" t="s">
        <v>89</v>
      </c>
      <c r="E3357" s="36" t="s">
        <v>14</v>
      </c>
      <c r="F3357" s="37">
        <v>100</v>
      </c>
      <c r="G3357" s="38">
        <v>0.06</v>
      </c>
      <c r="H3357" s="34">
        <v>0.98531603315151672</v>
      </c>
      <c r="I3357" s="35">
        <v>0.33331656667656673</v>
      </c>
      <c r="J3357" s="35">
        <v>1.0136435286992185</v>
      </c>
      <c r="K3357" s="35">
        <v>-0.62712910304988101</v>
      </c>
      <c r="L3357" s="35">
        <v>0</v>
      </c>
      <c r="M3357" s="35">
        <v>0</v>
      </c>
      <c r="N3357" s="35">
        <v>0</v>
      </c>
      <c r="O3357" s="35">
        <v>0</v>
      </c>
      <c r="P3357" s="36">
        <v>12</v>
      </c>
      <c r="Q3357" s="37">
        <v>64</v>
      </c>
      <c r="R3357" s="36">
        <v>0</v>
      </c>
      <c r="S3357" s="39">
        <f t="shared" si="110"/>
        <v>64</v>
      </c>
      <c r="T3357" s="34" t="s">
        <v>29</v>
      </c>
      <c r="U3357" s="12">
        <f>((alpha*(beta^speed))*(speed^ceta))</f>
        <v>5.8452757952413219E-2</v>
      </c>
      <c r="V3357" s="8">
        <f t="shared" si="111"/>
        <v>64</v>
      </c>
      <c r="AB3357" s="41"/>
    </row>
    <row r="3358" spans="1:28">
      <c r="A3358" s="34" t="s">
        <v>19</v>
      </c>
      <c r="B3358" s="34" t="s">
        <v>67</v>
      </c>
      <c r="C3358" s="5" t="s">
        <v>122</v>
      </c>
      <c r="D3358" s="35" t="s">
        <v>89</v>
      </c>
      <c r="E3358" s="36" t="s">
        <v>18</v>
      </c>
      <c r="F3358" s="37">
        <v>100</v>
      </c>
      <c r="G3358" s="38">
        <v>0.06</v>
      </c>
      <c r="H3358" s="34">
        <v>0.97603250311223089</v>
      </c>
      <c r="I3358" s="35">
        <v>0.2747186738935179</v>
      </c>
      <c r="J3358" s="35">
        <v>0.9929651899530606</v>
      </c>
      <c r="K3358" s="35">
        <v>-0.27994422125195423</v>
      </c>
      <c r="L3358" s="35">
        <v>0</v>
      </c>
      <c r="M3358" s="35">
        <v>0</v>
      </c>
      <c r="N3358" s="35">
        <v>0</v>
      </c>
      <c r="O3358" s="35">
        <v>0</v>
      </c>
      <c r="P3358" s="36">
        <v>12</v>
      </c>
      <c r="Q3358" s="37">
        <v>62</v>
      </c>
      <c r="R3358" s="36">
        <v>0</v>
      </c>
      <c r="S3358" s="39">
        <f t="shared" si="110"/>
        <v>62</v>
      </c>
      <c r="T3358" s="34" t="s">
        <v>29</v>
      </c>
      <c r="U3358" s="12">
        <f>((alpha*(beta^speed))*(speed^ceta))</f>
        <v>5.5850615577697917E-2</v>
      </c>
      <c r="V3358" s="8">
        <f t="shared" si="111"/>
        <v>62</v>
      </c>
    </row>
    <row r="3359" spans="1:28">
      <c r="A3359" s="34" t="s">
        <v>19</v>
      </c>
      <c r="B3359" s="34" t="s">
        <v>67</v>
      </c>
      <c r="C3359" s="5" t="s">
        <v>123</v>
      </c>
      <c r="D3359" s="35" t="s">
        <v>89</v>
      </c>
      <c r="E3359" s="36" t="s">
        <v>18</v>
      </c>
      <c r="F3359" s="37">
        <v>100</v>
      </c>
      <c r="G3359" s="38">
        <v>0.06</v>
      </c>
      <c r="H3359" s="34">
        <v>0.98756921295719391</v>
      </c>
      <c r="I3359" s="35">
        <v>0.35778051673674782</v>
      </c>
      <c r="J3359" s="35">
        <v>0.97733309433167159</v>
      </c>
      <c r="K3359" s="35">
        <v>-0.26072649277326926</v>
      </c>
      <c r="L3359" s="35">
        <v>0</v>
      </c>
      <c r="M3359" s="35">
        <v>0</v>
      </c>
      <c r="N3359" s="35">
        <v>0</v>
      </c>
      <c r="O3359" s="35">
        <v>0</v>
      </c>
      <c r="P3359" s="36">
        <v>12</v>
      </c>
      <c r="Q3359" s="37">
        <v>64</v>
      </c>
      <c r="R3359" s="36">
        <v>0</v>
      </c>
      <c r="S3359" s="39">
        <f t="shared" si="110"/>
        <v>64</v>
      </c>
      <c r="T3359" s="34" t="s">
        <v>29</v>
      </c>
      <c r="U3359" s="12">
        <f>((alpha*(beta^speed))*(speed^ceta))</f>
        <v>2.7888454010129436E-2</v>
      </c>
      <c r="V3359" s="8">
        <f t="shared" si="111"/>
        <v>64</v>
      </c>
    </row>
    <row r="3360" spans="1:28">
      <c r="A3360" s="34" t="s">
        <v>19</v>
      </c>
      <c r="B3360" s="34" t="s">
        <v>67</v>
      </c>
      <c r="C3360" s="5" t="s">
        <v>122</v>
      </c>
      <c r="D3360" s="35" t="s">
        <v>89</v>
      </c>
      <c r="E3360" s="36" t="s">
        <v>17</v>
      </c>
      <c r="F3360" s="37">
        <v>100</v>
      </c>
      <c r="G3360" s="38">
        <v>0.06</v>
      </c>
      <c r="H3360" s="34">
        <v>0.98053478603481403</v>
      </c>
      <c r="I3360" s="35">
        <v>-2.7620021770598667E-3</v>
      </c>
      <c r="J3360" s="35">
        <v>0.38838922472112331</v>
      </c>
      <c r="K3360" s="35">
        <v>-18.469863650563955</v>
      </c>
      <c r="L3360" s="35">
        <v>1076.8901362816107</v>
      </c>
      <c r="M3360" s="35">
        <v>0</v>
      </c>
      <c r="N3360" s="35">
        <v>0</v>
      </c>
      <c r="O3360" s="35">
        <v>0</v>
      </c>
      <c r="P3360" s="36">
        <v>12</v>
      </c>
      <c r="Q3360" s="37">
        <v>62</v>
      </c>
      <c r="R3360" s="36">
        <v>14</v>
      </c>
      <c r="S3360" s="39">
        <f t="shared" si="110"/>
        <v>62</v>
      </c>
      <c r="T3360" s="34" t="s">
        <v>51</v>
      </c>
      <c r="U3360" s="12">
        <f>(((alpha*(speed^3))+(beta*(speed^2))+(ceta*speed))+delta)</f>
        <v>766.46431492031968</v>
      </c>
      <c r="V3360" s="8">
        <f t="shared" si="111"/>
        <v>62</v>
      </c>
    </row>
    <row r="3361" spans="1:28">
      <c r="A3361" s="34" t="s">
        <v>19</v>
      </c>
      <c r="B3361" s="34" t="s">
        <v>67</v>
      </c>
      <c r="C3361" s="5" t="s">
        <v>123</v>
      </c>
      <c r="D3361" s="35" t="s">
        <v>89</v>
      </c>
      <c r="E3361" s="36" t="s">
        <v>17</v>
      </c>
      <c r="F3361" s="37">
        <v>100</v>
      </c>
      <c r="G3361" s="38">
        <v>0.06</v>
      </c>
      <c r="H3361" s="34">
        <v>0.97176443583945982</v>
      </c>
      <c r="I3361" s="35">
        <v>1409.1142536400607</v>
      </c>
      <c r="J3361" s="35">
        <v>1.0040262173556962</v>
      </c>
      <c r="K3361" s="35">
        <v>-0.21290178545518226</v>
      </c>
      <c r="L3361" s="35">
        <v>0</v>
      </c>
      <c r="M3361" s="35">
        <v>0</v>
      </c>
      <c r="N3361" s="35">
        <v>0</v>
      </c>
      <c r="O3361" s="35">
        <v>0</v>
      </c>
      <c r="P3361" s="36">
        <v>12</v>
      </c>
      <c r="Q3361" s="37">
        <v>64</v>
      </c>
      <c r="R3361" s="36">
        <v>0</v>
      </c>
      <c r="S3361" s="39">
        <f t="shared" si="110"/>
        <v>64</v>
      </c>
      <c r="T3361" s="34" t="s">
        <v>29</v>
      </c>
      <c r="U3361" s="12">
        <f>((alpha*(beta^speed))*(speed^ceta))</f>
        <v>751.77984998968236</v>
      </c>
      <c r="V3361" s="8">
        <f t="shared" si="111"/>
        <v>64</v>
      </c>
    </row>
    <row r="3362" spans="1:28">
      <c r="A3362" s="34" t="s">
        <v>19</v>
      </c>
      <c r="B3362" s="34" t="s">
        <v>67</v>
      </c>
      <c r="C3362" s="5" t="s">
        <v>124</v>
      </c>
      <c r="D3362" s="35" t="s">
        <v>90</v>
      </c>
      <c r="E3362" s="36" t="s">
        <v>15</v>
      </c>
      <c r="F3362" s="37">
        <v>0</v>
      </c>
      <c r="G3362" s="38">
        <v>0</v>
      </c>
      <c r="H3362" s="34">
        <v>0.99846362654829179</v>
      </c>
      <c r="I3362" s="35">
        <v>8.0476901804016048E-3</v>
      </c>
      <c r="J3362" s="35">
        <v>4.1629126619155035E-2</v>
      </c>
      <c r="K3362" s="35">
        <v>-2.2939046330333631E-4</v>
      </c>
      <c r="L3362" s="35">
        <v>0</v>
      </c>
      <c r="M3362" s="35">
        <v>0</v>
      </c>
      <c r="N3362" s="35">
        <v>0</v>
      </c>
      <c r="O3362" s="35">
        <v>0</v>
      </c>
      <c r="P3362" s="36">
        <v>12</v>
      </c>
      <c r="Q3362" s="37">
        <v>86</v>
      </c>
      <c r="R3362" s="36">
        <v>5</v>
      </c>
      <c r="S3362" s="39">
        <f t="shared" si="110"/>
        <v>86</v>
      </c>
      <c r="T3362" s="34" t="s">
        <v>36</v>
      </c>
      <c r="U3362" s="12">
        <f>(1/(((ceta*(speed^2))+(beta*speed))+alpha))</f>
        <v>0.52865838249142838</v>
      </c>
      <c r="V3362" s="8">
        <f t="shared" si="111"/>
        <v>86</v>
      </c>
    </row>
    <row r="3363" spans="1:28">
      <c r="A3363" s="34" t="s">
        <v>19</v>
      </c>
      <c r="B3363" s="34" t="s">
        <v>67</v>
      </c>
      <c r="C3363" s="5" t="s">
        <v>124</v>
      </c>
      <c r="D3363" s="35" t="s">
        <v>90</v>
      </c>
      <c r="E3363" s="36" t="s">
        <v>16</v>
      </c>
      <c r="F3363" s="37">
        <v>0</v>
      </c>
      <c r="G3363" s="38">
        <v>0</v>
      </c>
      <c r="H3363" s="34">
        <v>0.99696842791381823</v>
      </c>
      <c r="I3363" s="35">
        <v>-0.40314831842557752</v>
      </c>
      <c r="J3363" s="35">
        <v>39.249523730415625</v>
      </c>
      <c r="K3363" s="35">
        <v>2.695527553716269E-2</v>
      </c>
      <c r="L3363" s="35">
        <v>0.96328919569115445</v>
      </c>
      <c r="M3363" s="35">
        <v>3.5862342895113776E-4</v>
      </c>
      <c r="N3363" s="35">
        <v>0</v>
      </c>
      <c r="O3363" s="35">
        <v>0</v>
      </c>
      <c r="P3363" s="36">
        <v>12</v>
      </c>
      <c r="Q3363" s="37">
        <v>86</v>
      </c>
      <c r="R3363" s="36">
        <v>10</v>
      </c>
      <c r="S3363" s="39">
        <f t="shared" si="110"/>
        <v>86</v>
      </c>
      <c r="T3363" s="34" t="s">
        <v>44</v>
      </c>
      <c r="U3363" s="12">
        <f>(alpha+(beta/(1+EXP((((-1)*ceta)+(delta*LN(speed)))+(epsilon*speed)))))</f>
        <v>0.1250307156006033</v>
      </c>
      <c r="V3363" s="8">
        <f t="shared" si="111"/>
        <v>86</v>
      </c>
    </row>
    <row r="3364" spans="1:28">
      <c r="A3364" s="34" t="s">
        <v>19</v>
      </c>
      <c r="B3364" s="34" t="s">
        <v>67</v>
      </c>
      <c r="C3364" s="5" t="s">
        <v>124</v>
      </c>
      <c r="D3364" s="35" t="s">
        <v>90</v>
      </c>
      <c r="E3364" s="36" t="s">
        <v>14</v>
      </c>
      <c r="F3364" s="37">
        <v>0</v>
      </c>
      <c r="G3364" s="38">
        <v>0</v>
      </c>
      <c r="H3364" s="34">
        <v>0.99793037519424876</v>
      </c>
      <c r="I3364" s="35">
        <v>1.638991135879488</v>
      </c>
      <c r="J3364" s="35">
        <v>1.4431885138600946</v>
      </c>
      <c r="K3364" s="35">
        <v>-7.4010993716294125E-3</v>
      </c>
      <c r="L3364" s="35">
        <v>0</v>
      </c>
      <c r="M3364" s="35">
        <v>0</v>
      </c>
      <c r="N3364" s="35">
        <v>0</v>
      </c>
      <c r="O3364" s="35">
        <v>0</v>
      </c>
      <c r="P3364" s="36">
        <v>12</v>
      </c>
      <c r="Q3364" s="37">
        <v>86</v>
      </c>
      <c r="R3364" s="36">
        <v>5</v>
      </c>
      <c r="S3364" s="39">
        <f t="shared" si="110"/>
        <v>86</v>
      </c>
      <c r="T3364" s="34" t="s">
        <v>36</v>
      </c>
      <c r="U3364" s="12">
        <f>(1/(((ceta*(speed^2))+(beta*speed))+alpha))</f>
        <v>1.4081597035546506E-2</v>
      </c>
      <c r="V3364" s="8">
        <f t="shared" si="111"/>
        <v>86</v>
      </c>
      <c r="AB3364" s="41"/>
    </row>
    <row r="3365" spans="1:28">
      <c r="A3365" s="34" t="s">
        <v>19</v>
      </c>
      <c r="B3365" s="34" t="s">
        <v>67</v>
      </c>
      <c r="C3365" s="5" t="s">
        <v>124</v>
      </c>
      <c r="D3365" s="35" t="s">
        <v>90</v>
      </c>
      <c r="E3365" s="36" t="s">
        <v>18</v>
      </c>
      <c r="F3365" s="37">
        <v>0</v>
      </c>
      <c r="G3365" s="38">
        <v>0</v>
      </c>
      <c r="H3365" s="34">
        <v>0.98809685425138838</v>
      </c>
      <c r="I3365" s="35">
        <v>36.240064440861318</v>
      </c>
      <c r="J3365" s="35">
        <v>12.432063018740486</v>
      </c>
      <c r="K3365" s="35">
        <v>-8.5900915279456147E-2</v>
      </c>
      <c r="L3365" s="35">
        <v>0</v>
      </c>
      <c r="M3365" s="35">
        <v>0</v>
      </c>
      <c r="N3365" s="35">
        <v>0</v>
      </c>
      <c r="O3365" s="35">
        <v>0</v>
      </c>
      <c r="P3365" s="36">
        <v>12</v>
      </c>
      <c r="Q3365" s="37">
        <v>86</v>
      </c>
      <c r="R3365" s="36">
        <v>5</v>
      </c>
      <c r="S3365" s="39">
        <f t="shared" si="110"/>
        <v>86</v>
      </c>
      <c r="T3365" s="34" t="s">
        <v>36</v>
      </c>
      <c r="U3365" s="12">
        <f>(1/(((ceta*(speed^2))+(beta*speed))+alpha))</f>
        <v>2.1273232100625233E-3</v>
      </c>
      <c r="V3365" s="8">
        <f t="shared" si="111"/>
        <v>86</v>
      </c>
      <c r="AB3365" s="41"/>
    </row>
    <row r="3366" spans="1:28">
      <c r="A3366" s="34" t="s">
        <v>19</v>
      </c>
      <c r="B3366" s="34" t="s">
        <v>67</v>
      </c>
      <c r="C3366" s="5" t="s">
        <v>124</v>
      </c>
      <c r="D3366" s="35" t="s">
        <v>90</v>
      </c>
      <c r="E3366" s="36" t="s">
        <v>17</v>
      </c>
      <c r="F3366" s="37">
        <v>0</v>
      </c>
      <c r="G3366" s="38">
        <v>0</v>
      </c>
      <c r="H3366" s="34">
        <v>0.98531329559522662</v>
      </c>
      <c r="I3366" s="35">
        <v>2576.2281954527507</v>
      </c>
      <c r="J3366" s="35">
        <v>1.0122444977587854</v>
      </c>
      <c r="K3366" s="35">
        <v>-0.8821133904495263</v>
      </c>
      <c r="L3366" s="35">
        <v>0</v>
      </c>
      <c r="M3366" s="35">
        <v>0</v>
      </c>
      <c r="N3366" s="35">
        <v>0</v>
      </c>
      <c r="O3366" s="35">
        <v>0</v>
      </c>
      <c r="P3366" s="36">
        <v>12</v>
      </c>
      <c r="Q3366" s="37">
        <v>86</v>
      </c>
      <c r="R3366" s="36">
        <v>0</v>
      </c>
      <c r="S3366" s="39">
        <f t="shared" si="110"/>
        <v>86</v>
      </c>
      <c r="T3366" s="34" t="s">
        <v>29</v>
      </c>
      <c r="U3366" s="12">
        <f>((alpha*(beta^speed))*(speed^ceta))</f>
        <v>144.2393878896732</v>
      </c>
      <c r="V3366" s="8">
        <f t="shared" si="111"/>
        <v>86</v>
      </c>
    </row>
    <row r="3367" spans="1:28">
      <c r="A3367" s="34" t="s">
        <v>19</v>
      </c>
      <c r="B3367" s="34" t="s">
        <v>67</v>
      </c>
      <c r="C3367" s="5" t="s">
        <v>124</v>
      </c>
      <c r="D3367" s="35" t="s">
        <v>90</v>
      </c>
      <c r="E3367" s="36" t="s">
        <v>15</v>
      </c>
      <c r="F3367" s="37">
        <v>50</v>
      </c>
      <c r="G3367" s="38">
        <v>0</v>
      </c>
      <c r="H3367" s="34">
        <v>0.9980679340352866</v>
      </c>
      <c r="I3367" s="35">
        <v>2.4954131811583991</v>
      </c>
      <c r="J3367" s="35">
        <v>-0.37943307158833672</v>
      </c>
      <c r="K3367" s="35">
        <v>51.102352523636718</v>
      </c>
      <c r="L3367" s="35">
        <v>-1.5297710185714526</v>
      </c>
      <c r="M3367" s="35">
        <v>0</v>
      </c>
      <c r="N3367" s="35">
        <v>0</v>
      </c>
      <c r="O3367" s="35">
        <v>0</v>
      </c>
      <c r="P3367" s="36">
        <v>12</v>
      </c>
      <c r="Q3367" s="37">
        <v>86</v>
      </c>
      <c r="R3367" s="36">
        <v>1</v>
      </c>
      <c r="S3367" s="39">
        <f t="shared" si="110"/>
        <v>86</v>
      </c>
      <c r="T3367" s="34" t="s">
        <v>30</v>
      </c>
      <c r="U3367" s="12">
        <f>((alpha*(speed^beta))+(ceta*(speed^delta)))</f>
        <v>0.51651200382017071</v>
      </c>
      <c r="V3367" s="8">
        <f t="shared" si="111"/>
        <v>86</v>
      </c>
    </row>
    <row r="3368" spans="1:28">
      <c r="A3368" s="34" t="s">
        <v>19</v>
      </c>
      <c r="B3368" s="34" t="s">
        <v>67</v>
      </c>
      <c r="C3368" s="5" t="s">
        <v>124</v>
      </c>
      <c r="D3368" s="35" t="s">
        <v>90</v>
      </c>
      <c r="E3368" s="36" t="s">
        <v>16</v>
      </c>
      <c r="F3368" s="37">
        <v>50</v>
      </c>
      <c r="G3368" s="38">
        <v>0</v>
      </c>
      <c r="H3368" s="34">
        <v>0.9955487363540656</v>
      </c>
      <c r="I3368" s="35">
        <v>28.860612964665886</v>
      </c>
      <c r="J3368" s="35">
        <v>0.97939026998663881</v>
      </c>
      <c r="K3368" s="35">
        <v>-0.84349205026210961</v>
      </c>
      <c r="L3368" s="35">
        <v>0</v>
      </c>
      <c r="M3368" s="35">
        <v>0</v>
      </c>
      <c r="N3368" s="35">
        <v>0</v>
      </c>
      <c r="O3368" s="35">
        <v>0</v>
      </c>
      <c r="P3368" s="36">
        <v>12</v>
      </c>
      <c r="Q3368" s="37">
        <v>86</v>
      </c>
      <c r="R3368" s="36">
        <v>0</v>
      </c>
      <c r="S3368" s="39">
        <f t="shared" si="110"/>
        <v>86</v>
      </c>
      <c r="T3368" s="34" t="s">
        <v>29</v>
      </c>
      <c r="U3368" s="12">
        <f>((alpha*(beta^speed))*(speed^ceta))</f>
        <v>0.11240069680866177</v>
      </c>
      <c r="V3368" s="8">
        <f t="shared" si="111"/>
        <v>86</v>
      </c>
    </row>
    <row r="3369" spans="1:28">
      <c r="A3369" s="34" t="s">
        <v>19</v>
      </c>
      <c r="B3369" s="34" t="s">
        <v>67</v>
      </c>
      <c r="C3369" s="5" t="s">
        <v>124</v>
      </c>
      <c r="D3369" s="35" t="s">
        <v>90</v>
      </c>
      <c r="E3369" s="36" t="s">
        <v>14</v>
      </c>
      <c r="F3369" s="37">
        <v>50</v>
      </c>
      <c r="G3369" s="38">
        <v>0</v>
      </c>
      <c r="H3369" s="34">
        <v>0.99759448921751848</v>
      </c>
      <c r="I3369" s="35">
        <v>2.3883106058663204</v>
      </c>
      <c r="J3369" s="35">
        <v>1.3839024124419899</v>
      </c>
      <c r="K3369" s="35">
        <v>-7.1463547700751605E-3</v>
      </c>
      <c r="L3369" s="35">
        <v>0</v>
      </c>
      <c r="M3369" s="35">
        <v>0</v>
      </c>
      <c r="N3369" s="35">
        <v>0</v>
      </c>
      <c r="O3369" s="35">
        <v>0</v>
      </c>
      <c r="P3369" s="36">
        <v>12</v>
      </c>
      <c r="Q3369" s="37">
        <v>86</v>
      </c>
      <c r="R3369" s="36">
        <v>5</v>
      </c>
      <c r="S3369" s="39">
        <f t="shared" si="110"/>
        <v>86</v>
      </c>
      <c r="T3369" s="34" t="s">
        <v>36</v>
      </c>
      <c r="U3369" s="12">
        <f>(1/(((ceta*(speed^2))+(beta*speed))+alpha))</f>
        <v>1.4588003093690854E-2</v>
      </c>
      <c r="V3369" s="8">
        <f t="shared" si="111"/>
        <v>86</v>
      </c>
      <c r="AB3369" s="41"/>
    </row>
    <row r="3370" spans="1:28">
      <c r="A3370" s="34" t="s">
        <v>19</v>
      </c>
      <c r="B3370" s="34" t="s">
        <v>67</v>
      </c>
      <c r="C3370" s="5" t="s">
        <v>124</v>
      </c>
      <c r="D3370" s="35" t="s">
        <v>90</v>
      </c>
      <c r="E3370" s="36" t="s">
        <v>18</v>
      </c>
      <c r="F3370" s="37">
        <v>50</v>
      </c>
      <c r="G3370" s="38">
        <v>0</v>
      </c>
      <c r="H3370" s="34">
        <v>0.983056381903606</v>
      </c>
      <c r="I3370" s="35">
        <v>55.051269880741778</v>
      </c>
      <c r="J3370" s="35">
        <v>9.4040616517553932</v>
      </c>
      <c r="K3370" s="35">
        <v>-5.888295986582285E-2</v>
      </c>
      <c r="L3370" s="35">
        <v>0</v>
      </c>
      <c r="M3370" s="35">
        <v>0</v>
      </c>
      <c r="N3370" s="35">
        <v>0</v>
      </c>
      <c r="O3370" s="35">
        <v>0</v>
      </c>
      <c r="P3370" s="36">
        <v>12</v>
      </c>
      <c r="Q3370" s="37">
        <v>86</v>
      </c>
      <c r="R3370" s="36">
        <v>5</v>
      </c>
      <c r="S3370" s="39">
        <f t="shared" si="110"/>
        <v>86</v>
      </c>
      <c r="T3370" s="34" t="s">
        <v>36</v>
      </c>
      <c r="U3370" s="12">
        <f>(1/(((ceta*(speed^2))+(beta*speed))+alpha))</f>
        <v>2.3348000505624919E-3</v>
      </c>
      <c r="V3370" s="8">
        <f t="shared" si="111"/>
        <v>86</v>
      </c>
      <c r="AB3370" s="41"/>
    </row>
    <row r="3371" spans="1:28">
      <c r="A3371" s="34" t="s">
        <v>19</v>
      </c>
      <c r="B3371" s="34" t="s">
        <v>67</v>
      </c>
      <c r="C3371" s="5" t="s">
        <v>124</v>
      </c>
      <c r="D3371" s="35" t="s">
        <v>90</v>
      </c>
      <c r="E3371" s="36" t="s">
        <v>17</v>
      </c>
      <c r="F3371" s="37">
        <v>50</v>
      </c>
      <c r="G3371" s="38">
        <v>0</v>
      </c>
      <c r="H3371" s="34">
        <v>0.97799370870544744</v>
      </c>
      <c r="I3371" s="35">
        <v>2156.5530357823727</v>
      </c>
      <c r="J3371" s="35">
        <v>1.0086369691032846</v>
      </c>
      <c r="K3371" s="35">
        <v>-0.75257955860111125</v>
      </c>
      <c r="L3371" s="35">
        <v>0</v>
      </c>
      <c r="M3371" s="35">
        <v>0</v>
      </c>
      <c r="N3371" s="35">
        <v>0</v>
      </c>
      <c r="O3371" s="35">
        <v>0</v>
      </c>
      <c r="P3371" s="36">
        <v>12</v>
      </c>
      <c r="Q3371" s="37">
        <v>86</v>
      </c>
      <c r="R3371" s="36">
        <v>0</v>
      </c>
      <c r="S3371" s="39">
        <f t="shared" si="110"/>
        <v>86</v>
      </c>
      <c r="T3371" s="34" t="s">
        <v>29</v>
      </c>
      <c r="U3371" s="12">
        <f>((alpha*(beta^speed))*(speed^ceta))</f>
        <v>158.1597660833549</v>
      </c>
      <c r="V3371" s="8">
        <f t="shared" si="111"/>
        <v>86</v>
      </c>
    </row>
    <row r="3372" spans="1:28">
      <c r="A3372" s="34" t="s">
        <v>19</v>
      </c>
      <c r="B3372" s="34" t="s">
        <v>67</v>
      </c>
      <c r="C3372" s="5" t="s">
        <v>124</v>
      </c>
      <c r="D3372" s="35" t="s">
        <v>90</v>
      </c>
      <c r="E3372" s="36" t="s">
        <v>15</v>
      </c>
      <c r="F3372" s="37">
        <v>100</v>
      </c>
      <c r="G3372" s="38">
        <v>0</v>
      </c>
      <c r="H3372" s="34">
        <v>0.99784730179098002</v>
      </c>
      <c r="I3372" s="35">
        <v>29.008367938278489</v>
      </c>
      <c r="J3372" s="35">
        <v>-1.1707269166365193</v>
      </c>
      <c r="K3372" s="35">
        <v>0.80961907813492595</v>
      </c>
      <c r="L3372" s="35">
        <v>-0.1696084422010265</v>
      </c>
      <c r="M3372" s="35">
        <v>0</v>
      </c>
      <c r="N3372" s="35">
        <v>0</v>
      </c>
      <c r="O3372" s="35">
        <v>0</v>
      </c>
      <c r="P3372" s="36">
        <v>12</v>
      </c>
      <c r="Q3372" s="37">
        <v>86</v>
      </c>
      <c r="R3372" s="36">
        <v>1</v>
      </c>
      <c r="S3372" s="39">
        <f t="shared" si="110"/>
        <v>86</v>
      </c>
      <c r="T3372" s="34" t="s">
        <v>30</v>
      </c>
      <c r="U3372" s="12">
        <f>((alpha*(speed^beta))+(ceta*(speed^delta)))</f>
        <v>0.53801303100047337</v>
      </c>
      <c r="V3372" s="8">
        <f t="shared" si="111"/>
        <v>86</v>
      </c>
    </row>
    <row r="3373" spans="1:28">
      <c r="A3373" s="34" t="s">
        <v>19</v>
      </c>
      <c r="B3373" s="34" t="s">
        <v>67</v>
      </c>
      <c r="C3373" s="5" t="s">
        <v>124</v>
      </c>
      <c r="D3373" s="35" t="s">
        <v>90</v>
      </c>
      <c r="E3373" s="36" t="s">
        <v>16</v>
      </c>
      <c r="F3373" s="37">
        <v>100</v>
      </c>
      <c r="G3373" s="38">
        <v>0</v>
      </c>
      <c r="H3373" s="34">
        <v>0.99384280049727636</v>
      </c>
      <c r="I3373" s="35">
        <v>-2.5541171419715115E-2</v>
      </c>
      <c r="J3373" s="35">
        <v>2.4243576709561846E-2</v>
      </c>
      <c r="K3373" s="35">
        <v>8.2384184952478414E-4</v>
      </c>
      <c r="L3373" s="35">
        <v>0</v>
      </c>
      <c r="M3373" s="35">
        <v>0</v>
      </c>
      <c r="N3373" s="35">
        <v>0</v>
      </c>
      <c r="O3373" s="35">
        <v>0</v>
      </c>
      <c r="P3373" s="36">
        <v>12</v>
      </c>
      <c r="Q3373" s="37">
        <v>86</v>
      </c>
      <c r="R3373" s="36">
        <v>5</v>
      </c>
      <c r="S3373" s="39">
        <f t="shared" si="110"/>
        <v>86</v>
      </c>
      <c r="T3373" s="34" t="s">
        <v>36</v>
      </c>
      <c r="U3373" s="12">
        <f>(1/(((ceta*(speed^2))+(beta*speed))+alpha))</f>
        <v>0.12266114715852078</v>
      </c>
      <c r="V3373" s="8">
        <f t="shared" si="111"/>
        <v>86</v>
      </c>
    </row>
    <row r="3374" spans="1:28">
      <c r="A3374" s="34" t="s">
        <v>19</v>
      </c>
      <c r="B3374" s="34" t="s">
        <v>67</v>
      </c>
      <c r="C3374" s="5" t="s">
        <v>124</v>
      </c>
      <c r="D3374" s="35" t="s">
        <v>90</v>
      </c>
      <c r="E3374" s="36" t="s">
        <v>14</v>
      </c>
      <c r="F3374" s="37">
        <v>100</v>
      </c>
      <c r="G3374" s="38">
        <v>0</v>
      </c>
      <c r="H3374" s="34">
        <v>0.99640462163834731</v>
      </c>
      <c r="I3374" s="35">
        <v>0.38547507317768298</v>
      </c>
      <c r="J3374" s="35">
        <v>-0.77903945079969061</v>
      </c>
      <c r="K3374" s="35">
        <v>2.814707464031673E-6</v>
      </c>
      <c r="L3374" s="35">
        <v>1.5624265386623504</v>
      </c>
      <c r="M3374" s="35">
        <v>0</v>
      </c>
      <c r="N3374" s="35">
        <v>0</v>
      </c>
      <c r="O3374" s="35">
        <v>0</v>
      </c>
      <c r="P3374" s="36">
        <v>12</v>
      </c>
      <c r="Q3374" s="37">
        <v>86</v>
      </c>
      <c r="R3374" s="36">
        <v>1</v>
      </c>
      <c r="S3374" s="39">
        <f t="shared" si="110"/>
        <v>86</v>
      </c>
      <c r="T3374" s="34" t="s">
        <v>30</v>
      </c>
      <c r="U3374" s="12">
        <f>((alpha*(speed^beta))+(ceta*(speed^delta)))</f>
        <v>1.495794890135951E-2</v>
      </c>
      <c r="V3374" s="8">
        <f t="shared" si="111"/>
        <v>86</v>
      </c>
      <c r="AB3374" s="41"/>
    </row>
    <row r="3375" spans="1:28">
      <c r="A3375" s="34" t="s">
        <v>19</v>
      </c>
      <c r="B3375" s="34" t="s">
        <v>67</v>
      </c>
      <c r="C3375" s="5" t="s">
        <v>124</v>
      </c>
      <c r="D3375" s="35" t="s">
        <v>90</v>
      </c>
      <c r="E3375" s="36" t="s">
        <v>18</v>
      </c>
      <c r="F3375" s="37">
        <v>100</v>
      </c>
      <c r="G3375" s="38">
        <v>0</v>
      </c>
      <c r="H3375" s="34">
        <v>0.98179463501048547</v>
      </c>
      <c r="I3375" s="35">
        <v>63.322493364420396</v>
      </c>
      <c r="J3375" s="35">
        <v>7.4454473755321118</v>
      </c>
      <c r="K3375" s="35">
        <v>-4.0230695154551778E-2</v>
      </c>
      <c r="L3375" s="35">
        <v>0</v>
      </c>
      <c r="M3375" s="35">
        <v>0</v>
      </c>
      <c r="N3375" s="35">
        <v>0</v>
      </c>
      <c r="O3375" s="35">
        <v>0</v>
      </c>
      <c r="P3375" s="36">
        <v>12</v>
      </c>
      <c r="Q3375" s="37">
        <v>86</v>
      </c>
      <c r="R3375" s="36">
        <v>5</v>
      </c>
      <c r="S3375" s="39">
        <f t="shared" si="110"/>
        <v>86</v>
      </c>
      <c r="T3375" s="34" t="s">
        <v>36</v>
      </c>
      <c r="U3375" s="12">
        <f>(1/(((ceta*(speed^2))+(beta*speed))+alpha))</f>
        <v>2.4625401695545033E-3</v>
      </c>
      <c r="V3375" s="8">
        <f t="shared" si="111"/>
        <v>86</v>
      </c>
      <c r="AB3375" s="41"/>
    </row>
    <row r="3376" spans="1:28">
      <c r="A3376" s="34" t="s">
        <v>19</v>
      </c>
      <c r="B3376" s="34" t="s">
        <v>67</v>
      </c>
      <c r="C3376" s="5" t="s">
        <v>124</v>
      </c>
      <c r="D3376" s="35" t="s">
        <v>90</v>
      </c>
      <c r="E3376" s="36" t="s">
        <v>17</v>
      </c>
      <c r="F3376" s="37">
        <v>100</v>
      </c>
      <c r="G3376" s="38">
        <v>0</v>
      </c>
      <c r="H3376" s="34">
        <v>0.9685864531218954</v>
      </c>
      <c r="I3376" s="35">
        <v>1844.9943194848295</v>
      </c>
      <c r="J3376" s="35">
        <v>1.0052527494784294</v>
      </c>
      <c r="K3376" s="35">
        <v>-0.63580978154633938</v>
      </c>
      <c r="L3376" s="35">
        <v>0</v>
      </c>
      <c r="M3376" s="35">
        <v>0</v>
      </c>
      <c r="N3376" s="35">
        <v>0</v>
      </c>
      <c r="O3376" s="35">
        <v>0</v>
      </c>
      <c r="P3376" s="36">
        <v>12</v>
      </c>
      <c r="Q3376" s="37">
        <v>86</v>
      </c>
      <c r="R3376" s="36">
        <v>0</v>
      </c>
      <c r="S3376" s="39">
        <f t="shared" si="110"/>
        <v>86</v>
      </c>
      <c r="T3376" s="34" t="s">
        <v>29</v>
      </c>
      <c r="U3376" s="12">
        <f>((alpha*(beta^speed))*(speed^ceta))</f>
        <v>170.48853661703487</v>
      </c>
      <c r="V3376" s="8">
        <f t="shared" si="111"/>
        <v>86</v>
      </c>
    </row>
    <row r="3377" spans="1:28">
      <c r="A3377" s="34" t="s">
        <v>19</v>
      </c>
      <c r="B3377" s="34" t="s">
        <v>67</v>
      </c>
      <c r="C3377" s="5" t="s">
        <v>124</v>
      </c>
      <c r="D3377" s="35" t="s">
        <v>90</v>
      </c>
      <c r="E3377" s="36" t="s">
        <v>15</v>
      </c>
      <c r="F3377" s="37">
        <v>0</v>
      </c>
      <c r="G3377" s="38">
        <v>-0.06</v>
      </c>
      <c r="H3377" s="34">
        <v>0.99365556415184586</v>
      </c>
      <c r="I3377" s="35">
        <v>-5.6749000142830408E-2</v>
      </c>
      <c r="J3377" s="35">
        <v>22.424092700135386</v>
      </c>
      <c r="K3377" s="35">
        <v>0.27829040685228368</v>
      </c>
      <c r="L3377" s="35">
        <v>1.1846698929589925</v>
      </c>
      <c r="M3377" s="35">
        <v>1.2810734522854014E-2</v>
      </c>
      <c r="N3377" s="35">
        <v>0</v>
      </c>
      <c r="O3377" s="35">
        <v>0</v>
      </c>
      <c r="P3377" s="36">
        <v>12</v>
      </c>
      <c r="Q3377" s="37">
        <v>81</v>
      </c>
      <c r="R3377" s="36">
        <v>10</v>
      </c>
      <c r="S3377" s="39">
        <f t="shared" si="110"/>
        <v>81</v>
      </c>
      <c r="T3377" s="34" t="s">
        <v>44</v>
      </c>
      <c r="U3377" s="12">
        <f>(alpha+(beta/(1+EXP((((-1)*ceta)+(delta*LN(speed)))+(epsilon*speed)))))</f>
        <v>6.4717523454335679E-4</v>
      </c>
      <c r="V3377" s="8">
        <f t="shared" si="111"/>
        <v>81</v>
      </c>
    </row>
    <row r="3378" spans="1:28">
      <c r="A3378" s="34" t="s">
        <v>19</v>
      </c>
      <c r="B3378" s="34" t="s">
        <v>67</v>
      </c>
      <c r="C3378" s="5" t="s">
        <v>124</v>
      </c>
      <c r="D3378" s="35" t="s">
        <v>90</v>
      </c>
      <c r="E3378" s="36" t="s">
        <v>16</v>
      </c>
      <c r="F3378" s="37">
        <v>0</v>
      </c>
      <c r="G3378" s="38">
        <v>-0.06</v>
      </c>
      <c r="H3378" s="34">
        <v>0.99026212634003152</v>
      </c>
      <c r="I3378" s="35">
        <v>-5.9440192113505652E-2</v>
      </c>
      <c r="J3378" s="35">
        <v>14.826331858078364</v>
      </c>
      <c r="K3378" s="35">
        <v>0.97179374000213581</v>
      </c>
      <c r="L3378" s="35">
        <v>1.072099766727274</v>
      </c>
      <c r="M3378" s="35">
        <v>2.0484172347997303E-2</v>
      </c>
      <c r="N3378" s="35">
        <v>0</v>
      </c>
      <c r="O3378" s="35">
        <v>0</v>
      </c>
      <c r="P3378" s="36">
        <v>12</v>
      </c>
      <c r="Q3378" s="37">
        <v>84</v>
      </c>
      <c r="R3378" s="36">
        <v>10</v>
      </c>
      <c r="S3378" s="39">
        <f t="shared" si="110"/>
        <v>84</v>
      </c>
      <c r="T3378" s="34" t="s">
        <v>44</v>
      </c>
      <c r="U3378" s="12">
        <f>(alpha+(beta/(1+EXP((((-1)*ceta)+(delta*LN(speed)))+(epsilon*speed)))))</f>
        <v>9.5586228938895207E-4</v>
      </c>
      <c r="V3378" s="8">
        <f t="shared" si="111"/>
        <v>84</v>
      </c>
    </row>
    <row r="3379" spans="1:28">
      <c r="A3379" s="34" t="s">
        <v>19</v>
      </c>
      <c r="B3379" s="34" t="s">
        <v>67</v>
      </c>
      <c r="C3379" s="5" t="s">
        <v>124</v>
      </c>
      <c r="D3379" s="35" t="s">
        <v>90</v>
      </c>
      <c r="E3379" s="36" t="s">
        <v>14</v>
      </c>
      <c r="F3379" s="37">
        <v>0</v>
      </c>
      <c r="G3379" s="38">
        <v>-0.06</v>
      </c>
      <c r="H3379" s="34">
        <v>0.99491382695440278</v>
      </c>
      <c r="I3379" s="35">
        <v>2.4826394443508768</v>
      </c>
      <c r="J3379" s="35">
        <v>0.18938153604109248</v>
      </c>
      <c r="K3379" s="35">
        <v>0.46625294567436998</v>
      </c>
      <c r="L3379" s="35">
        <v>0</v>
      </c>
      <c r="M3379" s="35">
        <v>0</v>
      </c>
      <c r="N3379" s="35">
        <v>0</v>
      </c>
      <c r="O3379" s="35">
        <v>0</v>
      </c>
      <c r="P3379" s="36">
        <v>12</v>
      </c>
      <c r="Q3379" s="37">
        <v>86</v>
      </c>
      <c r="R3379" s="36">
        <v>2</v>
      </c>
      <c r="S3379" s="39">
        <f t="shared" si="110"/>
        <v>86</v>
      </c>
      <c r="T3379" s="34" t="s">
        <v>31</v>
      </c>
      <c r="U3379" s="12">
        <f>((alpha+(beta*speed))^((-1)/ceta))</f>
        <v>1.8567516045953256E-3</v>
      </c>
      <c r="V3379" s="8">
        <f t="shared" si="111"/>
        <v>86</v>
      </c>
      <c r="AB3379" s="41"/>
    </row>
    <row r="3380" spans="1:28">
      <c r="A3380" s="34" t="s">
        <v>19</v>
      </c>
      <c r="B3380" s="34" t="s">
        <v>67</v>
      </c>
      <c r="C3380" s="5" t="s">
        <v>124</v>
      </c>
      <c r="D3380" s="35" t="s">
        <v>90</v>
      </c>
      <c r="E3380" s="36" t="s">
        <v>18</v>
      </c>
      <c r="F3380" s="37">
        <v>0</v>
      </c>
      <c r="G3380" s="38">
        <v>-0.06</v>
      </c>
      <c r="H3380" s="34">
        <v>0.99365975851236765</v>
      </c>
      <c r="I3380" s="35">
        <v>3.2433799059014126E-2</v>
      </c>
      <c r="J3380" s="35">
        <v>0.99134771074341177</v>
      </c>
      <c r="K3380" s="35">
        <v>-0.8297962610360583</v>
      </c>
      <c r="L3380" s="35">
        <v>0</v>
      </c>
      <c r="M3380" s="35">
        <v>0</v>
      </c>
      <c r="N3380" s="35">
        <v>0</v>
      </c>
      <c r="O3380" s="35">
        <v>0</v>
      </c>
      <c r="P3380" s="36">
        <v>12</v>
      </c>
      <c r="Q3380" s="37">
        <v>86</v>
      </c>
      <c r="R3380" s="36">
        <v>0</v>
      </c>
      <c r="S3380" s="39">
        <f t="shared" si="110"/>
        <v>86</v>
      </c>
      <c r="T3380" s="34" t="s">
        <v>29</v>
      </c>
      <c r="U3380" s="12">
        <f>((alpha*(beta^speed))*(speed^ceta))</f>
        <v>3.812369015602509E-4</v>
      </c>
      <c r="V3380" s="8">
        <f t="shared" si="111"/>
        <v>86</v>
      </c>
      <c r="AB3380" s="41"/>
    </row>
    <row r="3381" spans="1:28">
      <c r="A3381" s="34" t="s">
        <v>19</v>
      </c>
      <c r="B3381" s="34" t="s">
        <v>67</v>
      </c>
      <c r="C3381" s="5" t="s">
        <v>124</v>
      </c>
      <c r="D3381" s="35" t="s">
        <v>90</v>
      </c>
      <c r="E3381" s="36" t="s">
        <v>17</v>
      </c>
      <c r="F3381" s="37">
        <v>0</v>
      </c>
      <c r="G3381" s="38">
        <v>-0.06</v>
      </c>
      <c r="H3381" s="34">
        <v>0.98462880741557657</v>
      </c>
      <c r="I3381" s="35">
        <v>832.77755768625798</v>
      </c>
      <c r="J3381" s="35">
        <v>0.95559947029468939</v>
      </c>
      <c r="K3381" s="35">
        <v>-0.48761199402342054</v>
      </c>
      <c r="L3381" s="35">
        <v>0</v>
      </c>
      <c r="M3381" s="35">
        <v>0</v>
      </c>
      <c r="N3381" s="35">
        <v>0</v>
      </c>
      <c r="O3381" s="35">
        <v>0</v>
      </c>
      <c r="P3381" s="36">
        <v>12</v>
      </c>
      <c r="Q3381" s="37">
        <v>86</v>
      </c>
      <c r="R3381" s="36">
        <v>0</v>
      </c>
      <c r="S3381" s="39">
        <f t="shared" si="110"/>
        <v>86</v>
      </c>
      <c r="T3381" s="34" t="s">
        <v>29</v>
      </c>
      <c r="U3381" s="12">
        <f>((alpha*(beta^speed))*(speed^ceta))</f>
        <v>1.9097292284892373</v>
      </c>
      <c r="V3381" s="8">
        <f t="shared" si="111"/>
        <v>86</v>
      </c>
    </row>
    <row r="3382" spans="1:28">
      <c r="A3382" s="34" t="s">
        <v>19</v>
      </c>
      <c r="B3382" s="34" t="s">
        <v>67</v>
      </c>
      <c r="C3382" s="5" t="s">
        <v>124</v>
      </c>
      <c r="D3382" s="35" t="s">
        <v>90</v>
      </c>
      <c r="E3382" s="36" t="s">
        <v>15</v>
      </c>
      <c r="F3382" s="37">
        <v>50</v>
      </c>
      <c r="G3382" s="38">
        <v>-0.06</v>
      </c>
      <c r="H3382" s="34">
        <v>0.99219135695739136</v>
      </c>
      <c r="I3382" s="35">
        <v>9.3787890912080485</v>
      </c>
      <c r="J3382" s="35">
        <v>0.95421919307333714</v>
      </c>
      <c r="K3382" s="35">
        <v>-0.64097023908959683</v>
      </c>
      <c r="L3382" s="35">
        <v>0</v>
      </c>
      <c r="M3382" s="35">
        <v>0</v>
      </c>
      <c r="N3382" s="35">
        <v>0</v>
      </c>
      <c r="O3382" s="35">
        <v>0</v>
      </c>
      <c r="P3382" s="36">
        <v>12</v>
      </c>
      <c r="Q3382" s="37">
        <v>86</v>
      </c>
      <c r="R3382" s="36">
        <v>0</v>
      </c>
      <c r="S3382" s="39">
        <f t="shared" si="110"/>
        <v>86</v>
      </c>
      <c r="T3382" s="34" t="s">
        <v>29</v>
      </c>
      <c r="U3382" s="12">
        <f>((alpha*(beta^speed))*(speed^ceta))</f>
        <v>9.5924939571494575E-3</v>
      </c>
      <c r="V3382" s="8">
        <f t="shared" si="111"/>
        <v>86</v>
      </c>
    </row>
    <row r="3383" spans="1:28">
      <c r="A3383" s="34" t="s">
        <v>19</v>
      </c>
      <c r="B3383" s="34" t="s">
        <v>67</v>
      </c>
      <c r="C3383" s="5" t="s">
        <v>124</v>
      </c>
      <c r="D3383" s="35" t="s">
        <v>90</v>
      </c>
      <c r="E3383" s="36" t="s">
        <v>16</v>
      </c>
      <c r="F3383" s="37">
        <v>50</v>
      </c>
      <c r="G3383" s="38">
        <v>-0.06</v>
      </c>
      <c r="H3383" s="34">
        <v>0.98656672317043259</v>
      </c>
      <c r="I3383" s="35">
        <v>9.3212607811942263</v>
      </c>
      <c r="J3383" s="35">
        <v>0.95063715094089185</v>
      </c>
      <c r="K3383" s="35">
        <v>-0.45278139889038849</v>
      </c>
      <c r="L3383" s="35">
        <v>0</v>
      </c>
      <c r="M3383" s="35">
        <v>0</v>
      </c>
      <c r="N3383" s="35">
        <v>0</v>
      </c>
      <c r="O3383" s="35">
        <v>0</v>
      </c>
      <c r="P3383" s="36">
        <v>12</v>
      </c>
      <c r="Q3383" s="37">
        <v>86</v>
      </c>
      <c r="R3383" s="36">
        <v>0</v>
      </c>
      <c r="S3383" s="39">
        <f t="shared" si="110"/>
        <v>86</v>
      </c>
      <c r="T3383" s="34" t="s">
        <v>29</v>
      </c>
      <c r="U3383" s="12">
        <f>((alpha*(beta^speed))*(speed^ceta))</f>
        <v>1.5952951385164914E-2</v>
      </c>
      <c r="V3383" s="8">
        <f t="shared" si="111"/>
        <v>86</v>
      </c>
    </row>
    <row r="3384" spans="1:28">
      <c r="A3384" s="34" t="s">
        <v>19</v>
      </c>
      <c r="B3384" s="34" t="s">
        <v>67</v>
      </c>
      <c r="C3384" s="5" t="s">
        <v>124</v>
      </c>
      <c r="D3384" s="35" t="s">
        <v>90</v>
      </c>
      <c r="E3384" s="36" t="s">
        <v>14</v>
      </c>
      <c r="F3384" s="37">
        <v>50</v>
      </c>
      <c r="G3384" s="38">
        <v>-0.06</v>
      </c>
      <c r="H3384" s="34">
        <v>0.99401691728532648</v>
      </c>
      <c r="I3384" s="35">
        <v>2.5272828254345137</v>
      </c>
      <c r="J3384" s="35">
        <v>-13.18800731153847</v>
      </c>
      <c r="K3384" s="35">
        <v>-1.957806861823481</v>
      </c>
      <c r="L3384" s="35">
        <v>0</v>
      </c>
      <c r="M3384" s="35">
        <v>0</v>
      </c>
      <c r="N3384" s="35">
        <v>0</v>
      </c>
      <c r="O3384" s="35">
        <v>0</v>
      </c>
      <c r="P3384" s="36">
        <v>12</v>
      </c>
      <c r="Q3384" s="37">
        <v>86</v>
      </c>
      <c r="R3384" s="36">
        <v>13</v>
      </c>
      <c r="S3384" s="39">
        <f t="shared" si="110"/>
        <v>86</v>
      </c>
      <c r="T3384" s="34" t="s">
        <v>50</v>
      </c>
      <c r="U3384" s="12">
        <f>EXP((alpha+(beta/speed))+(ceta*LN(speed)))</f>
        <v>1.7523144914183726E-3</v>
      </c>
      <c r="V3384" s="8">
        <f t="shared" si="111"/>
        <v>86</v>
      </c>
      <c r="AB3384" s="41"/>
    </row>
    <row r="3385" spans="1:28">
      <c r="A3385" s="34" t="s">
        <v>19</v>
      </c>
      <c r="B3385" s="34" t="s">
        <v>67</v>
      </c>
      <c r="C3385" s="5" t="s">
        <v>124</v>
      </c>
      <c r="D3385" s="35" t="s">
        <v>90</v>
      </c>
      <c r="E3385" s="36" t="s">
        <v>18</v>
      </c>
      <c r="F3385" s="37">
        <v>50</v>
      </c>
      <c r="G3385" s="38">
        <v>-0.06</v>
      </c>
      <c r="H3385" s="34">
        <v>0.99255567446169268</v>
      </c>
      <c r="I3385" s="35">
        <v>2.7817490102904265E-2</v>
      </c>
      <c r="J3385" s="35">
        <v>0.99004806539499279</v>
      </c>
      <c r="K3385" s="35">
        <v>-0.77390290352228541</v>
      </c>
      <c r="L3385" s="35">
        <v>0</v>
      </c>
      <c r="M3385" s="35">
        <v>0</v>
      </c>
      <c r="N3385" s="35">
        <v>0</v>
      </c>
      <c r="O3385" s="35">
        <v>0</v>
      </c>
      <c r="P3385" s="36">
        <v>12</v>
      </c>
      <c r="Q3385" s="37">
        <v>86</v>
      </c>
      <c r="R3385" s="36">
        <v>0</v>
      </c>
      <c r="S3385" s="39">
        <f t="shared" si="110"/>
        <v>86</v>
      </c>
      <c r="T3385" s="34" t="s">
        <v>29</v>
      </c>
      <c r="U3385" s="12">
        <f>((alpha*(beta^speed))*(speed^ceta))</f>
        <v>3.7466576281521626E-4</v>
      </c>
      <c r="V3385" s="8">
        <f t="shared" si="111"/>
        <v>86</v>
      </c>
      <c r="AB3385" s="41"/>
    </row>
    <row r="3386" spans="1:28">
      <c r="A3386" s="34" t="s">
        <v>19</v>
      </c>
      <c r="B3386" s="34" t="s">
        <v>67</v>
      </c>
      <c r="C3386" s="5" t="s">
        <v>124</v>
      </c>
      <c r="D3386" s="35" t="s">
        <v>90</v>
      </c>
      <c r="E3386" s="36" t="s">
        <v>17</v>
      </c>
      <c r="F3386" s="37">
        <v>50</v>
      </c>
      <c r="G3386" s="38">
        <v>-0.06</v>
      </c>
      <c r="H3386" s="34">
        <v>0.97894369960094241</v>
      </c>
      <c r="I3386" s="35">
        <v>-10.12253538805413</v>
      </c>
      <c r="J3386" s="35">
        <v>229.20702586255703</v>
      </c>
      <c r="K3386" s="35">
        <v>5.6505676215819136</v>
      </c>
      <c r="L3386" s="35">
        <v>2.1335991807423458</v>
      </c>
      <c r="M3386" s="35">
        <v>-9.2079289193154976E-3</v>
      </c>
      <c r="N3386" s="35">
        <v>0</v>
      </c>
      <c r="O3386" s="35">
        <v>0</v>
      </c>
      <c r="P3386" s="36">
        <v>12</v>
      </c>
      <c r="Q3386" s="37">
        <v>86</v>
      </c>
      <c r="R3386" s="36">
        <v>10</v>
      </c>
      <c r="S3386" s="39">
        <f t="shared" si="110"/>
        <v>86</v>
      </c>
      <c r="T3386" s="34" t="s">
        <v>44</v>
      </c>
      <c r="U3386" s="12">
        <f>(alpha+(beta/(1+EXP((((-1)*ceta)+(delta*LN(speed)))+(epsilon*speed)))))</f>
        <v>0.12996708121227307</v>
      </c>
      <c r="V3386" s="8">
        <f t="shared" si="111"/>
        <v>86</v>
      </c>
    </row>
    <row r="3387" spans="1:28">
      <c r="A3387" s="34" t="s">
        <v>19</v>
      </c>
      <c r="B3387" s="34" t="s">
        <v>67</v>
      </c>
      <c r="C3387" s="5" t="s">
        <v>124</v>
      </c>
      <c r="D3387" s="35" t="s">
        <v>90</v>
      </c>
      <c r="E3387" s="36" t="s">
        <v>15</v>
      </c>
      <c r="F3387" s="37">
        <v>100</v>
      </c>
      <c r="G3387" s="38">
        <v>-0.06</v>
      </c>
      <c r="H3387" s="34">
        <v>0.99156389857450677</v>
      </c>
      <c r="I3387" s="35">
        <v>3.3472393312539528</v>
      </c>
      <c r="J3387" s="35">
        <v>0.13695511329915108</v>
      </c>
      <c r="K3387" s="35">
        <v>0.68473437434257811</v>
      </c>
      <c r="L3387" s="35">
        <v>3.8838087679734477E-2</v>
      </c>
      <c r="M3387" s="35">
        <v>-3.0396533511621204E-2</v>
      </c>
      <c r="N3387" s="35">
        <v>0</v>
      </c>
      <c r="O3387" s="35">
        <v>0</v>
      </c>
      <c r="P3387" s="36">
        <v>12</v>
      </c>
      <c r="Q3387" s="37">
        <v>80</v>
      </c>
      <c r="R3387" s="36">
        <v>4</v>
      </c>
      <c r="S3387" s="39">
        <f t="shared" si="110"/>
        <v>80</v>
      </c>
      <c r="T3387" s="34" t="s">
        <v>35</v>
      </c>
      <c r="U3387" s="12">
        <f>((epsilon+(alpha*EXP(((-1)*beta)*speed)))+(ceta*EXP(((-1)*delta)*speed)))</f>
        <v>2.919860542234913E-4</v>
      </c>
      <c r="V3387" s="8">
        <f t="shared" si="111"/>
        <v>80</v>
      </c>
    </row>
    <row r="3388" spans="1:28">
      <c r="A3388" s="34" t="s">
        <v>19</v>
      </c>
      <c r="B3388" s="34" t="s">
        <v>67</v>
      </c>
      <c r="C3388" s="5" t="s">
        <v>124</v>
      </c>
      <c r="D3388" s="35" t="s">
        <v>90</v>
      </c>
      <c r="E3388" s="36" t="s">
        <v>16</v>
      </c>
      <c r="F3388" s="37">
        <v>100</v>
      </c>
      <c r="G3388" s="38">
        <v>-0.06</v>
      </c>
      <c r="H3388" s="34">
        <v>0.98358846819107337</v>
      </c>
      <c r="I3388" s="35">
        <v>-0.11266815396827237</v>
      </c>
      <c r="J3388" s="35">
        <v>3.1418410452320313</v>
      </c>
      <c r="K3388" s="35">
        <v>5.3154988531359351</v>
      </c>
      <c r="L3388" s="35">
        <v>2.1130728336488822</v>
      </c>
      <c r="M3388" s="35">
        <v>-9.1063352541753857E-3</v>
      </c>
      <c r="N3388" s="35">
        <v>0</v>
      </c>
      <c r="O3388" s="35">
        <v>0</v>
      </c>
      <c r="P3388" s="36">
        <v>12</v>
      </c>
      <c r="Q3388" s="37">
        <v>84</v>
      </c>
      <c r="R3388" s="36">
        <v>10</v>
      </c>
      <c r="S3388" s="39">
        <f t="shared" si="110"/>
        <v>84</v>
      </c>
      <c r="T3388" s="34" t="s">
        <v>44</v>
      </c>
      <c r="U3388" s="12">
        <f>(alpha+(beta/(1+EXP((((-1)*ceta)+(delta*LN(speed)))+(epsilon*speed)))))</f>
        <v>1.0245258521102835E-3</v>
      </c>
      <c r="V3388" s="8">
        <f t="shared" si="111"/>
        <v>84</v>
      </c>
    </row>
    <row r="3389" spans="1:28">
      <c r="A3389" s="34" t="s">
        <v>19</v>
      </c>
      <c r="B3389" s="34" t="s">
        <v>67</v>
      </c>
      <c r="C3389" s="5" t="s">
        <v>124</v>
      </c>
      <c r="D3389" s="35" t="s">
        <v>90</v>
      </c>
      <c r="E3389" s="36" t="s">
        <v>14</v>
      </c>
      <c r="F3389" s="37">
        <v>100</v>
      </c>
      <c r="G3389" s="38">
        <v>-0.06</v>
      </c>
      <c r="H3389" s="34">
        <v>0.99328919932437298</v>
      </c>
      <c r="I3389" s="35">
        <v>2.3978605460634967</v>
      </c>
      <c r="J3389" s="35">
        <v>-12.670860070805155</v>
      </c>
      <c r="K3389" s="35">
        <v>-1.9366475397179082</v>
      </c>
      <c r="L3389" s="35">
        <v>0</v>
      </c>
      <c r="M3389" s="35">
        <v>0</v>
      </c>
      <c r="N3389" s="35">
        <v>0</v>
      </c>
      <c r="O3389" s="35">
        <v>0</v>
      </c>
      <c r="P3389" s="36">
        <v>12</v>
      </c>
      <c r="Q3389" s="37">
        <v>86</v>
      </c>
      <c r="R3389" s="36">
        <v>13</v>
      </c>
      <c r="S3389" s="39">
        <f t="shared" si="110"/>
        <v>86</v>
      </c>
      <c r="T3389" s="34" t="s">
        <v>50</v>
      </c>
      <c r="U3389" s="12">
        <f>EXP((alpha+(beta/speed))+(ceta*LN(speed)))</f>
        <v>1.7019582680457403E-3</v>
      </c>
      <c r="V3389" s="8">
        <f t="shared" si="111"/>
        <v>86</v>
      </c>
      <c r="AB3389" s="41"/>
    </row>
    <row r="3390" spans="1:28">
      <c r="A3390" s="34" t="s">
        <v>19</v>
      </c>
      <c r="B3390" s="34" t="s">
        <v>67</v>
      </c>
      <c r="C3390" s="5" t="s">
        <v>124</v>
      </c>
      <c r="D3390" s="35" t="s">
        <v>90</v>
      </c>
      <c r="E3390" s="36" t="s">
        <v>18</v>
      </c>
      <c r="F3390" s="37">
        <v>100</v>
      </c>
      <c r="G3390" s="38">
        <v>-0.06</v>
      </c>
      <c r="H3390" s="34">
        <v>0.9911099503456654</v>
      </c>
      <c r="I3390" s="35">
        <v>2.6368749926076029E-2</v>
      </c>
      <c r="J3390" s="35">
        <v>0.98959207334860533</v>
      </c>
      <c r="K3390" s="35">
        <v>-0.75382338335838872</v>
      </c>
      <c r="L3390" s="35">
        <v>0</v>
      </c>
      <c r="M3390" s="35">
        <v>0</v>
      </c>
      <c r="N3390" s="35">
        <v>0</v>
      </c>
      <c r="O3390" s="35">
        <v>0</v>
      </c>
      <c r="P3390" s="36">
        <v>12</v>
      </c>
      <c r="Q3390" s="37">
        <v>86</v>
      </c>
      <c r="R3390" s="36">
        <v>0</v>
      </c>
      <c r="S3390" s="39">
        <f t="shared" si="110"/>
        <v>86</v>
      </c>
      <c r="T3390" s="34" t="s">
        <v>29</v>
      </c>
      <c r="U3390" s="12">
        <f>((alpha*(beta^speed))*(speed^ceta))</f>
        <v>3.732959306860361E-4</v>
      </c>
      <c r="V3390" s="8">
        <f t="shared" si="111"/>
        <v>86</v>
      </c>
      <c r="AB3390" s="41"/>
    </row>
    <row r="3391" spans="1:28">
      <c r="A3391" s="34" t="s">
        <v>19</v>
      </c>
      <c r="B3391" s="34" t="s">
        <v>67</v>
      </c>
      <c r="C3391" s="5" t="s">
        <v>124</v>
      </c>
      <c r="D3391" s="35" t="s">
        <v>90</v>
      </c>
      <c r="E3391" s="36" t="s">
        <v>17</v>
      </c>
      <c r="F3391" s="37">
        <v>100</v>
      </c>
      <c r="G3391" s="38">
        <v>-0.06</v>
      </c>
      <c r="H3391" s="34">
        <v>0.97270818115670132</v>
      </c>
      <c r="I3391" s="35">
        <v>-9.0192535210685723</v>
      </c>
      <c r="J3391" s="35">
        <v>201.81142687262766</v>
      </c>
      <c r="K3391" s="35">
        <v>6.262194558276458</v>
      </c>
      <c r="L3391" s="35">
        <v>2.3011917567454736</v>
      </c>
      <c r="M3391" s="35">
        <v>-1.1288689073476004E-2</v>
      </c>
      <c r="N3391" s="35">
        <v>0</v>
      </c>
      <c r="O3391" s="35">
        <v>0</v>
      </c>
      <c r="P3391" s="36">
        <v>12</v>
      </c>
      <c r="Q3391" s="37">
        <v>86</v>
      </c>
      <c r="R3391" s="36">
        <v>10</v>
      </c>
      <c r="S3391" s="39">
        <f t="shared" si="110"/>
        <v>86</v>
      </c>
      <c r="T3391" s="34" t="s">
        <v>44</v>
      </c>
      <c r="U3391" s="12">
        <f>(alpha+(beta/(1+EXP((((-1)*ceta)+(delta*LN(speed)))+(epsilon*speed)))))</f>
        <v>0.39546234053765339</v>
      </c>
      <c r="V3391" s="8">
        <f t="shared" si="111"/>
        <v>86</v>
      </c>
    </row>
    <row r="3392" spans="1:28">
      <c r="A3392" s="34" t="s">
        <v>19</v>
      </c>
      <c r="B3392" s="34" t="s">
        <v>67</v>
      </c>
      <c r="C3392" s="5" t="s">
        <v>124</v>
      </c>
      <c r="D3392" s="35" t="s">
        <v>90</v>
      </c>
      <c r="E3392" s="36" t="s">
        <v>15</v>
      </c>
      <c r="F3392" s="37">
        <v>0</v>
      </c>
      <c r="G3392" s="38">
        <v>-0.04</v>
      </c>
      <c r="H3392" s="34">
        <v>0.99385707310536131</v>
      </c>
      <c r="I3392" s="35">
        <v>-1.0345980215338304E-2</v>
      </c>
      <c r="J3392" s="35">
        <v>23.696280650487822</v>
      </c>
      <c r="K3392" s="35">
        <v>-0.20996502671604758</v>
      </c>
      <c r="L3392" s="35">
        <v>0.91114777420621762</v>
      </c>
      <c r="M3392" s="35">
        <v>2.1814358583164422E-2</v>
      </c>
      <c r="N3392" s="35">
        <v>0</v>
      </c>
      <c r="O3392" s="35">
        <v>0</v>
      </c>
      <c r="P3392" s="36">
        <v>12</v>
      </c>
      <c r="Q3392" s="37">
        <v>86</v>
      </c>
      <c r="R3392" s="36">
        <v>10</v>
      </c>
      <c r="S3392" s="39">
        <f t="shared" si="110"/>
        <v>86</v>
      </c>
      <c r="T3392" s="34" t="s">
        <v>44</v>
      </c>
      <c r="U3392" s="12">
        <f>(alpha+(beta/(1+EXP((((-1)*ceta)+(delta*LN(speed)))+(epsilon*speed)))))</f>
        <v>4.0376138749630711E-2</v>
      </c>
      <c r="V3392" s="8">
        <f t="shared" si="111"/>
        <v>86</v>
      </c>
    </row>
    <row r="3393" spans="1:28">
      <c r="A3393" s="34" t="s">
        <v>19</v>
      </c>
      <c r="B3393" s="34" t="s">
        <v>67</v>
      </c>
      <c r="C3393" s="5" t="s">
        <v>124</v>
      </c>
      <c r="D3393" s="35" t="s">
        <v>90</v>
      </c>
      <c r="E3393" s="36" t="s">
        <v>16</v>
      </c>
      <c r="F3393" s="37">
        <v>0</v>
      </c>
      <c r="G3393" s="38">
        <v>-0.04</v>
      </c>
      <c r="H3393" s="34">
        <v>0.98800427727573026</v>
      </c>
      <c r="I3393" s="35">
        <v>16.723079905950275</v>
      </c>
      <c r="J3393" s="35">
        <v>0.97259542589100201</v>
      </c>
      <c r="K3393" s="35">
        <v>-0.67018895269640066</v>
      </c>
      <c r="L3393" s="35">
        <v>0</v>
      </c>
      <c r="M3393" s="35">
        <v>0</v>
      </c>
      <c r="N3393" s="35">
        <v>0</v>
      </c>
      <c r="O3393" s="35">
        <v>0</v>
      </c>
      <c r="P3393" s="36">
        <v>12</v>
      </c>
      <c r="Q3393" s="37">
        <v>86</v>
      </c>
      <c r="R3393" s="36">
        <v>0</v>
      </c>
      <c r="S3393" s="39">
        <f t="shared" si="110"/>
        <v>86</v>
      </c>
      <c r="T3393" s="34" t="s">
        <v>29</v>
      </c>
      <c r="U3393" s="12">
        <f>((alpha*(beta^speed))*(speed^ceta))</f>
        <v>7.7447594038883016E-2</v>
      </c>
      <c r="V3393" s="8">
        <f t="shared" si="111"/>
        <v>86</v>
      </c>
    </row>
    <row r="3394" spans="1:28">
      <c r="A3394" s="34" t="s">
        <v>19</v>
      </c>
      <c r="B3394" s="34" t="s">
        <v>67</v>
      </c>
      <c r="C3394" s="5" t="s">
        <v>124</v>
      </c>
      <c r="D3394" s="35" t="s">
        <v>90</v>
      </c>
      <c r="E3394" s="36" t="s">
        <v>14</v>
      </c>
      <c r="F3394" s="37">
        <v>0</v>
      </c>
      <c r="G3394" s="38">
        <v>-0.04</v>
      </c>
      <c r="H3394" s="34">
        <v>0.99438961958714744</v>
      </c>
      <c r="I3394" s="35">
        <v>11.536013451043971</v>
      </c>
      <c r="J3394" s="35">
        <v>0.21471302395337896</v>
      </c>
      <c r="K3394" s="35">
        <v>1.6550178090983436</v>
      </c>
      <c r="L3394" s="35">
        <v>0</v>
      </c>
      <c r="M3394" s="35">
        <v>0</v>
      </c>
      <c r="N3394" s="35">
        <v>0</v>
      </c>
      <c r="O3394" s="35">
        <v>0</v>
      </c>
      <c r="P3394" s="36">
        <v>12</v>
      </c>
      <c r="Q3394" s="37">
        <v>86</v>
      </c>
      <c r="R3394" s="36">
        <v>6</v>
      </c>
      <c r="S3394" s="39">
        <f t="shared" ref="S3394:S3457" si="112">V3394</f>
        <v>86</v>
      </c>
      <c r="T3394" s="34" t="s">
        <v>37</v>
      </c>
      <c r="U3394" s="12">
        <f>(1/(alpha+(beta*(speed^ceta))))</f>
        <v>2.8319598527730746E-3</v>
      </c>
      <c r="V3394" s="8">
        <f t="shared" ref="V3394:V3457" si="113">IF($V$1&lt;P3394,P3394,IF($V$1&gt;Q3394,Q3394,$V$1))</f>
        <v>86</v>
      </c>
      <c r="AB3394" s="41"/>
    </row>
    <row r="3395" spans="1:28">
      <c r="A3395" s="34" t="s">
        <v>19</v>
      </c>
      <c r="B3395" s="34" t="s">
        <v>67</v>
      </c>
      <c r="C3395" s="5" t="s">
        <v>124</v>
      </c>
      <c r="D3395" s="35" t="s">
        <v>90</v>
      </c>
      <c r="E3395" s="36" t="s">
        <v>18</v>
      </c>
      <c r="F3395" s="37">
        <v>0</v>
      </c>
      <c r="G3395" s="38">
        <v>-0.04</v>
      </c>
      <c r="H3395" s="34">
        <v>0.99168651579264799</v>
      </c>
      <c r="I3395" s="35">
        <v>2.9932731656327836E-2</v>
      </c>
      <c r="J3395" s="35">
        <v>0.98865227672261091</v>
      </c>
      <c r="K3395" s="35">
        <v>-0.73336789635385224</v>
      </c>
      <c r="L3395" s="35">
        <v>0</v>
      </c>
      <c r="M3395" s="35">
        <v>0</v>
      </c>
      <c r="N3395" s="35">
        <v>0</v>
      </c>
      <c r="O3395" s="35">
        <v>0</v>
      </c>
      <c r="P3395" s="36">
        <v>12</v>
      </c>
      <c r="Q3395" s="37">
        <v>86</v>
      </c>
      <c r="R3395" s="36">
        <v>0</v>
      </c>
      <c r="S3395" s="39">
        <f t="shared" si="112"/>
        <v>86</v>
      </c>
      <c r="T3395" s="34" t="s">
        <v>29</v>
      </c>
      <c r="U3395" s="12">
        <f>((alpha*(beta^speed))*(speed^ceta))</f>
        <v>4.2775429866074579E-4</v>
      </c>
      <c r="V3395" s="8">
        <f t="shared" si="113"/>
        <v>86</v>
      </c>
      <c r="AB3395" s="41"/>
    </row>
    <row r="3396" spans="1:28">
      <c r="A3396" s="34" t="s">
        <v>19</v>
      </c>
      <c r="B3396" s="34" t="s">
        <v>67</v>
      </c>
      <c r="C3396" s="5" t="s">
        <v>124</v>
      </c>
      <c r="D3396" s="35" t="s">
        <v>90</v>
      </c>
      <c r="E3396" s="36" t="s">
        <v>17</v>
      </c>
      <c r="F3396" s="37">
        <v>0</v>
      </c>
      <c r="G3396" s="38">
        <v>-0.04</v>
      </c>
      <c r="H3396" s="34">
        <v>0.98134221685770129</v>
      </c>
      <c r="I3396" s="35">
        <v>1025.096695776743</v>
      </c>
      <c r="J3396" s="35">
        <v>0.9698074417105117</v>
      </c>
      <c r="K3396" s="35">
        <v>-0.53306863751165323</v>
      </c>
      <c r="L3396" s="35">
        <v>0</v>
      </c>
      <c r="M3396" s="35">
        <v>0</v>
      </c>
      <c r="N3396" s="35">
        <v>0</v>
      </c>
      <c r="O3396" s="35">
        <v>0</v>
      </c>
      <c r="P3396" s="36">
        <v>12</v>
      </c>
      <c r="Q3396" s="37">
        <v>86</v>
      </c>
      <c r="R3396" s="36">
        <v>0</v>
      </c>
      <c r="S3396" s="39">
        <f t="shared" si="112"/>
        <v>86</v>
      </c>
      <c r="T3396" s="34" t="s">
        <v>29</v>
      </c>
      <c r="U3396" s="12">
        <f>((alpha*(beta^speed))*(speed^ceta))</f>
        <v>6.8312226109965213</v>
      </c>
      <c r="V3396" s="8">
        <f t="shared" si="113"/>
        <v>86</v>
      </c>
    </row>
    <row r="3397" spans="1:28">
      <c r="A3397" s="34" t="s">
        <v>19</v>
      </c>
      <c r="B3397" s="34" t="s">
        <v>67</v>
      </c>
      <c r="C3397" s="5" t="s">
        <v>124</v>
      </c>
      <c r="D3397" s="35" t="s">
        <v>90</v>
      </c>
      <c r="E3397" s="36" t="s">
        <v>15</v>
      </c>
      <c r="F3397" s="37">
        <v>50</v>
      </c>
      <c r="G3397" s="38">
        <v>-0.04</v>
      </c>
      <c r="H3397" s="34">
        <v>0.9924665558130904</v>
      </c>
      <c r="I3397" s="35">
        <v>14.092279149358349</v>
      </c>
      <c r="J3397" s="35">
        <v>0.97158106064836991</v>
      </c>
      <c r="K3397" s="35">
        <v>-0.80789736095366371</v>
      </c>
      <c r="L3397" s="35">
        <v>0</v>
      </c>
      <c r="M3397" s="35">
        <v>0</v>
      </c>
      <c r="N3397" s="35">
        <v>0</v>
      </c>
      <c r="O3397" s="35">
        <v>0</v>
      </c>
      <c r="P3397" s="36">
        <v>12</v>
      </c>
      <c r="Q3397" s="37">
        <v>86</v>
      </c>
      <c r="R3397" s="36">
        <v>0</v>
      </c>
      <c r="S3397" s="39">
        <f t="shared" si="112"/>
        <v>86</v>
      </c>
      <c r="T3397" s="34" t="s">
        <v>29</v>
      </c>
      <c r="U3397" s="12">
        <f>((alpha*(beta^speed))*(speed^ceta))</f>
        <v>3.2307437707361941E-2</v>
      </c>
      <c r="V3397" s="8">
        <f t="shared" si="113"/>
        <v>86</v>
      </c>
    </row>
    <row r="3398" spans="1:28">
      <c r="A3398" s="34" t="s">
        <v>19</v>
      </c>
      <c r="B3398" s="34" t="s">
        <v>67</v>
      </c>
      <c r="C3398" s="5" t="s">
        <v>124</v>
      </c>
      <c r="D3398" s="35" t="s">
        <v>90</v>
      </c>
      <c r="E3398" s="36" t="s">
        <v>16</v>
      </c>
      <c r="F3398" s="37">
        <v>50</v>
      </c>
      <c r="G3398" s="38">
        <v>-0.04</v>
      </c>
      <c r="H3398" s="34">
        <v>0.98409496623121073</v>
      </c>
      <c r="I3398" s="35">
        <v>-0.28990479550157011</v>
      </c>
      <c r="J3398" s="35">
        <v>13.098680613036427</v>
      </c>
      <c r="K3398" s="35">
        <v>1.3248274576417549</v>
      </c>
      <c r="L3398" s="35">
        <v>1.1103643671392316</v>
      </c>
      <c r="M3398" s="35">
        <v>1.0526241320698707E-3</v>
      </c>
      <c r="N3398" s="35">
        <v>0</v>
      </c>
      <c r="O3398" s="35">
        <v>0</v>
      </c>
      <c r="P3398" s="36">
        <v>12</v>
      </c>
      <c r="Q3398" s="37">
        <v>86</v>
      </c>
      <c r="R3398" s="36">
        <v>10</v>
      </c>
      <c r="S3398" s="39">
        <f t="shared" si="112"/>
        <v>86</v>
      </c>
      <c r="T3398" s="34" t="s">
        <v>44</v>
      </c>
      <c r="U3398" s="12">
        <f>(alpha+(beta/(1+EXP((((-1)*ceta)+(delta*LN(speed)))+(epsilon*speed)))))</f>
        <v>2.2555253336150272E-2</v>
      </c>
      <c r="V3398" s="8">
        <f t="shared" si="113"/>
        <v>86</v>
      </c>
    </row>
    <row r="3399" spans="1:28">
      <c r="A3399" s="34" t="s">
        <v>19</v>
      </c>
      <c r="B3399" s="34" t="s">
        <v>67</v>
      </c>
      <c r="C3399" s="5" t="s">
        <v>124</v>
      </c>
      <c r="D3399" s="35" t="s">
        <v>90</v>
      </c>
      <c r="E3399" s="36" t="s">
        <v>14</v>
      </c>
      <c r="F3399" s="37">
        <v>50</v>
      </c>
      <c r="G3399" s="38">
        <v>-0.04</v>
      </c>
      <c r="H3399" s="34">
        <v>0.9936333245567619</v>
      </c>
      <c r="I3399" s="35">
        <v>0.37545383876723748</v>
      </c>
      <c r="J3399" s="35">
        <v>0.98317008964015029</v>
      </c>
      <c r="K3399" s="35">
        <v>-0.83269741093945826</v>
      </c>
      <c r="L3399" s="35">
        <v>0</v>
      </c>
      <c r="M3399" s="35">
        <v>0</v>
      </c>
      <c r="N3399" s="35">
        <v>0</v>
      </c>
      <c r="O3399" s="35">
        <v>0</v>
      </c>
      <c r="P3399" s="36">
        <v>12</v>
      </c>
      <c r="Q3399" s="37">
        <v>86</v>
      </c>
      <c r="R3399" s="36">
        <v>0</v>
      </c>
      <c r="S3399" s="39">
        <f t="shared" si="112"/>
        <v>86</v>
      </c>
      <c r="T3399" s="34" t="s">
        <v>29</v>
      </c>
      <c r="U3399" s="12">
        <f>((alpha*(beta^speed))*(speed^ceta))</f>
        <v>2.1368265406345299E-3</v>
      </c>
      <c r="V3399" s="8">
        <f t="shared" si="113"/>
        <v>86</v>
      </c>
    </row>
    <row r="3400" spans="1:28">
      <c r="A3400" s="34" t="s">
        <v>19</v>
      </c>
      <c r="B3400" s="34" t="s">
        <v>67</v>
      </c>
      <c r="C3400" s="5" t="s">
        <v>124</v>
      </c>
      <c r="D3400" s="35" t="s">
        <v>90</v>
      </c>
      <c r="E3400" s="36" t="s">
        <v>18</v>
      </c>
      <c r="F3400" s="37">
        <v>50</v>
      </c>
      <c r="G3400" s="38">
        <v>-0.04</v>
      </c>
      <c r="H3400" s="34">
        <v>0.98918197757612181</v>
      </c>
      <c r="I3400" s="35">
        <v>2.7964901506587574E-2</v>
      </c>
      <c r="J3400" s="35">
        <v>0.98725109717021775</v>
      </c>
      <c r="K3400" s="35">
        <v>-0.6960613183793104</v>
      </c>
      <c r="L3400" s="35">
        <v>0</v>
      </c>
      <c r="M3400" s="35">
        <v>0</v>
      </c>
      <c r="N3400" s="35">
        <v>0</v>
      </c>
      <c r="O3400" s="35">
        <v>0</v>
      </c>
      <c r="P3400" s="36">
        <v>12</v>
      </c>
      <c r="Q3400" s="37">
        <v>86</v>
      </c>
      <c r="R3400" s="36">
        <v>0</v>
      </c>
      <c r="S3400" s="39">
        <f t="shared" si="112"/>
        <v>86</v>
      </c>
      <c r="T3400" s="34" t="s">
        <v>29</v>
      </c>
      <c r="U3400" s="12">
        <f>((alpha*(beta^speed))*(speed^ceta))</f>
        <v>4.1769522121336321E-4</v>
      </c>
      <c r="V3400" s="8">
        <f t="shared" si="113"/>
        <v>86</v>
      </c>
      <c r="AB3400" s="41"/>
    </row>
    <row r="3401" spans="1:28">
      <c r="A3401" s="34" t="s">
        <v>19</v>
      </c>
      <c r="B3401" s="34" t="s">
        <v>67</v>
      </c>
      <c r="C3401" s="5" t="s">
        <v>124</v>
      </c>
      <c r="D3401" s="35" t="s">
        <v>90</v>
      </c>
      <c r="E3401" s="36" t="s">
        <v>17</v>
      </c>
      <c r="F3401" s="37">
        <v>50</v>
      </c>
      <c r="G3401" s="38">
        <v>-0.04</v>
      </c>
      <c r="H3401" s="34">
        <v>0.97480605945730603</v>
      </c>
      <c r="I3401" s="35">
        <v>811.63208567549873</v>
      </c>
      <c r="J3401" s="35">
        <v>0.96513653695116197</v>
      </c>
      <c r="K3401" s="35">
        <v>-0.42546740750470802</v>
      </c>
      <c r="L3401" s="35">
        <v>0</v>
      </c>
      <c r="M3401" s="35">
        <v>0</v>
      </c>
      <c r="N3401" s="35">
        <v>0</v>
      </c>
      <c r="O3401" s="35">
        <v>0</v>
      </c>
      <c r="P3401" s="36">
        <v>12</v>
      </c>
      <c r="Q3401" s="37">
        <v>86</v>
      </c>
      <c r="R3401" s="36">
        <v>0</v>
      </c>
      <c r="S3401" s="39">
        <f t="shared" si="112"/>
        <v>86</v>
      </c>
      <c r="T3401" s="34" t="s">
        <v>29</v>
      </c>
      <c r="U3401" s="12">
        <f>((alpha*(beta^speed))*(speed^ceta))</f>
        <v>5.7666854300941983</v>
      </c>
      <c r="V3401" s="8">
        <f t="shared" si="113"/>
        <v>86</v>
      </c>
    </row>
    <row r="3402" spans="1:28">
      <c r="A3402" s="34" t="s">
        <v>19</v>
      </c>
      <c r="B3402" s="34" t="s">
        <v>67</v>
      </c>
      <c r="C3402" s="5" t="s">
        <v>124</v>
      </c>
      <c r="D3402" s="35" t="s">
        <v>90</v>
      </c>
      <c r="E3402" s="36" t="s">
        <v>15</v>
      </c>
      <c r="F3402" s="37">
        <v>100</v>
      </c>
      <c r="G3402" s="38">
        <v>-0.04</v>
      </c>
      <c r="H3402" s="34">
        <v>0.99166376017216729</v>
      </c>
      <c r="I3402" s="35">
        <v>-8.1976387938879985E-2</v>
      </c>
      <c r="J3402" s="35">
        <v>18.218990003117618</v>
      </c>
      <c r="K3402" s="35">
        <v>0.16350877470952183</v>
      </c>
      <c r="L3402" s="35">
        <v>1.0312252221773008</v>
      </c>
      <c r="M3402" s="35">
        <v>1.0813031031118907E-2</v>
      </c>
      <c r="N3402" s="35">
        <v>0</v>
      </c>
      <c r="O3402" s="35">
        <v>0</v>
      </c>
      <c r="P3402" s="36">
        <v>12</v>
      </c>
      <c r="Q3402" s="37">
        <v>86</v>
      </c>
      <c r="R3402" s="36">
        <v>10</v>
      </c>
      <c r="S3402" s="39">
        <f t="shared" si="112"/>
        <v>86</v>
      </c>
      <c r="T3402" s="34" t="s">
        <v>44</v>
      </c>
      <c r="U3402" s="12">
        <f>(alpha+(beta/(1+EXP((((-1)*ceta)+(delta*LN(speed)))+(epsilon*speed)))))</f>
        <v>3.2816122135864295E-3</v>
      </c>
      <c r="V3402" s="8">
        <f t="shared" si="113"/>
        <v>86</v>
      </c>
    </row>
    <row r="3403" spans="1:28">
      <c r="A3403" s="34" t="s">
        <v>19</v>
      </c>
      <c r="B3403" s="34" t="s">
        <v>67</v>
      </c>
      <c r="C3403" s="5" t="s">
        <v>124</v>
      </c>
      <c r="D3403" s="35" t="s">
        <v>90</v>
      </c>
      <c r="E3403" s="36" t="s">
        <v>16</v>
      </c>
      <c r="F3403" s="37">
        <v>100</v>
      </c>
      <c r="G3403" s="38">
        <v>-0.04</v>
      </c>
      <c r="H3403" s="34">
        <v>0.97982827128247785</v>
      </c>
      <c r="I3403" s="35">
        <v>-0.30288099526828954</v>
      </c>
      <c r="J3403" s="35">
        <v>6.2043126041913714</v>
      </c>
      <c r="K3403" s="35">
        <v>2.8208429912462853</v>
      </c>
      <c r="L3403" s="35">
        <v>1.3144665881518531</v>
      </c>
      <c r="M3403" s="35">
        <v>-1.3655422018287681E-3</v>
      </c>
      <c r="N3403" s="35">
        <v>0</v>
      </c>
      <c r="O3403" s="35">
        <v>0</v>
      </c>
      <c r="P3403" s="36">
        <v>12</v>
      </c>
      <c r="Q3403" s="37">
        <v>86</v>
      </c>
      <c r="R3403" s="36">
        <v>10</v>
      </c>
      <c r="S3403" s="39">
        <f t="shared" si="112"/>
        <v>86</v>
      </c>
      <c r="T3403" s="34" t="s">
        <v>44</v>
      </c>
      <c r="U3403" s="12">
        <f>(alpha+(beta/(1+EXP((((-1)*ceta)+(delta*LN(speed)))+(epsilon*speed)))))</f>
        <v>1.557868326577172E-2</v>
      </c>
      <c r="V3403" s="8">
        <f t="shared" si="113"/>
        <v>86</v>
      </c>
    </row>
    <row r="3404" spans="1:28">
      <c r="A3404" s="34" t="s">
        <v>19</v>
      </c>
      <c r="B3404" s="34" t="s">
        <v>67</v>
      </c>
      <c r="C3404" s="5" t="s">
        <v>124</v>
      </c>
      <c r="D3404" s="35" t="s">
        <v>90</v>
      </c>
      <c r="E3404" s="36" t="s">
        <v>14</v>
      </c>
      <c r="F3404" s="37">
        <v>100</v>
      </c>
      <c r="G3404" s="38">
        <v>-0.04</v>
      </c>
      <c r="H3404" s="34">
        <v>0.99268512372113349</v>
      </c>
      <c r="I3404" s="35">
        <v>2.5851378576570241</v>
      </c>
      <c r="J3404" s="35">
        <v>0.13664727474047489</v>
      </c>
      <c r="K3404" s="35">
        <v>0.43634233059813232</v>
      </c>
      <c r="L3404" s="35">
        <v>0</v>
      </c>
      <c r="M3404" s="35">
        <v>0</v>
      </c>
      <c r="N3404" s="35">
        <v>0</v>
      </c>
      <c r="O3404" s="35">
        <v>0</v>
      </c>
      <c r="P3404" s="36">
        <v>12</v>
      </c>
      <c r="Q3404" s="37">
        <v>86</v>
      </c>
      <c r="R3404" s="36">
        <v>2</v>
      </c>
      <c r="S3404" s="39">
        <f t="shared" si="112"/>
        <v>86</v>
      </c>
      <c r="T3404" s="34" t="s">
        <v>31</v>
      </c>
      <c r="U3404" s="12">
        <f>((alpha+(beta*speed))^((-1)/ceta))</f>
        <v>2.2370069524841564E-3</v>
      </c>
      <c r="V3404" s="8">
        <f t="shared" si="113"/>
        <v>86</v>
      </c>
      <c r="AB3404" s="41"/>
    </row>
    <row r="3405" spans="1:28">
      <c r="A3405" s="34" t="s">
        <v>19</v>
      </c>
      <c r="B3405" s="34" t="s">
        <v>67</v>
      </c>
      <c r="C3405" s="5" t="s">
        <v>124</v>
      </c>
      <c r="D3405" s="35" t="s">
        <v>90</v>
      </c>
      <c r="E3405" s="36" t="s">
        <v>18</v>
      </c>
      <c r="F3405" s="37">
        <v>100</v>
      </c>
      <c r="G3405" s="38">
        <v>-0.04</v>
      </c>
      <c r="H3405" s="34">
        <v>0.98609853377358159</v>
      </c>
      <c r="I3405" s="35">
        <v>2.4561225901917616E-2</v>
      </c>
      <c r="J3405" s="35">
        <v>0.98517539759043338</v>
      </c>
      <c r="K3405" s="35">
        <v>-0.63037068253276352</v>
      </c>
      <c r="L3405" s="35">
        <v>0</v>
      </c>
      <c r="M3405" s="35">
        <v>0</v>
      </c>
      <c r="N3405" s="35">
        <v>0</v>
      </c>
      <c r="O3405" s="35">
        <v>0</v>
      </c>
      <c r="P3405" s="36">
        <v>12</v>
      </c>
      <c r="Q3405" s="37">
        <v>86</v>
      </c>
      <c r="R3405" s="36">
        <v>0</v>
      </c>
      <c r="S3405" s="39">
        <f t="shared" si="112"/>
        <v>86</v>
      </c>
      <c r="T3405" s="34" t="s">
        <v>29</v>
      </c>
      <c r="U3405" s="12">
        <f>((alpha*(beta^speed))*(speed^ceta))</f>
        <v>4.1017095513747704E-4</v>
      </c>
      <c r="V3405" s="8">
        <f t="shared" si="113"/>
        <v>86</v>
      </c>
      <c r="AB3405" s="41"/>
    </row>
    <row r="3406" spans="1:28">
      <c r="A3406" s="34" t="s">
        <v>19</v>
      </c>
      <c r="B3406" s="34" t="s">
        <v>67</v>
      </c>
      <c r="C3406" s="5" t="s">
        <v>124</v>
      </c>
      <c r="D3406" s="35" t="s">
        <v>90</v>
      </c>
      <c r="E3406" s="36" t="s">
        <v>17</v>
      </c>
      <c r="F3406" s="37">
        <v>100</v>
      </c>
      <c r="G3406" s="38">
        <v>-0.04</v>
      </c>
      <c r="H3406" s="34">
        <v>0.96702817839120381</v>
      </c>
      <c r="I3406" s="35">
        <v>548.59148514817537</v>
      </c>
      <c r="J3406" s="35">
        <v>0.95954473433340437</v>
      </c>
      <c r="K3406" s="35">
        <v>-0.24656234384504996</v>
      </c>
      <c r="L3406" s="35">
        <v>0</v>
      </c>
      <c r="M3406" s="35">
        <v>0</v>
      </c>
      <c r="N3406" s="35">
        <v>0</v>
      </c>
      <c r="O3406" s="35">
        <v>0</v>
      </c>
      <c r="P3406" s="36">
        <v>12</v>
      </c>
      <c r="Q3406" s="37">
        <v>86</v>
      </c>
      <c r="R3406" s="36">
        <v>0</v>
      </c>
      <c r="S3406" s="39">
        <f t="shared" si="112"/>
        <v>86</v>
      </c>
      <c r="T3406" s="34" t="s">
        <v>29</v>
      </c>
      <c r="U3406" s="12">
        <f>((alpha*(beta^speed))*(speed^ceta))</f>
        <v>5.2466738804279185</v>
      </c>
      <c r="V3406" s="8">
        <f t="shared" si="113"/>
        <v>86</v>
      </c>
    </row>
    <row r="3407" spans="1:28">
      <c r="A3407" s="34" t="s">
        <v>19</v>
      </c>
      <c r="B3407" s="34" t="s">
        <v>67</v>
      </c>
      <c r="C3407" s="5" t="s">
        <v>124</v>
      </c>
      <c r="D3407" s="35" t="s">
        <v>90</v>
      </c>
      <c r="E3407" s="36" t="s">
        <v>15</v>
      </c>
      <c r="F3407" s="37">
        <v>0</v>
      </c>
      <c r="G3407" s="38">
        <v>-0.02</v>
      </c>
      <c r="H3407" s="34">
        <v>0.99416522894081671</v>
      </c>
      <c r="I3407" s="35">
        <v>0.35277975328841021</v>
      </c>
      <c r="J3407" s="35">
        <v>17.979255972161933</v>
      </c>
      <c r="K3407" s="35">
        <v>0.15186228789378634</v>
      </c>
      <c r="L3407" s="35">
        <v>0.82674231786397645</v>
      </c>
      <c r="M3407" s="35">
        <v>4.5680983161898406E-2</v>
      </c>
      <c r="N3407" s="35">
        <v>0</v>
      </c>
      <c r="O3407" s="35">
        <v>0</v>
      </c>
      <c r="P3407" s="36">
        <v>12</v>
      </c>
      <c r="Q3407" s="37">
        <v>86</v>
      </c>
      <c r="R3407" s="36">
        <v>10</v>
      </c>
      <c r="S3407" s="39">
        <f t="shared" si="112"/>
        <v>86</v>
      </c>
      <c r="T3407" s="34" t="s">
        <v>44</v>
      </c>
      <c r="U3407" s="12">
        <f>(alpha+(beta/(1+EXP((((-1)*ceta)+(delta*LN(speed)))+(epsilon*speed)))))</f>
        <v>0.36313091090430621</v>
      </c>
      <c r="V3407" s="8">
        <f t="shared" si="113"/>
        <v>86</v>
      </c>
    </row>
    <row r="3408" spans="1:28">
      <c r="A3408" s="34" t="s">
        <v>19</v>
      </c>
      <c r="B3408" s="34" t="s">
        <v>67</v>
      </c>
      <c r="C3408" s="5" t="s">
        <v>124</v>
      </c>
      <c r="D3408" s="35" t="s">
        <v>90</v>
      </c>
      <c r="E3408" s="36" t="s">
        <v>16</v>
      </c>
      <c r="F3408" s="37">
        <v>0</v>
      </c>
      <c r="G3408" s="38">
        <v>-0.02</v>
      </c>
      <c r="H3408" s="34">
        <v>0.99803343792672516</v>
      </c>
      <c r="I3408" s="35">
        <v>0.35608478195825188</v>
      </c>
      <c r="J3408" s="35">
        <v>20.266744173286018</v>
      </c>
      <c r="K3408" s="35">
        <v>0.96109185480964643</v>
      </c>
      <c r="L3408" s="35">
        <v>1.1165924079375849</v>
      </c>
      <c r="M3408" s="35">
        <v>1.0438781021281077E-2</v>
      </c>
      <c r="N3408" s="35">
        <v>0</v>
      </c>
      <c r="O3408" s="35">
        <v>0</v>
      </c>
      <c r="P3408" s="36">
        <v>12</v>
      </c>
      <c r="Q3408" s="37">
        <v>86</v>
      </c>
      <c r="R3408" s="36">
        <v>10</v>
      </c>
      <c r="S3408" s="39">
        <f t="shared" si="112"/>
        <v>86</v>
      </c>
      <c r="T3408" s="34" t="s">
        <v>44</v>
      </c>
      <c r="U3408" s="12">
        <f>(alpha+(beta/(1+EXP((((-1)*ceta)+(delta*LN(speed)))+(epsilon*speed)))))</f>
        <v>0.50435848557638474</v>
      </c>
      <c r="V3408" s="8">
        <f t="shared" si="113"/>
        <v>86</v>
      </c>
    </row>
    <row r="3409" spans="1:28">
      <c r="A3409" s="34" t="s">
        <v>19</v>
      </c>
      <c r="B3409" s="34" t="s">
        <v>67</v>
      </c>
      <c r="C3409" s="5" t="s">
        <v>124</v>
      </c>
      <c r="D3409" s="35" t="s">
        <v>90</v>
      </c>
      <c r="E3409" s="36" t="s">
        <v>14</v>
      </c>
      <c r="F3409" s="37">
        <v>0</v>
      </c>
      <c r="G3409" s="38">
        <v>-0.02</v>
      </c>
      <c r="H3409" s="34">
        <v>0.99258910427173797</v>
      </c>
      <c r="I3409" s="35">
        <v>0.82330908766882083</v>
      </c>
      <c r="J3409" s="35">
        <v>1.0093782934685411</v>
      </c>
      <c r="K3409" s="35">
        <v>-1.1821350596574223</v>
      </c>
      <c r="L3409" s="35">
        <v>0</v>
      </c>
      <c r="M3409" s="35">
        <v>0</v>
      </c>
      <c r="N3409" s="35">
        <v>0</v>
      </c>
      <c r="O3409" s="35">
        <v>0</v>
      </c>
      <c r="P3409" s="36">
        <v>12</v>
      </c>
      <c r="Q3409" s="37">
        <v>86</v>
      </c>
      <c r="R3409" s="36">
        <v>0</v>
      </c>
      <c r="S3409" s="39">
        <f t="shared" si="112"/>
        <v>86</v>
      </c>
      <c r="T3409" s="34" t="s">
        <v>29</v>
      </c>
      <c r="U3409" s="12">
        <f>((alpha*(beta^speed))*(speed^ceta))</f>
        <v>9.492161488810635E-3</v>
      </c>
      <c r="V3409" s="8">
        <f t="shared" si="113"/>
        <v>86</v>
      </c>
      <c r="AB3409" s="41"/>
    </row>
    <row r="3410" spans="1:28">
      <c r="A3410" s="34" t="s">
        <v>19</v>
      </c>
      <c r="B3410" s="34" t="s">
        <v>67</v>
      </c>
      <c r="C3410" s="5" t="s">
        <v>124</v>
      </c>
      <c r="D3410" s="35" t="s">
        <v>90</v>
      </c>
      <c r="E3410" s="36" t="s">
        <v>18</v>
      </c>
      <c r="F3410" s="37">
        <v>0</v>
      </c>
      <c r="G3410" s="38">
        <v>-0.02</v>
      </c>
      <c r="H3410" s="34">
        <v>0.98753450964384937</v>
      </c>
      <c r="I3410" s="35">
        <v>20.192998341006962</v>
      </c>
      <c r="J3410" s="35">
        <v>15.484613205532195</v>
      </c>
      <c r="K3410" s="35">
        <v>-3.2267844933849994E-2</v>
      </c>
      <c r="L3410" s="35">
        <v>0</v>
      </c>
      <c r="M3410" s="35">
        <v>0</v>
      </c>
      <c r="N3410" s="35">
        <v>0</v>
      </c>
      <c r="O3410" s="35">
        <v>0</v>
      </c>
      <c r="P3410" s="36">
        <v>12</v>
      </c>
      <c r="Q3410" s="37">
        <v>86</v>
      </c>
      <c r="R3410" s="36">
        <v>5</v>
      </c>
      <c r="S3410" s="39">
        <f t="shared" si="112"/>
        <v>86</v>
      </c>
      <c r="T3410" s="34" t="s">
        <v>36</v>
      </c>
      <c r="U3410" s="12">
        <f>(1/(((ceta*(speed^2))+(beta*speed))+alpha))</f>
        <v>8.9829765623585325E-4</v>
      </c>
      <c r="V3410" s="8">
        <f t="shared" si="113"/>
        <v>86</v>
      </c>
      <c r="AB3410" s="41"/>
    </row>
    <row r="3411" spans="1:28">
      <c r="A3411" s="34" t="s">
        <v>19</v>
      </c>
      <c r="B3411" s="34" t="s">
        <v>67</v>
      </c>
      <c r="C3411" s="5" t="s">
        <v>124</v>
      </c>
      <c r="D3411" s="35" t="s">
        <v>90</v>
      </c>
      <c r="E3411" s="36" t="s">
        <v>17</v>
      </c>
      <c r="F3411" s="37">
        <v>0</v>
      </c>
      <c r="G3411" s="38">
        <v>-0.02</v>
      </c>
      <c r="H3411" s="34">
        <v>0.97845754650223093</v>
      </c>
      <c r="I3411" s="35">
        <v>3346.7529453406023</v>
      </c>
      <c r="J3411" s="35">
        <v>1.0081155684567198</v>
      </c>
      <c r="K3411" s="35">
        <v>-1.0711533409877552</v>
      </c>
      <c r="L3411" s="35">
        <v>0</v>
      </c>
      <c r="M3411" s="35">
        <v>0</v>
      </c>
      <c r="N3411" s="35">
        <v>0</v>
      </c>
      <c r="O3411" s="35">
        <v>0</v>
      </c>
      <c r="P3411" s="36">
        <v>12</v>
      </c>
      <c r="Q3411" s="37">
        <v>86</v>
      </c>
      <c r="R3411" s="36">
        <v>0</v>
      </c>
      <c r="S3411" s="39">
        <f t="shared" si="112"/>
        <v>86</v>
      </c>
      <c r="T3411" s="34" t="s">
        <v>29</v>
      </c>
      <c r="U3411" s="12">
        <f>((alpha*(beta^speed))*(speed^ceta))</f>
        <v>56.802419876853179</v>
      </c>
      <c r="V3411" s="8">
        <f t="shared" si="113"/>
        <v>86</v>
      </c>
    </row>
    <row r="3412" spans="1:28">
      <c r="A3412" s="34" t="s">
        <v>19</v>
      </c>
      <c r="B3412" s="34" t="s">
        <v>67</v>
      </c>
      <c r="C3412" s="5" t="s">
        <v>124</v>
      </c>
      <c r="D3412" s="35" t="s">
        <v>90</v>
      </c>
      <c r="E3412" s="36" t="s">
        <v>15</v>
      </c>
      <c r="F3412" s="37">
        <v>50</v>
      </c>
      <c r="G3412" s="38">
        <v>-0.02</v>
      </c>
      <c r="H3412" s="34">
        <v>0.99390730336205202</v>
      </c>
      <c r="I3412" s="35">
        <v>0.20950199106751882</v>
      </c>
      <c r="J3412" s="35">
        <v>19.807981131471038</v>
      </c>
      <c r="K3412" s="35">
        <v>0.14447472826387028</v>
      </c>
      <c r="L3412" s="35">
        <v>0.91701335468351342</v>
      </c>
      <c r="M3412" s="35">
        <v>3.1348594987952304E-2</v>
      </c>
      <c r="N3412" s="35">
        <v>0</v>
      </c>
      <c r="O3412" s="35">
        <v>0</v>
      </c>
      <c r="P3412" s="36">
        <v>12</v>
      </c>
      <c r="Q3412" s="37">
        <v>86</v>
      </c>
      <c r="R3412" s="36">
        <v>10</v>
      </c>
      <c r="S3412" s="39">
        <f t="shared" si="112"/>
        <v>86</v>
      </c>
      <c r="T3412" s="34" t="s">
        <v>44</v>
      </c>
      <c r="U3412" s="12">
        <f>(alpha+(beta/(1+EXP((((-1)*ceta)+(delta*LN(speed)))+(epsilon*speed)))))</f>
        <v>0.23545606742129657</v>
      </c>
      <c r="V3412" s="8">
        <f t="shared" si="113"/>
        <v>86</v>
      </c>
    </row>
    <row r="3413" spans="1:28">
      <c r="A3413" s="34" t="s">
        <v>19</v>
      </c>
      <c r="B3413" s="34" t="s">
        <v>67</v>
      </c>
      <c r="C3413" s="5" t="s">
        <v>124</v>
      </c>
      <c r="D3413" s="35" t="s">
        <v>90</v>
      </c>
      <c r="E3413" s="36" t="s">
        <v>16</v>
      </c>
      <c r="F3413" s="37">
        <v>50</v>
      </c>
      <c r="G3413" s="38">
        <v>-0.02</v>
      </c>
      <c r="H3413" s="34">
        <v>0.99601327818765273</v>
      </c>
      <c r="I3413" s="35">
        <v>0.34785701405644287</v>
      </c>
      <c r="J3413" s="35">
        <v>56.637599250627943</v>
      </c>
      <c r="K3413" s="35">
        <v>-0.72548570642812904</v>
      </c>
      <c r="L3413" s="35">
        <v>0.8113755063188407</v>
      </c>
      <c r="M3413" s="35">
        <v>2.5394872295454774E-2</v>
      </c>
      <c r="N3413" s="35">
        <v>0</v>
      </c>
      <c r="O3413" s="35">
        <v>0</v>
      </c>
      <c r="P3413" s="36">
        <v>12</v>
      </c>
      <c r="Q3413" s="37">
        <v>86</v>
      </c>
      <c r="R3413" s="36">
        <v>10</v>
      </c>
      <c r="S3413" s="39">
        <f t="shared" si="112"/>
        <v>86</v>
      </c>
      <c r="T3413" s="34" t="s">
        <v>44</v>
      </c>
      <c r="U3413" s="12">
        <f>(alpha+(beta/(1+EXP((((-1)*ceta)+(delta*LN(speed)))+(epsilon*speed)))))</f>
        <v>0.43090080065221614</v>
      </c>
      <c r="V3413" s="8">
        <f t="shared" si="113"/>
        <v>86</v>
      </c>
    </row>
    <row r="3414" spans="1:28">
      <c r="A3414" s="34" t="s">
        <v>19</v>
      </c>
      <c r="B3414" s="34" t="s">
        <v>67</v>
      </c>
      <c r="C3414" s="5" t="s">
        <v>124</v>
      </c>
      <c r="D3414" s="35" t="s">
        <v>90</v>
      </c>
      <c r="E3414" s="36" t="s">
        <v>14</v>
      </c>
      <c r="F3414" s="37">
        <v>50</v>
      </c>
      <c r="G3414" s="38">
        <v>-0.02</v>
      </c>
      <c r="H3414" s="34">
        <v>0.99294554791677503</v>
      </c>
      <c r="I3414" s="35">
        <v>0.66687642175996142</v>
      </c>
      <c r="J3414" s="35">
        <v>1.0018477328709292</v>
      </c>
      <c r="K3414" s="35">
        <v>-1.0749600150177676</v>
      </c>
      <c r="L3414" s="35">
        <v>0</v>
      </c>
      <c r="M3414" s="35">
        <v>0</v>
      </c>
      <c r="N3414" s="35">
        <v>0</v>
      </c>
      <c r="O3414" s="35">
        <v>0</v>
      </c>
      <c r="P3414" s="36">
        <v>12</v>
      </c>
      <c r="Q3414" s="37">
        <v>86</v>
      </c>
      <c r="R3414" s="36">
        <v>0</v>
      </c>
      <c r="S3414" s="39">
        <f t="shared" si="112"/>
        <v>86</v>
      </c>
      <c r="T3414" s="34" t="s">
        <v>29</v>
      </c>
      <c r="U3414" s="12">
        <f>((alpha*(beta^speed))*(speed^ceta))</f>
        <v>6.5085579460650925E-3</v>
      </c>
      <c r="V3414" s="8">
        <f t="shared" si="113"/>
        <v>86</v>
      </c>
      <c r="AB3414" s="41"/>
    </row>
    <row r="3415" spans="1:28">
      <c r="A3415" s="34" t="s">
        <v>19</v>
      </c>
      <c r="B3415" s="34" t="s">
        <v>67</v>
      </c>
      <c r="C3415" s="5" t="s">
        <v>124</v>
      </c>
      <c r="D3415" s="35" t="s">
        <v>90</v>
      </c>
      <c r="E3415" s="36" t="s">
        <v>18</v>
      </c>
      <c r="F3415" s="37">
        <v>50</v>
      </c>
      <c r="G3415" s="38">
        <v>-0.02</v>
      </c>
      <c r="H3415" s="34">
        <v>0.9857875847354336</v>
      </c>
      <c r="I3415" s="35">
        <v>57.017131849666278</v>
      </c>
      <c r="J3415" s="35">
        <v>11.002478214120178</v>
      </c>
      <c r="K3415" s="35">
        <v>3.9427101517681716E-2</v>
      </c>
      <c r="L3415" s="35">
        <v>0</v>
      </c>
      <c r="M3415" s="35">
        <v>0</v>
      </c>
      <c r="N3415" s="35">
        <v>0</v>
      </c>
      <c r="O3415" s="35">
        <v>0</v>
      </c>
      <c r="P3415" s="36">
        <v>12</v>
      </c>
      <c r="Q3415" s="37">
        <v>86</v>
      </c>
      <c r="R3415" s="36">
        <v>5</v>
      </c>
      <c r="S3415" s="39">
        <f t="shared" si="112"/>
        <v>86</v>
      </c>
      <c r="T3415" s="34" t="s">
        <v>36</v>
      </c>
      <c r="U3415" s="12">
        <f>(1/(((ceta*(speed^2))+(beta*speed))+alpha))</f>
        <v>7.723003058534248E-4</v>
      </c>
      <c r="V3415" s="8">
        <f t="shared" si="113"/>
        <v>86</v>
      </c>
      <c r="AB3415" s="41"/>
    </row>
    <row r="3416" spans="1:28">
      <c r="A3416" s="34" t="s">
        <v>19</v>
      </c>
      <c r="B3416" s="34" t="s">
        <v>67</v>
      </c>
      <c r="C3416" s="5" t="s">
        <v>124</v>
      </c>
      <c r="D3416" s="35" t="s">
        <v>90</v>
      </c>
      <c r="E3416" s="36" t="s">
        <v>17</v>
      </c>
      <c r="F3416" s="37">
        <v>50</v>
      </c>
      <c r="G3416" s="38">
        <v>-0.02</v>
      </c>
      <c r="H3416" s="34">
        <v>0.97549511589123317</v>
      </c>
      <c r="I3416" s="35">
        <v>9.075237648845345</v>
      </c>
      <c r="J3416" s="35">
        <v>-6.2516645551266743</v>
      </c>
      <c r="K3416" s="35">
        <v>-1.2034574762413679</v>
      </c>
      <c r="L3416" s="35">
        <v>0</v>
      </c>
      <c r="M3416" s="35">
        <v>0</v>
      </c>
      <c r="N3416" s="35">
        <v>0</v>
      </c>
      <c r="O3416" s="35">
        <v>0</v>
      </c>
      <c r="P3416" s="36">
        <v>12</v>
      </c>
      <c r="Q3416" s="37">
        <v>86</v>
      </c>
      <c r="R3416" s="36">
        <v>13</v>
      </c>
      <c r="S3416" s="39">
        <f t="shared" si="112"/>
        <v>86</v>
      </c>
      <c r="T3416" s="34" t="s">
        <v>50</v>
      </c>
      <c r="U3416" s="12">
        <f>EXP((alpha+(beta/speed))+(ceta*LN(speed)))</f>
        <v>38.165284492369736</v>
      </c>
      <c r="V3416" s="8">
        <f t="shared" si="113"/>
        <v>86</v>
      </c>
    </row>
    <row r="3417" spans="1:28">
      <c r="A3417" s="34" t="s">
        <v>19</v>
      </c>
      <c r="B3417" s="34" t="s">
        <v>67</v>
      </c>
      <c r="C3417" s="5" t="s">
        <v>124</v>
      </c>
      <c r="D3417" s="35" t="s">
        <v>90</v>
      </c>
      <c r="E3417" s="36" t="s">
        <v>15</v>
      </c>
      <c r="F3417" s="37">
        <v>100</v>
      </c>
      <c r="G3417" s="38">
        <v>-0.02</v>
      </c>
      <c r="H3417" s="34">
        <v>0.99421189672930721</v>
      </c>
      <c r="I3417" s="35">
        <v>-0.13001789543035094</v>
      </c>
      <c r="J3417" s="35">
        <v>23.744847485834111</v>
      </c>
      <c r="K3417" s="35">
        <v>4.5910518749045372E-2</v>
      </c>
      <c r="L3417" s="35">
        <v>1.0370078659465889</v>
      </c>
      <c r="M3417" s="35">
        <v>-7.2827646479258076E-4</v>
      </c>
      <c r="N3417" s="35">
        <v>0</v>
      </c>
      <c r="O3417" s="35">
        <v>0</v>
      </c>
      <c r="P3417" s="36">
        <v>12</v>
      </c>
      <c r="Q3417" s="37">
        <v>86</v>
      </c>
      <c r="R3417" s="36">
        <v>10</v>
      </c>
      <c r="S3417" s="39">
        <f t="shared" si="112"/>
        <v>86</v>
      </c>
      <c r="T3417" s="34" t="s">
        <v>44</v>
      </c>
      <c r="U3417" s="12">
        <f>(alpha+(beta/(1+EXP((((-1)*ceta)+(delta*LN(speed)))+(epsilon*speed)))))</f>
        <v>0.12813153641770111</v>
      </c>
      <c r="V3417" s="8">
        <f t="shared" si="113"/>
        <v>86</v>
      </c>
    </row>
    <row r="3418" spans="1:28">
      <c r="A3418" s="34" t="s">
        <v>19</v>
      </c>
      <c r="B3418" s="34" t="s">
        <v>67</v>
      </c>
      <c r="C3418" s="5" t="s">
        <v>124</v>
      </c>
      <c r="D3418" s="35" t="s">
        <v>90</v>
      </c>
      <c r="E3418" s="36" t="s">
        <v>16</v>
      </c>
      <c r="F3418" s="37">
        <v>100</v>
      </c>
      <c r="G3418" s="38">
        <v>-0.02</v>
      </c>
      <c r="H3418" s="34">
        <v>0.99321717603248905</v>
      </c>
      <c r="I3418" s="35">
        <v>-0.17280486741493886</v>
      </c>
      <c r="J3418" s="35">
        <v>34.190978033842903</v>
      </c>
      <c r="K3418" s="35">
        <v>0.18667344821342932</v>
      </c>
      <c r="L3418" s="35">
        <v>1.0020145111724585</v>
      </c>
      <c r="M3418" s="35">
        <v>-1.3779172094975122E-4</v>
      </c>
      <c r="N3418" s="35">
        <v>0</v>
      </c>
      <c r="O3418" s="35">
        <v>0</v>
      </c>
      <c r="P3418" s="36">
        <v>12</v>
      </c>
      <c r="Q3418" s="37">
        <v>86</v>
      </c>
      <c r="R3418" s="36">
        <v>10</v>
      </c>
      <c r="S3418" s="39">
        <f t="shared" si="112"/>
        <v>86</v>
      </c>
      <c r="T3418" s="34" t="s">
        <v>44</v>
      </c>
      <c r="U3418" s="12">
        <f>(alpha+(beta/(1+EXP((((-1)*ceta)+(delta*LN(speed)))+(epsilon*speed)))))</f>
        <v>0.30107939926284844</v>
      </c>
      <c r="V3418" s="8">
        <f t="shared" si="113"/>
        <v>86</v>
      </c>
    </row>
    <row r="3419" spans="1:28">
      <c r="A3419" s="34" t="s">
        <v>19</v>
      </c>
      <c r="B3419" s="34" t="s">
        <v>67</v>
      </c>
      <c r="C3419" s="5" t="s">
        <v>124</v>
      </c>
      <c r="D3419" s="35" t="s">
        <v>90</v>
      </c>
      <c r="E3419" s="36" t="s">
        <v>14</v>
      </c>
      <c r="F3419" s="37">
        <v>100</v>
      </c>
      <c r="G3419" s="38">
        <v>-0.02</v>
      </c>
      <c r="H3419" s="34">
        <v>0.9940315180163195</v>
      </c>
      <c r="I3419" s="35">
        <v>4.4591879085145267</v>
      </c>
      <c r="J3419" s="35">
        <v>1.3233450083790543</v>
      </c>
      <c r="K3419" s="35">
        <v>1.2075938136387774E-2</v>
      </c>
      <c r="L3419" s="35">
        <v>0</v>
      </c>
      <c r="M3419" s="35">
        <v>0</v>
      </c>
      <c r="N3419" s="35">
        <v>0</v>
      </c>
      <c r="O3419" s="35">
        <v>0</v>
      </c>
      <c r="P3419" s="36">
        <v>12</v>
      </c>
      <c r="Q3419" s="37">
        <v>86</v>
      </c>
      <c r="R3419" s="36">
        <v>5</v>
      </c>
      <c r="S3419" s="39">
        <f t="shared" si="112"/>
        <v>86</v>
      </c>
      <c r="T3419" s="34" t="s">
        <v>36</v>
      </c>
      <c r="U3419" s="12">
        <f>(1/(((ceta*(speed^2))+(beta*speed))+alpha))</f>
        <v>4.8174082538519373E-3</v>
      </c>
      <c r="V3419" s="8">
        <f t="shared" si="113"/>
        <v>86</v>
      </c>
      <c r="AB3419" s="41"/>
    </row>
    <row r="3420" spans="1:28">
      <c r="A3420" s="34" t="s">
        <v>19</v>
      </c>
      <c r="B3420" s="34" t="s">
        <v>67</v>
      </c>
      <c r="C3420" s="5" t="s">
        <v>124</v>
      </c>
      <c r="D3420" s="35" t="s">
        <v>90</v>
      </c>
      <c r="E3420" s="36" t="s">
        <v>18</v>
      </c>
      <c r="F3420" s="37">
        <v>100</v>
      </c>
      <c r="G3420" s="38">
        <v>-0.02</v>
      </c>
      <c r="H3420" s="34">
        <v>0.98015863593331554</v>
      </c>
      <c r="I3420" s="35">
        <v>2.3650109232994532E-2</v>
      </c>
      <c r="J3420" s="35">
        <v>0.98661352443405137</v>
      </c>
      <c r="K3420" s="35">
        <v>-0.53426744866381559</v>
      </c>
      <c r="L3420" s="35">
        <v>0</v>
      </c>
      <c r="M3420" s="35">
        <v>0</v>
      </c>
      <c r="N3420" s="35">
        <v>0</v>
      </c>
      <c r="O3420" s="35">
        <v>0</v>
      </c>
      <c r="P3420" s="36">
        <v>12</v>
      </c>
      <c r="Q3420" s="37">
        <v>86</v>
      </c>
      <c r="R3420" s="36">
        <v>0</v>
      </c>
      <c r="S3420" s="39">
        <f t="shared" si="112"/>
        <v>86</v>
      </c>
      <c r="T3420" s="34" t="s">
        <v>29</v>
      </c>
      <c r="U3420" s="12">
        <f>((alpha*(beta^speed))*(speed^ceta))</f>
        <v>6.8697533012219254E-4</v>
      </c>
      <c r="V3420" s="8">
        <f t="shared" si="113"/>
        <v>86</v>
      </c>
      <c r="AB3420" s="41"/>
    </row>
    <row r="3421" spans="1:28">
      <c r="A3421" s="34" t="s">
        <v>19</v>
      </c>
      <c r="B3421" s="34" t="s">
        <v>67</v>
      </c>
      <c r="C3421" s="5" t="s">
        <v>124</v>
      </c>
      <c r="D3421" s="35" t="s">
        <v>90</v>
      </c>
      <c r="E3421" s="36" t="s">
        <v>17</v>
      </c>
      <c r="F3421" s="37">
        <v>100</v>
      </c>
      <c r="G3421" s="38">
        <v>-0.02</v>
      </c>
      <c r="H3421" s="34">
        <v>0.96633166183764108</v>
      </c>
      <c r="I3421" s="35">
        <v>-1.3495029947956704E-3</v>
      </c>
      <c r="J3421" s="35">
        <v>0.24898597219229904</v>
      </c>
      <c r="K3421" s="35">
        <v>-16.263479660168247</v>
      </c>
      <c r="L3421" s="35">
        <v>429.09493108008246</v>
      </c>
      <c r="M3421" s="35">
        <v>0</v>
      </c>
      <c r="N3421" s="35">
        <v>0</v>
      </c>
      <c r="O3421" s="35">
        <v>0</v>
      </c>
      <c r="P3421" s="36">
        <v>12</v>
      </c>
      <c r="Q3421" s="37">
        <v>86</v>
      </c>
      <c r="R3421" s="36">
        <v>14</v>
      </c>
      <c r="S3421" s="39">
        <f t="shared" si="112"/>
        <v>86</v>
      </c>
      <c r="T3421" s="34" t="s">
        <v>51</v>
      </c>
      <c r="U3421" s="12">
        <f>(((alpha*(speed^3))+(beta*(speed^2))+(ceta*speed))+delta)</f>
        <v>13.576453782102021</v>
      </c>
      <c r="V3421" s="8">
        <f t="shared" si="113"/>
        <v>86</v>
      </c>
    </row>
    <row r="3422" spans="1:28">
      <c r="A3422" s="34" t="s">
        <v>19</v>
      </c>
      <c r="B3422" s="34" t="s">
        <v>67</v>
      </c>
      <c r="C3422" s="5" t="s">
        <v>124</v>
      </c>
      <c r="D3422" s="35" t="s">
        <v>90</v>
      </c>
      <c r="E3422" s="36" t="s">
        <v>15</v>
      </c>
      <c r="F3422" s="37">
        <v>0</v>
      </c>
      <c r="G3422" s="38">
        <v>0.02</v>
      </c>
      <c r="H3422" s="34">
        <v>0.99869873908328666</v>
      </c>
      <c r="I3422" s="35">
        <v>21.257901395151521</v>
      </c>
      <c r="J3422" s="35">
        <v>1.008575236368805</v>
      </c>
      <c r="K3422" s="35">
        <v>-0.93700938093999842</v>
      </c>
      <c r="L3422" s="35">
        <v>0</v>
      </c>
      <c r="M3422" s="35">
        <v>0</v>
      </c>
      <c r="N3422" s="35">
        <v>0</v>
      </c>
      <c r="O3422" s="35">
        <v>0</v>
      </c>
      <c r="P3422" s="36">
        <v>12</v>
      </c>
      <c r="Q3422" s="37">
        <v>86</v>
      </c>
      <c r="R3422" s="36">
        <v>0</v>
      </c>
      <c r="S3422" s="39">
        <f t="shared" si="112"/>
        <v>86</v>
      </c>
      <c r="T3422" s="34" t="s">
        <v>29</v>
      </c>
      <c r="U3422" s="12">
        <f>((alpha*(beta^speed))*(speed^ceta))</f>
        <v>0.68201048434011902</v>
      </c>
      <c r="V3422" s="8">
        <f t="shared" si="113"/>
        <v>86</v>
      </c>
    </row>
    <row r="3423" spans="1:28">
      <c r="A3423" s="34" t="s">
        <v>19</v>
      </c>
      <c r="B3423" s="34" t="s">
        <v>67</v>
      </c>
      <c r="C3423" s="5" t="s">
        <v>124</v>
      </c>
      <c r="D3423" s="35" t="s">
        <v>90</v>
      </c>
      <c r="E3423" s="36" t="s">
        <v>16</v>
      </c>
      <c r="F3423" s="37">
        <v>0</v>
      </c>
      <c r="G3423" s="38">
        <v>0.02</v>
      </c>
      <c r="H3423" s="34">
        <v>0.99627057583986811</v>
      </c>
      <c r="I3423" s="35">
        <v>0.1912854396504802</v>
      </c>
      <c r="J3423" s="35">
        <v>33.700504434988723</v>
      </c>
      <c r="K3423" s="35">
        <v>-0.54297407536261433</v>
      </c>
      <c r="L3423" s="35">
        <v>0.44402277670011731</v>
      </c>
      <c r="M3423" s="35">
        <v>7.5565465640889729E-2</v>
      </c>
      <c r="N3423" s="35">
        <v>0</v>
      </c>
      <c r="O3423" s="35">
        <v>0</v>
      </c>
      <c r="P3423" s="36">
        <v>12</v>
      </c>
      <c r="Q3423" s="37">
        <v>86</v>
      </c>
      <c r="R3423" s="36">
        <v>10</v>
      </c>
      <c r="S3423" s="39">
        <f t="shared" si="112"/>
        <v>86</v>
      </c>
      <c r="T3423" s="34" t="s">
        <v>44</v>
      </c>
      <c r="U3423" s="12">
        <f>(alpha+(beta/(1+EXP((((-1)*ceta)+(delta*LN(speed)))+(epsilon*speed)))))</f>
        <v>0.19536386627258506</v>
      </c>
      <c r="V3423" s="8">
        <f t="shared" si="113"/>
        <v>86</v>
      </c>
    </row>
    <row r="3424" spans="1:28">
      <c r="A3424" s="34" t="s">
        <v>19</v>
      </c>
      <c r="B3424" s="34" t="s">
        <v>67</v>
      </c>
      <c r="C3424" s="5" t="s">
        <v>124</v>
      </c>
      <c r="D3424" s="35" t="s">
        <v>90</v>
      </c>
      <c r="E3424" s="36" t="s">
        <v>14</v>
      </c>
      <c r="F3424" s="37">
        <v>0</v>
      </c>
      <c r="G3424" s="38">
        <v>0.02</v>
      </c>
      <c r="H3424" s="34">
        <v>0.99828816724934499</v>
      </c>
      <c r="I3424" s="35">
        <v>3.533581317208661</v>
      </c>
      <c r="J3424" s="35">
        <v>1.1740850327713568</v>
      </c>
      <c r="K3424" s="35">
        <v>-6.681025425463844E-3</v>
      </c>
      <c r="L3424" s="35">
        <v>0</v>
      </c>
      <c r="M3424" s="35">
        <v>0</v>
      </c>
      <c r="N3424" s="35">
        <v>0</v>
      </c>
      <c r="O3424" s="35">
        <v>0</v>
      </c>
      <c r="P3424" s="36">
        <v>12</v>
      </c>
      <c r="Q3424" s="37">
        <v>86</v>
      </c>
      <c r="R3424" s="36">
        <v>5</v>
      </c>
      <c r="S3424" s="39">
        <f t="shared" si="112"/>
        <v>86</v>
      </c>
      <c r="T3424" s="34" t="s">
        <v>36</v>
      </c>
      <c r="U3424" s="12">
        <f>(1/(((ceta*(speed^2))+(beta*speed))+alpha))</f>
        <v>1.8151445833233661E-2</v>
      </c>
      <c r="V3424" s="8">
        <f t="shared" si="113"/>
        <v>86</v>
      </c>
      <c r="AB3424" s="41"/>
    </row>
    <row r="3425" spans="1:28">
      <c r="A3425" s="34" t="s">
        <v>19</v>
      </c>
      <c r="B3425" s="34" t="s">
        <v>67</v>
      </c>
      <c r="C3425" s="5" t="s">
        <v>124</v>
      </c>
      <c r="D3425" s="35" t="s">
        <v>90</v>
      </c>
      <c r="E3425" s="36" t="s">
        <v>18</v>
      </c>
      <c r="F3425" s="37">
        <v>0</v>
      </c>
      <c r="G3425" s="38">
        <v>0.02</v>
      </c>
      <c r="H3425" s="34">
        <v>0.98680226434584828</v>
      </c>
      <c r="I3425" s="35">
        <v>8.6694533140035588E-6</v>
      </c>
      <c r="J3425" s="35">
        <v>1.2065807044123746</v>
      </c>
      <c r="K3425" s="35">
        <v>3.3044477770722856E-2</v>
      </c>
      <c r="L3425" s="35">
        <v>-0.65327821569463518</v>
      </c>
      <c r="M3425" s="35">
        <v>0</v>
      </c>
      <c r="N3425" s="35">
        <v>0</v>
      </c>
      <c r="O3425" s="35">
        <v>0</v>
      </c>
      <c r="P3425" s="36">
        <v>12</v>
      </c>
      <c r="Q3425" s="37">
        <v>86</v>
      </c>
      <c r="R3425" s="36">
        <v>1</v>
      </c>
      <c r="S3425" s="39">
        <f t="shared" si="112"/>
        <v>86</v>
      </c>
      <c r="T3425" s="34" t="s">
        <v>30</v>
      </c>
      <c r="U3425" s="12">
        <f>((alpha*(speed^beta))+(ceta*(speed^delta)))</f>
        <v>3.671451593233138E-3</v>
      </c>
      <c r="V3425" s="8">
        <f t="shared" si="113"/>
        <v>86</v>
      </c>
      <c r="AB3425" s="41"/>
    </row>
    <row r="3426" spans="1:28">
      <c r="A3426" s="34" t="s">
        <v>19</v>
      </c>
      <c r="B3426" s="34" t="s">
        <v>67</v>
      </c>
      <c r="C3426" s="5" t="s">
        <v>124</v>
      </c>
      <c r="D3426" s="35" t="s">
        <v>90</v>
      </c>
      <c r="E3426" s="36" t="s">
        <v>17</v>
      </c>
      <c r="F3426" s="37">
        <v>0</v>
      </c>
      <c r="G3426" s="38">
        <v>0.02</v>
      </c>
      <c r="H3426" s="34">
        <v>0.98873835394078491</v>
      </c>
      <c r="I3426" s="35">
        <v>1969.0170463193183</v>
      </c>
      <c r="J3426" s="35">
        <v>1.0115500929171337</v>
      </c>
      <c r="K3426" s="35">
        <v>-0.68991965592089777</v>
      </c>
      <c r="L3426" s="35">
        <v>0</v>
      </c>
      <c r="M3426" s="35">
        <v>0</v>
      </c>
      <c r="N3426" s="35">
        <v>0</v>
      </c>
      <c r="O3426" s="35">
        <v>0</v>
      </c>
      <c r="P3426" s="36">
        <v>12</v>
      </c>
      <c r="Q3426" s="37">
        <v>86</v>
      </c>
      <c r="R3426" s="36">
        <v>0</v>
      </c>
      <c r="S3426" s="39">
        <f t="shared" si="112"/>
        <v>86</v>
      </c>
      <c r="T3426" s="34" t="s">
        <v>29</v>
      </c>
      <c r="U3426" s="12">
        <f>((alpha*(beta^speed))*(speed^ceta))</f>
        <v>244.63403632904399</v>
      </c>
      <c r="V3426" s="8">
        <f t="shared" si="113"/>
        <v>86</v>
      </c>
    </row>
    <row r="3427" spans="1:28">
      <c r="A3427" s="34" t="s">
        <v>19</v>
      </c>
      <c r="B3427" s="34" t="s">
        <v>67</v>
      </c>
      <c r="C3427" s="5" t="s">
        <v>124</v>
      </c>
      <c r="D3427" s="35" t="s">
        <v>90</v>
      </c>
      <c r="E3427" s="36" t="s">
        <v>15</v>
      </c>
      <c r="F3427" s="37">
        <v>50</v>
      </c>
      <c r="G3427" s="38">
        <v>0.02</v>
      </c>
      <c r="H3427" s="34">
        <v>0.99858643187276219</v>
      </c>
      <c r="I3427" s="35">
        <v>0.14803232323551227</v>
      </c>
      <c r="J3427" s="35">
        <v>0.25578154869451852</v>
      </c>
      <c r="K3427" s="35">
        <v>21.716155116969848</v>
      </c>
      <c r="L3427" s="35">
        <v>-0.94281525626016915</v>
      </c>
      <c r="M3427" s="35">
        <v>0</v>
      </c>
      <c r="N3427" s="35">
        <v>0</v>
      </c>
      <c r="O3427" s="35">
        <v>0</v>
      </c>
      <c r="P3427" s="36">
        <v>12</v>
      </c>
      <c r="Q3427" s="37">
        <v>86</v>
      </c>
      <c r="R3427" s="36">
        <v>1</v>
      </c>
      <c r="S3427" s="39">
        <f t="shared" si="112"/>
        <v>86</v>
      </c>
      <c r="T3427" s="34" t="s">
        <v>30</v>
      </c>
      <c r="U3427" s="12">
        <f>((alpha*(speed^beta))+(ceta*(speed^delta)))</f>
        <v>0.78832522258795856</v>
      </c>
      <c r="V3427" s="8">
        <f t="shared" si="113"/>
        <v>86</v>
      </c>
    </row>
    <row r="3428" spans="1:28">
      <c r="A3428" s="34" t="s">
        <v>19</v>
      </c>
      <c r="B3428" s="34" t="s">
        <v>67</v>
      </c>
      <c r="C3428" s="5" t="s">
        <v>124</v>
      </c>
      <c r="D3428" s="35" t="s">
        <v>90</v>
      </c>
      <c r="E3428" s="36" t="s">
        <v>16</v>
      </c>
      <c r="F3428" s="37">
        <v>50</v>
      </c>
      <c r="G3428" s="38">
        <v>0.02</v>
      </c>
      <c r="H3428" s="34">
        <v>0.99731189739638382</v>
      </c>
      <c r="I3428" s="35">
        <v>0.26651648493948982</v>
      </c>
      <c r="J3428" s="35">
        <v>20.672865715531287</v>
      </c>
      <c r="K3428" s="35">
        <v>0.44007868097389069</v>
      </c>
      <c r="L3428" s="35">
        <v>0.50271944700211058</v>
      </c>
      <c r="M3428" s="35">
        <v>0.12025389253913052</v>
      </c>
      <c r="N3428" s="35">
        <v>0</v>
      </c>
      <c r="O3428" s="35">
        <v>0</v>
      </c>
      <c r="P3428" s="36">
        <v>12</v>
      </c>
      <c r="Q3428" s="37">
        <v>86</v>
      </c>
      <c r="R3428" s="36">
        <v>10</v>
      </c>
      <c r="S3428" s="39">
        <f t="shared" si="112"/>
        <v>86</v>
      </c>
      <c r="T3428" s="34" t="s">
        <v>44</v>
      </c>
      <c r="U3428" s="12">
        <f>(alpha+(beta/(1+EXP((((-1)*ceta)+(delta*LN(speed)))+(epsilon*speed)))))</f>
        <v>0.26662679378747361</v>
      </c>
      <c r="V3428" s="8">
        <f t="shared" si="113"/>
        <v>86</v>
      </c>
    </row>
    <row r="3429" spans="1:28">
      <c r="A3429" s="34" t="s">
        <v>19</v>
      </c>
      <c r="B3429" s="34" t="s">
        <v>67</v>
      </c>
      <c r="C3429" s="5" t="s">
        <v>124</v>
      </c>
      <c r="D3429" s="35" t="s">
        <v>90</v>
      </c>
      <c r="E3429" s="36" t="s">
        <v>14</v>
      </c>
      <c r="F3429" s="37">
        <v>50</v>
      </c>
      <c r="G3429" s="38">
        <v>0.02</v>
      </c>
      <c r="H3429" s="34">
        <v>0.99808023867665141</v>
      </c>
      <c r="I3429" s="35">
        <v>4.6753827803454007</v>
      </c>
      <c r="J3429" s="35">
        <v>1.0526954682058782</v>
      </c>
      <c r="K3429" s="35">
        <v>-6.8227823749412572E-3</v>
      </c>
      <c r="L3429" s="35">
        <v>0</v>
      </c>
      <c r="M3429" s="35">
        <v>0</v>
      </c>
      <c r="N3429" s="35">
        <v>0</v>
      </c>
      <c r="O3429" s="35">
        <v>0</v>
      </c>
      <c r="P3429" s="36">
        <v>12</v>
      </c>
      <c r="Q3429" s="37">
        <v>86</v>
      </c>
      <c r="R3429" s="36">
        <v>5</v>
      </c>
      <c r="S3429" s="39">
        <f t="shared" si="112"/>
        <v>86</v>
      </c>
      <c r="T3429" s="34" t="s">
        <v>36</v>
      </c>
      <c r="U3429" s="12">
        <f>(1/(((ceta*(speed^2))+(beta*speed))+alpha))</f>
        <v>2.2348418976027757E-2</v>
      </c>
      <c r="V3429" s="8">
        <f t="shared" si="113"/>
        <v>86</v>
      </c>
    </row>
    <row r="3430" spans="1:28">
      <c r="A3430" s="34" t="s">
        <v>19</v>
      </c>
      <c r="B3430" s="34" t="s">
        <v>67</v>
      </c>
      <c r="C3430" s="5" t="s">
        <v>124</v>
      </c>
      <c r="D3430" s="35" t="s">
        <v>90</v>
      </c>
      <c r="E3430" s="36" t="s">
        <v>18</v>
      </c>
      <c r="F3430" s="37">
        <v>50</v>
      </c>
      <c r="G3430" s="38">
        <v>0.02</v>
      </c>
      <c r="H3430" s="34">
        <v>0.9821335599731813</v>
      </c>
      <c r="I3430" s="35">
        <v>2.7725520195149359E-2</v>
      </c>
      <c r="J3430" s="35">
        <v>1.0072581895167503</v>
      </c>
      <c r="K3430" s="35">
        <v>-0.55430528175102767</v>
      </c>
      <c r="L3430" s="35">
        <v>0</v>
      </c>
      <c r="M3430" s="35">
        <v>0</v>
      </c>
      <c r="N3430" s="35">
        <v>0</v>
      </c>
      <c r="O3430" s="35">
        <v>0</v>
      </c>
      <c r="P3430" s="36">
        <v>12</v>
      </c>
      <c r="Q3430" s="37">
        <v>86</v>
      </c>
      <c r="R3430" s="36">
        <v>0</v>
      </c>
      <c r="S3430" s="39">
        <f t="shared" si="112"/>
        <v>86</v>
      </c>
      <c r="T3430" s="34" t="s">
        <v>29</v>
      </c>
      <c r="U3430" s="12">
        <f>((alpha*(beta^speed))*(speed^ceta))</f>
        <v>4.3720629407393097E-3</v>
      </c>
      <c r="V3430" s="8">
        <f t="shared" si="113"/>
        <v>86</v>
      </c>
      <c r="AB3430" s="41"/>
    </row>
    <row r="3431" spans="1:28">
      <c r="A3431" s="34" t="s">
        <v>19</v>
      </c>
      <c r="B3431" s="34" t="s">
        <v>67</v>
      </c>
      <c r="C3431" s="5" t="s">
        <v>124</v>
      </c>
      <c r="D3431" s="35" t="s">
        <v>90</v>
      </c>
      <c r="E3431" s="36" t="s">
        <v>17</v>
      </c>
      <c r="F3431" s="37">
        <v>50</v>
      </c>
      <c r="G3431" s="38">
        <v>0.02</v>
      </c>
      <c r="H3431" s="34">
        <v>0.97999512924649956</v>
      </c>
      <c r="I3431" s="35">
        <v>1714.6945857806847</v>
      </c>
      <c r="J3431" s="35">
        <v>1.0090877101207452</v>
      </c>
      <c r="K3431" s="35">
        <v>-0.55877778191359917</v>
      </c>
      <c r="L3431" s="35">
        <v>0</v>
      </c>
      <c r="M3431" s="35">
        <v>0</v>
      </c>
      <c r="N3431" s="35">
        <v>0</v>
      </c>
      <c r="O3431" s="35">
        <v>0</v>
      </c>
      <c r="P3431" s="36">
        <v>12</v>
      </c>
      <c r="Q3431" s="37">
        <v>86</v>
      </c>
      <c r="R3431" s="36">
        <v>0</v>
      </c>
      <c r="S3431" s="39">
        <f t="shared" si="112"/>
        <v>86</v>
      </c>
      <c r="T3431" s="34" t="s">
        <v>29</v>
      </c>
      <c r="U3431" s="12">
        <f>((alpha*(beta^speed))*(speed^ceta))</f>
        <v>309.82672168745773</v>
      </c>
      <c r="V3431" s="8">
        <f t="shared" si="113"/>
        <v>86</v>
      </c>
    </row>
    <row r="3432" spans="1:28">
      <c r="A3432" s="34" t="s">
        <v>19</v>
      </c>
      <c r="B3432" s="34" t="s">
        <v>67</v>
      </c>
      <c r="C3432" s="5" t="s">
        <v>124</v>
      </c>
      <c r="D3432" s="35" t="s">
        <v>90</v>
      </c>
      <c r="E3432" s="36" t="s">
        <v>15</v>
      </c>
      <c r="F3432" s="37">
        <v>100</v>
      </c>
      <c r="G3432" s="38">
        <v>0.02</v>
      </c>
      <c r="H3432" s="34">
        <v>0.99702028154367606</v>
      </c>
      <c r="I3432" s="35">
        <v>78.254549750707184</v>
      </c>
      <c r="J3432" s="35">
        <v>-1.8701276368476274</v>
      </c>
      <c r="K3432" s="35">
        <v>4.4056998953879933</v>
      </c>
      <c r="L3432" s="35">
        <v>-0.3788041736099248</v>
      </c>
      <c r="M3432" s="35">
        <v>0</v>
      </c>
      <c r="N3432" s="35">
        <v>0</v>
      </c>
      <c r="O3432" s="35">
        <v>0</v>
      </c>
      <c r="P3432" s="36">
        <v>12</v>
      </c>
      <c r="Q3432" s="37">
        <v>86</v>
      </c>
      <c r="R3432" s="36">
        <v>1</v>
      </c>
      <c r="S3432" s="39">
        <f t="shared" si="112"/>
        <v>86</v>
      </c>
      <c r="T3432" s="34" t="s">
        <v>30</v>
      </c>
      <c r="U3432" s="12">
        <f>((alpha*(speed^beta))+(ceta*(speed^delta)))</f>
        <v>0.83398395809467785</v>
      </c>
      <c r="V3432" s="8">
        <f t="shared" si="113"/>
        <v>86</v>
      </c>
    </row>
    <row r="3433" spans="1:28">
      <c r="A3433" s="34" t="s">
        <v>19</v>
      </c>
      <c r="B3433" s="34" t="s">
        <v>67</v>
      </c>
      <c r="C3433" s="5" t="s">
        <v>124</v>
      </c>
      <c r="D3433" s="35" t="s">
        <v>90</v>
      </c>
      <c r="E3433" s="36" t="s">
        <v>16</v>
      </c>
      <c r="F3433" s="37">
        <v>100</v>
      </c>
      <c r="G3433" s="38">
        <v>0.02</v>
      </c>
      <c r="H3433" s="34">
        <v>0.9926047969827777</v>
      </c>
      <c r="I3433" s="35">
        <v>0.33075767139705137</v>
      </c>
      <c r="J3433" s="35">
        <v>25.979477932875373</v>
      </c>
      <c r="K3433" s="35">
        <v>0.62661171470223975</v>
      </c>
      <c r="L3433" s="35">
        <v>0.64668780564110406</v>
      </c>
      <c r="M3433" s="35">
        <v>0.1548028604031576</v>
      </c>
      <c r="N3433" s="35">
        <v>0</v>
      </c>
      <c r="O3433" s="35">
        <v>0</v>
      </c>
      <c r="P3433" s="36">
        <v>12</v>
      </c>
      <c r="Q3433" s="37">
        <v>86</v>
      </c>
      <c r="R3433" s="36">
        <v>10</v>
      </c>
      <c r="S3433" s="39">
        <f t="shared" si="112"/>
        <v>86</v>
      </c>
      <c r="T3433" s="34" t="s">
        <v>44</v>
      </c>
      <c r="U3433" s="12">
        <f>(alpha+(beta/(1+EXP((((-1)*ceta)+(delta*LN(speed)))+(epsilon*speed)))))</f>
        <v>0.33076217920477036</v>
      </c>
      <c r="V3433" s="8">
        <f t="shared" si="113"/>
        <v>86</v>
      </c>
    </row>
    <row r="3434" spans="1:28">
      <c r="A3434" s="34" t="s">
        <v>19</v>
      </c>
      <c r="B3434" s="34" t="s">
        <v>67</v>
      </c>
      <c r="C3434" s="5" t="s">
        <v>124</v>
      </c>
      <c r="D3434" s="35" t="s">
        <v>90</v>
      </c>
      <c r="E3434" s="36" t="s">
        <v>14</v>
      </c>
      <c r="F3434" s="37">
        <v>100</v>
      </c>
      <c r="G3434" s="38">
        <v>0.02</v>
      </c>
      <c r="H3434" s="34">
        <v>0.99538266657606866</v>
      </c>
      <c r="I3434" s="35">
        <v>5.4638612137028399</v>
      </c>
      <c r="J3434" s="35">
        <v>0.9300529672226826</v>
      </c>
      <c r="K3434" s="35">
        <v>-6.7807487450935334E-3</v>
      </c>
      <c r="L3434" s="35">
        <v>0</v>
      </c>
      <c r="M3434" s="35">
        <v>0</v>
      </c>
      <c r="N3434" s="35">
        <v>0</v>
      </c>
      <c r="O3434" s="35">
        <v>0</v>
      </c>
      <c r="P3434" s="36">
        <v>12</v>
      </c>
      <c r="Q3434" s="37">
        <v>86</v>
      </c>
      <c r="R3434" s="36">
        <v>5</v>
      </c>
      <c r="S3434" s="39">
        <f t="shared" si="112"/>
        <v>86</v>
      </c>
      <c r="T3434" s="34" t="s">
        <v>36</v>
      </c>
      <c r="U3434" s="12">
        <f>(1/(((ceta*(speed^2))+(beta*speed))+alpha))</f>
        <v>2.8330218071992524E-2</v>
      </c>
      <c r="V3434" s="8">
        <f t="shared" si="113"/>
        <v>86</v>
      </c>
      <c r="AB3434" s="41"/>
    </row>
    <row r="3435" spans="1:28">
      <c r="A3435" s="34" t="s">
        <v>19</v>
      </c>
      <c r="B3435" s="34" t="s">
        <v>67</v>
      </c>
      <c r="C3435" s="5" t="s">
        <v>124</v>
      </c>
      <c r="D3435" s="35" t="s">
        <v>90</v>
      </c>
      <c r="E3435" s="36" t="s">
        <v>18</v>
      </c>
      <c r="F3435" s="37">
        <v>100</v>
      </c>
      <c r="G3435" s="38">
        <v>0.02</v>
      </c>
      <c r="H3435" s="34">
        <v>0.97883540551290094</v>
      </c>
      <c r="I3435" s="35">
        <v>-2.9374320839436913E-8</v>
      </c>
      <c r="J3435" s="35">
        <v>5.1033343854116771E-6</v>
      </c>
      <c r="K3435" s="35">
        <v>-3.0988198256442508E-4</v>
      </c>
      <c r="L3435" s="35">
        <v>1.1618454023329571E-2</v>
      </c>
      <c r="M3435" s="35">
        <v>0</v>
      </c>
      <c r="N3435" s="35">
        <v>0</v>
      </c>
      <c r="O3435" s="35">
        <v>0</v>
      </c>
      <c r="P3435" s="36">
        <v>12</v>
      </c>
      <c r="Q3435" s="37">
        <v>86</v>
      </c>
      <c r="R3435" s="36">
        <v>14</v>
      </c>
      <c r="S3435" s="39">
        <f t="shared" si="112"/>
        <v>86</v>
      </c>
      <c r="T3435" s="34" t="s">
        <v>51</v>
      </c>
      <c r="U3435" s="12">
        <f>(((alpha*(speed^3))+(beta*(speed^2))+(ceta*speed))+delta)</f>
        <v>4.0291516214448903E-3</v>
      </c>
      <c r="V3435" s="8">
        <f t="shared" si="113"/>
        <v>86</v>
      </c>
      <c r="AB3435" s="41"/>
    </row>
    <row r="3436" spans="1:28">
      <c r="A3436" s="34" t="s">
        <v>19</v>
      </c>
      <c r="B3436" s="34" t="s">
        <v>67</v>
      </c>
      <c r="C3436" s="5" t="s">
        <v>124</v>
      </c>
      <c r="D3436" s="35" t="s">
        <v>90</v>
      </c>
      <c r="E3436" s="36" t="s">
        <v>17</v>
      </c>
      <c r="F3436" s="37">
        <v>100</v>
      </c>
      <c r="G3436" s="38">
        <v>0.02</v>
      </c>
      <c r="H3436" s="34">
        <v>0.96988175420217848</v>
      </c>
      <c r="I3436" s="35">
        <v>1610.3803877669759</v>
      </c>
      <c r="J3436" s="35">
        <v>1.0071731218025943</v>
      </c>
      <c r="K3436" s="35">
        <v>-0.46685561566708639</v>
      </c>
      <c r="L3436" s="35">
        <v>0</v>
      </c>
      <c r="M3436" s="35">
        <v>0</v>
      </c>
      <c r="N3436" s="35">
        <v>0</v>
      </c>
      <c r="O3436" s="35">
        <v>0</v>
      </c>
      <c r="P3436" s="36">
        <v>12</v>
      </c>
      <c r="Q3436" s="37">
        <v>86</v>
      </c>
      <c r="R3436" s="36">
        <v>0</v>
      </c>
      <c r="S3436" s="39">
        <f t="shared" si="112"/>
        <v>86</v>
      </c>
      <c r="T3436" s="34" t="s">
        <v>29</v>
      </c>
      <c r="U3436" s="12">
        <f>((alpha*(beta^speed))*(speed^ceta))</f>
        <v>372.17908030740813</v>
      </c>
      <c r="V3436" s="8">
        <f t="shared" si="113"/>
        <v>86</v>
      </c>
    </row>
    <row r="3437" spans="1:28">
      <c r="A3437" s="34" t="s">
        <v>19</v>
      </c>
      <c r="B3437" s="34" t="s">
        <v>67</v>
      </c>
      <c r="C3437" s="5" t="s">
        <v>124</v>
      </c>
      <c r="D3437" s="35" t="s">
        <v>90</v>
      </c>
      <c r="E3437" s="36" t="s">
        <v>15</v>
      </c>
      <c r="F3437" s="37">
        <v>0</v>
      </c>
      <c r="G3437" s="38">
        <v>0.04</v>
      </c>
      <c r="H3437" s="34">
        <v>0.99892980432770695</v>
      </c>
      <c r="I3437" s="35">
        <v>0.69865806166373745</v>
      </c>
      <c r="J3437" s="35">
        <v>26.467615051331997</v>
      </c>
      <c r="K3437" s="35">
        <v>0.59919855674752553</v>
      </c>
      <c r="L3437" s="35">
        <v>1.2930447127311724</v>
      </c>
      <c r="M3437" s="35">
        <v>-1.5066157071922436E-3</v>
      </c>
      <c r="N3437" s="35">
        <v>0</v>
      </c>
      <c r="O3437" s="35">
        <v>0</v>
      </c>
      <c r="P3437" s="36">
        <v>12</v>
      </c>
      <c r="Q3437" s="37">
        <v>86</v>
      </c>
      <c r="R3437" s="36">
        <v>10</v>
      </c>
      <c r="S3437" s="39">
        <f t="shared" si="112"/>
        <v>86</v>
      </c>
      <c r="T3437" s="34" t="s">
        <v>44</v>
      </c>
      <c r="U3437" s="12">
        <f>(alpha+(beta/(1+EXP((((-1)*ceta)+(delta*LN(speed)))+(epsilon*speed)))))</f>
        <v>0.87044634623643824</v>
      </c>
      <c r="V3437" s="8">
        <f t="shared" si="113"/>
        <v>86</v>
      </c>
    </row>
    <row r="3438" spans="1:28">
      <c r="A3438" s="34" t="s">
        <v>19</v>
      </c>
      <c r="B3438" s="34" t="s">
        <v>67</v>
      </c>
      <c r="C3438" s="5" t="s">
        <v>124</v>
      </c>
      <c r="D3438" s="35" t="s">
        <v>90</v>
      </c>
      <c r="E3438" s="36" t="s">
        <v>16</v>
      </c>
      <c r="F3438" s="37">
        <v>0</v>
      </c>
      <c r="G3438" s="38">
        <v>0.04</v>
      </c>
      <c r="H3438" s="34">
        <v>0.99621701241526217</v>
      </c>
      <c r="I3438" s="35">
        <v>0.29557498223451834</v>
      </c>
      <c r="J3438" s="35">
        <v>17.428723473690461</v>
      </c>
      <c r="K3438" s="35">
        <v>-1.2112926149728739E-2</v>
      </c>
      <c r="L3438" s="35">
        <v>0.10543569005134799</v>
      </c>
      <c r="M3438" s="35">
        <v>0.15187553902515388</v>
      </c>
      <c r="N3438" s="35">
        <v>0</v>
      </c>
      <c r="O3438" s="35">
        <v>0</v>
      </c>
      <c r="P3438" s="36">
        <v>12</v>
      </c>
      <c r="Q3438" s="37">
        <v>86</v>
      </c>
      <c r="R3438" s="36">
        <v>10</v>
      </c>
      <c r="S3438" s="39">
        <f t="shared" si="112"/>
        <v>86</v>
      </c>
      <c r="T3438" s="34" t="s">
        <v>44</v>
      </c>
      <c r="U3438" s="12">
        <f>(alpha+(beta/(1+EXP((((-1)*ceta)+(delta*LN(speed)))+(epsilon*speed)))))</f>
        <v>0.29559786931089982</v>
      </c>
      <c r="V3438" s="8">
        <f t="shared" si="113"/>
        <v>86</v>
      </c>
    </row>
    <row r="3439" spans="1:28">
      <c r="A3439" s="34" t="s">
        <v>19</v>
      </c>
      <c r="B3439" s="34" t="s">
        <v>67</v>
      </c>
      <c r="C3439" s="5" t="s">
        <v>124</v>
      </c>
      <c r="D3439" s="35" t="s">
        <v>90</v>
      </c>
      <c r="E3439" s="36" t="s">
        <v>14</v>
      </c>
      <c r="F3439" s="37">
        <v>0</v>
      </c>
      <c r="G3439" s="38">
        <v>0.04</v>
      </c>
      <c r="H3439" s="34">
        <v>0.99785969526103158</v>
      </c>
      <c r="I3439" s="35">
        <v>1.0954594049455977E-5</v>
      </c>
      <c r="J3439" s="35">
        <v>1.5281815571827719</v>
      </c>
      <c r="K3439" s="35">
        <v>0.42299305619559496</v>
      </c>
      <c r="L3439" s="35">
        <v>-0.75587753935987401</v>
      </c>
      <c r="M3439" s="35">
        <v>0</v>
      </c>
      <c r="N3439" s="35">
        <v>0</v>
      </c>
      <c r="O3439" s="35">
        <v>0</v>
      </c>
      <c r="P3439" s="36">
        <v>12</v>
      </c>
      <c r="Q3439" s="37">
        <v>86</v>
      </c>
      <c r="R3439" s="36">
        <v>1</v>
      </c>
      <c r="S3439" s="39">
        <f t="shared" si="112"/>
        <v>86</v>
      </c>
      <c r="T3439" s="34" t="s">
        <v>30</v>
      </c>
      <c r="U3439" s="12">
        <f>((alpha*(speed^beta))+(ceta*(speed^delta)))</f>
        <v>2.449629482399316E-2</v>
      </c>
      <c r="V3439" s="8">
        <f t="shared" si="113"/>
        <v>86</v>
      </c>
      <c r="AB3439" s="41"/>
    </row>
    <row r="3440" spans="1:28">
      <c r="A3440" s="34" t="s">
        <v>19</v>
      </c>
      <c r="B3440" s="34" t="s">
        <v>67</v>
      </c>
      <c r="C3440" s="5" t="s">
        <v>124</v>
      </c>
      <c r="D3440" s="35" t="s">
        <v>90</v>
      </c>
      <c r="E3440" s="36" t="s">
        <v>18</v>
      </c>
      <c r="F3440" s="37">
        <v>0</v>
      </c>
      <c r="G3440" s="38">
        <v>0.04</v>
      </c>
      <c r="H3440" s="34">
        <v>0.97287517693119463</v>
      </c>
      <c r="I3440" s="35">
        <v>4.9925970531505956E-3</v>
      </c>
      <c r="J3440" s="35">
        <v>-1.3775337099627602E-2</v>
      </c>
      <c r="K3440" s="35">
        <v>9.2324161714442424E-2</v>
      </c>
      <c r="L3440" s="35">
        <v>-1.4057809597726814</v>
      </c>
      <c r="M3440" s="35">
        <v>0</v>
      </c>
      <c r="N3440" s="35">
        <v>0</v>
      </c>
      <c r="O3440" s="35">
        <v>0</v>
      </c>
      <c r="P3440" s="36">
        <v>12</v>
      </c>
      <c r="Q3440" s="37">
        <v>86</v>
      </c>
      <c r="R3440" s="36">
        <v>1</v>
      </c>
      <c r="S3440" s="39">
        <f t="shared" si="112"/>
        <v>86</v>
      </c>
      <c r="T3440" s="34" t="s">
        <v>30</v>
      </c>
      <c r="U3440" s="12">
        <f>((alpha*(speed^beta))+(ceta*(speed^delta)))</f>
        <v>4.8715904124158275E-3</v>
      </c>
      <c r="V3440" s="8">
        <f t="shared" si="113"/>
        <v>86</v>
      </c>
      <c r="AB3440" s="41"/>
    </row>
    <row r="3441" spans="1:28">
      <c r="A3441" s="34" t="s">
        <v>19</v>
      </c>
      <c r="B3441" s="34" t="s">
        <v>67</v>
      </c>
      <c r="C3441" s="5" t="s">
        <v>124</v>
      </c>
      <c r="D3441" s="35" t="s">
        <v>90</v>
      </c>
      <c r="E3441" s="36" t="s">
        <v>17</v>
      </c>
      <c r="F3441" s="37">
        <v>0</v>
      </c>
      <c r="G3441" s="38">
        <v>0.04</v>
      </c>
      <c r="H3441" s="34">
        <v>0.98866144156937719</v>
      </c>
      <c r="I3441" s="35">
        <v>1701.5498259951821</v>
      </c>
      <c r="J3441" s="35">
        <v>1.0103722319048161</v>
      </c>
      <c r="K3441" s="35">
        <v>-0.55124789222494475</v>
      </c>
      <c r="L3441" s="35">
        <v>0</v>
      </c>
      <c r="M3441" s="35">
        <v>0</v>
      </c>
      <c r="N3441" s="35">
        <v>0</v>
      </c>
      <c r="O3441" s="35">
        <v>0</v>
      </c>
      <c r="P3441" s="36">
        <v>12</v>
      </c>
      <c r="Q3441" s="37">
        <v>86</v>
      </c>
      <c r="R3441" s="36">
        <v>0</v>
      </c>
      <c r="S3441" s="39">
        <f t="shared" si="112"/>
        <v>86</v>
      </c>
      <c r="T3441" s="34" t="s">
        <v>29</v>
      </c>
      <c r="U3441" s="12">
        <f>((alpha*(beta^speed))*(speed^ceta))</f>
        <v>354.69661800461387</v>
      </c>
      <c r="V3441" s="8">
        <f t="shared" si="113"/>
        <v>86</v>
      </c>
    </row>
    <row r="3442" spans="1:28">
      <c r="A3442" s="34" t="s">
        <v>19</v>
      </c>
      <c r="B3442" s="34" t="s">
        <v>67</v>
      </c>
      <c r="C3442" s="5" t="s">
        <v>124</v>
      </c>
      <c r="D3442" s="35" t="s">
        <v>90</v>
      </c>
      <c r="E3442" s="36" t="s">
        <v>15</v>
      </c>
      <c r="F3442" s="37">
        <v>50</v>
      </c>
      <c r="G3442" s="38">
        <v>0.04</v>
      </c>
      <c r="H3442" s="34">
        <v>0.99259910440973143</v>
      </c>
      <c r="I3442" s="35">
        <v>1.4816465050152283</v>
      </c>
      <c r="J3442" s="35">
        <v>4.6297959724880604</v>
      </c>
      <c r="K3442" s="35">
        <v>-0.35824149514441128</v>
      </c>
      <c r="L3442" s="35">
        <v>0</v>
      </c>
      <c r="M3442" s="35">
        <v>0</v>
      </c>
      <c r="N3442" s="35">
        <v>0</v>
      </c>
      <c r="O3442" s="35">
        <v>0</v>
      </c>
      <c r="P3442" s="36">
        <v>12</v>
      </c>
      <c r="Q3442" s="37">
        <v>86</v>
      </c>
      <c r="R3442" s="36">
        <v>13</v>
      </c>
      <c r="S3442" s="39">
        <f t="shared" si="112"/>
        <v>86</v>
      </c>
      <c r="T3442" s="34" t="s">
        <v>50</v>
      </c>
      <c r="U3442" s="12">
        <f>EXP((alpha+(beta/speed))+(ceta*LN(speed)))</f>
        <v>0.94152846902464271</v>
      </c>
      <c r="V3442" s="8">
        <f t="shared" si="113"/>
        <v>86</v>
      </c>
    </row>
    <row r="3443" spans="1:28">
      <c r="A3443" s="34" t="s">
        <v>19</v>
      </c>
      <c r="B3443" s="34" t="s">
        <v>67</v>
      </c>
      <c r="C3443" s="5" t="s">
        <v>124</v>
      </c>
      <c r="D3443" s="35" t="s">
        <v>90</v>
      </c>
      <c r="E3443" s="36" t="s">
        <v>16</v>
      </c>
      <c r="F3443" s="37">
        <v>50</v>
      </c>
      <c r="G3443" s="38">
        <v>0.04</v>
      </c>
      <c r="H3443" s="34">
        <v>0.99723521901251289</v>
      </c>
      <c r="I3443" s="35">
        <v>0.40754198803607289</v>
      </c>
      <c r="J3443" s="35">
        <v>34.309571999983881</v>
      </c>
      <c r="K3443" s="35">
        <v>1.1586198814628801</v>
      </c>
      <c r="L3443" s="35">
        <v>0.76061281641482159</v>
      </c>
      <c r="M3443" s="35">
        <v>0.21875330305385762</v>
      </c>
      <c r="N3443" s="35">
        <v>0</v>
      </c>
      <c r="O3443" s="35">
        <v>0</v>
      </c>
      <c r="P3443" s="36">
        <v>12</v>
      </c>
      <c r="Q3443" s="37">
        <v>86</v>
      </c>
      <c r="R3443" s="36">
        <v>10</v>
      </c>
      <c r="S3443" s="39">
        <f t="shared" si="112"/>
        <v>86</v>
      </c>
      <c r="T3443" s="34" t="s">
        <v>44</v>
      </c>
      <c r="U3443" s="12">
        <f>(alpha+(beta/(1+EXP((((-1)*ceta)+(delta*LN(speed)))+(epsilon*speed)))))</f>
        <v>0.40754201297655812</v>
      </c>
      <c r="V3443" s="8">
        <f t="shared" si="113"/>
        <v>86</v>
      </c>
    </row>
    <row r="3444" spans="1:28">
      <c r="A3444" s="34" t="s">
        <v>19</v>
      </c>
      <c r="B3444" s="34" t="s">
        <v>67</v>
      </c>
      <c r="C3444" s="5" t="s">
        <v>124</v>
      </c>
      <c r="D3444" s="35" t="s">
        <v>90</v>
      </c>
      <c r="E3444" s="36" t="s">
        <v>14</v>
      </c>
      <c r="F3444" s="37">
        <v>50</v>
      </c>
      <c r="G3444" s="38">
        <v>0.04</v>
      </c>
      <c r="H3444" s="34">
        <v>0.99320736159980783</v>
      </c>
      <c r="I3444" s="35">
        <v>0.48272336326020926</v>
      </c>
      <c r="J3444" s="35">
        <v>1.0132724561311754</v>
      </c>
      <c r="K3444" s="35">
        <v>-0.84917206619395746</v>
      </c>
      <c r="L3444" s="35">
        <v>0</v>
      </c>
      <c r="M3444" s="35">
        <v>0</v>
      </c>
      <c r="N3444" s="35">
        <v>0</v>
      </c>
      <c r="O3444" s="35">
        <v>0</v>
      </c>
      <c r="P3444" s="36">
        <v>12</v>
      </c>
      <c r="Q3444" s="37">
        <v>86</v>
      </c>
      <c r="R3444" s="36">
        <v>0</v>
      </c>
      <c r="S3444" s="39">
        <f t="shared" si="112"/>
        <v>86</v>
      </c>
      <c r="T3444" s="34" t="s">
        <v>29</v>
      </c>
      <c r="U3444" s="12">
        <f>((alpha*(beta^speed))*(speed^ceta))</f>
        <v>3.4153300854420109E-2</v>
      </c>
      <c r="V3444" s="8">
        <f t="shared" si="113"/>
        <v>86</v>
      </c>
      <c r="AB3444" s="41"/>
    </row>
    <row r="3445" spans="1:28">
      <c r="A3445" s="34" t="s">
        <v>19</v>
      </c>
      <c r="B3445" s="34" t="s">
        <v>67</v>
      </c>
      <c r="C3445" s="5" t="s">
        <v>124</v>
      </c>
      <c r="D3445" s="35" t="s">
        <v>90</v>
      </c>
      <c r="E3445" s="36" t="s">
        <v>18</v>
      </c>
      <c r="F3445" s="37">
        <v>50</v>
      </c>
      <c r="G3445" s="38">
        <v>0.04</v>
      </c>
      <c r="H3445" s="34">
        <v>0.97071863092832944</v>
      </c>
      <c r="I3445" s="35">
        <v>-2.4269258240362037E-8</v>
      </c>
      <c r="J3445" s="35">
        <v>3.7707873741592292E-6</v>
      </c>
      <c r="K3445" s="35">
        <v>-2.3119831445098072E-4</v>
      </c>
      <c r="L3445" s="35">
        <v>1.1373378034641278E-2</v>
      </c>
      <c r="M3445" s="35">
        <v>0</v>
      </c>
      <c r="N3445" s="35">
        <v>0</v>
      </c>
      <c r="O3445" s="35">
        <v>0</v>
      </c>
      <c r="P3445" s="36">
        <v>12</v>
      </c>
      <c r="Q3445" s="37">
        <v>86</v>
      </c>
      <c r="R3445" s="36">
        <v>14</v>
      </c>
      <c r="S3445" s="39">
        <f t="shared" si="112"/>
        <v>86</v>
      </c>
      <c r="T3445" s="34" t="s">
        <v>51</v>
      </c>
      <c r="U3445" s="12">
        <f>(((alpha*(speed^3))+(beta*(speed^2))+(ceta*speed))+delta)</f>
        <v>3.9424590918068787E-3</v>
      </c>
      <c r="V3445" s="8">
        <f t="shared" si="113"/>
        <v>86</v>
      </c>
      <c r="AB3445" s="41"/>
    </row>
    <row r="3446" spans="1:28">
      <c r="A3446" s="34" t="s">
        <v>19</v>
      </c>
      <c r="B3446" s="34" t="s">
        <v>67</v>
      </c>
      <c r="C3446" s="5" t="s">
        <v>124</v>
      </c>
      <c r="D3446" s="35" t="s">
        <v>90</v>
      </c>
      <c r="E3446" s="36" t="s">
        <v>17</v>
      </c>
      <c r="F3446" s="37">
        <v>50</v>
      </c>
      <c r="G3446" s="38">
        <v>0.04</v>
      </c>
      <c r="H3446" s="34">
        <v>0.97896524943931995</v>
      </c>
      <c r="I3446" s="35">
        <v>1480.8260124257322</v>
      </c>
      <c r="J3446" s="35">
        <v>1.0074461551127654</v>
      </c>
      <c r="K3446" s="35">
        <v>-0.40068761399663722</v>
      </c>
      <c r="L3446" s="35">
        <v>0</v>
      </c>
      <c r="M3446" s="35">
        <v>0</v>
      </c>
      <c r="N3446" s="35">
        <v>0</v>
      </c>
      <c r="O3446" s="35">
        <v>0</v>
      </c>
      <c r="P3446" s="36">
        <v>12</v>
      </c>
      <c r="Q3446" s="37">
        <v>86</v>
      </c>
      <c r="R3446" s="36">
        <v>0</v>
      </c>
      <c r="S3446" s="39">
        <f t="shared" si="112"/>
        <v>86</v>
      </c>
      <c r="T3446" s="34" t="s">
        <v>29</v>
      </c>
      <c r="U3446" s="12">
        <f>((alpha*(beta^speed))*(speed^ceta))</f>
        <v>470.38452661547313</v>
      </c>
      <c r="V3446" s="8">
        <f t="shared" si="113"/>
        <v>86</v>
      </c>
    </row>
    <row r="3447" spans="1:28">
      <c r="A3447" s="34" t="s">
        <v>19</v>
      </c>
      <c r="B3447" s="34" t="s">
        <v>67</v>
      </c>
      <c r="C3447" s="5" t="s">
        <v>124</v>
      </c>
      <c r="D3447" s="35" t="s">
        <v>90</v>
      </c>
      <c r="E3447" s="36" t="s">
        <v>15</v>
      </c>
      <c r="F3447" s="37">
        <v>100</v>
      </c>
      <c r="G3447" s="38">
        <v>0.04</v>
      </c>
      <c r="H3447" s="34">
        <v>0.99654120161946147</v>
      </c>
      <c r="I3447" s="35">
        <v>7.2388361684983984</v>
      </c>
      <c r="J3447" s="35">
        <v>-0.42796278264474896</v>
      </c>
      <c r="K3447" s="35">
        <v>1873.5709287960042</v>
      </c>
      <c r="L3447" s="35">
        <v>-3.4912085745004711</v>
      </c>
      <c r="M3447" s="35">
        <v>0</v>
      </c>
      <c r="N3447" s="35">
        <v>0</v>
      </c>
      <c r="O3447" s="35">
        <v>0</v>
      </c>
      <c r="P3447" s="36">
        <v>12</v>
      </c>
      <c r="Q3447" s="37">
        <v>83</v>
      </c>
      <c r="R3447" s="36">
        <v>1</v>
      </c>
      <c r="S3447" s="39">
        <f t="shared" si="112"/>
        <v>83</v>
      </c>
      <c r="T3447" s="34" t="s">
        <v>30</v>
      </c>
      <c r="U3447" s="12">
        <f>((alpha*(speed^beta))+(ceta*(speed^delta)))</f>
        <v>1.0927564437506612</v>
      </c>
      <c r="V3447" s="8">
        <f t="shared" si="113"/>
        <v>83</v>
      </c>
    </row>
    <row r="3448" spans="1:28">
      <c r="A3448" s="34" t="s">
        <v>19</v>
      </c>
      <c r="B3448" s="34" t="s">
        <v>67</v>
      </c>
      <c r="C3448" s="5" t="s">
        <v>124</v>
      </c>
      <c r="D3448" s="35" t="s">
        <v>90</v>
      </c>
      <c r="E3448" s="36" t="s">
        <v>16</v>
      </c>
      <c r="F3448" s="37">
        <v>100</v>
      </c>
      <c r="G3448" s="38">
        <v>0.04</v>
      </c>
      <c r="H3448" s="34">
        <v>0.94207922967108615</v>
      </c>
      <c r="I3448" s="35">
        <v>-4.7687994421798603</v>
      </c>
      <c r="J3448" s="35">
        <v>30.485374041463658</v>
      </c>
      <c r="K3448" s="35">
        <v>0.89341741987771561</v>
      </c>
      <c r="L3448" s="35">
        <v>0</v>
      </c>
      <c r="M3448" s="35">
        <v>0</v>
      </c>
      <c r="N3448" s="35">
        <v>0</v>
      </c>
      <c r="O3448" s="35">
        <v>0</v>
      </c>
      <c r="P3448" s="36">
        <v>12</v>
      </c>
      <c r="Q3448" s="37">
        <v>83</v>
      </c>
      <c r="R3448" s="36">
        <v>13</v>
      </c>
      <c r="S3448" s="39">
        <f t="shared" si="112"/>
        <v>83</v>
      </c>
      <c r="T3448" s="34" t="s">
        <v>50</v>
      </c>
      <c r="U3448" s="12">
        <f>EXP((alpha+(beta/speed))+(ceta*LN(speed)))</f>
        <v>0.63531356147992446</v>
      </c>
      <c r="V3448" s="8">
        <f t="shared" si="113"/>
        <v>83</v>
      </c>
    </row>
    <row r="3449" spans="1:28">
      <c r="A3449" s="34" t="s">
        <v>19</v>
      </c>
      <c r="B3449" s="34" t="s">
        <v>67</v>
      </c>
      <c r="C3449" s="5" t="s">
        <v>124</v>
      </c>
      <c r="D3449" s="35" t="s">
        <v>90</v>
      </c>
      <c r="E3449" s="36" t="s">
        <v>14</v>
      </c>
      <c r="F3449" s="37">
        <v>100</v>
      </c>
      <c r="G3449" s="38">
        <v>0.04</v>
      </c>
      <c r="H3449" s="34">
        <v>0.99297317210362113</v>
      </c>
      <c r="I3449" s="35">
        <v>0.36958218337906185</v>
      </c>
      <c r="J3449" s="35">
        <v>1.0108703479846926</v>
      </c>
      <c r="K3449" s="35">
        <v>-0.70091957111631176</v>
      </c>
      <c r="L3449" s="35">
        <v>0</v>
      </c>
      <c r="M3449" s="35">
        <v>0</v>
      </c>
      <c r="N3449" s="35">
        <v>0</v>
      </c>
      <c r="O3449" s="35">
        <v>0</v>
      </c>
      <c r="P3449" s="36">
        <v>12</v>
      </c>
      <c r="Q3449" s="37">
        <v>83</v>
      </c>
      <c r="R3449" s="36">
        <v>0</v>
      </c>
      <c r="S3449" s="39">
        <f t="shared" si="112"/>
        <v>83</v>
      </c>
      <c r="T3449" s="34" t="s">
        <v>29</v>
      </c>
      <c r="U3449" s="12">
        <f>((alpha*(beta^speed))*(speed^ceta))</f>
        <v>4.0955723867958288E-2</v>
      </c>
      <c r="V3449" s="8">
        <f t="shared" si="113"/>
        <v>83</v>
      </c>
      <c r="AB3449" s="41"/>
    </row>
    <row r="3450" spans="1:28">
      <c r="A3450" s="34" t="s">
        <v>19</v>
      </c>
      <c r="B3450" s="34" t="s">
        <v>67</v>
      </c>
      <c r="C3450" s="5" t="s">
        <v>124</v>
      </c>
      <c r="D3450" s="35" t="s">
        <v>90</v>
      </c>
      <c r="E3450" s="36" t="s">
        <v>18</v>
      </c>
      <c r="F3450" s="37">
        <v>100</v>
      </c>
      <c r="G3450" s="38">
        <v>0.04</v>
      </c>
      <c r="H3450" s="34">
        <v>0.97880213842601249</v>
      </c>
      <c r="I3450" s="35">
        <v>-1.9987965792747392E-8</v>
      </c>
      <c r="J3450" s="35">
        <v>3.2817528122071296E-6</v>
      </c>
      <c r="K3450" s="35">
        <v>-2.4753405271732355E-4</v>
      </c>
      <c r="L3450" s="35">
        <v>1.3151965530299714E-2</v>
      </c>
      <c r="M3450" s="35">
        <v>0</v>
      </c>
      <c r="N3450" s="35">
        <v>0</v>
      </c>
      <c r="O3450" s="35">
        <v>0</v>
      </c>
      <c r="P3450" s="36">
        <v>12</v>
      </c>
      <c r="Q3450" s="37">
        <v>83</v>
      </c>
      <c r="R3450" s="36">
        <v>14</v>
      </c>
      <c r="S3450" s="39">
        <f t="shared" si="112"/>
        <v>83</v>
      </c>
      <c r="T3450" s="34" t="s">
        <v>51</v>
      </c>
      <c r="U3450" s="12">
        <f>(((alpha*(speed^3))+(beta*(speed^2))+(ceta*speed))+delta)</f>
        <v>3.7857752813191224E-3</v>
      </c>
      <c r="V3450" s="8">
        <f t="shared" si="113"/>
        <v>83</v>
      </c>
      <c r="AB3450" s="41"/>
    </row>
    <row r="3451" spans="1:28">
      <c r="A3451" s="34" t="s">
        <v>19</v>
      </c>
      <c r="B3451" s="34" t="s">
        <v>67</v>
      </c>
      <c r="C3451" s="5" t="s">
        <v>124</v>
      </c>
      <c r="D3451" s="35" t="s">
        <v>90</v>
      </c>
      <c r="E3451" s="36" t="s">
        <v>17</v>
      </c>
      <c r="F3451" s="37">
        <v>100</v>
      </c>
      <c r="G3451" s="38">
        <v>0.04</v>
      </c>
      <c r="H3451" s="34">
        <v>0.97345775179050631</v>
      </c>
      <c r="I3451" s="35">
        <v>1397.2534652651686</v>
      </c>
      <c r="J3451" s="35">
        <v>1.0049926531911009</v>
      </c>
      <c r="K3451" s="35">
        <v>-0.29627945101367642</v>
      </c>
      <c r="L3451" s="35">
        <v>0</v>
      </c>
      <c r="M3451" s="35">
        <v>0</v>
      </c>
      <c r="N3451" s="35">
        <v>0</v>
      </c>
      <c r="O3451" s="35">
        <v>0</v>
      </c>
      <c r="P3451" s="36">
        <v>12</v>
      </c>
      <c r="Q3451" s="37">
        <v>83</v>
      </c>
      <c r="R3451" s="36">
        <v>0</v>
      </c>
      <c r="S3451" s="39">
        <f t="shared" si="112"/>
        <v>83</v>
      </c>
      <c r="T3451" s="34" t="s">
        <v>29</v>
      </c>
      <c r="U3451" s="12">
        <f>((alpha*(beta^speed))*(speed^ceta))</f>
        <v>570.44188688228701</v>
      </c>
      <c r="V3451" s="8">
        <f t="shared" si="113"/>
        <v>83</v>
      </c>
    </row>
    <row r="3452" spans="1:28">
      <c r="A3452" s="34" t="s">
        <v>19</v>
      </c>
      <c r="B3452" s="34" t="s">
        <v>67</v>
      </c>
      <c r="C3452" s="5" t="s">
        <v>124</v>
      </c>
      <c r="D3452" s="35" t="s">
        <v>90</v>
      </c>
      <c r="E3452" s="36" t="s">
        <v>15</v>
      </c>
      <c r="F3452" s="37">
        <v>0</v>
      </c>
      <c r="G3452" s="38">
        <v>0.06</v>
      </c>
      <c r="H3452" s="34">
        <v>0.99356360631494733</v>
      </c>
      <c r="I3452" s="35">
        <v>6.2666876883519764</v>
      </c>
      <c r="J3452" s="35">
        <v>-0.42378088468155539</v>
      </c>
      <c r="K3452" s="35">
        <v>976.11697734109691</v>
      </c>
      <c r="L3452" s="35">
        <v>-3.0567091392146284</v>
      </c>
      <c r="M3452" s="35">
        <v>0</v>
      </c>
      <c r="N3452" s="35">
        <v>0</v>
      </c>
      <c r="O3452" s="35">
        <v>0</v>
      </c>
      <c r="P3452" s="36">
        <v>12</v>
      </c>
      <c r="Q3452" s="37">
        <v>86</v>
      </c>
      <c r="R3452" s="36">
        <v>1</v>
      </c>
      <c r="S3452" s="39">
        <f t="shared" si="112"/>
        <v>86</v>
      </c>
      <c r="T3452" s="34" t="s">
        <v>30</v>
      </c>
      <c r="U3452" s="12">
        <f>((alpha*(speed^beta))+(ceta*(speed^delta)))</f>
        <v>0.95012296738104218</v>
      </c>
      <c r="V3452" s="8">
        <f t="shared" si="113"/>
        <v>86</v>
      </c>
    </row>
    <row r="3453" spans="1:28">
      <c r="A3453" s="34" t="s">
        <v>19</v>
      </c>
      <c r="B3453" s="34" t="s">
        <v>67</v>
      </c>
      <c r="C3453" s="5" t="s">
        <v>124</v>
      </c>
      <c r="D3453" s="35" t="s">
        <v>90</v>
      </c>
      <c r="E3453" s="36" t="s">
        <v>16</v>
      </c>
      <c r="F3453" s="37">
        <v>0</v>
      </c>
      <c r="G3453" s="38">
        <v>0.06</v>
      </c>
      <c r="H3453" s="34">
        <v>0.99552548147278352</v>
      </c>
      <c r="I3453" s="35">
        <v>0.39258173507828403</v>
      </c>
      <c r="J3453" s="35">
        <v>18.603817722464633</v>
      </c>
      <c r="K3453" s="35">
        <v>0.98428637626608806</v>
      </c>
      <c r="L3453" s="35">
        <v>0.36881551266150647</v>
      </c>
      <c r="M3453" s="35">
        <v>0.21744248284404086</v>
      </c>
      <c r="N3453" s="35">
        <v>0</v>
      </c>
      <c r="O3453" s="35">
        <v>0</v>
      </c>
      <c r="P3453" s="36">
        <v>12</v>
      </c>
      <c r="Q3453" s="37">
        <v>86</v>
      </c>
      <c r="R3453" s="36">
        <v>10</v>
      </c>
      <c r="S3453" s="39">
        <f t="shared" si="112"/>
        <v>86</v>
      </c>
      <c r="T3453" s="34" t="s">
        <v>44</v>
      </c>
      <c r="U3453" s="12">
        <f>(alpha+(beta/(1+EXP((((-1)*ceta)+(delta*LN(speed)))+(epsilon*speed)))))</f>
        <v>0.39258180790137703</v>
      </c>
      <c r="V3453" s="8">
        <f t="shared" si="113"/>
        <v>86</v>
      </c>
    </row>
    <row r="3454" spans="1:28">
      <c r="A3454" s="34" t="s">
        <v>19</v>
      </c>
      <c r="B3454" s="34" t="s">
        <v>67</v>
      </c>
      <c r="C3454" s="5" t="s">
        <v>124</v>
      </c>
      <c r="D3454" s="35" t="s">
        <v>90</v>
      </c>
      <c r="E3454" s="36" t="s">
        <v>14</v>
      </c>
      <c r="F3454" s="37">
        <v>0</v>
      </c>
      <c r="G3454" s="38">
        <v>0.06</v>
      </c>
      <c r="H3454" s="34">
        <v>0.99535929655723743</v>
      </c>
      <c r="I3454" s="35">
        <v>0.5292929057430763</v>
      </c>
      <c r="J3454" s="35">
        <v>1.0141781542670367</v>
      </c>
      <c r="K3454" s="35">
        <v>-0.89296433418003984</v>
      </c>
      <c r="L3454" s="35">
        <v>0</v>
      </c>
      <c r="M3454" s="35">
        <v>0</v>
      </c>
      <c r="N3454" s="35">
        <v>0</v>
      </c>
      <c r="O3454" s="35">
        <v>0</v>
      </c>
      <c r="P3454" s="36">
        <v>12</v>
      </c>
      <c r="Q3454" s="37">
        <v>86</v>
      </c>
      <c r="R3454" s="36">
        <v>0</v>
      </c>
      <c r="S3454" s="39">
        <f t="shared" si="112"/>
        <v>86</v>
      </c>
      <c r="T3454" s="34" t="s">
        <v>29</v>
      </c>
      <c r="U3454" s="12">
        <f>((alpha*(beta^speed))*(speed^ceta))</f>
        <v>3.3272357799368907E-2</v>
      </c>
      <c r="V3454" s="8">
        <f t="shared" si="113"/>
        <v>86</v>
      </c>
      <c r="AB3454" s="41"/>
    </row>
    <row r="3455" spans="1:28">
      <c r="A3455" s="34" t="s">
        <v>19</v>
      </c>
      <c r="B3455" s="34" t="s">
        <v>67</v>
      </c>
      <c r="C3455" s="5" t="s">
        <v>124</v>
      </c>
      <c r="D3455" s="35" t="s">
        <v>90</v>
      </c>
      <c r="E3455" s="36" t="s">
        <v>18</v>
      </c>
      <c r="F3455" s="37">
        <v>0</v>
      </c>
      <c r="G3455" s="38">
        <v>0.06</v>
      </c>
      <c r="H3455" s="34">
        <v>0.96622802892299464</v>
      </c>
      <c r="I3455" s="35">
        <v>-2.9020492992889853E-8</v>
      </c>
      <c r="J3455" s="35">
        <v>4.3072627395541542E-6</v>
      </c>
      <c r="K3455" s="35">
        <v>-2.339645891960511E-4</v>
      </c>
      <c r="L3455" s="35">
        <v>1.0905595441232346E-2</v>
      </c>
      <c r="M3455" s="35">
        <v>0</v>
      </c>
      <c r="N3455" s="35">
        <v>0</v>
      </c>
      <c r="O3455" s="35">
        <v>0</v>
      </c>
      <c r="P3455" s="36">
        <v>12</v>
      </c>
      <c r="Q3455" s="37">
        <v>86</v>
      </c>
      <c r="R3455" s="36">
        <v>14</v>
      </c>
      <c r="S3455" s="39">
        <f t="shared" si="112"/>
        <v>86</v>
      </c>
      <c r="T3455" s="34" t="s">
        <v>51</v>
      </c>
      <c r="U3455" s="12">
        <f>(((alpha*(speed^3))+(beta*(speed^2))+(ceta*speed))+delta)</f>
        <v>4.1824973010289243E-3</v>
      </c>
      <c r="V3455" s="8">
        <f t="shared" si="113"/>
        <v>86</v>
      </c>
      <c r="AB3455" s="41"/>
    </row>
    <row r="3456" spans="1:28">
      <c r="A3456" s="34" t="s">
        <v>19</v>
      </c>
      <c r="B3456" s="34" t="s">
        <v>67</v>
      </c>
      <c r="C3456" s="5" t="s">
        <v>124</v>
      </c>
      <c r="D3456" s="35" t="s">
        <v>90</v>
      </c>
      <c r="E3456" s="36" t="s">
        <v>17</v>
      </c>
      <c r="F3456" s="37">
        <v>0</v>
      </c>
      <c r="G3456" s="38">
        <v>0.06</v>
      </c>
      <c r="H3456" s="34">
        <v>0.98630538748632568</v>
      </c>
      <c r="I3456" s="35">
        <v>1488.1419217454936</v>
      </c>
      <c r="J3456" s="35">
        <v>1.0085355021093521</v>
      </c>
      <c r="K3456" s="35">
        <v>-0.42533672138405065</v>
      </c>
      <c r="L3456" s="35">
        <v>0</v>
      </c>
      <c r="M3456" s="35">
        <v>0</v>
      </c>
      <c r="N3456" s="35">
        <v>0</v>
      </c>
      <c r="O3456" s="35">
        <v>0</v>
      </c>
      <c r="P3456" s="36">
        <v>12</v>
      </c>
      <c r="Q3456" s="37">
        <v>86</v>
      </c>
      <c r="R3456" s="36">
        <v>0</v>
      </c>
      <c r="S3456" s="39">
        <f t="shared" si="112"/>
        <v>86</v>
      </c>
      <c r="T3456" s="34" t="s">
        <v>29</v>
      </c>
      <c r="U3456" s="12">
        <f>((alpha*(beta^speed))*(speed^ceta))</f>
        <v>464.80792313308007</v>
      </c>
      <c r="V3456" s="8">
        <f t="shared" si="113"/>
        <v>86</v>
      </c>
    </row>
    <row r="3457" spans="1:28">
      <c r="A3457" s="34" t="s">
        <v>19</v>
      </c>
      <c r="B3457" s="34" t="s">
        <v>67</v>
      </c>
      <c r="C3457" s="5" t="s">
        <v>124</v>
      </c>
      <c r="D3457" s="35" t="s">
        <v>90</v>
      </c>
      <c r="E3457" s="36" t="s">
        <v>15</v>
      </c>
      <c r="F3457" s="37">
        <v>50</v>
      </c>
      <c r="G3457" s="38">
        <v>0.06</v>
      </c>
      <c r="H3457" s="34">
        <v>0.99622646698476591</v>
      </c>
      <c r="I3457" s="35">
        <v>112.03637373648127</v>
      </c>
      <c r="J3457" s="35">
        <v>-2.016378508858891</v>
      </c>
      <c r="K3457" s="35">
        <v>4.4679157483198564</v>
      </c>
      <c r="L3457" s="35">
        <v>-0.29455858952558978</v>
      </c>
      <c r="M3457" s="35">
        <v>0</v>
      </c>
      <c r="N3457" s="35">
        <v>0</v>
      </c>
      <c r="O3457" s="35">
        <v>0</v>
      </c>
      <c r="P3457" s="36">
        <v>12</v>
      </c>
      <c r="Q3457" s="37">
        <v>80</v>
      </c>
      <c r="R3457" s="36">
        <v>1</v>
      </c>
      <c r="S3457" s="39">
        <f t="shared" si="112"/>
        <v>80</v>
      </c>
      <c r="T3457" s="34" t="s">
        <v>30</v>
      </c>
      <c r="U3457" s="12">
        <f>((alpha*(speed^beta))+(ceta*(speed^delta)))</f>
        <v>1.2452412115285565</v>
      </c>
      <c r="V3457" s="8">
        <f t="shared" si="113"/>
        <v>80</v>
      </c>
    </row>
    <row r="3458" spans="1:28">
      <c r="A3458" s="34" t="s">
        <v>19</v>
      </c>
      <c r="B3458" s="34" t="s">
        <v>67</v>
      </c>
      <c r="C3458" s="5" t="s">
        <v>124</v>
      </c>
      <c r="D3458" s="35" t="s">
        <v>90</v>
      </c>
      <c r="E3458" s="36" t="s">
        <v>16</v>
      </c>
      <c r="F3458" s="37">
        <v>50</v>
      </c>
      <c r="G3458" s="38">
        <v>0.06</v>
      </c>
      <c r="H3458" s="34">
        <v>0.92001115333599526</v>
      </c>
      <c r="I3458" s="35">
        <v>14.672007302919852</v>
      </c>
      <c r="J3458" s="35">
        <v>1.0340260815515983</v>
      </c>
      <c r="K3458" s="35">
        <v>-1.2765090125395515</v>
      </c>
      <c r="L3458" s="35">
        <v>0</v>
      </c>
      <c r="M3458" s="35">
        <v>0</v>
      </c>
      <c r="N3458" s="35">
        <v>0</v>
      </c>
      <c r="O3458" s="35">
        <v>0</v>
      </c>
      <c r="P3458" s="36">
        <v>12</v>
      </c>
      <c r="Q3458" s="37">
        <v>80</v>
      </c>
      <c r="R3458" s="36">
        <v>0</v>
      </c>
      <c r="S3458" s="39">
        <f t="shared" ref="S3458:S3521" si="114">V3458</f>
        <v>80</v>
      </c>
      <c r="T3458" s="34" t="s">
        <v>29</v>
      </c>
      <c r="U3458" s="12">
        <f>((alpha*(beta^speed))*(speed^ceta))</f>
        <v>0.79377510365496839</v>
      </c>
      <c r="V3458" s="8">
        <f t="shared" ref="V3458:V3521" si="115">IF($V$1&lt;P3458,P3458,IF($V$1&gt;Q3458,Q3458,$V$1))</f>
        <v>80</v>
      </c>
    </row>
    <row r="3459" spans="1:28">
      <c r="A3459" s="34" t="s">
        <v>19</v>
      </c>
      <c r="B3459" s="34" t="s">
        <v>67</v>
      </c>
      <c r="C3459" s="5" t="s">
        <v>124</v>
      </c>
      <c r="D3459" s="35" t="s">
        <v>90</v>
      </c>
      <c r="E3459" s="36" t="s">
        <v>14</v>
      </c>
      <c r="F3459" s="37">
        <v>50</v>
      </c>
      <c r="G3459" s="38">
        <v>0.06</v>
      </c>
      <c r="H3459" s="34">
        <v>0.99503183799133954</v>
      </c>
      <c r="I3459" s="35">
        <v>0.32439383160729429</v>
      </c>
      <c r="J3459" s="35">
        <v>1.0095730007371007</v>
      </c>
      <c r="K3459" s="35">
        <v>-0.639671298348648</v>
      </c>
      <c r="L3459" s="35">
        <v>0</v>
      </c>
      <c r="M3459" s="35">
        <v>0</v>
      </c>
      <c r="N3459" s="35">
        <v>0</v>
      </c>
      <c r="O3459" s="35">
        <v>0</v>
      </c>
      <c r="P3459" s="36">
        <v>12</v>
      </c>
      <c r="Q3459" s="37">
        <v>80</v>
      </c>
      <c r="R3459" s="36">
        <v>0</v>
      </c>
      <c r="S3459" s="39">
        <f t="shared" si="114"/>
        <v>80</v>
      </c>
      <c r="T3459" s="34" t="s">
        <v>29</v>
      </c>
      <c r="U3459" s="12">
        <f>((alpha*(beta^speed))*(speed^ceta))</f>
        <v>4.2144291129138006E-2</v>
      </c>
      <c r="V3459" s="8">
        <f t="shared" si="115"/>
        <v>80</v>
      </c>
      <c r="AB3459" s="41"/>
    </row>
    <row r="3460" spans="1:28">
      <c r="A3460" s="34" t="s">
        <v>19</v>
      </c>
      <c r="B3460" s="34" t="s">
        <v>67</v>
      </c>
      <c r="C3460" s="5" t="s">
        <v>124</v>
      </c>
      <c r="D3460" s="35" t="s">
        <v>90</v>
      </c>
      <c r="E3460" s="36" t="s">
        <v>18</v>
      </c>
      <c r="F3460" s="37">
        <v>50</v>
      </c>
      <c r="G3460" s="38">
        <v>0.06</v>
      </c>
      <c r="H3460" s="34">
        <v>0.97936486087563235</v>
      </c>
      <c r="I3460" s="35">
        <v>-1.602619375423381E-8</v>
      </c>
      <c r="J3460" s="35">
        <v>2.4395472473165274E-6</v>
      </c>
      <c r="K3460" s="35">
        <v>-2.0668943176155197E-4</v>
      </c>
      <c r="L3460" s="35">
        <v>1.3074394355731418E-2</v>
      </c>
      <c r="M3460" s="35">
        <v>0</v>
      </c>
      <c r="N3460" s="35">
        <v>0</v>
      </c>
      <c r="O3460" s="35">
        <v>0</v>
      </c>
      <c r="P3460" s="36">
        <v>12</v>
      </c>
      <c r="Q3460" s="37">
        <v>80</v>
      </c>
      <c r="R3460" s="36">
        <v>14</v>
      </c>
      <c r="S3460" s="39">
        <f t="shared" si="114"/>
        <v>80</v>
      </c>
      <c r="T3460" s="34" t="s">
        <v>51</v>
      </c>
      <c r="U3460" s="12">
        <f>(((alpha*(speed^3))+(beta*(speed^2))+(ceta*speed))+delta)</f>
        <v>3.946930995465326E-3</v>
      </c>
      <c r="V3460" s="8">
        <f t="shared" si="115"/>
        <v>80</v>
      </c>
      <c r="AB3460" s="41"/>
    </row>
    <row r="3461" spans="1:28">
      <c r="A3461" s="34" t="s">
        <v>19</v>
      </c>
      <c r="B3461" s="34" t="s">
        <v>67</v>
      </c>
      <c r="C3461" s="5" t="s">
        <v>124</v>
      </c>
      <c r="D3461" s="35" t="s">
        <v>90</v>
      </c>
      <c r="E3461" s="36" t="s">
        <v>17</v>
      </c>
      <c r="F3461" s="37">
        <v>50</v>
      </c>
      <c r="G3461" s="38">
        <v>0.06</v>
      </c>
      <c r="H3461" s="34">
        <v>0.98110088952208119</v>
      </c>
      <c r="I3461" s="35">
        <v>1350.1464783355318</v>
      </c>
      <c r="J3461" s="35">
        <v>1.0051093027079436</v>
      </c>
      <c r="K3461" s="35">
        <v>-0.27367404697958814</v>
      </c>
      <c r="L3461" s="35">
        <v>0</v>
      </c>
      <c r="M3461" s="35">
        <v>0</v>
      </c>
      <c r="N3461" s="35">
        <v>0</v>
      </c>
      <c r="O3461" s="35">
        <v>0</v>
      </c>
      <c r="P3461" s="36">
        <v>12</v>
      </c>
      <c r="Q3461" s="37">
        <v>80</v>
      </c>
      <c r="R3461" s="36">
        <v>0</v>
      </c>
      <c r="S3461" s="39">
        <f t="shared" si="114"/>
        <v>80</v>
      </c>
      <c r="T3461" s="34" t="s">
        <v>29</v>
      </c>
      <c r="U3461" s="12">
        <f>((alpha*(beta^speed))*(speed^ceta))</f>
        <v>611.81195105735094</v>
      </c>
      <c r="V3461" s="8">
        <f t="shared" si="115"/>
        <v>80</v>
      </c>
    </row>
    <row r="3462" spans="1:28">
      <c r="A3462" s="34" t="s">
        <v>19</v>
      </c>
      <c r="B3462" s="34" t="s">
        <v>67</v>
      </c>
      <c r="C3462" s="5" t="s">
        <v>124</v>
      </c>
      <c r="D3462" s="35" t="s">
        <v>90</v>
      </c>
      <c r="E3462" s="36" t="s">
        <v>15</v>
      </c>
      <c r="F3462" s="37">
        <v>100</v>
      </c>
      <c r="G3462" s="38">
        <v>0.06</v>
      </c>
      <c r="H3462" s="34">
        <v>0.98020018968027989</v>
      </c>
      <c r="I3462" s="35">
        <v>23.978285654788824</v>
      </c>
      <c r="J3462" s="35">
        <v>1.0192035719541404</v>
      </c>
      <c r="K3462" s="35">
        <v>-0.9084853271043124</v>
      </c>
      <c r="L3462" s="35">
        <v>0</v>
      </c>
      <c r="M3462" s="35">
        <v>0</v>
      </c>
      <c r="N3462" s="35">
        <v>0</v>
      </c>
      <c r="O3462" s="35">
        <v>0</v>
      </c>
      <c r="P3462" s="36">
        <v>12</v>
      </c>
      <c r="Q3462" s="37">
        <v>64</v>
      </c>
      <c r="R3462" s="36">
        <v>0</v>
      </c>
      <c r="S3462" s="39">
        <f t="shared" si="114"/>
        <v>64</v>
      </c>
      <c r="T3462" s="34" t="s">
        <v>29</v>
      </c>
      <c r="U3462" s="12">
        <f>((alpha*(beta^speed))*(speed^ceta))</f>
        <v>1.8519535773276647</v>
      </c>
      <c r="V3462" s="8">
        <f t="shared" si="115"/>
        <v>64</v>
      </c>
    </row>
    <row r="3463" spans="1:28">
      <c r="A3463" s="34" t="s">
        <v>19</v>
      </c>
      <c r="B3463" s="34" t="s">
        <v>67</v>
      </c>
      <c r="C3463" s="5" t="s">
        <v>124</v>
      </c>
      <c r="D3463" s="35" t="s">
        <v>90</v>
      </c>
      <c r="E3463" s="36" t="s">
        <v>16</v>
      </c>
      <c r="F3463" s="37">
        <v>100</v>
      </c>
      <c r="G3463" s="38">
        <v>0.06</v>
      </c>
      <c r="H3463" s="34">
        <v>0.96785135511922327</v>
      </c>
      <c r="I3463" s="35">
        <v>-1.4390099318047508E-6</v>
      </c>
      <c r="J3463" s="35">
        <v>5.0118899338245807E-4</v>
      </c>
      <c r="K3463" s="35">
        <v>-2.8244784703239149E-2</v>
      </c>
      <c r="L3463" s="35">
        <v>1.1312986157673486</v>
      </c>
      <c r="M3463" s="35">
        <v>0</v>
      </c>
      <c r="N3463" s="35">
        <v>0</v>
      </c>
      <c r="O3463" s="35">
        <v>0</v>
      </c>
      <c r="P3463" s="36">
        <v>12</v>
      </c>
      <c r="Q3463" s="37">
        <v>64</v>
      </c>
      <c r="R3463" s="36">
        <v>14</v>
      </c>
      <c r="S3463" s="39">
        <f t="shared" si="114"/>
        <v>64</v>
      </c>
      <c r="T3463" s="34" t="s">
        <v>51</v>
      </c>
      <c r="U3463" s="12">
        <f>(((alpha*(speed^3))+(beta*(speed^2))+(ceta*speed))+delta)</f>
        <v>0.99927469209156672</v>
      </c>
      <c r="V3463" s="8">
        <f t="shared" si="115"/>
        <v>64</v>
      </c>
    </row>
    <row r="3464" spans="1:28">
      <c r="A3464" s="34" t="s">
        <v>19</v>
      </c>
      <c r="B3464" s="34" t="s">
        <v>67</v>
      </c>
      <c r="C3464" s="5" t="s">
        <v>124</v>
      </c>
      <c r="D3464" s="35" t="s">
        <v>90</v>
      </c>
      <c r="E3464" s="36" t="s">
        <v>14</v>
      </c>
      <c r="F3464" s="37">
        <v>100</v>
      </c>
      <c r="G3464" s="38">
        <v>0.06</v>
      </c>
      <c r="H3464" s="34">
        <v>0.99152212351715208</v>
      </c>
      <c r="I3464" s="35">
        <v>-6.2086048710240923E-7</v>
      </c>
      <c r="J3464" s="35">
        <v>8.4625657747381514E-5</v>
      </c>
      <c r="K3464" s="35">
        <v>-4.0257232251490983E-3</v>
      </c>
      <c r="L3464" s="35">
        <v>0.12016504973699096</v>
      </c>
      <c r="M3464" s="35">
        <v>0</v>
      </c>
      <c r="N3464" s="35">
        <v>0</v>
      </c>
      <c r="O3464" s="35">
        <v>0</v>
      </c>
      <c r="P3464" s="36">
        <v>12</v>
      </c>
      <c r="Q3464" s="37">
        <v>64</v>
      </c>
      <c r="R3464" s="36">
        <v>14</v>
      </c>
      <c r="S3464" s="39">
        <f t="shared" si="114"/>
        <v>64</v>
      </c>
      <c r="T3464" s="34" t="s">
        <v>51</v>
      </c>
      <c r="U3464" s="12">
        <f>(((alpha*(speed^3))+(beta*(speed^2))+(ceta*speed))+delta)</f>
        <v>4.639060592974939E-2</v>
      </c>
      <c r="V3464" s="8">
        <f t="shared" si="115"/>
        <v>64</v>
      </c>
      <c r="AB3464" s="41"/>
    </row>
    <row r="3465" spans="1:28">
      <c r="A3465" s="34" t="s">
        <v>19</v>
      </c>
      <c r="B3465" s="34" t="s">
        <v>67</v>
      </c>
      <c r="C3465" s="5" t="s">
        <v>124</v>
      </c>
      <c r="D3465" s="35" t="s">
        <v>90</v>
      </c>
      <c r="E3465" s="36" t="s">
        <v>18</v>
      </c>
      <c r="F3465" s="37">
        <v>100</v>
      </c>
      <c r="G3465" s="38">
        <v>0.06</v>
      </c>
      <c r="H3465" s="34">
        <v>0.97964175906282125</v>
      </c>
      <c r="I3465" s="35">
        <v>2.5563285360717846E-2</v>
      </c>
      <c r="J3465" s="35">
        <v>0.99140346124053214</v>
      </c>
      <c r="K3465" s="35">
        <v>-0.2346378439162794</v>
      </c>
      <c r="L3465" s="35">
        <v>0</v>
      </c>
      <c r="M3465" s="35">
        <v>0</v>
      </c>
      <c r="N3465" s="35">
        <v>0</v>
      </c>
      <c r="O3465" s="35">
        <v>0</v>
      </c>
      <c r="P3465" s="36">
        <v>12</v>
      </c>
      <c r="Q3465" s="37">
        <v>64</v>
      </c>
      <c r="R3465" s="36">
        <v>0</v>
      </c>
      <c r="S3465" s="39">
        <f t="shared" si="114"/>
        <v>64</v>
      </c>
      <c r="T3465" s="34" t="s">
        <v>29</v>
      </c>
      <c r="U3465" s="12">
        <f>((alpha*(beta^speed))*(speed^ceta))</f>
        <v>5.544291611511978E-3</v>
      </c>
      <c r="V3465" s="8">
        <f t="shared" si="115"/>
        <v>64</v>
      </c>
      <c r="AB3465" s="41"/>
    </row>
    <row r="3466" spans="1:28">
      <c r="A3466" s="34" t="s">
        <v>19</v>
      </c>
      <c r="B3466" s="34" t="s">
        <v>67</v>
      </c>
      <c r="C3466" s="5" t="s">
        <v>124</v>
      </c>
      <c r="D3466" s="35" t="s">
        <v>90</v>
      </c>
      <c r="E3466" s="36" t="s">
        <v>17</v>
      </c>
      <c r="F3466" s="37">
        <v>100</v>
      </c>
      <c r="G3466" s="38">
        <v>0.06</v>
      </c>
      <c r="H3466" s="34">
        <v>0.98223283269946715</v>
      </c>
      <c r="I3466" s="35">
        <v>1447.0629338290123</v>
      </c>
      <c r="J3466" s="35">
        <v>1.0037098612050106</v>
      </c>
      <c r="K3466" s="35">
        <v>-0.21360684471296942</v>
      </c>
      <c r="L3466" s="35">
        <v>0</v>
      </c>
      <c r="M3466" s="35">
        <v>0</v>
      </c>
      <c r="N3466" s="35">
        <v>0</v>
      </c>
      <c r="O3466" s="35">
        <v>0</v>
      </c>
      <c r="P3466" s="36">
        <v>12</v>
      </c>
      <c r="Q3466" s="37">
        <v>64</v>
      </c>
      <c r="R3466" s="36">
        <v>0</v>
      </c>
      <c r="S3466" s="39">
        <f t="shared" si="114"/>
        <v>64</v>
      </c>
      <c r="T3466" s="34" t="s">
        <v>29</v>
      </c>
      <c r="U3466" s="12">
        <f>((alpha*(beta^speed))*(speed^ceta))</f>
        <v>754.39575963470054</v>
      </c>
      <c r="V3466" s="8">
        <f t="shared" si="115"/>
        <v>64</v>
      </c>
    </row>
    <row r="3467" spans="1:28">
      <c r="A3467" s="34" t="s">
        <v>19</v>
      </c>
      <c r="B3467" s="34" t="s">
        <v>68</v>
      </c>
      <c r="C3467" s="5" t="s">
        <v>125</v>
      </c>
      <c r="D3467" s="35" t="s">
        <v>84</v>
      </c>
      <c r="E3467" s="36" t="s">
        <v>15</v>
      </c>
      <c r="F3467" s="37">
        <v>0</v>
      </c>
      <c r="G3467" s="38">
        <v>0</v>
      </c>
      <c r="H3467" s="34">
        <v>0.9938753063536756</v>
      </c>
      <c r="I3467" s="35">
        <v>82.648395908398328</v>
      </c>
      <c r="J3467" s="35">
        <v>1.0094260821321868</v>
      </c>
      <c r="K3467" s="35">
        <v>-1.0883736755571107</v>
      </c>
      <c r="L3467" s="35">
        <v>0</v>
      </c>
      <c r="M3467" s="35">
        <v>0</v>
      </c>
      <c r="N3467" s="35">
        <v>0</v>
      </c>
      <c r="O3467" s="35">
        <v>0</v>
      </c>
      <c r="P3467" s="36">
        <v>12</v>
      </c>
      <c r="Q3467" s="37">
        <v>86</v>
      </c>
      <c r="R3467" s="36">
        <v>0</v>
      </c>
      <c r="S3467" s="39">
        <f t="shared" si="114"/>
        <v>86</v>
      </c>
      <c r="T3467" s="34" t="s">
        <v>29</v>
      </c>
      <c r="U3467" s="12">
        <f>((alpha*(beta^speed))*(speed^ceta))</f>
        <v>1.452734128078514</v>
      </c>
      <c r="V3467" s="8">
        <f t="shared" si="115"/>
        <v>86</v>
      </c>
    </row>
    <row r="3468" spans="1:28">
      <c r="A3468" s="34" t="s">
        <v>19</v>
      </c>
      <c r="B3468" s="34" t="s">
        <v>68</v>
      </c>
      <c r="C3468" s="5" t="s">
        <v>125</v>
      </c>
      <c r="D3468" s="35" t="s">
        <v>84</v>
      </c>
      <c r="E3468" s="36" t="s">
        <v>16</v>
      </c>
      <c r="F3468" s="37">
        <v>0</v>
      </c>
      <c r="G3468" s="38">
        <v>0</v>
      </c>
      <c r="H3468" s="34">
        <v>0.98576197938616139</v>
      </c>
      <c r="I3468" s="35">
        <v>133.53519376625468</v>
      </c>
      <c r="J3468" s="35">
        <v>1.010215750127923</v>
      </c>
      <c r="K3468" s="35">
        <v>-0.83293248395948749</v>
      </c>
      <c r="L3468" s="35">
        <v>0</v>
      </c>
      <c r="M3468" s="35">
        <v>0</v>
      </c>
      <c r="N3468" s="35">
        <v>0</v>
      </c>
      <c r="O3468" s="35">
        <v>0</v>
      </c>
      <c r="P3468" s="36">
        <v>12</v>
      </c>
      <c r="Q3468" s="37">
        <v>86</v>
      </c>
      <c r="R3468" s="36">
        <v>0</v>
      </c>
      <c r="S3468" s="39">
        <f t="shared" si="114"/>
        <v>86</v>
      </c>
      <c r="T3468" s="34" t="s">
        <v>29</v>
      </c>
      <c r="U3468" s="12">
        <f>((alpha*(beta^speed))*(speed^ceta))</f>
        <v>7.8325787920356786</v>
      </c>
      <c r="V3468" s="8">
        <f t="shared" si="115"/>
        <v>86</v>
      </c>
    </row>
    <row r="3469" spans="1:28">
      <c r="A3469" s="34" t="s">
        <v>19</v>
      </c>
      <c r="B3469" s="34" t="s">
        <v>68</v>
      </c>
      <c r="C3469" s="5" t="s">
        <v>125</v>
      </c>
      <c r="D3469" s="35" t="s">
        <v>84</v>
      </c>
      <c r="E3469" s="36" t="s">
        <v>14</v>
      </c>
      <c r="F3469" s="37">
        <v>0</v>
      </c>
      <c r="G3469" s="38">
        <v>0</v>
      </c>
      <c r="H3469" s="34">
        <v>0.99717302766013427</v>
      </c>
      <c r="I3469" s="35">
        <v>18.047522806414964</v>
      </c>
      <c r="J3469" s="35">
        <v>-0.84691944408088204</v>
      </c>
      <c r="K3469" s="35">
        <v>21371.912629713632</v>
      </c>
      <c r="L3469" s="35">
        <v>-4.7419649876134624</v>
      </c>
      <c r="M3469" s="35">
        <v>0</v>
      </c>
      <c r="N3469" s="35">
        <v>0</v>
      </c>
      <c r="O3469" s="35">
        <v>0</v>
      </c>
      <c r="P3469" s="36">
        <v>12</v>
      </c>
      <c r="Q3469" s="37">
        <v>86</v>
      </c>
      <c r="R3469" s="36">
        <v>1</v>
      </c>
      <c r="S3469" s="39">
        <f t="shared" si="114"/>
        <v>86</v>
      </c>
      <c r="T3469" s="34" t="s">
        <v>30</v>
      </c>
      <c r="U3469" s="12">
        <f>((alpha*(speed^beta))+(ceta*(speed^delta)))</f>
        <v>0.41501925994635114</v>
      </c>
      <c r="V3469" s="8">
        <f t="shared" si="115"/>
        <v>86</v>
      </c>
    </row>
    <row r="3470" spans="1:28">
      <c r="A3470" s="34" t="s">
        <v>19</v>
      </c>
      <c r="B3470" s="34" t="s">
        <v>68</v>
      </c>
      <c r="C3470" s="5" t="s">
        <v>125</v>
      </c>
      <c r="D3470" s="35" t="s">
        <v>84</v>
      </c>
      <c r="E3470" s="36" t="s">
        <v>18</v>
      </c>
      <c r="F3470" s="37">
        <v>0</v>
      </c>
      <c r="G3470" s="38">
        <v>0</v>
      </c>
      <c r="H3470" s="34">
        <v>0.99763836365139413</v>
      </c>
      <c r="I3470" s="35">
        <v>12.704557472688153</v>
      </c>
      <c r="J3470" s="35">
        <v>1.0086855345389274</v>
      </c>
      <c r="K3470" s="35">
        <v>-1.0338261401801261</v>
      </c>
      <c r="L3470" s="35">
        <v>0</v>
      </c>
      <c r="M3470" s="35">
        <v>0</v>
      </c>
      <c r="N3470" s="35">
        <v>0</v>
      </c>
      <c r="O3470" s="35">
        <v>0</v>
      </c>
      <c r="P3470" s="36">
        <v>12</v>
      </c>
      <c r="Q3470" s="37">
        <v>86</v>
      </c>
      <c r="R3470" s="36">
        <v>0</v>
      </c>
      <c r="S3470" s="39">
        <f t="shared" si="114"/>
        <v>86</v>
      </c>
      <c r="T3470" s="34" t="s">
        <v>29</v>
      </c>
      <c r="U3470" s="12">
        <f>((alpha*(beta^speed))*(speed^ceta))</f>
        <v>0.26731458020024557</v>
      </c>
      <c r="V3470" s="8">
        <f t="shared" si="115"/>
        <v>86</v>
      </c>
    </row>
    <row r="3471" spans="1:28">
      <c r="A3471" s="34" t="s">
        <v>19</v>
      </c>
      <c r="B3471" s="34" t="s">
        <v>68</v>
      </c>
      <c r="C3471" s="5" t="s">
        <v>125</v>
      </c>
      <c r="D3471" s="35" t="s">
        <v>84</v>
      </c>
      <c r="E3471" s="36" t="s">
        <v>17</v>
      </c>
      <c r="F3471" s="37">
        <v>0</v>
      </c>
      <c r="G3471" s="38">
        <v>0</v>
      </c>
      <c r="H3471" s="34">
        <v>0.99503870465706412</v>
      </c>
      <c r="I3471" s="35">
        <v>5614.5209843385201</v>
      </c>
      <c r="J3471" s="35">
        <v>1.0107292910790271</v>
      </c>
      <c r="K3471" s="35">
        <v>-0.95864819491292197</v>
      </c>
      <c r="L3471" s="35">
        <v>0</v>
      </c>
      <c r="M3471" s="35">
        <v>0</v>
      </c>
      <c r="N3471" s="35">
        <v>0</v>
      </c>
      <c r="O3471" s="35">
        <v>0</v>
      </c>
      <c r="P3471" s="36">
        <v>12</v>
      </c>
      <c r="Q3471" s="37">
        <v>86</v>
      </c>
      <c r="R3471" s="36">
        <v>0</v>
      </c>
      <c r="S3471" s="39">
        <f t="shared" si="114"/>
        <v>86</v>
      </c>
      <c r="T3471" s="34" t="s">
        <v>29</v>
      </c>
      <c r="U3471" s="12">
        <f>((alpha*(beta^speed))*(speed^ceta))</f>
        <v>196.51989152351786</v>
      </c>
      <c r="V3471" s="8">
        <f t="shared" si="115"/>
        <v>86</v>
      </c>
    </row>
    <row r="3472" spans="1:28">
      <c r="A3472" s="34" t="s">
        <v>19</v>
      </c>
      <c r="B3472" s="34" t="s">
        <v>68</v>
      </c>
      <c r="C3472" s="5" t="s">
        <v>125</v>
      </c>
      <c r="D3472" s="35" t="s">
        <v>84</v>
      </c>
      <c r="E3472" s="36" t="s">
        <v>15</v>
      </c>
      <c r="F3472" s="37">
        <v>50</v>
      </c>
      <c r="G3472" s="38">
        <v>0</v>
      </c>
      <c r="H3472" s="34">
        <v>0.97745089411424846</v>
      </c>
      <c r="I3472" s="35">
        <v>70.54768805217752</v>
      </c>
      <c r="J3472" s="35">
        <v>1.0100690344657921</v>
      </c>
      <c r="K3472" s="35">
        <v>-1.0315650920993276</v>
      </c>
      <c r="L3472" s="35">
        <v>0</v>
      </c>
      <c r="M3472" s="35">
        <v>0</v>
      </c>
      <c r="N3472" s="35">
        <v>0</v>
      </c>
      <c r="O3472" s="35">
        <v>0</v>
      </c>
      <c r="P3472" s="36">
        <v>12</v>
      </c>
      <c r="Q3472" s="37">
        <v>86</v>
      </c>
      <c r="R3472" s="36">
        <v>0</v>
      </c>
      <c r="S3472" s="39">
        <f t="shared" si="114"/>
        <v>86</v>
      </c>
      <c r="T3472" s="34" t="s">
        <v>29</v>
      </c>
      <c r="U3472" s="12">
        <f>((alpha*(beta^speed))*(speed^ceta))</f>
        <v>1.6869904848050079</v>
      </c>
      <c r="V3472" s="8">
        <f t="shared" si="115"/>
        <v>86</v>
      </c>
    </row>
    <row r="3473" spans="1:22">
      <c r="A3473" s="34" t="s">
        <v>19</v>
      </c>
      <c r="B3473" s="34" t="s">
        <v>68</v>
      </c>
      <c r="C3473" s="5" t="s">
        <v>125</v>
      </c>
      <c r="D3473" s="35" t="s">
        <v>84</v>
      </c>
      <c r="E3473" s="36" t="s">
        <v>16</v>
      </c>
      <c r="F3473" s="37">
        <v>50</v>
      </c>
      <c r="G3473" s="38">
        <v>0</v>
      </c>
      <c r="H3473" s="34">
        <v>0.9698821899931841</v>
      </c>
      <c r="I3473" s="35">
        <v>105.36683584664735</v>
      </c>
      <c r="J3473" s="35">
        <v>1.0055652656096821</v>
      </c>
      <c r="K3473" s="35">
        <v>-0.659884123764365</v>
      </c>
      <c r="L3473" s="35">
        <v>0</v>
      </c>
      <c r="M3473" s="35">
        <v>0</v>
      </c>
      <c r="N3473" s="35">
        <v>0</v>
      </c>
      <c r="O3473" s="35">
        <v>0</v>
      </c>
      <c r="P3473" s="36">
        <v>12</v>
      </c>
      <c r="Q3473" s="37">
        <v>86</v>
      </c>
      <c r="R3473" s="36">
        <v>0</v>
      </c>
      <c r="S3473" s="39">
        <f t="shared" si="114"/>
        <v>86</v>
      </c>
      <c r="T3473" s="34" t="s">
        <v>29</v>
      </c>
      <c r="U3473" s="12">
        <f>((alpha*(beta^speed))*(speed^ceta))</f>
        <v>8.9834215887031306</v>
      </c>
      <c r="V3473" s="8">
        <f t="shared" si="115"/>
        <v>86</v>
      </c>
    </row>
    <row r="3474" spans="1:22">
      <c r="A3474" s="34" t="s">
        <v>19</v>
      </c>
      <c r="B3474" s="34" t="s">
        <v>68</v>
      </c>
      <c r="C3474" s="5" t="s">
        <v>125</v>
      </c>
      <c r="D3474" s="35" t="s">
        <v>84</v>
      </c>
      <c r="E3474" s="36" t="s">
        <v>14</v>
      </c>
      <c r="F3474" s="37">
        <v>50</v>
      </c>
      <c r="G3474" s="38">
        <v>0</v>
      </c>
      <c r="H3474" s="34">
        <v>0.99589893843656241</v>
      </c>
      <c r="I3474" s="35">
        <v>357.09937687639922</v>
      </c>
      <c r="J3474" s="35">
        <v>-2.7994984144507873</v>
      </c>
      <c r="K3474" s="35">
        <v>15.201054184234254</v>
      </c>
      <c r="L3474" s="35">
        <v>-0.82744846241941528</v>
      </c>
      <c r="M3474" s="35">
        <v>0</v>
      </c>
      <c r="N3474" s="35">
        <v>0</v>
      </c>
      <c r="O3474" s="35">
        <v>0</v>
      </c>
      <c r="P3474" s="36">
        <v>12</v>
      </c>
      <c r="Q3474" s="37">
        <v>86</v>
      </c>
      <c r="R3474" s="36">
        <v>1</v>
      </c>
      <c r="S3474" s="39">
        <f t="shared" si="114"/>
        <v>86</v>
      </c>
      <c r="T3474" s="34" t="s">
        <v>30</v>
      </c>
      <c r="U3474" s="12">
        <f>((alpha*(speed^beta))+(ceta*(speed^delta)))</f>
        <v>0.38259162784610407</v>
      </c>
      <c r="V3474" s="8">
        <f t="shared" si="115"/>
        <v>86</v>
      </c>
    </row>
    <row r="3475" spans="1:22">
      <c r="A3475" s="34" t="s">
        <v>19</v>
      </c>
      <c r="B3475" s="34" t="s">
        <v>68</v>
      </c>
      <c r="C3475" s="5" t="s">
        <v>125</v>
      </c>
      <c r="D3475" s="35" t="s">
        <v>84</v>
      </c>
      <c r="E3475" s="36" t="s">
        <v>18</v>
      </c>
      <c r="F3475" s="37">
        <v>50</v>
      </c>
      <c r="G3475" s="38">
        <v>0</v>
      </c>
      <c r="H3475" s="34">
        <v>0.99138367166556329</v>
      </c>
      <c r="I3475" s="35">
        <v>0.29161641869752786</v>
      </c>
      <c r="J3475" s="35">
        <v>9.1734026944171063</v>
      </c>
      <c r="K3475" s="35">
        <v>-3.6796149151160772E-2</v>
      </c>
      <c r="L3475" s="35">
        <v>0.79081332655653103</v>
      </c>
      <c r="M3475" s="35">
        <v>2.8687513521001282E-2</v>
      </c>
      <c r="N3475" s="35">
        <v>0</v>
      </c>
      <c r="O3475" s="35">
        <v>0</v>
      </c>
      <c r="P3475" s="36">
        <v>12</v>
      </c>
      <c r="Q3475" s="37">
        <v>86</v>
      </c>
      <c r="R3475" s="36">
        <v>10</v>
      </c>
      <c r="S3475" s="39">
        <f t="shared" si="114"/>
        <v>86</v>
      </c>
      <c r="T3475" s="34" t="s">
        <v>44</v>
      </c>
      <c r="U3475" s="12">
        <f>(alpha+(beta/(1+EXP((((-1)*ceta)+(delta*LN(speed)))+(epsilon*speed)))))</f>
        <v>0.31370747824089867</v>
      </c>
      <c r="V3475" s="8">
        <f t="shared" si="115"/>
        <v>86</v>
      </c>
    </row>
    <row r="3476" spans="1:22">
      <c r="A3476" s="34" t="s">
        <v>19</v>
      </c>
      <c r="B3476" s="34" t="s">
        <v>68</v>
      </c>
      <c r="C3476" s="5" t="s">
        <v>125</v>
      </c>
      <c r="D3476" s="35" t="s">
        <v>84</v>
      </c>
      <c r="E3476" s="36" t="s">
        <v>17</v>
      </c>
      <c r="F3476" s="37">
        <v>50</v>
      </c>
      <c r="G3476" s="38">
        <v>0</v>
      </c>
      <c r="H3476" s="34">
        <v>0.98985236837672508</v>
      </c>
      <c r="I3476" s="35">
        <v>4647.0421053659456</v>
      </c>
      <c r="J3476" s="35">
        <v>1.007460684900821</v>
      </c>
      <c r="K3476" s="35">
        <v>-0.82937627706095884</v>
      </c>
      <c r="L3476" s="35">
        <v>0</v>
      </c>
      <c r="M3476" s="35">
        <v>0</v>
      </c>
      <c r="N3476" s="35">
        <v>0</v>
      </c>
      <c r="O3476" s="35">
        <v>0</v>
      </c>
      <c r="P3476" s="36">
        <v>12</v>
      </c>
      <c r="Q3476" s="37">
        <v>86</v>
      </c>
      <c r="R3476" s="36">
        <v>0</v>
      </c>
      <c r="S3476" s="39">
        <f t="shared" si="114"/>
        <v>86</v>
      </c>
      <c r="T3476" s="34" t="s">
        <v>29</v>
      </c>
      <c r="U3476" s="12">
        <f>((alpha*(beta^speed))*(speed^ceta))</f>
        <v>218.96096985441446</v>
      </c>
      <c r="V3476" s="8">
        <f t="shared" si="115"/>
        <v>86</v>
      </c>
    </row>
    <row r="3477" spans="1:22">
      <c r="A3477" s="34" t="s">
        <v>19</v>
      </c>
      <c r="B3477" s="34" t="s">
        <v>68</v>
      </c>
      <c r="C3477" s="5" t="s">
        <v>125</v>
      </c>
      <c r="D3477" s="35" t="s">
        <v>84</v>
      </c>
      <c r="E3477" s="36" t="s">
        <v>15</v>
      </c>
      <c r="F3477" s="37">
        <v>100</v>
      </c>
      <c r="G3477" s="38">
        <v>0</v>
      </c>
      <c r="H3477" s="34">
        <v>0.96299658270781718</v>
      </c>
      <c r="I3477" s="35">
        <v>1.9204876314283792</v>
      </c>
      <c r="J3477" s="35">
        <v>17.925166965907412</v>
      </c>
      <c r="K3477" s="35">
        <v>9.025724929529344E-2</v>
      </c>
      <c r="L3477" s="35">
        <v>0.17166625850404293</v>
      </c>
      <c r="M3477" s="35">
        <v>7.0271546221494216E-2</v>
      </c>
      <c r="N3477" s="35">
        <v>0</v>
      </c>
      <c r="O3477" s="35">
        <v>0</v>
      </c>
      <c r="P3477" s="36">
        <v>12</v>
      </c>
      <c r="Q3477" s="37">
        <v>86</v>
      </c>
      <c r="R3477" s="36">
        <v>10</v>
      </c>
      <c r="S3477" s="39">
        <f t="shared" si="114"/>
        <v>86</v>
      </c>
      <c r="T3477" s="34" t="s">
        <v>44</v>
      </c>
      <c r="U3477" s="12">
        <f>(alpha+(beta/(1+EXP((((-1)*ceta)+(delta*LN(speed)))+(epsilon*speed)))))</f>
        <v>1.9421374181413755</v>
      </c>
      <c r="V3477" s="8">
        <f t="shared" si="115"/>
        <v>86</v>
      </c>
    </row>
    <row r="3478" spans="1:22">
      <c r="A3478" s="34" t="s">
        <v>19</v>
      </c>
      <c r="B3478" s="34" t="s">
        <v>68</v>
      </c>
      <c r="C3478" s="5" t="s">
        <v>125</v>
      </c>
      <c r="D3478" s="35" t="s">
        <v>84</v>
      </c>
      <c r="E3478" s="36" t="s">
        <v>16</v>
      </c>
      <c r="F3478" s="37">
        <v>100</v>
      </c>
      <c r="G3478" s="38">
        <v>0</v>
      </c>
      <c r="H3478" s="34">
        <v>0.95697995376335598</v>
      </c>
      <c r="I3478" s="35">
        <v>90.479481079431395</v>
      </c>
      <c r="J3478" s="35">
        <v>1.0016892532365447</v>
      </c>
      <c r="K3478" s="35">
        <v>-0.52709653188444749</v>
      </c>
      <c r="L3478" s="35">
        <v>0</v>
      </c>
      <c r="M3478" s="35">
        <v>0</v>
      </c>
      <c r="N3478" s="35">
        <v>0</v>
      </c>
      <c r="O3478" s="35">
        <v>0</v>
      </c>
      <c r="P3478" s="36">
        <v>12</v>
      </c>
      <c r="Q3478" s="37">
        <v>86</v>
      </c>
      <c r="R3478" s="36">
        <v>0</v>
      </c>
      <c r="S3478" s="39">
        <f t="shared" si="114"/>
        <v>86</v>
      </c>
      <c r="T3478" s="34" t="s">
        <v>29</v>
      </c>
      <c r="U3478" s="12">
        <f>((alpha*(beta^speed))*(speed^ceta))</f>
        <v>9.998202206629518</v>
      </c>
      <c r="V3478" s="8">
        <f t="shared" si="115"/>
        <v>86</v>
      </c>
    </row>
    <row r="3479" spans="1:22">
      <c r="A3479" s="34" t="s">
        <v>19</v>
      </c>
      <c r="B3479" s="34" t="s">
        <v>68</v>
      </c>
      <c r="C3479" s="5" t="s">
        <v>125</v>
      </c>
      <c r="D3479" s="35" t="s">
        <v>84</v>
      </c>
      <c r="E3479" s="36" t="s">
        <v>14</v>
      </c>
      <c r="F3479" s="37">
        <v>100</v>
      </c>
      <c r="G3479" s="38">
        <v>0</v>
      </c>
      <c r="H3479" s="34">
        <v>0.9964761144368478</v>
      </c>
      <c r="I3479" s="35">
        <v>742.92783319419664</v>
      </c>
      <c r="J3479" s="35">
        <v>-3.0819422721996625</v>
      </c>
      <c r="K3479" s="35">
        <v>14.521074422422965</v>
      </c>
      <c r="L3479" s="35">
        <v>-0.82545434251443195</v>
      </c>
      <c r="M3479" s="35">
        <v>0</v>
      </c>
      <c r="N3479" s="35">
        <v>0</v>
      </c>
      <c r="O3479" s="35">
        <v>0</v>
      </c>
      <c r="P3479" s="36">
        <v>12</v>
      </c>
      <c r="Q3479" s="37">
        <v>86</v>
      </c>
      <c r="R3479" s="36">
        <v>1</v>
      </c>
      <c r="S3479" s="39">
        <f t="shared" si="114"/>
        <v>86</v>
      </c>
      <c r="T3479" s="34" t="s">
        <v>30</v>
      </c>
      <c r="U3479" s="12">
        <f>((alpha*(speed^beta))+(ceta*(speed^delta)))</f>
        <v>0.36822729423238759</v>
      </c>
      <c r="V3479" s="8">
        <f t="shared" si="115"/>
        <v>86</v>
      </c>
    </row>
    <row r="3480" spans="1:22">
      <c r="A3480" s="34" t="s">
        <v>19</v>
      </c>
      <c r="B3480" s="34" t="s">
        <v>68</v>
      </c>
      <c r="C3480" s="5" t="s">
        <v>125</v>
      </c>
      <c r="D3480" s="35" t="s">
        <v>84</v>
      </c>
      <c r="E3480" s="36" t="s">
        <v>18</v>
      </c>
      <c r="F3480" s="37">
        <v>100</v>
      </c>
      <c r="G3480" s="38">
        <v>0</v>
      </c>
      <c r="H3480" s="34">
        <v>0.98587014691151731</v>
      </c>
      <c r="I3480" s="35">
        <v>0.35048250195658426</v>
      </c>
      <c r="J3480" s="35">
        <v>6.1815710284802625</v>
      </c>
      <c r="K3480" s="35">
        <v>-0.52664449209494657</v>
      </c>
      <c r="L3480" s="35">
        <v>0.31645949920178396</v>
      </c>
      <c r="M3480" s="35">
        <v>5.1668963240013972E-2</v>
      </c>
      <c r="N3480" s="35">
        <v>0</v>
      </c>
      <c r="O3480" s="35">
        <v>0</v>
      </c>
      <c r="P3480" s="36">
        <v>12</v>
      </c>
      <c r="Q3480" s="37">
        <v>86</v>
      </c>
      <c r="R3480" s="36">
        <v>10</v>
      </c>
      <c r="S3480" s="39">
        <f t="shared" si="114"/>
        <v>86</v>
      </c>
      <c r="T3480" s="34" t="s">
        <v>44</v>
      </c>
      <c r="U3480" s="12">
        <f>(alpha+(beta/(1+EXP((((-1)*ceta)+(delta*LN(speed)))+(epsilon*speed)))))</f>
        <v>0.36094542481025393</v>
      </c>
      <c r="V3480" s="8">
        <f t="shared" si="115"/>
        <v>86</v>
      </c>
    </row>
    <row r="3481" spans="1:22">
      <c r="A3481" s="34" t="s">
        <v>19</v>
      </c>
      <c r="B3481" s="34" t="s">
        <v>68</v>
      </c>
      <c r="C3481" s="5" t="s">
        <v>125</v>
      </c>
      <c r="D3481" s="35" t="s">
        <v>84</v>
      </c>
      <c r="E3481" s="36" t="s">
        <v>17</v>
      </c>
      <c r="F3481" s="37">
        <v>100</v>
      </c>
      <c r="G3481" s="38">
        <v>0</v>
      </c>
      <c r="H3481" s="34">
        <v>0.98213419248434342</v>
      </c>
      <c r="I3481" s="35">
        <v>3927.3845403242294</v>
      </c>
      <c r="J3481" s="35">
        <v>1.0044561499246667</v>
      </c>
      <c r="K3481" s="35">
        <v>-0.71096763521979978</v>
      </c>
      <c r="L3481" s="35">
        <v>0</v>
      </c>
      <c r="M3481" s="35">
        <v>0</v>
      </c>
      <c r="N3481" s="35">
        <v>0</v>
      </c>
      <c r="O3481" s="35">
        <v>0</v>
      </c>
      <c r="P3481" s="36">
        <v>12</v>
      </c>
      <c r="Q3481" s="37">
        <v>86</v>
      </c>
      <c r="R3481" s="36">
        <v>0</v>
      </c>
      <c r="S3481" s="39">
        <f t="shared" si="114"/>
        <v>86</v>
      </c>
      <c r="T3481" s="34" t="s">
        <v>29</v>
      </c>
      <c r="U3481" s="12">
        <f>((alpha*(beta^speed))*(speed^ceta))</f>
        <v>242.55045904721877</v>
      </c>
      <c r="V3481" s="8">
        <f t="shared" si="115"/>
        <v>86</v>
      </c>
    </row>
    <row r="3482" spans="1:22">
      <c r="A3482" s="34" t="s">
        <v>19</v>
      </c>
      <c r="B3482" s="34" t="s">
        <v>68</v>
      </c>
      <c r="C3482" s="5" t="s">
        <v>125</v>
      </c>
      <c r="D3482" s="35" t="s">
        <v>84</v>
      </c>
      <c r="E3482" s="36" t="s">
        <v>15</v>
      </c>
      <c r="F3482" s="37">
        <v>0</v>
      </c>
      <c r="G3482" s="38">
        <v>-0.06</v>
      </c>
      <c r="H3482" s="34">
        <v>0.99319986144488781</v>
      </c>
      <c r="I3482" s="35">
        <v>-0.12085602594347269</v>
      </c>
      <c r="J3482" s="35">
        <v>69.971482821818171</v>
      </c>
      <c r="K3482" s="35">
        <v>0.18181234638522706</v>
      </c>
      <c r="L3482" s="35">
        <v>1.1270339634671167</v>
      </c>
      <c r="M3482" s="35">
        <v>7.5072854344480442E-3</v>
      </c>
      <c r="N3482" s="35">
        <v>0</v>
      </c>
      <c r="O3482" s="35">
        <v>0</v>
      </c>
      <c r="P3482" s="36">
        <v>12</v>
      </c>
      <c r="Q3482" s="37">
        <v>86</v>
      </c>
      <c r="R3482" s="36">
        <v>10</v>
      </c>
      <c r="S3482" s="39">
        <f t="shared" si="114"/>
        <v>86</v>
      </c>
      <c r="T3482" s="34" t="s">
        <v>44</v>
      </c>
      <c r="U3482" s="12">
        <f>(alpha+(beta/(1+EXP((((-1)*ceta)+(delta*LN(speed)))+(epsilon*speed)))))</f>
        <v>0.16850760487483399</v>
      </c>
      <c r="V3482" s="8">
        <f t="shared" si="115"/>
        <v>86</v>
      </c>
    </row>
    <row r="3483" spans="1:22">
      <c r="A3483" s="34" t="s">
        <v>19</v>
      </c>
      <c r="B3483" s="34" t="s">
        <v>68</v>
      </c>
      <c r="C3483" s="5" t="s">
        <v>125</v>
      </c>
      <c r="D3483" s="35" t="s">
        <v>84</v>
      </c>
      <c r="E3483" s="36" t="s">
        <v>16</v>
      </c>
      <c r="F3483" s="37">
        <v>0</v>
      </c>
      <c r="G3483" s="38">
        <v>-0.06</v>
      </c>
      <c r="H3483" s="34">
        <v>0.98955860770200965</v>
      </c>
      <c r="I3483" s="35">
        <v>94.583922210209352</v>
      </c>
      <c r="J3483" s="35">
        <v>0.97379072250109799</v>
      </c>
      <c r="K3483" s="35">
        <v>-0.80616244327988273</v>
      </c>
      <c r="L3483" s="35">
        <v>0</v>
      </c>
      <c r="M3483" s="35">
        <v>0</v>
      </c>
      <c r="N3483" s="35">
        <v>0</v>
      </c>
      <c r="O3483" s="35">
        <v>0</v>
      </c>
      <c r="P3483" s="36">
        <v>12</v>
      </c>
      <c r="Q3483" s="37">
        <v>86</v>
      </c>
      <c r="R3483" s="36">
        <v>0</v>
      </c>
      <c r="S3483" s="39">
        <f t="shared" si="114"/>
        <v>86</v>
      </c>
      <c r="T3483" s="34" t="s">
        <v>29</v>
      </c>
      <c r="U3483" s="12">
        <f>((alpha*(beta^speed))*(speed^ceta))</f>
        <v>0.26566951729572941</v>
      </c>
      <c r="V3483" s="8">
        <f t="shared" si="115"/>
        <v>86</v>
      </c>
    </row>
    <row r="3484" spans="1:22">
      <c r="A3484" s="34" t="s">
        <v>19</v>
      </c>
      <c r="B3484" s="34" t="s">
        <v>68</v>
      </c>
      <c r="C3484" s="5" t="s">
        <v>125</v>
      </c>
      <c r="D3484" s="35" t="s">
        <v>84</v>
      </c>
      <c r="E3484" s="36" t="s">
        <v>14</v>
      </c>
      <c r="F3484" s="37">
        <v>0</v>
      </c>
      <c r="G3484" s="38">
        <v>-0.06</v>
      </c>
      <c r="H3484" s="34">
        <v>0.99640840410215004</v>
      </c>
      <c r="I3484" s="35">
        <v>-0.11137796330680931</v>
      </c>
      <c r="J3484" s="35">
        <v>28.440940496622801</v>
      </c>
      <c r="K3484" s="35">
        <v>0.19194250135950183</v>
      </c>
      <c r="L3484" s="35">
        <v>1.1697884226921447</v>
      </c>
      <c r="M3484" s="35">
        <v>-2.0455123525722988E-3</v>
      </c>
      <c r="N3484" s="35">
        <v>0</v>
      </c>
      <c r="O3484" s="35">
        <v>0</v>
      </c>
      <c r="P3484" s="36">
        <v>12</v>
      </c>
      <c r="Q3484" s="37">
        <v>86</v>
      </c>
      <c r="R3484" s="36">
        <v>10</v>
      </c>
      <c r="S3484" s="39">
        <f t="shared" si="114"/>
        <v>86</v>
      </c>
      <c r="T3484" s="34" t="s">
        <v>44</v>
      </c>
      <c r="U3484" s="12">
        <f>(alpha+(beta/(1+EXP((((-1)*ceta)+(delta*LN(speed)))+(epsilon*speed)))))</f>
        <v>0.1111256849478114</v>
      </c>
      <c r="V3484" s="8">
        <f t="shared" si="115"/>
        <v>86</v>
      </c>
    </row>
    <row r="3485" spans="1:22">
      <c r="A3485" s="34" t="s">
        <v>19</v>
      </c>
      <c r="B3485" s="34" t="s">
        <v>68</v>
      </c>
      <c r="C3485" s="5" t="s">
        <v>125</v>
      </c>
      <c r="D3485" s="35" t="s">
        <v>84</v>
      </c>
      <c r="E3485" s="36" t="s">
        <v>18</v>
      </c>
      <c r="F3485" s="37">
        <v>0</v>
      </c>
      <c r="G3485" s="38">
        <v>-0.06</v>
      </c>
      <c r="H3485" s="34">
        <v>0.9966669408604627</v>
      </c>
      <c r="I3485" s="35">
        <v>10.56630058196073</v>
      </c>
      <c r="J3485" s="35">
        <v>0.99465421130664278</v>
      </c>
      <c r="K3485" s="35">
        <v>-0.98923519218415146</v>
      </c>
      <c r="L3485" s="35">
        <v>0</v>
      </c>
      <c r="M3485" s="35">
        <v>0</v>
      </c>
      <c r="N3485" s="35">
        <v>0</v>
      </c>
      <c r="O3485" s="35">
        <v>0</v>
      </c>
      <c r="P3485" s="36">
        <v>12</v>
      </c>
      <c r="Q3485" s="37">
        <v>86</v>
      </c>
      <c r="R3485" s="36">
        <v>0</v>
      </c>
      <c r="S3485" s="39">
        <f t="shared" si="114"/>
        <v>86</v>
      </c>
      <c r="T3485" s="34" t="s">
        <v>29</v>
      </c>
      <c r="U3485" s="12">
        <f>((alpha*(beta^speed))*(speed^ceta))</f>
        <v>8.129275241639472E-2</v>
      </c>
      <c r="V3485" s="8">
        <f t="shared" si="115"/>
        <v>86</v>
      </c>
    </row>
    <row r="3486" spans="1:22">
      <c r="A3486" s="34" t="s">
        <v>19</v>
      </c>
      <c r="B3486" s="34" t="s">
        <v>68</v>
      </c>
      <c r="C3486" s="5" t="s">
        <v>125</v>
      </c>
      <c r="D3486" s="35" t="s">
        <v>84</v>
      </c>
      <c r="E3486" s="36" t="s">
        <v>17</v>
      </c>
      <c r="F3486" s="37">
        <v>0</v>
      </c>
      <c r="G3486" s="38">
        <v>-0.06</v>
      </c>
      <c r="H3486" s="34">
        <v>0.99025697086977316</v>
      </c>
      <c r="I3486" s="35">
        <v>13.06698210626346</v>
      </c>
      <c r="J3486" s="35">
        <v>-16.893819374973088</v>
      </c>
      <c r="K3486" s="35">
        <v>-2.3843162520292882</v>
      </c>
      <c r="L3486" s="35">
        <v>0</v>
      </c>
      <c r="M3486" s="35">
        <v>0</v>
      </c>
      <c r="N3486" s="35">
        <v>0</v>
      </c>
      <c r="O3486" s="35">
        <v>0</v>
      </c>
      <c r="P3486" s="36">
        <v>12</v>
      </c>
      <c r="Q3486" s="37">
        <v>86</v>
      </c>
      <c r="R3486" s="36">
        <v>13</v>
      </c>
      <c r="S3486" s="39">
        <f t="shared" si="114"/>
        <v>86</v>
      </c>
      <c r="T3486" s="34" t="s">
        <v>50</v>
      </c>
      <c r="U3486" s="12">
        <f>EXP((alpha+(beta/speed))+(ceta*LN(speed)))</f>
        <v>9.4874483191443506</v>
      </c>
      <c r="V3486" s="8">
        <f t="shared" si="115"/>
        <v>86</v>
      </c>
    </row>
    <row r="3487" spans="1:22">
      <c r="A3487" s="34" t="s">
        <v>19</v>
      </c>
      <c r="B3487" s="34" t="s">
        <v>68</v>
      </c>
      <c r="C3487" s="5" t="s">
        <v>125</v>
      </c>
      <c r="D3487" s="35" t="s">
        <v>84</v>
      </c>
      <c r="E3487" s="36" t="s">
        <v>15</v>
      </c>
      <c r="F3487" s="37">
        <v>50</v>
      </c>
      <c r="G3487" s="38">
        <v>-0.06</v>
      </c>
      <c r="H3487" s="34">
        <v>0.99143602421796828</v>
      </c>
      <c r="I3487" s="35">
        <v>8.3757886816479433E-3</v>
      </c>
      <c r="J3487" s="35">
        <v>35.539676471449937</v>
      </c>
      <c r="K3487" s="35">
        <v>0.71318302434716574</v>
      </c>
      <c r="L3487" s="35">
        <v>1.0306238311799016</v>
      </c>
      <c r="M3487" s="35">
        <v>1.7065752234882953E-2</v>
      </c>
      <c r="N3487" s="35">
        <v>0</v>
      </c>
      <c r="O3487" s="35">
        <v>0</v>
      </c>
      <c r="P3487" s="36">
        <v>12</v>
      </c>
      <c r="Q3487" s="37">
        <v>86</v>
      </c>
      <c r="R3487" s="36">
        <v>10</v>
      </c>
      <c r="S3487" s="39">
        <f t="shared" si="114"/>
        <v>86</v>
      </c>
      <c r="T3487" s="34" t="s">
        <v>44</v>
      </c>
      <c r="U3487" s="12">
        <f>(alpha+(beta/(1+EXP((((-1)*ceta)+(delta*LN(speed)))+(epsilon*speed)))))</f>
        <v>0.17712562108373375</v>
      </c>
      <c r="V3487" s="8">
        <f t="shared" si="115"/>
        <v>86</v>
      </c>
    </row>
    <row r="3488" spans="1:22">
      <c r="A3488" s="34" t="s">
        <v>19</v>
      </c>
      <c r="B3488" s="34" t="s">
        <v>68</v>
      </c>
      <c r="C3488" s="5" t="s">
        <v>125</v>
      </c>
      <c r="D3488" s="35" t="s">
        <v>84</v>
      </c>
      <c r="E3488" s="36" t="s">
        <v>16</v>
      </c>
      <c r="F3488" s="37">
        <v>50</v>
      </c>
      <c r="G3488" s="38">
        <v>-0.06</v>
      </c>
      <c r="H3488" s="34">
        <v>0.98521183989785854</v>
      </c>
      <c r="I3488" s="35">
        <v>71.217480706113591</v>
      </c>
      <c r="J3488" s="35">
        <v>0.97089592914267164</v>
      </c>
      <c r="K3488" s="35">
        <v>-0.7033604194831452</v>
      </c>
      <c r="L3488" s="35">
        <v>0</v>
      </c>
      <c r="M3488" s="35">
        <v>0</v>
      </c>
      <c r="N3488" s="35">
        <v>0</v>
      </c>
      <c r="O3488" s="35">
        <v>0</v>
      </c>
      <c r="P3488" s="36">
        <v>12</v>
      </c>
      <c r="Q3488" s="37">
        <v>86</v>
      </c>
      <c r="R3488" s="36">
        <v>0</v>
      </c>
      <c r="S3488" s="39">
        <f t="shared" si="114"/>
        <v>86</v>
      </c>
      <c r="T3488" s="34" t="s">
        <v>29</v>
      </c>
      <c r="U3488" s="12">
        <f>((alpha*(beta^speed))*(speed^ceta))</f>
        <v>0.24478649663288538</v>
      </c>
      <c r="V3488" s="8">
        <f t="shared" si="115"/>
        <v>86</v>
      </c>
    </row>
    <row r="3489" spans="1:22">
      <c r="A3489" s="34" t="s">
        <v>19</v>
      </c>
      <c r="B3489" s="34" t="s">
        <v>68</v>
      </c>
      <c r="C3489" s="5" t="s">
        <v>125</v>
      </c>
      <c r="D3489" s="35" t="s">
        <v>84</v>
      </c>
      <c r="E3489" s="36" t="s">
        <v>14</v>
      </c>
      <c r="F3489" s="37">
        <v>50</v>
      </c>
      <c r="G3489" s="38">
        <v>-0.06</v>
      </c>
      <c r="H3489" s="34">
        <v>0.99667143451268736</v>
      </c>
      <c r="I3489" s="35">
        <v>24.733606418710689</v>
      </c>
      <c r="J3489" s="35">
        <v>0.99205173650521161</v>
      </c>
      <c r="K3489" s="35">
        <v>-1.0588837016838486</v>
      </c>
      <c r="L3489" s="35">
        <v>0</v>
      </c>
      <c r="M3489" s="35">
        <v>0</v>
      </c>
      <c r="N3489" s="35">
        <v>0</v>
      </c>
      <c r="O3489" s="35">
        <v>0</v>
      </c>
      <c r="P3489" s="36">
        <v>12</v>
      </c>
      <c r="Q3489" s="37">
        <v>86</v>
      </c>
      <c r="R3489" s="36">
        <v>0</v>
      </c>
      <c r="S3489" s="39">
        <f t="shared" si="114"/>
        <v>86</v>
      </c>
      <c r="T3489" s="34" t="s">
        <v>29</v>
      </c>
      <c r="U3489" s="12">
        <f>((alpha*(beta^speed))*(speed^ceta))</f>
        <v>0.11138590197172964</v>
      </c>
      <c r="V3489" s="8">
        <f t="shared" si="115"/>
        <v>86</v>
      </c>
    </row>
    <row r="3490" spans="1:22">
      <c r="A3490" s="34" t="s">
        <v>19</v>
      </c>
      <c r="B3490" s="34" t="s">
        <v>68</v>
      </c>
      <c r="C3490" s="5" t="s">
        <v>125</v>
      </c>
      <c r="D3490" s="35" t="s">
        <v>84</v>
      </c>
      <c r="E3490" s="36" t="s">
        <v>18</v>
      </c>
      <c r="F3490" s="37">
        <v>50</v>
      </c>
      <c r="G3490" s="38">
        <v>-0.06</v>
      </c>
      <c r="H3490" s="34">
        <v>0.99599165793683309</v>
      </c>
      <c r="I3490" s="35">
        <v>9.4789061471449756</v>
      </c>
      <c r="J3490" s="35">
        <v>0.993635723723857</v>
      </c>
      <c r="K3490" s="35">
        <v>-0.9494864591210932</v>
      </c>
      <c r="L3490" s="35">
        <v>0</v>
      </c>
      <c r="M3490" s="35">
        <v>0</v>
      </c>
      <c r="N3490" s="35">
        <v>0</v>
      </c>
      <c r="O3490" s="35">
        <v>0</v>
      </c>
      <c r="P3490" s="36">
        <v>12</v>
      </c>
      <c r="Q3490" s="37">
        <v>86</v>
      </c>
      <c r="R3490" s="36">
        <v>0</v>
      </c>
      <c r="S3490" s="39">
        <f t="shared" si="114"/>
        <v>86</v>
      </c>
      <c r="T3490" s="34" t="s">
        <v>29</v>
      </c>
      <c r="U3490" s="12">
        <f>((alpha*(beta^speed))*(speed^ceta))</f>
        <v>7.9710785579230656E-2</v>
      </c>
      <c r="V3490" s="8">
        <f t="shared" si="115"/>
        <v>86</v>
      </c>
    </row>
    <row r="3491" spans="1:22">
      <c r="A3491" s="34" t="s">
        <v>19</v>
      </c>
      <c r="B3491" s="34" t="s">
        <v>68</v>
      </c>
      <c r="C3491" s="5" t="s">
        <v>125</v>
      </c>
      <c r="D3491" s="35" t="s">
        <v>84</v>
      </c>
      <c r="E3491" s="36" t="s">
        <v>17</v>
      </c>
      <c r="F3491" s="37">
        <v>50</v>
      </c>
      <c r="G3491" s="38">
        <v>-0.06</v>
      </c>
      <c r="H3491" s="34">
        <v>0.98770756356791634</v>
      </c>
      <c r="I3491" s="35">
        <v>13.351587167293232</v>
      </c>
      <c r="J3491" s="35">
        <v>-18.699404668496406</v>
      </c>
      <c r="K3491" s="35">
        <v>-2.4609728006169167</v>
      </c>
      <c r="L3491" s="35">
        <v>0</v>
      </c>
      <c r="M3491" s="35">
        <v>0</v>
      </c>
      <c r="N3491" s="35">
        <v>0</v>
      </c>
      <c r="O3491" s="35">
        <v>0</v>
      </c>
      <c r="P3491" s="36">
        <v>12</v>
      </c>
      <c r="Q3491" s="37">
        <v>86</v>
      </c>
      <c r="R3491" s="36">
        <v>13</v>
      </c>
      <c r="S3491" s="39">
        <f t="shared" si="114"/>
        <v>86</v>
      </c>
      <c r="T3491" s="34" t="s">
        <v>50</v>
      </c>
      <c r="U3491" s="12">
        <f>EXP((alpha+(beta/speed))+(ceta*LN(speed)))</f>
        <v>8.7769124507050726</v>
      </c>
      <c r="V3491" s="8">
        <f t="shared" si="115"/>
        <v>86</v>
      </c>
    </row>
    <row r="3492" spans="1:22">
      <c r="A3492" s="34" t="s">
        <v>19</v>
      </c>
      <c r="B3492" s="34" t="s">
        <v>68</v>
      </c>
      <c r="C3492" s="5" t="s">
        <v>125</v>
      </c>
      <c r="D3492" s="35" t="s">
        <v>84</v>
      </c>
      <c r="E3492" s="36" t="s">
        <v>15</v>
      </c>
      <c r="F3492" s="37">
        <v>100</v>
      </c>
      <c r="G3492" s="38">
        <v>-0.06</v>
      </c>
      <c r="H3492" s="34">
        <v>0.98922401731903642</v>
      </c>
      <c r="I3492" s="35">
        <v>0.33753598188868689</v>
      </c>
      <c r="J3492" s="35">
        <v>1.8981360141946822E-2</v>
      </c>
      <c r="K3492" s="35">
        <v>0.41057406488656467</v>
      </c>
      <c r="L3492" s="35">
        <v>0</v>
      </c>
      <c r="M3492" s="35">
        <v>0</v>
      </c>
      <c r="N3492" s="35">
        <v>0</v>
      </c>
      <c r="O3492" s="35">
        <v>0</v>
      </c>
      <c r="P3492" s="36">
        <v>12</v>
      </c>
      <c r="Q3492" s="37">
        <v>86</v>
      </c>
      <c r="R3492" s="36">
        <v>2</v>
      </c>
      <c r="S3492" s="39">
        <f t="shared" si="114"/>
        <v>86</v>
      </c>
      <c r="T3492" s="34" t="s">
        <v>31</v>
      </c>
      <c r="U3492" s="12">
        <f>((alpha+(beta*speed))^((-1)/ceta))</f>
        <v>0.19179173797322221</v>
      </c>
      <c r="V3492" s="8">
        <f t="shared" si="115"/>
        <v>86</v>
      </c>
    </row>
    <row r="3493" spans="1:22">
      <c r="A3493" s="34" t="s">
        <v>19</v>
      </c>
      <c r="B3493" s="34" t="s">
        <v>68</v>
      </c>
      <c r="C3493" s="5" t="s">
        <v>125</v>
      </c>
      <c r="D3493" s="35" t="s">
        <v>84</v>
      </c>
      <c r="E3493" s="36" t="s">
        <v>16</v>
      </c>
      <c r="F3493" s="37">
        <v>100</v>
      </c>
      <c r="G3493" s="38">
        <v>-0.06</v>
      </c>
      <c r="H3493" s="34">
        <v>0.98032539135494023</v>
      </c>
      <c r="I3493" s="35">
        <v>-0.41282668553206331</v>
      </c>
      <c r="J3493" s="35">
        <v>15.082422245151363</v>
      </c>
      <c r="K3493" s="35">
        <v>5.2060780643084632</v>
      </c>
      <c r="L3493" s="35">
        <v>2.0028895972894794</v>
      </c>
      <c r="M3493" s="35">
        <v>-7.8053869227526921E-3</v>
      </c>
      <c r="N3493" s="35">
        <v>0</v>
      </c>
      <c r="O3493" s="35">
        <v>0</v>
      </c>
      <c r="P3493" s="36">
        <v>12</v>
      </c>
      <c r="Q3493" s="37">
        <v>86</v>
      </c>
      <c r="R3493" s="36">
        <v>10</v>
      </c>
      <c r="S3493" s="39">
        <f t="shared" si="114"/>
        <v>86</v>
      </c>
      <c r="T3493" s="34" t="s">
        <v>44</v>
      </c>
      <c r="U3493" s="12">
        <f>(alpha+(beta/(1+EXP((((-1)*ceta)+(delta*LN(speed)))+(epsilon*speed)))))</f>
        <v>0.2729329447383087</v>
      </c>
      <c r="V3493" s="8">
        <f t="shared" si="115"/>
        <v>86</v>
      </c>
    </row>
    <row r="3494" spans="1:22">
      <c r="A3494" s="34" t="s">
        <v>19</v>
      </c>
      <c r="B3494" s="34" t="s">
        <v>68</v>
      </c>
      <c r="C3494" s="5" t="s">
        <v>125</v>
      </c>
      <c r="D3494" s="35" t="s">
        <v>84</v>
      </c>
      <c r="E3494" s="36" t="s">
        <v>14</v>
      </c>
      <c r="F3494" s="37">
        <v>100</v>
      </c>
      <c r="G3494" s="38">
        <v>-0.06</v>
      </c>
      <c r="H3494" s="34">
        <v>0.99666893581485927</v>
      </c>
      <c r="I3494" s="35">
        <v>-1.8126516140295677E-2</v>
      </c>
      <c r="J3494" s="35">
        <v>26.588385648217738</v>
      </c>
      <c r="K3494" s="35">
        <v>0.14394372970260969</v>
      </c>
      <c r="L3494" s="35">
        <v>1.1468861244277895</v>
      </c>
      <c r="M3494" s="35">
        <v>4.29628763634255E-3</v>
      </c>
      <c r="N3494" s="35">
        <v>0</v>
      </c>
      <c r="O3494" s="35">
        <v>0</v>
      </c>
      <c r="P3494" s="36">
        <v>12</v>
      </c>
      <c r="Q3494" s="37">
        <v>86</v>
      </c>
      <c r="R3494" s="36">
        <v>10</v>
      </c>
      <c r="S3494" s="39">
        <f t="shared" si="114"/>
        <v>86</v>
      </c>
      <c r="T3494" s="34" t="s">
        <v>44</v>
      </c>
      <c r="U3494" s="12">
        <f>(alpha+(beta/(1+EXP((((-1)*ceta)+(delta*LN(speed)))+(epsilon*speed)))))</f>
        <v>0.10951827307827289</v>
      </c>
      <c r="V3494" s="8">
        <f t="shared" si="115"/>
        <v>86</v>
      </c>
    </row>
    <row r="3495" spans="1:22">
      <c r="A3495" s="34" t="s">
        <v>19</v>
      </c>
      <c r="B3495" s="34" t="s">
        <v>68</v>
      </c>
      <c r="C3495" s="5" t="s">
        <v>125</v>
      </c>
      <c r="D3495" s="35" t="s">
        <v>84</v>
      </c>
      <c r="E3495" s="36" t="s">
        <v>18</v>
      </c>
      <c r="F3495" s="37">
        <v>100</v>
      </c>
      <c r="G3495" s="38">
        <v>-0.06</v>
      </c>
      <c r="H3495" s="34">
        <v>0.99499854564237034</v>
      </c>
      <c r="I3495" s="35">
        <v>0.37550907379210913</v>
      </c>
      <c r="J3495" s="35">
        <v>6.3974359043102308E-2</v>
      </c>
      <c r="K3495" s="35">
        <v>0.71163505289846662</v>
      </c>
      <c r="L3495" s="35">
        <v>0</v>
      </c>
      <c r="M3495" s="35">
        <v>0</v>
      </c>
      <c r="N3495" s="35">
        <v>0</v>
      </c>
      <c r="O3495" s="35">
        <v>0</v>
      </c>
      <c r="P3495" s="36">
        <v>12</v>
      </c>
      <c r="Q3495" s="37">
        <v>86</v>
      </c>
      <c r="R3495" s="36">
        <v>2</v>
      </c>
      <c r="S3495" s="39">
        <f t="shared" si="114"/>
        <v>86</v>
      </c>
      <c r="T3495" s="34" t="s">
        <v>31</v>
      </c>
      <c r="U3495" s="12">
        <f>((alpha+(beta*speed))^((-1)/ceta))</f>
        <v>8.3011754921499897E-2</v>
      </c>
      <c r="V3495" s="8">
        <f t="shared" si="115"/>
        <v>86</v>
      </c>
    </row>
    <row r="3496" spans="1:22">
      <c r="A3496" s="34" t="s">
        <v>19</v>
      </c>
      <c r="B3496" s="34" t="s">
        <v>68</v>
      </c>
      <c r="C3496" s="5" t="s">
        <v>125</v>
      </c>
      <c r="D3496" s="35" t="s">
        <v>84</v>
      </c>
      <c r="E3496" s="36" t="s">
        <v>17</v>
      </c>
      <c r="F3496" s="37">
        <v>100</v>
      </c>
      <c r="G3496" s="38">
        <v>-0.06</v>
      </c>
      <c r="H3496" s="34">
        <v>0.98466769731258308</v>
      </c>
      <c r="I3496" s="35">
        <v>13.623849816015932</v>
      </c>
      <c r="J3496" s="35">
        <v>-20.515799659696238</v>
      </c>
      <c r="K3496" s="35">
        <v>-2.5241766740173155</v>
      </c>
      <c r="L3496" s="35">
        <v>0</v>
      </c>
      <c r="M3496" s="35">
        <v>0</v>
      </c>
      <c r="N3496" s="35">
        <v>0</v>
      </c>
      <c r="O3496" s="35">
        <v>0</v>
      </c>
      <c r="P3496" s="36">
        <v>12</v>
      </c>
      <c r="Q3496" s="37">
        <v>86</v>
      </c>
      <c r="R3496" s="36">
        <v>13</v>
      </c>
      <c r="S3496" s="39">
        <f t="shared" si="114"/>
        <v>86</v>
      </c>
      <c r="T3496" s="34" t="s">
        <v>50</v>
      </c>
      <c r="U3496" s="12">
        <f>EXP((alpha+(beta/speed))+(ceta*LN(speed)))</f>
        <v>8.5141923797351584</v>
      </c>
      <c r="V3496" s="8">
        <f t="shared" si="115"/>
        <v>86</v>
      </c>
    </row>
    <row r="3497" spans="1:22">
      <c r="A3497" s="34" t="s">
        <v>19</v>
      </c>
      <c r="B3497" s="34" t="s">
        <v>68</v>
      </c>
      <c r="C3497" s="5" t="s">
        <v>125</v>
      </c>
      <c r="D3497" s="35" t="s">
        <v>84</v>
      </c>
      <c r="E3497" s="36" t="s">
        <v>15</v>
      </c>
      <c r="F3497" s="37">
        <v>0</v>
      </c>
      <c r="G3497" s="38">
        <v>-0.04</v>
      </c>
      <c r="H3497" s="34">
        <v>0.99440599925075757</v>
      </c>
      <c r="I3497" s="35">
        <v>59.526474467247731</v>
      </c>
      <c r="J3497" s="35">
        <v>0.98574813403676831</v>
      </c>
      <c r="K3497" s="35">
        <v>-0.93493778023267837</v>
      </c>
      <c r="L3497" s="35">
        <v>0</v>
      </c>
      <c r="M3497" s="35">
        <v>0</v>
      </c>
      <c r="N3497" s="35">
        <v>0</v>
      </c>
      <c r="O3497" s="35">
        <v>0</v>
      </c>
      <c r="P3497" s="36">
        <v>12</v>
      </c>
      <c r="Q3497" s="37">
        <v>86</v>
      </c>
      <c r="R3497" s="36">
        <v>0</v>
      </c>
      <c r="S3497" s="39">
        <f t="shared" si="114"/>
        <v>86</v>
      </c>
      <c r="T3497" s="34" t="s">
        <v>29</v>
      </c>
      <c r="U3497" s="12">
        <f t="shared" ref="U3497:U3502" si="116">((alpha*(beta^speed))*(speed^ceta))</f>
        <v>0.26912085127847224</v>
      </c>
      <c r="V3497" s="8">
        <f t="shared" si="115"/>
        <v>86</v>
      </c>
    </row>
    <row r="3498" spans="1:22">
      <c r="A3498" s="34" t="s">
        <v>19</v>
      </c>
      <c r="B3498" s="34" t="s">
        <v>68</v>
      </c>
      <c r="C3498" s="5" t="s">
        <v>125</v>
      </c>
      <c r="D3498" s="35" t="s">
        <v>84</v>
      </c>
      <c r="E3498" s="36" t="s">
        <v>16</v>
      </c>
      <c r="F3498" s="37">
        <v>0</v>
      </c>
      <c r="G3498" s="38">
        <v>-0.04</v>
      </c>
      <c r="H3498" s="34">
        <v>0.9858808053946756</v>
      </c>
      <c r="I3498" s="35">
        <v>84.206840438773469</v>
      </c>
      <c r="J3498" s="35">
        <v>0.97697986639261625</v>
      </c>
      <c r="K3498" s="35">
        <v>-0.69043804178049784</v>
      </c>
      <c r="L3498" s="35">
        <v>0</v>
      </c>
      <c r="M3498" s="35">
        <v>0</v>
      </c>
      <c r="N3498" s="35">
        <v>0</v>
      </c>
      <c r="O3498" s="35">
        <v>0</v>
      </c>
      <c r="P3498" s="36">
        <v>12</v>
      </c>
      <c r="Q3498" s="37">
        <v>86</v>
      </c>
      <c r="R3498" s="36">
        <v>0</v>
      </c>
      <c r="S3498" s="39">
        <f t="shared" si="114"/>
        <v>86</v>
      </c>
      <c r="T3498" s="34" t="s">
        <v>29</v>
      </c>
      <c r="U3498" s="12">
        <f t="shared" si="116"/>
        <v>0.52463691118419176</v>
      </c>
      <c r="V3498" s="8">
        <f t="shared" si="115"/>
        <v>86</v>
      </c>
    </row>
    <row r="3499" spans="1:22">
      <c r="A3499" s="34" t="s">
        <v>19</v>
      </c>
      <c r="B3499" s="34" t="s">
        <v>68</v>
      </c>
      <c r="C3499" s="5" t="s">
        <v>125</v>
      </c>
      <c r="D3499" s="35" t="s">
        <v>84</v>
      </c>
      <c r="E3499" s="36" t="s">
        <v>14</v>
      </c>
      <c r="F3499" s="37">
        <v>0</v>
      </c>
      <c r="G3499" s="38">
        <v>-0.04</v>
      </c>
      <c r="H3499" s="34">
        <v>0.99644413828792588</v>
      </c>
      <c r="I3499" s="35">
        <v>22.892307871996309</v>
      </c>
      <c r="J3499" s="35">
        <v>0.98999637832814413</v>
      </c>
      <c r="K3499" s="35">
        <v>-0.95500158514966071</v>
      </c>
      <c r="L3499" s="35">
        <v>0</v>
      </c>
      <c r="M3499" s="35">
        <v>0</v>
      </c>
      <c r="N3499" s="35">
        <v>0</v>
      </c>
      <c r="O3499" s="35">
        <v>0</v>
      </c>
      <c r="P3499" s="36">
        <v>12</v>
      </c>
      <c r="Q3499" s="37">
        <v>86</v>
      </c>
      <c r="R3499" s="36">
        <v>0</v>
      </c>
      <c r="S3499" s="39">
        <f t="shared" si="114"/>
        <v>86</v>
      </c>
      <c r="T3499" s="34" t="s">
        <v>29</v>
      </c>
      <c r="U3499" s="12">
        <f t="shared" si="116"/>
        <v>0.13700316253306691</v>
      </c>
      <c r="V3499" s="8">
        <f t="shared" si="115"/>
        <v>86</v>
      </c>
    </row>
    <row r="3500" spans="1:22">
      <c r="A3500" s="34" t="s">
        <v>19</v>
      </c>
      <c r="B3500" s="34" t="s">
        <v>68</v>
      </c>
      <c r="C3500" s="5" t="s">
        <v>125</v>
      </c>
      <c r="D3500" s="35" t="s">
        <v>84</v>
      </c>
      <c r="E3500" s="36" t="s">
        <v>18</v>
      </c>
      <c r="F3500" s="37">
        <v>0</v>
      </c>
      <c r="G3500" s="38">
        <v>-0.04</v>
      </c>
      <c r="H3500" s="34">
        <v>0.99680609164859302</v>
      </c>
      <c r="I3500" s="35">
        <v>10.550428301113291</v>
      </c>
      <c r="J3500" s="35">
        <v>0.9939876389780582</v>
      </c>
      <c r="K3500" s="35">
        <v>-0.952715939768085</v>
      </c>
      <c r="L3500" s="35">
        <v>0</v>
      </c>
      <c r="M3500" s="35">
        <v>0</v>
      </c>
      <c r="N3500" s="35">
        <v>0</v>
      </c>
      <c r="O3500" s="35">
        <v>0</v>
      </c>
      <c r="P3500" s="36">
        <v>12</v>
      </c>
      <c r="Q3500" s="37">
        <v>86</v>
      </c>
      <c r="R3500" s="36">
        <v>0</v>
      </c>
      <c r="S3500" s="39">
        <f t="shared" si="114"/>
        <v>86</v>
      </c>
      <c r="T3500" s="34" t="s">
        <v>29</v>
      </c>
      <c r="U3500" s="12">
        <f t="shared" si="116"/>
        <v>9.01586028809815E-2</v>
      </c>
      <c r="V3500" s="8">
        <f t="shared" si="115"/>
        <v>86</v>
      </c>
    </row>
    <row r="3501" spans="1:22">
      <c r="A3501" s="34" t="s">
        <v>19</v>
      </c>
      <c r="B3501" s="34" t="s">
        <v>68</v>
      </c>
      <c r="C3501" s="5" t="s">
        <v>125</v>
      </c>
      <c r="D3501" s="35" t="s">
        <v>84</v>
      </c>
      <c r="E3501" s="36" t="s">
        <v>17</v>
      </c>
      <c r="F3501" s="37">
        <v>0</v>
      </c>
      <c r="G3501" s="38">
        <v>-0.04</v>
      </c>
      <c r="H3501" s="34">
        <v>0.98893150517710648</v>
      </c>
      <c r="I3501" s="35">
        <v>3297.9538632649837</v>
      </c>
      <c r="J3501" s="35">
        <v>0.97566047132127531</v>
      </c>
      <c r="K3501" s="35">
        <v>-0.75194848160646566</v>
      </c>
      <c r="L3501" s="35">
        <v>0</v>
      </c>
      <c r="M3501" s="35">
        <v>0</v>
      </c>
      <c r="N3501" s="35">
        <v>0</v>
      </c>
      <c r="O3501" s="35">
        <v>0</v>
      </c>
      <c r="P3501" s="36">
        <v>12</v>
      </c>
      <c r="Q3501" s="37">
        <v>86</v>
      </c>
      <c r="R3501" s="36">
        <v>0</v>
      </c>
      <c r="S3501" s="39">
        <f t="shared" si="114"/>
        <v>86</v>
      </c>
      <c r="T3501" s="34" t="s">
        <v>29</v>
      </c>
      <c r="U3501" s="12">
        <f t="shared" si="116"/>
        <v>13.908825625766744</v>
      </c>
      <c r="V3501" s="8">
        <f t="shared" si="115"/>
        <v>86</v>
      </c>
    </row>
    <row r="3502" spans="1:22">
      <c r="A3502" s="34" t="s">
        <v>19</v>
      </c>
      <c r="B3502" s="34" t="s">
        <v>68</v>
      </c>
      <c r="C3502" s="5" t="s">
        <v>125</v>
      </c>
      <c r="D3502" s="35" t="s">
        <v>84</v>
      </c>
      <c r="E3502" s="36" t="s">
        <v>15</v>
      </c>
      <c r="F3502" s="37">
        <v>50</v>
      </c>
      <c r="G3502" s="38">
        <v>-0.04</v>
      </c>
      <c r="H3502" s="34">
        <v>0.9913857038854329</v>
      </c>
      <c r="I3502" s="35">
        <v>43.335813660660712</v>
      </c>
      <c r="J3502" s="35">
        <v>0.98094455654212165</v>
      </c>
      <c r="K3502" s="35">
        <v>-0.80145651723223121</v>
      </c>
      <c r="L3502" s="35">
        <v>0</v>
      </c>
      <c r="M3502" s="35">
        <v>0</v>
      </c>
      <c r="N3502" s="35">
        <v>0</v>
      </c>
      <c r="O3502" s="35">
        <v>0</v>
      </c>
      <c r="P3502" s="36">
        <v>12</v>
      </c>
      <c r="Q3502" s="37">
        <v>86</v>
      </c>
      <c r="R3502" s="36">
        <v>0</v>
      </c>
      <c r="S3502" s="39">
        <f t="shared" si="114"/>
        <v>86</v>
      </c>
      <c r="T3502" s="34" t="s">
        <v>29</v>
      </c>
      <c r="U3502" s="12">
        <f t="shared" si="116"/>
        <v>0.23326751150617867</v>
      </c>
      <c r="V3502" s="8">
        <f t="shared" si="115"/>
        <v>86</v>
      </c>
    </row>
    <row r="3503" spans="1:22">
      <c r="A3503" s="34" t="s">
        <v>19</v>
      </c>
      <c r="B3503" s="34" t="s">
        <v>68</v>
      </c>
      <c r="C3503" s="5" t="s">
        <v>125</v>
      </c>
      <c r="D3503" s="35" t="s">
        <v>84</v>
      </c>
      <c r="E3503" s="36" t="s">
        <v>16</v>
      </c>
      <c r="F3503" s="37">
        <v>50</v>
      </c>
      <c r="G3503" s="38">
        <v>-0.04</v>
      </c>
      <c r="H3503" s="34">
        <v>0.97820183579682585</v>
      </c>
      <c r="I3503" s="35">
        <v>-1.5772325906630389</v>
      </c>
      <c r="J3503" s="35">
        <v>38.830701005610756</v>
      </c>
      <c r="K3503" s="35">
        <v>2.1972155169056737</v>
      </c>
      <c r="L3503" s="35">
        <v>1.1692616181755899</v>
      </c>
      <c r="M3503" s="35">
        <v>-6.4148502824758094E-4</v>
      </c>
      <c r="N3503" s="35">
        <v>0</v>
      </c>
      <c r="O3503" s="35">
        <v>0</v>
      </c>
      <c r="P3503" s="36">
        <v>12</v>
      </c>
      <c r="Q3503" s="37">
        <v>86</v>
      </c>
      <c r="R3503" s="36">
        <v>10</v>
      </c>
      <c r="S3503" s="39">
        <f t="shared" si="114"/>
        <v>86</v>
      </c>
      <c r="T3503" s="34" t="s">
        <v>44</v>
      </c>
      <c r="U3503" s="12">
        <f>(alpha+(beta/(1+EXP((((-1)*ceta)+(delta*LN(speed)))+(epsilon*speed)))))</f>
        <v>0.34324604335404585</v>
      </c>
      <c r="V3503" s="8">
        <f t="shared" si="115"/>
        <v>86</v>
      </c>
    </row>
    <row r="3504" spans="1:22">
      <c r="A3504" s="34" t="s">
        <v>19</v>
      </c>
      <c r="B3504" s="34" t="s">
        <v>68</v>
      </c>
      <c r="C3504" s="5" t="s">
        <v>125</v>
      </c>
      <c r="D3504" s="35" t="s">
        <v>84</v>
      </c>
      <c r="E3504" s="36" t="s">
        <v>14</v>
      </c>
      <c r="F3504" s="37">
        <v>50</v>
      </c>
      <c r="G3504" s="38">
        <v>-0.04</v>
      </c>
      <c r="H3504" s="34">
        <v>0.99657627073252597</v>
      </c>
      <c r="I3504" s="35">
        <v>-0.13131607907506404</v>
      </c>
      <c r="J3504" s="35">
        <v>20.797352135449231</v>
      </c>
      <c r="K3504" s="35">
        <v>0.46490233467116843</v>
      </c>
      <c r="L3504" s="35">
        <v>1.1050122651417007</v>
      </c>
      <c r="M3504" s="35">
        <v>-4.1853088675827328E-4</v>
      </c>
      <c r="N3504" s="35">
        <v>0</v>
      </c>
      <c r="O3504" s="35">
        <v>0</v>
      </c>
      <c r="P3504" s="36">
        <v>12</v>
      </c>
      <c r="Q3504" s="37">
        <v>86</v>
      </c>
      <c r="R3504" s="36">
        <v>10</v>
      </c>
      <c r="S3504" s="39">
        <f t="shared" si="114"/>
        <v>86</v>
      </c>
      <c r="T3504" s="34" t="s">
        <v>44</v>
      </c>
      <c r="U3504" s="12">
        <f>(alpha+(beta/(1+EXP((((-1)*ceta)+(delta*LN(speed)))+(epsilon*speed)))))</f>
        <v>0.11569188105265998</v>
      </c>
      <c r="V3504" s="8">
        <f t="shared" si="115"/>
        <v>86</v>
      </c>
    </row>
    <row r="3505" spans="1:22">
      <c r="A3505" s="34" t="s">
        <v>19</v>
      </c>
      <c r="B3505" s="34" t="s">
        <v>68</v>
      </c>
      <c r="C3505" s="5" t="s">
        <v>125</v>
      </c>
      <c r="D3505" s="35" t="s">
        <v>84</v>
      </c>
      <c r="E3505" s="36" t="s">
        <v>18</v>
      </c>
      <c r="F3505" s="37">
        <v>50</v>
      </c>
      <c r="G3505" s="38">
        <v>-0.04</v>
      </c>
      <c r="H3505" s="34">
        <v>0.99510243225649719</v>
      </c>
      <c r="I3505" s="35">
        <v>8.6844388099894285</v>
      </c>
      <c r="J3505" s="35">
        <v>0.99159927772187961</v>
      </c>
      <c r="K3505" s="35">
        <v>-0.8722082708401474</v>
      </c>
      <c r="L3505" s="35">
        <v>0</v>
      </c>
      <c r="M3505" s="35">
        <v>0</v>
      </c>
      <c r="N3505" s="35">
        <v>0</v>
      </c>
      <c r="O3505" s="35">
        <v>0</v>
      </c>
      <c r="P3505" s="36">
        <v>12</v>
      </c>
      <c r="Q3505" s="37">
        <v>86</v>
      </c>
      <c r="R3505" s="36">
        <v>0</v>
      </c>
      <c r="S3505" s="39">
        <f t="shared" si="114"/>
        <v>86</v>
      </c>
      <c r="T3505" s="34" t="s">
        <v>29</v>
      </c>
      <c r="U3505" s="12">
        <f>((alpha*(beta^speed))*(speed^ceta))</f>
        <v>8.6371320914280028E-2</v>
      </c>
      <c r="V3505" s="8">
        <f t="shared" si="115"/>
        <v>86</v>
      </c>
    </row>
    <row r="3506" spans="1:22">
      <c r="A3506" s="34" t="s">
        <v>19</v>
      </c>
      <c r="B3506" s="34" t="s">
        <v>68</v>
      </c>
      <c r="C3506" s="5" t="s">
        <v>125</v>
      </c>
      <c r="D3506" s="35" t="s">
        <v>84</v>
      </c>
      <c r="E3506" s="36" t="s">
        <v>17</v>
      </c>
      <c r="F3506" s="37">
        <v>50</v>
      </c>
      <c r="G3506" s="38">
        <v>-0.04</v>
      </c>
      <c r="H3506" s="34">
        <v>0.98466194933226858</v>
      </c>
      <c r="I3506" s="35">
        <v>2402.393110401842</v>
      </c>
      <c r="J3506" s="35">
        <v>0.96987648144637206</v>
      </c>
      <c r="K3506" s="35">
        <v>-0.6030396625114457</v>
      </c>
      <c r="L3506" s="35">
        <v>0</v>
      </c>
      <c r="M3506" s="35">
        <v>0</v>
      </c>
      <c r="N3506" s="35">
        <v>0</v>
      </c>
      <c r="O3506" s="35">
        <v>0</v>
      </c>
      <c r="P3506" s="36">
        <v>12</v>
      </c>
      <c r="Q3506" s="37">
        <v>86</v>
      </c>
      <c r="R3506" s="36">
        <v>0</v>
      </c>
      <c r="S3506" s="39">
        <f t="shared" si="114"/>
        <v>86</v>
      </c>
      <c r="T3506" s="34" t="s">
        <v>29</v>
      </c>
      <c r="U3506" s="12">
        <f>((alpha*(beta^speed))*(speed^ceta))</f>
        <v>11.794447715279734</v>
      </c>
      <c r="V3506" s="8">
        <f t="shared" si="115"/>
        <v>86</v>
      </c>
    </row>
    <row r="3507" spans="1:22">
      <c r="A3507" s="34" t="s">
        <v>19</v>
      </c>
      <c r="B3507" s="34" t="s">
        <v>68</v>
      </c>
      <c r="C3507" s="5" t="s">
        <v>125</v>
      </c>
      <c r="D3507" s="35" t="s">
        <v>84</v>
      </c>
      <c r="E3507" s="36" t="s">
        <v>15</v>
      </c>
      <c r="F3507" s="37">
        <v>100</v>
      </c>
      <c r="G3507" s="38">
        <v>-0.04</v>
      </c>
      <c r="H3507" s="34">
        <v>0.98865986742428646</v>
      </c>
      <c r="I3507" s="35">
        <v>2.6503650644310643E-2</v>
      </c>
      <c r="J3507" s="35">
        <v>20.452939770837077</v>
      </c>
      <c r="K3507" s="35">
        <v>1.1657826335966761</v>
      </c>
      <c r="L3507" s="35">
        <v>0.85293753349083179</v>
      </c>
      <c r="M3507" s="35">
        <v>2.3459136438148846E-2</v>
      </c>
      <c r="N3507" s="35">
        <v>0</v>
      </c>
      <c r="O3507" s="35">
        <v>0</v>
      </c>
      <c r="P3507" s="36">
        <v>12</v>
      </c>
      <c r="Q3507" s="37">
        <v>86</v>
      </c>
      <c r="R3507" s="36">
        <v>10</v>
      </c>
      <c r="S3507" s="39">
        <f t="shared" si="114"/>
        <v>86</v>
      </c>
      <c r="T3507" s="34" t="s">
        <v>44</v>
      </c>
      <c r="U3507" s="12">
        <f>(alpha+(beta/(1+EXP((((-1)*ceta)+(delta*LN(speed)))+(epsilon*speed)))))</f>
        <v>0.22002579291051175</v>
      </c>
      <c r="V3507" s="8">
        <f t="shared" si="115"/>
        <v>86</v>
      </c>
    </row>
    <row r="3508" spans="1:22">
      <c r="A3508" s="34" t="s">
        <v>19</v>
      </c>
      <c r="B3508" s="34" t="s">
        <v>68</v>
      </c>
      <c r="C3508" s="5" t="s">
        <v>125</v>
      </c>
      <c r="D3508" s="35" t="s">
        <v>84</v>
      </c>
      <c r="E3508" s="36" t="s">
        <v>16</v>
      </c>
      <c r="F3508" s="37">
        <v>100</v>
      </c>
      <c r="G3508" s="38">
        <v>-0.04</v>
      </c>
      <c r="H3508" s="34">
        <v>0.96886442657526561</v>
      </c>
      <c r="I3508" s="35">
        <v>-1.6325979057187798</v>
      </c>
      <c r="J3508" s="35">
        <v>26.525994127020933</v>
      </c>
      <c r="K3508" s="35">
        <v>3.2398518669074177</v>
      </c>
      <c r="L3508" s="35">
        <v>1.3302444078866216</v>
      </c>
      <c r="M3508" s="35">
        <v>-1.9550570592440468E-3</v>
      </c>
      <c r="N3508" s="35">
        <v>0</v>
      </c>
      <c r="O3508" s="35">
        <v>0</v>
      </c>
      <c r="P3508" s="36">
        <v>12</v>
      </c>
      <c r="Q3508" s="37">
        <v>86</v>
      </c>
      <c r="R3508" s="36">
        <v>10</v>
      </c>
      <c r="S3508" s="39">
        <f t="shared" si="114"/>
        <v>86</v>
      </c>
      <c r="T3508" s="34" t="s">
        <v>44</v>
      </c>
      <c r="U3508" s="12">
        <f>(alpha+(beta/(1+EXP((((-1)*ceta)+(delta*LN(speed)))+(epsilon*speed)))))</f>
        <v>0.34752671823021353</v>
      </c>
      <c r="V3508" s="8">
        <f t="shared" si="115"/>
        <v>86</v>
      </c>
    </row>
    <row r="3509" spans="1:22">
      <c r="A3509" s="34" t="s">
        <v>19</v>
      </c>
      <c r="B3509" s="34" t="s">
        <v>68</v>
      </c>
      <c r="C3509" s="5" t="s">
        <v>125</v>
      </c>
      <c r="D3509" s="35" t="s">
        <v>84</v>
      </c>
      <c r="E3509" s="36" t="s">
        <v>14</v>
      </c>
      <c r="F3509" s="37">
        <v>100</v>
      </c>
      <c r="G3509" s="38">
        <v>-0.04</v>
      </c>
      <c r="H3509" s="34">
        <v>0.99693983221883165</v>
      </c>
      <c r="I3509" s="35">
        <v>-0.16848461228763342</v>
      </c>
      <c r="J3509" s="35">
        <v>21.322954231828962</v>
      </c>
      <c r="K3509" s="35">
        <v>0.43893338001438698</v>
      </c>
      <c r="L3509" s="35">
        <v>1.1217647804918141</v>
      </c>
      <c r="M3509" s="35">
        <v>-2.7905180995315233E-3</v>
      </c>
      <c r="N3509" s="35">
        <v>0</v>
      </c>
      <c r="O3509" s="35">
        <v>0</v>
      </c>
      <c r="P3509" s="36">
        <v>12</v>
      </c>
      <c r="Q3509" s="37">
        <v>86</v>
      </c>
      <c r="R3509" s="36">
        <v>10</v>
      </c>
      <c r="S3509" s="39">
        <f t="shared" si="114"/>
        <v>86</v>
      </c>
      <c r="T3509" s="34" t="s">
        <v>44</v>
      </c>
      <c r="U3509" s="12">
        <f>(alpha+(beta/(1+EXP((((-1)*ceta)+(delta*LN(speed)))+(epsilon*speed)))))</f>
        <v>0.11199091893361582</v>
      </c>
      <c r="V3509" s="8">
        <f t="shared" si="115"/>
        <v>86</v>
      </c>
    </row>
    <row r="3510" spans="1:22">
      <c r="A3510" s="34" t="s">
        <v>19</v>
      </c>
      <c r="B3510" s="34" t="s">
        <v>68</v>
      </c>
      <c r="C3510" s="5" t="s">
        <v>125</v>
      </c>
      <c r="D3510" s="35" t="s">
        <v>84</v>
      </c>
      <c r="E3510" s="36" t="s">
        <v>18</v>
      </c>
      <c r="F3510" s="37">
        <v>100</v>
      </c>
      <c r="G3510" s="38">
        <v>-0.04</v>
      </c>
      <c r="H3510" s="34">
        <v>0.99344757678853624</v>
      </c>
      <c r="I3510" s="35">
        <v>2.8592498891054181E-3</v>
      </c>
      <c r="J3510" s="35">
        <v>-12.345217694103058</v>
      </c>
      <c r="K3510" s="35">
        <v>1.1667141578581919</v>
      </c>
      <c r="L3510" s="35">
        <v>0.32662040651157104</v>
      </c>
      <c r="M3510" s="35">
        <v>0</v>
      </c>
      <c r="N3510" s="35">
        <v>0</v>
      </c>
      <c r="O3510" s="35">
        <v>0</v>
      </c>
      <c r="P3510" s="36">
        <v>12</v>
      </c>
      <c r="Q3510" s="37">
        <v>86</v>
      </c>
      <c r="R3510" s="36">
        <v>8</v>
      </c>
      <c r="S3510" s="39">
        <f t="shared" si="114"/>
        <v>86</v>
      </c>
      <c r="T3510" s="34" t="s">
        <v>40</v>
      </c>
      <c r="U3510" s="12">
        <f>(alpha-(beta*EXP(((-1)*ceta)*(speed^delta))))</f>
        <v>8.6192923423413143E-2</v>
      </c>
      <c r="V3510" s="8">
        <f t="shared" si="115"/>
        <v>86</v>
      </c>
    </row>
    <row r="3511" spans="1:22">
      <c r="A3511" s="34" t="s">
        <v>19</v>
      </c>
      <c r="B3511" s="34" t="s">
        <v>68</v>
      </c>
      <c r="C3511" s="5" t="s">
        <v>125</v>
      </c>
      <c r="D3511" s="35" t="s">
        <v>84</v>
      </c>
      <c r="E3511" s="36" t="s">
        <v>17</v>
      </c>
      <c r="F3511" s="37">
        <v>100</v>
      </c>
      <c r="G3511" s="38">
        <v>-0.04</v>
      </c>
      <c r="H3511" s="34">
        <v>0.97989013848814954</v>
      </c>
      <c r="I3511" s="35">
        <v>1928.5321996522987</v>
      </c>
      <c r="J3511" s="35">
        <v>0.96680859461388147</v>
      </c>
      <c r="K3511" s="35">
        <v>-0.49961718291081891</v>
      </c>
      <c r="L3511" s="35">
        <v>0</v>
      </c>
      <c r="M3511" s="35">
        <v>0</v>
      </c>
      <c r="N3511" s="35">
        <v>0</v>
      </c>
      <c r="O3511" s="35">
        <v>0</v>
      </c>
      <c r="P3511" s="36">
        <v>12</v>
      </c>
      <c r="Q3511" s="37">
        <v>86</v>
      </c>
      <c r="R3511" s="36">
        <v>0</v>
      </c>
      <c r="S3511" s="39">
        <f t="shared" si="114"/>
        <v>86</v>
      </c>
      <c r="T3511" s="34" t="s">
        <v>29</v>
      </c>
      <c r="U3511" s="12">
        <f>((alpha*(beta^speed))*(speed^ceta))</f>
        <v>11.42882129465093</v>
      </c>
      <c r="V3511" s="8">
        <f t="shared" si="115"/>
        <v>86</v>
      </c>
    </row>
    <row r="3512" spans="1:22">
      <c r="A3512" s="34" t="s">
        <v>19</v>
      </c>
      <c r="B3512" s="34" t="s">
        <v>68</v>
      </c>
      <c r="C3512" s="5" t="s">
        <v>125</v>
      </c>
      <c r="D3512" s="35" t="s">
        <v>84</v>
      </c>
      <c r="E3512" s="36" t="s">
        <v>15</v>
      </c>
      <c r="F3512" s="37">
        <v>0</v>
      </c>
      <c r="G3512" s="38">
        <v>-0.02</v>
      </c>
      <c r="H3512" s="34">
        <v>0.99469818835381307</v>
      </c>
      <c r="I3512" s="35">
        <v>0.9245892971230808</v>
      </c>
      <c r="J3512" s="35">
        <v>66.429988205519578</v>
      </c>
      <c r="K3512" s="35">
        <v>2.7415500858085973E-2</v>
      </c>
      <c r="L3512" s="35">
        <v>0.88075668595168943</v>
      </c>
      <c r="M3512" s="35">
        <v>3.5671020457869178E-2</v>
      </c>
      <c r="N3512" s="35">
        <v>0</v>
      </c>
      <c r="O3512" s="35">
        <v>0</v>
      </c>
      <c r="P3512" s="36">
        <v>12</v>
      </c>
      <c r="Q3512" s="37">
        <v>86</v>
      </c>
      <c r="R3512" s="36">
        <v>10</v>
      </c>
      <c r="S3512" s="39">
        <f t="shared" si="114"/>
        <v>86</v>
      </c>
      <c r="T3512" s="34" t="s">
        <v>44</v>
      </c>
      <c r="U3512" s="12">
        <f>(alpha+(beta/(1+EXP((((-1)*ceta)+(delta*LN(speed)))+(epsilon*speed)))))</f>
        <v>0.98735884800675167</v>
      </c>
      <c r="V3512" s="8">
        <f t="shared" si="115"/>
        <v>86</v>
      </c>
    </row>
    <row r="3513" spans="1:22">
      <c r="A3513" s="34" t="s">
        <v>19</v>
      </c>
      <c r="B3513" s="34" t="s">
        <v>68</v>
      </c>
      <c r="C3513" s="5" t="s">
        <v>125</v>
      </c>
      <c r="D3513" s="35" t="s">
        <v>84</v>
      </c>
      <c r="E3513" s="36" t="s">
        <v>16</v>
      </c>
      <c r="F3513" s="37">
        <v>0</v>
      </c>
      <c r="G3513" s="38">
        <v>-0.02</v>
      </c>
      <c r="H3513" s="34">
        <v>0.98471512645792569</v>
      </c>
      <c r="I3513" s="35">
        <v>2.4363429845600661</v>
      </c>
      <c r="J3513" s="35">
        <v>338.33667729488593</v>
      </c>
      <c r="K3513" s="35">
        <v>-1.1306910838159077</v>
      </c>
      <c r="L3513" s="35">
        <v>0.72231133770421052</v>
      </c>
      <c r="M3513" s="35">
        <v>2.8908238352817469E-2</v>
      </c>
      <c r="N3513" s="35">
        <v>0</v>
      </c>
      <c r="O3513" s="35">
        <v>0</v>
      </c>
      <c r="P3513" s="36">
        <v>12</v>
      </c>
      <c r="Q3513" s="37">
        <v>86</v>
      </c>
      <c r="R3513" s="36">
        <v>10</v>
      </c>
      <c r="S3513" s="39">
        <f t="shared" si="114"/>
        <v>86</v>
      </c>
      <c r="T3513" s="34" t="s">
        <v>44</v>
      </c>
      <c r="U3513" s="12">
        <f>(alpha+(beta/(1+EXP((((-1)*ceta)+(delta*LN(speed)))+(epsilon*speed)))))</f>
        <v>2.8001035656155384</v>
      </c>
      <c r="V3513" s="8">
        <f t="shared" si="115"/>
        <v>86</v>
      </c>
    </row>
    <row r="3514" spans="1:22">
      <c r="A3514" s="34" t="s">
        <v>19</v>
      </c>
      <c r="B3514" s="34" t="s">
        <v>68</v>
      </c>
      <c r="C3514" s="5" t="s">
        <v>125</v>
      </c>
      <c r="D3514" s="35" t="s">
        <v>84</v>
      </c>
      <c r="E3514" s="36" t="s">
        <v>14</v>
      </c>
      <c r="F3514" s="37">
        <v>0</v>
      </c>
      <c r="G3514" s="38">
        <v>-0.02</v>
      </c>
      <c r="H3514" s="34">
        <v>0.99679874103930599</v>
      </c>
      <c r="I3514" s="35">
        <v>0.27341730959581756</v>
      </c>
      <c r="J3514" s="35">
        <v>27.238237377147353</v>
      </c>
      <c r="K3514" s="35">
        <v>0.27399052526936341</v>
      </c>
      <c r="L3514" s="35">
        <v>1.0828977591897198</v>
      </c>
      <c r="M3514" s="35">
        <v>1.6671047496025854E-2</v>
      </c>
      <c r="N3514" s="35">
        <v>0</v>
      </c>
      <c r="O3514" s="35">
        <v>0</v>
      </c>
      <c r="P3514" s="36">
        <v>12</v>
      </c>
      <c r="Q3514" s="37">
        <v>86</v>
      </c>
      <c r="R3514" s="36">
        <v>10</v>
      </c>
      <c r="S3514" s="39">
        <f t="shared" si="114"/>
        <v>86</v>
      </c>
      <c r="T3514" s="34" t="s">
        <v>44</v>
      </c>
      <c r="U3514" s="12">
        <f>(alpha+(beta/(1+EXP((((-1)*ceta)+(delta*LN(speed)))+(epsilon*speed)))))</f>
        <v>0.34189702103582803</v>
      </c>
      <c r="V3514" s="8">
        <f t="shared" si="115"/>
        <v>86</v>
      </c>
    </row>
    <row r="3515" spans="1:22">
      <c r="A3515" s="34" t="s">
        <v>19</v>
      </c>
      <c r="B3515" s="34" t="s">
        <v>68</v>
      </c>
      <c r="C3515" s="5" t="s">
        <v>125</v>
      </c>
      <c r="D3515" s="35" t="s">
        <v>84</v>
      </c>
      <c r="E3515" s="36" t="s">
        <v>18</v>
      </c>
      <c r="F3515" s="37">
        <v>0</v>
      </c>
      <c r="G3515" s="38">
        <v>-0.02</v>
      </c>
      <c r="H3515" s="34">
        <v>0.99702533604782473</v>
      </c>
      <c r="I3515" s="35">
        <v>0.12987841931886401</v>
      </c>
      <c r="J3515" s="35">
        <v>14.55947429629242</v>
      </c>
      <c r="K3515" s="35">
        <v>-5.6102135791707482E-2</v>
      </c>
      <c r="L3515" s="35">
        <v>1.016596612501717</v>
      </c>
      <c r="M3515" s="35">
        <v>1.4838266081299253E-2</v>
      </c>
      <c r="N3515" s="35">
        <v>0</v>
      </c>
      <c r="O3515" s="35">
        <v>0</v>
      </c>
      <c r="P3515" s="36">
        <v>12</v>
      </c>
      <c r="Q3515" s="37">
        <v>86</v>
      </c>
      <c r="R3515" s="36">
        <v>10</v>
      </c>
      <c r="S3515" s="39">
        <f t="shared" si="114"/>
        <v>86</v>
      </c>
      <c r="T3515" s="34" t="s">
        <v>44</v>
      </c>
      <c r="U3515" s="12">
        <f>(alpha+(beta/(1+EXP((((-1)*ceta)+(delta*LN(speed)))+(epsilon*speed)))))</f>
        <v>0.17125371441745066</v>
      </c>
      <c r="V3515" s="8">
        <f t="shared" si="115"/>
        <v>86</v>
      </c>
    </row>
    <row r="3516" spans="1:22">
      <c r="A3516" s="34" t="s">
        <v>19</v>
      </c>
      <c r="B3516" s="34" t="s">
        <v>68</v>
      </c>
      <c r="C3516" s="5" t="s">
        <v>125</v>
      </c>
      <c r="D3516" s="35" t="s">
        <v>84</v>
      </c>
      <c r="E3516" s="36" t="s">
        <v>17</v>
      </c>
      <c r="F3516" s="37">
        <v>0</v>
      </c>
      <c r="G3516" s="38">
        <v>-0.02</v>
      </c>
      <c r="H3516" s="34">
        <v>0.98964291376445146</v>
      </c>
      <c r="I3516" s="35">
        <v>7681.0005814810138</v>
      </c>
      <c r="J3516" s="35">
        <v>1.0055333165511697</v>
      </c>
      <c r="K3516" s="35">
        <v>-1.1440459403793752</v>
      </c>
      <c r="L3516" s="35">
        <v>0</v>
      </c>
      <c r="M3516" s="35">
        <v>0</v>
      </c>
      <c r="N3516" s="35">
        <v>0</v>
      </c>
      <c r="O3516" s="35">
        <v>0</v>
      </c>
      <c r="P3516" s="36">
        <v>12</v>
      </c>
      <c r="Q3516" s="37">
        <v>86</v>
      </c>
      <c r="R3516" s="36">
        <v>0</v>
      </c>
      <c r="S3516" s="39">
        <f t="shared" si="114"/>
        <v>86</v>
      </c>
      <c r="T3516" s="34" t="s">
        <v>29</v>
      </c>
      <c r="U3516" s="12">
        <f>((alpha*(beta^speed))*(speed^ceta))</f>
        <v>75.571608512710441</v>
      </c>
      <c r="V3516" s="8">
        <f t="shared" si="115"/>
        <v>86</v>
      </c>
    </row>
    <row r="3517" spans="1:22">
      <c r="A3517" s="34" t="s">
        <v>19</v>
      </c>
      <c r="B3517" s="34" t="s">
        <v>68</v>
      </c>
      <c r="C3517" s="5" t="s">
        <v>125</v>
      </c>
      <c r="D3517" s="35" t="s">
        <v>84</v>
      </c>
      <c r="E3517" s="36" t="s">
        <v>15</v>
      </c>
      <c r="F3517" s="37">
        <v>50</v>
      </c>
      <c r="G3517" s="38">
        <v>-0.02</v>
      </c>
      <c r="H3517" s="34">
        <v>0.99145308876663851</v>
      </c>
      <c r="I3517" s="35">
        <v>0.60966227834415987</v>
      </c>
      <c r="J3517" s="35">
        <v>56.524436902024426</v>
      </c>
      <c r="K3517" s="35">
        <v>-2.3076857272692455E-2</v>
      </c>
      <c r="L3517" s="35">
        <v>0.8135859520522648</v>
      </c>
      <c r="M3517" s="35">
        <v>2.7620131436056499E-2</v>
      </c>
      <c r="N3517" s="35">
        <v>0</v>
      </c>
      <c r="O3517" s="35">
        <v>0</v>
      </c>
      <c r="P3517" s="36">
        <v>12</v>
      </c>
      <c r="Q3517" s="37">
        <v>86</v>
      </c>
      <c r="R3517" s="36">
        <v>10</v>
      </c>
      <c r="S3517" s="39">
        <f t="shared" si="114"/>
        <v>86</v>
      </c>
      <c r="T3517" s="34" t="s">
        <v>44</v>
      </c>
      <c r="U3517" s="12">
        <f>(alpha+(beta/(1+EXP((((-1)*ceta)+(delta*LN(speed)))+(epsilon*speed)))))</f>
        <v>0.746337146777176</v>
      </c>
      <c r="V3517" s="8">
        <f t="shared" si="115"/>
        <v>86</v>
      </c>
    </row>
    <row r="3518" spans="1:22">
      <c r="A3518" s="34" t="s">
        <v>19</v>
      </c>
      <c r="B3518" s="34" t="s">
        <v>68</v>
      </c>
      <c r="C3518" s="5" t="s">
        <v>125</v>
      </c>
      <c r="D3518" s="35" t="s">
        <v>84</v>
      </c>
      <c r="E3518" s="36" t="s">
        <v>16</v>
      </c>
      <c r="F3518" s="37">
        <v>50</v>
      </c>
      <c r="G3518" s="38">
        <v>-0.02</v>
      </c>
      <c r="H3518" s="34">
        <v>0.97266301203576311</v>
      </c>
      <c r="I3518" s="35">
        <v>-3.2326588306304078</v>
      </c>
      <c r="J3518" s="35">
        <v>182.30549852476742</v>
      </c>
      <c r="K3518" s="35">
        <v>-0.47561582691593829</v>
      </c>
      <c r="L3518" s="35">
        <v>0.6745523279608987</v>
      </c>
      <c r="M3518" s="35">
        <v>1.2561783022664661E-3</v>
      </c>
      <c r="N3518" s="35">
        <v>0</v>
      </c>
      <c r="O3518" s="35">
        <v>0</v>
      </c>
      <c r="P3518" s="36">
        <v>12</v>
      </c>
      <c r="Q3518" s="37">
        <v>86</v>
      </c>
      <c r="R3518" s="36">
        <v>10</v>
      </c>
      <c r="S3518" s="39">
        <f t="shared" si="114"/>
        <v>86</v>
      </c>
      <c r="T3518" s="34" t="s">
        <v>44</v>
      </c>
      <c r="U3518" s="12">
        <f>(alpha+(beta/(1+EXP((((-1)*ceta)+(delta*LN(speed)))+(epsilon*speed)))))</f>
        <v>1.6714691545003317</v>
      </c>
      <c r="V3518" s="8">
        <f t="shared" si="115"/>
        <v>86</v>
      </c>
    </row>
    <row r="3519" spans="1:22">
      <c r="A3519" s="34" t="s">
        <v>19</v>
      </c>
      <c r="B3519" s="34" t="s">
        <v>68</v>
      </c>
      <c r="C3519" s="5" t="s">
        <v>125</v>
      </c>
      <c r="D3519" s="35" t="s">
        <v>84</v>
      </c>
      <c r="E3519" s="36" t="s">
        <v>14</v>
      </c>
      <c r="F3519" s="37">
        <v>50</v>
      </c>
      <c r="G3519" s="38">
        <v>-0.02</v>
      </c>
      <c r="H3519" s="34">
        <v>0.99778647138691612</v>
      </c>
      <c r="I3519" s="35">
        <v>31.900808196930171</v>
      </c>
      <c r="J3519" s="35">
        <v>0.99898340072169967</v>
      </c>
      <c r="K3519" s="35">
        <v>-1.0975640146225443</v>
      </c>
      <c r="L3519" s="35">
        <v>0</v>
      </c>
      <c r="M3519" s="35">
        <v>0</v>
      </c>
      <c r="N3519" s="35">
        <v>0</v>
      </c>
      <c r="O3519" s="35">
        <v>0</v>
      </c>
      <c r="P3519" s="36">
        <v>12</v>
      </c>
      <c r="Q3519" s="37">
        <v>86</v>
      </c>
      <c r="R3519" s="36">
        <v>0</v>
      </c>
      <c r="S3519" s="39">
        <f t="shared" si="114"/>
        <v>86</v>
      </c>
      <c r="T3519" s="34" t="s">
        <v>29</v>
      </c>
      <c r="U3519" s="12">
        <f>((alpha*(beta^speed))*(speed^ceta))</f>
        <v>0.22007828309719751</v>
      </c>
      <c r="V3519" s="8">
        <f t="shared" si="115"/>
        <v>86</v>
      </c>
    </row>
    <row r="3520" spans="1:22">
      <c r="A3520" s="34" t="s">
        <v>19</v>
      </c>
      <c r="B3520" s="34" t="s">
        <v>68</v>
      </c>
      <c r="C3520" s="5" t="s">
        <v>125</v>
      </c>
      <c r="D3520" s="35" t="s">
        <v>84</v>
      </c>
      <c r="E3520" s="36" t="s">
        <v>18</v>
      </c>
      <c r="F3520" s="37">
        <v>50</v>
      </c>
      <c r="G3520" s="38">
        <v>-0.02</v>
      </c>
      <c r="H3520" s="34">
        <v>0.99478687188455239</v>
      </c>
      <c r="I3520" s="35">
        <v>9.470584024039022</v>
      </c>
      <c r="J3520" s="35">
        <v>0.99746779002105601</v>
      </c>
      <c r="K3520" s="35">
        <v>-0.89670154110408351</v>
      </c>
      <c r="L3520" s="35">
        <v>0</v>
      </c>
      <c r="M3520" s="35">
        <v>0</v>
      </c>
      <c r="N3520" s="35">
        <v>0</v>
      </c>
      <c r="O3520" s="35">
        <v>0</v>
      </c>
      <c r="P3520" s="36">
        <v>12</v>
      </c>
      <c r="Q3520" s="37">
        <v>86</v>
      </c>
      <c r="R3520" s="36">
        <v>0</v>
      </c>
      <c r="S3520" s="39">
        <f t="shared" si="114"/>
        <v>86</v>
      </c>
      <c r="T3520" s="34" t="s">
        <v>29</v>
      </c>
      <c r="U3520" s="12">
        <f>((alpha*(beta^speed))*(speed^ceta))</f>
        <v>0.14028548512854105</v>
      </c>
      <c r="V3520" s="8">
        <f t="shared" si="115"/>
        <v>86</v>
      </c>
    </row>
    <row r="3521" spans="1:22">
      <c r="A3521" s="34" t="s">
        <v>19</v>
      </c>
      <c r="B3521" s="34" t="s">
        <v>68</v>
      </c>
      <c r="C3521" s="5" t="s">
        <v>125</v>
      </c>
      <c r="D3521" s="35" t="s">
        <v>84</v>
      </c>
      <c r="E3521" s="36" t="s">
        <v>17</v>
      </c>
      <c r="F3521" s="37">
        <v>50</v>
      </c>
      <c r="G3521" s="38">
        <v>-0.02</v>
      </c>
      <c r="H3521" s="34">
        <v>0.9853960147814298</v>
      </c>
      <c r="I3521" s="35">
        <v>3778.7318637655949</v>
      </c>
      <c r="J3521" s="35">
        <v>0.98936402546581759</v>
      </c>
      <c r="K3521" s="35">
        <v>-0.77058676064120368</v>
      </c>
      <c r="L3521" s="35">
        <v>0</v>
      </c>
      <c r="M3521" s="35">
        <v>0</v>
      </c>
      <c r="N3521" s="35">
        <v>0</v>
      </c>
      <c r="O3521" s="35">
        <v>0</v>
      </c>
      <c r="P3521" s="36">
        <v>12</v>
      </c>
      <c r="Q3521" s="37">
        <v>86</v>
      </c>
      <c r="R3521" s="36">
        <v>0</v>
      </c>
      <c r="S3521" s="39">
        <f t="shared" si="114"/>
        <v>86</v>
      </c>
      <c r="T3521" s="34" t="s">
        <v>29</v>
      </c>
      <c r="U3521" s="12">
        <f>((alpha*(beta^speed))*(speed^ceta))</f>
        <v>48.671312169673691</v>
      </c>
      <c r="V3521" s="8">
        <f t="shared" si="115"/>
        <v>86</v>
      </c>
    </row>
    <row r="3522" spans="1:22">
      <c r="A3522" s="34" t="s">
        <v>19</v>
      </c>
      <c r="B3522" s="34" t="s">
        <v>68</v>
      </c>
      <c r="C3522" s="5" t="s">
        <v>125</v>
      </c>
      <c r="D3522" s="35" t="s">
        <v>84</v>
      </c>
      <c r="E3522" s="36" t="s">
        <v>15</v>
      </c>
      <c r="F3522" s="37">
        <v>100</v>
      </c>
      <c r="G3522" s="38">
        <v>-0.02</v>
      </c>
      <c r="H3522" s="34">
        <v>0.98469836986127601</v>
      </c>
      <c r="I3522" s="35">
        <v>5.5617056495877728</v>
      </c>
      <c r="J3522" s="35">
        <v>-6.7187227553974918</v>
      </c>
      <c r="K3522" s="35">
        <v>-1.3334580616890297</v>
      </c>
      <c r="L3522" s="35">
        <v>0</v>
      </c>
      <c r="M3522" s="35">
        <v>0</v>
      </c>
      <c r="N3522" s="35">
        <v>0</v>
      </c>
      <c r="O3522" s="35">
        <v>0</v>
      </c>
      <c r="P3522" s="36">
        <v>12</v>
      </c>
      <c r="Q3522" s="37">
        <v>86</v>
      </c>
      <c r="R3522" s="36">
        <v>13</v>
      </c>
      <c r="S3522" s="39">
        <f t="shared" ref="S3522:S3585" si="117">V3522</f>
        <v>86</v>
      </c>
      <c r="T3522" s="34" t="s">
        <v>50</v>
      </c>
      <c r="U3522" s="12">
        <f>EXP((alpha+(beta/speed))+(ceta*LN(speed)))</f>
        <v>0.63374770501177569</v>
      </c>
      <c r="V3522" s="8">
        <f t="shared" ref="V3522:V3585" si="118">IF($V$1&lt;P3522,P3522,IF($V$1&gt;Q3522,Q3522,$V$1))</f>
        <v>86</v>
      </c>
    </row>
    <row r="3523" spans="1:22">
      <c r="A3523" s="34" t="s">
        <v>19</v>
      </c>
      <c r="B3523" s="34" t="s">
        <v>68</v>
      </c>
      <c r="C3523" s="5" t="s">
        <v>125</v>
      </c>
      <c r="D3523" s="35" t="s">
        <v>84</v>
      </c>
      <c r="E3523" s="36" t="s">
        <v>16</v>
      </c>
      <c r="F3523" s="37">
        <v>100</v>
      </c>
      <c r="G3523" s="38">
        <v>-0.02</v>
      </c>
      <c r="H3523" s="34">
        <v>0.9597601385303941</v>
      </c>
      <c r="I3523" s="35">
        <v>-8.2224958748498416E-5</v>
      </c>
      <c r="J3523" s="35">
        <v>1.4899851096577382E-2</v>
      </c>
      <c r="K3523" s="35">
        <v>-0.97000448658011651</v>
      </c>
      <c r="L3523" s="35">
        <v>25.943084806447658</v>
      </c>
      <c r="M3523" s="35">
        <v>0</v>
      </c>
      <c r="N3523" s="35">
        <v>0</v>
      </c>
      <c r="O3523" s="35">
        <v>0</v>
      </c>
      <c r="P3523" s="36">
        <v>12</v>
      </c>
      <c r="Q3523" s="37">
        <v>86</v>
      </c>
      <c r="R3523" s="36">
        <v>14</v>
      </c>
      <c r="S3523" s="39">
        <f t="shared" si="117"/>
        <v>86</v>
      </c>
      <c r="T3523" s="34" t="s">
        <v>51</v>
      </c>
      <c r="U3523" s="12">
        <f>(((alpha*(speed^3))+(beta*(speed^2))+(ceta*speed))+delta)</f>
        <v>0.42231930910904225</v>
      </c>
      <c r="V3523" s="8">
        <f t="shared" si="118"/>
        <v>86</v>
      </c>
    </row>
    <row r="3524" spans="1:22">
      <c r="A3524" s="34" t="s">
        <v>19</v>
      </c>
      <c r="B3524" s="34" t="s">
        <v>68</v>
      </c>
      <c r="C3524" s="5" t="s">
        <v>125</v>
      </c>
      <c r="D3524" s="35" t="s">
        <v>84</v>
      </c>
      <c r="E3524" s="36" t="s">
        <v>14</v>
      </c>
      <c r="F3524" s="37">
        <v>100</v>
      </c>
      <c r="G3524" s="38">
        <v>-0.02</v>
      </c>
      <c r="H3524" s="34">
        <v>0.99752899165318687</v>
      </c>
      <c r="I3524" s="35">
        <v>29.392700797116735</v>
      </c>
      <c r="J3524" s="35">
        <v>0.99610378421842605</v>
      </c>
      <c r="K3524" s="35">
        <v>-1.0661451807398448</v>
      </c>
      <c r="L3524" s="35">
        <v>0</v>
      </c>
      <c r="M3524" s="35">
        <v>0</v>
      </c>
      <c r="N3524" s="35">
        <v>0</v>
      </c>
      <c r="O3524" s="35">
        <v>0</v>
      </c>
      <c r="P3524" s="36">
        <v>12</v>
      </c>
      <c r="Q3524" s="37">
        <v>86</v>
      </c>
      <c r="R3524" s="36">
        <v>0</v>
      </c>
      <c r="S3524" s="39">
        <f t="shared" si="117"/>
        <v>86</v>
      </c>
      <c r="T3524" s="34" t="s">
        <v>29</v>
      </c>
      <c r="U3524" s="12">
        <f>((alpha*(beta^speed))*(speed^ceta))</f>
        <v>0.18196088164272844</v>
      </c>
      <c r="V3524" s="8">
        <f t="shared" si="118"/>
        <v>86</v>
      </c>
    </row>
    <row r="3525" spans="1:22">
      <c r="A3525" s="34" t="s">
        <v>19</v>
      </c>
      <c r="B3525" s="34" t="s">
        <v>68</v>
      </c>
      <c r="C3525" s="5" t="s">
        <v>125</v>
      </c>
      <c r="D3525" s="35" t="s">
        <v>84</v>
      </c>
      <c r="E3525" s="36" t="s">
        <v>18</v>
      </c>
      <c r="F3525" s="37">
        <v>100</v>
      </c>
      <c r="G3525" s="38">
        <v>-0.02</v>
      </c>
      <c r="H3525" s="34">
        <v>0.99084195195223235</v>
      </c>
      <c r="I3525" s="35">
        <v>0.28230777139695207</v>
      </c>
      <c r="J3525" s="35">
        <v>5.6560686209383551E-2</v>
      </c>
      <c r="K3525" s="35">
        <v>2.9200181233996983E-4</v>
      </c>
      <c r="L3525" s="35">
        <v>0</v>
      </c>
      <c r="M3525" s="35">
        <v>0</v>
      </c>
      <c r="N3525" s="35">
        <v>0</v>
      </c>
      <c r="O3525" s="35">
        <v>0</v>
      </c>
      <c r="P3525" s="36">
        <v>12</v>
      </c>
      <c r="Q3525" s="37">
        <v>86</v>
      </c>
      <c r="R3525" s="36">
        <v>5</v>
      </c>
      <c r="S3525" s="39">
        <f t="shared" si="117"/>
        <v>86</v>
      </c>
      <c r="T3525" s="34" t="s">
        <v>36</v>
      </c>
      <c r="U3525" s="12">
        <f>(1/(((ceta*(speed^2))+(beta*speed))+alpha))</f>
        <v>0.13687057655733856</v>
      </c>
      <c r="V3525" s="8">
        <f t="shared" si="118"/>
        <v>86</v>
      </c>
    </row>
    <row r="3526" spans="1:22">
      <c r="A3526" s="34" t="s">
        <v>19</v>
      </c>
      <c r="B3526" s="34" t="s">
        <v>68</v>
      </c>
      <c r="C3526" s="5" t="s">
        <v>125</v>
      </c>
      <c r="D3526" s="35" t="s">
        <v>84</v>
      </c>
      <c r="E3526" s="36" t="s">
        <v>17</v>
      </c>
      <c r="F3526" s="37">
        <v>100</v>
      </c>
      <c r="G3526" s="38">
        <v>-0.02</v>
      </c>
      <c r="H3526" s="34">
        <v>0.97803497964716557</v>
      </c>
      <c r="I3526" s="35">
        <v>2646.4372434915745</v>
      </c>
      <c r="J3526" s="35">
        <v>0.9825859260191373</v>
      </c>
      <c r="K3526" s="35">
        <v>-0.57900647689860496</v>
      </c>
      <c r="L3526" s="35">
        <v>0</v>
      </c>
      <c r="M3526" s="35">
        <v>0</v>
      </c>
      <c r="N3526" s="35">
        <v>0</v>
      </c>
      <c r="O3526" s="35">
        <v>0</v>
      </c>
      <c r="P3526" s="36">
        <v>12</v>
      </c>
      <c r="Q3526" s="37">
        <v>86</v>
      </c>
      <c r="R3526" s="36">
        <v>0</v>
      </c>
      <c r="S3526" s="39">
        <f t="shared" si="117"/>
        <v>86</v>
      </c>
      <c r="T3526" s="34" t="s">
        <v>29</v>
      </c>
      <c r="U3526" s="12">
        <f t="shared" ref="U3526:U3531" si="119">((alpha*(beta^speed))*(speed^ceta))</f>
        <v>44.303786320965777</v>
      </c>
      <c r="V3526" s="8">
        <f t="shared" si="118"/>
        <v>86</v>
      </c>
    </row>
    <row r="3527" spans="1:22">
      <c r="A3527" s="34" t="s">
        <v>19</v>
      </c>
      <c r="B3527" s="34" t="s">
        <v>68</v>
      </c>
      <c r="C3527" s="5" t="s">
        <v>125</v>
      </c>
      <c r="D3527" s="35" t="s">
        <v>84</v>
      </c>
      <c r="E3527" s="36" t="s">
        <v>15</v>
      </c>
      <c r="F3527" s="37">
        <v>0</v>
      </c>
      <c r="G3527" s="38">
        <v>0.02</v>
      </c>
      <c r="H3527" s="34">
        <v>0.9928267426450873</v>
      </c>
      <c r="I3527" s="35">
        <v>84.435007556145464</v>
      </c>
      <c r="J3527" s="35">
        <v>1.0116427566903035</v>
      </c>
      <c r="K3527" s="35">
        <v>-1.0835322409997363</v>
      </c>
      <c r="L3527" s="35">
        <v>0</v>
      </c>
      <c r="M3527" s="35">
        <v>0</v>
      </c>
      <c r="N3527" s="35">
        <v>0</v>
      </c>
      <c r="O3527" s="35">
        <v>0</v>
      </c>
      <c r="P3527" s="36">
        <v>12</v>
      </c>
      <c r="Q3527" s="37">
        <v>86</v>
      </c>
      <c r="R3527" s="36">
        <v>0</v>
      </c>
      <c r="S3527" s="39">
        <f t="shared" si="117"/>
        <v>86</v>
      </c>
      <c r="T3527" s="34" t="s">
        <v>29</v>
      </c>
      <c r="U3527" s="12">
        <f t="shared" si="119"/>
        <v>1.8313370024779461</v>
      </c>
      <c r="V3527" s="8">
        <f t="shared" si="118"/>
        <v>86</v>
      </c>
    </row>
    <row r="3528" spans="1:22">
      <c r="A3528" s="34" t="s">
        <v>19</v>
      </c>
      <c r="B3528" s="34" t="s">
        <v>68</v>
      </c>
      <c r="C3528" s="5" t="s">
        <v>125</v>
      </c>
      <c r="D3528" s="35" t="s">
        <v>84</v>
      </c>
      <c r="E3528" s="36" t="s">
        <v>16</v>
      </c>
      <c r="F3528" s="37">
        <v>0</v>
      </c>
      <c r="G3528" s="38">
        <v>0.02</v>
      </c>
      <c r="H3528" s="34">
        <v>0.98228487899850025</v>
      </c>
      <c r="I3528" s="35">
        <v>112.99713539359959</v>
      </c>
      <c r="J3528" s="35">
        <v>1.0118500032130351</v>
      </c>
      <c r="K3528" s="35">
        <v>-0.68554256490028542</v>
      </c>
      <c r="L3528" s="35">
        <v>0</v>
      </c>
      <c r="M3528" s="35">
        <v>0</v>
      </c>
      <c r="N3528" s="35">
        <v>0</v>
      </c>
      <c r="O3528" s="35">
        <v>0</v>
      </c>
      <c r="P3528" s="36">
        <v>12</v>
      </c>
      <c r="Q3528" s="37">
        <v>86</v>
      </c>
      <c r="R3528" s="36">
        <v>0</v>
      </c>
      <c r="S3528" s="39">
        <f t="shared" si="117"/>
        <v>86</v>
      </c>
      <c r="T3528" s="34" t="s">
        <v>29</v>
      </c>
      <c r="U3528" s="12">
        <f t="shared" si="119"/>
        <v>14.685009103993268</v>
      </c>
      <c r="V3528" s="8">
        <f t="shared" si="118"/>
        <v>86</v>
      </c>
    </row>
    <row r="3529" spans="1:22">
      <c r="A3529" s="34" t="s">
        <v>19</v>
      </c>
      <c r="B3529" s="34" t="s">
        <v>68</v>
      </c>
      <c r="C3529" s="5" t="s">
        <v>125</v>
      </c>
      <c r="D3529" s="35" t="s">
        <v>84</v>
      </c>
      <c r="E3529" s="36" t="s">
        <v>14</v>
      </c>
      <c r="F3529" s="37">
        <v>0</v>
      </c>
      <c r="G3529" s="38">
        <v>0.02</v>
      </c>
      <c r="H3529" s="34">
        <v>0.99692961795400947</v>
      </c>
      <c r="I3529" s="35">
        <v>22.715830532594133</v>
      </c>
      <c r="J3529" s="35">
        <v>0.99632695756765033</v>
      </c>
      <c r="K3529" s="35">
        <v>-0.87615233332823161</v>
      </c>
      <c r="L3529" s="35">
        <v>0</v>
      </c>
      <c r="M3529" s="35">
        <v>0</v>
      </c>
      <c r="N3529" s="35">
        <v>0</v>
      </c>
      <c r="O3529" s="35">
        <v>0</v>
      </c>
      <c r="P3529" s="36">
        <v>12</v>
      </c>
      <c r="Q3529" s="37">
        <v>86</v>
      </c>
      <c r="R3529" s="36">
        <v>0</v>
      </c>
      <c r="S3529" s="39">
        <f t="shared" si="117"/>
        <v>86</v>
      </c>
      <c r="T3529" s="34" t="s">
        <v>29</v>
      </c>
      <c r="U3529" s="12">
        <f t="shared" si="119"/>
        <v>0.33417585508021541</v>
      </c>
      <c r="V3529" s="8">
        <f t="shared" si="118"/>
        <v>86</v>
      </c>
    </row>
    <row r="3530" spans="1:22">
      <c r="A3530" s="34" t="s">
        <v>19</v>
      </c>
      <c r="B3530" s="34" t="s">
        <v>68</v>
      </c>
      <c r="C3530" s="5" t="s">
        <v>125</v>
      </c>
      <c r="D3530" s="35" t="s">
        <v>84</v>
      </c>
      <c r="E3530" s="36" t="s">
        <v>18</v>
      </c>
      <c r="F3530" s="37">
        <v>0</v>
      </c>
      <c r="G3530" s="38">
        <v>0.02</v>
      </c>
      <c r="H3530" s="34">
        <v>0.99704876655868546</v>
      </c>
      <c r="I3530" s="35">
        <v>11.951968222277106</v>
      </c>
      <c r="J3530" s="35">
        <v>1.0127198694147446</v>
      </c>
      <c r="K3530" s="35">
        <v>-1.0034663711807219</v>
      </c>
      <c r="L3530" s="35">
        <v>0</v>
      </c>
      <c r="M3530" s="35">
        <v>0</v>
      </c>
      <c r="N3530" s="35">
        <v>0</v>
      </c>
      <c r="O3530" s="35">
        <v>0</v>
      </c>
      <c r="P3530" s="36">
        <v>12</v>
      </c>
      <c r="Q3530" s="37">
        <v>86</v>
      </c>
      <c r="R3530" s="36">
        <v>0</v>
      </c>
      <c r="S3530" s="39">
        <f t="shared" si="117"/>
        <v>86</v>
      </c>
      <c r="T3530" s="34" t="s">
        <v>29</v>
      </c>
      <c r="U3530" s="12">
        <f t="shared" si="119"/>
        <v>0.40580532590221957</v>
      </c>
      <c r="V3530" s="8">
        <f t="shared" si="118"/>
        <v>86</v>
      </c>
    </row>
    <row r="3531" spans="1:22">
      <c r="A3531" s="34" t="s">
        <v>19</v>
      </c>
      <c r="B3531" s="34" t="s">
        <v>68</v>
      </c>
      <c r="C3531" s="5" t="s">
        <v>125</v>
      </c>
      <c r="D3531" s="35" t="s">
        <v>84</v>
      </c>
      <c r="E3531" s="36" t="s">
        <v>17</v>
      </c>
      <c r="F3531" s="37">
        <v>0</v>
      </c>
      <c r="G3531" s="38">
        <v>0.02</v>
      </c>
      <c r="H3531" s="34">
        <v>0.99711792798967602</v>
      </c>
      <c r="I3531" s="35">
        <v>4790.96284182214</v>
      </c>
      <c r="J3531" s="35">
        <v>1.0114626299873839</v>
      </c>
      <c r="K3531" s="35">
        <v>-0.82746791836480882</v>
      </c>
      <c r="L3531" s="35">
        <v>0</v>
      </c>
      <c r="M3531" s="35">
        <v>0</v>
      </c>
      <c r="N3531" s="35">
        <v>0</v>
      </c>
      <c r="O3531" s="35">
        <v>0</v>
      </c>
      <c r="P3531" s="36">
        <v>12</v>
      </c>
      <c r="Q3531" s="37">
        <v>86</v>
      </c>
      <c r="R3531" s="36">
        <v>0</v>
      </c>
      <c r="S3531" s="39">
        <f t="shared" si="117"/>
        <v>86</v>
      </c>
      <c r="T3531" s="34" t="s">
        <v>29</v>
      </c>
      <c r="U3531" s="12">
        <f t="shared" si="119"/>
        <v>320.16494973058741</v>
      </c>
      <c r="V3531" s="8">
        <f t="shared" si="118"/>
        <v>86</v>
      </c>
    </row>
    <row r="3532" spans="1:22">
      <c r="A3532" s="34" t="s">
        <v>19</v>
      </c>
      <c r="B3532" s="34" t="s">
        <v>68</v>
      </c>
      <c r="C3532" s="5" t="s">
        <v>125</v>
      </c>
      <c r="D3532" s="35" t="s">
        <v>84</v>
      </c>
      <c r="E3532" s="36" t="s">
        <v>15</v>
      </c>
      <c r="F3532" s="37">
        <v>50</v>
      </c>
      <c r="G3532" s="38">
        <v>0.02</v>
      </c>
      <c r="H3532" s="34">
        <v>0.97706493132742178</v>
      </c>
      <c r="I3532" s="35">
        <v>-0.23230766518508214</v>
      </c>
      <c r="J3532" s="35">
        <v>0.16493792973862764</v>
      </c>
      <c r="K3532" s="35">
        <v>0.33987027459321845</v>
      </c>
      <c r="L3532" s="35">
        <v>0</v>
      </c>
      <c r="M3532" s="35">
        <v>0</v>
      </c>
      <c r="N3532" s="35">
        <v>0</v>
      </c>
      <c r="O3532" s="35">
        <v>0</v>
      </c>
      <c r="P3532" s="36">
        <v>12</v>
      </c>
      <c r="Q3532" s="37">
        <v>86</v>
      </c>
      <c r="R3532" s="36">
        <v>6</v>
      </c>
      <c r="S3532" s="39">
        <f t="shared" si="117"/>
        <v>86</v>
      </c>
      <c r="T3532" s="34" t="s">
        <v>37</v>
      </c>
      <c r="U3532" s="12">
        <f>(1/(alpha+(beta*(speed^ceta))))</f>
        <v>1.9333397582308491</v>
      </c>
      <c r="V3532" s="8">
        <f t="shared" si="118"/>
        <v>86</v>
      </c>
    </row>
    <row r="3533" spans="1:22">
      <c r="A3533" s="34" t="s">
        <v>19</v>
      </c>
      <c r="B3533" s="34" t="s">
        <v>68</v>
      </c>
      <c r="C3533" s="5" t="s">
        <v>125</v>
      </c>
      <c r="D3533" s="35" t="s">
        <v>84</v>
      </c>
      <c r="E3533" s="36" t="s">
        <v>16</v>
      </c>
      <c r="F3533" s="37">
        <v>50</v>
      </c>
      <c r="G3533" s="38">
        <v>0.02</v>
      </c>
      <c r="H3533" s="34">
        <v>0.96284798911280567</v>
      </c>
      <c r="I3533" s="35">
        <v>94.514363685744925</v>
      </c>
      <c r="J3533" s="35">
        <v>1.008331215323659</v>
      </c>
      <c r="K3533" s="35">
        <v>-0.51012972941805457</v>
      </c>
      <c r="L3533" s="35">
        <v>0</v>
      </c>
      <c r="M3533" s="35">
        <v>0</v>
      </c>
      <c r="N3533" s="35">
        <v>0</v>
      </c>
      <c r="O3533" s="35">
        <v>0</v>
      </c>
      <c r="P3533" s="36">
        <v>12</v>
      </c>
      <c r="Q3533" s="37">
        <v>86</v>
      </c>
      <c r="R3533" s="36">
        <v>0</v>
      </c>
      <c r="S3533" s="39">
        <f t="shared" si="117"/>
        <v>86</v>
      </c>
      <c r="T3533" s="34" t="s">
        <v>29</v>
      </c>
      <c r="U3533" s="12">
        <f>((alpha*(beta^speed))*(speed^ceta))</f>
        <v>19.885150299287076</v>
      </c>
      <c r="V3533" s="8">
        <f t="shared" si="118"/>
        <v>86</v>
      </c>
    </row>
    <row r="3534" spans="1:22">
      <c r="A3534" s="34" t="s">
        <v>19</v>
      </c>
      <c r="B3534" s="34" t="s">
        <v>68</v>
      </c>
      <c r="C3534" s="5" t="s">
        <v>125</v>
      </c>
      <c r="D3534" s="35" t="s">
        <v>84</v>
      </c>
      <c r="E3534" s="36" t="s">
        <v>14</v>
      </c>
      <c r="F3534" s="37">
        <v>50</v>
      </c>
      <c r="G3534" s="38">
        <v>0.02</v>
      </c>
      <c r="H3534" s="34">
        <v>0.99750278220632327</v>
      </c>
      <c r="I3534" s="35">
        <v>-0.14740643556428337</v>
      </c>
      <c r="J3534" s="35">
        <v>4.0544481736547885E-2</v>
      </c>
      <c r="K3534" s="35">
        <v>1.237377365179074</v>
      </c>
      <c r="L3534" s="35">
        <v>0</v>
      </c>
      <c r="M3534" s="35">
        <v>0</v>
      </c>
      <c r="N3534" s="35">
        <v>0</v>
      </c>
      <c r="O3534" s="35">
        <v>0</v>
      </c>
      <c r="P3534" s="36">
        <v>12</v>
      </c>
      <c r="Q3534" s="37">
        <v>86</v>
      </c>
      <c r="R3534" s="36">
        <v>2</v>
      </c>
      <c r="S3534" s="39">
        <f t="shared" si="117"/>
        <v>86</v>
      </c>
      <c r="T3534" s="34" t="s">
        <v>31</v>
      </c>
      <c r="U3534" s="12">
        <f>((alpha+(beta*speed))^((-1)/ceta))</f>
        <v>0.37738935492931036</v>
      </c>
      <c r="V3534" s="8">
        <f t="shared" si="118"/>
        <v>86</v>
      </c>
    </row>
    <row r="3535" spans="1:22">
      <c r="A3535" s="34" t="s">
        <v>19</v>
      </c>
      <c r="B3535" s="34" t="s">
        <v>68</v>
      </c>
      <c r="C3535" s="5" t="s">
        <v>125</v>
      </c>
      <c r="D3535" s="35" t="s">
        <v>84</v>
      </c>
      <c r="E3535" s="36" t="s">
        <v>18</v>
      </c>
      <c r="F3535" s="37">
        <v>50</v>
      </c>
      <c r="G3535" s="38">
        <v>0.02</v>
      </c>
      <c r="H3535" s="34">
        <v>0.9919050310171742</v>
      </c>
      <c r="I3535" s="35">
        <v>0.37608158263014518</v>
      </c>
      <c r="J3535" s="35">
        <v>6.1494442340204678</v>
      </c>
      <c r="K3535" s="35">
        <v>-0.27861721668605977</v>
      </c>
      <c r="L3535" s="35">
        <v>0</v>
      </c>
      <c r="M3535" s="35">
        <v>0</v>
      </c>
      <c r="N3535" s="35">
        <v>0</v>
      </c>
      <c r="O3535" s="35">
        <v>0</v>
      </c>
      <c r="P3535" s="36">
        <v>12</v>
      </c>
      <c r="Q3535" s="37">
        <v>86</v>
      </c>
      <c r="R3535" s="36">
        <v>13</v>
      </c>
      <c r="S3535" s="39">
        <f t="shared" si="117"/>
        <v>86</v>
      </c>
      <c r="T3535" s="34" t="s">
        <v>50</v>
      </c>
      <c r="U3535" s="12">
        <f>EXP((alpha+(beta/speed))+(ceta*LN(speed)))</f>
        <v>0.45227218657856166</v>
      </c>
      <c r="V3535" s="8">
        <f t="shared" si="118"/>
        <v>86</v>
      </c>
    </row>
    <row r="3536" spans="1:22">
      <c r="A3536" s="34" t="s">
        <v>19</v>
      </c>
      <c r="B3536" s="34" t="s">
        <v>68</v>
      </c>
      <c r="C3536" s="5" t="s">
        <v>125</v>
      </c>
      <c r="D3536" s="35" t="s">
        <v>84</v>
      </c>
      <c r="E3536" s="36" t="s">
        <v>17</v>
      </c>
      <c r="F3536" s="37">
        <v>50</v>
      </c>
      <c r="G3536" s="38">
        <v>0.02</v>
      </c>
      <c r="H3536" s="34">
        <v>0.9908758489150985</v>
      </c>
      <c r="I3536" s="35">
        <v>4235.1173073969476</v>
      </c>
      <c r="J3536" s="35">
        <v>1.0107376254757174</v>
      </c>
      <c r="K3536" s="35">
        <v>-0.71398639771869832</v>
      </c>
      <c r="L3536" s="35">
        <v>0</v>
      </c>
      <c r="M3536" s="35">
        <v>0</v>
      </c>
      <c r="N3536" s="35">
        <v>0</v>
      </c>
      <c r="O3536" s="35">
        <v>0</v>
      </c>
      <c r="P3536" s="36">
        <v>12</v>
      </c>
      <c r="Q3536" s="37">
        <v>86</v>
      </c>
      <c r="R3536" s="36">
        <v>0</v>
      </c>
      <c r="S3536" s="39">
        <f t="shared" si="117"/>
        <v>86</v>
      </c>
      <c r="T3536" s="34" t="s">
        <v>29</v>
      </c>
      <c r="U3536" s="12">
        <f>((alpha*(beta^speed))*(speed^ceta))</f>
        <v>441.12847931738304</v>
      </c>
      <c r="V3536" s="8">
        <f t="shared" si="118"/>
        <v>86</v>
      </c>
    </row>
    <row r="3537" spans="1:22">
      <c r="A3537" s="34" t="s">
        <v>19</v>
      </c>
      <c r="B3537" s="34" t="s">
        <v>68</v>
      </c>
      <c r="C3537" s="5" t="s">
        <v>125</v>
      </c>
      <c r="D3537" s="35" t="s">
        <v>84</v>
      </c>
      <c r="E3537" s="36" t="s">
        <v>15</v>
      </c>
      <c r="F3537" s="37">
        <v>100</v>
      </c>
      <c r="G3537" s="38">
        <v>0.02</v>
      </c>
      <c r="H3537" s="34">
        <v>0.9699699470885218</v>
      </c>
      <c r="I3537" s="35">
        <v>-2.4764451463896722E-5</v>
      </c>
      <c r="J3537" s="35">
        <v>4.7250164115615985E-3</v>
      </c>
      <c r="K3537" s="35">
        <v>-0.3140343100652695</v>
      </c>
      <c r="L3537" s="35">
        <v>9.7239598879272844</v>
      </c>
      <c r="M3537" s="35">
        <v>0</v>
      </c>
      <c r="N3537" s="35">
        <v>0</v>
      </c>
      <c r="O3537" s="35">
        <v>0</v>
      </c>
      <c r="P3537" s="36">
        <v>12</v>
      </c>
      <c r="Q3537" s="37">
        <v>85</v>
      </c>
      <c r="R3537" s="36">
        <v>14</v>
      </c>
      <c r="S3537" s="39">
        <f t="shared" si="117"/>
        <v>85</v>
      </c>
      <c r="T3537" s="34" t="s">
        <v>51</v>
      </c>
      <c r="U3537" s="12">
        <f>(((alpha*(speed^3))+(beta*(speed^2))+(ceta*speed))+delta)</f>
        <v>1.9608183506463508</v>
      </c>
      <c r="V3537" s="8">
        <f t="shared" si="118"/>
        <v>85</v>
      </c>
    </row>
    <row r="3538" spans="1:22">
      <c r="A3538" s="34" t="s">
        <v>19</v>
      </c>
      <c r="B3538" s="34" t="s">
        <v>68</v>
      </c>
      <c r="C3538" s="5" t="s">
        <v>125</v>
      </c>
      <c r="D3538" s="35" t="s">
        <v>84</v>
      </c>
      <c r="E3538" s="36" t="s">
        <v>16</v>
      </c>
      <c r="F3538" s="37">
        <v>100</v>
      </c>
      <c r="G3538" s="38">
        <v>0.02</v>
      </c>
      <c r="H3538" s="34">
        <v>0.95277404814033551</v>
      </c>
      <c r="I3538" s="35">
        <v>91.226310786134007</v>
      </c>
      <c r="J3538" s="35">
        <v>1.0058965605184567</v>
      </c>
      <c r="K3538" s="35">
        <v>-0.40766222798506019</v>
      </c>
      <c r="L3538" s="35">
        <v>0</v>
      </c>
      <c r="M3538" s="35">
        <v>0</v>
      </c>
      <c r="N3538" s="35">
        <v>0</v>
      </c>
      <c r="O3538" s="35">
        <v>0</v>
      </c>
      <c r="P3538" s="36">
        <v>12</v>
      </c>
      <c r="Q3538" s="37">
        <v>85</v>
      </c>
      <c r="R3538" s="36">
        <v>0</v>
      </c>
      <c r="S3538" s="39">
        <f t="shared" si="117"/>
        <v>85</v>
      </c>
      <c r="T3538" s="34" t="s">
        <v>29</v>
      </c>
      <c r="U3538" s="12">
        <f>((alpha*(beta^speed))*(speed^ceta))</f>
        <v>24.581102787118162</v>
      </c>
      <c r="V3538" s="8">
        <f t="shared" si="118"/>
        <v>85</v>
      </c>
    </row>
    <row r="3539" spans="1:22">
      <c r="A3539" s="34" t="s">
        <v>19</v>
      </c>
      <c r="B3539" s="34" t="s">
        <v>68</v>
      </c>
      <c r="C3539" s="5" t="s">
        <v>125</v>
      </c>
      <c r="D3539" s="35" t="s">
        <v>84</v>
      </c>
      <c r="E3539" s="36" t="s">
        <v>14</v>
      </c>
      <c r="F3539" s="37">
        <v>100</v>
      </c>
      <c r="G3539" s="38">
        <v>0.02</v>
      </c>
      <c r="H3539" s="34">
        <v>0.99657954129205184</v>
      </c>
      <c r="I3539" s="35">
        <v>34.115837992073736</v>
      </c>
      <c r="J3539" s="35">
        <v>1.0085719604038332</v>
      </c>
      <c r="K3539" s="35">
        <v>-1.1336056440396669</v>
      </c>
      <c r="L3539" s="35">
        <v>0</v>
      </c>
      <c r="M3539" s="35">
        <v>0</v>
      </c>
      <c r="N3539" s="35">
        <v>0</v>
      </c>
      <c r="O3539" s="35">
        <v>0</v>
      </c>
      <c r="P3539" s="36">
        <v>12</v>
      </c>
      <c r="Q3539" s="37">
        <v>85</v>
      </c>
      <c r="R3539" s="36">
        <v>0</v>
      </c>
      <c r="S3539" s="39">
        <f t="shared" si="117"/>
        <v>85</v>
      </c>
      <c r="T3539" s="34" t="s">
        <v>29</v>
      </c>
      <c r="U3539" s="12">
        <f>((alpha*(beta^speed))*(speed^ceta))</f>
        <v>0.45797472803405542</v>
      </c>
      <c r="V3539" s="8">
        <f t="shared" si="118"/>
        <v>85</v>
      </c>
    </row>
    <row r="3540" spans="1:22">
      <c r="A3540" s="34" t="s">
        <v>19</v>
      </c>
      <c r="B3540" s="34" t="s">
        <v>68</v>
      </c>
      <c r="C3540" s="5" t="s">
        <v>125</v>
      </c>
      <c r="D3540" s="35" t="s">
        <v>84</v>
      </c>
      <c r="E3540" s="36" t="s">
        <v>18</v>
      </c>
      <c r="F3540" s="37">
        <v>100</v>
      </c>
      <c r="G3540" s="38">
        <v>0.02</v>
      </c>
      <c r="H3540" s="34">
        <v>0.98644760964767542</v>
      </c>
      <c r="I3540" s="35">
        <v>5.2463523301592616</v>
      </c>
      <c r="J3540" s="35">
        <v>1.0038234897329246</v>
      </c>
      <c r="K3540" s="35">
        <v>-0.58373434865988083</v>
      </c>
      <c r="L3540" s="35">
        <v>0</v>
      </c>
      <c r="M3540" s="35">
        <v>0</v>
      </c>
      <c r="N3540" s="35">
        <v>0</v>
      </c>
      <c r="O3540" s="35">
        <v>0</v>
      </c>
      <c r="P3540" s="36">
        <v>12</v>
      </c>
      <c r="Q3540" s="37">
        <v>85</v>
      </c>
      <c r="R3540" s="36">
        <v>0</v>
      </c>
      <c r="S3540" s="39">
        <f t="shared" si="117"/>
        <v>85</v>
      </c>
      <c r="T3540" s="34" t="s">
        <v>29</v>
      </c>
      <c r="U3540" s="12">
        <f>((alpha*(beta^speed))*(speed^ceta))</f>
        <v>0.54258083459270867</v>
      </c>
      <c r="V3540" s="8">
        <f t="shared" si="118"/>
        <v>85</v>
      </c>
    </row>
    <row r="3541" spans="1:22">
      <c r="A3541" s="34" t="s">
        <v>19</v>
      </c>
      <c r="B3541" s="34" t="s">
        <v>68</v>
      </c>
      <c r="C3541" s="5" t="s">
        <v>125</v>
      </c>
      <c r="D3541" s="35" t="s">
        <v>84</v>
      </c>
      <c r="E3541" s="36" t="s">
        <v>17</v>
      </c>
      <c r="F3541" s="37">
        <v>100</v>
      </c>
      <c r="G3541" s="38">
        <v>0.02</v>
      </c>
      <c r="H3541" s="34">
        <v>0.98151279991310247</v>
      </c>
      <c r="I3541" s="35">
        <v>3648.8882386146456</v>
      </c>
      <c r="J3541" s="35">
        <v>1.008774611924099</v>
      </c>
      <c r="K3541" s="35">
        <v>-0.59041000936016819</v>
      </c>
      <c r="L3541" s="35">
        <v>0</v>
      </c>
      <c r="M3541" s="35">
        <v>0</v>
      </c>
      <c r="N3541" s="35">
        <v>0</v>
      </c>
      <c r="O3541" s="35">
        <v>0</v>
      </c>
      <c r="P3541" s="36">
        <v>12</v>
      </c>
      <c r="Q3541" s="37">
        <v>85</v>
      </c>
      <c r="R3541" s="36">
        <v>0</v>
      </c>
      <c r="S3541" s="39">
        <f t="shared" si="117"/>
        <v>85</v>
      </c>
      <c r="T3541" s="34" t="s">
        <v>29</v>
      </c>
      <c r="U3541" s="12">
        <f>((alpha*(beta^speed))*(speed^ceta))</f>
        <v>556.56325563938867</v>
      </c>
      <c r="V3541" s="8">
        <f t="shared" si="118"/>
        <v>85</v>
      </c>
    </row>
    <row r="3542" spans="1:22">
      <c r="A3542" s="34" t="s">
        <v>19</v>
      </c>
      <c r="B3542" s="34" t="s">
        <v>68</v>
      </c>
      <c r="C3542" s="5" t="s">
        <v>125</v>
      </c>
      <c r="D3542" s="35" t="s">
        <v>84</v>
      </c>
      <c r="E3542" s="36" t="s">
        <v>15</v>
      </c>
      <c r="F3542" s="37">
        <v>0</v>
      </c>
      <c r="G3542" s="38">
        <v>0.04</v>
      </c>
      <c r="H3542" s="34">
        <v>0.99249365817926849</v>
      </c>
      <c r="I3542" s="35">
        <v>26.618672872993606</v>
      </c>
      <c r="J3542" s="35">
        <v>-0.60706264177990077</v>
      </c>
      <c r="K3542" s="35">
        <v>76943.530443795316</v>
      </c>
      <c r="L3542" s="35">
        <v>-4.5387607007174697</v>
      </c>
      <c r="M3542" s="35">
        <v>0</v>
      </c>
      <c r="N3542" s="35">
        <v>0</v>
      </c>
      <c r="O3542" s="35">
        <v>0</v>
      </c>
      <c r="P3542" s="36">
        <v>12</v>
      </c>
      <c r="Q3542" s="37">
        <v>86</v>
      </c>
      <c r="R3542" s="36">
        <v>1</v>
      </c>
      <c r="S3542" s="39">
        <f t="shared" si="117"/>
        <v>86</v>
      </c>
      <c r="T3542" s="34" t="s">
        <v>30</v>
      </c>
      <c r="U3542" s="12">
        <f>((alpha*(speed^beta))+(ceta*(speed^delta)))</f>
        <v>1.7817869264876138</v>
      </c>
      <c r="V3542" s="8">
        <f t="shared" si="118"/>
        <v>86</v>
      </c>
    </row>
    <row r="3543" spans="1:22">
      <c r="A3543" s="34" t="s">
        <v>19</v>
      </c>
      <c r="B3543" s="34" t="s">
        <v>68</v>
      </c>
      <c r="C3543" s="5" t="s">
        <v>125</v>
      </c>
      <c r="D3543" s="35" t="s">
        <v>84</v>
      </c>
      <c r="E3543" s="36" t="s">
        <v>16</v>
      </c>
      <c r="F3543" s="37">
        <v>0</v>
      </c>
      <c r="G3543" s="38">
        <v>0.04</v>
      </c>
      <c r="H3543" s="34">
        <v>0.97531416988123321</v>
      </c>
      <c r="I3543" s="35">
        <v>92.854186316288832</v>
      </c>
      <c r="J3543" s="35">
        <v>1.0101953797332519</v>
      </c>
      <c r="K3543" s="35">
        <v>-0.51867171551407765</v>
      </c>
      <c r="L3543" s="35">
        <v>0</v>
      </c>
      <c r="M3543" s="35">
        <v>0</v>
      </c>
      <c r="N3543" s="35">
        <v>0</v>
      </c>
      <c r="O3543" s="35">
        <v>0</v>
      </c>
      <c r="P3543" s="36">
        <v>12</v>
      </c>
      <c r="Q3543" s="37">
        <v>86</v>
      </c>
      <c r="R3543" s="36">
        <v>0</v>
      </c>
      <c r="S3543" s="39">
        <f t="shared" si="117"/>
        <v>86</v>
      </c>
      <c r="T3543" s="34" t="s">
        <v>29</v>
      </c>
      <c r="U3543" s="12">
        <f>((alpha*(beta^speed))*(speed^ceta))</f>
        <v>22.04420065828787</v>
      </c>
      <c r="V3543" s="8">
        <f t="shared" si="118"/>
        <v>86</v>
      </c>
    </row>
    <row r="3544" spans="1:22">
      <c r="A3544" s="34" t="s">
        <v>19</v>
      </c>
      <c r="B3544" s="34" t="s">
        <v>68</v>
      </c>
      <c r="C3544" s="5" t="s">
        <v>125</v>
      </c>
      <c r="D3544" s="35" t="s">
        <v>84</v>
      </c>
      <c r="E3544" s="36" t="s">
        <v>14</v>
      </c>
      <c r="F3544" s="37">
        <v>0</v>
      </c>
      <c r="G3544" s="38">
        <v>0.04</v>
      </c>
      <c r="H3544" s="34">
        <v>0.99747615793522515</v>
      </c>
      <c r="I3544" s="35">
        <v>38.055698302573852</v>
      </c>
      <c r="J3544" s="35">
        <v>1.0033137016903357</v>
      </c>
      <c r="K3544" s="35">
        <v>-1.1031452622523079</v>
      </c>
      <c r="L3544" s="35">
        <v>0</v>
      </c>
      <c r="M3544" s="35">
        <v>0</v>
      </c>
      <c r="N3544" s="35">
        <v>0</v>
      </c>
      <c r="O3544" s="35">
        <v>0</v>
      </c>
      <c r="P3544" s="36">
        <v>12</v>
      </c>
      <c r="Q3544" s="37">
        <v>86</v>
      </c>
      <c r="R3544" s="36">
        <v>0</v>
      </c>
      <c r="S3544" s="39">
        <f t="shared" si="117"/>
        <v>86</v>
      </c>
      <c r="T3544" s="34" t="s">
        <v>29</v>
      </c>
      <c r="U3544" s="12">
        <f>((alpha*(beta^speed))*(speed^ceta))</f>
        <v>0.37148972785569939</v>
      </c>
      <c r="V3544" s="8">
        <f t="shared" si="118"/>
        <v>86</v>
      </c>
    </row>
    <row r="3545" spans="1:22">
      <c r="A3545" s="34" t="s">
        <v>19</v>
      </c>
      <c r="B3545" s="34" t="s">
        <v>68</v>
      </c>
      <c r="C3545" s="5" t="s">
        <v>125</v>
      </c>
      <c r="D3545" s="35" t="s">
        <v>84</v>
      </c>
      <c r="E3545" s="36" t="s">
        <v>18</v>
      </c>
      <c r="F3545" s="37">
        <v>0</v>
      </c>
      <c r="G3545" s="38">
        <v>0.04</v>
      </c>
      <c r="H3545" s="34">
        <v>0.99652234872498424</v>
      </c>
      <c r="I3545" s="35">
        <v>605.96701788366022</v>
      </c>
      <c r="J3545" s="35">
        <v>-3.1076634081505441</v>
      </c>
      <c r="K3545" s="35">
        <v>2.5477055039863736</v>
      </c>
      <c r="L3545" s="35">
        <v>-0.39011644411074359</v>
      </c>
      <c r="M3545" s="35">
        <v>0</v>
      </c>
      <c r="N3545" s="35">
        <v>0</v>
      </c>
      <c r="O3545" s="35">
        <v>0</v>
      </c>
      <c r="P3545" s="36">
        <v>12</v>
      </c>
      <c r="Q3545" s="37">
        <v>86</v>
      </c>
      <c r="R3545" s="36">
        <v>1</v>
      </c>
      <c r="S3545" s="39">
        <f t="shared" si="117"/>
        <v>86</v>
      </c>
      <c r="T3545" s="34" t="s">
        <v>30</v>
      </c>
      <c r="U3545" s="12">
        <f>((alpha*(speed^beta))+(ceta*(speed^delta)))</f>
        <v>0.44878740798292366</v>
      </c>
      <c r="V3545" s="8">
        <f t="shared" si="118"/>
        <v>86</v>
      </c>
    </row>
    <row r="3546" spans="1:22">
      <c r="A3546" s="34" t="s">
        <v>19</v>
      </c>
      <c r="B3546" s="34" t="s">
        <v>68</v>
      </c>
      <c r="C3546" s="5" t="s">
        <v>125</v>
      </c>
      <c r="D3546" s="35" t="s">
        <v>84</v>
      </c>
      <c r="E3546" s="36" t="s">
        <v>17</v>
      </c>
      <c r="F3546" s="37">
        <v>0</v>
      </c>
      <c r="G3546" s="38">
        <v>0.04</v>
      </c>
      <c r="H3546" s="34">
        <v>0.99581507393480584</v>
      </c>
      <c r="I3546" s="35">
        <v>4578.3555408757456</v>
      </c>
      <c r="J3546" s="35">
        <v>1.0127510003549693</v>
      </c>
      <c r="K3546" s="35">
        <v>-0.75284457814538985</v>
      </c>
      <c r="L3546" s="35">
        <v>0</v>
      </c>
      <c r="M3546" s="35">
        <v>0</v>
      </c>
      <c r="N3546" s="35">
        <v>0</v>
      </c>
      <c r="O3546" s="35">
        <v>0</v>
      </c>
      <c r="P3546" s="36">
        <v>12</v>
      </c>
      <c r="Q3546" s="37">
        <v>86</v>
      </c>
      <c r="R3546" s="36">
        <v>0</v>
      </c>
      <c r="S3546" s="39">
        <f t="shared" si="117"/>
        <v>86</v>
      </c>
      <c r="T3546" s="34" t="s">
        <v>29</v>
      </c>
      <c r="U3546" s="12">
        <f>((alpha*(beta^speed))*(speed^ceta))</f>
        <v>475.95226392206985</v>
      </c>
      <c r="V3546" s="8">
        <f t="shared" si="118"/>
        <v>86</v>
      </c>
    </row>
    <row r="3547" spans="1:22">
      <c r="A3547" s="34" t="s">
        <v>19</v>
      </c>
      <c r="B3547" s="34" t="s">
        <v>68</v>
      </c>
      <c r="C3547" s="5" t="s">
        <v>125</v>
      </c>
      <c r="D3547" s="35" t="s">
        <v>84</v>
      </c>
      <c r="E3547" s="36" t="s">
        <v>15</v>
      </c>
      <c r="F3547" s="37">
        <v>50</v>
      </c>
      <c r="G3547" s="38">
        <v>0.04</v>
      </c>
      <c r="H3547" s="34">
        <v>0.98130411886372071</v>
      </c>
      <c r="I3547" s="35">
        <v>394.15425374820427</v>
      </c>
      <c r="J3547" s="35">
        <v>-2.334760493170764</v>
      </c>
      <c r="K3547" s="35">
        <v>18.866745870274958</v>
      </c>
      <c r="L3547" s="35">
        <v>-0.48198563608006711</v>
      </c>
      <c r="M3547" s="35">
        <v>0</v>
      </c>
      <c r="N3547" s="35">
        <v>0</v>
      </c>
      <c r="O3547" s="35">
        <v>0</v>
      </c>
      <c r="P3547" s="36">
        <v>12</v>
      </c>
      <c r="Q3547" s="37">
        <v>78</v>
      </c>
      <c r="R3547" s="36">
        <v>1</v>
      </c>
      <c r="S3547" s="39">
        <f t="shared" si="117"/>
        <v>78</v>
      </c>
      <c r="T3547" s="34" t="s">
        <v>30</v>
      </c>
      <c r="U3547" s="12">
        <f>((alpha*(speed^beta))+(ceta*(speed^delta)))</f>
        <v>2.3257209873551812</v>
      </c>
      <c r="V3547" s="8">
        <f t="shared" si="118"/>
        <v>78</v>
      </c>
    </row>
    <row r="3548" spans="1:22">
      <c r="A3548" s="34" t="s">
        <v>19</v>
      </c>
      <c r="B3548" s="34" t="s">
        <v>68</v>
      </c>
      <c r="C3548" s="5" t="s">
        <v>125</v>
      </c>
      <c r="D3548" s="35" t="s">
        <v>84</v>
      </c>
      <c r="E3548" s="36" t="s">
        <v>16</v>
      </c>
      <c r="F3548" s="37">
        <v>50</v>
      </c>
      <c r="G3548" s="38">
        <v>0.04</v>
      </c>
      <c r="H3548" s="34">
        <v>0.97003008239461541</v>
      </c>
      <c r="I3548" s="35">
        <v>171.46894667552087</v>
      </c>
      <c r="J3548" s="35">
        <v>-0.90928152820851627</v>
      </c>
      <c r="K3548" s="35">
        <v>14.625792765207828</v>
      </c>
      <c r="L3548" s="35">
        <v>0.13583021127876055</v>
      </c>
      <c r="M3548" s="35">
        <v>0</v>
      </c>
      <c r="N3548" s="35">
        <v>0</v>
      </c>
      <c r="O3548" s="35">
        <v>0</v>
      </c>
      <c r="P3548" s="36">
        <v>12</v>
      </c>
      <c r="Q3548" s="37">
        <v>78</v>
      </c>
      <c r="R3548" s="36">
        <v>1</v>
      </c>
      <c r="S3548" s="39">
        <f t="shared" si="117"/>
        <v>78</v>
      </c>
      <c r="T3548" s="34" t="s">
        <v>30</v>
      </c>
      <c r="U3548" s="12">
        <f>((alpha*(speed^beta))+(ceta*(speed^delta)))</f>
        <v>29.695488702424896</v>
      </c>
      <c r="V3548" s="8">
        <f t="shared" si="118"/>
        <v>78</v>
      </c>
    </row>
    <row r="3549" spans="1:22">
      <c r="A3549" s="34" t="s">
        <v>19</v>
      </c>
      <c r="B3549" s="34" t="s">
        <v>68</v>
      </c>
      <c r="C3549" s="5" t="s">
        <v>125</v>
      </c>
      <c r="D3549" s="35" t="s">
        <v>84</v>
      </c>
      <c r="E3549" s="36" t="s">
        <v>14</v>
      </c>
      <c r="F3549" s="37">
        <v>50</v>
      </c>
      <c r="G3549" s="38">
        <v>0.04</v>
      </c>
      <c r="H3549" s="34">
        <v>0.9974573834190581</v>
      </c>
      <c r="I3549" s="35">
        <v>40.671543545925985</v>
      </c>
      <c r="J3549" s="35">
        <v>1.0108317956054216</v>
      </c>
      <c r="K3549" s="35">
        <v>-1.1949833728332138</v>
      </c>
      <c r="L3549" s="35">
        <v>0</v>
      </c>
      <c r="M3549" s="35">
        <v>0</v>
      </c>
      <c r="N3549" s="35">
        <v>0</v>
      </c>
      <c r="O3549" s="35">
        <v>0</v>
      </c>
      <c r="P3549" s="36">
        <v>12</v>
      </c>
      <c r="Q3549" s="37">
        <v>78</v>
      </c>
      <c r="R3549" s="36">
        <v>0</v>
      </c>
      <c r="S3549" s="39">
        <f t="shared" si="117"/>
        <v>78</v>
      </c>
      <c r="T3549" s="34" t="s">
        <v>29</v>
      </c>
      <c r="U3549" s="12">
        <f>((alpha*(beta^speed))*(speed^ceta))</f>
        <v>0.51668137709440665</v>
      </c>
      <c r="V3549" s="8">
        <f t="shared" si="118"/>
        <v>78</v>
      </c>
    </row>
    <row r="3550" spans="1:22">
      <c r="A3550" s="34" t="s">
        <v>19</v>
      </c>
      <c r="B3550" s="34" t="s">
        <v>68</v>
      </c>
      <c r="C3550" s="5" t="s">
        <v>125</v>
      </c>
      <c r="D3550" s="35" t="s">
        <v>84</v>
      </c>
      <c r="E3550" s="36" t="s">
        <v>18</v>
      </c>
      <c r="F3550" s="37">
        <v>50</v>
      </c>
      <c r="G3550" s="38">
        <v>0.04</v>
      </c>
      <c r="H3550" s="34">
        <v>0.9857551447924523</v>
      </c>
      <c r="I3550" s="35">
        <v>6.6433198538554485</v>
      </c>
      <c r="J3550" s="35">
        <v>1.0095574861327341</v>
      </c>
      <c r="K3550" s="35">
        <v>-0.69495930779367965</v>
      </c>
      <c r="L3550" s="35">
        <v>0</v>
      </c>
      <c r="M3550" s="35">
        <v>0</v>
      </c>
      <c r="N3550" s="35">
        <v>0</v>
      </c>
      <c r="O3550" s="35">
        <v>0</v>
      </c>
      <c r="P3550" s="36">
        <v>12</v>
      </c>
      <c r="Q3550" s="37">
        <v>78</v>
      </c>
      <c r="R3550" s="36">
        <v>0</v>
      </c>
      <c r="S3550" s="39">
        <f t="shared" si="117"/>
        <v>78</v>
      </c>
      <c r="T3550" s="34" t="s">
        <v>29</v>
      </c>
      <c r="U3550" s="12">
        <f>((alpha*(beta^speed))*(speed^ceta))</f>
        <v>0.67558279929142873</v>
      </c>
      <c r="V3550" s="8">
        <f t="shared" si="118"/>
        <v>78</v>
      </c>
    </row>
    <row r="3551" spans="1:22">
      <c r="A3551" s="34" t="s">
        <v>19</v>
      </c>
      <c r="B3551" s="34" t="s">
        <v>68</v>
      </c>
      <c r="C3551" s="5" t="s">
        <v>125</v>
      </c>
      <c r="D3551" s="35" t="s">
        <v>84</v>
      </c>
      <c r="E3551" s="36" t="s">
        <v>17</v>
      </c>
      <c r="F3551" s="37">
        <v>50</v>
      </c>
      <c r="G3551" s="38">
        <v>0.04</v>
      </c>
      <c r="H3551" s="34">
        <v>0.98719415848867642</v>
      </c>
      <c r="I3551" s="35">
        <v>3685.3074277900478</v>
      </c>
      <c r="J3551" s="35">
        <v>1.0108873925415518</v>
      </c>
      <c r="K3551" s="35">
        <v>-0.57931208118543087</v>
      </c>
      <c r="L3551" s="35">
        <v>0</v>
      </c>
      <c r="M3551" s="35">
        <v>0</v>
      </c>
      <c r="N3551" s="35">
        <v>0</v>
      </c>
      <c r="O3551" s="35">
        <v>0</v>
      </c>
      <c r="P3551" s="36">
        <v>12</v>
      </c>
      <c r="Q3551" s="37">
        <v>78</v>
      </c>
      <c r="R3551" s="36">
        <v>0</v>
      </c>
      <c r="S3551" s="39">
        <f t="shared" si="117"/>
        <v>78</v>
      </c>
      <c r="T3551" s="34" t="s">
        <v>29</v>
      </c>
      <c r="U3551" s="12">
        <f>((alpha*(beta^speed))*(speed^ceta))</f>
        <v>687.34901699464228</v>
      </c>
      <c r="V3551" s="8">
        <f t="shared" si="118"/>
        <v>78</v>
      </c>
    </row>
    <row r="3552" spans="1:22">
      <c r="A3552" s="34" t="s">
        <v>19</v>
      </c>
      <c r="B3552" s="34" t="s">
        <v>68</v>
      </c>
      <c r="C3552" s="5" t="s">
        <v>125</v>
      </c>
      <c r="D3552" s="35" t="s">
        <v>84</v>
      </c>
      <c r="E3552" s="36" t="s">
        <v>15</v>
      </c>
      <c r="F3552" s="37">
        <v>100</v>
      </c>
      <c r="G3552" s="38">
        <v>0.04</v>
      </c>
      <c r="H3552" s="34">
        <v>0.98416666441253309</v>
      </c>
      <c r="I3552" s="35">
        <v>2.4418711098793917</v>
      </c>
      <c r="J3552" s="35">
        <v>18.838579891364017</v>
      </c>
      <c r="K3552" s="35">
        <v>0.2167422597993196</v>
      </c>
      <c r="L3552" s="35">
        <v>0.34363081646249272</v>
      </c>
      <c r="M3552" s="35">
        <v>3.8443158413835117E-2</v>
      </c>
      <c r="N3552" s="35">
        <v>0</v>
      </c>
      <c r="O3552" s="35">
        <v>0</v>
      </c>
      <c r="P3552" s="36">
        <v>12</v>
      </c>
      <c r="Q3552" s="37">
        <v>63</v>
      </c>
      <c r="R3552" s="36">
        <v>10</v>
      </c>
      <c r="S3552" s="39">
        <f t="shared" si="117"/>
        <v>63</v>
      </c>
      <c r="T3552" s="34" t="s">
        <v>44</v>
      </c>
      <c r="U3552" s="12">
        <f>(alpha+(beta/(1+EXP((((-1)*ceta)+(delta*LN(speed)))+(epsilon*speed)))))</f>
        <v>2.9290235779364799</v>
      </c>
      <c r="V3552" s="8">
        <f t="shared" si="118"/>
        <v>63</v>
      </c>
    </row>
    <row r="3553" spans="1:22">
      <c r="A3553" s="34" t="s">
        <v>19</v>
      </c>
      <c r="B3553" s="34" t="s">
        <v>68</v>
      </c>
      <c r="C3553" s="5" t="s">
        <v>125</v>
      </c>
      <c r="D3553" s="35" t="s">
        <v>84</v>
      </c>
      <c r="E3553" s="36" t="s">
        <v>16</v>
      </c>
      <c r="F3553" s="37">
        <v>100</v>
      </c>
      <c r="G3553" s="38">
        <v>0.04</v>
      </c>
      <c r="H3553" s="34">
        <v>0.96957841691469648</v>
      </c>
      <c r="I3553" s="35">
        <v>30.389921325603289</v>
      </c>
      <c r="J3553" s="35">
        <v>0.12279202061144888</v>
      </c>
      <c r="K3553" s="35">
        <v>10.232534563622909</v>
      </c>
      <c r="L3553" s="35">
        <v>8.0043474735122817E-3</v>
      </c>
      <c r="M3553" s="35">
        <v>31.371924613409131</v>
      </c>
      <c r="N3553" s="35">
        <v>0</v>
      </c>
      <c r="O3553" s="35">
        <v>0</v>
      </c>
      <c r="P3553" s="36">
        <v>12</v>
      </c>
      <c r="Q3553" s="37">
        <v>63</v>
      </c>
      <c r="R3553" s="36">
        <v>4</v>
      </c>
      <c r="S3553" s="39">
        <f t="shared" si="117"/>
        <v>63</v>
      </c>
      <c r="T3553" s="34" t="s">
        <v>35</v>
      </c>
      <c r="U3553" s="12">
        <f>((epsilon+(alpha*EXP(((-1)*beta)*speed)))+(ceta*EXP(((-1)*delta)*speed)))</f>
        <v>37.565078057570979</v>
      </c>
      <c r="V3553" s="8">
        <f t="shared" si="118"/>
        <v>63</v>
      </c>
    </row>
    <row r="3554" spans="1:22">
      <c r="A3554" s="34" t="s">
        <v>19</v>
      </c>
      <c r="B3554" s="34" t="s">
        <v>68</v>
      </c>
      <c r="C3554" s="5" t="s">
        <v>125</v>
      </c>
      <c r="D3554" s="35" t="s">
        <v>84</v>
      </c>
      <c r="E3554" s="36" t="s">
        <v>14</v>
      </c>
      <c r="F3554" s="37">
        <v>100</v>
      </c>
      <c r="G3554" s="38">
        <v>0.04</v>
      </c>
      <c r="H3554" s="34">
        <v>0.99819698633794929</v>
      </c>
      <c r="I3554" s="35">
        <v>-1.060807490240498</v>
      </c>
      <c r="J3554" s="35">
        <v>0.62734454414993301</v>
      </c>
      <c r="K3554" s="35">
        <v>0.34833390585036972</v>
      </c>
      <c r="L3554" s="35">
        <v>0</v>
      </c>
      <c r="M3554" s="35">
        <v>0</v>
      </c>
      <c r="N3554" s="35">
        <v>0</v>
      </c>
      <c r="O3554" s="35">
        <v>0</v>
      </c>
      <c r="P3554" s="36">
        <v>12</v>
      </c>
      <c r="Q3554" s="37">
        <v>63</v>
      </c>
      <c r="R3554" s="36">
        <v>6</v>
      </c>
      <c r="S3554" s="39">
        <f t="shared" si="117"/>
        <v>63</v>
      </c>
      <c r="T3554" s="34" t="s">
        <v>37</v>
      </c>
      <c r="U3554" s="12">
        <f>(1/(alpha+(beta*(speed^ceta))))</f>
        <v>0.62676493260691846</v>
      </c>
      <c r="V3554" s="8">
        <f t="shared" si="118"/>
        <v>63</v>
      </c>
    </row>
    <row r="3555" spans="1:22">
      <c r="A3555" s="34" t="s">
        <v>19</v>
      </c>
      <c r="B3555" s="34" t="s">
        <v>68</v>
      </c>
      <c r="C3555" s="5" t="s">
        <v>125</v>
      </c>
      <c r="D3555" s="35" t="s">
        <v>84</v>
      </c>
      <c r="E3555" s="36" t="s">
        <v>18</v>
      </c>
      <c r="F3555" s="37">
        <v>100</v>
      </c>
      <c r="G3555" s="38">
        <v>0.04</v>
      </c>
      <c r="H3555" s="34">
        <v>0.98814861920336683</v>
      </c>
      <c r="I3555" s="35">
        <v>0.44210257539740838</v>
      </c>
      <c r="J3555" s="35">
        <v>2.2741720374622982E-2</v>
      </c>
      <c r="K3555" s="35">
        <v>-1.7534331318581537E-4</v>
      </c>
      <c r="L3555" s="35">
        <v>0</v>
      </c>
      <c r="M3555" s="35">
        <v>0</v>
      </c>
      <c r="N3555" s="35">
        <v>0</v>
      </c>
      <c r="O3555" s="35">
        <v>0</v>
      </c>
      <c r="P3555" s="36">
        <v>12</v>
      </c>
      <c r="Q3555" s="37">
        <v>63</v>
      </c>
      <c r="R3555" s="36">
        <v>5</v>
      </c>
      <c r="S3555" s="39">
        <f t="shared" si="117"/>
        <v>63</v>
      </c>
      <c r="T3555" s="34" t="s">
        <v>36</v>
      </c>
      <c r="U3555" s="12">
        <f>(1/(((ceta*(speed^2))+(beta*speed))+alpha))</f>
        <v>0.84825315273740298</v>
      </c>
      <c r="V3555" s="8">
        <f t="shared" si="118"/>
        <v>63</v>
      </c>
    </row>
    <row r="3556" spans="1:22">
      <c r="A3556" s="34" t="s">
        <v>19</v>
      </c>
      <c r="B3556" s="34" t="s">
        <v>68</v>
      </c>
      <c r="C3556" s="5" t="s">
        <v>125</v>
      </c>
      <c r="D3556" s="35" t="s">
        <v>84</v>
      </c>
      <c r="E3556" s="36" t="s">
        <v>17</v>
      </c>
      <c r="F3556" s="37">
        <v>100</v>
      </c>
      <c r="G3556" s="38">
        <v>0.04</v>
      </c>
      <c r="H3556" s="34">
        <v>0.98238177961819084</v>
      </c>
      <c r="I3556" s="35">
        <v>3092.2652253523806</v>
      </c>
      <c r="J3556" s="35">
        <v>1.0073718584065512</v>
      </c>
      <c r="K3556" s="35">
        <v>-0.42228404348111759</v>
      </c>
      <c r="L3556" s="35">
        <v>0</v>
      </c>
      <c r="M3556" s="35">
        <v>0</v>
      </c>
      <c r="N3556" s="35">
        <v>0</v>
      </c>
      <c r="O3556" s="35">
        <v>0</v>
      </c>
      <c r="P3556" s="36">
        <v>12</v>
      </c>
      <c r="Q3556" s="37">
        <v>63</v>
      </c>
      <c r="R3556" s="36">
        <v>0</v>
      </c>
      <c r="S3556" s="39">
        <f t="shared" si="117"/>
        <v>63</v>
      </c>
      <c r="T3556" s="34" t="s">
        <v>29</v>
      </c>
      <c r="U3556" s="12">
        <f>((alpha*(beta^speed))*(speed^ceta))</f>
        <v>853.89061493743611</v>
      </c>
      <c r="V3556" s="8">
        <f t="shared" si="118"/>
        <v>63</v>
      </c>
    </row>
    <row r="3557" spans="1:22">
      <c r="A3557" s="34" t="s">
        <v>19</v>
      </c>
      <c r="B3557" s="34" t="s">
        <v>68</v>
      </c>
      <c r="C3557" s="5" t="s">
        <v>125</v>
      </c>
      <c r="D3557" s="35" t="s">
        <v>84</v>
      </c>
      <c r="E3557" s="36" t="s">
        <v>15</v>
      </c>
      <c r="F3557" s="37">
        <v>0</v>
      </c>
      <c r="G3557" s="38">
        <v>0.06</v>
      </c>
      <c r="H3557" s="34">
        <v>0.99176109326945672</v>
      </c>
      <c r="I3557" s="35">
        <v>22.067703538512635</v>
      </c>
      <c r="J3557" s="35">
        <v>-0.54377716587068337</v>
      </c>
      <c r="K3557" s="35">
        <v>821.80310166279878</v>
      </c>
      <c r="L3557" s="35">
        <v>-2.5789772233311425</v>
      </c>
      <c r="M3557" s="35">
        <v>0</v>
      </c>
      <c r="N3557" s="35">
        <v>0</v>
      </c>
      <c r="O3557" s="35">
        <v>0</v>
      </c>
      <c r="P3557" s="36">
        <v>12</v>
      </c>
      <c r="Q3557" s="37">
        <v>80</v>
      </c>
      <c r="R3557" s="36">
        <v>1</v>
      </c>
      <c r="S3557" s="39">
        <f t="shared" si="117"/>
        <v>80</v>
      </c>
      <c r="T3557" s="34" t="s">
        <v>30</v>
      </c>
      <c r="U3557" s="12">
        <f>((alpha*(speed^beta))+(ceta*(speed^delta)))</f>
        <v>2.0467307638811278</v>
      </c>
      <c r="V3557" s="8">
        <f t="shared" si="118"/>
        <v>80</v>
      </c>
    </row>
    <row r="3558" spans="1:22">
      <c r="A3558" s="34" t="s">
        <v>19</v>
      </c>
      <c r="B3558" s="34" t="s">
        <v>68</v>
      </c>
      <c r="C3558" s="5" t="s">
        <v>125</v>
      </c>
      <c r="D3558" s="35" t="s">
        <v>84</v>
      </c>
      <c r="E3558" s="36" t="s">
        <v>16</v>
      </c>
      <c r="F3558" s="37">
        <v>0</v>
      </c>
      <c r="G3558" s="38">
        <v>0.06</v>
      </c>
      <c r="H3558" s="34">
        <v>0.98102885030376319</v>
      </c>
      <c r="I3558" s="35">
        <v>10.502024686998002</v>
      </c>
      <c r="J3558" s="35">
        <v>0.19870170777185964</v>
      </c>
      <c r="K3558" s="35">
        <v>207.58329995622671</v>
      </c>
      <c r="L3558" s="35">
        <v>-0.98789072066854777</v>
      </c>
      <c r="M3558" s="35">
        <v>0</v>
      </c>
      <c r="N3558" s="35">
        <v>0</v>
      </c>
      <c r="O3558" s="35">
        <v>0</v>
      </c>
      <c r="P3558" s="36">
        <v>12</v>
      </c>
      <c r="Q3558" s="37">
        <v>80</v>
      </c>
      <c r="R3558" s="36">
        <v>1</v>
      </c>
      <c r="S3558" s="39">
        <f t="shared" si="117"/>
        <v>80</v>
      </c>
      <c r="T3558" s="34" t="s">
        <v>30</v>
      </c>
      <c r="U3558" s="12">
        <f>((alpha*(speed^beta))+(ceta*(speed^delta)))</f>
        <v>27.821553499019135</v>
      </c>
      <c r="V3558" s="8">
        <f t="shared" si="118"/>
        <v>80</v>
      </c>
    </row>
    <row r="3559" spans="1:22">
      <c r="A3559" s="34" t="s">
        <v>19</v>
      </c>
      <c r="B3559" s="34" t="s">
        <v>68</v>
      </c>
      <c r="C3559" s="5" t="s">
        <v>125</v>
      </c>
      <c r="D3559" s="35" t="s">
        <v>84</v>
      </c>
      <c r="E3559" s="36" t="s">
        <v>14</v>
      </c>
      <c r="F3559" s="37">
        <v>0</v>
      </c>
      <c r="G3559" s="38">
        <v>0.06</v>
      </c>
      <c r="H3559" s="34">
        <v>0.99734284909775461</v>
      </c>
      <c r="I3559" s="35">
        <v>-0.11343620466967264</v>
      </c>
      <c r="J3559" s="35">
        <v>4.4658610950968569E-2</v>
      </c>
      <c r="K3559" s="35">
        <v>-2.1644115651790676E-4</v>
      </c>
      <c r="L3559" s="35">
        <v>0</v>
      </c>
      <c r="M3559" s="35">
        <v>0</v>
      </c>
      <c r="N3559" s="35">
        <v>0</v>
      </c>
      <c r="O3559" s="35">
        <v>0</v>
      </c>
      <c r="P3559" s="36">
        <v>12</v>
      </c>
      <c r="Q3559" s="37">
        <v>80</v>
      </c>
      <c r="R3559" s="36">
        <v>5</v>
      </c>
      <c r="S3559" s="39">
        <f t="shared" si="117"/>
        <v>80</v>
      </c>
      <c r="T3559" s="34" t="s">
        <v>36</v>
      </c>
      <c r="U3559" s="12">
        <f>(1/(((ceta*(speed^2))+(beta*speed))+alpha))</f>
        <v>0.48215327267195224</v>
      </c>
      <c r="V3559" s="8">
        <f t="shared" si="118"/>
        <v>80</v>
      </c>
    </row>
    <row r="3560" spans="1:22">
      <c r="A3560" s="34" t="s">
        <v>19</v>
      </c>
      <c r="B3560" s="34" t="s">
        <v>68</v>
      </c>
      <c r="C3560" s="5" t="s">
        <v>125</v>
      </c>
      <c r="D3560" s="35" t="s">
        <v>84</v>
      </c>
      <c r="E3560" s="36" t="s">
        <v>18</v>
      </c>
      <c r="F3560" s="37">
        <v>0</v>
      </c>
      <c r="G3560" s="38">
        <v>0.06</v>
      </c>
      <c r="H3560" s="34">
        <v>0.99169734704431189</v>
      </c>
      <c r="I3560" s="35">
        <v>3.4380852347379323</v>
      </c>
      <c r="J3560" s="35">
        <v>-4.8129092498961681</v>
      </c>
      <c r="K3560" s="35">
        <v>-0.23590430389431438</v>
      </c>
      <c r="L3560" s="35">
        <v>0</v>
      </c>
      <c r="M3560" s="35">
        <v>0</v>
      </c>
      <c r="N3560" s="35">
        <v>0</v>
      </c>
      <c r="O3560" s="35">
        <v>0</v>
      </c>
      <c r="P3560" s="36">
        <v>12</v>
      </c>
      <c r="Q3560" s="37">
        <v>80</v>
      </c>
      <c r="R3560" s="36">
        <v>6</v>
      </c>
      <c r="S3560" s="39">
        <f t="shared" si="117"/>
        <v>80</v>
      </c>
      <c r="T3560" s="34" t="s">
        <v>37</v>
      </c>
      <c r="U3560" s="12">
        <f>(1/(alpha+(beta*(speed^ceta))))</f>
        <v>0.57928850827503009</v>
      </c>
      <c r="V3560" s="8">
        <f t="shared" si="118"/>
        <v>80</v>
      </c>
    </row>
    <row r="3561" spans="1:22">
      <c r="A3561" s="34" t="s">
        <v>19</v>
      </c>
      <c r="B3561" s="34" t="s">
        <v>68</v>
      </c>
      <c r="C3561" s="5" t="s">
        <v>125</v>
      </c>
      <c r="D3561" s="35" t="s">
        <v>84</v>
      </c>
      <c r="E3561" s="36" t="s">
        <v>17</v>
      </c>
      <c r="F3561" s="37">
        <v>0</v>
      </c>
      <c r="G3561" s="38">
        <v>0.06</v>
      </c>
      <c r="H3561" s="34">
        <v>0.99169351450272192</v>
      </c>
      <c r="I3561" s="35">
        <v>4185.0844525801722</v>
      </c>
      <c r="J3561" s="35">
        <v>1.0127711604403471</v>
      </c>
      <c r="K3561" s="35">
        <v>-0.66252558136959239</v>
      </c>
      <c r="L3561" s="35">
        <v>0</v>
      </c>
      <c r="M3561" s="35">
        <v>0</v>
      </c>
      <c r="N3561" s="35">
        <v>0</v>
      </c>
      <c r="O3561" s="35">
        <v>0</v>
      </c>
      <c r="P3561" s="36">
        <v>12</v>
      </c>
      <c r="Q3561" s="37">
        <v>80</v>
      </c>
      <c r="R3561" s="36">
        <v>0</v>
      </c>
      <c r="S3561" s="39">
        <f t="shared" si="117"/>
        <v>80</v>
      </c>
      <c r="T3561" s="34" t="s">
        <v>29</v>
      </c>
      <c r="U3561" s="12">
        <f>((alpha*(beta^speed))*(speed^ceta))</f>
        <v>633.52608361274713</v>
      </c>
      <c r="V3561" s="8">
        <f t="shared" si="118"/>
        <v>80</v>
      </c>
    </row>
    <row r="3562" spans="1:22">
      <c r="A3562" s="34" t="s">
        <v>19</v>
      </c>
      <c r="B3562" s="34" t="s">
        <v>68</v>
      </c>
      <c r="C3562" s="5" t="s">
        <v>125</v>
      </c>
      <c r="D3562" s="35" t="s">
        <v>84</v>
      </c>
      <c r="E3562" s="36" t="s">
        <v>15</v>
      </c>
      <c r="F3562" s="37">
        <v>50</v>
      </c>
      <c r="G3562" s="38">
        <v>0.06</v>
      </c>
      <c r="H3562" s="34">
        <v>0.98560531891978231</v>
      </c>
      <c r="I3562" s="35">
        <v>2.8290528656321876</v>
      </c>
      <c r="J3562" s="35">
        <v>2.4465337322056424</v>
      </c>
      <c r="K3562" s="35">
        <v>-0.42885417280456317</v>
      </c>
      <c r="L3562" s="35">
        <v>0</v>
      </c>
      <c r="M3562" s="35">
        <v>0</v>
      </c>
      <c r="N3562" s="35">
        <v>0</v>
      </c>
      <c r="O3562" s="35">
        <v>0</v>
      </c>
      <c r="P3562" s="36">
        <v>12</v>
      </c>
      <c r="Q3562" s="37">
        <v>61</v>
      </c>
      <c r="R3562" s="36">
        <v>13</v>
      </c>
      <c r="S3562" s="39">
        <f t="shared" si="117"/>
        <v>61</v>
      </c>
      <c r="T3562" s="34" t="s">
        <v>50</v>
      </c>
      <c r="U3562" s="12">
        <f>EXP((alpha+(beta/speed))+(ceta*LN(speed)))</f>
        <v>3.0228332851646051</v>
      </c>
      <c r="V3562" s="8">
        <f t="shared" si="118"/>
        <v>61</v>
      </c>
    </row>
    <row r="3563" spans="1:22">
      <c r="A3563" s="34" t="s">
        <v>19</v>
      </c>
      <c r="B3563" s="34" t="s">
        <v>68</v>
      </c>
      <c r="C3563" s="5" t="s">
        <v>125</v>
      </c>
      <c r="D3563" s="35" t="s">
        <v>84</v>
      </c>
      <c r="E3563" s="36" t="s">
        <v>16</v>
      </c>
      <c r="F3563" s="37">
        <v>50</v>
      </c>
      <c r="G3563" s="38">
        <v>0.06</v>
      </c>
      <c r="H3563" s="34">
        <v>0.98239596605050383</v>
      </c>
      <c r="I3563" s="35">
        <v>6.4790679942548079</v>
      </c>
      <c r="J3563" s="35">
        <v>8.0481557841892409E-3</v>
      </c>
      <c r="K3563" s="35">
        <v>36.464075312498196</v>
      </c>
      <c r="L3563" s="35">
        <v>0.14109982570249449</v>
      </c>
      <c r="M3563" s="35">
        <v>35.327335816193525</v>
      </c>
      <c r="N3563" s="35">
        <v>0</v>
      </c>
      <c r="O3563" s="35">
        <v>0</v>
      </c>
      <c r="P3563" s="36">
        <v>12</v>
      </c>
      <c r="Q3563" s="37">
        <v>61</v>
      </c>
      <c r="R3563" s="36">
        <v>4</v>
      </c>
      <c r="S3563" s="39">
        <f t="shared" si="117"/>
        <v>61</v>
      </c>
      <c r="T3563" s="34" t="s">
        <v>35</v>
      </c>
      <c r="U3563" s="12">
        <f>((epsilon+(alpha*EXP(((-1)*beta)*speed)))+(ceta*EXP(((-1)*delta)*speed)))</f>
        <v>39.299530264787144</v>
      </c>
      <c r="V3563" s="8">
        <f t="shared" si="118"/>
        <v>61</v>
      </c>
    </row>
    <row r="3564" spans="1:22">
      <c r="A3564" s="34" t="s">
        <v>19</v>
      </c>
      <c r="B3564" s="34" t="s">
        <v>68</v>
      </c>
      <c r="C3564" s="5" t="s">
        <v>125</v>
      </c>
      <c r="D3564" s="35" t="s">
        <v>84</v>
      </c>
      <c r="E3564" s="36" t="s">
        <v>14</v>
      </c>
      <c r="F3564" s="37">
        <v>50</v>
      </c>
      <c r="G3564" s="38">
        <v>0.06</v>
      </c>
      <c r="H3564" s="34">
        <v>0.99840126686142483</v>
      </c>
      <c r="I3564" s="35">
        <v>-0.80062477022762557</v>
      </c>
      <c r="J3564" s="35">
        <v>0.44604533498569393</v>
      </c>
      <c r="K3564" s="35">
        <v>0.40498069028687611</v>
      </c>
      <c r="L3564" s="35">
        <v>0</v>
      </c>
      <c r="M3564" s="35">
        <v>0</v>
      </c>
      <c r="N3564" s="35">
        <v>0</v>
      </c>
      <c r="O3564" s="35">
        <v>0</v>
      </c>
      <c r="P3564" s="36">
        <v>12</v>
      </c>
      <c r="Q3564" s="37">
        <v>61</v>
      </c>
      <c r="R3564" s="36">
        <v>6</v>
      </c>
      <c r="S3564" s="39">
        <f t="shared" si="117"/>
        <v>61</v>
      </c>
      <c r="T3564" s="34" t="s">
        <v>37</v>
      </c>
      <c r="U3564" s="12">
        <f>(1/(alpha+(beta*(speed^ceta))))</f>
        <v>0.64242106325467618</v>
      </c>
      <c r="V3564" s="8">
        <f t="shared" si="118"/>
        <v>61</v>
      </c>
    </row>
    <row r="3565" spans="1:22">
      <c r="A3565" s="34" t="s">
        <v>19</v>
      </c>
      <c r="B3565" s="34" t="s">
        <v>68</v>
      </c>
      <c r="C3565" s="5" t="s">
        <v>125</v>
      </c>
      <c r="D3565" s="35" t="s">
        <v>84</v>
      </c>
      <c r="E3565" s="36" t="s">
        <v>18</v>
      </c>
      <c r="F3565" s="37">
        <v>50</v>
      </c>
      <c r="G3565" s="38">
        <v>0.06</v>
      </c>
      <c r="H3565" s="34">
        <v>0.98877809464779454</v>
      </c>
      <c r="I3565" s="35">
        <v>4.9246354212549734</v>
      </c>
      <c r="J3565" s="35">
        <v>1.0074481817940304</v>
      </c>
      <c r="K3565" s="35">
        <v>-0.530198289348077</v>
      </c>
      <c r="L3565" s="35">
        <v>0</v>
      </c>
      <c r="M3565" s="35">
        <v>0</v>
      </c>
      <c r="N3565" s="35">
        <v>0</v>
      </c>
      <c r="O3565" s="35">
        <v>0</v>
      </c>
      <c r="P3565" s="36">
        <v>12</v>
      </c>
      <c r="Q3565" s="37">
        <v>61</v>
      </c>
      <c r="R3565" s="36">
        <v>0</v>
      </c>
      <c r="S3565" s="39">
        <f t="shared" si="117"/>
        <v>61</v>
      </c>
      <c r="T3565" s="34" t="s">
        <v>29</v>
      </c>
      <c r="U3565" s="12">
        <f>((alpha*(beta^speed))*(speed^ceta))</f>
        <v>0.87575176586481696</v>
      </c>
      <c r="V3565" s="8">
        <f t="shared" si="118"/>
        <v>61</v>
      </c>
    </row>
    <row r="3566" spans="1:22">
      <c r="A3566" s="34" t="s">
        <v>19</v>
      </c>
      <c r="B3566" s="34" t="s">
        <v>68</v>
      </c>
      <c r="C3566" s="5" t="s">
        <v>125</v>
      </c>
      <c r="D3566" s="35" t="s">
        <v>84</v>
      </c>
      <c r="E3566" s="36" t="s">
        <v>17</v>
      </c>
      <c r="F3566" s="37">
        <v>50</v>
      </c>
      <c r="G3566" s="38">
        <v>0.06</v>
      </c>
      <c r="H3566" s="34">
        <v>0.98773120220548172</v>
      </c>
      <c r="I3566" s="35">
        <v>383.82791885698009</v>
      </c>
      <c r="J3566" s="35">
        <v>0.16194464999740457</v>
      </c>
      <c r="K3566" s="35">
        <v>6347.6972327171861</v>
      </c>
      <c r="L3566" s="35">
        <v>-0.93634803431130142</v>
      </c>
      <c r="M3566" s="35">
        <v>0</v>
      </c>
      <c r="N3566" s="35">
        <v>0</v>
      </c>
      <c r="O3566" s="35">
        <v>0</v>
      </c>
      <c r="P3566" s="36">
        <v>12</v>
      </c>
      <c r="Q3566" s="37">
        <v>61</v>
      </c>
      <c r="R3566" s="36">
        <v>1</v>
      </c>
      <c r="S3566" s="39">
        <f t="shared" si="117"/>
        <v>61</v>
      </c>
      <c r="T3566" s="34" t="s">
        <v>30</v>
      </c>
      <c r="U3566" s="12">
        <f>((alpha*(speed^beta))+(ceta*(speed^delta)))</f>
        <v>882.08205182973541</v>
      </c>
      <c r="V3566" s="8">
        <f t="shared" si="118"/>
        <v>61</v>
      </c>
    </row>
    <row r="3567" spans="1:22">
      <c r="A3567" s="34" t="s">
        <v>19</v>
      </c>
      <c r="B3567" s="34" t="s">
        <v>68</v>
      </c>
      <c r="C3567" s="5" t="s">
        <v>125</v>
      </c>
      <c r="D3567" s="35" t="s">
        <v>84</v>
      </c>
      <c r="E3567" s="36" t="s">
        <v>15</v>
      </c>
      <c r="F3567" s="37">
        <v>100</v>
      </c>
      <c r="G3567" s="38">
        <v>0.06</v>
      </c>
      <c r="H3567" s="34">
        <v>0.97638634895767762</v>
      </c>
      <c r="I3567" s="35">
        <v>19.889278149826101</v>
      </c>
      <c r="J3567" s="35">
        <v>0.99314528869087004</v>
      </c>
      <c r="K3567" s="35">
        <v>-0.34115014496950491</v>
      </c>
      <c r="L3567" s="35">
        <v>0</v>
      </c>
      <c r="M3567" s="35">
        <v>0</v>
      </c>
      <c r="N3567" s="35">
        <v>0</v>
      </c>
      <c r="O3567" s="35">
        <v>0</v>
      </c>
      <c r="P3567" s="36">
        <v>12</v>
      </c>
      <c r="Q3567" s="37">
        <v>46</v>
      </c>
      <c r="R3567" s="36">
        <v>0</v>
      </c>
      <c r="S3567" s="39">
        <f t="shared" si="117"/>
        <v>46</v>
      </c>
      <c r="T3567" s="34" t="s">
        <v>29</v>
      </c>
      <c r="U3567" s="12">
        <f>((alpha*(beta^speed))*(speed^ceta))</f>
        <v>3.9260618345669211</v>
      </c>
      <c r="V3567" s="8">
        <f t="shared" si="118"/>
        <v>46</v>
      </c>
    </row>
    <row r="3568" spans="1:22">
      <c r="A3568" s="34" t="s">
        <v>19</v>
      </c>
      <c r="B3568" s="34" t="s">
        <v>68</v>
      </c>
      <c r="C3568" s="5" t="s">
        <v>125</v>
      </c>
      <c r="D3568" s="35" t="s">
        <v>84</v>
      </c>
      <c r="E3568" s="36" t="s">
        <v>16</v>
      </c>
      <c r="F3568" s="37">
        <v>100</v>
      </c>
      <c r="G3568" s="38">
        <v>0.06</v>
      </c>
      <c r="H3568" s="34">
        <v>0.98167442959017659</v>
      </c>
      <c r="I3568" s="35">
        <v>-4.8250694597307483E-4</v>
      </c>
      <c r="J3568" s="35">
        <v>4.9652626949803824E-2</v>
      </c>
      <c r="K3568" s="35">
        <v>-1.8073049092237379</v>
      </c>
      <c r="L3568" s="35">
        <v>76.057261157903582</v>
      </c>
      <c r="M3568" s="35">
        <v>0</v>
      </c>
      <c r="N3568" s="35">
        <v>0</v>
      </c>
      <c r="O3568" s="35">
        <v>0</v>
      </c>
      <c r="P3568" s="36">
        <v>12</v>
      </c>
      <c r="Q3568" s="37">
        <v>46</v>
      </c>
      <c r="R3568" s="36">
        <v>14</v>
      </c>
      <c r="S3568" s="39">
        <f t="shared" si="117"/>
        <v>46</v>
      </c>
      <c r="T3568" s="34" t="s">
        <v>51</v>
      </c>
      <c r="U3568" s="12">
        <f>(((alpha*(speed^3))+(beta*(speed^2))+(ceta*speed))+delta)</f>
        <v>51.02089786616132</v>
      </c>
      <c r="V3568" s="8">
        <f t="shared" si="118"/>
        <v>46</v>
      </c>
    </row>
    <row r="3569" spans="1:22">
      <c r="A3569" s="34" t="s">
        <v>19</v>
      </c>
      <c r="B3569" s="34" t="s">
        <v>68</v>
      </c>
      <c r="C3569" s="5" t="s">
        <v>125</v>
      </c>
      <c r="D3569" s="35" t="s">
        <v>84</v>
      </c>
      <c r="E3569" s="36" t="s">
        <v>14</v>
      </c>
      <c r="F3569" s="37">
        <v>100</v>
      </c>
      <c r="G3569" s="38">
        <v>0.06</v>
      </c>
      <c r="H3569" s="34">
        <v>0.99684878264462939</v>
      </c>
      <c r="I3569" s="35">
        <v>5.8671423729672352</v>
      </c>
      <c r="J3569" s="35">
        <v>-0.50695145713262657</v>
      </c>
      <c r="K3569" s="35">
        <v>988.34137867726349</v>
      </c>
      <c r="L3569" s="35">
        <v>-2.9256022555751495</v>
      </c>
      <c r="M3569" s="35">
        <v>0</v>
      </c>
      <c r="N3569" s="35">
        <v>0</v>
      </c>
      <c r="O3569" s="35">
        <v>0</v>
      </c>
      <c r="P3569" s="36">
        <v>12</v>
      </c>
      <c r="Q3569" s="37">
        <v>46</v>
      </c>
      <c r="R3569" s="36">
        <v>1</v>
      </c>
      <c r="S3569" s="39">
        <f t="shared" si="117"/>
        <v>46</v>
      </c>
      <c r="T3569" s="34" t="s">
        <v>30</v>
      </c>
      <c r="U3569" s="12">
        <f>((alpha*(speed^beta))+(ceta*(speed^delta)))</f>
        <v>0.85584345133439843</v>
      </c>
      <c r="V3569" s="8">
        <f t="shared" si="118"/>
        <v>46</v>
      </c>
    </row>
    <row r="3570" spans="1:22">
      <c r="A3570" s="34" t="s">
        <v>19</v>
      </c>
      <c r="B3570" s="34" t="s">
        <v>68</v>
      </c>
      <c r="C3570" s="5" t="s">
        <v>125</v>
      </c>
      <c r="D3570" s="35" t="s">
        <v>84</v>
      </c>
      <c r="E3570" s="36" t="s">
        <v>18</v>
      </c>
      <c r="F3570" s="37">
        <v>100</v>
      </c>
      <c r="G3570" s="38">
        <v>0.06</v>
      </c>
      <c r="H3570" s="34">
        <v>0.98126401768655136</v>
      </c>
      <c r="I3570" s="35">
        <v>1.1586376755385459</v>
      </c>
      <c r="J3570" s="35">
        <v>0.44344369624105379</v>
      </c>
      <c r="K3570" s="35">
        <v>-0.27172339248907829</v>
      </c>
      <c r="L3570" s="35">
        <v>0</v>
      </c>
      <c r="M3570" s="35">
        <v>0</v>
      </c>
      <c r="N3570" s="35">
        <v>0</v>
      </c>
      <c r="O3570" s="35">
        <v>0</v>
      </c>
      <c r="P3570" s="36">
        <v>12</v>
      </c>
      <c r="Q3570" s="37">
        <v>46</v>
      </c>
      <c r="R3570" s="36">
        <v>13</v>
      </c>
      <c r="S3570" s="39">
        <f t="shared" si="117"/>
        <v>46</v>
      </c>
      <c r="T3570" s="34" t="s">
        <v>50</v>
      </c>
      <c r="U3570" s="12">
        <f>EXP((alpha+(beta/speed))+(ceta*LN(speed)))</f>
        <v>1.136492002140115</v>
      </c>
      <c r="V3570" s="8">
        <f t="shared" si="118"/>
        <v>46</v>
      </c>
    </row>
    <row r="3571" spans="1:22">
      <c r="A3571" s="34" t="s">
        <v>19</v>
      </c>
      <c r="B3571" s="34" t="s">
        <v>68</v>
      </c>
      <c r="C3571" s="5" t="s">
        <v>125</v>
      </c>
      <c r="D3571" s="35" t="s">
        <v>84</v>
      </c>
      <c r="E3571" s="36" t="s">
        <v>17</v>
      </c>
      <c r="F3571" s="37">
        <v>100</v>
      </c>
      <c r="G3571" s="38">
        <v>0.06</v>
      </c>
      <c r="H3571" s="34">
        <v>0.98143407055797127</v>
      </c>
      <c r="I3571" s="35">
        <v>6.9725280737408983</v>
      </c>
      <c r="J3571" s="35">
        <v>3.8409444108053896</v>
      </c>
      <c r="K3571" s="35">
        <v>-1.9909033354153453E-4</v>
      </c>
      <c r="L3571" s="35">
        <v>0</v>
      </c>
      <c r="M3571" s="35">
        <v>0</v>
      </c>
      <c r="N3571" s="35">
        <v>0</v>
      </c>
      <c r="O3571" s="35">
        <v>0</v>
      </c>
      <c r="P3571" s="36">
        <v>12</v>
      </c>
      <c r="Q3571" s="37">
        <v>46</v>
      </c>
      <c r="R3571" s="36">
        <v>13</v>
      </c>
      <c r="S3571" s="39">
        <f t="shared" si="117"/>
        <v>46</v>
      </c>
      <c r="T3571" s="34" t="s">
        <v>50</v>
      </c>
      <c r="U3571" s="12">
        <f>EXP((alpha+(beta/speed))+(ceta*LN(speed)))</f>
        <v>1158.9441102505623</v>
      </c>
      <c r="V3571" s="8">
        <f t="shared" si="118"/>
        <v>46</v>
      </c>
    </row>
    <row r="3572" spans="1:22">
      <c r="A3572" s="34" t="s">
        <v>19</v>
      </c>
      <c r="B3572" s="34" t="s">
        <v>68</v>
      </c>
      <c r="C3572" s="5" t="s">
        <v>126</v>
      </c>
      <c r="D3572" s="35" t="s">
        <v>85</v>
      </c>
      <c r="E3572" s="36" t="s">
        <v>15</v>
      </c>
      <c r="F3572" s="37">
        <v>0</v>
      </c>
      <c r="G3572" s="38">
        <v>0</v>
      </c>
      <c r="H3572" s="34">
        <v>0.98988107899413813</v>
      </c>
      <c r="I3572" s="35">
        <v>55.38121093192531</v>
      </c>
      <c r="J3572" s="35">
        <v>1.0090774734781189</v>
      </c>
      <c r="K3572" s="35">
        <v>-1.0397784992010295</v>
      </c>
      <c r="L3572" s="35">
        <v>0</v>
      </c>
      <c r="M3572" s="35">
        <v>0</v>
      </c>
      <c r="N3572" s="35">
        <v>0</v>
      </c>
      <c r="O3572" s="35">
        <v>0</v>
      </c>
      <c r="P3572" s="36">
        <v>12</v>
      </c>
      <c r="Q3572" s="37">
        <v>86</v>
      </c>
      <c r="R3572" s="36">
        <v>0</v>
      </c>
      <c r="S3572" s="39">
        <f t="shared" si="117"/>
        <v>86</v>
      </c>
      <c r="T3572" s="34" t="s">
        <v>29</v>
      </c>
      <c r="U3572" s="12">
        <f>((alpha*(beta^speed))*(speed^ceta))</f>
        <v>1.1733309042752307</v>
      </c>
      <c r="V3572" s="8">
        <f t="shared" si="118"/>
        <v>86</v>
      </c>
    </row>
    <row r="3573" spans="1:22">
      <c r="A3573" s="34" t="s">
        <v>19</v>
      </c>
      <c r="B3573" s="34" t="s">
        <v>68</v>
      </c>
      <c r="C3573" s="5" t="s">
        <v>126</v>
      </c>
      <c r="D3573" s="35" t="s">
        <v>85</v>
      </c>
      <c r="E3573" s="36" t="s">
        <v>16</v>
      </c>
      <c r="F3573" s="37">
        <v>0</v>
      </c>
      <c r="G3573" s="38">
        <v>0</v>
      </c>
      <c r="H3573" s="34">
        <v>0.98470252720999529</v>
      </c>
      <c r="I3573" s="35">
        <v>99.336023708887424</v>
      </c>
      <c r="J3573" s="35">
        <v>1.0107451549228521</v>
      </c>
      <c r="K3573" s="35">
        <v>-0.85091236927667291</v>
      </c>
      <c r="L3573" s="35">
        <v>0</v>
      </c>
      <c r="M3573" s="35">
        <v>0</v>
      </c>
      <c r="N3573" s="35">
        <v>0</v>
      </c>
      <c r="O3573" s="35">
        <v>0</v>
      </c>
      <c r="P3573" s="36">
        <v>12</v>
      </c>
      <c r="Q3573" s="37">
        <v>86</v>
      </c>
      <c r="R3573" s="36">
        <v>0</v>
      </c>
      <c r="S3573" s="39">
        <f t="shared" si="117"/>
        <v>86</v>
      </c>
      <c r="T3573" s="34" t="s">
        <v>29</v>
      </c>
      <c r="U3573" s="12">
        <f>((alpha*(beta^speed))*(speed^ceta))</f>
        <v>5.6260239365835369</v>
      </c>
      <c r="V3573" s="8">
        <f t="shared" si="118"/>
        <v>86</v>
      </c>
    </row>
    <row r="3574" spans="1:22">
      <c r="A3574" s="34" t="s">
        <v>19</v>
      </c>
      <c r="B3574" s="34" t="s">
        <v>68</v>
      </c>
      <c r="C3574" s="5" t="s">
        <v>126</v>
      </c>
      <c r="D3574" s="35" t="s">
        <v>85</v>
      </c>
      <c r="E3574" s="36" t="s">
        <v>14</v>
      </c>
      <c r="F3574" s="37">
        <v>0</v>
      </c>
      <c r="G3574" s="38">
        <v>0</v>
      </c>
      <c r="H3574" s="34">
        <v>0.9978809773032189</v>
      </c>
      <c r="I3574" s="35">
        <v>10.571850316908311</v>
      </c>
      <c r="J3574" s="35">
        <v>-0.7522952211089764</v>
      </c>
      <c r="K3574" s="35">
        <v>148.49727882785098</v>
      </c>
      <c r="L3574" s="35">
        <v>-2.5301374449868494</v>
      </c>
      <c r="M3574" s="35">
        <v>0</v>
      </c>
      <c r="N3574" s="35">
        <v>0</v>
      </c>
      <c r="O3574" s="35">
        <v>0</v>
      </c>
      <c r="P3574" s="36">
        <v>12</v>
      </c>
      <c r="Q3574" s="37">
        <v>86</v>
      </c>
      <c r="R3574" s="36">
        <v>1</v>
      </c>
      <c r="S3574" s="39">
        <f t="shared" si="117"/>
        <v>86</v>
      </c>
      <c r="T3574" s="34" t="s">
        <v>30</v>
      </c>
      <c r="U3574" s="12">
        <f>((alpha*(speed^beta))+(ceta*(speed^delta)))</f>
        <v>0.37243477041945289</v>
      </c>
      <c r="V3574" s="8">
        <f t="shared" si="118"/>
        <v>86</v>
      </c>
    </row>
    <row r="3575" spans="1:22">
      <c r="A3575" s="34" t="s">
        <v>19</v>
      </c>
      <c r="B3575" s="34" t="s">
        <v>68</v>
      </c>
      <c r="C3575" s="5" t="s">
        <v>126</v>
      </c>
      <c r="D3575" s="35" t="s">
        <v>85</v>
      </c>
      <c r="E3575" s="36" t="s">
        <v>18</v>
      </c>
      <c r="F3575" s="37">
        <v>0</v>
      </c>
      <c r="G3575" s="38">
        <v>0</v>
      </c>
      <c r="H3575" s="34">
        <v>0.99787582911844497</v>
      </c>
      <c r="I3575" s="35">
        <v>-5.740339115587318E-2</v>
      </c>
      <c r="J3575" s="35">
        <v>9.4097399851036601E-2</v>
      </c>
      <c r="K3575" s="35">
        <v>-3.524352150349335E-4</v>
      </c>
      <c r="L3575" s="35">
        <v>0</v>
      </c>
      <c r="M3575" s="35">
        <v>0</v>
      </c>
      <c r="N3575" s="35">
        <v>0</v>
      </c>
      <c r="O3575" s="35">
        <v>0</v>
      </c>
      <c r="P3575" s="36">
        <v>12</v>
      </c>
      <c r="Q3575" s="37">
        <v>86</v>
      </c>
      <c r="R3575" s="36">
        <v>5</v>
      </c>
      <c r="S3575" s="39">
        <f t="shared" si="117"/>
        <v>86</v>
      </c>
      <c r="T3575" s="34" t="s">
        <v>36</v>
      </c>
      <c r="U3575" s="12">
        <f>(1/(((ceta*(speed^2))+(beta*speed))+alpha))</f>
        <v>0.18421762829588059</v>
      </c>
      <c r="V3575" s="8">
        <f t="shared" si="118"/>
        <v>86</v>
      </c>
    </row>
    <row r="3576" spans="1:22">
      <c r="A3576" s="34" t="s">
        <v>19</v>
      </c>
      <c r="B3576" s="34" t="s">
        <v>68</v>
      </c>
      <c r="C3576" s="5" t="s">
        <v>126</v>
      </c>
      <c r="D3576" s="35" t="s">
        <v>85</v>
      </c>
      <c r="E3576" s="36" t="s">
        <v>17</v>
      </c>
      <c r="F3576" s="37">
        <v>0</v>
      </c>
      <c r="G3576" s="38">
        <v>0</v>
      </c>
      <c r="H3576" s="34">
        <v>0.99120009143869192</v>
      </c>
      <c r="I3576" s="35">
        <v>4392.6756207209146</v>
      </c>
      <c r="J3576" s="35">
        <v>1.0116647282375939</v>
      </c>
      <c r="K3576" s="35">
        <v>-0.95595960717963335</v>
      </c>
      <c r="L3576" s="35">
        <v>0</v>
      </c>
      <c r="M3576" s="35">
        <v>0</v>
      </c>
      <c r="N3576" s="35">
        <v>0</v>
      </c>
      <c r="O3576" s="35">
        <v>0</v>
      </c>
      <c r="P3576" s="36">
        <v>12</v>
      </c>
      <c r="Q3576" s="37">
        <v>86</v>
      </c>
      <c r="R3576" s="36">
        <v>0</v>
      </c>
      <c r="S3576" s="39">
        <f t="shared" si="117"/>
        <v>86</v>
      </c>
      <c r="T3576" s="34" t="s">
        <v>29</v>
      </c>
      <c r="U3576" s="12">
        <f>((alpha*(beta^speed))*(speed^ceta))</f>
        <v>168.49037214877487</v>
      </c>
      <c r="V3576" s="8">
        <f t="shared" si="118"/>
        <v>86</v>
      </c>
    </row>
    <row r="3577" spans="1:22">
      <c r="A3577" s="34" t="s">
        <v>19</v>
      </c>
      <c r="B3577" s="34" t="s">
        <v>68</v>
      </c>
      <c r="C3577" s="5" t="s">
        <v>126</v>
      </c>
      <c r="D3577" s="35" t="s">
        <v>85</v>
      </c>
      <c r="E3577" s="36" t="s">
        <v>15</v>
      </c>
      <c r="F3577" s="37">
        <v>50</v>
      </c>
      <c r="G3577" s="38">
        <v>0</v>
      </c>
      <c r="H3577" s="34">
        <v>0.96644554299949448</v>
      </c>
      <c r="I3577" s="35">
        <v>47.212546985753043</v>
      </c>
      <c r="J3577" s="35">
        <v>1.0098925165236448</v>
      </c>
      <c r="K3577" s="35">
        <v>-0.97668843135804906</v>
      </c>
      <c r="L3577" s="35">
        <v>0</v>
      </c>
      <c r="M3577" s="35">
        <v>0</v>
      </c>
      <c r="N3577" s="35">
        <v>0</v>
      </c>
      <c r="O3577" s="35">
        <v>0</v>
      </c>
      <c r="P3577" s="36">
        <v>12</v>
      </c>
      <c r="Q3577" s="37">
        <v>86</v>
      </c>
      <c r="R3577" s="36">
        <v>0</v>
      </c>
      <c r="S3577" s="39">
        <f t="shared" si="117"/>
        <v>86</v>
      </c>
      <c r="T3577" s="34" t="s">
        <v>29</v>
      </c>
      <c r="U3577" s="12">
        <f>((alpha*(beta^speed))*(speed^ceta))</f>
        <v>1.4200983328634886</v>
      </c>
      <c r="V3577" s="8">
        <f t="shared" si="118"/>
        <v>86</v>
      </c>
    </row>
    <row r="3578" spans="1:22">
      <c r="A3578" s="34" t="s">
        <v>19</v>
      </c>
      <c r="B3578" s="34" t="s">
        <v>68</v>
      </c>
      <c r="C3578" s="5" t="s">
        <v>126</v>
      </c>
      <c r="D3578" s="35" t="s">
        <v>85</v>
      </c>
      <c r="E3578" s="36" t="s">
        <v>16</v>
      </c>
      <c r="F3578" s="37">
        <v>50</v>
      </c>
      <c r="G3578" s="38">
        <v>0</v>
      </c>
      <c r="H3578" s="34">
        <v>0.97367999536569549</v>
      </c>
      <c r="I3578" s="35">
        <v>6.0265573981035203</v>
      </c>
      <c r="J3578" s="35">
        <v>116.9838877861639</v>
      </c>
      <c r="K3578" s="35">
        <v>-0.40941051969421549</v>
      </c>
      <c r="L3578" s="35">
        <v>0.6786333846927266</v>
      </c>
      <c r="M3578" s="35">
        <v>2.7397770011775908E-2</v>
      </c>
      <c r="N3578" s="35">
        <v>0</v>
      </c>
      <c r="O3578" s="35">
        <v>0</v>
      </c>
      <c r="P3578" s="36">
        <v>12</v>
      </c>
      <c r="Q3578" s="37">
        <v>86</v>
      </c>
      <c r="R3578" s="36">
        <v>10</v>
      </c>
      <c r="S3578" s="39">
        <f t="shared" si="117"/>
        <v>86</v>
      </c>
      <c r="T3578" s="34" t="s">
        <v>44</v>
      </c>
      <c r="U3578" s="12">
        <f>(alpha+(beta/(1+EXP((((-1)*ceta)+(delta*LN(speed)))+(epsilon*speed)))))</f>
        <v>6.3837396066075449</v>
      </c>
      <c r="V3578" s="8">
        <f t="shared" si="118"/>
        <v>86</v>
      </c>
    </row>
    <row r="3579" spans="1:22">
      <c r="A3579" s="34" t="s">
        <v>19</v>
      </c>
      <c r="B3579" s="34" t="s">
        <v>68</v>
      </c>
      <c r="C3579" s="5" t="s">
        <v>126</v>
      </c>
      <c r="D3579" s="35" t="s">
        <v>85</v>
      </c>
      <c r="E3579" s="36" t="s">
        <v>14</v>
      </c>
      <c r="F3579" s="37">
        <v>50</v>
      </c>
      <c r="G3579" s="38">
        <v>0</v>
      </c>
      <c r="H3579" s="34">
        <v>0.99723142749777249</v>
      </c>
      <c r="I3579" s="35">
        <v>448.23387948934777</v>
      </c>
      <c r="J3579" s="35">
        <v>-3.015708603813644</v>
      </c>
      <c r="K3579" s="35">
        <v>11.134817832987361</v>
      </c>
      <c r="L3579" s="35">
        <v>-0.77116854944843183</v>
      </c>
      <c r="M3579" s="35">
        <v>0</v>
      </c>
      <c r="N3579" s="35">
        <v>0</v>
      </c>
      <c r="O3579" s="35">
        <v>0</v>
      </c>
      <c r="P3579" s="36">
        <v>12</v>
      </c>
      <c r="Q3579" s="37">
        <v>86</v>
      </c>
      <c r="R3579" s="36">
        <v>1</v>
      </c>
      <c r="S3579" s="39">
        <f t="shared" si="117"/>
        <v>86</v>
      </c>
      <c r="T3579" s="34" t="s">
        <v>30</v>
      </c>
      <c r="U3579" s="12">
        <f>((alpha*(speed^beta))+(ceta*(speed^delta)))</f>
        <v>0.35946230350661257</v>
      </c>
      <c r="V3579" s="8">
        <f t="shared" si="118"/>
        <v>86</v>
      </c>
    </row>
    <row r="3580" spans="1:22">
      <c r="A3580" s="34" t="s">
        <v>19</v>
      </c>
      <c r="B3580" s="34" t="s">
        <v>68</v>
      </c>
      <c r="C3580" s="5" t="s">
        <v>126</v>
      </c>
      <c r="D3580" s="35" t="s">
        <v>85</v>
      </c>
      <c r="E3580" s="36" t="s">
        <v>18</v>
      </c>
      <c r="F3580" s="37">
        <v>50</v>
      </c>
      <c r="G3580" s="38">
        <v>0</v>
      </c>
      <c r="H3580" s="34">
        <v>0.99215391946604226</v>
      </c>
      <c r="I3580" s="35">
        <v>1.8438502823032488E-2</v>
      </c>
      <c r="J3580" s="35">
        <v>8.9569330158399157E-2</v>
      </c>
      <c r="K3580" s="35">
        <v>-4.454088327051866E-4</v>
      </c>
      <c r="L3580" s="35">
        <v>0</v>
      </c>
      <c r="M3580" s="35">
        <v>0</v>
      </c>
      <c r="N3580" s="35">
        <v>0</v>
      </c>
      <c r="O3580" s="35">
        <v>0</v>
      </c>
      <c r="P3580" s="36">
        <v>12</v>
      </c>
      <c r="Q3580" s="37">
        <v>86</v>
      </c>
      <c r="R3580" s="36">
        <v>5</v>
      </c>
      <c r="S3580" s="39">
        <f t="shared" si="117"/>
        <v>86</v>
      </c>
      <c r="T3580" s="34" t="s">
        <v>36</v>
      </c>
      <c r="U3580" s="12">
        <f>(1/(((ceta*(speed^2))+(beta*speed))+alpha))</f>
        <v>0.22587858566013091</v>
      </c>
      <c r="V3580" s="8">
        <f t="shared" si="118"/>
        <v>86</v>
      </c>
    </row>
    <row r="3581" spans="1:22">
      <c r="A3581" s="34" t="s">
        <v>19</v>
      </c>
      <c r="B3581" s="34" t="s">
        <v>68</v>
      </c>
      <c r="C3581" s="5" t="s">
        <v>126</v>
      </c>
      <c r="D3581" s="35" t="s">
        <v>85</v>
      </c>
      <c r="E3581" s="36" t="s">
        <v>17</v>
      </c>
      <c r="F3581" s="37">
        <v>50</v>
      </c>
      <c r="G3581" s="38">
        <v>0</v>
      </c>
      <c r="H3581" s="34">
        <v>0.98386606733021109</v>
      </c>
      <c r="I3581" s="35">
        <v>3504.9974712316484</v>
      </c>
      <c r="J3581" s="35">
        <v>1.0075078757345759</v>
      </c>
      <c r="K3581" s="35">
        <v>-0.79485999761892967</v>
      </c>
      <c r="L3581" s="35">
        <v>0</v>
      </c>
      <c r="M3581" s="35">
        <v>0</v>
      </c>
      <c r="N3581" s="35">
        <v>0</v>
      </c>
      <c r="O3581" s="35">
        <v>0</v>
      </c>
      <c r="P3581" s="36">
        <v>12</v>
      </c>
      <c r="Q3581" s="37">
        <v>86</v>
      </c>
      <c r="R3581" s="36">
        <v>0</v>
      </c>
      <c r="S3581" s="39">
        <f t="shared" si="117"/>
        <v>86</v>
      </c>
      <c r="T3581" s="34" t="s">
        <v>29</v>
      </c>
      <c r="U3581" s="12">
        <f>((alpha*(beta^speed))*(speed^ceta))</f>
        <v>193.37438747547748</v>
      </c>
      <c r="V3581" s="8">
        <f t="shared" si="118"/>
        <v>86</v>
      </c>
    </row>
    <row r="3582" spans="1:22">
      <c r="A3582" s="34" t="s">
        <v>19</v>
      </c>
      <c r="B3582" s="34" t="s">
        <v>68</v>
      </c>
      <c r="C3582" s="5" t="s">
        <v>126</v>
      </c>
      <c r="D3582" s="35" t="s">
        <v>85</v>
      </c>
      <c r="E3582" s="36" t="s">
        <v>15</v>
      </c>
      <c r="F3582" s="37">
        <v>100</v>
      </c>
      <c r="G3582" s="38">
        <v>0</v>
      </c>
      <c r="H3582" s="34">
        <v>0.92996193456280107</v>
      </c>
      <c r="I3582" s="35">
        <v>1.7395455768692321</v>
      </c>
      <c r="J3582" s="35">
        <v>5.3765130712593638</v>
      </c>
      <c r="K3582" s="35">
        <v>1.2145888093204213</v>
      </c>
      <c r="L3582" s="35">
        <v>-4.866177347516696E-2</v>
      </c>
      <c r="M3582" s="35">
        <v>9.6493870459500836E-2</v>
      </c>
      <c r="N3582" s="35">
        <v>0</v>
      </c>
      <c r="O3582" s="35">
        <v>0</v>
      </c>
      <c r="P3582" s="36">
        <v>12</v>
      </c>
      <c r="Q3582" s="37">
        <v>86</v>
      </c>
      <c r="R3582" s="36">
        <v>10</v>
      </c>
      <c r="S3582" s="39">
        <f t="shared" si="117"/>
        <v>86</v>
      </c>
      <c r="T3582" s="34" t="s">
        <v>44</v>
      </c>
      <c r="U3582" s="12">
        <f>(alpha+(beta/(1+EXP((((-1)*ceta)+(delta*LN(speed)))+(epsilon*speed)))))</f>
        <v>1.7451391975352204</v>
      </c>
      <c r="V3582" s="8">
        <f t="shared" si="118"/>
        <v>86</v>
      </c>
    </row>
    <row r="3583" spans="1:22">
      <c r="A3583" s="34" t="s">
        <v>19</v>
      </c>
      <c r="B3583" s="34" t="s">
        <v>68</v>
      </c>
      <c r="C3583" s="5" t="s">
        <v>126</v>
      </c>
      <c r="D3583" s="35" t="s">
        <v>85</v>
      </c>
      <c r="E3583" s="36" t="s">
        <v>16</v>
      </c>
      <c r="F3583" s="37">
        <v>100</v>
      </c>
      <c r="G3583" s="38">
        <v>0</v>
      </c>
      <c r="H3583" s="34">
        <v>0.96618416042131028</v>
      </c>
      <c r="I3583" s="35">
        <v>68.220796058529857</v>
      </c>
      <c r="J3583" s="35">
        <v>1.0022916154853607</v>
      </c>
      <c r="K3583" s="35">
        <v>-0.55615086425355476</v>
      </c>
      <c r="L3583" s="35">
        <v>0</v>
      </c>
      <c r="M3583" s="35">
        <v>0</v>
      </c>
      <c r="N3583" s="35">
        <v>0</v>
      </c>
      <c r="O3583" s="35">
        <v>0</v>
      </c>
      <c r="P3583" s="36">
        <v>12</v>
      </c>
      <c r="Q3583" s="37">
        <v>86</v>
      </c>
      <c r="R3583" s="36">
        <v>0</v>
      </c>
      <c r="S3583" s="39">
        <f t="shared" si="117"/>
        <v>86</v>
      </c>
      <c r="T3583" s="34" t="s">
        <v>29</v>
      </c>
      <c r="U3583" s="12">
        <f>((alpha*(beta^speed))*(speed^ceta))</f>
        <v>6.9748708331143776</v>
      </c>
      <c r="V3583" s="8">
        <f t="shared" si="118"/>
        <v>86</v>
      </c>
    </row>
    <row r="3584" spans="1:22">
      <c r="A3584" s="34" t="s">
        <v>19</v>
      </c>
      <c r="B3584" s="34" t="s">
        <v>68</v>
      </c>
      <c r="C3584" s="5" t="s">
        <v>126</v>
      </c>
      <c r="D3584" s="35" t="s">
        <v>85</v>
      </c>
      <c r="E3584" s="36" t="s">
        <v>14</v>
      </c>
      <c r="F3584" s="37">
        <v>100</v>
      </c>
      <c r="G3584" s="38">
        <v>0</v>
      </c>
      <c r="H3584" s="34">
        <v>0.99736719317756739</v>
      </c>
      <c r="I3584" s="35">
        <v>9582.6874167776587</v>
      </c>
      <c r="J3584" s="35">
        <v>-4.4194300064745908</v>
      </c>
      <c r="K3584" s="35">
        <v>12.456541026269038</v>
      </c>
      <c r="L3584" s="35">
        <v>-0.79851441586266358</v>
      </c>
      <c r="M3584" s="35">
        <v>0</v>
      </c>
      <c r="N3584" s="35">
        <v>0</v>
      </c>
      <c r="O3584" s="35">
        <v>0</v>
      </c>
      <c r="P3584" s="36">
        <v>12</v>
      </c>
      <c r="Q3584" s="37">
        <v>86</v>
      </c>
      <c r="R3584" s="36">
        <v>1</v>
      </c>
      <c r="S3584" s="39">
        <f t="shared" si="117"/>
        <v>86</v>
      </c>
      <c r="T3584" s="34" t="s">
        <v>30</v>
      </c>
      <c r="U3584" s="12">
        <f>((alpha*(speed^beta))+(ceta*(speed^delta)))</f>
        <v>0.35539033620869681</v>
      </c>
      <c r="V3584" s="8">
        <f t="shared" si="118"/>
        <v>86</v>
      </c>
    </row>
    <row r="3585" spans="1:22">
      <c r="A3585" s="34" t="s">
        <v>19</v>
      </c>
      <c r="B3585" s="34" t="s">
        <v>68</v>
      </c>
      <c r="C3585" s="5" t="s">
        <v>126</v>
      </c>
      <c r="D3585" s="35" t="s">
        <v>85</v>
      </c>
      <c r="E3585" s="36" t="s">
        <v>18</v>
      </c>
      <c r="F3585" s="37">
        <v>100</v>
      </c>
      <c r="G3585" s="38">
        <v>0</v>
      </c>
      <c r="H3585" s="34">
        <v>0.98255631612057071</v>
      </c>
      <c r="I3585" s="35">
        <v>-4.5441297319831831E-6</v>
      </c>
      <c r="J3585" s="35">
        <v>8.778688285980262E-4</v>
      </c>
      <c r="K3585" s="35">
        <v>-5.6711758721196388E-2</v>
      </c>
      <c r="L3585" s="35">
        <v>1.5264903510521399</v>
      </c>
      <c r="M3585" s="35">
        <v>0</v>
      </c>
      <c r="N3585" s="35">
        <v>0</v>
      </c>
      <c r="O3585" s="35">
        <v>0</v>
      </c>
      <c r="P3585" s="36">
        <v>12</v>
      </c>
      <c r="Q3585" s="37">
        <v>86</v>
      </c>
      <c r="R3585" s="36">
        <v>14</v>
      </c>
      <c r="S3585" s="39">
        <f t="shared" si="117"/>
        <v>86</v>
      </c>
      <c r="T3585" s="34" t="s">
        <v>51</v>
      </c>
      <c r="U3585" s="12">
        <f>(((alpha*(speed^3))+(beta*(speed^2))+(ceta*speed))+delta)</f>
        <v>0.25167597653395624</v>
      </c>
      <c r="V3585" s="8">
        <f t="shared" si="118"/>
        <v>86</v>
      </c>
    </row>
    <row r="3586" spans="1:22">
      <c r="A3586" s="34" t="s">
        <v>19</v>
      </c>
      <c r="B3586" s="34" t="s">
        <v>68</v>
      </c>
      <c r="C3586" s="5" t="s">
        <v>126</v>
      </c>
      <c r="D3586" s="35" t="s">
        <v>85</v>
      </c>
      <c r="E3586" s="36" t="s">
        <v>17</v>
      </c>
      <c r="F3586" s="37">
        <v>100</v>
      </c>
      <c r="G3586" s="38">
        <v>0</v>
      </c>
      <c r="H3586" s="34">
        <v>0.97556483199510635</v>
      </c>
      <c r="I3586" s="35">
        <v>2996.9111677550941</v>
      </c>
      <c r="J3586" s="35">
        <v>1.0041674190042622</v>
      </c>
      <c r="K3586" s="35">
        <v>-0.66983317577940793</v>
      </c>
      <c r="L3586" s="35">
        <v>0</v>
      </c>
      <c r="M3586" s="35">
        <v>0</v>
      </c>
      <c r="N3586" s="35">
        <v>0</v>
      </c>
      <c r="O3586" s="35">
        <v>0</v>
      </c>
      <c r="P3586" s="36">
        <v>12</v>
      </c>
      <c r="Q3586" s="37">
        <v>86</v>
      </c>
      <c r="R3586" s="36">
        <v>0</v>
      </c>
      <c r="S3586" s="39">
        <f t="shared" ref="S3586:S3649" si="120">V3586</f>
        <v>86</v>
      </c>
      <c r="T3586" s="34" t="s">
        <v>29</v>
      </c>
      <c r="U3586" s="12">
        <f>((alpha*(beta^speed))*(speed^ceta))</f>
        <v>216.87499688541376</v>
      </c>
      <c r="V3586" s="8">
        <f t="shared" ref="V3586:V3649" si="121">IF($V$1&lt;P3586,P3586,IF($V$1&gt;Q3586,Q3586,$V$1))</f>
        <v>86</v>
      </c>
    </row>
    <row r="3587" spans="1:22">
      <c r="A3587" s="34" t="s">
        <v>19</v>
      </c>
      <c r="B3587" s="34" t="s">
        <v>68</v>
      </c>
      <c r="C3587" s="5" t="s">
        <v>126</v>
      </c>
      <c r="D3587" s="35" t="s">
        <v>85</v>
      </c>
      <c r="E3587" s="36" t="s">
        <v>15</v>
      </c>
      <c r="F3587" s="37">
        <v>0</v>
      </c>
      <c r="G3587" s="38">
        <v>-0.06</v>
      </c>
      <c r="H3587" s="34">
        <v>0.99300081895870662</v>
      </c>
      <c r="I3587" s="35">
        <v>34.784149650660481</v>
      </c>
      <c r="J3587" s="35">
        <v>0.98055038249910209</v>
      </c>
      <c r="K3587" s="35">
        <v>-0.88496879199377976</v>
      </c>
      <c r="L3587" s="35">
        <v>0</v>
      </c>
      <c r="M3587" s="35">
        <v>0</v>
      </c>
      <c r="N3587" s="35">
        <v>0</v>
      </c>
      <c r="O3587" s="35">
        <v>0</v>
      </c>
      <c r="P3587" s="36">
        <v>12</v>
      </c>
      <c r="Q3587" s="37">
        <v>86</v>
      </c>
      <c r="R3587" s="36">
        <v>0</v>
      </c>
      <c r="S3587" s="39">
        <f t="shared" si="120"/>
        <v>86</v>
      </c>
      <c r="T3587" s="34" t="s">
        <v>29</v>
      </c>
      <c r="U3587" s="12">
        <f>((alpha*(beta^speed))*(speed^ceta))</f>
        <v>0.12468757789035981</v>
      </c>
      <c r="V3587" s="8">
        <f t="shared" si="121"/>
        <v>86</v>
      </c>
    </row>
    <row r="3588" spans="1:22">
      <c r="A3588" s="34" t="s">
        <v>19</v>
      </c>
      <c r="B3588" s="34" t="s">
        <v>68</v>
      </c>
      <c r="C3588" s="5" t="s">
        <v>126</v>
      </c>
      <c r="D3588" s="35" t="s">
        <v>85</v>
      </c>
      <c r="E3588" s="36" t="s">
        <v>16</v>
      </c>
      <c r="F3588" s="37">
        <v>0</v>
      </c>
      <c r="G3588" s="38">
        <v>-0.06</v>
      </c>
      <c r="H3588" s="34">
        <v>0.99182066327668894</v>
      </c>
      <c r="I3588" s="35">
        <v>81.624048903893168</v>
      </c>
      <c r="J3588" s="35">
        <v>0.97710283489167171</v>
      </c>
      <c r="K3588" s="35">
        <v>-0.87066585434034671</v>
      </c>
      <c r="L3588" s="35">
        <v>0</v>
      </c>
      <c r="M3588" s="35">
        <v>0</v>
      </c>
      <c r="N3588" s="35">
        <v>0</v>
      </c>
      <c r="O3588" s="35">
        <v>0</v>
      </c>
      <c r="P3588" s="36">
        <v>12</v>
      </c>
      <c r="Q3588" s="37">
        <v>86</v>
      </c>
      <c r="R3588" s="36">
        <v>0</v>
      </c>
      <c r="S3588" s="39">
        <f t="shared" si="120"/>
        <v>86</v>
      </c>
      <c r="T3588" s="34" t="s">
        <v>29</v>
      </c>
      <c r="U3588" s="12">
        <f>((alpha*(beta^speed))*(speed^ceta))</f>
        <v>0.23034558477534883</v>
      </c>
      <c r="V3588" s="8">
        <f t="shared" si="121"/>
        <v>86</v>
      </c>
    </row>
    <row r="3589" spans="1:22">
      <c r="A3589" s="34" t="s">
        <v>19</v>
      </c>
      <c r="B3589" s="34" t="s">
        <v>68</v>
      </c>
      <c r="C3589" s="5" t="s">
        <v>126</v>
      </c>
      <c r="D3589" s="35" t="s">
        <v>85</v>
      </c>
      <c r="E3589" s="36" t="s">
        <v>14</v>
      </c>
      <c r="F3589" s="37">
        <v>0</v>
      </c>
      <c r="G3589" s="38">
        <v>-0.06</v>
      </c>
      <c r="H3589" s="34">
        <v>0.99641003736452749</v>
      </c>
      <c r="I3589" s="35">
        <v>-9.2122422206021695E-2</v>
      </c>
      <c r="J3589" s="35">
        <v>23.488120642842539</v>
      </c>
      <c r="K3589" s="35">
        <v>0.16241878847842489</v>
      </c>
      <c r="L3589" s="35">
        <v>1.1671951888921834</v>
      </c>
      <c r="M3589" s="35">
        <v>-1.1719107232165413E-3</v>
      </c>
      <c r="N3589" s="35">
        <v>0</v>
      </c>
      <c r="O3589" s="35">
        <v>0</v>
      </c>
      <c r="P3589" s="36">
        <v>12</v>
      </c>
      <c r="Q3589" s="37">
        <v>86</v>
      </c>
      <c r="R3589" s="36">
        <v>10</v>
      </c>
      <c r="S3589" s="39">
        <f t="shared" si="120"/>
        <v>86</v>
      </c>
      <c r="T3589" s="34" t="s">
        <v>44</v>
      </c>
      <c r="U3589" s="12">
        <f>(alpha+(beta/(1+EXP((((-1)*ceta)+(delta*LN(speed)))+(epsilon*speed)))))</f>
        <v>7.5414215527597514E-2</v>
      </c>
      <c r="V3589" s="8">
        <f t="shared" si="121"/>
        <v>86</v>
      </c>
    </row>
    <row r="3590" spans="1:22">
      <c r="A3590" s="34" t="s">
        <v>19</v>
      </c>
      <c r="B3590" s="34" t="s">
        <v>68</v>
      </c>
      <c r="C3590" s="5" t="s">
        <v>126</v>
      </c>
      <c r="D3590" s="35" t="s">
        <v>85</v>
      </c>
      <c r="E3590" s="36" t="s">
        <v>18</v>
      </c>
      <c r="F3590" s="37">
        <v>0</v>
      </c>
      <c r="G3590" s="38">
        <v>-0.06</v>
      </c>
      <c r="H3590" s="34">
        <v>0.99631972342866615</v>
      </c>
      <c r="I3590" s="35">
        <v>9.8460984060328443</v>
      </c>
      <c r="J3590" s="35">
        <v>0.98914072500418182</v>
      </c>
      <c r="K3590" s="35">
        <v>-0.96359732065146952</v>
      </c>
      <c r="L3590" s="35">
        <v>0</v>
      </c>
      <c r="M3590" s="35">
        <v>0</v>
      </c>
      <c r="N3590" s="35">
        <v>0</v>
      </c>
      <c r="O3590" s="35">
        <v>0</v>
      </c>
      <c r="P3590" s="36">
        <v>12</v>
      </c>
      <c r="Q3590" s="37">
        <v>86</v>
      </c>
      <c r="R3590" s="36">
        <v>0</v>
      </c>
      <c r="S3590" s="39">
        <f t="shared" si="120"/>
        <v>86</v>
      </c>
      <c r="T3590" s="34" t="s">
        <v>29</v>
      </c>
      <c r="U3590" s="12">
        <f>((alpha*(beta^speed))*(speed^ceta))</f>
        <v>5.2647989321416157E-2</v>
      </c>
      <c r="V3590" s="8">
        <f t="shared" si="121"/>
        <v>86</v>
      </c>
    </row>
    <row r="3591" spans="1:22">
      <c r="A3591" s="34" t="s">
        <v>19</v>
      </c>
      <c r="B3591" s="34" t="s">
        <v>68</v>
      </c>
      <c r="C3591" s="5" t="s">
        <v>126</v>
      </c>
      <c r="D3591" s="35" t="s">
        <v>85</v>
      </c>
      <c r="E3591" s="36" t="s">
        <v>17</v>
      </c>
      <c r="F3591" s="37">
        <v>0</v>
      </c>
      <c r="G3591" s="38">
        <v>-0.06</v>
      </c>
      <c r="H3591" s="34">
        <v>0.98995296041525094</v>
      </c>
      <c r="I3591" s="35">
        <v>2534.5369388473096</v>
      </c>
      <c r="J3591" s="35">
        <v>0.96976108103042302</v>
      </c>
      <c r="K3591" s="35">
        <v>-0.77987348757045794</v>
      </c>
      <c r="L3591" s="35">
        <v>0</v>
      </c>
      <c r="M3591" s="35">
        <v>0</v>
      </c>
      <c r="N3591" s="35">
        <v>0</v>
      </c>
      <c r="O3591" s="35">
        <v>0</v>
      </c>
      <c r="P3591" s="36">
        <v>12</v>
      </c>
      <c r="Q3591" s="37">
        <v>86</v>
      </c>
      <c r="R3591" s="36">
        <v>0</v>
      </c>
      <c r="S3591" s="39">
        <f t="shared" si="120"/>
        <v>86</v>
      </c>
      <c r="T3591" s="34" t="s">
        <v>29</v>
      </c>
      <c r="U3591" s="12">
        <f>((alpha*(beta^speed))*(speed^ceta))</f>
        <v>5.6027744470830427</v>
      </c>
      <c r="V3591" s="8">
        <f t="shared" si="121"/>
        <v>86</v>
      </c>
    </row>
    <row r="3592" spans="1:22">
      <c r="A3592" s="34" t="s">
        <v>19</v>
      </c>
      <c r="B3592" s="34" t="s">
        <v>68</v>
      </c>
      <c r="C3592" s="5" t="s">
        <v>126</v>
      </c>
      <c r="D3592" s="35" t="s">
        <v>85</v>
      </c>
      <c r="E3592" s="36" t="s">
        <v>15</v>
      </c>
      <c r="F3592" s="37">
        <v>50</v>
      </c>
      <c r="G3592" s="38">
        <v>-0.06</v>
      </c>
      <c r="H3592" s="34">
        <v>0.99017391684159362</v>
      </c>
      <c r="I3592" s="35">
        <v>0.44704855378333763</v>
      </c>
      <c r="J3592" s="35">
        <v>1.9141598634291723E-2</v>
      </c>
      <c r="K3592" s="35">
        <v>0.36278208672525886</v>
      </c>
      <c r="L3592" s="35">
        <v>0</v>
      </c>
      <c r="M3592" s="35">
        <v>0</v>
      </c>
      <c r="N3592" s="35">
        <v>0</v>
      </c>
      <c r="O3592" s="35">
        <v>0</v>
      </c>
      <c r="P3592" s="36">
        <v>12</v>
      </c>
      <c r="Q3592" s="37">
        <v>86</v>
      </c>
      <c r="R3592" s="36">
        <v>2</v>
      </c>
      <c r="S3592" s="39">
        <f t="shared" si="120"/>
        <v>86</v>
      </c>
      <c r="T3592" s="34" t="s">
        <v>31</v>
      </c>
      <c r="U3592" s="12">
        <f>((alpha+(beta*speed))^((-1)/ceta))</f>
        <v>0.13052032443760514</v>
      </c>
      <c r="V3592" s="8">
        <f t="shared" si="121"/>
        <v>86</v>
      </c>
    </row>
    <row r="3593" spans="1:22">
      <c r="A3593" s="34" t="s">
        <v>19</v>
      </c>
      <c r="B3593" s="34" t="s">
        <v>68</v>
      </c>
      <c r="C3593" s="5" t="s">
        <v>126</v>
      </c>
      <c r="D3593" s="35" t="s">
        <v>85</v>
      </c>
      <c r="E3593" s="36" t="s">
        <v>16</v>
      </c>
      <c r="F3593" s="37">
        <v>50</v>
      </c>
      <c r="G3593" s="38">
        <v>-0.06</v>
      </c>
      <c r="H3593" s="34">
        <v>0.98867946376833304</v>
      </c>
      <c r="I3593" s="35">
        <v>8.4316622774106733</v>
      </c>
      <c r="J3593" s="35">
        <v>-14.945199732377066</v>
      </c>
      <c r="K3593" s="35">
        <v>-2.1326864483540171</v>
      </c>
      <c r="L3593" s="35">
        <v>0</v>
      </c>
      <c r="M3593" s="35">
        <v>0</v>
      </c>
      <c r="N3593" s="35">
        <v>0</v>
      </c>
      <c r="O3593" s="35">
        <v>0</v>
      </c>
      <c r="P3593" s="36">
        <v>12</v>
      </c>
      <c r="Q3593" s="37">
        <v>86</v>
      </c>
      <c r="R3593" s="36">
        <v>13</v>
      </c>
      <c r="S3593" s="39">
        <f t="shared" si="120"/>
        <v>86</v>
      </c>
      <c r="T3593" s="34" t="s">
        <v>50</v>
      </c>
      <c r="U3593" s="12">
        <f>EXP((alpha+(beta/speed))+(ceta*LN(speed)))</f>
        <v>0.28885072990938443</v>
      </c>
      <c r="V3593" s="8">
        <f t="shared" si="121"/>
        <v>86</v>
      </c>
    </row>
    <row r="3594" spans="1:22">
      <c r="A3594" s="34" t="s">
        <v>19</v>
      </c>
      <c r="B3594" s="34" t="s">
        <v>68</v>
      </c>
      <c r="C3594" s="5" t="s">
        <v>126</v>
      </c>
      <c r="D3594" s="35" t="s">
        <v>85</v>
      </c>
      <c r="E3594" s="36" t="s">
        <v>14</v>
      </c>
      <c r="F3594" s="37">
        <v>50</v>
      </c>
      <c r="G3594" s="38">
        <v>-0.06</v>
      </c>
      <c r="H3594" s="34">
        <v>0.99648221506873713</v>
      </c>
      <c r="I3594" s="35">
        <v>18.033088259727943</v>
      </c>
      <c r="J3594" s="35">
        <v>0.98902218036429335</v>
      </c>
      <c r="K3594" s="35">
        <v>-1.0124465237144307</v>
      </c>
      <c r="L3594" s="35">
        <v>0</v>
      </c>
      <c r="M3594" s="35">
        <v>0</v>
      </c>
      <c r="N3594" s="35">
        <v>0</v>
      </c>
      <c r="O3594" s="35">
        <v>0</v>
      </c>
      <c r="P3594" s="36">
        <v>12</v>
      </c>
      <c r="Q3594" s="37">
        <v>86</v>
      </c>
      <c r="R3594" s="36">
        <v>0</v>
      </c>
      <c r="S3594" s="39">
        <f t="shared" si="120"/>
        <v>86</v>
      </c>
      <c r="T3594" s="34" t="s">
        <v>29</v>
      </c>
      <c r="U3594" s="12">
        <f>((alpha*(beta^speed))*(speed^ceta))</f>
        <v>7.6773719173114471E-2</v>
      </c>
      <c r="V3594" s="8">
        <f t="shared" si="121"/>
        <v>86</v>
      </c>
    </row>
    <row r="3595" spans="1:22">
      <c r="A3595" s="34" t="s">
        <v>19</v>
      </c>
      <c r="B3595" s="34" t="s">
        <v>68</v>
      </c>
      <c r="C3595" s="5" t="s">
        <v>126</v>
      </c>
      <c r="D3595" s="35" t="s">
        <v>85</v>
      </c>
      <c r="E3595" s="36" t="s">
        <v>18</v>
      </c>
      <c r="F3595" s="37">
        <v>50</v>
      </c>
      <c r="G3595" s="38">
        <v>-0.06</v>
      </c>
      <c r="H3595" s="34">
        <v>0.99593733632913228</v>
      </c>
      <c r="I3595" s="35">
        <v>7.968571404520306</v>
      </c>
      <c r="J3595" s="35">
        <v>0.98713681223666039</v>
      </c>
      <c r="K3595" s="35">
        <v>-0.89148497981969355</v>
      </c>
      <c r="L3595" s="35">
        <v>0</v>
      </c>
      <c r="M3595" s="35">
        <v>0</v>
      </c>
      <c r="N3595" s="35">
        <v>0</v>
      </c>
      <c r="O3595" s="35">
        <v>0</v>
      </c>
      <c r="P3595" s="36">
        <v>12</v>
      </c>
      <c r="Q3595" s="37">
        <v>86</v>
      </c>
      <c r="R3595" s="36">
        <v>0</v>
      </c>
      <c r="S3595" s="39">
        <f t="shared" si="120"/>
        <v>86</v>
      </c>
      <c r="T3595" s="34" t="s">
        <v>29</v>
      </c>
      <c r="U3595" s="12">
        <f>((alpha*(beta^speed))*(speed^ceta))</f>
        <v>4.9346468120469188E-2</v>
      </c>
      <c r="V3595" s="8">
        <f t="shared" si="121"/>
        <v>86</v>
      </c>
    </row>
    <row r="3596" spans="1:22">
      <c r="A3596" s="34" t="s">
        <v>19</v>
      </c>
      <c r="B3596" s="34" t="s">
        <v>68</v>
      </c>
      <c r="C3596" s="5" t="s">
        <v>126</v>
      </c>
      <c r="D3596" s="35" t="s">
        <v>85</v>
      </c>
      <c r="E3596" s="36" t="s">
        <v>17</v>
      </c>
      <c r="F3596" s="37">
        <v>50</v>
      </c>
      <c r="G3596" s="38">
        <v>-0.06</v>
      </c>
      <c r="H3596" s="34">
        <v>0.98667592146369387</v>
      </c>
      <c r="I3596" s="35">
        <v>12.990665476901807</v>
      </c>
      <c r="J3596" s="35">
        <v>-18.503431802019307</v>
      </c>
      <c r="K3596" s="35">
        <v>-2.4026217419398779</v>
      </c>
      <c r="L3596" s="35">
        <v>0</v>
      </c>
      <c r="M3596" s="35">
        <v>0</v>
      </c>
      <c r="N3596" s="35">
        <v>0</v>
      </c>
      <c r="O3596" s="35">
        <v>0</v>
      </c>
      <c r="P3596" s="36">
        <v>12</v>
      </c>
      <c r="Q3596" s="37">
        <v>86</v>
      </c>
      <c r="R3596" s="36">
        <v>13</v>
      </c>
      <c r="S3596" s="39">
        <f t="shared" si="120"/>
        <v>86</v>
      </c>
      <c r="T3596" s="34" t="s">
        <v>50</v>
      </c>
      <c r="U3596" s="12">
        <f>EXP((alpha+(beta/speed))+(ceta*LN(speed)))</f>
        <v>7.9517945521843876</v>
      </c>
      <c r="V3596" s="8">
        <f t="shared" si="121"/>
        <v>86</v>
      </c>
    </row>
    <row r="3597" spans="1:22">
      <c r="A3597" s="34" t="s">
        <v>19</v>
      </c>
      <c r="B3597" s="34" t="s">
        <v>68</v>
      </c>
      <c r="C3597" s="5" t="s">
        <v>126</v>
      </c>
      <c r="D3597" s="35" t="s">
        <v>85</v>
      </c>
      <c r="E3597" s="36" t="s">
        <v>15</v>
      </c>
      <c r="F3597" s="37">
        <v>100</v>
      </c>
      <c r="G3597" s="38">
        <v>-0.06</v>
      </c>
      <c r="H3597" s="34">
        <v>0.9882591572655568</v>
      </c>
      <c r="I3597" s="35">
        <v>0.466275146737263</v>
      </c>
      <c r="J3597" s="35">
        <v>1.8290895971480255E-2</v>
      </c>
      <c r="K3597" s="35">
        <v>0.35022866281597514</v>
      </c>
      <c r="L3597" s="35">
        <v>0</v>
      </c>
      <c r="M3597" s="35">
        <v>0</v>
      </c>
      <c r="N3597" s="35">
        <v>0</v>
      </c>
      <c r="O3597" s="35">
        <v>0</v>
      </c>
      <c r="P3597" s="36">
        <v>12</v>
      </c>
      <c r="Q3597" s="37">
        <v>86</v>
      </c>
      <c r="R3597" s="36">
        <v>2</v>
      </c>
      <c r="S3597" s="39">
        <f t="shared" si="120"/>
        <v>86</v>
      </c>
      <c r="T3597" s="34" t="s">
        <v>31</v>
      </c>
      <c r="U3597" s="12">
        <f>((alpha+(beta*speed))^((-1)/ceta))</f>
        <v>0.13072248187368565</v>
      </c>
      <c r="V3597" s="8">
        <f t="shared" si="121"/>
        <v>86</v>
      </c>
    </row>
    <row r="3598" spans="1:22">
      <c r="A3598" s="34" t="s">
        <v>19</v>
      </c>
      <c r="B3598" s="34" t="s">
        <v>68</v>
      </c>
      <c r="C3598" s="5" t="s">
        <v>126</v>
      </c>
      <c r="D3598" s="35" t="s">
        <v>85</v>
      </c>
      <c r="E3598" s="36" t="s">
        <v>16</v>
      </c>
      <c r="F3598" s="37">
        <v>100</v>
      </c>
      <c r="G3598" s="38">
        <v>-0.06</v>
      </c>
      <c r="H3598" s="34">
        <v>0.98508391291088016</v>
      </c>
      <c r="I3598" s="35">
        <v>-0.29871453787169666</v>
      </c>
      <c r="J3598" s="35">
        <v>12.692683496227097</v>
      </c>
      <c r="K3598" s="35">
        <v>4.7377028848515277</v>
      </c>
      <c r="L3598" s="35">
        <v>1.897293088034484</v>
      </c>
      <c r="M3598" s="35">
        <v>-6.940109728009904E-3</v>
      </c>
      <c r="N3598" s="35">
        <v>0</v>
      </c>
      <c r="O3598" s="35">
        <v>0</v>
      </c>
      <c r="P3598" s="36">
        <v>12</v>
      </c>
      <c r="Q3598" s="37">
        <v>86</v>
      </c>
      <c r="R3598" s="36">
        <v>10</v>
      </c>
      <c r="S3598" s="39">
        <f t="shared" si="120"/>
        <v>86</v>
      </c>
      <c r="T3598" s="34" t="s">
        <v>44</v>
      </c>
      <c r="U3598" s="12">
        <f>(alpha+(beta/(1+EXP((((-1)*ceta)+(delta*LN(speed)))+(epsilon*speed)))))</f>
        <v>0.23978092344522062</v>
      </c>
      <c r="V3598" s="8">
        <f t="shared" si="121"/>
        <v>86</v>
      </c>
    </row>
    <row r="3599" spans="1:22">
      <c r="A3599" s="34" t="s">
        <v>19</v>
      </c>
      <c r="B3599" s="34" t="s">
        <v>68</v>
      </c>
      <c r="C3599" s="5" t="s">
        <v>126</v>
      </c>
      <c r="D3599" s="35" t="s">
        <v>85</v>
      </c>
      <c r="E3599" s="36" t="s">
        <v>14</v>
      </c>
      <c r="F3599" s="37">
        <v>100</v>
      </c>
      <c r="G3599" s="38">
        <v>-0.06</v>
      </c>
      <c r="H3599" s="34">
        <v>0.99636543014440093</v>
      </c>
      <c r="I3599" s="35">
        <v>-5.8589002299756554E-2</v>
      </c>
      <c r="J3599" s="35">
        <v>11.265791661310098</v>
      </c>
      <c r="K3599" s="35">
        <v>0.97456355886348101</v>
      </c>
      <c r="L3599" s="35">
        <v>1.2160515180794906</v>
      </c>
      <c r="M3599" s="35">
        <v>-1.4644272547410236E-4</v>
      </c>
      <c r="N3599" s="35">
        <v>0</v>
      </c>
      <c r="O3599" s="35">
        <v>0</v>
      </c>
      <c r="P3599" s="36">
        <v>12</v>
      </c>
      <c r="Q3599" s="37">
        <v>86</v>
      </c>
      <c r="R3599" s="36">
        <v>10</v>
      </c>
      <c r="S3599" s="39">
        <f t="shared" si="120"/>
        <v>86</v>
      </c>
      <c r="T3599" s="34" t="s">
        <v>44</v>
      </c>
      <c r="U3599" s="12">
        <f>(alpha+(beta/(1+EXP((((-1)*ceta)+(delta*LN(speed)))+(epsilon*speed)))))</f>
        <v>7.4114680501343566E-2</v>
      </c>
      <c r="V3599" s="8">
        <f t="shared" si="121"/>
        <v>86</v>
      </c>
    </row>
    <row r="3600" spans="1:22">
      <c r="A3600" s="34" t="s">
        <v>19</v>
      </c>
      <c r="B3600" s="34" t="s">
        <v>68</v>
      </c>
      <c r="C3600" s="5" t="s">
        <v>126</v>
      </c>
      <c r="D3600" s="35" t="s">
        <v>85</v>
      </c>
      <c r="E3600" s="36" t="s">
        <v>18</v>
      </c>
      <c r="F3600" s="37">
        <v>100</v>
      </c>
      <c r="G3600" s="38">
        <v>-0.06</v>
      </c>
      <c r="H3600" s="34">
        <v>0.99531267812758606</v>
      </c>
      <c r="I3600" s="35">
        <v>7.7047235547306432</v>
      </c>
      <c r="J3600" s="35">
        <v>0.9872732355943945</v>
      </c>
      <c r="K3600" s="35">
        <v>-0.88596872567505791</v>
      </c>
      <c r="L3600" s="35">
        <v>0</v>
      </c>
      <c r="M3600" s="35">
        <v>0</v>
      </c>
      <c r="N3600" s="35">
        <v>0</v>
      </c>
      <c r="O3600" s="35">
        <v>0</v>
      </c>
      <c r="P3600" s="36">
        <v>12</v>
      </c>
      <c r="Q3600" s="37">
        <v>86</v>
      </c>
      <c r="R3600" s="36">
        <v>0</v>
      </c>
      <c r="S3600" s="39">
        <f t="shared" si="120"/>
        <v>86</v>
      </c>
      <c r="T3600" s="34" t="s">
        <v>29</v>
      </c>
      <c r="U3600" s="12">
        <f>((alpha*(beta^speed))*(speed^ceta))</f>
        <v>4.9484047093579217E-2</v>
      </c>
      <c r="V3600" s="8">
        <f t="shared" si="121"/>
        <v>86</v>
      </c>
    </row>
    <row r="3601" spans="1:22">
      <c r="A3601" s="34" t="s">
        <v>19</v>
      </c>
      <c r="B3601" s="34" t="s">
        <v>68</v>
      </c>
      <c r="C3601" s="5" t="s">
        <v>126</v>
      </c>
      <c r="D3601" s="35" t="s">
        <v>85</v>
      </c>
      <c r="E3601" s="36" t="s">
        <v>17</v>
      </c>
      <c r="F3601" s="37">
        <v>100</v>
      </c>
      <c r="G3601" s="38">
        <v>-0.06</v>
      </c>
      <c r="H3601" s="34">
        <v>0.98305648499694875</v>
      </c>
      <c r="I3601" s="35">
        <v>13.245403326600618</v>
      </c>
      <c r="J3601" s="35">
        <v>-20.248850263512285</v>
      </c>
      <c r="K3601" s="35">
        <v>-2.4572849222283319</v>
      </c>
      <c r="L3601" s="35">
        <v>0</v>
      </c>
      <c r="M3601" s="35">
        <v>0</v>
      </c>
      <c r="N3601" s="35">
        <v>0</v>
      </c>
      <c r="O3601" s="35">
        <v>0</v>
      </c>
      <c r="P3601" s="36">
        <v>12</v>
      </c>
      <c r="Q3601" s="37">
        <v>86</v>
      </c>
      <c r="R3601" s="36">
        <v>13</v>
      </c>
      <c r="S3601" s="39">
        <f t="shared" si="120"/>
        <v>86</v>
      </c>
      <c r="T3601" s="34" t="s">
        <v>50</v>
      </c>
      <c r="U3601" s="12">
        <f>EXP((alpha+(beta/speed))+(ceta*LN(speed)))</f>
        <v>7.8801830232292964</v>
      </c>
      <c r="V3601" s="8">
        <f t="shared" si="121"/>
        <v>86</v>
      </c>
    </row>
    <row r="3602" spans="1:22">
      <c r="A3602" s="34" t="s">
        <v>19</v>
      </c>
      <c r="B3602" s="34" t="s">
        <v>68</v>
      </c>
      <c r="C3602" s="5" t="s">
        <v>126</v>
      </c>
      <c r="D3602" s="35" t="s">
        <v>85</v>
      </c>
      <c r="E3602" s="36" t="s">
        <v>15</v>
      </c>
      <c r="F3602" s="37">
        <v>0</v>
      </c>
      <c r="G3602" s="38">
        <v>-0.04</v>
      </c>
      <c r="H3602" s="34">
        <v>0.99360907075005511</v>
      </c>
      <c r="I3602" s="35">
        <v>35.153973606102888</v>
      </c>
      <c r="J3602" s="35">
        <v>0.982770432185464</v>
      </c>
      <c r="K3602" s="35">
        <v>-0.83728893545761607</v>
      </c>
      <c r="L3602" s="35">
        <v>0</v>
      </c>
      <c r="M3602" s="35">
        <v>0</v>
      </c>
      <c r="N3602" s="35">
        <v>0</v>
      </c>
      <c r="O3602" s="35">
        <v>0</v>
      </c>
      <c r="P3602" s="36">
        <v>12</v>
      </c>
      <c r="Q3602" s="37">
        <v>86</v>
      </c>
      <c r="R3602" s="36">
        <v>0</v>
      </c>
      <c r="S3602" s="39">
        <f t="shared" si="120"/>
        <v>86</v>
      </c>
      <c r="T3602" s="34" t="s">
        <v>29</v>
      </c>
      <c r="U3602" s="12">
        <f>((alpha*(beta^speed))*(speed^ceta))</f>
        <v>0.18928635271381353</v>
      </c>
      <c r="V3602" s="8">
        <f t="shared" si="121"/>
        <v>86</v>
      </c>
    </row>
    <row r="3603" spans="1:22">
      <c r="A3603" s="34" t="s">
        <v>19</v>
      </c>
      <c r="B3603" s="34" t="s">
        <v>68</v>
      </c>
      <c r="C3603" s="5" t="s">
        <v>126</v>
      </c>
      <c r="D3603" s="35" t="s">
        <v>85</v>
      </c>
      <c r="E3603" s="36" t="s">
        <v>16</v>
      </c>
      <c r="F3603" s="37">
        <v>0</v>
      </c>
      <c r="G3603" s="38">
        <v>-0.04</v>
      </c>
      <c r="H3603" s="34">
        <v>0.98829860195852903</v>
      </c>
      <c r="I3603" s="35">
        <v>-0.91965041822604099</v>
      </c>
      <c r="J3603" s="35">
        <v>43.290482438421307</v>
      </c>
      <c r="K3603" s="35">
        <v>1.6123624737139202</v>
      </c>
      <c r="L3603" s="35">
        <v>1.163555083776119</v>
      </c>
      <c r="M3603" s="35">
        <v>-7.9650499701415555E-4</v>
      </c>
      <c r="N3603" s="35">
        <v>0</v>
      </c>
      <c r="O3603" s="35">
        <v>0</v>
      </c>
      <c r="P3603" s="36">
        <v>12</v>
      </c>
      <c r="Q3603" s="37">
        <v>86</v>
      </c>
      <c r="R3603" s="36">
        <v>10</v>
      </c>
      <c r="S3603" s="39">
        <f t="shared" si="120"/>
        <v>86</v>
      </c>
      <c r="T3603" s="34" t="s">
        <v>44</v>
      </c>
      <c r="U3603" s="12">
        <f>(alpha+(beta/(1+EXP((((-1)*ceta)+(delta*LN(speed)))+(epsilon*speed)))))</f>
        <v>0.34680868766594219</v>
      </c>
      <c r="V3603" s="8">
        <f t="shared" si="121"/>
        <v>86</v>
      </c>
    </row>
    <row r="3604" spans="1:22">
      <c r="A3604" s="34" t="s">
        <v>19</v>
      </c>
      <c r="B3604" s="34" t="s">
        <v>68</v>
      </c>
      <c r="C3604" s="5" t="s">
        <v>126</v>
      </c>
      <c r="D3604" s="35" t="s">
        <v>85</v>
      </c>
      <c r="E3604" s="36" t="s">
        <v>14</v>
      </c>
      <c r="F3604" s="37">
        <v>0</v>
      </c>
      <c r="G3604" s="38">
        <v>-0.04</v>
      </c>
      <c r="H3604" s="34">
        <v>0.99627132962811993</v>
      </c>
      <c r="I3604" s="35">
        <v>17.481423931565161</v>
      </c>
      <c r="J3604" s="35">
        <v>0.98781206055739823</v>
      </c>
      <c r="K3604" s="35">
        <v>-0.92334174561663862</v>
      </c>
      <c r="L3604" s="35">
        <v>0</v>
      </c>
      <c r="M3604" s="35">
        <v>0</v>
      </c>
      <c r="N3604" s="35">
        <v>0</v>
      </c>
      <c r="O3604" s="35">
        <v>0</v>
      </c>
      <c r="P3604" s="36">
        <v>12</v>
      </c>
      <c r="Q3604" s="37">
        <v>86</v>
      </c>
      <c r="R3604" s="36">
        <v>0</v>
      </c>
      <c r="S3604" s="39">
        <f t="shared" si="120"/>
        <v>86</v>
      </c>
      <c r="T3604" s="34" t="s">
        <v>29</v>
      </c>
      <c r="U3604" s="12">
        <f>((alpha*(beta^speed))*(speed^ceta))</f>
        <v>9.9624354206625354E-2</v>
      </c>
      <c r="V3604" s="8">
        <f t="shared" si="121"/>
        <v>86</v>
      </c>
    </row>
    <row r="3605" spans="1:22">
      <c r="A3605" s="34" t="s">
        <v>19</v>
      </c>
      <c r="B3605" s="34" t="s">
        <v>68</v>
      </c>
      <c r="C3605" s="5" t="s">
        <v>126</v>
      </c>
      <c r="D3605" s="35" t="s">
        <v>85</v>
      </c>
      <c r="E3605" s="36" t="s">
        <v>18</v>
      </c>
      <c r="F3605" s="37">
        <v>0</v>
      </c>
      <c r="G3605" s="38">
        <v>-0.04</v>
      </c>
      <c r="H3605" s="34">
        <v>0.99722587123840178</v>
      </c>
      <c r="I3605" s="35">
        <v>10.37696403261759</v>
      </c>
      <c r="J3605" s="35">
        <v>0.99022932221822624</v>
      </c>
      <c r="K3605" s="35">
        <v>-0.95162759066063296</v>
      </c>
      <c r="L3605" s="35">
        <v>0</v>
      </c>
      <c r="M3605" s="35">
        <v>0</v>
      </c>
      <c r="N3605" s="35">
        <v>0</v>
      </c>
      <c r="O3605" s="35">
        <v>0</v>
      </c>
      <c r="P3605" s="36">
        <v>12</v>
      </c>
      <c r="Q3605" s="37">
        <v>86</v>
      </c>
      <c r="R3605" s="36">
        <v>0</v>
      </c>
      <c r="S3605" s="39">
        <f t="shared" si="120"/>
        <v>86</v>
      </c>
      <c r="T3605" s="34" t="s">
        <v>29</v>
      </c>
      <c r="U3605" s="12">
        <f>((alpha*(beta^speed))*(speed^ceta))</f>
        <v>6.4331768475604248E-2</v>
      </c>
      <c r="V3605" s="8">
        <f t="shared" si="121"/>
        <v>86</v>
      </c>
    </row>
    <row r="3606" spans="1:22">
      <c r="A3606" s="34" t="s">
        <v>19</v>
      </c>
      <c r="B3606" s="34" t="s">
        <v>68</v>
      </c>
      <c r="C3606" s="5" t="s">
        <v>126</v>
      </c>
      <c r="D3606" s="35" t="s">
        <v>85</v>
      </c>
      <c r="E3606" s="36" t="s">
        <v>17</v>
      </c>
      <c r="F3606" s="37">
        <v>0</v>
      </c>
      <c r="G3606" s="38">
        <v>-0.04</v>
      </c>
      <c r="H3606" s="34">
        <v>0.98791855786044147</v>
      </c>
      <c r="I3606" s="35">
        <v>2507.4293286400361</v>
      </c>
      <c r="J3606" s="35">
        <v>0.97562915214519341</v>
      </c>
      <c r="K3606" s="35">
        <v>-0.72866693282501216</v>
      </c>
      <c r="L3606" s="35">
        <v>0</v>
      </c>
      <c r="M3606" s="35">
        <v>0</v>
      </c>
      <c r="N3606" s="35">
        <v>0</v>
      </c>
      <c r="O3606" s="35">
        <v>0</v>
      </c>
      <c r="P3606" s="36">
        <v>12</v>
      </c>
      <c r="Q3606" s="37">
        <v>86</v>
      </c>
      <c r="R3606" s="36">
        <v>0</v>
      </c>
      <c r="S3606" s="39">
        <f t="shared" si="120"/>
        <v>86</v>
      </c>
      <c r="T3606" s="34" t="s">
        <v>29</v>
      </c>
      <c r="U3606" s="12">
        <f>((alpha*(beta^speed))*(speed^ceta))</f>
        <v>11.69805764974461</v>
      </c>
      <c r="V3606" s="8">
        <f t="shared" si="121"/>
        <v>86</v>
      </c>
    </row>
    <row r="3607" spans="1:22">
      <c r="A3607" s="34" t="s">
        <v>19</v>
      </c>
      <c r="B3607" s="34" t="s">
        <v>68</v>
      </c>
      <c r="C3607" s="5" t="s">
        <v>126</v>
      </c>
      <c r="D3607" s="35" t="s">
        <v>85</v>
      </c>
      <c r="E3607" s="36" t="s">
        <v>15</v>
      </c>
      <c r="F3607" s="37">
        <v>50</v>
      </c>
      <c r="G3607" s="38">
        <v>-0.04</v>
      </c>
      <c r="H3607" s="34">
        <v>0.98962985629843681</v>
      </c>
      <c r="I3607" s="35">
        <v>25.731742095155361</v>
      </c>
      <c r="J3607" s="35">
        <v>0.97789243622949218</v>
      </c>
      <c r="K3607" s="35">
        <v>-0.70095538105373223</v>
      </c>
      <c r="L3607" s="35">
        <v>0</v>
      </c>
      <c r="M3607" s="35">
        <v>0</v>
      </c>
      <c r="N3607" s="35">
        <v>0</v>
      </c>
      <c r="O3607" s="35">
        <v>0</v>
      </c>
      <c r="P3607" s="36">
        <v>12</v>
      </c>
      <c r="Q3607" s="37">
        <v>86</v>
      </c>
      <c r="R3607" s="36">
        <v>0</v>
      </c>
      <c r="S3607" s="39">
        <f t="shared" si="120"/>
        <v>86</v>
      </c>
      <c r="T3607" s="34" t="s">
        <v>29</v>
      </c>
      <c r="U3607" s="12">
        <f>((alpha*(beta^speed))*(speed^ceta))</f>
        <v>0.16576985999190166</v>
      </c>
      <c r="V3607" s="8">
        <f t="shared" si="121"/>
        <v>86</v>
      </c>
    </row>
    <row r="3608" spans="1:22">
      <c r="A3608" s="34" t="s">
        <v>19</v>
      </c>
      <c r="B3608" s="34" t="s">
        <v>68</v>
      </c>
      <c r="C3608" s="5" t="s">
        <v>126</v>
      </c>
      <c r="D3608" s="35" t="s">
        <v>85</v>
      </c>
      <c r="E3608" s="36" t="s">
        <v>16</v>
      </c>
      <c r="F3608" s="37">
        <v>50</v>
      </c>
      <c r="G3608" s="38">
        <v>-0.04</v>
      </c>
      <c r="H3608" s="34">
        <v>0.98140740946250404</v>
      </c>
      <c r="I3608" s="35">
        <v>-1.1285204461582843</v>
      </c>
      <c r="J3608" s="35">
        <v>33.025826225051446</v>
      </c>
      <c r="K3608" s="35">
        <v>1.9323690535162581</v>
      </c>
      <c r="L3608" s="35">
        <v>1.1447138689402838</v>
      </c>
      <c r="M3608" s="35">
        <v>-7.3568762983380442E-4</v>
      </c>
      <c r="N3608" s="35">
        <v>0</v>
      </c>
      <c r="O3608" s="35">
        <v>0</v>
      </c>
      <c r="P3608" s="36">
        <v>12</v>
      </c>
      <c r="Q3608" s="37">
        <v>86</v>
      </c>
      <c r="R3608" s="36">
        <v>10</v>
      </c>
      <c r="S3608" s="39">
        <f t="shared" si="120"/>
        <v>86</v>
      </c>
      <c r="T3608" s="34" t="s">
        <v>44</v>
      </c>
      <c r="U3608" s="12">
        <f>(alpha+(beta/(1+EXP((((-1)*ceta)+(delta*LN(speed)))+(epsilon*speed)))))</f>
        <v>0.29062321524530876</v>
      </c>
      <c r="V3608" s="8">
        <f t="shared" si="121"/>
        <v>86</v>
      </c>
    </row>
    <row r="3609" spans="1:22">
      <c r="A3609" s="34" t="s">
        <v>19</v>
      </c>
      <c r="B3609" s="34" t="s">
        <v>68</v>
      </c>
      <c r="C3609" s="5" t="s">
        <v>126</v>
      </c>
      <c r="D3609" s="35" t="s">
        <v>85</v>
      </c>
      <c r="E3609" s="36" t="s">
        <v>14</v>
      </c>
      <c r="F3609" s="37">
        <v>50</v>
      </c>
      <c r="G3609" s="38">
        <v>-0.04</v>
      </c>
      <c r="H3609" s="34">
        <v>0.99609195910876425</v>
      </c>
      <c r="I3609" s="35">
        <v>-0.1316097692050591</v>
      </c>
      <c r="J3609" s="35">
        <v>17.853864834798888</v>
      </c>
      <c r="K3609" s="35">
        <v>0.34218760628477574</v>
      </c>
      <c r="L3609" s="35">
        <v>1.0798831142634182</v>
      </c>
      <c r="M3609" s="35">
        <v>-5.6332373771209455E-4</v>
      </c>
      <c r="N3609" s="35">
        <v>0</v>
      </c>
      <c r="O3609" s="35">
        <v>0</v>
      </c>
      <c r="P3609" s="36">
        <v>12</v>
      </c>
      <c r="Q3609" s="37">
        <v>86</v>
      </c>
      <c r="R3609" s="36">
        <v>10</v>
      </c>
      <c r="S3609" s="39">
        <f t="shared" si="120"/>
        <v>86</v>
      </c>
      <c r="T3609" s="34" t="s">
        <v>44</v>
      </c>
      <c r="U3609" s="12">
        <f>(alpha+(beta/(1+EXP((((-1)*ceta)+(delta*LN(speed)))+(epsilon*speed)))))</f>
        <v>8.0789201307772424E-2</v>
      </c>
      <c r="V3609" s="8">
        <f t="shared" si="121"/>
        <v>86</v>
      </c>
    </row>
    <row r="3610" spans="1:22">
      <c r="A3610" s="34" t="s">
        <v>19</v>
      </c>
      <c r="B3610" s="34" t="s">
        <v>68</v>
      </c>
      <c r="C3610" s="5" t="s">
        <v>126</v>
      </c>
      <c r="D3610" s="35" t="s">
        <v>85</v>
      </c>
      <c r="E3610" s="36" t="s">
        <v>18</v>
      </c>
      <c r="F3610" s="37">
        <v>50</v>
      </c>
      <c r="G3610" s="38">
        <v>-0.04</v>
      </c>
      <c r="H3610" s="34">
        <v>0.99537438895104668</v>
      </c>
      <c r="I3610" s="35">
        <v>8.4159587273696843</v>
      </c>
      <c r="J3610" s="35">
        <v>0.98800605767564331</v>
      </c>
      <c r="K3610" s="35">
        <v>-0.88141563357959063</v>
      </c>
      <c r="L3610" s="35">
        <v>0</v>
      </c>
      <c r="M3610" s="35">
        <v>0</v>
      </c>
      <c r="N3610" s="35">
        <v>0</v>
      </c>
      <c r="O3610" s="35">
        <v>0</v>
      </c>
      <c r="P3610" s="36">
        <v>12</v>
      </c>
      <c r="Q3610" s="37">
        <v>86</v>
      </c>
      <c r="R3610" s="36">
        <v>0</v>
      </c>
      <c r="S3610" s="39">
        <f t="shared" si="120"/>
        <v>86</v>
      </c>
      <c r="T3610" s="34" t="s">
        <v>29</v>
      </c>
      <c r="U3610" s="12">
        <f>((alpha*(beta^speed))*(speed^ceta))</f>
        <v>5.8793951641837372E-2</v>
      </c>
      <c r="V3610" s="8">
        <f t="shared" si="121"/>
        <v>86</v>
      </c>
    </row>
    <row r="3611" spans="1:22">
      <c r="A3611" s="34" t="s">
        <v>19</v>
      </c>
      <c r="B3611" s="34" t="s">
        <v>68</v>
      </c>
      <c r="C3611" s="5" t="s">
        <v>126</v>
      </c>
      <c r="D3611" s="35" t="s">
        <v>85</v>
      </c>
      <c r="E3611" s="36" t="s">
        <v>17</v>
      </c>
      <c r="F3611" s="37">
        <v>50</v>
      </c>
      <c r="G3611" s="38">
        <v>-0.04</v>
      </c>
      <c r="H3611" s="34">
        <v>0.98241731005478572</v>
      </c>
      <c r="I3611" s="35">
        <v>1784.7631557071181</v>
      </c>
      <c r="J3611" s="35">
        <v>0.96983030300563877</v>
      </c>
      <c r="K3611" s="35">
        <v>-0.56390147675160363</v>
      </c>
      <c r="L3611" s="35">
        <v>0</v>
      </c>
      <c r="M3611" s="35">
        <v>0</v>
      </c>
      <c r="N3611" s="35">
        <v>0</v>
      </c>
      <c r="O3611" s="35">
        <v>0</v>
      </c>
      <c r="P3611" s="36">
        <v>12</v>
      </c>
      <c r="Q3611" s="37">
        <v>86</v>
      </c>
      <c r="R3611" s="36">
        <v>0</v>
      </c>
      <c r="S3611" s="39">
        <f t="shared" si="120"/>
        <v>86</v>
      </c>
      <c r="T3611" s="34" t="s">
        <v>29</v>
      </c>
      <c r="U3611" s="12">
        <f>((alpha*(beta^speed))*(speed^ceta))</f>
        <v>10.388397109534106</v>
      </c>
      <c r="V3611" s="8">
        <f t="shared" si="121"/>
        <v>86</v>
      </c>
    </row>
    <row r="3612" spans="1:22">
      <c r="A3612" s="34" t="s">
        <v>19</v>
      </c>
      <c r="B3612" s="34" t="s">
        <v>68</v>
      </c>
      <c r="C3612" s="5" t="s">
        <v>126</v>
      </c>
      <c r="D3612" s="35" t="s">
        <v>85</v>
      </c>
      <c r="E3612" s="36" t="s">
        <v>15</v>
      </c>
      <c r="F3612" s="37">
        <v>100</v>
      </c>
      <c r="G3612" s="38">
        <v>-0.04</v>
      </c>
      <c r="H3612" s="34">
        <v>0.98539866938992737</v>
      </c>
      <c r="I3612" s="35">
        <v>3.942026752275142E-2</v>
      </c>
      <c r="J3612" s="35">
        <v>13.153494704208185</v>
      </c>
      <c r="K3612" s="35">
        <v>1.0998925215165885</v>
      </c>
      <c r="L3612" s="35">
        <v>0.7205354939919717</v>
      </c>
      <c r="M3612" s="35">
        <v>2.967310644863282E-2</v>
      </c>
      <c r="N3612" s="35">
        <v>0</v>
      </c>
      <c r="O3612" s="35">
        <v>0</v>
      </c>
      <c r="P3612" s="36">
        <v>12</v>
      </c>
      <c r="Q3612" s="37">
        <v>86</v>
      </c>
      <c r="R3612" s="36">
        <v>10</v>
      </c>
      <c r="S3612" s="39">
        <f t="shared" si="120"/>
        <v>86</v>
      </c>
      <c r="T3612" s="34" t="s">
        <v>44</v>
      </c>
      <c r="U3612" s="12">
        <f>(alpha+(beta/(1+EXP((((-1)*ceta)+(delta*LN(speed)))+(epsilon*speed)))))</f>
        <v>0.16258527860822342</v>
      </c>
      <c r="V3612" s="8">
        <f t="shared" si="121"/>
        <v>86</v>
      </c>
    </row>
    <row r="3613" spans="1:22">
      <c r="A3613" s="34" t="s">
        <v>19</v>
      </c>
      <c r="B3613" s="34" t="s">
        <v>68</v>
      </c>
      <c r="C3613" s="5" t="s">
        <v>126</v>
      </c>
      <c r="D3613" s="35" t="s">
        <v>85</v>
      </c>
      <c r="E3613" s="36" t="s">
        <v>16</v>
      </c>
      <c r="F3613" s="37">
        <v>100</v>
      </c>
      <c r="G3613" s="38">
        <v>-0.04</v>
      </c>
      <c r="H3613" s="34">
        <v>0.97392919841700731</v>
      </c>
      <c r="I3613" s="35">
        <v>-1.2527679988546956</v>
      </c>
      <c r="J3613" s="35">
        <v>23.562929946196515</v>
      </c>
      <c r="K3613" s="35">
        <v>2.6320534396658357</v>
      </c>
      <c r="L3613" s="35">
        <v>1.2154887665169611</v>
      </c>
      <c r="M3613" s="35">
        <v>-1.3837490318058879E-3</v>
      </c>
      <c r="N3613" s="35">
        <v>0</v>
      </c>
      <c r="O3613" s="35">
        <v>0</v>
      </c>
      <c r="P3613" s="36">
        <v>12</v>
      </c>
      <c r="Q3613" s="37">
        <v>86</v>
      </c>
      <c r="R3613" s="36">
        <v>10</v>
      </c>
      <c r="S3613" s="39">
        <f t="shared" si="120"/>
        <v>86</v>
      </c>
      <c r="T3613" s="34" t="s">
        <v>44</v>
      </c>
      <c r="U3613" s="12">
        <f>(alpha+(beta/(1+EXP((((-1)*ceta)+(delta*LN(speed)))+(epsilon*speed)))))</f>
        <v>0.28313280565019827</v>
      </c>
      <c r="V3613" s="8">
        <f t="shared" si="121"/>
        <v>86</v>
      </c>
    </row>
    <row r="3614" spans="1:22">
      <c r="A3614" s="34" t="s">
        <v>19</v>
      </c>
      <c r="B3614" s="34" t="s">
        <v>68</v>
      </c>
      <c r="C3614" s="5" t="s">
        <v>126</v>
      </c>
      <c r="D3614" s="35" t="s">
        <v>85</v>
      </c>
      <c r="E3614" s="36" t="s">
        <v>14</v>
      </c>
      <c r="F3614" s="37">
        <v>100</v>
      </c>
      <c r="G3614" s="38">
        <v>-0.04</v>
      </c>
      <c r="H3614" s="34">
        <v>0.99593714437999592</v>
      </c>
      <c r="I3614" s="35">
        <v>15.187270443454651</v>
      </c>
      <c r="J3614" s="35">
        <v>0.9859432233749168</v>
      </c>
      <c r="K3614" s="35">
        <v>-0.89282496992791505</v>
      </c>
      <c r="L3614" s="35">
        <v>0</v>
      </c>
      <c r="M3614" s="35">
        <v>0</v>
      </c>
      <c r="N3614" s="35">
        <v>0</v>
      </c>
      <c r="O3614" s="35">
        <v>0</v>
      </c>
      <c r="P3614" s="36">
        <v>12</v>
      </c>
      <c r="Q3614" s="37">
        <v>86</v>
      </c>
      <c r="R3614" s="36">
        <v>0</v>
      </c>
      <c r="S3614" s="39">
        <f t="shared" si="120"/>
        <v>86</v>
      </c>
      <c r="T3614" s="34" t="s">
        <v>29</v>
      </c>
      <c r="U3614" s="12">
        <f>((alpha*(beta^speed))*(speed^ceta))</f>
        <v>8.4251016602500797E-2</v>
      </c>
      <c r="V3614" s="8">
        <f t="shared" si="121"/>
        <v>86</v>
      </c>
    </row>
    <row r="3615" spans="1:22">
      <c r="A3615" s="34" t="s">
        <v>19</v>
      </c>
      <c r="B3615" s="34" t="s">
        <v>68</v>
      </c>
      <c r="C3615" s="5" t="s">
        <v>126</v>
      </c>
      <c r="D3615" s="35" t="s">
        <v>85</v>
      </c>
      <c r="E3615" s="36" t="s">
        <v>18</v>
      </c>
      <c r="F3615" s="37">
        <v>100</v>
      </c>
      <c r="G3615" s="38">
        <v>-0.04</v>
      </c>
      <c r="H3615" s="34">
        <v>0.99389346793395461</v>
      </c>
      <c r="I3615" s="35">
        <v>6.1578822085980205</v>
      </c>
      <c r="J3615" s="35">
        <v>0.98383003233693611</v>
      </c>
      <c r="K3615" s="35">
        <v>-0.74511706230002361</v>
      </c>
      <c r="L3615" s="35">
        <v>0</v>
      </c>
      <c r="M3615" s="35">
        <v>0</v>
      </c>
      <c r="N3615" s="35">
        <v>0</v>
      </c>
      <c r="O3615" s="35">
        <v>0</v>
      </c>
      <c r="P3615" s="36">
        <v>12</v>
      </c>
      <c r="Q3615" s="37">
        <v>86</v>
      </c>
      <c r="R3615" s="36">
        <v>0</v>
      </c>
      <c r="S3615" s="39">
        <f t="shared" si="120"/>
        <v>86</v>
      </c>
      <c r="T3615" s="34" t="s">
        <v>29</v>
      </c>
      <c r="U3615" s="12">
        <f>((alpha*(beta^speed))*(speed^ceta))</f>
        <v>5.484412122262973E-2</v>
      </c>
      <c r="V3615" s="8">
        <f t="shared" si="121"/>
        <v>86</v>
      </c>
    </row>
    <row r="3616" spans="1:22">
      <c r="A3616" s="34" t="s">
        <v>19</v>
      </c>
      <c r="B3616" s="34" t="s">
        <v>68</v>
      </c>
      <c r="C3616" s="5" t="s">
        <v>126</v>
      </c>
      <c r="D3616" s="35" t="s">
        <v>85</v>
      </c>
      <c r="E3616" s="36" t="s">
        <v>17</v>
      </c>
      <c r="F3616" s="37">
        <v>100</v>
      </c>
      <c r="G3616" s="38">
        <v>-0.04</v>
      </c>
      <c r="H3616" s="34">
        <v>0.97646914620569336</v>
      </c>
      <c r="I3616" s="35">
        <v>1411.9956625749708</v>
      </c>
      <c r="J3616" s="35">
        <v>0.96661005769158193</v>
      </c>
      <c r="K3616" s="35">
        <v>-0.44853755869206485</v>
      </c>
      <c r="L3616" s="35">
        <v>0</v>
      </c>
      <c r="M3616" s="35">
        <v>0</v>
      </c>
      <c r="N3616" s="35">
        <v>0</v>
      </c>
      <c r="O3616" s="35">
        <v>0</v>
      </c>
      <c r="P3616" s="36">
        <v>12</v>
      </c>
      <c r="Q3616" s="37">
        <v>86</v>
      </c>
      <c r="R3616" s="36">
        <v>0</v>
      </c>
      <c r="S3616" s="39">
        <f t="shared" si="120"/>
        <v>86</v>
      </c>
      <c r="T3616" s="34" t="s">
        <v>29</v>
      </c>
      <c r="U3616" s="12">
        <f>((alpha*(beta^speed))*(speed^ceta))</f>
        <v>10.321689377873184</v>
      </c>
      <c r="V3616" s="8">
        <f t="shared" si="121"/>
        <v>86</v>
      </c>
    </row>
    <row r="3617" spans="1:22">
      <c r="A3617" s="34" t="s">
        <v>19</v>
      </c>
      <c r="B3617" s="34" t="s">
        <v>68</v>
      </c>
      <c r="C3617" s="5" t="s">
        <v>126</v>
      </c>
      <c r="D3617" s="35" t="s">
        <v>85</v>
      </c>
      <c r="E3617" s="36" t="s">
        <v>15</v>
      </c>
      <c r="F3617" s="37">
        <v>0</v>
      </c>
      <c r="G3617" s="38">
        <v>-0.02</v>
      </c>
      <c r="H3617" s="34">
        <v>0.99399848181520423</v>
      </c>
      <c r="I3617" s="35">
        <v>0.74136376326089104</v>
      </c>
      <c r="J3617" s="35">
        <v>42.317733168073694</v>
      </c>
      <c r="K3617" s="35">
        <v>-4.1097122231072224E-2</v>
      </c>
      <c r="L3617" s="35">
        <v>0.76223530672002682</v>
      </c>
      <c r="M3617" s="35">
        <v>4.1673171182804371E-2</v>
      </c>
      <c r="N3617" s="35">
        <v>0</v>
      </c>
      <c r="O3617" s="35">
        <v>0</v>
      </c>
      <c r="P3617" s="36">
        <v>12</v>
      </c>
      <c r="Q3617" s="37">
        <v>86</v>
      </c>
      <c r="R3617" s="36">
        <v>10</v>
      </c>
      <c r="S3617" s="39">
        <f t="shared" si="120"/>
        <v>86</v>
      </c>
      <c r="T3617" s="34" t="s">
        <v>44</v>
      </c>
      <c r="U3617" s="12">
        <f>(alpha+(beta/(1+EXP((((-1)*ceta)+(delta*LN(speed)))+(epsilon*speed)))))</f>
        <v>0.77914519193514131</v>
      </c>
      <c r="V3617" s="8">
        <f t="shared" si="121"/>
        <v>86</v>
      </c>
    </row>
    <row r="3618" spans="1:22">
      <c r="A3618" s="34" t="s">
        <v>19</v>
      </c>
      <c r="B3618" s="34" t="s">
        <v>68</v>
      </c>
      <c r="C3618" s="5" t="s">
        <v>126</v>
      </c>
      <c r="D3618" s="35" t="s">
        <v>85</v>
      </c>
      <c r="E3618" s="36" t="s">
        <v>16</v>
      </c>
      <c r="F3618" s="37">
        <v>0</v>
      </c>
      <c r="G3618" s="38">
        <v>-0.02</v>
      </c>
      <c r="H3618" s="34">
        <v>0.98573084880706052</v>
      </c>
      <c r="I3618" s="35">
        <v>1.3530896661102723</v>
      </c>
      <c r="J3618" s="35">
        <v>123.70052087176504</v>
      </c>
      <c r="K3618" s="35">
        <v>-3.2582462039872806E-2</v>
      </c>
      <c r="L3618" s="35">
        <v>0.91078747662126303</v>
      </c>
      <c r="M3618" s="35">
        <v>1.6176882924976595E-2</v>
      </c>
      <c r="N3618" s="35">
        <v>0</v>
      </c>
      <c r="O3618" s="35">
        <v>0</v>
      </c>
      <c r="P3618" s="36">
        <v>12</v>
      </c>
      <c r="Q3618" s="37">
        <v>86</v>
      </c>
      <c r="R3618" s="36">
        <v>10</v>
      </c>
      <c r="S3618" s="39">
        <f t="shared" si="120"/>
        <v>86</v>
      </c>
      <c r="T3618" s="34" t="s">
        <v>44</v>
      </c>
      <c r="U3618" s="12">
        <f>(alpha+(beta/(1+EXP((((-1)*ceta)+(delta*LN(speed)))+(epsilon*speed)))))</f>
        <v>1.8663089080346964</v>
      </c>
      <c r="V3618" s="8">
        <f t="shared" si="121"/>
        <v>86</v>
      </c>
    </row>
    <row r="3619" spans="1:22">
      <c r="A3619" s="34" t="s">
        <v>19</v>
      </c>
      <c r="B3619" s="34" t="s">
        <v>68</v>
      </c>
      <c r="C3619" s="5" t="s">
        <v>126</v>
      </c>
      <c r="D3619" s="35" t="s">
        <v>85</v>
      </c>
      <c r="E3619" s="36" t="s">
        <v>14</v>
      </c>
      <c r="F3619" s="37">
        <v>0</v>
      </c>
      <c r="G3619" s="38">
        <v>-0.02</v>
      </c>
      <c r="H3619" s="34">
        <v>0.99701475627007963</v>
      </c>
      <c r="I3619" s="35">
        <v>28.472003186180558</v>
      </c>
      <c r="J3619" s="35">
        <v>1.0056661183005009</v>
      </c>
      <c r="K3619" s="35">
        <v>-1.1551191418013316</v>
      </c>
      <c r="L3619" s="35">
        <v>0</v>
      </c>
      <c r="M3619" s="35">
        <v>0</v>
      </c>
      <c r="N3619" s="35">
        <v>0</v>
      </c>
      <c r="O3619" s="35">
        <v>0</v>
      </c>
      <c r="P3619" s="36">
        <v>12</v>
      </c>
      <c r="Q3619" s="37">
        <v>86</v>
      </c>
      <c r="R3619" s="36">
        <v>0</v>
      </c>
      <c r="S3619" s="39">
        <f t="shared" si="120"/>
        <v>86</v>
      </c>
      <c r="T3619" s="34" t="s">
        <v>29</v>
      </c>
      <c r="U3619" s="12">
        <f>((alpha*(beta^speed))*(speed^ceta))</f>
        <v>0.2696933489571669</v>
      </c>
      <c r="V3619" s="8">
        <f t="shared" si="121"/>
        <v>86</v>
      </c>
    </row>
    <row r="3620" spans="1:22">
      <c r="A3620" s="34" t="s">
        <v>19</v>
      </c>
      <c r="B3620" s="34" t="s">
        <v>68</v>
      </c>
      <c r="C3620" s="5" t="s">
        <v>126</v>
      </c>
      <c r="D3620" s="35" t="s">
        <v>85</v>
      </c>
      <c r="E3620" s="36" t="s">
        <v>18</v>
      </c>
      <c r="F3620" s="37">
        <v>0</v>
      </c>
      <c r="G3620" s="38">
        <v>-0.02</v>
      </c>
      <c r="H3620" s="34">
        <v>0.99547827335594818</v>
      </c>
      <c r="I3620" s="35">
        <v>15.777947892619977</v>
      </c>
      <c r="J3620" s="35">
        <v>1.0065962152481278</v>
      </c>
      <c r="K3620" s="35">
        <v>-1.1620459744230622</v>
      </c>
      <c r="L3620" s="35">
        <v>0</v>
      </c>
      <c r="M3620" s="35">
        <v>0</v>
      </c>
      <c r="N3620" s="35">
        <v>0</v>
      </c>
      <c r="O3620" s="35">
        <v>0</v>
      </c>
      <c r="P3620" s="36">
        <v>12</v>
      </c>
      <c r="Q3620" s="37">
        <v>86</v>
      </c>
      <c r="R3620" s="36">
        <v>0</v>
      </c>
      <c r="S3620" s="39">
        <f t="shared" si="120"/>
        <v>86</v>
      </c>
      <c r="T3620" s="34" t="s">
        <v>29</v>
      </c>
      <c r="U3620" s="12">
        <f>((alpha*(beta^speed))*(speed^ceta))</f>
        <v>0.15690240104722775</v>
      </c>
      <c r="V3620" s="8">
        <f t="shared" si="121"/>
        <v>86</v>
      </c>
    </row>
    <row r="3621" spans="1:22">
      <c r="A3621" s="34" t="s">
        <v>19</v>
      </c>
      <c r="B3621" s="34" t="s">
        <v>68</v>
      </c>
      <c r="C3621" s="5" t="s">
        <v>126</v>
      </c>
      <c r="D3621" s="35" t="s">
        <v>85</v>
      </c>
      <c r="E3621" s="36" t="s">
        <v>17</v>
      </c>
      <c r="F3621" s="37">
        <v>0</v>
      </c>
      <c r="G3621" s="38">
        <v>-0.02</v>
      </c>
      <c r="H3621" s="34">
        <v>0.98740103931791889</v>
      </c>
      <c r="I3621" s="35">
        <v>5153.2575601857607</v>
      </c>
      <c r="J3621" s="35">
        <v>1.0026043657347035</v>
      </c>
      <c r="K3621" s="35">
        <v>-1.0605583263706611</v>
      </c>
      <c r="L3621" s="35">
        <v>0</v>
      </c>
      <c r="M3621" s="35">
        <v>0</v>
      </c>
      <c r="N3621" s="35">
        <v>0</v>
      </c>
      <c r="O3621" s="35">
        <v>0</v>
      </c>
      <c r="P3621" s="36">
        <v>12</v>
      </c>
      <c r="Q3621" s="37">
        <v>86</v>
      </c>
      <c r="R3621" s="36">
        <v>0</v>
      </c>
      <c r="S3621" s="39">
        <f t="shared" si="120"/>
        <v>86</v>
      </c>
      <c r="T3621" s="34" t="s">
        <v>29</v>
      </c>
      <c r="U3621" s="12">
        <f>((alpha*(beta^speed))*(speed^ceta))</f>
        <v>57.224007258436153</v>
      </c>
      <c r="V3621" s="8">
        <f t="shared" si="121"/>
        <v>86</v>
      </c>
    </row>
    <row r="3622" spans="1:22">
      <c r="A3622" s="34" t="s">
        <v>19</v>
      </c>
      <c r="B3622" s="34" t="s">
        <v>68</v>
      </c>
      <c r="C3622" s="5" t="s">
        <v>126</v>
      </c>
      <c r="D3622" s="35" t="s">
        <v>85</v>
      </c>
      <c r="E3622" s="36" t="s">
        <v>15</v>
      </c>
      <c r="F3622" s="37">
        <v>50</v>
      </c>
      <c r="G3622" s="38">
        <v>-0.02</v>
      </c>
      <c r="H3622" s="34">
        <v>0.988269692915138</v>
      </c>
      <c r="I3622" s="35">
        <v>0.54272113943437117</v>
      </c>
      <c r="J3622" s="35">
        <v>30.048077344605193</v>
      </c>
      <c r="K3622" s="35">
        <v>-6.1476007694432649E-2</v>
      </c>
      <c r="L3622" s="35">
        <v>0.60215862832667943</v>
      </c>
      <c r="M3622" s="35">
        <v>3.9087343486992991E-2</v>
      </c>
      <c r="N3622" s="35">
        <v>0</v>
      </c>
      <c r="O3622" s="35">
        <v>0</v>
      </c>
      <c r="P3622" s="36">
        <v>12</v>
      </c>
      <c r="Q3622" s="37">
        <v>86</v>
      </c>
      <c r="R3622" s="36">
        <v>10</v>
      </c>
      <c r="S3622" s="39">
        <f t="shared" si="120"/>
        <v>86</v>
      </c>
      <c r="T3622" s="34" t="s">
        <v>44</v>
      </c>
      <c r="U3622" s="12">
        <f>(alpha+(beta/(1+EXP((((-1)*ceta)+(delta*LN(speed)))+(epsilon*speed)))))</f>
        <v>0.60961545710297838</v>
      </c>
      <c r="V3622" s="8">
        <f t="shared" si="121"/>
        <v>86</v>
      </c>
    </row>
    <row r="3623" spans="1:22">
      <c r="A3623" s="34" t="s">
        <v>19</v>
      </c>
      <c r="B3623" s="34" t="s">
        <v>68</v>
      </c>
      <c r="C3623" s="5" t="s">
        <v>126</v>
      </c>
      <c r="D3623" s="35" t="s">
        <v>85</v>
      </c>
      <c r="E3623" s="36" t="s">
        <v>16</v>
      </c>
      <c r="F3623" s="37">
        <v>50</v>
      </c>
      <c r="G3623" s="38">
        <v>-0.02</v>
      </c>
      <c r="H3623" s="34">
        <v>0.97498986354987605</v>
      </c>
      <c r="I3623" s="35">
        <v>54.685765896073946</v>
      </c>
      <c r="J3623" s="35">
        <v>0.98574114193379181</v>
      </c>
      <c r="K3623" s="35">
        <v>-0.56942269262331824</v>
      </c>
      <c r="L3623" s="35">
        <v>0</v>
      </c>
      <c r="M3623" s="35">
        <v>0</v>
      </c>
      <c r="N3623" s="35">
        <v>0</v>
      </c>
      <c r="O3623" s="35">
        <v>0</v>
      </c>
      <c r="P3623" s="36">
        <v>12</v>
      </c>
      <c r="Q3623" s="37">
        <v>86</v>
      </c>
      <c r="R3623" s="36">
        <v>0</v>
      </c>
      <c r="S3623" s="39">
        <f t="shared" si="120"/>
        <v>86</v>
      </c>
      <c r="T3623" s="34" t="s">
        <v>29</v>
      </c>
      <c r="U3623" s="12">
        <f>((alpha*(beta^speed))*(speed^ceta))</f>
        <v>1.2587367995211063</v>
      </c>
      <c r="V3623" s="8">
        <f t="shared" si="121"/>
        <v>86</v>
      </c>
    </row>
    <row r="3624" spans="1:22">
      <c r="A3624" s="34" t="s">
        <v>19</v>
      </c>
      <c r="B3624" s="34" t="s">
        <v>68</v>
      </c>
      <c r="C3624" s="5" t="s">
        <v>126</v>
      </c>
      <c r="D3624" s="35" t="s">
        <v>85</v>
      </c>
      <c r="E3624" s="36" t="s">
        <v>14</v>
      </c>
      <c r="F3624" s="37">
        <v>50</v>
      </c>
      <c r="G3624" s="38">
        <v>-0.02</v>
      </c>
      <c r="H3624" s="34">
        <v>0.99753772868012491</v>
      </c>
      <c r="I3624" s="35">
        <v>21.612815011273142</v>
      </c>
      <c r="J3624" s="35">
        <v>0.99673057480571903</v>
      </c>
      <c r="K3624" s="35">
        <v>-1.0165018542261397</v>
      </c>
      <c r="L3624" s="35">
        <v>0</v>
      </c>
      <c r="M3624" s="35">
        <v>0</v>
      </c>
      <c r="N3624" s="35">
        <v>0</v>
      </c>
      <c r="O3624" s="35">
        <v>0</v>
      </c>
      <c r="P3624" s="36">
        <v>12</v>
      </c>
      <c r="Q3624" s="37">
        <v>86</v>
      </c>
      <c r="R3624" s="36">
        <v>0</v>
      </c>
      <c r="S3624" s="39">
        <f t="shared" si="120"/>
        <v>86</v>
      </c>
      <c r="T3624" s="34" t="s">
        <v>29</v>
      </c>
      <c r="U3624" s="12">
        <f>((alpha*(beta^speed))*(speed^ceta))</f>
        <v>0.1761891643384236</v>
      </c>
      <c r="V3624" s="8">
        <f t="shared" si="121"/>
        <v>86</v>
      </c>
    </row>
    <row r="3625" spans="1:22">
      <c r="A3625" s="34" t="s">
        <v>19</v>
      </c>
      <c r="B3625" s="34" t="s">
        <v>68</v>
      </c>
      <c r="C3625" s="5" t="s">
        <v>126</v>
      </c>
      <c r="D3625" s="35" t="s">
        <v>85</v>
      </c>
      <c r="E3625" s="36" t="s">
        <v>18</v>
      </c>
      <c r="F3625" s="37">
        <v>50</v>
      </c>
      <c r="G3625" s="38">
        <v>-0.02</v>
      </c>
      <c r="H3625" s="34">
        <v>0.99556897567969116</v>
      </c>
      <c r="I3625" s="35">
        <v>6.2871012713048846E-2</v>
      </c>
      <c r="J3625" s="35">
        <v>-28.558663371338845</v>
      </c>
      <c r="K3625" s="35">
        <v>1.7456304291139082</v>
      </c>
      <c r="L3625" s="35">
        <v>0.28395476309515572</v>
      </c>
      <c r="M3625" s="35">
        <v>0</v>
      </c>
      <c r="N3625" s="35">
        <v>0</v>
      </c>
      <c r="O3625" s="35">
        <v>0</v>
      </c>
      <c r="P3625" s="36">
        <v>12</v>
      </c>
      <c r="Q3625" s="37">
        <v>86</v>
      </c>
      <c r="R3625" s="36">
        <v>8</v>
      </c>
      <c r="S3625" s="39">
        <f t="shared" si="120"/>
        <v>86</v>
      </c>
      <c r="T3625" s="34" t="s">
        <v>40</v>
      </c>
      <c r="U3625" s="12">
        <f>(alpha-(beta*EXP(((-1)*ceta)*(speed^delta))))</f>
        <v>0.12176960008183491</v>
      </c>
      <c r="V3625" s="8">
        <f t="shared" si="121"/>
        <v>86</v>
      </c>
    </row>
    <row r="3626" spans="1:22">
      <c r="A3626" s="34" t="s">
        <v>19</v>
      </c>
      <c r="B3626" s="34" t="s">
        <v>68</v>
      </c>
      <c r="C3626" s="5" t="s">
        <v>126</v>
      </c>
      <c r="D3626" s="35" t="s">
        <v>85</v>
      </c>
      <c r="E3626" s="36" t="s">
        <v>17</v>
      </c>
      <c r="F3626" s="37">
        <v>50</v>
      </c>
      <c r="G3626" s="38">
        <v>-0.02</v>
      </c>
      <c r="H3626" s="34">
        <v>0.98067947683549905</v>
      </c>
      <c r="I3626" s="35">
        <v>10.184579497520746</v>
      </c>
      <c r="J3626" s="35">
        <v>-8.4860652061476731</v>
      </c>
      <c r="K3626" s="35">
        <v>-1.4062567845731055</v>
      </c>
      <c r="L3626" s="35">
        <v>0</v>
      </c>
      <c r="M3626" s="35">
        <v>0</v>
      </c>
      <c r="N3626" s="35">
        <v>0</v>
      </c>
      <c r="O3626" s="35">
        <v>0</v>
      </c>
      <c r="P3626" s="36">
        <v>12</v>
      </c>
      <c r="Q3626" s="37">
        <v>86</v>
      </c>
      <c r="R3626" s="36">
        <v>13</v>
      </c>
      <c r="S3626" s="39">
        <f t="shared" si="120"/>
        <v>86</v>
      </c>
      <c r="T3626" s="34" t="s">
        <v>50</v>
      </c>
      <c r="U3626" s="12">
        <f>EXP((alpha+(beta/speed))+(ceta*LN(speed)))</f>
        <v>45.693141703453485</v>
      </c>
      <c r="V3626" s="8">
        <f t="shared" si="121"/>
        <v>86</v>
      </c>
    </row>
    <row r="3627" spans="1:22">
      <c r="A3627" s="34" t="s">
        <v>19</v>
      </c>
      <c r="B3627" s="34" t="s">
        <v>68</v>
      </c>
      <c r="C3627" s="5" t="s">
        <v>126</v>
      </c>
      <c r="D3627" s="35" t="s">
        <v>85</v>
      </c>
      <c r="E3627" s="36" t="s">
        <v>15</v>
      </c>
      <c r="F3627" s="37">
        <v>100</v>
      </c>
      <c r="G3627" s="38">
        <v>-0.02</v>
      </c>
      <c r="H3627" s="34">
        <v>0.97920353026560913</v>
      </c>
      <c r="I3627" s="35">
        <v>-2.0094768139054419E-5</v>
      </c>
      <c r="J3627" s="35">
        <v>3.9094316887093037E-3</v>
      </c>
      <c r="K3627" s="35">
        <v>-0.2593040702118104</v>
      </c>
      <c r="L3627" s="35">
        <v>6.6299484907634003</v>
      </c>
      <c r="M3627" s="35">
        <v>0</v>
      </c>
      <c r="N3627" s="35">
        <v>0</v>
      </c>
      <c r="O3627" s="35">
        <v>0</v>
      </c>
      <c r="P3627" s="36">
        <v>12</v>
      </c>
      <c r="Q3627" s="37">
        <v>86</v>
      </c>
      <c r="R3627" s="36">
        <v>14</v>
      </c>
      <c r="S3627" s="39">
        <f t="shared" si="120"/>
        <v>86</v>
      </c>
      <c r="T3627" s="34" t="s">
        <v>51</v>
      </c>
      <c r="U3627" s="12">
        <f>(((alpha*(speed^3))+(beta*(speed^2))+(ceta*speed))+delta)</f>
        <v>0.46255737878731651</v>
      </c>
      <c r="V3627" s="8">
        <f t="shared" si="121"/>
        <v>86</v>
      </c>
    </row>
    <row r="3628" spans="1:22">
      <c r="A3628" s="34" t="s">
        <v>19</v>
      </c>
      <c r="B3628" s="34" t="s">
        <v>68</v>
      </c>
      <c r="C3628" s="5" t="s">
        <v>126</v>
      </c>
      <c r="D3628" s="35" t="s">
        <v>85</v>
      </c>
      <c r="E3628" s="36" t="s">
        <v>16</v>
      </c>
      <c r="F3628" s="37">
        <v>100</v>
      </c>
      <c r="G3628" s="38">
        <v>-0.02</v>
      </c>
      <c r="H3628" s="34">
        <v>0.96502818369157861</v>
      </c>
      <c r="I3628" s="35">
        <v>-4.7798373234160128</v>
      </c>
      <c r="J3628" s="35">
        <v>117.0245692712912</v>
      </c>
      <c r="K3628" s="35">
        <v>-0.46404944202088438</v>
      </c>
      <c r="L3628" s="35">
        <v>0.52858267931778635</v>
      </c>
      <c r="M3628" s="35">
        <v>1.6988088164648701E-3</v>
      </c>
      <c r="N3628" s="35">
        <v>0</v>
      </c>
      <c r="O3628" s="35">
        <v>0</v>
      </c>
      <c r="P3628" s="36">
        <v>12</v>
      </c>
      <c r="Q3628" s="37">
        <v>86</v>
      </c>
      <c r="R3628" s="36">
        <v>10</v>
      </c>
      <c r="S3628" s="39">
        <f t="shared" si="120"/>
        <v>86</v>
      </c>
      <c r="T3628" s="34" t="s">
        <v>44</v>
      </c>
      <c r="U3628" s="12">
        <f>(alpha+(beta/(1+EXP((((-1)*ceta)+(delta*LN(speed)))+(epsilon*speed)))))</f>
        <v>0.96012757208593857</v>
      </c>
      <c r="V3628" s="8">
        <f t="shared" si="121"/>
        <v>86</v>
      </c>
    </row>
    <row r="3629" spans="1:22">
      <c r="A3629" s="34" t="s">
        <v>19</v>
      </c>
      <c r="B3629" s="34" t="s">
        <v>68</v>
      </c>
      <c r="C3629" s="5" t="s">
        <v>126</v>
      </c>
      <c r="D3629" s="35" t="s">
        <v>85</v>
      </c>
      <c r="E3629" s="36" t="s">
        <v>14</v>
      </c>
      <c r="F3629" s="37">
        <v>100</v>
      </c>
      <c r="G3629" s="38">
        <v>-0.02</v>
      </c>
      <c r="H3629" s="34">
        <v>0.99674095706204313</v>
      </c>
      <c r="I3629" s="35">
        <v>18.372892167265299</v>
      </c>
      <c r="J3629" s="35">
        <v>0.99258235035032294</v>
      </c>
      <c r="K3629" s="35">
        <v>-0.94340693813571264</v>
      </c>
      <c r="L3629" s="35">
        <v>0</v>
      </c>
      <c r="M3629" s="35">
        <v>0</v>
      </c>
      <c r="N3629" s="35">
        <v>0</v>
      </c>
      <c r="O3629" s="35">
        <v>0</v>
      </c>
      <c r="P3629" s="36">
        <v>12</v>
      </c>
      <c r="Q3629" s="37">
        <v>86</v>
      </c>
      <c r="R3629" s="36">
        <v>0</v>
      </c>
      <c r="S3629" s="39">
        <f t="shared" si="120"/>
        <v>86</v>
      </c>
      <c r="T3629" s="34" t="s">
        <v>29</v>
      </c>
      <c r="U3629" s="12">
        <f>((alpha*(beta^speed))*(speed^ceta))</f>
        <v>0.14490435450136793</v>
      </c>
      <c r="V3629" s="8">
        <f t="shared" si="121"/>
        <v>86</v>
      </c>
    </row>
    <row r="3630" spans="1:22">
      <c r="A3630" s="34" t="s">
        <v>19</v>
      </c>
      <c r="B3630" s="34" t="s">
        <v>68</v>
      </c>
      <c r="C3630" s="5" t="s">
        <v>126</v>
      </c>
      <c r="D3630" s="35" t="s">
        <v>85</v>
      </c>
      <c r="E3630" s="36" t="s">
        <v>18</v>
      </c>
      <c r="F3630" s="37">
        <v>100</v>
      </c>
      <c r="G3630" s="38">
        <v>-0.02</v>
      </c>
      <c r="H3630" s="34">
        <v>0.99243280431912262</v>
      </c>
      <c r="I3630" s="35">
        <v>3.3255872885886537E-2</v>
      </c>
      <c r="J3630" s="35">
        <v>-7.4322752717119664</v>
      </c>
      <c r="K3630" s="35">
        <v>0.83384906627549071</v>
      </c>
      <c r="L3630" s="35">
        <v>0.38440516234380179</v>
      </c>
      <c r="M3630" s="35">
        <v>0</v>
      </c>
      <c r="N3630" s="35">
        <v>0</v>
      </c>
      <c r="O3630" s="35">
        <v>0</v>
      </c>
      <c r="P3630" s="36">
        <v>12</v>
      </c>
      <c r="Q3630" s="37">
        <v>86</v>
      </c>
      <c r="R3630" s="36">
        <v>8</v>
      </c>
      <c r="S3630" s="39">
        <f t="shared" si="120"/>
        <v>86</v>
      </c>
      <c r="T3630" s="34" t="s">
        <v>40</v>
      </c>
      <c r="U3630" s="12">
        <f>(alpha-(beta*EXP(((-1)*ceta)*(speed^delta))))</f>
        <v>0.10642486424968792</v>
      </c>
      <c r="V3630" s="8">
        <f t="shared" si="121"/>
        <v>86</v>
      </c>
    </row>
    <row r="3631" spans="1:22">
      <c r="A3631" s="34" t="s">
        <v>19</v>
      </c>
      <c r="B3631" s="34" t="s">
        <v>68</v>
      </c>
      <c r="C3631" s="5" t="s">
        <v>126</v>
      </c>
      <c r="D3631" s="35" t="s">
        <v>85</v>
      </c>
      <c r="E3631" s="36" t="s">
        <v>17</v>
      </c>
      <c r="F3631" s="37">
        <v>100</v>
      </c>
      <c r="G3631" s="38">
        <v>-0.02</v>
      </c>
      <c r="H3631" s="34">
        <v>0.97204745714070317</v>
      </c>
      <c r="I3631" s="35">
        <v>-2.2904954463832277E-3</v>
      </c>
      <c r="J3631" s="35">
        <v>0.42006194746851566</v>
      </c>
      <c r="K3631" s="35">
        <v>-26.958964541463754</v>
      </c>
      <c r="L3631" s="35">
        <v>681.84168168889516</v>
      </c>
      <c r="M3631" s="35">
        <v>0</v>
      </c>
      <c r="N3631" s="35">
        <v>0</v>
      </c>
      <c r="O3631" s="35">
        <v>0</v>
      </c>
      <c r="P3631" s="36">
        <v>12</v>
      </c>
      <c r="Q3631" s="37">
        <v>86</v>
      </c>
      <c r="R3631" s="36">
        <v>14</v>
      </c>
      <c r="S3631" s="39">
        <f t="shared" si="120"/>
        <v>86</v>
      </c>
      <c r="T3631" s="34" t="s">
        <v>51</v>
      </c>
      <c r="U3631" s="12">
        <f>(((alpha*(speed^3))+(beta*(speed^2))+(ceta*speed))+delta)</f>
        <v>13.265522955423762</v>
      </c>
      <c r="V3631" s="8">
        <f t="shared" si="121"/>
        <v>86</v>
      </c>
    </row>
    <row r="3632" spans="1:22">
      <c r="A3632" s="34" t="s">
        <v>19</v>
      </c>
      <c r="B3632" s="34" t="s">
        <v>68</v>
      </c>
      <c r="C3632" s="5" t="s">
        <v>126</v>
      </c>
      <c r="D3632" s="35" t="s">
        <v>85</v>
      </c>
      <c r="E3632" s="36" t="s">
        <v>15</v>
      </c>
      <c r="F3632" s="37">
        <v>0</v>
      </c>
      <c r="G3632" s="38">
        <v>0.02</v>
      </c>
      <c r="H3632" s="34">
        <v>0.9878641690608565</v>
      </c>
      <c r="I3632" s="35">
        <v>61.807914481481184</v>
      </c>
      <c r="J3632" s="35">
        <v>1.0110570097860272</v>
      </c>
      <c r="K3632" s="35">
        <v>-1.0646923879778796</v>
      </c>
      <c r="L3632" s="35">
        <v>0</v>
      </c>
      <c r="M3632" s="35">
        <v>0</v>
      </c>
      <c r="N3632" s="35">
        <v>0</v>
      </c>
      <c r="O3632" s="35">
        <v>0</v>
      </c>
      <c r="P3632" s="36">
        <v>12</v>
      </c>
      <c r="Q3632" s="37">
        <v>86</v>
      </c>
      <c r="R3632" s="36">
        <v>0</v>
      </c>
      <c r="S3632" s="39">
        <f t="shared" si="120"/>
        <v>86</v>
      </c>
      <c r="T3632" s="34" t="s">
        <v>29</v>
      </c>
      <c r="U3632" s="12">
        <f>((alpha*(beta^speed))*(speed^ceta))</f>
        <v>1.387087140936083</v>
      </c>
      <c r="V3632" s="8">
        <f t="shared" si="121"/>
        <v>86</v>
      </c>
    </row>
    <row r="3633" spans="1:22">
      <c r="A3633" s="34" t="s">
        <v>19</v>
      </c>
      <c r="B3633" s="34" t="s">
        <v>68</v>
      </c>
      <c r="C3633" s="5" t="s">
        <v>126</v>
      </c>
      <c r="D3633" s="35" t="s">
        <v>85</v>
      </c>
      <c r="E3633" s="36" t="s">
        <v>16</v>
      </c>
      <c r="F3633" s="37">
        <v>0</v>
      </c>
      <c r="G3633" s="38">
        <v>0.02</v>
      </c>
      <c r="H3633" s="34">
        <v>0.98384648947506881</v>
      </c>
      <c r="I3633" s="35">
        <v>72.778305379031224</v>
      </c>
      <c r="J3633" s="35">
        <v>1.0105735678195578</v>
      </c>
      <c r="K3633" s="35">
        <v>-0.64041626180622602</v>
      </c>
      <c r="L3633" s="35">
        <v>0</v>
      </c>
      <c r="M3633" s="35">
        <v>0</v>
      </c>
      <c r="N3633" s="35">
        <v>0</v>
      </c>
      <c r="O3633" s="35">
        <v>0</v>
      </c>
      <c r="P3633" s="36">
        <v>12</v>
      </c>
      <c r="Q3633" s="37">
        <v>86</v>
      </c>
      <c r="R3633" s="36">
        <v>0</v>
      </c>
      <c r="S3633" s="39">
        <f t="shared" si="120"/>
        <v>86</v>
      </c>
      <c r="T3633" s="34" t="s">
        <v>29</v>
      </c>
      <c r="U3633" s="12">
        <f>((alpha*(beta^speed))*(speed^ceta))</f>
        <v>10.374330176356555</v>
      </c>
      <c r="V3633" s="8">
        <f t="shared" si="121"/>
        <v>86</v>
      </c>
    </row>
    <row r="3634" spans="1:22">
      <c r="A3634" s="34" t="s">
        <v>19</v>
      </c>
      <c r="B3634" s="34" t="s">
        <v>68</v>
      </c>
      <c r="C3634" s="5" t="s">
        <v>126</v>
      </c>
      <c r="D3634" s="35" t="s">
        <v>85</v>
      </c>
      <c r="E3634" s="36" t="s">
        <v>14</v>
      </c>
      <c r="F3634" s="37">
        <v>0</v>
      </c>
      <c r="G3634" s="38">
        <v>0.02</v>
      </c>
      <c r="H3634" s="34">
        <v>0.99813881205547017</v>
      </c>
      <c r="I3634" s="35">
        <v>-8.034551941819823E-2</v>
      </c>
      <c r="J3634" s="35">
        <v>4.040926374343725E-2</v>
      </c>
      <c r="K3634" s="35">
        <v>1.2886970106559519</v>
      </c>
      <c r="L3634" s="35">
        <v>0</v>
      </c>
      <c r="M3634" s="35">
        <v>0</v>
      </c>
      <c r="N3634" s="35">
        <v>0</v>
      </c>
      <c r="O3634" s="35">
        <v>0</v>
      </c>
      <c r="P3634" s="36">
        <v>12</v>
      </c>
      <c r="Q3634" s="37">
        <v>86</v>
      </c>
      <c r="R3634" s="36">
        <v>2</v>
      </c>
      <c r="S3634" s="39">
        <f t="shared" si="120"/>
        <v>86</v>
      </c>
      <c r="T3634" s="34" t="s">
        <v>31</v>
      </c>
      <c r="U3634" s="12">
        <f>((alpha+(beta*speed))^((-1)/ceta))</f>
        <v>0.38734236753177609</v>
      </c>
      <c r="V3634" s="8">
        <f t="shared" si="121"/>
        <v>86</v>
      </c>
    </row>
    <row r="3635" spans="1:22">
      <c r="A3635" s="34" t="s">
        <v>19</v>
      </c>
      <c r="B3635" s="34" t="s">
        <v>68</v>
      </c>
      <c r="C3635" s="5" t="s">
        <v>126</v>
      </c>
      <c r="D3635" s="35" t="s">
        <v>85</v>
      </c>
      <c r="E3635" s="36" t="s">
        <v>18</v>
      </c>
      <c r="F3635" s="37">
        <v>0</v>
      </c>
      <c r="G3635" s="38">
        <v>0.02</v>
      </c>
      <c r="H3635" s="34">
        <v>0.99687940145348275</v>
      </c>
      <c r="I3635" s="35">
        <v>-2.7206111833176873E-2</v>
      </c>
      <c r="J3635" s="35">
        <v>9.4565632204865288E-2</v>
      </c>
      <c r="K3635" s="35">
        <v>-5.9131122303357042E-4</v>
      </c>
      <c r="L3635" s="35">
        <v>0</v>
      </c>
      <c r="M3635" s="35">
        <v>0</v>
      </c>
      <c r="N3635" s="35">
        <v>0</v>
      </c>
      <c r="O3635" s="35">
        <v>0</v>
      </c>
      <c r="P3635" s="36">
        <v>12</v>
      </c>
      <c r="Q3635" s="37">
        <v>86</v>
      </c>
      <c r="R3635" s="36">
        <v>5</v>
      </c>
      <c r="S3635" s="39">
        <f t="shared" si="120"/>
        <v>86</v>
      </c>
      <c r="T3635" s="34" t="s">
        <v>36</v>
      </c>
      <c r="U3635" s="12">
        <f>(1/(((ceta*(speed^2))+(beta*speed))+alpha))</f>
        <v>0.26794562815230827</v>
      </c>
      <c r="V3635" s="8">
        <f t="shared" si="121"/>
        <v>86</v>
      </c>
    </row>
    <row r="3636" spans="1:22">
      <c r="A3636" s="34" t="s">
        <v>19</v>
      </c>
      <c r="B3636" s="34" t="s">
        <v>68</v>
      </c>
      <c r="C3636" s="5" t="s">
        <v>126</v>
      </c>
      <c r="D3636" s="35" t="s">
        <v>85</v>
      </c>
      <c r="E3636" s="36" t="s">
        <v>17</v>
      </c>
      <c r="F3636" s="37">
        <v>0</v>
      </c>
      <c r="G3636" s="38">
        <v>0.02</v>
      </c>
      <c r="H3636" s="34">
        <v>0.99350990943721795</v>
      </c>
      <c r="I3636" s="35">
        <v>3422.4985536628647</v>
      </c>
      <c r="J3636" s="35">
        <v>1.0119616445944302</v>
      </c>
      <c r="K3636" s="35">
        <v>-0.78183336491033506</v>
      </c>
      <c r="L3636" s="35">
        <v>0</v>
      </c>
      <c r="M3636" s="35">
        <v>0</v>
      </c>
      <c r="N3636" s="35">
        <v>0</v>
      </c>
      <c r="O3636" s="35">
        <v>0</v>
      </c>
      <c r="P3636" s="36">
        <v>12</v>
      </c>
      <c r="Q3636" s="37">
        <v>86</v>
      </c>
      <c r="R3636" s="36">
        <v>0</v>
      </c>
      <c r="S3636" s="39">
        <f t="shared" si="120"/>
        <v>86</v>
      </c>
      <c r="T3636" s="34" t="s">
        <v>29</v>
      </c>
      <c r="U3636" s="12">
        <f>((alpha*(beta^speed))*(speed^ceta))</f>
        <v>292.41276434679463</v>
      </c>
      <c r="V3636" s="8">
        <f t="shared" si="121"/>
        <v>86</v>
      </c>
    </row>
    <row r="3637" spans="1:22">
      <c r="A3637" s="34" t="s">
        <v>19</v>
      </c>
      <c r="B3637" s="34" t="s">
        <v>68</v>
      </c>
      <c r="C3637" s="5" t="s">
        <v>126</v>
      </c>
      <c r="D3637" s="35" t="s">
        <v>85</v>
      </c>
      <c r="E3637" s="36" t="s">
        <v>15</v>
      </c>
      <c r="F3637" s="37">
        <v>50</v>
      </c>
      <c r="G3637" s="38">
        <v>0.02</v>
      </c>
      <c r="H3637" s="34">
        <v>0.9452165826742106</v>
      </c>
      <c r="I3637" s="35">
        <v>2.0932272478081551</v>
      </c>
      <c r="J3637" s="35">
        <v>16.047270558338962</v>
      </c>
      <c r="K3637" s="35">
        <v>-0.18554966218725966</v>
      </c>
      <c r="L3637" s="35">
        <v>0.13343046775037476</v>
      </c>
      <c r="M3637" s="35">
        <v>8.1712899115031545E-2</v>
      </c>
      <c r="N3637" s="35">
        <v>0</v>
      </c>
      <c r="O3637" s="35">
        <v>0</v>
      </c>
      <c r="P3637" s="36">
        <v>12</v>
      </c>
      <c r="Q3637" s="37">
        <v>86</v>
      </c>
      <c r="R3637" s="36">
        <v>10</v>
      </c>
      <c r="S3637" s="39">
        <f t="shared" si="120"/>
        <v>86</v>
      </c>
      <c r="T3637" s="34" t="s">
        <v>44</v>
      </c>
      <c r="U3637" s="12">
        <f>(alpha+(beta/(1+EXP((((-1)*ceta)+(delta*LN(speed)))+(epsilon*speed)))))</f>
        <v>2.0997525203108616</v>
      </c>
      <c r="V3637" s="8">
        <f t="shared" si="121"/>
        <v>86</v>
      </c>
    </row>
    <row r="3638" spans="1:22">
      <c r="A3638" s="34" t="s">
        <v>19</v>
      </c>
      <c r="B3638" s="34" t="s">
        <v>68</v>
      </c>
      <c r="C3638" s="5" t="s">
        <v>126</v>
      </c>
      <c r="D3638" s="35" t="s">
        <v>85</v>
      </c>
      <c r="E3638" s="36" t="s">
        <v>16</v>
      </c>
      <c r="F3638" s="37">
        <v>50</v>
      </c>
      <c r="G3638" s="38">
        <v>0.02</v>
      </c>
      <c r="H3638" s="34">
        <v>0.97722784651283223</v>
      </c>
      <c r="I3638" s="35">
        <v>9.206912518597246</v>
      </c>
      <c r="J3638" s="35">
        <v>4.4257980428746818E-2</v>
      </c>
      <c r="K3638" s="35">
        <v>113.87137194181228</v>
      </c>
      <c r="L3638" s="35">
        <v>-0.95735302327333338</v>
      </c>
      <c r="M3638" s="35">
        <v>0</v>
      </c>
      <c r="N3638" s="35">
        <v>0</v>
      </c>
      <c r="O3638" s="35">
        <v>0</v>
      </c>
      <c r="P3638" s="36">
        <v>12</v>
      </c>
      <c r="Q3638" s="37">
        <v>86</v>
      </c>
      <c r="R3638" s="36">
        <v>1</v>
      </c>
      <c r="S3638" s="39">
        <f t="shared" si="120"/>
        <v>86</v>
      </c>
      <c r="T3638" s="34" t="s">
        <v>30</v>
      </c>
      <c r="U3638" s="12">
        <f>((alpha*(speed^beta))+(ceta*(speed^delta)))</f>
        <v>12.814330451518238</v>
      </c>
      <c r="V3638" s="8">
        <f t="shared" si="121"/>
        <v>86</v>
      </c>
    </row>
    <row r="3639" spans="1:22">
      <c r="A3639" s="34" t="s">
        <v>19</v>
      </c>
      <c r="B3639" s="34" t="s">
        <v>68</v>
      </c>
      <c r="C3639" s="5" t="s">
        <v>126</v>
      </c>
      <c r="D3639" s="35" t="s">
        <v>85</v>
      </c>
      <c r="E3639" s="36" t="s">
        <v>14</v>
      </c>
      <c r="F3639" s="37">
        <v>50</v>
      </c>
      <c r="G3639" s="38">
        <v>0.02</v>
      </c>
      <c r="H3639" s="34">
        <v>0.99809983369093558</v>
      </c>
      <c r="I3639" s="35">
        <v>1.7809859255189187E-2</v>
      </c>
      <c r="J3639" s="35">
        <v>4.2437393962646008E-2</v>
      </c>
      <c r="K3639" s="35">
        <v>-2.1893338527298879E-4</v>
      </c>
      <c r="L3639" s="35">
        <v>0</v>
      </c>
      <c r="M3639" s="35">
        <v>0</v>
      </c>
      <c r="N3639" s="35">
        <v>0</v>
      </c>
      <c r="O3639" s="35">
        <v>0</v>
      </c>
      <c r="P3639" s="36">
        <v>12</v>
      </c>
      <c r="Q3639" s="37">
        <v>86</v>
      </c>
      <c r="R3639" s="36">
        <v>5</v>
      </c>
      <c r="S3639" s="39">
        <f t="shared" si="120"/>
        <v>86</v>
      </c>
      <c r="T3639" s="34" t="s">
        <v>36</v>
      </c>
      <c r="U3639" s="12">
        <f>(1/(((ceta*(speed^2))+(beta*speed))+alpha))</f>
        <v>0.48823490044870943</v>
      </c>
      <c r="V3639" s="8">
        <f t="shared" si="121"/>
        <v>86</v>
      </c>
    </row>
    <row r="3640" spans="1:22">
      <c r="A3640" s="34" t="s">
        <v>19</v>
      </c>
      <c r="B3640" s="34" t="s">
        <v>68</v>
      </c>
      <c r="C3640" s="5" t="s">
        <v>126</v>
      </c>
      <c r="D3640" s="35" t="s">
        <v>85</v>
      </c>
      <c r="E3640" s="36" t="s">
        <v>18</v>
      </c>
      <c r="F3640" s="37">
        <v>50</v>
      </c>
      <c r="G3640" s="38">
        <v>0.02</v>
      </c>
      <c r="H3640" s="34">
        <v>0.98624703381573753</v>
      </c>
      <c r="I3640" s="35">
        <v>6.6304933454591319</v>
      </c>
      <c r="J3640" s="35">
        <v>-0.7632315025395302</v>
      </c>
      <c r="K3640" s="35">
        <v>6.5618751049743035E-5</v>
      </c>
      <c r="L3640" s="35">
        <v>1.7556273984687623</v>
      </c>
      <c r="M3640" s="35">
        <v>0</v>
      </c>
      <c r="N3640" s="35">
        <v>0</v>
      </c>
      <c r="O3640" s="35">
        <v>0</v>
      </c>
      <c r="P3640" s="36">
        <v>12</v>
      </c>
      <c r="Q3640" s="37">
        <v>86</v>
      </c>
      <c r="R3640" s="36">
        <v>1</v>
      </c>
      <c r="S3640" s="39">
        <f t="shared" si="120"/>
        <v>86</v>
      </c>
      <c r="T3640" s="34" t="s">
        <v>30</v>
      </c>
      <c r="U3640" s="12">
        <f>((alpha*(speed^beta))+(ceta*(speed^delta)))</f>
        <v>0.38476098153609056</v>
      </c>
      <c r="V3640" s="8">
        <f t="shared" si="121"/>
        <v>86</v>
      </c>
    </row>
    <row r="3641" spans="1:22">
      <c r="A3641" s="34" t="s">
        <v>19</v>
      </c>
      <c r="B3641" s="34" t="s">
        <v>68</v>
      </c>
      <c r="C3641" s="5" t="s">
        <v>126</v>
      </c>
      <c r="D3641" s="35" t="s">
        <v>85</v>
      </c>
      <c r="E3641" s="36" t="s">
        <v>17</v>
      </c>
      <c r="F3641" s="37">
        <v>50</v>
      </c>
      <c r="G3641" s="38">
        <v>0.02</v>
      </c>
      <c r="H3641" s="34">
        <v>0.98642576478567057</v>
      </c>
      <c r="I3641" s="35">
        <v>2903.5292223456599</v>
      </c>
      <c r="J3641" s="35">
        <v>1.0093957287987021</v>
      </c>
      <c r="K3641" s="35">
        <v>-0.62846839333815629</v>
      </c>
      <c r="L3641" s="35">
        <v>0</v>
      </c>
      <c r="M3641" s="35">
        <v>0</v>
      </c>
      <c r="N3641" s="35">
        <v>0</v>
      </c>
      <c r="O3641" s="35">
        <v>0</v>
      </c>
      <c r="P3641" s="36">
        <v>12</v>
      </c>
      <c r="Q3641" s="37">
        <v>86</v>
      </c>
      <c r="R3641" s="36">
        <v>0</v>
      </c>
      <c r="S3641" s="39">
        <f t="shared" si="120"/>
        <v>86</v>
      </c>
      <c r="T3641" s="34" t="s">
        <v>29</v>
      </c>
      <c r="U3641" s="12">
        <f>((alpha*(beta^speed))*(speed^ceta))</f>
        <v>394.85792660038373</v>
      </c>
      <c r="V3641" s="8">
        <f t="shared" si="121"/>
        <v>86</v>
      </c>
    </row>
    <row r="3642" spans="1:22">
      <c r="A3642" s="34" t="s">
        <v>19</v>
      </c>
      <c r="B3642" s="34" t="s">
        <v>68</v>
      </c>
      <c r="C3642" s="5" t="s">
        <v>126</v>
      </c>
      <c r="D3642" s="35" t="s">
        <v>85</v>
      </c>
      <c r="E3642" s="36" t="s">
        <v>15</v>
      </c>
      <c r="F3642" s="37">
        <v>100</v>
      </c>
      <c r="G3642" s="38">
        <v>0.02</v>
      </c>
      <c r="H3642" s="34">
        <v>0.93869464895886123</v>
      </c>
      <c r="I3642" s="35">
        <v>2.4816670500296594</v>
      </c>
      <c r="J3642" s="35">
        <v>3.6321428014159411</v>
      </c>
      <c r="K3642" s="35">
        <v>1.9198975247585608</v>
      </c>
      <c r="L3642" s="35">
        <v>-0.33487821111552385</v>
      </c>
      <c r="M3642" s="35">
        <v>0.1274134839847082</v>
      </c>
      <c r="N3642" s="35">
        <v>0</v>
      </c>
      <c r="O3642" s="35">
        <v>0</v>
      </c>
      <c r="P3642" s="36">
        <v>12</v>
      </c>
      <c r="Q3642" s="37">
        <v>85</v>
      </c>
      <c r="R3642" s="36">
        <v>10</v>
      </c>
      <c r="S3642" s="39">
        <f t="shared" si="120"/>
        <v>85</v>
      </c>
      <c r="T3642" s="34" t="s">
        <v>44</v>
      </c>
      <c r="U3642" s="12">
        <f>(alpha+(beta/(1+EXP((((-1)*ceta)+(delta*LN(speed)))+(epsilon*speed)))))</f>
        <v>2.4838365117339523</v>
      </c>
      <c r="V3642" s="8">
        <f t="shared" si="121"/>
        <v>85</v>
      </c>
    </row>
    <row r="3643" spans="1:22">
      <c r="A3643" s="34" t="s">
        <v>19</v>
      </c>
      <c r="B3643" s="34" t="s">
        <v>68</v>
      </c>
      <c r="C3643" s="5" t="s">
        <v>126</v>
      </c>
      <c r="D3643" s="35" t="s">
        <v>85</v>
      </c>
      <c r="E3643" s="36" t="s">
        <v>16</v>
      </c>
      <c r="F3643" s="37">
        <v>100</v>
      </c>
      <c r="G3643" s="38">
        <v>0.02</v>
      </c>
      <c r="H3643" s="34">
        <v>0.97000727266515374</v>
      </c>
      <c r="I3643" s="35">
        <v>59.892783653449094</v>
      </c>
      <c r="J3643" s="35">
        <v>1.0039399685167782</v>
      </c>
      <c r="K3643" s="35">
        <v>-0.37684709494830448</v>
      </c>
      <c r="L3643" s="35">
        <v>0</v>
      </c>
      <c r="M3643" s="35">
        <v>0</v>
      </c>
      <c r="N3643" s="35">
        <v>0</v>
      </c>
      <c r="O3643" s="35">
        <v>0</v>
      </c>
      <c r="P3643" s="36">
        <v>12</v>
      </c>
      <c r="Q3643" s="37">
        <v>85</v>
      </c>
      <c r="R3643" s="36">
        <v>0</v>
      </c>
      <c r="S3643" s="39">
        <f t="shared" si="120"/>
        <v>85</v>
      </c>
      <c r="T3643" s="34" t="s">
        <v>29</v>
      </c>
      <c r="U3643" s="12">
        <f>((alpha*(beta^speed))*(speed^ceta))</f>
        <v>15.683279016829179</v>
      </c>
      <c r="V3643" s="8">
        <f t="shared" si="121"/>
        <v>85</v>
      </c>
    </row>
    <row r="3644" spans="1:22">
      <c r="A3644" s="34" t="s">
        <v>19</v>
      </c>
      <c r="B3644" s="34" t="s">
        <v>68</v>
      </c>
      <c r="C3644" s="5" t="s">
        <v>126</v>
      </c>
      <c r="D3644" s="35" t="s">
        <v>85</v>
      </c>
      <c r="E3644" s="36" t="s">
        <v>14</v>
      </c>
      <c r="F3644" s="37">
        <v>100</v>
      </c>
      <c r="G3644" s="38">
        <v>0.02</v>
      </c>
      <c r="H3644" s="34">
        <v>0.9967303740537794</v>
      </c>
      <c r="I3644" s="35">
        <v>22.936704777931336</v>
      </c>
      <c r="J3644" s="35">
        <v>1.0107302422624673</v>
      </c>
      <c r="K3644" s="35">
        <v>-1.0268954622424689</v>
      </c>
      <c r="L3644" s="35">
        <v>0</v>
      </c>
      <c r="M3644" s="35">
        <v>0</v>
      </c>
      <c r="N3644" s="35">
        <v>0</v>
      </c>
      <c r="O3644" s="35">
        <v>0</v>
      </c>
      <c r="P3644" s="36">
        <v>12</v>
      </c>
      <c r="Q3644" s="37">
        <v>85</v>
      </c>
      <c r="R3644" s="36">
        <v>0</v>
      </c>
      <c r="S3644" s="39">
        <f t="shared" si="120"/>
        <v>85</v>
      </c>
      <c r="T3644" s="34" t="s">
        <v>29</v>
      </c>
      <c r="U3644" s="12">
        <f>((alpha*(beta^speed))*(speed^ceta))</f>
        <v>0.59322115253529539</v>
      </c>
      <c r="V3644" s="8">
        <f t="shared" si="121"/>
        <v>85</v>
      </c>
    </row>
    <row r="3645" spans="1:22">
      <c r="A3645" s="34" t="s">
        <v>19</v>
      </c>
      <c r="B3645" s="34" t="s">
        <v>68</v>
      </c>
      <c r="C3645" s="5" t="s">
        <v>126</v>
      </c>
      <c r="D3645" s="35" t="s">
        <v>85</v>
      </c>
      <c r="E3645" s="36" t="s">
        <v>18</v>
      </c>
      <c r="F3645" s="37">
        <v>100</v>
      </c>
      <c r="G3645" s="38">
        <v>0.02</v>
      </c>
      <c r="H3645" s="34">
        <v>0.96604429637293388</v>
      </c>
      <c r="I3645" s="35">
        <v>0.48319567311368039</v>
      </c>
      <c r="J3645" s="35">
        <v>2.2336251155067055</v>
      </c>
      <c r="K3645" s="35">
        <v>0.16195000541725704</v>
      </c>
      <c r="L3645" s="35">
        <v>0.11448851733681259</v>
      </c>
      <c r="M3645" s="35">
        <v>7.959375220468301E-2</v>
      </c>
      <c r="N3645" s="35">
        <v>0</v>
      </c>
      <c r="O3645" s="35">
        <v>0</v>
      </c>
      <c r="P3645" s="36">
        <v>12</v>
      </c>
      <c r="Q3645" s="37">
        <v>85</v>
      </c>
      <c r="R3645" s="36">
        <v>10</v>
      </c>
      <c r="S3645" s="39">
        <f t="shared" si="120"/>
        <v>85</v>
      </c>
      <c r="T3645" s="34" t="s">
        <v>44</v>
      </c>
      <c r="U3645" s="12">
        <f>(alpha+(beta/(1+EXP((((-1)*ceta)+(delta*LN(speed)))+(epsilon*speed)))))</f>
        <v>0.48501490589272145</v>
      </c>
      <c r="V3645" s="8">
        <f t="shared" si="121"/>
        <v>85</v>
      </c>
    </row>
    <row r="3646" spans="1:22">
      <c r="A3646" s="34" t="s">
        <v>19</v>
      </c>
      <c r="B3646" s="34" t="s">
        <v>68</v>
      </c>
      <c r="C3646" s="5" t="s">
        <v>126</v>
      </c>
      <c r="D3646" s="35" t="s">
        <v>85</v>
      </c>
      <c r="E3646" s="36" t="s">
        <v>17</v>
      </c>
      <c r="F3646" s="37">
        <v>100</v>
      </c>
      <c r="G3646" s="38">
        <v>0.02</v>
      </c>
      <c r="H3646" s="34">
        <v>0.97838203743140728</v>
      </c>
      <c r="I3646" s="35">
        <v>2648.1158108156897</v>
      </c>
      <c r="J3646" s="35">
        <v>1.0071908738961182</v>
      </c>
      <c r="K3646" s="35">
        <v>-0.51637861172104116</v>
      </c>
      <c r="L3646" s="35">
        <v>0</v>
      </c>
      <c r="M3646" s="35">
        <v>0</v>
      </c>
      <c r="N3646" s="35">
        <v>0</v>
      </c>
      <c r="O3646" s="35">
        <v>0</v>
      </c>
      <c r="P3646" s="36">
        <v>12</v>
      </c>
      <c r="Q3646" s="37">
        <v>85</v>
      </c>
      <c r="R3646" s="36">
        <v>0</v>
      </c>
      <c r="S3646" s="39">
        <f t="shared" si="120"/>
        <v>85</v>
      </c>
      <c r="T3646" s="34" t="s">
        <v>29</v>
      </c>
      <c r="U3646" s="12">
        <f>((alpha*(beta^speed))*(speed^ceta))</f>
        <v>491.05233201301706</v>
      </c>
      <c r="V3646" s="8">
        <f t="shared" si="121"/>
        <v>85</v>
      </c>
    </row>
    <row r="3647" spans="1:22">
      <c r="A3647" s="34" t="s">
        <v>19</v>
      </c>
      <c r="B3647" s="34" t="s">
        <v>68</v>
      </c>
      <c r="C3647" s="5" t="s">
        <v>126</v>
      </c>
      <c r="D3647" s="35" t="s">
        <v>85</v>
      </c>
      <c r="E3647" s="36" t="s">
        <v>15</v>
      </c>
      <c r="F3647" s="37">
        <v>0</v>
      </c>
      <c r="G3647" s="38">
        <v>0.04</v>
      </c>
      <c r="H3647" s="34">
        <v>0.98179610387012639</v>
      </c>
      <c r="I3647" s="35">
        <v>68.291141484161628</v>
      </c>
      <c r="J3647" s="35">
        <v>1.0184056372002797</v>
      </c>
      <c r="K3647" s="35">
        <v>-1.1253894092041756</v>
      </c>
      <c r="L3647" s="35">
        <v>0</v>
      </c>
      <c r="M3647" s="35">
        <v>0</v>
      </c>
      <c r="N3647" s="35">
        <v>0</v>
      </c>
      <c r="O3647" s="35">
        <v>0</v>
      </c>
      <c r="P3647" s="36">
        <v>12</v>
      </c>
      <c r="Q3647" s="37">
        <v>86</v>
      </c>
      <c r="R3647" s="36">
        <v>0</v>
      </c>
      <c r="S3647" s="39">
        <f t="shared" si="120"/>
        <v>86</v>
      </c>
      <c r="T3647" s="34" t="s">
        <v>29</v>
      </c>
      <c r="U3647" s="12">
        <f>((alpha*(beta^speed))*(speed^ceta))</f>
        <v>2.1801613660351249</v>
      </c>
      <c r="V3647" s="8">
        <f t="shared" si="121"/>
        <v>86</v>
      </c>
    </row>
    <row r="3648" spans="1:22">
      <c r="A3648" s="34" t="s">
        <v>19</v>
      </c>
      <c r="B3648" s="34" t="s">
        <v>68</v>
      </c>
      <c r="C3648" s="5" t="s">
        <v>126</v>
      </c>
      <c r="D3648" s="35" t="s">
        <v>85</v>
      </c>
      <c r="E3648" s="36" t="s">
        <v>16</v>
      </c>
      <c r="F3648" s="37">
        <v>0</v>
      </c>
      <c r="G3648" s="38">
        <v>0.04</v>
      </c>
      <c r="H3648" s="34">
        <v>0.98970879907640685</v>
      </c>
      <c r="I3648" s="35">
        <v>142.56920064543147</v>
      </c>
      <c r="J3648" s="35">
        <v>-1.0622868691605647</v>
      </c>
      <c r="K3648" s="35">
        <v>8.0799284832072207</v>
      </c>
      <c r="L3648" s="35">
        <v>0.10530869105588661</v>
      </c>
      <c r="M3648" s="35">
        <v>0</v>
      </c>
      <c r="N3648" s="35">
        <v>0</v>
      </c>
      <c r="O3648" s="35">
        <v>0</v>
      </c>
      <c r="P3648" s="36">
        <v>12</v>
      </c>
      <c r="Q3648" s="37">
        <v>86</v>
      </c>
      <c r="R3648" s="36">
        <v>1</v>
      </c>
      <c r="S3648" s="39">
        <f t="shared" si="120"/>
        <v>86</v>
      </c>
      <c r="T3648" s="34" t="s">
        <v>30</v>
      </c>
      <c r="U3648" s="12">
        <f>((alpha*(speed^beta))+(ceta*(speed^delta)))</f>
        <v>14.172096267698302</v>
      </c>
      <c r="V3648" s="8">
        <f t="shared" si="121"/>
        <v>86</v>
      </c>
    </row>
    <row r="3649" spans="1:22">
      <c r="A3649" s="34" t="s">
        <v>19</v>
      </c>
      <c r="B3649" s="34" t="s">
        <v>68</v>
      </c>
      <c r="C3649" s="5" t="s">
        <v>126</v>
      </c>
      <c r="D3649" s="35" t="s">
        <v>85</v>
      </c>
      <c r="E3649" s="36" t="s">
        <v>14</v>
      </c>
      <c r="F3649" s="37">
        <v>0</v>
      </c>
      <c r="G3649" s="38">
        <v>0.04</v>
      </c>
      <c r="H3649" s="34">
        <v>0.99792631103762908</v>
      </c>
      <c r="I3649" s="35">
        <v>7.9554893431782424E-3</v>
      </c>
      <c r="J3649" s="35">
        <v>4.1211075803694618E-2</v>
      </c>
      <c r="K3649" s="35">
        <v>-2.0493492517972817E-4</v>
      </c>
      <c r="L3649" s="35">
        <v>0</v>
      </c>
      <c r="M3649" s="35">
        <v>0</v>
      </c>
      <c r="N3649" s="35">
        <v>0</v>
      </c>
      <c r="O3649" s="35">
        <v>0</v>
      </c>
      <c r="P3649" s="36">
        <v>12</v>
      </c>
      <c r="Q3649" s="37">
        <v>86</v>
      </c>
      <c r="R3649" s="36">
        <v>5</v>
      </c>
      <c r="S3649" s="39">
        <f t="shared" si="120"/>
        <v>86</v>
      </c>
      <c r="T3649" s="34" t="s">
        <v>36</v>
      </c>
      <c r="U3649" s="12">
        <f>(1/(((ceta*(speed^2))+(beta*speed))+alpha))</f>
        <v>0.49106041653834093</v>
      </c>
      <c r="V3649" s="8">
        <f t="shared" si="121"/>
        <v>86</v>
      </c>
    </row>
    <row r="3650" spans="1:22">
      <c r="A3650" s="34" t="s">
        <v>19</v>
      </c>
      <c r="B3650" s="34" t="s">
        <v>68</v>
      </c>
      <c r="C3650" s="5" t="s">
        <v>126</v>
      </c>
      <c r="D3650" s="35" t="s">
        <v>85</v>
      </c>
      <c r="E3650" s="36" t="s">
        <v>18</v>
      </c>
      <c r="F3650" s="37">
        <v>0</v>
      </c>
      <c r="G3650" s="38">
        <v>0.04</v>
      </c>
      <c r="H3650" s="34">
        <v>0.99625703039703273</v>
      </c>
      <c r="I3650" s="35">
        <v>12.120888351646288</v>
      </c>
      <c r="J3650" s="35">
        <v>1.0153713779616809</v>
      </c>
      <c r="K3650" s="35">
        <v>-1.0772733395303569</v>
      </c>
      <c r="L3650" s="35">
        <v>0</v>
      </c>
      <c r="M3650" s="35">
        <v>0</v>
      </c>
      <c r="N3650" s="35">
        <v>0</v>
      </c>
      <c r="O3650" s="35">
        <v>0</v>
      </c>
      <c r="P3650" s="36">
        <v>12</v>
      </c>
      <c r="Q3650" s="37">
        <v>86</v>
      </c>
      <c r="R3650" s="36">
        <v>0</v>
      </c>
      <c r="S3650" s="39">
        <f t="shared" ref="S3650:S3713" si="122">V3650</f>
        <v>86</v>
      </c>
      <c r="T3650" s="34" t="s">
        <v>29</v>
      </c>
      <c r="U3650" s="12">
        <f>((alpha*(beta^speed))*(speed^ceta))</f>
        <v>0.37093149365837691</v>
      </c>
      <c r="V3650" s="8">
        <f t="shared" ref="V3650:V3713" si="123">IF($V$1&lt;P3650,P3650,IF($V$1&gt;Q3650,Q3650,$V$1))</f>
        <v>86</v>
      </c>
    </row>
    <row r="3651" spans="1:22">
      <c r="A3651" s="34" t="s">
        <v>19</v>
      </c>
      <c r="B3651" s="34" t="s">
        <v>68</v>
      </c>
      <c r="C3651" s="5" t="s">
        <v>126</v>
      </c>
      <c r="D3651" s="35" t="s">
        <v>85</v>
      </c>
      <c r="E3651" s="36" t="s">
        <v>17</v>
      </c>
      <c r="F3651" s="37">
        <v>0</v>
      </c>
      <c r="G3651" s="38">
        <v>0.04</v>
      </c>
      <c r="H3651" s="34">
        <v>0.9936828042627498</v>
      </c>
      <c r="I3651" s="35">
        <v>2890.0233177732021</v>
      </c>
      <c r="J3651" s="35">
        <v>1.0110303532662626</v>
      </c>
      <c r="K3651" s="35">
        <v>-0.64156785115862003</v>
      </c>
      <c r="L3651" s="35">
        <v>0</v>
      </c>
      <c r="M3651" s="35">
        <v>0</v>
      </c>
      <c r="N3651" s="35">
        <v>0</v>
      </c>
      <c r="O3651" s="35">
        <v>0</v>
      </c>
      <c r="P3651" s="36">
        <v>12</v>
      </c>
      <c r="Q3651" s="37">
        <v>86</v>
      </c>
      <c r="R3651" s="36">
        <v>0</v>
      </c>
      <c r="S3651" s="39">
        <f t="shared" si="122"/>
        <v>86</v>
      </c>
      <c r="T3651" s="34" t="s">
        <v>29</v>
      </c>
      <c r="U3651" s="12">
        <f>((alpha*(beta^speed))*(speed^ceta))</f>
        <v>426.09852974296706</v>
      </c>
      <c r="V3651" s="8">
        <f t="shared" si="123"/>
        <v>86</v>
      </c>
    </row>
    <row r="3652" spans="1:22">
      <c r="A3652" s="34" t="s">
        <v>19</v>
      </c>
      <c r="B3652" s="34" t="s">
        <v>68</v>
      </c>
      <c r="C3652" s="5" t="s">
        <v>126</v>
      </c>
      <c r="D3652" s="35" t="s">
        <v>85</v>
      </c>
      <c r="E3652" s="36" t="s">
        <v>15</v>
      </c>
      <c r="F3652" s="37">
        <v>50</v>
      </c>
      <c r="G3652" s="38">
        <v>0.04</v>
      </c>
      <c r="H3652" s="34">
        <v>0.96415581567678643</v>
      </c>
      <c r="I3652" s="35">
        <v>2.6284079649413812</v>
      </c>
      <c r="J3652" s="35">
        <v>0.87254218966133512</v>
      </c>
      <c r="K3652" s="35">
        <v>-0.40302557951124285</v>
      </c>
      <c r="L3652" s="35">
        <v>0</v>
      </c>
      <c r="M3652" s="35">
        <v>0</v>
      </c>
      <c r="N3652" s="35">
        <v>0</v>
      </c>
      <c r="O3652" s="35">
        <v>0</v>
      </c>
      <c r="P3652" s="36">
        <v>12</v>
      </c>
      <c r="Q3652" s="37">
        <v>79</v>
      </c>
      <c r="R3652" s="36">
        <v>13</v>
      </c>
      <c r="S3652" s="39">
        <f t="shared" si="122"/>
        <v>79</v>
      </c>
      <c r="T3652" s="34" t="s">
        <v>50</v>
      </c>
      <c r="U3652" s="12">
        <f>EXP((alpha+(beta/speed))+(ceta*LN(speed)))</f>
        <v>2.4071742516837573</v>
      </c>
      <c r="V3652" s="8">
        <f t="shared" si="123"/>
        <v>79</v>
      </c>
    </row>
    <row r="3653" spans="1:22">
      <c r="A3653" s="34" t="s">
        <v>19</v>
      </c>
      <c r="B3653" s="34" t="s">
        <v>68</v>
      </c>
      <c r="C3653" s="5" t="s">
        <v>126</v>
      </c>
      <c r="D3653" s="35" t="s">
        <v>85</v>
      </c>
      <c r="E3653" s="36" t="s">
        <v>16</v>
      </c>
      <c r="F3653" s="37">
        <v>50</v>
      </c>
      <c r="G3653" s="38">
        <v>0.04</v>
      </c>
      <c r="H3653" s="34">
        <v>0.98777212668709691</v>
      </c>
      <c r="I3653" s="35">
        <v>20.737531390511123</v>
      </c>
      <c r="J3653" s="35">
        <v>-2.9064298985802425E-2</v>
      </c>
      <c r="K3653" s="35">
        <v>144.58133291933487</v>
      </c>
      <c r="L3653" s="35">
        <v>-1.1908570023601377</v>
      </c>
      <c r="M3653" s="35">
        <v>0</v>
      </c>
      <c r="N3653" s="35">
        <v>0</v>
      </c>
      <c r="O3653" s="35">
        <v>0</v>
      </c>
      <c r="P3653" s="36">
        <v>12</v>
      </c>
      <c r="Q3653" s="37">
        <v>79</v>
      </c>
      <c r="R3653" s="36">
        <v>1</v>
      </c>
      <c r="S3653" s="39">
        <f t="shared" si="122"/>
        <v>79</v>
      </c>
      <c r="T3653" s="34" t="s">
        <v>30</v>
      </c>
      <c r="U3653" s="12">
        <f>((alpha*(speed^beta))+(ceta*(speed^delta)))</f>
        <v>19.059229529207744</v>
      </c>
      <c r="V3653" s="8">
        <f t="shared" si="123"/>
        <v>79</v>
      </c>
    </row>
    <row r="3654" spans="1:22">
      <c r="A3654" s="34" t="s">
        <v>19</v>
      </c>
      <c r="B3654" s="34" t="s">
        <v>68</v>
      </c>
      <c r="C3654" s="5" t="s">
        <v>126</v>
      </c>
      <c r="D3654" s="35" t="s">
        <v>85</v>
      </c>
      <c r="E3654" s="36" t="s">
        <v>14</v>
      </c>
      <c r="F3654" s="37">
        <v>50</v>
      </c>
      <c r="G3654" s="38">
        <v>0.04</v>
      </c>
      <c r="H3654" s="34">
        <v>0.99750939514289083</v>
      </c>
      <c r="I3654" s="35">
        <v>1.3695619987209006E-2</v>
      </c>
      <c r="J3654" s="35">
        <v>4.1882759142594421E-2</v>
      </c>
      <c r="K3654" s="35">
        <v>-3.1831436769129466E-4</v>
      </c>
      <c r="L3654" s="35">
        <v>0</v>
      </c>
      <c r="M3654" s="35">
        <v>0</v>
      </c>
      <c r="N3654" s="35">
        <v>0</v>
      </c>
      <c r="O3654" s="35">
        <v>0</v>
      </c>
      <c r="P3654" s="36">
        <v>12</v>
      </c>
      <c r="Q3654" s="37">
        <v>79</v>
      </c>
      <c r="R3654" s="36">
        <v>5</v>
      </c>
      <c r="S3654" s="39">
        <f t="shared" si="122"/>
        <v>79</v>
      </c>
      <c r="T3654" s="34" t="s">
        <v>36</v>
      </c>
      <c r="U3654" s="12">
        <f>(1/(((ceta*(speed^2))+(beta*speed))+alpha))</f>
        <v>0.74859621918094976</v>
      </c>
      <c r="V3654" s="8">
        <f t="shared" si="123"/>
        <v>79</v>
      </c>
    </row>
    <row r="3655" spans="1:22">
      <c r="A3655" s="34" t="s">
        <v>19</v>
      </c>
      <c r="B3655" s="34" t="s">
        <v>68</v>
      </c>
      <c r="C3655" s="5" t="s">
        <v>126</v>
      </c>
      <c r="D3655" s="35" t="s">
        <v>85</v>
      </c>
      <c r="E3655" s="36" t="s">
        <v>18</v>
      </c>
      <c r="F3655" s="37">
        <v>50</v>
      </c>
      <c r="G3655" s="38">
        <v>0.04</v>
      </c>
      <c r="H3655" s="34">
        <v>0.97453524131853386</v>
      </c>
      <c r="I3655" s="35">
        <v>7.8331998286207529</v>
      </c>
      <c r="J3655" s="35">
        <v>1.0166028459330119</v>
      </c>
      <c r="K3655" s="35">
        <v>-0.88154891082235642</v>
      </c>
      <c r="L3655" s="35">
        <v>0</v>
      </c>
      <c r="M3655" s="35">
        <v>0</v>
      </c>
      <c r="N3655" s="35">
        <v>0</v>
      </c>
      <c r="O3655" s="35">
        <v>0</v>
      </c>
      <c r="P3655" s="36">
        <v>12</v>
      </c>
      <c r="Q3655" s="37">
        <v>79</v>
      </c>
      <c r="R3655" s="36">
        <v>0</v>
      </c>
      <c r="S3655" s="39">
        <f t="shared" si="122"/>
        <v>79</v>
      </c>
      <c r="T3655" s="34" t="s">
        <v>29</v>
      </c>
      <c r="U3655" s="12">
        <f>((alpha*(beta^speed))*(speed^ceta))</f>
        <v>0.61100178862058485</v>
      </c>
      <c r="V3655" s="8">
        <f t="shared" si="123"/>
        <v>79</v>
      </c>
    </row>
    <row r="3656" spans="1:22">
      <c r="A3656" s="34" t="s">
        <v>19</v>
      </c>
      <c r="B3656" s="34" t="s">
        <v>68</v>
      </c>
      <c r="C3656" s="5" t="s">
        <v>126</v>
      </c>
      <c r="D3656" s="35" t="s">
        <v>85</v>
      </c>
      <c r="E3656" s="36" t="s">
        <v>17</v>
      </c>
      <c r="F3656" s="37">
        <v>50</v>
      </c>
      <c r="G3656" s="38">
        <v>0.04</v>
      </c>
      <c r="H3656" s="34">
        <v>0.98579173041633961</v>
      </c>
      <c r="I3656" s="35">
        <v>2553.5046346998265</v>
      </c>
      <c r="J3656" s="35">
        <v>1.0087325853989784</v>
      </c>
      <c r="K3656" s="35">
        <v>-0.4868305199018923</v>
      </c>
      <c r="L3656" s="35">
        <v>0</v>
      </c>
      <c r="M3656" s="35">
        <v>0</v>
      </c>
      <c r="N3656" s="35">
        <v>0</v>
      </c>
      <c r="O3656" s="35">
        <v>0</v>
      </c>
      <c r="P3656" s="36">
        <v>12</v>
      </c>
      <c r="Q3656" s="37">
        <v>79</v>
      </c>
      <c r="R3656" s="36">
        <v>0</v>
      </c>
      <c r="S3656" s="39">
        <f t="shared" si="122"/>
        <v>79</v>
      </c>
      <c r="T3656" s="34" t="s">
        <v>29</v>
      </c>
      <c r="U3656" s="12">
        <f>((alpha*(beta^speed))*(speed^ceta))</f>
        <v>604.81399661911064</v>
      </c>
      <c r="V3656" s="8">
        <f t="shared" si="123"/>
        <v>79</v>
      </c>
    </row>
    <row r="3657" spans="1:22">
      <c r="A3657" s="34" t="s">
        <v>19</v>
      </c>
      <c r="B3657" s="34" t="s">
        <v>68</v>
      </c>
      <c r="C3657" s="5" t="s">
        <v>126</v>
      </c>
      <c r="D3657" s="35" t="s">
        <v>85</v>
      </c>
      <c r="E3657" s="36" t="s">
        <v>15</v>
      </c>
      <c r="F3657" s="37">
        <v>100</v>
      </c>
      <c r="G3657" s="38">
        <v>0.04</v>
      </c>
      <c r="H3657" s="34">
        <v>0.97870056875701061</v>
      </c>
      <c r="I3657" s="35">
        <v>1.6720933293267066</v>
      </c>
      <c r="J3657" s="35">
        <v>8.4503980705203983</v>
      </c>
      <c r="K3657" s="35">
        <v>1.3549418473262291</v>
      </c>
      <c r="L3657" s="35">
        <v>0.32220178099965824</v>
      </c>
      <c r="M3657" s="35">
        <v>2.9674797652865553E-2</v>
      </c>
      <c r="N3657" s="35">
        <v>0</v>
      </c>
      <c r="O3657" s="35">
        <v>0</v>
      </c>
      <c r="P3657" s="36">
        <v>12</v>
      </c>
      <c r="Q3657" s="37">
        <v>64</v>
      </c>
      <c r="R3657" s="36">
        <v>10</v>
      </c>
      <c r="S3657" s="39">
        <f t="shared" si="122"/>
        <v>64</v>
      </c>
      <c r="T3657" s="34" t="s">
        <v>44</v>
      </c>
      <c r="U3657" s="12">
        <f>(alpha+(beta/(1+EXP((((-1)*ceta)+(delta*LN(speed)))+(epsilon*speed)))))</f>
        <v>2.7867183645836424</v>
      </c>
      <c r="V3657" s="8">
        <f t="shared" si="123"/>
        <v>64</v>
      </c>
    </row>
    <row r="3658" spans="1:22">
      <c r="A3658" s="34" t="s">
        <v>19</v>
      </c>
      <c r="B3658" s="34" t="s">
        <v>68</v>
      </c>
      <c r="C3658" s="5" t="s">
        <v>126</v>
      </c>
      <c r="D3658" s="35" t="s">
        <v>85</v>
      </c>
      <c r="E3658" s="36" t="s">
        <v>16</v>
      </c>
      <c r="F3658" s="37">
        <v>100</v>
      </c>
      <c r="G3658" s="38">
        <v>0.04</v>
      </c>
      <c r="H3658" s="34">
        <v>0.98604054679760011</v>
      </c>
      <c r="I3658" s="35">
        <v>3.4760362716086819</v>
      </c>
      <c r="J3658" s="35">
        <v>2.4145163743174178</v>
      </c>
      <c r="K3658" s="35">
        <v>-7.745905061877098E-2</v>
      </c>
      <c r="L3658" s="35">
        <v>0</v>
      </c>
      <c r="M3658" s="35">
        <v>0</v>
      </c>
      <c r="N3658" s="35">
        <v>0</v>
      </c>
      <c r="O3658" s="35">
        <v>0</v>
      </c>
      <c r="P3658" s="36">
        <v>12</v>
      </c>
      <c r="Q3658" s="37">
        <v>64</v>
      </c>
      <c r="R3658" s="36">
        <v>13</v>
      </c>
      <c r="S3658" s="39">
        <f t="shared" si="122"/>
        <v>64</v>
      </c>
      <c r="T3658" s="34" t="s">
        <v>50</v>
      </c>
      <c r="U3658" s="12">
        <f>EXP((alpha+(beta/speed))+(ceta*LN(speed)))</f>
        <v>24.327805481651314</v>
      </c>
      <c r="V3658" s="8">
        <f t="shared" si="123"/>
        <v>64</v>
      </c>
    </row>
    <row r="3659" spans="1:22">
      <c r="A3659" s="34" t="s">
        <v>19</v>
      </c>
      <c r="B3659" s="34" t="s">
        <v>68</v>
      </c>
      <c r="C3659" s="5" t="s">
        <v>126</v>
      </c>
      <c r="D3659" s="35" t="s">
        <v>85</v>
      </c>
      <c r="E3659" s="36" t="s">
        <v>14</v>
      </c>
      <c r="F3659" s="37">
        <v>100</v>
      </c>
      <c r="G3659" s="38">
        <v>0.04</v>
      </c>
      <c r="H3659" s="34">
        <v>0.99758162922908411</v>
      </c>
      <c r="I3659" s="35">
        <v>22.90596743947129</v>
      </c>
      <c r="J3659" s="35">
        <v>1.0155532766097015</v>
      </c>
      <c r="K3659" s="35">
        <v>-1.020651610562046</v>
      </c>
      <c r="L3659" s="35">
        <v>0</v>
      </c>
      <c r="M3659" s="35">
        <v>0</v>
      </c>
      <c r="N3659" s="35">
        <v>0</v>
      </c>
      <c r="O3659" s="35">
        <v>0</v>
      </c>
      <c r="P3659" s="36">
        <v>12</v>
      </c>
      <c r="Q3659" s="37">
        <v>64</v>
      </c>
      <c r="R3659" s="36">
        <v>0</v>
      </c>
      <c r="S3659" s="39">
        <f t="shared" si="122"/>
        <v>64</v>
      </c>
      <c r="T3659" s="34" t="s">
        <v>29</v>
      </c>
      <c r="U3659" s="12">
        <f>((alpha*(beta^speed))*(speed^ceta))</f>
        <v>0.88194538029022596</v>
      </c>
      <c r="V3659" s="8">
        <f t="shared" si="123"/>
        <v>64</v>
      </c>
    </row>
    <row r="3660" spans="1:22">
      <c r="A3660" s="34" t="s">
        <v>19</v>
      </c>
      <c r="B3660" s="34" t="s">
        <v>68</v>
      </c>
      <c r="C3660" s="5" t="s">
        <v>126</v>
      </c>
      <c r="D3660" s="35" t="s">
        <v>85</v>
      </c>
      <c r="E3660" s="36" t="s">
        <v>18</v>
      </c>
      <c r="F3660" s="37">
        <v>100</v>
      </c>
      <c r="G3660" s="38">
        <v>0.04</v>
      </c>
      <c r="H3660" s="34">
        <v>0.95839178077632592</v>
      </c>
      <c r="I3660" s="35">
        <v>3.8333071175601896</v>
      </c>
      <c r="J3660" s="35">
        <v>1.0071933752215001</v>
      </c>
      <c r="K3660" s="35">
        <v>-0.50361144125962365</v>
      </c>
      <c r="L3660" s="35">
        <v>0</v>
      </c>
      <c r="M3660" s="35">
        <v>0</v>
      </c>
      <c r="N3660" s="35">
        <v>0</v>
      </c>
      <c r="O3660" s="35">
        <v>0</v>
      </c>
      <c r="P3660" s="36">
        <v>12</v>
      </c>
      <c r="Q3660" s="37">
        <v>64</v>
      </c>
      <c r="R3660" s="36">
        <v>0</v>
      </c>
      <c r="S3660" s="39">
        <f t="shared" si="122"/>
        <v>64</v>
      </c>
      <c r="T3660" s="34" t="s">
        <v>29</v>
      </c>
      <c r="U3660" s="12">
        <f>((alpha*(beta^speed))*(speed^ceta))</f>
        <v>0.7467647182623397</v>
      </c>
      <c r="V3660" s="8">
        <f t="shared" si="123"/>
        <v>64</v>
      </c>
    </row>
    <row r="3661" spans="1:22">
      <c r="A3661" s="34" t="s">
        <v>19</v>
      </c>
      <c r="B3661" s="34" t="s">
        <v>68</v>
      </c>
      <c r="C3661" s="5" t="s">
        <v>126</v>
      </c>
      <c r="D3661" s="35" t="s">
        <v>85</v>
      </c>
      <c r="E3661" s="36" t="s">
        <v>17</v>
      </c>
      <c r="F3661" s="37">
        <v>100</v>
      </c>
      <c r="G3661" s="38">
        <v>0.04</v>
      </c>
      <c r="H3661" s="34">
        <v>0.98273200661078275</v>
      </c>
      <c r="I3661" s="35">
        <v>2326.8420129117303</v>
      </c>
      <c r="J3661" s="35">
        <v>1.0056319931450795</v>
      </c>
      <c r="K3661" s="35">
        <v>-0.35738556034996904</v>
      </c>
      <c r="L3661" s="35">
        <v>0</v>
      </c>
      <c r="M3661" s="35">
        <v>0</v>
      </c>
      <c r="N3661" s="35">
        <v>0</v>
      </c>
      <c r="O3661" s="35">
        <v>0</v>
      </c>
      <c r="P3661" s="36">
        <v>12</v>
      </c>
      <c r="Q3661" s="37">
        <v>64</v>
      </c>
      <c r="R3661" s="36">
        <v>0</v>
      </c>
      <c r="S3661" s="39">
        <f t="shared" si="122"/>
        <v>64</v>
      </c>
      <c r="T3661" s="34" t="s">
        <v>29</v>
      </c>
      <c r="U3661" s="12">
        <f>((alpha*(beta^speed))*(speed^ceta))</f>
        <v>753.98980296976072</v>
      </c>
      <c r="V3661" s="8">
        <f t="shared" si="123"/>
        <v>64</v>
      </c>
    </row>
    <row r="3662" spans="1:22">
      <c r="A3662" s="34" t="s">
        <v>19</v>
      </c>
      <c r="B3662" s="34" t="s">
        <v>68</v>
      </c>
      <c r="C3662" s="5" t="s">
        <v>126</v>
      </c>
      <c r="D3662" s="35" t="s">
        <v>85</v>
      </c>
      <c r="E3662" s="36" t="s">
        <v>15</v>
      </c>
      <c r="F3662" s="37">
        <v>0</v>
      </c>
      <c r="G3662" s="38">
        <v>0.06</v>
      </c>
      <c r="H3662" s="34">
        <v>0.97424424377884311</v>
      </c>
      <c r="I3662" s="35">
        <v>0.73288485987800012</v>
      </c>
      <c r="J3662" s="35">
        <v>11.365316926704558</v>
      </c>
      <c r="K3662" s="35">
        <v>3.3140399364749371E-3</v>
      </c>
      <c r="L3662" s="35">
        <v>0</v>
      </c>
      <c r="M3662" s="35">
        <v>0</v>
      </c>
      <c r="N3662" s="35">
        <v>0</v>
      </c>
      <c r="O3662" s="35">
        <v>0</v>
      </c>
      <c r="P3662" s="36">
        <v>12</v>
      </c>
      <c r="Q3662" s="37">
        <v>83</v>
      </c>
      <c r="R3662" s="36">
        <v>13</v>
      </c>
      <c r="S3662" s="39">
        <f t="shared" si="122"/>
        <v>83</v>
      </c>
      <c r="T3662" s="34" t="s">
        <v>50</v>
      </c>
      <c r="U3662" s="12">
        <f>EXP((alpha+(beta/speed))+(ceta*LN(speed)))</f>
        <v>2.4216777942709635</v>
      </c>
      <c r="V3662" s="8">
        <f t="shared" si="123"/>
        <v>83</v>
      </c>
    </row>
    <row r="3663" spans="1:22">
      <c r="A3663" s="34" t="s">
        <v>19</v>
      </c>
      <c r="B3663" s="34" t="s">
        <v>68</v>
      </c>
      <c r="C3663" s="5" t="s">
        <v>126</v>
      </c>
      <c r="D3663" s="35" t="s">
        <v>85</v>
      </c>
      <c r="E3663" s="36" t="s">
        <v>16</v>
      </c>
      <c r="F3663" s="37">
        <v>0</v>
      </c>
      <c r="G3663" s="38">
        <v>0.06</v>
      </c>
      <c r="H3663" s="34">
        <v>0.98841012623293012</v>
      </c>
      <c r="I3663" s="35">
        <v>144.84170828534627</v>
      </c>
      <c r="J3663" s="35">
        <v>-1.1472754299543386</v>
      </c>
      <c r="K3663" s="35">
        <v>15.519902348424782</v>
      </c>
      <c r="L3663" s="35">
        <v>2.0724152715731213E-2</v>
      </c>
      <c r="M3663" s="35">
        <v>0</v>
      </c>
      <c r="N3663" s="35">
        <v>0</v>
      </c>
      <c r="O3663" s="35">
        <v>0</v>
      </c>
      <c r="P3663" s="36">
        <v>12</v>
      </c>
      <c r="Q3663" s="37">
        <v>83</v>
      </c>
      <c r="R3663" s="36">
        <v>1</v>
      </c>
      <c r="S3663" s="39">
        <f t="shared" si="122"/>
        <v>83</v>
      </c>
      <c r="T3663" s="34" t="s">
        <v>30</v>
      </c>
      <c r="U3663" s="12">
        <f>((alpha*(speed^beta))+(ceta*(speed^delta)))</f>
        <v>17.918570027123412</v>
      </c>
      <c r="V3663" s="8">
        <f t="shared" si="123"/>
        <v>83</v>
      </c>
    </row>
    <row r="3664" spans="1:22">
      <c r="A3664" s="34" t="s">
        <v>19</v>
      </c>
      <c r="B3664" s="34" t="s">
        <v>68</v>
      </c>
      <c r="C3664" s="5" t="s">
        <v>126</v>
      </c>
      <c r="D3664" s="35" t="s">
        <v>85</v>
      </c>
      <c r="E3664" s="36" t="s">
        <v>14</v>
      </c>
      <c r="F3664" s="37">
        <v>0</v>
      </c>
      <c r="G3664" s="38">
        <v>0.06</v>
      </c>
      <c r="H3664" s="34">
        <v>0.99620146637551166</v>
      </c>
      <c r="I3664" s="35">
        <v>30.030704903564377</v>
      </c>
      <c r="J3664" s="35">
        <v>1.0134284397865696</v>
      </c>
      <c r="K3664" s="35">
        <v>-1.1200890657392581</v>
      </c>
      <c r="L3664" s="35">
        <v>0</v>
      </c>
      <c r="M3664" s="35">
        <v>0</v>
      </c>
      <c r="N3664" s="35">
        <v>0</v>
      </c>
      <c r="O3664" s="35">
        <v>0</v>
      </c>
      <c r="P3664" s="36">
        <v>12</v>
      </c>
      <c r="Q3664" s="37">
        <v>83</v>
      </c>
      <c r="R3664" s="36">
        <v>0</v>
      </c>
      <c r="S3664" s="39">
        <f t="shared" si="122"/>
        <v>83</v>
      </c>
      <c r="T3664" s="34" t="s">
        <v>29</v>
      </c>
      <c r="U3664" s="12">
        <f>((alpha*(beta^speed))*(speed^ceta))</f>
        <v>0.64395188465692144</v>
      </c>
      <c r="V3664" s="8">
        <f t="shared" si="123"/>
        <v>83</v>
      </c>
    </row>
    <row r="3665" spans="1:22">
      <c r="A3665" s="34" t="s">
        <v>19</v>
      </c>
      <c r="B3665" s="34" t="s">
        <v>68</v>
      </c>
      <c r="C3665" s="5" t="s">
        <v>126</v>
      </c>
      <c r="D3665" s="35" t="s">
        <v>85</v>
      </c>
      <c r="E3665" s="36" t="s">
        <v>18</v>
      </c>
      <c r="F3665" s="37">
        <v>0</v>
      </c>
      <c r="G3665" s="38">
        <v>0.06</v>
      </c>
      <c r="H3665" s="34">
        <v>0.99116975476975699</v>
      </c>
      <c r="I3665" s="35">
        <v>9.8944824038965162</v>
      </c>
      <c r="J3665" s="35">
        <v>1.0189195373818549</v>
      </c>
      <c r="K3665" s="35">
        <v>-1.009954326153274</v>
      </c>
      <c r="L3665" s="35">
        <v>0</v>
      </c>
      <c r="M3665" s="35">
        <v>0</v>
      </c>
      <c r="N3665" s="35">
        <v>0</v>
      </c>
      <c r="O3665" s="35">
        <v>0</v>
      </c>
      <c r="P3665" s="36">
        <v>12</v>
      </c>
      <c r="Q3665" s="37">
        <v>83</v>
      </c>
      <c r="R3665" s="36">
        <v>0</v>
      </c>
      <c r="S3665" s="39">
        <f t="shared" si="122"/>
        <v>83</v>
      </c>
      <c r="T3665" s="34" t="s">
        <v>29</v>
      </c>
      <c r="U3665" s="12">
        <f>((alpha*(beta^speed))*(speed^ceta))</f>
        <v>0.5405336157158751</v>
      </c>
      <c r="V3665" s="8">
        <f t="shared" si="123"/>
        <v>83</v>
      </c>
    </row>
    <row r="3666" spans="1:22">
      <c r="A3666" s="34" t="s">
        <v>19</v>
      </c>
      <c r="B3666" s="34" t="s">
        <v>68</v>
      </c>
      <c r="C3666" s="5" t="s">
        <v>126</v>
      </c>
      <c r="D3666" s="35" t="s">
        <v>85</v>
      </c>
      <c r="E3666" s="36" t="s">
        <v>17</v>
      </c>
      <c r="F3666" s="37">
        <v>0</v>
      </c>
      <c r="G3666" s="38">
        <v>0.06</v>
      </c>
      <c r="H3666" s="34">
        <v>0.9917417972156819</v>
      </c>
      <c r="I3666" s="35">
        <v>95.225451218854488</v>
      </c>
      <c r="J3666" s="35">
        <v>0.3453012343989752</v>
      </c>
      <c r="K3666" s="35">
        <v>4563.3543497476248</v>
      </c>
      <c r="L3666" s="35">
        <v>-0.84307299226379162</v>
      </c>
      <c r="M3666" s="35">
        <v>0</v>
      </c>
      <c r="N3666" s="35">
        <v>0</v>
      </c>
      <c r="O3666" s="35">
        <v>0</v>
      </c>
      <c r="P3666" s="36">
        <v>12</v>
      </c>
      <c r="Q3666" s="37">
        <v>83</v>
      </c>
      <c r="R3666" s="36">
        <v>1</v>
      </c>
      <c r="S3666" s="39">
        <f t="shared" si="122"/>
        <v>83</v>
      </c>
      <c r="T3666" s="34" t="s">
        <v>30</v>
      </c>
      <c r="U3666" s="12">
        <f>((alpha*(speed^beta))+(ceta*(speed^delta)))</f>
        <v>547.93049327323422</v>
      </c>
      <c r="V3666" s="8">
        <f t="shared" si="123"/>
        <v>83</v>
      </c>
    </row>
    <row r="3667" spans="1:22">
      <c r="A3667" s="34" t="s">
        <v>19</v>
      </c>
      <c r="B3667" s="34" t="s">
        <v>68</v>
      </c>
      <c r="C3667" s="5" t="s">
        <v>126</v>
      </c>
      <c r="D3667" s="35" t="s">
        <v>85</v>
      </c>
      <c r="E3667" s="36" t="s">
        <v>15</v>
      </c>
      <c r="F3667" s="37">
        <v>50</v>
      </c>
      <c r="G3667" s="38">
        <v>0.06</v>
      </c>
      <c r="H3667" s="34">
        <v>0.97882882626507972</v>
      </c>
      <c r="I3667" s="35">
        <v>-1.2078476953122026</v>
      </c>
      <c r="J3667" s="35">
        <v>16.425487293852402</v>
      </c>
      <c r="K3667" s="35">
        <v>0.578011793240095</v>
      </c>
      <c r="L3667" s="35">
        <v>0.28315348493079373</v>
      </c>
      <c r="M3667" s="35">
        <v>8.3513176045517546E-3</v>
      </c>
      <c r="N3667" s="35">
        <v>0</v>
      </c>
      <c r="O3667" s="35">
        <v>0</v>
      </c>
      <c r="P3667" s="36">
        <v>12</v>
      </c>
      <c r="Q3667" s="37">
        <v>62</v>
      </c>
      <c r="R3667" s="36">
        <v>10</v>
      </c>
      <c r="S3667" s="39">
        <f t="shared" si="122"/>
        <v>62</v>
      </c>
      <c r="T3667" s="34" t="s">
        <v>44</v>
      </c>
      <c r="U3667" s="12">
        <f>(alpha+(beta/(1+EXP((((-1)*ceta)+(delta*LN(speed)))+(epsilon*speed)))))</f>
        <v>2.8685079546954872</v>
      </c>
      <c r="V3667" s="8">
        <f t="shared" si="123"/>
        <v>62</v>
      </c>
    </row>
    <row r="3668" spans="1:22">
      <c r="A3668" s="34" t="s">
        <v>19</v>
      </c>
      <c r="B3668" s="34" t="s">
        <v>68</v>
      </c>
      <c r="C3668" s="5" t="s">
        <v>126</v>
      </c>
      <c r="D3668" s="35" t="s">
        <v>85</v>
      </c>
      <c r="E3668" s="36" t="s">
        <v>16</v>
      </c>
      <c r="F3668" s="37">
        <v>50</v>
      </c>
      <c r="G3668" s="38">
        <v>0.06</v>
      </c>
      <c r="H3668" s="34">
        <v>0.99453382635686716</v>
      </c>
      <c r="I3668" s="35">
        <v>3.3235849937025286</v>
      </c>
      <c r="J3668" s="35">
        <v>3.0508796409583074</v>
      </c>
      <c r="K3668" s="35">
        <v>-3.2276079985371887E-2</v>
      </c>
      <c r="L3668" s="35">
        <v>0</v>
      </c>
      <c r="M3668" s="35">
        <v>0</v>
      </c>
      <c r="N3668" s="35">
        <v>0</v>
      </c>
      <c r="O3668" s="35">
        <v>0</v>
      </c>
      <c r="P3668" s="36">
        <v>12</v>
      </c>
      <c r="Q3668" s="37">
        <v>62</v>
      </c>
      <c r="R3668" s="36">
        <v>13</v>
      </c>
      <c r="S3668" s="39">
        <f t="shared" si="122"/>
        <v>62</v>
      </c>
      <c r="T3668" s="34" t="s">
        <v>50</v>
      </c>
      <c r="U3668" s="12">
        <f>EXP((alpha+(beta/speed))+(ceta*LN(speed)))</f>
        <v>25.523127714819196</v>
      </c>
      <c r="V3668" s="8">
        <f t="shared" si="123"/>
        <v>62</v>
      </c>
    </row>
    <row r="3669" spans="1:22">
      <c r="A3669" s="34" t="s">
        <v>19</v>
      </c>
      <c r="B3669" s="34" t="s">
        <v>68</v>
      </c>
      <c r="C3669" s="5" t="s">
        <v>126</v>
      </c>
      <c r="D3669" s="35" t="s">
        <v>85</v>
      </c>
      <c r="E3669" s="36" t="s">
        <v>14</v>
      </c>
      <c r="F3669" s="37">
        <v>50</v>
      </c>
      <c r="G3669" s="38">
        <v>0.06</v>
      </c>
      <c r="H3669" s="34">
        <v>0.997937626793159</v>
      </c>
      <c r="I3669" s="35">
        <v>0.81684458450538733</v>
      </c>
      <c r="J3669" s="35">
        <v>27.457004509843131</v>
      </c>
      <c r="K3669" s="35">
        <v>0.42185079917598128</v>
      </c>
      <c r="L3669" s="35">
        <v>1.2490512667731619</v>
      </c>
      <c r="M3669" s="35">
        <v>1.944751714683552E-2</v>
      </c>
      <c r="N3669" s="35">
        <v>0</v>
      </c>
      <c r="O3669" s="35">
        <v>0</v>
      </c>
      <c r="P3669" s="36">
        <v>12</v>
      </c>
      <c r="Q3669" s="37">
        <v>62</v>
      </c>
      <c r="R3669" s="36">
        <v>10</v>
      </c>
      <c r="S3669" s="39">
        <f t="shared" si="122"/>
        <v>62</v>
      </c>
      <c r="T3669" s="34" t="s">
        <v>44</v>
      </c>
      <c r="U3669" s="12">
        <f>(alpha+(beta/(1+EXP((((-1)*ceta)+(delta*LN(speed)))+(epsilon*speed)))))</f>
        <v>0.88900180994335098</v>
      </c>
      <c r="V3669" s="8">
        <f t="shared" si="123"/>
        <v>62</v>
      </c>
    </row>
    <row r="3670" spans="1:22">
      <c r="A3670" s="34" t="s">
        <v>19</v>
      </c>
      <c r="B3670" s="34" t="s">
        <v>68</v>
      </c>
      <c r="C3670" s="5" t="s">
        <v>126</v>
      </c>
      <c r="D3670" s="35" t="s">
        <v>85</v>
      </c>
      <c r="E3670" s="36" t="s">
        <v>18</v>
      </c>
      <c r="F3670" s="37">
        <v>50</v>
      </c>
      <c r="G3670" s="38">
        <v>0.06</v>
      </c>
      <c r="H3670" s="34">
        <v>0.95688741897600715</v>
      </c>
      <c r="I3670" s="35">
        <v>3.6701503514508151</v>
      </c>
      <c r="J3670" s="35">
        <v>1.009977322721703</v>
      </c>
      <c r="K3670" s="35">
        <v>-0.52486023031413209</v>
      </c>
      <c r="L3670" s="35">
        <v>0</v>
      </c>
      <c r="M3670" s="35">
        <v>0</v>
      </c>
      <c r="N3670" s="35">
        <v>0</v>
      </c>
      <c r="O3670" s="35">
        <v>0</v>
      </c>
      <c r="P3670" s="36">
        <v>12</v>
      </c>
      <c r="Q3670" s="37">
        <v>62</v>
      </c>
      <c r="R3670" s="36">
        <v>0</v>
      </c>
      <c r="S3670" s="39">
        <f t="shared" si="122"/>
        <v>62</v>
      </c>
      <c r="T3670" s="34" t="s">
        <v>29</v>
      </c>
      <c r="U3670" s="12">
        <f>((alpha*(beta^speed))*(speed^ceta))</f>
        <v>0.77848337101309362</v>
      </c>
      <c r="V3670" s="8">
        <f t="shared" si="123"/>
        <v>62</v>
      </c>
    </row>
    <row r="3671" spans="1:22">
      <c r="A3671" s="34" t="s">
        <v>19</v>
      </c>
      <c r="B3671" s="34" t="s">
        <v>68</v>
      </c>
      <c r="C3671" s="5" t="s">
        <v>126</v>
      </c>
      <c r="D3671" s="35" t="s">
        <v>85</v>
      </c>
      <c r="E3671" s="36" t="s">
        <v>17</v>
      </c>
      <c r="F3671" s="37">
        <v>50</v>
      </c>
      <c r="G3671" s="38">
        <v>0.06</v>
      </c>
      <c r="H3671" s="34">
        <v>0.98840624021671075</v>
      </c>
      <c r="I3671" s="35">
        <v>6.3932682615252601</v>
      </c>
      <c r="J3671" s="35">
        <v>5.2277566516913838</v>
      </c>
      <c r="K3671" s="35">
        <v>4.3927102030936485E-2</v>
      </c>
      <c r="L3671" s="35">
        <v>0</v>
      </c>
      <c r="M3671" s="35">
        <v>0</v>
      </c>
      <c r="N3671" s="35">
        <v>0</v>
      </c>
      <c r="O3671" s="35">
        <v>0</v>
      </c>
      <c r="P3671" s="36">
        <v>12</v>
      </c>
      <c r="Q3671" s="37">
        <v>62</v>
      </c>
      <c r="R3671" s="36">
        <v>13</v>
      </c>
      <c r="S3671" s="39">
        <f t="shared" si="122"/>
        <v>62</v>
      </c>
      <c r="T3671" s="34" t="s">
        <v>50</v>
      </c>
      <c r="U3671" s="12">
        <f>EXP((alpha+(beta/speed))+(ceta*LN(speed)))</f>
        <v>779.67718639706959</v>
      </c>
      <c r="V3671" s="8">
        <f t="shared" si="123"/>
        <v>62</v>
      </c>
    </row>
    <row r="3672" spans="1:22">
      <c r="A3672" s="34" t="s">
        <v>19</v>
      </c>
      <c r="B3672" s="34" t="s">
        <v>68</v>
      </c>
      <c r="C3672" s="5" t="s">
        <v>126</v>
      </c>
      <c r="D3672" s="35" t="s">
        <v>85</v>
      </c>
      <c r="E3672" s="36" t="s">
        <v>15</v>
      </c>
      <c r="F3672" s="37">
        <v>100</v>
      </c>
      <c r="G3672" s="38">
        <v>0.06</v>
      </c>
      <c r="H3672" s="34">
        <v>0.8943162025153415</v>
      </c>
      <c r="I3672" s="35">
        <v>-2.3643121062884678E-4</v>
      </c>
      <c r="J3672" s="35">
        <v>2.1192248491856767E-2</v>
      </c>
      <c r="K3672" s="35">
        <v>-0.6485545375586228</v>
      </c>
      <c r="L3672" s="35">
        <v>12.465991800090737</v>
      </c>
      <c r="M3672" s="35">
        <v>0</v>
      </c>
      <c r="N3672" s="35">
        <v>0</v>
      </c>
      <c r="O3672" s="35">
        <v>0</v>
      </c>
      <c r="P3672" s="36">
        <v>12</v>
      </c>
      <c r="Q3672" s="37">
        <v>46</v>
      </c>
      <c r="R3672" s="36">
        <v>14</v>
      </c>
      <c r="S3672" s="39">
        <f t="shared" si="122"/>
        <v>46</v>
      </c>
      <c r="T3672" s="34" t="s">
        <v>51</v>
      </c>
      <c r="U3672" s="12">
        <f>(((alpha*(speed^3))+(beta*(speed^2))+(ceta*speed))+delta)</f>
        <v>4.4620125633935785</v>
      </c>
      <c r="V3672" s="8">
        <f t="shared" si="123"/>
        <v>46</v>
      </c>
    </row>
    <row r="3673" spans="1:22">
      <c r="A3673" s="34" t="s">
        <v>19</v>
      </c>
      <c r="B3673" s="34" t="s">
        <v>68</v>
      </c>
      <c r="C3673" s="5" t="s">
        <v>126</v>
      </c>
      <c r="D3673" s="35" t="s">
        <v>85</v>
      </c>
      <c r="E3673" s="36" t="s">
        <v>16</v>
      </c>
      <c r="F3673" s="37">
        <v>100</v>
      </c>
      <c r="G3673" s="38">
        <v>0.06</v>
      </c>
      <c r="H3673" s="34">
        <v>0.98644666309224927</v>
      </c>
      <c r="I3673" s="35">
        <v>-4.4735865692543741E-4</v>
      </c>
      <c r="J3673" s="35">
        <v>4.4846707943484797E-2</v>
      </c>
      <c r="K3673" s="35">
        <v>-1.5658983889102269</v>
      </c>
      <c r="L3673" s="35">
        <v>54.242529374542343</v>
      </c>
      <c r="M3673" s="35">
        <v>0</v>
      </c>
      <c r="N3673" s="35">
        <v>0</v>
      </c>
      <c r="O3673" s="35">
        <v>0</v>
      </c>
      <c r="P3673" s="36">
        <v>12</v>
      </c>
      <c r="Q3673" s="37">
        <v>46</v>
      </c>
      <c r="R3673" s="36">
        <v>14</v>
      </c>
      <c r="S3673" s="39">
        <f t="shared" si="122"/>
        <v>46</v>
      </c>
      <c r="T3673" s="34" t="s">
        <v>51</v>
      </c>
      <c r="U3673" s="12">
        <f>(((alpha*(speed^3))+(beta*(speed^2))+(ceta*speed))+delta)</f>
        <v>33.56273526259136</v>
      </c>
      <c r="V3673" s="8">
        <f t="shared" si="123"/>
        <v>46</v>
      </c>
    </row>
    <row r="3674" spans="1:22">
      <c r="A3674" s="34" t="s">
        <v>19</v>
      </c>
      <c r="B3674" s="34" t="s">
        <v>68</v>
      </c>
      <c r="C3674" s="5" t="s">
        <v>126</v>
      </c>
      <c r="D3674" s="35" t="s">
        <v>85</v>
      </c>
      <c r="E3674" s="36" t="s">
        <v>14</v>
      </c>
      <c r="F3674" s="37">
        <v>100</v>
      </c>
      <c r="G3674" s="38">
        <v>0.06</v>
      </c>
      <c r="H3674" s="34">
        <v>0.98044681329027372</v>
      </c>
      <c r="I3674" s="35">
        <v>4.2497064808726011E-2</v>
      </c>
      <c r="J3674" s="35">
        <v>3.6649662051243849E-2</v>
      </c>
      <c r="K3674" s="35">
        <v>-3.8653285770459515E-4</v>
      </c>
      <c r="L3674" s="35">
        <v>0</v>
      </c>
      <c r="M3674" s="35">
        <v>0</v>
      </c>
      <c r="N3674" s="35">
        <v>0</v>
      </c>
      <c r="O3674" s="35">
        <v>0</v>
      </c>
      <c r="P3674" s="36">
        <v>12</v>
      </c>
      <c r="Q3674" s="37">
        <v>46</v>
      </c>
      <c r="R3674" s="36">
        <v>5</v>
      </c>
      <c r="S3674" s="39">
        <f t="shared" si="122"/>
        <v>46</v>
      </c>
      <c r="T3674" s="34" t="s">
        <v>36</v>
      </c>
      <c r="U3674" s="12">
        <f>(1/(((ceta*(speed^2))+(beta*speed))+alpha))</f>
        <v>1.098324186304021</v>
      </c>
      <c r="V3674" s="8">
        <f t="shared" si="123"/>
        <v>46</v>
      </c>
    </row>
    <row r="3675" spans="1:22">
      <c r="A3675" s="34" t="s">
        <v>19</v>
      </c>
      <c r="B3675" s="34" t="s">
        <v>68</v>
      </c>
      <c r="C3675" s="5" t="s">
        <v>126</v>
      </c>
      <c r="D3675" s="35" t="s">
        <v>85</v>
      </c>
      <c r="E3675" s="36" t="s">
        <v>18</v>
      </c>
      <c r="F3675" s="37">
        <v>100</v>
      </c>
      <c r="G3675" s="38">
        <v>0.06</v>
      </c>
      <c r="H3675" s="34">
        <v>0.94050293959251485</v>
      </c>
      <c r="I3675" s="35">
        <v>2.2063942482990844E-6</v>
      </c>
      <c r="J3675" s="35">
        <v>9.2661904652392127E-5</v>
      </c>
      <c r="K3675" s="35">
        <v>-2.1326152520764335E-2</v>
      </c>
      <c r="L3675" s="35">
        <v>1.5928016316465692</v>
      </c>
      <c r="M3675" s="35">
        <v>0</v>
      </c>
      <c r="N3675" s="35">
        <v>0</v>
      </c>
      <c r="O3675" s="35">
        <v>0</v>
      </c>
      <c r="P3675" s="36">
        <v>12</v>
      </c>
      <c r="Q3675" s="37">
        <v>46</v>
      </c>
      <c r="R3675" s="36">
        <v>14</v>
      </c>
      <c r="S3675" s="39">
        <f t="shared" si="122"/>
        <v>46</v>
      </c>
      <c r="T3675" s="34" t="s">
        <v>51</v>
      </c>
      <c r="U3675" s="12">
        <f>(((alpha*(speed^3))+(beta*(speed^2))+(ceta*speed))+delta)</f>
        <v>1.0226327964883111</v>
      </c>
      <c r="V3675" s="8">
        <f t="shared" si="123"/>
        <v>46</v>
      </c>
    </row>
    <row r="3676" spans="1:22">
      <c r="A3676" s="34" t="s">
        <v>19</v>
      </c>
      <c r="B3676" s="34" t="s">
        <v>68</v>
      </c>
      <c r="C3676" s="5" t="s">
        <v>126</v>
      </c>
      <c r="D3676" s="35" t="s">
        <v>85</v>
      </c>
      <c r="E3676" s="36" t="s">
        <v>17</v>
      </c>
      <c r="F3676" s="37">
        <v>100</v>
      </c>
      <c r="G3676" s="38">
        <v>0.06</v>
      </c>
      <c r="H3676" s="34">
        <v>0.9796262754557068</v>
      </c>
      <c r="I3676" s="35">
        <v>2481.7725677229319</v>
      </c>
      <c r="J3676" s="35">
        <v>1.0044227946808042</v>
      </c>
      <c r="K3676" s="35">
        <v>-0.28858553797959868</v>
      </c>
      <c r="L3676" s="35">
        <v>0</v>
      </c>
      <c r="M3676" s="35">
        <v>0</v>
      </c>
      <c r="N3676" s="35">
        <v>0</v>
      </c>
      <c r="O3676" s="35">
        <v>0</v>
      </c>
      <c r="P3676" s="36">
        <v>12</v>
      </c>
      <c r="Q3676" s="37">
        <v>46</v>
      </c>
      <c r="R3676" s="36">
        <v>0</v>
      </c>
      <c r="S3676" s="39">
        <f t="shared" si="122"/>
        <v>46</v>
      </c>
      <c r="T3676" s="34" t="s">
        <v>29</v>
      </c>
      <c r="U3676" s="12">
        <f>((alpha*(beta^speed))*(speed^ceta))</f>
        <v>1007.107624790235</v>
      </c>
      <c r="V3676" s="8">
        <f t="shared" si="123"/>
        <v>46</v>
      </c>
    </row>
    <row r="3677" spans="1:22">
      <c r="A3677" s="34" t="s">
        <v>19</v>
      </c>
      <c r="B3677" s="34" t="s">
        <v>68</v>
      </c>
      <c r="C3677" s="5" t="s">
        <v>127</v>
      </c>
      <c r="D3677" s="35" t="s">
        <v>86</v>
      </c>
      <c r="E3677" s="36" t="s">
        <v>15</v>
      </c>
      <c r="F3677" s="37">
        <v>0</v>
      </c>
      <c r="G3677" s="38">
        <v>0</v>
      </c>
      <c r="H3677" s="34">
        <v>0.97955531558502207</v>
      </c>
      <c r="I3677" s="35">
        <v>35.603753038944944</v>
      </c>
      <c r="J3677" s="35">
        <v>1.0125754540925744</v>
      </c>
      <c r="K3677" s="35">
        <v>-1.0384910255030282</v>
      </c>
      <c r="L3677" s="35">
        <v>0</v>
      </c>
      <c r="M3677" s="35">
        <v>0</v>
      </c>
      <c r="N3677" s="35">
        <v>0</v>
      </c>
      <c r="O3677" s="35">
        <v>0</v>
      </c>
      <c r="P3677" s="36">
        <v>12</v>
      </c>
      <c r="Q3677" s="37">
        <v>86</v>
      </c>
      <c r="R3677" s="36">
        <v>0</v>
      </c>
      <c r="S3677" s="39">
        <f t="shared" si="122"/>
        <v>86</v>
      </c>
      <c r="T3677" s="34" t="s">
        <v>29</v>
      </c>
      <c r="U3677" s="12">
        <f>((alpha*(beta^speed))*(speed^ceta))</f>
        <v>1.0216273370187487</v>
      </c>
      <c r="V3677" s="8">
        <f t="shared" si="123"/>
        <v>86</v>
      </c>
    </row>
    <row r="3678" spans="1:22">
      <c r="A3678" s="34" t="s">
        <v>19</v>
      </c>
      <c r="B3678" s="34" t="s">
        <v>68</v>
      </c>
      <c r="C3678" s="5" t="s">
        <v>127</v>
      </c>
      <c r="D3678" s="35" t="s">
        <v>86</v>
      </c>
      <c r="E3678" s="36" t="s">
        <v>16</v>
      </c>
      <c r="F3678" s="37">
        <v>0</v>
      </c>
      <c r="G3678" s="38">
        <v>0</v>
      </c>
      <c r="H3678" s="34">
        <v>0.98870175149329675</v>
      </c>
      <c r="I3678" s="35">
        <v>107.88967400101799</v>
      </c>
      <c r="J3678" s="35">
        <v>1.0101289181902133</v>
      </c>
      <c r="K3678" s="35">
        <v>-0.83609027416810222</v>
      </c>
      <c r="L3678" s="35">
        <v>0</v>
      </c>
      <c r="M3678" s="35">
        <v>0</v>
      </c>
      <c r="N3678" s="35">
        <v>0</v>
      </c>
      <c r="O3678" s="35">
        <v>0</v>
      </c>
      <c r="P3678" s="36">
        <v>12</v>
      </c>
      <c r="Q3678" s="37">
        <v>86</v>
      </c>
      <c r="R3678" s="36">
        <v>0</v>
      </c>
      <c r="S3678" s="39">
        <f t="shared" si="122"/>
        <v>86</v>
      </c>
      <c r="T3678" s="34" t="s">
        <v>29</v>
      </c>
      <c r="U3678" s="12">
        <f>((alpha*(beta^speed))*(speed^ceta))</f>
        <v>6.1939788137591547</v>
      </c>
      <c r="V3678" s="8">
        <f t="shared" si="123"/>
        <v>86</v>
      </c>
    </row>
    <row r="3679" spans="1:22">
      <c r="A3679" s="34" t="s">
        <v>19</v>
      </c>
      <c r="B3679" s="34" t="s">
        <v>68</v>
      </c>
      <c r="C3679" s="5" t="s">
        <v>127</v>
      </c>
      <c r="D3679" s="35" t="s">
        <v>86</v>
      </c>
      <c r="E3679" s="36" t="s">
        <v>14</v>
      </c>
      <c r="F3679" s="37">
        <v>0</v>
      </c>
      <c r="G3679" s="38">
        <v>0</v>
      </c>
      <c r="H3679" s="34">
        <v>0.99791116011797609</v>
      </c>
      <c r="I3679" s="35">
        <v>8.829251973440563</v>
      </c>
      <c r="J3679" s="35">
        <v>-0.80624146785435491</v>
      </c>
      <c r="K3679" s="35">
        <v>8099.4745542723758</v>
      </c>
      <c r="L3679" s="35">
        <v>-4.6346775811485017</v>
      </c>
      <c r="M3679" s="35">
        <v>0</v>
      </c>
      <c r="N3679" s="35">
        <v>0</v>
      </c>
      <c r="O3679" s="35">
        <v>0</v>
      </c>
      <c r="P3679" s="36">
        <v>12</v>
      </c>
      <c r="Q3679" s="37">
        <v>86</v>
      </c>
      <c r="R3679" s="36">
        <v>1</v>
      </c>
      <c r="S3679" s="39">
        <f t="shared" si="122"/>
        <v>86</v>
      </c>
      <c r="T3679" s="34" t="s">
        <v>30</v>
      </c>
      <c r="U3679" s="12">
        <f>((alpha*(speed^beta))+(ceta*(speed^delta)))</f>
        <v>0.24336979657373692</v>
      </c>
      <c r="V3679" s="8">
        <f t="shared" si="123"/>
        <v>86</v>
      </c>
    </row>
    <row r="3680" spans="1:22">
      <c r="A3680" s="34" t="s">
        <v>19</v>
      </c>
      <c r="B3680" s="34" t="s">
        <v>68</v>
      </c>
      <c r="C3680" s="5" t="s">
        <v>127</v>
      </c>
      <c r="D3680" s="35" t="s">
        <v>86</v>
      </c>
      <c r="E3680" s="36" t="s">
        <v>18</v>
      </c>
      <c r="F3680" s="37">
        <v>0</v>
      </c>
      <c r="G3680" s="38">
        <v>0</v>
      </c>
      <c r="H3680" s="34">
        <v>0.97729855550941636</v>
      </c>
      <c r="I3680" s="35">
        <v>0.1917314150036922</v>
      </c>
      <c r="J3680" s="35">
        <v>0.28389492771285918</v>
      </c>
      <c r="K3680" s="35">
        <v>-2.2210754231871341E-3</v>
      </c>
      <c r="L3680" s="35">
        <v>0</v>
      </c>
      <c r="M3680" s="35">
        <v>0</v>
      </c>
      <c r="N3680" s="35">
        <v>0</v>
      </c>
      <c r="O3680" s="35">
        <v>0</v>
      </c>
      <c r="P3680" s="36">
        <v>12</v>
      </c>
      <c r="Q3680" s="37">
        <v>86</v>
      </c>
      <c r="R3680" s="36">
        <v>5</v>
      </c>
      <c r="S3680" s="39">
        <f t="shared" si="122"/>
        <v>86</v>
      </c>
      <c r="T3680" s="34" t="s">
        <v>36</v>
      </c>
      <c r="U3680" s="12">
        <f>(1/(((ceta*(speed^2))+(beta*speed))+alpha))</f>
        <v>0.12225504763106951</v>
      </c>
      <c r="V3680" s="8">
        <f t="shared" si="123"/>
        <v>86</v>
      </c>
    </row>
    <row r="3681" spans="1:22">
      <c r="A3681" s="34" t="s">
        <v>19</v>
      </c>
      <c r="B3681" s="34" t="s">
        <v>68</v>
      </c>
      <c r="C3681" s="5" t="s">
        <v>127</v>
      </c>
      <c r="D3681" s="35" t="s">
        <v>86</v>
      </c>
      <c r="E3681" s="36" t="s">
        <v>17</v>
      </c>
      <c r="F3681" s="37">
        <v>0</v>
      </c>
      <c r="G3681" s="38">
        <v>0</v>
      </c>
      <c r="H3681" s="34">
        <v>0.98915509697909487</v>
      </c>
      <c r="I3681" s="35">
        <v>2888.8332196538208</v>
      </c>
      <c r="J3681" s="35">
        <v>-0.77173331222213659</v>
      </c>
      <c r="K3681" s="35">
        <v>0.28564511283368649</v>
      </c>
      <c r="L3681" s="35">
        <v>1.2372077261416843</v>
      </c>
      <c r="M3681" s="35">
        <v>0</v>
      </c>
      <c r="N3681" s="35">
        <v>0</v>
      </c>
      <c r="O3681" s="35">
        <v>0</v>
      </c>
      <c r="P3681" s="36">
        <v>12</v>
      </c>
      <c r="Q3681" s="37">
        <v>86</v>
      </c>
      <c r="R3681" s="36">
        <v>1</v>
      </c>
      <c r="S3681" s="39">
        <f t="shared" si="122"/>
        <v>86</v>
      </c>
      <c r="T3681" s="34" t="s">
        <v>30</v>
      </c>
      <c r="U3681" s="12">
        <f>((alpha*(speed^beta))+(ceta*(speed^delta)))</f>
        <v>163.51987471778367</v>
      </c>
      <c r="V3681" s="8">
        <f t="shared" si="123"/>
        <v>86</v>
      </c>
    </row>
    <row r="3682" spans="1:22">
      <c r="A3682" s="34" t="s">
        <v>19</v>
      </c>
      <c r="B3682" s="34" t="s">
        <v>68</v>
      </c>
      <c r="C3682" s="5" t="s">
        <v>127</v>
      </c>
      <c r="D3682" s="35" t="s">
        <v>86</v>
      </c>
      <c r="E3682" s="36" t="s">
        <v>15</v>
      </c>
      <c r="F3682" s="37">
        <v>50</v>
      </c>
      <c r="G3682" s="38">
        <v>0</v>
      </c>
      <c r="H3682" s="34">
        <v>0.9266501727512555</v>
      </c>
      <c r="I3682" s="35">
        <v>-1.0633586751024854E-5</v>
      </c>
      <c r="J3682" s="35">
        <v>2.2846121893777033E-3</v>
      </c>
      <c r="K3682" s="35">
        <v>-0.15678806215485394</v>
      </c>
      <c r="L3682" s="35">
        <v>4.7645877464785222</v>
      </c>
      <c r="M3682" s="35">
        <v>0</v>
      </c>
      <c r="N3682" s="35">
        <v>0</v>
      </c>
      <c r="O3682" s="35">
        <v>0</v>
      </c>
      <c r="P3682" s="36">
        <v>12</v>
      </c>
      <c r="Q3682" s="37">
        <v>86</v>
      </c>
      <c r="R3682" s="36">
        <v>14</v>
      </c>
      <c r="S3682" s="39">
        <f t="shared" si="122"/>
        <v>86</v>
      </c>
      <c r="T3682" s="34" t="s">
        <v>51</v>
      </c>
      <c r="U3682" s="12">
        <f>(((alpha*(speed^3))+(beta*(speed^2))+(ceta*speed))+delta)</f>
        <v>1.4142494992887116</v>
      </c>
      <c r="V3682" s="8">
        <f t="shared" si="123"/>
        <v>86</v>
      </c>
    </row>
    <row r="3683" spans="1:22">
      <c r="A3683" s="34" t="s">
        <v>19</v>
      </c>
      <c r="B3683" s="34" t="s">
        <v>68</v>
      </c>
      <c r="C3683" s="5" t="s">
        <v>127</v>
      </c>
      <c r="D3683" s="35" t="s">
        <v>86</v>
      </c>
      <c r="E3683" s="36" t="s">
        <v>16</v>
      </c>
      <c r="F3683" s="37">
        <v>50</v>
      </c>
      <c r="G3683" s="38">
        <v>0</v>
      </c>
      <c r="H3683" s="34">
        <v>0.98090329034968793</v>
      </c>
      <c r="I3683" s="35">
        <v>87.745314166684821</v>
      </c>
      <c r="J3683" s="35">
        <v>1.0056714690629427</v>
      </c>
      <c r="K3683" s="35">
        <v>-0.68201506805496348</v>
      </c>
      <c r="L3683" s="35">
        <v>0</v>
      </c>
      <c r="M3683" s="35">
        <v>0</v>
      </c>
      <c r="N3683" s="35">
        <v>0</v>
      </c>
      <c r="O3683" s="35">
        <v>0</v>
      </c>
      <c r="P3683" s="36">
        <v>12</v>
      </c>
      <c r="Q3683" s="37">
        <v>86</v>
      </c>
      <c r="R3683" s="36">
        <v>0</v>
      </c>
      <c r="S3683" s="39">
        <f t="shared" si="122"/>
        <v>86</v>
      </c>
      <c r="T3683" s="34" t="s">
        <v>29</v>
      </c>
      <c r="U3683" s="12">
        <f>((alpha*(beta^speed))*(speed^ceta))</f>
        <v>6.8405963560592626</v>
      </c>
      <c r="V3683" s="8">
        <f t="shared" si="123"/>
        <v>86</v>
      </c>
    </row>
    <row r="3684" spans="1:22">
      <c r="A3684" s="34" t="s">
        <v>19</v>
      </c>
      <c r="B3684" s="34" t="s">
        <v>68</v>
      </c>
      <c r="C3684" s="5" t="s">
        <v>127</v>
      </c>
      <c r="D3684" s="35" t="s">
        <v>86</v>
      </c>
      <c r="E3684" s="36" t="s">
        <v>14</v>
      </c>
      <c r="F3684" s="37">
        <v>50</v>
      </c>
      <c r="G3684" s="38">
        <v>0</v>
      </c>
      <c r="H3684" s="34">
        <v>0.9973234036256694</v>
      </c>
      <c r="I3684" s="35">
        <v>94014.828284737916</v>
      </c>
      <c r="J3684" s="35">
        <v>-5.6028087711987666</v>
      </c>
      <c r="K3684" s="35">
        <v>9.0686050432153884</v>
      </c>
      <c r="L3684" s="35">
        <v>-0.82148073637248398</v>
      </c>
      <c r="M3684" s="35">
        <v>0</v>
      </c>
      <c r="N3684" s="35">
        <v>0</v>
      </c>
      <c r="O3684" s="35">
        <v>0</v>
      </c>
      <c r="P3684" s="36">
        <v>12</v>
      </c>
      <c r="Q3684" s="37">
        <v>86</v>
      </c>
      <c r="R3684" s="36">
        <v>1</v>
      </c>
      <c r="S3684" s="39">
        <f t="shared" si="122"/>
        <v>86</v>
      </c>
      <c r="T3684" s="34" t="s">
        <v>30</v>
      </c>
      <c r="U3684" s="12">
        <f>((alpha*(speed^beta))+(ceta*(speed^delta)))</f>
        <v>0.23355534491660296</v>
      </c>
      <c r="V3684" s="8">
        <f t="shared" si="123"/>
        <v>86</v>
      </c>
    </row>
    <row r="3685" spans="1:22">
      <c r="A3685" s="34" t="s">
        <v>19</v>
      </c>
      <c r="B3685" s="34" t="s">
        <v>68</v>
      </c>
      <c r="C3685" s="5" t="s">
        <v>127</v>
      </c>
      <c r="D3685" s="35" t="s">
        <v>86</v>
      </c>
      <c r="E3685" s="36" t="s">
        <v>18</v>
      </c>
      <c r="F3685" s="37">
        <v>50</v>
      </c>
      <c r="G3685" s="38">
        <v>0</v>
      </c>
      <c r="H3685" s="34">
        <v>0.92820812791769269</v>
      </c>
      <c r="I3685" s="35">
        <v>-9.136812279568079E-7</v>
      </c>
      <c r="J3685" s="35">
        <v>2.1184927097105087E-4</v>
      </c>
      <c r="K3685" s="35">
        <v>-1.5167382719731658E-2</v>
      </c>
      <c r="L3685" s="35">
        <v>0.48203791399327323</v>
      </c>
      <c r="M3685" s="35">
        <v>0</v>
      </c>
      <c r="N3685" s="35">
        <v>0</v>
      </c>
      <c r="O3685" s="35">
        <v>0</v>
      </c>
      <c r="P3685" s="36">
        <v>12</v>
      </c>
      <c r="Q3685" s="37">
        <v>86</v>
      </c>
      <c r="R3685" s="36">
        <v>14</v>
      </c>
      <c r="S3685" s="39">
        <f t="shared" si="122"/>
        <v>86</v>
      </c>
      <c r="T3685" s="34" t="s">
        <v>51</v>
      </c>
      <c r="U3685" s="12">
        <f>(((alpha*(speed^3))+(beta*(speed^2))+(ceta*speed))+delta)</f>
        <v>0.16332778106894741</v>
      </c>
      <c r="V3685" s="8">
        <f t="shared" si="123"/>
        <v>86</v>
      </c>
    </row>
    <row r="3686" spans="1:22">
      <c r="A3686" s="34" t="s">
        <v>19</v>
      </c>
      <c r="B3686" s="34" t="s">
        <v>68</v>
      </c>
      <c r="C3686" s="5" t="s">
        <v>127</v>
      </c>
      <c r="D3686" s="35" t="s">
        <v>86</v>
      </c>
      <c r="E3686" s="36" t="s">
        <v>17</v>
      </c>
      <c r="F3686" s="37">
        <v>50</v>
      </c>
      <c r="G3686" s="38">
        <v>0</v>
      </c>
      <c r="H3686" s="34">
        <v>0.98027874269966964</v>
      </c>
      <c r="I3686" s="35">
        <v>2941.7693365020909</v>
      </c>
      <c r="J3686" s="35">
        <v>1.0069409894889536</v>
      </c>
      <c r="K3686" s="35">
        <v>-0.7493366273498725</v>
      </c>
      <c r="L3686" s="35">
        <v>0</v>
      </c>
      <c r="M3686" s="35">
        <v>0</v>
      </c>
      <c r="N3686" s="35">
        <v>0</v>
      </c>
      <c r="O3686" s="35">
        <v>0</v>
      </c>
      <c r="P3686" s="36">
        <v>12</v>
      </c>
      <c r="Q3686" s="37">
        <v>86</v>
      </c>
      <c r="R3686" s="36">
        <v>0</v>
      </c>
      <c r="S3686" s="39">
        <f t="shared" si="122"/>
        <v>86</v>
      </c>
      <c r="T3686" s="34" t="s">
        <v>29</v>
      </c>
      <c r="U3686" s="12">
        <f>((alpha*(beta^speed))*(speed^ceta))</f>
        <v>189.39294323533136</v>
      </c>
      <c r="V3686" s="8">
        <f t="shared" si="123"/>
        <v>86</v>
      </c>
    </row>
    <row r="3687" spans="1:22">
      <c r="A3687" s="34" t="s">
        <v>19</v>
      </c>
      <c r="B3687" s="34" t="s">
        <v>68</v>
      </c>
      <c r="C3687" s="5" t="s">
        <v>127</v>
      </c>
      <c r="D3687" s="35" t="s">
        <v>86</v>
      </c>
      <c r="E3687" s="36" t="s">
        <v>15</v>
      </c>
      <c r="F3687" s="37">
        <v>100</v>
      </c>
      <c r="G3687" s="38">
        <v>0</v>
      </c>
      <c r="H3687" s="34">
        <v>0.86960199258414728</v>
      </c>
      <c r="I3687" s="35">
        <v>-7.8898698466536025E-6</v>
      </c>
      <c r="J3687" s="35">
        <v>1.9450017023501336E-3</v>
      </c>
      <c r="K3687" s="35">
        <v>-0.14690161678544814</v>
      </c>
      <c r="L3687" s="35">
        <v>5.0301833816133747</v>
      </c>
      <c r="M3687" s="35">
        <v>0</v>
      </c>
      <c r="N3687" s="35">
        <v>0</v>
      </c>
      <c r="O3687" s="35">
        <v>0</v>
      </c>
      <c r="P3687" s="36">
        <v>12</v>
      </c>
      <c r="Q3687" s="37">
        <v>86</v>
      </c>
      <c r="R3687" s="36">
        <v>14</v>
      </c>
      <c r="S3687" s="39">
        <f t="shared" si="122"/>
        <v>86</v>
      </c>
      <c r="T3687" s="34" t="s">
        <v>51</v>
      </c>
      <c r="U3687" s="12">
        <f>(((alpha*(speed^3))+(beta*(speed^2))+(ceta*speed))+delta)</f>
        <v>1.7634778734633194</v>
      </c>
      <c r="V3687" s="8">
        <f t="shared" si="123"/>
        <v>86</v>
      </c>
    </row>
    <row r="3688" spans="1:22">
      <c r="A3688" s="34" t="s">
        <v>19</v>
      </c>
      <c r="B3688" s="34" t="s">
        <v>68</v>
      </c>
      <c r="C3688" s="5" t="s">
        <v>127</v>
      </c>
      <c r="D3688" s="35" t="s">
        <v>86</v>
      </c>
      <c r="E3688" s="36" t="s">
        <v>16</v>
      </c>
      <c r="F3688" s="37">
        <v>100</v>
      </c>
      <c r="G3688" s="38">
        <v>0</v>
      </c>
      <c r="H3688" s="34">
        <v>0.97578364226757053</v>
      </c>
      <c r="I3688" s="35">
        <v>80.36297940148539</v>
      </c>
      <c r="J3688" s="35">
        <v>1.0026640917337672</v>
      </c>
      <c r="K3688" s="35">
        <v>-0.5867279923555645</v>
      </c>
      <c r="L3688" s="35">
        <v>0</v>
      </c>
      <c r="M3688" s="35">
        <v>0</v>
      </c>
      <c r="N3688" s="35">
        <v>0</v>
      </c>
      <c r="O3688" s="35">
        <v>0</v>
      </c>
      <c r="P3688" s="36">
        <v>12</v>
      </c>
      <c r="Q3688" s="37">
        <v>86</v>
      </c>
      <c r="R3688" s="36">
        <v>0</v>
      </c>
      <c r="S3688" s="39">
        <f t="shared" si="122"/>
        <v>86</v>
      </c>
      <c r="T3688" s="34" t="s">
        <v>29</v>
      </c>
      <c r="U3688" s="12">
        <f>((alpha*(beta^speed))*(speed^ceta))</f>
        <v>7.4028910849138088</v>
      </c>
      <c r="V3688" s="8">
        <f t="shared" si="123"/>
        <v>86</v>
      </c>
    </row>
    <row r="3689" spans="1:22">
      <c r="A3689" s="34" t="s">
        <v>19</v>
      </c>
      <c r="B3689" s="34" t="s">
        <v>68</v>
      </c>
      <c r="C3689" s="5" t="s">
        <v>127</v>
      </c>
      <c r="D3689" s="35" t="s">
        <v>86</v>
      </c>
      <c r="E3689" s="36" t="s">
        <v>14</v>
      </c>
      <c r="F3689" s="37">
        <v>100</v>
      </c>
      <c r="G3689" s="38">
        <v>0</v>
      </c>
      <c r="H3689" s="34">
        <v>0.99678216314062795</v>
      </c>
      <c r="I3689" s="35">
        <v>8.0331942812308217</v>
      </c>
      <c r="J3689" s="35">
        <v>-0.7945028877718725</v>
      </c>
      <c r="K3689" s="35">
        <v>202.13458310924062</v>
      </c>
      <c r="L3689" s="35">
        <v>-2.964516468272389</v>
      </c>
      <c r="M3689" s="35">
        <v>0</v>
      </c>
      <c r="N3689" s="35">
        <v>0</v>
      </c>
      <c r="O3689" s="35">
        <v>0</v>
      </c>
      <c r="P3689" s="36">
        <v>12</v>
      </c>
      <c r="Q3689" s="37">
        <v>86</v>
      </c>
      <c r="R3689" s="36">
        <v>1</v>
      </c>
      <c r="S3689" s="39">
        <f t="shared" si="122"/>
        <v>86</v>
      </c>
      <c r="T3689" s="34" t="s">
        <v>30</v>
      </c>
      <c r="U3689" s="12">
        <f>((alpha*(speed^beta))+(ceta*(speed^delta)))</f>
        <v>0.23367700494438015</v>
      </c>
      <c r="V3689" s="8">
        <f t="shared" si="123"/>
        <v>86</v>
      </c>
    </row>
    <row r="3690" spans="1:22">
      <c r="A3690" s="34" t="s">
        <v>19</v>
      </c>
      <c r="B3690" s="34" t="s">
        <v>68</v>
      </c>
      <c r="C3690" s="5" t="s">
        <v>127</v>
      </c>
      <c r="D3690" s="35" t="s">
        <v>86</v>
      </c>
      <c r="E3690" s="36" t="s">
        <v>18</v>
      </c>
      <c r="F3690" s="37">
        <v>100</v>
      </c>
      <c r="G3690" s="38">
        <v>0</v>
      </c>
      <c r="H3690" s="34">
        <v>0.86423281410196207</v>
      </c>
      <c r="I3690" s="35">
        <v>-6.6345193381719716E-7</v>
      </c>
      <c r="J3690" s="35">
        <v>1.8232682906060371E-4</v>
      </c>
      <c r="K3690" s="35">
        <v>-1.4521931559900359E-2</v>
      </c>
      <c r="L3690" s="35">
        <v>0.5271273873911041</v>
      </c>
      <c r="M3690" s="35">
        <v>0</v>
      </c>
      <c r="N3690" s="35">
        <v>0</v>
      </c>
      <c r="O3690" s="35">
        <v>0</v>
      </c>
      <c r="P3690" s="36">
        <v>12</v>
      </c>
      <c r="Q3690" s="37">
        <v>86</v>
      </c>
      <c r="R3690" s="36">
        <v>14</v>
      </c>
      <c r="S3690" s="39">
        <f t="shared" si="122"/>
        <v>86</v>
      </c>
      <c r="T3690" s="34" t="s">
        <v>51</v>
      </c>
      <c r="U3690" s="12">
        <f>(((alpha*(speed^3))+(beta*(speed^2))+(ceta*speed))+delta)</f>
        <v>0.20473791775586714</v>
      </c>
      <c r="V3690" s="8">
        <f t="shared" si="123"/>
        <v>86</v>
      </c>
    </row>
    <row r="3691" spans="1:22">
      <c r="A3691" s="34" t="s">
        <v>19</v>
      </c>
      <c r="B3691" s="34" t="s">
        <v>68</v>
      </c>
      <c r="C3691" s="5" t="s">
        <v>127</v>
      </c>
      <c r="D3691" s="35" t="s">
        <v>86</v>
      </c>
      <c r="E3691" s="36" t="s">
        <v>17</v>
      </c>
      <c r="F3691" s="37">
        <v>100</v>
      </c>
      <c r="G3691" s="38">
        <v>0</v>
      </c>
      <c r="H3691" s="34">
        <v>0.97091487425283074</v>
      </c>
      <c r="I3691" s="35">
        <v>2547.1521847725658</v>
      </c>
      <c r="J3691" s="35">
        <v>1.003511273688215</v>
      </c>
      <c r="K3691" s="35">
        <v>-0.62489775087636423</v>
      </c>
      <c r="L3691" s="35">
        <v>0</v>
      </c>
      <c r="M3691" s="35">
        <v>0</v>
      </c>
      <c r="N3691" s="35">
        <v>0</v>
      </c>
      <c r="O3691" s="35">
        <v>0</v>
      </c>
      <c r="P3691" s="36">
        <v>12</v>
      </c>
      <c r="Q3691" s="37">
        <v>86</v>
      </c>
      <c r="R3691" s="36">
        <v>0</v>
      </c>
      <c r="S3691" s="39">
        <f t="shared" si="122"/>
        <v>86</v>
      </c>
      <c r="T3691" s="34" t="s">
        <v>29</v>
      </c>
      <c r="U3691" s="12">
        <f>((alpha*(beta^speed))*(speed^ceta))</f>
        <v>212.86544294428191</v>
      </c>
      <c r="V3691" s="8">
        <f t="shared" si="123"/>
        <v>86</v>
      </c>
    </row>
    <row r="3692" spans="1:22">
      <c r="A3692" s="34" t="s">
        <v>19</v>
      </c>
      <c r="B3692" s="34" t="s">
        <v>68</v>
      </c>
      <c r="C3692" s="5" t="s">
        <v>127</v>
      </c>
      <c r="D3692" s="35" t="s">
        <v>86</v>
      </c>
      <c r="E3692" s="36" t="s">
        <v>15</v>
      </c>
      <c r="F3692" s="37">
        <v>0</v>
      </c>
      <c r="G3692" s="38">
        <v>-0.06</v>
      </c>
      <c r="H3692" s="34">
        <v>0.99209415294950287</v>
      </c>
      <c r="I3692" s="35">
        <v>0.45380680518464012</v>
      </c>
      <c r="J3692" s="35">
        <v>2.4409775889843041E-2</v>
      </c>
      <c r="K3692" s="35">
        <v>0.42025072610751185</v>
      </c>
      <c r="L3692" s="35">
        <v>0</v>
      </c>
      <c r="M3692" s="35">
        <v>0</v>
      </c>
      <c r="N3692" s="35">
        <v>0</v>
      </c>
      <c r="O3692" s="35">
        <v>0</v>
      </c>
      <c r="P3692" s="36">
        <v>12</v>
      </c>
      <c r="Q3692" s="37">
        <v>86</v>
      </c>
      <c r="R3692" s="36">
        <v>2</v>
      </c>
      <c r="S3692" s="39">
        <f t="shared" si="122"/>
        <v>86</v>
      </c>
      <c r="T3692" s="34" t="s">
        <v>31</v>
      </c>
      <c r="U3692" s="12">
        <f>((alpha+(beta*speed))^((-1)/ceta))</f>
        <v>0.1074955212058011</v>
      </c>
      <c r="V3692" s="8">
        <f t="shared" si="123"/>
        <v>86</v>
      </c>
    </row>
    <row r="3693" spans="1:22">
      <c r="A3693" s="34" t="s">
        <v>19</v>
      </c>
      <c r="B3693" s="34" t="s">
        <v>68</v>
      </c>
      <c r="C3693" s="5" t="s">
        <v>127</v>
      </c>
      <c r="D3693" s="35" t="s">
        <v>86</v>
      </c>
      <c r="E3693" s="36" t="s">
        <v>16</v>
      </c>
      <c r="F3693" s="37">
        <v>0</v>
      </c>
      <c r="G3693" s="38">
        <v>-0.06</v>
      </c>
      <c r="H3693" s="34">
        <v>0.99203894093184564</v>
      </c>
      <c r="I3693" s="35">
        <v>88.171365282090491</v>
      </c>
      <c r="J3693" s="35">
        <v>0.9777840704598374</v>
      </c>
      <c r="K3693" s="35">
        <v>-0.86495969435355391</v>
      </c>
      <c r="L3693" s="35">
        <v>0</v>
      </c>
      <c r="M3693" s="35">
        <v>0</v>
      </c>
      <c r="N3693" s="35">
        <v>0</v>
      </c>
      <c r="O3693" s="35">
        <v>0</v>
      </c>
      <c r="P3693" s="36">
        <v>12</v>
      </c>
      <c r="Q3693" s="37">
        <v>86</v>
      </c>
      <c r="R3693" s="36">
        <v>0</v>
      </c>
      <c r="S3693" s="39">
        <f t="shared" si="122"/>
        <v>86</v>
      </c>
      <c r="T3693" s="34" t="s">
        <v>29</v>
      </c>
      <c r="U3693" s="12">
        <f>((alpha*(beta^speed))*(speed^ceta))</f>
        <v>0.27099341498525409</v>
      </c>
      <c r="V3693" s="8">
        <f t="shared" si="123"/>
        <v>86</v>
      </c>
    </row>
    <row r="3694" spans="1:22">
      <c r="A3694" s="34" t="s">
        <v>19</v>
      </c>
      <c r="B3694" s="34" t="s">
        <v>68</v>
      </c>
      <c r="C3694" s="5" t="s">
        <v>127</v>
      </c>
      <c r="D3694" s="35" t="s">
        <v>86</v>
      </c>
      <c r="E3694" s="36" t="s">
        <v>14</v>
      </c>
      <c r="F3694" s="37">
        <v>0</v>
      </c>
      <c r="G3694" s="38">
        <v>-0.06</v>
      </c>
      <c r="H3694" s="34">
        <v>0.9972979551836465</v>
      </c>
      <c r="I3694" s="35">
        <v>11.747547764702205</v>
      </c>
      <c r="J3694" s="35">
        <v>0.99116419476105644</v>
      </c>
      <c r="K3694" s="35">
        <v>-0.97407925623248004</v>
      </c>
      <c r="L3694" s="35">
        <v>0</v>
      </c>
      <c r="M3694" s="35">
        <v>0</v>
      </c>
      <c r="N3694" s="35">
        <v>0</v>
      </c>
      <c r="O3694" s="35">
        <v>0</v>
      </c>
      <c r="P3694" s="36">
        <v>12</v>
      </c>
      <c r="Q3694" s="37">
        <v>86</v>
      </c>
      <c r="R3694" s="36">
        <v>0</v>
      </c>
      <c r="S3694" s="39">
        <f t="shared" si="122"/>
        <v>86</v>
      </c>
      <c r="T3694" s="34" t="s">
        <v>29</v>
      </c>
      <c r="U3694" s="12">
        <f>((alpha*(beta^speed))*(speed^ceta))</f>
        <v>7.1468462291480198E-2</v>
      </c>
      <c r="V3694" s="8">
        <f t="shared" si="123"/>
        <v>86</v>
      </c>
    </row>
    <row r="3695" spans="1:22">
      <c r="A3695" s="34" t="s">
        <v>19</v>
      </c>
      <c r="B3695" s="34" t="s">
        <v>68</v>
      </c>
      <c r="C3695" s="5" t="s">
        <v>127</v>
      </c>
      <c r="D3695" s="35" t="s">
        <v>86</v>
      </c>
      <c r="E3695" s="36" t="s">
        <v>18</v>
      </c>
      <c r="F3695" s="37">
        <v>0</v>
      </c>
      <c r="G3695" s="38">
        <v>-0.06</v>
      </c>
      <c r="H3695" s="34">
        <v>0.99461571737818244</v>
      </c>
      <c r="I3695" s="35">
        <v>1.9045653156422424</v>
      </c>
      <c r="J3695" s="35">
        <v>-5.0409244717324517</v>
      </c>
      <c r="K3695" s="35">
        <v>-1.2059180072499316</v>
      </c>
      <c r="L3695" s="35">
        <v>0</v>
      </c>
      <c r="M3695" s="35">
        <v>0</v>
      </c>
      <c r="N3695" s="35">
        <v>0</v>
      </c>
      <c r="O3695" s="35">
        <v>0</v>
      </c>
      <c r="P3695" s="36">
        <v>12</v>
      </c>
      <c r="Q3695" s="37">
        <v>86</v>
      </c>
      <c r="R3695" s="36">
        <v>13</v>
      </c>
      <c r="S3695" s="39">
        <f t="shared" si="122"/>
        <v>86</v>
      </c>
      <c r="T3695" s="34" t="s">
        <v>50</v>
      </c>
      <c r="U3695" s="12">
        <f>EXP((alpha+(beta/speed))+(ceta*LN(speed)))</f>
        <v>2.9433326262014878E-2</v>
      </c>
      <c r="V3695" s="8">
        <f t="shared" si="123"/>
        <v>86</v>
      </c>
    </row>
    <row r="3696" spans="1:22">
      <c r="A3696" s="34" t="s">
        <v>19</v>
      </c>
      <c r="B3696" s="34" t="s">
        <v>68</v>
      </c>
      <c r="C3696" s="5" t="s">
        <v>127</v>
      </c>
      <c r="D3696" s="35" t="s">
        <v>86</v>
      </c>
      <c r="E3696" s="36" t="s">
        <v>17</v>
      </c>
      <c r="F3696" s="37">
        <v>0</v>
      </c>
      <c r="G3696" s="38">
        <v>-0.06</v>
      </c>
      <c r="H3696" s="34">
        <v>0.98943312099019598</v>
      </c>
      <c r="I3696" s="35">
        <v>12.494521042071192</v>
      </c>
      <c r="J3696" s="35">
        <v>-16.797955051471025</v>
      </c>
      <c r="K3696" s="35">
        <v>-2.2904338709288736</v>
      </c>
      <c r="L3696" s="35">
        <v>0</v>
      </c>
      <c r="M3696" s="35">
        <v>0</v>
      </c>
      <c r="N3696" s="35">
        <v>0</v>
      </c>
      <c r="O3696" s="35">
        <v>0</v>
      </c>
      <c r="P3696" s="36">
        <v>12</v>
      </c>
      <c r="Q3696" s="37">
        <v>86</v>
      </c>
      <c r="R3696" s="36">
        <v>13</v>
      </c>
      <c r="S3696" s="39">
        <f t="shared" si="122"/>
        <v>86</v>
      </c>
      <c r="T3696" s="34" t="s">
        <v>50</v>
      </c>
      <c r="U3696" s="12">
        <f>EXP((alpha+(beta/speed))+(ceta*LN(speed)))</f>
        <v>8.1401455697293041</v>
      </c>
      <c r="V3696" s="8">
        <f t="shared" si="123"/>
        <v>86</v>
      </c>
    </row>
    <row r="3697" spans="1:22">
      <c r="A3697" s="34" t="s">
        <v>19</v>
      </c>
      <c r="B3697" s="34" t="s">
        <v>68</v>
      </c>
      <c r="C3697" s="5" t="s">
        <v>127</v>
      </c>
      <c r="D3697" s="35" t="s">
        <v>86</v>
      </c>
      <c r="E3697" s="36" t="s">
        <v>15</v>
      </c>
      <c r="F3697" s="37">
        <v>50</v>
      </c>
      <c r="G3697" s="38">
        <v>-0.06</v>
      </c>
      <c r="H3697" s="34">
        <v>0.98718636516479064</v>
      </c>
      <c r="I3697" s="35">
        <v>7.3509459604489056</v>
      </c>
      <c r="J3697" s="35">
        <v>-17.367181321827033</v>
      </c>
      <c r="K3697" s="35">
        <v>-2.1019191471108023</v>
      </c>
      <c r="L3697" s="35">
        <v>0</v>
      </c>
      <c r="M3697" s="35">
        <v>0</v>
      </c>
      <c r="N3697" s="35">
        <v>0</v>
      </c>
      <c r="O3697" s="35">
        <v>0</v>
      </c>
      <c r="P3697" s="36">
        <v>12</v>
      </c>
      <c r="Q3697" s="37">
        <v>86</v>
      </c>
      <c r="R3697" s="36">
        <v>13</v>
      </c>
      <c r="S3697" s="39">
        <f t="shared" si="122"/>
        <v>86</v>
      </c>
      <c r="T3697" s="34" t="s">
        <v>50</v>
      </c>
      <c r="U3697" s="12">
        <f>EXP((alpha+(beta/speed))+(ceta*LN(speed)))</f>
        <v>0.10929814251842175</v>
      </c>
      <c r="V3697" s="8">
        <f t="shared" si="123"/>
        <v>86</v>
      </c>
    </row>
    <row r="3698" spans="1:22">
      <c r="A3698" s="34" t="s">
        <v>19</v>
      </c>
      <c r="B3698" s="34" t="s">
        <v>68</v>
      </c>
      <c r="C3698" s="5" t="s">
        <v>127</v>
      </c>
      <c r="D3698" s="35" t="s">
        <v>86</v>
      </c>
      <c r="E3698" s="36" t="s">
        <v>16</v>
      </c>
      <c r="F3698" s="37">
        <v>50</v>
      </c>
      <c r="G3698" s="38">
        <v>-0.06</v>
      </c>
      <c r="H3698" s="34">
        <v>0.9890677687641678</v>
      </c>
      <c r="I3698" s="35">
        <v>8.4606267060218823</v>
      </c>
      <c r="J3698" s="35">
        <v>-14.869185056554496</v>
      </c>
      <c r="K3698" s="35">
        <v>-2.1073242198800997</v>
      </c>
      <c r="L3698" s="35">
        <v>0</v>
      </c>
      <c r="M3698" s="35">
        <v>0</v>
      </c>
      <c r="N3698" s="35">
        <v>0</v>
      </c>
      <c r="O3698" s="35">
        <v>0</v>
      </c>
      <c r="P3698" s="36">
        <v>12</v>
      </c>
      <c r="Q3698" s="37">
        <v>86</v>
      </c>
      <c r="R3698" s="36">
        <v>13</v>
      </c>
      <c r="S3698" s="39">
        <f t="shared" si="122"/>
        <v>86</v>
      </c>
      <c r="T3698" s="34" t="s">
        <v>50</v>
      </c>
      <c r="U3698" s="12">
        <f>EXP((alpha+(beta/speed))+(ceta*LN(speed)))</f>
        <v>0.33319587930818273</v>
      </c>
      <c r="V3698" s="8">
        <f t="shared" si="123"/>
        <v>86</v>
      </c>
    </row>
    <row r="3699" spans="1:22">
      <c r="A3699" s="34" t="s">
        <v>19</v>
      </c>
      <c r="B3699" s="34" t="s">
        <v>68</v>
      </c>
      <c r="C3699" s="5" t="s">
        <v>127</v>
      </c>
      <c r="D3699" s="35" t="s">
        <v>86</v>
      </c>
      <c r="E3699" s="36" t="s">
        <v>14</v>
      </c>
      <c r="F3699" s="37">
        <v>50</v>
      </c>
      <c r="G3699" s="38">
        <v>-0.06</v>
      </c>
      <c r="H3699" s="34">
        <v>0.99758593143557861</v>
      </c>
      <c r="I3699" s="35">
        <v>11.221409840118541</v>
      </c>
      <c r="J3699" s="35">
        <v>0.99158401138915109</v>
      </c>
      <c r="K3699" s="35">
        <v>-0.97561051068766991</v>
      </c>
      <c r="L3699" s="35">
        <v>0</v>
      </c>
      <c r="M3699" s="35">
        <v>0</v>
      </c>
      <c r="N3699" s="35">
        <v>0</v>
      </c>
      <c r="O3699" s="35">
        <v>0</v>
      </c>
      <c r="P3699" s="36">
        <v>12</v>
      </c>
      <c r="Q3699" s="37">
        <v>86</v>
      </c>
      <c r="R3699" s="36">
        <v>0</v>
      </c>
      <c r="S3699" s="39">
        <f t="shared" si="122"/>
        <v>86</v>
      </c>
      <c r="T3699" s="34" t="s">
        <v>29</v>
      </c>
      <c r="U3699" s="12">
        <f>((alpha*(beta^speed))*(speed^ceta))</f>
        <v>7.0318359677451314E-2</v>
      </c>
      <c r="V3699" s="8">
        <f t="shared" si="123"/>
        <v>86</v>
      </c>
    </row>
    <row r="3700" spans="1:22">
      <c r="A3700" s="34" t="s">
        <v>19</v>
      </c>
      <c r="B3700" s="34" t="s">
        <v>68</v>
      </c>
      <c r="C3700" s="5" t="s">
        <v>127</v>
      </c>
      <c r="D3700" s="35" t="s">
        <v>86</v>
      </c>
      <c r="E3700" s="36" t="s">
        <v>18</v>
      </c>
      <c r="F3700" s="37">
        <v>50</v>
      </c>
      <c r="G3700" s="38">
        <v>-0.06</v>
      </c>
      <c r="H3700" s="34">
        <v>0.98897039013100907</v>
      </c>
      <c r="I3700" s="35">
        <v>2.7899649803570936</v>
      </c>
      <c r="J3700" s="35">
        <v>-9.5902345434586689</v>
      </c>
      <c r="K3700" s="35">
        <v>-1.3981749973041502</v>
      </c>
      <c r="L3700" s="35">
        <v>0</v>
      </c>
      <c r="M3700" s="35">
        <v>0</v>
      </c>
      <c r="N3700" s="35">
        <v>0</v>
      </c>
      <c r="O3700" s="35">
        <v>0</v>
      </c>
      <c r="P3700" s="36">
        <v>12</v>
      </c>
      <c r="Q3700" s="37">
        <v>86</v>
      </c>
      <c r="R3700" s="36">
        <v>13</v>
      </c>
      <c r="S3700" s="39">
        <f t="shared" si="122"/>
        <v>86</v>
      </c>
      <c r="T3700" s="34" t="s">
        <v>50</v>
      </c>
      <c r="U3700" s="12">
        <f>EXP((alpha+(beta/speed))+(ceta*LN(speed)))</f>
        <v>2.873882181637891E-2</v>
      </c>
      <c r="V3700" s="8">
        <f t="shared" si="123"/>
        <v>86</v>
      </c>
    </row>
    <row r="3701" spans="1:22">
      <c r="A3701" s="34" t="s">
        <v>19</v>
      </c>
      <c r="B3701" s="34" t="s">
        <v>68</v>
      </c>
      <c r="C3701" s="5" t="s">
        <v>127</v>
      </c>
      <c r="D3701" s="35" t="s">
        <v>86</v>
      </c>
      <c r="E3701" s="36" t="s">
        <v>17</v>
      </c>
      <c r="F3701" s="37">
        <v>50</v>
      </c>
      <c r="G3701" s="38">
        <v>-0.06</v>
      </c>
      <c r="H3701" s="34">
        <v>0.98561554329700352</v>
      </c>
      <c r="I3701" s="35">
        <v>12.834426454770346</v>
      </c>
      <c r="J3701" s="35">
        <v>-19.01509464186304</v>
      </c>
      <c r="K3701" s="35">
        <v>-2.3707720992644279</v>
      </c>
      <c r="L3701" s="35">
        <v>0</v>
      </c>
      <c r="M3701" s="35">
        <v>0</v>
      </c>
      <c r="N3701" s="35">
        <v>0</v>
      </c>
      <c r="O3701" s="35">
        <v>0</v>
      </c>
      <c r="P3701" s="36">
        <v>12</v>
      </c>
      <c r="Q3701" s="37">
        <v>86</v>
      </c>
      <c r="R3701" s="36">
        <v>13</v>
      </c>
      <c r="S3701" s="39">
        <f t="shared" si="122"/>
        <v>86</v>
      </c>
      <c r="T3701" s="34" t="s">
        <v>50</v>
      </c>
      <c r="U3701" s="12">
        <f>EXP((alpha+(beta/speed))+(ceta*LN(speed)))</f>
        <v>7.7918507564907014</v>
      </c>
      <c r="V3701" s="8">
        <f t="shared" si="123"/>
        <v>86</v>
      </c>
    </row>
    <row r="3702" spans="1:22">
      <c r="A3702" s="34" t="s">
        <v>19</v>
      </c>
      <c r="B3702" s="34" t="s">
        <v>68</v>
      </c>
      <c r="C3702" s="5" t="s">
        <v>127</v>
      </c>
      <c r="D3702" s="35" t="s">
        <v>86</v>
      </c>
      <c r="E3702" s="36" t="s">
        <v>15</v>
      </c>
      <c r="F3702" s="37">
        <v>100</v>
      </c>
      <c r="G3702" s="38">
        <v>-0.06</v>
      </c>
      <c r="H3702" s="34">
        <v>0.9831708243665841</v>
      </c>
      <c r="I3702" s="35">
        <v>7.6057558671790977</v>
      </c>
      <c r="J3702" s="35">
        <v>-18.689350879891595</v>
      </c>
      <c r="K3702" s="35">
        <v>-2.1504506886001375</v>
      </c>
      <c r="L3702" s="35">
        <v>0</v>
      </c>
      <c r="M3702" s="35">
        <v>0</v>
      </c>
      <c r="N3702" s="35">
        <v>0</v>
      </c>
      <c r="O3702" s="35">
        <v>0</v>
      </c>
      <c r="P3702" s="36">
        <v>12</v>
      </c>
      <c r="Q3702" s="37">
        <v>86</v>
      </c>
      <c r="R3702" s="36">
        <v>13</v>
      </c>
      <c r="S3702" s="39">
        <f t="shared" si="122"/>
        <v>86</v>
      </c>
      <c r="T3702" s="34" t="s">
        <v>50</v>
      </c>
      <c r="U3702" s="12">
        <f>EXP((alpha+(beta/speed))+(ceta*LN(speed)))</f>
        <v>0.1118701587797508</v>
      </c>
      <c r="V3702" s="8">
        <f t="shared" si="123"/>
        <v>86</v>
      </c>
    </row>
    <row r="3703" spans="1:22">
      <c r="A3703" s="34" t="s">
        <v>19</v>
      </c>
      <c r="B3703" s="34" t="s">
        <v>68</v>
      </c>
      <c r="C3703" s="5" t="s">
        <v>127</v>
      </c>
      <c r="D3703" s="35" t="s">
        <v>86</v>
      </c>
      <c r="E3703" s="36" t="s">
        <v>16</v>
      </c>
      <c r="F3703" s="37">
        <v>100</v>
      </c>
      <c r="G3703" s="38">
        <v>-0.06</v>
      </c>
      <c r="H3703" s="34">
        <v>0.9857183340583846</v>
      </c>
      <c r="I3703" s="35">
        <v>-0.31305363452404461</v>
      </c>
      <c r="J3703" s="35">
        <v>13.707939799475286</v>
      </c>
      <c r="K3703" s="35">
        <v>4.8067392257541623</v>
      </c>
      <c r="L3703" s="35">
        <v>1.9099668509968755</v>
      </c>
      <c r="M3703" s="35">
        <v>-7.1833755792314862E-3</v>
      </c>
      <c r="N3703" s="35">
        <v>0</v>
      </c>
      <c r="O3703" s="35">
        <v>0</v>
      </c>
      <c r="P3703" s="36">
        <v>12</v>
      </c>
      <c r="Q3703" s="37">
        <v>86</v>
      </c>
      <c r="R3703" s="36">
        <v>10</v>
      </c>
      <c r="S3703" s="39">
        <f t="shared" si="122"/>
        <v>86</v>
      </c>
      <c r="T3703" s="34" t="s">
        <v>44</v>
      </c>
      <c r="U3703" s="12">
        <f>(alpha+(beta/(1+EXP((((-1)*ceta)+(delta*LN(speed)))+(epsilon*speed)))))</f>
        <v>0.28746156858536004</v>
      </c>
      <c r="V3703" s="8">
        <f t="shared" si="123"/>
        <v>86</v>
      </c>
    </row>
    <row r="3704" spans="1:22">
      <c r="A3704" s="34" t="s">
        <v>19</v>
      </c>
      <c r="B3704" s="34" t="s">
        <v>68</v>
      </c>
      <c r="C3704" s="5" t="s">
        <v>127</v>
      </c>
      <c r="D3704" s="35" t="s">
        <v>86</v>
      </c>
      <c r="E3704" s="36" t="s">
        <v>14</v>
      </c>
      <c r="F3704" s="37">
        <v>100</v>
      </c>
      <c r="G3704" s="38">
        <v>-0.06</v>
      </c>
      <c r="H3704" s="34">
        <v>0.99768830225477101</v>
      </c>
      <c r="I3704" s="35">
        <v>10.978181542010212</v>
      </c>
      <c r="J3704" s="35">
        <v>0.99204176336545058</v>
      </c>
      <c r="K3704" s="35">
        <v>-0.98029074928598536</v>
      </c>
      <c r="L3704" s="35">
        <v>0</v>
      </c>
      <c r="M3704" s="35">
        <v>0</v>
      </c>
      <c r="N3704" s="35">
        <v>0</v>
      </c>
      <c r="O3704" s="35">
        <v>0</v>
      </c>
      <c r="P3704" s="36">
        <v>12</v>
      </c>
      <c r="Q3704" s="37">
        <v>86</v>
      </c>
      <c r="R3704" s="36">
        <v>0</v>
      </c>
      <c r="S3704" s="39">
        <f t="shared" si="122"/>
        <v>86</v>
      </c>
      <c r="T3704" s="34" t="s">
        <v>29</v>
      </c>
      <c r="U3704" s="12">
        <f>((alpha*(beta^speed))*(speed^ceta))</f>
        <v>7.0102847195100723E-2</v>
      </c>
      <c r="V3704" s="8">
        <f t="shared" si="123"/>
        <v>86</v>
      </c>
    </row>
    <row r="3705" spans="1:22">
      <c r="A3705" s="34" t="s">
        <v>19</v>
      </c>
      <c r="B3705" s="34" t="s">
        <v>68</v>
      </c>
      <c r="C3705" s="5" t="s">
        <v>127</v>
      </c>
      <c r="D3705" s="35" t="s">
        <v>86</v>
      </c>
      <c r="E3705" s="36" t="s">
        <v>18</v>
      </c>
      <c r="F3705" s="37">
        <v>100</v>
      </c>
      <c r="G3705" s="38">
        <v>-0.06</v>
      </c>
      <c r="H3705" s="34">
        <v>0.98499969638208917</v>
      </c>
      <c r="I3705" s="35">
        <v>3.0928165481337655</v>
      </c>
      <c r="J3705" s="35">
        <v>-10.777919746283555</v>
      </c>
      <c r="K3705" s="35">
        <v>-1.4597072939861144</v>
      </c>
      <c r="L3705" s="35">
        <v>0</v>
      </c>
      <c r="M3705" s="35">
        <v>0</v>
      </c>
      <c r="N3705" s="35">
        <v>0</v>
      </c>
      <c r="O3705" s="35">
        <v>0</v>
      </c>
      <c r="P3705" s="36">
        <v>12</v>
      </c>
      <c r="Q3705" s="37">
        <v>86</v>
      </c>
      <c r="R3705" s="36">
        <v>13</v>
      </c>
      <c r="S3705" s="39">
        <f t="shared" si="122"/>
        <v>86</v>
      </c>
      <c r="T3705" s="34" t="s">
        <v>50</v>
      </c>
      <c r="U3705" s="12">
        <f>EXP((alpha+(beta/speed))+(ceta*LN(speed)))</f>
        <v>2.9171842340140364E-2</v>
      </c>
      <c r="V3705" s="8">
        <f t="shared" si="123"/>
        <v>86</v>
      </c>
    </row>
    <row r="3706" spans="1:22">
      <c r="A3706" s="34" t="s">
        <v>19</v>
      </c>
      <c r="B3706" s="34" t="s">
        <v>68</v>
      </c>
      <c r="C3706" s="5" t="s">
        <v>127</v>
      </c>
      <c r="D3706" s="35" t="s">
        <v>86</v>
      </c>
      <c r="E3706" s="36" t="s">
        <v>17</v>
      </c>
      <c r="F3706" s="37">
        <v>100</v>
      </c>
      <c r="G3706" s="38">
        <v>-0.06</v>
      </c>
      <c r="H3706" s="34">
        <v>0.98153268764632418</v>
      </c>
      <c r="I3706" s="35">
        <v>13.00999729432915</v>
      </c>
      <c r="J3706" s="35">
        <v>-20.372841844393886</v>
      </c>
      <c r="K3706" s="35">
        <v>-2.4048680015441031</v>
      </c>
      <c r="L3706" s="35">
        <v>0</v>
      </c>
      <c r="M3706" s="35">
        <v>0</v>
      </c>
      <c r="N3706" s="35">
        <v>0</v>
      </c>
      <c r="O3706" s="35">
        <v>0</v>
      </c>
      <c r="P3706" s="36">
        <v>12</v>
      </c>
      <c r="Q3706" s="37">
        <v>86</v>
      </c>
      <c r="R3706" s="36">
        <v>13</v>
      </c>
      <c r="S3706" s="39">
        <f t="shared" si="122"/>
        <v>86</v>
      </c>
      <c r="T3706" s="34" t="s">
        <v>50</v>
      </c>
      <c r="U3706" s="12">
        <f>EXP((alpha+(beta/speed))+(ceta*LN(speed)))</f>
        <v>7.8537137098767413</v>
      </c>
      <c r="V3706" s="8">
        <f t="shared" si="123"/>
        <v>86</v>
      </c>
    </row>
    <row r="3707" spans="1:22">
      <c r="A3707" s="34" t="s">
        <v>19</v>
      </c>
      <c r="B3707" s="34" t="s">
        <v>68</v>
      </c>
      <c r="C3707" s="5" t="s">
        <v>127</v>
      </c>
      <c r="D3707" s="35" t="s">
        <v>86</v>
      </c>
      <c r="E3707" s="36" t="s">
        <v>15</v>
      </c>
      <c r="F3707" s="37">
        <v>0</v>
      </c>
      <c r="G3707" s="38">
        <v>-0.04</v>
      </c>
      <c r="H3707" s="34">
        <v>0.99169540868773209</v>
      </c>
      <c r="I3707" s="35">
        <v>2.7200933704687034E-2</v>
      </c>
      <c r="J3707" s="35">
        <v>17.174660260165798</v>
      </c>
      <c r="K3707" s="35">
        <v>0.73873350245907166</v>
      </c>
      <c r="L3707" s="35">
        <v>0.95209212252334341</v>
      </c>
      <c r="M3707" s="35">
        <v>1.6964770228601884E-2</v>
      </c>
      <c r="N3707" s="35">
        <v>0</v>
      </c>
      <c r="O3707" s="35">
        <v>0</v>
      </c>
      <c r="P3707" s="36">
        <v>12</v>
      </c>
      <c r="Q3707" s="37">
        <v>86</v>
      </c>
      <c r="R3707" s="36">
        <v>10</v>
      </c>
      <c r="S3707" s="39">
        <f t="shared" si="122"/>
        <v>86</v>
      </c>
      <c r="T3707" s="34" t="s">
        <v>44</v>
      </c>
      <c r="U3707" s="12">
        <f>(alpha+(beta/(1+EXP((((-1)*ceta)+(delta*LN(speed)))+(epsilon*speed)))))</f>
        <v>0.14666605153793372</v>
      </c>
      <c r="V3707" s="8">
        <f t="shared" si="123"/>
        <v>86</v>
      </c>
    </row>
    <row r="3708" spans="1:22">
      <c r="A3708" s="34" t="s">
        <v>19</v>
      </c>
      <c r="B3708" s="34" t="s">
        <v>68</v>
      </c>
      <c r="C3708" s="5" t="s">
        <v>127</v>
      </c>
      <c r="D3708" s="35" t="s">
        <v>86</v>
      </c>
      <c r="E3708" s="36" t="s">
        <v>16</v>
      </c>
      <c r="F3708" s="37">
        <v>0</v>
      </c>
      <c r="G3708" s="38">
        <v>-0.04</v>
      </c>
      <c r="H3708" s="34">
        <v>0.98846784137744337</v>
      </c>
      <c r="I3708" s="35">
        <v>-1.1121376364632889</v>
      </c>
      <c r="J3708" s="35">
        <v>61.586304750470532</v>
      </c>
      <c r="K3708" s="35">
        <v>1.1198836833471446</v>
      </c>
      <c r="L3708" s="35">
        <v>1.0834070419576183</v>
      </c>
      <c r="M3708" s="35">
        <v>-2.6107423487477851E-4</v>
      </c>
      <c r="N3708" s="35">
        <v>0</v>
      </c>
      <c r="O3708" s="35">
        <v>0</v>
      </c>
      <c r="P3708" s="36">
        <v>12</v>
      </c>
      <c r="Q3708" s="37">
        <v>86</v>
      </c>
      <c r="R3708" s="36">
        <v>10</v>
      </c>
      <c r="S3708" s="39">
        <f t="shared" si="122"/>
        <v>86</v>
      </c>
      <c r="T3708" s="34" t="s">
        <v>44</v>
      </c>
      <c r="U3708" s="12">
        <f>(alpha+(beta/(1+EXP((((-1)*ceta)+(delta*LN(speed)))+(epsilon*speed)))))</f>
        <v>0.39781918928235838</v>
      </c>
      <c r="V3708" s="8">
        <f t="shared" si="123"/>
        <v>86</v>
      </c>
    </row>
    <row r="3709" spans="1:22">
      <c r="A3709" s="34" t="s">
        <v>19</v>
      </c>
      <c r="B3709" s="34" t="s">
        <v>68</v>
      </c>
      <c r="C3709" s="5" t="s">
        <v>127</v>
      </c>
      <c r="D3709" s="35" t="s">
        <v>86</v>
      </c>
      <c r="E3709" s="36" t="s">
        <v>14</v>
      </c>
      <c r="F3709" s="37">
        <v>0</v>
      </c>
      <c r="G3709" s="38">
        <v>-0.04</v>
      </c>
      <c r="H3709" s="34">
        <v>0.99698615402217905</v>
      </c>
      <c r="I3709" s="35">
        <v>0.8533055296838572</v>
      </c>
      <c r="J3709" s="35">
        <v>3.2395342153421554E-2</v>
      </c>
      <c r="K3709" s="35">
        <v>2.8354829860797826</v>
      </c>
      <c r="L3709" s="35">
        <v>0.15529075316502741</v>
      </c>
      <c r="M3709" s="35">
        <v>2.6785259788850428E-2</v>
      </c>
      <c r="N3709" s="35">
        <v>0</v>
      </c>
      <c r="O3709" s="35">
        <v>0</v>
      </c>
      <c r="P3709" s="36">
        <v>12</v>
      </c>
      <c r="Q3709" s="37">
        <v>86</v>
      </c>
      <c r="R3709" s="36">
        <v>4</v>
      </c>
      <c r="S3709" s="39">
        <f t="shared" si="122"/>
        <v>86</v>
      </c>
      <c r="T3709" s="34" t="s">
        <v>35</v>
      </c>
      <c r="U3709" s="12">
        <f>((epsilon+(alpha*EXP(((-1)*beta)*speed)))+(ceta*EXP(((-1)*delta)*speed)))</f>
        <v>7.9410909490548687E-2</v>
      </c>
      <c r="V3709" s="8">
        <f t="shared" si="123"/>
        <v>86</v>
      </c>
    </row>
    <row r="3710" spans="1:22">
      <c r="A3710" s="34" t="s">
        <v>19</v>
      </c>
      <c r="B3710" s="34" t="s">
        <v>68</v>
      </c>
      <c r="C3710" s="5" t="s">
        <v>127</v>
      </c>
      <c r="D3710" s="35" t="s">
        <v>86</v>
      </c>
      <c r="E3710" s="36" t="s">
        <v>18</v>
      </c>
      <c r="F3710" s="37">
        <v>0</v>
      </c>
      <c r="G3710" s="38">
        <v>-0.04</v>
      </c>
      <c r="H3710" s="34">
        <v>0.99129208721595785</v>
      </c>
      <c r="I3710" s="35">
        <v>0.55383436754528004</v>
      </c>
      <c r="J3710" s="35">
        <v>0.27555458401328359</v>
      </c>
      <c r="K3710" s="35">
        <v>1.2286403186565534E-3</v>
      </c>
      <c r="L3710" s="35">
        <v>0</v>
      </c>
      <c r="M3710" s="35">
        <v>0</v>
      </c>
      <c r="N3710" s="35">
        <v>0</v>
      </c>
      <c r="O3710" s="35">
        <v>0</v>
      </c>
      <c r="P3710" s="36">
        <v>12</v>
      </c>
      <c r="Q3710" s="37">
        <v>86</v>
      </c>
      <c r="R3710" s="36">
        <v>5</v>
      </c>
      <c r="S3710" s="39">
        <f t="shared" si="122"/>
        <v>86</v>
      </c>
      <c r="T3710" s="34" t="s">
        <v>36</v>
      </c>
      <c r="U3710" s="12">
        <f>(1/(((ceta*(speed^2))+(beta*speed))+alpha))</f>
        <v>2.9995303584801253E-2</v>
      </c>
      <c r="V3710" s="8">
        <f t="shared" si="123"/>
        <v>86</v>
      </c>
    </row>
    <row r="3711" spans="1:22">
      <c r="A3711" s="34" t="s">
        <v>19</v>
      </c>
      <c r="B3711" s="34" t="s">
        <v>68</v>
      </c>
      <c r="C3711" s="5" t="s">
        <v>127</v>
      </c>
      <c r="D3711" s="35" t="s">
        <v>86</v>
      </c>
      <c r="E3711" s="36" t="s">
        <v>17</v>
      </c>
      <c r="F3711" s="37">
        <v>0</v>
      </c>
      <c r="G3711" s="38">
        <v>-0.04</v>
      </c>
      <c r="H3711" s="34">
        <v>0.98667192972272599</v>
      </c>
      <c r="I3711" s="35">
        <v>2044.7476654544139</v>
      </c>
      <c r="J3711" s="35">
        <v>0.97600852901303425</v>
      </c>
      <c r="K3711" s="35">
        <v>-0.69339855186784949</v>
      </c>
      <c r="L3711" s="35">
        <v>0</v>
      </c>
      <c r="M3711" s="35">
        <v>0</v>
      </c>
      <c r="N3711" s="35">
        <v>0</v>
      </c>
      <c r="O3711" s="35">
        <v>0</v>
      </c>
      <c r="P3711" s="36">
        <v>12</v>
      </c>
      <c r="Q3711" s="37">
        <v>86</v>
      </c>
      <c r="R3711" s="36">
        <v>0</v>
      </c>
      <c r="S3711" s="39">
        <f t="shared" si="122"/>
        <v>86</v>
      </c>
      <c r="T3711" s="34" t="s">
        <v>29</v>
      </c>
      <c r="U3711" s="12">
        <f>((alpha*(beta^speed))*(speed^ceta))</f>
        <v>11.54175896544864</v>
      </c>
      <c r="V3711" s="8">
        <f t="shared" si="123"/>
        <v>86</v>
      </c>
    </row>
    <row r="3712" spans="1:22">
      <c r="A3712" s="34" t="s">
        <v>19</v>
      </c>
      <c r="B3712" s="34" t="s">
        <v>68</v>
      </c>
      <c r="C3712" s="5" t="s">
        <v>127</v>
      </c>
      <c r="D3712" s="35" t="s">
        <v>86</v>
      </c>
      <c r="E3712" s="36" t="s">
        <v>15</v>
      </c>
      <c r="F3712" s="37">
        <v>50</v>
      </c>
      <c r="G3712" s="38">
        <v>-0.04</v>
      </c>
      <c r="H3712" s="34">
        <v>0.98473133322908479</v>
      </c>
      <c r="I3712" s="35">
        <v>3.6935501162057786E-2</v>
      </c>
      <c r="J3712" s="35">
        <v>31.777068666733737</v>
      </c>
      <c r="K3712" s="35">
        <v>-0.77282064340210932</v>
      </c>
      <c r="L3712" s="35">
        <v>0.58023472948514909</v>
      </c>
      <c r="M3712" s="35">
        <v>2.7956389341454894E-2</v>
      </c>
      <c r="N3712" s="35">
        <v>0</v>
      </c>
      <c r="O3712" s="35">
        <v>0</v>
      </c>
      <c r="P3712" s="36">
        <v>12</v>
      </c>
      <c r="Q3712" s="37">
        <v>86</v>
      </c>
      <c r="R3712" s="36">
        <v>10</v>
      </c>
      <c r="S3712" s="39">
        <f t="shared" si="122"/>
        <v>86</v>
      </c>
      <c r="T3712" s="34" t="s">
        <v>44</v>
      </c>
      <c r="U3712" s="12">
        <f>(alpha+(beta/(1+EXP((((-1)*ceta)+(delta*LN(speed)))+(epsilon*speed)))))</f>
        <v>0.13659128170206811</v>
      </c>
      <c r="V3712" s="8">
        <f t="shared" si="123"/>
        <v>86</v>
      </c>
    </row>
    <row r="3713" spans="1:22">
      <c r="A3713" s="34" t="s">
        <v>19</v>
      </c>
      <c r="B3713" s="34" t="s">
        <v>68</v>
      </c>
      <c r="C3713" s="5" t="s">
        <v>127</v>
      </c>
      <c r="D3713" s="35" t="s">
        <v>86</v>
      </c>
      <c r="E3713" s="36" t="s">
        <v>16</v>
      </c>
      <c r="F3713" s="37">
        <v>50</v>
      </c>
      <c r="G3713" s="38">
        <v>-0.04</v>
      </c>
      <c r="H3713" s="34">
        <v>0.98205868587928002</v>
      </c>
      <c r="I3713" s="35">
        <v>-1.2224901280829628</v>
      </c>
      <c r="J3713" s="35">
        <v>33.384181566791895</v>
      </c>
      <c r="K3713" s="35">
        <v>2.107742945758285</v>
      </c>
      <c r="L3713" s="35">
        <v>1.1656211574913606</v>
      </c>
      <c r="M3713" s="35">
        <v>-8.2831230489301111E-4</v>
      </c>
      <c r="N3713" s="35">
        <v>0</v>
      </c>
      <c r="O3713" s="35">
        <v>0</v>
      </c>
      <c r="P3713" s="36">
        <v>12</v>
      </c>
      <c r="Q3713" s="37">
        <v>86</v>
      </c>
      <c r="R3713" s="36">
        <v>10</v>
      </c>
      <c r="S3713" s="39">
        <f t="shared" si="122"/>
        <v>86</v>
      </c>
      <c r="T3713" s="34" t="s">
        <v>44</v>
      </c>
      <c r="U3713" s="12">
        <f>(alpha+(beta/(1+EXP((((-1)*ceta)+(delta*LN(speed)))+(epsilon*speed)))))</f>
        <v>0.34113788690994507</v>
      </c>
      <c r="V3713" s="8">
        <f t="shared" si="123"/>
        <v>86</v>
      </c>
    </row>
    <row r="3714" spans="1:22">
      <c r="A3714" s="34" t="s">
        <v>19</v>
      </c>
      <c r="B3714" s="34" t="s">
        <v>68</v>
      </c>
      <c r="C3714" s="5" t="s">
        <v>127</v>
      </c>
      <c r="D3714" s="35" t="s">
        <v>86</v>
      </c>
      <c r="E3714" s="36" t="s">
        <v>14</v>
      </c>
      <c r="F3714" s="37">
        <v>50</v>
      </c>
      <c r="G3714" s="38">
        <v>-0.04</v>
      </c>
      <c r="H3714" s="34">
        <v>0.99700185564400923</v>
      </c>
      <c r="I3714" s="35">
        <v>10.834709082341554</v>
      </c>
      <c r="J3714" s="35">
        <v>0.98923638775917189</v>
      </c>
      <c r="K3714" s="35">
        <v>-0.9049168190644028</v>
      </c>
      <c r="L3714" s="35">
        <v>0</v>
      </c>
      <c r="M3714" s="35">
        <v>0</v>
      </c>
      <c r="N3714" s="35">
        <v>0</v>
      </c>
      <c r="O3714" s="35">
        <v>0</v>
      </c>
      <c r="P3714" s="36">
        <v>12</v>
      </c>
      <c r="Q3714" s="37">
        <v>86</v>
      </c>
      <c r="R3714" s="36">
        <v>0</v>
      </c>
      <c r="S3714" s="39">
        <f t="shared" ref="S3714:S3777" si="124">V3714</f>
        <v>86</v>
      </c>
      <c r="T3714" s="34" t="s">
        <v>29</v>
      </c>
      <c r="U3714" s="12">
        <f>((alpha*(beta^speed))*(speed^ceta))</f>
        <v>7.5868972451599376E-2</v>
      </c>
      <c r="V3714" s="8">
        <f t="shared" ref="V3714:V3777" si="125">IF($V$1&lt;P3714,P3714,IF($V$1&gt;Q3714,Q3714,$V$1))</f>
        <v>86</v>
      </c>
    </row>
    <row r="3715" spans="1:22">
      <c r="A3715" s="34" t="s">
        <v>19</v>
      </c>
      <c r="B3715" s="34" t="s">
        <v>68</v>
      </c>
      <c r="C3715" s="5" t="s">
        <v>127</v>
      </c>
      <c r="D3715" s="35" t="s">
        <v>86</v>
      </c>
      <c r="E3715" s="36" t="s">
        <v>18</v>
      </c>
      <c r="F3715" s="37">
        <v>50</v>
      </c>
      <c r="G3715" s="38">
        <v>-0.04</v>
      </c>
      <c r="H3715" s="34">
        <v>0.98433740852634821</v>
      </c>
      <c r="I3715" s="35">
        <v>1.4291761836060028</v>
      </c>
      <c r="J3715" s="35">
        <v>0.19098118232371114</v>
      </c>
      <c r="K3715" s="35">
        <v>1.8781832876134982E-3</v>
      </c>
      <c r="L3715" s="35">
        <v>0</v>
      </c>
      <c r="M3715" s="35">
        <v>0</v>
      </c>
      <c r="N3715" s="35">
        <v>0</v>
      </c>
      <c r="O3715" s="35">
        <v>0</v>
      </c>
      <c r="P3715" s="36">
        <v>12</v>
      </c>
      <c r="Q3715" s="37">
        <v>86</v>
      </c>
      <c r="R3715" s="36">
        <v>5</v>
      </c>
      <c r="S3715" s="39">
        <f t="shared" si="124"/>
        <v>86</v>
      </c>
      <c r="T3715" s="34" t="s">
        <v>36</v>
      </c>
      <c r="U3715" s="12">
        <f>(1/(((ceta*(speed^2))+(beta*speed))+alpha))</f>
        <v>3.150141926661354E-2</v>
      </c>
      <c r="V3715" s="8">
        <f t="shared" si="125"/>
        <v>86</v>
      </c>
    </row>
    <row r="3716" spans="1:22">
      <c r="A3716" s="34" t="s">
        <v>19</v>
      </c>
      <c r="B3716" s="34" t="s">
        <v>68</v>
      </c>
      <c r="C3716" s="5" t="s">
        <v>127</v>
      </c>
      <c r="D3716" s="35" t="s">
        <v>86</v>
      </c>
      <c r="E3716" s="36" t="s">
        <v>17</v>
      </c>
      <c r="F3716" s="37">
        <v>50</v>
      </c>
      <c r="G3716" s="38">
        <v>-0.04</v>
      </c>
      <c r="H3716" s="34">
        <v>0.98020659635743435</v>
      </c>
      <c r="I3716" s="35">
        <v>1444.677141733772</v>
      </c>
      <c r="J3716" s="35">
        <v>0.97005345715297853</v>
      </c>
      <c r="K3716" s="35">
        <v>-0.52182054841722936</v>
      </c>
      <c r="L3716" s="35">
        <v>0</v>
      </c>
      <c r="M3716" s="35">
        <v>0</v>
      </c>
      <c r="N3716" s="35">
        <v>0</v>
      </c>
      <c r="O3716" s="35">
        <v>0</v>
      </c>
      <c r="P3716" s="36">
        <v>12</v>
      </c>
      <c r="Q3716" s="37">
        <v>86</v>
      </c>
      <c r="R3716" s="36">
        <v>0</v>
      </c>
      <c r="S3716" s="39">
        <f t="shared" si="124"/>
        <v>86</v>
      </c>
      <c r="T3716" s="34" t="s">
        <v>29</v>
      </c>
      <c r="U3716" s="12">
        <f>((alpha*(beta^speed))*(speed^ceta))</f>
        <v>10.345159417362007</v>
      </c>
      <c r="V3716" s="8">
        <f t="shared" si="125"/>
        <v>86</v>
      </c>
    </row>
    <row r="3717" spans="1:22">
      <c r="A3717" s="34" t="s">
        <v>19</v>
      </c>
      <c r="B3717" s="34" t="s">
        <v>68</v>
      </c>
      <c r="C3717" s="5" t="s">
        <v>127</v>
      </c>
      <c r="D3717" s="35" t="s">
        <v>86</v>
      </c>
      <c r="E3717" s="36" t="s">
        <v>15</v>
      </c>
      <c r="F3717" s="37">
        <v>100</v>
      </c>
      <c r="G3717" s="38">
        <v>-0.04</v>
      </c>
      <c r="H3717" s="34">
        <v>0.9755268473042501</v>
      </c>
      <c r="I3717" s="35">
        <v>0.33751194009893359</v>
      </c>
      <c r="J3717" s="35">
        <v>-4.0662806347291393E-3</v>
      </c>
      <c r="K3717" s="35">
        <v>8.7557281474049883E-4</v>
      </c>
      <c r="L3717" s="35">
        <v>0</v>
      </c>
      <c r="M3717" s="35">
        <v>0</v>
      </c>
      <c r="N3717" s="35">
        <v>0</v>
      </c>
      <c r="O3717" s="35">
        <v>0</v>
      </c>
      <c r="P3717" s="36">
        <v>12</v>
      </c>
      <c r="Q3717" s="37">
        <v>86</v>
      </c>
      <c r="R3717" s="36">
        <v>5</v>
      </c>
      <c r="S3717" s="39">
        <f t="shared" si="124"/>
        <v>86</v>
      </c>
      <c r="T3717" s="34" t="s">
        <v>36</v>
      </c>
      <c r="U3717" s="12">
        <f>(1/(((ceta*(speed^2))+(beta*speed))+alpha))</f>
        <v>0.15471378055545656</v>
      </c>
      <c r="V3717" s="8">
        <f t="shared" si="125"/>
        <v>86</v>
      </c>
    </row>
    <row r="3718" spans="1:22">
      <c r="A3718" s="34" t="s">
        <v>19</v>
      </c>
      <c r="B3718" s="34" t="s">
        <v>68</v>
      </c>
      <c r="C3718" s="5" t="s">
        <v>127</v>
      </c>
      <c r="D3718" s="35" t="s">
        <v>86</v>
      </c>
      <c r="E3718" s="36" t="s">
        <v>16</v>
      </c>
      <c r="F3718" s="37">
        <v>100</v>
      </c>
      <c r="G3718" s="38">
        <v>-0.04</v>
      </c>
      <c r="H3718" s="34">
        <v>0.97574612643695802</v>
      </c>
      <c r="I3718" s="35">
        <v>-1.3040134748636356</v>
      </c>
      <c r="J3718" s="35">
        <v>24.823986395263397</v>
      </c>
      <c r="K3718" s="35">
        <v>2.7615529134321011</v>
      </c>
      <c r="L3718" s="35">
        <v>1.2401717097430589</v>
      </c>
      <c r="M3718" s="35">
        <v>-1.277032023274836E-3</v>
      </c>
      <c r="N3718" s="35">
        <v>0</v>
      </c>
      <c r="O3718" s="35">
        <v>0</v>
      </c>
      <c r="P3718" s="36">
        <v>12</v>
      </c>
      <c r="Q3718" s="37">
        <v>86</v>
      </c>
      <c r="R3718" s="36">
        <v>10</v>
      </c>
      <c r="S3718" s="39">
        <f t="shared" si="124"/>
        <v>86</v>
      </c>
      <c r="T3718" s="34" t="s">
        <v>44</v>
      </c>
      <c r="U3718" s="12">
        <f>(alpha+(beta/(1+EXP((((-1)*ceta)+(delta*LN(speed)))+(epsilon*speed)))))</f>
        <v>0.32985179625581273</v>
      </c>
      <c r="V3718" s="8">
        <f t="shared" si="125"/>
        <v>86</v>
      </c>
    </row>
    <row r="3719" spans="1:22">
      <c r="A3719" s="34" t="s">
        <v>19</v>
      </c>
      <c r="B3719" s="34" t="s">
        <v>68</v>
      </c>
      <c r="C3719" s="5" t="s">
        <v>127</v>
      </c>
      <c r="D3719" s="35" t="s">
        <v>86</v>
      </c>
      <c r="E3719" s="36" t="s">
        <v>14</v>
      </c>
      <c r="F3719" s="37">
        <v>100</v>
      </c>
      <c r="G3719" s="38">
        <v>-0.04</v>
      </c>
      <c r="H3719" s="34">
        <v>0.99703776703601565</v>
      </c>
      <c r="I3719" s="35">
        <v>10.400777428001334</v>
      </c>
      <c r="J3719" s="35">
        <v>0.9890982811622363</v>
      </c>
      <c r="K3719" s="35">
        <v>-0.89983719179811306</v>
      </c>
      <c r="L3719" s="35">
        <v>0</v>
      </c>
      <c r="M3719" s="35">
        <v>0</v>
      </c>
      <c r="N3719" s="35">
        <v>0</v>
      </c>
      <c r="O3719" s="35">
        <v>0</v>
      </c>
      <c r="P3719" s="36">
        <v>12</v>
      </c>
      <c r="Q3719" s="37">
        <v>86</v>
      </c>
      <c r="R3719" s="36">
        <v>0</v>
      </c>
      <c r="S3719" s="39">
        <f t="shared" si="124"/>
        <v>86</v>
      </c>
      <c r="T3719" s="34" t="s">
        <v>29</v>
      </c>
      <c r="U3719" s="12">
        <f>((alpha*(beta^speed))*(speed^ceta))</f>
        <v>7.3607929902856764E-2</v>
      </c>
      <c r="V3719" s="8">
        <f t="shared" si="125"/>
        <v>86</v>
      </c>
    </row>
    <row r="3720" spans="1:22">
      <c r="A3720" s="34" t="s">
        <v>19</v>
      </c>
      <c r="B3720" s="34" t="s">
        <v>68</v>
      </c>
      <c r="C3720" s="5" t="s">
        <v>127</v>
      </c>
      <c r="D3720" s="35" t="s">
        <v>86</v>
      </c>
      <c r="E3720" s="36" t="s">
        <v>18</v>
      </c>
      <c r="F3720" s="37">
        <v>100</v>
      </c>
      <c r="G3720" s="38">
        <v>-0.04</v>
      </c>
      <c r="H3720" s="34">
        <v>0.97476812245475308</v>
      </c>
      <c r="I3720" s="35">
        <v>4.0830029302108262</v>
      </c>
      <c r="J3720" s="35">
        <v>-15.650879513140158</v>
      </c>
      <c r="K3720" s="35">
        <v>-1.6469269291112685</v>
      </c>
      <c r="L3720" s="35">
        <v>0</v>
      </c>
      <c r="M3720" s="35">
        <v>0</v>
      </c>
      <c r="N3720" s="35">
        <v>0</v>
      </c>
      <c r="O3720" s="35">
        <v>0</v>
      </c>
      <c r="P3720" s="36">
        <v>12</v>
      </c>
      <c r="Q3720" s="37">
        <v>86</v>
      </c>
      <c r="R3720" s="36">
        <v>13</v>
      </c>
      <c r="S3720" s="39">
        <f t="shared" si="124"/>
        <v>86</v>
      </c>
      <c r="T3720" s="34" t="s">
        <v>50</v>
      </c>
      <c r="U3720" s="12">
        <f>EXP((alpha+(beta/speed))+(ceta*LN(speed)))</f>
        <v>3.2226423585990635E-2</v>
      </c>
      <c r="V3720" s="8">
        <f t="shared" si="125"/>
        <v>86</v>
      </c>
    </row>
    <row r="3721" spans="1:22">
      <c r="A3721" s="34" t="s">
        <v>19</v>
      </c>
      <c r="B3721" s="34" t="s">
        <v>68</v>
      </c>
      <c r="C3721" s="5" t="s">
        <v>127</v>
      </c>
      <c r="D3721" s="35" t="s">
        <v>86</v>
      </c>
      <c r="E3721" s="36" t="s">
        <v>17</v>
      </c>
      <c r="F3721" s="37">
        <v>100</v>
      </c>
      <c r="G3721" s="38">
        <v>-0.04</v>
      </c>
      <c r="H3721" s="34">
        <v>0.97347015411141069</v>
      </c>
      <c r="I3721" s="35">
        <v>1128.9954165974598</v>
      </c>
      <c r="J3721" s="35">
        <v>0.96645011609356835</v>
      </c>
      <c r="K3721" s="35">
        <v>-0.39660545617208337</v>
      </c>
      <c r="L3721" s="35">
        <v>0</v>
      </c>
      <c r="M3721" s="35">
        <v>0</v>
      </c>
      <c r="N3721" s="35">
        <v>0</v>
      </c>
      <c r="O3721" s="35">
        <v>0</v>
      </c>
      <c r="P3721" s="36">
        <v>12</v>
      </c>
      <c r="Q3721" s="37">
        <v>86</v>
      </c>
      <c r="R3721" s="36">
        <v>0</v>
      </c>
      <c r="S3721" s="39">
        <f t="shared" si="124"/>
        <v>86</v>
      </c>
      <c r="T3721" s="34" t="s">
        <v>29</v>
      </c>
      <c r="U3721" s="12">
        <f>((alpha*(beta^speed))*(speed^ceta))</f>
        <v>10.253959533819362</v>
      </c>
      <c r="V3721" s="8">
        <f t="shared" si="125"/>
        <v>86</v>
      </c>
    </row>
    <row r="3722" spans="1:22">
      <c r="A3722" s="34" t="s">
        <v>19</v>
      </c>
      <c r="B3722" s="34" t="s">
        <v>68</v>
      </c>
      <c r="C3722" s="5" t="s">
        <v>127</v>
      </c>
      <c r="D3722" s="35" t="s">
        <v>86</v>
      </c>
      <c r="E3722" s="36" t="s">
        <v>15</v>
      </c>
      <c r="F3722" s="37">
        <v>0</v>
      </c>
      <c r="G3722" s="38">
        <v>-0.02</v>
      </c>
      <c r="H3722" s="34">
        <v>0.99126206884782841</v>
      </c>
      <c r="I3722" s="35">
        <v>0.54584548413539258</v>
      </c>
      <c r="J3722" s="35">
        <v>28.661132236011195</v>
      </c>
      <c r="K3722" s="35">
        <v>-0.82768473721225599</v>
      </c>
      <c r="L3722" s="35">
        <v>0.37602230313423118</v>
      </c>
      <c r="M3722" s="35">
        <v>6.0291185496864297E-2</v>
      </c>
      <c r="N3722" s="35">
        <v>0</v>
      </c>
      <c r="O3722" s="35">
        <v>0</v>
      </c>
      <c r="P3722" s="36">
        <v>12</v>
      </c>
      <c r="Q3722" s="37">
        <v>86</v>
      </c>
      <c r="R3722" s="36">
        <v>10</v>
      </c>
      <c r="S3722" s="39">
        <f t="shared" si="124"/>
        <v>86</v>
      </c>
      <c r="T3722" s="34" t="s">
        <v>44</v>
      </c>
      <c r="U3722" s="12">
        <f>(alpha+(beta/(1+EXP((((-1)*ceta)+(delta*LN(speed)))+(epsilon*speed)))))</f>
        <v>0.5589791420652872</v>
      </c>
      <c r="V3722" s="8">
        <f t="shared" si="125"/>
        <v>86</v>
      </c>
    </row>
    <row r="3723" spans="1:22">
      <c r="A3723" s="34" t="s">
        <v>19</v>
      </c>
      <c r="B3723" s="34" t="s">
        <v>68</v>
      </c>
      <c r="C3723" s="5" t="s">
        <v>127</v>
      </c>
      <c r="D3723" s="35" t="s">
        <v>86</v>
      </c>
      <c r="E3723" s="36" t="s">
        <v>16</v>
      </c>
      <c r="F3723" s="37">
        <v>0</v>
      </c>
      <c r="G3723" s="38">
        <v>-0.02</v>
      </c>
      <c r="H3723" s="34">
        <v>0.9872270341000805</v>
      </c>
      <c r="I3723" s="35">
        <v>1.5654427586040027</v>
      </c>
      <c r="J3723" s="35">
        <v>139.85982528855331</v>
      </c>
      <c r="K3723" s="35">
        <v>-0.1213137982276532</v>
      </c>
      <c r="L3723" s="35">
        <v>0.87825240453469555</v>
      </c>
      <c r="M3723" s="35">
        <v>1.7360482164751719E-2</v>
      </c>
      <c r="N3723" s="35">
        <v>0</v>
      </c>
      <c r="O3723" s="35">
        <v>0</v>
      </c>
      <c r="P3723" s="36">
        <v>12</v>
      </c>
      <c r="Q3723" s="37">
        <v>86</v>
      </c>
      <c r="R3723" s="36">
        <v>10</v>
      </c>
      <c r="S3723" s="39">
        <f t="shared" si="124"/>
        <v>86</v>
      </c>
      <c r="T3723" s="34" t="s">
        <v>44</v>
      </c>
      <c r="U3723" s="12">
        <f>(alpha+(beta/(1+EXP((((-1)*ceta)+(delta*LN(speed)))+(epsilon*speed)))))</f>
        <v>2.1199428100802717</v>
      </c>
      <c r="V3723" s="8">
        <f t="shared" si="125"/>
        <v>86</v>
      </c>
    </row>
    <row r="3724" spans="1:22">
      <c r="A3724" s="34" t="s">
        <v>19</v>
      </c>
      <c r="B3724" s="34" t="s">
        <v>68</v>
      </c>
      <c r="C3724" s="5" t="s">
        <v>127</v>
      </c>
      <c r="D3724" s="35" t="s">
        <v>86</v>
      </c>
      <c r="E3724" s="36" t="s">
        <v>14</v>
      </c>
      <c r="F3724" s="37">
        <v>0</v>
      </c>
      <c r="G3724" s="38">
        <v>-0.02</v>
      </c>
      <c r="H3724" s="34">
        <v>0.99736920142388419</v>
      </c>
      <c r="I3724" s="35">
        <v>17.519856818268906</v>
      </c>
      <c r="J3724" s="35">
        <v>1.004474740286688</v>
      </c>
      <c r="K3724" s="35">
        <v>-1.1118660319357834</v>
      </c>
      <c r="L3724" s="35">
        <v>0</v>
      </c>
      <c r="M3724" s="35">
        <v>0</v>
      </c>
      <c r="N3724" s="35">
        <v>0</v>
      </c>
      <c r="O3724" s="35">
        <v>0</v>
      </c>
      <c r="P3724" s="36">
        <v>12</v>
      </c>
      <c r="Q3724" s="37">
        <v>86</v>
      </c>
      <c r="R3724" s="36">
        <v>0</v>
      </c>
      <c r="S3724" s="39">
        <f t="shared" si="124"/>
        <v>86</v>
      </c>
      <c r="T3724" s="34" t="s">
        <v>29</v>
      </c>
      <c r="U3724" s="12">
        <f>((alpha*(beta^speed))*(speed^ceta))</f>
        <v>0.18171180835399603</v>
      </c>
      <c r="V3724" s="8">
        <f t="shared" si="125"/>
        <v>86</v>
      </c>
    </row>
    <row r="3725" spans="1:22">
      <c r="A3725" s="34" t="s">
        <v>19</v>
      </c>
      <c r="B3725" s="34" t="s">
        <v>68</v>
      </c>
      <c r="C3725" s="5" t="s">
        <v>127</v>
      </c>
      <c r="D3725" s="35" t="s">
        <v>86</v>
      </c>
      <c r="E3725" s="36" t="s">
        <v>18</v>
      </c>
      <c r="F3725" s="37">
        <v>0</v>
      </c>
      <c r="G3725" s="38">
        <v>-0.02</v>
      </c>
      <c r="H3725" s="34">
        <v>0.98739416157094839</v>
      </c>
      <c r="I3725" s="35">
        <v>0.3474564667358695</v>
      </c>
      <c r="J3725" s="35">
        <v>0.28353716760159092</v>
      </c>
      <c r="K3725" s="35">
        <v>-4.0986691743797449E-4</v>
      </c>
      <c r="L3725" s="35">
        <v>0</v>
      </c>
      <c r="M3725" s="35">
        <v>0</v>
      </c>
      <c r="N3725" s="35">
        <v>0</v>
      </c>
      <c r="O3725" s="35">
        <v>0</v>
      </c>
      <c r="P3725" s="36">
        <v>12</v>
      </c>
      <c r="Q3725" s="37">
        <v>86</v>
      </c>
      <c r="R3725" s="36">
        <v>5</v>
      </c>
      <c r="S3725" s="39">
        <f t="shared" si="124"/>
        <v>86</v>
      </c>
      <c r="T3725" s="34" t="s">
        <v>36</v>
      </c>
      <c r="U3725" s="12">
        <f>(1/(((ceta*(speed^2))+(beta*speed))+alpha))</f>
        <v>4.6082360730613274E-2</v>
      </c>
      <c r="V3725" s="8">
        <f t="shared" si="125"/>
        <v>86</v>
      </c>
    </row>
    <row r="3726" spans="1:22">
      <c r="A3726" s="34" t="s">
        <v>19</v>
      </c>
      <c r="B3726" s="34" t="s">
        <v>68</v>
      </c>
      <c r="C3726" s="5" t="s">
        <v>127</v>
      </c>
      <c r="D3726" s="35" t="s">
        <v>86</v>
      </c>
      <c r="E3726" s="36" t="s">
        <v>17</v>
      </c>
      <c r="F3726" s="37">
        <v>0</v>
      </c>
      <c r="G3726" s="38">
        <v>-0.02</v>
      </c>
      <c r="H3726" s="34">
        <v>0.98547281836280265</v>
      </c>
      <c r="I3726" s="35">
        <v>4006.9284752907124</v>
      </c>
      <c r="J3726" s="35">
        <v>1.0013618376473388</v>
      </c>
      <c r="K3726" s="35">
        <v>-0.99315133421019208</v>
      </c>
      <c r="L3726" s="35">
        <v>0</v>
      </c>
      <c r="M3726" s="35">
        <v>0</v>
      </c>
      <c r="N3726" s="35">
        <v>0</v>
      </c>
      <c r="O3726" s="35">
        <v>0</v>
      </c>
      <c r="P3726" s="36">
        <v>12</v>
      </c>
      <c r="Q3726" s="37">
        <v>86</v>
      </c>
      <c r="R3726" s="36">
        <v>0</v>
      </c>
      <c r="S3726" s="39">
        <f t="shared" si="124"/>
        <v>86</v>
      </c>
      <c r="T3726" s="34" t="s">
        <v>29</v>
      </c>
      <c r="U3726" s="12">
        <f>((alpha*(beta^speed))*(speed^ceta))</f>
        <v>53.999655253553378</v>
      </c>
      <c r="V3726" s="8">
        <f t="shared" si="125"/>
        <v>86</v>
      </c>
    </row>
    <row r="3727" spans="1:22">
      <c r="A3727" s="34" t="s">
        <v>19</v>
      </c>
      <c r="B3727" s="34" t="s">
        <v>68</v>
      </c>
      <c r="C3727" s="5" t="s">
        <v>127</v>
      </c>
      <c r="D3727" s="35" t="s">
        <v>86</v>
      </c>
      <c r="E3727" s="36" t="s">
        <v>15</v>
      </c>
      <c r="F3727" s="37">
        <v>50</v>
      </c>
      <c r="G3727" s="38">
        <v>-0.02</v>
      </c>
      <c r="H3727" s="34">
        <v>0.9747913189195152</v>
      </c>
      <c r="I3727" s="35">
        <v>-1.2399553325141454E-5</v>
      </c>
      <c r="J3727" s="35">
        <v>2.4869078783905391E-3</v>
      </c>
      <c r="K3727" s="35">
        <v>-0.16788929972530406</v>
      </c>
      <c r="L3727" s="35">
        <v>4.3948327727084493</v>
      </c>
      <c r="M3727" s="35">
        <v>0</v>
      </c>
      <c r="N3727" s="35">
        <v>0</v>
      </c>
      <c r="O3727" s="35">
        <v>0</v>
      </c>
      <c r="P3727" s="36">
        <v>12</v>
      </c>
      <c r="Q3727" s="37">
        <v>86</v>
      </c>
      <c r="R3727" s="36">
        <v>14</v>
      </c>
      <c r="S3727" s="39">
        <f t="shared" si="124"/>
        <v>86</v>
      </c>
      <c r="T3727" s="34" t="s">
        <v>51</v>
      </c>
      <c r="U3727" s="12">
        <f>(((alpha*(speed^3))+(beta*(speed^2))+(ceta*speed))+delta)</f>
        <v>0.46271337513255695</v>
      </c>
      <c r="V3727" s="8">
        <f t="shared" si="125"/>
        <v>86</v>
      </c>
    </row>
    <row r="3728" spans="1:22">
      <c r="A3728" s="34" t="s">
        <v>19</v>
      </c>
      <c r="B3728" s="34" t="s">
        <v>68</v>
      </c>
      <c r="C3728" s="5" t="s">
        <v>127</v>
      </c>
      <c r="D3728" s="35" t="s">
        <v>86</v>
      </c>
      <c r="E3728" s="36" t="s">
        <v>16</v>
      </c>
      <c r="F3728" s="37">
        <v>50</v>
      </c>
      <c r="G3728" s="38">
        <v>-0.02</v>
      </c>
      <c r="H3728" s="34">
        <v>0.97823855699566098</v>
      </c>
      <c r="I3728" s="35">
        <v>-2.4469479959350635</v>
      </c>
      <c r="J3728" s="35">
        <v>158.0744738761048</v>
      </c>
      <c r="K3728" s="35">
        <v>-0.54706322727129419</v>
      </c>
      <c r="L3728" s="35">
        <v>0.68341438618228867</v>
      </c>
      <c r="M3728" s="35">
        <v>1.4089024318059908E-3</v>
      </c>
      <c r="N3728" s="35">
        <v>0</v>
      </c>
      <c r="O3728" s="35">
        <v>0</v>
      </c>
      <c r="P3728" s="36">
        <v>12</v>
      </c>
      <c r="Q3728" s="37">
        <v>86</v>
      </c>
      <c r="R3728" s="36">
        <v>10</v>
      </c>
      <c r="S3728" s="39">
        <f t="shared" si="124"/>
        <v>86</v>
      </c>
      <c r="T3728" s="34" t="s">
        <v>44</v>
      </c>
      <c r="U3728" s="12">
        <f>(alpha+(beta/(1+EXP((((-1)*ceta)+(delta*LN(speed)))+(epsilon*speed)))))</f>
        <v>1.3210611939404613</v>
      </c>
      <c r="V3728" s="8">
        <f t="shared" si="125"/>
        <v>86</v>
      </c>
    </row>
    <row r="3729" spans="1:22">
      <c r="A3729" s="34" t="s">
        <v>19</v>
      </c>
      <c r="B3729" s="34" t="s">
        <v>68</v>
      </c>
      <c r="C3729" s="5" t="s">
        <v>127</v>
      </c>
      <c r="D3729" s="35" t="s">
        <v>86</v>
      </c>
      <c r="E3729" s="36" t="s">
        <v>14</v>
      </c>
      <c r="F3729" s="37">
        <v>50</v>
      </c>
      <c r="G3729" s="38">
        <v>-0.02</v>
      </c>
      <c r="H3729" s="34">
        <v>0.99796085860602535</v>
      </c>
      <c r="I3729" s="35">
        <v>13.156226155062413</v>
      </c>
      <c r="J3729" s="35">
        <v>0.99641996241716047</v>
      </c>
      <c r="K3729" s="35">
        <v>-0.97222561514855632</v>
      </c>
      <c r="L3729" s="35">
        <v>0</v>
      </c>
      <c r="M3729" s="35">
        <v>0</v>
      </c>
      <c r="N3729" s="35">
        <v>0</v>
      </c>
      <c r="O3729" s="35">
        <v>0</v>
      </c>
      <c r="P3729" s="36">
        <v>12</v>
      </c>
      <c r="Q3729" s="37">
        <v>86</v>
      </c>
      <c r="R3729" s="36">
        <v>0</v>
      </c>
      <c r="S3729" s="39">
        <f t="shared" si="124"/>
        <v>86</v>
      </c>
      <c r="T3729" s="34" t="s">
        <v>29</v>
      </c>
      <c r="U3729" s="12">
        <f>((alpha*(beta^speed))*(speed^ceta))</f>
        <v>0.12717755608347422</v>
      </c>
      <c r="V3729" s="8">
        <f t="shared" si="125"/>
        <v>86</v>
      </c>
    </row>
    <row r="3730" spans="1:22">
      <c r="A3730" s="34" t="s">
        <v>19</v>
      </c>
      <c r="B3730" s="34" t="s">
        <v>68</v>
      </c>
      <c r="C3730" s="5" t="s">
        <v>127</v>
      </c>
      <c r="D3730" s="35" t="s">
        <v>86</v>
      </c>
      <c r="E3730" s="36" t="s">
        <v>18</v>
      </c>
      <c r="F3730" s="37">
        <v>50</v>
      </c>
      <c r="G3730" s="38">
        <v>-0.02</v>
      </c>
      <c r="H3730" s="34">
        <v>0.97027104976269596</v>
      </c>
      <c r="I3730" s="35">
        <v>-1.1990210323078274E-6</v>
      </c>
      <c r="J3730" s="35">
        <v>2.370206040681446E-4</v>
      </c>
      <c r="K3730" s="35">
        <v>-1.6104382971745414E-2</v>
      </c>
      <c r="L3730" s="35">
        <v>0.44440150766000824</v>
      </c>
      <c r="M3730" s="35">
        <v>0</v>
      </c>
      <c r="N3730" s="35">
        <v>0</v>
      </c>
      <c r="O3730" s="35">
        <v>0</v>
      </c>
      <c r="P3730" s="36">
        <v>12</v>
      </c>
      <c r="Q3730" s="37">
        <v>86</v>
      </c>
      <c r="R3730" s="36">
        <v>14</v>
      </c>
      <c r="S3730" s="39">
        <f t="shared" si="124"/>
        <v>86</v>
      </c>
      <c r="T3730" s="34" t="s">
        <v>51</v>
      </c>
      <c r="U3730" s="12">
        <f>(((alpha*(speed^3))+(beta*(speed^2))+(ceta*speed))+delta)</f>
        <v>4.9784438052312641E-2</v>
      </c>
      <c r="V3730" s="8">
        <f t="shared" si="125"/>
        <v>86</v>
      </c>
    </row>
    <row r="3731" spans="1:22">
      <c r="A3731" s="34" t="s">
        <v>19</v>
      </c>
      <c r="B3731" s="34" t="s">
        <v>68</v>
      </c>
      <c r="C3731" s="5" t="s">
        <v>127</v>
      </c>
      <c r="D3731" s="35" t="s">
        <v>86</v>
      </c>
      <c r="E3731" s="36" t="s">
        <v>17</v>
      </c>
      <c r="F3731" s="37">
        <v>50</v>
      </c>
      <c r="G3731" s="38">
        <v>-0.02</v>
      </c>
      <c r="H3731" s="34">
        <v>0.97772961562339622</v>
      </c>
      <c r="I3731" s="35">
        <v>10.174948251670243</v>
      </c>
      <c r="J3731" s="35">
        <v>-9.3619271142995828</v>
      </c>
      <c r="K3731" s="35">
        <v>-1.4081841959561217</v>
      </c>
      <c r="L3731" s="35">
        <v>0</v>
      </c>
      <c r="M3731" s="35">
        <v>0</v>
      </c>
      <c r="N3731" s="35">
        <v>0</v>
      </c>
      <c r="O3731" s="35">
        <v>0</v>
      </c>
      <c r="P3731" s="36">
        <v>12</v>
      </c>
      <c r="Q3731" s="37">
        <v>86</v>
      </c>
      <c r="R3731" s="36">
        <v>13</v>
      </c>
      <c r="S3731" s="39">
        <f t="shared" si="124"/>
        <v>86</v>
      </c>
      <c r="T3731" s="34" t="s">
        <v>50</v>
      </c>
      <c r="U3731" s="12">
        <f>EXP((alpha+(beta/speed))+(ceta*LN(speed)))</f>
        <v>44.413663926128393</v>
      </c>
      <c r="V3731" s="8">
        <f t="shared" si="125"/>
        <v>86</v>
      </c>
    </row>
    <row r="3732" spans="1:22">
      <c r="A3732" s="34" t="s">
        <v>19</v>
      </c>
      <c r="B3732" s="34" t="s">
        <v>68</v>
      </c>
      <c r="C3732" s="5" t="s">
        <v>127</v>
      </c>
      <c r="D3732" s="35" t="s">
        <v>86</v>
      </c>
      <c r="E3732" s="36" t="s">
        <v>15</v>
      </c>
      <c r="F3732" s="37">
        <v>100</v>
      </c>
      <c r="G3732" s="38">
        <v>-0.02</v>
      </c>
      <c r="H3732" s="34">
        <v>0.95827527530398215</v>
      </c>
      <c r="I3732" s="35">
        <v>-1.0296852370530209E-5</v>
      </c>
      <c r="J3732" s="35">
        <v>2.1578091808471356E-3</v>
      </c>
      <c r="K3732" s="35">
        <v>-0.15617303868507565</v>
      </c>
      <c r="L3732" s="35">
        <v>4.4865769562891664</v>
      </c>
      <c r="M3732" s="35">
        <v>0</v>
      </c>
      <c r="N3732" s="35">
        <v>0</v>
      </c>
      <c r="O3732" s="35">
        <v>0</v>
      </c>
      <c r="P3732" s="36">
        <v>12</v>
      </c>
      <c r="Q3732" s="37">
        <v>86</v>
      </c>
      <c r="R3732" s="36">
        <v>14</v>
      </c>
      <c r="S3732" s="39">
        <f t="shared" si="124"/>
        <v>86</v>
      </c>
      <c r="T3732" s="34" t="s">
        <v>51</v>
      </c>
      <c r="U3732" s="12">
        <f>(((alpha*(speed^3))+(beta*(speed^2))+(ceta*speed))+delta)</f>
        <v>0.46547759952811063</v>
      </c>
      <c r="V3732" s="8">
        <f t="shared" si="125"/>
        <v>86</v>
      </c>
    </row>
    <row r="3733" spans="1:22">
      <c r="A3733" s="34" t="s">
        <v>19</v>
      </c>
      <c r="B3733" s="34" t="s">
        <v>68</v>
      </c>
      <c r="C3733" s="5" t="s">
        <v>127</v>
      </c>
      <c r="D3733" s="35" t="s">
        <v>86</v>
      </c>
      <c r="E3733" s="36" t="s">
        <v>16</v>
      </c>
      <c r="F3733" s="37">
        <v>100</v>
      </c>
      <c r="G3733" s="38">
        <v>-0.02</v>
      </c>
      <c r="H3733" s="34">
        <v>0.97034138130467873</v>
      </c>
      <c r="I3733" s="35">
        <v>-4.9628696947442537</v>
      </c>
      <c r="J3733" s="35">
        <v>132.96188357445527</v>
      </c>
      <c r="K3733" s="35">
        <v>-0.46584531302881349</v>
      </c>
      <c r="L3733" s="35">
        <v>0.54940350019766082</v>
      </c>
      <c r="M3733" s="35">
        <v>1.5580095174811477E-3</v>
      </c>
      <c r="N3733" s="35">
        <v>0</v>
      </c>
      <c r="O3733" s="35">
        <v>0</v>
      </c>
      <c r="P3733" s="36">
        <v>12</v>
      </c>
      <c r="Q3733" s="37">
        <v>86</v>
      </c>
      <c r="R3733" s="36">
        <v>10</v>
      </c>
      <c r="S3733" s="39">
        <f t="shared" si="124"/>
        <v>86</v>
      </c>
      <c r="T3733" s="34" t="s">
        <v>44</v>
      </c>
      <c r="U3733" s="12">
        <f>(alpha+(beta/(1+EXP((((-1)*ceta)+(delta*LN(speed)))+(epsilon*speed)))))</f>
        <v>1.0661831667054233</v>
      </c>
      <c r="V3733" s="8">
        <f t="shared" si="125"/>
        <v>86</v>
      </c>
    </row>
    <row r="3734" spans="1:22">
      <c r="A3734" s="34" t="s">
        <v>19</v>
      </c>
      <c r="B3734" s="34" t="s">
        <v>68</v>
      </c>
      <c r="C3734" s="5" t="s">
        <v>127</v>
      </c>
      <c r="D3734" s="35" t="s">
        <v>86</v>
      </c>
      <c r="E3734" s="36" t="s">
        <v>14</v>
      </c>
      <c r="F3734" s="37">
        <v>100</v>
      </c>
      <c r="G3734" s="38">
        <v>-0.02</v>
      </c>
      <c r="H3734" s="34">
        <v>0.99730996259293403</v>
      </c>
      <c r="I3734" s="35">
        <v>12.735086762061911</v>
      </c>
      <c r="J3734" s="35">
        <v>0.99420639593549165</v>
      </c>
      <c r="K3734" s="35">
        <v>-0.95652131392071338</v>
      </c>
      <c r="L3734" s="35">
        <v>0</v>
      </c>
      <c r="M3734" s="35">
        <v>0</v>
      </c>
      <c r="N3734" s="35">
        <v>0</v>
      </c>
      <c r="O3734" s="35">
        <v>0</v>
      </c>
      <c r="P3734" s="36">
        <v>12</v>
      </c>
      <c r="Q3734" s="37">
        <v>86</v>
      </c>
      <c r="R3734" s="36">
        <v>0</v>
      </c>
      <c r="S3734" s="39">
        <f t="shared" si="124"/>
        <v>86</v>
      </c>
      <c r="T3734" s="34" t="s">
        <v>29</v>
      </c>
      <c r="U3734" s="12">
        <f>((alpha*(beta^speed))*(speed^ceta))</f>
        <v>0.10904266108122469</v>
      </c>
      <c r="V3734" s="8">
        <f t="shared" si="125"/>
        <v>86</v>
      </c>
    </row>
    <row r="3735" spans="1:22">
      <c r="A3735" s="34" t="s">
        <v>19</v>
      </c>
      <c r="B3735" s="34" t="s">
        <v>68</v>
      </c>
      <c r="C3735" s="5" t="s">
        <v>127</v>
      </c>
      <c r="D3735" s="35" t="s">
        <v>86</v>
      </c>
      <c r="E3735" s="36" t="s">
        <v>18</v>
      </c>
      <c r="F3735" s="37">
        <v>100</v>
      </c>
      <c r="G3735" s="38">
        <v>-0.02</v>
      </c>
      <c r="H3735" s="34">
        <v>0.95188599372815275</v>
      </c>
      <c r="I3735" s="35">
        <v>-9.6177512298824881E-7</v>
      </c>
      <c r="J3735" s="35">
        <v>2.0473905838550786E-4</v>
      </c>
      <c r="K3735" s="35">
        <v>-1.528127611128479E-2</v>
      </c>
      <c r="L3735" s="35">
        <v>0.47180191563098395</v>
      </c>
      <c r="M3735" s="35">
        <v>0</v>
      </c>
      <c r="N3735" s="35">
        <v>0</v>
      </c>
      <c r="O3735" s="35">
        <v>0</v>
      </c>
      <c r="P3735" s="36">
        <v>12</v>
      </c>
      <c r="Q3735" s="37">
        <v>86</v>
      </c>
      <c r="R3735" s="36">
        <v>14</v>
      </c>
      <c r="S3735" s="39">
        <f t="shared" si="124"/>
        <v>86</v>
      </c>
      <c r="T3735" s="34" t="s">
        <v>51</v>
      </c>
      <c r="U3735" s="12">
        <f>(((alpha*(speed^3))+(beta*(speed^2))+(ceta*speed))+delta)</f>
        <v>6.0119408252294448E-2</v>
      </c>
      <c r="V3735" s="8">
        <f t="shared" si="125"/>
        <v>86</v>
      </c>
    </row>
    <row r="3736" spans="1:22">
      <c r="A3736" s="34" t="s">
        <v>19</v>
      </c>
      <c r="B3736" s="34" t="s">
        <v>68</v>
      </c>
      <c r="C3736" s="5" t="s">
        <v>127</v>
      </c>
      <c r="D3736" s="35" t="s">
        <v>86</v>
      </c>
      <c r="E3736" s="36" t="s">
        <v>17</v>
      </c>
      <c r="F3736" s="37">
        <v>100</v>
      </c>
      <c r="G3736" s="38">
        <v>-0.02</v>
      </c>
      <c r="H3736" s="34">
        <v>0.96898014419477196</v>
      </c>
      <c r="I3736" s="35">
        <v>-2.0111285764107998E-3</v>
      </c>
      <c r="J3736" s="35">
        <v>0.37037287841475769</v>
      </c>
      <c r="K3736" s="35">
        <v>-24.062858235103839</v>
      </c>
      <c r="L3736" s="35">
        <v>624.54547852726535</v>
      </c>
      <c r="M3736" s="35">
        <v>0</v>
      </c>
      <c r="N3736" s="35">
        <v>0</v>
      </c>
      <c r="O3736" s="35">
        <v>0</v>
      </c>
      <c r="P3736" s="36">
        <v>12</v>
      </c>
      <c r="Q3736" s="37">
        <v>86</v>
      </c>
      <c r="R3736" s="36">
        <v>14</v>
      </c>
      <c r="S3736" s="39">
        <f t="shared" si="124"/>
        <v>86</v>
      </c>
      <c r="T3736" s="34" t="s">
        <v>51</v>
      </c>
      <c r="U3736" s="12">
        <f>(((alpha*(speed^3))+(beta*(speed^2))+(ceta*speed))+delta)</f>
        <v>15.227081266335404</v>
      </c>
      <c r="V3736" s="8">
        <f t="shared" si="125"/>
        <v>86</v>
      </c>
    </row>
    <row r="3737" spans="1:22">
      <c r="A3737" s="34" t="s">
        <v>19</v>
      </c>
      <c r="B3737" s="34" t="s">
        <v>68</v>
      </c>
      <c r="C3737" s="5" t="s">
        <v>127</v>
      </c>
      <c r="D3737" s="35" t="s">
        <v>86</v>
      </c>
      <c r="E3737" s="36" t="s">
        <v>15</v>
      </c>
      <c r="F3737" s="37">
        <v>0</v>
      </c>
      <c r="G3737" s="38">
        <v>0.02</v>
      </c>
      <c r="H3737" s="34">
        <v>0.96922923385642501</v>
      </c>
      <c r="I3737" s="35">
        <v>28.943487405695482</v>
      </c>
      <c r="J3737" s="35">
        <v>1.0141600865375331</v>
      </c>
      <c r="K3737" s="35">
        <v>-0.92440276092016815</v>
      </c>
      <c r="L3737" s="35">
        <v>0</v>
      </c>
      <c r="M3737" s="35">
        <v>0</v>
      </c>
      <c r="N3737" s="35">
        <v>0</v>
      </c>
      <c r="O3737" s="35">
        <v>0</v>
      </c>
      <c r="P3737" s="36">
        <v>12</v>
      </c>
      <c r="Q3737" s="37">
        <v>86</v>
      </c>
      <c r="R3737" s="36">
        <v>0</v>
      </c>
      <c r="S3737" s="39">
        <f t="shared" si="124"/>
        <v>86</v>
      </c>
      <c r="T3737" s="34" t="s">
        <v>29</v>
      </c>
      <c r="U3737" s="12">
        <f>((alpha*(beta^speed))*(speed^ceta))</f>
        <v>1.5792663629389296</v>
      </c>
      <c r="V3737" s="8">
        <f t="shared" si="125"/>
        <v>86</v>
      </c>
    </row>
    <row r="3738" spans="1:22">
      <c r="A3738" s="34" t="s">
        <v>19</v>
      </c>
      <c r="B3738" s="34" t="s">
        <v>68</v>
      </c>
      <c r="C3738" s="5" t="s">
        <v>127</v>
      </c>
      <c r="D3738" s="35" t="s">
        <v>86</v>
      </c>
      <c r="E3738" s="36" t="s">
        <v>16</v>
      </c>
      <c r="F3738" s="37">
        <v>0</v>
      </c>
      <c r="G3738" s="38">
        <v>0.02</v>
      </c>
      <c r="H3738" s="34">
        <v>0.99124771237885201</v>
      </c>
      <c r="I3738" s="35">
        <v>144.52612583281513</v>
      </c>
      <c r="J3738" s="35">
        <v>-0.97822765632215691</v>
      </c>
      <c r="K3738" s="35">
        <v>4.0482286463238193</v>
      </c>
      <c r="L3738" s="35">
        <v>0.16960450594382287</v>
      </c>
      <c r="M3738" s="35">
        <v>0</v>
      </c>
      <c r="N3738" s="35">
        <v>0</v>
      </c>
      <c r="O3738" s="35">
        <v>0</v>
      </c>
      <c r="P3738" s="36">
        <v>12</v>
      </c>
      <c r="Q3738" s="37">
        <v>86</v>
      </c>
      <c r="R3738" s="36">
        <v>1</v>
      </c>
      <c r="S3738" s="39">
        <f t="shared" si="124"/>
        <v>86</v>
      </c>
      <c r="T3738" s="34" t="s">
        <v>30</v>
      </c>
      <c r="U3738" s="12">
        <f>((alpha*(speed^beta))+(ceta*(speed^delta)))</f>
        <v>10.468852834618925</v>
      </c>
      <c r="V3738" s="8">
        <f t="shared" si="125"/>
        <v>86</v>
      </c>
    </row>
    <row r="3739" spans="1:22">
      <c r="A3739" s="34" t="s">
        <v>19</v>
      </c>
      <c r="B3739" s="34" t="s">
        <v>68</v>
      </c>
      <c r="C3739" s="5" t="s">
        <v>127</v>
      </c>
      <c r="D3739" s="35" t="s">
        <v>86</v>
      </c>
      <c r="E3739" s="36" t="s">
        <v>14</v>
      </c>
      <c r="F3739" s="37">
        <v>0</v>
      </c>
      <c r="G3739" s="38">
        <v>0.02</v>
      </c>
      <c r="H3739" s="34">
        <v>0.99825969431575523</v>
      </c>
      <c r="I3739" s="35">
        <v>18.977148752769793</v>
      </c>
      <c r="J3739" s="35">
        <v>-2.2199760048777994</v>
      </c>
      <c r="K3739" s="35">
        <v>9.8347728669025454</v>
      </c>
      <c r="L3739" s="35">
        <v>-0.8245288616315013</v>
      </c>
      <c r="M3739" s="35">
        <v>0</v>
      </c>
      <c r="N3739" s="35">
        <v>0</v>
      </c>
      <c r="O3739" s="35">
        <v>0</v>
      </c>
      <c r="P3739" s="36">
        <v>12</v>
      </c>
      <c r="Q3739" s="37">
        <v>86</v>
      </c>
      <c r="R3739" s="36">
        <v>1</v>
      </c>
      <c r="S3739" s="39">
        <f t="shared" si="124"/>
        <v>86</v>
      </c>
      <c r="T3739" s="34" t="s">
        <v>30</v>
      </c>
      <c r="U3739" s="12">
        <f>((alpha*(speed^beta))+(ceta*(speed^delta)))</f>
        <v>0.2508333799996722</v>
      </c>
      <c r="V3739" s="8">
        <f t="shared" si="125"/>
        <v>86</v>
      </c>
    </row>
    <row r="3740" spans="1:22">
      <c r="A3740" s="34" t="s">
        <v>19</v>
      </c>
      <c r="B3740" s="34" t="s">
        <v>68</v>
      </c>
      <c r="C3740" s="5" t="s">
        <v>127</v>
      </c>
      <c r="D3740" s="35" t="s">
        <v>86</v>
      </c>
      <c r="E3740" s="36" t="s">
        <v>18</v>
      </c>
      <c r="F3740" s="37">
        <v>0</v>
      </c>
      <c r="G3740" s="38">
        <v>0.02</v>
      </c>
      <c r="H3740" s="34">
        <v>0.96430700946493975</v>
      </c>
      <c r="I3740" s="35">
        <v>2.5319708793855029</v>
      </c>
      <c r="J3740" s="35">
        <v>1.0148890532194541</v>
      </c>
      <c r="K3740" s="35">
        <v>-0.87034494466050227</v>
      </c>
      <c r="L3740" s="35">
        <v>0</v>
      </c>
      <c r="M3740" s="35">
        <v>0</v>
      </c>
      <c r="N3740" s="35">
        <v>0</v>
      </c>
      <c r="O3740" s="35">
        <v>0</v>
      </c>
      <c r="P3740" s="36">
        <v>12</v>
      </c>
      <c r="Q3740" s="37">
        <v>86</v>
      </c>
      <c r="R3740" s="36">
        <v>0</v>
      </c>
      <c r="S3740" s="39">
        <f t="shared" si="124"/>
        <v>86</v>
      </c>
      <c r="T3740" s="34" t="s">
        <v>29</v>
      </c>
      <c r="U3740" s="12">
        <f>((alpha*(beta^speed))*(speed^ceta))</f>
        <v>0.18697115897762157</v>
      </c>
      <c r="V3740" s="8">
        <f t="shared" si="125"/>
        <v>86</v>
      </c>
    </row>
    <row r="3741" spans="1:22">
      <c r="A3741" s="34" t="s">
        <v>19</v>
      </c>
      <c r="B3741" s="34" t="s">
        <v>68</v>
      </c>
      <c r="C3741" s="5" t="s">
        <v>127</v>
      </c>
      <c r="D3741" s="35" t="s">
        <v>86</v>
      </c>
      <c r="E3741" s="36" t="s">
        <v>17</v>
      </c>
      <c r="F3741" s="37">
        <v>0</v>
      </c>
      <c r="G3741" s="38">
        <v>0.02</v>
      </c>
      <c r="H3741" s="34">
        <v>0.99158702774771168</v>
      </c>
      <c r="I3741" s="35">
        <v>2849.7445706552826</v>
      </c>
      <c r="J3741" s="35">
        <v>1.0114200540822644</v>
      </c>
      <c r="K3741" s="35">
        <v>-0.73330238204372433</v>
      </c>
      <c r="L3741" s="35">
        <v>0</v>
      </c>
      <c r="M3741" s="35">
        <v>0</v>
      </c>
      <c r="N3741" s="35">
        <v>0</v>
      </c>
      <c r="O3741" s="35">
        <v>0</v>
      </c>
      <c r="P3741" s="36">
        <v>12</v>
      </c>
      <c r="Q3741" s="37">
        <v>86</v>
      </c>
      <c r="R3741" s="36">
        <v>0</v>
      </c>
      <c r="S3741" s="39">
        <f t="shared" si="124"/>
        <v>86</v>
      </c>
      <c r="T3741" s="34" t="s">
        <v>29</v>
      </c>
      <c r="U3741" s="12">
        <f>((alpha*(beta^speed))*(speed^ceta))</f>
        <v>288.63421313958179</v>
      </c>
      <c r="V3741" s="8">
        <f t="shared" si="125"/>
        <v>86</v>
      </c>
    </row>
    <row r="3742" spans="1:22">
      <c r="A3742" s="34" t="s">
        <v>19</v>
      </c>
      <c r="B3742" s="34" t="s">
        <v>68</v>
      </c>
      <c r="C3742" s="5" t="s">
        <v>127</v>
      </c>
      <c r="D3742" s="35" t="s">
        <v>86</v>
      </c>
      <c r="E3742" s="36" t="s">
        <v>15</v>
      </c>
      <c r="F3742" s="37">
        <v>50</v>
      </c>
      <c r="G3742" s="38">
        <v>0.02</v>
      </c>
      <c r="H3742" s="34">
        <v>0.90689707702610889</v>
      </c>
      <c r="I3742" s="35">
        <v>-1.3896412386416369E-5</v>
      </c>
      <c r="J3742" s="35">
        <v>2.5819723578061182E-3</v>
      </c>
      <c r="K3742" s="35">
        <v>-0.16048044077208681</v>
      </c>
      <c r="L3742" s="35">
        <v>5.2904947265135034</v>
      </c>
      <c r="M3742" s="35">
        <v>0</v>
      </c>
      <c r="N3742" s="35">
        <v>0</v>
      </c>
      <c r="O3742" s="35">
        <v>0</v>
      </c>
      <c r="P3742" s="36">
        <v>12</v>
      </c>
      <c r="Q3742" s="37">
        <v>86</v>
      </c>
      <c r="R3742" s="36">
        <v>14</v>
      </c>
      <c r="S3742" s="39">
        <f t="shared" si="124"/>
        <v>86</v>
      </c>
      <c r="T3742" s="34" t="s">
        <v>51</v>
      </c>
      <c r="U3742" s="12">
        <f>(((alpha*(speed^3))+(beta*(speed^2))+(ceta*speed))+delta)</f>
        <v>1.7465479015936358</v>
      </c>
      <c r="V3742" s="8">
        <f t="shared" si="125"/>
        <v>86</v>
      </c>
    </row>
    <row r="3743" spans="1:22">
      <c r="A3743" s="34" t="s">
        <v>19</v>
      </c>
      <c r="B3743" s="34" t="s">
        <v>68</v>
      </c>
      <c r="C3743" s="5" t="s">
        <v>127</v>
      </c>
      <c r="D3743" s="35" t="s">
        <v>86</v>
      </c>
      <c r="E3743" s="36" t="s">
        <v>16</v>
      </c>
      <c r="F3743" s="37">
        <v>50</v>
      </c>
      <c r="G3743" s="38">
        <v>0.02</v>
      </c>
      <c r="H3743" s="34">
        <v>0.98732979778712948</v>
      </c>
      <c r="I3743" s="35">
        <v>3.7918997183430152</v>
      </c>
      <c r="J3743" s="35">
        <v>0.19491829948361442</v>
      </c>
      <c r="K3743" s="35">
        <v>96.71432858437133</v>
      </c>
      <c r="L3743" s="35">
        <v>-0.7072173707129682</v>
      </c>
      <c r="M3743" s="35">
        <v>0</v>
      </c>
      <c r="N3743" s="35">
        <v>0</v>
      </c>
      <c r="O3743" s="35">
        <v>0</v>
      </c>
      <c r="P3743" s="36">
        <v>12</v>
      </c>
      <c r="Q3743" s="37">
        <v>86</v>
      </c>
      <c r="R3743" s="36">
        <v>1</v>
      </c>
      <c r="S3743" s="39">
        <f t="shared" si="124"/>
        <v>86</v>
      </c>
      <c r="T3743" s="34" t="s">
        <v>30</v>
      </c>
      <c r="U3743" s="12">
        <f>((alpha*(speed^beta))+(ceta*(speed^delta)))</f>
        <v>13.178574883892576</v>
      </c>
      <c r="V3743" s="8">
        <f t="shared" si="125"/>
        <v>86</v>
      </c>
    </row>
    <row r="3744" spans="1:22">
      <c r="A3744" s="34" t="s">
        <v>19</v>
      </c>
      <c r="B3744" s="34" t="s">
        <v>68</v>
      </c>
      <c r="C3744" s="5" t="s">
        <v>127</v>
      </c>
      <c r="D3744" s="35" t="s">
        <v>86</v>
      </c>
      <c r="E3744" s="36" t="s">
        <v>14</v>
      </c>
      <c r="F3744" s="37">
        <v>50</v>
      </c>
      <c r="G3744" s="38">
        <v>0.02</v>
      </c>
      <c r="H3744" s="34">
        <v>0.99817833097767406</v>
      </c>
      <c r="I3744" s="35">
        <v>14.130655388665566</v>
      </c>
      <c r="J3744" s="35">
        <v>1.0053563915728487</v>
      </c>
      <c r="K3744" s="35">
        <v>-0.97429586111030353</v>
      </c>
      <c r="L3744" s="35">
        <v>0</v>
      </c>
      <c r="M3744" s="35">
        <v>0</v>
      </c>
      <c r="N3744" s="35">
        <v>0</v>
      </c>
      <c r="O3744" s="35">
        <v>0</v>
      </c>
      <c r="P3744" s="36">
        <v>12</v>
      </c>
      <c r="Q3744" s="37">
        <v>86</v>
      </c>
      <c r="R3744" s="36">
        <v>0</v>
      </c>
      <c r="S3744" s="39">
        <f t="shared" si="124"/>
        <v>86</v>
      </c>
      <c r="T3744" s="34" t="s">
        <v>29</v>
      </c>
      <c r="U3744" s="12">
        <f>((alpha*(beta^speed))*(speed^ceta))</f>
        <v>0.29168372328283121</v>
      </c>
      <c r="V3744" s="8">
        <f t="shared" si="125"/>
        <v>86</v>
      </c>
    </row>
    <row r="3745" spans="1:22">
      <c r="A3745" s="34" t="s">
        <v>19</v>
      </c>
      <c r="B3745" s="34" t="s">
        <v>68</v>
      </c>
      <c r="C3745" s="5" t="s">
        <v>127</v>
      </c>
      <c r="D3745" s="35" t="s">
        <v>86</v>
      </c>
      <c r="E3745" s="36" t="s">
        <v>18</v>
      </c>
      <c r="F3745" s="37">
        <v>50</v>
      </c>
      <c r="G3745" s="38">
        <v>0.02</v>
      </c>
      <c r="H3745" s="34">
        <v>0.89173227194955529</v>
      </c>
      <c r="I3745" s="35">
        <v>1.5455574918544805</v>
      </c>
      <c r="J3745" s="35">
        <v>1.0073154397865367</v>
      </c>
      <c r="K3745" s="35">
        <v>-0.57479482773773338</v>
      </c>
      <c r="L3745" s="35">
        <v>0</v>
      </c>
      <c r="M3745" s="35">
        <v>0</v>
      </c>
      <c r="N3745" s="35">
        <v>0</v>
      </c>
      <c r="O3745" s="35">
        <v>0</v>
      </c>
      <c r="P3745" s="36">
        <v>12</v>
      </c>
      <c r="Q3745" s="37">
        <v>86</v>
      </c>
      <c r="R3745" s="36">
        <v>0</v>
      </c>
      <c r="S3745" s="39">
        <f t="shared" si="124"/>
        <v>86</v>
      </c>
      <c r="T3745" s="34" t="s">
        <v>29</v>
      </c>
      <c r="U3745" s="12">
        <f>((alpha*(beta^speed))*(speed^ceta))</f>
        <v>0.22355153818380633</v>
      </c>
      <c r="V3745" s="8">
        <f t="shared" si="125"/>
        <v>86</v>
      </c>
    </row>
    <row r="3746" spans="1:22">
      <c r="A3746" s="34" t="s">
        <v>19</v>
      </c>
      <c r="B3746" s="34" t="s">
        <v>68</v>
      </c>
      <c r="C3746" s="5" t="s">
        <v>127</v>
      </c>
      <c r="D3746" s="35" t="s">
        <v>86</v>
      </c>
      <c r="E3746" s="36" t="s">
        <v>17</v>
      </c>
      <c r="F3746" s="37">
        <v>50</v>
      </c>
      <c r="G3746" s="38">
        <v>0.02</v>
      </c>
      <c r="H3746" s="34">
        <v>0.98317907614612898</v>
      </c>
      <c r="I3746" s="35">
        <v>2460.9819896304371</v>
      </c>
      <c r="J3746" s="35">
        <v>1.0086056516207178</v>
      </c>
      <c r="K3746" s="35">
        <v>-0.57987604653464186</v>
      </c>
      <c r="L3746" s="35">
        <v>0</v>
      </c>
      <c r="M3746" s="35">
        <v>0</v>
      </c>
      <c r="N3746" s="35">
        <v>0</v>
      </c>
      <c r="O3746" s="35">
        <v>0</v>
      </c>
      <c r="P3746" s="36">
        <v>12</v>
      </c>
      <c r="Q3746" s="37">
        <v>86</v>
      </c>
      <c r="R3746" s="36">
        <v>0</v>
      </c>
      <c r="S3746" s="39">
        <f t="shared" si="124"/>
        <v>86</v>
      </c>
      <c r="T3746" s="34" t="s">
        <v>29</v>
      </c>
      <c r="U3746" s="12">
        <f>((alpha*(beta^speed))*(speed^ceta))</f>
        <v>388.4895078192863</v>
      </c>
      <c r="V3746" s="8">
        <f t="shared" si="125"/>
        <v>86</v>
      </c>
    </row>
    <row r="3747" spans="1:22">
      <c r="A3747" s="34" t="s">
        <v>19</v>
      </c>
      <c r="B3747" s="34" t="s">
        <v>68</v>
      </c>
      <c r="C3747" s="5" t="s">
        <v>127</v>
      </c>
      <c r="D3747" s="35" t="s">
        <v>86</v>
      </c>
      <c r="E3747" s="36" t="s">
        <v>15</v>
      </c>
      <c r="F3747" s="37">
        <v>100</v>
      </c>
      <c r="G3747" s="38">
        <v>0.02</v>
      </c>
      <c r="H3747" s="34">
        <v>0.91111684385253233</v>
      </c>
      <c r="I3747" s="35">
        <v>-8.5996247774227315E-6</v>
      </c>
      <c r="J3747" s="35">
        <v>1.7934302119774093E-3</v>
      </c>
      <c r="K3747" s="35">
        <v>-0.1368090836687603</v>
      </c>
      <c r="L3747" s="35">
        <v>5.6713732816197346</v>
      </c>
      <c r="M3747" s="35">
        <v>0</v>
      </c>
      <c r="N3747" s="35">
        <v>0</v>
      </c>
      <c r="O3747" s="35">
        <v>0</v>
      </c>
      <c r="P3747" s="36">
        <v>12</v>
      </c>
      <c r="Q3747" s="37">
        <v>86</v>
      </c>
      <c r="R3747" s="36">
        <v>14</v>
      </c>
      <c r="S3747" s="39">
        <f t="shared" si="124"/>
        <v>86</v>
      </c>
      <c r="T3747" s="34" t="s">
        <v>51</v>
      </c>
      <c r="U3747" s="12">
        <f>(((alpha*(speed^3))+(beta*(speed^2))+(ceta*speed))+delta)</f>
        <v>1.7001589964628749</v>
      </c>
      <c r="V3747" s="8">
        <f t="shared" si="125"/>
        <v>86</v>
      </c>
    </row>
    <row r="3748" spans="1:22">
      <c r="A3748" s="34" t="s">
        <v>19</v>
      </c>
      <c r="B3748" s="34" t="s">
        <v>68</v>
      </c>
      <c r="C3748" s="5" t="s">
        <v>127</v>
      </c>
      <c r="D3748" s="35" t="s">
        <v>86</v>
      </c>
      <c r="E3748" s="36" t="s">
        <v>16</v>
      </c>
      <c r="F3748" s="37">
        <v>100</v>
      </c>
      <c r="G3748" s="38">
        <v>0.02</v>
      </c>
      <c r="H3748" s="34">
        <v>0.98315132458269172</v>
      </c>
      <c r="I3748" s="35">
        <v>72.19338801463563</v>
      </c>
      <c r="J3748" s="35">
        <v>1.0042032978762017</v>
      </c>
      <c r="K3748" s="35">
        <v>-0.4221430663854796</v>
      </c>
      <c r="L3748" s="35">
        <v>0</v>
      </c>
      <c r="M3748" s="35">
        <v>0</v>
      </c>
      <c r="N3748" s="35">
        <v>0</v>
      </c>
      <c r="O3748" s="35">
        <v>0</v>
      </c>
      <c r="P3748" s="36">
        <v>12</v>
      </c>
      <c r="Q3748" s="37">
        <v>86</v>
      </c>
      <c r="R3748" s="36">
        <v>0</v>
      </c>
      <c r="S3748" s="39">
        <f t="shared" si="124"/>
        <v>86</v>
      </c>
      <c r="T3748" s="34" t="s">
        <v>29</v>
      </c>
      <c r="U3748" s="12">
        <f>((alpha*(beta^speed))*(speed^ceta))</f>
        <v>15.795145791479598</v>
      </c>
      <c r="V3748" s="8">
        <f t="shared" si="125"/>
        <v>86</v>
      </c>
    </row>
    <row r="3749" spans="1:22">
      <c r="A3749" s="34" t="s">
        <v>19</v>
      </c>
      <c r="B3749" s="34" t="s">
        <v>68</v>
      </c>
      <c r="C3749" s="5" t="s">
        <v>127</v>
      </c>
      <c r="D3749" s="35" t="s">
        <v>86</v>
      </c>
      <c r="E3749" s="36" t="s">
        <v>14</v>
      </c>
      <c r="F3749" s="37">
        <v>100</v>
      </c>
      <c r="G3749" s="38">
        <v>0.02</v>
      </c>
      <c r="H3749" s="34">
        <v>0.99748601894536315</v>
      </c>
      <c r="I3749" s="35">
        <v>15.068138465001754</v>
      </c>
      <c r="J3749" s="35">
        <v>1.009497737142387</v>
      </c>
      <c r="K3749" s="35">
        <v>-1.0194352695673032</v>
      </c>
      <c r="L3749" s="35">
        <v>0</v>
      </c>
      <c r="M3749" s="35">
        <v>0</v>
      </c>
      <c r="N3749" s="35">
        <v>0</v>
      </c>
      <c r="O3749" s="35">
        <v>0</v>
      </c>
      <c r="P3749" s="36">
        <v>12</v>
      </c>
      <c r="Q3749" s="37">
        <v>86</v>
      </c>
      <c r="R3749" s="36">
        <v>0</v>
      </c>
      <c r="S3749" s="39">
        <f t="shared" si="124"/>
        <v>86</v>
      </c>
      <c r="T3749" s="34" t="s">
        <v>29</v>
      </c>
      <c r="U3749" s="12">
        <f>((alpha*(beta^speed))*(speed^ceta))</f>
        <v>0.36226279485214113</v>
      </c>
      <c r="V3749" s="8">
        <f t="shared" si="125"/>
        <v>86</v>
      </c>
    </row>
    <row r="3750" spans="1:22">
      <c r="A3750" s="34" t="s">
        <v>19</v>
      </c>
      <c r="B3750" s="34" t="s">
        <v>68</v>
      </c>
      <c r="C3750" s="5" t="s">
        <v>127</v>
      </c>
      <c r="D3750" s="35" t="s">
        <v>86</v>
      </c>
      <c r="E3750" s="36" t="s">
        <v>18</v>
      </c>
      <c r="F3750" s="37">
        <v>100</v>
      </c>
      <c r="G3750" s="38">
        <v>0.02</v>
      </c>
      <c r="H3750" s="34">
        <v>0.88402215252151806</v>
      </c>
      <c r="I3750" s="35">
        <v>-8.3584393699700737E-7</v>
      </c>
      <c r="J3750" s="35">
        <v>1.7899889371357131E-4</v>
      </c>
      <c r="K3750" s="35">
        <v>-1.3392807103621762E-2</v>
      </c>
      <c r="L3750" s="35">
        <v>0.60216387724134457</v>
      </c>
      <c r="M3750" s="35">
        <v>0</v>
      </c>
      <c r="N3750" s="35">
        <v>0</v>
      </c>
      <c r="O3750" s="35">
        <v>0</v>
      </c>
      <c r="P3750" s="36">
        <v>12</v>
      </c>
      <c r="Q3750" s="37">
        <v>86</v>
      </c>
      <c r="R3750" s="36">
        <v>14</v>
      </c>
      <c r="S3750" s="39">
        <f t="shared" si="124"/>
        <v>86</v>
      </c>
      <c r="T3750" s="34" t="s">
        <v>51</v>
      </c>
      <c r="U3750" s="12">
        <f>(((alpha*(speed^3))+(beta*(speed^2))+(ceta*speed))+delta)</f>
        <v>0.24261473304487802</v>
      </c>
      <c r="V3750" s="8">
        <f t="shared" si="125"/>
        <v>86</v>
      </c>
    </row>
    <row r="3751" spans="1:22">
      <c r="A3751" s="34" t="s">
        <v>19</v>
      </c>
      <c r="B3751" s="34" t="s">
        <v>68</v>
      </c>
      <c r="C3751" s="5" t="s">
        <v>127</v>
      </c>
      <c r="D3751" s="35" t="s">
        <v>86</v>
      </c>
      <c r="E3751" s="36" t="s">
        <v>17</v>
      </c>
      <c r="F3751" s="37">
        <v>100</v>
      </c>
      <c r="G3751" s="38">
        <v>0.02</v>
      </c>
      <c r="H3751" s="34">
        <v>0.9728408780794584</v>
      </c>
      <c r="I3751" s="35">
        <v>2299.427908919391</v>
      </c>
      <c r="J3751" s="35">
        <v>1.0065596824409559</v>
      </c>
      <c r="K3751" s="35">
        <v>-0.4747788622814817</v>
      </c>
      <c r="L3751" s="35">
        <v>0</v>
      </c>
      <c r="M3751" s="35">
        <v>0</v>
      </c>
      <c r="N3751" s="35">
        <v>0</v>
      </c>
      <c r="O3751" s="35">
        <v>0</v>
      </c>
      <c r="P3751" s="36">
        <v>12</v>
      </c>
      <c r="Q3751" s="37">
        <v>86</v>
      </c>
      <c r="R3751" s="36">
        <v>0</v>
      </c>
      <c r="S3751" s="39">
        <f t="shared" si="124"/>
        <v>86</v>
      </c>
      <c r="T3751" s="34" t="s">
        <v>29</v>
      </c>
      <c r="U3751" s="12">
        <f>((alpha*(beta^speed))*(speed^ceta))</f>
        <v>486.81110364441042</v>
      </c>
      <c r="V3751" s="8">
        <f t="shared" si="125"/>
        <v>86</v>
      </c>
    </row>
    <row r="3752" spans="1:22">
      <c r="A3752" s="34" t="s">
        <v>19</v>
      </c>
      <c r="B3752" s="34" t="s">
        <v>68</v>
      </c>
      <c r="C3752" s="5" t="s">
        <v>127</v>
      </c>
      <c r="D3752" s="35" t="s">
        <v>86</v>
      </c>
      <c r="E3752" s="36" t="s">
        <v>15</v>
      </c>
      <c r="F3752" s="37">
        <v>0</v>
      </c>
      <c r="G3752" s="38">
        <v>0.04</v>
      </c>
      <c r="H3752" s="34">
        <v>0.96296390207921723</v>
      </c>
      <c r="I3752" s="35">
        <v>-2.0225168628356586E-5</v>
      </c>
      <c r="J3752" s="35">
        <v>3.337524869712239E-3</v>
      </c>
      <c r="K3752" s="35">
        <v>-0.18402488067706835</v>
      </c>
      <c r="L3752" s="35">
        <v>5.4017337133061947</v>
      </c>
      <c r="M3752" s="35">
        <v>0</v>
      </c>
      <c r="N3752" s="35">
        <v>0</v>
      </c>
      <c r="O3752" s="35">
        <v>0</v>
      </c>
      <c r="P3752" s="36">
        <v>12</v>
      </c>
      <c r="Q3752" s="37">
        <v>86</v>
      </c>
      <c r="R3752" s="36">
        <v>14</v>
      </c>
      <c r="S3752" s="39">
        <f t="shared" si="124"/>
        <v>86</v>
      </c>
      <c r="T3752" s="34" t="s">
        <v>51</v>
      </c>
      <c r="U3752" s="12">
        <f>(((alpha*(speed^3))+(beta*(speed^2))+(ceta*speed))+delta)</f>
        <v>1.3955880543920607</v>
      </c>
      <c r="V3752" s="8">
        <f t="shared" si="125"/>
        <v>86</v>
      </c>
    </row>
    <row r="3753" spans="1:22">
      <c r="A3753" s="34" t="s">
        <v>19</v>
      </c>
      <c r="B3753" s="34" t="s">
        <v>68</v>
      </c>
      <c r="C3753" s="5" t="s">
        <v>127</v>
      </c>
      <c r="D3753" s="35" t="s">
        <v>86</v>
      </c>
      <c r="E3753" s="36" t="s">
        <v>16</v>
      </c>
      <c r="F3753" s="37">
        <v>0</v>
      </c>
      <c r="G3753" s="38">
        <v>0.04</v>
      </c>
      <c r="H3753" s="34">
        <v>0.99470290880563017</v>
      </c>
      <c r="I3753" s="35">
        <v>117.06650735691825</v>
      </c>
      <c r="J3753" s="35">
        <v>-0.8628565537519195</v>
      </c>
      <c r="K3753" s="35">
        <v>6.5804214872156166</v>
      </c>
      <c r="L3753" s="35">
        <v>0.13298460529927969</v>
      </c>
      <c r="M3753" s="35">
        <v>0</v>
      </c>
      <c r="N3753" s="35">
        <v>0</v>
      </c>
      <c r="O3753" s="35">
        <v>0</v>
      </c>
      <c r="P3753" s="36">
        <v>12</v>
      </c>
      <c r="Q3753" s="37">
        <v>86</v>
      </c>
      <c r="R3753" s="36">
        <v>1</v>
      </c>
      <c r="S3753" s="39">
        <f t="shared" si="124"/>
        <v>86</v>
      </c>
      <c r="T3753" s="34" t="s">
        <v>30</v>
      </c>
      <c r="U3753" s="12">
        <f>((alpha*(speed^beta))+(ceta*(speed^delta)))</f>
        <v>14.406531213365763</v>
      </c>
      <c r="V3753" s="8">
        <f t="shared" si="125"/>
        <v>86</v>
      </c>
    </row>
    <row r="3754" spans="1:22">
      <c r="A3754" s="34" t="s">
        <v>19</v>
      </c>
      <c r="B3754" s="34" t="s">
        <v>68</v>
      </c>
      <c r="C3754" s="5" t="s">
        <v>127</v>
      </c>
      <c r="D3754" s="35" t="s">
        <v>86</v>
      </c>
      <c r="E3754" s="36" t="s">
        <v>14</v>
      </c>
      <c r="F3754" s="37">
        <v>0</v>
      </c>
      <c r="G3754" s="38">
        <v>0.04</v>
      </c>
      <c r="H3754" s="34">
        <v>0.9980659580757828</v>
      </c>
      <c r="I3754" s="35">
        <v>2.0399424590176525E-2</v>
      </c>
      <c r="J3754" s="35">
        <v>6.0744647566304058E-2</v>
      </c>
      <c r="K3754" s="35">
        <v>-2.6258835472610977E-4</v>
      </c>
      <c r="L3754" s="35">
        <v>0</v>
      </c>
      <c r="M3754" s="35">
        <v>0</v>
      </c>
      <c r="N3754" s="35">
        <v>0</v>
      </c>
      <c r="O3754" s="35">
        <v>0</v>
      </c>
      <c r="P3754" s="36">
        <v>12</v>
      </c>
      <c r="Q3754" s="37">
        <v>86</v>
      </c>
      <c r="R3754" s="36">
        <v>5</v>
      </c>
      <c r="S3754" s="39">
        <f t="shared" si="124"/>
        <v>86</v>
      </c>
      <c r="T3754" s="34" t="s">
        <v>36</v>
      </c>
      <c r="U3754" s="12">
        <f>(1/(((ceta*(speed^2))+(beta*speed))+alpha))</f>
        <v>0.30281597871380161</v>
      </c>
      <c r="V3754" s="8">
        <f t="shared" si="125"/>
        <v>86</v>
      </c>
    </row>
    <row r="3755" spans="1:22">
      <c r="A3755" s="34" t="s">
        <v>19</v>
      </c>
      <c r="B3755" s="34" t="s">
        <v>68</v>
      </c>
      <c r="C3755" s="5" t="s">
        <v>127</v>
      </c>
      <c r="D3755" s="35" t="s">
        <v>86</v>
      </c>
      <c r="E3755" s="36" t="s">
        <v>18</v>
      </c>
      <c r="F3755" s="37">
        <v>0</v>
      </c>
      <c r="G3755" s="38">
        <v>0.04</v>
      </c>
      <c r="H3755" s="34">
        <v>0.96195831269860066</v>
      </c>
      <c r="I3755" s="35">
        <v>14.810329832719336</v>
      </c>
      <c r="J3755" s="35">
        <v>-2.1130128053420094</v>
      </c>
      <c r="K3755" s="35">
        <v>0.52564972875000848</v>
      </c>
      <c r="L3755" s="35">
        <v>-0.21263233866024411</v>
      </c>
      <c r="M3755" s="35">
        <v>0</v>
      </c>
      <c r="N3755" s="35">
        <v>0</v>
      </c>
      <c r="O3755" s="35">
        <v>0</v>
      </c>
      <c r="P3755" s="36">
        <v>12</v>
      </c>
      <c r="Q3755" s="37">
        <v>86</v>
      </c>
      <c r="R3755" s="36">
        <v>1</v>
      </c>
      <c r="S3755" s="39">
        <f t="shared" si="124"/>
        <v>86</v>
      </c>
      <c r="T3755" s="34" t="s">
        <v>30</v>
      </c>
      <c r="U3755" s="12">
        <f>((alpha*(speed^beta))+(ceta*(speed^delta)))</f>
        <v>0.20508335075349171</v>
      </c>
      <c r="V3755" s="8">
        <f t="shared" si="125"/>
        <v>86</v>
      </c>
    </row>
    <row r="3756" spans="1:22">
      <c r="A3756" s="34" t="s">
        <v>19</v>
      </c>
      <c r="B3756" s="34" t="s">
        <v>68</v>
      </c>
      <c r="C3756" s="5" t="s">
        <v>127</v>
      </c>
      <c r="D3756" s="35" t="s">
        <v>86</v>
      </c>
      <c r="E3756" s="36" t="s">
        <v>17</v>
      </c>
      <c r="F3756" s="37">
        <v>0</v>
      </c>
      <c r="G3756" s="38">
        <v>0.04</v>
      </c>
      <c r="H3756" s="34">
        <v>0.99209204211168223</v>
      </c>
      <c r="I3756" s="35">
        <v>2399.3528765105939</v>
      </c>
      <c r="J3756" s="35">
        <v>1.010128493336016</v>
      </c>
      <c r="K3756" s="35">
        <v>-0.58606730384492467</v>
      </c>
      <c r="L3756" s="35">
        <v>0</v>
      </c>
      <c r="M3756" s="35">
        <v>0</v>
      </c>
      <c r="N3756" s="35">
        <v>0</v>
      </c>
      <c r="O3756" s="35">
        <v>0</v>
      </c>
      <c r="P3756" s="36">
        <v>12</v>
      </c>
      <c r="Q3756" s="37">
        <v>86</v>
      </c>
      <c r="R3756" s="36">
        <v>0</v>
      </c>
      <c r="S3756" s="39">
        <f t="shared" si="124"/>
        <v>86</v>
      </c>
      <c r="T3756" s="34" t="s">
        <v>29</v>
      </c>
      <c r="U3756" s="12">
        <f>((alpha*(beta^speed))*(speed^ceta))</f>
        <v>419.50515282424101</v>
      </c>
      <c r="V3756" s="8">
        <f t="shared" si="125"/>
        <v>86</v>
      </c>
    </row>
    <row r="3757" spans="1:22">
      <c r="A3757" s="34" t="s">
        <v>19</v>
      </c>
      <c r="B3757" s="34" t="s">
        <v>68</v>
      </c>
      <c r="C3757" s="5" t="s">
        <v>127</v>
      </c>
      <c r="D3757" s="35" t="s">
        <v>86</v>
      </c>
      <c r="E3757" s="36" t="s">
        <v>15</v>
      </c>
      <c r="F3757" s="37">
        <v>50</v>
      </c>
      <c r="G3757" s="38">
        <v>0.04</v>
      </c>
      <c r="H3757" s="34">
        <v>0.96456467121655964</v>
      </c>
      <c r="I3757" s="35">
        <v>0.66973459152603232</v>
      </c>
      <c r="J3757" s="35">
        <v>11.686529899880444</v>
      </c>
      <c r="K3757" s="35">
        <v>0.11668974997339179</v>
      </c>
      <c r="L3757" s="35">
        <v>0.29095802350289424</v>
      </c>
      <c r="M3757" s="35">
        <v>1.6596977790694651E-2</v>
      </c>
      <c r="N3757" s="35">
        <v>0</v>
      </c>
      <c r="O3757" s="35">
        <v>0</v>
      </c>
      <c r="P3757" s="36">
        <v>12</v>
      </c>
      <c r="Q3757" s="37">
        <v>82</v>
      </c>
      <c r="R3757" s="36">
        <v>10</v>
      </c>
      <c r="S3757" s="39">
        <f t="shared" si="124"/>
        <v>82</v>
      </c>
      <c r="T3757" s="34" t="s">
        <v>44</v>
      </c>
      <c r="U3757" s="12">
        <f>(alpha+(beta/(1+EXP((((-1)*ceta)+(delta*LN(speed)))+(epsilon*speed)))))</f>
        <v>1.5348392686995442</v>
      </c>
      <c r="V3757" s="8">
        <f t="shared" si="125"/>
        <v>82</v>
      </c>
    </row>
    <row r="3758" spans="1:22">
      <c r="A3758" s="34" t="s">
        <v>19</v>
      </c>
      <c r="B3758" s="34" t="s">
        <v>68</v>
      </c>
      <c r="C3758" s="5" t="s">
        <v>127</v>
      </c>
      <c r="D3758" s="35" t="s">
        <v>86</v>
      </c>
      <c r="E3758" s="36" t="s">
        <v>16</v>
      </c>
      <c r="F3758" s="37">
        <v>50</v>
      </c>
      <c r="G3758" s="38">
        <v>0.04</v>
      </c>
      <c r="H3758" s="34">
        <v>0.99231549385448337</v>
      </c>
      <c r="I3758" s="35">
        <v>3.2043478339377649</v>
      </c>
      <c r="J3758" s="35">
        <v>4.119603095171545</v>
      </c>
      <c r="K3758" s="35">
        <v>-7.1854181798985534E-2</v>
      </c>
      <c r="L3758" s="35">
        <v>0</v>
      </c>
      <c r="M3758" s="35">
        <v>0</v>
      </c>
      <c r="N3758" s="35">
        <v>0</v>
      </c>
      <c r="O3758" s="35">
        <v>0</v>
      </c>
      <c r="P3758" s="36">
        <v>12</v>
      </c>
      <c r="Q3758" s="37">
        <v>82</v>
      </c>
      <c r="R3758" s="36">
        <v>13</v>
      </c>
      <c r="S3758" s="39">
        <f t="shared" si="124"/>
        <v>82</v>
      </c>
      <c r="T3758" s="34" t="s">
        <v>50</v>
      </c>
      <c r="U3758" s="12">
        <f>EXP((alpha+(beta/speed))+(ceta*LN(speed)))</f>
        <v>18.877027189646078</v>
      </c>
      <c r="V3758" s="8">
        <f t="shared" si="125"/>
        <v>82</v>
      </c>
    </row>
    <row r="3759" spans="1:22">
      <c r="A3759" s="34" t="s">
        <v>19</v>
      </c>
      <c r="B3759" s="34" t="s">
        <v>68</v>
      </c>
      <c r="C3759" s="5" t="s">
        <v>127</v>
      </c>
      <c r="D3759" s="35" t="s">
        <v>86</v>
      </c>
      <c r="E3759" s="36" t="s">
        <v>14</v>
      </c>
      <c r="F3759" s="37">
        <v>50</v>
      </c>
      <c r="G3759" s="38">
        <v>0.04</v>
      </c>
      <c r="H3759" s="34">
        <v>0.99735830761852307</v>
      </c>
      <c r="I3759" s="35">
        <v>0.37307943226432405</v>
      </c>
      <c r="J3759" s="35">
        <v>20.476119017552787</v>
      </c>
      <c r="K3759" s="35">
        <v>0.23194161194530288</v>
      </c>
      <c r="L3759" s="35">
        <v>1.2180899167599633</v>
      </c>
      <c r="M3759" s="35">
        <v>1.1460996725129392E-2</v>
      </c>
      <c r="N3759" s="35">
        <v>0</v>
      </c>
      <c r="O3759" s="35">
        <v>0</v>
      </c>
      <c r="P3759" s="36">
        <v>12</v>
      </c>
      <c r="Q3759" s="37">
        <v>82</v>
      </c>
      <c r="R3759" s="36">
        <v>10</v>
      </c>
      <c r="S3759" s="39">
        <f t="shared" si="124"/>
        <v>82</v>
      </c>
      <c r="T3759" s="34" t="s">
        <v>44</v>
      </c>
      <c r="U3759" s="12">
        <f>(alpha+(beta/(1+EXP((((-1)*ceta)+(delta*LN(speed)))+(epsilon*speed)))))</f>
        <v>0.42002921707632385</v>
      </c>
      <c r="V3759" s="8">
        <f t="shared" si="125"/>
        <v>82</v>
      </c>
    </row>
    <row r="3760" spans="1:22">
      <c r="A3760" s="34" t="s">
        <v>19</v>
      </c>
      <c r="B3760" s="34" t="s">
        <v>68</v>
      </c>
      <c r="C3760" s="5" t="s">
        <v>127</v>
      </c>
      <c r="D3760" s="35" t="s">
        <v>86</v>
      </c>
      <c r="E3760" s="36" t="s">
        <v>18</v>
      </c>
      <c r="F3760" s="37">
        <v>50</v>
      </c>
      <c r="G3760" s="38">
        <v>0.04</v>
      </c>
      <c r="H3760" s="34">
        <v>0.9521074385027124</v>
      </c>
      <c r="I3760" s="35">
        <v>-8.0363172307362453E-7</v>
      </c>
      <c r="J3760" s="35">
        <v>1.6086411677928658E-4</v>
      </c>
      <c r="K3760" s="35">
        <v>-1.2075679156853508E-2</v>
      </c>
      <c r="L3760" s="35">
        <v>0.58768152670585327</v>
      </c>
      <c r="M3760" s="35">
        <v>0</v>
      </c>
      <c r="N3760" s="35">
        <v>0</v>
      </c>
      <c r="O3760" s="35">
        <v>0</v>
      </c>
      <c r="P3760" s="36">
        <v>12</v>
      </c>
      <c r="Q3760" s="37">
        <v>82</v>
      </c>
      <c r="R3760" s="36">
        <v>14</v>
      </c>
      <c r="S3760" s="39">
        <f t="shared" si="124"/>
        <v>82</v>
      </c>
      <c r="T3760" s="34" t="s">
        <v>51</v>
      </c>
      <c r="U3760" s="12">
        <f>(((alpha*(speed^3))+(beta*(speed^2))+(ceta*speed))+delta)</f>
        <v>0.23602934118013041</v>
      </c>
      <c r="V3760" s="8">
        <f t="shared" si="125"/>
        <v>82</v>
      </c>
    </row>
    <row r="3761" spans="1:22">
      <c r="A3761" s="34" t="s">
        <v>19</v>
      </c>
      <c r="B3761" s="34" t="s">
        <v>68</v>
      </c>
      <c r="C3761" s="5" t="s">
        <v>127</v>
      </c>
      <c r="D3761" s="35" t="s">
        <v>86</v>
      </c>
      <c r="E3761" s="36" t="s">
        <v>17</v>
      </c>
      <c r="F3761" s="37">
        <v>50</v>
      </c>
      <c r="G3761" s="38">
        <v>0.04</v>
      </c>
      <c r="H3761" s="34">
        <v>0.98121996680878065</v>
      </c>
      <c r="I3761" s="35">
        <v>2148.4668585350914</v>
      </c>
      <c r="J3761" s="35">
        <v>1.0074997236562724</v>
      </c>
      <c r="K3761" s="35">
        <v>-0.42931768446109836</v>
      </c>
      <c r="L3761" s="35">
        <v>0</v>
      </c>
      <c r="M3761" s="35">
        <v>0</v>
      </c>
      <c r="N3761" s="35">
        <v>0</v>
      </c>
      <c r="O3761" s="35">
        <v>0</v>
      </c>
      <c r="P3761" s="36">
        <v>12</v>
      </c>
      <c r="Q3761" s="37">
        <v>82</v>
      </c>
      <c r="R3761" s="36">
        <v>0</v>
      </c>
      <c r="S3761" s="39">
        <f t="shared" si="124"/>
        <v>82</v>
      </c>
      <c r="T3761" s="34" t="s">
        <v>29</v>
      </c>
      <c r="U3761" s="12">
        <f>((alpha*(beta^speed))*(speed^ceta))</f>
        <v>597.83213250285576</v>
      </c>
      <c r="V3761" s="8">
        <f t="shared" si="125"/>
        <v>82</v>
      </c>
    </row>
    <row r="3762" spans="1:22">
      <c r="A3762" s="34" t="s">
        <v>19</v>
      </c>
      <c r="B3762" s="34" t="s">
        <v>68</v>
      </c>
      <c r="C3762" s="5" t="s">
        <v>127</v>
      </c>
      <c r="D3762" s="35" t="s">
        <v>86</v>
      </c>
      <c r="E3762" s="36" t="s">
        <v>15</v>
      </c>
      <c r="F3762" s="37">
        <v>100</v>
      </c>
      <c r="G3762" s="38">
        <v>0.04</v>
      </c>
      <c r="H3762" s="34">
        <v>0.97751751713093893</v>
      </c>
      <c r="I3762" s="35">
        <v>1.356824422652642</v>
      </c>
      <c r="J3762" s="35">
        <v>4.6237730827866468</v>
      </c>
      <c r="K3762" s="35">
        <v>2.6015078379214773</v>
      </c>
      <c r="L3762" s="35">
        <v>0.34129971408725357</v>
      </c>
      <c r="M3762" s="35">
        <v>5.3105872960736968E-2</v>
      </c>
      <c r="N3762" s="35">
        <v>0</v>
      </c>
      <c r="O3762" s="35">
        <v>0</v>
      </c>
      <c r="P3762" s="36">
        <v>12</v>
      </c>
      <c r="Q3762" s="37">
        <v>68</v>
      </c>
      <c r="R3762" s="36">
        <v>10</v>
      </c>
      <c r="S3762" s="39">
        <f t="shared" si="124"/>
        <v>68</v>
      </c>
      <c r="T3762" s="34" t="s">
        <v>44</v>
      </c>
      <c r="U3762" s="12">
        <f>(alpha+(beta/(1+EXP((((-1)*ceta)+(delta*LN(speed)))+(epsilon*speed)))))</f>
        <v>1.7241950734798621</v>
      </c>
      <c r="V3762" s="8">
        <f t="shared" si="125"/>
        <v>68</v>
      </c>
    </row>
    <row r="3763" spans="1:22">
      <c r="A3763" s="34" t="s">
        <v>19</v>
      </c>
      <c r="B3763" s="34" t="s">
        <v>68</v>
      </c>
      <c r="C3763" s="5" t="s">
        <v>127</v>
      </c>
      <c r="D3763" s="35" t="s">
        <v>86</v>
      </c>
      <c r="E3763" s="36" t="s">
        <v>16</v>
      </c>
      <c r="F3763" s="37">
        <v>100</v>
      </c>
      <c r="G3763" s="38">
        <v>0.04</v>
      </c>
      <c r="H3763" s="34">
        <v>0.99412782095205166</v>
      </c>
      <c r="I3763" s="35">
        <v>21.539585461454852</v>
      </c>
      <c r="J3763" s="35">
        <v>-1.3914748084917956E-3</v>
      </c>
      <c r="K3763" s="35">
        <v>121.94354125770923</v>
      </c>
      <c r="L3763" s="35">
        <v>-0.89136065853984936</v>
      </c>
      <c r="M3763" s="35">
        <v>0</v>
      </c>
      <c r="N3763" s="35">
        <v>0</v>
      </c>
      <c r="O3763" s="35">
        <v>0</v>
      </c>
      <c r="P3763" s="36">
        <v>12</v>
      </c>
      <c r="Q3763" s="37">
        <v>68</v>
      </c>
      <c r="R3763" s="36">
        <v>1</v>
      </c>
      <c r="S3763" s="39">
        <f t="shared" si="124"/>
        <v>68</v>
      </c>
      <c r="T3763" s="34" t="s">
        <v>30</v>
      </c>
      <c r="U3763" s="12">
        <f>((alpha*(speed^beta))+(ceta*(speed^delta)))</f>
        <v>24.249661056337867</v>
      </c>
      <c r="V3763" s="8">
        <f t="shared" si="125"/>
        <v>68</v>
      </c>
    </row>
    <row r="3764" spans="1:22">
      <c r="A3764" s="34" t="s">
        <v>19</v>
      </c>
      <c r="B3764" s="34" t="s">
        <v>68</v>
      </c>
      <c r="C3764" s="5" t="s">
        <v>127</v>
      </c>
      <c r="D3764" s="35" t="s">
        <v>86</v>
      </c>
      <c r="E3764" s="36" t="s">
        <v>14</v>
      </c>
      <c r="F3764" s="37">
        <v>100</v>
      </c>
      <c r="G3764" s="38">
        <v>0.04</v>
      </c>
      <c r="H3764" s="34">
        <v>0.99829335612316639</v>
      </c>
      <c r="I3764" s="35">
        <v>0.35270570630615855</v>
      </c>
      <c r="J3764" s="35">
        <v>8.2981921575622035</v>
      </c>
      <c r="K3764" s="35">
        <v>-0.27488191944376389</v>
      </c>
      <c r="L3764" s="35">
        <v>0</v>
      </c>
      <c r="M3764" s="35">
        <v>0</v>
      </c>
      <c r="N3764" s="35">
        <v>0</v>
      </c>
      <c r="O3764" s="35">
        <v>0</v>
      </c>
      <c r="P3764" s="36">
        <v>12</v>
      </c>
      <c r="Q3764" s="37">
        <v>68</v>
      </c>
      <c r="R3764" s="36">
        <v>13</v>
      </c>
      <c r="S3764" s="39">
        <f t="shared" si="124"/>
        <v>68</v>
      </c>
      <c r="T3764" s="34" t="s">
        <v>50</v>
      </c>
      <c r="U3764" s="12">
        <f>EXP((alpha+(beta/speed))+(ceta*LN(speed)))</f>
        <v>0.50402549181632805</v>
      </c>
      <c r="V3764" s="8">
        <f t="shared" si="125"/>
        <v>68</v>
      </c>
    </row>
    <row r="3765" spans="1:22">
      <c r="A3765" s="34" t="s">
        <v>19</v>
      </c>
      <c r="B3765" s="34" t="s">
        <v>68</v>
      </c>
      <c r="C3765" s="5" t="s">
        <v>127</v>
      </c>
      <c r="D3765" s="35" t="s">
        <v>86</v>
      </c>
      <c r="E3765" s="36" t="s">
        <v>18</v>
      </c>
      <c r="F3765" s="37">
        <v>100</v>
      </c>
      <c r="G3765" s="38">
        <v>0.04</v>
      </c>
      <c r="H3765" s="34">
        <v>0.96854539958587571</v>
      </c>
      <c r="I3765" s="35">
        <v>3.7575203919382581E-7</v>
      </c>
      <c r="J3765" s="35">
        <v>-1.5075782229799375E-6</v>
      </c>
      <c r="K3765" s="35">
        <v>-6.8812805707024411E-3</v>
      </c>
      <c r="L3765" s="35">
        <v>0.62686562127394962</v>
      </c>
      <c r="M3765" s="35">
        <v>0</v>
      </c>
      <c r="N3765" s="35">
        <v>0</v>
      </c>
      <c r="O3765" s="35">
        <v>0</v>
      </c>
      <c r="P3765" s="36">
        <v>12</v>
      </c>
      <c r="Q3765" s="37">
        <v>68</v>
      </c>
      <c r="R3765" s="36">
        <v>14</v>
      </c>
      <c r="S3765" s="39">
        <f t="shared" si="124"/>
        <v>68</v>
      </c>
      <c r="T3765" s="34" t="s">
        <v>51</v>
      </c>
      <c r="U3765" s="12">
        <f>(((alpha*(speed^3))+(beta*(speed^2))+(ceta*speed))+delta)</f>
        <v>0.27011596595091741</v>
      </c>
      <c r="V3765" s="8">
        <f t="shared" si="125"/>
        <v>68</v>
      </c>
    </row>
    <row r="3766" spans="1:22">
      <c r="A3766" s="34" t="s">
        <v>19</v>
      </c>
      <c r="B3766" s="34" t="s">
        <v>68</v>
      </c>
      <c r="C3766" s="5" t="s">
        <v>127</v>
      </c>
      <c r="D3766" s="35" t="s">
        <v>86</v>
      </c>
      <c r="E3766" s="36" t="s">
        <v>17</v>
      </c>
      <c r="F3766" s="37">
        <v>100</v>
      </c>
      <c r="G3766" s="38">
        <v>0.04</v>
      </c>
      <c r="H3766" s="34">
        <v>0.97815047631480279</v>
      </c>
      <c r="I3766" s="35">
        <v>6.7313777241257959</v>
      </c>
      <c r="J3766" s="35">
        <v>3.3230373127665209</v>
      </c>
      <c r="K3766" s="35">
        <v>-4.2813840781174492E-2</v>
      </c>
      <c r="L3766" s="35">
        <v>0</v>
      </c>
      <c r="M3766" s="35">
        <v>0</v>
      </c>
      <c r="N3766" s="35">
        <v>0</v>
      </c>
      <c r="O3766" s="35">
        <v>0</v>
      </c>
      <c r="P3766" s="36">
        <v>12</v>
      </c>
      <c r="Q3766" s="37">
        <v>68</v>
      </c>
      <c r="R3766" s="36">
        <v>13</v>
      </c>
      <c r="S3766" s="39">
        <f t="shared" si="124"/>
        <v>68</v>
      </c>
      <c r="T3766" s="34" t="s">
        <v>50</v>
      </c>
      <c r="U3766" s="12">
        <f>EXP((alpha+(beta/speed))+(ceta*LN(speed)))</f>
        <v>734.79576425500352</v>
      </c>
      <c r="V3766" s="8">
        <f t="shared" si="125"/>
        <v>68</v>
      </c>
    </row>
    <row r="3767" spans="1:22">
      <c r="A3767" s="34" t="s">
        <v>19</v>
      </c>
      <c r="B3767" s="34" t="s">
        <v>68</v>
      </c>
      <c r="C3767" s="5" t="s">
        <v>127</v>
      </c>
      <c r="D3767" s="35" t="s">
        <v>86</v>
      </c>
      <c r="E3767" s="36" t="s">
        <v>15</v>
      </c>
      <c r="F3767" s="37">
        <v>0</v>
      </c>
      <c r="G3767" s="38">
        <v>0.06</v>
      </c>
      <c r="H3767" s="34">
        <v>0.97189135034774465</v>
      </c>
      <c r="I3767" s="35">
        <v>-1.2022567596091407</v>
      </c>
      <c r="J3767" s="35">
        <v>15.317914747057129</v>
      </c>
      <c r="K3767" s="35">
        <v>0.23096107516592201</v>
      </c>
      <c r="L3767" s="35">
        <v>0.34224582362590167</v>
      </c>
      <c r="M3767" s="35">
        <v>3.0780899920511569E-3</v>
      </c>
      <c r="N3767" s="35">
        <v>0</v>
      </c>
      <c r="O3767" s="35">
        <v>0</v>
      </c>
      <c r="P3767" s="36">
        <v>12</v>
      </c>
      <c r="Q3767" s="37">
        <v>86</v>
      </c>
      <c r="R3767" s="36">
        <v>10</v>
      </c>
      <c r="S3767" s="39">
        <f t="shared" si="124"/>
        <v>86</v>
      </c>
      <c r="T3767" s="34" t="s">
        <v>44</v>
      </c>
      <c r="U3767" s="12">
        <f>(alpha+(beta/(1+EXP((((-1)*ceta)+(delta*LN(speed)))+(epsilon*speed)))))</f>
        <v>1.4615263856029483</v>
      </c>
      <c r="V3767" s="8">
        <f t="shared" si="125"/>
        <v>86</v>
      </c>
    </row>
    <row r="3768" spans="1:22">
      <c r="A3768" s="34" t="s">
        <v>19</v>
      </c>
      <c r="B3768" s="34" t="s">
        <v>68</v>
      </c>
      <c r="C3768" s="5" t="s">
        <v>127</v>
      </c>
      <c r="D3768" s="35" t="s">
        <v>86</v>
      </c>
      <c r="E3768" s="36" t="s">
        <v>16</v>
      </c>
      <c r="F3768" s="37">
        <v>0</v>
      </c>
      <c r="G3768" s="38">
        <v>0.06</v>
      </c>
      <c r="H3768" s="34">
        <v>0.99585977915963708</v>
      </c>
      <c r="I3768" s="35">
        <v>16.513018282539885</v>
      </c>
      <c r="J3768" s="35">
        <v>1.6299032986370264E-3</v>
      </c>
      <c r="K3768" s="35">
        <v>145.90404569870174</v>
      </c>
      <c r="L3768" s="35">
        <v>-1.0569254596460076</v>
      </c>
      <c r="M3768" s="35">
        <v>0</v>
      </c>
      <c r="N3768" s="35">
        <v>0</v>
      </c>
      <c r="O3768" s="35">
        <v>0</v>
      </c>
      <c r="P3768" s="36">
        <v>12</v>
      </c>
      <c r="Q3768" s="37">
        <v>86</v>
      </c>
      <c r="R3768" s="36">
        <v>1</v>
      </c>
      <c r="S3768" s="39">
        <f t="shared" si="124"/>
        <v>86</v>
      </c>
      <c r="T3768" s="34" t="s">
        <v>30</v>
      </c>
      <c r="U3768" s="12">
        <f>((alpha*(speed^beta))+(ceta*(speed^delta)))</f>
        <v>17.94991984509873</v>
      </c>
      <c r="V3768" s="8">
        <f t="shared" si="125"/>
        <v>86</v>
      </c>
    </row>
    <row r="3769" spans="1:22">
      <c r="A3769" s="34" t="s">
        <v>19</v>
      </c>
      <c r="B3769" s="34" t="s">
        <v>68</v>
      </c>
      <c r="C3769" s="5" t="s">
        <v>127</v>
      </c>
      <c r="D3769" s="35" t="s">
        <v>86</v>
      </c>
      <c r="E3769" s="36" t="s">
        <v>14</v>
      </c>
      <c r="F3769" s="37">
        <v>0</v>
      </c>
      <c r="G3769" s="38">
        <v>0.06</v>
      </c>
      <c r="H3769" s="34">
        <v>0.99809252837531404</v>
      </c>
      <c r="I3769" s="35">
        <v>20.452903163549799</v>
      </c>
      <c r="J3769" s="35">
        <v>1.0123339763209702</v>
      </c>
      <c r="K3769" s="35">
        <v>-1.1235218408416148</v>
      </c>
      <c r="L3769" s="35">
        <v>0</v>
      </c>
      <c r="M3769" s="35">
        <v>0</v>
      </c>
      <c r="N3769" s="35">
        <v>0</v>
      </c>
      <c r="O3769" s="35">
        <v>0</v>
      </c>
      <c r="P3769" s="36">
        <v>12</v>
      </c>
      <c r="Q3769" s="37">
        <v>86</v>
      </c>
      <c r="R3769" s="36">
        <v>0</v>
      </c>
      <c r="S3769" s="39">
        <f t="shared" si="124"/>
        <v>86</v>
      </c>
      <c r="T3769" s="34" t="s">
        <v>29</v>
      </c>
      <c r="U3769" s="12">
        <f>((alpha*(beta^speed))*(speed^ceta))</f>
        <v>0.393687497327598</v>
      </c>
      <c r="V3769" s="8">
        <f t="shared" si="125"/>
        <v>86</v>
      </c>
    </row>
    <row r="3770" spans="1:22">
      <c r="A3770" s="34" t="s">
        <v>19</v>
      </c>
      <c r="B3770" s="34" t="s">
        <v>68</v>
      </c>
      <c r="C3770" s="5" t="s">
        <v>127</v>
      </c>
      <c r="D3770" s="35" t="s">
        <v>86</v>
      </c>
      <c r="E3770" s="36" t="s">
        <v>18</v>
      </c>
      <c r="F3770" s="37">
        <v>0</v>
      </c>
      <c r="G3770" s="38">
        <v>0.06</v>
      </c>
      <c r="H3770" s="34">
        <v>0.97577703682271311</v>
      </c>
      <c r="I3770" s="35">
        <v>-4.1857395850371875</v>
      </c>
      <c r="J3770" s="35">
        <v>1.4370727108599624</v>
      </c>
      <c r="K3770" s="35">
        <v>3.1629959405297843</v>
      </c>
      <c r="L3770" s="35">
        <v>0</v>
      </c>
      <c r="M3770" s="35">
        <v>0</v>
      </c>
      <c r="N3770" s="35">
        <v>0</v>
      </c>
      <c r="O3770" s="35">
        <v>0</v>
      </c>
      <c r="P3770" s="36">
        <v>12</v>
      </c>
      <c r="Q3770" s="37">
        <v>86</v>
      </c>
      <c r="R3770" s="36">
        <v>2</v>
      </c>
      <c r="S3770" s="39">
        <f t="shared" si="124"/>
        <v>86</v>
      </c>
      <c r="T3770" s="34" t="s">
        <v>31</v>
      </c>
      <c r="U3770" s="12">
        <f>((alpha+(beta*speed))^((-1)/ceta))</f>
        <v>0.22046508723924957</v>
      </c>
      <c r="V3770" s="8">
        <f t="shared" si="125"/>
        <v>86</v>
      </c>
    </row>
    <row r="3771" spans="1:22">
      <c r="A3771" s="34" t="s">
        <v>19</v>
      </c>
      <c r="B3771" s="34" t="s">
        <v>68</v>
      </c>
      <c r="C3771" s="5" t="s">
        <v>127</v>
      </c>
      <c r="D3771" s="35" t="s">
        <v>86</v>
      </c>
      <c r="E3771" s="36" t="s">
        <v>17</v>
      </c>
      <c r="F3771" s="37">
        <v>0</v>
      </c>
      <c r="G3771" s="38">
        <v>0.06</v>
      </c>
      <c r="H3771" s="34">
        <v>0.99097090560265555</v>
      </c>
      <c r="I3771" s="35">
        <v>2231.902682541479</v>
      </c>
      <c r="J3771" s="35">
        <v>1.0091498278872291</v>
      </c>
      <c r="K3771" s="35">
        <v>-0.48683986962124065</v>
      </c>
      <c r="L3771" s="35">
        <v>0</v>
      </c>
      <c r="M3771" s="35">
        <v>0</v>
      </c>
      <c r="N3771" s="35">
        <v>0</v>
      </c>
      <c r="O3771" s="35">
        <v>0</v>
      </c>
      <c r="P3771" s="36">
        <v>12</v>
      </c>
      <c r="Q3771" s="37">
        <v>86</v>
      </c>
      <c r="R3771" s="36">
        <v>0</v>
      </c>
      <c r="S3771" s="39">
        <f t="shared" si="124"/>
        <v>86</v>
      </c>
      <c r="T3771" s="34" t="s">
        <v>29</v>
      </c>
      <c r="U3771" s="12">
        <f>((alpha*(beta^speed))*(speed^ceta))</f>
        <v>558.56050104947906</v>
      </c>
      <c r="V3771" s="8">
        <f t="shared" si="125"/>
        <v>86</v>
      </c>
    </row>
    <row r="3772" spans="1:22">
      <c r="A3772" s="34" t="s">
        <v>19</v>
      </c>
      <c r="B3772" s="34" t="s">
        <v>68</v>
      </c>
      <c r="C3772" s="5" t="s">
        <v>127</v>
      </c>
      <c r="D3772" s="35" t="s">
        <v>86</v>
      </c>
      <c r="E3772" s="36" t="s">
        <v>15</v>
      </c>
      <c r="F3772" s="37">
        <v>50</v>
      </c>
      <c r="G3772" s="38">
        <v>0.06</v>
      </c>
      <c r="H3772" s="34">
        <v>0.98261566698056113</v>
      </c>
      <c r="I3772" s="35">
        <v>0.65235500402879187</v>
      </c>
      <c r="J3772" s="35">
        <v>8.9273768421377877</v>
      </c>
      <c r="K3772" s="35">
        <v>0.89592269178603179</v>
      </c>
      <c r="L3772" s="35">
        <v>0.32094143819541487</v>
      </c>
      <c r="M3772" s="35">
        <v>2.2180203606715399E-2</v>
      </c>
      <c r="N3772" s="35">
        <v>0</v>
      </c>
      <c r="O3772" s="35">
        <v>0</v>
      </c>
      <c r="P3772" s="36">
        <v>12</v>
      </c>
      <c r="Q3772" s="37">
        <v>65</v>
      </c>
      <c r="R3772" s="36">
        <v>10</v>
      </c>
      <c r="S3772" s="39">
        <f t="shared" si="124"/>
        <v>65</v>
      </c>
      <c r="T3772" s="34" t="s">
        <v>44</v>
      </c>
      <c r="U3772" s="12">
        <f>(alpha+(beta/(1+EXP((((-1)*ceta)+(delta*LN(speed)))+(epsilon*speed)))))</f>
        <v>1.8285870535139819</v>
      </c>
      <c r="V3772" s="8">
        <f t="shared" si="125"/>
        <v>65</v>
      </c>
    </row>
    <row r="3773" spans="1:22">
      <c r="A3773" s="34" t="s">
        <v>19</v>
      </c>
      <c r="B3773" s="34" t="s">
        <v>68</v>
      </c>
      <c r="C3773" s="5" t="s">
        <v>127</v>
      </c>
      <c r="D3773" s="35" t="s">
        <v>86</v>
      </c>
      <c r="E3773" s="36" t="s">
        <v>16</v>
      </c>
      <c r="F3773" s="37">
        <v>50</v>
      </c>
      <c r="G3773" s="38">
        <v>0.06</v>
      </c>
      <c r="H3773" s="34">
        <v>0.99637787322447702</v>
      </c>
      <c r="I3773" s="35">
        <v>3.3382199837340978</v>
      </c>
      <c r="J3773" s="35">
        <v>3.9324970427132206</v>
      </c>
      <c r="K3773" s="35">
        <v>-3.9317463223495108E-2</v>
      </c>
      <c r="L3773" s="35">
        <v>0</v>
      </c>
      <c r="M3773" s="35">
        <v>0</v>
      </c>
      <c r="N3773" s="35">
        <v>0</v>
      </c>
      <c r="O3773" s="35">
        <v>0</v>
      </c>
      <c r="P3773" s="36">
        <v>12</v>
      </c>
      <c r="Q3773" s="37">
        <v>65</v>
      </c>
      <c r="R3773" s="36">
        <v>13</v>
      </c>
      <c r="S3773" s="39">
        <f t="shared" si="124"/>
        <v>65</v>
      </c>
      <c r="T3773" s="34" t="s">
        <v>50</v>
      </c>
      <c r="U3773" s="12">
        <f>EXP((alpha+(beta/speed))+(ceta*LN(speed)))</f>
        <v>25.396049241988326</v>
      </c>
      <c r="V3773" s="8">
        <f t="shared" si="125"/>
        <v>65</v>
      </c>
    </row>
    <row r="3774" spans="1:22">
      <c r="A3774" s="34" t="s">
        <v>19</v>
      </c>
      <c r="B3774" s="34" t="s">
        <v>68</v>
      </c>
      <c r="C3774" s="5" t="s">
        <v>127</v>
      </c>
      <c r="D3774" s="35" t="s">
        <v>86</v>
      </c>
      <c r="E3774" s="36" t="s">
        <v>14</v>
      </c>
      <c r="F3774" s="37">
        <v>50</v>
      </c>
      <c r="G3774" s="38">
        <v>0.06</v>
      </c>
      <c r="H3774" s="34">
        <v>0.99836342913954534</v>
      </c>
      <c r="I3774" s="35">
        <v>2.8645121056646135</v>
      </c>
      <c r="J3774" s="35">
        <v>-0.41433752621916897</v>
      </c>
      <c r="K3774" s="35">
        <v>175.38043576932813</v>
      </c>
      <c r="L3774" s="35">
        <v>-2.3998586802199715</v>
      </c>
      <c r="M3774" s="35">
        <v>0</v>
      </c>
      <c r="N3774" s="35">
        <v>0</v>
      </c>
      <c r="O3774" s="35">
        <v>0</v>
      </c>
      <c r="P3774" s="36">
        <v>12</v>
      </c>
      <c r="Q3774" s="37">
        <v>65</v>
      </c>
      <c r="R3774" s="36">
        <v>1</v>
      </c>
      <c r="S3774" s="39">
        <f t="shared" si="124"/>
        <v>65</v>
      </c>
      <c r="T3774" s="34" t="s">
        <v>30</v>
      </c>
      <c r="U3774" s="12">
        <f>((alpha*(speed^beta))+(ceta*(speed^delta)))</f>
        <v>0.51585451640645241</v>
      </c>
      <c r="V3774" s="8">
        <f t="shared" si="125"/>
        <v>65</v>
      </c>
    </row>
    <row r="3775" spans="1:22">
      <c r="A3775" s="34" t="s">
        <v>19</v>
      </c>
      <c r="B3775" s="34" t="s">
        <v>68</v>
      </c>
      <c r="C3775" s="5" t="s">
        <v>127</v>
      </c>
      <c r="D3775" s="35" t="s">
        <v>86</v>
      </c>
      <c r="E3775" s="36" t="s">
        <v>18</v>
      </c>
      <c r="F3775" s="37">
        <v>50</v>
      </c>
      <c r="G3775" s="38">
        <v>0.06</v>
      </c>
      <c r="H3775" s="34">
        <v>0.98134210917650122</v>
      </c>
      <c r="I3775" s="35">
        <v>0.89428987742053256</v>
      </c>
      <c r="J3775" s="35">
        <v>0.99375614605418794</v>
      </c>
      <c r="K3775" s="35">
        <v>-0.17502410867395185</v>
      </c>
      <c r="L3775" s="35">
        <v>0</v>
      </c>
      <c r="M3775" s="35">
        <v>0</v>
      </c>
      <c r="N3775" s="35">
        <v>0</v>
      </c>
      <c r="O3775" s="35">
        <v>0</v>
      </c>
      <c r="P3775" s="36">
        <v>12</v>
      </c>
      <c r="Q3775" s="37">
        <v>65</v>
      </c>
      <c r="R3775" s="36">
        <v>0</v>
      </c>
      <c r="S3775" s="39">
        <f t="shared" si="124"/>
        <v>65</v>
      </c>
      <c r="T3775" s="34" t="s">
        <v>29</v>
      </c>
      <c r="U3775" s="12">
        <f>((alpha*(beta^speed))*(speed^ceta))</f>
        <v>0.28665767048284946</v>
      </c>
      <c r="V3775" s="8">
        <f t="shared" si="125"/>
        <v>65</v>
      </c>
    </row>
    <row r="3776" spans="1:22">
      <c r="A3776" s="34" t="s">
        <v>19</v>
      </c>
      <c r="B3776" s="34" t="s">
        <v>68</v>
      </c>
      <c r="C3776" s="5" t="s">
        <v>127</v>
      </c>
      <c r="D3776" s="35" t="s">
        <v>86</v>
      </c>
      <c r="E3776" s="36" t="s">
        <v>17</v>
      </c>
      <c r="F3776" s="37">
        <v>50</v>
      </c>
      <c r="G3776" s="38">
        <v>0.06</v>
      </c>
      <c r="H3776" s="34">
        <v>0.98543582945262009</v>
      </c>
      <c r="I3776" s="35">
        <v>6.5615352429955127</v>
      </c>
      <c r="J3776" s="35">
        <v>3.9602504262164095</v>
      </c>
      <c r="K3776" s="35">
        <v>3.9489298495031782E-3</v>
      </c>
      <c r="L3776" s="35">
        <v>0</v>
      </c>
      <c r="M3776" s="35">
        <v>0</v>
      </c>
      <c r="N3776" s="35">
        <v>0</v>
      </c>
      <c r="O3776" s="35">
        <v>0</v>
      </c>
      <c r="P3776" s="36">
        <v>12</v>
      </c>
      <c r="Q3776" s="37">
        <v>65</v>
      </c>
      <c r="R3776" s="36">
        <v>13</v>
      </c>
      <c r="S3776" s="39">
        <f t="shared" si="124"/>
        <v>65</v>
      </c>
      <c r="T3776" s="34" t="s">
        <v>50</v>
      </c>
      <c r="U3776" s="12">
        <f>EXP((alpha+(beta/speed))+(ceta*LN(speed)))</f>
        <v>764.28941671506379</v>
      </c>
      <c r="V3776" s="8">
        <f t="shared" si="125"/>
        <v>65</v>
      </c>
    </row>
    <row r="3777" spans="1:22">
      <c r="A3777" s="34" t="s">
        <v>19</v>
      </c>
      <c r="B3777" s="34" t="s">
        <v>68</v>
      </c>
      <c r="C3777" s="5" t="s">
        <v>127</v>
      </c>
      <c r="D3777" s="35" t="s">
        <v>86</v>
      </c>
      <c r="E3777" s="36" t="s">
        <v>15</v>
      </c>
      <c r="F3777" s="37">
        <v>100</v>
      </c>
      <c r="G3777" s="38">
        <v>0.06</v>
      </c>
      <c r="H3777" s="34">
        <v>0.98497543128750176</v>
      </c>
      <c r="I3777" s="35">
        <v>1.8085876715087593E-5</v>
      </c>
      <c r="J3777" s="35">
        <v>-7.7300440412195507E-4</v>
      </c>
      <c r="K3777" s="35">
        <v>-8.8853611186140297E-2</v>
      </c>
      <c r="L3777" s="35">
        <v>6.6303680022107008</v>
      </c>
      <c r="M3777" s="35">
        <v>0</v>
      </c>
      <c r="N3777" s="35">
        <v>0</v>
      </c>
      <c r="O3777" s="35">
        <v>0</v>
      </c>
      <c r="P3777" s="36">
        <v>12</v>
      </c>
      <c r="Q3777" s="37">
        <v>51</v>
      </c>
      <c r="R3777" s="36">
        <v>14</v>
      </c>
      <c r="S3777" s="39">
        <f t="shared" si="124"/>
        <v>51</v>
      </c>
      <c r="T3777" s="34" t="s">
        <v>51</v>
      </c>
      <c r="U3777" s="12">
        <f>(((alpha*(speed^3))+(beta*(speed^2))+(ceta*speed))+delta)</f>
        <v>2.4873590087294248</v>
      </c>
      <c r="V3777" s="8">
        <f t="shared" si="125"/>
        <v>51</v>
      </c>
    </row>
    <row r="3778" spans="1:22">
      <c r="A3778" s="34" t="s">
        <v>19</v>
      </c>
      <c r="B3778" s="34" t="s">
        <v>68</v>
      </c>
      <c r="C3778" s="5" t="s">
        <v>127</v>
      </c>
      <c r="D3778" s="35" t="s">
        <v>86</v>
      </c>
      <c r="E3778" s="36" t="s">
        <v>16</v>
      </c>
      <c r="F3778" s="37">
        <v>100</v>
      </c>
      <c r="G3778" s="38">
        <v>0.06</v>
      </c>
      <c r="H3778" s="34">
        <v>0.99717166185937101</v>
      </c>
      <c r="I3778" s="35">
        <v>-3.3519938310811858E-4</v>
      </c>
      <c r="J3778" s="35">
        <v>3.8897366150073845E-2</v>
      </c>
      <c r="K3778" s="35">
        <v>-1.6014314026755236</v>
      </c>
      <c r="L3778" s="35">
        <v>57.208055247254407</v>
      </c>
      <c r="M3778" s="35">
        <v>0</v>
      </c>
      <c r="N3778" s="35">
        <v>0</v>
      </c>
      <c r="O3778" s="35">
        <v>0</v>
      </c>
      <c r="P3778" s="36">
        <v>12</v>
      </c>
      <c r="Q3778" s="37">
        <v>51</v>
      </c>
      <c r="R3778" s="36">
        <v>14</v>
      </c>
      <c r="S3778" s="39">
        <f t="shared" ref="S3778:S3841" si="126">V3778</f>
        <v>51</v>
      </c>
      <c r="T3778" s="34" t="s">
        <v>51</v>
      </c>
      <c r="U3778" s="12">
        <f>(((alpha*(speed^3))+(beta*(speed^2))+(ceta*speed))+delta)</f>
        <v>32.242569698469737</v>
      </c>
      <c r="V3778" s="8">
        <f t="shared" ref="V3778:V3841" si="127">IF($V$1&lt;P3778,P3778,IF($V$1&gt;Q3778,Q3778,$V$1))</f>
        <v>51</v>
      </c>
    </row>
    <row r="3779" spans="1:22">
      <c r="A3779" s="34" t="s">
        <v>19</v>
      </c>
      <c r="B3779" s="34" t="s">
        <v>68</v>
      </c>
      <c r="C3779" s="5" t="s">
        <v>127</v>
      </c>
      <c r="D3779" s="35" t="s">
        <v>86</v>
      </c>
      <c r="E3779" s="36" t="s">
        <v>14</v>
      </c>
      <c r="F3779" s="37">
        <v>100</v>
      </c>
      <c r="G3779" s="38">
        <v>0.06</v>
      </c>
      <c r="H3779" s="34">
        <v>0.99839809454012474</v>
      </c>
      <c r="I3779" s="35">
        <v>99.173784894973906</v>
      </c>
      <c r="J3779" s="35">
        <v>0.52156364083369089</v>
      </c>
      <c r="K3779" s="35">
        <v>1.6417285348789066</v>
      </c>
      <c r="L3779" s="35">
        <v>7.6183324884650475E-2</v>
      </c>
      <c r="M3779" s="35">
        <v>0.69886805505023242</v>
      </c>
      <c r="N3779" s="35">
        <v>0</v>
      </c>
      <c r="O3779" s="35">
        <v>0</v>
      </c>
      <c r="P3779" s="36">
        <v>12</v>
      </c>
      <c r="Q3779" s="37">
        <v>51</v>
      </c>
      <c r="R3779" s="36">
        <v>4</v>
      </c>
      <c r="S3779" s="39">
        <f t="shared" si="126"/>
        <v>51</v>
      </c>
      <c r="T3779" s="34" t="s">
        <v>35</v>
      </c>
      <c r="U3779" s="12">
        <f>((epsilon+(alpha*EXP(((-1)*beta)*speed)))+(ceta*EXP(((-1)*delta)*speed)))</f>
        <v>0.73259022184720568</v>
      </c>
      <c r="V3779" s="8">
        <f t="shared" si="127"/>
        <v>51</v>
      </c>
    </row>
    <row r="3780" spans="1:22">
      <c r="A3780" s="34" t="s">
        <v>19</v>
      </c>
      <c r="B3780" s="34" t="s">
        <v>68</v>
      </c>
      <c r="C3780" s="5" t="s">
        <v>127</v>
      </c>
      <c r="D3780" s="35" t="s">
        <v>86</v>
      </c>
      <c r="E3780" s="36" t="s">
        <v>18</v>
      </c>
      <c r="F3780" s="37">
        <v>100</v>
      </c>
      <c r="G3780" s="38">
        <v>0.06</v>
      </c>
      <c r="H3780" s="34">
        <v>0.97760168282175997</v>
      </c>
      <c r="I3780" s="35">
        <v>2.4095818897737951E-6</v>
      </c>
      <c r="J3780" s="35">
        <v>-1.5331491506467092E-4</v>
      </c>
      <c r="K3780" s="35">
        <v>-4.3274071783595729E-3</v>
      </c>
      <c r="L3780" s="35">
        <v>0.71254922752177796</v>
      </c>
      <c r="M3780" s="35">
        <v>0</v>
      </c>
      <c r="N3780" s="35">
        <v>0</v>
      </c>
      <c r="O3780" s="35">
        <v>0</v>
      </c>
      <c r="P3780" s="36">
        <v>12</v>
      </c>
      <c r="Q3780" s="37">
        <v>51</v>
      </c>
      <c r="R3780" s="36">
        <v>14</v>
      </c>
      <c r="S3780" s="39">
        <f t="shared" si="126"/>
        <v>51</v>
      </c>
      <c r="T3780" s="34" t="s">
        <v>51</v>
      </c>
      <c r="U3780" s="12">
        <f>(((alpha*(speed^3))+(beta*(speed^2))+(ceta*speed))+delta)</f>
        <v>0.41271281460261433</v>
      </c>
      <c r="V3780" s="8">
        <f t="shared" si="127"/>
        <v>51</v>
      </c>
    </row>
    <row r="3781" spans="1:22">
      <c r="A3781" s="34" t="s">
        <v>19</v>
      </c>
      <c r="B3781" s="34" t="s">
        <v>68</v>
      </c>
      <c r="C3781" s="5" t="s">
        <v>127</v>
      </c>
      <c r="D3781" s="35" t="s">
        <v>86</v>
      </c>
      <c r="E3781" s="36" t="s">
        <v>17</v>
      </c>
      <c r="F3781" s="37">
        <v>100</v>
      </c>
      <c r="G3781" s="38">
        <v>0.06</v>
      </c>
      <c r="H3781" s="34">
        <v>0.9811071396558112</v>
      </c>
      <c r="I3781" s="35">
        <v>-6.5429102031628579E-3</v>
      </c>
      <c r="J3781" s="35">
        <v>0.79978539299377327</v>
      </c>
      <c r="K3781" s="35">
        <v>-34.102809294467342</v>
      </c>
      <c r="L3781" s="35">
        <v>1547.7706129665667</v>
      </c>
      <c r="M3781" s="35">
        <v>0</v>
      </c>
      <c r="N3781" s="35">
        <v>0</v>
      </c>
      <c r="O3781" s="35">
        <v>0</v>
      </c>
      <c r="P3781" s="36">
        <v>12</v>
      </c>
      <c r="Q3781" s="37">
        <v>51</v>
      </c>
      <c r="R3781" s="36">
        <v>14</v>
      </c>
      <c r="S3781" s="39">
        <f t="shared" si="126"/>
        <v>51</v>
      </c>
      <c r="T3781" s="34" t="s">
        <v>51</v>
      </c>
      <c r="U3781" s="12">
        <f>(((alpha*(speed^3))+(beta*(speed^2))+(ceta*speed))+delta)</f>
        <v>1020.8455647657804</v>
      </c>
      <c r="V3781" s="8">
        <f t="shared" si="127"/>
        <v>51</v>
      </c>
    </row>
    <row r="3782" spans="1:22">
      <c r="A3782" s="34" t="s">
        <v>19</v>
      </c>
      <c r="B3782" s="34" t="s">
        <v>68</v>
      </c>
      <c r="C3782" s="5" t="s">
        <v>128</v>
      </c>
      <c r="D3782" s="35" t="s">
        <v>87</v>
      </c>
      <c r="E3782" s="36" t="s">
        <v>15</v>
      </c>
      <c r="F3782" s="37">
        <v>0</v>
      </c>
      <c r="G3782" s="38">
        <v>0</v>
      </c>
      <c r="H3782" s="34">
        <v>0.98849831079220085</v>
      </c>
      <c r="I3782" s="35">
        <v>1.0488248356504246</v>
      </c>
      <c r="J3782" s="35">
        <v>34.732771243639377</v>
      </c>
      <c r="K3782" s="35">
        <v>-0.12534095513713059</v>
      </c>
      <c r="L3782" s="35">
        <v>0.62845654986139876</v>
      </c>
      <c r="M3782" s="35">
        <v>3.9557616253570849E-2</v>
      </c>
      <c r="N3782" s="35">
        <v>0</v>
      </c>
      <c r="O3782" s="35">
        <v>0</v>
      </c>
      <c r="P3782" s="36">
        <v>12</v>
      </c>
      <c r="Q3782" s="37">
        <v>86</v>
      </c>
      <c r="R3782" s="36">
        <v>10</v>
      </c>
      <c r="S3782" s="39">
        <f t="shared" si="126"/>
        <v>86</v>
      </c>
      <c r="T3782" s="34" t="s">
        <v>44</v>
      </c>
      <c r="U3782" s="12">
        <f>(alpha+(beta/(1+EXP((((-1)*ceta)+(delta*LN(speed)))+(epsilon*speed)))))</f>
        <v>1.1108160611082054</v>
      </c>
      <c r="V3782" s="8">
        <f t="shared" si="127"/>
        <v>86</v>
      </c>
    </row>
    <row r="3783" spans="1:22">
      <c r="A3783" s="34" t="s">
        <v>19</v>
      </c>
      <c r="B3783" s="34" t="s">
        <v>68</v>
      </c>
      <c r="C3783" s="5" t="s">
        <v>128</v>
      </c>
      <c r="D3783" s="35" t="s">
        <v>87</v>
      </c>
      <c r="E3783" s="36" t="s">
        <v>16</v>
      </c>
      <c r="F3783" s="37">
        <v>0</v>
      </c>
      <c r="G3783" s="38">
        <v>0</v>
      </c>
      <c r="H3783" s="34">
        <v>0.99578526314323801</v>
      </c>
      <c r="I3783" s="35">
        <v>4.516417595370374</v>
      </c>
      <c r="J3783" s="35">
        <v>195.9991914954862</v>
      </c>
      <c r="K3783" s="35">
        <v>-0.51360698101776636</v>
      </c>
      <c r="L3783" s="35">
        <v>0.90949364324977544</v>
      </c>
      <c r="M3783" s="35">
        <v>2.4689513648561982E-2</v>
      </c>
      <c r="N3783" s="35">
        <v>0</v>
      </c>
      <c r="O3783" s="35">
        <v>0</v>
      </c>
      <c r="P3783" s="36">
        <v>12</v>
      </c>
      <c r="Q3783" s="37">
        <v>86</v>
      </c>
      <c r="R3783" s="36">
        <v>10</v>
      </c>
      <c r="S3783" s="39">
        <f t="shared" si="126"/>
        <v>86</v>
      </c>
      <c r="T3783" s="34" t="s">
        <v>44</v>
      </c>
      <c r="U3783" s="12">
        <f>(alpha+(beta/(1+EXP((((-1)*ceta)+(delta*LN(speed)))+(epsilon*speed)))))</f>
        <v>4.7602583196095853</v>
      </c>
      <c r="V3783" s="8">
        <f t="shared" si="127"/>
        <v>86</v>
      </c>
    </row>
    <row r="3784" spans="1:22">
      <c r="A3784" s="34" t="s">
        <v>19</v>
      </c>
      <c r="B3784" s="34" t="s">
        <v>68</v>
      </c>
      <c r="C3784" s="5" t="s">
        <v>128</v>
      </c>
      <c r="D3784" s="35" t="s">
        <v>87</v>
      </c>
      <c r="E3784" s="36" t="s">
        <v>14</v>
      </c>
      <c r="F3784" s="37">
        <v>0</v>
      </c>
      <c r="G3784" s="38">
        <v>0</v>
      </c>
      <c r="H3784" s="34">
        <v>0.99773572185915538</v>
      </c>
      <c r="I3784" s="35">
        <v>110346.29017950389</v>
      </c>
      <c r="J3784" s="35">
        <v>-5.7766881684199261</v>
      </c>
      <c r="K3784" s="35">
        <v>10.423385664500668</v>
      </c>
      <c r="L3784" s="35">
        <v>-0.86813636064158173</v>
      </c>
      <c r="M3784" s="35">
        <v>0</v>
      </c>
      <c r="N3784" s="35">
        <v>0</v>
      </c>
      <c r="O3784" s="35">
        <v>0</v>
      </c>
      <c r="P3784" s="36">
        <v>12</v>
      </c>
      <c r="Q3784" s="37">
        <v>86</v>
      </c>
      <c r="R3784" s="36">
        <v>1</v>
      </c>
      <c r="S3784" s="39">
        <f t="shared" si="126"/>
        <v>86</v>
      </c>
      <c r="T3784" s="34" t="s">
        <v>30</v>
      </c>
      <c r="U3784" s="12">
        <f>((alpha*(speed^beta))+(ceta*(speed^delta)))</f>
        <v>0.21807296605444138</v>
      </c>
      <c r="V3784" s="8">
        <f t="shared" si="127"/>
        <v>86</v>
      </c>
    </row>
    <row r="3785" spans="1:22">
      <c r="A3785" s="34" t="s">
        <v>19</v>
      </c>
      <c r="B3785" s="34" t="s">
        <v>68</v>
      </c>
      <c r="C3785" s="5" t="s">
        <v>128</v>
      </c>
      <c r="D3785" s="35" t="s">
        <v>87</v>
      </c>
      <c r="E3785" s="36" t="s">
        <v>18</v>
      </c>
      <c r="F3785" s="37">
        <v>0</v>
      </c>
      <c r="G3785" s="38">
        <v>0</v>
      </c>
      <c r="H3785" s="34">
        <v>0.99704281683994578</v>
      </c>
      <c r="I3785" s="35">
        <v>-6.2140142381712196E-4</v>
      </c>
      <c r="J3785" s="35">
        <v>0.17840608663202748</v>
      </c>
      <c r="K3785" s="35">
        <v>-6.3350852836632744E-4</v>
      </c>
      <c r="L3785" s="35">
        <v>0</v>
      </c>
      <c r="M3785" s="35">
        <v>0</v>
      </c>
      <c r="N3785" s="35">
        <v>0</v>
      </c>
      <c r="O3785" s="35">
        <v>0</v>
      </c>
      <c r="P3785" s="36">
        <v>12</v>
      </c>
      <c r="Q3785" s="37">
        <v>86</v>
      </c>
      <c r="R3785" s="36">
        <v>5</v>
      </c>
      <c r="S3785" s="39">
        <f t="shared" si="126"/>
        <v>86</v>
      </c>
      <c r="T3785" s="34" t="s">
        <v>36</v>
      </c>
      <c r="U3785" s="12">
        <f>(1/(((ceta*(speed^2))+(beta*speed))+alpha))</f>
        <v>9.3836156489908298E-2</v>
      </c>
      <c r="V3785" s="8">
        <f t="shared" si="127"/>
        <v>86</v>
      </c>
    </row>
    <row r="3786" spans="1:22">
      <c r="A3786" s="34" t="s">
        <v>19</v>
      </c>
      <c r="B3786" s="34" t="s">
        <v>68</v>
      </c>
      <c r="C3786" s="5" t="s">
        <v>128</v>
      </c>
      <c r="D3786" s="35" t="s">
        <v>87</v>
      </c>
      <c r="E3786" s="36" t="s">
        <v>17</v>
      </c>
      <c r="F3786" s="37">
        <v>0</v>
      </c>
      <c r="G3786" s="38">
        <v>0</v>
      </c>
      <c r="H3786" s="34">
        <v>0.99095680859600144</v>
      </c>
      <c r="I3786" s="35">
        <v>4048.4892291811525</v>
      </c>
      <c r="J3786" s="35">
        <v>1.0106762117923387</v>
      </c>
      <c r="K3786" s="35">
        <v>-0.92018405990265073</v>
      </c>
      <c r="L3786" s="35">
        <v>0</v>
      </c>
      <c r="M3786" s="35">
        <v>0</v>
      </c>
      <c r="N3786" s="35">
        <v>0</v>
      </c>
      <c r="O3786" s="35">
        <v>0</v>
      </c>
      <c r="P3786" s="36">
        <v>12</v>
      </c>
      <c r="Q3786" s="37">
        <v>86</v>
      </c>
      <c r="R3786" s="36">
        <v>0</v>
      </c>
      <c r="S3786" s="39">
        <f t="shared" si="126"/>
        <v>86</v>
      </c>
      <c r="T3786" s="34" t="s">
        <v>29</v>
      </c>
      <c r="U3786" s="12">
        <f>((alpha*(beta^speed))*(speed^ceta))</f>
        <v>167.43032563165167</v>
      </c>
      <c r="V3786" s="8">
        <f t="shared" si="127"/>
        <v>86</v>
      </c>
    </row>
    <row r="3787" spans="1:22">
      <c r="A3787" s="34" t="s">
        <v>19</v>
      </c>
      <c r="B3787" s="34" t="s">
        <v>68</v>
      </c>
      <c r="C3787" s="5" t="s">
        <v>128</v>
      </c>
      <c r="D3787" s="35" t="s">
        <v>87</v>
      </c>
      <c r="E3787" s="36" t="s">
        <v>15</v>
      </c>
      <c r="F3787" s="37">
        <v>50</v>
      </c>
      <c r="G3787" s="38">
        <v>0</v>
      </c>
      <c r="H3787" s="34">
        <v>0.96191596846820582</v>
      </c>
      <c r="I3787" s="35">
        <v>1.3746476224125146</v>
      </c>
      <c r="J3787" s="35">
        <v>17.642403045819734</v>
      </c>
      <c r="K3787" s="35">
        <v>-7.7442985674466697E-2</v>
      </c>
      <c r="L3787" s="35">
        <v>0.24394838955737375</v>
      </c>
      <c r="M3787" s="35">
        <v>6.6221867883220181E-2</v>
      </c>
      <c r="N3787" s="35">
        <v>0</v>
      </c>
      <c r="O3787" s="35">
        <v>0</v>
      </c>
      <c r="P3787" s="36">
        <v>12</v>
      </c>
      <c r="Q3787" s="37">
        <v>86</v>
      </c>
      <c r="R3787" s="36">
        <v>10</v>
      </c>
      <c r="S3787" s="39">
        <f t="shared" si="126"/>
        <v>86</v>
      </c>
      <c r="T3787" s="34" t="s">
        <v>44</v>
      </c>
      <c r="U3787" s="12">
        <f>(alpha+(beta/(1+EXP((((-1)*ceta)+(delta*LN(speed)))+(epsilon*speed)))))</f>
        <v>1.3931492151769207</v>
      </c>
      <c r="V3787" s="8">
        <f t="shared" si="127"/>
        <v>86</v>
      </c>
    </row>
    <row r="3788" spans="1:22">
      <c r="A3788" s="34" t="s">
        <v>19</v>
      </c>
      <c r="B3788" s="34" t="s">
        <v>68</v>
      </c>
      <c r="C3788" s="5" t="s">
        <v>128</v>
      </c>
      <c r="D3788" s="35" t="s">
        <v>87</v>
      </c>
      <c r="E3788" s="36" t="s">
        <v>16</v>
      </c>
      <c r="F3788" s="37">
        <v>50</v>
      </c>
      <c r="G3788" s="38">
        <v>0</v>
      </c>
      <c r="H3788" s="34">
        <v>0.99118634353274027</v>
      </c>
      <c r="I3788" s="35">
        <v>5.0641639189612837</v>
      </c>
      <c r="J3788" s="35">
        <v>154.60666134833619</v>
      </c>
      <c r="K3788" s="35">
        <v>-0.5973465758382942</v>
      </c>
      <c r="L3788" s="35">
        <v>0.7411165715319471</v>
      </c>
      <c r="M3788" s="35">
        <v>2.4060203481178783E-2</v>
      </c>
      <c r="N3788" s="35">
        <v>0</v>
      </c>
      <c r="O3788" s="35">
        <v>0</v>
      </c>
      <c r="P3788" s="36">
        <v>12</v>
      </c>
      <c r="Q3788" s="37">
        <v>86</v>
      </c>
      <c r="R3788" s="36">
        <v>10</v>
      </c>
      <c r="S3788" s="39">
        <f t="shared" si="126"/>
        <v>86</v>
      </c>
      <c r="T3788" s="34" t="s">
        <v>44</v>
      </c>
      <c r="U3788" s="12">
        <f>(alpha+(beta/(1+EXP((((-1)*ceta)+(delta*LN(speed)))+(epsilon*speed)))))</f>
        <v>5.4589594611075096</v>
      </c>
      <c r="V3788" s="8">
        <f t="shared" si="127"/>
        <v>86</v>
      </c>
    </row>
    <row r="3789" spans="1:22">
      <c r="A3789" s="34" t="s">
        <v>19</v>
      </c>
      <c r="B3789" s="34" t="s">
        <v>68</v>
      </c>
      <c r="C3789" s="5" t="s">
        <v>128</v>
      </c>
      <c r="D3789" s="35" t="s">
        <v>87</v>
      </c>
      <c r="E3789" s="36" t="s">
        <v>14</v>
      </c>
      <c r="F3789" s="37">
        <v>50</v>
      </c>
      <c r="G3789" s="38">
        <v>0</v>
      </c>
      <c r="H3789" s="34">
        <v>0.99716028091027842</v>
      </c>
      <c r="I3789" s="35">
        <v>1235.4223610816509</v>
      </c>
      <c r="J3789" s="35">
        <v>-3.7258882303771168</v>
      </c>
      <c r="K3789" s="35">
        <v>8.9231119702679766</v>
      </c>
      <c r="L3789" s="35">
        <v>-0.8399602181047221</v>
      </c>
      <c r="M3789" s="35">
        <v>0</v>
      </c>
      <c r="N3789" s="35">
        <v>0</v>
      </c>
      <c r="O3789" s="35">
        <v>0</v>
      </c>
      <c r="P3789" s="36">
        <v>12</v>
      </c>
      <c r="Q3789" s="37">
        <v>86</v>
      </c>
      <c r="R3789" s="36">
        <v>1</v>
      </c>
      <c r="S3789" s="39">
        <f t="shared" si="126"/>
        <v>86</v>
      </c>
      <c r="T3789" s="34" t="s">
        <v>30</v>
      </c>
      <c r="U3789" s="12">
        <f>((alpha*(speed^beta))+(ceta*(speed^delta)))</f>
        <v>0.21172478651134985</v>
      </c>
      <c r="V3789" s="8">
        <f t="shared" si="127"/>
        <v>86</v>
      </c>
    </row>
    <row r="3790" spans="1:22">
      <c r="A3790" s="34" t="s">
        <v>19</v>
      </c>
      <c r="B3790" s="34" t="s">
        <v>68</v>
      </c>
      <c r="C3790" s="5" t="s">
        <v>128</v>
      </c>
      <c r="D3790" s="35" t="s">
        <v>87</v>
      </c>
      <c r="E3790" s="36" t="s">
        <v>18</v>
      </c>
      <c r="F3790" s="37">
        <v>50</v>
      </c>
      <c r="G3790" s="38">
        <v>0</v>
      </c>
      <c r="H3790" s="34">
        <v>0.99628251450950434</v>
      </c>
      <c r="I3790" s="35">
        <v>3.1841443123376736E-2</v>
      </c>
      <c r="J3790" s="35">
        <v>0.18204913647560134</v>
      </c>
      <c r="K3790" s="35">
        <v>-8.9931706055892534E-4</v>
      </c>
      <c r="L3790" s="35">
        <v>0</v>
      </c>
      <c r="M3790" s="35">
        <v>0</v>
      </c>
      <c r="N3790" s="35">
        <v>0</v>
      </c>
      <c r="O3790" s="35">
        <v>0</v>
      </c>
      <c r="P3790" s="36">
        <v>12</v>
      </c>
      <c r="Q3790" s="37">
        <v>86</v>
      </c>
      <c r="R3790" s="36">
        <v>5</v>
      </c>
      <c r="S3790" s="39">
        <f t="shared" si="126"/>
        <v>86</v>
      </c>
      <c r="T3790" s="34" t="s">
        <v>36</v>
      </c>
      <c r="U3790" s="12">
        <f>(1/(((ceta*(speed^2))+(beta*speed))+alpha))</f>
        <v>0.1106596419024633</v>
      </c>
      <c r="V3790" s="8">
        <f t="shared" si="127"/>
        <v>86</v>
      </c>
    </row>
    <row r="3791" spans="1:22">
      <c r="A3791" s="34" t="s">
        <v>19</v>
      </c>
      <c r="B3791" s="34" t="s">
        <v>68</v>
      </c>
      <c r="C3791" s="5" t="s">
        <v>128</v>
      </c>
      <c r="D3791" s="35" t="s">
        <v>87</v>
      </c>
      <c r="E3791" s="36" t="s">
        <v>17</v>
      </c>
      <c r="F3791" s="37">
        <v>50</v>
      </c>
      <c r="G3791" s="38">
        <v>0</v>
      </c>
      <c r="H3791" s="34">
        <v>0.98285249084755211</v>
      </c>
      <c r="I3791" s="35">
        <v>3139.9542355251474</v>
      </c>
      <c r="J3791" s="35">
        <v>1.0064279475666518</v>
      </c>
      <c r="K3791" s="35">
        <v>-0.75034220157227693</v>
      </c>
      <c r="L3791" s="35">
        <v>0</v>
      </c>
      <c r="M3791" s="35">
        <v>0</v>
      </c>
      <c r="N3791" s="35">
        <v>0</v>
      </c>
      <c r="O3791" s="35">
        <v>0</v>
      </c>
      <c r="P3791" s="36">
        <v>12</v>
      </c>
      <c r="Q3791" s="37">
        <v>86</v>
      </c>
      <c r="R3791" s="36">
        <v>0</v>
      </c>
      <c r="S3791" s="39">
        <f t="shared" si="126"/>
        <v>86</v>
      </c>
      <c r="T3791" s="34" t="s">
        <v>29</v>
      </c>
      <c r="U3791" s="12">
        <f>((alpha*(beta^speed))*(speed^ceta))</f>
        <v>192.61880250669608</v>
      </c>
      <c r="V3791" s="8">
        <f t="shared" si="127"/>
        <v>86</v>
      </c>
    </row>
    <row r="3792" spans="1:22">
      <c r="A3792" s="34" t="s">
        <v>19</v>
      </c>
      <c r="B3792" s="34" t="s">
        <v>68</v>
      </c>
      <c r="C3792" s="5" t="s">
        <v>128</v>
      </c>
      <c r="D3792" s="35" t="s">
        <v>87</v>
      </c>
      <c r="E3792" s="36" t="s">
        <v>15</v>
      </c>
      <c r="F3792" s="37">
        <v>100</v>
      </c>
      <c r="G3792" s="38">
        <v>0</v>
      </c>
      <c r="H3792" s="34">
        <v>0.93086885875746905</v>
      </c>
      <c r="I3792" s="35">
        <v>1.6505876857060011</v>
      </c>
      <c r="J3792" s="35">
        <v>5.2177465596776837</v>
      </c>
      <c r="K3792" s="35">
        <v>1.1649983291537709</v>
      </c>
      <c r="L3792" s="35">
        <v>-0.21438505930014218</v>
      </c>
      <c r="M3792" s="35">
        <v>0.11240637132742565</v>
      </c>
      <c r="N3792" s="35">
        <v>0</v>
      </c>
      <c r="O3792" s="35">
        <v>0</v>
      </c>
      <c r="P3792" s="36">
        <v>12</v>
      </c>
      <c r="Q3792" s="37">
        <v>86</v>
      </c>
      <c r="R3792" s="36">
        <v>10</v>
      </c>
      <c r="S3792" s="39">
        <f t="shared" si="126"/>
        <v>86</v>
      </c>
      <c r="T3792" s="34" t="s">
        <v>44</v>
      </c>
      <c r="U3792" s="12">
        <f>(alpha+(beta/(1+EXP((((-1)*ceta)+(delta*LN(speed)))+(epsilon*speed)))))</f>
        <v>1.6533395792849421</v>
      </c>
      <c r="V3792" s="8">
        <f t="shared" si="127"/>
        <v>86</v>
      </c>
    </row>
    <row r="3793" spans="1:22">
      <c r="A3793" s="34" t="s">
        <v>19</v>
      </c>
      <c r="B3793" s="34" t="s">
        <v>68</v>
      </c>
      <c r="C3793" s="5" t="s">
        <v>128</v>
      </c>
      <c r="D3793" s="35" t="s">
        <v>87</v>
      </c>
      <c r="E3793" s="36" t="s">
        <v>16</v>
      </c>
      <c r="F3793" s="37">
        <v>100</v>
      </c>
      <c r="G3793" s="38">
        <v>0</v>
      </c>
      <c r="H3793" s="34">
        <v>0.98745653536658318</v>
      </c>
      <c r="I3793" s="35">
        <v>5.2035101178131633</v>
      </c>
      <c r="J3793" s="35">
        <v>110.9453716702625</v>
      </c>
      <c r="K3793" s="35">
        <v>-0.16579073896040972</v>
      </c>
      <c r="L3793" s="35">
        <v>0.74567747308257892</v>
      </c>
      <c r="M3793" s="35">
        <v>1.6660399414347993E-2</v>
      </c>
      <c r="N3793" s="35">
        <v>0</v>
      </c>
      <c r="O3793" s="35">
        <v>0</v>
      </c>
      <c r="P3793" s="36">
        <v>12</v>
      </c>
      <c r="Q3793" s="37">
        <v>86</v>
      </c>
      <c r="R3793" s="36">
        <v>10</v>
      </c>
      <c r="S3793" s="39">
        <f t="shared" si="126"/>
        <v>86</v>
      </c>
      <c r="T3793" s="34" t="s">
        <v>44</v>
      </c>
      <c r="U3793" s="12">
        <f>(alpha+(beta/(1+EXP((((-1)*ceta)+(delta*LN(speed)))+(epsilon*speed)))))</f>
        <v>6.0073738193905974</v>
      </c>
      <c r="V3793" s="8">
        <f t="shared" si="127"/>
        <v>86</v>
      </c>
    </row>
    <row r="3794" spans="1:22">
      <c r="A3794" s="34" t="s">
        <v>19</v>
      </c>
      <c r="B3794" s="34" t="s">
        <v>68</v>
      </c>
      <c r="C3794" s="5" t="s">
        <v>128</v>
      </c>
      <c r="D3794" s="35" t="s">
        <v>87</v>
      </c>
      <c r="E3794" s="36" t="s">
        <v>14</v>
      </c>
      <c r="F3794" s="37">
        <v>100</v>
      </c>
      <c r="G3794" s="38">
        <v>0</v>
      </c>
      <c r="H3794" s="34">
        <v>0.99678795566863676</v>
      </c>
      <c r="I3794" s="35">
        <v>280.98541138103258</v>
      </c>
      <c r="J3794" s="35">
        <v>-3.0431432633655144</v>
      </c>
      <c r="K3794" s="35">
        <v>7.971067941658343</v>
      </c>
      <c r="L3794" s="35">
        <v>-0.8172751295166143</v>
      </c>
      <c r="M3794" s="35">
        <v>0</v>
      </c>
      <c r="N3794" s="35">
        <v>0</v>
      </c>
      <c r="O3794" s="35">
        <v>0</v>
      </c>
      <c r="P3794" s="36">
        <v>12</v>
      </c>
      <c r="Q3794" s="37">
        <v>86</v>
      </c>
      <c r="R3794" s="36">
        <v>1</v>
      </c>
      <c r="S3794" s="39">
        <f t="shared" si="126"/>
        <v>86</v>
      </c>
      <c r="T3794" s="34" t="s">
        <v>30</v>
      </c>
      <c r="U3794" s="12">
        <f>((alpha*(speed^beta))+(ceta*(speed^delta)))</f>
        <v>0.20953435309887586</v>
      </c>
      <c r="V3794" s="8">
        <f t="shared" si="127"/>
        <v>86</v>
      </c>
    </row>
    <row r="3795" spans="1:22">
      <c r="A3795" s="34" t="s">
        <v>19</v>
      </c>
      <c r="B3795" s="34" t="s">
        <v>68</v>
      </c>
      <c r="C3795" s="5" t="s">
        <v>128</v>
      </c>
      <c r="D3795" s="35" t="s">
        <v>87</v>
      </c>
      <c r="E3795" s="36" t="s">
        <v>18</v>
      </c>
      <c r="F3795" s="37">
        <v>100</v>
      </c>
      <c r="G3795" s="38">
        <v>0</v>
      </c>
      <c r="H3795" s="34">
        <v>0.99189755822936887</v>
      </c>
      <c r="I3795" s="35">
        <v>0.11613093617024582</v>
      </c>
      <c r="J3795" s="35">
        <v>-1.4065472493639375</v>
      </c>
      <c r="K3795" s="35">
        <v>0.26957479262363426</v>
      </c>
      <c r="L3795" s="35">
        <v>0.65747340031454471</v>
      </c>
      <c r="M3795" s="35">
        <v>0</v>
      </c>
      <c r="N3795" s="35">
        <v>0</v>
      </c>
      <c r="O3795" s="35">
        <v>0</v>
      </c>
      <c r="P3795" s="36">
        <v>12</v>
      </c>
      <c r="Q3795" s="37">
        <v>86</v>
      </c>
      <c r="R3795" s="36">
        <v>8</v>
      </c>
      <c r="S3795" s="39">
        <f t="shared" si="126"/>
        <v>86</v>
      </c>
      <c r="T3795" s="34" t="s">
        <v>40</v>
      </c>
      <c r="U3795" s="12">
        <f>(alpha-(beta*EXP(((-1)*ceta)*(speed^delta))))</f>
        <v>0.12522283821871424</v>
      </c>
      <c r="V3795" s="8">
        <f t="shared" si="127"/>
        <v>86</v>
      </c>
    </row>
    <row r="3796" spans="1:22">
      <c r="A3796" s="34" t="s">
        <v>19</v>
      </c>
      <c r="B3796" s="34" t="s">
        <v>68</v>
      </c>
      <c r="C3796" s="5" t="s">
        <v>128</v>
      </c>
      <c r="D3796" s="35" t="s">
        <v>87</v>
      </c>
      <c r="E3796" s="36" t="s">
        <v>17</v>
      </c>
      <c r="F3796" s="37">
        <v>100</v>
      </c>
      <c r="G3796" s="38">
        <v>0</v>
      </c>
      <c r="H3796" s="34">
        <v>0.97412798866063477</v>
      </c>
      <c r="I3796" s="35">
        <v>2688.1315294629244</v>
      </c>
      <c r="J3796" s="35">
        <v>1.0030960896860299</v>
      </c>
      <c r="K3796" s="35">
        <v>-0.62563787775439805</v>
      </c>
      <c r="L3796" s="35">
        <v>0</v>
      </c>
      <c r="M3796" s="35">
        <v>0</v>
      </c>
      <c r="N3796" s="35">
        <v>0</v>
      </c>
      <c r="O3796" s="35">
        <v>0</v>
      </c>
      <c r="P3796" s="36">
        <v>12</v>
      </c>
      <c r="Q3796" s="37">
        <v>86</v>
      </c>
      <c r="R3796" s="36">
        <v>0</v>
      </c>
      <c r="S3796" s="39">
        <f t="shared" si="126"/>
        <v>86</v>
      </c>
      <c r="T3796" s="34" t="s">
        <v>29</v>
      </c>
      <c r="U3796" s="12">
        <f>((alpha*(beta^speed))*(speed^ceta))</f>
        <v>216.07933177048744</v>
      </c>
      <c r="V3796" s="8">
        <f t="shared" si="127"/>
        <v>86</v>
      </c>
    </row>
    <row r="3797" spans="1:22">
      <c r="A3797" s="34" t="s">
        <v>19</v>
      </c>
      <c r="B3797" s="34" t="s">
        <v>68</v>
      </c>
      <c r="C3797" s="5" t="s">
        <v>128</v>
      </c>
      <c r="D3797" s="35" t="s">
        <v>87</v>
      </c>
      <c r="E3797" s="36" t="s">
        <v>15</v>
      </c>
      <c r="F3797" s="37">
        <v>0</v>
      </c>
      <c r="G3797" s="38">
        <v>-0.06</v>
      </c>
      <c r="H3797" s="34">
        <v>0.99494467811409193</v>
      </c>
      <c r="I3797" s="35">
        <v>31.561839948492299</v>
      </c>
      <c r="J3797" s="35">
        <v>0.98348619429651518</v>
      </c>
      <c r="K3797" s="35">
        <v>-0.80546578143135905</v>
      </c>
      <c r="L3797" s="35">
        <v>0</v>
      </c>
      <c r="M3797" s="35">
        <v>0</v>
      </c>
      <c r="N3797" s="35">
        <v>0</v>
      </c>
      <c r="O3797" s="35">
        <v>0</v>
      </c>
      <c r="P3797" s="36">
        <v>12</v>
      </c>
      <c r="Q3797" s="37">
        <v>86</v>
      </c>
      <c r="R3797" s="36">
        <v>0</v>
      </c>
      <c r="S3797" s="39">
        <f t="shared" si="126"/>
        <v>86</v>
      </c>
      <c r="T3797" s="34" t="s">
        <v>29</v>
      </c>
      <c r="U3797" s="12">
        <f>((alpha*(beta^speed))*(speed^ceta))</f>
        <v>0.20847838992919018</v>
      </c>
      <c r="V3797" s="8">
        <f t="shared" si="127"/>
        <v>86</v>
      </c>
    </row>
    <row r="3798" spans="1:22">
      <c r="A3798" s="34" t="s">
        <v>19</v>
      </c>
      <c r="B3798" s="34" t="s">
        <v>68</v>
      </c>
      <c r="C3798" s="5" t="s">
        <v>128</v>
      </c>
      <c r="D3798" s="35" t="s">
        <v>87</v>
      </c>
      <c r="E3798" s="36" t="s">
        <v>16</v>
      </c>
      <c r="F3798" s="37">
        <v>0</v>
      </c>
      <c r="G3798" s="38">
        <v>-0.06</v>
      </c>
      <c r="H3798" s="34">
        <v>0.99356702254547624</v>
      </c>
      <c r="I3798" s="35">
        <v>7.5281673373161455</v>
      </c>
      <c r="J3798" s="35">
        <v>-9.6666915838757657</v>
      </c>
      <c r="K3798" s="35">
        <v>-1.9031480135124899</v>
      </c>
      <c r="L3798" s="35">
        <v>0</v>
      </c>
      <c r="M3798" s="35">
        <v>0</v>
      </c>
      <c r="N3798" s="35">
        <v>0</v>
      </c>
      <c r="O3798" s="35">
        <v>0</v>
      </c>
      <c r="P3798" s="36">
        <v>12</v>
      </c>
      <c r="Q3798" s="37">
        <v>86</v>
      </c>
      <c r="R3798" s="36">
        <v>13</v>
      </c>
      <c r="S3798" s="39">
        <f t="shared" si="126"/>
        <v>86</v>
      </c>
      <c r="T3798" s="34" t="s">
        <v>50</v>
      </c>
      <c r="U3798" s="12">
        <f>EXP((alpha+(beta/speed))+(ceta*LN(speed)))</f>
        <v>0.3459301989019794</v>
      </c>
      <c r="V3798" s="8">
        <f t="shared" si="127"/>
        <v>86</v>
      </c>
    </row>
    <row r="3799" spans="1:22">
      <c r="A3799" s="34" t="s">
        <v>19</v>
      </c>
      <c r="B3799" s="34" t="s">
        <v>68</v>
      </c>
      <c r="C3799" s="5" t="s">
        <v>128</v>
      </c>
      <c r="D3799" s="35" t="s">
        <v>87</v>
      </c>
      <c r="E3799" s="36" t="s">
        <v>14</v>
      </c>
      <c r="F3799" s="37">
        <v>0</v>
      </c>
      <c r="G3799" s="38">
        <v>-0.06</v>
      </c>
      <c r="H3799" s="34">
        <v>0.99693134485970936</v>
      </c>
      <c r="I3799" s="35">
        <v>13.957286351656721</v>
      </c>
      <c r="J3799" s="35">
        <v>0.99438967915604426</v>
      </c>
      <c r="K3799" s="35">
        <v>-1.0664315522329548</v>
      </c>
      <c r="L3799" s="35">
        <v>0</v>
      </c>
      <c r="M3799" s="35">
        <v>0</v>
      </c>
      <c r="N3799" s="35">
        <v>0</v>
      </c>
      <c r="O3799" s="35">
        <v>0</v>
      </c>
      <c r="P3799" s="36">
        <v>12</v>
      </c>
      <c r="Q3799" s="37">
        <v>86</v>
      </c>
      <c r="R3799" s="36">
        <v>0</v>
      </c>
      <c r="S3799" s="39">
        <f t="shared" si="126"/>
        <v>86</v>
      </c>
      <c r="T3799" s="34" t="s">
        <v>29</v>
      </c>
      <c r="U3799" s="12">
        <f>((alpha*(beta^speed))*(speed^ceta))</f>
        <v>7.4414762093172229E-2</v>
      </c>
      <c r="V3799" s="8">
        <f t="shared" si="127"/>
        <v>86</v>
      </c>
    </row>
    <row r="3800" spans="1:22">
      <c r="A3800" s="34" t="s">
        <v>19</v>
      </c>
      <c r="B3800" s="34" t="s">
        <v>68</v>
      </c>
      <c r="C3800" s="5" t="s">
        <v>128</v>
      </c>
      <c r="D3800" s="35" t="s">
        <v>87</v>
      </c>
      <c r="E3800" s="36" t="s">
        <v>18</v>
      </c>
      <c r="F3800" s="37">
        <v>0</v>
      </c>
      <c r="G3800" s="38">
        <v>-0.06</v>
      </c>
      <c r="H3800" s="34">
        <v>0.99688038536864387</v>
      </c>
      <c r="I3800" s="35">
        <v>3.8943616624336181</v>
      </c>
      <c r="J3800" s="35">
        <v>0.99545829069461489</v>
      </c>
      <c r="K3800" s="35">
        <v>-0.87608098098417764</v>
      </c>
      <c r="L3800" s="35">
        <v>0</v>
      </c>
      <c r="M3800" s="35">
        <v>0</v>
      </c>
      <c r="N3800" s="35">
        <v>0</v>
      </c>
      <c r="O3800" s="35">
        <v>0</v>
      </c>
      <c r="P3800" s="36">
        <v>12</v>
      </c>
      <c r="Q3800" s="37">
        <v>86</v>
      </c>
      <c r="R3800" s="36">
        <v>0</v>
      </c>
      <c r="S3800" s="39">
        <f t="shared" si="126"/>
        <v>86</v>
      </c>
      <c r="T3800" s="34" t="s">
        <v>29</v>
      </c>
      <c r="U3800" s="12">
        <f>((alpha*(beta^speed))*(speed^ceta))</f>
        <v>5.3167082147085515E-2</v>
      </c>
      <c r="V3800" s="8">
        <f t="shared" si="127"/>
        <v>86</v>
      </c>
    </row>
    <row r="3801" spans="1:22">
      <c r="A3801" s="34" t="s">
        <v>19</v>
      </c>
      <c r="B3801" s="34" t="s">
        <v>68</v>
      </c>
      <c r="C3801" s="5" t="s">
        <v>128</v>
      </c>
      <c r="D3801" s="35" t="s">
        <v>87</v>
      </c>
      <c r="E3801" s="36" t="s">
        <v>17</v>
      </c>
      <c r="F3801" s="37">
        <v>0</v>
      </c>
      <c r="G3801" s="38">
        <v>-0.06</v>
      </c>
      <c r="H3801" s="34">
        <v>0.99286575884136574</v>
      </c>
      <c r="I3801" s="35">
        <v>11.175321686407386</v>
      </c>
      <c r="J3801" s="35">
        <v>-11.229091346910936</v>
      </c>
      <c r="K3801" s="35">
        <v>-1.8832812739993694</v>
      </c>
      <c r="L3801" s="35">
        <v>0</v>
      </c>
      <c r="M3801" s="35">
        <v>0</v>
      </c>
      <c r="N3801" s="35">
        <v>0</v>
      </c>
      <c r="O3801" s="35">
        <v>0</v>
      </c>
      <c r="P3801" s="36">
        <v>12</v>
      </c>
      <c r="Q3801" s="37">
        <v>86</v>
      </c>
      <c r="R3801" s="36">
        <v>13</v>
      </c>
      <c r="S3801" s="39">
        <f t="shared" si="126"/>
        <v>86</v>
      </c>
      <c r="T3801" s="34" t="s">
        <v>50</v>
      </c>
      <c r="U3801" s="12">
        <f>EXP((alpha+(beta/speed))+(ceta*LN(speed)))</f>
        <v>14.238677163800087</v>
      </c>
      <c r="V3801" s="8">
        <f t="shared" si="127"/>
        <v>86</v>
      </c>
    </row>
    <row r="3802" spans="1:22">
      <c r="A3802" s="34" t="s">
        <v>19</v>
      </c>
      <c r="B3802" s="34" t="s">
        <v>68</v>
      </c>
      <c r="C3802" s="5" t="s">
        <v>128</v>
      </c>
      <c r="D3802" s="35" t="s">
        <v>87</v>
      </c>
      <c r="E3802" s="36" t="s">
        <v>15</v>
      </c>
      <c r="F3802" s="37">
        <v>50</v>
      </c>
      <c r="G3802" s="38">
        <v>-0.06</v>
      </c>
      <c r="H3802" s="34">
        <v>0.99366979466384775</v>
      </c>
      <c r="I3802" s="35">
        <v>6.1056730534528876E-2</v>
      </c>
      <c r="J3802" s="35">
        <v>32.965035186179705</v>
      </c>
      <c r="K3802" s="35">
        <v>-2.351760595865196E-2</v>
      </c>
      <c r="L3802" s="35">
        <v>0.77638382926206895</v>
      </c>
      <c r="M3802" s="35">
        <v>2.2236935724560928E-2</v>
      </c>
      <c r="N3802" s="35">
        <v>0</v>
      </c>
      <c r="O3802" s="35">
        <v>0</v>
      </c>
      <c r="P3802" s="36">
        <v>12</v>
      </c>
      <c r="Q3802" s="37">
        <v>86</v>
      </c>
      <c r="R3802" s="36">
        <v>10</v>
      </c>
      <c r="S3802" s="39">
        <f t="shared" si="126"/>
        <v>86</v>
      </c>
      <c r="T3802" s="34" t="s">
        <v>44</v>
      </c>
      <c r="U3802" s="12">
        <f>(alpha+(beta/(1+EXP((((-1)*ceta)+(delta*LN(speed)))+(epsilon*speed)))))</f>
        <v>0.21013817766018</v>
      </c>
      <c r="V3802" s="8">
        <f t="shared" si="127"/>
        <v>86</v>
      </c>
    </row>
    <row r="3803" spans="1:22">
      <c r="A3803" s="34" t="s">
        <v>19</v>
      </c>
      <c r="B3803" s="34" t="s">
        <v>68</v>
      </c>
      <c r="C3803" s="5" t="s">
        <v>128</v>
      </c>
      <c r="D3803" s="35" t="s">
        <v>87</v>
      </c>
      <c r="E3803" s="36" t="s">
        <v>16</v>
      </c>
      <c r="F3803" s="37">
        <v>50</v>
      </c>
      <c r="G3803" s="38">
        <v>-0.06</v>
      </c>
      <c r="H3803" s="34">
        <v>0.99079364187284513</v>
      </c>
      <c r="I3803" s="35">
        <v>7.787624872396715</v>
      </c>
      <c r="J3803" s="35">
        <v>-11.53522499383571</v>
      </c>
      <c r="K3803" s="35">
        <v>-1.9734798784209719</v>
      </c>
      <c r="L3803" s="35">
        <v>0</v>
      </c>
      <c r="M3803" s="35">
        <v>0</v>
      </c>
      <c r="N3803" s="35">
        <v>0</v>
      </c>
      <c r="O3803" s="35">
        <v>0</v>
      </c>
      <c r="P3803" s="36">
        <v>12</v>
      </c>
      <c r="Q3803" s="37">
        <v>86</v>
      </c>
      <c r="R3803" s="36">
        <v>13</v>
      </c>
      <c r="S3803" s="39">
        <f t="shared" si="126"/>
        <v>86</v>
      </c>
      <c r="T3803" s="34" t="s">
        <v>50</v>
      </c>
      <c r="U3803" s="12">
        <f>EXP((alpha+(beta/speed))+(ceta*LN(speed)))</f>
        <v>0.32075733372589232</v>
      </c>
      <c r="V3803" s="8">
        <f t="shared" si="127"/>
        <v>86</v>
      </c>
    </row>
    <row r="3804" spans="1:22">
      <c r="A3804" s="34" t="s">
        <v>19</v>
      </c>
      <c r="B3804" s="34" t="s">
        <v>68</v>
      </c>
      <c r="C3804" s="5" t="s">
        <v>128</v>
      </c>
      <c r="D3804" s="35" t="s">
        <v>87</v>
      </c>
      <c r="E3804" s="36" t="s">
        <v>14</v>
      </c>
      <c r="F3804" s="37">
        <v>50</v>
      </c>
      <c r="G3804" s="38">
        <v>-0.06</v>
      </c>
      <c r="H3804" s="34">
        <v>0.99729307638018239</v>
      </c>
      <c r="I3804" s="35">
        <v>12.639008865323472</v>
      </c>
      <c r="J3804" s="35">
        <v>0.99501868879669053</v>
      </c>
      <c r="K3804" s="35">
        <v>-1.0629273236509311</v>
      </c>
      <c r="L3804" s="35">
        <v>0</v>
      </c>
      <c r="M3804" s="35">
        <v>0</v>
      </c>
      <c r="N3804" s="35">
        <v>0</v>
      </c>
      <c r="O3804" s="35">
        <v>0</v>
      </c>
      <c r="P3804" s="36">
        <v>12</v>
      </c>
      <c r="Q3804" s="37">
        <v>86</v>
      </c>
      <c r="R3804" s="36">
        <v>0</v>
      </c>
      <c r="S3804" s="39">
        <f t="shared" si="126"/>
        <v>86</v>
      </c>
      <c r="T3804" s="34" t="s">
        <v>29</v>
      </c>
      <c r="U3804" s="12">
        <f>((alpha*(beta^speed))*(speed^ceta))</f>
        <v>7.2271690967637151E-2</v>
      </c>
      <c r="V3804" s="8">
        <f t="shared" si="127"/>
        <v>86</v>
      </c>
    </row>
    <row r="3805" spans="1:22">
      <c r="A3805" s="34" t="s">
        <v>19</v>
      </c>
      <c r="B3805" s="34" t="s">
        <v>68</v>
      </c>
      <c r="C3805" s="5" t="s">
        <v>128</v>
      </c>
      <c r="D3805" s="35" t="s">
        <v>87</v>
      </c>
      <c r="E3805" s="36" t="s">
        <v>18</v>
      </c>
      <c r="F3805" s="37">
        <v>50</v>
      </c>
      <c r="G3805" s="38">
        <v>-0.06</v>
      </c>
      <c r="H3805" s="34">
        <v>0.99722460055830098</v>
      </c>
      <c r="I3805" s="35">
        <v>3.2159009939184067</v>
      </c>
      <c r="J3805" s="35">
        <v>0.99445950926818127</v>
      </c>
      <c r="K3805" s="35">
        <v>-0.81839601472932022</v>
      </c>
      <c r="L3805" s="35">
        <v>0</v>
      </c>
      <c r="M3805" s="35">
        <v>0</v>
      </c>
      <c r="N3805" s="35">
        <v>0</v>
      </c>
      <c r="O3805" s="35">
        <v>0</v>
      </c>
      <c r="P3805" s="36">
        <v>12</v>
      </c>
      <c r="Q3805" s="37">
        <v>86</v>
      </c>
      <c r="R3805" s="36">
        <v>0</v>
      </c>
      <c r="S3805" s="39">
        <f t="shared" si="126"/>
        <v>86</v>
      </c>
      <c r="T3805" s="34" t="s">
        <v>29</v>
      </c>
      <c r="U3805" s="12">
        <f>((alpha*(beta^speed))*(speed^ceta))</f>
        <v>5.207243330207928E-2</v>
      </c>
      <c r="V3805" s="8">
        <f t="shared" si="127"/>
        <v>86</v>
      </c>
    </row>
    <row r="3806" spans="1:22">
      <c r="A3806" s="34" t="s">
        <v>19</v>
      </c>
      <c r="B3806" s="34" t="s">
        <v>68</v>
      </c>
      <c r="C3806" s="5" t="s">
        <v>128</v>
      </c>
      <c r="D3806" s="35" t="s">
        <v>87</v>
      </c>
      <c r="E3806" s="36" t="s">
        <v>17</v>
      </c>
      <c r="F3806" s="37">
        <v>50</v>
      </c>
      <c r="G3806" s="38">
        <v>-0.06</v>
      </c>
      <c r="H3806" s="34">
        <v>0.98969188098296657</v>
      </c>
      <c r="I3806" s="35">
        <v>11.498642451608847</v>
      </c>
      <c r="J3806" s="35">
        <v>-13.49742851612748</v>
      </c>
      <c r="K3806" s="35">
        <v>-1.9596362396100062</v>
      </c>
      <c r="L3806" s="35">
        <v>0</v>
      </c>
      <c r="M3806" s="35">
        <v>0</v>
      </c>
      <c r="N3806" s="35">
        <v>0</v>
      </c>
      <c r="O3806" s="35">
        <v>0</v>
      </c>
      <c r="P3806" s="36">
        <v>12</v>
      </c>
      <c r="Q3806" s="37">
        <v>86</v>
      </c>
      <c r="R3806" s="36">
        <v>13</v>
      </c>
      <c r="S3806" s="39">
        <f t="shared" si="126"/>
        <v>86</v>
      </c>
      <c r="T3806" s="34" t="s">
        <v>50</v>
      </c>
      <c r="U3806" s="12">
        <f>EXP((alpha+(beta/speed))+(ceta*LN(speed)))</f>
        <v>13.637116405589847</v>
      </c>
      <c r="V3806" s="8">
        <f t="shared" si="127"/>
        <v>86</v>
      </c>
    </row>
    <row r="3807" spans="1:22">
      <c r="A3807" s="34" t="s">
        <v>19</v>
      </c>
      <c r="B3807" s="34" t="s">
        <v>68</v>
      </c>
      <c r="C3807" s="5" t="s">
        <v>128</v>
      </c>
      <c r="D3807" s="35" t="s">
        <v>87</v>
      </c>
      <c r="E3807" s="36" t="s">
        <v>15</v>
      </c>
      <c r="F3807" s="37">
        <v>100</v>
      </c>
      <c r="G3807" s="38">
        <v>-0.06</v>
      </c>
      <c r="H3807" s="34">
        <v>0.9915812328160214</v>
      </c>
      <c r="I3807" s="35">
        <v>0.40167151984961985</v>
      </c>
      <c r="J3807" s="35">
        <v>1.7522805154313419E-2</v>
      </c>
      <c r="K3807" s="35">
        <v>0.41894875371627549</v>
      </c>
      <c r="L3807" s="35">
        <v>0</v>
      </c>
      <c r="M3807" s="35">
        <v>0</v>
      </c>
      <c r="N3807" s="35">
        <v>0</v>
      </c>
      <c r="O3807" s="35">
        <v>0</v>
      </c>
      <c r="P3807" s="36">
        <v>12</v>
      </c>
      <c r="Q3807" s="37">
        <v>86</v>
      </c>
      <c r="R3807" s="36">
        <v>2</v>
      </c>
      <c r="S3807" s="39">
        <f t="shared" si="126"/>
        <v>86</v>
      </c>
      <c r="T3807" s="34" t="s">
        <v>31</v>
      </c>
      <c r="U3807" s="12">
        <f>((alpha+(beta*speed))^((-1)/ceta))</f>
        <v>0.21376482630118515</v>
      </c>
      <c r="V3807" s="8">
        <f t="shared" si="127"/>
        <v>86</v>
      </c>
    </row>
    <row r="3808" spans="1:22">
      <c r="A3808" s="34" t="s">
        <v>19</v>
      </c>
      <c r="B3808" s="34" t="s">
        <v>68</v>
      </c>
      <c r="C3808" s="5" t="s">
        <v>128</v>
      </c>
      <c r="D3808" s="35" t="s">
        <v>87</v>
      </c>
      <c r="E3808" s="36" t="s">
        <v>16</v>
      </c>
      <c r="F3808" s="37">
        <v>100</v>
      </c>
      <c r="G3808" s="38">
        <v>-0.06</v>
      </c>
      <c r="H3808" s="34">
        <v>0.98796340465175181</v>
      </c>
      <c r="I3808" s="35">
        <v>0.15502431356707574</v>
      </c>
      <c r="J3808" s="35">
        <v>11.759481688349203</v>
      </c>
      <c r="K3808" s="35">
        <v>5.3035951894500117</v>
      </c>
      <c r="L3808" s="35">
        <v>2.0514136339352027</v>
      </c>
      <c r="M3808" s="35">
        <v>1.508805683788618E-3</v>
      </c>
      <c r="N3808" s="35">
        <v>0</v>
      </c>
      <c r="O3808" s="35">
        <v>0</v>
      </c>
      <c r="P3808" s="36">
        <v>12</v>
      </c>
      <c r="Q3808" s="37">
        <v>86</v>
      </c>
      <c r="R3808" s="36">
        <v>10</v>
      </c>
      <c r="S3808" s="39">
        <f t="shared" si="126"/>
        <v>86</v>
      </c>
      <c r="T3808" s="34" t="s">
        <v>44</v>
      </c>
      <c r="U3808" s="12">
        <f>(alpha+(beta/(1+EXP((((-1)*ceta)+(delta*LN(speed)))+(epsilon*speed)))))</f>
        <v>0.37416914819576041</v>
      </c>
      <c r="V3808" s="8">
        <f t="shared" si="127"/>
        <v>86</v>
      </c>
    </row>
    <row r="3809" spans="1:22">
      <c r="A3809" s="34" t="s">
        <v>19</v>
      </c>
      <c r="B3809" s="34" t="s">
        <v>68</v>
      </c>
      <c r="C3809" s="5" t="s">
        <v>128</v>
      </c>
      <c r="D3809" s="35" t="s">
        <v>87</v>
      </c>
      <c r="E3809" s="36" t="s">
        <v>14</v>
      </c>
      <c r="F3809" s="37">
        <v>100</v>
      </c>
      <c r="G3809" s="38">
        <v>-0.06</v>
      </c>
      <c r="H3809" s="34">
        <v>0.99746660494726358</v>
      </c>
      <c r="I3809" s="35">
        <v>12.282884540368668</v>
      </c>
      <c r="J3809" s="35">
        <v>0.99596223525213512</v>
      </c>
      <c r="K3809" s="35">
        <v>-1.0752925660514916</v>
      </c>
      <c r="L3809" s="35">
        <v>0</v>
      </c>
      <c r="M3809" s="35">
        <v>0</v>
      </c>
      <c r="N3809" s="35">
        <v>0</v>
      </c>
      <c r="O3809" s="35">
        <v>0</v>
      </c>
      <c r="P3809" s="36">
        <v>12</v>
      </c>
      <c r="Q3809" s="37">
        <v>86</v>
      </c>
      <c r="R3809" s="36">
        <v>0</v>
      </c>
      <c r="S3809" s="39">
        <f t="shared" si="126"/>
        <v>86</v>
      </c>
      <c r="T3809" s="34" t="s">
        <v>29</v>
      </c>
      <c r="U3809" s="12">
        <f>((alpha*(beta^speed))*(speed^ceta))</f>
        <v>7.2116641115288843E-2</v>
      </c>
      <c r="V3809" s="8">
        <f t="shared" si="127"/>
        <v>86</v>
      </c>
    </row>
    <row r="3810" spans="1:22">
      <c r="A3810" s="34" t="s">
        <v>19</v>
      </c>
      <c r="B3810" s="34" t="s">
        <v>68</v>
      </c>
      <c r="C3810" s="5" t="s">
        <v>128</v>
      </c>
      <c r="D3810" s="35" t="s">
        <v>87</v>
      </c>
      <c r="E3810" s="36" t="s">
        <v>18</v>
      </c>
      <c r="F3810" s="37">
        <v>100</v>
      </c>
      <c r="G3810" s="38">
        <v>-0.06</v>
      </c>
      <c r="H3810" s="34">
        <v>0.99676704440835573</v>
      </c>
      <c r="I3810" s="35">
        <v>0.73173658092033489</v>
      </c>
      <c r="J3810" s="35">
        <v>0.12278320581001957</v>
      </c>
      <c r="K3810" s="35">
        <v>0.82891450204505868</v>
      </c>
      <c r="L3810" s="35">
        <v>0</v>
      </c>
      <c r="M3810" s="35">
        <v>0</v>
      </c>
      <c r="N3810" s="35">
        <v>0</v>
      </c>
      <c r="O3810" s="35">
        <v>0</v>
      </c>
      <c r="P3810" s="36">
        <v>12</v>
      </c>
      <c r="Q3810" s="37">
        <v>86</v>
      </c>
      <c r="R3810" s="36">
        <v>2</v>
      </c>
      <c r="S3810" s="39">
        <f t="shared" si="126"/>
        <v>86</v>
      </c>
      <c r="T3810" s="34" t="s">
        <v>31</v>
      </c>
      <c r="U3810" s="12">
        <f>((alpha+(beta*speed))^((-1)/ceta))</f>
        <v>5.370101073858928E-2</v>
      </c>
      <c r="V3810" s="8">
        <f t="shared" si="127"/>
        <v>86</v>
      </c>
    </row>
    <row r="3811" spans="1:22">
      <c r="A3811" s="34" t="s">
        <v>19</v>
      </c>
      <c r="B3811" s="34" t="s">
        <v>68</v>
      </c>
      <c r="C3811" s="5" t="s">
        <v>128</v>
      </c>
      <c r="D3811" s="35" t="s">
        <v>87</v>
      </c>
      <c r="E3811" s="36" t="s">
        <v>17</v>
      </c>
      <c r="F3811" s="37">
        <v>100</v>
      </c>
      <c r="G3811" s="38">
        <v>-0.06</v>
      </c>
      <c r="H3811" s="34">
        <v>0.98619865907156168</v>
      </c>
      <c r="I3811" s="35">
        <v>11.698359326236766</v>
      </c>
      <c r="J3811" s="35">
        <v>-14.971859212052777</v>
      </c>
      <c r="K3811" s="35">
        <v>-2.0011394054137712</v>
      </c>
      <c r="L3811" s="35">
        <v>0</v>
      </c>
      <c r="M3811" s="35">
        <v>0</v>
      </c>
      <c r="N3811" s="35">
        <v>0</v>
      </c>
      <c r="O3811" s="35">
        <v>0</v>
      </c>
      <c r="P3811" s="36">
        <v>12</v>
      </c>
      <c r="Q3811" s="37">
        <v>86</v>
      </c>
      <c r="R3811" s="36">
        <v>13</v>
      </c>
      <c r="S3811" s="39">
        <f t="shared" si="126"/>
        <v>86</v>
      </c>
      <c r="T3811" s="34" t="s">
        <v>50</v>
      </c>
      <c r="U3811" s="12">
        <f>EXP((alpha+(beta/speed))+(ceta*LN(speed)))</f>
        <v>13.605825411595655</v>
      </c>
      <c r="V3811" s="8">
        <f t="shared" si="127"/>
        <v>86</v>
      </c>
    </row>
    <row r="3812" spans="1:22">
      <c r="A3812" s="34" t="s">
        <v>19</v>
      </c>
      <c r="B3812" s="34" t="s">
        <v>68</v>
      </c>
      <c r="C3812" s="5" t="s">
        <v>128</v>
      </c>
      <c r="D3812" s="35" t="s">
        <v>87</v>
      </c>
      <c r="E3812" s="36" t="s">
        <v>15</v>
      </c>
      <c r="F3812" s="37">
        <v>0</v>
      </c>
      <c r="G3812" s="38">
        <v>-0.04</v>
      </c>
      <c r="H3812" s="34">
        <v>0.995772530320021</v>
      </c>
      <c r="I3812" s="35">
        <v>37.579149945240317</v>
      </c>
      <c r="J3812" s="35">
        <v>0.9872472905360522</v>
      </c>
      <c r="K3812" s="35">
        <v>-0.83664302274781788</v>
      </c>
      <c r="L3812" s="35">
        <v>0</v>
      </c>
      <c r="M3812" s="35">
        <v>0</v>
      </c>
      <c r="N3812" s="35">
        <v>0</v>
      </c>
      <c r="O3812" s="35">
        <v>0</v>
      </c>
      <c r="P3812" s="36">
        <v>12</v>
      </c>
      <c r="Q3812" s="37">
        <v>86</v>
      </c>
      <c r="R3812" s="36">
        <v>0</v>
      </c>
      <c r="S3812" s="39">
        <f t="shared" si="126"/>
        <v>86</v>
      </c>
      <c r="T3812" s="34" t="s">
        <v>29</v>
      </c>
      <c r="U3812" s="12">
        <f t="shared" ref="U3812:U3821" si="128">((alpha*(beta^speed))*(speed^ceta))</f>
        <v>0.29998121765892388</v>
      </c>
      <c r="V3812" s="8">
        <f t="shared" si="127"/>
        <v>86</v>
      </c>
    </row>
    <row r="3813" spans="1:22">
      <c r="A3813" s="34" t="s">
        <v>19</v>
      </c>
      <c r="B3813" s="34" t="s">
        <v>68</v>
      </c>
      <c r="C3813" s="5" t="s">
        <v>128</v>
      </c>
      <c r="D3813" s="35" t="s">
        <v>87</v>
      </c>
      <c r="E3813" s="36" t="s">
        <v>16</v>
      </c>
      <c r="F3813" s="37">
        <v>0</v>
      </c>
      <c r="G3813" s="38">
        <v>-0.04</v>
      </c>
      <c r="H3813" s="34">
        <v>0.9923501818586381</v>
      </c>
      <c r="I3813" s="35">
        <v>99.724307592540981</v>
      </c>
      <c r="J3813" s="35">
        <v>0.98551566164507176</v>
      </c>
      <c r="K3813" s="35">
        <v>-0.90625224864720422</v>
      </c>
      <c r="L3813" s="35">
        <v>0</v>
      </c>
      <c r="M3813" s="35">
        <v>0</v>
      </c>
      <c r="N3813" s="35">
        <v>0</v>
      </c>
      <c r="O3813" s="35">
        <v>0</v>
      </c>
      <c r="P3813" s="36">
        <v>12</v>
      </c>
      <c r="Q3813" s="37">
        <v>86</v>
      </c>
      <c r="R3813" s="36">
        <v>0</v>
      </c>
      <c r="S3813" s="39">
        <f t="shared" si="126"/>
        <v>86</v>
      </c>
      <c r="T3813" s="34" t="s">
        <v>29</v>
      </c>
      <c r="U3813" s="12">
        <f t="shared" si="128"/>
        <v>0.50202006180644476</v>
      </c>
      <c r="V3813" s="8">
        <f t="shared" si="127"/>
        <v>86</v>
      </c>
    </row>
    <row r="3814" spans="1:22">
      <c r="A3814" s="34" t="s">
        <v>19</v>
      </c>
      <c r="B3814" s="34" t="s">
        <v>68</v>
      </c>
      <c r="C3814" s="5" t="s">
        <v>128</v>
      </c>
      <c r="D3814" s="35" t="s">
        <v>87</v>
      </c>
      <c r="E3814" s="36" t="s">
        <v>14</v>
      </c>
      <c r="F3814" s="37">
        <v>0</v>
      </c>
      <c r="G3814" s="38">
        <v>-0.04</v>
      </c>
      <c r="H3814" s="34">
        <v>0.99734955910147693</v>
      </c>
      <c r="I3814" s="35">
        <v>13.996830450168428</v>
      </c>
      <c r="J3814" s="35">
        <v>0.99334016301919537</v>
      </c>
      <c r="K3814" s="35">
        <v>-1.0082312396310702</v>
      </c>
      <c r="L3814" s="35">
        <v>0</v>
      </c>
      <c r="M3814" s="35">
        <v>0</v>
      </c>
      <c r="N3814" s="35">
        <v>0</v>
      </c>
      <c r="O3814" s="35">
        <v>0</v>
      </c>
      <c r="P3814" s="36">
        <v>12</v>
      </c>
      <c r="Q3814" s="37">
        <v>86</v>
      </c>
      <c r="R3814" s="36">
        <v>0</v>
      </c>
      <c r="S3814" s="39">
        <f t="shared" si="126"/>
        <v>86</v>
      </c>
      <c r="T3814" s="34" t="s">
        <v>29</v>
      </c>
      <c r="U3814" s="12">
        <f t="shared" si="128"/>
        <v>8.8315214927369795E-2</v>
      </c>
      <c r="V3814" s="8">
        <f t="shared" si="127"/>
        <v>86</v>
      </c>
    </row>
    <row r="3815" spans="1:22">
      <c r="A3815" s="34" t="s">
        <v>19</v>
      </c>
      <c r="B3815" s="34" t="s">
        <v>68</v>
      </c>
      <c r="C3815" s="5" t="s">
        <v>128</v>
      </c>
      <c r="D3815" s="35" t="s">
        <v>87</v>
      </c>
      <c r="E3815" s="36" t="s">
        <v>18</v>
      </c>
      <c r="F3815" s="37">
        <v>0</v>
      </c>
      <c r="G3815" s="38">
        <v>-0.04</v>
      </c>
      <c r="H3815" s="34">
        <v>0.99743690684943953</v>
      </c>
      <c r="I3815" s="35">
        <v>4.6276249669455067</v>
      </c>
      <c r="J3815" s="35">
        <v>0.99638130124533431</v>
      </c>
      <c r="K3815" s="35">
        <v>-0.91832608743015831</v>
      </c>
      <c r="L3815" s="35">
        <v>0</v>
      </c>
      <c r="M3815" s="35">
        <v>0</v>
      </c>
      <c r="N3815" s="35">
        <v>0</v>
      </c>
      <c r="O3815" s="35">
        <v>0</v>
      </c>
      <c r="P3815" s="36">
        <v>12</v>
      </c>
      <c r="Q3815" s="37">
        <v>86</v>
      </c>
      <c r="R3815" s="36">
        <v>0</v>
      </c>
      <c r="S3815" s="39">
        <f t="shared" si="126"/>
        <v>86</v>
      </c>
      <c r="T3815" s="34" t="s">
        <v>29</v>
      </c>
      <c r="U3815" s="12">
        <f t="shared" si="128"/>
        <v>5.6683501273137898E-2</v>
      </c>
      <c r="V3815" s="8">
        <f t="shared" si="127"/>
        <v>86</v>
      </c>
    </row>
    <row r="3816" spans="1:22">
      <c r="A3816" s="34" t="s">
        <v>19</v>
      </c>
      <c r="B3816" s="34" t="s">
        <v>68</v>
      </c>
      <c r="C3816" s="5" t="s">
        <v>128</v>
      </c>
      <c r="D3816" s="35" t="s">
        <v>87</v>
      </c>
      <c r="E3816" s="36" t="s">
        <v>17</v>
      </c>
      <c r="F3816" s="37">
        <v>0</v>
      </c>
      <c r="G3816" s="38">
        <v>-0.04</v>
      </c>
      <c r="H3816" s="34">
        <v>0.99051088487220995</v>
      </c>
      <c r="I3816" s="35">
        <v>2698.6399494876737</v>
      </c>
      <c r="J3816" s="35">
        <v>0.98208477621274093</v>
      </c>
      <c r="K3816" s="35">
        <v>-0.78118043273301208</v>
      </c>
      <c r="L3816" s="35">
        <v>0</v>
      </c>
      <c r="M3816" s="35">
        <v>0</v>
      </c>
      <c r="N3816" s="35">
        <v>0</v>
      </c>
      <c r="O3816" s="35">
        <v>0</v>
      </c>
      <c r="P3816" s="36">
        <v>12</v>
      </c>
      <c r="Q3816" s="37">
        <v>86</v>
      </c>
      <c r="R3816" s="36">
        <v>0</v>
      </c>
      <c r="S3816" s="39">
        <f t="shared" si="126"/>
        <v>86</v>
      </c>
      <c r="T3816" s="34" t="s">
        <v>29</v>
      </c>
      <c r="U3816" s="12">
        <f t="shared" si="128"/>
        <v>17.569718020998053</v>
      </c>
      <c r="V3816" s="8">
        <f t="shared" si="127"/>
        <v>86</v>
      </c>
    </row>
    <row r="3817" spans="1:22">
      <c r="A3817" s="34" t="s">
        <v>19</v>
      </c>
      <c r="B3817" s="34" t="s">
        <v>68</v>
      </c>
      <c r="C3817" s="5" t="s">
        <v>128</v>
      </c>
      <c r="D3817" s="35" t="s">
        <v>87</v>
      </c>
      <c r="E3817" s="36" t="s">
        <v>15</v>
      </c>
      <c r="F3817" s="37">
        <v>50</v>
      </c>
      <c r="G3817" s="38">
        <v>-0.04</v>
      </c>
      <c r="H3817" s="34">
        <v>0.99267555770490878</v>
      </c>
      <c r="I3817" s="35">
        <v>24.844267948329726</v>
      </c>
      <c r="J3817" s="35">
        <v>0.98130858180664782</v>
      </c>
      <c r="K3817" s="35">
        <v>-0.66679662482273439</v>
      </c>
      <c r="L3817" s="35">
        <v>0</v>
      </c>
      <c r="M3817" s="35">
        <v>0</v>
      </c>
      <c r="N3817" s="35">
        <v>0</v>
      </c>
      <c r="O3817" s="35">
        <v>0</v>
      </c>
      <c r="P3817" s="36">
        <v>12</v>
      </c>
      <c r="Q3817" s="37">
        <v>86</v>
      </c>
      <c r="R3817" s="36">
        <v>0</v>
      </c>
      <c r="S3817" s="39">
        <f t="shared" si="126"/>
        <v>86</v>
      </c>
      <c r="T3817" s="34" t="s">
        <v>29</v>
      </c>
      <c r="U3817" s="12">
        <f t="shared" si="128"/>
        <v>0.25153040983242353</v>
      </c>
      <c r="V3817" s="8">
        <f t="shared" si="127"/>
        <v>86</v>
      </c>
    </row>
    <row r="3818" spans="1:22">
      <c r="A3818" s="34" t="s">
        <v>19</v>
      </c>
      <c r="B3818" s="34" t="s">
        <v>68</v>
      </c>
      <c r="C3818" s="5" t="s">
        <v>128</v>
      </c>
      <c r="D3818" s="35" t="s">
        <v>87</v>
      </c>
      <c r="E3818" s="36" t="s">
        <v>16</v>
      </c>
      <c r="F3818" s="37">
        <v>50</v>
      </c>
      <c r="G3818" s="38">
        <v>-0.04</v>
      </c>
      <c r="H3818" s="34">
        <v>0.98710142113195265</v>
      </c>
      <c r="I3818" s="35">
        <v>68.804824562282022</v>
      </c>
      <c r="J3818" s="35">
        <v>0.97987904615030197</v>
      </c>
      <c r="K3818" s="35">
        <v>-0.74373237819605997</v>
      </c>
      <c r="L3818" s="35">
        <v>0</v>
      </c>
      <c r="M3818" s="35">
        <v>0</v>
      </c>
      <c r="N3818" s="35">
        <v>0</v>
      </c>
      <c r="O3818" s="35">
        <v>0</v>
      </c>
      <c r="P3818" s="36">
        <v>12</v>
      </c>
      <c r="Q3818" s="37">
        <v>86</v>
      </c>
      <c r="R3818" s="36">
        <v>0</v>
      </c>
      <c r="S3818" s="39">
        <f t="shared" si="126"/>
        <v>86</v>
      </c>
      <c r="T3818" s="34" t="s">
        <v>29</v>
      </c>
      <c r="U3818" s="12">
        <f t="shared" si="128"/>
        <v>0.43621665547583266</v>
      </c>
      <c r="V3818" s="8">
        <f t="shared" si="127"/>
        <v>86</v>
      </c>
    </row>
    <row r="3819" spans="1:22">
      <c r="A3819" s="34" t="s">
        <v>19</v>
      </c>
      <c r="B3819" s="34" t="s">
        <v>68</v>
      </c>
      <c r="C3819" s="5" t="s">
        <v>128</v>
      </c>
      <c r="D3819" s="35" t="s">
        <v>87</v>
      </c>
      <c r="E3819" s="36" t="s">
        <v>14</v>
      </c>
      <c r="F3819" s="37">
        <v>50</v>
      </c>
      <c r="G3819" s="38">
        <v>-0.04</v>
      </c>
      <c r="H3819" s="34">
        <v>0.99717317192176236</v>
      </c>
      <c r="I3819" s="35">
        <v>12.924755147666424</v>
      </c>
      <c r="J3819" s="35">
        <v>0.99281856640593513</v>
      </c>
      <c r="K3819" s="35">
        <v>-1.0041037681492726</v>
      </c>
      <c r="L3819" s="35">
        <v>0</v>
      </c>
      <c r="M3819" s="35">
        <v>0</v>
      </c>
      <c r="N3819" s="35">
        <v>0</v>
      </c>
      <c r="O3819" s="35">
        <v>0</v>
      </c>
      <c r="P3819" s="36">
        <v>12</v>
      </c>
      <c r="Q3819" s="37">
        <v>86</v>
      </c>
      <c r="R3819" s="36">
        <v>0</v>
      </c>
      <c r="S3819" s="39">
        <f t="shared" si="126"/>
        <v>86</v>
      </c>
      <c r="T3819" s="34" t="s">
        <v>29</v>
      </c>
      <c r="U3819" s="12">
        <f t="shared" si="128"/>
        <v>7.9395464779113106E-2</v>
      </c>
      <c r="V3819" s="8">
        <f t="shared" si="127"/>
        <v>86</v>
      </c>
    </row>
    <row r="3820" spans="1:22">
      <c r="A3820" s="34" t="s">
        <v>19</v>
      </c>
      <c r="B3820" s="34" t="s">
        <v>68</v>
      </c>
      <c r="C3820" s="5" t="s">
        <v>128</v>
      </c>
      <c r="D3820" s="35" t="s">
        <v>87</v>
      </c>
      <c r="E3820" s="36" t="s">
        <v>18</v>
      </c>
      <c r="F3820" s="37">
        <v>50</v>
      </c>
      <c r="G3820" s="38">
        <v>-0.04</v>
      </c>
      <c r="H3820" s="34">
        <v>0.99690728267141948</v>
      </c>
      <c r="I3820" s="35">
        <v>3.7086246561067666</v>
      </c>
      <c r="J3820" s="35">
        <v>0.99523756902977967</v>
      </c>
      <c r="K3820" s="35">
        <v>-0.853460222339681</v>
      </c>
      <c r="L3820" s="35">
        <v>0</v>
      </c>
      <c r="M3820" s="35">
        <v>0</v>
      </c>
      <c r="N3820" s="35">
        <v>0</v>
      </c>
      <c r="O3820" s="35">
        <v>0</v>
      </c>
      <c r="P3820" s="36">
        <v>12</v>
      </c>
      <c r="Q3820" s="37">
        <v>86</v>
      </c>
      <c r="R3820" s="36">
        <v>0</v>
      </c>
      <c r="S3820" s="39">
        <f t="shared" si="126"/>
        <v>86</v>
      </c>
      <c r="T3820" s="34" t="s">
        <v>29</v>
      </c>
      <c r="U3820" s="12">
        <f t="shared" si="128"/>
        <v>5.4941044778830918E-2</v>
      </c>
      <c r="V3820" s="8">
        <f t="shared" si="127"/>
        <v>86</v>
      </c>
    </row>
    <row r="3821" spans="1:22">
      <c r="A3821" s="34" t="s">
        <v>19</v>
      </c>
      <c r="B3821" s="34" t="s">
        <v>68</v>
      </c>
      <c r="C3821" s="5" t="s">
        <v>128</v>
      </c>
      <c r="D3821" s="35" t="s">
        <v>87</v>
      </c>
      <c r="E3821" s="36" t="s">
        <v>17</v>
      </c>
      <c r="F3821" s="37">
        <v>50</v>
      </c>
      <c r="G3821" s="38">
        <v>-0.04</v>
      </c>
      <c r="H3821" s="34">
        <v>0.98436362877040617</v>
      </c>
      <c r="I3821" s="35">
        <v>1952.9343258727538</v>
      </c>
      <c r="J3821" s="35">
        <v>0.97740211154093981</v>
      </c>
      <c r="K3821" s="35">
        <v>-0.63430202409932002</v>
      </c>
      <c r="L3821" s="35">
        <v>0</v>
      </c>
      <c r="M3821" s="35">
        <v>0</v>
      </c>
      <c r="N3821" s="35">
        <v>0</v>
      </c>
      <c r="O3821" s="35">
        <v>0</v>
      </c>
      <c r="P3821" s="36">
        <v>12</v>
      </c>
      <c r="Q3821" s="37">
        <v>86</v>
      </c>
      <c r="R3821" s="36">
        <v>0</v>
      </c>
      <c r="S3821" s="39">
        <f t="shared" si="126"/>
        <v>86</v>
      </c>
      <c r="T3821" s="34" t="s">
        <v>29</v>
      </c>
      <c r="U3821" s="12">
        <f t="shared" si="128"/>
        <v>16.215592698829727</v>
      </c>
      <c r="V3821" s="8">
        <f t="shared" si="127"/>
        <v>86</v>
      </c>
    </row>
    <row r="3822" spans="1:22">
      <c r="A3822" s="34" t="s">
        <v>19</v>
      </c>
      <c r="B3822" s="34" t="s">
        <v>68</v>
      </c>
      <c r="C3822" s="5" t="s">
        <v>128</v>
      </c>
      <c r="D3822" s="35" t="s">
        <v>87</v>
      </c>
      <c r="E3822" s="36" t="s">
        <v>15</v>
      </c>
      <c r="F3822" s="37">
        <v>100</v>
      </c>
      <c r="G3822" s="38">
        <v>-0.04</v>
      </c>
      <c r="H3822" s="34">
        <v>0.98941371898906849</v>
      </c>
      <c r="I3822" s="35">
        <v>0.14081477696185402</v>
      </c>
      <c r="J3822" s="35">
        <v>21.901121066600734</v>
      </c>
      <c r="K3822" s="35">
        <v>-1.8259463010471755E-2</v>
      </c>
      <c r="L3822" s="35">
        <v>0.47965886500069577</v>
      </c>
      <c r="M3822" s="35">
        <v>3.4861262647541344E-2</v>
      </c>
      <c r="N3822" s="35">
        <v>0</v>
      </c>
      <c r="O3822" s="35">
        <v>0</v>
      </c>
      <c r="P3822" s="36">
        <v>12</v>
      </c>
      <c r="Q3822" s="37">
        <v>86</v>
      </c>
      <c r="R3822" s="36">
        <v>10</v>
      </c>
      <c r="S3822" s="39">
        <f t="shared" si="126"/>
        <v>86</v>
      </c>
      <c r="T3822" s="34" t="s">
        <v>44</v>
      </c>
      <c r="U3822" s="12">
        <f>(alpha+(beta/(1+EXP((((-1)*ceta)+(delta*LN(speed)))+(epsilon*speed)))))</f>
        <v>0.266732903003781</v>
      </c>
      <c r="V3822" s="8">
        <f t="shared" si="127"/>
        <v>86</v>
      </c>
    </row>
    <row r="3823" spans="1:22">
      <c r="A3823" s="34" t="s">
        <v>19</v>
      </c>
      <c r="B3823" s="34" t="s">
        <v>68</v>
      </c>
      <c r="C3823" s="5" t="s">
        <v>128</v>
      </c>
      <c r="D3823" s="35" t="s">
        <v>87</v>
      </c>
      <c r="E3823" s="36" t="s">
        <v>16</v>
      </c>
      <c r="F3823" s="37">
        <v>100</v>
      </c>
      <c r="G3823" s="38">
        <v>-0.04</v>
      </c>
      <c r="H3823" s="34">
        <v>0.98204456838342846</v>
      </c>
      <c r="I3823" s="35">
        <v>-0.56578602727759697</v>
      </c>
      <c r="J3823" s="35">
        <v>18.208229931157291</v>
      </c>
      <c r="K3823" s="35">
        <v>3.7714474006185128</v>
      </c>
      <c r="L3823" s="35">
        <v>1.5479899439125286</v>
      </c>
      <c r="M3823" s="35">
        <v>-3.2768892899523896E-3</v>
      </c>
      <c r="N3823" s="35">
        <v>0</v>
      </c>
      <c r="O3823" s="35">
        <v>0</v>
      </c>
      <c r="P3823" s="36">
        <v>12</v>
      </c>
      <c r="Q3823" s="37">
        <v>86</v>
      </c>
      <c r="R3823" s="36">
        <v>10</v>
      </c>
      <c r="S3823" s="39">
        <f t="shared" si="126"/>
        <v>86</v>
      </c>
      <c r="T3823" s="34" t="s">
        <v>44</v>
      </c>
      <c r="U3823" s="12">
        <f>(alpha+(beta/(1+EXP((((-1)*ceta)+(delta*LN(speed)))+(epsilon*speed)))))</f>
        <v>0.43739685924688221</v>
      </c>
      <c r="V3823" s="8">
        <f t="shared" si="127"/>
        <v>86</v>
      </c>
    </row>
    <row r="3824" spans="1:22">
      <c r="A3824" s="34" t="s">
        <v>19</v>
      </c>
      <c r="B3824" s="34" t="s">
        <v>68</v>
      </c>
      <c r="C3824" s="5" t="s">
        <v>128</v>
      </c>
      <c r="D3824" s="35" t="s">
        <v>87</v>
      </c>
      <c r="E3824" s="36" t="s">
        <v>14</v>
      </c>
      <c r="F3824" s="37">
        <v>100</v>
      </c>
      <c r="G3824" s="38">
        <v>-0.04</v>
      </c>
      <c r="H3824" s="34">
        <v>0.99721615992502277</v>
      </c>
      <c r="I3824" s="35">
        <v>11.92025139550365</v>
      </c>
      <c r="J3824" s="35">
        <v>0.99271080999305861</v>
      </c>
      <c r="K3824" s="35">
        <v>-0.99336906171177686</v>
      </c>
      <c r="L3824" s="35">
        <v>0</v>
      </c>
      <c r="M3824" s="35">
        <v>0</v>
      </c>
      <c r="N3824" s="35">
        <v>0</v>
      </c>
      <c r="O3824" s="35">
        <v>0</v>
      </c>
      <c r="P3824" s="36">
        <v>12</v>
      </c>
      <c r="Q3824" s="37">
        <v>86</v>
      </c>
      <c r="R3824" s="36">
        <v>0</v>
      </c>
      <c r="S3824" s="39">
        <f t="shared" si="126"/>
        <v>86</v>
      </c>
      <c r="T3824" s="34" t="s">
        <v>29</v>
      </c>
      <c r="U3824" s="12">
        <f>((alpha*(beta^speed))*(speed^ceta))</f>
        <v>7.6097624120993912E-2</v>
      </c>
      <c r="V3824" s="8">
        <f t="shared" si="127"/>
        <v>86</v>
      </c>
    </row>
    <row r="3825" spans="1:22">
      <c r="A3825" s="34" t="s">
        <v>19</v>
      </c>
      <c r="B3825" s="34" t="s">
        <v>68</v>
      </c>
      <c r="C3825" s="5" t="s">
        <v>128</v>
      </c>
      <c r="D3825" s="35" t="s">
        <v>87</v>
      </c>
      <c r="E3825" s="36" t="s">
        <v>18</v>
      </c>
      <c r="F3825" s="37">
        <v>100</v>
      </c>
      <c r="G3825" s="38">
        <v>-0.04</v>
      </c>
      <c r="H3825" s="34">
        <v>0.99670661965382767</v>
      </c>
      <c r="I3825" s="35">
        <v>0.62434376623249366</v>
      </c>
      <c r="J3825" s="35">
        <v>0.14296340681995748</v>
      </c>
      <c r="K3825" s="35">
        <v>7.4663314135994655E-4</v>
      </c>
      <c r="L3825" s="35">
        <v>0</v>
      </c>
      <c r="M3825" s="35">
        <v>0</v>
      </c>
      <c r="N3825" s="35">
        <v>0</v>
      </c>
      <c r="O3825" s="35">
        <v>0</v>
      </c>
      <c r="P3825" s="36">
        <v>12</v>
      </c>
      <c r="Q3825" s="37">
        <v>86</v>
      </c>
      <c r="R3825" s="36">
        <v>5</v>
      </c>
      <c r="S3825" s="39">
        <f t="shared" si="126"/>
        <v>86</v>
      </c>
      <c r="T3825" s="34" t="s">
        <v>36</v>
      </c>
      <c r="U3825" s="12">
        <f>(1/(((ceta*(speed^2))+(beta*speed))+alpha))</f>
        <v>5.4226125373366234E-2</v>
      </c>
      <c r="V3825" s="8">
        <f t="shared" si="127"/>
        <v>86</v>
      </c>
    </row>
    <row r="3826" spans="1:22">
      <c r="A3826" s="34" t="s">
        <v>19</v>
      </c>
      <c r="B3826" s="34" t="s">
        <v>68</v>
      </c>
      <c r="C3826" s="5" t="s">
        <v>128</v>
      </c>
      <c r="D3826" s="35" t="s">
        <v>87</v>
      </c>
      <c r="E3826" s="36" t="s">
        <v>17</v>
      </c>
      <c r="F3826" s="37">
        <v>100</v>
      </c>
      <c r="G3826" s="38">
        <v>-0.04</v>
      </c>
      <c r="H3826" s="34">
        <v>0.97797989228043802</v>
      </c>
      <c r="I3826" s="35">
        <v>1476.6443115444947</v>
      </c>
      <c r="J3826" s="35">
        <v>0.97344193814107038</v>
      </c>
      <c r="K3826" s="35">
        <v>-0.49868471427867328</v>
      </c>
      <c r="L3826" s="35">
        <v>0</v>
      </c>
      <c r="M3826" s="35">
        <v>0</v>
      </c>
      <c r="N3826" s="35">
        <v>0</v>
      </c>
      <c r="O3826" s="35">
        <v>0</v>
      </c>
      <c r="P3826" s="36">
        <v>12</v>
      </c>
      <c r="Q3826" s="37">
        <v>86</v>
      </c>
      <c r="R3826" s="36">
        <v>0</v>
      </c>
      <c r="S3826" s="39">
        <f t="shared" si="126"/>
        <v>86</v>
      </c>
      <c r="T3826" s="34" t="s">
        <v>29</v>
      </c>
      <c r="U3826" s="12">
        <f>((alpha*(beta^speed))*(speed^ceta))</f>
        <v>15.821061681731955</v>
      </c>
      <c r="V3826" s="8">
        <f t="shared" si="127"/>
        <v>86</v>
      </c>
    </row>
    <row r="3827" spans="1:22">
      <c r="A3827" s="34" t="s">
        <v>19</v>
      </c>
      <c r="B3827" s="34" t="s">
        <v>68</v>
      </c>
      <c r="C3827" s="5" t="s">
        <v>128</v>
      </c>
      <c r="D3827" s="35" t="s">
        <v>87</v>
      </c>
      <c r="E3827" s="36" t="s">
        <v>15</v>
      </c>
      <c r="F3827" s="37">
        <v>0</v>
      </c>
      <c r="G3827" s="38">
        <v>-0.02</v>
      </c>
      <c r="H3827" s="34">
        <v>0.99222165698301557</v>
      </c>
      <c r="I3827" s="35">
        <v>0.93011015480006787</v>
      </c>
      <c r="J3827" s="35">
        <v>36.912492137748913</v>
      </c>
      <c r="K3827" s="35">
        <v>-8.2669605290843023E-2</v>
      </c>
      <c r="L3827" s="35">
        <v>0.65846519218406085</v>
      </c>
      <c r="M3827" s="35">
        <v>4.3690831067728537E-2</v>
      </c>
      <c r="N3827" s="35">
        <v>0</v>
      </c>
      <c r="O3827" s="35">
        <v>0</v>
      </c>
      <c r="P3827" s="36">
        <v>12</v>
      </c>
      <c r="Q3827" s="37">
        <v>86</v>
      </c>
      <c r="R3827" s="36">
        <v>10</v>
      </c>
      <c r="S3827" s="39">
        <f t="shared" si="126"/>
        <v>86</v>
      </c>
      <c r="T3827" s="34" t="s">
        <v>44</v>
      </c>
      <c r="U3827" s="12">
        <f>(alpha+(beta/(1+EXP((((-1)*ceta)+(delta*LN(speed)))+(epsilon*speed)))))</f>
        <v>0.97229445484077848</v>
      </c>
      <c r="V3827" s="8">
        <f t="shared" si="127"/>
        <v>86</v>
      </c>
    </row>
    <row r="3828" spans="1:22">
      <c r="A3828" s="34" t="s">
        <v>19</v>
      </c>
      <c r="B3828" s="34" t="s">
        <v>68</v>
      </c>
      <c r="C3828" s="5" t="s">
        <v>128</v>
      </c>
      <c r="D3828" s="35" t="s">
        <v>87</v>
      </c>
      <c r="E3828" s="36" t="s">
        <v>16</v>
      </c>
      <c r="F3828" s="37">
        <v>0</v>
      </c>
      <c r="G3828" s="38">
        <v>-0.02</v>
      </c>
      <c r="H3828" s="34">
        <v>0.99342667153717712</v>
      </c>
      <c r="I3828" s="35">
        <v>1.6762220642220698</v>
      </c>
      <c r="J3828" s="35">
        <v>137.90273081564217</v>
      </c>
      <c r="K3828" s="35">
        <v>-0.35499640593823373</v>
      </c>
      <c r="L3828" s="35">
        <v>0.7772157619547706</v>
      </c>
      <c r="M3828" s="35">
        <v>3.0052514040007777E-2</v>
      </c>
      <c r="N3828" s="35">
        <v>0</v>
      </c>
      <c r="O3828" s="35">
        <v>0</v>
      </c>
      <c r="P3828" s="36">
        <v>12</v>
      </c>
      <c r="Q3828" s="37">
        <v>86</v>
      </c>
      <c r="R3828" s="36">
        <v>10</v>
      </c>
      <c r="S3828" s="39">
        <f t="shared" si="126"/>
        <v>86</v>
      </c>
      <c r="T3828" s="34" t="s">
        <v>44</v>
      </c>
      <c r="U3828" s="12">
        <f>(alpha+(beta/(1+EXP((((-1)*ceta)+(delta*LN(speed)))+(epsilon*speed)))))</f>
        <v>1.9046326069304307</v>
      </c>
      <c r="V3828" s="8">
        <f t="shared" si="127"/>
        <v>86</v>
      </c>
    </row>
    <row r="3829" spans="1:22">
      <c r="A3829" s="34" t="s">
        <v>19</v>
      </c>
      <c r="B3829" s="34" t="s">
        <v>68</v>
      </c>
      <c r="C3829" s="5" t="s">
        <v>128</v>
      </c>
      <c r="D3829" s="35" t="s">
        <v>87</v>
      </c>
      <c r="E3829" s="36" t="s">
        <v>14</v>
      </c>
      <c r="F3829" s="37">
        <v>0</v>
      </c>
      <c r="G3829" s="38">
        <v>-0.02</v>
      </c>
      <c r="H3829" s="34">
        <v>0.99569875153263343</v>
      </c>
      <c r="I3829" s="35">
        <v>20.684208273872464</v>
      </c>
      <c r="J3829" s="35">
        <v>1.0071475122889355</v>
      </c>
      <c r="K3829" s="35">
        <v>-1.1841977851847618</v>
      </c>
      <c r="L3829" s="35">
        <v>0</v>
      </c>
      <c r="M3829" s="35">
        <v>0</v>
      </c>
      <c r="N3829" s="35">
        <v>0</v>
      </c>
      <c r="O3829" s="35">
        <v>0</v>
      </c>
      <c r="P3829" s="36">
        <v>12</v>
      </c>
      <c r="Q3829" s="37">
        <v>86</v>
      </c>
      <c r="R3829" s="36">
        <v>0</v>
      </c>
      <c r="S3829" s="39">
        <f t="shared" si="126"/>
        <v>86</v>
      </c>
      <c r="T3829" s="34" t="s">
        <v>29</v>
      </c>
      <c r="U3829" s="12">
        <f>((alpha*(beta^speed))*(speed^ceta))</f>
        <v>0.19535088085026056</v>
      </c>
      <c r="V3829" s="8">
        <f t="shared" si="127"/>
        <v>86</v>
      </c>
    </row>
    <row r="3830" spans="1:22">
      <c r="A3830" s="34" t="s">
        <v>19</v>
      </c>
      <c r="B3830" s="34" t="s">
        <v>68</v>
      </c>
      <c r="C3830" s="5" t="s">
        <v>128</v>
      </c>
      <c r="D3830" s="35" t="s">
        <v>87</v>
      </c>
      <c r="E3830" s="36" t="s">
        <v>18</v>
      </c>
      <c r="F3830" s="37">
        <v>0</v>
      </c>
      <c r="G3830" s="38">
        <v>-0.02</v>
      </c>
      <c r="H3830" s="34">
        <v>0.99105572751110749</v>
      </c>
      <c r="I3830" s="35">
        <v>33.022885033854195</v>
      </c>
      <c r="J3830" s="35">
        <v>-2.5185596421328622</v>
      </c>
      <c r="K3830" s="35">
        <v>3.0754246334828168</v>
      </c>
      <c r="L3830" s="35">
        <v>-0.80134961965669727</v>
      </c>
      <c r="M3830" s="35">
        <v>0</v>
      </c>
      <c r="N3830" s="35">
        <v>0</v>
      </c>
      <c r="O3830" s="35">
        <v>0</v>
      </c>
      <c r="P3830" s="36">
        <v>12</v>
      </c>
      <c r="Q3830" s="37">
        <v>86</v>
      </c>
      <c r="R3830" s="36">
        <v>1</v>
      </c>
      <c r="S3830" s="39">
        <f t="shared" si="126"/>
        <v>86</v>
      </c>
      <c r="T3830" s="34" t="s">
        <v>30</v>
      </c>
      <c r="U3830" s="12">
        <f>((alpha*(speed^beta))+(ceta*(speed^delta)))</f>
        <v>8.7078687952469536E-2</v>
      </c>
      <c r="V3830" s="8">
        <f t="shared" si="127"/>
        <v>86</v>
      </c>
    </row>
    <row r="3831" spans="1:22">
      <c r="A3831" s="34" t="s">
        <v>19</v>
      </c>
      <c r="B3831" s="34" t="s">
        <v>68</v>
      </c>
      <c r="C3831" s="5" t="s">
        <v>128</v>
      </c>
      <c r="D3831" s="35" t="s">
        <v>87</v>
      </c>
      <c r="E3831" s="36" t="s">
        <v>17</v>
      </c>
      <c r="F3831" s="37">
        <v>0</v>
      </c>
      <c r="G3831" s="38">
        <v>-0.02</v>
      </c>
      <c r="H3831" s="34">
        <v>0.98991458418745404</v>
      </c>
      <c r="I3831" s="35">
        <v>4274.7891006606033</v>
      </c>
      <c r="J3831" s="35">
        <v>1.0010321352835543</v>
      </c>
      <c r="K3831" s="35">
        <v>-0.97529003792959068</v>
      </c>
      <c r="L3831" s="35">
        <v>0</v>
      </c>
      <c r="M3831" s="35">
        <v>0</v>
      </c>
      <c r="N3831" s="35">
        <v>0</v>
      </c>
      <c r="O3831" s="35">
        <v>0</v>
      </c>
      <c r="P3831" s="36">
        <v>12</v>
      </c>
      <c r="Q3831" s="37">
        <v>86</v>
      </c>
      <c r="R3831" s="36">
        <v>0</v>
      </c>
      <c r="S3831" s="39">
        <f t="shared" si="126"/>
        <v>86</v>
      </c>
      <c r="T3831" s="34" t="s">
        <v>29</v>
      </c>
      <c r="U3831" s="12">
        <f>((alpha*(beta^speed))*(speed^ceta))</f>
        <v>60.638339697604053</v>
      </c>
      <c r="V3831" s="8">
        <f t="shared" si="127"/>
        <v>86</v>
      </c>
    </row>
    <row r="3832" spans="1:22">
      <c r="A3832" s="34" t="s">
        <v>19</v>
      </c>
      <c r="B3832" s="34" t="s">
        <v>68</v>
      </c>
      <c r="C3832" s="5" t="s">
        <v>128</v>
      </c>
      <c r="D3832" s="35" t="s">
        <v>87</v>
      </c>
      <c r="E3832" s="36" t="s">
        <v>15</v>
      </c>
      <c r="F3832" s="37">
        <v>50</v>
      </c>
      <c r="G3832" s="38">
        <v>-0.02</v>
      </c>
      <c r="H3832" s="34">
        <v>0.98845738678072614</v>
      </c>
      <c r="I3832" s="35">
        <v>0.72991238048240259</v>
      </c>
      <c r="J3832" s="35">
        <v>28.486304487925583</v>
      </c>
      <c r="K3832" s="35">
        <v>-0.15598717762089118</v>
      </c>
      <c r="L3832" s="35">
        <v>0.50402076337627366</v>
      </c>
      <c r="M3832" s="35">
        <v>4.4016706905219735E-2</v>
      </c>
      <c r="N3832" s="35">
        <v>0</v>
      </c>
      <c r="O3832" s="35">
        <v>0</v>
      </c>
      <c r="P3832" s="36">
        <v>12</v>
      </c>
      <c r="Q3832" s="37">
        <v>86</v>
      </c>
      <c r="R3832" s="36">
        <v>10</v>
      </c>
      <c r="S3832" s="39">
        <f t="shared" si="126"/>
        <v>86</v>
      </c>
      <c r="T3832" s="34" t="s">
        <v>44</v>
      </c>
      <c r="U3832" s="12">
        <f>(alpha+(beta/(1+EXP((((-1)*ceta)+(delta*LN(speed)))+(epsilon*speed)))))</f>
        <v>0.78838837528868599</v>
      </c>
      <c r="V3832" s="8">
        <f t="shared" si="127"/>
        <v>86</v>
      </c>
    </row>
    <row r="3833" spans="1:22">
      <c r="A3833" s="34" t="s">
        <v>19</v>
      </c>
      <c r="B3833" s="34" t="s">
        <v>68</v>
      </c>
      <c r="C3833" s="5" t="s">
        <v>128</v>
      </c>
      <c r="D3833" s="35" t="s">
        <v>87</v>
      </c>
      <c r="E3833" s="36" t="s">
        <v>16</v>
      </c>
      <c r="F3833" s="37">
        <v>50</v>
      </c>
      <c r="G3833" s="38">
        <v>-0.02</v>
      </c>
      <c r="H3833" s="34">
        <v>0.98595310795593605</v>
      </c>
      <c r="I3833" s="35">
        <v>-1.132405025640393</v>
      </c>
      <c r="J3833" s="35">
        <v>103.35960232994238</v>
      </c>
      <c r="K3833" s="35">
        <v>6.118808979387446E-2</v>
      </c>
      <c r="L3833" s="35">
        <v>0.83124259705540582</v>
      </c>
      <c r="M3833" s="35">
        <v>1.2707749577115348E-3</v>
      </c>
      <c r="N3833" s="35">
        <v>0</v>
      </c>
      <c r="O3833" s="35">
        <v>0</v>
      </c>
      <c r="P3833" s="36">
        <v>12</v>
      </c>
      <c r="Q3833" s="37">
        <v>86</v>
      </c>
      <c r="R3833" s="36">
        <v>10</v>
      </c>
      <c r="S3833" s="39">
        <f t="shared" si="126"/>
        <v>86</v>
      </c>
      <c r="T3833" s="34" t="s">
        <v>44</v>
      </c>
      <c r="U3833" s="12">
        <f>(alpha+(beta/(1+EXP((((-1)*ceta)+(delta*LN(speed)))+(epsilon*speed)))))</f>
        <v>1.2408062217168265</v>
      </c>
      <c r="V3833" s="8">
        <f t="shared" si="127"/>
        <v>86</v>
      </c>
    </row>
    <row r="3834" spans="1:22">
      <c r="A3834" s="34" t="s">
        <v>19</v>
      </c>
      <c r="B3834" s="34" t="s">
        <v>68</v>
      </c>
      <c r="C3834" s="5" t="s">
        <v>128</v>
      </c>
      <c r="D3834" s="35" t="s">
        <v>87</v>
      </c>
      <c r="E3834" s="36" t="s">
        <v>14</v>
      </c>
      <c r="F3834" s="37">
        <v>50</v>
      </c>
      <c r="G3834" s="38">
        <v>-0.02</v>
      </c>
      <c r="H3834" s="34">
        <v>0.99737248178156901</v>
      </c>
      <c r="I3834" s="35">
        <v>15.612075560506403</v>
      </c>
      <c r="J3834" s="35">
        <v>0.99932744214646674</v>
      </c>
      <c r="K3834" s="35">
        <v>-1.0616838046190422</v>
      </c>
      <c r="L3834" s="35">
        <v>0</v>
      </c>
      <c r="M3834" s="35">
        <v>0</v>
      </c>
      <c r="N3834" s="35">
        <v>0</v>
      </c>
      <c r="O3834" s="35">
        <v>0</v>
      </c>
      <c r="P3834" s="36">
        <v>12</v>
      </c>
      <c r="Q3834" s="37">
        <v>86</v>
      </c>
      <c r="R3834" s="36">
        <v>0</v>
      </c>
      <c r="S3834" s="39">
        <f t="shared" si="126"/>
        <v>86</v>
      </c>
      <c r="T3834" s="34" t="s">
        <v>29</v>
      </c>
      <c r="U3834" s="12">
        <f>((alpha*(beta^speed))*(speed^ceta))</f>
        <v>0.13016881033423569</v>
      </c>
      <c r="V3834" s="8">
        <f t="shared" si="127"/>
        <v>86</v>
      </c>
    </row>
    <row r="3835" spans="1:22">
      <c r="A3835" s="34" t="s">
        <v>19</v>
      </c>
      <c r="B3835" s="34" t="s">
        <v>68</v>
      </c>
      <c r="C3835" s="5" t="s">
        <v>128</v>
      </c>
      <c r="D3835" s="35" t="s">
        <v>87</v>
      </c>
      <c r="E3835" s="36" t="s">
        <v>18</v>
      </c>
      <c r="F3835" s="37">
        <v>50</v>
      </c>
      <c r="G3835" s="38">
        <v>-0.02</v>
      </c>
      <c r="H3835" s="34">
        <v>0.99573696898977582</v>
      </c>
      <c r="I3835" s="35">
        <v>4.4395061671719001</v>
      </c>
      <c r="J3835" s="35">
        <v>0.99965972389269586</v>
      </c>
      <c r="K3835" s="35">
        <v>-0.91433334487579832</v>
      </c>
      <c r="L3835" s="35">
        <v>0</v>
      </c>
      <c r="M3835" s="35">
        <v>0</v>
      </c>
      <c r="N3835" s="35">
        <v>0</v>
      </c>
      <c r="O3835" s="35">
        <v>0</v>
      </c>
      <c r="P3835" s="36">
        <v>12</v>
      </c>
      <c r="Q3835" s="37">
        <v>86</v>
      </c>
      <c r="R3835" s="36">
        <v>0</v>
      </c>
      <c r="S3835" s="39">
        <f t="shared" si="126"/>
        <v>86</v>
      </c>
      <c r="T3835" s="34" t="s">
        <v>29</v>
      </c>
      <c r="U3835" s="12">
        <f>((alpha*(beta^speed))*(speed^ceta))</f>
        <v>7.3425511090394358E-2</v>
      </c>
      <c r="V3835" s="8">
        <f t="shared" si="127"/>
        <v>86</v>
      </c>
    </row>
    <row r="3836" spans="1:22">
      <c r="A3836" s="34" t="s">
        <v>19</v>
      </c>
      <c r="B3836" s="34" t="s">
        <v>68</v>
      </c>
      <c r="C3836" s="5" t="s">
        <v>128</v>
      </c>
      <c r="D3836" s="35" t="s">
        <v>87</v>
      </c>
      <c r="E3836" s="36" t="s">
        <v>17</v>
      </c>
      <c r="F3836" s="37">
        <v>50</v>
      </c>
      <c r="G3836" s="38">
        <v>-0.02</v>
      </c>
      <c r="H3836" s="34">
        <v>0.98182690935857053</v>
      </c>
      <c r="I3836" s="35">
        <v>2335.1658332440566</v>
      </c>
      <c r="J3836" s="35">
        <v>0.988378230469663</v>
      </c>
      <c r="K3836" s="35">
        <v>-0.65575895331711187</v>
      </c>
      <c r="L3836" s="35">
        <v>0</v>
      </c>
      <c r="M3836" s="35">
        <v>0</v>
      </c>
      <c r="N3836" s="35">
        <v>0</v>
      </c>
      <c r="O3836" s="35">
        <v>0</v>
      </c>
      <c r="P3836" s="36">
        <v>12</v>
      </c>
      <c r="Q3836" s="37">
        <v>86</v>
      </c>
      <c r="R3836" s="36">
        <v>0</v>
      </c>
      <c r="S3836" s="39">
        <f t="shared" si="126"/>
        <v>86</v>
      </c>
      <c r="T3836" s="34" t="s">
        <v>29</v>
      </c>
      <c r="U3836" s="12">
        <f>((alpha*(beta^speed))*(speed^ceta))</f>
        <v>46.041109229151814</v>
      </c>
      <c r="V3836" s="8">
        <f t="shared" si="127"/>
        <v>86</v>
      </c>
    </row>
    <row r="3837" spans="1:22">
      <c r="A3837" s="34" t="s">
        <v>19</v>
      </c>
      <c r="B3837" s="34" t="s">
        <v>68</v>
      </c>
      <c r="C3837" s="5" t="s">
        <v>128</v>
      </c>
      <c r="D3837" s="35" t="s">
        <v>87</v>
      </c>
      <c r="E3837" s="36" t="s">
        <v>15</v>
      </c>
      <c r="F3837" s="37">
        <v>100</v>
      </c>
      <c r="G3837" s="38">
        <v>-0.02</v>
      </c>
      <c r="H3837" s="34">
        <v>0.9815543946641675</v>
      </c>
      <c r="I3837" s="35">
        <v>-1.8880326434336219E-5</v>
      </c>
      <c r="J3837" s="35">
        <v>3.7678954673380492E-3</v>
      </c>
      <c r="K3837" s="35">
        <v>-0.25666264217514795</v>
      </c>
      <c r="L3837" s="35">
        <v>6.8344323114480652</v>
      </c>
      <c r="M3837" s="35">
        <v>0</v>
      </c>
      <c r="N3837" s="35">
        <v>0</v>
      </c>
      <c r="O3837" s="35">
        <v>0</v>
      </c>
      <c r="P3837" s="36">
        <v>12</v>
      </c>
      <c r="Q3837" s="37">
        <v>86</v>
      </c>
      <c r="R3837" s="36">
        <v>14</v>
      </c>
      <c r="S3837" s="39">
        <f t="shared" si="126"/>
        <v>86</v>
      </c>
      <c r="T3837" s="34" t="s">
        <v>51</v>
      </c>
      <c r="U3837" s="12">
        <f>(((alpha*(speed^3))+(beta*(speed^2))+(ceta*speed))+delta)</f>
        <v>0.6198550502993978</v>
      </c>
      <c r="V3837" s="8">
        <f t="shared" si="127"/>
        <v>86</v>
      </c>
    </row>
    <row r="3838" spans="1:22">
      <c r="A3838" s="34" t="s">
        <v>19</v>
      </c>
      <c r="B3838" s="34" t="s">
        <v>68</v>
      </c>
      <c r="C3838" s="5" t="s">
        <v>128</v>
      </c>
      <c r="D3838" s="35" t="s">
        <v>87</v>
      </c>
      <c r="E3838" s="36" t="s">
        <v>16</v>
      </c>
      <c r="F3838" s="37">
        <v>100</v>
      </c>
      <c r="G3838" s="38">
        <v>-0.02</v>
      </c>
      <c r="H3838" s="34">
        <v>0.97957801885080997</v>
      </c>
      <c r="I3838" s="35">
        <v>-2.5473540647185264</v>
      </c>
      <c r="J3838" s="35">
        <v>92.149471220602294</v>
      </c>
      <c r="K3838" s="35">
        <v>-9.9825443486846396E-3</v>
      </c>
      <c r="L3838" s="35">
        <v>0.68356950607834732</v>
      </c>
      <c r="M3838" s="35">
        <v>1.5088393444370016E-3</v>
      </c>
      <c r="N3838" s="35">
        <v>0</v>
      </c>
      <c r="O3838" s="35">
        <v>0</v>
      </c>
      <c r="P3838" s="36">
        <v>12</v>
      </c>
      <c r="Q3838" s="37">
        <v>86</v>
      </c>
      <c r="R3838" s="36">
        <v>10</v>
      </c>
      <c r="S3838" s="39">
        <f t="shared" si="126"/>
        <v>86</v>
      </c>
      <c r="T3838" s="34" t="s">
        <v>44</v>
      </c>
      <c r="U3838" s="12">
        <f>(alpha+(beta/(1+EXP((((-1)*ceta)+(delta*LN(speed)))+(epsilon*speed)))))</f>
        <v>1.1155350679324827</v>
      </c>
      <c r="V3838" s="8">
        <f t="shared" si="127"/>
        <v>86</v>
      </c>
    </row>
    <row r="3839" spans="1:22">
      <c r="A3839" s="34" t="s">
        <v>19</v>
      </c>
      <c r="B3839" s="34" t="s">
        <v>68</v>
      </c>
      <c r="C3839" s="5" t="s">
        <v>128</v>
      </c>
      <c r="D3839" s="35" t="s">
        <v>87</v>
      </c>
      <c r="E3839" s="36" t="s">
        <v>14</v>
      </c>
      <c r="F3839" s="37">
        <v>100</v>
      </c>
      <c r="G3839" s="38">
        <v>-0.02</v>
      </c>
      <c r="H3839" s="34">
        <v>0.99722092309057198</v>
      </c>
      <c r="I3839" s="35">
        <v>-5.7336759488341049E-2</v>
      </c>
      <c r="J3839" s="35">
        <v>7.9813460280944243E-2</v>
      </c>
      <c r="K3839" s="35">
        <v>2.7329919847153767E-4</v>
      </c>
      <c r="L3839" s="35">
        <v>0</v>
      </c>
      <c r="M3839" s="35">
        <v>0</v>
      </c>
      <c r="N3839" s="35">
        <v>0</v>
      </c>
      <c r="O3839" s="35">
        <v>0</v>
      </c>
      <c r="P3839" s="36">
        <v>12</v>
      </c>
      <c r="Q3839" s="37">
        <v>86</v>
      </c>
      <c r="R3839" s="36">
        <v>5</v>
      </c>
      <c r="S3839" s="39">
        <f t="shared" si="126"/>
        <v>86</v>
      </c>
      <c r="T3839" s="34" t="s">
        <v>36</v>
      </c>
      <c r="U3839" s="12">
        <f>(1/(((ceta*(speed^2))+(beta*speed))+alpha))</f>
        <v>0.11327668831214928</v>
      </c>
      <c r="V3839" s="8">
        <f t="shared" si="127"/>
        <v>86</v>
      </c>
    </row>
    <row r="3840" spans="1:22">
      <c r="A3840" s="34" t="s">
        <v>19</v>
      </c>
      <c r="B3840" s="34" t="s">
        <v>68</v>
      </c>
      <c r="C3840" s="5" t="s">
        <v>128</v>
      </c>
      <c r="D3840" s="35" t="s">
        <v>87</v>
      </c>
      <c r="E3840" s="36" t="s">
        <v>18</v>
      </c>
      <c r="F3840" s="37">
        <v>100</v>
      </c>
      <c r="G3840" s="38">
        <v>-0.02</v>
      </c>
      <c r="H3840" s="34">
        <v>0.99607270616584997</v>
      </c>
      <c r="I3840" s="35">
        <v>3.1977380114863028</v>
      </c>
      <c r="J3840" s="35">
        <v>0.99480069895184353</v>
      </c>
      <c r="K3840" s="35">
        <v>-0.7670496522524145</v>
      </c>
      <c r="L3840" s="35">
        <v>0</v>
      </c>
      <c r="M3840" s="35">
        <v>0</v>
      </c>
      <c r="N3840" s="35">
        <v>0</v>
      </c>
      <c r="O3840" s="35">
        <v>0</v>
      </c>
      <c r="P3840" s="36">
        <v>12</v>
      </c>
      <c r="Q3840" s="37">
        <v>86</v>
      </c>
      <c r="R3840" s="36">
        <v>0</v>
      </c>
      <c r="S3840" s="39">
        <f t="shared" si="126"/>
        <v>86</v>
      </c>
      <c r="T3840" s="34" t="s">
        <v>29</v>
      </c>
      <c r="U3840" s="12">
        <f>((alpha*(beta^speed))*(speed^ceta))</f>
        <v>6.7033137073882629E-2</v>
      </c>
      <c r="V3840" s="8">
        <f t="shared" si="127"/>
        <v>86</v>
      </c>
    </row>
    <row r="3841" spans="1:22">
      <c r="A3841" s="34" t="s">
        <v>19</v>
      </c>
      <c r="B3841" s="34" t="s">
        <v>68</v>
      </c>
      <c r="C3841" s="5" t="s">
        <v>128</v>
      </c>
      <c r="D3841" s="35" t="s">
        <v>87</v>
      </c>
      <c r="E3841" s="36" t="s">
        <v>17</v>
      </c>
      <c r="F3841" s="37">
        <v>100</v>
      </c>
      <c r="G3841" s="38">
        <v>-0.02</v>
      </c>
      <c r="H3841" s="34">
        <v>0.97253627619759009</v>
      </c>
      <c r="I3841" s="35">
        <v>-2.0990095570571437E-3</v>
      </c>
      <c r="J3841" s="35">
        <v>0.38716153496758149</v>
      </c>
      <c r="K3841" s="35">
        <v>-25.254741171452991</v>
      </c>
      <c r="L3841" s="35">
        <v>662.91160445852165</v>
      </c>
      <c r="M3841" s="35">
        <v>0</v>
      </c>
      <c r="N3841" s="35">
        <v>0</v>
      </c>
      <c r="O3841" s="35">
        <v>0</v>
      </c>
      <c r="P3841" s="36">
        <v>12</v>
      </c>
      <c r="Q3841" s="37">
        <v>86</v>
      </c>
      <c r="R3841" s="36">
        <v>14</v>
      </c>
      <c r="S3841" s="39">
        <f t="shared" si="126"/>
        <v>86</v>
      </c>
      <c r="T3841" s="34" t="s">
        <v>51</v>
      </c>
      <c r="U3841" s="12">
        <f>(((alpha*(speed^3))+(beta*(speed^2))+(ceta*speed))+delta)</f>
        <v>19.362953510258421</v>
      </c>
      <c r="V3841" s="8">
        <f t="shared" si="127"/>
        <v>86</v>
      </c>
    </row>
    <row r="3842" spans="1:22">
      <c r="A3842" s="34" t="s">
        <v>19</v>
      </c>
      <c r="B3842" s="34" t="s">
        <v>68</v>
      </c>
      <c r="C3842" s="5" t="s">
        <v>128</v>
      </c>
      <c r="D3842" s="35" t="s">
        <v>87</v>
      </c>
      <c r="E3842" s="36" t="s">
        <v>15</v>
      </c>
      <c r="F3842" s="37">
        <v>0</v>
      </c>
      <c r="G3842" s="38">
        <v>0.02</v>
      </c>
      <c r="H3842" s="34">
        <v>0.98257243535756555</v>
      </c>
      <c r="I3842" s="35">
        <v>1.3244367920020075</v>
      </c>
      <c r="J3842" s="35">
        <v>33.600262013366674</v>
      </c>
      <c r="K3842" s="35">
        <v>-0.10504775574837463</v>
      </c>
      <c r="L3842" s="35">
        <v>0.64948374847575019</v>
      </c>
      <c r="M3842" s="35">
        <v>4.1486830890536237E-2</v>
      </c>
      <c r="N3842" s="35">
        <v>0</v>
      </c>
      <c r="O3842" s="35">
        <v>0</v>
      </c>
      <c r="P3842" s="36">
        <v>12</v>
      </c>
      <c r="Q3842" s="37">
        <v>86</v>
      </c>
      <c r="R3842" s="36">
        <v>10</v>
      </c>
      <c r="S3842" s="39">
        <f t="shared" ref="S3842:S3905" si="129">V3842</f>
        <v>86</v>
      </c>
      <c r="T3842" s="34" t="s">
        <v>44</v>
      </c>
      <c r="U3842" s="12">
        <f>(alpha+(beta/(1+EXP((((-1)*ceta)+(delta*LN(speed)))+(epsilon*speed)))))</f>
        <v>1.3716626340553071</v>
      </c>
      <c r="V3842" s="8">
        <f t="shared" ref="V3842:V3905" si="130">IF($V$1&lt;P3842,P3842,IF($V$1&gt;Q3842,Q3842,$V$1))</f>
        <v>86</v>
      </c>
    </row>
    <row r="3843" spans="1:22">
      <c r="A3843" s="34" t="s">
        <v>19</v>
      </c>
      <c r="B3843" s="34" t="s">
        <v>68</v>
      </c>
      <c r="C3843" s="5" t="s">
        <v>128</v>
      </c>
      <c r="D3843" s="35" t="s">
        <v>87</v>
      </c>
      <c r="E3843" s="36" t="s">
        <v>16</v>
      </c>
      <c r="F3843" s="37">
        <v>0</v>
      </c>
      <c r="G3843" s="38">
        <v>0.02</v>
      </c>
      <c r="H3843" s="34">
        <v>0.99468560680591478</v>
      </c>
      <c r="I3843" s="35">
        <v>7.8725463643987394</v>
      </c>
      <c r="J3843" s="35">
        <v>222.38466989111072</v>
      </c>
      <c r="K3843" s="35">
        <v>-0.62373187128563079</v>
      </c>
      <c r="L3843" s="35">
        <v>0.93299164754641994</v>
      </c>
      <c r="M3843" s="35">
        <v>2.9405522440655172E-2</v>
      </c>
      <c r="N3843" s="35">
        <v>0</v>
      </c>
      <c r="O3843" s="35">
        <v>0</v>
      </c>
      <c r="P3843" s="36">
        <v>12</v>
      </c>
      <c r="Q3843" s="37">
        <v>86</v>
      </c>
      <c r="R3843" s="36">
        <v>10</v>
      </c>
      <c r="S3843" s="39">
        <f t="shared" si="129"/>
        <v>86</v>
      </c>
      <c r="T3843" s="34" t="s">
        <v>44</v>
      </c>
      <c r="U3843" s="12">
        <f>(alpha+(beta/(1+EXP((((-1)*ceta)+(delta*LN(speed)))+(epsilon*speed)))))</f>
        <v>8.0214082109783611</v>
      </c>
      <c r="V3843" s="8">
        <f t="shared" si="130"/>
        <v>86</v>
      </c>
    </row>
    <row r="3844" spans="1:22">
      <c r="A3844" s="34" t="s">
        <v>19</v>
      </c>
      <c r="B3844" s="34" t="s">
        <v>68</v>
      </c>
      <c r="C3844" s="5" t="s">
        <v>128</v>
      </c>
      <c r="D3844" s="35" t="s">
        <v>87</v>
      </c>
      <c r="E3844" s="36" t="s">
        <v>14</v>
      </c>
      <c r="F3844" s="37">
        <v>0</v>
      </c>
      <c r="G3844" s="38">
        <v>0.02</v>
      </c>
      <c r="H3844" s="34">
        <v>0.99835291174513674</v>
      </c>
      <c r="I3844" s="35">
        <v>688.54589577418164</v>
      </c>
      <c r="J3844" s="35">
        <v>-3.6297812564175147</v>
      </c>
      <c r="K3844" s="35">
        <v>10.17651528017819</v>
      </c>
      <c r="L3844" s="35">
        <v>-0.8544003907557689</v>
      </c>
      <c r="M3844" s="35">
        <v>0</v>
      </c>
      <c r="N3844" s="35">
        <v>0</v>
      </c>
      <c r="O3844" s="35">
        <v>0</v>
      </c>
      <c r="P3844" s="36">
        <v>12</v>
      </c>
      <c r="Q3844" s="37">
        <v>86</v>
      </c>
      <c r="R3844" s="36">
        <v>1</v>
      </c>
      <c r="S3844" s="39">
        <f t="shared" si="129"/>
        <v>86</v>
      </c>
      <c r="T3844" s="34" t="s">
        <v>30</v>
      </c>
      <c r="U3844" s="12">
        <f>((alpha*(speed^beta))+(ceta*(speed^delta)))</f>
        <v>0.22640628782761799</v>
      </c>
      <c r="V3844" s="8">
        <f t="shared" si="130"/>
        <v>86</v>
      </c>
    </row>
    <row r="3845" spans="1:22">
      <c r="A3845" s="34" t="s">
        <v>19</v>
      </c>
      <c r="B3845" s="34" t="s">
        <v>68</v>
      </c>
      <c r="C3845" s="5" t="s">
        <v>128</v>
      </c>
      <c r="D3845" s="35" t="s">
        <v>87</v>
      </c>
      <c r="E3845" s="36" t="s">
        <v>18</v>
      </c>
      <c r="F3845" s="37">
        <v>0</v>
      </c>
      <c r="G3845" s="38">
        <v>0.02</v>
      </c>
      <c r="H3845" s="34">
        <v>0.99721365477714596</v>
      </c>
      <c r="I3845" s="35">
        <v>0.19232210950563053</v>
      </c>
      <c r="J3845" s="35">
        <v>-0.16012358206179489</v>
      </c>
      <c r="K3845" s="35">
        <v>7.6109410287989574</v>
      </c>
      <c r="L3845" s="35">
        <v>-1.2349695308645752</v>
      </c>
      <c r="M3845" s="35">
        <v>0</v>
      </c>
      <c r="N3845" s="35">
        <v>0</v>
      </c>
      <c r="O3845" s="35">
        <v>0</v>
      </c>
      <c r="P3845" s="36">
        <v>12</v>
      </c>
      <c r="Q3845" s="37">
        <v>86</v>
      </c>
      <c r="R3845" s="36">
        <v>1</v>
      </c>
      <c r="S3845" s="39">
        <f t="shared" si="129"/>
        <v>86</v>
      </c>
      <c r="T3845" s="34" t="s">
        <v>30</v>
      </c>
      <c r="U3845" s="12">
        <f>((alpha*(speed^beta))+(ceta*(speed^delta)))</f>
        <v>0.12532123021646918</v>
      </c>
      <c r="V3845" s="8">
        <f t="shared" si="130"/>
        <v>86</v>
      </c>
    </row>
    <row r="3846" spans="1:22">
      <c r="A3846" s="34" t="s">
        <v>19</v>
      </c>
      <c r="B3846" s="34" t="s">
        <v>68</v>
      </c>
      <c r="C3846" s="5" t="s">
        <v>128</v>
      </c>
      <c r="D3846" s="35" t="s">
        <v>87</v>
      </c>
      <c r="E3846" s="36" t="s">
        <v>17</v>
      </c>
      <c r="F3846" s="37">
        <v>0</v>
      </c>
      <c r="G3846" s="38">
        <v>0.02</v>
      </c>
      <c r="H3846" s="34">
        <v>0.99189192415155769</v>
      </c>
      <c r="I3846" s="35">
        <v>3127.3924246237439</v>
      </c>
      <c r="J3846" s="35">
        <v>1.0114505493909649</v>
      </c>
      <c r="K3846" s="35">
        <v>-0.74836099906210007</v>
      </c>
      <c r="L3846" s="35">
        <v>0</v>
      </c>
      <c r="M3846" s="35">
        <v>0</v>
      </c>
      <c r="N3846" s="35">
        <v>0</v>
      </c>
      <c r="O3846" s="35">
        <v>0</v>
      </c>
      <c r="P3846" s="36">
        <v>12</v>
      </c>
      <c r="Q3846" s="37">
        <v>86</v>
      </c>
      <c r="R3846" s="36">
        <v>0</v>
      </c>
      <c r="S3846" s="39">
        <f t="shared" si="129"/>
        <v>86</v>
      </c>
      <c r="T3846" s="34" t="s">
        <v>29</v>
      </c>
      <c r="U3846" s="12">
        <f>((alpha*(beta^speed))*(speed^ceta))</f>
        <v>296.97472186836285</v>
      </c>
      <c r="V3846" s="8">
        <f t="shared" si="130"/>
        <v>86</v>
      </c>
    </row>
    <row r="3847" spans="1:22">
      <c r="A3847" s="34" t="s">
        <v>19</v>
      </c>
      <c r="B3847" s="34" t="s">
        <v>68</v>
      </c>
      <c r="C3847" s="5" t="s">
        <v>128</v>
      </c>
      <c r="D3847" s="35" t="s">
        <v>87</v>
      </c>
      <c r="E3847" s="36" t="s">
        <v>15</v>
      </c>
      <c r="F3847" s="37">
        <v>50</v>
      </c>
      <c r="G3847" s="38">
        <v>0.02</v>
      </c>
      <c r="H3847" s="34">
        <v>0.94669354408012896</v>
      </c>
      <c r="I3847" s="35">
        <v>1.7134265756393388</v>
      </c>
      <c r="J3847" s="35">
        <v>14.225573300796055</v>
      </c>
      <c r="K3847" s="35">
        <v>3.7785777420791596E-2</v>
      </c>
      <c r="L3847" s="35">
        <v>0.23205025181946867</v>
      </c>
      <c r="M3847" s="35">
        <v>6.3499233593204585E-2</v>
      </c>
      <c r="N3847" s="35">
        <v>0</v>
      </c>
      <c r="O3847" s="35">
        <v>0</v>
      </c>
      <c r="P3847" s="36">
        <v>12</v>
      </c>
      <c r="Q3847" s="37">
        <v>86</v>
      </c>
      <c r="R3847" s="36">
        <v>10</v>
      </c>
      <c r="S3847" s="39">
        <f t="shared" si="129"/>
        <v>86</v>
      </c>
      <c r="T3847" s="34" t="s">
        <v>44</v>
      </c>
      <c r="U3847" s="12">
        <f>(alpha+(beta/(1+EXP((((-1)*ceta)+(delta*LN(speed)))+(epsilon*speed)))))</f>
        <v>1.7357234660821388</v>
      </c>
      <c r="V3847" s="8">
        <f t="shared" si="130"/>
        <v>86</v>
      </c>
    </row>
    <row r="3848" spans="1:22">
      <c r="A3848" s="34" t="s">
        <v>19</v>
      </c>
      <c r="B3848" s="34" t="s">
        <v>68</v>
      </c>
      <c r="C3848" s="5" t="s">
        <v>128</v>
      </c>
      <c r="D3848" s="35" t="s">
        <v>87</v>
      </c>
      <c r="E3848" s="36" t="s">
        <v>16</v>
      </c>
      <c r="F3848" s="37">
        <v>50</v>
      </c>
      <c r="G3848" s="38">
        <v>0.02</v>
      </c>
      <c r="H3848" s="34">
        <v>0.99497005738867761</v>
      </c>
      <c r="I3848" s="35">
        <v>11.866002734467823</v>
      </c>
      <c r="J3848" s="35">
        <v>-6.689335091593912E-2</v>
      </c>
      <c r="K3848" s="35">
        <v>120.44099683068009</v>
      </c>
      <c r="L3848" s="35">
        <v>-1.0608433155499104</v>
      </c>
      <c r="M3848" s="35">
        <v>0</v>
      </c>
      <c r="N3848" s="35">
        <v>0</v>
      </c>
      <c r="O3848" s="35">
        <v>0</v>
      </c>
      <c r="P3848" s="36">
        <v>12</v>
      </c>
      <c r="Q3848" s="37">
        <v>86</v>
      </c>
      <c r="R3848" s="36">
        <v>1</v>
      </c>
      <c r="S3848" s="39">
        <f t="shared" si="129"/>
        <v>86</v>
      </c>
      <c r="T3848" s="34" t="s">
        <v>30</v>
      </c>
      <c r="U3848" s="12">
        <f>((alpha*(speed^beta))+(ceta*(speed^delta)))</f>
        <v>9.876455507723028</v>
      </c>
      <c r="V3848" s="8">
        <f t="shared" si="130"/>
        <v>86</v>
      </c>
    </row>
    <row r="3849" spans="1:22">
      <c r="A3849" s="34" t="s">
        <v>19</v>
      </c>
      <c r="B3849" s="34" t="s">
        <v>68</v>
      </c>
      <c r="C3849" s="5" t="s">
        <v>128</v>
      </c>
      <c r="D3849" s="35" t="s">
        <v>87</v>
      </c>
      <c r="E3849" s="36" t="s">
        <v>14</v>
      </c>
      <c r="F3849" s="37">
        <v>50</v>
      </c>
      <c r="G3849" s="38">
        <v>0.02</v>
      </c>
      <c r="H3849" s="34">
        <v>0.99841733727779336</v>
      </c>
      <c r="I3849" s="35">
        <v>-0.3812638243970165</v>
      </c>
      <c r="J3849" s="35">
        <v>9.0886766204974018E-2</v>
      </c>
      <c r="K3849" s="35">
        <v>1.4387767191644336</v>
      </c>
      <c r="L3849" s="35">
        <v>0</v>
      </c>
      <c r="M3849" s="35">
        <v>0</v>
      </c>
      <c r="N3849" s="35">
        <v>0</v>
      </c>
      <c r="O3849" s="35">
        <v>0</v>
      </c>
      <c r="P3849" s="36">
        <v>12</v>
      </c>
      <c r="Q3849" s="37">
        <v>86</v>
      </c>
      <c r="R3849" s="36">
        <v>2</v>
      </c>
      <c r="S3849" s="39">
        <f t="shared" si="129"/>
        <v>86</v>
      </c>
      <c r="T3849" s="34" t="s">
        <v>31</v>
      </c>
      <c r="U3849" s="12">
        <f>((alpha+(beta*speed))^((-1)/ceta))</f>
        <v>0.2479872853982443</v>
      </c>
      <c r="V3849" s="8">
        <f t="shared" si="130"/>
        <v>86</v>
      </c>
    </row>
    <row r="3850" spans="1:22">
      <c r="A3850" s="34" t="s">
        <v>19</v>
      </c>
      <c r="B3850" s="34" t="s">
        <v>68</v>
      </c>
      <c r="C3850" s="5" t="s">
        <v>128</v>
      </c>
      <c r="D3850" s="35" t="s">
        <v>87</v>
      </c>
      <c r="E3850" s="36" t="s">
        <v>18</v>
      </c>
      <c r="F3850" s="37">
        <v>50</v>
      </c>
      <c r="G3850" s="38">
        <v>0.02</v>
      </c>
      <c r="H3850" s="34">
        <v>0.99417840318621953</v>
      </c>
      <c r="I3850" s="35">
        <v>-0.3528969779046871</v>
      </c>
      <c r="J3850" s="35">
        <v>6.7485698509770753</v>
      </c>
      <c r="K3850" s="35">
        <v>-0.37312578833715854</v>
      </c>
      <c r="L3850" s="35">
        <v>0</v>
      </c>
      <c r="M3850" s="35">
        <v>0</v>
      </c>
      <c r="N3850" s="35">
        <v>0</v>
      </c>
      <c r="O3850" s="35">
        <v>0</v>
      </c>
      <c r="P3850" s="36">
        <v>12</v>
      </c>
      <c r="Q3850" s="37">
        <v>86</v>
      </c>
      <c r="R3850" s="36">
        <v>13</v>
      </c>
      <c r="S3850" s="39">
        <f t="shared" si="129"/>
        <v>86</v>
      </c>
      <c r="T3850" s="34" t="s">
        <v>50</v>
      </c>
      <c r="U3850" s="12">
        <f>EXP((alpha+(beta/speed))+(ceta*LN(speed)))</f>
        <v>0.14421398407470498</v>
      </c>
      <c r="V3850" s="8">
        <f t="shared" si="130"/>
        <v>86</v>
      </c>
    </row>
    <row r="3851" spans="1:22">
      <c r="A3851" s="34" t="s">
        <v>19</v>
      </c>
      <c r="B3851" s="34" t="s">
        <v>68</v>
      </c>
      <c r="C3851" s="5" t="s">
        <v>128</v>
      </c>
      <c r="D3851" s="35" t="s">
        <v>87</v>
      </c>
      <c r="E3851" s="36" t="s">
        <v>17</v>
      </c>
      <c r="F3851" s="37">
        <v>50</v>
      </c>
      <c r="G3851" s="38">
        <v>0.02</v>
      </c>
      <c r="H3851" s="34">
        <v>0.98518131087778338</v>
      </c>
      <c r="I3851" s="35">
        <v>2592.5937044657385</v>
      </c>
      <c r="J3851" s="35">
        <v>1.008286949886529</v>
      </c>
      <c r="K3851" s="35">
        <v>-0.58233493531512259</v>
      </c>
      <c r="L3851" s="35">
        <v>0</v>
      </c>
      <c r="M3851" s="35">
        <v>0</v>
      </c>
      <c r="N3851" s="35">
        <v>0</v>
      </c>
      <c r="O3851" s="35">
        <v>0</v>
      </c>
      <c r="P3851" s="36">
        <v>12</v>
      </c>
      <c r="Q3851" s="37">
        <v>86</v>
      </c>
      <c r="R3851" s="36">
        <v>0</v>
      </c>
      <c r="S3851" s="39">
        <f t="shared" si="129"/>
        <v>86</v>
      </c>
      <c r="T3851" s="34" t="s">
        <v>29</v>
      </c>
      <c r="U3851" s="12">
        <f>((alpha*(beta^speed))*(speed^ceta))</f>
        <v>393.95353885320088</v>
      </c>
      <c r="V3851" s="8">
        <f t="shared" si="130"/>
        <v>86</v>
      </c>
    </row>
    <row r="3852" spans="1:22">
      <c r="A3852" s="34" t="s">
        <v>19</v>
      </c>
      <c r="B3852" s="34" t="s">
        <v>68</v>
      </c>
      <c r="C3852" s="5" t="s">
        <v>128</v>
      </c>
      <c r="D3852" s="35" t="s">
        <v>87</v>
      </c>
      <c r="E3852" s="36" t="s">
        <v>15</v>
      </c>
      <c r="F3852" s="37">
        <v>100</v>
      </c>
      <c r="G3852" s="38">
        <v>0.02</v>
      </c>
      <c r="H3852" s="34">
        <v>0.93386022485893172</v>
      </c>
      <c r="I3852" s="35">
        <v>-1.8146764909555941E-5</v>
      </c>
      <c r="J3852" s="35">
        <v>3.5224991647083382E-3</v>
      </c>
      <c r="K3852" s="35">
        <v>-0.23670806268173733</v>
      </c>
      <c r="L3852" s="35">
        <v>7.4811844567214107</v>
      </c>
      <c r="M3852" s="35">
        <v>0</v>
      </c>
      <c r="N3852" s="35">
        <v>0</v>
      </c>
      <c r="O3852" s="35">
        <v>0</v>
      </c>
      <c r="P3852" s="36">
        <v>12</v>
      </c>
      <c r="Q3852" s="37">
        <v>86</v>
      </c>
      <c r="R3852" s="36">
        <v>14</v>
      </c>
      <c r="S3852" s="39">
        <f t="shared" si="129"/>
        <v>86</v>
      </c>
      <c r="T3852" s="34" t="s">
        <v>51</v>
      </c>
      <c r="U3852" s="12">
        <f>(((alpha*(speed^3))+(beta*(speed^2))+(ceta*speed))+delta)</f>
        <v>1.6343361869623587</v>
      </c>
      <c r="V3852" s="8">
        <f t="shared" si="130"/>
        <v>86</v>
      </c>
    </row>
    <row r="3853" spans="1:22">
      <c r="A3853" s="34" t="s">
        <v>19</v>
      </c>
      <c r="B3853" s="34" t="s">
        <v>68</v>
      </c>
      <c r="C3853" s="5" t="s">
        <v>128</v>
      </c>
      <c r="D3853" s="35" t="s">
        <v>87</v>
      </c>
      <c r="E3853" s="36" t="s">
        <v>16</v>
      </c>
      <c r="F3853" s="37">
        <v>100</v>
      </c>
      <c r="G3853" s="38">
        <v>0.02</v>
      </c>
      <c r="H3853" s="34">
        <v>0.99263006021764233</v>
      </c>
      <c r="I3853" s="35">
        <v>3.3599606302702201</v>
      </c>
      <c r="J3853" s="35">
        <v>2.9925942452403818</v>
      </c>
      <c r="K3853" s="35">
        <v>-0.21428941412620489</v>
      </c>
      <c r="L3853" s="35">
        <v>0</v>
      </c>
      <c r="M3853" s="35">
        <v>0</v>
      </c>
      <c r="N3853" s="35">
        <v>0</v>
      </c>
      <c r="O3853" s="35">
        <v>0</v>
      </c>
      <c r="P3853" s="36">
        <v>12</v>
      </c>
      <c r="Q3853" s="37">
        <v>86</v>
      </c>
      <c r="R3853" s="36">
        <v>13</v>
      </c>
      <c r="S3853" s="39">
        <f t="shared" si="129"/>
        <v>86</v>
      </c>
      <c r="T3853" s="34" t="s">
        <v>50</v>
      </c>
      <c r="U3853" s="12">
        <f>EXP((alpha+(beta/speed))+(ceta*LN(speed)))</f>
        <v>11.475780434375563</v>
      </c>
      <c r="V3853" s="8">
        <f t="shared" si="130"/>
        <v>86</v>
      </c>
    </row>
    <row r="3854" spans="1:22">
      <c r="A3854" s="34" t="s">
        <v>19</v>
      </c>
      <c r="B3854" s="34" t="s">
        <v>68</v>
      </c>
      <c r="C3854" s="5" t="s">
        <v>128</v>
      </c>
      <c r="D3854" s="35" t="s">
        <v>87</v>
      </c>
      <c r="E3854" s="36" t="s">
        <v>14</v>
      </c>
      <c r="F3854" s="37">
        <v>100</v>
      </c>
      <c r="G3854" s="38">
        <v>0.02</v>
      </c>
      <c r="H3854" s="34">
        <v>0.99777481981330529</v>
      </c>
      <c r="I3854" s="35">
        <v>-1.4014998583241136</v>
      </c>
      <c r="J3854" s="35">
        <v>0.81131791793702823</v>
      </c>
      <c r="K3854" s="35">
        <v>0.40159499474386096</v>
      </c>
      <c r="L3854" s="35">
        <v>0</v>
      </c>
      <c r="M3854" s="35">
        <v>0</v>
      </c>
      <c r="N3854" s="35">
        <v>0</v>
      </c>
      <c r="O3854" s="35">
        <v>0</v>
      </c>
      <c r="P3854" s="36">
        <v>12</v>
      </c>
      <c r="Q3854" s="37">
        <v>86</v>
      </c>
      <c r="R3854" s="36">
        <v>6</v>
      </c>
      <c r="S3854" s="39">
        <f t="shared" si="129"/>
        <v>86</v>
      </c>
      <c r="T3854" s="34" t="s">
        <v>37</v>
      </c>
      <c r="U3854" s="12">
        <f>(1/(alpha+(beta*(speed^ceta))))</f>
        <v>0.28966749891461374</v>
      </c>
      <c r="V3854" s="8">
        <f t="shared" si="130"/>
        <v>86</v>
      </c>
    </row>
    <row r="3855" spans="1:22">
      <c r="A3855" s="34" t="s">
        <v>19</v>
      </c>
      <c r="B3855" s="34" t="s">
        <v>68</v>
      </c>
      <c r="C3855" s="5" t="s">
        <v>128</v>
      </c>
      <c r="D3855" s="35" t="s">
        <v>87</v>
      </c>
      <c r="E3855" s="36" t="s">
        <v>18</v>
      </c>
      <c r="F3855" s="37">
        <v>100</v>
      </c>
      <c r="G3855" s="38">
        <v>0.02</v>
      </c>
      <c r="H3855" s="34">
        <v>0.98570121948464395</v>
      </c>
      <c r="I3855" s="35">
        <v>2.9846479657598208</v>
      </c>
      <c r="J3855" s="35">
        <v>1.0068815019554533</v>
      </c>
      <c r="K3855" s="35">
        <v>-0.76179347133903885</v>
      </c>
      <c r="L3855" s="35">
        <v>0</v>
      </c>
      <c r="M3855" s="35">
        <v>0</v>
      </c>
      <c r="N3855" s="35">
        <v>0</v>
      </c>
      <c r="O3855" s="35">
        <v>0</v>
      </c>
      <c r="P3855" s="36">
        <v>12</v>
      </c>
      <c r="Q3855" s="37">
        <v>86</v>
      </c>
      <c r="R3855" s="36">
        <v>0</v>
      </c>
      <c r="S3855" s="39">
        <f t="shared" si="129"/>
        <v>86</v>
      </c>
      <c r="T3855" s="34" t="s">
        <v>29</v>
      </c>
      <c r="U3855" s="12">
        <f>((alpha*(beta^speed))*(speed^ceta))</f>
        <v>0.18086060366548973</v>
      </c>
      <c r="V3855" s="8">
        <f t="shared" si="130"/>
        <v>86</v>
      </c>
    </row>
    <row r="3856" spans="1:22">
      <c r="A3856" s="34" t="s">
        <v>19</v>
      </c>
      <c r="B3856" s="34" t="s">
        <v>68</v>
      </c>
      <c r="C3856" s="5" t="s">
        <v>128</v>
      </c>
      <c r="D3856" s="35" t="s">
        <v>87</v>
      </c>
      <c r="E3856" s="36" t="s">
        <v>17</v>
      </c>
      <c r="F3856" s="37">
        <v>100</v>
      </c>
      <c r="G3856" s="38">
        <v>0.02</v>
      </c>
      <c r="H3856" s="34">
        <v>0.97817261060447835</v>
      </c>
      <c r="I3856" s="35">
        <v>2430.121218928492</v>
      </c>
      <c r="J3856" s="35">
        <v>1.0063558035859288</v>
      </c>
      <c r="K3856" s="35">
        <v>-0.48180204203036225</v>
      </c>
      <c r="L3856" s="35">
        <v>0</v>
      </c>
      <c r="M3856" s="35">
        <v>0</v>
      </c>
      <c r="N3856" s="35">
        <v>0</v>
      </c>
      <c r="O3856" s="35">
        <v>0</v>
      </c>
      <c r="P3856" s="36">
        <v>12</v>
      </c>
      <c r="Q3856" s="37">
        <v>86</v>
      </c>
      <c r="R3856" s="36">
        <v>0</v>
      </c>
      <c r="S3856" s="39">
        <f t="shared" si="129"/>
        <v>86</v>
      </c>
      <c r="T3856" s="34" t="s">
        <v>29</v>
      </c>
      <c r="U3856" s="12">
        <f>((alpha*(beta^speed))*(speed^ceta))</f>
        <v>490.0229327569831</v>
      </c>
      <c r="V3856" s="8">
        <f t="shared" si="130"/>
        <v>86</v>
      </c>
    </row>
    <row r="3857" spans="1:22">
      <c r="A3857" s="34" t="s">
        <v>19</v>
      </c>
      <c r="B3857" s="34" t="s">
        <v>68</v>
      </c>
      <c r="C3857" s="5" t="s">
        <v>128</v>
      </c>
      <c r="D3857" s="35" t="s">
        <v>87</v>
      </c>
      <c r="E3857" s="36" t="s">
        <v>15</v>
      </c>
      <c r="F3857" s="37">
        <v>0</v>
      </c>
      <c r="G3857" s="38">
        <v>0.04</v>
      </c>
      <c r="H3857" s="34">
        <v>0.98108302231463007</v>
      </c>
      <c r="I3857" s="35">
        <v>1.7103421838436825</v>
      </c>
      <c r="J3857" s="35">
        <v>-0.1094775899954334</v>
      </c>
      <c r="K3857" s="35">
        <v>48.404004952939509</v>
      </c>
      <c r="L3857" s="35">
        <v>-1.0645688009665808</v>
      </c>
      <c r="M3857" s="35">
        <v>0</v>
      </c>
      <c r="N3857" s="35">
        <v>0</v>
      </c>
      <c r="O3857" s="35">
        <v>0</v>
      </c>
      <c r="P3857" s="36">
        <v>12</v>
      </c>
      <c r="Q3857" s="37">
        <v>86</v>
      </c>
      <c r="R3857" s="36">
        <v>1</v>
      </c>
      <c r="S3857" s="39">
        <f t="shared" si="129"/>
        <v>86</v>
      </c>
      <c r="T3857" s="34" t="s">
        <v>30</v>
      </c>
      <c r="U3857" s="12">
        <f>((alpha*(speed^beta))+(ceta*(speed^delta)))</f>
        <v>1.4724223127060616</v>
      </c>
      <c r="V3857" s="8">
        <f t="shared" si="130"/>
        <v>86</v>
      </c>
    </row>
    <row r="3858" spans="1:22">
      <c r="A3858" s="34" t="s">
        <v>19</v>
      </c>
      <c r="B3858" s="34" t="s">
        <v>68</v>
      </c>
      <c r="C3858" s="5" t="s">
        <v>128</v>
      </c>
      <c r="D3858" s="35" t="s">
        <v>87</v>
      </c>
      <c r="E3858" s="36" t="s">
        <v>16</v>
      </c>
      <c r="F3858" s="37">
        <v>0</v>
      </c>
      <c r="G3858" s="38">
        <v>0.04</v>
      </c>
      <c r="H3858" s="34">
        <v>0.99599195016284858</v>
      </c>
      <c r="I3858" s="35">
        <v>325.51593640147183</v>
      </c>
      <c r="J3858" s="35">
        <v>-1.6518633740763684</v>
      </c>
      <c r="K3858" s="35">
        <v>18.989084304364713</v>
      </c>
      <c r="L3858" s="35">
        <v>-0.13720148149953953</v>
      </c>
      <c r="M3858" s="35">
        <v>0</v>
      </c>
      <c r="N3858" s="35">
        <v>0</v>
      </c>
      <c r="O3858" s="35">
        <v>0</v>
      </c>
      <c r="P3858" s="36">
        <v>12</v>
      </c>
      <c r="Q3858" s="37">
        <v>86</v>
      </c>
      <c r="R3858" s="36">
        <v>1</v>
      </c>
      <c r="S3858" s="39">
        <f t="shared" si="129"/>
        <v>86</v>
      </c>
      <c r="T3858" s="34" t="s">
        <v>30</v>
      </c>
      <c r="U3858" s="12">
        <f>((alpha*(speed^beta))+(ceta*(speed^delta)))</f>
        <v>10.513461437003448</v>
      </c>
      <c r="V3858" s="8">
        <f t="shared" si="130"/>
        <v>86</v>
      </c>
    </row>
    <row r="3859" spans="1:22">
      <c r="A3859" s="34" t="s">
        <v>19</v>
      </c>
      <c r="B3859" s="34" t="s">
        <v>68</v>
      </c>
      <c r="C3859" s="5" t="s">
        <v>128</v>
      </c>
      <c r="D3859" s="35" t="s">
        <v>87</v>
      </c>
      <c r="E3859" s="36" t="s">
        <v>14</v>
      </c>
      <c r="F3859" s="37">
        <v>0</v>
      </c>
      <c r="G3859" s="38">
        <v>0.04</v>
      </c>
      <c r="H3859" s="34">
        <v>0.99835719190715932</v>
      </c>
      <c r="I3859" s="35">
        <v>16.79243986643171</v>
      </c>
      <c r="J3859" s="35">
        <v>1.0062647311267616</v>
      </c>
      <c r="K3859" s="35">
        <v>-1.0502924268219982</v>
      </c>
      <c r="L3859" s="35">
        <v>0</v>
      </c>
      <c r="M3859" s="35">
        <v>0</v>
      </c>
      <c r="N3859" s="35">
        <v>0</v>
      </c>
      <c r="O3859" s="35">
        <v>0</v>
      </c>
      <c r="P3859" s="36">
        <v>12</v>
      </c>
      <c r="Q3859" s="37">
        <v>86</v>
      </c>
      <c r="R3859" s="36">
        <v>0</v>
      </c>
      <c r="S3859" s="39">
        <f t="shared" si="129"/>
        <v>86</v>
      </c>
      <c r="T3859" s="34" t="s">
        <v>29</v>
      </c>
      <c r="U3859" s="12">
        <f>((alpha*(beta^speed))*(speed^ceta))</f>
        <v>0.26704123960074594</v>
      </c>
      <c r="V3859" s="8">
        <f t="shared" si="130"/>
        <v>86</v>
      </c>
    </row>
    <row r="3860" spans="1:22">
      <c r="A3860" s="34" t="s">
        <v>19</v>
      </c>
      <c r="B3860" s="34" t="s">
        <v>68</v>
      </c>
      <c r="C3860" s="5" t="s">
        <v>128</v>
      </c>
      <c r="D3860" s="35" t="s">
        <v>87</v>
      </c>
      <c r="E3860" s="36" t="s">
        <v>18</v>
      </c>
      <c r="F3860" s="37">
        <v>0</v>
      </c>
      <c r="G3860" s="38">
        <v>0.04</v>
      </c>
      <c r="H3860" s="34">
        <v>0.99644410766588987</v>
      </c>
      <c r="I3860" s="35">
        <v>1.0365093757241302</v>
      </c>
      <c r="J3860" s="35">
        <v>-0.45209870769274818</v>
      </c>
      <c r="K3860" s="35">
        <v>23.583713697936115</v>
      </c>
      <c r="L3860" s="35">
        <v>-2.0144934403405568</v>
      </c>
      <c r="M3860" s="35">
        <v>0</v>
      </c>
      <c r="N3860" s="35">
        <v>0</v>
      </c>
      <c r="O3860" s="35">
        <v>0</v>
      </c>
      <c r="P3860" s="36">
        <v>12</v>
      </c>
      <c r="Q3860" s="37">
        <v>86</v>
      </c>
      <c r="R3860" s="36">
        <v>1</v>
      </c>
      <c r="S3860" s="39">
        <f t="shared" si="129"/>
        <v>86</v>
      </c>
      <c r="T3860" s="34" t="s">
        <v>30</v>
      </c>
      <c r="U3860" s="12">
        <f>((alpha*(speed^beta))+(ceta*(speed^delta)))</f>
        <v>0.14134248560470719</v>
      </c>
      <c r="V3860" s="8">
        <f t="shared" si="130"/>
        <v>86</v>
      </c>
    </row>
    <row r="3861" spans="1:22">
      <c r="A3861" s="34" t="s">
        <v>19</v>
      </c>
      <c r="B3861" s="34" t="s">
        <v>68</v>
      </c>
      <c r="C3861" s="5" t="s">
        <v>128</v>
      </c>
      <c r="D3861" s="35" t="s">
        <v>87</v>
      </c>
      <c r="E3861" s="36" t="s">
        <v>17</v>
      </c>
      <c r="F3861" s="37">
        <v>0</v>
      </c>
      <c r="G3861" s="38">
        <v>0.04</v>
      </c>
      <c r="H3861" s="34">
        <v>0.99248647455062688</v>
      </c>
      <c r="I3861" s="35">
        <v>2522.6125971939755</v>
      </c>
      <c r="J3861" s="35">
        <v>1.0097717760128144</v>
      </c>
      <c r="K3861" s="35">
        <v>-0.58637656820253448</v>
      </c>
      <c r="L3861" s="35">
        <v>0</v>
      </c>
      <c r="M3861" s="35">
        <v>0</v>
      </c>
      <c r="N3861" s="35">
        <v>0</v>
      </c>
      <c r="O3861" s="35">
        <v>0</v>
      </c>
      <c r="P3861" s="36">
        <v>12</v>
      </c>
      <c r="Q3861" s="37">
        <v>86</v>
      </c>
      <c r="R3861" s="36">
        <v>0</v>
      </c>
      <c r="S3861" s="39">
        <f t="shared" si="129"/>
        <v>86</v>
      </c>
      <c r="T3861" s="34" t="s">
        <v>29</v>
      </c>
      <c r="U3861" s="12">
        <f>((alpha*(beta^speed))*(speed^ceta))</f>
        <v>427.27115329688991</v>
      </c>
      <c r="V3861" s="8">
        <f t="shared" si="130"/>
        <v>86</v>
      </c>
    </row>
    <row r="3862" spans="1:22">
      <c r="A3862" s="34" t="s">
        <v>19</v>
      </c>
      <c r="B3862" s="34" t="s">
        <v>68</v>
      </c>
      <c r="C3862" s="5" t="s">
        <v>128</v>
      </c>
      <c r="D3862" s="35" t="s">
        <v>87</v>
      </c>
      <c r="E3862" s="36" t="s">
        <v>15</v>
      </c>
      <c r="F3862" s="37">
        <v>50</v>
      </c>
      <c r="G3862" s="38">
        <v>0.04</v>
      </c>
      <c r="H3862" s="34">
        <v>0.97158228441678718</v>
      </c>
      <c r="I3862" s="35">
        <v>1.0064587507788232</v>
      </c>
      <c r="J3862" s="35">
        <v>26.242037002137625</v>
      </c>
      <c r="K3862" s="35">
        <v>-8.9280236856028872E-2</v>
      </c>
      <c r="L3862" s="35">
        <v>0.58067411670322133</v>
      </c>
      <c r="M3862" s="35">
        <v>1.4812217135058821E-2</v>
      </c>
      <c r="N3862" s="35">
        <v>0</v>
      </c>
      <c r="O3862" s="35">
        <v>0</v>
      </c>
      <c r="P3862" s="36">
        <v>12</v>
      </c>
      <c r="Q3862" s="37">
        <v>83</v>
      </c>
      <c r="R3862" s="36">
        <v>10</v>
      </c>
      <c r="S3862" s="39">
        <f t="shared" si="129"/>
        <v>83</v>
      </c>
      <c r="T3862" s="34" t="s">
        <v>44</v>
      </c>
      <c r="U3862" s="12">
        <f>(alpha+(beta/(1+EXP((((-1)*ceta)+(delta*LN(speed)))+(epsilon*speed)))))</f>
        <v>1.5350257824552274</v>
      </c>
      <c r="V3862" s="8">
        <f t="shared" si="130"/>
        <v>83</v>
      </c>
    </row>
    <row r="3863" spans="1:22">
      <c r="A3863" s="34" t="s">
        <v>19</v>
      </c>
      <c r="B3863" s="34" t="s">
        <v>68</v>
      </c>
      <c r="C3863" s="5" t="s">
        <v>128</v>
      </c>
      <c r="D3863" s="35" t="s">
        <v>87</v>
      </c>
      <c r="E3863" s="36" t="s">
        <v>16</v>
      </c>
      <c r="F3863" s="37">
        <v>50</v>
      </c>
      <c r="G3863" s="38">
        <v>0.04</v>
      </c>
      <c r="H3863" s="34">
        <v>0.98934938396458749</v>
      </c>
      <c r="I3863" s="35">
        <v>65.933553567314277</v>
      </c>
      <c r="J3863" s="35">
        <v>1.0053318185153559</v>
      </c>
      <c r="K3863" s="35">
        <v>-0.44320959186406683</v>
      </c>
      <c r="L3863" s="35">
        <v>0</v>
      </c>
      <c r="M3863" s="35">
        <v>0</v>
      </c>
      <c r="N3863" s="35">
        <v>0</v>
      </c>
      <c r="O3863" s="35">
        <v>0</v>
      </c>
      <c r="P3863" s="36">
        <v>12</v>
      </c>
      <c r="Q3863" s="37">
        <v>83</v>
      </c>
      <c r="R3863" s="36">
        <v>0</v>
      </c>
      <c r="S3863" s="39">
        <f t="shared" si="129"/>
        <v>83</v>
      </c>
      <c r="T3863" s="34" t="s">
        <v>29</v>
      </c>
      <c r="U3863" s="12">
        <f>((alpha*(beta^speed))*(speed^ceta))</f>
        <v>14.462227754825676</v>
      </c>
      <c r="V3863" s="8">
        <f t="shared" si="130"/>
        <v>83</v>
      </c>
    </row>
    <row r="3864" spans="1:22">
      <c r="A3864" s="34" t="s">
        <v>19</v>
      </c>
      <c r="B3864" s="34" t="s">
        <v>68</v>
      </c>
      <c r="C3864" s="5" t="s">
        <v>128</v>
      </c>
      <c r="D3864" s="35" t="s">
        <v>87</v>
      </c>
      <c r="E3864" s="36" t="s">
        <v>14</v>
      </c>
      <c r="F3864" s="37">
        <v>50</v>
      </c>
      <c r="G3864" s="38">
        <v>0.04</v>
      </c>
      <c r="H3864" s="34">
        <v>0.99787301487001412</v>
      </c>
      <c r="I3864" s="35">
        <v>1.6208018526926131</v>
      </c>
      <c r="J3864" s="35">
        <v>-0.3710401558696021</v>
      </c>
      <c r="K3864" s="35">
        <v>52.364433799324374</v>
      </c>
      <c r="L3864" s="35">
        <v>-1.7557055004168169</v>
      </c>
      <c r="M3864" s="35">
        <v>0</v>
      </c>
      <c r="N3864" s="35">
        <v>0</v>
      </c>
      <c r="O3864" s="35">
        <v>0</v>
      </c>
      <c r="P3864" s="36">
        <v>12</v>
      </c>
      <c r="Q3864" s="37">
        <v>83</v>
      </c>
      <c r="R3864" s="36">
        <v>1</v>
      </c>
      <c r="S3864" s="39">
        <f t="shared" si="129"/>
        <v>83</v>
      </c>
      <c r="T3864" s="34" t="s">
        <v>30</v>
      </c>
      <c r="U3864" s="12">
        <f>((alpha*(speed^beta))+(ceta*(speed^delta)))</f>
        <v>0.33691105650109943</v>
      </c>
      <c r="V3864" s="8">
        <f t="shared" si="130"/>
        <v>83</v>
      </c>
    </row>
    <row r="3865" spans="1:22">
      <c r="A3865" s="34" t="s">
        <v>19</v>
      </c>
      <c r="B3865" s="34" t="s">
        <v>68</v>
      </c>
      <c r="C3865" s="5" t="s">
        <v>128</v>
      </c>
      <c r="D3865" s="35" t="s">
        <v>87</v>
      </c>
      <c r="E3865" s="36" t="s">
        <v>18</v>
      </c>
      <c r="F3865" s="37">
        <v>50</v>
      </c>
      <c r="G3865" s="38">
        <v>0.04</v>
      </c>
      <c r="H3865" s="34">
        <v>0.99237274596769209</v>
      </c>
      <c r="I3865" s="35">
        <v>13.89417607396085</v>
      </c>
      <c r="J3865" s="35">
        <v>-17.535159963595355</v>
      </c>
      <c r="K3865" s="35">
        <v>-0.15569644376698077</v>
      </c>
      <c r="L3865" s="35">
        <v>0</v>
      </c>
      <c r="M3865" s="35">
        <v>0</v>
      </c>
      <c r="N3865" s="35">
        <v>0</v>
      </c>
      <c r="O3865" s="35">
        <v>0</v>
      </c>
      <c r="P3865" s="36">
        <v>12</v>
      </c>
      <c r="Q3865" s="37">
        <v>83</v>
      </c>
      <c r="R3865" s="36">
        <v>6</v>
      </c>
      <c r="S3865" s="39">
        <f t="shared" si="129"/>
        <v>83</v>
      </c>
      <c r="T3865" s="34" t="s">
        <v>37</v>
      </c>
      <c r="U3865" s="12">
        <f>(1/(alpha+(beta*(speed^ceta))))</f>
        <v>0.1967988012223191</v>
      </c>
      <c r="V3865" s="8">
        <f t="shared" si="130"/>
        <v>83</v>
      </c>
    </row>
    <row r="3866" spans="1:22">
      <c r="A3866" s="34" t="s">
        <v>19</v>
      </c>
      <c r="B3866" s="34" t="s">
        <v>68</v>
      </c>
      <c r="C3866" s="5" t="s">
        <v>128</v>
      </c>
      <c r="D3866" s="35" t="s">
        <v>87</v>
      </c>
      <c r="E3866" s="36" t="s">
        <v>17</v>
      </c>
      <c r="F3866" s="37">
        <v>50</v>
      </c>
      <c r="G3866" s="38">
        <v>0.04</v>
      </c>
      <c r="H3866" s="34">
        <v>0.98667738214640388</v>
      </c>
      <c r="I3866" s="35">
        <v>2241.624517457044</v>
      </c>
      <c r="J3866" s="35">
        <v>1.0069606804385374</v>
      </c>
      <c r="K3866" s="35">
        <v>-0.42932123680720496</v>
      </c>
      <c r="L3866" s="35">
        <v>0</v>
      </c>
      <c r="M3866" s="35">
        <v>0</v>
      </c>
      <c r="N3866" s="35">
        <v>0</v>
      </c>
      <c r="O3866" s="35">
        <v>0</v>
      </c>
      <c r="P3866" s="36">
        <v>12</v>
      </c>
      <c r="Q3866" s="37">
        <v>83</v>
      </c>
      <c r="R3866" s="36">
        <v>0</v>
      </c>
      <c r="S3866" s="39">
        <f t="shared" si="129"/>
        <v>83</v>
      </c>
      <c r="T3866" s="34" t="s">
        <v>29</v>
      </c>
      <c r="U3866" s="12">
        <f>((alpha*(beta^speed))*(speed^ceta))</f>
        <v>597.99897333842421</v>
      </c>
      <c r="V3866" s="8">
        <f t="shared" si="130"/>
        <v>83</v>
      </c>
    </row>
    <row r="3867" spans="1:22">
      <c r="A3867" s="34" t="s">
        <v>19</v>
      </c>
      <c r="B3867" s="34" t="s">
        <v>68</v>
      </c>
      <c r="C3867" s="5" t="s">
        <v>128</v>
      </c>
      <c r="D3867" s="35" t="s">
        <v>87</v>
      </c>
      <c r="E3867" s="36" t="s">
        <v>15</v>
      </c>
      <c r="F3867" s="37">
        <v>100</v>
      </c>
      <c r="G3867" s="38">
        <v>0.04</v>
      </c>
      <c r="H3867" s="34">
        <v>0.97856804497218464</v>
      </c>
      <c r="I3867" s="35">
        <v>1.2791860707942109</v>
      </c>
      <c r="J3867" s="35">
        <v>7.0197693395603498</v>
      </c>
      <c r="K3867" s="35">
        <v>1.7353038319036103</v>
      </c>
      <c r="L3867" s="35">
        <v>0.34139699790926892</v>
      </c>
      <c r="M3867" s="35">
        <v>4.5468071452784267E-2</v>
      </c>
      <c r="N3867" s="35">
        <v>0</v>
      </c>
      <c r="O3867" s="35">
        <v>0</v>
      </c>
      <c r="P3867" s="36">
        <v>12</v>
      </c>
      <c r="Q3867" s="37">
        <v>69</v>
      </c>
      <c r="R3867" s="36">
        <v>10</v>
      </c>
      <c r="S3867" s="39">
        <f t="shared" si="129"/>
        <v>69</v>
      </c>
      <c r="T3867" s="34" t="s">
        <v>44</v>
      </c>
      <c r="U3867" s="12">
        <f>(alpha+(beta/(1+EXP((((-1)*ceta)+(delta*LN(speed)))+(epsilon*speed)))))</f>
        <v>1.6639428862364904</v>
      </c>
      <c r="V3867" s="8">
        <f t="shared" si="130"/>
        <v>69</v>
      </c>
    </row>
    <row r="3868" spans="1:22">
      <c r="A3868" s="34" t="s">
        <v>19</v>
      </c>
      <c r="B3868" s="34" t="s">
        <v>68</v>
      </c>
      <c r="C3868" s="5" t="s">
        <v>128</v>
      </c>
      <c r="D3868" s="35" t="s">
        <v>87</v>
      </c>
      <c r="E3868" s="36" t="s">
        <v>16</v>
      </c>
      <c r="F3868" s="37">
        <v>100</v>
      </c>
      <c r="G3868" s="38">
        <v>0.04</v>
      </c>
      <c r="H3868" s="34">
        <v>0.9926747702288734</v>
      </c>
      <c r="I3868" s="35">
        <v>66.644703768140872</v>
      </c>
      <c r="J3868" s="35">
        <v>1.0047397601107664</v>
      </c>
      <c r="K3868" s="35">
        <v>-0.37667298983989644</v>
      </c>
      <c r="L3868" s="35">
        <v>0</v>
      </c>
      <c r="M3868" s="35">
        <v>0</v>
      </c>
      <c r="N3868" s="35">
        <v>0</v>
      </c>
      <c r="O3868" s="35">
        <v>0</v>
      </c>
      <c r="P3868" s="36">
        <v>12</v>
      </c>
      <c r="Q3868" s="37">
        <v>69</v>
      </c>
      <c r="R3868" s="36">
        <v>0</v>
      </c>
      <c r="S3868" s="39">
        <f t="shared" si="129"/>
        <v>69</v>
      </c>
      <c r="T3868" s="34" t="s">
        <v>29</v>
      </c>
      <c r="U3868" s="12">
        <f>((alpha*(beta^speed))*(speed^ceta))</f>
        <v>18.74210989041616</v>
      </c>
      <c r="V3868" s="8">
        <f t="shared" si="130"/>
        <v>69</v>
      </c>
    </row>
    <row r="3869" spans="1:22">
      <c r="A3869" s="34" t="s">
        <v>19</v>
      </c>
      <c r="B3869" s="34" t="s">
        <v>68</v>
      </c>
      <c r="C3869" s="5" t="s">
        <v>128</v>
      </c>
      <c r="D3869" s="35" t="s">
        <v>87</v>
      </c>
      <c r="E3869" s="36" t="s">
        <v>14</v>
      </c>
      <c r="F3869" s="37">
        <v>100</v>
      </c>
      <c r="G3869" s="38">
        <v>0.04</v>
      </c>
      <c r="H3869" s="34">
        <v>0.99868077593729931</v>
      </c>
      <c r="I3869" s="35">
        <v>-0.77825531261696224</v>
      </c>
      <c r="J3869" s="35">
        <v>0.11206402250869153</v>
      </c>
      <c r="K3869" s="35">
        <v>2.1253532999194489</v>
      </c>
      <c r="L3869" s="35">
        <v>0</v>
      </c>
      <c r="M3869" s="35">
        <v>0</v>
      </c>
      <c r="N3869" s="35">
        <v>0</v>
      </c>
      <c r="O3869" s="35">
        <v>0</v>
      </c>
      <c r="P3869" s="36">
        <v>12</v>
      </c>
      <c r="Q3869" s="37">
        <v>69</v>
      </c>
      <c r="R3869" s="36">
        <v>2</v>
      </c>
      <c r="S3869" s="39">
        <f t="shared" si="129"/>
        <v>69</v>
      </c>
      <c r="T3869" s="34" t="s">
        <v>31</v>
      </c>
      <c r="U3869" s="12">
        <f>((alpha+(beta*speed))^((-1)/ceta))</f>
        <v>0.40152758150808998</v>
      </c>
      <c r="V3869" s="8">
        <f t="shared" si="130"/>
        <v>69</v>
      </c>
    </row>
    <row r="3870" spans="1:22">
      <c r="A3870" s="34" t="s">
        <v>19</v>
      </c>
      <c r="B3870" s="34" t="s">
        <v>68</v>
      </c>
      <c r="C3870" s="5" t="s">
        <v>128</v>
      </c>
      <c r="D3870" s="35" t="s">
        <v>87</v>
      </c>
      <c r="E3870" s="36" t="s">
        <v>18</v>
      </c>
      <c r="F3870" s="37">
        <v>100</v>
      </c>
      <c r="G3870" s="38">
        <v>0.04</v>
      </c>
      <c r="H3870" s="34">
        <v>0.98873393720824043</v>
      </c>
      <c r="I3870" s="35">
        <v>-6.2492407649650934</v>
      </c>
      <c r="J3870" s="35">
        <v>1.1519022277024871</v>
      </c>
      <c r="K3870" s="35">
        <v>3.0477831142885643</v>
      </c>
      <c r="L3870" s="35">
        <v>0</v>
      </c>
      <c r="M3870" s="35">
        <v>0</v>
      </c>
      <c r="N3870" s="35">
        <v>0</v>
      </c>
      <c r="O3870" s="35">
        <v>0</v>
      </c>
      <c r="P3870" s="36">
        <v>12</v>
      </c>
      <c r="Q3870" s="37">
        <v>69</v>
      </c>
      <c r="R3870" s="36">
        <v>2</v>
      </c>
      <c r="S3870" s="39">
        <f t="shared" si="129"/>
        <v>69</v>
      </c>
      <c r="T3870" s="34" t="s">
        <v>31</v>
      </c>
      <c r="U3870" s="12">
        <f>((alpha+(beta*speed))^((-1)/ceta))</f>
        <v>0.24444318325170933</v>
      </c>
      <c r="V3870" s="8">
        <f t="shared" si="130"/>
        <v>69</v>
      </c>
    </row>
    <row r="3871" spans="1:22">
      <c r="A3871" s="34" t="s">
        <v>19</v>
      </c>
      <c r="B3871" s="34" t="s">
        <v>68</v>
      </c>
      <c r="C3871" s="5" t="s">
        <v>128</v>
      </c>
      <c r="D3871" s="35" t="s">
        <v>87</v>
      </c>
      <c r="E3871" s="36" t="s">
        <v>17</v>
      </c>
      <c r="F3871" s="37">
        <v>100</v>
      </c>
      <c r="G3871" s="38">
        <v>0.04</v>
      </c>
      <c r="H3871" s="34">
        <v>0.98491066305094266</v>
      </c>
      <c r="I3871" s="35">
        <v>519.10042104188403</v>
      </c>
      <c r="J3871" s="35">
        <v>4.4270073444966807E-2</v>
      </c>
      <c r="K3871" s="35">
        <v>3123.7375250288414</v>
      </c>
      <c r="L3871" s="35">
        <v>-0.78547581859667603</v>
      </c>
      <c r="M3871" s="35">
        <v>0</v>
      </c>
      <c r="N3871" s="35">
        <v>0</v>
      </c>
      <c r="O3871" s="35">
        <v>0</v>
      </c>
      <c r="P3871" s="36">
        <v>12</v>
      </c>
      <c r="Q3871" s="37">
        <v>69</v>
      </c>
      <c r="R3871" s="36">
        <v>1</v>
      </c>
      <c r="S3871" s="39">
        <f t="shared" si="129"/>
        <v>69</v>
      </c>
      <c r="T3871" s="34" t="s">
        <v>30</v>
      </c>
      <c r="U3871" s="12">
        <f>((alpha*(speed^beta))+(ceta*(speed^delta)))</f>
        <v>738.39986002433955</v>
      </c>
      <c r="V3871" s="8">
        <f t="shared" si="130"/>
        <v>69</v>
      </c>
    </row>
    <row r="3872" spans="1:22">
      <c r="A3872" s="34" t="s">
        <v>19</v>
      </c>
      <c r="B3872" s="34" t="s">
        <v>68</v>
      </c>
      <c r="C3872" s="5" t="s">
        <v>128</v>
      </c>
      <c r="D3872" s="35" t="s">
        <v>87</v>
      </c>
      <c r="E3872" s="36" t="s">
        <v>15</v>
      </c>
      <c r="F3872" s="37">
        <v>0</v>
      </c>
      <c r="G3872" s="38">
        <v>0.06</v>
      </c>
      <c r="H3872" s="34">
        <v>0.98441940012891704</v>
      </c>
      <c r="I3872" s="35">
        <v>2.9851090886688825</v>
      </c>
      <c r="J3872" s="35">
        <v>0.54055358924515551</v>
      </c>
      <c r="K3872" s="35">
        <v>-0.59474002918859648</v>
      </c>
      <c r="L3872" s="35">
        <v>0</v>
      </c>
      <c r="M3872" s="35">
        <v>0</v>
      </c>
      <c r="N3872" s="35">
        <v>0</v>
      </c>
      <c r="O3872" s="35">
        <v>0</v>
      </c>
      <c r="P3872" s="36">
        <v>12</v>
      </c>
      <c r="Q3872" s="37">
        <v>86</v>
      </c>
      <c r="R3872" s="36">
        <v>13</v>
      </c>
      <c r="S3872" s="39">
        <f t="shared" si="129"/>
        <v>86</v>
      </c>
      <c r="T3872" s="34" t="s">
        <v>50</v>
      </c>
      <c r="U3872" s="12">
        <f>EXP((alpha+(beta/speed))+(ceta*LN(speed)))</f>
        <v>1.4080643425571393</v>
      </c>
      <c r="V3872" s="8">
        <f t="shared" si="130"/>
        <v>86</v>
      </c>
    </row>
    <row r="3873" spans="1:22">
      <c r="A3873" s="34" t="s">
        <v>19</v>
      </c>
      <c r="B3873" s="34" t="s">
        <v>68</v>
      </c>
      <c r="C3873" s="5" t="s">
        <v>128</v>
      </c>
      <c r="D3873" s="35" t="s">
        <v>87</v>
      </c>
      <c r="E3873" s="36" t="s">
        <v>16</v>
      </c>
      <c r="F3873" s="37">
        <v>0</v>
      </c>
      <c r="G3873" s="38">
        <v>0.06</v>
      </c>
      <c r="H3873" s="34">
        <v>0.99523937537869922</v>
      </c>
      <c r="I3873" s="35">
        <v>2.9463856572684475</v>
      </c>
      <c r="J3873" s="35">
        <v>4.6618856704415297</v>
      </c>
      <c r="K3873" s="35">
        <v>-9.6707654213127214E-2</v>
      </c>
      <c r="L3873" s="35">
        <v>0</v>
      </c>
      <c r="M3873" s="35">
        <v>0</v>
      </c>
      <c r="N3873" s="35">
        <v>0</v>
      </c>
      <c r="O3873" s="35">
        <v>0</v>
      </c>
      <c r="P3873" s="36">
        <v>12</v>
      </c>
      <c r="Q3873" s="37">
        <v>86</v>
      </c>
      <c r="R3873" s="36">
        <v>13</v>
      </c>
      <c r="S3873" s="39">
        <f t="shared" si="129"/>
        <v>86</v>
      </c>
      <c r="T3873" s="34" t="s">
        <v>50</v>
      </c>
      <c r="U3873" s="12">
        <f>EXP((alpha+(beta/speed))+(ceta*LN(speed)))</f>
        <v>13.063527045268321</v>
      </c>
      <c r="V3873" s="8">
        <f t="shared" si="130"/>
        <v>86</v>
      </c>
    </row>
    <row r="3874" spans="1:22">
      <c r="A3874" s="34" t="s">
        <v>19</v>
      </c>
      <c r="B3874" s="34" t="s">
        <v>68</v>
      </c>
      <c r="C3874" s="5" t="s">
        <v>128</v>
      </c>
      <c r="D3874" s="35" t="s">
        <v>87</v>
      </c>
      <c r="E3874" s="36" t="s">
        <v>14</v>
      </c>
      <c r="F3874" s="37">
        <v>0</v>
      </c>
      <c r="G3874" s="38">
        <v>0.06</v>
      </c>
      <c r="H3874" s="34">
        <v>0.99839025249341407</v>
      </c>
      <c r="I3874" s="35">
        <v>0.19805258914231677</v>
      </c>
      <c r="J3874" s="35">
        <v>19.642066206586719</v>
      </c>
      <c r="K3874" s="35">
        <v>0.41002549397519023</v>
      </c>
      <c r="L3874" s="35">
        <v>1.3027974356814851</v>
      </c>
      <c r="M3874" s="35">
        <v>-3.8736783035383301E-3</v>
      </c>
      <c r="N3874" s="35">
        <v>0</v>
      </c>
      <c r="O3874" s="35">
        <v>0</v>
      </c>
      <c r="P3874" s="36">
        <v>12</v>
      </c>
      <c r="Q3874" s="37">
        <v>86</v>
      </c>
      <c r="R3874" s="36">
        <v>10</v>
      </c>
      <c r="S3874" s="39">
        <f t="shared" si="129"/>
        <v>86</v>
      </c>
      <c r="T3874" s="34" t="s">
        <v>44</v>
      </c>
      <c r="U3874" s="12">
        <f>(alpha+(beta/(1+EXP((((-1)*ceta)+(delta*LN(speed)))+(epsilon*speed)))))</f>
        <v>0.32191267012409275</v>
      </c>
      <c r="V3874" s="8">
        <f t="shared" si="130"/>
        <v>86</v>
      </c>
    </row>
    <row r="3875" spans="1:22">
      <c r="A3875" s="34" t="s">
        <v>19</v>
      </c>
      <c r="B3875" s="34" t="s">
        <v>68</v>
      </c>
      <c r="C3875" s="5" t="s">
        <v>128</v>
      </c>
      <c r="D3875" s="35" t="s">
        <v>87</v>
      </c>
      <c r="E3875" s="36" t="s">
        <v>18</v>
      </c>
      <c r="F3875" s="37">
        <v>0</v>
      </c>
      <c r="G3875" s="38">
        <v>0.06</v>
      </c>
      <c r="H3875" s="34">
        <v>0.99507567127312424</v>
      </c>
      <c r="I3875" s="35">
        <v>-0.82187450802324113</v>
      </c>
      <c r="J3875" s="35">
        <v>8.3722204117120764</v>
      </c>
      <c r="K3875" s="35">
        <v>-0.2314349933524128</v>
      </c>
      <c r="L3875" s="35">
        <v>0</v>
      </c>
      <c r="M3875" s="35">
        <v>0</v>
      </c>
      <c r="N3875" s="35">
        <v>0</v>
      </c>
      <c r="O3875" s="35">
        <v>0</v>
      </c>
      <c r="P3875" s="36">
        <v>12</v>
      </c>
      <c r="Q3875" s="37">
        <v>86</v>
      </c>
      <c r="R3875" s="36">
        <v>13</v>
      </c>
      <c r="S3875" s="39">
        <f t="shared" si="129"/>
        <v>86</v>
      </c>
      <c r="T3875" s="34" t="s">
        <v>50</v>
      </c>
      <c r="U3875" s="12">
        <f>EXP((alpha+(beta/speed))+(ceta*LN(speed)))</f>
        <v>0.1728355102167238</v>
      </c>
      <c r="V3875" s="8">
        <f t="shared" si="130"/>
        <v>86</v>
      </c>
    </row>
    <row r="3876" spans="1:22">
      <c r="A3876" s="34" t="s">
        <v>19</v>
      </c>
      <c r="B3876" s="34" t="s">
        <v>68</v>
      </c>
      <c r="C3876" s="5" t="s">
        <v>128</v>
      </c>
      <c r="D3876" s="35" t="s">
        <v>87</v>
      </c>
      <c r="E3876" s="36" t="s">
        <v>17</v>
      </c>
      <c r="F3876" s="37">
        <v>0</v>
      </c>
      <c r="G3876" s="38">
        <v>0.06</v>
      </c>
      <c r="H3876" s="34">
        <v>0.99304926110118541</v>
      </c>
      <c r="I3876" s="35">
        <v>2275.7737687180411</v>
      </c>
      <c r="J3876" s="35">
        <v>1.0083461992363802</v>
      </c>
      <c r="K3876" s="35">
        <v>-0.47570577992364466</v>
      </c>
      <c r="L3876" s="35">
        <v>0</v>
      </c>
      <c r="M3876" s="35">
        <v>0</v>
      </c>
      <c r="N3876" s="35">
        <v>0</v>
      </c>
      <c r="O3876" s="35">
        <v>0</v>
      </c>
      <c r="P3876" s="36">
        <v>12</v>
      </c>
      <c r="Q3876" s="37">
        <v>86</v>
      </c>
      <c r="R3876" s="36">
        <v>0</v>
      </c>
      <c r="S3876" s="39">
        <f t="shared" si="129"/>
        <v>86</v>
      </c>
      <c r="T3876" s="34" t="s">
        <v>29</v>
      </c>
      <c r="U3876" s="12">
        <f>((alpha*(beta^speed))*(speed^ceta))</f>
        <v>558.86670684328953</v>
      </c>
      <c r="V3876" s="8">
        <f t="shared" si="130"/>
        <v>86</v>
      </c>
    </row>
    <row r="3877" spans="1:22">
      <c r="A3877" s="34" t="s">
        <v>19</v>
      </c>
      <c r="B3877" s="34" t="s">
        <v>68</v>
      </c>
      <c r="C3877" s="5" t="s">
        <v>128</v>
      </c>
      <c r="D3877" s="35" t="s">
        <v>87</v>
      </c>
      <c r="E3877" s="36" t="s">
        <v>15</v>
      </c>
      <c r="F3877" s="37">
        <v>50</v>
      </c>
      <c r="G3877" s="38">
        <v>0.06</v>
      </c>
      <c r="H3877" s="34">
        <v>0.98284135445396603</v>
      </c>
      <c r="I3877" s="35">
        <v>11.741422866342896</v>
      </c>
      <c r="J3877" s="35">
        <v>0.98838432158795142</v>
      </c>
      <c r="K3877" s="35">
        <v>-0.27850978734490828</v>
      </c>
      <c r="L3877" s="35">
        <v>0</v>
      </c>
      <c r="M3877" s="35">
        <v>0</v>
      </c>
      <c r="N3877" s="35">
        <v>0</v>
      </c>
      <c r="O3877" s="35">
        <v>0</v>
      </c>
      <c r="P3877" s="36">
        <v>12</v>
      </c>
      <c r="Q3877" s="37">
        <v>67</v>
      </c>
      <c r="R3877" s="36">
        <v>0</v>
      </c>
      <c r="S3877" s="39">
        <f t="shared" si="129"/>
        <v>67</v>
      </c>
      <c r="T3877" s="34" t="s">
        <v>29</v>
      </c>
      <c r="U3877" s="12">
        <f>((alpha*(beta^speed))*(speed^ceta))</f>
        <v>1.6640747137697964</v>
      </c>
      <c r="V3877" s="8">
        <f t="shared" si="130"/>
        <v>67</v>
      </c>
    </row>
    <row r="3878" spans="1:22">
      <c r="A3878" s="34" t="s">
        <v>19</v>
      </c>
      <c r="B3878" s="34" t="s">
        <v>68</v>
      </c>
      <c r="C3878" s="5" t="s">
        <v>128</v>
      </c>
      <c r="D3878" s="35" t="s">
        <v>87</v>
      </c>
      <c r="E3878" s="36" t="s">
        <v>16</v>
      </c>
      <c r="F3878" s="37">
        <v>50</v>
      </c>
      <c r="G3878" s="38">
        <v>0.06</v>
      </c>
      <c r="H3878" s="34">
        <v>0.99320144131428045</v>
      </c>
      <c r="I3878" s="35">
        <v>74.10183467918435</v>
      </c>
      <c r="J3878" s="35">
        <v>1.006981049252567</v>
      </c>
      <c r="K3878" s="35">
        <v>-0.42348832405431869</v>
      </c>
      <c r="L3878" s="35">
        <v>0</v>
      </c>
      <c r="M3878" s="35">
        <v>0</v>
      </c>
      <c r="N3878" s="35">
        <v>0</v>
      </c>
      <c r="O3878" s="35">
        <v>0</v>
      </c>
      <c r="P3878" s="36">
        <v>12</v>
      </c>
      <c r="Q3878" s="37">
        <v>67</v>
      </c>
      <c r="R3878" s="36">
        <v>0</v>
      </c>
      <c r="S3878" s="39">
        <f t="shared" si="129"/>
        <v>67</v>
      </c>
      <c r="T3878" s="34" t="s">
        <v>29</v>
      </c>
      <c r="U3878" s="12">
        <f>((alpha*(beta^speed))*(speed^ceta))</f>
        <v>19.903732868384154</v>
      </c>
      <c r="V3878" s="8">
        <f t="shared" si="130"/>
        <v>67</v>
      </c>
    </row>
    <row r="3879" spans="1:22">
      <c r="A3879" s="34" t="s">
        <v>19</v>
      </c>
      <c r="B3879" s="34" t="s">
        <v>68</v>
      </c>
      <c r="C3879" s="5" t="s">
        <v>128</v>
      </c>
      <c r="D3879" s="35" t="s">
        <v>87</v>
      </c>
      <c r="E3879" s="36" t="s">
        <v>14</v>
      </c>
      <c r="F3879" s="37">
        <v>50</v>
      </c>
      <c r="G3879" s="38">
        <v>0.06</v>
      </c>
      <c r="H3879" s="34">
        <v>0.998888555650155</v>
      </c>
      <c r="I3879" s="35">
        <v>-0.63491681826770974</v>
      </c>
      <c r="J3879" s="35">
        <v>0.10055793156698183</v>
      </c>
      <c r="K3879" s="35">
        <v>2.037122373894364</v>
      </c>
      <c r="L3879" s="35">
        <v>0</v>
      </c>
      <c r="M3879" s="35">
        <v>0</v>
      </c>
      <c r="N3879" s="35">
        <v>0</v>
      </c>
      <c r="O3879" s="35">
        <v>0</v>
      </c>
      <c r="P3879" s="36">
        <v>12</v>
      </c>
      <c r="Q3879" s="37">
        <v>67</v>
      </c>
      <c r="R3879" s="36">
        <v>2</v>
      </c>
      <c r="S3879" s="39">
        <f t="shared" si="129"/>
        <v>67</v>
      </c>
      <c r="T3879" s="34" t="s">
        <v>31</v>
      </c>
      <c r="U3879" s="12">
        <f>((alpha+(beta*speed))^((-1)/ceta))</f>
        <v>0.41153282013277825</v>
      </c>
      <c r="V3879" s="8">
        <f t="shared" si="130"/>
        <v>67</v>
      </c>
    </row>
    <row r="3880" spans="1:22">
      <c r="A3880" s="34" t="s">
        <v>19</v>
      </c>
      <c r="B3880" s="34" t="s">
        <v>68</v>
      </c>
      <c r="C3880" s="5" t="s">
        <v>128</v>
      </c>
      <c r="D3880" s="35" t="s">
        <v>87</v>
      </c>
      <c r="E3880" s="36" t="s">
        <v>18</v>
      </c>
      <c r="F3880" s="37">
        <v>50</v>
      </c>
      <c r="G3880" s="38">
        <v>0.06</v>
      </c>
      <c r="H3880" s="34">
        <v>0.99362351959879658</v>
      </c>
      <c r="I3880" s="35">
        <v>-20.916228919416696</v>
      </c>
      <c r="J3880" s="35">
        <v>2.8017440981326662</v>
      </c>
      <c r="K3880" s="35">
        <v>3.7133674075524605</v>
      </c>
      <c r="L3880" s="35">
        <v>0</v>
      </c>
      <c r="M3880" s="35">
        <v>0</v>
      </c>
      <c r="N3880" s="35">
        <v>0</v>
      </c>
      <c r="O3880" s="35">
        <v>0</v>
      </c>
      <c r="P3880" s="36">
        <v>12</v>
      </c>
      <c r="Q3880" s="37">
        <v>67</v>
      </c>
      <c r="R3880" s="36">
        <v>2</v>
      </c>
      <c r="S3880" s="39">
        <f t="shared" si="129"/>
        <v>67</v>
      </c>
      <c r="T3880" s="34" t="s">
        <v>31</v>
      </c>
      <c r="U3880" s="12">
        <f>((alpha+(beta*speed))^((-1)/ceta))</f>
        <v>0.25209721988026823</v>
      </c>
      <c r="V3880" s="8">
        <f t="shared" si="130"/>
        <v>67</v>
      </c>
    </row>
    <row r="3881" spans="1:22">
      <c r="A3881" s="34" t="s">
        <v>19</v>
      </c>
      <c r="B3881" s="34" t="s">
        <v>68</v>
      </c>
      <c r="C3881" s="5" t="s">
        <v>128</v>
      </c>
      <c r="D3881" s="35" t="s">
        <v>87</v>
      </c>
      <c r="E3881" s="36" t="s">
        <v>17</v>
      </c>
      <c r="F3881" s="37">
        <v>50</v>
      </c>
      <c r="G3881" s="38">
        <v>0.06</v>
      </c>
      <c r="H3881" s="34">
        <v>0.99199853053863329</v>
      </c>
      <c r="I3881" s="35">
        <v>659.54754643629929</v>
      </c>
      <c r="J3881" s="35">
        <v>1.7720004613740178E-2</v>
      </c>
      <c r="K3881" s="35">
        <v>4266.4028664085363</v>
      </c>
      <c r="L3881" s="35">
        <v>-1.0263086616667583</v>
      </c>
      <c r="M3881" s="35">
        <v>0</v>
      </c>
      <c r="N3881" s="35">
        <v>0</v>
      </c>
      <c r="O3881" s="35">
        <v>0</v>
      </c>
      <c r="P3881" s="36">
        <v>12</v>
      </c>
      <c r="Q3881" s="37">
        <v>67</v>
      </c>
      <c r="R3881" s="36">
        <v>1</v>
      </c>
      <c r="S3881" s="39">
        <f t="shared" si="129"/>
        <v>67</v>
      </c>
      <c r="T3881" s="34" t="s">
        <v>30</v>
      </c>
      <c r="U3881" s="12">
        <f>((alpha*(speed^beta))+(ceta*(speed^delta)))</f>
        <v>767.57484401100555</v>
      </c>
      <c r="V3881" s="8">
        <f t="shared" si="130"/>
        <v>67</v>
      </c>
    </row>
    <row r="3882" spans="1:22">
      <c r="A3882" s="34" t="s">
        <v>19</v>
      </c>
      <c r="B3882" s="34" t="s">
        <v>68</v>
      </c>
      <c r="C3882" s="5" t="s">
        <v>128</v>
      </c>
      <c r="D3882" s="35" t="s">
        <v>87</v>
      </c>
      <c r="E3882" s="36" t="s">
        <v>15</v>
      </c>
      <c r="F3882" s="37">
        <v>100</v>
      </c>
      <c r="G3882" s="38">
        <v>0.06</v>
      </c>
      <c r="H3882" s="34">
        <v>0.98462136229565578</v>
      </c>
      <c r="I3882" s="35">
        <v>1.9477317472214945E-6</v>
      </c>
      <c r="J3882" s="35">
        <v>1.0358224202299056E-3</v>
      </c>
      <c r="K3882" s="35">
        <v>-0.15941136414768675</v>
      </c>
      <c r="L3882" s="35">
        <v>7.4546684629489519</v>
      </c>
      <c r="M3882" s="35">
        <v>0</v>
      </c>
      <c r="N3882" s="35">
        <v>0</v>
      </c>
      <c r="O3882" s="35">
        <v>0</v>
      </c>
      <c r="P3882" s="36">
        <v>12</v>
      </c>
      <c r="Q3882" s="37">
        <v>52</v>
      </c>
      <c r="R3882" s="36">
        <v>14</v>
      </c>
      <c r="S3882" s="39">
        <f t="shared" si="129"/>
        <v>52</v>
      </c>
      <c r="T3882" s="34" t="s">
        <v>51</v>
      </c>
      <c r="U3882" s="12">
        <f>(((alpha*(speed^3))+(beta*(speed^2))+(ceta*speed))+delta)</f>
        <v>2.240008017084226</v>
      </c>
      <c r="V3882" s="8">
        <f t="shared" si="130"/>
        <v>52</v>
      </c>
    </row>
    <row r="3883" spans="1:22">
      <c r="A3883" s="34" t="s">
        <v>19</v>
      </c>
      <c r="B3883" s="34" t="s">
        <v>68</v>
      </c>
      <c r="C3883" s="5" t="s">
        <v>128</v>
      </c>
      <c r="D3883" s="35" t="s">
        <v>87</v>
      </c>
      <c r="E3883" s="36" t="s">
        <v>16</v>
      </c>
      <c r="F3883" s="37">
        <v>100</v>
      </c>
      <c r="G3883" s="38">
        <v>0.06</v>
      </c>
      <c r="H3883" s="34">
        <v>0.99329258842359047</v>
      </c>
      <c r="I3883" s="35">
        <v>-2.607625316965808E-4</v>
      </c>
      <c r="J3883" s="35">
        <v>3.0432707408943868E-2</v>
      </c>
      <c r="K3883" s="35">
        <v>-1.2789721096660311</v>
      </c>
      <c r="L3883" s="35">
        <v>45.484666798759271</v>
      </c>
      <c r="M3883" s="35">
        <v>0</v>
      </c>
      <c r="N3883" s="35">
        <v>0</v>
      </c>
      <c r="O3883" s="35">
        <v>0</v>
      </c>
      <c r="P3883" s="36">
        <v>12</v>
      </c>
      <c r="Q3883" s="37">
        <v>52</v>
      </c>
      <c r="R3883" s="36">
        <v>14</v>
      </c>
      <c r="S3883" s="39">
        <f t="shared" si="129"/>
        <v>52</v>
      </c>
      <c r="T3883" s="34" t="s">
        <v>51</v>
      </c>
      <c r="U3883" s="12">
        <f>(((alpha*(speed^3))+(beta*(speed^2))+(ceta*speed))+delta)</f>
        <v>24.602859873117033</v>
      </c>
      <c r="V3883" s="8">
        <f t="shared" si="130"/>
        <v>52</v>
      </c>
    </row>
    <row r="3884" spans="1:22">
      <c r="A3884" s="34" t="s">
        <v>19</v>
      </c>
      <c r="B3884" s="34" t="s">
        <v>68</v>
      </c>
      <c r="C3884" s="5" t="s">
        <v>128</v>
      </c>
      <c r="D3884" s="35" t="s">
        <v>87</v>
      </c>
      <c r="E3884" s="36" t="s">
        <v>14</v>
      </c>
      <c r="F3884" s="37">
        <v>100</v>
      </c>
      <c r="G3884" s="38">
        <v>0.06</v>
      </c>
      <c r="H3884" s="34">
        <v>0.99687462905372481</v>
      </c>
      <c r="I3884" s="35">
        <v>-0.97421932367484032</v>
      </c>
      <c r="J3884" s="35">
        <v>0.11559368223800484</v>
      </c>
      <c r="K3884" s="35">
        <v>2.8686652705030573</v>
      </c>
      <c r="L3884" s="35">
        <v>0</v>
      </c>
      <c r="M3884" s="35">
        <v>0</v>
      </c>
      <c r="N3884" s="35">
        <v>0</v>
      </c>
      <c r="O3884" s="35">
        <v>0</v>
      </c>
      <c r="P3884" s="36">
        <v>12</v>
      </c>
      <c r="Q3884" s="37">
        <v>52</v>
      </c>
      <c r="R3884" s="36">
        <v>2</v>
      </c>
      <c r="S3884" s="39">
        <f t="shared" si="129"/>
        <v>52</v>
      </c>
      <c r="T3884" s="34" t="s">
        <v>31</v>
      </c>
      <c r="U3884" s="12">
        <f>((alpha+(beta*speed))^((-1)/ceta))</f>
        <v>0.56916397551801468</v>
      </c>
      <c r="V3884" s="8">
        <f t="shared" si="130"/>
        <v>52</v>
      </c>
    </row>
    <row r="3885" spans="1:22">
      <c r="A3885" s="34" t="s">
        <v>19</v>
      </c>
      <c r="B3885" s="34" t="s">
        <v>68</v>
      </c>
      <c r="C3885" s="5" t="s">
        <v>128</v>
      </c>
      <c r="D3885" s="35" t="s">
        <v>87</v>
      </c>
      <c r="E3885" s="36" t="s">
        <v>18</v>
      </c>
      <c r="F3885" s="37">
        <v>100</v>
      </c>
      <c r="G3885" s="38">
        <v>0.06</v>
      </c>
      <c r="H3885" s="34">
        <v>0.97017773233658744</v>
      </c>
      <c r="I3885" s="35">
        <v>-26.514090574005074</v>
      </c>
      <c r="J3885" s="35">
        <v>3.8092172641091762</v>
      </c>
      <c r="K3885" s="35">
        <v>5.1201888125550017</v>
      </c>
      <c r="L3885" s="35">
        <v>0</v>
      </c>
      <c r="M3885" s="35">
        <v>0</v>
      </c>
      <c r="N3885" s="35">
        <v>0</v>
      </c>
      <c r="O3885" s="35">
        <v>0</v>
      </c>
      <c r="P3885" s="36">
        <v>12</v>
      </c>
      <c r="Q3885" s="37">
        <v>52</v>
      </c>
      <c r="R3885" s="36">
        <v>2</v>
      </c>
      <c r="S3885" s="39">
        <f t="shared" si="129"/>
        <v>52</v>
      </c>
      <c r="T3885" s="34" t="s">
        <v>31</v>
      </c>
      <c r="U3885" s="12">
        <f>((alpha+(beta*speed))^((-1)/ceta))</f>
        <v>0.36610371539552872</v>
      </c>
      <c r="V3885" s="8">
        <f t="shared" si="130"/>
        <v>52</v>
      </c>
    </row>
    <row r="3886" spans="1:22">
      <c r="A3886" s="34" t="s">
        <v>19</v>
      </c>
      <c r="B3886" s="34" t="s">
        <v>68</v>
      </c>
      <c r="C3886" s="5" t="s">
        <v>128</v>
      </c>
      <c r="D3886" s="35" t="s">
        <v>87</v>
      </c>
      <c r="E3886" s="36" t="s">
        <v>17</v>
      </c>
      <c r="F3886" s="37">
        <v>100</v>
      </c>
      <c r="G3886" s="38">
        <v>0.06</v>
      </c>
      <c r="H3886" s="34">
        <v>0.98556469591110551</v>
      </c>
      <c r="I3886" s="35">
        <v>7.0196629569999933</v>
      </c>
      <c r="J3886" s="35">
        <v>2.6598354392646866</v>
      </c>
      <c r="K3886" s="35">
        <v>-3.6159283197505193E-2</v>
      </c>
      <c r="L3886" s="35">
        <v>0</v>
      </c>
      <c r="M3886" s="35">
        <v>0</v>
      </c>
      <c r="N3886" s="35">
        <v>0</v>
      </c>
      <c r="O3886" s="35">
        <v>0</v>
      </c>
      <c r="P3886" s="36">
        <v>12</v>
      </c>
      <c r="Q3886" s="37">
        <v>52</v>
      </c>
      <c r="R3886" s="36">
        <v>13</v>
      </c>
      <c r="S3886" s="39">
        <f t="shared" si="129"/>
        <v>52</v>
      </c>
      <c r="T3886" s="34" t="s">
        <v>50</v>
      </c>
      <c r="U3886" s="12">
        <f>EXP((alpha+(beta/speed))+(ceta*LN(speed)))</f>
        <v>1020.3892977479775</v>
      </c>
      <c r="V3886" s="8">
        <f t="shared" si="130"/>
        <v>52</v>
      </c>
    </row>
    <row r="3887" spans="1:22">
      <c r="A3887" s="34" t="s">
        <v>19</v>
      </c>
      <c r="B3887" s="34" t="s">
        <v>68</v>
      </c>
      <c r="C3887" s="5" t="s">
        <v>129</v>
      </c>
      <c r="D3887" s="35" t="s">
        <v>88</v>
      </c>
      <c r="E3887" s="36" t="s">
        <v>15</v>
      </c>
      <c r="F3887" s="37">
        <v>0</v>
      </c>
      <c r="G3887" s="38">
        <v>0</v>
      </c>
      <c r="H3887" s="34">
        <v>0.99833877657551162</v>
      </c>
      <c r="I3887" s="35">
        <v>54.497518299017443</v>
      </c>
      <c r="J3887" s="35">
        <v>-1.4851381035768043</v>
      </c>
      <c r="K3887" s="35">
        <v>2.3474867075471106</v>
      </c>
      <c r="L3887" s="35">
        <v>-0.34917205969343862</v>
      </c>
      <c r="M3887" s="35">
        <v>0</v>
      </c>
      <c r="N3887" s="35">
        <v>0</v>
      </c>
      <c r="O3887" s="35">
        <v>0</v>
      </c>
      <c r="P3887" s="36">
        <v>12</v>
      </c>
      <c r="Q3887" s="37">
        <v>86</v>
      </c>
      <c r="R3887" s="36">
        <v>1</v>
      </c>
      <c r="S3887" s="39">
        <f t="shared" si="129"/>
        <v>86</v>
      </c>
      <c r="T3887" s="34" t="s">
        <v>30</v>
      </c>
      <c r="U3887" s="12">
        <f>((alpha*(speed^beta))+(ceta*(speed^delta)))</f>
        <v>0.56860839761286674</v>
      </c>
      <c r="V3887" s="8">
        <f t="shared" si="130"/>
        <v>86</v>
      </c>
    </row>
    <row r="3888" spans="1:22">
      <c r="A3888" s="34" t="s">
        <v>19</v>
      </c>
      <c r="B3888" s="34" t="s">
        <v>68</v>
      </c>
      <c r="C3888" s="5" t="s">
        <v>129</v>
      </c>
      <c r="D3888" s="35" t="s">
        <v>88</v>
      </c>
      <c r="E3888" s="36" t="s">
        <v>16</v>
      </c>
      <c r="F3888" s="37">
        <v>0</v>
      </c>
      <c r="G3888" s="38">
        <v>0</v>
      </c>
      <c r="H3888" s="34">
        <v>0.99021082312140152</v>
      </c>
      <c r="I3888" s="35">
        <v>52.264204833191833</v>
      </c>
      <c r="J3888" s="35">
        <v>1.010685993096359</v>
      </c>
      <c r="K3888" s="35">
        <v>-0.81487453821732614</v>
      </c>
      <c r="L3888" s="35">
        <v>0</v>
      </c>
      <c r="M3888" s="35">
        <v>0</v>
      </c>
      <c r="N3888" s="35">
        <v>0</v>
      </c>
      <c r="O3888" s="35">
        <v>0</v>
      </c>
      <c r="P3888" s="36">
        <v>12</v>
      </c>
      <c r="Q3888" s="37">
        <v>86</v>
      </c>
      <c r="R3888" s="36">
        <v>0</v>
      </c>
      <c r="S3888" s="39">
        <f t="shared" si="129"/>
        <v>86</v>
      </c>
      <c r="T3888" s="34" t="s">
        <v>29</v>
      </c>
      <c r="U3888" s="12">
        <f>((alpha*(beta^speed))*(speed^ceta))</f>
        <v>3.4580243878873458</v>
      </c>
      <c r="V3888" s="8">
        <f t="shared" si="130"/>
        <v>86</v>
      </c>
    </row>
    <row r="3889" spans="1:28">
      <c r="A3889" s="34" t="s">
        <v>19</v>
      </c>
      <c r="B3889" s="34" t="s">
        <v>68</v>
      </c>
      <c r="C3889" s="5" t="s">
        <v>129</v>
      </c>
      <c r="D3889" s="35" t="s">
        <v>88</v>
      </c>
      <c r="E3889" s="36" t="s">
        <v>14</v>
      </c>
      <c r="F3889" s="37">
        <v>0</v>
      </c>
      <c r="G3889" s="38">
        <v>0</v>
      </c>
      <c r="H3889" s="34">
        <v>0.99741897511087763</v>
      </c>
      <c r="I3889" s="35">
        <v>2.2519760516615905</v>
      </c>
      <c r="J3889" s="35">
        <v>1.0085642930195045</v>
      </c>
      <c r="K3889" s="35">
        <v>-1.1407176154207599</v>
      </c>
      <c r="L3889" s="35">
        <v>0</v>
      </c>
      <c r="M3889" s="35">
        <v>0</v>
      </c>
      <c r="N3889" s="35">
        <v>0</v>
      </c>
      <c r="O3889" s="35">
        <v>0</v>
      </c>
      <c r="P3889" s="36">
        <v>12</v>
      </c>
      <c r="Q3889" s="37">
        <v>86</v>
      </c>
      <c r="R3889" s="36">
        <v>0</v>
      </c>
      <c r="S3889" s="39">
        <f t="shared" si="129"/>
        <v>86</v>
      </c>
      <c r="T3889" s="34" t="s">
        <v>29</v>
      </c>
      <c r="U3889" s="12">
        <f>((alpha*(beta^speed))*(speed^ceta))</f>
        <v>2.9131034839131934E-2</v>
      </c>
      <c r="V3889" s="8">
        <f t="shared" si="130"/>
        <v>86</v>
      </c>
    </row>
    <row r="3890" spans="1:28">
      <c r="A3890" s="34" t="s">
        <v>19</v>
      </c>
      <c r="B3890" s="34" t="s">
        <v>68</v>
      </c>
      <c r="C3890" s="5" t="s">
        <v>129</v>
      </c>
      <c r="D3890" s="35" t="s">
        <v>88</v>
      </c>
      <c r="E3890" s="36" t="s">
        <v>18</v>
      </c>
      <c r="F3890" s="37">
        <v>0</v>
      </c>
      <c r="G3890" s="38">
        <v>0</v>
      </c>
      <c r="H3890" s="34">
        <v>0.98706190418806983</v>
      </c>
      <c r="I3890" s="35">
        <v>2.736090898506367</v>
      </c>
      <c r="J3890" s="35">
        <v>1.0253173276807939</v>
      </c>
      <c r="K3890" s="35">
        <v>-6.7398769127369543E-3</v>
      </c>
      <c r="L3890" s="35">
        <v>0</v>
      </c>
      <c r="M3890" s="35">
        <v>0</v>
      </c>
      <c r="N3890" s="35">
        <v>0</v>
      </c>
      <c r="O3890" s="35">
        <v>0</v>
      </c>
      <c r="P3890" s="36">
        <v>12</v>
      </c>
      <c r="Q3890" s="37">
        <v>86</v>
      </c>
      <c r="R3890" s="36">
        <v>5</v>
      </c>
      <c r="S3890" s="39">
        <f t="shared" si="129"/>
        <v>86</v>
      </c>
      <c r="T3890" s="34" t="s">
        <v>36</v>
      </c>
      <c r="U3890" s="12">
        <f>(1/(((ceta*(speed^2))+(beta*speed))+alpha))</f>
        <v>2.4351488548533334E-2</v>
      </c>
      <c r="V3890" s="8">
        <f t="shared" si="130"/>
        <v>86</v>
      </c>
      <c r="AB3890" s="41"/>
    </row>
    <row r="3891" spans="1:28">
      <c r="A3891" s="34" t="s">
        <v>19</v>
      </c>
      <c r="B3891" s="34" t="s">
        <v>68</v>
      </c>
      <c r="C3891" s="5" t="s">
        <v>129</v>
      </c>
      <c r="D3891" s="35" t="s">
        <v>88</v>
      </c>
      <c r="E3891" s="36" t="s">
        <v>17</v>
      </c>
      <c r="F3891" s="37">
        <v>0</v>
      </c>
      <c r="G3891" s="38">
        <v>0</v>
      </c>
      <c r="H3891" s="34">
        <v>0.98458035347647066</v>
      </c>
      <c r="I3891" s="35">
        <v>3109.9834147089728</v>
      </c>
      <c r="J3891" s="35">
        <v>1.0112179359792672</v>
      </c>
      <c r="K3891" s="35">
        <v>-0.87485678232766861</v>
      </c>
      <c r="L3891" s="35">
        <v>0</v>
      </c>
      <c r="M3891" s="35">
        <v>0</v>
      </c>
      <c r="N3891" s="35">
        <v>0</v>
      </c>
      <c r="O3891" s="35">
        <v>0</v>
      </c>
      <c r="P3891" s="36">
        <v>12</v>
      </c>
      <c r="Q3891" s="37">
        <v>86</v>
      </c>
      <c r="R3891" s="36">
        <v>0</v>
      </c>
      <c r="S3891" s="39">
        <f t="shared" si="129"/>
        <v>86</v>
      </c>
      <c r="T3891" s="34" t="s">
        <v>29</v>
      </c>
      <c r="U3891" s="12">
        <f>((alpha*(beta^speed))*(speed^ceta))</f>
        <v>164.81574363823802</v>
      </c>
      <c r="V3891" s="8">
        <f t="shared" si="130"/>
        <v>86</v>
      </c>
    </row>
    <row r="3892" spans="1:28">
      <c r="A3892" s="34" t="s">
        <v>19</v>
      </c>
      <c r="B3892" s="34" t="s">
        <v>68</v>
      </c>
      <c r="C3892" s="5" t="s">
        <v>129</v>
      </c>
      <c r="D3892" s="35" t="s">
        <v>88</v>
      </c>
      <c r="E3892" s="36" t="s">
        <v>15</v>
      </c>
      <c r="F3892" s="37">
        <v>50</v>
      </c>
      <c r="G3892" s="38">
        <v>0</v>
      </c>
      <c r="H3892" s="34">
        <v>0.99807455420402447</v>
      </c>
      <c r="I3892" s="35">
        <v>2.2884445280748751</v>
      </c>
      <c r="J3892" s="35">
        <v>-0.3323110379547668</v>
      </c>
      <c r="K3892" s="35">
        <v>43.654945294933519</v>
      </c>
      <c r="L3892" s="35">
        <v>-1.4000164502430306</v>
      </c>
      <c r="M3892" s="35">
        <v>0</v>
      </c>
      <c r="N3892" s="35">
        <v>0</v>
      </c>
      <c r="O3892" s="35">
        <v>0</v>
      </c>
      <c r="P3892" s="36">
        <v>12</v>
      </c>
      <c r="Q3892" s="37">
        <v>86</v>
      </c>
      <c r="R3892" s="36">
        <v>1</v>
      </c>
      <c r="S3892" s="39">
        <f t="shared" si="129"/>
        <v>86</v>
      </c>
      <c r="T3892" s="34" t="s">
        <v>30</v>
      </c>
      <c r="U3892" s="12">
        <f>((alpha*(speed^beta))+(ceta*(speed^delta)))</f>
        <v>0.60626543179899495</v>
      </c>
      <c r="V3892" s="8">
        <f t="shared" si="130"/>
        <v>86</v>
      </c>
    </row>
    <row r="3893" spans="1:28">
      <c r="A3893" s="34" t="s">
        <v>19</v>
      </c>
      <c r="B3893" s="34" t="s">
        <v>68</v>
      </c>
      <c r="C3893" s="5" t="s">
        <v>129</v>
      </c>
      <c r="D3893" s="35" t="s">
        <v>88</v>
      </c>
      <c r="E3893" s="36" t="s">
        <v>16</v>
      </c>
      <c r="F3893" s="37">
        <v>50</v>
      </c>
      <c r="G3893" s="38">
        <v>0</v>
      </c>
      <c r="H3893" s="34">
        <v>0.98144032736050202</v>
      </c>
      <c r="I3893" s="35">
        <v>3.7555409957002719</v>
      </c>
      <c r="J3893" s="35">
        <v>51.359173683500451</v>
      </c>
      <c r="K3893" s="35">
        <v>-0.24421154627008818</v>
      </c>
      <c r="L3893" s="35">
        <v>0.63762179199175184</v>
      </c>
      <c r="M3893" s="35">
        <v>3.0598135334334739E-2</v>
      </c>
      <c r="N3893" s="35">
        <v>0</v>
      </c>
      <c r="O3893" s="35">
        <v>0</v>
      </c>
      <c r="P3893" s="36">
        <v>12</v>
      </c>
      <c r="Q3893" s="37">
        <v>86</v>
      </c>
      <c r="R3893" s="36">
        <v>10</v>
      </c>
      <c r="S3893" s="39">
        <f t="shared" si="129"/>
        <v>86</v>
      </c>
      <c r="T3893" s="34" t="s">
        <v>44</v>
      </c>
      <c r="U3893" s="12">
        <f>(alpha+(beta/(1+EXP((((-1)*ceta)+(delta*LN(speed)))+(epsilon*speed)))))</f>
        <v>3.9241311737587674</v>
      </c>
      <c r="V3893" s="8">
        <f t="shared" si="130"/>
        <v>86</v>
      </c>
    </row>
    <row r="3894" spans="1:28">
      <c r="A3894" s="34" t="s">
        <v>19</v>
      </c>
      <c r="B3894" s="34" t="s">
        <v>68</v>
      </c>
      <c r="C3894" s="5" t="s">
        <v>129</v>
      </c>
      <c r="D3894" s="35" t="s">
        <v>88</v>
      </c>
      <c r="E3894" s="36" t="s">
        <v>14</v>
      </c>
      <c r="F3894" s="37">
        <v>50</v>
      </c>
      <c r="G3894" s="38">
        <v>0</v>
      </c>
      <c r="H3894" s="34">
        <v>0.99423914422766724</v>
      </c>
      <c r="I3894" s="35">
        <v>1.5926924747893652</v>
      </c>
      <c r="J3894" s="35">
        <v>1.0064855169323534</v>
      </c>
      <c r="K3894" s="35">
        <v>-0.99244906505974584</v>
      </c>
      <c r="L3894" s="35">
        <v>0</v>
      </c>
      <c r="M3894" s="35">
        <v>0</v>
      </c>
      <c r="N3894" s="35">
        <v>0</v>
      </c>
      <c r="O3894" s="35">
        <v>0</v>
      </c>
      <c r="P3894" s="36">
        <v>12</v>
      </c>
      <c r="Q3894" s="37">
        <v>86</v>
      </c>
      <c r="R3894" s="36">
        <v>0</v>
      </c>
      <c r="S3894" s="39">
        <f t="shared" si="129"/>
        <v>86</v>
      </c>
      <c r="T3894" s="34" t="s">
        <v>29</v>
      </c>
      <c r="U3894" s="12">
        <f>((alpha*(beta^speed))*(speed^ceta))</f>
        <v>3.3395528348791011E-2</v>
      </c>
      <c r="V3894" s="8">
        <f t="shared" si="130"/>
        <v>86</v>
      </c>
      <c r="AB3894" s="41"/>
    </row>
    <row r="3895" spans="1:28">
      <c r="A3895" s="34" t="s">
        <v>19</v>
      </c>
      <c r="B3895" s="34" t="s">
        <v>68</v>
      </c>
      <c r="C3895" s="5" t="s">
        <v>129</v>
      </c>
      <c r="D3895" s="35" t="s">
        <v>88</v>
      </c>
      <c r="E3895" s="36" t="s">
        <v>18</v>
      </c>
      <c r="F3895" s="37">
        <v>50</v>
      </c>
      <c r="G3895" s="38">
        <v>0</v>
      </c>
      <c r="H3895" s="34">
        <v>0.98227012320529228</v>
      </c>
      <c r="I3895" s="35">
        <v>4.707638296046663</v>
      </c>
      <c r="J3895" s="35">
        <v>0.71338012276918061</v>
      </c>
      <c r="K3895" s="35">
        <v>-4.1056631838766065E-3</v>
      </c>
      <c r="L3895" s="35">
        <v>0</v>
      </c>
      <c r="M3895" s="35">
        <v>0</v>
      </c>
      <c r="N3895" s="35">
        <v>0</v>
      </c>
      <c r="O3895" s="35">
        <v>0</v>
      </c>
      <c r="P3895" s="36">
        <v>12</v>
      </c>
      <c r="Q3895" s="37">
        <v>86</v>
      </c>
      <c r="R3895" s="36">
        <v>5</v>
      </c>
      <c r="S3895" s="39">
        <f t="shared" si="129"/>
        <v>86</v>
      </c>
      <c r="T3895" s="34" t="s">
        <v>36</v>
      </c>
      <c r="U3895" s="12">
        <f>(1/(((ceta*(speed^2))+(beta*speed))+alpha))</f>
        <v>2.8016820444626084E-2</v>
      </c>
      <c r="V3895" s="8">
        <f t="shared" si="130"/>
        <v>86</v>
      </c>
      <c r="AB3895" s="41"/>
    </row>
    <row r="3896" spans="1:28">
      <c r="A3896" s="34" t="s">
        <v>19</v>
      </c>
      <c r="B3896" s="34" t="s">
        <v>68</v>
      </c>
      <c r="C3896" s="5" t="s">
        <v>129</v>
      </c>
      <c r="D3896" s="35" t="s">
        <v>88</v>
      </c>
      <c r="E3896" s="36" t="s">
        <v>17</v>
      </c>
      <c r="F3896" s="37">
        <v>50</v>
      </c>
      <c r="G3896" s="38">
        <v>0</v>
      </c>
      <c r="H3896" s="34">
        <v>0.97271704617409405</v>
      </c>
      <c r="I3896" s="35">
        <v>2393.1207521356687</v>
      </c>
      <c r="J3896" s="35">
        <v>1.0061853488379626</v>
      </c>
      <c r="K3896" s="35">
        <v>-0.68763241888599425</v>
      </c>
      <c r="L3896" s="35">
        <v>0</v>
      </c>
      <c r="M3896" s="35">
        <v>0</v>
      </c>
      <c r="N3896" s="35">
        <v>0</v>
      </c>
      <c r="O3896" s="35">
        <v>0</v>
      </c>
      <c r="P3896" s="36">
        <v>12</v>
      </c>
      <c r="Q3896" s="37">
        <v>86</v>
      </c>
      <c r="R3896" s="36">
        <v>0</v>
      </c>
      <c r="S3896" s="39">
        <f t="shared" si="129"/>
        <v>86</v>
      </c>
      <c r="T3896" s="34" t="s">
        <v>29</v>
      </c>
      <c r="U3896" s="12">
        <f>((alpha*(beta^speed))*(speed^ceta))</f>
        <v>190.12876945746618</v>
      </c>
      <c r="V3896" s="8">
        <f t="shared" si="130"/>
        <v>86</v>
      </c>
    </row>
    <row r="3897" spans="1:28">
      <c r="A3897" s="34" t="s">
        <v>19</v>
      </c>
      <c r="B3897" s="34" t="s">
        <v>68</v>
      </c>
      <c r="C3897" s="5" t="s">
        <v>129</v>
      </c>
      <c r="D3897" s="35" t="s">
        <v>88</v>
      </c>
      <c r="E3897" s="36" t="s">
        <v>15</v>
      </c>
      <c r="F3897" s="37">
        <v>100</v>
      </c>
      <c r="G3897" s="38">
        <v>0</v>
      </c>
      <c r="H3897" s="34">
        <v>0.99785958644769679</v>
      </c>
      <c r="I3897" s="35">
        <v>1.0541490617663145</v>
      </c>
      <c r="J3897" s="35">
        <v>-0.19301543570639049</v>
      </c>
      <c r="K3897" s="35">
        <v>26.438997323703621</v>
      </c>
      <c r="L3897" s="35">
        <v>-1.0986902355814228</v>
      </c>
      <c r="M3897" s="35">
        <v>0</v>
      </c>
      <c r="N3897" s="35">
        <v>0</v>
      </c>
      <c r="O3897" s="35">
        <v>0</v>
      </c>
      <c r="P3897" s="36">
        <v>12</v>
      </c>
      <c r="Q3897" s="37">
        <v>86</v>
      </c>
      <c r="R3897" s="36">
        <v>1</v>
      </c>
      <c r="S3897" s="39">
        <f t="shared" si="129"/>
        <v>86</v>
      </c>
      <c r="T3897" s="34" t="s">
        <v>30</v>
      </c>
      <c r="U3897" s="12">
        <f>((alpha*(speed^beta))+(ceta*(speed^delta)))</f>
        <v>0.64425931710822981</v>
      </c>
      <c r="V3897" s="8">
        <f t="shared" si="130"/>
        <v>86</v>
      </c>
    </row>
    <row r="3898" spans="1:28">
      <c r="A3898" s="34" t="s">
        <v>19</v>
      </c>
      <c r="B3898" s="34" t="s">
        <v>68</v>
      </c>
      <c r="C3898" s="5" t="s">
        <v>129</v>
      </c>
      <c r="D3898" s="35" t="s">
        <v>88</v>
      </c>
      <c r="E3898" s="36" t="s">
        <v>16</v>
      </c>
      <c r="F3898" s="37">
        <v>100</v>
      </c>
      <c r="G3898" s="38">
        <v>0</v>
      </c>
      <c r="H3898" s="34">
        <v>0.97786602792874355</v>
      </c>
      <c r="I3898" s="35">
        <v>36.869918130261034</v>
      </c>
      <c r="J3898" s="35">
        <v>1.0026340776322105</v>
      </c>
      <c r="K3898" s="35">
        <v>-0.53560501243297387</v>
      </c>
      <c r="L3898" s="35">
        <v>0</v>
      </c>
      <c r="M3898" s="35">
        <v>0</v>
      </c>
      <c r="N3898" s="35">
        <v>0</v>
      </c>
      <c r="O3898" s="35">
        <v>0</v>
      </c>
      <c r="P3898" s="36">
        <v>12</v>
      </c>
      <c r="Q3898" s="37">
        <v>86</v>
      </c>
      <c r="R3898" s="36">
        <v>0</v>
      </c>
      <c r="S3898" s="39">
        <f t="shared" si="129"/>
        <v>86</v>
      </c>
      <c r="T3898" s="34" t="s">
        <v>29</v>
      </c>
      <c r="U3898" s="12">
        <f>((alpha*(beta^speed))*(speed^ceta))</f>
        <v>4.2539931320860562</v>
      </c>
      <c r="V3898" s="8">
        <f t="shared" si="130"/>
        <v>86</v>
      </c>
    </row>
    <row r="3899" spans="1:28">
      <c r="A3899" s="34" t="s">
        <v>19</v>
      </c>
      <c r="B3899" s="34" t="s">
        <v>68</v>
      </c>
      <c r="C3899" s="5" t="s">
        <v>129</v>
      </c>
      <c r="D3899" s="35" t="s">
        <v>88</v>
      </c>
      <c r="E3899" s="36" t="s">
        <v>14</v>
      </c>
      <c r="F3899" s="37">
        <v>100</v>
      </c>
      <c r="G3899" s="38">
        <v>0</v>
      </c>
      <c r="H3899" s="34">
        <v>0.99235344930610103</v>
      </c>
      <c r="I3899" s="35">
        <v>1.2130037462673846</v>
      </c>
      <c r="J3899" s="35">
        <v>0.48257508340924887</v>
      </c>
      <c r="K3899" s="35">
        <v>-2.2430824121447133E-3</v>
      </c>
      <c r="L3899" s="35">
        <v>0</v>
      </c>
      <c r="M3899" s="35">
        <v>0</v>
      </c>
      <c r="N3899" s="35">
        <v>0</v>
      </c>
      <c r="O3899" s="35">
        <v>0</v>
      </c>
      <c r="P3899" s="36">
        <v>12</v>
      </c>
      <c r="Q3899" s="37">
        <v>86</v>
      </c>
      <c r="R3899" s="36">
        <v>5</v>
      </c>
      <c r="S3899" s="39">
        <f t="shared" si="129"/>
        <v>86</v>
      </c>
      <c r="T3899" s="34" t="s">
        <v>36</v>
      </c>
      <c r="U3899" s="12">
        <f>(1/(((ceta*(speed^2))+(beta*speed))+alpha))</f>
        <v>3.8278063753028974E-2</v>
      </c>
      <c r="V3899" s="8">
        <f t="shared" si="130"/>
        <v>86</v>
      </c>
    </row>
    <row r="3900" spans="1:28">
      <c r="A3900" s="34" t="s">
        <v>19</v>
      </c>
      <c r="B3900" s="34" t="s">
        <v>68</v>
      </c>
      <c r="C3900" s="5" t="s">
        <v>129</v>
      </c>
      <c r="D3900" s="35" t="s">
        <v>88</v>
      </c>
      <c r="E3900" s="36" t="s">
        <v>18</v>
      </c>
      <c r="F3900" s="37">
        <v>100</v>
      </c>
      <c r="G3900" s="38">
        <v>0</v>
      </c>
      <c r="H3900" s="34">
        <v>0.98550530485456478</v>
      </c>
      <c r="I3900" s="35">
        <v>4.9450909273077013</v>
      </c>
      <c r="J3900" s="35">
        <v>0.57977303236160216</v>
      </c>
      <c r="K3900" s="35">
        <v>-2.9586378186129891E-3</v>
      </c>
      <c r="L3900" s="35">
        <v>0</v>
      </c>
      <c r="M3900" s="35">
        <v>0</v>
      </c>
      <c r="N3900" s="35">
        <v>0</v>
      </c>
      <c r="O3900" s="35">
        <v>0</v>
      </c>
      <c r="P3900" s="36">
        <v>12</v>
      </c>
      <c r="Q3900" s="37">
        <v>86</v>
      </c>
      <c r="R3900" s="36">
        <v>5</v>
      </c>
      <c r="S3900" s="39">
        <f t="shared" si="129"/>
        <v>86</v>
      </c>
      <c r="T3900" s="34" t="s">
        <v>36</v>
      </c>
      <c r="U3900" s="12">
        <f>(1/(((ceta*(speed^2))+(beta*speed))+alpha))</f>
        <v>3.0373454005776637E-2</v>
      </c>
      <c r="V3900" s="8">
        <f t="shared" si="130"/>
        <v>86</v>
      </c>
    </row>
    <row r="3901" spans="1:28">
      <c r="A3901" s="34" t="s">
        <v>19</v>
      </c>
      <c r="B3901" s="34" t="s">
        <v>68</v>
      </c>
      <c r="C3901" s="5" t="s">
        <v>129</v>
      </c>
      <c r="D3901" s="35" t="s">
        <v>88</v>
      </c>
      <c r="E3901" s="36" t="s">
        <v>17</v>
      </c>
      <c r="F3901" s="37">
        <v>100</v>
      </c>
      <c r="G3901" s="38">
        <v>0</v>
      </c>
      <c r="H3901" s="34">
        <v>0.96036817730040758</v>
      </c>
      <c r="I3901" s="35">
        <v>2027.8721885913321</v>
      </c>
      <c r="J3901" s="35">
        <v>1.0023156448506232</v>
      </c>
      <c r="K3901" s="35">
        <v>-0.54940143823240895</v>
      </c>
      <c r="L3901" s="35">
        <v>0</v>
      </c>
      <c r="M3901" s="35">
        <v>0</v>
      </c>
      <c r="N3901" s="35">
        <v>0</v>
      </c>
      <c r="O3901" s="35">
        <v>0</v>
      </c>
      <c r="P3901" s="36">
        <v>12</v>
      </c>
      <c r="Q3901" s="37">
        <v>86</v>
      </c>
      <c r="R3901" s="36">
        <v>0</v>
      </c>
      <c r="S3901" s="39">
        <f t="shared" si="129"/>
        <v>86</v>
      </c>
      <c r="T3901" s="34" t="s">
        <v>29</v>
      </c>
      <c r="U3901" s="12">
        <f>((alpha*(beta^speed))*(speed^ceta))</f>
        <v>214.09776699525142</v>
      </c>
      <c r="V3901" s="8">
        <f t="shared" si="130"/>
        <v>86</v>
      </c>
    </row>
    <row r="3902" spans="1:28">
      <c r="A3902" s="34" t="s">
        <v>19</v>
      </c>
      <c r="B3902" s="34" t="s">
        <v>68</v>
      </c>
      <c r="C3902" s="5" t="s">
        <v>129</v>
      </c>
      <c r="D3902" s="35" t="s">
        <v>88</v>
      </c>
      <c r="E3902" s="36" t="s">
        <v>15</v>
      </c>
      <c r="F3902" s="37">
        <v>0</v>
      </c>
      <c r="G3902" s="38">
        <v>-0.06</v>
      </c>
      <c r="H3902" s="34">
        <v>0.99298041648557056</v>
      </c>
      <c r="I3902" s="35">
        <v>11.56194982862741</v>
      </c>
      <c r="J3902" s="35">
        <v>0.95462135561995487</v>
      </c>
      <c r="K3902" s="35">
        <v>-0.64867910985936206</v>
      </c>
      <c r="L3902" s="35">
        <v>0</v>
      </c>
      <c r="M3902" s="35">
        <v>0</v>
      </c>
      <c r="N3902" s="35">
        <v>0</v>
      </c>
      <c r="O3902" s="35">
        <v>0</v>
      </c>
      <c r="P3902" s="36">
        <v>12</v>
      </c>
      <c r="Q3902" s="37">
        <v>86</v>
      </c>
      <c r="R3902" s="36">
        <v>0</v>
      </c>
      <c r="S3902" s="39">
        <f t="shared" si="129"/>
        <v>86</v>
      </c>
      <c r="T3902" s="34" t="s">
        <v>29</v>
      </c>
      <c r="U3902" s="12">
        <f>((alpha*(beta^speed))*(speed^ceta))</f>
        <v>1.1847886154444699E-2</v>
      </c>
      <c r="V3902" s="8">
        <f t="shared" si="130"/>
        <v>86</v>
      </c>
    </row>
    <row r="3903" spans="1:28">
      <c r="A3903" s="34" t="s">
        <v>19</v>
      </c>
      <c r="B3903" s="34" t="s">
        <v>68</v>
      </c>
      <c r="C3903" s="5" t="s">
        <v>129</v>
      </c>
      <c r="D3903" s="35" t="s">
        <v>88</v>
      </c>
      <c r="E3903" s="36" t="s">
        <v>16</v>
      </c>
      <c r="F3903" s="37">
        <v>0</v>
      </c>
      <c r="G3903" s="38">
        <v>-0.06</v>
      </c>
      <c r="H3903" s="34">
        <v>0.98714070544919053</v>
      </c>
      <c r="I3903" s="35">
        <v>26.131460836751081</v>
      </c>
      <c r="J3903" s="35">
        <v>0.95543559823971902</v>
      </c>
      <c r="K3903" s="35">
        <v>-0.58607013905506811</v>
      </c>
      <c r="L3903" s="35">
        <v>0</v>
      </c>
      <c r="M3903" s="35">
        <v>0</v>
      </c>
      <c r="N3903" s="35">
        <v>0</v>
      </c>
      <c r="O3903" s="35">
        <v>0</v>
      </c>
      <c r="P3903" s="36">
        <v>12</v>
      </c>
      <c r="Q3903" s="37">
        <v>86</v>
      </c>
      <c r="R3903" s="36">
        <v>0</v>
      </c>
      <c r="S3903" s="39">
        <f t="shared" si="129"/>
        <v>86</v>
      </c>
      <c r="T3903" s="34" t="s">
        <v>29</v>
      </c>
      <c r="U3903" s="12">
        <f>((alpha*(beta^speed))*(speed^ceta))</f>
        <v>3.8083241030373534E-2</v>
      </c>
      <c r="V3903" s="8">
        <f t="shared" si="130"/>
        <v>86</v>
      </c>
    </row>
    <row r="3904" spans="1:28">
      <c r="A3904" s="34" t="s">
        <v>19</v>
      </c>
      <c r="B3904" s="34" t="s">
        <v>68</v>
      </c>
      <c r="C3904" s="5" t="s">
        <v>129</v>
      </c>
      <c r="D3904" s="35" t="s">
        <v>88</v>
      </c>
      <c r="E3904" s="36" t="s">
        <v>14</v>
      </c>
      <c r="F3904" s="37">
        <v>0</v>
      </c>
      <c r="G3904" s="38">
        <v>-0.06</v>
      </c>
      <c r="H3904" s="34">
        <v>0.99380271863597247</v>
      </c>
      <c r="I3904" s="35">
        <v>3.5071821434296768</v>
      </c>
      <c r="J3904" s="35">
        <v>-10.378144447882576</v>
      </c>
      <c r="K3904" s="35">
        <v>-1.9697688626359844</v>
      </c>
      <c r="L3904" s="35">
        <v>0</v>
      </c>
      <c r="M3904" s="35">
        <v>0</v>
      </c>
      <c r="N3904" s="35">
        <v>0</v>
      </c>
      <c r="O3904" s="35">
        <v>0</v>
      </c>
      <c r="P3904" s="36">
        <v>12</v>
      </c>
      <c r="Q3904" s="37">
        <v>86</v>
      </c>
      <c r="R3904" s="36">
        <v>13</v>
      </c>
      <c r="S3904" s="39">
        <f t="shared" si="129"/>
        <v>86</v>
      </c>
      <c r="T3904" s="34" t="s">
        <v>50</v>
      </c>
      <c r="U3904" s="12">
        <f>EXP((alpha+(beta/speed))+(ceta*LN(speed)))</f>
        <v>4.573261912254341E-3</v>
      </c>
      <c r="V3904" s="8">
        <f t="shared" si="130"/>
        <v>86</v>
      </c>
      <c r="AB3904" s="41"/>
    </row>
    <row r="3905" spans="1:28">
      <c r="A3905" s="34" t="s">
        <v>19</v>
      </c>
      <c r="B3905" s="34" t="s">
        <v>68</v>
      </c>
      <c r="C3905" s="5" t="s">
        <v>129</v>
      </c>
      <c r="D3905" s="35" t="s">
        <v>88</v>
      </c>
      <c r="E3905" s="36" t="s">
        <v>18</v>
      </c>
      <c r="F3905" s="37">
        <v>0</v>
      </c>
      <c r="G3905" s="38">
        <v>-0.06</v>
      </c>
      <c r="H3905" s="34">
        <v>0.99386661172550417</v>
      </c>
      <c r="I3905" s="35">
        <v>0.52818881755124114</v>
      </c>
      <c r="J3905" s="35">
        <v>0.99369228703705981</v>
      </c>
      <c r="K3905" s="35">
        <v>-0.94942356536421191</v>
      </c>
      <c r="L3905" s="35">
        <v>0</v>
      </c>
      <c r="M3905" s="35">
        <v>0</v>
      </c>
      <c r="N3905" s="35">
        <v>0</v>
      </c>
      <c r="O3905" s="35">
        <v>0</v>
      </c>
      <c r="P3905" s="36">
        <v>12</v>
      </c>
      <c r="Q3905" s="37">
        <v>86</v>
      </c>
      <c r="R3905" s="36">
        <v>0</v>
      </c>
      <c r="S3905" s="39">
        <f t="shared" si="129"/>
        <v>86</v>
      </c>
      <c r="T3905" s="34" t="s">
        <v>29</v>
      </c>
      <c r="U3905" s="12">
        <f>((alpha*(beta^speed))*(speed^ceta))</f>
        <v>4.4647362523590516E-3</v>
      </c>
      <c r="V3905" s="8">
        <f t="shared" si="130"/>
        <v>86</v>
      </c>
      <c r="AB3905" s="41"/>
    </row>
    <row r="3906" spans="1:28">
      <c r="A3906" s="34" t="s">
        <v>19</v>
      </c>
      <c r="B3906" s="34" t="s">
        <v>68</v>
      </c>
      <c r="C3906" s="5" t="s">
        <v>129</v>
      </c>
      <c r="D3906" s="35" t="s">
        <v>88</v>
      </c>
      <c r="E3906" s="36" t="s">
        <v>17</v>
      </c>
      <c r="F3906" s="37">
        <v>0</v>
      </c>
      <c r="G3906" s="38">
        <v>-0.06</v>
      </c>
      <c r="H3906" s="34">
        <v>0.98181941822744434</v>
      </c>
      <c r="I3906" s="35">
        <v>13.77096277610206</v>
      </c>
      <c r="J3906" s="35">
        <v>-22.250110972293911</v>
      </c>
      <c r="K3906" s="35">
        <v>-2.7225155402532555</v>
      </c>
      <c r="L3906" s="35">
        <v>0</v>
      </c>
      <c r="M3906" s="35">
        <v>0</v>
      </c>
      <c r="N3906" s="35">
        <v>0</v>
      </c>
      <c r="O3906" s="35">
        <v>0</v>
      </c>
      <c r="P3906" s="36">
        <v>12</v>
      </c>
      <c r="Q3906" s="37">
        <v>86</v>
      </c>
      <c r="R3906" s="36">
        <v>13</v>
      </c>
      <c r="S3906" s="39">
        <f t="shared" ref="S3906:S3969" si="131">V3906</f>
        <v>86</v>
      </c>
      <c r="T3906" s="34" t="s">
        <v>50</v>
      </c>
      <c r="U3906" s="12">
        <f>EXP((alpha+(beta/speed))+(ceta*LN(speed)))</f>
        <v>3.9956681818313142</v>
      </c>
      <c r="V3906" s="8">
        <f t="shared" ref="V3906:V3969" si="132">IF($V$1&lt;P3906,P3906,IF($V$1&gt;Q3906,Q3906,$V$1))</f>
        <v>86</v>
      </c>
    </row>
    <row r="3907" spans="1:28">
      <c r="A3907" s="34" t="s">
        <v>19</v>
      </c>
      <c r="B3907" s="34" t="s">
        <v>68</v>
      </c>
      <c r="C3907" s="5" t="s">
        <v>129</v>
      </c>
      <c r="D3907" s="35" t="s">
        <v>88</v>
      </c>
      <c r="E3907" s="36" t="s">
        <v>15</v>
      </c>
      <c r="F3907" s="37">
        <v>50</v>
      </c>
      <c r="G3907" s="38">
        <v>-0.06</v>
      </c>
      <c r="H3907" s="34">
        <v>0.99131373901808417</v>
      </c>
      <c r="I3907" s="35">
        <v>-6.9561067229216969E-2</v>
      </c>
      <c r="J3907" s="35">
        <v>2.2630333988691667</v>
      </c>
      <c r="K3907" s="35">
        <v>6.2314293305371065</v>
      </c>
      <c r="L3907" s="35">
        <v>2.4654927321082076</v>
      </c>
      <c r="M3907" s="35">
        <v>-1.4978087948256964E-2</v>
      </c>
      <c r="N3907" s="35">
        <v>0</v>
      </c>
      <c r="O3907" s="35">
        <v>0</v>
      </c>
      <c r="P3907" s="36">
        <v>12</v>
      </c>
      <c r="Q3907" s="37">
        <v>85</v>
      </c>
      <c r="R3907" s="36">
        <v>10</v>
      </c>
      <c r="S3907" s="39">
        <f t="shared" si="131"/>
        <v>85</v>
      </c>
      <c r="T3907" s="34" t="s">
        <v>44</v>
      </c>
      <c r="U3907" s="12">
        <f>(alpha+(beta/(1+EXP((((-1)*ceta)+(delta*LN(speed)))+(epsilon*speed)))))</f>
        <v>1.5378722580626503E-4</v>
      </c>
      <c r="V3907" s="8">
        <f t="shared" si="132"/>
        <v>85</v>
      </c>
    </row>
    <row r="3908" spans="1:28">
      <c r="A3908" s="34" t="s">
        <v>19</v>
      </c>
      <c r="B3908" s="34" t="s">
        <v>68</v>
      </c>
      <c r="C3908" s="5" t="s">
        <v>129</v>
      </c>
      <c r="D3908" s="35" t="s">
        <v>88</v>
      </c>
      <c r="E3908" s="36" t="s">
        <v>16</v>
      </c>
      <c r="F3908" s="37">
        <v>50</v>
      </c>
      <c r="G3908" s="38">
        <v>-0.06</v>
      </c>
      <c r="H3908" s="34">
        <v>0.9820064072615714</v>
      </c>
      <c r="I3908" s="35">
        <v>-0.23261592505887821</v>
      </c>
      <c r="J3908" s="35">
        <v>6.4229810639467244</v>
      </c>
      <c r="K3908" s="35">
        <v>5.4408209531231675</v>
      </c>
      <c r="L3908" s="35">
        <v>2.1522539300695689</v>
      </c>
      <c r="M3908" s="35">
        <v>-9.9745252329215741E-3</v>
      </c>
      <c r="N3908" s="35">
        <v>0</v>
      </c>
      <c r="O3908" s="35">
        <v>0</v>
      </c>
      <c r="P3908" s="36">
        <v>12</v>
      </c>
      <c r="Q3908" s="37">
        <v>85</v>
      </c>
      <c r="R3908" s="36">
        <v>10</v>
      </c>
      <c r="S3908" s="39">
        <f t="shared" si="131"/>
        <v>85</v>
      </c>
      <c r="T3908" s="34" t="s">
        <v>44</v>
      </c>
      <c r="U3908" s="12">
        <f>(alpha+(beta/(1+EXP((((-1)*ceta)+(delta*LN(speed)))+(epsilon*speed)))))</f>
        <v>1.8685610103880423E-3</v>
      </c>
      <c r="V3908" s="8">
        <f t="shared" si="132"/>
        <v>85</v>
      </c>
    </row>
    <row r="3909" spans="1:28">
      <c r="A3909" s="34" t="s">
        <v>19</v>
      </c>
      <c r="B3909" s="34" t="s">
        <v>68</v>
      </c>
      <c r="C3909" s="5" t="s">
        <v>129</v>
      </c>
      <c r="D3909" s="35" t="s">
        <v>88</v>
      </c>
      <c r="E3909" s="36" t="s">
        <v>14</v>
      </c>
      <c r="F3909" s="37">
        <v>50</v>
      </c>
      <c r="G3909" s="38">
        <v>-0.06</v>
      </c>
      <c r="H3909" s="34">
        <v>0.99235761520354937</v>
      </c>
      <c r="I3909" s="35">
        <v>3.6816899945398482</v>
      </c>
      <c r="J3909" s="35">
        <v>7.5475858635106086E-2</v>
      </c>
      <c r="K3909" s="35">
        <v>1.7885389236134772</v>
      </c>
      <c r="L3909" s="35">
        <v>0</v>
      </c>
      <c r="M3909" s="35">
        <v>0</v>
      </c>
      <c r="N3909" s="35">
        <v>0</v>
      </c>
      <c r="O3909" s="35">
        <v>0</v>
      </c>
      <c r="P3909" s="36">
        <v>12</v>
      </c>
      <c r="Q3909" s="37">
        <v>86</v>
      </c>
      <c r="R3909" s="36">
        <v>6</v>
      </c>
      <c r="S3909" s="39">
        <f t="shared" si="131"/>
        <v>86</v>
      </c>
      <c r="T3909" s="34" t="s">
        <v>37</v>
      </c>
      <c r="U3909" s="12">
        <f>(1/(alpha+(beta*(speed^ceta))))</f>
        <v>4.5183598737455677E-3</v>
      </c>
      <c r="V3909" s="8">
        <f t="shared" si="132"/>
        <v>86</v>
      </c>
      <c r="AB3909" s="41"/>
    </row>
    <row r="3910" spans="1:28">
      <c r="A3910" s="34" t="s">
        <v>19</v>
      </c>
      <c r="B3910" s="34" t="s">
        <v>68</v>
      </c>
      <c r="C3910" s="5" t="s">
        <v>129</v>
      </c>
      <c r="D3910" s="35" t="s">
        <v>88</v>
      </c>
      <c r="E3910" s="36" t="s">
        <v>18</v>
      </c>
      <c r="F3910" s="37">
        <v>50</v>
      </c>
      <c r="G3910" s="38">
        <v>-0.06</v>
      </c>
      <c r="H3910" s="34">
        <v>0.99198362132260609</v>
      </c>
      <c r="I3910" s="35">
        <v>0.46707898958428629</v>
      </c>
      <c r="J3910" s="35">
        <v>0.99268131640507751</v>
      </c>
      <c r="K3910" s="35">
        <v>-0.90427915960188254</v>
      </c>
      <c r="L3910" s="35">
        <v>0</v>
      </c>
      <c r="M3910" s="35">
        <v>0</v>
      </c>
      <c r="N3910" s="35">
        <v>0</v>
      </c>
      <c r="O3910" s="35">
        <v>0</v>
      </c>
      <c r="P3910" s="36">
        <v>12</v>
      </c>
      <c r="Q3910" s="37">
        <v>86</v>
      </c>
      <c r="R3910" s="36">
        <v>0</v>
      </c>
      <c r="S3910" s="39">
        <f t="shared" si="131"/>
        <v>86</v>
      </c>
      <c r="T3910" s="34" t="s">
        <v>29</v>
      </c>
      <c r="U3910" s="12">
        <f>((alpha*(beta^speed))*(speed^ceta))</f>
        <v>4.4229356634217284E-3</v>
      </c>
      <c r="V3910" s="8">
        <f t="shared" si="132"/>
        <v>86</v>
      </c>
      <c r="AB3910" s="41"/>
    </row>
    <row r="3911" spans="1:28">
      <c r="A3911" s="34" t="s">
        <v>19</v>
      </c>
      <c r="B3911" s="34" t="s">
        <v>68</v>
      </c>
      <c r="C3911" s="5" t="s">
        <v>129</v>
      </c>
      <c r="D3911" s="35" t="s">
        <v>88</v>
      </c>
      <c r="E3911" s="36" t="s">
        <v>17</v>
      </c>
      <c r="F3911" s="37">
        <v>50</v>
      </c>
      <c r="G3911" s="38">
        <v>-0.06</v>
      </c>
      <c r="H3911" s="34">
        <v>0.97424200248866</v>
      </c>
      <c r="I3911" s="35">
        <v>14.312228270956727</v>
      </c>
      <c r="J3911" s="35">
        <v>-25.527093316226576</v>
      </c>
      <c r="K3911" s="35">
        <v>-2.858643696432956</v>
      </c>
      <c r="L3911" s="35">
        <v>0</v>
      </c>
      <c r="M3911" s="35">
        <v>0</v>
      </c>
      <c r="N3911" s="35">
        <v>0</v>
      </c>
      <c r="O3911" s="35">
        <v>0</v>
      </c>
      <c r="P3911" s="36">
        <v>12</v>
      </c>
      <c r="Q3911" s="37">
        <v>86</v>
      </c>
      <c r="R3911" s="36">
        <v>13</v>
      </c>
      <c r="S3911" s="39">
        <f t="shared" si="131"/>
        <v>86</v>
      </c>
      <c r="T3911" s="34" t="s">
        <v>50</v>
      </c>
      <c r="U3911" s="12">
        <f>EXP((alpha+(beta/speed))+(ceta*LN(speed)))</f>
        <v>3.6038754644346511</v>
      </c>
      <c r="V3911" s="8">
        <f t="shared" si="132"/>
        <v>86</v>
      </c>
    </row>
    <row r="3912" spans="1:28">
      <c r="A3912" s="34" t="s">
        <v>19</v>
      </c>
      <c r="B3912" s="34" t="s">
        <v>68</v>
      </c>
      <c r="C3912" s="5" t="s">
        <v>129</v>
      </c>
      <c r="D3912" s="35" t="s">
        <v>88</v>
      </c>
      <c r="E3912" s="36" t="s">
        <v>15</v>
      </c>
      <c r="F3912" s="37">
        <v>100</v>
      </c>
      <c r="G3912" s="38">
        <v>-0.06</v>
      </c>
      <c r="H3912" s="34">
        <v>0.99048598478224903</v>
      </c>
      <c r="I3912" s="35">
        <v>-6.0144456267098953E-2</v>
      </c>
      <c r="J3912" s="35">
        <v>1.9998386837933846</v>
      </c>
      <c r="K3912" s="35">
        <v>6.8628565623510482</v>
      </c>
      <c r="L3912" s="35">
        <v>2.6582132708341377</v>
      </c>
      <c r="M3912" s="35">
        <v>-1.7700100108418364E-2</v>
      </c>
      <c r="N3912" s="35">
        <v>0</v>
      </c>
      <c r="O3912" s="35">
        <v>0</v>
      </c>
      <c r="P3912" s="36">
        <v>12</v>
      </c>
      <c r="Q3912" s="37">
        <v>86</v>
      </c>
      <c r="R3912" s="36">
        <v>10</v>
      </c>
      <c r="S3912" s="39">
        <f t="shared" si="131"/>
        <v>86</v>
      </c>
      <c r="T3912" s="34" t="s">
        <v>44</v>
      </c>
      <c r="U3912" s="12">
        <f>(alpha+(beta/(1+EXP((((-1)*ceta)+(delta*LN(speed)))+(epsilon*speed)))))</f>
        <v>1.0587583193256006E-3</v>
      </c>
      <c r="V3912" s="8">
        <f t="shared" si="132"/>
        <v>86</v>
      </c>
    </row>
    <row r="3913" spans="1:28">
      <c r="A3913" s="34" t="s">
        <v>19</v>
      </c>
      <c r="B3913" s="34" t="s">
        <v>68</v>
      </c>
      <c r="C3913" s="5" t="s">
        <v>129</v>
      </c>
      <c r="D3913" s="35" t="s">
        <v>88</v>
      </c>
      <c r="E3913" s="36" t="s">
        <v>16</v>
      </c>
      <c r="F3913" s="37">
        <v>100</v>
      </c>
      <c r="G3913" s="38">
        <v>-0.06</v>
      </c>
      <c r="H3913" s="34">
        <v>0.97687387063847653</v>
      </c>
      <c r="I3913" s="35">
        <v>-0.22203569081070518</v>
      </c>
      <c r="J3913" s="35">
        <v>5.8421405629007772</v>
      </c>
      <c r="K3913" s="35">
        <v>5.7502626050331545</v>
      </c>
      <c r="L3913" s="35">
        <v>2.2162499976226733</v>
      </c>
      <c r="M3913" s="35">
        <v>-1.0477233212134937E-2</v>
      </c>
      <c r="N3913" s="35">
        <v>0</v>
      </c>
      <c r="O3913" s="35">
        <v>0</v>
      </c>
      <c r="P3913" s="36">
        <v>12</v>
      </c>
      <c r="Q3913" s="37">
        <v>86</v>
      </c>
      <c r="R3913" s="36">
        <v>10</v>
      </c>
      <c r="S3913" s="39">
        <f t="shared" si="131"/>
        <v>86</v>
      </c>
      <c r="T3913" s="34" t="s">
        <v>44</v>
      </c>
      <c r="U3913" s="12">
        <f>(alpha+(beta/(1+EXP((((-1)*ceta)+(delta*LN(speed)))+(epsilon*speed)))))</f>
        <v>2.2806292981203957E-3</v>
      </c>
      <c r="V3913" s="8">
        <f t="shared" si="132"/>
        <v>86</v>
      </c>
    </row>
    <row r="3914" spans="1:28">
      <c r="A3914" s="34" t="s">
        <v>19</v>
      </c>
      <c r="B3914" s="34" t="s">
        <v>68</v>
      </c>
      <c r="C3914" s="5" t="s">
        <v>129</v>
      </c>
      <c r="D3914" s="35" t="s">
        <v>88</v>
      </c>
      <c r="E3914" s="36" t="s">
        <v>14</v>
      </c>
      <c r="F3914" s="37">
        <v>100</v>
      </c>
      <c r="G3914" s="38">
        <v>-0.06</v>
      </c>
      <c r="H3914" s="34">
        <v>0.99128987483317954</v>
      </c>
      <c r="I3914" s="35">
        <v>3.2376701814962057</v>
      </c>
      <c r="J3914" s="35">
        <v>9.8557974655181541E-2</v>
      </c>
      <c r="K3914" s="35">
        <v>1.7274666163464221</v>
      </c>
      <c r="L3914" s="35">
        <v>0</v>
      </c>
      <c r="M3914" s="35">
        <v>0</v>
      </c>
      <c r="N3914" s="35">
        <v>0</v>
      </c>
      <c r="O3914" s="35">
        <v>0</v>
      </c>
      <c r="P3914" s="36">
        <v>12</v>
      </c>
      <c r="Q3914" s="37">
        <v>86</v>
      </c>
      <c r="R3914" s="36">
        <v>6</v>
      </c>
      <c r="S3914" s="39">
        <f t="shared" si="131"/>
        <v>86</v>
      </c>
      <c r="T3914" s="34" t="s">
        <v>37</v>
      </c>
      <c r="U3914" s="12">
        <f>(1/(alpha+(beta*(speed^ceta))))</f>
        <v>4.5507224379200536E-3</v>
      </c>
      <c r="V3914" s="8">
        <f t="shared" si="132"/>
        <v>86</v>
      </c>
      <c r="AB3914" s="41"/>
    </row>
    <row r="3915" spans="1:28">
      <c r="A3915" s="34" t="s">
        <v>19</v>
      </c>
      <c r="B3915" s="34" t="s">
        <v>68</v>
      </c>
      <c r="C3915" s="5" t="s">
        <v>129</v>
      </c>
      <c r="D3915" s="35" t="s">
        <v>88</v>
      </c>
      <c r="E3915" s="36" t="s">
        <v>18</v>
      </c>
      <c r="F3915" s="37">
        <v>100</v>
      </c>
      <c r="G3915" s="38">
        <v>-0.06</v>
      </c>
      <c r="H3915" s="34">
        <v>0.98969928166206955</v>
      </c>
      <c r="I3915" s="35">
        <v>0.4187232742153153</v>
      </c>
      <c r="J3915" s="35">
        <v>0.9916528959259493</v>
      </c>
      <c r="K3915" s="35">
        <v>-0.86115363952329294</v>
      </c>
      <c r="L3915" s="35">
        <v>0</v>
      </c>
      <c r="M3915" s="35">
        <v>0</v>
      </c>
      <c r="N3915" s="35">
        <v>0</v>
      </c>
      <c r="O3915" s="35">
        <v>0</v>
      </c>
      <c r="P3915" s="36">
        <v>12</v>
      </c>
      <c r="Q3915" s="37">
        <v>86</v>
      </c>
      <c r="R3915" s="36">
        <v>0</v>
      </c>
      <c r="S3915" s="39">
        <f t="shared" si="131"/>
        <v>86</v>
      </c>
      <c r="T3915" s="34" t="s">
        <v>29</v>
      </c>
      <c r="U3915" s="12">
        <f>((alpha*(beta^speed))*(speed^ceta))</f>
        <v>4.3950071449775155E-3</v>
      </c>
      <c r="V3915" s="8">
        <f t="shared" si="132"/>
        <v>86</v>
      </c>
      <c r="AB3915" s="41"/>
    </row>
    <row r="3916" spans="1:28">
      <c r="A3916" s="34" t="s">
        <v>19</v>
      </c>
      <c r="B3916" s="34" t="s">
        <v>68</v>
      </c>
      <c r="C3916" s="5" t="s">
        <v>129</v>
      </c>
      <c r="D3916" s="35" t="s">
        <v>88</v>
      </c>
      <c r="E3916" s="36" t="s">
        <v>17</v>
      </c>
      <c r="F3916" s="37">
        <v>100</v>
      </c>
      <c r="G3916" s="38">
        <v>-0.06</v>
      </c>
      <c r="H3916" s="34">
        <v>0.96610313224137301</v>
      </c>
      <c r="I3916" s="35">
        <v>14.361453282968881</v>
      </c>
      <c r="J3916" s="35">
        <v>-26.441699035512382</v>
      </c>
      <c r="K3916" s="35">
        <v>-2.8619914900052987</v>
      </c>
      <c r="L3916" s="35">
        <v>0</v>
      </c>
      <c r="M3916" s="35">
        <v>0</v>
      </c>
      <c r="N3916" s="35">
        <v>0</v>
      </c>
      <c r="O3916" s="35">
        <v>0</v>
      </c>
      <c r="P3916" s="36">
        <v>12</v>
      </c>
      <c r="Q3916" s="37">
        <v>86</v>
      </c>
      <c r="R3916" s="36">
        <v>13</v>
      </c>
      <c r="S3916" s="39">
        <f t="shared" si="131"/>
        <v>86</v>
      </c>
      <c r="T3916" s="34" t="s">
        <v>50</v>
      </c>
      <c r="U3916" s="12">
        <f>EXP((alpha+(beta/speed))+(ceta*LN(speed)))</f>
        <v>3.6902256608011701</v>
      </c>
      <c r="V3916" s="8">
        <f t="shared" si="132"/>
        <v>86</v>
      </c>
    </row>
    <row r="3917" spans="1:28">
      <c r="A3917" s="34" t="s">
        <v>19</v>
      </c>
      <c r="B3917" s="34" t="s">
        <v>68</v>
      </c>
      <c r="C3917" s="5" t="s">
        <v>129</v>
      </c>
      <c r="D3917" s="35" t="s">
        <v>88</v>
      </c>
      <c r="E3917" s="36" t="s">
        <v>15</v>
      </c>
      <c r="F3917" s="37">
        <v>0</v>
      </c>
      <c r="G3917" s="38">
        <v>-0.04</v>
      </c>
      <c r="H3917" s="34">
        <v>0.99335641638041705</v>
      </c>
      <c r="I3917" s="35">
        <v>-0.13711506109516111</v>
      </c>
      <c r="J3917" s="35">
        <v>18.679942906241255</v>
      </c>
      <c r="K3917" s="35">
        <v>0.81279738632762977</v>
      </c>
      <c r="L3917" s="35">
        <v>1.2400874773473645</v>
      </c>
      <c r="M3917" s="35">
        <v>5.9870784344374743E-4</v>
      </c>
      <c r="N3917" s="35">
        <v>0</v>
      </c>
      <c r="O3917" s="35">
        <v>0</v>
      </c>
      <c r="P3917" s="36">
        <v>12</v>
      </c>
      <c r="Q3917" s="37">
        <v>86</v>
      </c>
      <c r="R3917" s="36">
        <v>10</v>
      </c>
      <c r="S3917" s="39">
        <f t="shared" si="131"/>
        <v>86</v>
      </c>
      <c r="T3917" s="34" t="s">
        <v>44</v>
      </c>
      <c r="U3917" s="12">
        <f>(alpha+(beta/(1+EXP((((-1)*ceta)+(delta*LN(speed)))+(epsilon*speed)))))</f>
        <v>2.1142794384618552E-2</v>
      </c>
      <c r="V3917" s="8">
        <f t="shared" si="132"/>
        <v>86</v>
      </c>
    </row>
    <row r="3918" spans="1:28">
      <c r="A3918" s="34" t="s">
        <v>19</v>
      </c>
      <c r="B3918" s="34" t="s">
        <v>68</v>
      </c>
      <c r="C3918" s="5" t="s">
        <v>129</v>
      </c>
      <c r="D3918" s="35" t="s">
        <v>88</v>
      </c>
      <c r="E3918" s="36" t="s">
        <v>16</v>
      </c>
      <c r="F3918" s="37">
        <v>0</v>
      </c>
      <c r="G3918" s="38">
        <v>-0.04</v>
      </c>
      <c r="H3918" s="34">
        <v>0.98378610317399273</v>
      </c>
      <c r="I3918" s="35">
        <v>-0.59022390649726075</v>
      </c>
      <c r="J3918" s="35">
        <v>31.263717255481239</v>
      </c>
      <c r="K3918" s="35">
        <v>1.1417182650896203</v>
      </c>
      <c r="L3918" s="35">
        <v>1.1162811049454269</v>
      </c>
      <c r="M3918" s="35">
        <v>-1.142256204945698E-4</v>
      </c>
      <c r="N3918" s="35">
        <v>0</v>
      </c>
      <c r="O3918" s="35">
        <v>0</v>
      </c>
      <c r="P3918" s="36">
        <v>12</v>
      </c>
      <c r="Q3918" s="37">
        <v>86</v>
      </c>
      <c r="R3918" s="36">
        <v>10</v>
      </c>
      <c r="S3918" s="39">
        <f t="shared" si="131"/>
        <v>86</v>
      </c>
      <c r="T3918" s="34" t="s">
        <v>44</v>
      </c>
      <c r="U3918" s="12">
        <f>(alpha+(beta/(1+EXP((((-1)*ceta)+(delta*LN(speed)))+(epsilon*speed)))))</f>
        <v>8.0110672207104661E-2</v>
      </c>
      <c r="V3918" s="8">
        <f t="shared" si="132"/>
        <v>86</v>
      </c>
    </row>
    <row r="3919" spans="1:28">
      <c r="A3919" s="34" t="s">
        <v>19</v>
      </c>
      <c r="B3919" s="34" t="s">
        <v>68</v>
      </c>
      <c r="C3919" s="5" t="s">
        <v>129</v>
      </c>
      <c r="D3919" s="35" t="s">
        <v>88</v>
      </c>
      <c r="E3919" s="36" t="s">
        <v>14</v>
      </c>
      <c r="F3919" s="37">
        <v>0</v>
      </c>
      <c r="G3919" s="38">
        <v>-0.04</v>
      </c>
      <c r="H3919" s="34">
        <v>0.99476029119684362</v>
      </c>
      <c r="I3919" s="35">
        <v>1.9629971155165489</v>
      </c>
      <c r="J3919" s="35">
        <v>0.98715051089793793</v>
      </c>
      <c r="K3919" s="35">
        <v>-1.0717386141663372</v>
      </c>
      <c r="L3919" s="35">
        <v>0</v>
      </c>
      <c r="M3919" s="35">
        <v>0</v>
      </c>
      <c r="N3919" s="35">
        <v>0</v>
      </c>
      <c r="O3919" s="35">
        <v>0</v>
      </c>
      <c r="P3919" s="36">
        <v>12</v>
      </c>
      <c r="Q3919" s="37">
        <v>86</v>
      </c>
      <c r="R3919" s="36">
        <v>0</v>
      </c>
      <c r="S3919" s="39">
        <f t="shared" si="131"/>
        <v>86</v>
      </c>
      <c r="T3919" s="34" t="s">
        <v>29</v>
      </c>
      <c r="U3919" s="12">
        <f>((alpha*(beta^speed))*(speed^ceta))</f>
        <v>5.4527199102148392E-3</v>
      </c>
      <c r="V3919" s="8">
        <f t="shared" si="132"/>
        <v>86</v>
      </c>
      <c r="AB3919" s="41"/>
    </row>
    <row r="3920" spans="1:28">
      <c r="A3920" s="34" t="s">
        <v>19</v>
      </c>
      <c r="B3920" s="34" t="s">
        <v>68</v>
      </c>
      <c r="C3920" s="5" t="s">
        <v>129</v>
      </c>
      <c r="D3920" s="35" t="s">
        <v>88</v>
      </c>
      <c r="E3920" s="36" t="s">
        <v>18</v>
      </c>
      <c r="F3920" s="37">
        <v>0</v>
      </c>
      <c r="G3920" s="38">
        <v>-0.04</v>
      </c>
      <c r="H3920" s="34">
        <v>0.99137542758998976</v>
      </c>
      <c r="I3920" s="35">
        <v>0.52997533733148339</v>
      </c>
      <c r="J3920" s="35">
        <v>0.99188184568416105</v>
      </c>
      <c r="K3920" s="35">
        <v>-0.88783623372906795</v>
      </c>
      <c r="L3920" s="35">
        <v>0</v>
      </c>
      <c r="M3920" s="35">
        <v>0</v>
      </c>
      <c r="N3920" s="35">
        <v>0</v>
      </c>
      <c r="O3920" s="35">
        <v>0</v>
      </c>
      <c r="P3920" s="36">
        <v>12</v>
      </c>
      <c r="Q3920" s="37">
        <v>86</v>
      </c>
      <c r="R3920" s="36">
        <v>0</v>
      </c>
      <c r="S3920" s="39">
        <f t="shared" si="131"/>
        <v>86</v>
      </c>
      <c r="T3920" s="34" t="s">
        <v>29</v>
      </c>
      <c r="U3920" s="12">
        <f>((alpha*(beta^speed))*(speed^ceta))</f>
        <v>5.038401917636751E-3</v>
      </c>
      <c r="V3920" s="8">
        <f t="shared" si="132"/>
        <v>86</v>
      </c>
      <c r="AB3920" s="41"/>
    </row>
    <row r="3921" spans="1:28">
      <c r="A3921" s="34" t="s">
        <v>19</v>
      </c>
      <c r="B3921" s="34" t="s">
        <v>68</v>
      </c>
      <c r="C3921" s="5" t="s">
        <v>129</v>
      </c>
      <c r="D3921" s="35" t="s">
        <v>88</v>
      </c>
      <c r="E3921" s="36" t="s">
        <v>17</v>
      </c>
      <c r="F3921" s="37">
        <v>0</v>
      </c>
      <c r="G3921" s="38">
        <v>-0.04</v>
      </c>
      <c r="H3921" s="34">
        <v>0.97975891884952193</v>
      </c>
      <c r="I3921" s="35">
        <v>1693.1968056836743</v>
      </c>
      <c r="J3921" s="35">
        <v>0.97170274480757135</v>
      </c>
      <c r="K3921" s="35">
        <v>-0.66587774862272286</v>
      </c>
      <c r="L3921" s="35">
        <v>0</v>
      </c>
      <c r="M3921" s="35">
        <v>0</v>
      </c>
      <c r="N3921" s="35">
        <v>0</v>
      </c>
      <c r="O3921" s="35">
        <v>0</v>
      </c>
      <c r="P3921" s="36">
        <v>12</v>
      </c>
      <c r="Q3921" s="37">
        <v>86</v>
      </c>
      <c r="R3921" s="36">
        <v>0</v>
      </c>
      <c r="S3921" s="39">
        <f t="shared" si="131"/>
        <v>86</v>
      </c>
      <c r="T3921" s="34" t="s">
        <v>29</v>
      </c>
      <c r="U3921" s="12">
        <f>((alpha*(beta^speed))*(speed^ceta))</f>
        <v>7.3865714670691167</v>
      </c>
      <c r="V3921" s="8">
        <f t="shared" si="132"/>
        <v>86</v>
      </c>
    </row>
    <row r="3922" spans="1:28">
      <c r="A3922" s="34" t="s">
        <v>19</v>
      </c>
      <c r="B3922" s="34" t="s">
        <v>68</v>
      </c>
      <c r="C3922" s="5" t="s">
        <v>129</v>
      </c>
      <c r="D3922" s="35" t="s">
        <v>88</v>
      </c>
      <c r="E3922" s="36" t="s">
        <v>15</v>
      </c>
      <c r="F3922" s="37">
        <v>50</v>
      </c>
      <c r="G3922" s="38">
        <v>-0.04</v>
      </c>
      <c r="H3922" s="34">
        <v>0.99175220681133314</v>
      </c>
      <c r="I3922" s="35">
        <v>10.385780256416727</v>
      </c>
      <c r="J3922" s="35">
        <v>0.96376006859869479</v>
      </c>
      <c r="K3922" s="35">
        <v>-0.61542062674226317</v>
      </c>
      <c r="L3922" s="35">
        <v>0</v>
      </c>
      <c r="M3922" s="35">
        <v>0</v>
      </c>
      <c r="N3922" s="35">
        <v>0</v>
      </c>
      <c r="O3922" s="35">
        <v>0</v>
      </c>
      <c r="P3922" s="36">
        <v>12</v>
      </c>
      <c r="Q3922" s="37">
        <v>86</v>
      </c>
      <c r="R3922" s="36">
        <v>0</v>
      </c>
      <c r="S3922" s="39">
        <f t="shared" si="131"/>
        <v>86</v>
      </c>
      <c r="T3922" s="34" t="s">
        <v>29</v>
      </c>
      <c r="U3922" s="12">
        <f>((alpha*(beta^speed))*(speed^ceta))</f>
        <v>2.8005073019165407E-2</v>
      </c>
      <c r="V3922" s="8">
        <f t="shared" si="132"/>
        <v>86</v>
      </c>
    </row>
    <row r="3923" spans="1:28">
      <c r="A3923" s="34" t="s">
        <v>19</v>
      </c>
      <c r="B3923" s="34" t="s">
        <v>68</v>
      </c>
      <c r="C3923" s="5" t="s">
        <v>129</v>
      </c>
      <c r="D3923" s="35" t="s">
        <v>88</v>
      </c>
      <c r="E3923" s="36" t="s">
        <v>16</v>
      </c>
      <c r="F3923" s="37">
        <v>50</v>
      </c>
      <c r="G3923" s="38">
        <v>-0.04</v>
      </c>
      <c r="H3923" s="34">
        <v>0.97562186451540567</v>
      </c>
      <c r="I3923" s="35">
        <v>-0.6718759530946562</v>
      </c>
      <c r="J3923" s="35">
        <v>12.62647346376011</v>
      </c>
      <c r="K3923" s="35">
        <v>2.7411514008292235</v>
      </c>
      <c r="L3923" s="35">
        <v>1.2717576573632279</v>
      </c>
      <c r="M3923" s="35">
        <v>-1.2572055814587023E-3</v>
      </c>
      <c r="N3923" s="35">
        <v>0</v>
      </c>
      <c r="O3923" s="35">
        <v>0</v>
      </c>
      <c r="P3923" s="36">
        <v>12</v>
      </c>
      <c r="Q3923" s="37">
        <v>86</v>
      </c>
      <c r="R3923" s="36">
        <v>10</v>
      </c>
      <c r="S3923" s="39">
        <f t="shared" si="131"/>
        <v>86</v>
      </c>
      <c r="T3923" s="34" t="s">
        <v>44</v>
      </c>
      <c r="U3923" s="12">
        <f>(alpha+(beta/(1+EXP((((-1)*ceta)+(delta*LN(speed)))+(epsilon*speed)))))</f>
        <v>4.1369393924951647E-2</v>
      </c>
      <c r="V3923" s="8">
        <f t="shared" si="132"/>
        <v>86</v>
      </c>
    </row>
    <row r="3924" spans="1:28">
      <c r="A3924" s="34" t="s">
        <v>19</v>
      </c>
      <c r="B3924" s="34" t="s">
        <v>68</v>
      </c>
      <c r="C3924" s="5" t="s">
        <v>129</v>
      </c>
      <c r="D3924" s="35" t="s">
        <v>88</v>
      </c>
      <c r="E3924" s="36" t="s">
        <v>14</v>
      </c>
      <c r="F3924" s="37">
        <v>50</v>
      </c>
      <c r="G3924" s="38">
        <v>-0.04</v>
      </c>
      <c r="H3924" s="34">
        <v>0.99376234488270221</v>
      </c>
      <c r="I3924" s="35">
        <v>1.3983063174182486</v>
      </c>
      <c r="J3924" s="35">
        <v>0.98328774123398499</v>
      </c>
      <c r="K3924" s="35">
        <v>-0.94666546627310644</v>
      </c>
      <c r="L3924" s="35">
        <v>0</v>
      </c>
      <c r="M3924" s="35">
        <v>0</v>
      </c>
      <c r="N3924" s="35">
        <v>0</v>
      </c>
      <c r="O3924" s="35">
        <v>0</v>
      </c>
      <c r="P3924" s="36">
        <v>12</v>
      </c>
      <c r="Q3924" s="37">
        <v>86</v>
      </c>
      <c r="R3924" s="36">
        <v>0</v>
      </c>
      <c r="S3924" s="39">
        <f t="shared" si="131"/>
        <v>86</v>
      </c>
      <c r="T3924" s="34" t="s">
        <v>29</v>
      </c>
      <c r="U3924" s="12">
        <f>((alpha*(beta^speed))*(speed^ceta))</f>
        <v>4.8396412948173446E-3</v>
      </c>
      <c r="V3924" s="8">
        <f t="shared" si="132"/>
        <v>86</v>
      </c>
      <c r="AB3924" s="41"/>
    </row>
    <row r="3925" spans="1:28">
      <c r="A3925" s="34" t="s">
        <v>19</v>
      </c>
      <c r="B3925" s="34" t="s">
        <v>68</v>
      </c>
      <c r="C3925" s="5" t="s">
        <v>129</v>
      </c>
      <c r="D3925" s="35" t="s">
        <v>88</v>
      </c>
      <c r="E3925" s="36" t="s">
        <v>18</v>
      </c>
      <c r="F3925" s="37">
        <v>50</v>
      </c>
      <c r="G3925" s="38">
        <v>-0.04</v>
      </c>
      <c r="H3925" s="34">
        <v>0.98785029879036879</v>
      </c>
      <c r="I3925" s="35">
        <v>0.40490566390044103</v>
      </c>
      <c r="J3925" s="35">
        <v>0.98795603886392047</v>
      </c>
      <c r="K3925" s="35">
        <v>-0.75999223748198008</v>
      </c>
      <c r="L3925" s="35">
        <v>0</v>
      </c>
      <c r="M3925" s="35">
        <v>0</v>
      </c>
      <c r="N3925" s="35">
        <v>0</v>
      </c>
      <c r="O3925" s="35">
        <v>0</v>
      </c>
      <c r="P3925" s="36">
        <v>12</v>
      </c>
      <c r="Q3925" s="37">
        <v>86</v>
      </c>
      <c r="R3925" s="36">
        <v>0</v>
      </c>
      <c r="S3925" s="39">
        <f t="shared" si="131"/>
        <v>86</v>
      </c>
      <c r="T3925" s="34" t="s">
        <v>29</v>
      </c>
      <c r="U3925" s="12">
        <f>((alpha*(beta^speed))*(speed^ceta))</f>
        <v>4.8371035196181199E-3</v>
      </c>
      <c r="V3925" s="8">
        <f t="shared" si="132"/>
        <v>86</v>
      </c>
      <c r="AB3925" s="41"/>
    </row>
    <row r="3926" spans="1:28">
      <c r="A3926" s="34" t="s">
        <v>19</v>
      </c>
      <c r="B3926" s="34" t="s">
        <v>68</v>
      </c>
      <c r="C3926" s="5" t="s">
        <v>129</v>
      </c>
      <c r="D3926" s="35" t="s">
        <v>88</v>
      </c>
      <c r="E3926" s="36" t="s">
        <v>17</v>
      </c>
      <c r="F3926" s="37">
        <v>50</v>
      </c>
      <c r="G3926" s="38">
        <v>-0.04</v>
      </c>
      <c r="H3926" s="34">
        <v>0.96983592586078249</v>
      </c>
      <c r="I3926" s="35">
        <v>925.5338082792249</v>
      </c>
      <c r="J3926" s="35">
        <v>0.96300146971848744</v>
      </c>
      <c r="K3926" s="35">
        <v>-0.38964002808118053</v>
      </c>
      <c r="L3926" s="35">
        <v>0</v>
      </c>
      <c r="M3926" s="35">
        <v>0</v>
      </c>
      <c r="N3926" s="35">
        <v>0</v>
      </c>
      <c r="O3926" s="35">
        <v>0</v>
      </c>
      <c r="P3926" s="36">
        <v>12</v>
      </c>
      <c r="Q3926" s="37">
        <v>86</v>
      </c>
      <c r="R3926" s="36">
        <v>0</v>
      </c>
      <c r="S3926" s="39">
        <f t="shared" si="131"/>
        <v>86</v>
      </c>
      <c r="T3926" s="34" t="s">
        <v>29</v>
      </c>
      <c r="U3926" s="12">
        <f>((alpha*(beta^speed))*(speed^ceta))</f>
        <v>6.3760534833957561</v>
      </c>
      <c r="V3926" s="8">
        <f t="shared" si="132"/>
        <v>86</v>
      </c>
    </row>
    <row r="3927" spans="1:28">
      <c r="A3927" s="34" t="s">
        <v>19</v>
      </c>
      <c r="B3927" s="34" t="s">
        <v>68</v>
      </c>
      <c r="C3927" s="5" t="s">
        <v>129</v>
      </c>
      <c r="D3927" s="35" t="s">
        <v>88</v>
      </c>
      <c r="E3927" s="36" t="s">
        <v>15</v>
      </c>
      <c r="F3927" s="37">
        <v>100</v>
      </c>
      <c r="G3927" s="38">
        <v>-0.04</v>
      </c>
      <c r="H3927" s="34">
        <v>0.99091806259301007</v>
      </c>
      <c r="I3927" s="35">
        <v>-0.13100600727999723</v>
      </c>
      <c r="J3927" s="35">
        <v>3.3586131853694825</v>
      </c>
      <c r="K3927" s="35">
        <v>3.9937094793048535</v>
      </c>
      <c r="L3927" s="35">
        <v>1.6979241418422133</v>
      </c>
      <c r="M3927" s="35">
        <v>-4.6599372380307785E-3</v>
      </c>
      <c r="N3927" s="35">
        <v>0</v>
      </c>
      <c r="O3927" s="35">
        <v>0</v>
      </c>
      <c r="P3927" s="36">
        <v>12</v>
      </c>
      <c r="Q3927" s="37">
        <v>86</v>
      </c>
      <c r="R3927" s="36">
        <v>10</v>
      </c>
      <c r="S3927" s="39">
        <f t="shared" si="131"/>
        <v>86</v>
      </c>
      <c r="T3927" s="34" t="s">
        <v>44</v>
      </c>
      <c r="U3927" s="12">
        <f>(alpha+(beta/(1+EXP((((-1)*ceta)+(delta*LN(speed)))+(epsilon*speed)))))</f>
        <v>4.5527319177078029E-3</v>
      </c>
      <c r="V3927" s="8">
        <f t="shared" si="132"/>
        <v>86</v>
      </c>
    </row>
    <row r="3928" spans="1:28">
      <c r="A3928" s="34" t="s">
        <v>19</v>
      </c>
      <c r="B3928" s="34" t="s">
        <v>68</v>
      </c>
      <c r="C3928" s="5" t="s">
        <v>129</v>
      </c>
      <c r="D3928" s="35" t="s">
        <v>88</v>
      </c>
      <c r="E3928" s="36" t="s">
        <v>16</v>
      </c>
      <c r="F3928" s="37">
        <v>100</v>
      </c>
      <c r="G3928" s="38">
        <v>-0.04</v>
      </c>
      <c r="H3928" s="34">
        <v>0.96819774703570416</v>
      </c>
      <c r="I3928" s="35">
        <v>-0.68158620003440695</v>
      </c>
      <c r="J3928" s="35">
        <v>9.0757224404756158</v>
      </c>
      <c r="K3928" s="35">
        <v>3.9383384815003923</v>
      </c>
      <c r="L3928" s="35">
        <v>1.4973113510325202</v>
      </c>
      <c r="M3928" s="35">
        <v>-3.2728114161148596E-3</v>
      </c>
      <c r="N3928" s="35">
        <v>0</v>
      </c>
      <c r="O3928" s="35">
        <v>0</v>
      </c>
      <c r="P3928" s="36">
        <v>12</v>
      </c>
      <c r="Q3928" s="37">
        <v>86</v>
      </c>
      <c r="R3928" s="36">
        <v>10</v>
      </c>
      <c r="S3928" s="39">
        <f t="shared" si="131"/>
        <v>86</v>
      </c>
      <c r="T3928" s="34" t="s">
        <v>44</v>
      </c>
      <c r="U3928" s="12">
        <f>(alpha+(beta/(1+EXP((((-1)*ceta)+(delta*LN(speed)))+(epsilon*speed)))))</f>
        <v>3.9545611248729795E-2</v>
      </c>
      <c r="V3928" s="8">
        <f t="shared" si="132"/>
        <v>86</v>
      </c>
    </row>
    <row r="3929" spans="1:28">
      <c r="A3929" s="34" t="s">
        <v>19</v>
      </c>
      <c r="B3929" s="34" t="s">
        <v>68</v>
      </c>
      <c r="C3929" s="5" t="s">
        <v>129</v>
      </c>
      <c r="D3929" s="35" t="s">
        <v>88</v>
      </c>
      <c r="E3929" s="36" t="s">
        <v>14</v>
      </c>
      <c r="F3929" s="37">
        <v>100</v>
      </c>
      <c r="G3929" s="38">
        <v>-0.04</v>
      </c>
      <c r="H3929" s="34">
        <v>0.99247401675351288</v>
      </c>
      <c r="I3929" s="35">
        <v>1.5026782747207106</v>
      </c>
      <c r="J3929" s="35">
        <v>9.830341878860975E-2</v>
      </c>
      <c r="K3929" s="35">
        <v>0.43884221749048841</v>
      </c>
      <c r="L3929" s="35">
        <v>0</v>
      </c>
      <c r="M3929" s="35">
        <v>0</v>
      </c>
      <c r="N3929" s="35">
        <v>0</v>
      </c>
      <c r="O3929" s="35">
        <v>0</v>
      </c>
      <c r="P3929" s="36">
        <v>12</v>
      </c>
      <c r="Q3929" s="37">
        <v>86</v>
      </c>
      <c r="R3929" s="36">
        <v>2</v>
      </c>
      <c r="S3929" s="39">
        <f t="shared" si="131"/>
        <v>86</v>
      </c>
      <c r="T3929" s="34" t="s">
        <v>31</v>
      </c>
      <c r="U3929" s="12">
        <f>((alpha+(beta*speed))^((-1)/ceta))</f>
        <v>5.3157422558109454E-3</v>
      </c>
      <c r="V3929" s="8">
        <f t="shared" si="132"/>
        <v>86</v>
      </c>
      <c r="AB3929" s="41"/>
    </row>
    <row r="3930" spans="1:28">
      <c r="A3930" s="34" t="s">
        <v>19</v>
      </c>
      <c r="B3930" s="34" t="s">
        <v>68</v>
      </c>
      <c r="C3930" s="5" t="s">
        <v>129</v>
      </c>
      <c r="D3930" s="35" t="s">
        <v>88</v>
      </c>
      <c r="E3930" s="36" t="s">
        <v>18</v>
      </c>
      <c r="F3930" s="37">
        <v>100</v>
      </c>
      <c r="G3930" s="38">
        <v>-0.04</v>
      </c>
      <c r="H3930" s="34">
        <v>0.98440928471863676</v>
      </c>
      <c r="I3930" s="35">
        <v>0.34992073073514079</v>
      </c>
      <c r="J3930" s="35">
        <v>0.9853838626817647</v>
      </c>
      <c r="K3930" s="35">
        <v>-0.67994508026603839</v>
      </c>
      <c r="L3930" s="35">
        <v>0</v>
      </c>
      <c r="M3930" s="35">
        <v>0</v>
      </c>
      <c r="N3930" s="35">
        <v>0</v>
      </c>
      <c r="O3930" s="35">
        <v>0</v>
      </c>
      <c r="P3930" s="36">
        <v>12</v>
      </c>
      <c r="Q3930" s="37">
        <v>86</v>
      </c>
      <c r="R3930" s="36">
        <v>0</v>
      </c>
      <c r="S3930" s="39">
        <f t="shared" si="131"/>
        <v>86</v>
      </c>
      <c r="T3930" s="34" t="s">
        <v>29</v>
      </c>
      <c r="U3930" s="12">
        <f>((alpha*(beta^speed))*(speed^ceta))</f>
        <v>4.7718336746356551E-3</v>
      </c>
      <c r="V3930" s="8">
        <f t="shared" si="132"/>
        <v>86</v>
      </c>
      <c r="AB3930" s="41"/>
    </row>
    <row r="3931" spans="1:28">
      <c r="A3931" s="34" t="s">
        <v>19</v>
      </c>
      <c r="B3931" s="34" t="s">
        <v>68</v>
      </c>
      <c r="C3931" s="5" t="s">
        <v>129</v>
      </c>
      <c r="D3931" s="35" t="s">
        <v>88</v>
      </c>
      <c r="E3931" s="36" t="s">
        <v>17</v>
      </c>
      <c r="F3931" s="37">
        <v>100</v>
      </c>
      <c r="G3931" s="38">
        <v>-0.04</v>
      </c>
      <c r="H3931" s="34">
        <v>0.96092174271474839</v>
      </c>
      <c r="I3931" s="35">
        <v>666.37566469228591</v>
      </c>
      <c r="J3931" s="35">
        <v>0.95829933917271315</v>
      </c>
      <c r="K3931" s="35">
        <v>-0.225006415399468</v>
      </c>
      <c r="L3931" s="35">
        <v>0</v>
      </c>
      <c r="M3931" s="35">
        <v>0</v>
      </c>
      <c r="N3931" s="35">
        <v>0</v>
      </c>
      <c r="O3931" s="35">
        <v>0</v>
      </c>
      <c r="P3931" s="36">
        <v>12</v>
      </c>
      <c r="Q3931" s="37">
        <v>86</v>
      </c>
      <c r="R3931" s="36">
        <v>0</v>
      </c>
      <c r="S3931" s="39">
        <f t="shared" si="131"/>
        <v>86</v>
      </c>
      <c r="T3931" s="34" t="s">
        <v>29</v>
      </c>
      <c r="U3931" s="12">
        <f>((alpha*(beta^speed))*(speed^ceta))</f>
        <v>6.2740329024291848</v>
      </c>
      <c r="V3931" s="8">
        <f t="shared" si="132"/>
        <v>86</v>
      </c>
    </row>
    <row r="3932" spans="1:28">
      <c r="A3932" s="34" t="s">
        <v>19</v>
      </c>
      <c r="B3932" s="34" t="s">
        <v>68</v>
      </c>
      <c r="C3932" s="5" t="s">
        <v>129</v>
      </c>
      <c r="D3932" s="35" t="s">
        <v>88</v>
      </c>
      <c r="E3932" s="36" t="s">
        <v>15</v>
      </c>
      <c r="F3932" s="37">
        <v>0</v>
      </c>
      <c r="G3932" s="38">
        <v>-0.02</v>
      </c>
      <c r="H3932" s="34">
        <v>0.99361505688273288</v>
      </c>
      <c r="I3932" s="35">
        <v>0.31660338653141928</v>
      </c>
      <c r="J3932" s="35">
        <v>24.165155282850119</v>
      </c>
      <c r="K3932" s="35">
        <v>0.2822372387126072</v>
      </c>
      <c r="L3932" s="35">
        <v>0.99102545675185427</v>
      </c>
      <c r="M3932" s="35">
        <v>3.6401071097700036E-2</v>
      </c>
      <c r="N3932" s="35">
        <v>0</v>
      </c>
      <c r="O3932" s="35">
        <v>0</v>
      </c>
      <c r="P3932" s="36">
        <v>12</v>
      </c>
      <c r="Q3932" s="37">
        <v>86</v>
      </c>
      <c r="R3932" s="36">
        <v>10</v>
      </c>
      <c r="S3932" s="39">
        <f t="shared" si="131"/>
        <v>86</v>
      </c>
      <c r="T3932" s="34" t="s">
        <v>44</v>
      </c>
      <c r="U3932" s="12">
        <f>(alpha+(beta/(1+EXP((((-1)*ceta)+(delta*LN(speed)))+(epsilon*speed)))))</f>
        <v>0.33353765946687186</v>
      </c>
      <c r="V3932" s="8">
        <f t="shared" si="132"/>
        <v>86</v>
      </c>
    </row>
    <row r="3933" spans="1:28">
      <c r="A3933" s="34" t="s">
        <v>19</v>
      </c>
      <c r="B3933" s="34" t="s">
        <v>68</v>
      </c>
      <c r="C3933" s="5" t="s">
        <v>129</v>
      </c>
      <c r="D3933" s="35" t="s">
        <v>88</v>
      </c>
      <c r="E3933" s="36" t="s">
        <v>16</v>
      </c>
      <c r="F3933" s="37">
        <v>0</v>
      </c>
      <c r="G3933" s="38">
        <v>-0.02</v>
      </c>
      <c r="H3933" s="34">
        <v>0.98480095037330384</v>
      </c>
      <c r="I3933" s="35">
        <v>1.0411762946499112</v>
      </c>
      <c r="J3933" s="35">
        <v>69.842349072934809</v>
      </c>
      <c r="K3933" s="35">
        <v>-0.37404140714391687</v>
      </c>
      <c r="L3933" s="35">
        <v>0.72905790019925309</v>
      </c>
      <c r="M3933" s="35">
        <v>3.2829719323053522E-2</v>
      </c>
      <c r="N3933" s="35">
        <v>0</v>
      </c>
      <c r="O3933" s="35">
        <v>0</v>
      </c>
      <c r="P3933" s="36">
        <v>12</v>
      </c>
      <c r="Q3933" s="37">
        <v>86</v>
      </c>
      <c r="R3933" s="36">
        <v>10</v>
      </c>
      <c r="S3933" s="39">
        <f t="shared" si="131"/>
        <v>86</v>
      </c>
      <c r="T3933" s="34" t="s">
        <v>44</v>
      </c>
      <c r="U3933" s="12">
        <f>(alpha+(beta/(1+EXP((((-1)*ceta)+(delta*LN(speed)))+(epsilon*speed)))))</f>
        <v>1.1519549468328343</v>
      </c>
      <c r="V3933" s="8">
        <f t="shared" si="132"/>
        <v>86</v>
      </c>
    </row>
    <row r="3934" spans="1:28">
      <c r="A3934" s="34" t="s">
        <v>19</v>
      </c>
      <c r="B3934" s="34" t="s">
        <v>68</v>
      </c>
      <c r="C3934" s="5" t="s">
        <v>129</v>
      </c>
      <c r="D3934" s="35" t="s">
        <v>88</v>
      </c>
      <c r="E3934" s="36" t="s">
        <v>14</v>
      </c>
      <c r="F3934" s="37">
        <v>0</v>
      </c>
      <c r="G3934" s="38">
        <v>-0.02</v>
      </c>
      <c r="H3934" s="34">
        <v>0.99438196367249043</v>
      </c>
      <c r="I3934" s="35">
        <v>3.2196360745670849</v>
      </c>
      <c r="J3934" s="35">
        <v>1.0061127521253772</v>
      </c>
      <c r="K3934" s="35">
        <v>-1.3126347177751969</v>
      </c>
      <c r="L3934" s="35">
        <v>0</v>
      </c>
      <c r="M3934" s="35">
        <v>0</v>
      </c>
      <c r="N3934" s="35">
        <v>0</v>
      </c>
      <c r="O3934" s="35">
        <v>0</v>
      </c>
      <c r="P3934" s="36">
        <v>12</v>
      </c>
      <c r="Q3934" s="37">
        <v>86</v>
      </c>
      <c r="R3934" s="36">
        <v>0</v>
      </c>
      <c r="S3934" s="39">
        <f t="shared" si="131"/>
        <v>86</v>
      </c>
      <c r="T3934" s="34" t="s">
        <v>29</v>
      </c>
      <c r="U3934" s="12">
        <f>((alpha*(beta^speed))*(speed^ceta))</f>
        <v>1.5708299128070008E-2</v>
      </c>
      <c r="V3934" s="8">
        <f t="shared" si="132"/>
        <v>86</v>
      </c>
    </row>
    <row r="3935" spans="1:28">
      <c r="A3935" s="34" t="s">
        <v>19</v>
      </c>
      <c r="B3935" s="34" t="s">
        <v>68</v>
      </c>
      <c r="C3935" s="5" t="s">
        <v>129</v>
      </c>
      <c r="D3935" s="35" t="s">
        <v>88</v>
      </c>
      <c r="E3935" s="36" t="s">
        <v>18</v>
      </c>
      <c r="F3935" s="37">
        <v>0</v>
      </c>
      <c r="G3935" s="38">
        <v>-0.02</v>
      </c>
      <c r="H3935" s="34">
        <v>0.98906121060595165</v>
      </c>
      <c r="I3935" s="35">
        <v>5.0408417064245162E-2</v>
      </c>
      <c r="J3935" s="35">
        <v>-2.38671385539083</v>
      </c>
      <c r="K3935" s="35">
        <v>-1.0659103378985595</v>
      </c>
      <c r="L3935" s="35">
        <v>0</v>
      </c>
      <c r="M3935" s="35">
        <v>0</v>
      </c>
      <c r="N3935" s="35">
        <v>0</v>
      </c>
      <c r="O3935" s="35">
        <v>0</v>
      </c>
      <c r="P3935" s="36">
        <v>12</v>
      </c>
      <c r="Q3935" s="37">
        <v>86</v>
      </c>
      <c r="R3935" s="36">
        <v>13</v>
      </c>
      <c r="S3935" s="39">
        <f t="shared" si="131"/>
        <v>86</v>
      </c>
      <c r="T3935" s="34" t="s">
        <v>50</v>
      </c>
      <c r="U3935" s="12">
        <f>EXP((alpha+(beta/speed))+(ceta*LN(speed)))</f>
        <v>8.8682402013211901E-3</v>
      </c>
      <c r="V3935" s="8">
        <f t="shared" si="132"/>
        <v>86</v>
      </c>
      <c r="AB3935" s="41"/>
    </row>
    <row r="3936" spans="1:28">
      <c r="A3936" s="34" t="s">
        <v>19</v>
      </c>
      <c r="B3936" s="34" t="s">
        <v>68</v>
      </c>
      <c r="C3936" s="5" t="s">
        <v>129</v>
      </c>
      <c r="D3936" s="35" t="s">
        <v>88</v>
      </c>
      <c r="E3936" s="36" t="s">
        <v>17</v>
      </c>
      <c r="F3936" s="37">
        <v>0</v>
      </c>
      <c r="G3936" s="38">
        <v>-0.02</v>
      </c>
      <c r="H3936" s="34">
        <v>0.97986346230829624</v>
      </c>
      <c r="I3936" s="35">
        <v>3810.2352948214452</v>
      </c>
      <c r="J3936" s="35">
        <v>1.0028068912508212</v>
      </c>
      <c r="K3936" s="35">
        <v>-1.0254238751429534</v>
      </c>
      <c r="L3936" s="35">
        <v>0</v>
      </c>
      <c r="M3936" s="35">
        <v>0</v>
      </c>
      <c r="N3936" s="35">
        <v>0</v>
      </c>
      <c r="O3936" s="35">
        <v>0</v>
      </c>
      <c r="P3936" s="36">
        <v>12</v>
      </c>
      <c r="Q3936" s="37">
        <v>86</v>
      </c>
      <c r="R3936" s="36">
        <v>0</v>
      </c>
      <c r="S3936" s="39">
        <f t="shared" si="131"/>
        <v>86</v>
      </c>
      <c r="T3936" s="34" t="s">
        <v>29</v>
      </c>
      <c r="U3936" s="12">
        <f>((alpha*(beta^speed))*(speed^ceta))</f>
        <v>50.345369885707072</v>
      </c>
      <c r="V3936" s="8">
        <f t="shared" si="132"/>
        <v>86</v>
      </c>
    </row>
    <row r="3937" spans="1:28">
      <c r="A3937" s="34" t="s">
        <v>19</v>
      </c>
      <c r="B3937" s="34" t="s">
        <v>68</v>
      </c>
      <c r="C3937" s="5" t="s">
        <v>129</v>
      </c>
      <c r="D3937" s="35" t="s">
        <v>88</v>
      </c>
      <c r="E3937" s="36" t="s">
        <v>15</v>
      </c>
      <c r="F3937" s="37">
        <v>50</v>
      </c>
      <c r="G3937" s="38">
        <v>-0.02</v>
      </c>
      <c r="H3937" s="34">
        <v>0.99474020290993992</v>
      </c>
      <c r="I3937" s="35">
        <v>-0.11315711199717746</v>
      </c>
      <c r="J3937" s="35">
        <v>21.394100988607505</v>
      </c>
      <c r="K3937" s="35">
        <v>0.36311166624685864</v>
      </c>
      <c r="L3937" s="35">
        <v>1.0703102129271855</v>
      </c>
      <c r="M3937" s="35">
        <v>-2.1657517888491252E-4</v>
      </c>
      <c r="N3937" s="35">
        <v>0</v>
      </c>
      <c r="O3937" s="35">
        <v>0</v>
      </c>
      <c r="P3937" s="36">
        <v>12</v>
      </c>
      <c r="Q3937" s="37">
        <v>86</v>
      </c>
      <c r="R3937" s="36">
        <v>10</v>
      </c>
      <c r="S3937" s="39">
        <f t="shared" si="131"/>
        <v>86</v>
      </c>
      <c r="T3937" s="34" t="s">
        <v>44</v>
      </c>
      <c r="U3937" s="12">
        <f>(alpha+(beta/(1+EXP((((-1)*ceta)+(delta*LN(speed)))+(epsilon*speed)))))</f>
        <v>0.14998603492871229</v>
      </c>
      <c r="V3937" s="8">
        <f t="shared" si="132"/>
        <v>86</v>
      </c>
    </row>
    <row r="3938" spans="1:28">
      <c r="A3938" s="34" t="s">
        <v>19</v>
      </c>
      <c r="B3938" s="34" t="s">
        <v>68</v>
      </c>
      <c r="C3938" s="5" t="s">
        <v>129</v>
      </c>
      <c r="D3938" s="35" t="s">
        <v>88</v>
      </c>
      <c r="E3938" s="36" t="s">
        <v>16</v>
      </c>
      <c r="F3938" s="37">
        <v>50</v>
      </c>
      <c r="G3938" s="38">
        <v>-0.02</v>
      </c>
      <c r="H3938" s="34">
        <v>0.97303159306670617</v>
      </c>
      <c r="I3938" s="35">
        <v>-1.2903768945391183</v>
      </c>
      <c r="J3938" s="35">
        <v>38.667676817183121</v>
      </c>
      <c r="K3938" s="35">
        <v>0.41545473355321566</v>
      </c>
      <c r="L3938" s="35">
        <v>0.73558066226164054</v>
      </c>
      <c r="M3938" s="35">
        <v>8.7452770661978086E-4</v>
      </c>
      <c r="N3938" s="35">
        <v>0</v>
      </c>
      <c r="O3938" s="35">
        <v>0</v>
      </c>
      <c r="P3938" s="36">
        <v>12</v>
      </c>
      <c r="Q3938" s="37">
        <v>86</v>
      </c>
      <c r="R3938" s="36">
        <v>10</v>
      </c>
      <c r="S3938" s="39">
        <f t="shared" si="131"/>
        <v>86</v>
      </c>
      <c r="T3938" s="34" t="s">
        <v>44</v>
      </c>
      <c r="U3938" s="12">
        <f>(alpha+(beta/(1+EXP((((-1)*ceta)+(delta*LN(speed)))+(epsilon*speed)))))</f>
        <v>0.65803599184319062</v>
      </c>
      <c r="V3938" s="8">
        <f t="shared" si="132"/>
        <v>86</v>
      </c>
    </row>
    <row r="3939" spans="1:28">
      <c r="A3939" s="34" t="s">
        <v>19</v>
      </c>
      <c r="B3939" s="34" t="s">
        <v>68</v>
      </c>
      <c r="C3939" s="5" t="s">
        <v>129</v>
      </c>
      <c r="D3939" s="35" t="s">
        <v>88</v>
      </c>
      <c r="E3939" s="36" t="s">
        <v>14</v>
      </c>
      <c r="F3939" s="37">
        <v>50</v>
      </c>
      <c r="G3939" s="38">
        <v>-0.02</v>
      </c>
      <c r="H3939" s="34">
        <v>0.99356020812104506</v>
      </c>
      <c r="I3939" s="35">
        <v>1.9105501988172136</v>
      </c>
      <c r="J3939" s="35">
        <v>-5.4136700294963349</v>
      </c>
      <c r="K3939" s="35">
        <v>-1.42447918529011</v>
      </c>
      <c r="L3939" s="35">
        <v>0</v>
      </c>
      <c r="M3939" s="35">
        <v>0</v>
      </c>
      <c r="N3939" s="35">
        <v>0</v>
      </c>
      <c r="O3939" s="35">
        <v>0</v>
      </c>
      <c r="P3939" s="36">
        <v>12</v>
      </c>
      <c r="Q3939" s="37">
        <v>86</v>
      </c>
      <c r="R3939" s="36">
        <v>13</v>
      </c>
      <c r="S3939" s="39">
        <f t="shared" si="131"/>
        <v>86</v>
      </c>
      <c r="T3939" s="34" t="s">
        <v>50</v>
      </c>
      <c r="U3939" s="12">
        <f>EXP((alpha+(beta/speed))+(ceta*LN(speed)))</f>
        <v>1.1136531368421701E-2</v>
      </c>
      <c r="V3939" s="8">
        <f t="shared" si="132"/>
        <v>86</v>
      </c>
      <c r="AB3939" s="41"/>
    </row>
    <row r="3940" spans="1:28">
      <c r="A3940" s="34" t="s">
        <v>19</v>
      </c>
      <c r="B3940" s="34" t="s">
        <v>68</v>
      </c>
      <c r="C3940" s="5" t="s">
        <v>129</v>
      </c>
      <c r="D3940" s="35" t="s">
        <v>88</v>
      </c>
      <c r="E3940" s="36" t="s">
        <v>18</v>
      </c>
      <c r="F3940" s="37">
        <v>50</v>
      </c>
      <c r="G3940" s="38">
        <v>-0.02</v>
      </c>
      <c r="H3940" s="34">
        <v>0.98221887688079867</v>
      </c>
      <c r="I3940" s="35">
        <v>0.38012493042022766</v>
      </c>
      <c r="J3940" s="35">
        <v>0.98968656063971738</v>
      </c>
      <c r="K3940" s="35">
        <v>-0.66567623886761562</v>
      </c>
      <c r="L3940" s="35">
        <v>0</v>
      </c>
      <c r="M3940" s="35">
        <v>0</v>
      </c>
      <c r="N3940" s="35">
        <v>0</v>
      </c>
      <c r="O3940" s="35">
        <v>0</v>
      </c>
      <c r="P3940" s="36">
        <v>12</v>
      </c>
      <c r="Q3940" s="37">
        <v>86</v>
      </c>
      <c r="R3940" s="36">
        <v>0</v>
      </c>
      <c r="S3940" s="39">
        <f t="shared" si="131"/>
        <v>86</v>
      </c>
      <c r="T3940" s="34" t="s">
        <v>29</v>
      </c>
      <c r="U3940" s="12">
        <f>((alpha*(beta^speed))*(speed^ceta))</f>
        <v>8.0348276410957976E-3</v>
      </c>
      <c r="V3940" s="8">
        <f t="shared" si="132"/>
        <v>86</v>
      </c>
      <c r="AB3940" s="41"/>
    </row>
    <row r="3941" spans="1:28">
      <c r="A3941" s="34" t="s">
        <v>19</v>
      </c>
      <c r="B3941" s="34" t="s">
        <v>68</v>
      </c>
      <c r="C3941" s="5" t="s">
        <v>129</v>
      </c>
      <c r="D3941" s="35" t="s">
        <v>88</v>
      </c>
      <c r="E3941" s="36" t="s">
        <v>17</v>
      </c>
      <c r="F3941" s="37">
        <v>50</v>
      </c>
      <c r="G3941" s="38">
        <v>-0.02</v>
      </c>
      <c r="H3941" s="34">
        <v>0.96856722278674168</v>
      </c>
      <c r="I3941" s="35">
        <v>1527.237673849334</v>
      </c>
      <c r="J3941" s="35">
        <v>0.98407423330832167</v>
      </c>
      <c r="K3941" s="35">
        <v>-0.54690330128402709</v>
      </c>
      <c r="L3941" s="35">
        <v>0</v>
      </c>
      <c r="M3941" s="35">
        <v>0</v>
      </c>
      <c r="N3941" s="35">
        <v>0</v>
      </c>
      <c r="O3941" s="35">
        <v>0</v>
      </c>
      <c r="P3941" s="36">
        <v>12</v>
      </c>
      <c r="Q3941" s="37">
        <v>86</v>
      </c>
      <c r="R3941" s="36">
        <v>0</v>
      </c>
      <c r="S3941" s="39">
        <f t="shared" si="131"/>
        <v>86</v>
      </c>
      <c r="T3941" s="34" t="s">
        <v>29</v>
      </c>
      <c r="U3941" s="12">
        <f>((alpha*(beta^speed))*(speed^ceta))</f>
        <v>33.598434682652318</v>
      </c>
      <c r="V3941" s="8">
        <f t="shared" si="132"/>
        <v>86</v>
      </c>
    </row>
    <row r="3942" spans="1:28">
      <c r="A3942" s="34" t="s">
        <v>19</v>
      </c>
      <c r="B3942" s="34" t="s">
        <v>68</v>
      </c>
      <c r="C3942" s="5" t="s">
        <v>129</v>
      </c>
      <c r="D3942" s="35" t="s">
        <v>88</v>
      </c>
      <c r="E3942" s="36" t="s">
        <v>15</v>
      </c>
      <c r="F3942" s="37">
        <v>100</v>
      </c>
      <c r="G3942" s="38">
        <v>-0.02</v>
      </c>
      <c r="H3942" s="34">
        <v>0.99239099672124242</v>
      </c>
      <c r="I3942" s="35">
        <v>15.278087848780268</v>
      </c>
      <c r="J3942" s="35">
        <v>0.98512252527651289</v>
      </c>
      <c r="K3942" s="35">
        <v>-0.78592916654380329</v>
      </c>
      <c r="L3942" s="35">
        <v>0</v>
      </c>
      <c r="M3942" s="35">
        <v>0</v>
      </c>
      <c r="N3942" s="35">
        <v>0</v>
      </c>
      <c r="O3942" s="35">
        <v>0</v>
      </c>
      <c r="P3942" s="36">
        <v>12</v>
      </c>
      <c r="Q3942" s="37">
        <v>86</v>
      </c>
      <c r="R3942" s="36">
        <v>0</v>
      </c>
      <c r="S3942" s="39">
        <f t="shared" si="131"/>
        <v>86</v>
      </c>
      <c r="T3942" s="34" t="s">
        <v>29</v>
      </c>
      <c r="U3942" s="12">
        <f>((alpha*(beta^speed))*(speed^ceta))</f>
        <v>0.12701403313277362</v>
      </c>
      <c r="V3942" s="8">
        <f t="shared" si="132"/>
        <v>86</v>
      </c>
    </row>
    <row r="3943" spans="1:28">
      <c r="A3943" s="34" t="s">
        <v>19</v>
      </c>
      <c r="B3943" s="34" t="s">
        <v>68</v>
      </c>
      <c r="C3943" s="5" t="s">
        <v>129</v>
      </c>
      <c r="D3943" s="35" t="s">
        <v>88</v>
      </c>
      <c r="E3943" s="36" t="s">
        <v>16</v>
      </c>
      <c r="F3943" s="37">
        <v>100</v>
      </c>
      <c r="G3943" s="38">
        <v>-0.02</v>
      </c>
      <c r="H3943" s="34">
        <v>0.96435299993160106</v>
      </c>
      <c r="I3943" s="35">
        <v>-3.120841465747052E-5</v>
      </c>
      <c r="J3943" s="35">
        <v>5.7354184413023921E-3</v>
      </c>
      <c r="K3943" s="35">
        <v>-0.37957991840818156</v>
      </c>
      <c r="L3943" s="35">
        <v>10.289060914430284</v>
      </c>
      <c r="M3943" s="35">
        <v>0</v>
      </c>
      <c r="N3943" s="35">
        <v>0</v>
      </c>
      <c r="O3943" s="35">
        <v>0</v>
      </c>
      <c r="P3943" s="36">
        <v>12</v>
      </c>
      <c r="Q3943" s="37">
        <v>86</v>
      </c>
      <c r="R3943" s="36">
        <v>14</v>
      </c>
      <c r="S3943" s="39">
        <f t="shared" si="131"/>
        <v>86</v>
      </c>
      <c r="T3943" s="34" t="s">
        <v>51</v>
      </c>
      <c r="U3943" s="12">
        <f>(((alpha*(speed^3))+(beta*(speed^2))+(ceta*speed))+delta)</f>
        <v>0.21404332982709562</v>
      </c>
      <c r="V3943" s="8">
        <f t="shared" si="132"/>
        <v>86</v>
      </c>
    </row>
    <row r="3944" spans="1:28">
      <c r="A3944" s="34" t="s">
        <v>19</v>
      </c>
      <c r="B3944" s="34" t="s">
        <v>68</v>
      </c>
      <c r="C3944" s="5" t="s">
        <v>129</v>
      </c>
      <c r="D3944" s="35" t="s">
        <v>88</v>
      </c>
      <c r="E3944" s="36" t="s">
        <v>14</v>
      </c>
      <c r="F3944" s="37">
        <v>100</v>
      </c>
      <c r="G3944" s="38">
        <v>-0.02</v>
      </c>
      <c r="H3944" s="34">
        <v>0.98994401758744077</v>
      </c>
      <c r="I3944" s="35">
        <v>1.108179551635186</v>
      </c>
      <c r="J3944" s="35">
        <v>0.98805999013680901</v>
      </c>
      <c r="K3944" s="35">
        <v>-0.82567201098745313</v>
      </c>
      <c r="L3944" s="35">
        <v>0</v>
      </c>
      <c r="M3944" s="35">
        <v>0</v>
      </c>
      <c r="N3944" s="35">
        <v>0</v>
      </c>
      <c r="O3944" s="35">
        <v>0</v>
      </c>
      <c r="P3944" s="36">
        <v>12</v>
      </c>
      <c r="Q3944" s="37">
        <v>86</v>
      </c>
      <c r="R3944" s="36">
        <v>0</v>
      </c>
      <c r="S3944" s="39">
        <f t="shared" si="131"/>
        <v>86</v>
      </c>
      <c r="T3944" s="34" t="s">
        <v>29</v>
      </c>
      <c r="U3944" s="12">
        <f>((alpha*(beta^speed))*(speed^ceta))</f>
        <v>9.9704297116641125E-3</v>
      </c>
      <c r="V3944" s="8">
        <f t="shared" si="132"/>
        <v>86</v>
      </c>
      <c r="AB3944" s="41"/>
    </row>
    <row r="3945" spans="1:28">
      <c r="A3945" s="34" t="s">
        <v>19</v>
      </c>
      <c r="B3945" s="34" t="s">
        <v>68</v>
      </c>
      <c r="C3945" s="5" t="s">
        <v>129</v>
      </c>
      <c r="D3945" s="35" t="s">
        <v>88</v>
      </c>
      <c r="E3945" s="36" t="s">
        <v>18</v>
      </c>
      <c r="F3945" s="37">
        <v>100</v>
      </c>
      <c r="G3945" s="38">
        <v>-0.02</v>
      </c>
      <c r="H3945" s="34">
        <v>0.97768678494333705</v>
      </c>
      <c r="I3945" s="35">
        <v>-3.5923867202851794E-7</v>
      </c>
      <c r="J3945" s="35">
        <v>6.4846798565273595E-5</v>
      </c>
      <c r="K3945" s="35">
        <v>-4.1219060549132396E-3</v>
      </c>
      <c r="L3945" s="35">
        <v>0.10670915354869197</v>
      </c>
      <c r="M3945" s="35">
        <v>0</v>
      </c>
      <c r="N3945" s="35">
        <v>0</v>
      </c>
      <c r="O3945" s="35">
        <v>0</v>
      </c>
      <c r="P3945" s="36">
        <v>12</v>
      </c>
      <c r="Q3945" s="37">
        <v>86</v>
      </c>
      <c r="R3945" s="36">
        <v>14</v>
      </c>
      <c r="S3945" s="39">
        <f t="shared" si="131"/>
        <v>86</v>
      </c>
      <c r="T3945" s="34" t="s">
        <v>51</v>
      </c>
      <c r="U3945" s="12">
        <f>(((alpha*(speed^3))+(beta*(speed^2))+(ceta*speed))+delta)</f>
        <v>3.3362422391458452E-3</v>
      </c>
      <c r="V3945" s="8">
        <f t="shared" si="132"/>
        <v>86</v>
      </c>
      <c r="AB3945" s="41"/>
    </row>
    <row r="3946" spans="1:28">
      <c r="A3946" s="34" t="s">
        <v>19</v>
      </c>
      <c r="B3946" s="34" t="s">
        <v>68</v>
      </c>
      <c r="C3946" s="5" t="s">
        <v>129</v>
      </c>
      <c r="D3946" s="35" t="s">
        <v>88</v>
      </c>
      <c r="E3946" s="36" t="s">
        <v>17</v>
      </c>
      <c r="F3946" s="37">
        <v>100</v>
      </c>
      <c r="G3946" s="38">
        <v>-0.02</v>
      </c>
      <c r="H3946" s="34">
        <v>0.95776631251670741</v>
      </c>
      <c r="I3946" s="35">
        <v>-1.7332185524896696E-3</v>
      </c>
      <c r="J3946" s="35">
        <v>0.31621914619763064</v>
      </c>
      <c r="K3946" s="35">
        <v>-20.662580033100276</v>
      </c>
      <c r="L3946" s="35">
        <v>548.65933415167899</v>
      </c>
      <c r="M3946" s="35">
        <v>0</v>
      </c>
      <c r="N3946" s="35">
        <v>0</v>
      </c>
      <c r="O3946" s="35">
        <v>0</v>
      </c>
      <c r="P3946" s="36">
        <v>12</v>
      </c>
      <c r="Q3946" s="37">
        <v>86</v>
      </c>
      <c r="R3946" s="36">
        <v>14</v>
      </c>
      <c r="S3946" s="39">
        <f t="shared" si="131"/>
        <v>86</v>
      </c>
      <c r="T3946" s="34" t="s">
        <v>51</v>
      </c>
      <c r="U3946" s="12">
        <f>(((alpha*(speed^3))+(beta*(speed^2))+(ceta*speed))+delta)</f>
        <v>8.0101969603618954</v>
      </c>
      <c r="V3946" s="8">
        <f t="shared" si="132"/>
        <v>86</v>
      </c>
    </row>
    <row r="3947" spans="1:28">
      <c r="A3947" s="34" t="s">
        <v>19</v>
      </c>
      <c r="B3947" s="34" t="s">
        <v>68</v>
      </c>
      <c r="C3947" s="5" t="s">
        <v>129</v>
      </c>
      <c r="D3947" s="35" t="s">
        <v>88</v>
      </c>
      <c r="E3947" s="36" t="s">
        <v>15</v>
      </c>
      <c r="F3947" s="37">
        <v>0</v>
      </c>
      <c r="G3947" s="38">
        <v>0.02</v>
      </c>
      <c r="H3947" s="34">
        <v>0.99832572769108996</v>
      </c>
      <c r="I3947" s="35">
        <v>24.615772584474108</v>
      </c>
      <c r="J3947" s="35">
        <v>1.0104471562212083</v>
      </c>
      <c r="K3947" s="35">
        <v>-0.95603319601097836</v>
      </c>
      <c r="L3947" s="35">
        <v>0</v>
      </c>
      <c r="M3947" s="35">
        <v>0</v>
      </c>
      <c r="N3947" s="35">
        <v>0</v>
      </c>
      <c r="O3947" s="35">
        <v>0</v>
      </c>
      <c r="P3947" s="36">
        <v>12</v>
      </c>
      <c r="Q3947" s="37">
        <v>86</v>
      </c>
      <c r="R3947" s="36">
        <v>0</v>
      </c>
      <c r="S3947" s="39">
        <f t="shared" si="131"/>
        <v>86</v>
      </c>
      <c r="T3947" s="34" t="s">
        <v>29</v>
      </c>
      <c r="U3947" s="12">
        <f>((alpha*(beta^speed))*(speed^ceta))</f>
        <v>0.85101819772302989</v>
      </c>
      <c r="V3947" s="8">
        <f t="shared" si="132"/>
        <v>86</v>
      </c>
    </row>
    <row r="3948" spans="1:28">
      <c r="A3948" s="34" t="s">
        <v>19</v>
      </c>
      <c r="B3948" s="34" t="s">
        <v>68</v>
      </c>
      <c r="C3948" s="5" t="s">
        <v>129</v>
      </c>
      <c r="D3948" s="35" t="s">
        <v>88</v>
      </c>
      <c r="E3948" s="36" t="s">
        <v>16</v>
      </c>
      <c r="F3948" s="37">
        <v>0</v>
      </c>
      <c r="G3948" s="38">
        <v>0.02</v>
      </c>
      <c r="H3948" s="34">
        <v>0.98452767961954757</v>
      </c>
      <c r="I3948" s="35">
        <v>76.551970772862106</v>
      </c>
      <c r="J3948" s="35">
        <v>-0.99986993863101259</v>
      </c>
      <c r="K3948" s="35">
        <v>2.1552889475077137</v>
      </c>
      <c r="L3948" s="35">
        <v>0.19321322229182569</v>
      </c>
      <c r="M3948" s="35">
        <v>0</v>
      </c>
      <c r="N3948" s="35">
        <v>0</v>
      </c>
      <c r="O3948" s="35">
        <v>0</v>
      </c>
      <c r="P3948" s="36">
        <v>12</v>
      </c>
      <c r="Q3948" s="37">
        <v>86</v>
      </c>
      <c r="R3948" s="36">
        <v>1</v>
      </c>
      <c r="S3948" s="39">
        <f t="shared" si="131"/>
        <v>86</v>
      </c>
      <c r="T3948" s="34" t="s">
        <v>30</v>
      </c>
      <c r="U3948" s="12">
        <f>((alpha*(speed^beta))+(ceta*(speed^delta)))</f>
        <v>5.9872037674214384</v>
      </c>
      <c r="V3948" s="8">
        <f t="shared" si="132"/>
        <v>86</v>
      </c>
    </row>
    <row r="3949" spans="1:28">
      <c r="A3949" s="34" t="s">
        <v>19</v>
      </c>
      <c r="B3949" s="34" t="s">
        <v>68</v>
      </c>
      <c r="C3949" s="5" t="s">
        <v>129</v>
      </c>
      <c r="D3949" s="35" t="s">
        <v>88</v>
      </c>
      <c r="E3949" s="36" t="s">
        <v>14</v>
      </c>
      <c r="F3949" s="37">
        <v>0</v>
      </c>
      <c r="G3949" s="38">
        <v>0.02</v>
      </c>
      <c r="H3949" s="34">
        <v>0.99524789149862136</v>
      </c>
      <c r="I3949" s="35">
        <v>2.2713461860612258</v>
      </c>
      <c r="J3949" s="35">
        <v>1.0164723110517024</v>
      </c>
      <c r="K3949" s="35">
        <v>-1.1568894301841737</v>
      </c>
      <c r="L3949" s="35">
        <v>0</v>
      </c>
      <c r="M3949" s="35">
        <v>0</v>
      </c>
      <c r="N3949" s="35">
        <v>0</v>
      </c>
      <c r="O3949" s="35">
        <v>0</v>
      </c>
      <c r="P3949" s="36">
        <v>12</v>
      </c>
      <c r="Q3949" s="37">
        <v>86</v>
      </c>
      <c r="R3949" s="36">
        <v>0</v>
      </c>
      <c r="S3949" s="39">
        <f t="shared" si="131"/>
        <v>86</v>
      </c>
      <c r="T3949" s="34" t="s">
        <v>29</v>
      </c>
      <c r="U3949" s="12">
        <f>((alpha*(beta^speed))*(speed^ceta))</f>
        <v>5.3518023531510521E-2</v>
      </c>
      <c r="V3949" s="8">
        <f t="shared" si="132"/>
        <v>86</v>
      </c>
      <c r="AB3949" s="41"/>
    </row>
    <row r="3950" spans="1:28">
      <c r="A3950" s="34" t="s">
        <v>19</v>
      </c>
      <c r="B3950" s="34" t="s">
        <v>68</v>
      </c>
      <c r="C3950" s="5" t="s">
        <v>129</v>
      </c>
      <c r="D3950" s="35" t="s">
        <v>88</v>
      </c>
      <c r="E3950" s="36" t="s">
        <v>18</v>
      </c>
      <c r="F3950" s="37">
        <v>0</v>
      </c>
      <c r="G3950" s="38">
        <v>0.02</v>
      </c>
      <c r="H3950" s="34">
        <v>0.98254762430020171</v>
      </c>
      <c r="I3950" s="35">
        <v>0.5225939788899393</v>
      </c>
      <c r="J3950" s="35">
        <v>1.0141252336370048</v>
      </c>
      <c r="K3950" s="35">
        <v>-0.81058357905907241</v>
      </c>
      <c r="L3950" s="35">
        <v>0</v>
      </c>
      <c r="M3950" s="35">
        <v>0</v>
      </c>
      <c r="N3950" s="35">
        <v>0</v>
      </c>
      <c r="O3950" s="35">
        <v>0</v>
      </c>
      <c r="P3950" s="36">
        <v>12</v>
      </c>
      <c r="Q3950" s="37">
        <v>86</v>
      </c>
      <c r="R3950" s="36">
        <v>0</v>
      </c>
      <c r="S3950" s="39">
        <f t="shared" si="131"/>
        <v>86</v>
      </c>
      <c r="T3950" s="34" t="s">
        <v>29</v>
      </c>
      <c r="U3950" s="12">
        <f>((alpha*(beta^speed))*(speed^ceta))</f>
        <v>4.7202867353858799E-2</v>
      </c>
      <c r="V3950" s="8">
        <f t="shared" si="132"/>
        <v>86</v>
      </c>
      <c r="AB3950" s="41"/>
    </row>
    <row r="3951" spans="1:28">
      <c r="A3951" s="34" t="s">
        <v>19</v>
      </c>
      <c r="B3951" s="34" t="s">
        <v>68</v>
      </c>
      <c r="C3951" s="5" t="s">
        <v>129</v>
      </c>
      <c r="D3951" s="35" t="s">
        <v>88</v>
      </c>
      <c r="E3951" s="36" t="s">
        <v>17</v>
      </c>
      <c r="F3951" s="37">
        <v>0</v>
      </c>
      <c r="G3951" s="38">
        <v>0.02</v>
      </c>
      <c r="H3951" s="34">
        <v>0.98699587056968341</v>
      </c>
      <c r="I3951" s="35">
        <v>2403.6830520008016</v>
      </c>
      <c r="J3951" s="35">
        <v>1.0113506134493733</v>
      </c>
      <c r="K3951" s="35">
        <v>-0.68305926121763916</v>
      </c>
      <c r="L3951" s="35">
        <v>0</v>
      </c>
      <c r="M3951" s="35">
        <v>0</v>
      </c>
      <c r="N3951" s="35">
        <v>0</v>
      </c>
      <c r="O3951" s="35">
        <v>0</v>
      </c>
      <c r="P3951" s="36">
        <v>12</v>
      </c>
      <c r="Q3951" s="37">
        <v>86</v>
      </c>
      <c r="R3951" s="36">
        <v>0</v>
      </c>
      <c r="S3951" s="39">
        <f t="shared" si="131"/>
        <v>86</v>
      </c>
      <c r="T3951" s="34" t="s">
        <v>29</v>
      </c>
      <c r="U3951" s="12">
        <f>((alpha*(beta^speed))*(speed^ceta))</f>
        <v>302.72615853950731</v>
      </c>
      <c r="V3951" s="8">
        <f t="shared" si="132"/>
        <v>86</v>
      </c>
    </row>
    <row r="3952" spans="1:28">
      <c r="A3952" s="34" t="s">
        <v>19</v>
      </c>
      <c r="B3952" s="34" t="s">
        <v>68</v>
      </c>
      <c r="C3952" s="5" t="s">
        <v>129</v>
      </c>
      <c r="D3952" s="35" t="s">
        <v>88</v>
      </c>
      <c r="E3952" s="36" t="s">
        <v>15</v>
      </c>
      <c r="F3952" s="37">
        <v>50</v>
      </c>
      <c r="G3952" s="38">
        <v>0.02</v>
      </c>
      <c r="H3952" s="34">
        <v>0.997030001727921</v>
      </c>
      <c r="I3952" s="35">
        <v>2.6930681483729404</v>
      </c>
      <c r="J3952" s="35">
        <v>-0.24248903479421136</v>
      </c>
      <c r="K3952" s="35">
        <v>59.854122823605294</v>
      </c>
      <c r="L3952" s="35">
        <v>-1.5556067667582458</v>
      </c>
      <c r="M3952" s="35">
        <v>0</v>
      </c>
      <c r="N3952" s="35">
        <v>0</v>
      </c>
      <c r="O3952" s="35">
        <v>0</v>
      </c>
      <c r="P3952" s="36">
        <v>12</v>
      </c>
      <c r="Q3952" s="37">
        <v>86</v>
      </c>
      <c r="R3952" s="36">
        <v>1</v>
      </c>
      <c r="S3952" s="39">
        <f t="shared" si="131"/>
        <v>86</v>
      </c>
      <c r="T3952" s="34" t="s">
        <v>30</v>
      </c>
      <c r="U3952" s="12">
        <f>((alpha*(speed^beta))+(ceta*(speed^delta)))</f>
        <v>0.97301814800547026</v>
      </c>
      <c r="V3952" s="8">
        <f t="shared" si="132"/>
        <v>86</v>
      </c>
    </row>
    <row r="3953" spans="1:28">
      <c r="A3953" s="34" t="s">
        <v>19</v>
      </c>
      <c r="B3953" s="34" t="s">
        <v>68</v>
      </c>
      <c r="C3953" s="5" t="s">
        <v>129</v>
      </c>
      <c r="D3953" s="35" t="s">
        <v>88</v>
      </c>
      <c r="E3953" s="36" t="s">
        <v>16</v>
      </c>
      <c r="F3953" s="37">
        <v>50</v>
      </c>
      <c r="G3953" s="38">
        <v>0.02</v>
      </c>
      <c r="H3953" s="34">
        <v>0.97892068883942562</v>
      </c>
      <c r="I3953" s="35">
        <v>-4.079902048782077E-5</v>
      </c>
      <c r="J3953" s="35">
        <v>6.9918872976743925E-3</v>
      </c>
      <c r="K3953" s="35">
        <v>-0.40224301130777951</v>
      </c>
      <c r="L3953" s="35">
        <v>15.709309228193014</v>
      </c>
      <c r="M3953" s="35">
        <v>0</v>
      </c>
      <c r="N3953" s="35">
        <v>0</v>
      </c>
      <c r="O3953" s="35">
        <v>0</v>
      </c>
      <c r="P3953" s="36">
        <v>12</v>
      </c>
      <c r="Q3953" s="37">
        <v>86</v>
      </c>
      <c r="R3953" s="36">
        <v>14</v>
      </c>
      <c r="S3953" s="39">
        <f t="shared" si="131"/>
        <v>86</v>
      </c>
      <c r="T3953" s="34" t="s">
        <v>51</v>
      </c>
      <c r="U3953" s="12">
        <f>(((alpha*(speed^3))+(beta*(speed^2))+(ceta*speed))+delta)</f>
        <v>6.8779469339224519</v>
      </c>
      <c r="V3953" s="8">
        <f t="shared" si="132"/>
        <v>86</v>
      </c>
    </row>
    <row r="3954" spans="1:28">
      <c r="A3954" s="34" t="s">
        <v>19</v>
      </c>
      <c r="B3954" s="34" t="s">
        <v>68</v>
      </c>
      <c r="C3954" s="5" t="s">
        <v>129</v>
      </c>
      <c r="D3954" s="35" t="s">
        <v>88</v>
      </c>
      <c r="E3954" s="36" t="s">
        <v>14</v>
      </c>
      <c r="F3954" s="37">
        <v>50</v>
      </c>
      <c r="G3954" s="38">
        <v>0.02</v>
      </c>
      <c r="H3954" s="34">
        <v>0.99132720300061605</v>
      </c>
      <c r="I3954" s="35">
        <v>1.3584519478979864</v>
      </c>
      <c r="J3954" s="35">
        <v>1.0134743162043929</v>
      </c>
      <c r="K3954" s="35">
        <v>-0.91351146581545284</v>
      </c>
      <c r="L3954" s="35">
        <v>0</v>
      </c>
      <c r="M3954" s="35">
        <v>0</v>
      </c>
      <c r="N3954" s="35">
        <v>0</v>
      </c>
      <c r="O3954" s="35">
        <v>0</v>
      </c>
      <c r="P3954" s="36">
        <v>12</v>
      </c>
      <c r="Q3954" s="37">
        <v>86</v>
      </c>
      <c r="R3954" s="36">
        <v>0</v>
      </c>
      <c r="S3954" s="39">
        <f t="shared" si="131"/>
        <v>86</v>
      </c>
      <c r="T3954" s="34" t="s">
        <v>29</v>
      </c>
      <c r="U3954" s="12">
        <f>((alpha*(beta^speed))*(speed^ceta))</f>
        <v>7.3409796268105176E-2</v>
      </c>
      <c r="V3954" s="8">
        <f t="shared" si="132"/>
        <v>86</v>
      </c>
    </row>
    <row r="3955" spans="1:28">
      <c r="A3955" s="34" t="s">
        <v>19</v>
      </c>
      <c r="B3955" s="34" t="s">
        <v>68</v>
      </c>
      <c r="C3955" s="5" t="s">
        <v>129</v>
      </c>
      <c r="D3955" s="35" t="s">
        <v>88</v>
      </c>
      <c r="E3955" s="36" t="s">
        <v>18</v>
      </c>
      <c r="F3955" s="37">
        <v>50</v>
      </c>
      <c r="G3955" s="38">
        <v>0.02</v>
      </c>
      <c r="H3955" s="34">
        <v>0.97958637785864711</v>
      </c>
      <c r="I3955" s="35">
        <v>1.1570104822982565</v>
      </c>
      <c r="J3955" s="35">
        <v>-1.4697661342941071</v>
      </c>
      <c r="K3955" s="35">
        <v>0.10156786412024597</v>
      </c>
      <c r="L3955" s="35">
        <v>-0.15743102681792948</v>
      </c>
      <c r="M3955" s="35">
        <v>0</v>
      </c>
      <c r="N3955" s="35">
        <v>0</v>
      </c>
      <c r="O3955" s="35">
        <v>0</v>
      </c>
      <c r="P3955" s="36">
        <v>12</v>
      </c>
      <c r="Q3955" s="37">
        <v>86</v>
      </c>
      <c r="R3955" s="36">
        <v>1</v>
      </c>
      <c r="S3955" s="39">
        <f t="shared" si="131"/>
        <v>86</v>
      </c>
      <c r="T3955" s="34" t="s">
        <v>30</v>
      </c>
      <c r="U3955" s="12">
        <f>((alpha*(speed^beta))+(ceta*(speed^delta)))</f>
        <v>5.2033858417504721E-2</v>
      </c>
      <c r="V3955" s="8">
        <f t="shared" si="132"/>
        <v>86</v>
      </c>
    </row>
    <row r="3956" spans="1:28">
      <c r="A3956" s="34" t="s">
        <v>19</v>
      </c>
      <c r="B3956" s="34" t="s">
        <v>68</v>
      </c>
      <c r="C3956" s="5" t="s">
        <v>129</v>
      </c>
      <c r="D3956" s="35" t="s">
        <v>88</v>
      </c>
      <c r="E3956" s="36" t="s">
        <v>17</v>
      </c>
      <c r="F3956" s="37">
        <v>50</v>
      </c>
      <c r="G3956" s="38">
        <v>0.02</v>
      </c>
      <c r="H3956" s="34">
        <v>0.97318209692823887</v>
      </c>
      <c r="I3956" s="35">
        <v>2032.2214706024436</v>
      </c>
      <c r="J3956" s="35">
        <v>1.0080535787732667</v>
      </c>
      <c r="K3956" s="35">
        <v>-0.51339722164867585</v>
      </c>
      <c r="L3956" s="35">
        <v>0</v>
      </c>
      <c r="M3956" s="35">
        <v>0</v>
      </c>
      <c r="N3956" s="35">
        <v>0</v>
      </c>
      <c r="O3956" s="35">
        <v>0</v>
      </c>
      <c r="P3956" s="36">
        <v>12</v>
      </c>
      <c r="Q3956" s="37">
        <v>86</v>
      </c>
      <c r="R3956" s="36">
        <v>0</v>
      </c>
      <c r="S3956" s="39">
        <f t="shared" si="131"/>
        <v>86</v>
      </c>
      <c r="T3956" s="34" t="s">
        <v>29</v>
      </c>
      <c r="U3956" s="12">
        <f>((alpha*(beta^speed))*(speed^ceta))</f>
        <v>411.52465828506621</v>
      </c>
      <c r="V3956" s="8">
        <f t="shared" si="132"/>
        <v>86</v>
      </c>
    </row>
    <row r="3957" spans="1:28">
      <c r="A3957" s="34" t="s">
        <v>19</v>
      </c>
      <c r="B3957" s="34" t="s">
        <v>68</v>
      </c>
      <c r="C3957" s="5" t="s">
        <v>129</v>
      </c>
      <c r="D3957" s="35" t="s">
        <v>88</v>
      </c>
      <c r="E3957" s="36" t="s">
        <v>15</v>
      </c>
      <c r="F3957" s="37">
        <v>100</v>
      </c>
      <c r="G3957" s="38">
        <v>0.02</v>
      </c>
      <c r="H3957" s="34">
        <v>0.99516263228325508</v>
      </c>
      <c r="I3957" s="35">
        <v>1.5596940570039046</v>
      </c>
      <c r="J3957" s="35">
        <v>4.2645338100436643</v>
      </c>
      <c r="K3957" s="35">
        <v>-0.34749713929711429</v>
      </c>
      <c r="L3957" s="35">
        <v>0</v>
      </c>
      <c r="M3957" s="35">
        <v>0</v>
      </c>
      <c r="N3957" s="35">
        <v>0</v>
      </c>
      <c r="O3957" s="35">
        <v>0</v>
      </c>
      <c r="P3957" s="36">
        <v>12</v>
      </c>
      <c r="Q3957" s="37">
        <v>86</v>
      </c>
      <c r="R3957" s="36">
        <v>13</v>
      </c>
      <c r="S3957" s="39">
        <f t="shared" si="131"/>
        <v>86</v>
      </c>
      <c r="T3957" s="34" t="s">
        <v>50</v>
      </c>
      <c r="U3957" s="12">
        <f>EXP((alpha+(beta/speed))+(ceta*LN(speed)))</f>
        <v>1.0633334273678383</v>
      </c>
      <c r="V3957" s="8">
        <f t="shared" si="132"/>
        <v>86</v>
      </c>
    </row>
    <row r="3958" spans="1:28">
      <c r="A3958" s="34" t="s">
        <v>19</v>
      </c>
      <c r="B3958" s="34" t="s">
        <v>68</v>
      </c>
      <c r="C3958" s="5" t="s">
        <v>129</v>
      </c>
      <c r="D3958" s="35" t="s">
        <v>88</v>
      </c>
      <c r="E3958" s="36" t="s">
        <v>16</v>
      </c>
      <c r="F3958" s="37">
        <v>100</v>
      </c>
      <c r="G3958" s="38">
        <v>0.02</v>
      </c>
      <c r="H3958" s="34">
        <v>0.98105621957162459</v>
      </c>
      <c r="I3958" s="35">
        <v>-3.7588818764905714E-5</v>
      </c>
      <c r="J3958" s="35">
        <v>6.4103906448726667E-3</v>
      </c>
      <c r="K3958" s="35">
        <v>-0.39411277173250209</v>
      </c>
      <c r="L3958" s="35">
        <v>17.899611725976669</v>
      </c>
      <c r="M3958" s="35">
        <v>0</v>
      </c>
      <c r="N3958" s="35">
        <v>0</v>
      </c>
      <c r="O3958" s="35">
        <v>0</v>
      </c>
      <c r="P3958" s="36">
        <v>12</v>
      </c>
      <c r="Q3958" s="37">
        <v>86</v>
      </c>
      <c r="R3958" s="36">
        <v>14</v>
      </c>
      <c r="S3958" s="39">
        <f t="shared" si="131"/>
        <v>86</v>
      </c>
      <c r="T3958" s="34" t="s">
        <v>51</v>
      </c>
      <c r="U3958" s="12">
        <f>(((alpha*(speed^3))+(beta*(speed^2))+(ceta*speed))+delta)</f>
        <v>7.5085688581288608</v>
      </c>
      <c r="V3958" s="8">
        <f t="shared" si="132"/>
        <v>86</v>
      </c>
    </row>
    <row r="3959" spans="1:28">
      <c r="A3959" s="34" t="s">
        <v>19</v>
      </c>
      <c r="B3959" s="34" t="s">
        <v>68</v>
      </c>
      <c r="C3959" s="5" t="s">
        <v>129</v>
      </c>
      <c r="D3959" s="35" t="s">
        <v>88</v>
      </c>
      <c r="E3959" s="36" t="s">
        <v>14</v>
      </c>
      <c r="F3959" s="37">
        <v>100</v>
      </c>
      <c r="G3959" s="38">
        <v>0.02</v>
      </c>
      <c r="H3959" s="34">
        <v>0.99215587950760464</v>
      </c>
      <c r="I3959" s="35">
        <v>1.9893957096872181</v>
      </c>
      <c r="J3959" s="35">
        <v>-1.2603038008483431</v>
      </c>
      <c r="K3959" s="35">
        <v>0.13508130490623674</v>
      </c>
      <c r="L3959" s="35">
        <v>-0.15369213384099686</v>
      </c>
      <c r="M3959" s="35">
        <v>0</v>
      </c>
      <c r="N3959" s="35">
        <v>0</v>
      </c>
      <c r="O3959" s="35">
        <v>0</v>
      </c>
      <c r="P3959" s="36">
        <v>12</v>
      </c>
      <c r="Q3959" s="37">
        <v>86</v>
      </c>
      <c r="R3959" s="36">
        <v>1</v>
      </c>
      <c r="S3959" s="39">
        <f t="shared" si="131"/>
        <v>86</v>
      </c>
      <c r="T3959" s="34" t="s">
        <v>30</v>
      </c>
      <c r="U3959" s="12">
        <f>((alpha*(speed^beta))+(ceta*(speed^delta)))</f>
        <v>7.5376003282817489E-2</v>
      </c>
      <c r="V3959" s="8">
        <f t="shared" si="132"/>
        <v>86</v>
      </c>
    </row>
    <row r="3960" spans="1:28">
      <c r="A3960" s="34" t="s">
        <v>19</v>
      </c>
      <c r="B3960" s="34" t="s">
        <v>68</v>
      </c>
      <c r="C3960" s="5" t="s">
        <v>129</v>
      </c>
      <c r="D3960" s="35" t="s">
        <v>88</v>
      </c>
      <c r="E3960" s="36" t="s">
        <v>18</v>
      </c>
      <c r="F3960" s="37">
        <v>100</v>
      </c>
      <c r="G3960" s="38">
        <v>0.02</v>
      </c>
      <c r="H3960" s="34">
        <v>0.98063523712124212</v>
      </c>
      <c r="I3960" s="35">
        <v>0.26648007232926418</v>
      </c>
      <c r="J3960" s="35">
        <v>0.99771034566322403</v>
      </c>
      <c r="K3960" s="35">
        <v>-0.33668840089445845</v>
      </c>
      <c r="L3960" s="35">
        <v>0</v>
      </c>
      <c r="M3960" s="35">
        <v>0</v>
      </c>
      <c r="N3960" s="35">
        <v>0</v>
      </c>
      <c r="O3960" s="35">
        <v>0</v>
      </c>
      <c r="P3960" s="36">
        <v>12</v>
      </c>
      <c r="Q3960" s="37">
        <v>86</v>
      </c>
      <c r="R3960" s="36">
        <v>0</v>
      </c>
      <c r="S3960" s="39">
        <f t="shared" si="131"/>
        <v>86</v>
      </c>
      <c r="T3960" s="34" t="s">
        <v>29</v>
      </c>
      <c r="U3960" s="12">
        <f>((alpha*(beta^speed))*(speed^ceta))</f>
        <v>4.8834466837996506E-2</v>
      </c>
      <c r="V3960" s="8">
        <f t="shared" si="132"/>
        <v>86</v>
      </c>
      <c r="AB3960" s="41"/>
    </row>
    <row r="3961" spans="1:28">
      <c r="A3961" s="34" t="s">
        <v>19</v>
      </c>
      <c r="B3961" s="34" t="s">
        <v>68</v>
      </c>
      <c r="C3961" s="5" t="s">
        <v>129</v>
      </c>
      <c r="D3961" s="35" t="s">
        <v>88</v>
      </c>
      <c r="E3961" s="36" t="s">
        <v>17</v>
      </c>
      <c r="F3961" s="37">
        <v>100</v>
      </c>
      <c r="G3961" s="38">
        <v>0.02</v>
      </c>
      <c r="H3961" s="34">
        <v>0.96244578728689734</v>
      </c>
      <c r="I3961" s="35">
        <v>1916.3229627051492</v>
      </c>
      <c r="J3961" s="35">
        <v>1.0056350522990416</v>
      </c>
      <c r="K3961" s="35">
        <v>-0.4047831665295209</v>
      </c>
      <c r="L3961" s="35">
        <v>0</v>
      </c>
      <c r="M3961" s="35">
        <v>0</v>
      </c>
      <c r="N3961" s="35">
        <v>0</v>
      </c>
      <c r="O3961" s="35">
        <v>0</v>
      </c>
      <c r="P3961" s="36">
        <v>12</v>
      </c>
      <c r="Q3961" s="37">
        <v>86</v>
      </c>
      <c r="R3961" s="36">
        <v>0</v>
      </c>
      <c r="S3961" s="39">
        <f t="shared" si="131"/>
        <v>86</v>
      </c>
      <c r="T3961" s="34" t="s">
        <v>29</v>
      </c>
      <c r="U3961" s="12">
        <f>((alpha*(beta^speed))*(speed^ceta))</f>
        <v>512.02471400041088</v>
      </c>
      <c r="V3961" s="8">
        <f t="shared" si="132"/>
        <v>86</v>
      </c>
    </row>
    <row r="3962" spans="1:28">
      <c r="A3962" s="34" t="s">
        <v>19</v>
      </c>
      <c r="B3962" s="34" t="s">
        <v>68</v>
      </c>
      <c r="C3962" s="5" t="s">
        <v>129</v>
      </c>
      <c r="D3962" s="35" t="s">
        <v>88</v>
      </c>
      <c r="E3962" s="36" t="s">
        <v>15</v>
      </c>
      <c r="F3962" s="37">
        <v>0</v>
      </c>
      <c r="G3962" s="38">
        <v>0.04</v>
      </c>
      <c r="H3962" s="34">
        <v>0.99657542470252958</v>
      </c>
      <c r="I3962" s="35">
        <v>2.3535336103037845</v>
      </c>
      <c r="J3962" s="35">
        <v>-0.19813261307411148</v>
      </c>
      <c r="K3962" s="35">
        <v>65.789480410927226</v>
      </c>
      <c r="L3962" s="35">
        <v>-1.5403638404540279</v>
      </c>
      <c r="M3962" s="35">
        <v>0</v>
      </c>
      <c r="N3962" s="35">
        <v>0</v>
      </c>
      <c r="O3962" s="35">
        <v>0</v>
      </c>
      <c r="P3962" s="36">
        <v>12</v>
      </c>
      <c r="Q3962" s="37">
        <v>86</v>
      </c>
      <c r="R3962" s="36">
        <v>1</v>
      </c>
      <c r="S3962" s="39">
        <f t="shared" si="131"/>
        <v>86</v>
      </c>
      <c r="T3962" s="34" t="s">
        <v>30</v>
      </c>
      <c r="U3962" s="12">
        <f>((alpha*(speed^beta))+(ceta*(speed^delta)))</f>
        <v>1.0426347223873813</v>
      </c>
      <c r="V3962" s="8">
        <f t="shared" si="132"/>
        <v>86</v>
      </c>
    </row>
    <row r="3963" spans="1:28">
      <c r="A3963" s="34" t="s">
        <v>19</v>
      </c>
      <c r="B3963" s="34" t="s">
        <v>68</v>
      </c>
      <c r="C3963" s="5" t="s">
        <v>129</v>
      </c>
      <c r="D3963" s="35" t="s">
        <v>88</v>
      </c>
      <c r="E3963" s="36" t="s">
        <v>16</v>
      </c>
      <c r="F3963" s="37">
        <v>0</v>
      </c>
      <c r="G3963" s="38">
        <v>0.04</v>
      </c>
      <c r="H3963" s="34">
        <v>0.96085589860515552</v>
      </c>
      <c r="I3963" s="35">
        <v>360.26425440242792</v>
      </c>
      <c r="J3963" s="35">
        <v>-1.9500519596805801</v>
      </c>
      <c r="K3963" s="35">
        <v>10.743020282617662</v>
      </c>
      <c r="L3963" s="35">
        <v>-6.1507045191666714E-2</v>
      </c>
      <c r="M3963" s="35">
        <v>0</v>
      </c>
      <c r="N3963" s="35">
        <v>0</v>
      </c>
      <c r="O3963" s="35">
        <v>0</v>
      </c>
      <c r="P3963" s="36">
        <v>12</v>
      </c>
      <c r="Q3963" s="37">
        <v>86</v>
      </c>
      <c r="R3963" s="36">
        <v>1</v>
      </c>
      <c r="S3963" s="39">
        <f t="shared" si="131"/>
        <v>86</v>
      </c>
      <c r="T3963" s="34" t="s">
        <v>30</v>
      </c>
      <c r="U3963" s="12">
        <f>((alpha*(speed^beta))+(ceta*(speed^delta)))</f>
        <v>8.2293257357532443</v>
      </c>
      <c r="V3963" s="8">
        <f t="shared" si="132"/>
        <v>86</v>
      </c>
    </row>
    <row r="3964" spans="1:28">
      <c r="A3964" s="34" t="s">
        <v>19</v>
      </c>
      <c r="B3964" s="34" t="s">
        <v>68</v>
      </c>
      <c r="C3964" s="5" t="s">
        <v>129</v>
      </c>
      <c r="D3964" s="35" t="s">
        <v>88</v>
      </c>
      <c r="E3964" s="36" t="s">
        <v>14</v>
      </c>
      <c r="F3964" s="37">
        <v>0</v>
      </c>
      <c r="G3964" s="38">
        <v>0.04</v>
      </c>
      <c r="H3964" s="34">
        <v>0.98846261598368279</v>
      </c>
      <c r="I3964" s="35">
        <v>2.2928559293491923E-2</v>
      </c>
      <c r="J3964" s="35">
        <v>0.25178894251398826</v>
      </c>
      <c r="K3964" s="35">
        <v>3.4388595519231804</v>
      </c>
      <c r="L3964" s="35">
        <v>-1.3305294396536766</v>
      </c>
      <c r="M3964" s="35">
        <v>0</v>
      </c>
      <c r="N3964" s="35">
        <v>0</v>
      </c>
      <c r="O3964" s="35">
        <v>0</v>
      </c>
      <c r="P3964" s="36">
        <v>12</v>
      </c>
      <c r="Q3964" s="37">
        <v>86</v>
      </c>
      <c r="R3964" s="36">
        <v>1</v>
      </c>
      <c r="S3964" s="39">
        <f t="shared" si="131"/>
        <v>86</v>
      </c>
      <c r="T3964" s="34" t="s">
        <v>30</v>
      </c>
      <c r="U3964" s="12">
        <f>((alpha*(speed^beta))+(ceta*(speed^delta)))</f>
        <v>7.95549916984164E-2</v>
      </c>
      <c r="V3964" s="8">
        <f t="shared" si="132"/>
        <v>86</v>
      </c>
    </row>
    <row r="3965" spans="1:28">
      <c r="A3965" s="34" t="s">
        <v>19</v>
      </c>
      <c r="B3965" s="34" t="s">
        <v>68</v>
      </c>
      <c r="C3965" s="5" t="s">
        <v>129</v>
      </c>
      <c r="D3965" s="35" t="s">
        <v>88</v>
      </c>
      <c r="E3965" s="36" t="s">
        <v>18</v>
      </c>
      <c r="F3965" s="37">
        <v>0</v>
      </c>
      <c r="G3965" s="38">
        <v>0.04</v>
      </c>
      <c r="H3965" s="34">
        <v>0.96256866259317841</v>
      </c>
      <c r="I3965" s="35">
        <v>28.481330121077086</v>
      </c>
      <c r="J3965" s="35">
        <v>-3.0156221695338044</v>
      </c>
      <c r="K3965" s="35">
        <v>0.11926664571368126</v>
      </c>
      <c r="L3965" s="35">
        <v>-0.16173252489545101</v>
      </c>
      <c r="M3965" s="35">
        <v>0</v>
      </c>
      <c r="N3965" s="35">
        <v>0</v>
      </c>
      <c r="O3965" s="35">
        <v>0</v>
      </c>
      <c r="P3965" s="36">
        <v>12</v>
      </c>
      <c r="Q3965" s="37">
        <v>86</v>
      </c>
      <c r="R3965" s="36">
        <v>1</v>
      </c>
      <c r="S3965" s="39">
        <f t="shared" si="131"/>
        <v>86</v>
      </c>
      <c r="T3965" s="34" t="s">
        <v>30</v>
      </c>
      <c r="U3965" s="12">
        <f>((alpha*(speed^beta))+(ceta*(speed^delta)))</f>
        <v>5.8071115387911688E-2</v>
      </c>
      <c r="V3965" s="8">
        <f t="shared" si="132"/>
        <v>86</v>
      </c>
      <c r="AB3965" s="41"/>
    </row>
    <row r="3966" spans="1:28">
      <c r="A3966" s="34" t="s">
        <v>19</v>
      </c>
      <c r="B3966" s="34" t="s">
        <v>68</v>
      </c>
      <c r="C3966" s="5" t="s">
        <v>129</v>
      </c>
      <c r="D3966" s="35" t="s">
        <v>88</v>
      </c>
      <c r="E3966" s="36" t="s">
        <v>17</v>
      </c>
      <c r="F3966" s="37">
        <v>0</v>
      </c>
      <c r="G3966" s="38">
        <v>0.04</v>
      </c>
      <c r="H3966" s="34">
        <v>0.98418202674212785</v>
      </c>
      <c r="I3966" s="35">
        <v>1999.6040338723635</v>
      </c>
      <c r="J3966" s="35">
        <v>1.009858595173228</v>
      </c>
      <c r="K3966" s="35">
        <v>-0.52333200321741857</v>
      </c>
      <c r="L3966" s="35">
        <v>0</v>
      </c>
      <c r="M3966" s="35">
        <v>0</v>
      </c>
      <c r="N3966" s="35">
        <v>0</v>
      </c>
      <c r="O3966" s="35">
        <v>0</v>
      </c>
      <c r="P3966" s="36">
        <v>12</v>
      </c>
      <c r="Q3966" s="37">
        <v>86</v>
      </c>
      <c r="R3966" s="36">
        <v>0</v>
      </c>
      <c r="S3966" s="39">
        <f t="shared" si="131"/>
        <v>86</v>
      </c>
      <c r="T3966" s="34" t="s">
        <v>29</v>
      </c>
      <c r="U3966" s="12">
        <f>((alpha*(beta^speed))*(speed^ceta))</f>
        <v>451.82239118112074</v>
      </c>
      <c r="V3966" s="8">
        <f t="shared" si="132"/>
        <v>86</v>
      </c>
    </row>
    <row r="3967" spans="1:28">
      <c r="A3967" s="34" t="s">
        <v>19</v>
      </c>
      <c r="B3967" s="34" t="s">
        <v>68</v>
      </c>
      <c r="C3967" s="5" t="s">
        <v>129</v>
      </c>
      <c r="D3967" s="35" t="s">
        <v>88</v>
      </c>
      <c r="E3967" s="36" t="s">
        <v>15</v>
      </c>
      <c r="F3967" s="37">
        <v>50</v>
      </c>
      <c r="G3967" s="38">
        <v>0.04</v>
      </c>
      <c r="H3967" s="34">
        <v>0.99489774583984047</v>
      </c>
      <c r="I3967" s="35">
        <v>683.40050072682266</v>
      </c>
      <c r="J3967" s="35">
        <v>-2.8456287858460501</v>
      </c>
      <c r="K3967" s="35">
        <v>6.3217406737685629</v>
      </c>
      <c r="L3967" s="35">
        <v>-0.36560684360420492</v>
      </c>
      <c r="M3967" s="35">
        <v>0</v>
      </c>
      <c r="N3967" s="35">
        <v>0</v>
      </c>
      <c r="O3967" s="35">
        <v>0</v>
      </c>
      <c r="P3967" s="36">
        <v>12</v>
      </c>
      <c r="Q3967" s="37">
        <v>85</v>
      </c>
      <c r="R3967" s="36">
        <v>1</v>
      </c>
      <c r="S3967" s="39">
        <f t="shared" si="131"/>
        <v>85</v>
      </c>
      <c r="T3967" s="34" t="s">
        <v>30</v>
      </c>
      <c r="U3967" s="12">
        <f>((alpha*(speed^beta))+(ceta*(speed^delta)))</f>
        <v>1.2479507979679654</v>
      </c>
      <c r="V3967" s="8">
        <f t="shared" si="132"/>
        <v>85</v>
      </c>
    </row>
    <row r="3968" spans="1:28">
      <c r="A3968" s="34" t="s">
        <v>19</v>
      </c>
      <c r="B3968" s="34" t="s">
        <v>68</v>
      </c>
      <c r="C3968" s="5" t="s">
        <v>129</v>
      </c>
      <c r="D3968" s="35" t="s">
        <v>88</v>
      </c>
      <c r="E3968" s="36" t="s">
        <v>16</v>
      </c>
      <c r="F3968" s="37">
        <v>50</v>
      </c>
      <c r="G3968" s="38">
        <v>0.04</v>
      </c>
      <c r="H3968" s="34">
        <v>0.98019602760444846</v>
      </c>
      <c r="I3968" s="35">
        <v>3.1765775209860907</v>
      </c>
      <c r="J3968" s="35">
        <v>0.6629675680842263</v>
      </c>
      <c r="K3968" s="35">
        <v>-0.20108013311852804</v>
      </c>
      <c r="L3968" s="35">
        <v>0</v>
      </c>
      <c r="M3968" s="35">
        <v>0</v>
      </c>
      <c r="N3968" s="35">
        <v>0</v>
      </c>
      <c r="O3968" s="35">
        <v>0</v>
      </c>
      <c r="P3968" s="36">
        <v>12</v>
      </c>
      <c r="Q3968" s="37">
        <v>85</v>
      </c>
      <c r="R3968" s="36">
        <v>13</v>
      </c>
      <c r="S3968" s="39">
        <f t="shared" si="131"/>
        <v>85</v>
      </c>
      <c r="T3968" s="34" t="s">
        <v>50</v>
      </c>
      <c r="U3968" s="12">
        <f>EXP((alpha+(beta/speed))+(ceta*LN(speed)))</f>
        <v>9.8852943476281609</v>
      </c>
      <c r="V3968" s="8">
        <f t="shared" si="132"/>
        <v>85</v>
      </c>
    </row>
    <row r="3969" spans="1:28">
      <c r="A3969" s="34" t="s">
        <v>19</v>
      </c>
      <c r="B3969" s="34" t="s">
        <v>68</v>
      </c>
      <c r="C3969" s="5" t="s">
        <v>129</v>
      </c>
      <c r="D3969" s="35" t="s">
        <v>88</v>
      </c>
      <c r="E3969" s="36" t="s">
        <v>14</v>
      </c>
      <c r="F3969" s="37">
        <v>50</v>
      </c>
      <c r="G3969" s="38">
        <v>0.04</v>
      </c>
      <c r="H3969" s="34">
        <v>0.98491020717641276</v>
      </c>
      <c r="I3969" s="35">
        <v>-143.62383138838032</v>
      </c>
      <c r="J3969" s="35">
        <v>26.087619583513316</v>
      </c>
      <c r="K3969" s="35">
        <v>3.0839358388228666</v>
      </c>
      <c r="L3969" s="35">
        <v>0</v>
      </c>
      <c r="M3969" s="35">
        <v>0</v>
      </c>
      <c r="N3969" s="35">
        <v>0</v>
      </c>
      <c r="O3969" s="35">
        <v>0</v>
      </c>
      <c r="P3969" s="36">
        <v>12</v>
      </c>
      <c r="Q3969" s="37">
        <v>85</v>
      </c>
      <c r="R3969" s="36">
        <v>2</v>
      </c>
      <c r="S3969" s="39">
        <f t="shared" si="131"/>
        <v>85</v>
      </c>
      <c r="T3969" s="34" t="s">
        <v>31</v>
      </c>
      <c r="U3969" s="12">
        <f>((alpha+(beta*speed))^((-1)/ceta))</f>
        <v>8.4042771830230789E-2</v>
      </c>
      <c r="V3969" s="8">
        <f t="shared" si="132"/>
        <v>85</v>
      </c>
    </row>
    <row r="3970" spans="1:28">
      <c r="A3970" s="34" t="s">
        <v>19</v>
      </c>
      <c r="B3970" s="34" t="s">
        <v>68</v>
      </c>
      <c r="C3970" s="5" t="s">
        <v>129</v>
      </c>
      <c r="D3970" s="35" t="s">
        <v>88</v>
      </c>
      <c r="E3970" s="36" t="s">
        <v>18</v>
      </c>
      <c r="F3970" s="37">
        <v>50</v>
      </c>
      <c r="G3970" s="38">
        <v>0.04</v>
      </c>
      <c r="H3970" s="34">
        <v>0.98085905658022554</v>
      </c>
      <c r="I3970" s="35">
        <v>-2.4397168053712036E-7</v>
      </c>
      <c r="J3970" s="35">
        <v>4.0130633235792067E-5</v>
      </c>
      <c r="K3970" s="35">
        <v>-2.889463753029722E-3</v>
      </c>
      <c r="L3970" s="35">
        <v>0.14755950154886754</v>
      </c>
      <c r="M3970" s="35">
        <v>0</v>
      </c>
      <c r="N3970" s="35">
        <v>0</v>
      </c>
      <c r="O3970" s="35">
        <v>0</v>
      </c>
      <c r="P3970" s="36">
        <v>12</v>
      </c>
      <c r="Q3970" s="37">
        <v>85</v>
      </c>
      <c r="R3970" s="36">
        <v>14</v>
      </c>
      <c r="S3970" s="39">
        <f t="shared" ref="S3970:S4033" si="133">V3970</f>
        <v>85</v>
      </c>
      <c r="T3970" s="34" t="s">
        <v>51</v>
      </c>
      <c r="U3970" s="12">
        <f>(((alpha*(speed^3))+(beta*(speed^2))+(ceta*speed))+delta)</f>
        <v>4.2069799360079818E-2</v>
      </c>
      <c r="V3970" s="8">
        <f t="shared" ref="V3970:V4033" si="134">IF($V$1&lt;P3970,P3970,IF($V$1&gt;Q3970,Q3970,$V$1))</f>
        <v>85</v>
      </c>
    </row>
    <row r="3971" spans="1:28">
      <c r="A3971" s="34" t="s">
        <v>19</v>
      </c>
      <c r="B3971" s="34" t="s">
        <v>68</v>
      </c>
      <c r="C3971" s="5" t="s">
        <v>129</v>
      </c>
      <c r="D3971" s="35" t="s">
        <v>88</v>
      </c>
      <c r="E3971" s="36" t="s">
        <v>17</v>
      </c>
      <c r="F3971" s="37">
        <v>50</v>
      </c>
      <c r="G3971" s="38">
        <v>0.04</v>
      </c>
      <c r="H3971" s="34">
        <v>0.97432461124467329</v>
      </c>
      <c r="I3971" s="35">
        <v>1729.590276703929</v>
      </c>
      <c r="J3971" s="35">
        <v>1.0058964492274944</v>
      </c>
      <c r="K3971" s="35">
        <v>-0.33883414353305263</v>
      </c>
      <c r="L3971" s="35">
        <v>0</v>
      </c>
      <c r="M3971" s="35">
        <v>0</v>
      </c>
      <c r="N3971" s="35">
        <v>0</v>
      </c>
      <c r="O3971" s="35">
        <v>0</v>
      </c>
      <c r="P3971" s="36">
        <v>12</v>
      </c>
      <c r="Q3971" s="37">
        <v>85</v>
      </c>
      <c r="R3971" s="36">
        <v>0</v>
      </c>
      <c r="S3971" s="39">
        <f t="shared" si="133"/>
        <v>85</v>
      </c>
      <c r="T3971" s="34" t="s">
        <v>29</v>
      </c>
      <c r="U3971" s="12">
        <f>((alpha*(beta^speed))*(speed^ceta))</f>
        <v>632.73026784156821</v>
      </c>
      <c r="V3971" s="8">
        <f t="shared" si="134"/>
        <v>85</v>
      </c>
    </row>
    <row r="3972" spans="1:28">
      <c r="A3972" s="34" t="s">
        <v>19</v>
      </c>
      <c r="B3972" s="34" t="s">
        <v>68</v>
      </c>
      <c r="C3972" s="5" t="s">
        <v>129</v>
      </c>
      <c r="D3972" s="35" t="s">
        <v>88</v>
      </c>
      <c r="E3972" s="36" t="s">
        <v>15</v>
      </c>
      <c r="F3972" s="37">
        <v>100</v>
      </c>
      <c r="G3972" s="38">
        <v>0.04</v>
      </c>
      <c r="H3972" s="34">
        <v>0.99470453198719688</v>
      </c>
      <c r="I3972" s="35">
        <v>-2.7885981775822272E-5</v>
      </c>
      <c r="J3972" s="35">
        <v>3.8873443530075347E-3</v>
      </c>
      <c r="K3972" s="35">
        <v>-0.18737083744922423</v>
      </c>
      <c r="L3972" s="35">
        <v>5.0253040196736327</v>
      </c>
      <c r="M3972" s="35">
        <v>0</v>
      </c>
      <c r="N3972" s="35">
        <v>0</v>
      </c>
      <c r="O3972" s="35">
        <v>0</v>
      </c>
      <c r="P3972" s="36">
        <v>12</v>
      </c>
      <c r="Q3972" s="37">
        <v>71</v>
      </c>
      <c r="R3972" s="36">
        <v>14</v>
      </c>
      <c r="S3972" s="39">
        <f t="shared" si="133"/>
        <v>71</v>
      </c>
      <c r="T3972" s="34" t="s">
        <v>51</v>
      </c>
      <c r="U3972" s="12">
        <f>(((alpha*(speed^3))+(beta*(speed^2))+(ceta*speed))+delta)</f>
        <v>1.3373778209233711</v>
      </c>
      <c r="V3972" s="8">
        <f t="shared" si="134"/>
        <v>71</v>
      </c>
    </row>
    <row r="3973" spans="1:28">
      <c r="A3973" s="34" t="s">
        <v>19</v>
      </c>
      <c r="B3973" s="34" t="s">
        <v>68</v>
      </c>
      <c r="C3973" s="5" t="s">
        <v>129</v>
      </c>
      <c r="D3973" s="35" t="s">
        <v>88</v>
      </c>
      <c r="E3973" s="36" t="s">
        <v>16</v>
      </c>
      <c r="F3973" s="37">
        <v>100</v>
      </c>
      <c r="G3973" s="38">
        <v>0.04</v>
      </c>
      <c r="H3973" s="34">
        <v>0.98551444694928769</v>
      </c>
      <c r="I3973" s="35">
        <v>34.525826305254817</v>
      </c>
      <c r="J3973" s="35">
        <v>1.0014384915365895</v>
      </c>
      <c r="K3973" s="35">
        <v>-0.25858001825301818</v>
      </c>
      <c r="L3973" s="35">
        <v>0</v>
      </c>
      <c r="M3973" s="35">
        <v>0</v>
      </c>
      <c r="N3973" s="35">
        <v>0</v>
      </c>
      <c r="O3973" s="35">
        <v>0</v>
      </c>
      <c r="P3973" s="36">
        <v>12</v>
      </c>
      <c r="Q3973" s="37">
        <v>71</v>
      </c>
      <c r="R3973" s="36">
        <v>0</v>
      </c>
      <c r="S3973" s="39">
        <f t="shared" si="133"/>
        <v>71</v>
      </c>
      <c r="T3973" s="34" t="s">
        <v>29</v>
      </c>
      <c r="U3973" s="12">
        <f>((alpha*(beta^speed))*(speed^ceta))</f>
        <v>12.699000669702691</v>
      </c>
      <c r="V3973" s="8">
        <f t="shared" si="134"/>
        <v>71</v>
      </c>
    </row>
    <row r="3974" spans="1:28">
      <c r="A3974" s="34" t="s">
        <v>19</v>
      </c>
      <c r="B3974" s="34" t="s">
        <v>68</v>
      </c>
      <c r="C3974" s="5" t="s">
        <v>129</v>
      </c>
      <c r="D3974" s="35" t="s">
        <v>88</v>
      </c>
      <c r="E3974" s="36" t="s">
        <v>14</v>
      </c>
      <c r="F3974" s="37">
        <v>100</v>
      </c>
      <c r="G3974" s="38">
        <v>0.04</v>
      </c>
      <c r="H3974" s="34">
        <v>0.98695785130650238</v>
      </c>
      <c r="I3974" s="35">
        <v>-1.2666417045305513E-6</v>
      </c>
      <c r="J3974" s="35">
        <v>1.8133332991317698E-4</v>
      </c>
      <c r="K3974" s="35">
        <v>-9.651026699709974E-3</v>
      </c>
      <c r="L3974" s="35">
        <v>0.29953656812811214</v>
      </c>
      <c r="M3974" s="35">
        <v>0</v>
      </c>
      <c r="N3974" s="35">
        <v>0</v>
      </c>
      <c r="O3974" s="35">
        <v>0</v>
      </c>
      <c r="P3974" s="36">
        <v>12</v>
      </c>
      <c r="Q3974" s="37">
        <v>71</v>
      </c>
      <c r="R3974" s="36">
        <v>14</v>
      </c>
      <c r="S3974" s="39">
        <f t="shared" si="133"/>
        <v>71</v>
      </c>
      <c r="T3974" s="34" t="s">
        <v>51</v>
      </c>
      <c r="U3974" s="12">
        <f>(((alpha*(speed^3))+(beta*(speed^2))+(ceta*speed))+delta)</f>
        <v>7.5069989430794903E-2</v>
      </c>
      <c r="V3974" s="8">
        <f t="shared" si="134"/>
        <v>71</v>
      </c>
    </row>
    <row r="3975" spans="1:28">
      <c r="A3975" s="34" t="s">
        <v>19</v>
      </c>
      <c r="B3975" s="34" t="s">
        <v>68</v>
      </c>
      <c r="C3975" s="5" t="s">
        <v>129</v>
      </c>
      <c r="D3975" s="35" t="s">
        <v>88</v>
      </c>
      <c r="E3975" s="36" t="s">
        <v>18</v>
      </c>
      <c r="F3975" s="37">
        <v>100</v>
      </c>
      <c r="G3975" s="38">
        <v>0.04</v>
      </c>
      <c r="H3975" s="34">
        <v>0.97817250509210563</v>
      </c>
      <c r="I3975" s="35">
        <v>-3.9143254156546571E-7</v>
      </c>
      <c r="J3975" s="35">
        <v>6.3330865524235553E-5</v>
      </c>
      <c r="K3975" s="35">
        <v>-4.3773509154270288E-3</v>
      </c>
      <c r="L3975" s="35">
        <v>0.18011939673240085</v>
      </c>
      <c r="M3975" s="35">
        <v>0</v>
      </c>
      <c r="N3975" s="35">
        <v>0</v>
      </c>
      <c r="O3975" s="35">
        <v>0</v>
      </c>
      <c r="P3975" s="36">
        <v>12</v>
      </c>
      <c r="Q3975" s="37">
        <v>71</v>
      </c>
      <c r="R3975" s="36">
        <v>14</v>
      </c>
      <c r="S3975" s="39">
        <f t="shared" si="133"/>
        <v>71</v>
      </c>
      <c r="T3975" s="34" t="s">
        <v>51</v>
      </c>
      <c r="U3975" s="12">
        <f>(((alpha*(speed^3))+(beta*(speed^2))+(ceta*speed))+delta)</f>
        <v>4.8480362460515819E-2</v>
      </c>
      <c r="V3975" s="8">
        <f t="shared" si="134"/>
        <v>71</v>
      </c>
    </row>
    <row r="3976" spans="1:28">
      <c r="A3976" s="34" t="s">
        <v>19</v>
      </c>
      <c r="B3976" s="34" t="s">
        <v>68</v>
      </c>
      <c r="C3976" s="5" t="s">
        <v>129</v>
      </c>
      <c r="D3976" s="35" t="s">
        <v>88</v>
      </c>
      <c r="E3976" s="36" t="s">
        <v>17</v>
      </c>
      <c r="F3976" s="37">
        <v>100</v>
      </c>
      <c r="G3976" s="38">
        <v>0.04</v>
      </c>
      <c r="H3976" s="34">
        <v>0.97373580770402823</v>
      </c>
      <c r="I3976" s="35">
        <v>6.7870163104955523</v>
      </c>
      <c r="J3976" s="35">
        <v>2.5421808710362472</v>
      </c>
      <c r="K3976" s="35">
        <v>-3.803210305275672E-2</v>
      </c>
      <c r="L3976" s="35">
        <v>0</v>
      </c>
      <c r="M3976" s="35">
        <v>0</v>
      </c>
      <c r="N3976" s="35">
        <v>0</v>
      </c>
      <c r="O3976" s="35">
        <v>0</v>
      </c>
      <c r="P3976" s="36">
        <v>12</v>
      </c>
      <c r="Q3976" s="37">
        <v>71</v>
      </c>
      <c r="R3976" s="36">
        <v>13</v>
      </c>
      <c r="S3976" s="39">
        <f t="shared" si="133"/>
        <v>71</v>
      </c>
      <c r="T3976" s="34" t="s">
        <v>50</v>
      </c>
      <c r="U3976" s="12">
        <f>EXP((alpha+(beta/speed))+(ceta*LN(speed)))</f>
        <v>781.09985307162435</v>
      </c>
      <c r="V3976" s="8">
        <f t="shared" si="134"/>
        <v>71</v>
      </c>
    </row>
    <row r="3977" spans="1:28">
      <c r="A3977" s="34" t="s">
        <v>19</v>
      </c>
      <c r="B3977" s="34" t="s">
        <v>68</v>
      </c>
      <c r="C3977" s="5" t="s">
        <v>129</v>
      </c>
      <c r="D3977" s="35" t="s">
        <v>88</v>
      </c>
      <c r="E3977" s="36" t="s">
        <v>15</v>
      </c>
      <c r="F3977" s="37">
        <v>0</v>
      </c>
      <c r="G3977" s="38">
        <v>0.06</v>
      </c>
      <c r="H3977" s="34">
        <v>0.99634124829827175</v>
      </c>
      <c r="I3977" s="35">
        <v>2574.5226892415239</v>
      </c>
      <c r="J3977" s="35">
        <v>-3.3938164911864526</v>
      </c>
      <c r="K3977" s="35">
        <v>6.6241949671479343</v>
      </c>
      <c r="L3977" s="35">
        <v>-0.38517681616893718</v>
      </c>
      <c r="M3977" s="35">
        <v>0</v>
      </c>
      <c r="N3977" s="35">
        <v>0</v>
      </c>
      <c r="O3977" s="35">
        <v>0</v>
      </c>
      <c r="P3977" s="36">
        <v>12</v>
      </c>
      <c r="Q3977" s="37">
        <v>86</v>
      </c>
      <c r="R3977" s="36">
        <v>1</v>
      </c>
      <c r="S3977" s="39">
        <f t="shared" si="133"/>
        <v>86</v>
      </c>
      <c r="T3977" s="34" t="s">
        <v>30</v>
      </c>
      <c r="U3977" s="12">
        <f>((alpha*(speed^beta))+(ceta*(speed^delta)))</f>
        <v>1.1919675405199375</v>
      </c>
      <c r="V3977" s="8">
        <f t="shared" si="134"/>
        <v>86</v>
      </c>
    </row>
    <row r="3978" spans="1:28">
      <c r="A3978" s="34" t="s">
        <v>19</v>
      </c>
      <c r="B3978" s="34" t="s">
        <v>68</v>
      </c>
      <c r="C3978" s="5" t="s">
        <v>129</v>
      </c>
      <c r="D3978" s="35" t="s">
        <v>88</v>
      </c>
      <c r="E3978" s="36" t="s">
        <v>16</v>
      </c>
      <c r="F3978" s="37">
        <v>0</v>
      </c>
      <c r="G3978" s="38">
        <v>0.06</v>
      </c>
      <c r="H3978" s="34">
        <v>0.9723394100179038</v>
      </c>
      <c r="I3978" s="35">
        <v>-3.1187558831332681E-5</v>
      </c>
      <c r="J3978" s="35">
        <v>5.0922239896459285E-3</v>
      </c>
      <c r="K3978" s="35">
        <v>-0.30518664920599498</v>
      </c>
      <c r="L3978" s="35">
        <v>17.053868479110832</v>
      </c>
      <c r="M3978" s="35">
        <v>0</v>
      </c>
      <c r="N3978" s="35">
        <v>0</v>
      </c>
      <c r="O3978" s="35">
        <v>0</v>
      </c>
      <c r="P3978" s="36">
        <v>12</v>
      </c>
      <c r="Q3978" s="37">
        <v>86</v>
      </c>
      <c r="R3978" s="36">
        <v>14</v>
      </c>
      <c r="S3978" s="39">
        <f t="shared" si="133"/>
        <v>86</v>
      </c>
      <c r="T3978" s="34" t="s">
        <v>51</v>
      </c>
      <c r="U3978" s="12">
        <f>(((alpha*(speed^3))+(beta*(speed^2))+(ceta*speed))+delta)</f>
        <v>8.6328713547944069</v>
      </c>
      <c r="V3978" s="8">
        <f t="shared" si="134"/>
        <v>86</v>
      </c>
    </row>
    <row r="3979" spans="1:28">
      <c r="A3979" s="34" t="s">
        <v>19</v>
      </c>
      <c r="B3979" s="34" t="s">
        <v>68</v>
      </c>
      <c r="C3979" s="5" t="s">
        <v>129</v>
      </c>
      <c r="D3979" s="35" t="s">
        <v>88</v>
      </c>
      <c r="E3979" s="36" t="s">
        <v>14</v>
      </c>
      <c r="F3979" s="37">
        <v>0</v>
      </c>
      <c r="G3979" s="38">
        <v>0.06</v>
      </c>
      <c r="H3979" s="34">
        <v>0.97744443590400787</v>
      </c>
      <c r="I3979" s="35">
        <v>-7144.1493612912054</v>
      </c>
      <c r="J3979" s="35">
        <v>777.55145306952704</v>
      </c>
      <c r="K3979" s="35">
        <v>4.5198173668970663</v>
      </c>
      <c r="L3979" s="35">
        <v>0</v>
      </c>
      <c r="M3979" s="35">
        <v>0</v>
      </c>
      <c r="N3979" s="35">
        <v>0</v>
      </c>
      <c r="O3979" s="35">
        <v>0</v>
      </c>
      <c r="P3979" s="36">
        <v>12</v>
      </c>
      <c r="Q3979" s="37">
        <v>86</v>
      </c>
      <c r="R3979" s="36">
        <v>2</v>
      </c>
      <c r="S3979" s="39">
        <f t="shared" si="133"/>
        <v>86</v>
      </c>
      <c r="T3979" s="34" t="s">
        <v>31</v>
      </c>
      <c r="U3979" s="12">
        <f>((alpha+(beta*speed))^((-1)/ceta))</f>
        <v>8.7757681917329758E-2</v>
      </c>
      <c r="V3979" s="8">
        <f t="shared" si="134"/>
        <v>86</v>
      </c>
    </row>
    <row r="3980" spans="1:28">
      <c r="A3980" s="34" t="s">
        <v>19</v>
      </c>
      <c r="B3980" s="34" t="s">
        <v>68</v>
      </c>
      <c r="C3980" s="5" t="s">
        <v>129</v>
      </c>
      <c r="D3980" s="35" t="s">
        <v>88</v>
      </c>
      <c r="E3980" s="36" t="s">
        <v>18</v>
      </c>
      <c r="F3980" s="37">
        <v>0</v>
      </c>
      <c r="G3980" s="38">
        <v>0.06</v>
      </c>
      <c r="H3980" s="34">
        <v>0.980081934603106</v>
      </c>
      <c r="I3980" s="35">
        <v>-3.4086589172885785E-7</v>
      </c>
      <c r="J3980" s="35">
        <v>5.0118502919374328E-5</v>
      </c>
      <c r="K3980" s="35">
        <v>-2.8931783366766429E-3</v>
      </c>
      <c r="L3980" s="35">
        <v>0.13800197996298211</v>
      </c>
      <c r="M3980" s="35">
        <v>0</v>
      </c>
      <c r="N3980" s="35">
        <v>0</v>
      </c>
      <c r="O3980" s="35">
        <v>0</v>
      </c>
      <c r="P3980" s="36">
        <v>12</v>
      </c>
      <c r="Q3980" s="37">
        <v>86</v>
      </c>
      <c r="R3980" s="36">
        <v>14</v>
      </c>
      <c r="S3980" s="39">
        <f t="shared" si="133"/>
        <v>86</v>
      </c>
      <c r="T3980" s="34" t="s">
        <v>51</v>
      </c>
      <c r="U3980" s="12">
        <f>(((alpha*(speed^3))+(beta*(speed^2))+(ceta*speed))+delta)</f>
        <v>4.3055294970992974E-2</v>
      </c>
      <c r="V3980" s="8">
        <f t="shared" si="134"/>
        <v>86</v>
      </c>
      <c r="AB3980" s="41"/>
    </row>
    <row r="3981" spans="1:28">
      <c r="A3981" s="34" t="s">
        <v>19</v>
      </c>
      <c r="B3981" s="34" t="s">
        <v>68</v>
      </c>
      <c r="C3981" s="5" t="s">
        <v>129</v>
      </c>
      <c r="D3981" s="35" t="s">
        <v>88</v>
      </c>
      <c r="E3981" s="36" t="s">
        <v>17</v>
      </c>
      <c r="F3981" s="37">
        <v>0</v>
      </c>
      <c r="G3981" s="38">
        <v>0.06</v>
      </c>
      <c r="H3981" s="34">
        <v>0.98355628278158924</v>
      </c>
      <c r="I3981" s="35">
        <v>3617.5754562208226</v>
      </c>
      <c r="J3981" s="35">
        <v>-0.85315466675112905</v>
      </c>
      <c r="K3981" s="35">
        <v>158.08647458835014</v>
      </c>
      <c r="L3981" s="35">
        <v>0.25945758504647704</v>
      </c>
      <c r="M3981" s="35">
        <v>0</v>
      </c>
      <c r="N3981" s="35">
        <v>0</v>
      </c>
      <c r="O3981" s="35">
        <v>0</v>
      </c>
      <c r="P3981" s="36">
        <v>12</v>
      </c>
      <c r="Q3981" s="37">
        <v>86</v>
      </c>
      <c r="R3981" s="36">
        <v>1</v>
      </c>
      <c r="S3981" s="39">
        <f t="shared" si="133"/>
        <v>86</v>
      </c>
      <c r="T3981" s="34" t="s">
        <v>30</v>
      </c>
      <c r="U3981" s="12">
        <f>((alpha*(speed^beta))+(ceta*(speed^delta)))</f>
        <v>583.03661445379055</v>
      </c>
      <c r="V3981" s="8">
        <f t="shared" si="134"/>
        <v>86</v>
      </c>
    </row>
    <row r="3982" spans="1:28">
      <c r="A3982" s="34" t="s">
        <v>19</v>
      </c>
      <c r="B3982" s="34" t="s">
        <v>68</v>
      </c>
      <c r="C3982" s="5" t="s">
        <v>129</v>
      </c>
      <c r="D3982" s="35" t="s">
        <v>88</v>
      </c>
      <c r="E3982" s="36" t="s">
        <v>15</v>
      </c>
      <c r="F3982" s="37">
        <v>50</v>
      </c>
      <c r="G3982" s="38">
        <v>0.06</v>
      </c>
      <c r="H3982" s="34">
        <v>0.99394798662841755</v>
      </c>
      <c r="I3982" s="35">
        <v>4.9563350705357907</v>
      </c>
      <c r="J3982" s="35">
        <v>-0.2409205963447737</v>
      </c>
      <c r="K3982" s="35">
        <v>589.57902914849001</v>
      </c>
      <c r="L3982" s="35">
        <v>-2.7002962179170118</v>
      </c>
      <c r="M3982" s="35">
        <v>0</v>
      </c>
      <c r="N3982" s="35">
        <v>0</v>
      </c>
      <c r="O3982" s="35">
        <v>0</v>
      </c>
      <c r="P3982" s="36">
        <v>12</v>
      </c>
      <c r="Q3982" s="37">
        <v>69</v>
      </c>
      <c r="R3982" s="36">
        <v>1</v>
      </c>
      <c r="S3982" s="39">
        <f t="shared" si="133"/>
        <v>69</v>
      </c>
      <c r="T3982" s="34" t="s">
        <v>30</v>
      </c>
      <c r="U3982" s="12">
        <f>((alpha*(speed^beta))+(ceta*(speed^delta)))</f>
        <v>1.7934643600096394</v>
      </c>
      <c r="V3982" s="8">
        <f t="shared" si="134"/>
        <v>69</v>
      </c>
    </row>
    <row r="3983" spans="1:28">
      <c r="A3983" s="34" t="s">
        <v>19</v>
      </c>
      <c r="B3983" s="34" t="s">
        <v>68</v>
      </c>
      <c r="C3983" s="5" t="s">
        <v>129</v>
      </c>
      <c r="D3983" s="35" t="s">
        <v>88</v>
      </c>
      <c r="E3983" s="36" t="s">
        <v>16</v>
      </c>
      <c r="F3983" s="37">
        <v>50</v>
      </c>
      <c r="G3983" s="38">
        <v>0.06</v>
      </c>
      <c r="H3983" s="34">
        <v>0.98229991641324821</v>
      </c>
      <c r="I3983" s="35">
        <v>3.1811427105996084</v>
      </c>
      <c r="J3983" s="35">
        <v>1.6342809751373757</v>
      </c>
      <c r="K3983" s="35">
        <v>-0.14837405364521494</v>
      </c>
      <c r="L3983" s="35">
        <v>0</v>
      </c>
      <c r="M3983" s="35">
        <v>0</v>
      </c>
      <c r="N3983" s="35">
        <v>0</v>
      </c>
      <c r="O3983" s="35">
        <v>0</v>
      </c>
      <c r="P3983" s="36">
        <v>12</v>
      </c>
      <c r="Q3983" s="37">
        <v>69</v>
      </c>
      <c r="R3983" s="36">
        <v>13</v>
      </c>
      <c r="S3983" s="39">
        <f t="shared" si="133"/>
        <v>69</v>
      </c>
      <c r="T3983" s="34" t="s">
        <v>50</v>
      </c>
      <c r="U3983" s="12">
        <f>EXP((alpha+(beta/speed))+(ceta*LN(speed)))</f>
        <v>13.152296688225206</v>
      </c>
      <c r="V3983" s="8">
        <f t="shared" si="134"/>
        <v>69</v>
      </c>
    </row>
    <row r="3984" spans="1:28">
      <c r="A3984" s="34" t="s">
        <v>19</v>
      </c>
      <c r="B3984" s="34" t="s">
        <v>68</v>
      </c>
      <c r="C3984" s="5" t="s">
        <v>129</v>
      </c>
      <c r="D3984" s="35" t="s">
        <v>88</v>
      </c>
      <c r="E3984" s="36" t="s">
        <v>14</v>
      </c>
      <c r="F3984" s="37">
        <v>50</v>
      </c>
      <c r="G3984" s="38">
        <v>0.06</v>
      </c>
      <c r="H3984" s="34">
        <v>0.98277192885556286</v>
      </c>
      <c r="I3984" s="35">
        <v>-1.2601052641455345E-6</v>
      </c>
      <c r="J3984" s="35">
        <v>1.7612386878466574E-4</v>
      </c>
      <c r="K3984" s="35">
        <v>-9.3411729414663979E-3</v>
      </c>
      <c r="L3984" s="35">
        <v>0.30132222671290992</v>
      </c>
      <c r="M3984" s="35">
        <v>0</v>
      </c>
      <c r="N3984" s="35">
        <v>0</v>
      </c>
      <c r="O3984" s="35">
        <v>0</v>
      </c>
      <c r="P3984" s="36">
        <v>12</v>
      </c>
      <c r="Q3984" s="37">
        <v>69</v>
      </c>
      <c r="R3984" s="36">
        <v>14</v>
      </c>
      <c r="S3984" s="39">
        <f t="shared" si="133"/>
        <v>69</v>
      </c>
      <c r="T3984" s="34" t="s">
        <v>51</v>
      </c>
      <c r="U3984" s="12">
        <f>(((alpha*(speed^3))+(beta*(speed^2))+(ceta*speed))+delta)</f>
        <v>8.1351112816336724E-2</v>
      </c>
      <c r="V3984" s="8">
        <f t="shared" si="134"/>
        <v>69</v>
      </c>
    </row>
    <row r="3985" spans="1:28">
      <c r="A3985" s="34" t="s">
        <v>19</v>
      </c>
      <c r="B3985" s="34" t="s">
        <v>68</v>
      </c>
      <c r="C3985" s="5" t="s">
        <v>129</v>
      </c>
      <c r="D3985" s="35" t="s">
        <v>88</v>
      </c>
      <c r="E3985" s="36" t="s">
        <v>18</v>
      </c>
      <c r="F3985" s="37">
        <v>50</v>
      </c>
      <c r="G3985" s="38">
        <v>0.06</v>
      </c>
      <c r="H3985" s="34">
        <v>0.9777574758023041</v>
      </c>
      <c r="I3985" s="35">
        <v>-3.5685382502967726E-7</v>
      </c>
      <c r="J3985" s="35">
        <v>5.5597401120552839E-5</v>
      </c>
      <c r="K3985" s="35">
        <v>-4.0639436395247955E-3</v>
      </c>
      <c r="L3985" s="35">
        <v>0.18225638838105324</v>
      </c>
      <c r="M3985" s="35">
        <v>0</v>
      </c>
      <c r="N3985" s="35">
        <v>0</v>
      </c>
      <c r="O3985" s="35">
        <v>0</v>
      </c>
      <c r="P3985" s="36">
        <v>12</v>
      </c>
      <c r="Q3985" s="37">
        <v>69</v>
      </c>
      <c r="R3985" s="36">
        <v>14</v>
      </c>
      <c r="S3985" s="39">
        <f t="shared" si="133"/>
        <v>69</v>
      </c>
      <c r="T3985" s="34" t="s">
        <v>51</v>
      </c>
      <c r="U3985" s="12">
        <f>(((alpha*(speed^3))+(beta*(speed^2))+(ceta*speed))+delta)</f>
        <v>4.931381078212016E-2</v>
      </c>
      <c r="V3985" s="8">
        <f t="shared" si="134"/>
        <v>69</v>
      </c>
    </row>
    <row r="3986" spans="1:28">
      <c r="A3986" s="34" t="s">
        <v>19</v>
      </c>
      <c r="B3986" s="34" t="s">
        <v>68</v>
      </c>
      <c r="C3986" s="5" t="s">
        <v>129</v>
      </c>
      <c r="D3986" s="35" t="s">
        <v>88</v>
      </c>
      <c r="E3986" s="36" t="s">
        <v>17</v>
      </c>
      <c r="F3986" s="37">
        <v>50</v>
      </c>
      <c r="G3986" s="38">
        <v>0.06</v>
      </c>
      <c r="H3986" s="34">
        <v>0.98490486290132451</v>
      </c>
      <c r="I3986" s="35">
        <v>6.5968336461966848</v>
      </c>
      <c r="J3986" s="35">
        <v>3.2398054541825414</v>
      </c>
      <c r="K3986" s="35">
        <v>1.5735551629923017E-2</v>
      </c>
      <c r="L3986" s="35">
        <v>0</v>
      </c>
      <c r="M3986" s="35">
        <v>0</v>
      </c>
      <c r="N3986" s="35">
        <v>0</v>
      </c>
      <c r="O3986" s="35">
        <v>0</v>
      </c>
      <c r="P3986" s="36">
        <v>12</v>
      </c>
      <c r="Q3986" s="37">
        <v>69</v>
      </c>
      <c r="R3986" s="36">
        <v>13</v>
      </c>
      <c r="S3986" s="39">
        <f t="shared" si="133"/>
        <v>69</v>
      </c>
      <c r="T3986" s="34" t="s">
        <v>50</v>
      </c>
      <c r="U3986" s="12">
        <f>EXP((alpha+(beta/speed))+(ceta*LN(speed)))</f>
        <v>820.90989238620762</v>
      </c>
      <c r="V3986" s="8">
        <f t="shared" si="134"/>
        <v>69</v>
      </c>
    </row>
    <row r="3987" spans="1:28">
      <c r="A3987" s="34" t="s">
        <v>19</v>
      </c>
      <c r="B3987" s="34" t="s">
        <v>68</v>
      </c>
      <c r="C3987" s="5" t="s">
        <v>129</v>
      </c>
      <c r="D3987" s="35" t="s">
        <v>88</v>
      </c>
      <c r="E3987" s="36" t="s">
        <v>15</v>
      </c>
      <c r="F3987" s="37">
        <v>100</v>
      </c>
      <c r="G3987" s="38">
        <v>0.06</v>
      </c>
      <c r="H3987" s="34">
        <v>0.93966659859421298</v>
      </c>
      <c r="I3987" s="35">
        <v>-3.1062685139018716E-5</v>
      </c>
      <c r="J3987" s="35">
        <v>4.3879846911472906E-3</v>
      </c>
      <c r="K3987" s="35">
        <v>-0.19142774172950089</v>
      </c>
      <c r="L3987" s="35">
        <v>5.461543780909774</v>
      </c>
      <c r="M3987" s="35">
        <v>0</v>
      </c>
      <c r="N3987" s="35">
        <v>0</v>
      </c>
      <c r="O3987" s="35">
        <v>0</v>
      </c>
      <c r="P3987" s="36">
        <v>12</v>
      </c>
      <c r="Q3987" s="37">
        <v>52</v>
      </c>
      <c r="R3987" s="36">
        <v>14</v>
      </c>
      <c r="S3987" s="39">
        <f t="shared" si="133"/>
        <v>52</v>
      </c>
      <c r="T3987" s="34" t="s">
        <v>51</v>
      </c>
      <c r="U3987" s="12">
        <f>(((alpha*(speed^3))+(beta*(speed^2))+(ceta*speed))+delta)</f>
        <v>3.0047497838108583</v>
      </c>
      <c r="V3987" s="8">
        <f t="shared" si="134"/>
        <v>52</v>
      </c>
    </row>
    <row r="3988" spans="1:28">
      <c r="A3988" s="34" t="s">
        <v>19</v>
      </c>
      <c r="B3988" s="34" t="s">
        <v>68</v>
      </c>
      <c r="C3988" s="5" t="s">
        <v>129</v>
      </c>
      <c r="D3988" s="35" t="s">
        <v>88</v>
      </c>
      <c r="E3988" s="36" t="s">
        <v>16</v>
      </c>
      <c r="F3988" s="37">
        <v>100</v>
      </c>
      <c r="G3988" s="38">
        <v>0.06</v>
      </c>
      <c r="H3988" s="34">
        <v>0.98981035417137808</v>
      </c>
      <c r="I3988" s="35">
        <v>-1.1051518561451415E-4</v>
      </c>
      <c r="J3988" s="35">
        <v>1.3730874104798823E-2</v>
      </c>
      <c r="K3988" s="35">
        <v>-0.63847053642188822</v>
      </c>
      <c r="L3988" s="35">
        <v>28.977209247632118</v>
      </c>
      <c r="M3988" s="35">
        <v>0</v>
      </c>
      <c r="N3988" s="35">
        <v>0</v>
      </c>
      <c r="O3988" s="35">
        <v>0</v>
      </c>
      <c r="P3988" s="36">
        <v>12</v>
      </c>
      <c r="Q3988" s="37">
        <v>52</v>
      </c>
      <c r="R3988" s="36">
        <v>14</v>
      </c>
      <c r="S3988" s="39">
        <f t="shared" si="133"/>
        <v>52</v>
      </c>
      <c r="T3988" s="34" t="s">
        <v>51</v>
      </c>
      <c r="U3988" s="12">
        <f>(((alpha*(speed^3))+(beta*(speed^2))+(ceta*speed))+delta)</f>
        <v>17.36570571418434</v>
      </c>
      <c r="V3988" s="8">
        <f t="shared" si="134"/>
        <v>52</v>
      </c>
    </row>
    <row r="3989" spans="1:28">
      <c r="A3989" s="34" t="s">
        <v>19</v>
      </c>
      <c r="B3989" s="34" t="s">
        <v>68</v>
      </c>
      <c r="C3989" s="5" t="s">
        <v>129</v>
      </c>
      <c r="D3989" s="35" t="s">
        <v>88</v>
      </c>
      <c r="E3989" s="36" t="s">
        <v>14</v>
      </c>
      <c r="F3989" s="37">
        <v>100</v>
      </c>
      <c r="G3989" s="38">
        <v>0.06</v>
      </c>
      <c r="H3989" s="34">
        <v>0.98156795904967087</v>
      </c>
      <c r="I3989" s="35">
        <v>-3.0938454288317143E-6</v>
      </c>
      <c r="J3989" s="35">
        <v>3.7922378633880894E-4</v>
      </c>
      <c r="K3989" s="35">
        <v>-1.5627720958159272E-2</v>
      </c>
      <c r="L3989" s="35">
        <v>0.37269715909418522</v>
      </c>
      <c r="M3989" s="35">
        <v>0</v>
      </c>
      <c r="N3989" s="35">
        <v>0</v>
      </c>
      <c r="O3989" s="35">
        <v>0</v>
      </c>
      <c r="P3989" s="36">
        <v>12</v>
      </c>
      <c r="Q3989" s="37">
        <v>52</v>
      </c>
      <c r="R3989" s="36">
        <v>14</v>
      </c>
      <c r="S3989" s="39">
        <f t="shared" si="133"/>
        <v>52</v>
      </c>
      <c r="T3989" s="34" t="s">
        <v>51</v>
      </c>
      <c r="U3989" s="12">
        <f>(((alpha*(speed^3))+(beta*(speed^2))+(ceta*speed))+delta)</f>
        <v>0.15045736947287269</v>
      </c>
      <c r="V3989" s="8">
        <f t="shared" si="134"/>
        <v>52</v>
      </c>
    </row>
    <row r="3990" spans="1:28">
      <c r="A3990" s="34" t="s">
        <v>19</v>
      </c>
      <c r="B3990" s="34" t="s">
        <v>68</v>
      </c>
      <c r="C3990" s="5" t="s">
        <v>129</v>
      </c>
      <c r="D3990" s="35" t="s">
        <v>88</v>
      </c>
      <c r="E3990" s="36" t="s">
        <v>18</v>
      </c>
      <c r="F3990" s="37">
        <v>100</v>
      </c>
      <c r="G3990" s="38">
        <v>0.06</v>
      </c>
      <c r="H3990" s="34">
        <v>0.98040501203755648</v>
      </c>
      <c r="I3990" s="35">
        <v>-1.3030552738875153E-6</v>
      </c>
      <c r="J3990" s="35">
        <v>1.7037950301836903E-4</v>
      </c>
      <c r="K3990" s="35">
        <v>-8.5100945342306052E-3</v>
      </c>
      <c r="L3990" s="35">
        <v>0.23818389057111397</v>
      </c>
      <c r="M3990" s="35">
        <v>0</v>
      </c>
      <c r="N3990" s="35">
        <v>0</v>
      </c>
      <c r="O3990" s="35">
        <v>0</v>
      </c>
      <c r="P3990" s="36">
        <v>12</v>
      </c>
      <c r="Q3990" s="37">
        <v>52</v>
      </c>
      <c r="R3990" s="36">
        <v>14</v>
      </c>
      <c r="S3990" s="39">
        <f t="shared" si="133"/>
        <v>52</v>
      </c>
      <c r="T3990" s="34" t="s">
        <v>51</v>
      </c>
      <c r="U3990" s="12">
        <f>(((alpha*(speed^3))+(beta*(speed^2))+(ceta*speed))+delta)</f>
        <v>7.3145155002016599E-2</v>
      </c>
      <c r="V3990" s="8">
        <f t="shared" si="134"/>
        <v>52</v>
      </c>
    </row>
    <row r="3991" spans="1:28">
      <c r="A3991" s="34" t="s">
        <v>19</v>
      </c>
      <c r="B3991" s="34" t="s">
        <v>68</v>
      </c>
      <c r="C3991" s="5" t="s">
        <v>129</v>
      </c>
      <c r="D3991" s="35" t="s">
        <v>88</v>
      </c>
      <c r="E3991" s="36" t="s">
        <v>17</v>
      </c>
      <c r="F3991" s="37">
        <v>100</v>
      </c>
      <c r="G3991" s="38">
        <v>0.06</v>
      </c>
      <c r="H3991" s="34">
        <v>0.98212198717096599</v>
      </c>
      <c r="I3991" s="35">
        <v>-5.9970447048125434E-3</v>
      </c>
      <c r="J3991" s="35">
        <v>0.70664284829678248</v>
      </c>
      <c r="K3991" s="35">
        <v>-29.074595678711603</v>
      </c>
      <c r="L3991" s="35">
        <v>1521.6774501768336</v>
      </c>
      <c r="M3991" s="35">
        <v>0</v>
      </c>
      <c r="N3991" s="35">
        <v>0</v>
      </c>
      <c r="O3991" s="35">
        <v>0</v>
      </c>
      <c r="P3991" s="36">
        <v>12</v>
      </c>
      <c r="Q3991" s="37">
        <v>52</v>
      </c>
      <c r="R3991" s="36">
        <v>14</v>
      </c>
      <c r="S3991" s="39">
        <f t="shared" si="133"/>
        <v>52</v>
      </c>
      <c r="T3991" s="34" t="s">
        <v>51</v>
      </c>
      <c r="U3991" s="12">
        <f>(((alpha*(speed^3))+(beta*(speed^2))+(ceta*speed))+delta)</f>
        <v>1077.3282748240481</v>
      </c>
      <c r="V3991" s="8">
        <f t="shared" si="134"/>
        <v>52</v>
      </c>
    </row>
    <row r="3992" spans="1:28">
      <c r="A3992" s="34" t="s">
        <v>19</v>
      </c>
      <c r="B3992" s="34" t="s">
        <v>68</v>
      </c>
      <c r="C3992" s="5" t="s">
        <v>130</v>
      </c>
      <c r="D3992" s="35" t="s">
        <v>89</v>
      </c>
      <c r="E3992" s="36" t="s">
        <v>15</v>
      </c>
      <c r="F3992" s="37">
        <v>0</v>
      </c>
      <c r="G3992" s="38">
        <v>0</v>
      </c>
      <c r="H3992" s="34">
        <v>0.99832539264052189</v>
      </c>
      <c r="I3992" s="35">
        <v>2.5313385465103639</v>
      </c>
      <c r="J3992" s="35">
        <v>-0.36322548586333608</v>
      </c>
      <c r="K3992" s="35">
        <v>56.069278595708248</v>
      </c>
      <c r="L3992" s="35">
        <v>-1.4959119529968439</v>
      </c>
      <c r="M3992" s="35">
        <v>0</v>
      </c>
      <c r="N3992" s="35">
        <v>0</v>
      </c>
      <c r="O3992" s="35">
        <v>0</v>
      </c>
      <c r="P3992" s="36">
        <v>12</v>
      </c>
      <c r="Q3992" s="37">
        <v>86</v>
      </c>
      <c r="R3992" s="36">
        <v>1</v>
      </c>
      <c r="S3992" s="39">
        <f t="shared" si="133"/>
        <v>86</v>
      </c>
      <c r="T3992" s="34" t="s">
        <v>30</v>
      </c>
      <c r="U3992" s="12">
        <f>((alpha*(speed^beta))+(ceta*(speed^delta)))</f>
        <v>0.57358088873194046</v>
      </c>
      <c r="V3992" s="8">
        <f t="shared" si="134"/>
        <v>86</v>
      </c>
    </row>
    <row r="3993" spans="1:28">
      <c r="A3993" s="34" t="s">
        <v>19</v>
      </c>
      <c r="B3993" s="34" t="s">
        <v>68</v>
      </c>
      <c r="C3993" s="5" t="s">
        <v>131</v>
      </c>
      <c r="D3993" s="35" t="s">
        <v>89</v>
      </c>
      <c r="E3993" s="36" t="s">
        <v>15</v>
      </c>
      <c r="F3993" s="37">
        <v>0</v>
      </c>
      <c r="G3993" s="38">
        <v>0</v>
      </c>
      <c r="H3993" s="34">
        <v>0.99573634004438794</v>
      </c>
      <c r="I3993" s="35">
        <v>65.049842781298381</v>
      </c>
      <c r="J3993" s="35">
        <v>-1.3049226099529134</v>
      </c>
      <c r="K3993" s="35">
        <v>1.3374545077694893</v>
      </c>
      <c r="L3993" s="35">
        <v>-8.2143646818163565E-2</v>
      </c>
      <c r="M3993" s="35">
        <v>0</v>
      </c>
      <c r="N3993" s="35">
        <v>0</v>
      </c>
      <c r="O3993" s="35">
        <v>0</v>
      </c>
      <c r="P3993" s="36">
        <v>12</v>
      </c>
      <c r="Q3993" s="37">
        <v>86</v>
      </c>
      <c r="R3993" s="36">
        <v>1</v>
      </c>
      <c r="S3993" s="39">
        <f t="shared" si="133"/>
        <v>86</v>
      </c>
      <c r="T3993" s="34" t="s">
        <v>30</v>
      </c>
      <c r="U3993" s="12">
        <f>((alpha*(speed^beta))+(ceta*(speed^delta)))</f>
        <v>1.1221048491426662</v>
      </c>
      <c r="V3993" s="8">
        <f t="shared" si="134"/>
        <v>86</v>
      </c>
    </row>
    <row r="3994" spans="1:28">
      <c r="A3994" s="34" t="s">
        <v>19</v>
      </c>
      <c r="B3994" s="34" t="s">
        <v>68</v>
      </c>
      <c r="C3994" s="5" t="s">
        <v>130</v>
      </c>
      <c r="D3994" s="35" t="s">
        <v>89</v>
      </c>
      <c r="E3994" s="36" t="s">
        <v>16</v>
      </c>
      <c r="F3994" s="37">
        <v>0</v>
      </c>
      <c r="G3994" s="38">
        <v>0</v>
      </c>
      <c r="H3994" s="34">
        <v>0.99077004559421522</v>
      </c>
      <c r="I3994" s="35">
        <v>31.509593547388139</v>
      </c>
      <c r="J3994" s="35">
        <v>1.0105773150938981</v>
      </c>
      <c r="K3994" s="35">
        <v>-0.81702563125659111</v>
      </c>
      <c r="L3994" s="35">
        <v>0</v>
      </c>
      <c r="M3994" s="35">
        <v>0</v>
      </c>
      <c r="N3994" s="35">
        <v>0</v>
      </c>
      <c r="O3994" s="35">
        <v>0</v>
      </c>
      <c r="P3994" s="36">
        <v>12</v>
      </c>
      <c r="Q3994" s="37">
        <v>86</v>
      </c>
      <c r="R3994" s="36">
        <v>0</v>
      </c>
      <c r="S3994" s="39">
        <f t="shared" si="133"/>
        <v>86</v>
      </c>
      <c r="T3994" s="34" t="s">
        <v>29</v>
      </c>
      <c r="U3994" s="12">
        <f>((alpha*(beta^speed))*(speed^ceta))</f>
        <v>2.0459210459926882</v>
      </c>
      <c r="V3994" s="8">
        <f t="shared" si="134"/>
        <v>86</v>
      </c>
    </row>
    <row r="3995" spans="1:28">
      <c r="A3995" s="34" t="s">
        <v>19</v>
      </c>
      <c r="B3995" s="34" t="s">
        <v>68</v>
      </c>
      <c r="C3995" s="5" t="s">
        <v>131</v>
      </c>
      <c r="D3995" s="35" t="s">
        <v>89</v>
      </c>
      <c r="E3995" s="36" t="s">
        <v>16</v>
      </c>
      <c r="F3995" s="37">
        <v>0</v>
      </c>
      <c r="G3995" s="38">
        <v>0</v>
      </c>
      <c r="H3995" s="34">
        <v>0.99638747708473929</v>
      </c>
      <c r="I3995" s="35">
        <v>-4.4471478012589172</v>
      </c>
      <c r="J3995" s="35">
        <v>157.4879125320887</v>
      </c>
      <c r="K3995" s="35">
        <v>-0.7772299635609986</v>
      </c>
      <c r="L3995" s="35">
        <v>0.4861464541473437</v>
      </c>
      <c r="M3995" s="35">
        <v>2.445883040339322E-3</v>
      </c>
      <c r="N3995" s="35">
        <v>0</v>
      </c>
      <c r="O3995" s="35">
        <v>0</v>
      </c>
      <c r="P3995" s="36">
        <v>12</v>
      </c>
      <c r="Q3995" s="37">
        <v>86</v>
      </c>
      <c r="R3995" s="36">
        <v>10</v>
      </c>
      <c r="S3995" s="39">
        <f t="shared" si="133"/>
        <v>86</v>
      </c>
      <c r="T3995" s="34" t="s">
        <v>44</v>
      </c>
      <c r="U3995" s="12">
        <f>(alpha+(beta/(1+EXP((((-1)*ceta)+(delta*LN(speed)))+(epsilon*speed)))))</f>
        <v>2.0053870265304834</v>
      </c>
      <c r="V3995" s="8">
        <f t="shared" si="134"/>
        <v>86</v>
      </c>
    </row>
    <row r="3996" spans="1:28">
      <c r="A3996" s="34" t="s">
        <v>19</v>
      </c>
      <c r="B3996" s="34" t="s">
        <v>68</v>
      </c>
      <c r="C3996" s="5" t="s">
        <v>130</v>
      </c>
      <c r="D3996" s="35" t="s">
        <v>89</v>
      </c>
      <c r="E3996" s="36" t="s">
        <v>14</v>
      </c>
      <c r="F3996" s="37">
        <v>0</v>
      </c>
      <c r="G3996" s="38">
        <v>0</v>
      </c>
      <c r="H3996" s="34">
        <v>0.99753709137489288</v>
      </c>
      <c r="I3996" s="35">
        <v>2.3253641796346987</v>
      </c>
      <c r="J3996" s="35">
        <v>1.0085396496421586</v>
      </c>
      <c r="K3996" s="35">
        <v>-1.1458807737608472</v>
      </c>
      <c r="L3996" s="35">
        <v>0</v>
      </c>
      <c r="M3996" s="35">
        <v>0</v>
      </c>
      <c r="N3996" s="35">
        <v>0</v>
      </c>
      <c r="O3996" s="35">
        <v>0</v>
      </c>
      <c r="P3996" s="36">
        <v>12</v>
      </c>
      <c r="Q3996" s="37">
        <v>86</v>
      </c>
      <c r="R3996" s="36">
        <v>0</v>
      </c>
      <c r="S3996" s="39">
        <f t="shared" si="133"/>
        <v>86</v>
      </c>
      <c r="T3996" s="34" t="s">
        <v>29</v>
      </c>
      <c r="U3996" s="12">
        <f>((alpha*(beta^speed))*(speed^ceta))</f>
        <v>2.9334750065466049E-2</v>
      </c>
      <c r="V3996" s="8">
        <f t="shared" si="134"/>
        <v>86</v>
      </c>
      <c r="AB3996" s="41"/>
    </row>
    <row r="3997" spans="1:28">
      <c r="A3997" s="34" t="s">
        <v>19</v>
      </c>
      <c r="B3997" s="34" t="s">
        <v>68</v>
      </c>
      <c r="C3997" s="5" t="s">
        <v>131</v>
      </c>
      <c r="D3997" s="35" t="s">
        <v>89</v>
      </c>
      <c r="E3997" s="36" t="s">
        <v>14</v>
      </c>
      <c r="F3997" s="37">
        <v>0</v>
      </c>
      <c r="G3997" s="38">
        <v>0</v>
      </c>
      <c r="H3997" s="34">
        <v>0.99816650966269549</v>
      </c>
      <c r="I3997" s="35">
        <v>0.88151807285309713</v>
      </c>
      <c r="J3997" s="35">
        <v>1.0083216780309274</v>
      </c>
      <c r="K3997" s="35">
        <v>-1.0622648448118068</v>
      </c>
      <c r="L3997" s="35">
        <v>0</v>
      </c>
      <c r="M3997" s="35">
        <v>0</v>
      </c>
      <c r="N3997" s="35">
        <v>0</v>
      </c>
      <c r="O3997" s="35">
        <v>0</v>
      </c>
      <c r="P3997" s="36">
        <v>12</v>
      </c>
      <c r="Q3997" s="37">
        <v>86</v>
      </c>
      <c r="R3997" s="36">
        <v>0</v>
      </c>
      <c r="S3997" s="39">
        <f t="shared" si="133"/>
        <v>86</v>
      </c>
      <c r="T3997" s="34" t="s">
        <v>29</v>
      </c>
      <c r="U3997" s="12">
        <f>((alpha*(beta^speed))*(speed^ceta))</f>
        <v>1.5841798614994129E-2</v>
      </c>
      <c r="V3997" s="8">
        <f t="shared" si="134"/>
        <v>86</v>
      </c>
      <c r="AB3997" s="41"/>
    </row>
    <row r="3998" spans="1:28">
      <c r="A3998" s="34" t="s">
        <v>19</v>
      </c>
      <c r="B3998" s="34" t="s">
        <v>68</v>
      </c>
      <c r="C3998" s="5" t="s">
        <v>130</v>
      </c>
      <c r="D3998" s="35" t="s">
        <v>89</v>
      </c>
      <c r="E3998" s="36" t="s">
        <v>18</v>
      </c>
      <c r="F3998" s="37">
        <v>0</v>
      </c>
      <c r="G3998" s="38">
        <v>0</v>
      </c>
      <c r="H3998" s="34">
        <v>0.98755096492235805</v>
      </c>
      <c r="I3998" s="35">
        <v>2.6072400954340744</v>
      </c>
      <c r="J3998" s="35">
        <v>1.0202976935247301</v>
      </c>
      <c r="K3998" s="35">
        <v>-6.6499450872405204E-3</v>
      </c>
      <c r="L3998" s="35">
        <v>0</v>
      </c>
      <c r="M3998" s="35">
        <v>0</v>
      </c>
      <c r="N3998" s="35">
        <v>0</v>
      </c>
      <c r="O3998" s="35">
        <v>0</v>
      </c>
      <c r="P3998" s="36">
        <v>12</v>
      </c>
      <c r="Q3998" s="37">
        <v>86</v>
      </c>
      <c r="R3998" s="36">
        <v>5</v>
      </c>
      <c r="S3998" s="39">
        <f t="shared" si="133"/>
        <v>86</v>
      </c>
      <c r="T3998" s="34" t="s">
        <v>36</v>
      </c>
      <c r="U3998" s="12">
        <f>(1/(((ceta*(speed^2))+(beta*speed))+alpha))</f>
        <v>2.4289620964273829E-2</v>
      </c>
      <c r="V3998" s="8">
        <f t="shared" si="134"/>
        <v>86</v>
      </c>
      <c r="AB3998" s="41"/>
    </row>
    <row r="3999" spans="1:28">
      <c r="A3999" s="34" t="s">
        <v>19</v>
      </c>
      <c r="B3999" s="34" t="s">
        <v>68</v>
      </c>
      <c r="C3999" s="5" t="s">
        <v>131</v>
      </c>
      <c r="D3999" s="35" t="s">
        <v>89</v>
      </c>
      <c r="E3999" s="36" t="s">
        <v>18</v>
      </c>
      <c r="F3999" s="37">
        <v>0</v>
      </c>
      <c r="G3999" s="38">
        <v>0</v>
      </c>
      <c r="H3999" s="34">
        <v>0.97410167692819016</v>
      </c>
      <c r="I3999" s="35">
        <v>3.2617073424649163</v>
      </c>
      <c r="J3999" s="35">
        <v>1.0105515733462722</v>
      </c>
      <c r="K3999" s="35">
        <v>-1.4020227962186962</v>
      </c>
      <c r="L3999" s="35">
        <v>0</v>
      </c>
      <c r="M3999" s="35">
        <v>0</v>
      </c>
      <c r="N3999" s="35">
        <v>0</v>
      </c>
      <c r="O3999" s="35">
        <v>0</v>
      </c>
      <c r="P3999" s="36">
        <v>12</v>
      </c>
      <c r="Q3999" s="37">
        <v>86</v>
      </c>
      <c r="R3999" s="36">
        <v>0</v>
      </c>
      <c r="S3999" s="39">
        <f t="shared" si="133"/>
        <v>86</v>
      </c>
      <c r="T3999" s="34" t="s">
        <v>29</v>
      </c>
      <c r="U3999" s="12">
        <f>((alpha*(beta^speed))*(speed^ceta))</f>
        <v>1.5604992504143246E-2</v>
      </c>
      <c r="V3999" s="8">
        <f t="shared" si="134"/>
        <v>86</v>
      </c>
    </row>
    <row r="4000" spans="1:28">
      <c r="A4000" s="34" t="s">
        <v>19</v>
      </c>
      <c r="B4000" s="34" t="s">
        <v>68</v>
      </c>
      <c r="C4000" s="5" t="s">
        <v>130</v>
      </c>
      <c r="D4000" s="35" t="s">
        <v>89</v>
      </c>
      <c r="E4000" s="36" t="s">
        <v>17</v>
      </c>
      <c r="F4000" s="37">
        <v>0</v>
      </c>
      <c r="G4000" s="38">
        <v>0</v>
      </c>
      <c r="H4000" s="34">
        <v>0.98514298863631733</v>
      </c>
      <c r="I4000" s="35">
        <v>3186.846045710995</v>
      </c>
      <c r="J4000" s="35">
        <v>1.0111075994665271</v>
      </c>
      <c r="K4000" s="35">
        <v>-0.87678476633584956</v>
      </c>
      <c r="L4000" s="35">
        <v>0</v>
      </c>
      <c r="M4000" s="35">
        <v>0</v>
      </c>
      <c r="N4000" s="35">
        <v>0</v>
      </c>
      <c r="O4000" s="35">
        <v>0</v>
      </c>
      <c r="P4000" s="36">
        <v>12</v>
      </c>
      <c r="Q4000" s="37">
        <v>86</v>
      </c>
      <c r="R4000" s="36">
        <v>0</v>
      </c>
      <c r="S4000" s="39">
        <f t="shared" si="133"/>
        <v>86</v>
      </c>
      <c r="T4000" s="34" t="s">
        <v>29</v>
      </c>
      <c r="U4000" s="12">
        <f>((alpha*(beta^speed))*(speed^ceta))</f>
        <v>165.88095321160907</v>
      </c>
      <c r="V4000" s="8">
        <f t="shared" si="134"/>
        <v>86</v>
      </c>
    </row>
    <row r="4001" spans="1:28">
      <c r="A4001" s="34" t="s">
        <v>19</v>
      </c>
      <c r="B4001" s="34" t="s">
        <v>68</v>
      </c>
      <c r="C4001" s="5" t="s">
        <v>131</v>
      </c>
      <c r="D4001" s="35" t="s">
        <v>89</v>
      </c>
      <c r="E4001" s="36" t="s">
        <v>17</v>
      </c>
      <c r="F4001" s="37">
        <v>0</v>
      </c>
      <c r="G4001" s="38">
        <v>0</v>
      </c>
      <c r="H4001" s="34">
        <v>0.9876935141323735</v>
      </c>
      <c r="I4001" s="35">
        <v>3170.7900273939586</v>
      </c>
      <c r="J4001" s="35">
        <v>1.0108460447567384</v>
      </c>
      <c r="K4001" s="35">
        <v>-0.88088829244748901</v>
      </c>
      <c r="L4001" s="35">
        <v>0</v>
      </c>
      <c r="M4001" s="35">
        <v>0</v>
      </c>
      <c r="N4001" s="35">
        <v>0</v>
      </c>
      <c r="O4001" s="35">
        <v>0</v>
      </c>
      <c r="P4001" s="36">
        <v>12</v>
      </c>
      <c r="Q4001" s="37">
        <v>86</v>
      </c>
      <c r="R4001" s="36">
        <v>0</v>
      </c>
      <c r="S4001" s="39">
        <f t="shared" si="133"/>
        <v>86</v>
      </c>
      <c r="T4001" s="34" t="s">
        <v>29</v>
      </c>
      <c r="U4001" s="12">
        <f>((alpha*(beta^speed))*(speed^ceta))</f>
        <v>158.48998801502461</v>
      </c>
      <c r="V4001" s="8">
        <f t="shared" si="134"/>
        <v>86</v>
      </c>
    </row>
    <row r="4002" spans="1:28">
      <c r="A4002" s="34" t="s">
        <v>19</v>
      </c>
      <c r="B4002" s="34" t="s">
        <v>68</v>
      </c>
      <c r="C4002" s="5" t="s">
        <v>130</v>
      </c>
      <c r="D4002" s="35" t="s">
        <v>89</v>
      </c>
      <c r="E4002" s="36" t="s">
        <v>15</v>
      </c>
      <c r="F4002" s="37">
        <v>50</v>
      </c>
      <c r="G4002" s="38">
        <v>0</v>
      </c>
      <c r="H4002" s="34">
        <v>0.99809274904560852</v>
      </c>
      <c r="I4002" s="35">
        <v>1.8395087621491186</v>
      </c>
      <c r="J4002" s="35">
        <v>-0.29128741383349999</v>
      </c>
      <c r="K4002" s="35">
        <v>40.48112623049488</v>
      </c>
      <c r="L4002" s="35">
        <v>-1.3268151219684441</v>
      </c>
      <c r="M4002" s="35">
        <v>0</v>
      </c>
      <c r="N4002" s="35">
        <v>0</v>
      </c>
      <c r="O4002" s="35">
        <v>0</v>
      </c>
      <c r="P4002" s="36">
        <v>12</v>
      </c>
      <c r="Q4002" s="37">
        <v>86</v>
      </c>
      <c r="R4002" s="36">
        <v>1</v>
      </c>
      <c r="S4002" s="39">
        <f t="shared" si="133"/>
        <v>86</v>
      </c>
      <c r="T4002" s="34" t="s">
        <v>30</v>
      </c>
      <c r="U4002" s="12">
        <f>((alpha*(speed^beta))+(ceta*(speed^delta)))</f>
        <v>0.61236377216287396</v>
      </c>
      <c r="V4002" s="8">
        <f t="shared" si="134"/>
        <v>86</v>
      </c>
    </row>
    <row r="4003" spans="1:28">
      <c r="A4003" s="34" t="s">
        <v>19</v>
      </c>
      <c r="B4003" s="34" t="s">
        <v>68</v>
      </c>
      <c r="C4003" s="5" t="s">
        <v>131</v>
      </c>
      <c r="D4003" s="35" t="s">
        <v>89</v>
      </c>
      <c r="E4003" s="36" t="s">
        <v>15</v>
      </c>
      <c r="F4003" s="37">
        <v>50</v>
      </c>
      <c r="G4003" s="38">
        <v>0</v>
      </c>
      <c r="H4003" s="34">
        <v>0.98568777197195034</v>
      </c>
      <c r="I4003" s="35">
        <v>30.597324296302755</v>
      </c>
      <c r="J4003" s="35">
        <v>-0.95821674638297671</v>
      </c>
      <c r="K4003" s="35">
        <v>1.172327615299497</v>
      </c>
      <c r="L4003" s="35">
        <v>-6.1479641672856272E-2</v>
      </c>
      <c r="M4003" s="35">
        <v>0</v>
      </c>
      <c r="N4003" s="35">
        <v>0</v>
      </c>
      <c r="O4003" s="35">
        <v>0</v>
      </c>
      <c r="P4003" s="36">
        <v>12</v>
      </c>
      <c r="Q4003" s="37">
        <v>86</v>
      </c>
      <c r="R4003" s="36">
        <v>1</v>
      </c>
      <c r="S4003" s="39">
        <f t="shared" si="133"/>
        <v>86</v>
      </c>
      <c r="T4003" s="34" t="s">
        <v>30</v>
      </c>
      <c r="U4003" s="12">
        <f>((alpha*(speed^beta))+(ceta*(speed^delta)))</f>
        <v>1.3200534732519094</v>
      </c>
      <c r="V4003" s="8">
        <f t="shared" si="134"/>
        <v>86</v>
      </c>
    </row>
    <row r="4004" spans="1:28">
      <c r="A4004" s="34" t="s">
        <v>19</v>
      </c>
      <c r="B4004" s="34" t="s">
        <v>68</v>
      </c>
      <c r="C4004" s="5" t="s">
        <v>130</v>
      </c>
      <c r="D4004" s="35" t="s">
        <v>89</v>
      </c>
      <c r="E4004" s="36" t="s">
        <v>16</v>
      </c>
      <c r="F4004" s="37">
        <v>50</v>
      </c>
      <c r="G4004" s="38">
        <v>0</v>
      </c>
      <c r="H4004" s="34">
        <v>0.9823131129699435</v>
      </c>
      <c r="I4004" s="35">
        <v>2.2190170520927421</v>
      </c>
      <c r="J4004" s="35">
        <v>25.704144161471969</v>
      </c>
      <c r="K4004" s="35">
        <v>6.2099533620884564E-2</v>
      </c>
      <c r="L4004" s="35">
        <v>0.68462327375485077</v>
      </c>
      <c r="M4004" s="35">
        <v>2.8930691925166341E-2</v>
      </c>
      <c r="N4004" s="35">
        <v>0</v>
      </c>
      <c r="O4004" s="35">
        <v>0</v>
      </c>
      <c r="P4004" s="36">
        <v>12</v>
      </c>
      <c r="Q4004" s="37">
        <v>86</v>
      </c>
      <c r="R4004" s="36">
        <v>10</v>
      </c>
      <c r="S4004" s="39">
        <f t="shared" si="133"/>
        <v>86</v>
      </c>
      <c r="T4004" s="34" t="s">
        <v>44</v>
      </c>
      <c r="U4004" s="12">
        <f>(alpha+(beta/(1+EXP((((-1)*ceta)+(delta*LN(speed)))+(epsilon*speed)))))</f>
        <v>2.3262215577652658</v>
      </c>
      <c r="V4004" s="8">
        <f t="shared" si="134"/>
        <v>86</v>
      </c>
    </row>
    <row r="4005" spans="1:28">
      <c r="A4005" s="34" t="s">
        <v>19</v>
      </c>
      <c r="B4005" s="34" t="s">
        <v>68</v>
      </c>
      <c r="C4005" s="5" t="s">
        <v>131</v>
      </c>
      <c r="D4005" s="35" t="s">
        <v>89</v>
      </c>
      <c r="E4005" s="36" t="s">
        <v>16</v>
      </c>
      <c r="F4005" s="37">
        <v>50</v>
      </c>
      <c r="G4005" s="38">
        <v>0</v>
      </c>
      <c r="H4005" s="34">
        <v>0.99677250380315463</v>
      </c>
      <c r="I4005" s="35">
        <v>-5.2338955605225355</v>
      </c>
      <c r="J4005" s="35">
        <v>218.05080216376618</v>
      </c>
      <c r="K4005" s="35">
        <v>-0.8454569939986164</v>
      </c>
      <c r="L4005" s="35">
        <v>0.5418857905193788</v>
      </c>
      <c r="M4005" s="35">
        <v>2.8898934071921257E-3</v>
      </c>
      <c r="N4005" s="35">
        <v>0</v>
      </c>
      <c r="O4005" s="35">
        <v>0</v>
      </c>
      <c r="P4005" s="36">
        <v>12</v>
      </c>
      <c r="Q4005" s="37">
        <v>86</v>
      </c>
      <c r="R4005" s="36">
        <v>10</v>
      </c>
      <c r="S4005" s="39">
        <f t="shared" si="133"/>
        <v>86</v>
      </c>
      <c r="T4005" s="34" t="s">
        <v>44</v>
      </c>
      <c r="U4005" s="12">
        <f>(alpha+(beta/(1+EXP((((-1)*ceta)+(delta*LN(speed)))+(epsilon*speed)))))</f>
        <v>1.1098426169926423</v>
      </c>
      <c r="V4005" s="8">
        <f t="shared" si="134"/>
        <v>86</v>
      </c>
    </row>
    <row r="4006" spans="1:28">
      <c r="A4006" s="34" t="s">
        <v>19</v>
      </c>
      <c r="B4006" s="34" t="s">
        <v>68</v>
      </c>
      <c r="C4006" s="5" t="s">
        <v>130</v>
      </c>
      <c r="D4006" s="35" t="s">
        <v>89</v>
      </c>
      <c r="E4006" s="36" t="s">
        <v>14</v>
      </c>
      <c r="F4006" s="37">
        <v>50</v>
      </c>
      <c r="G4006" s="38">
        <v>0</v>
      </c>
      <c r="H4006" s="34">
        <v>0.99445937421628317</v>
      </c>
      <c r="I4006" s="35">
        <v>1.6495553475693212</v>
      </c>
      <c r="J4006" s="35">
        <v>1.0064837993504971</v>
      </c>
      <c r="K4006" s="35">
        <v>-0.99954735738363776</v>
      </c>
      <c r="L4006" s="35">
        <v>0</v>
      </c>
      <c r="M4006" s="35">
        <v>0</v>
      </c>
      <c r="N4006" s="35">
        <v>0</v>
      </c>
      <c r="O4006" s="35">
        <v>0</v>
      </c>
      <c r="P4006" s="36">
        <v>12</v>
      </c>
      <c r="Q4006" s="37">
        <v>86</v>
      </c>
      <c r="R4006" s="36">
        <v>0</v>
      </c>
      <c r="S4006" s="39">
        <f t="shared" si="133"/>
        <v>86</v>
      </c>
      <c r="T4006" s="34" t="s">
        <v>29</v>
      </c>
      <c r="U4006" s="12">
        <f>((alpha*(beta^speed))*(speed^ceta))</f>
        <v>3.3506410894230475E-2</v>
      </c>
      <c r="V4006" s="8">
        <f t="shared" si="134"/>
        <v>86</v>
      </c>
      <c r="AB4006" s="41"/>
    </row>
    <row r="4007" spans="1:28">
      <c r="A4007" s="34" t="s">
        <v>19</v>
      </c>
      <c r="B4007" s="34" t="s">
        <v>68</v>
      </c>
      <c r="C4007" s="5" t="s">
        <v>131</v>
      </c>
      <c r="D4007" s="35" t="s">
        <v>89</v>
      </c>
      <c r="E4007" s="36" t="s">
        <v>14</v>
      </c>
      <c r="F4007" s="37">
        <v>50</v>
      </c>
      <c r="G4007" s="38">
        <v>0</v>
      </c>
      <c r="H4007" s="34">
        <v>0.99676635593783691</v>
      </c>
      <c r="I4007" s="35">
        <v>6.539619934718835E-2</v>
      </c>
      <c r="J4007" s="35">
        <v>-0.36663427050389313</v>
      </c>
      <c r="K4007" s="35">
        <v>1.0235951320921981</v>
      </c>
      <c r="L4007" s="35">
        <v>-1.2733436409357606</v>
      </c>
      <c r="M4007" s="35">
        <v>0</v>
      </c>
      <c r="N4007" s="35">
        <v>0</v>
      </c>
      <c r="O4007" s="35">
        <v>0</v>
      </c>
      <c r="P4007" s="36">
        <v>12</v>
      </c>
      <c r="Q4007" s="37">
        <v>86</v>
      </c>
      <c r="R4007" s="36">
        <v>1</v>
      </c>
      <c r="S4007" s="39">
        <f t="shared" si="133"/>
        <v>86</v>
      </c>
      <c r="T4007" s="34" t="s">
        <v>30</v>
      </c>
      <c r="U4007" s="12">
        <f>((alpha*(speed^beta))+(ceta*(speed^delta)))</f>
        <v>1.6295648235881251E-2</v>
      </c>
      <c r="V4007" s="8">
        <f t="shared" si="134"/>
        <v>86</v>
      </c>
      <c r="AB4007" s="41"/>
    </row>
    <row r="4008" spans="1:28">
      <c r="A4008" s="34" t="s">
        <v>19</v>
      </c>
      <c r="B4008" s="34" t="s">
        <v>68</v>
      </c>
      <c r="C4008" s="5" t="s">
        <v>130</v>
      </c>
      <c r="D4008" s="35" t="s">
        <v>89</v>
      </c>
      <c r="E4008" s="36" t="s">
        <v>18</v>
      </c>
      <c r="F4008" s="37">
        <v>50</v>
      </c>
      <c r="G4008" s="38">
        <v>0</v>
      </c>
      <c r="H4008" s="34">
        <v>0.98259286500646836</v>
      </c>
      <c r="I4008" s="35">
        <v>4.5692082859528869</v>
      </c>
      <c r="J4008" s="35">
        <v>0.71269096408399479</v>
      </c>
      <c r="K4008" s="35">
        <v>-4.0836344675453974E-3</v>
      </c>
      <c r="L4008" s="35">
        <v>0</v>
      </c>
      <c r="M4008" s="35">
        <v>0</v>
      </c>
      <c r="N4008" s="35">
        <v>0</v>
      </c>
      <c r="O4008" s="35">
        <v>0</v>
      </c>
      <c r="P4008" s="36">
        <v>12</v>
      </c>
      <c r="Q4008" s="37">
        <v>86</v>
      </c>
      <c r="R4008" s="36">
        <v>5</v>
      </c>
      <c r="S4008" s="39">
        <f t="shared" si="133"/>
        <v>86</v>
      </c>
      <c r="T4008" s="34" t="s">
        <v>36</v>
      </c>
      <c r="U4008" s="12">
        <f>(1/(((ceta*(speed^2))+(beta*speed))+alpha))</f>
        <v>2.804414207118601E-2</v>
      </c>
      <c r="V4008" s="8">
        <f t="shared" si="134"/>
        <v>86</v>
      </c>
      <c r="AB4008" s="41"/>
    </row>
    <row r="4009" spans="1:28">
      <c r="A4009" s="34" t="s">
        <v>19</v>
      </c>
      <c r="B4009" s="34" t="s">
        <v>68</v>
      </c>
      <c r="C4009" s="5" t="s">
        <v>131</v>
      </c>
      <c r="D4009" s="35" t="s">
        <v>89</v>
      </c>
      <c r="E4009" s="36" t="s">
        <v>18</v>
      </c>
      <c r="F4009" s="37">
        <v>50</v>
      </c>
      <c r="G4009" s="38">
        <v>0</v>
      </c>
      <c r="H4009" s="34">
        <v>0.96701664620205974</v>
      </c>
      <c r="I4009" s="35">
        <v>2.8485271034552162</v>
      </c>
      <c r="J4009" s="35">
        <v>1.0114513995268106</v>
      </c>
      <c r="K4009" s="35">
        <v>-1.3049230152394362</v>
      </c>
      <c r="L4009" s="35">
        <v>0</v>
      </c>
      <c r="M4009" s="35">
        <v>0</v>
      </c>
      <c r="N4009" s="35">
        <v>0</v>
      </c>
      <c r="O4009" s="35">
        <v>0</v>
      </c>
      <c r="P4009" s="36">
        <v>12</v>
      </c>
      <c r="Q4009" s="37">
        <v>86</v>
      </c>
      <c r="R4009" s="36">
        <v>0</v>
      </c>
      <c r="S4009" s="39">
        <f t="shared" si="133"/>
        <v>86</v>
      </c>
      <c r="T4009" s="34" t="s">
        <v>29</v>
      </c>
      <c r="U4009" s="12">
        <f>((alpha*(beta^speed))*(speed^ceta))</f>
        <v>2.2673600731511881E-2</v>
      </c>
      <c r="V4009" s="8">
        <f t="shared" si="134"/>
        <v>86</v>
      </c>
      <c r="AB4009" s="41"/>
    </row>
    <row r="4010" spans="1:28">
      <c r="A4010" s="34" t="s">
        <v>19</v>
      </c>
      <c r="B4010" s="34" t="s">
        <v>68</v>
      </c>
      <c r="C4010" s="5" t="s">
        <v>130</v>
      </c>
      <c r="D4010" s="35" t="s">
        <v>89</v>
      </c>
      <c r="E4010" s="36" t="s">
        <v>17</v>
      </c>
      <c r="F4010" s="37">
        <v>50</v>
      </c>
      <c r="G4010" s="38">
        <v>0</v>
      </c>
      <c r="H4010" s="34">
        <v>0.9736967540439132</v>
      </c>
      <c r="I4010" s="35">
        <v>2460.6667117175148</v>
      </c>
      <c r="J4010" s="35">
        <v>1.0061686719266569</v>
      </c>
      <c r="K4010" s="35">
        <v>-0.69208294650253865</v>
      </c>
      <c r="L4010" s="35">
        <v>0</v>
      </c>
      <c r="M4010" s="35">
        <v>0</v>
      </c>
      <c r="N4010" s="35">
        <v>0</v>
      </c>
      <c r="O4010" s="35">
        <v>0</v>
      </c>
      <c r="P4010" s="36">
        <v>12</v>
      </c>
      <c r="Q4010" s="37">
        <v>86</v>
      </c>
      <c r="R4010" s="36">
        <v>0</v>
      </c>
      <c r="S4010" s="39">
        <f t="shared" si="133"/>
        <v>86</v>
      </c>
      <c r="T4010" s="34" t="s">
        <v>29</v>
      </c>
      <c r="U4010" s="12">
        <f>((alpha*(beta^speed))*(speed^ceta))</f>
        <v>191.38479547035524</v>
      </c>
      <c r="V4010" s="8">
        <f t="shared" si="134"/>
        <v>86</v>
      </c>
    </row>
    <row r="4011" spans="1:28">
      <c r="A4011" s="34" t="s">
        <v>19</v>
      </c>
      <c r="B4011" s="34" t="s">
        <v>68</v>
      </c>
      <c r="C4011" s="5" t="s">
        <v>131</v>
      </c>
      <c r="D4011" s="35" t="s">
        <v>89</v>
      </c>
      <c r="E4011" s="36" t="s">
        <v>17</v>
      </c>
      <c r="F4011" s="37">
        <v>50</v>
      </c>
      <c r="G4011" s="38">
        <v>0</v>
      </c>
      <c r="H4011" s="34">
        <v>0.97629571532947168</v>
      </c>
      <c r="I4011" s="35">
        <v>2464.5903422235137</v>
      </c>
      <c r="J4011" s="35">
        <v>1.0061267755373062</v>
      </c>
      <c r="K4011" s="35">
        <v>-0.70222305919894312</v>
      </c>
      <c r="L4011" s="35">
        <v>0</v>
      </c>
      <c r="M4011" s="35">
        <v>0</v>
      </c>
      <c r="N4011" s="35">
        <v>0</v>
      </c>
      <c r="O4011" s="35">
        <v>0</v>
      </c>
      <c r="P4011" s="36">
        <v>12</v>
      </c>
      <c r="Q4011" s="37">
        <v>86</v>
      </c>
      <c r="R4011" s="36">
        <v>0</v>
      </c>
      <c r="S4011" s="39">
        <f t="shared" si="133"/>
        <v>86</v>
      </c>
      <c r="T4011" s="34" t="s">
        <v>29</v>
      </c>
      <c r="U4011" s="12">
        <f>((alpha*(beta^speed))*(speed^ceta))</f>
        <v>182.56945015448545</v>
      </c>
      <c r="V4011" s="8">
        <f t="shared" si="134"/>
        <v>86</v>
      </c>
    </row>
    <row r="4012" spans="1:28">
      <c r="A4012" s="34" t="s">
        <v>19</v>
      </c>
      <c r="B4012" s="34" t="s">
        <v>68</v>
      </c>
      <c r="C4012" s="5" t="s">
        <v>130</v>
      </c>
      <c r="D4012" s="35" t="s">
        <v>89</v>
      </c>
      <c r="E4012" s="36" t="s">
        <v>15</v>
      </c>
      <c r="F4012" s="37">
        <v>100</v>
      </c>
      <c r="G4012" s="38">
        <v>0</v>
      </c>
      <c r="H4012" s="34">
        <v>0.99791103928455216</v>
      </c>
      <c r="I4012" s="35">
        <v>30.098619654699458</v>
      </c>
      <c r="J4012" s="35">
        <v>-1.1902426312190888</v>
      </c>
      <c r="K4012" s="35">
        <v>1.6905645497752833</v>
      </c>
      <c r="L4012" s="35">
        <v>-0.27428954525150295</v>
      </c>
      <c r="M4012" s="35">
        <v>0</v>
      </c>
      <c r="N4012" s="35">
        <v>0</v>
      </c>
      <c r="O4012" s="35">
        <v>0</v>
      </c>
      <c r="P4012" s="36">
        <v>12</v>
      </c>
      <c r="Q4012" s="37">
        <v>86</v>
      </c>
      <c r="R4012" s="36">
        <v>1</v>
      </c>
      <c r="S4012" s="39">
        <f t="shared" si="133"/>
        <v>86</v>
      </c>
      <c r="T4012" s="34" t="s">
        <v>30</v>
      </c>
      <c r="U4012" s="12">
        <f>((alpha*(speed^beta))+(ceta*(speed^delta)))</f>
        <v>0.64819438022735576</v>
      </c>
      <c r="V4012" s="8">
        <f t="shared" si="134"/>
        <v>86</v>
      </c>
    </row>
    <row r="4013" spans="1:28">
      <c r="A4013" s="34" t="s">
        <v>19</v>
      </c>
      <c r="B4013" s="34" t="s">
        <v>68</v>
      </c>
      <c r="C4013" s="5" t="s">
        <v>131</v>
      </c>
      <c r="D4013" s="35" t="s">
        <v>89</v>
      </c>
      <c r="E4013" s="36" t="s">
        <v>15</v>
      </c>
      <c r="F4013" s="37">
        <v>100</v>
      </c>
      <c r="G4013" s="38">
        <v>0</v>
      </c>
      <c r="H4013" s="34">
        <v>0.98747770318300188</v>
      </c>
      <c r="I4013" s="35">
        <v>-1.7901699312209303E-5</v>
      </c>
      <c r="J4013" s="35">
        <v>3.2984824009351095E-3</v>
      </c>
      <c r="K4013" s="35">
        <v>-0.20794044671041897</v>
      </c>
      <c r="L4013" s="35">
        <v>6.1573627854175301</v>
      </c>
      <c r="M4013" s="35">
        <v>0</v>
      </c>
      <c r="N4013" s="35">
        <v>0</v>
      </c>
      <c r="O4013" s="35">
        <v>0</v>
      </c>
      <c r="P4013" s="36">
        <v>12</v>
      </c>
      <c r="Q4013" s="37">
        <v>86</v>
      </c>
      <c r="R4013" s="36">
        <v>14</v>
      </c>
      <c r="S4013" s="39">
        <f t="shared" si="133"/>
        <v>86</v>
      </c>
      <c r="T4013" s="34" t="s">
        <v>51</v>
      </c>
      <c r="U4013" s="12">
        <f>(((alpha*(speed^3))+(beta*(speed^2))+(ceta*speed))+delta)</f>
        <v>1.2835769479109684</v>
      </c>
      <c r="V4013" s="8">
        <f t="shared" si="134"/>
        <v>86</v>
      </c>
    </row>
    <row r="4014" spans="1:28">
      <c r="A4014" s="34" t="s">
        <v>19</v>
      </c>
      <c r="B4014" s="34" t="s">
        <v>68</v>
      </c>
      <c r="C4014" s="5" t="s">
        <v>130</v>
      </c>
      <c r="D4014" s="35" t="s">
        <v>89</v>
      </c>
      <c r="E4014" s="36" t="s">
        <v>16</v>
      </c>
      <c r="F4014" s="37">
        <v>100</v>
      </c>
      <c r="G4014" s="38">
        <v>0</v>
      </c>
      <c r="H4014" s="34">
        <v>0.97857390413801404</v>
      </c>
      <c r="I4014" s="35">
        <v>2.2760654018729265</v>
      </c>
      <c r="J4014" s="35">
        <v>11.841833325158884</v>
      </c>
      <c r="K4014" s="35">
        <v>1.5728696020504696</v>
      </c>
      <c r="L4014" s="35">
        <v>0.87107415659700416</v>
      </c>
      <c r="M4014" s="35">
        <v>1.6342661149442803E-2</v>
      </c>
      <c r="N4014" s="35">
        <v>0</v>
      </c>
      <c r="O4014" s="35">
        <v>0</v>
      </c>
      <c r="P4014" s="36">
        <v>12</v>
      </c>
      <c r="Q4014" s="37">
        <v>86</v>
      </c>
      <c r="R4014" s="36">
        <v>10</v>
      </c>
      <c r="S4014" s="39">
        <f t="shared" si="133"/>
        <v>86</v>
      </c>
      <c r="T4014" s="34" t="s">
        <v>44</v>
      </c>
      <c r="U4014" s="12">
        <f>(alpha+(beta/(1+EXP((((-1)*ceta)+(delta*LN(speed)))+(epsilon*speed)))))</f>
        <v>2.5582632840159594</v>
      </c>
      <c r="V4014" s="8">
        <f t="shared" si="134"/>
        <v>86</v>
      </c>
    </row>
    <row r="4015" spans="1:28">
      <c r="A4015" s="34" t="s">
        <v>19</v>
      </c>
      <c r="B4015" s="34" t="s">
        <v>68</v>
      </c>
      <c r="C4015" s="5" t="s">
        <v>131</v>
      </c>
      <c r="D4015" s="35" t="s">
        <v>89</v>
      </c>
      <c r="E4015" s="36" t="s">
        <v>16</v>
      </c>
      <c r="F4015" s="37">
        <v>100</v>
      </c>
      <c r="G4015" s="38">
        <v>0</v>
      </c>
      <c r="H4015" s="34">
        <v>0.99603308547405356</v>
      </c>
      <c r="I4015" s="35">
        <v>74.323420357695099</v>
      </c>
      <c r="J4015" s="35">
        <v>0.97570222087316172</v>
      </c>
      <c r="K4015" s="35">
        <v>-0.47407591750545386</v>
      </c>
      <c r="L4015" s="35">
        <v>0</v>
      </c>
      <c r="M4015" s="35">
        <v>0</v>
      </c>
      <c r="N4015" s="35">
        <v>0</v>
      </c>
      <c r="O4015" s="35">
        <v>0</v>
      </c>
      <c r="P4015" s="36">
        <v>12</v>
      </c>
      <c r="Q4015" s="37">
        <v>86</v>
      </c>
      <c r="R4015" s="36">
        <v>0</v>
      </c>
      <c r="S4015" s="39">
        <f t="shared" si="133"/>
        <v>86</v>
      </c>
      <c r="T4015" s="34" t="s">
        <v>29</v>
      </c>
      <c r="U4015" s="12">
        <f>((alpha*(beta^speed))*(speed^ceta))</f>
        <v>1.0847103958475244</v>
      </c>
      <c r="V4015" s="8">
        <f t="shared" si="134"/>
        <v>86</v>
      </c>
    </row>
    <row r="4016" spans="1:28">
      <c r="A4016" s="34" t="s">
        <v>19</v>
      </c>
      <c r="B4016" s="34" t="s">
        <v>68</v>
      </c>
      <c r="C4016" s="5" t="s">
        <v>130</v>
      </c>
      <c r="D4016" s="35" t="s">
        <v>89</v>
      </c>
      <c r="E4016" s="36" t="s">
        <v>14</v>
      </c>
      <c r="F4016" s="37">
        <v>100</v>
      </c>
      <c r="G4016" s="38">
        <v>0</v>
      </c>
      <c r="H4016" s="34">
        <v>0.99242411913136097</v>
      </c>
      <c r="I4016" s="35">
        <v>1.2885782957429026</v>
      </c>
      <c r="J4016" s="35">
        <v>1.0044729263430774</v>
      </c>
      <c r="K4016" s="35">
        <v>-0.88026047542606511</v>
      </c>
      <c r="L4016" s="35">
        <v>0</v>
      </c>
      <c r="M4016" s="35">
        <v>0</v>
      </c>
      <c r="N4016" s="35">
        <v>0</v>
      </c>
      <c r="O4016" s="35">
        <v>0</v>
      </c>
      <c r="P4016" s="36">
        <v>12</v>
      </c>
      <c r="Q4016" s="37">
        <v>86</v>
      </c>
      <c r="R4016" s="36">
        <v>0</v>
      </c>
      <c r="S4016" s="39">
        <f t="shared" si="133"/>
        <v>86</v>
      </c>
      <c r="T4016" s="34" t="s">
        <v>29</v>
      </c>
      <c r="U4016" s="12">
        <f>((alpha*(beta^speed))*(speed^ceta))</f>
        <v>3.7491822512581277E-2</v>
      </c>
      <c r="V4016" s="8">
        <f t="shared" si="134"/>
        <v>86</v>
      </c>
    </row>
    <row r="4017" spans="1:28">
      <c r="A4017" s="34" t="s">
        <v>19</v>
      </c>
      <c r="B4017" s="34" t="s">
        <v>68</v>
      </c>
      <c r="C4017" s="5" t="s">
        <v>131</v>
      </c>
      <c r="D4017" s="35" t="s">
        <v>89</v>
      </c>
      <c r="E4017" s="36" t="s">
        <v>14</v>
      </c>
      <c r="F4017" s="37">
        <v>100</v>
      </c>
      <c r="G4017" s="38">
        <v>0</v>
      </c>
      <c r="H4017" s="34">
        <v>0.99373838217812671</v>
      </c>
      <c r="I4017" s="35">
        <v>-7.7318288038887557</v>
      </c>
      <c r="J4017" s="35">
        <v>5.4627089892175347</v>
      </c>
      <c r="K4017" s="35">
        <v>0.5561872336842455</v>
      </c>
      <c r="L4017" s="35">
        <v>0</v>
      </c>
      <c r="M4017" s="35">
        <v>0</v>
      </c>
      <c r="N4017" s="35">
        <v>0</v>
      </c>
      <c r="O4017" s="35">
        <v>0</v>
      </c>
      <c r="P4017" s="36">
        <v>12</v>
      </c>
      <c r="Q4017" s="37">
        <v>86</v>
      </c>
      <c r="R4017" s="36">
        <v>6</v>
      </c>
      <c r="S4017" s="39">
        <f t="shared" si="133"/>
        <v>86</v>
      </c>
      <c r="T4017" s="34" t="s">
        <v>37</v>
      </c>
      <c r="U4017" s="12">
        <f>(1/(alpha+(beta*(speed^ceta))))</f>
        <v>1.7441728696741276E-2</v>
      </c>
      <c r="V4017" s="8">
        <f t="shared" si="134"/>
        <v>86</v>
      </c>
      <c r="AB4017" s="41"/>
    </row>
    <row r="4018" spans="1:28">
      <c r="A4018" s="34" t="s">
        <v>19</v>
      </c>
      <c r="B4018" s="34" t="s">
        <v>68</v>
      </c>
      <c r="C4018" s="5" t="s">
        <v>130</v>
      </c>
      <c r="D4018" s="35" t="s">
        <v>89</v>
      </c>
      <c r="E4018" s="36" t="s">
        <v>18</v>
      </c>
      <c r="F4018" s="37">
        <v>100</v>
      </c>
      <c r="G4018" s="38">
        <v>0</v>
      </c>
      <c r="H4018" s="34">
        <v>0.98521869316185307</v>
      </c>
      <c r="I4018" s="35">
        <v>4.9223583264060178</v>
      </c>
      <c r="J4018" s="35">
        <v>0.57251958532077241</v>
      </c>
      <c r="K4018" s="35">
        <v>-2.8783223921812189E-3</v>
      </c>
      <c r="L4018" s="35">
        <v>0</v>
      </c>
      <c r="M4018" s="35">
        <v>0</v>
      </c>
      <c r="N4018" s="35">
        <v>0</v>
      </c>
      <c r="O4018" s="35">
        <v>0</v>
      </c>
      <c r="P4018" s="36">
        <v>12</v>
      </c>
      <c r="Q4018" s="37">
        <v>86</v>
      </c>
      <c r="R4018" s="36">
        <v>5</v>
      </c>
      <c r="S4018" s="39">
        <f t="shared" si="133"/>
        <v>86</v>
      </c>
      <c r="T4018" s="34" t="s">
        <v>36</v>
      </c>
      <c r="U4018" s="12">
        <f>(1/(((ceta*(speed^2))+(beta*speed))+alpha))</f>
        <v>3.0421980013102787E-2</v>
      </c>
      <c r="V4018" s="8">
        <f t="shared" si="134"/>
        <v>86</v>
      </c>
      <c r="AB4018" s="41"/>
    </row>
    <row r="4019" spans="1:28">
      <c r="A4019" s="34" t="s">
        <v>19</v>
      </c>
      <c r="B4019" s="34" t="s">
        <v>68</v>
      </c>
      <c r="C4019" s="5" t="s">
        <v>131</v>
      </c>
      <c r="D4019" s="35" t="s">
        <v>89</v>
      </c>
      <c r="E4019" s="36" t="s">
        <v>18</v>
      </c>
      <c r="F4019" s="37">
        <v>100</v>
      </c>
      <c r="G4019" s="38">
        <v>0</v>
      </c>
      <c r="H4019" s="34">
        <v>0.95944532755909639</v>
      </c>
      <c r="I4019" s="35">
        <v>2.4951707007610708</v>
      </c>
      <c r="J4019" s="35">
        <v>1.0105947372591868</v>
      </c>
      <c r="K4019" s="35">
        <v>-1.2124582824901464</v>
      </c>
      <c r="L4019" s="35">
        <v>0</v>
      </c>
      <c r="M4019" s="35">
        <v>0</v>
      </c>
      <c r="N4019" s="35">
        <v>0</v>
      </c>
      <c r="O4019" s="35">
        <v>0</v>
      </c>
      <c r="P4019" s="36">
        <v>12</v>
      </c>
      <c r="Q4019" s="37">
        <v>86</v>
      </c>
      <c r="R4019" s="36">
        <v>0</v>
      </c>
      <c r="S4019" s="39">
        <f t="shared" si="133"/>
        <v>86</v>
      </c>
      <c r="T4019" s="34" t="s">
        <v>29</v>
      </c>
      <c r="U4019" s="12">
        <f>((alpha*(beta^speed))*(speed^ceta))</f>
        <v>2.7875737704897392E-2</v>
      </c>
      <c r="V4019" s="8">
        <f t="shared" si="134"/>
        <v>86</v>
      </c>
      <c r="AB4019" s="41"/>
    </row>
    <row r="4020" spans="1:28">
      <c r="A4020" s="34" t="s">
        <v>19</v>
      </c>
      <c r="B4020" s="34" t="s">
        <v>68</v>
      </c>
      <c r="C4020" s="5" t="s">
        <v>130</v>
      </c>
      <c r="D4020" s="35" t="s">
        <v>89</v>
      </c>
      <c r="E4020" s="36" t="s">
        <v>17</v>
      </c>
      <c r="F4020" s="37">
        <v>100</v>
      </c>
      <c r="G4020" s="38">
        <v>0</v>
      </c>
      <c r="H4020" s="34">
        <v>0.96154299901052276</v>
      </c>
      <c r="I4020" s="35">
        <v>2079.2933832040035</v>
      </c>
      <c r="J4020" s="35">
        <v>1.0023093222760879</v>
      </c>
      <c r="K4020" s="35">
        <v>-0.55348823757603249</v>
      </c>
      <c r="L4020" s="35">
        <v>0</v>
      </c>
      <c r="M4020" s="35">
        <v>0</v>
      </c>
      <c r="N4020" s="35">
        <v>0</v>
      </c>
      <c r="O4020" s="35">
        <v>0</v>
      </c>
      <c r="P4020" s="36">
        <v>12</v>
      </c>
      <c r="Q4020" s="37">
        <v>86</v>
      </c>
      <c r="R4020" s="36">
        <v>0</v>
      </c>
      <c r="S4020" s="39">
        <f t="shared" si="133"/>
        <v>86</v>
      </c>
      <c r="T4020" s="34" t="s">
        <v>29</v>
      </c>
      <c r="U4020" s="12">
        <f>((alpha*(beta^speed))*(speed^ceta))</f>
        <v>215.44966545878052</v>
      </c>
      <c r="V4020" s="8">
        <f t="shared" si="134"/>
        <v>86</v>
      </c>
    </row>
    <row r="4021" spans="1:28">
      <c r="A4021" s="34" t="s">
        <v>19</v>
      </c>
      <c r="B4021" s="34" t="s">
        <v>68</v>
      </c>
      <c r="C4021" s="5" t="s">
        <v>131</v>
      </c>
      <c r="D4021" s="35" t="s">
        <v>89</v>
      </c>
      <c r="E4021" s="36" t="s">
        <v>17</v>
      </c>
      <c r="F4021" s="37">
        <v>100</v>
      </c>
      <c r="G4021" s="38">
        <v>0</v>
      </c>
      <c r="H4021" s="34">
        <v>0.96335170748431731</v>
      </c>
      <c r="I4021" s="35">
        <v>2086.8583006945637</v>
      </c>
      <c r="J4021" s="35">
        <v>1.0023465058031371</v>
      </c>
      <c r="K4021" s="35">
        <v>-0.56560633236177138</v>
      </c>
      <c r="L4021" s="35">
        <v>0</v>
      </c>
      <c r="M4021" s="35">
        <v>0</v>
      </c>
      <c r="N4021" s="35">
        <v>0</v>
      </c>
      <c r="O4021" s="35">
        <v>0</v>
      </c>
      <c r="P4021" s="36">
        <v>12</v>
      </c>
      <c r="Q4021" s="37">
        <v>86</v>
      </c>
      <c r="R4021" s="36">
        <v>0</v>
      </c>
      <c r="S4021" s="39">
        <f t="shared" si="133"/>
        <v>86</v>
      </c>
      <c r="T4021" s="34" t="s">
        <v>29</v>
      </c>
      <c r="U4021" s="12">
        <f>((alpha*(beta^speed))*(speed^ceta))</f>
        <v>205.52569821314714</v>
      </c>
      <c r="V4021" s="8">
        <f t="shared" si="134"/>
        <v>86</v>
      </c>
    </row>
    <row r="4022" spans="1:28">
      <c r="A4022" s="34" t="s">
        <v>19</v>
      </c>
      <c r="B4022" s="34" t="s">
        <v>68</v>
      </c>
      <c r="C4022" s="5" t="s">
        <v>130</v>
      </c>
      <c r="D4022" s="35" t="s">
        <v>89</v>
      </c>
      <c r="E4022" s="36" t="s">
        <v>15</v>
      </c>
      <c r="F4022" s="37">
        <v>0</v>
      </c>
      <c r="G4022" s="38">
        <v>-0.06</v>
      </c>
      <c r="H4022" s="34">
        <v>0.99327929090088918</v>
      </c>
      <c r="I4022" s="35">
        <v>12.415843215287854</v>
      </c>
      <c r="J4022" s="35">
        <v>0.95561209434783445</v>
      </c>
      <c r="K4022" s="35">
        <v>-0.67401941840628488</v>
      </c>
      <c r="L4022" s="35">
        <v>0</v>
      </c>
      <c r="M4022" s="35">
        <v>0</v>
      </c>
      <c r="N4022" s="35">
        <v>0</v>
      </c>
      <c r="O4022" s="35">
        <v>0</v>
      </c>
      <c r="P4022" s="36">
        <v>12</v>
      </c>
      <c r="Q4022" s="37">
        <v>86</v>
      </c>
      <c r="R4022" s="36">
        <v>0</v>
      </c>
      <c r="S4022" s="39">
        <f t="shared" si="133"/>
        <v>86</v>
      </c>
      <c r="T4022" s="34" t="s">
        <v>29</v>
      </c>
      <c r="U4022" s="12">
        <f>((alpha*(beta^speed))*(speed^ceta))</f>
        <v>1.2425318567369162E-2</v>
      </c>
      <c r="V4022" s="8">
        <f t="shared" si="134"/>
        <v>86</v>
      </c>
    </row>
    <row r="4023" spans="1:28">
      <c r="A4023" s="34" t="s">
        <v>19</v>
      </c>
      <c r="B4023" s="34" t="s">
        <v>68</v>
      </c>
      <c r="C4023" s="5" t="s">
        <v>131</v>
      </c>
      <c r="D4023" s="35" t="s">
        <v>89</v>
      </c>
      <c r="E4023" s="36" t="s">
        <v>15</v>
      </c>
      <c r="F4023" s="37">
        <v>0</v>
      </c>
      <c r="G4023" s="38">
        <v>-0.06</v>
      </c>
      <c r="H4023" s="34">
        <v>0.99168949399664741</v>
      </c>
      <c r="I4023" s="35">
        <v>-6.2349631856439949E-2</v>
      </c>
      <c r="J4023" s="35">
        <v>20.991943742502723</v>
      </c>
      <c r="K4023" s="35">
        <v>0.78371637322087351</v>
      </c>
      <c r="L4023" s="35">
        <v>1.1281974869945053</v>
      </c>
      <c r="M4023" s="35">
        <v>1.9875341747887479E-2</v>
      </c>
      <c r="N4023" s="35">
        <v>0</v>
      </c>
      <c r="O4023" s="35">
        <v>0</v>
      </c>
      <c r="P4023" s="36">
        <v>12</v>
      </c>
      <c r="Q4023" s="37">
        <v>81</v>
      </c>
      <c r="R4023" s="36">
        <v>10</v>
      </c>
      <c r="S4023" s="39">
        <f t="shared" si="133"/>
        <v>81</v>
      </c>
      <c r="T4023" s="34" t="s">
        <v>44</v>
      </c>
      <c r="U4023" s="12">
        <f>(alpha+(beta/(1+EXP((((-1)*ceta)+(delta*LN(speed)))+(epsilon*speed)))))</f>
        <v>2.0320742119938062E-3</v>
      </c>
      <c r="V4023" s="8">
        <f t="shared" si="134"/>
        <v>81</v>
      </c>
    </row>
    <row r="4024" spans="1:28">
      <c r="A4024" s="34" t="s">
        <v>19</v>
      </c>
      <c r="B4024" s="34" t="s">
        <v>68</v>
      </c>
      <c r="C4024" s="5" t="s">
        <v>130</v>
      </c>
      <c r="D4024" s="35" t="s">
        <v>89</v>
      </c>
      <c r="E4024" s="36" t="s">
        <v>16</v>
      </c>
      <c r="F4024" s="37">
        <v>0</v>
      </c>
      <c r="G4024" s="38">
        <v>-0.06</v>
      </c>
      <c r="H4024" s="34">
        <v>0.98750157179969766</v>
      </c>
      <c r="I4024" s="35">
        <v>16.308012615383042</v>
      </c>
      <c r="J4024" s="35">
        <v>0.95613002856138263</v>
      </c>
      <c r="K4024" s="35">
        <v>-0.60466846815869912</v>
      </c>
      <c r="L4024" s="35">
        <v>0</v>
      </c>
      <c r="M4024" s="35">
        <v>0</v>
      </c>
      <c r="N4024" s="35">
        <v>0</v>
      </c>
      <c r="O4024" s="35">
        <v>0</v>
      </c>
      <c r="P4024" s="36">
        <v>12</v>
      </c>
      <c r="Q4024" s="37">
        <v>86</v>
      </c>
      <c r="R4024" s="36">
        <v>0</v>
      </c>
      <c r="S4024" s="39">
        <f t="shared" si="133"/>
        <v>86</v>
      </c>
      <c r="T4024" s="34" t="s">
        <v>29</v>
      </c>
      <c r="U4024" s="12">
        <f>((alpha*(beta^speed))*(speed^ceta))</f>
        <v>2.3287840229481757E-2</v>
      </c>
      <c r="V4024" s="8">
        <f t="shared" si="134"/>
        <v>86</v>
      </c>
    </row>
    <row r="4025" spans="1:28">
      <c r="A4025" s="34" t="s">
        <v>19</v>
      </c>
      <c r="B4025" s="34" t="s">
        <v>68</v>
      </c>
      <c r="C4025" s="5" t="s">
        <v>131</v>
      </c>
      <c r="D4025" s="35" t="s">
        <v>89</v>
      </c>
      <c r="E4025" s="36" t="s">
        <v>16</v>
      </c>
      <c r="F4025" s="37">
        <v>0</v>
      </c>
      <c r="G4025" s="38">
        <v>-0.06</v>
      </c>
      <c r="H4025" s="34">
        <v>0.9872490670495373</v>
      </c>
      <c r="I4025" s="35">
        <v>47.034043736763167</v>
      </c>
      <c r="J4025" s="35">
        <v>0.9539890872281519</v>
      </c>
      <c r="K4025" s="35">
        <v>-0.56547140020916498</v>
      </c>
      <c r="L4025" s="35">
        <v>0</v>
      </c>
      <c r="M4025" s="35">
        <v>0</v>
      </c>
      <c r="N4025" s="35">
        <v>0</v>
      </c>
      <c r="O4025" s="35">
        <v>0</v>
      </c>
      <c r="P4025" s="36">
        <v>12</v>
      </c>
      <c r="Q4025" s="37">
        <v>86</v>
      </c>
      <c r="R4025" s="36">
        <v>0</v>
      </c>
      <c r="S4025" s="39">
        <f t="shared" si="133"/>
        <v>86</v>
      </c>
      <c r="T4025" s="34" t="s">
        <v>29</v>
      </c>
      <c r="U4025" s="12">
        <f>((alpha*(beta^speed))*(speed^ceta))</f>
        <v>6.5954093449661591E-2</v>
      </c>
      <c r="V4025" s="8">
        <f t="shared" si="134"/>
        <v>86</v>
      </c>
    </row>
    <row r="4026" spans="1:28">
      <c r="A4026" s="34" t="s">
        <v>19</v>
      </c>
      <c r="B4026" s="34" t="s">
        <v>68</v>
      </c>
      <c r="C4026" s="5" t="s">
        <v>130</v>
      </c>
      <c r="D4026" s="35" t="s">
        <v>89</v>
      </c>
      <c r="E4026" s="36" t="s">
        <v>14</v>
      </c>
      <c r="F4026" s="37">
        <v>0</v>
      </c>
      <c r="G4026" s="38">
        <v>-0.06</v>
      </c>
      <c r="H4026" s="34">
        <v>0.99387993289158039</v>
      </c>
      <c r="I4026" s="35">
        <v>3.507489637375238</v>
      </c>
      <c r="J4026" s="35">
        <v>-10.264831428014098</v>
      </c>
      <c r="K4026" s="35">
        <v>-1.9655522210598797</v>
      </c>
      <c r="L4026" s="35">
        <v>0</v>
      </c>
      <c r="M4026" s="35">
        <v>0</v>
      </c>
      <c r="N4026" s="35">
        <v>0</v>
      </c>
      <c r="O4026" s="35">
        <v>0</v>
      </c>
      <c r="P4026" s="36">
        <v>12</v>
      </c>
      <c r="Q4026" s="37">
        <v>86</v>
      </c>
      <c r="R4026" s="36">
        <v>13</v>
      </c>
      <c r="S4026" s="39">
        <f t="shared" si="133"/>
        <v>86</v>
      </c>
      <c r="T4026" s="34" t="s">
        <v>50</v>
      </c>
      <c r="U4026" s="12">
        <f>EXP((alpha+(beta/speed))+(ceta*LN(speed)))</f>
        <v>4.6675494450664368E-3</v>
      </c>
      <c r="V4026" s="8">
        <f t="shared" si="134"/>
        <v>86</v>
      </c>
      <c r="AB4026" s="41"/>
    </row>
    <row r="4027" spans="1:28">
      <c r="A4027" s="34" t="s">
        <v>19</v>
      </c>
      <c r="B4027" s="34" t="s">
        <v>68</v>
      </c>
      <c r="C4027" s="5" t="s">
        <v>131</v>
      </c>
      <c r="D4027" s="35" t="s">
        <v>89</v>
      </c>
      <c r="E4027" s="36" t="s">
        <v>14</v>
      </c>
      <c r="F4027" s="37">
        <v>0</v>
      </c>
      <c r="G4027" s="38">
        <v>-0.06</v>
      </c>
      <c r="H4027" s="34">
        <v>0.99422652193669181</v>
      </c>
      <c r="I4027" s="35">
        <v>2.0227901007079589</v>
      </c>
      <c r="J4027" s="35">
        <v>0.19353482586978424</v>
      </c>
      <c r="K4027" s="35">
        <v>0.47467995092165216</v>
      </c>
      <c r="L4027" s="35">
        <v>0</v>
      </c>
      <c r="M4027" s="35">
        <v>0</v>
      </c>
      <c r="N4027" s="35">
        <v>0</v>
      </c>
      <c r="O4027" s="35">
        <v>0</v>
      </c>
      <c r="P4027" s="36">
        <v>12</v>
      </c>
      <c r="Q4027" s="37">
        <v>86</v>
      </c>
      <c r="R4027" s="36">
        <v>2</v>
      </c>
      <c r="S4027" s="39">
        <f t="shared" si="133"/>
        <v>86</v>
      </c>
      <c r="T4027" s="34" t="s">
        <v>31</v>
      </c>
      <c r="U4027" s="12">
        <f>((alpha+(beta*speed))^((-1)/ceta))</f>
        <v>2.1001964644425382E-3</v>
      </c>
      <c r="V4027" s="8">
        <f t="shared" si="134"/>
        <v>86</v>
      </c>
      <c r="AB4027" s="41"/>
    </row>
    <row r="4028" spans="1:28">
      <c r="A4028" s="34" t="s">
        <v>19</v>
      </c>
      <c r="B4028" s="34" t="s">
        <v>68</v>
      </c>
      <c r="C4028" s="5" t="s">
        <v>130</v>
      </c>
      <c r="D4028" s="35" t="s">
        <v>89</v>
      </c>
      <c r="E4028" s="36" t="s">
        <v>18</v>
      </c>
      <c r="F4028" s="37">
        <v>0</v>
      </c>
      <c r="G4028" s="38">
        <v>-0.06</v>
      </c>
      <c r="H4028" s="34">
        <v>0.99396938886023301</v>
      </c>
      <c r="I4028" s="35">
        <v>0.5408400470543584</v>
      </c>
      <c r="J4028" s="35">
        <v>0.99387011847218942</v>
      </c>
      <c r="K4028" s="35">
        <v>-0.95362932196120032</v>
      </c>
      <c r="L4028" s="35">
        <v>0</v>
      </c>
      <c r="M4028" s="35">
        <v>0</v>
      </c>
      <c r="N4028" s="35">
        <v>0</v>
      </c>
      <c r="O4028" s="35">
        <v>0</v>
      </c>
      <c r="P4028" s="36">
        <v>12</v>
      </c>
      <c r="Q4028" s="37">
        <v>86</v>
      </c>
      <c r="R4028" s="36">
        <v>0</v>
      </c>
      <c r="S4028" s="39">
        <f t="shared" si="133"/>
        <v>86</v>
      </c>
      <c r="T4028" s="34" t="s">
        <v>29</v>
      </c>
      <c r="U4028" s="12">
        <f>((alpha*(beta^speed))*(speed^ceta))</f>
        <v>4.5564107281516513E-3</v>
      </c>
      <c r="V4028" s="8">
        <f t="shared" si="134"/>
        <v>86</v>
      </c>
      <c r="AB4028" s="41"/>
    </row>
    <row r="4029" spans="1:28">
      <c r="A4029" s="34" t="s">
        <v>19</v>
      </c>
      <c r="B4029" s="34" t="s">
        <v>68</v>
      </c>
      <c r="C4029" s="5" t="s">
        <v>131</v>
      </c>
      <c r="D4029" s="35" t="s">
        <v>89</v>
      </c>
      <c r="E4029" s="36" t="s">
        <v>18</v>
      </c>
      <c r="F4029" s="37">
        <v>0</v>
      </c>
      <c r="G4029" s="38">
        <v>-0.06</v>
      </c>
      <c r="H4029" s="34">
        <v>0.98318244124421561</v>
      </c>
      <c r="I4029" s="35">
        <v>0.80448494580251684</v>
      </c>
      <c r="J4029" s="35">
        <v>0.90262923355014035</v>
      </c>
      <c r="K4029" s="35">
        <v>-0.47273690745134866</v>
      </c>
      <c r="L4029" s="35">
        <v>0</v>
      </c>
      <c r="M4029" s="35">
        <v>0</v>
      </c>
      <c r="N4029" s="35">
        <v>0</v>
      </c>
      <c r="O4029" s="35">
        <v>0</v>
      </c>
      <c r="P4029" s="36">
        <v>12</v>
      </c>
      <c r="Q4029" s="37">
        <v>86</v>
      </c>
      <c r="R4029" s="36">
        <v>0</v>
      </c>
      <c r="S4029" s="39">
        <f t="shared" si="133"/>
        <v>86</v>
      </c>
      <c r="T4029" s="34" t="s">
        <v>29</v>
      </c>
      <c r="U4029" s="12">
        <f>((alpha*(beta^speed))*(speed^ceta))</f>
        <v>1.4615614256935563E-5</v>
      </c>
      <c r="V4029" s="8">
        <f t="shared" si="134"/>
        <v>86</v>
      </c>
      <c r="AB4029" s="41"/>
    </row>
    <row r="4030" spans="1:28">
      <c r="A4030" s="34" t="s">
        <v>19</v>
      </c>
      <c r="B4030" s="34" t="s">
        <v>68</v>
      </c>
      <c r="C4030" s="5" t="s">
        <v>130</v>
      </c>
      <c r="D4030" s="35" t="s">
        <v>89</v>
      </c>
      <c r="E4030" s="36" t="s">
        <v>17</v>
      </c>
      <c r="F4030" s="37">
        <v>0</v>
      </c>
      <c r="G4030" s="38">
        <v>-0.06</v>
      </c>
      <c r="H4030" s="34">
        <v>0.98217501409693098</v>
      </c>
      <c r="I4030" s="35">
        <v>13.728903846960867</v>
      </c>
      <c r="J4030" s="35">
        <v>-21.912160701445497</v>
      </c>
      <c r="K4030" s="35">
        <v>-2.7077342362318331</v>
      </c>
      <c r="L4030" s="35">
        <v>0</v>
      </c>
      <c r="M4030" s="35">
        <v>0</v>
      </c>
      <c r="N4030" s="35">
        <v>0</v>
      </c>
      <c r="O4030" s="35">
        <v>0</v>
      </c>
      <c r="P4030" s="36">
        <v>12</v>
      </c>
      <c r="Q4030" s="37">
        <v>86</v>
      </c>
      <c r="R4030" s="36">
        <v>13</v>
      </c>
      <c r="S4030" s="39">
        <f t="shared" si="133"/>
        <v>86</v>
      </c>
      <c r="T4030" s="34" t="s">
        <v>50</v>
      </c>
      <c r="U4030" s="12">
        <f>EXP((alpha+(beta/speed))+(ceta*LN(speed)))</f>
        <v>4.1079437802124898</v>
      </c>
      <c r="V4030" s="8">
        <f t="shared" si="134"/>
        <v>86</v>
      </c>
    </row>
    <row r="4031" spans="1:28">
      <c r="A4031" s="34" t="s">
        <v>19</v>
      </c>
      <c r="B4031" s="34" t="s">
        <v>68</v>
      </c>
      <c r="C4031" s="5" t="s">
        <v>131</v>
      </c>
      <c r="D4031" s="35" t="s">
        <v>89</v>
      </c>
      <c r="E4031" s="36" t="s">
        <v>17</v>
      </c>
      <c r="F4031" s="37">
        <v>0</v>
      </c>
      <c r="G4031" s="38">
        <v>-0.06</v>
      </c>
      <c r="H4031" s="34">
        <v>0.98323221336835731</v>
      </c>
      <c r="I4031" s="35">
        <v>13.784772223761241</v>
      </c>
      <c r="J4031" s="35">
        <v>-22.179760499928882</v>
      </c>
      <c r="K4031" s="35">
        <v>-2.7236609295644989</v>
      </c>
      <c r="L4031" s="35">
        <v>0</v>
      </c>
      <c r="M4031" s="35">
        <v>0</v>
      </c>
      <c r="N4031" s="35">
        <v>0</v>
      </c>
      <c r="O4031" s="35">
        <v>0</v>
      </c>
      <c r="P4031" s="36">
        <v>12</v>
      </c>
      <c r="Q4031" s="37">
        <v>86</v>
      </c>
      <c r="R4031" s="36">
        <v>13</v>
      </c>
      <c r="S4031" s="39">
        <f t="shared" si="133"/>
        <v>86</v>
      </c>
      <c r="T4031" s="34" t="s">
        <v>50</v>
      </c>
      <c r="U4031" s="12">
        <f>EXP((alpha+(beta/speed))+(ceta*LN(speed)))</f>
        <v>4.0339108288211403</v>
      </c>
      <c r="V4031" s="8">
        <f t="shared" si="134"/>
        <v>86</v>
      </c>
    </row>
    <row r="4032" spans="1:28">
      <c r="A4032" s="34" t="s">
        <v>19</v>
      </c>
      <c r="B4032" s="34" t="s">
        <v>68</v>
      </c>
      <c r="C4032" s="5" t="s">
        <v>130</v>
      </c>
      <c r="D4032" s="35" t="s">
        <v>89</v>
      </c>
      <c r="E4032" s="36" t="s">
        <v>15</v>
      </c>
      <c r="F4032" s="37">
        <v>50</v>
      </c>
      <c r="G4032" s="38">
        <v>-0.06</v>
      </c>
      <c r="H4032" s="34">
        <v>0.99137560636630184</v>
      </c>
      <c r="I4032" s="35">
        <v>-7.069127923979647E-2</v>
      </c>
      <c r="J4032" s="35">
        <v>2.3106537232064164</v>
      </c>
      <c r="K4032" s="35">
        <v>6.2195978655797184</v>
      </c>
      <c r="L4032" s="35">
        <v>2.4631071417780208</v>
      </c>
      <c r="M4032" s="35">
        <v>-1.4934542738485929E-2</v>
      </c>
      <c r="N4032" s="35">
        <v>0</v>
      </c>
      <c r="O4032" s="35">
        <v>0</v>
      </c>
      <c r="P4032" s="36">
        <v>12</v>
      </c>
      <c r="Q4032" s="37">
        <v>85</v>
      </c>
      <c r="R4032" s="36">
        <v>10</v>
      </c>
      <c r="S4032" s="39">
        <f t="shared" si="133"/>
        <v>85</v>
      </c>
      <c r="T4032" s="34" t="s">
        <v>44</v>
      </c>
      <c r="U4032" s="12">
        <f>(alpha+(beta/(1+EXP((((-1)*ceta)+(delta*LN(speed)))+(epsilon*speed)))))</f>
        <v>1.5092705114654048E-4</v>
      </c>
      <c r="V4032" s="8">
        <f t="shared" si="134"/>
        <v>85</v>
      </c>
    </row>
    <row r="4033" spans="1:28">
      <c r="A4033" s="34" t="s">
        <v>19</v>
      </c>
      <c r="B4033" s="34" t="s">
        <v>68</v>
      </c>
      <c r="C4033" s="5" t="s">
        <v>131</v>
      </c>
      <c r="D4033" s="35" t="s">
        <v>89</v>
      </c>
      <c r="E4033" s="36" t="s">
        <v>15</v>
      </c>
      <c r="F4033" s="37">
        <v>50</v>
      </c>
      <c r="G4033" s="38">
        <v>-0.06</v>
      </c>
      <c r="H4033" s="34">
        <v>0.98824933342812971</v>
      </c>
      <c r="I4033" s="35">
        <v>-0.11772137217162433</v>
      </c>
      <c r="J4033" s="35">
        <v>3.548528686701387</v>
      </c>
      <c r="K4033" s="35">
        <v>5.6664028718407877</v>
      </c>
      <c r="L4033" s="35">
        <v>2.2821204401446122</v>
      </c>
      <c r="M4033" s="35">
        <v>-1.2778251189232806E-2</v>
      </c>
      <c r="N4033" s="35">
        <v>0</v>
      </c>
      <c r="O4033" s="35">
        <v>0</v>
      </c>
      <c r="P4033" s="36">
        <v>12</v>
      </c>
      <c r="Q4033" s="37">
        <v>84</v>
      </c>
      <c r="R4033" s="36">
        <v>10</v>
      </c>
      <c r="S4033" s="39">
        <f t="shared" si="133"/>
        <v>84</v>
      </c>
      <c r="T4033" s="34" t="s">
        <v>44</v>
      </c>
      <c r="U4033" s="12">
        <f>(alpha+(beta/(1+EXP((((-1)*ceta)+(delta*LN(speed)))+(epsilon*speed)))))</f>
        <v>3.969298071071492E-5</v>
      </c>
      <c r="V4033" s="8">
        <f t="shared" si="134"/>
        <v>84</v>
      </c>
    </row>
    <row r="4034" spans="1:28">
      <c r="A4034" s="34" t="s">
        <v>19</v>
      </c>
      <c r="B4034" s="34" t="s">
        <v>68</v>
      </c>
      <c r="C4034" s="5" t="s">
        <v>130</v>
      </c>
      <c r="D4034" s="35" t="s">
        <v>89</v>
      </c>
      <c r="E4034" s="36" t="s">
        <v>16</v>
      </c>
      <c r="F4034" s="37">
        <v>50</v>
      </c>
      <c r="G4034" s="38">
        <v>-0.06</v>
      </c>
      <c r="H4034" s="34">
        <v>0.98222619053997684</v>
      </c>
      <c r="I4034" s="35">
        <v>-0.13636009592653678</v>
      </c>
      <c r="J4034" s="35">
        <v>3.8804497493334531</v>
      </c>
      <c r="K4034" s="35">
        <v>5.3949453625339734</v>
      </c>
      <c r="L4034" s="35">
        <v>2.1381219432996432</v>
      </c>
      <c r="M4034" s="35">
        <v>-9.3711877738808895E-3</v>
      </c>
      <c r="N4034" s="35">
        <v>0</v>
      </c>
      <c r="O4034" s="35">
        <v>0</v>
      </c>
      <c r="P4034" s="36">
        <v>12</v>
      </c>
      <c r="Q4034" s="37">
        <v>85</v>
      </c>
      <c r="R4034" s="36">
        <v>10</v>
      </c>
      <c r="S4034" s="39">
        <f t="shared" ref="S4034:S4097" si="135">V4034</f>
        <v>85</v>
      </c>
      <c r="T4034" s="34" t="s">
        <v>44</v>
      </c>
      <c r="U4034" s="12">
        <f>(alpha+(beta/(1+EXP((((-1)*ceta)+(delta*LN(speed)))+(epsilon*speed)))))</f>
        <v>6.8591986135965732E-4</v>
      </c>
      <c r="V4034" s="8">
        <f t="shared" ref="V4034:V4097" si="136">IF($V$1&lt;P4034,P4034,IF($V$1&gt;Q4034,Q4034,$V$1))</f>
        <v>85</v>
      </c>
    </row>
    <row r="4035" spans="1:28">
      <c r="A4035" s="34" t="s">
        <v>19</v>
      </c>
      <c r="B4035" s="34" t="s">
        <v>68</v>
      </c>
      <c r="C4035" s="5" t="s">
        <v>131</v>
      </c>
      <c r="D4035" s="35" t="s">
        <v>89</v>
      </c>
      <c r="E4035" s="36" t="s">
        <v>16</v>
      </c>
      <c r="F4035" s="37">
        <v>50</v>
      </c>
      <c r="G4035" s="38">
        <v>-0.06</v>
      </c>
      <c r="H4035" s="34">
        <v>0.98153013667202826</v>
      </c>
      <c r="I4035" s="35">
        <v>-0.40780200280062029</v>
      </c>
      <c r="J4035" s="35">
        <v>11.306558801564163</v>
      </c>
      <c r="K4035" s="35">
        <v>5.7829608350864783</v>
      </c>
      <c r="L4035" s="35">
        <v>2.2487135663632887</v>
      </c>
      <c r="M4035" s="35">
        <v>-1.1076918150407037E-2</v>
      </c>
      <c r="N4035" s="35">
        <v>0</v>
      </c>
      <c r="O4035" s="35">
        <v>0</v>
      </c>
      <c r="P4035" s="36">
        <v>12</v>
      </c>
      <c r="Q4035" s="37">
        <v>86</v>
      </c>
      <c r="R4035" s="36">
        <v>10</v>
      </c>
      <c r="S4035" s="39">
        <f t="shared" si="135"/>
        <v>86</v>
      </c>
      <c r="T4035" s="34" t="s">
        <v>44</v>
      </c>
      <c r="U4035" s="12">
        <f>(alpha+(beta/(1+EXP((((-1)*ceta)+(delta*LN(speed)))+(epsilon*speed)))))</f>
        <v>1.8305852892792629E-3</v>
      </c>
      <c r="V4035" s="8">
        <f t="shared" si="136"/>
        <v>86</v>
      </c>
    </row>
    <row r="4036" spans="1:28">
      <c r="A4036" s="34" t="s">
        <v>19</v>
      </c>
      <c r="B4036" s="34" t="s">
        <v>68</v>
      </c>
      <c r="C4036" s="5" t="s">
        <v>130</v>
      </c>
      <c r="D4036" s="35" t="s">
        <v>89</v>
      </c>
      <c r="E4036" s="36" t="s">
        <v>14</v>
      </c>
      <c r="F4036" s="37">
        <v>50</v>
      </c>
      <c r="G4036" s="38">
        <v>-0.06</v>
      </c>
      <c r="H4036" s="34">
        <v>0.99231438005330219</v>
      </c>
      <c r="I4036" s="35">
        <v>3.5793621978762076</v>
      </c>
      <c r="J4036" s="35">
        <v>7.4771216386082695E-2</v>
      </c>
      <c r="K4036" s="35">
        <v>1.7864897635275339</v>
      </c>
      <c r="L4036" s="35">
        <v>0</v>
      </c>
      <c r="M4036" s="35">
        <v>0</v>
      </c>
      <c r="N4036" s="35">
        <v>0</v>
      </c>
      <c r="O4036" s="35">
        <v>0</v>
      </c>
      <c r="P4036" s="36">
        <v>12</v>
      </c>
      <c r="Q4036" s="37">
        <v>86</v>
      </c>
      <c r="R4036" s="36">
        <v>6</v>
      </c>
      <c r="S4036" s="39">
        <f t="shared" si="135"/>
        <v>86</v>
      </c>
      <c r="T4036" s="34" t="s">
        <v>37</v>
      </c>
      <c r="U4036" s="12">
        <f>(1/(alpha+(beta*(speed^ceta))))</f>
        <v>4.6034998353194495E-3</v>
      </c>
      <c r="V4036" s="8">
        <f t="shared" si="136"/>
        <v>86</v>
      </c>
    </row>
    <row r="4037" spans="1:28">
      <c r="A4037" s="34" t="s">
        <v>19</v>
      </c>
      <c r="B4037" s="34" t="s">
        <v>68</v>
      </c>
      <c r="C4037" s="5" t="s">
        <v>131</v>
      </c>
      <c r="D4037" s="35" t="s">
        <v>89</v>
      </c>
      <c r="E4037" s="36" t="s">
        <v>14</v>
      </c>
      <c r="F4037" s="37">
        <v>50</v>
      </c>
      <c r="G4037" s="38">
        <v>-0.06</v>
      </c>
      <c r="H4037" s="34">
        <v>0.99282106009621252</v>
      </c>
      <c r="I4037" s="35">
        <v>2.367417089735925</v>
      </c>
      <c r="J4037" s="35">
        <v>-9.8514739400215863</v>
      </c>
      <c r="K4037" s="35">
        <v>-1.8947463911667748</v>
      </c>
      <c r="L4037" s="35">
        <v>0</v>
      </c>
      <c r="M4037" s="35">
        <v>0</v>
      </c>
      <c r="N4037" s="35">
        <v>0</v>
      </c>
      <c r="O4037" s="35">
        <v>0</v>
      </c>
      <c r="P4037" s="36">
        <v>12</v>
      </c>
      <c r="Q4037" s="37">
        <v>86</v>
      </c>
      <c r="R4037" s="36">
        <v>13</v>
      </c>
      <c r="S4037" s="39">
        <f t="shared" si="135"/>
        <v>86</v>
      </c>
      <c r="T4037" s="34" t="s">
        <v>50</v>
      </c>
      <c r="U4037" s="12">
        <f>EXP((alpha+(beta/speed))+(ceta*LN(speed)))</f>
        <v>2.0559990418773703E-3</v>
      </c>
      <c r="V4037" s="8">
        <f t="shared" si="136"/>
        <v>86</v>
      </c>
      <c r="AB4037" s="41"/>
    </row>
    <row r="4038" spans="1:28">
      <c r="A4038" s="34" t="s">
        <v>19</v>
      </c>
      <c r="B4038" s="34" t="s">
        <v>68</v>
      </c>
      <c r="C4038" s="5" t="s">
        <v>130</v>
      </c>
      <c r="D4038" s="35" t="s">
        <v>89</v>
      </c>
      <c r="E4038" s="36" t="s">
        <v>18</v>
      </c>
      <c r="F4038" s="37">
        <v>50</v>
      </c>
      <c r="G4038" s="38">
        <v>-0.06</v>
      </c>
      <c r="H4038" s="34">
        <v>0.99205783139041936</v>
      </c>
      <c r="I4038" s="35">
        <v>0.47237191334012607</v>
      </c>
      <c r="J4038" s="35">
        <v>0.99269142071841077</v>
      </c>
      <c r="K4038" s="35">
        <v>-0.90307223362833877</v>
      </c>
      <c r="L4038" s="35">
        <v>0</v>
      </c>
      <c r="M4038" s="35">
        <v>0</v>
      </c>
      <c r="N4038" s="35">
        <v>0</v>
      </c>
      <c r="O4038" s="35">
        <v>0</v>
      </c>
      <c r="P4038" s="36">
        <v>12</v>
      </c>
      <c r="Q4038" s="37">
        <v>86</v>
      </c>
      <c r="R4038" s="36">
        <v>0</v>
      </c>
      <c r="S4038" s="39">
        <f t="shared" si="135"/>
        <v>86</v>
      </c>
      <c r="T4038" s="34" t="s">
        <v>29</v>
      </c>
      <c r="U4038" s="12">
        <f>((alpha*(beta^speed))*(speed^ceta))</f>
        <v>4.5011068571098314E-3</v>
      </c>
      <c r="V4038" s="8">
        <f t="shared" si="136"/>
        <v>86</v>
      </c>
      <c r="AB4038" s="41"/>
    </row>
    <row r="4039" spans="1:28">
      <c r="A4039" s="34" t="s">
        <v>19</v>
      </c>
      <c r="B4039" s="34" t="s">
        <v>68</v>
      </c>
      <c r="C4039" s="5" t="s">
        <v>131</v>
      </c>
      <c r="D4039" s="35" t="s">
        <v>89</v>
      </c>
      <c r="E4039" s="36" t="s">
        <v>18</v>
      </c>
      <c r="F4039" s="37">
        <v>50</v>
      </c>
      <c r="G4039" s="38">
        <v>-0.06</v>
      </c>
      <c r="H4039" s="34">
        <v>0.98033205262576195</v>
      </c>
      <c r="I4039" s="35">
        <v>0.6002777728733818</v>
      </c>
      <c r="J4039" s="35">
        <v>0.89415816269512738</v>
      </c>
      <c r="K4039" s="35">
        <v>-0.31107342792297171</v>
      </c>
      <c r="L4039" s="35">
        <v>0</v>
      </c>
      <c r="M4039" s="35">
        <v>0</v>
      </c>
      <c r="N4039" s="35">
        <v>0</v>
      </c>
      <c r="O4039" s="35">
        <v>0</v>
      </c>
      <c r="P4039" s="36">
        <v>12</v>
      </c>
      <c r="Q4039" s="37">
        <v>86</v>
      </c>
      <c r="R4039" s="36">
        <v>0</v>
      </c>
      <c r="S4039" s="39">
        <f t="shared" si="135"/>
        <v>86</v>
      </c>
      <c r="T4039" s="34" t="s">
        <v>29</v>
      </c>
      <c r="U4039" s="12">
        <f>((alpha*(beta^speed))*(speed^ceta))</f>
        <v>9.9589812468362026E-6</v>
      </c>
      <c r="V4039" s="8">
        <f t="shared" si="136"/>
        <v>86</v>
      </c>
      <c r="AB4039" s="41"/>
    </row>
    <row r="4040" spans="1:28">
      <c r="A4040" s="34" t="s">
        <v>19</v>
      </c>
      <c r="B4040" s="34" t="s">
        <v>68</v>
      </c>
      <c r="C4040" s="5" t="s">
        <v>130</v>
      </c>
      <c r="D4040" s="35" t="s">
        <v>89</v>
      </c>
      <c r="E4040" s="36" t="s">
        <v>17</v>
      </c>
      <c r="F4040" s="37">
        <v>50</v>
      </c>
      <c r="G4040" s="38">
        <v>-0.06</v>
      </c>
      <c r="H4040" s="34">
        <v>0.97454131022362422</v>
      </c>
      <c r="I4040" s="35">
        <v>14.326753415859228</v>
      </c>
      <c r="J4040" s="35">
        <v>-25.468725021744618</v>
      </c>
      <c r="K4040" s="35">
        <v>-2.858188293805966</v>
      </c>
      <c r="L4040" s="35">
        <v>0</v>
      </c>
      <c r="M4040" s="35">
        <v>0</v>
      </c>
      <c r="N4040" s="35">
        <v>0</v>
      </c>
      <c r="O4040" s="35">
        <v>0</v>
      </c>
      <c r="P4040" s="36">
        <v>12</v>
      </c>
      <c r="Q4040" s="37">
        <v>86</v>
      </c>
      <c r="R4040" s="36">
        <v>13</v>
      </c>
      <c r="S4040" s="39">
        <f t="shared" si="135"/>
        <v>86</v>
      </c>
      <c r="T4040" s="34" t="s">
        <v>50</v>
      </c>
      <c r="U4040" s="12">
        <f>EXP((alpha+(beta/speed))+(ceta*LN(speed)))</f>
        <v>3.666516951149958</v>
      </c>
      <c r="V4040" s="8">
        <f t="shared" si="136"/>
        <v>86</v>
      </c>
    </row>
    <row r="4041" spans="1:28">
      <c r="A4041" s="34" t="s">
        <v>19</v>
      </c>
      <c r="B4041" s="34" t="s">
        <v>68</v>
      </c>
      <c r="C4041" s="5" t="s">
        <v>131</v>
      </c>
      <c r="D4041" s="35" t="s">
        <v>89</v>
      </c>
      <c r="E4041" s="36" t="s">
        <v>17</v>
      </c>
      <c r="F4041" s="37">
        <v>50</v>
      </c>
      <c r="G4041" s="38">
        <v>-0.06</v>
      </c>
      <c r="H4041" s="34">
        <v>0.97622755958189944</v>
      </c>
      <c r="I4041" s="35">
        <v>14.402889413729351</v>
      </c>
      <c r="J4041" s="35">
        <v>-25.79416754377149</v>
      </c>
      <c r="K4041" s="35">
        <v>-2.8811292985281161</v>
      </c>
      <c r="L4041" s="35">
        <v>0</v>
      </c>
      <c r="M4041" s="35">
        <v>0</v>
      </c>
      <c r="N4041" s="35">
        <v>0</v>
      </c>
      <c r="O4041" s="35">
        <v>0</v>
      </c>
      <c r="P4041" s="36">
        <v>12</v>
      </c>
      <c r="Q4041" s="37">
        <v>86</v>
      </c>
      <c r="R4041" s="36">
        <v>13</v>
      </c>
      <c r="S4041" s="39">
        <f t="shared" si="135"/>
        <v>86</v>
      </c>
      <c r="T4041" s="34" t="s">
        <v>50</v>
      </c>
      <c r="U4041" s="12">
        <f>EXP((alpha+(beta/speed))+(ceta*LN(speed)))</f>
        <v>3.5587406487640356</v>
      </c>
      <c r="V4041" s="8">
        <f t="shared" si="136"/>
        <v>86</v>
      </c>
    </row>
    <row r="4042" spans="1:28">
      <c r="A4042" s="34" t="s">
        <v>19</v>
      </c>
      <c r="B4042" s="34" t="s">
        <v>68</v>
      </c>
      <c r="C4042" s="5" t="s">
        <v>130</v>
      </c>
      <c r="D4042" s="35" t="s">
        <v>89</v>
      </c>
      <c r="E4042" s="36" t="s">
        <v>15</v>
      </c>
      <c r="F4042" s="37">
        <v>100</v>
      </c>
      <c r="G4042" s="38">
        <v>-0.06</v>
      </c>
      <c r="H4042" s="34">
        <v>0.99050962034373391</v>
      </c>
      <c r="I4042" s="35">
        <v>-6.064724000817396E-2</v>
      </c>
      <c r="J4042" s="35">
        <v>2.0265083971371132</v>
      </c>
      <c r="K4042" s="35">
        <v>6.8952427882447918</v>
      </c>
      <c r="L4042" s="35">
        <v>2.6680588665446363</v>
      </c>
      <c r="M4042" s="35">
        <v>-1.7799817963483455E-2</v>
      </c>
      <c r="N4042" s="35">
        <v>0</v>
      </c>
      <c r="O4042" s="35">
        <v>0</v>
      </c>
      <c r="P4042" s="36">
        <v>12</v>
      </c>
      <c r="Q4042" s="37">
        <v>86</v>
      </c>
      <c r="R4042" s="36">
        <v>10</v>
      </c>
      <c r="S4042" s="39">
        <f t="shared" si="135"/>
        <v>86</v>
      </c>
      <c r="T4042" s="34" t="s">
        <v>44</v>
      </c>
      <c r="U4042" s="12">
        <f>(alpha+(beta/(1+EXP((((-1)*ceta)+(delta*LN(speed)))+(epsilon*speed)))))</f>
        <v>1.1984369349940932E-3</v>
      </c>
      <c r="V4042" s="8">
        <f t="shared" si="136"/>
        <v>86</v>
      </c>
    </row>
    <row r="4043" spans="1:28">
      <c r="A4043" s="34" t="s">
        <v>19</v>
      </c>
      <c r="B4043" s="34" t="s">
        <v>68</v>
      </c>
      <c r="C4043" s="5" t="s">
        <v>131</v>
      </c>
      <c r="D4043" s="35" t="s">
        <v>89</v>
      </c>
      <c r="E4043" s="36" t="s">
        <v>15</v>
      </c>
      <c r="F4043" s="37">
        <v>100</v>
      </c>
      <c r="G4043" s="38">
        <v>-0.06</v>
      </c>
      <c r="H4043" s="34">
        <v>0.98530760256419325</v>
      </c>
      <c r="I4043" s="35">
        <v>-0.10507046739492265</v>
      </c>
      <c r="J4043" s="35">
        <v>3.0901839646027192</v>
      </c>
      <c r="K4043" s="35">
        <v>6.2445401876820634</v>
      </c>
      <c r="L4043" s="35">
        <v>2.4319652688995044</v>
      </c>
      <c r="M4043" s="35">
        <v>-1.438061928402481E-2</v>
      </c>
      <c r="N4043" s="35">
        <v>0</v>
      </c>
      <c r="O4043" s="35">
        <v>0</v>
      </c>
      <c r="P4043" s="36">
        <v>12</v>
      </c>
      <c r="Q4043" s="37">
        <v>85</v>
      </c>
      <c r="R4043" s="36">
        <v>10</v>
      </c>
      <c r="S4043" s="39">
        <f t="shared" si="135"/>
        <v>85</v>
      </c>
      <c r="T4043" s="34" t="s">
        <v>44</v>
      </c>
      <c r="U4043" s="12">
        <f>(alpha+(beta/(1+EXP((((-1)*ceta)+(delta*LN(speed)))+(epsilon*speed)))))</f>
        <v>9.4609479293870924E-4</v>
      </c>
      <c r="V4043" s="8">
        <f t="shared" si="136"/>
        <v>85</v>
      </c>
    </row>
    <row r="4044" spans="1:28">
      <c r="A4044" s="34" t="s">
        <v>19</v>
      </c>
      <c r="B4044" s="34" t="s">
        <v>68</v>
      </c>
      <c r="C4044" s="5" t="s">
        <v>130</v>
      </c>
      <c r="D4044" s="35" t="s">
        <v>89</v>
      </c>
      <c r="E4044" s="36" t="s">
        <v>16</v>
      </c>
      <c r="F4044" s="37">
        <v>100</v>
      </c>
      <c r="G4044" s="38">
        <v>-0.06</v>
      </c>
      <c r="H4044" s="34">
        <v>0.97717921539019859</v>
      </c>
      <c r="I4044" s="35">
        <v>-0.13365803659249209</v>
      </c>
      <c r="J4044" s="35">
        <v>3.5127399935179424</v>
      </c>
      <c r="K4044" s="35">
        <v>5.7465457612252084</v>
      </c>
      <c r="L4044" s="35">
        <v>2.217606779438317</v>
      </c>
      <c r="M4044" s="35">
        <v>-1.0592904169506669E-2</v>
      </c>
      <c r="N4044" s="35">
        <v>0</v>
      </c>
      <c r="O4044" s="35">
        <v>0</v>
      </c>
      <c r="P4044" s="36">
        <v>12</v>
      </c>
      <c r="Q4044" s="37">
        <v>86</v>
      </c>
      <c r="R4044" s="36">
        <v>10</v>
      </c>
      <c r="S4044" s="39">
        <f t="shared" si="135"/>
        <v>86</v>
      </c>
      <c r="T4044" s="34" t="s">
        <v>44</v>
      </c>
      <c r="U4044" s="12">
        <f>(alpha+(beta/(1+EXP((((-1)*ceta)+(delta*LN(speed)))+(epsilon*speed)))))</f>
        <v>1.2423166944784958E-3</v>
      </c>
      <c r="V4044" s="8">
        <f t="shared" si="136"/>
        <v>86</v>
      </c>
    </row>
    <row r="4045" spans="1:28">
      <c r="A4045" s="34" t="s">
        <v>19</v>
      </c>
      <c r="B4045" s="34" t="s">
        <v>68</v>
      </c>
      <c r="C4045" s="5" t="s">
        <v>131</v>
      </c>
      <c r="D4045" s="35" t="s">
        <v>89</v>
      </c>
      <c r="E4045" s="36" t="s">
        <v>16</v>
      </c>
      <c r="F4045" s="37">
        <v>100</v>
      </c>
      <c r="G4045" s="38">
        <v>-0.06</v>
      </c>
      <c r="H4045" s="34">
        <v>0.97595418983483651</v>
      </c>
      <c r="I4045" s="35">
        <v>-0.38492296780843138</v>
      </c>
      <c r="J4045" s="35">
        <v>10.491674163200141</v>
      </c>
      <c r="K4045" s="35">
        <v>5.9594787378483032</v>
      </c>
      <c r="L4045" s="35">
        <v>2.2694065926584606</v>
      </c>
      <c r="M4045" s="35">
        <v>-1.0467972856025271E-2</v>
      </c>
      <c r="N4045" s="35">
        <v>0</v>
      </c>
      <c r="O4045" s="35">
        <v>0</v>
      </c>
      <c r="P4045" s="36">
        <v>12</v>
      </c>
      <c r="Q4045" s="37">
        <v>86</v>
      </c>
      <c r="R4045" s="36">
        <v>10</v>
      </c>
      <c r="S4045" s="39">
        <f t="shared" si="135"/>
        <v>86</v>
      </c>
      <c r="T4045" s="34" t="s">
        <v>44</v>
      </c>
      <c r="U4045" s="12">
        <f>(alpha+(beta/(1+EXP((((-1)*ceta)+(delta*LN(speed)))+(epsilon*speed)))))</f>
        <v>7.0754793113551595E-3</v>
      </c>
      <c r="V4045" s="8">
        <f t="shared" si="136"/>
        <v>86</v>
      </c>
    </row>
    <row r="4046" spans="1:28">
      <c r="A4046" s="34" t="s">
        <v>19</v>
      </c>
      <c r="B4046" s="34" t="s">
        <v>68</v>
      </c>
      <c r="C4046" s="5" t="s">
        <v>130</v>
      </c>
      <c r="D4046" s="35" t="s">
        <v>89</v>
      </c>
      <c r="E4046" s="36" t="s">
        <v>14</v>
      </c>
      <c r="F4046" s="37">
        <v>100</v>
      </c>
      <c r="G4046" s="38">
        <v>-0.06</v>
      </c>
      <c r="H4046" s="34">
        <v>0.99122911402862401</v>
      </c>
      <c r="I4046" s="35">
        <v>3.1844082892711514</v>
      </c>
      <c r="J4046" s="35">
        <v>9.640010548693688E-2</v>
      </c>
      <c r="K4046" s="35">
        <v>1.7287141353578448</v>
      </c>
      <c r="L4046" s="35">
        <v>0</v>
      </c>
      <c r="M4046" s="35">
        <v>0</v>
      </c>
      <c r="N4046" s="35">
        <v>0</v>
      </c>
      <c r="O4046" s="35">
        <v>0</v>
      </c>
      <c r="P4046" s="36">
        <v>12</v>
      </c>
      <c r="Q4046" s="37">
        <v>86</v>
      </c>
      <c r="R4046" s="36">
        <v>6</v>
      </c>
      <c r="S4046" s="39">
        <f t="shared" si="135"/>
        <v>86</v>
      </c>
      <c r="T4046" s="34" t="s">
        <v>37</v>
      </c>
      <c r="U4046" s="12">
        <f>(1/(alpha+(beta*(speed^ceta))))</f>
        <v>4.6268064036034231E-3</v>
      </c>
      <c r="V4046" s="8">
        <f t="shared" si="136"/>
        <v>86</v>
      </c>
      <c r="AB4046" s="41"/>
    </row>
    <row r="4047" spans="1:28">
      <c r="A4047" s="34" t="s">
        <v>19</v>
      </c>
      <c r="B4047" s="34" t="s">
        <v>68</v>
      </c>
      <c r="C4047" s="5" t="s">
        <v>131</v>
      </c>
      <c r="D4047" s="35" t="s">
        <v>89</v>
      </c>
      <c r="E4047" s="36" t="s">
        <v>14</v>
      </c>
      <c r="F4047" s="37">
        <v>100</v>
      </c>
      <c r="G4047" s="38">
        <v>-0.06</v>
      </c>
      <c r="H4047" s="34">
        <v>0.99145155136785934</v>
      </c>
      <c r="I4047" s="35">
        <v>2.2012740035303757</v>
      </c>
      <c r="J4047" s="35">
        <v>-9.3411428168081674</v>
      </c>
      <c r="K4047" s="35">
        <v>-1.8605797927562737</v>
      </c>
      <c r="L4047" s="35">
        <v>0</v>
      </c>
      <c r="M4047" s="35">
        <v>0</v>
      </c>
      <c r="N4047" s="35">
        <v>0</v>
      </c>
      <c r="O4047" s="35">
        <v>0</v>
      </c>
      <c r="P4047" s="36">
        <v>12</v>
      </c>
      <c r="Q4047" s="37">
        <v>86</v>
      </c>
      <c r="R4047" s="36">
        <v>13</v>
      </c>
      <c r="S4047" s="39">
        <f t="shared" si="135"/>
        <v>86</v>
      </c>
      <c r="T4047" s="34" t="s">
        <v>50</v>
      </c>
      <c r="U4047" s="12">
        <f>EXP((alpha+(beta/speed))+(ceta*LN(speed)))</f>
        <v>2.0395776935379032E-3</v>
      </c>
      <c r="V4047" s="8">
        <f t="shared" si="136"/>
        <v>86</v>
      </c>
      <c r="AB4047" s="41"/>
    </row>
    <row r="4048" spans="1:28">
      <c r="A4048" s="34" t="s">
        <v>19</v>
      </c>
      <c r="B4048" s="34" t="s">
        <v>68</v>
      </c>
      <c r="C4048" s="5" t="s">
        <v>130</v>
      </c>
      <c r="D4048" s="35" t="s">
        <v>89</v>
      </c>
      <c r="E4048" s="36" t="s">
        <v>18</v>
      </c>
      <c r="F4048" s="37">
        <v>100</v>
      </c>
      <c r="G4048" s="38">
        <v>-0.06</v>
      </c>
      <c r="H4048" s="34">
        <v>0.98984194871245967</v>
      </c>
      <c r="I4048" s="35">
        <v>0.42603472610077853</v>
      </c>
      <c r="J4048" s="35">
        <v>0.99175298873836826</v>
      </c>
      <c r="K4048" s="35">
        <v>-0.86275905826290034</v>
      </c>
      <c r="L4048" s="35">
        <v>0</v>
      </c>
      <c r="M4048" s="35">
        <v>0</v>
      </c>
      <c r="N4048" s="35">
        <v>0</v>
      </c>
      <c r="O4048" s="35">
        <v>0</v>
      </c>
      <c r="P4048" s="36">
        <v>12</v>
      </c>
      <c r="Q4048" s="37">
        <v>86</v>
      </c>
      <c r="R4048" s="36">
        <v>0</v>
      </c>
      <c r="S4048" s="39">
        <f t="shared" si="135"/>
        <v>86</v>
      </c>
      <c r="T4048" s="34" t="s">
        <v>29</v>
      </c>
      <c r="U4048" s="12">
        <f>((alpha*(beta^speed))*(speed^ceta))</f>
        <v>4.4785917963416659E-3</v>
      </c>
      <c r="V4048" s="8">
        <f t="shared" si="136"/>
        <v>86</v>
      </c>
      <c r="AB4048" s="41"/>
    </row>
    <row r="4049" spans="1:28">
      <c r="A4049" s="34" t="s">
        <v>19</v>
      </c>
      <c r="B4049" s="34" t="s">
        <v>68</v>
      </c>
      <c r="C4049" s="5" t="s">
        <v>131</v>
      </c>
      <c r="D4049" s="35" t="s">
        <v>89</v>
      </c>
      <c r="E4049" s="36" t="s">
        <v>18</v>
      </c>
      <c r="F4049" s="37">
        <v>100</v>
      </c>
      <c r="G4049" s="38">
        <v>-0.06</v>
      </c>
      <c r="H4049" s="34">
        <v>0.97778486000725384</v>
      </c>
      <c r="I4049" s="35">
        <v>0.53981429776306944</v>
      </c>
      <c r="J4049" s="35">
        <v>0.89327823200217826</v>
      </c>
      <c r="K4049" s="35">
        <v>-0.26289588747626058</v>
      </c>
      <c r="L4049" s="35">
        <v>0</v>
      </c>
      <c r="M4049" s="35">
        <v>0</v>
      </c>
      <c r="N4049" s="35">
        <v>0</v>
      </c>
      <c r="O4049" s="35">
        <v>0</v>
      </c>
      <c r="P4049" s="36">
        <v>12</v>
      </c>
      <c r="Q4049" s="37">
        <v>86</v>
      </c>
      <c r="R4049" s="36">
        <v>0</v>
      </c>
      <c r="S4049" s="39">
        <f t="shared" si="135"/>
        <v>86</v>
      </c>
      <c r="T4049" s="34" t="s">
        <v>29</v>
      </c>
      <c r="U4049" s="12">
        <f>((alpha*(beta^speed))*(speed^ceta))</f>
        <v>1.0198429007494798E-5</v>
      </c>
      <c r="V4049" s="8">
        <f t="shared" si="136"/>
        <v>86</v>
      </c>
      <c r="AB4049" s="41"/>
    </row>
    <row r="4050" spans="1:28">
      <c r="A4050" s="34" t="s">
        <v>19</v>
      </c>
      <c r="B4050" s="34" t="s">
        <v>68</v>
      </c>
      <c r="C4050" s="5" t="s">
        <v>130</v>
      </c>
      <c r="D4050" s="35" t="s">
        <v>89</v>
      </c>
      <c r="E4050" s="36" t="s">
        <v>17</v>
      </c>
      <c r="F4050" s="37">
        <v>100</v>
      </c>
      <c r="G4050" s="38">
        <v>-0.06</v>
      </c>
      <c r="H4050" s="34">
        <v>0.9665044689677158</v>
      </c>
      <c r="I4050" s="35">
        <v>14.370189205286447</v>
      </c>
      <c r="J4050" s="35">
        <v>-26.349005395959743</v>
      </c>
      <c r="K4050" s="35">
        <v>-2.8604963332073141</v>
      </c>
      <c r="L4050" s="35">
        <v>0</v>
      </c>
      <c r="M4050" s="35">
        <v>0</v>
      </c>
      <c r="N4050" s="35">
        <v>0</v>
      </c>
      <c r="O4050" s="35">
        <v>0</v>
      </c>
      <c r="P4050" s="36">
        <v>12</v>
      </c>
      <c r="Q4050" s="37">
        <v>86</v>
      </c>
      <c r="R4050" s="36">
        <v>13</v>
      </c>
      <c r="S4050" s="39">
        <f t="shared" si="135"/>
        <v>86</v>
      </c>
      <c r="T4050" s="34" t="s">
        <v>50</v>
      </c>
      <c r="U4050" s="12">
        <f>EXP((alpha+(beta/speed))+(ceta*LN(speed)))</f>
        <v>3.7515208353027965</v>
      </c>
      <c r="V4050" s="8">
        <f t="shared" si="136"/>
        <v>86</v>
      </c>
    </row>
    <row r="4051" spans="1:28">
      <c r="A4051" s="34" t="s">
        <v>19</v>
      </c>
      <c r="B4051" s="34" t="s">
        <v>68</v>
      </c>
      <c r="C4051" s="5" t="s">
        <v>131</v>
      </c>
      <c r="D4051" s="35" t="s">
        <v>89</v>
      </c>
      <c r="E4051" s="36" t="s">
        <v>17</v>
      </c>
      <c r="F4051" s="37">
        <v>100</v>
      </c>
      <c r="G4051" s="38">
        <v>-0.06</v>
      </c>
      <c r="H4051" s="34">
        <v>0.96867040836472917</v>
      </c>
      <c r="I4051" s="35">
        <v>14.432208368304396</v>
      </c>
      <c r="J4051" s="35">
        <v>-26.577615832356962</v>
      </c>
      <c r="K4051" s="35">
        <v>-2.8810714693566708</v>
      </c>
      <c r="L4051" s="35">
        <v>0</v>
      </c>
      <c r="M4051" s="35">
        <v>0</v>
      </c>
      <c r="N4051" s="35">
        <v>0</v>
      </c>
      <c r="O4051" s="35">
        <v>0</v>
      </c>
      <c r="P4051" s="36">
        <v>12</v>
      </c>
      <c r="Q4051" s="37">
        <v>86</v>
      </c>
      <c r="R4051" s="36">
        <v>13</v>
      </c>
      <c r="S4051" s="39">
        <f t="shared" si="135"/>
        <v>86</v>
      </c>
      <c r="T4051" s="34" t="s">
        <v>50</v>
      </c>
      <c r="U4051" s="12">
        <f>EXP((alpha+(beta/speed))+(ceta*LN(speed)))</f>
        <v>3.632326724575679</v>
      </c>
      <c r="V4051" s="8">
        <f t="shared" si="136"/>
        <v>86</v>
      </c>
    </row>
    <row r="4052" spans="1:28">
      <c r="A4052" s="34" t="s">
        <v>19</v>
      </c>
      <c r="B4052" s="34" t="s">
        <v>68</v>
      </c>
      <c r="C4052" s="5" t="s">
        <v>130</v>
      </c>
      <c r="D4052" s="35" t="s">
        <v>89</v>
      </c>
      <c r="E4052" s="36" t="s">
        <v>15</v>
      </c>
      <c r="F4052" s="37">
        <v>0</v>
      </c>
      <c r="G4052" s="38">
        <v>-0.04</v>
      </c>
      <c r="H4052" s="34">
        <v>0.99341702710327651</v>
      </c>
      <c r="I4052" s="35">
        <v>-0.17951497618450146</v>
      </c>
      <c r="J4052" s="35">
        <v>26.348259215364472</v>
      </c>
      <c r="K4052" s="35">
        <v>0.44343211891958056</v>
      </c>
      <c r="L4052" s="35">
        <v>1.2362381522592101</v>
      </c>
      <c r="M4052" s="35">
        <v>-2.2478013986683694E-3</v>
      </c>
      <c r="N4052" s="35">
        <v>0</v>
      </c>
      <c r="O4052" s="35">
        <v>0</v>
      </c>
      <c r="P4052" s="36">
        <v>12</v>
      </c>
      <c r="Q4052" s="37">
        <v>86</v>
      </c>
      <c r="R4052" s="36">
        <v>10</v>
      </c>
      <c r="S4052" s="39">
        <f t="shared" si="135"/>
        <v>86</v>
      </c>
      <c r="T4052" s="34" t="s">
        <v>44</v>
      </c>
      <c r="U4052" s="12">
        <f>(alpha+(beta/(1+EXP((((-1)*ceta)+(delta*LN(speed)))+(epsilon*speed)))))</f>
        <v>2.1146953758086173E-2</v>
      </c>
      <c r="V4052" s="8">
        <f t="shared" si="136"/>
        <v>86</v>
      </c>
    </row>
    <row r="4053" spans="1:28">
      <c r="A4053" s="34" t="s">
        <v>19</v>
      </c>
      <c r="B4053" s="34" t="s">
        <v>68</v>
      </c>
      <c r="C4053" s="5" t="s">
        <v>131</v>
      </c>
      <c r="D4053" s="35" t="s">
        <v>89</v>
      </c>
      <c r="E4053" s="36" t="s">
        <v>15</v>
      </c>
      <c r="F4053" s="37">
        <v>0</v>
      </c>
      <c r="G4053" s="38">
        <v>-0.04</v>
      </c>
      <c r="H4053" s="34">
        <v>0.99117269850742362</v>
      </c>
      <c r="I4053" s="35">
        <v>-0.27464226180034912</v>
      </c>
      <c r="J4053" s="35">
        <v>39.244864292580495</v>
      </c>
      <c r="K4053" s="35">
        <v>0.32240758602847075</v>
      </c>
      <c r="L4053" s="35">
        <v>1.193935254799986</v>
      </c>
      <c r="M4053" s="35">
        <v>-1.7863019698551939E-3</v>
      </c>
      <c r="N4053" s="35">
        <v>0</v>
      </c>
      <c r="O4053" s="35">
        <v>0</v>
      </c>
      <c r="P4053" s="36">
        <v>12</v>
      </c>
      <c r="Q4053" s="37">
        <v>86</v>
      </c>
      <c r="R4053" s="36">
        <v>10</v>
      </c>
      <c r="S4053" s="39">
        <f t="shared" si="135"/>
        <v>86</v>
      </c>
      <c r="T4053" s="34" t="s">
        <v>44</v>
      </c>
      <c r="U4053" s="12">
        <f>(alpha+(beta/(1+EXP((((-1)*ceta)+(delta*LN(speed)))+(epsilon*speed)))))</f>
        <v>3.2571629543795444E-2</v>
      </c>
      <c r="V4053" s="8">
        <f t="shared" si="136"/>
        <v>86</v>
      </c>
    </row>
    <row r="4054" spans="1:28">
      <c r="A4054" s="34" t="s">
        <v>19</v>
      </c>
      <c r="B4054" s="34" t="s">
        <v>68</v>
      </c>
      <c r="C4054" s="5" t="s">
        <v>130</v>
      </c>
      <c r="D4054" s="35" t="s">
        <v>89</v>
      </c>
      <c r="E4054" s="36" t="s">
        <v>16</v>
      </c>
      <c r="F4054" s="37">
        <v>0</v>
      </c>
      <c r="G4054" s="38">
        <v>-0.04</v>
      </c>
      <c r="H4054" s="34">
        <v>0.98416286244602402</v>
      </c>
      <c r="I4054" s="35">
        <v>-0.37205796991220352</v>
      </c>
      <c r="J4054" s="35">
        <v>24.415352385307301</v>
      </c>
      <c r="K4054" s="35">
        <v>0.75987463080451489</v>
      </c>
      <c r="L4054" s="35">
        <v>1.0826026493877121</v>
      </c>
      <c r="M4054" s="35">
        <v>-1.4133310131323468E-4</v>
      </c>
      <c r="N4054" s="35">
        <v>0</v>
      </c>
      <c r="O4054" s="35">
        <v>0</v>
      </c>
      <c r="P4054" s="36">
        <v>12</v>
      </c>
      <c r="Q4054" s="37">
        <v>86</v>
      </c>
      <c r="R4054" s="36">
        <v>10</v>
      </c>
      <c r="S4054" s="39">
        <f t="shared" si="135"/>
        <v>86</v>
      </c>
      <c r="T4054" s="34" t="s">
        <v>44</v>
      </c>
      <c r="U4054" s="12">
        <f>(alpha+(beta/(1+EXP((((-1)*ceta)+(delta*LN(speed)))+(epsilon*speed)))))</f>
        <v>4.592495853656986E-2</v>
      </c>
      <c r="V4054" s="8">
        <f t="shared" si="136"/>
        <v>86</v>
      </c>
    </row>
    <row r="4055" spans="1:28">
      <c r="A4055" s="34" t="s">
        <v>19</v>
      </c>
      <c r="B4055" s="34" t="s">
        <v>68</v>
      </c>
      <c r="C4055" s="5" t="s">
        <v>131</v>
      </c>
      <c r="D4055" s="35" t="s">
        <v>89</v>
      </c>
      <c r="E4055" s="36" t="s">
        <v>16</v>
      </c>
      <c r="F4055" s="37">
        <v>0</v>
      </c>
      <c r="G4055" s="38">
        <v>-0.04</v>
      </c>
      <c r="H4055" s="34">
        <v>0.98398874950436366</v>
      </c>
      <c r="I4055" s="35">
        <v>-1.0267194013859562</v>
      </c>
      <c r="J4055" s="35">
        <v>55.560867595303129</v>
      </c>
      <c r="K4055" s="35">
        <v>1.2703918527097835</v>
      </c>
      <c r="L4055" s="35">
        <v>1.1525212984475852</v>
      </c>
      <c r="M4055" s="35">
        <v>-1.6752612759209635E-4</v>
      </c>
      <c r="N4055" s="35">
        <v>0</v>
      </c>
      <c r="O4055" s="35">
        <v>0</v>
      </c>
      <c r="P4055" s="36">
        <v>12</v>
      </c>
      <c r="Q4055" s="37">
        <v>86</v>
      </c>
      <c r="R4055" s="36">
        <v>10</v>
      </c>
      <c r="S4055" s="39">
        <f t="shared" si="135"/>
        <v>86</v>
      </c>
      <c r="T4055" s="34" t="s">
        <v>44</v>
      </c>
      <c r="U4055" s="12">
        <f>(alpha+(beta/(1+EXP((((-1)*ceta)+(delta*LN(speed)))+(epsilon*speed)))))</f>
        <v>0.13217834385496308</v>
      </c>
      <c r="V4055" s="8">
        <f t="shared" si="136"/>
        <v>86</v>
      </c>
    </row>
    <row r="4056" spans="1:28">
      <c r="A4056" s="34" t="s">
        <v>19</v>
      </c>
      <c r="B4056" s="34" t="s">
        <v>68</v>
      </c>
      <c r="C4056" s="5" t="s">
        <v>130</v>
      </c>
      <c r="D4056" s="35" t="s">
        <v>89</v>
      </c>
      <c r="E4056" s="36" t="s">
        <v>14</v>
      </c>
      <c r="F4056" s="37">
        <v>0</v>
      </c>
      <c r="G4056" s="38">
        <v>-0.04</v>
      </c>
      <c r="H4056" s="34">
        <v>0.99489725540783613</v>
      </c>
      <c r="I4056" s="35">
        <v>2.0101678761177051</v>
      </c>
      <c r="J4056" s="35">
        <v>0.98708987567272488</v>
      </c>
      <c r="K4056" s="35">
        <v>-1.0725574802729831</v>
      </c>
      <c r="L4056" s="35">
        <v>0</v>
      </c>
      <c r="M4056" s="35">
        <v>0</v>
      </c>
      <c r="N4056" s="35">
        <v>0</v>
      </c>
      <c r="O4056" s="35">
        <v>0</v>
      </c>
      <c r="P4056" s="36">
        <v>12</v>
      </c>
      <c r="Q4056" s="37">
        <v>86</v>
      </c>
      <c r="R4056" s="36">
        <v>0</v>
      </c>
      <c r="S4056" s="39">
        <f t="shared" si="135"/>
        <v>86</v>
      </c>
      <c r="T4056" s="34" t="s">
        <v>29</v>
      </c>
      <c r="U4056" s="12">
        <f t="shared" ref="U4056:U4062" si="137">((alpha*(beta^speed))*(speed^ceta))</f>
        <v>5.534106690628213E-3</v>
      </c>
      <c r="V4056" s="8">
        <f t="shared" si="136"/>
        <v>86</v>
      </c>
      <c r="AB4056" s="41"/>
    </row>
    <row r="4057" spans="1:28">
      <c r="A4057" s="34" t="s">
        <v>19</v>
      </c>
      <c r="B4057" s="34" t="s">
        <v>68</v>
      </c>
      <c r="C4057" s="5" t="s">
        <v>131</v>
      </c>
      <c r="D4057" s="35" t="s">
        <v>89</v>
      </c>
      <c r="E4057" s="36" t="s">
        <v>14</v>
      </c>
      <c r="F4057" s="37">
        <v>0</v>
      </c>
      <c r="G4057" s="38">
        <v>-0.04</v>
      </c>
      <c r="H4057" s="34">
        <v>0.99435282119570911</v>
      </c>
      <c r="I4057" s="35">
        <v>0.77159559833445868</v>
      </c>
      <c r="J4057" s="35">
        <v>0.98725137716733535</v>
      </c>
      <c r="K4057" s="35">
        <v>-1.020786946195942</v>
      </c>
      <c r="L4057" s="35">
        <v>0</v>
      </c>
      <c r="M4057" s="35">
        <v>0</v>
      </c>
      <c r="N4057" s="35">
        <v>0</v>
      </c>
      <c r="O4057" s="35">
        <v>0</v>
      </c>
      <c r="P4057" s="36">
        <v>12</v>
      </c>
      <c r="Q4057" s="37">
        <v>86</v>
      </c>
      <c r="R4057" s="36">
        <v>0</v>
      </c>
      <c r="S4057" s="39">
        <f t="shared" si="135"/>
        <v>86</v>
      </c>
      <c r="T4057" s="34" t="s">
        <v>29</v>
      </c>
      <c r="U4057" s="12">
        <f t="shared" si="137"/>
        <v>2.7130970095401272E-3</v>
      </c>
      <c r="V4057" s="8">
        <f t="shared" si="136"/>
        <v>86</v>
      </c>
    </row>
    <row r="4058" spans="1:28">
      <c r="A4058" s="34" t="s">
        <v>19</v>
      </c>
      <c r="B4058" s="34" t="s">
        <v>68</v>
      </c>
      <c r="C4058" s="5" t="s">
        <v>130</v>
      </c>
      <c r="D4058" s="35" t="s">
        <v>89</v>
      </c>
      <c r="E4058" s="36" t="s">
        <v>18</v>
      </c>
      <c r="F4058" s="37">
        <v>0</v>
      </c>
      <c r="G4058" s="38">
        <v>-0.04</v>
      </c>
      <c r="H4058" s="34">
        <v>0.99148210445793383</v>
      </c>
      <c r="I4058" s="35">
        <v>0.52884873752467765</v>
      </c>
      <c r="J4058" s="35">
        <v>0.99169329650017468</v>
      </c>
      <c r="K4058" s="35">
        <v>-0.88094431139982143</v>
      </c>
      <c r="L4058" s="35">
        <v>0</v>
      </c>
      <c r="M4058" s="35">
        <v>0</v>
      </c>
      <c r="N4058" s="35">
        <v>0</v>
      </c>
      <c r="O4058" s="35">
        <v>0</v>
      </c>
      <c r="P4058" s="36">
        <v>12</v>
      </c>
      <c r="Q4058" s="37">
        <v>86</v>
      </c>
      <c r="R4058" s="36">
        <v>0</v>
      </c>
      <c r="S4058" s="39">
        <f t="shared" si="135"/>
        <v>86</v>
      </c>
      <c r="T4058" s="34" t="s">
        <v>29</v>
      </c>
      <c r="U4058" s="12">
        <f t="shared" si="137"/>
        <v>5.1003565396824909E-3</v>
      </c>
      <c r="V4058" s="8">
        <f t="shared" si="136"/>
        <v>86</v>
      </c>
      <c r="AB4058" s="41"/>
    </row>
    <row r="4059" spans="1:28">
      <c r="A4059" s="34" t="s">
        <v>19</v>
      </c>
      <c r="B4059" s="34" t="s">
        <v>68</v>
      </c>
      <c r="C4059" s="5" t="s">
        <v>131</v>
      </c>
      <c r="D4059" s="35" t="s">
        <v>89</v>
      </c>
      <c r="E4059" s="36" t="s">
        <v>18</v>
      </c>
      <c r="F4059" s="37">
        <v>0</v>
      </c>
      <c r="G4059" s="38">
        <v>-0.04</v>
      </c>
      <c r="H4059" s="34">
        <v>0.98291344649689294</v>
      </c>
      <c r="I4059" s="35">
        <v>0.77322589633626893</v>
      </c>
      <c r="J4059" s="35">
        <v>0.92269688802385641</v>
      </c>
      <c r="K4059" s="35">
        <v>-0.50452645000070562</v>
      </c>
      <c r="L4059" s="35">
        <v>0</v>
      </c>
      <c r="M4059" s="35">
        <v>0</v>
      </c>
      <c r="N4059" s="35">
        <v>0</v>
      </c>
      <c r="O4059" s="35">
        <v>0</v>
      </c>
      <c r="P4059" s="36">
        <v>12</v>
      </c>
      <c r="Q4059" s="37">
        <v>86</v>
      </c>
      <c r="R4059" s="36">
        <v>0</v>
      </c>
      <c r="S4059" s="39">
        <f t="shared" si="135"/>
        <v>86</v>
      </c>
      <c r="T4059" s="34" t="s">
        <v>29</v>
      </c>
      <c r="U4059" s="12">
        <f t="shared" si="137"/>
        <v>8.079408360665159E-5</v>
      </c>
      <c r="V4059" s="8">
        <f t="shared" si="136"/>
        <v>86</v>
      </c>
      <c r="AB4059" s="41"/>
    </row>
    <row r="4060" spans="1:28">
      <c r="A4060" s="34" t="s">
        <v>19</v>
      </c>
      <c r="B4060" s="34" t="s">
        <v>68</v>
      </c>
      <c r="C4060" s="5" t="s">
        <v>130</v>
      </c>
      <c r="D4060" s="35" t="s">
        <v>89</v>
      </c>
      <c r="E4060" s="36" t="s">
        <v>17</v>
      </c>
      <c r="F4060" s="37">
        <v>0</v>
      </c>
      <c r="G4060" s="38">
        <v>-0.04</v>
      </c>
      <c r="H4060" s="34">
        <v>0.98017903194335332</v>
      </c>
      <c r="I4060" s="35">
        <v>1760.8902419571339</v>
      </c>
      <c r="J4060" s="35">
        <v>0.97182779036008571</v>
      </c>
      <c r="K4060" s="35">
        <v>-0.67339047657381979</v>
      </c>
      <c r="L4060" s="35">
        <v>0</v>
      </c>
      <c r="M4060" s="35">
        <v>0</v>
      </c>
      <c r="N4060" s="35">
        <v>0</v>
      </c>
      <c r="O4060" s="35">
        <v>0</v>
      </c>
      <c r="P4060" s="36">
        <v>12</v>
      </c>
      <c r="Q4060" s="37">
        <v>86</v>
      </c>
      <c r="R4060" s="36">
        <v>0</v>
      </c>
      <c r="S4060" s="39">
        <f t="shared" si="135"/>
        <v>86</v>
      </c>
      <c r="T4060" s="34" t="s">
        <v>29</v>
      </c>
      <c r="U4060" s="12">
        <f t="shared" si="137"/>
        <v>7.5117383971725307</v>
      </c>
      <c r="V4060" s="8">
        <f t="shared" si="136"/>
        <v>86</v>
      </c>
    </row>
    <row r="4061" spans="1:28">
      <c r="A4061" s="34" t="s">
        <v>19</v>
      </c>
      <c r="B4061" s="34" t="s">
        <v>68</v>
      </c>
      <c r="C4061" s="5" t="s">
        <v>131</v>
      </c>
      <c r="D4061" s="35" t="s">
        <v>89</v>
      </c>
      <c r="E4061" s="36" t="s">
        <v>17</v>
      </c>
      <c r="F4061" s="37">
        <v>0</v>
      </c>
      <c r="G4061" s="38">
        <v>-0.04</v>
      </c>
      <c r="H4061" s="34">
        <v>0.9815499277679185</v>
      </c>
      <c r="I4061" s="35">
        <v>1751.3514735630163</v>
      </c>
      <c r="J4061" s="35">
        <v>0.97167387302878316</v>
      </c>
      <c r="K4061" s="35">
        <v>-0.67480283683904263</v>
      </c>
      <c r="L4061" s="35">
        <v>0</v>
      </c>
      <c r="M4061" s="35">
        <v>0</v>
      </c>
      <c r="N4061" s="35">
        <v>0</v>
      </c>
      <c r="O4061" s="35">
        <v>0</v>
      </c>
      <c r="P4061" s="36">
        <v>12</v>
      </c>
      <c r="Q4061" s="37">
        <v>86</v>
      </c>
      <c r="R4061" s="36">
        <v>0</v>
      </c>
      <c r="S4061" s="39">
        <f t="shared" si="135"/>
        <v>86</v>
      </c>
      <c r="T4061" s="34" t="s">
        <v>29</v>
      </c>
      <c r="U4061" s="12">
        <f t="shared" si="137"/>
        <v>7.3237488991090407</v>
      </c>
      <c r="V4061" s="8">
        <f t="shared" si="136"/>
        <v>86</v>
      </c>
    </row>
    <row r="4062" spans="1:28">
      <c r="A4062" s="34" t="s">
        <v>19</v>
      </c>
      <c r="B4062" s="34" t="s">
        <v>68</v>
      </c>
      <c r="C4062" s="5" t="s">
        <v>130</v>
      </c>
      <c r="D4062" s="35" t="s">
        <v>89</v>
      </c>
      <c r="E4062" s="36" t="s">
        <v>15</v>
      </c>
      <c r="F4062" s="37">
        <v>50</v>
      </c>
      <c r="G4062" s="38">
        <v>-0.04</v>
      </c>
      <c r="H4062" s="34">
        <v>0.99180513709870566</v>
      </c>
      <c r="I4062" s="35">
        <v>10.42550495629664</v>
      </c>
      <c r="J4062" s="35">
        <v>0.96347764610806219</v>
      </c>
      <c r="K4062" s="35">
        <v>-0.60887924809100102</v>
      </c>
      <c r="L4062" s="35">
        <v>0</v>
      </c>
      <c r="M4062" s="35">
        <v>0</v>
      </c>
      <c r="N4062" s="35">
        <v>0</v>
      </c>
      <c r="O4062" s="35">
        <v>0</v>
      </c>
      <c r="P4062" s="36">
        <v>12</v>
      </c>
      <c r="Q4062" s="37">
        <v>86</v>
      </c>
      <c r="R4062" s="36">
        <v>0</v>
      </c>
      <c r="S4062" s="39">
        <f t="shared" si="135"/>
        <v>86</v>
      </c>
      <c r="T4062" s="34" t="s">
        <v>29</v>
      </c>
      <c r="U4062" s="12">
        <f t="shared" si="137"/>
        <v>2.8222951451443361E-2</v>
      </c>
      <c r="V4062" s="8">
        <f t="shared" si="136"/>
        <v>86</v>
      </c>
    </row>
    <row r="4063" spans="1:28">
      <c r="A4063" s="34" t="s">
        <v>19</v>
      </c>
      <c r="B4063" s="34" t="s">
        <v>68</v>
      </c>
      <c r="C4063" s="5" t="s">
        <v>131</v>
      </c>
      <c r="D4063" s="35" t="s">
        <v>89</v>
      </c>
      <c r="E4063" s="36" t="s">
        <v>15</v>
      </c>
      <c r="F4063" s="37">
        <v>50</v>
      </c>
      <c r="G4063" s="38">
        <v>-0.04</v>
      </c>
      <c r="H4063" s="34">
        <v>0.98661745035826154</v>
      </c>
      <c r="I4063" s="35">
        <v>-0.13324319822049469</v>
      </c>
      <c r="J4063" s="35">
        <v>13.176610410890712</v>
      </c>
      <c r="K4063" s="35">
        <v>1.2479801999089897</v>
      </c>
      <c r="L4063" s="35">
        <v>1.0623680773890474</v>
      </c>
      <c r="M4063" s="35">
        <v>1.1648774546050884E-2</v>
      </c>
      <c r="N4063" s="35">
        <v>0</v>
      </c>
      <c r="O4063" s="35">
        <v>0</v>
      </c>
      <c r="P4063" s="36">
        <v>12</v>
      </c>
      <c r="Q4063" s="37">
        <v>86</v>
      </c>
      <c r="R4063" s="36">
        <v>10</v>
      </c>
      <c r="S4063" s="39">
        <f t="shared" si="135"/>
        <v>86</v>
      </c>
      <c r="T4063" s="34" t="s">
        <v>44</v>
      </c>
      <c r="U4063" s="12">
        <f>(alpha+(beta/(1+EXP((((-1)*ceta)+(delta*LN(speed)))+(epsilon*speed)))))</f>
        <v>1.35500110573952E-2</v>
      </c>
      <c r="V4063" s="8">
        <f t="shared" si="136"/>
        <v>86</v>
      </c>
    </row>
    <row r="4064" spans="1:28">
      <c r="A4064" s="34" t="s">
        <v>19</v>
      </c>
      <c r="B4064" s="34" t="s">
        <v>68</v>
      </c>
      <c r="C4064" s="5" t="s">
        <v>130</v>
      </c>
      <c r="D4064" s="35" t="s">
        <v>89</v>
      </c>
      <c r="E4064" s="36" t="s">
        <v>16</v>
      </c>
      <c r="F4064" s="37">
        <v>50</v>
      </c>
      <c r="G4064" s="38">
        <v>-0.04</v>
      </c>
      <c r="H4064" s="34">
        <v>0.9758960108673892</v>
      </c>
      <c r="I4064" s="35">
        <v>-0.39655728765087273</v>
      </c>
      <c r="J4064" s="35">
        <v>7.4751813055459353</v>
      </c>
      <c r="K4064" s="35">
        <v>2.7860571875438942</v>
      </c>
      <c r="L4064" s="35">
        <v>1.2832262891146762</v>
      </c>
      <c r="M4064" s="35">
        <v>-1.2931108820860974E-3</v>
      </c>
      <c r="N4064" s="35">
        <v>0</v>
      </c>
      <c r="O4064" s="35">
        <v>0</v>
      </c>
      <c r="P4064" s="36">
        <v>12</v>
      </c>
      <c r="Q4064" s="37">
        <v>86</v>
      </c>
      <c r="R4064" s="36">
        <v>10</v>
      </c>
      <c r="S4064" s="39">
        <f t="shared" si="135"/>
        <v>86</v>
      </c>
      <c r="T4064" s="34" t="s">
        <v>44</v>
      </c>
      <c r="U4064" s="12">
        <f>(alpha+(beta/(1+EXP((((-1)*ceta)+(delta*LN(speed)))+(epsilon*speed)))))</f>
        <v>2.4471378214957762E-2</v>
      </c>
      <c r="V4064" s="8">
        <f t="shared" si="136"/>
        <v>86</v>
      </c>
    </row>
    <row r="4065" spans="1:28">
      <c r="A4065" s="34" t="s">
        <v>19</v>
      </c>
      <c r="B4065" s="34" t="s">
        <v>68</v>
      </c>
      <c r="C4065" s="5" t="s">
        <v>131</v>
      </c>
      <c r="D4065" s="35" t="s">
        <v>89</v>
      </c>
      <c r="E4065" s="36" t="s">
        <v>16</v>
      </c>
      <c r="F4065" s="37">
        <v>50</v>
      </c>
      <c r="G4065" s="38">
        <v>-0.04</v>
      </c>
      <c r="H4065" s="34">
        <v>0.97528478917921391</v>
      </c>
      <c r="I4065" s="35">
        <v>-1.1005928388735482</v>
      </c>
      <c r="J4065" s="35">
        <v>20.117934708700535</v>
      </c>
      <c r="K4065" s="35">
        <v>3.3094543860632655</v>
      </c>
      <c r="L4065" s="35">
        <v>1.4105579485924804</v>
      </c>
      <c r="M4065" s="35">
        <v>-2.3255903033924815E-3</v>
      </c>
      <c r="N4065" s="35">
        <v>0</v>
      </c>
      <c r="O4065" s="35">
        <v>0</v>
      </c>
      <c r="P4065" s="36">
        <v>12</v>
      </c>
      <c r="Q4065" s="37">
        <v>86</v>
      </c>
      <c r="R4065" s="36">
        <v>10</v>
      </c>
      <c r="S4065" s="39">
        <f t="shared" si="135"/>
        <v>86</v>
      </c>
      <c r="T4065" s="34" t="s">
        <v>44</v>
      </c>
      <c r="U4065" s="12">
        <f>(alpha+(beta/(1+EXP((((-1)*ceta)+(delta*LN(speed)))+(epsilon*speed)))))</f>
        <v>8.162265091835974E-2</v>
      </c>
      <c r="V4065" s="8">
        <f t="shared" si="136"/>
        <v>86</v>
      </c>
    </row>
    <row r="4066" spans="1:28">
      <c r="A4066" s="34" t="s">
        <v>19</v>
      </c>
      <c r="B4066" s="34" t="s">
        <v>68</v>
      </c>
      <c r="C4066" s="5" t="s">
        <v>130</v>
      </c>
      <c r="D4066" s="35" t="s">
        <v>89</v>
      </c>
      <c r="E4066" s="36" t="s">
        <v>14</v>
      </c>
      <c r="F4066" s="37">
        <v>50</v>
      </c>
      <c r="G4066" s="38">
        <v>-0.04</v>
      </c>
      <c r="H4066" s="34">
        <v>0.99377415307867156</v>
      </c>
      <c r="I4066" s="35">
        <v>1.4138663954726765</v>
      </c>
      <c r="J4066" s="35">
        <v>0.98312887695192375</v>
      </c>
      <c r="K4066" s="35">
        <v>-0.94333672638727339</v>
      </c>
      <c r="L4066" s="35">
        <v>0</v>
      </c>
      <c r="M4066" s="35">
        <v>0</v>
      </c>
      <c r="N4066" s="35">
        <v>0</v>
      </c>
      <c r="O4066" s="35">
        <v>0</v>
      </c>
      <c r="P4066" s="36">
        <v>12</v>
      </c>
      <c r="Q4066" s="37">
        <v>86</v>
      </c>
      <c r="R4066" s="36">
        <v>0</v>
      </c>
      <c r="S4066" s="39">
        <f t="shared" si="135"/>
        <v>86</v>
      </c>
      <c r="T4066" s="34" t="s">
        <v>29</v>
      </c>
      <c r="U4066" s="12">
        <f t="shared" ref="U4066:U4071" si="138">((alpha*(beta^speed))*(speed^ceta))</f>
        <v>4.8980572848961621E-3</v>
      </c>
      <c r="V4066" s="8">
        <f t="shared" si="136"/>
        <v>86</v>
      </c>
    </row>
    <row r="4067" spans="1:28">
      <c r="A4067" s="34" t="s">
        <v>19</v>
      </c>
      <c r="B4067" s="34" t="s">
        <v>68</v>
      </c>
      <c r="C4067" s="5" t="s">
        <v>131</v>
      </c>
      <c r="D4067" s="35" t="s">
        <v>89</v>
      </c>
      <c r="E4067" s="36" t="s">
        <v>14</v>
      </c>
      <c r="F4067" s="37">
        <v>50</v>
      </c>
      <c r="G4067" s="38">
        <v>-0.04</v>
      </c>
      <c r="H4067" s="34">
        <v>0.99301754499108152</v>
      </c>
      <c r="I4067" s="35">
        <v>0.52340678175251987</v>
      </c>
      <c r="J4067" s="35">
        <v>0.98242505176070027</v>
      </c>
      <c r="K4067" s="35">
        <v>-0.87308508245519167</v>
      </c>
      <c r="L4067" s="35">
        <v>0</v>
      </c>
      <c r="M4067" s="35">
        <v>0</v>
      </c>
      <c r="N4067" s="35">
        <v>0</v>
      </c>
      <c r="O4067" s="35">
        <v>0</v>
      </c>
      <c r="P4067" s="36">
        <v>12</v>
      </c>
      <c r="Q4067" s="37">
        <v>86</v>
      </c>
      <c r="R4067" s="36">
        <v>0</v>
      </c>
      <c r="S4067" s="39">
        <f t="shared" si="135"/>
        <v>86</v>
      </c>
      <c r="T4067" s="34" t="s">
        <v>29</v>
      </c>
      <c r="U4067" s="12">
        <f t="shared" si="138"/>
        <v>2.3313552133815908E-3</v>
      </c>
      <c r="V4067" s="8">
        <f t="shared" si="136"/>
        <v>86</v>
      </c>
      <c r="AB4067" s="41"/>
    </row>
    <row r="4068" spans="1:28">
      <c r="A4068" s="34" t="s">
        <v>19</v>
      </c>
      <c r="B4068" s="34" t="s">
        <v>68</v>
      </c>
      <c r="C4068" s="5" t="s">
        <v>130</v>
      </c>
      <c r="D4068" s="35" t="s">
        <v>89</v>
      </c>
      <c r="E4068" s="36" t="s">
        <v>18</v>
      </c>
      <c r="F4068" s="37">
        <v>50</v>
      </c>
      <c r="G4068" s="38">
        <v>-0.04</v>
      </c>
      <c r="H4068" s="34">
        <v>0.9880497726864732</v>
      </c>
      <c r="I4068" s="35">
        <v>0.41314754036184487</v>
      </c>
      <c r="J4068" s="35">
        <v>0.98809674869990038</v>
      </c>
      <c r="K4068" s="35">
        <v>-0.76345759312492456</v>
      </c>
      <c r="L4068" s="35">
        <v>0</v>
      </c>
      <c r="M4068" s="35">
        <v>0</v>
      </c>
      <c r="N4068" s="35">
        <v>0</v>
      </c>
      <c r="O4068" s="35">
        <v>0</v>
      </c>
      <c r="P4068" s="36">
        <v>12</v>
      </c>
      <c r="Q4068" s="37">
        <v>86</v>
      </c>
      <c r="R4068" s="36">
        <v>0</v>
      </c>
      <c r="S4068" s="39">
        <f t="shared" si="135"/>
        <v>86</v>
      </c>
      <c r="T4068" s="34" t="s">
        <v>29</v>
      </c>
      <c r="U4068" s="12">
        <f t="shared" si="138"/>
        <v>4.9198525035368213E-3</v>
      </c>
      <c r="V4068" s="8">
        <f t="shared" si="136"/>
        <v>86</v>
      </c>
      <c r="AB4068" s="41"/>
    </row>
    <row r="4069" spans="1:28">
      <c r="A4069" s="34" t="s">
        <v>19</v>
      </c>
      <c r="B4069" s="34" t="s">
        <v>68</v>
      </c>
      <c r="C4069" s="5" t="s">
        <v>131</v>
      </c>
      <c r="D4069" s="35" t="s">
        <v>89</v>
      </c>
      <c r="E4069" s="36" t="s">
        <v>18</v>
      </c>
      <c r="F4069" s="37">
        <v>50</v>
      </c>
      <c r="G4069" s="38">
        <v>-0.04</v>
      </c>
      <c r="H4069" s="34">
        <v>0.97972819468449579</v>
      </c>
      <c r="I4069" s="35">
        <v>0.46647266162070872</v>
      </c>
      <c r="J4069" s="35">
        <v>0.91708951710677167</v>
      </c>
      <c r="K4069" s="35">
        <v>-0.27007193030452292</v>
      </c>
      <c r="L4069" s="35">
        <v>0</v>
      </c>
      <c r="M4069" s="35">
        <v>0</v>
      </c>
      <c r="N4069" s="35">
        <v>0</v>
      </c>
      <c r="O4069" s="35">
        <v>0</v>
      </c>
      <c r="P4069" s="36">
        <v>12</v>
      </c>
      <c r="Q4069" s="37">
        <v>86</v>
      </c>
      <c r="R4069" s="36">
        <v>0</v>
      </c>
      <c r="S4069" s="39">
        <f t="shared" si="135"/>
        <v>86</v>
      </c>
      <c r="T4069" s="34" t="s">
        <v>29</v>
      </c>
      <c r="U4069" s="12">
        <f t="shared" si="138"/>
        <v>8.1993831026712653E-5</v>
      </c>
      <c r="V4069" s="8">
        <f t="shared" si="136"/>
        <v>86</v>
      </c>
      <c r="AB4069" s="41"/>
    </row>
    <row r="4070" spans="1:28">
      <c r="A4070" s="34" t="s">
        <v>19</v>
      </c>
      <c r="B4070" s="34" t="s">
        <v>68</v>
      </c>
      <c r="C4070" s="5" t="s">
        <v>130</v>
      </c>
      <c r="D4070" s="35" t="s">
        <v>89</v>
      </c>
      <c r="E4070" s="36" t="s">
        <v>17</v>
      </c>
      <c r="F4070" s="37">
        <v>50</v>
      </c>
      <c r="G4070" s="38">
        <v>-0.04</v>
      </c>
      <c r="H4070" s="34">
        <v>0.97019345983678706</v>
      </c>
      <c r="I4070" s="35">
        <v>946.96051979130152</v>
      </c>
      <c r="J4070" s="35">
        <v>0.96291273236471109</v>
      </c>
      <c r="K4070" s="35">
        <v>-0.39070636271054365</v>
      </c>
      <c r="L4070" s="35">
        <v>0</v>
      </c>
      <c r="M4070" s="35">
        <v>0</v>
      </c>
      <c r="N4070" s="35">
        <v>0</v>
      </c>
      <c r="O4070" s="35">
        <v>0</v>
      </c>
      <c r="P4070" s="36">
        <v>12</v>
      </c>
      <c r="Q4070" s="37">
        <v>86</v>
      </c>
      <c r="R4070" s="36">
        <v>0</v>
      </c>
      <c r="S4070" s="39">
        <f t="shared" si="135"/>
        <v>86</v>
      </c>
      <c r="T4070" s="34" t="s">
        <v>29</v>
      </c>
      <c r="U4070" s="12">
        <f t="shared" si="138"/>
        <v>6.4414989538391216</v>
      </c>
      <c r="V4070" s="8">
        <f t="shared" si="136"/>
        <v>86</v>
      </c>
    </row>
    <row r="4071" spans="1:28">
      <c r="A4071" s="34" t="s">
        <v>19</v>
      </c>
      <c r="B4071" s="34" t="s">
        <v>68</v>
      </c>
      <c r="C4071" s="5" t="s">
        <v>131</v>
      </c>
      <c r="D4071" s="35" t="s">
        <v>89</v>
      </c>
      <c r="E4071" s="36" t="s">
        <v>17</v>
      </c>
      <c r="F4071" s="37">
        <v>50</v>
      </c>
      <c r="G4071" s="38">
        <v>-0.04</v>
      </c>
      <c r="H4071" s="34">
        <v>0.97187750586859278</v>
      </c>
      <c r="I4071" s="35">
        <v>934.93514705512973</v>
      </c>
      <c r="J4071" s="35">
        <v>0.96262218517150544</v>
      </c>
      <c r="K4071" s="35">
        <v>-0.39093104656138655</v>
      </c>
      <c r="L4071" s="35">
        <v>0</v>
      </c>
      <c r="M4071" s="35">
        <v>0</v>
      </c>
      <c r="N4071" s="35">
        <v>0</v>
      </c>
      <c r="O4071" s="35">
        <v>0</v>
      </c>
      <c r="P4071" s="36">
        <v>12</v>
      </c>
      <c r="Q4071" s="37">
        <v>86</v>
      </c>
      <c r="R4071" s="36">
        <v>0</v>
      </c>
      <c r="S4071" s="39">
        <f t="shared" si="135"/>
        <v>86</v>
      </c>
      <c r="T4071" s="34" t="s">
        <v>29</v>
      </c>
      <c r="U4071" s="12">
        <f t="shared" si="138"/>
        <v>6.1905680047318477</v>
      </c>
      <c r="V4071" s="8">
        <f t="shared" si="136"/>
        <v>86</v>
      </c>
    </row>
    <row r="4072" spans="1:28">
      <c r="A4072" s="34" t="s">
        <v>19</v>
      </c>
      <c r="B4072" s="34" t="s">
        <v>68</v>
      </c>
      <c r="C4072" s="5" t="s">
        <v>130</v>
      </c>
      <c r="D4072" s="35" t="s">
        <v>89</v>
      </c>
      <c r="E4072" s="36" t="s">
        <v>15</v>
      </c>
      <c r="F4072" s="37">
        <v>100</v>
      </c>
      <c r="G4072" s="38">
        <v>-0.04</v>
      </c>
      <c r="H4072" s="34">
        <v>0.99093922941384538</v>
      </c>
      <c r="I4072" s="35">
        <v>-0.13177290682010728</v>
      </c>
      <c r="J4072" s="35">
        <v>3.4253679479682178</v>
      </c>
      <c r="K4072" s="35">
        <v>3.9757385469485875</v>
      </c>
      <c r="L4072" s="35">
        <v>1.6922809468034876</v>
      </c>
      <c r="M4072" s="35">
        <v>-4.3792223239186943E-3</v>
      </c>
      <c r="N4072" s="35">
        <v>0</v>
      </c>
      <c r="O4072" s="35">
        <v>0</v>
      </c>
      <c r="P4072" s="36">
        <v>12</v>
      </c>
      <c r="Q4072" s="37">
        <v>86</v>
      </c>
      <c r="R4072" s="36">
        <v>10</v>
      </c>
      <c r="S4072" s="39">
        <f t="shared" si="135"/>
        <v>86</v>
      </c>
      <c r="T4072" s="34" t="s">
        <v>44</v>
      </c>
      <c r="U4072" s="12">
        <f>(alpha+(beta/(1+EXP((((-1)*ceta)+(delta*LN(speed)))+(epsilon*speed)))))</f>
        <v>4.2454350077195113E-3</v>
      </c>
      <c r="V4072" s="8">
        <f t="shared" si="136"/>
        <v>86</v>
      </c>
    </row>
    <row r="4073" spans="1:28">
      <c r="A4073" s="34" t="s">
        <v>19</v>
      </c>
      <c r="B4073" s="34" t="s">
        <v>68</v>
      </c>
      <c r="C4073" s="5" t="s">
        <v>131</v>
      </c>
      <c r="D4073" s="35" t="s">
        <v>89</v>
      </c>
      <c r="E4073" s="36" t="s">
        <v>15</v>
      </c>
      <c r="F4073" s="37">
        <v>100</v>
      </c>
      <c r="G4073" s="38">
        <v>-0.04</v>
      </c>
      <c r="H4073" s="34">
        <v>0.98153696193457352</v>
      </c>
      <c r="I4073" s="35">
        <v>-0.26348568135989731</v>
      </c>
      <c r="J4073" s="35">
        <v>5.2650717425692442</v>
      </c>
      <c r="K4073" s="35">
        <v>3.6321854807232734</v>
      </c>
      <c r="L4073" s="35">
        <v>1.5328032101152311</v>
      </c>
      <c r="M4073" s="35">
        <v>-3.3024173357991578E-3</v>
      </c>
      <c r="N4073" s="35">
        <v>0</v>
      </c>
      <c r="O4073" s="35">
        <v>0</v>
      </c>
      <c r="P4073" s="36">
        <v>12</v>
      </c>
      <c r="Q4073" s="37">
        <v>86</v>
      </c>
      <c r="R4073" s="36">
        <v>10</v>
      </c>
      <c r="S4073" s="39">
        <f t="shared" si="135"/>
        <v>86</v>
      </c>
      <c r="T4073" s="34" t="s">
        <v>44</v>
      </c>
      <c r="U4073" s="12">
        <f>(alpha+(beta/(1+EXP((((-1)*ceta)+(delta*LN(speed)))+(epsilon*speed)))))</f>
        <v>8.1431258171497101E-3</v>
      </c>
      <c r="V4073" s="8">
        <f t="shared" si="136"/>
        <v>86</v>
      </c>
    </row>
    <row r="4074" spans="1:28">
      <c r="A4074" s="34" t="s">
        <v>19</v>
      </c>
      <c r="B4074" s="34" t="s">
        <v>68</v>
      </c>
      <c r="C4074" s="5" t="s">
        <v>130</v>
      </c>
      <c r="D4074" s="35" t="s">
        <v>89</v>
      </c>
      <c r="E4074" s="36" t="s">
        <v>16</v>
      </c>
      <c r="F4074" s="37">
        <v>100</v>
      </c>
      <c r="G4074" s="38">
        <v>-0.04</v>
      </c>
      <c r="H4074" s="34">
        <v>0.9687312992067536</v>
      </c>
      <c r="I4074" s="35">
        <v>-0.4066675532435447</v>
      </c>
      <c r="J4074" s="35">
        <v>5.4571025806634053</v>
      </c>
      <c r="K4074" s="35">
        <v>3.9290586326312535</v>
      </c>
      <c r="L4074" s="35">
        <v>1.4978446705283877</v>
      </c>
      <c r="M4074" s="35">
        <v>-3.2987755290662265E-3</v>
      </c>
      <c r="N4074" s="35">
        <v>0</v>
      </c>
      <c r="O4074" s="35">
        <v>0</v>
      </c>
      <c r="P4074" s="36">
        <v>12</v>
      </c>
      <c r="Q4074" s="37">
        <v>86</v>
      </c>
      <c r="R4074" s="36">
        <v>10</v>
      </c>
      <c r="S4074" s="39">
        <f t="shared" si="135"/>
        <v>86</v>
      </c>
      <c r="T4074" s="34" t="s">
        <v>44</v>
      </c>
      <c r="U4074" s="12">
        <f>(alpha+(beta/(1+EXP((((-1)*ceta)+(delta*LN(speed)))+(epsilon*speed)))))</f>
        <v>2.3192570924913836E-2</v>
      </c>
      <c r="V4074" s="8">
        <f t="shared" si="136"/>
        <v>86</v>
      </c>
    </row>
    <row r="4075" spans="1:28">
      <c r="A4075" s="34" t="s">
        <v>19</v>
      </c>
      <c r="B4075" s="34" t="s">
        <v>68</v>
      </c>
      <c r="C4075" s="5" t="s">
        <v>131</v>
      </c>
      <c r="D4075" s="35" t="s">
        <v>89</v>
      </c>
      <c r="E4075" s="36" t="s">
        <v>16</v>
      </c>
      <c r="F4075" s="37">
        <v>100</v>
      </c>
      <c r="G4075" s="38">
        <v>-0.04</v>
      </c>
      <c r="H4075" s="34">
        <v>0.96839538362918742</v>
      </c>
      <c r="I4075" s="35">
        <v>-1.0768605492900785</v>
      </c>
      <c r="J4075" s="35">
        <v>15.431958621813269</v>
      </c>
      <c r="K4075" s="35">
        <v>4.4454524357509575</v>
      </c>
      <c r="L4075" s="35">
        <v>1.6404283277247953</v>
      </c>
      <c r="M4075" s="35">
        <v>-4.0906791167523021E-3</v>
      </c>
      <c r="N4075" s="35">
        <v>0</v>
      </c>
      <c r="O4075" s="35">
        <v>0</v>
      </c>
      <c r="P4075" s="36">
        <v>12</v>
      </c>
      <c r="Q4075" s="37">
        <v>86</v>
      </c>
      <c r="R4075" s="36">
        <v>10</v>
      </c>
      <c r="S4075" s="39">
        <f t="shared" si="135"/>
        <v>86</v>
      </c>
      <c r="T4075" s="34" t="s">
        <v>44</v>
      </c>
      <c r="U4075" s="12">
        <f>(alpha+(beta/(1+EXP((((-1)*ceta)+(delta*LN(speed)))+(epsilon*speed)))))</f>
        <v>8.3236033561716827E-2</v>
      </c>
      <c r="V4075" s="8">
        <f t="shared" si="136"/>
        <v>86</v>
      </c>
    </row>
    <row r="4076" spans="1:28">
      <c r="A4076" s="34" t="s">
        <v>19</v>
      </c>
      <c r="B4076" s="34" t="s">
        <v>68</v>
      </c>
      <c r="C4076" s="5" t="s">
        <v>130</v>
      </c>
      <c r="D4076" s="35" t="s">
        <v>89</v>
      </c>
      <c r="E4076" s="36" t="s">
        <v>14</v>
      </c>
      <c r="F4076" s="37">
        <v>100</v>
      </c>
      <c r="G4076" s="38">
        <v>-0.04</v>
      </c>
      <c r="H4076" s="34">
        <v>0.99254775182578692</v>
      </c>
      <c r="I4076" s="35">
        <v>1.4921217214498599</v>
      </c>
      <c r="J4076" s="35">
        <v>9.6757904330040195E-2</v>
      </c>
      <c r="K4076" s="35">
        <v>0.43718118029994785</v>
      </c>
      <c r="L4076" s="35">
        <v>0</v>
      </c>
      <c r="M4076" s="35">
        <v>0</v>
      </c>
      <c r="N4076" s="35">
        <v>0</v>
      </c>
      <c r="O4076" s="35">
        <v>0</v>
      </c>
      <c r="P4076" s="36">
        <v>12</v>
      </c>
      <c r="Q4076" s="37">
        <v>86</v>
      </c>
      <c r="R4076" s="36">
        <v>2</v>
      </c>
      <c r="S4076" s="39">
        <f t="shared" si="135"/>
        <v>86</v>
      </c>
      <c r="T4076" s="34" t="s">
        <v>31</v>
      </c>
      <c r="U4076" s="12">
        <f>((alpha+(beta*speed))^((-1)/ceta))</f>
        <v>5.3869224026315441E-3</v>
      </c>
      <c r="V4076" s="8">
        <f t="shared" si="136"/>
        <v>86</v>
      </c>
      <c r="AB4076" s="41"/>
    </row>
    <row r="4077" spans="1:28">
      <c r="A4077" s="34" t="s">
        <v>19</v>
      </c>
      <c r="B4077" s="34" t="s">
        <v>68</v>
      </c>
      <c r="C4077" s="5" t="s">
        <v>131</v>
      </c>
      <c r="D4077" s="35" t="s">
        <v>89</v>
      </c>
      <c r="E4077" s="36" t="s">
        <v>14</v>
      </c>
      <c r="F4077" s="37">
        <v>100</v>
      </c>
      <c r="G4077" s="38">
        <v>-0.04</v>
      </c>
      <c r="H4077" s="34">
        <v>0.99174914571301998</v>
      </c>
      <c r="I4077" s="35">
        <v>0.43281216320746146</v>
      </c>
      <c r="J4077" s="35">
        <v>0.97962221739281752</v>
      </c>
      <c r="K4077" s="35">
        <v>-0.79201805879706599</v>
      </c>
      <c r="L4077" s="35">
        <v>0</v>
      </c>
      <c r="M4077" s="35">
        <v>0</v>
      </c>
      <c r="N4077" s="35">
        <v>0</v>
      </c>
      <c r="O4077" s="35">
        <v>0</v>
      </c>
      <c r="P4077" s="36">
        <v>12</v>
      </c>
      <c r="Q4077" s="37">
        <v>86</v>
      </c>
      <c r="R4077" s="36">
        <v>0</v>
      </c>
      <c r="S4077" s="39">
        <f t="shared" si="135"/>
        <v>86</v>
      </c>
      <c r="T4077" s="34" t="s">
        <v>29</v>
      </c>
      <c r="U4077" s="12">
        <f>((alpha*(beta^speed))*(speed^ceta))</f>
        <v>2.1636330139368698E-3</v>
      </c>
      <c r="V4077" s="8">
        <f t="shared" si="136"/>
        <v>86</v>
      </c>
      <c r="AB4077" s="41"/>
    </row>
    <row r="4078" spans="1:28">
      <c r="A4078" s="34" t="s">
        <v>19</v>
      </c>
      <c r="B4078" s="34" t="s">
        <v>68</v>
      </c>
      <c r="C4078" s="5" t="s">
        <v>130</v>
      </c>
      <c r="D4078" s="35" t="s">
        <v>89</v>
      </c>
      <c r="E4078" s="36" t="s">
        <v>18</v>
      </c>
      <c r="F4078" s="37">
        <v>100</v>
      </c>
      <c r="G4078" s="38">
        <v>-0.04</v>
      </c>
      <c r="H4078" s="34">
        <v>0.98465614640158972</v>
      </c>
      <c r="I4078" s="35">
        <v>0.35682590480198523</v>
      </c>
      <c r="J4078" s="35">
        <v>0.98549213391105106</v>
      </c>
      <c r="K4078" s="35">
        <v>-0.6829483655712848</v>
      </c>
      <c r="L4078" s="35">
        <v>0</v>
      </c>
      <c r="M4078" s="35">
        <v>0</v>
      </c>
      <c r="N4078" s="35">
        <v>0</v>
      </c>
      <c r="O4078" s="35">
        <v>0</v>
      </c>
      <c r="P4078" s="36">
        <v>12</v>
      </c>
      <c r="Q4078" s="37">
        <v>86</v>
      </c>
      <c r="R4078" s="36">
        <v>0</v>
      </c>
      <c r="S4078" s="39">
        <f t="shared" si="135"/>
        <v>86</v>
      </c>
      <c r="T4078" s="34" t="s">
        <v>29</v>
      </c>
      <c r="U4078" s="12">
        <f>((alpha*(beta^speed))*(speed^ceta))</f>
        <v>4.8469190241639537E-3</v>
      </c>
      <c r="V4078" s="8">
        <f t="shared" si="136"/>
        <v>86</v>
      </c>
      <c r="AB4078" s="41"/>
    </row>
    <row r="4079" spans="1:28">
      <c r="A4079" s="34" t="s">
        <v>19</v>
      </c>
      <c r="B4079" s="34" t="s">
        <v>68</v>
      </c>
      <c r="C4079" s="5" t="s">
        <v>131</v>
      </c>
      <c r="D4079" s="35" t="s">
        <v>89</v>
      </c>
      <c r="E4079" s="36" t="s">
        <v>18</v>
      </c>
      <c r="F4079" s="37">
        <v>100</v>
      </c>
      <c r="G4079" s="38">
        <v>-0.04</v>
      </c>
      <c r="H4079" s="34">
        <v>0.97834897437039658</v>
      </c>
      <c r="I4079" s="35">
        <v>0.3105603565517594</v>
      </c>
      <c r="J4079" s="35">
        <v>0.91122512798937949</v>
      </c>
      <c r="K4079" s="35">
        <v>-6.1460745436753658E-2</v>
      </c>
      <c r="L4079" s="35">
        <v>0</v>
      </c>
      <c r="M4079" s="35">
        <v>0</v>
      </c>
      <c r="N4079" s="35">
        <v>0</v>
      </c>
      <c r="O4079" s="35">
        <v>0</v>
      </c>
      <c r="P4079" s="36">
        <v>12</v>
      </c>
      <c r="Q4079" s="37">
        <v>86</v>
      </c>
      <c r="R4079" s="36">
        <v>0</v>
      </c>
      <c r="S4079" s="39">
        <f t="shared" si="135"/>
        <v>86</v>
      </c>
      <c r="T4079" s="34" t="s">
        <v>29</v>
      </c>
      <c r="U4079" s="12">
        <f>((alpha*(beta^speed))*(speed^ceta))</f>
        <v>7.962682751686776E-5</v>
      </c>
      <c r="V4079" s="8">
        <f t="shared" si="136"/>
        <v>86</v>
      </c>
      <c r="AB4079" s="41"/>
    </row>
    <row r="4080" spans="1:28">
      <c r="A4080" s="34" t="s">
        <v>19</v>
      </c>
      <c r="B4080" s="34" t="s">
        <v>68</v>
      </c>
      <c r="C4080" s="5" t="s">
        <v>130</v>
      </c>
      <c r="D4080" s="35" t="s">
        <v>89</v>
      </c>
      <c r="E4080" s="36" t="s">
        <v>17</v>
      </c>
      <c r="F4080" s="37">
        <v>100</v>
      </c>
      <c r="G4080" s="38">
        <v>-0.04</v>
      </c>
      <c r="H4080" s="34">
        <v>0.96149009900544136</v>
      </c>
      <c r="I4080" s="35">
        <v>683.72129673435131</v>
      </c>
      <c r="J4080" s="35">
        <v>0.95826955627943677</v>
      </c>
      <c r="K4080" s="35">
        <v>-0.22788293034089849</v>
      </c>
      <c r="L4080" s="35">
        <v>0</v>
      </c>
      <c r="M4080" s="35">
        <v>0</v>
      </c>
      <c r="N4080" s="35">
        <v>0</v>
      </c>
      <c r="O4080" s="35">
        <v>0</v>
      </c>
      <c r="P4080" s="36">
        <v>12</v>
      </c>
      <c r="Q4080" s="37">
        <v>86</v>
      </c>
      <c r="R4080" s="36">
        <v>0</v>
      </c>
      <c r="S4080" s="39">
        <f t="shared" si="135"/>
        <v>86</v>
      </c>
      <c r="T4080" s="34" t="s">
        <v>29</v>
      </c>
      <c r="U4080" s="12">
        <f>((alpha*(beta^speed))*(speed^ceta))</f>
        <v>6.3384251036125177</v>
      </c>
      <c r="V4080" s="8">
        <f t="shared" si="136"/>
        <v>86</v>
      </c>
    </row>
    <row r="4081" spans="1:28">
      <c r="A4081" s="34" t="s">
        <v>19</v>
      </c>
      <c r="B4081" s="34" t="s">
        <v>68</v>
      </c>
      <c r="C4081" s="5" t="s">
        <v>131</v>
      </c>
      <c r="D4081" s="35" t="s">
        <v>89</v>
      </c>
      <c r="E4081" s="36" t="s">
        <v>17</v>
      </c>
      <c r="F4081" s="37">
        <v>100</v>
      </c>
      <c r="G4081" s="38">
        <v>-0.04</v>
      </c>
      <c r="H4081" s="34">
        <v>0.96337935120046947</v>
      </c>
      <c r="I4081" s="35">
        <v>678.70315627191576</v>
      </c>
      <c r="J4081" s="35">
        <v>0.95805109478663275</v>
      </c>
      <c r="K4081" s="35">
        <v>-0.23159870085105741</v>
      </c>
      <c r="L4081" s="35">
        <v>0</v>
      </c>
      <c r="M4081" s="35">
        <v>0</v>
      </c>
      <c r="N4081" s="35">
        <v>0</v>
      </c>
      <c r="O4081" s="35">
        <v>0</v>
      </c>
      <c r="P4081" s="36">
        <v>12</v>
      </c>
      <c r="Q4081" s="37">
        <v>86</v>
      </c>
      <c r="R4081" s="36">
        <v>0</v>
      </c>
      <c r="S4081" s="39">
        <f t="shared" si="135"/>
        <v>86</v>
      </c>
      <c r="T4081" s="34" t="s">
        <v>29</v>
      </c>
      <c r="U4081" s="12">
        <f>((alpha*(beta^speed))*(speed^ceta))</f>
        <v>6.0684571413470403</v>
      </c>
      <c r="V4081" s="8">
        <f t="shared" si="136"/>
        <v>86</v>
      </c>
    </row>
    <row r="4082" spans="1:28">
      <c r="A4082" s="34" t="s">
        <v>19</v>
      </c>
      <c r="B4082" s="34" t="s">
        <v>68</v>
      </c>
      <c r="C4082" s="5" t="s">
        <v>130</v>
      </c>
      <c r="D4082" s="35" t="s">
        <v>89</v>
      </c>
      <c r="E4082" s="36" t="s">
        <v>15</v>
      </c>
      <c r="F4082" s="37">
        <v>0</v>
      </c>
      <c r="G4082" s="38">
        <v>-0.02</v>
      </c>
      <c r="H4082" s="34">
        <v>0.99364792004164315</v>
      </c>
      <c r="I4082" s="35">
        <v>0.31850483396098317</v>
      </c>
      <c r="J4082" s="35">
        <v>25.201081009344339</v>
      </c>
      <c r="K4082" s="35">
        <v>0.28946317547806988</v>
      </c>
      <c r="L4082" s="35">
        <v>1.0076691588420923</v>
      </c>
      <c r="M4082" s="35">
        <v>3.532876814154353E-2</v>
      </c>
      <c r="N4082" s="35">
        <v>0</v>
      </c>
      <c r="O4082" s="35">
        <v>0</v>
      </c>
      <c r="P4082" s="36">
        <v>12</v>
      </c>
      <c r="Q4082" s="37">
        <v>86</v>
      </c>
      <c r="R4082" s="36">
        <v>10</v>
      </c>
      <c r="S4082" s="39">
        <f t="shared" si="135"/>
        <v>86</v>
      </c>
      <c r="T4082" s="34" t="s">
        <v>44</v>
      </c>
      <c r="U4082" s="12">
        <f>(alpha+(beta/(1+EXP((((-1)*ceta)+(delta*LN(speed)))+(epsilon*speed)))))</f>
        <v>0.33661736304065654</v>
      </c>
      <c r="V4082" s="8">
        <f t="shared" si="136"/>
        <v>86</v>
      </c>
    </row>
    <row r="4083" spans="1:28">
      <c r="A4083" s="34" t="s">
        <v>19</v>
      </c>
      <c r="B4083" s="34" t="s">
        <v>68</v>
      </c>
      <c r="C4083" s="5" t="s">
        <v>131</v>
      </c>
      <c r="D4083" s="35" t="s">
        <v>89</v>
      </c>
      <c r="E4083" s="36" t="s">
        <v>15</v>
      </c>
      <c r="F4083" s="37">
        <v>0</v>
      </c>
      <c r="G4083" s="38">
        <v>-0.02</v>
      </c>
      <c r="H4083" s="34">
        <v>0.99230235041883552</v>
      </c>
      <c r="I4083" s="35">
        <v>70.666132043125842</v>
      </c>
      <c r="J4083" s="35">
        <v>1.0109794600555795</v>
      </c>
      <c r="K4083" s="35">
        <v>-1.3254175429133108</v>
      </c>
      <c r="L4083" s="35">
        <v>0</v>
      </c>
      <c r="M4083" s="35">
        <v>0</v>
      </c>
      <c r="N4083" s="35">
        <v>0</v>
      </c>
      <c r="O4083" s="35">
        <v>0</v>
      </c>
      <c r="P4083" s="36">
        <v>12</v>
      </c>
      <c r="Q4083" s="37">
        <v>86</v>
      </c>
      <c r="R4083" s="36">
        <v>0</v>
      </c>
      <c r="S4083" s="39">
        <f t="shared" si="135"/>
        <v>86</v>
      </c>
      <c r="T4083" s="34" t="s">
        <v>29</v>
      </c>
      <c r="U4083" s="12">
        <f>((alpha*(beta^speed))*(speed^ceta))</f>
        <v>0.49321207825039742</v>
      </c>
      <c r="V4083" s="8">
        <f t="shared" si="136"/>
        <v>86</v>
      </c>
    </row>
    <row r="4084" spans="1:28">
      <c r="A4084" s="34" t="s">
        <v>19</v>
      </c>
      <c r="B4084" s="34" t="s">
        <v>68</v>
      </c>
      <c r="C4084" s="5" t="s">
        <v>130</v>
      </c>
      <c r="D4084" s="35" t="s">
        <v>89</v>
      </c>
      <c r="E4084" s="36" t="s">
        <v>16</v>
      </c>
      <c r="F4084" s="37">
        <v>0</v>
      </c>
      <c r="G4084" s="38">
        <v>-0.02</v>
      </c>
      <c r="H4084" s="34">
        <v>0.98526202502176152</v>
      </c>
      <c r="I4084" s="35">
        <v>0.61241901456134817</v>
      </c>
      <c r="J4084" s="35">
        <v>40.616547053259794</v>
      </c>
      <c r="K4084" s="35">
        <v>-0.30230766114260155</v>
      </c>
      <c r="L4084" s="35">
        <v>0.74762908857671484</v>
      </c>
      <c r="M4084" s="35">
        <v>3.1817841437303054E-2</v>
      </c>
      <c r="N4084" s="35">
        <v>0</v>
      </c>
      <c r="O4084" s="35">
        <v>0</v>
      </c>
      <c r="P4084" s="36">
        <v>12</v>
      </c>
      <c r="Q4084" s="37">
        <v>86</v>
      </c>
      <c r="R4084" s="36">
        <v>10</v>
      </c>
      <c r="S4084" s="39">
        <f t="shared" si="135"/>
        <v>86</v>
      </c>
      <c r="T4084" s="34" t="s">
        <v>44</v>
      </c>
      <c r="U4084" s="12">
        <f>(alpha+(beta/(1+EXP((((-1)*ceta)+(delta*LN(speed)))+(epsilon*speed)))))</f>
        <v>0.68192247314873622</v>
      </c>
      <c r="V4084" s="8">
        <f t="shared" si="136"/>
        <v>86</v>
      </c>
    </row>
    <row r="4085" spans="1:28">
      <c r="A4085" s="34" t="s">
        <v>19</v>
      </c>
      <c r="B4085" s="34" t="s">
        <v>68</v>
      </c>
      <c r="C4085" s="5" t="s">
        <v>131</v>
      </c>
      <c r="D4085" s="35" t="s">
        <v>89</v>
      </c>
      <c r="E4085" s="36" t="s">
        <v>16</v>
      </c>
      <c r="F4085" s="37">
        <v>0</v>
      </c>
      <c r="G4085" s="38">
        <v>-0.02</v>
      </c>
      <c r="H4085" s="34">
        <v>0.98458934124930886</v>
      </c>
      <c r="I4085" s="35">
        <v>1.754400254618016</v>
      </c>
      <c r="J4085" s="35">
        <v>121.88261508331405</v>
      </c>
      <c r="K4085" s="35">
        <v>-0.33110938672453494</v>
      </c>
      <c r="L4085" s="35">
        <v>0.71323475980979678</v>
      </c>
      <c r="M4085" s="35">
        <v>3.4013457418284709E-2</v>
      </c>
      <c r="N4085" s="35">
        <v>0</v>
      </c>
      <c r="O4085" s="35">
        <v>0</v>
      </c>
      <c r="P4085" s="36">
        <v>12</v>
      </c>
      <c r="Q4085" s="37">
        <v>86</v>
      </c>
      <c r="R4085" s="36">
        <v>10</v>
      </c>
      <c r="S4085" s="39">
        <f t="shared" si="135"/>
        <v>86</v>
      </c>
      <c r="T4085" s="34" t="s">
        <v>44</v>
      </c>
      <c r="U4085" s="12">
        <f>(alpha+(beta/(1+EXP((((-1)*ceta)+(delta*LN(speed)))+(epsilon*speed)))))</f>
        <v>1.9499756053848227</v>
      </c>
      <c r="V4085" s="8">
        <f t="shared" si="136"/>
        <v>86</v>
      </c>
    </row>
    <row r="4086" spans="1:28">
      <c r="A4086" s="34" t="s">
        <v>19</v>
      </c>
      <c r="B4086" s="34" t="s">
        <v>68</v>
      </c>
      <c r="C4086" s="5" t="s">
        <v>130</v>
      </c>
      <c r="D4086" s="35" t="s">
        <v>89</v>
      </c>
      <c r="E4086" s="36" t="s">
        <v>14</v>
      </c>
      <c r="F4086" s="37">
        <v>0</v>
      </c>
      <c r="G4086" s="38">
        <v>-0.02</v>
      </c>
      <c r="H4086" s="34">
        <v>0.99451400245843602</v>
      </c>
      <c r="I4086" s="35">
        <v>3.2955197417335276</v>
      </c>
      <c r="J4086" s="35">
        <v>1.0060452673007492</v>
      </c>
      <c r="K4086" s="35">
        <v>-1.3142474406209399</v>
      </c>
      <c r="L4086" s="35">
        <v>0</v>
      </c>
      <c r="M4086" s="35">
        <v>0</v>
      </c>
      <c r="N4086" s="35">
        <v>0</v>
      </c>
      <c r="O4086" s="35">
        <v>0</v>
      </c>
      <c r="P4086" s="36">
        <v>12</v>
      </c>
      <c r="Q4086" s="37">
        <v>86</v>
      </c>
      <c r="R4086" s="36">
        <v>0</v>
      </c>
      <c r="S4086" s="39">
        <f t="shared" si="135"/>
        <v>86</v>
      </c>
      <c r="T4086" s="34" t="s">
        <v>29</v>
      </c>
      <c r="U4086" s="12">
        <f>((alpha*(beta^speed))*(speed^ceta))</f>
        <v>1.5871618015755304E-2</v>
      </c>
      <c r="V4086" s="8">
        <f t="shared" si="136"/>
        <v>86</v>
      </c>
      <c r="AB4086" s="41"/>
    </row>
    <row r="4087" spans="1:28">
      <c r="A4087" s="34" t="s">
        <v>19</v>
      </c>
      <c r="B4087" s="34" t="s">
        <v>68</v>
      </c>
      <c r="C4087" s="5" t="s">
        <v>131</v>
      </c>
      <c r="D4087" s="35" t="s">
        <v>89</v>
      </c>
      <c r="E4087" s="36" t="s">
        <v>14</v>
      </c>
      <c r="F4087" s="37">
        <v>0</v>
      </c>
      <c r="G4087" s="38">
        <v>-0.02</v>
      </c>
      <c r="H4087" s="34">
        <v>0.99476885694339023</v>
      </c>
      <c r="I4087" s="35">
        <v>1.3850212319898423</v>
      </c>
      <c r="J4087" s="35">
        <v>1.0086712582431074</v>
      </c>
      <c r="K4087" s="35">
        <v>-1.2970668616580028</v>
      </c>
      <c r="L4087" s="35">
        <v>0</v>
      </c>
      <c r="M4087" s="35">
        <v>0</v>
      </c>
      <c r="N4087" s="35">
        <v>0</v>
      </c>
      <c r="O4087" s="35">
        <v>0</v>
      </c>
      <c r="P4087" s="36">
        <v>12</v>
      </c>
      <c r="Q4087" s="37">
        <v>86</v>
      </c>
      <c r="R4087" s="36">
        <v>0</v>
      </c>
      <c r="S4087" s="39">
        <f t="shared" si="135"/>
        <v>86</v>
      </c>
      <c r="T4087" s="34" t="s">
        <v>29</v>
      </c>
      <c r="U4087" s="12">
        <f>((alpha*(beta^speed))*(speed^ceta))</f>
        <v>9.0105675255099209E-3</v>
      </c>
      <c r="V4087" s="8">
        <f t="shared" si="136"/>
        <v>86</v>
      </c>
      <c r="AB4087" s="41"/>
    </row>
    <row r="4088" spans="1:28">
      <c r="A4088" s="34" t="s">
        <v>19</v>
      </c>
      <c r="B4088" s="34" t="s">
        <v>68</v>
      </c>
      <c r="C4088" s="5" t="s">
        <v>130</v>
      </c>
      <c r="D4088" s="35" t="s">
        <v>89</v>
      </c>
      <c r="E4088" s="36" t="s">
        <v>18</v>
      </c>
      <c r="F4088" s="37">
        <v>0</v>
      </c>
      <c r="G4088" s="38">
        <v>-0.02</v>
      </c>
      <c r="H4088" s="34">
        <v>0.98927839079160496</v>
      </c>
      <c r="I4088" s="35">
        <v>8.1529637457984569E-2</v>
      </c>
      <c r="J4088" s="35">
        <v>-2.4466082538722311</v>
      </c>
      <c r="K4088" s="35">
        <v>-1.0712358574629688</v>
      </c>
      <c r="L4088" s="35">
        <v>0</v>
      </c>
      <c r="M4088" s="35">
        <v>0</v>
      </c>
      <c r="N4088" s="35">
        <v>0</v>
      </c>
      <c r="O4088" s="35">
        <v>0</v>
      </c>
      <c r="P4088" s="36">
        <v>12</v>
      </c>
      <c r="Q4088" s="37">
        <v>86</v>
      </c>
      <c r="R4088" s="36">
        <v>13</v>
      </c>
      <c r="S4088" s="39">
        <f t="shared" si="135"/>
        <v>86</v>
      </c>
      <c r="T4088" s="34" t="s">
        <v>50</v>
      </c>
      <c r="U4088" s="12">
        <f>EXP((alpha+(beta/speed))+(ceta*LN(speed)))</f>
        <v>8.927884224916369E-3</v>
      </c>
      <c r="V4088" s="8">
        <f t="shared" si="136"/>
        <v>86</v>
      </c>
      <c r="AB4088" s="41"/>
    </row>
    <row r="4089" spans="1:28">
      <c r="A4089" s="34" t="s">
        <v>19</v>
      </c>
      <c r="B4089" s="34" t="s">
        <v>68</v>
      </c>
      <c r="C4089" s="5" t="s">
        <v>131</v>
      </c>
      <c r="D4089" s="35" t="s">
        <v>89</v>
      </c>
      <c r="E4089" s="36" t="s">
        <v>18</v>
      </c>
      <c r="F4089" s="37">
        <v>0</v>
      </c>
      <c r="G4089" s="38">
        <v>-0.02</v>
      </c>
      <c r="H4089" s="34">
        <v>0.97816530267965163</v>
      </c>
      <c r="I4089" s="35">
        <v>0.97678367390369014</v>
      </c>
      <c r="J4089" s="35">
        <v>0.95570047687205462</v>
      </c>
      <c r="K4089" s="35">
        <v>-0.7100068350821922</v>
      </c>
      <c r="L4089" s="35">
        <v>0</v>
      </c>
      <c r="M4089" s="35">
        <v>0</v>
      </c>
      <c r="N4089" s="35">
        <v>0</v>
      </c>
      <c r="O4089" s="35">
        <v>0</v>
      </c>
      <c r="P4089" s="36">
        <v>12</v>
      </c>
      <c r="Q4089" s="37">
        <v>86</v>
      </c>
      <c r="R4089" s="36">
        <v>0</v>
      </c>
      <c r="S4089" s="39">
        <f t="shared" si="135"/>
        <v>86</v>
      </c>
      <c r="T4089" s="34" t="s">
        <v>29</v>
      </c>
      <c r="U4089" s="12">
        <f>((alpha*(beta^speed))*(speed^ceta))</f>
        <v>8.3939485419077262E-4</v>
      </c>
      <c r="V4089" s="8">
        <f t="shared" si="136"/>
        <v>86</v>
      </c>
      <c r="AB4089" s="41"/>
    </row>
    <row r="4090" spans="1:28">
      <c r="A4090" s="34" t="s">
        <v>19</v>
      </c>
      <c r="B4090" s="34" t="s">
        <v>68</v>
      </c>
      <c r="C4090" s="5" t="s">
        <v>130</v>
      </c>
      <c r="D4090" s="35" t="s">
        <v>89</v>
      </c>
      <c r="E4090" s="36" t="s">
        <v>17</v>
      </c>
      <c r="F4090" s="37">
        <v>0</v>
      </c>
      <c r="G4090" s="38">
        <v>-0.02</v>
      </c>
      <c r="H4090" s="34">
        <v>0.98038300081455576</v>
      </c>
      <c r="I4090" s="35">
        <v>3892.3183564371584</v>
      </c>
      <c r="J4090" s="35">
        <v>1.0026342870212837</v>
      </c>
      <c r="K4090" s="35">
        <v>-1.0253284463390848</v>
      </c>
      <c r="L4090" s="35">
        <v>0</v>
      </c>
      <c r="M4090" s="35">
        <v>0</v>
      </c>
      <c r="N4090" s="35">
        <v>0</v>
      </c>
      <c r="O4090" s="35">
        <v>0</v>
      </c>
      <c r="P4090" s="36">
        <v>12</v>
      </c>
      <c r="Q4090" s="37">
        <v>86</v>
      </c>
      <c r="R4090" s="36">
        <v>0</v>
      </c>
      <c r="S4090" s="39">
        <f t="shared" si="135"/>
        <v>86</v>
      </c>
      <c r="T4090" s="34" t="s">
        <v>29</v>
      </c>
      <c r="U4090" s="12">
        <f>((alpha*(beta^speed))*(speed^ceta))</f>
        <v>50.695748678942543</v>
      </c>
      <c r="V4090" s="8">
        <f t="shared" si="136"/>
        <v>86</v>
      </c>
    </row>
    <row r="4091" spans="1:28">
      <c r="A4091" s="34" t="s">
        <v>19</v>
      </c>
      <c r="B4091" s="34" t="s">
        <v>68</v>
      </c>
      <c r="C4091" s="5" t="s">
        <v>131</v>
      </c>
      <c r="D4091" s="35" t="s">
        <v>89</v>
      </c>
      <c r="E4091" s="36" t="s">
        <v>17</v>
      </c>
      <c r="F4091" s="37">
        <v>0</v>
      </c>
      <c r="G4091" s="38">
        <v>-0.02</v>
      </c>
      <c r="H4091" s="34">
        <v>0.98243117213769915</v>
      </c>
      <c r="I4091" s="35">
        <v>4001.603593227836</v>
      </c>
      <c r="J4091" s="35">
        <v>1.0033819691148649</v>
      </c>
      <c r="K4091" s="35">
        <v>-1.0462207167322317</v>
      </c>
      <c r="L4091" s="35">
        <v>0</v>
      </c>
      <c r="M4091" s="35">
        <v>0</v>
      </c>
      <c r="N4091" s="35">
        <v>0</v>
      </c>
      <c r="O4091" s="35">
        <v>0</v>
      </c>
      <c r="P4091" s="36">
        <v>12</v>
      </c>
      <c r="Q4091" s="37">
        <v>86</v>
      </c>
      <c r="R4091" s="36">
        <v>0</v>
      </c>
      <c r="S4091" s="39">
        <f t="shared" si="135"/>
        <v>86</v>
      </c>
      <c r="T4091" s="34" t="s">
        <v>29</v>
      </c>
      <c r="U4091" s="12">
        <f>((alpha*(beta^speed))*(speed^ceta))</f>
        <v>50.631740660793369</v>
      </c>
      <c r="V4091" s="8">
        <f t="shared" si="136"/>
        <v>86</v>
      </c>
    </row>
    <row r="4092" spans="1:28">
      <c r="A4092" s="34" t="s">
        <v>19</v>
      </c>
      <c r="B4092" s="34" t="s">
        <v>68</v>
      </c>
      <c r="C4092" s="5" t="s">
        <v>130</v>
      </c>
      <c r="D4092" s="35" t="s">
        <v>89</v>
      </c>
      <c r="E4092" s="36" t="s">
        <v>15</v>
      </c>
      <c r="F4092" s="37">
        <v>50</v>
      </c>
      <c r="G4092" s="38">
        <v>-0.02</v>
      </c>
      <c r="H4092" s="34">
        <v>0.99489009259558092</v>
      </c>
      <c r="I4092" s="35">
        <v>-0.11789157714399566</v>
      </c>
      <c r="J4092" s="35">
        <v>21.98807143934858</v>
      </c>
      <c r="K4092" s="35">
        <v>0.35155514622142586</v>
      </c>
      <c r="L4092" s="35">
        <v>1.0694312662996668</v>
      </c>
      <c r="M4092" s="35">
        <v>-2.3006750756311543E-4</v>
      </c>
      <c r="N4092" s="35">
        <v>0</v>
      </c>
      <c r="O4092" s="35">
        <v>0</v>
      </c>
      <c r="P4092" s="36">
        <v>12</v>
      </c>
      <c r="Q4092" s="37">
        <v>86</v>
      </c>
      <c r="R4092" s="36">
        <v>10</v>
      </c>
      <c r="S4092" s="39">
        <f t="shared" si="135"/>
        <v>86</v>
      </c>
      <c r="T4092" s="34" t="s">
        <v>44</v>
      </c>
      <c r="U4092" s="12">
        <f>(alpha+(beta/(1+EXP((((-1)*ceta)+(delta*LN(speed)))+(epsilon*speed)))))</f>
        <v>0.15083151534337824</v>
      </c>
      <c r="V4092" s="8">
        <f t="shared" si="136"/>
        <v>86</v>
      </c>
    </row>
    <row r="4093" spans="1:28">
      <c r="A4093" s="34" t="s">
        <v>19</v>
      </c>
      <c r="B4093" s="34" t="s">
        <v>68</v>
      </c>
      <c r="C4093" s="5" t="s">
        <v>131</v>
      </c>
      <c r="D4093" s="35" t="s">
        <v>89</v>
      </c>
      <c r="E4093" s="36" t="s">
        <v>15</v>
      </c>
      <c r="F4093" s="37">
        <v>50</v>
      </c>
      <c r="G4093" s="38">
        <v>-0.02</v>
      </c>
      <c r="H4093" s="34">
        <v>0.98543807899103575</v>
      </c>
      <c r="I4093" s="35">
        <v>-0.32208621253197878</v>
      </c>
      <c r="J4093" s="35">
        <v>35.433344815922403</v>
      </c>
      <c r="K4093" s="35">
        <v>-8.9534742618588042E-2</v>
      </c>
      <c r="L4093" s="35">
        <v>0.88894646368757302</v>
      </c>
      <c r="M4093" s="35">
        <v>4.2344719450682734E-4</v>
      </c>
      <c r="N4093" s="35">
        <v>0</v>
      </c>
      <c r="O4093" s="35">
        <v>0</v>
      </c>
      <c r="P4093" s="36">
        <v>12</v>
      </c>
      <c r="Q4093" s="37">
        <v>86</v>
      </c>
      <c r="R4093" s="36">
        <v>10</v>
      </c>
      <c r="S4093" s="39">
        <f t="shared" si="135"/>
        <v>86</v>
      </c>
      <c r="T4093" s="34" t="s">
        <v>44</v>
      </c>
      <c r="U4093" s="12">
        <f>(alpha+(beta/(1+EXP((((-1)*ceta)+(delta*LN(speed)))+(epsilon*speed)))))</f>
        <v>0.26378986885684097</v>
      </c>
      <c r="V4093" s="8">
        <f t="shared" si="136"/>
        <v>86</v>
      </c>
    </row>
    <row r="4094" spans="1:28">
      <c r="A4094" s="34" t="s">
        <v>19</v>
      </c>
      <c r="B4094" s="34" t="s">
        <v>68</v>
      </c>
      <c r="C4094" s="5" t="s">
        <v>130</v>
      </c>
      <c r="D4094" s="35" t="s">
        <v>89</v>
      </c>
      <c r="E4094" s="36" t="s">
        <v>16</v>
      </c>
      <c r="F4094" s="37">
        <v>50</v>
      </c>
      <c r="G4094" s="38">
        <v>-0.02</v>
      </c>
      <c r="H4094" s="34">
        <v>0.97362526171563346</v>
      </c>
      <c r="I4094" s="35">
        <v>-0.7741888002791848</v>
      </c>
      <c r="J4094" s="35">
        <v>23.18930505108225</v>
      </c>
      <c r="K4094" s="35">
        <v>0.41843942216213448</v>
      </c>
      <c r="L4094" s="35">
        <v>0.73780453908920796</v>
      </c>
      <c r="M4094" s="35">
        <v>8.4810447760136766E-4</v>
      </c>
      <c r="N4094" s="35">
        <v>0</v>
      </c>
      <c r="O4094" s="35">
        <v>0</v>
      </c>
      <c r="P4094" s="36">
        <v>12</v>
      </c>
      <c r="Q4094" s="37">
        <v>86</v>
      </c>
      <c r="R4094" s="36">
        <v>10</v>
      </c>
      <c r="S4094" s="39">
        <f t="shared" si="135"/>
        <v>86</v>
      </c>
      <c r="T4094" s="34" t="s">
        <v>44</v>
      </c>
      <c r="U4094" s="12">
        <f>(alpha+(beta/(1+EXP((((-1)*ceta)+(delta*LN(speed)))+(epsilon*speed)))))</f>
        <v>0.38914190917701075</v>
      </c>
      <c r="V4094" s="8">
        <f t="shared" si="136"/>
        <v>86</v>
      </c>
    </row>
    <row r="4095" spans="1:28">
      <c r="A4095" s="34" t="s">
        <v>19</v>
      </c>
      <c r="B4095" s="34" t="s">
        <v>68</v>
      </c>
      <c r="C4095" s="5" t="s">
        <v>131</v>
      </c>
      <c r="D4095" s="35" t="s">
        <v>89</v>
      </c>
      <c r="E4095" s="36" t="s">
        <v>16</v>
      </c>
      <c r="F4095" s="37">
        <v>50</v>
      </c>
      <c r="G4095" s="38">
        <v>-0.02</v>
      </c>
      <c r="H4095" s="34">
        <v>0.97574711867122088</v>
      </c>
      <c r="I4095" s="35">
        <v>-2.1012893421332168</v>
      </c>
      <c r="J4095" s="35">
        <v>95.079195203422827</v>
      </c>
      <c r="K4095" s="35">
        <v>6.7088352219027314E-2</v>
      </c>
      <c r="L4095" s="35">
        <v>0.73917629557532005</v>
      </c>
      <c r="M4095" s="35">
        <v>1.5659303035287092E-3</v>
      </c>
      <c r="N4095" s="35">
        <v>0</v>
      </c>
      <c r="O4095" s="35">
        <v>0</v>
      </c>
      <c r="P4095" s="36">
        <v>12</v>
      </c>
      <c r="Q4095" s="37">
        <v>86</v>
      </c>
      <c r="R4095" s="36">
        <v>10</v>
      </c>
      <c r="S4095" s="39">
        <f t="shared" si="135"/>
        <v>86</v>
      </c>
      <c r="T4095" s="34" t="s">
        <v>44</v>
      </c>
      <c r="U4095" s="12">
        <f>(alpha+(beta/(1+EXP((((-1)*ceta)+(delta*LN(speed)))+(epsilon*speed)))))</f>
        <v>1.0900456907315244</v>
      </c>
      <c r="V4095" s="8">
        <f t="shared" si="136"/>
        <v>86</v>
      </c>
    </row>
    <row r="4096" spans="1:28">
      <c r="A4096" s="34" t="s">
        <v>19</v>
      </c>
      <c r="B4096" s="34" t="s">
        <v>68</v>
      </c>
      <c r="C4096" s="5" t="s">
        <v>130</v>
      </c>
      <c r="D4096" s="35" t="s">
        <v>89</v>
      </c>
      <c r="E4096" s="36" t="s">
        <v>14</v>
      </c>
      <c r="F4096" s="37">
        <v>50</v>
      </c>
      <c r="G4096" s="38">
        <v>-0.02</v>
      </c>
      <c r="H4096" s="34">
        <v>0.99370808316580694</v>
      </c>
      <c r="I4096" s="35">
        <v>1.9269846054916169</v>
      </c>
      <c r="J4096" s="35">
        <v>-5.3341240041348659</v>
      </c>
      <c r="K4096" s="35">
        <v>-1.4260342423130288</v>
      </c>
      <c r="L4096" s="35">
        <v>0</v>
      </c>
      <c r="M4096" s="35">
        <v>0</v>
      </c>
      <c r="N4096" s="35">
        <v>0</v>
      </c>
      <c r="O4096" s="35">
        <v>0</v>
      </c>
      <c r="P4096" s="36">
        <v>12</v>
      </c>
      <c r="Q4096" s="37">
        <v>86</v>
      </c>
      <c r="R4096" s="36">
        <v>13</v>
      </c>
      <c r="S4096" s="39">
        <f t="shared" si="135"/>
        <v>86</v>
      </c>
      <c r="T4096" s="34" t="s">
        <v>50</v>
      </c>
      <c r="U4096" s="12">
        <f>EXP((alpha+(beta/speed))+(ceta*LN(speed)))</f>
        <v>1.1253322463514912E-2</v>
      </c>
      <c r="V4096" s="8">
        <f t="shared" si="136"/>
        <v>86</v>
      </c>
      <c r="AB4096" s="41"/>
    </row>
    <row r="4097" spans="1:28">
      <c r="A4097" s="34" t="s">
        <v>19</v>
      </c>
      <c r="B4097" s="34" t="s">
        <v>68</v>
      </c>
      <c r="C4097" s="5" t="s">
        <v>131</v>
      </c>
      <c r="D4097" s="35" t="s">
        <v>89</v>
      </c>
      <c r="E4097" s="36" t="s">
        <v>14</v>
      </c>
      <c r="F4097" s="37">
        <v>50</v>
      </c>
      <c r="G4097" s="38">
        <v>-0.02</v>
      </c>
      <c r="H4097" s="34">
        <v>0.99457206125528697</v>
      </c>
      <c r="I4097" s="35">
        <v>0.6421554825487843</v>
      </c>
      <c r="J4097" s="35">
        <v>0.9928015248910167</v>
      </c>
      <c r="K4097" s="35">
        <v>-0.93251439163009453</v>
      </c>
      <c r="L4097" s="35">
        <v>0</v>
      </c>
      <c r="M4097" s="35">
        <v>0</v>
      </c>
      <c r="N4097" s="35">
        <v>0</v>
      </c>
      <c r="O4097" s="35">
        <v>0</v>
      </c>
      <c r="P4097" s="36">
        <v>12</v>
      </c>
      <c r="Q4097" s="37">
        <v>86</v>
      </c>
      <c r="R4097" s="36">
        <v>0</v>
      </c>
      <c r="S4097" s="39">
        <f t="shared" si="135"/>
        <v>86</v>
      </c>
      <c r="T4097" s="34" t="s">
        <v>29</v>
      </c>
      <c r="U4097" s="12">
        <f>((alpha*(beta^speed))*(speed^ceta))</f>
        <v>5.4182869989638869E-3</v>
      </c>
      <c r="V4097" s="8">
        <f t="shared" si="136"/>
        <v>86</v>
      </c>
      <c r="AB4097" s="41"/>
    </row>
    <row r="4098" spans="1:28">
      <c r="A4098" s="34" t="s">
        <v>19</v>
      </c>
      <c r="B4098" s="34" t="s">
        <v>68</v>
      </c>
      <c r="C4098" s="5" t="s">
        <v>130</v>
      </c>
      <c r="D4098" s="35" t="s">
        <v>89</v>
      </c>
      <c r="E4098" s="36" t="s">
        <v>18</v>
      </c>
      <c r="F4098" s="37">
        <v>50</v>
      </c>
      <c r="G4098" s="38">
        <v>-0.02</v>
      </c>
      <c r="H4098" s="34">
        <v>0.9825180626302874</v>
      </c>
      <c r="I4098" s="35">
        <v>0.38701036168447384</v>
      </c>
      <c r="J4098" s="35">
        <v>0.98967430159070402</v>
      </c>
      <c r="K4098" s="35">
        <v>-0.66780168603485079</v>
      </c>
      <c r="L4098" s="35">
        <v>0</v>
      </c>
      <c r="M4098" s="35">
        <v>0</v>
      </c>
      <c r="N4098" s="35">
        <v>0</v>
      </c>
      <c r="O4098" s="35">
        <v>0</v>
      </c>
      <c r="P4098" s="36">
        <v>12</v>
      </c>
      <c r="Q4098" s="37">
        <v>86</v>
      </c>
      <c r="R4098" s="36">
        <v>0</v>
      </c>
      <c r="S4098" s="39">
        <f t="shared" ref="S4098:S4161" si="139">V4098</f>
        <v>86</v>
      </c>
      <c r="T4098" s="34" t="s">
        <v>29</v>
      </c>
      <c r="U4098" s="12">
        <f>((alpha*(beta^speed))*(speed^ceta))</f>
        <v>8.0946576997419657E-3</v>
      </c>
      <c r="V4098" s="8">
        <f t="shared" ref="V4098:V4161" si="140">IF($V$1&lt;P4098,P4098,IF($V$1&gt;Q4098,Q4098,$V$1))</f>
        <v>86</v>
      </c>
      <c r="AB4098" s="41"/>
    </row>
    <row r="4099" spans="1:28">
      <c r="A4099" s="34" t="s">
        <v>19</v>
      </c>
      <c r="B4099" s="34" t="s">
        <v>68</v>
      </c>
      <c r="C4099" s="5" t="s">
        <v>131</v>
      </c>
      <c r="D4099" s="35" t="s">
        <v>89</v>
      </c>
      <c r="E4099" s="36" t="s">
        <v>18</v>
      </c>
      <c r="F4099" s="37">
        <v>50</v>
      </c>
      <c r="G4099" s="38">
        <v>-0.02</v>
      </c>
      <c r="H4099" s="34">
        <v>0.97693284475734754</v>
      </c>
      <c r="I4099" s="35">
        <v>0.44241156465337911</v>
      </c>
      <c r="J4099" s="35">
        <v>0.94135103469796333</v>
      </c>
      <c r="K4099" s="35">
        <v>-0.29565584010692253</v>
      </c>
      <c r="L4099" s="35">
        <v>0</v>
      </c>
      <c r="M4099" s="35">
        <v>0</v>
      </c>
      <c r="N4099" s="35">
        <v>0</v>
      </c>
      <c r="O4099" s="35">
        <v>0</v>
      </c>
      <c r="P4099" s="36">
        <v>12</v>
      </c>
      <c r="Q4099" s="37">
        <v>86</v>
      </c>
      <c r="R4099" s="36">
        <v>0</v>
      </c>
      <c r="S4099" s="39">
        <f t="shared" si="139"/>
        <v>86</v>
      </c>
      <c r="T4099" s="34" t="s">
        <v>29</v>
      </c>
      <c r="U4099" s="12">
        <f>((alpha*(beta^speed))*(speed^ceta))</f>
        <v>6.5541847045697476E-4</v>
      </c>
      <c r="V4099" s="8">
        <f t="shared" si="140"/>
        <v>86</v>
      </c>
    </row>
    <row r="4100" spans="1:28">
      <c r="A4100" s="34" t="s">
        <v>19</v>
      </c>
      <c r="B4100" s="34" t="s">
        <v>68</v>
      </c>
      <c r="C4100" s="5" t="s">
        <v>130</v>
      </c>
      <c r="D4100" s="35" t="s">
        <v>89</v>
      </c>
      <c r="E4100" s="36" t="s">
        <v>17</v>
      </c>
      <c r="F4100" s="37">
        <v>50</v>
      </c>
      <c r="G4100" s="38">
        <v>-0.02</v>
      </c>
      <c r="H4100" s="34">
        <v>0.96916922222202295</v>
      </c>
      <c r="I4100" s="35">
        <v>1557.4545086224316</v>
      </c>
      <c r="J4100" s="35">
        <v>0.98393508884447212</v>
      </c>
      <c r="K4100" s="35">
        <v>-0.54708727694133263</v>
      </c>
      <c r="L4100" s="35">
        <v>0</v>
      </c>
      <c r="M4100" s="35">
        <v>0</v>
      </c>
      <c r="N4100" s="35">
        <v>0</v>
      </c>
      <c r="O4100" s="35">
        <v>0</v>
      </c>
      <c r="P4100" s="36">
        <v>12</v>
      </c>
      <c r="Q4100" s="37">
        <v>86</v>
      </c>
      <c r="R4100" s="36">
        <v>0</v>
      </c>
      <c r="S4100" s="39">
        <f t="shared" si="139"/>
        <v>86</v>
      </c>
      <c r="T4100" s="34" t="s">
        <v>29</v>
      </c>
      <c r="U4100" s="12">
        <f>((alpha*(beta^speed))*(speed^ceta))</f>
        <v>33.821312356986411</v>
      </c>
      <c r="V4100" s="8">
        <f t="shared" si="140"/>
        <v>86</v>
      </c>
    </row>
    <row r="4101" spans="1:28">
      <c r="A4101" s="34" t="s">
        <v>19</v>
      </c>
      <c r="B4101" s="34" t="s">
        <v>68</v>
      </c>
      <c r="C4101" s="5" t="s">
        <v>131</v>
      </c>
      <c r="D4101" s="35" t="s">
        <v>89</v>
      </c>
      <c r="E4101" s="36" t="s">
        <v>17</v>
      </c>
      <c r="F4101" s="37">
        <v>50</v>
      </c>
      <c r="G4101" s="38">
        <v>-0.02</v>
      </c>
      <c r="H4101" s="34">
        <v>0.97133185127435273</v>
      </c>
      <c r="I4101" s="35">
        <v>1585.0295151876728</v>
      </c>
      <c r="J4101" s="35">
        <v>0.98432192481334957</v>
      </c>
      <c r="K4101" s="35">
        <v>-0.56453168520799701</v>
      </c>
      <c r="L4101" s="35">
        <v>0</v>
      </c>
      <c r="M4101" s="35">
        <v>0</v>
      </c>
      <c r="N4101" s="35">
        <v>0</v>
      </c>
      <c r="O4101" s="35">
        <v>0</v>
      </c>
      <c r="P4101" s="36">
        <v>12</v>
      </c>
      <c r="Q4101" s="37">
        <v>86</v>
      </c>
      <c r="R4101" s="36">
        <v>0</v>
      </c>
      <c r="S4101" s="39">
        <f t="shared" si="139"/>
        <v>86</v>
      </c>
      <c r="T4101" s="34" t="s">
        <v>29</v>
      </c>
      <c r="U4101" s="12">
        <f>((alpha*(beta^speed))*(speed^ceta))</f>
        <v>32.941800389445049</v>
      </c>
      <c r="V4101" s="8">
        <f t="shared" si="140"/>
        <v>86</v>
      </c>
    </row>
    <row r="4102" spans="1:28">
      <c r="A4102" s="34" t="s">
        <v>19</v>
      </c>
      <c r="B4102" s="34" t="s">
        <v>68</v>
      </c>
      <c r="C4102" s="5" t="s">
        <v>130</v>
      </c>
      <c r="D4102" s="35" t="s">
        <v>89</v>
      </c>
      <c r="E4102" s="36" t="s">
        <v>15</v>
      </c>
      <c r="F4102" s="37">
        <v>100</v>
      </c>
      <c r="G4102" s="38">
        <v>-0.02</v>
      </c>
      <c r="H4102" s="34">
        <v>0.992701680947083</v>
      </c>
      <c r="I4102" s="35">
        <v>-0.21604611782984393</v>
      </c>
      <c r="J4102" s="35">
        <v>19.341380807123901</v>
      </c>
      <c r="K4102" s="35">
        <v>0.29251226840325179</v>
      </c>
      <c r="L4102" s="35">
        <v>0.97396044705727947</v>
      </c>
      <c r="M4102" s="35">
        <v>-7.8094962386151878E-6</v>
      </c>
      <c r="N4102" s="35">
        <v>0</v>
      </c>
      <c r="O4102" s="35">
        <v>0</v>
      </c>
      <c r="P4102" s="36">
        <v>12</v>
      </c>
      <c r="Q4102" s="37">
        <v>86</v>
      </c>
      <c r="R4102" s="36">
        <v>10</v>
      </c>
      <c r="S4102" s="39">
        <f t="shared" si="139"/>
        <v>86</v>
      </c>
      <c r="T4102" s="34" t="s">
        <v>44</v>
      </c>
      <c r="U4102" s="12">
        <f>(alpha+(beta/(1+EXP((((-1)*ceta)+(delta*LN(speed)))+(epsilon*speed)))))</f>
        <v>0.11673094519148589</v>
      </c>
      <c r="V4102" s="8">
        <f t="shared" si="140"/>
        <v>86</v>
      </c>
    </row>
    <row r="4103" spans="1:28">
      <c r="A4103" s="34" t="s">
        <v>19</v>
      </c>
      <c r="B4103" s="34" t="s">
        <v>68</v>
      </c>
      <c r="C4103" s="5" t="s">
        <v>131</v>
      </c>
      <c r="D4103" s="35" t="s">
        <v>89</v>
      </c>
      <c r="E4103" s="36" t="s">
        <v>15</v>
      </c>
      <c r="F4103" s="37">
        <v>100</v>
      </c>
      <c r="G4103" s="38">
        <v>-0.02</v>
      </c>
      <c r="H4103" s="34">
        <v>0.97637594798121785</v>
      </c>
      <c r="I4103" s="35">
        <v>13.5189516880966</v>
      </c>
      <c r="J4103" s="35">
        <v>0.98070018812220028</v>
      </c>
      <c r="K4103" s="35">
        <v>-0.52022873062338526</v>
      </c>
      <c r="L4103" s="35">
        <v>0</v>
      </c>
      <c r="M4103" s="35">
        <v>0</v>
      </c>
      <c r="N4103" s="35">
        <v>0</v>
      </c>
      <c r="O4103" s="35">
        <v>0</v>
      </c>
      <c r="P4103" s="36">
        <v>12</v>
      </c>
      <c r="Q4103" s="37">
        <v>86</v>
      </c>
      <c r="R4103" s="36">
        <v>0</v>
      </c>
      <c r="S4103" s="39">
        <f t="shared" si="139"/>
        <v>86</v>
      </c>
      <c r="T4103" s="34" t="s">
        <v>29</v>
      </c>
      <c r="U4103" s="12">
        <f>((alpha*(beta^speed))*(speed^ceta))</f>
        <v>0.24927549232189261</v>
      </c>
      <c r="V4103" s="8">
        <f t="shared" si="140"/>
        <v>86</v>
      </c>
    </row>
    <row r="4104" spans="1:28">
      <c r="A4104" s="34" t="s">
        <v>19</v>
      </c>
      <c r="B4104" s="34" t="s">
        <v>68</v>
      </c>
      <c r="C4104" s="5" t="s">
        <v>130</v>
      </c>
      <c r="D4104" s="35" t="s">
        <v>89</v>
      </c>
      <c r="E4104" s="36" t="s">
        <v>16</v>
      </c>
      <c r="F4104" s="37">
        <v>100</v>
      </c>
      <c r="G4104" s="38">
        <v>-0.02</v>
      </c>
      <c r="H4104" s="34">
        <v>0.9650084390960334</v>
      </c>
      <c r="I4104" s="35">
        <v>-1.8807226649392747E-5</v>
      </c>
      <c r="J4104" s="35">
        <v>3.4549501681521155E-3</v>
      </c>
      <c r="K4104" s="35">
        <v>-0.22827769736034301</v>
      </c>
      <c r="L4104" s="35">
        <v>6.1662123915561988</v>
      </c>
      <c r="M4104" s="35">
        <v>0</v>
      </c>
      <c r="N4104" s="35">
        <v>0</v>
      </c>
      <c r="O4104" s="35">
        <v>0</v>
      </c>
      <c r="P4104" s="36">
        <v>12</v>
      </c>
      <c r="Q4104" s="37">
        <v>86</v>
      </c>
      <c r="R4104" s="36">
        <v>14</v>
      </c>
      <c r="S4104" s="39">
        <f t="shared" si="139"/>
        <v>86</v>
      </c>
      <c r="T4104" s="34" t="s">
        <v>51</v>
      </c>
      <c r="U4104" s="12">
        <f>(((alpha*(speed^3))+(beta*(speed^2))+(ceta*speed))+delta)</f>
        <v>0.12469250851359348</v>
      </c>
      <c r="V4104" s="8">
        <f t="shared" si="140"/>
        <v>86</v>
      </c>
    </row>
    <row r="4105" spans="1:28">
      <c r="A4105" s="34" t="s">
        <v>19</v>
      </c>
      <c r="B4105" s="34" t="s">
        <v>68</v>
      </c>
      <c r="C4105" s="5" t="s">
        <v>131</v>
      </c>
      <c r="D4105" s="35" t="s">
        <v>89</v>
      </c>
      <c r="E4105" s="36" t="s">
        <v>16</v>
      </c>
      <c r="F4105" s="37">
        <v>100</v>
      </c>
      <c r="G4105" s="38">
        <v>-0.02</v>
      </c>
      <c r="H4105" s="34">
        <v>0.97442523162007888</v>
      </c>
      <c r="I4105" s="35">
        <v>-6.6255309565878325E-5</v>
      </c>
      <c r="J4105" s="35">
        <v>1.209788851125906E-2</v>
      </c>
      <c r="K4105" s="35">
        <v>-0.77902632708559083</v>
      </c>
      <c r="L4105" s="35">
        <v>19.937919983200715</v>
      </c>
      <c r="M4105" s="35">
        <v>0</v>
      </c>
      <c r="N4105" s="35">
        <v>0</v>
      </c>
      <c r="O4105" s="35">
        <v>0</v>
      </c>
      <c r="P4105" s="36">
        <v>12</v>
      </c>
      <c r="Q4105" s="37">
        <v>86</v>
      </c>
      <c r="R4105" s="36">
        <v>14</v>
      </c>
      <c r="S4105" s="39">
        <f t="shared" si="139"/>
        <v>86</v>
      </c>
      <c r="T4105" s="34" t="s">
        <v>51</v>
      </c>
      <c r="U4105" s="12">
        <f>(((alpha*(speed^3))+(beta*(speed^2))+(ceta*speed))+delta)</f>
        <v>0.27555210187760792</v>
      </c>
      <c r="V4105" s="8">
        <f t="shared" si="140"/>
        <v>86</v>
      </c>
    </row>
    <row r="4106" spans="1:28">
      <c r="A4106" s="34" t="s">
        <v>19</v>
      </c>
      <c r="B4106" s="34" t="s">
        <v>68</v>
      </c>
      <c r="C4106" s="5" t="s">
        <v>130</v>
      </c>
      <c r="D4106" s="35" t="s">
        <v>89</v>
      </c>
      <c r="E4106" s="36" t="s">
        <v>14</v>
      </c>
      <c r="F4106" s="37">
        <v>100</v>
      </c>
      <c r="G4106" s="38">
        <v>-0.02</v>
      </c>
      <c r="H4106" s="34">
        <v>0.99020502307245672</v>
      </c>
      <c r="I4106" s="35">
        <v>1.1343060394486386</v>
      </c>
      <c r="J4106" s="35">
        <v>0.98798490258124083</v>
      </c>
      <c r="K4106" s="35">
        <v>-0.82796080983510478</v>
      </c>
      <c r="L4106" s="35">
        <v>0</v>
      </c>
      <c r="M4106" s="35">
        <v>0</v>
      </c>
      <c r="N4106" s="35">
        <v>0</v>
      </c>
      <c r="O4106" s="35">
        <v>0</v>
      </c>
      <c r="P4106" s="36">
        <v>12</v>
      </c>
      <c r="Q4106" s="37">
        <v>86</v>
      </c>
      <c r="R4106" s="36">
        <v>0</v>
      </c>
      <c r="S4106" s="39">
        <f t="shared" si="139"/>
        <v>86</v>
      </c>
      <c r="T4106" s="34" t="s">
        <v>29</v>
      </c>
      <c r="U4106" s="12">
        <f>((alpha*(beta^speed))*(speed^ceta))</f>
        <v>1.0036166165049791E-2</v>
      </c>
      <c r="V4106" s="8">
        <f t="shared" si="140"/>
        <v>86</v>
      </c>
      <c r="AB4106" s="41"/>
    </row>
    <row r="4107" spans="1:28">
      <c r="A4107" s="34" t="s">
        <v>19</v>
      </c>
      <c r="B4107" s="34" t="s">
        <v>68</v>
      </c>
      <c r="C4107" s="5" t="s">
        <v>131</v>
      </c>
      <c r="D4107" s="35" t="s">
        <v>89</v>
      </c>
      <c r="E4107" s="36" t="s">
        <v>14</v>
      </c>
      <c r="F4107" s="37">
        <v>100</v>
      </c>
      <c r="G4107" s="38">
        <v>-0.02</v>
      </c>
      <c r="H4107" s="34">
        <v>0.99147399431253802</v>
      </c>
      <c r="I4107" s="35">
        <v>0.47120723289166438</v>
      </c>
      <c r="J4107" s="35">
        <v>0.98787552755758457</v>
      </c>
      <c r="K4107" s="35">
        <v>-0.79103156511153905</v>
      </c>
      <c r="L4107" s="35">
        <v>0</v>
      </c>
      <c r="M4107" s="35">
        <v>0</v>
      </c>
      <c r="N4107" s="35">
        <v>0</v>
      </c>
      <c r="O4107" s="35">
        <v>0</v>
      </c>
      <c r="P4107" s="36">
        <v>12</v>
      </c>
      <c r="Q4107" s="37">
        <v>86</v>
      </c>
      <c r="R4107" s="36">
        <v>0</v>
      </c>
      <c r="S4107" s="39">
        <f t="shared" si="139"/>
        <v>86</v>
      </c>
      <c r="T4107" s="34" t="s">
        <v>29</v>
      </c>
      <c r="U4107" s="12">
        <f>((alpha*(beta^speed))*(speed^ceta))</f>
        <v>4.8680398166507221E-3</v>
      </c>
      <c r="V4107" s="8">
        <f t="shared" si="140"/>
        <v>86</v>
      </c>
      <c r="AB4107" s="41"/>
    </row>
    <row r="4108" spans="1:28">
      <c r="A4108" s="34" t="s">
        <v>19</v>
      </c>
      <c r="B4108" s="34" t="s">
        <v>68</v>
      </c>
      <c r="C4108" s="5" t="s">
        <v>130</v>
      </c>
      <c r="D4108" s="35" t="s">
        <v>89</v>
      </c>
      <c r="E4108" s="36" t="s">
        <v>18</v>
      </c>
      <c r="F4108" s="37">
        <v>100</v>
      </c>
      <c r="G4108" s="38">
        <v>-0.02</v>
      </c>
      <c r="H4108" s="34">
        <v>0.97783226845558369</v>
      </c>
      <c r="I4108" s="35">
        <v>0.2977657280881415</v>
      </c>
      <c r="J4108" s="35">
        <v>0.98523375758774046</v>
      </c>
      <c r="K4108" s="35">
        <v>-0.52221432547026747</v>
      </c>
      <c r="L4108" s="35">
        <v>0</v>
      </c>
      <c r="M4108" s="35">
        <v>0</v>
      </c>
      <c r="N4108" s="35">
        <v>0</v>
      </c>
      <c r="O4108" s="35">
        <v>0</v>
      </c>
      <c r="P4108" s="36">
        <v>12</v>
      </c>
      <c r="Q4108" s="37">
        <v>86</v>
      </c>
      <c r="R4108" s="36">
        <v>0</v>
      </c>
      <c r="S4108" s="39">
        <f t="shared" si="139"/>
        <v>86</v>
      </c>
      <c r="T4108" s="34" t="s">
        <v>29</v>
      </c>
      <c r="U4108" s="12">
        <f>((alpha*(beta^speed))*(speed^ceta))</f>
        <v>8.0915238876007392E-3</v>
      </c>
      <c r="V4108" s="8">
        <f t="shared" si="140"/>
        <v>86</v>
      </c>
      <c r="AB4108" s="41"/>
    </row>
    <row r="4109" spans="1:28">
      <c r="A4109" s="34" t="s">
        <v>19</v>
      </c>
      <c r="B4109" s="34" t="s">
        <v>68</v>
      </c>
      <c r="C4109" s="5" t="s">
        <v>131</v>
      </c>
      <c r="D4109" s="35" t="s">
        <v>89</v>
      </c>
      <c r="E4109" s="36" t="s">
        <v>18</v>
      </c>
      <c r="F4109" s="37">
        <v>100</v>
      </c>
      <c r="G4109" s="38">
        <v>-0.02</v>
      </c>
      <c r="H4109" s="34">
        <v>0.9751969663400718</v>
      </c>
      <c r="I4109" s="35">
        <v>0.34541609506681131</v>
      </c>
      <c r="J4109" s="35">
        <v>0.9389028647306944</v>
      </c>
      <c r="K4109" s="35">
        <v>-0.15849115157882443</v>
      </c>
      <c r="L4109" s="35">
        <v>0</v>
      </c>
      <c r="M4109" s="35">
        <v>0</v>
      </c>
      <c r="N4109" s="35">
        <v>0</v>
      </c>
      <c r="O4109" s="35">
        <v>0</v>
      </c>
      <c r="P4109" s="36">
        <v>12</v>
      </c>
      <c r="Q4109" s="37">
        <v>86</v>
      </c>
      <c r="R4109" s="36">
        <v>0</v>
      </c>
      <c r="S4109" s="39">
        <f t="shared" si="139"/>
        <v>86</v>
      </c>
      <c r="T4109" s="34" t="s">
        <v>29</v>
      </c>
      <c r="U4109" s="12">
        <f>((alpha*(beta^speed))*(speed^ceta))</f>
        <v>7.535616709955725E-4</v>
      </c>
      <c r="V4109" s="8">
        <f t="shared" si="140"/>
        <v>86</v>
      </c>
      <c r="AB4109" s="41"/>
    </row>
    <row r="4110" spans="1:28">
      <c r="A4110" s="34" t="s">
        <v>19</v>
      </c>
      <c r="B4110" s="34" t="s">
        <v>68</v>
      </c>
      <c r="C4110" s="5" t="s">
        <v>130</v>
      </c>
      <c r="D4110" s="35" t="s">
        <v>89</v>
      </c>
      <c r="E4110" s="36" t="s">
        <v>17</v>
      </c>
      <c r="F4110" s="37">
        <v>100</v>
      </c>
      <c r="G4110" s="38">
        <v>-0.02</v>
      </c>
      <c r="H4110" s="34">
        <v>0.95855981145183711</v>
      </c>
      <c r="I4110" s="35">
        <v>-1.7713032241905989E-3</v>
      </c>
      <c r="J4110" s="35">
        <v>0.32321415032645839</v>
      </c>
      <c r="K4110" s="35">
        <v>-21.101732214491108</v>
      </c>
      <c r="L4110" s="35">
        <v>558.75809224770092</v>
      </c>
      <c r="M4110" s="35">
        <v>0</v>
      </c>
      <c r="N4110" s="35">
        <v>0</v>
      </c>
      <c r="O4110" s="35">
        <v>0</v>
      </c>
      <c r="P4110" s="36">
        <v>12</v>
      </c>
      <c r="Q4110" s="37">
        <v>86</v>
      </c>
      <c r="R4110" s="36">
        <v>14</v>
      </c>
      <c r="S4110" s="39">
        <f t="shared" si="139"/>
        <v>86</v>
      </c>
      <c r="T4110" s="34" t="s">
        <v>51</v>
      </c>
      <c r="U4110" s="12">
        <f>(((alpha*(speed^3))+(beta*(speed^2))+(ceta*speed))+delta)</f>
        <v>7.8529340501763727</v>
      </c>
      <c r="V4110" s="8">
        <f t="shared" si="140"/>
        <v>86</v>
      </c>
    </row>
    <row r="4111" spans="1:28">
      <c r="A4111" s="34" t="s">
        <v>19</v>
      </c>
      <c r="B4111" s="34" t="s">
        <v>68</v>
      </c>
      <c r="C4111" s="5" t="s">
        <v>131</v>
      </c>
      <c r="D4111" s="35" t="s">
        <v>89</v>
      </c>
      <c r="E4111" s="36" t="s">
        <v>17</v>
      </c>
      <c r="F4111" s="37">
        <v>100</v>
      </c>
      <c r="G4111" s="38">
        <v>-0.02</v>
      </c>
      <c r="H4111" s="34">
        <v>0.96050834281602948</v>
      </c>
      <c r="I4111" s="35">
        <v>-1.7517749196034422E-3</v>
      </c>
      <c r="J4111" s="35">
        <v>0.31951452066525832</v>
      </c>
      <c r="K4111" s="35">
        <v>-20.796760416736578</v>
      </c>
      <c r="L4111" s="35">
        <v>546.92645598192416</v>
      </c>
      <c r="M4111" s="35">
        <v>0</v>
      </c>
      <c r="N4111" s="35">
        <v>0</v>
      </c>
      <c r="O4111" s="35">
        <v>0</v>
      </c>
      <c r="P4111" s="36">
        <v>12</v>
      </c>
      <c r="Q4111" s="37">
        <v>86</v>
      </c>
      <c r="R4111" s="36">
        <v>14</v>
      </c>
      <c r="S4111" s="39">
        <f t="shared" si="139"/>
        <v>86</v>
      </c>
      <c r="T4111" s="34" t="s">
        <v>51</v>
      </c>
      <c r="U4111" s="12">
        <f>(((alpha*(speed^3))+(beta*(speed^2))+(ceta*speed))+delta)</f>
        <v>7.3075067195416068</v>
      </c>
      <c r="V4111" s="8">
        <f t="shared" si="140"/>
        <v>86</v>
      </c>
    </row>
    <row r="4112" spans="1:28">
      <c r="A4112" s="34" t="s">
        <v>19</v>
      </c>
      <c r="B4112" s="34" t="s">
        <v>68</v>
      </c>
      <c r="C4112" s="5" t="s">
        <v>130</v>
      </c>
      <c r="D4112" s="35" t="s">
        <v>89</v>
      </c>
      <c r="E4112" s="36" t="s">
        <v>15</v>
      </c>
      <c r="F4112" s="37">
        <v>0</v>
      </c>
      <c r="G4112" s="38">
        <v>0.02</v>
      </c>
      <c r="H4112" s="34">
        <v>0.99833546385875338</v>
      </c>
      <c r="I4112" s="35">
        <v>25.304009849360419</v>
      </c>
      <c r="J4112" s="35">
        <v>1.0103876512745831</v>
      </c>
      <c r="K4112" s="35">
        <v>-0.95994856518162441</v>
      </c>
      <c r="L4112" s="35">
        <v>0</v>
      </c>
      <c r="M4112" s="35">
        <v>0</v>
      </c>
      <c r="N4112" s="35">
        <v>0</v>
      </c>
      <c r="O4112" s="35">
        <v>0</v>
      </c>
      <c r="P4112" s="36">
        <v>12</v>
      </c>
      <c r="Q4112" s="37">
        <v>86</v>
      </c>
      <c r="R4112" s="36">
        <v>0</v>
      </c>
      <c r="S4112" s="39">
        <f t="shared" si="139"/>
        <v>86</v>
      </c>
      <c r="T4112" s="34" t="s">
        <v>29</v>
      </c>
      <c r="U4112" s="12">
        <f>((alpha*(beta^speed))*(speed^ceta))</f>
        <v>0.85534415569932298</v>
      </c>
      <c r="V4112" s="8">
        <f t="shared" si="140"/>
        <v>86</v>
      </c>
    </row>
    <row r="4113" spans="1:28">
      <c r="A4113" s="34" t="s">
        <v>19</v>
      </c>
      <c r="B4113" s="34" t="s">
        <v>68</v>
      </c>
      <c r="C4113" s="5" t="s">
        <v>131</v>
      </c>
      <c r="D4113" s="35" t="s">
        <v>89</v>
      </c>
      <c r="E4113" s="36" t="s">
        <v>15</v>
      </c>
      <c r="F4113" s="37">
        <v>0</v>
      </c>
      <c r="G4113" s="38">
        <v>0.02</v>
      </c>
      <c r="H4113" s="34">
        <v>0.974928030264403</v>
      </c>
      <c r="I4113" s="35">
        <v>0.46381835907508617</v>
      </c>
      <c r="J4113" s="35">
        <v>0.32217400665044188</v>
      </c>
      <c r="K4113" s="35">
        <v>60.228641355460709</v>
      </c>
      <c r="L4113" s="35">
        <v>-1.1857809079798778</v>
      </c>
      <c r="M4113" s="35">
        <v>0</v>
      </c>
      <c r="N4113" s="35">
        <v>0</v>
      </c>
      <c r="O4113" s="35">
        <v>0</v>
      </c>
      <c r="P4113" s="36">
        <v>12</v>
      </c>
      <c r="Q4113" s="37">
        <v>86</v>
      </c>
      <c r="R4113" s="36">
        <v>1</v>
      </c>
      <c r="S4113" s="39">
        <f t="shared" si="139"/>
        <v>86</v>
      </c>
      <c r="T4113" s="34" t="s">
        <v>30</v>
      </c>
      <c r="U4113" s="12">
        <f>((alpha*(speed^beta))+(ceta*(speed^delta)))</f>
        <v>2.2541525079328579</v>
      </c>
      <c r="V4113" s="8">
        <f t="shared" si="140"/>
        <v>86</v>
      </c>
    </row>
    <row r="4114" spans="1:28">
      <c r="A4114" s="34" t="s">
        <v>19</v>
      </c>
      <c r="B4114" s="34" t="s">
        <v>68</v>
      </c>
      <c r="C4114" s="5" t="s">
        <v>130</v>
      </c>
      <c r="D4114" s="35" t="s">
        <v>89</v>
      </c>
      <c r="E4114" s="36" t="s">
        <v>16</v>
      </c>
      <c r="F4114" s="37">
        <v>0</v>
      </c>
      <c r="G4114" s="38">
        <v>0.02</v>
      </c>
      <c r="H4114" s="34">
        <v>0.98608044157999086</v>
      </c>
      <c r="I4114" s="35">
        <v>3.5387365705180134</v>
      </c>
      <c r="J4114" s="35">
        <v>24.595148865543212</v>
      </c>
      <c r="K4114" s="35">
        <v>0.1313555037211771</v>
      </c>
      <c r="L4114" s="35">
        <v>0.64965308939676403</v>
      </c>
      <c r="M4114" s="35">
        <v>6.4280606328559101E-2</v>
      </c>
      <c r="N4114" s="35">
        <v>0</v>
      </c>
      <c r="O4114" s="35">
        <v>0</v>
      </c>
      <c r="P4114" s="36">
        <v>12</v>
      </c>
      <c r="Q4114" s="37">
        <v>86</v>
      </c>
      <c r="R4114" s="36">
        <v>10</v>
      </c>
      <c r="S4114" s="39">
        <f t="shared" si="139"/>
        <v>86</v>
      </c>
      <c r="T4114" s="34" t="s">
        <v>44</v>
      </c>
      <c r="U4114" s="12">
        <f>(alpha+(beta/(1+EXP((((-1)*ceta)+(delta*LN(speed)))+(epsilon*speed)))))</f>
        <v>3.5449053224408278</v>
      </c>
      <c r="V4114" s="8">
        <f t="shared" si="140"/>
        <v>86</v>
      </c>
    </row>
    <row r="4115" spans="1:28">
      <c r="A4115" s="34" t="s">
        <v>19</v>
      </c>
      <c r="B4115" s="34" t="s">
        <v>68</v>
      </c>
      <c r="C4115" s="5" t="s">
        <v>131</v>
      </c>
      <c r="D4115" s="35" t="s">
        <v>89</v>
      </c>
      <c r="E4115" s="36" t="s">
        <v>16</v>
      </c>
      <c r="F4115" s="37">
        <v>0</v>
      </c>
      <c r="G4115" s="38">
        <v>0.02</v>
      </c>
      <c r="H4115" s="34">
        <v>0.99713435792004734</v>
      </c>
      <c r="I4115" s="35">
        <v>1.0662357203268322</v>
      </c>
      <c r="J4115" s="35">
        <v>38.439478960561566</v>
      </c>
      <c r="K4115" s="35">
        <v>0.81851078018967094</v>
      </c>
      <c r="L4115" s="35">
        <v>0.16741315857021977</v>
      </c>
      <c r="M4115" s="35">
        <v>6.5140756407489939E-2</v>
      </c>
      <c r="N4115" s="35">
        <v>0</v>
      </c>
      <c r="O4115" s="35">
        <v>0</v>
      </c>
      <c r="P4115" s="36">
        <v>12</v>
      </c>
      <c r="Q4115" s="37">
        <v>86</v>
      </c>
      <c r="R4115" s="36">
        <v>10</v>
      </c>
      <c r="S4115" s="39">
        <f t="shared" si="139"/>
        <v>86</v>
      </c>
      <c r="T4115" s="34" t="s">
        <v>44</v>
      </c>
      <c r="U4115" s="12">
        <f>(alpha+(beta/(1+EXP((((-1)*ceta)+(delta*LN(speed)))+(epsilon*speed)))))</f>
        <v>1.2181883488466347</v>
      </c>
      <c r="V4115" s="8">
        <f t="shared" si="140"/>
        <v>86</v>
      </c>
    </row>
    <row r="4116" spans="1:28">
      <c r="A4116" s="34" t="s">
        <v>19</v>
      </c>
      <c r="B4116" s="34" t="s">
        <v>68</v>
      </c>
      <c r="C4116" s="5" t="s">
        <v>130</v>
      </c>
      <c r="D4116" s="35" t="s">
        <v>89</v>
      </c>
      <c r="E4116" s="36" t="s">
        <v>14</v>
      </c>
      <c r="F4116" s="37">
        <v>0</v>
      </c>
      <c r="G4116" s="38">
        <v>0.02</v>
      </c>
      <c r="H4116" s="34">
        <v>0.99558364525620591</v>
      </c>
      <c r="I4116" s="35">
        <v>2.3197881095080382</v>
      </c>
      <c r="J4116" s="35">
        <v>1.0160746878169431</v>
      </c>
      <c r="K4116" s="35">
        <v>-1.1566739048372197</v>
      </c>
      <c r="L4116" s="35">
        <v>0</v>
      </c>
      <c r="M4116" s="35">
        <v>0</v>
      </c>
      <c r="N4116" s="35">
        <v>0</v>
      </c>
      <c r="O4116" s="35">
        <v>0</v>
      </c>
      <c r="P4116" s="36">
        <v>12</v>
      </c>
      <c r="Q4116" s="37">
        <v>86</v>
      </c>
      <c r="R4116" s="36">
        <v>0</v>
      </c>
      <c r="S4116" s="39">
        <f t="shared" si="139"/>
        <v>86</v>
      </c>
      <c r="T4116" s="34" t="s">
        <v>29</v>
      </c>
      <c r="U4116" s="12">
        <f>((alpha*(beta^speed))*(speed^ceta))</f>
        <v>5.2901603116096547E-2</v>
      </c>
      <c r="V4116" s="8">
        <f t="shared" si="140"/>
        <v>86</v>
      </c>
      <c r="AB4116" s="41"/>
    </row>
    <row r="4117" spans="1:28">
      <c r="A4117" s="34" t="s">
        <v>19</v>
      </c>
      <c r="B4117" s="34" t="s">
        <v>68</v>
      </c>
      <c r="C4117" s="5" t="s">
        <v>131</v>
      </c>
      <c r="D4117" s="35" t="s">
        <v>89</v>
      </c>
      <c r="E4117" s="36" t="s">
        <v>14</v>
      </c>
      <c r="F4117" s="37">
        <v>0</v>
      </c>
      <c r="G4117" s="38">
        <v>0.02</v>
      </c>
      <c r="H4117" s="34">
        <v>0.99891303182054281</v>
      </c>
      <c r="I4117" s="35">
        <v>0.73451347875070827</v>
      </c>
      <c r="J4117" s="35">
        <v>1.0085555628675316</v>
      </c>
      <c r="K4117" s="35">
        <v>-0.95899683744571751</v>
      </c>
      <c r="L4117" s="35">
        <v>0</v>
      </c>
      <c r="M4117" s="35">
        <v>0</v>
      </c>
      <c r="N4117" s="35">
        <v>0</v>
      </c>
      <c r="O4117" s="35">
        <v>0</v>
      </c>
      <c r="P4117" s="36">
        <v>12</v>
      </c>
      <c r="Q4117" s="37">
        <v>86</v>
      </c>
      <c r="R4117" s="36">
        <v>0</v>
      </c>
      <c r="S4117" s="39">
        <f t="shared" si="139"/>
        <v>86</v>
      </c>
      <c r="T4117" s="34" t="s">
        <v>29</v>
      </c>
      <c r="U4117" s="12">
        <f>((alpha*(beta^speed))*(speed^ceta))</f>
        <v>2.1330801794777091E-2</v>
      </c>
      <c r="V4117" s="8">
        <f t="shared" si="140"/>
        <v>86</v>
      </c>
      <c r="AB4117" s="41"/>
    </row>
    <row r="4118" spans="1:28">
      <c r="A4118" s="34" t="s">
        <v>19</v>
      </c>
      <c r="B4118" s="34" t="s">
        <v>68</v>
      </c>
      <c r="C4118" s="5" t="s">
        <v>130</v>
      </c>
      <c r="D4118" s="35" t="s">
        <v>89</v>
      </c>
      <c r="E4118" s="36" t="s">
        <v>18</v>
      </c>
      <c r="F4118" s="37">
        <v>0</v>
      </c>
      <c r="G4118" s="38">
        <v>0.02</v>
      </c>
      <c r="H4118" s="34">
        <v>0.98318662972542969</v>
      </c>
      <c r="I4118" s="35">
        <v>0.54051838625356419</v>
      </c>
      <c r="J4118" s="35">
        <v>1.014270797216215</v>
      </c>
      <c r="K4118" s="35">
        <v>-0.82066336265472217</v>
      </c>
      <c r="L4118" s="35">
        <v>0</v>
      </c>
      <c r="M4118" s="35">
        <v>0</v>
      </c>
      <c r="N4118" s="35">
        <v>0</v>
      </c>
      <c r="O4118" s="35">
        <v>0</v>
      </c>
      <c r="P4118" s="36">
        <v>12</v>
      </c>
      <c r="Q4118" s="37">
        <v>86</v>
      </c>
      <c r="R4118" s="36">
        <v>0</v>
      </c>
      <c r="S4118" s="39">
        <f t="shared" si="139"/>
        <v>86</v>
      </c>
      <c r="T4118" s="34" t="s">
        <v>29</v>
      </c>
      <c r="U4118" s="12">
        <f>((alpha*(beta^speed))*(speed^ceta))</f>
        <v>4.7258041202468758E-2</v>
      </c>
      <c r="V4118" s="8">
        <f t="shared" si="140"/>
        <v>86</v>
      </c>
      <c r="AB4118" s="41"/>
    </row>
    <row r="4119" spans="1:28">
      <c r="A4119" s="34" t="s">
        <v>19</v>
      </c>
      <c r="B4119" s="34" t="s">
        <v>68</v>
      </c>
      <c r="C4119" s="5" t="s">
        <v>131</v>
      </c>
      <c r="D4119" s="35" t="s">
        <v>89</v>
      </c>
      <c r="E4119" s="36" t="s">
        <v>18</v>
      </c>
      <c r="F4119" s="37">
        <v>0</v>
      </c>
      <c r="G4119" s="38">
        <v>0.02</v>
      </c>
      <c r="H4119" s="34">
        <v>0.9757317582306031</v>
      </c>
      <c r="I4119" s="35">
        <v>-1.2018529239318014</v>
      </c>
      <c r="J4119" s="35">
        <v>0.81506815169298041</v>
      </c>
      <c r="K4119" s="35">
        <v>-4.7226243686533595E-3</v>
      </c>
      <c r="L4119" s="35">
        <v>0</v>
      </c>
      <c r="M4119" s="35">
        <v>0</v>
      </c>
      <c r="N4119" s="35">
        <v>0</v>
      </c>
      <c r="O4119" s="35">
        <v>0</v>
      </c>
      <c r="P4119" s="36">
        <v>12</v>
      </c>
      <c r="Q4119" s="37">
        <v>86</v>
      </c>
      <c r="R4119" s="36">
        <v>5</v>
      </c>
      <c r="S4119" s="39">
        <f t="shared" si="139"/>
        <v>86</v>
      </c>
      <c r="T4119" s="34" t="s">
        <v>36</v>
      </c>
      <c r="U4119" s="12">
        <f>(1/(((ceta*(speed^2))+(beta*speed))+alpha))</f>
        <v>2.9441658127979456E-2</v>
      </c>
      <c r="V4119" s="8">
        <f t="shared" si="140"/>
        <v>86</v>
      </c>
      <c r="AB4119" s="41"/>
    </row>
    <row r="4120" spans="1:28">
      <c r="A4120" s="34" t="s">
        <v>19</v>
      </c>
      <c r="B4120" s="34" t="s">
        <v>68</v>
      </c>
      <c r="C4120" s="5" t="s">
        <v>130</v>
      </c>
      <c r="D4120" s="35" t="s">
        <v>89</v>
      </c>
      <c r="E4120" s="36" t="s">
        <v>17</v>
      </c>
      <c r="F4120" s="37">
        <v>0</v>
      </c>
      <c r="G4120" s="38">
        <v>0.02</v>
      </c>
      <c r="H4120" s="34">
        <v>0.98769093747602288</v>
      </c>
      <c r="I4120" s="35">
        <v>2471.0118865656459</v>
      </c>
      <c r="J4120" s="35">
        <v>1.0113115680020379</v>
      </c>
      <c r="K4120" s="35">
        <v>-0.68733687528793652</v>
      </c>
      <c r="L4120" s="35">
        <v>0</v>
      </c>
      <c r="M4120" s="35">
        <v>0</v>
      </c>
      <c r="N4120" s="35">
        <v>0</v>
      </c>
      <c r="O4120" s="35">
        <v>0</v>
      </c>
      <c r="P4120" s="36">
        <v>12</v>
      </c>
      <c r="Q4120" s="37">
        <v>86</v>
      </c>
      <c r="R4120" s="36">
        <v>0</v>
      </c>
      <c r="S4120" s="39">
        <f t="shared" si="139"/>
        <v>86</v>
      </c>
      <c r="T4120" s="34" t="s">
        <v>29</v>
      </c>
      <c r="U4120" s="12">
        <f>((alpha*(beta^speed))*(speed^ceta))</f>
        <v>304.320047779871</v>
      </c>
      <c r="V4120" s="8">
        <f t="shared" si="140"/>
        <v>86</v>
      </c>
    </row>
    <row r="4121" spans="1:28">
      <c r="A4121" s="34" t="s">
        <v>19</v>
      </c>
      <c r="B4121" s="34" t="s">
        <v>68</v>
      </c>
      <c r="C4121" s="5" t="s">
        <v>131</v>
      </c>
      <c r="D4121" s="35" t="s">
        <v>89</v>
      </c>
      <c r="E4121" s="36" t="s">
        <v>17</v>
      </c>
      <c r="F4121" s="37">
        <v>0</v>
      </c>
      <c r="G4121" s="38">
        <v>0.02</v>
      </c>
      <c r="H4121" s="34">
        <v>0.9893618388766241</v>
      </c>
      <c r="I4121" s="35">
        <v>2537.0579410233313</v>
      </c>
      <c r="J4121" s="35">
        <v>1.0114595323029085</v>
      </c>
      <c r="K4121" s="35">
        <v>-0.70748092286679265</v>
      </c>
      <c r="L4121" s="35">
        <v>0</v>
      </c>
      <c r="M4121" s="35">
        <v>0</v>
      </c>
      <c r="N4121" s="35">
        <v>0</v>
      </c>
      <c r="O4121" s="35">
        <v>0</v>
      </c>
      <c r="P4121" s="36">
        <v>12</v>
      </c>
      <c r="Q4121" s="37">
        <v>86</v>
      </c>
      <c r="R4121" s="36">
        <v>0</v>
      </c>
      <c r="S4121" s="39">
        <f t="shared" si="139"/>
        <v>86</v>
      </c>
      <c r="T4121" s="34" t="s">
        <v>29</v>
      </c>
      <c r="U4121" s="12">
        <f>((alpha*(beta^speed))*(speed^ceta))</f>
        <v>289.25550977269603</v>
      </c>
      <c r="V4121" s="8">
        <f t="shared" si="140"/>
        <v>86</v>
      </c>
    </row>
    <row r="4122" spans="1:28">
      <c r="A4122" s="34" t="s">
        <v>19</v>
      </c>
      <c r="B4122" s="34" t="s">
        <v>68</v>
      </c>
      <c r="C4122" s="5" t="s">
        <v>130</v>
      </c>
      <c r="D4122" s="35" t="s">
        <v>89</v>
      </c>
      <c r="E4122" s="36" t="s">
        <v>15</v>
      </c>
      <c r="F4122" s="37">
        <v>50</v>
      </c>
      <c r="G4122" s="38">
        <v>0.02</v>
      </c>
      <c r="H4122" s="34">
        <v>0.99726769257232395</v>
      </c>
      <c r="I4122" s="35">
        <v>42.164004444702137</v>
      </c>
      <c r="J4122" s="35">
        <v>-1.3129210063740013</v>
      </c>
      <c r="K4122" s="35">
        <v>1.6325926988531481</v>
      </c>
      <c r="L4122" s="35">
        <v>-0.14101866438636329</v>
      </c>
      <c r="M4122" s="35">
        <v>0</v>
      </c>
      <c r="N4122" s="35">
        <v>0</v>
      </c>
      <c r="O4122" s="35">
        <v>0</v>
      </c>
      <c r="P4122" s="36">
        <v>12</v>
      </c>
      <c r="Q4122" s="37">
        <v>86</v>
      </c>
      <c r="R4122" s="36">
        <v>1</v>
      </c>
      <c r="S4122" s="39">
        <f t="shared" si="139"/>
        <v>86</v>
      </c>
      <c r="T4122" s="34" t="s">
        <v>30</v>
      </c>
      <c r="U4122" s="12">
        <f>((alpha*(speed^beta))+(ceta*(speed^delta)))</f>
        <v>0.99276505354202527</v>
      </c>
      <c r="V4122" s="8">
        <f t="shared" si="140"/>
        <v>86</v>
      </c>
    </row>
    <row r="4123" spans="1:28">
      <c r="A4123" s="34" t="s">
        <v>19</v>
      </c>
      <c r="B4123" s="34" t="s">
        <v>68</v>
      </c>
      <c r="C4123" s="5" t="s">
        <v>131</v>
      </c>
      <c r="D4123" s="35" t="s">
        <v>89</v>
      </c>
      <c r="E4123" s="36" t="s">
        <v>15</v>
      </c>
      <c r="F4123" s="37">
        <v>50</v>
      </c>
      <c r="G4123" s="38">
        <v>0.02</v>
      </c>
      <c r="H4123" s="34">
        <v>0.94422785988776103</v>
      </c>
      <c r="I4123" s="35">
        <v>4.2322468279277796</v>
      </c>
      <c r="J4123" s="35">
        <v>-0.10683768853773203</v>
      </c>
      <c r="K4123" s="35">
        <v>93.843183491234413</v>
      </c>
      <c r="L4123" s="35">
        <v>-1.6392571287796249</v>
      </c>
      <c r="M4123" s="35">
        <v>0</v>
      </c>
      <c r="N4123" s="35">
        <v>0</v>
      </c>
      <c r="O4123" s="35">
        <v>0</v>
      </c>
      <c r="P4123" s="36">
        <v>12</v>
      </c>
      <c r="Q4123" s="37">
        <v>86</v>
      </c>
      <c r="R4123" s="36">
        <v>1</v>
      </c>
      <c r="S4123" s="39">
        <f t="shared" si="139"/>
        <v>86</v>
      </c>
      <c r="T4123" s="34" t="s">
        <v>30</v>
      </c>
      <c r="U4123" s="12">
        <f>((alpha*(speed^beta))+(ceta*(speed^delta)))</f>
        <v>2.6929033419356032</v>
      </c>
      <c r="V4123" s="8">
        <f t="shared" si="140"/>
        <v>86</v>
      </c>
    </row>
    <row r="4124" spans="1:28">
      <c r="A4124" s="34" t="s">
        <v>19</v>
      </c>
      <c r="B4124" s="34" t="s">
        <v>68</v>
      </c>
      <c r="C4124" s="5" t="s">
        <v>130</v>
      </c>
      <c r="D4124" s="35" t="s">
        <v>89</v>
      </c>
      <c r="E4124" s="36" t="s">
        <v>16</v>
      </c>
      <c r="F4124" s="37">
        <v>50</v>
      </c>
      <c r="G4124" s="38">
        <v>0.02</v>
      </c>
      <c r="H4124" s="34">
        <v>0.97918731726714103</v>
      </c>
      <c r="I4124" s="35">
        <v>-2.398293083500909E-5</v>
      </c>
      <c r="J4124" s="35">
        <v>4.1388678070510485E-3</v>
      </c>
      <c r="K4124" s="35">
        <v>-0.23943339286887988</v>
      </c>
      <c r="L4124" s="35">
        <v>9.3639166317997109</v>
      </c>
      <c r="M4124" s="35">
        <v>0</v>
      </c>
      <c r="N4124" s="35">
        <v>0</v>
      </c>
      <c r="O4124" s="35">
        <v>0</v>
      </c>
      <c r="P4124" s="36">
        <v>12</v>
      </c>
      <c r="Q4124" s="37">
        <v>86</v>
      </c>
      <c r="R4124" s="36">
        <v>14</v>
      </c>
      <c r="S4124" s="39">
        <f t="shared" si="139"/>
        <v>86</v>
      </c>
      <c r="T4124" s="34" t="s">
        <v>51</v>
      </c>
      <c r="U4124" s="12">
        <f>(((alpha*(speed^3))+(beta*(speed^2))+(ceta*speed))+delta)</f>
        <v>4.1292240908330555</v>
      </c>
      <c r="V4124" s="8">
        <f t="shared" si="140"/>
        <v>86</v>
      </c>
    </row>
    <row r="4125" spans="1:28">
      <c r="A4125" s="34" t="s">
        <v>19</v>
      </c>
      <c r="B4125" s="34" t="s">
        <v>68</v>
      </c>
      <c r="C4125" s="5" t="s">
        <v>131</v>
      </c>
      <c r="D4125" s="35" t="s">
        <v>89</v>
      </c>
      <c r="E4125" s="36" t="s">
        <v>16</v>
      </c>
      <c r="F4125" s="37">
        <v>50</v>
      </c>
      <c r="G4125" s="38">
        <v>0.02</v>
      </c>
      <c r="H4125" s="34">
        <v>0.99844150376921881</v>
      </c>
      <c r="I4125" s="35">
        <v>1.9449983094045491</v>
      </c>
      <c r="J4125" s="35">
        <v>24.166383836707041</v>
      </c>
      <c r="K4125" s="35">
        <v>6.7695615393567561</v>
      </c>
      <c r="L4125" s="35">
        <v>2.2020697533028417</v>
      </c>
      <c r="M4125" s="35">
        <v>4.5746494719248972E-2</v>
      </c>
      <c r="N4125" s="35">
        <v>0</v>
      </c>
      <c r="O4125" s="35">
        <v>0</v>
      </c>
      <c r="P4125" s="36">
        <v>12</v>
      </c>
      <c r="Q4125" s="37">
        <v>86</v>
      </c>
      <c r="R4125" s="36">
        <v>10</v>
      </c>
      <c r="S4125" s="39">
        <f t="shared" si="139"/>
        <v>86</v>
      </c>
      <c r="T4125" s="34" t="s">
        <v>44</v>
      </c>
      <c r="U4125" s="12">
        <f>(alpha+(beta/(1+EXP((((-1)*ceta)+(delta*LN(speed)))+(epsilon*speed)))))</f>
        <v>1.9676076107224933</v>
      </c>
      <c r="V4125" s="8">
        <f t="shared" si="140"/>
        <v>86</v>
      </c>
    </row>
    <row r="4126" spans="1:28">
      <c r="A4126" s="34" t="s">
        <v>19</v>
      </c>
      <c r="B4126" s="34" t="s">
        <v>68</v>
      </c>
      <c r="C4126" s="5" t="s">
        <v>130</v>
      </c>
      <c r="D4126" s="35" t="s">
        <v>89</v>
      </c>
      <c r="E4126" s="36" t="s">
        <v>14</v>
      </c>
      <c r="F4126" s="37">
        <v>50</v>
      </c>
      <c r="G4126" s="38">
        <v>0.02</v>
      </c>
      <c r="H4126" s="34">
        <v>0.9916512222332734</v>
      </c>
      <c r="I4126" s="35">
        <v>1.4387560435099904</v>
      </c>
      <c r="J4126" s="35">
        <v>1.0139353180242268</v>
      </c>
      <c r="K4126" s="35">
        <v>-0.93303239865005128</v>
      </c>
      <c r="L4126" s="35">
        <v>0</v>
      </c>
      <c r="M4126" s="35">
        <v>0</v>
      </c>
      <c r="N4126" s="35">
        <v>0</v>
      </c>
      <c r="O4126" s="35">
        <v>0</v>
      </c>
      <c r="P4126" s="36">
        <v>12</v>
      </c>
      <c r="Q4126" s="37">
        <v>86</v>
      </c>
      <c r="R4126" s="36">
        <v>0</v>
      </c>
      <c r="S4126" s="39">
        <f t="shared" si="139"/>
        <v>86</v>
      </c>
      <c r="T4126" s="34" t="s">
        <v>29</v>
      </c>
      <c r="U4126" s="12">
        <f>((alpha*(beta^speed))*(speed^ceta))</f>
        <v>7.411720116366842E-2</v>
      </c>
      <c r="V4126" s="8">
        <f t="shared" si="140"/>
        <v>86</v>
      </c>
    </row>
    <row r="4127" spans="1:28">
      <c r="A4127" s="34" t="s">
        <v>19</v>
      </c>
      <c r="B4127" s="34" t="s">
        <v>68</v>
      </c>
      <c r="C4127" s="5" t="s">
        <v>131</v>
      </c>
      <c r="D4127" s="35" t="s">
        <v>89</v>
      </c>
      <c r="E4127" s="36" t="s">
        <v>14</v>
      </c>
      <c r="F4127" s="37">
        <v>50</v>
      </c>
      <c r="G4127" s="38">
        <v>0.02</v>
      </c>
      <c r="H4127" s="34">
        <v>0.99621904487215762</v>
      </c>
      <c r="I4127" s="35">
        <v>0.65820346352501657</v>
      </c>
      <c r="J4127" s="35">
        <v>1.010834470610869</v>
      </c>
      <c r="K4127" s="35">
        <v>-0.90785888522620928</v>
      </c>
      <c r="L4127" s="35">
        <v>0</v>
      </c>
      <c r="M4127" s="35">
        <v>0</v>
      </c>
      <c r="N4127" s="35">
        <v>0</v>
      </c>
      <c r="O4127" s="35">
        <v>0</v>
      </c>
      <c r="P4127" s="36">
        <v>12</v>
      </c>
      <c r="Q4127" s="37">
        <v>86</v>
      </c>
      <c r="R4127" s="36">
        <v>0</v>
      </c>
      <c r="S4127" s="39">
        <f t="shared" si="139"/>
        <v>86</v>
      </c>
      <c r="T4127" s="34" t="s">
        <v>29</v>
      </c>
      <c r="U4127" s="12">
        <f>((alpha*(beta^speed))*(speed^ceta))</f>
        <v>2.9146894672447785E-2</v>
      </c>
      <c r="V4127" s="8">
        <f t="shared" si="140"/>
        <v>86</v>
      </c>
      <c r="AB4127" s="41"/>
    </row>
    <row r="4128" spans="1:28">
      <c r="A4128" s="34" t="s">
        <v>19</v>
      </c>
      <c r="B4128" s="34" t="s">
        <v>68</v>
      </c>
      <c r="C4128" s="5" t="s">
        <v>130</v>
      </c>
      <c r="D4128" s="35" t="s">
        <v>89</v>
      </c>
      <c r="E4128" s="36" t="s">
        <v>18</v>
      </c>
      <c r="F4128" s="37">
        <v>50</v>
      </c>
      <c r="G4128" s="38">
        <v>0.02</v>
      </c>
      <c r="H4128" s="34">
        <v>0.98033982563385802</v>
      </c>
      <c r="I4128" s="35">
        <v>7.1209995573809054E-2</v>
      </c>
      <c r="J4128" s="35">
        <v>-8.3311001144609251E-2</v>
      </c>
      <c r="K4128" s="35">
        <v>0.80038902856345429</v>
      </c>
      <c r="L4128" s="35">
        <v>-1.190805536133962</v>
      </c>
      <c r="M4128" s="35">
        <v>0</v>
      </c>
      <c r="N4128" s="35">
        <v>0</v>
      </c>
      <c r="O4128" s="35">
        <v>0</v>
      </c>
      <c r="P4128" s="36">
        <v>12</v>
      </c>
      <c r="Q4128" s="37">
        <v>86</v>
      </c>
      <c r="R4128" s="36">
        <v>1</v>
      </c>
      <c r="S4128" s="39">
        <f t="shared" si="139"/>
        <v>86</v>
      </c>
      <c r="T4128" s="34" t="s">
        <v>30</v>
      </c>
      <c r="U4128" s="12">
        <f>((alpha*(speed^beta))+(ceta*(speed^delta)))</f>
        <v>5.3111530404281668E-2</v>
      </c>
      <c r="V4128" s="8">
        <f t="shared" si="140"/>
        <v>86</v>
      </c>
      <c r="AB4128" s="41"/>
    </row>
    <row r="4129" spans="1:28">
      <c r="A4129" s="34" t="s">
        <v>19</v>
      </c>
      <c r="B4129" s="34" t="s">
        <v>68</v>
      </c>
      <c r="C4129" s="5" t="s">
        <v>131</v>
      </c>
      <c r="D4129" s="35" t="s">
        <v>89</v>
      </c>
      <c r="E4129" s="36" t="s">
        <v>18</v>
      </c>
      <c r="F4129" s="37">
        <v>50</v>
      </c>
      <c r="G4129" s="38">
        <v>0.02</v>
      </c>
      <c r="H4129" s="34">
        <v>0.96753943998561209</v>
      </c>
      <c r="I4129" s="35">
        <v>0.50879925076668886</v>
      </c>
      <c r="J4129" s="35">
        <v>0.57525020697450147</v>
      </c>
      <c r="K4129" s="35">
        <v>-3.2757565123396407E-3</v>
      </c>
      <c r="L4129" s="35">
        <v>0</v>
      </c>
      <c r="M4129" s="35">
        <v>0</v>
      </c>
      <c r="N4129" s="35">
        <v>0</v>
      </c>
      <c r="O4129" s="35">
        <v>0</v>
      </c>
      <c r="P4129" s="36">
        <v>12</v>
      </c>
      <c r="Q4129" s="37">
        <v>86</v>
      </c>
      <c r="R4129" s="36">
        <v>5</v>
      </c>
      <c r="S4129" s="39">
        <f t="shared" si="139"/>
        <v>86</v>
      </c>
      <c r="T4129" s="34" t="s">
        <v>36</v>
      </c>
      <c r="U4129" s="12">
        <f>(1/(((ceta*(speed^2))+(beta*speed))+alpha))</f>
        <v>3.8830696086568653E-2</v>
      </c>
      <c r="V4129" s="8">
        <f t="shared" si="140"/>
        <v>86</v>
      </c>
      <c r="AB4129" s="41"/>
    </row>
    <row r="4130" spans="1:28">
      <c r="A4130" s="34" t="s">
        <v>19</v>
      </c>
      <c r="B4130" s="34" t="s">
        <v>68</v>
      </c>
      <c r="C4130" s="5" t="s">
        <v>130</v>
      </c>
      <c r="D4130" s="35" t="s">
        <v>89</v>
      </c>
      <c r="E4130" s="36" t="s">
        <v>17</v>
      </c>
      <c r="F4130" s="37">
        <v>50</v>
      </c>
      <c r="G4130" s="38">
        <v>0.02</v>
      </c>
      <c r="H4130" s="34">
        <v>0.97445115827228213</v>
      </c>
      <c r="I4130" s="35">
        <v>2083.3966769982462</v>
      </c>
      <c r="J4130" s="35">
        <v>1.0080690801547547</v>
      </c>
      <c r="K4130" s="35">
        <v>-0.51791708299597006</v>
      </c>
      <c r="L4130" s="35">
        <v>0</v>
      </c>
      <c r="M4130" s="35">
        <v>0</v>
      </c>
      <c r="N4130" s="35">
        <v>0</v>
      </c>
      <c r="O4130" s="35">
        <v>0</v>
      </c>
      <c r="P4130" s="36">
        <v>12</v>
      </c>
      <c r="Q4130" s="37">
        <v>86</v>
      </c>
      <c r="R4130" s="36">
        <v>0</v>
      </c>
      <c r="S4130" s="39">
        <f t="shared" si="139"/>
        <v>86</v>
      </c>
      <c r="T4130" s="34" t="s">
        <v>29</v>
      </c>
      <c r="U4130" s="12">
        <f>((alpha*(beta^speed))*(speed^ceta))</f>
        <v>414.02585827589564</v>
      </c>
      <c r="V4130" s="8">
        <f t="shared" si="140"/>
        <v>86</v>
      </c>
    </row>
    <row r="4131" spans="1:28">
      <c r="A4131" s="34" t="s">
        <v>19</v>
      </c>
      <c r="B4131" s="34" t="s">
        <v>68</v>
      </c>
      <c r="C4131" s="5" t="s">
        <v>131</v>
      </c>
      <c r="D4131" s="35" t="s">
        <v>89</v>
      </c>
      <c r="E4131" s="36" t="s">
        <v>17</v>
      </c>
      <c r="F4131" s="37">
        <v>50</v>
      </c>
      <c r="G4131" s="38">
        <v>0.02</v>
      </c>
      <c r="H4131" s="34">
        <v>0.9757978787699344</v>
      </c>
      <c r="I4131" s="35">
        <v>2136.7705643656427</v>
      </c>
      <c r="J4131" s="35">
        <v>1.0083985744223254</v>
      </c>
      <c r="K4131" s="35">
        <v>-0.54049442669904768</v>
      </c>
      <c r="L4131" s="35">
        <v>0</v>
      </c>
      <c r="M4131" s="35">
        <v>0</v>
      </c>
      <c r="N4131" s="35">
        <v>0</v>
      </c>
      <c r="O4131" s="35">
        <v>0</v>
      </c>
      <c r="P4131" s="36">
        <v>12</v>
      </c>
      <c r="Q4131" s="37">
        <v>86</v>
      </c>
      <c r="R4131" s="36">
        <v>0</v>
      </c>
      <c r="S4131" s="39">
        <f t="shared" si="139"/>
        <v>86</v>
      </c>
      <c r="T4131" s="34" t="s">
        <v>29</v>
      </c>
      <c r="U4131" s="12">
        <f>((alpha*(beta^speed))*(speed^ceta))</f>
        <v>394.95120433389457</v>
      </c>
      <c r="V4131" s="8">
        <f t="shared" si="140"/>
        <v>86</v>
      </c>
    </row>
    <row r="4132" spans="1:28">
      <c r="A4132" s="34" t="s">
        <v>19</v>
      </c>
      <c r="B4132" s="34" t="s">
        <v>68</v>
      </c>
      <c r="C4132" s="5" t="s">
        <v>130</v>
      </c>
      <c r="D4132" s="35" t="s">
        <v>89</v>
      </c>
      <c r="E4132" s="36" t="s">
        <v>15</v>
      </c>
      <c r="F4132" s="37">
        <v>100</v>
      </c>
      <c r="G4132" s="38">
        <v>0.02</v>
      </c>
      <c r="H4132" s="34">
        <v>0.9948437392067393</v>
      </c>
      <c r="I4132" s="35">
        <v>1.5334153225472771</v>
      </c>
      <c r="J4132" s="35">
        <v>4.5232693325232995</v>
      </c>
      <c r="K4132" s="35">
        <v>-0.33989727859526953</v>
      </c>
      <c r="L4132" s="35">
        <v>0</v>
      </c>
      <c r="M4132" s="35">
        <v>0</v>
      </c>
      <c r="N4132" s="35">
        <v>0</v>
      </c>
      <c r="O4132" s="35">
        <v>0</v>
      </c>
      <c r="P4132" s="36">
        <v>12</v>
      </c>
      <c r="Q4132" s="37">
        <v>86</v>
      </c>
      <c r="R4132" s="36">
        <v>13</v>
      </c>
      <c r="S4132" s="39">
        <f t="shared" si="139"/>
        <v>86</v>
      </c>
      <c r="T4132" s="34" t="s">
        <v>50</v>
      </c>
      <c r="U4132" s="12">
        <f>EXP((alpha+(beta/speed))+(ceta*LN(speed)))</f>
        <v>1.0746456224121534</v>
      </c>
      <c r="V4132" s="8">
        <f t="shared" si="140"/>
        <v>86</v>
      </c>
    </row>
    <row r="4133" spans="1:28">
      <c r="A4133" s="34" t="s">
        <v>19</v>
      </c>
      <c r="B4133" s="34" t="s">
        <v>68</v>
      </c>
      <c r="C4133" s="5" t="s">
        <v>131</v>
      </c>
      <c r="D4133" s="35" t="s">
        <v>89</v>
      </c>
      <c r="E4133" s="36" t="s">
        <v>15</v>
      </c>
      <c r="F4133" s="37">
        <v>100</v>
      </c>
      <c r="G4133" s="38">
        <v>0.02</v>
      </c>
      <c r="H4133" s="34">
        <v>0.96714363842500994</v>
      </c>
      <c r="I4133" s="35">
        <v>-2.0218776420826908E-5</v>
      </c>
      <c r="J4133" s="35">
        <v>3.3686717126892112E-3</v>
      </c>
      <c r="K4133" s="35">
        <v>-0.20738648134937818</v>
      </c>
      <c r="L4133" s="35">
        <v>7.5842537976248234</v>
      </c>
      <c r="M4133" s="35">
        <v>0</v>
      </c>
      <c r="N4133" s="35">
        <v>0</v>
      </c>
      <c r="O4133" s="35">
        <v>0</v>
      </c>
      <c r="P4133" s="36">
        <v>12</v>
      </c>
      <c r="Q4133" s="37">
        <v>86</v>
      </c>
      <c r="R4133" s="36">
        <v>14</v>
      </c>
      <c r="S4133" s="39">
        <f t="shared" si="139"/>
        <v>86</v>
      </c>
      <c r="T4133" s="34" t="s">
        <v>51</v>
      </c>
      <c r="U4133" s="12">
        <f>(((alpha*(speed^3))+(beta*(speed^2))+(ceta*speed))+delta)</f>
        <v>1.8034383335022266</v>
      </c>
      <c r="V4133" s="8">
        <f t="shared" si="140"/>
        <v>86</v>
      </c>
    </row>
    <row r="4134" spans="1:28">
      <c r="A4134" s="34" t="s">
        <v>19</v>
      </c>
      <c r="B4134" s="34" t="s">
        <v>68</v>
      </c>
      <c r="C4134" s="5" t="s">
        <v>130</v>
      </c>
      <c r="D4134" s="35" t="s">
        <v>89</v>
      </c>
      <c r="E4134" s="36" t="s">
        <v>16</v>
      </c>
      <c r="F4134" s="37">
        <v>100</v>
      </c>
      <c r="G4134" s="38">
        <v>0.02</v>
      </c>
      <c r="H4134" s="34">
        <v>0.98139009551310075</v>
      </c>
      <c r="I4134" s="35">
        <v>-2.3283506204616009E-5</v>
      </c>
      <c r="J4134" s="35">
        <v>3.9426716042104378E-3</v>
      </c>
      <c r="K4134" s="35">
        <v>-0.23935572983321918</v>
      </c>
      <c r="L4134" s="35">
        <v>10.695038523568233</v>
      </c>
      <c r="M4134" s="35">
        <v>0</v>
      </c>
      <c r="N4134" s="35">
        <v>0</v>
      </c>
      <c r="O4134" s="35">
        <v>0</v>
      </c>
      <c r="P4134" s="36">
        <v>12</v>
      </c>
      <c r="Q4134" s="37">
        <v>86</v>
      </c>
      <c r="R4134" s="36">
        <v>14</v>
      </c>
      <c r="S4134" s="39">
        <f t="shared" si="139"/>
        <v>86</v>
      </c>
      <c r="T4134" s="34" t="s">
        <v>51</v>
      </c>
      <c r="U4134" s="12">
        <f>(((alpha*(speed^3))+(beta*(speed^2))+(ceta*speed))+delta)</f>
        <v>4.4608311201685389</v>
      </c>
      <c r="V4134" s="8">
        <f t="shared" si="140"/>
        <v>86</v>
      </c>
    </row>
    <row r="4135" spans="1:28">
      <c r="A4135" s="34" t="s">
        <v>19</v>
      </c>
      <c r="B4135" s="34" t="s">
        <v>68</v>
      </c>
      <c r="C4135" s="5" t="s">
        <v>131</v>
      </c>
      <c r="D4135" s="35" t="s">
        <v>89</v>
      </c>
      <c r="E4135" s="36" t="s">
        <v>16</v>
      </c>
      <c r="F4135" s="37">
        <v>100</v>
      </c>
      <c r="G4135" s="38">
        <v>0.02</v>
      </c>
      <c r="H4135" s="34">
        <v>0.99840932195737531</v>
      </c>
      <c r="I4135" s="35">
        <v>2.3874820604099227</v>
      </c>
      <c r="J4135" s="35">
        <v>300.3049449930046</v>
      </c>
      <c r="K4135" s="35">
        <v>0.71290644787520019</v>
      </c>
      <c r="L4135" s="35">
        <v>1.1184270942255079</v>
      </c>
      <c r="M4135" s="35">
        <v>7.1626632033586199E-2</v>
      </c>
      <c r="N4135" s="35">
        <v>0</v>
      </c>
      <c r="O4135" s="35">
        <v>0</v>
      </c>
      <c r="P4135" s="36">
        <v>12</v>
      </c>
      <c r="Q4135" s="37">
        <v>86</v>
      </c>
      <c r="R4135" s="36">
        <v>10</v>
      </c>
      <c r="S4135" s="39">
        <f t="shared" si="139"/>
        <v>86</v>
      </c>
      <c r="T4135" s="34" t="s">
        <v>44</v>
      </c>
      <c r="U4135" s="12">
        <f>(alpha+(beta/(1+EXP((((-1)*ceta)+(delta*LN(speed)))+(epsilon*speed)))))</f>
        <v>2.3963609592403552</v>
      </c>
      <c r="V4135" s="8">
        <f t="shared" si="140"/>
        <v>86</v>
      </c>
    </row>
    <row r="4136" spans="1:28">
      <c r="A4136" s="34" t="s">
        <v>19</v>
      </c>
      <c r="B4136" s="34" t="s">
        <v>68</v>
      </c>
      <c r="C4136" s="5" t="s">
        <v>130</v>
      </c>
      <c r="D4136" s="35" t="s">
        <v>89</v>
      </c>
      <c r="E4136" s="36" t="s">
        <v>14</v>
      </c>
      <c r="F4136" s="37">
        <v>100</v>
      </c>
      <c r="G4136" s="38">
        <v>0.02</v>
      </c>
      <c r="H4136" s="34">
        <v>0.9921354854930724</v>
      </c>
      <c r="I4136" s="35">
        <v>0.11944733268742268</v>
      </c>
      <c r="J4136" s="35">
        <v>-0.12546163101115126</v>
      </c>
      <c r="K4136" s="35">
        <v>2.0014134225750513</v>
      </c>
      <c r="L4136" s="35">
        <v>-1.2329215300493839</v>
      </c>
      <c r="M4136" s="35">
        <v>0</v>
      </c>
      <c r="N4136" s="35">
        <v>0</v>
      </c>
      <c r="O4136" s="35">
        <v>0</v>
      </c>
      <c r="P4136" s="36">
        <v>12</v>
      </c>
      <c r="Q4136" s="37">
        <v>86</v>
      </c>
      <c r="R4136" s="36">
        <v>1</v>
      </c>
      <c r="S4136" s="39">
        <f t="shared" si="139"/>
        <v>86</v>
      </c>
      <c r="T4136" s="34" t="s">
        <v>30</v>
      </c>
      <c r="U4136" s="12">
        <f>((alpha*(speed^beta))+(ceta*(speed^delta)))</f>
        <v>7.6554095045339596E-2</v>
      </c>
      <c r="V4136" s="8">
        <f t="shared" si="140"/>
        <v>86</v>
      </c>
    </row>
    <row r="4137" spans="1:28">
      <c r="A4137" s="34" t="s">
        <v>19</v>
      </c>
      <c r="B4137" s="34" t="s">
        <v>68</v>
      </c>
      <c r="C4137" s="5" t="s">
        <v>131</v>
      </c>
      <c r="D4137" s="35" t="s">
        <v>89</v>
      </c>
      <c r="E4137" s="36" t="s">
        <v>14</v>
      </c>
      <c r="F4137" s="37">
        <v>100</v>
      </c>
      <c r="G4137" s="38">
        <v>0.02</v>
      </c>
      <c r="H4137" s="34">
        <v>0.9912528071580039</v>
      </c>
      <c r="I4137" s="35">
        <v>0.60217030965097007</v>
      </c>
      <c r="J4137" s="35">
        <v>1.0124137332043746</v>
      </c>
      <c r="K4137" s="35">
        <v>-0.85104950143978741</v>
      </c>
      <c r="L4137" s="35">
        <v>0</v>
      </c>
      <c r="M4137" s="35">
        <v>0</v>
      </c>
      <c r="N4137" s="35">
        <v>0</v>
      </c>
      <c r="O4137" s="35">
        <v>0</v>
      </c>
      <c r="P4137" s="36">
        <v>12</v>
      </c>
      <c r="Q4137" s="37">
        <v>86</v>
      </c>
      <c r="R4137" s="36">
        <v>0</v>
      </c>
      <c r="S4137" s="39">
        <f t="shared" si="139"/>
        <v>86</v>
      </c>
      <c r="T4137" s="34" t="s">
        <v>29</v>
      </c>
      <c r="U4137" s="12">
        <f>((alpha*(beta^speed))*(speed^ceta))</f>
        <v>3.9278579569831301E-2</v>
      </c>
      <c r="V4137" s="8">
        <f t="shared" si="140"/>
        <v>86</v>
      </c>
      <c r="AB4137" s="41"/>
    </row>
    <row r="4138" spans="1:28">
      <c r="A4138" s="34" t="s">
        <v>19</v>
      </c>
      <c r="B4138" s="34" t="s">
        <v>68</v>
      </c>
      <c r="C4138" s="5" t="s">
        <v>130</v>
      </c>
      <c r="D4138" s="35" t="s">
        <v>89</v>
      </c>
      <c r="E4138" s="36" t="s">
        <v>18</v>
      </c>
      <c r="F4138" s="37">
        <v>100</v>
      </c>
      <c r="G4138" s="38">
        <v>0.02</v>
      </c>
      <c r="H4138" s="34">
        <v>0.98058757261903995</v>
      </c>
      <c r="I4138" s="35">
        <v>-3.7614322959718109E-7</v>
      </c>
      <c r="J4138" s="35">
        <v>6.4628274589062458E-5</v>
      </c>
      <c r="K4138" s="35">
        <v>-4.0405958350288795E-3</v>
      </c>
      <c r="L4138" s="35">
        <v>0.15230142965087695</v>
      </c>
      <c r="M4138" s="35">
        <v>0</v>
      </c>
      <c r="N4138" s="35">
        <v>0</v>
      </c>
      <c r="O4138" s="35">
        <v>0</v>
      </c>
      <c r="P4138" s="36">
        <v>12</v>
      </c>
      <c r="Q4138" s="37">
        <v>86</v>
      </c>
      <c r="R4138" s="36">
        <v>14</v>
      </c>
      <c r="S4138" s="39">
        <f t="shared" si="139"/>
        <v>86</v>
      </c>
      <c r="T4138" s="34" t="s">
        <v>51</v>
      </c>
      <c r="U4138" s="12">
        <f>(((alpha*(speed^3))+(beta*(speed^2))+(ceta*speed))+delta)</f>
        <v>4.355274865443462E-2</v>
      </c>
      <c r="V4138" s="8">
        <f t="shared" si="140"/>
        <v>86</v>
      </c>
      <c r="AB4138" s="41"/>
    </row>
    <row r="4139" spans="1:28">
      <c r="A4139" s="34" t="s">
        <v>19</v>
      </c>
      <c r="B4139" s="34" t="s">
        <v>68</v>
      </c>
      <c r="C4139" s="5" t="s">
        <v>131</v>
      </c>
      <c r="D4139" s="35" t="s">
        <v>89</v>
      </c>
      <c r="E4139" s="36" t="s">
        <v>18</v>
      </c>
      <c r="F4139" s="37">
        <v>100</v>
      </c>
      <c r="G4139" s="38">
        <v>0.02</v>
      </c>
      <c r="H4139" s="34">
        <v>0.97363901689072518</v>
      </c>
      <c r="I4139" s="35">
        <v>-8.6891623425669807E-7</v>
      </c>
      <c r="J4139" s="35">
        <v>1.5689528119311206E-4</v>
      </c>
      <c r="K4139" s="35">
        <v>-9.6527533690982971E-3</v>
      </c>
      <c r="L4139" s="35">
        <v>0.25029602584697808</v>
      </c>
      <c r="M4139" s="35">
        <v>0</v>
      </c>
      <c r="N4139" s="35">
        <v>0</v>
      </c>
      <c r="O4139" s="35">
        <v>0</v>
      </c>
      <c r="P4139" s="36">
        <v>12</v>
      </c>
      <c r="Q4139" s="37">
        <v>86</v>
      </c>
      <c r="R4139" s="36">
        <v>14</v>
      </c>
      <c r="S4139" s="39">
        <f t="shared" si="139"/>
        <v>86</v>
      </c>
      <c r="T4139" s="34" t="s">
        <v>51</v>
      </c>
      <c r="U4139" s="12">
        <f>(((alpha*(speed^3))+(beta*(speed^2))+(ceta*speed))+delta)</f>
        <v>2.7877351512403004E-2</v>
      </c>
      <c r="V4139" s="8">
        <f t="shared" si="140"/>
        <v>86</v>
      </c>
    </row>
    <row r="4140" spans="1:28">
      <c r="A4140" s="34" t="s">
        <v>19</v>
      </c>
      <c r="B4140" s="34" t="s">
        <v>68</v>
      </c>
      <c r="C4140" s="5" t="s">
        <v>130</v>
      </c>
      <c r="D4140" s="35" t="s">
        <v>89</v>
      </c>
      <c r="E4140" s="36" t="s">
        <v>17</v>
      </c>
      <c r="F4140" s="37">
        <v>100</v>
      </c>
      <c r="G4140" s="38">
        <v>0.02</v>
      </c>
      <c r="H4140" s="34">
        <v>0.96339807892275242</v>
      </c>
      <c r="I4140" s="35">
        <v>1958.8548305709883</v>
      </c>
      <c r="J4140" s="35">
        <v>1.0056727307428419</v>
      </c>
      <c r="K4140" s="35">
        <v>-0.40883366152026057</v>
      </c>
      <c r="L4140" s="35">
        <v>0</v>
      </c>
      <c r="M4140" s="35">
        <v>0</v>
      </c>
      <c r="N4140" s="35">
        <v>0</v>
      </c>
      <c r="O4140" s="35">
        <v>0</v>
      </c>
      <c r="P4140" s="36">
        <v>12</v>
      </c>
      <c r="Q4140" s="37">
        <v>86</v>
      </c>
      <c r="R4140" s="36">
        <v>0</v>
      </c>
      <c r="S4140" s="39">
        <f t="shared" si="139"/>
        <v>86</v>
      </c>
      <c r="T4140" s="34" t="s">
        <v>29</v>
      </c>
      <c r="U4140" s="12">
        <f>((alpha*(beta^speed))*(speed^ceta))</f>
        <v>515.6893331958828</v>
      </c>
      <c r="V4140" s="8">
        <f t="shared" si="140"/>
        <v>86</v>
      </c>
    </row>
    <row r="4141" spans="1:28">
      <c r="A4141" s="34" t="s">
        <v>19</v>
      </c>
      <c r="B4141" s="34" t="s">
        <v>68</v>
      </c>
      <c r="C4141" s="5" t="s">
        <v>131</v>
      </c>
      <c r="D4141" s="35" t="s">
        <v>89</v>
      </c>
      <c r="E4141" s="36" t="s">
        <v>17</v>
      </c>
      <c r="F4141" s="37">
        <v>100</v>
      </c>
      <c r="G4141" s="38">
        <v>0.02</v>
      </c>
      <c r="H4141" s="34">
        <v>0.96177370659966122</v>
      </c>
      <c r="I4141" s="35">
        <v>2029.9689661723717</v>
      </c>
      <c r="J4141" s="35">
        <v>1.0064478167682611</v>
      </c>
      <c r="K4141" s="35">
        <v>-0.43855314492126424</v>
      </c>
      <c r="L4141" s="35">
        <v>0</v>
      </c>
      <c r="M4141" s="35">
        <v>0</v>
      </c>
      <c r="N4141" s="35">
        <v>0</v>
      </c>
      <c r="O4141" s="35">
        <v>0</v>
      </c>
      <c r="P4141" s="36">
        <v>12</v>
      </c>
      <c r="Q4141" s="37">
        <v>86</v>
      </c>
      <c r="R4141" s="36">
        <v>0</v>
      </c>
      <c r="S4141" s="39">
        <f t="shared" si="139"/>
        <v>86</v>
      </c>
      <c r="T4141" s="34" t="s">
        <v>29</v>
      </c>
      <c r="U4141" s="12">
        <f>((alpha*(beta^speed))*(speed^ceta))</f>
        <v>500.21597837363254</v>
      </c>
      <c r="V4141" s="8">
        <f t="shared" si="140"/>
        <v>86</v>
      </c>
    </row>
    <row r="4142" spans="1:28">
      <c r="A4142" s="34" t="s">
        <v>19</v>
      </c>
      <c r="B4142" s="34" t="s">
        <v>68</v>
      </c>
      <c r="C4142" s="5" t="s">
        <v>130</v>
      </c>
      <c r="D4142" s="35" t="s">
        <v>89</v>
      </c>
      <c r="E4142" s="36" t="s">
        <v>15</v>
      </c>
      <c r="F4142" s="37">
        <v>0</v>
      </c>
      <c r="G4142" s="38">
        <v>0.04</v>
      </c>
      <c r="H4142" s="34">
        <v>0.99735396039061874</v>
      </c>
      <c r="I4142" s="35">
        <v>61.255506468826439</v>
      </c>
      <c r="J4142" s="35">
        <v>-1.4716656151240277</v>
      </c>
      <c r="K4142" s="35">
        <v>1.9964972820756053</v>
      </c>
      <c r="L4142" s="35">
        <v>-0.16171186848280761</v>
      </c>
      <c r="M4142" s="35">
        <v>0</v>
      </c>
      <c r="N4142" s="35">
        <v>0</v>
      </c>
      <c r="O4142" s="35">
        <v>0</v>
      </c>
      <c r="P4142" s="36">
        <v>12</v>
      </c>
      <c r="Q4142" s="37">
        <v>86</v>
      </c>
      <c r="R4142" s="36">
        <v>1</v>
      </c>
      <c r="S4142" s="39">
        <f t="shared" si="139"/>
        <v>86</v>
      </c>
      <c r="T4142" s="34" t="s">
        <v>30</v>
      </c>
      <c r="U4142" s="12">
        <f>((alpha*(speed^beta))+(ceta*(speed^delta)))</f>
        <v>1.0586263698577829</v>
      </c>
      <c r="V4142" s="8">
        <f t="shared" si="140"/>
        <v>86</v>
      </c>
    </row>
    <row r="4143" spans="1:28">
      <c r="A4143" s="34" t="s">
        <v>19</v>
      </c>
      <c r="B4143" s="34" t="s">
        <v>68</v>
      </c>
      <c r="C4143" s="5" t="s">
        <v>131</v>
      </c>
      <c r="D4143" s="35" t="s">
        <v>89</v>
      </c>
      <c r="E4143" s="36" t="s">
        <v>15</v>
      </c>
      <c r="F4143" s="37">
        <v>0</v>
      </c>
      <c r="G4143" s="38">
        <v>0.04</v>
      </c>
      <c r="H4143" s="34">
        <v>0.84757072284484358</v>
      </c>
      <c r="I4143" s="35">
        <v>3.4426944638508878</v>
      </c>
      <c r="J4143" s="35">
        <v>-1.9043626551160209E-2</v>
      </c>
      <c r="K4143" s="35">
        <v>302.7536608821863</v>
      </c>
      <c r="L4143" s="35">
        <v>-2.1185529298566528</v>
      </c>
      <c r="M4143" s="35">
        <v>0</v>
      </c>
      <c r="N4143" s="35">
        <v>0</v>
      </c>
      <c r="O4143" s="35">
        <v>0</v>
      </c>
      <c r="P4143" s="36">
        <v>12</v>
      </c>
      <c r="Q4143" s="37">
        <v>86</v>
      </c>
      <c r="R4143" s="36">
        <v>1</v>
      </c>
      <c r="S4143" s="39">
        <f t="shared" si="139"/>
        <v>86</v>
      </c>
      <c r="T4143" s="34" t="s">
        <v>30</v>
      </c>
      <c r="U4143" s="12">
        <f>((alpha*(speed^beta))+(ceta*(speed^delta)))</f>
        <v>3.1868453109722226</v>
      </c>
      <c r="V4143" s="8">
        <f t="shared" si="140"/>
        <v>86</v>
      </c>
    </row>
    <row r="4144" spans="1:28">
      <c r="A4144" s="34" t="s">
        <v>19</v>
      </c>
      <c r="B4144" s="34" t="s">
        <v>68</v>
      </c>
      <c r="C4144" s="5" t="s">
        <v>130</v>
      </c>
      <c r="D4144" s="35" t="s">
        <v>89</v>
      </c>
      <c r="E4144" s="36" t="s">
        <v>16</v>
      </c>
      <c r="F4144" s="37">
        <v>0</v>
      </c>
      <c r="G4144" s="38">
        <v>0.04</v>
      </c>
      <c r="H4144" s="34">
        <v>0.96246653826837059</v>
      </c>
      <c r="I4144" s="35">
        <v>5.7991447668757639</v>
      </c>
      <c r="J4144" s="35">
        <v>-3.9185997507634913E-2</v>
      </c>
      <c r="K4144" s="35">
        <v>161.85765425933926</v>
      </c>
      <c r="L4144" s="35">
        <v>-1.781279246075228</v>
      </c>
      <c r="M4144" s="35">
        <v>0</v>
      </c>
      <c r="N4144" s="35">
        <v>0</v>
      </c>
      <c r="O4144" s="35">
        <v>0</v>
      </c>
      <c r="P4144" s="36">
        <v>12</v>
      </c>
      <c r="Q4144" s="37">
        <v>86</v>
      </c>
      <c r="R4144" s="36">
        <v>1</v>
      </c>
      <c r="S4144" s="39">
        <f t="shared" si="139"/>
        <v>86</v>
      </c>
      <c r="T4144" s="34" t="s">
        <v>30</v>
      </c>
      <c r="U4144" s="12">
        <f>((alpha*(speed^beta))+(ceta*(speed^delta)))</f>
        <v>4.9283098848915685</v>
      </c>
      <c r="V4144" s="8">
        <f t="shared" si="140"/>
        <v>86</v>
      </c>
    </row>
    <row r="4145" spans="1:28">
      <c r="A4145" s="34" t="s">
        <v>19</v>
      </c>
      <c r="B4145" s="34" t="s">
        <v>68</v>
      </c>
      <c r="C4145" s="5" t="s">
        <v>131</v>
      </c>
      <c r="D4145" s="35" t="s">
        <v>89</v>
      </c>
      <c r="E4145" s="36" t="s">
        <v>16</v>
      </c>
      <c r="F4145" s="37">
        <v>0</v>
      </c>
      <c r="G4145" s="38">
        <v>0.04</v>
      </c>
      <c r="H4145" s="34">
        <v>0.99886090256147253</v>
      </c>
      <c r="I4145" s="35">
        <v>2.1162271665796353</v>
      </c>
      <c r="J4145" s="35">
        <v>24.407030228645691</v>
      </c>
      <c r="K4145" s="35">
        <v>4.8186312086558001</v>
      </c>
      <c r="L4145" s="35">
        <v>1.1217876100609312</v>
      </c>
      <c r="M4145" s="35">
        <v>0.10965018956077165</v>
      </c>
      <c r="N4145" s="35">
        <v>0</v>
      </c>
      <c r="O4145" s="35">
        <v>0</v>
      </c>
      <c r="P4145" s="36">
        <v>12</v>
      </c>
      <c r="Q4145" s="37">
        <v>86</v>
      </c>
      <c r="R4145" s="36">
        <v>10</v>
      </c>
      <c r="S4145" s="39">
        <f t="shared" si="139"/>
        <v>86</v>
      </c>
      <c r="T4145" s="34" t="s">
        <v>44</v>
      </c>
      <c r="U4145" s="12">
        <f>(alpha+(beta/(1+EXP((((-1)*ceta)+(delta*LN(speed)))+(epsilon*speed)))))</f>
        <v>2.1178667506819395</v>
      </c>
      <c r="V4145" s="8">
        <f t="shared" si="140"/>
        <v>86</v>
      </c>
    </row>
    <row r="4146" spans="1:28">
      <c r="A4146" s="34" t="s">
        <v>19</v>
      </c>
      <c r="B4146" s="34" t="s">
        <v>68</v>
      </c>
      <c r="C4146" s="5" t="s">
        <v>130</v>
      </c>
      <c r="D4146" s="35" t="s">
        <v>89</v>
      </c>
      <c r="E4146" s="36" t="s">
        <v>14</v>
      </c>
      <c r="F4146" s="37">
        <v>0</v>
      </c>
      <c r="G4146" s="38">
        <v>0.04</v>
      </c>
      <c r="H4146" s="34">
        <v>0.9877751101397878</v>
      </c>
      <c r="I4146" s="35">
        <v>1.6392028982865834</v>
      </c>
      <c r="J4146" s="35">
        <v>1.0172704225019338</v>
      </c>
      <c r="K4146" s="35">
        <v>-0.99581862807178034</v>
      </c>
      <c r="L4146" s="35">
        <v>0</v>
      </c>
      <c r="M4146" s="35">
        <v>0</v>
      </c>
      <c r="N4146" s="35">
        <v>0</v>
      </c>
      <c r="O4146" s="35">
        <v>0</v>
      </c>
      <c r="P4146" s="36">
        <v>12</v>
      </c>
      <c r="Q4146" s="37">
        <v>86</v>
      </c>
      <c r="R4146" s="36">
        <v>0</v>
      </c>
      <c r="S4146" s="39">
        <f t="shared" si="139"/>
        <v>86</v>
      </c>
      <c r="T4146" s="34" t="s">
        <v>29</v>
      </c>
      <c r="U4146" s="12">
        <f>((alpha*(beta^speed))*(speed^ceta))</f>
        <v>8.4674963335821585E-2</v>
      </c>
      <c r="V4146" s="8">
        <f t="shared" si="140"/>
        <v>86</v>
      </c>
    </row>
    <row r="4147" spans="1:28">
      <c r="A4147" s="34" t="s">
        <v>19</v>
      </c>
      <c r="B4147" s="34" t="s">
        <v>68</v>
      </c>
      <c r="C4147" s="5" t="s">
        <v>131</v>
      </c>
      <c r="D4147" s="35" t="s">
        <v>89</v>
      </c>
      <c r="E4147" s="36" t="s">
        <v>14</v>
      </c>
      <c r="F4147" s="37">
        <v>0</v>
      </c>
      <c r="G4147" s="38">
        <v>0.04</v>
      </c>
      <c r="H4147" s="34">
        <v>0.99751161745375572</v>
      </c>
      <c r="I4147" s="35">
        <v>0.81625693386856524</v>
      </c>
      <c r="J4147" s="35">
        <v>1.0138971367317717</v>
      </c>
      <c r="K4147" s="35">
        <v>-0.99651705333665663</v>
      </c>
      <c r="L4147" s="35">
        <v>0</v>
      </c>
      <c r="M4147" s="35">
        <v>0</v>
      </c>
      <c r="N4147" s="35">
        <v>0</v>
      </c>
      <c r="O4147" s="35">
        <v>0</v>
      </c>
      <c r="P4147" s="36">
        <v>12</v>
      </c>
      <c r="Q4147" s="37">
        <v>86</v>
      </c>
      <c r="R4147" s="36">
        <v>0</v>
      </c>
      <c r="S4147" s="39">
        <f t="shared" si="139"/>
        <v>86</v>
      </c>
      <c r="T4147" s="34" t="s">
        <v>29</v>
      </c>
      <c r="U4147" s="12">
        <f>((alpha*(beta^speed))*(speed^ceta))</f>
        <v>3.1589394005736154E-2</v>
      </c>
      <c r="V4147" s="8">
        <f t="shared" si="140"/>
        <v>86</v>
      </c>
      <c r="AB4147" s="41"/>
    </row>
    <row r="4148" spans="1:28">
      <c r="A4148" s="34" t="s">
        <v>19</v>
      </c>
      <c r="B4148" s="34" t="s">
        <v>68</v>
      </c>
      <c r="C4148" s="5" t="s">
        <v>130</v>
      </c>
      <c r="D4148" s="35" t="s">
        <v>89</v>
      </c>
      <c r="E4148" s="36" t="s">
        <v>18</v>
      </c>
      <c r="F4148" s="37">
        <v>0</v>
      </c>
      <c r="G4148" s="38">
        <v>0.04</v>
      </c>
      <c r="H4148" s="34">
        <v>0.96595960084958954</v>
      </c>
      <c r="I4148" s="35">
        <v>0.10742469761571638</v>
      </c>
      <c r="J4148" s="35">
        <v>-0.13418981020685433</v>
      </c>
      <c r="K4148" s="35">
        <v>11.96204564041523</v>
      </c>
      <c r="L4148" s="35">
        <v>-2.5839764913196288</v>
      </c>
      <c r="M4148" s="35">
        <v>0</v>
      </c>
      <c r="N4148" s="35">
        <v>0</v>
      </c>
      <c r="O4148" s="35">
        <v>0</v>
      </c>
      <c r="P4148" s="36">
        <v>12</v>
      </c>
      <c r="Q4148" s="37">
        <v>86</v>
      </c>
      <c r="R4148" s="36">
        <v>1</v>
      </c>
      <c r="S4148" s="39">
        <f t="shared" si="139"/>
        <v>86</v>
      </c>
      <c r="T4148" s="34" t="s">
        <v>30</v>
      </c>
      <c r="U4148" s="12">
        <f>((alpha*(speed^beta))+(ceta*(speed^delta)))</f>
        <v>5.921000258351141E-2</v>
      </c>
      <c r="V4148" s="8">
        <f t="shared" si="140"/>
        <v>86</v>
      </c>
      <c r="AB4148" s="41"/>
    </row>
    <row r="4149" spans="1:28">
      <c r="A4149" s="34" t="s">
        <v>19</v>
      </c>
      <c r="B4149" s="34" t="s">
        <v>68</v>
      </c>
      <c r="C4149" s="5" t="s">
        <v>131</v>
      </c>
      <c r="D4149" s="35" t="s">
        <v>89</v>
      </c>
      <c r="E4149" s="36" t="s">
        <v>18</v>
      </c>
      <c r="F4149" s="37">
        <v>0</v>
      </c>
      <c r="G4149" s="38">
        <v>0.04</v>
      </c>
      <c r="H4149" s="34">
        <v>0.97375626113970548</v>
      </c>
      <c r="I4149" s="35">
        <v>1.4827045339654503</v>
      </c>
      <c r="J4149" s="35">
        <v>1.0084615187020594</v>
      </c>
      <c r="K4149" s="35">
        <v>-0.991356320296919</v>
      </c>
      <c r="L4149" s="35">
        <v>0</v>
      </c>
      <c r="M4149" s="35">
        <v>0</v>
      </c>
      <c r="N4149" s="35">
        <v>0</v>
      </c>
      <c r="O4149" s="35">
        <v>0</v>
      </c>
      <c r="P4149" s="36">
        <v>12</v>
      </c>
      <c r="Q4149" s="37">
        <v>86</v>
      </c>
      <c r="R4149" s="36">
        <v>0</v>
      </c>
      <c r="S4149" s="39">
        <f t="shared" si="139"/>
        <v>86</v>
      </c>
      <c r="T4149" s="34" t="s">
        <v>29</v>
      </c>
      <c r="U4149" s="12">
        <f>((alpha*(beta^speed))*(speed^ceta))</f>
        <v>3.6981098247851861E-2</v>
      </c>
      <c r="V4149" s="8">
        <f t="shared" si="140"/>
        <v>86</v>
      </c>
    </row>
    <row r="4150" spans="1:28">
      <c r="A4150" s="34" t="s">
        <v>19</v>
      </c>
      <c r="B4150" s="34" t="s">
        <v>68</v>
      </c>
      <c r="C4150" s="5" t="s">
        <v>130</v>
      </c>
      <c r="D4150" s="35" t="s">
        <v>89</v>
      </c>
      <c r="E4150" s="36" t="s">
        <v>17</v>
      </c>
      <c r="F4150" s="37">
        <v>0</v>
      </c>
      <c r="G4150" s="38">
        <v>0.04</v>
      </c>
      <c r="H4150" s="34">
        <v>0.98506948478361722</v>
      </c>
      <c r="I4150" s="35">
        <v>2057.9288159325565</v>
      </c>
      <c r="J4150" s="35">
        <v>1.0098893935794666</v>
      </c>
      <c r="K4150" s="35">
        <v>-0.52907242090584938</v>
      </c>
      <c r="L4150" s="35">
        <v>0</v>
      </c>
      <c r="M4150" s="35">
        <v>0</v>
      </c>
      <c r="N4150" s="35">
        <v>0</v>
      </c>
      <c r="O4150" s="35">
        <v>0</v>
      </c>
      <c r="P4150" s="36">
        <v>12</v>
      </c>
      <c r="Q4150" s="37">
        <v>86</v>
      </c>
      <c r="R4150" s="36">
        <v>0</v>
      </c>
      <c r="S4150" s="39">
        <f t="shared" si="139"/>
        <v>86</v>
      </c>
      <c r="T4150" s="34" t="s">
        <v>29</v>
      </c>
      <c r="U4150" s="12">
        <f>((alpha*(beta^speed))*(speed^ceta))</f>
        <v>454.45231220148548</v>
      </c>
      <c r="V4150" s="8">
        <f t="shared" si="140"/>
        <v>86</v>
      </c>
    </row>
    <row r="4151" spans="1:28">
      <c r="A4151" s="34" t="s">
        <v>19</v>
      </c>
      <c r="B4151" s="34" t="s">
        <v>68</v>
      </c>
      <c r="C4151" s="5" t="s">
        <v>131</v>
      </c>
      <c r="D4151" s="35" t="s">
        <v>89</v>
      </c>
      <c r="E4151" s="36" t="s">
        <v>17</v>
      </c>
      <c r="F4151" s="37">
        <v>0</v>
      </c>
      <c r="G4151" s="38">
        <v>0.04</v>
      </c>
      <c r="H4151" s="34">
        <v>0.98668968652697508</v>
      </c>
      <c r="I4151" s="35">
        <v>2132.8865162915508</v>
      </c>
      <c r="J4151" s="35">
        <v>1.0102531837295115</v>
      </c>
      <c r="K4151" s="35">
        <v>-0.5552567820219253</v>
      </c>
      <c r="L4151" s="35">
        <v>0</v>
      </c>
      <c r="M4151" s="35">
        <v>0</v>
      </c>
      <c r="N4151" s="35">
        <v>0</v>
      </c>
      <c r="O4151" s="35">
        <v>0</v>
      </c>
      <c r="P4151" s="36">
        <v>12</v>
      </c>
      <c r="Q4151" s="37">
        <v>86</v>
      </c>
      <c r="R4151" s="36">
        <v>0</v>
      </c>
      <c r="S4151" s="39">
        <f t="shared" si="139"/>
        <v>86</v>
      </c>
      <c r="T4151" s="34" t="s">
        <v>29</v>
      </c>
      <c r="U4151" s="12">
        <f>((alpha*(beta^speed))*(speed^ceta))</f>
        <v>432.33853960157256</v>
      </c>
      <c r="V4151" s="8">
        <f t="shared" si="140"/>
        <v>86</v>
      </c>
    </row>
    <row r="4152" spans="1:28">
      <c r="A4152" s="34" t="s">
        <v>19</v>
      </c>
      <c r="B4152" s="34" t="s">
        <v>68</v>
      </c>
      <c r="C4152" s="5" t="s">
        <v>130</v>
      </c>
      <c r="D4152" s="35" t="s">
        <v>89</v>
      </c>
      <c r="E4152" s="36" t="s">
        <v>15</v>
      </c>
      <c r="F4152" s="37">
        <v>50</v>
      </c>
      <c r="G4152" s="38">
        <v>0.04</v>
      </c>
      <c r="H4152" s="34">
        <v>0.99419044102995435</v>
      </c>
      <c r="I4152" s="35">
        <v>1087.9697006511124</v>
      </c>
      <c r="J4152" s="35">
        <v>-3.0591662138117091</v>
      </c>
      <c r="K4152" s="35">
        <v>6.746611603587696</v>
      </c>
      <c r="L4152" s="35">
        <v>-0.38032644222484119</v>
      </c>
      <c r="M4152" s="35">
        <v>0</v>
      </c>
      <c r="N4152" s="35">
        <v>0</v>
      </c>
      <c r="O4152" s="35">
        <v>0</v>
      </c>
      <c r="P4152" s="36">
        <v>12</v>
      </c>
      <c r="Q4152" s="37">
        <v>85</v>
      </c>
      <c r="R4152" s="36">
        <v>1</v>
      </c>
      <c r="S4152" s="39">
        <f t="shared" si="139"/>
        <v>85</v>
      </c>
      <c r="T4152" s="34" t="s">
        <v>30</v>
      </c>
      <c r="U4152" s="12">
        <f>((alpha*(speed^beta))+(ceta*(speed^delta)))</f>
        <v>1.246669782861862</v>
      </c>
      <c r="V4152" s="8">
        <f t="shared" si="140"/>
        <v>85</v>
      </c>
    </row>
    <row r="4153" spans="1:28">
      <c r="A4153" s="34" t="s">
        <v>19</v>
      </c>
      <c r="B4153" s="34" t="s">
        <v>68</v>
      </c>
      <c r="C4153" s="5" t="s">
        <v>131</v>
      </c>
      <c r="D4153" s="35" t="s">
        <v>89</v>
      </c>
      <c r="E4153" s="36" t="s">
        <v>15</v>
      </c>
      <c r="F4153" s="37">
        <v>50</v>
      </c>
      <c r="G4153" s="38">
        <v>0.04</v>
      </c>
      <c r="H4153" s="34">
        <v>0.96511202731902268</v>
      </c>
      <c r="I4153" s="35">
        <v>-1.0764744936466259E-5</v>
      </c>
      <c r="J4153" s="35">
        <v>1.7621613879681729E-3</v>
      </c>
      <c r="K4153" s="35">
        <v>-0.13772913963369887</v>
      </c>
      <c r="L4153" s="35">
        <v>7.3858395059529558</v>
      </c>
      <c r="M4153" s="35">
        <v>0</v>
      </c>
      <c r="N4153" s="35">
        <v>0</v>
      </c>
      <c r="O4153" s="35">
        <v>0</v>
      </c>
      <c r="P4153" s="36">
        <v>12</v>
      </c>
      <c r="Q4153" s="37">
        <v>85</v>
      </c>
      <c r="R4153" s="36">
        <v>14</v>
      </c>
      <c r="S4153" s="39">
        <f t="shared" si="139"/>
        <v>85</v>
      </c>
      <c r="T4153" s="34" t="s">
        <v>51</v>
      </c>
      <c r="U4153" s="12">
        <f>(((alpha*(speed^3))+(beta*(speed^2))+(ceta*speed))+delta)</f>
        <v>1.7995796810512603</v>
      </c>
      <c r="V4153" s="8">
        <f t="shared" si="140"/>
        <v>85</v>
      </c>
    </row>
    <row r="4154" spans="1:28">
      <c r="A4154" s="34" t="s">
        <v>19</v>
      </c>
      <c r="B4154" s="34" t="s">
        <v>68</v>
      </c>
      <c r="C4154" s="5" t="s">
        <v>130</v>
      </c>
      <c r="D4154" s="35" t="s">
        <v>89</v>
      </c>
      <c r="E4154" s="36" t="s">
        <v>16</v>
      </c>
      <c r="F4154" s="37">
        <v>50</v>
      </c>
      <c r="G4154" s="38">
        <v>0.04</v>
      </c>
      <c r="H4154" s="34">
        <v>0.97854567265049641</v>
      </c>
      <c r="I4154" s="35">
        <v>2.6700993705960898</v>
      </c>
      <c r="J4154" s="35">
        <v>0.59090828673384421</v>
      </c>
      <c r="K4154" s="35">
        <v>-0.20399353635857151</v>
      </c>
      <c r="L4154" s="35">
        <v>0</v>
      </c>
      <c r="M4154" s="35">
        <v>0</v>
      </c>
      <c r="N4154" s="35">
        <v>0</v>
      </c>
      <c r="O4154" s="35">
        <v>0</v>
      </c>
      <c r="P4154" s="36">
        <v>12</v>
      </c>
      <c r="Q4154" s="37">
        <v>85</v>
      </c>
      <c r="R4154" s="36">
        <v>13</v>
      </c>
      <c r="S4154" s="39">
        <f t="shared" si="139"/>
        <v>85</v>
      </c>
      <c r="T4154" s="34" t="s">
        <v>50</v>
      </c>
      <c r="U4154" s="12">
        <f>EXP((alpha+(beta/speed))+(ceta*LN(speed)))</f>
        <v>5.8754290795107309</v>
      </c>
      <c r="V4154" s="8">
        <f t="shared" si="140"/>
        <v>85</v>
      </c>
    </row>
    <row r="4155" spans="1:28">
      <c r="A4155" s="34" t="s">
        <v>19</v>
      </c>
      <c r="B4155" s="34" t="s">
        <v>68</v>
      </c>
      <c r="C4155" s="5" t="s">
        <v>131</v>
      </c>
      <c r="D4155" s="35" t="s">
        <v>89</v>
      </c>
      <c r="E4155" s="36" t="s">
        <v>16</v>
      </c>
      <c r="F4155" s="37">
        <v>50</v>
      </c>
      <c r="G4155" s="38">
        <v>0.04</v>
      </c>
      <c r="H4155" s="34">
        <v>0.99795328206885636</v>
      </c>
      <c r="I4155" s="35">
        <v>2.9773895595697195</v>
      </c>
      <c r="J4155" s="35">
        <v>289.53221980635249</v>
      </c>
      <c r="K4155" s="35">
        <v>0.74145281922673822</v>
      </c>
      <c r="L4155" s="35">
        <v>0.950694220384521</v>
      </c>
      <c r="M4155" s="35">
        <v>0.11396392525712709</v>
      </c>
      <c r="N4155" s="35">
        <v>0</v>
      </c>
      <c r="O4155" s="35">
        <v>0</v>
      </c>
      <c r="P4155" s="36">
        <v>12</v>
      </c>
      <c r="Q4155" s="37">
        <v>85</v>
      </c>
      <c r="R4155" s="36">
        <v>10</v>
      </c>
      <c r="S4155" s="39">
        <f t="shared" si="139"/>
        <v>85</v>
      </c>
      <c r="T4155" s="34" t="s">
        <v>44</v>
      </c>
      <c r="U4155" s="12">
        <f>(alpha+(beta/(1+EXP((((-1)*ceta)+(delta*LN(speed)))+(epsilon*speed)))))</f>
        <v>2.9779421911361821</v>
      </c>
      <c r="V4155" s="8">
        <f t="shared" si="140"/>
        <v>85</v>
      </c>
    </row>
    <row r="4156" spans="1:28">
      <c r="A4156" s="34" t="s">
        <v>19</v>
      </c>
      <c r="B4156" s="34" t="s">
        <v>68</v>
      </c>
      <c r="C4156" s="5" t="s">
        <v>130</v>
      </c>
      <c r="D4156" s="35" t="s">
        <v>89</v>
      </c>
      <c r="E4156" s="36" t="s">
        <v>14</v>
      </c>
      <c r="F4156" s="37">
        <v>50</v>
      </c>
      <c r="G4156" s="38">
        <v>0.04</v>
      </c>
      <c r="H4156" s="34">
        <v>0.984651172544178</v>
      </c>
      <c r="I4156" s="35">
        <v>-212.68509490903429</v>
      </c>
      <c r="J4156" s="35">
        <v>34.629252245067285</v>
      </c>
      <c r="K4156" s="35">
        <v>3.2161615603683527</v>
      </c>
      <c r="L4156" s="35">
        <v>0</v>
      </c>
      <c r="M4156" s="35">
        <v>0</v>
      </c>
      <c r="N4156" s="35">
        <v>0</v>
      </c>
      <c r="O4156" s="35">
        <v>0</v>
      </c>
      <c r="P4156" s="36">
        <v>12</v>
      </c>
      <c r="Q4156" s="37">
        <v>85</v>
      </c>
      <c r="R4156" s="36">
        <v>2</v>
      </c>
      <c r="S4156" s="39">
        <f t="shared" si="139"/>
        <v>85</v>
      </c>
      <c r="T4156" s="34" t="s">
        <v>31</v>
      </c>
      <c r="U4156" s="12">
        <f>((alpha+(beta*speed))^((-1)/ceta))</f>
        <v>8.5419201409549297E-2</v>
      </c>
      <c r="V4156" s="8">
        <f t="shared" si="140"/>
        <v>85</v>
      </c>
    </row>
    <row r="4157" spans="1:28">
      <c r="A4157" s="34" t="s">
        <v>19</v>
      </c>
      <c r="B4157" s="34" t="s">
        <v>68</v>
      </c>
      <c r="C4157" s="5" t="s">
        <v>131</v>
      </c>
      <c r="D4157" s="35" t="s">
        <v>89</v>
      </c>
      <c r="E4157" s="36" t="s">
        <v>14</v>
      </c>
      <c r="F4157" s="37">
        <v>50</v>
      </c>
      <c r="G4157" s="38">
        <v>0.04</v>
      </c>
      <c r="H4157" s="34">
        <v>0.98503002606576107</v>
      </c>
      <c r="I4157" s="35">
        <v>2.6217836631147553E-3</v>
      </c>
      <c r="J4157" s="35">
        <v>0.57724631150739247</v>
      </c>
      <c r="K4157" s="35">
        <v>0.71816136349449156</v>
      </c>
      <c r="L4157" s="35">
        <v>-0.89432462755180353</v>
      </c>
      <c r="M4157" s="35">
        <v>0</v>
      </c>
      <c r="N4157" s="35">
        <v>0</v>
      </c>
      <c r="O4157" s="35">
        <v>0</v>
      </c>
      <c r="P4157" s="36">
        <v>12</v>
      </c>
      <c r="Q4157" s="37">
        <v>85</v>
      </c>
      <c r="R4157" s="36">
        <v>1</v>
      </c>
      <c r="S4157" s="39">
        <f t="shared" si="139"/>
        <v>85</v>
      </c>
      <c r="T4157" s="34" t="s">
        <v>30</v>
      </c>
      <c r="U4157" s="12">
        <f>((alpha*(speed^beta))+(ceta*(speed^delta)))</f>
        <v>4.7579252487464155E-2</v>
      </c>
      <c r="V4157" s="8">
        <f t="shared" si="140"/>
        <v>85</v>
      </c>
      <c r="AB4157" s="41"/>
    </row>
    <row r="4158" spans="1:28">
      <c r="A4158" s="34" t="s">
        <v>19</v>
      </c>
      <c r="B4158" s="34" t="s">
        <v>68</v>
      </c>
      <c r="C4158" s="5" t="s">
        <v>130</v>
      </c>
      <c r="D4158" s="35" t="s">
        <v>89</v>
      </c>
      <c r="E4158" s="36" t="s">
        <v>18</v>
      </c>
      <c r="F4158" s="37">
        <v>50</v>
      </c>
      <c r="G4158" s="38">
        <v>0.04</v>
      </c>
      <c r="H4158" s="34">
        <v>0.98092377776377149</v>
      </c>
      <c r="I4158" s="35">
        <v>-2.6125563980817257E-7</v>
      </c>
      <c r="J4158" s="35">
        <v>4.2374144372867188E-5</v>
      </c>
      <c r="K4158" s="35">
        <v>-2.9563800880413505E-3</v>
      </c>
      <c r="L4158" s="35">
        <v>0.14879817711406951</v>
      </c>
      <c r="M4158" s="35">
        <v>0</v>
      </c>
      <c r="N4158" s="35">
        <v>0</v>
      </c>
      <c r="O4158" s="35">
        <v>0</v>
      </c>
      <c r="P4158" s="36">
        <v>12</v>
      </c>
      <c r="Q4158" s="37">
        <v>85</v>
      </c>
      <c r="R4158" s="36">
        <v>14</v>
      </c>
      <c r="S4158" s="39">
        <f t="shared" si="139"/>
        <v>85</v>
      </c>
      <c r="T4158" s="34" t="s">
        <v>51</v>
      </c>
      <c r="U4158" s="12">
        <f>(((alpha*(speed^3))+(beta*(speed^2))+(ceta*speed))+delta)</f>
        <v>4.3215442927326181E-2</v>
      </c>
      <c r="V4158" s="8">
        <f t="shared" si="140"/>
        <v>85</v>
      </c>
    </row>
    <row r="4159" spans="1:28">
      <c r="A4159" s="34" t="s">
        <v>19</v>
      </c>
      <c r="B4159" s="34" t="s">
        <v>68</v>
      </c>
      <c r="C4159" s="5" t="s">
        <v>131</v>
      </c>
      <c r="D4159" s="35" t="s">
        <v>89</v>
      </c>
      <c r="E4159" s="36" t="s">
        <v>18</v>
      </c>
      <c r="F4159" s="37">
        <v>50</v>
      </c>
      <c r="G4159" s="38">
        <v>0.04</v>
      </c>
      <c r="H4159" s="34">
        <v>0.98269275455770244</v>
      </c>
      <c r="I4159" s="35">
        <v>0.79326184963028457</v>
      </c>
      <c r="J4159" s="35">
        <v>0.99390117700831759</v>
      </c>
      <c r="K4159" s="35">
        <v>-0.61352535301218869</v>
      </c>
      <c r="L4159" s="35">
        <v>0</v>
      </c>
      <c r="M4159" s="35">
        <v>0</v>
      </c>
      <c r="N4159" s="35">
        <v>0</v>
      </c>
      <c r="O4159" s="35">
        <v>0</v>
      </c>
      <c r="P4159" s="36">
        <v>12</v>
      </c>
      <c r="Q4159" s="37">
        <v>85</v>
      </c>
      <c r="R4159" s="36">
        <v>0</v>
      </c>
      <c r="S4159" s="39">
        <f t="shared" si="139"/>
        <v>85</v>
      </c>
      <c r="T4159" s="34" t="s">
        <v>29</v>
      </c>
      <c r="U4159" s="12">
        <f>((alpha*(beta^speed))*(speed^ceta))</f>
        <v>3.0891682161601926E-2</v>
      </c>
      <c r="V4159" s="8">
        <f t="shared" si="140"/>
        <v>85</v>
      </c>
    </row>
    <row r="4160" spans="1:28">
      <c r="A4160" s="34" t="s">
        <v>19</v>
      </c>
      <c r="B4160" s="34" t="s">
        <v>68</v>
      </c>
      <c r="C4160" s="5" t="s">
        <v>130</v>
      </c>
      <c r="D4160" s="35" t="s">
        <v>89</v>
      </c>
      <c r="E4160" s="36" t="s">
        <v>17</v>
      </c>
      <c r="F4160" s="37">
        <v>50</v>
      </c>
      <c r="G4160" s="38">
        <v>0.04</v>
      </c>
      <c r="H4160" s="34">
        <v>0.97518494210700879</v>
      </c>
      <c r="I4160" s="35">
        <v>1772.9283135199162</v>
      </c>
      <c r="J4160" s="35">
        <v>1.0059867223612506</v>
      </c>
      <c r="K4160" s="35">
        <v>-0.34425872260791407</v>
      </c>
      <c r="L4160" s="35">
        <v>0</v>
      </c>
      <c r="M4160" s="35">
        <v>0</v>
      </c>
      <c r="N4160" s="35">
        <v>0</v>
      </c>
      <c r="O4160" s="35">
        <v>0</v>
      </c>
      <c r="P4160" s="36">
        <v>12</v>
      </c>
      <c r="Q4160" s="37">
        <v>85</v>
      </c>
      <c r="R4160" s="36">
        <v>0</v>
      </c>
      <c r="S4160" s="39">
        <f t="shared" si="139"/>
        <v>85</v>
      </c>
      <c r="T4160" s="34" t="s">
        <v>29</v>
      </c>
      <c r="U4160" s="12">
        <f>((alpha*(beta^speed))*(speed^ceta))</f>
        <v>637.98874587889054</v>
      </c>
      <c r="V4160" s="8">
        <f t="shared" si="140"/>
        <v>85</v>
      </c>
    </row>
    <row r="4161" spans="1:22">
      <c r="A4161" s="34" t="s">
        <v>19</v>
      </c>
      <c r="B4161" s="34" t="s">
        <v>68</v>
      </c>
      <c r="C4161" s="5" t="s">
        <v>131</v>
      </c>
      <c r="D4161" s="35" t="s">
        <v>89</v>
      </c>
      <c r="E4161" s="36" t="s">
        <v>17</v>
      </c>
      <c r="F4161" s="37">
        <v>50</v>
      </c>
      <c r="G4161" s="38">
        <v>0.04</v>
      </c>
      <c r="H4161" s="34">
        <v>0.9719780313131966</v>
      </c>
      <c r="I4161" s="35">
        <v>1884.5987208660365</v>
      </c>
      <c r="J4161" s="35">
        <v>1.0072297170830709</v>
      </c>
      <c r="K4161" s="35">
        <v>-0.38622970121931066</v>
      </c>
      <c r="L4161" s="35">
        <v>0</v>
      </c>
      <c r="M4161" s="35">
        <v>0</v>
      </c>
      <c r="N4161" s="35">
        <v>0</v>
      </c>
      <c r="O4161" s="35">
        <v>0</v>
      </c>
      <c r="P4161" s="36">
        <v>12</v>
      </c>
      <c r="Q4161" s="37">
        <v>85</v>
      </c>
      <c r="R4161" s="36">
        <v>0</v>
      </c>
      <c r="S4161" s="39">
        <f t="shared" si="139"/>
        <v>85</v>
      </c>
      <c r="T4161" s="34" t="s">
        <v>29</v>
      </c>
      <c r="U4161" s="12">
        <f>((alpha*(beta^speed))*(speed^ceta))</f>
        <v>625.09366744906333</v>
      </c>
      <c r="V4161" s="8">
        <f t="shared" si="140"/>
        <v>85</v>
      </c>
    </row>
    <row r="4162" spans="1:22">
      <c r="A4162" s="34" t="s">
        <v>19</v>
      </c>
      <c r="B4162" s="34" t="s">
        <v>68</v>
      </c>
      <c r="C4162" s="5" t="s">
        <v>130</v>
      </c>
      <c r="D4162" s="35" t="s">
        <v>89</v>
      </c>
      <c r="E4162" s="36" t="s">
        <v>15</v>
      </c>
      <c r="F4162" s="37">
        <v>100</v>
      </c>
      <c r="G4162" s="38">
        <v>0.04</v>
      </c>
      <c r="H4162" s="34">
        <v>0.99470686016127818</v>
      </c>
      <c r="I4162" s="35">
        <v>-2.6688268918946542E-5</v>
      </c>
      <c r="J4162" s="35">
        <v>3.7457553012067825E-3</v>
      </c>
      <c r="K4162" s="35">
        <v>-0.18349962321174451</v>
      </c>
      <c r="L4162" s="35">
        <v>5.0221460688552444</v>
      </c>
      <c r="M4162" s="35">
        <v>0</v>
      </c>
      <c r="N4162" s="35">
        <v>0</v>
      </c>
      <c r="O4162" s="35">
        <v>0</v>
      </c>
      <c r="P4162" s="36">
        <v>12</v>
      </c>
      <c r="Q4162" s="37">
        <v>72</v>
      </c>
      <c r="R4162" s="36">
        <v>14</v>
      </c>
      <c r="S4162" s="39">
        <f t="shared" ref="S4162:S4225" si="141">V4162</f>
        <v>72</v>
      </c>
      <c r="T4162" s="34" t="s">
        <v>51</v>
      </c>
      <c r="U4162" s="12">
        <f>(((alpha*(speed^3))+(beta*(speed^2))+(ceta*speed))+delta)</f>
        <v>1.2668256816066421</v>
      </c>
      <c r="V4162" s="8">
        <f t="shared" ref="V4162:V4225" si="142">IF($V$1&lt;P4162,P4162,IF($V$1&gt;Q4162,Q4162,$V$1))</f>
        <v>72</v>
      </c>
    </row>
    <row r="4163" spans="1:22">
      <c r="A4163" s="34" t="s">
        <v>19</v>
      </c>
      <c r="B4163" s="34" t="s">
        <v>68</v>
      </c>
      <c r="C4163" s="5" t="s">
        <v>131</v>
      </c>
      <c r="D4163" s="35" t="s">
        <v>89</v>
      </c>
      <c r="E4163" s="36" t="s">
        <v>15</v>
      </c>
      <c r="F4163" s="37">
        <v>100</v>
      </c>
      <c r="G4163" s="38">
        <v>0.04</v>
      </c>
      <c r="H4163" s="34">
        <v>0.96514476876276889</v>
      </c>
      <c r="I4163" s="35">
        <v>-4.9721638192977728</v>
      </c>
      <c r="J4163" s="35">
        <v>33.615432830619454</v>
      </c>
      <c r="K4163" s="35">
        <v>0.18332091394043035</v>
      </c>
      <c r="L4163" s="35">
        <v>0.29643720451531014</v>
      </c>
      <c r="M4163" s="35">
        <v>3.2013390631994176E-3</v>
      </c>
      <c r="N4163" s="35">
        <v>0</v>
      </c>
      <c r="O4163" s="35">
        <v>0</v>
      </c>
      <c r="P4163" s="36">
        <v>12</v>
      </c>
      <c r="Q4163" s="37">
        <v>72</v>
      </c>
      <c r="R4163" s="36">
        <v>10</v>
      </c>
      <c r="S4163" s="39">
        <f t="shared" si="141"/>
        <v>72</v>
      </c>
      <c r="T4163" s="34" t="s">
        <v>44</v>
      </c>
      <c r="U4163" s="12">
        <f>(alpha+(beta/(1+EXP((((-1)*ceta)+(delta*LN(speed)))+(epsilon*speed)))))</f>
        <v>2.142933705550635</v>
      </c>
      <c r="V4163" s="8">
        <f t="shared" si="142"/>
        <v>72</v>
      </c>
    </row>
    <row r="4164" spans="1:22">
      <c r="A4164" s="34" t="s">
        <v>19</v>
      </c>
      <c r="B4164" s="34" t="s">
        <v>68</v>
      </c>
      <c r="C4164" s="5" t="s">
        <v>130</v>
      </c>
      <c r="D4164" s="35" t="s">
        <v>89</v>
      </c>
      <c r="E4164" s="36" t="s">
        <v>16</v>
      </c>
      <c r="F4164" s="37">
        <v>100</v>
      </c>
      <c r="G4164" s="38">
        <v>0.04</v>
      </c>
      <c r="H4164" s="34">
        <v>0.98370675716944023</v>
      </c>
      <c r="I4164" s="35">
        <v>7.1299288443499256</v>
      </c>
      <c r="J4164" s="35">
        <v>34.29229376460696</v>
      </c>
      <c r="K4164" s="35">
        <v>-0.59328438369588643</v>
      </c>
      <c r="L4164" s="35">
        <v>0.48484336496744335</v>
      </c>
      <c r="M4164" s="35">
        <v>2.2523636180888956E-2</v>
      </c>
      <c r="N4164" s="35">
        <v>0</v>
      </c>
      <c r="O4164" s="35">
        <v>0</v>
      </c>
      <c r="P4164" s="36">
        <v>12</v>
      </c>
      <c r="Q4164" s="37">
        <v>72</v>
      </c>
      <c r="R4164" s="36">
        <v>10</v>
      </c>
      <c r="S4164" s="39">
        <f t="shared" si="141"/>
        <v>72</v>
      </c>
      <c r="T4164" s="34" t="s">
        <v>44</v>
      </c>
      <c r="U4164" s="12">
        <f>(alpha+(beta/(1+EXP((((-1)*ceta)+(delta*LN(speed)))+(epsilon*speed)))))</f>
        <v>7.594235110404445</v>
      </c>
      <c r="V4164" s="8">
        <f t="shared" si="142"/>
        <v>72</v>
      </c>
    </row>
    <row r="4165" spans="1:22">
      <c r="A4165" s="34" t="s">
        <v>19</v>
      </c>
      <c r="B4165" s="34" t="s">
        <v>68</v>
      </c>
      <c r="C4165" s="5" t="s">
        <v>131</v>
      </c>
      <c r="D4165" s="35" t="s">
        <v>89</v>
      </c>
      <c r="E4165" s="36" t="s">
        <v>16</v>
      </c>
      <c r="F4165" s="37">
        <v>100</v>
      </c>
      <c r="G4165" s="38">
        <v>0.04</v>
      </c>
      <c r="H4165" s="34">
        <v>0.99340697901188746</v>
      </c>
      <c r="I4165" s="35">
        <v>1.7963853363068367</v>
      </c>
      <c r="J4165" s="35">
        <v>0.18099689996407078</v>
      </c>
      <c r="K4165" s="35">
        <v>3739.8401002822302</v>
      </c>
      <c r="L4165" s="35">
        <v>-2.3857407957013907</v>
      </c>
      <c r="M4165" s="35">
        <v>0</v>
      </c>
      <c r="N4165" s="35">
        <v>0</v>
      </c>
      <c r="O4165" s="35">
        <v>0</v>
      </c>
      <c r="P4165" s="36">
        <v>12</v>
      </c>
      <c r="Q4165" s="37">
        <v>72</v>
      </c>
      <c r="R4165" s="36">
        <v>1</v>
      </c>
      <c r="S4165" s="39">
        <f t="shared" si="141"/>
        <v>72</v>
      </c>
      <c r="T4165" s="34" t="s">
        <v>30</v>
      </c>
      <c r="U4165" s="12">
        <f>((alpha*(speed^beta))+(ceta*(speed^delta)))</f>
        <v>4.0341615247135278</v>
      </c>
      <c r="V4165" s="8">
        <f t="shared" si="142"/>
        <v>72</v>
      </c>
    </row>
    <row r="4166" spans="1:22">
      <c r="A4166" s="34" t="s">
        <v>19</v>
      </c>
      <c r="B4166" s="34" t="s">
        <v>68</v>
      </c>
      <c r="C4166" s="5" t="s">
        <v>130</v>
      </c>
      <c r="D4166" s="35" t="s">
        <v>89</v>
      </c>
      <c r="E4166" s="36" t="s">
        <v>14</v>
      </c>
      <c r="F4166" s="37">
        <v>100</v>
      </c>
      <c r="G4166" s="38">
        <v>0.04</v>
      </c>
      <c r="H4166" s="34">
        <v>0.98587464849954276</v>
      </c>
      <c r="I4166" s="35">
        <v>-1.1918586034422143E-6</v>
      </c>
      <c r="J4166" s="35">
        <v>1.7337119130241371E-4</v>
      </c>
      <c r="K4166" s="35">
        <v>-9.4394668935627712E-3</v>
      </c>
      <c r="L4166" s="35">
        <v>0.30011075302689072</v>
      </c>
      <c r="M4166" s="35">
        <v>0</v>
      </c>
      <c r="N4166" s="35">
        <v>0</v>
      </c>
      <c r="O4166" s="35">
        <v>0</v>
      </c>
      <c r="P4166" s="36">
        <v>12</v>
      </c>
      <c r="Q4166" s="37">
        <v>72</v>
      </c>
      <c r="R4166" s="36">
        <v>14</v>
      </c>
      <c r="S4166" s="39">
        <f t="shared" si="141"/>
        <v>72</v>
      </c>
      <c r="T4166" s="34" t="s">
        <v>51</v>
      </c>
      <c r="U4166" s="12">
        <f>(((alpha*(speed^3))+(beta*(speed^2))+(ceta*speed))+delta)</f>
        <v>7.4366552384484252E-2</v>
      </c>
      <c r="V4166" s="8">
        <f t="shared" si="142"/>
        <v>72</v>
      </c>
    </row>
    <row r="4167" spans="1:22">
      <c r="A4167" s="34" t="s">
        <v>19</v>
      </c>
      <c r="B4167" s="34" t="s">
        <v>68</v>
      </c>
      <c r="C4167" s="5" t="s">
        <v>131</v>
      </c>
      <c r="D4167" s="35" t="s">
        <v>89</v>
      </c>
      <c r="E4167" s="36" t="s">
        <v>14</v>
      </c>
      <c r="F4167" s="37">
        <v>100</v>
      </c>
      <c r="G4167" s="38">
        <v>0.04</v>
      </c>
      <c r="H4167" s="34">
        <v>0.98848843641059025</v>
      </c>
      <c r="I4167" s="35">
        <v>0.45848656211512462</v>
      </c>
      <c r="J4167" s="35">
        <v>1.0112923433983594</v>
      </c>
      <c r="K4167" s="35">
        <v>-0.6692363781474342</v>
      </c>
      <c r="L4167" s="35">
        <v>0</v>
      </c>
      <c r="M4167" s="35">
        <v>0</v>
      </c>
      <c r="N4167" s="35">
        <v>0</v>
      </c>
      <c r="O4167" s="35">
        <v>0</v>
      </c>
      <c r="P4167" s="36">
        <v>12</v>
      </c>
      <c r="Q4167" s="37">
        <v>72</v>
      </c>
      <c r="R4167" s="36">
        <v>0</v>
      </c>
      <c r="S4167" s="39">
        <f t="shared" si="141"/>
        <v>72</v>
      </c>
      <c r="T4167" s="34" t="s">
        <v>29</v>
      </c>
      <c r="U4167" s="12">
        <f>((alpha*(beta^speed))*(speed^ceta))</f>
        <v>5.881064170821447E-2</v>
      </c>
      <c r="V4167" s="8">
        <f t="shared" si="142"/>
        <v>72</v>
      </c>
    </row>
    <row r="4168" spans="1:22">
      <c r="A4168" s="34" t="s">
        <v>19</v>
      </c>
      <c r="B4168" s="34" t="s">
        <v>68</v>
      </c>
      <c r="C4168" s="5" t="s">
        <v>130</v>
      </c>
      <c r="D4168" s="35" t="s">
        <v>89</v>
      </c>
      <c r="E4168" s="36" t="s">
        <v>18</v>
      </c>
      <c r="F4168" s="37">
        <v>100</v>
      </c>
      <c r="G4168" s="38">
        <v>0.04</v>
      </c>
      <c r="H4168" s="34">
        <v>0.97733278595816164</v>
      </c>
      <c r="I4168" s="35">
        <v>-3.7413510010950966E-7</v>
      </c>
      <c r="J4168" s="35">
        <v>6.0728524255986901E-5</v>
      </c>
      <c r="K4168" s="35">
        <v>-4.2653834404263215E-3</v>
      </c>
      <c r="L4168" s="35">
        <v>0.18027009014491621</v>
      </c>
      <c r="M4168" s="35">
        <v>0</v>
      </c>
      <c r="N4168" s="35">
        <v>0</v>
      </c>
      <c r="O4168" s="35">
        <v>0</v>
      </c>
      <c r="P4168" s="36">
        <v>12</v>
      </c>
      <c r="Q4168" s="37">
        <v>72</v>
      </c>
      <c r="R4168" s="36">
        <v>14</v>
      </c>
      <c r="S4168" s="39">
        <f t="shared" si="141"/>
        <v>72</v>
      </c>
      <c r="T4168" s="34" t="s">
        <v>51</v>
      </c>
      <c r="U4168" s="12">
        <f>(((alpha*(speed^3))+(beta*(speed^2))+(ceta*speed))+delta)</f>
        <v>4.8333974331582902E-2</v>
      </c>
      <c r="V4168" s="8">
        <f t="shared" si="142"/>
        <v>72</v>
      </c>
    </row>
    <row r="4169" spans="1:22">
      <c r="A4169" s="34" t="s">
        <v>19</v>
      </c>
      <c r="B4169" s="34" t="s">
        <v>68</v>
      </c>
      <c r="C4169" s="5" t="s">
        <v>131</v>
      </c>
      <c r="D4169" s="35" t="s">
        <v>89</v>
      </c>
      <c r="E4169" s="36" t="s">
        <v>18</v>
      </c>
      <c r="F4169" s="37">
        <v>100</v>
      </c>
      <c r="G4169" s="38">
        <v>0.04</v>
      </c>
      <c r="H4169" s="34">
        <v>0.98712343772976185</v>
      </c>
      <c r="I4169" s="35">
        <v>0.47670978982889822</v>
      </c>
      <c r="J4169" s="35">
        <v>0.97886262541389346</v>
      </c>
      <c r="K4169" s="35">
        <v>-0.3004640581349366</v>
      </c>
      <c r="L4169" s="35">
        <v>0</v>
      </c>
      <c r="M4169" s="35">
        <v>0</v>
      </c>
      <c r="N4169" s="35">
        <v>0</v>
      </c>
      <c r="O4169" s="35">
        <v>0</v>
      </c>
      <c r="P4169" s="36">
        <v>12</v>
      </c>
      <c r="Q4169" s="37">
        <v>72</v>
      </c>
      <c r="R4169" s="36">
        <v>0</v>
      </c>
      <c r="S4169" s="39">
        <f t="shared" si="141"/>
        <v>72</v>
      </c>
      <c r="T4169" s="34" t="s">
        <v>29</v>
      </c>
      <c r="U4169" s="12">
        <f>((alpha*(beta^speed))*(speed^ceta))</f>
        <v>2.8324234240052339E-2</v>
      </c>
      <c r="V4169" s="8">
        <f t="shared" si="142"/>
        <v>72</v>
      </c>
    </row>
    <row r="4170" spans="1:22">
      <c r="A4170" s="34" t="s">
        <v>19</v>
      </c>
      <c r="B4170" s="34" t="s">
        <v>68</v>
      </c>
      <c r="C4170" s="5" t="s">
        <v>130</v>
      </c>
      <c r="D4170" s="35" t="s">
        <v>89</v>
      </c>
      <c r="E4170" s="36" t="s">
        <v>17</v>
      </c>
      <c r="F4170" s="37">
        <v>100</v>
      </c>
      <c r="G4170" s="38">
        <v>0.04</v>
      </c>
      <c r="H4170" s="34">
        <v>0.9746347339363608</v>
      </c>
      <c r="I4170" s="35">
        <v>6.7863835485821458</v>
      </c>
      <c r="J4170" s="35">
        <v>2.6291956591126509</v>
      </c>
      <c r="K4170" s="35">
        <v>-3.6105706209946166E-2</v>
      </c>
      <c r="L4170" s="35">
        <v>0</v>
      </c>
      <c r="M4170" s="35">
        <v>0</v>
      </c>
      <c r="N4170" s="35">
        <v>0</v>
      </c>
      <c r="O4170" s="35">
        <v>0</v>
      </c>
      <c r="P4170" s="36">
        <v>12</v>
      </c>
      <c r="Q4170" s="37">
        <v>72</v>
      </c>
      <c r="R4170" s="36">
        <v>13</v>
      </c>
      <c r="S4170" s="39">
        <f t="shared" si="141"/>
        <v>72</v>
      </c>
      <c r="T4170" s="34" t="s">
        <v>50</v>
      </c>
      <c r="U4170" s="12">
        <f>EXP((alpha+(beta/speed))+(ceta*LN(speed)))</f>
        <v>787.20453331635827</v>
      </c>
      <c r="V4170" s="8">
        <f t="shared" si="142"/>
        <v>72</v>
      </c>
    </row>
    <row r="4171" spans="1:22">
      <c r="A4171" s="34" t="s">
        <v>19</v>
      </c>
      <c r="B4171" s="34" t="s">
        <v>68</v>
      </c>
      <c r="C4171" s="5" t="s">
        <v>131</v>
      </c>
      <c r="D4171" s="35" t="s">
        <v>89</v>
      </c>
      <c r="E4171" s="36" t="s">
        <v>17</v>
      </c>
      <c r="F4171" s="37">
        <v>100</v>
      </c>
      <c r="G4171" s="38">
        <v>0.04</v>
      </c>
      <c r="H4171" s="34">
        <v>0.96603647431904727</v>
      </c>
      <c r="I4171" s="35">
        <v>1796.4112625933103</v>
      </c>
      <c r="J4171" s="35">
        <v>1.0042701186601251</v>
      </c>
      <c r="K4171" s="35">
        <v>-0.26752636539212299</v>
      </c>
      <c r="L4171" s="35">
        <v>0</v>
      </c>
      <c r="M4171" s="35">
        <v>0</v>
      </c>
      <c r="N4171" s="35">
        <v>0</v>
      </c>
      <c r="O4171" s="35">
        <v>0</v>
      </c>
      <c r="P4171" s="36">
        <v>12</v>
      </c>
      <c r="Q4171" s="37">
        <v>72</v>
      </c>
      <c r="R4171" s="36">
        <v>0</v>
      </c>
      <c r="S4171" s="39">
        <f t="shared" si="141"/>
        <v>72</v>
      </c>
      <c r="T4171" s="34" t="s">
        <v>29</v>
      </c>
      <c r="U4171" s="12">
        <f>((alpha*(beta^speed))*(speed^ceta))</f>
        <v>777.6054433075941</v>
      </c>
      <c r="V4171" s="8">
        <f t="shared" si="142"/>
        <v>72</v>
      </c>
    </row>
    <row r="4172" spans="1:22">
      <c r="A4172" s="34" t="s">
        <v>19</v>
      </c>
      <c r="B4172" s="34" t="s">
        <v>68</v>
      </c>
      <c r="C4172" s="5" t="s">
        <v>130</v>
      </c>
      <c r="D4172" s="35" t="s">
        <v>89</v>
      </c>
      <c r="E4172" s="36" t="s">
        <v>15</v>
      </c>
      <c r="F4172" s="37">
        <v>0</v>
      </c>
      <c r="G4172" s="38">
        <v>0.06</v>
      </c>
      <c r="H4172" s="34">
        <v>0.99609385404433215</v>
      </c>
      <c r="I4172" s="35">
        <v>6.6834871631793229</v>
      </c>
      <c r="J4172" s="35">
        <v>-0.38519602881519344</v>
      </c>
      <c r="K4172" s="35">
        <v>2591.761978826105</v>
      </c>
      <c r="L4172" s="35">
        <v>-3.3817591048998263</v>
      </c>
      <c r="M4172" s="35">
        <v>0</v>
      </c>
      <c r="N4172" s="35">
        <v>0</v>
      </c>
      <c r="O4172" s="35">
        <v>0</v>
      </c>
      <c r="P4172" s="36">
        <v>12</v>
      </c>
      <c r="Q4172" s="37">
        <v>86</v>
      </c>
      <c r="R4172" s="36">
        <v>1</v>
      </c>
      <c r="S4172" s="39">
        <f t="shared" si="141"/>
        <v>86</v>
      </c>
      <c r="T4172" s="34" t="s">
        <v>30</v>
      </c>
      <c r="U4172" s="12">
        <f>((alpha*(speed^beta))+(ceta*(speed^delta)))</f>
        <v>1.2025711368571312</v>
      </c>
      <c r="V4172" s="8">
        <f t="shared" si="142"/>
        <v>86</v>
      </c>
    </row>
    <row r="4173" spans="1:22">
      <c r="A4173" s="34" t="s">
        <v>19</v>
      </c>
      <c r="B4173" s="34" t="s">
        <v>68</v>
      </c>
      <c r="C4173" s="5" t="s">
        <v>131</v>
      </c>
      <c r="D4173" s="35" t="s">
        <v>89</v>
      </c>
      <c r="E4173" s="36" t="s">
        <v>15</v>
      </c>
      <c r="F4173" s="37">
        <v>0</v>
      </c>
      <c r="G4173" s="38">
        <v>0.06</v>
      </c>
      <c r="H4173" s="34">
        <v>0.94900348265239709</v>
      </c>
      <c r="I4173" s="35">
        <v>-1.544500663027589E-5</v>
      </c>
      <c r="J4173" s="35">
        <v>2.0489489331592349E-3</v>
      </c>
      <c r="K4173" s="35">
        <v>-0.11753197052529266</v>
      </c>
      <c r="L4173" s="35">
        <v>6.5761788111481438</v>
      </c>
      <c r="M4173" s="35">
        <v>0</v>
      </c>
      <c r="N4173" s="35">
        <v>0</v>
      </c>
      <c r="O4173" s="35">
        <v>0</v>
      </c>
      <c r="P4173" s="36">
        <v>12</v>
      </c>
      <c r="Q4173" s="37">
        <v>86</v>
      </c>
      <c r="R4173" s="36">
        <v>14</v>
      </c>
      <c r="S4173" s="39">
        <f t="shared" si="141"/>
        <v>86</v>
      </c>
      <c r="T4173" s="34" t="s">
        <v>51</v>
      </c>
      <c r="U4173" s="12">
        <f>(((alpha*(speed^3))+(beta*(speed^2))+(ceta*speed))+delta)</f>
        <v>1.7985665183919162</v>
      </c>
      <c r="V4173" s="8">
        <f t="shared" si="142"/>
        <v>86</v>
      </c>
    </row>
    <row r="4174" spans="1:22">
      <c r="A4174" s="34" t="s">
        <v>19</v>
      </c>
      <c r="B4174" s="34" t="s">
        <v>68</v>
      </c>
      <c r="C4174" s="5" t="s">
        <v>130</v>
      </c>
      <c r="D4174" s="35" t="s">
        <v>89</v>
      </c>
      <c r="E4174" s="36" t="s">
        <v>16</v>
      </c>
      <c r="F4174" s="37">
        <v>0</v>
      </c>
      <c r="G4174" s="38">
        <v>0.06</v>
      </c>
      <c r="H4174" s="34">
        <v>0.97317103859009146</v>
      </c>
      <c r="I4174" s="35">
        <v>-2.0949548402381671E-5</v>
      </c>
      <c r="J4174" s="35">
        <v>3.3403717222530507E-3</v>
      </c>
      <c r="K4174" s="35">
        <v>-0.1928288969842949</v>
      </c>
      <c r="L4174" s="35">
        <v>10.256065761360363</v>
      </c>
      <c r="M4174" s="35">
        <v>0</v>
      </c>
      <c r="N4174" s="35">
        <v>0</v>
      </c>
      <c r="O4174" s="35">
        <v>0</v>
      </c>
      <c r="P4174" s="36">
        <v>12</v>
      </c>
      <c r="Q4174" s="37">
        <v>86</v>
      </c>
      <c r="R4174" s="36">
        <v>14</v>
      </c>
      <c r="S4174" s="39">
        <f t="shared" si="141"/>
        <v>86</v>
      </c>
      <c r="T4174" s="34" t="s">
        <v>51</v>
      </c>
      <c r="U4174" s="12">
        <f>(((alpha*(speed^3))+(beta*(speed^2))+(ceta*speed))+delta)</f>
        <v>5.0530839198692856</v>
      </c>
      <c r="V4174" s="8">
        <f t="shared" si="142"/>
        <v>86</v>
      </c>
    </row>
    <row r="4175" spans="1:22">
      <c r="A4175" s="34" t="s">
        <v>19</v>
      </c>
      <c r="B4175" s="34" t="s">
        <v>68</v>
      </c>
      <c r="C4175" s="5" t="s">
        <v>131</v>
      </c>
      <c r="D4175" s="35" t="s">
        <v>89</v>
      </c>
      <c r="E4175" s="36" t="s">
        <v>16</v>
      </c>
      <c r="F4175" s="37">
        <v>0</v>
      </c>
      <c r="G4175" s="38">
        <v>0.06</v>
      </c>
      <c r="H4175" s="34">
        <v>0.99911384516118262</v>
      </c>
      <c r="I4175" s="35">
        <v>2.5480873926998733</v>
      </c>
      <c r="J4175" s="35">
        <v>22.625672970982958</v>
      </c>
      <c r="K4175" s="35">
        <v>13.824726203663262</v>
      </c>
      <c r="L4175" s="35">
        <v>5.5803460935015394</v>
      </c>
      <c r="M4175" s="35">
        <v>-7.5021106750647881E-2</v>
      </c>
      <c r="N4175" s="35">
        <v>0</v>
      </c>
      <c r="O4175" s="35">
        <v>0</v>
      </c>
      <c r="P4175" s="36">
        <v>12</v>
      </c>
      <c r="Q4175" s="37">
        <v>86</v>
      </c>
      <c r="R4175" s="36">
        <v>10</v>
      </c>
      <c r="S4175" s="39">
        <f t="shared" si="141"/>
        <v>86</v>
      </c>
      <c r="T4175" s="34" t="s">
        <v>44</v>
      </c>
      <c r="U4175" s="12">
        <f>(alpha+(beta/(1+EXP((((-1)*ceta)+(delta*LN(speed)))+(epsilon*speed)))))</f>
        <v>2.7776974143230913</v>
      </c>
      <c r="V4175" s="8">
        <f t="shared" si="142"/>
        <v>86</v>
      </c>
    </row>
    <row r="4176" spans="1:22">
      <c r="A4176" s="34" t="s">
        <v>19</v>
      </c>
      <c r="B4176" s="34" t="s">
        <v>68</v>
      </c>
      <c r="C4176" s="5" t="s">
        <v>130</v>
      </c>
      <c r="D4176" s="35" t="s">
        <v>89</v>
      </c>
      <c r="E4176" s="36" t="s">
        <v>14</v>
      </c>
      <c r="F4176" s="37">
        <v>0</v>
      </c>
      <c r="G4176" s="38">
        <v>0.06</v>
      </c>
      <c r="H4176" s="34">
        <v>0.97685329271314658</v>
      </c>
      <c r="I4176" s="35">
        <v>12.755619904831189</v>
      </c>
      <c r="J4176" s="35">
        <v>-2.1986675648648624</v>
      </c>
      <c r="K4176" s="35">
        <v>0.2086825529431876</v>
      </c>
      <c r="L4176" s="35">
        <v>-0.19014334321296969</v>
      </c>
      <c r="M4176" s="35">
        <v>0</v>
      </c>
      <c r="N4176" s="35">
        <v>0</v>
      </c>
      <c r="O4176" s="35">
        <v>0</v>
      </c>
      <c r="P4176" s="36">
        <v>12</v>
      </c>
      <c r="Q4176" s="37">
        <v>86</v>
      </c>
      <c r="R4176" s="36">
        <v>1</v>
      </c>
      <c r="S4176" s="39">
        <f t="shared" si="141"/>
        <v>86</v>
      </c>
      <c r="T4176" s="34" t="s">
        <v>30</v>
      </c>
      <c r="U4176" s="12">
        <f>((alpha*(speed^beta))+(ceta*(speed^delta)))</f>
        <v>9.0177040500325725E-2</v>
      </c>
      <c r="V4176" s="8">
        <f t="shared" si="142"/>
        <v>86</v>
      </c>
    </row>
    <row r="4177" spans="1:28">
      <c r="A4177" s="34" t="s">
        <v>19</v>
      </c>
      <c r="B4177" s="34" t="s">
        <v>68</v>
      </c>
      <c r="C4177" s="5" t="s">
        <v>131</v>
      </c>
      <c r="D4177" s="35" t="s">
        <v>89</v>
      </c>
      <c r="E4177" s="36" t="s">
        <v>14</v>
      </c>
      <c r="F4177" s="37">
        <v>0</v>
      </c>
      <c r="G4177" s="38">
        <v>0.06</v>
      </c>
      <c r="H4177" s="34">
        <v>0.99452343338869831</v>
      </c>
      <c r="I4177" s="35">
        <v>0.67175859934353854</v>
      </c>
      <c r="J4177" s="35">
        <v>1.0150823711032855</v>
      </c>
      <c r="K4177" s="35">
        <v>-0.90251818127361438</v>
      </c>
      <c r="L4177" s="35">
        <v>0</v>
      </c>
      <c r="M4177" s="35">
        <v>0</v>
      </c>
      <c r="N4177" s="35">
        <v>0</v>
      </c>
      <c r="O4177" s="35">
        <v>0</v>
      </c>
      <c r="P4177" s="36">
        <v>12</v>
      </c>
      <c r="Q4177" s="37">
        <v>86</v>
      </c>
      <c r="R4177" s="36">
        <v>0</v>
      </c>
      <c r="S4177" s="39">
        <f t="shared" si="141"/>
        <v>86</v>
      </c>
      <c r="T4177" s="34" t="s">
        <v>29</v>
      </c>
      <c r="U4177" s="12">
        <f>((alpha*(beta^speed))*(speed^ceta))</f>
        <v>4.3692184687741241E-2</v>
      </c>
      <c r="V4177" s="8">
        <f t="shared" si="142"/>
        <v>86</v>
      </c>
      <c r="AB4177" s="41"/>
    </row>
    <row r="4178" spans="1:28">
      <c r="A4178" s="34" t="s">
        <v>19</v>
      </c>
      <c r="B4178" s="34" t="s">
        <v>68</v>
      </c>
      <c r="C4178" s="5" t="s">
        <v>130</v>
      </c>
      <c r="D4178" s="35" t="s">
        <v>89</v>
      </c>
      <c r="E4178" s="36" t="s">
        <v>18</v>
      </c>
      <c r="F4178" s="37">
        <v>0</v>
      </c>
      <c r="G4178" s="38">
        <v>0.06</v>
      </c>
      <c r="H4178" s="34">
        <v>0.98086021916681487</v>
      </c>
      <c r="I4178" s="35">
        <v>-3.769398869813432E-7</v>
      </c>
      <c r="J4178" s="35">
        <v>5.5146684891798728E-5</v>
      </c>
      <c r="K4178" s="35">
        <v>-3.0759734187695517E-3</v>
      </c>
      <c r="L4178" s="35">
        <v>0.14027041918700417</v>
      </c>
      <c r="M4178" s="35">
        <v>0</v>
      </c>
      <c r="N4178" s="35">
        <v>0</v>
      </c>
      <c r="O4178" s="35">
        <v>0</v>
      </c>
      <c r="P4178" s="36">
        <v>12</v>
      </c>
      <c r="Q4178" s="37">
        <v>86</v>
      </c>
      <c r="R4178" s="36">
        <v>14</v>
      </c>
      <c r="S4178" s="39">
        <f t="shared" si="141"/>
        <v>86</v>
      </c>
      <c r="T4178" s="34" t="s">
        <v>51</v>
      </c>
      <c r="U4178" s="12">
        <f>(((alpha*(speed^3))+(beta*(speed^2))+(ceta*speed))+delta)</f>
        <v>4.3846709878760853E-2</v>
      </c>
      <c r="V4178" s="8">
        <f t="shared" si="142"/>
        <v>86</v>
      </c>
      <c r="AB4178" s="41"/>
    </row>
    <row r="4179" spans="1:28">
      <c r="A4179" s="34" t="s">
        <v>19</v>
      </c>
      <c r="B4179" s="34" t="s">
        <v>68</v>
      </c>
      <c r="C4179" s="5" t="s">
        <v>131</v>
      </c>
      <c r="D4179" s="35" t="s">
        <v>89</v>
      </c>
      <c r="E4179" s="36" t="s">
        <v>18</v>
      </c>
      <c r="F4179" s="37">
        <v>0</v>
      </c>
      <c r="G4179" s="38">
        <v>0.06</v>
      </c>
      <c r="H4179" s="34">
        <v>0.98255276476951114</v>
      </c>
      <c r="I4179" s="35">
        <v>0.7178165012471498</v>
      </c>
      <c r="J4179" s="35">
        <v>0.99360346580530801</v>
      </c>
      <c r="K4179" s="35">
        <v>-0.60016041635956596</v>
      </c>
      <c r="L4179" s="35">
        <v>0</v>
      </c>
      <c r="M4179" s="35">
        <v>0</v>
      </c>
      <c r="N4179" s="35">
        <v>0</v>
      </c>
      <c r="O4179" s="35">
        <v>0</v>
      </c>
      <c r="P4179" s="36">
        <v>12</v>
      </c>
      <c r="Q4179" s="37">
        <v>86</v>
      </c>
      <c r="R4179" s="36">
        <v>0</v>
      </c>
      <c r="S4179" s="39">
        <f t="shared" si="141"/>
        <v>86</v>
      </c>
      <c r="T4179" s="34" t="s">
        <v>29</v>
      </c>
      <c r="U4179" s="12">
        <f>((alpha*(beta^speed))*(speed^ceta))</f>
        <v>2.8531883655132394E-2</v>
      </c>
      <c r="V4179" s="8">
        <f t="shared" si="142"/>
        <v>86</v>
      </c>
    </row>
    <row r="4180" spans="1:28">
      <c r="A4180" s="34" t="s">
        <v>19</v>
      </c>
      <c r="B4180" s="34" t="s">
        <v>68</v>
      </c>
      <c r="C4180" s="5" t="s">
        <v>130</v>
      </c>
      <c r="D4180" s="35" t="s">
        <v>89</v>
      </c>
      <c r="E4180" s="36" t="s">
        <v>17</v>
      </c>
      <c r="F4180" s="37">
        <v>0</v>
      </c>
      <c r="G4180" s="38">
        <v>0.06</v>
      </c>
      <c r="H4180" s="34">
        <v>0.98429624676128269</v>
      </c>
      <c r="I4180" s="35">
        <v>162.10332682772005</v>
      </c>
      <c r="J4180" s="35">
        <v>0.25628306714625021</v>
      </c>
      <c r="K4180" s="35">
        <v>3779.1698576952344</v>
      </c>
      <c r="L4180" s="35">
        <v>-0.8664409860086657</v>
      </c>
      <c r="M4180" s="35">
        <v>0</v>
      </c>
      <c r="N4180" s="35">
        <v>0</v>
      </c>
      <c r="O4180" s="35">
        <v>0</v>
      </c>
      <c r="P4180" s="36">
        <v>12</v>
      </c>
      <c r="Q4180" s="37">
        <v>86</v>
      </c>
      <c r="R4180" s="36">
        <v>1</v>
      </c>
      <c r="S4180" s="39">
        <f t="shared" si="141"/>
        <v>86</v>
      </c>
      <c r="T4180" s="34" t="s">
        <v>30</v>
      </c>
      <c r="U4180" s="12">
        <f>((alpha*(speed^beta))+(ceta*(speed^delta)))</f>
        <v>587.32289078399469</v>
      </c>
      <c r="V4180" s="8">
        <f t="shared" si="142"/>
        <v>86</v>
      </c>
    </row>
    <row r="4181" spans="1:28">
      <c r="A4181" s="34" t="s">
        <v>19</v>
      </c>
      <c r="B4181" s="34" t="s">
        <v>68</v>
      </c>
      <c r="C4181" s="5" t="s">
        <v>131</v>
      </c>
      <c r="D4181" s="35" t="s">
        <v>89</v>
      </c>
      <c r="E4181" s="36" t="s">
        <v>17</v>
      </c>
      <c r="F4181" s="37">
        <v>0</v>
      </c>
      <c r="G4181" s="38">
        <v>0.06</v>
      </c>
      <c r="H4181" s="34">
        <v>0.98301956790581957</v>
      </c>
      <c r="I4181" s="35">
        <v>1915.5109092259183</v>
      </c>
      <c r="J4181" s="35">
        <v>1.0088109569921224</v>
      </c>
      <c r="K4181" s="35">
        <v>-0.43722898760039364</v>
      </c>
      <c r="L4181" s="35">
        <v>0</v>
      </c>
      <c r="M4181" s="35">
        <v>0</v>
      </c>
      <c r="N4181" s="35">
        <v>0</v>
      </c>
      <c r="O4181" s="35">
        <v>0</v>
      </c>
      <c r="P4181" s="36">
        <v>12</v>
      </c>
      <c r="Q4181" s="37">
        <v>86</v>
      </c>
      <c r="R4181" s="36">
        <v>0</v>
      </c>
      <c r="S4181" s="39">
        <f t="shared" si="141"/>
        <v>86</v>
      </c>
      <c r="T4181" s="34" t="s">
        <v>29</v>
      </c>
      <c r="U4181" s="12">
        <f>((alpha*(beta^speed))*(speed^ceta))</f>
        <v>580.90862028998936</v>
      </c>
      <c r="V4181" s="8">
        <f t="shared" si="142"/>
        <v>86</v>
      </c>
    </row>
    <row r="4182" spans="1:28">
      <c r="A4182" s="34" t="s">
        <v>19</v>
      </c>
      <c r="B4182" s="34" t="s">
        <v>68</v>
      </c>
      <c r="C4182" s="5" t="s">
        <v>130</v>
      </c>
      <c r="D4182" s="35" t="s">
        <v>89</v>
      </c>
      <c r="E4182" s="36" t="s">
        <v>15</v>
      </c>
      <c r="F4182" s="37">
        <v>50</v>
      </c>
      <c r="G4182" s="38">
        <v>0.06</v>
      </c>
      <c r="H4182" s="34">
        <v>0.98975687127810119</v>
      </c>
      <c r="I4182" s="35">
        <v>-2.7573948256160441E-5</v>
      </c>
      <c r="J4182" s="35">
        <v>3.9627178938112587E-3</v>
      </c>
      <c r="K4182" s="35">
        <v>-0.19405878135935989</v>
      </c>
      <c r="L4182" s="35">
        <v>5.2008595988674893</v>
      </c>
      <c r="M4182" s="35">
        <v>0</v>
      </c>
      <c r="N4182" s="35">
        <v>0</v>
      </c>
      <c r="O4182" s="35">
        <v>0</v>
      </c>
      <c r="P4182" s="36">
        <v>12</v>
      </c>
      <c r="Q4182" s="37">
        <v>70</v>
      </c>
      <c r="R4182" s="36">
        <v>14</v>
      </c>
      <c r="S4182" s="39">
        <f t="shared" si="141"/>
        <v>70</v>
      </c>
      <c r="T4182" s="34" t="s">
        <v>51</v>
      </c>
      <c r="U4182" s="12">
        <f>(((alpha*(speed^3))+(beta*(speed^2))+(ceta*speed))+delta)</f>
        <v>1.5761983315244352</v>
      </c>
      <c r="V4182" s="8">
        <f t="shared" si="142"/>
        <v>70</v>
      </c>
    </row>
    <row r="4183" spans="1:28">
      <c r="A4183" s="34" t="s">
        <v>19</v>
      </c>
      <c r="B4183" s="34" t="s">
        <v>68</v>
      </c>
      <c r="C4183" s="5" t="s">
        <v>131</v>
      </c>
      <c r="D4183" s="35" t="s">
        <v>89</v>
      </c>
      <c r="E4183" s="36" t="s">
        <v>15</v>
      </c>
      <c r="F4183" s="37">
        <v>50</v>
      </c>
      <c r="G4183" s="38">
        <v>0.06</v>
      </c>
      <c r="H4183" s="34">
        <v>0.96648614499141128</v>
      </c>
      <c r="I4183" s="35">
        <v>-9.2002026147870826</v>
      </c>
      <c r="J4183" s="35">
        <v>32.66524788980378</v>
      </c>
      <c r="K4183" s="35">
        <v>0.64297406543867353</v>
      </c>
      <c r="L4183" s="35">
        <v>0.23174695786675942</v>
      </c>
      <c r="M4183" s="35">
        <v>4.202654687800309E-3</v>
      </c>
      <c r="N4183" s="35">
        <v>0</v>
      </c>
      <c r="O4183" s="35">
        <v>0</v>
      </c>
      <c r="P4183" s="36">
        <v>12</v>
      </c>
      <c r="Q4183" s="37">
        <v>69</v>
      </c>
      <c r="R4183" s="36">
        <v>10</v>
      </c>
      <c r="S4183" s="39">
        <f t="shared" si="141"/>
        <v>69</v>
      </c>
      <c r="T4183" s="34" t="s">
        <v>44</v>
      </c>
      <c r="U4183" s="12">
        <f>(alpha+(beta/(1+EXP((((-1)*ceta)+(delta*LN(speed)))+(epsilon*speed)))))</f>
        <v>2.1642774721992666</v>
      </c>
      <c r="V4183" s="8">
        <f t="shared" si="142"/>
        <v>69</v>
      </c>
    </row>
    <row r="4184" spans="1:28">
      <c r="A4184" s="34" t="s">
        <v>19</v>
      </c>
      <c r="B4184" s="34" t="s">
        <v>68</v>
      </c>
      <c r="C4184" s="5" t="s">
        <v>130</v>
      </c>
      <c r="D4184" s="35" t="s">
        <v>89</v>
      </c>
      <c r="E4184" s="36" t="s">
        <v>16</v>
      </c>
      <c r="F4184" s="37">
        <v>50</v>
      </c>
      <c r="G4184" s="38">
        <v>0.06</v>
      </c>
      <c r="H4184" s="34">
        <v>0.98035498065538396</v>
      </c>
      <c r="I4184" s="35">
        <v>958.2659458627038</v>
      </c>
      <c r="J4184" s="35">
        <v>-2.8604649056842311</v>
      </c>
      <c r="K4184" s="35">
        <v>16.232769896949858</v>
      </c>
      <c r="L4184" s="35">
        <v>-0.17156494021466193</v>
      </c>
      <c r="M4184" s="35">
        <v>0</v>
      </c>
      <c r="N4184" s="35">
        <v>0</v>
      </c>
      <c r="O4184" s="35">
        <v>0</v>
      </c>
      <c r="P4184" s="36">
        <v>12</v>
      </c>
      <c r="Q4184" s="37">
        <v>70</v>
      </c>
      <c r="R4184" s="36">
        <v>1</v>
      </c>
      <c r="S4184" s="39">
        <f t="shared" si="141"/>
        <v>70</v>
      </c>
      <c r="T4184" s="34" t="s">
        <v>30</v>
      </c>
      <c r="U4184" s="12">
        <f>((alpha*(speed^beta))+(ceta*(speed^delta)))</f>
        <v>7.8364377518996946</v>
      </c>
      <c r="V4184" s="8">
        <f t="shared" si="142"/>
        <v>70</v>
      </c>
    </row>
    <row r="4185" spans="1:28">
      <c r="A4185" s="34" t="s">
        <v>19</v>
      </c>
      <c r="B4185" s="34" t="s">
        <v>68</v>
      </c>
      <c r="C4185" s="5" t="s">
        <v>131</v>
      </c>
      <c r="D4185" s="35" t="s">
        <v>89</v>
      </c>
      <c r="E4185" s="36" t="s">
        <v>16</v>
      </c>
      <c r="F4185" s="37">
        <v>50</v>
      </c>
      <c r="G4185" s="38">
        <v>0.06</v>
      </c>
      <c r="H4185" s="34">
        <v>0.99338485700381429</v>
      </c>
      <c r="I4185" s="35">
        <v>1106.6181050481973</v>
      </c>
      <c r="J4185" s="35">
        <v>1.046664731644001</v>
      </c>
      <c r="K4185" s="35">
        <v>-2.0285461275639185</v>
      </c>
      <c r="L4185" s="35">
        <v>0</v>
      </c>
      <c r="M4185" s="35">
        <v>0</v>
      </c>
      <c r="N4185" s="35">
        <v>0</v>
      </c>
      <c r="O4185" s="35">
        <v>0</v>
      </c>
      <c r="P4185" s="36">
        <v>12</v>
      </c>
      <c r="Q4185" s="37">
        <v>69</v>
      </c>
      <c r="R4185" s="36">
        <v>0</v>
      </c>
      <c r="S4185" s="39">
        <f t="shared" si="141"/>
        <v>69</v>
      </c>
      <c r="T4185" s="34" t="s">
        <v>29</v>
      </c>
      <c r="U4185" s="12">
        <f>((alpha*(beta^speed))*(speed^ceta))</f>
        <v>4.7921600054885021</v>
      </c>
      <c r="V4185" s="8">
        <f t="shared" si="142"/>
        <v>69</v>
      </c>
    </row>
    <row r="4186" spans="1:28">
      <c r="A4186" s="34" t="s">
        <v>19</v>
      </c>
      <c r="B4186" s="34" t="s">
        <v>68</v>
      </c>
      <c r="C4186" s="5" t="s">
        <v>130</v>
      </c>
      <c r="D4186" s="35" t="s">
        <v>89</v>
      </c>
      <c r="E4186" s="36" t="s">
        <v>14</v>
      </c>
      <c r="F4186" s="37">
        <v>50</v>
      </c>
      <c r="G4186" s="38">
        <v>0.06</v>
      </c>
      <c r="H4186" s="34">
        <v>0.98238824701854743</v>
      </c>
      <c r="I4186" s="35">
        <v>-1.2517623087826037E-6</v>
      </c>
      <c r="J4186" s="35">
        <v>1.7492651222766068E-4</v>
      </c>
      <c r="K4186" s="35">
        <v>-9.3139187228768947E-3</v>
      </c>
      <c r="L4186" s="35">
        <v>0.30278053496023866</v>
      </c>
      <c r="M4186" s="35">
        <v>0</v>
      </c>
      <c r="N4186" s="35">
        <v>0</v>
      </c>
      <c r="O4186" s="35">
        <v>0</v>
      </c>
      <c r="P4186" s="36">
        <v>12</v>
      </c>
      <c r="Q4186" s="37">
        <v>70</v>
      </c>
      <c r="R4186" s="36">
        <v>14</v>
      </c>
      <c r="S4186" s="39">
        <f t="shared" si="141"/>
        <v>70</v>
      </c>
      <c r="T4186" s="34" t="s">
        <v>51</v>
      </c>
      <c r="U4186" s="12">
        <f>(((alpha*(speed^3))+(beta*(speed^2))+(ceta*speed))+delta)</f>
        <v>7.8591662361960246E-2</v>
      </c>
      <c r="V4186" s="8">
        <f t="shared" si="142"/>
        <v>70</v>
      </c>
    </row>
    <row r="4187" spans="1:28">
      <c r="A4187" s="34" t="s">
        <v>19</v>
      </c>
      <c r="B4187" s="34" t="s">
        <v>68</v>
      </c>
      <c r="C4187" s="5" t="s">
        <v>131</v>
      </c>
      <c r="D4187" s="35" t="s">
        <v>89</v>
      </c>
      <c r="E4187" s="36" t="s">
        <v>14</v>
      </c>
      <c r="F4187" s="37">
        <v>50</v>
      </c>
      <c r="G4187" s="38">
        <v>0.06</v>
      </c>
      <c r="H4187" s="34">
        <v>0.99278690942544556</v>
      </c>
      <c r="I4187" s="35">
        <v>7.699400125833808E-2</v>
      </c>
      <c r="J4187" s="35">
        <v>-8.1261896199642372E-2</v>
      </c>
      <c r="K4187" s="35">
        <v>1.8830344017013496</v>
      </c>
      <c r="L4187" s="35">
        <v>-1.5872819174599984</v>
      </c>
      <c r="M4187" s="35">
        <v>0</v>
      </c>
      <c r="N4187" s="35">
        <v>0</v>
      </c>
      <c r="O4187" s="35">
        <v>0</v>
      </c>
      <c r="P4187" s="36">
        <v>12</v>
      </c>
      <c r="Q4187" s="37">
        <v>69</v>
      </c>
      <c r="R4187" s="36">
        <v>1</v>
      </c>
      <c r="S4187" s="39">
        <f t="shared" si="141"/>
        <v>69</v>
      </c>
      <c r="T4187" s="34" t="s">
        <v>30</v>
      </c>
      <c r="U4187" s="12">
        <f>((alpha*(speed^beta))+(ceta*(speed^delta)))</f>
        <v>5.6849687120251742E-2</v>
      </c>
      <c r="V4187" s="8">
        <f t="shared" si="142"/>
        <v>69</v>
      </c>
      <c r="AB4187" s="41"/>
    </row>
    <row r="4188" spans="1:28">
      <c r="A4188" s="34" t="s">
        <v>19</v>
      </c>
      <c r="B4188" s="34" t="s">
        <v>68</v>
      </c>
      <c r="C4188" s="5" t="s">
        <v>130</v>
      </c>
      <c r="D4188" s="35" t="s">
        <v>89</v>
      </c>
      <c r="E4188" s="36" t="s">
        <v>18</v>
      </c>
      <c r="F4188" s="37">
        <v>50</v>
      </c>
      <c r="G4188" s="38">
        <v>0.06</v>
      </c>
      <c r="H4188" s="34">
        <v>0.97673833095745455</v>
      </c>
      <c r="I4188" s="35">
        <v>-3.4211480463209642E-7</v>
      </c>
      <c r="J4188" s="35">
        <v>5.3212978266386766E-5</v>
      </c>
      <c r="K4188" s="35">
        <v>-3.9504910868711079E-3</v>
      </c>
      <c r="L4188" s="35">
        <v>0.18215220431481252</v>
      </c>
      <c r="M4188" s="35">
        <v>0</v>
      </c>
      <c r="N4188" s="35">
        <v>0</v>
      </c>
      <c r="O4188" s="35">
        <v>0</v>
      </c>
      <c r="P4188" s="36">
        <v>12</v>
      </c>
      <c r="Q4188" s="37">
        <v>70</v>
      </c>
      <c r="R4188" s="36">
        <v>14</v>
      </c>
      <c r="S4188" s="39">
        <f t="shared" si="141"/>
        <v>70</v>
      </c>
      <c r="T4188" s="34" t="s">
        <v>51</v>
      </c>
      <c r="U4188" s="12">
        <f>(((alpha*(speed^3))+(beta*(speed^2))+(ceta*speed))+delta)</f>
        <v>4.9016043750321064E-2</v>
      </c>
      <c r="V4188" s="8">
        <f t="shared" si="142"/>
        <v>70</v>
      </c>
    </row>
    <row r="4189" spans="1:28">
      <c r="A4189" s="34" t="s">
        <v>19</v>
      </c>
      <c r="B4189" s="34" t="s">
        <v>68</v>
      </c>
      <c r="C4189" s="5" t="s">
        <v>131</v>
      </c>
      <c r="D4189" s="35" t="s">
        <v>89</v>
      </c>
      <c r="E4189" s="36" t="s">
        <v>18</v>
      </c>
      <c r="F4189" s="37">
        <v>50</v>
      </c>
      <c r="G4189" s="38">
        <v>0.06</v>
      </c>
      <c r="H4189" s="34">
        <v>0.98682671595124805</v>
      </c>
      <c r="I4189" s="35">
        <v>0.45114213160308064</v>
      </c>
      <c r="J4189" s="35">
        <v>0.97614106507521314</v>
      </c>
      <c r="K4189" s="35">
        <v>-0.26919384996021573</v>
      </c>
      <c r="L4189" s="35">
        <v>0</v>
      </c>
      <c r="M4189" s="35">
        <v>0</v>
      </c>
      <c r="N4189" s="35">
        <v>0</v>
      </c>
      <c r="O4189" s="35">
        <v>0</v>
      </c>
      <c r="P4189" s="36">
        <v>12</v>
      </c>
      <c r="Q4189" s="37">
        <v>69</v>
      </c>
      <c r="R4189" s="36">
        <v>0</v>
      </c>
      <c r="S4189" s="39">
        <f t="shared" si="141"/>
        <v>69</v>
      </c>
      <c r="T4189" s="34" t="s">
        <v>29</v>
      </c>
      <c r="U4189" s="12">
        <f>((alpha*(beta^speed))*(speed^ceta))</f>
        <v>2.7269349344718762E-2</v>
      </c>
      <c r="V4189" s="8">
        <f t="shared" si="142"/>
        <v>69</v>
      </c>
    </row>
    <row r="4190" spans="1:28">
      <c r="A4190" s="34" t="s">
        <v>19</v>
      </c>
      <c r="B4190" s="34" t="s">
        <v>68</v>
      </c>
      <c r="C4190" s="5" t="s">
        <v>130</v>
      </c>
      <c r="D4190" s="35" t="s">
        <v>89</v>
      </c>
      <c r="E4190" s="36" t="s">
        <v>17</v>
      </c>
      <c r="F4190" s="37">
        <v>50</v>
      </c>
      <c r="G4190" s="38">
        <v>0.06</v>
      </c>
      <c r="H4190" s="34">
        <v>0.98542343556898049</v>
      </c>
      <c r="I4190" s="35">
        <v>6.613502970974511</v>
      </c>
      <c r="J4190" s="35">
        <v>3.2375261649589451</v>
      </c>
      <c r="K4190" s="35">
        <v>1.3515276224088461E-2</v>
      </c>
      <c r="L4190" s="35">
        <v>0</v>
      </c>
      <c r="M4190" s="35">
        <v>0</v>
      </c>
      <c r="N4190" s="35">
        <v>0</v>
      </c>
      <c r="O4190" s="35">
        <v>0</v>
      </c>
      <c r="P4190" s="36">
        <v>12</v>
      </c>
      <c r="Q4190" s="37">
        <v>70</v>
      </c>
      <c r="R4190" s="36">
        <v>13</v>
      </c>
      <c r="S4190" s="39">
        <f t="shared" si="141"/>
        <v>70</v>
      </c>
      <c r="T4190" s="34" t="s">
        <v>50</v>
      </c>
      <c r="U4190" s="12">
        <f>EXP((alpha+(beta/speed))+(ceta*LN(speed)))</f>
        <v>826.47769656334196</v>
      </c>
      <c r="V4190" s="8">
        <f t="shared" si="142"/>
        <v>70</v>
      </c>
    </row>
    <row r="4191" spans="1:28">
      <c r="A4191" s="34" t="s">
        <v>19</v>
      </c>
      <c r="B4191" s="34" t="s">
        <v>68</v>
      </c>
      <c r="C4191" s="5" t="s">
        <v>131</v>
      </c>
      <c r="D4191" s="35" t="s">
        <v>89</v>
      </c>
      <c r="E4191" s="36" t="s">
        <v>17</v>
      </c>
      <c r="F4191" s="37">
        <v>50</v>
      </c>
      <c r="G4191" s="38">
        <v>0.06</v>
      </c>
      <c r="H4191" s="34">
        <v>0.97875483434737642</v>
      </c>
      <c r="I4191" s="35">
        <v>6.4427935216964825</v>
      </c>
      <c r="J4191" s="35">
        <v>3.9662189989017067</v>
      </c>
      <c r="K4191" s="35">
        <v>4.4343226448044518E-2</v>
      </c>
      <c r="L4191" s="35">
        <v>0</v>
      </c>
      <c r="M4191" s="35">
        <v>0</v>
      </c>
      <c r="N4191" s="35">
        <v>0</v>
      </c>
      <c r="O4191" s="35">
        <v>0</v>
      </c>
      <c r="P4191" s="36">
        <v>12</v>
      </c>
      <c r="Q4191" s="37">
        <v>69</v>
      </c>
      <c r="R4191" s="36">
        <v>13</v>
      </c>
      <c r="S4191" s="39">
        <f t="shared" si="141"/>
        <v>69</v>
      </c>
      <c r="T4191" s="34" t="s">
        <v>50</v>
      </c>
      <c r="U4191" s="12">
        <f>EXP((alpha+(beta/speed))+(ceta*LN(speed)))</f>
        <v>802.73841401858408</v>
      </c>
      <c r="V4191" s="8">
        <f t="shared" si="142"/>
        <v>69</v>
      </c>
    </row>
    <row r="4192" spans="1:28">
      <c r="A4192" s="34" t="s">
        <v>19</v>
      </c>
      <c r="B4192" s="34" t="s">
        <v>68</v>
      </c>
      <c r="C4192" s="5" t="s">
        <v>130</v>
      </c>
      <c r="D4192" s="35" t="s">
        <v>89</v>
      </c>
      <c r="E4192" s="36" t="s">
        <v>15</v>
      </c>
      <c r="F4192" s="37">
        <v>100</v>
      </c>
      <c r="G4192" s="38">
        <v>0.06</v>
      </c>
      <c r="H4192" s="34">
        <v>0.96872123368482022</v>
      </c>
      <c r="I4192" s="35">
        <v>2.7782598980464397</v>
      </c>
      <c r="J4192" s="35">
        <v>2.7165484455268301</v>
      </c>
      <c r="K4192" s="35">
        <v>2.2840358913551611</v>
      </c>
      <c r="L4192" s="35">
        <v>0.42915178507736451</v>
      </c>
      <c r="M4192" s="35">
        <v>0.14422021355678849</v>
      </c>
      <c r="N4192" s="35">
        <v>0</v>
      </c>
      <c r="O4192" s="35">
        <v>0</v>
      </c>
      <c r="P4192" s="36">
        <v>12</v>
      </c>
      <c r="Q4192" s="37">
        <v>54</v>
      </c>
      <c r="R4192" s="36">
        <v>10</v>
      </c>
      <c r="S4192" s="39">
        <f t="shared" si="141"/>
        <v>54</v>
      </c>
      <c r="T4192" s="34" t="s">
        <v>44</v>
      </c>
      <c r="U4192" s="12">
        <f>(alpha+(beta/(1+EXP((((-1)*ceta)+(delta*LN(speed)))+(epsilon*speed)))))</f>
        <v>2.7802549048778431</v>
      </c>
      <c r="V4192" s="8">
        <f t="shared" si="142"/>
        <v>54</v>
      </c>
    </row>
    <row r="4193" spans="1:28">
      <c r="A4193" s="34" t="s">
        <v>19</v>
      </c>
      <c r="B4193" s="34" t="s">
        <v>68</v>
      </c>
      <c r="C4193" s="5" t="s">
        <v>131</v>
      </c>
      <c r="D4193" s="35" t="s">
        <v>89</v>
      </c>
      <c r="E4193" s="36" t="s">
        <v>15</v>
      </c>
      <c r="F4193" s="37">
        <v>100</v>
      </c>
      <c r="G4193" s="38">
        <v>0.06</v>
      </c>
      <c r="H4193" s="34">
        <v>0.97867866426994787</v>
      </c>
      <c r="I4193" s="35">
        <v>1.8695006627013575</v>
      </c>
      <c r="J4193" s="35">
        <v>36.483647903179836</v>
      </c>
      <c r="K4193" s="35">
        <v>-7.3620301186276452E-2</v>
      </c>
      <c r="L4193" s="35">
        <v>0.43883218037280369</v>
      </c>
      <c r="M4193" s="35">
        <v>3.2104259082603365E-2</v>
      </c>
      <c r="N4193" s="35">
        <v>0</v>
      </c>
      <c r="O4193" s="35">
        <v>0</v>
      </c>
      <c r="P4193" s="36">
        <v>12</v>
      </c>
      <c r="Q4193" s="37">
        <v>53</v>
      </c>
      <c r="R4193" s="36">
        <v>10</v>
      </c>
      <c r="S4193" s="39">
        <f t="shared" si="141"/>
        <v>53</v>
      </c>
      <c r="T4193" s="34" t="s">
        <v>44</v>
      </c>
      <c r="U4193" s="12">
        <f>(alpha+(beta/(1+EXP((((-1)*ceta)+(delta*LN(speed)))+(epsilon*speed)))))</f>
        <v>2.9209638339745529</v>
      </c>
      <c r="V4193" s="8">
        <f t="shared" si="142"/>
        <v>53</v>
      </c>
    </row>
    <row r="4194" spans="1:28">
      <c r="A4194" s="34" t="s">
        <v>19</v>
      </c>
      <c r="B4194" s="34" t="s">
        <v>68</v>
      </c>
      <c r="C4194" s="5" t="s">
        <v>130</v>
      </c>
      <c r="D4194" s="35" t="s">
        <v>89</v>
      </c>
      <c r="E4194" s="36" t="s">
        <v>16</v>
      </c>
      <c r="F4194" s="37">
        <v>100</v>
      </c>
      <c r="G4194" s="38">
        <v>0.06</v>
      </c>
      <c r="H4194" s="34">
        <v>0.99032383391601542</v>
      </c>
      <c r="I4194" s="35">
        <v>-5.8177530159133197E-5</v>
      </c>
      <c r="J4194" s="35">
        <v>7.4208522576825814E-3</v>
      </c>
      <c r="K4194" s="35">
        <v>-0.36348548004371811</v>
      </c>
      <c r="L4194" s="35">
        <v>17.177669924710358</v>
      </c>
      <c r="M4194" s="35">
        <v>0</v>
      </c>
      <c r="N4194" s="35">
        <v>0</v>
      </c>
      <c r="O4194" s="35">
        <v>0</v>
      </c>
      <c r="P4194" s="36">
        <v>12</v>
      </c>
      <c r="Q4194" s="37">
        <v>54</v>
      </c>
      <c r="R4194" s="36">
        <v>14</v>
      </c>
      <c r="S4194" s="39">
        <f t="shared" si="141"/>
        <v>54</v>
      </c>
      <c r="T4194" s="34" t="s">
        <v>51</v>
      </c>
      <c r="U4194" s="12">
        <f>(((alpha*(speed^3))+(beta*(speed^2))+(ceta*speed))+delta)</f>
        <v>10.027792576774237</v>
      </c>
      <c r="V4194" s="8">
        <f t="shared" si="142"/>
        <v>54</v>
      </c>
    </row>
    <row r="4195" spans="1:28">
      <c r="A4195" s="34" t="s">
        <v>19</v>
      </c>
      <c r="B4195" s="34" t="s">
        <v>68</v>
      </c>
      <c r="C4195" s="5" t="s">
        <v>131</v>
      </c>
      <c r="D4195" s="35" t="s">
        <v>89</v>
      </c>
      <c r="E4195" s="36" t="s">
        <v>16</v>
      </c>
      <c r="F4195" s="37">
        <v>100</v>
      </c>
      <c r="G4195" s="38">
        <v>0.06</v>
      </c>
      <c r="H4195" s="34">
        <v>0.98934743139978321</v>
      </c>
      <c r="I4195" s="35">
        <v>5.5231552107579658</v>
      </c>
      <c r="J4195" s="35">
        <v>27.24911121183591</v>
      </c>
      <c r="K4195" s="35">
        <v>-6.7583052730920699</v>
      </c>
      <c r="L4195" s="35">
        <v>-5.135497705033675</v>
      </c>
      <c r="M4195" s="35">
        <v>0.61390651758986725</v>
      </c>
      <c r="N4195" s="35">
        <v>0</v>
      </c>
      <c r="O4195" s="35">
        <v>0</v>
      </c>
      <c r="P4195" s="36">
        <v>12</v>
      </c>
      <c r="Q4195" s="37">
        <v>53</v>
      </c>
      <c r="R4195" s="36">
        <v>10</v>
      </c>
      <c r="S4195" s="39">
        <f t="shared" si="141"/>
        <v>53</v>
      </c>
      <c r="T4195" s="34" t="s">
        <v>44</v>
      </c>
      <c r="U4195" s="12">
        <f>(alpha+(beta/(1+EXP((((-1)*ceta)+(delta*LN(speed)))+(epsilon*speed)))))</f>
        <v>5.5231553784888874</v>
      </c>
      <c r="V4195" s="8">
        <f t="shared" si="142"/>
        <v>53</v>
      </c>
    </row>
    <row r="4196" spans="1:28">
      <c r="A4196" s="34" t="s">
        <v>19</v>
      </c>
      <c r="B4196" s="34" t="s">
        <v>68</v>
      </c>
      <c r="C4196" s="5" t="s">
        <v>130</v>
      </c>
      <c r="D4196" s="35" t="s">
        <v>89</v>
      </c>
      <c r="E4196" s="36" t="s">
        <v>14</v>
      </c>
      <c r="F4196" s="37">
        <v>100</v>
      </c>
      <c r="G4196" s="38">
        <v>0.06</v>
      </c>
      <c r="H4196" s="34">
        <v>0.98920045254091193</v>
      </c>
      <c r="I4196" s="35">
        <v>-3.3617816193443664E-6</v>
      </c>
      <c r="J4196" s="35">
        <v>3.8831536699179343E-4</v>
      </c>
      <c r="K4196" s="35">
        <v>-1.5840924287739155E-2</v>
      </c>
      <c r="L4196" s="35">
        <v>0.37827993298089085</v>
      </c>
      <c r="M4196" s="35">
        <v>0</v>
      </c>
      <c r="N4196" s="35">
        <v>0</v>
      </c>
      <c r="O4196" s="35">
        <v>0</v>
      </c>
      <c r="P4196" s="36">
        <v>12</v>
      </c>
      <c r="Q4196" s="37">
        <v>54</v>
      </c>
      <c r="R4196" s="36">
        <v>14</v>
      </c>
      <c r="S4196" s="39">
        <f t="shared" si="141"/>
        <v>54</v>
      </c>
      <c r="T4196" s="34" t="s">
        <v>51</v>
      </c>
      <c r="U4196" s="12">
        <f>(((alpha*(speed^3))+(beta*(speed^2))+(ceta*speed))+delta)</f>
        <v>0.12583805068260495</v>
      </c>
      <c r="V4196" s="8">
        <f t="shared" si="142"/>
        <v>54</v>
      </c>
    </row>
    <row r="4197" spans="1:28">
      <c r="A4197" s="34" t="s">
        <v>19</v>
      </c>
      <c r="B4197" s="34" t="s">
        <v>68</v>
      </c>
      <c r="C4197" s="5" t="s">
        <v>131</v>
      </c>
      <c r="D4197" s="35" t="s">
        <v>89</v>
      </c>
      <c r="E4197" s="36" t="s">
        <v>14</v>
      </c>
      <c r="F4197" s="37">
        <v>100</v>
      </c>
      <c r="G4197" s="38">
        <v>0.06</v>
      </c>
      <c r="H4197" s="34">
        <v>0.96238839922368691</v>
      </c>
      <c r="I4197" s="35">
        <v>0.45166202963922264</v>
      </c>
      <c r="J4197" s="35">
        <v>1.0130965175973043</v>
      </c>
      <c r="K4197" s="35">
        <v>-0.60829615070034915</v>
      </c>
      <c r="L4197" s="35">
        <v>0</v>
      </c>
      <c r="M4197" s="35">
        <v>0</v>
      </c>
      <c r="N4197" s="35">
        <v>0</v>
      </c>
      <c r="O4197" s="35">
        <v>0</v>
      </c>
      <c r="P4197" s="36">
        <v>12</v>
      </c>
      <c r="Q4197" s="37">
        <v>53</v>
      </c>
      <c r="R4197" s="36">
        <v>0</v>
      </c>
      <c r="S4197" s="39">
        <f t="shared" si="141"/>
        <v>53</v>
      </c>
      <c r="T4197" s="34" t="s">
        <v>29</v>
      </c>
      <c r="U4197" s="12">
        <f>((alpha*(beta^speed))*(speed^ceta))</f>
        <v>8.0433469265588128E-2</v>
      </c>
      <c r="V4197" s="8">
        <f t="shared" si="142"/>
        <v>53</v>
      </c>
      <c r="AB4197" s="41"/>
    </row>
    <row r="4198" spans="1:28">
      <c r="A4198" s="34" t="s">
        <v>19</v>
      </c>
      <c r="B4198" s="34" t="s">
        <v>68</v>
      </c>
      <c r="C4198" s="5" t="s">
        <v>130</v>
      </c>
      <c r="D4198" s="35" t="s">
        <v>89</v>
      </c>
      <c r="E4198" s="36" t="s">
        <v>18</v>
      </c>
      <c r="F4198" s="37">
        <v>100</v>
      </c>
      <c r="G4198" s="38">
        <v>0.06</v>
      </c>
      <c r="H4198" s="34">
        <v>0.98141445524929538</v>
      </c>
      <c r="I4198" s="35">
        <v>-1.2405488743108427E-6</v>
      </c>
      <c r="J4198" s="35">
        <v>1.6055457134828794E-4</v>
      </c>
      <c r="K4198" s="35">
        <v>-8.2516511208709752E-3</v>
      </c>
      <c r="L4198" s="35">
        <v>0.23875760669003582</v>
      </c>
      <c r="M4198" s="35">
        <v>0</v>
      </c>
      <c r="N4198" s="35">
        <v>0</v>
      </c>
      <c r="O4198" s="35">
        <v>0</v>
      </c>
      <c r="P4198" s="36">
        <v>12</v>
      </c>
      <c r="Q4198" s="37">
        <v>54</v>
      </c>
      <c r="R4198" s="36">
        <v>14</v>
      </c>
      <c r="S4198" s="39">
        <f t="shared" si="141"/>
        <v>54</v>
      </c>
      <c r="T4198" s="34" t="s">
        <v>51</v>
      </c>
      <c r="U4198" s="12">
        <f>(((alpha*(speed^3))+(beta*(speed^2))+(ceta*speed))+delta)</f>
        <v>6.6003788270128261E-2</v>
      </c>
      <c r="V4198" s="8">
        <f t="shared" si="142"/>
        <v>54</v>
      </c>
    </row>
    <row r="4199" spans="1:28">
      <c r="A4199" s="34" t="s">
        <v>19</v>
      </c>
      <c r="B4199" s="34" t="s">
        <v>68</v>
      </c>
      <c r="C4199" s="5" t="s">
        <v>131</v>
      </c>
      <c r="D4199" s="35" t="s">
        <v>89</v>
      </c>
      <c r="E4199" s="36" t="s">
        <v>18</v>
      </c>
      <c r="F4199" s="37">
        <v>100</v>
      </c>
      <c r="G4199" s="38">
        <v>0.06</v>
      </c>
      <c r="H4199" s="34">
        <v>0.98848251794089281</v>
      </c>
      <c r="I4199" s="35">
        <v>0.53189419369043645</v>
      </c>
      <c r="J4199" s="35">
        <v>0.9716937251728236</v>
      </c>
      <c r="K4199" s="35">
        <v>-0.26599010298720438</v>
      </c>
      <c r="L4199" s="35">
        <v>0</v>
      </c>
      <c r="M4199" s="35">
        <v>0</v>
      </c>
      <c r="N4199" s="35">
        <v>0</v>
      </c>
      <c r="O4199" s="35">
        <v>0</v>
      </c>
      <c r="P4199" s="36">
        <v>12</v>
      </c>
      <c r="Q4199" s="37">
        <v>53</v>
      </c>
      <c r="R4199" s="36">
        <v>0</v>
      </c>
      <c r="S4199" s="39">
        <f t="shared" si="141"/>
        <v>53</v>
      </c>
      <c r="T4199" s="34" t="s">
        <v>29</v>
      </c>
      <c r="U4199" s="12">
        <f>((alpha*(beta^speed))*(speed^ceta))</f>
        <v>4.0387134393144085E-2</v>
      </c>
      <c r="V4199" s="8">
        <f t="shared" si="142"/>
        <v>53</v>
      </c>
    </row>
    <row r="4200" spans="1:28">
      <c r="A4200" s="34" t="s">
        <v>19</v>
      </c>
      <c r="B4200" s="34" t="s">
        <v>68</v>
      </c>
      <c r="C4200" s="5" t="s">
        <v>130</v>
      </c>
      <c r="D4200" s="35" t="s">
        <v>89</v>
      </c>
      <c r="E4200" s="36" t="s">
        <v>17</v>
      </c>
      <c r="F4200" s="37">
        <v>100</v>
      </c>
      <c r="G4200" s="38">
        <v>0.06</v>
      </c>
      <c r="H4200" s="34">
        <v>0.98334398738640316</v>
      </c>
      <c r="I4200" s="35">
        <v>-5.8379661723682646E-3</v>
      </c>
      <c r="J4200" s="35">
        <v>0.69611170290261892</v>
      </c>
      <c r="K4200" s="35">
        <v>-29.032313304585461</v>
      </c>
      <c r="L4200" s="35">
        <v>1535.2840240253067</v>
      </c>
      <c r="M4200" s="35">
        <v>0</v>
      </c>
      <c r="N4200" s="35">
        <v>0</v>
      </c>
      <c r="O4200" s="35">
        <v>0</v>
      </c>
      <c r="P4200" s="36">
        <v>12</v>
      </c>
      <c r="Q4200" s="37">
        <v>54</v>
      </c>
      <c r="R4200" s="36">
        <v>14</v>
      </c>
      <c r="S4200" s="39">
        <f t="shared" si="141"/>
        <v>54</v>
      </c>
      <c r="T4200" s="34" t="s">
        <v>51</v>
      </c>
      <c r="U4200" s="12">
        <f>(((alpha*(speed^3))+(beta*(speed^2))+(ceta*speed))+delta)</f>
        <v>1078.1313258759324</v>
      </c>
      <c r="V4200" s="8">
        <f t="shared" si="142"/>
        <v>54</v>
      </c>
    </row>
    <row r="4201" spans="1:28">
      <c r="A4201" s="34" t="s">
        <v>19</v>
      </c>
      <c r="B4201" s="34" t="s">
        <v>68</v>
      </c>
      <c r="C4201" s="5" t="s">
        <v>131</v>
      </c>
      <c r="D4201" s="35" t="s">
        <v>89</v>
      </c>
      <c r="E4201" s="36" t="s">
        <v>17</v>
      </c>
      <c r="F4201" s="37">
        <v>100</v>
      </c>
      <c r="G4201" s="38">
        <v>0.06</v>
      </c>
      <c r="H4201" s="34">
        <v>0.9752277404286438</v>
      </c>
      <c r="I4201" s="35">
        <v>6.9920508470312139</v>
      </c>
      <c r="J4201" s="35">
        <v>2.0845606835030295</v>
      </c>
      <c r="K4201" s="35">
        <v>-1.7960322276680027E-2</v>
      </c>
      <c r="L4201" s="35">
        <v>0</v>
      </c>
      <c r="M4201" s="35">
        <v>0</v>
      </c>
      <c r="N4201" s="35">
        <v>0</v>
      </c>
      <c r="O4201" s="35">
        <v>0</v>
      </c>
      <c r="P4201" s="36">
        <v>12</v>
      </c>
      <c r="Q4201" s="37">
        <v>53</v>
      </c>
      <c r="R4201" s="36">
        <v>13</v>
      </c>
      <c r="S4201" s="39">
        <f t="shared" si="141"/>
        <v>53</v>
      </c>
      <c r="T4201" s="34" t="s">
        <v>50</v>
      </c>
      <c r="U4201" s="12">
        <f>EXP((alpha+(beta/speed))+(ceta*LN(speed)))</f>
        <v>1053.7120120133234</v>
      </c>
      <c r="V4201" s="8">
        <f t="shared" si="142"/>
        <v>53</v>
      </c>
    </row>
    <row r="4202" spans="1:28">
      <c r="A4202" s="34" t="s">
        <v>19</v>
      </c>
      <c r="B4202" s="34" t="s">
        <v>68</v>
      </c>
      <c r="C4202" s="5" t="s">
        <v>132</v>
      </c>
      <c r="D4202" s="35" t="s">
        <v>90</v>
      </c>
      <c r="E4202" s="36" t="s">
        <v>15</v>
      </c>
      <c r="F4202" s="37">
        <v>0</v>
      </c>
      <c r="G4202" s="38">
        <v>0</v>
      </c>
      <c r="H4202" s="34">
        <v>0.99824069980702268</v>
      </c>
      <c r="I4202" s="35">
        <v>56.526983680558693</v>
      </c>
      <c r="J4202" s="35">
        <v>-1.4823322856938532</v>
      </c>
      <c r="K4202" s="35">
        <v>2.6796308065523649</v>
      </c>
      <c r="L4202" s="35">
        <v>-0.37238780059644527</v>
      </c>
      <c r="M4202" s="35">
        <v>0</v>
      </c>
      <c r="N4202" s="35">
        <v>0</v>
      </c>
      <c r="O4202" s="35">
        <v>0</v>
      </c>
      <c r="P4202" s="36">
        <v>12</v>
      </c>
      <c r="Q4202" s="37">
        <v>86</v>
      </c>
      <c r="R4202" s="36">
        <v>1</v>
      </c>
      <c r="S4202" s="39">
        <f t="shared" si="141"/>
        <v>86</v>
      </c>
      <c r="T4202" s="34" t="s">
        <v>30</v>
      </c>
      <c r="U4202" s="12">
        <f>((alpha*(speed^beta))+(ceta*(speed^delta)))</f>
        <v>0.58682304410338104</v>
      </c>
      <c r="V4202" s="8">
        <f t="shared" si="142"/>
        <v>86</v>
      </c>
    </row>
    <row r="4203" spans="1:28">
      <c r="A4203" s="34" t="s">
        <v>19</v>
      </c>
      <c r="B4203" s="34" t="s">
        <v>68</v>
      </c>
      <c r="C4203" s="5" t="s">
        <v>132</v>
      </c>
      <c r="D4203" s="35" t="s">
        <v>90</v>
      </c>
      <c r="E4203" s="36" t="s">
        <v>16</v>
      </c>
      <c r="F4203" s="37">
        <v>0</v>
      </c>
      <c r="G4203" s="38">
        <v>0</v>
      </c>
      <c r="H4203" s="34">
        <v>0.996291389285898</v>
      </c>
      <c r="I4203" s="35">
        <v>-0.46700633577956258</v>
      </c>
      <c r="J4203" s="35">
        <v>43.411183933070099</v>
      </c>
      <c r="K4203" s="35">
        <v>3.9790895184124889E-2</v>
      </c>
      <c r="L4203" s="35">
        <v>0.95142120481512171</v>
      </c>
      <c r="M4203" s="35">
        <v>4.2758206028908397E-4</v>
      </c>
      <c r="N4203" s="35">
        <v>0</v>
      </c>
      <c r="O4203" s="35">
        <v>0</v>
      </c>
      <c r="P4203" s="36">
        <v>12</v>
      </c>
      <c r="Q4203" s="37">
        <v>86</v>
      </c>
      <c r="R4203" s="36">
        <v>10</v>
      </c>
      <c r="S4203" s="39">
        <f t="shared" si="141"/>
        <v>86</v>
      </c>
      <c r="T4203" s="34" t="s">
        <v>44</v>
      </c>
      <c r="U4203" s="12">
        <f>(alpha+(beta/(1+EXP((((-1)*ceta)+(delta*LN(speed)))+(epsilon*speed)))))</f>
        <v>0.15264312727630552</v>
      </c>
      <c r="V4203" s="8">
        <f t="shared" si="142"/>
        <v>86</v>
      </c>
    </row>
    <row r="4204" spans="1:28">
      <c r="A4204" s="34" t="s">
        <v>19</v>
      </c>
      <c r="B4204" s="34" t="s">
        <v>68</v>
      </c>
      <c r="C4204" s="5" t="s">
        <v>132</v>
      </c>
      <c r="D4204" s="35" t="s">
        <v>90</v>
      </c>
      <c r="E4204" s="36" t="s">
        <v>14</v>
      </c>
      <c r="F4204" s="37">
        <v>0</v>
      </c>
      <c r="G4204" s="38">
        <v>0</v>
      </c>
      <c r="H4204" s="34">
        <v>0.99818015262422422</v>
      </c>
      <c r="I4204" s="35">
        <v>-0.3460474602555238</v>
      </c>
      <c r="J4204" s="35">
        <v>1.2595343133187651</v>
      </c>
      <c r="K4204" s="35">
        <v>-6.4138220897443409E-3</v>
      </c>
      <c r="L4204" s="35">
        <v>0</v>
      </c>
      <c r="M4204" s="35">
        <v>0</v>
      </c>
      <c r="N4204" s="35">
        <v>0</v>
      </c>
      <c r="O4204" s="35">
        <v>0</v>
      </c>
      <c r="P4204" s="36">
        <v>12</v>
      </c>
      <c r="Q4204" s="37">
        <v>86</v>
      </c>
      <c r="R4204" s="36">
        <v>5</v>
      </c>
      <c r="S4204" s="39">
        <f t="shared" si="141"/>
        <v>86</v>
      </c>
      <c r="T4204" s="34" t="s">
        <v>36</v>
      </c>
      <c r="U4204" s="12">
        <f>(1/(((ceta*(speed^2))+(beta*speed))+alpha))</f>
        <v>1.6518748075280042E-2</v>
      </c>
      <c r="V4204" s="8">
        <f t="shared" si="142"/>
        <v>86</v>
      </c>
      <c r="AB4204" s="41"/>
    </row>
    <row r="4205" spans="1:28">
      <c r="A4205" s="34" t="s">
        <v>19</v>
      </c>
      <c r="B4205" s="34" t="s">
        <v>68</v>
      </c>
      <c r="C4205" s="5" t="s">
        <v>132</v>
      </c>
      <c r="D4205" s="35" t="s">
        <v>90</v>
      </c>
      <c r="E4205" s="36" t="s">
        <v>18</v>
      </c>
      <c r="F4205" s="37">
        <v>0</v>
      </c>
      <c r="G4205" s="38">
        <v>0</v>
      </c>
      <c r="H4205" s="34">
        <v>0.98841147301654531</v>
      </c>
      <c r="I4205" s="35">
        <v>23.210079550110528</v>
      </c>
      <c r="J4205" s="35">
        <v>10.072320002029169</v>
      </c>
      <c r="K4205" s="35">
        <v>-6.4270643771945149E-2</v>
      </c>
      <c r="L4205" s="35">
        <v>0</v>
      </c>
      <c r="M4205" s="35">
        <v>0</v>
      </c>
      <c r="N4205" s="35">
        <v>0</v>
      </c>
      <c r="O4205" s="35">
        <v>0</v>
      </c>
      <c r="P4205" s="36">
        <v>12</v>
      </c>
      <c r="Q4205" s="37">
        <v>86</v>
      </c>
      <c r="R4205" s="36">
        <v>5</v>
      </c>
      <c r="S4205" s="39">
        <f t="shared" si="141"/>
        <v>86</v>
      </c>
      <c r="T4205" s="34" t="s">
        <v>36</v>
      </c>
      <c r="U4205" s="12">
        <f>(1/(((ceta*(speed^2))+(beta*speed))+alpha))</f>
        <v>2.4149694194707926E-3</v>
      </c>
      <c r="V4205" s="8">
        <f t="shared" si="142"/>
        <v>86</v>
      </c>
      <c r="AB4205" s="41"/>
    </row>
    <row r="4206" spans="1:28">
      <c r="A4206" s="34" t="s">
        <v>19</v>
      </c>
      <c r="B4206" s="34" t="s">
        <v>68</v>
      </c>
      <c r="C4206" s="5" t="s">
        <v>132</v>
      </c>
      <c r="D4206" s="35" t="s">
        <v>90</v>
      </c>
      <c r="E4206" s="36" t="s">
        <v>17</v>
      </c>
      <c r="F4206" s="37">
        <v>0</v>
      </c>
      <c r="G4206" s="38">
        <v>0</v>
      </c>
      <c r="H4206" s="34">
        <v>0.9863555523270553</v>
      </c>
      <c r="I4206" s="35">
        <v>3244.7441901424554</v>
      </c>
      <c r="J4206" s="35">
        <v>1.0109023705939759</v>
      </c>
      <c r="K4206" s="35">
        <v>-0.88352920181549899</v>
      </c>
      <c r="L4206" s="35">
        <v>0</v>
      </c>
      <c r="M4206" s="35">
        <v>0</v>
      </c>
      <c r="N4206" s="35">
        <v>0</v>
      </c>
      <c r="O4206" s="35">
        <v>0</v>
      </c>
      <c r="P4206" s="36">
        <v>12</v>
      </c>
      <c r="Q4206" s="37">
        <v>86</v>
      </c>
      <c r="R4206" s="36">
        <v>0</v>
      </c>
      <c r="S4206" s="39">
        <f t="shared" si="141"/>
        <v>86</v>
      </c>
      <c r="T4206" s="34" t="s">
        <v>29</v>
      </c>
      <c r="U4206" s="12">
        <f>((alpha*(beta^speed))*(speed^ceta))</f>
        <v>161.05977166519895</v>
      </c>
      <c r="V4206" s="8">
        <f t="shared" si="142"/>
        <v>86</v>
      </c>
    </row>
    <row r="4207" spans="1:28">
      <c r="A4207" s="34" t="s">
        <v>19</v>
      </c>
      <c r="B4207" s="34" t="s">
        <v>68</v>
      </c>
      <c r="C4207" s="5" t="s">
        <v>132</v>
      </c>
      <c r="D4207" s="35" t="s">
        <v>90</v>
      </c>
      <c r="E4207" s="36" t="s">
        <v>15</v>
      </c>
      <c r="F4207" s="37">
        <v>50</v>
      </c>
      <c r="G4207" s="38">
        <v>0</v>
      </c>
      <c r="H4207" s="34">
        <v>0.99807396776085122</v>
      </c>
      <c r="I4207" s="35">
        <v>2.7790494731092217</v>
      </c>
      <c r="J4207" s="35">
        <v>-0.36607889173215946</v>
      </c>
      <c r="K4207" s="35">
        <v>50.002330934528068</v>
      </c>
      <c r="L4207" s="35">
        <v>-1.4492092084816421</v>
      </c>
      <c r="M4207" s="35">
        <v>0</v>
      </c>
      <c r="N4207" s="35">
        <v>0</v>
      </c>
      <c r="O4207" s="35">
        <v>0</v>
      </c>
      <c r="P4207" s="36">
        <v>12</v>
      </c>
      <c r="Q4207" s="37">
        <v>86</v>
      </c>
      <c r="R4207" s="36">
        <v>1</v>
      </c>
      <c r="S4207" s="39">
        <f t="shared" si="141"/>
        <v>86</v>
      </c>
      <c r="T4207" s="34" t="s">
        <v>30</v>
      </c>
      <c r="U4207" s="12">
        <f>((alpha*(speed^beta))+(ceta*(speed^delta)))</f>
        <v>0.62276176729229782</v>
      </c>
      <c r="V4207" s="8">
        <f t="shared" si="142"/>
        <v>86</v>
      </c>
    </row>
    <row r="4208" spans="1:28">
      <c r="A4208" s="34" t="s">
        <v>19</v>
      </c>
      <c r="B4208" s="34" t="s">
        <v>68</v>
      </c>
      <c r="C4208" s="5" t="s">
        <v>132</v>
      </c>
      <c r="D4208" s="35" t="s">
        <v>90</v>
      </c>
      <c r="E4208" s="36" t="s">
        <v>16</v>
      </c>
      <c r="F4208" s="37">
        <v>50</v>
      </c>
      <c r="G4208" s="38">
        <v>0</v>
      </c>
      <c r="H4208" s="34">
        <v>0.99320447812656787</v>
      </c>
      <c r="I4208" s="35">
        <v>58.02751866676801</v>
      </c>
      <c r="J4208" s="35">
        <v>0.98805401730943954</v>
      </c>
      <c r="K4208" s="35">
        <v>-1.1204147628471681</v>
      </c>
      <c r="L4208" s="35">
        <v>0</v>
      </c>
      <c r="M4208" s="35">
        <v>0</v>
      </c>
      <c r="N4208" s="35">
        <v>0</v>
      </c>
      <c r="O4208" s="35">
        <v>0</v>
      </c>
      <c r="P4208" s="36">
        <v>12</v>
      </c>
      <c r="Q4208" s="37">
        <v>86</v>
      </c>
      <c r="R4208" s="36">
        <v>0</v>
      </c>
      <c r="S4208" s="39">
        <f t="shared" si="141"/>
        <v>86</v>
      </c>
      <c r="T4208" s="34" t="s">
        <v>29</v>
      </c>
      <c r="U4208" s="12">
        <f>((alpha*(beta^speed))*(speed^ceta))</f>
        <v>0.14038883478166772</v>
      </c>
      <c r="V4208" s="8">
        <f t="shared" si="142"/>
        <v>86</v>
      </c>
    </row>
    <row r="4209" spans="1:28">
      <c r="A4209" s="34" t="s">
        <v>19</v>
      </c>
      <c r="B4209" s="34" t="s">
        <v>68</v>
      </c>
      <c r="C4209" s="5" t="s">
        <v>132</v>
      </c>
      <c r="D4209" s="35" t="s">
        <v>90</v>
      </c>
      <c r="E4209" s="36" t="s">
        <v>14</v>
      </c>
      <c r="F4209" s="37">
        <v>50</v>
      </c>
      <c r="G4209" s="38">
        <v>0</v>
      </c>
      <c r="H4209" s="34">
        <v>0.99703461211932909</v>
      </c>
      <c r="I4209" s="35">
        <v>0.87102737657596097</v>
      </c>
      <c r="J4209" s="35">
        <v>-1.0663859477955075</v>
      </c>
      <c r="K4209" s="35">
        <v>1.2626067293654288E-2</v>
      </c>
      <c r="L4209" s="35">
        <v>-6.9497778398438986E-2</v>
      </c>
      <c r="M4209" s="35">
        <v>0</v>
      </c>
      <c r="N4209" s="35">
        <v>0</v>
      </c>
      <c r="O4209" s="35">
        <v>0</v>
      </c>
      <c r="P4209" s="36">
        <v>12</v>
      </c>
      <c r="Q4209" s="37">
        <v>86</v>
      </c>
      <c r="R4209" s="36">
        <v>1</v>
      </c>
      <c r="S4209" s="39">
        <f t="shared" si="141"/>
        <v>86</v>
      </c>
      <c r="T4209" s="34" t="s">
        <v>30</v>
      </c>
      <c r="U4209" s="12">
        <f>((alpha*(speed^beta))+(ceta*(speed^delta)))</f>
        <v>1.6800020324410789E-2</v>
      </c>
      <c r="V4209" s="8">
        <f t="shared" si="142"/>
        <v>86</v>
      </c>
      <c r="AB4209" s="41"/>
    </row>
    <row r="4210" spans="1:28">
      <c r="A4210" s="34" t="s">
        <v>19</v>
      </c>
      <c r="B4210" s="34" t="s">
        <v>68</v>
      </c>
      <c r="C4210" s="5" t="s">
        <v>132</v>
      </c>
      <c r="D4210" s="35" t="s">
        <v>90</v>
      </c>
      <c r="E4210" s="36" t="s">
        <v>18</v>
      </c>
      <c r="F4210" s="37">
        <v>50</v>
      </c>
      <c r="G4210" s="38">
        <v>0</v>
      </c>
      <c r="H4210" s="34">
        <v>0.98308106376318849</v>
      </c>
      <c r="I4210" s="35">
        <v>42.476680445169421</v>
      </c>
      <c r="J4210" s="35">
        <v>7.0991033675037949</v>
      </c>
      <c r="K4210" s="35">
        <v>-4.0177747091669103E-2</v>
      </c>
      <c r="L4210" s="35">
        <v>0</v>
      </c>
      <c r="M4210" s="35">
        <v>0</v>
      </c>
      <c r="N4210" s="35">
        <v>0</v>
      </c>
      <c r="O4210" s="35">
        <v>0</v>
      </c>
      <c r="P4210" s="36">
        <v>12</v>
      </c>
      <c r="Q4210" s="37">
        <v>86</v>
      </c>
      <c r="R4210" s="36">
        <v>5</v>
      </c>
      <c r="S4210" s="39">
        <f t="shared" si="141"/>
        <v>86</v>
      </c>
      <c r="T4210" s="34" t="s">
        <v>36</v>
      </c>
      <c r="U4210" s="12">
        <f>(1/(((ceta*(speed^2))+(beta*speed))+alpha))</f>
        <v>2.8102126861837421E-3</v>
      </c>
      <c r="V4210" s="8">
        <f t="shared" si="142"/>
        <v>86</v>
      </c>
      <c r="AB4210" s="41"/>
    </row>
    <row r="4211" spans="1:28">
      <c r="A4211" s="34" t="s">
        <v>19</v>
      </c>
      <c r="B4211" s="34" t="s">
        <v>68</v>
      </c>
      <c r="C4211" s="5" t="s">
        <v>132</v>
      </c>
      <c r="D4211" s="35" t="s">
        <v>90</v>
      </c>
      <c r="E4211" s="36" t="s">
        <v>17</v>
      </c>
      <c r="F4211" s="37">
        <v>50</v>
      </c>
      <c r="G4211" s="38">
        <v>0</v>
      </c>
      <c r="H4211" s="34">
        <v>0.97591712596265923</v>
      </c>
      <c r="I4211" s="35">
        <v>2522.4664570734481</v>
      </c>
      <c r="J4211" s="35">
        <v>1.006171230464266</v>
      </c>
      <c r="K4211" s="35">
        <v>-0.70424518659451563</v>
      </c>
      <c r="L4211" s="35">
        <v>0</v>
      </c>
      <c r="M4211" s="35">
        <v>0</v>
      </c>
      <c r="N4211" s="35">
        <v>0</v>
      </c>
      <c r="O4211" s="35">
        <v>0</v>
      </c>
      <c r="P4211" s="36">
        <v>12</v>
      </c>
      <c r="Q4211" s="37">
        <v>86</v>
      </c>
      <c r="R4211" s="36">
        <v>0</v>
      </c>
      <c r="S4211" s="39">
        <f t="shared" si="141"/>
        <v>86</v>
      </c>
      <c r="T4211" s="34" t="s">
        <v>29</v>
      </c>
      <c r="U4211" s="12">
        <f>((alpha*(beta^speed))*(speed^ceta))</f>
        <v>185.88621188763912</v>
      </c>
      <c r="V4211" s="8">
        <f t="shared" si="142"/>
        <v>86</v>
      </c>
    </row>
    <row r="4212" spans="1:28">
      <c r="A4212" s="34" t="s">
        <v>19</v>
      </c>
      <c r="B4212" s="34" t="s">
        <v>68</v>
      </c>
      <c r="C4212" s="5" t="s">
        <v>132</v>
      </c>
      <c r="D4212" s="35" t="s">
        <v>90</v>
      </c>
      <c r="E4212" s="36" t="s">
        <v>15</v>
      </c>
      <c r="F4212" s="37">
        <v>100</v>
      </c>
      <c r="G4212" s="38">
        <v>0</v>
      </c>
      <c r="H4212" s="34">
        <v>0.99792156832725487</v>
      </c>
      <c r="I4212" s="35">
        <v>3.0218442909902947</v>
      </c>
      <c r="J4212" s="35">
        <v>-0.37882338181533409</v>
      </c>
      <c r="K4212" s="35">
        <v>36.599366463354315</v>
      </c>
      <c r="L4212" s="35">
        <v>-1.3337510993679149</v>
      </c>
      <c r="M4212" s="35">
        <v>0</v>
      </c>
      <c r="N4212" s="35">
        <v>0</v>
      </c>
      <c r="O4212" s="35">
        <v>0</v>
      </c>
      <c r="P4212" s="36">
        <v>12</v>
      </c>
      <c r="Q4212" s="37">
        <v>86</v>
      </c>
      <c r="R4212" s="36">
        <v>1</v>
      </c>
      <c r="S4212" s="39">
        <f t="shared" si="141"/>
        <v>86</v>
      </c>
      <c r="T4212" s="34" t="s">
        <v>30</v>
      </c>
      <c r="U4212" s="12">
        <f>((alpha*(speed^beta))+(ceta*(speed^delta)))</f>
        <v>0.65527003092718838</v>
      </c>
      <c r="V4212" s="8">
        <f t="shared" si="142"/>
        <v>86</v>
      </c>
    </row>
    <row r="4213" spans="1:28">
      <c r="A4213" s="34" t="s">
        <v>19</v>
      </c>
      <c r="B4213" s="34" t="s">
        <v>68</v>
      </c>
      <c r="C4213" s="5" t="s">
        <v>132</v>
      </c>
      <c r="D4213" s="35" t="s">
        <v>90</v>
      </c>
      <c r="E4213" s="36" t="s">
        <v>16</v>
      </c>
      <c r="F4213" s="37">
        <v>100</v>
      </c>
      <c r="G4213" s="38">
        <v>0</v>
      </c>
      <c r="H4213" s="34">
        <v>0.99110030112413605</v>
      </c>
      <c r="I4213" s="35">
        <v>-0.14720569476161519</v>
      </c>
      <c r="J4213" s="35">
        <v>2.1351561133524658E-2</v>
      </c>
      <c r="K4213" s="35">
        <v>1.2806193284797769</v>
      </c>
      <c r="L4213" s="35">
        <v>0</v>
      </c>
      <c r="M4213" s="35">
        <v>0</v>
      </c>
      <c r="N4213" s="35">
        <v>0</v>
      </c>
      <c r="O4213" s="35">
        <v>0</v>
      </c>
      <c r="P4213" s="36">
        <v>12</v>
      </c>
      <c r="Q4213" s="37">
        <v>86</v>
      </c>
      <c r="R4213" s="36">
        <v>6</v>
      </c>
      <c r="S4213" s="39">
        <f t="shared" si="141"/>
        <v>86</v>
      </c>
      <c r="T4213" s="34" t="s">
        <v>37</v>
      </c>
      <c r="U4213" s="12">
        <f>(1/(alpha+(beta*(speed^ceta))))</f>
        <v>0.15970033933726785</v>
      </c>
      <c r="V4213" s="8">
        <f t="shared" si="142"/>
        <v>86</v>
      </c>
    </row>
    <row r="4214" spans="1:28">
      <c r="A4214" s="34" t="s">
        <v>19</v>
      </c>
      <c r="B4214" s="34" t="s">
        <v>68</v>
      </c>
      <c r="C4214" s="5" t="s">
        <v>132</v>
      </c>
      <c r="D4214" s="35" t="s">
        <v>90</v>
      </c>
      <c r="E4214" s="36" t="s">
        <v>14</v>
      </c>
      <c r="F4214" s="37">
        <v>100</v>
      </c>
      <c r="G4214" s="38">
        <v>0</v>
      </c>
      <c r="H4214" s="34">
        <v>0.99419117289188652</v>
      </c>
      <c r="I4214" s="35">
        <v>0.13757554438275038</v>
      </c>
      <c r="J4214" s="35">
        <v>-0.49700102892650683</v>
      </c>
      <c r="K4214" s="35">
        <v>0.79389850762456005</v>
      </c>
      <c r="L4214" s="35">
        <v>-1.2717544087345547</v>
      </c>
      <c r="M4214" s="35">
        <v>0</v>
      </c>
      <c r="N4214" s="35">
        <v>0</v>
      </c>
      <c r="O4214" s="35">
        <v>0</v>
      </c>
      <c r="P4214" s="36">
        <v>12</v>
      </c>
      <c r="Q4214" s="37">
        <v>86</v>
      </c>
      <c r="R4214" s="36">
        <v>1</v>
      </c>
      <c r="S4214" s="39">
        <f t="shared" si="141"/>
        <v>86</v>
      </c>
      <c r="T4214" s="34" t="s">
        <v>30</v>
      </c>
      <c r="U4214" s="12">
        <f>((alpha*(speed^beta))+(ceta*(speed^delta)))</f>
        <v>1.7786084175402724E-2</v>
      </c>
      <c r="V4214" s="8">
        <f t="shared" si="142"/>
        <v>86</v>
      </c>
    </row>
    <row r="4215" spans="1:28">
      <c r="A4215" s="34" t="s">
        <v>19</v>
      </c>
      <c r="B4215" s="34" t="s">
        <v>68</v>
      </c>
      <c r="C4215" s="5" t="s">
        <v>132</v>
      </c>
      <c r="D4215" s="35" t="s">
        <v>90</v>
      </c>
      <c r="E4215" s="36" t="s">
        <v>18</v>
      </c>
      <c r="F4215" s="37">
        <v>100</v>
      </c>
      <c r="G4215" s="38">
        <v>0</v>
      </c>
      <c r="H4215" s="34">
        <v>0.98456949466801436</v>
      </c>
      <c r="I4215" s="35">
        <v>48.193180254445672</v>
      </c>
      <c r="J4215" s="35">
        <v>5.5751989483525959</v>
      </c>
      <c r="K4215" s="35">
        <v>-2.6979100732559342E-2</v>
      </c>
      <c r="L4215" s="35">
        <v>0</v>
      </c>
      <c r="M4215" s="35">
        <v>0</v>
      </c>
      <c r="N4215" s="35">
        <v>0</v>
      </c>
      <c r="O4215" s="35">
        <v>0</v>
      </c>
      <c r="P4215" s="36">
        <v>12</v>
      </c>
      <c r="Q4215" s="37">
        <v>86</v>
      </c>
      <c r="R4215" s="36">
        <v>5</v>
      </c>
      <c r="S4215" s="39">
        <f t="shared" si="141"/>
        <v>86</v>
      </c>
      <c r="T4215" s="34" t="s">
        <v>36</v>
      </c>
      <c r="U4215" s="12">
        <f>(1/(((ceta*(speed^2))+(beta*speed))+alpha))</f>
        <v>3.0476389166480453E-3</v>
      </c>
      <c r="V4215" s="8">
        <f t="shared" si="142"/>
        <v>86</v>
      </c>
      <c r="AB4215" s="41"/>
    </row>
    <row r="4216" spans="1:28">
      <c r="A4216" s="34" t="s">
        <v>19</v>
      </c>
      <c r="B4216" s="34" t="s">
        <v>68</v>
      </c>
      <c r="C4216" s="5" t="s">
        <v>132</v>
      </c>
      <c r="D4216" s="35" t="s">
        <v>90</v>
      </c>
      <c r="E4216" s="36" t="s">
        <v>17</v>
      </c>
      <c r="F4216" s="37">
        <v>100</v>
      </c>
      <c r="G4216" s="38">
        <v>0</v>
      </c>
      <c r="H4216" s="34">
        <v>0.96394797467055582</v>
      </c>
      <c r="I4216" s="35">
        <v>2115.2163274701725</v>
      </c>
      <c r="J4216" s="35">
        <v>1.0023133945090015</v>
      </c>
      <c r="K4216" s="35">
        <v>-0.56416771761164253</v>
      </c>
      <c r="L4216" s="35">
        <v>0</v>
      </c>
      <c r="M4216" s="35">
        <v>0</v>
      </c>
      <c r="N4216" s="35">
        <v>0</v>
      </c>
      <c r="O4216" s="35">
        <v>0</v>
      </c>
      <c r="P4216" s="36">
        <v>12</v>
      </c>
      <c r="Q4216" s="37">
        <v>86</v>
      </c>
      <c r="R4216" s="36">
        <v>0</v>
      </c>
      <c r="S4216" s="39">
        <f t="shared" si="141"/>
        <v>86</v>
      </c>
      <c r="T4216" s="34" t="s">
        <v>29</v>
      </c>
      <c r="U4216" s="12">
        <f>((alpha*(beta^speed))*(speed^ceta))</f>
        <v>209.06298623177935</v>
      </c>
      <c r="V4216" s="8">
        <f t="shared" si="142"/>
        <v>86</v>
      </c>
    </row>
    <row r="4217" spans="1:28">
      <c r="A4217" s="34" t="s">
        <v>19</v>
      </c>
      <c r="B4217" s="34" t="s">
        <v>68</v>
      </c>
      <c r="C4217" s="5" t="s">
        <v>132</v>
      </c>
      <c r="D4217" s="35" t="s">
        <v>90</v>
      </c>
      <c r="E4217" s="36" t="s">
        <v>15</v>
      </c>
      <c r="F4217" s="37">
        <v>0</v>
      </c>
      <c r="G4217" s="38">
        <v>-0.06</v>
      </c>
      <c r="H4217" s="34">
        <v>0.99336436563220121</v>
      </c>
      <c r="I4217" s="35">
        <v>12.497988212216198</v>
      </c>
      <c r="J4217" s="35">
        <v>0.9547962231549102</v>
      </c>
      <c r="K4217" s="35">
        <v>-0.65473588977987174</v>
      </c>
      <c r="L4217" s="35">
        <v>0</v>
      </c>
      <c r="M4217" s="35">
        <v>0</v>
      </c>
      <c r="N4217" s="35">
        <v>0</v>
      </c>
      <c r="O4217" s="35">
        <v>0</v>
      </c>
      <c r="P4217" s="36">
        <v>12</v>
      </c>
      <c r="Q4217" s="37">
        <v>86</v>
      </c>
      <c r="R4217" s="36">
        <v>0</v>
      </c>
      <c r="S4217" s="39">
        <f t="shared" si="141"/>
        <v>86</v>
      </c>
      <c r="T4217" s="34" t="s">
        <v>29</v>
      </c>
      <c r="U4217" s="12">
        <f>((alpha*(beta^speed))*(speed^ceta))</f>
        <v>1.2664093082248955E-2</v>
      </c>
      <c r="V4217" s="8">
        <f t="shared" si="142"/>
        <v>86</v>
      </c>
    </row>
    <row r="4218" spans="1:28">
      <c r="A4218" s="34" t="s">
        <v>19</v>
      </c>
      <c r="B4218" s="34" t="s">
        <v>68</v>
      </c>
      <c r="C4218" s="5" t="s">
        <v>132</v>
      </c>
      <c r="D4218" s="35" t="s">
        <v>90</v>
      </c>
      <c r="E4218" s="36" t="s">
        <v>16</v>
      </c>
      <c r="F4218" s="37">
        <v>0</v>
      </c>
      <c r="G4218" s="38">
        <v>-0.06</v>
      </c>
      <c r="H4218" s="34">
        <v>0.98845850013886827</v>
      </c>
      <c r="I4218" s="35">
        <v>15.343709922531129</v>
      </c>
      <c r="J4218" s="35">
        <v>0.954273685203199</v>
      </c>
      <c r="K4218" s="35">
        <v>-0.57136667094433935</v>
      </c>
      <c r="L4218" s="35">
        <v>0</v>
      </c>
      <c r="M4218" s="35">
        <v>0</v>
      </c>
      <c r="N4218" s="35">
        <v>0</v>
      </c>
      <c r="O4218" s="35">
        <v>0</v>
      </c>
      <c r="P4218" s="36">
        <v>12</v>
      </c>
      <c r="Q4218" s="37">
        <v>86</v>
      </c>
      <c r="R4218" s="36">
        <v>0</v>
      </c>
      <c r="S4218" s="39">
        <f t="shared" si="141"/>
        <v>86</v>
      </c>
      <c r="T4218" s="34" t="s">
        <v>29</v>
      </c>
      <c r="U4218" s="12">
        <f>((alpha*(beta^speed))*(speed^ceta))</f>
        <v>2.1502847143836143E-2</v>
      </c>
      <c r="V4218" s="8">
        <f t="shared" si="142"/>
        <v>86</v>
      </c>
    </row>
    <row r="4219" spans="1:28">
      <c r="A4219" s="34" t="s">
        <v>19</v>
      </c>
      <c r="B4219" s="34" t="s">
        <v>68</v>
      </c>
      <c r="C4219" s="5" t="s">
        <v>132</v>
      </c>
      <c r="D4219" s="35" t="s">
        <v>90</v>
      </c>
      <c r="E4219" s="36" t="s">
        <v>14</v>
      </c>
      <c r="F4219" s="37">
        <v>0</v>
      </c>
      <c r="G4219" s="38">
        <v>-0.06</v>
      </c>
      <c r="H4219" s="34">
        <v>0.99418164613962079</v>
      </c>
      <c r="I4219" s="35">
        <v>1.9882733803676267</v>
      </c>
      <c r="J4219" s="35">
        <v>0.18335735571213307</v>
      </c>
      <c r="K4219" s="35">
        <v>0.46921150990388233</v>
      </c>
      <c r="L4219" s="35">
        <v>0</v>
      </c>
      <c r="M4219" s="35">
        <v>0</v>
      </c>
      <c r="N4219" s="35">
        <v>0</v>
      </c>
      <c r="O4219" s="35">
        <v>0</v>
      </c>
      <c r="P4219" s="36">
        <v>12</v>
      </c>
      <c r="Q4219" s="37">
        <v>86</v>
      </c>
      <c r="R4219" s="36">
        <v>2</v>
      </c>
      <c r="S4219" s="39">
        <f t="shared" si="141"/>
        <v>86</v>
      </c>
      <c r="T4219" s="34" t="s">
        <v>31</v>
      </c>
      <c r="U4219" s="12">
        <f>((alpha+(beta*speed))^((-1)/ceta))</f>
        <v>2.1741998433259459E-3</v>
      </c>
      <c r="V4219" s="8">
        <f t="shared" si="142"/>
        <v>86</v>
      </c>
      <c r="AB4219" s="41"/>
    </row>
    <row r="4220" spans="1:28">
      <c r="A4220" s="34" t="s">
        <v>19</v>
      </c>
      <c r="B4220" s="34" t="s">
        <v>68</v>
      </c>
      <c r="C4220" s="5" t="s">
        <v>132</v>
      </c>
      <c r="D4220" s="35" t="s">
        <v>90</v>
      </c>
      <c r="E4220" s="36" t="s">
        <v>18</v>
      </c>
      <c r="F4220" s="37">
        <v>0</v>
      </c>
      <c r="G4220" s="38">
        <v>-0.06</v>
      </c>
      <c r="H4220" s="34">
        <v>0.99404102421092366</v>
      </c>
      <c r="I4220" s="35">
        <v>5.6042015567025927E-2</v>
      </c>
      <c r="J4220" s="35">
        <v>0.99379253743106888</v>
      </c>
      <c r="K4220" s="35">
        <v>-0.95206489895881319</v>
      </c>
      <c r="L4220" s="35">
        <v>0</v>
      </c>
      <c r="M4220" s="35">
        <v>0</v>
      </c>
      <c r="N4220" s="35">
        <v>0</v>
      </c>
      <c r="O4220" s="35">
        <v>0</v>
      </c>
      <c r="P4220" s="36">
        <v>12</v>
      </c>
      <c r="Q4220" s="37">
        <v>86</v>
      </c>
      <c r="R4220" s="36">
        <v>0</v>
      </c>
      <c r="S4220" s="39">
        <f t="shared" si="141"/>
        <v>86</v>
      </c>
      <c r="T4220" s="34" t="s">
        <v>29</v>
      </c>
      <c r="U4220" s="12">
        <f>((alpha*(beta^speed))*(speed^ceta))</f>
        <v>4.7225716892751864E-4</v>
      </c>
      <c r="V4220" s="8">
        <f t="shared" si="142"/>
        <v>86</v>
      </c>
      <c r="AB4220" s="41"/>
    </row>
    <row r="4221" spans="1:28">
      <c r="A4221" s="34" t="s">
        <v>19</v>
      </c>
      <c r="B4221" s="34" t="s">
        <v>68</v>
      </c>
      <c r="C4221" s="5" t="s">
        <v>132</v>
      </c>
      <c r="D4221" s="35" t="s">
        <v>90</v>
      </c>
      <c r="E4221" s="36" t="s">
        <v>17</v>
      </c>
      <c r="F4221" s="37">
        <v>0</v>
      </c>
      <c r="G4221" s="38">
        <v>-0.06</v>
      </c>
      <c r="H4221" s="34">
        <v>0.98251984039100282</v>
      </c>
      <c r="I4221" s="35">
        <v>13.810606294765565</v>
      </c>
      <c r="J4221" s="35">
        <v>-22.184519596158868</v>
      </c>
      <c r="K4221" s="35">
        <v>-2.7258170944315805</v>
      </c>
      <c r="L4221" s="35">
        <v>0</v>
      </c>
      <c r="M4221" s="35">
        <v>0</v>
      </c>
      <c r="N4221" s="35">
        <v>0</v>
      </c>
      <c r="O4221" s="35">
        <v>0</v>
      </c>
      <c r="P4221" s="36">
        <v>12</v>
      </c>
      <c r="Q4221" s="37">
        <v>86</v>
      </c>
      <c r="R4221" s="36">
        <v>13</v>
      </c>
      <c r="S4221" s="39">
        <f t="shared" si="141"/>
        <v>86</v>
      </c>
      <c r="T4221" s="34" t="s">
        <v>50</v>
      </c>
      <c r="U4221" s="12">
        <f>EXP((alpha+(beta/speed))+(ceta*LN(speed)))</f>
        <v>4.0996875353456943</v>
      </c>
      <c r="V4221" s="8">
        <f t="shared" si="142"/>
        <v>86</v>
      </c>
    </row>
    <row r="4222" spans="1:28">
      <c r="A4222" s="34" t="s">
        <v>19</v>
      </c>
      <c r="B4222" s="34" t="s">
        <v>68</v>
      </c>
      <c r="C4222" s="5" t="s">
        <v>132</v>
      </c>
      <c r="D4222" s="35" t="s">
        <v>90</v>
      </c>
      <c r="E4222" s="36" t="s">
        <v>15</v>
      </c>
      <c r="F4222" s="37">
        <v>50</v>
      </c>
      <c r="G4222" s="38">
        <v>-0.06</v>
      </c>
      <c r="H4222" s="34">
        <v>0.9916071024470442</v>
      </c>
      <c r="I4222" s="35">
        <v>-7.7510664121891809E-2</v>
      </c>
      <c r="J4222" s="35">
        <v>2.5312754986009183</v>
      </c>
      <c r="K4222" s="35">
        <v>5.9418499783909375</v>
      </c>
      <c r="L4222" s="35">
        <v>2.3875657006453741</v>
      </c>
      <c r="M4222" s="35">
        <v>-1.4121971281738603E-2</v>
      </c>
      <c r="N4222" s="35">
        <v>0</v>
      </c>
      <c r="O4222" s="35">
        <v>0</v>
      </c>
      <c r="P4222" s="36">
        <v>12</v>
      </c>
      <c r="Q4222" s="37">
        <v>84</v>
      </c>
      <c r="R4222" s="36">
        <v>10</v>
      </c>
      <c r="S4222" s="39">
        <f t="shared" si="141"/>
        <v>84</v>
      </c>
      <c r="T4222" s="34" t="s">
        <v>44</v>
      </c>
      <c r="U4222" s="12">
        <f>(alpha+(beta/(1+EXP((((-1)*ceta)+(delta*LN(speed)))+(epsilon*speed)))))</f>
        <v>3.1564195755447166E-4</v>
      </c>
      <c r="V4222" s="8">
        <f t="shared" si="142"/>
        <v>84</v>
      </c>
    </row>
    <row r="4223" spans="1:28">
      <c r="A4223" s="34" t="s">
        <v>19</v>
      </c>
      <c r="B4223" s="34" t="s">
        <v>68</v>
      </c>
      <c r="C4223" s="5" t="s">
        <v>132</v>
      </c>
      <c r="D4223" s="35" t="s">
        <v>90</v>
      </c>
      <c r="E4223" s="36" t="s">
        <v>16</v>
      </c>
      <c r="F4223" s="37">
        <v>50</v>
      </c>
      <c r="G4223" s="38">
        <v>-0.06</v>
      </c>
      <c r="H4223" s="34">
        <v>0.98387281052085052</v>
      </c>
      <c r="I4223" s="35">
        <v>11.510059887340631</v>
      </c>
      <c r="J4223" s="35">
        <v>0.94951224187332561</v>
      </c>
      <c r="K4223" s="35">
        <v>-0.45830411409347693</v>
      </c>
      <c r="L4223" s="35">
        <v>0</v>
      </c>
      <c r="M4223" s="35">
        <v>0</v>
      </c>
      <c r="N4223" s="35">
        <v>0</v>
      </c>
      <c r="O4223" s="35">
        <v>0</v>
      </c>
      <c r="P4223" s="36">
        <v>12</v>
      </c>
      <c r="Q4223" s="37">
        <v>86</v>
      </c>
      <c r="R4223" s="36">
        <v>0</v>
      </c>
      <c r="S4223" s="39">
        <f t="shared" si="141"/>
        <v>86</v>
      </c>
      <c r="T4223" s="34" t="s">
        <v>29</v>
      </c>
      <c r="U4223" s="12">
        <f>((alpha*(beta^speed))*(speed^ceta))</f>
        <v>1.7359526103175028E-2</v>
      </c>
      <c r="V4223" s="8">
        <f t="shared" si="142"/>
        <v>86</v>
      </c>
    </row>
    <row r="4224" spans="1:28">
      <c r="A4224" s="34" t="s">
        <v>19</v>
      </c>
      <c r="B4224" s="34" t="s">
        <v>68</v>
      </c>
      <c r="C4224" s="5" t="s">
        <v>132</v>
      </c>
      <c r="D4224" s="35" t="s">
        <v>90</v>
      </c>
      <c r="E4224" s="36" t="s">
        <v>14</v>
      </c>
      <c r="F4224" s="37">
        <v>50</v>
      </c>
      <c r="G4224" s="38">
        <v>-0.06</v>
      </c>
      <c r="H4224" s="34">
        <v>0.99297679352045043</v>
      </c>
      <c r="I4224" s="35">
        <v>2.3288317521649771</v>
      </c>
      <c r="J4224" s="35">
        <v>-9.4251898958780984</v>
      </c>
      <c r="K4224" s="35">
        <v>-1.8762418131649921</v>
      </c>
      <c r="L4224" s="35">
        <v>0</v>
      </c>
      <c r="M4224" s="35">
        <v>0</v>
      </c>
      <c r="N4224" s="35">
        <v>0</v>
      </c>
      <c r="O4224" s="35">
        <v>0</v>
      </c>
      <c r="P4224" s="36">
        <v>12</v>
      </c>
      <c r="Q4224" s="37">
        <v>86</v>
      </c>
      <c r="R4224" s="36">
        <v>13</v>
      </c>
      <c r="S4224" s="39">
        <f t="shared" si="141"/>
        <v>86</v>
      </c>
      <c r="T4224" s="34" t="s">
        <v>50</v>
      </c>
      <c r="U4224" s="12">
        <f>EXP((alpha+(beta/speed))+(ceta*LN(speed)))</f>
        <v>2.158814335446917E-3</v>
      </c>
      <c r="V4224" s="8">
        <f t="shared" si="142"/>
        <v>86</v>
      </c>
      <c r="AB4224" s="41"/>
    </row>
    <row r="4225" spans="1:28">
      <c r="A4225" s="34" t="s">
        <v>19</v>
      </c>
      <c r="B4225" s="34" t="s">
        <v>68</v>
      </c>
      <c r="C4225" s="5" t="s">
        <v>132</v>
      </c>
      <c r="D4225" s="35" t="s">
        <v>90</v>
      </c>
      <c r="E4225" s="36" t="s">
        <v>18</v>
      </c>
      <c r="F4225" s="37">
        <v>50</v>
      </c>
      <c r="G4225" s="38">
        <v>-0.06</v>
      </c>
      <c r="H4225" s="34">
        <v>0.9922897887936053</v>
      </c>
      <c r="I4225" s="35">
        <v>5.0339174790059449E-2</v>
      </c>
      <c r="J4225" s="35">
        <v>0.99301033000570038</v>
      </c>
      <c r="K4225" s="35">
        <v>-0.91417847798496121</v>
      </c>
      <c r="L4225" s="35">
        <v>0</v>
      </c>
      <c r="M4225" s="35">
        <v>0</v>
      </c>
      <c r="N4225" s="35">
        <v>0</v>
      </c>
      <c r="O4225" s="35">
        <v>0</v>
      </c>
      <c r="P4225" s="36">
        <v>12</v>
      </c>
      <c r="Q4225" s="37">
        <v>86</v>
      </c>
      <c r="R4225" s="36">
        <v>0</v>
      </c>
      <c r="S4225" s="39">
        <f t="shared" si="141"/>
        <v>86</v>
      </c>
      <c r="T4225" s="34" t="s">
        <v>29</v>
      </c>
      <c r="U4225" s="12">
        <f>((alpha*(beta^speed))*(speed^ceta))</f>
        <v>4.6930280411328524E-4</v>
      </c>
      <c r="V4225" s="8">
        <f t="shared" si="142"/>
        <v>86</v>
      </c>
      <c r="AB4225" s="41"/>
    </row>
    <row r="4226" spans="1:28">
      <c r="A4226" s="34" t="s">
        <v>19</v>
      </c>
      <c r="B4226" s="34" t="s">
        <v>68</v>
      </c>
      <c r="C4226" s="5" t="s">
        <v>132</v>
      </c>
      <c r="D4226" s="35" t="s">
        <v>90</v>
      </c>
      <c r="E4226" s="36" t="s">
        <v>17</v>
      </c>
      <c r="F4226" s="37">
        <v>50</v>
      </c>
      <c r="G4226" s="38">
        <v>-0.06</v>
      </c>
      <c r="H4226" s="34">
        <v>0.97533075897711208</v>
      </c>
      <c r="I4226" s="35">
        <v>14.225360010153651</v>
      </c>
      <c r="J4226" s="35">
        <v>-24.812415660293304</v>
      </c>
      <c r="K4226" s="35">
        <v>-2.8337669098990923</v>
      </c>
      <c r="L4226" s="35">
        <v>0</v>
      </c>
      <c r="M4226" s="35">
        <v>0</v>
      </c>
      <c r="N4226" s="35">
        <v>0</v>
      </c>
      <c r="O4226" s="35">
        <v>0</v>
      </c>
      <c r="P4226" s="36">
        <v>12</v>
      </c>
      <c r="Q4226" s="37">
        <v>86</v>
      </c>
      <c r="R4226" s="36">
        <v>13</v>
      </c>
      <c r="S4226" s="39">
        <f t="shared" ref="S4226:S4289" si="143">V4226</f>
        <v>86</v>
      </c>
      <c r="T4226" s="34" t="s">
        <v>50</v>
      </c>
      <c r="U4226" s="12">
        <f>EXP((alpha+(beta/speed))+(ceta*LN(speed)))</f>
        <v>3.7220015537332651</v>
      </c>
      <c r="V4226" s="8">
        <f t="shared" ref="V4226:V4289" si="144">IF($V$1&lt;P4226,P4226,IF($V$1&gt;Q4226,Q4226,$V$1))</f>
        <v>86</v>
      </c>
    </row>
    <row r="4227" spans="1:28">
      <c r="A4227" s="34" t="s">
        <v>19</v>
      </c>
      <c r="B4227" s="34" t="s">
        <v>68</v>
      </c>
      <c r="C4227" s="5" t="s">
        <v>132</v>
      </c>
      <c r="D4227" s="35" t="s">
        <v>90</v>
      </c>
      <c r="E4227" s="36" t="s">
        <v>15</v>
      </c>
      <c r="F4227" s="37">
        <v>100</v>
      </c>
      <c r="G4227" s="38">
        <v>-0.06</v>
      </c>
      <c r="H4227" s="34">
        <v>0.9906355806345698</v>
      </c>
      <c r="I4227" s="35">
        <v>-6.1986057207293631E-2</v>
      </c>
      <c r="J4227" s="35">
        <v>2.1142132663672424</v>
      </c>
      <c r="K4227" s="35">
        <v>6.8564391141619492</v>
      </c>
      <c r="L4227" s="35">
        <v>2.653887843535303</v>
      </c>
      <c r="M4227" s="35">
        <v>-1.7249759194305499E-2</v>
      </c>
      <c r="N4227" s="35">
        <v>0</v>
      </c>
      <c r="O4227" s="35">
        <v>0</v>
      </c>
      <c r="P4227" s="36">
        <v>12</v>
      </c>
      <c r="Q4227" s="37">
        <v>86</v>
      </c>
      <c r="R4227" s="36">
        <v>10</v>
      </c>
      <c r="S4227" s="39">
        <f t="shared" si="143"/>
        <v>86</v>
      </c>
      <c r="T4227" s="34" t="s">
        <v>44</v>
      </c>
      <c r="U4227" s="12">
        <f>(alpha+(beta/(1+EXP((((-1)*ceta)+(delta*LN(speed)))+(epsilon*speed)))))</f>
        <v>1.1137883068426321E-3</v>
      </c>
      <c r="V4227" s="8">
        <f t="shared" si="144"/>
        <v>86</v>
      </c>
    </row>
    <row r="4228" spans="1:28">
      <c r="A4228" s="34" t="s">
        <v>19</v>
      </c>
      <c r="B4228" s="34" t="s">
        <v>68</v>
      </c>
      <c r="C4228" s="5" t="s">
        <v>132</v>
      </c>
      <c r="D4228" s="35" t="s">
        <v>90</v>
      </c>
      <c r="E4228" s="36" t="s">
        <v>16</v>
      </c>
      <c r="F4228" s="37">
        <v>100</v>
      </c>
      <c r="G4228" s="38">
        <v>-0.06</v>
      </c>
      <c r="H4228" s="34">
        <v>0.98023392474101412</v>
      </c>
      <c r="I4228" s="35">
        <v>-0.12449823724632525</v>
      </c>
      <c r="J4228" s="35">
        <v>3.4043114168467881</v>
      </c>
      <c r="K4228" s="35">
        <v>5.906878152529611</v>
      </c>
      <c r="L4228" s="35">
        <v>2.2734972504561552</v>
      </c>
      <c r="M4228" s="35">
        <v>-1.1083560747677031E-2</v>
      </c>
      <c r="N4228" s="35">
        <v>0</v>
      </c>
      <c r="O4228" s="35">
        <v>0</v>
      </c>
      <c r="P4228" s="36">
        <v>12</v>
      </c>
      <c r="Q4228" s="37">
        <v>86</v>
      </c>
      <c r="R4228" s="36">
        <v>10</v>
      </c>
      <c r="S4228" s="39">
        <f t="shared" si="143"/>
        <v>86</v>
      </c>
      <c r="T4228" s="34" t="s">
        <v>44</v>
      </c>
      <c r="U4228" s="12">
        <f>(alpha+(beta/(1+EXP((((-1)*ceta)+(delta*LN(speed)))+(epsilon*speed)))))</f>
        <v>5.25010554213029E-4</v>
      </c>
      <c r="V4228" s="8">
        <f t="shared" si="144"/>
        <v>86</v>
      </c>
    </row>
    <row r="4229" spans="1:28">
      <c r="A4229" s="34" t="s">
        <v>19</v>
      </c>
      <c r="B4229" s="34" t="s">
        <v>68</v>
      </c>
      <c r="C4229" s="5" t="s">
        <v>132</v>
      </c>
      <c r="D4229" s="35" t="s">
        <v>90</v>
      </c>
      <c r="E4229" s="36" t="s">
        <v>14</v>
      </c>
      <c r="F4229" s="37">
        <v>100</v>
      </c>
      <c r="G4229" s="38">
        <v>-0.06</v>
      </c>
      <c r="H4229" s="34">
        <v>0.99187363379561877</v>
      </c>
      <c r="I4229" s="35">
        <v>2.2598076239496891</v>
      </c>
      <c r="J4229" s="35">
        <v>-9.4482172248402723</v>
      </c>
      <c r="K4229" s="35">
        <v>-1.8646765498444713</v>
      </c>
      <c r="L4229" s="35">
        <v>0</v>
      </c>
      <c r="M4229" s="35">
        <v>0</v>
      </c>
      <c r="N4229" s="35">
        <v>0</v>
      </c>
      <c r="O4229" s="35">
        <v>0</v>
      </c>
      <c r="P4229" s="36">
        <v>12</v>
      </c>
      <c r="Q4229" s="37">
        <v>86</v>
      </c>
      <c r="R4229" s="36">
        <v>13</v>
      </c>
      <c r="S4229" s="39">
        <f t="shared" si="143"/>
        <v>86</v>
      </c>
      <c r="T4229" s="34" t="s">
        <v>50</v>
      </c>
      <c r="U4229" s="12">
        <f>EXP((alpha+(beta/speed))+(ceta*LN(speed)))</f>
        <v>2.1207779178482327E-3</v>
      </c>
      <c r="V4229" s="8">
        <f t="shared" si="144"/>
        <v>86</v>
      </c>
      <c r="AB4229" s="41"/>
    </row>
    <row r="4230" spans="1:28">
      <c r="A4230" s="34" t="s">
        <v>19</v>
      </c>
      <c r="B4230" s="34" t="s">
        <v>68</v>
      </c>
      <c r="C4230" s="5" t="s">
        <v>132</v>
      </c>
      <c r="D4230" s="35" t="s">
        <v>90</v>
      </c>
      <c r="E4230" s="36" t="s">
        <v>18</v>
      </c>
      <c r="F4230" s="37">
        <v>100</v>
      </c>
      <c r="G4230" s="38">
        <v>-0.06</v>
      </c>
      <c r="H4230" s="34">
        <v>0.99026053809394665</v>
      </c>
      <c r="I4230" s="35">
        <v>4.4090537121512417E-2</v>
      </c>
      <c r="J4230" s="35">
        <v>0.99168259418103544</v>
      </c>
      <c r="K4230" s="35">
        <v>-0.86129674204983631</v>
      </c>
      <c r="L4230" s="35">
        <v>0</v>
      </c>
      <c r="M4230" s="35">
        <v>0</v>
      </c>
      <c r="N4230" s="35">
        <v>0</v>
      </c>
      <c r="O4230" s="35">
        <v>0</v>
      </c>
      <c r="P4230" s="36">
        <v>12</v>
      </c>
      <c r="Q4230" s="37">
        <v>86</v>
      </c>
      <c r="R4230" s="36">
        <v>0</v>
      </c>
      <c r="S4230" s="39">
        <f t="shared" si="143"/>
        <v>86</v>
      </c>
      <c r="T4230" s="34" t="s">
        <v>29</v>
      </c>
      <c r="U4230" s="12">
        <f>((alpha*(beta^speed))*(speed^ceta))</f>
        <v>4.6368128969611011E-4</v>
      </c>
      <c r="V4230" s="8">
        <f t="shared" si="144"/>
        <v>86</v>
      </c>
      <c r="AB4230" s="41"/>
    </row>
    <row r="4231" spans="1:28">
      <c r="A4231" s="34" t="s">
        <v>19</v>
      </c>
      <c r="B4231" s="34" t="s">
        <v>68</v>
      </c>
      <c r="C4231" s="5" t="s">
        <v>132</v>
      </c>
      <c r="D4231" s="35" t="s">
        <v>90</v>
      </c>
      <c r="E4231" s="36" t="s">
        <v>17</v>
      </c>
      <c r="F4231" s="37">
        <v>100</v>
      </c>
      <c r="G4231" s="38">
        <v>-0.06</v>
      </c>
      <c r="H4231" s="34">
        <v>0.96792119011334343</v>
      </c>
      <c r="I4231" s="35">
        <v>14.391339826141113</v>
      </c>
      <c r="J4231" s="35">
        <v>-26.334525343983238</v>
      </c>
      <c r="K4231" s="35">
        <v>-2.8657578613383272</v>
      </c>
      <c r="L4231" s="35">
        <v>0</v>
      </c>
      <c r="M4231" s="35">
        <v>0</v>
      </c>
      <c r="N4231" s="35">
        <v>0</v>
      </c>
      <c r="O4231" s="35">
        <v>0</v>
      </c>
      <c r="P4231" s="36">
        <v>12</v>
      </c>
      <c r="Q4231" s="37">
        <v>86</v>
      </c>
      <c r="R4231" s="36">
        <v>13</v>
      </c>
      <c r="S4231" s="39">
        <f t="shared" si="143"/>
        <v>86</v>
      </c>
      <c r="T4231" s="34" t="s">
        <v>50</v>
      </c>
      <c r="U4231" s="12">
        <f>EXP((alpha+(beta/speed))+(ceta*LN(speed)))</f>
        <v>3.7435847205052761</v>
      </c>
      <c r="V4231" s="8">
        <f t="shared" si="144"/>
        <v>86</v>
      </c>
    </row>
    <row r="4232" spans="1:28">
      <c r="A4232" s="34" t="s">
        <v>19</v>
      </c>
      <c r="B4232" s="34" t="s">
        <v>68</v>
      </c>
      <c r="C4232" s="5" t="s">
        <v>132</v>
      </c>
      <c r="D4232" s="35" t="s">
        <v>90</v>
      </c>
      <c r="E4232" s="36" t="s">
        <v>15</v>
      </c>
      <c r="F4232" s="37">
        <v>0</v>
      </c>
      <c r="G4232" s="38">
        <v>-0.04</v>
      </c>
      <c r="H4232" s="34">
        <v>0.99339945195278112</v>
      </c>
      <c r="I4232" s="35">
        <v>21.426478344316926</v>
      </c>
      <c r="J4232" s="35">
        <v>0.9748424651020503</v>
      </c>
      <c r="K4232" s="35">
        <v>-0.8954672812504062</v>
      </c>
      <c r="L4232" s="35">
        <v>0</v>
      </c>
      <c r="M4232" s="35">
        <v>0</v>
      </c>
      <c r="N4232" s="35">
        <v>0</v>
      </c>
      <c r="O4232" s="35">
        <v>0</v>
      </c>
      <c r="P4232" s="36">
        <v>12</v>
      </c>
      <c r="Q4232" s="37">
        <v>86</v>
      </c>
      <c r="R4232" s="36">
        <v>0</v>
      </c>
      <c r="S4232" s="39">
        <f t="shared" si="143"/>
        <v>86</v>
      </c>
      <c r="T4232" s="34" t="s">
        <v>29</v>
      </c>
      <c r="U4232" s="12">
        <f>((alpha*(beta^speed))*(speed^ceta))</f>
        <v>4.4364184284659484E-2</v>
      </c>
      <c r="V4232" s="8">
        <f t="shared" si="144"/>
        <v>86</v>
      </c>
    </row>
    <row r="4233" spans="1:28">
      <c r="A4233" s="34" t="s">
        <v>19</v>
      </c>
      <c r="B4233" s="34" t="s">
        <v>68</v>
      </c>
      <c r="C4233" s="5" t="s">
        <v>132</v>
      </c>
      <c r="D4233" s="35" t="s">
        <v>90</v>
      </c>
      <c r="E4233" s="36" t="s">
        <v>16</v>
      </c>
      <c r="F4233" s="37">
        <v>0</v>
      </c>
      <c r="G4233" s="38">
        <v>-0.04</v>
      </c>
      <c r="H4233" s="34">
        <v>0.9869896520336785</v>
      </c>
      <c r="I4233" s="35">
        <v>-0.33273431421660182</v>
      </c>
      <c r="J4233" s="35">
        <v>22.09218638179512</v>
      </c>
      <c r="K4233" s="35">
        <v>1.0040052524513527</v>
      </c>
      <c r="L4233" s="35">
        <v>1.1435276156618033</v>
      </c>
      <c r="M4233" s="35">
        <v>-2.7098154423284119E-4</v>
      </c>
      <c r="N4233" s="35">
        <v>0</v>
      </c>
      <c r="O4233" s="35">
        <v>0</v>
      </c>
      <c r="P4233" s="36">
        <v>12</v>
      </c>
      <c r="Q4233" s="37">
        <v>86</v>
      </c>
      <c r="R4233" s="36">
        <v>10</v>
      </c>
      <c r="S4233" s="39">
        <f t="shared" si="143"/>
        <v>86</v>
      </c>
      <c r="T4233" s="34" t="s">
        <v>44</v>
      </c>
      <c r="U4233" s="12">
        <f>(alpha+(beta/(1+EXP((((-1)*ceta)+(delta*LN(speed)))+(epsilon*speed)))))</f>
        <v>3.953789970610827E-2</v>
      </c>
      <c r="V4233" s="8">
        <f t="shared" si="144"/>
        <v>86</v>
      </c>
    </row>
    <row r="4234" spans="1:28">
      <c r="A4234" s="34" t="s">
        <v>19</v>
      </c>
      <c r="B4234" s="34" t="s">
        <v>68</v>
      </c>
      <c r="C4234" s="5" t="s">
        <v>132</v>
      </c>
      <c r="D4234" s="35" t="s">
        <v>90</v>
      </c>
      <c r="E4234" s="36" t="s">
        <v>14</v>
      </c>
      <c r="F4234" s="37">
        <v>0</v>
      </c>
      <c r="G4234" s="38">
        <v>-0.04</v>
      </c>
      <c r="H4234" s="34">
        <v>0.99450011955964024</v>
      </c>
      <c r="I4234" s="35">
        <v>0.80832218141128998</v>
      </c>
      <c r="J4234" s="35">
        <v>0.98723541052791419</v>
      </c>
      <c r="K4234" s="35">
        <v>-1.0225888780883139</v>
      </c>
      <c r="L4234" s="35">
        <v>0</v>
      </c>
      <c r="M4234" s="35">
        <v>0</v>
      </c>
      <c r="N4234" s="35">
        <v>0</v>
      </c>
      <c r="O4234" s="35">
        <v>0</v>
      </c>
      <c r="P4234" s="36">
        <v>12</v>
      </c>
      <c r="Q4234" s="37">
        <v>86</v>
      </c>
      <c r="R4234" s="36">
        <v>0</v>
      </c>
      <c r="S4234" s="39">
        <f t="shared" si="143"/>
        <v>86</v>
      </c>
      <c r="T4234" s="34" t="s">
        <v>29</v>
      </c>
      <c r="U4234" s="12">
        <f>((alpha*(beta^speed))*(speed^ceta))</f>
        <v>2.8155950594807816E-3</v>
      </c>
      <c r="V4234" s="8">
        <f t="shared" si="144"/>
        <v>86</v>
      </c>
      <c r="AB4234" s="41"/>
    </row>
    <row r="4235" spans="1:28">
      <c r="A4235" s="34" t="s">
        <v>19</v>
      </c>
      <c r="B4235" s="34" t="s">
        <v>68</v>
      </c>
      <c r="C4235" s="5" t="s">
        <v>132</v>
      </c>
      <c r="D4235" s="35" t="s">
        <v>90</v>
      </c>
      <c r="E4235" s="36" t="s">
        <v>18</v>
      </c>
      <c r="F4235" s="37">
        <v>0</v>
      </c>
      <c r="G4235" s="38">
        <v>-0.04</v>
      </c>
      <c r="H4235" s="34">
        <v>0.9918580024802659</v>
      </c>
      <c r="I4235" s="35">
        <v>5.6053641931987176E-2</v>
      </c>
      <c r="J4235" s="35">
        <v>0.99191105766156984</v>
      </c>
      <c r="K4235" s="35">
        <v>-0.89042072213422307</v>
      </c>
      <c r="L4235" s="35">
        <v>0</v>
      </c>
      <c r="M4235" s="35">
        <v>0</v>
      </c>
      <c r="N4235" s="35">
        <v>0</v>
      </c>
      <c r="O4235" s="35">
        <v>0</v>
      </c>
      <c r="P4235" s="36">
        <v>12</v>
      </c>
      <c r="Q4235" s="37">
        <v>86</v>
      </c>
      <c r="R4235" s="36">
        <v>0</v>
      </c>
      <c r="S4235" s="39">
        <f t="shared" si="143"/>
        <v>86</v>
      </c>
      <c r="T4235" s="34" t="s">
        <v>29</v>
      </c>
      <c r="U4235" s="12">
        <f>((alpha*(beta^speed))*(speed^ceta))</f>
        <v>5.2813050838315429E-4</v>
      </c>
      <c r="V4235" s="8">
        <f t="shared" si="144"/>
        <v>86</v>
      </c>
      <c r="AB4235" s="41"/>
    </row>
    <row r="4236" spans="1:28">
      <c r="A4236" s="34" t="s">
        <v>19</v>
      </c>
      <c r="B4236" s="34" t="s">
        <v>68</v>
      </c>
      <c r="C4236" s="5" t="s">
        <v>132</v>
      </c>
      <c r="D4236" s="35" t="s">
        <v>90</v>
      </c>
      <c r="E4236" s="36" t="s">
        <v>17</v>
      </c>
      <c r="F4236" s="37">
        <v>0</v>
      </c>
      <c r="G4236" s="38">
        <v>-0.04</v>
      </c>
      <c r="H4236" s="34">
        <v>0.98113487406462507</v>
      </c>
      <c r="I4236" s="35">
        <v>1812.6359736440875</v>
      </c>
      <c r="J4236" s="35">
        <v>0.97177327401249425</v>
      </c>
      <c r="K4236" s="35">
        <v>-0.68103271429694767</v>
      </c>
      <c r="L4236" s="35">
        <v>0</v>
      </c>
      <c r="M4236" s="35">
        <v>0</v>
      </c>
      <c r="N4236" s="35">
        <v>0</v>
      </c>
      <c r="O4236" s="35">
        <v>0</v>
      </c>
      <c r="P4236" s="36">
        <v>12</v>
      </c>
      <c r="Q4236" s="37">
        <v>86</v>
      </c>
      <c r="R4236" s="36">
        <v>0</v>
      </c>
      <c r="S4236" s="39">
        <f t="shared" si="143"/>
        <v>86</v>
      </c>
      <c r="T4236" s="34" t="s">
        <v>29</v>
      </c>
      <c r="U4236" s="12">
        <f>((alpha*(beta^speed))*(speed^ceta))</f>
        <v>7.4377167047347603</v>
      </c>
      <c r="V4236" s="8">
        <f t="shared" si="144"/>
        <v>86</v>
      </c>
    </row>
    <row r="4237" spans="1:28">
      <c r="A4237" s="34" t="s">
        <v>19</v>
      </c>
      <c r="B4237" s="34" t="s">
        <v>68</v>
      </c>
      <c r="C4237" s="5" t="s">
        <v>132</v>
      </c>
      <c r="D4237" s="35" t="s">
        <v>90</v>
      </c>
      <c r="E4237" s="36" t="s">
        <v>15</v>
      </c>
      <c r="F4237" s="37">
        <v>50</v>
      </c>
      <c r="G4237" s="38">
        <v>-0.04</v>
      </c>
      <c r="H4237" s="34">
        <v>0.99234572497341667</v>
      </c>
      <c r="I4237" s="35">
        <v>-8.5419827409378965E-2</v>
      </c>
      <c r="J4237" s="35">
        <v>12.445997510348809</v>
      </c>
      <c r="K4237" s="35">
        <v>1.0055011927182427</v>
      </c>
      <c r="L4237" s="35">
        <v>1.1102761813927489</v>
      </c>
      <c r="M4237" s="35">
        <v>1.1129543772939374E-2</v>
      </c>
      <c r="N4237" s="35">
        <v>0</v>
      </c>
      <c r="O4237" s="35">
        <v>0</v>
      </c>
      <c r="P4237" s="36">
        <v>12</v>
      </c>
      <c r="Q4237" s="37">
        <v>86</v>
      </c>
      <c r="R4237" s="36">
        <v>10</v>
      </c>
      <c r="S4237" s="39">
        <f t="shared" si="143"/>
        <v>86</v>
      </c>
      <c r="T4237" s="34" t="s">
        <v>44</v>
      </c>
      <c r="U4237" s="12">
        <f>(alpha+(beta/(1+EXP((((-1)*ceta)+(delta*LN(speed)))+(epsilon*speed)))))</f>
        <v>6.8317454192798888E-3</v>
      </c>
      <c r="V4237" s="8">
        <f t="shared" si="144"/>
        <v>86</v>
      </c>
    </row>
    <row r="4238" spans="1:28">
      <c r="A4238" s="34" t="s">
        <v>19</v>
      </c>
      <c r="B4238" s="34" t="s">
        <v>68</v>
      </c>
      <c r="C4238" s="5" t="s">
        <v>132</v>
      </c>
      <c r="D4238" s="35" t="s">
        <v>90</v>
      </c>
      <c r="E4238" s="36" t="s">
        <v>16</v>
      </c>
      <c r="F4238" s="37">
        <v>50</v>
      </c>
      <c r="G4238" s="38">
        <v>-0.04</v>
      </c>
      <c r="H4238" s="34">
        <v>0.98057121239275502</v>
      </c>
      <c r="I4238" s="35">
        <v>-0.35025916469531071</v>
      </c>
      <c r="J4238" s="35">
        <v>8.9817827769476253</v>
      </c>
      <c r="K4238" s="35">
        <v>2.4096543428116335</v>
      </c>
      <c r="L4238" s="35">
        <v>1.2589823993562614</v>
      </c>
      <c r="M4238" s="35">
        <v>-5.2169581691063449E-4</v>
      </c>
      <c r="N4238" s="35">
        <v>0</v>
      </c>
      <c r="O4238" s="35">
        <v>0</v>
      </c>
      <c r="P4238" s="36">
        <v>12</v>
      </c>
      <c r="Q4238" s="37">
        <v>86</v>
      </c>
      <c r="R4238" s="36">
        <v>10</v>
      </c>
      <c r="S4238" s="39">
        <f t="shared" si="143"/>
        <v>86</v>
      </c>
      <c r="T4238" s="34" t="s">
        <v>44</v>
      </c>
      <c r="U4238" s="12">
        <f>(alpha+(beta/(1+EXP((((-1)*ceta)+(delta*LN(speed)))+(epsilon*speed)))))</f>
        <v>1.7603659854191323E-2</v>
      </c>
      <c r="V4238" s="8">
        <f t="shared" si="144"/>
        <v>86</v>
      </c>
    </row>
    <row r="4239" spans="1:28">
      <c r="A4239" s="34" t="s">
        <v>19</v>
      </c>
      <c r="B4239" s="34" t="s">
        <v>68</v>
      </c>
      <c r="C4239" s="5" t="s">
        <v>132</v>
      </c>
      <c r="D4239" s="35" t="s">
        <v>90</v>
      </c>
      <c r="E4239" s="36" t="s">
        <v>14</v>
      </c>
      <c r="F4239" s="37">
        <v>50</v>
      </c>
      <c r="G4239" s="38">
        <v>-0.04</v>
      </c>
      <c r="H4239" s="34">
        <v>0.99327016182860639</v>
      </c>
      <c r="I4239" s="35">
        <v>0.59072199702248018</v>
      </c>
      <c r="J4239" s="35">
        <v>0.98337673685432225</v>
      </c>
      <c r="K4239" s="35">
        <v>-0.90728750912249356</v>
      </c>
      <c r="L4239" s="35">
        <v>0</v>
      </c>
      <c r="M4239" s="35">
        <v>0</v>
      </c>
      <c r="N4239" s="35">
        <v>0</v>
      </c>
      <c r="O4239" s="35">
        <v>0</v>
      </c>
      <c r="P4239" s="36">
        <v>12</v>
      </c>
      <c r="Q4239" s="37">
        <v>86</v>
      </c>
      <c r="R4239" s="36">
        <v>0</v>
      </c>
      <c r="S4239" s="39">
        <f t="shared" si="143"/>
        <v>86</v>
      </c>
      <c r="T4239" s="34" t="s">
        <v>29</v>
      </c>
      <c r="U4239" s="12">
        <f>((alpha*(beta^speed))*(speed^ceta))</f>
        <v>2.4555617635213813E-3</v>
      </c>
      <c r="V4239" s="8">
        <f t="shared" si="144"/>
        <v>86</v>
      </c>
      <c r="AB4239" s="41"/>
    </row>
    <row r="4240" spans="1:28">
      <c r="A4240" s="34" t="s">
        <v>19</v>
      </c>
      <c r="B4240" s="34" t="s">
        <v>68</v>
      </c>
      <c r="C4240" s="5" t="s">
        <v>132</v>
      </c>
      <c r="D4240" s="35" t="s">
        <v>90</v>
      </c>
      <c r="E4240" s="36" t="s">
        <v>18</v>
      </c>
      <c r="F4240" s="37">
        <v>50</v>
      </c>
      <c r="G4240" s="38">
        <v>-0.04</v>
      </c>
      <c r="H4240" s="34">
        <v>0.98865991842888978</v>
      </c>
      <c r="I4240" s="35">
        <v>4.4699349474934202E-2</v>
      </c>
      <c r="J4240" s="35">
        <v>0.98865198809590837</v>
      </c>
      <c r="K4240" s="35">
        <v>-0.78286708844375463</v>
      </c>
      <c r="L4240" s="35">
        <v>0</v>
      </c>
      <c r="M4240" s="35">
        <v>0</v>
      </c>
      <c r="N4240" s="35">
        <v>0</v>
      </c>
      <c r="O4240" s="35">
        <v>0</v>
      </c>
      <c r="P4240" s="36">
        <v>12</v>
      </c>
      <c r="Q4240" s="37">
        <v>86</v>
      </c>
      <c r="R4240" s="36">
        <v>0</v>
      </c>
      <c r="S4240" s="39">
        <f t="shared" si="143"/>
        <v>86</v>
      </c>
      <c r="T4240" s="34" t="s">
        <v>29</v>
      </c>
      <c r="U4240" s="12">
        <f>((alpha*(beta^speed))*(speed^ceta))</f>
        <v>5.1236826058121375E-4</v>
      </c>
      <c r="V4240" s="8">
        <f t="shared" si="144"/>
        <v>86</v>
      </c>
      <c r="AB4240" s="41"/>
    </row>
    <row r="4241" spans="1:28">
      <c r="A4241" s="34" t="s">
        <v>19</v>
      </c>
      <c r="B4241" s="34" t="s">
        <v>68</v>
      </c>
      <c r="C4241" s="5" t="s">
        <v>132</v>
      </c>
      <c r="D4241" s="35" t="s">
        <v>90</v>
      </c>
      <c r="E4241" s="36" t="s">
        <v>17</v>
      </c>
      <c r="F4241" s="37">
        <v>50</v>
      </c>
      <c r="G4241" s="38">
        <v>-0.04</v>
      </c>
      <c r="H4241" s="34">
        <v>0.97170350036481967</v>
      </c>
      <c r="I4241" s="35">
        <v>1044.6942597666093</v>
      </c>
      <c r="J4241" s="35">
        <v>0.96380345601698336</v>
      </c>
      <c r="K4241" s="35">
        <v>-0.42975472438619516</v>
      </c>
      <c r="L4241" s="35">
        <v>0</v>
      </c>
      <c r="M4241" s="35">
        <v>0</v>
      </c>
      <c r="N4241" s="35">
        <v>0</v>
      </c>
      <c r="O4241" s="35">
        <v>0</v>
      </c>
      <c r="P4241" s="36">
        <v>12</v>
      </c>
      <c r="Q4241" s="37">
        <v>86</v>
      </c>
      <c r="R4241" s="36">
        <v>0</v>
      </c>
      <c r="S4241" s="39">
        <f t="shared" si="143"/>
        <v>86</v>
      </c>
      <c r="T4241" s="34" t="s">
        <v>29</v>
      </c>
      <c r="U4241" s="12">
        <f>((alpha*(beta^speed))*(speed^ceta))</f>
        <v>6.4660428234649112</v>
      </c>
      <c r="V4241" s="8">
        <f t="shared" si="144"/>
        <v>86</v>
      </c>
    </row>
    <row r="4242" spans="1:28">
      <c r="A4242" s="34" t="s">
        <v>19</v>
      </c>
      <c r="B4242" s="34" t="s">
        <v>68</v>
      </c>
      <c r="C4242" s="5" t="s">
        <v>132</v>
      </c>
      <c r="D4242" s="35" t="s">
        <v>90</v>
      </c>
      <c r="E4242" s="36" t="s">
        <v>15</v>
      </c>
      <c r="F4242" s="37">
        <v>100</v>
      </c>
      <c r="G4242" s="38">
        <v>-0.04</v>
      </c>
      <c r="H4242" s="34">
        <v>0.99104056237281413</v>
      </c>
      <c r="I4242" s="35">
        <v>8.5828297824073907</v>
      </c>
      <c r="J4242" s="35">
        <v>0.95851286332470487</v>
      </c>
      <c r="K4242" s="35">
        <v>-0.50091326976163597</v>
      </c>
      <c r="L4242" s="35">
        <v>0</v>
      </c>
      <c r="M4242" s="35">
        <v>0</v>
      </c>
      <c r="N4242" s="35">
        <v>0</v>
      </c>
      <c r="O4242" s="35">
        <v>0</v>
      </c>
      <c r="P4242" s="36">
        <v>12</v>
      </c>
      <c r="Q4242" s="37">
        <v>86</v>
      </c>
      <c r="R4242" s="36">
        <v>0</v>
      </c>
      <c r="S4242" s="39">
        <f t="shared" si="143"/>
        <v>86</v>
      </c>
      <c r="T4242" s="34" t="s">
        <v>29</v>
      </c>
      <c r="U4242" s="12">
        <f>((alpha*(beta^speed))*(speed^ceta))</f>
        <v>2.4101155783549096E-2</v>
      </c>
      <c r="V4242" s="8">
        <f t="shared" si="144"/>
        <v>86</v>
      </c>
    </row>
    <row r="4243" spans="1:28">
      <c r="A4243" s="34" t="s">
        <v>19</v>
      </c>
      <c r="B4243" s="34" t="s">
        <v>68</v>
      </c>
      <c r="C4243" s="5" t="s">
        <v>132</v>
      </c>
      <c r="D4243" s="35" t="s">
        <v>90</v>
      </c>
      <c r="E4243" s="36" t="s">
        <v>16</v>
      </c>
      <c r="F4243" s="37">
        <v>100</v>
      </c>
      <c r="G4243" s="38">
        <v>-0.04</v>
      </c>
      <c r="H4243" s="34">
        <v>0.97625081525969737</v>
      </c>
      <c r="I4243" s="35">
        <v>-0.33021521866423653</v>
      </c>
      <c r="J4243" s="35">
        <v>5.5822716184498047</v>
      </c>
      <c r="K4243" s="35">
        <v>3.8910076424349787</v>
      </c>
      <c r="L4243" s="35">
        <v>1.5425993284768178</v>
      </c>
      <c r="M4243" s="35">
        <v>-3.2162376253550488E-3</v>
      </c>
      <c r="N4243" s="35">
        <v>0</v>
      </c>
      <c r="O4243" s="35">
        <v>0</v>
      </c>
      <c r="P4243" s="36">
        <v>12</v>
      </c>
      <c r="Q4243" s="37">
        <v>86</v>
      </c>
      <c r="R4243" s="36">
        <v>10</v>
      </c>
      <c r="S4243" s="39">
        <f t="shared" si="143"/>
        <v>86</v>
      </c>
      <c r="T4243" s="34" t="s">
        <v>44</v>
      </c>
      <c r="U4243" s="12">
        <f>(alpha+(beta/(1+EXP((((-1)*ceta)+(delta*LN(speed)))+(epsilon*speed)))))</f>
        <v>2.0112514887571042E-2</v>
      </c>
      <c r="V4243" s="8">
        <f t="shared" si="144"/>
        <v>86</v>
      </c>
    </row>
    <row r="4244" spans="1:28">
      <c r="A4244" s="34" t="s">
        <v>19</v>
      </c>
      <c r="B4244" s="34" t="s">
        <v>68</v>
      </c>
      <c r="C4244" s="5" t="s">
        <v>132</v>
      </c>
      <c r="D4244" s="35" t="s">
        <v>90</v>
      </c>
      <c r="E4244" s="36" t="s">
        <v>14</v>
      </c>
      <c r="F4244" s="37">
        <v>100</v>
      </c>
      <c r="G4244" s="38">
        <v>-0.04</v>
      </c>
      <c r="H4244" s="34">
        <v>0.99201709420897777</v>
      </c>
      <c r="I4244" s="35">
        <v>0.47531018623812771</v>
      </c>
      <c r="J4244" s="35">
        <v>0.98031991781731298</v>
      </c>
      <c r="K4244" s="35">
        <v>-0.81591109072990076</v>
      </c>
      <c r="L4244" s="35">
        <v>0</v>
      </c>
      <c r="M4244" s="35">
        <v>0</v>
      </c>
      <c r="N4244" s="35">
        <v>0</v>
      </c>
      <c r="O4244" s="35">
        <v>0</v>
      </c>
      <c r="P4244" s="36">
        <v>12</v>
      </c>
      <c r="Q4244" s="37">
        <v>86</v>
      </c>
      <c r="R4244" s="36">
        <v>0</v>
      </c>
      <c r="S4244" s="39">
        <f t="shared" si="143"/>
        <v>86</v>
      </c>
      <c r="T4244" s="34" t="s">
        <v>29</v>
      </c>
      <c r="U4244" s="12">
        <f>((alpha*(beta^speed))*(speed^ceta))</f>
        <v>2.2710749452787373E-3</v>
      </c>
      <c r="V4244" s="8">
        <f t="shared" si="144"/>
        <v>86</v>
      </c>
      <c r="AB4244" s="41"/>
    </row>
    <row r="4245" spans="1:28">
      <c r="A4245" s="34" t="s">
        <v>19</v>
      </c>
      <c r="B4245" s="34" t="s">
        <v>68</v>
      </c>
      <c r="C4245" s="5" t="s">
        <v>132</v>
      </c>
      <c r="D4245" s="35" t="s">
        <v>90</v>
      </c>
      <c r="E4245" s="36" t="s">
        <v>18</v>
      </c>
      <c r="F4245" s="37">
        <v>100</v>
      </c>
      <c r="G4245" s="38">
        <v>-0.04</v>
      </c>
      <c r="H4245" s="34">
        <v>0.98521242974976242</v>
      </c>
      <c r="I4245" s="35">
        <v>3.8057270556051334E-2</v>
      </c>
      <c r="J4245" s="35">
        <v>0.98584602731718463</v>
      </c>
      <c r="K4245" s="35">
        <v>-0.6962799726837966</v>
      </c>
      <c r="L4245" s="35">
        <v>0</v>
      </c>
      <c r="M4245" s="35">
        <v>0</v>
      </c>
      <c r="N4245" s="35">
        <v>0</v>
      </c>
      <c r="O4245" s="35">
        <v>0</v>
      </c>
      <c r="P4245" s="36">
        <v>12</v>
      </c>
      <c r="Q4245" s="37">
        <v>86</v>
      </c>
      <c r="R4245" s="36">
        <v>0</v>
      </c>
      <c r="S4245" s="39">
        <f t="shared" si="143"/>
        <v>86</v>
      </c>
      <c r="T4245" s="34" t="s">
        <v>29</v>
      </c>
      <c r="U4245" s="12">
        <f>((alpha*(beta^speed))*(speed^ceta))</f>
        <v>5.02419987754405E-4</v>
      </c>
      <c r="V4245" s="8">
        <f t="shared" si="144"/>
        <v>86</v>
      </c>
      <c r="AB4245" s="41"/>
    </row>
    <row r="4246" spans="1:28">
      <c r="A4246" s="34" t="s">
        <v>19</v>
      </c>
      <c r="B4246" s="34" t="s">
        <v>68</v>
      </c>
      <c r="C4246" s="5" t="s">
        <v>132</v>
      </c>
      <c r="D4246" s="35" t="s">
        <v>90</v>
      </c>
      <c r="E4246" s="36" t="s">
        <v>17</v>
      </c>
      <c r="F4246" s="37">
        <v>100</v>
      </c>
      <c r="G4246" s="38">
        <v>-0.04</v>
      </c>
      <c r="H4246" s="34">
        <v>0.96308845732594273</v>
      </c>
      <c r="I4246" s="35">
        <v>724.08497744280885</v>
      </c>
      <c r="J4246" s="35">
        <v>0.95869189937771615</v>
      </c>
      <c r="K4246" s="35">
        <v>-0.25102591744498021</v>
      </c>
      <c r="L4246" s="35">
        <v>0</v>
      </c>
      <c r="M4246" s="35">
        <v>0</v>
      </c>
      <c r="N4246" s="35">
        <v>0</v>
      </c>
      <c r="O4246" s="35">
        <v>0</v>
      </c>
      <c r="P4246" s="36">
        <v>12</v>
      </c>
      <c r="Q4246" s="37">
        <v>86</v>
      </c>
      <c r="R4246" s="36">
        <v>0</v>
      </c>
      <c r="S4246" s="39">
        <f t="shared" si="143"/>
        <v>86</v>
      </c>
      <c r="T4246" s="34" t="s">
        <v>29</v>
      </c>
      <c r="U4246" s="12">
        <f>((alpha*(beta^speed))*(speed^ceta))</f>
        <v>6.2889661166147972</v>
      </c>
      <c r="V4246" s="8">
        <f t="shared" si="144"/>
        <v>86</v>
      </c>
    </row>
    <row r="4247" spans="1:28">
      <c r="A4247" s="34" t="s">
        <v>19</v>
      </c>
      <c r="B4247" s="34" t="s">
        <v>68</v>
      </c>
      <c r="C4247" s="5" t="s">
        <v>132</v>
      </c>
      <c r="D4247" s="35" t="s">
        <v>90</v>
      </c>
      <c r="E4247" s="36" t="s">
        <v>15</v>
      </c>
      <c r="F4247" s="37">
        <v>0</v>
      </c>
      <c r="G4247" s="38">
        <v>-0.02</v>
      </c>
      <c r="H4247" s="34">
        <v>0.99373868449319802</v>
      </c>
      <c r="I4247" s="35">
        <v>0.32441826322244738</v>
      </c>
      <c r="J4247" s="35">
        <v>26.649004779895975</v>
      </c>
      <c r="K4247" s="35">
        <v>0.28526438051935471</v>
      </c>
      <c r="L4247" s="35">
        <v>1.0169473142513539</v>
      </c>
      <c r="M4247" s="35">
        <v>3.4109089275195327E-2</v>
      </c>
      <c r="N4247" s="35">
        <v>0</v>
      </c>
      <c r="O4247" s="35">
        <v>0</v>
      </c>
      <c r="P4247" s="36">
        <v>12</v>
      </c>
      <c r="Q4247" s="37">
        <v>86</v>
      </c>
      <c r="R4247" s="36">
        <v>10</v>
      </c>
      <c r="S4247" s="39">
        <f t="shared" si="143"/>
        <v>86</v>
      </c>
      <c r="T4247" s="34" t="s">
        <v>44</v>
      </c>
      <c r="U4247" s="12">
        <f>(alpha+(beta/(1+EXP((((-1)*ceta)+(delta*LN(speed)))+(epsilon*speed)))))</f>
        <v>0.3447420168445573</v>
      </c>
      <c r="V4247" s="8">
        <f t="shared" si="144"/>
        <v>86</v>
      </c>
    </row>
    <row r="4248" spans="1:28">
      <c r="A4248" s="34" t="s">
        <v>19</v>
      </c>
      <c r="B4248" s="34" t="s">
        <v>68</v>
      </c>
      <c r="C4248" s="5" t="s">
        <v>132</v>
      </c>
      <c r="D4248" s="35" t="s">
        <v>90</v>
      </c>
      <c r="E4248" s="36" t="s">
        <v>16</v>
      </c>
      <c r="F4248" s="37">
        <v>0</v>
      </c>
      <c r="G4248" s="38">
        <v>-0.02</v>
      </c>
      <c r="H4248" s="34">
        <v>0.9963013374740991</v>
      </c>
      <c r="I4248" s="35">
        <v>0.50490674085502552</v>
      </c>
      <c r="J4248" s="35">
        <v>41.223756343624466</v>
      </c>
      <c r="K4248" s="35">
        <v>-2.7982789123577868E-2</v>
      </c>
      <c r="L4248" s="35">
        <v>0.89514299496780658</v>
      </c>
      <c r="M4248" s="35">
        <v>2.7287889941595526E-2</v>
      </c>
      <c r="N4248" s="35">
        <v>0</v>
      </c>
      <c r="O4248" s="35">
        <v>0</v>
      </c>
      <c r="P4248" s="36">
        <v>12</v>
      </c>
      <c r="Q4248" s="37">
        <v>86</v>
      </c>
      <c r="R4248" s="36">
        <v>10</v>
      </c>
      <c r="S4248" s="39">
        <f t="shared" si="143"/>
        <v>86</v>
      </c>
      <c r="T4248" s="34" t="s">
        <v>44</v>
      </c>
      <c r="U4248" s="12">
        <f>(alpha+(beta/(1+EXP((((-1)*ceta)+(delta*LN(speed)))+(epsilon*speed)))))</f>
        <v>0.57593135429259912</v>
      </c>
      <c r="V4248" s="8">
        <f t="shared" si="144"/>
        <v>86</v>
      </c>
    </row>
    <row r="4249" spans="1:28">
      <c r="A4249" s="34" t="s">
        <v>19</v>
      </c>
      <c r="B4249" s="34" t="s">
        <v>68</v>
      </c>
      <c r="C4249" s="5" t="s">
        <v>132</v>
      </c>
      <c r="D4249" s="35" t="s">
        <v>90</v>
      </c>
      <c r="E4249" s="36" t="s">
        <v>14</v>
      </c>
      <c r="F4249" s="37">
        <v>0</v>
      </c>
      <c r="G4249" s="38">
        <v>-0.02</v>
      </c>
      <c r="H4249" s="34">
        <v>0.99491390439185956</v>
      </c>
      <c r="I4249" s="35">
        <v>1.4203701621044216</v>
      </c>
      <c r="J4249" s="35">
        <v>1.0082561552975022</v>
      </c>
      <c r="K4249" s="35">
        <v>-1.2895739625589069</v>
      </c>
      <c r="L4249" s="35">
        <v>0</v>
      </c>
      <c r="M4249" s="35">
        <v>0</v>
      </c>
      <c r="N4249" s="35">
        <v>0</v>
      </c>
      <c r="O4249" s="35">
        <v>0</v>
      </c>
      <c r="P4249" s="36">
        <v>12</v>
      </c>
      <c r="Q4249" s="37">
        <v>86</v>
      </c>
      <c r="R4249" s="36">
        <v>0</v>
      </c>
      <c r="S4249" s="39">
        <f t="shared" si="143"/>
        <v>86</v>
      </c>
      <c r="T4249" s="34" t="s">
        <v>29</v>
      </c>
      <c r="U4249" s="12">
        <f>((alpha*(beta^speed))*(speed^ceta))</f>
        <v>9.221860747045495E-3</v>
      </c>
      <c r="V4249" s="8">
        <f t="shared" si="144"/>
        <v>86</v>
      </c>
      <c r="AB4249" s="41"/>
    </row>
    <row r="4250" spans="1:28">
      <c r="A4250" s="34" t="s">
        <v>19</v>
      </c>
      <c r="B4250" s="34" t="s">
        <v>68</v>
      </c>
      <c r="C4250" s="5" t="s">
        <v>132</v>
      </c>
      <c r="D4250" s="35" t="s">
        <v>90</v>
      </c>
      <c r="E4250" s="36" t="s">
        <v>18</v>
      </c>
      <c r="F4250" s="37">
        <v>0</v>
      </c>
      <c r="G4250" s="38">
        <v>-0.02</v>
      </c>
      <c r="H4250" s="34">
        <v>0.98985188848894057</v>
      </c>
      <c r="I4250" s="35">
        <v>-2.1552009813611224</v>
      </c>
      <c r="J4250" s="35">
        <v>-2.5158058443024256</v>
      </c>
      <c r="K4250" s="35">
        <v>-1.082036055557869</v>
      </c>
      <c r="L4250" s="35">
        <v>0</v>
      </c>
      <c r="M4250" s="35">
        <v>0</v>
      </c>
      <c r="N4250" s="35">
        <v>0</v>
      </c>
      <c r="O4250" s="35">
        <v>0</v>
      </c>
      <c r="P4250" s="36">
        <v>12</v>
      </c>
      <c r="Q4250" s="37">
        <v>86</v>
      </c>
      <c r="R4250" s="36">
        <v>13</v>
      </c>
      <c r="S4250" s="39">
        <f t="shared" si="143"/>
        <v>86</v>
      </c>
      <c r="T4250" s="34" t="s">
        <v>50</v>
      </c>
      <c r="U4250" s="12">
        <f>EXP((alpha+(beta/speed))+(ceta*LN(speed)))</f>
        <v>9.0804291595414257E-4</v>
      </c>
      <c r="V4250" s="8">
        <f t="shared" si="144"/>
        <v>86</v>
      </c>
      <c r="AB4250" s="41"/>
    </row>
    <row r="4251" spans="1:28">
      <c r="A4251" s="34" t="s">
        <v>19</v>
      </c>
      <c r="B4251" s="34" t="s">
        <v>68</v>
      </c>
      <c r="C4251" s="5" t="s">
        <v>132</v>
      </c>
      <c r="D4251" s="35" t="s">
        <v>90</v>
      </c>
      <c r="E4251" s="36" t="s">
        <v>17</v>
      </c>
      <c r="F4251" s="37">
        <v>0</v>
      </c>
      <c r="G4251" s="38">
        <v>-0.02</v>
      </c>
      <c r="H4251" s="34">
        <v>0.98159269464534737</v>
      </c>
      <c r="I4251" s="35">
        <v>3942.9127776535101</v>
      </c>
      <c r="J4251" s="35">
        <v>1.0022766171095057</v>
      </c>
      <c r="K4251" s="35">
        <v>-1.0272403928479898</v>
      </c>
      <c r="L4251" s="35">
        <v>0</v>
      </c>
      <c r="M4251" s="35">
        <v>0</v>
      </c>
      <c r="N4251" s="35">
        <v>0</v>
      </c>
      <c r="O4251" s="35">
        <v>0</v>
      </c>
      <c r="P4251" s="36">
        <v>12</v>
      </c>
      <c r="Q4251" s="37">
        <v>86</v>
      </c>
      <c r="R4251" s="36">
        <v>0</v>
      </c>
      <c r="S4251" s="39">
        <f t="shared" si="143"/>
        <v>86</v>
      </c>
      <c r="T4251" s="34" t="s">
        <v>29</v>
      </c>
      <c r="U4251" s="12">
        <f>((alpha*(beta^speed))*(speed^ceta))</f>
        <v>49.380523586140612</v>
      </c>
      <c r="V4251" s="8">
        <f t="shared" si="144"/>
        <v>86</v>
      </c>
    </row>
    <row r="4252" spans="1:28">
      <c r="A4252" s="34" t="s">
        <v>19</v>
      </c>
      <c r="B4252" s="34" t="s">
        <v>68</v>
      </c>
      <c r="C4252" s="5" t="s">
        <v>132</v>
      </c>
      <c r="D4252" s="35" t="s">
        <v>90</v>
      </c>
      <c r="E4252" s="36" t="s">
        <v>15</v>
      </c>
      <c r="F4252" s="37">
        <v>50</v>
      </c>
      <c r="G4252" s="38">
        <v>-0.02</v>
      </c>
      <c r="H4252" s="34">
        <v>0.99517452127675421</v>
      </c>
      <c r="I4252" s="35">
        <v>-0.12276747316824142</v>
      </c>
      <c r="J4252" s="35">
        <v>25.899482436092487</v>
      </c>
      <c r="K4252" s="35">
        <v>0.22230111563289995</v>
      </c>
      <c r="L4252" s="35">
        <v>1.0706650086387346</v>
      </c>
      <c r="M4252" s="35">
        <v>-2.384333148730884E-4</v>
      </c>
      <c r="N4252" s="35">
        <v>0</v>
      </c>
      <c r="O4252" s="35">
        <v>0</v>
      </c>
      <c r="P4252" s="36">
        <v>12</v>
      </c>
      <c r="Q4252" s="37">
        <v>86</v>
      </c>
      <c r="R4252" s="36">
        <v>10</v>
      </c>
      <c r="S4252" s="39">
        <f t="shared" si="143"/>
        <v>86</v>
      </c>
      <c r="T4252" s="34" t="s">
        <v>44</v>
      </c>
      <c r="U4252" s="12">
        <f>(alpha+(beta/(1+EXP((((-1)*ceta)+(delta*LN(speed)))+(epsilon*speed)))))</f>
        <v>0.15447942092596473</v>
      </c>
      <c r="V4252" s="8">
        <f t="shared" si="144"/>
        <v>86</v>
      </c>
    </row>
    <row r="4253" spans="1:28">
      <c r="A4253" s="34" t="s">
        <v>19</v>
      </c>
      <c r="B4253" s="34" t="s">
        <v>68</v>
      </c>
      <c r="C4253" s="5" t="s">
        <v>132</v>
      </c>
      <c r="D4253" s="35" t="s">
        <v>90</v>
      </c>
      <c r="E4253" s="36" t="s">
        <v>16</v>
      </c>
      <c r="F4253" s="37">
        <v>50</v>
      </c>
      <c r="G4253" s="38">
        <v>-0.02</v>
      </c>
      <c r="H4253" s="34">
        <v>0.99341694135175596</v>
      </c>
      <c r="I4253" s="35">
        <v>36.895617437511852</v>
      </c>
      <c r="J4253" s="35">
        <v>0.9942280765366931</v>
      </c>
      <c r="K4253" s="35">
        <v>-0.92607720815363959</v>
      </c>
      <c r="L4253" s="35">
        <v>0</v>
      </c>
      <c r="M4253" s="35">
        <v>0</v>
      </c>
      <c r="N4253" s="35">
        <v>0</v>
      </c>
      <c r="O4253" s="35">
        <v>0</v>
      </c>
      <c r="P4253" s="36">
        <v>12</v>
      </c>
      <c r="Q4253" s="37">
        <v>86</v>
      </c>
      <c r="R4253" s="36">
        <v>0</v>
      </c>
      <c r="S4253" s="39">
        <f t="shared" si="143"/>
        <v>86</v>
      </c>
      <c r="T4253" s="34" t="s">
        <v>29</v>
      </c>
      <c r="U4253" s="12">
        <f>((alpha*(beta^speed))*(speed^ceta))</f>
        <v>0.36247483187286711</v>
      </c>
      <c r="V4253" s="8">
        <f t="shared" si="144"/>
        <v>86</v>
      </c>
    </row>
    <row r="4254" spans="1:28">
      <c r="A4254" s="34" t="s">
        <v>19</v>
      </c>
      <c r="B4254" s="34" t="s">
        <v>68</v>
      </c>
      <c r="C4254" s="5" t="s">
        <v>132</v>
      </c>
      <c r="D4254" s="35" t="s">
        <v>90</v>
      </c>
      <c r="E4254" s="36" t="s">
        <v>14</v>
      </c>
      <c r="F4254" s="37">
        <v>50</v>
      </c>
      <c r="G4254" s="38">
        <v>-0.02</v>
      </c>
      <c r="H4254" s="34">
        <v>0.99485943413948896</v>
      </c>
      <c r="I4254" s="35">
        <v>0.68905865948554346</v>
      </c>
      <c r="J4254" s="35">
        <v>0.99294424371226908</v>
      </c>
      <c r="K4254" s="35">
        <v>-0.94454984547816123</v>
      </c>
      <c r="L4254" s="35">
        <v>0</v>
      </c>
      <c r="M4254" s="35">
        <v>0</v>
      </c>
      <c r="N4254" s="35">
        <v>0</v>
      </c>
      <c r="O4254" s="35">
        <v>0</v>
      </c>
      <c r="P4254" s="36">
        <v>12</v>
      </c>
      <c r="Q4254" s="37">
        <v>86</v>
      </c>
      <c r="R4254" s="36">
        <v>0</v>
      </c>
      <c r="S4254" s="39">
        <f t="shared" si="143"/>
        <v>86</v>
      </c>
      <c r="T4254" s="34" t="s">
        <v>29</v>
      </c>
      <c r="U4254" s="12">
        <f>((alpha*(beta^speed))*(speed^ceta))</f>
        <v>5.5791001020094582E-3</v>
      </c>
      <c r="V4254" s="8">
        <f t="shared" si="144"/>
        <v>86</v>
      </c>
    </row>
    <row r="4255" spans="1:28">
      <c r="A4255" s="34" t="s">
        <v>19</v>
      </c>
      <c r="B4255" s="34" t="s">
        <v>68</v>
      </c>
      <c r="C4255" s="5" t="s">
        <v>132</v>
      </c>
      <c r="D4255" s="35" t="s">
        <v>90</v>
      </c>
      <c r="E4255" s="36" t="s">
        <v>18</v>
      </c>
      <c r="F4255" s="37">
        <v>50</v>
      </c>
      <c r="G4255" s="38">
        <v>-0.02</v>
      </c>
      <c r="H4255" s="34">
        <v>0.98330769945238961</v>
      </c>
      <c r="I4255" s="35">
        <v>4.0770421772733448E-2</v>
      </c>
      <c r="J4255" s="35">
        <v>0.98968720077211314</v>
      </c>
      <c r="K4255" s="35">
        <v>-0.6759595610209661</v>
      </c>
      <c r="L4255" s="35">
        <v>0</v>
      </c>
      <c r="M4255" s="35">
        <v>0</v>
      </c>
      <c r="N4255" s="35">
        <v>0</v>
      </c>
      <c r="O4255" s="35">
        <v>0</v>
      </c>
      <c r="P4255" s="36">
        <v>12</v>
      </c>
      <c r="Q4255" s="37">
        <v>86</v>
      </c>
      <c r="R4255" s="36">
        <v>0</v>
      </c>
      <c r="S4255" s="39">
        <f t="shared" si="143"/>
        <v>86</v>
      </c>
      <c r="T4255" s="34" t="s">
        <v>29</v>
      </c>
      <c r="U4255" s="12">
        <f>((alpha*(beta^speed))*(speed^ceta))</f>
        <v>8.2324007289325148E-4</v>
      </c>
      <c r="V4255" s="8">
        <f t="shared" si="144"/>
        <v>86</v>
      </c>
      <c r="AB4255" s="41"/>
    </row>
    <row r="4256" spans="1:28">
      <c r="A4256" s="34" t="s">
        <v>19</v>
      </c>
      <c r="B4256" s="34" t="s">
        <v>68</v>
      </c>
      <c r="C4256" s="5" t="s">
        <v>132</v>
      </c>
      <c r="D4256" s="35" t="s">
        <v>90</v>
      </c>
      <c r="E4256" s="36" t="s">
        <v>17</v>
      </c>
      <c r="F4256" s="37">
        <v>50</v>
      </c>
      <c r="G4256" s="38">
        <v>-0.02</v>
      </c>
      <c r="H4256" s="34">
        <v>0.97090525673530637</v>
      </c>
      <c r="I4256" s="35">
        <v>1611.9308068905837</v>
      </c>
      <c r="J4256" s="35">
        <v>0.98395072038775622</v>
      </c>
      <c r="K4256" s="35">
        <v>-0.56046243380292515</v>
      </c>
      <c r="L4256" s="35">
        <v>0</v>
      </c>
      <c r="M4256" s="35">
        <v>0</v>
      </c>
      <c r="N4256" s="35">
        <v>0</v>
      </c>
      <c r="O4256" s="35">
        <v>0</v>
      </c>
      <c r="P4256" s="36">
        <v>12</v>
      </c>
      <c r="Q4256" s="37">
        <v>86</v>
      </c>
      <c r="R4256" s="36">
        <v>0</v>
      </c>
      <c r="S4256" s="39">
        <f t="shared" si="143"/>
        <v>86</v>
      </c>
      <c r="T4256" s="34" t="s">
        <v>29</v>
      </c>
      <c r="U4256" s="12">
        <f>((alpha*(beta^speed))*(speed^ceta))</f>
        <v>33.024831886917561</v>
      </c>
      <c r="V4256" s="8">
        <f t="shared" si="144"/>
        <v>86</v>
      </c>
    </row>
    <row r="4257" spans="1:28">
      <c r="A4257" s="34" t="s">
        <v>19</v>
      </c>
      <c r="B4257" s="34" t="s">
        <v>68</v>
      </c>
      <c r="C4257" s="5" t="s">
        <v>132</v>
      </c>
      <c r="D4257" s="35" t="s">
        <v>90</v>
      </c>
      <c r="E4257" s="36" t="s">
        <v>15</v>
      </c>
      <c r="F4257" s="37">
        <v>100</v>
      </c>
      <c r="G4257" s="38">
        <v>-0.02</v>
      </c>
      <c r="H4257" s="34">
        <v>0.9929857403270993</v>
      </c>
      <c r="I4257" s="35">
        <v>-0.22095147020641032</v>
      </c>
      <c r="J4257" s="35">
        <v>20.38554668156943</v>
      </c>
      <c r="K4257" s="35">
        <v>0.30553076141166824</v>
      </c>
      <c r="L4257" s="35">
        <v>0.98559321728459981</v>
      </c>
      <c r="M4257" s="35">
        <v>-8.9914431464277629E-5</v>
      </c>
      <c r="N4257" s="35">
        <v>0</v>
      </c>
      <c r="O4257" s="35">
        <v>0</v>
      </c>
      <c r="P4257" s="36">
        <v>12</v>
      </c>
      <c r="Q4257" s="37">
        <v>86</v>
      </c>
      <c r="R4257" s="36">
        <v>10</v>
      </c>
      <c r="S4257" s="39">
        <f t="shared" si="143"/>
        <v>86</v>
      </c>
      <c r="T4257" s="34" t="s">
        <v>44</v>
      </c>
      <c r="U4257" s="12">
        <f>(alpha+(beta/(1+EXP((((-1)*ceta)+(delta*LN(speed)))+(epsilon*speed)))))</f>
        <v>0.11901697044901194</v>
      </c>
      <c r="V4257" s="8">
        <f t="shared" si="144"/>
        <v>86</v>
      </c>
    </row>
    <row r="4258" spans="1:28">
      <c r="A4258" s="34" t="s">
        <v>19</v>
      </c>
      <c r="B4258" s="34" t="s">
        <v>68</v>
      </c>
      <c r="C4258" s="5" t="s">
        <v>132</v>
      </c>
      <c r="D4258" s="35" t="s">
        <v>90</v>
      </c>
      <c r="E4258" s="36" t="s">
        <v>16</v>
      </c>
      <c r="F4258" s="37">
        <v>100</v>
      </c>
      <c r="G4258" s="38">
        <v>-0.02</v>
      </c>
      <c r="H4258" s="34">
        <v>0.98985653224810355</v>
      </c>
      <c r="I4258" s="35">
        <v>43.579012347558375</v>
      </c>
      <c r="J4258" s="35">
        <v>0.99607048538501708</v>
      </c>
      <c r="K4258" s="35">
        <v>-1.0069257470720059</v>
      </c>
      <c r="L4258" s="35">
        <v>0</v>
      </c>
      <c r="M4258" s="35">
        <v>0</v>
      </c>
      <c r="N4258" s="35">
        <v>0</v>
      </c>
      <c r="O4258" s="35">
        <v>0</v>
      </c>
      <c r="P4258" s="36">
        <v>12</v>
      </c>
      <c r="Q4258" s="37">
        <v>86</v>
      </c>
      <c r="R4258" s="36">
        <v>0</v>
      </c>
      <c r="S4258" s="39">
        <f t="shared" si="143"/>
        <v>86</v>
      </c>
      <c r="T4258" s="34" t="s">
        <v>29</v>
      </c>
      <c r="U4258" s="12">
        <f>((alpha*(beta^speed))*(speed^ceta))</f>
        <v>0.35020895765225374</v>
      </c>
      <c r="V4258" s="8">
        <f t="shared" si="144"/>
        <v>86</v>
      </c>
    </row>
    <row r="4259" spans="1:28">
      <c r="A4259" s="34" t="s">
        <v>19</v>
      </c>
      <c r="B4259" s="34" t="s">
        <v>68</v>
      </c>
      <c r="C4259" s="5" t="s">
        <v>132</v>
      </c>
      <c r="D4259" s="35" t="s">
        <v>90</v>
      </c>
      <c r="E4259" s="36" t="s">
        <v>14</v>
      </c>
      <c r="F4259" s="37">
        <v>100</v>
      </c>
      <c r="G4259" s="38">
        <v>-0.02</v>
      </c>
      <c r="H4259" s="34">
        <v>0.992060829474396</v>
      </c>
      <c r="I4259" s="35">
        <v>0.50780401772699246</v>
      </c>
      <c r="J4259" s="35">
        <v>0.98808914304309303</v>
      </c>
      <c r="K4259" s="35">
        <v>-0.8060634687596363</v>
      </c>
      <c r="L4259" s="35">
        <v>0</v>
      </c>
      <c r="M4259" s="35">
        <v>0</v>
      </c>
      <c r="N4259" s="35">
        <v>0</v>
      </c>
      <c r="O4259" s="35">
        <v>0</v>
      </c>
      <c r="P4259" s="36">
        <v>12</v>
      </c>
      <c r="Q4259" s="37">
        <v>86</v>
      </c>
      <c r="R4259" s="36">
        <v>0</v>
      </c>
      <c r="S4259" s="39">
        <f t="shared" si="143"/>
        <v>86</v>
      </c>
      <c r="T4259" s="34" t="s">
        <v>29</v>
      </c>
      <c r="U4259" s="12">
        <f>((alpha*(beta^speed))*(speed^ceta))</f>
        <v>4.998440816455456E-3</v>
      </c>
      <c r="V4259" s="8">
        <f t="shared" si="144"/>
        <v>86</v>
      </c>
      <c r="AB4259" s="41"/>
    </row>
    <row r="4260" spans="1:28">
      <c r="A4260" s="34" t="s">
        <v>19</v>
      </c>
      <c r="B4260" s="34" t="s">
        <v>68</v>
      </c>
      <c r="C4260" s="5" t="s">
        <v>132</v>
      </c>
      <c r="D4260" s="35" t="s">
        <v>90</v>
      </c>
      <c r="E4260" s="36" t="s">
        <v>18</v>
      </c>
      <c r="F4260" s="37">
        <v>100</v>
      </c>
      <c r="G4260" s="38">
        <v>-0.02</v>
      </c>
      <c r="H4260" s="34">
        <v>0.97833200878965143</v>
      </c>
      <c r="I4260" s="35">
        <v>3.2126370579901815E-2</v>
      </c>
      <c r="J4260" s="35">
        <v>0.98560710536723639</v>
      </c>
      <c r="K4260" s="35">
        <v>-0.54114703751056414</v>
      </c>
      <c r="L4260" s="35">
        <v>0</v>
      </c>
      <c r="M4260" s="35">
        <v>0</v>
      </c>
      <c r="N4260" s="35">
        <v>0</v>
      </c>
      <c r="O4260" s="35">
        <v>0</v>
      </c>
      <c r="P4260" s="36">
        <v>12</v>
      </c>
      <c r="Q4260" s="37">
        <v>86</v>
      </c>
      <c r="R4260" s="36">
        <v>0</v>
      </c>
      <c r="S4260" s="39">
        <f t="shared" si="143"/>
        <v>86</v>
      </c>
      <c r="T4260" s="34" t="s">
        <v>29</v>
      </c>
      <c r="U4260" s="12">
        <f>((alpha*(beta^speed))*(speed^ceta))</f>
        <v>8.2897717003129704E-4</v>
      </c>
      <c r="V4260" s="8">
        <f t="shared" si="144"/>
        <v>86</v>
      </c>
      <c r="AB4260" s="41"/>
    </row>
    <row r="4261" spans="1:28">
      <c r="A4261" s="34" t="s">
        <v>19</v>
      </c>
      <c r="B4261" s="34" t="s">
        <v>68</v>
      </c>
      <c r="C4261" s="5" t="s">
        <v>132</v>
      </c>
      <c r="D4261" s="35" t="s">
        <v>90</v>
      </c>
      <c r="E4261" s="36" t="s">
        <v>17</v>
      </c>
      <c r="F4261" s="37">
        <v>100</v>
      </c>
      <c r="G4261" s="38">
        <v>-0.02</v>
      </c>
      <c r="H4261" s="34">
        <v>0.96056861757467304</v>
      </c>
      <c r="I4261" s="35">
        <v>-1.7972935632208813E-3</v>
      </c>
      <c r="J4261" s="35">
        <v>0.32790406372527903</v>
      </c>
      <c r="K4261" s="35">
        <v>-21.336628796217585</v>
      </c>
      <c r="L4261" s="35">
        <v>559.97946915833688</v>
      </c>
      <c r="M4261" s="35">
        <v>0</v>
      </c>
      <c r="N4261" s="35">
        <v>0</v>
      </c>
      <c r="O4261" s="35">
        <v>0</v>
      </c>
      <c r="P4261" s="36">
        <v>12</v>
      </c>
      <c r="Q4261" s="37">
        <v>86</v>
      </c>
      <c r="R4261" s="36">
        <v>14</v>
      </c>
      <c r="S4261" s="39">
        <f t="shared" si="143"/>
        <v>86</v>
      </c>
      <c r="T4261" s="34" t="s">
        <v>51</v>
      </c>
      <c r="U4261" s="12">
        <f>(((alpha*(speed^3))+(beta*(speed^2))+(ceta*speed))+delta)</f>
        <v>7.0284933477672666</v>
      </c>
      <c r="V4261" s="8">
        <f t="shared" si="144"/>
        <v>86</v>
      </c>
    </row>
    <row r="4262" spans="1:28">
      <c r="A4262" s="34" t="s">
        <v>19</v>
      </c>
      <c r="B4262" s="34" t="s">
        <v>68</v>
      </c>
      <c r="C4262" s="5" t="s">
        <v>132</v>
      </c>
      <c r="D4262" s="35" t="s">
        <v>90</v>
      </c>
      <c r="E4262" s="36" t="s">
        <v>15</v>
      </c>
      <c r="F4262" s="37">
        <v>0</v>
      </c>
      <c r="G4262" s="38">
        <v>0.02</v>
      </c>
      <c r="H4262" s="34">
        <v>0.99843043428034739</v>
      </c>
      <c r="I4262" s="35">
        <v>26.330101772216473</v>
      </c>
      <c r="J4262" s="35">
        <v>1.009942901537638</v>
      </c>
      <c r="K4262" s="35">
        <v>-0.95896406883643903</v>
      </c>
      <c r="L4262" s="35">
        <v>0</v>
      </c>
      <c r="M4262" s="35">
        <v>0</v>
      </c>
      <c r="N4262" s="35">
        <v>0</v>
      </c>
      <c r="O4262" s="35">
        <v>0</v>
      </c>
      <c r="P4262" s="36">
        <v>12</v>
      </c>
      <c r="Q4262" s="37">
        <v>86</v>
      </c>
      <c r="R4262" s="36">
        <v>0</v>
      </c>
      <c r="S4262" s="39">
        <f t="shared" si="143"/>
        <v>86</v>
      </c>
      <c r="T4262" s="34" t="s">
        <v>29</v>
      </c>
      <c r="U4262" s="12">
        <f>((alpha*(beta^speed))*(speed^ceta))</f>
        <v>0.86072544742583235</v>
      </c>
      <c r="V4262" s="8">
        <f t="shared" si="144"/>
        <v>86</v>
      </c>
    </row>
    <row r="4263" spans="1:28">
      <c r="A4263" s="34" t="s">
        <v>19</v>
      </c>
      <c r="B4263" s="34" t="s">
        <v>68</v>
      </c>
      <c r="C4263" s="5" t="s">
        <v>132</v>
      </c>
      <c r="D4263" s="35" t="s">
        <v>90</v>
      </c>
      <c r="E4263" s="36" t="s">
        <v>16</v>
      </c>
      <c r="F4263" s="37">
        <v>0</v>
      </c>
      <c r="G4263" s="38">
        <v>0.02</v>
      </c>
      <c r="H4263" s="34">
        <v>0.99693894752613832</v>
      </c>
      <c r="I4263" s="35">
        <v>0.24540724036705133</v>
      </c>
      <c r="J4263" s="35">
        <v>34.053226912709</v>
      </c>
      <c r="K4263" s="35">
        <v>-0.3954546184267666</v>
      </c>
      <c r="L4263" s="35">
        <v>0.41806144604276624</v>
      </c>
      <c r="M4263" s="35">
        <v>8.3248829558824261E-2</v>
      </c>
      <c r="N4263" s="35">
        <v>0</v>
      </c>
      <c r="O4263" s="35">
        <v>0</v>
      </c>
      <c r="P4263" s="36">
        <v>12</v>
      </c>
      <c r="Q4263" s="37">
        <v>86</v>
      </c>
      <c r="R4263" s="36">
        <v>10</v>
      </c>
      <c r="S4263" s="39">
        <f t="shared" si="143"/>
        <v>86</v>
      </c>
      <c r="T4263" s="34" t="s">
        <v>44</v>
      </c>
      <c r="U4263" s="12">
        <f>(alpha+(beta/(1+EXP((((-1)*ceta)+(delta*LN(speed)))+(epsilon*speed)))))</f>
        <v>0.24817642777295684</v>
      </c>
      <c r="V4263" s="8">
        <f t="shared" si="144"/>
        <v>86</v>
      </c>
    </row>
    <row r="4264" spans="1:28">
      <c r="A4264" s="34" t="s">
        <v>19</v>
      </c>
      <c r="B4264" s="34" t="s">
        <v>68</v>
      </c>
      <c r="C4264" s="5" t="s">
        <v>132</v>
      </c>
      <c r="D4264" s="35" t="s">
        <v>90</v>
      </c>
      <c r="E4264" s="36" t="s">
        <v>14</v>
      </c>
      <c r="F4264" s="37">
        <v>0</v>
      </c>
      <c r="G4264" s="38">
        <v>0.02</v>
      </c>
      <c r="H4264" s="34">
        <v>0.99897036856922317</v>
      </c>
      <c r="I4264" s="35">
        <v>0.76733911387268139</v>
      </c>
      <c r="J4264" s="35">
        <v>1.008174395265814</v>
      </c>
      <c r="K4264" s="35">
        <v>-0.95960006281429489</v>
      </c>
      <c r="L4264" s="35">
        <v>0</v>
      </c>
      <c r="M4264" s="35">
        <v>0</v>
      </c>
      <c r="N4264" s="35">
        <v>0</v>
      </c>
      <c r="O4264" s="35">
        <v>0</v>
      </c>
      <c r="P4264" s="36">
        <v>12</v>
      </c>
      <c r="Q4264" s="37">
        <v>86</v>
      </c>
      <c r="R4264" s="36">
        <v>0</v>
      </c>
      <c r="S4264" s="39">
        <f t="shared" si="143"/>
        <v>86</v>
      </c>
      <c r="T4264" s="34" t="s">
        <v>29</v>
      </c>
      <c r="U4264" s="12">
        <f>((alpha*(beta^speed))*(speed^ceta))</f>
        <v>2.1513424865583129E-2</v>
      </c>
      <c r="V4264" s="8">
        <f t="shared" si="144"/>
        <v>86</v>
      </c>
      <c r="AB4264" s="41"/>
    </row>
    <row r="4265" spans="1:28">
      <c r="A4265" s="34" t="s">
        <v>19</v>
      </c>
      <c r="B4265" s="34" t="s">
        <v>68</v>
      </c>
      <c r="C4265" s="5" t="s">
        <v>132</v>
      </c>
      <c r="D4265" s="35" t="s">
        <v>90</v>
      </c>
      <c r="E4265" s="36" t="s">
        <v>18</v>
      </c>
      <c r="F4265" s="37">
        <v>0</v>
      </c>
      <c r="G4265" s="38">
        <v>0.02</v>
      </c>
      <c r="H4265" s="34">
        <v>0.98445066535764858</v>
      </c>
      <c r="I4265" s="35">
        <v>4.1373049640404809E-5</v>
      </c>
      <c r="J4265" s="35">
        <v>0.94717198036349259</v>
      </c>
      <c r="K4265" s="35">
        <v>5.3050075507619837E-2</v>
      </c>
      <c r="L4265" s="35">
        <v>-0.75481780761696182</v>
      </c>
      <c r="M4265" s="35">
        <v>0</v>
      </c>
      <c r="N4265" s="35">
        <v>0</v>
      </c>
      <c r="O4265" s="35">
        <v>0</v>
      </c>
      <c r="P4265" s="36">
        <v>12</v>
      </c>
      <c r="Q4265" s="37">
        <v>86</v>
      </c>
      <c r="R4265" s="36">
        <v>1</v>
      </c>
      <c r="S4265" s="39">
        <f t="shared" si="143"/>
        <v>86</v>
      </c>
      <c r="T4265" s="34" t="s">
        <v>30</v>
      </c>
      <c r="U4265" s="12">
        <f>((alpha*(speed^beta))+(ceta*(speed^delta)))</f>
        <v>4.6506526521044996E-3</v>
      </c>
      <c r="V4265" s="8">
        <f t="shared" si="144"/>
        <v>86</v>
      </c>
      <c r="AB4265" s="41"/>
    </row>
    <row r="4266" spans="1:28">
      <c r="A4266" s="34" t="s">
        <v>19</v>
      </c>
      <c r="B4266" s="34" t="s">
        <v>68</v>
      </c>
      <c r="C4266" s="5" t="s">
        <v>132</v>
      </c>
      <c r="D4266" s="35" t="s">
        <v>90</v>
      </c>
      <c r="E4266" s="36" t="s">
        <v>17</v>
      </c>
      <c r="F4266" s="37">
        <v>0</v>
      </c>
      <c r="G4266" s="38">
        <v>0.02</v>
      </c>
      <c r="H4266" s="34">
        <v>0.98899477710047545</v>
      </c>
      <c r="I4266" s="35">
        <v>2525.5272068808295</v>
      </c>
      <c r="J4266" s="35">
        <v>1.0112339706524645</v>
      </c>
      <c r="K4266" s="35">
        <v>-0.69816831027696324</v>
      </c>
      <c r="L4266" s="35">
        <v>0</v>
      </c>
      <c r="M4266" s="35">
        <v>0</v>
      </c>
      <c r="N4266" s="35">
        <v>0</v>
      </c>
      <c r="O4266" s="35">
        <v>0</v>
      </c>
      <c r="P4266" s="36">
        <v>12</v>
      </c>
      <c r="Q4266" s="37">
        <v>86</v>
      </c>
      <c r="R4266" s="36">
        <v>0</v>
      </c>
      <c r="S4266" s="39">
        <f t="shared" si="143"/>
        <v>86</v>
      </c>
      <c r="T4266" s="34" t="s">
        <v>29</v>
      </c>
      <c r="U4266" s="12">
        <f>((alpha*(beta^speed))*(speed^ceta))</f>
        <v>294.43435595676948</v>
      </c>
      <c r="V4266" s="8">
        <f t="shared" si="144"/>
        <v>86</v>
      </c>
    </row>
    <row r="4267" spans="1:28">
      <c r="A4267" s="34" t="s">
        <v>19</v>
      </c>
      <c r="B4267" s="34" t="s">
        <v>68</v>
      </c>
      <c r="C4267" s="5" t="s">
        <v>132</v>
      </c>
      <c r="D4267" s="35" t="s">
        <v>90</v>
      </c>
      <c r="E4267" s="36" t="s">
        <v>15</v>
      </c>
      <c r="F4267" s="37">
        <v>50</v>
      </c>
      <c r="G4267" s="38">
        <v>0.02</v>
      </c>
      <c r="H4267" s="34">
        <v>0.99728715868783058</v>
      </c>
      <c r="I4267" s="35">
        <v>1.3139006027357214</v>
      </c>
      <c r="J4267" s="35">
        <v>-0.10126730978465008</v>
      </c>
      <c r="K4267" s="35">
        <v>37.439120133947931</v>
      </c>
      <c r="L4267" s="35">
        <v>-1.2142385879537643</v>
      </c>
      <c r="M4267" s="35">
        <v>0</v>
      </c>
      <c r="N4267" s="35">
        <v>0</v>
      </c>
      <c r="O4267" s="35">
        <v>0</v>
      </c>
      <c r="P4267" s="36">
        <v>12</v>
      </c>
      <c r="Q4267" s="37">
        <v>86</v>
      </c>
      <c r="R4267" s="36">
        <v>1</v>
      </c>
      <c r="S4267" s="39">
        <f t="shared" si="143"/>
        <v>86</v>
      </c>
      <c r="T4267" s="34" t="s">
        <v>30</v>
      </c>
      <c r="U4267" s="12">
        <f>((alpha*(speed^beta))+(ceta*(speed^delta)))</f>
        <v>1.004517944421468</v>
      </c>
      <c r="V4267" s="8">
        <f t="shared" si="144"/>
        <v>86</v>
      </c>
    </row>
    <row r="4268" spans="1:28">
      <c r="A4268" s="34" t="s">
        <v>19</v>
      </c>
      <c r="B4268" s="34" t="s">
        <v>68</v>
      </c>
      <c r="C4268" s="5" t="s">
        <v>132</v>
      </c>
      <c r="D4268" s="35" t="s">
        <v>90</v>
      </c>
      <c r="E4268" s="36" t="s">
        <v>16</v>
      </c>
      <c r="F4268" s="37">
        <v>50</v>
      </c>
      <c r="G4268" s="38">
        <v>0.02</v>
      </c>
      <c r="H4268" s="34">
        <v>0.99665191609125081</v>
      </c>
      <c r="I4268" s="35">
        <v>0.3590273616804433</v>
      </c>
      <c r="J4268" s="35">
        <v>13.498894963805126</v>
      </c>
      <c r="K4268" s="35">
        <v>-0.13337839315515948</v>
      </c>
      <c r="L4268" s="35">
        <v>-0.18564203091802331</v>
      </c>
      <c r="M4268" s="35">
        <v>0.17715037051192445</v>
      </c>
      <c r="N4268" s="35">
        <v>0</v>
      </c>
      <c r="O4268" s="35">
        <v>0</v>
      </c>
      <c r="P4268" s="36">
        <v>12</v>
      </c>
      <c r="Q4268" s="37">
        <v>86</v>
      </c>
      <c r="R4268" s="36">
        <v>10</v>
      </c>
      <c r="S4268" s="39">
        <f t="shared" si="143"/>
        <v>86</v>
      </c>
      <c r="T4268" s="34" t="s">
        <v>44</v>
      </c>
      <c r="U4268" s="12">
        <f>(alpha+(beta/(1+EXP((((-1)*ceta)+(delta*LN(speed)))+(epsilon*speed)))))</f>
        <v>0.35903389373627798</v>
      </c>
      <c r="V4268" s="8">
        <f t="shared" si="144"/>
        <v>86</v>
      </c>
    </row>
    <row r="4269" spans="1:28">
      <c r="A4269" s="34" t="s">
        <v>19</v>
      </c>
      <c r="B4269" s="34" t="s">
        <v>68</v>
      </c>
      <c r="C4269" s="5" t="s">
        <v>132</v>
      </c>
      <c r="D4269" s="35" t="s">
        <v>90</v>
      </c>
      <c r="E4269" s="36" t="s">
        <v>14</v>
      </c>
      <c r="F4269" s="37">
        <v>50</v>
      </c>
      <c r="G4269" s="38">
        <v>0.02</v>
      </c>
      <c r="H4269" s="34">
        <v>0.99683694088396446</v>
      </c>
      <c r="I4269" s="35">
        <v>0.68315538999347947</v>
      </c>
      <c r="J4269" s="35">
        <v>1.0102638461713278</v>
      </c>
      <c r="K4269" s="35">
        <v>-0.90757236046731538</v>
      </c>
      <c r="L4269" s="35">
        <v>0</v>
      </c>
      <c r="M4269" s="35">
        <v>0</v>
      </c>
      <c r="N4269" s="35">
        <v>0</v>
      </c>
      <c r="O4269" s="35">
        <v>0</v>
      </c>
      <c r="P4269" s="36">
        <v>12</v>
      </c>
      <c r="Q4269" s="37">
        <v>86</v>
      </c>
      <c r="R4269" s="36">
        <v>0</v>
      </c>
      <c r="S4269" s="39">
        <f t="shared" si="143"/>
        <v>86</v>
      </c>
      <c r="T4269" s="34" t="s">
        <v>29</v>
      </c>
      <c r="U4269" s="12">
        <f>((alpha*(beta^speed))*(speed^ceta))</f>
        <v>2.8854659385120201E-2</v>
      </c>
      <c r="V4269" s="8">
        <f t="shared" si="144"/>
        <v>86</v>
      </c>
      <c r="AB4269" s="41"/>
    </row>
    <row r="4270" spans="1:28">
      <c r="A4270" s="34" t="s">
        <v>19</v>
      </c>
      <c r="B4270" s="34" t="s">
        <v>68</v>
      </c>
      <c r="C4270" s="5" t="s">
        <v>132</v>
      </c>
      <c r="D4270" s="35" t="s">
        <v>90</v>
      </c>
      <c r="E4270" s="36" t="s">
        <v>18</v>
      </c>
      <c r="F4270" s="37">
        <v>50</v>
      </c>
      <c r="G4270" s="38">
        <v>0.02</v>
      </c>
      <c r="H4270" s="34">
        <v>0.98090934359973359</v>
      </c>
      <c r="I4270" s="35">
        <v>6.3607198756125263E-2</v>
      </c>
      <c r="J4270" s="35">
        <v>-0.97196716943863415</v>
      </c>
      <c r="K4270" s="35">
        <v>4.2317850797447144E-3</v>
      </c>
      <c r="L4270" s="35">
        <v>1.8649389093443602E-2</v>
      </c>
      <c r="M4270" s="35">
        <v>0</v>
      </c>
      <c r="N4270" s="35">
        <v>0</v>
      </c>
      <c r="O4270" s="35">
        <v>0</v>
      </c>
      <c r="P4270" s="36">
        <v>12</v>
      </c>
      <c r="Q4270" s="37">
        <v>86</v>
      </c>
      <c r="R4270" s="36">
        <v>1</v>
      </c>
      <c r="S4270" s="39">
        <f t="shared" si="143"/>
        <v>86</v>
      </c>
      <c r="T4270" s="34" t="s">
        <v>30</v>
      </c>
      <c r="U4270" s="12">
        <f>((alpha*(speed^beta))+(ceta*(speed^delta)))</f>
        <v>5.4363242303938908E-3</v>
      </c>
      <c r="V4270" s="8">
        <f t="shared" si="144"/>
        <v>86</v>
      </c>
      <c r="AB4270" s="41"/>
    </row>
    <row r="4271" spans="1:28">
      <c r="A4271" s="34" t="s">
        <v>19</v>
      </c>
      <c r="B4271" s="34" t="s">
        <v>68</v>
      </c>
      <c r="C4271" s="5" t="s">
        <v>132</v>
      </c>
      <c r="D4271" s="35" t="s">
        <v>90</v>
      </c>
      <c r="E4271" s="36" t="s">
        <v>17</v>
      </c>
      <c r="F4271" s="37">
        <v>50</v>
      </c>
      <c r="G4271" s="38">
        <v>0.02</v>
      </c>
      <c r="H4271" s="34">
        <v>0.9769396285066454</v>
      </c>
      <c r="I4271" s="35">
        <v>2119.5899026151701</v>
      </c>
      <c r="J4271" s="35">
        <v>1.008121377464664</v>
      </c>
      <c r="K4271" s="35">
        <v>-0.52987855351685742</v>
      </c>
      <c r="L4271" s="35">
        <v>0</v>
      </c>
      <c r="M4271" s="35">
        <v>0</v>
      </c>
      <c r="N4271" s="35">
        <v>0</v>
      </c>
      <c r="O4271" s="35">
        <v>0</v>
      </c>
      <c r="P4271" s="36">
        <v>12</v>
      </c>
      <c r="Q4271" s="37">
        <v>86</v>
      </c>
      <c r="R4271" s="36">
        <v>0</v>
      </c>
      <c r="S4271" s="39">
        <f t="shared" si="143"/>
        <v>86</v>
      </c>
      <c r="T4271" s="34" t="s">
        <v>29</v>
      </c>
      <c r="U4271" s="12">
        <f>((alpha*(beta^speed))*(speed^ceta))</f>
        <v>401.14878283797066</v>
      </c>
      <c r="V4271" s="8">
        <f t="shared" si="144"/>
        <v>86</v>
      </c>
    </row>
    <row r="4272" spans="1:28">
      <c r="A4272" s="34" t="s">
        <v>19</v>
      </c>
      <c r="B4272" s="34" t="s">
        <v>68</v>
      </c>
      <c r="C4272" s="5" t="s">
        <v>132</v>
      </c>
      <c r="D4272" s="35" t="s">
        <v>90</v>
      </c>
      <c r="E4272" s="36" t="s">
        <v>15</v>
      </c>
      <c r="F4272" s="37">
        <v>100</v>
      </c>
      <c r="G4272" s="38">
        <v>0.02</v>
      </c>
      <c r="H4272" s="34">
        <v>0.99510125879707834</v>
      </c>
      <c r="I4272" s="35">
        <v>8.3354875392946823</v>
      </c>
      <c r="J4272" s="35">
        <v>-0.46492965982631351</v>
      </c>
      <c r="K4272" s="35">
        <v>1734.9389336268619</v>
      </c>
      <c r="L4272" s="35">
        <v>-3.3869181090574774</v>
      </c>
      <c r="M4272" s="35">
        <v>0</v>
      </c>
      <c r="N4272" s="35">
        <v>0</v>
      </c>
      <c r="O4272" s="35">
        <v>0</v>
      </c>
      <c r="P4272" s="36">
        <v>12</v>
      </c>
      <c r="Q4272" s="37">
        <v>86</v>
      </c>
      <c r="R4272" s="36">
        <v>1</v>
      </c>
      <c r="S4272" s="39">
        <f t="shared" si="143"/>
        <v>86</v>
      </c>
      <c r="T4272" s="34" t="s">
        <v>30</v>
      </c>
      <c r="U4272" s="12">
        <f>((alpha*(speed^beta))+(ceta*(speed^delta)))</f>
        <v>1.0512994072157915</v>
      </c>
      <c r="V4272" s="8">
        <f t="shared" si="144"/>
        <v>86</v>
      </c>
    </row>
    <row r="4273" spans="1:28">
      <c r="A4273" s="34" t="s">
        <v>19</v>
      </c>
      <c r="B4273" s="34" t="s">
        <v>68</v>
      </c>
      <c r="C4273" s="5" t="s">
        <v>132</v>
      </c>
      <c r="D4273" s="35" t="s">
        <v>90</v>
      </c>
      <c r="E4273" s="36" t="s">
        <v>16</v>
      </c>
      <c r="F4273" s="37">
        <v>100</v>
      </c>
      <c r="G4273" s="38">
        <v>0.02</v>
      </c>
      <c r="H4273" s="34">
        <v>0.99097279106451286</v>
      </c>
      <c r="I4273" s="35">
        <v>0.47546039246508903</v>
      </c>
      <c r="J4273" s="35">
        <v>8.2703644586371237</v>
      </c>
      <c r="K4273" s="35">
        <v>1.8710984493232909</v>
      </c>
      <c r="L4273" s="35">
        <v>-6.7930282306628634E-2</v>
      </c>
      <c r="M4273" s="35">
        <v>0.32288543962845312</v>
      </c>
      <c r="N4273" s="35">
        <v>0</v>
      </c>
      <c r="O4273" s="35">
        <v>0</v>
      </c>
      <c r="P4273" s="36">
        <v>12</v>
      </c>
      <c r="Q4273" s="37">
        <v>86</v>
      </c>
      <c r="R4273" s="36">
        <v>10</v>
      </c>
      <c r="S4273" s="39">
        <f t="shared" si="143"/>
        <v>86</v>
      </c>
      <c r="T4273" s="34" t="s">
        <v>44</v>
      </c>
      <c r="U4273" s="12">
        <f>(alpha+(beta/(1+EXP((((-1)*ceta)+(delta*LN(speed)))+(epsilon*speed)))))</f>
        <v>0.47546039252847455</v>
      </c>
      <c r="V4273" s="8">
        <f t="shared" si="144"/>
        <v>86</v>
      </c>
    </row>
    <row r="4274" spans="1:28">
      <c r="A4274" s="34" t="s">
        <v>19</v>
      </c>
      <c r="B4274" s="34" t="s">
        <v>68</v>
      </c>
      <c r="C4274" s="5" t="s">
        <v>132</v>
      </c>
      <c r="D4274" s="35" t="s">
        <v>90</v>
      </c>
      <c r="E4274" s="36" t="s">
        <v>14</v>
      </c>
      <c r="F4274" s="37">
        <v>100</v>
      </c>
      <c r="G4274" s="38">
        <v>0.02</v>
      </c>
      <c r="H4274" s="34">
        <v>0.99303313724406095</v>
      </c>
      <c r="I4274" s="35">
        <v>4.1283124797952571</v>
      </c>
      <c r="J4274" s="35">
        <v>0.69142907403437526</v>
      </c>
      <c r="K4274" s="35">
        <v>-5.2060053485441194E-3</v>
      </c>
      <c r="L4274" s="35">
        <v>0</v>
      </c>
      <c r="M4274" s="35">
        <v>0</v>
      </c>
      <c r="N4274" s="35">
        <v>0</v>
      </c>
      <c r="O4274" s="35">
        <v>0</v>
      </c>
      <c r="P4274" s="36">
        <v>12</v>
      </c>
      <c r="Q4274" s="37">
        <v>86</v>
      </c>
      <c r="R4274" s="36">
        <v>5</v>
      </c>
      <c r="S4274" s="39">
        <f t="shared" si="143"/>
        <v>86</v>
      </c>
      <c r="T4274" s="34" t="s">
        <v>36</v>
      </c>
      <c r="U4274" s="12">
        <f>(1/(((ceta*(speed^2))+(beta*speed))+alpha))</f>
        <v>3.986033371325215E-2</v>
      </c>
      <c r="V4274" s="8">
        <f t="shared" si="144"/>
        <v>86</v>
      </c>
    </row>
    <row r="4275" spans="1:28">
      <c r="A4275" s="34" t="s">
        <v>19</v>
      </c>
      <c r="B4275" s="34" t="s">
        <v>68</v>
      </c>
      <c r="C4275" s="5" t="s">
        <v>132</v>
      </c>
      <c r="D4275" s="35" t="s">
        <v>90</v>
      </c>
      <c r="E4275" s="36" t="s">
        <v>18</v>
      </c>
      <c r="F4275" s="37">
        <v>100</v>
      </c>
      <c r="G4275" s="38">
        <v>0.02</v>
      </c>
      <c r="H4275" s="34">
        <v>0.98095710747058928</v>
      </c>
      <c r="I4275" s="35">
        <v>-4.0938128736277745E-8</v>
      </c>
      <c r="J4275" s="35">
        <v>6.9536427509117175E-6</v>
      </c>
      <c r="K4275" s="35">
        <v>-4.2544365980269307E-4</v>
      </c>
      <c r="L4275" s="35">
        <v>1.5657913282997541E-2</v>
      </c>
      <c r="M4275" s="35">
        <v>0</v>
      </c>
      <c r="N4275" s="35">
        <v>0</v>
      </c>
      <c r="O4275" s="35">
        <v>0</v>
      </c>
      <c r="P4275" s="36">
        <v>12</v>
      </c>
      <c r="Q4275" s="37">
        <v>86</v>
      </c>
      <c r="R4275" s="36">
        <v>14</v>
      </c>
      <c r="S4275" s="39">
        <f t="shared" si="143"/>
        <v>86</v>
      </c>
      <c r="T4275" s="34" t="s">
        <v>51</v>
      </c>
      <c r="U4275" s="12">
        <f>(((alpha*(speed^3))+(beta*(speed^2))+(ceta*speed))+delta)</f>
        <v>4.4599579142271216E-3</v>
      </c>
      <c r="V4275" s="8">
        <f t="shared" si="144"/>
        <v>86</v>
      </c>
      <c r="AB4275" s="41"/>
    </row>
    <row r="4276" spans="1:28">
      <c r="A4276" s="34" t="s">
        <v>19</v>
      </c>
      <c r="B4276" s="34" t="s">
        <v>68</v>
      </c>
      <c r="C4276" s="5" t="s">
        <v>132</v>
      </c>
      <c r="D4276" s="35" t="s">
        <v>90</v>
      </c>
      <c r="E4276" s="36" t="s">
        <v>17</v>
      </c>
      <c r="F4276" s="37">
        <v>100</v>
      </c>
      <c r="G4276" s="38">
        <v>0.02</v>
      </c>
      <c r="H4276" s="34">
        <v>0.96610480539092425</v>
      </c>
      <c r="I4276" s="35">
        <v>1983.7217496705146</v>
      </c>
      <c r="J4276" s="35">
        <v>1.0057827265118877</v>
      </c>
      <c r="K4276" s="35">
        <v>-0.42050877973627954</v>
      </c>
      <c r="L4276" s="35">
        <v>0</v>
      </c>
      <c r="M4276" s="35">
        <v>0</v>
      </c>
      <c r="N4276" s="35">
        <v>0</v>
      </c>
      <c r="O4276" s="35">
        <v>0</v>
      </c>
      <c r="P4276" s="36">
        <v>12</v>
      </c>
      <c r="Q4276" s="37">
        <v>86</v>
      </c>
      <c r="R4276" s="36">
        <v>0</v>
      </c>
      <c r="S4276" s="39">
        <f t="shared" si="143"/>
        <v>86</v>
      </c>
      <c r="T4276" s="34" t="s">
        <v>29</v>
      </c>
      <c r="U4276" s="12">
        <f>((alpha*(beta^speed))*(speed^ceta))</f>
        <v>500.45614245919654</v>
      </c>
      <c r="V4276" s="8">
        <f t="shared" si="144"/>
        <v>86</v>
      </c>
    </row>
    <row r="4277" spans="1:28">
      <c r="A4277" s="34" t="s">
        <v>19</v>
      </c>
      <c r="B4277" s="34" t="s">
        <v>68</v>
      </c>
      <c r="C4277" s="5" t="s">
        <v>132</v>
      </c>
      <c r="D4277" s="35" t="s">
        <v>90</v>
      </c>
      <c r="E4277" s="36" t="s">
        <v>15</v>
      </c>
      <c r="F4277" s="37">
        <v>0</v>
      </c>
      <c r="G4277" s="38">
        <v>0.04</v>
      </c>
      <c r="H4277" s="34">
        <v>0.99793654132523746</v>
      </c>
      <c r="I4277" s="35">
        <v>49.787203699458793</v>
      </c>
      <c r="J4277" s="35">
        <v>-1.3036593892120365</v>
      </c>
      <c r="K4277" s="35">
        <v>1.2428651610336154</v>
      </c>
      <c r="L4277" s="35">
        <v>-6.2570498237644392E-2</v>
      </c>
      <c r="M4277" s="35">
        <v>0</v>
      </c>
      <c r="N4277" s="35">
        <v>0</v>
      </c>
      <c r="O4277" s="35">
        <v>0</v>
      </c>
      <c r="P4277" s="36">
        <v>12</v>
      </c>
      <c r="Q4277" s="37">
        <v>86</v>
      </c>
      <c r="R4277" s="36">
        <v>1</v>
      </c>
      <c r="S4277" s="39">
        <f t="shared" si="143"/>
        <v>86</v>
      </c>
      <c r="T4277" s="34" t="s">
        <v>30</v>
      </c>
      <c r="U4277" s="12">
        <f>((alpha*(speed^beta))+(ceta*(speed^delta)))</f>
        <v>1.0902383905314341</v>
      </c>
      <c r="V4277" s="8">
        <f t="shared" si="144"/>
        <v>86</v>
      </c>
    </row>
    <row r="4278" spans="1:28">
      <c r="A4278" s="34" t="s">
        <v>19</v>
      </c>
      <c r="B4278" s="34" t="s">
        <v>68</v>
      </c>
      <c r="C4278" s="5" t="s">
        <v>132</v>
      </c>
      <c r="D4278" s="35" t="s">
        <v>90</v>
      </c>
      <c r="E4278" s="36" t="s">
        <v>16</v>
      </c>
      <c r="F4278" s="37">
        <v>0</v>
      </c>
      <c r="G4278" s="38">
        <v>0.04</v>
      </c>
      <c r="H4278" s="34">
        <v>0.99785321942755623</v>
      </c>
      <c r="I4278" s="35">
        <v>0.38054080538172858</v>
      </c>
      <c r="J4278" s="35">
        <v>4.4304669646068318</v>
      </c>
      <c r="K4278" s="35">
        <v>5.3155560780085853</v>
      </c>
      <c r="L4278" s="35">
        <v>1.5473413178364182</v>
      </c>
      <c r="M4278" s="35">
        <v>0.13505392447240702</v>
      </c>
      <c r="N4278" s="35">
        <v>0</v>
      </c>
      <c r="O4278" s="35">
        <v>0</v>
      </c>
      <c r="P4278" s="36">
        <v>12</v>
      </c>
      <c r="Q4278" s="37">
        <v>86</v>
      </c>
      <c r="R4278" s="36">
        <v>10</v>
      </c>
      <c r="S4278" s="39">
        <f t="shared" si="143"/>
        <v>86</v>
      </c>
      <c r="T4278" s="34" t="s">
        <v>44</v>
      </c>
      <c r="U4278" s="12">
        <f>(alpha+(beta/(1+EXP((((-1)*ceta)+(delta*LN(speed)))+(epsilon*speed)))))</f>
        <v>0.38054907457237092</v>
      </c>
      <c r="V4278" s="8">
        <f t="shared" si="144"/>
        <v>86</v>
      </c>
    </row>
    <row r="4279" spans="1:28">
      <c r="A4279" s="34" t="s">
        <v>19</v>
      </c>
      <c r="B4279" s="34" t="s">
        <v>68</v>
      </c>
      <c r="C4279" s="5" t="s">
        <v>132</v>
      </c>
      <c r="D4279" s="35" t="s">
        <v>90</v>
      </c>
      <c r="E4279" s="36" t="s">
        <v>14</v>
      </c>
      <c r="F4279" s="37">
        <v>0</v>
      </c>
      <c r="G4279" s="38">
        <v>0.04</v>
      </c>
      <c r="H4279" s="34">
        <v>0.99793535275956557</v>
      </c>
      <c r="I4279" s="35">
        <v>0.84542024669728189</v>
      </c>
      <c r="J4279" s="35">
        <v>1.0131398153177968</v>
      </c>
      <c r="K4279" s="35">
        <v>-0.99327480605502416</v>
      </c>
      <c r="L4279" s="35">
        <v>0</v>
      </c>
      <c r="M4279" s="35">
        <v>0</v>
      </c>
      <c r="N4279" s="35">
        <v>0</v>
      </c>
      <c r="O4279" s="35">
        <v>0</v>
      </c>
      <c r="P4279" s="36">
        <v>12</v>
      </c>
      <c r="Q4279" s="37">
        <v>86</v>
      </c>
      <c r="R4279" s="36">
        <v>0</v>
      </c>
      <c r="S4279" s="39">
        <f t="shared" si="143"/>
        <v>86</v>
      </c>
      <c r="T4279" s="34" t="s">
        <v>29</v>
      </c>
      <c r="U4279" s="12">
        <f>((alpha*(beta^speed))*(speed^ceta))</f>
        <v>3.1127985005240756E-2</v>
      </c>
      <c r="V4279" s="8">
        <f t="shared" si="144"/>
        <v>86</v>
      </c>
      <c r="AB4279" s="41"/>
    </row>
    <row r="4280" spans="1:28">
      <c r="A4280" s="34" t="s">
        <v>19</v>
      </c>
      <c r="B4280" s="34" t="s">
        <v>68</v>
      </c>
      <c r="C4280" s="5" t="s">
        <v>132</v>
      </c>
      <c r="D4280" s="35" t="s">
        <v>90</v>
      </c>
      <c r="E4280" s="36" t="s">
        <v>18</v>
      </c>
      <c r="F4280" s="37">
        <v>0</v>
      </c>
      <c r="G4280" s="38">
        <v>0.04</v>
      </c>
      <c r="H4280" s="34">
        <v>0.97028631658121622</v>
      </c>
      <c r="I4280" s="35">
        <v>8.5732521005391412E-3</v>
      </c>
      <c r="J4280" s="35">
        <v>-7.7243430308607169E-2</v>
      </c>
      <c r="K4280" s="35">
        <v>0.47591979395709993</v>
      </c>
      <c r="L4280" s="35">
        <v>-2.0717065585158876</v>
      </c>
      <c r="M4280" s="35">
        <v>0</v>
      </c>
      <c r="N4280" s="35">
        <v>0</v>
      </c>
      <c r="O4280" s="35">
        <v>0</v>
      </c>
      <c r="P4280" s="36">
        <v>12</v>
      </c>
      <c r="Q4280" s="37">
        <v>86</v>
      </c>
      <c r="R4280" s="36">
        <v>1</v>
      </c>
      <c r="S4280" s="39">
        <f t="shared" si="143"/>
        <v>86</v>
      </c>
      <c r="T4280" s="34" t="s">
        <v>30</v>
      </c>
      <c r="U4280" s="12">
        <f>((alpha*(speed^beta))+(ceta*(speed^delta)))</f>
        <v>6.1241608721995513E-3</v>
      </c>
      <c r="V4280" s="8">
        <f t="shared" si="144"/>
        <v>86</v>
      </c>
      <c r="AB4280" s="41"/>
    </row>
    <row r="4281" spans="1:28">
      <c r="A4281" s="34" t="s">
        <v>19</v>
      </c>
      <c r="B4281" s="34" t="s">
        <v>68</v>
      </c>
      <c r="C4281" s="5" t="s">
        <v>132</v>
      </c>
      <c r="D4281" s="35" t="s">
        <v>90</v>
      </c>
      <c r="E4281" s="36" t="s">
        <v>17</v>
      </c>
      <c r="F4281" s="37">
        <v>0</v>
      </c>
      <c r="G4281" s="38">
        <v>0.04</v>
      </c>
      <c r="H4281" s="34">
        <v>0.98684949019360435</v>
      </c>
      <c r="I4281" s="35">
        <v>2100.9563377235768</v>
      </c>
      <c r="J4281" s="35">
        <v>1.0099374219480022</v>
      </c>
      <c r="K4281" s="35">
        <v>-0.54194078779727373</v>
      </c>
      <c r="L4281" s="35">
        <v>0</v>
      </c>
      <c r="M4281" s="35">
        <v>0</v>
      </c>
      <c r="N4281" s="35">
        <v>0</v>
      </c>
      <c r="O4281" s="35">
        <v>0</v>
      </c>
      <c r="P4281" s="36">
        <v>12</v>
      </c>
      <c r="Q4281" s="37">
        <v>86</v>
      </c>
      <c r="R4281" s="36">
        <v>0</v>
      </c>
      <c r="S4281" s="39">
        <f t="shared" si="143"/>
        <v>86</v>
      </c>
      <c r="T4281" s="34" t="s">
        <v>29</v>
      </c>
      <c r="U4281" s="12">
        <f>((alpha*(beta^speed))*(speed^ceta))</f>
        <v>439.90346108568491</v>
      </c>
      <c r="V4281" s="8">
        <f t="shared" si="144"/>
        <v>86</v>
      </c>
    </row>
    <row r="4282" spans="1:28">
      <c r="A4282" s="34" t="s">
        <v>19</v>
      </c>
      <c r="B4282" s="34" t="s">
        <v>68</v>
      </c>
      <c r="C4282" s="5" t="s">
        <v>132</v>
      </c>
      <c r="D4282" s="35" t="s">
        <v>90</v>
      </c>
      <c r="E4282" s="36" t="s">
        <v>15</v>
      </c>
      <c r="F4282" s="37">
        <v>50</v>
      </c>
      <c r="G4282" s="38">
        <v>0.04</v>
      </c>
      <c r="H4282" s="34">
        <v>0.99313493210950632</v>
      </c>
      <c r="I4282" s="35">
        <v>7.6718715055388422</v>
      </c>
      <c r="J4282" s="35">
        <v>-0.41795984426729021</v>
      </c>
      <c r="K4282" s="35">
        <v>253.48818815176574</v>
      </c>
      <c r="L4282" s="35">
        <v>-2.484181342331349</v>
      </c>
      <c r="M4282" s="35">
        <v>0</v>
      </c>
      <c r="N4282" s="35">
        <v>0</v>
      </c>
      <c r="O4282" s="35">
        <v>0</v>
      </c>
      <c r="P4282" s="36">
        <v>12</v>
      </c>
      <c r="Q4282" s="37">
        <v>86</v>
      </c>
      <c r="R4282" s="36">
        <v>1</v>
      </c>
      <c r="S4282" s="39">
        <f t="shared" si="143"/>
        <v>86</v>
      </c>
      <c r="T4282" s="34" t="s">
        <v>30</v>
      </c>
      <c r="U4282" s="12">
        <f>((alpha*(speed^beta))+(ceta*(speed^delta)))</f>
        <v>1.1961918006297623</v>
      </c>
      <c r="V4282" s="8">
        <f t="shared" si="144"/>
        <v>86</v>
      </c>
    </row>
    <row r="4283" spans="1:28">
      <c r="A4283" s="34" t="s">
        <v>19</v>
      </c>
      <c r="B4283" s="34" t="s">
        <v>68</v>
      </c>
      <c r="C4283" s="5" t="s">
        <v>132</v>
      </c>
      <c r="D4283" s="35" t="s">
        <v>90</v>
      </c>
      <c r="E4283" s="36" t="s">
        <v>16</v>
      </c>
      <c r="F4283" s="37">
        <v>50</v>
      </c>
      <c r="G4283" s="38">
        <v>0.04</v>
      </c>
      <c r="H4283" s="34">
        <v>0.98735798610995051</v>
      </c>
      <c r="I4283" s="35">
        <v>0.58644286327294026</v>
      </c>
      <c r="J4283" s="35">
        <v>167.24082801714587</v>
      </c>
      <c r="K4283" s="35">
        <v>3.1682638977702813</v>
      </c>
      <c r="L4283" s="35">
        <v>0.78290647601298047</v>
      </c>
      <c r="M4283" s="35">
        <v>0.51089302851405749</v>
      </c>
      <c r="N4283" s="35">
        <v>0</v>
      </c>
      <c r="O4283" s="35">
        <v>0</v>
      </c>
      <c r="P4283" s="36">
        <v>12</v>
      </c>
      <c r="Q4283" s="37">
        <v>86</v>
      </c>
      <c r="R4283" s="36">
        <v>10</v>
      </c>
      <c r="S4283" s="39">
        <f t="shared" si="143"/>
        <v>86</v>
      </c>
      <c r="T4283" s="34" t="s">
        <v>44</v>
      </c>
      <c r="U4283" s="12">
        <f>(alpha+(beta/(1+EXP((((-1)*ceta)+(delta*LN(speed)))+(epsilon*speed)))))</f>
        <v>0.58644286327294026</v>
      </c>
      <c r="V4283" s="8">
        <f t="shared" si="144"/>
        <v>86</v>
      </c>
    </row>
    <row r="4284" spans="1:28">
      <c r="A4284" s="34" t="s">
        <v>19</v>
      </c>
      <c r="B4284" s="34" t="s">
        <v>68</v>
      </c>
      <c r="C4284" s="5" t="s">
        <v>132</v>
      </c>
      <c r="D4284" s="35" t="s">
        <v>90</v>
      </c>
      <c r="E4284" s="36" t="s">
        <v>14</v>
      </c>
      <c r="F4284" s="37">
        <v>50</v>
      </c>
      <c r="G4284" s="38">
        <v>0.04</v>
      </c>
      <c r="H4284" s="34">
        <v>0.99100046923870688</v>
      </c>
      <c r="I4284" s="35">
        <v>0.68134510061967379</v>
      </c>
      <c r="J4284" s="35">
        <v>-0.85226229535799425</v>
      </c>
      <c r="K4284" s="35">
        <v>2.013711494340788E-3</v>
      </c>
      <c r="L4284" s="35">
        <v>0.61124877425507329</v>
      </c>
      <c r="M4284" s="35">
        <v>0</v>
      </c>
      <c r="N4284" s="35">
        <v>0</v>
      </c>
      <c r="O4284" s="35">
        <v>0</v>
      </c>
      <c r="P4284" s="36">
        <v>12</v>
      </c>
      <c r="Q4284" s="37">
        <v>86</v>
      </c>
      <c r="R4284" s="36">
        <v>1</v>
      </c>
      <c r="S4284" s="39">
        <f t="shared" si="143"/>
        <v>86</v>
      </c>
      <c r="T4284" s="34" t="s">
        <v>30</v>
      </c>
      <c r="U4284" s="12">
        <f>((alpha*(speed^beta))+(ceta*(speed^delta)))</f>
        <v>4.5951016721655927E-2</v>
      </c>
      <c r="V4284" s="8">
        <f t="shared" si="144"/>
        <v>86</v>
      </c>
      <c r="AB4284" s="41"/>
    </row>
    <row r="4285" spans="1:28">
      <c r="A4285" s="34" t="s">
        <v>19</v>
      </c>
      <c r="B4285" s="34" t="s">
        <v>68</v>
      </c>
      <c r="C4285" s="5" t="s">
        <v>132</v>
      </c>
      <c r="D4285" s="35" t="s">
        <v>90</v>
      </c>
      <c r="E4285" s="36" t="s">
        <v>18</v>
      </c>
      <c r="F4285" s="37">
        <v>50</v>
      </c>
      <c r="G4285" s="38">
        <v>0.04</v>
      </c>
      <c r="H4285" s="34">
        <v>0.97727481178929543</v>
      </c>
      <c r="I4285" s="35">
        <v>-2.4325743791129226E-8</v>
      </c>
      <c r="J4285" s="35">
        <v>4.0044561857360819E-6</v>
      </c>
      <c r="K4285" s="35">
        <v>-2.8655285104725684E-4</v>
      </c>
      <c r="L4285" s="35">
        <v>1.4969562438759411E-2</v>
      </c>
      <c r="M4285" s="35">
        <v>0</v>
      </c>
      <c r="N4285" s="35">
        <v>0</v>
      </c>
      <c r="O4285" s="35">
        <v>0</v>
      </c>
      <c r="P4285" s="36">
        <v>12</v>
      </c>
      <c r="Q4285" s="37">
        <v>86</v>
      </c>
      <c r="R4285" s="36">
        <v>14</v>
      </c>
      <c r="S4285" s="39">
        <f t="shared" si="143"/>
        <v>86</v>
      </c>
      <c r="T4285" s="34" t="s">
        <v>51</v>
      </c>
      <c r="U4285" s="12">
        <f>(((alpha*(speed^3))+(beta*(speed^2))+(ceta*speed))+delta)</f>
        <v>4.4704399055888935E-3</v>
      </c>
      <c r="V4285" s="8">
        <f t="shared" si="144"/>
        <v>86</v>
      </c>
      <c r="AB4285" s="41"/>
    </row>
    <row r="4286" spans="1:28">
      <c r="A4286" s="34" t="s">
        <v>19</v>
      </c>
      <c r="B4286" s="34" t="s">
        <v>68</v>
      </c>
      <c r="C4286" s="5" t="s">
        <v>132</v>
      </c>
      <c r="D4286" s="35" t="s">
        <v>90</v>
      </c>
      <c r="E4286" s="36" t="s">
        <v>17</v>
      </c>
      <c r="F4286" s="37">
        <v>50</v>
      </c>
      <c r="G4286" s="38">
        <v>0.04</v>
      </c>
      <c r="H4286" s="34">
        <v>0.97726439515498098</v>
      </c>
      <c r="I4286" s="35">
        <v>1803.5437020245881</v>
      </c>
      <c r="J4286" s="35">
        <v>1.0061948763392685</v>
      </c>
      <c r="K4286" s="35">
        <v>-0.35849037857506638</v>
      </c>
      <c r="L4286" s="35">
        <v>0</v>
      </c>
      <c r="M4286" s="35">
        <v>0</v>
      </c>
      <c r="N4286" s="35">
        <v>0</v>
      </c>
      <c r="O4286" s="35">
        <v>0</v>
      </c>
      <c r="P4286" s="36">
        <v>12</v>
      </c>
      <c r="Q4286" s="37">
        <v>86</v>
      </c>
      <c r="R4286" s="36">
        <v>0</v>
      </c>
      <c r="S4286" s="39">
        <f t="shared" si="143"/>
        <v>86</v>
      </c>
      <c r="T4286" s="34" t="s">
        <v>29</v>
      </c>
      <c r="U4286" s="12">
        <f>((alpha*(beta^speed))*(speed^ceta))</f>
        <v>621.28135248731826</v>
      </c>
      <c r="V4286" s="8">
        <f t="shared" si="144"/>
        <v>86</v>
      </c>
    </row>
    <row r="4287" spans="1:28">
      <c r="A4287" s="34" t="s">
        <v>19</v>
      </c>
      <c r="B4287" s="34" t="s">
        <v>68</v>
      </c>
      <c r="C4287" s="5" t="s">
        <v>132</v>
      </c>
      <c r="D4287" s="35" t="s">
        <v>90</v>
      </c>
      <c r="E4287" s="36" t="s">
        <v>15</v>
      </c>
      <c r="F4287" s="37">
        <v>100</v>
      </c>
      <c r="G4287" s="38">
        <v>0.04</v>
      </c>
      <c r="H4287" s="34">
        <v>0.99158969421675081</v>
      </c>
      <c r="I4287" s="35">
        <v>-2.1235459040336093E-5</v>
      </c>
      <c r="J4287" s="35">
        <v>3.1623188099160525E-3</v>
      </c>
      <c r="K4287" s="35">
        <v>-0.16885607768215927</v>
      </c>
      <c r="L4287" s="35">
        <v>4.992034393875759</v>
      </c>
      <c r="M4287" s="35">
        <v>0</v>
      </c>
      <c r="N4287" s="35">
        <v>0</v>
      </c>
      <c r="O4287" s="35">
        <v>0</v>
      </c>
      <c r="P4287" s="36">
        <v>12</v>
      </c>
      <c r="Q4287" s="37">
        <v>74</v>
      </c>
      <c r="R4287" s="36">
        <v>14</v>
      </c>
      <c r="S4287" s="39">
        <f t="shared" si="143"/>
        <v>74</v>
      </c>
      <c r="T4287" s="34" t="s">
        <v>51</v>
      </c>
      <c r="U4287" s="12">
        <f>(((alpha*(speed^3))+(beta*(speed^2))+(ceta*speed))+delta)</f>
        <v>1.2084247943351247</v>
      </c>
      <c r="V4287" s="8">
        <f t="shared" si="144"/>
        <v>74</v>
      </c>
    </row>
    <row r="4288" spans="1:28">
      <c r="A4288" s="34" t="s">
        <v>19</v>
      </c>
      <c r="B4288" s="34" t="s">
        <v>68</v>
      </c>
      <c r="C4288" s="5" t="s">
        <v>132</v>
      </c>
      <c r="D4288" s="35" t="s">
        <v>90</v>
      </c>
      <c r="E4288" s="36" t="s">
        <v>16</v>
      </c>
      <c r="F4288" s="37">
        <v>100</v>
      </c>
      <c r="G4288" s="38">
        <v>0.04</v>
      </c>
      <c r="H4288" s="34">
        <v>0.93354558179499225</v>
      </c>
      <c r="I4288" s="35">
        <v>-1.4283993413721162E-6</v>
      </c>
      <c r="J4288" s="35">
        <v>4.7434922704681158E-4</v>
      </c>
      <c r="K4288" s="35">
        <v>-3.0733002761735132E-2</v>
      </c>
      <c r="L4288" s="35">
        <v>1.2919862278824732</v>
      </c>
      <c r="M4288" s="35">
        <v>0</v>
      </c>
      <c r="N4288" s="35">
        <v>0</v>
      </c>
      <c r="O4288" s="35">
        <v>0</v>
      </c>
      <c r="P4288" s="36">
        <v>12</v>
      </c>
      <c r="Q4288" s="37">
        <v>74</v>
      </c>
      <c r="R4288" s="36">
        <v>14</v>
      </c>
      <c r="S4288" s="39">
        <f t="shared" si="143"/>
        <v>74</v>
      </c>
      <c r="T4288" s="34" t="s">
        <v>51</v>
      </c>
      <c r="U4288" s="12">
        <f>(((alpha*(speed^3))+(beta*(speed^2))+(ceta*speed))+delta)</f>
        <v>1.036458696114239</v>
      </c>
      <c r="V4288" s="8">
        <f t="shared" si="144"/>
        <v>74</v>
      </c>
    </row>
    <row r="4289" spans="1:28">
      <c r="A4289" s="34" t="s">
        <v>19</v>
      </c>
      <c r="B4289" s="34" t="s">
        <v>68</v>
      </c>
      <c r="C4289" s="5" t="s">
        <v>132</v>
      </c>
      <c r="D4289" s="35" t="s">
        <v>90</v>
      </c>
      <c r="E4289" s="36" t="s">
        <v>14</v>
      </c>
      <c r="F4289" s="37">
        <v>100</v>
      </c>
      <c r="G4289" s="38">
        <v>0.04</v>
      </c>
      <c r="H4289" s="34">
        <v>0.98963304268985797</v>
      </c>
      <c r="I4289" s="35">
        <v>0.58751081553292228</v>
      </c>
      <c r="J4289" s="35">
        <v>1.0142531570386135</v>
      </c>
      <c r="K4289" s="35">
        <v>-0.77148403158614787</v>
      </c>
      <c r="L4289" s="35">
        <v>0</v>
      </c>
      <c r="M4289" s="35">
        <v>0</v>
      </c>
      <c r="N4289" s="35">
        <v>0</v>
      </c>
      <c r="O4289" s="35">
        <v>0</v>
      </c>
      <c r="P4289" s="36">
        <v>12</v>
      </c>
      <c r="Q4289" s="37">
        <v>74</v>
      </c>
      <c r="R4289" s="36">
        <v>0</v>
      </c>
      <c r="S4289" s="39">
        <f t="shared" si="143"/>
        <v>74</v>
      </c>
      <c r="T4289" s="34" t="s">
        <v>29</v>
      </c>
      <c r="U4289" s="12">
        <f>((alpha*(beta^speed))*(speed^ceta))</f>
        <v>6.0501297606862632E-2</v>
      </c>
      <c r="V4289" s="8">
        <f t="shared" si="144"/>
        <v>74</v>
      </c>
      <c r="AB4289" s="41"/>
    </row>
    <row r="4290" spans="1:28">
      <c r="A4290" s="34" t="s">
        <v>19</v>
      </c>
      <c r="B4290" s="34" t="s">
        <v>68</v>
      </c>
      <c r="C4290" s="5" t="s">
        <v>132</v>
      </c>
      <c r="D4290" s="35" t="s">
        <v>90</v>
      </c>
      <c r="E4290" s="36" t="s">
        <v>18</v>
      </c>
      <c r="F4290" s="37">
        <v>100</v>
      </c>
      <c r="G4290" s="38">
        <v>0.04</v>
      </c>
      <c r="H4290" s="34">
        <v>0.97628539115184798</v>
      </c>
      <c r="I4290" s="35">
        <v>-3.1420409005485624E-8</v>
      </c>
      <c r="J4290" s="35">
        <v>5.302171558629704E-6</v>
      </c>
      <c r="K4290" s="35">
        <v>-3.9836745440014506E-4</v>
      </c>
      <c r="L4290" s="35">
        <v>1.8094554668103401E-2</v>
      </c>
      <c r="M4290" s="35">
        <v>0</v>
      </c>
      <c r="N4290" s="35">
        <v>0</v>
      </c>
      <c r="O4290" s="35">
        <v>0</v>
      </c>
      <c r="P4290" s="36">
        <v>12</v>
      </c>
      <c r="Q4290" s="37">
        <v>74</v>
      </c>
      <c r="R4290" s="36">
        <v>14</v>
      </c>
      <c r="S4290" s="39">
        <f t="shared" ref="S4290:S4353" si="145">V4290</f>
        <v>74</v>
      </c>
      <c r="T4290" s="34" t="s">
        <v>51</v>
      </c>
      <c r="U4290" s="12">
        <f>(((alpha*(speed^3))+(beta*(speed^2))+(ceta*speed))+delta)</f>
        <v>4.9177506787100173E-3</v>
      </c>
      <c r="V4290" s="8">
        <f t="shared" ref="V4290:V4353" si="146">IF($V$1&lt;P4290,P4290,IF($V$1&gt;Q4290,Q4290,$V$1))</f>
        <v>74</v>
      </c>
      <c r="AB4290" s="41"/>
    </row>
    <row r="4291" spans="1:28">
      <c r="A4291" s="34" t="s">
        <v>19</v>
      </c>
      <c r="B4291" s="34" t="s">
        <v>68</v>
      </c>
      <c r="C4291" s="5" t="s">
        <v>132</v>
      </c>
      <c r="D4291" s="35" t="s">
        <v>90</v>
      </c>
      <c r="E4291" s="36" t="s">
        <v>17</v>
      </c>
      <c r="F4291" s="37">
        <v>100</v>
      </c>
      <c r="G4291" s="38">
        <v>0.04</v>
      </c>
      <c r="H4291" s="34">
        <v>0.97568762299070733</v>
      </c>
      <c r="I4291" s="35">
        <v>6.7247503747257529</v>
      </c>
      <c r="J4291" s="35">
        <v>2.9251742947957737</v>
      </c>
      <c r="K4291" s="35">
        <v>-2.8503299560370378E-2</v>
      </c>
      <c r="L4291" s="35">
        <v>0</v>
      </c>
      <c r="M4291" s="35">
        <v>0</v>
      </c>
      <c r="N4291" s="35">
        <v>0</v>
      </c>
      <c r="O4291" s="35">
        <v>0</v>
      </c>
      <c r="P4291" s="36">
        <v>12</v>
      </c>
      <c r="Q4291" s="37">
        <v>74</v>
      </c>
      <c r="R4291" s="36">
        <v>13</v>
      </c>
      <c r="S4291" s="39">
        <f t="shared" si="145"/>
        <v>74</v>
      </c>
      <c r="T4291" s="34" t="s">
        <v>50</v>
      </c>
      <c r="U4291" s="12">
        <f>EXP((alpha+(beta/speed))+(ceta*LN(speed)))</f>
        <v>766.31989527034057</v>
      </c>
      <c r="V4291" s="8">
        <f t="shared" si="146"/>
        <v>74</v>
      </c>
    </row>
    <row r="4292" spans="1:28">
      <c r="A4292" s="34" t="s">
        <v>19</v>
      </c>
      <c r="B4292" s="34" t="s">
        <v>68</v>
      </c>
      <c r="C4292" s="5" t="s">
        <v>132</v>
      </c>
      <c r="D4292" s="35" t="s">
        <v>90</v>
      </c>
      <c r="E4292" s="36" t="s">
        <v>15</v>
      </c>
      <c r="F4292" s="37">
        <v>0</v>
      </c>
      <c r="G4292" s="38">
        <v>0.06</v>
      </c>
      <c r="H4292" s="34">
        <v>0.99519943861103766</v>
      </c>
      <c r="I4292" s="35">
        <v>7.4226535349773499</v>
      </c>
      <c r="J4292" s="35">
        <v>-0.40829130856642004</v>
      </c>
      <c r="K4292" s="35">
        <v>4487.7521189030767</v>
      </c>
      <c r="L4292" s="35">
        <v>-3.6186432012823966</v>
      </c>
      <c r="M4292" s="35">
        <v>0</v>
      </c>
      <c r="N4292" s="35">
        <v>0</v>
      </c>
      <c r="O4292" s="35">
        <v>0</v>
      </c>
      <c r="P4292" s="36">
        <v>12</v>
      </c>
      <c r="Q4292" s="37">
        <v>86</v>
      </c>
      <c r="R4292" s="36">
        <v>1</v>
      </c>
      <c r="S4292" s="39">
        <f t="shared" si="145"/>
        <v>86</v>
      </c>
      <c r="T4292" s="34" t="s">
        <v>30</v>
      </c>
      <c r="U4292" s="12">
        <f>((alpha*(speed^beta))+(ceta*(speed^delta)))</f>
        <v>1.2047085740475352</v>
      </c>
      <c r="V4292" s="8">
        <f t="shared" si="146"/>
        <v>86</v>
      </c>
    </row>
    <row r="4293" spans="1:28">
      <c r="A4293" s="34" t="s">
        <v>19</v>
      </c>
      <c r="B4293" s="34" t="s">
        <v>68</v>
      </c>
      <c r="C4293" s="5" t="s">
        <v>132</v>
      </c>
      <c r="D4293" s="35" t="s">
        <v>90</v>
      </c>
      <c r="E4293" s="36" t="s">
        <v>16</v>
      </c>
      <c r="F4293" s="37">
        <v>0</v>
      </c>
      <c r="G4293" s="38">
        <v>0.06</v>
      </c>
      <c r="H4293" s="34">
        <v>0.99815804397552521</v>
      </c>
      <c r="I4293" s="35">
        <v>0.49017727675906436</v>
      </c>
      <c r="J4293" s="35">
        <v>2.3384363226299674</v>
      </c>
      <c r="K4293" s="35">
        <v>20.092685804320396</v>
      </c>
      <c r="L4293" s="35">
        <v>8.8237161696909858</v>
      </c>
      <c r="M4293" s="35">
        <v>-0.1822646353927577</v>
      </c>
      <c r="N4293" s="35">
        <v>0</v>
      </c>
      <c r="O4293" s="35">
        <v>0</v>
      </c>
      <c r="P4293" s="36">
        <v>12</v>
      </c>
      <c r="Q4293" s="37">
        <v>86</v>
      </c>
      <c r="R4293" s="36">
        <v>10</v>
      </c>
      <c r="S4293" s="39">
        <f t="shared" si="145"/>
        <v>86</v>
      </c>
      <c r="T4293" s="34" t="s">
        <v>44</v>
      </c>
      <c r="U4293" s="12">
        <f>(alpha+(beta/(1+EXP((((-1)*ceta)+(delta*LN(speed)))+(epsilon*speed)))))</f>
        <v>0.55633788925662209</v>
      </c>
      <c r="V4293" s="8">
        <f t="shared" si="146"/>
        <v>86</v>
      </c>
    </row>
    <row r="4294" spans="1:28">
      <c r="A4294" s="34" t="s">
        <v>19</v>
      </c>
      <c r="B4294" s="34" t="s">
        <v>68</v>
      </c>
      <c r="C4294" s="5" t="s">
        <v>132</v>
      </c>
      <c r="D4294" s="35" t="s">
        <v>90</v>
      </c>
      <c r="E4294" s="36" t="s">
        <v>14</v>
      </c>
      <c r="F4294" s="37">
        <v>0</v>
      </c>
      <c r="G4294" s="38">
        <v>0.06</v>
      </c>
      <c r="H4294" s="34">
        <v>0.99617760709829584</v>
      </c>
      <c r="I4294" s="35">
        <v>0.72212819357799451</v>
      </c>
      <c r="J4294" s="35">
        <v>1.0145405526404738</v>
      </c>
      <c r="K4294" s="35">
        <v>-0.91578746968936142</v>
      </c>
      <c r="L4294" s="35">
        <v>0</v>
      </c>
      <c r="M4294" s="35">
        <v>0</v>
      </c>
      <c r="N4294" s="35">
        <v>0</v>
      </c>
      <c r="O4294" s="35">
        <v>0</v>
      </c>
      <c r="P4294" s="36">
        <v>12</v>
      </c>
      <c r="Q4294" s="37">
        <v>86</v>
      </c>
      <c r="R4294" s="36">
        <v>0</v>
      </c>
      <c r="S4294" s="39">
        <f t="shared" si="145"/>
        <v>86</v>
      </c>
      <c r="T4294" s="34" t="s">
        <v>29</v>
      </c>
      <c r="U4294" s="12">
        <f>((alpha*(beta^speed))*(speed^ceta))</f>
        <v>4.2285767064569033E-2</v>
      </c>
      <c r="V4294" s="8">
        <f t="shared" si="146"/>
        <v>86</v>
      </c>
    </row>
    <row r="4295" spans="1:28">
      <c r="A4295" s="34" t="s">
        <v>19</v>
      </c>
      <c r="B4295" s="34" t="s">
        <v>68</v>
      </c>
      <c r="C4295" s="5" t="s">
        <v>132</v>
      </c>
      <c r="D4295" s="35" t="s">
        <v>90</v>
      </c>
      <c r="E4295" s="36" t="s">
        <v>18</v>
      </c>
      <c r="F4295" s="37">
        <v>0</v>
      </c>
      <c r="G4295" s="38">
        <v>0.06</v>
      </c>
      <c r="H4295" s="34">
        <v>0.98062918276093092</v>
      </c>
      <c r="I4295" s="35">
        <v>-4.3506871155596686E-8</v>
      </c>
      <c r="J4295" s="35">
        <v>6.3571948658009774E-6</v>
      </c>
      <c r="K4295" s="35">
        <v>-3.3999584063331307E-4</v>
      </c>
      <c r="L4295" s="35">
        <v>1.4481775225960204E-2</v>
      </c>
      <c r="M4295" s="35">
        <v>0</v>
      </c>
      <c r="N4295" s="35">
        <v>0</v>
      </c>
      <c r="O4295" s="35">
        <v>0</v>
      </c>
      <c r="P4295" s="36">
        <v>12</v>
      </c>
      <c r="Q4295" s="37">
        <v>86</v>
      </c>
      <c r="R4295" s="36">
        <v>14</v>
      </c>
      <c r="S4295" s="39">
        <f t="shared" si="145"/>
        <v>86</v>
      </c>
      <c r="T4295" s="34" t="s">
        <v>51</v>
      </c>
      <c r="U4295" s="12">
        <f>(((alpha*(speed^3))+(beta*(speed^2))+(ceta*speed))+delta)</f>
        <v>4.5871397192151081E-3</v>
      </c>
      <c r="V4295" s="8">
        <f t="shared" si="146"/>
        <v>86</v>
      </c>
      <c r="AB4295" s="41"/>
    </row>
    <row r="4296" spans="1:28">
      <c r="A4296" s="34" t="s">
        <v>19</v>
      </c>
      <c r="B4296" s="34" t="s">
        <v>68</v>
      </c>
      <c r="C4296" s="5" t="s">
        <v>132</v>
      </c>
      <c r="D4296" s="35" t="s">
        <v>90</v>
      </c>
      <c r="E4296" s="36" t="s">
        <v>17</v>
      </c>
      <c r="F4296" s="37">
        <v>0</v>
      </c>
      <c r="G4296" s="38">
        <v>0.06</v>
      </c>
      <c r="H4296" s="34">
        <v>0.98579131948476384</v>
      </c>
      <c r="I4296" s="35">
        <v>3839.1510114569005</v>
      </c>
      <c r="J4296" s="35">
        <v>-0.86860851530593819</v>
      </c>
      <c r="K4296" s="35">
        <v>151.89770390774839</v>
      </c>
      <c r="L4296" s="35">
        <v>0.26306971234480636</v>
      </c>
      <c r="M4296" s="35">
        <v>0</v>
      </c>
      <c r="N4296" s="35">
        <v>0</v>
      </c>
      <c r="O4296" s="35">
        <v>0</v>
      </c>
      <c r="P4296" s="36">
        <v>12</v>
      </c>
      <c r="Q4296" s="37">
        <v>86</v>
      </c>
      <c r="R4296" s="36">
        <v>1</v>
      </c>
      <c r="S4296" s="39">
        <f t="shared" si="145"/>
        <v>86</v>
      </c>
      <c r="T4296" s="34" t="s">
        <v>30</v>
      </c>
      <c r="U4296" s="12">
        <f>((alpha*(speed^beta))+(ceta*(speed^delta)))</f>
        <v>570.44873070728966</v>
      </c>
      <c r="V4296" s="8">
        <f t="shared" si="146"/>
        <v>86</v>
      </c>
    </row>
    <row r="4297" spans="1:28">
      <c r="A4297" s="34" t="s">
        <v>19</v>
      </c>
      <c r="B4297" s="34" t="s">
        <v>68</v>
      </c>
      <c r="C4297" s="5" t="s">
        <v>132</v>
      </c>
      <c r="D4297" s="35" t="s">
        <v>90</v>
      </c>
      <c r="E4297" s="36" t="s">
        <v>15</v>
      </c>
      <c r="F4297" s="37">
        <v>50</v>
      </c>
      <c r="G4297" s="38">
        <v>0.06</v>
      </c>
      <c r="H4297" s="34">
        <v>0.98971692209981088</v>
      </c>
      <c r="I4297" s="35">
        <v>-2.5035259628344316E-5</v>
      </c>
      <c r="J4297" s="35">
        <v>3.6259011982916109E-3</v>
      </c>
      <c r="K4297" s="35">
        <v>-0.18568452506070712</v>
      </c>
      <c r="L4297" s="35">
        <v>5.2282789360584117</v>
      </c>
      <c r="M4297" s="35">
        <v>0</v>
      </c>
      <c r="N4297" s="35">
        <v>0</v>
      </c>
      <c r="O4297" s="35">
        <v>0</v>
      </c>
      <c r="P4297" s="36">
        <v>12</v>
      </c>
      <c r="Q4297" s="37">
        <v>72</v>
      </c>
      <c r="R4297" s="36">
        <v>14</v>
      </c>
      <c r="S4297" s="39">
        <f t="shared" si="145"/>
        <v>72</v>
      </c>
      <c r="T4297" s="34" t="s">
        <v>51</v>
      </c>
      <c r="U4297" s="12">
        <f>(((alpha*(speed^3))+(beta*(speed^2))+(ceta*speed))+delta)</f>
        <v>1.3113043578709496</v>
      </c>
      <c r="V4297" s="8">
        <f t="shared" si="146"/>
        <v>72</v>
      </c>
    </row>
    <row r="4298" spans="1:28">
      <c r="A4298" s="34" t="s">
        <v>19</v>
      </c>
      <c r="B4298" s="34" t="s">
        <v>68</v>
      </c>
      <c r="C4298" s="5" t="s">
        <v>132</v>
      </c>
      <c r="D4298" s="35" t="s">
        <v>90</v>
      </c>
      <c r="E4298" s="36" t="s">
        <v>16</v>
      </c>
      <c r="F4298" s="37">
        <v>50</v>
      </c>
      <c r="G4298" s="38">
        <v>0.06</v>
      </c>
      <c r="H4298" s="34">
        <v>0.95591808501611364</v>
      </c>
      <c r="I4298" s="35">
        <v>-1.7862642950290443E-6</v>
      </c>
      <c r="J4298" s="35">
        <v>5.7242322457287307E-4</v>
      </c>
      <c r="K4298" s="35">
        <v>-3.4691657541903058E-2</v>
      </c>
      <c r="L4298" s="35">
        <v>1.3335668520693988</v>
      </c>
      <c r="M4298" s="35">
        <v>0</v>
      </c>
      <c r="N4298" s="35">
        <v>0</v>
      </c>
      <c r="O4298" s="35">
        <v>0</v>
      </c>
      <c r="P4298" s="36">
        <v>12</v>
      </c>
      <c r="Q4298" s="37">
        <v>72</v>
      </c>
      <c r="R4298" s="36">
        <v>14</v>
      </c>
      <c r="S4298" s="39">
        <f t="shared" si="145"/>
        <v>72</v>
      </c>
      <c r="T4298" s="34" t="s">
        <v>51</v>
      </c>
      <c r="U4298" s="12">
        <f>(((alpha*(speed^3))+(beta*(speed^2))+(ceta*speed))+delta)</f>
        <v>1.1364899296471518</v>
      </c>
      <c r="V4298" s="8">
        <f t="shared" si="146"/>
        <v>72</v>
      </c>
    </row>
    <row r="4299" spans="1:28">
      <c r="A4299" s="34" t="s">
        <v>19</v>
      </c>
      <c r="B4299" s="34" t="s">
        <v>68</v>
      </c>
      <c r="C4299" s="5" t="s">
        <v>132</v>
      </c>
      <c r="D4299" s="35" t="s">
        <v>90</v>
      </c>
      <c r="E4299" s="36" t="s">
        <v>14</v>
      </c>
      <c r="F4299" s="37">
        <v>50</v>
      </c>
      <c r="G4299" s="38">
        <v>0.06</v>
      </c>
      <c r="H4299" s="34">
        <v>0.99260200220573414</v>
      </c>
      <c r="I4299" s="35">
        <v>0.53617245057050467</v>
      </c>
      <c r="J4299" s="35">
        <v>1.0137930676956726</v>
      </c>
      <c r="K4299" s="35">
        <v>-0.73641771421228142</v>
      </c>
      <c r="L4299" s="35">
        <v>0</v>
      </c>
      <c r="M4299" s="35">
        <v>0</v>
      </c>
      <c r="N4299" s="35">
        <v>0</v>
      </c>
      <c r="O4299" s="35">
        <v>0</v>
      </c>
      <c r="P4299" s="36">
        <v>12</v>
      </c>
      <c r="Q4299" s="37">
        <v>72</v>
      </c>
      <c r="R4299" s="36">
        <v>0</v>
      </c>
      <c r="S4299" s="39">
        <f t="shared" si="145"/>
        <v>72</v>
      </c>
      <c r="T4299" s="34" t="s">
        <v>29</v>
      </c>
      <c r="U4299" s="12">
        <f>((alpha*(beta^speed))*(speed^ceta))</f>
        <v>6.1642860274553568E-2</v>
      </c>
      <c r="V4299" s="8">
        <f t="shared" si="146"/>
        <v>72</v>
      </c>
      <c r="AB4299" s="41"/>
    </row>
    <row r="4300" spans="1:28">
      <c r="A4300" s="34" t="s">
        <v>19</v>
      </c>
      <c r="B4300" s="34" t="s">
        <v>68</v>
      </c>
      <c r="C4300" s="5" t="s">
        <v>132</v>
      </c>
      <c r="D4300" s="35" t="s">
        <v>90</v>
      </c>
      <c r="E4300" s="36" t="s">
        <v>18</v>
      </c>
      <c r="F4300" s="37">
        <v>50</v>
      </c>
      <c r="G4300" s="38">
        <v>0.06</v>
      </c>
      <c r="H4300" s="34">
        <v>0.976440119716938</v>
      </c>
      <c r="I4300" s="35">
        <v>-2.5655541912848093E-8</v>
      </c>
      <c r="J4300" s="35">
        <v>4.1667844196011799E-6</v>
      </c>
      <c r="K4300" s="35">
        <v>-3.4805428049954502E-4</v>
      </c>
      <c r="L4300" s="35">
        <v>1.8026103772341425E-2</v>
      </c>
      <c r="M4300" s="35">
        <v>0</v>
      </c>
      <c r="N4300" s="35">
        <v>0</v>
      </c>
      <c r="O4300" s="35">
        <v>0</v>
      </c>
      <c r="P4300" s="36">
        <v>12</v>
      </c>
      <c r="Q4300" s="37">
        <v>72</v>
      </c>
      <c r="R4300" s="36">
        <v>14</v>
      </c>
      <c r="S4300" s="39">
        <f t="shared" si="145"/>
        <v>72</v>
      </c>
      <c r="T4300" s="34" t="s">
        <v>51</v>
      </c>
      <c r="U4300" s="12">
        <f>(((alpha*(speed^3))+(beta*(speed^2))+(ceta*speed))+delta)</f>
        <v>4.9909262996999746E-3</v>
      </c>
      <c r="V4300" s="8">
        <f t="shared" si="146"/>
        <v>72</v>
      </c>
      <c r="AB4300" s="41"/>
    </row>
    <row r="4301" spans="1:28">
      <c r="A4301" s="34" t="s">
        <v>19</v>
      </c>
      <c r="B4301" s="34" t="s">
        <v>68</v>
      </c>
      <c r="C4301" s="5" t="s">
        <v>132</v>
      </c>
      <c r="D4301" s="35" t="s">
        <v>90</v>
      </c>
      <c r="E4301" s="36" t="s">
        <v>17</v>
      </c>
      <c r="F4301" s="37">
        <v>50</v>
      </c>
      <c r="G4301" s="38">
        <v>0.06</v>
      </c>
      <c r="H4301" s="34">
        <v>0.98631650575359475</v>
      </c>
      <c r="I4301" s="35">
        <v>6.5882798525483333</v>
      </c>
      <c r="J4301" s="35">
        <v>3.3511339043078014</v>
      </c>
      <c r="K4301" s="35">
        <v>1.2347567498441292E-2</v>
      </c>
      <c r="L4301" s="35">
        <v>0</v>
      </c>
      <c r="M4301" s="35">
        <v>0</v>
      </c>
      <c r="N4301" s="35">
        <v>0</v>
      </c>
      <c r="O4301" s="35">
        <v>0</v>
      </c>
      <c r="P4301" s="36">
        <v>12</v>
      </c>
      <c r="Q4301" s="37">
        <v>72</v>
      </c>
      <c r="R4301" s="36">
        <v>13</v>
      </c>
      <c r="S4301" s="39">
        <f t="shared" si="145"/>
        <v>72</v>
      </c>
      <c r="T4301" s="34" t="s">
        <v>50</v>
      </c>
      <c r="U4301" s="12">
        <f>EXP((alpha+(beta/speed))+(ceta*LN(speed)))</f>
        <v>802.41810710025334</v>
      </c>
      <c r="V4301" s="8">
        <f t="shared" si="146"/>
        <v>72</v>
      </c>
    </row>
    <row r="4302" spans="1:28">
      <c r="A4302" s="34" t="s">
        <v>19</v>
      </c>
      <c r="B4302" s="34" t="s">
        <v>68</v>
      </c>
      <c r="C4302" s="5" t="s">
        <v>132</v>
      </c>
      <c r="D4302" s="35" t="s">
        <v>90</v>
      </c>
      <c r="E4302" s="36" t="s">
        <v>15</v>
      </c>
      <c r="F4302" s="37">
        <v>100</v>
      </c>
      <c r="G4302" s="38">
        <v>0.06</v>
      </c>
      <c r="H4302" s="34">
        <v>0.99391854426565174</v>
      </c>
      <c r="I4302" s="35">
        <v>-3.7925200536583948E-5</v>
      </c>
      <c r="J4302" s="35">
        <v>4.8775549001351896E-3</v>
      </c>
      <c r="K4302" s="35">
        <v>-0.21441312189548645</v>
      </c>
      <c r="L4302" s="35">
        <v>5.7979774993175441</v>
      </c>
      <c r="M4302" s="35">
        <v>0</v>
      </c>
      <c r="N4302" s="35">
        <v>0</v>
      </c>
      <c r="O4302" s="35">
        <v>0</v>
      </c>
      <c r="P4302" s="36">
        <v>12</v>
      </c>
      <c r="Q4302" s="37">
        <v>55</v>
      </c>
      <c r="R4302" s="36">
        <v>14</v>
      </c>
      <c r="S4302" s="39">
        <f t="shared" si="145"/>
        <v>55</v>
      </c>
      <c r="T4302" s="34" t="s">
        <v>51</v>
      </c>
      <c r="U4302" s="12">
        <f>(((alpha*(speed^3))+(beta*(speed^2))+(ceta*speed))+delta)</f>
        <v>2.4500541287005833</v>
      </c>
      <c r="V4302" s="8">
        <f t="shared" si="146"/>
        <v>55</v>
      </c>
    </row>
    <row r="4303" spans="1:28">
      <c r="A4303" s="34" t="s">
        <v>19</v>
      </c>
      <c r="B4303" s="34" t="s">
        <v>68</v>
      </c>
      <c r="C4303" s="5" t="s">
        <v>132</v>
      </c>
      <c r="D4303" s="35" t="s">
        <v>90</v>
      </c>
      <c r="E4303" s="36" t="s">
        <v>16</v>
      </c>
      <c r="F4303" s="37">
        <v>100</v>
      </c>
      <c r="G4303" s="38">
        <v>0.06</v>
      </c>
      <c r="H4303" s="34">
        <v>0.97700020881600858</v>
      </c>
      <c r="I4303" s="35">
        <v>-6.0396242063350147E-6</v>
      </c>
      <c r="J4303" s="35">
        <v>1.1914966018917316E-3</v>
      </c>
      <c r="K4303" s="35">
        <v>-5.0287812929286566E-2</v>
      </c>
      <c r="L4303" s="35">
        <v>1.6535280110534323</v>
      </c>
      <c r="M4303" s="35">
        <v>0</v>
      </c>
      <c r="N4303" s="35">
        <v>0</v>
      </c>
      <c r="O4303" s="35">
        <v>0</v>
      </c>
      <c r="P4303" s="36">
        <v>12</v>
      </c>
      <c r="Q4303" s="37">
        <v>55</v>
      </c>
      <c r="R4303" s="36">
        <v>14</v>
      </c>
      <c r="S4303" s="39">
        <f t="shared" si="145"/>
        <v>55</v>
      </c>
      <c r="T4303" s="34" t="s">
        <v>51</v>
      </c>
      <c r="U4303" s="12">
        <f>(((alpha*(speed^3))+(beta*(speed^2))+(ceta*speed))+delta)</f>
        <v>1.4871330433361714</v>
      </c>
      <c r="V4303" s="8">
        <f t="shared" si="146"/>
        <v>55</v>
      </c>
    </row>
    <row r="4304" spans="1:28">
      <c r="A4304" s="34" t="s">
        <v>19</v>
      </c>
      <c r="B4304" s="34" t="s">
        <v>68</v>
      </c>
      <c r="C4304" s="5" t="s">
        <v>132</v>
      </c>
      <c r="D4304" s="35" t="s">
        <v>90</v>
      </c>
      <c r="E4304" s="36" t="s">
        <v>14</v>
      </c>
      <c r="F4304" s="37">
        <v>100</v>
      </c>
      <c r="G4304" s="38">
        <v>0.06</v>
      </c>
      <c r="H4304" s="34">
        <v>0.99519332223925461</v>
      </c>
      <c r="I4304" s="35">
        <v>-94423.312465515846</v>
      </c>
      <c r="J4304" s="35">
        <v>11132.492682448399</v>
      </c>
      <c r="K4304" s="35">
        <v>4.9687170006652224</v>
      </c>
      <c r="L4304" s="35">
        <v>0</v>
      </c>
      <c r="M4304" s="35">
        <v>0</v>
      </c>
      <c r="N4304" s="35">
        <v>0</v>
      </c>
      <c r="O4304" s="35">
        <v>0</v>
      </c>
      <c r="P4304" s="36">
        <v>12</v>
      </c>
      <c r="Q4304" s="37">
        <v>55</v>
      </c>
      <c r="R4304" s="36">
        <v>2</v>
      </c>
      <c r="S4304" s="39">
        <f t="shared" si="145"/>
        <v>55</v>
      </c>
      <c r="T4304" s="34" t="s">
        <v>31</v>
      </c>
      <c r="U4304" s="12">
        <f>((alpha+(beta*speed))^((-1)/ceta))</f>
        <v>7.0788312819517377E-2</v>
      </c>
      <c r="V4304" s="8">
        <f t="shared" si="146"/>
        <v>55</v>
      </c>
      <c r="AB4304" s="41"/>
    </row>
    <row r="4305" spans="1:28">
      <c r="A4305" s="34" t="s">
        <v>19</v>
      </c>
      <c r="B4305" s="34" t="s">
        <v>68</v>
      </c>
      <c r="C4305" s="5" t="s">
        <v>132</v>
      </c>
      <c r="D4305" s="35" t="s">
        <v>90</v>
      </c>
      <c r="E4305" s="36" t="s">
        <v>18</v>
      </c>
      <c r="F4305" s="37">
        <v>100</v>
      </c>
      <c r="G4305" s="38">
        <v>0.06</v>
      </c>
      <c r="H4305" s="34">
        <v>0.97974576039601569</v>
      </c>
      <c r="I4305" s="35">
        <v>3.5340022066327831E-2</v>
      </c>
      <c r="J4305" s="35">
        <v>0.98880447100109214</v>
      </c>
      <c r="K4305" s="35">
        <v>-0.25239523932251035</v>
      </c>
      <c r="L4305" s="35">
        <v>0</v>
      </c>
      <c r="M4305" s="35">
        <v>0</v>
      </c>
      <c r="N4305" s="35">
        <v>0</v>
      </c>
      <c r="O4305" s="35">
        <v>0</v>
      </c>
      <c r="P4305" s="36">
        <v>12</v>
      </c>
      <c r="Q4305" s="37">
        <v>55</v>
      </c>
      <c r="R4305" s="36">
        <v>0</v>
      </c>
      <c r="S4305" s="39">
        <f t="shared" si="145"/>
        <v>55</v>
      </c>
      <c r="T4305" s="34" t="s">
        <v>29</v>
      </c>
      <c r="U4305" s="12">
        <f>((alpha*(beta^speed))*(speed^ceta))</f>
        <v>6.9195960071906952E-3</v>
      </c>
      <c r="V4305" s="8">
        <f t="shared" si="146"/>
        <v>55</v>
      </c>
      <c r="AB4305" s="41"/>
    </row>
    <row r="4306" spans="1:28">
      <c r="A4306" s="34" t="s">
        <v>19</v>
      </c>
      <c r="B4306" s="34" t="s">
        <v>68</v>
      </c>
      <c r="C4306" s="5" t="s">
        <v>132</v>
      </c>
      <c r="D4306" s="35" t="s">
        <v>90</v>
      </c>
      <c r="E4306" s="36" t="s">
        <v>17</v>
      </c>
      <c r="F4306" s="37">
        <v>100</v>
      </c>
      <c r="G4306" s="38">
        <v>0.06</v>
      </c>
      <c r="H4306" s="34">
        <v>0.9851303919991089</v>
      </c>
      <c r="I4306" s="35">
        <v>-5.1485196006443362E-3</v>
      </c>
      <c r="J4306" s="35">
        <v>0.63903729929297226</v>
      </c>
      <c r="K4306" s="35">
        <v>-27.758920779510721</v>
      </c>
      <c r="L4306" s="35">
        <v>1499.5813549969837</v>
      </c>
      <c r="M4306" s="35">
        <v>0</v>
      </c>
      <c r="N4306" s="35">
        <v>0</v>
      </c>
      <c r="O4306" s="35">
        <v>0</v>
      </c>
      <c r="P4306" s="36">
        <v>12</v>
      </c>
      <c r="Q4306" s="37">
        <v>55</v>
      </c>
      <c r="R4306" s="36">
        <v>14</v>
      </c>
      <c r="S4306" s="39">
        <f t="shared" si="145"/>
        <v>55</v>
      </c>
      <c r="T4306" s="34" t="s">
        <v>51</v>
      </c>
      <c r="U4306" s="12">
        <f>(((alpha*(speed^3))+(beta*(speed^2))+(ceta*speed))+delta)</f>
        <v>1049.3435939279336</v>
      </c>
      <c r="V4306" s="8">
        <f t="shared" si="146"/>
        <v>55</v>
      </c>
    </row>
    <row r="4307" spans="1:28">
      <c r="A4307" s="34" t="s">
        <v>19</v>
      </c>
      <c r="B4307" s="34" t="s">
        <v>69</v>
      </c>
      <c r="C4307" s="5" t="s">
        <v>133</v>
      </c>
      <c r="D4307" s="35" t="s">
        <v>84</v>
      </c>
      <c r="E4307" s="36" t="s">
        <v>15</v>
      </c>
      <c r="F4307" s="37">
        <v>0</v>
      </c>
      <c r="G4307" s="38">
        <v>0</v>
      </c>
      <c r="H4307" s="34">
        <v>0.99071693576175868</v>
      </c>
      <c r="I4307" s="35">
        <v>10086.935056508768</v>
      </c>
      <c r="J4307" s="35">
        <v>-3.6780990077472109</v>
      </c>
      <c r="K4307" s="35">
        <v>25.284756068442306</v>
      </c>
      <c r="L4307" s="35">
        <v>-0.64464375860234768</v>
      </c>
      <c r="M4307" s="35">
        <v>0</v>
      </c>
      <c r="N4307" s="35">
        <v>0</v>
      </c>
      <c r="O4307" s="35">
        <v>0</v>
      </c>
      <c r="P4307" s="36">
        <v>12</v>
      </c>
      <c r="Q4307" s="37">
        <v>86</v>
      </c>
      <c r="R4307" s="36">
        <v>1</v>
      </c>
      <c r="S4307" s="39">
        <f t="shared" si="145"/>
        <v>86</v>
      </c>
      <c r="T4307" s="34" t="s">
        <v>30</v>
      </c>
      <c r="U4307" s="12">
        <f>((alpha*(speed^beta))+(ceta*(speed^delta)))</f>
        <v>1.432290228509177</v>
      </c>
      <c r="V4307" s="8">
        <f t="shared" si="146"/>
        <v>86</v>
      </c>
    </row>
    <row r="4308" spans="1:28">
      <c r="A4308" s="34" t="s">
        <v>19</v>
      </c>
      <c r="B4308" s="34" t="s">
        <v>69</v>
      </c>
      <c r="C4308" s="5" t="s">
        <v>133</v>
      </c>
      <c r="D4308" s="35" t="s">
        <v>84</v>
      </c>
      <c r="E4308" s="36" t="s">
        <v>16</v>
      </c>
      <c r="F4308" s="37">
        <v>0</v>
      </c>
      <c r="G4308" s="38">
        <v>0</v>
      </c>
      <c r="H4308" s="34">
        <v>0.98445673354844965</v>
      </c>
      <c r="I4308" s="35">
        <v>113.61503630008609</v>
      </c>
      <c r="J4308" s="35">
        <v>1.0086802367230305</v>
      </c>
      <c r="K4308" s="35">
        <v>-0.76040264090766374</v>
      </c>
      <c r="L4308" s="35">
        <v>0</v>
      </c>
      <c r="M4308" s="35">
        <v>0</v>
      </c>
      <c r="N4308" s="35">
        <v>0</v>
      </c>
      <c r="O4308" s="35">
        <v>0</v>
      </c>
      <c r="P4308" s="36">
        <v>12</v>
      </c>
      <c r="Q4308" s="37">
        <v>86</v>
      </c>
      <c r="R4308" s="36">
        <v>0</v>
      </c>
      <c r="S4308" s="39">
        <f t="shared" si="145"/>
        <v>86</v>
      </c>
      <c r="T4308" s="34" t="s">
        <v>29</v>
      </c>
      <c r="U4308" s="12">
        <f>((alpha*(beta^speed))*(speed^ceta))</f>
        <v>8.0768140781498357</v>
      </c>
      <c r="V4308" s="8">
        <f t="shared" si="146"/>
        <v>86</v>
      </c>
    </row>
    <row r="4309" spans="1:28">
      <c r="A4309" s="34" t="s">
        <v>19</v>
      </c>
      <c r="B4309" s="34" t="s">
        <v>69</v>
      </c>
      <c r="C4309" s="5" t="s">
        <v>133</v>
      </c>
      <c r="D4309" s="35" t="s">
        <v>84</v>
      </c>
      <c r="E4309" s="36" t="s">
        <v>14</v>
      </c>
      <c r="F4309" s="37">
        <v>0</v>
      </c>
      <c r="G4309" s="38">
        <v>0</v>
      </c>
      <c r="H4309" s="34">
        <v>0.99489961446446507</v>
      </c>
      <c r="I4309" s="35">
        <v>-8.7655072622280991E-2</v>
      </c>
      <c r="J4309" s="35">
        <v>3.4507229810358912E-2</v>
      </c>
      <c r="K4309" s="35">
        <v>1.3199806948398309</v>
      </c>
      <c r="L4309" s="35">
        <v>0</v>
      </c>
      <c r="M4309" s="35">
        <v>0</v>
      </c>
      <c r="N4309" s="35">
        <v>0</v>
      </c>
      <c r="O4309" s="35">
        <v>0</v>
      </c>
      <c r="P4309" s="36">
        <v>12</v>
      </c>
      <c r="Q4309" s="37">
        <v>86</v>
      </c>
      <c r="R4309" s="36">
        <v>2</v>
      </c>
      <c r="S4309" s="39">
        <f t="shared" si="145"/>
        <v>86</v>
      </c>
      <c r="T4309" s="34" t="s">
        <v>31</v>
      </c>
      <c r="U4309" s="12">
        <f>((alpha+(beta*speed))^((-1)/ceta))</f>
        <v>0.44871863240687093</v>
      </c>
      <c r="V4309" s="8">
        <f t="shared" si="146"/>
        <v>86</v>
      </c>
    </row>
    <row r="4310" spans="1:28">
      <c r="A4310" s="34" t="s">
        <v>19</v>
      </c>
      <c r="B4310" s="34" t="s">
        <v>69</v>
      </c>
      <c r="C4310" s="5" t="s">
        <v>133</v>
      </c>
      <c r="D4310" s="35" t="s">
        <v>84</v>
      </c>
      <c r="E4310" s="36" t="s">
        <v>18</v>
      </c>
      <c r="F4310" s="37">
        <v>0</v>
      </c>
      <c r="G4310" s="38">
        <v>0</v>
      </c>
      <c r="H4310" s="34">
        <v>0.99661060677683255</v>
      </c>
      <c r="I4310" s="35">
        <v>-0.78335492318156241</v>
      </c>
      <c r="J4310" s="35">
        <v>0.13779540786556282</v>
      </c>
      <c r="K4310" s="35">
        <v>1.8231105992516747</v>
      </c>
      <c r="L4310" s="35">
        <v>0</v>
      </c>
      <c r="M4310" s="35">
        <v>0</v>
      </c>
      <c r="N4310" s="35">
        <v>0</v>
      </c>
      <c r="O4310" s="35">
        <v>0</v>
      </c>
      <c r="P4310" s="36">
        <v>12</v>
      </c>
      <c r="Q4310" s="37">
        <v>86</v>
      </c>
      <c r="R4310" s="36">
        <v>2</v>
      </c>
      <c r="S4310" s="39">
        <f t="shared" si="145"/>
        <v>86</v>
      </c>
      <c r="T4310" s="34" t="s">
        <v>31</v>
      </c>
      <c r="U4310" s="12">
        <f>((alpha+(beta*speed))^((-1)/ceta))</f>
        <v>0.26750682366997774</v>
      </c>
      <c r="V4310" s="8">
        <f t="shared" si="146"/>
        <v>86</v>
      </c>
    </row>
    <row r="4311" spans="1:28">
      <c r="A4311" s="34" t="s">
        <v>19</v>
      </c>
      <c r="B4311" s="34" t="s">
        <v>69</v>
      </c>
      <c r="C4311" s="5" t="s">
        <v>133</v>
      </c>
      <c r="D4311" s="35" t="s">
        <v>84</v>
      </c>
      <c r="E4311" s="36" t="s">
        <v>17</v>
      </c>
      <c r="F4311" s="37">
        <v>0</v>
      </c>
      <c r="G4311" s="38">
        <v>0</v>
      </c>
      <c r="H4311" s="34">
        <v>0.99539734275380132</v>
      </c>
      <c r="I4311" s="35">
        <v>4462.2281774865551</v>
      </c>
      <c r="J4311" s="35">
        <v>1.0085247438639118</v>
      </c>
      <c r="K4311" s="35">
        <v>-0.85643575518468529</v>
      </c>
      <c r="L4311" s="35">
        <v>0</v>
      </c>
      <c r="M4311" s="35">
        <v>0</v>
      </c>
      <c r="N4311" s="35">
        <v>0</v>
      </c>
      <c r="O4311" s="35">
        <v>0</v>
      </c>
      <c r="P4311" s="36">
        <v>12</v>
      </c>
      <c r="Q4311" s="37">
        <v>86</v>
      </c>
      <c r="R4311" s="36">
        <v>0</v>
      </c>
      <c r="S4311" s="39">
        <f t="shared" si="145"/>
        <v>86</v>
      </c>
      <c r="T4311" s="34" t="s">
        <v>29</v>
      </c>
      <c r="U4311" s="12">
        <f>((alpha*(beta^speed))*(speed^ceta))</f>
        <v>204.09018421542919</v>
      </c>
      <c r="V4311" s="8">
        <f t="shared" si="146"/>
        <v>86</v>
      </c>
    </row>
    <row r="4312" spans="1:28">
      <c r="A4312" s="34" t="s">
        <v>19</v>
      </c>
      <c r="B4312" s="34" t="s">
        <v>69</v>
      </c>
      <c r="C4312" s="5" t="s">
        <v>133</v>
      </c>
      <c r="D4312" s="35" t="s">
        <v>84</v>
      </c>
      <c r="E4312" s="36" t="s">
        <v>15</v>
      </c>
      <c r="F4312" s="37">
        <v>50</v>
      </c>
      <c r="G4312" s="38">
        <v>0</v>
      </c>
      <c r="H4312" s="34">
        <v>0.97503495990131595</v>
      </c>
      <c r="I4312" s="35">
        <v>1.6875128466255291</v>
      </c>
      <c r="J4312" s="35">
        <v>52.002874944914751</v>
      </c>
      <c r="K4312" s="35">
        <v>-0.31066661929714628</v>
      </c>
      <c r="L4312" s="35">
        <v>0.66924565144475945</v>
      </c>
      <c r="M4312" s="35">
        <v>3.5030698096981158E-2</v>
      </c>
      <c r="N4312" s="35">
        <v>0</v>
      </c>
      <c r="O4312" s="35">
        <v>0</v>
      </c>
      <c r="P4312" s="36">
        <v>12</v>
      </c>
      <c r="Q4312" s="37">
        <v>86</v>
      </c>
      <c r="R4312" s="36">
        <v>10</v>
      </c>
      <c r="S4312" s="39">
        <f t="shared" si="145"/>
        <v>86</v>
      </c>
      <c r="T4312" s="34" t="s">
        <v>44</v>
      </c>
      <c r="U4312" s="12">
        <f>(alpha+(beta/(1+EXP((((-1)*ceta)+(delta*LN(speed)))+(epsilon*speed)))))</f>
        <v>1.7824170902806935</v>
      </c>
      <c r="V4312" s="8">
        <f t="shared" si="146"/>
        <v>86</v>
      </c>
    </row>
    <row r="4313" spans="1:28">
      <c r="A4313" s="34" t="s">
        <v>19</v>
      </c>
      <c r="B4313" s="34" t="s">
        <v>69</v>
      </c>
      <c r="C4313" s="5" t="s">
        <v>133</v>
      </c>
      <c r="D4313" s="35" t="s">
        <v>84</v>
      </c>
      <c r="E4313" s="36" t="s">
        <v>16</v>
      </c>
      <c r="F4313" s="37">
        <v>50</v>
      </c>
      <c r="G4313" s="38">
        <v>0</v>
      </c>
      <c r="H4313" s="34">
        <v>0.96718061880776285</v>
      </c>
      <c r="I4313" s="35">
        <v>93.434684492285953</v>
      </c>
      <c r="J4313" s="35">
        <v>1.0043561250735031</v>
      </c>
      <c r="K4313" s="35">
        <v>-0.60040255733429637</v>
      </c>
      <c r="L4313" s="35">
        <v>0</v>
      </c>
      <c r="M4313" s="35">
        <v>0</v>
      </c>
      <c r="N4313" s="35">
        <v>0</v>
      </c>
      <c r="O4313" s="35">
        <v>0</v>
      </c>
      <c r="P4313" s="36">
        <v>12</v>
      </c>
      <c r="Q4313" s="37">
        <v>86</v>
      </c>
      <c r="R4313" s="36">
        <v>0</v>
      </c>
      <c r="S4313" s="39">
        <f t="shared" si="145"/>
        <v>86</v>
      </c>
      <c r="T4313" s="34" t="s">
        <v>29</v>
      </c>
      <c r="U4313" s="12">
        <f>((alpha*(beta^speed))*(speed^ceta))</f>
        <v>9.3621435909999668</v>
      </c>
      <c r="V4313" s="8">
        <f t="shared" si="146"/>
        <v>86</v>
      </c>
    </row>
    <row r="4314" spans="1:28">
      <c r="A4314" s="34" t="s">
        <v>19</v>
      </c>
      <c r="B4314" s="34" t="s">
        <v>69</v>
      </c>
      <c r="C4314" s="5" t="s">
        <v>133</v>
      </c>
      <c r="D4314" s="35" t="s">
        <v>84</v>
      </c>
      <c r="E4314" s="36" t="s">
        <v>14</v>
      </c>
      <c r="F4314" s="37">
        <v>50</v>
      </c>
      <c r="G4314" s="38">
        <v>0</v>
      </c>
      <c r="H4314" s="34">
        <v>0.99358456530146411</v>
      </c>
      <c r="I4314" s="35">
        <v>-0.12924449600217697</v>
      </c>
      <c r="J4314" s="35">
        <v>3.9491562293883203E-2</v>
      </c>
      <c r="K4314" s="35">
        <v>1.3144191762108806</v>
      </c>
      <c r="L4314" s="35">
        <v>0</v>
      </c>
      <c r="M4314" s="35">
        <v>0</v>
      </c>
      <c r="N4314" s="35">
        <v>0</v>
      </c>
      <c r="O4314" s="35">
        <v>0</v>
      </c>
      <c r="P4314" s="36">
        <v>12</v>
      </c>
      <c r="Q4314" s="37">
        <v>86</v>
      </c>
      <c r="R4314" s="36">
        <v>2</v>
      </c>
      <c r="S4314" s="39">
        <f t="shared" si="145"/>
        <v>86</v>
      </c>
      <c r="T4314" s="34" t="s">
        <v>31</v>
      </c>
      <c r="U4314" s="12">
        <f>((alpha+(beta*speed))^((-1)/ceta))</f>
        <v>0.40629013064269337</v>
      </c>
      <c r="V4314" s="8">
        <f t="shared" si="146"/>
        <v>86</v>
      </c>
    </row>
    <row r="4315" spans="1:28">
      <c r="A4315" s="34" t="s">
        <v>19</v>
      </c>
      <c r="B4315" s="34" t="s">
        <v>69</v>
      </c>
      <c r="C4315" s="5" t="s">
        <v>133</v>
      </c>
      <c r="D4315" s="35" t="s">
        <v>84</v>
      </c>
      <c r="E4315" s="36" t="s">
        <v>18</v>
      </c>
      <c r="F4315" s="37">
        <v>50</v>
      </c>
      <c r="G4315" s="38">
        <v>0</v>
      </c>
      <c r="H4315" s="34">
        <v>0.99073795027528699</v>
      </c>
      <c r="I4315" s="35">
        <v>0.29995001304994917</v>
      </c>
      <c r="J4315" s="35">
        <v>7.748806264068671</v>
      </c>
      <c r="K4315" s="35">
        <v>-7.8863791508077853E-3</v>
      </c>
      <c r="L4315" s="35">
        <v>0.74551903416608456</v>
      </c>
      <c r="M4315" s="35">
        <v>2.6071199013642271E-2</v>
      </c>
      <c r="N4315" s="35">
        <v>0</v>
      </c>
      <c r="O4315" s="35">
        <v>0</v>
      </c>
      <c r="P4315" s="36">
        <v>12</v>
      </c>
      <c r="Q4315" s="37">
        <v>86</v>
      </c>
      <c r="R4315" s="36">
        <v>10</v>
      </c>
      <c r="S4315" s="39">
        <f t="shared" si="145"/>
        <v>86</v>
      </c>
      <c r="T4315" s="34" t="s">
        <v>44</v>
      </c>
      <c r="U4315" s="12">
        <f>(alpha+(beta/(1+EXP((((-1)*ceta)+(delta*LN(speed)))+(epsilon*speed)))))</f>
        <v>0.32934087261562978</v>
      </c>
      <c r="V4315" s="8">
        <f t="shared" si="146"/>
        <v>86</v>
      </c>
    </row>
    <row r="4316" spans="1:28">
      <c r="A4316" s="34" t="s">
        <v>19</v>
      </c>
      <c r="B4316" s="34" t="s">
        <v>69</v>
      </c>
      <c r="C4316" s="5" t="s">
        <v>133</v>
      </c>
      <c r="D4316" s="35" t="s">
        <v>84</v>
      </c>
      <c r="E4316" s="36" t="s">
        <v>17</v>
      </c>
      <c r="F4316" s="37">
        <v>50</v>
      </c>
      <c r="G4316" s="38">
        <v>0</v>
      </c>
      <c r="H4316" s="34">
        <v>0.99016381916843432</v>
      </c>
      <c r="I4316" s="35">
        <v>3884.1678821364426</v>
      </c>
      <c r="J4316" s="35">
        <v>1.0057844949108028</v>
      </c>
      <c r="K4316" s="35">
        <v>-0.7468949884117414</v>
      </c>
      <c r="L4316" s="35">
        <v>0</v>
      </c>
      <c r="M4316" s="35">
        <v>0</v>
      </c>
      <c r="N4316" s="35">
        <v>0</v>
      </c>
      <c r="O4316" s="35">
        <v>0</v>
      </c>
      <c r="P4316" s="36">
        <v>12</v>
      </c>
      <c r="Q4316" s="37">
        <v>86</v>
      </c>
      <c r="R4316" s="36">
        <v>0</v>
      </c>
      <c r="S4316" s="39">
        <f t="shared" si="145"/>
        <v>86</v>
      </c>
      <c r="T4316" s="34" t="s">
        <v>29</v>
      </c>
      <c r="U4316" s="12">
        <f>((alpha*(beta^speed))*(speed^ceta))</f>
        <v>229.01045802298313</v>
      </c>
      <c r="V4316" s="8">
        <f t="shared" si="146"/>
        <v>86</v>
      </c>
    </row>
    <row r="4317" spans="1:28">
      <c r="A4317" s="34" t="s">
        <v>19</v>
      </c>
      <c r="B4317" s="34" t="s">
        <v>69</v>
      </c>
      <c r="C4317" s="5" t="s">
        <v>133</v>
      </c>
      <c r="D4317" s="35" t="s">
        <v>84</v>
      </c>
      <c r="E4317" s="36" t="s">
        <v>15</v>
      </c>
      <c r="F4317" s="37">
        <v>100</v>
      </c>
      <c r="G4317" s="38">
        <v>0</v>
      </c>
      <c r="H4317" s="34">
        <v>0.95720525682925561</v>
      </c>
      <c r="I4317" s="35">
        <v>2.0493923791951465</v>
      </c>
      <c r="J4317" s="35">
        <v>11.959534442219196</v>
      </c>
      <c r="K4317" s="35">
        <v>0.56854600314736947</v>
      </c>
      <c r="L4317" s="35">
        <v>0.12283188649422923</v>
      </c>
      <c r="M4317" s="35">
        <v>7.4854573579511405E-2</v>
      </c>
      <c r="N4317" s="35">
        <v>0</v>
      </c>
      <c r="O4317" s="35">
        <v>0</v>
      </c>
      <c r="P4317" s="36">
        <v>12</v>
      </c>
      <c r="Q4317" s="37">
        <v>86</v>
      </c>
      <c r="R4317" s="36">
        <v>10</v>
      </c>
      <c r="S4317" s="39">
        <f t="shared" si="145"/>
        <v>86</v>
      </c>
      <c r="T4317" s="34" t="s">
        <v>44</v>
      </c>
      <c r="U4317" s="12">
        <f>(alpha+(beta/(1+EXP((((-1)*ceta)+(delta*LN(speed)))+(epsilon*speed)))))</f>
        <v>2.0689148701200639</v>
      </c>
      <c r="V4317" s="8">
        <f t="shared" si="146"/>
        <v>86</v>
      </c>
    </row>
    <row r="4318" spans="1:28">
      <c r="A4318" s="34" t="s">
        <v>19</v>
      </c>
      <c r="B4318" s="34" t="s">
        <v>69</v>
      </c>
      <c r="C4318" s="5" t="s">
        <v>133</v>
      </c>
      <c r="D4318" s="35" t="s">
        <v>84</v>
      </c>
      <c r="E4318" s="36" t="s">
        <v>16</v>
      </c>
      <c r="F4318" s="37">
        <v>100</v>
      </c>
      <c r="G4318" s="38">
        <v>0</v>
      </c>
      <c r="H4318" s="34">
        <v>0.9534251105912438</v>
      </c>
      <c r="I4318" s="35">
        <v>82.815871024876486</v>
      </c>
      <c r="J4318" s="35">
        <v>1.0007854015381306</v>
      </c>
      <c r="K4318" s="35">
        <v>-0.47848511954254752</v>
      </c>
      <c r="L4318" s="35">
        <v>0</v>
      </c>
      <c r="M4318" s="35">
        <v>0</v>
      </c>
      <c r="N4318" s="35">
        <v>0</v>
      </c>
      <c r="O4318" s="35">
        <v>0</v>
      </c>
      <c r="P4318" s="36">
        <v>12</v>
      </c>
      <c r="Q4318" s="37">
        <v>86</v>
      </c>
      <c r="R4318" s="36">
        <v>0</v>
      </c>
      <c r="S4318" s="39">
        <f t="shared" si="145"/>
        <v>86</v>
      </c>
      <c r="T4318" s="34" t="s">
        <v>29</v>
      </c>
      <c r="U4318" s="12">
        <f>((alpha*(beta^speed))*(speed^ceta))</f>
        <v>10.514958316001014</v>
      </c>
      <c r="V4318" s="8">
        <f t="shared" si="146"/>
        <v>86</v>
      </c>
    </row>
    <row r="4319" spans="1:28">
      <c r="A4319" s="34" t="s">
        <v>19</v>
      </c>
      <c r="B4319" s="34" t="s">
        <v>69</v>
      </c>
      <c r="C4319" s="5" t="s">
        <v>133</v>
      </c>
      <c r="D4319" s="35" t="s">
        <v>84</v>
      </c>
      <c r="E4319" s="36" t="s">
        <v>14</v>
      </c>
      <c r="F4319" s="37">
        <v>100</v>
      </c>
      <c r="G4319" s="38">
        <v>0</v>
      </c>
      <c r="H4319" s="34">
        <v>0.99359471541428901</v>
      </c>
      <c r="I4319" s="35">
        <v>-0.21333499804760819</v>
      </c>
      <c r="J4319" s="35">
        <v>4.5299700950041225E-2</v>
      </c>
      <c r="K4319" s="35">
        <v>1.4180294324621077</v>
      </c>
      <c r="L4319" s="35">
        <v>0</v>
      </c>
      <c r="M4319" s="35">
        <v>0</v>
      </c>
      <c r="N4319" s="35">
        <v>0</v>
      </c>
      <c r="O4319" s="35">
        <v>0</v>
      </c>
      <c r="P4319" s="36">
        <v>12</v>
      </c>
      <c r="Q4319" s="37">
        <v>86</v>
      </c>
      <c r="R4319" s="36">
        <v>2</v>
      </c>
      <c r="S4319" s="39">
        <f t="shared" si="145"/>
        <v>86</v>
      </c>
      <c r="T4319" s="34" t="s">
        <v>31</v>
      </c>
      <c r="U4319" s="12">
        <f>((alpha+(beta*speed))^((-1)/ceta))</f>
        <v>0.39880346688687485</v>
      </c>
      <c r="V4319" s="8">
        <f t="shared" si="146"/>
        <v>86</v>
      </c>
    </row>
    <row r="4320" spans="1:28">
      <c r="A4320" s="34" t="s">
        <v>19</v>
      </c>
      <c r="B4320" s="34" t="s">
        <v>69</v>
      </c>
      <c r="C4320" s="5" t="s">
        <v>133</v>
      </c>
      <c r="D4320" s="35" t="s">
        <v>84</v>
      </c>
      <c r="E4320" s="36" t="s">
        <v>18</v>
      </c>
      <c r="F4320" s="37">
        <v>100</v>
      </c>
      <c r="G4320" s="38">
        <v>0</v>
      </c>
      <c r="H4320" s="34">
        <v>0.98301510835284878</v>
      </c>
      <c r="I4320" s="35">
        <v>-4.5080246859726627E-6</v>
      </c>
      <c r="J4320" s="35">
        <v>8.7759409408942786E-4</v>
      </c>
      <c r="K4320" s="35">
        <v>-5.7900175700322028E-2</v>
      </c>
      <c r="L4320" s="35">
        <v>1.7128244815528584</v>
      </c>
      <c r="M4320" s="35">
        <v>0</v>
      </c>
      <c r="N4320" s="35">
        <v>0</v>
      </c>
      <c r="O4320" s="35">
        <v>0</v>
      </c>
      <c r="P4320" s="36">
        <v>12</v>
      </c>
      <c r="Q4320" s="37">
        <v>86</v>
      </c>
      <c r="R4320" s="36">
        <v>14</v>
      </c>
      <c r="S4320" s="39">
        <f t="shared" si="145"/>
        <v>86</v>
      </c>
      <c r="T4320" s="34" t="s">
        <v>51</v>
      </c>
      <c r="U4320" s="12">
        <f>(((alpha*(speed^3))+(beta*(speed^2))+(ceta*speed))+delta)</f>
        <v>0.35673914154954511</v>
      </c>
      <c r="V4320" s="8">
        <f t="shared" si="146"/>
        <v>86</v>
      </c>
    </row>
    <row r="4321" spans="1:22">
      <c r="A4321" s="34" t="s">
        <v>19</v>
      </c>
      <c r="B4321" s="34" t="s">
        <v>69</v>
      </c>
      <c r="C4321" s="5" t="s">
        <v>133</v>
      </c>
      <c r="D4321" s="35" t="s">
        <v>84</v>
      </c>
      <c r="E4321" s="36" t="s">
        <v>17</v>
      </c>
      <c r="F4321" s="37">
        <v>100</v>
      </c>
      <c r="G4321" s="38">
        <v>0</v>
      </c>
      <c r="H4321" s="34">
        <v>0.98208672949465892</v>
      </c>
      <c r="I4321" s="35">
        <v>3447.9508660055835</v>
      </c>
      <c r="J4321" s="35">
        <v>1.0034426511435039</v>
      </c>
      <c r="K4321" s="35">
        <v>-0.64918560055559693</v>
      </c>
      <c r="L4321" s="35">
        <v>0</v>
      </c>
      <c r="M4321" s="35">
        <v>0</v>
      </c>
      <c r="N4321" s="35">
        <v>0</v>
      </c>
      <c r="O4321" s="35">
        <v>0</v>
      </c>
      <c r="P4321" s="36">
        <v>12</v>
      </c>
      <c r="Q4321" s="37">
        <v>86</v>
      </c>
      <c r="R4321" s="36">
        <v>0</v>
      </c>
      <c r="S4321" s="39">
        <f t="shared" si="145"/>
        <v>86</v>
      </c>
      <c r="T4321" s="34" t="s">
        <v>29</v>
      </c>
      <c r="U4321" s="12">
        <f>((alpha*(beta^speed))*(speed^ceta))</f>
        <v>257.08243511005605</v>
      </c>
      <c r="V4321" s="8">
        <f t="shared" si="146"/>
        <v>86</v>
      </c>
    </row>
    <row r="4322" spans="1:22">
      <c r="A4322" s="34" t="s">
        <v>19</v>
      </c>
      <c r="B4322" s="34" t="s">
        <v>69</v>
      </c>
      <c r="C4322" s="5" t="s">
        <v>133</v>
      </c>
      <c r="D4322" s="35" t="s">
        <v>84</v>
      </c>
      <c r="E4322" s="36" t="s">
        <v>15</v>
      </c>
      <c r="F4322" s="37">
        <v>0</v>
      </c>
      <c r="G4322" s="38">
        <v>-0.06</v>
      </c>
      <c r="H4322" s="34">
        <v>0.99280635943725004</v>
      </c>
      <c r="I4322" s="35">
        <v>-0.37170059274484346</v>
      </c>
      <c r="J4322" s="35">
        <v>63.801933751120167</v>
      </c>
      <c r="K4322" s="35">
        <v>0.16993595242123422</v>
      </c>
      <c r="L4322" s="35">
        <v>1.1291564461419052</v>
      </c>
      <c r="M4322" s="35">
        <v>-1.5317180244676918E-3</v>
      </c>
      <c r="N4322" s="35">
        <v>0</v>
      </c>
      <c r="O4322" s="35">
        <v>0</v>
      </c>
      <c r="P4322" s="36">
        <v>12</v>
      </c>
      <c r="Q4322" s="37">
        <v>86</v>
      </c>
      <c r="R4322" s="36">
        <v>10</v>
      </c>
      <c r="S4322" s="39">
        <f t="shared" si="145"/>
        <v>86</v>
      </c>
      <c r="T4322" s="34" t="s">
        <v>44</v>
      </c>
      <c r="U4322" s="12">
        <f>(alpha+(beta/(1+EXP((((-1)*ceta)+(delta*LN(speed)))+(epsilon*speed)))))</f>
        <v>0.18763082866870151</v>
      </c>
      <c r="V4322" s="8">
        <f t="shared" si="146"/>
        <v>86</v>
      </c>
    </row>
    <row r="4323" spans="1:22">
      <c r="A4323" s="34" t="s">
        <v>19</v>
      </c>
      <c r="B4323" s="34" t="s">
        <v>69</v>
      </c>
      <c r="C4323" s="5" t="s">
        <v>133</v>
      </c>
      <c r="D4323" s="35" t="s">
        <v>84</v>
      </c>
      <c r="E4323" s="36" t="s">
        <v>16</v>
      </c>
      <c r="F4323" s="37">
        <v>0</v>
      </c>
      <c r="G4323" s="38">
        <v>-0.06</v>
      </c>
      <c r="H4323" s="34">
        <v>0.98914604874042034</v>
      </c>
      <c r="I4323" s="35">
        <v>-0.16372986333975637</v>
      </c>
      <c r="J4323" s="35">
        <v>78.858779100164568</v>
      </c>
      <c r="K4323" s="35">
        <v>0.7414456836898824</v>
      </c>
      <c r="L4323" s="35">
        <v>1.0491941243739191</v>
      </c>
      <c r="M4323" s="35">
        <v>1.5279253046626204E-2</v>
      </c>
      <c r="N4323" s="35">
        <v>0</v>
      </c>
      <c r="O4323" s="35">
        <v>0</v>
      </c>
      <c r="P4323" s="36">
        <v>12</v>
      </c>
      <c r="Q4323" s="37">
        <v>86</v>
      </c>
      <c r="R4323" s="36">
        <v>10</v>
      </c>
      <c r="S4323" s="39">
        <f t="shared" si="145"/>
        <v>86</v>
      </c>
      <c r="T4323" s="34" t="s">
        <v>44</v>
      </c>
      <c r="U4323" s="12">
        <f>(alpha+(beta/(1+EXP((((-1)*ceta)+(delta*LN(speed)))+(epsilon*speed)))))</f>
        <v>0.24954559997964371</v>
      </c>
      <c r="V4323" s="8">
        <f t="shared" si="146"/>
        <v>86</v>
      </c>
    </row>
    <row r="4324" spans="1:22">
      <c r="A4324" s="34" t="s">
        <v>19</v>
      </c>
      <c r="B4324" s="34" t="s">
        <v>69</v>
      </c>
      <c r="C4324" s="5" t="s">
        <v>133</v>
      </c>
      <c r="D4324" s="35" t="s">
        <v>84</v>
      </c>
      <c r="E4324" s="36" t="s">
        <v>14</v>
      </c>
      <c r="F4324" s="37">
        <v>0</v>
      </c>
      <c r="G4324" s="38">
        <v>-0.06</v>
      </c>
      <c r="H4324" s="34">
        <v>0.99620439433121499</v>
      </c>
      <c r="I4324" s="35">
        <v>20.820906795718852</v>
      </c>
      <c r="J4324" s="35">
        <v>0.99240051748800051</v>
      </c>
      <c r="K4324" s="35">
        <v>-0.98341251657736983</v>
      </c>
      <c r="L4324" s="35">
        <v>0</v>
      </c>
      <c r="M4324" s="35">
        <v>0</v>
      </c>
      <c r="N4324" s="35">
        <v>0</v>
      </c>
      <c r="O4324" s="35">
        <v>0</v>
      </c>
      <c r="P4324" s="36">
        <v>12</v>
      </c>
      <c r="Q4324" s="37">
        <v>86</v>
      </c>
      <c r="R4324" s="36">
        <v>0</v>
      </c>
      <c r="S4324" s="39">
        <f t="shared" si="145"/>
        <v>86</v>
      </c>
      <c r="T4324" s="34" t="s">
        <v>29</v>
      </c>
      <c r="U4324" s="12">
        <f>((alpha*(beta^speed))*(speed^ceta))</f>
        <v>0.13526022554015998</v>
      </c>
      <c r="V4324" s="8">
        <f t="shared" si="146"/>
        <v>86</v>
      </c>
    </row>
    <row r="4325" spans="1:22">
      <c r="A4325" s="34" t="s">
        <v>19</v>
      </c>
      <c r="B4325" s="34" t="s">
        <v>69</v>
      </c>
      <c r="C4325" s="5" t="s">
        <v>133</v>
      </c>
      <c r="D4325" s="35" t="s">
        <v>84</v>
      </c>
      <c r="E4325" s="36" t="s">
        <v>18</v>
      </c>
      <c r="F4325" s="37">
        <v>0</v>
      </c>
      <c r="G4325" s="38">
        <v>-0.06</v>
      </c>
      <c r="H4325" s="34">
        <v>0.99567403577249602</v>
      </c>
      <c r="I4325" s="35">
        <v>8.6088354575151236</v>
      </c>
      <c r="J4325" s="35">
        <v>0.99554992805250431</v>
      </c>
      <c r="K4325" s="35">
        <v>-0.92239075428863426</v>
      </c>
      <c r="L4325" s="35">
        <v>0</v>
      </c>
      <c r="M4325" s="35">
        <v>0</v>
      </c>
      <c r="N4325" s="35">
        <v>0</v>
      </c>
      <c r="O4325" s="35">
        <v>0</v>
      </c>
      <c r="P4325" s="36">
        <v>12</v>
      </c>
      <c r="Q4325" s="37">
        <v>86</v>
      </c>
      <c r="R4325" s="36">
        <v>0</v>
      </c>
      <c r="S4325" s="39">
        <f t="shared" si="145"/>
        <v>86</v>
      </c>
      <c r="T4325" s="34" t="s">
        <v>29</v>
      </c>
      <c r="U4325" s="12">
        <f>((alpha*(beta^speed))*(speed^ceta))</f>
        <v>9.6383527834791871E-2</v>
      </c>
      <c r="V4325" s="8">
        <f t="shared" si="146"/>
        <v>86</v>
      </c>
    </row>
    <row r="4326" spans="1:22">
      <c r="A4326" s="34" t="s">
        <v>19</v>
      </c>
      <c r="B4326" s="34" t="s">
        <v>69</v>
      </c>
      <c r="C4326" s="5" t="s">
        <v>133</v>
      </c>
      <c r="D4326" s="35" t="s">
        <v>84</v>
      </c>
      <c r="E4326" s="36" t="s">
        <v>17</v>
      </c>
      <c r="F4326" s="37">
        <v>0</v>
      </c>
      <c r="G4326" s="38">
        <v>-0.06</v>
      </c>
      <c r="H4326" s="34">
        <v>0.98992252676418224</v>
      </c>
      <c r="I4326" s="35">
        <v>12.755964088676073</v>
      </c>
      <c r="J4326" s="35">
        <v>-16.29780232043786</v>
      </c>
      <c r="K4326" s="35">
        <v>-2.2999766641547872</v>
      </c>
      <c r="L4326" s="35">
        <v>0</v>
      </c>
      <c r="M4326" s="35">
        <v>0</v>
      </c>
      <c r="N4326" s="35">
        <v>0</v>
      </c>
      <c r="O4326" s="35">
        <v>0</v>
      </c>
      <c r="P4326" s="36">
        <v>12</v>
      </c>
      <c r="Q4326" s="37">
        <v>86</v>
      </c>
      <c r="R4326" s="36">
        <v>13</v>
      </c>
      <c r="S4326" s="39">
        <f t="shared" si="145"/>
        <v>86</v>
      </c>
      <c r="T4326" s="34" t="s">
        <v>50</v>
      </c>
      <c r="U4326" s="12">
        <f>EXP((alpha+(beta/speed))+(ceta*LN(speed)))</f>
        <v>10.191559971069328</v>
      </c>
      <c r="V4326" s="8">
        <f t="shared" si="146"/>
        <v>86</v>
      </c>
    </row>
    <row r="4327" spans="1:22">
      <c r="A4327" s="34" t="s">
        <v>19</v>
      </c>
      <c r="B4327" s="34" t="s">
        <v>69</v>
      </c>
      <c r="C4327" s="5" t="s">
        <v>133</v>
      </c>
      <c r="D4327" s="35" t="s">
        <v>84</v>
      </c>
      <c r="E4327" s="36" t="s">
        <v>15</v>
      </c>
      <c r="F4327" s="37">
        <v>50</v>
      </c>
      <c r="G4327" s="38">
        <v>-0.06</v>
      </c>
      <c r="H4327" s="34">
        <v>0.99115423733260488</v>
      </c>
      <c r="I4327" s="35">
        <v>37.409544280562891</v>
      </c>
      <c r="J4327" s="35">
        <v>0.98209374958660645</v>
      </c>
      <c r="K4327" s="35">
        <v>-0.83785135039726022</v>
      </c>
      <c r="L4327" s="35">
        <v>0</v>
      </c>
      <c r="M4327" s="35">
        <v>0</v>
      </c>
      <c r="N4327" s="35">
        <v>0</v>
      </c>
      <c r="O4327" s="35">
        <v>0</v>
      </c>
      <c r="P4327" s="36">
        <v>12</v>
      </c>
      <c r="Q4327" s="37">
        <v>86</v>
      </c>
      <c r="R4327" s="36">
        <v>0</v>
      </c>
      <c r="S4327" s="39">
        <f t="shared" si="145"/>
        <v>86</v>
      </c>
      <c r="T4327" s="34" t="s">
        <v>29</v>
      </c>
      <c r="U4327" s="12">
        <f>((alpha*(beta^speed))*(speed^ceta))</f>
        <v>0.1893711093327641</v>
      </c>
      <c r="V4327" s="8">
        <f t="shared" si="146"/>
        <v>86</v>
      </c>
    </row>
    <row r="4328" spans="1:22">
      <c r="A4328" s="34" t="s">
        <v>19</v>
      </c>
      <c r="B4328" s="34" t="s">
        <v>69</v>
      </c>
      <c r="C4328" s="5" t="s">
        <v>133</v>
      </c>
      <c r="D4328" s="35" t="s">
        <v>84</v>
      </c>
      <c r="E4328" s="36" t="s">
        <v>16</v>
      </c>
      <c r="F4328" s="37">
        <v>50</v>
      </c>
      <c r="G4328" s="38">
        <v>-0.06</v>
      </c>
      <c r="H4328" s="34">
        <v>0.98371971872353325</v>
      </c>
      <c r="I4328" s="35">
        <v>64.337978384975671</v>
      </c>
      <c r="J4328" s="35">
        <v>0.97202127913197756</v>
      </c>
      <c r="K4328" s="35">
        <v>-0.69325203571315552</v>
      </c>
      <c r="L4328" s="35">
        <v>0</v>
      </c>
      <c r="M4328" s="35">
        <v>0</v>
      </c>
      <c r="N4328" s="35">
        <v>0</v>
      </c>
      <c r="O4328" s="35">
        <v>0</v>
      </c>
      <c r="P4328" s="36">
        <v>12</v>
      </c>
      <c r="Q4328" s="37">
        <v>86</v>
      </c>
      <c r="R4328" s="36">
        <v>0</v>
      </c>
      <c r="S4328" s="39">
        <f t="shared" si="145"/>
        <v>86</v>
      </c>
      <c r="T4328" s="34" t="s">
        <v>29</v>
      </c>
      <c r="U4328" s="12">
        <f>((alpha*(beta^speed))*(speed^ceta))</f>
        <v>0.25555762967458195</v>
      </c>
      <c r="V4328" s="8">
        <f t="shared" si="146"/>
        <v>86</v>
      </c>
    </row>
    <row r="4329" spans="1:22">
      <c r="A4329" s="34" t="s">
        <v>19</v>
      </c>
      <c r="B4329" s="34" t="s">
        <v>69</v>
      </c>
      <c r="C4329" s="5" t="s">
        <v>133</v>
      </c>
      <c r="D4329" s="35" t="s">
        <v>84</v>
      </c>
      <c r="E4329" s="36" t="s">
        <v>14</v>
      </c>
      <c r="F4329" s="37">
        <v>50</v>
      </c>
      <c r="G4329" s="38">
        <v>-0.06</v>
      </c>
      <c r="H4329" s="34">
        <v>0.99666663033795588</v>
      </c>
      <c r="I4329" s="35">
        <v>19.717852572965896</v>
      </c>
      <c r="J4329" s="35">
        <v>0.99287013220613973</v>
      </c>
      <c r="K4329" s="35">
        <v>-0.98615667279412866</v>
      </c>
      <c r="L4329" s="35">
        <v>0</v>
      </c>
      <c r="M4329" s="35">
        <v>0</v>
      </c>
      <c r="N4329" s="35">
        <v>0</v>
      </c>
      <c r="O4329" s="35">
        <v>0</v>
      </c>
      <c r="P4329" s="36">
        <v>12</v>
      </c>
      <c r="Q4329" s="37">
        <v>86</v>
      </c>
      <c r="R4329" s="36">
        <v>0</v>
      </c>
      <c r="S4329" s="39">
        <f t="shared" si="145"/>
        <v>86</v>
      </c>
      <c r="T4329" s="34" t="s">
        <v>29</v>
      </c>
      <c r="U4329" s="12">
        <f>((alpha*(beta^speed))*(speed^ceta))</f>
        <v>0.13179272657919699</v>
      </c>
      <c r="V4329" s="8">
        <f t="shared" si="146"/>
        <v>86</v>
      </c>
    </row>
    <row r="4330" spans="1:22">
      <c r="A4330" s="34" t="s">
        <v>19</v>
      </c>
      <c r="B4330" s="34" t="s">
        <v>69</v>
      </c>
      <c r="C4330" s="5" t="s">
        <v>133</v>
      </c>
      <c r="D4330" s="35" t="s">
        <v>84</v>
      </c>
      <c r="E4330" s="36" t="s">
        <v>18</v>
      </c>
      <c r="F4330" s="37">
        <v>50</v>
      </c>
      <c r="G4330" s="38">
        <v>-0.06</v>
      </c>
      <c r="H4330" s="34">
        <v>0.99550156641619059</v>
      </c>
      <c r="I4330" s="35">
        <v>7.2658577303768341</v>
      </c>
      <c r="J4330" s="35">
        <v>0.99371435369124128</v>
      </c>
      <c r="K4330" s="35">
        <v>-0.85552224004437405</v>
      </c>
      <c r="L4330" s="35">
        <v>0</v>
      </c>
      <c r="M4330" s="35">
        <v>0</v>
      </c>
      <c r="N4330" s="35">
        <v>0</v>
      </c>
      <c r="O4330" s="35">
        <v>0</v>
      </c>
      <c r="P4330" s="36">
        <v>12</v>
      </c>
      <c r="Q4330" s="37">
        <v>86</v>
      </c>
      <c r="R4330" s="36">
        <v>0</v>
      </c>
      <c r="S4330" s="39">
        <f t="shared" si="145"/>
        <v>86</v>
      </c>
      <c r="T4330" s="34" t="s">
        <v>29</v>
      </c>
      <c r="U4330" s="12">
        <f>((alpha*(beta^speed))*(speed^ceta))</f>
        <v>9.349208853663793E-2</v>
      </c>
      <c r="V4330" s="8">
        <f t="shared" si="146"/>
        <v>86</v>
      </c>
    </row>
    <row r="4331" spans="1:22">
      <c r="A4331" s="34" t="s">
        <v>19</v>
      </c>
      <c r="B4331" s="34" t="s">
        <v>69</v>
      </c>
      <c r="C4331" s="5" t="s">
        <v>133</v>
      </c>
      <c r="D4331" s="35" t="s">
        <v>84</v>
      </c>
      <c r="E4331" s="36" t="s">
        <v>17</v>
      </c>
      <c r="F4331" s="37">
        <v>50</v>
      </c>
      <c r="G4331" s="38">
        <v>-0.06</v>
      </c>
      <c r="H4331" s="34">
        <v>0.98707879531839637</v>
      </c>
      <c r="I4331" s="35">
        <v>13.094782133739745</v>
      </c>
      <c r="J4331" s="35">
        <v>-18.450994521006606</v>
      </c>
      <c r="K4331" s="35">
        <v>-2.3920871105640154</v>
      </c>
      <c r="L4331" s="35">
        <v>0</v>
      </c>
      <c r="M4331" s="35">
        <v>0</v>
      </c>
      <c r="N4331" s="35">
        <v>0</v>
      </c>
      <c r="O4331" s="35">
        <v>0</v>
      </c>
      <c r="P4331" s="36">
        <v>12</v>
      </c>
      <c r="Q4331" s="37">
        <v>86</v>
      </c>
      <c r="R4331" s="36">
        <v>13</v>
      </c>
      <c r="S4331" s="39">
        <f t="shared" si="145"/>
        <v>86</v>
      </c>
      <c r="T4331" s="34" t="s">
        <v>50</v>
      </c>
      <c r="U4331" s="12">
        <f>EXP((alpha+(beta/speed))+(ceta*LN(speed)))</f>
        <v>9.2539356108232393</v>
      </c>
      <c r="V4331" s="8">
        <f t="shared" si="146"/>
        <v>86</v>
      </c>
    </row>
    <row r="4332" spans="1:22">
      <c r="A4332" s="34" t="s">
        <v>19</v>
      </c>
      <c r="B4332" s="34" t="s">
        <v>69</v>
      </c>
      <c r="C4332" s="5" t="s">
        <v>133</v>
      </c>
      <c r="D4332" s="35" t="s">
        <v>84</v>
      </c>
      <c r="E4332" s="36" t="s">
        <v>15</v>
      </c>
      <c r="F4332" s="37">
        <v>100</v>
      </c>
      <c r="G4332" s="38">
        <v>-0.06</v>
      </c>
      <c r="H4332" s="34">
        <v>0.98916659196031498</v>
      </c>
      <c r="I4332" s="35">
        <v>7.2621402462311441E-2</v>
      </c>
      <c r="J4332" s="35">
        <v>20.238332735155367</v>
      </c>
      <c r="K4332" s="35">
        <v>0.94574002821885195</v>
      </c>
      <c r="L4332" s="35">
        <v>0.87638162200215031</v>
      </c>
      <c r="M4332" s="35">
        <v>2.428616419202357E-2</v>
      </c>
      <c r="N4332" s="35">
        <v>0</v>
      </c>
      <c r="O4332" s="35">
        <v>0</v>
      </c>
      <c r="P4332" s="36">
        <v>12</v>
      </c>
      <c r="Q4332" s="37">
        <v>86</v>
      </c>
      <c r="R4332" s="36">
        <v>10</v>
      </c>
      <c r="S4332" s="39">
        <f t="shared" si="145"/>
        <v>86</v>
      </c>
      <c r="T4332" s="34" t="s">
        <v>44</v>
      </c>
      <c r="U4332" s="12">
        <f>(alpha+(beta/(1+EXP((((-1)*ceta)+(delta*LN(speed)))+(epsilon*speed)))))</f>
        <v>0.20194849996842273</v>
      </c>
      <c r="V4332" s="8">
        <f t="shared" si="146"/>
        <v>86</v>
      </c>
    </row>
    <row r="4333" spans="1:22">
      <c r="A4333" s="34" t="s">
        <v>19</v>
      </c>
      <c r="B4333" s="34" t="s">
        <v>69</v>
      </c>
      <c r="C4333" s="5" t="s">
        <v>133</v>
      </c>
      <c r="D4333" s="35" t="s">
        <v>84</v>
      </c>
      <c r="E4333" s="36" t="s">
        <v>16</v>
      </c>
      <c r="F4333" s="37">
        <v>100</v>
      </c>
      <c r="G4333" s="38">
        <v>-0.06</v>
      </c>
      <c r="H4333" s="34">
        <v>0.97743734794934933</v>
      </c>
      <c r="I4333" s="35">
        <v>-0.43500446563514389</v>
      </c>
      <c r="J4333" s="35">
        <v>14.486220856259436</v>
      </c>
      <c r="K4333" s="35">
        <v>4.8958366550871446</v>
      </c>
      <c r="L4333" s="35">
        <v>1.8910253515724416</v>
      </c>
      <c r="M4333" s="35">
        <v>-6.4573382606283609E-3</v>
      </c>
      <c r="N4333" s="35">
        <v>0</v>
      </c>
      <c r="O4333" s="35">
        <v>0</v>
      </c>
      <c r="P4333" s="36">
        <v>12</v>
      </c>
      <c r="Q4333" s="37">
        <v>86</v>
      </c>
      <c r="R4333" s="36">
        <v>10</v>
      </c>
      <c r="S4333" s="39">
        <f t="shared" si="145"/>
        <v>86</v>
      </c>
      <c r="T4333" s="34" t="s">
        <v>44</v>
      </c>
      <c r="U4333" s="12">
        <f>(alpha+(beta/(1+EXP((((-1)*ceta)+(delta*LN(speed)))+(epsilon*speed)))))</f>
        <v>0.27049766004580006</v>
      </c>
      <c r="V4333" s="8">
        <f t="shared" si="146"/>
        <v>86</v>
      </c>
    </row>
    <row r="4334" spans="1:22">
      <c r="A4334" s="34" t="s">
        <v>19</v>
      </c>
      <c r="B4334" s="34" t="s">
        <v>69</v>
      </c>
      <c r="C4334" s="5" t="s">
        <v>133</v>
      </c>
      <c r="D4334" s="35" t="s">
        <v>84</v>
      </c>
      <c r="E4334" s="36" t="s">
        <v>14</v>
      </c>
      <c r="F4334" s="37">
        <v>100</v>
      </c>
      <c r="G4334" s="38">
        <v>-0.06</v>
      </c>
      <c r="H4334" s="34">
        <v>0.99690609359029336</v>
      </c>
      <c r="I4334" s="35">
        <v>18.658213018664433</v>
      </c>
      <c r="J4334" s="35">
        <v>0.99296123193844765</v>
      </c>
      <c r="K4334" s="35">
        <v>-0.97868896281760498</v>
      </c>
      <c r="L4334" s="35">
        <v>0</v>
      </c>
      <c r="M4334" s="35">
        <v>0</v>
      </c>
      <c r="N4334" s="35">
        <v>0</v>
      </c>
      <c r="O4334" s="35">
        <v>0</v>
      </c>
      <c r="P4334" s="36">
        <v>12</v>
      </c>
      <c r="Q4334" s="37">
        <v>86</v>
      </c>
      <c r="R4334" s="36">
        <v>0</v>
      </c>
      <c r="S4334" s="39">
        <f t="shared" si="145"/>
        <v>86</v>
      </c>
      <c r="T4334" s="34" t="s">
        <v>29</v>
      </c>
      <c r="U4334" s="12">
        <f>((alpha*(beta^speed))*(speed^ceta))</f>
        <v>0.12994959737318443</v>
      </c>
      <c r="V4334" s="8">
        <f t="shared" si="146"/>
        <v>86</v>
      </c>
    </row>
    <row r="4335" spans="1:22">
      <c r="A4335" s="34" t="s">
        <v>19</v>
      </c>
      <c r="B4335" s="34" t="s">
        <v>69</v>
      </c>
      <c r="C4335" s="5" t="s">
        <v>133</v>
      </c>
      <c r="D4335" s="35" t="s">
        <v>84</v>
      </c>
      <c r="E4335" s="36" t="s">
        <v>18</v>
      </c>
      <c r="F4335" s="37">
        <v>100</v>
      </c>
      <c r="G4335" s="38">
        <v>-0.06</v>
      </c>
      <c r="H4335" s="34">
        <v>0.9948842899909508</v>
      </c>
      <c r="I4335" s="35">
        <v>6.5127748184369443</v>
      </c>
      <c r="J4335" s="35">
        <v>0.99217913002873759</v>
      </c>
      <c r="K4335" s="35">
        <v>-0.8052934821474057</v>
      </c>
      <c r="L4335" s="35">
        <v>0</v>
      </c>
      <c r="M4335" s="35">
        <v>0</v>
      </c>
      <c r="N4335" s="35">
        <v>0</v>
      </c>
      <c r="O4335" s="35">
        <v>0</v>
      </c>
      <c r="P4335" s="36">
        <v>12</v>
      </c>
      <c r="Q4335" s="37">
        <v>86</v>
      </c>
      <c r="R4335" s="36">
        <v>0</v>
      </c>
      <c r="S4335" s="39">
        <f t="shared" si="145"/>
        <v>86</v>
      </c>
      <c r="T4335" s="34" t="s">
        <v>29</v>
      </c>
      <c r="U4335" s="12">
        <f>((alpha*(beta^speed))*(speed^ceta))</f>
        <v>9.1764479463038423E-2</v>
      </c>
      <c r="V4335" s="8">
        <f t="shared" si="146"/>
        <v>86</v>
      </c>
    </row>
    <row r="4336" spans="1:22">
      <c r="A4336" s="34" t="s">
        <v>19</v>
      </c>
      <c r="B4336" s="34" t="s">
        <v>69</v>
      </c>
      <c r="C4336" s="5" t="s">
        <v>133</v>
      </c>
      <c r="D4336" s="35" t="s">
        <v>84</v>
      </c>
      <c r="E4336" s="36" t="s">
        <v>17</v>
      </c>
      <c r="F4336" s="37">
        <v>100</v>
      </c>
      <c r="G4336" s="38">
        <v>-0.06</v>
      </c>
      <c r="H4336" s="34">
        <v>0.98372181742517517</v>
      </c>
      <c r="I4336" s="35">
        <v>13.395207944622927</v>
      </c>
      <c r="J4336" s="35">
        <v>-20.420011219930924</v>
      </c>
      <c r="K4336" s="35">
        <v>-2.462833420862907</v>
      </c>
      <c r="L4336" s="35">
        <v>0</v>
      </c>
      <c r="M4336" s="35">
        <v>0</v>
      </c>
      <c r="N4336" s="35">
        <v>0</v>
      </c>
      <c r="O4336" s="35">
        <v>0</v>
      </c>
      <c r="P4336" s="36">
        <v>12</v>
      </c>
      <c r="Q4336" s="37">
        <v>86</v>
      </c>
      <c r="R4336" s="36">
        <v>13</v>
      </c>
      <c r="S4336" s="39">
        <f t="shared" si="145"/>
        <v>86</v>
      </c>
      <c r="T4336" s="34" t="s">
        <v>50</v>
      </c>
      <c r="U4336" s="12">
        <f>EXP((alpha+(beta/speed))+(ceta*LN(speed)))</f>
        <v>8.9124623769376097</v>
      </c>
      <c r="V4336" s="8">
        <f t="shared" si="146"/>
        <v>86</v>
      </c>
    </row>
    <row r="4337" spans="1:22">
      <c r="A4337" s="34" t="s">
        <v>19</v>
      </c>
      <c r="B4337" s="34" t="s">
        <v>69</v>
      </c>
      <c r="C4337" s="5" t="s">
        <v>133</v>
      </c>
      <c r="D4337" s="35" t="s">
        <v>84</v>
      </c>
      <c r="E4337" s="36" t="s">
        <v>15</v>
      </c>
      <c r="F4337" s="37">
        <v>0</v>
      </c>
      <c r="G4337" s="38">
        <v>-0.04</v>
      </c>
      <c r="H4337" s="34">
        <v>0.99398708986640416</v>
      </c>
      <c r="I4337" s="35">
        <v>-0.45692293047975685</v>
      </c>
      <c r="J4337" s="35">
        <v>63.41576370852561</v>
      </c>
      <c r="K4337" s="35">
        <v>0.16957400576236592</v>
      </c>
      <c r="L4337" s="35">
        <v>1.0460040082937447</v>
      </c>
      <c r="M4337" s="35">
        <v>-5.4751845234111442E-4</v>
      </c>
      <c r="N4337" s="35">
        <v>0</v>
      </c>
      <c r="O4337" s="35">
        <v>0</v>
      </c>
      <c r="P4337" s="36">
        <v>12</v>
      </c>
      <c r="Q4337" s="37">
        <v>86</v>
      </c>
      <c r="R4337" s="36">
        <v>10</v>
      </c>
      <c r="S4337" s="39">
        <f t="shared" si="145"/>
        <v>86</v>
      </c>
      <c r="T4337" s="34" t="s">
        <v>44</v>
      </c>
      <c r="U4337" s="12">
        <f>(alpha+(beta/(1+EXP((((-1)*ceta)+(delta*LN(speed)))+(epsilon*speed)))))</f>
        <v>0.28050372409175994</v>
      </c>
      <c r="V4337" s="8">
        <f t="shared" si="146"/>
        <v>86</v>
      </c>
    </row>
    <row r="4338" spans="1:22">
      <c r="A4338" s="34" t="s">
        <v>19</v>
      </c>
      <c r="B4338" s="34" t="s">
        <v>69</v>
      </c>
      <c r="C4338" s="5" t="s">
        <v>133</v>
      </c>
      <c r="D4338" s="35" t="s">
        <v>84</v>
      </c>
      <c r="E4338" s="36" t="s">
        <v>16</v>
      </c>
      <c r="F4338" s="37">
        <v>0</v>
      </c>
      <c r="G4338" s="38">
        <v>-0.04</v>
      </c>
      <c r="H4338" s="34">
        <v>0.9851920017870085</v>
      </c>
      <c r="I4338" s="35">
        <v>76.908099491705983</v>
      </c>
      <c r="J4338" s="35">
        <v>0.97730236022070838</v>
      </c>
      <c r="K4338" s="35">
        <v>-0.66447208643789857</v>
      </c>
      <c r="L4338" s="35">
        <v>0</v>
      </c>
      <c r="M4338" s="35">
        <v>0</v>
      </c>
      <c r="N4338" s="35">
        <v>0</v>
      </c>
      <c r="O4338" s="35">
        <v>0</v>
      </c>
      <c r="P4338" s="36">
        <v>12</v>
      </c>
      <c r="Q4338" s="37">
        <v>86</v>
      </c>
      <c r="R4338" s="36">
        <v>0</v>
      </c>
      <c r="S4338" s="39">
        <f t="shared" si="145"/>
        <v>86</v>
      </c>
      <c r="T4338" s="34" t="s">
        <v>29</v>
      </c>
      <c r="U4338" s="12">
        <f>((alpha*(beta^speed))*(speed^ceta))</f>
        <v>0.55340279937396319</v>
      </c>
      <c r="V4338" s="8">
        <f t="shared" si="146"/>
        <v>86</v>
      </c>
    </row>
    <row r="4339" spans="1:22">
      <c r="A4339" s="34" t="s">
        <v>19</v>
      </c>
      <c r="B4339" s="34" t="s">
        <v>69</v>
      </c>
      <c r="C4339" s="5" t="s">
        <v>133</v>
      </c>
      <c r="D4339" s="35" t="s">
        <v>84</v>
      </c>
      <c r="E4339" s="36" t="s">
        <v>14</v>
      </c>
      <c r="F4339" s="37">
        <v>0</v>
      </c>
      <c r="G4339" s="38">
        <v>-0.04</v>
      </c>
      <c r="H4339" s="34">
        <v>0.99574307423913955</v>
      </c>
      <c r="I4339" s="35">
        <v>-0.13141224728458922</v>
      </c>
      <c r="J4339" s="35">
        <v>25.786788087007679</v>
      </c>
      <c r="K4339" s="35">
        <v>6.5012271060107679E-2</v>
      </c>
      <c r="L4339" s="35">
        <v>1.0265678600256956</v>
      </c>
      <c r="M4339" s="35">
        <v>-2.2988255333882823E-4</v>
      </c>
      <c r="N4339" s="35">
        <v>0</v>
      </c>
      <c r="O4339" s="35">
        <v>0</v>
      </c>
      <c r="P4339" s="36">
        <v>12</v>
      </c>
      <c r="Q4339" s="37">
        <v>86</v>
      </c>
      <c r="R4339" s="36">
        <v>10</v>
      </c>
      <c r="S4339" s="39">
        <f t="shared" si="145"/>
        <v>86</v>
      </c>
      <c r="T4339" s="34" t="s">
        <v>44</v>
      </c>
      <c r="U4339" s="12">
        <f>(alpha+(beta/(1+EXP((((-1)*ceta)+(delta*LN(speed)))+(epsilon*speed)))))</f>
        <v>0.15531418055800539</v>
      </c>
      <c r="V4339" s="8">
        <f t="shared" si="146"/>
        <v>86</v>
      </c>
    </row>
    <row r="4340" spans="1:22">
      <c r="A4340" s="34" t="s">
        <v>19</v>
      </c>
      <c r="B4340" s="34" t="s">
        <v>69</v>
      </c>
      <c r="C4340" s="5" t="s">
        <v>133</v>
      </c>
      <c r="D4340" s="35" t="s">
        <v>84</v>
      </c>
      <c r="E4340" s="36" t="s">
        <v>18</v>
      </c>
      <c r="F4340" s="37">
        <v>0</v>
      </c>
      <c r="G4340" s="38">
        <v>-0.04</v>
      </c>
      <c r="H4340" s="34">
        <v>0.99583011594199822</v>
      </c>
      <c r="I4340" s="35">
        <v>8.4542560256943009</v>
      </c>
      <c r="J4340" s="35">
        <v>0.99422658926994323</v>
      </c>
      <c r="K4340" s="35">
        <v>-0.87379837504016244</v>
      </c>
      <c r="L4340" s="35">
        <v>0</v>
      </c>
      <c r="M4340" s="35">
        <v>0</v>
      </c>
      <c r="N4340" s="35">
        <v>0</v>
      </c>
      <c r="O4340" s="35">
        <v>0</v>
      </c>
      <c r="P4340" s="36">
        <v>12</v>
      </c>
      <c r="Q4340" s="37">
        <v>86</v>
      </c>
      <c r="R4340" s="36">
        <v>0</v>
      </c>
      <c r="S4340" s="39">
        <f t="shared" si="145"/>
        <v>86</v>
      </c>
      <c r="T4340" s="34" t="s">
        <v>29</v>
      </c>
      <c r="U4340" s="12">
        <f>((alpha*(beta^speed))*(speed^ceta))</f>
        <v>0.10482283976230378</v>
      </c>
      <c r="V4340" s="8">
        <f t="shared" si="146"/>
        <v>86</v>
      </c>
    </row>
    <row r="4341" spans="1:22">
      <c r="A4341" s="34" t="s">
        <v>19</v>
      </c>
      <c r="B4341" s="34" t="s">
        <v>69</v>
      </c>
      <c r="C4341" s="5" t="s">
        <v>133</v>
      </c>
      <c r="D4341" s="35" t="s">
        <v>84</v>
      </c>
      <c r="E4341" s="36" t="s">
        <v>17</v>
      </c>
      <c r="F4341" s="37">
        <v>0</v>
      </c>
      <c r="G4341" s="38">
        <v>-0.04</v>
      </c>
      <c r="H4341" s="34">
        <v>0.98851307453694637</v>
      </c>
      <c r="I4341" s="35">
        <v>2744.914263468529</v>
      </c>
      <c r="J4341" s="35">
        <v>0.97541267594991887</v>
      </c>
      <c r="K4341" s="35">
        <v>-0.68880712803809196</v>
      </c>
      <c r="L4341" s="35">
        <v>0</v>
      </c>
      <c r="M4341" s="35">
        <v>0</v>
      </c>
      <c r="N4341" s="35">
        <v>0</v>
      </c>
      <c r="O4341" s="35">
        <v>0</v>
      </c>
      <c r="P4341" s="36">
        <v>12</v>
      </c>
      <c r="Q4341" s="37">
        <v>86</v>
      </c>
      <c r="R4341" s="36">
        <v>0</v>
      </c>
      <c r="S4341" s="39">
        <f t="shared" si="145"/>
        <v>86</v>
      </c>
      <c r="T4341" s="34" t="s">
        <v>29</v>
      </c>
      <c r="U4341" s="12">
        <f>((alpha*(beta^speed))*(speed^ceta))</f>
        <v>15.004946277974096</v>
      </c>
      <c r="V4341" s="8">
        <f t="shared" si="146"/>
        <v>86</v>
      </c>
    </row>
    <row r="4342" spans="1:22">
      <c r="A4342" s="34" t="s">
        <v>19</v>
      </c>
      <c r="B4342" s="34" t="s">
        <v>69</v>
      </c>
      <c r="C4342" s="5" t="s">
        <v>133</v>
      </c>
      <c r="D4342" s="35" t="s">
        <v>84</v>
      </c>
      <c r="E4342" s="36" t="s">
        <v>15</v>
      </c>
      <c r="F4342" s="37">
        <v>50</v>
      </c>
      <c r="G4342" s="38">
        <v>-0.04</v>
      </c>
      <c r="H4342" s="34">
        <v>0.99050236931864066</v>
      </c>
      <c r="I4342" s="35">
        <v>31.650015420099159</v>
      </c>
      <c r="J4342" s="35">
        <v>0.97986539050552446</v>
      </c>
      <c r="K4342" s="35">
        <v>-0.6920583284165357</v>
      </c>
      <c r="L4342" s="35">
        <v>0</v>
      </c>
      <c r="M4342" s="35">
        <v>0</v>
      </c>
      <c r="N4342" s="35">
        <v>0</v>
      </c>
      <c r="O4342" s="35">
        <v>0</v>
      </c>
      <c r="P4342" s="36">
        <v>12</v>
      </c>
      <c r="Q4342" s="37">
        <v>86</v>
      </c>
      <c r="R4342" s="36">
        <v>0</v>
      </c>
      <c r="S4342" s="39">
        <f t="shared" si="145"/>
        <v>86</v>
      </c>
      <c r="T4342" s="34" t="s">
        <v>29</v>
      </c>
      <c r="U4342" s="12">
        <f>((alpha*(beta^speed))*(speed^ceta))</f>
        <v>0.25229006071658666</v>
      </c>
      <c r="V4342" s="8">
        <f t="shared" si="146"/>
        <v>86</v>
      </c>
    </row>
    <row r="4343" spans="1:22">
      <c r="A4343" s="34" t="s">
        <v>19</v>
      </c>
      <c r="B4343" s="34" t="s">
        <v>69</v>
      </c>
      <c r="C4343" s="5" t="s">
        <v>133</v>
      </c>
      <c r="D4343" s="35" t="s">
        <v>84</v>
      </c>
      <c r="E4343" s="36" t="s">
        <v>16</v>
      </c>
      <c r="F4343" s="37">
        <v>50</v>
      </c>
      <c r="G4343" s="38">
        <v>-0.04</v>
      </c>
      <c r="H4343" s="34">
        <v>0.97526802596389095</v>
      </c>
      <c r="I4343" s="35">
        <v>-2.0326494040659444</v>
      </c>
      <c r="J4343" s="35">
        <v>48.039550122600446</v>
      </c>
      <c r="K4343" s="35">
        <v>1.497570582936288</v>
      </c>
      <c r="L4343" s="35">
        <v>1.0028971956049355</v>
      </c>
      <c r="M4343" s="35">
        <v>-5.9436819538755555E-5</v>
      </c>
      <c r="N4343" s="35">
        <v>0</v>
      </c>
      <c r="O4343" s="35">
        <v>0</v>
      </c>
      <c r="P4343" s="36">
        <v>12</v>
      </c>
      <c r="Q4343" s="37">
        <v>86</v>
      </c>
      <c r="R4343" s="36">
        <v>10</v>
      </c>
      <c r="S4343" s="39">
        <f t="shared" si="145"/>
        <v>86</v>
      </c>
      <c r="T4343" s="34" t="s">
        <v>44</v>
      </c>
      <c r="U4343" s="12">
        <f>(alpha+(beta/(1+EXP((((-1)*ceta)+(delta*LN(speed)))+(epsilon*speed)))))</f>
        <v>0.32380489308249549</v>
      </c>
      <c r="V4343" s="8">
        <f t="shared" si="146"/>
        <v>86</v>
      </c>
    </row>
    <row r="4344" spans="1:22">
      <c r="A4344" s="34" t="s">
        <v>19</v>
      </c>
      <c r="B4344" s="34" t="s">
        <v>69</v>
      </c>
      <c r="C4344" s="5" t="s">
        <v>133</v>
      </c>
      <c r="D4344" s="35" t="s">
        <v>84</v>
      </c>
      <c r="E4344" s="36" t="s">
        <v>14</v>
      </c>
      <c r="F4344" s="37">
        <v>50</v>
      </c>
      <c r="G4344" s="38">
        <v>-0.04</v>
      </c>
      <c r="H4344" s="34">
        <v>0.99622635388036396</v>
      </c>
      <c r="I4344" s="35">
        <v>-0.12904238216308744</v>
      </c>
      <c r="J4344" s="35">
        <v>24.155176623749586</v>
      </c>
      <c r="K4344" s="35">
        <v>0.12560758711068873</v>
      </c>
      <c r="L4344" s="35">
        <v>1.0433405207244366</v>
      </c>
      <c r="M4344" s="35">
        <v>-3.7562405202725801E-4</v>
      </c>
      <c r="N4344" s="35">
        <v>0</v>
      </c>
      <c r="O4344" s="35">
        <v>0</v>
      </c>
      <c r="P4344" s="36">
        <v>12</v>
      </c>
      <c r="Q4344" s="37">
        <v>86</v>
      </c>
      <c r="R4344" s="36">
        <v>10</v>
      </c>
      <c r="S4344" s="39">
        <f t="shared" si="145"/>
        <v>86</v>
      </c>
      <c r="T4344" s="34" t="s">
        <v>44</v>
      </c>
      <c r="U4344" s="12">
        <f>(alpha+(beta/(1+EXP((((-1)*ceta)+(delta*LN(speed)))+(epsilon*speed)))))</f>
        <v>0.13912206328017784</v>
      </c>
      <c r="V4344" s="8">
        <f t="shared" si="146"/>
        <v>86</v>
      </c>
    </row>
    <row r="4345" spans="1:22">
      <c r="A4345" s="34" t="s">
        <v>19</v>
      </c>
      <c r="B4345" s="34" t="s">
        <v>69</v>
      </c>
      <c r="C4345" s="5" t="s">
        <v>133</v>
      </c>
      <c r="D4345" s="35" t="s">
        <v>84</v>
      </c>
      <c r="E4345" s="36" t="s">
        <v>18</v>
      </c>
      <c r="F4345" s="37">
        <v>50</v>
      </c>
      <c r="G4345" s="38">
        <v>-0.04</v>
      </c>
      <c r="H4345" s="34">
        <v>0.99416978250033539</v>
      </c>
      <c r="I4345" s="35">
        <v>6.7189300834838592</v>
      </c>
      <c r="J4345" s="35">
        <v>0.99135464870627388</v>
      </c>
      <c r="K4345" s="35">
        <v>-0.77700440420347094</v>
      </c>
      <c r="L4345" s="35">
        <v>0</v>
      </c>
      <c r="M4345" s="35">
        <v>0</v>
      </c>
      <c r="N4345" s="35">
        <v>0</v>
      </c>
      <c r="O4345" s="35">
        <v>0</v>
      </c>
      <c r="P4345" s="36">
        <v>12</v>
      </c>
      <c r="Q4345" s="37">
        <v>86</v>
      </c>
      <c r="R4345" s="36">
        <v>0</v>
      </c>
      <c r="S4345" s="39">
        <f t="shared" si="145"/>
        <v>86</v>
      </c>
      <c r="T4345" s="34" t="s">
        <v>29</v>
      </c>
      <c r="U4345" s="12">
        <f>((alpha*(beta^speed))*(speed^ceta))</f>
        <v>9.9973382342661676E-2</v>
      </c>
      <c r="V4345" s="8">
        <f t="shared" si="146"/>
        <v>86</v>
      </c>
    </row>
    <row r="4346" spans="1:22">
      <c r="A4346" s="34" t="s">
        <v>19</v>
      </c>
      <c r="B4346" s="34" t="s">
        <v>69</v>
      </c>
      <c r="C4346" s="5" t="s">
        <v>133</v>
      </c>
      <c r="D4346" s="35" t="s">
        <v>84</v>
      </c>
      <c r="E4346" s="36" t="s">
        <v>17</v>
      </c>
      <c r="F4346" s="37">
        <v>50</v>
      </c>
      <c r="G4346" s="38">
        <v>-0.04</v>
      </c>
      <c r="H4346" s="34">
        <v>0.98325127605406404</v>
      </c>
      <c r="I4346" s="35">
        <v>1961.0319056656408</v>
      </c>
      <c r="J4346" s="35">
        <v>0.96937418826982447</v>
      </c>
      <c r="K4346" s="35">
        <v>-0.53412383779003414</v>
      </c>
      <c r="L4346" s="35">
        <v>0</v>
      </c>
      <c r="M4346" s="35">
        <v>0</v>
      </c>
      <c r="N4346" s="35">
        <v>0</v>
      </c>
      <c r="O4346" s="35">
        <v>0</v>
      </c>
      <c r="P4346" s="36">
        <v>12</v>
      </c>
      <c r="Q4346" s="37">
        <v>86</v>
      </c>
      <c r="R4346" s="36">
        <v>0</v>
      </c>
      <c r="S4346" s="39">
        <f t="shared" si="145"/>
        <v>86</v>
      </c>
      <c r="T4346" s="34" t="s">
        <v>29</v>
      </c>
      <c r="U4346" s="12">
        <f>((alpha*(beta^speed))*(speed^ceta))</f>
        <v>12.516639696049792</v>
      </c>
      <c r="V4346" s="8">
        <f t="shared" si="146"/>
        <v>86</v>
      </c>
    </row>
    <row r="4347" spans="1:22">
      <c r="A4347" s="34" t="s">
        <v>19</v>
      </c>
      <c r="B4347" s="34" t="s">
        <v>69</v>
      </c>
      <c r="C4347" s="5" t="s">
        <v>133</v>
      </c>
      <c r="D4347" s="35" t="s">
        <v>84</v>
      </c>
      <c r="E4347" s="36" t="s">
        <v>15</v>
      </c>
      <c r="F4347" s="37">
        <v>100</v>
      </c>
      <c r="G4347" s="38">
        <v>-0.04</v>
      </c>
      <c r="H4347" s="34">
        <v>0.98770175448126318</v>
      </c>
      <c r="I4347" s="35">
        <v>23.430262980002531</v>
      </c>
      <c r="J4347" s="35">
        <v>0.97439051265616594</v>
      </c>
      <c r="K4347" s="35">
        <v>-0.54020452623016324</v>
      </c>
      <c r="L4347" s="35">
        <v>0</v>
      </c>
      <c r="M4347" s="35">
        <v>0</v>
      </c>
      <c r="N4347" s="35">
        <v>0</v>
      </c>
      <c r="O4347" s="35">
        <v>0</v>
      </c>
      <c r="P4347" s="36">
        <v>12</v>
      </c>
      <c r="Q4347" s="37">
        <v>86</v>
      </c>
      <c r="R4347" s="36">
        <v>0</v>
      </c>
      <c r="S4347" s="39">
        <f t="shared" si="145"/>
        <v>86</v>
      </c>
      <c r="T4347" s="34" t="s">
        <v>29</v>
      </c>
      <c r="U4347" s="12">
        <f>((alpha*(beta^speed))*(speed^ceta))</f>
        <v>0.22687903242776861</v>
      </c>
      <c r="V4347" s="8">
        <f t="shared" si="146"/>
        <v>86</v>
      </c>
    </row>
    <row r="4348" spans="1:22">
      <c r="A4348" s="34" t="s">
        <v>19</v>
      </c>
      <c r="B4348" s="34" t="s">
        <v>69</v>
      </c>
      <c r="C4348" s="5" t="s">
        <v>133</v>
      </c>
      <c r="D4348" s="35" t="s">
        <v>84</v>
      </c>
      <c r="E4348" s="36" t="s">
        <v>16</v>
      </c>
      <c r="F4348" s="37">
        <v>100</v>
      </c>
      <c r="G4348" s="38">
        <v>-0.04</v>
      </c>
      <c r="H4348" s="34">
        <v>0.96410529632463671</v>
      </c>
      <c r="I4348" s="35">
        <v>-1.8597316091688789</v>
      </c>
      <c r="J4348" s="35">
        <v>25.674511420829631</v>
      </c>
      <c r="K4348" s="35">
        <v>3.0929314117694564</v>
      </c>
      <c r="L4348" s="35">
        <v>1.2523970280958727</v>
      </c>
      <c r="M4348" s="35">
        <v>-1.3669484204713665E-3</v>
      </c>
      <c r="N4348" s="35">
        <v>0</v>
      </c>
      <c r="O4348" s="35">
        <v>0</v>
      </c>
      <c r="P4348" s="36">
        <v>12</v>
      </c>
      <c r="Q4348" s="37">
        <v>86</v>
      </c>
      <c r="R4348" s="36">
        <v>10</v>
      </c>
      <c r="S4348" s="39">
        <f t="shared" si="145"/>
        <v>86</v>
      </c>
      <c r="T4348" s="34" t="s">
        <v>44</v>
      </c>
      <c r="U4348" s="12">
        <f>(alpha+(beta/(1+EXP((((-1)*ceta)+(delta*LN(speed)))+(epsilon*speed)))))</f>
        <v>0.33893214984628006</v>
      </c>
      <c r="V4348" s="8">
        <f t="shared" si="146"/>
        <v>86</v>
      </c>
    </row>
    <row r="4349" spans="1:22">
      <c r="A4349" s="34" t="s">
        <v>19</v>
      </c>
      <c r="B4349" s="34" t="s">
        <v>69</v>
      </c>
      <c r="C4349" s="5" t="s">
        <v>133</v>
      </c>
      <c r="D4349" s="35" t="s">
        <v>84</v>
      </c>
      <c r="E4349" s="36" t="s">
        <v>14</v>
      </c>
      <c r="F4349" s="37">
        <v>100</v>
      </c>
      <c r="G4349" s="38">
        <v>-0.04</v>
      </c>
      <c r="H4349" s="34">
        <v>0.99661741881264387</v>
      </c>
      <c r="I4349" s="35">
        <v>-0.1168145937401858</v>
      </c>
      <c r="J4349" s="35">
        <v>23.571473703596968</v>
      </c>
      <c r="K4349" s="35">
        <v>0.14186936555806293</v>
      </c>
      <c r="L4349" s="35">
        <v>1.0580955036291215</v>
      </c>
      <c r="M4349" s="35">
        <v>-5.0829642702788569E-4</v>
      </c>
      <c r="N4349" s="35">
        <v>0</v>
      </c>
      <c r="O4349" s="35">
        <v>0</v>
      </c>
      <c r="P4349" s="36">
        <v>12</v>
      </c>
      <c r="Q4349" s="37">
        <v>86</v>
      </c>
      <c r="R4349" s="36">
        <v>10</v>
      </c>
      <c r="S4349" s="39">
        <f t="shared" si="145"/>
        <v>86</v>
      </c>
      <c r="T4349" s="34" t="s">
        <v>44</v>
      </c>
      <c r="U4349" s="12">
        <f>(alpha+(beta/(1+EXP((((-1)*ceta)+(delta*LN(speed)))+(epsilon*speed)))))</f>
        <v>0.1352036054315168</v>
      </c>
      <c r="V4349" s="8">
        <f t="shared" si="146"/>
        <v>86</v>
      </c>
    </row>
    <row r="4350" spans="1:22">
      <c r="A4350" s="34" t="s">
        <v>19</v>
      </c>
      <c r="B4350" s="34" t="s">
        <v>69</v>
      </c>
      <c r="C4350" s="5" t="s">
        <v>133</v>
      </c>
      <c r="D4350" s="35" t="s">
        <v>84</v>
      </c>
      <c r="E4350" s="36" t="s">
        <v>18</v>
      </c>
      <c r="F4350" s="37">
        <v>100</v>
      </c>
      <c r="G4350" s="38">
        <v>-0.04</v>
      </c>
      <c r="H4350" s="34">
        <v>0.99270653912669593</v>
      </c>
      <c r="I4350" s="35">
        <v>5.648823792808324</v>
      </c>
      <c r="J4350" s="35">
        <v>0.98839259142230307</v>
      </c>
      <c r="K4350" s="35">
        <v>-0.68797396241781728</v>
      </c>
      <c r="L4350" s="35">
        <v>0</v>
      </c>
      <c r="M4350" s="35">
        <v>0</v>
      </c>
      <c r="N4350" s="35">
        <v>0</v>
      </c>
      <c r="O4350" s="35">
        <v>0</v>
      </c>
      <c r="P4350" s="36">
        <v>12</v>
      </c>
      <c r="Q4350" s="37">
        <v>86</v>
      </c>
      <c r="R4350" s="36">
        <v>0</v>
      </c>
      <c r="S4350" s="39">
        <f t="shared" si="145"/>
        <v>86</v>
      </c>
      <c r="T4350" s="34" t="s">
        <v>29</v>
      </c>
      <c r="U4350" s="12">
        <f>((alpha*(beta^speed))*(speed^ceta))</f>
        <v>9.6607060495277244E-2</v>
      </c>
      <c r="V4350" s="8">
        <f t="shared" si="146"/>
        <v>86</v>
      </c>
    </row>
    <row r="4351" spans="1:22">
      <c r="A4351" s="34" t="s">
        <v>19</v>
      </c>
      <c r="B4351" s="34" t="s">
        <v>69</v>
      </c>
      <c r="C4351" s="5" t="s">
        <v>133</v>
      </c>
      <c r="D4351" s="35" t="s">
        <v>84</v>
      </c>
      <c r="E4351" s="36" t="s">
        <v>17</v>
      </c>
      <c r="F4351" s="37">
        <v>100</v>
      </c>
      <c r="G4351" s="38">
        <v>-0.04</v>
      </c>
      <c r="H4351" s="34">
        <v>0.97754023080558083</v>
      </c>
      <c r="I4351" s="35">
        <v>1550.1374568348226</v>
      </c>
      <c r="J4351" s="35">
        <v>0.96611961303892191</v>
      </c>
      <c r="K4351" s="35">
        <v>-0.42468357980091287</v>
      </c>
      <c r="L4351" s="35">
        <v>0</v>
      </c>
      <c r="M4351" s="35">
        <v>0</v>
      </c>
      <c r="N4351" s="35">
        <v>0</v>
      </c>
      <c r="O4351" s="35">
        <v>0</v>
      </c>
      <c r="P4351" s="36">
        <v>12</v>
      </c>
      <c r="Q4351" s="37">
        <v>86</v>
      </c>
      <c r="R4351" s="36">
        <v>0</v>
      </c>
      <c r="S4351" s="39">
        <f t="shared" si="145"/>
        <v>86</v>
      </c>
      <c r="T4351" s="34" t="s">
        <v>29</v>
      </c>
      <c r="U4351" s="12">
        <f>((alpha*(beta^speed))*(speed^ceta))</f>
        <v>12.063623507048391</v>
      </c>
      <c r="V4351" s="8">
        <f t="shared" si="146"/>
        <v>86</v>
      </c>
    </row>
    <row r="4352" spans="1:22">
      <c r="A4352" s="34" t="s">
        <v>19</v>
      </c>
      <c r="B4352" s="34" t="s">
        <v>69</v>
      </c>
      <c r="C4352" s="5" t="s">
        <v>133</v>
      </c>
      <c r="D4352" s="35" t="s">
        <v>84</v>
      </c>
      <c r="E4352" s="36" t="s">
        <v>15</v>
      </c>
      <c r="F4352" s="37">
        <v>0</v>
      </c>
      <c r="G4352" s="38">
        <v>-0.02</v>
      </c>
      <c r="H4352" s="34">
        <v>0.99275285829692039</v>
      </c>
      <c r="I4352" s="35">
        <v>0.93594588618526453</v>
      </c>
      <c r="J4352" s="35">
        <v>77.023888451623151</v>
      </c>
      <c r="K4352" s="35">
        <v>-7.9018269355194168E-2</v>
      </c>
      <c r="L4352" s="35">
        <v>0.96685266082265786</v>
      </c>
      <c r="M4352" s="35">
        <v>2.5043262158604293E-2</v>
      </c>
      <c r="N4352" s="35">
        <v>0</v>
      </c>
      <c r="O4352" s="35">
        <v>0</v>
      </c>
      <c r="P4352" s="36">
        <v>12</v>
      </c>
      <c r="Q4352" s="37">
        <v>86</v>
      </c>
      <c r="R4352" s="36">
        <v>10</v>
      </c>
      <c r="S4352" s="39">
        <f t="shared" si="145"/>
        <v>86</v>
      </c>
      <c r="T4352" s="34" t="s">
        <v>44</v>
      </c>
      <c r="U4352" s="12">
        <f>(alpha+(beta/(1+EXP((((-1)*ceta)+(delta*LN(speed)))+(epsilon*speed)))))</f>
        <v>1.0471080735470071</v>
      </c>
      <c r="V4352" s="8">
        <f t="shared" si="146"/>
        <v>86</v>
      </c>
    </row>
    <row r="4353" spans="1:22">
      <c r="A4353" s="34" t="s">
        <v>19</v>
      </c>
      <c r="B4353" s="34" t="s">
        <v>69</v>
      </c>
      <c r="C4353" s="5" t="s">
        <v>133</v>
      </c>
      <c r="D4353" s="35" t="s">
        <v>84</v>
      </c>
      <c r="E4353" s="36" t="s">
        <v>16</v>
      </c>
      <c r="F4353" s="37">
        <v>0</v>
      </c>
      <c r="G4353" s="38">
        <v>-0.02</v>
      </c>
      <c r="H4353" s="34">
        <v>0.98431494936604613</v>
      </c>
      <c r="I4353" s="35">
        <v>2.2463701038434238</v>
      </c>
      <c r="J4353" s="35">
        <v>203.70571128945213</v>
      </c>
      <c r="K4353" s="35">
        <v>-0.58624969562390017</v>
      </c>
      <c r="L4353" s="35">
        <v>0.75472175550671172</v>
      </c>
      <c r="M4353" s="35">
        <v>2.257754219323934E-2</v>
      </c>
      <c r="N4353" s="35">
        <v>0</v>
      </c>
      <c r="O4353" s="35">
        <v>0</v>
      </c>
      <c r="P4353" s="36">
        <v>12</v>
      </c>
      <c r="Q4353" s="37">
        <v>86</v>
      </c>
      <c r="R4353" s="36">
        <v>10</v>
      </c>
      <c r="S4353" s="39">
        <f t="shared" si="145"/>
        <v>86</v>
      </c>
      <c r="T4353" s="34" t="s">
        <v>44</v>
      </c>
      <c r="U4353" s="12">
        <f>(alpha+(beta/(1+EXP((((-1)*ceta)+(delta*LN(speed)))+(epsilon*speed)))))</f>
        <v>2.8086257042011677</v>
      </c>
      <c r="V4353" s="8">
        <f t="shared" si="146"/>
        <v>86</v>
      </c>
    </row>
    <row r="4354" spans="1:22">
      <c r="A4354" s="34" t="s">
        <v>19</v>
      </c>
      <c r="B4354" s="34" t="s">
        <v>69</v>
      </c>
      <c r="C4354" s="5" t="s">
        <v>133</v>
      </c>
      <c r="D4354" s="35" t="s">
        <v>84</v>
      </c>
      <c r="E4354" s="36" t="s">
        <v>14</v>
      </c>
      <c r="F4354" s="37">
        <v>0</v>
      </c>
      <c r="G4354" s="38">
        <v>-0.02</v>
      </c>
      <c r="H4354" s="34">
        <v>0.99631442137166493</v>
      </c>
      <c r="I4354" s="35">
        <v>-4.0546840763794847E-2</v>
      </c>
      <c r="J4354" s="35">
        <v>4.4391868527899468E-2</v>
      </c>
      <c r="K4354" s="35">
        <v>-1.2789165421114873E-4</v>
      </c>
      <c r="L4354" s="35">
        <v>0</v>
      </c>
      <c r="M4354" s="35">
        <v>0</v>
      </c>
      <c r="N4354" s="35">
        <v>0</v>
      </c>
      <c r="O4354" s="35">
        <v>0</v>
      </c>
      <c r="P4354" s="36">
        <v>12</v>
      </c>
      <c r="Q4354" s="37">
        <v>86</v>
      </c>
      <c r="R4354" s="36">
        <v>5</v>
      </c>
      <c r="S4354" s="39">
        <f t="shared" ref="S4354:S4417" si="147">V4354</f>
        <v>86</v>
      </c>
      <c r="T4354" s="34" t="s">
        <v>36</v>
      </c>
      <c r="U4354" s="12">
        <f>(1/(((ceta*(speed^2))+(beta*speed))+alpha))</f>
        <v>0.35319874003365653</v>
      </c>
      <c r="V4354" s="8">
        <f t="shared" ref="V4354:V4417" si="148">IF($V$1&lt;P4354,P4354,IF($V$1&gt;Q4354,Q4354,$V$1))</f>
        <v>86</v>
      </c>
    </row>
    <row r="4355" spans="1:22">
      <c r="A4355" s="34" t="s">
        <v>19</v>
      </c>
      <c r="B4355" s="34" t="s">
        <v>69</v>
      </c>
      <c r="C4355" s="5" t="s">
        <v>133</v>
      </c>
      <c r="D4355" s="35" t="s">
        <v>84</v>
      </c>
      <c r="E4355" s="36" t="s">
        <v>18</v>
      </c>
      <c r="F4355" s="37">
        <v>0</v>
      </c>
      <c r="G4355" s="38">
        <v>-0.02</v>
      </c>
      <c r="H4355" s="34">
        <v>0.99619769872681496</v>
      </c>
      <c r="I4355" s="35">
        <v>-0.29712128447054614</v>
      </c>
      <c r="J4355" s="35">
        <v>0.1099613583847583</v>
      </c>
      <c r="K4355" s="35">
        <v>1.281587431479253</v>
      </c>
      <c r="L4355" s="35">
        <v>0</v>
      </c>
      <c r="M4355" s="35">
        <v>0</v>
      </c>
      <c r="N4355" s="35">
        <v>0</v>
      </c>
      <c r="O4355" s="35">
        <v>0</v>
      </c>
      <c r="P4355" s="36">
        <v>12</v>
      </c>
      <c r="Q4355" s="37">
        <v>86</v>
      </c>
      <c r="R4355" s="36">
        <v>2</v>
      </c>
      <c r="S4355" s="39">
        <f t="shared" si="147"/>
        <v>86</v>
      </c>
      <c r="T4355" s="34" t="s">
        <v>31</v>
      </c>
      <c r="U4355" s="12">
        <f>((alpha+(beta*speed))^((-1)/ceta))</f>
        <v>0.17760959427412581</v>
      </c>
      <c r="V4355" s="8">
        <f t="shared" si="148"/>
        <v>86</v>
      </c>
    </row>
    <row r="4356" spans="1:22">
      <c r="A4356" s="34" t="s">
        <v>19</v>
      </c>
      <c r="B4356" s="34" t="s">
        <v>69</v>
      </c>
      <c r="C4356" s="5" t="s">
        <v>133</v>
      </c>
      <c r="D4356" s="35" t="s">
        <v>84</v>
      </c>
      <c r="E4356" s="36" t="s">
        <v>17</v>
      </c>
      <c r="F4356" s="37">
        <v>0</v>
      </c>
      <c r="G4356" s="38">
        <v>-0.02</v>
      </c>
      <c r="H4356" s="34">
        <v>0.9898618326380263</v>
      </c>
      <c r="I4356" s="35">
        <v>5801.6657097534562</v>
      </c>
      <c r="J4356" s="35">
        <v>1.0029031161156818</v>
      </c>
      <c r="K4356" s="35">
        <v>-1.0235992528924249</v>
      </c>
      <c r="L4356" s="35">
        <v>0</v>
      </c>
      <c r="M4356" s="35">
        <v>0</v>
      </c>
      <c r="N4356" s="35">
        <v>0</v>
      </c>
      <c r="O4356" s="35">
        <v>0</v>
      </c>
      <c r="P4356" s="36">
        <v>12</v>
      </c>
      <c r="Q4356" s="37">
        <v>86</v>
      </c>
      <c r="R4356" s="36">
        <v>0</v>
      </c>
      <c r="S4356" s="39">
        <f t="shared" si="147"/>
        <v>86</v>
      </c>
      <c r="T4356" s="34" t="s">
        <v>29</v>
      </c>
      <c r="U4356" s="12">
        <f>((alpha*(beta^speed))*(speed^ceta))</f>
        <v>77.924472813723497</v>
      </c>
      <c r="V4356" s="8">
        <f t="shared" si="148"/>
        <v>86</v>
      </c>
    </row>
    <row r="4357" spans="1:22">
      <c r="A4357" s="34" t="s">
        <v>19</v>
      </c>
      <c r="B4357" s="34" t="s">
        <v>69</v>
      </c>
      <c r="C4357" s="5" t="s">
        <v>133</v>
      </c>
      <c r="D4357" s="35" t="s">
        <v>84</v>
      </c>
      <c r="E4357" s="36" t="s">
        <v>15</v>
      </c>
      <c r="F4357" s="37">
        <v>50</v>
      </c>
      <c r="G4357" s="38">
        <v>-0.02</v>
      </c>
      <c r="H4357" s="34">
        <v>0.98949463291554829</v>
      </c>
      <c r="I4357" s="35">
        <v>0.56352966451608888</v>
      </c>
      <c r="J4357" s="35">
        <v>60.75779901195331</v>
      </c>
      <c r="K4357" s="35">
        <v>-9.2240708781608671E-2</v>
      </c>
      <c r="L4357" s="35">
        <v>0.85741003040205244</v>
      </c>
      <c r="M4357" s="35">
        <v>1.9969351075939386E-2</v>
      </c>
      <c r="N4357" s="35">
        <v>0</v>
      </c>
      <c r="O4357" s="35">
        <v>0</v>
      </c>
      <c r="P4357" s="36">
        <v>12</v>
      </c>
      <c r="Q4357" s="37">
        <v>86</v>
      </c>
      <c r="R4357" s="36">
        <v>10</v>
      </c>
      <c r="S4357" s="39">
        <f t="shared" si="147"/>
        <v>86</v>
      </c>
      <c r="T4357" s="34" t="s">
        <v>44</v>
      </c>
      <c r="U4357" s="12">
        <f>(alpha+(beta/(1+EXP((((-1)*ceta)+(delta*LN(speed)))+(epsilon*speed)))))</f>
        <v>0.78104239057263714</v>
      </c>
      <c r="V4357" s="8">
        <f t="shared" si="148"/>
        <v>86</v>
      </c>
    </row>
    <row r="4358" spans="1:22">
      <c r="A4358" s="34" t="s">
        <v>19</v>
      </c>
      <c r="B4358" s="34" t="s">
        <v>69</v>
      </c>
      <c r="C4358" s="5" t="s">
        <v>133</v>
      </c>
      <c r="D4358" s="35" t="s">
        <v>84</v>
      </c>
      <c r="E4358" s="36" t="s">
        <v>16</v>
      </c>
      <c r="F4358" s="37">
        <v>50</v>
      </c>
      <c r="G4358" s="38">
        <v>-0.02</v>
      </c>
      <c r="H4358" s="34">
        <v>0.96994991401809549</v>
      </c>
      <c r="I4358" s="35">
        <v>-4.1459660671963281</v>
      </c>
      <c r="J4358" s="35">
        <v>188.92096470718718</v>
      </c>
      <c r="K4358" s="35">
        <v>-0.66556494408656131</v>
      </c>
      <c r="L4358" s="35">
        <v>0.59312963012389763</v>
      </c>
      <c r="M4358" s="35">
        <v>1.6336540103672587E-3</v>
      </c>
      <c r="N4358" s="35">
        <v>0</v>
      </c>
      <c r="O4358" s="35">
        <v>0</v>
      </c>
      <c r="P4358" s="36">
        <v>12</v>
      </c>
      <c r="Q4358" s="37">
        <v>86</v>
      </c>
      <c r="R4358" s="36">
        <v>10</v>
      </c>
      <c r="S4358" s="39">
        <f t="shared" si="147"/>
        <v>86</v>
      </c>
      <c r="T4358" s="34" t="s">
        <v>44</v>
      </c>
      <c r="U4358" s="12">
        <f>(alpha+(beta/(1+EXP((((-1)*ceta)+(delta*LN(speed)))+(epsilon*speed)))))</f>
        <v>1.6778307930382184</v>
      </c>
      <c r="V4358" s="8">
        <f t="shared" si="148"/>
        <v>86</v>
      </c>
    </row>
    <row r="4359" spans="1:22">
      <c r="A4359" s="34" t="s">
        <v>19</v>
      </c>
      <c r="B4359" s="34" t="s">
        <v>69</v>
      </c>
      <c r="C4359" s="5" t="s">
        <v>133</v>
      </c>
      <c r="D4359" s="35" t="s">
        <v>84</v>
      </c>
      <c r="E4359" s="36" t="s">
        <v>14</v>
      </c>
      <c r="F4359" s="37">
        <v>50</v>
      </c>
      <c r="G4359" s="38">
        <v>-0.02</v>
      </c>
      <c r="H4359" s="34">
        <v>0.99668581492493313</v>
      </c>
      <c r="I4359" s="35">
        <v>27.22503011192855</v>
      </c>
      <c r="J4359" s="35">
        <v>0.99892504906381219</v>
      </c>
      <c r="K4359" s="35">
        <v>-1.0401349148974293</v>
      </c>
      <c r="L4359" s="35">
        <v>0</v>
      </c>
      <c r="M4359" s="35">
        <v>0</v>
      </c>
      <c r="N4359" s="35">
        <v>0</v>
      </c>
      <c r="O4359" s="35">
        <v>0</v>
      </c>
      <c r="P4359" s="36">
        <v>12</v>
      </c>
      <c r="Q4359" s="37">
        <v>86</v>
      </c>
      <c r="R4359" s="36">
        <v>0</v>
      </c>
      <c r="S4359" s="39">
        <f t="shared" si="147"/>
        <v>86</v>
      </c>
      <c r="T4359" s="34" t="s">
        <v>29</v>
      </c>
      <c r="U4359" s="12">
        <f>((alpha*(beta^speed))*(speed^ceta))</f>
        <v>0.24135633367035628</v>
      </c>
      <c r="V4359" s="8">
        <f t="shared" si="148"/>
        <v>86</v>
      </c>
    </row>
    <row r="4360" spans="1:22">
      <c r="A4360" s="34" t="s">
        <v>19</v>
      </c>
      <c r="B4360" s="34" t="s">
        <v>69</v>
      </c>
      <c r="C4360" s="5" t="s">
        <v>133</v>
      </c>
      <c r="D4360" s="35" t="s">
        <v>84</v>
      </c>
      <c r="E4360" s="36" t="s">
        <v>18</v>
      </c>
      <c r="F4360" s="37">
        <v>50</v>
      </c>
      <c r="G4360" s="38">
        <v>-0.02</v>
      </c>
      <c r="H4360" s="34">
        <v>0.99358747128667957</v>
      </c>
      <c r="I4360" s="35">
        <v>7.6139928624762678</v>
      </c>
      <c r="J4360" s="35">
        <v>0.99642482054582249</v>
      </c>
      <c r="K4360" s="35">
        <v>-0.8068746612629667</v>
      </c>
      <c r="L4360" s="35">
        <v>0</v>
      </c>
      <c r="M4360" s="35">
        <v>0</v>
      </c>
      <c r="N4360" s="35">
        <v>0</v>
      </c>
      <c r="O4360" s="35">
        <v>0</v>
      </c>
      <c r="P4360" s="36">
        <v>12</v>
      </c>
      <c r="Q4360" s="37">
        <v>86</v>
      </c>
      <c r="R4360" s="36">
        <v>0</v>
      </c>
      <c r="S4360" s="39">
        <f t="shared" si="147"/>
        <v>86</v>
      </c>
      <c r="T4360" s="34" t="s">
        <v>29</v>
      </c>
      <c r="U4360" s="12">
        <f>((alpha*(beta^speed))*(speed^ceta))</f>
        <v>0.15379594096510718</v>
      </c>
      <c r="V4360" s="8">
        <f t="shared" si="148"/>
        <v>86</v>
      </c>
    </row>
    <row r="4361" spans="1:22">
      <c r="A4361" s="34" t="s">
        <v>19</v>
      </c>
      <c r="B4361" s="34" t="s">
        <v>69</v>
      </c>
      <c r="C4361" s="5" t="s">
        <v>133</v>
      </c>
      <c r="D4361" s="35" t="s">
        <v>84</v>
      </c>
      <c r="E4361" s="36" t="s">
        <v>17</v>
      </c>
      <c r="F4361" s="37">
        <v>50</v>
      </c>
      <c r="G4361" s="38">
        <v>-0.02</v>
      </c>
      <c r="H4361" s="34">
        <v>0.98467683478258683</v>
      </c>
      <c r="I4361" s="35">
        <v>3027.7152121107597</v>
      </c>
      <c r="J4361" s="35">
        <v>0.98765598452862624</v>
      </c>
      <c r="K4361" s="35">
        <v>-0.67794057483893777</v>
      </c>
      <c r="L4361" s="35">
        <v>0</v>
      </c>
      <c r="M4361" s="35">
        <v>0</v>
      </c>
      <c r="N4361" s="35">
        <v>0</v>
      </c>
      <c r="O4361" s="35">
        <v>0</v>
      </c>
      <c r="P4361" s="36">
        <v>12</v>
      </c>
      <c r="Q4361" s="37">
        <v>86</v>
      </c>
      <c r="R4361" s="36">
        <v>0</v>
      </c>
      <c r="S4361" s="39">
        <f t="shared" si="147"/>
        <v>86</v>
      </c>
      <c r="T4361" s="34" t="s">
        <v>29</v>
      </c>
      <c r="U4361" s="12">
        <f>((alpha*(beta^speed))*(speed^ceta))</f>
        <v>50.78438497391317</v>
      </c>
      <c r="V4361" s="8">
        <f t="shared" si="148"/>
        <v>86</v>
      </c>
    </row>
    <row r="4362" spans="1:22">
      <c r="A4362" s="34" t="s">
        <v>19</v>
      </c>
      <c r="B4362" s="34" t="s">
        <v>69</v>
      </c>
      <c r="C4362" s="5" t="s">
        <v>133</v>
      </c>
      <c r="D4362" s="35" t="s">
        <v>84</v>
      </c>
      <c r="E4362" s="36" t="s">
        <v>15</v>
      </c>
      <c r="F4362" s="37">
        <v>100</v>
      </c>
      <c r="G4362" s="38">
        <v>-0.02</v>
      </c>
      <c r="H4362" s="34">
        <v>0.98350273565220891</v>
      </c>
      <c r="I4362" s="35">
        <v>0.62280588891175359</v>
      </c>
      <c r="J4362" s="35">
        <v>31.650847775488355</v>
      </c>
      <c r="K4362" s="35">
        <v>-0.36960791284296174</v>
      </c>
      <c r="L4362" s="35">
        <v>0.35677909570383637</v>
      </c>
      <c r="M4362" s="35">
        <v>4.1825336952574281E-2</v>
      </c>
      <c r="N4362" s="35">
        <v>0</v>
      </c>
      <c r="O4362" s="35">
        <v>0</v>
      </c>
      <c r="P4362" s="36">
        <v>12</v>
      </c>
      <c r="Q4362" s="37">
        <v>86</v>
      </c>
      <c r="R4362" s="36">
        <v>10</v>
      </c>
      <c r="S4362" s="39">
        <f t="shared" si="147"/>
        <v>86</v>
      </c>
      <c r="T4362" s="34" t="s">
        <v>44</v>
      </c>
      <c r="U4362" s="12">
        <f>(alpha+(beta/(1+EXP((((-1)*ceta)+(delta*LN(speed)))+(epsilon*speed)))))</f>
        <v>0.74466405745286568</v>
      </c>
      <c r="V4362" s="8">
        <f t="shared" si="148"/>
        <v>86</v>
      </c>
    </row>
    <row r="4363" spans="1:22">
      <c r="A4363" s="34" t="s">
        <v>19</v>
      </c>
      <c r="B4363" s="34" t="s">
        <v>69</v>
      </c>
      <c r="C4363" s="5" t="s">
        <v>133</v>
      </c>
      <c r="D4363" s="35" t="s">
        <v>84</v>
      </c>
      <c r="E4363" s="36" t="s">
        <v>16</v>
      </c>
      <c r="F4363" s="37">
        <v>100</v>
      </c>
      <c r="G4363" s="38">
        <v>-0.02</v>
      </c>
      <c r="H4363" s="34">
        <v>0.9562110493045789</v>
      </c>
      <c r="I4363" s="35">
        <v>-7.6088966862610611E-5</v>
      </c>
      <c r="J4363" s="35">
        <v>1.3832389121585275E-2</v>
      </c>
      <c r="K4363" s="35">
        <v>-0.91723732703673133</v>
      </c>
      <c r="L4363" s="35">
        <v>25.453846862208835</v>
      </c>
      <c r="M4363" s="35">
        <v>0</v>
      </c>
      <c r="N4363" s="35">
        <v>0</v>
      </c>
      <c r="O4363" s="35">
        <v>0</v>
      </c>
      <c r="P4363" s="36">
        <v>12</v>
      </c>
      <c r="Q4363" s="37">
        <v>86</v>
      </c>
      <c r="R4363" s="36">
        <v>14</v>
      </c>
      <c r="S4363" s="39">
        <f t="shared" si="147"/>
        <v>86</v>
      </c>
      <c r="T4363" s="34" t="s">
        <v>51</v>
      </c>
      <c r="U4363" s="12">
        <f>(((alpha*(speed^3))+(beta*(speed^2))+(ceta*speed))+delta)</f>
        <v>0.4789427735299796</v>
      </c>
      <c r="V4363" s="8">
        <f t="shared" si="148"/>
        <v>86</v>
      </c>
    </row>
    <row r="4364" spans="1:22">
      <c r="A4364" s="34" t="s">
        <v>19</v>
      </c>
      <c r="B4364" s="34" t="s">
        <v>69</v>
      </c>
      <c r="C4364" s="5" t="s">
        <v>133</v>
      </c>
      <c r="D4364" s="35" t="s">
        <v>84</v>
      </c>
      <c r="E4364" s="36" t="s">
        <v>14</v>
      </c>
      <c r="F4364" s="37">
        <v>100</v>
      </c>
      <c r="G4364" s="38">
        <v>-0.02</v>
      </c>
      <c r="H4364" s="34">
        <v>0.99661870021266763</v>
      </c>
      <c r="I4364" s="35">
        <v>24.073020198128052</v>
      </c>
      <c r="J4364" s="35">
        <v>0.99597226683927742</v>
      </c>
      <c r="K4364" s="35">
        <v>-0.99714589612450544</v>
      </c>
      <c r="L4364" s="35">
        <v>0</v>
      </c>
      <c r="M4364" s="35">
        <v>0</v>
      </c>
      <c r="N4364" s="35">
        <v>0</v>
      </c>
      <c r="O4364" s="35">
        <v>0</v>
      </c>
      <c r="P4364" s="36">
        <v>12</v>
      </c>
      <c r="Q4364" s="37">
        <v>86</v>
      </c>
      <c r="R4364" s="36">
        <v>0</v>
      </c>
      <c r="S4364" s="39">
        <f t="shared" si="147"/>
        <v>86</v>
      </c>
      <c r="T4364" s="34" t="s">
        <v>29</v>
      </c>
      <c r="U4364" s="12">
        <f>((alpha*(beta^speed))*(speed^ceta))</f>
        <v>0.20036252851723524</v>
      </c>
      <c r="V4364" s="8">
        <f t="shared" si="148"/>
        <v>86</v>
      </c>
    </row>
    <row r="4365" spans="1:22">
      <c r="A4365" s="34" t="s">
        <v>19</v>
      </c>
      <c r="B4365" s="34" t="s">
        <v>69</v>
      </c>
      <c r="C4365" s="5" t="s">
        <v>133</v>
      </c>
      <c r="D4365" s="35" t="s">
        <v>84</v>
      </c>
      <c r="E4365" s="36" t="s">
        <v>18</v>
      </c>
      <c r="F4365" s="37">
        <v>100</v>
      </c>
      <c r="G4365" s="38">
        <v>-0.02</v>
      </c>
      <c r="H4365" s="34">
        <v>0.98944415402035968</v>
      </c>
      <c r="I4365" s="35">
        <v>0.37895218649483986</v>
      </c>
      <c r="J4365" s="35">
        <v>4.920609495937367E-2</v>
      </c>
      <c r="K4365" s="35">
        <v>2.7227266242706822E-4</v>
      </c>
      <c r="L4365" s="35">
        <v>0</v>
      </c>
      <c r="M4365" s="35">
        <v>0</v>
      </c>
      <c r="N4365" s="35">
        <v>0</v>
      </c>
      <c r="O4365" s="35">
        <v>0</v>
      </c>
      <c r="P4365" s="36">
        <v>12</v>
      </c>
      <c r="Q4365" s="37">
        <v>86</v>
      </c>
      <c r="R4365" s="36">
        <v>5</v>
      </c>
      <c r="S4365" s="39">
        <f t="shared" si="147"/>
        <v>86</v>
      </c>
      <c r="T4365" s="34" t="s">
        <v>36</v>
      </c>
      <c r="U4365" s="12">
        <f>(1/(((ceta*(speed^2))+(beta*speed))+alpha))</f>
        <v>0.15095695468308723</v>
      </c>
      <c r="V4365" s="8">
        <f t="shared" si="148"/>
        <v>86</v>
      </c>
    </row>
    <row r="4366" spans="1:22">
      <c r="A4366" s="34" t="s">
        <v>19</v>
      </c>
      <c r="B4366" s="34" t="s">
        <v>69</v>
      </c>
      <c r="C4366" s="5" t="s">
        <v>133</v>
      </c>
      <c r="D4366" s="35" t="s">
        <v>84</v>
      </c>
      <c r="E4366" s="36" t="s">
        <v>17</v>
      </c>
      <c r="F4366" s="37">
        <v>100</v>
      </c>
      <c r="G4366" s="38">
        <v>-0.02</v>
      </c>
      <c r="H4366" s="34">
        <v>0.97646235312184848</v>
      </c>
      <c r="I4366" s="35">
        <v>2139.3582906871288</v>
      </c>
      <c r="J4366" s="35">
        <v>0.98100905134361771</v>
      </c>
      <c r="K4366" s="35">
        <v>-0.49079994981977182</v>
      </c>
      <c r="L4366" s="35">
        <v>0</v>
      </c>
      <c r="M4366" s="35">
        <v>0</v>
      </c>
      <c r="N4366" s="35">
        <v>0</v>
      </c>
      <c r="O4366" s="35">
        <v>0</v>
      </c>
      <c r="P4366" s="36">
        <v>12</v>
      </c>
      <c r="Q4366" s="37">
        <v>86</v>
      </c>
      <c r="R4366" s="36">
        <v>0</v>
      </c>
      <c r="S4366" s="39">
        <f t="shared" si="147"/>
        <v>86</v>
      </c>
      <c r="T4366" s="34" t="s">
        <v>29</v>
      </c>
      <c r="U4366" s="12">
        <f t="shared" ref="U4366:U4371" si="149">((alpha*(beta^speed))*(speed^ceta))</f>
        <v>46.207345908455949</v>
      </c>
      <c r="V4366" s="8">
        <f t="shared" si="148"/>
        <v>86</v>
      </c>
    </row>
    <row r="4367" spans="1:22">
      <c r="A4367" s="34" t="s">
        <v>19</v>
      </c>
      <c r="B4367" s="34" t="s">
        <v>69</v>
      </c>
      <c r="C4367" s="5" t="s">
        <v>133</v>
      </c>
      <c r="D4367" s="35" t="s">
        <v>84</v>
      </c>
      <c r="E4367" s="36" t="s">
        <v>15</v>
      </c>
      <c r="F4367" s="37">
        <v>0</v>
      </c>
      <c r="G4367" s="38">
        <v>0.02</v>
      </c>
      <c r="H4367" s="34">
        <v>0.98965703870271804</v>
      </c>
      <c r="I4367" s="35">
        <v>72.925909162116639</v>
      </c>
      <c r="J4367" s="35">
        <v>1.0103170425106667</v>
      </c>
      <c r="K4367" s="35">
        <v>-1.0203500678339796</v>
      </c>
      <c r="L4367" s="35">
        <v>0</v>
      </c>
      <c r="M4367" s="35">
        <v>0</v>
      </c>
      <c r="N4367" s="35">
        <v>0</v>
      </c>
      <c r="O4367" s="35">
        <v>0</v>
      </c>
      <c r="P4367" s="36">
        <v>12</v>
      </c>
      <c r="Q4367" s="37">
        <v>86</v>
      </c>
      <c r="R4367" s="36">
        <v>0</v>
      </c>
      <c r="S4367" s="39">
        <f t="shared" si="147"/>
        <v>86</v>
      </c>
      <c r="T4367" s="34" t="s">
        <v>29</v>
      </c>
      <c r="U4367" s="12">
        <f t="shared" si="149"/>
        <v>1.8723050765818119</v>
      </c>
      <c r="V4367" s="8">
        <f t="shared" si="148"/>
        <v>86</v>
      </c>
    </row>
    <row r="4368" spans="1:22">
      <c r="A4368" s="34" t="s">
        <v>19</v>
      </c>
      <c r="B4368" s="34" t="s">
        <v>69</v>
      </c>
      <c r="C4368" s="5" t="s">
        <v>133</v>
      </c>
      <c r="D4368" s="35" t="s">
        <v>84</v>
      </c>
      <c r="E4368" s="36" t="s">
        <v>16</v>
      </c>
      <c r="F4368" s="37">
        <v>0</v>
      </c>
      <c r="G4368" s="38">
        <v>0.02</v>
      </c>
      <c r="H4368" s="34">
        <v>0.98000649879599644</v>
      </c>
      <c r="I4368" s="35">
        <v>101.21248287977649</v>
      </c>
      <c r="J4368" s="35">
        <v>1.0109956093608714</v>
      </c>
      <c r="K4368" s="35">
        <v>-0.63392469171631105</v>
      </c>
      <c r="L4368" s="35">
        <v>0</v>
      </c>
      <c r="M4368" s="35">
        <v>0</v>
      </c>
      <c r="N4368" s="35">
        <v>0</v>
      </c>
      <c r="O4368" s="35">
        <v>0</v>
      </c>
      <c r="P4368" s="36">
        <v>12</v>
      </c>
      <c r="Q4368" s="37">
        <v>86</v>
      </c>
      <c r="R4368" s="36">
        <v>0</v>
      </c>
      <c r="S4368" s="39">
        <f t="shared" si="147"/>
        <v>86</v>
      </c>
      <c r="T4368" s="34" t="s">
        <v>29</v>
      </c>
      <c r="U4368" s="12">
        <f t="shared" si="149"/>
        <v>15.393767460721438</v>
      </c>
      <c r="V4368" s="8">
        <f t="shared" si="148"/>
        <v>86</v>
      </c>
    </row>
    <row r="4369" spans="1:22">
      <c r="A4369" s="34" t="s">
        <v>19</v>
      </c>
      <c r="B4369" s="34" t="s">
        <v>69</v>
      </c>
      <c r="C4369" s="5" t="s">
        <v>133</v>
      </c>
      <c r="D4369" s="35" t="s">
        <v>84</v>
      </c>
      <c r="E4369" s="36" t="s">
        <v>14</v>
      </c>
      <c r="F4369" s="37">
        <v>0</v>
      </c>
      <c r="G4369" s="38">
        <v>0.02</v>
      </c>
      <c r="H4369" s="34">
        <v>0.99475583166626536</v>
      </c>
      <c r="I4369" s="35">
        <v>18.729391865973149</v>
      </c>
      <c r="J4369" s="35">
        <v>0.99498640363070845</v>
      </c>
      <c r="K4369" s="35">
        <v>-0.79732606405023099</v>
      </c>
      <c r="L4369" s="35">
        <v>0</v>
      </c>
      <c r="M4369" s="35">
        <v>0</v>
      </c>
      <c r="N4369" s="35">
        <v>0</v>
      </c>
      <c r="O4369" s="35">
        <v>0</v>
      </c>
      <c r="P4369" s="36">
        <v>12</v>
      </c>
      <c r="Q4369" s="37">
        <v>86</v>
      </c>
      <c r="R4369" s="36">
        <v>0</v>
      </c>
      <c r="S4369" s="39">
        <f t="shared" si="147"/>
        <v>86</v>
      </c>
      <c r="T4369" s="34" t="s">
        <v>29</v>
      </c>
      <c r="U4369" s="12">
        <f t="shared" si="149"/>
        <v>0.34863598689826414</v>
      </c>
      <c r="V4369" s="8">
        <f t="shared" si="148"/>
        <v>86</v>
      </c>
    </row>
    <row r="4370" spans="1:22">
      <c r="A4370" s="34" t="s">
        <v>19</v>
      </c>
      <c r="B4370" s="34" t="s">
        <v>69</v>
      </c>
      <c r="C4370" s="5" t="s">
        <v>133</v>
      </c>
      <c r="D4370" s="35" t="s">
        <v>84</v>
      </c>
      <c r="E4370" s="36" t="s">
        <v>18</v>
      </c>
      <c r="F4370" s="37">
        <v>0</v>
      </c>
      <c r="G4370" s="38">
        <v>0.02</v>
      </c>
      <c r="H4370" s="34">
        <v>0.9954907626368088</v>
      </c>
      <c r="I4370" s="35">
        <v>10.243581668358949</v>
      </c>
      <c r="J4370" s="35">
        <v>1.0112192464464407</v>
      </c>
      <c r="K4370" s="35">
        <v>-0.93524028487828137</v>
      </c>
      <c r="L4370" s="35">
        <v>0</v>
      </c>
      <c r="M4370" s="35">
        <v>0</v>
      </c>
      <c r="N4370" s="35">
        <v>0</v>
      </c>
      <c r="O4370" s="35">
        <v>0</v>
      </c>
      <c r="P4370" s="36">
        <v>12</v>
      </c>
      <c r="Q4370" s="37">
        <v>86</v>
      </c>
      <c r="R4370" s="36">
        <v>0</v>
      </c>
      <c r="S4370" s="39">
        <f t="shared" si="147"/>
        <v>86</v>
      </c>
      <c r="T4370" s="34" t="s">
        <v>29</v>
      </c>
      <c r="U4370" s="12">
        <f t="shared" si="149"/>
        <v>0.41488627258469996</v>
      </c>
      <c r="V4370" s="8">
        <f t="shared" si="148"/>
        <v>86</v>
      </c>
    </row>
    <row r="4371" spans="1:22">
      <c r="A4371" s="34" t="s">
        <v>19</v>
      </c>
      <c r="B4371" s="34" t="s">
        <v>69</v>
      </c>
      <c r="C4371" s="5" t="s">
        <v>133</v>
      </c>
      <c r="D4371" s="35" t="s">
        <v>84</v>
      </c>
      <c r="E4371" s="36" t="s">
        <v>17</v>
      </c>
      <c r="F4371" s="37">
        <v>0</v>
      </c>
      <c r="G4371" s="38">
        <v>0.02</v>
      </c>
      <c r="H4371" s="34">
        <v>0.9973108778523696</v>
      </c>
      <c r="I4371" s="35">
        <v>4066.3989225639839</v>
      </c>
      <c r="J4371" s="35">
        <v>1.0100093206093266</v>
      </c>
      <c r="K4371" s="35">
        <v>-0.75261001172522501</v>
      </c>
      <c r="L4371" s="35">
        <v>0</v>
      </c>
      <c r="M4371" s="35">
        <v>0</v>
      </c>
      <c r="N4371" s="35">
        <v>0</v>
      </c>
      <c r="O4371" s="35">
        <v>0</v>
      </c>
      <c r="P4371" s="36">
        <v>12</v>
      </c>
      <c r="Q4371" s="37">
        <v>86</v>
      </c>
      <c r="R4371" s="36">
        <v>0</v>
      </c>
      <c r="S4371" s="39">
        <f t="shared" si="147"/>
        <v>86</v>
      </c>
      <c r="T4371" s="34" t="s">
        <v>29</v>
      </c>
      <c r="U4371" s="12">
        <f t="shared" si="149"/>
        <v>335.17367022095544</v>
      </c>
      <c r="V4371" s="8">
        <f t="shared" si="148"/>
        <v>86</v>
      </c>
    </row>
    <row r="4372" spans="1:22">
      <c r="A4372" s="34" t="s">
        <v>19</v>
      </c>
      <c r="B4372" s="34" t="s">
        <v>69</v>
      </c>
      <c r="C4372" s="5" t="s">
        <v>133</v>
      </c>
      <c r="D4372" s="35" t="s">
        <v>84</v>
      </c>
      <c r="E4372" s="36" t="s">
        <v>15</v>
      </c>
      <c r="F4372" s="37">
        <v>50</v>
      </c>
      <c r="G4372" s="38">
        <v>0.02</v>
      </c>
      <c r="H4372" s="34">
        <v>0.97217461046297526</v>
      </c>
      <c r="I4372" s="35">
        <v>-2.9901016545695512E-5</v>
      </c>
      <c r="J4372" s="35">
        <v>5.6211898072885532E-3</v>
      </c>
      <c r="K4372" s="35">
        <v>-0.35651727006875633</v>
      </c>
      <c r="L4372" s="35">
        <v>10.012974924064361</v>
      </c>
      <c r="M4372" s="35">
        <v>0</v>
      </c>
      <c r="N4372" s="35">
        <v>0</v>
      </c>
      <c r="O4372" s="35">
        <v>0</v>
      </c>
      <c r="P4372" s="36">
        <v>12</v>
      </c>
      <c r="Q4372" s="37">
        <v>86</v>
      </c>
      <c r="R4372" s="36">
        <v>14</v>
      </c>
      <c r="S4372" s="39">
        <f t="shared" si="147"/>
        <v>86</v>
      </c>
      <c r="T4372" s="34" t="s">
        <v>51</v>
      </c>
      <c r="U4372" s="12">
        <f>(((alpha*(speed^3))+(beta*(speed^2))+(ceta*speed))+delta)</f>
        <v>1.9080885328685451</v>
      </c>
      <c r="V4372" s="8">
        <f t="shared" si="148"/>
        <v>86</v>
      </c>
    </row>
    <row r="4373" spans="1:22">
      <c r="A4373" s="34" t="s">
        <v>19</v>
      </c>
      <c r="B4373" s="34" t="s">
        <v>69</v>
      </c>
      <c r="C4373" s="5" t="s">
        <v>133</v>
      </c>
      <c r="D4373" s="35" t="s">
        <v>84</v>
      </c>
      <c r="E4373" s="36" t="s">
        <v>16</v>
      </c>
      <c r="F4373" s="37">
        <v>50</v>
      </c>
      <c r="G4373" s="38">
        <v>0.02</v>
      </c>
      <c r="H4373" s="34">
        <v>0.95865149152038565</v>
      </c>
      <c r="I4373" s="35">
        <v>87.466205500137505</v>
      </c>
      <c r="J4373" s="35">
        <v>1.0076828997470446</v>
      </c>
      <c r="K4373" s="35">
        <v>-0.46675620570560072</v>
      </c>
      <c r="L4373" s="35">
        <v>0</v>
      </c>
      <c r="M4373" s="35">
        <v>0</v>
      </c>
      <c r="N4373" s="35">
        <v>0</v>
      </c>
      <c r="O4373" s="35">
        <v>0</v>
      </c>
      <c r="P4373" s="36">
        <v>12</v>
      </c>
      <c r="Q4373" s="37">
        <v>86</v>
      </c>
      <c r="R4373" s="36">
        <v>0</v>
      </c>
      <c r="S4373" s="39">
        <f t="shared" si="147"/>
        <v>86</v>
      </c>
      <c r="T4373" s="34" t="s">
        <v>29</v>
      </c>
      <c r="U4373" s="12">
        <f>((alpha*(beta^speed))*(speed^ceta))</f>
        <v>21.122997974134673</v>
      </c>
      <c r="V4373" s="8">
        <f t="shared" si="148"/>
        <v>86</v>
      </c>
    </row>
    <row r="4374" spans="1:22">
      <c r="A4374" s="34" t="s">
        <v>19</v>
      </c>
      <c r="B4374" s="34" t="s">
        <v>69</v>
      </c>
      <c r="C4374" s="5" t="s">
        <v>133</v>
      </c>
      <c r="D4374" s="35" t="s">
        <v>84</v>
      </c>
      <c r="E4374" s="36" t="s">
        <v>14</v>
      </c>
      <c r="F4374" s="37">
        <v>50</v>
      </c>
      <c r="G4374" s="38">
        <v>0.02</v>
      </c>
      <c r="H4374" s="34">
        <v>0.995459245354674</v>
      </c>
      <c r="I4374" s="35">
        <v>-0.1895236901184815</v>
      </c>
      <c r="J4374" s="35">
        <v>4.105429446523446E-2</v>
      </c>
      <c r="K4374" s="35">
        <v>1.3892196239656047</v>
      </c>
      <c r="L4374" s="35">
        <v>0</v>
      </c>
      <c r="M4374" s="35">
        <v>0</v>
      </c>
      <c r="N4374" s="35">
        <v>0</v>
      </c>
      <c r="O4374" s="35">
        <v>0</v>
      </c>
      <c r="P4374" s="36">
        <v>12</v>
      </c>
      <c r="Q4374" s="37">
        <v>86</v>
      </c>
      <c r="R4374" s="36">
        <v>2</v>
      </c>
      <c r="S4374" s="39">
        <f t="shared" si="147"/>
        <v>86</v>
      </c>
      <c r="T4374" s="34" t="s">
        <v>31</v>
      </c>
      <c r="U4374" s="12">
        <f>((alpha+(beta*speed))^((-1)/ceta))</f>
        <v>0.41964795367448027</v>
      </c>
      <c r="V4374" s="8">
        <f t="shared" si="148"/>
        <v>86</v>
      </c>
    </row>
    <row r="4375" spans="1:22">
      <c r="A4375" s="34" t="s">
        <v>19</v>
      </c>
      <c r="B4375" s="34" t="s">
        <v>69</v>
      </c>
      <c r="C4375" s="5" t="s">
        <v>133</v>
      </c>
      <c r="D4375" s="35" t="s">
        <v>84</v>
      </c>
      <c r="E4375" s="36" t="s">
        <v>18</v>
      </c>
      <c r="F4375" s="37">
        <v>50</v>
      </c>
      <c r="G4375" s="38">
        <v>0.02</v>
      </c>
      <c r="H4375" s="34">
        <v>0.98800138378319258</v>
      </c>
      <c r="I4375" s="35">
        <v>6.8250598176612334</v>
      </c>
      <c r="J4375" s="35">
        <v>1.0071226834283351</v>
      </c>
      <c r="K4375" s="35">
        <v>-0.72418973217254723</v>
      </c>
      <c r="L4375" s="35">
        <v>0</v>
      </c>
      <c r="M4375" s="35">
        <v>0</v>
      </c>
      <c r="N4375" s="35">
        <v>0</v>
      </c>
      <c r="O4375" s="35">
        <v>0</v>
      </c>
      <c r="P4375" s="36">
        <v>12</v>
      </c>
      <c r="Q4375" s="37">
        <v>86</v>
      </c>
      <c r="R4375" s="36">
        <v>0</v>
      </c>
      <c r="S4375" s="39">
        <f t="shared" si="147"/>
        <v>86</v>
      </c>
      <c r="T4375" s="34" t="s">
        <v>29</v>
      </c>
      <c r="U4375" s="12">
        <f>((alpha*(beta^speed))*(speed^ceta))</f>
        <v>0.49916833571504315</v>
      </c>
      <c r="V4375" s="8">
        <f t="shared" si="148"/>
        <v>86</v>
      </c>
    </row>
    <row r="4376" spans="1:22">
      <c r="A4376" s="34" t="s">
        <v>19</v>
      </c>
      <c r="B4376" s="34" t="s">
        <v>69</v>
      </c>
      <c r="C4376" s="5" t="s">
        <v>133</v>
      </c>
      <c r="D4376" s="35" t="s">
        <v>84</v>
      </c>
      <c r="E4376" s="36" t="s">
        <v>17</v>
      </c>
      <c r="F4376" s="37">
        <v>50</v>
      </c>
      <c r="G4376" s="38">
        <v>0.02</v>
      </c>
      <c r="H4376" s="34">
        <v>0.9887320466299373</v>
      </c>
      <c r="I4376" s="35">
        <v>3900.6451161018626</v>
      </c>
      <c r="J4376" s="35">
        <v>1.0105735766976898</v>
      </c>
      <c r="K4376" s="35">
        <v>-0.67383544781029214</v>
      </c>
      <c r="L4376" s="35">
        <v>0</v>
      </c>
      <c r="M4376" s="35">
        <v>0</v>
      </c>
      <c r="N4376" s="35">
        <v>0</v>
      </c>
      <c r="O4376" s="35">
        <v>0</v>
      </c>
      <c r="P4376" s="36">
        <v>12</v>
      </c>
      <c r="Q4376" s="37">
        <v>86</v>
      </c>
      <c r="R4376" s="36">
        <v>0</v>
      </c>
      <c r="S4376" s="39">
        <f t="shared" si="147"/>
        <v>86</v>
      </c>
      <c r="T4376" s="34" t="s">
        <v>29</v>
      </c>
      <c r="U4376" s="12">
        <f>((alpha*(beta^speed))*(speed^ceta))</f>
        <v>479.12135808653608</v>
      </c>
      <c r="V4376" s="8">
        <f t="shared" si="148"/>
        <v>86</v>
      </c>
    </row>
    <row r="4377" spans="1:22">
      <c r="A4377" s="34" t="s">
        <v>19</v>
      </c>
      <c r="B4377" s="34" t="s">
        <v>69</v>
      </c>
      <c r="C4377" s="5" t="s">
        <v>133</v>
      </c>
      <c r="D4377" s="35" t="s">
        <v>84</v>
      </c>
      <c r="E4377" s="36" t="s">
        <v>15</v>
      </c>
      <c r="F4377" s="37">
        <v>100</v>
      </c>
      <c r="G4377" s="38">
        <v>0.02</v>
      </c>
      <c r="H4377" s="34">
        <v>0.97483427944447221</v>
      </c>
      <c r="I4377" s="35">
        <v>-1.8695035125259732E-5</v>
      </c>
      <c r="J4377" s="35">
        <v>4.0081665814807399E-3</v>
      </c>
      <c r="K4377" s="35">
        <v>-0.29373858814657505</v>
      </c>
      <c r="L4377" s="35">
        <v>9.8142912402772335</v>
      </c>
      <c r="M4377" s="35">
        <v>0</v>
      </c>
      <c r="N4377" s="35">
        <v>0</v>
      </c>
      <c r="O4377" s="35">
        <v>0</v>
      </c>
      <c r="P4377" s="36">
        <v>12</v>
      </c>
      <c r="Q4377" s="37">
        <v>84</v>
      </c>
      <c r="R4377" s="36">
        <v>14</v>
      </c>
      <c r="S4377" s="39">
        <f t="shared" si="147"/>
        <v>84</v>
      </c>
      <c r="T4377" s="34" t="s">
        <v>51</v>
      </c>
      <c r="U4377" s="12">
        <f>(((alpha*(speed^3))+(beta*(speed^2))+(ceta*speed))+delta)</f>
        <v>2.3412511360110866</v>
      </c>
      <c r="V4377" s="8">
        <f t="shared" si="148"/>
        <v>84</v>
      </c>
    </row>
    <row r="4378" spans="1:22">
      <c r="A4378" s="34" t="s">
        <v>19</v>
      </c>
      <c r="B4378" s="34" t="s">
        <v>69</v>
      </c>
      <c r="C4378" s="5" t="s">
        <v>133</v>
      </c>
      <c r="D4378" s="35" t="s">
        <v>84</v>
      </c>
      <c r="E4378" s="36" t="s">
        <v>16</v>
      </c>
      <c r="F4378" s="37">
        <v>100</v>
      </c>
      <c r="G4378" s="38">
        <v>0.02</v>
      </c>
      <c r="H4378" s="34">
        <v>0.94797578273155736</v>
      </c>
      <c r="I4378" s="35">
        <v>85.224067418438878</v>
      </c>
      <c r="J4378" s="35">
        <v>1.0051191958913117</v>
      </c>
      <c r="K4378" s="35">
        <v>-0.3636959113914785</v>
      </c>
      <c r="L4378" s="35">
        <v>0</v>
      </c>
      <c r="M4378" s="35">
        <v>0</v>
      </c>
      <c r="N4378" s="35">
        <v>0</v>
      </c>
      <c r="O4378" s="35">
        <v>0</v>
      </c>
      <c r="P4378" s="36">
        <v>12</v>
      </c>
      <c r="Q4378" s="37">
        <v>84</v>
      </c>
      <c r="R4378" s="36">
        <v>0</v>
      </c>
      <c r="S4378" s="39">
        <f t="shared" si="147"/>
        <v>84</v>
      </c>
      <c r="T4378" s="34" t="s">
        <v>29</v>
      </c>
      <c r="U4378" s="12">
        <f>((alpha*(beta^speed))*(speed^ceta))</f>
        <v>26.120735417559086</v>
      </c>
      <c r="V4378" s="8">
        <f t="shared" si="148"/>
        <v>84</v>
      </c>
    </row>
    <row r="4379" spans="1:22">
      <c r="A4379" s="34" t="s">
        <v>19</v>
      </c>
      <c r="B4379" s="34" t="s">
        <v>69</v>
      </c>
      <c r="C4379" s="5" t="s">
        <v>133</v>
      </c>
      <c r="D4379" s="35" t="s">
        <v>84</v>
      </c>
      <c r="E4379" s="36" t="s">
        <v>14</v>
      </c>
      <c r="F4379" s="37">
        <v>100</v>
      </c>
      <c r="G4379" s="38">
        <v>0.02</v>
      </c>
      <c r="H4379" s="34">
        <v>0.99591275327474105</v>
      </c>
      <c r="I4379" s="35">
        <v>-0.250127374285875</v>
      </c>
      <c r="J4379" s="35">
        <v>4.3473781864673121E-2</v>
      </c>
      <c r="K4379" s="35">
        <v>1.5973485826792273</v>
      </c>
      <c r="L4379" s="35">
        <v>0</v>
      </c>
      <c r="M4379" s="35">
        <v>0</v>
      </c>
      <c r="N4379" s="35">
        <v>0</v>
      </c>
      <c r="O4379" s="35">
        <v>0</v>
      </c>
      <c r="P4379" s="36">
        <v>12</v>
      </c>
      <c r="Q4379" s="37">
        <v>84</v>
      </c>
      <c r="R4379" s="36">
        <v>2</v>
      </c>
      <c r="S4379" s="39">
        <f t="shared" si="147"/>
        <v>84</v>
      </c>
      <c r="T4379" s="34" t="s">
        <v>31</v>
      </c>
      <c r="U4379" s="12">
        <f>((alpha+(beta*speed))^((-1)/ceta))</f>
        <v>0.46466586575605606</v>
      </c>
      <c r="V4379" s="8">
        <f t="shared" si="148"/>
        <v>84</v>
      </c>
    </row>
    <row r="4380" spans="1:22">
      <c r="A4380" s="34" t="s">
        <v>19</v>
      </c>
      <c r="B4380" s="34" t="s">
        <v>69</v>
      </c>
      <c r="C4380" s="5" t="s">
        <v>133</v>
      </c>
      <c r="D4380" s="35" t="s">
        <v>84</v>
      </c>
      <c r="E4380" s="36" t="s">
        <v>18</v>
      </c>
      <c r="F4380" s="37">
        <v>100</v>
      </c>
      <c r="G4380" s="38">
        <v>0.02</v>
      </c>
      <c r="H4380" s="34">
        <v>0.98562975228133898</v>
      </c>
      <c r="I4380" s="35">
        <v>0.40383356662548386</v>
      </c>
      <c r="J4380" s="35">
        <v>3.1805514377717274E-2</v>
      </c>
      <c r="K4380" s="35">
        <v>-2.0525117990150793E-4</v>
      </c>
      <c r="L4380" s="35">
        <v>0</v>
      </c>
      <c r="M4380" s="35">
        <v>0</v>
      </c>
      <c r="N4380" s="35">
        <v>0</v>
      </c>
      <c r="O4380" s="35">
        <v>0</v>
      </c>
      <c r="P4380" s="36">
        <v>12</v>
      </c>
      <c r="Q4380" s="37">
        <v>84</v>
      </c>
      <c r="R4380" s="36">
        <v>5</v>
      </c>
      <c r="S4380" s="39">
        <f t="shared" si="147"/>
        <v>84</v>
      </c>
      <c r="T4380" s="34" t="s">
        <v>36</v>
      </c>
      <c r="U4380" s="12">
        <f>(1/(((ceta*(speed^2))+(beta*speed))+alpha))</f>
        <v>0.61453581890156317</v>
      </c>
      <c r="V4380" s="8">
        <f t="shared" si="148"/>
        <v>84</v>
      </c>
    </row>
    <row r="4381" spans="1:22">
      <c r="A4381" s="34" t="s">
        <v>19</v>
      </c>
      <c r="B4381" s="34" t="s">
        <v>69</v>
      </c>
      <c r="C4381" s="5" t="s">
        <v>133</v>
      </c>
      <c r="D4381" s="35" t="s">
        <v>84</v>
      </c>
      <c r="E4381" s="36" t="s">
        <v>17</v>
      </c>
      <c r="F4381" s="37">
        <v>100</v>
      </c>
      <c r="G4381" s="38">
        <v>0.02</v>
      </c>
      <c r="H4381" s="34">
        <v>0.98004186951955052</v>
      </c>
      <c r="I4381" s="35">
        <v>3337.6837531999049</v>
      </c>
      <c r="J4381" s="35">
        <v>1.0081373288962217</v>
      </c>
      <c r="K4381" s="35">
        <v>-0.54144338093276756</v>
      </c>
      <c r="L4381" s="35">
        <v>0</v>
      </c>
      <c r="M4381" s="35">
        <v>0</v>
      </c>
      <c r="N4381" s="35">
        <v>0</v>
      </c>
      <c r="O4381" s="35">
        <v>0</v>
      </c>
      <c r="P4381" s="36">
        <v>12</v>
      </c>
      <c r="Q4381" s="37">
        <v>84</v>
      </c>
      <c r="R4381" s="36">
        <v>0</v>
      </c>
      <c r="S4381" s="39">
        <f t="shared" si="147"/>
        <v>84</v>
      </c>
      <c r="T4381" s="34" t="s">
        <v>29</v>
      </c>
      <c r="U4381" s="12">
        <f>((alpha*(beta^speed))*(speed^ceta))</f>
        <v>598.70289667504585</v>
      </c>
      <c r="V4381" s="8">
        <f t="shared" si="148"/>
        <v>84</v>
      </c>
    </row>
    <row r="4382" spans="1:22">
      <c r="A4382" s="34" t="s">
        <v>19</v>
      </c>
      <c r="B4382" s="34" t="s">
        <v>69</v>
      </c>
      <c r="C4382" s="5" t="s">
        <v>133</v>
      </c>
      <c r="D4382" s="35" t="s">
        <v>84</v>
      </c>
      <c r="E4382" s="36" t="s">
        <v>15</v>
      </c>
      <c r="F4382" s="37">
        <v>0</v>
      </c>
      <c r="G4382" s="38">
        <v>0.04</v>
      </c>
      <c r="H4382" s="34">
        <v>0.99048896253424523</v>
      </c>
      <c r="I4382" s="35">
        <v>21.7325369439551</v>
      </c>
      <c r="J4382" s="35">
        <v>-0.54992022542813246</v>
      </c>
      <c r="K4382" s="35">
        <v>1425.2462088365698</v>
      </c>
      <c r="L4382" s="35">
        <v>-2.8291714086296387</v>
      </c>
      <c r="M4382" s="35">
        <v>0</v>
      </c>
      <c r="N4382" s="35">
        <v>0</v>
      </c>
      <c r="O4382" s="35">
        <v>0</v>
      </c>
      <c r="P4382" s="36">
        <v>12</v>
      </c>
      <c r="Q4382" s="37">
        <v>86</v>
      </c>
      <c r="R4382" s="36">
        <v>1</v>
      </c>
      <c r="S4382" s="39">
        <f t="shared" si="147"/>
        <v>86</v>
      </c>
      <c r="T4382" s="34" t="s">
        <v>30</v>
      </c>
      <c r="U4382" s="12">
        <f>((alpha*(speed^beta))+(ceta*(speed^delta)))</f>
        <v>1.8810453670776868</v>
      </c>
      <c r="V4382" s="8">
        <f t="shared" si="148"/>
        <v>86</v>
      </c>
    </row>
    <row r="4383" spans="1:22">
      <c r="A4383" s="34" t="s">
        <v>19</v>
      </c>
      <c r="B4383" s="34" t="s">
        <v>69</v>
      </c>
      <c r="C4383" s="5" t="s">
        <v>133</v>
      </c>
      <c r="D4383" s="35" t="s">
        <v>84</v>
      </c>
      <c r="E4383" s="36" t="s">
        <v>16</v>
      </c>
      <c r="F4383" s="37">
        <v>0</v>
      </c>
      <c r="G4383" s="38">
        <v>0.04</v>
      </c>
      <c r="H4383" s="34">
        <v>0.97484886754259847</v>
      </c>
      <c r="I4383" s="35">
        <v>85.296945015237768</v>
      </c>
      <c r="J4383" s="35">
        <v>1.0094676297912717</v>
      </c>
      <c r="K4383" s="35">
        <v>-0.47511542271547264</v>
      </c>
      <c r="L4383" s="35">
        <v>0</v>
      </c>
      <c r="M4383" s="35">
        <v>0</v>
      </c>
      <c r="N4383" s="35">
        <v>0</v>
      </c>
      <c r="O4383" s="35">
        <v>0</v>
      </c>
      <c r="P4383" s="36">
        <v>12</v>
      </c>
      <c r="Q4383" s="37">
        <v>86</v>
      </c>
      <c r="R4383" s="36">
        <v>0</v>
      </c>
      <c r="S4383" s="39">
        <f t="shared" si="147"/>
        <v>86</v>
      </c>
      <c r="T4383" s="34" t="s">
        <v>29</v>
      </c>
      <c r="U4383" s="12">
        <f>((alpha*(beta^speed))*(speed^ceta))</f>
        <v>23.108384346259008</v>
      </c>
      <c r="V4383" s="8">
        <f t="shared" si="148"/>
        <v>86</v>
      </c>
    </row>
    <row r="4384" spans="1:22">
      <c r="A4384" s="34" t="s">
        <v>19</v>
      </c>
      <c r="B4384" s="34" t="s">
        <v>69</v>
      </c>
      <c r="C4384" s="5" t="s">
        <v>133</v>
      </c>
      <c r="D4384" s="35" t="s">
        <v>84</v>
      </c>
      <c r="E4384" s="36" t="s">
        <v>14</v>
      </c>
      <c r="F4384" s="37">
        <v>0</v>
      </c>
      <c r="G4384" s="38">
        <v>0.04</v>
      </c>
      <c r="H4384" s="34">
        <v>0.99583850805494289</v>
      </c>
      <c r="I4384" s="35">
        <v>0.33107884188108477</v>
      </c>
      <c r="J4384" s="35">
        <v>29.64129443915008</v>
      </c>
      <c r="K4384" s="35">
        <v>0.18517203017390546</v>
      </c>
      <c r="L4384" s="35">
        <v>1.0162972608337928</v>
      </c>
      <c r="M4384" s="35">
        <v>1.6179456339303198E-2</v>
      </c>
      <c r="N4384" s="35">
        <v>0</v>
      </c>
      <c r="O4384" s="35">
        <v>0</v>
      </c>
      <c r="P4384" s="36">
        <v>12</v>
      </c>
      <c r="Q4384" s="37">
        <v>86</v>
      </c>
      <c r="R4384" s="36">
        <v>10</v>
      </c>
      <c r="S4384" s="39">
        <f t="shared" si="147"/>
        <v>86</v>
      </c>
      <c r="T4384" s="34" t="s">
        <v>44</v>
      </c>
      <c r="U4384" s="12">
        <f>(alpha+(beta/(1+EXP((((-1)*ceta)+(delta*LN(speed)))+(epsilon*speed)))))</f>
        <v>0.42670917962759769</v>
      </c>
      <c r="V4384" s="8">
        <f t="shared" si="148"/>
        <v>86</v>
      </c>
    </row>
    <row r="4385" spans="1:22">
      <c r="A4385" s="34" t="s">
        <v>19</v>
      </c>
      <c r="B4385" s="34" t="s">
        <v>69</v>
      </c>
      <c r="C4385" s="5" t="s">
        <v>133</v>
      </c>
      <c r="D4385" s="35" t="s">
        <v>84</v>
      </c>
      <c r="E4385" s="36" t="s">
        <v>18</v>
      </c>
      <c r="F4385" s="37">
        <v>0</v>
      </c>
      <c r="G4385" s="38">
        <v>0.04</v>
      </c>
      <c r="H4385" s="34">
        <v>0.99459849018219582</v>
      </c>
      <c r="I4385" s="35">
        <v>5.3714839308459938E-2</v>
      </c>
      <c r="J4385" s="35">
        <v>7.6079510187404882</v>
      </c>
      <c r="K4385" s="35">
        <v>-0.19400676424252739</v>
      </c>
      <c r="L4385" s="35">
        <v>0</v>
      </c>
      <c r="M4385" s="35">
        <v>0</v>
      </c>
      <c r="N4385" s="35">
        <v>0</v>
      </c>
      <c r="O4385" s="35">
        <v>0</v>
      </c>
      <c r="P4385" s="36">
        <v>12</v>
      </c>
      <c r="Q4385" s="37">
        <v>86</v>
      </c>
      <c r="R4385" s="36">
        <v>13</v>
      </c>
      <c r="S4385" s="39">
        <f t="shared" si="147"/>
        <v>86</v>
      </c>
      <c r="T4385" s="34" t="s">
        <v>50</v>
      </c>
      <c r="U4385" s="12">
        <f>EXP((alpha+(beta/speed))+(ceta*LN(speed)))</f>
        <v>0.48578258083279274</v>
      </c>
      <c r="V4385" s="8">
        <f t="shared" si="148"/>
        <v>86</v>
      </c>
    </row>
    <row r="4386" spans="1:22">
      <c r="A4386" s="34" t="s">
        <v>19</v>
      </c>
      <c r="B4386" s="34" t="s">
        <v>69</v>
      </c>
      <c r="C4386" s="5" t="s">
        <v>133</v>
      </c>
      <c r="D4386" s="35" t="s">
        <v>84</v>
      </c>
      <c r="E4386" s="36" t="s">
        <v>17</v>
      </c>
      <c r="F4386" s="37">
        <v>0</v>
      </c>
      <c r="G4386" s="38">
        <v>0.04</v>
      </c>
      <c r="H4386" s="34">
        <v>0.99466868585745316</v>
      </c>
      <c r="I4386" s="35">
        <v>4244.9014022556903</v>
      </c>
      <c r="J4386" s="35">
        <v>1.0126458030061618</v>
      </c>
      <c r="K4386" s="35">
        <v>-0.71749616801223604</v>
      </c>
      <c r="L4386" s="35">
        <v>0</v>
      </c>
      <c r="M4386" s="35">
        <v>0</v>
      </c>
      <c r="N4386" s="35">
        <v>0</v>
      </c>
      <c r="O4386" s="35">
        <v>0</v>
      </c>
      <c r="P4386" s="36">
        <v>12</v>
      </c>
      <c r="Q4386" s="37">
        <v>86</v>
      </c>
      <c r="R4386" s="36">
        <v>0</v>
      </c>
      <c r="S4386" s="39">
        <f t="shared" si="147"/>
        <v>86</v>
      </c>
      <c r="T4386" s="34" t="s">
        <v>29</v>
      </c>
      <c r="U4386" s="12">
        <f>((alpha*(beta^speed))*(speed^ceta))</f>
        <v>511.94481664376826</v>
      </c>
      <c r="V4386" s="8">
        <f t="shared" si="148"/>
        <v>86</v>
      </c>
    </row>
    <row r="4387" spans="1:22">
      <c r="A4387" s="34" t="s">
        <v>19</v>
      </c>
      <c r="B4387" s="34" t="s">
        <v>69</v>
      </c>
      <c r="C4387" s="5" t="s">
        <v>133</v>
      </c>
      <c r="D4387" s="35" t="s">
        <v>84</v>
      </c>
      <c r="E4387" s="36" t="s">
        <v>15</v>
      </c>
      <c r="F4387" s="37">
        <v>50</v>
      </c>
      <c r="G4387" s="38">
        <v>0.04</v>
      </c>
      <c r="H4387" s="34">
        <v>0.98741268552917727</v>
      </c>
      <c r="I4387" s="35">
        <v>1.7986028017658657</v>
      </c>
      <c r="J4387" s="35">
        <v>44.374375657031834</v>
      </c>
      <c r="K4387" s="35">
        <v>-5.1725605316356831E-2</v>
      </c>
      <c r="L4387" s="35">
        <v>0.71075255849098684</v>
      </c>
      <c r="M4387" s="35">
        <v>1.5587699201801371E-2</v>
      </c>
      <c r="N4387" s="35">
        <v>0</v>
      </c>
      <c r="O4387" s="35">
        <v>0</v>
      </c>
      <c r="P4387" s="36">
        <v>12</v>
      </c>
      <c r="Q4387" s="37">
        <v>75</v>
      </c>
      <c r="R4387" s="36">
        <v>10</v>
      </c>
      <c r="S4387" s="39">
        <f t="shared" si="147"/>
        <v>75</v>
      </c>
      <c r="T4387" s="34" t="s">
        <v>44</v>
      </c>
      <c r="U4387" s="12">
        <f>(alpha+(beta/(1+EXP((((-1)*ceta)+(delta*LN(speed)))+(epsilon*speed)))))</f>
        <v>2.3988428421437957</v>
      </c>
      <c r="V4387" s="8">
        <f t="shared" si="148"/>
        <v>75</v>
      </c>
    </row>
    <row r="4388" spans="1:22">
      <c r="A4388" s="34" t="s">
        <v>19</v>
      </c>
      <c r="B4388" s="34" t="s">
        <v>69</v>
      </c>
      <c r="C4388" s="5" t="s">
        <v>133</v>
      </c>
      <c r="D4388" s="35" t="s">
        <v>84</v>
      </c>
      <c r="E4388" s="36" t="s">
        <v>16</v>
      </c>
      <c r="F4388" s="37">
        <v>50</v>
      </c>
      <c r="G4388" s="38">
        <v>0.04</v>
      </c>
      <c r="H4388" s="34">
        <v>0.96797488031528367</v>
      </c>
      <c r="I4388" s="35">
        <v>7.7751511831355833</v>
      </c>
      <c r="J4388" s="35">
        <v>0.25617043657320343</v>
      </c>
      <c r="K4388" s="35">
        <v>114.7597639063698</v>
      </c>
      <c r="L4388" s="35">
        <v>-0.61613327952252983</v>
      </c>
      <c r="M4388" s="35">
        <v>0</v>
      </c>
      <c r="N4388" s="35">
        <v>0</v>
      </c>
      <c r="O4388" s="35">
        <v>0</v>
      </c>
      <c r="P4388" s="36">
        <v>12</v>
      </c>
      <c r="Q4388" s="37">
        <v>75</v>
      </c>
      <c r="R4388" s="36">
        <v>1</v>
      </c>
      <c r="S4388" s="39">
        <f t="shared" si="147"/>
        <v>75</v>
      </c>
      <c r="T4388" s="34" t="s">
        <v>30</v>
      </c>
      <c r="U4388" s="12">
        <f>((alpha*(speed^beta))+(ceta*(speed^delta)))</f>
        <v>31.524767082499523</v>
      </c>
      <c r="V4388" s="8">
        <f t="shared" si="148"/>
        <v>75</v>
      </c>
    </row>
    <row r="4389" spans="1:22">
      <c r="A4389" s="34" t="s">
        <v>19</v>
      </c>
      <c r="B4389" s="34" t="s">
        <v>69</v>
      </c>
      <c r="C4389" s="5" t="s">
        <v>133</v>
      </c>
      <c r="D4389" s="35" t="s">
        <v>84</v>
      </c>
      <c r="E4389" s="36" t="s">
        <v>14</v>
      </c>
      <c r="F4389" s="37">
        <v>50</v>
      </c>
      <c r="G4389" s="38">
        <v>0.04</v>
      </c>
      <c r="H4389" s="34">
        <v>0.99707776847174745</v>
      </c>
      <c r="I4389" s="35">
        <v>-0.27159176805603324</v>
      </c>
      <c r="J4389" s="35">
        <v>4.2664687910879191E-2</v>
      </c>
      <c r="K4389" s="35">
        <v>1.6490981994257981</v>
      </c>
      <c r="L4389" s="35">
        <v>0</v>
      </c>
      <c r="M4389" s="35">
        <v>0</v>
      </c>
      <c r="N4389" s="35">
        <v>0</v>
      </c>
      <c r="O4389" s="35">
        <v>0</v>
      </c>
      <c r="P4389" s="36">
        <v>12</v>
      </c>
      <c r="Q4389" s="37">
        <v>75</v>
      </c>
      <c r="R4389" s="36">
        <v>2</v>
      </c>
      <c r="S4389" s="39">
        <f t="shared" si="147"/>
        <v>75</v>
      </c>
      <c r="T4389" s="34" t="s">
        <v>31</v>
      </c>
      <c r="U4389" s="12">
        <f>((alpha+(beta*speed))^((-1)/ceta))</f>
        <v>0.52125670360530718</v>
      </c>
      <c r="V4389" s="8">
        <f t="shared" si="148"/>
        <v>75</v>
      </c>
    </row>
    <row r="4390" spans="1:22">
      <c r="A4390" s="34" t="s">
        <v>19</v>
      </c>
      <c r="B4390" s="34" t="s">
        <v>69</v>
      </c>
      <c r="C4390" s="5" t="s">
        <v>133</v>
      </c>
      <c r="D4390" s="35" t="s">
        <v>84</v>
      </c>
      <c r="E4390" s="36" t="s">
        <v>18</v>
      </c>
      <c r="F4390" s="37">
        <v>50</v>
      </c>
      <c r="G4390" s="38">
        <v>0.04</v>
      </c>
      <c r="H4390" s="34">
        <v>0.99141557581459527</v>
      </c>
      <c r="I4390" s="35">
        <v>5.402900571601764</v>
      </c>
      <c r="J4390" s="35">
        <v>1.0062455144448683</v>
      </c>
      <c r="K4390" s="35">
        <v>-0.58600737033909001</v>
      </c>
      <c r="L4390" s="35">
        <v>0</v>
      </c>
      <c r="M4390" s="35">
        <v>0</v>
      </c>
      <c r="N4390" s="35">
        <v>0</v>
      </c>
      <c r="O4390" s="35">
        <v>0</v>
      </c>
      <c r="P4390" s="36">
        <v>12</v>
      </c>
      <c r="Q4390" s="37">
        <v>75</v>
      </c>
      <c r="R4390" s="36">
        <v>0</v>
      </c>
      <c r="S4390" s="39">
        <f t="shared" si="147"/>
        <v>75</v>
      </c>
      <c r="T4390" s="34" t="s">
        <v>29</v>
      </c>
      <c r="U4390" s="12">
        <f>((alpha*(beta^speed))*(speed^ceta))</f>
        <v>0.68647395029218439</v>
      </c>
      <c r="V4390" s="8">
        <f t="shared" si="148"/>
        <v>75</v>
      </c>
    </row>
    <row r="4391" spans="1:22">
      <c r="A4391" s="34" t="s">
        <v>19</v>
      </c>
      <c r="B4391" s="34" t="s">
        <v>69</v>
      </c>
      <c r="C4391" s="5" t="s">
        <v>133</v>
      </c>
      <c r="D4391" s="35" t="s">
        <v>84</v>
      </c>
      <c r="E4391" s="36" t="s">
        <v>17</v>
      </c>
      <c r="F4391" s="37">
        <v>50</v>
      </c>
      <c r="G4391" s="38">
        <v>0.04</v>
      </c>
      <c r="H4391" s="34">
        <v>0.98837076370388488</v>
      </c>
      <c r="I4391" s="35">
        <v>7794.3499983435831</v>
      </c>
      <c r="J4391" s="35">
        <v>-1.0834056733742026</v>
      </c>
      <c r="K4391" s="35">
        <v>359.62754611007995</v>
      </c>
      <c r="L4391" s="35">
        <v>0.12880039730326534</v>
      </c>
      <c r="M4391" s="35">
        <v>0</v>
      </c>
      <c r="N4391" s="35">
        <v>0</v>
      </c>
      <c r="O4391" s="35">
        <v>0</v>
      </c>
      <c r="P4391" s="36">
        <v>12</v>
      </c>
      <c r="Q4391" s="37">
        <v>75</v>
      </c>
      <c r="R4391" s="36">
        <v>1</v>
      </c>
      <c r="S4391" s="39">
        <f t="shared" si="147"/>
        <v>75</v>
      </c>
      <c r="T4391" s="34" t="s">
        <v>30</v>
      </c>
      <c r="U4391" s="12">
        <f>((alpha*(speed^beta))+(ceta*(speed^delta)))</f>
        <v>699.63410038125369</v>
      </c>
      <c r="V4391" s="8">
        <f t="shared" si="148"/>
        <v>75</v>
      </c>
    </row>
    <row r="4392" spans="1:22">
      <c r="A4392" s="34" t="s">
        <v>19</v>
      </c>
      <c r="B4392" s="34" t="s">
        <v>69</v>
      </c>
      <c r="C4392" s="5" t="s">
        <v>133</v>
      </c>
      <c r="D4392" s="35" t="s">
        <v>84</v>
      </c>
      <c r="E4392" s="36" t="s">
        <v>15</v>
      </c>
      <c r="F4392" s="37">
        <v>100</v>
      </c>
      <c r="G4392" s="38">
        <v>0.04</v>
      </c>
      <c r="H4392" s="34">
        <v>0.98224291578147294</v>
      </c>
      <c r="I4392" s="35">
        <v>2.7206607182954801</v>
      </c>
      <c r="J4392" s="35">
        <v>18.739451330774916</v>
      </c>
      <c r="K4392" s="35">
        <v>0.31343716746706995</v>
      </c>
      <c r="L4392" s="35">
        <v>0.32699502371012912</v>
      </c>
      <c r="M4392" s="35">
        <v>4.4066501661555797E-2</v>
      </c>
      <c r="N4392" s="35">
        <v>0</v>
      </c>
      <c r="O4392" s="35">
        <v>0</v>
      </c>
      <c r="P4392" s="36">
        <v>12</v>
      </c>
      <c r="Q4392" s="37">
        <v>60</v>
      </c>
      <c r="R4392" s="36">
        <v>10</v>
      </c>
      <c r="S4392" s="39">
        <f t="shared" si="147"/>
        <v>60</v>
      </c>
      <c r="T4392" s="34" t="s">
        <v>44</v>
      </c>
      <c r="U4392" s="12">
        <f>(alpha+(beta/(1+EXP((((-1)*ceta)+(delta*LN(speed)))+(epsilon*speed)))))</f>
        <v>3.1864951933484114</v>
      </c>
      <c r="V4392" s="8">
        <f t="shared" si="148"/>
        <v>60</v>
      </c>
    </row>
    <row r="4393" spans="1:22">
      <c r="A4393" s="34" t="s">
        <v>19</v>
      </c>
      <c r="B4393" s="34" t="s">
        <v>69</v>
      </c>
      <c r="C4393" s="5" t="s">
        <v>133</v>
      </c>
      <c r="D4393" s="35" t="s">
        <v>84</v>
      </c>
      <c r="E4393" s="36" t="s">
        <v>16</v>
      </c>
      <c r="F4393" s="37">
        <v>100</v>
      </c>
      <c r="G4393" s="38">
        <v>0.04</v>
      </c>
      <c r="H4393" s="34">
        <v>0.96743940072978363</v>
      </c>
      <c r="I4393" s="35">
        <v>-1.8406078718574974E-4</v>
      </c>
      <c r="J4393" s="35">
        <v>2.4925509808717543E-2</v>
      </c>
      <c r="K4393" s="35">
        <v>-1.1724106632948876</v>
      </c>
      <c r="L4393" s="35">
        <v>60.180308333762625</v>
      </c>
      <c r="M4393" s="35">
        <v>0</v>
      </c>
      <c r="N4393" s="35">
        <v>0</v>
      </c>
      <c r="O4393" s="35">
        <v>0</v>
      </c>
      <c r="P4393" s="36">
        <v>12</v>
      </c>
      <c r="Q4393" s="37">
        <v>60</v>
      </c>
      <c r="R4393" s="36">
        <v>14</v>
      </c>
      <c r="S4393" s="39">
        <f t="shared" si="147"/>
        <v>60</v>
      </c>
      <c r="T4393" s="34" t="s">
        <v>51</v>
      </c>
      <c r="U4393" s="12">
        <f>(((alpha*(speed^3))+(beta*(speed^2))+(ceta*speed))+delta)</f>
        <v>39.810373815330571</v>
      </c>
      <c r="V4393" s="8">
        <f t="shared" si="148"/>
        <v>60</v>
      </c>
    </row>
    <row r="4394" spans="1:22">
      <c r="A4394" s="34" t="s">
        <v>19</v>
      </c>
      <c r="B4394" s="34" t="s">
        <v>69</v>
      </c>
      <c r="C4394" s="5" t="s">
        <v>133</v>
      </c>
      <c r="D4394" s="35" t="s">
        <v>84</v>
      </c>
      <c r="E4394" s="36" t="s">
        <v>14</v>
      </c>
      <c r="F4394" s="37">
        <v>100</v>
      </c>
      <c r="G4394" s="38">
        <v>0.04</v>
      </c>
      <c r="H4394" s="34">
        <v>0.99778644922784632</v>
      </c>
      <c r="I4394" s="35">
        <v>-0.6599834193935501</v>
      </c>
      <c r="J4394" s="35">
        <v>0.38151692437465196</v>
      </c>
      <c r="K4394" s="35">
        <v>0.42404173243403126</v>
      </c>
      <c r="L4394" s="35">
        <v>0</v>
      </c>
      <c r="M4394" s="35">
        <v>0</v>
      </c>
      <c r="N4394" s="35">
        <v>0</v>
      </c>
      <c r="O4394" s="35">
        <v>0</v>
      </c>
      <c r="P4394" s="36">
        <v>12</v>
      </c>
      <c r="Q4394" s="37">
        <v>60</v>
      </c>
      <c r="R4394" s="36">
        <v>6</v>
      </c>
      <c r="S4394" s="39">
        <f t="shared" si="147"/>
        <v>60</v>
      </c>
      <c r="T4394" s="34" t="s">
        <v>37</v>
      </c>
      <c r="U4394" s="12">
        <f>(1/(alpha+(beta*(speed^ceta))))</f>
        <v>0.66429873374050386</v>
      </c>
      <c r="V4394" s="8">
        <f t="shared" si="148"/>
        <v>60</v>
      </c>
    </row>
    <row r="4395" spans="1:22">
      <c r="A4395" s="34" t="s">
        <v>19</v>
      </c>
      <c r="B4395" s="34" t="s">
        <v>69</v>
      </c>
      <c r="C4395" s="5" t="s">
        <v>133</v>
      </c>
      <c r="D4395" s="35" t="s">
        <v>84</v>
      </c>
      <c r="E4395" s="36" t="s">
        <v>18</v>
      </c>
      <c r="F4395" s="37">
        <v>100</v>
      </c>
      <c r="G4395" s="38">
        <v>0.04</v>
      </c>
      <c r="H4395" s="34">
        <v>0.9839625561858607</v>
      </c>
      <c r="I4395" s="35">
        <v>0.42385141793038161</v>
      </c>
      <c r="J4395" s="35">
        <v>2.0995499020943491E-2</v>
      </c>
      <c r="K4395" s="35">
        <v>-1.6174955483040177E-4</v>
      </c>
      <c r="L4395" s="35">
        <v>0</v>
      </c>
      <c r="M4395" s="35">
        <v>0</v>
      </c>
      <c r="N4395" s="35">
        <v>0</v>
      </c>
      <c r="O4395" s="35">
        <v>0</v>
      </c>
      <c r="P4395" s="36">
        <v>12</v>
      </c>
      <c r="Q4395" s="37">
        <v>60</v>
      </c>
      <c r="R4395" s="36">
        <v>5</v>
      </c>
      <c r="S4395" s="39">
        <f t="shared" si="147"/>
        <v>60</v>
      </c>
      <c r="T4395" s="34" t="s">
        <v>36</v>
      </c>
      <c r="U4395" s="12">
        <f>(1/(((ceta*(speed^2))+(beta*speed))+alpha))</f>
        <v>0.90803184530138581</v>
      </c>
      <c r="V4395" s="8">
        <f t="shared" si="148"/>
        <v>60</v>
      </c>
    </row>
    <row r="4396" spans="1:22">
      <c r="A4396" s="34" t="s">
        <v>19</v>
      </c>
      <c r="B4396" s="34" t="s">
        <v>69</v>
      </c>
      <c r="C4396" s="5" t="s">
        <v>133</v>
      </c>
      <c r="D4396" s="35" t="s">
        <v>84</v>
      </c>
      <c r="E4396" s="36" t="s">
        <v>17</v>
      </c>
      <c r="F4396" s="37">
        <v>100</v>
      </c>
      <c r="G4396" s="38">
        <v>0.04</v>
      </c>
      <c r="H4396" s="34">
        <v>0.98544408502896486</v>
      </c>
      <c r="I4396" s="35">
        <v>6.8828031355505219</v>
      </c>
      <c r="J4396" s="35">
        <v>3.8546718642042026</v>
      </c>
      <c r="K4396" s="35">
        <v>-3.602258379695393E-2</v>
      </c>
      <c r="L4396" s="35">
        <v>0</v>
      </c>
      <c r="M4396" s="35">
        <v>0</v>
      </c>
      <c r="N4396" s="35">
        <v>0</v>
      </c>
      <c r="O4396" s="35">
        <v>0</v>
      </c>
      <c r="P4396" s="36">
        <v>12</v>
      </c>
      <c r="Q4396" s="37">
        <v>60</v>
      </c>
      <c r="R4396" s="36">
        <v>13</v>
      </c>
      <c r="S4396" s="39">
        <f t="shared" si="147"/>
        <v>60</v>
      </c>
      <c r="T4396" s="34" t="s">
        <v>50</v>
      </c>
      <c r="U4396" s="12">
        <f>EXP((alpha+(beta/speed))+(ceta*LN(speed)))</f>
        <v>897.45124568856136</v>
      </c>
      <c r="V4396" s="8">
        <f t="shared" si="148"/>
        <v>60</v>
      </c>
    </row>
    <row r="4397" spans="1:22">
      <c r="A4397" s="34" t="s">
        <v>19</v>
      </c>
      <c r="B4397" s="34" t="s">
        <v>69</v>
      </c>
      <c r="C4397" s="5" t="s">
        <v>133</v>
      </c>
      <c r="D4397" s="35" t="s">
        <v>84</v>
      </c>
      <c r="E4397" s="36" t="s">
        <v>15</v>
      </c>
      <c r="F4397" s="37">
        <v>0</v>
      </c>
      <c r="G4397" s="38">
        <v>0.06</v>
      </c>
      <c r="H4397" s="34">
        <v>0.98986905938412739</v>
      </c>
      <c r="I4397" s="35">
        <v>757.09059133867879</v>
      </c>
      <c r="J4397" s="35">
        <v>-2.5010225665391901</v>
      </c>
      <c r="K4397" s="35">
        <v>20.136183867141959</v>
      </c>
      <c r="L4397" s="35">
        <v>-0.51166512553171439</v>
      </c>
      <c r="M4397" s="35">
        <v>0</v>
      </c>
      <c r="N4397" s="35">
        <v>0</v>
      </c>
      <c r="O4397" s="35">
        <v>0</v>
      </c>
      <c r="P4397" s="36">
        <v>12</v>
      </c>
      <c r="Q4397" s="37">
        <v>81</v>
      </c>
      <c r="R4397" s="36">
        <v>1</v>
      </c>
      <c r="S4397" s="39">
        <f t="shared" si="147"/>
        <v>81</v>
      </c>
      <c r="T4397" s="34" t="s">
        <v>30</v>
      </c>
      <c r="U4397" s="12">
        <f>((alpha*(speed^beta))+(ceta*(speed^delta)))</f>
        <v>2.1383169250688105</v>
      </c>
      <c r="V4397" s="8">
        <f t="shared" si="148"/>
        <v>81</v>
      </c>
    </row>
    <row r="4398" spans="1:22">
      <c r="A4398" s="34" t="s">
        <v>19</v>
      </c>
      <c r="B4398" s="34" t="s">
        <v>69</v>
      </c>
      <c r="C4398" s="5" t="s">
        <v>133</v>
      </c>
      <c r="D4398" s="35" t="s">
        <v>84</v>
      </c>
      <c r="E4398" s="36" t="s">
        <v>16</v>
      </c>
      <c r="F4398" s="37">
        <v>0</v>
      </c>
      <c r="G4398" s="38">
        <v>0.06</v>
      </c>
      <c r="H4398" s="34">
        <v>0.97943058023116047</v>
      </c>
      <c r="I4398" s="35">
        <v>10.983255187651658</v>
      </c>
      <c r="J4398" s="35">
        <v>0.19943031059313374</v>
      </c>
      <c r="K4398" s="35">
        <v>187.45938150848005</v>
      </c>
      <c r="L4398" s="35">
        <v>-0.95127170542564254</v>
      </c>
      <c r="M4398" s="35">
        <v>0</v>
      </c>
      <c r="N4398" s="35">
        <v>0</v>
      </c>
      <c r="O4398" s="35">
        <v>0</v>
      </c>
      <c r="P4398" s="36">
        <v>12</v>
      </c>
      <c r="Q4398" s="37">
        <v>81</v>
      </c>
      <c r="R4398" s="36">
        <v>1</v>
      </c>
      <c r="S4398" s="39">
        <f t="shared" si="147"/>
        <v>81</v>
      </c>
      <c r="T4398" s="34" t="s">
        <v>30</v>
      </c>
      <c r="U4398" s="12">
        <f>((alpha*(speed^beta))+(ceta*(speed^delta)))</f>
        <v>29.250957037196805</v>
      </c>
      <c r="V4398" s="8">
        <f t="shared" si="148"/>
        <v>81</v>
      </c>
    </row>
    <row r="4399" spans="1:22">
      <c r="A4399" s="34" t="s">
        <v>19</v>
      </c>
      <c r="B4399" s="34" t="s">
        <v>69</v>
      </c>
      <c r="C4399" s="5" t="s">
        <v>133</v>
      </c>
      <c r="D4399" s="35" t="s">
        <v>84</v>
      </c>
      <c r="E4399" s="36" t="s">
        <v>14</v>
      </c>
      <c r="F4399" s="37">
        <v>0</v>
      </c>
      <c r="G4399" s="38">
        <v>0.06</v>
      </c>
      <c r="H4399" s="34">
        <v>0.99748313137912659</v>
      </c>
      <c r="I4399" s="35">
        <v>-9.7317981363084574E-2</v>
      </c>
      <c r="J4399" s="35">
        <v>4.3365627422283851E-2</v>
      </c>
      <c r="K4399" s="35">
        <v>-2.1425046771354704E-4</v>
      </c>
      <c r="L4399" s="35">
        <v>0</v>
      </c>
      <c r="M4399" s="35">
        <v>0</v>
      </c>
      <c r="N4399" s="35">
        <v>0</v>
      </c>
      <c r="O4399" s="35">
        <v>0</v>
      </c>
      <c r="P4399" s="36">
        <v>12</v>
      </c>
      <c r="Q4399" s="37">
        <v>81</v>
      </c>
      <c r="R4399" s="36">
        <v>5</v>
      </c>
      <c r="S4399" s="39">
        <f t="shared" si="147"/>
        <v>81</v>
      </c>
      <c r="T4399" s="34" t="s">
        <v>36</v>
      </c>
      <c r="U4399" s="12">
        <f>(1/(((ceta*(speed^2))+(beta*speed))+alpha))</f>
        <v>0.49761133591672241</v>
      </c>
      <c r="V4399" s="8">
        <f t="shared" si="148"/>
        <v>81</v>
      </c>
    </row>
    <row r="4400" spans="1:22">
      <c r="A4400" s="34" t="s">
        <v>19</v>
      </c>
      <c r="B4400" s="34" t="s">
        <v>69</v>
      </c>
      <c r="C4400" s="5" t="s">
        <v>133</v>
      </c>
      <c r="D4400" s="35" t="s">
        <v>84</v>
      </c>
      <c r="E4400" s="36" t="s">
        <v>18</v>
      </c>
      <c r="F4400" s="37">
        <v>0</v>
      </c>
      <c r="G4400" s="38">
        <v>0.06</v>
      </c>
      <c r="H4400" s="34">
        <v>0.9899184621946564</v>
      </c>
      <c r="I4400" s="35">
        <v>7.3539106921842645</v>
      </c>
      <c r="J4400" s="35">
        <v>1.0100811626322599</v>
      </c>
      <c r="K4400" s="35">
        <v>-0.74107562331261512</v>
      </c>
      <c r="L4400" s="35">
        <v>0</v>
      </c>
      <c r="M4400" s="35">
        <v>0</v>
      </c>
      <c r="N4400" s="35">
        <v>0</v>
      </c>
      <c r="O4400" s="35">
        <v>0</v>
      </c>
      <c r="P4400" s="36">
        <v>12</v>
      </c>
      <c r="Q4400" s="37">
        <v>81</v>
      </c>
      <c r="R4400" s="36">
        <v>0</v>
      </c>
      <c r="S4400" s="39">
        <f t="shared" si="147"/>
        <v>81</v>
      </c>
      <c r="T4400" s="34" t="s">
        <v>29</v>
      </c>
      <c r="U4400" s="12">
        <f>((alpha*(beta^speed))*(speed^ceta))</f>
        <v>0.6383291064892086</v>
      </c>
      <c r="V4400" s="8">
        <f t="shared" si="148"/>
        <v>81</v>
      </c>
    </row>
    <row r="4401" spans="1:22">
      <c r="A4401" s="34" t="s">
        <v>19</v>
      </c>
      <c r="B4401" s="34" t="s">
        <v>69</v>
      </c>
      <c r="C4401" s="5" t="s">
        <v>133</v>
      </c>
      <c r="D4401" s="35" t="s">
        <v>84</v>
      </c>
      <c r="E4401" s="36" t="s">
        <v>17</v>
      </c>
      <c r="F4401" s="37">
        <v>0</v>
      </c>
      <c r="G4401" s="38">
        <v>0.06</v>
      </c>
      <c r="H4401" s="34">
        <v>0.99279198585160933</v>
      </c>
      <c r="I4401" s="35">
        <v>6482.7379312827534</v>
      </c>
      <c r="J4401" s="35">
        <v>-0.87382410069271532</v>
      </c>
      <c r="K4401" s="35">
        <v>75.661025741302907</v>
      </c>
      <c r="L4401" s="35">
        <v>0.43707154241763302</v>
      </c>
      <c r="M4401" s="35">
        <v>0</v>
      </c>
      <c r="N4401" s="35">
        <v>0</v>
      </c>
      <c r="O4401" s="35">
        <v>0</v>
      </c>
      <c r="P4401" s="36">
        <v>12</v>
      </c>
      <c r="Q4401" s="37">
        <v>81</v>
      </c>
      <c r="R4401" s="36">
        <v>1</v>
      </c>
      <c r="S4401" s="39">
        <f t="shared" si="147"/>
        <v>81</v>
      </c>
      <c r="T4401" s="34" t="s">
        <v>30</v>
      </c>
      <c r="U4401" s="12">
        <f>((alpha*(speed^beta))+(ceta*(speed^delta)))</f>
        <v>655.77703338848289</v>
      </c>
      <c r="V4401" s="8">
        <f t="shared" si="148"/>
        <v>81</v>
      </c>
    </row>
    <row r="4402" spans="1:22">
      <c r="A4402" s="34" t="s">
        <v>19</v>
      </c>
      <c r="B4402" s="34" t="s">
        <v>69</v>
      </c>
      <c r="C4402" s="5" t="s">
        <v>133</v>
      </c>
      <c r="D4402" s="35" t="s">
        <v>84</v>
      </c>
      <c r="E4402" s="36" t="s">
        <v>15</v>
      </c>
      <c r="F4402" s="37">
        <v>50</v>
      </c>
      <c r="G4402" s="38">
        <v>0.06</v>
      </c>
      <c r="H4402" s="34">
        <v>0.98329173651365043</v>
      </c>
      <c r="I4402" s="35">
        <v>47856.823529617031</v>
      </c>
      <c r="J4402" s="35">
        <v>-4.6100934177459942</v>
      </c>
      <c r="K4402" s="35">
        <v>24.175009854475274</v>
      </c>
      <c r="L4402" s="35">
        <v>-0.49401298453502795</v>
      </c>
      <c r="M4402" s="35">
        <v>0</v>
      </c>
      <c r="N4402" s="35">
        <v>0</v>
      </c>
      <c r="O4402" s="35">
        <v>0</v>
      </c>
      <c r="P4402" s="36">
        <v>12</v>
      </c>
      <c r="Q4402" s="37">
        <v>58</v>
      </c>
      <c r="R4402" s="36">
        <v>1</v>
      </c>
      <c r="S4402" s="39">
        <f t="shared" si="147"/>
        <v>58</v>
      </c>
      <c r="T4402" s="34" t="s">
        <v>30</v>
      </c>
      <c r="U4402" s="12">
        <f>((alpha*(speed^beta))+(ceta*(speed^delta)))</f>
        <v>3.2528029100866998</v>
      </c>
      <c r="V4402" s="8">
        <f t="shared" si="148"/>
        <v>58</v>
      </c>
    </row>
    <row r="4403" spans="1:22">
      <c r="A4403" s="34" t="s">
        <v>19</v>
      </c>
      <c r="B4403" s="34" t="s">
        <v>69</v>
      </c>
      <c r="C4403" s="5" t="s">
        <v>133</v>
      </c>
      <c r="D4403" s="35" t="s">
        <v>84</v>
      </c>
      <c r="E4403" s="36" t="s">
        <v>16</v>
      </c>
      <c r="F4403" s="37">
        <v>50</v>
      </c>
      <c r="G4403" s="38">
        <v>0.06</v>
      </c>
      <c r="H4403" s="34">
        <v>0.98031875010022373</v>
      </c>
      <c r="I4403" s="35">
        <v>3.6302461595380389</v>
      </c>
      <c r="J4403" s="35">
        <v>2.923386041863866</v>
      </c>
      <c r="K4403" s="35">
        <v>1.1739755798403959E-2</v>
      </c>
      <c r="L4403" s="35">
        <v>0</v>
      </c>
      <c r="M4403" s="35">
        <v>0</v>
      </c>
      <c r="N4403" s="35">
        <v>0</v>
      </c>
      <c r="O4403" s="35">
        <v>0</v>
      </c>
      <c r="P4403" s="36">
        <v>12</v>
      </c>
      <c r="Q4403" s="37">
        <v>58</v>
      </c>
      <c r="R4403" s="36">
        <v>13</v>
      </c>
      <c r="S4403" s="39">
        <f t="shared" si="147"/>
        <v>58</v>
      </c>
      <c r="T4403" s="34" t="s">
        <v>50</v>
      </c>
      <c r="U4403" s="12">
        <f>EXP((alpha+(beta/speed))+(ceta*LN(speed)))</f>
        <v>41.609061852320593</v>
      </c>
      <c r="V4403" s="8">
        <f t="shared" si="148"/>
        <v>58</v>
      </c>
    </row>
    <row r="4404" spans="1:22">
      <c r="A4404" s="34" t="s">
        <v>19</v>
      </c>
      <c r="B4404" s="34" t="s">
        <v>69</v>
      </c>
      <c r="C4404" s="5" t="s">
        <v>133</v>
      </c>
      <c r="D4404" s="35" t="s">
        <v>84</v>
      </c>
      <c r="E4404" s="36" t="s">
        <v>14</v>
      </c>
      <c r="F4404" s="37">
        <v>50</v>
      </c>
      <c r="G4404" s="38">
        <v>0.06</v>
      </c>
      <c r="H4404" s="34">
        <v>0.99812030414141906</v>
      </c>
      <c r="I4404" s="35">
        <v>-0.55497365889597039</v>
      </c>
      <c r="J4404" s="35">
        <v>0.31023178664999773</v>
      </c>
      <c r="K4404" s="35">
        <v>0.46117341703791531</v>
      </c>
      <c r="L4404" s="35">
        <v>0</v>
      </c>
      <c r="M4404" s="35">
        <v>0</v>
      </c>
      <c r="N4404" s="35">
        <v>0</v>
      </c>
      <c r="O4404" s="35">
        <v>0</v>
      </c>
      <c r="P4404" s="36">
        <v>12</v>
      </c>
      <c r="Q4404" s="37">
        <v>58</v>
      </c>
      <c r="R4404" s="36">
        <v>6</v>
      </c>
      <c r="S4404" s="39">
        <f t="shared" si="147"/>
        <v>58</v>
      </c>
      <c r="T4404" s="34" t="s">
        <v>37</v>
      </c>
      <c r="U4404" s="12">
        <f>(1/(alpha+(beta*(speed^ceta))))</f>
        <v>0.68349028066199236</v>
      </c>
      <c r="V4404" s="8">
        <f t="shared" si="148"/>
        <v>58</v>
      </c>
    </row>
    <row r="4405" spans="1:22">
      <c r="A4405" s="34" t="s">
        <v>19</v>
      </c>
      <c r="B4405" s="34" t="s">
        <v>69</v>
      </c>
      <c r="C4405" s="5" t="s">
        <v>133</v>
      </c>
      <c r="D4405" s="35" t="s">
        <v>84</v>
      </c>
      <c r="E4405" s="36" t="s">
        <v>18</v>
      </c>
      <c r="F4405" s="37">
        <v>50</v>
      </c>
      <c r="G4405" s="38">
        <v>0.06</v>
      </c>
      <c r="H4405" s="34">
        <v>0.98477031436203144</v>
      </c>
      <c r="I4405" s="35">
        <v>8.5309635258878611</v>
      </c>
      <c r="J4405" s="35">
        <v>-0.99139037294093191</v>
      </c>
      <c r="K4405" s="35">
        <v>0.7892262298754994</v>
      </c>
      <c r="L4405" s="35">
        <v>-3.0151825192584148E-3</v>
      </c>
      <c r="M4405" s="35">
        <v>0</v>
      </c>
      <c r="N4405" s="35">
        <v>0</v>
      </c>
      <c r="O4405" s="35">
        <v>0</v>
      </c>
      <c r="P4405" s="36">
        <v>12</v>
      </c>
      <c r="Q4405" s="37">
        <v>58</v>
      </c>
      <c r="R4405" s="36">
        <v>1</v>
      </c>
      <c r="S4405" s="39">
        <f t="shared" si="147"/>
        <v>58</v>
      </c>
      <c r="T4405" s="34" t="s">
        <v>30</v>
      </c>
      <c r="U4405" s="12">
        <f>((alpha*(speed^beta))+(ceta*(speed^delta)))</f>
        <v>0.93194112264077644</v>
      </c>
      <c r="V4405" s="8">
        <f t="shared" si="148"/>
        <v>58</v>
      </c>
    </row>
    <row r="4406" spans="1:22">
      <c r="A4406" s="34" t="s">
        <v>19</v>
      </c>
      <c r="B4406" s="34" t="s">
        <v>69</v>
      </c>
      <c r="C4406" s="5" t="s">
        <v>133</v>
      </c>
      <c r="D4406" s="35" t="s">
        <v>84</v>
      </c>
      <c r="E4406" s="36" t="s">
        <v>17</v>
      </c>
      <c r="F4406" s="37">
        <v>50</v>
      </c>
      <c r="G4406" s="38">
        <v>0.06</v>
      </c>
      <c r="H4406" s="34">
        <v>0.99036897458963102</v>
      </c>
      <c r="I4406" s="35">
        <v>6.6549892978010092</v>
      </c>
      <c r="J4406" s="35">
        <v>4.8217970981708653</v>
      </c>
      <c r="K4406" s="35">
        <v>2.393893563434922E-2</v>
      </c>
      <c r="L4406" s="35">
        <v>0</v>
      </c>
      <c r="M4406" s="35">
        <v>0</v>
      </c>
      <c r="N4406" s="35">
        <v>0</v>
      </c>
      <c r="O4406" s="35">
        <v>0</v>
      </c>
      <c r="P4406" s="36">
        <v>12</v>
      </c>
      <c r="Q4406" s="37">
        <v>58</v>
      </c>
      <c r="R4406" s="36">
        <v>13</v>
      </c>
      <c r="S4406" s="39">
        <f t="shared" si="147"/>
        <v>58</v>
      </c>
      <c r="T4406" s="34" t="s">
        <v>50</v>
      </c>
      <c r="U4406" s="12">
        <f>EXP((alpha+(beta/speed))+(ceta*LN(speed)))</f>
        <v>930.13190963323609</v>
      </c>
      <c r="V4406" s="8">
        <f t="shared" si="148"/>
        <v>58</v>
      </c>
    </row>
    <row r="4407" spans="1:22">
      <c r="A4407" s="34" t="s">
        <v>19</v>
      </c>
      <c r="B4407" s="34" t="s">
        <v>69</v>
      </c>
      <c r="C4407" s="5" t="s">
        <v>133</v>
      </c>
      <c r="D4407" s="35" t="s">
        <v>84</v>
      </c>
      <c r="E4407" s="36" t="s">
        <v>15</v>
      </c>
      <c r="F4407" s="37">
        <v>100</v>
      </c>
      <c r="G4407" s="38">
        <v>0.06</v>
      </c>
      <c r="H4407" s="34">
        <v>0.98430066580750997</v>
      </c>
      <c r="I4407" s="35">
        <v>29.001083489173094</v>
      </c>
      <c r="J4407" s="35">
        <v>0.99862942974756785</v>
      </c>
      <c r="K4407" s="35">
        <v>-0.48597098963663032</v>
      </c>
      <c r="L4407" s="35">
        <v>0</v>
      </c>
      <c r="M4407" s="35">
        <v>0</v>
      </c>
      <c r="N4407" s="35">
        <v>0</v>
      </c>
      <c r="O4407" s="35">
        <v>0</v>
      </c>
      <c r="P4407" s="36">
        <v>12</v>
      </c>
      <c r="Q4407" s="37">
        <v>45</v>
      </c>
      <c r="R4407" s="36">
        <v>0</v>
      </c>
      <c r="S4407" s="39">
        <f t="shared" si="147"/>
        <v>45</v>
      </c>
      <c r="T4407" s="34" t="s">
        <v>29</v>
      </c>
      <c r="U4407" s="12">
        <f>((alpha*(beta^speed))*(speed^ceta))</f>
        <v>4.2874308675985651</v>
      </c>
      <c r="V4407" s="8">
        <f t="shared" si="148"/>
        <v>45</v>
      </c>
    </row>
    <row r="4408" spans="1:22">
      <c r="A4408" s="34" t="s">
        <v>19</v>
      </c>
      <c r="B4408" s="34" t="s">
        <v>69</v>
      </c>
      <c r="C4408" s="5" t="s">
        <v>133</v>
      </c>
      <c r="D4408" s="35" t="s">
        <v>84</v>
      </c>
      <c r="E4408" s="36" t="s">
        <v>16</v>
      </c>
      <c r="F4408" s="37">
        <v>100</v>
      </c>
      <c r="G4408" s="38">
        <v>0.06</v>
      </c>
      <c r="H4408" s="34">
        <v>0.97999712216285328</v>
      </c>
      <c r="I4408" s="35">
        <v>-4.5396279701707108E-4</v>
      </c>
      <c r="J4408" s="35">
        <v>4.5740544703268479E-2</v>
      </c>
      <c r="K4408" s="35">
        <v>-1.6451084954125477</v>
      </c>
      <c r="L4408" s="35">
        <v>77.278896518750727</v>
      </c>
      <c r="M4408" s="35">
        <v>0</v>
      </c>
      <c r="N4408" s="35">
        <v>0</v>
      </c>
      <c r="O4408" s="35">
        <v>0</v>
      </c>
      <c r="P4408" s="36">
        <v>12</v>
      </c>
      <c r="Q4408" s="37">
        <v>45</v>
      </c>
      <c r="R4408" s="36">
        <v>14</v>
      </c>
      <c r="S4408" s="39">
        <f t="shared" si="147"/>
        <v>45</v>
      </c>
      <c r="T4408" s="34" t="s">
        <v>51</v>
      </c>
      <c r="U4408" s="12">
        <f>(((alpha*(speed^3))+(beta*(speed^2))+(ceta*speed))+delta)</f>
        <v>54.506257371124157</v>
      </c>
      <c r="V4408" s="8">
        <f t="shared" si="148"/>
        <v>45</v>
      </c>
    </row>
    <row r="4409" spans="1:22">
      <c r="A4409" s="34" t="s">
        <v>19</v>
      </c>
      <c r="B4409" s="34" t="s">
        <v>69</v>
      </c>
      <c r="C4409" s="5" t="s">
        <v>133</v>
      </c>
      <c r="D4409" s="35" t="s">
        <v>84</v>
      </c>
      <c r="E4409" s="36" t="s">
        <v>14</v>
      </c>
      <c r="F4409" s="37">
        <v>100</v>
      </c>
      <c r="G4409" s="38">
        <v>0.06</v>
      </c>
      <c r="H4409" s="34">
        <v>0.99757222286189984</v>
      </c>
      <c r="I4409" s="35">
        <v>5.6401607689915787</v>
      </c>
      <c r="J4409" s="35">
        <v>-0.4854187922631471</v>
      </c>
      <c r="K4409" s="35">
        <v>648.97662719978223</v>
      </c>
      <c r="L4409" s="35">
        <v>-2.7733004193760999</v>
      </c>
      <c r="M4409" s="35">
        <v>0</v>
      </c>
      <c r="N4409" s="35">
        <v>0</v>
      </c>
      <c r="O4409" s="35">
        <v>0</v>
      </c>
      <c r="P4409" s="36">
        <v>12</v>
      </c>
      <c r="Q4409" s="37">
        <v>45</v>
      </c>
      <c r="R4409" s="36">
        <v>1</v>
      </c>
      <c r="S4409" s="39">
        <f t="shared" si="147"/>
        <v>45</v>
      </c>
      <c r="T4409" s="34" t="s">
        <v>30</v>
      </c>
      <c r="U4409" s="12">
        <f>((alpha*(speed^beta))+(ceta*(speed^delta)))</f>
        <v>0.90565349191893452</v>
      </c>
      <c r="V4409" s="8">
        <f t="shared" si="148"/>
        <v>45</v>
      </c>
    </row>
    <row r="4410" spans="1:22">
      <c r="A4410" s="34" t="s">
        <v>19</v>
      </c>
      <c r="B4410" s="34" t="s">
        <v>69</v>
      </c>
      <c r="C4410" s="5" t="s">
        <v>133</v>
      </c>
      <c r="D4410" s="35" t="s">
        <v>84</v>
      </c>
      <c r="E4410" s="36" t="s">
        <v>18</v>
      </c>
      <c r="F4410" s="37">
        <v>100</v>
      </c>
      <c r="G4410" s="38">
        <v>0.06</v>
      </c>
      <c r="H4410" s="34">
        <v>0.98787530138389534</v>
      </c>
      <c r="I4410" s="35">
        <v>73.255867030114516</v>
      </c>
      <c r="J4410" s="35">
        <v>-2.7063007161099515</v>
      </c>
      <c r="K4410" s="35">
        <v>3.1814747168456492</v>
      </c>
      <c r="L4410" s="35">
        <v>-0.25031845936907732</v>
      </c>
      <c r="M4410" s="35">
        <v>0</v>
      </c>
      <c r="N4410" s="35">
        <v>0</v>
      </c>
      <c r="O4410" s="35">
        <v>0</v>
      </c>
      <c r="P4410" s="36">
        <v>12</v>
      </c>
      <c r="Q4410" s="37">
        <v>45</v>
      </c>
      <c r="R4410" s="36">
        <v>1</v>
      </c>
      <c r="S4410" s="39">
        <f t="shared" si="147"/>
        <v>45</v>
      </c>
      <c r="T4410" s="34" t="s">
        <v>30</v>
      </c>
      <c r="U4410" s="12">
        <f>((alpha*(speed^beta))+(ceta*(speed^delta)))</f>
        <v>1.2293298675371054</v>
      </c>
      <c r="V4410" s="8">
        <f t="shared" si="148"/>
        <v>45</v>
      </c>
    </row>
    <row r="4411" spans="1:22">
      <c r="A4411" s="34" t="s">
        <v>19</v>
      </c>
      <c r="B4411" s="34" t="s">
        <v>69</v>
      </c>
      <c r="C4411" s="5" t="s">
        <v>133</v>
      </c>
      <c r="D4411" s="35" t="s">
        <v>84</v>
      </c>
      <c r="E4411" s="36" t="s">
        <v>17</v>
      </c>
      <c r="F4411" s="37">
        <v>100</v>
      </c>
      <c r="G4411" s="38">
        <v>0.06</v>
      </c>
      <c r="H4411" s="34">
        <v>0.99111664260951315</v>
      </c>
      <c r="I4411" s="35">
        <v>-1.4329286685715009E-2</v>
      </c>
      <c r="J4411" s="35">
        <v>1.5225637175148905</v>
      </c>
      <c r="K4411" s="35">
        <v>-57.067370588535951</v>
      </c>
      <c r="L4411" s="35">
        <v>2013.2973622016752</v>
      </c>
      <c r="M4411" s="35">
        <v>0</v>
      </c>
      <c r="N4411" s="35">
        <v>0</v>
      </c>
      <c r="O4411" s="35">
        <v>0</v>
      </c>
      <c r="P4411" s="36">
        <v>12</v>
      </c>
      <c r="Q4411" s="37">
        <v>45</v>
      </c>
      <c r="R4411" s="36">
        <v>14</v>
      </c>
      <c r="S4411" s="39">
        <f t="shared" si="147"/>
        <v>45</v>
      </c>
      <c r="T4411" s="34" t="s">
        <v>51</v>
      </c>
      <c r="U4411" s="12">
        <f>(((alpha*(speed^3))+(beta*(speed^2))+(ceta*speed))+delta)</f>
        <v>1222.7009644494306</v>
      </c>
      <c r="V4411" s="8">
        <f t="shared" si="148"/>
        <v>45</v>
      </c>
    </row>
    <row r="4412" spans="1:22">
      <c r="A4412" s="34" t="s">
        <v>19</v>
      </c>
      <c r="B4412" s="34" t="s">
        <v>69</v>
      </c>
      <c r="C4412" s="5" t="s">
        <v>134</v>
      </c>
      <c r="D4412" s="35" t="s">
        <v>85</v>
      </c>
      <c r="E4412" s="36" t="s">
        <v>15</v>
      </c>
      <c r="F4412" s="37">
        <v>0</v>
      </c>
      <c r="G4412" s="38">
        <v>0</v>
      </c>
      <c r="H4412" s="34">
        <v>0.98565992503365518</v>
      </c>
      <c r="I4412" s="35">
        <v>24173.54801491103</v>
      </c>
      <c r="J4412" s="35">
        <v>-4.133755273012147</v>
      </c>
      <c r="K4412" s="35">
        <v>17.070604848921121</v>
      </c>
      <c r="L4412" s="35">
        <v>-0.60912998507291127</v>
      </c>
      <c r="M4412" s="35">
        <v>0</v>
      </c>
      <c r="N4412" s="35">
        <v>0</v>
      </c>
      <c r="O4412" s="35">
        <v>0</v>
      </c>
      <c r="P4412" s="36">
        <v>12</v>
      </c>
      <c r="Q4412" s="37">
        <v>86</v>
      </c>
      <c r="R4412" s="36">
        <v>1</v>
      </c>
      <c r="S4412" s="39">
        <f t="shared" si="147"/>
        <v>86</v>
      </c>
      <c r="T4412" s="34" t="s">
        <v>30</v>
      </c>
      <c r="U4412" s="12">
        <f>((alpha*(speed^beta))+(ceta*(speed^delta)))</f>
        <v>1.1323516524109929</v>
      </c>
      <c r="V4412" s="8">
        <f t="shared" si="148"/>
        <v>86</v>
      </c>
    </row>
    <row r="4413" spans="1:22">
      <c r="A4413" s="34" t="s">
        <v>19</v>
      </c>
      <c r="B4413" s="34" t="s">
        <v>69</v>
      </c>
      <c r="C4413" s="5" t="s">
        <v>134</v>
      </c>
      <c r="D4413" s="35" t="s">
        <v>85</v>
      </c>
      <c r="E4413" s="36" t="s">
        <v>16</v>
      </c>
      <c r="F4413" s="37">
        <v>0</v>
      </c>
      <c r="G4413" s="38">
        <v>0</v>
      </c>
      <c r="H4413" s="34">
        <v>0.9854194017963096</v>
      </c>
      <c r="I4413" s="35">
        <v>88.292843413777419</v>
      </c>
      <c r="J4413" s="35">
        <v>1.0090895760730605</v>
      </c>
      <c r="K4413" s="35">
        <v>-0.78596813081247385</v>
      </c>
      <c r="L4413" s="35">
        <v>0</v>
      </c>
      <c r="M4413" s="35">
        <v>0</v>
      </c>
      <c r="N4413" s="35">
        <v>0</v>
      </c>
      <c r="O4413" s="35">
        <v>0</v>
      </c>
      <c r="P4413" s="36">
        <v>12</v>
      </c>
      <c r="Q4413" s="37">
        <v>86</v>
      </c>
      <c r="R4413" s="36">
        <v>0</v>
      </c>
      <c r="S4413" s="39">
        <f t="shared" si="147"/>
        <v>86</v>
      </c>
      <c r="T4413" s="34" t="s">
        <v>29</v>
      </c>
      <c r="U4413" s="12">
        <f>((alpha*(beta^speed))*(speed^ceta))</f>
        <v>5.7999905326497023</v>
      </c>
      <c r="V4413" s="8">
        <f t="shared" si="148"/>
        <v>86</v>
      </c>
    </row>
    <row r="4414" spans="1:22">
      <c r="A4414" s="34" t="s">
        <v>19</v>
      </c>
      <c r="B4414" s="34" t="s">
        <v>69</v>
      </c>
      <c r="C4414" s="5" t="s">
        <v>134</v>
      </c>
      <c r="D4414" s="35" t="s">
        <v>85</v>
      </c>
      <c r="E4414" s="36" t="s">
        <v>14</v>
      </c>
      <c r="F4414" s="37">
        <v>0</v>
      </c>
      <c r="G4414" s="38">
        <v>0</v>
      </c>
      <c r="H4414" s="34">
        <v>0.99666594151421217</v>
      </c>
      <c r="I4414" s="35">
        <v>-0.15834502725245245</v>
      </c>
      <c r="J4414" s="35">
        <v>4.6965593033455148E-2</v>
      </c>
      <c r="K4414" s="35">
        <v>1.4400210567134217</v>
      </c>
      <c r="L4414" s="35">
        <v>0</v>
      </c>
      <c r="M4414" s="35">
        <v>0</v>
      </c>
      <c r="N4414" s="35">
        <v>0</v>
      </c>
      <c r="O4414" s="35">
        <v>0</v>
      </c>
      <c r="P4414" s="36">
        <v>12</v>
      </c>
      <c r="Q4414" s="37">
        <v>86</v>
      </c>
      <c r="R4414" s="36">
        <v>2</v>
      </c>
      <c r="S4414" s="39">
        <f t="shared" si="147"/>
        <v>86</v>
      </c>
      <c r="T4414" s="34" t="s">
        <v>31</v>
      </c>
      <c r="U4414" s="12">
        <f>((alpha+(beta*speed))^((-1)/ceta))</f>
        <v>0.38997877090845773</v>
      </c>
      <c r="V4414" s="8">
        <f t="shared" si="148"/>
        <v>86</v>
      </c>
    </row>
    <row r="4415" spans="1:22">
      <c r="A4415" s="34" t="s">
        <v>19</v>
      </c>
      <c r="B4415" s="34" t="s">
        <v>69</v>
      </c>
      <c r="C4415" s="5" t="s">
        <v>134</v>
      </c>
      <c r="D4415" s="35" t="s">
        <v>85</v>
      </c>
      <c r="E4415" s="36" t="s">
        <v>18</v>
      </c>
      <c r="F4415" s="37">
        <v>0</v>
      </c>
      <c r="G4415" s="38">
        <v>0</v>
      </c>
      <c r="H4415" s="34">
        <v>0.99528164435347644</v>
      </c>
      <c r="I4415" s="35">
        <v>-0.86337246708965365</v>
      </c>
      <c r="J4415" s="35">
        <v>0.16032912868546581</v>
      </c>
      <c r="K4415" s="35">
        <v>1.555227273071154</v>
      </c>
      <c r="L4415" s="35">
        <v>0</v>
      </c>
      <c r="M4415" s="35">
        <v>0</v>
      </c>
      <c r="N4415" s="35">
        <v>0</v>
      </c>
      <c r="O4415" s="35">
        <v>0</v>
      </c>
      <c r="P4415" s="36">
        <v>12</v>
      </c>
      <c r="Q4415" s="37">
        <v>86</v>
      </c>
      <c r="R4415" s="36">
        <v>2</v>
      </c>
      <c r="S4415" s="39">
        <f t="shared" si="147"/>
        <v>86</v>
      </c>
      <c r="T4415" s="34" t="s">
        <v>31</v>
      </c>
      <c r="U4415" s="12">
        <f>((alpha+(beta*speed))^((-1)/ceta))</f>
        <v>0.19291214503878865</v>
      </c>
      <c r="V4415" s="8">
        <f t="shared" si="148"/>
        <v>86</v>
      </c>
    </row>
    <row r="4416" spans="1:22">
      <c r="A4416" s="34" t="s">
        <v>19</v>
      </c>
      <c r="B4416" s="34" t="s">
        <v>69</v>
      </c>
      <c r="C4416" s="5" t="s">
        <v>134</v>
      </c>
      <c r="D4416" s="35" t="s">
        <v>85</v>
      </c>
      <c r="E4416" s="36" t="s">
        <v>17</v>
      </c>
      <c r="F4416" s="37">
        <v>0</v>
      </c>
      <c r="G4416" s="38">
        <v>0</v>
      </c>
      <c r="H4416" s="34">
        <v>0.99205046408181263</v>
      </c>
      <c r="I4416" s="35">
        <v>3458.7371292893176</v>
      </c>
      <c r="J4416" s="35">
        <v>1.0092873098905852</v>
      </c>
      <c r="K4416" s="35">
        <v>-0.84810316490109061</v>
      </c>
      <c r="L4416" s="35">
        <v>0</v>
      </c>
      <c r="M4416" s="35">
        <v>0</v>
      </c>
      <c r="N4416" s="35">
        <v>0</v>
      </c>
      <c r="O4416" s="35">
        <v>0</v>
      </c>
      <c r="P4416" s="36">
        <v>12</v>
      </c>
      <c r="Q4416" s="37">
        <v>86</v>
      </c>
      <c r="R4416" s="36">
        <v>0</v>
      </c>
      <c r="S4416" s="39">
        <f t="shared" si="147"/>
        <v>86</v>
      </c>
      <c r="T4416" s="34" t="s">
        <v>29</v>
      </c>
      <c r="U4416" s="12">
        <f>((alpha*(beta^speed))*(speed^ceta))</f>
        <v>175.20124747732791</v>
      </c>
      <c r="V4416" s="8">
        <f t="shared" si="148"/>
        <v>86</v>
      </c>
    </row>
    <row r="4417" spans="1:22">
      <c r="A4417" s="34" t="s">
        <v>19</v>
      </c>
      <c r="B4417" s="34" t="s">
        <v>69</v>
      </c>
      <c r="C4417" s="5" t="s">
        <v>134</v>
      </c>
      <c r="D4417" s="35" t="s">
        <v>85</v>
      </c>
      <c r="E4417" s="36" t="s">
        <v>15</v>
      </c>
      <c r="F4417" s="37">
        <v>50</v>
      </c>
      <c r="G4417" s="38">
        <v>0</v>
      </c>
      <c r="H4417" s="34">
        <v>0.9566805360389169</v>
      </c>
      <c r="I4417" s="35">
        <v>1.4732509270242284</v>
      </c>
      <c r="J4417" s="35">
        <v>27.960118633626337</v>
      </c>
      <c r="K4417" s="35">
        <v>-0.32628905413953341</v>
      </c>
      <c r="L4417" s="35">
        <v>0.50079074121140255</v>
      </c>
      <c r="M4417" s="35">
        <v>4.4923319666237596E-2</v>
      </c>
      <c r="N4417" s="35">
        <v>0</v>
      </c>
      <c r="O4417" s="35">
        <v>0</v>
      </c>
      <c r="P4417" s="36">
        <v>12</v>
      </c>
      <c r="Q4417" s="37">
        <v>86</v>
      </c>
      <c r="R4417" s="36">
        <v>10</v>
      </c>
      <c r="S4417" s="39">
        <f t="shared" si="147"/>
        <v>86</v>
      </c>
      <c r="T4417" s="34" t="s">
        <v>44</v>
      </c>
      <c r="U4417" s="12">
        <f>(alpha+(beta/(1+EXP((((-1)*ceta)+(delta*LN(speed)))+(epsilon*speed)))))</f>
        <v>1.518696586413705</v>
      </c>
      <c r="V4417" s="8">
        <f t="shared" si="148"/>
        <v>86</v>
      </c>
    </row>
    <row r="4418" spans="1:22">
      <c r="A4418" s="34" t="s">
        <v>19</v>
      </c>
      <c r="B4418" s="34" t="s">
        <v>69</v>
      </c>
      <c r="C4418" s="5" t="s">
        <v>134</v>
      </c>
      <c r="D4418" s="35" t="s">
        <v>85</v>
      </c>
      <c r="E4418" s="36" t="s">
        <v>16</v>
      </c>
      <c r="F4418" s="37">
        <v>50</v>
      </c>
      <c r="G4418" s="38">
        <v>0</v>
      </c>
      <c r="H4418" s="34">
        <v>0.97380211152426011</v>
      </c>
      <c r="I4418" s="35">
        <v>6.1191182087101854</v>
      </c>
      <c r="J4418" s="35">
        <v>70.118680588128441</v>
      </c>
      <c r="K4418" s="35">
        <v>0.33470957834841952</v>
      </c>
      <c r="L4418" s="35">
        <v>0.75203448559489861</v>
      </c>
      <c r="M4418" s="35">
        <v>2.1932690897406154E-2</v>
      </c>
      <c r="N4418" s="35">
        <v>0</v>
      </c>
      <c r="O4418" s="35">
        <v>0</v>
      </c>
      <c r="P4418" s="36">
        <v>12</v>
      </c>
      <c r="Q4418" s="37">
        <v>86</v>
      </c>
      <c r="R4418" s="36">
        <v>10</v>
      </c>
      <c r="S4418" s="39">
        <f t="shared" ref="S4418:S4481" si="150">V4418</f>
        <v>86</v>
      </c>
      <c r="T4418" s="34" t="s">
        <v>44</v>
      </c>
      <c r="U4418" s="12">
        <f>(alpha+(beta/(1+EXP((((-1)*ceta)+(delta*LN(speed)))+(epsilon*speed)))))</f>
        <v>6.6367223252688241</v>
      </c>
      <c r="V4418" s="8">
        <f t="shared" ref="V4418:V4481" si="151">IF($V$1&lt;P4418,P4418,IF($V$1&gt;Q4418,Q4418,$V$1))</f>
        <v>86</v>
      </c>
    </row>
    <row r="4419" spans="1:22">
      <c r="A4419" s="34" t="s">
        <v>19</v>
      </c>
      <c r="B4419" s="34" t="s">
        <v>69</v>
      </c>
      <c r="C4419" s="5" t="s">
        <v>134</v>
      </c>
      <c r="D4419" s="35" t="s">
        <v>85</v>
      </c>
      <c r="E4419" s="36" t="s">
        <v>14</v>
      </c>
      <c r="F4419" s="37">
        <v>50</v>
      </c>
      <c r="G4419" s="38">
        <v>0</v>
      </c>
      <c r="H4419" s="34">
        <v>0.99638659062733048</v>
      </c>
      <c r="I4419" s="35">
        <v>-0.16084164618125327</v>
      </c>
      <c r="J4419" s="35">
        <v>4.8653572316755454E-2</v>
      </c>
      <c r="K4419" s="35">
        <v>1.4144234824128394</v>
      </c>
      <c r="L4419" s="35">
        <v>0</v>
      </c>
      <c r="M4419" s="35">
        <v>0</v>
      </c>
      <c r="N4419" s="35">
        <v>0</v>
      </c>
      <c r="O4419" s="35">
        <v>0</v>
      </c>
      <c r="P4419" s="36">
        <v>12</v>
      </c>
      <c r="Q4419" s="37">
        <v>86</v>
      </c>
      <c r="R4419" s="36">
        <v>2</v>
      </c>
      <c r="S4419" s="39">
        <f t="shared" si="150"/>
        <v>86</v>
      </c>
      <c r="T4419" s="34" t="s">
        <v>31</v>
      </c>
      <c r="U4419" s="12">
        <f>((alpha+(beta*speed))^((-1)/ceta))</f>
        <v>0.37372669153746885</v>
      </c>
      <c r="V4419" s="8">
        <f t="shared" si="151"/>
        <v>86</v>
      </c>
    </row>
    <row r="4420" spans="1:22">
      <c r="A4420" s="34" t="s">
        <v>19</v>
      </c>
      <c r="B4420" s="34" t="s">
        <v>69</v>
      </c>
      <c r="C4420" s="5" t="s">
        <v>134</v>
      </c>
      <c r="D4420" s="35" t="s">
        <v>85</v>
      </c>
      <c r="E4420" s="36" t="s">
        <v>18</v>
      </c>
      <c r="F4420" s="37">
        <v>50</v>
      </c>
      <c r="G4420" s="38">
        <v>0</v>
      </c>
      <c r="H4420" s="34">
        <v>0.98903488794364047</v>
      </c>
      <c r="I4420" s="35">
        <v>9.1835926307869791</v>
      </c>
      <c r="J4420" s="35">
        <v>1.0065952558550328</v>
      </c>
      <c r="K4420" s="35">
        <v>-0.94779220556039601</v>
      </c>
      <c r="L4420" s="35">
        <v>0</v>
      </c>
      <c r="M4420" s="35">
        <v>0</v>
      </c>
      <c r="N4420" s="35">
        <v>0</v>
      </c>
      <c r="O4420" s="35">
        <v>0</v>
      </c>
      <c r="P4420" s="36">
        <v>12</v>
      </c>
      <c r="Q4420" s="37">
        <v>86</v>
      </c>
      <c r="R4420" s="36">
        <v>0</v>
      </c>
      <c r="S4420" s="39">
        <f t="shared" si="150"/>
        <v>86</v>
      </c>
      <c r="T4420" s="34" t="s">
        <v>29</v>
      </c>
      <c r="U4420" s="12">
        <f>((alpha*(beta^speed))*(speed^ceta))</f>
        <v>0.23715357133256484</v>
      </c>
      <c r="V4420" s="8">
        <f t="shared" si="151"/>
        <v>86</v>
      </c>
    </row>
    <row r="4421" spans="1:22">
      <c r="A4421" s="34" t="s">
        <v>19</v>
      </c>
      <c r="B4421" s="34" t="s">
        <v>69</v>
      </c>
      <c r="C4421" s="5" t="s">
        <v>134</v>
      </c>
      <c r="D4421" s="35" t="s">
        <v>85</v>
      </c>
      <c r="E4421" s="36" t="s">
        <v>17</v>
      </c>
      <c r="F4421" s="37">
        <v>50</v>
      </c>
      <c r="G4421" s="38">
        <v>0</v>
      </c>
      <c r="H4421" s="34">
        <v>0.98428032657300002</v>
      </c>
      <c r="I4421" s="35">
        <v>2948.2749838940522</v>
      </c>
      <c r="J4421" s="35">
        <v>1.0057871263900171</v>
      </c>
      <c r="K4421" s="35">
        <v>-0.71253913914441713</v>
      </c>
      <c r="L4421" s="35">
        <v>0</v>
      </c>
      <c r="M4421" s="35">
        <v>0</v>
      </c>
      <c r="N4421" s="35">
        <v>0</v>
      </c>
      <c r="O4421" s="35">
        <v>0</v>
      </c>
      <c r="P4421" s="36">
        <v>12</v>
      </c>
      <c r="Q4421" s="37">
        <v>86</v>
      </c>
      <c r="R4421" s="36">
        <v>0</v>
      </c>
      <c r="S4421" s="39">
        <f t="shared" si="150"/>
        <v>86</v>
      </c>
      <c r="T4421" s="34" t="s">
        <v>29</v>
      </c>
      <c r="U4421" s="12">
        <f>((alpha*(beta^speed))*(speed^ceta))</f>
        <v>202.62095866772748</v>
      </c>
      <c r="V4421" s="8">
        <f t="shared" si="151"/>
        <v>86</v>
      </c>
    </row>
    <row r="4422" spans="1:22">
      <c r="A4422" s="34" t="s">
        <v>19</v>
      </c>
      <c r="B4422" s="34" t="s">
        <v>69</v>
      </c>
      <c r="C4422" s="5" t="s">
        <v>134</v>
      </c>
      <c r="D4422" s="35" t="s">
        <v>85</v>
      </c>
      <c r="E4422" s="36" t="s">
        <v>15</v>
      </c>
      <c r="F4422" s="37">
        <v>100</v>
      </c>
      <c r="G4422" s="38">
        <v>0</v>
      </c>
      <c r="H4422" s="34">
        <v>0.91632474894002724</v>
      </c>
      <c r="I4422" s="35">
        <v>-1.4935611233322427E-5</v>
      </c>
      <c r="J4422" s="35">
        <v>3.1048028725407331E-3</v>
      </c>
      <c r="K4422" s="35">
        <v>-0.21573568756262054</v>
      </c>
      <c r="L4422" s="35">
        <v>6.9270556185735161</v>
      </c>
      <c r="M4422" s="35">
        <v>0</v>
      </c>
      <c r="N4422" s="35">
        <v>0</v>
      </c>
      <c r="O4422" s="35">
        <v>0</v>
      </c>
      <c r="P4422" s="36">
        <v>12</v>
      </c>
      <c r="Q4422" s="37">
        <v>86</v>
      </c>
      <c r="R4422" s="36">
        <v>14</v>
      </c>
      <c r="S4422" s="39">
        <f t="shared" si="150"/>
        <v>86</v>
      </c>
      <c r="T4422" s="34" t="s">
        <v>51</v>
      </c>
      <c r="U4422" s="12">
        <f>(((alpha*(speed^3))+(beta*(speed^2))+(ceta*speed))+delta)</f>
        <v>1.8370233948772823</v>
      </c>
      <c r="V4422" s="8">
        <f t="shared" si="151"/>
        <v>86</v>
      </c>
    </row>
    <row r="4423" spans="1:22">
      <c r="A4423" s="34" t="s">
        <v>19</v>
      </c>
      <c r="B4423" s="34" t="s">
        <v>69</v>
      </c>
      <c r="C4423" s="5" t="s">
        <v>134</v>
      </c>
      <c r="D4423" s="35" t="s">
        <v>85</v>
      </c>
      <c r="E4423" s="36" t="s">
        <v>16</v>
      </c>
      <c r="F4423" s="37">
        <v>100</v>
      </c>
      <c r="G4423" s="38">
        <v>0</v>
      </c>
      <c r="H4423" s="34">
        <v>0.96532985427602247</v>
      </c>
      <c r="I4423" s="35">
        <v>65.60758833543845</v>
      </c>
      <c r="J4423" s="35">
        <v>1.0012556279055056</v>
      </c>
      <c r="K4423" s="35">
        <v>-0.51946123572897795</v>
      </c>
      <c r="L4423" s="35">
        <v>0</v>
      </c>
      <c r="M4423" s="35">
        <v>0</v>
      </c>
      <c r="N4423" s="35">
        <v>0</v>
      </c>
      <c r="O4423" s="35">
        <v>0</v>
      </c>
      <c r="P4423" s="36">
        <v>12</v>
      </c>
      <c r="Q4423" s="37">
        <v>86</v>
      </c>
      <c r="R4423" s="36">
        <v>0</v>
      </c>
      <c r="S4423" s="39">
        <f t="shared" si="150"/>
        <v>86</v>
      </c>
      <c r="T4423" s="34" t="s">
        <v>29</v>
      </c>
      <c r="U4423" s="12">
        <f>((alpha*(beta^speed))*(speed^ceta))</f>
        <v>7.2264425642094166</v>
      </c>
      <c r="V4423" s="8">
        <f t="shared" si="151"/>
        <v>86</v>
      </c>
    </row>
    <row r="4424" spans="1:22">
      <c r="A4424" s="34" t="s">
        <v>19</v>
      </c>
      <c r="B4424" s="34" t="s">
        <v>69</v>
      </c>
      <c r="C4424" s="5" t="s">
        <v>134</v>
      </c>
      <c r="D4424" s="35" t="s">
        <v>85</v>
      </c>
      <c r="E4424" s="36" t="s">
        <v>14</v>
      </c>
      <c r="F4424" s="37">
        <v>100</v>
      </c>
      <c r="G4424" s="38">
        <v>0</v>
      </c>
      <c r="H4424" s="34">
        <v>0.99656093535962453</v>
      </c>
      <c r="I4424" s="35">
        <v>498.41811899774336</v>
      </c>
      <c r="J4424" s="35">
        <v>-3.0320623225041929</v>
      </c>
      <c r="K4424" s="35">
        <v>9.4939162180621537</v>
      </c>
      <c r="L4424" s="35">
        <v>-0.72360229785625407</v>
      </c>
      <c r="M4424" s="35">
        <v>0</v>
      </c>
      <c r="N4424" s="35">
        <v>0</v>
      </c>
      <c r="O4424" s="35">
        <v>0</v>
      </c>
      <c r="P4424" s="36">
        <v>12</v>
      </c>
      <c r="Q4424" s="37">
        <v>86</v>
      </c>
      <c r="R4424" s="36">
        <v>1</v>
      </c>
      <c r="S4424" s="39">
        <f t="shared" si="150"/>
        <v>86</v>
      </c>
      <c r="T4424" s="34" t="s">
        <v>30</v>
      </c>
      <c r="U4424" s="12">
        <f>((alpha*(speed^beta))+(ceta*(speed^delta)))</f>
        <v>0.3788064770952328</v>
      </c>
      <c r="V4424" s="8">
        <f t="shared" si="151"/>
        <v>86</v>
      </c>
    </row>
    <row r="4425" spans="1:22">
      <c r="A4425" s="34" t="s">
        <v>19</v>
      </c>
      <c r="B4425" s="34" t="s">
        <v>69</v>
      </c>
      <c r="C4425" s="5" t="s">
        <v>134</v>
      </c>
      <c r="D4425" s="35" t="s">
        <v>85</v>
      </c>
      <c r="E4425" s="36" t="s">
        <v>18</v>
      </c>
      <c r="F4425" s="37">
        <v>100</v>
      </c>
      <c r="G4425" s="38">
        <v>0</v>
      </c>
      <c r="H4425" s="34">
        <v>0.97619249005832265</v>
      </c>
      <c r="I4425" s="35">
        <v>-4.2223133592750207E-6</v>
      </c>
      <c r="J4425" s="35">
        <v>8.1705978492785467E-4</v>
      </c>
      <c r="K4425" s="35">
        <v>-5.3013892906888398E-2</v>
      </c>
      <c r="L4425" s="35">
        <v>1.4765440787458042</v>
      </c>
      <c r="M4425" s="35">
        <v>0</v>
      </c>
      <c r="N4425" s="35">
        <v>0</v>
      </c>
      <c r="O4425" s="35">
        <v>0</v>
      </c>
      <c r="P4425" s="36">
        <v>12</v>
      </c>
      <c r="Q4425" s="37">
        <v>86</v>
      </c>
      <c r="R4425" s="36">
        <v>14</v>
      </c>
      <c r="S4425" s="39">
        <f t="shared" si="150"/>
        <v>86</v>
      </c>
      <c r="T4425" s="34" t="s">
        <v>51</v>
      </c>
      <c r="U4425" s="12">
        <f>(((alpha*(speed^3))+(beta*(speed^2))+(ceta*speed))+delta)</f>
        <v>0.27469571203278331</v>
      </c>
      <c r="V4425" s="8">
        <f t="shared" si="151"/>
        <v>86</v>
      </c>
    </row>
    <row r="4426" spans="1:22">
      <c r="A4426" s="34" t="s">
        <v>19</v>
      </c>
      <c r="B4426" s="34" t="s">
        <v>69</v>
      </c>
      <c r="C4426" s="5" t="s">
        <v>134</v>
      </c>
      <c r="D4426" s="35" t="s">
        <v>85</v>
      </c>
      <c r="E4426" s="36" t="s">
        <v>17</v>
      </c>
      <c r="F4426" s="37">
        <v>100</v>
      </c>
      <c r="G4426" s="38">
        <v>0</v>
      </c>
      <c r="H4426" s="34">
        <v>0.97507307033511614</v>
      </c>
      <c r="I4426" s="35">
        <v>2650.3380366407469</v>
      </c>
      <c r="J4426" s="35">
        <v>1.0030264635622614</v>
      </c>
      <c r="K4426" s="35">
        <v>-0.60764426098047497</v>
      </c>
      <c r="L4426" s="35">
        <v>0</v>
      </c>
      <c r="M4426" s="35">
        <v>0</v>
      </c>
      <c r="N4426" s="35">
        <v>0</v>
      </c>
      <c r="O4426" s="35">
        <v>0</v>
      </c>
      <c r="P4426" s="36">
        <v>12</v>
      </c>
      <c r="Q4426" s="37">
        <v>86</v>
      </c>
      <c r="R4426" s="36">
        <v>0</v>
      </c>
      <c r="S4426" s="39">
        <f t="shared" si="150"/>
        <v>86</v>
      </c>
      <c r="T4426" s="34" t="s">
        <v>29</v>
      </c>
      <c r="U4426" s="12">
        <f>((alpha*(beta^speed))*(speed^ceta))</f>
        <v>229.44576933083246</v>
      </c>
      <c r="V4426" s="8">
        <f t="shared" si="151"/>
        <v>86</v>
      </c>
    </row>
    <row r="4427" spans="1:22">
      <c r="A4427" s="34" t="s">
        <v>19</v>
      </c>
      <c r="B4427" s="34" t="s">
        <v>69</v>
      </c>
      <c r="C4427" s="5" t="s">
        <v>134</v>
      </c>
      <c r="D4427" s="35" t="s">
        <v>85</v>
      </c>
      <c r="E4427" s="36" t="s">
        <v>15</v>
      </c>
      <c r="F4427" s="37">
        <v>0</v>
      </c>
      <c r="G4427" s="38">
        <v>-0.06</v>
      </c>
      <c r="H4427" s="34">
        <v>0.99191147582111328</v>
      </c>
      <c r="I4427" s="35">
        <v>-0.15650390314663734</v>
      </c>
      <c r="J4427" s="35">
        <v>39.456028157478983</v>
      </c>
      <c r="K4427" s="35">
        <v>0.22468123311247767</v>
      </c>
      <c r="L4427" s="35">
        <v>1.0725526023201475</v>
      </c>
      <c r="M4427" s="35">
        <v>5.3070129525256554E-3</v>
      </c>
      <c r="N4427" s="35">
        <v>0</v>
      </c>
      <c r="O4427" s="35">
        <v>0</v>
      </c>
      <c r="P4427" s="36">
        <v>12</v>
      </c>
      <c r="Q4427" s="37">
        <v>86</v>
      </c>
      <c r="R4427" s="36">
        <v>10</v>
      </c>
      <c r="S4427" s="39">
        <f t="shared" si="150"/>
        <v>86</v>
      </c>
      <c r="T4427" s="34" t="s">
        <v>44</v>
      </c>
      <c r="U4427" s="12">
        <f>(alpha+(beta/(1+EXP((((-1)*ceta)+(delta*LN(speed)))+(epsilon*speed)))))</f>
        <v>0.1051557667187665</v>
      </c>
      <c r="V4427" s="8">
        <f t="shared" si="151"/>
        <v>86</v>
      </c>
    </row>
    <row r="4428" spans="1:22">
      <c r="A4428" s="34" t="s">
        <v>19</v>
      </c>
      <c r="B4428" s="34" t="s">
        <v>69</v>
      </c>
      <c r="C4428" s="5" t="s">
        <v>134</v>
      </c>
      <c r="D4428" s="35" t="s">
        <v>85</v>
      </c>
      <c r="E4428" s="36" t="s">
        <v>16</v>
      </c>
      <c r="F4428" s="37">
        <v>0</v>
      </c>
      <c r="G4428" s="38">
        <v>-0.06</v>
      </c>
      <c r="H4428" s="34">
        <v>0.99113923983893493</v>
      </c>
      <c r="I4428" s="35">
        <v>-0.13636579970336662</v>
      </c>
      <c r="J4428" s="35">
        <v>101.3211994699286</v>
      </c>
      <c r="K4428" s="35">
        <v>0.23940736479177546</v>
      </c>
      <c r="L4428" s="35">
        <v>1.079899064322926</v>
      </c>
      <c r="M4428" s="35">
        <v>1.2561826205266071E-2</v>
      </c>
      <c r="N4428" s="35">
        <v>0</v>
      </c>
      <c r="O4428" s="35">
        <v>0</v>
      </c>
      <c r="P4428" s="36">
        <v>12</v>
      </c>
      <c r="Q4428" s="37">
        <v>86</v>
      </c>
      <c r="R4428" s="36">
        <v>10</v>
      </c>
      <c r="S4428" s="39">
        <f t="shared" si="150"/>
        <v>86</v>
      </c>
      <c r="T4428" s="34" t="s">
        <v>44</v>
      </c>
      <c r="U4428" s="12">
        <f>(alpha+(beta/(1+EXP((((-1)*ceta)+(delta*LN(speed)))+(epsilon*speed)))))</f>
        <v>0.2183753891770718</v>
      </c>
      <c r="V4428" s="8">
        <f t="shared" si="151"/>
        <v>86</v>
      </c>
    </row>
    <row r="4429" spans="1:22">
      <c r="A4429" s="34" t="s">
        <v>19</v>
      </c>
      <c r="B4429" s="34" t="s">
        <v>69</v>
      </c>
      <c r="C4429" s="5" t="s">
        <v>134</v>
      </c>
      <c r="D4429" s="35" t="s">
        <v>85</v>
      </c>
      <c r="E4429" s="36" t="s">
        <v>14</v>
      </c>
      <c r="F4429" s="37">
        <v>0</v>
      </c>
      <c r="G4429" s="38">
        <v>-0.06</v>
      </c>
      <c r="H4429" s="34">
        <v>0.99624513466386722</v>
      </c>
      <c r="I4429" s="35">
        <v>-9.61178692567001E-2</v>
      </c>
      <c r="J4429" s="35">
        <v>18.736338646617725</v>
      </c>
      <c r="K4429" s="35">
        <v>0.26038040044576582</v>
      </c>
      <c r="L4429" s="35">
        <v>1.1294474547440567</v>
      </c>
      <c r="M4429" s="35">
        <v>-1.2554535149549126E-3</v>
      </c>
      <c r="N4429" s="35">
        <v>0</v>
      </c>
      <c r="O4429" s="35">
        <v>0</v>
      </c>
      <c r="P4429" s="36">
        <v>12</v>
      </c>
      <c r="Q4429" s="37">
        <v>86</v>
      </c>
      <c r="R4429" s="36">
        <v>10</v>
      </c>
      <c r="S4429" s="39">
        <f t="shared" si="150"/>
        <v>86</v>
      </c>
      <c r="T4429" s="34" t="s">
        <v>44</v>
      </c>
      <c r="U4429" s="12">
        <f>(alpha+(beta/(1+EXP((((-1)*ceta)+(delta*LN(speed)))+(epsilon*speed)))))</f>
        <v>7.9133401694665151E-2</v>
      </c>
      <c r="V4429" s="8">
        <f t="shared" si="151"/>
        <v>86</v>
      </c>
    </row>
    <row r="4430" spans="1:22">
      <c r="A4430" s="34" t="s">
        <v>19</v>
      </c>
      <c r="B4430" s="34" t="s">
        <v>69</v>
      </c>
      <c r="C4430" s="5" t="s">
        <v>134</v>
      </c>
      <c r="D4430" s="35" t="s">
        <v>85</v>
      </c>
      <c r="E4430" s="36" t="s">
        <v>18</v>
      </c>
      <c r="F4430" s="37">
        <v>0</v>
      </c>
      <c r="G4430" s="38">
        <v>-0.06</v>
      </c>
      <c r="H4430" s="34">
        <v>0.99421041617908168</v>
      </c>
      <c r="I4430" s="35">
        <v>10.159307585698979</v>
      </c>
      <c r="J4430" s="35">
        <v>0.99179363342950688</v>
      </c>
      <c r="K4430" s="35">
        <v>-1.0139709100729883</v>
      </c>
      <c r="L4430" s="35">
        <v>0</v>
      </c>
      <c r="M4430" s="35">
        <v>0</v>
      </c>
      <c r="N4430" s="35">
        <v>0</v>
      </c>
      <c r="O4430" s="35">
        <v>0</v>
      </c>
      <c r="P4430" s="36">
        <v>12</v>
      </c>
      <c r="Q4430" s="37">
        <v>86</v>
      </c>
      <c r="R4430" s="36">
        <v>0</v>
      </c>
      <c r="S4430" s="39">
        <f t="shared" si="150"/>
        <v>86</v>
      </c>
      <c r="T4430" s="34" t="s">
        <v>29</v>
      </c>
      <c r="U4430" s="12">
        <f t="shared" ref="U4430:U4436" si="152">((alpha*(beta^speed))*(speed^ceta))</f>
        <v>5.4647731745248042E-2</v>
      </c>
      <c r="V4430" s="8">
        <f t="shared" si="151"/>
        <v>86</v>
      </c>
    </row>
    <row r="4431" spans="1:22">
      <c r="A4431" s="34" t="s">
        <v>19</v>
      </c>
      <c r="B4431" s="34" t="s">
        <v>69</v>
      </c>
      <c r="C4431" s="5" t="s">
        <v>134</v>
      </c>
      <c r="D4431" s="35" t="s">
        <v>85</v>
      </c>
      <c r="E4431" s="36" t="s">
        <v>17</v>
      </c>
      <c r="F4431" s="37">
        <v>0</v>
      </c>
      <c r="G4431" s="38">
        <v>-0.06</v>
      </c>
      <c r="H4431" s="34">
        <v>0.98974688533288802</v>
      </c>
      <c r="I4431" s="35">
        <v>2152.5620311990356</v>
      </c>
      <c r="J4431" s="35">
        <v>0.97021061107853779</v>
      </c>
      <c r="K4431" s="35">
        <v>-0.73995582126920711</v>
      </c>
      <c r="L4431" s="35">
        <v>0</v>
      </c>
      <c r="M4431" s="35">
        <v>0</v>
      </c>
      <c r="N4431" s="35">
        <v>0</v>
      </c>
      <c r="O4431" s="35">
        <v>0</v>
      </c>
      <c r="P4431" s="36">
        <v>12</v>
      </c>
      <c r="Q4431" s="37">
        <v>86</v>
      </c>
      <c r="R4431" s="36">
        <v>0</v>
      </c>
      <c r="S4431" s="39">
        <f t="shared" si="150"/>
        <v>86</v>
      </c>
      <c r="T4431" s="34" t="s">
        <v>29</v>
      </c>
      <c r="U4431" s="12">
        <f t="shared" si="152"/>
        <v>5.9154803713268667</v>
      </c>
      <c r="V4431" s="8">
        <f t="shared" si="151"/>
        <v>86</v>
      </c>
    </row>
    <row r="4432" spans="1:22">
      <c r="A4432" s="34" t="s">
        <v>19</v>
      </c>
      <c r="B4432" s="34" t="s">
        <v>69</v>
      </c>
      <c r="C4432" s="5" t="s">
        <v>134</v>
      </c>
      <c r="D4432" s="35" t="s">
        <v>85</v>
      </c>
      <c r="E4432" s="36" t="s">
        <v>15</v>
      </c>
      <c r="F4432" s="37">
        <v>50</v>
      </c>
      <c r="G4432" s="38">
        <v>-0.06</v>
      </c>
      <c r="H4432" s="34">
        <v>0.98956969781761361</v>
      </c>
      <c r="I4432" s="35">
        <v>22.501447234940247</v>
      </c>
      <c r="J4432" s="35">
        <v>0.97661764710176591</v>
      </c>
      <c r="K4432" s="35">
        <v>-0.73780225756650764</v>
      </c>
      <c r="L4432" s="35">
        <v>0</v>
      </c>
      <c r="M4432" s="35">
        <v>0</v>
      </c>
      <c r="N4432" s="35">
        <v>0</v>
      </c>
      <c r="O4432" s="35">
        <v>0</v>
      </c>
      <c r="P4432" s="36">
        <v>12</v>
      </c>
      <c r="Q4432" s="37">
        <v>86</v>
      </c>
      <c r="R4432" s="36">
        <v>0</v>
      </c>
      <c r="S4432" s="39">
        <f t="shared" si="150"/>
        <v>86</v>
      </c>
      <c r="T4432" s="34" t="s">
        <v>29</v>
      </c>
      <c r="U4432" s="12">
        <f t="shared" si="152"/>
        <v>0.10996283715640347</v>
      </c>
      <c r="V4432" s="8">
        <f t="shared" si="151"/>
        <v>86</v>
      </c>
    </row>
    <row r="4433" spans="1:22">
      <c r="A4433" s="34" t="s">
        <v>19</v>
      </c>
      <c r="B4433" s="34" t="s">
        <v>69</v>
      </c>
      <c r="C4433" s="5" t="s">
        <v>134</v>
      </c>
      <c r="D4433" s="35" t="s">
        <v>85</v>
      </c>
      <c r="E4433" s="36" t="s">
        <v>16</v>
      </c>
      <c r="F4433" s="37">
        <v>50</v>
      </c>
      <c r="G4433" s="38">
        <v>-0.06</v>
      </c>
      <c r="H4433" s="34">
        <v>0.98716332687828423</v>
      </c>
      <c r="I4433" s="35">
        <v>63.49686538373134</v>
      </c>
      <c r="J4433" s="35">
        <v>0.97641190404905576</v>
      </c>
      <c r="K4433" s="35">
        <v>-0.80878751677115479</v>
      </c>
      <c r="L4433" s="35">
        <v>0</v>
      </c>
      <c r="M4433" s="35">
        <v>0</v>
      </c>
      <c r="N4433" s="35">
        <v>0</v>
      </c>
      <c r="O4433" s="35">
        <v>0</v>
      </c>
      <c r="P4433" s="36">
        <v>12</v>
      </c>
      <c r="Q4433" s="37">
        <v>86</v>
      </c>
      <c r="R4433" s="36">
        <v>0</v>
      </c>
      <c r="S4433" s="39">
        <f t="shared" si="150"/>
        <v>86</v>
      </c>
      <c r="T4433" s="34" t="s">
        <v>29</v>
      </c>
      <c r="U4433" s="12">
        <f t="shared" si="152"/>
        <v>0.22212514460027652</v>
      </c>
      <c r="V4433" s="8">
        <f t="shared" si="151"/>
        <v>86</v>
      </c>
    </row>
    <row r="4434" spans="1:22">
      <c r="A4434" s="34" t="s">
        <v>19</v>
      </c>
      <c r="B4434" s="34" t="s">
        <v>69</v>
      </c>
      <c r="C4434" s="5" t="s">
        <v>134</v>
      </c>
      <c r="D4434" s="35" t="s">
        <v>85</v>
      </c>
      <c r="E4434" s="36" t="s">
        <v>14</v>
      </c>
      <c r="F4434" s="37">
        <v>50</v>
      </c>
      <c r="G4434" s="38">
        <v>-0.06</v>
      </c>
      <c r="H4434" s="34">
        <v>0.99651507808957518</v>
      </c>
      <c r="I4434" s="35">
        <v>15.509627437306321</v>
      </c>
      <c r="J4434" s="35">
        <v>0.98953125685789201</v>
      </c>
      <c r="K4434" s="35">
        <v>-0.97920534900054079</v>
      </c>
      <c r="L4434" s="35">
        <v>0</v>
      </c>
      <c r="M4434" s="35">
        <v>0</v>
      </c>
      <c r="N4434" s="35">
        <v>0</v>
      </c>
      <c r="O4434" s="35">
        <v>0</v>
      </c>
      <c r="P4434" s="36">
        <v>12</v>
      </c>
      <c r="Q4434" s="37">
        <v>86</v>
      </c>
      <c r="R4434" s="36">
        <v>0</v>
      </c>
      <c r="S4434" s="39">
        <f t="shared" si="150"/>
        <v>86</v>
      </c>
      <c r="T4434" s="34" t="s">
        <v>29</v>
      </c>
      <c r="U4434" s="12">
        <f t="shared" si="152"/>
        <v>8.003290869708711E-2</v>
      </c>
      <c r="V4434" s="8">
        <f t="shared" si="151"/>
        <v>86</v>
      </c>
    </row>
    <row r="4435" spans="1:22">
      <c r="A4435" s="34" t="s">
        <v>19</v>
      </c>
      <c r="B4435" s="34" t="s">
        <v>69</v>
      </c>
      <c r="C4435" s="5" t="s">
        <v>134</v>
      </c>
      <c r="D4435" s="35" t="s">
        <v>85</v>
      </c>
      <c r="E4435" s="36" t="s">
        <v>18</v>
      </c>
      <c r="F4435" s="37">
        <v>50</v>
      </c>
      <c r="G4435" s="38">
        <v>-0.06</v>
      </c>
      <c r="H4435" s="34">
        <v>0.99458036664823501</v>
      </c>
      <c r="I4435" s="35">
        <v>8.3440235930988198</v>
      </c>
      <c r="J4435" s="35">
        <v>0.99038391889053012</v>
      </c>
      <c r="K4435" s="35">
        <v>-0.95616652883878173</v>
      </c>
      <c r="L4435" s="35">
        <v>0</v>
      </c>
      <c r="M4435" s="35">
        <v>0</v>
      </c>
      <c r="N4435" s="35">
        <v>0</v>
      </c>
      <c r="O4435" s="35">
        <v>0</v>
      </c>
      <c r="P4435" s="36">
        <v>12</v>
      </c>
      <c r="Q4435" s="37">
        <v>86</v>
      </c>
      <c r="R4435" s="36">
        <v>0</v>
      </c>
      <c r="S4435" s="39">
        <f t="shared" si="150"/>
        <v>86</v>
      </c>
      <c r="T4435" s="34" t="s">
        <v>29</v>
      </c>
      <c r="U4435" s="12">
        <f t="shared" si="152"/>
        <v>5.1378418629404843E-2</v>
      </c>
      <c r="V4435" s="8">
        <f t="shared" si="151"/>
        <v>86</v>
      </c>
    </row>
    <row r="4436" spans="1:22">
      <c r="A4436" s="34" t="s">
        <v>19</v>
      </c>
      <c r="B4436" s="34" t="s">
        <v>69</v>
      </c>
      <c r="C4436" s="5" t="s">
        <v>134</v>
      </c>
      <c r="D4436" s="35" t="s">
        <v>85</v>
      </c>
      <c r="E4436" s="36" t="s">
        <v>17</v>
      </c>
      <c r="F4436" s="37">
        <v>50</v>
      </c>
      <c r="G4436" s="38">
        <v>-0.06</v>
      </c>
      <c r="H4436" s="34">
        <v>0.98568059174352118</v>
      </c>
      <c r="I4436" s="35">
        <v>1666.2190851709352</v>
      </c>
      <c r="J4436" s="35">
        <v>0.96709916700979159</v>
      </c>
      <c r="K4436" s="35">
        <v>-0.64267886790059614</v>
      </c>
      <c r="L4436" s="35">
        <v>0</v>
      </c>
      <c r="M4436" s="35">
        <v>0</v>
      </c>
      <c r="N4436" s="35">
        <v>0</v>
      </c>
      <c r="O4436" s="35">
        <v>0</v>
      </c>
      <c r="P4436" s="36">
        <v>12</v>
      </c>
      <c r="Q4436" s="37">
        <v>86</v>
      </c>
      <c r="R4436" s="36">
        <v>0</v>
      </c>
      <c r="S4436" s="39">
        <f t="shared" si="150"/>
        <v>86</v>
      </c>
      <c r="T4436" s="34" t="s">
        <v>29</v>
      </c>
      <c r="U4436" s="12">
        <f t="shared" si="152"/>
        <v>5.357690512354349</v>
      </c>
      <c r="V4436" s="8">
        <f t="shared" si="151"/>
        <v>86</v>
      </c>
    </row>
    <row r="4437" spans="1:22">
      <c r="A4437" s="34" t="s">
        <v>19</v>
      </c>
      <c r="B4437" s="34" t="s">
        <v>69</v>
      </c>
      <c r="C4437" s="5" t="s">
        <v>134</v>
      </c>
      <c r="D4437" s="35" t="s">
        <v>85</v>
      </c>
      <c r="E4437" s="36" t="s">
        <v>15</v>
      </c>
      <c r="F4437" s="37">
        <v>100</v>
      </c>
      <c r="G4437" s="38">
        <v>-0.06</v>
      </c>
      <c r="H4437" s="34">
        <v>0.98694939410831328</v>
      </c>
      <c r="I4437" s="35">
        <v>5.4886605346608164E-2</v>
      </c>
      <c r="J4437" s="35">
        <v>15.987581263826339</v>
      </c>
      <c r="K4437" s="35">
        <v>0.63391649279976914</v>
      </c>
      <c r="L4437" s="35">
        <v>0.75652153641852282</v>
      </c>
      <c r="M4437" s="35">
        <v>3.0901579019011104E-2</v>
      </c>
      <c r="N4437" s="35">
        <v>0</v>
      </c>
      <c r="O4437" s="35">
        <v>0</v>
      </c>
      <c r="P4437" s="36">
        <v>12</v>
      </c>
      <c r="Q4437" s="37">
        <v>86</v>
      </c>
      <c r="R4437" s="36">
        <v>10</v>
      </c>
      <c r="S4437" s="39">
        <f t="shared" si="150"/>
        <v>86</v>
      </c>
      <c r="T4437" s="34" t="s">
        <v>44</v>
      </c>
      <c r="U4437" s="12">
        <f>(alpha+(beta/(1+EXP((((-1)*ceta)+(delta*LN(speed)))+(epsilon*speed)))))</f>
        <v>0.12724290432479562</v>
      </c>
      <c r="V4437" s="8">
        <f t="shared" si="151"/>
        <v>86</v>
      </c>
    </row>
    <row r="4438" spans="1:22">
      <c r="A4438" s="34" t="s">
        <v>19</v>
      </c>
      <c r="B4438" s="34" t="s">
        <v>69</v>
      </c>
      <c r="C4438" s="5" t="s">
        <v>134</v>
      </c>
      <c r="D4438" s="35" t="s">
        <v>85</v>
      </c>
      <c r="E4438" s="36" t="s">
        <v>16</v>
      </c>
      <c r="F4438" s="37">
        <v>100</v>
      </c>
      <c r="G4438" s="38">
        <v>-0.06</v>
      </c>
      <c r="H4438" s="34">
        <v>0.98233012162971511</v>
      </c>
      <c r="I4438" s="35">
        <v>8.386461209952726</v>
      </c>
      <c r="J4438" s="35">
        <v>-15.859348925710874</v>
      </c>
      <c r="K4438" s="35">
        <v>-2.1197209354396747</v>
      </c>
      <c r="L4438" s="35">
        <v>0</v>
      </c>
      <c r="M4438" s="35">
        <v>0</v>
      </c>
      <c r="N4438" s="35">
        <v>0</v>
      </c>
      <c r="O4438" s="35">
        <v>0</v>
      </c>
      <c r="P4438" s="36">
        <v>12</v>
      </c>
      <c r="Q4438" s="37">
        <v>86</v>
      </c>
      <c r="R4438" s="36">
        <v>13</v>
      </c>
      <c r="S4438" s="39">
        <f t="shared" si="150"/>
        <v>86</v>
      </c>
      <c r="T4438" s="34" t="s">
        <v>50</v>
      </c>
      <c r="U4438" s="12">
        <f>EXP((alpha+(beta/speed))+(ceta*LN(speed)))</f>
        <v>0.28940648932655311</v>
      </c>
      <c r="V4438" s="8">
        <f t="shared" si="151"/>
        <v>86</v>
      </c>
    </row>
    <row r="4439" spans="1:22">
      <c r="A4439" s="34" t="s">
        <v>19</v>
      </c>
      <c r="B4439" s="34" t="s">
        <v>69</v>
      </c>
      <c r="C4439" s="5" t="s">
        <v>134</v>
      </c>
      <c r="D4439" s="35" t="s">
        <v>85</v>
      </c>
      <c r="E4439" s="36" t="s">
        <v>14</v>
      </c>
      <c r="F4439" s="37">
        <v>100</v>
      </c>
      <c r="G4439" s="38">
        <v>-0.06</v>
      </c>
      <c r="H4439" s="34">
        <v>0.99651138673092776</v>
      </c>
      <c r="I4439" s="35">
        <v>14.103418712836648</v>
      </c>
      <c r="J4439" s="35">
        <v>0.98935524698745747</v>
      </c>
      <c r="K4439" s="35">
        <v>-0.95886902298401955</v>
      </c>
      <c r="L4439" s="35">
        <v>0</v>
      </c>
      <c r="M4439" s="35">
        <v>0</v>
      </c>
      <c r="N4439" s="35">
        <v>0</v>
      </c>
      <c r="O4439" s="35">
        <v>0</v>
      </c>
      <c r="P4439" s="36">
        <v>12</v>
      </c>
      <c r="Q4439" s="37">
        <v>86</v>
      </c>
      <c r="R4439" s="36">
        <v>0</v>
      </c>
      <c r="S4439" s="39">
        <f t="shared" si="150"/>
        <v>86</v>
      </c>
      <c r="T4439" s="34" t="s">
        <v>29</v>
      </c>
      <c r="U4439" s="12">
        <f>((alpha*(beta^speed))*(speed^ceta))</f>
        <v>7.8467214800196819E-2</v>
      </c>
      <c r="V4439" s="8">
        <f t="shared" si="151"/>
        <v>86</v>
      </c>
    </row>
    <row r="4440" spans="1:22">
      <c r="A4440" s="34" t="s">
        <v>19</v>
      </c>
      <c r="B4440" s="34" t="s">
        <v>69</v>
      </c>
      <c r="C4440" s="5" t="s">
        <v>134</v>
      </c>
      <c r="D4440" s="35" t="s">
        <v>85</v>
      </c>
      <c r="E4440" s="36" t="s">
        <v>18</v>
      </c>
      <c r="F4440" s="37">
        <v>100</v>
      </c>
      <c r="G4440" s="38">
        <v>-0.06</v>
      </c>
      <c r="H4440" s="34">
        <v>0.99406117569914998</v>
      </c>
      <c r="I4440" s="35">
        <v>7.1615651767701793</v>
      </c>
      <c r="J4440" s="35">
        <v>0.98905220198833188</v>
      </c>
      <c r="K4440" s="35">
        <v>-0.90107421779967012</v>
      </c>
      <c r="L4440" s="35">
        <v>0</v>
      </c>
      <c r="M4440" s="35">
        <v>0</v>
      </c>
      <c r="N4440" s="35">
        <v>0</v>
      </c>
      <c r="O4440" s="35">
        <v>0</v>
      </c>
      <c r="P4440" s="36">
        <v>12</v>
      </c>
      <c r="Q4440" s="37">
        <v>86</v>
      </c>
      <c r="R4440" s="36">
        <v>0</v>
      </c>
      <c r="S4440" s="39">
        <f t="shared" si="150"/>
        <v>86</v>
      </c>
      <c r="T4440" s="34" t="s">
        <v>29</v>
      </c>
      <c r="U4440" s="12">
        <f>((alpha*(beta^speed))*(speed^ceta))</f>
        <v>5.0203464638624053E-2</v>
      </c>
      <c r="V4440" s="8">
        <f t="shared" si="151"/>
        <v>86</v>
      </c>
    </row>
    <row r="4441" spans="1:22">
      <c r="A4441" s="34" t="s">
        <v>19</v>
      </c>
      <c r="B4441" s="34" t="s">
        <v>69</v>
      </c>
      <c r="C4441" s="5" t="s">
        <v>134</v>
      </c>
      <c r="D4441" s="35" t="s">
        <v>85</v>
      </c>
      <c r="E4441" s="36" t="s">
        <v>17</v>
      </c>
      <c r="F4441" s="37">
        <v>100</v>
      </c>
      <c r="G4441" s="38">
        <v>-0.06</v>
      </c>
      <c r="H4441" s="34">
        <v>0.98121297244561345</v>
      </c>
      <c r="I4441" s="35">
        <v>13.096607771467978</v>
      </c>
      <c r="J4441" s="35">
        <v>-20.513203784689974</v>
      </c>
      <c r="K4441" s="35">
        <v>-2.4177916762981084</v>
      </c>
      <c r="L4441" s="35">
        <v>0</v>
      </c>
      <c r="M4441" s="35">
        <v>0</v>
      </c>
      <c r="N4441" s="35">
        <v>0</v>
      </c>
      <c r="O4441" s="35">
        <v>0</v>
      </c>
      <c r="P4441" s="36">
        <v>12</v>
      </c>
      <c r="Q4441" s="37">
        <v>86</v>
      </c>
      <c r="R4441" s="36">
        <v>13</v>
      </c>
      <c r="S4441" s="39">
        <f t="shared" si="150"/>
        <v>86</v>
      </c>
      <c r="T4441" s="34" t="s">
        <v>50</v>
      </c>
      <c r="U4441" s="12">
        <f>EXP((alpha+(beta/speed))+(ceta*LN(speed)))</f>
        <v>8.0719761617287968</v>
      </c>
      <c r="V4441" s="8">
        <f t="shared" si="151"/>
        <v>86</v>
      </c>
    </row>
    <row r="4442" spans="1:22">
      <c r="A4442" s="34" t="s">
        <v>19</v>
      </c>
      <c r="B4442" s="34" t="s">
        <v>69</v>
      </c>
      <c r="C4442" s="5" t="s">
        <v>134</v>
      </c>
      <c r="D4442" s="35" t="s">
        <v>85</v>
      </c>
      <c r="E4442" s="36" t="s">
        <v>15</v>
      </c>
      <c r="F4442" s="37">
        <v>0</v>
      </c>
      <c r="G4442" s="38">
        <v>-0.04</v>
      </c>
      <c r="H4442" s="34">
        <v>0.9934145190203697</v>
      </c>
      <c r="I4442" s="35">
        <v>29.880034363273158</v>
      </c>
      <c r="J4442" s="35">
        <v>0.98264550164980924</v>
      </c>
      <c r="K4442" s="35">
        <v>-0.79101548870102412</v>
      </c>
      <c r="L4442" s="35">
        <v>0</v>
      </c>
      <c r="M4442" s="35">
        <v>0</v>
      </c>
      <c r="N4442" s="35">
        <v>0</v>
      </c>
      <c r="O4442" s="35">
        <v>0</v>
      </c>
      <c r="P4442" s="36">
        <v>12</v>
      </c>
      <c r="Q4442" s="37">
        <v>86</v>
      </c>
      <c r="R4442" s="36">
        <v>0</v>
      </c>
      <c r="S4442" s="39">
        <f t="shared" si="150"/>
        <v>86</v>
      </c>
      <c r="T4442" s="34" t="s">
        <v>29</v>
      </c>
      <c r="U4442" s="12">
        <f>((alpha*(beta^speed))*(speed^ceta))</f>
        <v>0.19556615964348423</v>
      </c>
      <c r="V4442" s="8">
        <f t="shared" si="151"/>
        <v>86</v>
      </c>
    </row>
    <row r="4443" spans="1:22">
      <c r="A4443" s="34" t="s">
        <v>19</v>
      </c>
      <c r="B4443" s="34" t="s">
        <v>69</v>
      </c>
      <c r="C4443" s="5" t="s">
        <v>134</v>
      </c>
      <c r="D4443" s="35" t="s">
        <v>85</v>
      </c>
      <c r="E4443" s="36" t="s">
        <v>16</v>
      </c>
      <c r="F4443" s="37">
        <v>0</v>
      </c>
      <c r="G4443" s="38">
        <v>-0.04</v>
      </c>
      <c r="H4443" s="34">
        <v>0.9877143535045334</v>
      </c>
      <c r="I4443" s="35">
        <v>-1.2021473091608812</v>
      </c>
      <c r="J4443" s="35">
        <v>120.26170792040209</v>
      </c>
      <c r="K4443" s="35">
        <v>-3.1602144994210768E-2</v>
      </c>
      <c r="L4443" s="35">
        <v>0.96369325989578591</v>
      </c>
      <c r="M4443" s="35">
        <v>2.4028150982854002E-4</v>
      </c>
      <c r="N4443" s="35">
        <v>0</v>
      </c>
      <c r="O4443" s="35">
        <v>0</v>
      </c>
      <c r="P4443" s="36">
        <v>12</v>
      </c>
      <c r="Q4443" s="37">
        <v>86</v>
      </c>
      <c r="R4443" s="36">
        <v>10</v>
      </c>
      <c r="S4443" s="39">
        <f t="shared" si="150"/>
        <v>86</v>
      </c>
      <c r="T4443" s="34" t="s">
        <v>44</v>
      </c>
      <c r="U4443" s="12">
        <f>(alpha+(beta/(1+EXP((((-1)*ceta)+(delta*LN(speed)))+(epsilon*speed)))))</f>
        <v>0.33801829994976584</v>
      </c>
      <c r="V4443" s="8">
        <f t="shared" si="151"/>
        <v>86</v>
      </c>
    </row>
    <row r="4444" spans="1:22">
      <c r="A4444" s="34" t="s">
        <v>19</v>
      </c>
      <c r="B4444" s="34" t="s">
        <v>69</v>
      </c>
      <c r="C4444" s="5" t="s">
        <v>134</v>
      </c>
      <c r="D4444" s="35" t="s">
        <v>85</v>
      </c>
      <c r="E4444" s="36" t="s">
        <v>14</v>
      </c>
      <c r="F4444" s="37">
        <v>0</v>
      </c>
      <c r="G4444" s="38">
        <v>-0.04</v>
      </c>
      <c r="H4444" s="34">
        <v>0.99577722376331446</v>
      </c>
      <c r="I4444" s="35">
        <v>-0.11806027675861611</v>
      </c>
      <c r="J4444" s="35">
        <v>21.570907008108893</v>
      </c>
      <c r="K4444" s="35">
        <v>8.5793754321786111E-2</v>
      </c>
      <c r="L4444" s="35">
        <v>1.0561391930679647</v>
      </c>
      <c r="M4444" s="35">
        <v>-4.9136955540879693E-4</v>
      </c>
      <c r="N4444" s="35">
        <v>0</v>
      </c>
      <c r="O4444" s="35">
        <v>0</v>
      </c>
      <c r="P4444" s="36">
        <v>12</v>
      </c>
      <c r="Q4444" s="37">
        <v>86</v>
      </c>
      <c r="R4444" s="36">
        <v>10</v>
      </c>
      <c r="S4444" s="39">
        <f t="shared" si="150"/>
        <v>86</v>
      </c>
      <c r="T4444" s="34" t="s">
        <v>44</v>
      </c>
      <c r="U4444" s="12">
        <f>(alpha+(beta/(1+EXP((((-1)*ceta)+(delta*LN(speed)))+(epsilon*speed)))))</f>
        <v>0.10169221376397256</v>
      </c>
      <c r="V4444" s="8">
        <f t="shared" si="151"/>
        <v>86</v>
      </c>
    </row>
    <row r="4445" spans="1:22">
      <c r="A4445" s="34" t="s">
        <v>19</v>
      </c>
      <c r="B4445" s="34" t="s">
        <v>69</v>
      </c>
      <c r="C4445" s="5" t="s">
        <v>134</v>
      </c>
      <c r="D4445" s="35" t="s">
        <v>85</v>
      </c>
      <c r="E4445" s="36" t="s">
        <v>18</v>
      </c>
      <c r="F4445" s="37">
        <v>0</v>
      </c>
      <c r="G4445" s="38">
        <v>-0.04</v>
      </c>
      <c r="H4445" s="34">
        <v>0.99569405174733361</v>
      </c>
      <c r="I4445" s="35">
        <v>10.810960261689026</v>
      </c>
      <c r="J4445" s="35">
        <v>0.99304280601987527</v>
      </c>
      <c r="K4445" s="35">
        <v>-0.99872334000617968</v>
      </c>
      <c r="L4445" s="35">
        <v>0</v>
      </c>
      <c r="M4445" s="35">
        <v>0</v>
      </c>
      <c r="N4445" s="35">
        <v>0</v>
      </c>
      <c r="O4445" s="35">
        <v>0</v>
      </c>
      <c r="P4445" s="36">
        <v>12</v>
      </c>
      <c r="Q4445" s="37">
        <v>86</v>
      </c>
      <c r="R4445" s="36">
        <v>0</v>
      </c>
      <c r="S4445" s="39">
        <f t="shared" si="150"/>
        <v>86</v>
      </c>
      <c r="T4445" s="34" t="s">
        <v>29</v>
      </c>
      <c r="U4445" s="12">
        <f>((alpha*(beta^speed))*(speed^ceta))</f>
        <v>6.9355498677158386E-2</v>
      </c>
      <c r="V4445" s="8">
        <f t="shared" si="151"/>
        <v>86</v>
      </c>
    </row>
    <row r="4446" spans="1:22">
      <c r="A4446" s="34" t="s">
        <v>19</v>
      </c>
      <c r="B4446" s="34" t="s">
        <v>69</v>
      </c>
      <c r="C4446" s="5" t="s">
        <v>134</v>
      </c>
      <c r="D4446" s="35" t="s">
        <v>85</v>
      </c>
      <c r="E4446" s="36" t="s">
        <v>17</v>
      </c>
      <c r="F4446" s="37">
        <v>0</v>
      </c>
      <c r="G4446" s="38">
        <v>-0.04</v>
      </c>
      <c r="H4446" s="34">
        <v>0.98731166834381479</v>
      </c>
      <c r="I4446" s="35">
        <v>2018.1750247571347</v>
      </c>
      <c r="J4446" s="35">
        <v>0.9750481979876322</v>
      </c>
      <c r="K4446" s="35">
        <v>-0.65341961054981124</v>
      </c>
      <c r="L4446" s="35">
        <v>0</v>
      </c>
      <c r="M4446" s="35">
        <v>0</v>
      </c>
      <c r="N4446" s="35">
        <v>0</v>
      </c>
      <c r="O4446" s="35">
        <v>0</v>
      </c>
      <c r="P4446" s="36">
        <v>12</v>
      </c>
      <c r="Q4446" s="37">
        <v>86</v>
      </c>
      <c r="R4446" s="36">
        <v>0</v>
      </c>
      <c r="S4446" s="39">
        <f t="shared" si="150"/>
        <v>86</v>
      </c>
      <c r="T4446" s="34" t="s">
        <v>29</v>
      </c>
      <c r="U4446" s="12">
        <f>((alpha*(beta^speed))*(speed^ceta))</f>
        <v>12.507278706094825</v>
      </c>
      <c r="V4446" s="8">
        <f t="shared" si="151"/>
        <v>86</v>
      </c>
    </row>
    <row r="4447" spans="1:22">
      <c r="A4447" s="34" t="s">
        <v>19</v>
      </c>
      <c r="B4447" s="34" t="s">
        <v>69</v>
      </c>
      <c r="C4447" s="5" t="s">
        <v>134</v>
      </c>
      <c r="D4447" s="35" t="s">
        <v>85</v>
      </c>
      <c r="E4447" s="36" t="s">
        <v>15</v>
      </c>
      <c r="F4447" s="37">
        <v>50</v>
      </c>
      <c r="G4447" s="38">
        <v>-0.04</v>
      </c>
      <c r="H4447" s="34">
        <v>0.98758984577785369</v>
      </c>
      <c r="I4447" s="35">
        <v>17.968070287183032</v>
      </c>
      <c r="J4447" s="35">
        <v>0.97503211990458516</v>
      </c>
      <c r="K4447" s="35">
        <v>-0.57028167120531759</v>
      </c>
      <c r="L4447" s="35">
        <v>0</v>
      </c>
      <c r="M4447" s="35">
        <v>0</v>
      </c>
      <c r="N4447" s="35">
        <v>0</v>
      </c>
      <c r="O4447" s="35">
        <v>0</v>
      </c>
      <c r="P4447" s="36">
        <v>12</v>
      </c>
      <c r="Q4447" s="37">
        <v>86</v>
      </c>
      <c r="R4447" s="36">
        <v>0</v>
      </c>
      <c r="S4447" s="39">
        <f t="shared" si="150"/>
        <v>86</v>
      </c>
      <c r="T4447" s="34" t="s">
        <v>29</v>
      </c>
      <c r="U4447" s="12">
        <f>((alpha*(beta^speed))*(speed^ceta))</f>
        <v>0.16103481365950406</v>
      </c>
      <c r="V4447" s="8">
        <f t="shared" si="151"/>
        <v>86</v>
      </c>
    </row>
    <row r="4448" spans="1:22">
      <c r="A4448" s="34" t="s">
        <v>19</v>
      </c>
      <c r="B4448" s="34" t="s">
        <v>69</v>
      </c>
      <c r="C4448" s="5" t="s">
        <v>134</v>
      </c>
      <c r="D4448" s="35" t="s">
        <v>85</v>
      </c>
      <c r="E4448" s="36" t="s">
        <v>16</v>
      </c>
      <c r="F4448" s="37">
        <v>50</v>
      </c>
      <c r="G4448" s="38">
        <v>-0.04</v>
      </c>
      <c r="H4448" s="34">
        <v>0.97902666518904879</v>
      </c>
      <c r="I4448" s="35">
        <v>-1.3535443225819443</v>
      </c>
      <c r="J4448" s="35">
        <v>39.200386477402063</v>
      </c>
      <c r="K4448" s="35">
        <v>1.4239290880660493</v>
      </c>
      <c r="L4448" s="35">
        <v>1.025931937416992</v>
      </c>
      <c r="M4448" s="35">
        <v>-1.0134549500190474E-4</v>
      </c>
      <c r="N4448" s="35">
        <v>0</v>
      </c>
      <c r="O4448" s="35">
        <v>0</v>
      </c>
      <c r="P4448" s="36">
        <v>12</v>
      </c>
      <c r="Q4448" s="37">
        <v>86</v>
      </c>
      <c r="R4448" s="36">
        <v>10</v>
      </c>
      <c r="S4448" s="39">
        <f t="shared" si="150"/>
        <v>86</v>
      </c>
      <c r="T4448" s="34" t="s">
        <v>44</v>
      </c>
      <c r="U4448" s="12">
        <f>(alpha+(beta/(1+EXP((((-1)*ceta)+(delta*LN(speed)))+(epsilon*speed)))))</f>
        <v>0.27711784574145981</v>
      </c>
      <c r="V4448" s="8">
        <f t="shared" si="151"/>
        <v>86</v>
      </c>
    </row>
    <row r="4449" spans="1:22">
      <c r="A4449" s="34" t="s">
        <v>19</v>
      </c>
      <c r="B4449" s="34" t="s">
        <v>69</v>
      </c>
      <c r="C4449" s="5" t="s">
        <v>134</v>
      </c>
      <c r="D4449" s="35" t="s">
        <v>85</v>
      </c>
      <c r="E4449" s="36" t="s">
        <v>14</v>
      </c>
      <c r="F4449" s="37">
        <v>50</v>
      </c>
      <c r="G4449" s="38">
        <v>-0.04</v>
      </c>
      <c r="H4449" s="34">
        <v>0.99557941119536186</v>
      </c>
      <c r="I4449" s="35">
        <v>-0.12451120589623461</v>
      </c>
      <c r="J4449" s="35">
        <v>18.698230565109071</v>
      </c>
      <c r="K4449" s="35">
        <v>0.17112327516119613</v>
      </c>
      <c r="L4449" s="35">
        <v>1.0508595876819251</v>
      </c>
      <c r="M4449" s="35">
        <v>-4.4536574590843211E-4</v>
      </c>
      <c r="N4449" s="35">
        <v>0</v>
      </c>
      <c r="O4449" s="35">
        <v>0</v>
      </c>
      <c r="P4449" s="36">
        <v>12</v>
      </c>
      <c r="Q4449" s="37">
        <v>86</v>
      </c>
      <c r="R4449" s="36">
        <v>10</v>
      </c>
      <c r="S4449" s="39">
        <f t="shared" si="150"/>
        <v>86</v>
      </c>
      <c r="T4449" s="34" t="s">
        <v>44</v>
      </c>
      <c r="U4449" s="12">
        <f>(alpha+(beta/(1+EXP((((-1)*ceta)+(delta*LN(speed)))+(epsilon*speed)))))</f>
        <v>8.6803741672174847E-2</v>
      </c>
      <c r="V4449" s="8">
        <f t="shared" si="151"/>
        <v>86</v>
      </c>
    </row>
    <row r="4450" spans="1:22">
      <c r="A4450" s="34" t="s">
        <v>19</v>
      </c>
      <c r="B4450" s="34" t="s">
        <v>69</v>
      </c>
      <c r="C4450" s="5" t="s">
        <v>134</v>
      </c>
      <c r="D4450" s="35" t="s">
        <v>85</v>
      </c>
      <c r="E4450" s="36" t="s">
        <v>18</v>
      </c>
      <c r="F4450" s="37">
        <v>50</v>
      </c>
      <c r="G4450" s="38">
        <v>-0.04</v>
      </c>
      <c r="H4450" s="34">
        <v>0.99270964729248246</v>
      </c>
      <c r="I4450" s="35">
        <v>7.2898257094506427</v>
      </c>
      <c r="J4450" s="35">
        <v>0.98850217950558139</v>
      </c>
      <c r="K4450" s="35">
        <v>-0.85376429444087421</v>
      </c>
      <c r="L4450" s="35">
        <v>0</v>
      </c>
      <c r="M4450" s="35">
        <v>0</v>
      </c>
      <c r="N4450" s="35">
        <v>0</v>
      </c>
      <c r="O4450" s="35">
        <v>0</v>
      </c>
      <c r="P4450" s="36">
        <v>12</v>
      </c>
      <c r="Q4450" s="37">
        <v>86</v>
      </c>
      <c r="R4450" s="36">
        <v>0</v>
      </c>
      <c r="S4450" s="39">
        <f t="shared" si="150"/>
        <v>86</v>
      </c>
      <c r="T4450" s="34" t="s">
        <v>29</v>
      </c>
      <c r="U4450" s="12">
        <f>((alpha*(beta^speed))*(speed^ceta))</f>
        <v>6.0143365067888511E-2</v>
      </c>
      <c r="V4450" s="8">
        <f t="shared" si="151"/>
        <v>86</v>
      </c>
    </row>
    <row r="4451" spans="1:22">
      <c r="A4451" s="34" t="s">
        <v>19</v>
      </c>
      <c r="B4451" s="34" t="s">
        <v>69</v>
      </c>
      <c r="C4451" s="5" t="s">
        <v>134</v>
      </c>
      <c r="D4451" s="35" t="s">
        <v>85</v>
      </c>
      <c r="E4451" s="36" t="s">
        <v>17</v>
      </c>
      <c r="F4451" s="37">
        <v>50</v>
      </c>
      <c r="G4451" s="38">
        <v>-0.04</v>
      </c>
      <c r="H4451" s="34">
        <v>0.9804596709612543</v>
      </c>
      <c r="I4451" s="35">
        <v>1389.9707284134431</v>
      </c>
      <c r="J4451" s="35">
        <v>0.96857754118455619</v>
      </c>
      <c r="K4451" s="35">
        <v>-0.47423120636685906</v>
      </c>
      <c r="L4451" s="35">
        <v>0</v>
      </c>
      <c r="M4451" s="35">
        <v>0</v>
      </c>
      <c r="N4451" s="35">
        <v>0</v>
      </c>
      <c r="O4451" s="35">
        <v>0</v>
      </c>
      <c r="P4451" s="36">
        <v>12</v>
      </c>
      <c r="Q4451" s="37">
        <v>86</v>
      </c>
      <c r="R4451" s="36">
        <v>0</v>
      </c>
      <c r="S4451" s="39">
        <f t="shared" si="150"/>
        <v>86</v>
      </c>
      <c r="T4451" s="34" t="s">
        <v>29</v>
      </c>
      <c r="U4451" s="12">
        <f>((alpha*(beta^speed))*(speed^ceta))</f>
        <v>10.793543864978325</v>
      </c>
      <c r="V4451" s="8">
        <f t="shared" si="151"/>
        <v>86</v>
      </c>
    </row>
    <row r="4452" spans="1:22">
      <c r="A4452" s="34" t="s">
        <v>19</v>
      </c>
      <c r="B4452" s="34" t="s">
        <v>69</v>
      </c>
      <c r="C4452" s="5" t="s">
        <v>134</v>
      </c>
      <c r="D4452" s="35" t="s">
        <v>85</v>
      </c>
      <c r="E4452" s="36" t="s">
        <v>15</v>
      </c>
      <c r="F4452" s="37">
        <v>100</v>
      </c>
      <c r="G4452" s="38">
        <v>-0.04</v>
      </c>
      <c r="H4452" s="34">
        <v>0.98298313952459693</v>
      </c>
      <c r="I4452" s="35">
        <v>5.1230201220633598E-2</v>
      </c>
      <c r="J4452" s="35">
        <v>21.283354440578979</v>
      </c>
      <c r="K4452" s="35">
        <v>-0.12413235077674029</v>
      </c>
      <c r="L4452" s="35">
        <v>0.46694561515770633</v>
      </c>
      <c r="M4452" s="35">
        <v>3.5303582803394185E-2</v>
      </c>
      <c r="N4452" s="35">
        <v>0</v>
      </c>
      <c r="O4452" s="35">
        <v>0</v>
      </c>
      <c r="P4452" s="36">
        <v>12</v>
      </c>
      <c r="Q4452" s="37">
        <v>86</v>
      </c>
      <c r="R4452" s="36">
        <v>10</v>
      </c>
      <c r="S4452" s="39">
        <f t="shared" si="150"/>
        <v>86</v>
      </c>
      <c r="T4452" s="34" t="s">
        <v>44</v>
      </c>
      <c r="U4452" s="12">
        <f>(alpha+(beta/(1+EXP((((-1)*ceta)+(delta*LN(speed)))+(epsilon*speed)))))</f>
        <v>0.16342277851907355</v>
      </c>
      <c r="V4452" s="8">
        <f t="shared" si="151"/>
        <v>86</v>
      </c>
    </row>
    <row r="4453" spans="1:22">
      <c r="A4453" s="34" t="s">
        <v>19</v>
      </c>
      <c r="B4453" s="34" t="s">
        <v>69</v>
      </c>
      <c r="C4453" s="5" t="s">
        <v>134</v>
      </c>
      <c r="D4453" s="35" t="s">
        <v>85</v>
      </c>
      <c r="E4453" s="36" t="s">
        <v>16</v>
      </c>
      <c r="F4453" s="37">
        <v>100</v>
      </c>
      <c r="G4453" s="38">
        <v>-0.04</v>
      </c>
      <c r="H4453" s="34">
        <v>0.97001939105632806</v>
      </c>
      <c r="I4453" s="35">
        <v>-1.2598030336337747</v>
      </c>
      <c r="J4453" s="35">
        <v>20.748836275438762</v>
      </c>
      <c r="K4453" s="35">
        <v>2.8928998723270567</v>
      </c>
      <c r="L4453" s="35">
        <v>1.2401898962190065</v>
      </c>
      <c r="M4453" s="35">
        <v>-1.291073568148312E-3</v>
      </c>
      <c r="N4453" s="35">
        <v>0</v>
      </c>
      <c r="O4453" s="35">
        <v>0</v>
      </c>
      <c r="P4453" s="36">
        <v>12</v>
      </c>
      <c r="Q4453" s="37">
        <v>86</v>
      </c>
      <c r="R4453" s="36">
        <v>10</v>
      </c>
      <c r="S4453" s="39">
        <f t="shared" si="150"/>
        <v>86</v>
      </c>
      <c r="T4453" s="34" t="s">
        <v>44</v>
      </c>
      <c r="U4453" s="12">
        <f>(alpha+(beta/(1+EXP((((-1)*ceta)+(delta*LN(speed)))+(epsilon*speed)))))</f>
        <v>0.28488504017263216</v>
      </c>
      <c r="V4453" s="8">
        <f t="shared" si="151"/>
        <v>86</v>
      </c>
    </row>
    <row r="4454" spans="1:22">
      <c r="A4454" s="34" t="s">
        <v>19</v>
      </c>
      <c r="B4454" s="34" t="s">
        <v>69</v>
      </c>
      <c r="C4454" s="5" t="s">
        <v>134</v>
      </c>
      <c r="D4454" s="35" t="s">
        <v>85</v>
      </c>
      <c r="E4454" s="36" t="s">
        <v>14</v>
      </c>
      <c r="F4454" s="37">
        <v>100</v>
      </c>
      <c r="G4454" s="38">
        <v>-0.04</v>
      </c>
      <c r="H4454" s="34">
        <v>0.99560736253933002</v>
      </c>
      <c r="I4454" s="35">
        <v>-0.12187256404149686</v>
      </c>
      <c r="J4454" s="35">
        <v>16.985571358680176</v>
      </c>
      <c r="K4454" s="35">
        <v>0.22365570788615105</v>
      </c>
      <c r="L4454" s="35">
        <v>1.0475240641993833</v>
      </c>
      <c r="M4454" s="35">
        <v>-4.1373056471142114E-4</v>
      </c>
      <c r="N4454" s="35">
        <v>0</v>
      </c>
      <c r="O4454" s="35">
        <v>0</v>
      </c>
      <c r="P4454" s="36">
        <v>12</v>
      </c>
      <c r="Q4454" s="37">
        <v>86</v>
      </c>
      <c r="R4454" s="36">
        <v>10</v>
      </c>
      <c r="S4454" s="39">
        <f t="shared" si="150"/>
        <v>86</v>
      </c>
      <c r="T4454" s="34" t="s">
        <v>44</v>
      </c>
      <c r="U4454" s="12">
        <f>(alpha+(beta/(1+EXP((((-1)*ceta)+(delta*LN(speed)))+(epsilon*speed)))))</f>
        <v>8.2756659946015013E-2</v>
      </c>
      <c r="V4454" s="8">
        <f t="shared" si="151"/>
        <v>86</v>
      </c>
    </row>
    <row r="4455" spans="1:22">
      <c r="A4455" s="34" t="s">
        <v>19</v>
      </c>
      <c r="B4455" s="34" t="s">
        <v>69</v>
      </c>
      <c r="C4455" s="5" t="s">
        <v>134</v>
      </c>
      <c r="D4455" s="35" t="s">
        <v>85</v>
      </c>
      <c r="E4455" s="36" t="s">
        <v>18</v>
      </c>
      <c r="F4455" s="37">
        <v>100</v>
      </c>
      <c r="G4455" s="38">
        <v>-0.04</v>
      </c>
      <c r="H4455" s="34">
        <v>0.99206896173294334</v>
      </c>
      <c r="I4455" s="35">
        <v>5.3040518701005244</v>
      </c>
      <c r="J4455" s="35">
        <v>0.983947241498912</v>
      </c>
      <c r="K4455" s="35">
        <v>-0.71150487131384288</v>
      </c>
      <c r="L4455" s="35">
        <v>0</v>
      </c>
      <c r="M4455" s="35">
        <v>0</v>
      </c>
      <c r="N4455" s="35">
        <v>0</v>
      </c>
      <c r="O4455" s="35">
        <v>0</v>
      </c>
      <c r="P4455" s="36">
        <v>12</v>
      </c>
      <c r="Q4455" s="37">
        <v>86</v>
      </c>
      <c r="R4455" s="36">
        <v>0</v>
      </c>
      <c r="S4455" s="39">
        <f t="shared" si="150"/>
        <v>86</v>
      </c>
      <c r="T4455" s="34" t="s">
        <v>29</v>
      </c>
      <c r="U4455" s="12">
        <f>((alpha*(beta^speed))*(speed^ceta))</f>
        <v>5.5434299939100588E-2</v>
      </c>
      <c r="V4455" s="8">
        <f t="shared" si="151"/>
        <v>86</v>
      </c>
    </row>
    <row r="4456" spans="1:22">
      <c r="A4456" s="34" t="s">
        <v>19</v>
      </c>
      <c r="B4456" s="34" t="s">
        <v>69</v>
      </c>
      <c r="C4456" s="5" t="s">
        <v>134</v>
      </c>
      <c r="D4456" s="35" t="s">
        <v>85</v>
      </c>
      <c r="E4456" s="36" t="s">
        <v>17</v>
      </c>
      <c r="F4456" s="37">
        <v>100</v>
      </c>
      <c r="G4456" s="38">
        <v>-0.04</v>
      </c>
      <c r="H4456" s="34">
        <v>0.97325565215806886</v>
      </c>
      <c r="I4456" s="35">
        <v>1082.262120713707</v>
      </c>
      <c r="J4456" s="35">
        <v>0.9649644647913953</v>
      </c>
      <c r="K4456" s="35">
        <v>-0.35022873314293707</v>
      </c>
      <c r="L4456" s="35">
        <v>0</v>
      </c>
      <c r="M4456" s="35">
        <v>0</v>
      </c>
      <c r="N4456" s="35">
        <v>0</v>
      </c>
      <c r="O4456" s="35">
        <v>0</v>
      </c>
      <c r="P4456" s="36">
        <v>12</v>
      </c>
      <c r="Q4456" s="37">
        <v>86</v>
      </c>
      <c r="R4456" s="36">
        <v>0</v>
      </c>
      <c r="S4456" s="39">
        <f t="shared" si="150"/>
        <v>86</v>
      </c>
      <c r="T4456" s="34" t="s">
        <v>29</v>
      </c>
      <c r="U4456" s="12">
        <f>((alpha*(beta^speed))*(speed^ceta))</f>
        <v>10.587394245525163</v>
      </c>
      <c r="V4456" s="8">
        <f t="shared" si="151"/>
        <v>86</v>
      </c>
    </row>
    <row r="4457" spans="1:22">
      <c r="A4457" s="34" t="s">
        <v>19</v>
      </c>
      <c r="B4457" s="34" t="s">
        <v>69</v>
      </c>
      <c r="C4457" s="5" t="s">
        <v>134</v>
      </c>
      <c r="D4457" s="35" t="s">
        <v>85</v>
      </c>
      <c r="E4457" s="36" t="s">
        <v>15</v>
      </c>
      <c r="F4457" s="37">
        <v>0</v>
      </c>
      <c r="G4457" s="38">
        <v>-0.02</v>
      </c>
      <c r="H4457" s="34">
        <v>0.99123793286442197</v>
      </c>
      <c r="I4457" s="35">
        <v>0.72312210896185602</v>
      </c>
      <c r="J4457" s="35">
        <v>56.342372529016899</v>
      </c>
      <c r="K4457" s="35">
        <v>-0.15763517823624429</v>
      </c>
      <c r="L4457" s="35">
        <v>0.91711427831739023</v>
      </c>
      <c r="M4457" s="35">
        <v>2.8795544110708671E-2</v>
      </c>
      <c r="N4457" s="35">
        <v>0</v>
      </c>
      <c r="O4457" s="35">
        <v>0</v>
      </c>
      <c r="P4457" s="36">
        <v>12</v>
      </c>
      <c r="Q4457" s="37">
        <v>86</v>
      </c>
      <c r="R4457" s="36">
        <v>10</v>
      </c>
      <c r="S4457" s="39">
        <f t="shared" si="150"/>
        <v>86</v>
      </c>
      <c r="T4457" s="34" t="s">
        <v>44</v>
      </c>
      <c r="U4457" s="12">
        <f>(alpha+(beta/(1+EXP((((-1)*ceta)+(delta*LN(speed)))+(epsilon*speed)))))</f>
        <v>0.79107385901630489</v>
      </c>
      <c r="V4457" s="8">
        <f t="shared" si="151"/>
        <v>86</v>
      </c>
    </row>
    <row r="4458" spans="1:22">
      <c r="A4458" s="34" t="s">
        <v>19</v>
      </c>
      <c r="B4458" s="34" t="s">
        <v>69</v>
      </c>
      <c r="C4458" s="5" t="s">
        <v>134</v>
      </c>
      <c r="D4458" s="35" t="s">
        <v>85</v>
      </c>
      <c r="E4458" s="36" t="s">
        <v>16</v>
      </c>
      <c r="F4458" s="37">
        <v>0</v>
      </c>
      <c r="G4458" s="38">
        <v>-0.02</v>
      </c>
      <c r="H4458" s="34">
        <v>0.98606956278731694</v>
      </c>
      <c r="I4458" s="35">
        <v>1.1688746468700437</v>
      </c>
      <c r="J4458" s="35">
        <v>185.39183160460831</v>
      </c>
      <c r="K4458" s="35">
        <v>-0.60808909221240393</v>
      </c>
      <c r="L4458" s="35">
        <v>0.85608021445130589</v>
      </c>
      <c r="M4458" s="35">
        <v>1.2673720216132753E-2</v>
      </c>
      <c r="N4458" s="35">
        <v>0</v>
      </c>
      <c r="O4458" s="35">
        <v>0</v>
      </c>
      <c r="P4458" s="36">
        <v>12</v>
      </c>
      <c r="Q4458" s="37">
        <v>86</v>
      </c>
      <c r="R4458" s="36">
        <v>10</v>
      </c>
      <c r="S4458" s="39">
        <f t="shared" si="150"/>
        <v>86</v>
      </c>
      <c r="T4458" s="34" t="s">
        <v>44</v>
      </c>
      <c r="U4458" s="12">
        <f>(alpha+(beta/(1+EXP((((-1)*ceta)+(delta*LN(speed)))+(epsilon*speed)))))</f>
        <v>1.9149947441914656</v>
      </c>
      <c r="V4458" s="8">
        <f t="shared" si="151"/>
        <v>86</v>
      </c>
    </row>
    <row r="4459" spans="1:22">
      <c r="A4459" s="34" t="s">
        <v>19</v>
      </c>
      <c r="B4459" s="34" t="s">
        <v>69</v>
      </c>
      <c r="C4459" s="5" t="s">
        <v>134</v>
      </c>
      <c r="D4459" s="35" t="s">
        <v>85</v>
      </c>
      <c r="E4459" s="36" t="s">
        <v>14</v>
      </c>
      <c r="F4459" s="37">
        <v>0</v>
      </c>
      <c r="G4459" s="38">
        <v>-0.02</v>
      </c>
      <c r="H4459" s="34">
        <v>0.99674059745330645</v>
      </c>
      <c r="I4459" s="35">
        <v>-6.4277207742310175E-2</v>
      </c>
      <c r="J4459" s="35">
        <v>5.6578162524636405E-2</v>
      </c>
      <c r="K4459" s="35">
        <v>-1.6700004330245233E-4</v>
      </c>
      <c r="L4459" s="35">
        <v>0</v>
      </c>
      <c r="M4459" s="35">
        <v>0</v>
      </c>
      <c r="N4459" s="35">
        <v>0</v>
      </c>
      <c r="O4459" s="35">
        <v>0</v>
      </c>
      <c r="P4459" s="36">
        <v>12</v>
      </c>
      <c r="Q4459" s="37">
        <v>86</v>
      </c>
      <c r="R4459" s="36">
        <v>5</v>
      </c>
      <c r="S4459" s="39">
        <f t="shared" si="150"/>
        <v>86</v>
      </c>
      <c r="T4459" s="34" t="s">
        <v>36</v>
      </c>
      <c r="U4459" s="12">
        <f>(1/(((ceta*(speed^2))+(beta*speed))+alpha))</f>
        <v>0.28040167940112526</v>
      </c>
      <c r="V4459" s="8">
        <f t="shared" si="151"/>
        <v>86</v>
      </c>
    </row>
    <row r="4460" spans="1:22">
      <c r="A4460" s="34" t="s">
        <v>19</v>
      </c>
      <c r="B4460" s="34" t="s">
        <v>69</v>
      </c>
      <c r="C4460" s="5" t="s">
        <v>134</v>
      </c>
      <c r="D4460" s="35" t="s">
        <v>85</v>
      </c>
      <c r="E4460" s="36" t="s">
        <v>18</v>
      </c>
      <c r="F4460" s="37">
        <v>0</v>
      </c>
      <c r="G4460" s="38">
        <v>-0.02</v>
      </c>
      <c r="H4460" s="34">
        <v>0.99304834635978489</v>
      </c>
      <c r="I4460" s="35">
        <v>-0.97604054228758264</v>
      </c>
      <c r="J4460" s="35">
        <v>0.17471534104276842</v>
      </c>
      <c r="K4460" s="35">
        <v>1.4653645468061658</v>
      </c>
      <c r="L4460" s="35">
        <v>0</v>
      </c>
      <c r="M4460" s="35">
        <v>0</v>
      </c>
      <c r="N4460" s="35">
        <v>0</v>
      </c>
      <c r="O4460" s="35">
        <v>0</v>
      </c>
      <c r="P4460" s="36">
        <v>12</v>
      </c>
      <c r="Q4460" s="37">
        <v>86</v>
      </c>
      <c r="R4460" s="36">
        <v>2</v>
      </c>
      <c r="S4460" s="39">
        <f t="shared" si="150"/>
        <v>86</v>
      </c>
      <c r="T4460" s="34" t="s">
        <v>31</v>
      </c>
      <c r="U4460" s="12">
        <f>((alpha+(beta*speed))^((-1)/ceta))</f>
        <v>0.16474379889166754</v>
      </c>
      <c r="V4460" s="8">
        <f t="shared" si="151"/>
        <v>86</v>
      </c>
    </row>
    <row r="4461" spans="1:22">
      <c r="A4461" s="34" t="s">
        <v>19</v>
      </c>
      <c r="B4461" s="34" t="s">
        <v>69</v>
      </c>
      <c r="C4461" s="5" t="s">
        <v>134</v>
      </c>
      <c r="D4461" s="35" t="s">
        <v>85</v>
      </c>
      <c r="E4461" s="36" t="s">
        <v>17</v>
      </c>
      <c r="F4461" s="37">
        <v>0</v>
      </c>
      <c r="G4461" s="38">
        <v>-0.02</v>
      </c>
      <c r="H4461" s="34">
        <v>0.98779776406299413</v>
      </c>
      <c r="I4461" s="35">
        <v>8.4536480313990552</v>
      </c>
      <c r="J4461" s="35">
        <v>-1.0751830596703387</v>
      </c>
      <c r="K4461" s="35">
        <v>-0.98166324417304573</v>
      </c>
      <c r="L4461" s="35">
        <v>0</v>
      </c>
      <c r="M4461" s="35">
        <v>0</v>
      </c>
      <c r="N4461" s="35">
        <v>0</v>
      </c>
      <c r="O4461" s="35">
        <v>0</v>
      </c>
      <c r="P4461" s="36">
        <v>12</v>
      </c>
      <c r="Q4461" s="37">
        <v>86</v>
      </c>
      <c r="R4461" s="36">
        <v>13</v>
      </c>
      <c r="S4461" s="39">
        <f t="shared" si="150"/>
        <v>86</v>
      </c>
      <c r="T4461" s="34" t="s">
        <v>50</v>
      </c>
      <c r="U4461" s="12">
        <f>EXP((alpha+(beta/speed))+(ceta*LN(speed)))</f>
        <v>58.467841508524522</v>
      </c>
      <c r="V4461" s="8">
        <f t="shared" si="151"/>
        <v>86</v>
      </c>
    </row>
    <row r="4462" spans="1:22">
      <c r="A4462" s="34" t="s">
        <v>19</v>
      </c>
      <c r="B4462" s="34" t="s">
        <v>69</v>
      </c>
      <c r="C4462" s="5" t="s">
        <v>134</v>
      </c>
      <c r="D4462" s="35" t="s">
        <v>85</v>
      </c>
      <c r="E4462" s="36" t="s">
        <v>15</v>
      </c>
      <c r="F4462" s="37">
        <v>50</v>
      </c>
      <c r="G4462" s="38">
        <v>-0.02</v>
      </c>
      <c r="H4462" s="34">
        <v>0.9833601658876302</v>
      </c>
      <c r="I4462" s="35">
        <v>0.49831867515414846</v>
      </c>
      <c r="J4462" s="35">
        <v>40.785133889591243</v>
      </c>
      <c r="K4462" s="35">
        <v>-0.22173756958296503</v>
      </c>
      <c r="L4462" s="35">
        <v>0.73887165724355908</v>
      </c>
      <c r="M4462" s="35">
        <v>2.6952851091316756E-2</v>
      </c>
      <c r="N4462" s="35">
        <v>0</v>
      </c>
      <c r="O4462" s="35">
        <v>0</v>
      </c>
      <c r="P4462" s="36">
        <v>12</v>
      </c>
      <c r="Q4462" s="37">
        <v>86</v>
      </c>
      <c r="R4462" s="36">
        <v>10</v>
      </c>
      <c r="S4462" s="39">
        <f t="shared" si="150"/>
        <v>86</v>
      </c>
      <c r="T4462" s="34" t="s">
        <v>44</v>
      </c>
      <c r="U4462" s="12">
        <f>(alpha+(beta/(1+EXP((((-1)*ceta)+(delta*LN(speed)))+(epsilon*speed)))))</f>
        <v>0.61769345870066816</v>
      </c>
      <c r="V4462" s="8">
        <f t="shared" si="151"/>
        <v>86</v>
      </c>
    </row>
    <row r="4463" spans="1:22">
      <c r="A4463" s="34" t="s">
        <v>19</v>
      </c>
      <c r="B4463" s="34" t="s">
        <v>69</v>
      </c>
      <c r="C4463" s="5" t="s">
        <v>134</v>
      </c>
      <c r="D4463" s="35" t="s">
        <v>85</v>
      </c>
      <c r="E4463" s="36" t="s">
        <v>16</v>
      </c>
      <c r="F4463" s="37">
        <v>50</v>
      </c>
      <c r="G4463" s="38">
        <v>-0.02</v>
      </c>
      <c r="H4463" s="34">
        <v>0.97415085228017395</v>
      </c>
      <c r="I4463" s="35">
        <v>48.960559011314189</v>
      </c>
      <c r="J4463" s="35">
        <v>0.98446446049281611</v>
      </c>
      <c r="K4463" s="35">
        <v>-0.51254387842700988</v>
      </c>
      <c r="L4463" s="35">
        <v>0</v>
      </c>
      <c r="M4463" s="35">
        <v>0</v>
      </c>
      <c r="N4463" s="35">
        <v>0</v>
      </c>
      <c r="O4463" s="35">
        <v>0</v>
      </c>
      <c r="P4463" s="36">
        <v>12</v>
      </c>
      <c r="Q4463" s="37">
        <v>86</v>
      </c>
      <c r="R4463" s="36">
        <v>0</v>
      </c>
      <c r="S4463" s="39">
        <f t="shared" si="150"/>
        <v>86</v>
      </c>
      <c r="T4463" s="34" t="s">
        <v>29</v>
      </c>
      <c r="U4463" s="12">
        <f>((alpha*(beta^speed))*(speed^ceta))</f>
        <v>1.2987773026195493</v>
      </c>
      <c r="V4463" s="8">
        <f t="shared" si="151"/>
        <v>86</v>
      </c>
    </row>
    <row r="4464" spans="1:22">
      <c r="A4464" s="34" t="s">
        <v>19</v>
      </c>
      <c r="B4464" s="34" t="s">
        <v>69</v>
      </c>
      <c r="C4464" s="5" t="s">
        <v>134</v>
      </c>
      <c r="D4464" s="35" t="s">
        <v>85</v>
      </c>
      <c r="E4464" s="36" t="s">
        <v>14</v>
      </c>
      <c r="F4464" s="37">
        <v>50</v>
      </c>
      <c r="G4464" s="38">
        <v>-0.02</v>
      </c>
      <c r="H4464" s="34">
        <v>0.9966574897346685</v>
      </c>
      <c r="I4464" s="35">
        <v>-1.6999647772540306E-2</v>
      </c>
      <c r="J4464" s="35">
        <v>5.1410057756601187E-2</v>
      </c>
      <c r="K4464" s="35">
        <v>1.1923817077830327E-4</v>
      </c>
      <c r="L4464" s="35">
        <v>0</v>
      </c>
      <c r="M4464" s="35">
        <v>0</v>
      </c>
      <c r="N4464" s="35">
        <v>0</v>
      </c>
      <c r="O4464" s="35">
        <v>0</v>
      </c>
      <c r="P4464" s="36">
        <v>12</v>
      </c>
      <c r="Q4464" s="37">
        <v>86</v>
      </c>
      <c r="R4464" s="36">
        <v>5</v>
      </c>
      <c r="S4464" s="39">
        <f t="shared" si="150"/>
        <v>86</v>
      </c>
      <c r="T4464" s="34" t="s">
        <v>36</v>
      </c>
      <c r="U4464" s="12">
        <f>(1/(((ceta*(speed^2))+(beta*speed))+alpha))</f>
        <v>0.18917356543338046</v>
      </c>
      <c r="V4464" s="8">
        <f t="shared" si="151"/>
        <v>86</v>
      </c>
    </row>
    <row r="4465" spans="1:22">
      <c r="A4465" s="34" t="s">
        <v>19</v>
      </c>
      <c r="B4465" s="34" t="s">
        <v>69</v>
      </c>
      <c r="C4465" s="5" t="s">
        <v>134</v>
      </c>
      <c r="D4465" s="35" t="s">
        <v>85</v>
      </c>
      <c r="E4465" s="36" t="s">
        <v>18</v>
      </c>
      <c r="F4465" s="37">
        <v>50</v>
      </c>
      <c r="G4465" s="38">
        <v>-0.02</v>
      </c>
      <c r="H4465" s="34">
        <v>0.99213785330399196</v>
      </c>
      <c r="I4465" s="35">
        <v>-0.13631895989617954</v>
      </c>
      <c r="J4465" s="35">
        <v>0.10850886271164718</v>
      </c>
      <c r="K4465" s="35">
        <v>1.0808128859469519</v>
      </c>
      <c r="L4465" s="35">
        <v>0</v>
      </c>
      <c r="M4465" s="35">
        <v>0</v>
      </c>
      <c r="N4465" s="35">
        <v>0</v>
      </c>
      <c r="O4465" s="35">
        <v>0</v>
      </c>
      <c r="P4465" s="36">
        <v>12</v>
      </c>
      <c r="Q4465" s="37">
        <v>86</v>
      </c>
      <c r="R4465" s="36">
        <v>2</v>
      </c>
      <c r="S4465" s="39">
        <f t="shared" si="150"/>
        <v>86</v>
      </c>
      <c r="T4465" s="34" t="s">
        <v>31</v>
      </c>
      <c r="U4465" s="12">
        <f>((alpha+(beta*speed))^((-1)/ceta))</f>
        <v>0.12837312464480247</v>
      </c>
      <c r="V4465" s="8">
        <f t="shared" si="151"/>
        <v>86</v>
      </c>
    </row>
    <row r="4466" spans="1:22">
      <c r="A4466" s="34" t="s">
        <v>19</v>
      </c>
      <c r="B4466" s="34" t="s">
        <v>69</v>
      </c>
      <c r="C4466" s="5" t="s">
        <v>134</v>
      </c>
      <c r="D4466" s="35" t="s">
        <v>85</v>
      </c>
      <c r="E4466" s="36" t="s">
        <v>17</v>
      </c>
      <c r="F4466" s="37">
        <v>50</v>
      </c>
      <c r="G4466" s="38">
        <v>-0.02</v>
      </c>
      <c r="H4466" s="34">
        <v>0.97965022308841654</v>
      </c>
      <c r="I4466" s="35">
        <v>2094.8211041861609</v>
      </c>
      <c r="J4466" s="35">
        <v>0.98629606583674445</v>
      </c>
      <c r="K4466" s="35">
        <v>-0.60428886868355913</v>
      </c>
      <c r="L4466" s="35">
        <v>0</v>
      </c>
      <c r="M4466" s="35">
        <v>0</v>
      </c>
      <c r="N4466" s="35">
        <v>0</v>
      </c>
      <c r="O4466" s="35">
        <v>0</v>
      </c>
      <c r="P4466" s="36">
        <v>12</v>
      </c>
      <c r="Q4466" s="37">
        <v>86</v>
      </c>
      <c r="R4466" s="36">
        <v>0</v>
      </c>
      <c r="S4466" s="39">
        <f t="shared" si="150"/>
        <v>86</v>
      </c>
      <c r="T4466" s="34" t="s">
        <v>29</v>
      </c>
      <c r="U4466" s="12">
        <f>((alpha*(beta^speed))*(speed^ceta))</f>
        <v>43.329026235779672</v>
      </c>
      <c r="V4466" s="8">
        <f t="shared" si="151"/>
        <v>86</v>
      </c>
    </row>
    <row r="4467" spans="1:22">
      <c r="A4467" s="34" t="s">
        <v>19</v>
      </c>
      <c r="B4467" s="34" t="s">
        <v>69</v>
      </c>
      <c r="C4467" s="5" t="s">
        <v>134</v>
      </c>
      <c r="D4467" s="35" t="s">
        <v>85</v>
      </c>
      <c r="E4467" s="36" t="s">
        <v>15</v>
      </c>
      <c r="F4467" s="37">
        <v>100</v>
      </c>
      <c r="G4467" s="38">
        <v>-0.02</v>
      </c>
      <c r="H4467" s="34">
        <v>0.97363221014256274</v>
      </c>
      <c r="I4467" s="35">
        <v>-1.7422936191427912E-5</v>
      </c>
      <c r="J4467" s="35">
        <v>3.4410435101412868E-3</v>
      </c>
      <c r="K4467" s="35">
        <v>-0.23422951625430793</v>
      </c>
      <c r="L4467" s="35">
        <v>6.280151457787877</v>
      </c>
      <c r="M4467" s="35">
        <v>0</v>
      </c>
      <c r="N4467" s="35">
        <v>0</v>
      </c>
      <c r="O4467" s="35">
        <v>0</v>
      </c>
      <c r="P4467" s="36">
        <v>12</v>
      </c>
      <c r="Q4467" s="37">
        <v>86</v>
      </c>
      <c r="R4467" s="36">
        <v>14</v>
      </c>
      <c r="S4467" s="39">
        <f t="shared" si="150"/>
        <v>86</v>
      </c>
      <c r="T4467" s="34" t="s">
        <v>51</v>
      </c>
      <c r="U4467" s="12">
        <f>(((alpha*(speed^3))+(beta*(speed^2))+(ceta*speed))+delta)</f>
        <v>0.50440775874747956</v>
      </c>
      <c r="V4467" s="8">
        <f t="shared" si="151"/>
        <v>86</v>
      </c>
    </row>
    <row r="4468" spans="1:22">
      <c r="A4468" s="34" t="s">
        <v>19</v>
      </c>
      <c r="B4468" s="34" t="s">
        <v>69</v>
      </c>
      <c r="C4468" s="5" t="s">
        <v>134</v>
      </c>
      <c r="D4468" s="35" t="s">
        <v>85</v>
      </c>
      <c r="E4468" s="36" t="s">
        <v>16</v>
      </c>
      <c r="F4468" s="37">
        <v>100</v>
      </c>
      <c r="G4468" s="38">
        <v>-0.02</v>
      </c>
      <c r="H4468" s="34">
        <v>0.96327256873167533</v>
      </c>
      <c r="I4468" s="35">
        <v>-5.7438186349009284E-5</v>
      </c>
      <c r="J4468" s="35">
        <v>1.0449078697352955E-2</v>
      </c>
      <c r="K4468" s="35">
        <v>-0.68842197811086159</v>
      </c>
      <c r="L4468" s="35">
        <v>18.750862343429333</v>
      </c>
      <c r="M4468" s="35">
        <v>0</v>
      </c>
      <c r="N4468" s="35">
        <v>0</v>
      </c>
      <c r="O4468" s="35">
        <v>0</v>
      </c>
      <c r="P4468" s="36">
        <v>12</v>
      </c>
      <c r="Q4468" s="37">
        <v>86</v>
      </c>
      <c r="R4468" s="36">
        <v>14</v>
      </c>
      <c r="S4468" s="39">
        <f t="shared" si="150"/>
        <v>86</v>
      </c>
      <c r="T4468" s="34" t="s">
        <v>51</v>
      </c>
      <c r="U4468" s="12">
        <f>(((alpha*(speed^3))+(beta*(speed^2))+(ceta*speed))+delta)</f>
        <v>0.29405521511223753</v>
      </c>
      <c r="V4468" s="8">
        <f t="shared" si="151"/>
        <v>86</v>
      </c>
    </row>
    <row r="4469" spans="1:22">
      <c r="A4469" s="34" t="s">
        <v>19</v>
      </c>
      <c r="B4469" s="34" t="s">
        <v>69</v>
      </c>
      <c r="C4469" s="5" t="s">
        <v>134</v>
      </c>
      <c r="D4469" s="35" t="s">
        <v>85</v>
      </c>
      <c r="E4469" s="36" t="s">
        <v>14</v>
      </c>
      <c r="F4469" s="37">
        <v>100</v>
      </c>
      <c r="G4469" s="38">
        <v>-0.02</v>
      </c>
      <c r="H4469" s="34">
        <v>0.99584544723739843</v>
      </c>
      <c r="I4469" s="35">
        <v>16.570106001206316</v>
      </c>
      <c r="J4469" s="35">
        <v>0.99304637658093453</v>
      </c>
      <c r="K4469" s="35">
        <v>-0.92019381494642061</v>
      </c>
      <c r="L4469" s="35">
        <v>0</v>
      </c>
      <c r="M4469" s="35">
        <v>0</v>
      </c>
      <c r="N4469" s="35">
        <v>0</v>
      </c>
      <c r="O4469" s="35">
        <v>0</v>
      </c>
      <c r="P4469" s="36">
        <v>12</v>
      </c>
      <c r="Q4469" s="37">
        <v>86</v>
      </c>
      <c r="R4469" s="36">
        <v>0</v>
      </c>
      <c r="S4469" s="39">
        <f t="shared" si="150"/>
        <v>86</v>
      </c>
      <c r="T4469" s="34" t="s">
        <v>29</v>
      </c>
      <c r="U4469" s="12">
        <f>((alpha*(beta^speed))*(speed^ceta))</f>
        <v>0.15086602616530084</v>
      </c>
      <c r="V4469" s="8">
        <f t="shared" si="151"/>
        <v>86</v>
      </c>
    </row>
    <row r="4470" spans="1:22">
      <c r="A4470" s="34" t="s">
        <v>19</v>
      </c>
      <c r="B4470" s="34" t="s">
        <v>69</v>
      </c>
      <c r="C4470" s="5" t="s">
        <v>134</v>
      </c>
      <c r="D4470" s="35" t="s">
        <v>85</v>
      </c>
      <c r="E4470" s="36" t="s">
        <v>18</v>
      </c>
      <c r="F4470" s="37">
        <v>100</v>
      </c>
      <c r="G4470" s="38">
        <v>-0.02</v>
      </c>
      <c r="H4470" s="34">
        <v>0.98921243612422516</v>
      </c>
      <c r="I4470" s="35">
        <v>5.5503557793539224</v>
      </c>
      <c r="J4470" s="35">
        <v>0.99112880588799179</v>
      </c>
      <c r="K4470" s="35">
        <v>-0.71522838402510047</v>
      </c>
      <c r="L4470" s="35">
        <v>0</v>
      </c>
      <c r="M4470" s="35">
        <v>0</v>
      </c>
      <c r="N4470" s="35">
        <v>0</v>
      </c>
      <c r="O4470" s="35">
        <v>0</v>
      </c>
      <c r="P4470" s="36">
        <v>12</v>
      </c>
      <c r="Q4470" s="37">
        <v>86</v>
      </c>
      <c r="R4470" s="36">
        <v>0</v>
      </c>
      <c r="S4470" s="39">
        <f t="shared" si="150"/>
        <v>86</v>
      </c>
      <c r="T4470" s="34" t="s">
        <v>29</v>
      </c>
      <c r="U4470" s="12">
        <f>((alpha*(beta^speed))*(speed^ceta))</f>
        <v>0.10663532454664089</v>
      </c>
      <c r="V4470" s="8">
        <f t="shared" si="151"/>
        <v>86</v>
      </c>
    </row>
    <row r="4471" spans="1:22">
      <c r="A4471" s="34" t="s">
        <v>19</v>
      </c>
      <c r="B4471" s="34" t="s">
        <v>69</v>
      </c>
      <c r="C4471" s="5" t="s">
        <v>134</v>
      </c>
      <c r="D4471" s="35" t="s">
        <v>85</v>
      </c>
      <c r="E4471" s="36" t="s">
        <v>17</v>
      </c>
      <c r="F4471" s="37">
        <v>100</v>
      </c>
      <c r="G4471" s="38">
        <v>-0.02</v>
      </c>
      <c r="H4471" s="34">
        <v>0.97063964051624119</v>
      </c>
      <c r="I4471" s="35">
        <v>-2.0947597486915335E-3</v>
      </c>
      <c r="J4471" s="35">
        <v>0.38663378266843029</v>
      </c>
      <c r="K4471" s="35">
        <v>-25.308695651874473</v>
      </c>
      <c r="L4471" s="35">
        <v>665.12808000456118</v>
      </c>
      <c r="M4471" s="35">
        <v>0</v>
      </c>
      <c r="N4471" s="35">
        <v>0</v>
      </c>
      <c r="O4471" s="35">
        <v>0</v>
      </c>
      <c r="P4471" s="36">
        <v>12</v>
      </c>
      <c r="Q4471" s="37">
        <v>86</v>
      </c>
      <c r="R4471" s="36">
        <v>14</v>
      </c>
      <c r="S4471" s="39">
        <f t="shared" si="150"/>
        <v>86</v>
      </c>
      <c r="T4471" s="34" t="s">
        <v>51</v>
      </c>
      <c r="U4471" s="12">
        <f>(((alpha*(speed^3))+(beta*(speed^2))+(ceta*speed))+delta)</f>
        <v>15.739203845325278</v>
      </c>
      <c r="V4471" s="8">
        <f t="shared" si="151"/>
        <v>86</v>
      </c>
    </row>
    <row r="4472" spans="1:22">
      <c r="A4472" s="34" t="s">
        <v>19</v>
      </c>
      <c r="B4472" s="34" t="s">
        <v>69</v>
      </c>
      <c r="C4472" s="5" t="s">
        <v>134</v>
      </c>
      <c r="D4472" s="35" t="s">
        <v>85</v>
      </c>
      <c r="E4472" s="36" t="s">
        <v>15</v>
      </c>
      <c r="F4472" s="37">
        <v>0</v>
      </c>
      <c r="G4472" s="38">
        <v>0.02</v>
      </c>
      <c r="H4472" s="34">
        <v>0.9833659260929043</v>
      </c>
      <c r="I4472" s="35">
        <v>57.929014065591531</v>
      </c>
      <c r="J4472" s="35">
        <v>1.0122250198530784</v>
      </c>
      <c r="K4472" s="35">
        <v>-1.0519614094589458</v>
      </c>
      <c r="L4472" s="35">
        <v>0</v>
      </c>
      <c r="M4472" s="35">
        <v>0</v>
      </c>
      <c r="N4472" s="35">
        <v>0</v>
      </c>
      <c r="O4472" s="35">
        <v>0</v>
      </c>
      <c r="P4472" s="36">
        <v>12</v>
      </c>
      <c r="Q4472" s="37">
        <v>86</v>
      </c>
      <c r="R4472" s="36">
        <v>0</v>
      </c>
      <c r="S4472" s="39">
        <f t="shared" si="150"/>
        <v>86</v>
      </c>
      <c r="T4472" s="34" t="s">
        <v>29</v>
      </c>
      <c r="U4472" s="12">
        <f>((alpha*(beta^speed))*(speed^ceta))</f>
        <v>1.5195194215672494</v>
      </c>
      <c r="V4472" s="8">
        <f t="shared" si="151"/>
        <v>86</v>
      </c>
    </row>
    <row r="4473" spans="1:22">
      <c r="A4473" s="34" t="s">
        <v>19</v>
      </c>
      <c r="B4473" s="34" t="s">
        <v>69</v>
      </c>
      <c r="C4473" s="5" t="s">
        <v>134</v>
      </c>
      <c r="D4473" s="35" t="s">
        <v>85</v>
      </c>
      <c r="E4473" s="36" t="s">
        <v>16</v>
      </c>
      <c r="F4473" s="37">
        <v>0</v>
      </c>
      <c r="G4473" s="38">
        <v>0.02</v>
      </c>
      <c r="H4473" s="34">
        <v>0.98470136692299182</v>
      </c>
      <c r="I4473" s="35">
        <v>70.01704534958651</v>
      </c>
      <c r="J4473" s="35">
        <v>1.0098039177912044</v>
      </c>
      <c r="K4473" s="35">
        <v>-0.60924893443645201</v>
      </c>
      <c r="L4473" s="35">
        <v>0</v>
      </c>
      <c r="M4473" s="35">
        <v>0</v>
      </c>
      <c r="N4473" s="35">
        <v>0</v>
      </c>
      <c r="O4473" s="35">
        <v>0</v>
      </c>
      <c r="P4473" s="36">
        <v>12</v>
      </c>
      <c r="Q4473" s="37">
        <v>86</v>
      </c>
      <c r="R4473" s="36">
        <v>0</v>
      </c>
      <c r="S4473" s="39">
        <f t="shared" si="150"/>
        <v>86</v>
      </c>
      <c r="T4473" s="34" t="s">
        <v>29</v>
      </c>
      <c r="U4473" s="12">
        <f>((alpha*(beta^speed))*(speed^ceta))</f>
        <v>10.739871207388278</v>
      </c>
      <c r="V4473" s="8">
        <f t="shared" si="151"/>
        <v>86</v>
      </c>
    </row>
    <row r="4474" spans="1:22">
      <c r="A4474" s="34" t="s">
        <v>19</v>
      </c>
      <c r="B4474" s="34" t="s">
        <v>69</v>
      </c>
      <c r="C4474" s="5" t="s">
        <v>134</v>
      </c>
      <c r="D4474" s="35" t="s">
        <v>85</v>
      </c>
      <c r="E4474" s="36" t="s">
        <v>14</v>
      </c>
      <c r="F4474" s="37">
        <v>0</v>
      </c>
      <c r="G4474" s="38">
        <v>0.02</v>
      </c>
      <c r="H4474" s="34">
        <v>0.9971101497600251</v>
      </c>
      <c r="I4474" s="35">
        <v>12.32515330631078</v>
      </c>
      <c r="J4474" s="35">
        <v>-0.76739628910335522</v>
      </c>
      <c r="K4474" s="35">
        <v>50.34326187577021</v>
      </c>
      <c r="L4474" s="35">
        <v>-2.3380781977013139</v>
      </c>
      <c r="M4474" s="35">
        <v>0</v>
      </c>
      <c r="N4474" s="35">
        <v>0</v>
      </c>
      <c r="O4474" s="35">
        <v>0</v>
      </c>
      <c r="P4474" s="36">
        <v>12</v>
      </c>
      <c r="Q4474" s="37">
        <v>86</v>
      </c>
      <c r="R4474" s="36">
        <v>1</v>
      </c>
      <c r="S4474" s="39">
        <f t="shared" si="150"/>
        <v>86</v>
      </c>
      <c r="T4474" s="34" t="s">
        <v>30</v>
      </c>
      <c r="U4474" s="12">
        <f>((alpha*(speed^beta))+(ceta*(speed^delta)))</f>
        <v>0.40540198205662653</v>
      </c>
      <c r="V4474" s="8">
        <f t="shared" si="151"/>
        <v>86</v>
      </c>
    </row>
    <row r="4475" spans="1:22">
      <c r="A4475" s="34" t="s">
        <v>19</v>
      </c>
      <c r="B4475" s="34" t="s">
        <v>69</v>
      </c>
      <c r="C4475" s="5" t="s">
        <v>134</v>
      </c>
      <c r="D4475" s="35" t="s">
        <v>85</v>
      </c>
      <c r="E4475" s="36" t="s">
        <v>18</v>
      </c>
      <c r="F4475" s="37">
        <v>0</v>
      </c>
      <c r="G4475" s="38">
        <v>0.02</v>
      </c>
      <c r="H4475" s="34">
        <v>0.99512188434304438</v>
      </c>
      <c r="I4475" s="35">
        <v>11.784525673115407</v>
      </c>
      <c r="J4475" s="35">
        <v>1.0113812713878367</v>
      </c>
      <c r="K4475" s="35">
        <v>-1.0611572780484069</v>
      </c>
      <c r="L4475" s="35">
        <v>0</v>
      </c>
      <c r="M4475" s="35">
        <v>0</v>
      </c>
      <c r="N4475" s="35">
        <v>0</v>
      </c>
      <c r="O4475" s="35">
        <v>0</v>
      </c>
      <c r="P4475" s="36">
        <v>12</v>
      </c>
      <c r="Q4475" s="37">
        <v>86</v>
      </c>
      <c r="R4475" s="36">
        <v>0</v>
      </c>
      <c r="S4475" s="39">
        <f t="shared" si="150"/>
        <v>86</v>
      </c>
      <c r="T4475" s="34" t="s">
        <v>29</v>
      </c>
      <c r="U4475" s="12">
        <f>((alpha*(beta^speed))*(speed^ceta))</f>
        <v>0.27617668504023513</v>
      </c>
      <c r="V4475" s="8">
        <f t="shared" si="151"/>
        <v>86</v>
      </c>
    </row>
    <row r="4476" spans="1:22">
      <c r="A4476" s="34" t="s">
        <v>19</v>
      </c>
      <c r="B4476" s="34" t="s">
        <v>69</v>
      </c>
      <c r="C4476" s="5" t="s">
        <v>134</v>
      </c>
      <c r="D4476" s="35" t="s">
        <v>85</v>
      </c>
      <c r="E4476" s="36" t="s">
        <v>17</v>
      </c>
      <c r="F4476" s="37">
        <v>0</v>
      </c>
      <c r="G4476" s="38">
        <v>0.02</v>
      </c>
      <c r="H4476" s="34">
        <v>0.99443779099573915</v>
      </c>
      <c r="I4476" s="35">
        <v>2938.6283639140738</v>
      </c>
      <c r="J4476" s="35">
        <v>1.0104541700504508</v>
      </c>
      <c r="K4476" s="35">
        <v>-0.70926597062445451</v>
      </c>
      <c r="L4476" s="35">
        <v>0</v>
      </c>
      <c r="M4476" s="35">
        <v>0</v>
      </c>
      <c r="N4476" s="35">
        <v>0</v>
      </c>
      <c r="O4476" s="35">
        <v>0</v>
      </c>
      <c r="P4476" s="36">
        <v>12</v>
      </c>
      <c r="Q4476" s="37">
        <v>86</v>
      </c>
      <c r="R4476" s="36">
        <v>0</v>
      </c>
      <c r="S4476" s="39">
        <f t="shared" si="150"/>
        <v>86</v>
      </c>
      <c r="T4476" s="34" t="s">
        <v>29</v>
      </c>
      <c r="U4476" s="12">
        <f>((alpha*(beta^speed))*(speed^ceta))</f>
        <v>305.14068007321094</v>
      </c>
      <c r="V4476" s="8">
        <f t="shared" si="151"/>
        <v>86</v>
      </c>
    </row>
    <row r="4477" spans="1:22">
      <c r="A4477" s="34" t="s">
        <v>19</v>
      </c>
      <c r="B4477" s="34" t="s">
        <v>69</v>
      </c>
      <c r="C4477" s="5" t="s">
        <v>134</v>
      </c>
      <c r="D4477" s="35" t="s">
        <v>85</v>
      </c>
      <c r="E4477" s="36" t="s">
        <v>15</v>
      </c>
      <c r="F4477" s="37">
        <v>50</v>
      </c>
      <c r="G4477" s="38">
        <v>0.02</v>
      </c>
      <c r="H4477" s="34">
        <v>0.93869452227174499</v>
      </c>
      <c r="I4477" s="35">
        <v>2.1735730465238623</v>
      </c>
      <c r="J4477" s="35">
        <v>8.7409892377505134</v>
      </c>
      <c r="K4477" s="35">
        <v>0.47248224928663785</v>
      </c>
      <c r="L4477" s="35">
        <v>0.11713269955979524</v>
      </c>
      <c r="M4477" s="35">
        <v>7.8128035692291001E-2</v>
      </c>
      <c r="N4477" s="35">
        <v>0</v>
      </c>
      <c r="O4477" s="35">
        <v>0</v>
      </c>
      <c r="P4477" s="36">
        <v>12</v>
      </c>
      <c r="Q4477" s="37">
        <v>86</v>
      </c>
      <c r="R4477" s="36">
        <v>10</v>
      </c>
      <c r="S4477" s="39">
        <f t="shared" si="150"/>
        <v>86</v>
      </c>
      <c r="T4477" s="34" t="s">
        <v>44</v>
      </c>
      <c r="U4477" s="12">
        <f>(alpha+(beta/(1+EXP((((-1)*ceta)+(delta*LN(speed)))+(epsilon*speed)))))</f>
        <v>2.1836107775148905</v>
      </c>
      <c r="V4477" s="8">
        <f t="shared" si="151"/>
        <v>86</v>
      </c>
    </row>
    <row r="4478" spans="1:22">
      <c r="A4478" s="34" t="s">
        <v>19</v>
      </c>
      <c r="B4478" s="34" t="s">
        <v>69</v>
      </c>
      <c r="C4478" s="5" t="s">
        <v>134</v>
      </c>
      <c r="D4478" s="35" t="s">
        <v>85</v>
      </c>
      <c r="E4478" s="36" t="s">
        <v>16</v>
      </c>
      <c r="F4478" s="37">
        <v>50</v>
      </c>
      <c r="G4478" s="38">
        <v>0.02</v>
      </c>
      <c r="H4478" s="34">
        <v>0.97834265103672091</v>
      </c>
      <c r="I4478" s="35">
        <v>83.136700379742209</v>
      </c>
      <c r="J4478" s="35">
        <v>-0.75812702925188435</v>
      </c>
      <c r="K4478" s="35">
        <v>7.4097612236463624</v>
      </c>
      <c r="L4478" s="35">
        <v>7.6219023219368201E-2</v>
      </c>
      <c r="M4478" s="35">
        <v>0</v>
      </c>
      <c r="N4478" s="35">
        <v>0</v>
      </c>
      <c r="O4478" s="35">
        <v>0</v>
      </c>
      <c r="P4478" s="36">
        <v>12</v>
      </c>
      <c r="Q4478" s="37">
        <v>86</v>
      </c>
      <c r="R4478" s="36">
        <v>1</v>
      </c>
      <c r="S4478" s="39">
        <f t="shared" si="150"/>
        <v>86</v>
      </c>
      <c r="T4478" s="34" t="s">
        <v>30</v>
      </c>
      <c r="U4478" s="12">
        <f>((alpha*(speed^beta))+(ceta*(speed^delta)))</f>
        <v>13.244392810640658</v>
      </c>
      <c r="V4478" s="8">
        <f t="shared" si="151"/>
        <v>86</v>
      </c>
    </row>
    <row r="4479" spans="1:22">
      <c r="A4479" s="34" t="s">
        <v>19</v>
      </c>
      <c r="B4479" s="34" t="s">
        <v>69</v>
      </c>
      <c r="C4479" s="5" t="s">
        <v>134</v>
      </c>
      <c r="D4479" s="35" t="s">
        <v>85</v>
      </c>
      <c r="E4479" s="36" t="s">
        <v>14</v>
      </c>
      <c r="F4479" s="37">
        <v>50</v>
      </c>
      <c r="G4479" s="38">
        <v>0.02</v>
      </c>
      <c r="H4479" s="34">
        <v>0.99517859500634553</v>
      </c>
      <c r="I4479" s="35">
        <v>23.421868458886728</v>
      </c>
      <c r="J4479" s="35">
        <v>1.0106562033418609</v>
      </c>
      <c r="K4479" s="35">
        <v>-1.0447920252986969</v>
      </c>
      <c r="L4479" s="35">
        <v>0</v>
      </c>
      <c r="M4479" s="35">
        <v>0</v>
      </c>
      <c r="N4479" s="35">
        <v>0</v>
      </c>
      <c r="O4479" s="35">
        <v>0</v>
      </c>
      <c r="P4479" s="36">
        <v>12</v>
      </c>
      <c r="Q4479" s="37">
        <v>86</v>
      </c>
      <c r="R4479" s="36">
        <v>0</v>
      </c>
      <c r="S4479" s="39">
        <f t="shared" si="150"/>
        <v>86</v>
      </c>
      <c r="T4479" s="34" t="s">
        <v>29</v>
      </c>
      <c r="U4479" s="12">
        <f>((alpha*(beta^speed))*(speed^ceta))</f>
        <v>0.55509758746549331</v>
      </c>
      <c r="V4479" s="8">
        <f t="shared" si="151"/>
        <v>86</v>
      </c>
    </row>
    <row r="4480" spans="1:22">
      <c r="A4480" s="34" t="s">
        <v>19</v>
      </c>
      <c r="B4480" s="34" t="s">
        <v>69</v>
      </c>
      <c r="C4480" s="5" t="s">
        <v>134</v>
      </c>
      <c r="D4480" s="35" t="s">
        <v>85</v>
      </c>
      <c r="E4480" s="36" t="s">
        <v>18</v>
      </c>
      <c r="F4480" s="37">
        <v>50</v>
      </c>
      <c r="G4480" s="38">
        <v>0.02</v>
      </c>
      <c r="H4480" s="34">
        <v>0.97831814204520173</v>
      </c>
      <c r="I4480" s="35">
        <v>0.26743599615230668</v>
      </c>
      <c r="J4480" s="35">
        <v>6.8800431626694317E-2</v>
      </c>
      <c r="K4480" s="35">
        <v>-5.4042877183183209E-4</v>
      </c>
      <c r="L4480" s="35">
        <v>0</v>
      </c>
      <c r="M4480" s="35">
        <v>0</v>
      </c>
      <c r="N4480" s="35">
        <v>0</v>
      </c>
      <c r="O4480" s="35">
        <v>0</v>
      </c>
      <c r="P4480" s="36">
        <v>12</v>
      </c>
      <c r="Q4480" s="37">
        <v>86</v>
      </c>
      <c r="R4480" s="36">
        <v>5</v>
      </c>
      <c r="S4480" s="39">
        <f t="shared" si="150"/>
        <v>86</v>
      </c>
      <c r="T4480" s="34" t="s">
        <v>36</v>
      </c>
      <c r="U4480" s="12">
        <f>(1/(((ceta*(speed^2))+(beta*speed))+alpha))</f>
        <v>0.45719261650754561</v>
      </c>
      <c r="V4480" s="8">
        <f t="shared" si="151"/>
        <v>86</v>
      </c>
    </row>
    <row r="4481" spans="1:22">
      <c r="A4481" s="34" t="s">
        <v>19</v>
      </c>
      <c r="B4481" s="34" t="s">
        <v>69</v>
      </c>
      <c r="C4481" s="5" t="s">
        <v>134</v>
      </c>
      <c r="D4481" s="35" t="s">
        <v>85</v>
      </c>
      <c r="E4481" s="36" t="s">
        <v>17</v>
      </c>
      <c r="F4481" s="37">
        <v>50</v>
      </c>
      <c r="G4481" s="38">
        <v>0.02</v>
      </c>
      <c r="H4481" s="34">
        <v>0.98468755174378542</v>
      </c>
      <c r="I4481" s="35">
        <v>2708.2717098583016</v>
      </c>
      <c r="J4481" s="35">
        <v>1.0090510820202361</v>
      </c>
      <c r="K4481" s="35">
        <v>-0.58976466113497228</v>
      </c>
      <c r="L4481" s="35">
        <v>0</v>
      </c>
      <c r="M4481" s="35">
        <v>0</v>
      </c>
      <c r="N4481" s="35">
        <v>0</v>
      </c>
      <c r="O4481" s="35">
        <v>0</v>
      </c>
      <c r="P4481" s="36">
        <v>12</v>
      </c>
      <c r="Q4481" s="37">
        <v>86</v>
      </c>
      <c r="R4481" s="36">
        <v>0</v>
      </c>
      <c r="S4481" s="39">
        <f t="shared" si="150"/>
        <v>86</v>
      </c>
      <c r="T4481" s="34" t="s">
        <v>29</v>
      </c>
      <c r="U4481" s="12">
        <f>((alpha*(beta^speed))*(speed^ceta))</f>
        <v>424.93697248664733</v>
      </c>
      <c r="V4481" s="8">
        <f t="shared" si="151"/>
        <v>86</v>
      </c>
    </row>
    <row r="4482" spans="1:22">
      <c r="A4482" s="34" t="s">
        <v>19</v>
      </c>
      <c r="B4482" s="34" t="s">
        <v>69</v>
      </c>
      <c r="C4482" s="5" t="s">
        <v>134</v>
      </c>
      <c r="D4482" s="35" t="s">
        <v>85</v>
      </c>
      <c r="E4482" s="36" t="s">
        <v>15</v>
      </c>
      <c r="F4482" s="37">
        <v>100</v>
      </c>
      <c r="G4482" s="38">
        <v>0.02</v>
      </c>
      <c r="H4482" s="34">
        <v>0.93743980768244695</v>
      </c>
      <c r="I4482" s="35">
        <v>2.5661463143745125</v>
      </c>
      <c r="J4482" s="35">
        <v>3.5169096656700716</v>
      </c>
      <c r="K4482" s="35">
        <v>2.7900265638966988</v>
      </c>
      <c r="L4482" s="35">
        <v>-8.1838935639970647E-2</v>
      </c>
      <c r="M4482" s="35">
        <v>0.1159194422148128</v>
      </c>
      <c r="N4482" s="35">
        <v>0</v>
      </c>
      <c r="O4482" s="35">
        <v>0</v>
      </c>
      <c r="P4482" s="36">
        <v>12</v>
      </c>
      <c r="Q4482" s="37">
        <v>85</v>
      </c>
      <c r="R4482" s="36">
        <v>10</v>
      </c>
      <c r="S4482" s="39">
        <f t="shared" ref="S4482:S4545" si="153">V4482</f>
        <v>85</v>
      </c>
      <c r="T4482" s="34" t="s">
        <v>44</v>
      </c>
      <c r="U4482" s="12">
        <f>(alpha+(beta/(1+EXP((((-1)*ceta)+(delta*LN(speed)))+(epsilon*speed)))))</f>
        <v>2.5704719671403335</v>
      </c>
      <c r="V4482" s="8">
        <f t="shared" ref="V4482:V4545" si="154">IF($V$1&lt;P4482,P4482,IF($V$1&gt;Q4482,Q4482,$V$1))</f>
        <v>85</v>
      </c>
    </row>
    <row r="4483" spans="1:22">
      <c r="A4483" s="34" t="s">
        <v>19</v>
      </c>
      <c r="B4483" s="34" t="s">
        <v>69</v>
      </c>
      <c r="C4483" s="5" t="s">
        <v>134</v>
      </c>
      <c r="D4483" s="35" t="s">
        <v>85</v>
      </c>
      <c r="E4483" s="36" t="s">
        <v>16</v>
      </c>
      <c r="F4483" s="37">
        <v>100</v>
      </c>
      <c r="G4483" s="38">
        <v>0.02</v>
      </c>
      <c r="H4483" s="34">
        <v>0.97145141406977165</v>
      </c>
      <c r="I4483" s="35">
        <v>61.629754739136864</v>
      </c>
      <c r="J4483" s="35">
        <v>1.0037966003819709</v>
      </c>
      <c r="K4483" s="35">
        <v>-0.36832661303060443</v>
      </c>
      <c r="L4483" s="35">
        <v>0</v>
      </c>
      <c r="M4483" s="35">
        <v>0</v>
      </c>
      <c r="N4483" s="35">
        <v>0</v>
      </c>
      <c r="O4483" s="35">
        <v>0</v>
      </c>
      <c r="P4483" s="36">
        <v>12</v>
      </c>
      <c r="Q4483" s="37">
        <v>85</v>
      </c>
      <c r="R4483" s="36">
        <v>0</v>
      </c>
      <c r="S4483" s="39">
        <f t="shared" si="153"/>
        <v>85</v>
      </c>
      <c r="T4483" s="34" t="s">
        <v>29</v>
      </c>
      <c r="U4483" s="12">
        <f>((alpha*(beta^speed))*(speed^ceta))</f>
        <v>16.558475265960464</v>
      </c>
      <c r="V4483" s="8">
        <f t="shared" si="154"/>
        <v>85</v>
      </c>
    </row>
    <row r="4484" spans="1:22">
      <c r="A4484" s="34" t="s">
        <v>19</v>
      </c>
      <c r="B4484" s="34" t="s">
        <v>69</v>
      </c>
      <c r="C4484" s="5" t="s">
        <v>134</v>
      </c>
      <c r="D4484" s="35" t="s">
        <v>85</v>
      </c>
      <c r="E4484" s="36" t="s">
        <v>14</v>
      </c>
      <c r="F4484" s="37">
        <v>100</v>
      </c>
      <c r="G4484" s="38">
        <v>0.02</v>
      </c>
      <c r="H4484" s="34">
        <v>0.99519352306319353</v>
      </c>
      <c r="I4484" s="35">
        <v>19.998520257776743</v>
      </c>
      <c r="J4484" s="35">
        <v>1.0114067661551338</v>
      </c>
      <c r="K4484" s="35">
        <v>-0.9868023546569995</v>
      </c>
      <c r="L4484" s="35">
        <v>0</v>
      </c>
      <c r="M4484" s="35">
        <v>0</v>
      </c>
      <c r="N4484" s="35">
        <v>0</v>
      </c>
      <c r="O4484" s="35">
        <v>0</v>
      </c>
      <c r="P4484" s="36">
        <v>12</v>
      </c>
      <c r="Q4484" s="37">
        <v>85</v>
      </c>
      <c r="R4484" s="36">
        <v>0</v>
      </c>
      <c r="S4484" s="39">
        <f t="shared" si="153"/>
        <v>85</v>
      </c>
      <c r="T4484" s="34" t="s">
        <v>29</v>
      </c>
      <c r="U4484" s="12">
        <f>((alpha*(beta^speed))*(speed^ceta))</f>
        <v>0.65424493655110671</v>
      </c>
      <c r="V4484" s="8">
        <f t="shared" si="154"/>
        <v>85</v>
      </c>
    </row>
    <row r="4485" spans="1:22">
      <c r="A4485" s="34" t="s">
        <v>19</v>
      </c>
      <c r="B4485" s="34" t="s">
        <v>69</v>
      </c>
      <c r="C4485" s="5" t="s">
        <v>134</v>
      </c>
      <c r="D4485" s="35" t="s">
        <v>85</v>
      </c>
      <c r="E4485" s="36" t="s">
        <v>18</v>
      </c>
      <c r="F4485" s="37">
        <v>100</v>
      </c>
      <c r="G4485" s="38">
        <v>0.02</v>
      </c>
      <c r="H4485" s="34">
        <v>0.958490755119635</v>
      </c>
      <c r="I4485" s="35">
        <v>0.53105670730879795</v>
      </c>
      <c r="J4485" s="35">
        <v>1.8624060767908646</v>
      </c>
      <c r="K4485" s="35">
        <v>0.22185749765027751</v>
      </c>
      <c r="L4485" s="35">
        <v>7.5135242255156609E-2</v>
      </c>
      <c r="M4485" s="35">
        <v>8.2783945526753097E-2</v>
      </c>
      <c r="N4485" s="35">
        <v>0</v>
      </c>
      <c r="O4485" s="35">
        <v>0</v>
      </c>
      <c r="P4485" s="36">
        <v>12</v>
      </c>
      <c r="Q4485" s="37">
        <v>85</v>
      </c>
      <c r="R4485" s="36">
        <v>10</v>
      </c>
      <c r="S4485" s="39">
        <f t="shared" si="153"/>
        <v>85</v>
      </c>
      <c r="T4485" s="34" t="s">
        <v>44</v>
      </c>
      <c r="U4485" s="12">
        <f>(alpha+(beta/(1+EXP((((-1)*ceta)+(delta*LN(speed)))+(epsilon*speed)))))</f>
        <v>0.53251937403916327</v>
      </c>
      <c r="V4485" s="8">
        <f t="shared" si="154"/>
        <v>85</v>
      </c>
    </row>
    <row r="4486" spans="1:22">
      <c r="A4486" s="34" t="s">
        <v>19</v>
      </c>
      <c r="B4486" s="34" t="s">
        <v>69</v>
      </c>
      <c r="C4486" s="5" t="s">
        <v>134</v>
      </c>
      <c r="D4486" s="35" t="s">
        <v>85</v>
      </c>
      <c r="E4486" s="36" t="s">
        <v>17</v>
      </c>
      <c r="F4486" s="37">
        <v>100</v>
      </c>
      <c r="G4486" s="38">
        <v>0.02</v>
      </c>
      <c r="H4486" s="34">
        <v>0.97624186519607825</v>
      </c>
      <c r="I4486" s="35">
        <v>2480.1875464765453</v>
      </c>
      <c r="J4486" s="35">
        <v>1.0066794567739337</v>
      </c>
      <c r="K4486" s="35">
        <v>-0.47595276231540562</v>
      </c>
      <c r="L4486" s="35">
        <v>0</v>
      </c>
      <c r="M4486" s="35">
        <v>0</v>
      </c>
      <c r="N4486" s="35">
        <v>0</v>
      </c>
      <c r="O4486" s="35">
        <v>0</v>
      </c>
      <c r="P4486" s="36">
        <v>12</v>
      </c>
      <c r="Q4486" s="37">
        <v>85</v>
      </c>
      <c r="R4486" s="36">
        <v>0</v>
      </c>
      <c r="S4486" s="39">
        <f t="shared" si="153"/>
        <v>85</v>
      </c>
      <c r="T4486" s="34" t="s">
        <v>29</v>
      </c>
      <c r="U4486" s="12">
        <f>((alpha*(beta^speed))*(speed^ceta))</f>
        <v>527.13854406910252</v>
      </c>
      <c r="V4486" s="8">
        <f t="shared" si="154"/>
        <v>85</v>
      </c>
    </row>
    <row r="4487" spans="1:22">
      <c r="A4487" s="34" t="s">
        <v>19</v>
      </c>
      <c r="B4487" s="34" t="s">
        <v>69</v>
      </c>
      <c r="C4487" s="5" t="s">
        <v>134</v>
      </c>
      <c r="D4487" s="35" t="s">
        <v>85</v>
      </c>
      <c r="E4487" s="36" t="s">
        <v>15</v>
      </c>
      <c r="F4487" s="37">
        <v>0</v>
      </c>
      <c r="G4487" s="38">
        <v>0.04</v>
      </c>
      <c r="H4487" s="34">
        <v>0.98105330076799246</v>
      </c>
      <c r="I4487" s="35">
        <v>53.700324517918368</v>
      </c>
      <c r="J4487" s="35">
        <v>1.0164252732960095</v>
      </c>
      <c r="K4487" s="35">
        <v>-1.0292535280771364</v>
      </c>
      <c r="L4487" s="35">
        <v>0</v>
      </c>
      <c r="M4487" s="35">
        <v>0</v>
      </c>
      <c r="N4487" s="35">
        <v>0</v>
      </c>
      <c r="O4487" s="35">
        <v>0</v>
      </c>
      <c r="P4487" s="36">
        <v>12</v>
      </c>
      <c r="Q4487" s="37">
        <v>86</v>
      </c>
      <c r="R4487" s="36">
        <v>0</v>
      </c>
      <c r="S4487" s="39">
        <f t="shared" si="153"/>
        <v>86</v>
      </c>
      <c r="T4487" s="34" t="s">
        <v>29</v>
      </c>
      <c r="U4487" s="12">
        <f>((alpha*(beta^speed))*(speed^ceta))</f>
        <v>2.225239194911008</v>
      </c>
      <c r="V4487" s="8">
        <f t="shared" si="154"/>
        <v>86</v>
      </c>
    </row>
    <row r="4488" spans="1:22">
      <c r="A4488" s="34" t="s">
        <v>19</v>
      </c>
      <c r="B4488" s="34" t="s">
        <v>69</v>
      </c>
      <c r="C4488" s="5" t="s">
        <v>134</v>
      </c>
      <c r="D4488" s="35" t="s">
        <v>85</v>
      </c>
      <c r="E4488" s="36" t="s">
        <v>16</v>
      </c>
      <c r="F4488" s="37">
        <v>0</v>
      </c>
      <c r="G4488" s="38">
        <v>0.04</v>
      </c>
      <c r="H4488" s="34">
        <v>0.98777694005366934</v>
      </c>
      <c r="I4488" s="35">
        <v>13.014291184085701</v>
      </c>
      <c r="J4488" s="35">
        <v>1.1982733834774885E-2</v>
      </c>
      <c r="K4488" s="35">
        <v>175.67838365289575</v>
      </c>
      <c r="L4488" s="35">
        <v>-1.2451835762611221</v>
      </c>
      <c r="M4488" s="35">
        <v>0</v>
      </c>
      <c r="N4488" s="35">
        <v>0</v>
      </c>
      <c r="O4488" s="35">
        <v>0</v>
      </c>
      <c r="P4488" s="36">
        <v>12</v>
      </c>
      <c r="Q4488" s="37">
        <v>86</v>
      </c>
      <c r="R4488" s="36">
        <v>1</v>
      </c>
      <c r="S4488" s="39">
        <f t="shared" si="153"/>
        <v>86</v>
      </c>
      <c r="T4488" s="34" t="s">
        <v>30</v>
      </c>
      <c r="U4488" s="12">
        <f>((alpha*(speed^beta))+(ceta*(speed^delta)))</f>
        <v>14.41315526927886</v>
      </c>
      <c r="V4488" s="8">
        <f t="shared" si="154"/>
        <v>86</v>
      </c>
    </row>
    <row r="4489" spans="1:22">
      <c r="A4489" s="34" t="s">
        <v>19</v>
      </c>
      <c r="B4489" s="34" t="s">
        <v>69</v>
      </c>
      <c r="C4489" s="5" t="s">
        <v>134</v>
      </c>
      <c r="D4489" s="35" t="s">
        <v>85</v>
      </c>
      <c r="E4489" s="36" t="s">
        <v>14</v>
      </c>
      <c r="F4489" s="37">
        <v>0</v>
      </c>
      <c r="G4489" s="38">
        <v>0.04</v>
      </c>
      <c r="H4489" s="34">
        <v>0.99610662978880149</v>
      </c>
      <c r="I4489" s="35">
        <v>7.8613325998531276E-3</v>
      </c>
      <c r="J4489" s="35">
        <v>4.2390138230697351E-2</v>
      </c>
      <c r="K4489" s="35">
        <v>-2.588844644761912E-4</v>
      </c>
      <c r="L4489" s="35">
        <v>0</v>
      </c>
      <c r="M4489" s="35">
        <v>0</v>
      </c>
      <c r="N4489" s="35">
        <v>0</v>
      </c>
      <c r="O4489" s="35">
        <v>0</v>
      </c>
      <c r="P4489" s="36">
        <v>12</v>
      </c>
      <c r="Q4489" s="37">
        <v>86</v>
      </c>
      <c r="R4489" s="36">
        <v>5</v>
      </c>
      <c r="S4489" s="39">
        <f t="shared" si="153"/>
        <v>86</v>
      </c>
      <c r="T4489" s="34" t="s">
        <v>36</v>
      </c>
      <c r="U4489" s="12">
        <f>(1/(((ceta*(speed^2))+(beta*speed))+alpha))</f>
        <v>0.57514111681134106</v>
      </c>
      <c r="V4489" s="8">
        <f t="shared" si="154"/>
        <v>86</v>
      </c>
    </row>
    <row r="4490" spans="1:22">
      <c r="A4490" s="34" t="s">
        <v>19</v>
      </c>
      <c r="B4490" s="34" t="s">
        <v>69</v>
      </c>
      <c r="C4490" s="5" t="s">
        <v>134</v>
      </c>
      <c r="D4490" s="35" t="s">
        <v>85</v>
      </c>
      <c r="E4490" s="36" t="s">
        <v>18</v>
      </c>
      <c r="F4490" s="37">
        <v>0</v>
      </c>
      <c r="G4490" s="38">
        <v>0.04</v>
      </c>
      <c r="H4490" s="34">
        <v>0.99148231014545307</v>
      </c>
      <c r="I4490" s="35">
        <v>12.911610614573293</v>
      </c>
      <c r="J4490" s="35">
        <v>1.0183615493678415</v>
      </c>
      <c r="K4490" s="35">
        <v>-1.1180201943208492</v>
      </c>
      <c r="L4490" s="35">
        <v>0</v>
      </c>
      <c r="M4490" s="35">
        <v>0</v>
      </c>
      <c r="N4490" s="35">
        <v>0</v>
      </c>
      <c r="O4490" s="35">
        <v>0</v>
      </c>
      <c r="P4490" s="36">
        <v>12</v>
      </c>
      <c r="Q4490" s="37">
        <v>86</v>
      </c>
      <c r="R4490" s="36">
        <v>0</v>
      </c>
      <c r="S4490" s="39">
        <f t="shared" si="153"/>
        <v>86</v>
      </c>
      <c r="T4490" s="34" t="s">
        <v>29</v>
      </c>
      <c r="U4490" s="12">
        <f>((alpha*(beta^speed))*(speed^ceta))</f>
        <v>0.42436884868996616</v>
      </c>
      <c r="V4490" s="8">
        <f t="shared" si="154"/>
        <v>86</v>
      </c>
    </row>
    <row r="4491" spans="1:22">
      <c r="A4491" s="34" t="s">
        <v>19</v>
      </c>
      <c r="B4491" s="34" t="s">
        <v>69</v>
      </c>
      <c r="C4491" s="5" t="s">
        <v>134</v>
      </c>
      <c r="D4491" s="35" t="s">
        <v>85</v>
      </c>
      <c r="E4491" s="36" t="s">
        <v>17</v>
      </c>
      <c r="F4491" s="37">
        <v>0</v>
      </c>
      <c r="G4491" s="38">
        <v>0.04</v>
      </c>
      <c r="H4491" s="34">
        <v>0.99318777839254369</v>
      </c>
      <c r="I4491" s="35">
        <v>2691.2275475405104</v>
      </c>
      <c r="J4491" s="35">
        <v>1.0106632129494779</v>
      </c>
      <c r="K4491" s="35">
        <v>-0.60447096563706404</v>
      </c>
      <c r="L4491" s="35">
        <v>0</v>
      </c>
      <c r="M4491" s="35">
        <v>0</v>
      </c>
      <c r="N4491" s="35">
        <v>0</v>
      </c>
      <c r="O4491" s="35">
        <v>0</v>
      </c>
      <c r="P4491" s="36">
        <v>12</v>
      </c>
      <c r="Q4491" s="37">
        <v>86</v>
      </c>
      <c r="R4491" s="36">
        <v>0</v>
      </c>
      <c r="S4491" s="39">
        <f t="shared" si="153"/>
        <v>86</v>
      </c>
      <c r="T4491" s="34" t="s">
        <v>29</v>
      </c>
      <c r="U4491" s="12">
        <f>((alpha*(beta^speed))*(speed^ceta))</f>
        <v>453.68839721888418</v>
      </c>
      <c r="V4491" s="8">
        <f t="shared" si="154"/>
        <v>86</v>
      </c>
    </row>
    <row r="4492" spans="1:22">
      <c r="A4492" s="34" t="s">
        <v>19</v>
      </c>
      <c r="B4492" s="34" t="s">
        <v>69</v>
      </c>
      <c r="C4492" s="5" t="s">
        <v>134</v>
      </c>
      <c r="D4492" s="35" t="s">
        <v>85</v>
      </c>
      <c r="E4492" s="36" t="s">
        <v>15</v>
      </c>
      <c r="F4492" s="37">
        <v>50</v>
      </c>
      <c r="G4492" s="38">
        <v>0.04</v>
      </c>
      <c r="H4492" s="34">
        <v>0.9553846586865623</v>
      </c>
      <c r="I4492" s="35">
        <v>-1.95380865576888E-5</v>
      </c>
      <c r="J4492" s="35">
        <v>3.3480347705908738E-3</v>
      </c>
      <c r="K4492" s="35">
        <v>-0.20746334369909508</v>
      </c>
      <c r="L4492" s="35">
        <v>7.615211889262798</v>
      </c>
      <c r="M4492" s="35">
        <v>0</v>
      </c>
      <c r="N4492" s="35">
        <v>0</v>
      </c>
      <c r="O4492" s="35">
        <v>0</v>
      </c>
      <c r="P4492" s="36">
        <v>12</v>
      </c>
      <c r="Q4492" s="37">
        <v>77</v>
      </c>
      <c r="R4492" s="36">
        <v>14</v>
      </c>
      <c r="S4492" s="39">
        <f t="shared" si="153"/>
        <v>77</v>
      </c>
      <c r="T4492" s="34" t="s">
        <v>51</v>
      </c>
      <c r="U4492" s="12">
        <f>(((alpha*(speed^3))+(beta*(speed^2))+(ceta*speed))+delta)</f>
        <v>2.5712513088244249</v>
      </c>
      <c r="V4492" s="8">
        <f t="shared" si="154"/>
        <v>77</v>
      </c>
    </row>
    <row r="4493" spans="1:22">
      <c r="A4493" s="34" t="s">
        <v>19</v>
      </c>
      <c r="B4493" s="34" t="s">
        <v>69</v>
      </c>
      <c r="C4493" s="5" t="s">
        <v>134</v>
      </c>
      <c r="D4493" s="35" t="s">
        <v>85</v>
      </c>
      <c r="E4493" s="36" t="s">
        <v>16</v>
      </c>
      <c r="F4493" s="37">
        <v>50</v>
      </c>
      <c r="G4493" s="38">
        <v>0.04</v>
      </c>
      <c r="H4493" s="34">
        <v>0.98400014488305165</v>
      </c>
      <c r="I4493" s="35">
        <v>61.750016221269767</v>
      </c>
      <c r="J4493" s="35">
        <v>1.0052468076661976</v>
      </c>
      <c r="K4493" s="35">
        <v>-0.34522596219063134</v>
      </c>
      <c r="L4493" s="35">
        <v>0</v>
      </c>
      <c r="M4493" s="35">
        <v>0</v>
      </c>
      <c r="N4493" s="35">
        <v>0</v>
      </c>
      <c r="O4493" s="35">
        <v>0</v>
      </c>
      <c r="P4493" s="36">
        <v>12</v>
      </c>
      <c r="Q4493" s="37">
        <v>77</v>
      </c>
      <c r="R4493" s="36">
        <v>0</v>
      </c>
      <c r="S4493" s="39">
        <f t="shared" si="153"/>
        <v>77</v>
      </c>
      <c r="T4493" s="34" t="s">
        <v>29</v>
      </c>
      <c r="U4493" s="12">
        <f>((alpha*(beta^speed))*(speed^ceta))</f>
        <v>20.623843311397675</v>
      </c>
      <c r="V4493" s="8">
        <f t="shared" si="154"/>
        <v>77</v>
      </c>
    </row>
    <row r="4494" spans="1:22">
      <c r="A4494" s="34" t="s">
        <v>19</v>
      </c>
      <c r="B4494" s="34" t="s">
        <v>69</v>
      </c>
      <c r="C4494" s="5" t="s">
        <v>134</v>
      </c>
      <c r="D4494" s="35" t="s">
        <v>85</v>
      </c>
      <c r="E4494" s="36" t="s">
        <v>14</v>
      </c>
      <c r="F4494" s="37">
        <v>50</v>
      </c>
      <c r="G4494" s="38">
        <v>0.04</v>
      </c>
      <c r="H4494" s="34">
        <v>0.99633888569006523</v>
      </c>
      <c r="I4494" s="35">
        <v>3.5474330817001714</v>
      </c>
      <c r="J4494" s="35">
        <v>-0.3838910904776856</v>
      </c>
      <c r="K4494" s="35">
        <v>200.01879085910045</v>
      </c>
      <c r="L4494" s="35">
        <v>-2.2461002807193808</v>
      </c>
      <c r="M4494" s="35">
        <v>0</v>
      </c>
      <c r="N4494" s="35">
        <v>0</v>
      </c>
      <c r="O4494" s="35">
        <v>0</v>
      </c>
      <c r="P4494" s="36">
        <v>12</v>
      </c>
      <c r="Q4494" s="37">
        <v>77</v>
      </c>
      <c r="R4494" s="36">
        <v>1</v>
      </c>
      <c r="S4494" s="39">
        <f t="shared" si="153"/>
        <v>77</v>
      </c>
      <c r="T4494" s="34" t="s">
        <v>30</v>
      </c>
      <c r="U4494" s="12">
        <f>((alpha*(speed^beta))+(ceta*(speed^delta)))</f>
        <v>0.68101623768974273</v>
      </c>
      <c r="V4494" s="8">
        <f t="shared" si="154"/>
        <v>77</v>
      </c>
    </row>
    <row r="4495" spans="1:22">
      <c r="A4495" s="34" t="s">
        <v>19</v>
      </c>
      <c r="B4495" s="34" t="s">
        <v>69</v>
      </c>
      <c r="C4495" s="5" t="s">
        <v>134</v>
      </c>
      <c r="D4495" s="35" t="s">
        <v>85</v>
      </c>
      <c r="E4495" s="36" t="s">
        <v>18</v>
      </c>
      <c r="F4495" s="37">
        <v>50</v>
      </c>
      <c r="G4495" s="38">
        <v>0.04</v>
      </c>
      <c r="H4495" s="34">
        <v>0.96856896736730713</v>
      </c>
      <c r="I4495" s="35">
        <v>0.12734364257045636</v>
      </c>
      <c r="J4495" s="35">
        <v>0.31375137676720527</v>
      </c>
      <c r="K4495" s="35">
        <v>9.829292716002815</v>
      </c>
      <c r="L4495" s="35">
        <v>-1.0119323586365463</v>
      </c>
      <c r="M4495" s="35">
        <v>0</v>
      </c>
      <c r="N4495" s="35">
        <v>0</v>
      </c>
      <c r="O4495" s="35">
        <v>0</v>
      </c>
      <c r="P4495" s="36">
        <v>12</v>
      </c>
      <c r="Q4495" s="37">
        <v>77</v>
      </c>
      <c r="R4495" s="36">
        <v>1</v>
      </c>
      <c r="S4495" s="39">
        <f t="shared" si="153"/>
        <v>77</v>
      </c>
      <c r="T4495" s="34" t="s">
        <v>30</v>
      </c>
      <c r="U4495" s="12">
        <f>((alpha*(speed^beta))+(ceta*(speed^delta)))</f>
        <v>0.61878911446344809</v>
      </c>
      <c r="V4495" s="8">
        <f t="shared" si="154"/>
        <v>77</v>
      </c>
    </row>
    <row r="4496" spans="1:22">
      <c r="A4496" s="34" t="s">
        <v>19</v>
      </c>
      <c r="B4496" s="34" t="s">
        <v>69</v>
      </c>
      <c r="C4496" s="5" t="s">
        <v>134</v>
      </c>
      <c r="D4496" s="35" t="s">
        <v>85</v>
      </c>
      <c r="E4496" s="36" t="s">
        <v>17</v>
      </c>
      <c r="F4496" s="37">
        <v>50</v>
      </c>
      <c r="G4496" s="38">
        <v>0.04</v>
      </c>
      <c r="H4496" s="34">
        <v>0.98671806691125641</v>
      </c>
      <c r="I4496" s="35">
        <v>2228.8069674463804</v>
      </c>
      <c r="J4496" s="35">
        <v>1.0067812274139065</v>
      </c>
      <c r="K4496" s="35">
        <v>-0.41193192355708502</v>
      </c>
      <c r="L4496" s="35">
        <v>0</v>
      </c>
      <c r="M4496" s="35">
        <v>0</v>
      </c>
      <c r="N4496" s="35">
        <v>0</v>
      </c>
      <c r="O4496" s="35">
        <v>0</v>
      </c>
      <c r="P4496" s="36">
        <v>12</v>
      </c>
      <c r="Q4496" s="37">
        <v>77</v>
      </c>
      <c r="R4496" s="36">
        <v>0</v>
      </c>
      <c r="S4496" s="39">
        <f t="shared" si="153"/>
        <v>77</v>
      </c>
      <c r="T4496" s="34" t="s">
        <v>29</v>
      </c>
      <c r="U4496" s="12">
        <f>((alpha*(beta^speed))*(speed^ceta))</f>
        <v>626.57072438217722</v>
      </c>
      <c r="V4496" s="8">
        <f t="shared" si="154"/>
        <v>77</v>
      </c>
    </row>
    <row r="4497" spans="1:22">
      <c r="A4497" s="34" t="s">
        <v>19</v>
      </c>
      <c r="B4497" s="34" t="s">
        <v>69</v>
      </c>
      <c r="C4497" s="5" t="s">
        <v>134</v>
      </c>
      <c r="D4497" s="35" t="s">
        <v>85</v>
      </c>
      <c r="E4497" s="36" t="s">
        <v>15</v>
      </c>
      <c r="F4497" s="37">
        <v>100</v>
      </c>
      <c r="G4497" s="38">
        <v>0.04</v>
      </c>
      <c r="H4497" s="34">
        <v>0.97632086627328163</v>
      </c>
      <c r="I4497" s="35">
        <v>-1.2907704982844299</v>
      </c>
      <c r="J4497" s="35">
        <v>19.134974425844153</v>
      </c>
      <c r="K4497" s="35">
        <v>0.63187422298705065</v>
      </c>
      <c r="L4497" s="35">
        <v>0.34794277910868587</v>
      </c>
      <c r="M4497" s="35">
        <v>7.1790094733350622E-3</v>
      </c>
      <c r="N4497" s="35">
        <v>0</v>
      </c>
      <c r="O4497" s="35">
        <v>0</v>
      </c>
      <c r="P4497" s="36">
        <v>12</v>
      </c>
      <c r="Q4497" s="37">
        <v>62</v>
      </c>
      <c r="R4497" s="36">
        <v>10</v>
      </c>
      <c r="S4497" s="39">
        <f t="shared" si="153"/>
        <v>62</v>
      </c>
      <c r="T4497" s="34" t="s">
        <v>44</v>
      </c>
      <c r="U4497" s="12">
        <f>(alpha+(beta/(1+EXP((((-1)*ceta)+(delta*LN(speed)))+(epsilon*speed)))))</f>
        <v>2.9731388000749872</v>
      </c>
      <c r="V4497" s="8">
        <f t="shared" si="154"/>
        <v>62</v>
      </c>
    </row>
    <row r="4498" spans="1:22">
      <c r="A4498" s="34" t="s">
        <v>19</v>
      </c>
      <c r="B4498" s="34" t="s">
        <v>69</v>
      </c>
      <c r="C4498" s="5" t="s">
        <v>134</v>
      </c>
      <c r="D4498" s="35" t="s">
        <v>85</v>
      </c>
      <c r="E4498" s="36" t="s">
        <v>16</v>
      </c>
      <c r="F4498" s="37">
        <v>100</v>
      </c>
      <c r="G4498" s="38">
        <v>0.04</v>
      </c>
      <c r="H4498" s="34">
        <v>0.98317787561298131</v>
      </c>
      <c r="I4498" s="35">
        <v>3.4643885394731133</v>
      </c>
      <c r="J4498" s="35">
        <v>2.6812313366041982</v>
      </c>
      <c r="K4498" s="35">
        <v>-6.1475698271708228E-2</v>
      </c>
      <c r="L4498" s="35">
        <v>0</v>
      </c>
      <c r="M4498" s="35">
        <v>0</v>
      </c>
      <c r="N4498" s="35">
        <v>0</v>
      </c>
      <c r="O4498" s="35">
        <v>0</v>
      </c>
      <c r="P4498" s="36">
        <v>12</v>
      </c>
      <c r="Q4498" s="37">
        <v>62</v>
      </c>
      <c r="R4498" s="36">
        <v>13</v>
      </c>
      <c r="S4498" s="39">
        <f t="shared" si="153"/>
        <v>62</v>
      </c>
      <c r="T4498" s="34" t="s">
        <v>50</v>
      </c>
      <c r="U4498" s="12">
        <f>EXP((alpha+(beta/speed))+(ceta*LN(speed)))</f>
        <v>25.891526111539008</v>
      </c>
      <c r="V4498" s="8">
        <f t="shared" si="154"/>
        <v>62</v>
      </c>
    </row>
    <row r="4499" spans="1:22">
      <c r="A4499" s="34" t="s">
        <v>19</v>
      </c>
      <c r="B4499" s="34" t="s">
        <v>69</v>
      </c>
      <c r="C4499" s="5" t="s">
        <v>134</v>
      </c>
      <c r="D4499" s="35" t="s">
        <v>85</v>
      </c>
      <c r="E4499" s="36" t="s">
        <v>14</v>
      </c>
      <c r="F4499" s="37">
        <v>100</v>
      </c>
      <c r="G4499" s="38">
        <v>0.04</v>
      </c>
      <c r="H4499" s="34">
        <v>0.99778704332457357</v>
      </c>
      <c r="I4499" s="35">
        <v>16.359761777927812</v>
      </c>
      <c r="J4499" s="35">
        <v>1.0117855309170676</v>
      </c>
      <c r="K4499" s="35">
        <v>-0.87243015352640463</v>
      </c>
      <c r="L4499" s="35">
        <v>0</v>
      </c>
      <c r="M4499" s="35">
        <v>0</v>
      </c>
      <c r="N4499" s="35">
        <v>0</v>
      </c>
      <c r="O4499" s="35">
        <v>0</v>
      </c>
      <c r="P4499" s="36">
        <v>12</v>
      </c>
      <c r="Q4499" s="37">
        <v>62</v>
      </c>
      <c r="R4499" s="36">
        <v>0</v>
      </c>
      <c r="S4499" s="39">
        <f t="shared" si="153"/>
        <v>62</v>
      </c>
      <c r="T4499" s="34" t="s">
        <v>29</v>
      </c>
      <c r="U4499" s="12">
        <f>((alpha*(beta^speed))*(speed^ceta))</f>
        <v>0.92368781737492645</v>
      </c>
      <c r="V4499" s="8">
        <f t="shared" si="154"/>
        <v>62</v>
      </c>
    </row>
    <row r="4500" spans="1:22">
      <c r="A4500" s="34" t="s">
        <v>19</v>
      </c>
      <c r="B4500" s="34" t="s">
        <v>69</v>
      </c>
      <c r="C4500" s="5" t="s">
        <v>134</v>
      </c>
      <c r="D4500" s="35" t="s">
        <v>85</v>
      </c>
      <c r="E4500" s="36" t="s">
        <v>18</v>
      </c>
      <c r="F4500" s="37">
        <v>100</v>
      </c>
      <c r="G4500" s="38">
        <v>0.04</v>
      </c>
      <c r="H4500" s="34">
        <v>0.95168526204930215</v>
      </c>
      <c r="I4500" s="35">
        <v>-2.3887695898200092E-6</v>
      </c>
      <c r="J4500" s="35">
        <v>4.8230408037604406E-4</v>
      </c>
      <c r="K4500" s="35">
        <v>-3.2401461002988359E-2</v>
      </c>
      <c r="L4500" s="35">
        <v>1.5337223398257092</v>
      </c>
      <c r="M4500" s="35">
        <v>0</v>
      </c>
      <c r="N4500" s="35">
        <v>0</v>
      </c>
      <c r="O4500" s="35">
        <v>0</v>
      </c>
      <c r="P4500" s="36">
        <v>12</v>
      </c>
      <c r="Q4500" s="37">
        <v>62</v>
      </c>
      <c r="R4500" s="36">
        <v>14</v>
      </c>
      <c r="S4500" s="39">
        <f t="shared" si="153"/>
        <v>62</v>
      </c>
      <c r="T4500" s="34" t="s">
        <v>51</v>
      </c>
      <c r="U4500" s="12">
        <f>(((alpha*(speed^3))+(beta*(speed^2))+(ceta*speed))+delta)</f>
        <v>0.80949796380332106</v>
      </c>
      <c r="V4500" s="8">
        <f t="shared" si="154"/>
        <v>62</v>
      </c>
    </row>
    <row r="4501" spans="1:22">
      <c r="A4501" s="34" t="s">
        <v>19</v>
      </c>
      <c r="B4501" s="34" t="s">
        <v>69</v>
      </c>
      <c r="C4501" s="5" t="s">
        <v>134</v>
      </c>
      <c r="D4501" s="35" t="s">
        <v>85</v>
      </c>
      <c r="E4501" s="36" t="s">
        <v>17</v>
      </c>
      <c r="F4501" s="37">
        <v>100</v>
      </c>
      <c r="G4501" s="38">
        <v>0.04</v>
      </c>
      <c r="H4501" s="34">
        <v>0.98418955148981457</v>
      </c>
      <c r="I4501" s="35">
        <v>2142.0354822833124</v>
      </c>
      <c r="J4501" s="35">
        <v>1.0041079131222863</v>
      </c>
      <c r="K4501" s="35">
        <v>-0.30096482405192093</v>
      </c>
      <c r="L4501" s="35">
        <v>0</v>
      </c>
      <c r="M4501" s="35">
        <v>0</v>
      </c>
      <c r="N4501" s="35">
        <v>0</v>
      </c>
      <c r="O4501" s="35">
        <v>0</v>
      </c>
      <c r="P4501" s="36">
        <v>12</v>
      </c>
      <c r="Q4501" s="37">
        <v>62</v>
      </c>
      <c r="R4501" s="36">
        <v>0</v>
      </c>
      <c r="S4501" s="39">
        <f t="shared" si="153"/>
        <v>62</v>
      </c>
      <c r="T4501" s="34" t="s">
        <v>29</v>
      </c>
      <c r="U4501" s="12">
        <f>((alpha*(beta^speed))*(speed^ceta))</f>
        <v>797.56111122435163</v>
      </c>
      <c r="V4501" s="8">
        <f t="shared" si="154"/>
        <v>62</v>
      </c>
    </row>
    <row r="4502" spans="1:22">
      <c r="A4502" s="34" t="s">
        <v>19</v>
      </c>
      <c r="B4502" s="34" t="s">
        <v>69</v>
      </c>
      <c r="C4502" s="5" t="s">
        <v>134</v>
      </c>
      <c r="D4502" s="35" t="s">
        <v>85</v>
      </c>
      <c r="E4502" s="36" t="s">
        <v>15</v>
      </c>
      <c r="F4502" s="37">
        <v>0</v>
      </c>
      <c r="G4502" s="38">
        <v>0.06</v>
      </c>
      <c r="H4502" s="34">
        <v>0.97395130105922245</v>
      </c>
      <c r="I4502" s="35">
        <v>6.5267434141374032</v>
      </c>
      <c r="J4502" s="35">
        <v>-0.22706611631813955</v>
      </c>
      <c r="K4502" s="35">
        <v>485.92049149507261</v>
      </c>
      <c r="L4502" s="35">
        <v>-2.2847206300401748</v>
      </c>
      <c r="M4502" s="35">
        <v>0</v>
      </c>
      <c r="N4502" s="35">
        <v>0</v>
      </c>
      <c r="O4502" s="35">
        <v>0</v>
      </c>
      <c r="P4502" s="36">
        <v>12</v>
      </c>
      <c r="Q4502" s="37">
        <v>83</v>
      </c>
      <c r="R4502" s="36">
        <v>1</v>
      </c>
      <c r="S4502" s="39">
        <f t="shared" si="153"/>
        <v>83</v>
      </c>
      <c r="T4502" s="34" t="s">
        <v>30</v>
      </c>
      <c r="U4502" s="12">
        <f>((alpha*(speed^beta))+(ceta*(speed^delta)))</f>
        <v>2.4130243213237579</v>
      </c>
      <c r="V4502" s="8">
        <f t="shared" si="154"/>
        <v>83</v>
      </c>
    </row>
    <row r="4503" spans="1:22">
      <c r="A4503" s="34" t="s">
        <v>19</v>
      </c>
      <c r="B4503" s="34" t="s">
        <v>69</v>
      </c>
      <c r="C4503" s="5" t="s">
        <v>134</v>
      </c>
      <c r="D4503" s="35" t="s">
        <v>85</v>
      </c>
      <c r="E4503" s="36" t="s">
        <v>16</v>
      </c>
      <c r="F4503" s="37">
        <v>0</v>
      </c>
      <c r="G4503" s="38">
        <v>0.06</v>
      </c>
      <c r="H4503" s="34">
        <v>0.99385857058884242</v>
      </c>
      <c r="I4503" s="35">
        <v>12.958880408276334</v>
      </c>
      <c r="J4503" s="35">
        <v>6.4625382876883491E-2</v>
      </c>
      <c r="K4503" s="35">
        <v>118.4543156858288</v>
      </c>
      <c r="L4503" s="35">
        <v>-0.98275201889080499</v>
      </c>
      <c r="M4503" s="35">
        <v>0</v>
      </c>
      <c r="N4503" s="35">
        <v>0</v>
      </c>
      <c r="O4503" s="35">
        <v>0</v>
      </c>
      <c r="P4503" s="36">
        <v>12</v>
      </c>
      <c r="Q4503" s="37">
        <v>83</v>
      </c>
      <c r="R4503" s="36">
        <v>1</v>
      </c>
      <c r="S4503" s="39">
        <f t="shared" si="153"/>
        <v>83</v>
      </c>
      <c r="T4503" s="34" t="s">
        <v>30</v>
      </c>
      <c r="U4503" s="12">
        <f>((alpha*(speed^beta))+(ceta*(speed^delta)))</f>
        <v>18.78222506770102</v>
      </c>
      <c r="V4503" s="8">
        <f t="shared" si="154"/>
        <v>83</v>
      </c>
    </row>
    <row r="4504" spans="1:22">
      <c r="A4504" s="34" t="s">
        <v>19</v>
      </c>
      <c r="B4504" s="34" t="s">
        <v>69</v>
      </c>
      <c r="C4504" s="5" t="s">
        <v>134</v>
      </c>
      <c r="D4504" s="35" t="s">
        <v>85</v>
      </c>
      <c r="E4504" s="36" t="s">
        <v>14</v>
      </c>
      <c r="F4504" s="37">
        <v>0</v>
      </c>
      <c r="G4504" s="38">
        <v>0.06</v>
      </c>
      <c r="H4504" s="34">
        <v>0.99713470432490869</v>
      </c>
      <c r="I4504" s="35">
        <v>28.422021361415339</v>
      </c>
      <c r="J4504" s="35">
        <v>1.0139088219641368</v>
      </c>
      <c r="K4504" s="35">
        <v>-1.1028642244835345</v>
      </c>
      <c r="L4504" s="35">
        <v>0</v>
      </c>
      <c r="M4504" s="35">
        <v>0</v>
      </c>
      <c r="N4504" s="35">
        <v>0</v>
      </c>
      <c r="O4504" s="35">
        <v>0</v>
      </c>
      <c r="P4504" s="36">
        <v>12</v>
      </c>
      <c r="Q4504" s="37">
        <v>83</v>
      </c>
      <c r="R4504" s="36">
        <v>0</v>
      </c>
      <c r="S4504" s="39">
        <f t="shared" si="153"/>
        <v>83</v>
      </c>
      <c r="T4504" s="34" t="s">
        <v>29</v>
      </c>
      <c r="U4504" s="12">
        <f>((alpha*(beta^speed))*(speed^ceta))</f>
        <v>0.68403959696973637</v>
      </c>
      <c r="V4504" s="8">
        <f t="shared" si="154"/>
        <v>83</v>
      </c>
    </row>
    <row r="4505" spans="1:22">
      <c r="A4505" s="34" t="s">
        <v>19</v>
      </c>
      <c r="B4505" s="34" t="s">
        <v>69</v>
      </c>
      <c r="C4505" s="5" t="s">
        <v>134</v>
      </c>
      <c r="D4505" s="35" t="s">
        <v>85</v>
      </c>
      <c r="E4505" s="36" t="s">
        <v>18</v>
      </c>
      <c r="F4505" s="37">
        <v>0</v>
      </c>
      <c r="G4505" s="38">
        <v>0.06</v>
      </c>
      <c r="H4505" s="34">
        <v>0.98650964644008321</v>
      </c>
      <c r="I4505" s="35">
        <v>9.3142617132455712</v>
      </c>
      <c r="J4505" s="35">
        <v>1.0196214670692523</v>
      </c>
      <c r="K4505" s="35">
        <v>-0.98941985565674218</v>
      </c>
      <c r="L4505" s="35">
        <v>0</v>
      </c>
      <c r="M4505" s="35">
        <v>0</v>
      </c>
      <c r="N4505" s="35">
        <v>0</v>
      </c>
      <c r="O4505" s="35">
        <v>0</v>
      </c>
      <c r="P4505" s="36">
        <v>12</v>
      </c>
      <c r="Q4505" s="37">
        <v>83</v>
      </c>
      <c r="R4505" s="36">
        <v>0</v>
      </c>
      <c r="S4505" s="39">
        <f t="shared" si="153"/>
        <v>83</v>
      </c>
      <c r="T4505" s="34" t="s">
        <v>29</v>
      </c>
      <c r="U4505" s="12">
        <f>((alpha*(beta^speed))*(speed^ceta))</f>
        <v>0.58994159761997067</v>
      </c>
      <c r="V4505" s="8">
        <f t="shared" si="154"/>
        <v>83</v>
      </c>
    </row>
    <row r="4506" spans="1:22">
      <c r="A4506" s="34" t="s">
        <v>19</v>
      </c>
      <c r="B4506" s="34" t="s">
        <v>69</v>
      </c>
      <c r="C4506" s="5" t="s">
        <v>134</v>
      </c>
      <c r="D4506" s="35" t="s">
        <v>85</v>
      </c>
      <c r="E4506" s="36" t="s">
        <v>17</v>
      </c>
      <c r="F4506" s="37">
        <v>0</v>
      </c>
      <c r="G4506" s="38">
        <v>0.06</v>
      </c>
      <c r="H4506" s="34">
        <v>0.99222509937741177</v>
      </c>
      <c r="I4506" s="35">
        <v>2480.241415956918</v>
      </c>
      <c r="J4506" s="35">
        <v>1.0095565297613267</v>
      </c>
      <c r="K4506" s="35">
        <v>-0.50305716278706258</v>
      </c>
      <c r="L4506" s="35">
        <v>0</v>
      </c>
      <c r="M4506" s="35">
        <v>0</v>
      </c>
      <c r="N4506" s="35">
        <v>0</v>
      </c>
      <c r="O4506" s="35">
        <v>0</v>
      </c>
      <c r="P4506" s="36">
        <v>12</v>
      </c>
      <c r="Q4506" s="37">
        <v>83</v>
      </c>
      <c r="R4506" s="36">
        <v>0</v>
      </c>
      <c r="S4506" s="39">
        <f t="shared" si="153"/>
        <v>83</v>
      </c>
      <c r="T4506" s="34" t="s">
        <v>29</v>
      </c>
      <c r="U4506" s="12">
        <f>((alpha*(beta^speed))*(speed^ceta))</f>
        <v>591.46802494383451</v>
      </c>
      <c r="V4506" s="8">
        <f t="shared" si="154"/>
        <v>83</v>
      </c>
    </row>
    <row r="4507" spans="1:22">
      <c r="A4507" s="34" t="s">
        <v>19</v>
      </c>
      <c r="B4507" s="34" t="s">
        <v>69</v>
      </c>
      <c r="C4507" s="5" t="s">
        <v>134</v>
      </c>
      <c r="D4507" s="35" t="s">
        <v>85</v>
      </c>
      <c r="E4507" s="36" t="s">
        <v>15</v>
      </c>
      <c r="F4507" s="37">
        <v>50</v>
      </c>
      <c r="G4507" s="38">
        <v>0.06</v>
      </c>
      <c r="H4507" s="34">
        <v>0.96590220151076855</v>
      </c>
      <c r="I4507" s="35">
        <v>10.99786831277374</v>
      </c>
      <c r="J4507" s="35">
        <v>0.99123766551010517</v>
      </c>
      <c r="K4507" s="35">
        <v>-0.18034498328602519</v>
      </c>
      <c r="L4507" s="35">
        <v>0</v>
      </c>
      <c r="M4507" s="35">
        <v>0</v>
      </c>
      <c r="N4507" s="35">
        <v>0</v>
      </c>
      <c r="O4507" s="35">
        <v>0</v>
      </c>
      <c r="P4507" s="36">
        <v>12</v>
      </c>
      <c r="Q4507" s="37">
        <v>60</v>
      </c>
      <c r="R4507" s="36">
        <v>0</v>
      </c>
      <c r="S4507" s="39">
        <f t="shared" si="153"/>
        <v>60</v>
      </c>
      <c r="T4507" s="34" t="s">
        <v>29</v>
      </c>
      <c r="U4507" s="12">
        <f>((alpha*(beta^speed))*(speed^ceta))</f>
        <v>3.0995284711376287</v>
      </c>
      <c r="V4507" s="8">
        <f t="shared" si="154"/>
        <v>60</v>
      </c>
    </row>
    <row r="4508" spans="1:22">
      <c r="A4508" s="34" t="s">
        <v>19</v>
      </c>
      <c r="B4508" s="34" t="s">
        <v>69</v>
      </c>
      <c r="C4508" s="5" t="s">
        <v>134</v>
      </c>
      <c r="D4508" s="35" t="s">
        <v>85</v>
      </c>
      <c r="E4508" s="36" t="s">
        <v>16</v>
      </c>
      <c r="F4508" s="37">
        <v>50</v>
      </c>
      <c r="G4508" s="38">
        <v>0.06</v>
      </c>
      <c r="H4508" s="34">
        <v>0.9919753761852762</v>
      </c>
      <c r="I4508" s="35">
        <v>3.2621487102044182</v>
      </c>
      <c r="J4508" s="35">
        <v>3.5108896000909939</v>
      </c>
      <c r="K4508" s="35">
        <v>-5.8106817411367542E-3</v>
      </c>
      <c r="L4508" s="35">
        <v>0</v>
      </c>
      <c r="M4508" s="35">
        <v>0</v>
      </c>
      <c r="N4508" s="35">
        <v>0</v>
      </c>
      <c r="O4508" s="35">
        <v>0</v>
      </c>
      <c r="P4508" s="36">
        <v>12</v>
      </c>
      <c r="Q4508" s="37">
        <v>60</v>
      </c>
      <c r="R4508" s="36">
        <v>13</v>
      </c>
      <c r="S4508" s="39">
        <f t="shared" si="153"/>
        <v>60</v>
      </c>
      <c r="T4508" s="34" t="s">
        <v>50</v>
      </c>
      <c r="U4508" s="12">
        <f>EXP((alpha+(beta/speed))+(ceta*LN(speed)))</f>
        <v>27.027979404483922</v>
      </c>
      <c r="V4508" s="8">
        <f t="shared" si="154"/>
        <v>60</v>
      </c>
    </row>
    <row r="4509" spans="1:22">
      <c r="A4509" s="34" t="s">
        <v>19</v>
      </c>
      <c r="B4509" s="34" t="s">
        <v>69</v>
      </c>
      <c r="C4509" s="5" t="s">
        <v>134</v>
      </c>
      <c r="D4509" s="35" t="s">
        <v>85</v>
      </c>
      <c r="E4509" s="36" t="s">
        <v>14</v>
      </c>
      <c r="F4509" s="37">
        <v>50</v>
      </c>
      <c r="G4509" s="38">
        <v>0.06</v>
      </c>
      <c r="H4509" s="34">
        <v>0.99837707483929894</v>
      </c>
      <c r="I4509" s="35">
        <v>16.790241336883017</v>
      </c>
      <c r="J4509" s="35">
        <v>1.011096643117974</v>
      </c>
      <c r="K4509" s="35">
        <v>-0.8687043236935218</v>
      </c>
      <c r="L4509" s="35">
        <v>0</v>
      </c>
      <c r="M4509" s="35">
        <v>0</v>
      </c>
      <c r="N4509" s="35">
        <v>0</v>
      </c>
      <c r="O4509" s="35">
        <v>0</v>
      </c>
      <c r="P4509" s="36">
        <v>12</v>
      </c>
      <c r="Q4509" s="37">
        <v>60</v>
      </c>
      <c r="R4509" s="36">
        <v>0</v>
      </c>
      <c r="S4509" s="39">
        <f t="shared" si="153"/>
        <v>60</v>
      </c>
      <c r="T4509" s="34" t="s">
        <v>29</v>
      </c>
      <c r="U4509" s="12">
        <f>((alpha*(beta^speed))*(speed^ceta))</f>
        <v>0.92881532006770329</v>
      </c>
      <c r="V4509" s="8">
        <f t="shared" si="154"/>
        <v>60</v>
      </c>
    </row>
    <row r="4510" spans="1:22">
      <c r="A4510" s="34" t="s">
        <v>19</v>
      </c>
      <c r="B4510" s="34" t="s">
        <v>69</v>
      </c>
      <c r="C4510" s="5" t="s">
        <v>134</v>
      </c>
      <c r="D4510" s="35" t="s">
        <v>85</v>
      </c>
      <c r="E4510" s="36" t="s">
        <v>18</v>
      </c>
      <c r="F4510" s="37">
        <v>50</v>
      </c>
      <c r="G4510" s="38">
        <v>0.06</v>
      </c>
      <c r="H4510" s="34">
        <v>0.94898820376074389</v>
      </c>
      <c r="I4510" s="35">
        <v>2.8484155202874608</v>
      </c>
      <c r="J4510" s="35">
        <v>1.0063853175230488</v>
      </c>
      <c r="K4510" s="35">
        <v>-0.3961630203054643</v>
      </c>
      <c r="L4510" s="35">
        <v>0</v>
      </c>
      <c r="M4510" s="35">
        <v>0</v>
      </c>
      <c r="N4510" s="35">
        <v>0</v>
      </c>
      <c r="O4510" s="35">
        <v>0</v>
      </c>
      <c r="P4510" s="36">
        <v>12</v>
      </c>
      <c r="Q4510" s="37">
        <v>60</v>
      </c>
      <c r="R4510" s="36">
        <v>0</v>
      </c>
      <c r="S4510" s="39">
        <f t="shared" si="153"/>
        <v>60</v>
      </c>
      <c r="T4510" s="34" t="s">
        <v>29</v>
      </c>
      <c r="U4510" s="12">
        <f>((alpha*(beta^speed))*(speed^ceta))</f>
        <v>0.82418194945776202</v>
      </c>
      <c r="V4510" s="8">
        <f t="shared" si="154"/>
        <v>60</v>
      </c>
    </row>
    <row r="4511" spans="1:22">
      <c r="A4511" s="34" t="s">
        <v>19</v>
      </c>
      <c r="B4511" s="34" t="s">
        <v>69</v>
      </c>
      <c r="C4511" s="5" t="s">
        <v>134</v>
      </c>
      <c r="D4511" s="35" t="s">
        <v>85</v>
      </c>
      <c r="E4511" s="36" t="s">
        <v>17</v>
      </c>
      <c r="F4511" s="37">
        <v>50</v>
      </c>
      <c r="G4511" s="38">
        <v>0.06</v>
      </c>
      <c r="H4511" s="34">
        <v>0.99034339517127634</v>
      </c>
      <c r="I4511" s="35">
        <v>2169.1493860224891</v>
      </c>
      <c r="J4511" s="35">
        <v>1.0052330826007208</v>
      </c>
      <c r="K4511" s="35">
        <v>-0.31247091226286056</v>
      </c>
      <c r="L4511" s="35">
        <v>0</v>
      </c>
      <c r="M4511" s="35">
        <v>0</v>
      </c>
      <c r="N4511" s="35">
        <v>0</v>
      </c>
      <c r="O4511" s="35">
        <v>0</v>
      </c>
      <c r="P4511" s="36">
        <v>12</v>
      </c>
      <c r="Q4511" s="37">
        <v>60</v>
      </c>
      <c r="R4511" s="36">
        <v>0</v>
      </c>
      <c r="S4511" s="39">
        <f t="shared" si="153"/>
        <v>60</v>
      </c>
      <c r="T4511" s="34" t="s">
        <v>29</v>
      </c>
      <c r="U4511" s="12">
        <f>((alpha*(beta^speed))*(speed^ceta))</f>
        <v>825.42058597679124</v>
      </c>
      <c r="V4511" s="8">
        <f t="shared" si="154"/>
        <v>60</v>
      </c>
    </row>
    <row r="4512" spans="1:22">
      <c r="A4512" s="34" t="s">
        <v>19</v>
      </c>
      <c r="B4512" s="34" t="s">
        <v>69</v>
      </c>
      <c r="C4512" s="5" t="s">
        <v>134</v>
      </c>
      <c r="D4512" s="35" t="s">
        <v>85</v>
      </c>
      <c r="E4512" s="36" t="s">
        <v>15</v>
      </c>
      <c r="F4512" s="37">
        <v>100</v>
      </c>
      <c r="G4512" s="38">
        <v>0.06</v>
      </c>
      <c r="H4512" s="34">
        <v>0.97640840641437243</v>
      </c>
      <c r="I4512" s="35">
        <v>-9.6895451501155568E-5</v>
      </c>
      <c r="J4512" s="35">
        <v>9.9353611166313627E-3</v>
      </c>
      <c r="K4512" s="35">
        <v>-0.42233465443011298</v>
      </c>
      <c r="L4512" s="35">
        <v>11.73646243007965</v>
      </c>
      <c r="M4512" s="35">
        <v>0</v>
      </c>
      <c r="N4512" s="35">
        <v>0</v>
      </c>
      <c r="O4512" s="35">
        <v>0</v>
      </c>
      <c r="P4512" s="36">
        <v>12</v>
      </c>
      <c r="Q4512" s="37">
        <v>46</v>
      </c>
      <c r="R4512" s="36">
        <v>14</v>
      </c>
      <c r="S4512" s="39">
        <f t="shared" si="153"/>
        <v>46</v>
      </c>
      <c r="T4512" s="34" t="s">
        <v>51</v>
      </c>
      <c r="U4512" s="12">
        <f>(((alpha*(speed^3))+(beta*(speed^2))+(ceta*speed))+delta)</f>
        <v>3.9008767817699361</v>
      </c>
      <c r="V4512" s="8">
        <f t="shared" si="154"/>
        <v>46</v>
      </c>
    </row>
    <row r="4513" spans="1:22">
      <c r="A4513" s="34" t="s">
        <v>19</v>
      </c>
      <c r="B4513" s="34" t="s">
        <v>69</v>
      </c>
      <c r="C4513" s="5" t="s">
        <v>134</v>
      </c>
      <c r="D4513" s="35" t="s">
        <v>85</v>
      </c>
      <c r="E4513" s="36" t="s">
        <v>16</v>
      </c>
      <c r="F4513" s="37">
        <v>100</v>
      </c>
      <c r="G4513" s="38">
        <v>0.06</v>
      </c>
      <c r="H4513" s="34">
        <v>0.98963361448049225</v>
      </c>
      <c r="I4513" s="35">
        <v>-3.8380055432028949E-4</v>
      </c>
      <c r="J4513" s="35">
        <v>3.9891186966600954E-2</v>
      </c>
      <c r="K4513" s="35">
        <v>-1.4707940585414943</v>
      </c>
      <c r="L4513" s="35">
        <v>55.867591490662988</v>
      </c>
      <c r="M4513" s="35">
        <v>0</v>
      </c>
      <c r="N4513" s="35">
        <v>0</v>
      </c>
      <c r="O4513" s="35">
        <v>0</v>
      </c>
      <c r="P4513" s="36">
        <v>12</v>
      </c>
      <c r="Q4513" s="37">
        <v>46</v>
      </c>
      <c r="R4513" s="36">
        <v>14</v>
      </c>
      <c r="S4513" s="39">
        <f t="shared" si="153"/>
        <v>46</v>
      </c>
      <c r="T4513" s="34" t="s">
        <v>51</v>
      </c>
      <c r="U4513" s="12">
        <f>(((alpha*(speed^3))+(beta*(speed^2))+(ceta*speed))+delta)</f>
        <v>35.263205663762164</v>
      </c>
      <c r="V4513" s="8">
        <f t="shared" si="154"/>
        <v>46</v>
      </c>
    </row>
    <row r="4514" spans="1:22">
      <c r="A4514" s="34" t="s">
        <v>19</v>
      </c>
      <c r="B4514" s="34" t="s">
        <v>69</v>
      </c>
      <c r="C4514" s="5" t="s">
        <v>134</v>
      </c>
      <c r="D4514" s="35" t="s">
        <v>85</v>
      </c>
      <c r="E4514" s="36" t="s">
        <v>14</v>
      </c>
      <c r="F4514" s="37">
        <v>100</v>
      </c>
      <c r="G4514" s="38">
        <v>0.06</v>
      </c>
      <c r="H4514" s="34">
        <v>0.9967345173112242</v>
      </c>
      <c r="I4514" s="35">
        <v>0.4403895670947312</v>
      </c>
      <c r="J4514" s="35">
        <v>7.9386240306800833</v>
      </c>
      <c r="K4514" s="35">
        <v>-0.10500929472850815</v>
      </c>
      <c r="L4514" s="35">
        <v>0</v>
      </c>
      <c r="M4514" s="35">
        <v>0</v>
      </c>
      <c r="N4514" s="35">
        <v>0</v>
      </c>
      <c r="O4514" s="35">
        <v>0</v>
      </c>
      <c r="P4514" s="36">
        <v>12</v>
      </c>
      <c r="Q4514" s="37">
        <v>46</v>
      </c>
      <c r="R4514" s="36">
        <v>13</v>
      </c>
      <c r="S4514" s="39">
        <f t="shared" si="153"/>
        <v>46</v>
      </c>
      <c r="T4514" s="34" t="s">
        <v>50</v>
      </c>
      <c r="U4514" s="12">
        <f>EXP((alpha+(beta/speed))+(ceta*LN(speed)))</f>
        <v>1.2348202557152259</v>
      </c>
      <c r="V4514" s="8">
        <f t="shared" si="154"/>
        <v>46</v>
      </c>
    </row>
    <row r="4515" spans="1:22">
      <c r="A4515" s="34" t="s">
        <v>19</v>
      </c>
      <c r="B4515" s="34" t="s">
        <v>69</v>
      </c>
      <c r="C4515" s="5" t="s">
        <v>134</v>
      </c>
      <c r="D4515" s="35" t="s">
        <v>85</v>
      </c>
      <c r="E4515" s="36" t="s">
        <v>18</v>
      </c>
      <c r="F4515" s="37">
        <v>100</v>
      </c>
      <c r="G4515" s="38">
        <v>0.06</v>
      </c>
      <c r="H4515" s="34">
        <v>0.9622996500370713</v>
      </c>
      <c r="I4515" s="35">
        <v>0.86137249607517574</v>
      </c>
      <c r="J4515" s="35">
        <v>2.1720146219844483</v>
      </c>
      <c r="K4515" s="35">
        <v>0.13791662221021894</v>
      </c>
      <c r="L4515" s="35">
        <v>0.41140059369677678</v>
      </c>
      <c r="M4515" s="35">
        <v>1.5440374878303072E-2</v>
      </c>
      <c r="N4515" s="35">
        <v>0</v>
      </c>
      <c r="O4515" s="35">
        <v>0</v>
      </c>
      <c r="P4515" s="36">
        <v>12</v>
      </c>
      <c r="Q4515" s="37">
        <v>46</v>
      </c>
      <c r="R4515" s="36">
        <v>10</v>
      </c>
      <c r="S4515" s="39">
        <f t="shared" si="153"/>
        <v>46</v>
      </c>
      <c r="T4515" s="34" t="s">
        <v>44</v>
      </c>
      <c r="U4515" s="12">
        <f>(alpha+(beta/(1+EXP((((-1)*ceta)+(delta*LN(speed)))+(epsilon*speed)))))</f>
        <v>1.0885003458487497</v>
      </c>
      <c r="V4515" s="8">
        <f t="shared" si="154"/>
        <v>46</v>
      </c>
    </row>
    <row r="4516" spans="1:22">
      <c r="A4516" s="34" t="s">
        <v>19</v>
      </c>
      <c r="B4516" s="34" t="s">
        <v>69</v>
      </c>
      <c r="C4516" s="5" t="s">
        <v>134</v>
      </c>
      <c r="D4516" s="35" t="s">
        <v>85</v>
      </c>
      <c r="E4516" s="36" t="s">
        <v>17</v>
      </c>
      <c r="F4516" s="37">
        <v>100</v>
      </c>
      <c r="G4516" s="38">
        <v>0.06</v>
      </c>
      <c r="H4516" s="34">
        <v>0.99086482063804582</v>
      </c>
      <c r="I4516" s="35">
        <v>-9.0336921119216537E-3</v>
      </c>
      <c r="J4516" s="35">
        <v>1.0033849034613371</v>
      </c>
      <c r="K4516" s="35">
        <v>-40.106436251565817</v>
      </c>
      <c r="L4516" s="35">
        <v>1684.1074104074094</v>
      </c>
      <c r="M4516" s="35">
        <v>0</v>
      </c>
      <c r="N4516" s="35">
        <v>0</v>
      </c>
      <c r="O4516" s="35">
        <v>0</v>
      </c>
      <c r="P4516" s="36">
        <v>12</v>
      </c>
      <c r="Q4516" s="37">
        <v>46</v>
      </c>
      <c r="R4516" s="36">
        <v>14</v>
      </c>
      <c r="S4516" s="39">
        <f t="shared" si="153"/>
        <v>46</v>
      </c>
      <c r="T4516" s="34" t="s">
        <v>51</v>
      </c>
      <c r="U4516" s="12">
        <f>(((alpha*(speed^3))+(beta*(speed^2))+(ceta*speed))+delta)</f>
        <v>1083.0703431535653</v>
      </c>
      <c r="V4516" s="8">
        <f t="shared" si="154"/>
        <v>46</v>
      </c>
    </row>
    <row r="4517" spans="1:22">
      <c r="A4517" s="34" t="s">
        <v>19</v>
      </c>
      <c r="B4517" s="34" t="s">
        <v>69</v>
      </c>
      <c r="C4517" s="5" t="s">
        <v>135</v>
      </c>
      <c r="D4517" s="35" t="s">
        <v>86</v>
      </c>
      <c r="E4517" s="36" t="s">
        <v>15</v>
      </c>
      <c r="F4517" s="37">
        <v>0</v>
      </c>
      <c r="G4517" s="38">
        <v>0</v>
      </c>
      <c r="H4517" s="34">
        <v>0.97402542004060833</v>
      </c>
      <c r="I4517" s="35">
        <v>34.106110188929755</v>
      </c>
      <c r="J4517" s="35">
        <v>1.0125852196000524</v>
      </c>
      <c r="K4517" s="35">
        <v>-1.0202394939075112</v>
      </c>
      <c r="L4517" s="35">
        <v>0</v>
      </c>
      <c r="M4517" s="35">
        <v>0</v>
      </c>
      <c r="N4517" s="35">
        <v>0</v>
      </c>
      <c r="O4517" s="35">
        <v>0</v>
      </c>
      <c r="P4517" s="36">
        <v>12</v>
      </c>
      <c r="Q4517" s="37">
        <v>86</v>
      </c>
      <c r="R4517" s="36">
        <v>0</v>
      </c>
      <c r="S4517" s="39">
        <f t="shared" si="153"/>
        <v>86</v>
      </c>
      <c r="T4517" s="34" t="s">
        <v>29</v>
      </c>
      <c r="U4517" s="12">
        <f>((alpha*(beta^speed))*(speed^ceta))</f>
        <v>1.0624210808970955</v>
      </c>
      <c r="V4517" s="8">
        <f t="shared" si="154"/>
        <v>86</v>
      </c>
    </row>
    <row r="4518" spans="1:22">
      <c r="A4518" s="34" t="s">
        <v>19</v>
      </c>
      <c r="B4518" s="34" t="s">
        <v>69</v>
      </c>
      <c r="C4518" s="5" t="s">
        <v>135</v>
      </c>
      <c r="D4518" s="35" t="s">
        <v>86</v>
      </c>
      <c r="E4518" s="36" t="s">
        <v>16</v>
      </c>
      <c r="F4518" s="37">
        <v>0</v>
      </c>
      <c r="G4518" s="38">
        <v>0</v>
      </c>
      <c r="H4518" s="34">
        <v>0.98843803304235711</v>
      </c>
      <c r="I4518" s="35">
        <v>98.063145216137542</v>
      </c>
      <c r="J4518" s="35">
        <v>1.0088244624194647</v>
      </c>
      <c r="K4518" s="35">
        <v>-0.78544870066455352</v>
      </c>
      <c r="L4518" s="35">
        <v>0</v>
      </c>
      <c r="M4518" s="35">
        <v>0</v>
      </c>
      <c r="N4518" s="35">
        <v>0</v>
      </c>
      <c r="O4518" s="35">
        <v>0</v>
      </c>
      <c r="P4518" s="36">
        <v>12</v>
      </c>
      <c r="Q4518" s="37">
        <v>86</v>
      </c>
      <c r="R4518" s="36">
        <v>0</v>
      </c>
      <c r="S4518" s="39">
        <f t="shared" si="153"/>
        <v>86</v>
      </c>
      <c r="T4518" s="34" t="s">
        <v>29</v>
      </c>
      <c r="U4518" s="12">
        <f>((alpha*(beta^speed))*(speed^ceta))</f>
        <v>6.312458324909338</v>
      </c>
      <c r="V4518" s="8">
        <f t="shared" si="154"/>
        <v>86</v>
      </c>
    </row>
    <row r="4519" spans="1:22">
      <c r="A4519" s="34" t="s">
        <v>19</v>
      </c>
      <c r="B4519" s="34" t="s">
        <v>69</v>
      </c>
      <c r="C4519" s="5" t="s">
        <v>135</v>
      </c>
      <c r="D4519" s="35" t="s">
        <v>86</v>
      </c>
      <c r="E4519" s="36" t="s">
        <v>14</v>
      </c>
      <c r="F4519" s="37">
        <v>0</v>
      </c>
      <c r="G4519" s="38">
        <v>0</v>
      </c>
      <c r="H4519" s="34">
        <v>0.99658923306738145</v>
      </c>
      <c r="I4519" s="35">
        <v>-0.20451353666994937</v>
      </c>
      <c r="J4519" s="35">
        <v>7.6939666841521148E-2</v>
      </c>
      <c r="K4519" s="35">
        <v>1.3810694854962471</v>
      </c>
      <c r="L4519" s="35">
        <v>0</v>
      </c>
      <c r="M4519" s="35">
        <v>0</v>
      </c>
      <c r="N4519" s="35">
        <v>0</v>
      </c>
      <c r="O4519" s="35">
        <v>0</v>
      </c>
      <c r="P4519" s="36">
        <v>12</v>
      </c>
      <c r="Q4519" s="37">
        <v>86</v>
      </c>
      <c r="R4519" s="36">
        <v>2</v>
      </c>
      <c r="S4519" s="39">
        <f t="shared" si="153"/>
        <v>86</v>
      </c>
      <c r="T4519" s="34" t="s">
        <v>31</v>
      </c>
      <c r="U4519" s="12">
        <f>((alpha+(beta*speed))^((-1)/ceta))</f>
        <v>0.2604116037292481</v>
      </c>
      <c r="V4519" s="8">
        <f t="shared" si="154"/>
        <v>86</v>
      </c>
    </row>
    <row r="4520" spans="1:22">
      <c r="A4520" s="34" t="s">
        <v>19</v>
      </c>
      <c r="B4520" s="34" t="s">
        <v>69</v>
      </c>
      <c r="C4520" s="5" t="s">
        <v>135</v>
      </c>
      <c r="D4520" s="35" t="s">
        <v>86</v>
      </c>
      <c r="E4520" s="36" t="s">
        <v>18</v>
      </c>
      <c r="F4520" s="37">
        <v>0</v>
      </c>
      <c r="G4520" s="38">
        <v>0</v>
      </c>
      <c r="H4520" s="34">
        <v>0.97003915324484924</v>
      </c>
      <c r="I4520" s="35">
        <v>0.6324100975079131</v>
      </c>
      <c r="J4520" s="35">
        <v>0.25294001290024926</v>
      </c>
      <c r="K4520" s="35">
        <v>-1.9945625481779033E-3</v>
      </c>
      <c r="L4520" s="35">
        <v>0</v>
      </c>
      <c r="M4520" s="35">
        <v>0</v>
      </c>
      <c r="N4520" s="35">
        <v>0</v>
      </c>
      <c r="O4520" s="35">
        <v>0</v>
      </c>
      <c r="P4520" s="36">
        <v>12</v>
      </c>
      <c r="Q4520" s="37">
        <v>86</v>
      </c>
      <c r="R4520" s="36">
        <v>5</v>
      </c>
      <c r="S4520" s="39">
        <f t="shared" si="153"/>
        <v>86</v>
      </c>
      <c r="T4520" s="34" t="s">
        <v>36</v>
      </c>
      <c r="U4520" s="12">
        <f>(1/(((ceta*(speed^2))+(beta*speed))+alpha))</f>
        <v>0.13100207970002362</v>
      </c>
      <c r="V4520" s="8">
        <f t="shared" si="154"/>
        <v>86</v>
      </c>
    </row>
    <row r="4521" spans="1:22">
      <c r="A4521" s="34" t="s">
        <v>19</v>
      </c>
      <c r="B4521" s="34" t="s">
        <v>69</v>
      </c>
      <c r="C4521" s="5" t="s">
        <v>135</v>
      </c>
      <c r="D4521" s="35" t="s">
        <v>86</v>
      </c>
      <c r="E4521" s="36" t="s">
        <v>17</v>
      </c>
      <c r="F4521" s="37">
        <v>0</v>
      </c>
      <c r="G4521" s="38">
        <v>0</v>
      </c>
      <c r="H4521" s="34">
        <v>0.98926708934157226</v>
      </c>
      <c r="I4521" s="35">
        <v>2977.9327229954024</v>
      </c>
      <c r="J4521" s="35">
        <v>1.0092894618637065</v>
      </c>
      <c r="K4521" s="35">
        <v>-0.82018934352404194</v>
      </c>
      <c r="L4521" s="35">
        <v>0</v>
      </c>
      <c r="M4521" s="35">
        <v>0</v>
      </c>
      <c r="N4521" s="35">
        <v>0</v>
      </c>
      <c r="O4521" s="35">
        <v>0</v>
      </c>
      <c r="P4521" s="36">
        <v>12</v>
      </c>
      <c r="Q4521" s="37">
        <v>86</v>
      </c>
      <c r="R4521" s="36">
        <v>0</v>
      </c>
      <c r="S4521" s="39">
        <f t="shared" si="153"/>
        <v>86</v>
      </c>
      <c r="T4521" s="34" t="s">
        <v>29</v>
      </c>
      <c r="U4521" s="12">
        <f>((alpha*(beta^speed))*(speed^ceta))</f>
        <v>170.84937695697377</v>
      </c>
      <c r="V4521" s="8">
        <f t="shared" si="154"/>
        <v>86</v>
      </c>
    </row>
    <row r="4522" spans="1:22">
      <c r="A4522" s="34" t="s">
        <v>19</v>
      </c>
      <c r="B4522" s="34" t="s">
        <v>69</v>
      </c>
      <c r="C4522" s="5" t="s">
        <v>135</v>
      </c>
      <c r="D4522" s="35" t="s">
        <v>86</v>
      </c>
      <c r="E4522" s="36" t="s">
        <v>15</v>
      </c>
      <c r="F4522" s="37">
        <v>50</v>
      </c>
      <c r="G4522" s="38">
        <v>0</v>
      </c>
      <c r="H4522" s="34">
        <v>0.91891141205434923</v>
      </c>
      <c r="I4522" s="35">
        <v>-1.047843044863281E-5</v>
      </c>
      <c r="J4522" s="35">
        <v>2.2554586501350063E-3</v>
      </c>
      <c r="K4522" s="35">
        <v>-0.1551373400456672</v>
      </c>
      <c r="L4522" s="35">
        <v>4.7984146636477414</v>
      </c>
      <c r="M4522" s="35">
        <v>0</v>
      </c>
      <c r="N4522" s="35">
        <v>0</v>
      </c>
      <c r="O4522" s="35">
        <v>0</v>
      </c>
      <c r="P4522" s="36">
        <v>12</v>
      </c>
      <c r="Q4522" s="37">
        <v>86</v>
      </c>
      <c r="R4522" s="36">
        <v>14</v>
      </c>
      <c r="S4522" s="39">
        <f t="shared" si="153"/>
        <v>86</v>
      </c>
      <c r="T4522" s="34" t="s">
        <v>51</v>
      </c>
      <c r="U4522" s="12">
        <f>(((alpha*(speed^3))+(beta*(speed^2))+(ceta*speed))+delta)</f>
        <v>1.4731070386832803</v>
      </c>
      <c r="V4522" s="8">
        <f t="shared" si="154"/>
        <v>86</v>
      </c>
    </row>
    <row r="4523" spans="1:22">
      <c r="A4523" s="34" t="s">
        <v>19</v>
      </c>
      <c r="B4523" s="34" t="s">
        <v>69</v>
      </c>
      <c r="C4523" s="5" t="s">
        <v>135</v>
      </c>
      <c r="D4523" s="35" t="s">
        <v>86</v>
      </c>
      <c r="E4523" s="36" t="s">
        <v>16</v>
      </c>
      <c r="F4523" s="37">
        <v>50</v>
      </c>
      <c r="G4523" s="38">
        <v>0</v>
      </c>
      <c r="H4523" s="34">
        <v>0.97999701063323885</v>
      </c>
      <c r="I4523" s="35">
        <v>83.237098882254699</v>
      </c>
      <c r="J4523" s="35">
        <v>1.0047493896036594</v>
      </c>
      <c r="K4523" s="35">
        <v>-0.64618974901472026</v>
      </c>
      <c r="L4523" s="35">
        <v>0</v>
      </c>
      <c r="M4523" s="35">
        <v>0</v>
      </c>
      <c r="N4523" s="35">
        <v>0</v>
      </c>
      <c r="O4523" s="35">
        <v>0</v>
      </c>
      <c r="P4523" s="36">
        <v>12</v>
      </c>
      <c r="Q4523" s="37">
        <v>86</v>
      </c>
      <c r="R4523" s="36">
        <v>0</v>
      </c>
      <c r="S4523" s="39">
        <f t="shared" si="153"/>
        <v>86</v>
      </c>
      <c r="T4523" s="34" t="s">
        <v>29</v>
      </c>
      <c r="U4523" s="12">
        <f>((alpha*(beta^speed))*(speed^ceta))</f>
        <v>7.0344549805306036</v>
      </c>
      <c r="V4523" s="8">
        <f t="shared" si="154"/>
        <v>86</v>
      </c>
    </row>
    <row r="4524" spans="1:22">
      <c r="A4524" s="34" t="s">
        <v>19</v>
      </c>
      <c r="B4524" s="34" t="s">
        <v>69</v>
      </c>
      <c r="C4524" s="5" t="s">
        <v>135</v>
      </c>
      <c r="D4524" s="35" t="s">
        <v>86</v>
      </c>
      <c r="E4524" s="36" t="s">
        <v>14</v>
      </c>
      <c r="F4524" s="37">
        <v>50</v>
      </c>
      <c r="G4524" s="38">
        <v>0</v>
      </c>
      <c r="H4524" s="34">
        <v>0.99610824214376348</v>
      </c>
      <c r="I4524" s="35">
        <v>-0.22546517595141302</v>
      </c>
      <c r="J4524" s="35">
        <v>8.0207921517006689E-2</v>
      </c>
      <c r="K4524" s="35">
        <v>1.362787596686833</v>
      </c>
      <c r="L4524" s="35">
        <v>0</v>
      </c>
      <c r="M4524" s="35">
        <v>0</v>
      </c>
      <c r="N4524" s="35">
        <v>0</v>
      </c>
      <c r="O4524" s="35">
        <v>0</v>
      </c>
      <c r="P4524" s="36">
        <v>12</v>
      </c>
      <c r="Q4524" s="37">
        <v>86</v>
      </c>
      <c r="R4524" s="36">
        <v>2</v>
      </c>
      <c r="S4524" s="39">
        <f t="shared" si="153"/>
        <v>86</v>
      </c>
      <c r="T4524" s="34" t="s">
        <v>31</v>
      </c>
      <c r="U4524" s="12">
        <f>((alpha+(beta*speed))^((-1)/ceta))</f>
        <v>0.2483986523570281</v>
      </c>
      <c r="V4524" s="8">
        <f t="shared" si="154"/>
        <v>86</v>
      </c>
    </row>
    <row r="4525" spans="1:22">
      <c r="A4525" s="34" t="s">
        <v>19</v>
      </c>
      <c r="B4525" s="34" t="s">
        <v>69</v>
      </c>
      <c r="C4525" s="5" t="s">
        <v>135</v>
      </c>
      <c r="D4525" s="35" t="s">
        <v>86</v>
      </c>
      <c r="E4525" s="36" t="s">
        <v>18</v>
      </c>
      <c r="F4525" s="37">
        <v>50</v>
      </c>
      <c r="G4525" s="38">
        <v>0</v>
      </c>
      <c r="H4525" s="34">
        <v>0.904084109424247</v>
      </c>
      <c r="I4525" s="35">
        <v>-6.1025906702249928E-7</v>
      </c>
      <c r="J4525" s="35">
        <v>1.6036362410409269E-4</v>
      </c>
      <c r="K4525" s="35">
        <v>-1.2477479803930332E-2</v>
      </c>
      <c r="L4525" s="35">
        <v>0.45142057528135171</v>
      </c>
      <c r="M4525" s="35">
        <v>0</v>
      </c>
      <c r="N4525" s="35">
        <v>0</v>
      </c>
      <c r="O4525" s="35">
        <v>0</v>
      </c>
      <c r="P4525" s="36">
        <v>12</v>
      </c>
      <c r="Q4525" s="37">
        <v>86</v>
      </c>
      <c r="R4525" s="36">
        <v>14</v>
      </c>
      <c r="S4525" s="39">
        <f t="shared" si="153"/>
        <v>86</v>
      </c>
      <c r="T4525" s="34" t="s">
        <v>51</v>
      </c>
      <c r="U4525" s="12">
        <f>(((alpha*(speed^3))+(beta*(speed^2))+(ceta*speed))+delta)</f>
        <v>0.17624773488314993</v>
      </c>
      <c r="V4525" s="8">
        <f t="shared" si="154"/>
        <v>86</v>
      </c>
    </row>
    <row r="4526" spans="1:22">
      <c r="A4526" s="34" t="s">
        <v>19</v>
      </c>
      <c r="B4526" s="34" t="s">
        <v>69</v>
      </c>
      <c r="C4526" s="5" t="s">
        <v>135</v>
      </c>
      <c r="D4526" s="35" t="s">
        <v>86</v>
      </c>
      <c r="E4526" s="36" t="s">
        <v>17</v>
      </c>
      <c r="F4526" s="37">
        <v>50</v>
      </c>
      <c r="G4526" s="38">
        <v>0</v>
      </c>
      <c r="H4526" s="34">
        <v>0.98003941131659411</v>
      </c>
      <c r="I4526" s="35">
        <v>2529.9224375292956</v>
      </c>
      <c r="J4526" s="35">
        <v>1.0054019375439507</v>
      </c>
      <c r="K4526" s="35">
        <v>-0.67528545265010476</v>
      </c>
      <c r="L4526" s="35">
        <v>0</v>
      </c>
      <c r="M4526" s="35">
        <v>0</v>
      </c>
      <c r="N4526" s="35">
        <v>0</v>
      </c>
      <c r="O4526" s="35">
        <v>0</v>
      </c>
      <c r="P4526" s="36">
        <v>12</v>
      </c>
      <c r="Q4526" s="37">
        <v>86</v>
      </c>
      <c r="R4526" s="36">
        <v>0</v>
      </c>
      <c r="S4526" s="39">
        <f t="shared" si="153"/>
        <v>86</v>
      </c>
      <c r="T4526" s="34" t="s">
        <v>29</v>
      </c>
      <c r="U4526" s="12">
        <f>((alpha*(beta^speed))*(speed^ceta))</f>
        <v>198.60230213463382</v>
      </c>
      <c r="V4526" s="8">
        <f t="shared" si="154"/>
        <v>86</v>
      </c>
    </row>
    <row r="4527" spans="1:22">
      <c r="A4527" s="34" t="s">
        <v>19</v>
      </c>
      <c r="B4527" s="34" t="s">
        <v>69</v>
      </c>
      <c r="C4527" s="5" t="s">
        <v>135</v>
      </c>
      <c r="D4527" s="35" t="s">
        <v>86</v>
      </c>
      <c r="E4527" s="36" t="s">
        <v>15</v>
      </c>
      <c r="F4527" s="37">
        <v>100</v>
      </c>
      <c r="G4527" s="38">
        <v>0</v>
      </c>
      <c r="H4527" s="34">
        <v>0.86499093134868499</v>
      </c>
      <c r="I4527" s="35">
        <v>1.6269788091993715</v>
      </c>
      <c r="J4527" s="35">
        <v>2.043913361067982</v>
      </c>
      <c r="K4527" s="35">
        <v>0.31039801834422048</v>
      </c>
      <c r="L4527" s="35">
        <v>-2.0379709607583498</v>
      </c>
      <c r="M4527" s="35">
        <v>0.25450149654985582</v>
      </c>
      <c r="N4527" s="35">
        <v>0</v>
      </c>
      <c r="O4527" s="35">
        <v>0</v>
      </c>
      <c r="P4527" s="36">
        <v>12</v>
      </c>
      <c r="Q4527" s="37">
        <v>86</v>
      </c>
      <c r="R4527" s="36">
        <v>10</v>
      </c>
      <c r="S4527" s="39">
        <f t="shared" si="153"/>
        <v>86</v>
      </c>
      <c r="T4527" s="34" t="s">
        <v>44</v>
      </c>
      <c r="U4527" s="12">
        <f>(alpha+(beta/(1+EXP((((-1)*ceta)+(delta*LN(speed)))+(epsilon*speed)))))</f>
        <v>1.6269864345085194</v>
      </c>
      <c r="V4527" s="8">
        <f t="shared" si="154"/>
        <v>86</v>
      </c>
    </row>
    <row r="4528" spans="1:22">
      <c r="A4528" s="34" t="s">
        <v>19</v>
      </c>
      <c r="B4528" s="34" t="s">
        <v>69</v>
      </c>
      <c r="C4528" s="5" t="s">
        <v>135</v>
      </c>
      <c r="D4528" s="35" t="s">
        <v>86</v>
      </c>
      <c r="E4528" s="36" t="s">
        <v>16</v>
      </c>
      <c r="F4528" s="37">
        <v>100</v>
      </c>
      <c r="G4528" s="38">
        <v>0</v>
      </c>
      <c r="H4528" s="34">
        <v>0.97486074213383955</v>
      </c>
      <c r="I4528" s="35">
        <v>77.139211435221739</v>
      </c>
      <c r="J4528" s="35">
        <v>1.0017894157389904</v>
      </c>
      <c r="K4528" s="35">
        <v>-0.55416577913708387</v>
      </c>
      <c r="L4528" s="35">
        <v>0</v>
      </c>
      <c r="M4528" s="35">
        <v>0</v>
      </c>
      <c r="N4528" s="35">
        <v>0</v>
      </c>
      <c r="O4528" s="35">
        <v>0</v>
      </c>
      <c r="P4528" s="36">
        <v>12</v>
      </c>
      <c r="Q4528" s="37">
        <v>86</v>
      </c>
      <c r="R4528" s="36">
        <v>0</v>
      </c>
      <c r="S4528" s="39">
        <f t="shared" si="153"/>
        <v>86</v>
      </c>
      <c r="T4528" s="34" t="s">
        <v>29</v>
      </c>
      <c r="U4528" s="12">
        <f>((alpha*(beta^speed))*(speed^ceta))</f>
        <v>7.6210726038246195</v>
      </c>
      <c r="V4528" s="8">
        <f t="shared" si="154"/>
        <v>86</v>
      </c>
    </row>
    <row r="4529" spans="1:22">
      <c r="A4529" s="34" t="s">
        <v>19</v>
      </c>
      <c r="B4529" s="34" t="s">
        <v>69</v>
      </c>
      <c r="C4529" s="5" t="s">
        <v>135</v>
      </c>
      <c r="D4529" s="35" t="s">
        <v>86</v>
      </c>
      <c r="E4529" s="36" t="s">
        <v>14</v>
      </c>
      <c r="F4529" s="37">
        <v>100</v>
      </c>
      <c r="G4529" s="38">
        <v>0</v>
      </c>
      <c r="H4529" s="34">
        <v>0.99584561028714302</v>
      </c>
      <c r="I4529" s="35">
        <v>-0.2790971990442655</v>
      </c>
      <c r="J4529" s="35">
        <v>8.5065248502731505E-2</v>
      </c>
      <c r="K4529" s="35">
        <v>1.3961979577898256</v>
      </c>
      <c r="L4529" s="35">
        <v>0</v>
      </c>
      <c r="M4529" s="35">
        <v>0</v>
      </c>
      <c r="N4529" s="35">
        <v>0</v>
      </c>
      <c r="O4529" s="35">
        <v>0</v>
      </c>
      <c r="P4529" s="36">
        <v>12</v>
      </c>
      <c r="Q4529" s="37">
        <v>86</v>
      </c>
      <c r="R4529" s="36">
        <v>2</v>
      </c>
      <c r="S4529" s="39">
        <f t="shared" si="153"/>
        <v>86</v>
      </c>
      <c r="T4529" s="34" t="s">
        <v>31</v>
      </c>
      <c r="U4529" s="12">
        <f>((alpha+(beta*speed))^((-1)/ceta))</f>
        <v>0.24722728532936619</v>
      </c>
      <c r="V4529" s="8">
        <f t="shared" si="154"/>
        <v>86</v>
      </c>
    </row>
    <row r="4530" spans="1:22">
      <c r="A4530" s="34" t="s">
        <v>19</v>
      </c>
      <c r="B4530" s="34" t="s">
        <v>69</v>
      </c>
      <c r="C4530" s="5" t="s">
        <v>135</v>
      </c>
      <c r="D4530" s="35" t="s">
        <v>86</v>
      </c>
      <c r="E4530" s="36" t="s">
        <v>18</v>
      </c>
      <c r="F4530" s="37">
        <v>100</v>
      </c>
      <c r="G4530" s="38">
        <v>0</v>
      </c>
      <c r="H4530" s="34">
        <v>0.83021374986075736</v>
      </c>
      <c r="I4530" s="35">
        <v>-4.2349661283059902E-7</v>
      </c>
      <c r="J4530" s="35">
        <v>1.4298170805592046E-4</v>
      </c>
      <c r="K4530" s="35">
        <v>-1.2555737927414806E-2</v>
      </c>
      <c r="L4530" s="35">
        <v>0.51190980147005138</v>
      </c>
      <c r="M4530" s="35">
        <v>0</v>
      </c>
      <c r="N4530" s="35">
        <v>0</v>
      </c>
      <c r="O4530" s="35">
        <v>0</v>
      </c>
      <c r="P4530" s="36">
        <v>12</v>
      </c>
      <c r="Q4530" s="37">
        <v>86</v>
      </c>
      <c r="R4530" s="36">
        <v>14</v>
      </c>
      <c r="S4530" s="39">
        <f t="shared" si="153"/>
        <v>86</v>
      </c>
      <c r="T4530" s="34" t="s">
        <v>51</v>
      </c>
      <c r="U4530" s="12">
        <f>(((alpha*(speed^3))+(beta*(speed^2))+(ceta*speed))+delta)</f>
        <v>0.2202414909233863</v>
      </c>
      <c r="V4530" s="8">
        <f t="shared" si="154"/>
        <v>86</v>
      </c>
    </row>
    <row r="4531" spans="1:22">
      <c r="A4531" s="34" t="s">
        <v>19</v>
      </c>
      <c r="B4531" s="34" t="s">
        <v>69</v>
      </c>
      <c r="C4531" s="5" t="s">
        <v>135</v>
      </c>
      <c r="D4531" s="35" t="s">
        <v>86</v>
      </c>
      <c r="E4531" s="36" t="s">
        <v>17</v>
      </c>
      <c r="F4531" s="37">
        <v>100</v>
      </c>
      <c r="G4531" s="38">
        <v>0</v>
      </c>
      <c r="H4531" s="34">
        <v>0.96986359184469562</v>
      </c>
      <c r="I4531" s="35">
        <v>-1.6789503816723411E-3</v>
      </c>
      <c r="J4531" s="35">
        <v>0.33357618466062289</v>
      </c>
      <c r="K4531" s="35">
        <v>-22.910077996086741</v>
      </c>
      <c r="L4531" s="35">
        <v>793.13636404637077</v>
      </c>
      <c r="M4531" s="35">
        <v>0</v>
      </c>
      <c r="N4531" s="35">
        <v>0</v>
      </c>
      <c r="O4531" s="35">
        <v>0</v>
      </c>
      <c r="P4531" s="36">
        <v>12</v>
      </c>
      <c r="Q4531" s="37">
        <v>86</v>
      </c>
      <c r="R4531" s="36">
        <v>14</v>
      </c>
      <c r="S4531" s="39">
        <f t="shared" si="153"/>
        <v>86</v>
      </c>
      <c r="T4531" s="34" t="s">
        <v>51</v>
      </c>
      <c r="U4531" s="12">
        <f>(((alpha*(speed^3))+(beta*(speed^2))+(ceta*speed))+delta)</f>
        <v>222.09265416789549</v>
      </c>
      <c r="V4531" s="8">
        <f t="shared" si="154"/>
        <v>86</v>
      </c>
    </row>
    <row r="4532" spans="1:22">
      <c r="A4532" s="34" t="s">
        <v>19</v>
      </c>
      <c r="B4532" s="34" t="s">
        <v>69</v>
      </c>
      <c r="C4532" s="5" t="s">
        <v>135</v>
      </c>
      <c r="D4532" s="35" t="s">
        <v>86</v>
      </c>
      <c r="E4532" s="36" t="s">
        <v>15</v>
      </c>
      <c r="F4532" s="37">
        <v>0</v>
      </c>
      <c r="G4532" s="38">
        <v>-0.06</v>
      </c>
      <c r="H4532" s="34">
        <v>0.99131537634293865</v>
      </c>
      <c r="I4532" s="35">
        <v>20.216902574184914</v>
      </c>
      <c r="J4532" s="35">
        <v>0.98305143335030809</v>
      </c>
      <c r="K4532" s="35">
        <v>-0.86160545250717391</v>
      </c>
      <c r="L4532" s="35">
        <v>0</v>
      </c>
      <c r="M4532" s="35">
        <v>0</v>
      </c>
      <c r="N4532" s="35">
        <v>0</v>
      </c>
      <c r="O4532" s="35">
        <v>0</v>
      </c>
      <c r="P4532" s="36">
        <v>12</v>
      </c>
      <c r="Q4532" s="37">
        <v>86</v>
      </c>
      <c r="R4532" s="36">
        <v>0</v>
      </c>
      <c r="S4532" s="39">
        <f t="shared" si="153"/>
        <v>86</v>
      </c>
      <c r="T4532" s="34" t="s">
        <v>29</v>
      </c>
      <c r="U4532" s="12">
        <f>((alpha*(beta^speed))*(speed^ceta))</f>
        <v>0.10011448322110353</v>
      </c>
      <c r="V4532" s="8">
        <f t="shared" si="154"/>
        <v>86</v>
      </c>
    </row>
    <row r="4533" spans="1:22">
      <c r="A4533" s="34" t="s">
        <v>19</v>
      </c>
      <c r="B4533" s="34" t="s">
        <v>69</v>
      </c>
      <c r="C4533" s="5" t="s">
        <v>135</v>
      </c>
      <c r="D4533" s="35" t="s">
        <v>86</v>
      </c>
      <c r="E4533" s="36" t="s">
        <v>16</v>
      </c>
      <c r="F4533" s="37">
        <v>0</v>
      </c>
      <c r="G4533" s="38">
        <v>-0.06</v>
      </c>
      <c r="H4533" s="34">
        <v>0.99158243984925221</v>
      </c>
      <c r="I4533" s="35">
        <v>-8.8612100781447573E-2</v>
      </c>
      <c r="J4533" s="35">
        <v>92.763328135309138</v>
      </c>
      <c r="K4533" s="35">
        <v>0.37817025331145898</v>
      </c>
      <c r="L4533" s="35">
        <v>1.0486712911265643</v>
      </c>
      <c r="M4533" s="35">
        <v>1.4707962598491043E-2</v>
      </c>
      <c r="N4533" s="35">
        <v>0</v>
      </c>
      <c r="O4533" s="35">
        <v>0</v>
      </c>
      <c r="P4533" s="36">
        <v>12</v>
      </c>
      <c r="Q4533" s="37">
        <v>86</v>
      </c>
      <c r="R4533" s="36">
        <v>10</v>
      </c>
      <c r="S4533" s="39">
        <f t="shared" si="153"/>
        <v>86</v>
      </c>
      <c r="T4533" s="34" t="s">
        <v>44</v>
      </c>
      <c r="U4533" s="12">
        <f>(alpha+(beta/(1+EXP((((-1)*ceta)+(delta*LN(speed)))+(epsilon*speed)))))</f>
        <v>0.26780312275981111</v>
      </c>
      <c r="V4533" s="8">
        <f t="shared" si="154"/>
        <v>86</v>
      </c>
    </row>
    <row r="4534" spans="1:22">
      <c r="A4534" s="34" t="s">
        <v>19</v>
      </c>
      <c r="B4534" s="34" t="s">
        <v>69</v>
      </c>
      <c r="C4534" s="5" t="s">
        <v>135</v>
      </c>
      <c r="D4534" s="35" t="s">
        <v>86</v>
      </c>
      <c r="E4534" s="36" t="s">
        <v>14</v>
      </c>
      <c r="F4534" s="37">
        <v>0</v>
      </c>
      <c r="G4534" s="38">
        <v>-0.06</v>
      </c>
      <c r="H4534" s="34">
        <v>0.99738003803959752</v>
      </c>
      <c r="I4534" s="35">
        <v>10.615803145242388</v>
      </c>
      <c r="J4534" s="35">
        <v>0.99159635090954223</v>
      </c>
      <c r="K4534" s="35">
        <v>-0.94499565792739137</v>
      </c>
      <c r="L4534" s="35">
        <v>0</v>
      </c>
      <c r="M4534" s="35">
        <v>0</v>
      </c>
      <c r="N4534" s="35">
        <v>0</v>
      </c>
      <c r="O4534" s="35">
        <v>0</v>
      </c>
      <c r="P4534" s="36">
        <v>12</v>
      </c>
      <c r="Q4534" s="37">
        <v>86</v>
      </c>
      <c r="R4534" s="36">
        <v>0</v>
      </c>
      <c r="S4534" s="39">
        <f t="shared" si="153"/>
        <v>86</v>
      </c>
      <c r="T4534" s="34" t="s">
        <v>29</v>
      </c>
      <c r="U4534" s="12">
        <f>((alpha*(beta^speed))*(speed^ceta))</f>
        <v>7.6324387932051707E-2</v>
      </c>
      <c r="V4534" s="8">
        <f t="shared" si="154"/>
        <v>86</v>
      </c>
    </row>
    <row r="4535" spans="1:22">
      <c r="A4535" s="34" t="s">
        <v>19</v>
      </c>
      <c r="B4535" s="34" t="s">
        <v>69</v>
      </c>
      <c r="C4535" s="5" t="s">
        <v>135</v>
      </c>
      <c r="D4535" s="35" t="s">
        <v>86</v>
      </c>
      <c r="E4535" s="36" t="s">
        <v>18</v>
      </c>
      <c r="F4535" s="37">
        <v>0</v>
      </c>
      <c r="G4535" s="38">
        <v>-0.06</v>
      </c>
      <c r="H4535" s="34">
        <v>0.99285284647538419</v>
      </c>
      <c r="I4535" s="35">
        <v>1.4634470883662951</v>
      </c>
      <c r="J4535" s="35">
        <v>0.99401737153947323</v>
      </c>
      <c r="K4535" s="35">
        <v>-0.76388998553623344</v>
      </c>
      <c r="L4535" s="35">
        <v>0</v>
      </c>
      <c r="M4535" s="35">
        <v>0</v>
      </c>
      <c r="N4535" s="35">
        <v>0</v>
      </c>
      <c r="O4535" s="35">
        <v>0</v>
      </c>
      <c r="P4535" s="36">
        <v>12</v>
      </c>
      <c r="Q4535" s="37">
        <v>86</v>
      </c>
      <c r="R4535" s="36">
        <v>0</v>
      </c>
      <c r="S4535" s="39">
        <f t="shared" si="153"/>
        <v>86</v>
      </c>
      <c r="T4535" s="34" t="s">
        <v>29</v>
      </c>
      <c r="U4535" s="12">
        <f>((alpha*(beta^speed))*(speed^ceta))</f>
        <v>2.9074671404220463E-2</v>
      </c>
      <c r="V4535" s="8">
        <f t="shared" si="154"/>
        <v>86</v>
      </c>
    </row>
    <row r="4536" spans="1:22">
      <c r="A4536" s="34" t="s">
        <v>19</v>
      </c>
      <c r="B4536" s="34" t="s">
        <v>69</v>
      </c>
      <c r="C4536" s="5" t="s">
        <v>135</v>
      </c>
      <c r="D4536" s="35" t="s">
        <v>86</v>
      </c>
      <c r="E4536" s="36" t="s">
        <v>17</v>
      </c>
      <c r="F4536" s="37">
        <v>0</v>
      </c>
      <c r="G4536" s="38">
        <v>-0.06</v>
      </c>
      <c r="H4536" s="34">
        <v>0.98933199058478294</v>
      </c>
      <c r="I4536" s="35">
        <v>1841.7470956912832</v>
      </c>
      <c r="J4536" s="35">
        <v>0.97176063990283457</v>
      </c>
      <c r="K4536" s="35">
        <v>-0.73042560053117001</v>
      </c>
      <c r="L4536" s="35">
        <v>0</v>
      </c>
      <c r="M4536" s="35">
        <v>0</v>
      </c>
      <c r="N4536" s="35">
        <v>0</v>
      </c>
      <c r="O4536" s="35">
        <v>0</v>
      </c>
      <c r="P4536" s="36">
        <v>12</v>
      </c>
      <c r="Q4536" s="37">
        <v>86</v>
      </c>
      <c r="R4536" s="36">
        <v>0</v>
      </c>
      <c r="S4536" s="39">
        <f t="shared" si="153"/>
        <v>86</v>
      </c>
      <c r="T4536" s="34" t="s">
        <v>29</v>
      </c>
      <c r="U4536" s="12">
        <f>((alpha*(beta^speed))*(speed^ceta))</f>
        <v>6.0579123372470205</v>
      </c>
      <c r="V4536" s="8">
        <f t="shared" si="154"/>
        <v>86</v>
      </c>
    </row>
    <row r="4537" spans="1:22">
      <c r="A4537" s="34" t="s">
        <v>19</v>
      </c>
      <c r="B4537" s="34" t="s">
        <v>69</v>
      </c>
      <c r="C4537" s="5" t="s">
        <v>135</v>
      </c>
      <c r="D4537" s="35" t="s">
        <v>86</v>
      </c>
      <c r="E4537" s="36" t="s">
        <v>15</v>
      </c>
      <c r="F4537" s="37">
        <v>50</v>
      </c>
      <c r="G4537" s="38">
        <v>-0.06</v>
      </c>
      <c r="H4537" s="34">
        <v>0.98634588735586226</v>
      </c>
      <c r="I4537" s="35">
        <v>5.2557731586390093E-2</v>
      </c>
      <c r="J4537" s="35">
        <v>15.099153068403872</v>
      </c>
      <c r="K4537" s="35">
        <v>5.6380466955266717E-2</v>
      </c>
      <c r="L4537" s="35">
        <v>0.66153676699392616</v>
      </c>
      <c r="M4537" s="35">
        <v>3.1992071932015934E-2</v>
      </c>
      <c r="N4537" s="35">
        <v>0</v>
      </c>
      <c r="O4537" s="35">
        <v>0</v>
      </c>
      <c r="P4537" s="36">
        <v>12</v>
      </c>
      <c r="Q4537" s="37">
        <v>86</v>
      </c>
      <c r="R4537" s="36">
        <v>10</v>
      </c>
      <c r="S4537" s="39">
        <f t="shared" si="153"/>
        <v>86</v>
      </c>
      <c r="T4537" s="34" t="s">
        <v>44</v>
      </c>
      <c r="U4537" s="12">
        <f>(alpha+(beta/(1+EXP((((-1)*ceta)+(delta*LN(speed)))+(epsilon*speed)))))</f>
        <v>0.1059251798540746</v>
      </c>
      <c r="V4537" s="8">
        <f t="shared" si="154"/>
        <v>86</v>
      </c>
    </row>
    <row r="4538" spans="1:22">
      <c r="A4538" s="34" t="s">
        <v>19</v>
      </c>
      <c r="B4538" s="34" t="s">
        <v>69</v>
      </c>
      <c r="C4538" s="5" t="s">
        <v>135</v>
      </c>
      <c r="D4538" s="35" t="s">
        <v>86</v>
      </c>
      <c r="E4538" s="36" t="s">
        <v>16</v>
      </c>
      <c r="F4538" s="37">
        <v>50</v>
      </c>
      <c r="G4538" s="38">
        <v>-0.06</v>
      </c>
      <c r="H4538" s="34">
        <v>0.98760073353552669</v>
      </c>
      <c r="I4538" s="35">
        <v>66.746532959991598</v>
      </c>
      <c r="J4538" s="35">
        <v>0.97665394019919016</v>
      </c>
      <c r="K4538" s="35">
        <v>-0.79171636641163923</v>
      </c>
      <c r="L4538" s="35">
        <v>0</v>
      </c>
      <c r="M4538" s="35">
        <v>0</v>
      </c>
      <c r="N4538" s="35">
        <v>0</v>
      </c>
      <c r="O4538" s="35">
        <v>0</v>
      </c>
      <c r="P4538" s="36">
        <v>12</v>
      </c>
      <c r="Q4538" s="37">
        <v>86</v>
      </c>
      <c r="R4538" s="36">
        <v>0</v>
      </c>
      <c r="S4538" s="39">
        <f t="shared" si="153"/>
        <v>86</v>
      </c>
      <c r="T4538" s="34" t="s">
        <v>29</v>
      </c>
      <c r="U4538" s="12">
        <f>((alpha*(beta^speed))*(speed^ceta))</f>
        <v>0.25736849786324517</v>
      </c>
      <c r="V4538" s="8">
        <f t="shared" si="154"/>
        <v>86</v>
      </c>
    </row>
    <row r="4539" spans="1:22">
      <c r="A4539" s="34" t="s">
        <v>19</v>
      </c>
      <c r="B4539" s="34" t="s">
        <v>69</v>
      </c>
      <c r="C4539" s="5" t="s">
        <v>135</v>
      </c>
      <c r="D4539" s="35" t="s">
        <v>86</v>
      </c>
      <c r="E4539" s="36" t="s">
        <v>14</v>
      </c>
      <c r="F4539" s="37">
        <v>50</v>
      </c>
      <c r="G4539" s="38">
        <v>-0.06</v>
      </c>
      <c r="H4539" s="34">
        <v>0.99769139145775687</v>
      </c>
      <c r="I4539" s="35">
        <v>9.8891526071771132</v>
      </c>
      <c r="J4539" s="35">
        <v>0.99190283594524287</v>
      </c>
      <c r="K4539" s="35">
        <v>-0.93954909828479727</v>
      </c>
      <c r="L4539" s="35">
        <v>0</v>
      </c>
      <c r="M4539" s="35">
        <v>0</v>
      </c>
      <c r="N4539" s="35">
        <v>0</v>
      </c>
      <c r="O4539" s="35">
        <v>0</v>
      </c>
      <c r="P4539" s="36">
        <v>12</v>
      </c>
      <c r="Q4539" s="37">
        <v>86</v>
      </c>
      <c r="R4539" s="36">
        <v>0</v>
      </c>
      <c r="S4539" s="39">
        <f t="shared" si="153"/>
        <v>86</v>
      </c>
      <c r="T4539" s="34" t="s">
        <v>29</v>
      </c>
      <c r="U4539" s="12">
        <f>((alpha*(beta^speed))*(speed^ceta))</f>
        <v>7.4808018491304709E-2</v>
      </c>
      <c r="V4539" s="8">
        <f t="shared" si="154"/>
        <v>86</v>
      </c>
    </row>
    <row r="4540" spans="1:22">
      <c r="A4540" s="34" t="s">
        <v>19</v>
      </c>
      <c r="B4540" s="34" t="s">
        <v>69</v>
      </c>
      <c r="C4540" s="5" t="s">
        <v>135</v>
      </c>
      <c r="D4540" s="35" t="s">
        <v>86</v>
      </c>
      <c r="E4540" s="36" t="s">
        <v>18</v>
      </c>
      <c r="F4540" s="37">
        <v>50</v>
      </c>
      <c r="G4540" s="38">
        <v>-0.06</v>
      </c>
      <c r="H4540" s="34">
        <v>0.9886534787051362</v>
      </c>
      <c r="I4540" s="35">
        <v>1.5788269046036796</v>
      </c>
      <c r="J4540" s="35">
        <v>0.10606403182759411</v>
      </c>
      <c r="K4540" s="35">
        <v>0.6718136070160613</v>
      </c>
      <c r="L4540" s="35">
        <v>0</v>
      </c>
      <c r="M4540" s="35">
        <v>0</v>
      </c>
      <c r="N4540" s="35">
        <v>0</v>
      </c>
      <c r="O4540" s="35">
        <v>0</v>
      </c>
      <c r="P4540" s="36">
        <v>12</v>
      </c>
      <c r="Q4540" s="37">
        <v>86</v>
      </c>
      <c r="R4540" s="36">
        <v>2</v>
      </c>
      <c r="S4540" s="39">
        <f t="shared" si="153"/>
        <v>86</v>
      </c>
      <c r="T4540" s="34" t="s">
        <v>31</v>
      </c>
      <c r="U4540" s="12">
        <f>((alpha+(beta*speed))^((-1)/ceta))</f>
        <v>2.935849207625299E-2</v>
      </c>
      <c r="V4540" s="8">
        <f t="shared" si="154"/>
        <v>86</v>
      </c>
    </row>
    <row r="4541" spans="1:22">
      <c r="A4541" s="34" t="s">
        <v>19</v>
      </c>
      <c r="B4541" s="34" t="s">
        <v>69</v>
      </c>
      <c r="C4541" s="5" t="s">
        <v>135</v>
      </c>
      <c r="D4541" s="35" t="s">
        <v>86</v>
      </c>
      <c r="E4541" s="36" t="s">
        <v>17</v>
      </c>
      <c r="F4541" s="37">
        <v>50</v>
      </c>
      <c r="G4541" s="38">
        <v>-0.06</v>
      </c>
      <c r="H4541" s="34">
        <v>0.98445314032847253</v>
      </c>
      <c r="I4541" s="35">
        <v>12.491155315111017</v>
      </c>
      <c r="J4541" s="35">
        <v>-18.184396207049705</v>
      </c>
      <c r="K4541" s="35">
        <v>-2.2841210846812823</v>
      </c>
      <c r="L4541" s="35">
        <v>0</v>
      </c>
      <c r="M4541" s="35">
        <v>0</v>
      </c>
      <c r="N4541" s="35">
        <v>0</v>
      </c>
      <c r="O4541" s="35">
        <v>0</v>
      </c>
      <c r="P4541" s="36">
        <v>12</v>
      </c>
      <c r="Q4541" s="37">
        <v>86</v>
      </c>
      <c r="R4541" s="36">
        <v>13</v>
      </c>
      <c r="S4541" s="39">
        <f t="shared" si="153"/>
        <v>86</v>
      </c>
      <c r="T4541" s="34" t="s">
        <v>50</v>
      </c>
      <c r="U4541" s="12">
        <f>EXP((alpha+(beta/speed))+(ceta*LN(speed)))</f>
        <v>8.2107171440906637</v>
      </c>
      <c r="V4541" s="8">
        <f t="shared" si="154"/>
        <v>86</v>
      </c>
    </row>
    <row r="4542" spans="1:22">
      <c r="A4542" s="34" t="s">
        <v>19</v>
      </c>
      <c r="B4542" s="34" t="s">
        <v>69</v>
      </c>
      <c r="C4542" s="5" t="s">
        <v>135</v>
      </c>
      <c r="D4542" s="35" t="s">
        <v>86</v>
      </c>
      <c r="E4542" s="36" t="s">
        <v>15</v>
      </c>
      <c r="F4542" s="37">
        <v>100</v>
      </c>
      <c r="G4542" s="38">
        <v>-0.06</v>
      </c>
      <c r="H4542" s="34">
        <v>0.98100789764473662</v>
      </c>
      <c r="I4542" s="35">
        <v>0.60172356288038475</v>
      </c>
      <c r="J4542" s="35">
        <v>1.714027335569146E-2</v>
      </c>
      <c r="K4542" s="35">
        <v>0.31803670101483361</v>
      </c>
      <c r="L4542" s="35">
        <v>0</v>
      </c>
      <c r="M4542" s="35">
        <v>0</v>
      </c>
      <c r="N4542" s="35">
        <v>0</v>
      </c>
      <c r="O4542" s="35">
        <v>0</v>
      </c>
      <c r="P4542" s="36">
        <v>12</v>
      </c>
      <c r="Q4542" s="37">
        <v>86</v>
      </c>
      <c r="R4542" s="36">
        <v>2</v>
      </c>
      <c r="S4542" s="39">
        <f t="shared" si="153"/>
        <v>86</v>
      </c>
      <c r="T4542" s="34" t="s">
        <v>31</v>
      </c>
      <c r="U4542" s="12">
        <f>((alpha+(beta*speed))^((-1)/ceta))</f>
        <v>0.10062013713063289</v>
      </c>
      <c r="V4542" s="8">
        <f t="shared" si="154"/>
        <v>86</v>
      </c>
    </row>
    <row r="4543" spans="1:22">
      <c r="A4543" s="34" t="s">
        <v>19</v>
      </c>
      <c r="B4543" s="34" t="s">
        <v>69</v>
      </c>
      <c r="C4543" s="5" t="s">
        <v>135</v>
      </c>
      <c r="D4543" s="35" t="s">
        <v>86</v>
      </c>
      <c r="E4543" s="36" t="s">
        <v>16</v>
      </c>
      <c r="F4543" s="37">
        <v>100</v>
      </c>
      <c r="G4543" s="38">
        <v>-0.06</v>
      </c>
      <c r="H4543" s="34">
        <v>0.98321220833084177</v>
      </c>
      <c r="I4543" s="35">
        <v>8.4141092278591216</v>
      </c>
      <c r="J4543" s="35">
        <v>-15.716266384077485</v>
      </c>
      <c r="K4543" s="35">
        <v>-2.0958575579566965</v>
      </c>
      <c r="L4543" s="35">
        <v>0</v>
      </c>
      <c r="M4543" s="35">
        <v>0</v>
      </c>
      <c r="N4543" s="35">
        <v>0</v>
      </c>
      <c r="O4543" s="35">
        <v>0</v>
      </c>
      <c r="P4543" s="36">
        <v>12</v>
      </c>
      <c r="Q4543" s="37">
        <v>86</v>
      </c>
      <c r="R4543" s="36">
        <v>13</v>
      </c>
      <c r="S4543" s="39">
        <f t="shared" si="153"/>
        <v>86</v>
      </c>
      <c r="T4543" s="34" t="s">
        <v>50</v>
      </c>
      <c r="U4543" s="12">
        <f>EXP((alpha+(beta/speed))+(ceta*LN(speed)))</f>
        <v>0.33143767294122795</v>
      </c>
      <c r="V4543" s="8">
        <f t="shared" si="154"/>
        <v>86</v>
      </c>
    </row>
    <row r="4544" spans="1:22">
      <c r="A4544" s="34" t="s">
        <v>19</v>
      </c>
      <c r="B4544" s="34" t="s">
        <v>69</v>
      </c>
      <c r="C4544" s="5" t="s">
        <v>135</v>
      </c>
      <c r="D4544" s="35" t="s">
        <v>86</v>
      </c>
      <c r="E4544" s="36" t="s">
        <v>14</v>
      </c>
      <c r="F4544" s="37">
        <v>100</v>
      </c>
      <c r="G4544" s="38">
        <v>-0.06</v>
      </c>
      <c r="H4544" s="34">
        <v>0.99778517516750687</v>
      </c>
      <c r="I4544" s="35">
        <v>9.5400471604645567</v>
      </c>
      <c r="J4544" s="35">
        <v>0.99228176970697157</v>
      </c>
      <c r="K4544" s="35">
        <v>-0.93979832346922154</v>
      </c>
      <c r="L4544" s="35">
        <v>0</v>
      </c>
      <c r="M4544" s="35">
        <v>0</v>
      </c>
      <c r="N4544" s="35">
        <v>0</v>
      </c>
      <c r="O4544" s="35">
        <v>0</v>
      </c>
      <c r="P4544" s="36">
        <v>12</v>
      </c>
      <c r="Q4544" s="37">
        <v>86</v>
      </c>
      <c r="R4544" s="36">
        <v>0</v>
      </c>
      <c r="S4544" s="39">
        <f t="shared" si="153"/>
        <v>86</v>
      </c>
      <c r="T4544" s="34" t="s">
        <v>29</v>
      </c>
      <c r="U4544" s="12">
        <f>((alpha*(beta^speed))*(speed^ceta))</f>
        <v>7.4494326482539425E-2</v>
      </c>
      <c r="V4544" s="8">
        <f t="shared" si="154"/>
        <v>86</v>
      </c>
    </row>
    <row r="4545" spans="1:22">
      <c r="A4545" s="34" t="s">
        <v>19</v>
      </c>
      <c r="B4545" s="34" t="s">
        <v>69</v>
      </c>
      <c r="C4545" s="5" t="s">
        <v>135</v>
      </c>
      <c r="D4545" s="35" t="s">
        <v>86</v>
      </c>
      <c r="E4545" s="36" t="s">
        <v>18</v>
      </c>
      <c r="F4545" s="37">
        <v>100</v>
      </c>
      <c r="G4545" s="38">
        <v>-0.06</v>
      </c>
      <c r="H4545" s="34">
        <v>0.98391470733905873</v>
      </c>
      <c r="I4545" s="35">
        <v>2.5691278871945058</v>
      </c>
      <c r="J4545" s="35">
        <v>5.5921526613181588E-2</v>
      </c>
      <c r="K4545" s="35">
        <v>1.4193324862508185</v>
      </c>
      <c r="L4545" s="35">
        <v>0</v>
      </c>
      <c r="M4545" s="35">
        <v>0</v>
      </c>
      <c r="N4545" s="35">
        <v>0</v>
      </c>
      <c r="O4545" s="35">
        <v>0</v>
      </c>
      <c r="P4545" s="36">
        <v>12</v>
      </c>
      <c r="Q4545" s="37">
        <v>86</v>
      </c>
      <c r="R4545" s="36">
        <v>6</v>
      </c>
      <c r="S4545" s="39">
        <f t="shared" si="153"/>
        <v>86</v>
      </c>
      <c r="T4545" s="34" t="s">
        <v>37</v>
      </c>
      <c r="U4545" s="12">
        <f>(1/(alpha+(beta*(speed^ceta))))</f>
        <v>2.9668274719413495E-2</v>
      </c>
      <c r="V4545" s="8">
        <f t="shared" si="154"/>
        <v>86</v>
      </c>
    </row>
    <row r="4546" spans="1:22">
      <c r="A4546" s="34" t="s">
        <v>19</v>
      </c>
      <c r="B4546" s="34" t="s">
        <v>69</v>
      </c>
      <c r="C4546" s="5" t="s">
        <v>135</v>
      </c>
      <c r="D4546" s="35" t="s">
        <v>86</v>
      </c>
      <c r="E4546" s="36" t="s">
        <v>17</v>
      </c>
      <c r="F4546" s="37">
        <v>100</v>
      </c>
      <c r="G4546" s="38">
        <v>-0.06</v>
      </c>
      <c r="H4546" s="34">
        <v>0.97934083194653954</v>
      </c>
      <c r="I4546" s="35">
        <v>12.782479625649136</v>
      </c>
      <c r="J4546" s="35">
        <v>-20.160565571586723</v>
      </c>
      <c r="K4546" s="35">
        <v>-2.3458992965294403</v>
      </c>
      <c r="L4546" s="35">
        <v>0</v>
      </c>
      <c r="M4546" s="35">
        <v>0</v>
      </c>
      <c r="N4546" s="35">
        <v>0</v>
      </c>
      <c r="O4546" s="35">
        <v>0</v>
      </c>
      <c r="P4546" s="36">
        <v>12</v>
      </c>
      <c r="Q4546" s="37">
        <v>86</v>
      </c>
      <c r="R4546" s="36">
        <v>13</v>
      </c>
      <c r="S4546" s="39">
        <f t="shared" ref="S4546:S4609" si="155">V4546</f>
        <v>86</v>
      </c>
      <c r="T4546" s="34" t="s">
        <v>50</v>
      </c>
      <c r="U4546" s="12">
        <f>EXP((alpha+(beta/speed))+(ceta*LN(speed)))</f>
        <v>8.1547799788848749</v>
      </c>
      <c r="V4546" s="8">
        <f t="shared" ref="V4546:V4609" si="156">IF($V$1&lt;P4546,P4546,IF($V$1&gt;Q4546,Q4546,$V$1))</f>
        <v>86</v>
      </c>
    </row>
    <row r="4547" spans="1:22">
      <c r="A4547" s="34" t="s">
        <v>19</v>
      </c>
      <c r="B4547" s="34" t="s">
        <v>69</v>
      </c>
      <c r="C4547" s="5" t="s">
        <v>135</v>
      </c>
      <c r="D4547" s="35" t="s">
        <v>86</v>
      </c>
      <c r="E4547" s="36" t="s">
        <v>15</v>
      </c>
      <c r="F4547" s="37">
        <v>0</v>
      </c>
      <c r="G4547" s="38">
        <v>-0.04</v>
      </c>
      <c r="H4547" s="34">
        <v>0.99192891307922304</v>
      </c>
      <c r="I4547" s="35">
        <v>20.090112946923611</v>
      </c>
      <c r="J4547" s="35">
        <v>0.98407015561185496</v>
      </c>
      <c r="K4547" s="35">
        <v>-0.79102229191704032</v>
      </c>
      <c r="L4547" s="35">
        <v>0</v>
      </c>
      <c r="M4547" s="35">
        <v>0</v>
      </c>
      <c r="N4547" s="35">
        <v>0</v>
      </c>
      <c r="O4547" s="35">
        <v>0</v>
      </c>
      <c r="P4547" s="36">
        <v>12</v>
      </c>
      <c r="Q4547" s="37">
        <v>86</v>
      </c>
      <c r="R4547" s="36">
        <v>0</v>
      </c>
      <c r="S4547" s="39">
        <f t="shared" si="155"/>
        <v>86</v>
      </c>
      <c r="T4547" s="34" t="s">
        <v>29</v>
      </c>
      <c r="U4547" s="12">
        <f>((alpha*(beta^speed))*(speed^ceta))</f>
        <v>0.14893343995509209</v>
      </c>
      <c r="V4547" s="8">
        <f t="shared" si="156"/>
        <v>86</v>
      </c>
    </row>
    <row r="4548" spans="1:22">
      <c r="A4548" s="34" t="s">
        <v>19</v>
      </c>
      <c r="B4548" s="34" t="s">
        <v>69</v>
      </c>
      <c r="C4548" s="5" t="s">
        <v>135</v>
      </c>
      <c r="D4548" s="35" t="s">
        <v>86</v>
      </c>
      <c r="E4548" s="36" t="s">
        <v>16</v>
      </c>
      <c r="F4548" s="37">
        <v>0</v>
      </c>
      <c r="G4548" s="38">
        <v>-0.04</v>
      </c>
      <c r="H4548" s="34">
        <v>0.9882575857635052</v>
      </c>
      <c r="I4548" s="35">
        <v>-1.3565134054229748</v>
      </c>
      <c r="J4548" s="35">
        <v>120.04878118366412</v>
      </c>
      <c r="K4548" s="35">
        <v>7.4235863925630377E-2</v>
      </c>
      <c r="L4548" s="35">
        <v>0.96171977870403058</v>
      </c>
      <c r="M4548" s="35">
        <v>1.7366740133617042E-5</v>
      </c>
      <c r="N4548" s="35">
        <v>0</v>
      </c>
      <c r="O4548" s="35">
        <v>0</v>
      </c>
      <c r="P4548" s="36">
        <v>12</v>
      </c>
      <c r="Q4548" s="37">
        <v>86</v>
      </c>
      <c r="R4548" s="36">
        <v>10</v>
      </c>
      <c r="S4548" s="39">
        <f t="shared" si="155"/>
        <v>86</v>
      </c>
      <c r="T4548" s="34" t="s">
        <v>44</v>
      </c>
      <c r="U4548" s="12">
        <f>(alpha+(beta/(1+EXP((((-1)*ceta)+(delta*LN(speed)))+(epsilon*speed)))))</f>
        <v>0.39781361409067606</v>
      </c>
      <c r="V4548" s="8">
        <f t="shared" si="156"/>
        <v>86</v>
      </c>
    </row>
    <row r="4549" spans="1:22">
      <c r="A4549" s="34" t="s">
        <v>19</v>
      </c>
      <c r="B4549" s="34" t="s">
        <v>69</v>
      </c>
      <c r="C4549" s="5" t="s">
        <v>135</v>
      </c>
      <c r="D4549" s="35" t="s">
        <v>86</v>
      </c>
      <c r="E4549" s="36" t="s">
        <v>14</v>
      </c>
      <c r="F4549" s="37">
        <v>0</v>
      </c>
      <c r="G4549" s="38">
        <v>-0.04</v>
      </c>
      <c r="H4549" s="34">
        <v>0.99694020680111917</v>
      </c>
      <c r="I4549" s="35">
        <v>0.99346923335069548</v>
      </c>
      <c r="J4549" s="35">
        <v>3.5859515020140308E-2</v>
      </c>
      <c r="K4549" s="35">
        <v>3.5820736649695806</v>
      </c>
      <c r="L4549" s="35">
        <v>0.19448344004541243</v>
      </c>
      <c r="M4549" s="35">
        <v>3.9438570919412386E-2</v>
      </c>
      <c r="N4549" s="35">
        <v>0</v>
      </c>
      <c r="O4549" s="35">
        <v>0</v>
      </c>
      <c r="P4549" s="36">
        <v>12</v>
      </c>
      <c r="Q4549" s="37">
        <v>86</v>
      </c>
      <c r="R4549" s="36">
        <v>4</v>
      </c>
      <c r="S4549" s="39">
        <f t="shared" si="155"/>
        <v>86</v>
      </c>
      <c r="T4549" s="34" t="s">
        <v>35</v>
      </c>
      <c r="U4549" s="12">
        <f>((epsilon+(alpha*EXP(((-1)*beta)*speed)))+(ceta*EXP(((-1)*delta)*speed)))</f>
        <v>8.4919317852983872E-2</v>
      </c>
      <c r="V4549" s="8">
        <f t="shared" si="156"/>
        <v>86</v>
      </c>
    </row>
    <row r="4550" spans="1:22">
      <c r="A4550" s="34" t="s">
        <v>19</v>
      </c>
      <c r="B4550" s="34" t="s">
        <v>69</v>
      </c>
      <c r="C4550" s="5" t="s">
        <v>135</v>
      </c>
      <c r="D4550" s="35" t="s">
        <v>86</v>
      </c>
      <c r="E4550" s="36" t="s">
        <v>18</v>
      </c>
      <c r="F4550" s="37">
        <v>0</v>
      </c>
      <c r="G4550" s="38">
        <v>-0.04</v>
      </c>
      <c r="H4550" s="34">
        <v>0.99120213075797892</v>
      </c>
      <c r="I4550" s="35">
        <v>1.425216147441231</v>
      </c>
      <c r="J4550" s="35">
        <v>0.99138193095014759</v>
      </c>
      <c r="K4550" s="35">
        <v>-0.70016848987301561</v>
      </c>
      <c r="L4550" s="35">
        <v>0</v>
      </c>
      <c r="M4550" s="35">
        <v>0</v>
      </c>
      <c r="N4550" s="35">
        <v>0</v>
      </c>
      <c r="O4550" s="35">
        <v>0</v>
      </c>
      <c r="P4550" s="36">
        <v>12</v>
      </c>
      <c r="Q4550" s="37">
        <v>86</v>
      </c>
      <c r="R4550" s="36">
        <v>0</v>
      </c>
      <c r="S4550" s="39">
        <f t="shared" si="155"/>
        <v>86</v>
      </c>
      <c r="T4550" s="34" t="s">
        <v>29</v>
      </c>
      <c r="U4550" s="12">
        <f>((alpha*(beta^speed))*(speed^ceta))</f>
        <v>2.9931728733959984E-2</v>
      </c>
      <c r="V4550" s="8">
        <f t="shared" si="156"/>
        <v>86</v>
      </c>
    </row>
    <row r="4551" spans="1:22">
      <c r="A4551" s="34" t="s">
        <v>19</v>
      </c>
      <c r="B4551" s="34" t="s">
        <v>69</v>
      </c>
      <c r="C4551" s="5" t="s">
        <v>135</v>
      </c>
      <c r="D4551" s="35" t="s">
        <v>86</v>
      </c>
      <c r="E4551" s="36" t="s">
        <v>17</v>
      </c>
      <c r="F4551" s="37">
        <v>0</v>
      </c>
      <c r="G4551" s="38">
        <v>-0.04</v>
      </c>
      <c r="H4551" s="34">
        <v>0.9861151612962602</v>
      </c>
      <c r="I4551" s="35">
        <v>1700.5798994071824</v>
      </c>
      <c r="J4551" s="35">
        <v>0.97561079440143628</v>
      </c>
      <c r="K4551" s="35">
        <v>-0.62943784278349424</v>
      </c>
      <c r="L4551" s="35">
        <v>0</v>
      </c>
      <c r="M4551" s="35">
        <v>0</v>
      </c>
      <c r="N4551" s="35">
        <v>0</v>
      </c>
      <c r="O4551" s="35">
        <v>0</v>
      </c>
      <c r="P4551" s="36">
        <v>12</v>
      </c>
      <c r="Q4551" s="37">
        <v>86</v>
      </c>
      <c r="R4551" s="36">
        <v>0</v>
      </c>
      <c r="S4551" s="39">
        <f t="shared" si="155"/>
        <v>86</v>
      </c>
      <c r="T4551" s="34" t="s">
        <v>29</v>
      </c>
      <c r="U4551" s="12">
        <f>((alpha*(beta^speed))*(speed^ceta))</f>
        <v>12.32360685766419</v>
      </c>
      <c r="V4551" s="8">
        <f t="shared" si="156"/>
        <v>86</v>
      </c>
    </row>
    <row r="4552" spans="1:22">
      <c r="A4552" s="34" t="s">
        <v>19</v>
      </c>
      <c r="B4552" s="34" t="s">
        <v>69</v>
      </c>
      <c r="C4552" s="5" t="s">
        <v>135</v>
      </c>
      <c r="D4552" s="35" t="s">
        <v>86</v>
      </c>
      <c r="E4552" s="36" t="s">
        <v>15</v>
      </c>
      <c r="F4552" s="37">
        <v>50</v>
      </c>
      <c r="G4552" s="38">
        <v>-0.04</v>
      </c>
      <c r="H4552" s="34">
        <v>0.982703873619858</v>
      </c>
      <c r="I4552" s="35">
        <v>9.6093539421555487</v>
      </c>
      <c r="J4552" s="35">
        <v>0.9732775270960663</v>
      </c>
      <c r="K4552" s="35">
        <v>-0.4511642983824613</v>
      </c>
      <c r="L4552" s="35">
        <v>0</v>
      </c>
      <c r="M4552" s="35">
        <v>0</v>
      </c>
      <c r="N4552" s="35">
        <v>0</v>
      </c>
      <c r="O4552" s="35">
        <v>0</v>
      </c>
      <c r="P4552" s="36">
        <v>12</v>
      </c>
      <c r="Q4552" s="37">
        <v>86</v>
      </c>
      <c r="R4552" s="36">
        <v>0</v>
      </c>
      <c r="S4552" s="39">
        <f t="shared" si="155"/>
        <v>86</v>
      </c>
      <c r="T4552" s="34" t="s">
        <v>29</v>
      </c>
      <c r="U4552" s="12">
        <f>((alpha*(beta^speed))*(speed^ceta))</f>
        <v>0.12539302536839309</v>
      </c>
      <c r="V4552" s="8">
        <f t="shared" si="156"/>
        <v>86</v>
      </c>
    </row>
    <row r="4553" spans="1:22">
      <c r="A4553" s="34" t="s">
        <v>19</v>
      </c>
      <c r="B4553" s="34" t="s">
        <v>69</v>
      </c>
      <c r="C4553" s="5" t="s">
        <v>135</v>
      </c>
      <c r="D4553" s="35" t="s">
        <v>86</v>
      </c>
      <c r="E4553" s="36" t="s">
        <v>16</v>
      </c>
      <c r="F4553" s="37">
        <v>50</v>
      </c>
      <c r="G4553" s="38">
        <v>-0.04</v>
      </c>
      <c r="H4553" s="34">
        <v>0.98016114977433966</v>
      </c>
      <c r="I4553" s="35">
        <v>-1.5603991484769606</v>
      </c>
      <c r="J4553" s="35">
        <v>49.074123605460095</v>
      </c>
      <c r="K4553" s="35">
        <v>1.1713316668578235</v>
      </c>
      <c r="L4553" s="35">
        <v>0.98651357422965147</v>
      </c>
      <c r="M4553" s="35">
        <v>7.876903140997615E-6</v>
      </c>
      <c r="N4553" s="35">
        <v>0</v>
      </c>
      <c r="O4553" s="35">
        <v>0</v>
      </c>
      <c r="P4553" s="36">
        <v>12</v>
      </c>
      <c r="Q4553" s="37">
        <v>86</v>
      </c>
      <c r="R4553" s="36">
        <v>10</v>
      </c>
      <c r="S4553" s="39">
        <f t="shared" si="155"/>
        <v>86</v>
      </c>
      <c r="T4553" s="34" t="s">
        <v>44</v>
      </c>
      <c r="U4553" s="12">
        <f>(alpha+(beta/(1+EXP((((-1)*ceta)+(delta*LN(speed)))+(epsilon*speed)))))</f>
        <v>0.31847623100764011</v>
      </c>
      <c r="V4553" s="8">
        <f t="shared" si="156"/>
        <v>86</v>
      </c>
    </row>
    <row r="4554" spans="1:22">
      <c r="A4554" s="34" t="s">
        <v>19</v>
      </c>
      <c r="B4554" s="34" t="s">
        <v>69</v>
      </c>
      <c r="C4554" s="5" t="s">
        <v>135</v>
      </c>
      <c r="D4554" s="35" t="s">
        <v>86</v>
      </c>
      <c r="E4554" s="36" t="s">
        <v>14</v>
      </c>
      <c r="F4554" s="37">
        <v>50</v>
      </c>
      <c r="G4554" s="38">
        <v>-0.04</v>
      </c>
      <c r="H4554" s="34">
        <v>0.99681663401308895</v>
      </c>
      <c r="I4554" s="35">
        <v>10.164052272695942</v>
      </c>
      <c r="J4554" s="35">
        <v>0.99015296128451247</v>
      </c>
      <c r="K4554" s="35">
        <v>-0.89237156835917542</v>
      </c>
      <c r="L4554" s="35">
        <v>0</v>
      </c>
      <c r="M4554" s="35">
        <v>0</v>
      </c>
      <c r="N4554" s="35">
        <v>0</v>
      </c>
      <c r="O4554" s="35">
        <v>0</v>
      </c>
      <c r="P4554" s="36">
        <v>12</v>
      </c>
      <c r="Q4554" s="37">
        <v>86</v>
      </c>
      <c r="R4554" s="36">
        <v>0</v>
      </c>
      <c r="S4554" s="39">
        <f t="shared" si="155"/>
        <v>86</v>
      </c>
      <c r="T4554" s="34" t="s">
        <v>29</v>
      </c>
      <c r="U4554" s="12">
        <f>((alpha*(beta^speed))*(speed^ceta))</f>
        <v>8.1502789015070187E-2</v>
      </c>
      <c r="V4554" s="8">
        <f t="shared" si="156"/>
        <v>86</v>
      </c>
    </row>
    <row r="4555" spans="1:22">
      <c r="A4555" s="34" t="s">
        <v>19</v>
      </c>
      <c r="B4555" s="34" t="s">
        <v>69</v>
      </c>
      <c r="C4555" s="5" t="s">
        <v>135</v>
      </c>
      <c r="D4555" s="35" t="s">
        <v>86</v>
      </c>
      <c r="E4555" s="36" t="s">
        <v>18</v>
      </c>
      <c r="F4555" s="37">
        <v>50</v>
      </c>
      <c r="G4555" s="38">
        <v>-0.04</v>
      </c>
      <c r="H4555" s="34">
        <v>0.98042492931063541</v>
      </c>
      <c r="I4555" s="35">
        <v>1.4714825308447386</v>
      </c>
      <c r="J4555" s="35">
        <v>3.6580105307124682E-2</v>
      </c>
      <c r="K4555" s="35">
        <v>0.44018401159065385</v>
      </c>
      <c r="L4555" s="35">
        <v>0</v>
      </c>
      <c r="M4555" s="35">
        <v>0</v>
      </c>
      <c r="N4555" s="35">
        <v>0</v>
      </c>
      <c r="O4555" s="35">
        <v>0</v>
      </c>
      <c r="P4555" s="36">
        <v>12</v>
      </c>
      <c r="Q4555" s="37">
        <v>86</v>
      </c>
      <c r="R4555" s="36">
        <v>2</v>
      </c>
      <c r="S4555" s="39">
        <f t="shared" si="155"/>
        <v>86</v>
      </c>
      <c r="T4555" s="34" t="s">
        <v>31</v>
      </c>
      <c r="U4555" s="12">
        <f>((alpha+(beta*speed))^((-1)/ceta))</f>
        <v>3.0948740821539734E-2</v>
      </c>
      <c r="V4555" s="8">
        <f t="shared" si="156"/>
        <v>86</v>
      </c>
    </row>
    <row r="4556" spans="1:22">
      <c r="A4556" s="34" t="s">
        <v>19</v>
      </c>
      <c r="B4556" s="34" t="s">
        <v>69</v>
      </c>
      <c r="C4556" s="5" t="s">
        <v>135</v>
      </c>
      <c r="D4556" s="35" t="s">
        <v>86</v>
      </c>
      <c r="E4556" s="36" t="s">
        <v>17</v>
      </c>
      <c r="F4556" s="37">
        <v>50</v>
      </c>
      <c r="G4556" s="38">
        <v>-0.04</v>
      </c>
      <c r="H4556" s="34">
        <v>0.97831214200257366</v>
      </c>
      <c r="I4556" s="35">
        <v>1185.7573383759882</v>
      </c>
      <c r="J4556" s="35">
        <v>0.96932510170783326</v>
      </c>
      <c r="K4556" s="35">
        <v>-0.4522010376871286</v>
      </c>
      <c r="L4556" s="35">
        <v>0</v>
      </c>
      <c r="M4556" s="35">
        <v>0</v>
      </c>
      <c r="N4556" s="35">
        <v>0</v>
      </c>
      <c r="O4556" s="35">
        <v>0</v>
      </c>
      <c r="P4556" s="36">
        <v>12</v>
      </c>
      <c r="Q4556" s="37">
        <v>86</v>
      </c>
      <c r="R4556" s="36">
        <v>0</v>
      </c>
      <c r="S4556" s="39">
        <f t="shared" si="155"/>
        <v>86</v>
      </c>
      <c r="T4556" s="34" t="s">
        <v>29</v>
      </c>
      <c r="U4556" s="12">
        <f>((alpha*(beta^speed))*(speed^ceta))</f>
        <v>10.85393265476427</v>
      </c>
      <c r="V4556" s="8">
        <f t="shared" si="156"/>
        <v>86</v>
      </c>
    </row>
    <row r="4557" spans="1:22">
      <c r="A4557" s="34" t="s">
        <v>19</v>
      </c>
      <c r="B4557" s="34" t="s">
        <v>69</v>
      </c>
      <c r="C4557" s="5" t="s">
        <v>135</v>
      </c>
      <c r="D4557" s="35" t="s">
        <v>86</v>
      </c>
      <c r="E4557" s="36" t="s">
        <v>15</v>
      </c>
      <c r="F4557" s="37">
        <v>100</v>
      </c>
      <c r="G4557" s="38">
        <v>-0.04</v>
      </c>
      <c r="H4557" s="34">
        <v>0.97222562590467665</v>
      </c>
      <c r="I4557" s="35">
        <v>7.9065532422246898E-2</v>
      </c>
      <c r="J4557" s="35">
        <v>7.7049023488109958</v>
      </c>
      <c r="K4557" s="35">
        <v>0.54131054475885587</v>
      </c>
      <c r="L4557" s="35">
        <v>0.35165242061460045</v>
      </c>
      <c r="M4557" s="35">
        <v>4.3151876769852847E-2</v>
      </c>
      <c r="N4557" s="35">
        <v>0</v>
      </c>
      <c r="O4557" s="35">
        <v>0</v>
      </c>
      <c r="P4557" s="36">
        <v>12</v>
      </c>
      <c r="Q4557" s="37">
        <v>86</v>
      </c>
      <c r="R4557" s="36">
        <v>10</v>
      </c>
      <c r="S4557" s="39">
        <f t="shared" si="155"/>
        <v>86</v>
      </c>
      <c r="T4557" s="34" t="s">
        <v>44</v>
      </c>
      <c r="U4557" s="12">
        <f>(alpha+(beta/(1+EXP((((-1)*ceta)+(delta*LN(speed)))+(epsilon*speed)))))</f>
        <v>0.14606903914934016</v>
      </c>
      <c r="V4557" s="8">
        <f t="shared" si="156"/>
        <v>86</v>
      </c>
    </row>
    <row r="4558" spans="1:22">
      <c r="A4558" s="34" t="s">
        <v>19</v>
      </c>
      <c r="B4558" s="34" t="s">
        <v>69</v>
      </c>
      <c r="C4558" s="5" t="s">
        <v>135</v>
      </c>
      <c r="D4558" s="35" t="s">
        <v>86</v>
      </c>
      <c r="E4558" s="36" t="s">
        <v>16</v>
      </c>
      <c r="F4558" s="37">
        <v>100</v>
      </c>
      <c r="G4558" s="38">
        <v>-0.04</v>
      </c>
      <c r="H4558" s="34">
        <v>0.97251533822654612</v>
      </c>
      <c r="I4558" s="35">
        <v>-1.3863858867272199</v>
      </c>
      <c r="J4558" s="35">
        <v>23.898710681305673</v>
      </c>
      <c r="K4558" s="35">
        <v>2.7565703378314659</v>
      </c>
      <c r="L4558" s="35">
        <v>1.2158444764044762</v>
      </c>
      <c r="M4558" s="35">
        <v>-1.1442086976213334E-3</v>
      </c>
      <c r="N4558" s="35">
        <v>0</v>
      </c>
      <c r="O4558" s="35">
        <v>0</v>
      </c>
      <c r="P4558" s="36">
        <v>12</v>
      </c>
      <c r="Q4558" s="37">
        <v>86</v>
      </c>
      <c r="R4558" s="36">
        <v>10</v>
      </c>
      <c r="S4558" s="39">
        <f t="shared" si="155"/>
        <v>86</v>
      </c>
      <c r="T4558" s="34" t="s">
        <v>44</v>
      </c>
      <c r="U4558" s="12">
        <f>(alpha+(beta/(1+EXP((((-1)*ceta)+(delta*LN(speed)))+(epsilon*speed)))))</f>
        <v>0.32721997164350802</v>
      </c>
      <c r="V4558" s="8">
        <f t="shared" si="156"/>
        <v>86</v>
      </c>
    </row>
    <row r="4559" spans="1:22">
      <c r="A4559" s="34" t="s">
        <v>19</v>
      </c>
      <c r="B4559" s="34" t="s">
        <v>69</v>
      </c>
      <c r="C4559" s="5" t="s">
        <v>135</v>
      </c>
      <c r="D4559" s="35" t="s">
        <v>86</v>
      </c>
      <c r="E4559" s="36" t="s">
        <v>14</v>
      </c>
      <c r="F4559" s="37">
        <v>100</v>
      </c>
      <c r="G4559" s="38">
        <v>-0.04</v>
      </c>
      <c r="H4559" s="34">
        <v>0.99695737213803604</v>
      </c>
      <c r="I4559" s="35">
        <v>9.9087629347346482</v>
      </c>
      <c r="J4559" s="35">
        <v>0.9903018415808712</v>
      </c>
      <c r="K4559" s="35">
        <v>-0.89569471708153914</v>
      </c>
      <c r="L4559" s="35">
        <v>0</v>
      </c>
      <c r="M4559" s="35">
        <v>0</v>
      </c>
      <c r="N4559" s="35">
        <v>0</v>
      </c>
      <c r="O4559" s="35">
        <v>0</v>
      </c>
      <c r="P4559" s="36">
        <v>12</v>
      </c>
      <c r="Q4559" s="37">
        <v>86</v>
      </c>
      <c r="R4559" s="36">
        <v>0</v>
      </c>
      <c r="S4559" s="39">
        <f t="shared" si="155"/>
        <v>86</v>
      </c>
      <c r="T4559" s="34" t="s">
        <v>29</v>
      </c>
      <c r="U4559" s="12">
        <f>((alpha*(beta^speed))*(speed^ceta))</f>
        <v>7.9307059725124002E-2</v>
      </c>
      <c r="V4559" s="8">
        <f t="shared" si="156"/>
        <v>86</v>
      </c>
    </row>
    <row r="4560" spans="1:22">
      <c r="A4560" s="34" t="s">
        <v>19</v>
      </c>
      <c r="B4560" s="34" t="s">
        <v>69</v>
      </c>
      <c r="C4560" s="5" t="s">
        <v>135</v>
      </c>
      <c r="D4560" s="35" t="s">
        <v>86</v>
      </c>
      <c r="E4560" s="36" t="s">
        <v>18</v>
      </c>
      <c r="F4560" s="37">
        <v>100</v>
      </c>
      <c r="G4560" s="38">
        <v>-0.04</v>
      </c>
      <c r="H4560" s="34">
        <v>0.96820575510886353</v>
      </c>
      <c r="I4560" s="35">
        <v>-7.129065613471166E-7</v>
      </c>
      <c r="J4560" s="35">
        <v>1.5466323335243965E-4</v>
      </c>
      <c r="K4560" s="35">
        <v>-1.2082100744885036E-2</v>
      </c>
      <c r="L4560" s="35">
        <v>0.37792264733190561</v>
      </c>
      <c r="M4560" s="35">
        <v>0</v>
      </c>
      <c r="N4560" s="35">
        <v>0</v>
      </c>
      <c r="O4560" s="35">
        <v>0</v>
      </c>
      <c r="P4560" s="36">
        <v>12</v>
      </c>
      <c r="Q4560" s="37">
        <v>86</v>
      </c>
      <c r="R4560" s="36">
        <v>14</v>
      </c>
      <c r="S4560" s="39">
        <f t="shared" si="155"/>
        <v>86</v>
      </c>
      <c r="T4560" s="34" t="s">
        <v>51</v>
      </c>
      <c r="U4560" s="12">
        <f>(((alpha*(speed^3))+(beta*(speed^2))+(ceta*speed))+delta)</f>
        <v>2.9302761362234642E-2</v>
      </c>
      <c r="V4560" s="8">
        <f t="shared" si="156"/>
        <v>86</v>
      </c>
    </row>
    <row r="4561" spans="1:22">
      <c r="A4561" s="34" t="s">
        <v>19</v>
      </c>
      <c r="B4561" s="34" t="s">
        <v>69</v>
      </c>
      <c r="C4561" s="5" t="s">
        <v>135</v>
      </c>
      <c r="D4561" s="35" t="s">
        <v>86</v>
      </c>
      <c r="E4561" s="36" t="s">
        <v>17</v>
      </c>
      <c r="F4561" s="37">
        <v>100</v>
      </c>
      <c r="G4561" s="38">
        <v>-0.04</v>
      </c>
      <c r="H4561" s="34">
        <v>0.97019500379128421</v>
      </c>
      <c r="I4561" s="35">
        <v>914.14010541247342</v>
      </c>
      <c r="J4561" s="35">
        <v>0.96544835392386508</v>
      </c>
      <c r="K4561" s="35">
        <v>-0.31994333462269586</v>
      </c>
      <c r="L4561" s="35">
        <v>0</v>
      </c>
      <c r="M4561" s="35">
        <v>0</v>
      </c>
      <c r="N4561" s="35">
        <v>0</v>
      </c>
      <c r="O4561" s="35">
        <v>0</v>
      </c>
      <c r="P4561" s="36">
        <v>12</v>
      </c>
      <c r="Q4561" s="37">
        <v>86</v>
      </c>
      <c r="R4561" s="36">
        <v>0</v>
      </c>
      <c r="S4561" s="39">
        <f t="shared" si="155"/>
        <v>86</v>
      </c>
      <c r="T4561" s="34" t="s">
        <v>29</v>
      </c>
      <c r="U4561" s="12">
        <f>((alpha*(beta^speed))*(speed^ceta))</f>
        <v>10.685156054110655</v>
      </c>
      <c r="V4561" s="8">
        <f t="shared" si="156"/>
        <v>86</v>
      </c>
    </row>
    <row r="4562" spans="1:22">
      <c r="A4562" s="34" t="s">
        <v>19</v>
      </c>
      <c r="B4562" s="34" t="s">
        <v>69</v>
      </c>
      <c r="C4562" s="5" t="s">
        <v>135</v>
      </c>
      <c r="D4562" s="35" t="s">
        <v>86</v>
      </c>
      <c r="E4562" s="36" t="s">
        <v>15</v>
      </c>
      <c r="F4562" s="37">
        <v>0</v>
      </c>
      <c r="G4562" s="38">
        <v>-0.02</v>
      </c>
      <c r="H4562" s="34">
        <v>0.98837395680971396</v>
      </c>
      <c r="I4562" s="35">
        <v>0.5222904899808164</v>
      </c>
      <c r="J4562" s="35">
        <v>35.441030691328095</v>
      </c>
      <c r="K4562" s="35">
        <v>-0.15163464533454574</v>
      </c>
      <c r="L4562" s="35">
        <v>0.88204342942581115</v>
      </c>
      <c r="M4562" s="35">
        <v>3.0403462090348443E-2</v>
      </c>
      <c r="N4562" s="35">
        <v>0</v>
      </c>
      <c r="O4562" s="35">
        <v>0</v>
      </c>
      <c r="P4562" s="36">
        <v>12</v>
      </c>
      <c r="Q4562" s="37">
        <v>86</v>
      </c>
      <c r="R4562" s="36">
        <v>10</v>
      </c>
      <c r="S4562" s="39">
        <f t="shared" si="155"/>
        <v>86</v>
      </c>
      <c r="T4562" s="34" t="s">
        <v>44</v>
      </c>
      <c r="U4562" s="12">
        <f>(alpha+(beta/(1+EXP((((-1)*ceta)+(delta*LN(speed)))+(epsilon*speed)))))</f>
        <v>0.56606839948481069</v>
      </c>
      <c r="V4562" s="8">
        <f t="shared" si="156"/>
        <v>86</v>
      </c>
    </row>
    <row r="4563" spans="1:22">
      <c r="A4563" s="34" t="s">
        <v>19</v>
      </c>
      <c r="B4563" s="34" t="s">
        <v>69</v>
      </c>
      <c r="C4563" s="5" t="s">
        <v>135</v>
      </c>
      <c r="D4563" s="35" t="s">
        <v>86</v>
      </c>
      <c r="E4563" s="36" t="s">
        <v>16</v>
      </c>
      <c r="F4563" s="37">
        <v>0</v>
      </c>
      <c r="G4563" s="38">
        <v>-0.02</v>
      </c>
      <c r="H4563" s="34">
        <v>0.98760761936258767</v>
      </c>
      <c r="I4563" s="35">
        <v>1.2121481381819361</v>
      </c>
      <c r="J4563" s="35">
        <v>125.91355883552016</v>
      </c>
      <c r="K4563" s="35">
        <v>1.101134940450302E-2</v>
      </c>
      <c r="L4563" s="35">
        <v>0.89952687970705436</v>
      </c>
      <c r="M4563" s="35">
        <v>1.0784674937955173E-2</v>
      </c>
      <c r="N4563" s="35">
        <v>0</v>
      </c>
      <c r="O4563" s="35">
        <v>0</v>
      </c>
      <c r="P4563" s="36">
        <v>12</v>
      </c>
      <c r="Q4563" s="37">
        <v>86</v>
      </c>
      <c r="R4563" s="36">
        <v>10</v>
      </c>
      <c r="S4563" s="39">
        <f t="shared" si="155"/>
        <v>86</v>
      </c>
      <c r="T4563" s="34" t="s">
        <v>44</v>
      </c>
      <c r="U4563" s="12">
        <f>(alpha+(beta/(1+EXP((((-1)*ceta)+(delta*LN(speed)))+(epsilon*speed)))))</f>
        <v>2.1215855389697125</v>
      </c>
      <c r="V4563" s="8">
        <f t="shared" si="156"/>
        <v>86</v>
      </c>
    </row>
    <row r="4564" spans="1:22">
      <c r="A4564" s="34" t="s">
        <v>19</v>
      </c>
      <c r="B4564" s="34" t="s">
        <v>69</v>
      </c>
      <c r="C4564" s="5" t="s">
        <v>135</v>
      </c>
      <c r="D4564" s="35" t="s">
        <v>86</v>
      </c>
      <c r="E4564" s="36" t="s">
        <v>14</v>
      </c>
      <c r="F4564" s="37">
        <v>0</v>
      </c>
      <c r="G4564" s="38">
        <v>-0.02</v>
      </c>
      <c r="H4564" s="34">
        <v>0.99734818708944528</v>
      </c>
      <c r="I4564" s="35">
        <v>122.80833230520349</v>
      </c>
      <c r="J4564" s="35">
        <v>-2.8329410606687007</v>
      </c>
      <c r="K4564" s="35">
        <v>9.6317372896159732</v>
      </c>
      <c r="L4564" s="35">
        <v>-0.88932192675256905</v>
      </c>
      <c r="M4564" s="35">
        <v>0</v>
      </c>
      <c r="N4564" s="35">
        <v>0</v>
      </c>
      <c r="O4564" s="35">
        <v>0</v>
      </c>
      <c r="P4564" s="36">
        <v>12</v>
      </c>
      <c r="Q4564" s="37">
        <v>86</v>
      </c>
      <c r="R4564" s="36">
        <v>1</v>
      </c>
      <c r="S4564" s="39">
        <f t="shared" si="155"/>
        <v>86</v>
      </c>
      <c r="T4564" s="34" t="s">
        <v>30</v>
      </c>
      <c r="U4564" s="12">
        <f>((alpha*(speed^beta))+(ceta*(speed^delta)))</f>
        <v>0.18376979300454485</v>
      </c>
      <c r="V4564" s="8">
        <f t="shared" si="156"/>
        <v>86</v>
      </c>
    </row>
    <row r="4565" spans="1:22">
      <c r="A4565" s="34" t="s">
        <v>19</v>
      </c>
      <c r="B4565" s="34" t="s">
        <v>69</v>
      </c>
      <c r="C4565" s="5" t="s">
        <v>135</v>
      </c>
      <c r="D4565" s="35" t="s">
        <v>86</v>
      </c>
      <c r="E4565" s="36" t="s">
        <v>18</v>
      </c>
      <c r="F4565" s="37">
        <v>0</v>
      </c>
      <c r="G4565" s="38">
        <v>-0.02</v>
      </c>
      <c r="H4565" s="34">
        <v>0.98532200909367174</v>
      </c>
      <c r="I4565" s="35">
        <v>-1.1452432159469341</v>
      </c>
      <c r="J4565" s="35">
        <v>0.587938864242603</v>
      </c>
      <c r="K4565" s="35">
        <v>1.3064966612773024</v>
      </c>
      <c r="L4565" s="35">
        <v>0</v>
      </c>
      <c r="M4565" s="35">
        <v>0</v>
      </c>
      <c r="N4565" s="35">
        <v>0</v>
      </c>
      <c r="O4565" s="35">
        <v>0</v>
      </c>
      <c r="P4565" s="36">
        <v>12</v>
      </c>
      <c r="Q4565" s="37">
        <v>86</v>
      </c>
      <c r="R4565" s="36">
        <v>2</v>
      </c>
      <c r="S4565" s="39">
        <f t="shared" si="155"/>
        <v>86</v>
      </c>
      <c r="T4565" s="34" t="s">
        <v>31</v>
      </c>
      <c r="U4565" s="12">
        <f>((alpha+(beta*speed))^((-1)/ceta))</f>
        <v>5.0523566232594568E-2</v>
      </c>
      <c r="V4565" s="8">
        <f t="shared" si="156"/>
        <v>86</v>
      </c>
    </row>
    <row r="4566" spans="1:22">
      <c r="A4566" s="34" t="s">
        <v>19</v>
      </c>
      <c r="B4566" s="34" t="s">
        <v>69</v>
      </c>
      <c r="C4566" s="5" t="s">
        <v>135</v>
      </c>
      <c r="D4566" s="35" t="s">
        <v>86</v>
      </c>
      <c r="E4566" s="36" t="s">
        <v>17</v>
      </c>
      <c r="F4566" s="37">
        <v>0</v>
      </c>
      <c r="G4566" s="38">
        <v>-0.02</v>
      </c>
      <c r="H4566" s="34">
        <v>0.98599342346677155</v>
      </c>
      <c r="I4566" s="35">
        <v>8.4580604646606545</v>
      </c>
      <c r="J4566" s="35">
        <v>-1.9248479301548413</v>
      </c>
      <c r="K4566" s="35">
        <v>-0.99359847475314511</v>
      </c>
      <c r="L4566" s="35">
        <v>0</v>
      </c>
      <c r="M4566" s="35">
        <v>0</v>
      </c>
      <c r="N4566" s="35">
        <v>0</v>
      </c>
      <c r="O4566" s="35">
        <v>0</v>
      </c>
      <c r="P4566" s="36">
        <v>12</v>
      </c>
      <c r="Q4566" s="37">
        <v>86</v>
      </c>
      <c r="R4566" s="36">
        <v>13</v>
      </c>
      <c r="S4566" s="39">
        <f t="shared" si="155"/>
        <v>86</v>
      </c>
      <c r="T4566" s="34" t="s">
        <v>50</v>
      </c>
      <c r="U4566" s="12">
        <f>EXP((alpha+(beta/speed))+(ceta*LN(speed)))</f>
        <v>55.138369358442915</v>
      </c>
      <c r="V4566" s="8">
        <f t="shared" si="156"/>
        <v>86</v>
      </c>
    </row>
    <row r="4567" spans="1:22">
      <c r="A4567" s="34" t="s">
        <v>19</v>
      </c>
      <c r="B4567" s="34" t="s">
        <v>69</v>
      </c>
      <c r="C4567" s="5" t="s">
        <v>135</v>
      </c>
      <c r="D4567" s="35" t="s">
        <v>86</v>
      </c>
      <c r="E4567" s="36" t="s">
        <v>15</v>
      </c>
      <c r="F4567" s="37">
        <v>50</v>
      </c>
      <c r="G4567" s="38">
        <v>-0.02</v>
      </c>
      <c r="H4567" s="34">
        <v>0.97067124261977566</v>
      </c>
      <c r="I4567" s="35">
        <v>-1.1479390811584205E-5</v>
      </c>
      <c r="J4567" s="35">
        <v>2.3361616255808994E-3</v>
      </c>
      <c r="K4567" s="35">
        <v>-0.16064908410202997</v>
      </c>
      <c r="L4567" s="35">
        <v>4.3332059313776412</v>
      </c>
      <c r="M4567" s="35">
        <v>0</v>
      </c>
      <c r="N4567" s="35">
        <v>0</v>
      </c>
      <c r="O4567" s="35">
        <v>0</v>
      </c>
      <c r="P4567" s="36">
        <v>12</v>
      </c>
      <c r="Q4567" s="37">
        <v>86</v>
      </c>
      <c r="R4567" s="36">
        <v>14</v>
      </c>
      <c r="S4567" s="39">
        <f t="shared" si="155"/>
        <v>86</v>
      </c>
      <c r="T4567" s="34" t="s">
        <v>51</v>
      </c>
      <c r="U4567" s="12">
        <f>(((alpha*(speed^3))+(beta*(speed^2))+(ceta*speed))+delta)</f>
        <v>0.49410067934639379</v>
      </c>
      <c r="V4567" s="8">
        <f t="shared" si="156"/>
        <v>86</v>
      </c>
    </row>
    <row r="4568" spans="1:22">
      <c r="A4568" s="34" t="s">
        <v>19</v>
      </c>
      <c r="B4568" s="34" t="s">
        <v>69</v>
      </c>
      <c r="C4568" s="5" t="s">
        <v>135</v>
      </c>
      <c r="D4568" s="35" t="s">
        <v>86</v>
      </c>
      <c r="E4568" s="36" t="s">
        <v>16</v>
      </c>
      <c r="F4568" s="37">
        <v>50</v>
      </c>
      <c r="G4568" s="38">
        <v>-0.02</v>
      </c>
      <c r="H4568" s="34">
        <v>0.9772441923375278</v>
      </c>
      <c r="I4568" s="35">
        <v>-2.9338813145135294</v>
      </c>
      <c r="J4568" s="35">
        <v>172.73271862083936</v>
      </c>
      <c r="K4568" s="35">
        <v>-0.72916780879411258</v>
      </c>
      <c r="L4568" s="35">
        <v>0.63036073567429696</v>
      </c>
      <c r="M4568" s="35">
        <v>1.649472901026175E-3</v>
      </c>
      <c r="N4568" s="35">
        <v>0</v>
      </c>
      <c r="O4568" s="35">
        <v>0</v>
      </c>
      <c r="P4568" s="36">
        <v>12</v>
      </c>
      <c r="Q4568" s="37">
        <v>86</v>
      </c>
      <c r="R4568" s="36">
        <v>10</v>
      </c>
      <c r="S4568" s="39">
        <f t="shared" si="155"/>
        <v>86</v>
      </c>
      <c r="T4568" s="34" t="s">
        <v>44</v>
      </c>
      <c r="U4568" s="12">
        <f>(alpha+(beta/(1+EXP((((-1)*ceta)+(delta*LN(speed)))+(epsilon*speed)))))</f>
        <v>1.3204573141011293</v>
      </c>
      <c r="V4568" s="8">
        <f t="shared" si="156"/>
        <v>86</v>
      </c>
    </row>
    <row r="4569" spans="1:22">
      <c r="A4569" s="34" t="s">
        <v>19</v>
      </c>
      <c r="B4569" s="34" t="s">
        <v>69</v>
      </c>
      <c r="C4569" s="5" t="s">
        <v>135</v>
      </c>
      <c r="D4569" s="35" t="s">
        <v>86</v>
      </c>
      <c r="E4569" s="36" t="s">
        <v>14</v>
      </c>
      <c r="F4569" s="37">
        <v>50</v>
      </c>
      <c r="G4569" s="38">
        <v>-0.02</v>
      </c>
      <c r="H4569" s="34">
        <v>0.99755841789402822</v>
      </c>
      <c r="I4569" s="35">
        <v>12.074258253531898</v>
      </c>
      <c r="J4569" s="35">
        <v>0.99648965951077073</v>
      </c>
      <c r="K4569" s="35">
        <v>-0.94178857314099584</v>
      </c>
      <c r="L4569" s="35">
        <v>0</v>
      </c>
      <c r="M4569" s="35">
        <v>0</v>
      </c>
      <c r="N4569" s="35">
        <v>0</v>
      </c>
      <c r="O4569" s="35">
        <v>0</v>
      </c>
      <c r="P4569" s="36">
        <v>12</v>
      </c>
      <c r="Q4569" s="37">
        <v>86</v>
      </c>
      <c r="R4569" s="36">
        <v>0</v>
      </c>
      <c r="S4569" s="39">
        <f t="shared" si="155"/>
        <v>86</v>
      </c>
      <c r="T4569" s="34" t="s">
        <v>29</v>
      </c>
      <c r="U4569" s="12">
        <f>((alpha*(beta^speed))*(speed^ceta))</f>
        <v>0.13447217112501256</v>
      </c>
      <c r="V4569" s="8">
        <f t="shared" si="156"/>
        <v>86</v>
      </c>
    </row>
    <row r="4570" spans="1:22">
      <c r="A4570" s="34" t="s">
        <v>19</v>
      </c>
      <c r="B4570" s="34" t="s">
        <v>69</v>
      </c>
      <c r="C4570" s="5" t="s">
        <v>135</v>
      </c>
      <c r="D4570" s="35" t="s">
        <v>86</v>
      </c>
      <c r="E4570" s="36" t="s">
        <v>18</v>
      </c>
      <c r="F4570" s="37">
        <v>50</v>
      </c>
      <c r="G4570" s="38">
        <v>-0.02</v>
      </c>
      <c r="H4570" s="34">
        <v>0.96172290899119017</v>
      </c>
      <c r="I4570" s="35">
        <v>-8.3806550379001099E-7</v>
      </c>
      <c r="J4570" s="35">
        <v>1.7734824438825025E-4</v>
      </c>
      <c r="K4570" s="35">
        <v>-1.3097074330032597E-2</v>
      </c>
      <c r="L4570" s="35">
        <v>0.40472974920311922</v>
      </c>
      <c r="M4570" s="35">
        <v>0</v>
      </c>
      <c r="N4570" s="35">
        <v>0</v>
      </c>
      <c r="O4570" s="35">
        <v>0</v>
      </c>
      <c r="P4570" s="36">
        <v>12</v>
      </c>
      <c r="Q4570" s="37">
        <v>86</v>
      </c>
      <c r="R4570" s="36">
        <v>14</v>
      </c>
      <c r="S4570" s="39">
        <f t="shared" si="155"/>
        <v>86</v>
      </c>
      <c r="T4570" s="34" t="s">
        <v>51</v>
      </c>
      <c r="U4570" s="12">
        <f>(((alpha*(speed^3))+(beta*(speed^2))+(ceta*speed))+delta)</f>
        <v>5.6992380237155693E-2</v>
      </c>
      <c r="V4570" s="8">
        <f t="shared" si="156"/>
        <v>86</v>
      </c>
    </row>
    <row r="4571" spans="1:22">
      <c r="A4571" s="34" t="s">
        <v>19</v>
      </c>
      <c r="B4571" s="34" t="s">
        <v>69</v>
      </c>
      <c r="C4571" s="5" t="s">
        <v>135</v>
      </c>
      <c r="D4571" s="35" t="s">
        <v>86</v>
      </c>
      <c r="E4571" s="36" t="s">
        <v>17</v>
      </c>
      <c r="F4571" s="37">
        <v>50</v>
      </c>
      <c r="G4571" s="38">
        <v>-0.02</v>
      </c>
      <c r="H4571" s="34">
        <v>0.9762083827850726</v>
      </c>
      <c r="I4571" s="35">
        <v>1708.9105590714846</v>
      </c>
      <c r="J4571" s="35">
        <v>0.98552506331616752</v>
      </c>
      <c r="K4571" s="35">
        <v>-0.55118980510039095</v>
      </c>
      <c r="L4571" s="35">
        <v>0</v>
      </c>
      <c r="M4571" s="35">
        <v>0</v>
      </c>
      <c r="N4571" s="35">
        <v>0</v>
      </c>
      <c r="O4571" s="35">
        <v>0</v>
      </c>
      <c r="P4571" s="36">
        <v>12</v>
      </c>
      <c r="Q4571" s="37">
        <v>86</v>
      </c>
      <c r="R4571" s="36">
        <v>0</v>
      </c>
      <c r="S4571" s="39">
        <f t="shared" si="155"/>
        <v>86</v>
      </c>
      <c r="T4571" s="34" t="s">
        <v>29</v>
      </c>
      <c r="U4571" s="12">
        <f>((alpha*(beta^speed))*(speed^ceta))</f>
        <v>41.866188919056064</v>
      </c>
      <c r="V4571" s="8">
        <f t="shared" si="156"/>
        <v>86</v>
      </c>
    </row>
    <row r="4572" spans="1:22">
      <c r="A4572" s="34" t="s">
        <v>19</v>
      </c>
      <c r="B4572" s="34" t="s">
        <v>69</v>
      </c>
      <c r="C4572" s="5" t="s">
        <v>135</v>
      </c>
      <c r="D4572" s="35" t="s">
        <v>86</v>
      </c>
      <c r="E4572" s="36" t="s">
        <v>15</v>
      </c>
      <c r="F4572" s="37">
        <v>100</v>
      </c>
      <c r="G4572" s="38">
        <v>-0.02</v>
      </c>
      <c r="H4572" s="34">
        <v>0.95421045532384463</v>
      </c>
      <c r="I4572" s="35">
        <v>0.57559687195102271</v>
      </c>
      <c r="J4572" s="35">
        <v>3.2258719505775351</v>
      </c>
      <c r="K4572" s="35">
        <v>2.1707067224188155</v>
      </c>
      <c r="L4572" s="35">
        <v>7.7016534295194186E-2</v>
      </c>
      <c r="M4572" s="35">
        <v>8.9953034944621729E-2</v>
      </c>
      <c r="N4572" s="35">
        <v>0</v>
      </c>
      <c r="O4572" s="35">
        <v>0</v>
      </c>
      <c r="P4572" s="36">
        <v>12</v>
      </c>
      <c r="Q4572" s="37">
        <v>86</v>
      </c>
      <c r="R4572" s="36">
        <v>10</v>
      </c>
      <c r="S4572" s="39">
        <f t="shared" si="155"/>
        <v>86</v>
      </c>
      <c r="T4572" s="34" t="s">
        <v>44</v>
      </c>
      <c r="U4572" s="12">
        <f>(alpha+(beta/(1+EXP((((-1)*ceta)+(delta*LN(speed)))+(epsilon*speed)))))</f>
        <v>0.5843370696329615</v>
      </c>
      <c r="V4572" s="8">
        <f t="shared" si="156"/>
        <v>86</v>
      </c>
    </row>
    <row r="4573" spans="1:22">
      <c r="A4573" s="34" t="s">
        <v>19</v>
      </c>
      <c r="B4573" s="34" t="s">
        <v>69</v>
      </c>
      <c r="C4573" s="5" t="s">
        <v>135</v>
      </c>
      <c r="D4573" s="35" t="s">
        <v>86</v>
      </c>
      <c r="E4573" s="36" t="s">
        <v>16</v>
      </c>
      <c r="F4573" s="37">
        <v>100</v>
      </c>
      <c r="G4573" s="38">
        <v>-0.02</v>
      </c>
      <c r="H4573" s="34">
        <v>0.96875773435763546</v>
      </c>
      <c r="I4573" s="35">
        <v>-5.5595042161406205</v>
      </c>
      <c r="J4573" s="35">
        <v>134.44001857641024</v>
      </c>
      <c r="K4573" s="35">
        <v>-0.50560086853371966</v>
      </c>
      <c r="L4573" s="35">
        <v>0.51807604601098867</v>
      </c>
      <c r="M4573" s="35">
        <v>1.6966600836965896E-3</v>
      </c>
      <c r="N4573" s="35">
        <v>0</v>
      </c>
      <c r="O4573" s="35">
        <v>0</v>
      </c>
      <c r="P4573" s="36">
        <v>12</v>
      </c>
      <c r="Q4573" s="37">
        <v>86</v>
      </c>
      <c r="R4573" s="36">
        <v>10</v>
      </c>
      <c r="S4573" s="39">
        <f t="shared" si="155"/>
        <v>86</v>
      </c>
      <c r="T4573" s="34" t="s">
        <v>44</v>
      </c>
      <c r="U4573" s="12">
        <f>(alpha+(beta/(1+EXP((((-1)*ceta)+(delta*LN(speed)))+(epsilon*speed)))))</f>
        <v>1.068831077377288</v>
      </c>
      <c r="V4573" s="8">
        <f t="shared" si="156"/>
        <v>86</v>
      </c>
    </row>
    <row r="4574" spans="1:22">
      <c r="A4574" s="34" t="s">
        <v>19</v>
      </c>
      <c r="B4574" s="34" t="s">
        <v>69</v>
      </c>
      <c r="C4574" s="5" t="s">
        <v>135</v>
      </c>
      <c r="D4574" s="35" t="s">
        <v>86</v>
      </c>
      <c r="E4574" s="36" t="s">
        <v>14</v>
      </c>
      <c r="F4574" s="37">
        <v>100</v>
      </c>
      <c r="G4574" s="38">
        <v>-0.02</v>
      </c>
      <c r="H4574" s="34">
        <v>0.99679432856030192</v>
      </c>
      <c r="I4574" s="35">
        <v>11.269761340520731</v>
      </c>
      <c r="J4574" s="35">
        <v>0.99398082214857864</v>
      </c>
      <c r="K4574" s="35">
        <v>-0.91424980920450649</v>
      </c>
      <c r="L4574" s="35">
        <v>0</v>
      </c>
      <c r="M4574" s="35">
        <v>0</v>
      </c>
      <c r="N4574" s="35">
        <v>0</v>
      </c>
      <c r="O4574" s="35">
        <v>0</v>
      </c>
      <c r="P4574" s="36">
        <v>12</v>
      </c>
      <c r="Q4574" s="37">
        <v>86</v>
      </c>
      <c r="R4574" s="36">
        <v>0</v>
      </c>
      <c r="S4574" s="39">
        <f t="shared" si="155"/>
        <v>86</v>
      </c>
      <c r="T4574" s="34" t="s">
        <v>29</v>
      </c>
      <c r="U4574" s="12">
        <f>((alpha*(beta^speed))*(speed^ceta))</f>
        <v>0.11423740440843425</v>
      </c>
      <c r="V4574" s="8">
        <f t="shared" si="156"/>
        <v>86</v>
      </c>
    </row>
    <row r="4575" spans="1:22">
      <c r="A4575" s="34" t="s">
        <v>19</v>
      </c>
      <c r="B4575" s="34" t="s">
        <v>69</v>
      </c>
      <c r="C4575" s="5" t="s">
        <v>135</v>
      </c>
      <c r="D4575" s="35" t="s">
        <v>86</v>
      </c>
      <c r="E4575" s="36" t="s">
        <v>18</v>
      </c>
      <c r="F4575" s="37">
        <v>100</v>
      </c>
      <c r="G4575" s="38">
        <v>-0.02</v>
      </c>
      <c r="H4575" s="34">
        <v>0.93616015800871066</v>
      </c>
      <c r="I4575" s="35">
        <v>3.8435335837800411</v>
      </c>
      <c r="J4575" s="35">
        <v>-17.288163726218354</v>
      </c>
      <c r="K4575" s="35">
        <v>-1.4572811811268329</v>
      </c>
      <c r="L4575" s="35">
        <v>0</v>
      </c>
      <c r="M4575" s="35">
        <v>0</v>
      </c>
      <c r="N4575" s="35">
        <v>0</v>
      </c>
      <c r="O4575" s="35">
        <v>0</v>
      </c>
      <c r="P4575" s="36">
        <v>12</v>
      </c>
      <c r="Q4575" s="37">
        <v>86</v>
      </c>
      <c r="R4575" s="36">
        <v>13</v>
      </c>
      <c r="S4575" s="39">
        <f t="shared" si="155"/>
        <v>86</v>
      </c>
      <c r="T4575" s="34" t="s">
        <v>50</v>
      </c>
      <c r="U4575" s="12">
        <f>EXP((alpha+(beta/speed))+(ceta*LN(speed)))</f>
        <v>5.7917941909840592E-2</v>
      </c>
      <c r="V4575" s="8">
        <f t="shared" si="156"/>
        <v>86</v>
      </c>
    </row>
    <row r="4576" spans="1:22">
      <c r="A4576" s="34" t="s">
        <v>19</v>
      </c>
      <c r="B4576" s="34" t="s">
        <v>69</v>
      </c>
      <c r="C4576" s="5" t="s">
        <v>135</v>
      </c>
      <c r="D4576" s="35" t="s">
        <v>86</v>
      </c>
      <c r="E4576" s="36" t="s">
        <v>17</v>
      </c>
      <c r="F4576" s="37">
        <v>100</v>
      </c>
      <c r="G4576" s="38">
        <v>-0.02</v>
      </c>
      <c r="H4576" s="34">
        <v>0.96684818093770108</v>
      </c>
      <c r="I4576" s="35">
        <v>-1.8590978274779237E-3</v>
      </c>
      <c r="J4576" s="35">
        <v>0.34419154735751806</v>
      </c>
      <c r="K4576" s="35">
        <v>-22.786898236224577</v>
      </c>
      <c r="L4576" s="35">
        <v>613.6595699625102</v>
      </c>
      <c r="M4576" s="35">
        <v>0</v>
      </c>
      <c r="N4576" s="35">
        <v>0</v>
      </c>
      <c r="O4576" s="35">
        <v>0</v>
      </c>
      <c r="P4576" s="36">
        <v>12</v>
      </c>
      <c r="Q4576" s="37">
        <v>86</v>
      </c>
      <c r="R4576" s="36">
        <v>14</v>
      </c>
      <c r="S4576" s="39">
        <f t="shared" si="155"/>
        <v>86</v>
      </c>
      <c r="T4576" s="34" t="s">
        <v>51</v>
      </c>
      <c r="U4576" s="12">
        <f>(((alpha*(speed^3))+(beta*(speed^2))+(ceta*speed))+delta)</f>
        <v>17.136678149101954</v>
      </c>
      <c r="V4576" s="8">
        <f t="shared" si="156"/>
        <v>86</v>
      </c>
    </row>
    <row r="4577" spans="1:22">
      <c r="A4577" s="34" t="s">
        <v>19</v>
      </c>
      <c r="B4577" s="34" t="s">
        <v>69</v>
      </c>
      <c r="C4577" s="5" t="s">
        <v>135</v>
      </c>
      <c r="D4577" s="35" t="s">
        <v>86</v>
      </c>
      <c r="E4577" s="36" t="s">
        <v>15</v>
      </c>
      <c r="F4577" s="37">
        <v>0</v>
      </c>
      <c r="G4577" s="38">
        <v>0.02</v>
      </c>
      <c r="H4577" s="34">
        <v>0.96123924801082339</v>
      </c>
      <c r="I4577" s="35">
        <v>28.80415129786785</v>
      </c>
      <c r="J4577" s="35">
        <v>1.0142368360304042</v>
      </c>
      <c r="K4577" s="35">
        <v>-0.92307412079571305</v>
      </c>
      <c r="L4577" s="35">
        <v>0</v>
      </c>
      <c r="M4577" s="35">
        <v>0</v>
      </c>
      <c r="N4577" s="35">
        <v>0</v>
      </c>
      <c r="O4577" s="35">
        <v>0</v>
      </c>
      <c r="P4577" s="36">
        <v>12</v>
      </c>
      <c r="Q4577" s="37">
        <v>86</v>
      </c>
      <c r="R4577" s="36">
        <v>0</v>
      </c>
      <c r="S4577" s="39">
        <f t="shared" si="155"/>
        <v>86</v>
      </c>
      <c r="T4577" s="34" t="s">
        <v>29</v>
      </c>
      <c r="U4577" s="12">
        <f>((alpha*(beta^speed))*(speed^ceta))</f>
        <v>1.5913154304939845</v>
      </c>
      <c r="V4577" s="8">
        <f t="shared" si="156"/>
        <v>86</v>
      </c>
    </row>
    <row r="4578" spans="1:22">
      <c r="A4578" s="34" t="s">
        <v>19</v>
      </c>
      <c r="B4578" s="34" t="s">
        <v>69</v>
      </c>
      <c r="C4578" s="5" t="s">
        <v>135</v>
      </c>
      <c r="D4578" s="35" t="s">
        <v>86</v>
      </c>
      <c r="E4578" s="36" t="s">
        <v>16</v>
      </c>
      <c r="F4578" s="37">
        <v>0</v>
      </c>
      <c r="G4578" s="38">
        <v>0.02</v>
      </c>
      <c r="H4578" s="34">
        <v>0.99094307957313044</v>
      </c>
      <c r="I4578" s="35">
        <v>75.731334004163372</v>
      </c>
      <c r="J4578" s="35">
        <v>1.0084787007760196</v>
      </c>
      <c r="K4578" s="35">
        <v>-0.5949109005631249</v>
      </c>
      <c r="L4578" s="35">
        <v>0</v>
      </c>
      <c r="M4578" s="35">
        <v>0</v>
      </c>
      <c r="N4578" s="35">
        <v>0</v>
      </c>
      <c r="O4578" s="35">
        <v>0</v>
      </c>
      <c r="P4578" s="36">
        <v>12</v>
      </c>
      <c r="Q4578" s="37">
        <v>86</v>
      </c>
      <c r="R4578" s="36">
        <v>0</v>
      </c>
      <c r="S4578" s="39">
        <f t="shared" si="155"/>
        <v>86</v>
      </c>
      <c r="T4578" s="34" t="s">
        <v>29</v>
      </c>
      <c r="U4578" s="12">
        <f>((alpha*(beta^speed))*(speed^ceta))</f>
        <v>11.060129073324347</v>
      </c>
      <c r="V4578" s="8">
        <f t="shared" si="156"/>
        <v>86</v>
      </c>
    </row>
    <row r="4579" spans="1:22">
      <c r="A4579" s="34" t="s">
        <v>19</v>
      </c>
      <c r="B4579" s="34" t="s">
        <v>69</v>
      </c>
      <c r="C4579" s="5" t="s">
        <v>135</v>
      </c>
      <c r="D4579" s="35" t="s">
        <v>86</v>
      </c>
      <c r="E4579" s="36" t="s">
        <v>14</v>
      </c>
      <c r="F4579" s="37">
        <v>0</v>
      </c>
      <c r="G4579" s="38">
        <v>0.02</v>
      </c>
      <c r="H4579" s="34">
        <v>0.99711332586695967</v>
      </c>
      <c r="I4579" s="35">
        <v>-7.1542598379434649E-2</v>
      </c>
      <c r="J4579" s="35">
        <v>6.3176879026096838E-2</v>
      </c>
      <c r="K4579" s="35">
        <v>1.2651087809616071</v>
      </c>
      <c r="L4579" s="35">
        <v>0</v>
      </c>
      <c r="M4579" s="35">
        <v>0</v>
      </c>
      <c r="N4579" s="35">
        <v>0</v>
      </c>
      <c r="O4579" s="35">
        <v>0</v>
      </c>
      <c r="P4579" s="36">
        <v>12</v>
      </c>
      <c r="Q4579" s="37">
        <v>86</v>
      </c>
      <c r="R4579" s="36">
        <v>2</v>
      </c>
      <c r="S4579" s="39">
        <f t="shared" si="155"/>
        <v>86</v>
      </c>
      <c r="T4579" s="34" t="s">
        <v>31</v>
      </c>
      <c r="U4579" s="12">
        <f>((alpha+(beta*speed))^((-1)/ceta))</f>
        <v>0.26517210360062632</v>
      </c>
      <c r="V4579" s="8">
        <f t="shared" si="156"/>
        <v>86</v>
      </c>
    </row>
    <row r="4580" spans="1:22">
      <c r="A4580" s="34" t="s">
        <v>19</v>
      </c>
      <c r="B4580" s="34" t="s">
        <v>69</v>
      </c>
      <c r="C4580" s="5" t="s">
        <v>135</v>
      </c>
      <c r="D4580" s="35" t="s">
        <v>86</v>
      </c>
      <c r="E4580" s="36" t="s">
        <v>18</v>
      </c>
      <c r="F4580" s="37">
        <v>0</v>
      </c>
      <c r="G4580" s="38">
        <v>0.02</v>
      </c>
      <c r="H4580" s="34">
        <v>0.94860919349721795</v>
      </c>
      <c r="I4580" s="35">
        <v>1.8587136392678543</v>
      </c>
      <c r="J4580" s="35">
        <v>1.0121493273396183</v>
      </c>
      <c r="K4580" s="35">
        <v>-0.74388210000446942</v>
      </c>
      <c r="L4580" s="35">
        <v>0</v>
      </c>
      <c r="M4580" s="35">
        <v>0</v>
      </c>
      <c r="N4580" s="35">
        <v>0</v>
      </c>
      <c r="O4580" s="35">
        <v>0</v>
      </c>
      <c r="P4580" s="36">
        <v>12</v>
      </c>
      <c r="Q4580" s="37">
        <v>86</v>
      </c>
      <c r="R4580" s="36">
        <v>0</v>
      </c>
      <c r="S4580" s="39">
        <f t="shared" si="155"/>
        <v>86</v>
      </c>
      <c r="T4580" s="34" t="s">
        <v>29</v>
      </c>
      <c r="U4580" s="12">
        <f>((alpha*(beta^speed))*(speed^ceta))</f>
        <v>0.19107704922214735</v>
      </c>
      <c r="V4580" s="8">
        <f t="shared" si="156"/>
        <v>86</v>
      </c>
    </row>
    <row r="4581" spans="1:22">
      <c r="A4581" s="34" t="s">
        <v>19</v>
      </c>
      <c r="B4581" s="34" t="s">
        <v>69</v>
      </c>
      <c r="C4581" s="5" t="s">
        <v>135</v>
      </c>
      <c r="D4581" s="35" t="s">
        <v>86</v>
      </c>
      <c r="E4581" s="36" t="s">
        <v>17</v>
      </c>
      <c r="F4581" s="37">
        <v>0</v>
      </c>
      <c r="G4581" s="38">
        <v>0.02</v>
      </c>
      <c r="H4581" s="34">
        <v>0.99232204216110098</v>
      </c>
      <c r="I4581" s="35">
        <v>2466.995853256748</v>
      </c>
      <c r="J4581" s="35">
        <v>1.0099785587747612</v>
      </c>
      <c r="K4581" s="35">
        <v>-0.66374728237605052</v>
      </c>
      <c r="L4581" s="35">
        <v>0</v>
      </c>
      <c r="M4581" s="35">
        <v>0</v>
      </c>
      <c r="N4581" s="35">
        <v>0</v>
      </c>
      <c r="O4581" s="35">
        <v>0</v>
      </c>
      <c r="P4581" s="36">
        <v>12</v>
      </c>
      <c r="Q4581" s="37">
        <v>86</v>
      </c>
      <c r="R4581" s="36">
        <v>0</v>
      </c>
      <c r="S4581" s="39">
        <f t="shared" si="155"/>
        <v>86</v>
      </c>
      <c r="T4581" s="34" t="s">
        <v>29</v>
      </c>
      <c r="U4581" s="12">
        <f>((alpha*(beta^speed))*(speed^ceta))</f>
        <v>301.29753608928831</v>
      </c>
      <c r="V4581" s="8">
        <f t="shared" si="156"/>
        <v>86</v>
      </c>
    </row>
    <row r="4582" spans="1:22">
      <c r="A4582" s="34" t="s">
        <v>19</v>
      </c>
      <c r="B4582" s="34" t="s">
        <v>69</v>
      </c>
      <c r="C4582" s="5" t="s">
        <v>135</v>
      </c>
      <c r="D4582" s="35" t="s">
        <v>86</v>
      </c>
      <c r="E4582" s="36" t="s">
        <v>15</v>
      </c>
      <c r="F4582" s="37">
        <v>50</v>
      </c>
      <c r="G4582" s="38">
        <v>0.02</v>
      </c>
      <c r="H4582" s="34">
        <v>0.90314359771002295</v>
      </c>
      <c r="I4582" s="35">
        <v>-1.3567045682592621E-5</v>
      </c>
      <c r="J4582" s="35">
        <v>2.5618563635164799E-3</v>
      </c>
      <c r="K4582" s="35">
        <v>-0.162558897062858</v>
      </c>
      <c r="L4582" s="35">
        <v>5.4294655436513981</v>
      </c>
      <c r="M4582" s="35">
        <v>0</v>
      </c>
      <c r="N4582" s="35">
        <v>0</v>
      </c>
      <c r="O4582" s="35">
        <v>0</v>
      </c>
      <c r="P4582" s="36">
        <v>12</v>
      </c>
      <c r="Q4582" s="37">
        <v>86</v>
      </c>
      <c r="R4582" s="36">
        <v>14</v>
      </c>
      <c r="S4582" s="39">
        <f t="shared" si="155"/>
        <v>86</v>
      </c>
      <c r="T4582" s="34" t="s">
        <v>51</v>
      </c>
      <c r="U4582" s="12">
        <f>(((alpha*(speed^3))+(beta*(speed^2))+(ceta*speed))+delta)</f>
        <v>1.7674892521263637</v>
      </c>
      <c r="V4582" s="8">
        <f t="shared" si="156"/>
        <v>86</v>
      </c>
    </row>
    <row r="4583" spans="1:22">
      <c r="A4583" s="34" t="s">
        <v>19</v>
      </c>
      <c r="B4583" s="34" t="s">
        <v>69</v>
      </c>
      <c r="C4583" s="5" t="s">
        <v>135</v>
      </c>
      <c r="D4583" s="35" t="s">
        <v>86</v>
      </c>
      <c r="E4583" s="36" t="s">
        <v>16</v>
      </c>
      <c r="F4583" s="37">
        <v>50</v>
      </c>
      <c r="G4583" s="38">
        <v>0.02</v>
      </c>
      <c r="H4583" s="34">
        <v>0.98819689605330852</v>
      </c>
      <c r="I4583" s="35">
        <v>18.097000735652063</v>
      </c>
      <c r="J4583" s="35">
        <v>-8.7169016307965738E-2</v>
      </c>
      <c r="K4583" s="35">
        <v>122.23286999838619</v>
      </c>
      <c r="L4583" s="35">
        <v>-1.0529958347035555</v>
      </c>
      <c r="M4583" s="35">
        <v>0</v>
      </c>
      <c r="N4583" s="35">
        <v>0</v>
      </c>
      <c r="O4583" s="35">
        <v>0</v>
      </c>
      <c r="P4583" s="36">
        <v>12</v>
      </c>
      <c r="Q4583" s="37">
        <v>86</v>
      </c>
      <c r="R4583" s="36">
        <v>1</v>
      </c>
      <c r="S4583" s="39">
        <f t="shared" si="155"/>
        <v>86</v>
      </c>
      <c r="T4583" s="34" t="s">
        <v>30</v>
      </c>
      <c r="U4583" s="12">
        <f>((alpha*(speed^beta))+(ceta*(speed^delta)))</f>
        <v>13.396234042252267</v>
      </c>
      <c r="V4583" s="8">
        <f t="shared" si="156"/>
        <v>86</v>
      </c>
    </row>
    <row r="4584" spans="1:22">
      <c r="A4584" s="34" t="s">
        <v>19</v>
      </c>
      <c r="B4584" s="34" t="s">
        <v>69</v>
      </c>
      <c r="C4584" s="5" t="s">
        <v>135</v>
      </c>
      <c r="D4584" s="35" t="s">
        <v>86</v>
      </c>
      <c r="E4584" s="36" t="s">
        <v>14</v>
      </c>
      <c r="F4584" s="37">
        <v>50</v>
      </c>
      <c r="G4584" s="38">
        <v>0.02</v>
      </c>
      <c r="H4584" s="34">
        <v>0.99659413573791511</v>
      </c>
      <c r="I4584" s="35">
        <v>14.057933912449943</v>
      </c>
      <c r="J4584" s="35">
        <v>1.0071443457407365</v>
      </c>
      <c r="K4584" s="35">
        <v>-0.98218852998109174</v>
      </c>
      <c r="L4584" s="35">
        <v>0</v>
      </c>
      <c r="M4584" s="35">
        <v>0</v>
      </c>
      <c r="N4584" s="35">
        <v>0</v>
      </c>
      <c r="O4584" s="35">
        <v>0</v>
      </c>
      <c r="P4584" s="36">
        <v>12</v>
      </c>
      <c r="Q4584" s="37">
        <v>86</v>
      </c>
      <c r="R4584" s="36">
        <v>0</v>
      </c>
      <c r="S4584" s="39">
        <f t="shared" si="155"/>
        <v>86</v>
      </c>
      <c r="T4584" s="34" t="s">
        <v>29</v>
      </c>
      <c r="U4584" s="12">
        <f>((alpha*(beta^speed))*(speed^ceta))</f>
        <v>0.32641276253708679</v>
      </c>
      <c r="V4584" s="8">
        <f t="shared" si="156"/>
        <v>86</v>
      </c>
    </row>
    <row r="4585" spans="1:22">
      <c r="A4585" s="34" t="s">
        <v>19</v>
      </c>
      <c r="B4585" s="34" t="s">
        <v>69</v>
      </c>
      <c r="C4585" s="5" t="s">
        <v>135</v>
      </c>
      <c r="D4585" s="35" t="s">
        <v>86</v>
      </c>
      <c r="E4585" s="36" t="s">
        <v>18</v>
      </c>
      <c r="F4585" s="37">
        <v>50</v>
      </c>
      <c r="G4585" s="38">
        <v>0.02</v>
      </c>
      <c r="H4585" s="34">
        <v>0.87664153735027306</v>
      </c>
      <c r="I4585" s="35">
        <v>-6.8329170010424048E-7</v>
      </c>
      <c r="J4585" s="35">
        <v>1.6195122096111333E-4</v>
      </c>
      <c r="K4585" s="35">
        <v>-1.2076919925231199E-2</v>
      </c>
      <c r="L4585" s="35">
        <v>0.52380676257161984</v>
      </c>
      <c r="M4585" s="35">
        <v>0</v>
      </c>
      <c r="N4585" s="35">
        <v>0</v>
      </c>
      <c r="O4585" s="35">
        <v>0</v>
      </c>
      <c r="P4585" s="36">
        <v>12</v>
      </c>
      <c r="Q4585" s="37">
        <v>86</v>
      </c>
      <c r="R4585" s="36">
        <v>14</v>
      </c>
      <c r="S4585" s="39">
        <f t="shared" si="155"/>
        <v>86</v>
      </c>
      <c r="T4585" s="34" t="s">
        <v>51</v>
      </c>
      <c r="U4585" s="12">
        <f>(((alpha*(speed^3))+(beta*(speed^2))+(ceta*speed))+delta)</f>
        <v>0.24837109362862808</v>
      </c>
      <c r="V4585" s="8">
        <f t="shared" si="156"/>
        <v>86</v>
      </c>
    </row>
    <row r="4586" spans="1:22">
      <c r="A4586" s="34" t="s">
        <v>19</v>
      </c>
      <c r="B4586" s="34" t="s">
        <v>69</v>
      </c>
      <c r="C4586" s="5" t="s">
        <v>135</v>
      </c>
      <c r="D4586" s="35" t="s">
        <v>86</v>
      </c>
      <c r="E4586" s="36" t="s">
        <v>17</v>
      </c>
      <c r="F4586" s="37">
        <v>50</v>
      </c>
      <c r="G4586" s="38">
        <v>0.02</v>
      </c>
      <c r="H4586" s="34">
        <v>0.98004774150203355</v>
      </c>
      <c r="I4586" s="35">
        <v>2343.097459336384</v>
      </c>
      <c r="J4586" s="35">
        <v>1.0084709124783144</v>
      </c>
      <c r="K4586" s="35">
        <v>-0.54904791494087046</v>
      </c>
      <c r="L4586" s="35">
        <v>0</v>
      </c>
      <c r="M4586" s="35">
        <v>0</v>
      </c>
      <c r="N4586" s="35">
        <v>0</v>
      </c>
      <c r="O4586" s="35">
        <v>0</v>
      </c>
      <c r="P4586" s="36">
        <v>12</v>
      </c>
      <c r="Q4586" s="37">
        <v>86</v>
      </c>
      <c r="R4586" s="36">
        <v>0</v>
      </c>
      <c r="S4586" s="39">
        <f t="shared" si="155"/>
        <v>86</v>
      </c>
      <c r="T4586" s="34" t="s">
        <v>29</v>
      </c>
      <c r="U4586" s="12">
        <f>((alpha*(beta^speed))*(speed^ceta))</f>
        <v>419.47721205282181</v>
      </c>
      <c r="V4586" s="8">
        <f t="shared" si="156"/>
        <v>86</v>
      </c>
    </row>
    <row r="4587" spans="1:22">
      <c r="A4587" s="34" t="s">
        <v>19</v>
      </c>
      <c r="B4587" s="34" t="s">
        <v>69</v>
      </c>
      <c r="C4587" s="5" t="s">
        <v>135</v>
      </c>
      <c r="D4587" s="35" t="s">
        <v>86</v>
      </c>
      <c r="E4587" s="36" t="s">
        <v>15</v>
      </c>
      <c r="F4587" s="37">
        <v>100</v>
      </c>
      <c r="G4587" s="38">
        <v>0.02</v>
      </c>
      <c r="H4587" s="34">
        <v>0.92522160740508252</v>
      </c>
      <c r="I4587" s="35">
        <v>1.9438413309088918</v>
      </c>
      <c r="J4587" s="35">
        <v>2.7378794177949826</v>
      </c>
      <c r="K4587" s="35">
        <v>2.8170790094263816</v>
      </c>
      <c r="L4587" s="35">
        <v>-0.2282209964968632</v>
      </c>
      <c r="M4587" s="35">
        <v>0.12456310196865068</v>
      </c>
      <c r="N4587" s="35">
        <v>0</v>
      </c>
      <c r="O4587" s="35">
        <v>0</v>
      </c>
      <c r="P4587" s="36">
        <v>12</v>
      </c>
      <c r="Q4587" s="37">
        <v>86</v>
      </c>
      <c r="R4587" s="36">
        <v>10</v>
      </c>
      <c r="S4587" s="39">
        <f t="shared" si="155"/>
        <v>86</v>
      </c>
      <c r="T4587" s="34" t="s">
        <v>44</v>
      </c>
      <c r="U4587" s="12">
        <f>(alpha+(beta/(1+EXP((((-1)*ceta)+(delta*LN(speed)))+(epsilon*speed)))))</f>
        <v>1.9466568253905554</v>
      </c>
      <c r="V4587" s="8">
        <f t="shared" si="156"/>
        <v>86</v>
      </c>
    </row>
    <row r="4588" spans="1:22">
      <c r="A4588" s="34" t="s">
        <v>19</v>
      </c>
      <c r="B4588" s="34" t="s">
        <v>69</v>
      </c>
      <c r="C4588" s="5" t="s">
        <v>135</v>
      </c>
      <c r="D4588" s="35" t="s">
        <v>86</v>
      </c>
      <c r="E4588" s="36" t="s">
        <v>16</v>
      </c>
      <c r="F4588" s="37">
        <v>100</v>
      </c>
      <c r="G4588" s="38">
        <v>0.02</v>
      </c>
      <c r="H4588" s="34">
        <v>0.98517170064003046</v>
      </c>
      <c r="I4588" s="35">
        <v>3.5117480412208772</v>
      </c>
      <c r="J4588" s="35">
        <v>2.8696114884414783</v>
      </c>
      <c r="K4588" s="35">
        <v>-0.17352915243080275</v>
      </c>
      <c r="L4588" s="35">
        <v>0</v>
      </c>
      <c r="M4588" s="35">
        <v>0</v>
      </c>
      <c r="N4588" s="35">
        <v>0</v>
      </c>
      <c r="O4588" s="35">
        <v>0</v>
      </c>
      <c r="P4588" s="36">
        <v>12</v>
      </c>
      <c r="Q4588" s="37">
        <v>86</v>
      </c>
      <c r="R4588" s="36">
        <v>13</v>
      </c>
      <c r="S4588" s="39">
        <f t="shared" si="155"/>
        <v>86</v>
      </c>
      <c r="T4588" s="34" t="s">
        <v>50</v>
      </c>
      <c r="U4588" s="12">
        <f>EXP((alpha+(beta/speed))+(ceta*LN(speed)))</f>
        <v>15.993086029902182</v>
      </c>
      <c r="V4588" s="8">
        <f t="shared" si="156"/>
        <v>86</v>
      </c>
    </row>
    <row r="4589" spans="1:22">
      <c r="A4589" s="34" t="s">
        <v>19</v>
      </c>
      <c r="B4589" s="34" t="s">
        <v>69</v>
      </c>
      <c r="C4589" s="5" t="s">
        <v>135</v>
      </c>
      <c r="D4589" s="35" t="s">
        <v>86</v>
      </c>
      <c r="E4589" s="36" t="s">
        <v>14</v>
      </c>
      <c r="F4589" s="37">
        <v>100</v>
      </c>
      <c r="G4589" s="38">
        <v>0.02</v>
      </c>
      <c r="H4589" s="34">
        <v>0.99572702133174396</v>
      </c>
      <c r="I4589" s="35">
        <v>14.790906818782714</v>
      </c>
      <c r="J4589" s="35">
        <v>1.0110542770071684</v>
      </c>
      <c r="K4589" s="35">
        <v>-1.020892476972324</v>
      </c>
      <c r="L4589" s="35">
        <v>0</v>
      </c>
      <c r="M4589" s="35">
        <v>0</v>
      </c>
      <c r="N4589" s="35">
        <v>0</v>
      </c>
      <c r="O4589" s="35">
        <v>0</v>
      </c>
      <c r="P4589" s="36">
        <v>12</v>
      </c>
      <c r="Q4589" s="37">
        <v>86</v>
      </c>
      <c r="R4589" s="36">
        <v>0</v>
      </c>
      <c r="S4589" s="39">
        <f t="shared" si="155"/>
        <v>86</v>
      </c>
      <c r="T4589" s="34" t="s">
        <v>29</v>
      </c>
      <c r="U4589" s="12">
        <f>((alpha*(beta^speed))*(speed^ceta))</f>
        <v>0.40335213995335384</v>
      </c>
      <c r="V4589" s="8">
        <f t="shared" si="156"/>
        <v>86</v>
      </c>
    </row>
    <row r="4590" spans="1:22">
      <c r="A4590" s="34" t="s">
        <v>19</v>
      </c>
      <c r="B4590" s="34" t="s">
        <v>69</v>
      </c>
      <c r="C4590" s="5" t="s">
        <v>135</v>
      </c>
      <c r="D4590" s="35" t="s">
        <v>86</v>
      </c>
      <c r="E4590" s="36" t="s">
        <v>18</v>
      </c>
      <c r="F4590" s="37">
        <v>100</v>
      </c>
      <c r="G4590" s="38">
        <v>0.02</v>
      </c>
      <c r="H4590" s="34">
        <v>0.88204135169000553</v>
      </c>
      <c r="I4590" s="35">
        <v>-2.2526797146576473E-7</v>
      </c>
      <c r="J4590" s="35">
        <v>9.7432412426938831E-5</v>
      </c>
      <c r="K4590" s="35">
        <v>-1.0269264712199588E-2</v>
      </c>
      <c r="L4590" s="35">
        <v>0.58681469661749752</v>
      </c>
      <c r="M4590" s="35">
        <v>0</v>
      </c>
      <c r="N4590" s="35">
        <v>0</v>
      </c>
      <c r="O4590" s="35">
        <v>0</v>
      </c>
      <c r="P4590" s="36">
        <v>12</v>
      </c>
      <c r="Q4590" s="37">
        <v>86</v>
      </c>
      <c r="R4590" s="36">
        <v>14</v>
      </c>
      <c r="S4590" s="39">
        <f t="shared" si="155"/>
        <v>86</v>
      </c>
      <c r="T4590" s="34" t="s">
        <v>51</v>
      </c>
      <c r="U4590" s="12">
        <f>(((alpha*(speed^3))+(beta*(speed^2))+(ceta*speed))+delta)</f>
        <v>0.28098500881934418</v>
      </c>
      <c r="V4590" s="8">
        <f t="shared" si="156"/>
        <v>86</v>
      </c>
    </row>
    <row r="4591" spans="1:22">
      <c r="A4591" s="34" t="s">
        <v>19</v>
      </c>
      <c r="B4591" s="34" t="s">
        <v>69</v>
      </c>
      <c r="C4591" s="5" t="s">
        <v>135</v>
      </c>
      <c r="D4591" s="35" t="s">
        <v>86</v>
      </c>
      <c r="E4591" s="36" t="s">
        <v>17</v>
      </c>
      <c r="F4591" s="37">
        <v>100</v>
      </c>
      <c r="G4591" s="38">
        <v>0.02</v>
      </c>
      <c r="H4591" s="34">
        <v>0.96687053304032577</v>
      </c>
      <c r="I4591" s="35">
        <v>2247.0956338214633</v>
      </c>
      <c r="J4591" s="35">
        <v>1.0065850282301785</v>
      </c>
      <c r="K4591" s="35">
        <v>-0.45150276270585227</v>
      </c>
      <c r="L4591" s="35">
        <v>0</v>
      </c>
      <c r="M4591" s="35">
        <v>0</v>
      </c>
      <c r="N4591" s="35">
        <v>0</v>
      </c>
      <c r="O4591" s="35">
        <v>0</v>
      </c>
      <c r="P4591" s="36">
        <v>12</v>
      </c>
      <c r="Q4591" s="37">
        <v>86</v>
      </c>
      <c r="R4591" s="36">
        <v>0</v>
      </c>
      <c r="S4591" s="39">
        <f t="shared" si="155"/>
        <v>86</v>
      </c>
      <c r="T4591" s="34" t="s">
        <v>29</v>
      </c>
      <c r="U4591" s="12">
        <f>((alpha*(beta^speed))*(speed^ceta))</f>
        <v>528.84728456043547</v>
      </c>
      <c r="V4591" s="8">
        <f t="shared" si="156"/>
        <v>86</v>
      </c>
    </row>
    <row r="4592" spans="1:22">
      <c r="A4592" s="34" t="s">
        <v>19</v>
      </c>
      <c r="B4592" s="34" t="s">
        <v>69</v>
      </c>
      <c r="C4592" s="5" t="s">
        <v>135</v>
      </c>
      <c r="D4592" s="35" t="s">
        <v>86</v>
      </c>
      <c r="E4592" s="36" t="s">
        <v>15</v>
      </c>
      <c r="F4592" s="37">
        <v>0</v>
      </c>
      <c r="G4592" s="38">
        <v>0.04</v>
      </c>
      <c r="H4592" s="34">
        <v>0.95677464943319368</v>
      </c>
      <c r="I4592" s="35">
        <v>6.5353369131585524</v>
      </c>
      <c r="J4592" s="35">
        <v>-0.30257352590717451</v>
      </c>
      <c r="K4592" s="35">
        <v>4539.5611265914531</v>
      </c>
      <c r="L4592" s="35">
        <v>-3.5210880204885187</v>
      </c>
      <c r="M4592" s="35">
        <v>0</v>
      </c>
      <c r="N4592" s="35">
        <v>0</v>
      </c>
      <c r="O4592" s="35">
        <v>0</v>
      </c>
      <c r="P4592" s="36">
        <v>12</v>
      </c>
      <c r="Q4592" s="37">
        <v>86</v>
      </c>
      <c r="R4592" s="36">
        <v>1</v>
      </c>
      <c r="S4592" s="39">
        <f t="shared" si="155"/>
        <v>86</v>
      </c>
      <c r="T4592" s="34" t="s">
        <v>30</v>
      </c>
      <c r="U4592" s="12">
        <f>((alpha*(speed^beta))+(ceta*(speed^delta)))</f>
        <v>1.6987095148579265</v>
      </c>
      <c r="V4592" s="8">
        <f t="shared" si="156"/>
        <v>86</v>
      </c>
    </row>
    <row r="4593" spans="1:22">
      <c r="A4593" s="34" t="s">
        <v>19</v>
      </c>
      <c r="B4593" s="34" t="s">
        <v>69</v>
      </c>
      <c r="C4593" s="5" t="s">
        <v>135</v>
      </c>
      <c r="D4593" s="35" t="s">
        <v>86</v>
      </c>
      <c r="E4593" s="36" t="s">
        <v>16</v>
      </c>
      <c r="F4593" s="37">
        <v>0</v>
      </c>
      <c r="G4593" s="38">
        <v>0.04</v>
      </c>
      <c r="H4593" s="34">
        <v>0.99492753520463251</v>
      </c>
      <c r="I4593" s="35">
        <v>15.93907783812811</v>
      </c>
      <c r="J4593" s="35">
        <v>-3.205126363575167E-2</v>
      </c>
      <c r="K4593" s="35">
        <v>173.15543020779867</v>
      </c>
      <c r="L4593" s="35">
        <v>-1.2032202349400327</v>
      </c>
      <c r="M4593" s="35">
        <v>0</v>
      </c>
      <c r="N4593" s="35">
        <v>0</v>
      </c>
      <c r="O4593" s="35">
        <v>0</v>
      </c>
      <c r="P4593" s="36">
        <v>12</v>
      </c>
      <c r="Q4593" s="37">
        <v>86</v>
      </c>
      <c r="R4593" s="36">
        <v>1</v>
      </c>
      <c r="S4593" s="39">
        <f t="shared" si="155"/>
        <v>86</v>
      </c>
      <c r="T4593" s="34" t="s">
        <v>30</v>
      </c>
      <c r="U4593" s="12">
        <f>((alpha*(speed^beta))+(ceta*(speed^delta)))</f>
        <v>14.632818552531543</v>
      </c>
      <c r="V4593" s="8">
        <f t="shared" si="156"/>
        <v>86</v>
      </c>
    </row>
    <row r="4594" spans="1:22">
      <c r="A4594" s="34" t="s">
        <v>19</v>
      </c>
      <c r="B4594" s="34" t="s">
        <v>69</v>
      </c>
      <c r="C4594" s="5" t="s">
        <v>135</v>
      </c>
      <c r="D4594" s="35" t="s">
        <v>86</v>
      </c>
      <c r="E4594" s="36" t="s">
        <v>14</v>
      </c>
      <c r="F4594" s="37">
        <v>0</v>
      </c>
      <c r="G4594" s="38">
        <v>0.04</v>
      </c>
      <c r="H4594" s="34">
        <v>0.99719613640835114</v>
      </c>
      <c r="I4594" s="35">
        <v>4.4941353064999037E-2</v>
      </c>
      <c r="J4594" s="35">
        <v>5.8984770672547572E-2</v>
      </c>
      <c r="K4594" s="35">
        <v>-2.8494674236672864E-4</v>
      </c>
      <c r="L4594" s="35">
        <v>0</v>
      </c>
      <c r="M4594" s="35">
        <v>0</v>
      </c>
      <c r="N4594" s="35">
        <v>0</v>
      </c>
      <c r="O4594" s="35">
        <v>0</v>
      </c>
      <c r="P4594" s="36">
        <v>12</v>
      </c>
      <c r="Q4594" s="37">
        <v>86</v>
      </c>
      <c r="R4594" s="36">
        <v>5</v>
      </c>
      <c r="S4594" s="39">
        <f t="shared" si="155"/>
        <v>86</v>
      </c>
      <c r="T4594" s="34" t="s">
        <v>36</v>
      </c>
      <c r="U4594" s="12">
        <f>(1/(((ceta*(speed^2))+(beta*speed))+alpha))</f>
        <v>0.33220764503064693</v>
      </c>
      <c r="V4594" s="8">
        <f t="shared" si="156"/>
        <v>86</v>
      </c>
    </row>
    <row r="4595" spans="1:22">
      <c r="A4595" s="34" t="s">
        <v>19</v>
      </c>
      <c r="B4595" s="34" t="s">
        <v>69</v>
      </c>
      <c r="C4595" s="5" t="s">
        <v>135</v>
      </c>
      <c r="D4595" s="35" t="s">
        <v>86</v>
      </c>
      <c r="E4595" s="36" t="s">
        <v>18</v>
      </c>
      <c r="F4595" s="37">
        <v>0</v>
      </c>
      <c r="G4595" s="38">
        <v>0.04</v>
      </c>
      <c r="H4595" s="34">
        <v>0.95251756808093713</v>
      </c>
      <c r="I4595" s="35">
        <v>-598.28795639502687</v>
      </c>
      <c r="J4595" s="35">
        <v>64.978531152269852</v>
      </c>
      <c r="K4595" s="35">
        <v>5.5242880477564063</v>
      </c>
      <c r="L4595" s="35">
        <v>0</v>
      </c>
      <c r="M4595" s="35">
        <v>0</v>
      </c>
      <c r="N4595" s="35">
        <v>0</v>
      </c>
      <c r="O4595" s="35">
        <v>0</v>
      </c>
      <c r="P4595" s="36">
        <v>12</v>
      </c>
      <c r="Q4595" s="37">
        <v>86</v>
      </c>
      <c r="R4595" s="36">
        <v>2</v>
      </c>
      <c r="S4595" s="39">
        <f t="shared" si="155"/>
        <v>86</v>
      </c>
      <c r="T4595" s="34" t="s">
        <v>31</v>
      </c>
      <c r="U4595" s="12">
        <f>((alpha+(beta*speed))^((-1)/ceta))</f>
        <v>0.21408014387155624</v>
      </c>
      <c r="V4595" s="8">
        <f t="shared" si="156"/>
        <v>86</v>
      </c>
    </row>
    <row r="4596" spans="1:22">
      <c r="A4596" s="34" t="s">
        <v>19</v>
      </c>
      <c r="B4596" s="34" t="s">
        <v>69</v>
      </c>
      <c r="C4596" s="5" t="s">
        <v>135</v>
      </c>
      <c r="D4596" s="35" t="s">
        <v>86</v>
      </c>
      <c r="E4596" s="36" t="s">
        <v>17</v>
      </c>
      <c r="F4596" s="37">
        <v>0</v>
      </c>
      <c r="G4596" s="38">
        <v>0.04</v>
      </c>
      <c r="H4596" s="34">
        <v>0.99180867924230831</v>
      </c>
      <c r="I4596" s="35">
        <v>2254.8396689904089</v>
      </c>
      <c r="J4596" s="35">
        <v>1.0097563785122239</v>
      </c>
      <c r="K4596" s="35">
        <v>-0.55150231831199736</v>
      </c>
      <c r="L4596" s="35">
        <v>0</v>
      </c>
      <c r="M4596" s="35">
        <v>0</v>
      </c>
      <c r="N4596" s="35">
        <v>0</v>
      </c>
      <c r="O4596" s="35">
        <v>0</v>
      </c>
      <c r="P4596" s="36">
        <v>12</v>
      </c>
      <c r="Q4596" s="37">
        <v>86</v>
      </c>
      <c r="R4596" s="36">
        <v>0</v>
      </c>
      <c r="S4596" s="39">
        <f t="shared" si="155"/>
        <v>86</v>
      </c>
      <c r="T4596" s="34" t="s">
        <v>29</v>
      </c>
      <c r="U4596" s="12">
        <f>((alpha*(beta^speed))*(speed^ceta))</f>
        <v>445.51603164909761</v>
      </c>
      <c r="V4596" s="8">
        <f t="shared" si="156"/>
        <v>86</v>
      </c>
    </row>
    <row r="4597" spans="1:22">
      <c r="A4597" s="34" t="s">
        <v>19</v>
      </c>
      <c r="B4597" s="34" t="s">
        <v>69</v>
      </c>
      <c r="C4597" s="5" t="s">
        <v>135</v>
      </c>
      <c r="D4597" s="35" t="s">
        <v>86</v>
      </c>
      <c r="E4597" s="36" t="s">
        <v>15</v>
      </c>
      <c r="F4597" s="37">
        <v>50</v>
      </c>
      <c r="G4597" s="38">
        <v>0.04</v>
      </c>
      <c r="H4597" s="34">
        <v>0.96895867024968585</v>
      </c>
      <c r="I4597" s="35">
        <v>1.4198063159270768</v>
      </c>
      <c r="J4597" s="35">
        <v>5.6004523799152368</v>
      </c>
      <c r="K4597" s="35">
        <v>1.4529029699509994</v>
      </c>
      <c r="L4597" s="35">
        <v>0.34327130707419162</v>
      </c>
      <c r="M4597" s="35">
        <v>3.7221138081656606E-2</v>
      </c>
      <c r="N4597" s="35">
        <v>0</v>
      </c>
      <c r="O4597" s="35">
        <v>0</v>
      </c>
      <c r="P4597" s="36">
        <v>12</v>
      </c>
      <c r="Q4597" s="37">
        <v>81</v>
      </c>
      <c r="R4597" s="36">
        <v>10</v>
      </c>
      <c r="S4597" s="39">
        <f t="shared" si="155"/>
        <v>81</v>
      </c>
      <c r="T4597" s="34" t="s">
        <v>44</v>
      </c>
      <c r="U4597" s="12">
        <f>(alpha+(beta/(1+EXP((((-1)*ceta)+(delta*LN(speed)))+(epsilon*speed)))))</f>
        <v>1.6681345220613997</v>
      </c>
      <c r="V4597" s="8">
        <f t="shared" si="156"/>
        <v>81</v>
      </c>
    </row>
    <row r="4598" spans="1:22">
      <c r="A4598" s="34" t="s">
        <v>19</v>
      </c>
      <c r="B4598" s="34" t="s">
        <v>69</v>
      </c>
      <c r="C4598" s="5" t="s">
        <v>135</v>
      </c>
      <c r="D4598" s="35" t="s">
        <v>86</v>
      </c>
      <c r="E4598" s="36" t="s">
        <v>16</v>
      </c>
      <c r="F4598" s="37">
        <v>50</v>
      </c>
      <c r="G4598" s="38">
        <v>0.04</v>
      </c>
      <c r="H4598" s="34">
        <v>0.99313882504205087</v>
      </c>
      <c r="I4598" s="35">
        <v>13.651494827444214</v>
      </c>
      <c r="J4598" s="35">
        <v>4.3319367775309932E-2</v>
      </c>
      <c r="K4598" s="35">
        <v>102.41471067072244</v>
      </c>
      <c r="L4598" s="35">
        <v>-0.77905558597754432</v>
      </c>
      <c r="M4598" s="35">
        <v>0</v>
      </c>
      <c r="N4598" s="35">
        <v>0</v>
      </c>
      <c r="O4598" s="35">
        <v>0</v>
      </c>
      <c r="P4598" s="36">
        <v>12</v>
      </c>
      <c r="Q4598" s="37">
        <v>81</v>
      </c>
      <c r="R4598" s="36">
        <v>1</v>
      </c>
      <c r="S4598" s="39">
        <f t="shared" si="155"/>
        <v>81</v>
      </c>
      <c r="T4598" s="34" t="s">
        <v>30</v>
      </c>
      <c r="U4598" s="12">
        <f>((alpha*(speed^beta))+(ceta*(speed^delta)))</f>
        <v>19.852549119354691</v>
      </c>
      <c r="V4598" s="8">
        <f t="shared" si="156"/>
        <v>81</v>
      </c>
    </row>
    <row r="4599" spans="1:22">
      <c r="A4599" s="34" t="s">
        <v>19</v>
      </c>
      <c r="B4599" s="34" t="s">
        <v>69</v>
      </c>
      <c r="C4599" s="5" t="s">
        <v>135</v>
      </c>
      <c r="D4599" s="35" t="s">
        <v>86</v>
      </c>
      <c r="E4599" s="36" t="s">
        <v>14</v>
      </c>
      <c r="F4599" s="37">
        <v>50</v>
      </c>
      <c r="G4599" s="38">
        <v>0.04</v>
      </c>
      <c r="H4599" s="34">
        <v>0.99712507793104366</v>
      </c>
      <c r="I4599" s="35">
        <v>40.196846291133241</v>
      </c>
      <c r="J4599" s="35">
        <v>-1.5224376702237064</v>
      </c>
      <c r="K4599" s="35">
        <v>0.70424960594409391</v>
      </c>
      <c r="L4599" s="35">
        <v>-0.13014319475935837</v>
      </c>
      <c r="M4599" s="35">
        <v>0</v>
      </c>
      <c r="N4599" s="35">
        <v>0</v>
      </c>
      <c r="O4599" s="35">
        <v>0</v>
      </c>
      <c r="P4599" s="36">
        <v>12</v>
      </c>
      <c r="Q4599" s="37">
        <v>81</v>
      </c>
      <c r="R4599" s="36">
        <v>1</v>
      </c>
      <c r="S4599" s="39">
        <f t="shared" si="155"/>
        <v>81</v>
      </c>
      <c r="T4599" s="34" t="s">
        <v>30</v>
      </c>
      <c r="U4599" s="12">
        <f>((alpha*(speed^beta))+(ceta*(speed^delta)))</f>
        <v>0.44747433724744978</v>
      </c>
      <c r="V4599" s="8">
        <f t="shared" si="156"/>
        <v>81</v>
      </c>
    </row>
    <row r="4600" spans="1:22">
      <c r="A4600" s="34" t="s">
        <v>19</v>
      </c>
      <c r="B4600" s="34" t="s">
        <v>69</v>
      </c>
      <c r="C4600" s="5" t="s">
        <v>135</v>
      </c>
      <c r="D4600" s="35" t="s">
        <v>86</v>
      </c>
      <c r="E4600" s="36" t="s">
        <v>18</v>
      </c>
      <c r="F4600" s="37">
        <v>50</v>
      </c>
      <c r="G4600" s="38">
        <v>0.04</v>
      </c>
      <c r="H4600" s="34">
        <v>0.94779695810168429</v>
      </c>
      <c r="I4600" s="35">
        <v>-2.7001530940366229E-7</v>
      </c>
      <c r="J4600" s="35">
        <v>9.3657520830137998E-5</v>
      </c>
      <c r="K4600" s="35">
        <v>-9.5738042494919271E-3</v>
      </c>
      <c r="L4600" s="35">
        <v>0.57639985980015984</v>
      </c>
      <c r="M4600" s="35">
        <v>0</v>
      </c>
      <c r="N4600" s="35">
        <v>0</v>
      </c>
      <c r="O4600" s="35">
        <v>0</v>
      </c>
      <c r="P4600" s="36">
        <v>12</v>
      </c>
      <c r="Q4600" s="37">
        <v>81</v>
      </c>
      <c r="R4600" s="36">
        <v>14</v>
      </c>
      <c r="S4600" s="39">
        <f t="shared" si="155"/>
        <v>81</v>
      </c>
      <c r="T4600" s="34" t="s">
        <v>51</v>
      </c>
      <c r="U4600" s="12">
        <f>(((alpha*(speed^3))+(beta*(speed^2))+(ceta*speed))+delta)</f>
        <v>0.2719115037130575</v>
      </c>
      <c r="V4600" s="8">
        <f t="shared" si="156"/>
        <v>81</v>
      </c>
    </row>
    <row r="4601" spans="1:22">
      <c r="A4601" s="34" t="s">
        <v>19</v>
      </c>
      <c r="B4601" s="34" t="s">
        <v>69</v>
      </c>
      <c r="C4601" s="5" t="s">
        <v>135</v>
      </c>
      <c r="D4601" s="35" t="s">
        <v>86</v>
      </c>
      <c r="E4601" s="36" t="s">
        <v>17</v>
      </c>
      <c r="F4601" s="37">
        <v>50</v>
      </c>
      <c r="G4601" s="38">
        <v>0.04</v>
      </c>
      <c r="H4601" s="34">
        <v>0.97991507404640055</v>
      </c>
      <c r="I4601" s="35">
        <v>2055.6716966710333</v>
      </c>
      <c r="J4601" s="35">
        <v>1.0071534629287298</v>
      </c>
      <c r="K4601" s="35">
        <v>-0.39687063526076222</v>
      </c>
      <c r="L4601" s="35">
        <v>0</v>
      </c>
      <c r="M4601" s="35">
        <v>0</v>
      </c>
      <c r="N4601" s="35">
        <v>0</v>
      </c>
      <c r="O4601" s="35">
        <v>0</v>
      </c>
      <c r="P4601" s="36">
        <v>12</v>
      </c>
      <c r="Q4601" s="37">
        <v>81</v>
      </c>
      <c r="R4601" s="36">
        <v>0</v>
      </c>
      <c r="S4601" s="39">
        <f t="shared" si="155"/>
        <v>81</v>
      </c>
      <c r="T4601" s="34" t="s">
        <v>29</v>
      </c>
      <c r="U4601" s="12">
        <f>((alpha*(beta^speed))*(speed^ceta))</f>
        <v>640.14708248855459</v>
      </c>
      <c r="V4601" s="8">
        <f t="shared" si="156"/>
        <v>81</v>
      </c>
    </row>
    <row r="4602" spans="1:22">
      <c r="A4602" s="34" t="s">
        <v>19</v>
      </c>
      <c r="B4602" s="34" t="s">
        <v>69</v>
      </c>
      <c r="C4602" s="5" t="s">
        <v>135</v>
      </c>
      <c r="D4602" s="35" t="s">
        <v>86</v>
      </c>
      <c r="E4602" s="36" t="s">
        <v>15</v>
      </c>
      <c r="F4602" s="37">
        <v>100</v>
      </c>
      <c r="G4602" s="38">
        <v>0.04</v>
      </c>
      <c r="H4602" s="34">
        <v>0.97565385453605136</v>
      </c>
      <c r="I4602" s="35">
        <v>-2.690844655164512E-6</v>
      </c>
      <c r="J4602" s="35">
        <v>1.3084530004839935E-3</v>
      </c>
      <c r="K4602" s="35">
        <v>-0.14555520452211104</v>
      </c>
      <c r="L4602" s="35">
        <v>6.793970470560299</v>
      </c>
      <c r="M4602" s="35">
        <v>0</v>
      </c>
      <c r="N4602" s="35">
        <v>0</v>
      </c>
      <c r="O4602" s="35">
        <v>0</v>
      </c>
      <c r="P4602" s="36">
        <v>12</v>
      </c>
      <c r="Q4602" s="37">
        <v>66</v>
      </c>
      <c r="R4602" s="36">
        <v>14</v>
      </c>
      <c r="S4602" s="39">
        <f t="shared" si="155"/>
        <v>66</v>
      </c>
      <c r="T4602" s="34" t="s">
        <v>51</v>
      </c>
      <c r="U4602" s="12">
        <f>(((alpha*(speed^3))+(beta*(speed^2))+(ceta*speed))+delta)</f>
        <v>2.1133411672280689</v>
      </c>
      <c r="V4602" s="8">
        <f t="shared" si="156"/>
        <v>66</v>
      </c>
    </row>
    <row r="4603" spans="1:22">
      <c r="A4603" s="34" t="s">
        <v>19</v>
      </c>
      <c r="B4603" s="34" t="s">
        <v>69</v>
      </c>
      <c r="C4603" s="5" t="s">
        <v>135</v>
      </c>
      <c r="D4603" s="35" t="s">
        <v>86</v>
      </c>
      <c r="E4603" s="36" t="s">
        <v>16</v>
      </c>
      <c r="F4603" s="37">
        <v>100</v>
      </c>
      <c r="G4603" s="38">
        <v>0.04</v>
      </c>
      <c r="H4603" s="34">
        <v>0.99185122578344742</v>
      </c>
      <c r="I4603" s="35">
        <v>-2.1024228323130928E-4</v>
      </c>
      <c r="J4603" s="35">
        <v>2.7463477337499882E-2</v>
      </c>
      <c r="K4603" s="35">
        <v>-1.2876855630951116</v>
      </c>
      <c r="L4603" s="35">
        <v>47.761031848409608</v>
      </c>
      <c r="M4603" s="35">
        <v>0</v>
      </c>
      <c r="N4603" s="35">
        <v>0</v>
      </c>
      <c r="O4603" s="35">
        <v>0</v>
      </c>
      <c r="P4603" s="36">
        <v>12</v>
      </c>
      <c r="Q4603" s="37">
        <v>66</v>
      </c>
      <c r="R4603" s="36">
        <v>14</v>
      </c>
      <c r="S4603" s="39">
        <f t="shared" si="155"/>
        <v>66</v>
      </c>
      <c r="T4603" s="34" t="s">
        <v>51</v>
      </c>
      <c r="U4603" s="12">
        <f>(((alpha*(speed^3))+(beta*(speed^2))+(ceta*speed))+delta)</f>
        <v>21.960876506413243</v>
      </c>
      <c r="V4603" s="8">
        <f t="shared" si="156"/>
        <v>66</v>
      </c>
    </row>
    <row r="4604" spans="1:22">
      <c r="A4604" s="34" t="s">
        <v>19</v>
      </c>
      <c r="B4604" s="34" t="s">
        <v>69</v>
      </c>
      <c r="C4604" s="5" t="s">
        <v>135</v>
      </c>
      <c r="D4604" s="35" t="s">
        <v>86</v>
      </c>
      <c r="E4604" s="36" t="s">
        <v>14</v>
      </c>
      <c r="F4604" s="37">
        <v>100</v>
      </c>
      <c r="G4604" s="38">
        <v>0.04</v>
      </c>
      <c r="H4604" s="34">
        <v>0.99729728210055768</v>
      </c>
      <c r="I4604" s="35">
        <v>12.490847284201216</v>
      </c>
      <c r="J4604" s="35">
        <v>1.0147289187528761</v>
      </c>
      <c r="K4604" s="35">
        <v>-0.94477403747527222</v>
      </c>
      <c r="L4604" s="35">
        <v>0</v>
      </c>
      <c r="M4604" s="35">
        <v>0</v>
      </c>
      <c r="N4604" s="35">
        <v>0</v>
      </c>
      <c r="O4604" s="35">
        <v>0</v>
      </c>
      <c r="P4604" s="36">
        <v>12</v>
      </c>
      <c r="Q4604" s="37">
        <v>66</v>
      </c>
      <c r="R4604" s="36">
        <v>0</v>
      </c>
      <c r="S4604" s="39">
        <f t="shared" si="155"/>
        <v>66</v>
      </c>
      <c r="T4604" s="34" t="s">
        <v>29</v>
      </c>
      <c r="U4604" s="12">
        <f>((alpha*(beta^speed))*(speed^ceta))</f>
        <v>0.62608962009175406</v>
      </c>
      <c r="V4604" s="8">
        <f t="shared" si="156"/>
        <v>66</v>
      </c>
    </row>
    <row r="4605" spans="1:22">
      <c r="A4605" s="34" t="s">
        <v>19</v>
      </c>
      <c r="B4605" s="34" t="s">
        <v>69</v>
      </c>
      <c r="C4605" s="5" t="s">
        <v>135</v>
      </c>
      <c r="D4605" s="35" t="s">
        <v>86</v>
      </c>
      <c r="E4605" s="36" t="s">
        <v>18</v>
      </c>
      <c r="F4605" s="37">
        <v>100</v>
      </c>
      <c r="G4605" s="38">
        <v>0.04</v>
      </c>
      <c r="H4605" s="34">
        <v>0.91797537384563355</v>
      </c>
      <c r="I4605" s="35">
        <v>2.4021563711436228E-6</v>
      </c>
      <c r="J4605" s="35">
        <v>-1.820887614620938E-4</v>
      </c>
      <c r="K4605" s="35">
        <v>-1.3930881409833006E-3</v>
      </c>
      <c r="L4605" s="35">
        <v>0.60218492857028738</v>
      </c>
      <c r="M4605" s="35">
        <v>0</v>
      </c>
      <c r="N4605" s="35">
        <v>0</v>
      </c>
      <c r="O4605" s="35">
        <v>0</v>
      </c>
      <c r="P4605" s="36">
        <v>12</v>
      </c>
      <c r="Q4605" s="37">
        <v>66</v>
      </c>
      <c r="R4605" s="36">
        <v>14</v>
      </c>
      <c r="S4605" s="39">
        <f t="shared" si="155"/>
        <v>66</v>
      </c>
      <c r="T4605" s="34" t="s">
        <v>51</v>
      </c>
      <c r="U4605" s="12">
        <f>(((alpha*(speed^3))+(beta*(speed^2))+(ceta*speed))+delta)</f>
        <v>0.40767281441481595</v>
      </c>
      <c r="V4605" s="8">
        <f t="shared" si="156"/>
        <v>66</v>
      </c>
    </row>
    <row r="4606" spans="1:22">
      <c r="A4606" s="34" t="s">
        <v>19</v>
      </c>
      <c r="B4606" s="34" t="s">
        <v>69</v>
      </c>
      <c r="C4606" s="5" t="s">
        <v>135</v>
      </c>
      <c r="D4606" s="35" t="s">
        <v>86</v>
      </c>
      <c r="E4606" s="36" t="s">
        <v>17</v>
      </c>
      <c r="F4606" s="37">
        <v>100</v>
      </c>
      <c r="G4606" s="38">
        <v>0.04</v>
      </c>
      <c r="H4606" s="34">
        <v>0.96277377376792661</v>
      </c>
      <c r="I4606" s="35">
        <v>-2.0554591782120119E-3</v>
      </c>
      <c r="J4606" s="35">
        <v>0.37533201227138008</v>
      </c>
      <c r="K4606" s="35">
        <v>-21.903260910803979</v>
      </c>
      <c r="L4606" s="35">
        <v>1239.7137440149204</v>
      </c>
      <c r="M4606" s="35">
        <v>0</v>
      </c>
      <c r="N4606" s="35">
        <v>0</v>
      </c>
      <c r="O4606" s="35">
        <v>0</v>
      </c>
      <c r="P4606" s="36">
        <v>12</v>
      </c>
      <c r="Q4606" s="37">
        <v>66</v>
      </c>
      <c r="R4606" s="36">
        <v>14</v>
      </c>
      <c r="S4606" s="39">
        <f t="shared" si="155"/>
        <v>66</v>
      </c>
      <c r="T4606" s="34" t="s">
        <v>51</v>
      </c>
      <c r="U4606" s="12">
        <f>(((alpha*(speed^3))+(beta*(speed^2))+(ceta*speed))+delta)</f>
        <v>838.10847745674891</v>
      </c>
      <c r="V4606" s="8">
        <f t="shared" si="156"/>
        <v>66</v>
      </c>
    </row>
    <row r="4607" spans="1:22">
      <c r="A4607" s="34" t="s">
        <v>19</v>
      </c>
      <c r="B4607" s="34" t="s">
        <v>69</v>
      </c>
      <c r="C4607" s="5" t="s">
        <v>135</v>
      </c>
      <c r="D4607" s="35" t="s">
        <v>86</v>
      </c>
      <c r="E4607" s="36" t="s">
        <v>15</v>
      </c>
      <c r="F4607" s="37">
        <v>0</v>
      </c>
      <c r="G4607" s="38">
        <v>0.06</v>
      </c>
      <c r="H4607" s="34">
        <v>0.97236323898190968</v>
      </c>
      <c r="I4607" s="35">
        <v>9.967531401536359</v>
      </c>
      <c r="J4607" s="35">
        <v>0.9950179961648713</v>
      </c>
      <c r="K4607" s="35">
        <v>-0.3315025418909473</v>
      </c>
      <c r="L4607" s="35">
        <v>0</v>
      </c>
      <c r="M4607" s="35">
        <v>0</v>
      </c>
      <c r="N4607" s="35">
        <v>0</v>
      </c>
      <c r="O4607" s="35">
        <v>0</v>
      </c>
      <c r="P4607" s="36">
        <v>12</v>
      </c>
      <c r="Q4607" s="37">
        <v>86</v>
      </c>
      <c r="R4607" s="36">
        <v>0</v>
      </c>
      <c r="S4607" s="39">
        <f t="shared" si="155"/>
        <v>86</v>
      </c>
      <c r="T4607" s="34" t="s">
        <v>29</v>
      </c>
      <c r="U4607" s="12">
        <f>((alpha*(beta^speed))*(speed^ceta))</f>
        <v>1.4816885298789595</v>
      </c>
      <c r="V4607" s="8">
        <f t="shared" si="156"/>
        <v>86</v>
      </c>
    </row>
    <row r="4608" spans="1:22">
      <c r="A4608" s="34" t="s">
        <v>19</v>
      </c>
      <c r="B4608" s="34" t="s">
        <v>69</v>
      </c>
      <c r="C4608" s="5" t="s">
        <v>135</v>
      </c>
      <c r="D4608" s="35" t="s">
        <v>86</v>
      </c>
      <c r="E4608" s="36" t="s">
        <v>16</v>
      </c>
      <c r="F4608" s="37">
        <v>0</v>
      </c>
      <c r="G4608" s="38">
        <v>0.06</v>
      </c>
      <c r="H4608" s="34">
        <v>0.99269424897444747</v>
      </c>
      <c r="I4608" s="35">
        <v>33.304044405024861</v>
      </c>
      <c r="J4608" s="35">
        <v>-0.13724527484519414</v>
      </c>
      <c r="K4608" s="35">
        <v>774.26343706061232</v>
      </c>
      <c r="L4608" s="35">
        <v>-2.1101213907032013</v>
      </c>
      <c r="M4608" s="35">
        <v>0</v>
      </c>
      <c r="N4608" s="35">
        <v>0</v>
      </c>
      <c r="O4608" s="35">
        <v>0</v>
      </c>
      <c r="P4608" s="36">
        <v>12</v>
      </c>
      <c r="Q4608" s="37">
        <v>86</v>
      </c>
      <c r="R4608" s="36">
        <v>1</v>
      </c>
      <c r="S4608" s="39">
        <f t="shared" si="155"/>
        <v>86</v>
      </c>
      <c r="T4608" s="34" t="s">
        <v>30</v>
      </c>
      <c r="U4608" s="12">
        <f>((alpha*(speed^beta))+(ceta*(speed^delta)))</f>
        <v>18.135683970914272</v>
      </c>
      <c r="V4608" s="8">
        <f t="shared" si="156"/>
        <v>86</v>
      </c>
    </row>
    <row r="4609" spans="1:22">
      <c r="A4609" s="34" t="s">
        <v>19</v>
      </c>
      <c r="B4609" s="34" t="s">
        <v>69</v>
      </c>
      <c r="C4609" s="5" t="s">
        <v>135</v>
      </c>
      <c r="D4609" s="35" t="s">
        <v>86</v>
      </c>
      <c r="E4609" s="36" t="s">
        <v>14</v>
      </c>
      <c r="F4609" s="37">
        <v>0</v>
      </c>
      <c r="G4609" s="38">
        <v>0.06</v>
      </c>
      <c r="H4609" s="34">
        <v>0.99706244587510351</v>
      </c>
      <c r="I4609" s="35">
        <v>1.9549922501561671E-3</v>
      </c>
      <c r="J4609" s="35">
        <v>1.0671123990300895</v>
      </c>
      <c r="K4609" s="35">
        <v>15.967232950464885</v>
      </c>
      <c r="L4609" s="35">
        <v>-0.9715278736363343</v>
      </c>
      <c r="M4609" s="35">
        <v>0</v>
      </c>
      <c r="N4609" s="35">
        <v>0</v>
      </c>
      <c r="O4609" s="35">
        <v>0</v>
      </c>
      <c r="P4609" s="36">
        <v>12</v>
      </c>
      <c r="Q4609" s="37">
        <v>86</v>
      </c>
      <c r="R4609" s="36">
        <v>1</v>
      </c>
      <c r="S4609" s="39">
        <f t="shared" si="155"/>
        <v>86</v>
      </c>
      <c r="T4609" s="34" t="s">
        <v>30</v>
      </c>
      <c r="U4609" s="12">
        <f>((alpha*(speed^beta))+(ceta*(speed^delta)))</f>
        <v>0.43748168400305204</v>
      </c>
      <c r="V4609" s="8">
        <f t="shared" si="156"/>
        <v>86</v>
      </c>
    </row>
    <row r="4610" spans="1:22">
      <c r="A4610" s="34" t="s">
        <v>19</v>
      </c>
      <c r="B4610" s="34" t="s">
        <v>69</v>
      </c>
      <c r="C4610" s="5" t="s">
        <v>135</v>
      </c>
      <c r="D4610" s="35" t="s">
        <v>86</v>
      </c>
      <c r="E4610" s="36" t="s">
        <v>18</v>
      </c>
      <c r="F4610" s="37">
        <v>0</v>
      </c>
      <c r="G4610" s="38">
        <v>0.06</v>
      </c>
      <c r="H4610" s="34">
        <v>0.96026789623852227</v>
      </c>
      <c r="I4610" s="35">
        <v>6.443393046330945E-10</v>
      </c>
      <c r="J4610" s="35">
        <v>6.5266071427519113E-5</v>
      </c>
      <c r="K4610" s="35">
        <v>-8.5803668887161413E-3</v>
      </c>
      <c r="L4610" s="35">
        <v>0.52762827287928138</v>
      </c>
      <c r="M4610" s="35">
        <v>0</v>
      </c>
      <c r="N4610" s="35">
        <v>0</v>
      </c>
      <c r="O4610" s="35">
        <v>0</v>
      </c>
      <c r="P4610" s="36">
        <v>12</v>
      </c>
      <c r="Q4610" s="37">
        <v>86</v>
      </c>
      <c r="R4610" s="36">
        <v>14</v>
      </c>
      <c r="S4610" s="39">
        <f t="shared" ref="S4610:S4673" si="157">V4610</f>
        <v>86</v>
      </c>
      <c r="T4610" s="34" t="s">
        <v>51</v>
      </c>
      <c r="U4610" s="12">
        <f>(((alpha*(speed^3))+(beta*(speed^2))+(ceta*speed))+delta)</f>
        <v>0.27283442060837232</v>
      </c>
      <c r="V4610" s="8">
        <f t="shared" ref="V4610:V4673" si="158">IF($V$1&lt;P4610,P4610,IF($V$1&gt;Q4610,Q4610,$V$1))</f>
        <v>86</v>
      </c>
    </row>
    <row r="4611" spans="1:22">
      <c r="A4611" s="34" t="s">
        <v>19</v>
      </c>
      <c r="B4611" s="34" t="s">
        <v>69</v>
      </c>
      <c r="C4611" s="5" t="s">
        <v>135</v>
      </c>
      <c r="D4611" s="35" t="s">
        <v>86</v>
      </c>
      <c r="E4611" s="36" t="s">
        <v>17</v>
      </c>
      <c r="F4611" s="37">
        <v>0</v>
      </c>
      <c r="G4611" s="38">
        <v>0.06</v>
      </c>
      <c r="H4611" s="34">
        <v>0.98793909982393024</v>
      </c>
      <c r="I4611" s="35">
        <v>2250.4074636338341</v>
      </c>
      <c r="J4611" s="35">
        <v>1.0097287332656646</v>
      </c>
      <c r="K4611" s="35">
        <v>-0.48292169340535396</v>
      </c>
      <c r="L4611" s="35">
        <v>0</v>
      </c>
      <c r="M4611" s="35">
        <v>0</v>
      </c>
      <c r="N4611" s="35">
        <v>0</v>
      </c>
      <c r="O4611" s="35">
        <v>0</v>
      </c>
      <c r="P4611" s="36">
        <v>12</v>
      </c>
      <c r="Q4611" s="37">
        <v>86</v>
      </c>
      <c r="R4611" s="36">
        <v>0</v>
      </c>
      <c r="S4611" s="39">
        <f t="shared" si="157"/>
        <v>86</v>
      </c>
      <c r="T4611" s="34" t="s">
        <v>29</v>
      </c>
      <c r="U4611" s="12">
        <f>((alpha*(beta^speed))*(speed^ceta))</f>
        <v>602.08162502074765</v>
      </c>
      <c r="V4611" s="8">
        <f t="shared" si="158"/>
        <v>86</v>
      </c>
    </row>
    <row r="4612" spans="1:22">
      <c r="A4612" s="34" t="s">
        <v>19</v>
      </c>
      <c r="B4612" s="34" t="s">
        <v>69</v>
      </c>
      <c r="C4612" s="5" t="s">
        <v>135</v>
      </c>
      <c r="D4612" s="35" t="s">
        <v>86</v>
      </c>
      <c r="E4612" s="36" t="s">
        <v>15</v>
      </c>
      <c r="F4612" s="37">
        <v>50</v>
      </c>
      <c r="G4612" s="38">
        <v>0.06</v>
      </c>
      <c r="H4612" s="34">
        <v>0.97936632811839963</v>
      </c>
      <c r="I4612" s="35">
        <v>1.7487717534306995</v>
      </c>
      <c r="J4612" s="35">
        <v>9.5927254919733276</v>
      </c>
      <c r="K4612" s="35">
        <v>0.70915330986002545</v>
      </c>
      <c r="L4612" s="35">
        <v>0.34355025969775738</v>
      </c>
      <c r="M4612" s="35">
        <v>3.8368663141896429E-2</v>
      </c>
      <c r="N4612" s="35">
        <v>0</v>
      </c>
      <c r="O4612" s="35">
        <v>0</v>
      </c>
      <c r="P4612" s="36">
        <v>12</v>
      </c>
      <c r="Q4612" s="37">
        <v>64</v>
      </c>
      <c r="R4612" s="36">
        <v>10</v>
      </c>
      <c r="S4612" s="39">
        <f t="shared" si="157"/>
        <v>64</v>
      </c>
      <c r="T4612" s="34" t="s">
        <v>44</v>
      </c>
      <c r="U4612" s="12">
        <f>(alpha+(beta/(1+EXP((((-1)*ceta)+(delta*LN(speed)))+(epsilon*speed)))))</f>
        <v>2.1335236079722919</v>
      </c>
      <c r="V4612" s="8">
        <f t="shared" si="158"/>
        <v>64</v>
      </c>
    </row>
    <row r="4613" spans="1:22">
      <c r="A4613" s="34" t="s">
        <v>19</v>
      </c>
      <c r="B4613" s="34" t="s">
        <v>69</v>
      </c>
      <c r="C4613" s="5" t="s">
        <v>135</v>
      </c>
      <c r="D4613" s="35" t="s">
        <v>86</v>
      </c>
      <c r="E4613" s="36" t="s">
        <v>16</v>
      </c>
      <c r="F4613" s="37">
        <v>50</v>
      </c>
      <c r="G4613" s="38">
        <v>0.06</v>
      </c>
      <c r="H4613" s="34">
        <v>0.99399333100335208</v>
      </c>
      <c r="I4613" s="35">
        <v>-2.1288478316956684E-4</v>
      </c>
      <c r="J4613" s="35">
        <v>2.799017940566443E-2</v>
      </c>
      <c r="K4613" s="35">
        <v>-1.3001561517477538</v>
      </c>
      <c r="L4613" s="35">
        <v>48.430013604972324</v>
      </c>
      <c r="M4613" s="35">
        <v>0</v>
      </c>
      <c r="N4613" s="35">
        <v>0</v>
      </c>
      <c r="O4613" s="35">
        <v>0</v>
      </c>
      <c r="P4613" s="36">
        <v>12</v>
      </c>
      <c r="Q4613" s="37">
        <v>64</v>
      </c>
      <c r="R4613" s="36">
        <v>14</v>
      </c>
      <c r="S4613" s="39">
        <f t="shared" si="157"/>
        <v>64</v>
      </c>
      <c r="T4613" s="34" t="s">
        <v>51</v>
      </c>
      <c r="U4613" s="12">
        <f>(((alpha*(speed^3))+(beta*(speed^2))+(ceta*speed))+delta)</f>
        <v>24.061326139514655</v>
      </c>
      <c r="V4613" s="8">
        <f t="shared" si="158"/>
        <v>64</v>
      </c>
    </row>
    <row r="4614" spans="1:22">
      <c r="A4614" s="34" t="s">
        <v>19</v>
      </c>
      <c r="B4614" s="34" t="s">
        <v>69</v>
      </c>
      <c r="C4614" s="5" t="s">
        <v>135</v>
      </c>
      <c r="D4614" s="35" t="s">
        <v>86</v>
      </c>
      <c r="E4614" s="36" t="s">
        <v>14</v>
      </c>
      <c r="F4614" s="37">
        <v>50</v>
      </c>
      <c r="G4614" s="38">
        <v>0.06</v>
      </c>
      <c r="H4614" s="34">
        <v>0.99686705226977679</v>
      </c>
      <c r="I4614" s="35">
        <v>0.59404881588348235</v>
      </c>
      <c r="J4614" s="35">
        <v>19.290986864356199</v>
      </c>
      <c r="K4614" s="35">
        <v>0.37274237122076243</v>
      </c>
      <c r="L4614" s="35">
        <v>1.2732515289316981</v>
      </c>
      <c r="M4614" s="35">
        <v>2.2171912566761348E-2</v>
      </c>
      <c r="N4614" s="35">
        <v>0</v>
      </c>
      <c r="O4614" s="35">
        <v>0</v>
      </c>
      <c r="P4614" s="36">
        <v>12</v>
      </c>
      <c r="Q4614" s="37">
        <v>64</v>
      </c>
      <c r="R4614" s="36">
        <v>10</v>
      </c>
      <c r="S4614" s="39">
        <f t="shared" si="157"/>
        <v>64</v>
      </c>
      <c r="T4614" s="34" t="s">
        <v>44</v>
      </c>
      <c r="U4614" s="12">
        <f>(alpha+(beta/(1+EXP((((-1)*ceta)+(delta*LN(speed)))+(epsilon*speed)))))</f>
        <v>0.62797099295995329</v>
      </c>
      <c r="V4614" s="8">
        <f t="shared" si="158"/>
        <v>64</v>
      </c>
    </row>
    <row r="4615" spans="1:22">
      <c r="A4615" s="34" t="s">
        <v>19</v>
      </c>
      <c r="B4615" s="34" t="s">
        <v>69</v>
      </c>
      <c r="C4615" s="5" t="s">
        <v>135</v>
      </c>
      <c r="D4615" s="35" t="s">
        <v>86</v>
      </c>
      <c r="E4615" s="36" t="s">
        <v>18</v>
      </c>
      <c r="F4615" s="37">
        <v>50</v>
      </c>
      <c r="G4615" s="38">
        <v>0.06</v>
      </c>
      <c r="H4615" s="34">
        <v>0.95294398047398399</v>
      </c>
      <c r="I4615" s="35">
        <v>6.0383760386537002E-7</v>
      </c>
      <c r="J4615" s="35">
        <v>4.7446628485602597E-5</v>
      </c>
      <c r="K4615" s="35">
        <v>-9.6924856487187652E-3</v>
      </c>
      <c r="L4615" s="35">
        <v>0.66445685125731346</v>
      </c>
      <c r="M4615" s="35">
        <v>0</v>
      </c>
      <c r="N4615" s="35">
        <v>0</v>
      </c>
      <c r="O4615" s="35">
        <v>0</v>
      </c>
      <c r="P4615" s="36">
        <v>12</v>
      </c>
      <c r="Q4615" s="37">
        <v>64</v>
      </c>
      <c r="R4615" s="36">
        <v>14</v>
      </c>
      <c r="S4615" s="39">
        <f t="shared" si="157"/>
        <v>64</v>
      </c>
      <c r="T4615" s="34" t="s">
        <v>51</v>
      </c>
      <c r="U4615" s="12">
        <f>(((alpha*(speed^3))+(beta*(speed^2))+(ceta*speed))+delta)</f>
        <v>0.39677156484402432</v>
      </c>
      <c r="V4615" s="8">
        <f t="shared" si="158"/>
        <v>64</v>
      </c>
    </row>
    <row r="4616" spans="1:22">
      <c r="A4616" s="34" t="s">
        <v>19</v>
      </c>
      <c r="B4616" s="34" t="s">
        <v>69</v>
      </c>
      <c r="C4616" s="5" t="s">
        <v>135</v>
      </c>
      <c r="D4616" s="35" t="s">
        <v>86</v>
      </c>
      <c r="E4616" s="36" t="s">
        <v>17</v>
      </c>
      <c r="F4616" s="37">
        <v>50</v>
      </c>
      <c r="G4616" s="38">
        <v>0.06</v>
      </c>
      <c r="H4616" s="34">
        <v>0.97439796083647423</v>
      </c>
      <c r="I4616" s="35">
        <v>2057.8708086575807</v>
      </c>
      <c r="J4616" s="35">
        <v>1.0066588196065911</v>
      </c>
      <c r="K4616" s="35">
        <v>-0.31238178763708535</v>
      </c>
      <c r="L4616" s="35">
        <v>0</v>
      </c>
      <c r="M4616" s="35">
        <v>0</v>
      </c>
      <c r="N4616" s="35">
        <v>0</v>
      </c>
      <c r="O4616" s="35">
        <v>0</v>
      </c>
      <c r="P4616" s="36">
        <v>12</v>
      </c>
      <c r="Q4616" s="37">
        <v>64</v>
      </c>
      <c r="R4616" s="36">
        <v>0</v>
      </c>
      <c r="S4616" s="39">
        <f t="shared" si="157"/>
        <v>64</v>
      </c>
      <c r="T4616" s="34" t="s">
        <v>29</v>
      </c>
      <c r="U4616" s="12">
        <f>((alpha*(beta^speed))*(speed^ceta))</f>
        <v>858.3566191693759</v>
      </c>
      <c r="V4616" s="8">
        <f t="shared" si="158"/>
        <v>64</v>
      </c>
    </row>
    <row r="4617" spans="1:22">
      <c r="A4617" s="34" t="s">
        <v>19</v>
      </c>
      <c r="B4617" s="34" t="s">
        <v>69</v>
      </c>
      <c r="C4617" s="5" t="s">
        <v>135</v>
      </c>
      <c r="D4617" s="35" t="s">
        <v>86</v>
      </c>
      <c r="E4617" s="36" t="s">
        <v>15</v>
      </c>
      <c r="F4617" s="37">
        <v>100</v>
      </c>
      <c r="G4617" s="38">
        <v>0.06</v>
      </c>
      <c r="H4617" s="34">
        <v>0.9807577265403804</v>
      </c>
      <c r="I4617" s="35">
        <v>8.5423329092938995E-6</v>
      </c>
      <c r="J4617" s="35">
        <v>6.9640438723903302E-4</v>
      </c>
      <c r="K4617" s="35">
        <v>-0.14890421381938218</v>
      </c>
      <c r="L4617" s="35">
        <v>7.5070894080067427</v>
      </c>
      <c r="M4617" s="35">
        <v>0</v>
      </c>
      <c r="N4617" s="35">
        <v>0</v>
      </c>
      <c r="O4617" s="35">
        <v>0</v>
      </c>
      <c r="P4617" s="36">
        <v>12</v>
      </c>
      <c r="Q4617" s="37">
        <v>49</v>
      </c>
      <c r="R4617" s="36">
        <v>14</v>
      </c>
      <c r="S4617" s="39">
        <f t="shared" si="157"/>
        <v>49</v>
      </c>
      <c r="T4617" s="34" t="s">
        <v>51</v>
      </c>
      <c r="U4617" s="12">
        <f>(((alpha*(speed^3))+(beta*(speed^2))+(ceta*speed))+delta)</f>
        <v>2.8878467890634516</v>
      </c>
      <c r="V4617" s="8">
        <f t="shared" si="158"/>
        <v>49</v>
      </c>
    </row>
    <row r="4618" spans="1:22">
      <c r="A4618" s="34" t="s">
        <v>19</v>
      </c>
      <c r="B4618" s="34" t="s">
        <v>69</v>
      </c>
      <c r="C4618" s="5" t="s">
        <v>135</v>
      </c>
      <c r="D4618" s="35" t="s">
        <v>86</v>
      </c>
      <c r="E4618" s="36" t="s">
        <v>16</v>
      </c>
      <c r="F4618" s="37">
        <v>100</v>
      </c>
      <c r="G4618" s="38">
        <v>0.06</v>
      </c>
      <c r="H4618" s="34">
        <v>0.99306547344387985</v>
      </c>
      <c r="I4618" s="35">
        <v>-3.8376603060626542E-4</v>
      </c>
      <c r="J4618" s="35">
        <v>4.0398404764567603E-2</v>
      </c>
      <c r="K4618" s="35">
        <v>-1.6516161632058364</v>
      </c>
      <c r="L4618" s="35">
        <v>59.33581820819051</v>
      </c>
      <c r="M4618" s="35">
        <v>0</v>
      </c>
      <c r="N4618" s="35">
        <v>0</v>
      </c>
      <c r="O4618" s="35">
        <v>0</v>
      </c>
      <c r="P4618" s="36">
        <v>12</v>
      </c>
      <c r="Q4618" s="37">
        <v>49</v>
      </c>
      <c r="R4618" s="36">
        <v>14</v>
      </c>
      <c r="S4618" s="39">
        <f t="shared" si="157"/>
        <v>49</v>
      </c>
      <c r="T4618" s="34" t="s">
        <v>51</v>
      </c>
      <c r="U4618" s="12">
        <f>(((alpha*(speed^3))+(beta*(speed^2))+(ceta*speed))+delta)</f>
        <v>30.25350631603483</v>
      </c>
      <c r="V4618" s="8">
        <f t="shared" si="158"/>
        <v>49</v>
      </c>
    </row>
    <row r="4619" spans="1:22">
      <c r="A4619" s="34" t="s">
        <v>19</v>
      </c>
      <c r="B4619" s="34" t="s">
        <v>69</v>
      </c>
      <c r="C4619" s="5" t="s">
        <v>135</v>
      </c>
      <c r="D4619" s="35" t="s">
        <v>86</v>
      </c>
      <c r="E4619" s="36" t="s">
        <v>14</v>
      </c>
      <c r="F4619" s="37">
        <v>100</v>
      </c>
      <c r="G4619" s="38">
        <v>0.06</v>
      </c>
      <c r="H4619" s="34">
        <v>0.99771606656418121</v>
      </c>
      <c r="I4619" s="35">
        <v>92.825288866433752</v>
      </c>
      <c r="J4619" s="35">
        <v>0.52904661374346829</v>
      </c>
      <c r="K4619" s="35">
        <v>1.667135338522729</v>
      </c>
      <c r="L4619" s="35">
        <v>9.1182816640328984E-2</v>
      </c>
      <c r="M4619" s="35">
        <v>0.83730137526176796</v>
      </c>
      <c r="N4619" s="35">
        <v>0</v>
      </c>
      <c r="O4619" s="35">
        <v>0</v>
      </c>
      <c r="P4619" s="36">
        <v>12</v>
      </c>
      <c r="Q4619" s="37">
        <v>49</v>
      </c>
      <c r="R4619" s="36">
        <v>4</v>
      </c>
      <c r="S4619" s="39">
        <f t="shared" si="157"/>
        <v>49</v>
      </c>
      <c r="T4619" s="34" t="s">
        <v>35</v>
      </c>
      <c r="U4619" s="12">
        <f>((epsilon+(alpha*EXP(((-1)*beta)*speed)))+(ceta*EXP(((-1)*delta)*speed)))</f>
        <v>0.85642461006786896</v>
      </c>
      <c r="V4619" s="8">
        <f t="shared" si="158"/>
        <v>49</v>
      </c>
    </row>
    <row r="4620" spans="1:22">
      <c r="A4620" s="34" t="s">
        <v>19</v>
      </c>
      <c r="B4620" s="34" t="s">
        <v>69</v>
      </c>
      <c r="C4620" s="5" t="s">
        <v>135</v>
      </c>
      <c r="D4620" s="35" t="s">
        <v>86</v>
      </c>
      <c r="E4620" s="36" t="s">
        <v>18</v>
      </c>
      <c r="F4620" s="37">
        <v>100</v>
      </c>
      <c r="G4620" s="38">
        <v>0.06</v>
      </c>
      <c r="H4620" s="34">
        <v>0.89935225413578379</v>
      </c>
      <c r="I4620" s="35">
        <v>2.1050811337943526E-6</v>
      </c>
      <c r="J4620" s="35">
        <v>-4.7517560447059535E-5</v>
      </c>
      <c r="K4620" s="35">
        <v>-7.0235331352828641E-3</v>
      </c>
      <c r="L4620" s="35">
        <v>0.76713340799647334</v>
      </c>
      <c r="M4620" s="35">
        <v>0</v>
      </c>
      <c r="N4620" s="35">
        <v>0</v>
      </c>
      <c r="O4620" s="35">
        <v>0</v>
      </c>
      <c r="P4620" s="36">
        <v>12</v>
      </c>
      <c r="Q4620" s="37">
        <v>49</v>
      </c>
      <c r="R4620" s="36">
        <v>14</v>
      </c>
      <c r="S4620" s="39">
        <f t="shared" si="157"/>
        <v>49</v>
      </c>
      <c r="T4620" s="34" t="s">
        <v>51</v>
      </c>
      <c r="U4620" s="12">
        <f>(((alpha*(speed^3))+(beta*(speed^2))+(ceta*speed))+delta)</f>
        <v>0.55655131204399488</v>
      </c>
      <c r="V4620" s="8">
        <f t="shared" si="158"/>
        <v>49</v>
      </c>
    </row>
    <row r="4621" spans="1:22">
      <c r="A4621" s="34" t="s">
        <v>19</v>
      </c>
      <c r="B4621" s="34" t="s">
        <v>69</v>
      </c>
      <c r="C4621" s="5" t="s">
        <v>135</v>
      </c>
      <c r="D4621" s="35" t="s">
        <v>86</v>
      </c>
      <c r="E4621" s="36" t="s">
        <v>17</v>
      </c>
      <c r="F4621" s="37">
        <v>100</v>
      </c>
      <c r="G4621" s="38">
        <v>0.06</v>
      </c>
      <c r="H4621" s="34">
        <v>0.96487926226625254</v>
      </c>
      <c r="I4621" s="35">
        <v>-6.996567753208535E-3</v>
      </c>
      <c r="J4621" s="35">
        <v>0.83729921891744064</v>
      </c>
      <c r="K4621" s="35">
        <v>-33.624744117836656</v>
      </c>
      <c r="L4621" s="35">
        <v>1601.2167897617792</v>
      </c>
      <c r="M4621" s="35">
        <v>0</v>
      </c>
      <c r="N4621" s="35">
        <v>0</v>
      </c>
      <c r="O4621" s="35">
        <v>0</v>
      </c>
      <c r="P4621" s="36">
        <v>12</v>
      </c>
      <c r="Q4621" s="37">
        <v>49</v>
      </c>
      <c r="R4621" s="36">
        <v>14</v>
      </c>
      <c r="S4621" s="39">
        <f t="shared" si="157"/>
        <v>49</v>
      </c>
      <c r="T4621" s="34" t="s">
        <v>51</v>
      </c>
      <c r="U4621" s="12">
        <f>(((alpha*(speed^3))+(beta*(speed^2))+(ceta*speed))+delta)</f>
        <v>1140.8205530113273</v>
      </c>
      <c r="V4621" s="8">
        <f t="shared" si="158"/>
        <v>49</v>
      </c>
    </row>
    <row r="4622" spans="1:22">
      <c r="A4622" s="34" t="s">
        <v>19</v>
      </c>
      <c r="B4622" s="34" t="s">
        <v>69</v>
      </c>
      <c r="C4622" s="5" t="s">
        <v>136</v>
      </c>
      <c r="D4622" s="35" t="s">
        <v>87</v>
      </c>
      <c r="E4622" s="36" t="s">
        <v>15</v>
      </c>
      <c r="F4622" s="37">
        <v>0</v>
      </c>
      <c r="G4622" s="38">
        <v>0</v>
      </c>
      <c r="H4622" s="34">
        <v>0.982368596353423</v>
      </c>
      <c r="I4622" s="35">
        <v>49.149065583614096</v>
      </c>
      <c r="J4622" s="35">
        <v>1.0068985022602783</v>
      </c>
      <c r="K4622" s="35">
        <v>-0.97696200177159664</v>
      </c>
      <c r="L4622" s="35">
        <v>0</v>
      </c>
      <c r="M4622" s="35">
        <v>0</v>
      </c>
      <c r="N4622" s="35">
        <v>0</v>
      </c>
      <c r="O4622" s="35">
        <v>0</v>
      </c>
      <c r="P4622" s="36">
        <v>12</v>
      </c>
      <c r="Q4622" s="37">
        <v>86</v>
      </c>
      <c r="R4622" s="36">
        <v>0</v>
      </c>
      <c r="S4622" s="39">
        <f t="shared" si="157"/>
        <v>86</v>
      </c>
      <c r="T4622" s="34" t="s">
        <v>29</v>
      </c>
      <c r="U4622" s="12">
        <f>((alpha*(beta^speed))*(speed^ceta))</f>
        <v>1.1438090898196696</v>
      </c>
      <c r="V4622" s="8">
        <f t="shared" si="158"/>
        <v>86</v>
      </c>
    </row>
    <row r="4623" spans="1:22">
      <c r="A4623" s="34" t="s">
        <v>19</v>
      </c>
      <c r="B4623" s="34" t="s">
        <v>69</v>
      </c>
      <c r="C4623" s="5" t="s">
        <v>136</v>
      </c>
      <c r="D4623" s="35" t="s">
        <v>87</v>
      </c>
      <c r="E4623" s="36" t="s">
        <v>16</v>
      </c>
      <c r="F4623" s="37">
        <v>0</v>
      </c>
      <c r="G4623" s="38">
        <v>0</v>
      </c>
      <c r="H4623" s="34">
        <v>0.99497541188987215</v>
      </c>
      <c r="I4623" s="35">
        <v>4.6819517479919694</v>
      </c>
      <c r="J4623" s="35">
        <v>121.06690971303476</v>
      </c>
      <c r="K4623" s="35">
        <v>-0.5499897926310422</v>
      </c>
      <c r="L4623" s="35">
        <v>0.61172848256990831</v>
      </c>
      <c r="M4623" s="35">
        <v>4.2053841517361183E-2</v>
      </c>
      <c r="N4623" s="35">
        <v>0</v>
      </c>
      <c r="O4623" s="35">
        <v>0</v>
      </c>
      <c r="P4623" s="36">
        <v>12</v>
      </c>
      <c r="Q4623" s="37">
        <v>86</v>
      </c>
      <c r="R4623" s="36">
        <v>10</v>
      </c>
      <c r="S4623" s="39">
        <f t="shared" si="157"/>
        <v>86</v>
      </c>
      <c r="T4623" s="34" t="s">
        <v>44</v>
      </c>
      <c r="U4623" s="12">
        <f>(alpha+(beta/(1+EXP((((-1)*ceta)+(delta*LN(speed)))+(epsilon*speed)))))</f>
        <v>4.8048813030221558</v>
      </c>
      <c r="V4623" s="8">
        <f t="shared" si="158"/>
        <v>86</v>
      </c>
    </row>
    <row r="4624" spans="1:22">
      <c r="A4624" s="34" t="s">
        <v>19</v>
      </c>
      <c r="B4624" s="34" t="s">
        <v>69</v>
      </c>
      <c r="C4624" s="5" t="s">
        <v>136</v>
      </c>
      <c r="D4624" s="35" t="s">
        <v>87</v>
      </c>
      <c r="E4624" s="36" t="s">
        <v>14</v>
      </c>
      <c r="F4624" s="37">
        <v>0</v>
      </c>
      <c r="G4624" s="38">
        <v>0</v>
      </c>
      <c r="H4624" s="34">
        <v>0.99482073437057095</v>
      </c>
      <c r="I4624" s="35">
        <v>-0.21668450054080576</v>
      </c>
      <c r="J4624" s="35">
        <v>7.8438290138376054E-2</v>
      </c>
      <c r="K4624" s="35">
        <v>1.3219906850069774</v>
      </c>
      <c r="L4624" s="35">
        <v>0</v>
      </c>
      <c r="M4624" s="35">
        <v>0</v>
      </c>
      <c r="N4624" s="35">
        <v>0</v>
      </c>
      <c r="O4624" s="35">
        <v>0</v>
      </c>
      <c r="P4624" s="36">
        <v>12</v>
      </c>
      <c r="Q4624" s="37">
        <v>86</v>
      </c>
      <c r="R4624" s="36">
        <v>2</v>
      </c>
      <c r="S4624" s="39">
        <f t="shared" si="157"/>
        <v>86</v>
      </c>
      <c r="T4624" s="34" t="s">
        <v>31</v>
      </c>
      <c r="U4624" s="12">
        <f>((alpha+(beta*speed))^((-1)/ceta))</f>
        <v>0.241891746199004</v>
      </c>
      <c r="V4624" s="8">
        <f t="shared" si="158"/>
        <v>86</v>
      </c>
    </row>
    <row r="4625" spans="1:22">
      <c r="A4625" s="34" t="s">
        <v>19</v>
      </c>
      <c r="B4625" s="34" t="s">
        <v>69</v>
      </c>
      <c r="C4625" s="5" t="s">
        <v>136</v>
      </c>
      <c r="D4625" s="35" t="s">
        <v>87</v>
      </c>
      <c r="E4625" s="36" t="s">
        <v>18</v>
      </c>
      <c r="F4625" s="37">
        <v>0</v>
      </c>
      <c r="G4625" s="38">
        <v>0</v>
      </c>
      <c r="H4625" s="34">
        <v>0.99478659884985521</v>
      </c>
      <c r="I4625" s="35">
        <v>-2.249259668377428</v>
      </c>
      <c r="J4625" s="35">
        <v>0.44236742641408067</v>
      </c>
      <c r="K4625" s="35">
        <v>1.5647562693101906</v>
      </c>
      <c r="L4625" s="35">
        <v>0</v>
      </c>
      <c r="M4625" s="35">
        <v>0</v>
      </c>
      <c r="N4625" s="35">
        <v>0</v>
      </c>
      <c r="O4625" s="35">
        <v>0</v>
      </c>
      <c r="P4625" s="36">
        <v>12</v>
      </c>
      <c r="Q4625" s="37">
        <v>86</v>
      </c>
      <c r="R4625" s="36">
        <v>2</v>
      </c>
      <c r="S4625" s="39">
        <f t="shared" si="157"/>
        <v>86</v>
      </c>
      <c r="T4625" s="34" t="s">
        <v>31</v>
      </c>
      <c r="U4625" s="12">
        <f>((alpha+(beta*speed))^((-1)/ceta))</f>
        <v>0.10162316876224434</v>
      </c>
      <c r="V4625" s="8">
        <f t="shared" si="158"/>
        <v>86</v>
      </c>
    </row>
    <row r="4626" spans="1:22">
      <c r="A4626" s="34" t="s">
        <v>19</v>
      </c>
      <c r="B4626" s="34" t="s">
        <v>69</v>
      </c>
      <c r="C4626" s="5" t="s">
        <v>136</v>
      </c>
      <c r="D4626" s="35" t="s">
        <v>87</v>
      </c>
      <c r="E4626" s="36" t="s">
        <v>17</v>
      </c>
      <c r="F4626" s="37">
        <v>0</v>
      </c>
      <c r="G4626" s="38">
        <v>0</v>
      </c>
      <c r="H4626" s="34">
        <v>0.99133611634585939</v>
      </c>
      <c r="I4626" s="35">
        <v>3315.5137340641272</v>
      </c>
      <c r="J4626" s="35">
        <v>1.008849249179786</v>
      </c>
      <c r="K4626" s="35">
        <v>-0.8304364146657639</v>
      </c>
      <c r="L4626" s="35">
        <v>0</v>
      </c>
      <c r="M4626" s="35">
        <v>0</v>
      </c>
      <c r="N4626" s="35">
        <v>0</v>
      </c>
      <c r="O4626" s="35">
        <v>0</v>
      </c>
      <c r="P4626" s="36">
        <v>12</v>
      </c>
      <c r="Q4626" s="37">
        <v>86</v>
      </c>
      <c r="R4626" s="36">
        <v>0</v>
      </c>
      <c r="S4626" s="39">
        <f t="shared" si="157"/>
        <v>86</v>
      </c>
      <c r="T4626" s="34" t="s">
        <v>29</v>
      </c>
      <c r="U4626" s="12">
        <f>((alpha*(beta^speed))*(speed^ceta))</f>
        <v>175.03807691613139</v>
      </c>
      <c r="V4626" s="8">
        <f t="shared" si="158"/>
        <v>86</v>
      </c>
    </row>
    <row r="4627" spans="1:22">
      <c r="A4627" s="34" t="s">
        <v>19</v>
      </c>
      <c r="B4627" s="34" t="s">
        <v>69</v>
      </c>
      <c r="C4627" s="5" t="s">
        <v>136</v>
      </c>
      <c r="D4627" s="35" t="s">
        <v>87</v>
      </c>
      <c r="E4627" s="36" t="s">
        <v>15</v>
      </c>
      <c r="F4627" s="37">
        <v>50</v>
      </c>
      <c r="G4627" s="38">
        <v>0</v>
      </c>
      <c r="H4627" s="34">
        <v>0.95468846686194642</v>
      </c>
      <c r="I4627" s="35">
        <v>1.4383433164015138</v>
      </c>
      <c r="J4627" s="35">
        <v>28.069433951601916</v>
      </c>
      <c r="K4627" s="35">
        <v>-0.37254340300803868</v>
      </c>
      <c r="L4627" s="35">
        <v>0.39469820858292148</v>
      </c>
      <c r="M4627" s="35">
        <v>5.4724314410868932E-2</v>
      </c>
      <c r="N4627" s="35">
        <v>0</v>
      </c>
      <c r="O4627" s="35">
        <v>0</v>
      </c>
      <c r="P4627" s="36">
        <v>12</v>
      </c>
      <c r="Q4627" s="37">
        <v>86</v>
      </c>
      <c r="R4627" s="36">
        <v>10</v>
      </c>
      <c r="S4627" s="39">
        <f t="shared" si="157"/>
        <v>86</v>
      </c>
      <c r="T4627" s="34" t="s">
        <v>44</v>
      </c>
      <c r="U4627" s="12">
        <f>(alpha+(beta/(1+EXP((((-1)*ceta)+(delta*LN(speed)))+(epsilon*speed)))))</f>
        <v>1.4684397408104388</v>
      </c>
      <c r="V4627" s="8">
        <f t="shared" si="158"/>
        <v>86</v>
      </c>
    </row>
    <row r="4628" spans="1:22">
      <c r="A4628" s="34" t="s">
        <v>19</v>
      </c>
      <c r="B4628" s="34" t="s">
        <v>69</v>
      </c>
      <c r="C4628" s="5" t="s">
        <v>136</v>
      </c>
      <c r="D4628" s="35" t="s">
        <v>87</v>
      </c>
      <c r="E4628" s="36" t="s">
        <v>16</v>
      </c>
      <c r="F4628" s="37">
        <v>50</v>
      </c>
      <c r="G4628" s="38">
        <v>0</v>
      </c>
      <c r="H4628" s="34">
        <v>0.98927132883108193</v>
      </c>
      <c r="I4628" s="35">
        <v>5.1052632773655855</v>
      </c>
      <c r="J4628" s="35">
        <v>19.471158194220177</v>
      </c>
      <c r="K4628" s="35">
        <v>3.8094350917162942</v>
      </c>
      <c r="L4628" s="35">
        <v>1.4859138467354009</v>
      </c>
      <c r="M4628" s="35">
        <v>1.0984405570359321E-2</v>
      </c>
      <c r="N4628" s="35">
        <v>0</v>
      </c>
      <c r="O4628" s="35">
        <v>0</v>
      </c>
      <c r="P4628" s="36">
        <v>12</v>
      </c>
      <c r="Q4628" s="37">
        <v>86</v>
      </c>
      <c r="R4628" s="36">
        <v>10</v>
      </c>
      <c r="S4628" s="39">
        <f t="shared" si="157"/>
        <v>86</v>
      </c>
      <c r="T4628" s="34" t="s">
        <v>44</v>
      </c>
      <c r="U4628" s="12">
        <f>(alpha+(beta/(1+EXP((((-1)*ceta)+(delta*LN(speed)))+(epsilon*speed)))))</f>
        <v>5.5509141006749951</v>
      </c>
      <c r="V4628" s="8">
        <f t="shared" si="158"/>
        <v>86</v>
      </c>
    </row>
    <row r="4629" spans="1:22">
      <c r="A4629" s="34" t="s">
        <v>19</v>
      </c>
      <c r="B4629" s="34" t="s">
        <v>69</v>
      </c>
      <c r="C4629" s="5" t="s">
        <v>136</v>
      </c>
      <c r="D4629" s="35" t="s">
        <v>87</v>
      </c>
      <c r="E4629" s="36" t="s">
        <v>14</v>
      </c>
      <c r="F4629" s="37">
        <v>50</v>
      </c>
      <c r="G4629" s="38">
        <v>0</v>
      </c>
      <c r="H4629" s="34">
        <v>0.99503102356663953</v>
      </c>
      <c r="I4629" s="35">
        <v>-0.31248304483794337</v>
      </c>
      <c r="J4629" s="35">
        <v>8.9079149729413373E-2</v>
      </c>
      <c r="K4629" s="35">
        <v>1.3560748728146605</v>
      </c>
      <c r="L4629" s="35">
        <v>0</v>
      </c>
      <c r="M4629" s="35">
        <v>0</v>
      </c>
      <c r="N4629" s="35">
        <v>0</v>
      </c>
      <c r="O4629" s="35">
        <v>0</v>
      </c>
      <c r="P4629" s="36">
        <v>12</v>
      </c>
      <c r="Q4629" s="37">
        <v>86</v>
      </c>
      <c r="R4629" s="36">
        <v>2</v>
      </c>
      <c r="S4629" s="39">
        <f t="shared" si="157"/>
        <v>86</v>
      </c>
      <c r="T4629" s="34" t="s">
        <v>31</v>
      </c>
      <c r="U4629" s="12">
        <f>((alpha+(beta*speed))^((-1)/ceta))</f>
        <v>0.22974885015299795</v>
      </c>
      <c r="V4629" s="8">
        <f t="shared" si="158"/>
        <v>86</v>
      </c>
    </row>
    <row r="4630" spans="1:22">
      <c r="A4630" s="34" t="s">
        <v>19</v>
      </c>
      <c r="B4630" s="34" t="s">
        <v>69</v>
      </c>
      <c r="C4630" s="5" t="s">
        <v>136</v>
      </c>
      <c r="D4630" s="35" t="s">
        <v>87</v>
      </c>
      <c r="E4630" s="36" t="s">
        <v>18</v>
      </c>
      <c r="F4630" s="37">
        <v>50</v>
      </c>
      <c r="G4630" s="38">
        <v>0</v>
      </c>
      <c r="H4630" s="34">
        <v>0.99428172343638921</v>
      </c>
      <c r="I4630" s="35">
        <v>-2.8645507007196684</v>
      </c>
      <c r="J4630" s="35">
        <v>0.53549947889379224</v>
      </c>
      <c r="K4630" s="35">
        <v>1.7248901867645703</v>
      </c>
      <c r="L4630" s="35">
        <v>0</v>
      </c>
      <c r="M4630" s="35">
        <v>0</v>
      </c>
      <c r="N4630" s="35">
        <v>0</v>
      </c>
      <c r="O4630" s="35">
        <v>0</v>
      </c>
      <c r="P4630" s="36">
        <v>12</v>
      </c>
      <c r="Q4630" s="37">
        <v>86</v>
      </c>
      <c r="R4630" s="36">
        <v>2</v>
      </c>
      <c r="S4630" s="39">
        <f t="shared" si="157"/>
        <v>86</v>
      </c>
      <c r="T4630" s="34" t="s">
        <v>31</v>
      </c>
      <c r="U4630" s="12">
        <f>((alpha+(beta*speed))^((-1)/ceta))</f>
        <v>0.11269397835087122</v>
      </c>
      <c r="V4630" s="8">
        <f t="shared" si="158"/>
        <v>86</v>
      </c>
    </row>
    <row r="4631" spans="1:22">
      <c r="A4631" s="34" t="s">
        <v>19</v>
      </c>
      <c r="B4631" s="34" t="s">
        <v>69</v>
      </c>
      <c r="C4631" s="5" t="s">
        <v>136</v>
      </c>
      <c r="D4631" s="35" t="s">
        <v>87</v>
      </c>
      <c r="E4631" s="36" t="s">
        <v>17</v>
      </c>
      <c r="F4631" s="37">
        <v>50</v>
      </c>
      <c r="G4631" s="38">
        <v>0</v>
      </c>
      <c r="H4631" s="34">
        <v>0.98304994227350739</v>
      </c>
      <c r="I4631" s="35">
        <v>2704.9817813577497</v>
      </c>
      <c r="J4631" s="35">
        <v>1.0050006460560528</v>
      </c>
      <c r="K4631" s="35">
        <v>-0.67781701690544915</v>
      </c>
      <c r="L4631" s="35">
        <v>0</v>
      </c>
      <c r="M4631" s="35">
        <v>0</v>
      </c>
      <c r="N4631" s="35">
        <v>0</v>
      </c>
      <c r="O4631" s="35">
        <v>0</v>
      </c>
      <c r="P4631" s="36">
        <v>12</v>
      </c>
      <c r="Q4631" s="37">
        <v>86</v>
      </c>
      <c r="R4631" s="36">
        <v>0</v>
      </c>
      <c r="S4631" s="39">
        <f t="shared" si="157"/>
        <v>86</v>
      </c>
      <c r="T4631" s="34" t="s">
        <v>29</v>
      </c>
      <c r="U4631" s="12">
        <f>((alpha*(beta^speed))*(speed^ceta))</f>
        <v>202.87741178688702</v>
      </c>
      <c r="V4631" s="8">
        <f t="shared" si="158"/>
        <v>86</v>
      </c>
    </row>
    <row r="4632" spans="1:22">
      <c r="A4632" s="34" t="s">
        <v>19</v>
      </c>
      <c r="B4632" s="34" t="s">
        <v>69</v>
      </c>
      <c r="C4632" s="5" t="s">
        <v>136</v>
      </c>
      <c r="D4632" s="35" t="s">
        <v>87</v>
      </c>
      <c r="E4632" s="36" t="s">
        <v>15</v>
      </c>
      <c r="F4632" s="37">
        <v>100</v>
      </c>
      <c r="G4632" s="38">
        <v>0</v>
      </c>
      <c r="H4632" s="34">
        <v>0.92336001368939036</v>
      </c>
      <c r="I4632" s="35">
        <v>1.7451950258902629</v>
      </c>
      <c r="J4632" s="35">
        <v>5.6974054062097306</v>
      </c>
      <c r="K4632" s="35">
        <v>1.1286958816660568</v>
      </c>
      <c r="L4632" s="35">
        <v>-0.13748763309624215</v>
      </c>
      <c r="M4632" s="35">
        <v>0.10512318643491747</v>
      </c>
      <c r="N4632" s="35">
        <v>0</v>
      </c>
      <c r="O4632" s="35">
        <v>0</v>
      </c>
      <c r="P4632" s="36">
        <v>12</v>
      </c>
      <c r="Q4632" s="37">
        <v>86</v>
      </c>
      <c r="R4632" s="36">
        <v>10</v>
      </c>
      <c r="S4632" s="39">
        <f t="shared" si="157"/>
        <v>86</v>
      </c>
      <c r="T4632" s="34" t="s">
        <v>44</v>
      </c>
      <c r="U4632" s="12">
        <f>(alpha+(beta/(1+EXP((((-1)*ceta)+(delta*LN(speed)))+(epsilon*speed)))))</f>
        <v>1.7490432432275935</v>
      </c>
      <c r="V4632" s="8">
        <f t="shared" si="158"/>
        <v>86</v>
      </c>
    </row>
    <row r="4633" spans="1:22">
      <c r="A4633" s="34" t="s">
        <v>19</v>
      </c>
      <c r="B4633" s="34" t="s">
        <v>69</v>
      </c>
      <c r="C4633" s="5" t="s">
        <v>136</v>
      </c>
      <c r="D4633" s="35" t="s">
        <v>87</v>
      </c>
      <c r="E4633" s="36" t="s">
        <v>16</v>
      </c>
      <c r="F4633" s="37">
        <v>100</v>
      </c>
      <c r="G4633" s="38">
        <v>0</v>
      </c>
      <c r="H4633" s="34">
        <v>0.98209487028463482</v>
      </c>
      <c r="I4633" s="35">
        <v>75.268897130903028</v>
      </c>
      <c r="J4633" s="35">
        <v>1.0029995348747058</v>
      </c>
      <c r="K4633" s="35">
        <v>-0.62401247359804046</v>
      </c>
      <c r="L4633" s="35">
        <v>0</v>
      </c>
      <c r="M4633" s="35">
        <v>0</v>
      </c>
      <c r="N4633" s="35">
        <v>0</v>
      </c>
      <c r="O4633" s="35">
        <v>0</v>
      </c>
      <c r="P4633" s="36">
        <v>12</v>
      </c>
      <c r="Q4633" s="37">
        <v>86</v>
      </c>
      <c r="R4633" s="36">
        <v>0</v>
      </c>
      <c r="S4633" s="39">
        <f t="shared" si="157"/>
        <v>86</v>
      </c>
      <c r="T4633" s="34" t="s">
        <v>29</v>
      </c>
      <c r="U4633" s="12">
        <f>((alpha*(beta^speed))*(speed^ceta))</f>
        <v>6.0440397024215438</v>
      </c>
      <c r="V4633" s="8">
        <f t="shared" si="158"/>
        <v>86</v>
      </c>
    </row>
    <row r="4634" spans="1:22">
      <c r="A4634" s="34" t="s">
        <v>19</v>
      </c>
      <c r="B4634" s="34" t="s">
        <v>69</v>
      </c>
      <c r="C4634" s="5" t="s">
        <v>136</v>
      </c>
      <c r="D4634" s="35" t="s">
        <v>87</v>
      </c>
      <c r="E4634" s="36" t="s">
        <v>14</v>
      </c>
      <c r="F4634" s="37">
        <v>100</v>
      </c>
      <c r="G4634" s="38">
        <v>0</v>
      </c>
      <c r="H4634" s="34">
        <v>0.99498888904603211</v>
      </c>
      <c r="I4634" s="35">
        <v>-0.38411735295281929</v>
      </c>
      <c r="J4634" s="35">
        <v>9.7175914140815833E-2</v>
      </c>
      <c r="K4634" s="35">
        <v>1.3906389114351496</v>
      </c>
      <c r="L4634" s="35">
        <v>0</v>
      </c>
      <c r="M4634" s="35">
        <v>0</v>
      </c>
      <c r="N4634" s="35">
        <v>0</v>
      </c>
      <c r="O4634" s="35">
        <v>0</v>
      </c>
      <c r="P4634" s="36">
        <v>12</v>
      </c>
      <c r="Q4634" s="37">
        <v>86</v>
      </c>
      <c r="R4634" s="36">
        <v>2</v>
      </c>
      <c r="S4634" s="39">
        <f t="shared" si="157"/>
        <v>86</v>
      </c>
      <c r="T4634" s="34" t="s">
        <v>31</v>
      </c>
      <c r="U4634" s="12">
        <f>((alpha+(beta*speed))^((-1)/ceta))</f>
        <v>0.22472367121470938</v>
      </c>
      <c r="V4634" s="8">
        <f t="shared" si="158"/>
        <v>86</v>
      </c>
    </row>
    <row r="4635" spans="1:22">
      <c r="A4635" s="34" t="s">
        <v>19</v>
      </c>
      <c r="B4635" s="34" t="s">
        <v>69</v>
      </c>
      <c r="C4635" s="5" t="s">
        <v>136</v>
      </c>
      <c r="D4635" s="35" t="s">
        <v>87</v>
      </c>
      <c r="E4635" s="36" t="s">
        <v>18</v>
      </c>
      <c r="F4635" s="37">
        <v>100</v>
      </c>
      <c r="G4635" s="38">
        <v>0</v>
      </c>
      <c r="H4635" s="34">
        <v>0.98910836825689674</v>
      </c>
      <c r="I4635" s="35">
        <v>0.42911901204164621</v>
      </c>
      <c r="J4635" s="35">
        <v>0.14998802368023226</v>
      </c>
      <c r="K4635" s="35">
        <v>-8.0487295520099923E-4</v>
      </c>
      <c r="L4635" s="35">
        <v>0</v>
      </c>
      <c r="M4635" s="35">
        <v>0</v>
      </c>
      <c r="N4635" s="35">
        <v>0</v>
      </c>
      <c r="O4635" s="35">
        <v>0</v>
      </c>
      <c r="P4635" s="36">
        <v>12</v>
      </c>
      <c r="Q4635" s="37">
        <v>86</v>
      </c>
      <c r="R4635" s="36">
        <v>5</v>
      </c>
      <c r="S4635" s="39">
        <f t="shared" si="157"/>
        <v>86</v>
      </c>
      <c r="T4635" s="34" t="s">
        <v>36</v>
      </c>
      <c r="U4635" s="12">
        <f>(1/(((ceta*(speed^2))+(beta*speed))+alpha))</f>
        <v>0.13558864853105587</v>
      </c>
      <c r="V4635" s="8">
        <f t="shared" si="158"/>
        <v>86</v>
      </c>
    </row>
    <row r="4636" spans="1:22">
      <c r="A4636" s="34" t="s">
        <v>19</v>
      </c>
      <c r="B4636" s="34" t="s">
        <v>69</v>
      </c>
      <c r="C4636" s="5" t="s">
        <v>136</v>
      </c>
      <c r="D4636" s="35" t="s">
        <v>87</v>
      </c>
      <c r="E4636" s="36" t="s">
        <v>17</v>
      </c>
      <c r="F4636" s="37">
        <v>100</v>
      </c>
      <c r="G4636" s="38">
        <v>0</v>
      </c>
      <c r="H4636" s="34">
        <v>0.97408455859259357</v>
      </c>
      <c r="I4636" s="35">
        <v>2423.5776051962202</v>
      </c>
      <c r="J4636" s="35">
        <v>1.0020960951652609</v>
      </c>
      <c r="K4636" s="35">
        <v>-0.57046568674203524</v>
      </c>
      <c r="L4636" s="35">
        <v>0</v>
      </c>
      <c r="M4636" s="35">
        <v>0</v>
      </c>
      <c r="N4636" s="35">
        <v>0</v>
      </c>
      <c r="O4636" s="35">
        <v>0</v>
      </c>
      <c r="P4636" s="36">
        <v>12</v>
      </c>
      <c r="Q4636" s="37">
        <v>86</v>
      </c>
      <c r="R4636" s="36">
        <v>0</v>
      </c>
      <c r="S4636" s="39">
        <f t="shared" si="157"/>
        <v>86</v>
      </c>
      <c r="T4636" s="34" t="s">
        <v>29</v>
      </c>
      <c r="U4636" s="12">
        <f>((alpha*(beta^speed))*(speed^ceta))</f>
        <v>228.61132932566815</v>
      </c>
      <c r="V4636" s="8">
        <f t="shared" si="158"/>
        <v>86</v>
      </c>
    </row>
    <row r="4637" spans="1:22">
      <c r="A4637" s="34" t="s">
        <v>19</v>
      </c>
      <c r="B4637" s="34" t="s">
        <v>69</v>
      </c>
      <c r="C4637" s="5" t="s">
        <v>136</v>
      </c>
      <c r="D4637" s="35" t="s">
        <v>87</v>
      </c>
      <c r="E4637" s="36" t="s">
        <v>15</v>
      </c>
      <c r="F4637" s="37">
        <v>0</v>
      </c>
      <c r="G4637" s="38">
        <v>-0.06</v>
      </c>
      <c r="H4637" s="34">
        <v>0.99271951153085847</v>
      </c>
      <c r="I4637" s="35">
        <v>-0.33209708506575542</v>
      </c>
      <c r="J4637" s="35">
        <v>51.851348468807664</v>
      </c>
      <c r="K4637" s="35">
        <v>5.165177325723367E-2</v>
      </c>
      <c r="L4637" s="35">
        <v>1.0508585604136806</v>
      </c>
      <c r="M4637" s="35">
        <v>-7.3228074378720986E-4</v>
      </c>
      <c r="N4637" s="35">
        <v>0</v>
      </c>
      <c r="O4637" s="35">
        <v>0</v>
      </c>
      <c r="P4637" s="36">
        <v>12</v>
      </c>
      <c r="Q4637" s="37">
        <v>86</v>
      </c>
      <c r="R4637" s="36">
        <v>10</v>
      </c>
      <c r="S4637" s="39">
        <f t="shared" si="157"/>
        <v>86</v>
      </c>
      <c r="T4637" s="34" t="s">
        <v>44</v>
      </c>
      <c r="U4637" s="12">
        <f>(alpha+(beta/(1+EXP((((-1)*ceta)+(delta*LN(speed)))+(epsilon*speed)))))</f>
        <v>0.20144185881329757</v>
      </c>
      <c r="V4637" s="8">
        <f t="shared" si="158"/>
        <v>86</v>
      </c>
    </row>
    <row r="4638" spans="1:22">
      <c r="A4638" s="34" t="s">
        <v>19</v>
      </c>
      <c r="B4638" s="34" t="s">
        <v>69</v>
      </c>
      <c r="C4638" s="5" t="s">
        <v>136</v>
      </c>
      <c r="D4638" s="35" t="s">
        <v>87</v>
      </c>
      <c r="E4638" s="36" t="s">
        <v>16</v>
      </c>
      <c r="F4638" s="37">
        <v>0</v>
      </c>
      <c r="G4638" s="38">
        <v>-0.06</v>
      </c>
      <c r="H4638" s="34">
        <v>0.99285961581772053</v>
      </c>
      <c r="I4638" s="35">
        <v>0.26307153499811781</v>
      </c>
      <c r="J4638" s="35">
        <v>70.125530211104717</v>
      </c>
      <c r="K4638" s="35">
        <v>0.42412225964842043</v>
      </c>
      <c r="L4638" s="35">
        <v>0.89281025033336459</v>
      </c>
      <c r="M4638" s="35">
        <v>3.5294235869824268E-2</v>
      </c>
      <c r="N4638" s="35">
        <v>0</v>
      </c>
      <c r="O4638" s="35">
        <v>0</v>
      </c>
      <c r="P4638" s="36">
        <v>12</v>
      </c>
      <c r="Q4638" s="37">
        <v>86</v>
      </c>
      <c r="R4638" s="36">
        <v>10</v>
      </c>
      <c r="S4638" s="39">
        <f t="shared" si="157"/>
        <v>86</v>
      </c>
      <c r="T4638" s="34" t="s">
        <v>44</v>
      </c>
      <c r="U4638" s="12">
        <f>(alpha+(beta/(1+EXP((((-1)*ceta)+(delta*LN(speed)))+(epsilon*speed)))))</f>
        <v>0.35948033703187898</v>
      </c>
      <c r="V4638" s="8">
        <f t="shared" si="158"/>
        <v>86</v>
      </c>
    </row>
    <row r="4639" spans="1:22">
      <c r="A4639" s="34" t="s">
        <v>19</v>
      </c>
      <c r="B4639" s="34" t="s">
        <v>69</v>
      </c>
      <c r="C4639" s="5" t="s">
        <v>136</v>
      </c>
      <c r="D4639" s="35" t="s">
        <v>87</v>
      </c>
      <c r="E4639" s="36" t="s">
        <v>14</v>
      </c>
      <c r="F4639" s="37">
        <v>0</v>
      </c>
      <c r="G4639" s="38">
        <v>-0.06</v>
      </c>
      <c r="H4639" s="34">
        <v>0.99644637372331091</v>
      </c>
      <c r="I4639" s="35">
        <v>13.333634204275871</v>
      </c>
      <c r="J4639" s="35">
        <v>0.99492374145253448</v>
      </c>
      <c r="K4639" s="35">
        <v>-1.0619645355181409</v>
      </c>
      <c r="L4639" s="35">
        <v>0</v>
      </c>
      <c r="M4639" s="35">
        <v>0</v>
      </c>
      <c r="N4639" s="35">
        <v>0</v>
      </c>
      <c r="O4639" s="35">
        <v>0</v>
      </c>
      <c r="P4639" s="36">
        <v>12</v>
      </c>
      <c r="Q4639" s="37">
        <v>86</v>
      </c>
      <c r="R4639" s="36">
        <v>0</v>
      </c>
      <c r="S4639" s="39">
        <f t="shared" si="157"/>
        <v>86</v>
      </c>
      <c r="T4639" s="34" t="s">
        <v>29</v>
      </c>
      <c r="U4639" s="12">
        <f>((alpha*(beta^speed))*(speed^ceta))</f>
        <v>7.5945510158193355E-2</v>
      </c>
      <c r="V4639" s="8">
        <f t="shared" si="158"/>
        <v>86</v>
      </c>
    </row>
    <row r="4640" spans="1:22">
      <c r="A4640" s="34" t="s">
        <v>19</v>
      </c>
      <c r="B4640" s="34" t="s">
        <v>69</v>
      </c>
      <c r="C4640" s="5" t="s">
        <v>136</v>
      </c>
      <c r="D4640" s="35" t="s">
        <v>87</v>
      </c>
      <c r="E4640" s="36" t="s">
        <v>18</v>
      </c>
      <c r="F4640" s="37">
        <v>0</v>
      </c>
      <c r="G4640" s="38">
        <v>-0.06</v>
      </c>
      <c r="H4640" s="34">
        <v>0.9942172593700811</v>
      </c>
      <c r="I4640" s="35">
        <v>4.0159392320427347</v>
      </c>
      <c r="J4640" s="35">
        <v>0.99760935196984679</v>
      </c>
      <c r="K4640" s="35">
        <v>-0.91041132612831266</v>
      </c>
      <c r="L4640" s="35">
        <v>0</v>
      </c>
      <c r="M4640" s="35">
        <v>0</v>
      </c>
      <c r="N4640" s="35">
        <v>0</v>
      </c>
      <c r="O4640" s="35">
        <v>0</v>
      </c>
      <c r="P4640" s="36">
        <v>12</v>
      </c>
      <c r="Q4640" s="37">
        <v>86</v>
      </c>
      <c r="R4640" s="36">
        <v>0</v>
      </c>
      <c r="S4640" s="39">
        <f t="shared" si="157"/>
        <v>86</v>
      </c>
      <c r="T4640" s="34" t="s">
        <v>29</v>
      </c>
      <c r="U4640" s="12">
        <f>((alpha*(beta^speed))*(speed^ceta))</f>
        <v>5.665025134623998E-2</v>
      </c>
      <c r="V4640" s="8">
        <f t="shared" si="158"/>
        <v>86</v>
      </c>
    </row>
    <row r="4641" spans="1:22">
      <c r="A4641" s="34" t="s">
        <v>19</v>
      </c>
      <c r="B4641" s="34" t="s">
        <v>69</v>
      </c>
      <c r="C4641" s="5" t="s">
        <v>136</v>
      </c>
      <c r="D4641" s="35" t="s">
        <v>87</v>
      </c>
      <c r="E4641" s="36" t="s">
        <v>17</v>
      </c>
      <c r="F4641" s="37">
        <v>0</v>
      </c>
      <c r="G4641" s="38">
        <v>-0.06</v>
      </c>
      <c r="H4641" s="34">
        <v>0.99246647322637771</v>
      </c>
      <c r="I4641" s="35">
        <v>2673.2043109577457</v>
      </c>
      <c r="J4641" s="35">
        <v>0.98234146164516201</v>
      </c>
      <c r="K4641" s="35">
        <v>-0.87126313195842231</v>
      </c>
      <c r="L4641" s="35">
        <v>0</v>
      </c>
      <c r="M4641" s="35">
        <v>0</v>
      </c>
      <c r="N4641" s="35">
        <v>0</v>
      </c>
      <c r="O4641" s="35">
        <v>0</v>
      </c>
      <c r="P4641" s="36">
        <v>12</v>
      </c>
      <c r="Q4641" s="37">
        <v>86</v>
      </c>
      <c r="R4641" s="36">
        <v>0</v>
      </c>
      <c r="S4641" s="39">
        <f t="shared" si="157"/>
        <v>86</v>
      </c>
      <c r="T4641" s="34" t="s">
        <v>29</v>
      </c>
      <c r="U4641" s="12">
        <f>((alpha*(beta^speed))*(speed^ceta))</f>
        <v>11.916474723681334</v>
      </c>
      <c r="V4641" s="8">
        <f t="shared" si="158"/>
        <v>86</v>
      </c>
    </row>
    <row r="4642" spans="1:22">
      <c r="A4642" s="34" t="s">
        <v>19</v>
      </c>
      <c r="B4642" s="34" t="s">
        <v>69</v>
      </c>
      <c r="C4642" s="5" t="s">
        <v>136</v>
      </c>
      <c r="D4642" s="35" t="s">
        <v>87</v>
      </c>
      <c r="E4642" s="36" t="s">
        <v>15</v>
      </c>
      <c r="F4642" s="37">
        <v>50</v>
      </c>
      <c r="G4642" s="38">
        <v>-0.06</v>
      </c>
      <c r="H4642" s="34">
        <v>0.99226075086924403</v>
      </c>
      <c r="I4642" s="35">
        <v>26.301786962227297</v>
      </c>
      <c r="J4642" s="35">
        <v>0.98287912921231768</v>
      </c>
      <c r="K4642" s="35">
        <v>-0.76788563361370488</v>
      </c>
      <c r="L4642" s="35">
        <v>0</v>
      </c>
      <c r="M4642" s="35">
        <v>0</v>
      </c>
      <c r="N4642" s="35">
        <v>0</v>
      </c>
      <c r="O4642" s="35">
        <v>0</v>
      </c>
      <c r="P4642" s="36">
        <v>12</v>
      </c>
      <c r="Q4642" s="37">
        <v>86</v>
      </c>
      <c r="R4642" s="36">
        <v>0</v>
      </c>
      <c r="S4642" s="39">
        <f t="shared" si="157"/>
        <v>86</v>
      </c>
      <c r="T4642" s="34" t="s">
        <v>29</v>
      </c>
      <c r="U4642" s="12">
        <f>((alpha*(beta^speed))*(speed^ceta))</f>
        <v>0.19476971234904303</v>
      </c>
      <c r="V4642" s="8">
        <f t="shared" si="158"/>
        <v>86</v>
      </c>
    </row>
    <row r="4643" spans="1:22">
      <c r="A4643" s="34" t="s">
        <v>19</v>
      </c>
      <c r="B4643" s="34" t="s">
        <v>69</v>
      </c>
      <c r="C4643" s="5" t="s">
        <v>136</v>
      </c>
      <c r="D4643" s="35" t="s">
        <v>87</v>
      </c>
      <c r="E4643" s="36" t="s">
        <v>16</v>
      </c>
      <c r="F4643" s="37">
        <v>50</v>
      </c>
      <c r="G4643" s="38">
        <v>-0.06</v>
      </c>
      <c r="H4643" s="34">
        <v>0.98922387035519388</v>
      </c>
      <c r="I4643" s="35">
        <v>8.0551360575672639</v>
      </c>
      <c r="J4643" s="35">
        <v>-12.725793241530237</v>
      </c>
      <c r="K4643" s="35">
        <v>-2.0569007399738468</v>
      </c>
      <c r="L4643" s="35">
        <v>0</v>
      </c>
      <c r="M4643" s="35">
        <v>0</v>
      </c>
      <c r="N4643" s="35">
        <v>0</v>
      </c>
      <c r="O4643" s="35">
        <v>0</v>
      </c>
      <c r="P4643" s="36">
        <v>12</v>
      </c>
      <c r="Q4643" s="37">
        <v>86</v>
      </c>
      <c r="R4643" s="36">
        <v>13</v>
      </c>
      <c r="S4643" s="39">
        <f t="shared" si="157"/>
        <v>86</v>
      </c>
      <c r="T4643" s="34" t="s">
        <v>50</v>
      </c>
      <c r="U4643" s="12">
        <f>EXP((alpha+(beta/speed))+(ceta*LN(speed)))</f>
        <v>0.28507911743177139</v>
      </c>
      <c r="V4643" s="8">
        <f t="shared" si="158"/>
        <v>86</v>
      </c>
    </row>
    <row r="4644" spans="1:22">
      <c r="A4644" s="34" t="s">
        <v>19</v>
      </c>
      <c r="B4644" s="34" t="s">
        <v>69</v>
      </c>
      <c r="C4644" s="5" t="s">
        <v>136</v>
      </c>
      <c r="D4644" s="35" t="s">
        <v>87</v>
      </c>
      <c r="E4644" s="36" t="s">
        <v>14</v>
      </c>
      <c r="F4644" s="37">
        <v>50</v>
      </c>
      <c r="G4644" s="38">
        <v>-0.06</v>
      </c>
      <c r="H4644" s="34">
        <v>0.99707071332204644</v>
      </c>
      <c r="I4644" s="35">
        <v>12.139122518212917</v>
      </c>
      <c r="J4644" s="35">
        <v>0.99589020558234098</v>
      </c>
      <c r="K4644" s="35">
        <v>-1.0670001087680345</v>
      </c>
      <c r="L4644" s="35">
        <v>0</v>
      </c>
      <c r="M4644" s="35">
        <v>0</v>
      </c>
      <c r="N4644" s="35">
        <v>0</v>
      </c>
      <c r="O4644" s="35">
        <v>0</v>
      </c>
      <c r="P4644" s="36">
        <v>12</v>
      </c>
      <c r="Q4644" s="37">
        <v>86</v>
      </c>
      <c r="R4644" s="36">
        <v>0</v>
      </c>
      <c r="S4644" s="39">
        <f t="shared" si="157"/>
        <v>86</v>
      </c>
      <c r="T4644" s="34" t="s">
        <v>29</v>
      </c>
      <c r="U4644" s="12">
        <f>((alpha*(beta^speed))*(speed^ceta))</f>
        <v>7.3495863708259099E-2</v>
      </c>
      <c r="V4644" s="8">
        <f t="shared" si="158"/>
        <v>86</v>
      </c>
    </row>
    <row r="4645" spans="1:22">
      <c r="A4645" s="34" t="s">
        <v>19</v>
      </c>
      <c r="B4645" s="34" t="s">
        <v>69</v>
      </c>
      <c r="C4645" s="5" t="s">
        <v>136</v>
      </c>
      <c r="D4645" s="35" t="s">
        <v>87</v>
      </c>
      <c r="E4645" s="36" t="s">
        <v>18</v>
      </c>
      <c r="F4645" s="37">
        <v>50</v>
      </c>
      <c r="G4645" s="38">
        <v>-0.06</v>
      </c>
      <c r="H4645" s="34">
        <v>0.99639280541560293</v>
      </c>
      <c r="I4645" s="35">
        <v>3.0619283705172879</v>
      </c>
      <c r="J4645" s="35">
        <v>0.99572387246629102</v>
      </c>
      <c r="K4645" s="35">
        <v>-0.82133257889702804</v>
      </c>
      <c r="L4645" s="35">
        <v>0</v>
      </c>
      <c r="M4645" s="35">
        <v>0</v>
      </c>
      <c r="N4645" s="35">
        <v>0</v>
      </c>
      <c r="O4645" s="35">
        <v>0</v>
      </c>
      <c r="P4645" s="36">
        <v>12</v>
      </c>
      <c r="Q4645" s="37">
        <v>86</v>
      </c>
      <c r="R4645" s="36">
        <v>0</v>
      </c>
      <c r="S4645" s="39">
        <f t="shared" si="157"/>
        <v>86</v>
      </c>
      <c r="T4645" s="34" t="s">
        <v>29</v>
      </c>
      <c r="U4645" s="12">
        <f>((alpha*(beta^speed))*(speed^ceta))</f>
        <v>5.4585274454543115E-2</v>
      </c>
      <c r="V4645" s="8">
        <f t="shared" si="158"/>
        <v>86</v>
      </c>
    </row>
    <row r="4646" spans="1:22">
      <c r="A4646" s="34" t="s">
        <v>19</v>
      </c>
      <c r="B4646" s="34" t="s">
        <v>69</v>
      </c>
      <c r="C4646" s="5" t="s">
        <v>136</v>
      </c>
      <c r="D4646" s="35" t="s">
        <v>87</v>
      </c>
      <c r="E4646" s="36" t="s">
        <v>17</v>
      </c>
      <c r="F4646" s="37">
        <v>50</v>
      </c>
      <c r="G4646" s="38">
        <v>-0.06</v>
      </c>
      <c r="H4646" s="34">
        <v>0.98851637533033587</v>
      </c>
      <c r="I4646" s="35">
        <v>11.264087302623141</v>
      </c>
      <c r="J4646" s="35">
        <v>-13.034477213989875</v>
      </c>
      <c r="K4646" s="35">
        <v>-1.9064345203877628</v>
      </c>
      <c r="L4646" s="35">
        <v>0</v>
      </c>
      <c r="M4646" s="35">
        <v>0</v>
      </c>
      <c r="N4646" s="35">
        <v>0</v>
      </c>
      <c r="O4646" s="35">
        <v>0</v>
      </c>
      <c r="P4646" s="36">
        <v>12</v>
      </c>
      <c r="Q4646" s="37">
        <v>86</v>
      </c>
      <c r="R4646" s="36">
        <v>13</v>
      </c>
      <c r="S4646" s="39">
        <f t="shared" si="157"/>
        <v>86</v>
      </c>
      <c r="T4646" s="34" t="s">
        <v>50</v>
      </c>
      <c r="U4646" s="12">
        <f>EXP((alpha+(beta/speed))+(ceta*LN(speed)))</f>
        <v>13.743997216467699</v>
      </c>
      <c r="V4646" s="8">
        <f t="shared" si="158"/>
        <v>86</v>
      </c>
    </row>
    <row r="4647" spans="1:22">
      <c r="A4647" s="34" t="s">
        <v>19</v>
      </c>
      <c r="B4647" s="34" t="s">
        <v>69</v>
      </c>
      <c r="C4647" s="5" t="s">
        <v>136</v>
      </c>
      <c r="D4647" s="35" t="s">
        <v>87</v>
      </c>
      <c r="E4647" s="36" t="s">
        <v>15</v>
      </c>
      <c r="F4647" s="37">
        <v>100</v>
      </c>
      <c r="G4647" s="38">
        <v>-0.06</v>
      </c>
      <c r="H4647" s="34">
        <v>0.98945361726146241</v>
      </c>
      <c r="I4647" s="35">
        <v>23.940965360225206</v>
      </c>
      <c r="J4647" s="35">
        <v>0.98175576846928003</v>
      </c>
      <c r="K4647" s="35">
        <v>-0.72969775351462018</v>
      </c>
      <c r="L4647" s="35">
        <v>0</v>
      </c>
      <c r="M4647" s="35">
        <v>0</v>
      </c>
      <c r="N4647" s="35">
        <v>0</v>
      </c>
      <c r="O4647" s="35">
        <v>0</v>
      </c>
      <c r="P4647" s="36">
        <v>12</v>
      </c>
      <c r="Q4647" s="37">
        <v>86</v>
      </c>
      <c r="R4647" s="36">
        <v>0</v>
      </c>
      <c r="S4647" s="39">
        <f t="shared" si="157"/>
        <v>86</v>
      </c>
      <c r="T4647" s="34" t="s">
        <v>29</v>
      </c>
      <c r="U4647" s="12">
        <f>((alpha*(beta^speed))*(speed^ceta))</f>
        <v>0.19047596920847243</v>
      </c>
      <c r="V4647" s="8">
        <f t="shared" si="158"/>
        <v>86</v>
      </c>
    </row>
    <row r="4648" spans="1:22">
      <c r="A4648" s="34" t="s">
        <v>19</v>
      </c>
      <c r="B4648" s="34" t="s">
        <v>69</v>
      </c>
      <c r="C4648" s="5" t="s">
        <v>136</v>
      </c>
      <c r="D4648" s="35" t="s">
        <v>87</v>
      </c>
      <c r="E4648" s="36" t="s">
        <v>16</v>
      </c>
      <c r="F4648" s="37">
        <v>100</v>
      </c>
      <c r="G4648" s="38">
        <v>-0.06</v>
      </c>
      <c r="H4648" s="34">
        <v>0.98562028850307437</v>
      </c>
      <c r="I4648" s="35">
        <v>0.24436635953679514</v>
      </c>
      <c r="J4648" s="35">
        <v>10.466977766271722</v>
      </c>
      <c r="K4648" s="35">
        <v>5.3598536302474891</v>
      </c>
      <c r="L4648" s="35">
        <v>1.9762600180874434</v>
      </c>
      <c r="M4648" s="35">
        <v>1.2140780129598105E-2</v>
      </c>
      <c r="N4648" s="35">
        <v>0</v>
      </c>
      <c r="O4648" s="35">
        <v>0</v>
      </c>
      <c r="P4648" s="36">
        <v>12</v>
      </c>
      <c r="Q4648" s="37">
        <v>86</v>
      </c>
      <c r="R4648" s="36">
        <v>10</v>
      </c>
      <c r="S4648" s="39">
        <f t="shared" si="157"/>
        <v>86</v>
      </c>
      <c r="T4648" s="34" t="s">
        <v>44</v>
      </c>
      <c r="U4648" s="12">
        <f>(alpha+(beta/(1+EXP((((-1)*ceta)+(delta*LN(speed)))+(epsilon*speed)))))</f>
        <v>0.360831199711932</v>
      </c>
      <c r="V4648" s="8">
        <f t="shared" si="158"/>
        <v>86</v>
      </c>
    </row>
    <row r="4649" spans="1:22">
      <c r="A4649" s="34" t="s">
        <v>19</v>
      </c>
      <c r="B4649" s="34" t="s">
        <v>69</v>
      </c>
      <c r="C4649" s="5" t="s">
        <v>136</v>
      </c>
      <c r="D4649" s="35" t="s">
        <v>87</v>
      </c>
      <c r="E4649" s="36" t="s">
        <v>14</v>
      </c>
      <c r="F4649" s="37">
        <v>100</v>
      </c>
      <c r="G4649" s="38">
        <v>-0.06</v>
      </c>
      <c r="H4649" s="34">
        <v>0.99723946352829407</v>
      </c>
      <c r="I4649" s="35">
        <v>11.483231814758929</v>
      </c>
      <c r="J4649" s="35">
        <v>0.99670689048673988</v>
      </c>
      <c r="K4649" s="35">
        <v>-1.0716855097214681</v>
      </c>
      <c r="L4649" s="35">
        <v>0</v>
      </c>
      <c r="M4649" s="35">
        <v>0</v>
      </c>
      <c r="N4649" s="35">
        <v>0</v>
      </c>
      <c r="O4649" s="35">
        <v>0</v>
      </c>
      <c r="P4649" s="36">
        <v>12</v>
      </c>
      <c r="Q4649" s="37">
        <v>86</v>
      </c>
      <c r="R4649" s="36">
        <v>0</v>
      </c>
      <c r="S4649" s="39">
        <f t="shared" si="157"/>
        <v>86</v>
      </c>
      <c r="T4649" s="34" t="s">
        <v>29</v>
      </c>
      <c r="U4649" s="12">
        <f>((alpha*(beta^speed))*(speed^ceta))</f>
        <v>7.3062039296706488E-2</v>
      </c>
      <c r="V4649" s="8">
        <f t="shared" si="158"/>
        <v>86</v>
      </c>
    </row>
    <row r="4650" spans="1:22">
      <c r="A4650" s="34" t="s">
        <v>19</v>
      </c>
      <c r="B4650" s="34" t="s">
        <v>69</v>
      </c>
      <c r="C4650" s="5" t="s">
        <v>136</v>
      </c>
      <c r="D4650" s="35" t="s">
        <v>87</v>
      </c>
      <c r="E4650" s="36" t="s">
        <v>18</v>
      </c>
      <c r="F4650" s="37">
        <v>100</v>
      </c>
      <c r="G4650" s="38">
        <v>-0.06</v>
      </c>
      <c r="H4650" s="34">
        <v>0.99592934926446408</v>
      </c>
      <c r="I4650" s="35">
        <v>2.8737151888134878</v>
      </c>
      <c r="J4650" s="35">
        <v>0.99545547095136622</v>
      </c>
      <c r="K4650" s="35">
        <v>-0.80266101390840339</v>
      </c>
      <c r="L4650" s="35">
        <v>0</v>
      </c>
      <c r="M4650" s="35">
        <v>0</v>
      </c>
      <c r="N4650" s="35">
        <v>0</v>
      </c>
      <c r="O4650" s="35">
        <v>0</v>
      </c>
      <c r="P4650" s="36">
        <v>12</v>
      </c>
      <c r="Q4650" s="37">
        <v>86</v>
      </c>
      <c r="R4650" s="36">
        <v>0</v>
      </c>
      <c r="S4650" s="39">
        <f t="shared" si="157"/>
        <v>86</v>
      </c>
      <c r="T4650" s="34" t="s">
        <v>29</v>
      </c>
      <c r="U4650" s="12">
        <f>((alpha*(beta^speed))*(speed^ceta))</f>
        <v>5.4397042111322361E-2</v>
      </c>
      <c r="V4650" s="8">
        <f t="shared" si="158"/>
        <v>86</v>
      </c>
    </row>
    <row r="4651" spans="1:22">
      <c r="A4651" s="34" t="s">
        <v>19</v>
      </c>
      <c r="B4651" s="34" t="s">
        <v>69</v>
      </c>
      <c r="C4651" s="5" t="s">
        <v>136</v>
      </c>
      <c r="D4651" s="35" t="s">
        <v>87</v>
      </c>
      <c r="E4651" s="36" t="s">
        <v>17</v>
      </c>
      <c r="F4651" s="37">
        <v>100</v>
      </c>
      <c r="G4651" s="38">
        <v>-0.06</v>
      </c>
      <c r="H4651" s="34">
        <v>0.98404712378960768</v>
      </c>
      <c r="I4651" s="35">
        <v>11.53442166483566</v>
      </c>
      <c r="J4651" s="35">
        <v>-14.925093936202845</v>
      </c>
      <c r="K4651" s="35">
        <v>-1.9644154881692946</v>
      </c>
      <c r="L4651" s="35">
        <v>0</v>
      </c>
      <c r="M4651" s="35">
        <v>0</v>
      </c>
      <c r="N4651" s="35">
        <v>0</v>
      </c>
      <c r="O4651" s="35">
        <v>0</v>
      </c>
      <c r="P4651" s="36">
        <v>12</v>
      </c>
      <c r="Q4651" s="37">
        <v>86</v>
      </c>
      <c r="R4651" s="36">
        <v>13</v>
      </c>
      <c r="S4651" s="39">
        <f t="shared" si="157"/>
        <v>86</v>
      </c>
      <c r="T4651" s="34" t="s">
        <v>50</v>
      </c>
      <c r="U4651" s="12">
        <f>EXP((alpha+(beta/speed))+(ceta*LN(speed)))</f>
        <v>13.608372692670617</v>
      </c>
      <c r="V4651" s="8">
        <f t="shared" si="158"/>
        <v>86</v>
      </c>
    </row>
    <row r="4652" spans="1:22">
      <c r="A4652" s="34" t="s">
        <v>19</v>
      </c>
      <c r="B4652" s="34" t="s">
        <v>69</v>
      </c>
      <c r="C4652" s="5" t="s">
        <v>136</v>
      </c>
      <c r="D4652" s="35" t="s">
        <v>87</v>
      </c>
      <c r="E4652" s="36" t="s">
        <v>15</v>
      </c>
      <c r="F4652" s="37">
        <v>0</v>
      </c>
      <c r="G4652" s="38">
        <v>-0.04</v>
      </c>
      <c r="H4652" s="34">
        <v>0.99411323767803939</v>
      </c>
      <c r="I4652" s="35">
        <v>41.324941939255773</v>
      </c>
      <c r="J4652" s="35">
        <v>0.98997580133755581</v>
      </c>
      <c r="K4652" s="35">
        <v>-0.89169802393858366</v>
      </c>
      <c r="L4652" s="35">
        <v>0</v>
      </c>
      <c r="M4652" s="35">
        <v>0</v>
      </c>
      <c r="N4652" s="35">
        <v>0</v>
      </c>
      <c r="O4652" s="35">
        <v>0</v>
      </c>
      <c r="P4652" s="36">
        <v>12</v>
      </c>
      <c r="Q4652" s="37">
        <v>86</v>
      </c>
      <c r="R4652" s="36">
        <v>0</v>
      </c>
      <c r="S4652" s="39">
        <f t="shared" si="157"/>
        <v>86</v>
      </c>
      <c r="T4652" s="34" t="s">
        <v>29</v>
      </c>
      <c r="U4652" s="12">
        <f t="shared" ref="U4652:U4662" si="159">((alpha*(beta^speed))*(speed^ceta))</f>
        <v>0.32729366323024855</v>
      </c>
      <c r="V4652" s="8">
        <f t="shared" si="158"/>
        <v>86</v>
      </c>
    </row>
    <row r="4653" spans="1:22">
      <c r="A4653" s="34" t="s">
        <v>19</v>
      </c>
      <c r="B4653" s="34" t="s">
        <v>69</v>
      </c>
      <c r="C4653" s="5" t="s">
        <v>136</v>
      </c>
      <c r="D4653" s="35" t="s">
        <v>87</v>
      </c>
      <c r="E4653" s="36" t="s">
        <v>16</v>
      </c>
      <c r="F4653" s="37">
        <v>0</v>
      </c>
      <c r="G4653" s="38">
        <v>-0.04</v>
      </c>
      <c r="H4653" s="34">
        <v>0.99244902963867143</v>
      </c>
      <c r="I4653" s="35">
        <v>97.158438198165697</v>
      </c>
      <c r="J4653" s="35">
        <v>0.98457273299587733</v>
      </c>
      <c r="K4653" s="35">
        <v>-0.89227110438367241</v>
      </c>
      <c r="L4653" s="35">
        <v>0</v>
      </c>
      <c r="M4653" s="35">
        <v>0</v>
      </c>
      <c r="N4653" s="35">
        <v>0</v>
      </c>
      <c r="O4653" s="35">
        <v>0</v>
      </c>
      <c r="P4653" s="36">
        <v>12</v>
      </c>
      <c r="Q4653" s="37">
        <v>86</v>
      </c>
      <c r="R4653" s="36">
        <v>0</v>
      </c>
      <c r="S4653" s="39">
        <f t="shared" si="157"/>
        <v>86</v>
      </c>
      <c r="T4653" s="34" t="s">
        <v>29</v>
      </c>
      <c r="U4653" s="12">
        <f t="shared" si="159"/>
        <v>0.4793962271084462</v>
      </c>
      <c r="V4653" s="8">
        <f t="shared" si="158"/>
        <v>86</v>
      </c>
    </row>
    <row r="4654" spans="1:22">
      <c r="A4654" s="34" t="s">
        <v>19</v>
      </c>
      <c r="B4654" s="34" t="s">
        <v>69</v>
      </c>
      <c r="C4654" s="5" t="s">
        <v>136</v>
      </c>
      <c r="D4654" s="35" t="s">
        <v>87</v>
      </c>
      <c r="E4654" s="36" t="s">
        <v>14</v>
      </c>
      <c r="F4654" s="37">
        <v>0</v>
      </c>
      <c r="G4654" s="38">
        <v>-0.04</v>
      </c>
      <c r="H4654" s="34">
        <v>0.99650535560664388</v>
      </c>
      <c r="I4654" s="35">
        <v>13.900764491105992</v>
      </c>
      <c r="J4654" s="35">
        <v>0.99449128691064648</v>
      </c>
      <c r="K4654" s="35">
        <v>-1.0160898378473471</v>
      </c>
      <c r="L4654" s="35">
        <v>0</v>
      </c>
      <c r="M4654" s="35">
        <v>0</v>
      </c>
      <c r="N4654" s="35">
        <v>0</v>
      </c>
      <c r="O4654" s="35">
        <v>0</v>
      </c>
      <c r="P4654" s="36">
        <v>12</v>
      </c>
      <c r="Q4654" s="37">
        <v>86</v>
      </c>
      <c r="R4654" s="36">
        <v>0</v>
      </c>
      <c r="S4654" s="39">
        <f t="shared" si="157"/>
        <v>86</v>
      </c>
      <c r="T4654" s="34" t="s">
        <v>29</v>
      </c>
      <c r="U4654" s="12">
        <f t="shared" si="159"/>
        <v>9.3561884414515142E-2</v>
      </c>
      <c r="V4654" s="8">
        <f t="shared" si="158"/>
        <v>86</v>
      </c>
    </row>
    <row r="4655" spans="1:22">
      <c r="A4655" s="34" t="s">
        <v>19</v>
      </c>
      <c r="B4655" s="34" t="s">
        <v>69</v>
      </c>
      <c r="C4655" s="5" t="s">
        <v>136</v>
      </c>
      <c r="D4655" s="35" t="s">
        <v>87</v>
      </c>
      <c r="E4655" s="36" t="s">
        <v>18</v>
      </c>
      <c r="F4655" s="37">
        <v>0</v>
      </c>
      <c r="G4655" s="38">
        <v>-0.04</v>
      </c>
      <c r="H4655" s="34">
        <v>0.99404774888198677</v>
      </c>
      <c r="I4655" s="35">
        <v>4.468838131068221</v>
      </c>
      <c r="J4655" s="35">
        <v>0.99785327965426318</v>
      </c>
      <c r="K4655" s="35">
        <v>-0.92211412984757757</v>
      </c>
      <c r="L4655" s="35">
        <v>0</v>
      </c>
      <c r="M4655" s="35">
        <v>0</v>
      </c>
      <c r="N4655" s="35">
        <v>0</v>
      </c>
      <c r="O4655" s="35">
        <v>0</v>
      </c>
      <c r="P4655" s="36">
        <v>12</v>
      </c>
      <c r="Q4655" s="37">
        <v>86</v>
      </c>
      <c r="R4655" s="36">
        <v>0</v>
      </c>
      <c r="S4655" s="39">
        <f t="shared" si="157"/>
        <v>86</v>
      </c>
      <c r="T4655" s="34" t="s">
        <v>29</v>
      </c>
      <c r="U4655" s="12">
        <f t="shared" si="159"/>
        <v>6.1108486477518785E-2</v>
      </c>
      <c r="V4655" s="8">
        <f t="shared" si="158"/>
        <v>86</v>
      </c>
    </row>
    <row r="4656" spans="1:22">
      <c r="A4656" s="34" t="s">
        <v>19</v>
      </c>
      <c r="B4656" s="34" t="s">
        <v>69</v>
      </c>
      <c r="C4656" s="5" t="s">
        <v>136</v>
      </c>
      <c r="D4656" s="35" t="s">
        <v>87</v>
      </c>
      <c r="E4656" s="36" t="s">
        <v>17</v>
      </c>
      <c r="F4656" s="37">
        <v>0</v>
      </c>
      <c r="G4656" s="38">
        <v>-0.04</v>
      </c>
      <c r="H4656" s="34">
        <v>0.9902253959840871</v>
      </c>
      <c r="I4656" s="35">
        <v>2312.939166136232</v>
      </c>
      <c r="J4656" s="35">
        <v>0.98174925679556824</v>
      </c>
      <c r="K4656" s="35">
        <v>-0.73093685386800145</v>
      </c>
      <c r="L4656" s="35">
        <v>0</v>
      </c>
      <c r="M4656" s="35">
        <v>0</v>
      </c>
      <c r="N4656" s="35">
        <v>0</v>
      </c>
      <c r="O4656" s="35">
        <v>0</v>
      </c>
      <c r="P4656" s="36">
        <v>12</v>
      </c>
      <c r="Q4656" s="37">
        <v>86</v>
      </c>
      <c r="R4656" s="36">
        <v>0</v>
      </c>
      <c r="S4656" s="39">
        <f t="shared" si="157"/>
        <v>86</v>
      </c>
      <c r="T4656" s="34" t="s">
        <v>29</v>
      </c>
      <c r="U4656" s="12">
        <f t="shared" si="159"/>
        <v>18.29017999388239</v>
      </c>
      <c r="V4656" s="8">
        <f t="shared" si="158"/>
        <v>86</v>
      </c>
    </row>
    <row r="4657" spans="1:22">
      <c r="A4657" s="34" t="s">
        <v>19</v>
      </c>
      <c r="B4657" s="34" t="s">
        <v>69</v>
      </c>
      <c r="C4657" s="5" t="s">
        <v>136</v>
      </c>
      <c r="D4657" s="35" t="s">
        <v>87</v>
      </c>
      <c r="E4657" s="36" t="s">
        <v>15</v>
      </c>
      <c r="F4657" s="37">
        <v>50</v>
      </c>
      <c r="G4657" s="38">
        <v>-0.04</v>
      </c>
      <c r="H4657" s="34">
        <v>0.99010996812529128</v>
      </c>
      <c r="I4657" s="35">
        <v>23.174529453130305</v>
      </c>
      <c r="J4657" s="35">
        <v>0.98163448881538751</v>
      </c>
      <c r="K4657" s="35">
        <v>-0.65135502721113514</v>
      </c>
      <c r="L4657" s="35">
        <v>0</v>
      </c>
      <c r="M4657" s="35">
        <v>0</v>
      </c>
      <c r="N4657" s="35">
        <v>0</v>
      </c>
      <c r="O4657" s="35">
        <v>0</v>
      </c>
      <c r="P4657" s="36">
        <v>12</v>
      </c>
      <c r="Q4657" s="37">
        <v>86</v>
      </c>
      <c r="R4657" s="36">
        <v>0</v>
      </c>
      <c r="S4657" s="39">
        <f t="shared" si="157"/>
        <v>86</v>
      </c>
      <c r="T4657" s="34" t="s">
        <v>29</v>
      </c>
      <c r="U4657" s="12">
        <f t="shared" si="159"/>
        <v>0.25861229368618577</v>
      </c>
      <c r="V4657" s="8">
        <f t="shared" si="158"/>
        <v>86</v>
      </c>
    </row>
    <row r="4658" spans="1:22">
      <c r="A4658" s="34" t="s">
        <v>19</v>
      </c>
      <c r="B4658" s="34" t="s">
        <v>69</v>
      </c>
      <c r="C4658" s="5" t="s">
        <v>136</v>
      </c>
      <c r="D4658" s="35" t="s">
        <v>87</v>
      </c>
      <c r="E4658" s="36" t="s">
        <v>16</v>
      </c>
      <c r="F4658" s="37">
        <v>50</v>
      </c>
      <c r="G4658" s="38">
        <v>-0.04</v>
      </c>
      <c r="H4658" s="34">
        <v>0.98613890563536211</v>
      </c>
      <c r="I4658" s="35">
        <v>66.513887074342435</v>
      </c>
      <c r="J4658" s="35">
        <v>0.97882972340336949</v>
      </c>
      <c r="K4658" s="35">
        <v>-0.72955778306944852</v>
      </c>
      <c r="L4658" s="35">
        <v>0</v>
      </c>
      <c r="M4658" s="35">
        <v>0</v>
      </c>
      <c r="N4658" s="35">
        <v>0</v>
      </c>
      <c r="O4658" s="35">
        <v>0</v>
      </c>
      <c r="P4658" s="36">
        <v>12</v>
      </c>
      <c r="Q4658" s="37">
        <v>86</v>
      </c>
      <c r="R4658" s="36">
        <v>0</v>
      </c>
      <c r="S4658" s="39">
        <f t="shared" si="157"/>
        <v>86</v>
      </c>
      <c r="T4658" s="34" t="s">
        <v>29</v>
      </c>
      <c r="U4658" s="12">
        <f t="shared" si="159"/>
        <v>0.40963657143709359</v>
      </c>
      <c r="V4658" s="8">
        <f t="shared" si="158"/>
        <v>86</v>
      </c>
    </row>
    <row r="4659" spans="1:22">
      <c r="A4659" s="34" t="s">
        <v>19</v>
      </c>
      <c r="B4659" s="34" t="s">
        <v>69</v>
      </c>
      <c r="C4659" s="5" t="s">
        <v>136</v>
      </c>
      <c r="D4659" s="35" t="s">
        <v>87</v>
      </c>
      <c r="E4659" s="36" t="s">
        <v>14</v>
      </c>
      <c r="F4659" s="37">
        <v>50</v>
      </c>
      <c r="G4659" s="38">
        <v>-0.04</v>
      </c>
      <c r="H4659" s="34">
        <v>0.9962007728327279</v>
      </c>
      <c r="I4659" s="35">
        <v>12.558699354528095</v>
      </c>
      <c r="J4659" s="35">
        <v>0.993891212143442</v>
      </c>
      <c r="K4659" s="35">
        <v>-1.0097627987950428</v>
      </c>
      <c r="L4659" s="35">
        <v>0</v>
      </c>
      <c r="M4659" s="35">
        <v>0</v>
      </c>
      <c r="N4659" s="35">
        <v>0</v>
      </c>
      <c r="O4659" s="35">
        <v>0</v>
      </c>
      <c r="P4659" s="36">
        <v>12</v>
      </c>
      <c r="Q4659" s="37">
        <v>86</v>
      </c>
      <c r="R4659" s="36">
        <v>0</v>
      </c>
      <c r="S4659" s="39">
        <f t="shared" si="157"/>
        <v>86</v>
      </c>
      <c r="T4659" s="34" t="s">
        <v>29</v>
      </c>
      <c r="U4659" s="12">
        <f t="shared" si="159"/>
        <v>8.254699134799183E-2</v>
      </c>
      <c r="V4659" s="8">
        <f t="shared" si="158"/>
        <v>86</v>
      </c>
    </row>
    <row r="4660" spans="1:22">
      <c r="A4660" s="34" t="s">
        <v>19</v>
      </c>
      <c r="B4660" s="34" t="s">
        <v>69</v>
      </c>
      <c r="C4660" s="5" t="s">
        <v>136</v>
      </c>
      <c r="D4660" s="35" t="s">
        <v>87</v>
      </c>
      <c r="E4660" s="36" t="s">
        <v>18</v>
      </c>
      <c r="F4660" s="37">
        <v>50</v>
      </c>
      <c r="G4660" s="38">
        <v>-0.04</v>
      </c>
      <c r="H4660" s="34">
        <v>0.99373473824429337</v>
      </c>
      <c r="I4660" s="35">
        <v>3.1090519105137076</v>
      </c>
      <c r="J4660" s="35">
        <v>0.99505107979221041</v>
      </c>
      <c r="K4660" s="35">
        <v>-0.80008446927892862</v>
      </c>
      <c r="L4660" s="35">
        <v>0</v>
      </c>
      <c r="M4660" s="35">
        <v>0</v>
      </c>
      <c r="N4660" s="35">
        <v>0</v>
      </c>
      <c r="O4660" s="35">
        <v>0</v>
      </c>
      <c r="P4660" s="36">
        <v>12</v>
      </c>
      <c r="Q4660" s="37">
        <v>86</v>
      </c>
      <c r="R4660" s="36">
        <v>0</v>
      </c>
      <c r="S4660" s="39">
        <f t="shared" si="157"/>
        <v>86</v>
      </c>
      <c r="T4660" s="34" t="s">
        <v>29</v>
      </c>
      <c r="U4660" s="12">
        <f t="shared" si="159"/>
        <v>5.7486793371911503E-2</v>
      </c>
      <c r="V4660" s="8">
        <f t="shared" si="158"/>
        <v>86</v>
      </c>
    </row>
    <row r="4661" spans="1:22">
      <c r="A4661" s="34" t="s">
        <v>19</v>
      </c>
      <c r="B4661" s="34" t="s">
        <v>69</v>
      </c>
      <c r="C4661" s="5" t="s">
        <v>136</v>
      </c>
      <c r="D4661" s="35" t="s">
        <v>87</v>
      </c>
      <c r="E4661" s="36" t="s">
        <v>17</v>
      </c>
      <c r="F4661" s="37">
        <v>50</v>
      </c>
      <c r="G4661" s="38">
        <v>-0.04</v>
      </c>
      <c r="H4661" s="34">
        <v>0.98253466101087916</v>
      </c>
      <c r="I4661" s="35">
        <v>1584.3731785722366</v>
      </c>
      <c r="J4661" s="35">
        <v>0.97616371296223148</v>
      </c>
      <c r="K4661" s="35">
        <v>-0.56012359489729979</v>
      </c>
      <c r="L4661" s="35">
        <v>0</v>
      </c>
      <c r="M4661" s="35">
        <v>0</v>
      </c>
      <c r="N4661" s="35">
        <v>0</v>
      </c>
      <c r="O4661" s="35">
        <v>0</v>
      </c>
      <c r="P4661" s="36">
        <v>12</v>
      </c>
      <c r="Q4661" s="37">
        <v>86</v>
      </c>
      <c r="R4661" s="36">
        <v>0</v>
      </c>
      <c r="S4661" s="39">
        <f t="shared" si="157"/>
        <v>86</v>
      </c>
      <c r="T4661" s="34" t="s">
        <v>29</v>
      </c>
      <c r="U4661" s="12">
        <f t="shared" si="159"/>
        <v>16.415267935290231</v>
      </c>
      <c r="V4661" s="8">
        <f t="shared" si="158"/>
        <v>86</v>
      </c>
    </row>
    <row r="4662" spans="1:22">
      <c r="A4662" s="34" t="s">
        <v>19</v>
      </c>
      <c r="B4662" s="34" t="s">
        <v>69</v>
      </c>
      <c r="C4662" s="5" t="s">
        <v>136</v>
      </c>
      <c r="D4662" s="35" t="s">
        <v>87</v>
      </c>
      <c r="E4662" s="36" t="s">
        <v>15</v>
      </c>
      <c r="F4662" s="37">
        <v>100</v>
      </c>
      <c r="G4662" s="38">
        <v>-0.04</v>
      </c>
      <c r="H4662" s="34">
        <v>0.9865173574798255</v>
      </c>
      <c r="I4662" s="35">
        <v>15.885673134162523</v>
      </c>
      <c r="J4662" s="35">
        <v>0.97557524469835388</v>
      </c>
      <c r="K4662" s="35">
        <v>-0.47260485721112583</v>
      </c>
      <c r="L4662" s="35">
        <v>0</v>
      </c>
      <c r="M4662" s="35">
        <v>0</v>
      </c>
      <c r="N4662" s="35">
        <v>0</v>
      </c>
      <c r="O4662" s="35">
        <v>0</v>
      </c>
      <c r="P4662" s="36">
        <v>12</v>
      </c>
      <c r="Q4662" s="37">
        <v>86</v>
      </c>
      <c r="R4662" s="36">
        <v>0</v>
      </c>
      <c r="S4662" s="39">
        <f t="shared" si="157"/>
        <v>86</v>
      </c>
      <c r="T4662" s="34" t="s">
        <v>29</v>
      </c>
      <c r="U4662" s="12">
        <f t="shared" si="159"/>
        <v>0.2307696061712062</v>
      </c>
      <c r="V4662" s="8">
        <f t="shared" si="158"/>
        <v>86</v>
      </c>
    </row>
    <row r="4663" spans="1:22">
      <c r="A4663" s="34" t="s">
        <v>19</v>
      </c>
      <c r="B4663" s="34" t="s">
        <v>69</v>
      </c>
      <c r="C4663" s="5" t="s">
        <v>136</v>
      </c>
      <c r="D4663" s="35" t="s">
        <v>87</v>
      </c>
      <c r="E4663" s="36" t="s">
        <v>16</v>
      </c>
      <c r="F4663" s="37">
        <v>100</v>
      </c>
      <c r="G4663" s="38">
        <v>-0.04</v>
      </c>
      <c r="H4663" s="34">
        <v>0.98000698063714997</v>
      </c>
      <c r="I4663" s="35">
        <v>-0.47080462534106798</v>
      </c>
      <c r="J4663" s="35">
        <v>15.930778747996621</v>
      </c>
      <c r="K4663" s="35">
        <v>4.368671562929344</v>
      </c>
      <c r="L4663" s="35">
        <v>1.7008213910948151</v>
      </c>
      <c r="M4663" s="35">
        <v>-4.5074509713814177E-3</v>
      </c>
      <c r="N4663" s="35">
        <v>0</v>
      </c>
      <c r="O4663" s="35">
        <v>0</v>
      </c>
      <c r="P4663" s="36">
        <v>12</v>
      </c>
      <c r="Q4663" s="37">
        <v>86</v>
      </c>
      <c r="R4663" s="36">
        <v>10</v>
      </c>
      <c r="S4663" s="39">
        <f t="shared" si="157"/>
        <v>86</v>
      </c>
      <c r="T4663" s="34" t="s">
        <v>44</v>
      </c>
      <c r="U4663" s="12">
        <f>(alpha+(beta/(1+EXP((((-1)*ceta)+(delta*LN(speed)))+(epsilon*speed)))))</f>
        <v>0.4255710230451562</v>
      </c>
      <c r="V4663" s="8">
        <f t="shared" si="158"/>
        <v>86</v>
      </c>
    </row>
    <row r="4664" spans="1:22">
      <c r="A4664" s="34" t="s">
        <v>19</v>
      </c>
      <c r="B4664" s="34" t="s">
        <v>69</v>
      </c>
      <c r="C4664" s="5" t="s">
        <v>136</v>
      </c>
      <c r="D4664" s="35" t="s">
        <v>87</v>
      </c>
      <c r="E4664" s="36" t="s">
        <v>14</v>
      </c>
      <c r="F4664" s="37">
        <v>100</v>
      </c>
      <c r="G4664" s="38">
        <v>-0.04</v>
      </c>
      <c r="H4664" s="34">
        <v>0.99661086712675917</v>
      </c>
      <c r="I4664" s="35">
        <v>11.40864645161491</v>
      </c>
      <c r="J4664" s="35">
        <v>0.99362361501388075</v>
      </c>
      <c r="K4664" s="35">
        <v>-0.99486600489872978</v>
      </c>
      <c r="L4664" s="35">
        <v>0</v>
      </c>
      <c r="M4664" s="35">
        <v>0</v>
      </c>
      <c r="N4664" s="35">
        <v>0</v>
      </c>
      <c r="O4664" s="35">
        <v>0</v>
      </c>
      <c r="P4664" s="36">
        <v>12</v>
      </c>
      <c r="Q4664" s="37">
        <v>86</v>
      </c>
      <c r="R4664" s="36">
        <v>0</v>
      </c>
      <c r="S4664" s="39">
        <f t="shared" si="157"/>
        <v>86</v>
      </c>
      <c r="T4664" s="34" t="s">
        <v>29</v>
      </c>
      <c r="U4664" s="12">
        <f>((alpha*(beta^speed))*(speed^ceta))</f>
        <v>7.829809128776366E-2</v>
      </c>
      <c r="V4664" s="8">
        <f t="shared" si="158"/>
        <v>86</v>
      </c>
    </row>
    <row r="4665" spans="1:22">
      <c r="A4665" s="34" t="s">
        <v>19</v>
      </c>
      <c r="B4665" s="34" t="s">
        <v>69</v>
      </c>
      <c r="C4665" s="5" t="s">
        <v>136</v>
      </c>
      <c r="D4665" s="35" t="s">
        <v>87</v>
      </c>
      <c r="E4665" s="36" t="s">
        <v>18</v>
      </c>
      <c r="F4665" s="37">
        <v>100</v>
      </c>
      <c r="G4665" s="38">
        <v>-0.04</v>
      </c>
      <c r="H4665" s="34">
        <v>0.99453047034048214</v>
      </c>
      <c r="I4665" s="35">
        <v>2.3534571443759975</v>
      </c>
      <c r="J4665" s="35">
        <v>0.9918403474200026</v>
      </c>
      <c r="K4665" s="35">
        <v>-0.68502276752496827</v>
      </c>
      <c r="L4665" s="35">
        <v>0</v>
      </c>
      <c r="M4665" s="35">
        <v>0</v>
      </c>
      <c r="N4665" s="35">
        <v>0</v>
      </c>
      <c r="O4665" s="35">
        <v>0</v>
      </c>
      <c r="P4665" s="36">
        <v>12</v>
      </c>
      <c r="Q4665" s="37">
        <v>86</v>
      </c>
      <c r="R4665" s="36">
        <v>0</v>
      </c>
      <c r="S4665" s="39">
        <f t="shared" si="157"/>
        <v>86</v>
      </c>
      <c r="T4665" s="34" t="s">
        <v>29</v>
      </c>
      <c r="U4665" s="12">
        <f>((alpha*(beta^speed))*(speed^ceta))</f>
        <v>5.5020322139708325E-2</v>
      </c>
      <c r="V4665" s="8">
        <f t="shared" si="158"/>
        <v>86</v>
      </c>
    </row>
    <row r="4666" spans="1:22">
      <c r="A4666" s="34" t="s">
        <v>19</v>
      </c>
      <c r="B4666" s="34" t="s">
        <v>69</v>
      </c>
      <c r="C4666" s="5" t="s">
        <v>136</v>
      </c>
      <c r="D4666" s="35" t="s">
        <v>87</v>
      </c>
      <c r="E4666" s="36" t="s">
        <v>17</v>
      </c>
      <c r="F4666" s="37">
        <v>100</v>
      </c>
      <c r="G4666" s="38">
        <v>-0.04</v>
      </c>
      <c r="H4666" s="34">
        <v>0.97455729835639604</v>
      </c>
      <c r="I4666" s="35">
        <v>1183.3615003016928</v>
      </c>
      <c r="J4666" s="35">
        <v>0.97202437119629115</v>
      </c>
      <c r="K4666" s="35">
        <v>-0.41882986972557246</v>
      </c>
      <c r="L4666" s="35">
        <v>0</v>
      </c>
      <c r="M4666" s="35">
        <v>0</v>
      </c>
      <c r="N4666" s="35">
        <v>0</v>
      </c>
      <c r="O4666" s="35">
        <v>0</v>
      </c>
      <c r="P4666" s="36">
        <v>12</v>
      </c>
      <c r="Q4666" s="37">
        <v>86</v>
      </c>
      <c r="R4666" s="36">
        <v>0</v>
      </c>
      <c r="S4666" s="39">
        <f t="shared" si="157"/>
        <v>86</v>
      </c>
      <c r="T4666" s="34" t="s">
        <v>29</v>
      </c>
      <c r="U4666" s="12">
        <f>((alpha*(beta^speed))*(speed^ceta))</f>
        <v>15.963456833552534</v>
      </c>
      <c r="V4666" s="8">
        <f t="shared" si="158"/>
        <v>86</v>
      </c>
    </row>
    <row r="4667" spans="1:22">
      <c r="A4667" s="34" t="s">
        <v>19</v>
      </c>
      <c r="B4667" s="34" t="s">
        <v>69</v>
      </c>
      <c r="C4667" s="5" t="s">
        <v>136</v>
      </c>
      <c r="D4667" s="35" t="s">
        <v>87</v>
      </c>
      <c r="E4667" s="36" t="s">
        <v>15</v>
      </c>
      <c r="F4667" s="37">
        <v>0</v>
      </c>
      <c r="G4667" s="38">
        <v>-0.02</v>
      </c>
      <c r="H4667" s="34">
        <v>0.98823028313426253</v>
      </c>
      <c r="I4667" s="35">
        <v>66.936049127203773</v>
      </c>
      <c r="J4667" s="35">
        <v>1.0099935245035438</v>
      </c>
      <c r="K4667" s="35">
        <v>-1.1309606644576231</v>
      </c>
      <c r="L4667" s="35">
        <v>0</v>
      </c>
      <c r="M4667" s="35">
        <v>0</v>
      </c>
      <c r="N4667" s="35">
        <v>0</v>
      </c>
      <c r="O4667" s="35">
        <v>0</v>
      </c>
      <c r="P4667" s="36">
        <v>12</v>
      </c>
      <c r="Q4667" s="37">
        <v>86</v>
      </c>
      <c r="R4667" s="36">
        <v>0</v>
      </c>
      <c r="S4667" s="39">
        <f t="shared" si="157"/>
        <v>86</v>
      </c>
      <c r="T4667" s="34" t="s">
        <v>29</v>
      </c>
      <c r="U4667" s="12">
        <f>((alpha*(beta^speed))*(speed^ceta))</f>
        <v>1.0214499808858906</v>
      </c>
      <c r="V4667" s="8">
        <f t="shared" si="158"/>
        <v>86</v>
      </c>
    </row>
    <row r="4668" spans="1:22">
      <c r="A4668" s="34" t="s">
        <v>19</v>
      </c>
      <c r="B4668" s="34" t="s">
        <v>69</v>
      </c>
      <c r="C4668" s="5" t="s">
        <v>136</v>
      </c>
      <c r="D4668" s="35" t="s">
        <v>87</v>
      </c>
      <c r="E4668" s="36" t="s">
        <v>16</v>
      </c>
      <c r="F4668" s="37">
        <v>0</v>
      </c>
      <c r="G4668" s="38">
        <v>-0.02</v>
      </c>
      <c r="H4668" s="34">
        <v>0.99407680315612112</v>
      </c>
      <c r="I4668" s="35">
        <v>1.6343823410113549</v>
      </c>
      <c r="J4668" s="35">
        <v>119.63555356969452</v>
      </c>
      <c r="K4668" s="35">
        <v>-0.23046153487451917</v>
      </c>
      <c r="L4668" s="35">
        <v>0.76418928802975317</v>
      </c>
      <c r="M4668" s="35">
        <v>2.9194556786607283E-2</v>
      </c>
      <c r="N4668" s="35">
        <v>0</v>
      </c>
      <c r="O4668" s="35">
        <v>0</v>
      </c>
      <c r="P4668" s="36">
        <v>12</v>
      </c>
      <c r="Q4668" s="37">
        <v>86</v>
      </c>
      <c r="R4668" s="36">
        <v>10</v>
      </c>
      <c r="S4668" s="39">
        <f t="shared" si="157"/>
        <v>86</v>
      </c>
      <c r="T4668" s="34" t="s">
        <v>44</v>
      </c>
      <c r="U4668" s="12">
        <f>(alpha+(beta/(1+EXP((((-1)*ceta)+(delta*LN(speed)))+(epsilon*speed)))))</f>
        <v>1.8903128342663249</v>
      </c>
      <c r="V4668" s="8">
        <f t="shared" si="158"/>
        <v>86</v>
      </c>
    </row>
    <row r="4669" spans="1:22">
      <c r="A4669" s="34" t="s">
        <v>19</v>
      </c>
      <c r="B4669" s="34" t="s">
        <v>69</v>
      </c>
      <c r="C4669" s="5" t="s">
        <v>136</v>
      </c>
      <c r="D4669" s="35" t="s">
        <v>87</v>
      </c>
      <c r="E4669" s="36" t="s">
        <v>14</v>
      </c>
      <c r="F4669" s="37">
        <v>0</v>
      </c>
      <c r="G4669" s="38">
        <v>-0.02</v>
      </c>
      <c r="H4669" s="34">
        <v>0.99505695759968482</v>
      </c>
      <c r="I4669" s="35">
        <v>-0.46132935117728519</v>
      </c>
      <c r="J4669" s="35">
        <v>0.10401422460437039</v>
      </c>
      <c r="K4669" s="35">
        <v>1.3305317736211906</v>
      </c>
      <c r="L4669" s="35">
        <v>0</v>
      </c>
      <c r="M4669" s="35">
        <v>0</v>
      </c>
      <c r="N4669" s="35">
        <v>0</v>
      </c>
      <c r="O4669" s="35">
        <v>0</v>
      </c>
      <c r="P4669" s="36">
        <v>12</v>
      </c>
      <c r="Q4669" s="37">
        <v>86</v>
      </c>
      <c r="R4669" s="36">
        <v>2</v>
      </c>
      <c r="S4669" s="39">
        <f t="shared" si="157"/>
        <v>86</v>
      </c>
      <c r="T4669" s="34" t="s">
        <v>31</v>
      </c>
      <c r="U4669" s="12">
        <f>((alpha+(beta*speed))^((-1)/ceta))</f>
        <v>0.20048742719049678</v>
      </c>
      <c r="V4669" s="8">
        <f t="shared" si="158"/>
        <v>86</v>
      </c>
    </row>
    <row r="4670" spans="1:22">
      <c r="A4670" s="34" t="s">
        <v>19</v>
      </c>
      <c r="B4670" s="34" t="s">
        <v>69</v>
      </c>
      <c r="C4670" s="5" t="s">
        <v>136</v>
      </c>
      <c r="D4670" s="35" t="s">
        <v>87</v>
      </c>
      <c r="E4670" s="36" t="s">
        <v>18</v>
      </c>
      <c r="F4670" s="37">
        <v>0</v>
      </c>
      <c r="G4670" s="38">
        <v>-0.02</v>
      </c>
      <c r="H4670" s="34">
        <v>0.98857104071964319</v>
      </c>
      <c r="I4670" s="35">
        <v>-2.5264281011125709</v>
      </c>
      <c r="J4670" s="35">
        <v>0.47291880178485868</v>
      </c>
      <c r="K4670" s="35">
        <v>1.5713055651588834</v>
      </c>
      <c r="L4670" s="35">
        <v>0</v>
      </c>
      <c r="M4670" s="35">
        <v>0</v>
      </c>
      <c r="N4670" s="35">
        <v>0</v>
      </c>
      <c r="O4670" s="35">
        <v>0</v>
      </c>
      <c r="P4670" s="36">
        <v>12</v>
      </c>
      <c r="Q4670" s="37">
        <v>86</v>
      </c>
      <c r="R4670" s="36">
        <v>2</v>
      </c>
      <c r="S4670" s="39">
        <f t="shared" si="157"/>
        <v>86</v>
      </c>
      <c r="T4670" s="34" t="s">
        <v>31</v>
      </c>
      <c r="U4670" s="12">
        <f>((alpha+(beta*speed))^((-1)/ceta))</f>
        <v>9.8526896598540054E-2</v>
      </c>
      <c r="V4670" s="8">
        <f t="shared" si="158"/>
        <v>86</v>
      </c>
    </row>
    <row r="4671" spans="1:22">
      <c r="A4671" s="34" t="s">
        <v>19</v>
      </c>
      <c r="B4671" s="34" t="s">
        <v>69</v>
      </c>
      <c r="C4671" s="5" t="s">
        <v>136</v>
      </c>
      <c r="D4671" s="35" t="s">
        <v>87</v>
      </c>
      <c r="E4671" s="36" t="s">
        <v>17</v>
      </c>
      <c r="F4671" s="37">
        <v>0</v>
      </c>
      <c r="G4671" s="38">
        <v>-0.02</v>
      </c>
      <c r="H4671" s="34">
        <v>0.99039188058066108</v>
      </c>
      <c r="I4671" s="35">
        <v>8.3757933153291493</v>
      </c>
      <c r="J4671" s="35">
        <v>-1.0453838461679081</v>
      </c>
      <c r="K4671" s="35">
        <v>-0.94746722679384754</v>
      </c>
      <c r="L4671" s="35">
        <v>0</v>
      </c>
      <c r="M4671" s="35">
        <v>0</v>
      </c>
      <c r="N4671" s="35">
        <v>0</v>
      </c>
      <c r="O4671" s="35">
        <v>0</v>
      </c>
      <c r="P4671" s="36">
        <v>12</v>
      </c>
      <c r="Q4671" s="37">
        <v>86</v>
      </c>
      <c r="R4671" s="36">
        <v>13</v>
      </c>
      <c r="S4671" s="39">
        <f t="shared" si="157"/>
        <v>86</v>
      </c>
      <c r="T4671" s="34" t="s">
        <v>50</v>
      </c>
      <c r="U4671" s="12">
        <f>EXP((alpha+(beta/speed))+(ceta*LN(speed)))</f>
        <v>63.009758375951407</v>
      </c>
      <c r="V4671" s="8">
        <f t="shared" si="158"/>
        <v>86</v>
      </c>
    </row>
    <row r="4672" spans="1:22">
      <c r="A4672" s="34" t="s">
        <v>19</v>
      </c>
      <c r="B4672" s="34" t="s">
        <v>69</v>
      </c>
      <c r="C4672" s="5" t="s">
        <v>136</v>
      </c>
      <c r="D4672" s="35" t="s">
        <v>87</v>
      </c>
      <c r="E4672" s="36" t="s">
        <v>15</v>
      </c>
      <c r="F4672" s="37">
        <v>50</v>
      </c>
      <c r="G4672" s="38">
        <v>-0.02</v>
      </c>
      <c r="H4672" s="34">
        <v>0.98410473340721993</v>
      </c>
      <c r="I4672" s="35">
        <v>0.71467473117959868</v>
      </c>
      <c r="J4672" s="35">
        <v>40.070058129351821</v>
      </c>
      <c r="K4672" s="35">
        <v>-0.3175679500527574</v>
      </c>
      <c r="L4672" s="35">
        <v>0.6377225801779548</v>
      </c>
      <c r="M4672" s="35">
        <v>3.3349441998390461E-2</v>
      </c>
      <c r="N4672" s="35">
        <v>0</v>
      </c>
      <c r="O4672" s="35">
        <v>0</v>
      </c>
      <c r="P4672" s="36">
        <v>12</v>
      </c>
      <c r="Q4672" s="37">
        <v>86</v>
      </c>
      <c r="R4672" s="36">
        <v>10</v>
      </c>
      <c r="S4672" s="39">
        <f t="shared" si="157"/>
        <v>86</v>
      </c>
      <c r="T4672" s="34" t="s">
        <v>44</v>
      </c>
      <c r="U4672" s="12">
        <f>(alpha+(beta/(1+EXP((((-1)*ceta)+(delta*LN(speed)))+(epsilon*speed)))))</f>
        <v>0.81119135289178934</v>
      </c>
      <c r="V4672" s="8">
        <f t="shared" si="158"/>
        <v>86</v>
      </c>
    </row>
    <row r="4673" spans="1:22">
      <c r="A4673" s="34" t="s">
        <v>19</v>
      </c>
      <c r="B4673" s="34" t="s">
        <v>69</v>
      </c>
      <c r="C4673" s="5" t="s">
        <v>136</v>
      </c>
      <c r="D4673" s="35" t="s">
        <v>87</v>
      </c>
      <c r="E4673" s="36" t="s">
        <v>16</v>
      </c>
      <c r="F4673" s="37">
        <v>50</v>
      </c>
      <c r="G4673" s="38">
        <v>-0.02</v>
      </c>
      <c r="H4673" s="34">
        <v>0.98558164084185573</v>
      </c>
      <c r="I4673" s="35">
        <v>69.279873673028106</v>
      </c>
      <c r="J4673" s="35">
        <v>0.98853268771839753</v>
      </c>
      <c r="K4673" s="35">
        <v>-0.68113699523665006</v>
      </c>
      <c r="L4673" s="35">
        <v>0</v>
      </c>
      <c r="M4673" s="35">
        <v>0</v>
      </c>
      <c r="N4673" s="35">
        <v>0</v>
      </c>
      <c r="O4673" s="35">
        <v>0</v>
      </c>
      <c r="P4673" s="36">
        <v>12</v>
      </c>
      <c r="Q4673" s="37">
        <v>86</v>
      </c>
      <c r="R4673" s="36">
        <v>0</v>
      </c>
      <c r="S4673" s="39">
        <f t="shared" si="157"/>
        <v>86</v>
      </c>
      <c r="T4673" s="34" t="s">
        <v>29</v>
      </c>
      <c r="U4673" s="12">
        <f>((alpha*(beta^speed))*(speed^ceta))</f>
        <v>1.2364529802682838</v>
      </c>
      <c r="V4673" s="8">
        <f t="shared" si="158"/>
        <v>86</v>
      </c>
    </row>
    <row r="4674" spans="1:22">
      <c r="A4674" s="34" t="s">
        <v>19</v>
      </c>
      <c r="B4674" s="34" t="s">
        <v>69</v>
      </c>
      <c r="C4674" s="5" t="s">
        <v>136</v>
      </c>
      <c r="D4674" s="35" t="s">
        <v>87</v>
      </c>
      <c r="E4674" s="36" t="s">
        <v>14</v>
      </c>
      <c r="F4674" s="37">
        <v>50</v>
      </c>
      <c r="G4674" s="38">
        <v>-0.02</v>
      </c>
      <c r="H4674" s="34">
        <v>0.99632915696279545</v>
      </c>
      <c r="I4674" s="35">
        <v>-7.8106285713454252E-2</v>
      </c>
      <c r="J4674" s="35">
        <v>8.1218609434787301E-2</v>
      </c>
      <c r="K4674" s="35">
        <v>1.0046182208332664</v>
      </c>
      <c r="L4674" s="35">
        <v>0</v>
      </c>
      <c r="M4674" s="35">
        <v>0</v>
      </c>
      <c r="N4674" s="35">
        <v>0</v>
      </c>
      <c r="O4674" s="35">
        <v>0</v>
      </c>
      <c r="P4674" s="36">
        <v>12</v>
      </c>
      <c r="Q4674" s="37">
        <v>86</v>
      </c>
      <c r="R4674" s="36">
        <v>6</v>
      </c>
      <c r="S4674" s="39">
        <f t="shared" ref="S4674:S4737" si="160">V4674</f>
        <v>86</v>
      </c>
      <c r="T4674" s="34" t="s">
        <v>37</v>
      </c>
      <c r="U4674" s="12">
        <f>(1/(alpha+(beta*(speed^ceta))))</f>
        <v>0.14180640513794496</v>
      </c>
      <c r="V4674" s="8">
        <f t="shared" ref="V4674:V4737" si="161">IF($V$1&lt;P4674,P4674,IF($V$1&gt;Q4674,Q4674,$V$1))</f>
        <v>86</v>
      </c>
    </row>
    <row r="4675" spans="1:22">
      <c r="A4675" s="34" t="s">
        <v>19</v>
      </c>
      <c r="B4675" s="34" t="s">
        <v>69</v>
      </c>
      <c r="C4675" s="5" t="s">
        <v>136</v>
      </c>
      <c r="D4675" s="35" t="s">
        <v>87</v>
      </c>
      <c r="E4675" s="36" t="s">
        <v>18</v>
      </c>
      <c r="F4675" s="37">
        <v>50</v>
      </c>
      <c r="G4675" s="38">
        <v>-0.02</v>
      </c>
      <c r="H4675" s="34">
        <v>0.9929153768873763</v>
      </c>
      <c r="I4675" s="35">
        <v>-0.23317004957548917</v>
      </c>
      <c r="J4675" s="35">
        <v>0.23613335954370582</v>
      </c>
      <c r="K4675" s="35">
        <v>1.1914352806959383</v>
      </c>
      <c r="L4675" s="35">
        <v>0</v>
      </c>
      <c r="M4675" s="35">
        <v>0</v>
      </c>
      <c r="N4675" s="35">
        <v>0</v>
      </c>
      <c r="O4675" s="35">
        <v>0</v>
      </c>
      <c r="P4675" s="36">
        <v>12</v>
      </c>
      <c r="Q4675" s="37">
        <v>86</v>
      </c>
      <c r="R4675" s="36">
        <v>2</v>
      </c>
      <c r="S4675" s="39">
        <f t="shared" si="160"/>
        <v>86</v>
      </c>
      <c r="T4675" s="34" t="s">
        <v>31</v>
      </c>
      <c r="U4675" s="12">
        <f>((alpha+(beta*speed))^((-1)/ceta))</f>
        <v>8.0660871022577046E-2</v>
      </c>
      <c r="V4675" s="8">
        <f t="shared" si="161"/>
        <v>86</v>
      </c>
    </row>
    <row r="4676" spans="1:22">
      <c r="A4676" s="34" t="s">
        <v>19</v>
      </c>
      <c r="B4676" s="34" t="s">
        <v>69</v>
      </c>
      <c r="C4676" s="5" t="s">
        <v>136</v>
      </c>
      <c r="D4676" s="35" t="s">
        <v>87</v>
      </c>
      <c r="E4676" s="36" t="s">
        <v>17</v>
      </c>
      <c r="F4676" s="37">
        <v>50</v>
      </c>
      <c r="G4676" s="38">
        <v>-0.02</v>
      </c>
      <c r="H4676" s="34">
        <v>0.98043952575721538</v>
      </c>
      <c r="I4676" s="35">
        <v>1927.5185494044078</v>
      </c>
      <c r="J4676" s="35">
        <v>0.98685185501583395</v>
      </c>
      <c r="K4676" s="35">
        <v>-0.57425931476288072</v>
      </c>
      <c r="L4676" s="35">
        <v>0</v>
      </c>
      <c r="M4676" s="35">
        <v>0</v>
      </c>
      <c r="N4676" s="35">
        <v>0</v>
      </c>
      <c r="O4676" s="35">
        <v>0</v>
      </c>
      <c r="P4676" s="36">
        <v>12</v>
      </c>
      <c r="Q4676" s="37">
        <v>86</v>
      </c>
      <c r="R4676" s="36">
        <v>0</v>
      </c>
      <c r="S4676" s="39">
        <f t="shared" si="160"/>
        <v>86</v>
      </c>
      <c r="T4676" s="34" t="s">
        <v>29</v>
      </c>
      <c r="U4676" s="12">
        <f>((alpha*(beta^speed))*(speed^ceta))</f>
        <v>47.836954936919909</v>
      </c>
      <c r="V4676" s="8">
        <f t="shared" si="161"/>
        <v>86</v>
      </c>
    </row>
    <row r="4677" spans="1:22">
      <c r="A4677" s="34" t="s">
        <v>19</v>
      </c>
      <c r="B4677" s="34" t="s">
        <v>69</v>
      </c>
      <c r="C4677" s="5" t="s">
        <v>136</v>
      </c>
      <c r="D4677" s="35" t="s">
        <v>87</v>
      </c>
      <c r="E4677" s="36" t="s">
        <v>15</v>
      </c>
      <c r="F4677" s="37">
        <v>100</v>
      </c>
      <c r="G4677" s="38">
        <v>-0.02</v>
      </c>
      <c r="H4677" s="34">
        <v>0.97770777601608228</v>
      </c>
      <c r="I4677" s="35">
        <v>-1.7934620989932099E-5</v>
      </c>
      <c r="J4677" s="35">
        <v>3.6058964524324278E-3</v>
      </c>
      <c r="K4677" s="35">
        <v>-0.24854502063134734</v>
      </c>
      <c r="L4677" s="35">
        <v>6.7672345180721445</v>
      </c>
      <c r="M4677" s="35">
        <v>0</v>
      </c>
      <c r="N4677" s="35">
        <v>0</v>
      </c>
      <c r="O4677" s="35">
        <v>0</v>
      </c>
      <c r="P4677" s="36">
        <v>12</v>
      </c>
      <c r="Q4677" s="37">
        <v>86</v>
      </c>
      <c r="R4677" s="36">
        <v>14</v>
      </c>
      <c r="S4677" s="39">
        <f t="shared" si="160"/>
        <v>86</v>
      </c>
      <c r="T4677" s="34" t="s">
        <v>51</v>
      </c>
      <c r="U4677" s="12">
        <f>(((alpha*(speed^3))+(beta*(speed^2))+(ceta*speed))+delta)</f>
        <v>0.65414961759425783</v>
      </c>
      <c r="V4677" s="8">
        <f t="shared" si="161"/>
        <v>86</v>
      </c>
    </row>
    <row r="4678" spans="1:22">
      <c r="A4678" s="34" t="s">
        <v>19</v>
      </c>
      <c r="B4678" s="34" t="s">
        <v>69</v>
      </c>
      <c r="C4678" s="5" t="s">
        <v>136</v>
      </c>
      <c r="D4678" s="35" t="s">
        <v>87</v>
      </c>
      <c r="E4678" s="36" t="s">
        <v>16</v>
      </c>
      <c r="F4678" s="37">
        <v>100</v>
      </c>
      <c r="G4678" s="38">
        <v>-0.02</v>
      </c>
      <c r="H4678" s="34">
        <v>0.97762815315077622</v>
      </c>
      <c r="I4678" s="35">
        <v>48.566577761053793</v>
      </c>
      <c r="J4678" s="35">
        <v>0.98257638230058097</v>
      </c>
      <c r="K4678" s="35">
        <v>-0.49347268314835557</v>
      </c>
      <c r="L4678" s="35">
        <v>0</v>
      </c>
      <c r="M4678" s="35">
        <v>0</v>
      </c>
      <c r="N4678" s="35">
        <v>0</v>
      </c>
      <c r="O4678" s="35">
        <v>0</v>
      </c>
      <c r="P4678" s="36">
        <v>12</v>
      </c>
      <c r="Q4678" s="37">
        <v>86</v>
      </c>
      <c r="R4678" s="36">
        <v>0</v>
      </c>
      <c r="S4678" s="39">
        <f t="shared" si="160"/>
        <v>86</v>
      </c>
      <c r="T4678" s="34" t="s">
        <v>29</v>
      </c>
      <c r="U4678" s="12">
        <f>((alpha*(beta^speed))*(speed^ceta))</f>
        <v>1.1891016099012879</v>
      </c>
      <c r="V4678" s="8">
        <f t="shared" si="161"/>
        <v>86</v>
      </c>
    </row>
    <row r="4679" spans="1:22">
      <c r="A4679" s="34" t="s">
        <v>19</v>
      </c>
      <c r="B4679" s="34" t="s">
        <v>69</v>
      </c>
      <c r="C4679" s="5" t="s">
        <v>136</v>
      </c>
      <c r="D4679" s="35" t="s">
        <v>87</v>
      </c>
      <c r="E4679" s="36" t="s">
        <v>14</v>
      </c>
      <c r="F4679" s="37">
        <v>100</v>
      </c>
      <c r="G4679" s="38">
        <v>-0.02</v>
      </c>
      <c r="H4679" s="34">
        <v>0.9958176488276006</v>
      </c>
      <c r="I4679" s="35">
        <v>-5.2642254167262446E-2</v>
      </c>
      <c r="J4679" s="35">
        <v>8.2271424097576734E-2</v>
      </c>
      <c r="K4679" s="35">
        <v>1.8344835618477098E-4</v>
      </c>
      <c r="L4679" s="35">
        <v>0</v>
      </c>
      <c r="M4679" s="35">
        <v>0</v>
      </c>
      <c r="N4679" s="35">
        <v>0</v>
      </c>
      <c r="O4679" s="35">
        <v>0</v>
      </c>
      <c r="P4679" s="36">
        <v>12</v>
      </c>
      <c r="Q4679" s="37">
        <v>86</v>
      </c>
      <c r="R4679" s="36">
        <v>5</v>
      </c>
      <c r="S4679" s="39">
        <f t="shared" si="160"/>
        <v>86</v>
      </c>
      <c r="T4679" s="34" t="s">
        <v>36</v>
      </c>
      <c r="U4679" s="12">
        <f>(1/(((ceta*(speed^2))+(beta*speed))+alpha))</f>
        <v>0.11933908685835354</v>
      </c>
      <c r="V4679" s="8">
        <f t="shared" si="161"/>
        <v>86</v>
      </c>
    </row>
    <row r="4680" spans="1:22">
      <c r="A4680" s="34" t="s">
        <v>19</v>
      </c>
      <c r="B4680" s="34" t="s">
        <v>69</v>
      </c>
      <c r="C4680" s="5" t="s">
        <v>136</v>
      </c>
      <c r="D4680" s="35" t="s">
        <v>87</v>
      </c>
      <c r="E4680" s="36" t="s">
        <v>18</v>
      </c>
      <c r="F4680" s="37">
        <v>100</v>
      </c>
      <c r="G4680" s="38">
        <v>-0.02</v>
      </c>
      <c r="H4680" s="34">
        <v>0.9941237765444888</v>
      </c>
      <c r="I4680" s="35">
        <v>2.4872771327946781</v>
      </c>
      <c r="J4680" s="35">
        <v>0.99354713827770935</v>
      </c>
      <c r="K4680" s="35">
        <v>-0.67481653161093302</v>
      </c>
      <c r="L4680" s="35">
        <v>0</v>
      </c>
      <c r="M4680" s="35">
        <v>0</v>
      </c>
      <c r="N4680" s="35">
        <v>0</v>
      </c>
      <c r="O4680" s="35">
        <v>0</v>
      </c>
      <c r="P4680" s="36">
        <v>12</v>
      </c>
      <c r="Q4680" s="37">
        <v>86</v>
      </c>
      <c r="R4680" s="36">
        <v>0</v>
      </c>
      <c r="S4680" s="39">
        <f t="shared" si="160"/>
        <v>86</v>
      </c>
      <c r="T4680" s="34" t="s">
        <v>29</v>
      </c>
      <c r="U4680" s="12">
        <f>((alpha*(beta^speed))*(speed^ceta))</f>
        <v>7.055075174475027E-2</v>
      </c>
      <c r="V4680" s="8">
        <f t="shared" si="161"/>
        <v>86</v>
      </c>
    </row>
    <row r="4681" spans="1:22">
      <c r="A4681" s="34" t="s">
        <v>19</v>
      </c>
      <c r="B4681" s="34" t="s">
        <v>69</v>
      </c>
      <c r="C4681" s="5" t="s">
        <v>136</v>
      </c>
      <c r="D4681" s="35" t="s">
        <v>87</v>
      </c>
      <c r="E4681" s="36" t="s">
        <v>17</v>
      </c>
      <c r="F4681" s="37">
        <v>100</v>
      </c>
      <c r="G4681" s="38">
        <v>-0.02</v>
      </c>
      <c r="H4681" s="34">
        <v>0.9703596304827975</v>
      </c>
      <c r="I4681" s="35">
        <v>-1.9176294182724064E-3</v>
      </c>
      <c r="J4681" s="35">
        <v>0.35618906222447388</v>
      </c>
      <c r="K4681" s="35">
        <v>-23.729643303294225</v>
      </c>
      <c r="L4681" s="35">
        <v>647.73164509987328</v>
      </c>
      <c r="M4681" s="35">
        <v>0</v>
      </c>
      <c r="N4681" s="35">
        <v>0</v>
      </c>
      <c r="O4681" s="35">
        <v>0</v>
      </c>
      <c r="P4681" s="36">
        <v>12</v>
      </c>
      <c r="Q4681" s="37">
        <v>86</v>
      </c>
      <c r="R4681" s="36">
        <v>14</v>
      </c>
      <c r="S4681" s="39">
        <f t="shared" si="160"/>
        <v>86</v>
      </c>
      <c r="T4681" s="34" t="s">
        <v>51</v>
      </c>
      <c r="U4681" s="12">
        <f>(((alpha*(speed^3))+(beta*(speed^2))+(ceta*speed))+delta)</f>
        <v>21.636927960104913</v>
      </c>
      <c r="V4681" s="8">
        <f t="shared" si="161"/>
        <v>86</v>
      </c>
    </row>
    <row r="4682" spans="1:22">
      <c r="A4682" s="34" t="s">
        <v>19</v>
      </c>
      <c r="B4682" s="34" t="s">
        <v>69</v>
      </c>
      <c r="C4682" s="5" t="s">
        <v>136</v>
      </c>
      <c r="D4682" s="35" t="s">
        <v>87</v>
      </c>
      <c r="E4682" s="36" t="s">
        <v>15</v>
      </c>
      <c r="F4682" s="37">
        <v>0</v>
      </c>
      <c r="G4682" s="38">
        <v>0.02</v>
      </c>
      <c r="H4682" s="34">
        <v>0.97955651925588882</v>
      </c>
      <c r="I4682" s="35">
        <v>46.9989146431206</v>
      </c>
      <c r="J4682" s="35">
        <v>1.0090015037096298</v>
      </c>
      <c r="K4682" s="35">
        <v>-0.96525026015676862</v>
      </c>
      <c r="L4682" s="35">
        <v>0</v>
      </c>
      <c r="M4682" s="35">
        <v>0</v>
      </c>
      <c r="N4682" s="35">
        <v>0</v>
      </c>
      <c r="O4682" s="35">
        <v>0</v>
      </c>
      <c r="P4682" s="36">
        <v>12</v>
      </c>
      <c r="Q4682" s="37">
        <v>86</v>
      </c>
      <c r="R4682" s="36">
        <v>0</v>
      </c>
      <c r="S4682" s="39">
        <f t="shared" si="160"/>
        <v>86</v>
      </c>
      <c r="T4682" s="34" t="s">
        <v>29</v>
      </c>
      <c r="U4682" s="12">
        <f>((alpha*(beta^speed))*(speed^ceta))</f>
        <v>1.3788234259219141</v>
      </c>
      <c r="V4682" s="8">
        <f t="shared" si="161"/>
        <v>86</v>
      </c>
    </row>
    <row r="4683" spans="1:22">
      <c r="A4683" s="34" t="s">
        <v>19</v>
      </c>
      <c r="B4683" s="34" t="s">
        <v>69</v>
      </c>
      <c r="C4683" s="5" t="s">
        <v>136</v>
      </c>
      <c r="D4683" s="35" t="s">
        <v>87</v>
      </c>
      <c r="E4683" s="36" t="s">
        <v>16</v>
      </c>
      <c r="F4683" s="37">
        <v>0</v>
      </c>
      <c r="G4683" s="38">
        <v>0.02</v>
      </c>
      <c r="H4683" s="34">
        <v>0.99307221177224847</v>
      </c>
      <c r="I4683" s="35">
        <v>8.1213348545408159</v>
      </c>
      <c r="J4683" s="35">
        <v>87.467530882580391</v>
      </c>
      <c r="K4683" s="35">
        <v>-0.68419095028726329</v>
      </c>
      <c r="L4683" s="35">
        <v>0.3357256286235904</v>
      </c>
      <c r="M4683" s="35">
        <v>6.77418189245447E-2</v>
      </c>
      <c r="N4683" s="35">
        <v>0</v>
      </c>
      <c r="O4683" s="35">
        <v>0</v>
      </c>
      <c r="P4683" s="36">
        <v>12</v>
      </c>
      <c r="Q4683" s="37">
        <v>86</v>
      </c>
      <c r="R4683" s="36">
        <v>10</v>
      </c>
      <c r="S4683" s="39">
        <f t="shared" si="160"/>
        <v>86</v>
      </c>
      <c r="T4683" s="34" t="s">
        <v>44</v>
      </c>
      <c r="U4683" s="12">
        <f>(alpha+(beta/(1+EXP((((-1)*ceta)+(delta*LN(speed)))+(epsilon*speed)))))</f>
        <v>8.1505084318281771</v>
      </c>
      <c r="V4683" s="8">
        <f t="shared" si="161"/>
        <v>86</v>
      </c>
    </row>
    <row r="4684" spans="1:22">
      <c r="A4684" s="34" t="s">
        <v>19</v>
      </c>
      <c r="B4684" s="34" t="s">
        <v>69</v>
      </c>
      <c r="C4684" s="5" t="s">
        <v>136</v>
      </c>
      <c r="D4684" s="35" t="s">
        <v>87</v>
      </c>
      <c r="E4684" s="36" t="s">
        <v>14</v>
      </c>
      <c r="F4684" s="37">
        <v>0</v>
      </c>
      <c r="G4684" s="38">
        <v>0.02</v>
      </c>
      <c r="H4684" s="34">
        <v>0.99682674081475942</v>
      </c>
      <c r="I4684" s="35">
        <v>-0.14379043195869515</v>
      </c>
      <c r="J4684" s="35">
        <v>7.0867706160152588E-2</v>
      </c>
      <c r="K4684" s="35">
        <v>1.2590208611001004</v>
      </c>
      <c r="L4684" s="35">
        <v>0</v>
      </c>
      <c r="M4684" s="35">
        <v>0</v>
      </c>
      <c r="N4684" s="35">
        <v>0</v>
      </c>
      <c r="O4684" s="35">
        <v>0</v>
      </c>
      <c r="P4684" s="36">
        <v>12</v>
      </c>
      <c r="Q4684" s="37">
        <v>86</v>
      </c>
      <c r="R4684" s="36">
        <v>2</v>
      </c>
      <c r="S4684" s="39">
        <f t="shared" si="160"/>
        <v>86</v>
      </c>
      <c r="T4684" s="34" t="s">
        <v>31</v>
      </c>
      <c r="U4684" s="12">
        <f>((alpha+(beta*speed))^((-1)/ceta))</f>
        <v>0.24253683101211956</v>
      </c>
      <c r="V4684" s="8">
        <f t="shared" si="161"/>
        <v>86</v>
      </c>
    </row>
    <row r="4685" spans="1:22">
      <c r="A4685" s="34" t="s">
        <v>19</v>
      </c>
      <c r="B4685" s="34" t="s">
        <v>69</v>
      </c>
      <c r="C4685" s="5" t="s">
        <v>136</v>
      </c>
      <c r="D4685" s="35" t="s">
        <v>87</v>
      </c>
      <c r="E4685" s="36" t="s">
        <v>18</v>
      </c>
      <c r="F4685" s="37">
        <v>0</v>
      </c>
      <c r="G4685" s="38">
        <v>0.02</v>
      </c>
      <c r="H4685" s="34">
        <v>0.99681607581548459</v>
      </c>
      <c r="I4685" s="35">
        <v>2149.8150975913809</v>
      </c>
      <c r="J4685" s="35">
        <v>-4.0890848134526454</v>
      </c>
      <c r="K4685" s="35">
        <v>1.7985262223612208</v>
      </c>
      <c r="L4685" s="35">
        <v>-0.5962825341053446</v>
      </c>
      <c r="M4685" s="35">
        <v>0</v>
      </c>
      <c r="N4685" s="35">
        <v>0</v>
      </c>
      <c r="O4685" s="35">
        <v>0</v>
      </c>
      <c r="P4685" s="36">
        <v>12</v>
      </c>
      <c r="Q4685" s="37">
        <v>86</v>
      </c>
      <c r="R4685" s="36">
        <v>1</v>
      </c>
      <c r="S4685" s="39">
        <f t="shared" si="160"/>
        <v>86</v>
      </c>
      <c r="T4685" s="34" t="s">
        <v>30</v>
      </c>
      <c r="U4685" s="12">
        <f>((alpha*(speed^beta))+(ceta*(speed^delta)))</f>
        <v>0.12632811087486304</v>
      </c>
      <c r="V4685" s="8">
        <f t="shared" si="161"/>
        <v>86</v>
      </c>
    </row>
    <row r="4686" spans="1:22">
      <c r="A4686" s="34" t="s">
        <v>19</v>
      </c>
      <c r="B4686" s="34" t="s">
        <v>69</v>
      </c>
      <c r="C4686" s="5" t="s">
        <v>136</v>
      </c>
      <c r="D4686" s="35" t="s">
        <v>87</v>
      </c>
      <c r="E4686" s="36" t="s">
        <v>17</v>
      </c>
      <c r="F4686" s="37">
        <v>0</v>
      </c>
      <c r="G4686" s="38">
        <v>0.02</v>
      </c>
      <c r="H4686" s="34">
        <v>0.99269163185326315</v>
      </c>
      <c r="I4686" s="35">
        <v>2699.6395895026776</v>
      </c>
      <c r="J4686" s="35">
        <v>1.0099727541770536</v>
      </c>
      <c r="K4686" s="35">
        <v>-0.67680112631200806</v>
      </c>
      <c r="L4686" s="35">
        <v>0</v>
      </c>
      <c r="M4686" s="35">
        <v>0</v>
      </c>
      <c r="N4686" s="35">
        <v>0</v>
      </c>
      <c r="O4686" s="35">
        <v>0</v>
      </c>
      <c r="P4686" s="36">
        <v>12</v>
      </c>
      <c r="Q4686" s="37">
        <v>86</v>
      </c>
      <c r="R4686" s="36">
        <v>0</v>
      </c>
      <c r="S4686" s="39">
        <f t="shared" si="160"/>
        <v>86</v>
      </c>
      <c r="T4686" s="34" t="s">
        <v>29</v>
      </c>
      <c r="U4686" s="12">
        <f>((alpha*(beta^speed))*(speed^ceta))</f>
        <v>310.93216559939708</v>
      </c>
      <c r="V4686" s="8">
        <f t="shared" si="161"/>
        <v>86</v>
      </c>
    </row>
    <row r="4687" spans="1:22">
      <c r="A4687" s="34" t="s">
        <v>19</v>
      </c>
      <c r="B4687" s="34" t="s">
        <v>69</v>
      </c>
      <c r="C4687" s="5" t="s">
        <v>136</v>
      </c>
      <c r="D4687" s="35" t="s">
        <v>87</v>
      </c>
      <c r="E4687" s="36" t="s">
        <v>15</v>
      </c>
      <c r="F4687" s="37">
        <v>50</v>
      </c>
      <c r="G4687" s="38">
        <v>0.02</v>
      </c>
      <c r="H4687" s="34">
        <v>0.93910904592268296</v>
      </c>
      <c r="I4687" s="35">
        <v>1.77205678630791</v>
      </c>
      <c r="J4687" s="35">
        <v>11.17064534959869</v>
      </c>
      <c r="K4687" s="35">
        <v>0.3412565618933085</v>
      </c>
      <c r="L4687" s="35">
        <v>0.20254959497197136</v>
      </c>
      <c r="M4687" s="35">
        <v>6.7068887537459515E-2</v>
      </c>
      <c r="N4687" s="35">
        <v>0</v>
      </c>
      <c r="O4687" s="35">
        <v>0</v>
      </c>
      <c r="P4687" s="36">
        <v>12</v>
      </c>
      <c r="Q4687" s="37">
        <v>86</v>
      </c>
      <c r="R4687" s="36">
        <v>10</v>
      </c>
      <c r="S4687" s="39">
        <f t="shared" si="160"/>
        <v>86</v>
      </c>
      <c r="T4687" s="34" t="s">
        <v>44</v>
      </c>
      <c r="U4687" s="12">
        <f>(alpha+(beta/(1+EXP((((-1)*ceta)+(delta*LN(speed)))+(epsilon*speed)))))</f>
        <v>1.7919497928968238</v>
      </c>
      <c r="V4687" s="8">
        <f t="shared" si="161"/>
        <v>86</v>
      </c>
    </row>
    <row r="4688" spans="1:22">
      <c r="A4688" s="34" t="s">
        <v>19</v>
      </c>
      <c r="B4688" s="34" t="s">
        <v>69</v>
      </c>
      <c r="C4688" s="5" t="s">
        <v>136</v>
      </c>
      <c r="D4688" s="35" t="s">
        <v>87</v>
      </c>
      <c r="E4688" s="36" t="s">
        <v>16</v>
      </c>
      <c r="F4688" s="37">
        <v>50</v>
      </c>
      <c r="G4688" s="38">
        <v>0.02</v>
      </c>
      <c r="H4688" s="34">
        <v>0.99169883955047988</v>
      </c>
      <c r="I4688" s="35">
        <v>62.691024881651742</v>
      </c>
      <c r="J4688" s="35">
        <v>1.0051080473447491</v>
      </c>
      <c r="K4688" s="35">
        <v>-0.50530034813639846</v>
      </c>
      <c r="L4688" s="35">
        <v>0</v>
      </c>
      <c r="M4688" s="35">
        <v>0</v>
      </c>
      <c r="N4688" s="35">
        <v>0</v>
      </c>
      <c r="O4688" s="35">
        <v>0</v>
      </c>
      <c r="P4688" s="36">
        <v>12</v>
      </c>
      <c r="Q4688" s="37">
        <v>86</v>
      </c>
      <c r="R4688" s="36">
        <v>0</v>
      </c>
      <c r="S4688" s="39">
        <f t="shared" si="160"/>
        <v>86</v>
      </c>
      <c r="T4688" s="34" t="s">
        <v>29</v>
      </c>
      <c r="U4688" s="12">
        <f>((alpha*(beta^speed))*(speed^ceta))</f>
        <v>10.23290971821551</v>
      </c>
      <c r="V4688" s="8">
        <f t="shared" si="161"/>
        <v>86</v>
      </c>
    </row>
    <row r="4689" spans="1:22">
      <c r="A4689" s="34" t="s">
        <v>19</v>
      </c>
      <c r="B4689" s="34" t="s">
        <v>69</v>
      </c>
      <c r="C4689" s="5" t="s">
        <v>136</v>
      </c>
      <c r="D4689" s="35" t="s">
        <v>87</v>
      </c>
      <c r="E4689" s="36" t="s">
        <v>14</v>
      </c>
      <c r="F4689" s="37">
        <v>50</v>
      </c>
      <c r="G4689" s="38">
        <v>0.02</v>
      </c>
      <c r="H4689" s="34">
        <v>0.99692213909731853</v>
      </c>
      <c r="I4689" s="35">
        <v>-0.60737825543551416</v>
      </c>
      <c r="J4689" s="35">
        <v>0.33546034903191924</v>
      </c>
      <c r="K4689" s="35">
        <v>0.57391404155276171</v>
      </c>
      <c r="L4689" s="35">
        <v>0</v>
      </c>
      <c r="M4689" s="35">
        <v>0</v>
      </c>
      <c r="N4689" s="35">
        <v>0</v>
      </c>
      <c r="O4689" s="35">
        <v>0</v>
      </c>
      <c r="P4689" s="36">
        <v>12</v>
      </c>
      <c r="Q4689" s="37">
        <v>86</v>
      </c>
      <c r="R4689" s="36">
        <v>6</v>
      </c>
      <c r="S4689" s="39">
        <f t="shared" si="160"/>
        <v>86</v>
      </c>
      <c r="T4689" s="34" t="s">
        <v>37</v>
      </c>
      <c r="U4689" s="12">
        <f>(1/(alpha+(beta*(speed^ceta))))</f>
        <v>0.26906779458596397</v>
      </c>
      <c r="V4689" s="8">
        <f t="shared" si="161"/>
        <v>86</v>
      </c>
    </row>
    <row r="4690" spans="1:22">
      <c r="A4690" s="34" t="s">
        <v>19</v>
      </c>
      <c r="B4690" s="34" t="s">
        <v>69</v>
      </c>
      <c r="C4690" s="5" t="s">
        <v>136</v>
      </c>
      <c r="D4690" s="35" t="s">
        <v>87</v>
      </c>
      <c r="E4690" s="36" t="s">
        <v>18</v>
      </c>
      <c r="F4690" s="37">
        <v>50</v>
      </c>
      <c r="G4690" s="38">
        <v>0.02</v>
      </c>
      <c r="H4690" s="34">
        <v>0.98864972138316409</v>
      </c>
      <c r="I4690" s="35">
        <v>3.7883591357286366</v>
      </c>
      <c r="J4690" s="35">
        <v>1.0086860481857189</v>
      </c>
      <c r="K4690" s="35">
        <v>-0.87047340356503711</v>
      </c>
      <c r="L4690" s="35">
        <v>0</v>
      </c>
      <c r="M4690" s="35">
        <v>0</v>
      </c>
      <c r="N4690" s="35">
        <v>0</v>
      </c>
      <c r="O4690" s="35">
        <v>0</v>
      </c>
      <c r="P4690" s="36">
        <v>12</v>
      </c>
      <c r="Q4690" s="37">
        <v>86</v>
      </c>
      <c r="R4690" s="36">
        <v>0</v>
      </c>
      <c r="S4690" s="39">
        <f t="shared" si="160"/>
        <v>86</v>
      </c>
      <c r="T4690" s="34" t="s">
        <v>29</v>
      </c>
      <c r="U4690" s="12">
        <f>((alpha*(beta^speed))*(speed^ceta))</f>
        <v>0.16502087420019845</v>
      </c>
      <c r="V4690" s="8">
        <f t="shared" si="161"/>
        <v>86</v>
      </c>
    </row>
    <row r="4691" spans="1:22">
      <c r="A4691" s="34" t="s">
        <v>19</v>
      </c>
      <c r="B4691" s="34" t="s">
        <v>69</v>
      </c>
      <c r="C4691" s="5" t="s">
        <v>136</v>
      </c>
      <c r="D4691" s="35" t="s">
        <v>87</v>
      </c>
      <c r="E4691" s="36" t="s">
        <v>17</v>
      </c>
      <c r="F4691" s="37">
        <v>50</v>
      </c>
      <c r="G4691" s="38">
        <v>0.02</v>
      </c>
      <c r="H4691" s="34">
        <v>0.98476208548658806</v>
      </c>
      <c r="I4691" s="35">
        <v>2423.3275983110839</v>
      </c>
      <c r="J4691" s="35">
        <v>1.0078016653516728</v>
      </c>
      <c r="K4691" s="35">
        <v>-0.5421535178558059</v>
      </c>
      <c r="L4691" s="35">
        <v>0</v>
      </c>
      <c r="M4691" s="35">
        <v>0</v>
      </c>
      <c r="N4691" s="35">
        <v>0</v>
      </c>
      <c r="O4691" s="35">
        <v>0</v>
      </c>
      <c r="P4691" s="36">
        <v>12</v>
      </c>
      <c r="Q4691" s="37">
        <v>86</v>
      </c>
      <c r="R4691" s="36">
        <v>0</v>
      </c>
      <c r="S4691" s="39">
        <f t="shared" si="160"/>
        <v>86</v>
      </c>
      <c r="T4691" s="34" t="s">
        <v>29</v>
      </c>
      <c r="U4691" s="12">
        <f>((alpha*(beta^speed))*(speed^ceta))</f>
        <v>422.54517968540097</v>
      </c>
      <c r="V4691" s="8">
        <f t="shared" si="161"/>
        <v>86</v>
      </c>
    </row>
    <row r="4692" spans="1:22">
      <c r="A4692" s="34" t="s">
        <v>19</v>
      </c>
      <c r="B4692" s="34" t="s">
        <v>69</v>
      </c>
      <c r="C4692" s="5" t="s">
        <v>136</v>
      </c>
      <c r="D4692" s="35" t="s">
        <v>87</v>
      </c>
      <c r="E4692" s="36" t="s">
        <v>15</v>
      </c>
      <c r="F4692" s="37">
        <v>100</v>
      </c>
      <c r="G4692" s="38">
        <v>0.02</v>
      </c>
      <c r="H4692" s="34">
        <v>0.93921920628596911</v>
      </c>
      <c r="I4692" s="35">
        <v>-1.6976503820525242E-5</v>
      </c>
      <c r="J4692" s="35">
        <v>3.4013008911368148E-3</v>
      </c>
      <c r="K4692" s="35">
        <v>-0.23611195703419602</v>
      </c>
      <c r="L4692" s="35">
        <v>7.6860294727104588</v>
      </c>
      <c r="M4692" s="35">
        <v>0</v>
      </c>
      <c r="N4692" s="35">
        <v>0</v>
      </c>
      <c r="O4692" s="35">
        <v>0</v>
      </c>
      <c r="P4692" s="36">
        <v>12</v>
      </c>
      <c r="Q4692" s="37">
        <v>86</v>
      </c>
      <c r="R4692" s="36">
        <v>14</v>
      </c>
      <c r="S4692" s="39">
        <f t="shared" si="160"/>
        <v>86</v>
      </c>
      <c r="T4692" s="34" t="s">
        <v>51</v>
      </c>
      <c r="U4692" s="12">
        <f>(((alpha*(speed^3))+(beta*(speed^2))+(ceta*speed))+delta)</f>
        <v>1.7384154445494815</v>
      </c>
      <c r="V4692" s="8">
        <f t="shared" si="161"/>
        <v>86</v>
      </c>
    </row>
    <row r="4693" spans="1:22">
      <c r="A4693" s="34" t="s">
        <v>19</v>
      </c>
      <c r="B4693" s="34" t="s">
        <v>69</v>
      </c>
      <c r="C4693" s="5" t="s">
        <v>136</v>
      </c>
      <c r="D4693" s="35" t="s">
        <v>87</v>
      </c>
      <c r="E4693" s="36" t="s">
        <v>16</v>
      </c>
      <c r="F4693" s="37">
        <v>100</v>
      </c>
      <c r="G4693" s="38">
        <v>0.02</v>
      </c>
      <c r="H4693" s="34">
        <v>0.98758056181833698</v>
      </c>
      <c r="I4693" s="35">
        <v>58.656578615496926</v>
      </c>
      <c r="J4693" s="35">
        <v>1.0025921389829229</v>
      </c>
      <c r="K4693" s="35">
        <v>-0.40395594180830491</v>
      </c>
      <c r="L4693" s="35">
        <v>0</v>
      </c>
      <c r="M4693" s="35">
        <v>0</v>
      </c>
      <c r="N4693" s="35">
        <v>0</v>
      </c>
      <c r="O4693" s="35">
        <v>0</v>
      </c>
      <c r="P4693" s="36">
        <v>12</v>
      </c>
      <c r="Q4693" s="37">
        <v>86</v>
      </c>
      <c r="R4693" s="36">
        <v>0</v>
      </c>
      <c r="S4693" s="39">
        <f t="shared" si="160"/>
        <v>86</v>
      </c>
      <c r="T4693" s="34" t="s">
        <v>29</v>
      </c>
      <c r="U4693" s="12">
        <f>((alpha*(beta^speed))*(speed^ceta))</f>
        <v>12.121432962538481</v>
      </c>
      <c r="V4693" s="8">
        <f t="shared" si="161"/>
        <v>86</v>
      </c>
    </row>
    <row r="4694" spans="1:22">
      <c r="A4694" s="34" t="s">
        <v>19</v>
      </c>
      <c r="B4694" s="34" t="s">
        <v>69</v>
      </c>
      <c r="C4694" s="5" t="s">
        <v>136</v>
      </c>
      <c r="D4694" s="35" t="s">
        <v>87</v>
      </c>
      <c r="E4694" s="36" t="s">
        <v>14</v>
      </c>
      <c r="F4694" s="37">
        <v>100</v>
      </c>
      <c r="G4694" s="38">
        <v>0.02</v>
      </c>
      <c r="H4694" s="34">
        <v>0.99565875677497651</v>
      </c>
      <c r="I4694" s="35">
        <v>15.513397758013102</v>
      </c>
      <c r="J4694" s="35">
        <v>1.0108973609326555</v>
      </c>
      <c r="K4694" s="35">
        <v>-1.0677294080342083</v>
      </c>
      <c r="L4694" s="35">
        <v>0</v>
      </c>
      <c r="M4694" s="35">
        <v>0</v>
      </c>
      <c r="N4694" s="35">
        <v>0</v>
      </c>
      <c r="O4694" s="35">
        <v>0</v>
      </c>
      <c r="P4694" s="36">
        <v>12</v>
      </c>
      <c r="Q4694" s="37">
        <v>86</v>
      </c>
      <c r="R4694" s="36">
        <v>0</v>
      </c>
      <c r="S4694" s="39">
        <f t="shared" si="160"/>
        <v>86</v>
      </c>
      <c r="T4694" s="34" t="s">
        <v>29</v>
      </c>
      <c r="U4694" s="12">
        <f>((alpha*(beta^speed))*(speed^ceta))</f>
        <v>0.33883903771853802</v>
      </c>
      <c r="V4694" s="8">
        <f t="shared" si="161"/>
        <v>86</v>
      </c>
    </row>
    <row r="4695" spans="1:22">
      <c r="A4695" s="34" t="s">
        <v>19</v>
      </c>
      <c r="B4695" s="34" t="s">
        <v>69</v>
      </c>
      <c r="C4695" s="5" t="s">
        <v>136</v>
      </c>
      <c r="D4695" s="35" t="s">
        <v>87</v>
      </c>
      <c r="E4695" s="36" t="s">
        <v>18</v>
      </c>
      <c r="F4695" s="37">
        <v>100</v>
      </c>
      <c r="G4695" s="38">
        <v>0.02</v>
      </c>
      <c r="H4695" s="34">
        <v>0.98139953642872257</v>
      </c>
      <c r="I4695" s="35">
        <v>0.76753558695709101</v>
      </c>
      <c r="J4695" s="35">
        <v>0.11622577114326597</v>
      </c>
      <c r="K4695" s="35">
        <v>-8.412223605366372E-4</v>
      </c>
      <c r="L4695" s="35">
        <v>0</v>
      </c>
      <c r="M4695" s="35">
        <v>0</v>
      </c>
      <c r="N4695" s="35">
        <v>0</v>
      </c>
      <c r="O4695" s="35">
        <v>0</v>
      </c>
      <c r="P4695" s="36">
        <v>12</v>
      </c>
      <c r="Q4695" s="37">
        <v>86</v>
      </c>
      <c r="R4695" s="36">
        <v>5</v>
      </c>
      <c r="S4695" s="39">
        <f t="shared" si="160"/>
        <v>86</v>
      </c>
      <c r="T4695" s="34" t="s">
        <v>36</v>
      </c>
      <c r="U4695" s="12">
        <f>(1/(((ceta*(speed^2))+(beta*speed))+alpha))</f>
        <v>0.22020265428973604</v>
      </c>
      <c r="V4695" s="8">
        <f t="shared" si="161"/>
        <v>86</v>
      </c>
    </row>
    <row r="4696" spans="1:22">
      <c r="A4696" s="34" t="s">
        <v>19</v>
      </c>
      <c r="B4696" s="34" t="s">
        <v>69</v>
      </c>
      <c r="C4696" s="5" t="s">
        <v>136</v>
      </c>
      <c r="D4696" s="35" t="s">
        <v>87</v>
      </c>
      <c r="E4696" s="36" t="s">
        <v>17</v>
      </c>
      <c r="F4696" s="37">
        <v>100</v>
      </c>
      <c r="G4696" s="38">
        <v>0.02</v>
      </c>
      <c r="H4696" s="34">
        <v>0.9762004487334629</v>
      </c>
      <c r="I4696" s="35">
        <v>2385.076683894928</v>
      </c>
      <c r="J4696" s="35">
        <v>1.0064104342004929</v>
      </c>
      <c r="K4696" s="35">
        <v>-0.46058919240202884</v>
      </c>
      <c r="L4696" s="35">
        <v>0</v>
      </c>
      <c r="M4696" s="35">
        <v>0</v>
      </c>
      <c r="N4696" s="35">
        <v>0</v>
      </c>
      <c r="O4696" s="35">
        <v>0</v>
      </c>
      <c r="P4696" s="36">
        <v>12</v>
      </c>
      <c r="Q4696" s="37">
        <v>86</v>
      </c>
      <c r="R4696" s="36">
        <v>0</v>
      </c>
      <c r="S4696" s="39">
        <f t="shared" si="160"/>
        <v>86</v>
      </c>
      <c r="T4696" s="34" t="s">
        <v>29</v>
      </c>
      <c r="U4696" s="12">
        <f>((alpha*(beta^speed))*(speed^ceta))</f>
        <v>531.07335705912794</v>
      </c>
      <c r="V4696" s="8">
        <f t="shared" si="161"/>
        <v>86</v>
      </c>
    </row>
    <row r="4697" spans="1:22">
      <c r="A4697" s="34" t="s">
        <v>19</v>
      </c>
      <c r="B4697" s="34" t="s">
        <v>69</v>
      </c>
      <c r="C4697" s="5" t="s">
        <v>136</v>
      </c>
      <c r="D4697" s="35" t="s">
        <v>87</v>
      </c>
      <c r="E4697" s="36" t="s">
        <v>15</v>
      </c>
      <c r="F4697" s="37">
        <v>0</v>
      </c>
      <c r="G4697" s="38">
        <v>0.04</v>
      </c>
      <c r="H4697" s="34">
        <v>0.97876151815333834</v>
      </c>
      <c r="I4697" s="35">
        <v>0.47713691998460334</v>
      </c>
      <c r="J4697" s="35">
        <v>0.15223822465143241</v>
      </c>
      <c r="K4697" s="35">
        <v>50.703822806257477</v>
      </c>
      <c r="L4697" s="35">
        <v>-1.0024241053137706</v>
      </c>
      <c r="M4697" s="35">
        <v>0</v>
      </c>
      <c r="N4697" s="35">
        <v>0</v>
      </c>
      <c r="O4697" s="35">
        <v>0</v>
      </c>
      <c r="P4697" s="36">
        <v>12</v>
      </c>
      <c r="Q4697" s="37">
        <v>86</v>
      </c>
      <c r="R4697" s="36">
        <v>1</v>
      </c>
      <c r="S4697" s="39">
        <f t="shared" si="160"/>
        <v>86</v>
      </c>
      <c r="T4697" s="34" t="s">
        <v>30</v>
      </c>
      <c r="U4697" s="12">
        <f>((alpha*(speed^beta))+(ceta*(speed^delta)))</f>
        <v>1.523290229243019</v>
      </c>
      <c r="V4697" s="8">
        <f t="shared" si="161"/>
        <v>86</v>
      </c>
    </row>
    <row r="4698" spans="1:22">
      <c r="A4698" s="34" t="s">
        <v>19</v>
      </c>
      <c r="B4698" s="34" t="s">
        <v>69</v>
      </c>
      <c r="C4698" s="5" t="s">
        <v>136</v>
      </c>
      <c r="D4698" s="35" t="s">
        <v>87</v>
      </c>
      <c r="E4698" s="36" t="s">
        <v>16</v>
      </c>
      <c r="F4698" s="37">
        <v>0</v>
      </c>
      <c r="G4698" s="38">
        <v>0.04</v>
      </c>
      <c r="H4698" s="34">
        <v>0.99473706063838363</v>
      </c>
      <c r="I4698" s="35">
        <v>5.9474407015777846</v>
      </c>
      <c r="J4698" s="35">
        <v>9.3330056205790005E-2</v>
      </c>
      <c r="K4698" s="35">
        <v>115.32944148005271</v>
      </c>
      <c r="L4698" s="35">
        <v>-0.92625006153927536</v>
      </c>
      <c r="M4698" s="35">
        <v>0</v>
      </c>
      <c r="N4698" s="35">
        <v>0</v>
      </c>
      <c r="O4698" s="35">
        <v>0</v>
      </c>
      <c r="P4698" s="36">
        <v>12</v>
      </c>
      <c r="Q4698" s="37">
        <v>86</v>
      </c>
      <c r="R4698" s="36">
        <v>1</v>
      </c>
      <c r="S4698" s="39">
        <f t="shared" si="160"/>
        <v>86</v>
      </c>
      <c r="T4698" s="34" t="s">
        <v>30</v>
      </c>
      <c r="U4698" s="12">
        <f>((alpha*(speed^beta))+(ceta*(speed^delta)))</f>
        <v>10.875720304905037</v>
      </c>
      <c r="V4698" s="8">
        <f t="shared" si="161"/>
        <v>86</v>
      </c>
    </row>
    <row r="4699" spans="1:22">
      <c r="A4699" s="34" t="s">
        <v>19</v>
      </c>
      <c r="B4699" s="34" t="s">
        <v>69</v>
      </c>
      <c r="C4699" s="5" t="s">
        <v>136</v>
      </c>
      <c r="D4699" s="35" t="s">
        <v>87</v>
      </c>
      <c r="E4699" s="36" t="s">
        <v>14</v>
      </c>
      <c r="F4699" s="37">
        <v>0</v>
      </c>
      <c r="G4699" s="38">
        <v>0.04</v>
      </c>
      <c r="H4699" s="34">
        <v>0.99756670640162259</v>
      </c>
      <c r="I4699" s="35">
        <v>23.663960141756398</v>
      </c>
      <c r="J4699" s="35">
        <v>-1.4007294841459572</v>
      </c>
      <c r="K4699" s="35">
        <v>2.2368361405633177</v>
      </c>
      <c r="L4699" s="35">
        <v>-0.51248502321319311</v>
      </c>
      <c r="M4699" s="35">
        <v>0</v>
      </c>
      <c r="N4699" s="35">
        <v>0</v>
      </c>
      <c r="O4699" s="35">
        <v>0</v>
      </c>
      <c r="P4699" s="36">
        <v>12</v>
      </c>
      <c r="Q4699" s="37">
        <v>86</v>
      </c>
      <c r="R4699" s="36">
        <v>1</v>
      </c>
      <c r="S4699" s="39">
        <f t="shared" si="160"/>
        <v>86</v>
      </c>
      <c r="T4699" s="34" t="s">
        <v>30</v>
      </c>
      <c r="U4699" s="12">
        <f>((alpha*(speed^beta))+(ceta*(speed^delta)))</f>
        <v>0.27432838692630634</v>
      </c>
      <c r="V4699" s="8">
        <f t="shared" si="161"/>
        <v>86</v>
      </c>
    </row>
    <row r="4700" spans="1:22">
      <c r="A4700" s="34" t="s">
        <v>19</v>
      </c>
      <c r="B4700" s="34" t="s">
        <v>69</v>
      </c>
      <c r="C4700" s="5" t="s">
        <v>136</v>
      </c>
      <c r="D4700" s="35" t="s">
        <v>87</v>
      </c>
      <c r="E4700" s="36" t="s">
        <v>18</v>
      </c>
      <c r="F4700" s="37">
        <v>0</v>
      </c>
      <c r="G4700" s="38">
        <v>0.04</v>
      </c>
      <c r="H4700" s="34">
        <v>0.99609335561735957</v>
      </c>
      <c r="I4700" s="35">
        <v>1.4568605885112034</v>
      </c>
      <c r="J4700" s="35">
        <v>-0.5156243492685828</v>
      </c>
      <c r="K4700" s="35">
        <v>593.25686087018539</v>
      </c>
      <c r="L4700" s="35">
        <v>-3.4796281218650238</v>
      </c>
      <c r="M4700" s="35">
        <v>0</v>
      </c>
      <c r="N4700" s="35">
        <v>0</v>
      </c>
      <c r="O4700" s="35">
        <v>0</v>
      </c>
      <c r="P4700" s="36">
        <v>12</v>
      </c>
      <c r="Q4700" s="37">
        <v>86</v>
      </c>
      <c r="R4700" s="36">
        <v>1</v>
      </c>
      <c r="S4700" s="39">
        <f t="shared" si="160"/>
        <v>86</v>
      </c>
      <c r="T4700" s="34" t="s">
        <v>30</v>
      </c>
      <c r="U4700" s="12">
        <f>((alpha*(speed^beta))+(ceta*(speed^delta)))</f>
        <v>0.14664584614520917</v>
      </c>
      <c r="V4700" s="8">
        <f t="shared" si="161"/>
        <v>86</v>
      </c>
    </row>
    <row r="4701" spans="1:22">
      <c r="A4701" s="34" t="s">
        <v>19</v>
      </c>
      <c r="B4701" s="34" t="s">
        <v>69</v>
      </c>
      <c r="C4701" s="5" t="s">
        <v>136</v>
      </c>
      <c r="D4701" s="35" t="s">
        <v>87</v>
      </c>
      <c r="E4701" s="36" t="s">
        <v>17</v>
      </c>
      <c r="F4701" s="37">
        <v>0</v>
      </c>
      <c r="G4701" s="38">
        <v>0.04</v>
      </c>
      <c r="H4701" s="34">
        <v>0.99332358650415453</v>
      </c>
      <c r="I4701" s="35">
        <v>2307.0762216353464</v>
      </c>
      <c r="J4701" s="35">
        <v>1.0088428382081478</v>
      </c>
      <c r="K4701" s="35">
        <v>-0.5373086077701279</v>
      </c>
      <c r="L4701" s="35">
        <v>0</v>
      </c>
      <c r="M4701" s="35">
        <v>0</v>
      </c>
      <c r="N4701" s="35">
        <v>0</v>
      </c>
      <c r="O4701" s="35">
        <v>0</v>
      </c>
      <c r="P4701" s="36">
        <v>12</v>
      </c>
      <c r="Q4701" s="37">
        <v>86</v>
      </c>
      <c r="R4701" s="36">
        <v>0</v>
      </c>
      <c r="S4701" s="39">
        <f t="shared" si="160"/>
        <v>86</v>
      </c>
      <c r="T4701" s="34" t="s">
        <v>29</v>
      </c>
      <c r="U4701" s="12">
        <f>((alpha*(beta^speed))*(speed^ceta))</f>
        <v>449.22259015690713</v>
      </c>
      <c r="V4701" s="8">
        <f t="shared" si="161"/>
        <v>86</v>
      </c>
    </row>
    <row r="4702" spans="1:22">
      <c r="A4702" s="34" t="s">
        <v>19</v>
      </c>
      <c r="B4702" s="34" t="s">
        <v>69</v>
      </c>
      <c r="C4702" s="5" t="s">
        <v>136</v>
      </c>
      <c r="D4702" s="35" t="s">
        <v>87</v>
      </c>
      <c r="E4702" s="36" t="s">
        <v>15</v>
      </c>
      <c r="F4702" s="37">
        <v>50</v>
      </c>
      <c r="G4702" s="38">
        <v>0.04</v>
      </c>
      <c r="H4702" s="34">
        <v>0.97192047908913914</v>
      </c>
      <c r="I4702" s="35">
        <v>1.2860082212676611</v>
      </c>
      <c r="J4702" s="35">
        <v>21.705083303873675</v>
      </c>
      <c r="K4702" s="35">
        <v>-3.8320507174646717E-2</v>
      </c>
      <c r="L4702" s="35">
        <v>0.47393934022341877</v>
      </c>
      <c r="M4702" s="35">
        <v>2.5123230968893576E-2</v>
      </c>
      <c r="N4702" s="35">
        <v>0</v>
      </c>
      <c r="O4702" s="35">
        <v>0</v>
      </c>
      <c r="P4702" s="36">
        <v>12</v>
      </c>
      <c r="Q4702" s="37">
        <v>82</v>
      </c>
      <c r="R4702" s="36">
        <v>10</v>
      </c>
      <c r="S4702" s="39">
        <f t="shared" si="160"/>
        <v>82</v>
      </c>
      <c r="T4702" s="34" t="s">
        <v>44</v>
      </c>
      <c r="U4702" s="12">
        <f>(alpha+(beta/(1+EXP((((-1)*ceta)+(delta*LN(speed)))+(epsilon*speed)))))</f>
        <v>1.6108311834499123</v>
      </c>
      <c r="V4702" s="8">
        <f t="shared" si="161"/>
        <v>82</v>
      </c>
    </row>
    <row r="4703" spans="1:22">
      <c r="A4703" s="34" t="s">
        <v>19</v>
      </c>
      <c r="B4703" s="34" t="s">
        <v>69</v>
      </c>
      <c r="C4703" s="5" t="s">
        <v>136</v>
      </c>
      <c r="D4703" s="35" t="s">
        <v>87</v>
      </c>
      <c r="E4703" s="36" t="s">
        <v>16</v>
      </c>
      <c r="F4703" s="37">
        <v>50</v>
      </c>
      <c r="G4703" s="38">
        <v>0.04</v>
      </c>
      <c r="H4703" s="34">
        <v>0.99475024528402023</v>
      </c>
      <c r="I4703" s="35">
        <v>62.127874371221139</v>
      </c>
      <c r="J4703" s="35">
        <v>1.0047288940217414</v>
      </c>
      <c r="K4703" s="35">
        <v>-0.40809721825384132</v>
      </c>
      <c r="L4703" s="35">
        <v>0</v>
      </c>
      <c r="M4703" s="35">
        <v>0</v>
      </c>
      <c r="N4703" s="35">
        <v>0</v>
      </c>
      <c r="O4703" s="35">
        <v>0</v>
      </c>
      <c r="P4703" s="36">
        <v>12</v>
      </c>
      <c r="Q4703" s="37">
        <v>82</v>
      </c>
      <c r="R4703" s="36">
        <v>0</v>
      </c>
      <c r="S4703" s="39">
        <f t="shared" si="160"/>
        <v>82</v>
      </c>
      <c r="T4703" s="34" t="s">
        <v>29</v>
      </c>
      <c r="U4703" s="12">
        <f>((alpha*(beta^speed))*(speed^ceta))</f>
        <v>15.145147968151377</v>
      </c>
      <c r="V4703" s="8">
        <f t="shared" si="161"/>
        <v>82</v>
      </c>
    </row>
    <row r="4704" spans="1:22">
      <c r="A4704" s="34" t="s">
        <v>19</v>
      </c>
      <c r="B4704" s="34" t="s">
        <v>69</v>
      </c>
      <c r="C4704" s="5" t="s">
        <v>136</v>
      </c>
      <c r="D4704" s="35" t="s">
        <v>87</v>
      </c>
      <c r="E4704" s="36" t="s">
        <v>14</v>
      </c>
      <c r="F4704" s="37">
        <v>50</v>
      </c>
      <c r="G4704" s="38">
        <v>0.04</v>
      </c>
      <c r="H4704" s="34">
        <v>0.99771791385024733</v>
      </c>
      <c r="I4704" s="35">
        <v>1.0435580139187148</v>
      </c>
      <c r="J4704" s="35">
        <v>-0.26060883175318561</v>
      </c>
      <c r="K4704" s="35">
        <v>48.373751728510797</v>
      </c>
      <c r="L4704" s="35">
        <v>-1.6548789154070207</v>
      </c>
      <c r="M4704" s="35">
        <v>0</v>
      </c>
      <c r="N4704" s="35">
        <v>0</v>
      </c>
      <c r="O4704" s="35">
        <v>0</v>
      </c>
      <c r="P4704" s="36">
        <v>12</v>
      </c>
      <c r="Q4704" s="37">
        <v>82</v>
      </c>
      <c r="R4704" s="36">
        <v>1</v>
      </c>
      <c r="S4704" s="39">
        <f t="shared" si="160"/>
        <v>82</v>
      </c>
      <c r="T4704" s="34" t="s">
        <v>30</v>
      </c>
      <c r="U4704" s="12">
        <f>((alpha*(speed^beta))+(ceta*(speed^delta)))</f>
        <v>0.36386953113285286</v>
      </c>
      <c r="V4704" s="8">
        <f t="shared" si="161"/>
        <v>82</v>
      </c>
    </row>
    <row r="4705" spans="1:22">
      <c r="A4705" s="34" t="s">
        <v>19</v>
      </c>
      <c r="B4705" s="34" t="s">
        <v>69</v>
      </c>
      <c r="C4705" s="5" t="s">
        <v>136</v>
      </c>
      <c r="D4705" s="35" t="s">
        <v>87</v>
      </c>
      <c r="E4705" s="36" t="s">
        <v>18</v>
      </c>
      <c r="F4705" s="37">
        <v>50</v>
      </c>
      <c r="G4705" s="38">
        <v>0.04</v>
      </c>
      <c r="H4705" s="34">
        <v>0.98429865507667658</v>
      </c>
      <c r="I4705" s="35">
        <v>4.1239239929342384</v>
      </c>
      <c r="J4705" s="35">
        <v>1.0144931049993853</v>
      </c>
      <c r="K4705" s="35">
        <v>-0.91296597106259092</v>
      </c>
      <c r="L4705" s="35">
        <v>0</v>
      </c>
      <c r="M4705" s="35">
        <v>0</v>
      </c>
      <c r="N4705" s="35">
        <v>0</v>
      </c>
      <c r="O4705" s="35">
        <v>0</v>
      </c>
      <c r="P4705" s="36">
        <v>12</v>
      </c>
      <c r="Q4705" s="37">
        <v>82</v>
      </c>
      <c r="R4705" s="36">
        <v>0</v>
      </c>
      <c r="S4705" s="39">
        <f t="shared" si="160"/>
        <v>82</v>
      </c>
      <c r="T4705" s="34" t="s">
        <v>29</v>
      </c>
      <c r="U4705" s="12">
        <f>((alpha*(beta^speed))*(speed^ceta))</f>
        <v>0.24015404463011</v>
      </c>
      <c r="V4705" s="8">
        <f t="shared" si="161"/>
        <v>82</v>
      </c>
    </row>
    <row r="4706" spans="1:22">
      <c r="A4706" s="34" t="s">
        <v>19</v>
      </c>
      <c r="B4706" s="34" t="s">
        <v>69</v>
      </c>
      <c r="C4706" s="5" t="s">
        <v>136</v>
      </c>
      <c r="D4706" s="35" t="s">
        <v>87</v>
      </c>
      <c r="E4706" s="36" t="s">
        <v>17</v>
      </c>
      <c r="F4706" s="37">
        <v>50</v>
      </c>
      <c r="G4706" s="38">
        <v>0.04</v>
      </c>
      <c r="H4706" s="34">
        <v>0.98719597612402887</v>
      </c>
      <c r="I4706" s="35">
        <v>2232.3784689230947</v>
      </c>
      <c r="J4706" s="35">
        <v>1.0071008547164677</v>
      </c>
      <c r="K4706" s="35">
        <v>-0.41429348517401138</v>
      </c>
      <c r="L4706" s="35">
        <v>0</v>
      </c>
      <c r="M4706" s="35">
        <v>0</v>
      </c>
      <c r="N4706" s="35">
        <v>0</v>
      </c>
      <c r="O4706" s="35">
        <v>0</v>
      </c>
      <c r="P4706" s="36">
        <v>12</v>
      </c>
      <c r="Q4706" s="37">
        <v>82</v>
      </c>
      <c r="R4706" s="36">
        <v>0</v>
      </c>
      <c r="S4706" s="39">
        <f t="shared" si="160"/>
        <v>82</v>
      </c>
      <c r="T4706" s="34" t="s">
        <v>29</v>
      </c>
      <c r="U4706" s="12">
        <f>((alpha*(beta^speed))*(speed^ceta))</f>
        <v>642.49582110907249</v>
      </c>
      <c r="V4706" s="8">
        <f t="shared" si="161"/>
        <v>82</v>
      </c>
    </row>
    <row r="4707" spans="1:22">
      <c r="A4707" s="34" t="s">
        <v>19</v>
      </c>
      <c r="B4707" s="34" t="s">
        <v>69</v>
      </c>
      <c r="C4707" s="5" t="s">
        <v>136</v>
      </c>
      <c r="D4707" s="35" t="s">
        <v>87</v>
      </c>
      <c r="E4707" s="36" t="s">
        <v>15</v>
      </c>
      <c r="F4707" s="37">
        <v>100</v>
      </c>
      <c r="G4707" s="38">
        <v>0.04</v>
      </c>
      <c r="H4707" s="34">
        <v>0.97864232655522332</v>
      </c>
      <c r="I4707" s="35">
        <v>1.2780810415247983</v>
      </c>
      <c r="J4707" s="35">
        <v>9.8424308013313713</v>
      </c>
      <c r="K4707" s="35">
        <v>1.095812761761755</v>
      </c>
      <c r="L4707" s="35">
        <v>0.33477132975509105</v>
      </c>
      <c r="M4707" s="35">
        <v>3.8057440121491516E-2</v>
      </c>
      <c r="N4707" s="35">
        <v>0</v>
      </c>
      <c r="O4707" s="35">
        <v>0</v>
      </c>
      <c r="P4707" s="36">
        <v>12</v>
      </c>
      <c r="Q4707" s="37">
        <v>67</v>
      </c>
      <c r="R4707" s="36">
        <v>10</v>
      </c>
      <c r="S4707" s="39">
        <f t="shared" si="160"/>
        <v>67</v>
      </c>
      <c r="T4707" s="34" t="s">
        <v>44</v>
      </c>
      <c r="U4707" s="12">
        <f>(alpha+(beta/(1+EXP((((-1)*ceta)+(delta*LN(speed)))+(epsilon*speed)))))</f>
        <v>1.8103835156690788</v>
      </c>
      <c r="V4707" s="8">
        <f t="shared" si="161"/>
        <v>67</v>
      </c>
    </row>
    <row r="4708" spans="1:22">
      <c r="A4708" s="34" t="s">
        <v>19</v>
      </c>
      <c r="B4708" s="34" t="s">
        <v>69</v>
      </c>
      <c r="C4708" s="5" t="s">
        <v>136</v>
      </c>
      <c r="D4708" s="35" t="s">
        <v>87</v>
      </c>
      <c r="E4708" s="36" t="s">
        <v>16</v>
      </c>
      <c r="F4708" s="37">
        <v>100</v>
      </c>
      <c r="G4708" s="38">
        <v>0.04</v>
      </c>
      <c r="H4708" s="34">
        <v>0.99025840177724389</v>
      </c>
      <c r="I4708" s="35">
        <v>78.519439459752675</v>
      </c>
      <c r="J4708" s="35">
        <v>1.0070194572800282</v>
      </c>
      <c r="K4708" s="35">
        <v>-0.43433914928580208</v>
      </c>
      <c r="L4708" s="35">
        <v>0</v>
      </c>
      <c r="M4708" s="35">
        <v>0</v>
      </c>
      <c r="N4708" s="35">
        <v>0</v>
      </c>
      <c r="O4708" s="35">
        <v>0</v>
      </c>
      <c r="P4708" s="36">
        <v>12</v>
      </c>
      <c r="Q4708" s="37">
        <v>67</v>
      </c>
      <c r="R4708" s="36">
        <v>0</v>
      </c>
      <c r="S4708" s="39">
        <f t="shared" si="160"/>
        <v>67</v>
      </c>
      <c r="T4708" s="34" t="s">
        <v>29</v>
      </c>
      <c r="U4708" s="12">
        <f>((alpha*(beta^speed))*(speed^ceta))</f>
        <v>20.201246265429958</v>
      </c>
      <c r="V4708" s="8">
        <f t="shared" si="161"/>
        <v>67</v>
      </c>
    </row>
    <row r="4709" spans="1:22">
      <c r="A4709" s="34" t="s">
        <v>19</v>
      </c>
      <c r="B4709" s="34" t="s">
        <v>69</v>
      </c>
      <c r="C4709" s="5" t="s">
        <v>136</v>
      </c>
      <c r="D4709" s="35" t="s">
        <v>87</v>
      </c>
      <c r="E4709" s="36" t="s">
        <v>14</v>
      </c>
      <c r="F4709" s="37">
        <v>100</v>
      </c>
      <c r="G4709" s="38">
        <v>0.04</v>
      </c>
      <c r="H4709" s="34">
        <v>0.9980426251221417</v>
      </c>
      <c r="I4709" s="35">
        <v>0.45032020420557639</v>
      </c>
      <c r="J4709" s="35">
        <v>15.45402282304158</v>
      </c>
      <c r="K4709" s="35">
        <v>0.39331288124682717</v>
      </c>
      <c r="L4709" s="35">
        <v>1.2206023450844847</v>
      </c>
      <c r="M4709" s="35">
        <v>1.6795420617920123E-2</v>
      </c>
      <c r="N4709" s="35">
        <v>0</v>
      </c>
      <c r="O4709" s="35">
        <v>0</v>
      </c>
      <c r="P4709" s="36">
        <v>12</v>
      </c>
      <c r="Q4709" s="37">
        <v>67</v>
      </c>
      <c r="R4709" s="36">
        <v>10</v>
      </c>
      <c r="S4709" s="39">
        <f t="shared" si="160"/>
        <v>67</v>
      </c>
      <c r="T4709" s="34" t="s">
        <v>44</v>
      </c>
      <c r="U4709" s="12">
        <f>(alpha+(beta/(1+EXP((((-1)*ceta)+(delta*LN(speed)))+(epsilon*speed)))))</f>
        <v>0.49407282394205487</v>
      </c>
      <c r="V4709" s="8">
        <f t="shared" si="161"/>
        <v>67</v>
      </c>
    </row>
    <row r="4710" spans="1:22">
      <c r="A4710" s="34" t="s">
        <v>19</v>
      </c>
      <c r="B4710" s="34" t="s">
        <v>69</v>
      </c>
      <c r="C4710" s="5" t="s">
        <v>136</v>
      </c>
      <c r="D4710" s="35" t="s">
        <v>87</v>
      </c>
      <c r="E4710" s="36" t="s">
        <v>18</v>
      </c>
      <c r="F4710" s="37">
        <v>100</v>
      </c>
      <c r="G4710" s="38">
        <v>0.04</v>
      </c>
      <c r="H4710" s="34">
        <v>0.95712013136361485</v>
      </c>
      <c r="I4710" s="35">
        <v>2.0383509863490406</v>
      </c>
      <c r="J4710" s="35">
        <v>1.0105519277340653</v>
      </c>
      <c r="K4710" s="35">
        <v>-0.60032315766302791</v>
      </c>
      <c r="L4710" s="35">
        <v>0</v>
      </c>
      <c r="M4710" s="35">
        <v>0</v>
      </c>
      <c r="N4710" s="35">
        <v>0</v>
      </c>
      <c r="O4710" s="35">
        <v>0</v>
      </c>
      <c r="P4710" s="36">
        <v>12</v>
      </c>
      <c r="Q4710" s="37">
        <v>67</v>
      </c>
      <c r="R4710" s="36">
        <v>0</v>
      </c>
      <c r="S4710" s="39">
        <f t="shared" si="160"/>
        <v>67</v>
      </c>
      <c r="T4710" s="34" t="s">
        <v>29</v>
      </c>
      <c r="U4710" s="12">
        <f>((alpha*(beta^speed))*(speed^ceta))</f>
        <v>0.32996852282401756</v>
      </c>
      <c r="V4710" s="8">
        <f t="shared" si="161"/>
        <v>67</v>
      </c>
    </row>
    <row r="4711" spans="1:22">
      <c r="A4711" s="34" t="s">
        <v>19</v>
      </c>
      <c r="B4711" s="34" t="s">
        <v>69</v>
      </c>
      <c r="C4711" s="5" t="s">
        <v>136</v>
      </c>
      <c r="D4711" s="35" t="s">
        <v>87</v>
      </c>
      <c r="E4711" s="36" t="s">
        <v>17</v>
      </c>
      <c r="F4711" s="37">
        <v>100</v>
      </c>
      <c r="G4711" s="38">
        <v>0.04</v>
      </c>
      <c r="H4711" s="34">
        <v>0.9790169861059097</v>
      </c>
      <c r="I4711" s="35">
        <v>2108.5798477736494</v>
      </c>
      <c r="J4711" s="35">
        <v>1.0046792906169351</v>
      </c>
      <c r="K4711" s="35">
        <v>-0.29940161218570382</v>
      </c>
      <c r="L4711" s="35">
        <v>0</v>
      </c>
      <c r="M4711" s="35">
        <v>0</v>
      </c>
      <c r="N4711" s="35">
        <v>0</v>
      </c>
      <c r="O4711" s="35">
        <v>0</v>
      </c>
      <c r="P4711" s="36">
        <v>12</v>
      </c>
      <c r="Q4711" s="37">
        <v>67</v>
      </c>
      <c r="R4711" s="36">
        <v>0</v>
      </c>
      <c r="S4711" s="39">
        <f t="shared" si="160"/>
        <v>67</v>
      </c>
      <c r="T4711" s="34" t="s">
        <v>29</v>
      </c>
      <c r="U4711" s="12">
        <f>((alpha*(beta^speed))*(speed^ceta))</f>
        <v>818.65228764761287</v>
      </c>
      <c r="V4711" s="8">
        <f t="shared" si="161"/>
        <v>67</v>
      </c>
    </row>
    <row r="4712" spans="1:22">
      <c r="A4712" s="34" t="s">
        <v>19</v>
      </c>
      <c r="B4712" s="34" t="s">
        <v>69</v>
      </c>
      <c r="C4712" s="5" t="s">
        <v>136</v>
      </c>
      <c r="D4712" s="35" t="s">
        <v>87</v>
      </c>
      <c r="E4712" s="36" t="s">
        <v>15</v>
      </c>
      <c r="F4712" s="37">
        <v>0</v>
      </c>
      <c r="G4712" s="38">
        <v>0.06</v>
      </c>
      <c r="H4712" s="34">
        <v>0.9843987413848766</v>
      </c>
      <c r="I4712" s="35">
        <v>2.8903147780489684</v>
      </c>
      <c r="J4712" s="35">
        <v>1.3070826065886034</v>
      </c>
      <c r="K4712" s="35">
        <v>-0.573092771395187</v>
      </c>
      <c r="L4712" s="35">
        <v>0</v>
      </c>
      <c r="M4712" s="35">
        <v>0</v>
      </c>
      <c r="N4712" s="35">
        <v>0</v>
      </c>
      <c r="O4712" s="35">
        <v>0</v>
      </c>
      <c r="P4712" s="36">
        <v>12</v>
      </c>
      <c r="Q4712" s="37">
        <v>86</v>
      </c>
      <c r="R4712" s="36">
        <v>13</v>
      </c>
      <c r="S4712" s="39">
        <f t="shared" si="160"/>
        <v>86</v>
      </c>
      <c r="T4712" s="34" t="s">
        <v>50</v>
      </c>
      <c r="U4712" s="12">
        <f>EXP((alpha+(beta/speed))+(ceta*LN(speed)))</f>
        <v>1.4229884127502888</v>
      </c>
      <c r="V4712" s="8">
        <f t="shared" si="161"/>
        <v>86</v>
      </c>
    </row>
    <row r="4713" spans="1:22">
      <c r="A4713" s="34" t="s">
        <v>19</v>
      </c>
      <c r="B4713" s="34" t="s">
        <v>69</v>
      </c>
      <c r="C4713" s="5" t="s">
        <v>136</v>
      </c>
      <c r="D4713" s="35" t="s">
        <v>87</v>
      </c>
      <c r="E4713" s="36" t="s">
        <v>16</v>
      </c>
      <c r="F4713" s="37">
        <v>0</v>
      </c>
      <c r="G4713" s="38">
        <v>0.06</v>
      </c>
      <c r="H4713" s="34">
        <v>0.99311456808333609</v>
      </c>
      <c r="I4713" s="35">
        <v>59.213397826908476</v>
      </c>
      <c r="J4713" s="35">
        <v>1.0047681656104643</v>
      </c>
      <c r="K4713" s="35">
        <v>-0.42111281876376155</v>
      </c>
      <c r="L4713" s="35">
        <v>0</v>
      </c>
      <c r="M4713" s="35">
        <v>0</v>
      </c>
      <c r="N4713" s="35">
        <v>0</v>
      </c>
      <c r="O4713" s="35">
        <v>0</v>
      </c>
      <c r="P4713" s="36">
        <v>12</v>
      </c>
      <c r="Q4713" s="37">
        <v>86</v>
      </c>
      <c r="R4713" s="36">
        <v>0</v>
      </c>
      <c r="S4713" s="39">
        <f t="shared" si="160"/>
        <v>86</v>
      </c>
      <c r="T4713" s="34" t="s">
        <v>29</v>
      </c>
      <c r="U4713" s="12">
        <f>((alpha*(beta^speed))*(speed^ceta))</f>
        <v>13.659739749954426</v>
      </c>
      <c r="V4713" s="8">
        <f t="shared" si="161"/>
        <v>86</v>
      </c>
    </row>
    <row r="4714" spans="1:22">
      <c r="A4714" s="34" t="s">
        <v>19</v>
      </c>
      <c r="B4714" s="34" t="s">
        <v>69</v>
      </c>
      <c r="C4714" s="5" t="s">
        <v>136</v>
      </c>
      <c r="D4714" s="35" t="s">
        <v>87</v>
      </c>
      <c r="E4714" s="36" t="s">
        <v>14</v>
      </c>
      <c r="F4714" s="37">
        <v>0</v>
      </c>
      <c r="G4714" s="38">
        <v>0.06</v>
      </c>
      <c r="H4714" s="34">
        <v>0.9972412905606256</v>
      </c>
      <c r="I4714" s="35">
        <v>19.584373668476637</v>
      </c>
      <c r="J4714" s="35">
        <v>1.0124921400209363</v>
      </c>
      <c r="K4714" s="35">
        <v>-1.1332250301336899</v>
      </c>
      <c r="L4714" s="35">
        <v>0</v>
      </c>
      <c r="M4714" s="35">
        <v>0</v>
      </c>
      <c r="N4714" s="35">
        <v>0</v>
      </c>
      <c r="O4714" s="35">
        <v>0</v>
      </c>
      <c r="P4714" s="36">
        <v>12</v>
      </c>
      <c r="Q4714" s="37">
        <v>86</v>
      </c>
      <c r="R4714" s="36">
        <v>0</v>
      </c>
      <c r="S4714" s="39">
        <f t="shared" si="160"/>
        <v>86</v>
      </c>
      <c r="T4714" s="34" t="s">
        <v>29</v>
      </c>
      <c r="U4714" s="12">
        <f>((alpha*(beta^speed))*(speed^ceta))</f>
        <v>0.36590675041381637</v>
      </c>
      <c r="V4714" s="8">
        <f t="shared" si="161"/>
        <v>86</v>
      </c>
    </row>
    <row r="4715" spans="1:22">
      <c r="A4715" s="34" t="s">
        <v>19</v>
      </c>
      <c r="B4715" s="34" t="s">
        <v>69</v>
      </c>
      <c r="C4715" s="5" t="s">
        <v>136</v>
      </c>
      <c r="D4715" s="35" t="s">
        <v>87</v>
      </c>
      <c r="E4715" s="36" t="s">
        <v>18</v>
      </c>
      <c r="F4715" s="37">
        <v>0</v>
      </c>
      <c r="G4715" s="38">
        <v>0.06</v>
      </c>
      <c r="H4715" s="34">
        <v>0.98983556118959759</v>
      </c>
      <c r="I4715" s="35">
        <v>0.47839170839671563</v>
      </c>
      <c r="J4715" s="35">
        <v>0.14307414253402906</v>
      </c>
      <c r="K4715" s="35">
        <v>-1.1514049959188326E-3</v>
      </c>
      <c r="L4715" s="35">
        <v>0</v>
      </c>
      <c r="M4715" s="35">
        <v>0</v>
      </c>
      <c r="N4715" s="35">
        <v>0</v>
      </c>
      <c r="O4715" s="35">
        <v>0</v>
      </c>
      <c r="P4715" s="36">
        <v>12</v>
      </c>
      <c r="Q4715" s="37">
        <v>86</v>
      </c>
      <c r="R4715" s="36">
        <v>5</v>
      </c>
      <c r="S4715" s="39">
        <f t="shared" si="160"/>
        <v>86</v>
      </c>
      <c r="T4715" s="34" t="s">
        <v>36</v>
      </c>
      <c r="U4715" s="12">
        <f>(1/(((ceta*(speed^2))+(beta*speed))+alpha))</f>
        <v>0.23435797518348914</v>
      </c>
      <c r="V4715" s="8">
        <f t="shared" si="161"/>
        <v>86</v>
      </c>
    </row>
    <row r="4716" spans="1:22">
      <c r="A4716" s="34" t="s">
        <v>19</v>
      </c>
      <c r="B4716" s="34" t="s">
        <v>69</v>
      </c>
      <c r="C4716" s="5" t="s">
        <v>136</v>
      </c>
      <c r="D4716" s="35" t="s">
        <v>87</v>
      </c>
      <c r="E4716" s="36" t="s">
        <v>17</v>
      </c>
      <c r="F4716" s="37">
        <v>0</v>
      </c>
      <c r="G4716" s="38">
        <v>0.06</v>
      </c>
      <c r="H4716" s="34">
        <v>0.99279287291655149</v>
      </c>
      <c r="I4716" s="35">
        <v>2290.9039109552659</v>
      </c>
      <c r="J4716" s="35">
        <v>1.0087828762385236</v>
      </c>
      <c r="K4716" s="35">
        <v>-0.46932829893578748</v>
      </c>
      <c r="L4716" s="35">
        <v>0</v>
      </c>
      <c r="M4716" s="35">
        <v>0</v>
      </c>
      <c r="N4716" s="35">
        <v>0</v>
      </c>
      <c r="O4716" s="35">
        <v>0</v>
      </c>
      <c r="P4716" s="36">
        <v>12</v>
      </c>
      <c r="Q4716" s="37">
        <v>86</v>
      </c>
      <c r="R4716" s="36">
        <v>0</v>
      </c>
      <c r="S4716" s="39">
        <f t="shared" si="160"/>
        <v>86</v>
      </c>
      <c r="T4716" s="34" t="s">
        <v>29</v>
      </c>
      <c r="U4716" s="12">
        <f>((alpha*(beta^speed))*(speed^ceta))</f>
        <v>600.75078302269389</v>
      </c>
      <c r="V4716" s="8">
        <f t="shared" si="161"/>
        <v>86</v>
      </c>
    </row>
    <row r="4717" spans="1:22">
      <c r="A4717" s="34" t="s">
        <v>19</v>
      </c>
      <c r="B4717" s="34" t="s">
        <v>69</v>
      </c>
      <c r="C4717" s="5" t="s">
        <v>136</v>
      </c>
      <c r="D4717" s="35" t="s">
        <v>87</v>
      </c>
      <c r="E4717" s="36" t="s">
        <v>15</v>
      </c>
      <c r="F4717" s="37">
        <v>50</v>
      </c>
      <c r="G4717" s="38">
        <v>0.06</v>
      </c>
      <c r="H4717" s="34">
        <v>0.98239319373729683</v>
      </c>
      <c r="I4717" s="35">
        <v>1.2572937296659774</v>
      </c>
      <c r="J4717" s="35">
        <v>12.923323128563265</v>
      </c>
      <c r="K4717" s="35">
        <v>0.48668738360833835</v>
      </c>
      <c r="L4717" s="35">
        <v>0.35330709464434817</v>
      </c>
      <c r="M4717" s="35">
        <v>3.0996010441726906E-2</v>
      </c>
      <c r="N4717" s="35">
        <v>0</v>
      </c>
      <c r="O4717" s="35">
        <v>0</v>
      </c>
      <c r="P4717" s="36">
        <v>12</v>
      </c>
      <c r="Q4717" s="37">
        <v>65</v>
      </c>
      <c r="R4717" s="36">
        <v>10</v>
      </c>
      <c r="S4717" s="39">
        <f t="shared" si="160"/>
        <v>65</v>
      </c>
      <c r="T4717" s="34" t="s">
        <v>44</v>
      </c>
      <c r="U4717" s="12">
        <f>(alpha+(beta/(1+EXP((((-1)*ceta)+(delta*LN(speed)))+(epsilon*speed)))))</f>
        <v>1.8685062519911222</v>
      </c>
      <c r="V4717" s="8">
        <f t="shared" si="161"/>
        <v>65</v>
      </c>
    </row>
    <row r="4718" spans="1:22">
      <c r="A4718" s="34" t="s">
        <v>19</v>
      </c>
      <c r="B4718" s="34" t="s">
        <v>69</v>
      </c>
      <c r="C4718" s="5" t="s">
        <v>136</v>
      </c>
      <c r="D4718" s="35" t="s">
        <v>87</v>
      </c>
      <c r="E4718" s="36" t="s">
        <v>16</v>
      </c>
      <c r="F4718" s="37">
        <v>50</v>
      </c>
      <c r="G4718" s="38">
        <v>0.06</v>
      </c>
      <c r="H4718" s="34">
        <v>0.99350864497511671</v>
      </c>
      <c r="I4718" s="35">
        <v>76.617145645615878</v>
      </c>
      <c r="J4718" s="35">
        <v>1.0072440494775263</v>
      </c>
      <c r="K4718" s="35">
        <v>-0.42457441970702098</v>
      </c>
      <c r="L4718" s="35">
        <v>0</v>
      </c>
      <c r="M4718" s="35">
        <v>0</v>
      </c>
      <c r="N4718" s="35">
        <v>0</v>
      </c>
      <c r="O4718" s="35">
        <v>0</v>
      </c>
      <c r="P4718" s="36">
        <v>12</v>
      </c>
      <c r="Q4718" s="37">
        <v>65</v>
      </c>
      <c r="R4718" s="36">
        <v>0</v>
      </c>
      <c r="S4718" s="39">
        <f t="shared" si="160"/>
        <v>65</v>
      </c>
      <c r="T4718" s="34" t="s">
        <v>29</v>
      </c>
      <c r="U4718" s="12">
        <f>((alpha*(beta^speed))*(speed^ceta))</f>
        <v>20.814477165164103</v>
      </c>
      <c r="V4718" s="8">
        <f t="shared" si="161"/>
        <v>65</v>
      </c>
    </row>
    <row r="4719" spans="1:22">
      <c r="A4719" s="34" t="s">
        <v>19</v>
      </c>
      <c r="B4719" s="34" t="s">
        <v>69</v>
      </c>
      <c r="C4719" s="5" t="s">
        <v>136</v>
      </c>
      <c r="D4719" s="35" t="s">
        <v>87</v>
      </c>
      <c r="E4719" s="36" t="s">
        <v>14</v>
      </c>
      <c r="F4719" s="37">
        <v>50</v>
      </c>
      <c r="G4719" s="38">
        <v>0.06</v>
      </c>
      <c r="H4719" s="34">
        <v>0.99766872020481412</v>
      </c>
      <c r="I4719" s="35">
        <v>0.47535575318764461</v>
      </c>
      <c r="J4719" s="35">
        <v>20.112110121683099</v>
      </c>
      <c r="K4719" s="35">
        <v>0.45144379295873427</v>
      </c>
      <c r="L4719" s="35">
        <v>1.366829620209862</v>
      </c>
      <c r="M4719" s="35">
        <v>1.4410535335865265E-2</v>
      </c>
      <c r="N4719" s="35">
        <v>0</v>
      </c>
      <c r="O4719" s="35">
        <v>0</v>
      </c>
      <c r="P4719" s="36">
        <v>12</v>
      </c>
      <c r="Q4719" s="37">
        <v>65</v>
      </c>
      <c r="R4719" s="36">
        <v>10</v>
      </c>
      <c r="S4719" s="39">
        <f t="shared" si="160"/>
        <v>65</v>
      </c>
      <c r="T4719" s="34" t="s">
        <v>44</v>
      </c>
      <c r="U4719" s="12">
        <f>(alpha+(beta/(1+EXP((((-1)*ceta)+(delta*LN(speed)))+(epsilon*speed)))))</f>
        <v>0.51646012073665393</v>
      </c>
      <c r="V4719" s="8">
        <f t="shared" si="161"/>
        <v>65</v>
      </c>
    </row>
    <row r="4720" spans="1:22">
      <c r="A4720" s="34" t="s">
        <v>19</v>
      </c>
      <c r="B4720" s="34" t="s">
        <v>69</v>
      </c>
      <c r="C4720" s="5" t="s">
        <v>136</v>
      </c>
      <c r="D4720" s="35" t="s">
        <v>87</v>
      </c>
      <c r="E4720" s="36" t="s">
        <v>18</v>
      </c>
      <c r="F4720" s="37">
        <v>50</v>
      </c>
      <c r="G4720" s="38">
        <v>0.06</v>
      </c>
      <c r="H4720" s="34">
        <v>0.96067913897210022</v>
      </c>
      <c r="I4720" s="35">
        <v>2.9374512113935927</v>
      </c>
      <c r="J4720" s="35">
        <v>1.0188260133684404</v>
      </c>
      <c r="K4720" s="35">
        <v>-0.79451517684180817</v>
      </c>
      <c r="L4720" s="35">
        <v>0</v>
      </c>
      <c r="M4720" s="35">
        <v>0</v>
      </c>
      <c r="N4720" s="35">
        <v>0</v>
      </c>
      <c r="O4720" s="35">
        <v>0</v>
      </c>
      <c r="P4720" s="36">
        <v>12</v>
      </c>
      <c r="Q4720" s="37">
        <v>65</v>
      </c>
      <c r="R4720" s="36">
        <v>0</v>
      </c>
      <c r="S4720" s="39">
        <f t="shared" si="160"/>
        <v>65</v>
      </c>
      <c r="T4720" s="34" t="s">
        <v>29</v>
      </c>
      <c r="U4720" s="12">
        <f>((alpha*(beta^speed))*(speed^ceta))</f>
        <v>0.35816662944893946</v>
      </c>
      <c r="V4720" s="8">
        <f t="shared" si="161"/>
        <v>65</v>
      </c>
    </row>
    <row r="4721" spans="1:28">
      <c r="A4721" s="34" t="s">
        <v>19</v>
      </c>
      <c r="B4721" s="34" t="s">
        <v>69</v>
      </c>
      <c r="C4721" s="5" t="s">
        <v>136</v>
      </c>
      <c r="D4721" s="35" t="s">
        <v>87</v>
      </c>
      <c r="E4721" s="36" t="s">
        <v>17</v>
      </c>
      <c r="F4721" s="37">
        <v>50</v>
      </c>
      <c r="G4721" s="38">
        <v>0.06</v>
      </c>
      <c r="H4721" s="34">
        <v>0.98568477284290745</v>
      </c>
      <c r="I4721" s="35">
        <v>2195.648787702884</v>
      </c>
      <c r="J4721" s="35">
        <v>1.0064512271506048</v>
      </c>
      <c r="K4721" s="35">
        <v>-0.32574479671058232</v>
      </c>
      <c r="L4721" s="35">
        <v>0</v>
      </c>
      <c r="M4721" s="35">
        <v>0</v>
      </c>
      <c r="N4721" s="35">
        <v>0</v>
      </c>
      <c r="O4721" s="35">
        <v>0</v>
      </c>
      <c r="P4721" s="36">
        <v>12</v>
      </c>
      <c r="Q4721" s="37">
        <v>65</v>
      </c>
      <c r="R4721" s="36">
        <v>0</v>
      </c>
      <c r="S4721" s="39">
        <f t="shared" si="160"/>
        <v>65</v>
      </c>
      <c r="T4721" s="34" t="s">
        <v>29</v>
      </c>
      <c r="U4721" s="12">
        <f>((alpha*(beta^speed))*(speed^ceta))</f>
        <v>856.1374046830208</v>
      </c>
      <c r="V4721" s="8">
        <f t="shared" si="161"/>
        <v>65</v>
      </c>
    </row>
    <row r="4722" spans="1:28">
      <c r="A4722" s="34" t="s">
        <v>19</v>
      </c>
      <c r="B4722" s="34" t="s">
        <v>69</v>
      </c>
      <c r="C4722" s="5" t="s">
        <v>136</v>
      </c>
      <c r="D4722" s="35" t="s">
        <v>87</v>
      </c>
      <c r="E4722" s="36" t="s">
        <v>15</v>
      </c>
      <c r="F4722" s="37">
        <v>100</v>
      </c>
      <c r="G4722" s="38">
        <v>0.06</v>
      </c>
      <c r="H4722" s="34">
        <v>0.98412019272137574</v>
      </c>
      <c r="I4722" s="35">
        <v>1.0461743032786309E-5</v>
      </c>
      <c r="J4722" s="35">
        <v>3.0287940848986263E-4</v>
      </c>
      <c r="K4722" s="35">
        <v>-0.14489382283892271</v>
      </c>
      <c r="L4722" s="35">
        <v>7.575981219928873</v>
      </c>
      <c r="M4722" s="35">
        <v>0</v>
      </c>
      <c r="N4722" s="35">
        <v>0</v>
      </c>
      <c r="O4722" s="35">
        <v>0</v>
      </c>
      <c r="P4722" s="36">
        <v>12</v>
      </c>
      <c r="Q4722" s="37">
        <v>50</v>
      </c>
      <c r="R4722" s="36">
        <v>14</v>
      </c>
      <c r="S4722" s="39">
        <f t="shared" si="160"/>
        <v>50</v>
      </c>
      <c r="T4722" s="34" t="s">
        <v>51</v>
      </c>
      <c r="U4722" s="12">
        <f>(((alpha*(speed^3))+(beta*(speed^2))+(ceta*speed))+delta)</f>
        <v>2.3962064783056816</v>
      </c>
      <c r="V4722" s="8">
        <f t="shared" si="161"/>
        <v>50</v>
      </c>
    </row>
    <row r="4723" spans="1:28">
      <c r="A4723" s="34" t="s">
        <v>19</v>
      </c>
      <c r="B4723" s="34" t="s">
        <v>69</v>
      </c>
      <c r="C4723" s="5" t="s">
        <v>136</v>
      </c>
      <c r="D4723" s="35" t="s">
        <v>87</v>
      </c>
      <c r="E4723" s="36" t="s">
        <v>16</v>
      </c>
      <c r="F4723" s="37">
        <v>100</v>
      </c>
      <c r="G4723" s="38">
        <v>0.06</v>
      </c>
      <c r="H4723" s="34">
        <v>0.99138352136932784</v>
      </c>
      <c r="I4723" s="35">
        <v>-2.1098641302420482E-4</v>
      </c>
      <c r="J4723" s="35">
        <v>2.74979457241563E-2</v>
      </c>
      <c r="K4723" s="35">
        <v>-1.2214134733206434</v>
      </c>
      <c r="L4723" s="35">
        <v>46.500524976933349</v>
      </c>
      <c r="M4723" s="35">
        <v>0</v>
      </c>
      <c r="N4723" s="35">
        <v>0</v>
      </c>
      <c r="O4723" s="35">
        <v>0</v>
      </c>
      <c r="P4723" s="36">
        <v>12</v>
      </c>
      <c r="Q4723" s="37">
        <v>50</v>
      </c>
      <c r="R4723" s="36">
        <v>14</v>
      </c>
      <c r="S4723" s="39">
        <f t="shared" si="160"/>
        <v>50</v>
      </c>
      <c r="T4723" s="34" t="s">
        <v>51</v>
      </c>
      <c r="U4723" s="12">
        <f>(((alpha*(speed^3))+(beta*(speed^2))+(ceta*speed))+delta)</f>
        <v>27.80141399326633</v>
      </c>
      <c r="V4723" s="8">
        <f t="shared" si="161"/>
        <v>50</v>
      </c>
    </row>
    <row r="4724" spans="1:28">
      <c r="A4724" s="34" t="s">
        <v>19</v>
      </c>
      <c r="B4724" s="34" t="s">
        <v>69</v>
      </c>
      <c r="C4724" s="5" t="s">
        <v>136</v>
      </c>
      <c r="D4724" s="35" t="s">
        <v>87</v>
      </c>
      <c r="E4724" s="36" t="s">
        <v>14</v>
      </c>
      <c r="F4724" s="37">
        <v>100</v>
      </c>
      <c r="G4724" s="38">
        <v>0.06</v>
      </c>
      <c r="H4724" s="34">
        <v>0.99875564217298152</v>
      </c>
      <c r="I4724" s="35">
        <v>1.9730185226964037</v>
      </c>
      <c r="J4724" s="35">
        <v>-5.6884015460704473</v>
      </c>
      <c r="K4724" s="35">
        <v>-0.61018033064278676</v>
      </c>
      <c r="L4724" s="35">
        <v>0</v>
      </c>
      <c r="M4724" s="35">
        <v>0</v>
      </c>
      <c r="N4724" s="35">
        <v>0</v>
      </c>
      <c r="O4724" s="35">
        <v>0</v>
      </c>
      <c r="P4724" s="36">
        <v>12</v>
      </c>
      <c r="Q4724" s="37">
        <v>50</v>
      </c>
      <c r="R4724" s="36">
        <v>6</v>
      </c>
      <c r="S4724" s="39">
        <f t="shared" si="160"/>
        <v>50</v>
      </c>
      <c r="T4724" s="34" t="s">
        <v>37</v>
      </c>
      <c r="U4724" s="12">
        <f>(1/(alpha+(beta*(speed^ceta))))</f>
        <v>0.68953785337616902</v>
      </c>
      <c r="V4724" s="8">
        <f t="shared" si="161"/>
        <v>50</v>
      </c>
    </row>
    <row r="4725" spans="1:28">
      <c r="A4725" s="34" t="s">
        <v>19</v>
      </c>
      <c r="B4725" s="34" t="s">
        <v>69</v>
      </c>
      <c r="C4725" s="5" t="s">
        <v>136</v>
      </c>
      <c r="D4725" s="35" t="s">
        <v>87</v>
      </c>
      <c r="E4725" s="36" t="s">
        <v>18</v>
      </c>
      <c r="F4725" s="37">
        <v>100</v>
      </c>
      <c r="G4725" s="38">
        <v>0.06</v>
      </c>
      <c r="H4725" s="34">
        <v>0.89337588234027587</v>
      </c>
      <c r="I4725" s="35">
        <v>-1.5547444230990963</v>
      </c>
      <c r="J4725" s="35">
        <v>7.0151319011320625</v>
      </c>
      <c r="K4725" s="35">
        <v>0.17323275808832575</v>
      </c>
      <c r="L4725" s="35">
        <v>0</v>
      </c>
      <c r="M4725" s="35">
        <v>0</v>
      </c>
      <c r="N4725" s="35">
        <v>0</v>
      </c>
      <c r="O4725" s="35">
        <v>0</v>
      </c>
      <c r="P4725" s="36">
        <v>12</v>
      </c>
      <c r="Q4725" s="37">
        <v>50</v>
      </c>
      <c r="R4725" s="36">
        <v>13</v>
      </c>
      <c r="S4725" s="39">
        <f t="shared" si="160"/>
        <v>50</v>
      </c>
      <c r="T4725" s="34" t="s">
        <v>50</v>
      </c>
      <c r="U4725" s="12">
        <f>EXP((alpha+(beta/speed))+(ceta*LN(speed)))</f>
        <v>0.47866645983528566</v>
      </c>
      <c r="V4725" s="8">
        <f t="shared" si="161"/>
        <v>50</v>
      </c>
    </row>
    <row r="4726" spans="1:28">
      <c r="A4726" s="34" t="s">
        <v>19</v>
      </c>
      <c r="B4726" s="34" t="s">
        <v>69</v>
      </c>
      <c r="C4726" s="5" t="s">
        <v>136</v>
      </c>
      <c r="D4726" s="35" t="s">
        <v>87</v>
      </c>
      <c r="E4726" s="36" t="s">
        <v>17</v>
      </c>
      <c r="F4726" s="37">
        <v>100</v>
      </c>
      <c r="G4726" s="38">
        <v>0.06</v>
      </c>
      <c r="H4726" s="34">
        <v>0.98312668214642573</v>
      </c>
      <c r="I4726" s="35">
        <v>6.9940815943652286</v>
      </c>
      <c r="J4726" s="35">
        <v>2.6121003880930229</v>
      </c>
      <c r="K4726" s="35">
        <v>-5.9742507614231879E-3</v>
      </c>
      <c r="L4726" s="35">
        <v>0</v>
      </c>
      <c r="M4726" s="35">
        <v>0</v>
      </c>
      <c r="N4726" s="35">
        <v>0</v>
      </c>
      <c r="O4726" s="35">
        <v>0</v>
      </c>
      <c r="P4726" s="36">
        <v>12</v>
      </c>
      <c r="Q4726" s="37">
        <v>50</v>
      </c>
      <c r="R4726" s="36">
        <v>13</v>
      </c>
      <c r="S4726" s="39">
        <f t="shared" si="160"/>
        <v>50</v>
      </c>
      <c r="T4726" s="34" t="s">
        <v>50</v>
      </c>
      <c r="U4726" s="12">
        <f>EXP((alpha+(beta/speed))+(ceta*LN(speed)))</f>
        <v>1122.0943749687474</v>
      </c>
      <c r="V4726" s="8">
        <f t="shared" si="161"/>
        <v>50</v>
      </c>
    </row>
    <row r="4727" spans="1:28">
      <c r="A4727" s="34" t="s">
        <v>19</v>
      </c>
      <c r="B4727" s="34" t="s">
        <v>69</v>
      </c>
      <c r="C4727" s="5" t="s">
        <v>137</v>
      </c>
      <c r="D4727" s="35" t="s">
        <v>88</v>
      </c>
      <c r="E4727" s="36" t="s">
        <v>15</v>
      </c>
      <c r="F4727" s="37">
        <v>0</v>
      </c>
      <c r="G4727" s="38">
        <v>0</v>
      </c>
      <c r="H4727" s="34">
        <v>0.99797438885626788</v>
      </c>
      <c r="I4727" s="35">
        <v>-0.7065988602261889</v>
      </c>
      <c r="J4727" s="35">
        <v>0.42089576330370332</v>
      </c>
      <c r="K4727" s="35">
        <v>0.39363014384932249</v>
      </c>
      <c r="L4727" s="35">
        <v>0</v>
      </c>
      <c r="M4727" s="35">
        <v>0</v>
      </c>
      <c r="N4727" s="35">
        <v>0</v>
      </c>
      <c r="O4727" s="35">
        <v>0</v>
      </c>
      <c r="P4727" s="36">
        <v>12</v>
      </c>
      <c r="Q4727" s="37">
        <v>86</v>
      </c>
      <c r="R4727" s="36">
        <v>6</v>
      </c>
      <c r="S4727" s="39">
        <f t="shared" si="160"/>
        <v>86</v>
      </c>
      <c r="T4727" s="34" t="s">
        <v>37</v>
      </c>
      <c r="U4727" s="12">
        <f>(1/(alpha+(beta*(speed^ceta))))</f>
        <v>0.58016284969680454</v>
      </c>
      <c r="V4727" s="8">
        <f t="shared" si="161"/>
        <v>86</v>
      </c>
    </row>
    <row r="4728" spans="1:28">
      <c r="A4728" s="34" t="s">
        <v>19</v>
      </c>
      <c r="B4728" s="34" t="s">
        <v>69</v>
      </c>
      <c r="C4728" s="5" t="s">
        <v>137</v>
      </c>
      <c r="D4728" s="35" t="s">
        <v>88</v>
      </c>
      <c r="E4728" s="36" t="s">
        <v>16</v>
      </c>
      <c r="F4728" s="37">
        <v>0</v>
      </c>
      <c r="G4728" s="38">
        <v>0</v>
      </c>
      <c r="H4728" s="34">
        <v>0.98923628910686945</v>
      </c>
      <c r="I4728" s="35">
        <v>52.280036537714984</v>
      </c>
      <c r="J4728" s="35">
        <v>1.0100979096237657</v>
      </c>
      <c r="K4728" s="35">
        <v>-0.80431585642783965</v>
      </c>
      <c r="L4728" s="35">
        <v>0</v>
      </c>
      <c r="M4728" s="35">
        <v>0</v>
      </c>
      <c r="N4728" s="35">
        <v>0</v>
      </c>
      <c r="O4728" s="35">
        <v>0</v>
      </c>
      <c r="P4728" s="36">
        <v>12</v>
      </c>
      <c r="Q4728" s="37">
        <v>86</v>
      </c>
      <c r="R4728" s="36">
        <v>0</v>
      </c>
      <c r="S4728" s="39">
        <f t="shared" si="160"/>
        <v>86</v>
      </c>
      <c r="T4728" s="34" t="s">
        <v>29</v>
      </c>
      <c r="U4728" s="12">
        <f>((alpha*(beta^speed))*(speed^ceta))</f>
        <v>3.4486309823865651</v>
      </c>
      <c r="V4728" s="8">
        <f t="shared" si="161"/>
        <v>86</v>
      </c>
    </row>
    <row r="4729" spans="1:28">
      <c r="A4729" s="34" t="s">
        <v>19</v>
      </c>
      <c r="B4729" s="34" t="s">
        <v>69</v>
      </c>
      <c r="C4729" s="5" t="s">
        <v>137</v>
      </c>
      <c r="D4729" s="35" t="s">
        <v>88</v>
      </c>
      <c r="E4729" s="36" t="s">
        <v>14</v>
      </c>
      <c r="F4729" s="37">
        <v>0</v>
      </c>
      <c r="G4729" s="38">
        <v>0</v>
      </c>
      <c r="H4729" s="34">
        <v>0.99709806941526835</v>
      </c>
      <c r="I4729" s="35">
        <v>-12.416729297794298</v>
      </c>
      <c r="J4729" s="35">
        <v>2.677897153269706</v>
      </c>
      <c r="K4729" s="35">
        <v>1.5462099703609933</v>
      </c>
      <c r="L4729" s="35">
        <v>0</v>
      </c>
      <c r="M4729" s="35">
        <v>0</v>
      </c>
      <c r="N4729" s="35">
        <v>0</v>
      </c>
      <c r="O4729" s="35">
        <v>0</v>
      </c>
      <c r="P4729" s="36">
        <v>12</v>
      </c>
      <c r="Q4729" s="37">
        <v>86</v>
      </c>
      <c r="R4729" s="36">
        <v>2</v>
      </c>
      <c r="S4729" s="39">
        <f t="shared" si="160"/>
        <v>86</v>
      </c>
      <c r="T4729" s="34" t="s">
        <v>31</v>
      </c>
      <c r="U4729" s="12">
        <f>((alpha+(beta*speed))^((-1)/ceta))</f>
        <v>3.0744814460251128E-2</v>
      </c>
      <c r="V4729" s="8">
        <f t="shared" si="161"/>
        <v>86</v>
      </c>
      <c r="AB4729" s="41"/>
    </row>
    <row r="4730" spans="1:28">
      <c r="A4730" s="34" t="s">
        <v>19</v>
      </c>
      <c r="B4730" s="34" t="s">
        <v>69</v>
      </c>
      <c r="C4730" s="5" t="s">
        <v>137</v>
      </c>
      <c r="D4730" s="35" t="s">
        <v>88</v>
      </c>
      <c r="E4730" s="36" t="s">
        <v>18</v>
      </c>
      <c r="F4730" s="37">
        <v>0</v>
      </c>
      <c r="G4730" s="38">
        <v>0</v>
      </c>
      <c r="H4730" s="34">
        <v>0.98901450159711235</v>
      </c>
      <c r="I4730" s="35">
        <v>0.45402701299995135</v>
      </c>
      <c r="J4730" s="35">
        <v>1.0063385143828605</v>
      </c>
      <c r="K4730" s="35">
        <v>-0.77590835310811446</v>
      </c>
      <c r="L4730" s="35">
        <v>0</v>
      </c>
      <c r="M4730" s="35">
        <v>0</v>
      </c>
      <c r="N4730" s="35">
        <v>0</v>
      </c>
      <c r="O4730" s="35">
        <v>0</v>
      </c>
      <c r="P4730" s="36">
        <v>12</v>
      </c>
      <c r="Q4730" s="37">
        <v>86</v>
      </c>
      <c r="R4730" s="36">
        <v>0</v>
      </c>
      <c r="S4730" s="39">
        <f t="shared" si="160"/>
        <v>86</v>
      </c>
      <c r="T4730" s="34" t="s">
        <v>29</v>
      </c>
      <c r="U4730" s="12">
        <f>((alpha*(beta^speed))*(speed^ceta))</f>
        <v>2.46649528548506E-2</v>
      </c>
      <c r="V4730" s="8">
        <f t="shared" si="161"/>
        <v>86</v>
      </c>
      <c r="AB4730" s="41"/>
    </row>
    <row r="4731" spans="1:28">
      <c r="A4731" s="34" t="s">
        <v>19</v>
      </c>
      <c r="B4731" s="34" t="s">
        <v>69</v>
      </c>
      <c r="C4731" s="5" t="s">
        <v>137</v>
      </c>
      <c r="D4731" s="35" t="s">
        <v>88</v>
      </c>
      <c r="E4731" s="36" t="s">
        <v>17</v>
      </c>
      <c r="F4731" s="37">
        <v>0</v>
      </c>
      <c r="G4731" s="38">
        <v>0</v>
      </c>
      <c r="H4731" s="34">
        <v>0.98574914877523878</v>
      </c>
      <c r="I4731" s="35">
        <v>2428.8414319226972</v>
      </c>
      <c r="J4731" s="35">
        <v>1.0085387508493564</v>
      </c>
      <c r="K4731" s="35">
        <v>-0.75797833798257441</v>
      </c>
      <c r="L4731" s="35">
        <v>0</v>
      </c>
      <c r="M4731" s="35">
        <v>0</v>
      </c>
      <c r="N4731" s="35">
        <v>0</v>
      </c>
      <c r="O4731" s="35">
        <v>0</v>
      </c>
      <c r="P4731" s="36">
        <v>12</v>
      </c>
      <c r="Q4731" s="37">
        <v>86</v>
      </c>
      <c r="R4731" s="36">
        <v>0</v>
      </c>
      <c r="S4731" s="39">
        <f t="shared" si="160"/>
        <v>86</v>
      </c>
      <c r="T4731" s="34" t="s">
        <v>29</v>
      </c>
      <c r="U4731" s="12">
        <f>((alpha*(beta^speed))*(speed^ceta))</f>
        <v>172.44632870634933</v>
      </c>
      <c r="V4731" s="8">
        <f t="shared" si="161"/>
        <v>86</v>
      </c>
    </row>
    <row r="4732" spans="1:28">
      <c r="A4732" s="34" t="s">
        <v>19</v>
      </c>
      <c r="B4732" s="34" t="s">
        <v>69</v>
      </c>
      <c r="C4732" s="5" t="s">
        <v>137</v>
      </c>
      <c r="D4732" s="35" t="s">
        <v>88</v>
      </c>
      <c r="E4732" s="36" t="s">
        <v>15</v>
      </c>
      <c r="F4732" s="37">
        <v>50</v>
      </c>
      <c r="G4732" s="38">
        <v>0</v>
      </c>
      <c r="H4732" s="34">
        <v>0.99780817803093325</v>
      </c>
      <c r="I4732" s="35">
        <v>-0.66696898160928697</v>
      </c>
      <c r="J4732" s="35">
        <v>0.41805756227004415</v>
      </c>
      <c r="K4732" s="35">
        <v>0.38188865188861704</v>
      </c>
      <c r="L4732" s="35">
        <v>0</v>
      </c>
      <c r="M4732" s="35">
        <v>0</v>
      </c>
      <c r="N4732" s="35">
        <v>0</v>
      </c>
      <c r="O4732" s="35">
        <v>0</v>
      </c>
      <c r="P4732" s="36">
        <v>12</v>
      </c>
      <c r="Q4732" s="37">
        <v>86</v>
      </c>
      <c r="R4732" s="36">
        <v>6</v>
      </c>
      <c r="S4732" s="39">
        <f t="shared" si="160"/>
        <v>86</v>
      </c>
      <c r="T4732" s="34" t="s">
        <v>37</v>
      </c>
      <c r="U4732" s="12">
        <f>(1/(alpha+(beta*(speed^ceta))))</f>
        <v>0.61580379091420678</v>
      </c>
      <c r="V4732" s="8">
        <f t="shared" si="161"/>
        <v>86</v>
      </c>
    </row>
    <row r="4733" spans="1:28">
      <c r="A4733" s="34" t="s">
        <v>19</v>
      </c>
      <c r="B4733" s="34" t="s">
        <v>69</v>
      </c>
      <c r="C4733" s="5" t="s">
        <v>137</v>
      </c>
      <c r="D4733" s="35" t="s">
        <v>88</v>
      </c>
      <c r="E4733" s="36" t="s">
        <v>16</v>
      </c>
      <c r="F4733" s="37">
        <v>50</v>
      </c>
      <c r="G4733" s="38">
        <v>0</v>
      </c>
      <c r="H4733" s="34">
        <v>0.97819702015798438</v>
      </c>
      <c r="I4733" s="35">
        <v>3.8408292064390515</v>
      </c>
      <c r="J4733" s="35">
        <v>37.582651890372773</v>
      </c>
      <c r="K4733" s="35">
        <v>6.9906037139428043E-2</v>
      </c>
      <c r="L4733" s="35">
        <v>0.58808701804594199</v>
      </c>
      <c r="M4733" s="35">
        <v>3.4824534146563696E-2</v>
      </c>
      <c r="N4733" s="35">
        <v>0</v>
      </c>
      <c r="O4733" s="35">
        <v>0</v>
      </c>
      <c r="P4733" s="36">
        <v>12</v>
      </c>
      <c r="Q4733" s="37">
        <v>86</v>
      </c>
      <c r="R4733" s="36">
        <v>10</v>
      </c>
      <c r="S4733" s="39">
        <f t="shared" si="160"/>
        <v>86</v>
      </c>
      <c r="T4733" s="34" t="s">
        <v>44</v>
      </c>
      <c r="U4733" s="12">
        <f>(alpha+(beta/(1+EXP((((-1)*ceta)+(delta*LN(speed)))+(epsilon*speed)))))</f>
        <v>3.9871569649977756</v>
      </c>
      <c r="V4733" s="8">
        <f t="shared" si="161"/>
        <v>86</v>
      </c>
    </row>
    <row r="4734" spans="1:28">
      <c r="A4734" s="34" t="s">
        <v>19</v>
      </c>
      <c r="B4734" s="34" t="s">
        <v>69</v>
      </c>
      <c r="C4734" s="5" t="s">
        <v>137</v>
      </c>
      <c r="D4734" s="35" t="s">
        <v>88</v>
      </c>
      <c r="E4734" s="36" t="s">
        <v>14</v>
      </c>
      <c r="F4734" s="37">
        <v>50</v>
      </c>
      <c r="G4734" s="38">
        <v>0</v>
      </c>
      <c r="H4734" s="34">
        <v>0.99433971103976249</v>
      </c>
      <c r="I4734" s="35">
        <v>0.62652807861386273</v>
      </c>
      <c r="J4734" s="35">
        <v>-0.6451423722777021</v>
      </c>
      <c r="K4734" s="35">
        <v>28.562255190737229</v>
      </c>
      <c r="L4734" s="35">
        <v>-2.9150945291202248</v>
      </c>
      <c r="M4734" s="35">
        <v>0</v>
      </c>
      <c r="N4734" s="35">
        <v>0</v>
      </c>
      <c r="O4734" s="35">
        <v>0</v>
      </c>
      <c r="P4734" s="36">
        <v>12</v>
      </c>
      <c r="Q4734" s="37">
        <v>86</v>
      </c>
      <c r="R4734" s="36">
        <v>1</v>
      </c>
      <c r="S4734" s="39">
        <f t="shared" si="160"/>
        <v>86</v>
      </c>
      <c r="T4734" s="34" t="s">
        <v>30</v>
      </c>
      <c r="U4734" s="12">
        <f>((alpha*(speed^beta))+(ceta*(speed^delta)))</f>
        <v>3.545823989930625E-2</v>
      </c>
      <c r="V4734" s="8">
        <f t="shared" si="161"/>
        <v>86</v>
      </c>
      <c r="AB4734" s="41"/>
    </row>
    <row r="4735" spans="1:28">
      <c r="A4735" s="34" t="s">
        <v>19</v>
      </c>
      <c r="B4735" s="34" t="s">
        <v>69</v>
      </c>
      <c r="C4735" s="5" t="s">
        <v>137</v>
      </c>
      <c r="D4735" s="35" t="s">
        <v>88</v>
      </c>
      <c r="E4735" s="36" t="s">
        <v>18</v>
      </c>
      <c r="F4735" s="37">
        <v>50</v>
      </c>
      <c r="G4735" s="38">
        <v>0</v>
      </c>
      <c r="H4735" s="34">
        <v>0.98523259454918899</v>
      </c>
      <c r="I4735" s="35">
        <v>0.37288659598584045</v>
      </c>
      <c r="J4735" s="35">
        <v>1.0024992403013357</v>
      </c>
      <c r="K4735" s="35">
        <v>-0.62837585742150148</v>
      </c>
      <c r="L4735" s="35">
        <v>0</v>
      </c>
      <c r="M4735" s="35">
        <v>0</v>
      </c>
      <c r="N4735" s="35">
        <v>0</v>
      </c>
      <c r="O4735" s="35">
        <v>0</v>
      </c>
      <c r="P4735" s="36">
        <v>12</v>
      </c>
      <c r="Q4735" s="37">
        <v>86</v>
      </c>
      <c r="R4735" s="36">
        <v>0</v>
      </c>
      <c r="S4735" s="39">
        <f t="shared" si="160"/>
        <v>86</v>
      </c>
      <c r="T4735" s="34" t="s">
        <v>29</v>
      </c>
      <c r="U4735" s="12">
        <f>((alpha*(beta^speed))*(speed^ceta))</f>
        <v>2.8132811538926283E-2</v>
      </c>
      <c r="V4735" s="8">
        <f t="shared" si="161"/>
        <v>86</v>
      </c>
      <c r="AB4735" s="41"/>
    </row>
    <row r="4736" spans="1:28">
      <c r="A4736" s="34" t="s">
        <v>19</v>
      </c>
      <c r="B4736" s="34" t="s">
        <v>69</v>
      </c>
      <c r="C4736" s="5" t="s">
        <v>137</v>
      </c>
      <c r="D4736" s="35" t="s">
        <v>88</v>
      </c>
      <c r="E4736" s="36" t="s">
        <v>17</v>
      </c>
      <c r="F4736" s="37">
        <v>50</v>
      </c>
      <c r="G4736" s="38">
        <v>0</v>
      </c>
      <c r="H4736" s="34">
        <v>0.97328552408503111</v>
      </c>
      <c r="I4736" s="35">
        <v>2000.2925142725067</v>
      </c>
      <c r="J4736" s="35">
        <v>1.0041578485051483</v>
      </c>
      <c r="K4736" s="35">
        <v>-0.59673821159345164</v>
      </c>
      <c r="L4736" s="35">
        <v>0</v>
      </c>
      <c r="M4736" s="35">
        <v>0</v>
      </c>
      <c r="N4736" s="35">
        <v>0</v>
      </c>
      <c r="O4736" s="35">
        <v>0</v>
      </c>
      <c r="P4736" s="36">
        <v>12</v>
      </c>
      <c r="Q4736" s="37">
        <v>86</v>
      </c>
      <c r="R4736" s="36">
        <v>0</v>
      </c>
      <c r="S4736" s="39">
        <f t="shared" si="160"/>
        <v>86</v>
      </c>
      <c r="T4736" s="34" t="s">
        <v>29</v>
      </c>
      <c r="U4736" s="12">
        <f>((alpha*(beta^speed))*(speed^ceta))</f>
        <v>200.29737172829837</v>
      </c>
      <c r="V4736" s="8">
        <f t="shared" si="161"/>
        <v>86</v>
      </c>
    </row>
    <row r="4737" spans="1:28">
      <c r="A4737" s="34" t="s">
        <v>19</v>
      </c>
      <c r="B4737" s="34" t="s">
        <v>69</v>
      </c>
      <c r="C4737" s="5" t="s">
        <v>137</v>
      </c>
      <c r="D4737" s="35" t="s">
        <v>88</v>
      </c>
      <c r="E4737" s="36" t="s">
        <v>15</v>
      </c>
      <c r="F4737" s="37">
        <v>100</v>
      </c>
      <c r="G4737" s="38">
        <v>0</v>
      </c>
      <c r="H4737" s="34">
        <v>0.99739190906008324</v>
      </c>
      <c r="I4737" s="35">
        <v>28.894799332456131</v>
      </c>
      <c r="J4737" s="35">
        <v>-1.3009645620270549</v>
      </c>
      <c r="K4737" s="35">
        <v>3.7628241381854974</v>
      </c>
      <c r="L4737" s="35">
        <v>-0.42527931023386134</v>
      </c>
      <c r="M4737" s="35">
        <v>0</v>
      </c>
      <c r="N4737" s="35">
        <v>0</v>
      </c>
      <c r="O4737" s="35">
        <v>0</v>
      </c>
      <c r="P4737" s="36">
        <v>12</v>
      </c>
      <c r="Q4737" s="37">
        <v>86</v>
      </c>
      <c r="R4737" s="36">
        <v>1</v>
      </c>
      <c r="S4737" s="39">
        <f t="shared" si="160"/>
        <v>86</v>
      </c>
      <c r="T4737" s="34" t="s">
        <v>30</v>
      </c>
      <c r="U4737" s="12">
        <f>((alpha*(speed^beta))+(ceta*(speed^delta)))</f>
        <v>0.65391756368051879</v>
      </c>
      <c r="V4737" s="8">
        <f t="shared" si="161"/>
        <v>86</v>
      </c>
    </row>
    <row r="4738" spans="1:28">
      <c r="A4738" s="34" t="s">
        <v>19</v>
      </c>
      <c r="B4738" s="34" t="s">
        <v>69</v>
      </c>
      <c r="C4738" s="5" t="s">
        <v>137</v>
      </c>
      <c r="D4738" s="35" t="s">
        <v>88</v>
      </c>
      <c r="E4738" s="36" t="s">
        <v>16</v>
      </c>
      <c r="F4738" s="37">
        <v>100</v>
      </c>
      <c r="G4738" s="38">
        <v>0</v>
      </c>
      <c r="H4738" s="34">
        <v>0.97036734073219677</v>
      </c>
      <c r="I4738" s="35">
        <v>-3.219248206324706E-5</v>
      </c>
      <c r="J4738" s="35">
        <v>6.1103865272236569E-3</v>
      </c>
      <c r="K4738" s="35">
        <v>-0.40546996969038573</v>
      </c>
      <c r="L4738" s="35">
        <v>14.285931370095128</v>
      </c>
      <c r="M4738" s="35">
        <v>0</v>
      </c>
      <c r="N4738" s="35">
        <v>0</v>
      </c>
      <c r="O4738" s="35">
        <v>0</v>
      </c>
      <c r="P4738" s="36">
        <v>12</v>
      </c>
      <c r="Q4738" s="37">
        <v>86</v>
      </c>
      <c r="R4738" s="36">
        <v>14</v>
      </c>
      <c r="S4738" s="39">
        <f t="shared" ref="S4738:S4801" si="162">V4738</f>
        <v>86</v>
      </c>
      <c r="T4738" s="34" t="s">
        <v>51</v>
      </c>
      <c r="U4738" s="12">
        <f>(((alpha*(speed^3))+(beta*(speed^2))+(ceta*speed))+delta)</f>
        <v>4.1317113608474507</v>
      </c>
      <c r="V4738" s="8">
        <f t="shared" ref="V4738:V4801" si="163">IF($V$1&lt;P4738,P4738,IF($V$1&gt;Q4738,Q4738,$V$1))</f>
        <v>86</v>
      </c>
    </row>
    <row r="4739" spans="1:28">
      <c r="A4739" s="34" t="s">
        <v>19</v>
      </c>
      <c r="B4739" s="34" t="s">
        <v>69</v>
      </c>
      <c r="C4739" s="5" t="s">
        <v>137</v>
      </c>
      <c r="D4739" s="35" t="s">
        <v>88</v>
      </c>
      <c r="E4739" s="36" t="s">
        <v>14</v>
      </c>
      <c r="F4739" s="37">
        <v>100</v>
      </c>
      <c r="G4739" s="38">
        <v>0</v>
      </c>
      <c r="H4739" s="34">
        <v>0.99208241664753083</v>
      </c>
      <c r="I4739" s="35">
        <v>7.4154936717155298E-2</v>
      </c>
      <c r="J4739" s="35">
        <v>-0.33087725457475431</v>
      </c>
      <c r="K4739" s="35">
        <v>0.93152801564444243</v>
      </c>
      <c r="L4739" s="35">
        <v>-0.8313200365085901</v>
      </c>
      <c r="M4739" s="35">
        <v>0</v>
      </c>
      <c r="N4739" s="35">
        <v>0</v>
      </c>
      <c r="O4739" s="35">
        <v>0</v>
      </c>
      <c r="P4739" s="36">
        <v>12</v>
      </c>
      <c r="Q4739" s="37">
        <v>86</v>
      </c>
      <c r="R4739" s="36">
        <v>1</v>
      </c>
      <c r="S4739" s="39">
        <f t="shared" si="162"/>
        <v>86</v>
      </c>
      <c r="T4739" s="34" t="s">
        <v>30</v>
      </c>
      <c r="U4739" s="12">
        <f>((alpha*(speed^beta))+(ceta*(speed^delta)))</f>
        <v>3.994666654109362E-2</v>
      </c>
      <c r="V4739" s="8">
        <f t="shared" si="163"/>
        <v>86</v>
      </c>
    </row>
    <row r="4740" spans="1:28">
      <c r="A4740" s="34" t="s">
        <v>19</v>
      </c>
      <c r="B4740" s="34" t="s">
        <v>69</v>
      </c>
      <c r="C4740" s="5" t="s">
        <v>137</v>
      </c>
      <c r="D4740" s="35" t="s">
        <v>88</v>
      </c>
      <c r="E4740" s="36" t="s">
        <v>18</v>
      </c>
      <c r="F4740" s="37">
        <v>100</v>
      </c>
      <c r="G4740" s="38">
        <v>0</v>
      </c>
      <c r="H4740" s="34">
        <v>0.98661686791325098</v>
      </c>
      <c r="I4740" s="35">
        <v>5.4607809147667963</v>
      </c>
      <c r="J4740" s="35">
        <v>0.50218242435496352</v>
      </c>
      <c r="K4740" s="35">
        <v>-2.2572882131946725E-3</v>
      </c>
      <c r="L4740" s="35">
        <v>0</v>
      </c>
      <c r="M4740" s="35">
        <v>0</v>
      </c>
      <c r="N4740" s="35">
        <v>0</v>
      </c>
      <c r="O4740" s="35">
        <v>0</v>
      </c>
      <c r="P4740" s="36">
        <v>12</v>
      </c>
      <c r="Q4740" s="37">
        <v>86</v>
      </c>
      <c r="R4740" s="36">
        <v>5</v>
      </c>
      <c r="S4740" s="39">
        <f t="shared" si="162"/>
        <v>86</v>
      </c>
      <c r="T4740" s="34" t="s">
        <v>36</v>
      </c>
      <c r="U4740" s="12">
        <f>(1/(((ceta*(speed^2))+(beta*speed))+alpha))</f>
        <v>3.1295411809247768E-2</v>
      </c>
      <c r="V4740" s="8">
        <f t="shared" si="163"/>
        <v>86</v>
      </c>
      <c r="AB4740" s="41"/>
    </row>
    <row r="4741" spans="1:28">
      <c r="A4741" s="34" t="s">
        <v>19</v>
      </c>
      <c r="B4741" s="34" t="s">
        <v>69</v>
      </c>
      <c r="C4741" s="5" t="s">
        <v>137</v>
      </c>
      <c r="D4741" s="35" t="s">
        <v>88</v>
      </c>
      <c r="E4741" s="36" t="s">
        <v>17</v>
      </c>
      <c r="F4741" s="37">
        <v>100</v>
      </c>
      <c r="G4741" s="38">
        <v>0</v>
      </c>
      <c r="H4741" s="34">
        <v>0.96026548392917133</v>
      </c>
      <c r="I4741" s="35">
        <v>1771.4166485178264</v>
      </c>
      <c r="J4741" s="35">
        <v>1.0006943110751616</v>
      </c>
      <c r="K4741" s="35">
        <v>-0.47554343452649889</v>
      </c>
      <c r="L4741" s="35">
        <v>0</v>
      </c>
      <c r="M4741" s="35">
        <v>0</v>
      </c>
      <c r="N4741" s="35">
        <v>0</v>
      </c>
      <c r="O4741" s="35">
        <v>0</v>
      </c>
      <c r="P4741" s="36">
        <v>12</v>
      </c>
      <c r="Q4741" s="37">
        <v>86</v>
      </c>
      <c r="R4741" s="36">
        <v>0</v>
      </c>
      <c r="S4741" s="39">
        <f t="shared" si="162"/>
        <v>86</v>
      </c>
      <c r="T4741" s="34" t="s">
        <v>29</v>
      </c>
      <c r="U4741" s="12">
        <f>((alpha*(beta^speed))*(speed^ceta))</f>
        <v>226.10269373911794</v>
      </c>
      <c r="V4741" s="8">
        <f t="shared" si="163"/>
        <v>86</v>
      </c>
    </row>
    <row r="4742" spans="1:28">
      <c r="A4742" s="34" t="s">
        <v>19</v>
      </c>
      <c r="B4742" s="34" t="s">
        <v>69</v>
      </c>
      <c r="C4742" s="5" t="s">
        <v>137</v>
      </c>
      <c r="D4742" s="35" t="s">
        <v>88</v>
      </c>
      <c r="E4742" s="36" t="s">
        <v>15</v>
      </c>
      <c r="F4742" s="37">
        <v>0</v>
      </c>
      <c r="G4742" s="38">
        <v>-0.06</v>
      </c>
      <c r="H4742" s="34">
        <v>0.99120744616231982</v>
      </c>
      <c r="I4742" s="35">
        <v>-4.6929129336212162E-2</v>
      </c>
      <c r="J4742" s="35">
        <v>23.015474874444784</v>
      </c>
      <c r="K4742" s="35">
        <v>0.11226191166461334</v>
      </c>
      <c r="L4742" s="35">
        <v>1.05956628816095</v>
      </c>
      <c r="M4742" s="35">
        <v>2.0289567072162982E-2</v>
      </c>
      <c r="N4742" s="35">
        <v>0</v>
      </c>
      <c r="O4742" s="35">
        <v>0</v>
      </c>
      <c r="P4742" s="36">
        <v>12</v>
      </c>
      <c r="Q4742" s="37">
        <v>81</v>
      </c>
      <c r="R4742" s="36">
        <v>10</v>
      </c>
      <c r="S4742" s="39">
        <f t="shared" si="162"/>
        <v>81</v>
      </c>
      <c r="T4742" s="34" t="s">
        <v>44</v>
      </c>
      <c r="U4742" s="12">
        <f>(alpha+(beta/(1+EXP((((-1)*ceta)+(delta*LN(speed)))+(epsilon*speed)))))</f>
        <v>2.7426675432579845E-4</v>
      </c>
      <c r="V4742" s="8">
        <f t="shared" si="163"/>
        <v>81</v>
      </c>
    </row>
    <row r="4743" spans="1:28">
      <c r="A4743" s="34" t="s">
        <v>19</v>
      </c>
      <c r="B4743" s="34" t="s">
        <v>69</v>
      </c>
      <c r="C4743" s="5" t="s">
        <v>137</v>
      </c>
      <c r="D4743" s="35" t="s">
        <v>88</v>
      </c>
      <c r="E4743" s="36" t="s">
        <v>16</v>
      </c>
      <c r="F4743" s="37">
        <v>0</v>
      </c>
      <c r="G4743" s="38">
        <v>-0.06</v>
      </c>
      <c r="H4743" s="34">
        <v>0.98663710560140905</v>
      </c>
      <c r="I4743" s="35">
        <v>22.31103534758056</v>
      </c>
      <c r="J4743" s="35">
        <v>0.95471799158585902</v>
      </c>
      <c r="K4743" s="35">
        <v>-0.52807760008811777</v>
      </c>
      <c r="L4743" s="35">
        <v>0</v>
      </c>
      <c r="M4743" s="35">
        <v>0</v>
      </c>
      <c r="N4743" s="35">
        <v>0</v>
      </c>
      <c r="O4743" s="35">
        <v>0</v>
      </c>
      <c r="P4743" s="36">
        <v>12</v>
      </c>
      <c r="Q4743" s="37">
        <v>86</v>
      </c>
      <c r="R4743" s="36">
        <v>0</v>
      </c>
      <c r="S4743" s="39">
        <f t="shared" si="162"/>
        <v>86</v>
      </c>
      <c r="T4743" s="34" t="s">
        <v>29</v>
      </c>
      <c r="U4743" s="12">
        <f>((alpha*(beta^speed))*(speed^ceta))</f>
        <v>3.9465137211313492E-2</v>
      </c>
      <c r="V4743" s="8">
        <f t="shared" si="163"/>
        <v>86</v>
      </c>
    </row>
    <row r="4744" spans="1:28">
      <c r="A4744" s="34" t="s">
        <v>19</v>
      </c>
      <c r="B4744" s="34" t="s">
        <v>69</v>
      </c>
      <c r="C4744" s="5" t="s">
        <v>137</v>
      </c>
      <c r="D4744" s="35" t="s">
        <v>88</v>
      </c>
      <c r="E4744" s="36" t="s">
        <v>14</v>
      </c>
      <c r="F4744" s="37">
        <v>0</v>
      </c>
      <c r="G4744" s="38">
        <v>-0.06</v>
      </c>
      <c r="H4744" s="34">
        <v>0.99326800462720666</v>
      </c>
      <c r="I4744" s="35">
        <v>1.195734404525465</v>
      </c>
      <c r="J4744" s="35">
        <v>0.98324814909894609</v>
      </c>
      <c r="K4744" s="35">
        <v>-0.93439371509810287</v>
      </c>
      <c r="L4744" s="35">
        <v>0</v>
      </c>
      <c r="M4744" s="35">
        <v>0</v>
      </c>
      <c r="N4744" s="35">
        <v>0</v>
      </c>
      <c r="O4744" s="35">
        <v>0</v>
      </c>
      <c r="P4744" s="36">
        <v>12</v>
      </c>
      <c r="Q4744" s="37">
        <v>86</v>
      </c>
      <c r="R4744" s="36">
        <v>0</v>
      </c>
      <c r="S4744" s="39">
        <f t="shared" si="162"/>
        <v>86</v>
      </c>
      <c r="T4744" s="34" t="s">
        <v>29</v>
      </c>
      <c r="U4744" s="12">
        <f>((alpha*(beta^speed))*(speed^ceta))</f>
        <v>4.355934693489257E-3</v>
      </c>
      <c r="V4744" s="8">
        <f t="shared" si="163"/>
        <v>86</v>
      </c>
      <c r="AB4744" s="41"/>
    </row>
    <row r="4745" spans="1:28">
      <c r="A4745" s="34" t="s">
        <v>19</v>
      </c>
      <c r="B4745" s="34" t="s">
        <v>69</v>
      </c>
      <c r="C4745" s="5" t="s">
        <v>137</v>
      </c>
      <c r="D4745" s="35" t="s">
        <v>88</v>
      </c>
      <c r="E4745" s="36" t="s">
        <v>18</v>
      </c>
      <c r="F4745" s="37">
        <v>0</v>
      </c>
      <c r="G4745" s="38">
        <v>-0.06</v>
      </c>
      <c r="H4745" s="34">
        <v>0.99133550187640163</v>
      </c>
      <c r="I4745" s="35">
        <v>1.0700611154240909</v>
      </c>
      <c r="J4745" s="35">
        <v>-8.0218839397501416</v>
      </c>
      <c r="K4745" s="35">
        <v>-1.4472145172221251</v>
      </c>
      <c r="L4745" s="35">
        <v>0</v>
      </c>
      <c r="M4745" s="35">
        <v>0</v>
      </c>
      <c r="N4745" s="35">
        <v>0</v>
      </c>
      <c r="O4745" s="35">
        <v>0</v>
      </c>
      <c r="P4745" s="36">
        <v>12</v>
      </c>
      <c r="Q4745" s="37">
        <v>86</v>
      </c>
      <c r="R4745" s="36">
        <v>13</v>
      </c>
      <c r="S4745" s="39">
        <f t="shared" si="162"/>
        <v>86</v>
      </c>
      <c r="T4745" s="34" t="s">
        <v>50</v>
      </c>
      <c r="U4745" s="12">
        <f>EXP((alpha+(beta/speed))+(ceta*LN(speed)))</f>
        <v>4.2128635822879547E-3</v>
      </c>
      <c r="V4745" s="8">
        <f t="shared" si="163"/>
        <v>86</v>
      </c>
      <c r="AB4745" s="41"/>
    </row>
    <row r="4746" spans="1:28">
      <c r="A4746" s="34" t="s">
        <v>19</v>
      </c>
      <c r="B4746" s="34" t="s">
        <v>69</v>
      </c>
      <c r="C4746" s="5" t="s">
        <v>137</v>
      </c>
      <c r="D4746" s="35" t="s">
        <v>88</v>
      </c>
      <c r="E4746" s="36" t="s">
        <v>17</v>
      </c>
      <c r="F4746" s="37">
        <v>0</v>
      </c>
      <c r="G4746" s="38">
        <v>-0.06</v>
      </c>
      <c r="H4746" s="34">
        <v>0.97907741308261198</v>
      </c>
      <c r="I4746" s="35">
        <v>13.632938379723058</v>
      </c>
      <c r="J4746" s="35">
        <v>-23.070649720266104</v>
      </c>
      <c r="K4746" s="35">
        <v>-2.6720555934194024</v>
      </c>
      <c r="L4746" s="35">
        <v>0</v>
      </c>
      <c r="M4746" s="35">
        <v>0</v>
      </c>
      <c r="N4746" s="35">
        <v>0</v>
      </c>
      <c r="O4746" s="35">
        <v>0</v>
      </c>
      <c r="P4746" s="36">
        <v>12</v>
      </c>
      <c r="Q4746" s="37">
        <v>86</v>
      </c>
      <c r="R4746" s="36">
        <v>13</v>
      </c>
      <c r="S4746" s="39">
        <f t="shared" si="162"/>
        <v>86</v>
      </c>
      <c r="T4746" s="34" t="s">
        <v>50</v>
      </c>
      <c r="U4746" s="12">
        <f>EXP((alpha+(beta/speed))+(ceta*LN(speed)))</f>
        <v>4.3163554609752746</v>
      </c>
      <c r="V4746" s="8">
        <f t="shared" si="163"/>
        <v>86</v>
      </c>
    </row>
    <row r="4747" spans="1:28">
      <c r="A4747" s="34" t="s">
        <v>19</v>
      </c>
      <c r="B4747" s="34" t="s">
        <v>69</v>
      </c>
      <c r="C4747" s="5" t="s">
        <v>137</v>
      </c>
      <c r="D4747" s="35" t="s">
        <v>88</v>
      </c>
      <c r="E4747" s="36" t="s">
        <v>15</v>
      </c>
      <c r="F4747" s="37">
        <v>50</v>
      </c>
      <c r="G4747" s="38">
        <v>-0.06</v>
      </c>
      <c r="H4747" s="34">
        <v>0.98941910729171056</v>
      </c>
      <c r="I4747" s="35">
        <v>-3.0498904845683697E-2</v>
      </c>
      <c r="J4747" s="35">
        <v>15.443907535137463</v>
      </c>
      <c r="K4747" s="35">
        <v>0.4443790028343837</v>
      </c>
      <c r="L4747" s="35">
        <v>1.0383551280941907</v>
      </c>
      <c r="M4747" s="35">
        <v>2.5759291667548017E-2</v>
      </c>
      <c r="N4747" s="35">
        <v>0</v>
      </c>
      <c r="O4747" s="35">
        <v>0</v>
      </c>
      <c r="P4747" s="36">
        <v>12</v>
      </c>
      <c r="Q4747" s="37">
        <v>81</v>
      </c>
      <c r="R4747" s="36">
        <v>10</v>
      </c>
      <c r="S4747" s="39">
        <f t="shared" si="162"/>
        <v>81</v>
      </c>
      <c r="T4747" s="34" t="s">
        <v>44</v>
      </c>
      <c r="U4747" s="12">
        <f>(alpha+(beta/(1+EXP((((-1)*ceta)+(delta*LN(speed)))+(epsilon*speed)))))</f>
        <v>6.2046366713899501E-4</v>
      </c>
      <c r="V4747" s="8">
        <f t="shared" si="163"/>
        <v>81</v>
      </c>
    </row>
    <row r="4748" spans="1:28">
      <c r="A4748" s="34" t="s">
        <v>19</v>
      </c>
      <c r="B4748" s="34" t="s">
        <v>69</v>
      </c>
      <c r="C4748" s="5" t="s">
        <v>137</v>
      </c>
      <c r="D4748" s="35" t="s">
        <v>88</v>
      </c>
      <c r="E4748" s="36" t="s">
        <v>16</v>
      </c>
      <c r="F4748" s="37">
        <v>50</v>
      </c>
      <c r="G4748" s="38">
        <v>-0.06</v>
      </c>
      <c r="H4748" s="34">
        <v>0.98055641935793014</v>
      </c>
      <c r="I4748" s="35">
        <v>16.764062569796149</v>
      </c>
      <c r="J4748" s="35">
        <v>0.95080097363329397</v>
      </c>
      <c r="K4748" s="35">
        <v>-0.42006675224375001</v>
      </c>
      <c r="L4748" s="35">
        <v>0</v>
      </c>
      <c r="M4748" s="35">
        <v>0</v>
      </c>
      <c r="N4748" s="35">
        <v>0</v>
      </c>
      <c r="O4748" s="35">
        <v>0</v>
      </c>
      <c r="P4748" s="36">
        <v>12</v>
      </c>
      <c r="Q4748" s="37">
        <v>86</v>
      </c>
      <c r="R4748" s="36">
        <v>0</v>
      </c>
      <c r="S4748" s="39">
        <f t="shared" si="162"/>
        <v>86</v>
      </c>
      <c r="T4748" s="34" t="s">
        <v>29</v>
      </c>
      <c r="U4748" s="12">
        <f>((alpha*(beta^speed))*(speed^ceta))</f>
        <v>3.3687433137847889E-2</v>
      </c>
      <c r="V4748" s="8">
        <f t="shared" si="163"/>
        <v>86</v>
      </c>
    </row>
    <row r="4749" spans="1:28">
      <c r="A4749" s="34" t="s">
        <v>19</v>
      </c>
      <c r="B4749" s="34" t="s">
        <v>69</v>
      </c>
      <c r="C4749" s="5" t="s">
        <v>137</v>
      </c>
      <c r="D4749" s="35" t="s">
        <v>88</v>
      </c>
      <c r="E4749" s="36" t="s">
        <v>14</v>
      </c>
      <c r="F4749" s="37">
        <v>50</v>
      </c>
      <c r="G4749" s="38">
        <v>-0.06</v>
      </c>
      <c r="H4749" s="34">
        <v>0.9927613601932519</v>
      </c>
      <c r="I4749" s="35">
        <v>1.3242697606792686</v>
      </c>
      <c r="J4749" s="35">
        <v>0.98661635397006142</v>
      </c>
      <c r="K4749" s="35">
        <v>-1.0198629137527502</v>
      </c>
      <c r="L4749" s="35">
        <v>0</v>
      </c>
      <c r="M4749" s="35">
        <v>0</v>
      </c>
      <c r="N4749" s="35">
        <v>0</v>
      </c>
      <c r="O4749" s="35">
        <v>0</v>
      </c>
      <c r="P4749" s="36">
        <v>12</v>
      </c>
      <c r="Q4749" s="37">
        <v>86</v>
      </c>
      <c r="R4749" s="36">
        <v>0</v>
      </c>
      <c r="S4749" s="39">
        <f t="shared" si="162"/>
        <v>86</v>
      </c>
      <c r="T4749" s="34" t="s">
        <v>29</v>
      </c>
      <c r="U4749" s="12">
        <f>((alpha*(beta^speed))*(speed^ceta))</f>
        <v>4.423926394265954E-3</v>
      </c>
      <c r="V4749" s="8">
        <f t="shared" si="163"/>
        <v>86</v>
      </c>
      <c r="AB4749" s="41"/>
    </row>
    <row r="4750" spans="1:28">
      <c r="A4750" s="34" t="s">
        <v>19</v>
      </c>
      <c r="B4750" s="34" t="s">
        <v>69</v>
      </c>
      <c r="C4750" s="5" t="s">
        <v>137</v>
      </c>
      <c r="D4750" s="35" t="s">
        <v>88</v>
      </c>
      <c r="E4750" s="36" t="s">
        <v>18</v>
      </c>
      <c r="F4750" s="37">
        <v>50</v>
      </c>
      <c r="G4750" s="38">
        <v>-0.06</v>
      </c>
      <c r="H4750" s="34">
        <v>0.98920617908736008</v>
      </c>
      <c r="I4750" s="35">
        <v>1.0650394367788052</v>
      </c>
      <c r="J4750" s="35">
        <v>-8.3398241509176749</v>
      </c>
      <c r="K4750" s="35">
        <v>-1.4452526085734758</v>
      </c>
      <c r="L4750" s="35">
        <v>0</v>
      </c>
      <c r="M4750" s="35">
        <v>0</v>
      </c>
      <c r="N4750" s="35">
        <v>0</v>
      </c>
      <c r="O4750" s="35">
        <v>0</v>
      </c>
      <c r="P4750" s="36">
        <v>12</v>
      </c>
      <c r="Q4750" s="37">
        <v>86</v>
      </c>
      <c r="R4750" s="36">
        <v>13</v>
      </c>
      <c r="S4750" s="39">
        <f t="shared" si="162"/>
        <v>86</v>
      </c>
      <c r="T4750" s="34" t="s">
        <v>50</v>
      </c>
      <c r="U4750" s="12">
        <f>EXP((alpha+(beta/speed))+(ceta*LN(speed)))</f>
        <v>4.2129493766104951E-3</v>
      </c>
      <c r="V4750" s="8">
        <f t="shared" si="163"/>
        <v>86</v>
      </c>
      <c r="AB4750" s="41"/>
    </row>
    <row r="4751" spans="1:28">
      <c r="A4751" s="34" t="s">
        <v>19</v>
      </c>
      <c r="B4751" s="34" t="s">
        <v>69</v>
      </c>
      <c r="C4751" s="5" t="s">
        <v>137</v>
      </c>
      <c r="D4751" s="35" t="s">
        <v>88</v>
      </c>
      <c r="E4751" s="36" t="s">
        <v>17</v>
      </c>
      <c r="F4751" s="37">
        <v>50</v>
      </c>
      <c r="G4751" s="38">
        <v>-0.06</v>
      </c>
      <c r="H4751" s="34">
        <v>0.97042601505656279</v>
      </c>
      <c r="I4751" s="35">
        <v>-13.246781303513899</v>
      </c>
      <c r="J4751" s="35">
        <v>302.84094229400694</v>
      </c>
      <c r="K4751" s="35">
        <v>4.58658270288801</v>
      </c>
      <c r="L4751" s="35">
        <v>1.8156664050767191</v>
      </c>
      <c r="M4751" s="35">
        <v>-4.5547955737072826E-3</v>
      </c>
      <c r="N4751" s="35">
        <v>0</v>
      </c>
      <c r="O4751" s="35">
        <v>0</v>
      </c>
      <c r="P4751" s="36">
        <v>12</v>
      </c>
      <c r="Q4751" s="37">
        <v>84</v>
      </c>
      <c r="R4751" s="36">
        <v>10</v>
      </c>
      <c r="S4751" s="39">
        <f t="shared" si="162"/>
        <v>84</v>
      </c>
      <c r="T4751" s="34" t="s">
        <v>44</v>
      </c>
      <c r="U4751" s="12">
        <f>(alpha+(beta/(1+EXP((((-1)*ceta)+(delta*LN(speed)))+(epsilon*speed)))))</f>
        <v>0.11481025316227544</v>
      </c>
      <c r="V4751" s="8">
        <f t="shared" si="163"/>
        <v>84</v>
      </c>
    </row>
    <row r="4752" spans="1:28">
      <c r="A4752" s="34" t="s">
        <v>19</v>
      </c>
      <c r="B4752" s="34" t="s">
        <v>69</v>
      </c>
      <c r="C4752" s="5" t="s">
        <v>137</v>
      </c>
      <c r="D4752" s="35" t="s">
        <v>88</v>
      </c>
      <c r="E4752" s="36" t="s">
        <v>15</v>
      </c>
      <c r="F4752" s="37">
        <v>100</v>
      </c>
      <c r="G4752" s="38">
        <v>-0.06</v>
      </c>
      <c r="H4752" s="34">
        <v>0.98734233012689043</v>
      </c>
      <c r="I4752" s="35">
        <v>0.80385578264000856</v>
      </c>
      <c r="J4752" s="35">
        <v>1.4653672464669467E-2</v>
      </c>
      <c r="K4752" s="35">
        <v>0.16305055872514021</v>
      </c>
      <c r="L4752" s="35">
        <v>0</v>
      </c>
      <c r="M4752" s="35">
        <v>0</v>
      </c>
      <c r="N4752" s="35">
        <v>0</v>
      </c>
      <c r="O4752" s="35">
        <v>0</v>
      </c>
      <c r="P4752" s="36">
        <v>12</v>
      </c>
      <c r="Q4752" s="37">
        <v>86</v>
      </c>
      <c r="R4752" s="36">
        <v>2</v>
      </c>
      <c r="S4752" s="39">
        <f t="shared" si="162"/>
        <v>86</v>
      </c>
      <c r="T4752" s="34" t="s">
        <v>31</v>
      </c>
      <c r="U4752" s="12">
        <f>((alpha+(beta*speed))^((-1)/ceta))</f>
        <v>1.1742807830010334E-2</v>
      </c>
      <c r="V4752" s="8">
        <f t="shared" si="163"/>
        <v>86</v>
      </c>
    </row>
    <row r="4753" spans="1:28">
      <c r="A4753" s="34" t="s">
        <v>19</v>
      </c>
      <c r="B4753" s="34" t="s">
        <v>69</v>
      </c>
      <c r="C4753" s="5" t="s">
        <v>137</v>
      </c>
      <c r="D4753" s="35" t="s">
        <v>88</v>
      </c>
      <c r="E4753" s="36" t="s">
        <v>16</v>
      </c>
      <c r="F4753" s="37">
        <v>100</v>
      </c>
      <c r="G4753" s="38">
        <v>-0.06</v>
      </c>
      <c r="H4753" s="34">
        <v>0.97411460032899877</v>
      </c>
      <c r="I4753" s="35">
        <v>-0.21412537667045489</v>
      </c>
      <c r="J4753" s="35">
        <v>5.1251354757592784</v>
      </c>
      <c r="K4753" s="35">
        <v>6.1497864299826315</v>
      </c>
      <c r="L4753" s="35">
        <v>2.2877137903237466</v>
      </c>
      <c r="M4753" s="35">
        <v>-1.0810753979448124E-2</v>
      </c>
      <c r="N4753" s="35">
        <v>0</v>
      </c>
      <c r="O4753" s="35">
        <v>0</v>
      </c>
      <c r="P4753" s="36">
        <v>12</v>
      </c>
      <c r="Q4753" s="37">
        <v>86</v>
      </c>
      <c r="R4753" s="36">
        <v>10</v>
      </c>
      <c r="S4753" s="39">
        <f t="shared" si="162"/>
        <v>86</v>
      </c>
      <c r="T4753" s="34" t="s">
        <v>44</v>
      </c>
      <c r="U4753" s="12">
        <f>(alpha+(beta/(1+EXP((((-1)*ceta)+(delta*LN(speed)))+(epsilon*speed)))))</f>
        <v>4.5414603918089436E-3</v>
      </c>
      <c r="V4753" s="8">
        <f t="shared" si="163"/>
        <v>86</v>
      </c>
    </row>
    <row r="4754" spans="1:28">
      <c r="A4754" s="34" t="s">
        <v>19</v>
      </c>
      <c r="B4754" s="34" t="s">
        <v>69</v>
      </c>
      <c r="C4754" s="5" t="s">
        <v>137</v>
      </c>
      <c r="D4754" s="35" t="s">
        <v>88</v>
      </c>
      <c r="E4754" s="36" t="s">
        <v>14</v>
      </c>
      <c r="F4754" s="37">
        <v>100</v>
      </c>
      <c r="G4754" s="38">
        <v>-0.06</v>
      </c>
      <c r="H4754" s="34">
        <v>0.99188173642927957</v>
      </c>
      <c r="I4754" s="35">
        <v>2.5767836518246536</v>
      </c>
      <c r="J4754" s="35">
        <v>-8.6641072052925274</v>
      </c>
      <c r="K4754" s="35">
        <v>-1.7457707102601554</v>
      </c>
      <c r="L4754" s="35">
        <v>0</v>
      </c>
      <c r="M4754" s="35">
        <v>0</v>
      </c>
      <c r="N4754" s="35">
        <v>0</v>
      </c>
      <c r="O4754" s="35">
        <v>0</v>
      </c>
      <c r="P4754" s="36">
        <v>12</v>
      </c>
      <c r="Q4754" s="37">
        <v>86</v>
      </c>
      <c r="R4754" s="36">
        <v>13</v>
      </c>
      <c r="S4754" s="39">
        <f t="shared" si="162"/>
        <v>86</v>
      </c>
      <c r="T4754" s="34" t="s">
        <v>50</v>
      </c>
      <c r="U4754" s="12">
        <f>EXP((alpha+(beta/speed))+(ceta*LN(speed)))</f>
        <v>4.9904418605980442E-3</v>
      </c>
      <c r="V4754" s="8">
        <f t="shared" si="163"/>
        <v>86</v>
      </c>
      <c r="AB4754" s="41"/>
    </row>
    <row r="4755" spans="1:28">
      <c r="A4755" s="34" t="s">
        <v>19</v>
      </c>
      <c r="B4755" s="34" t="s">
        <v>69</v>
      </c>
      <c r="C4755" s="5" t="s">
        <v>137</v>
      </c>
      <c r="D4755" s="35" t="s">
        <v>88</v>
      </c>
      <c r="E4755" s="36" t="s">
        <v>18</v>
      </c>
      <c r="F4755" s="37">
        <v>100</v>
      </c>
      <c r="G4755" s="38">
        <v>-0.06</v>
      </c>
      <c r="H4755" s="34">
        <v>0.98623957128408934</v>
      </c>
      <c r="I4755" s="35">
        <v>1.3073542355998222</v>
      </c>
      <c r="J4755" s="35">
        <v>-9.9771237631479828</v>
      </c>
      <c r="K4755" s="35">
        <v>-1.4976943881646021</v>
      </c>
      <c r="L4755" s="35">
        <v>0</v>
      </c>
      <c r="M4755" s="35">
        <v>0</v>
      </c>
      <c r="N4755" s="35">
        <v>0</v>
      </c>
      <c r="O4755" s="35">
        <v>0</v>
      </c>
      <c r="P4755" s="36">
        <v>12</v>
      </c>
      <c r="Q4755" s="37">
        <v>86</v>
      </c>
      <c r="R4755" s="36">
        <v>13</v>
      </c>
      <c r="S4755" s="39">
        <f t="shared" si="162"/>
        <v>86</v>
      </c>
      <c r="T4755" s="34" t="s">
        <v>50</v>
      </c>
      <c r="U4755" s="12">
        <f>EXP((alpha+(beta/speed))+(ceta*LN(speed)))</f>
        <v>4.1697058720128449E-3</v>
      </c>
      <c r="V4755" s="8">
        <f t="shared" si="163"/>
        <v>86</v>
      </c>
    </row>
    <row r="4756" spans="1:28">
      <c r="A4756" s="34" t="s">
        <v>19</v>
      </c>
      <c r="B4756" s="34" t="s">
        <v>69</v>
      </c>
      <c r="C4756" s="5" t="s">
        <v>137</v>
      </c>
      <c r="D4756" s="35" t="s">
        <v>88</v>
      </c>
      <c r="E4756" s="36" t="s">
        <v>17</v>
      </c>
      <c r="F4756" s="37">
        <v>100</v>
      </c>
      <c r="G4756" s="38">
        <v>-0.06</v>
      </c>
      <c r="H4756" s="34">
        <v>0.95915526709554688</v>
      </c>
      <c r="I4756" s="35">
        <v>14.377481981148334</v>
      </c>
      <c r="J4756" s="35">
        <v>-28.332473812603986</v>
      </c>
      <c r="K4756" s="35">
        <v>-2.8505895246324537</v>
      </c>
      <c r="L4756" s="35">
        <v>0</v>
      </c>
      <c r="M4756" s="35">
        <v>0</v>
      </c>
      <c r="N4756" s="35">
        <v>0</v>
      </c>
      <c r="O4756" s="35">
        <v>0</v>
      </c>
      <c r="P4756" s="36">
        <v>12</v>
      </c>
      <c r="Q4756" s="37">
        <v>86</v>
      </c>
      <c r="R4756" s="36">
        <v>13</v>
      </c>
      <c r="S4756" s="39">
        <f t="shared" si="162"/>
        <v>86</v>
      </c>
      <c r="T4756" s="34" t="s">
        <v>50</v>
      </c>
      <c r="U4756" s="12">
        <f>EXP((alpha+(beta/speed))+(ceta*LN(speed)))</f>
        <v>3.8594275503444697</v>
      </c>
      <c r="V4756" s="8">
        <f t="shared" si="163"/>
        <v>86</v>
      </c>
    </row>
    <row r="4757" spans="1:28">
      <c r="A4757" s="34" t="s">
        <v>19</v>
      </c>
      <c r="B4757" s="34" t="s">
        <v>69</v>
      </c>
      <c r="C4757" s="5" t="s">
        <v>137</v>
      </c>
      <c r="D4757" s="35" t="s">
        <v>88</v>
      </c>
      <c r="E4757" s="36" t="s">
        <v>15</v>
      </c>
      <c r="F4757" s="37">
        <v>0</v>
      </c>
      <c r="G4757" s="38">
        <v>-0.04</v>
      </c>
      <c r="H4757" s="34">
        <v>0.992813844145498</v>
      </c>
      <c r="I4757" s="35">
        <v>17.333144940240896</v>
      </c>
      <c r="J4757" s="35">
        <v>0.97424789040751669</v>
      </c>
      <c r="K4757" s="35">
        <v>-0.83211919620772468</v>
      </c>
      <c r="L4757" s="35">
        <v>0</v>
      </c>
      <c r="M4757" s="35">
        <v>0</v>
      </c>
      <c r="N4757" s="35">
        <v>0</v>
      </c>
      <c r="O4757" s="35">
        <v>0</v>
      </c>
      <c r="P4757" s="36">
        <v>12</v>
      </c>
      <c r="Q4757" s="37">
        <v>86</v>
      </c>
      <c r="R4757" s="36">
        <v>0</v>
      </c>
      <c r="S4757" s="39">
        <f t="shared" si="162"/>
        <v>86</v>
      </c>
      <c r="T4757" s="34" t="s">
        <v>29</v>
      </c>
      <c r="U4757" s="12">
        <f>((alpha*(beta^speed))*(speed^ceta))</f>
        <v>4.5156351172696223E-2</v>
      </c>
      <c r="V4757" s="8">
        <f t="shared" si="163"/>
        <v>86</v>
      </c>
    </row>
    <row r="4758" spans="1:28">
      <c r="A4758" s="34" t="s">
        <v>19</v>
      </c>
      <c r="B4758" s="34" t="s">
        <v>69</v>
      </c>
      <c r="C4758" s="5" t="s">
        <v>137</v>
      </c>
      <c r="D4758" s="35" t="s">
        <v>88</v>
      </c>
      <c r="E4758" s="36" t="s">
        <v>16</v>
      </c>
      <c r="F4758" s="37">
        <v>0</v>
      </c>
      <c r="G4758" s="38">
        <v>-0.04</v>
      </c>
      <c r="H4758" s="34">
        <v>0.98402818672234293</v>
      </c>
      <c r="I4758" s="35">
        <v>-0.66283992479894382</v>
      </c>
      <c r="J4758" s="35">
        <v>28.098016841251109</v>
      </c>
      <c r="K4758" s="35">
        <v>1.1920086352823764</v>
      </c>
      <c r="L4758" s="35">
        <v>1.077478427239323</v>
      </c>
      <c r="M4758" s="35">
        <v>7.1779260087155594E-5</v>
      </c>
      <c r="N4758" s="35">
        <v>0</v>
      </c>
      <c r="O4758" s="35">
        <v>0</v>
      </c>
      <c r="P4758" s="36">
        <v>12</v>
      </c>
      <c r="Q4758" s="37">
        <v>86</v>
      </c>
      <c r="R4758" s="36">
        <v>10</v>
      </c>
      <c r="S4758" s="39">
        <f t="shared" si="162"/>
        <v>86</v>
      </c>
      <c r="T4758" s="34" t="s">
        <v>44</v>
      </c>
      <c r="U4758" s="12">
        <f>(alpha+(beta/(1+EXP((((-1)*ceta)+(delta*LN(speed)))+(epsilon*speed)))))</f>
        <v>7.4633269935192925E-2</v>
      </c>
      <c r="V4758" s="8">
        <f t="shared" si="163"/>
        <v>86</v>
      </c>
    </row>
    <row r="4759" spans="1:28">
      <c r="A4759" s="34" t="s">
        <v>19</v>
      </c>
      <c r="B4759" s="34" t="s">
        <v>69</v>
      </c>
      <c r="C4759" s="5" t="s">
        <v>137</v>
      </c>
      <c r="D4759" s="35" t="s">
        <v>88</v>
      </c>
      <c r="E4759" s="36" t="s">
        <v>14</v>
      </c>
      <c r="F4759" s="37">
        <v>0</v>
      </c>
      <c r="G4759" s="38">
        <v>-0.04</v>
      </c>
      <c r="H4759" s="34">
        <v>0.99370118637065663</v>
      </c>
      <c r="I4759" s="35">
        <v>1.3896278069573713</v>
      </c>
      <c r="J4759" s="35">
        <v>0.98695130128543251</v>
      </c>
      <c r="K4759" s="35">
        <v>-0.95771600831326076</v>
      </c>
      <c r="L4759" s="35">
        <v>0</v>
      </c>
      <c r="M4759" s="35">
        <v>0</v>
      </c>
      <c r="N4759" s="35">
        <v>0</v>
      </c>
      <c r="O4759" s="35">
        <v>0</v>
      </c>
      <c r="P4759" s="36">
        <v>12</v>
      </c>
      <c r="Q4759" s="37">
        <v>86</v>
      </c>
      <c r="R4759" s="36">
        <v>0</v>
      </c>
      <c r="S4759" s="39">
        <f t="shared" si="162"/>
        <v>86</v>
      </c>
      <c r="T4759" s="34" t="s">
        <v>29</v>
      </c>
      <c r="U4759" s="12">
        <f>((alpha*(beta^speed))*(speed^ceta))</f>
        <v>6.3042093160169937E-3</v>
      </c>
      <c r="V4759" s="8">
        <f t="shared" si="163"/>
        <v>86</v>
      </c>
      <c r="AB4759" s="41"/>
    </row>
    <row r="4760" spans="1:28">
      <c r="A4760" s="34" t="s">
        <v>19</v>
      </c>
      <c r="B4760" s="34" t="s">
        <v>69</v>
      </c>
      <c r="C4760" s="5" t="s">
        <v>137</v>
      </c>
      <c r="D4760" s="35" t="s">
        <v>88</v>
      </c>
      <c r="E4760" s="36" t="s">
        <v>18</v>
      </c>
      <c r="F4760" s="37">
        <v>0</v>
      </c>
      <c r="G4760" s="38">
        <v>-0.04</v>
      </c>
      <c r="H4760" s="34">
        <v>0.98832015461106837</v>
      </c>
      <c r="I4760" s="35">
        <v>0.34220105102757487</v>
      </c>
      <c r="J4760" s="35">
        <v>0.98730364263668513</v>
      </c>
      <c r="K4760" s="35">
        <v>-0.72119447944282844</v>
      </c>
      <c r="L4760" s="35">
        <v>0</v>
      </c>
      <c r="M4760" s="35">
        <v>0</v>
      </c>
      <c r="N4760" s="35">
        <v>0</v>
      </c>
      <c r="O4760" s="35">
        <v>0</v>
      </c>
      <c r="P4760" s="36">
        <v>12</v>
      </c>
      <c r="Q4760" s="37">
        <v>86</v>
      </c>
      <c r="R4760" s="36">
        <v>0</v>
      </c>
      <c r="S4760" s="39">
        <f t="shared" si="162"/>
        <v>86</v>
      </c>
      <c r="T4760" s="34" t="s">
        <v>29</v>
      </c>
      <c r="U4760" s="12">
        <f>((alpha*(beta^speed))*(speed^ceta))</f>
        <v>4.5908734207963904E-3</v>
      </c>
      <c r="V4760" s="8">
        <f t="shared" si="163"/>
        <v>86</v>
      </c>
      <c r="AB4760" s="41"/>
    </row>
    <row r="4761" spans="1:28">
      <c r="A4761" s="34" t="s">
        <v>19</v>
      </c>
      <c r="B4761" s="34" t="s">
        <v>69</v>
      </c>
      <c r="C4761" s="5" t="s">
        <v>137</v>
      </c>
      <c r="D4761" s="35" t="s">
        <v>88</v>
      </c>
      <c r="E4761" s="36" t="s">
        <v>17</v>
      </c>
      <c r="F4761" s="37">
        <v>0</v>
      </c>
      <c r="G4761" s="38">
        <v>-0.04</v>
      </c>
      <c r="H4761" s="34">
        <v>0.97748650925254787</v>
      </c>
      <c r="I4761" s="35">
        <v>1183.664533319884</v>
      </c>
      <c r="J4761" s="35">
        <v>0.96972901247791199</v>
      </c>
      <c r="K4761" s="35">
        <v>-0.52885364798757473</v>
      </c>
      <c r="L4761" s="35">
        <v>0</v>
      </c>
      <c r="M4761" s="35">
        <v>0</v>
      </c>
      <c r="N4761" s="35">
        <v>0</v>
      </c>
      <c r="O4761" s="35">
        <v>0</v>
      </c>
      <c r="P4761" s="36">
        <v>12</v>
      </c>
      <c r="Q4761" s="37">
        <v>86</v>
      </c>
      <c r="R4761" s="36">
        <v>0</v>
      </c>
      <c r="S4761" s="39">
        <f t="shared" si="162"/>
        <v>86</v>
      </c>
      <c r="T4761" s="34" t="s">
        <v>29</v>
      </c>
      <c r="U4761" s="12">
        <f>((alpha*(beta^speed))*(speed^ceta))</f>
        <v>7.9817024377178845</v>
      </c>
      <c r="V4761" s="8">
        <f t="shared" si="163"/>
        <v>86</v>
      </c>
    </row>
    <row r="4762" spans="1:28">
      <c r="A4762" s="34" t="s">
        <v>19</v>
      </c>
      <c r="B4762" s="34" t="s">
        <v>69</v>
      </c>
      <c r="C4762" s="5" t="s">
        <v>137</v>
      </c>
      <c r="D4762" s="35" t="s">
        <v>88</v>
      </c>
      <c r="E4762" s="36" t="s">
        <v>15</v>
      </c>
      <c r="F4762" s="37">
        <v>50</v>
      </c>
      <c r="G4762" s="38">
        <v>-0.04</v>
      </c>
      <c r="H4762" s="34">
        <v>0.99110508649436679</v>
      </c>
      <c r="I4762" s="35">
        <v>-0.23339884189692814</v>
      </c>
      <c r="J4762" s="35">
        <v>26.564464604195305</v>
      </c>
      <c r="K4762" s="35">
        <v>9.0611925342044736E-2</v>
      </c>
      <c r="L4762" s="35">
        <v>1.1217283830185185</v>
      </c>
      <c r="M4762" s="35">
        <v>-2.2159348268091642E-3</v>
      </c>
      <c r="N4762" s="35">
        <v>0</v>
      </c>
      <c r="O4762" s="35">
        <v>0</v>
      </c>
      <c r="P4762" s="36">
        <v>12</v>
      </c>
      <c r="Q4762" s="37">
        <v>86</v>
      </c>
      <c r="R4762" s="36">
        <v>10</v>
      </c>
      <c r="S4762" s="39">
        <f t="shared" si="162"/>
        <v>86</v>
      </c>
      <c r="T4762" s="34" t="s">
        <v>44</v>
      </c>
      <c r="U4762" s="12">
        <f>(alpha+(beta/(1+EXP((((-1)*ceta)+(delta*LN(speed)))+(epsilon*speed)))))</f>
        <v>2.4114591608240254E-3</v>
      </c>
      <c r="V4762" s="8">
        <f t="shared" si="163"/>
        <v>86</v>
      </c>
    </row>
    <row r="4763" spans="1:28">
      <c r="A4763" s="34" t="s">
        <v>19</v>
      </c>
      <c r="B4763" s="34" t="s">
        <v>69</v>
      </c>
      <c r="C4763" s="5" t="s">
        <v>137</v>
      </c>
      <c r="D4763" s="35" t="s">
        <v>88</v>
      </c>
      <c r="E4763" s="36" t="s">
        <v>16</v>
      </c>
      <c r="F4763" s="37">
        <v>50</v>
      </c>
      <c r="G4763" s="38">
        <v>-0.04</v>
      </c>
      <c r="H4763" s="34">
        <v>0.97560955984345765</v>
      </c>
      <c r="I4763" s="35">
        <v>-0.7258936862961165</v>
      </c>
      <c r="J4763" s="35">
        <v>13.577011221789306</v>
      </c>
      <c r="K4763" s="35">
        <v>2.5392100466216556</v>
      </c>
      <c r="L4763" s="35">
        <v>1.2217356315077281</v>
      </c>
      <c r="M4763" s="35">
        <v>-9.9314479477899203E-4</v>
      </c>
      <c r="N4763" s="35">
        <v>0</v>
      </c>
      <c r="O4763" s="35">
        <v>0</v>
      </c>
      <c r="P4763" s="36">
        <v>12</v>
      </c>
      <c r="Q4763" s="37">
        <v>86</v>
      </c>
      <c r="R4763" s="36">
        <v>10</v>
      </c>
      <c r="S4763" s="39">
        <f t="shared" si="162"/>
        <v>86</v>
      </c>
      <c r="T4763" s="34" t="s">
        <v>44</v>
      </c>
      <c r="U4763" s="12">
        <f>(alpha+(beta/(1+EXP((((-1)*ceta)+(delta*LN(speed)))+(epsilon*speed)))))</f>
        <v>3.9718888639386218E-2</v>
      </c>
      <c r="V4763" s="8">
        <f t="shared" si="163"/>
        <v>86</v>
      </c>
    </row>
    <row r="4764" spans="1:28">
      <c r="A4764" s="34" t="s">
        <v>19</v>
      </c>
      <c r="B4764" s="34" t="s">
        <v>69</v>
      </c>
      <c r="C4764" s="5" t="s">
        <v>137</v>
      </c>
      <c r="D4764" s="35" t="s">
        <v>88</v>
      </c>
      <c r="E4764" s="36" t="s">
        <v>14</v>
      </c>
      <c r="F4764" s="37">
        <v>50</v>
      </c>
      <c r="G4764" s="38">
        <v>-0.04</v>
      </c>
      <c r="H4764" s="34">
        <v>0.99261769747494799</v>
      </c>
      <c r="I4764" s="35">
        <v>1.0657890312368168</v>
      </c>
      <c r="J4764" s="35">
        <v>0.98387920887223512</v>
      </c>
      <c r="K4764" s="35">
        <v>-0.86536697294407194</v>
      </c>
      <c r="L4764" s="35">
        <v>0</v>
      </c>
      <c r="M4764" s="35">
        <v>0</v>
      </c>
      <c r="N4764" s="35">
        <v>0</v>
      </c>
      <c r="O4764" s="35">
        <v>0</v>
      </c>
      <c r="P4764" s="36">
        <v>12</v>
      </c>
      <c r="Q4764" s="37">
        <v>86</v>
      </c>
      <c r="R4764" s="36">
        <v>0</v>
      </c>
      <c r="S4764" s="39">
        <f t="shared" si="162"/>
        <v>86</v>
      </c>
      <c r="T4764" s="34" t="s">
        <v>29</v>
      </c>
      <c r="U4764" s="12">
        <f>((alpha*(beta^speed))*(speed^ceta))</f>
        <v>5.579734529428778E-3</v>
      </c>
      <c r="V4764" s="8">
        <f t="shared" si="163"/>
        <v>86</v>
      </c>
      <c r="AB4764" s="41"/>
    </row>
    <row r="4765" spans="1:28">
      <c r="A4765" s="34" t="s">
        <v>19</v>
      </c>
      <c r="B4765" s="34" t="s">
        <v>69</v>
      </c>
      <c r="C4765" s="5" t="s">
        <v>137</v>
      </c>
      <c r="D4765" s="35" t="s">
        <v>88</v>
      </c>
      <c r="E4765" s="36" t="s">
        <v>18</v>
      </c>
      <c r="F4765" s="37">
        <v>50</v>
      </c>
      <c r="G4765" s="38">
        <v>-0.04</v>
      </c>
      <c r="H4765" s="34">
        <v>0.98395630998991368</v>
      </c>
      <c r="I4765" s="35">
        <v>0.2721893557690771</v>
      </c>
      <c r="J4765" s="35">
        <v>0.98354995648346177</v>
      </c>
      <c r="K4765" s="35">
        <v>-0.60751523127542251</v>
      </c>
      <c r="L4765" s="35">
        <v>0</v>
      </c>
      <c r="M4765" s="35">
        <v>0</v>
      </c>
      <c r="N4765" s="35">
        <v>0</v>
      </c>
      <c r="O4765" s="35">
        <v>0</v>
      </c>
      <c r="P4765" s="36">
        <v>12</v>
      </c>
      <c r="Q4765" s="37">
        <v>86</v>
      </c>
      <c r="R4765" s="36">
        <v>0</v>
      </c>
      <c r="S4765" s="39">
        <f t="shared" si="162"/>
        <v>86</v>
      </c>
      <c r="T4765" s="34" t="s">
        <v>29</v>
      </c>
      <c r="U4765" s="12">
        <f>((alpha*(beta^speed))*(speed^ceta))</f>
        <v>4.366427819184962E-3</v>
      </c>
      <c r="V4765" s="8">
        <f t="shared" si="163"/>
        <v>86</v>
      </c>
      <c r="AB4765" s="41"/>
    </row>
    <row r="4766" spans="1:28">
      <c r="A4766" s="34" t="s">
        <v>19</v>
      </c>
      <c r="B4766" s="34" t="s">
        <v>69</v>
      </c>
      <c r="C4766" s="5" t="s">
        <v>137</v>
      </c>
      <c r="D4766" s="35" t="s">
        <v>88</v>
      </c>
      <c r="E4766" s="36" t="s">
        <v>17</v>
      </c>
      <c r="F4766" s="37">
        <v>50</v>
      </c>
      <c r="G4766" s="38">
        <v>-0.04</v>
      </c>
      <c r="H4766" s="34">
        <v>0.96588575573533875</v>
      </c>
      <c r="I4766" s="35">
        <v>719.79043040516922</v>
      </c>
      <c r="J4766" s="35">
        <v>0.96221994938064215</v>
      </c>
      <c r="K4766" s="35">
        <v>-0.2985610647739857</v>
      </c>
      <c r="L4766" s="35">
        <v>0</v>
      </c>
      <c r="M4766" s="35">
        <v>0</v>
      </c>
      <c r="N4766" s="35">
        <v>0</v>
      </c>
      <c r="O4766" s="35">
        <v>0</v>
      </c>
      <c r="P4766" s="36">
        <v>12</v>
      </c>
      <c r="Q4766" s="37">
        <v>86</v>
      </c>
      <c r="R4766" s="36">
        <v>0</v>
      </c>
      <c r="S4766" s="39">
        <f t="shared" si="162"/>
        <v>86</v>
      </c>
      <c r="T4766" s="34" t="s">
        <v>29</v>
      </c>
      <c r="U4766" s="12">
        <f>((alpha*(beta^speed))*(speed^ceta))</f>
        <v>6.938008549781765</v>
      </c>
      <c r="V4766" s="8">
        <f t="shared" si="163"/>
        <v>86</v>
      </c>
    </row>
    <row r="4767" spans="1:28">
      <c r="A4767" s="34" t="s">
        <v>19</v>
      </c>
      <c r="B4767" s="34" t="s">
        <v>69</v>
      </c>
      <c r="C4767" s="5" t="s">
        <v>137</v>
      </c>
      <c r="D4767" s="35" t="s">
        <v>88</v>
      </c>
      <c r="E4767" s="36" t="s">
        <v>15</v>
      </c>
      <c r="F4767" s="37">
        <v>100</v>
      </c>
      <c r="G4767" s="38">
        <v>-0.04</v>
      </c>
      <c r="H4767" s="34">
        <v>0.98959675409275405</v>
      </c>
      <c r="I4767" s="35">
        <v>-5.8258060593602813E-2</v>
      </c>
      <c r="J4767" s="35">
        <v>9.1367674034407784</v>
      </c>
      <c r="K4767" s="35">
        <v>0.91411018772082642</v>
      </c>
      <c r="L4767" s="35">
        <v>0.94286227113313914</v>
      </c>
      <c r="M4767" s="35">
        <v>1.9694668035366819E-2</v>
      </c>
      <c r="N4767" s="35">
        <v>0</v>
      </c>
      <c r="O4767" s="35">
        <v>0</v>
      </c>
      <c r="P4767" s="36">
        <v>12</v>
      </c>
      <c r="Q4767" s="37">
        <v>86</v>
      </c>
      <c r="R4767" s="36">
        <v>10</v>
      </c>
      <c r="S4767" s="39">
        <f t="shared" si="162"/>
        <v>86</v>
      </c>
      <c r="T4767" s="34" t="s">
        <v>44</v>
      </c>
      <c r="U4767" s="12">
        <f>(alpha+(beta/(1+EXP((((-1)*ceta)+(delta*LN(speed)))+(epsilon*speed)))))</f>
        <v>4.1528726807994465E-3</v>
      </c>
      <c r="V4767" s="8">
        <f t="shared" si="163"/>
        <v>86</v>
      </c>
    </row>
    <row r="4768" spans="1:28">
      <c r="A4768" s="34" t="s">
        <v>19</v>
      </c>
      <c r="B4768" s="34" t="s">
        <v>69</v>
      </c>
      <c r="C4768" s="5" t="s">
        <v>137</v>
      </c>
      <c r="D4768" s="35" t="s">
        <v>88</v>
      </c>
      <c r="E4768" s="36" t="s">
        <v>16</v>
      </c>
      <c r="F4768" s="37">
        <v>100</v>
      </c>
      <c r="G4768" s="38">
        <v>-0.04</v>
      </c>
      <c r="H4768" s="34">
        <v>0.96657063190487147</v>
      </c>
      <c r="I4768" s="35">
        <v>-0.64988372804207051</v>
      </c>
      <c r="J4768" s="35">
        <v>8.4309126742385754</v>
      </c>
      <c r="K4768" s="35">
        <v>4.2670176294241218</v>
      </c>
      <c r="L4768" s="35">
        <v>1.5638315236212224</v>
      </c>
      <c r="M4768" s="35">
        <v>-3.3404605770843061E-3</v>
      </c>
      <c r="N4768" s="35">
        <v>0</v>
      </c>
      <c r="O4768" s="35">
        <v>0</v>
      </c>
      <c r="P4768" s="36">
        <v>12</v>
      </c>
      <c r="Q4768" s="37">
        <v>86</v>
      </c>
      <c r="R4768" s="36">
        <v>10</v>
      </c>
      <c r="S4768" s="39">
        <f t="shared" si="162"/>
        <v>86</v>
      </c>
      <c r="T4768" s="34" t="s">
        <v>44</v>
      </c>
      <c r="U4768" s="12">
        <f>(alpha+(beta/(1+EXP((((-1)*ceta)+(delta*LN(speed)))+(epsilon*speed)))))</f>
        <v>4.3947243830863791E-2</v>
      </c>
      <c r="V4768" s="8">
        <f t="shared" si="163"/>
        <v>86</v>
      </c>
    </row>
    <row r="4769" spans="1:28">
      <c r="A4769" s="34" t="s">
        <v>19</v>
      </c>
      <c r="B4769" s="34" t="s">
        <v>69</v>
      </c>
      <c r="C4769" s="5" t="s">
        <v>137</v>
      </c>
      <c r="D4769" s="35" t="s">
        <v>88</v>
      </c>
      <c r="E4769" s="36" t="s">
        <v>14</v>
      </c>
      <c r="F4769" s="37">
        <v>100</v>
      </c>
      <c r="G4769" s="38">
        <v>-0.04</v>
      </c>
      <c r="H4769" s="34">
        <v>0.99053863711294443</v>
      </c>
      <c r="I4769" s="35">
        <v>0.73507315160598119</v>
      </c>
      <c r="J4769" s="35">
        <v>0.97944808721592902</v>
      </c>
      <c r="K4769" s="35">
        <v>-0.71523195278368046</v>
      </c>
      <c r="L4769" s="35">
        <v>0</v>
      </c>
      <c r="M4769" s="35">
        <v>0</v>
      </c>
      <c r="N4769" s="35">
        <v>0</v>
      </c>
      <c r="O4769" s="35">
        <v>0</v>
      </c>
      <c r="P4769" s="36">
        <v>12</v>
      </c>
      <c r="Q4769" s="37">
        <v>86</v>
      </c>
      <c r="R4769" s="36">
        <v>0</v>
      </c>
      <c r="S4769" s="39">
        <f t="shared" si="162"/>
        <v>86</v>
      </c>
      <c r="T4769" s="34" t="s">
        <v>29</v>
      </c>
      <c r="U4769" s="12">
        <f>((alpha*(beta^speed))*(speed^ceta))</f>
        <v>5.0946902496495795E-3</v>
      </c>
      <c r="V4769" s="8">
        <f t="shared" si="163"/>
        <v>86</v>
      </c>
      <c r="AB4769" s="41"/>
    </row>
    <row r="4770" spans="1:28">
      <c r="A4770" s="34" t="s">
        <v>19</v>
      </c>
      <c r="B4770" s="34" t="s">
        <v>69</v>
      </c>
      <c r="C4770" s="5" t="s">
        <v>137</v>
      </c>
      <c r="D4770" s="35" t="s">
        <v>88</v>
      </c>
      <c r="E4770" s="36" t="s">
        <v>18</v>
      </c>
      <c r="F4770" s="37">
        <v>100</v>
      </c>
      <c r="G4770" s="38">
        <v>-0.04</v>
      </c>
      <c r="H4770" s="34">
        <v>0.9792500003716369</v>
      </c>
      <c r="I4770" s="35">
        <v>-2.7078353403174643E-7</v>
      </c>
      <c r="J4770" s="35">
        <v>5.0131086426789931E-5</v>
      </c>
      <c r="K4770" s="35">
        <v>-3.2315799776636601E-3</v>
      </c>
      <c r="L4770" s="35">
        <v>8.0994919627288359E-2</v>
      </c>
      <c r="M4770" s="35">
        <v>0</v>
      </c>
      <c r="N4770" s="35">
        <v>0</v>
      </c>
      <c r="O4770" s="35">
        <v>0</v>
      </c>
      <c r="P4770" s="36">
        <v>12</v>
      </c>
      <c r="Q4770" s="37">
        <v>86</v>
      </c>
      <c r="R4770" s="36">
        <v>14</v>
      </c>
      <c r="S4770" s="39">
        <f t="shared" si="162"/>
        <v>86</v>
      </c>
      <c r="T4770" s="34" t="s">
        <v>51</v>
      </c>
      <c r="U4770" s="12">
        <f>(((alpha*(speed^3))+(beta*(speed^2))+(ceta*speed))+delta)</f>
        <v>1.6150652386554276E-3</v>
      </c>
      <c r="V4770" s="8">
        <f t="shared" si="163"/>
        <v>86</v>
      </c>
      <c r="AB4770" s="41"/>
    </row>
    <row r="4771" spans="1:28">
      <c r="A4771" s="34" t="s">
        <v>19</v>
      </c>
      <c r="B4771" s="34" t="s">
        <v>69</v>
      </c>
      <c r="C4771" s="5" t="s">
        <v>137</v>
      </c>
      <c r="D4771" s="35" t="s">
        <v>88</v>
      </c>
      <c r="E4771" s="36" t="s">
        <v>17</v>
      </c>
      <c r="F4771" s="37">
        <v>100</v>
      </c>
      <c r="G4771" s="38">
        <v>-0.04</v>
      </c>
      <c r="H4771" s="34">
        <v>0.95390361031842963</v>
      </c>
      <c r="I4771" s="35">
        <v>-1.1244880844120439E-3</v>
      </c>
      <c r="J4771" s="35">
        <v>0.21435838067856294</v>
      </c>
      <c r="K4771" s="35">
        <v>-14.384618971312475</v>
      </c>
      <c r="L4771" s="35">
        <v>358.65645081490277</v>
      </c>
      <c r="M4771" s="35">
        <v>0</v>
      </c>
      <c r="N4771" s="35">
        <v>0</v>
      </c>
      <c r="O4771" s="35">
        <v>0</v>
      </c>
      <c r="P4771" s="36">
        <v>12</v>
      </c>
      <c r="Q4771" s="37">
        <v>82</v>
      </c>
      <c r="R4771" s="36">
        <v>14</v>
      </c>
      <c r="S4771" s="39">
        <f t="shared" si="162"/>
        <v>82</v>
      </c>
      <c r="T4771" s="34" t="s">
        <v>51</v>
      </c>
      <c r="U4771" s="12">
        <f>(((alpha*(speed^3))+(beta*(speed^2))+(ceta*speed))+delta)</f>
        <v>0.45670072383722982</v>
      </c>
      <c r="V4771" s="8">
        <f t="shared" si="163"/>
        <v>82</v>
      </c>
    </row>
    <row r="4772" spans="1:28">
      <c r="A4772" s="34" t="s">
        <v>19</v>
      </c>
      <c r="B4772" s="34" t="s">
        <v>69</v>
      </c>
      <c r="C4772" s="5" t="s">
        <v>137</v>
      </c>
      <c r="D4772" s="35" t="s">
        <v>88</v>
      </c>
      <c r="E4772" s="36" t="s">
        <v>15</v>
      </c>
      <c r="F4772" s="37">
        <v>0</v>
      </c>
      <c r="G4772" s="38">
        <v>-0.02</v>
      </c>
      <c r="H4772" s="34">
        <v>0.99370869950286078</v>
      </c>
      <c r="I4772" s="35">
        <v>0.31112828193235353</v>
      </c>
      <c r="J4772" s="35">
        <v>26.449615438139926</v>
      </c>
      <c r="K4772" s="35">
        <v>0.19725535746524708</v>
      </c>
      <c r="L4772" s="35">
        <v>1.0194256562818547</v>
      </c>
      <c r="M4772" s="35">
        <v>2.8684649945284742E-2</v>
      </c>
      <c r="N4772" s="35">
        <v>0</v>
      </c>
      <c r="O4772" s="35">
        <v>0</v>
      </c>
      <c r="P4772" s="36">
        <v>12</v>
      </c>
      <c r="Q4772" s="37">
        <v>86</v>
      </c>
      <c r="R4772" s="36">
        <v>10</v>
      </c>
      <c r="S4772" s="39">
        <f t="shared" si="162"/>
        <v>86</v>
      </c>
      <c r="T4772" s="34" t="s">
        <v>44</v>
      </c>
      <c r="U4772" s="12">
        <f>(alpha+(beta/(1+EXP((((-1)*ceta)+(delta*LN(speed)))+(epsilon*speed)))))</f>
        <v>0.34024739922395275</v>
      </c>
      <c r="V4772" s="8">
        <f t="shared" si="163"/>
        <v>86</v>
      </c>
    </row>
    <row r="4773" spans="1:28">
      <c r="A4773" s="34" t="s">
        <v>19</v>
      </c>
      <c r="B4773" s="34" t="s">
        <v>69</v>
      </c>
      <c r="C4773" s="5" t="s">
        <v>137</v>
      </c>
      <c r="D4773" s="35" t="s">
        <v>88</v>
      </c>
      <c r="E4773" s="36" t="s">
        <v>16</v>
      </c>
      <c r="F4773" s="37">
        <v>0</v>
      </c>
      <c r="G4773" s="38">
        <v>-0.02</v>
      </c>
      <c r="H4773" s="34">
        <v>0.98611236289107251</v>
      </c>
      <c r="I4773" s="35">
        <v>1.0174662623540938</v>
      </c>
      <c r="J4773" s="35">
        <v>65.253625349385004</v>
      </c>
      <c r="K4773" s="35">
        <v>-0.44743476225958989</v>
      </c>
      <c r="L4773" s="35">
        <v>0.66026971969948001</v>
      </c>
      <c r="M4773" s="35">
        <v>3.305523038562793E-2</v>
      </c>
      <c r="N4773" s="35">
        <v>0</v>
      </c>
      <c r="O4773" s="35">
        <v>0</v>
      </c>
      <c r="P4773" s="36">
        <v>12</v>
      </c>
      <c r="Q4773" s="37">
        <v>86</v>
      </c>
      <c r="R4773" s="36">
        <v>10</v>
      </c>
      <c r="S4773" s="39">
        <f t="shared" si="162"/>
        <v>86</v>
      </c>
      <c r="T4773" s="34" t="s">
        <v>44</v>
      </c>
      <c r="U4773" s="12">
        <f>(alpha+(beta/(1+EXP((((-1)*ceta)+(delta*LN(speed)))+(epsilon*speed)))))</f>
        <v>1.1455669553896579</v>
      </c>
      <c r="V4773" s="8">
        <f t="shared" si="163"/>
        <v>86</v>
      </c>
    </row>
    <row r="4774" spans="1:28">
      <c r="A4774" s="34" t="s">
        <v>19</v>
      </c>
      <c r="B4774" s="34" t="s">
        <v>69</v>
      </c>
      <c r="C4774" s="5" t="s">
        <v>137</v>
      </c>
      <c r="D4774" s="35" t="s">
        <v>88</v>
      </c>
      <c r="E4774" s="36" t="s">
        <v>14</v>
      </c>
      <c r="F4774" s="37">
        <v>0</v>
      </c>
      <c r="G4774" s="38">
        <v>-0.02</v>
      </c>
      <c r="H4774" s="34">
        <v>0.99366343332767271</v>
      </c>
      <c r="I4774" s="35">
        <v>2.0525494952062986</v>
      </c>
      <c r="J4774" s="35">
        <v>1.0039315618071669</v>
      </c>
      <c r="K4774" s="35">
        <v>-1.137155384574104</v>
      </c>
      <c r="L4774" s="35">
        <v>0</v>
      </c>
      <c r="M4774" s="35">
        <v>0</v>
      </c>
      <c r="N4774" s="35">
        <v>0</v>
      </c>
      <c r="O4774" s="35">
        <v>0</v>
      </c>
      <c r="P4774" s="36">
        <v>12</v>
      </c>
      <c r="Q4774" s="37">
        <v>86</v>
      </c>
      <c r="R4774" s="36">
        <v>0</v>
      </c>
      <c r="S4774" s="39">
        <f t="shared" si="162"/>
        <v>86</v>
      </c>
      <c r="T4774" s="34" t="s">
        <v>29</v>
      </c>
      <c r="U4774" s="12">
        <f>((alpha*(beta^speed))*(speed^ceta))</f>
        <v>1.815605904463756E-2</v>
      </c>
      <c r="V4774" s="8">
        <f t="shared" si="163"/>
        <v>86</v>
      </c>
      <c r="AB4774" s="41"/>
    </row>
    <row r="4775" spans="1:28">
      <c r="A4775" s="34" t="s">
        <v>19</v>
      </c>
      <c r="B4775" s="34" t="s">
        <v>69</v>
      </c>
      <c r="C4775" s="5" t="s">
        <v>137</v>
      </c>
      <c r="D4775" s="35" t="s">
        <v>88</v>
      </c>
      <c r="E4775" s="36" t="s">
        <v>18</v>
      </c>
      <c r="F4775" s="37">
        <v>0</v>
      </c>
      <c r="G4775" s="38">
        <v>-0.02</v>
      </c>
      <c r="H4775" s="34">
        <v>0.98860321281470409</v>
      </c>
      <c r="I4775" s="35">
        <v>6.8769096954976433E-2</v>
      </c>
      <c r="J4775" s="35">
        <v>-3.5081350208802649</v>
      </c>
      <c r="K4775" s="35">
        <v>-1.0501589653065146</v>
      </c>
      <c r="L4775" s="35">
        <v>0</v>
      </c>
      <c r="M4775" s="35">
        <v>0</v>
      </c>
      <c r="N4775" s="35">
        <v>0</v>
      </c>
      <c r="O4775" s="35">
        <v>0</v>
      </c>
      <c r="P4775" s="36">
        <v>12</v>
      </c>
      <c r="Q4775" s="37">
        <v>86</v>
      </c>
      <c r="R4775" s="36">
        <v>13</v>
      </c>
      <c r="S4775" s="39">
        <f t="shared" si="162"/>
        <v>86</v>
      </c>
      <c r="T4775" s="34" t="s">
        <v>50</v>
      </c>
      <c r="U4775" s="12">
        <f>EXP((alpha+(beta/speed))+(ceta*LN(speed)))</f>
        <v>9.5635534759378298E-3</v>
      </c>
      <c r="V4775" s="8">
        <f t="shared" si="163"/>
        <v>86</v>
      </c>
      <c r="AB4775" s="41"/>
    </row>
    <row r="4776" spans="1:28">
      <c r="A4776" s="34" t="s">
        <v>19</v>
      </c>
      <c r="B4776" s="34" t="s">
        <v>69</v>
      </c>
      <c r="C4776" s="5" t="s">
        <v>137</v>
      </c>
      <c r="D4776" s="35" t="s">
        <v>88</v>
      </c>
      <c r="E4776" s="36" t="s">
        <v>17</v>
      </c>
      <c r="F4776" s="37">
        <v>0</v>
      </c>
      <c r="G4776" s="38">
        <v>-0.02</v>
      </c>
      <c r="H4776" s="34">
        <v>0.98050786125750489</v>
      </c>
      <c r="I4776" s="35">
        <v>8.1445757211699341</v>
      </c>
      <c r="J4776" s="35">
        <v>-1.2039957214980324</v>
      </c>
      <c r="K4776" s="35">
        <v>-0.93632025376341166</v>
      </c>
      <c r="L4776" s="35">
        <v>0</v>
      </c>
      <c r="M4776" s="35">
        <v>0</v>
      </c>
      <c r="N4776" s="35">
        <v>0</v>
      </c>
      <c r="O4776" s="35">
        <v>0</v>
      </c>
      <c r="P4776" s="36">
        <v>12</v>
      </c>
      <c r="Q4776" s="37">
        <v>86</v>
      </c>
      <c r="R4776" s="36">
        <v>13</v>
      </c>
      <c r="S4776" s="39">
        <f t="shared" si="162"/>
        <v>86</v>
      </c>
      <c r="T4776" s="34" t="s">
        <v>50</v>
      </c>
      <c r="U4776" s="12">
        <f>EXP((alpha+(beta/speed))+(ceta*LN(speed)))</f>
        <v>52.4510408962715</v>
      </c>
      <c r="V4776" s="8">
        <f t="shared" si="163"/>
        <v>86</v>
      </c>
    </row>
    <row r="4777" spans="1:28">
      <c r="A4777" s="34" t="s">
        <v>19</v>
      </c>
      <c r="B4777" s="34" t="s">
        <v>69</v>
      </c>
      <c r="C4777" s="5" t="s">
        <v>137</v>
      </c>
      <c r="D4777" s="35" t="s">
        <v>88</v>
      </c>
      <c r="E4777" s="36" t="s">
        <v>15</v>
      </c>
      <c r="F4777" s="37">
        <v>50</v>
      </c>
      <c r="G4777" s="38">
        <v>-0.02</v>
      </c>
      <c r="H4777" s="34">
        <v>0.99495748553697327</v>
      </c>
      <c r="I4777" s="35">
        <v>-0.14316941686986329</v>
      </c>
      <c r="J4777" s="35">
        <v>22.046743919915851</v>
      </c>
      <c r="K4777" s="35">
        <v>0.25801327702423255</v>
      </c>
      <c r="L4777" s="35">
        <v>1.0269568663567421</v>
      </c>
      <c r="M4777" s="35">
        <v>-1.9835035115075365E-4</v>
      </c>
      <c r="N4777" s="35">
        <v>0</v>
      </c>
      <c r="O4777" s="35">
        <v>0</v>
      </c>
      <c r="P4777" s="36">
        <v>12</v>
      </c>
      <c r="Q4777" s="37">
        <v>86</v>
      </c>
      <c r="R4777" s="36">
        <v>10</v>
      </c>
      <c r="S4777" s="39">
        <f t="shared" si="162"/>
        <v>86</v>
      </c>
      <c r="T4777" s="34" t="s">
        <v>44</v>
      </c>
      <c r="U4777" s="12">
        <f>(alpha+(beta/(1+EXP((((-1)*ceta)+(delta*LN(speed)))+(epsilon*speed)))))</f>
        <v>0.15215753340025667</v>
      </c>
      <c r="V4777" s="8">
        <f t="shared" si="163"/>
        <v>86</v>
      </c>
    </row>
    <row r="4778" spans="1:28">
      <c r="A4778" s="34" t="s">
        <v>19</v>
      </c>
      <c r="B4778" s="34" t="s">
        <v>69</v>
      </c>
      <c r="C4778" s="5" t="s">
        <v>137</v>
      </c>
      <c r="D4778" s="35" t="s">
        <v>88</v>
      </c>
      <c r="E4778" s="36" t="s">
        <v>16</v>
      </c>
      <c r="F4778" s="37">
        <v>50</v>
      </c>
      <c r="G4778" s="38">
        <v>-0.02</v>
      </c>
      <c r="H4778" s="34">
        <v>0.97357503189182004</v>
      </c>
      <c r="I4778" s="35">
        <v>-3.3610119323171852E-5</v>
      </c>
      <c r="J4778" s="35">
        <v>6.1249804096944705E-3</v>
      </c>
      <c r="K4778" s="35">
        <v>-0.39225209896645202</v>
      </c>
      <c r="L4778" s="35">
        <v>10.104051444837966</v>
      </c>
      <c r="M4778" s="35">
        <v>0</v>
      </c>
      <c r="N4778" s="35">
        <v>0</v>
      </c>
      <c r="O4778" s="35">
        <v>0</v>
      </c>
      <c r="P4778" s="36">
        <v>12</v>
      </c>
      <c r="Q4778" s="37">
        <v>86</v>
      </c>
      <c r="R4778" s="36">
        <v>14</v>
      </c>
      <c r="S4778" s="39">
        <f t="shared" si="162"/>
        <v>86</v>
      </c>
      <c r="T4778" s="34" t="s">
        <v>51</v>
      </c>
      <c r="U4778" s="12">
        <f>(((alpha*(speed^3))+(beta*(speed^2))+(ceta*speed))+delta)</f>
        <v>0.2928079876039984</v>
      </c>
      <c r="V4778" s="8">
        <f t="shared" si="163"/>
        <v>86</v>
      </c>
    </row>
    <row r="4779" spans="1:28">
      <c r="A4779" s="34" t="s">
        <v>19</v>
      </c>
      <c r="B4779" s="34" t="s">
        <v>69</v>
      </c>
      <c r="C4779" s="5" t="s">
        <v>137</v>
      </c>
      <c r="D4779" s="35" t="s">
        <v>88</v>
      </c>
      <c r="E4779" s="36" t="s">
        <v>14</v>
      </c>
      <c r="F4779" s="37">
        <v>50</v>
      </c>
      <c r="G4779" s="38">
        <v>-0.02</v>
      </c>
      <c r="H4779" s="34">
        <v>0.99282340130184177</v>
      </c>
      <c r="I4779" s="35">
        <v>1.1273804913720336</v>
      </c>
      <c r="J4779" s="35">
        <v>0.99162945408885061</v>
      </c>
      <c r="K4779" s="35">
        <v>-0.85707266072190802</v>
      </c>
      <c r="L4779" s="35">
        <v>0</v>
      </c>
      <c r="M4779" s="35">
        <v>0</v>
      </c>
      <c r="N4779" s="35">
        <v>0</v>
      </c>
      <c r="O4779" s="35">
        <v>0</v>
      </c>
      <c r="P4779" s="36">
        <v>12</v>
      </c>
      <c r="Q4779" s="37">
        <v>86</v>
      </c>
      <c r="R4779" s="36">
        <v>0</v>
      </c>
      <c r="S4779" s="39">
        <f t="shared" si="162"/>
        <v>86</v>
      </c>
      <c r="T4779" s="34" t="s">
        <v>29</v>
      </c>
      <c r="U4779" s="12">
        <f>((alpha*(beta^speed))*(speed^ceta))</f>
        <v>1.2025820847388097E-2</v>
      </c>
      <c r="V4779" s="8">
        <f t="shared" si="163"/>
        <v>86</v>
      </c>
      <c r="AB4779" s="41"/>
    </row>
    <row r="4780" spans="1:28">
      <c r="A4780" s="34" t="s">
        <v>19</v>
      </c>
      <c r="B4780" s="34" t="s">
        <v>69</v>
      </c>
      <c r="C4780" s="5" t="s">
        <v>137</v>
      </c>
      <c r="D4780" s="35" t="s">
        <v>88</v>
      </c>
      <c r="E4780" s="36" t="s">
        <v>18</v>
      </c>
      <c r="F4780" s="37">
        <v>50</v>
      </c>
      <c r="G4780" s="38">
        <v>-0.02</v>
      </c>
      <c r="H4780" s="34">
        <v>0.98020195217301676</v>
      </c>
      <c r="I4780" s="35">
        <v>-3.2351953636755241E-7</v>
      </c>
      <c r="J4780" s="35">
        <v>5.8669896726213172E-5</v>
      </c>
      <c r="K4780" s="35">
        <v>-3.7450430531054337E-3</v>
      </c>
      <c r="L4780" s="35">
        <v>9.8004902489048626E-2</v>
      </c>
      <c r="M4780" s="35">
        <v>0</v>
      </c>
      <c r="N4780" s="35">
        <v>0</v>
      </c>
      <c r="O4780" s="35">
        <v>0</v>
      </c>
      <c r="P4780" s="36">
        <v>12</v>
      </c>
      <c r="Q4780" s="37">
        <v>86</v>
      </c>
      <c r="R4780" s="36">
        <v>14</v>
      </c>
      <c r="S4780" s="39">
        <f t="shared" si="162"/>
        <v>86</v>
      </c>
      <c r="T4780" s="34" t="s">
        <v>51</v>
      </c>
      <c r="U4780" s="12">
        <f>(((alpha*(speed^3))+(beta*(speed^2))+(ceta*speed))+delta)</f>
        <v>4.0772138852540191E-3</v>
      </c>
      <c r="V4780" s="8">
        <f t="shared" si="163"/>
        <v>86</v>
      </c>
      <c r="AB4780" s="41"/>
    </row>
    <row r="4781" spans="1:28">
      <c r="A4781" s="34" t="s">
        <v>19</v>
      </c>
      <c r="B4781" s="34" t="s">
        <v>69</v>
      </c>
      <c r="C4781" s="5" t="s">
        <v>137</v>
      </c>
      <c r="D4781" s="35" t="s">
        <v>88</v>
      </c>
      <c r="E4781" s="36" t="s">
        <v>17</v>
      </c>
      <c r="F4781" s="37">
        <v>50</v>
      </c>
      <c r="G4781" s="38">
        <v>-0.02</v>
      </c>
      <c r="H4781" s="34">
        <v>0.96675909407473826</v>
      </c>
      <c r="I4781" s="35">
        <v>-1.6159898835328204E-3</v>
      </c>
      <c r="J4781" s="35">
        <v>0.2946875138017675</v>
      </c>
      <c r="K4781" s="35">
        <v>-19.117336078467172</v>
      </c>
      <c r="L4781" s="35">
        <v>506.77781253618423</v>
      </c>
      <c r="M4781" s="35">
        <v>0</v>
      </c>
      <c r="N4781" s="35">
        <v>0</v>
      </c>
      <c r="O4781" s="35">
        <v>0</v>
      </c>
      <c r="P4781" s="36">
        <v>12</v>
      </c>
      <c r="Q4781" s="37">
        <v>86</v>
      </c>
      <c r="R4781" s="36">
        <v>14</v>
      </c>
      <c r="S4781" s="39">
        <f t="shared" si="162"/>
        <v>86</v>
      </c>
      <c r="T4781" s="34" t="s">
        <v>51</v>
      </c>
      <c r="U4781" s="12">
        <f>(((alpha*(speed^3))+(beta*(speed^2))+(ceta*speed))+delta)</f>
        <v>14.335700505527939</v>
      </c>
      <c r="V4781" s="8">
        <f t="shared" si="163"/>
        <v>86</v>
      </c>
    </row>
    <row r="4782" spans="1:28">
      <c r="A4782" s="34" t="s">
        <v>19</v>
      </c>
      <c r="B4782" s="34" t="s">
        <v>69</v>
      </c>
      <c r="C4782" s="5" t="s">
        <v>137</v>
      </c>
      <c r="D4782" s="35" t="s">
        <v>88</v>
      </c>
      <c r="E4782" s="36" t="s">
        <v>15</v>
      </c>
      <c r="F4782" s="37">
        <v>100</v>
      </c>
      <c r="G4782" s="38">
        <v>-0.02</v>
      </c>
      <c r="H4782" s="34">
        <v>0.99290944853926066</v>
      </c>
      <c r="I4782" s="35">
        <v>-0.23503508922797539</v>
      </c>
      <c r="J4782" s="35">
        <v>21.630074325254416</v>
      </c>
      <c r="K4782" s="35">
        <v>6.3482128517490244E-2</v>
      </c>
      <c r="L4782" s="35">
        <v>0.9225665223609455</v>
      </c>
      <c r="M4782" s="35">
        <v>7.0846706859495757E-4</v>
      </c>
      <c r="N4782" s="35">
        <v>0</v>
      </c>
      <c r="O4782" s="35">
        <v>0</v>
      </c>
      <c r="P4782" s="36">
        <v>12</v>
      </c>
      <c r="Q4782" s="37">
        <v>86</v>
      </c>
      <c r="R4782" s="36">
        <v>10</v>
      </c>
      <c r="S4782" s="39">
        <f t="shared" si="162"/>
        <v>86</v>
      </c>
      <c r="T4782" s="34" t="s">
        <v>44</v>
      </c>
      <c r="U4782" s="12">
        <f>(alpha+(beta/(1+EXP((((-1)*ceta)+(delta*LN(speed)))+(epsilon*speed)))))</f>
        <v>0.1152113853855416</v>
      </c>
      <c r="V4782" s="8">
        <f t="shared" si="163"/>
        <v>86</v>
      </c>
    </row>
    <row r="4783" spans="1:28">
      <c r="A4783" s="34" t="s">
        <v>19</v>
      </c>
      <c r="B4783" s="34" t="s">
        <v>69</v>
      </c>
      <c r="C4783" s="5" t="s">
        <v>137</v>
      </c>
      <c r="D4783" s="35" t="s">
        <v>88</v>
      </c>
      <c r="E4783" s="36" t="s">
        <v>16</v>
      </c>
      <c r="F4783" s="37">
        <v>100</v>
      </c>
      <c r="G4783" s="38">
        <v>-0.02</v>
      </c>
      <c r="H4783" s="34">
        <v>0.96406711730578809</v>
      </c>
      <c r="I4783" s="35">
        <v>-3.2025872877965213E-5</v>
      </c>
      <c r="J4783" s="35">
        <v>5.8927014827253842E-3</v>
      </c>
      <c r="K4783" s="35">
        <v>-0.39101021561746874</v>
      </c>
      <c r="L4783" s="35">
        <v>10.621628698087854</v>
      </c>
      <c r="M4783" s="35">
        <v>0</v>
      </c>
      <c r="N4783" s="35">
        <v>0</v>
      </c>
      <c r="O4783" s="35">
        <v>0</v>
      </c>
      <c r="P4783" s="36">
        <v>12</v>
      </c>
      <c r="Q4783" s="37">
        <v>86</v>
      </c>
      <c r="R4783" s="36">
        <v>14</v>
      </c>
      <c r="S4783" s="39">
        <f t="shared" si="162"/>
        <v>86</v>
      </c>
      <c r="T4783" s="34" t="s">
        <v>51</v>
      </c>
      <c r="U4783" s="12">
        <f>(((alpha*(speed^3))+(beta*(speed^2))+(ceta*speed))+delta)</f>
        <v>0.20692172195544245</v>
      </c>
      <c r="V4783" s="8">
        <f t="shared" si="163"/>
        <v>86</v>
      </c>
    </row>
    <row r="4784" spans="1:28">
      <c r="A4784" s="34" t="s">
        <v>19</v>
      </c>
      <c r="B4784" s="34" t="s">
        <v>69</v>
      </c>
      <c r="C4784" s="5" t="s">
        <v>137</v>
      </c>
      <c r="D4784" s="35" t="s">
        <v>88</v>
      </c>
      <c r="E4784" s="36" t="s">
        <v>14</v>
      </c>
      <c r="F4784" s="37">
        <v>100</v>
      </c>
      <c r="G4784" s="38">
        <v>-0.02</v>
      </c>
      <c r="H4784" s="34">
        <v>0.9891009354707595</v>
      </c>
      <c r="I4784" s="35">
        <v>0.81928145371453931</v>
      </c>
      <c r="J4784" s="35">
        <v>0.98694967146003421</v>
      </c>
      <c r="K4784" s="35">
        <v>-0.70968646985868711</v>
      </c>
      <c r="L4784" s="35">
        <v>0</v>
      </c>
      <c r="M4784" s="35">
        <v>0</v>
      </c>
      <c r="N4784" s="35">
        <v>0</v>
      </c>
      <c r="O4784" s="35">
        <v>0</v>
      </c>
      <c r="P4784" s="36">
        <v>12</v>
      </c>
      <c r="Q4784" s="37">
        <v>86</v>
      </c>
      <c r="R4784" s="36">
        <v>0</v>
      </c>
      <c r="S4784" s="39">
        <f t="shared" si="162"/>
        <v>86</v>
      </c>
      <c r="T4784" s="34" t="s">
        <v>29</v>
      </c>
      <c r="U4784" s="12">
        <f>((alpha*(beta^speed))*(speed^ceta))</f>
        <v>1.1218023165301452E-2</v>
      </c>
      <c r="V4784" s="8">
        <f t="shared" si="163"/>
        <v>86</v>
      </c>
      <c r="AB4784" s="41"/>
    </row>
    <row r="4785" spans="1:28">
      <c r="A4785" s="34" t="s">
        <v>19</v>
      </c>
      <c r="B4785" s="34" t="s">
        <v>69</v>
      </c>
      <c r="C4785" s="5" t="s">
        <v>137</v>
      </c>
      <c r="D4785" s="35" t="s">
        <v>88</v>
      </c>
      <c r="E4785" s="36" t="s">
        <v>18</v>
      </c>
      <c r="F4785" s="37">
        <v>100</v>
      </c>
      <c r="G4785" s="38">
        <v>-0.02</v>
      </c>
      <c r="H4785" s="34">
        <v>0.9768415684377707</v>
      </c>
      <c r="I4785" s="35">
        <v>-3.0958123932145662E-7</v>
      </c>
      <c r="J4785" s="35">
        <v>5.6932652829150171E-5</v>
      </c>
      <c r="K4785" s="35">
        <v>-3.7525112849914263E-3</v>
      </c>
      <c r="L4785" s="35">
        <v>0.1023983797196117</v>
      </c>
      <c r="M4785" s="35">
        <v>0</v>
      </c>
      <c r="N4785" s="35">
        <v>0</v>
      </c>
      <c r="O4785" s="35">
        <v>0</v>
      </c>
      <c r="P4785" s="36">
        <v>12</v>
      </c>
      <c r="Q4785" s="37">
        <v>86</v>
      </c>
      <c r="R4785" s="36">
        <v>14</v>
      </c>
      <c r="S4785" s="39">
        <f t="shared" si="162"/>
        <v>86</v>
      </c>
      <c r="T4785" s="34" t="s">
        <v>51</v>
      </c>
      <c r="U4785" s="12">
        <f>(((alpha*(speed^3))+(beta*(speed^2))+(ceta*speed))+delta)</f>
        <v>3.8453047768953058E-3</v>
      </c>
      <c r="V4785" s="8">
        <f t="shared" si="163"/>
        <v>86</v>
      </c>
      <c r="AB4785" s="41"/>
    </row>
    <row r="4786" spans="1:28">
      <c r="A4786" s="34" t="s">
        <v>19</v>
      </c>
      <c r="B4786" s="34" t="s">
        <v>69</v>
      </c>
      <c r="C4786" s="5" t="s">
        <v>137</v>
      </c>
      <c r="D4786" s="35" t="s">
        <v>88</v>
      </c>
      <c r="E4786" s="36" t="s">
        <v>17</v>
      </c>
      <c r="F4786" s="37">
        <v>100</v>
      </c>
      <c r="G4786" s="38">
        <v>-0.02</v>
      </c>
      <c r="H4786" s="34">
        <v>0.95508441373606567</v>
      </c>
      <c r="I4786" s="35">
        <v>-1.5543263735263578E-3</v>
      </c>
      <c r="J4786" s="35">
        <v>0.28556311007993557</v>
      </c>
      <c r="K4786" s="35">
        <v>-19.200857216922337</v>
      </c>
      <c r="L4786" s="35">
        <v>537.8280685496361</v>
      </c>
      <c r="M4786" s="35">
        <v>0</v>
      </c>
      <c r="N4786" s="35">
        <v>0</v>
      </c>
      <c r="O4786" s="35">
        <v>0</v>
      </c>
      <c r="P4786" s="36">
        <v>12</v>
      </c>
      <c r="Q4786" s="37">
        <v>86</v>
      </c>
      <c r="R4786" s="36">
        <v>14</v>
      </c>
      <c r="S4786" s="39">
        <f t="shared" si="162"/>
        <v>86</v>
      </c>
      <c r="T4786" s="34" t="s">
        <v>51</v>
      </c>
      <c r="U4786" s="12">
        <f>(((alpha*(speed^3))+(beta*(speed^2))+(ceta*speed))+delta)</f>
        <v>9.9404942058374672</v>
      </c>
      <c r="V4786" s="8">
        <f t="shared" si="163"/>
        <v>86</v>
      </c>
    </row>
    <row r="4787" spans="1:28">
      <c r="A4787" s="34" t="s">
        <v>19</v>
      </c>
      <c r="B4787" s="34" t="s">
        <v>69</v>
      </c>
      <c r="C4787" s="5" t="s">
        <v>137</v>
      </c>
      <c r="D4787" s="35" t="s">
        <v>88</v>
      </c>
      <c r="E4787" s="36" t="s">
        <v>15</v>
      </c>
      <c r="F4787" s="37">
        <v>0</v>
      </c>
      <c r="G4787" s="38">
        <v>0.02</v>
      </c>
      <c r="H4787" s="34">
        <v>0.99810133843078752</v>
      </c>
      <c r="I4787" s="35">
        <v>24.173286847489155</v>
      </c>
      <c r="J4787" s="35">
        <v>1.0097331797643261</v>
      </c>
      <c r="K4787" s="35">
        <v>-0.9361780682298988</v>
      </c>
      <c r="L4787" s="35">
        <v>0</v>
      </c>
      <c r="M4787" s="35">
        <v>0</v>
      </c>
      <c r="N4787" s="35">
        <v>0</v>
      </c>
      <c r="O4787" s="35">
        <v>0</v>
      </c>
      <c r="P4787" s="36">
        <v>12</v>
      </c>
      <c r="Q4787" s="37">
        <v>86</v>
      </c>
      <c r="R4787" s="36">
        <v>0</v>
      </c>
      <c r="S4787" s="39">
        <f t="shared" si="162"/>
        <v>86</v>
      </c>
      <c r="T4787" s="34" t="s">
        <v>29</v>
      </c>
      <c r="U4787" s="12">
        <f>((alpha*(beta^speed))*(speed^ceta))</f>
        <v>0.85915325001221143</v>
      </c>
      <c r="V4787" s="8">
        <f t="shared" si="163"/>
        <v>86</v>
      </c>
    </row>
    <row r="4788" spans="1:28">
      <c r="A4788" s="34" t="s">
        <v>19</v>
      </c>
      <c r="B4788" s="34" t="s">
        <v>69</v>
      </c>
      <c r="C4788" s="5" t="s">
        <v>137</v>
      </c>
      <c r="D4788" s="35" t="s">
        <v>88</v>
      </c>
      <c r="E4788" s="36" t="s">
        <v>16</v>
      </c>
      <c r="F4788" s="37">
        <v>0</v>
      </c>
      <c r="G4788" s="38">
        <v>0.02</v>
      </c>
      <c r="H4788" s="34">
        <v>0.97755244011335252</v>
      </c>
      <c r="I4788" s="35">
        <v>5.9997217904487883</v>
      </c>
      <c r="J4788" s="35">
        <v>29.50218058359561</v>
      </c>
      <c r="K4788" s="35">
        <v>-0.65023879004690832</v>
      </c>
      <c r="L4788" s="35">
        <v>1.6770100000480424E-2</v>
      </c>
      <c r="M4788" s="35">
        <v>9.9287431924601849E-2</v>
      </c>
      <c r="N4788" s="35">
        <v>0</v>
      </c>
      <c r="O4788" s="35">
        <v>0</v>
      </c>
      <c r="P4788" s="36">
        <v>12</v>
      </c>
      <c r="Q4788" s="37">
        <v>86</v>
      </c>
      <c r="R4788" s="36">
        <v>10</v>
      </c>
      <c r="S4788" s="39">
        <f t="shared" si="162"/>
        <v>86</v>
      </c>
      <c r="T4788" s="34" t="s">
        <v>44</v>
      </c>
      <c r="U4788" s="12">
        <f>(alpha+(beta/(1+EXP((((-1)*ceta)+(delta*LN(speed)))+(epsilon*speed)))))</f>
        <v>6.0025185651732089</v>
      </c>
      <c r="V4788" s="8">
        <f t="shared" si="163"/>
        <v>86</v>
      </c>
    </row>
    <row r="4789" spans="1:28">
      <c r="A4789" s="34" t="s">
        <v>19</v>
      </c>
      <c r="B4789" s="34" t="s">
        <v>69</v>
      </c>
      <c r="C4789" s="5" t="s">
        <v>137</v>
      </c>
      <c r="D4789" s="35" t="s">
        <v>88</v>
      </c>
      <c r="E4789" s="36" t="s">
        <v>14</v>
      </c>
      <c r="F4789" s="37">
        <v>0</v>
      </c>
      <c r="G4789" s="38">
        <v>0.02</v>
      </c>
      <c r="H4789" s="34">
        <v>0.99479417711427143</v>
      </c>
      <c r="I4789" s="35">
        <v>1.6986312531692647</v>
      </c>
      <c r="J4789" s="35">
        <v>1.0136951884414194</v>
      </c>
      <c r="K4789" s="35">
        <v>-1.026988702600222</v>
      </c>
      <c r="L4789" s="35">
        <v>0</v>
      </c>
      <c r="M4789" s="35">
        <v>0</v>
      </c>
      <c r="N4789" s="35">
        <v>0</v>
      </c>
      <c r="O4789" s="35">
        <v>0</v>
      </c>
      <c r="P4789" s="36">
        <v>12</v>
      </c>
      <c r="Q4789" s="37">
        <v>86</v>
      </c>
      <c r="R4789" s="36">
        <v>0</v>
      </c>
      <c r="S4789" s="39">
        <f t="shared" si="162"/>
        <v>86</v>
      </c>
      <c r="T4789" s="34" t="s">
        <v>29</v>
      </c>
      <c r="U4789" s="12">
        <f>((alpha*(beta^speed))*(speed^ceta))</f>
        <v>5.6419102621823751E-2</v>
      </c>
      <c r="V4789" s="8">
        <f t="shared" si="163"/>
        <v>86</v>
      </c>
    </row>
    <row r="4790" spans="1:28">
      <c r="A4790" s="34" t="s">
        <v>19</v>
      </c>
      <c r="B4790" s="34" t="s">
        <v>69</v>
      </c>
      <c r="C4790" s="5" t="s">
        <v>137</v>
      </c>
      <c r="D4790" s="35" t="s">
        <v>88</v>
      </c>
      <c r="E4790" s="36" t="s">
        <v>18</v>
      </c>
      <c r="F4790" s="37">
        <v>0</v>
      </c>
      <c r="G4790" s="38">
        <v>0.02</v>
      </c>
      <c r="H4790" s="34">
        <v>0.98646291484166526</v>
      </c>
      <c r="I4790" s="35">
        <v>0.42644020299507096</v>
      </c>
      <c r="J4790" s="35">
        <v>1.0111242852617086</v>
      </c>
      <c r="K4790" s="35">
        <v>-0.70586394102273653</v>
      </c>
      <c r="L4790" s="35">
        <v>0</v>
      </c>
      <c r="M4790" s="35">
        <v>0</v>
      </c>
      <c r="N4790" s="35">
        <v>0</v>
      </c>
      <c r="O4790" s="35">
        <v>0</v>
      </c>
      <c r="P4790" s="36">
        <v>12</v>
      </c>
      <c r="Q4790" s="37">
        <v>86</v>
      </c>
      <c r="R4790" s="36">
        <v>0</v>
      </c>
      <c r="S4790" s="39">
        <f t="shared" si="162"/>
        <v>86</v>
      </c>
      <c r="T4790" s="34" t="s">
        <v>29</v>
      </c>
      <c r="U4790" s="12">
        <f>((alpha*(beta^speed))*(speed^ceta))</f>
        <v>4.7594416183592517E-2</v>
      </c>
      <c r="V4790" s="8">
        <f t="shared" si="163"/>
        <v>86</v>
      </c>
      <c r="AB4790" s="41"/>
    </row>
    <row r="4791" spans="1:28">
      <c r="A4791" s="34" t="s">
        <v>19</v>
      </c>
      <c r="B4791" s="34" t="s">
        <v>69</v>
      </c>
      <c r="C4791" s="5" t="s">
        <v>137</v>
      </c>
      <c r="D4791" s="35" t="s">
        <v>88</v>
      </c>
      <c r="E4791" s="36" t="s">
        <v>17</v>
      </c>
      <c r="F4791" s="37">
        <v>0</v>
      </c>
      <c r="G4791" s="38">
        <v>0.02</v>
      </c>
      <c r="H4791" s="34">
        <v>0.98791039864645636</v>
      </c>
      <c r="I4791" s="35">
        <v>2040.7056334391091</v>
      </c>
      <c r="J4791" s="35">
        <v>1.0094390219693605</v>
      </c>
      <c r="K4791" s="35">
        <v>-0.59988833631532335</v>
      </c>
      <c r="L4791" s="35">
        <v>0</v>
      </c>
      <c r="M4791" s="35">
        <v>0</v>
      </c>
      <c r="N4791" s="35">
        <v>0</v>
      </c>
      <c r="O4791" s="35">
        <v>0</v>
      </c>
      <c r="P4791" s="36">
        <v>12</v>
      </c>
      <c r="Q4791" s="37">
        <v>86</v>
      </c>
      <c r="R4791" s="36">
        <v>0</v>
      </c>
      <c r="S4791" s="39">
        <f t="shared" si="162"/>
        <v>86</v>
      </c>
      <c r="T4791" s="34" t="s">
        <v>29</v>
      </c>
      <c r="U4791" s="12">
        <f>((alpha*(beta^speed))*(speed^ceta))</f>
        <v>316.36248918634209</v>
      </c>
      <c r="V4791" s="8">
        <f t="shared" si="163"/>
        <v>86</v>
      </c>
    </row>
    <row r="4792" spans="1:28">
      <c r="A4792" s="34" t="s">
        <v>19</v>
      </c>
      <c r="B4792" s="34" t="s">
        <v>69</v>
      </c>
      <c r="C4792" s="5" t="s">
        <v>137</v>
      </c>
      <c r="D4792" s="35" t="s">
        <v>88</v>
      </c>
      <c r="E4792" s="36" t="s">
        <v>15</v>
      </c>
      <c r="F4792" s="37">
        <v>50</v>
      </c>
      <c r="G4792" s="38">
        <v>0.02</v>
      </c>
      <c r="H4792" s="34">
        <v>0.99699067174966571</v>
      </c>
      <c r="I4792" s="35">
        <v>1.5707695238368671</v>
      </c>
      <c r="J4792" s="35">
        <v>-0.15367576846601144</v>
      </c>
      <c r="K4792" s="35">
        <v>29.26447646822837</v>
      </c>
      <c r="L4792" s="35">
        <v>-1.1415677698996189</v>
      </c>
      <c r="M4792" s="35">
        <v>0</v>
      </c>
      <c r="N4792" s="35">
        <v>0</v>
      </c>
      <c r="O4792" s="35">
        <v>0</v>
      </c>
      <c r="P4792" s="36">
        <v>12</v>
      </c>
      <c r="Q4792" s="37">
        <v>86</v>
      </c>
      <c r="R4792" s="36">
        <v>1</v>
      </c>
      <c r="S4792" s="39">
        <f t="shared" si="162"/>
        <v>86</v>
      </c>
      <c r="T4792" s="34" t="s">
        <v>30</v>
      </c>
      <c r="U4792" s="12">
        <f>((alpha*(speed^beta))+(ceta*(speed^delta)))</f>
        <v>0.97331110857067615</v>
      </c>
      <c r="V4792" s="8">
        <f t="shared" si="163"/>
        <v>86</v>
      </c>
    </row>
    <row r="4793" spans="1:28">
      <c r="A4793" s="34" t="s">
        <v>19</v>
      </c>
      <c r="B4793" s="34" t="s">
        <v>69</v>
      </c>
      <c r="C4793" s="5" t="s">
        <v>137</v>
      </c>
      <c r="D4793" s="35" t="s">
        <v>88</v>
      </c>
      <c r="E4793" s="36" t="s">
        <v>16</v>
      </c>
      <c r="F4793" s="37">
        <v>50</v>
      </c>
      <c r="G4793" s="38">
        <v>0.02</v>
      </c>
      <c r="H4793" s="34">
        <v>0.96532573190496018</v>
      </c>
      <c r="I4793" s="35">
        <v>-3.5232291455855324E-5</v>
      </c>
      <c r="J4793" s="35">
        <v>6.3702990900257302E-3</v>
      </c>
      <c r="K4793" s="35">
        <v>-0.38553709289299593</v>
      </c>
      <c r="L4793" s="35">
        <v>15.911186959559627</v>
      </c>
      <c r="M4793" s="35">
        <v>0</v>
      </c>
      <c r="N4793" s="35">
        <v>0</v>
      </c>
      <c r="O4793" s="35">
        <v>0</v>
      </c>
      <c r="P4793" s="36">
        <v>12</v>
      </c>
      <c r="Q4793" s="37">
        <v>86</v>
      </c>
      <c r="R4793" s="36">
        <v>14</v>
      </c>
      <c r="S4793" s="39">
        <f t="shared" si="162"/>
        <v>86</v>
      </c>
      <c r="T4793" s="34" t="s">
        <v>51</v>
      </c>
      <c r="U4793" s="12">
        <f>(((alpha*(speed^3))+(beta*(speed^2))+(ceta*speed))+delta)</f>
        <v>7.4600186663467678</v>
      </c>
      <c r="V4793" s="8">
        <f t="shared" si="163"/>
        <v>86</v>
      </c>
    </row>
    <row r="4794" spans="1:28">
      <c r="A4794" s="34" t="s">
        <v>19</v>
      </c>
      <c r="B4794" s="34" t="s">
        <v>69</v>
      </c>
      <c r="C4794" s="5" t="s">
        <v>137</v>
      </c>
      <c r="D4794" s="35" t="s">
        <v>88</v>
      </c>
      <c r="E4794" s="36" t="s">
        <v>14</v>
      </c>
      <c r="F4794" s="37">
        <v>50</v>
      </c>
      <c r="G4794" s="38">
        <v>0.02</v>
      </c>
      <c r="H4794" s="34">
        <v>0.99136352028171371</v>
      </c>
      <c r="I4794" s="35">
        <v>1.0356640887583635</v>
      </c>
      <c r="J4794" s="35">
        <v>1.0104309086710161</v>
      </c>
      <c r="K4794" s="35">
        <v>-0.78663862748107438</v>
      </c>
      <c r="L4794" s="35">
        <v>0</v>
      </c>
      <c r="M4794" s="35">
        <v>0</v>
      </c>
      <c r="N4794" s="35">
        <v>0</v>
      </c>
      <c r="O4794" s="35">
        <v>0</v>
      </c>
      <c r="P4794" s="36">
        <v>12</v>
      </c>
      <c r="Q4794" s="37">
        <v>86</v>
      </c>
      <c r="R4794" s="36">
        <v>0</v>
      </c>
      <c r="S4794" s="39">
        <f t="shared" si="162"/>
        <v>86</v>
      </c>
      <c r="T4794" s="34" t="s">
        <v>29</v>
      </c>
      <c r="U4794" s="12">
        <f>((alpha*(beta^speed))*(speed^ceta))</f>
        <v>7.603915082650764E-2</v>
      </c>
      <c r="V4794" s="8">
        <f t="shared" si="163"/>
        <v>86</v>
      </c>
    </row>
    <row r="4795" spans="1:28">
      <c r="A4795" s="34" t="s">
        <v>19</v>
      </c>
      <c r="B4795" s="34" t="s">
        <v>69</v>
      </c>
      <c r="C4795" s="5" t="s">
        <v>137</v>
      </c>
      <c r="D4795" s="35" t="s">
        <v>88</v>
      </c>
      <c r="E4795" s="36" t="s">
        <v>18</v>
      </c>
      <c r="F4795" s="37">
        <v>50</v>
      </c>
      <c r="G4795" s="38">
        <v>0.02</v>
      </c>
      <c r="H4795" s="34">
        <v>0.98321399309133928</v>
      </c>
      <c r="I4795" s="35">
        <v>0.29821170163375871</v>
      </c>
      <c r="J4795" s="35">
        <v>1.0032145559826275</v>
      </c>
      <c r="K4795" s="35">
        <v>-0.44979951297118564</v>
      </c>
      <c r="L4795" s="35">
        <v>0</v>
      </c>
      <c r="M4795" s="35">
        <v>0</v>
      </c>
      <c r="N4795" s="35">
        <v>0</v>
      </c>
      <c r="O4795" s="35">
        <v>0</v>
      </c>
      <c r="P4795" s="36">
        <v>12</v>
      </c>
      <c r="Q4795" s="37">
        <v>86</v>
      </c>
      <c r="R4795" s="36">
        <v>0</v>
      </c>
      <c r="S4795" s="39">
        <f t="shared" si="162"/>
        <v>86</v>
      </c>
      <c r="T4795" s="34" t="s">
        <v>29</v>
      </c>
      <c r="U4795" s="12">
        <f>((alpha*(beta^speed))*(speed^ceta))</f>
        <v>5.2997716489381147E-2</v>
      </c>
      <c r="V4795" s="8">
        <f t="shared" si="163"/>
        <v>86</v>
      </c>
      <c r="AB4795" s="41"/>
    </row>
    <row r="4796" spans="1:28">
      <c r="A4796" s="34" t="s">
        <v>19</v>
      </c>
      <c r="B4796" s="34" t="s">
        <v>69</v>
      </c>
      <c r="C4796" s="5" t="s">
        <v>137</v>
      </c>
      <c r="D4796" s="35" t="s">
        <v>88</v>
      </c>
      <c r="E4796" s="36" t="s">
        <v>17</v>
      </c>
      <c r="F4796" s="37">
        <v>50</v>
      </c>
      <c r="G4796" s="38">
        <v>0.02</v>
      </c>
      <c r="H4796" s="34">
        <v>0.97327097601297285</v>
      </c>
      <c r="I4796" s="35">
        <v>1857.3671555451053</v>
      </c>
      <c r="J4796" s="35">
        <v>1.0068847481109806</v>
      </c>
      <c r="K4796" s="35">
        <v>-0.45782108245686548</v>
      </c>
      <c r="L4796" s="35">
        <v>0</v>
      </c>
      <c r="M4796" s="35">
        <v>0</v>
      </c>
      <c r="N4796" s="35">
        <v>0</v>
      </c>
      <c r="O4796" s="35">
        <v>0</v>
      </c>
      <c r="P4796" s="36">
        <v>12</v>
      </c>
      <c r="Q4796" s="37">
        <v>86</v>
      </c>
      <c r="R4796" s="36">
        <v>0</v>
      </c>
      <c r="S4796" s="39">
        <f t="shared" si="162"/>
        <v>86</v>
      </c>
      <c r="T4796" s="34" t="s">
        <v>29</v>
      </c>
      <c r="U4796" s="12">
        <f>((alpha*(beta^speed))*(speed^ceta))</f>
        <v>436.01672829786105</v>
      </c>
      <c r="V4796" s="8">
        <f t="shared" si="163"/>
        <v>86</v>
      </c>
    </row>
    <row r="4797" spans="1:28">
      <c r="A4797" s="34" t="s">
        <v>19</v>
      </c>
      <c r="B4797" s="34" t="s">
        <v>69</v>
      </c>
      <c r="C4797" s="5" t="s">
        <v>137</v>
      </c>
      <c r="D4797" s="35" t="s">
        <v>88</v>
      </c>
      <c r="E4797" s="36" t="s">
        <v>15</v>
      </c>
      <c r="F4797" s="37">
        <v>100</v>
      </c>
      <c r="G4797" s="38">
        <v>0.02</v>
      </c>
      <c r="H4797" s="34">
        <v>0.98969256023320251</v>
      </c>
      <c r="I4797" s="35">
        <v>2.2083691993704129</v>
      </c>
      <c r="J4797" s="35">
        <v>1.2532521326179968</v>
      </c>
      <c r="K4797" s="35">
        <v>-0.49669739790157186</v>
      </c>
      <c r="L4797" s="35">
        <v>0</v>
      </c>
      <c r="M4797" s="35">
        <v>0</v>
      </c>
      <c r="N4797" s="35">
        <v>0</v>
      </c>
      <c r="O4797" s="35">
        <v>0</v>
      </c>
      <c r="P4797" s="36">
        <v>12</v>
      </c>
      <c r="Q4797" s="37">
        <v>86</v>
      </c>
      <c r="R4797" s="36">
        <v>13</v>
      </c>
      <c r="S4797" s="39">
        <f t="shared" si="162"/>
        <v>86</v>
      </c>
      <c r="T4797" s="34" t="s">
        <v>50</v>
      </c>
      <c r="U4797" s="12">
        <f>EXP((alpha+(beta/speed))+(ceta*LN(speed)))</f>
        <v>1.0105342861659201</v>
      </c>
      <c r="V4797" s="8">
        <f t="shared" si="163"/>
        <v>86</v>
      </c>
    </row>
    <row r="4798" spans="1:28">
      <c r="A4798" s="34" t="s">
        <v>19</v>
      </c>
      <c r="B4798" s="34" t="s">
        <v>69</v>
      </c>
      <c r="C4798" s="5" t="s">
        <v>137</v>
      </c>
      <c r="D4798" s="35" t="s">
        <v>88</v>
      </c>
      <c r="E4798" s="36" t="s">
        <v>16</v>
      </c>
      <c r="F4798" s="37">
        <v>100</v>
      </c>
      <c r="G4798" s="38">
        <v>0.02</v>
      </c>
      <c r="H4798" s="34">
        <v>0.96771107325350048</v>
      </c>
      <c r="I4798" s="35">
        <v>3.4013932140612639</v>
      </c>
      <c r="J4798" s="35">
        <v>-0.22278675185659963</v>
      </c>
      <c r="K4798" s="35">
        <v>-0.28101647556620407</v>
      </c>
      <c r="L4798" s="35">
        <v>0</v>
      </c>
      <c r="M4798" s="35">
        <v>0</v>
      </c>
      <c r="N4798" s="35">
        <v>0</v>
      </c>
      <c r="O4798" s="35">
        <v>0</v>
      </c>
      <c r="P4798" s="36">
        <v>12</v>
      </c>
      <c r="Q4798" s="37">
        <v>86</v>
      </c>
      <c r="R4798" s="36">
        <v>13</v>
      </c>
      <c r="S4798" s="39">
        <f t="shared" si="162"/>
        <v>86</v>
      </c>
      <c r="T4798" s="34" t="s">
        <v>50</v>
      </c>
      <c r="U4798" s="12">
        <f>EXP((alpha+(beta/speed))+(ceta*LN(speed)))</f>
        <v>8.5596362260513672</v>
      </c>
      <c r="V4798" s="8">
        <f t="shared" si="163"/>
        <v>86</v>
      </c>
    </row>
    <row r="4799" spans="1:28">
      <c r="A4799" s="34" t="s">
        <v>19</v>
      </c>
      <c r="B4799" s="34" t="s">
        <v>69</v>
      </c>
      <c r="C4799" s="5" t="s">
        <v>137</v>
      </c>
      <c r="D4799" s="35" t="s">
        <v>88</v>
      </c>
      <c r="E4799" s="36" t="s">
        <v>14</v>
      </c>
      <c r="F4799" s="37">
        <v>100</v>
      </c>
      <c r="G4799" s="38">
        <v>0.02</v>
      </c>
      <c r="H4799" s="34">
        <v>0.98910997949220825</v>
      </c>
      <c r="I4799" s="35">
        <v>-7.8844817756887444</v>
      </c>
      <c r="J4799" s="35">
        <v>4.6195147612589214</v>
      </c>
      <c r="K4799" s="35">
        <v>2.2642244143658994</v>
      </c>
      <c r="L4799" s="35">
        <v>0</v>
      </c>
      <c r="M4799" s="35">
        <v>0</v>
      </c>
      <c r="N4799" s="35">
        <v>0</v>
      </c>
      <c r="O4799" s="35">
        <v>0</v>
      </c>
      <c r="P4799" s="36">
        <v>12</v>
      </c>
      <c r="Q4799" s="37">
        <v>86</v>
      </c>
      <c r="R4799" s="36">
        <v>2</v>
      </c>
      <c r="S4799" s="39">
        <f t="shared" si="162"/>
        <v>86</v>
      </c>
      <c r="T4799" s="34" t="s">
        <v>31</v>
      </c>
      <c r="U4799" s="12">
        <f>((alpha+(beta*speed))^((-1)/ceta))</f>
        <v>7.1770941084807305E-2</v>
      </c>
      <c r="V4799" s="8">
        <f t="shared" si="163"/>
        <v>86</v>
      </c>
    </row>
    <row r="4800" spans="1:28">
      <c r="A4800" s="34" t="s">
        <v>19</v>
      </c>
      <c r="B4800" s="34" t="s">
        <v>69</v>
      </c>
      <c r="C4800" s="5" t="s">
        <v>137</v>
      </c>
      <c r="D4800" s="35" t="s">
        <v>88</v>
      </c>
      <c r="E4800" s="36" t="s">
        <v>18</v>
      </c>
      <c r="F4800" s="37">
        <v>100</v>
      </c>
      <c r="G4800" s="38">
        <v>0.02</v>
      </c>
      <c r="H4800" s="34">
        <v>0.98312589716870213</v>
      </c>
      <c r="I4800" s="35">
        <v>0.2485693873422935</v>
      </c>
      <c r="J4800" s="35">
        <v>0.99486891002533129</v>
      </c>
      <c r="K4800" s="35">
        <v>-0.27950864279862264</v>
      </c>
      <c r="L4800" s="35">
        <v>0</v>
      </c>
      <c r="M4800" s="35">
        <v>0</v>
      </c>
      <c r="N4800" s="35">
        <v>0</v>
      </c>
      <c r="O4800" s="35">
        <v>0</v>
      </c>
      <c r="P4800" s="36">
        <v>12</v>
      </c>
      <c r="Q4800" s="37">
        <v>86</v>
      </c>
      <c r="R4800" s="36">
        <v>0</v>
      </c>
      <c r="S4800" s="39">
        <f t="shared" si="162"/>
        <v>86</v>
      </c>
      <c r="T4800" s="34" t="s">
        <v>29</v>
      </c>
      <c r="U4800" s="12">
        <f>((alpha*(beta^speed))*(speed^ceta))</f>
        <v>4.5983550325083451E-2</v>
      </c>
      <c r="V4800" s="8">
        <f t="shared" si="163"/>
        <v>86</v>
      </c>
      <c r="AB4800" s="41"/>
    </row>
    <row r="4801" spans="1:28">
      <c r="A4801" s="34" t="s">
        <v>19</v>
      </c>
      <c r="B4801" s="34" t="s">
        <v>69</v>
      </c>
      <c r="C4801" s="5" t="s">
        <v>137</v>
      </c>
      <c r="D4801" s="35" t="s">
        <v>88</v>
      </c>
      <c r="E4801" s="36" t="s">
        <v>17</v>
      </c>
      <c r="F4801" s="37">
        <v>100</v>
      </c>
      <c r="G4801" s="38">
        <v>0.02</v>
      </c>
      <c r="H4801" s="34">
        <v>0.96192921553049393</v>
      </c>
      <c r="I4801" s="35">
        <v>1813.5019003995017</v>
      </c>
      <c r="J4801" s="35">
        <v>1.004677213669581</v>
      </c>
      <c r="K4801" s="35">
        <v>-0.36077741396700175</v>
      </c>
      <c r="L4801" s="35">
        <v>0</v>
      </c>
      <c r="M4801" s="35">
        <v>0</v>
      </c>
      <c r="N4801" s="35">
        <v>0</v>
      </c>
      <c r="O4801" s="35">
        <v>0</v>
      </c>
      <c r="P4801" s="36">
        <v>12</v>
      </c>
      <c r="Q4801" s="37">
        <v>86</v>
      </c>
      <c r="R4801" s="36">
        <v>0</v>
      </c>
      <c r="S4801" s="39">
        <f t="shared" si="162"/>
        <v>86</v>
      </c>
      <c r="T4801" s="34" t="s">
        <v>29</v>
      </c>
      <c r="U4801" s="12">
        <f>((alpha*(beta^speed))*(speed^ceta))</f>
        <v>543.09796857552908</v>
      </c>
      <c r="V4801" s="8">
        <f t="shared" si="163"/>
        <v>86</v>
      </c>
    </row>
    <row r="4802" spans="1:28">
      <c r="A4802" s="34" t="s">
        <v>19</v>
      </c>
      <c r="B4802" s="34" t="s">
        <v>69</v>
      </c>
      <c r="C4802" s="5" t="s">
        <v>137</v>
      </c>
      <c r="D4802" s="35" t="s">
        <v>88</v>
      </c>
      <c r="E4802" s="36" t="s">
        <v>15</v>
      </c>
      <c r="F4802" s="37">
        <v>0</v>
      </c>
      <c r="G4802" s="38">
        <v>0.04</v>
      </c>
      <c r="H4802" s="34">
        <v>0.99779693108160605</v>
      </c>
      <c r="I4802" s="35">
        <v>1.2975828110621195</v>
      </c>
      <c r="J4802" s="35">
        <v>-8.3245897839702224E-2</v>
      </c>
      <c r="K4802" s="35">
        <v>45.42917613789205</v>
      </c>
      <c r="L4802" s="35">
        <v>-1.2774588683614889</v>
      </c>
      <c r="M4802" s="35">
        <v>0</v>
      </c>
      <c r="N4802" s="35">
        <v>0</v>
      </c>
      <c r="O4802" s="35">
        <v>0</v>
      </c>
      <c r="P4802" s="36">
        <v>12</v>
      </c>
      <c r="Q4802" s="37">
        <v>86</v>
      </c>
      <c r="R4802" s="36">
        <v>1</v>
      </c>
      <c r="S4802" s="39">
        <f t="shared" ref="S4802:S4865" si="164">V4802</f>
        <v>86</v>
      </c>
      <c r="T4802" s="34" t="s">
        <v>30</v>
      </c>
      <c r="U4802" s="12">
        <f>((alpha*(speed^beta))+(ceta*(speed^delta)))</f>
        <v>1.0490571979108871</v>
      </c>
      <c r="V4802" s="8">
        <f t="shared" ref="V4802:V4865" si="165">IF($V$1&lt;P4802,P4802,IF($V$1&gt;Q4802,Q4802,$V$1))</f>
        <v>86</v>
      </c>
    </row>
    <row r="4803" spans="1:28">
      <c r="A4803" s="34" t="s">
        <v>19</v>
      </c>
      <c r="B4803" s="34" t="s">
        <v>69</v>
      </c>
      <c r="C4803" s="5" t="s">
        <v>137</v>
      </c>
      <c r="D4803" s="35" t="s">
        <v>88</v>
      </c>
      <c r="E4803" s="36" t="s">
        <v>16</v>
      </c>
      <c r="F4803" s="37">
        <v>0</v>
      </c>
      <c r="G4803" s="38">
        <v>0.04</v>
      </c>
      <c r="H4803" s="34">
        <v>0.94470977418892044</v>
      </c>
      <c r="I4803" s="35">
        <v>8.5830837221981806</v>
      </c>
      <c r="J4803" s="35">
        <v>21.541356932466503</v>
      </c>
      <c r="K4803" s="35">
        <v>-0.31774895556502053</v>
      </c>
      <c r="L4803" s="35">
        <v>-3.8188923097276201E-2</v>
      </c>
      <c r="M4803" s="35">
        <v>0.11662211399307731</v>
      </c>
      <c r="N4803" s="35">
        <v>0</v>
      </c>
      <c r="O4803" s="35">
        <v>0</v>
      </c>
      <c r="P4803" s="36">
        <v>12</v>
      </c>
      <c r="Q4803" s="37">
        <v>86</v>
      </c>
      <c r="R4803" s="36">
        <v>10</v>
      </c>
      <c r="S4803" s="39">
        <f t="shared" si="164"/>
        <v>86</v>
      </c>
      <c r="T4803" s="34" t="s">
        <v>44</v>
      </c>
      <c r="U4803" s="12">
        <f>(alpha+(beta/(1+EXP((((-1)*ceta)+(delta*LN(speed)))+(epsilon*speed)))))</f>
        <v>8.5839029016429027</v>
      </c>
      <c r="V4803" s="8">
        <f t="shared" si="165"/>
        <v>86</v>
      </c>
    </row>
    <row r="4804" spans="1:28">
      <c r="A4804" s="34" t="s">
        <v>19</v>
      </c>
      <c r="B4804" s="34" t="s">
        <v>69</v>
      </c>
      <c r="C4804" s="5" t="s">
        <v>137</v>
      </c>
      <c r="D4804" s="35" t="s">
        <v>88</v>
      </c>
      <c r="E4804" s="36" t="s">
        <v>14</v>
      </c>
      <c r="F4804" s="37">
        <v>0</v>
      </c>
      <c r="G4804" s="38">
        <v>0.04</v>
      </c>
      <c r="H4804" s="34">
        <v>0.99022363920666345</v>
      </c>
      <c r="I4804" s="35">
        <v>1.8527105101155079E-2</v>
      </c>
      <c r="J4804" s="35">
        <v>0.29670816050075027</v>
      </c>
      <c r="K4804" s="35">
        <v>2.3145133047153204</v>
      </c>
      <c r="L4804" s="35">
        <v>-1.1538660749301708</v>
      </c>
      <c r="M4804" s="35">
        <v>0</v>
      </c>
      <c r="N4804" s="35">
        <v>0</v>
      </c>
      <c r="O4804" s="35">
        <v>0</v>
      </c>
      <c r="P4804" s="36">
        <v>12</v>
      </c>
      <c r="Q4804" s="37">
        <v>86</v>
      </c>
      <c r="R4804" s="36">
        <v>1</v>
      </c>
      <c r="S4804" s="39">
        <f t="shared" si="164"/>
        <v>86</v>
      </c>
      <c r="T4804" s="34" t="s">
        <v>30</v>
      </c>
      <c r="U4804" s="12">
        <f>((alpha*(speed^beta))+(ceta*(speed^delta)))</f>
        <v>8.3030173593810305E-2</v>
      </c>
      <c r="V4804" s="8">
        <f t="shared" si="165"/>
        <v>86</v>
      </c>
    </row>
    <row r="4805" spans="1:28">
      <c r="A4805" s="34" t="s">
        <v>19</v>
      </c>
      <c r="B4805" s="34" t="s">
        <v>69</v>
      </c>
      <c r="C4805" s="5" t="s">
        <v>137</v>
      </c>
      <c r="D4805" s="35" t="s">
        <v>88</v>
      </c>
      <c r="E4805" s="36" t="s">
        <v>18</v>
      </c>
      <c r="F4805" s="37">
        <v>0</v>
      </c>
      <c r="G4805" s="38">
        <v>0.04</v>
      </c>
      <c r="H4805" s="34">
        <v>0.98020835539525331</v>
      </c>
      <c r="I4805" s="35">
        <v>-3.685832387049955E-7</v>
      </c>
      <c r="J4805" s="35">
        <v>6.184463816785626E-5</v>
      </c>
      <c r="K4805" s="35">
        <v>-3.4953537682128489E-3</v>
      </c>
      <c r="L4805" s="35">
        <v>0.1308463337623112</v>
      </c>
      <c r="M4805" s="35">
        <v>0</v>
      </c>
      <c r="N4805" s="35">
        <v>0</v>
      </c>
      <c r="O4805" s="35">
        <v>0</v>
      </c>
      <c r="P4805" s="36">
        <v>12</v>
      </c>
      <c r="Q4805" s="37">
        <v>86</v>
      </c>
      <c r="R4805" s="36">
        <v>14</v>
      </c>
      <c r="S4805" s="39">
        <f t="shared" si="164"/>
        <v>86</v>
      </c>
      <c r="T4805" s="34" t="s">
        <v>51</v>
      </c>
      <c r="U4805" s="12">
        <f>(((alpha*(speed^3))+(beta*(speed^2))+(ceta*speed))+delta)</f>
        <v>5.3209273107726468E-2</v>
      </c>
      <c r="V4805" s="8">
        <f t="shared" si="165"/>
        <v>86</v>
      </c>
      <c r="AB4805" s="41"/>
    </row>
    <row r="4806" spans="1:28">
      <c r="A4806" s="34" t="s">
        <v>19</v>
      </c>
      <c r="B4806" s="34" t="s">
        <v>69</v>
      </c>
      <c r="C4806" s="5" t="s">
        <v>137</v>
      </c>
      <c r="D4806" s="35" t="s">
        <v>88</v>
      </c>
      <c r="E4806" s="36" t="s">
        <v>17</v>
      </c>
      <c r="F4806" s="37">
        <v>0</v>
      </c>
      <c r="G4806" s="38">
        <v>0.04</v>
      </c>
      <c r="H4806" s="34">
        <v>0.98601993226176476</v>
      </c>
      <c r="I4806" s="35">
        <v>1861.1407394784358</v>
      </c>
      <c r="J4806" s="35">
        <v>1.0088297889000668</v>
      </c>
      <c r="K4806" s="35">
        <v>-0.47708649753372379</v>
      </c>
      <c r="L4806" s="35">
        <v>0</v>
      </c>
      <c r="M4806" s="35">
        <v>0</v>
      </c>
      <c r="N4806" s="35">
        <v>0</v>
      </c>
      <c r="O4806" s="35">
        <v>0</v>
      </c>
      <c r="P4806" s="36">
        <v>12</v>
      </c>
      <c r="Q4806" s="37">
        <v>86</v>
      </c>
      <c r="R4806" s="36">
        <v>0</v>
      </c>
      <c r="S4806" s="39">
        <f t="shared" si="164"/>
        <v>86</v>
      </c>
      <c r="T4806" s="34" t="s">
        <v>29</v>
      </c>
      <c r="U4806" s="12">
        <f>((alpha*(beta^speed))*(speed^ceta))</f>
        <v>473.36410812068141</v>
      </c>
      <c r="V4806" s="8">
        <f t="shared" si="165"/>
        <v>86</v>
      </c>
    </row>
    <row r="4807" spans="1:28">
      <c r="A4807" s="34" t="s">
        <v>19</v>
      </c>
      <c r="B4807" s="34" t="s">
        <v>69</v>
      </c>
      <c r="C4807" s="5" t="s">
        <v>137</v>
      </c>
      <c r="D4807" s="35" t="s">
        <v>88</v>
      </c>
      <c r="E4807" s="36" t="s">
        <v>15</v>
      </c>
      <c r="F4807" s="37">
        <v>50</v>
      </c>
      <c r="G4807" s="38">
        <v>0.04</v>
      </c>
      <c r="H4807" s="34">
        <v>0.99140112578498862</v>
      </c>
      <c r="I4807" s="35">
        <v>-1.786377025850518E-5</v>
      </c>
      <c r="J4807" s="35">
        <v>2.9015847732801483E-3</v>
      </c>
      <c r="K4807" s="35">
        <v>-0.16339803320213714</v>
      </c>
      <c r="L4807" s="35">
        <v>4.6809289905168976</v>
      </c>
      <c r="M4807" s="35">
        <v>0</v>
      </c>
      <c r="N4807" s="35">
        <v>0</v>
      </c>
      <c r="O4807" s="35">
        <v>0</v>
      </c>
      <c r="P4807" s="36">
        <v>12</v>
      </c>
      <c r="Q4807" s="37">
        <v>83</v>
      </c>
      <c r="R4807" s="36">
        <v>14</v>
      </c>
      <c r="S4807" s="39">
        <f t="shared" si="164"/>
        <v>83</v>
      </c>
      <c r="T4807" s="34" t="s">
        <v>51</v>
      </c>
      <c r="U4807" s="12">
        <f>(((alpha*(speed^3))+(beta*(speed^2))+(ceta*speed))+delta)</f>
        <v>0.89363813306655526</v>
      </c>
      <c r="V4807" s="8">
        <f t="shared" si="165"/>
        <v>83</v>
      </c>
    </row>
    <row r="4808" spans="1:28">
      <c r="A4808" s="34" t="s">
        <v>19</v>
      </c>
      <c r="B4808" s="34" t="s">
        <v>69</v>
      </c>
      <c r="C4808" s="5" t="s">
        <v>137</v>
      </c>
      <c r="D4808" s="35" t="s">
        <v>88</v>
      </c>
      <c r="E4808" s="36" t="s">
        <v>16</v>
      </c>
      <c r="F4808" s="37">
        <v>50</v>
      </c>
      <c r="G4808" s="38">
        <v>0.04</v>
      </c>
      <c r="H4808" s="34">
        <v>0.97648222703586707</v>
      </c>
      <c r="I4808" s="35">
        <v>9.9185857870703735</v>
      </c>
      <c r="J4808" s="35">
        <v>23.784011358605909</v>
      </c>
      <c r="K4808" s="35">
        <v>6.5241321414093473E-2</v>
      </c>
      <c r="L4808" s="35">
        <v>0.36222166055866195</v>
      </c>
      <c r="M4808" s="35">
        <v>2.5167305988113672E-2</v>
      </c>
      <c r="N4808" s="35">
        <v>0</v>
      </c>
      <c r="O4808" s="35">
        <v>0</v>
      </c>
      <c r="P4808" s="36">
        <v>12</v>
      </c>
      <c r="Q4808" s="37">
        <v>83</v>
      </c>
      <c r="R4808" s="36">
        <v>10</v>
      </c>
      <c r="S4808" s="39">
        <f t="shared" si="164"/>
        <v>83</v>
      </c>
      <c r="T4808" s="34" t="s">
        <v>44</v>
      </c>
      <c r="U4808" s="12">
        <f>(alpha+(beta/(1+EXP((((-1)*ceta)+(delta*LN(speed)))+(epsilon*speed)))))</f>
        <v>10.536410128614731</v>
      </c>
      <c r="V4808" s="8">
        <f t="shared" si="165"/>
        <v>83</v>
      </c>
    </row>
    <row r="4809" spans="1:28">
      <c r="A4809" s="34" t="s">
        <v>19</v>
      </c>
      <c r="B4809" s="34" t="s">
        <v>69</v>
      </c>
      <c r="C4809" s="5" t="s">
        <v>137</v>
      </c>
      <c r="D4809" s="35" t="s">
        <v>88</v>
      </c>
      <c r="E4809" s="36" t="s">
        <v>14</v>
      </c>
      <c r="F4809" s="37">
        <v>50</v>
      </c>
      <c r="G4809" s="38">
        <v>0.04</v>
      </c>
      <c r="H4809" s="34">
        <v>0.98619684565696675</v>
      </c>
      <c r="I4809" s="35">
        <v>-7.4750505001591675E-7</v>
      </c>
      <c r="J4809" s="35">
        <v>1.1950402004300029E-4</v>
      </c>
      <c r="K4809" s="35">
        <v>-7.1616253400023757E-3</v>
      </c>
      <c r="L4809" s="35">
        <v>0.25859735495572028</v>
      </c>
      <c r="M4809" s="35">
        <v>0</v>
      </c>
      <c r="N4809" s="35">
        <v>0</v>
      </c>
      <c r="O4809" s="35">
        <v>0</v>
      </c>
      <c r="P4809" s="36">
        <v>12</v>
      </c>
      <c r="Q4809" s="37">
        <v>83</v>
      </c>
      <c r="R4809" s="36">
        <v>14</v>
      </c>
      <c r="S4809" s="39">
        <f t="shared" si="164"/>
        <v>83</v>
      </c>
      <c r="T4809" s="34" t="s">
        <v>51</v>
      </c>
      <c r="U4809" s="12">
        <f>(((alpha*(speed^3))+(beta*(speed^2))+(ceta*speed))+delta)</f>
        <v>6.003197577830105E-2</v>
      </c>
      <c r="V4809" s="8">
        <f t="shared" si="165"/>
        <v>83</v>
      </c>
    </row>
    <row r="4810" spans="1:28">
      <c r="A4810" s="34" t="s">
        <v>19</v>
      </c>
      <c r="B4810" s="34" t="s">
        <v>69</v>
      </c>
      <c r="C4810" s="5" t="s">
        <v>137</v>
      </c>
      <c r="D4810" s="35" t="s">
        <v>88</v>
      </c>
      <c r="E4810" s="36" t="s">
        <v>18</v>
      </c>
      <c r="F4810" s="37">
        <v>50</v>
      </c>
      <c r="G4810" s="38">
        <v>0.04</v>
      </c>
      <c r="H4810" s="34">
        <v>0.98451918274660732</v>
      </c>
      <c r="I4810" s="35">
        <v>-1.945312320456834E-7</v>
      </c>
      <c r="J4810" s="35">
        <v>3.3310360909027806E-5</v>
      </c>
      <c r="K4810" s="35">
        <v>-2.7561073221648931E-3</v>
      </c>
      <c r="L4810" s="35">
        <v>0.15134484703091167</v>
      </c>
      <c r="M4810" s="35">
        <v>0</v>
      </c>
      <c r="N4810" s="35">
        <v>0</v>
      </c>
      <c r="O4810" s="35">
        <v>0</v>
      </c>
      <c r="P4810" s="36">
        <v>12</v>
      </c>
      <c r="Q4810" s="37">
        <v>83</v>
      </c>
      <c r="R4810" s="36">
        <v>14</v>
      </c>
      <c r="S4810" s="39">
        <f t="shared" si="164"/>
        <v>83</v>
      </c>
      <c r="T4810" s="34" t="s">
        <v>51</v>
      </c>
      <c r="U4810" s="12">
        <f>(((alpha*(speed^3))+(beta*(speed^2))+(ceta*speed))+delta)</f>
        <v>4.0832586015812911E-2</v>
      </c>
      <c r="V4810" s="8">
        <f t="shared" si="165"/>
        <v>83</v>
      </c>
    </row>
    <row r="4811" spans="1:28">
      <c r="A4811" s="34" t="s">
        <v>19</v>
      </c>
      <c r="B4811" s="34" t="s">
        <v>69</v>
      </c>
      <c r="C4811" s="5" t="s">
        <v>137</v>
      </c>
      <c r="D4811" s="35" t="s">
        <v>88</v>
      </c>
      <c r="E4811" s="36" t="s">
        <v>17</v>
      </c>
      <c r="F4811" s="37">
        <v>50</v>
      </c>
      <c r="G4811" s="38">
        <v>0.04</v>
      </c>
      <c r="H4811" s="34">
        <v>0.97677605887896457</v>
      </c>
      <c r="I4811" s="35">
        <v>1633.419175665985</v>
      </c>
      <c r="J4811" s="35">
        <v>1.0048009890259384</v>
      </c>
      <c r="K4811" s="35">
        <v>-0.29413978606899938</v>
      </c>
      <c r="L4811" s="35">
        <v>0</v>
      </c>
      <c r="M4811" s="35">
        <v>0</v>
      </c>
      <c r="N4811" s="35">
        <v>0</v>
      </c>
      <c r="O4811" s="35">
        <v>0</v>
      </c>
      <c r="P4811" s="36">
        <v>12</v>
      </c>
      <c r="Q4811" s="37">
        <v>83</v>
      </c>
      <c r="R4811" s="36">
        <v>0</v>
      </c>
      <c r="S4811" s="39">
        <f t="shared" si="164"/>
        <v>83</v>
      </c>
      <c r="T4811" s="34" t="s">
        <v>29</v>
      </c>
      <c r="U4811" s="12">
        <f>((alpha*(beta^speed))*(speed^ceta))</f>
        <v>662.62055110277811</v>
      </c>
      <c r="V4811" s="8">
        <f t="shared" si="165"/>
        <v>83</v>
      </c>
    </row>
    <row r="4812" spans="1:28">
      <c r="A4812" s="34" t="s">
        <v>19</v>
      </c>
      <c r="B4812" s="34" t="s">
        <v>69</v>
      </c>
      <c r="C4812" s="5" t="s">
        <v>137</v>
      </c>
      <c r="D4812" s="35" t="s">
        <v>88</v>
      </c>
      <c r="E4812" s="36" t="s">
        <v>15</v>
      </c>
      <c r="F4812" s="37">
        <v>100</v>
      </c>
      <c r="G4812" s="38">
        <v>0.04</v>
      </c>
      <c r="H4812" s="34">
        <v>0.95438501184145097</v>
      </c>
      <c r="I4812" s="35">
        <v>-3.5849656345720996E-6</v>
      </c>
      <c r="J4812" s="35">
        <v>1.7707906680154996E-3</v>
      </c>
      <c r="K4812" s="35">
        <v>-0.13927683405414201</v>
      </c>
      <c r="L4812" s="35">
        <v>4.8393377155559758</v>
      </c>
      <c r="M4812" s="35">
        <v>0</v>
      </c>
      <c r="N4812" s="35">
        <v>0</v>
      </c>
      <c r="O4812" s="35">
        <v>0</v>
      </c>
      <c r="P4812" s="36">
        <v>12</v>
      </c>
      <c r="Q4812" s="37">
        <v>66</v>
      </c>
      <c r="R4812" s="36">
        <v>14</v>
      </c>
      <c r="S4812" s="39">
        <f t="shared" si="164"/>
        <v>66</v>
      </c>
      <c r="T4812" s="34" t="s">
        <v>51</v>
      </c>
      <c r="U4812" s="12">
        <f>(((alpha*(speed^3))+(beta*(speed^2))+(ceta*speed))+delta)</f>
        <v>2.3299675377811795</v>
      </c>
      <c r="V4812" s="8">
        <f t="shared" si="165"/>
        <v>66</v>
      </c>
    </row>
    <row r="4813" spans="1:28">
      <c r="A4813" s="34" t="s">
        <v>19</v>
      </c>
      <c r="B4813" s="34" t="s">
        <v>69</v>
      </c>
      <c r="C4813" s="5" t="s">
        <v>137</v>
      </c>
      <c r="D4813" s="35" t="s">
        <v>88</v>
      </c>
      <c r="E4813" s="36" t="s">
        <v>16</v>
      </c>
      <c r="F4813" s="37">
        <v>100</v>
      </c>
      <c r="G4813" s="38">
        <v>0.04</v>
      </c>
      <c r="H4813" s="34">
        <v>0.98542853222648097</v>
      </c>
      <c r="I4813" s="35">
        <v>3.0506266828198636</v>
      </c>
      <c r="J4813" s="35">
        <v>2.4363120885815719</v>
      </c>
      <c r="K4813" s="35">
        <v>-0.1097631665807015</v>
      </c>
      <c r="L4813" s="35">
        <v>0</v>
      </c>
      <c r="M4813" s="35">
        <v>0</v>
      </c>
      <c r="N4813" s="35">
        <v>0</v>
      </c>
      <c r="O4813" s="35">
        <v>0</v>
      </c>
      <c r="P4813" s="36">
        <v>12</v>
      </c>
      <c r="Q4813" s="37">
        <v>66</v>
      </c>
      <c r="R4813" s="36">
        <v>13</v>
      </c>
      <c r="S4813" s="39">
        <f t="shared" si="164"/>
        <v>66</v>
      </c>
      <c r="T4813" s="34" t="s">
        <v>50</v>
      </c>
      <c r="U4813" s="12">
        <f>EXP((alpha+(beta/speed))+(ceta*LN(speed)))</f>
        <v>13.841491766518931</v>
      </c>
      <c r="V4813" s="8">
        <f t="shared" si="165"/>
        <v>66</v>
      </c>
    </row>
    <row r="4814" spans="1:28">
      <c r="A4814" s="34" t="s">
        <v>19</v>
      </c>
      <c r="B4814" s="34" t="s">
        <v>69</v>
      </c>
      <c r="C4814" s="5" t="s">
        <v>137</v>
      </c>
      <c r="D4814" s="35" t="s">
        <v>88</v>
      </c>
      <c r="E4814" s="36" t="s">
        <v>14</v>
      </c>
      <c r="F4814" s="37">
        <v>100</v>
      </c>
      <c r="G4814" s="38">
        <v>0.04</v>
      </c>
      <c r="H4814" s="34">
        <v>0.97192206203169551</v>
      </c>
      <c r="I4814" s="35">
        <v>-3.8525456079807223E-7</v>
      </c>
      <c r="J4814" s="35">
        <v>1.0959354647794766E-4</v>
      </c>
      <c r="K4814" s="35">
        <v>-8.2120585668830938E-3</v>
      </c>
      <c r="L4814" s="35">
        <v>0.299292084144411</v>
      </c>
      <c r="M4814" s="35">
        <v>0</v>
      </c>
      <c r="N4814" s="35">
        <v>0</v>
      </c>
      <c r="O4814" s="35">
        <v>0</v>
      </c>
      <c r="P4814" s="36">
        <v>12</v>
      </c>
      <c r="Q4814" s="37">
        <v>66</v>
      </c>
      <c r="R4814" s="36">
        <v>14</v>
      </c>
      <c r="S4814" s="39">
        <f t="shared" si="164"/>
        <v>66</v>
      </c>
      <c r="T4814" s="34" t="s">
        <v>51</v>
      </c>
      <c r="U4814" s="12">
        <f>(((alpha*(speed^3))+(beta*(speed^2))+(ceta*speed))+delta)</f>
        <v>0.12392656197686419</v>
      </c>
      <c r="V4814" s="8">
        <f t="shared" si="165"/>
        <v>66</v>
      </c>
    </row>
    <row r="4815" spans="1:28">
      <c r="A4815" s="34" t="s">
        <v>19</v>
      </c>
      <c r="B4815" s="34" t="s">
        <v>69</v>
      </c>
      <c r="C4815" s="5" t="s">
        <v>137</v>
      </c>
      <c r="D4815" s="35" t="s">
        <v>88</v>
      </c>
      <c r="E4815" s="36" t="s">
        <v>18</v>
      </c>
      <c r="F4815" s="37">
        <v>100</v>
      </c>
      <c r="G4815" s="38">
        <v>0.04</v>
      </c>
      <c r="H4815" s="34">
        <v>0.9829177417352748</v>
      </c>
      <c r="I4815" s="35">
        <v>0.40910763292604702</v>
      </c>
      <c r="J4815" s="35">
        <v>0.99571259443054572</v>
      </c>
      <c r="K4815" s="35">
        <v>-0.39379992826514593</v>
      </c>
      <c r="L4815" s="35">
        <v>0</v>
      </c>
      <c r="M4815" s="35">
        <v>0</v>
      </c>
      <c r="N4815" s="35">
        <v>0</v>
      </c>
      <c r="O4815" s="35">
        <v>0</v>
      </c>
      <c r="P4815" s="36">
        <v>12</v>
      </c>
      <c r="Q4815" s="37">
        <v>66</v>
      </c>
      <c r="R4815" s="36">
        <v>0</v>
      </c>
      <c r="S4815" s="39">
        <f t="shared" si="164"/>
        <v>66</v>
      </c>
      <c r="T4815" s="34" t="s">
        <v>29</v>
      </c>
      <c r="U4815" s="12">
        <f>((alpha*(beta^speed))*(speed^ceta))</f>
        <v>5.9175963518960394E-2</v>
      </c>
      <c r="V4815" s="8">
        <f t="shared" si="165"/>
        <v>66</v>
      </c>
    </row>
    <row r="4816" spans="1:28">
      <c r="A4816" s="34" t="s">
        <v>19</v>
      </c>
      <c r="B4816" s="34" t="s">
        <v>69</v>
      </c>
      <c r="C4816" s="5" t="s">
        <v>137</v>
      </c>
      <c r="D4816" s="35" t="s">
        <v>88</v>
      </c>
      <c r="E4816" s="36" t="s">
        <v>17</v>
      </c>
      <c r="F4816" s="37">
        <v>100</v>
      </c>
      <c r="G4816" s="38">
        <v>0.04</v>
      </c>
      <c r="H4816" s="34">
        <v>0.9727298178325452</v>
      </c>
      <c r="I4816" s="35">
        <v>1763.6268602589971</v>
      </c>
      <c r="J4816" s="35">
        <v>1.0032927180708546</v>
      </c>
      <c r="K4816" s="35">
        <v>-0.22712256479351411</v>
      </c>
      <c r="L4816" s="35">
        <v>0</v>
      </c>
      <c r="M4816" s="35">
        <v>0</v>
      </c>
      <c r="N4816" s="35">
        <v>0</v>
      </c>
      <c r="O4816" s="35">
        <v>0</v>
      </c>
      <c r="P4816" s="36">
        <v>12</v>
      </c>
      <c r="Q4816" s="37">
        <v>66</v>
      </c>
      <c r="R4816" s="36">
        <v>0</v>
      </c>
      <c r="S4816" s="39">
        <f t="shared" si="164"/>
        <v>66</v>
      </c>
      <c r="T4816" s="34" t="s">
        <v>29</v>
      </c>
      <c r="U4816" s="12">
        <f>((alpha*(beta^speed))*(speed^ceta))</f>
        <v>846.00472399172781</v>
      </c>
      <c r="V4816" s="8">
        <f t="shared" si="165"/>
        <v>66</v>
      </c>
    </row>
    <row r="4817" spans="1:22">
      <c r="A4817" s="34" t="s">
        <v>19</v>
      </c>
      <c r="B4817" s="34" t="s">
        <v>69</v>
      </c>
      <c r="C4817" s="5" t="s">
        <v>137</v>
      </c>
      <c r="D4817" s="35" t="s">
        <v>88</v>
      </c>
      <c r="E4817" s="36" t="s">
        <v>15</v>
      </c>
      <c r="F4817" s="37">
        <v>0</v>
      </c>
      <c r="G4817" s="38">
        <v>0.06</v>
      </c>
      <c r="H4817" s="34">
        <v>0.98777224799809704</v>
      </c>
      <c r="I4817" s="35">
        <v>8.9385261107133402</v>
      </c>
      <c r="J4817" s="35">
        <v>-0.46934686797532765</v>
      </c>
      <c r="K4817" s="35">
        <v>1015.6462443649183</v>
      </c>
      <c r="L4817" s="35">
        <v>-3.2047399243055326</v>
      </c>
      <c r="M4817" s="35">
        <v>0</v>
      </c>
      <c r="N4817" s="35">
        <v>0</v>
      </c>
      <c r="O4817" s="35">
        <v>0</v>
      </c>
      <c r="P4817" s="36">
        <v>12</v>
      </c>
      <c r="Q4817" s="37">
        <v>86</v>
      </c>
      <c r="R4817" s="36">
        <v>1</v>
      </c>
      <c r="S4817" s="39">
        <f t="shared" si="164"/>
        <v>86</v>
      </c>
      <c r="T4817" s="34" t="s">
        <v>30</v>
      </c>
      <c r="U4817" s="12">
        <f>((alpha*(speed^beta))+(ceta*(speed^delta)))</f>
        <v>1.1055215021848064</v>
      </c>
      <c r="V4817" s="8">
        <f t="shared" si="165"/>
        <v>86</v>
      </c>
    </row>
    <row r="4818" spans="1:22">
      <c r="A4818" s="34" t="s">
        <v>19</v>
      </c>
      <c r="B4818" s="34" t="s">
        <v>69</v>
      </c>
      <c r="C4818" s="5" t="s">
        <v>137</v>
      </c>
      <c r="D4818" s="35" t="s">
        <v>88</v>
      </c>
      <c r="E4818" s="36" t="s">
        <v>16</v>
      </c>
      <c r="F4818" s="37">
        <v>0</v>
      </c>
      <c r="G4818" s="38">
        <v>0.06</v>
      </c>
      <c r="H4818" s="34">
        <v>0.96088160097315423</v>
      </c>
      <c r="I4818" s="35">
        <v>3.0637029617813707</v>
      </c>
      <c r="J4818" s="35">
        <v>0.5414734801529596</v>
      </c>
      <c r="K4818" s="35">
        <v>-0.18027383403679434</v>
      </c>
      <c r="L4818" s="35">
        <v>0</v>
      </c>
      <c r="M4818" s="35">
        <v>0</v>
      </c>
      <c r="N4818" s="35">
        <v>0</v>
      </c>
      <c r="O4818" s="35">
        <v>0</v>
      </c>
      <c r="P4818" s="36">
        <v>12</v>
      </c>
      <c r="Q4818" s="37">
        <v>86</v>
      </c>
      <c r="R4818" s="36">
        <v>13</v>
      </c>
      <c r="S4818" s="39">
        <f t="shared" si="164"/>
        <v>86</v>
      </c>
      <c r="T4818" s="34" t="s">
        <v>50</v>
      </c>
      <c r="U4818" s="12">
        <f>EXP((alpha+(beta/speed))+(ceta*LN(speed)))</f>
        <v>9.6503762073819157</v>
      </c>
      <c r="V4818" s="8">
        <f t="shared" si="165"/>
        <v>86</v>
      </c>
    </row>
    <row r="4819" spans="1:22">
      <c r="A4819" s="34" t="s">
        <v>19</v>
      </c>
      <c r="B4819" s="34" t="s">
        <v>69</v>
      </c>
      <c r="C4819" s="5" t="s">
        <v>137</v>
      </c>
      <c r="D4819" s="35" t="s">
        <v>88</v>
      </c>
      <c r="E4819" s="36" t="s">
        <v>14</v>
      </c>
      <c r="F4819" s="37">
        <v>0</v>
      </c>
      <c r="G4819" s="38">
        <v>0.06</v>
      </c>
      <c r="H4819" s="34">
        <v>0.97230558939353184</v>
      </c>
      <c r="I4819" s="35">
        <v>-7.7285493661335397E-7</v>
      </c>
      <c r="J4819" s="35">
        <v>1.2566331293997299E-4</v>
      </c>
      <c r="K4819" s="35">
        <v>-7.208898097280275E-3</v>
      </c>
      <c r="L4819" s="35">
        <v>0.2461206728889252</v>
      </c>
      <c r="M4819" s="35">
        <v>0</v>
      </c>
      <c r="N4819" s="35">
        <v>0</v>
      </c>
      <c r="O4819" s="35">
        <v>0</v>
      </c>
      <c r="P4819" s="36">
        <v>12</v>
      </c>
      <c r="Q4819" s="37">
        <v>86</v>
      </c>
      <c r="R4819" s="36">
        <v>14</v>
      </c>
      <c r="S4819" s="39">
        <f t="shared" si="164"/>
        <v>86</v>
      </c>
      <c r="T4819" s="34" t="s">
        <v>51</v>
      </c>
      <c r="U4819" s="12">
        <f>(((alpha*(speed^3))+(beta*(speed^2))+(ceta*speed))+delta)</f>
        <v>6.3982279464318281E-2</v>
      </c>
      <c r="V4819" s="8">
        <f t="shared" si="165"/>
        <v>86</v>
      </c>
    </row>
    <row r="4820" spans="1:22">
      <c r="A4820" s="34" t="s">
        <v>19</v>
      </c>
      <c r="B4820" s="34" t="s">
        <v>69</v>
      </c>
      <c r="C4820" s="5" t="s">
        <v>137</v>
      </c>
      <c r="D4820" s="35" t="s">
        <v>88</v>
      </c>
      <c r="E4820" s="36" t="s">
        <v>18</v>
      </c>
      <c r="F4820" s="37">
        <v>0</v>
      </c>
      <c r="G4820" s="38">
        <v>0.06</v>
      </c>
      <c r="H4820" s="34">
        <v>0.98507030664190476</v>
      </c>
      <c r="I4820" s="35">
        <v>-2.3493318260119638E-7</v>
      </c>
      <c r="J4820" s="35">
        <v>3.5474081093644183E-5</v>
      </c>
      <c r="K4820" s="35">
        <v>-2.4379550782706602E-3</v>
      </c>
      <c r="L4820" s="35">
        <v>0.13785058875273681</v>
      </c>
      <c r="M4820" s="35">
        <v>0</v>
      </c>
      <c r="N4820" s="35">
        <v>0</v>
      </c>
      <c r="O4820" s="35">
        <v>0</v>
      </c>
      <c r="P4820" s="36">
        <v>12</v>
      </c>
      <c r="Q4820" s="37">
        <v>86</v>
      </c>
      <c r="R4820" s="36">
        <v>14</v>
      </c>
      <c r="S4820" s="39">
        <f t="shared" si="164"/>
        <v>86</v>
      </c>
      <c r="T4820" s="34" t="s">
        <v>51</v>
      </c>
      <c r="U4820" s="12">
        <f>(((alpha*(speed^3))+(beta*(speed^2))+(ceta*speed))+delta)</f>
        <v>4.1122095397465835E-2</v>
      </c>
      <c r="V4820" s="8">
        <f t="shared" si="165"/>
        <v>86</v>
      </c>
    </row>
    <row r="4821" spans="1:22">
      <c r="A4821" s="34" t="s">
        <v>19</v>
      </c>
      <c r="B4821" s="34" t="s">
        <v>69</v>
      </c>
      <c r="C4821" s="5" t="s">
        <v>137</v>
      </c>
      <c r="D4821" s="35" t="s">
        <v>88</v>
      </c>
      <c r="E4821" s="36" t="s">
        <v>17</v>
      </c>
      <c r="F4821" s="37">
        <v>0</v>
      </c>
      <c r="G4821" s="38">
        <v>0.06</v>
      </c>
      <c r="H4821" s="34">
        <v>0.98504815525612677</v>
      </c>
      <c r="I4821" s="35">
        <v>197.34512711714518</v>
      </c>
      <c r="J4821" s="35">
        <v>0.22083453933244235</v>
      </c>
      <c r="K4821" s="35">
        <v>3313.5911582747362</v>
      </c>
      <c r="L4821" s="35">
        <v>-0.8349909333008052</v>
      </c>
      <c r="M4821" s="35">
        <v>0</v>
      </c>
      <c r="N4821" s="35">
        <v>0</v>
      </c>
      <c r="O4821" s="35">
        <v>0</v>
      </c>
      <c r="P4821" s="36">
        <v>12</v>
      </c>
      <c r="Q4821" s="37">
        <v>86</v>
      </c>
      <c r="R4821" s="36">
        <v>1</v>
      </c>
      <c r="S4821" s="39">
        <f t="shared" si="164"/>
        <v>86</v>
      </c>
      <c r="T4821" s="34" t="s">
        <v>30</v>
      </c>
      <c r="U4821" s="12">
        <f>((alpha*(speed^beta))+(ceta*(speed^delta)))</f>
        <v>608.10723114121708</v>
      </c>
      <c r="V4821" s="8">
        <f t="shared" si="165"/>
        <v>86</v>
      </c>
    </row>
    <row r="4822" spans="1:22">
      <c r="A4822" s="34" t="s">
        <v>19</v>
      </c>
      <c r="B4822" s="34" t="s">
        <v>69</v>
      </c>
      <c r="C4822" s="5" t="s">
        <v>137</v>
      </c>
      <c r="D4822" s="35" t="s">
        <v>88</v>
      </c>
      <c r="E4822" s="36" t="s">
        <v>15</v>
      </c>
      <c r="F4822" s="37">
        <v>50</v>
      </c>
      <c r="G4822" s="38">
        <v>0.06</v>
      </c>
      <c r="H4822" s="34">
        <v>0.98136287483466211</v>
      </c>
      <c r="I4822" s="35">
        <v>16.455286045280975</v>
      </c>
      <c r="J4822" s="35">
        <v>1.0067986392745996</v>
      </c>
      <c r="K4822" s="35">
        <v>-0.65100351589138616</v>
      </c>
      <c r="L4822" s="35">
        <v>0</v>
      </c>
      <c r="M4822" s="35">
        <v>0</v>
      </c>
      <c r="N4822" s="35">
        <v>0</v>
      </c>
      <c r="O4822" s="35">
        <v>0</v>
      </c>
      <c r="P4822" s="36">
        <v>12</v>
      </c>
      <c r="Q4822" s="37">
        <v>64</v>
      </c>
      <c r="R4822" s="36">
        <v>0</v>
      </c>
      <c r="S4822" s="39">
        <f t="shared" si="164"/>
        <v>64</v>
      </c>
      <c r="T4822" s="34" t="s">
        <v>29</v>
      </c>
      <c r="U4822" s="12">
        <f>((alpha*(beta^speed))*(speed^ceta))</f>
        <v>1.6935717357555167</v>
      </c>
      <c r="V4822" s="8">
        <f t="shared" si="165"/>
        <v>64</v>
      </c>
    </row>
    <row r="4823" spans="1:22">
      <c r="A4823" s="34" t="s">
        <v>19</v>
      </c>
      <c r="B4823" s="34" t="s">
        <v>69</v>
      </c>
      <c r="C4823" s="5" t="s">
        <v>137</v>
      </c>
      <c r="D4823" s="35" t="s">
        <v>88</v>
      </c>
      <c r="E4823" s="36" t="s">
        <v>16</v>
      </c>
      <c r="F4823" s="37">
        <v>50</v>
      </c>
      <c r="G4823" s="38">
        <v>0.06</v>
      </c>
      <c r="H4823" s="34">
        <v>0.98695581735416604</v>
      </c>
      <c r="I4823" s="35">
        <v>-5.942860715589422E-5</v>
      </c>
      <c r="J4823" s="35">
        <v>9.0346763633018367E-3</v>
      </c>
      <c r="K4823" s="35">
        <v>-0.49908801151983878</v>
      </c>
      <c r="L4823" s="35">
        <v>24.564588353310612</v>
      </c>
      <c r="M4823" s="35">
        <v>0</v>
      </c>
      <c r="N4823" s="35">
        <v>0</v>
      </c>
      <c r="O4823" s="35">
        <v>0</v>
      </c>
      <c r="P4823" s="36">
        <v>12</v>
      </c>
      <c r="Q4823" s="37">
        <v>64</v>
      </c>
      <c r="R4823" s="36">
        <v>14</v>
      </c>
      <c r="S4823" s="39">
        <f t="shared" si="164"/>
        <v>64</v>
      </c>
      <c r="T4823" s="34" t="s">
        <v>51</v>
      </c>
      <c r="U4823" s="12">
        <f>(((alpha*(speed^3))+(beta*(speed^2))+(ceta*speed))+delta)</f>
        <v>14.050137205850518</v>
      </c>
      <c r="V4823" s="8">
        <f t="shared" si="165"/>
        <v>64</v>
      </c>
    </row>
    <row r="4824" spans="1:22">
      <c r="A4824" s="34" t="s">
        <v>19</v>
      </c>
      <c r="B4824" s="34" t="s">
        <v>69</v>
      </c>
      <c r="C4824" s="5" t="s">
        <v>137</v>
      </c>
      <c r="D4824" s="35" t="s">
        <v>88</v>
      </c>
      <c r="E4824" s="36" t="s">
        <v>14</v>
      </c>
      <c r="F4824" s="37">
        <v>50</v>
      </c>
      <c r="G4824" s="38">
        <v>0.06</v>
      </c>
      <c r="H4824" s="34">
        <v>0.97738712680895035</v>
      </c>
      <c r="I4824" s="35">
        <v>-6.0415278100139802E-7</v>
      </c>
      <c r="J4824" s="35">
        <v>1.1423900448218325E-4</v>
      </c>
      <c r="K4824" s="35">
        <v>-7.8690298012539742E-3</v>
      </c>
      <c r="L4824" s="35">
        <v>0.29833589915881126</v>
      </c>
      <c r="M4824" s="35">
        <v>0</v>
      </c>
      <c r="N4824" s="35">
        <v>0</v>
      </c>
      <c r="O4824" s="35">
        <v>0</v>
      </c>
      <c r="P4824" s="36">
        <v>12</v>
      </c>
      <c r="Q4824" s="37">
        <v>64</v>
      </c>
      <c r="R4824" s="36">
        <v>14</v>
      </c>
      <c r="S4824" s="39">
        <f t="shared" si="164"/>
        <v>64</v>
      </c>
      <c r="T4824" s="34" t="s">
        <v>51</v>
      </c>
      <c r="U4824" s="12">
        <f>(((alpha*(speed^3))+(beta*(speed^2))+(ceta*speed))+delta)</f>
        <v>0.10426592761474901</v>
      </c>
      <c r="V4824" s="8">
        <f t="shared" si="165"/>
        <v>64</v>
      </c>
    </row>
    <row r="4825" spans="1:22">
      <c r="A4825" s="34" t="s">
        <v>19</v>
      </c>
      <c r="B4825" s="34" t="s">
        <v>69</v>
      </c>
      <c r="C4825" s="5" t="s">
        <v>137</v>
      </c>
      <c r="D4825" s="35" t="s">
        <v>88</v>
      </c>
      <c r="E4825" s="36" t="s">
        <v>18</v>
      </c>
      <c r="F4825" s="37">
        <v>50</v>
      </c>
      <c r="G4825" s="38">
        <v>0.06</v>
      </c>
      <c r="H4825" s="34">
        <v>0.9807428401916557</v>
      </c>
      <c r="I4825" s="35">
        <v>-1.7425303934010514E-7</v>
      </c>
      <c r="J4825" s="35">
        <v>4.6608823207375197E-5</v>
      </c>
      <c r="K4825" s="35">
        <v>-4.3318949980490247E-3</v>
      </c>
      <c r="L4825" s="35">
        <v>0.19378262463714807</v>
      </c>
      <c r="M4825" s="35">
        <v>0</v>
      </c>
      <c r="N4825" s="35">
        <v>0</v>
      </c>
      <c r="O4825" s="35">
        <v>0</v>
      </c>
      <c r="P4825" s="36">
        <v>12</v>
      </c>
      <c r="Q4825" s="37">
        <v>64</v>
      </c>
      <c r="R4825" s="36">
        <v>14</v>
      </c>
      <c r="S4825" s="39">
        <f t="shared" si="164"/>
        <v>64</v>
      </c>
      <c r="T4825" s="34" t="s">
        <v>51</v>
      </c>
      <c r="U4825" s="12">
        <f>(((alpha*(speed^3))+(beta*(speed^2))+(ceta*speed))+delta)</f>
        <v>6.1771695874646759E-2</v>
      </c>
      <c r="V4825" s="8">
        <f t="shared" si="165"/>
        <v>64</v>
      </c>
    </row>
    <row r="4826" spans="1:22">
      <c r="A4826" s="34" t="s">
        <v>19</v>
      </c>
      <c r="B4826" s="34" t="s">
        <v>69</v>
      </c>
      <c r="C4826" s="5" t="s">
        <v>137</v>
      </c>
      <c r="D4826" s="35" t="s">
        <v>88</v>
      </c>
      <c r="E4826" s="36" t="s">
        <v>17</v>
      </c>
      <c r="F4826" s="37">
        <v>50</v>
      </c>
      <c r="G4826" s="38">
        <v>0.06</v>
      </c>
      <c r="H4826" s="34">
        <v>0.98627165829024765</v>
      </c>
      <c r="I4826" s="35">
        <v>6.7184037373798686</v>
      </c>
      <c r="J4826" s="35">
        <v>2.748263506644161</v>
      </c>
      <c r="K4826" s="35">
        <v>1.0238313051645085E-3</v>
      </c>
      <c r="L4826" s="35">
        <v>0</v>
      </c>
      <c r="M4826" s="35">
        <v>0</v>
      </c>
      <c r="N4826" s="35">
        <v>0</v>
      </c>
      <c r="O4826" s="35">
        <v>0</v>
      </c>
      <c r="P4826" s="36">
        <v>12</v>
      </c>
      <c r="Q4826" s="37">
        <v>64</v>
      </c>
      <c r="R4826" s="36">
        <v>13</v>
      </c>
      <c r="S4826" s="39">
        <f t="shared" si="164"/>
        <v>64</v>
      </c>
      <c r="T4826" s="34" t="s">
        <v>50</v>
      </c>
      <c r="U4826" s="12">
        <f>EXP((alpha+(beta/speed))+(ceta*LN(speed)))</f>
        <v>867.48944913482478</v>
      </c>
      <c r="V4826" s="8">
        <f t="shared" si="165"/>
        <v>64</v>
      </c>
    </row>
    <row r="4827" spans="1:22">
      <c r="A4827" s="34" t="s">
        <v>19</v>
      </c>
      <c r="B4827" s="34" t="s">
        <v>69</v>
      </c>
      <c r="C4827" s="5" t="s">
        <v>137</v>
      </c>
      <c r="D4827" s="35" t="s">
        <v>88</v>
      </c>
      <c r="E4827" s="36" t="s">
        <v>15</v>
      </c>
      <c r="F4827" s="37">
        <v>100</v>
      </c>
      <c r="G4827" s="38">
        <v>0.06</v>
      </c>
      <c r="H4827" s="34">
        <v>0.71113390845517943</v>
      </c>
      <c r="I4827" s="35">
        <v>0.99797445461677747</v>
      </c>
      <c r="J4827" s="35">
        <v>5.9060420655842885</v>
      </c>
      <c r="K4827" s="35">
        <v>-4.3420203602686544E-2</v>
      </c>
      <c r="L4827" s="35">
        <v>0</v>
      </c>
      <c r="M4827" s="35">
        <v>0</v>
      </c>
      <c r="N4827" s="35">
        <v>0</v>
      </c>
      <c r="O4827" s="35">
        <v>0</v>
      </c>
      <c r="P4827" s="36">
        <v>12</v>
      </c>
      <c r="Q4827" s="37">
        <v>49</v>
      </c>
      <c r="R4827" s="36">
        <v>13</v>
      </c>
      <c r="S4827" s="39">
        <f t="shared" si="164"/>
        <v>49</v>
      </c>
      <c r="T4827" s="34" t="s">
        <v>50</v>
      </c>
      <c r="U4827" s="12">
        <f>EXP((alpha+(beta/speed))+(ceta*LN(speed)))</f>
        <v>2.5844747494549667</v>
      </c>
      <c r="V4827" s="8">
        <f t="shared" si="165"/>
        <v>49</v>
      </c>
    </row>
    <row r="4828" spans="1:22">
      <c r="A4828" s="34" t="s">
        <v>19</v>
      </c>
      <c r="B4828" s="34" t="s">
        <v>69</v>
      </c>
      <c r="C4828" s="5" t="s">
        <v>137</v>
      </c>
      <c r="D4828" s="35" t="s">
        <v>88</v>
      </c>
      <c r="E4828" s="36" t="s">
        <v>16</v>
      </c>
      <c r="F4828" s="37">
        <v>100</v>
      </c>
      <c r="G4828" s="38">
        <v>0.06</v>
      </c>
      <c r="H4828" s="34">
        <v>0.97717427874768414</v>
      </c>
      <c r="I4828" s="35">
        <v>-2.871667445308803E-4</v>
      </c>
      <c r="J4828" s="35">
        <v>2.89055506535663E-2</v>
      </c>
      <c r="K4828" s="35">
        <v>-1.0374064442335089</v>
      </c>
      <c r="L4828" s="35">
        <v>33.208599995419405</v>
      </c>
      <c r="M4828" s="35">
        <v>0</v>
      </c>
      <c r="N4828" s="35">
        <v>0</v>
      </c>
      <c r="O4828" s="35">
        <v>0</v>
      </c>
      <c r="P4828" s="36">
        <v>12</v>
      </c>
      <c r="Q4828" s="37">
        <v>49</v>
      </c>
      <c r="R4828" s="36">
        <v>14</v>
      </c>
      <c r="S4828" s="39">
        <f t="shared" si="164"/>
        <v>49</v>
      </c>
      <c r="T4828" s="34" t="s">
        <v>51</v>
      </c>
      <c r="U4828" s="12">
        <f>(((alpha*(speed^3))+(beta*(speed^2))+(ceta*speed))+delta)</f>
        <v>17.993031019876611</v>
      </c>
      <c r="V4828" s="8">
        <f t="shared" si="165"/>
        <v>49</v>
      </c>
    </row>
    <row r="4829" spans="1:22">
      <c r="A4829" s="34" t="s">
        <v>19</v>
      </c>
      <c r="B4829" s="34" t="s">
        <v>69</v>
      </c>
      <c r="C4829" s="5" t="s">
        <v>137</v>
      </c>
      <c r="D4829" s="35" t="s">
        <v>88</v>
      </c>
      <c r="E4829" s="36" t="s">
        <v>14</v>
      </c>
      <c r="F4829" s="37">
        <v>100</v>
      </c>
      <c r="G4829" s="38">
        <v>0.06</v>
      </c>
      <c r="H4829" s="34">
        <v>0.89356873836338069</v>
      </c>
      <c r="I4829" s="35">
        <v>-707.38100365367347</v>
      </c>
      <c r="J4829" s="35">
        <v>89.661056973228952</v>
      </c>
      <c r="K4829" s="35">
        <v>4.2336696054503635</v>
      </c>
      <c r="L4829" s="35">
        <v>0</v>
      </c>
      <c r="M4829" s="35">
        <v>0</v>
      </c>
      <c r="N4829" s="35">
        <v>0</v>
      </c>
      <c r="O4829" s="35">
        <v>0</v>
      </c>
      <c r="P4829" s="36">
        <v>12</v>
      </c>
      <c r="Q4829" s="37">
        <v>49</v>
      </c>
      <c r="R4829" s="36">
        <v>2</v>
      </c>
      <c r="S4829" s="39">
        <f t="shared" si="164"/>
        <v>49</v>
      </c>
      <c r="T4829" s="34" t="s">
        <v>31</v>
      </c>
      <c r="U4829" s="12">
        <f>((alpha+(beta*speed))^((-1)/ceta))</f>
        <v>0.14373854094594596</v>
      </c>
      <c r="V4829" s="8">
        <f t="shared" si="165"/>
        <v>49</v>
      </c>
    </row>
    <row r="4830" spans="1:22">
      <c r="A4830" s="34" t="s">
        <v>19</v>
      </c>
      <c r="B4830" s="34" t="s">
        <v>69</v>
      </c>
      <c r="C4830" s="5" t="s">
        <v>137</v>
      </c>
      <c r="D4830" s="35" t="s">
        <v>88</v>
      </c>
      <c r="E4830" s="36" t="s">
        <v>18</v>
      </c>
      <c r="F4830" s="37">
        <v>100</v>
      </c>
      <c r="G4830" s="38">
        <v>0.06</v>
      </c>
      <c r="H4830" s="34">
        <v>0.98332286399312352</v>
      </c>
      <c r="I4830" s="35">
        <v>2.5769500957038685</v>
      </c>
      <c r="J4830" s="35">
        <v>0.31756637647479563</v>
      </c>
      <c r="K4830" s="35">
        <v>-2.4472886442466124E-3</v>
      </c>
      <c r="L4830" s="35">
        <v>0</v>
      </c>
      <c r="M4830" s="35">
        <v>0</v>
      </c>
      <c r="N4830" s="35">
        <v>0</v>
      </c>
      <c r="O4830" s="35">
        <v>0</v>
      </c>
      <c r="P4830" s="36">
        <v>12</v>
      </c>
      <c r="Q4830" s="37">
        <v>49</v>
      </c>
      <c r="R4830" s="36">
        <v>5</v>
      </c>
      <c r="S4830" s="39">
        <f t="shared" si="164"/>
        <v>49</v>
      </c>
      <c r="T4830" s="34" t="s">
        <v>36</v>
      </c>
      <c r="U4830" s="12">
        <f>(1/(((ceta*(speed^2))+(beta*speed))+alpha))</f>
        <v>8.1554344192911896E-2</v>
      </c>
      <c r="V4830" s="8">
        <f t="shared" si="165"/>
        <v>49</v>
      </c>
    </row>
    <row r="4831" spans="1:22">
      <c r="A4831" s="34" t="s">
        <v>19</v>
      </c>
      <c r="B4831" s="34" t="s">
        <v>69</v>
      </c>
      <c r="C4831" s="5" t="s">
        <v>137</v>
      </c>
      <c r="D4831" s="35" t="s">
        <v>88</v>
      </c>
      <c r="E4831" s="36" t="s">
        <v>17</v>
      </c>
      <c r="F4831" s="37">
        <v>100</v>
      </c>
      <c r="G4831" s="38">
        <v>0.06</v>
      </c>
      <c r="H4831" s="34">
        <v>0.97995264183879083</v>
      </c>
      <c r="I4831" s="35">
        <v>-8.5632611267586912E-3</v>
      </c>
      <c r="J4831" s="35">
        <v>0.91319006407410896</v>
      </c>
      <c r="K4831" s="35">
        <v>-34.163169313916143</v>
      </c>
      <c r="L4831" s="35">
        <v>1626.8806060948627</v>
      </c>
      <c r="M4831" s="35">
        <v>0</v>
      </c>
      <c r="N4831" s="35">
        <v>0</v>
      </c>
      <c r="O4831" s="35">
        <v>0</v>
      </c>
      <c r="P4831" s="36">
        <v>12</v>
      </c>
      <c r="Q4831" s="37">
        <v>49</v>
      </c>
      <c r="R4831" s="36">
        <v>14</v>
      </c>
      <c r="S4831" s="39">
        <f t="shared" si="164"/>
        <v>49</v>
      </c>
      <c r="T4831" s="34" t="s">
        <v>51</v>
      </c>
      <c r="U4831" s="12">
        <f>(((alpha*(speed^3))+(beta*(speed^2))+(ceta*speed))+delta)</f>
        <v>1137.9955452528743</v>
      </c>
      <c r="V4831" s="8">
        <f t="shared" si="165"/>
        <v>49</v>
      </c>
    </row>
    <row r="4832" spans="1:22">
      <c r="A4832" s="34" t="s">
        <v>19</v>
      </c>
      <c r="B4832" s="34" t="s">
        <v>69</v>
      </c>
      <c r="C4832" s="5" t="s">
        <v>138</v>
      </c>
      <c r="D4832" s="35" t="s">
        <v>89</v>
      </c>
      <c r="E4832" s="36" t="s">
        <v>15</v>
      </c>
      <c r="F4832" s="37">
        <v>0</v>
      </c>
      <c r="G4832" s="38">
        <v>0</v>
      </c>
      <c r="H4832" s="34">
        <v>0.99791850393597337</v>
      </c>
      <c r="I4832" s="35">
        <v>-0.6553962605376229</v>
      </c>
      <c r="J4832" s="35">
        <v>0.38722596243905644</v>
      </c>
      <c r="K4832" s="35">
        <v>0.40591274447195441</v>
      </c>
      <c r="L4832" s="35">
        <v>0</v>
      </c>
      <c r="M4832" s="35">
        <v>0</v>
      </c>
      <c r="N4832" s="35">
        <v>0</v>
      </c>
      <c r="O4832" s="35">
        <v>0</v>
      </c>
      <c r="P4832" s="36">
        <v>12</v>
      </c>
      <c r="Q4832" s="37">
        <v>86</v>
      </c>
      <c r="R4832" s="36">
        <v>6</v>
      </c>
      <c r="S4832" s="39">
        <f t="shared" si="164"/>
        <v>86</v>
      </c>
      <c r="T4832" s="34" t="s">
        <v>37</v>
      </c>
      <c r="U4832" s="12">
        <f>(1/(alpha+(beta*(speed^ceta))))</f>
        <v>0.58610450266608549</v>
      </c>
      <c r="V4832" s="8">
        <f t="shared" si="165"/>
        <v>86</v>
      </c>
    </row>
    <row r="4833" spans="1:28">
      <c r="A4833" s="34" t="s">
        <v>19</v>
      </c>
      <c r="B4833" s="34" t="s">
        <v>69</v>
      </c>
      <c r="C4833" s="5" t="s">
        <v>139</v>
      </c>
      <c r="D4833" s="35" t="s">
        <v>89</v>
      </c>
      <c r="E4833" s="36" t="s">
        <v>15</v>
      </c>
      <c r="F4833" s="37">
        <v>0</v>
      </c>
      <c r="G4833" s="38">
        <v>0</v>
      </c>
      <c r="H4833" s="34">
        <v>0.99607138825236019</v>
      </c>
      <c r="I4833" s="35">
        <v>77.690608158916831</v>
      </c>
      <c r="J4833" s="35">
        <v>-1.4324762247835323</v>
      </c>
      <c r="K4833" s="35">
        <v>2.7166362686159178</v>
      </c>
      <c r="L4833" s="35">
        <v>-0.22727285005435219</v>
      </c>
      <c r="M4833" s="35">
        <v>0</v>
      </c>
      <c r="N4833" s="35">
        <v>0</v>
      </c>
      <c r="O4833" s="35">
        <v>0</v>
      </c>
      <c r="P4833" s="36">
        <v>12</v>
      </c>
      <c r="Q4833" s="37">
        <v>86</v>
      </c>
      <c r="R4833" s="36">
        <v>1</v>
      </c>
      <c r="S4833" s="39">
        <f t="shared" si="164"/>
        <v>86</v>
      </c>
      <c r="T4833" s="34" t="s">
        <v>30</v>
      </c>
      <c r="U4833" s="12">
        <f>((alpha*(speed^beta))+(ceta*(speed^delta)))</f>
        <v>1.1187226808575876</v>
      </c>
      <c r="V4833" s="8">
        <f t="shared" si="165"/>
        <v>86</v>
      </c>
    </row>
    <row r="4834" spans="1:28">
      <c r="A4834" s="34" t="s">
        <v>19</v>
      </c>
      <c r="B4834" s="34" t="s">
        <v>69</v>
      </c>
      <c r="C4834" s="5" t="s">
        <v>138</v>
      </c>
      <c r="D4834" s="35" t="s">
        <v>89</v>
      </c>
      <c r="E4834" s="36" t="s">
        <v>16</v>
      </c>
      <c r="F4834" s="37">
        <v>0</v>
      </c>
      <c r="G4834" s="38">
        <v>0</v>
      </c>
      <c r="H4834" s="34">
        <v>0.98978469496882682</v>
      </c>
      <c r="I4834" s="35">
        <v>31.356089676218939</v>
      </c>
      <c r="J4834" s="35">
        <v>1.0099572816016764</v>
      </c>
      <c r="K4834" s="35">
        <v>-0.80464855373314248</v>
      </c>
      <c r="L4834" s="35">
        <v>0</v>
      </c>
      <c r="M4834" s="35">
        <v>0</v>
      </c>
      <c r="N4834" s="35">
        <v>0</v>
      </c>
      <c r="O4834" s="35">
        <v>0</v>
      </c>
      <c r="P4834" s="36">
        <v>12</v>
      </c>
      <c r="Q4834" s="37">
        <v>86</v>
      </c>
      <c r="R4834" s="36">
        <v>0</v>
      </c>
      <c r="S4834" s="39">
        <f t="shared" si="164"/>
        <v>86</v>
      </c>
      <c r="T4834" s="34" t="s">
        <v>29</v>
      </c>
      <c r="U4834" s="12">
        <f>((alpha*(beta^speed))*(speed^ceta))</f>
        <v>2.0407458520348096</v>
      </c>
      <c r="V4834" s="8">
        <f t="shared" si="165"/>
        <v>86</v>
      </c>
    </row>
    <row r="4835" spans="1:28">
      <c r="A4835" s="34" t="s">
        <v>19</v>
      </c>
      <c r="B4835" s="34" t="s">
        <v>69</v>
      </c>
      <c r="C4835" s="5" t="s">
        <v>139</v>
      </c>
      <c r="D4835" s="35" t="s">
        <v>89</v>
      </c>
      <c r="E4835" s="36" t="s">
        <v>16</v>
      </c>
      <c r="F4835" s="37">
        <v>0</v>
      </c>
      <c r="G4835" s="38">
        <v>0</v>
      </c>
      <c r="H4835" s="34">
        <v>0.99532369977670665</v>
      </c>
      <c r="I4835" s="35">
        <v>44.987264195747834</v>
      </c>
      <c r="J4835" s="35">
        <v>0.98429275965531571</v>
      </c>
      <c r="K4835" s="35">
        <v>-0.38072092147391834</v>
      </c>
      <c r="L4835" s="35">
        <v>0</v>
      </c>
      <c r="M4835" s="35">
        <v>0</v>
      </c>
      <c r="N4835" s="35">
        <v>0</v>
      </c>
      <c r="O4835" s="35">
        <v>0</v>
      </c>
      <c r="P4835" s="36">
        <v>12</v>
      </c>
      <c r="Q4835" s="37">
        <v>86</v>
      </c>
      <c r="R4835" s="36">
        <v>0</v>
      </c>
      <c r="S4835" s="39">
        <f t="shared" si="164"/>
        <v>86</v>
      </c>
      <c r="T4835" s="34" t="s">
        <v>29</v>
      </c>
      <c r="U4835" s="12">
        <f>((alpha*(beta^speed))*(speed^ceta))</f>
        <v>2.1148254742197992</v>
      </c>
      <c r="V4835" s="8">
        <f t="shared" si="165"/>
        <v>86</v>
      </c>
    </row>
    <row r="4836" spans="1:28">
      <c r="A4836" s="34" t="s">
        <v>19</v>
      </c>
      <c r="B4836" s="34" t="s">
        <v>69</v>
      </c>
      <c r="C4836" s="5" t="s">
        <v>138</v>
      </c>
      <c r="D4836" s="35" t="s">
        <v>89</v>
      </c>
      <c r="E4836" s="36" t="s">
        <v>14</v>
      </c>
      <c r="F4836" s="37">
        <v>0</v>
      </c>
      <c r="G4836" s="38">
        <v>0</v>
      </c>
      <c r="H4836" s="34">
        <v>0.99715395245952343</v>
      </c>
      <c r="I4836" s="35">
        <v>14.811768065983905</v>
      </c>
      <c r="J4836" s="35">
        <v>-2.5207828699259824</v>
      </c>
      <c r="K4836" s="35">
        <v>0.66355866732290236</v>
      </c>
      <c r="L4836" s="35">
        <v>-0.68988005516477013</v>
      </c>
      <c r="M4836" s="35">
        <v>0</v>
      </c>
      <c r="N4836" s="35">
        <v>0</v>
      </c>
      <c r="O4836" s="35">
        <v>0</v>
      </c>
      <c r="P4836" s="36">
        <v>12</v>
      </c>
      <c r="Q4836" s="37">
        <v>86</v>
      </c>
      <c r="R4836" s="36">
        <v>1</v>
      </c>
      <c r="S4836" s="39">
        <f t="shared" si="164"/>
        <v>86</v>
      </c>
      <c r="T4836" s="34" t="s">
        <v>30</v>
      </c>
      <c r="U4836" s="12">
        <f>((alpha*(speed^beta))+(ceta*(speed^delta)))</f>
        <v>3.0908812025593965E-2</v>
      </c>
      <c r="V4836" s="8">
        <f t="shared" si="165"/>
        <v>86</v>
      </c>
      <c r="AB4836" s="41"/>
    </row>
    <row r="4837" spans="1:28">
      <c r="A4837" s="34" t="s">
        <v>19</v>
      </c>
      <c r="B4837" s="34" t="s">
        <v>69</v>
      </c>
      <c r="C4837" s="5" t="s">
        <v>139</v>
      </c>
      <c r="D4837" s="35" t="s">
        <v>89</v>
      </c>
      <c r="E4837" s="36" t="s">
        <v>14</v>
      </c>
      <c r="F4837" s="37">
        <v>0</v>
      </c>
      <c r="G4837" s="38">
        <v>0</v>
      </c>
      <c r="H4837" s="34">
        <v>0.99796414103917963</v>
      </c>
      <c r="I4837" s="35">
        <v>-62.765636229166461</v>
      </c>
      <c r="J4837" s="35">
        <v>12.377393956344823</v>
      </c>
      <c r="K4837" s="35">
        <v>1.6691720352151351</v>
      </c>
      <c r="L4837" s="35">
        <v>0</v>
      </c>
      <c r="M4837" s="35">
        <v>0</v>
      </c>
      <c r="N4837" s="35">
        <v>0</v>
      </c>
      <c r="O4837" s="35">
        <v>0</v>
      </c>
      <c r="P4837" s="36">
        <v>12</v>
      </c>
      <c r="Q4837" s="37">
        <v>86</v>
      </c>
      <c r="R4837" s="36">
        <v>2</v>
      </c>
      <c r="S4837" s="39">
        <f t="shared" si="164"/>
        <v>86</v>
      </c>
      <c r="T4837" s="34" t="s">
        <v>31</v>
      </c>
      <c r="U4837" s="12">
        <f>((alpha+(beta*speed))^((-1)/ceta))</f>
        <v>1.5931707739649997E-2</v>
      </c>
      <c r="V4837" s="8">
        <f t="shared" si="165"/>
        <v>86</v>
      </c>
      <c r="AB4837" s="41"/>
    </row>
    <row r="4838" spans="1:28">
      <c r="A4838" s="34" t="s">
        <v>19</v>
      </c>
      <c r="B4838" s="34" t="s">
        <v>69</v>
      </c>
      <c r="C4838" s="5" t="s">
        <v>138</v>
      </c>
      <c r="D4838" s="35" t="s">
        <v>89</v>
      </c>
      <c r="E4838" s="36" t="s">
        <v>18</v>
      </c>
      <c r="F4838" s="37">
        <v>0</v>
      </c>
      <c r="G4838" s="38">
        <v>0</v>
      </c>
      <c r="H4838" s="34">
        <v>0.9892107779288154</v>
      </c>
      <c r="I4838" s="35">
        <v>0.46195346404310578</v>
      </c>
      <c r="J4838" s="35">
        <v>1.0062241180820624</v>
      </c>
      <c r="K4838" s="35">
        <v>-0.77749202590599731</v>
      </c>
      <c r="L4838" s="35">
        <v>0</v>
      </c>
      <c r="M4838" s="35">
        <v>0</v>
      </c>
      <c r="N4838" s="35">
        <v>0</v>
      </c>
      <c r="O4838" s="35">
        <v>0</v>
      </c>
      <c r="P4838" s="36">
        <v>12</v>
      </c>
      <c r="Q4838" s="37">
        <v>86</v>
      </c>
      <c r="R4838" s="36">
        <v>0</v>
      </c>
      <c r="S4838" s="39">
        <f t="shared" si="164"/>
        <v>86</v>
      </c>
      <c r="T4838" s="34" t="s">
        <v>29</v>
      </c>
      <c r="U4838" s="12">
        <f>((alpha*(beta^speed))*(speed^ceta))</f>
        <v>2.4676710045240569E-2</v>
      </c>
      <c r="V4838" s="8">
        <f t="shared" si="165"/>
        <v>86</v>
      </c>
      <c r="AB4838" s="41"/>
    </row>
    <row r="4839" spans="1:28">
      <c r="A4839" s="34" t="s">
        <v>19</v>
      </c>
      <c r="B4839" s="34" t="s">
        <v>69</v>
      </c>
      <c r="C4839" s="5" t="s">
        <v>139</v>
      </c>
      <c r="D4839" s="35" t="s">
        <v>89</v>
      </c>
      <c r="E4839" s="36" t="s">
        <v>18</v>
      </c>
      <c r="F4839" s="37">
        <v>0</v>
      </c>
      <c r="G4839" s="38">
        <v>0</v>
      </c>
      <c r="H4839" s="34">
        <v>0.9737777352016771</v>
      </c>
      <c r="I4839" s="35">
        <v>2.3633792284826245</v>
      </c>
      <c r="J4839" s="35">
        <v>1.0064331317739428</v>
      </c>
      <c r="K4839" s="35">
        <v>-1.2361252197623547</v>
      </c>
      <c r="L4839" s="35">
        <v>0</v>
      </c>
      <c r="M4839" s="35">
        <v>0</v>
      </c>
      <c r="N4839" s="35">
        <v>0</v>
      </c>
      <c r="O4839" s="35">
        <v>0</v>
      </c>
      <c r="P4839" s="36">
        <v>12</v>
      </c>
      <c r="Q4839" s="37">
        <v>86</v>
      </c>
      <c r="R4839" s="36">
        <v>0</v>
      </c>
      <c r="S4839" s="39">
        <f t="shared" si="164"/>
        <v>86</v>
      </c>
      <c r="T4839" s="34" t="s">
        <v>29</v>
      </c>
      <c r="U4839" s="12">
        <f>((alpha*(beta^speed))*(speed^ceta))</f>
        <v>1.666305652772904E-2</v>
      </c>
      <c r="V4839" s="8">
        <f t="shared" si="165"/>
        <v>86</v>
      </c>
      <c r="AB4839" s="41"/>
    </row>
    <row r="4840" spans="1:28">
      <c r="A4840" s="34" t="s">
        <v>19</v>
      </c>
      <c r="B4840" s="34" t="s">
        <v>69</v>
      </c>
      <c r="C4840" s="5" t="s">
        <v>138</v>
      </c>
      <c r="D4840" s="35" t="s">
        <v>89</v>
      </c>
      <c r="E4840" s="36" t="s">
        <v>17</v>
      </c>
      <c r="F4840" s="37">
        <v>0</v>
      </c>
      <c r="G4840" s="38">
        <v>0</v>
      </c>
      <c r="H4840" s="34">
        <v>0.98630432514050348</v>
      </c>
      <c r="I4840" s="35">
        <v>2477.9804752377322</v>
      </c>
      <c r="J4840" s="35">
        <v>1.0084011188450734</v>
      </c>
      <c r="K4840" s="35">
        <v>-0.75829845947832231</v>
      </c>
      <c r="L4840" s="35">
        <v>0</v>
      </c>
      <c r="M4840" s="35">
        <v>0</v>
      </c>
      <c r="N4840" s="35">
        <v>0</v>
      </c>
      <c r="O4840" s="35">
        <v>0</v>
      </c>
      <c r="P4840" s="36">
        <v>12</v>
      </c>
      <c r="Q4840" s="37">
        <v>86</v>
      </c>
      <c r="R4840" s="36">
        <v>0</v>
      </c>
      <c r="S4840" s="39">
        <f t="shared" si="164"/>
        <v>86</v>
      </c>
      <c r="T4840" s="34" t="s">
        <v>29</v>
      </c>
      <c r="U4840" s="12">
        <f>((alpha*(beta^speed))*(speed^ceta))</f>
        <v>173.63453448509765</v>
      </c>
      <c r="V4840" s="8">
        <f t="shared" si="165"/>
        <v>86</v>
      </c>
    </row>
    <row r="4841" spans="1:28">
      <c r="A4841" s="34" t="s">
        <v>19</v>
      </c>
      <c r="B4841" s="34" t="s">
        <v>69</v>
      </c>
      <c r="C4841" s="5" t="s">
        <v>139</v>
      </c>
      <c r="D4841" s="35" t="s">
        <v>89</v>
      </c>
      <c r="E4841" s="36" t="s">
        <v>17</v>
      </c>
      <c r="F4841" s="37">
        <v>0</v>
      </c>
      <c r="G4841" s="38">
        <v>0</v>
      </c>
      <c r="H4841" s="34">
        <v>0.98813115978336541</v>
      </c>
      <c r="I4841" s="35">
        <v>2484.9640906563395</v>
      </c>
      <c r="J4841" s="35">
        <v>1.0083527921152027</v>
      </c>
      <c r="K4841" s="35">
        <v>-0.76964461490328018</v>
      </c>
      <c r="L4841" s="35">
        <v>0</v>
      </c>
      <c r="M4841" s="35">
        <v>0</v>
      </c>
      <c r="N4841" s="35">
        <v>0</v>
      </c>
      <c r="O4841" s="35">
        <v>0</v>
      </c>
      <c r="P4841" s="36">
        <v>12</v>
      </c>
      <c r="Q4841" s="37">
        <v>86</v>
      </c>
      <c r="R4841" s="36">
        <v>0</v>
      </c>
      <c r="S4841" s="39">
        <f t="shared" si="164"/>
        <v>86</v>
      </c>
      <c r="T4841" s="34" t="s">
        <v>29</v>
      </c>
      <c r="U4841" s="12">
        <f>((alpha*(beta^speed))*(speed^ceta))</f>
        <v>164.8615003503875</v>
      </c>
      <c r="V4841" s="8">
        <f t="shared" si="165"/>
        <v>86</v>
      </c>
    </row>
    <row r="4842" spans="1:28">
      <c r="A4842" s="34" t="s">
        <v>19</v>
      </c>
      <c r="B4842" s="34" t="s">
        <v>69</v>
      </c>
      <c r="C4842" s="5" t="s">
        <v>138</v>
      </c>
      <c r="D4842" s="35" t="s">
        <v>89</v>
      </c>
      <c r="E4842" s="36" t="s">
        <v>15</v>
      </c>
      <c r="F4842" s="37">
        <v>50</v>
      </c>
      <c r="G4842" s="38">
        <v>0</v>
      </c>
      <c r="H4842" s="34">
        <v>0.99782671051211635</v>
      </c>
      <c r="I4842" s="35">
        <v>-0.64990536638208019</v>
      </c>
      <c r="J4842" s="35">
        <v>0.40499123346751886</v>
      </c>
      <c r="K4842" s="35">
        <v>0.38581362217677112</v>
      </c>
      <c r="L4842" s="35">
        <v>0</v>
      </c>
      <c r="M4842" s="35">
        <v>0</v>
      </c>
      <c r="N4842" s="35">
        <v>0</v>
      </c>
      <c r="O4842" s="35">
        <v>0</v>
      </c>
      <c r="P4842" s="36">
        <v>12</v>
      </c>
      <c r="Q4842" s="37">
        <v>86</v>
      </c>
      <c r="R4842" s="36">
        <v>6</v>
      </c>
      <c r="S4842" s="39">
        <f t="shared" si="164"/>
        <v>86</v>
      </c>
      <c r="T4842" s="34" t="s">
        <v>37</v>
      </c>
      <c r="U4842" s="12">
        <f>(1/(alpha+(beta*(speed^ceta))))</f>
        <v>0.62169807771658459</v>
      </c>
      <c r="V4842" s="8">
        <f t="shared" si="165"/>
        <v>86</v>
      </c>
    </row>
    <row r="4843" spans="1:28">
      <c r="A4843" s="34" t="s">
        <v>19</v>
      </c>
      <c r="B4843" s="34" t="s">
        <v>69</v>
      </c>
      <c r="C4843" s="5" t="s">
        <v>139</v>
      </c>
      <c r="D4843" s="35" t="s">
        <v>89</v>
      </c>
      <c r="E4843" s="36" t="s">
        <v>15</v>
      </c>
      <c r="F4843" s="37">
        <v>50</v>
      </c>
      <c r="G4843" s="38">
        <v>0</v>
      </c>
      <c r="H4843" s="34">
        <v>0.98733299035005995</v>
      </c>
      <c r="I4843" s="35">
        <v>0.82081204423592069</v>
      </c>
      <c r="J4843" s="35">
        <v>26.961287448314199</v>
      </c>
      <c r="K4843" s="35">
        <v>0.44068263151292647</v>
      </c>
      <c r="L4843" s="35">
        <v>0.98988386311925292</v>
      </c>
      <c r="M4843" s="35">
        <v>-3.4075564835573063E-5</v>
      </c>
      <c r="N4843" s="35">
        <v>0</v>
      </c>
      <c r="O4843" s="35">
        <v>0</v>
      </c>
      <c r="P4843" s="36">
        <v>12</v>
      </c>
      <c r="Q4843" s="37">
        <v>86</v>
      </c>
      <c r="R4843" s="36">
        <v>10</v>
      </c>
      <c r="S4843" s="39">
        <f t="shared" si="164"/>
        <v>86</v>
      </c>
      <c r="T4843" s="34" t="s">
        <v>44</v>
      </c>
      <c r="U4843" s="12">
        <f>(alpha+(beta/(1+EXP((((-1)*ceta)+(delta*LN(speed)))+(epsilon*speed)))))</f>
        <v>1.3223634384508463</v>
      </c>
      <c r="V4843" s="8">
        <f t="shared" si="165"/>
        <v>86</v>
      </c>
    </row>
    <row r="4844" spans="1:28">
      <c r="A4844" s="34" t="s">
        <v>19</v>
      </c>
      <c r="B4844" s="34" t="s">
        <v>69</v>
      </c>
      <c r="C4844" s="5" t="s">
        <v>138</v>
      </c>
      <c r="D4844" s="35" t="s">
        <v>89</v>
      </c>
      <c r="E4844" s="36" t="s">
        <v>16</v>
      </c>
      <c r="F4844" s="37">
        <v>50</v>
      </c>
      <c r="G4844" s="38">
        <v>0</v>
      </c>
      <c r="H4844" s="34">
        <v>0.97898271906372558</v>
      </c>
      <c r="I4844" s="35">
        <v>2.2666790170757452</v>
      </c>
      <c r="J4844" s="35">
        <v>15.307948039093748</v>
      </c>
      <c r="K4844" s="35">
        <v>0.80592532054856902</v>
      </c>
      <c r="L4844" s="35">
        <v>0.70961262897199884</v>
      </c>
      <c r="M4844" s="35">
        <v>3.1540563655803357E-2</v>
      </c>
      <c r="N4844" s="35">
        <v>0</v>
      </c>
      <c r="O4844" s="35">
        <v>0</v>
      </c>
      <c r="P4844" s="36">
        <v>12</v>
      </c>
      <c r="Q4844" s="37">
        <v>86</v>
      </c>
      <c r="R4844" s="36">
        <v>10</v>
      </c>
      <c r="S4844" s="39">
        <f t="shared" si="164"/>
        <v>86</v>
      </c>
      <c r="T4844" s="34" t="s">
        <v>44</v>
      </c>
      <c r="U4844" s="12">
        <f>(alpha+(beta/(1+EXP((((-1)*ceta)+(delta*LN(speed)))+(epsilon*speed)))))</f>
        <v>2.3624945042609555</v>
      </c>
      <c r="V4844" s="8">
        <f t="shared" si="165"/>
        <v>86</v>
      </c>
    </row>
    <row r="4845" spans="1:28">
      <c r="A4845" s="34" t="s">
        <v>19</v>
      </c>
      <c r="B4845" s="34" t="s">
        <v>69</v>
      </c>
      <c r="C4845" s="5" t="s">
        <v>139</v>
      </c>
      <c r="D4845" s="35" t="s">
        <v>89</v>
      </c>
      <c r="E4845" s="36" t="s">
        <v>16</v>
      </c>
      <c r="F4845" s="37">
        <v>50</v>
      </c>
      <c r="G4845" s="38">
        <v>0</v>
      </c>
      <c r="H4845" s="34">
        <v>0.99649556173229115</v>
      </c>
      <c r="I4845" s="35">
        <v>-4.2348861826595199</v>
      </c>
      <c r="J4845" s="35">
        <v>173.75251749707238</v>
      </c>
      <c r="K4845" s="35">
        <v>-0.54067489987607387</v>
      </c>
      <c r="L4845" s="35">
        <v>0.56605385578487721</v>
      </c>
      <c r="M4845" s="35">
        <v>4.6226915767113774E-3</v>
      </c>
      <c r="N4845" s="35">
        <v>0</v>
      </c>
      <c r="O4845" s="35">
        <v>0</v>
      </c>
      <c r="P4845" s="36">
        <v>12</v>
      </c>
      <c r="Q4845" s="37">
        <v>86</v>
      </c>
      <c r="R4845" s="36">
        <v>10</v>
      </c>
      <c r="S4845" s="39">
        <f t="shared" si="164"/>
        <v>86</v>
      </c>
      <c r="T4845" s="34" t="s">
        <v>44</v>
      </c>
      <c r="U4845" s="12">
        <f>(alpha+(beta/(1+EXP((((-1)*ceta)+(delta*LN(speed)))+(epsilon*speed)))))</f>
        <v>1.0616221843233804</v>
      </c>
      <c r="V4845" s="8">
        <f t="shared" si="165"/>
        <v>86</v>
      </c>
    </row>
    <row r="4846" spans="1:28">
      <c r="A4846" s="34" t="s">
        <v>19</v>
      </c>
      <c r="B4846" s="34" t="s">
        <v>69</v>
      </c>
      <c r="C4846" s="5" t="s">
        <v>138</v>
      </c>
      <c r="D4846" s="35" t="s">
        <v>89</v>
      </c>
      <c r="E4846" s="36" t="s">
        <v>14</v>
      </c>
      <c r="F4846" s="37">
        <v>50</v>
      </c>
      <c r="G4846" s="38">
        <v>0</v>
      </c>
      <c r="H4846" s="34">
        <v>0.99455274408831484</v>
      </c>
      <c r="I4846" s="35">
        <v>35.740247234270647</v>
      </c>
      <c r="J4846" s="35">
        <v>-3.0135598620144735</v>
      </c>
      <c r="K4846" s="35">
        <v>0.65385731661870217</v>
      </c>
      <c r="L4846" s="35">
        <v>-0.65378374088565994</v>
      </c>
      <c r="M4846" s="35">
        <v>0</v>
      </c>
      <c r="N4846" s="35">
        <v>0</v>
      </c>
      <c r="O4846" s="35">
        <v>0</v>
      </c>
      <c r="P4846" s="36">
        <v>12</v>
      </c>
      <c r="Q4846" s="37">
        <v>86</v>
      </c>
      <c r="R4846" s="36">
        <v>1</v>
      </c>
      <c r="S4846" s="39">
        <f t="shared" si="164"/>
        <v>86</v>
      </c>
      <c r="T4846" s="34" t="s">
        <v>30</v>
      </c>
      <c r="U4846" s="12">
        <f>((alpha*(speed^beta))+(ceta*(speed^delta)))</f>
        <v>3.559469162996208E-2</v>
      </c>
      <c r="V4846" s="8">
        <f t="shared" si="165"/>
        <v>86</v>
      </c>
      <c r="AB4846" s="41"/>
    </row>
    <row r="4847" spans="1:28">
      <c r="A4847" s="34" t="s">
        <v>19</v>
      </c>
      <c r="B4847" s="34" t="s">
        <v>69</v>
      </c>
      <c r="C4847" s="5" t="s">
        <v>139</v>
      </c>
      <c r="D4847" s="35" t="s">
        <v>89</v>
      </c>
      <c r="E4847" s="36" t="s">
        <v>14</v>
      </c>
      <c r="F4847" s="37">
        <v>50</v>
      </c>
      <c r="G4847" s="38">
        <v>0</v>
      </c>
      <c r="H4847" s="34">
        <v>0.99695001971647634</v>
      </c>
      <c r="I4847" s="35">
        <v>0.30833511337945829</v>
      </c>
      <c r="J4847" s="35">
        <v>-0.65051263399107984</v>
      </c>
      <c r="K4847" s="35">
        <v>241.53175319923832</v>
      </c>
      <c r="L4847" s="35">
        <v>-4.1338111057687401</v>
      </c>
      <c r="M4847" s="35">
        <v>0</v>
      </c>
      <c r="N4847" s="35">
        <v>0</v>
      </c>
      <c r="O4847" s="35">
        <v>0</v>
      </c>
      <c r="P4847" s="36">
        <v>12</v>
      </c>
      <c r="Q4847" s="37">
        <v>86</v>
      </c>
      <c r="R4847" s="36">
        <v>1</v>
      </c>
      <c r="S4847" s="39">
        <f t="shared" si="164"/>
        <v>86</v>
      </c>
      <c r="T4847" s="34" t="s">
        <v>30</v>
      </c>
      <c r="U4847" s="12">
        <f>((alpha*(speed^beta))+(ceta*(speed^delta)))</f>
        <v>1.7008633677291201E-2</v>
      </c>
      <c r="V4847" s="8">
        <f t="shared" si="165"/>
        <v>86</v>
      </c>
      <c r="AB4847" s="41"/>
    </row>
    <row r="4848" spans="1:28">
      <c r="A4848" s="34" t="s">
        <v>19</v>
      </c>
      <c r="B4848" s="34" t="s">
        <v>69</v>
      </c>
      <c r="C4848" s="5" t="s">
        <v>138</v>
      </c>
      <c r="D4848" s="35" t="s">
        <v>89</v>
      </c>
      <c r="E4848" s="36" t="s">
        <v>18</v>
      </c>
      <c r="F4848" s="37">
        <v>50</v>
      </c>
      <c r="G4848" s="38">
        <v>0</v>
      </c>
      <c r="H4848" s="34">
        <v>0.98556592510605778</v>
      </c>
      <c r="I4848" s="35">
        <v>0.37739191822064289</v>
      </c>
      <c r="J4848" s="35">
        <v>1.0024021558861564</v>
      </c>
      <c r="K4848" s="35">
        <v>-0.62878160985035481</v>
      </c>
      <c r="L4848" s="35">
        <v>0</v>
      </c>
      <c r="M4848" s="35">
        <v>0</v>
      </c>
      <c r="N4848" s="35">
        <v>0</v>
      </c>
      <c r="O4848" s="35">
        <v>0</v>
      </c>
      <c r="P4848" s="36">
        <v>12</v>
      </c>
      <c r="Q4848" s="37">
        <v>86</v>
      </c>
      <c r="R4848" s="36">
        <v>0</v>
      </c>
      <c r="S4848" s="39">
        <f t="shared" si="164"/>
        <v>86</v>
      </c>
      <c r="T4848" s="34" t="s">
        <v>29</v>
      </c>
      <c r="U4848" s="12">
        <f>((alpha*(beta^speed))*(speed^ceta))</f>
        <v>2.8185572463404255E-2</v>
      </c>
      <c r="V4848" s="8">
        <f t="shared" si="165"/>
        <v>86</v>
      </c>
    </row>
    <row r="4849" spans="1:28">
      <c r="A4849" s="34" t="s">
        <v>19</v>
      </c>
      <c r="B4849" s="34" t="s">
        <v>69</v>
      </c>
      <c r="C4849" s="5" t="s">
        <v>139</v>
      </c>
      <c r="D4849" s="35" t="s">
        <v>89</v>
      </c>
      <c r="E4849" s="36" t="s">
        <v>18</v>
      </c>
      <c r="F4849" s="37">
        <v>50</v>
      </c>
      <c r="G4849" s="38">
        <v>0</v>
      </c>
      <c r="H4849" s="34">
        <v>0.96655134531155329</v>
      </c>
      <c r="I4849" s="35">
        <v>2.2942306883081494</v>
      </c>
      <c r="J4849" s="35">
        <v>1.0082874662108241</v>
      </c>
      <c r="K4849" s="35">
        <v>-1.183685074900422</v>
      </c>
      <c r="L4849" s="35">
        <v>0</v>
      </c>
      <c r="M4849" s="35">
        <v>0</v>
      </c>
      <c r="N4849" s="35">
        <v>0</v>
      </c>
      <c r="O4849" s="35">
        <v>0</v>
      </c>
      <c r="P4849" s="36">
        <v>12</v>
      </c>
      <c r="Q4849" s="37">
        <v>86</v>
      </c>
      <c r="R4849" s="36">
        <v>0</v>
      </c>
      <c r="S4849" s="39">
        <f t="shared" si="164"/>
        <v>86</v>
      </c>
      <c r="T4849" s="34" t="s">
        <v>29</v>
      </c>
      <c r="U4849" s="12">
        <f>((alpha*(beta^speed))*(speed^ceta))</f>
        <v>2.3936235047079101E-2</v>
      </c>
      <c r="V4849" s="8">
        <f t="shared" si="165"/>
        <v>86</v>
      </c>
      <c r="AB4849" s="41"/>
    </row>
    <row r="4850" spans="1:28">
      <c r="A4850" s="34" t="s">
        <v>19</v>
      </c>
      <c r="B4850" s="34" t="s">
        <v>69</v>
      </c>
      <c r="C4850" s="5" t="s">
        <v>138</v>
      </c>
      <c r="D4850" s="35" t="s">
        <v>89</v>
      </c>
      <c r="E4850" s="36" t="s">
        <v>17</v>
      </c>
      <c r="F4850" s="37">
        <v>50</v>
      </c>
      <c r="G4850" s="38">
        <v>0</v>
      </c>
      <c r="H4850" s="34">
        <v>0.97418398600821199</v>
      </c>
      <c r="I4850" s="35">
        <v>2040.7204360894732</v>
      </c>
      <c r="J4850" s="35">
        <v>1.004077442226732</v>
      </c>
      <c r="K4850" s="35">
        <v>-0.59823073659025139</v>
      </c>
      <c r="L4850" s="35">
        <v>0</v>
      </c>
      <c r="M4850" s="35">
        <v>0</v>
      </c>
      <c r="N4850" s="35">
        <v>0</v>
      </c>
      <c r="O4850" s="35">
        <v>0</v>
      </c>
      <c r="P4850" s="36">
        <v>12</v>
      </c>
      <c r="Q4850" s="37">
        <v>86</v>
      </c>
      <c r="R4850" s="36">
        <v>0</v>
      </c>
      <c r="S4850" s="39">
        <f t="shared" si="164"/>
        <v>86</v>
      </c>
      <c r="T4850" s="34" t="s">
        <v>29</v>
      </c>
      <c r="U4850" s="12">
        <f>((alpha*(beta^speed))*(speed^ceta))</f>
        <v>201.59843761513136</v>
      </c>
      <c r="V4850" s="8">
        <f t="shared" si="165"/>
        <v>86</v>
      </c>
    </row>
    <row r="4851" spans="1:28">
      <c r="A4851" s="34" t="s">
        <v>19</v>
      </c>
      <c r="B4851" s="34" t="s">
        <v>69</v>
      </c>
      <c r="C4851" s="5" t="s">
        <v>139</v>
      </c>
      <c r="D4851" s="35" t="s">
        <v>89</v>
      </c>
      <c r="E4851" s="36" t="s">
        <v>17</v>
      </c>
      <c r="F4851" s="37">
        <v>50</v>
      </c>
      <c r="G4851" s="38">
        <v>0</v>
      </c>
      <c r="H4851" s="34">
        <v>0.97564297669273725</v>
      </c>
      <c r="I4851" s="35">
        <v>2020.7198664799832</v>
      </c>
      <c r="J4851" s="35">
        <v>1.0040881497733025</v>
      </c>
      <c r="K4851" s="35">
        <v>-0.60776528226336224</v>
      </c>
      <c r="L4851" s="35">
        <v>0</v>
      </c>
      <c r="M4851" s="35">
        <v>0</v>
      </c>
      <c r="N4851" s="35">
        <v>0</v>
      </c>
      <c r="O4851" s="35">
        <v>0</v>
      </c>
      <c r="P4851" s="36">
        <v>12</v>
      </c>
      <c r="Q4851" s="37">
        <v>86</v>
      </c>
      <c r="R4851" s="36">
        <v>0</v>
      </c>
      <c r="S4851" s="39">
        <f t="shared" si="164"/>
        <v>86</v>
      </c>
      <c r="T4851" s="34" t="s">
        <v>29</v>
      </c>
      <c r="U4851" s="12">
        <f>((alpha*(beta^speed))*(speed^ceta))</f>
        <v>191.49766784123082</v>
      </c>
      <c r="V4851" s="8">
        <f t="shared" si="165"/>
        <v>86</v>
      </c>
    </row>
    <row r="4852" spans="1:28">
      <c r="A4852" s="34" t="s">
        <v>19</v>
      </c>
      <c r="B4852" s="34" t="s">
        <v>69</v>
      </c>
      <c r="C4852" s="5" t="s">
        <v>138</v>
      </c>
      <c r="D4852" s="35" t="s">
        <v>89</v>
      </c>
      <c r="E4852" s="36" t="s">
        <v>15</v>
      </c>
      <c r="F4852" s="37">
        <v>100</v>
      </c>
      <c r="G4852" s="38">
        <v>0</v>
      </c>
      <c r="H4852" s="34">
        <v>0.99735620489296883</v>
      </c>
      <c r="I4852" s="35">
        <v>-0.34849381255840706</v>
      </c>
      <c r="J4852" s="35">
        <v>0.23702335701126645</v>
      </c>
      <c r="K4852" s="35">
        <v>0.46403078640174938</v>
      </c>
      <c r="L4852" s="35">
        <v>0</v>
      </c>
      <c r="M4852" s="35">
        <v>0</v>
      </c>
      <c r="N4852" s="35">
        <v>0</v>
      </c>
      <c r="O4852" s="35">
        <v>0</v>
      </c>
      <c r="P4852" s="36">
        <v>12</v>
      </c>
      <c r="Q4852" s="37">
        <v>86</v>
      </c>
      <c r="R4852" s="36">
        <v>6</v>
      </c>
      <c r="S4852" s="39">
        <f t="shared" si="164"/>
        <v>86</v>
      </c>
      <c r="T4852" s="34" t="s">
        <v>37</v>
      </c>
      <c r="U4852" s="12">
        <f>(1/(alpha+(beta*(speed^ceta))))</f>
        <v>0.65609820004386143</v>
      </c>
      <c r="V4852" s="8">
        <f t="shared" si="165"/>
        <v>86</v>
      </c>
    </row>
    <row r="4853" spans="1:28">
      <c r="A4853" s="34" t="s">
        <v>19</v>
      </c>
      <c r="B4853" s="34" t="s">
        <v>69</v>
      </c>
      <c r="C4853" s="5" t="s">
        <v>139</v>
      </c>
      <c r="D4853" s="35" t="s">
        <v>89</v>
      </c>
      <c r="E4853" s="36" t="s">
        <v>15</v>
      </c>
      <c r="F4853" s="37">
        <v>100</v>
      </c>
      <c r="G4853" s="38">
        <v>0</v>
      </c>
      <c r="H4853" s="34">
        <v>0.98966606669750745</v>
      </c>
      <c r="I4853" s="35">
        <v>-1.781069930671498E-5</v>
      </c>
      <c r="J4853" s="35">
        <v>3.3530371030124294E-3</v>
      </c>
      <c r="K4853" s="35">
        <v>-0.21687208422486737</v>
      </c>
      <c r="L4853" s="35">
        <v>6.4770140293063916</v>
      </c>
      <c r="M4853" s="35">
        <v>0</v>
      </c>
      <c r="N4853" s="35">
        <v>0</v>
      </c>
      <c r="O4853" s="35">
        <v>0</v>
      </c>
      <c r="P4853" s="36">
        <v>12</v>
      </c>
      <c r="Q4853" s="37">
        <v>86</v>
      </c>
      <c r="R4853" s="36">
        <v>14</v>
      </c>
      <c r="S4853" s="39">
        <f t="shared" si="164"/>
        <v>86</v>
      </c>
      <c r="T4853" s="34" t="s">
        <v>51</v>
      </c>
      <c r="U4853" s="12">
        <f>(((alpha*(speed^3))+(beta*(speed^2))+(ceta*speed))+delta)</f>
        <v>1.2964750416158219</v>
      </c>
      <c r="V4853" s="8">
        <f t="shared" si="165"/>
        <v>86</v>
      </c>
    </row>
    <row r="4854" spans="1:28">
      <c r="A4854" s="34" t="s">
        <v>19</v>
      </c>
      <c r="B4854" s="34" t="s">
        <v>69</v>
      </c>
      <c r="C4854" s="5" t="s">
        <v>138</v>
      </c>
      <c r="D4854" s="35" t="s">
        <v>89</v>
      </c>
      <c r="E4854" s="36" t="s">
        <v>16</v>
      </c>
      <c r="F4854" s="37">
        <v>100</v>
      </c>
      <c r="G4854" s="38">
        <v>0</v>
      </c>
      <c r="H4854" s="34">
        <v>0.9708034599347799</v>
      </c>
      <c r="I4854" s="35">
        <v>-1.9501074064124271E-5</v>
      </c>
      <c r="J4854" s="35">
        <v>3.686382396317783E-3</v>
      </c>
      <c r="K4854" s="35">
        <v>-0.24367805710156015</v>
      </c>
      <c r="L4854" s="35">
        <v>8.5352980503986018</v>
      </c>
      <c r="M4854" s="35">
        <v>0</v>
      </c>
      <c r="N4854" s="35">
        <v>0</v>
      </c>
      <c r="O4854" s="35">
        <v>0</v>
      </c>
      <c r="P4854" s="36">
        <v>12</v>
      </c>
      <c r="Q4854" s="37">
        <v>86</v>
      </c>
      <c r="R4854" s="36">
        <v>14</v>
      </c>
      <c r="S4854" s="39">
        <f t="shared" si="164"/>
        <v>86</v>
      </c>
      <c r="T4854" s="34" t="s">
        <v>51</v>
      </c>
      <c r="U4854" s="12">
        <f>(((alpha*(speed^3))+(beta*(speed^2))+(ceta*speed))+delta)</f>
        <v>2.4396941779001242</v>
      </c>
      <c r="V4854" s="8">
        <f t="shared" si="165"/>
        <v>86</v>
      </c>
    </row>
    <row r="4855" spans="1:28">
      <c r="A4855" s="34" t="s">
        <v>19</v>
      </c>
      <c r="B4855" s="34" t="s">
        <v>69</v>
      </c>
      <c r="C4855" s="5" t="s">
        <v>139</v>
      </c>
      <c r="D4855" s="35" t="s">
        <v>89</v>
      </c>
      <c r="E4855" s="36" t="s">
        <v>16</v>
      </c>
      <c r="F4855" s="37">
        <v>100</v>
      </c>
      <c r="G4855" s="38">
        <v>0</v>
      </c>
      <c r="H4855" s="34">
        <v>0.99577944217793868</v>
      </c>
      <c r="I4855" s="35">
        <v>0.42867504876504769</v>
      </c>
      <c r="J4855" s="35">
        <v>123.38862202152301</v>
      </c>
      <c r="K4855" s="35">
        <v>-0.11006279089156173</v>
      </c>
      <c r="L4855" s="35">
        <v>0.55382586130907396</v>
      </c>
      <c r="M4855" s="35">
        <v>2.8949335281556795E-2</v>
      </c>
      <c r="N4855" s="35">
        <v>0</v>
      </c>
      <c r="O4855" s="35">
        <v>0</v>
      </c>
      <c r="P4855" s="36">
        <v>12</v>
      </c>
      <c r="Q4855" s="37">
        <v>86</v>
      </c>
      <c r="R4855" s="36">
        <v>10</v>
      </c>
      <c r="S4855" s="39">
        <f t="shared" si="164"/>
        <v>86</v>
      </c>
      <c r="T4855" s="34" t="s">
        <v>44</v>
      </c>
      <c r="U4855" s="12">
        <f>(alpha+(beta/(1+EXP((((-1)*ceta)+(delta*LN(speed)))+(epsilon*speed)))))</f>
        <v>1.2015923344808186</v>
      </c>
      <c r="V4855" s="8">
        <f t="shared" si="165"/>
        <v>86</v>
      </c>
    </row>
    <row r="4856" spans="1:28">
      <c r="A4856" s="34" t="s">
        <v>19</v>
      </c>
      <c r="B4856" s="34" t="s">
        <v>69</v>
      </c>
      <c r="C4856" s="5" t="s">
        <v>138</v>
      </c>
      <c r="D4856" s="35" t="s">
        <v>89</v>
      </c>
      <c r="E4856" s="36" t="s">
        <v>14</v>
      </c>
      <c r="F4856" s="37">
        <v>100</v>
      </c>
      <c r="G4856" s="38">
        <v>0</v>
      </c>
      <c r="H4856" s="34">
        <v>0.99185896348840741</v>
      </c>
      <c r="I4856" s="35">
        <v>0.71983005968063574</v>
      </c>
      <c r="J4856" s="35">
        <v>-1.1849191574953746</v>
      </c>
      <c r="K4856" s="35">
        <v>0.48991645905086328</v>
      </c>
      <c r="L4856" s="35">
        <v>-0.58399941038011116</v>
      </c>
      <c r="M4856" s="35">
        <v>0</v>
      </c>
      <c r="N4856" s="35">
        <v>0</v>
      </c>
      <c r="O4856" s="35">
        <v>0</v>
      </c>
      <c r="P4856" s="36">
        <v>12</v>
      </c>
      <c r="Q4856" s="37">
        <v>86</v>
      </c>
      <c r="R4856" s="36">
        <v>1</v>
      </c>
      <c r="S4856" s="39">
        <f t="shared" si="164"/>
        <v>86</v>
      </c>
      <c r="T4856" s="34" t="s">
        <v>30</v>
      </c>
      <c r="U4856" s="12">
        <f>((alpha*(speed^beta))+(ceta*(speed^delta)))</f>
        <v>4.0012130901195715E-2</v>
      </c>
      <c r="V4856" s="8">
        <f t="shared" si="165"/>
        <v>86</v>
      </c>
    </row>
    <row r="4857" spans="1:28">
      <c r="A4857" s="34" t="s">
        <v>19</v>
      </c>
      <c r="B4857" s="34" t="s">
        <v>69</v>
      </c>
      <c r="C4857" s="5" t="s">
        <v>139</v>
      </c>
      <c r="D4857" s="35" t="s">
        <v>89</v>
      </c>
      <c r="E4857" s="36" t="s">
        <v>14</v>
      </c>
      <c r="F4857" s="37">
        <v>100</v>
      </c>
      <c r="G4857" s="38">
        <v>0</v>
      </c>
      <c r="H4857" s="34">
        <v>0.99446954841194213</v>
      </c>
      <c r="I4857" s="35">
        <v>1678.5948045194768</v>
      </c>
      <c r="J4857" s="35">
        <v>-5.1459703157081522</v>
      </c>
      <c r="K4857" s="35">
        <v>0.33612222626477617</v>
      </c>
      <c r="L4857" s="35">
        <v>-0.6516003033820037</v>
      </c>
      <c r="M4857" s="35">
        <v>0</v>
      </c>
      <c r="N4857" s="35">
        <v>0</v>
      </c>
      <c r="O4857" s="35">
        <v>0</v>
      </c>
      <c r="P4857" s="36">
        <v>12</v>
      </c>
      <c r="Q4857" s="37">
        <v>86</v>
      </c>
      <c r="R4857" s="36">
        <v>1</v>
      </c>
      <c r="S4857" s="39">
        <f t="shared" si="164"/>
        <v>86</v>
      </c>
      <c r="T4857" s="34" t="s">
        <v>30</v>
      </c>
      <c r="U4857" s="12">
        <f>((alpha*(speed^beta))+(ceta*(speed^delta)))</f>
        <v>1.8449382619723342E-2</v>
      </c>
      <c r="V4857" s="8">
        <f t="shared" si="165"/>
        <v>86</v>
      </c>
      <c r="AB4857" s="41"/>
    </row>
    <row r="4858" spans="1:28">
      <c r="A4858" s="34" t="s">
        <v>19</v>
      </c>
      <c r="B4858" s="34" t="s">
        <v>69</v>
      </c>
      <c r="C4858" s="5" t="s">
        <v>138</v>
      </c>
      <c r="D4858" s="35" t="s">
        <v>89</v>
      </c>
      <c r="E4858" s="36" t="s">
        <v>18</v>
      </c>
      <c r="F4858" s="37">
        <v>100</v>
      </c>
      <c r="G4858" s="38">
        <v>0</v>
      </c>
      <c r="H4858" s="34">
        <v>0.9862783245409632</v>
      </c>
      <c r="I4858" s="35">
        <v>5.4689144889060923</v>
      </c>
      <c r="J4858" s="35">
        <v>0.49286655184783762</v>
      </c>
      <c r="K4858" s="35">
        <v>-2.1584580870944504E-3</v>
      </c>
      <c r="L4858" s="35">
        <v>0</v>
      </c>
      <c r="M4858" s="35">
        <v>0</v>
      </c>
      <c r="N4858" s="35">
        <v>0</v>
      </c>
      <c r="O4858" s="35">
        <v>0</v>
      </c>
      <c r="P4858" s="36">
        <v>12</v>
      </c>
      <c r="Q4858" s="37">
        <v>86</v>
      </c>
      <c r="R4858" s="36">
        <v>5</v>
      </c>
      <c r="S4858" s="39">
        <f t="shared" si="164"/>
        <v>86</v>
      </c>
      <c r="T4858" s="34" t="s">
        <v>36</v>
      </c>
      <c r="U4858" s="12">
        <f>(1/(((ceta*(speed^2))+(beta*speed))+alpha))</f>
        <v>3.1356335275267745E-2</v>
      </c>
      <c r="V4858" s="8">
        <f t="shared" si="165"/>
        <v>86</v>
      </c>
      <c r="AB4858" s="41"/>
    </row>
    <row r="4859" spans="1:28">
      <c r="A4859" s="34" t="s">
        <v>19</v>
      </c>
      <c r="B4859" s="34" t="s">
        <v>69</v>
      </c>
      <c r="C4859" s="5" t="s">
        <v>139</v>
      </c>
      <c r="D4859" s="35" t="s">
        <v>89</v>
      </c>
      <c r="E4859" s="36" t="s">
        <v>18</v>
      </c>
      <c r="F4859" s="37">
        <v>100</v>
      </c>
      <c r="G4859" s="38">
        <v>0</v>
      </c>
      <c r="H4859" s="34">
        <v>0.95883916006831138</v>
      </c>
      <c r="I4859" s="35">
        <v>-0.44425036566373344</v>
      </c>
      <c r="J4859" s="35">
        <v>0.64105884400249835</v>
      </c>
      <c r="K4859" s="35">
        <v>-2.7714596077157237E-3</v>
      </c>
      <c r="L4859" s="35">
        <v>0</v>
      </c>
      <c r="M4859" s="35">
        <v>0</v>
      </c>
      <c r="N4859" s="35">
        <v>0</v>
      </c>
      <c r="O4859" s="35">
        <v>0</v>
      </c>
      <c r="P4859" s="36">
        <v>12</v>
      </c>
      <c r="Q4859" s="37">
        <v>86</v>
      </c>
      <c r="R4859" s="36">
        <v>5</v>
      </c>
      <c r="S4859" s="39">
        <f t="shared" si="164"/>
        <v>86</v>
      </c>
      <c r="T4859" s="34" t="s">
        <v>36</v>
      </c>
      <c r="U4859" s="12">
        <f>(1/(((ceta*(speed^2))+(beta*speed))+alpha))</f>
        <v>2.9249092471541258E-2</v>
      </c>
      <c r="V4859" s="8">
        <f t="shared" si="165"/>
        <v>86</v>
      </c>
      <c r="AB4859" s="41"/>
    </row>
    <row r="4860" spans="1:28">
      <c r="A4860" s="34" t="s">
        <v>19</v>
      </c>
      <c r="B4860" s="34" t="s">
        <v>69</v>
      </c>
      <c r="C4860" s="5" t="s">
        <v>138</v>
      </c>
      <c r="D4860" s="35" t="s">
        <v>89</v>
      </c>
      <c r="E4860" s="36" t="s">
        <v>17</v>
      </c>
      <c r="F4860" s="37">
        <v>100</v>
      </c>
      <c r="G4860" s="38">
        <v>0</v>
      </c>
      <c r="H4860" s="34">
        <v>0.96117567530749126</v>
      </c>
      <c r="I4860" s="35">
        <v>1804.3638817487542</v>
      </c>
      <c r="J4860" s="35">
        <v>1.0006330470963858</v>
      </c>
      <c r="K4860" s="35">
        <v>-0.47705640301266128</v>
      </c>
      <c r="L4860" s="35">
        <v>0</v>
      </c>
      <c r="M4860" s="35">
        <v>0</v>
      </c>
      <c r="N4860" s="35">
        <v>0</v>
      </c>
      <c r="O4860" s="35">
        <v>0</v>
      </c>
      <c r="P4860" s="36">
        <v>12</v>
      </c>
      <c r="Q4860" s="37">
        <v>86</v>
      </c>
      <c r="R4860" s="36">
        <v>0</v>
      </c>
      <c r="S4860" s="39">
        <f t="shared" si="164"/>
        <v>86</v>
      </c>
      <c r="T4860" s="34" t="s">
        <v>29</v>
      </c>
      <c r="U4860" s="12">
        <f>((alpha*(beta^speed))*(speed^ceta))</f>
        <v>227.55985780545666</v>
      </c>
      <c r="V4860" s="8">
        <f t="shared" si="165"/>
        <v>86</v>
      </c>
    </row>
    <row r="4861" spans="1:28">
      <c r="A4861" s="34" t="s">
        <v>19</v>
      </c>
      <c r="B4861" s="34" t="s">
        <v>69</v>
      </c>
      <c r="C4861" s="5" t="s">
        <v>139</v>
      </c>
      <c r="D4861" s="35" t="s">
        <v>89</v>
      </c>
      <c r="E4861" s="36" t="s">
        <v>17</v>
      </c>
      <c r="F4861" s="37">
        <v>100</v>
      </c>
      <c r="G4861" s="38">
        <v>0</v>
      </c>
      <c r="H4861" s="34">
        <v>0.96155141537007338</v>
      </c>
      <c r="I4861" s="35">
        <v>1794.507714026334</v>
      </c>
      <c r="J4861" s="35">
        <v>1.0007604495582192</v>
      </c>
      <c r="K4861" s="35">
        <v>-0.48910605238652288</v>
      </c>
      <c r="L4861" s="35">
        <v>0</v>
      </c>
      <c r="M4861" s="35">
        <v>0</v>
      </c>
      <c r="N4861" s="35">
        <v>0</v>
      </c>
      <c r="O4861" s="35">
        <v>0</v>
      </c>
      <c r="P4861" s="36">
        <v>12</v>
      </c>
      <c r="Q4861" s="37">
        <v>86</v>
      </c>
      <c r="R4861" s="36">
        <v>0</v>
      </c>
      <c r="S4861" s="39">
        <f t="shared" si="164"/>
        <v>86</v>
      </c>
      <c r="T4861" s="34" t="s">
        <v>29</v>
      </c>
      <c r="U4861" s="12">
        <f>((alpha*(beta^speed))*(speed^ceta))</f>
        <v>216.85124155376968</v>
      </c>
      <c r="V4861" s="8">
        <f t="shared" si="165"/>
        <v>86</v>
      </c>
    </row>
    <row r="4862" spans="1:28">
      <c r="A4862" s="34" t="s">
        <v>19</v>
      </c>
      <c r="B4862" s="34" t="s">
        <v>69</v>
      </c>
      <c r="C4862" s="5" t="s">
        <v>138</v>
      </c>
      <c r="D4862" s="35" t="s">
        <v>89</v>
      </c>
      <c r="E4862" s="36" t="s">
        <v>15</v>
      </c>
      <c r="F4862" s="37">
        <v>0</v>
      </c>
      <c r="G4862" s="38">
        <v>-0.06</v>
      </c>
      <c r="H4862" s="34">
        <v>0.9912382587940185</v>
      </c>
      <c r="I4862" s="35">
        <v>-4.8891260876383326E-2</v>
      </c>
      <c r="J4862" s="35">
        <v>23.90083253311548</v>
      </c>
      <c r="K4862" s="35">
        <v>9.4663163039256273E-2</v>
      </c>
      <c r="L4862" s="35">
        <v>1.0622591034603628</v>
      </c>
      <c r="M4862" s="35">
        <v>1.9944340342400269E-2</v>
      </c>
      <c r="N4862" s="35">
        <v>0</v>
      </c>
      <c r="O4862" s="35">
        <v>0</v>
      </c>
      <c r="P4862" s="36">
        <v>12</v>
      </c>
      <c r="Q4862" s="37">
        <v>81</v>
      </c>
      <c r="R4862" s="36">
        <v>10</v>
      </c>
      <c r="S4862" s="39">
        <f t="shared" si="164"/>
        <v>81</v>
      </c>
      <c r="T4862" s="34" t="s">
        <v>44</v>
      </c>
      <c r="U4862" s="12">
        <f>(alpha+(beta/(1+EXP((((-1)*ceta)+(delta*LN(speed)))+(epsilon*speed)))))</f>
        <v>5.615174240575227E-5</v>
      </c>
      <c r="V4862" s="8">
        <f t="shared" si="165"/>
        <v>81</v>
      </c>
    </row>
    <row r="4863" spans="1:28">
      <c r="A4863" s="34" t="s">
        <v>19</v>
      </c>
      <c r="B4863" s="34" t="s">
        <v>69</v>
      </c>
      <c r="C4863" s="5" t="s">
        <v>139</v>
      </c>
      <c r="D4863" s="35" t="s">
        <v>89</v>
      </c>
      <c r="E4863" s="36" t="s">
        <v>15</v>
      </c>
      <c r="F4863" s="37">
        <v>0</v>
      </c>
      <c r="G4863" s="38">
        <v>-0.06</v>
      </c>
      <c r="H4863" s="34">
        <v>0.99074212233887116</v>
      </c>
      <c r="I4863" s="35">
        <v>-6.0916487407150235E-2</v>
      </c>
      <c r="J4863" s="35">
        <v>44.107681210890078</v>
      </c>
      <c r="K4863" s="35">
        <v>-0.32097117801973418</v>
      </c>
      <c r="L4863" s="35">
        <v>0.98842993866163797</v>
      </c>
      <c r="M4863" s="35">
        <v>2.3171809411190344E-2</v>
      </c>
      <c r="N4863" s="35">
        <v>0</v>
      </c>
      <c r="O4863" s="35">
        <v>0</v>
      </c>
      <c r="P4863" s="36">
        <v>12</v>
      </c>
      <c r="Q4863" s="37">
        <v>82</v>
      </c>
      <c r="R4863" s="36">
        <v>10</v>
      </c>
      <c r="S4863" s="39">
        <f t="shared" si="164"/>
        <v>82</v>
      </c>
      <c r="T4863" s="34" t="s">
        <v>44</v>
      </c>
      <c r="U4863" s="12">
        <f>(alpha+(beta/(1+EXP((((-1)*ceta)+(delta*LN(speed)))+(epsilon*speed)))))</f>
        <v>4.0958634297761504E-4</v>
      </c>
      <c r="V4863" s="8">
        <f t="shared" si="165"/>
        <v>82</v>
      </c>
    </row>
    <row r="4864" spans="1:28">
      <c r="A4864" s="34" t="s">
        <v>19</v>
      </c>
      <c r="B4864" s="34" t="s">
        <v>69</v>
      </c>
      <c r="C4864" s="5" t="s">
        <v>138</v>
      </c>
      <c r="D4864" s="35" t="s">
        <v>89</v>
      </c>
      <c r="E4864" s="36" t="s">
        <v>16</v>
      </c>
      <c r="F4864" s="37">
        <v>0</v>
      </c>
      <c r="G4864" s="38">
        <v>-0.06</v>
      </c>
      <c r="H4864" s="34">
        <v>0.9867950892365166</v>
      </c>
      <c r="I4864" s="35">
        <v>13.45184101114407</v>
      </c>
      <c r="J4864" s="35">
        <v>0.95478011922553518</v>
      </c>
      <c r="K4864" s="35">
        <v>-0.53011898690468617</v>
      </c>
      <c r="L4864" s="35">
        <v>0</v>
      </c>
      <c r="M4864" s="35">
        <v>0</v>
      </c>
      <c r="N4864" s="35">
        <v>0</v>
      </c>
      <c r="O4864" s="35">
        <v>0</v>
      </c>
      <c r="P4864" s="36">
        <v>12</v>
      </c>
      <c r="Q4864" s="37">
        <v>86</v>
      </c>
      <c r="R4864" s="36">
        <v>0</v>
      </c>
      <c r="S4864" s="39">
        <f t="shared" si="164"/>
        <v>86</v>
      </c>
      <c r="T4864" s="34" t="s">
        <v>29</v>
      </c>
      <c r="U4864" s="12">
        <f>((alpha*(beta^speed))*(speed^ceta))</f>
        <v>2.3711387193858867E-2</v>
      </c>
      <c r="V4864" s="8">
        <f t="shared" si="165"/>
        <v>86</v>
      </c>
    </row>
    <row r="4865" spans="1:28">
      <c r="A4865" s="34" t="s">
        <v>19</v>
      </c>
      <c r="B4865" s="34" t="s">
        <v>69</v>
      </c>
      <c r="C4865" s="5" t="s">
        <v>139</v>
      </c>
      <c r="D4865" s="35" t="s">
        <v>89</v>
      </c>
      <c r="E4865" s="36" t="s">
        <v>16</v>
      </c>
      <c r="F4865" s="37">
        <v>0</v>
      </c>
      <c r="G4865" s="38">
        <v>-0.06</v>
      </c>
      <c r="H4865" s="34">
        <v>0.98679399708138771</v>
      </c>
      <c r="I4865" s="35">
        <v>40.632840968990372</v>
      </c>
      <c r="J4865" s="35">
        <v>0.95393893239936067</v>
      </c>
      <c r="K4865" s="35">
        <v>-0.51522515098079402</v>
      </c>
      <c r="L4865" s="35">
        <v>0</v>
      </c>
      <c r="M4865" s="35">
        <v>0</v>
      </c>
      <c r="N4865" s="35">
        <v>0</v>
      </c>
      <c r="O4865" s="35">
        <v>0</v>
      </c>
      <c r="P4865" s="36">
        <v>12</v>
      </c>
      <c r="Q4865" s="37">
        <v>86</v>
      </c>
      <c r="R4865" s="36">
        <v>0</v>
      </c>
      <c r="S4865" s="39">
        <f t="shared" si="164"/>
        <v>86</v>
      </c>
      <c r="T4865" s="34" t="s">
        <v>29</v>
      </c>
      <c r="U4865" s="12">
        <f>((alpha*(beta^speed))*(speed^ceta))</f>
        <v>7.0948671669723781E-2</v>
      </c>
      <c r="V4865" s="8">
        <f t="shared" si="165"/>
        <v>86</v>
      </c>
    </row>
    <row r="4866" spans="1:28">
      <c r="A4866" s="34" t="s">
        <v>19</v>
      </c>
      <c r="B4866" s="34" t="s">
        <v>69</v>
      </c>
      <c r="C4866" s="5" t="s">
        <v>138</v>
      </c>
      <c r="D4866" s="35" t="s">
        <v>89</v>
      </c>
      <c r="E4866" s="36" t="s">
        <v>14</v>
      </c>
      <c r="F4866" s="37">
        <v>0</v>
      </c>
      <c r="G4866" s="38">
        <v>-0.06</v>
      </c>
      <c r="H4866" s="34">
        <v>0.99324882212253762</v>
      </c>
      <c r="I4866" s="35">
        <v>1.2102206855294508</v>
      </c>
      <c r="J4866" s="35">
        <v>0.98316443959524258</v>
      </c>
      <c r="K4866" s="35">
        <v>-0.93161831536666062</v>
      </c>
      <c r="L4866" s="35">
        <v>0</v>
      </c>
      <c r="M4866" s="35">
        <v>0</v>
      </c>
      <c r="N4866" s="35">
        <v>0</v>
      </c>
      <c r="O4866" s="35">
        <v>0</v>
      </c>
      <c r="P4866" s="36">
        <v>12</v>
      </c>
      <c r="Q4866" s="37">
        <v>86</v>
      </c>
      <c r="R4866" s="36">
        <v>0</v>
      </c>
      <c r="S4866" s="39">
        <f t="shared" ref="S4866:S4929" si="166">V4866</f>
        <v>86</v>
      </c>
      <c r="T4866" s="34" t="s">
        <v>29</v>
      </c>
      <c r="U4866" s="12">
        <f>((alpha*(beta^speed))*(speed^ceta))</f>
        <v>4.4309853814977936E-3</v>
      </c>
      <c r="V4866" s="8">
        <f t="shared" ref="V4866:V4929" si="167">IF($V$1&lt;P4866,P4866,IF($V$1&gt;Q4866,Q4866,$V$1))</f>
        <v>86</v>
      </c>
      <c r="AB4866" s="41"/>
    </row>
    <row r="4867" spans="1:28">
      <c r="A4867" s="34" t="s">
        <v>19</v>
      </c>
      <c r="B4867" s="34" t="s">
        <v>69</v>
      </c>
      <c r="C4867" s="5" t="s">
        <v>139</v>
      </c>
      <c r="D4867" s="35" t="s">
        <v>89</v>
      </c>
      <c r="E4867" s="36" t="s">
        <v>14</v>
      </c>
      <c r="F4867" s="37">
        <v>0</v>
      </c>
      <c r="G4867" s="38">
        <v>-0.06</v>
      </c>
      <c r="H4867" s="34">
        <v>0.99360639222874558</v>
      </c>
      <c r="I4867" s="35">
        <v>0.51589346363366195</v>
      </c>
      <c r="J4867" s="35">
        <v>0.98419186707882067</v>
      </c>
      <c r="K4867" s="35">
        <v>-0.92871824258661939</v>
      </c>
      <c r="L4867" s="35">
        <v>0</v>
      </c>
      <c r="M4867" s="35">
        <v>0</v>
      </c>
      <c r="N4867" s="35">
        <v>0</v>
      </c>
      <c r="O4867" s="35">
        <v>0</v>
      </c>
      <c r="P4867" s="36">
        <v>12</v>
      </c>
      <c r="Q4867" s="37">
        <v>86</v>
      </c>
      <c r="R4867" s="36">
        <v>0</v>
      </c>
      <c r="S4867" s="39">
        <f t="shared" si="166"/>
        <v>86</v>
      </c>
      <c r="T4867" s="34" t="s">
        <v>29</v>
      </c>
      <c r="U4867" s="12">
        <f>((alpha*(beta^speed))*(speed^ceta))</f>
        <v>2.0932273793879165E-3</v>
      </c>
      <c r="V4867" s="8">
        <f t="shared" si="167"/>
        <v>86</v>
      </c>
      <c r="AB4867" s="41"/>
    </row>
    <row r="4868" spans="1:28">
      <c r="A4868" s="34" t="s">
        <v>19</v>
      </c>
      <c r="B4868" s="34" t="s">
        <v>69</v>
      </c>
      <c r="C4868" s="5" t="s">
        <v>138</v>
      </c>
      <c r="D4868" s="35" t="s">
        <v>89</v>
      </c>
      <c r="E4868" s="36" t="s">
        <v>18</v>
      </c>
      <c r="F4868" s="37">
        <v>0</v>
      </c>
      <c r="G4868" s="38">
        <v>-0.06</v>
      </c>
      <c r="H4868" s="34">
        <v>0.99140960720107807</v>
      </c>
      <c r="I4868" s="35">
        <v>1.0741405843523948</v>
      </c>
      <c r="J4868" s="35">
        <v>-7.9881682140597547</v>
      </c>
      <c r="K4868" s="35">
        <v>-1.4441692338415304</v>
      </c>
      <c r="L4868" s="35">
        <v>0</v>
      </c>
      <c r="M4868" s="35">
        <v>0</v>
      </c>
      <c r="N4868" s="35">
        <v>0</v>
      </c>
      <c r="O4868" s="35">
        <v>0</v>
      </c>
      <c r="P4868" s="36">
        <v>12</v>
      </c>
      <c r="Q4868" s="37">
        <v>86</v>
      </c>
      <c r="R4868" s="36">
        <v>13</v>
      </c>
      <c r="S4868" s="39">
        <f t="shared" si="166"/>
        <v>86</v>
      </c>
      <c r="T4868" s="34" t="s">
        <v>50</v>
      </c>
      <c r="U4868" s="12">
        <f>EXP((alpha+(beta/speed))+(ceta*LN(speed)))</f>
        <v>4.2895372686310032E-3</v>
      </c>
      <c r="V4868" s="8">
        <f t="shared" si="167"/>
        <v>86</v>
      </c>
      <c r="AB4868" s="41"/>
    </row>
    <row r="4869" spans="1:28">
      <c r="A4869" s="34" t="s">
        <v>19</v>
      </c>
      <c r="B4869" s="34" t="s">
        <v>69</v>
      </c>
      <c r="C4869" s="5" t="s">
        <v>139</v>
      </c>
      <c r="D4869" s="35" t="s">
        <v>89</v>
      </c>
      <c r="E4869" s="36" t="s">
        <v>18</v>
      </c>
      <c r="F4869" s="37">
        <v>0</v>
      </c>
      <c r="G4869" s="38">
        <v>-0.06</v>
      </c>
      <c r="H4869" s="34">
        <v>0.98002387453278328</v>
      </c>
      <c r="I4869" s="35">
        <v>0.46227400395842322</v>
      </c>
      <c r="J4869" s="35">
        <v>0.90501330028497695</v>
      </c>
      <c r="K4869" s="35">
        <v>-0.24593926258508039</v>
      </c>
      <c r="L4869" s="35">
        <v>0</v>
      </c>
      <c r="M4869" s="35">
        <v>0</v>
      </c>
      <c r="N4869" s="35">
        <v>0</v>
      </c>
      <c r="O4869" s="35">
        <v>0</v>
      </c>
      <c r="P4869" s="36">
        <v>12</v>
      </c>
      <c r="Q4869" s="37">
        <v>86</v>
      </c>
      <c r="R4869" s="36">
        <v>0</v>
      </c>
      <c r="S4869" s="39">
        <f t="shared" si="166"/>
        <v>86</v>
      </c>
      <c r="T4869" s="34" t="s">
        <v>29</v>
      </c>
      <c r="U4869" s="12">
        <f>((alpha*(beta^speed))*(speed^ceta))</f>
        <v>2.8937236848286309E-5</v>
      </c>
      <c r="V4869" s="8">
        <f t="shared" si="167"/>
        <v>86</v>
      </c>
      <c r="AB4869" s="41"/>
    </row>
    <row r="4870" spans="1:28">
      <c r="A4870" s="34" t="s">
        <v>19</v>
      </c>
      <c r="B4870" s="34" t="s">
        <v>69</v>
      </c>
      <c r="C4870" s="5" t="s">
        <v>138</v>
      </c>
      <c r="D4870" s="35" t="s">
        <v>89</v>
      </c>
      <c r="E4870" s="36" t="s">
        <v>17</v>
      </c>
      <c r="F4870" s="37">
        <v>0</v>
      </c>
      <c r="G4870" s="38">
        <v>-0.06</v>
      </c>
      <c r="H4870" s="34">
        <v>0.97928581428570427</v>
      </c>
      <c r="I4870" s="35">
        <v>13.653074819520389</v>
      </c>
      <c r="J4870" s="35">
        <v>-23.059430414046609</v>
      </c>
      <c r="K4870" s="35">
        <v>-2.672048121941097</v>
      </c>
      <c r="L4870" s="35">
        <v>0</v>
      </c>
      <c r="M4870" s="35">
        <v>0</v>
      </c>
      <c r="N4870" s="35">
        <v>0</v>
      </c>
      <c r="O4870" s="35">
        <v>0</v>
      </c>
      <c r="P4870" s="36">
        <v>12</v>
      </c>
      <c r="Q4870" s="37">
        <v>86</v>
      </c>
      <c r="R4870" s="36">
        <v>13</v>
      </c>
      <c r="S4870" s="39">
        <f t="shared" si="166"/>
        <v>86</v>
      </c>
      <c r="T4870" s="34" t="s">
        <v>50</v>
      </c>
      <c r="U4870" s="12">
        <f>EXP((alpha+(beta/speed))+(ceta*LN(speed)))</f>
        <v>4.4048736704351343</v>
      </c>
      <c r="V4870" s="8">
        <f t="shared" si="167"/>
        <v>86</v>
      </c>
    </row>
    <row r="4871" spans="1:28">
      <c r="A4871" s="34" t="s">
        <v>19</v>
      </c>
      <c r="B4871" s="34" t="s">
        <v>69</v>
      </c>
      <c r="C4871" s="5" t="s">
        <v>139</v>
      </c>
      <c r="D4871" s="35" t="s">
        <v>89</v>
      </c>
      <c r="E4871" s="36" t="s">
        <v>17</v>
      </c>
      <c r="F4871" s="37">
        <v>0</v>
      </c>
      <c r="G4871" s="38">
        <v>-0.06</v>
      </c>
      <c r="H4871" s="34">
        <v>0.9809670766967743</v>
      </c>
      <c r="I4871" s="35">
        <v>13.641410645671458</v>
      </c>
      <c r="J4871" s="35">
        <v>-22.826833823979527</v>
      </c>
      <c r="K4871" s="35">
        <v>-2.6750529900104523</v>
      </c>
      <c r="L4871" s="35">
        <v>0</v>
      </c>
      <c r="M4871" s="35">
        <v>0</v>
      </c>
      <c r="N4871" s="35">
        <v>0</v>
      </c>
      <c r="O4871" s="35">
        <v>0</v>
      </c>
      <c r="P4871" s="36">
        <v>12</v>
      </c>
      <c r="Q4871" s="37">
        <v>86</v>
      </c>
      <c r="R4871" s="36">
        <v>13</v>
      </c>
      <c r="S4871" s="39">
        <f t="shared" si="166"/>
        <v>86</v>
      </c>
      <c r="T4871" s="34" t="s">
        <v>50</v>
      </c>
      <c r="U4871" s="12">
        <f>EXP((alpha+(beta/speed))+(ceta*LN(speed)))</f>
        <v>4.3075413633324535</v>
      </c>
      <c r="V4871" s="8">
        <f t="shared" si="167"/>
        <v>86</v>
      </c>
    </row>
    <row r="4872" spans="1:28">
      <c r="A4872" s="34" t="s">
        <v>19</v>
      </c>
      <c r="B4872" s="34" t="s">
        <v>69</v>
      </c>
      <c r="C4872" s="5" t="s">
        <v>138</v>
      </c>
      <c r="D4872" s="35" t="s">
        <v>89</v>
      </c>
      <c r="E4872" s="36" t="s">
        <v>15</v>
      </c>
      <c r="F4872" s="37">
        <v>50</v>
      </c>
      <c r="G4872" s="38">
        <v>-0.06</v>
      </c>
      <c r="H4872" s="34">
        <v>0.98939998708246646</v>
      </c>
      <c r="I4872" s="35">
        <v>-3.1029172578787102E-2</v>
      </c>
      <c r="J4872" s="35">
        <v>15.546365805113952</v>
      </c>
      <c r="K4872" s="35">
        <v>0.45803404764852057</v>
      </c>
      <c r="L4872" s="35">
        <v>1.0387989590494557</v>
      </c>
      <c r="M4872" s="35">
        <v>2.5784000036275592E-2</v>
      </c>
      <c r="N4872" s="35">
        <v>0</v>
      </c>
      <c r="O4872" s="35">
        <v>0</v>
      </c>
      <c r="P4872" s="36">
        <v>12</v>
      </c>
      <c r="Q4872" s="37">
        <v>81</v>
      </c>
      <c r="R4872" s="36">
        <v>10</v>
      </c>
      <c r="S4872" s="39">
        <f t="shared" si="166"/>
        <v>81</v>
      </c>
      <c r="T4872" s="34" t="s">
        <v>44</v>
      </c>
      <c r="U4872" s="12">
        <f>(alpha+(beta/(1+EXP((((-1)*ceta)+(delta*LN(speed)))+(epsilon*speed)))))</f>
        <v>6.0146973523721864E-4</v>
      </c>
      <c r="V4872" s="8">
        <f t="shared" si="167"/>
        <v>81</v>
      </c>
    </row>
    <row r="4873" spans="1:28">
      <c r="A4873" s="34" t="s">
        <v>19</v>
      </c>
      <c r="B4873" s="34" t="s">
        <v>69</v>
      </c>
      <c r="C4873" s="5" t="s">
        <v>139</v>
      </c>
      <c r="D4873" s="35" t="s">
        <v>89</v>
      </c>
      <c r="E4873" s="36" t="s">
        <v>15</v>
      </c>
      <c r="F4873" s="37">
        <v>50</v>
      </c>
      <c r="G4873" s="38">
        <v>-0.06</v>
      </c>
      <c r="H4873" s="34">
        <v>0.98724139233774411</v>
      </c>
      <c r="I4873" s="35">
        <v>14.277574585586613</v>
      </c>
      <c r="J4873" s="35">
        <v>0.95412750219980547</v>
      </c>
      <c r="K4873" s="35">
        <v>-0.61225309053538834</v>
      </c>
      <c r="L4873" s="35">
        <v>0</v>
      </c>
      <c r="M4873" s="35">
        <v>0</v>
      </c>
      <c r="N4873" s="35">
        <v>0</v>
      </c>
      <c r="O4873" s="35">
        <v>0</v>
      </c>
      <c r="P4873" s="36">
        <v>12</v>
      </c>
      <c r="Q4873" s="37">
        <v>86</v>
      </c>
      <c r="R4873" s="36">
        <v>0</v>
      </c>
      <c r="S4873" s="39">
        <f t="shared" si="166"/>
        <v>86</v>
      </c>
      <c r="T4873" s="34" t="s">
        <v>29</v>
      </c>
      <c r="U4873" s="12">
        <f>((alpha*(beta^speed))*(speed^ceta))</f>
        <v>1.6458998832768745E-2</v>
      </c>
      <c r="V4873" s="8">
        <f t="shared" si="167"/>
        <v>86</v>
      </c>
    </row>
    <row r="4874" spans="1:28">
      <c r="A4874" s="34" t="s">
        <v>19</v>
      </c>
      <c r="B4874" s="34" t="s">
        <v>69</v>
      </c>
      <c r="C4874" s="5" t="s">
        <v>138</v>
      </c>
      <c r="D4874" s="35" t="s">
        <v>89</v>
      </c>
      <c r="E4874" s="36" t="s">
        <v>16</v>
      </c>
      <c r="F4874" s="37">
        <v>50</v>
      </c>
      <c r="G4874" s="38">
        <v>-0.06</v>
      </c>
      <c r="H4874" s="34">
        <v>0.98075167690599885</v>
      </c>
      <c r="I4874" s="35">
        <v>10.10417949102861</v>
      </c>
      <c r="J4874" s="35">
        <v>0.95072740505520226</v>
      </c>
      <c r="K4874" s="35">
        <v>-0.4211680007898449</v>
      </c>
      <c r="L4874" s="35">
        <v>0</v>
      </c>
      <c r="M4874" s="35">
        <v>0</v>
      </c>
      <c r="N4874" s="35">
        <v>0</v>
      </c>
      <c r="O4874" s="35">
        <v>0</v>
      </c>
      <c r="P4874" s="36">
        <v>12</v>
      </c>
      <c r="Q4874" s="37">
        <v>86</v>
      </c>
      <c r="R4874" s="36">
        <v>0</v>
      </c>
      <c r="S4874" s="39">
        <f t="shared" si="166"/>
        <v>86</v>
      </c>
      <c r="T4874" s="34" t="s">
        <v>29</v>
      </c>
      <c r="U4874" s="12">
        <f>((alpha*(beta^speed))*(speed^ceta))</f>
        <v>2.0071013661699565E-2</v>
      </c>
      <c r="V4874" s="8">
        <f t="shared" si="167"/>
        <v>86</v>
      </c>
    </row>
    <row r="4875" spans="1:28">
      <c r="A4875" s="34" t="s">
        <v>19</v>
      </c>
      <c r="B4875" s="34" t="s">
        <v>69</v>
      </c>
      <c r="C4875" s="5" t="s">
        <v>139</v>
      </c>
      <c r="D4875" s="35" t="s">
        <v>89</v>
      </c>
      <c r="E4875" s="36" t="s">
        <v>16</v>
      </c>
      <c r="F4875" s="37">
        <v>50</v>
      </c>
      <c r="G4875" s="38">
        <v>-0.06</v>
      </c>
      <c r="H4875" s="34">
        <v>0.98010150190790202</v>
      </c>
      <c r="I4875" s="35">
        <v>-0.2850834784441863</v>
      </c>
      <c r="J4875" s="35">
        <v>13.632053352800728</v>
      </c>
      <c r="K4875" s="35">
        <v>4.1395280517526984</v>
      </c>
      <c r="L4875" s="35">
        <v>1.7023024226982928</v>
      </c>
      <c r="M4875" s="35">
        <v>5.2385828553221337E-3</v>
      </c>
      <c r="N4875" s="35">
        <v>0</v>
      </c>
      <c r="O4875" s="35">
        <v>0</v>
      </c>
      <c r="P4875" s="36">
        <v>12</v>
      </c>
      <c r="Q4875" s="37">
        <v>84</v>
      </c>
      <c r="R4875" s="36">
        <v>10</v>
      </c>
      <c r="S4875" s="39">
        <f t="shared" si="166"/>
        <v>84</v>
      </c>
      <c r="T4875" s="34" t="s">
        <v>44</v>
      </c>
      <c r="U4875" s="12">
        <f>(alpha+(beta/(1+EXP((((-1)*ceta)+(delta*LN(speed)))+(epsilon*speed)))))</f>
        <v>8.832317640690146E-4</v>
      </c>
      <c r="V4875" s="8">
        <f t="shared" si="167"/>
        <v>84</v>
      </c>
    </row>
    <row r="4876" spans="1:28">
      <c r="A4876" s="34" t="s">
        <v>19</v>
      </c>
      <c r="B4876" s="34" t="s">
        <v>69</v>
      </c>
      <c r="C4876" s="5" t="s">
        <v>138</v>
      </c>
      <c r="D4876" s="35" t="s">
        <v>89</v>
      </c>
      <c r="E4876" s="36" t="s">
        <v>14</v>
      </c>
      <c r="F4876" s="37">
        <v>50</v>
      </c>
      <c r="G4876" s="38">
        <v>-0.06</v>
      </c>
      <c r="H4876" s="34">
        <v>0.99271617362592834</v>
      </c>
      <c r="I4876" s="35">
        <v>1.3384388910850844</v>
      </c>
      <c r="J4876" s="35">
        <v>0.98647414152736113</v>
      </c>
      <c r="K4876" s="35">
        <v>-1.0162292583964943</v>
      </c>
      <c r="L4876" s="35">
        <v>0</v>
      </c>
      <c r="M4876" s="35">
        <v>0</v>
      </c>
      <c r="N4876" s="35">
        <v>0</v>
      </c>
      <c r="O4876" s="35">
        <v>0</v>
      </c>
      <c r="P4876" s="36">
        <v>12</v>
      </c>
      <c r="Q4876" s="37">
        <v>86</v>
      </c>
      <c r="R4876" s="36">
        <v>0</v>
      </c>
      <c r="S4876" s="39">
        <f t="shared" si="166"/>
        <v>86</v>
      </c>
      <c r="T4876" s="34" t="s">
        <v>29</v>
      </c>
      <c r="U4876" s="12">
        <f>((alpha*(beta^speed))*(speed^ceta))</f>
        <v>4.4882320177328733E-3</v>
      </c>
      <c r="V4876" s="8">
        <f t="shared" si="167"/>
        <v>86</v>
      </c>
      <c r="AB4876" s="41"/>
    </row>
    <row r="4877" spans="1:28">
      <c r="A4877" s="34" t="s">
        <v>19</v>
      </c>
      <c r="B4877" s="34" t="s">
        <v>69</v>
      </c>
      <c r="C4877" s="5" t="s">
        <v>139</v>
      </c>
      <c r="D4877" s="35" t="s">
        <v>89</v>
      </c>
      <c r="E4877" s="36" t="s">
        <v>14</v>
      </c>
      <c r="F4877" s="37">
        <v>50</v>
      </c>
      <c r="G4877" s="38">
        <v>-0.06</v>
      </c>
      <c r="H4877" s="34">
        <v>0.99252289800898663</v>
      </c>
      <c r="I4877" s="35">
        <v>0.5277528972370934</v>
      </c>
      <c r="J4877" s="35">
        <v>0.98630125968662441</v>
      </c>
      <c r="K4877" s="35">
        <v>-0.97775655727684996</v>
      </c>
      <c r="L4877" s="35">
        <v>0</v>
      </c>
      <c r="M4877" s="35">
        <v>0</v>
      </c>
      <c r="N4877" s="35">
        <v>0</v>
      </c>
      <c r="O4877" s="35">
        <v>0</v>
      </c>
      <c r="P4877" s="36">
        <v>12</v>
      </c>
      <c r="Q4877" s="37">
        <v>86</v>
      </c>
      <c r="R4877" s="36">
        <v>0</v>
      </c>
      <c r="S4877" s="39">
        <f t="shared" si="166"/>
        <v>86</v>
      </c>
      <c r="T4877" s="34" t="s">
        <v>29</v>
      </c>
      <c r="U4877" s="12">
        <f>((alpha*(beta^speed))*(speed^ceta))</f>
        <v>2.0691245374579587E-3</v>
      </c>
      <c r="V4877" s="8">
        <f t="shared" si="167"/>
        <v>86</v>
      </c>
      <c r="AB4877" s="41"/>
    </row>
    <row r="4878" spans="1:28">
      <c r="A4878" s="34" t="s">
        <v>19</v>
      </c>
      <c r="B4878" s="34" t="s">
        <v>69</v>
      </c>
      <c r="C4878" s="5" t="s">
        <v>138</v>
      </c>
      <c r="D4878" s="35" t="s">
        <v>89</v>
      </c>
      <c r="E4878" s="36" t="s">
        <v>18</v>
      </c>
      <c r="F4878" s="37">
        <v>50</v>
      </c>
      <c r="G4878" s="38">
        <v>-0.06</v>
      </c>
      <c r="H4878" s="34">
        <v>0.98929875653126875</v>
      </c>
      <c r="I4878" s="35">
        <v>1.0667094085393791</v>
      </c>
      <c r="J4878" s="35">
        <v>-8.2738983947911091</v>
      </c>
      <c r="K4878" s="35">
        <v>-1.4418739805835266</v>
      </c>
      <c r="L4878" s="35">
        <v>0</v>
      </c>
      <c r="M4878" s="35">
        <v>0</v>
      </c>
      <c r="N4878" s="35">
        <v>0</v>
      </c>
      <c r="O4878" s="35">
        <v>0</v>
      </c>
      <c r="P4878" s="36">
        <v>12</v>
      </c>
      <c r="Q4878" s="37">
        <v>86</v>
      </c>
      <c r="R4878" s="36">
        <v>13</v>
      </c>
      <c r="S4878" s="39">
        <f t="shared" si="166"/>
        <v>86</v>
      </c>
      <c r="T4878" s="34" t="s">
        <v>50</v>
      </c>
      <c r="U4878" s="12">
        <f>EXP((alpha+(beta/speed))+(ceta*LN(speed)))</f>
        <v>4.2872654253269639E-3</v>
      </c>
      <c r="V4878" s="8">
        <f t="shared" si="167"/>
        <v>86</v>
      </c>
      <c r="AB4878" s="41"/>
    </row>
    <row r="4879" spans="1:28">
      <c r="A4879" s="34" t="s">
        <v>19</v>
      </c>
      <c r="B4879" s="34" t="s">
        <v>69</v>
      </c>
      <c r="C4879" s="5" t="s">
        <v>139</v>
      </c>
      <c r="D4879" s="35" t="s">
        <v>89</v>
      </c>
      <c r="E4879" s="36" t="s">
        <v>18</v>
      </c>
      <c r="F4879" s="37">
        <v>50</v>
      </c>
      <c r="G4879" s="38">
        <v>-0.06</v>
      </c>
      <c r="H4879" s="34">
        <v>0.97645869897425319</v>
      </c>
      <c r="I4879" s="35">
        <v>0.38379653658650531</v>
      </c>
      <c r="J4879" s="35">
        <v>0.90080716350375833</v>
      </c>
      <c r="K4879" s="35">
        <v>-0.15365807873688955</v>
      </c>
      <c r="L4879" s="35">
        <v>0</v>
      </c>
      <c r="M4879" s="35">
        <v>0</v>
      </c>
      <c r="N4879" s="35">
        <v>0</v>
      </c>
      <c r="O4879" s="35">
        <v>0</v>
      </c>
      <c r="P4879" s="36">
        <v>12</v>
      </c>
      <c r="Q4879" s="37">
        <v>86</v>
      </c>
      <c r="R4879" s="36">
        <v>0</v>
      </c>
      <c r="S4879" s="39">
        <f t="shared" si="166"/>
        <v>86</v>
      </c>
      <c r="T4879" s="34" t="s">
        <v>29</v>
      </c>
      <c r="U4879" s="12">
        <f>((alpha*(beta^speed))*(speed^ceta))</f>
        <v>2.4276563879666185E-5</v>
      </c>
      <c r="V4879" s="8">
        <f t="shared" si="167"/>
        <v>86</v>
      </c>
      <c r="AB4879" s="41"/>
    </row>
    <row r="4880" spans="1:28">
      <c r="A4880" s="34" t="s">
        <v>19</v>
      </c>
      <c r="B4880" s="34" t="s">
        <v>69</v>
      </c>
      <c r="C4880" s="5" t="s">
        <v>138</v>
      </c>
      <c r="D4880" s="35" t="s">
        <v>89</v>
      </c>
      <c r="E4880" s="36" t="s">
        <v>17</v>
      </c>
      <c r="F4880" s="37">
        <v>50</v>
      </c>
      <c r="G4880" s="38">
        <v>-0.06</v>
      </c>
      <c r="H4880" s="34">
        <v>0.97141033972312962</v>
      </c>
      <c r="I4880" s="35">
        <v>-14.239608609296337</v>
      </c>
      <c r="J4880" s="35">
        <v>304.57625050451475</v>
      </c>
      <c r="K4880" s="35">
        <v>4.7199615112314337</v>
      </c>
      <c r="L4880" s="35">
        <v>1.8598828840540964</v>
      </c>
      <c r="M4880" s="35">
        <v>-6.1510348232005577E-3</v>
      </c>
      <c r="N4880" s="35">
        <v>0</v>
      </c>
      <c r="O4880" s="35">
        <v>0</v>
      </c>
      <c r="P4880" s="36">
        <v>12</v>
      </c>
      <c r="Q4880" s="37">
        <v>84</v>
      </c>
      <c r="R4880" s="36">
        <v>10</v>
      </c>
      <c r="S4880" s="39">
        <f t="shared" si="166"/>
        <v>84</v>
      </c>
      <c r="T4880" s="34" t="s">
        <v>44</v>
      </c>
      <c r="U4880" s="12">
        <f>(alpha+(beta/(1+EXP((((-1)*ceta)+(delta*LN(speed)))+(epsilon*speed)))))</f>
        <v>0.14816432848944139</v>
      </c>
      <c r="V4880" s="8">
        <f t="shared" si="167"/>
        <v>84</v>
      </c>
    </row>
    <row r="4881" spans="1:28">
      <c r="A4881" s="34" t="s">
        <v>19</v>
      </c>
      <c r="B4881" s="34" t="s">
        <v>69</v>
      </c>
      <c r="C4881" s="5" t="s">
        <v>139</v>
      </c>
      <c r="D4881" s="35" t="s">
        <v>89</v>
      </c>
      <c r="E4881" s="36" t="s">
        <v>17</v>
      </c>
      <c r="F4881" s="37">
        <v>50</v>
      </c>
      <c r="G4881" s="38">
        <v>-0.06</v>
      </c>
      <c r="H4881" s="34">
        <v>0.97316337275673914</v>
      </c>
      <c r="I4881" s="35">
        <v>-12.797401111891308</v>
      </c>
      <c r="J4881" s="35">
        <v>313.36574738257718</v>
      </c>
      <c r="K4881" s="35">
        <v>4.5553332685038326</v>
      </c>
      <c r="L4881" s="35">
        <v>1.8179283975214209</v>
      </c>
      <c r="M4881" s="35">
        <v>-4.1252558182644609E-3</v>
      </c>
      <c r="N4881" s="35">
        <v>0</v>
      </c>
      <c r="O4881" s="35">
        <v>0</v>
      </c>
      <c r="P4881" s="36">
        <v>12</v>
      </c>
      <c r="Q4881" s="37">
        <v>84</v>
      </c>
      <c r="R4881" s="36">
        <v>10</v>
      </c>
      <c r="S4881" s="39">
        <f t="shared" si="166"/>
        <v>84</v>
      </c>
      <c r="T4881" s="34" t="s">
        <v>44</v>
      </c>
      <c r="U4881" s="12">
        <f>(alpha+(beta/(1+EXP((((-1)*ceta)+(delta*LN(speed)))+(epsilon*speed)))))</f>
        <v>4.1554812719983403E-2</v>
      </c>
      <c r="V4881" s="8">
        <f t="shared" si="167"/>
        <v>84</v>
      </c>
    </row>
    <row r="4882" spans="1:28">
      <c r="A4882" s="34" t="s">
        <v>19</v>
      </c>
      <c r="B4882" s="34" t="s">
        <v>69</v>
      </c>
      <c r="C4882" s="5" t="s">
        <v>138</v>
      </c>
      <c r="D4882" s="35" t="s">
        <v>89</v>
      </c>
      <c r="E4882" s="36" t="s">
        <v>15</v>
      </c>
      <c r="F4882" s="37">
        <v>100</v>
      </c>
      <c r="G4882" s="38">
        <v>-0.06</v>
      </c>
      <c r="H4882" s="34">
        <v>0.98753573809738882</v>
      </c>
      <c r="I4882" s="35">
        <v>8.6881878779230686</v>
      </c>
      <c r="J4882" s="35">
        <v>0.94963467697963089</v>
      </c>
      <c r="K4882" s="35">
        <v>-0.5613986035195121</v>
      </c>
      <c r="L4882" s="35">
        <v>0</v>
      </c>
      <c r="M4882" s="35">
        <v>0</v>
      </c>
      <c r="N4882" s="35">
        <v>0</v>
      </c>
      <c r="O4882" s="35">
        <v>0</v>
      </c>
      <c r="P4882" s="36">
        <v>12</v>
      </c>
      <c r="Q4882" s="37">
        <v>86</v>
      </c>
      <c r="R4882" s="36">
        <v>0</v>
      </c>
      <c r="S4882" s="39">
        <f t="shared" si="166"/>
        <v>86</v>
      </c>
      <c r="T4882" s="34" t="s">
        <v>29</v>
      </c>
      <c r="U4882" s="12">
        <f>((alpha*(beta^speed))*(speed^ceta))</f>
        <v>8.3708404391780854E-3</v>
      </c>
      <c r="V4882" s="8">
        <f t="shared" si="167"/>
        <v>86</v>
      </c>
    </row>
    <row r="4883" spans="1:28">
      <c r="A4883" s="34" t="s">
        <v>19</v>
      </c>
      <c r="B4883" s="34" t="s">
        <v>69</v>
      </c>
      <c r="C4883" s="5" t="s">
        <v>139</v>
      </c>
      <c r="D4883" s="35" t="s">
        <v>89</v>
      </c>
      <c r="E4883" s="36" t="s">
        <v>15</v>
      </c>
      <c r="F4883" s="37">
        <v>100</v>
      </c>
      <c r="G4883" s="38">
        <v>-0.06</v>
      </c>
      <c r="H4883" s="34">
        <v>0.98344874614846378</v>
      </c>
      <c r="I4883" s="35">
        <v>9.8671937125718792</v>
      </c>
      <c r="J4883" s="35">
        <v>0.94790152209534639</v>
      </c>
      <c r="K4883" s="35">
        <v>-0.44965227889299231</v>
      </c>
      <c r="L4883" s="35">
        <v>0</v>
      </c>
      <c r="M4883" s="35">
        <v>0</v>
      </c>
      <c r="N4883" s="35">
        <v>0</v>
      </c>
      <c r="O4883" s="35">
        <v>0</v>
      </c>
      <c r="P4883" s="36">
        <v>12</v>
      </c>
      <c r="Q4883" s="37">
        <v>86</v>
      </c>
      <c r="R4883" s="36">
        <v>0</v>
      </c>
      <c r="S4883" s="39">
        <f t="shared" si="166"/>
        <v>86</v>
      </c>
      <c r="T4883" s="34" t="s">
        <v>29</v>
      </c>
      <c r="U4883" s="12">
        <f>((alpha*(beta^speed))*(speed^ceta))</f>
        <v>1.3365308635434376E-2</v>
      </c>
      <c r="V4883" s="8">
        <f t="shared" si="167"/>
        <v>86</v>
      </c>
    </row>
    <row r="4884" spans="1:28">
      <c r="A4884" s="34" t="s">
        <v>19</v>
      </c>
      <c r="B4884" s="34" t="s">
        <v>69</v>
      </c>
      <c r="C4884" s="5" t="s">
        <v>138</v>
      </c>
      <c r="D4884" s="35" t="s">
        <v>89</v>
      </c>
      <c r="E4884" s="36" t="s">
        <v>16</v>
      </c>
      <c r="F4884" s="37">
        <v>100</v>
      </c>
      <c r="G4884" s="38">
        <v>-0.06</v>
      </c>
      <c r="H4884" s="34">
        <v>0.97445776324457634</v>
      </c>
      <c r="I4884" s="35">
        <v>-0.12756662906677246</v>
      </c>
      <c r="J4884" s="35">
        <v>3.0802232796424653</v>
      </c>
      <c r="K4884" s="35">
        <v>6.1448090384668728</v>
      </c>
      <c r="L4884" s="35">
        <v>2.2877504743056467</v>
      </c>
      <c r="M4884" s="35">
        <v>-1.0754156859316326E-2</v>
      </c>
      <c r="N4884" s="35">
        <v>0</v>
      </c>
      <c r="O4884" s="35">
        <v>0</v>
      </c>
      <c r="P4884" s="36">
        <v>12</v>
      </c>
      <c r="Q4884" s="37">
        <v>86</v>
      </c>
      <c r="R4884" s="36">
        <v>10</v>
      </c>
      <c r="S4884" s="39">
        <f t="shared" si="166"/>
        <v>86</v>
      </c>
      <c r="T4884" s="34" t="s">
        <v>44</v>
      </c>
      <c r="U4884" s="12">
        <f>(alpha+(beta/(1+EXP((((-1)*ceta)+(delta*LN(speed)))+(epsilon*speed)))))</f>
        <v>2.5994576574342732E-3</v>
      </c>
      <c r="V4884" s="8">
        <f t="shared" si="167"/>
        <v>86</v>
      </c>
    </row>
    <row r="4885" spans="1:28">
      <c r="A4885" s="34" t="s">
        <v>19</v>
      </c>
      <c r="B4885" s="34" t="s">
        <v>69</v>
      </c>
      <c r="C4885" s="5" t="s">
        <v>139</v>
      </c>
      <c r="D4885" s="35" t="s">
        <v>89</v>
      </c>
      <c r="E4885" s="36" t="s">
        <v>16</v>
      </c>
      <c r="F4885" s="37">
        <v>100</v>
      </c>
      <c r="G4885" s="38">
        <v>-0.06</v>
      </c>
      <c r="H4885" s="34">
        <v>0.97333454430521293</v>
      </c>
      <c r="I4885" s="35">
        <v>-0.41674582986025832</v>
      </c>
      <c r="J4885" s="35">
        <v>9.8736602609446624</v>
      </c>
      <c r="K4885" s="35">
        <v>5.9078847886645747</v>
      </c>
      <c r="L4885" s="35">
        <v>2.2172505605709296</v>
      </c>
      <c r="M4885" s="35">
        <v>-9.9343097487955973E-3</v>
      </c>
      <c r="N4885" s="35">
        <v>0</v>
      </c>
      <c r="O4885" s="35">
        <v>0</v>
      </c>
      <c r="P4885" s="36">
        <v>12</v>
      </c>
      <c r="Q4885" s="37">
        <v>86</v>
      </c>
      <c r="R4885" s="36">
        <v>10</v>
      </c>
      <c r="S4885" s="39">
        <f t="shared" si="166"/>
        <v>86</v>
      </c>
      <c r="T4885" s="34" t="s">
        <v>44</v>
      </c>
      <c r="U4885" s="12">
        <f>(alpha+(beta/(1+EXP((((-1)*ceta)+(delta*LN(speed)))+(epsilon*speed)))))</f>
        <v>3.1471956887540453E-3</v>
      </c>
      <c r="V4885" s="8">
        <f t="shared" si="167"/>
        <v>86</v>
      </c>
    </row>
    <row r="4886" spans="1:28">
      <c r="A4886" s="34" t="s">
        <v>19</v>
      </c>
      <c r="B4886" s="34" t="s">
        <v>69</v>
      </c>
      <c r="C4886" s="5" t="s">
        <v>138</v>
      </c>
      <c r="D4886" s="35" t="s">
        <v>89</v>
      </c>
      <c r="E4886" s="36" t="s">
        <v>14</v>
      </c>
      <c r="F4886" s="37">
        <v>100</v>
      </c>
      <c r="G4886" s="38">
        <v>-0.06</v>
      </c>
      <c r="H4886" s="34">
        <v>0.99187822096643619</v>
      </c>
      <c r="I4886" s="35">
        <v>2.6108428140817996</v>
      </c>
      <c r="J4886" s="35">
        <v>-8.7353944023863761</v>
      </c>
      <c r="K4886" s="35">
        <v>-1.7498127423065162</v>
      </c>
      <c r="L4886" s="35">
        <v>0</v>
      </c>
      <c r="M4886" s="35">
        <v>0</v>
      </c>
      <c r="N4886" s="35">
        <v>0</v>
      </c>
      <c r="O4886" s="35">
        <v>0</v>
      </c>
      <c r="P4886" s="36">
        <v>12</v>
      </c>
      <c r="Q4886" s="37">
        <v>86</v>
      </c>
      <c r="R4886" s="36">
        <v>13</v>
      </c>
      <c r="S4886" s="39">
        <f t="shared" si="166"/>
        <v>86</v>
      </c>
      <c r="T4886" s="34" t="s">
        <v>50</v>
      </c>
      <c r="U4886" s="12">
        <f>EXP((alpha+(beta/speed))+(ceta*LN(speed)))</f>
        <v>5.067005854471316E-3</v>
      </c>
      <c r="V4886" s="8">
        <f t="shared" si="167"/>
        <v>86</v>
      </c>
      <c r="AB4886" s="41"/>
    </row>
    <row r="4887" spans="1:28">
      <c r="A4887" s="34" t="s">
        <v>19</v>
      </c>
      <c r="B4887" s="34" t="s">
        <v>69</v>
      </c>
      <c r="C4887" s="5" t="s">
        <v>139</v>
      </c>
      <c r="D4887" s="35" t="s">
        <v>89</v>
      </c>
      <c r="E4887" s="36" t="s">
        <v>14</v>
      </c>
      <c r="F4887" s="37">
        <v>100</v>
      </c>
      <c r="G4887" s="38">
        <v>-0.06</v>
      </c>
      <c r="H4887" s="34">
        <v>0.99143079597376405</v>
      </c>
      <c r="I4887" s="35">
        <v>5.5166845832072662</v>
      </c>
      <c r="J4887" s="35">
        <v>1.2474458480148822</v>
      </c>
      <c r="K4887" s="35">
        <v>4.493890724420227E-2</v>
      </c>
      <c r="L4887" s="35">
        <v>0</v>
      </c>
      <c r="M4887" s="35">
        <v>0</v>
      </c>
      <c r="N4887" s="35">
        <v>0</v>
      </c>
      <c r="O4887" s="35">
        <v>0</v>
      </c>
      <c r="P4887" s="36">
        <v>12</v>
      </c>
      <c r="Q4887" s="37">
        <v>86</v>
      </c>
      <c r="R4887" s="36">
        <v>5</v>
      </c>
      <c r="S4887" s="39">
        <f t="shared" si="166"/>
        <v>86</v>
      </c>
      <c r="T4887" s="34" t="s">
        <v>36</v>
      </c>
      <c r="U4887" s="12">
        <f>(1/(((ceta*(speed^2))+(beta*speed))+alpha))</f>
        <v>2.2463571559350965E-3</v>
      </c>
      <c r="V4887" s="8">
        <f t="shared" si="167"/>
        <v>86</v>
      </c>
      <c r="AB4887" s="41"/>
    </row>
    <row r="4888" spans="1:28">
      <c r="A4888" s="34" t="s">
        <v>19</v>
      </c>
      <c r="B4888" s="34" t="s">
        <v>69</v>
      </c>
      <c r="C4888" s="5" t="s">
        <v>138</v>
      </c>
      <c r="D4888" s="35" t="s">
        <v>89</v>
      </c>
      <c r="E4888" s="36" t="s">
        <v>18</v>
      </c>
      <c r="F4888" s="37">
        <v>100</v>
      </c>
      <c r="G4888" s="38">
        <v>-0.06</v>
      </c>
      <c r="H4888" s="34">
        <v>0.98642514135498638</v>
      </c>
      <c r="I4888" s="35">
        <v>1.2967065012314414</v>
      </c>
      <c r="J4888" s="35">
        <v>-9.8569496529556364</v>
      </c>
      <c r="K4888" s="35">
        <v>-1.4914699752529097</v>
      </c>
      <c r="L4888" s="35">
        <v>0</v>
      </c>
      <c r="M4888" s="35">
        <v>0</v>
      </c>
      <c r="N4888" s="35">
        <v>0</v>
      </c>
      <c r="O4888" s="35">
        <v>0</v>
      </c>
      <c r="P4888" s="36">
        <v>12</v>
      </c>
      <c r="Q4888" s="37">
        <v>86</v>
      </c>
      <c r="R4888" s="36">
        <v>13</v>
      </c>
      <c r="S4888" s="39">
        <f t="shared" si="166"/>
        <v>86</v>
      </c>
      <c r="T4888" s="34" t="s">
        <v>50</v>
      </c>
      <c r="U4888" s="12">
        <f>EXP((alpha+(beta/speed))+(ceta*LN(speed)))</f>
        <v>4.2474586308237005E-3</v>
      </c>
      <c r="V4888" s="8">
        <f t="shared" si="167"/>
        <v>86</v>
      </c>
      <c r="AB4888" s="41"/>
    </row>
    <row r="4889" spans="1:28">
      <c r="A4889" s="34" t="s">
        <v>19</v>
      </c>
      <c r="B4889" s="34" t="s">
        <v>69</v>
      </c>
      <c r="C4889" s="5" t="s">
        <v>139</v>
      </c>
      <c r="D4889" s="35" t="s">
        <v>89</v>
      </c>
      <c r="E4889" s="36" t="s">
        <v>18</v>
      </c>
      <c r="F4889" s="37">
        <v>100</v>
      </c>
      <c r="G4889" s="38">
        <v>-0.06</v>
      </c>
      <c r="H4889" s="34">
        <v>0.97359941142324335</v>
      </c>
      <c r="I4889" s="35">
        <v>0.30400124821209273</v>
      </c>
      <c r="J4889" s="35">
        <v>0.8960653597337882</v>
      </c>
      <c r="K4889" s="35">
        <v>-3.2868011378805378E-2</v>
      </c>
      <c r="L4889" s="35">
        <v>0</v>
      </c>
      <c r="M4889" s="35">
        <v>0</v>
      </c>
      <c r="N4889" s="35">
        <v>0</v>
      </c>
      <c r="O4889" s="35">
        <v>0</v>
      </c>
      <c r="P4889" s="36">
        <v>12</v>
      </c>
      <c r="Q4889" s="37">
        <v>86</v>
      </c>
      <c r="R4889" s="36">
        <v>0</v>
      </c>
      <c r="S4889" s="39">
        <f t="shared" si="166"/>
        <v>86</v>
      </c>
      <c r="T4889" s="34" t="s">
        <v>29</v>
      </c>
      <c r="U4889" s="12">
        <f>((alpha*(beta^speed))*(speed^ceta))</f>
        <v>2.0917292529188606E-5</v>
      </c>
      <c r="V4889" s="8">
        <f t="shared" si="167"/>
        <v>86</v>
      </c>
      <c r="AB4889" s="41"/>
    </row>
    <row r="4890" spans="1:28">
      <c r="A4890" s="34" t="s">
        <v>19</v>
      </c>
      <c r="B4890" s="34" t="s">
        <v>69</v>
      </c>
      <c r="C4890" s="5" t="s">
        <v>138</v>
      </c>
      <c r="D4890" s="35" t="s">
        <v>89</v>
      </c>
      <c r="E4890" s="36" t="s">
        <v>17</v>
      </c>
      <c r="F4890" s="37">
        <v>100</v>
      </c>
      <c r="G4890" s="38">
        <v>-0.06</v>
      </c>
      <c r="H4890" s="34">
        <v>0.96085967828154728</v>
      </c>
      <c r="I4890" s="35">
        <v>-12.479045000162888</v>
      </c>
      <c r="J4890" s="35">
        <v>235.08011942663433</v>
      </c>
      <c r="K4890" s="35">
        <v>5.8786867788130808</v>
      </c>
      <c r="L4890" s="35">
        <v>2.1409536063961867</v>
      </c>
      <c r="M4890" s="35">
        <v>-9.2729906342499131E-3</v>
      </c>
      <c r="N4890" s="35">
        <v>0</v>
      </c>
      <c r="O4890" s="35">
        <v>0</v>
      </c>
      <c r="P4890" s="36">
        <v>12</v>
      </c>
      <c r="Q4890" s="37">
        <v>86</v>
      </c>
      <c r="R4890" s="36">
        <v>10</v>
      </c>
      <c r="S4890" s="39">
        <f t="shared" si="166"/>
        <v>86</v>
      </c>
      <c r="T4890" s="34" t="s">
        <v>44</v>
      </c>
      <c r="U4890" s="12">
        <f>(alpha+(beta/(1+EXP((((-1)*ceta)+(delta*LN(speed)))+(epsilon*speed)))))</f>
        <v>0.2498100646326229</v>
      </c>
      <c r="V4890" s="8">
        <f t="shared" si="167"/>
        <v>86</v>
      </c>
    </row>
    <row r="4891" spans="1:28">
      <c r="A4891" s="34" t="s">
        <v>19</v>
      </c>
      <c r="B4891" s="34" t="s">
        <v>69</v>
      </c>
      <c r="C4891" s="5" t="s">
        <v>139</v>
      </c>
      <c r="D4891" s="35" t="s">
        <v>89</v>
      </c>
      <c r="E4891" s="36" t="s">
        <v>17</v>
      </c>
      <c r="F4891" s="37">
        <v>100</v>
      </c>
      <c r="G4891" s="38">
        <v>-0.06</v>
      </c>
      <c r="H4891" s="34">
        <v>0.96411492025611611</v>
      </c>
      <c r="I4891" s="35">
        <v>-11.979904610522464</v>
      </c>
      <c r="J4891" s="35">
        <v>237.71735693819488</v>
      </c>
      <c r="K4891" s="35">
        <v>5.8221513641477136</v>
      </c>
      <c r="L4891" s="35">
        <v>2.1364234968574101</v>
      </c>
      <c r="M4891" s="35">
        <v>-9.000974540720184E-3</v>
      </c>
      <c r="N4891" s="35">
        <v>0</v>
      </c>
      <c r="O4891" s="35">
        <v>0</v>
      </c>
      <c r="P4891" s="36">
        <v>12</v>
      </c>
      <c r="Q4891" s="37">
        <v>86</v>
      </c>
      <c r="R4891" s="36">
        <v>10</v>
      </c>
      <c r="S4891" s="39">
        <f t="shared" si="166"/>
        <v>86</v>
      </c>
      <c r="T4891" s="34" t="s">
        <v>44</v>
      </c>
      <c r="U4891" s="12">
        <f>(alpha+(beta/(1+EXP((((-1)*ceta)+(delta*LN(speed)))+(epsilon*speed)))))</f>
        <v>0.18339050802912915</v>
      </c>
      <c r="V4891" s="8">
        <f t="shared" si="167"/>
        <v>86</v>
      </c>
    </row>
    <row r="4892" spans="1:28">
      <c r="A4892" s="34" t="s">
        <v>19</v>
      </c>
      <c r="B4892" s="34" t="s">
        <v>69</v>
      </c>
      <c r="C4892" s="5" t="s">
        <v>138</v>
      </c>
      <c r="D4892" s="35" t="s">
        <v>89</v>
      </c>
      <c r="E4892" s="36" t="s">
        <v>15</v>
      </c>
      <c r="F4892" s="37">
        <v>0</v>
      </c>
      <c r="G4892" s="38">
        <v>-0.04</v>
      </c>
      <c r="H4892" s="34">
        <v>0.99290356478592745</v>
      </c>
      <c r="I4892" s="35">
        <v>17.132075161491056</v>
      </c>
      <c r="J4892" s="35">
        <v>0.97374321231047867</v>
      </c>
      <c r="K4892" s="35">
        <v>-0.81823148489510689</v>
      </c>
      <c r="L4892" s="35">
        <v>0</v>
      </c>
      <c r="M4892" s="35">
        <v>0</v>
      </c>
      <c r="N4892" s="35">
        <v>0</v>
      </c>
      <c r="O4892" s="35">
        <v>0</v>
      </c>
      <c r="P4892" s="36">
        <v>12</v>
      </c>
      <c r="Q4892" s="37">
        <v>86</v>
      </c>
      <c r="R4892" s="36">
        <v>0</v>
      </c>
      <c r="S4892" s="39">
        <f t="shared" si="166"/>
        <v>86</v>
      </c>
      <c r="T4892" s="34" t="s">
        <v>29</v>
      </c>
      <c r="U4892" s="12">
        <f>((alpha*(beta^speed))*(speed^ceta))</f>
        <v>4.5411365232683493E-2</v>
      </c>
      <c r="V4892" s="8">
        <f t="shared" si="167"/>
        <v>86</v>
      </c>
    </row>
    <row r="4893" spans="1:28">
      <c r="A4893" s="34" t="s">
        <v>19</v>
      </c>
      <c r="B4893" s="34" t="s">
        <v>69</v>
      </c>
      <c r="C4893" s="5" t="s">
        <v>139</v>
      </c>
      <c r="D4893" s="35" t="s">
        <v>89</v>
      </c>
      <c r="E4893" s="36" t="s">
        <v>15</v>
      </c>
      <c r="F4893" s="37">
        <v>0</v>
      </c>
      <c r="G4893" s="38">
        <v>-0.04</v>
      </c>
      <c r="H4893" s="34">
        <v>0.99162781481999152</v>
      </c>
      <c r="I4893" s="35">
        <v>-0.3133907802152559</v>
      </c>
      <c r="J4893" s="35">
        <v>35.984738190335456</v>
      </c>
      <c r="K4893" s="35">
        <v>0.27544402264030876</v>
      </c>
      <c r="L4893" s="35">
        <v>1.125629044023349</v>
      </c>
      <c r="M4893" s="35">
        <v>-1.1548209222132489E-3</v>
      </c>
      <c r="N4893" s="35">
        <v>0</v>
      </c>
      <c r="O4893" s="35">
        <v>0</v>
      </c>
      <c r="P4893" s="36">
        <v>12</v>
      </c>
      <c r="Q4893" s="37">
        <v>86</v>
      </c>
      <c r="R4893" s="36">
        <v>10</v>
      </c>
      <c r="S4893" s="39">
        <f t="shared" si="166"/>
        <v>86</v>
      </c>
      <c r="T4893" s="34" t="s">
        <v>44</v>
      </c>
      <c r="U4893" s="12">
        <f>(alpha+(beta/(1+EXP((((-1)*ceta)+(delta*LN(speed)))+(epsilon*speed)))))</f>
        <v>3.1092981497355177E-2</v>
      </c>
      <c r="V4893" s="8">
        <f t="shared" si="167"/>
        <v>86</v>
      </c>
    </row>
    <row r="4894" spans="1:28">
      <c r="A4894" s="34" t="s">
        <v>19</v>
      </c>
      <c r="B4894" s="34" t="s">
        <v>69</v>
      </c>
      <c r="C4894" s="5" t="s">
        <v>138</v>
      </c>
      <c r="D4894" s="35" t="s">
        <v>89</v>
      </c>
      <c r="E4894" s="36" t="s">
        <v>16</v>
      </c>
      <c r="F4894" s="37">
        <v>0</v>
      </c>
      <c r="G4894" s="38">
        <v>-0.04</v>
      </c>
      <c r="H4894" s="34">
        <v>0.98424113353564036</v>
      </c>
      <c r="I4894" s="35">
        <v>-0.38041832691533473</v>
      </c>
      <c r="J4894" s="35">
        <v>15.108236486347572</v>
      </c>
      <c r="K4894" s="35">
        <v>1.3738749881987524</v>
      </c>
      <c r="L4894" s="35">
        <v>1.0984508099530281</v>
      </c>
      <c r="M4894" s="35">
        <v>2.8287018019622736E-4</v>
      </c>
      <c r="N4894" s="35">
        <v>0</v>
      </c>
      <c r="O4894" s="35">
        <v>0</v>
      </c>
      <c r="P4894" s="36">
        <v>12</v>
      </c>
      <c r="Q4894" s="37">
        <v>86</v>
      </c>
      <c r="R4894" s="36">
        <v>10</v>
      </c>
      <c r="S4894" s="39">
        <f t="shared" si="166"/>
        <v>86</v>
      </c>
      <c r="T4894" s="34" t="s">
        <v>44</v>
      </c>
      <c r="U4894" s="12">
        <f>(alpha+(beta/(1+EXP((((-1)*ceta)+(delta*LN(speed)))+(epsilon*speed)))))</f>
        <v>4.4185055563338904E-2</v>
      </c>
      <c r="V4894" s="8">
        <f t="shared" si="167"/>
        <v>86</v>
      </c>
    </row>
    <row r="4895" spans="1:28">
      <c r="A4895" s="34" t="s">
        <v>19</v>
      </c>
      <c r="B4895" s="34" t="s">
        <v>69</v>
      </c>
      <c r="C4895" s="5" t="s">
        <v>139</v>
      </c>
      <c r="D4895" s="35" t="s">
        <v>89</v>
      </c>
      <c r="E4895" s="36" t="s">
        <v>16</v>
      </c>
      <c r="F4895" s="37">
        <v>0</v>
      </c>
      <c r="G4895" s="38">
        <v>-0.04</v>
      </c>
      <c r="H4895" s="34">
        <v>0.98389392614554727</v>
      </c>
      <c r="I4895" s="35">
        <v>-1.1566535576851829</v>
      </c>
      <c r="J4895" s="35">
        <v>37.131216567704122</v>
      </c>
      <c r="K4895" s="35">
        <v>1.8333651522381287</v>
      </c>
      <c r="L4895" s="35">
        <v>1.1713882060694221</v>
      </c>
      <c r="M4895" s="35">
        <v>-7.2334678259496467E-4</v>
      </c>
      <c r="N4895" s="35">
        <v>0</v>
      </c>
      <c r="O4895" s="35">
        <v>0</v>
      </c>
      <c r="P4895" s="36">
        <v>12</v>
      </c>
      <c r="Q4895" s="37">
        <v>86</v>
      </c>
      <c r="R4895" s="36">
        <v>10</v>
      </c>
      <c r="S4895" s="39">
        <f t="shared" si="166"/>
        <v>86</v>
      </c>
      <c r="T4895" s="34" t="s">
        <v>44</v>
      </c>
      <c r="U4895" s="12">
        <f>(alpha+(beta/(1+EXP((((-1)*ceta)+(delta*LN(speed)))+(epsilon*speed)))))</f>
        <v>0.13616276938997429</v>
      </c>
      <c r="V4895" s="8">
        <f t="shared" si="167"/>
        <v>86</v>
      </c>
    </row>
    <row r="4896" spans="1:28">
      <c r="A4896" s="34" t="s">
        <v>19</v>
      </c>
      <c r="B4896" s="34" t="s">
        <v>69</v>
      </c>
      <c r="C4896" s="5" t="s">
        <v>138</v>
      </c>
      <c r="D4896" s="35" t="s">
        <v>89</v>
      </c>
      <c r="E4896" s="36" t="s">
        <v>14</v>
      </c>
      <c r="F4896" s="37">
        <v>0</v>
      </c>
      <c r="G4896" s="38">
        <v>-0.04</v>
      </c>
      <c r="H4896" s="34">
        <v>0.99373945544010533</v>
      </c>
      <c r="I4896" s="35">
        <v>1.3904600535859091</v>
      </c>
      <c r="J4896" s="35">
        <v>0.98665466338685315</v>
      </c>
      <c r="K4896" s="35">
        <v>-0.94940865880242853</v>
      </c>
      <c r="L4896" s="35">
        <v>0</v>
      </c>
      <c r="M4896" s="35">
        <v>0</v>
      </c>
      <c r="N4896" s="35">
        <v>0</v>
      </c>
      <c r="O4896" s="35">
        <v>0</v>
      </c>
      <c r="P4896" s="36">
        <v>12</v>
      </c>
      <c r="Q4896" s="37">
        <v>86</v>
      </c>
      <c r="R4896" s="36">
        <v>0</v>
      </c>
      <c r="S4896" s="39">
        <f t="shared" si="166"/>
        <v>86</v>
      </c>
      <c r="T4896" s="34" t="s">
        <v>29</v>
      </c>
      <c r="U4896" s="12">
        <f t="shared" ref="U4896:U4901" si="168">((alpha*(beta^speed))*(speed^ceta))</f>
        <v>6.3787239278426692E-3</v>
      </c>
      <c r="V4896" s="8">
        <f t="shared" si="167"/>
        <v>86</v>
      </c>
      <c r="AB4896" s="41"/>
    </row>
    <row r="4897" spans="1:28">
      <c r="A4897" s="34" t="s">
        <v>19</v>
      </c>
      <c r="B4897" s="34" t="s">
        <v>69</v>
      </c>
      <c r="C4897" s="5" t="s">
        <v>139</v>
      </c>
      <c r="D4897" s="35" t="s">
        <v>89</v>
      </c>
      <c r="E4897" s="36" t="s">
        <v>14</v>
      </c>
      <c r="F4897" s="37">
        <v>0</v>
      </c>
      <c r="G4897" s="38">
        <v>-0.04</v>
      </c>
      <c r="H4897" s="34">
        <v>0.99379379206879381</v>
      </c>
      <c r="I4897" s="35">
        <v>0.57114444666700759</v>
      </c>
      <c r="J4897" s="35">
        <v>0.98667308126080699</v>
      </c>
      <c r="K4897" s="35">
        <v>-0.91596562081508848</v>
      </c>
      <c r="L4897" s="35">
        <v>0</v>
      </c>
      <c r="M4897" s="35">
        <v>0</v>
      </c>
      <c r="N4897" s="35">
        <v>0</v>
      </c>
      <c r="O4897" s="35">
        <v>0</v>
      </c>
      <c r="P4897" s="36">
        <v>12</v>
      </c>
      <c r="Q4897" s="37">
        <v>86</v>
      </c>
      <c r="R4897" s="36">
        <v>0</v>
      </c>
      <c r="S4897" s="39">
        <f t="shared" si="166"/>
        <v>86</v>
      </c>
      <c r="T4897" s="34" t="s">
        <v>29</v>
      </c>
      <c r="U4897" s="12">
        <f t="shared" si="168"/>
        <v>3.0458881150464503E-3</v>
      </c>
      <c r="V4897" s="8">
        <f t="shared" si="167"/>
        <v>86</v>
      </c>
      <c r="AB4897" s="41"/>
    </row>
    <row r="4898" spans="1:28">
      <c r="A4898" s="34" t="s">
        <v>19</v>
      </c>
      <c r="B4898" s="34" t="s">
        <v>69</v>
      </c>
      <c r="C4898" s="5" t="s">
        <v>138</v>
      </c>
      <c r="D4898" s="35" t="s">
        <v>89</v>
      </c>
      <c r="E4898" s="36" t="s">
        <v>18</v>
      </c>
      <c r="F4898" s="37">
        <v>0</v>
      </c>
      <c r="G4898" s="38">
        <v>-0.04</v>
      </c>
      <c r="H4898" s="34">
        <v>0.98843307953803439</v>
      </c>
      <c r="I4898" s="35">
        <v>0.34248722870872578</v>
      </c>
      <c r="J4898" s="35">
        <v>0.98717484230995478</v>
      </c>
      <c r="K4898" s="35">
        <v>-0.71596569861778192</v>
      </c>
      <c r="L4898" s="35">
        <v>0</v>
      </c>
      <c r="M4898" s="35">
        <v>0</v>
      </c>
      <c r="N4898" s="35">
        <v>0</v>
      </c>
      <c r="O4898" s="35">
        <v>0</v>
      </c>
      <c r="P4898" s="36">
        <v>12</v>
      </c>
      <c r="Q4898" s="37">
        <v>86</v>
      </c>
      <c r="R4898" s="36">
        <v>0</v>
      </c>
      <c r="S4898" s="39">
        <f t="shared" si="166"/>
        <v>86</v>
      </c>
      <c r="T4898" s="34" t="s">
        <v>29</v>
      </c>
      <c r="U4898" s="12">
        <f t="shared" si="168"/>
        <v>4.6505106525424481E-3</v>
      </c>
      <c r="V4898" s="8">
        <f t="shared" si="167"/>
        <v>86</v>
      </c>
    </row>
    <row r="4899" spans="1:28">
      <c r="A4899" s="34" t="s">
        <v>19</v>
      </c>
      <c r="B4899" s="34" t="s">
        <v>69</v>
      </c>
      <c r="C4899" s="5" t="s">
        <v>139</v>
      </c>
      <c r="D4899" s="35" t="s">
        <v>89</v>
      </c>
      <c r="E4899" s="36" t="s">
        <v>18</v>
      </c>
      <c r="F4899" s="37">
        <v>0</v>
      </c>
      <c r="G4899" s="38">
        <v>-0.04</v>
      </c>
      <c r="H4899" s="34">
        <v>0.97988301221356311</v>
      </c>
      <c r="I4899" s="35">
        <v>0.42943801795865133</v>
      </c>
      <c r="J4899" s="35">
        <v>0.92058674149337572</v>
      </c>
      <c r="K4899" s="35">
        <v>-0.24134531814649746</v>
      </c>
      <c r="L4899" s="35">
        <v>0</v>
      </c>
      <c r="M4899" s="35">
        <v>0</v>
      </c>
      <c r="N4899" s="35">
        <v>0</v>
      </c>
      <c r="O4899" s="35">
        <v>0</v>
      </c>
      <c r="P4899" s="36">
        <v>12</v>
      </c>
      <c r="Q4899" s="37">
        <v>86</v>
      </c>
      <c r="R4899" s="36">
        <v>0</v>
      </c>
      <c r="S4899" s="39">
        <f t="shared" si="166"/>
        <v>86</v>
      </c>
      <c r="T4899" s="34" t="s">
        <v>29</v>
      </c>
      <c r="U4899" s="12">
        <f t="shared" si="168"/>
        <v>1.1901012288432181E-4</v>
      </c>
      <c r="V4899" s="8">
        <f t="shared" si="167"/>
        <v>86</v>
      </c>
      <c r="AB4899" s="41"/>
    </row>
    <row r="4900" spans="1:28">
      <c r="A4900" s="34" t="s">
        <v>19</v>
      </c>
      <c r="B4900" s="34" t="s">
        <v>69</v>
      </c>
      <c r="C4900" s="5" t="s">
        <v>138</v>
      </c>
      <c r="D4900" s="35" t="s">
        <v>89</v>
      </c>
      <c r="E4900" s="36" t="s">
        <v>17</v>
      </c>
      <c r="F4900" s="37">
        <v>0</v>
      </c>
      <c r="G4900" s="38">
        <v>-0.04</v>
      </c>
      <c r="H4900" s="34">
        <v>0.97780890874872051</v>
      </c>
      <c r="I4900" s="35">
        <v>1198.5722763067256</v>
      </c>
      <c r="J4900" s="35">
        <v>0.96950837447293303</v>
      </c>
      <c r="K4900" s="35">
        <v>-0.52485968246695736</v>
      </c>
      <c r="L4900" s="35">
        <v>0</v>
      </c>
      <c r="M4900" s="35">
        <v>0</v>
      </c>
      <c r="N4900" s="35">
        <v>0</v>
      </c>
      <c r="O4900" s="35">
        <v>0</v>
      </c>
      <c r="P4900" s="36">
        <v>12</v>
      </c>
      <c r="Q4900" s="37">
        <v>86</v>
      </c>
      <c r="R4900" s="36">
        <v>0</v>
      </c>
      <c r="S4900" s="39">
        <f t="shared" si="166"/>
        <v>86</v>
      </c>
      <c r="T4900" s="34" t="s">
        <v>29</v>
      </c>
      <c r="U4900" s="12">
        <f t="shared" si="168"/>
        <v>8.0678638060106511</v>
      </c>
      <c r="V4900" s="8">
        <f t="shared" si="167"/>
        <v>86</v>
      </c>
    </row>
    <row r="4901" spans="1:28">
      <c r="A4901" s="34" t="s">
        <v>19</v>
      </c>
      <c r="B4901" s="34" t="s">
        <v>69</v>
      </c>
      <c r="C4901" s="5" t="s">
        <v>139</v>
      </c>
      <c r="D4901" s="35" t="s">
        <v>89</v>
      </c>
      <c r="E4901" s="36" t="s">
        <v>17</v>
      </c>
      <c r="F4901" s="37">
        <v>0</v>
      </c>
      <c r="G4901" s="38">
        <v>-0.04</v>
      </c>
      <c r="H4901" s="34">
        <v>0.97972473018105544</v>
      </c>
      <c r="I4901" s="35">
        <v>1246.8350760005678</v>
      </c>
      <c r="J4901" s="35">
        <v>0.9698135372916471</v>
      </c>
      <c r="K4901" s="35">
        <v>-0.54654514442731983</v>
      </c>
      <c r="L4901" s="35">
        <v>0</v>
      </c>
      <c r="M4901" s="35">
        <v>0</v>
      </c>
      <c r="N4901" s="35">
        <v>0</v>
      </c>
      <c r="O4901" s="35">
        <v>0</v>
      </c>
      <c r="P4901" s="36">
        <v>12</v>
      </c>
      <c r="Q4901" s="37">
        <v>86</v>
      </c>
      <c r="R4901" s="36">
        <v>0</v>
      </c>
      <c r="S4901" s="39">
        <f t="shared" si="166"/>
        <v>86</v>
      </c>
      <c r="T4901" s="34" t="s">
        <v>29</v>
      </c>
      <c r="U4901" s="12">
        <f t="shared" si="168"/>
        <v>7.8290143108084855</v>
      </c>
      <c r="V4901" s="8">
        <f t="shared" si="167"/>
        <v>86</v>
      </c>
    </row>
    <row r="4902" spans="1:28">
      <c r="A4902" s="34" t="s">
        <v>19</v>
      </c>
      <c r="B4902" s="34" t="s">
        <v>69</v>
      </c>
      <c r="C4902" s="5" t="s">
        <v>138</v>
      </c>
      <c r="D4902" s="35" t="s">
        <v>89</v>
      </c>
      <c r="E4902" s="36" t="s">
        <v>15</v>
      </c>
      <c r="F4902" s="37">
        <v>50</v>
      </c>
      <c r="G4902" s="38">
        <v>-0.04</v>
      </c>
      <c r="H4902" s="34">
        <v>0.99117922773804057</v>
      </c>
      <c r="I4902" s="35">
        <v>-0.25238997158480558</v>
      </c>
      <c r="J4902" s="35">
        <v>28.020752347372337</v>
      </c>
      <c r="K4902" s="35">
        <v>4.0438634699791906E-2</v>
      </c>
      <c r="L4902" s="35">
        <v>1.1164595556554533</v>
      </c>
      <c r="M4902" s="35">
        <v>-2.8018881976783492E-3</v>
      </c>
      <c r="N4902" s="35">
        <v>0</v>
      </c>
      <c r="O4902" s="35">
        <v>0</v>
      </c>
      <c r="P4902" s="36">
        <v>12</v>
      </c>
      <c r="Q4902" s="37">
        <v>86</v>
      </c>
      <c r="R4902" s="36">
        <v>10</v>
      </c>
      <c r="S4902" s="39">
        <f t="shared" si="166"/>
        <v>86</v>
      </c>
      <c r="T4902" s="34" t="s">
        <v>44</v>
      </c>
      <c r="U4902" s="12">
        <f>(alpha+(beta/(1+EXP((((-1)*ceta)+(delta*LN(speed)))+(epsilon*speed)))))</f>
        <v>2.2558848216894245E-3</v>
      </c>
      <c r="V4902" s="8">
        <f t="shared" si="167"/>
        <v>86</v>
      </c>
    </row>
    <row r="4903" spans="1:28">
      <c r="A4903" s="34" t="s">
        <v>19</v>
      </c>
      <c r="B4903" s="34" t="s">
        <v>69</v>
      </c>
      <c r="C4903" s="5" t="s">
        <v>139</v>
      </c>
      <c r="D4903" s="35" t="s">
        <v>89</v>
      </c>
      <c r="E4903" s="36" t="s">
        <v>15</v>
      </c>
      <c r="F4903" s="37">
        <v>50</v>
      </c>
      <c r="G4903" s="38">
        <v>-0.04</v>
      </c>
      <c r="H4903" s="34">
        <v>0.98699219396022664</v>
      </c>
      <c r="I4903" s="35">
        <v>-0.20499478735856982</v>
      </c>
      <c r="J4903" s="35">
        <v>31.232721655214998</v>
      </c>
      <c r="K4903" s="35">
        <v>0.14740217162364791</v>
      </c>
      <c r="L4903" s="35">
        <v>1.0092289534639127</v>
      </c>
      <c r="M4903" s="35">
        <v>7.3067150888244071E-3</v>
      </c>
      <c r="N4903" s="35">
        <v>0</v>
      </c>
      <c r="O4903" s="35">
        <v>0</v>
      </c>
      <c r="P4903" s="36">
        <v>12</v>
      </c>
      <c r="Q4903" s="37">
        <v>86</v>
      </c>
      <c r="R4903" s="36">
        <v>10</v>
      </c>
      <c r="S4903" s="39">
        <f t="shared" si="166"/>
        <v>86</v>
      </c>
      <c r="T4903" s="34" t="s">
        <v>44</v>
      </c>
      <c r="U4903" s="12">
        <f>(alpha+(beta/(1+EXP((((-1)*ceta)+(delta*LN(speed)))+(epsilon*speed)))))</f>
        <v>8.9921686391320754E-3</v>
      </c>
      <c r="V4903" s="8">
        <f t="shared" si="167"/>
        <v>86</v>
      </c>
    </row>
    <row r="4904" spans="1:28">
      <c r="A4904" s="34" t="s">
        <v>19</v>
      </c>
      <c r="B4904" s="34" t="s">
        <v>69</v>
      </c>
      <c r="C4904" s="5" t="s">
        <v>138</v>
      </c>
      <c r="D4904" s="35" t="s">
        <v>89</v>
      </c>
      <c r="E4904" s="36" t="s">
        <v>16</v>
      </c>
      <c r="F4904" s="37">
        <v>50</v>
      </c>
      <c r="G4904" s="38">
        <v>-0.04</v>
      </c>
      <c r="H4904" s="34">
        <v>0.97601692555679942</v>
      </c>
      <c r="I4904" s="35">
        <v>-0.43160810953015949</v>
      </c>
      <c r="J4904" s="35">
        <v>8.1394765514728054</v>
      </c>
      <c r="K4904" s="35">
        <v>2.5454334968861452</v>
      </c>
      <c r="L4904" s="35">
        <v>1.2251359979590584</v>
      </c>
      <c r="M4904" s="35">
        <v>-9.8539515630252693E-4</v>
      </c>
      <c r="N4904" s="35">
        <v>0</v>
      </c>
      <c r="O4904" s="35">
        <v>0</v>
      </c>
      <c r="P4904" s="36">
        <v>12</v>
      </c>
      <c r="Q4904" s="37">
        <v>86</v>
      </c>
      <c r="R4904" s="36">
        <v>10</v>
      </c>
      <c r="S4904" s="39">
        <f t="shared" si="166"/>
        <v>86</v>
      </c>
      <c r="T4904" s="34" t="s">
        <v>44</v>
      </c>
      <c r="U4904" s="12">
        <f>(alpha+(beta/(1+EXP((((-1)*ceta)+(delta*LN(speed)))+(epsilon*speed)))))</f>
        <v>2.3244306601203635E-2</v>
      </c>
      <c r="V4904" s="8">
        <f t="shared" si="167"/>
        <v>86</v>
      </c>
    </row>
    <row r="4905" spans="1:28">
      <c r="A4905" s="34" t="s">
        <v>19</v>
      </c>
      <c r="B4905" s="34" t="s">
        <v>69</v>
      </c>
      <c r="C4905" s="5" t="s">
        <v>139</v>
      </c>
      <c r="D4905" s="35" t="s">
        <v>89</v>
      </c>
      <c r="E4905" s="36" t="s">
        <v>16</v>
      </c>
      <c r="F4905" s="37">
        <v>50</v>
      </c>
      <c r="G4905" s="38">
        <v>-0.04</v>
      </c>
      <c r="H4905" s="34">
        <v>0.9746678498257263</v>
      </c>
      <c r="I4905" s="35">
        <v>-1.3233925005674687</v>
      </c>
      <c r="J4905" s="35">
        <v>23.369763491619469</v>
      </c>
      <c r="K4905" s="35">
        <v>2.741435882496734</v>
      </c>
      <c r="L4905" s="35">
        <v>1.2603519788413702</v>
      </c>
      <c r="M4905" s="35">
        <v>-1.3352486048439532E-3</v>
      </c>
      <c r="N4905" s="35">
        <v>0</v>
      </c>
      <c r="O4905" s="35">
        <v>0</v>
      </c>
      <c r="P4905" s="36">
        <v>12</v>
      </c>
      <c r="Q4905" s="37">
        <v>86</v>
      </c>
      <c r="R4905" s="36">
        <v>10</v>
      </c>
      <c r="S4905" s="39">
        <f t="shared" si="166"/>
        <v>86</v>
      </c>
      <c r="T4905" s="34" t="s">
        <v>44</v>
      </c>
      <c r="U4905" s="12">
        <f>(alpha+(beta/(1+EXP((((-1)*ceta)+(delta*LN(speed)))+(epsilon*speed)))))</f>
        <v>7.0587453431713687E-2</v>
      </c>
      <c r="V4905" s="8">
        <f t="shared" si="167"/>
        <v>86</v>
      </c>
    </row>
    <row r="4906" spans="1:28">
      <c r="A4906" s="34" t="s">
        <v>19</v>
      </c>
      <c r="B4906" s="34" t="s">
        <v>69</v>
      </c>
      <c r="C4906" s="5" t="s">
        <v>138</v>
      </c>
      <c r="D4906" s="35" t="s">
        <v>89</v>
      </c>
      <c r="E4906" s="36" t="s">
        <v>14</v>
      </c>
      <c r="F4906" s="37">
        <v>50</v>
      </c>
      <c r="G4906" s="38">
        <v>-0.04</v>
      </c>
      <c r="H4906" s="34">
        <v>0.99270467781444649</v>
      </c>
      <c r="I4906" s="35">
        <v>1.0888126689938054</v>
      </c>
      <c r="J4906" s="35">
        <v>0.98390401222085377</v>
      </c>
      <c r="K4906" s="35">
        <v>-0.86704571169915567</v>
      </c>
      <c r="L4906" s="35">
        <v>0</v>
      </c>
      <c r="M4906" s="35">
        <v>0</v>
      </c>
      <c r="N4906" s="35">
        <v>0</v>
      </c>
      <c r="O4906" s="35">
        <v>0</v>
      </c>
      <c r="P4906" s="36">
        <v>12</v>
      </c>
      <c r="Q4906" s="37">
        <v>86</v>
      </c>
      <c r="R4906" s="36">
        <v>0</v>
      </c>
      <c r="S4906" s="39">
        <f t="shared" si="166"/>
        <v>86</v>
      </c>
      <c r="T4906" s="34" t="s">
        <v>29</v>
      </c>
      <c r="U4906" s="12">
        <f t="shared" ref="U4906:U4911" si="169">((alpha*(beta^speed))*(speed^ceta))</f>
        <v>5.6700840109845958E-3</v>
      </c>
      <c r="V4906" s="8">
        <f t="shared" si="167"/>
        <v>86</v>
      </c>
      <c r="AB4906" s="41"/>
    </row>
    <row r="4907" spans="1:28">
      <c r="A4907" s="34" t="s">
        <v>19</v>
      </c>
      <c r="B4907" s="34" t="s">
        <v>69</v>
      </c>
      <c r="C4907" s="5" t="s">
        <v>139</v>
      </c>
      <c r="D4907" s="35" t="s">
        <v>89</v>
      </c>
      <c r="E4907" s="36" t="s">
        <v>14</v>
      </c>
      <c r="F4907" s="37">
        <v>50</v>
      </c>
      <c r="G4907" s="38">
        <v>-0.04</v>
      </c>
      <c r="H4907" s="34">
        <v>0.99249767872530525</v>
      </c>
      <c r="I4907" s="35">
        <v>0.45539579884149595</v>
      </c>
      <c r="J4907" s="35">
        <v>0.98381289697644059</v>
      </c>
      <c r="K4907" s="35">
        <v>-0.83844033212858404</v>
      </c>
      <c r="L4907" s="35">
        <v>0</v>
      </c>
      <c r="M4907" s="35">
        <v>0</v>
      </c>
      <c r="N4907" s="35">
        <v>0</v>
      </c>
      <c r="O4907" s="35">
        <v>0</v>
      </c>
      <c r="P4907" s="36">
        <v>12</v>
      </c>
      <c r="Q4907" s="37">
        <v>86</v>
      </c>
      <c r="R4907" s="36">
        <v>0</v>
      </c>
      <c r="S4907" s="39">
        <f t="shared" si="166"/>
        <v>86</v>
      </c>
      <c r="T4907" s="34" t="s">
        <v>29</v>
      </c>
      <c r="U4907" s="12">
        <f t="shared" si="169"/>
        <v>2.6724124426062649E-3</v>
      </c>
      <c r="V4907" s="8">
        <f t="shared" si="167"/>
        <v>86</v>
      </c>
      <c r="AB4907" s="41"/>
    </row>
    <row r="4908" spans="1:28">
      <c r="A4908" s="34" t="s">
        <v>19</v>
      </c>
      <c r="B4908" s="34" t="s">
        <v>69</v>
      </c>
      <c r="C4908" s="5" t="s">
        <v>138</v>
      </c>
      <c r="D4908" s="35" t="s">
        <v>89</v>
      </c>
      <c r="E4908" s="36" t="s">
        <v>18</v>
      </c>
      <c r="F4908" s="37">
        <v>50</v>
      </c>
      <c r="G4908" s="38">
        <v>-0.04</v>
      </c>
      <c r="H4908" s="34">
        <v>0.98424052675324991</v>
      </c>
      <c r="I4908" s="35">
        <v>0.2786709486704616</v>
      </c>
      <c r="J4908" s="35">
        <v>0.98372949996730608</v>
      </c>
      <c r="K4908" s="35">
        <v>-0.6124155252666148</v>
      </c>
      <c r="L4908" s="35">
        <v>0</v>
      </c>
      <c r="M4908" s="35">
        <v>0</v>
      </c>
      <c r="N4908" s="35">
        <v>0</v>
      </c>
      <c r="O4908" s="35">
        <v>0</v>
      </c>
      <c r="P4908" s="36">
        <v>12</v>
      </c>
      <c r="Q4908" s="37">
        <v>86</v>
      </c>
      <c r="R4908" s="36">
        <v>0</v>
      </c>
      <c r="S4908" s="39">
        <f t="shared" si="166"/>
        <v>86</v>
      </c>
      <c r="T4908" s="34" t="s">
        <v>29</v>
      </c>
      <c r="U4908" s="12">
        <f t="shared" si="169"/>
        <v>4.4430847207033546E-3</v>
      </c>
      <c r="V4908" s="8">
        <f t="shared" si="167"/>
        <v>86</v>
      </c>
      <c r="AB4908" s="41"/>
    </row>
    <row r="4909" spans="1:28">
      <c r="A4909" s="34" t="s">
        <v>19</v>
      </c>
      <c r="B4909" s="34" t="s">
        <v>69</v>
      </c>
      <c r="C4909" s="5" t="s">
        <v>139</v>
      </c>
      <c r="D4909" s="35" t="s">
        <v>89</v>
      </c>
      <c r="E4909" s="36" t="s">
        <v>18</v>
      </c>
      <c r="F4909" s="37">
        <v>50</v>
      </c>
      <c r="G4909" s="38">
        <v>-0.04</v>
      </c>
      <c r="H4909" s="34">
        <v>0.97684367247596449</v>
      </c>
      <c r="I4909" s="35">
        <v>0.30150459509412897</v>
      </c>
      <c r="J4909" s="35">
        <v>0.91604409332251135</v>
      </c>
      <c r="K4909" s="35">
        <v>-6.6945073462694502E-2</v>
      </c>
      <c r="L4909" s="35">
        <v>0</v>
      </c>
      <c r="M4909" s="35">
        <v>0</v>
      </c>
      <c r="N4909" s="35">
        <v>0</v>
      </c>
      <c r="O4909" s="35">
        <v>0</v>
      </c>
      <c r="P4909" s="36">
        <v>12</v>
      </c>
      <c r="Q4909" s="37">
        <v>86</v>
      </c>
      <c r="R4909" s="36">
        <v>0</v>
      </c>
      <c r="S4909" s="39">
        <f t="shared" si="166"/>
        <v>86</v>
      </c>
      <c r="T4909" s="34" t="s">
        <v>29</v>
      </c>
      <c r="U4909" s="12">
        <f t="shared" si="169"/>
        <v>1.187400873873952E-4</v>
      </c>
      <c r="V4909" s="8">
        <f t="shared" si="167"/>
        <v>86</v>
      </c>
      <c r="AB4909" s="41"/>
    </row>
    <row r="4910" spans="1:28">
      <c r="A4910" s="34" t="s">
        <v>19</v>
      </c>
      <c r="B4910" s="34" t="s">
        <v>69</v>
      </c>
      <c r="C4910" s="5" t="s">
        <v>138</v>
      </c>
      <c r="D4910" s="35" t="s">
        <v>89</v>
      </c>
      <c r="E4910" s="36" t="s">
        <v>17</v>
      </c>
      <c r="F4910" s="37">
        <v>50</v>
      </c>
      <c r="G4910" s="38">
        <v>-0.04</v>
      </c>
      <c r="H4910" s="34">
        <v>0.96643799594752899</v>
      </c>
      <c r="I4910" s="35">
        <v>738.6477007923055</v>
      </c>
      <c r="J4910" s="35">
        <v>0.96218273852405656</v>
      </c>
      <c r="K4910" s="35">
        <v>-0.30097483386974</v>
      </c>
      <c r="L4910" s="35">
        <v>0</v>
      </c>
      <c r="M4910" s="35">
        <v>0</v>
      </c>
      <c r="N4910" s="35">
        <v>0</v>
      </c>
      <c r="O4910" s="35">
        <v>0</v>
      </c>
      <c r="P4910" s="36">
        <v>12</v>
      </c>
      <c r="Q4910" s="37">
        <v>86</v>
      </c>
      <c r="R4910" s="36">
        <v>0</v>
      </c>
      <c r="S4910" s="39">
        <f t="shared" si="166"/>
        <v>86</v>
      </c>
      <c r="T4910" s="34" t="s">
        <v>29</v>
      </c>
      <c r="U4910" s="12">
        <f t="shared" si="169"/>
        <v>7.0202452345065032</v>
      </c>
      <c r="V4910" s="8">
        <f t="shared" si="167"/>
        <v>86</v>
      </c>
    </row>
    <row r="4911" spans="1:28">
      <c r="A4911" s="34" t="s">
        <v>19</v>
      </c>
      <c r="B4911" s="34" t="s">
        <v>69</v>
      </c>
      <c r="C4911" s="5" t="s">
        <v>139</v>
      </c>
      <c r="D4911" s="35" t="s">
        <v>89</v>
      </c>
      <c r="E4911" s="36" t="s">
        <v>17</v>
      </c>
      <c r="F4911" s="37">
        <v>50</v>
      </c>
      <c r="G4911" s="38">
        <v>-0.04</v>
      </c>
      <c r="H4911" s="34">
        <v>0.96877412821720721</v>
      </c>
      <c r="I4911" s="35">
        <v>764.71810238269029</v>
      </c>
      <c r="J4911" s="35">
        <v>0.96245215741468637</v>
      </c>
      <c r="K4911" s="35">
        <v>-0.32302998416038753</v>
      </c>
      <c r="L4911" s="35">
        <v>0</v>
      </c>
      <c r="M4911" s="35">
        <v>0</v>
      </c>
      <c r="N4911" s="35">
        <v>0</v>
      </c>
      <c r="O4911" s="35">
        <v>0</v>
      </c>
      <c r="P4911" s="36">
        <v>12</v>
      </c>
      <c r="Q4911" s="37">
        <v>86</v>
      </c>
      <c r="R4911" s="36">
        <v>0</v>
      </c>
      <c r="S4911" s="39">
        <f t="shared" si="166"/>
        <v>86</v>
      </c>
      <c r="T4911" s="34" t="s">
        <v>29</v>
      </c>
      <c r="U4911" s="12">
        <f t="shared" si="169"/>
        <v>6.7485006946293762</v>
      </c>
      <c r="V4911" s="8">
        <f t="shared" si="167"/>
        <v>86</v>
      </c>
    </row>
    <row r="4912" spans="1:28">
      <c r="A4912" s="34" t="s">
        <v>19</v>
      </c>
      <c r="B4912" s="34" t="s">
        <v>69</v>
      </c>
      <c r="C4912" s="5" t="s">
        <v>138</v>
      </c>
      <c r="D4912" s="35" t="s">
        <v>89</v>
      </c>
      <c r="E4912" s="36" t="s">
        <v>15</v>
      </c>
      <c r="F4912" s="37">
        <v>100</v>
      </c>
      <c r="G4912" s="38">
        <v>-0.04</v>
      </c>
      <c r="H4912" s="34">
        <v>0.98969862124545793</v>
      </c>
      <c r="I4912" s="35">
        <v>-6.3034525854969409E-2</v>
      </c>
      <c r="J4912" s="35">
        <v>11.345734299914808</v>
      </c>
      <c r="K4912" s="35">
        <v>0.64339452532232122</v>
      </c>
      <c r="L4912" s="35">
        <v>0.92762459796635199</v>
      </c>
      <c r="M4912" s="35">
        <v>1.9157865582605127E-2</v>
      </c>
      <c r="N4912" s="35">
        <v>0</v>
      </c>
      <c r="O4912" s="35">
        <v>0</v>
      </c>
      <c r="P4912" s="36">
        <v>12</v>
      </c>
      <c r="Q4912" s="37">
        <v>86</v>
      </c>
      <c r="R4912" s="36">
        <v>10</v>
      </c>
      <c r="S4912" s="39">
        <f t="shared" si="166"/>
        <v>86</v>
      </c>
      <c r="T4912" s="34" t="s">
        <v>44</v>
      </c>
      <c r="U4912" s="12">
        <f>(alpha+(beta/(1+EXP((((-1)*ceta)+(delta*LN(speed)))+(epsilon*speed)))))</f>
        <v>3.2920053551943745E-3</v>
      </c>
      <c r="V4912" s="8">
        <f t="shared" si="167"/>
        <v>86</v>
      </c>
    </row>
    <row r="4913" spans="1:28">
      <c r="A4913" s="34" t="s">
        <v>19</v>
      </c>
      <c r="B4913" s="34" t="s">
        <v>69</v>
      </c>
      <c r="C4913" s="5" t="s">
        <v>139</v>
      </c>
      <c r="D4913" s="35" t="s">
        <v>89</v>
      </c>
      <c r="E4913" s="36" t="s">
        <v>15</v>
      </c>
      <c r="F4913" s="37">
        <v>100</v>
      </c>
      <c r="G4913" s="38">
        <v>-0.04</v>
      </c>
      <c r="H4913" s="34">
        <v>0.98071123563980178</v>
      </c>
      <c r="I4913" s="35">
        <v>-0.27012735465821075</v>
      </c>
      <c r="J4913" s="35">
        <v>5.1102885471072481</v>
      </c>
      <c r="K4913" s="35">
        <v>3.7217988491439531</v>
      </c>
      <c r="L4913" s="35">
        <v>1.5357724244335857</v>
      </c>
      <c r="M4913" s="35">
        <v>-3.112926776435195E-3</v>
      </c>
      <c r="N4913" s="35">
        <v>0</v>
      </c>
      <c r="O4913" s="35">
        <v>0</v>
      </c>
      <c r="P4913" s="36">
        <v>12</v>
      </c>
      <c r="Q4913" s="37">
        <v>86</v>
      </c>
      <c r="R4913" s="36">
        <v>10</v>
      </c>
      <c r="S4913" s="39">
        <f t="shared" si="166"/>
        <v>86</v>
      </c>
      <c r="T4913" s="34" t="s">
        <v>44</v>
      </c>
      <c r="U4913" s="12">
        <f>(alpha+(beta/(1+EXP((((-1)*ceta)+(delta*LN(speed)))+(epsilon*speed)))))</f>
        <v>8.9527135573616023E-3</v>
      </c>
      <c r="V4913" s="8">
        <f t="shared" si="167"/>
        <v>86</v>
      </c>
    </row>
    <row r="4914" spans="1:28">
      <c r="A4914" s="34" t="s">
        <v>19</v>
      </c>
      <c r="B4914" s="34" t="s">
        <v>69</v>
      </c>
      <c r="C4914" s="5" t="s">
        <v>138</v>
      </c>
      <c r="D4914" s="35" t="s">
        <v>89</v>
      </c>
      <c r="E4914" s="36" t="s">
        <v>16</v>
      </c>
      <c r="F4914" s="37">
        <v>100</v>
      </c>
      <c r="G4914" s="38">
        <v>-0.04</v>
      </c>
      <c r="H4914" s="34">
        <v>0.96702540098131728</v>
      </c>
      <c r="I4914" s="35">
        <v>-0.39755499867857813</v>
      </c>
      <c r="J4914" s="35">
        <v>5.1971583356342697</v>
      </c>
      <c r="K4914" s="35">
        <v>4.1251206594729073</v>
      </c>
      <c r="L4914" s="35">
        <v>1.5297109168796421</v>
      </c>
      <c r="M4914" s="35">
        <v>-3.0453894027050285E-3</v>
      </c>
      <c r="N4914" s="35">
        <v>0</v>
      </c>
      <c r="O4914" s="35">
        <v>0</v>
      </c>
      <c r="P4914" s="36">
        <v>12</v>
      </c>
      <c r="Q4914" s="37">
        <v>86</v>
      </c>
      <c r="R4914" s="36">
        <v>10</v>
      </c>
      <c r="S4914" s="39">
        <f t="shared" si="166"/>
        <v>86</v>
      </c>
      <c r="T4914" s="34" t="s">
        <v>44</v>
      </c>
      <c r="U4914" s="12">
        <f>(alpha+(beta/(1+EXP((((-1)*ceta)+(delta*LN(speed)))+(epsilon*speed)))))</f>
        <v>2.4188221468002979E-2</v>
      </c>
      <c r="V4914" s="8">
        <f t="shared" si="167"/>
        <v>86</v>
      </c>
    </row>
    <row r="4915" spans="1:28">
      <c r="A4915" s="34" t="s">
        <v>19</v>
      </c>
      <c r="B4915" s="34" t="s">
        <v>69</v>
      </c>
      <c r="C4915" s="5" t="s">
        <v>139</v>
      </c>
      <c r="D4915" s="35" t="s">
        <v>89</v>
      </c>
      <c r="E4915" s="36" t="s">
        <v>16</v>
      </c>
      <c r="F4915" s="37">
        <v>100</v>
      </c>
      <c r="G4915" s="38">
        <v>-0.04</v>
      </c>
      <c r="H4915" s="34">
        <v>0.96550627890075114</v>
      </c>
      <c r="I4915" s="35">
        <v>-1.1914417698675539</v>
      </c>
      <c r="J4915" s="35">
        <v>15.255771892739499</v>
      </c>
      <c r="K4915" s="35">
        <v>4.3941202449153485</v>
      </c>
      <c r="L4915" s="35">
        <v>1.5956379062165762</v>
      </c>
      <c r="M4915" s="35">
        <v>-3.6583026474580529E-3</v>
      </c>
      <c r="N4915" s="35">
        <v>0</v>
      </c>
      <c r="O4915" s="35">
        <v>0</v>
      </c>
      <c r="P4915" s="36">
        <v>12</v>
      </c>
      <c r="Q4915" s="37">
        <v>86</v>
      </c>
      <c r="R4915" s="36">
        <v>10</v>
      </c>
      <c r="S4915" s="39">
        <f t="shared" si="166"/>
        <v>86</v>
      </c>
      <c r="T4915" s="34" t="s">
        <v>44</v>
      </c>
      <c r="U4915" s="12">
        <f>(alpha+(beta/(1+EXP((((-1)*ceta)+(delta*LN(speed)))+(epsilon*speed)))))</f>
        <v>7.8828948494960915E-2</v>
      </c>
      <c r="V4915" s="8">
        <f t="shared" si="167"/>
        <v>86</v>
      </c>
    </row>
    <row r="4916" spans="1:28">
      <c r="A4916" s="34" t="s">
        <v>19</v>
      </c>
      <c r="B4916" s="34" t="s">
        <v>69</v>
      </c>
      <c r="C4916" s="5" t="s">
        <v>138</v>
      </c>
      <c r="D4916" s="35" t="s">
        <v>89</v>
      </c>
      <c r="E4916" s="36" t="s">
        <v>14</v>
      </c>
      <c r="F4916" s="37">
        <v>100</v>
      </c>
      <c r="G4916" s="38">
        <v>-0.04</v>
      </c>
      <c r="H4916" s="34">
        <v>0.99071478651017097</v>
      </c>
      <c r="I4916" s="35">
        <v>0.76406840875955606</v>
      </c>
      <c r="J4916" s="35">
        <v>0.97967840012316099</v>
      </c>
      <c r="K4916" s="35">
        <v>-0.72426801511930816</v>
      </c>
      <c r="L4916" s="35">
        <v>0</v>
      </c>
      <c r="M4916" s="35">
        <v>0</v>
      </c>
      <c r="N4916" s="35">
        <v>0</v>
      </c>
      <c r="O4916" s="35">
        <v>0</v>
      </c>
      <c r="P4916" s="36">
        <v>12</v>
      </c>
      <c r="Q4916" s="37">
        <v>86</v>
      </c>
      <c r="R4916" s="36">
        <v>0</v>
      </c>
      <c r="S4916" s="39">
        <f t="shared" si="166"/>
        <v>86</v>
      </c>
      <c r="T4916" s="34" t="s">
        <v>29</v>
      </c>
      <c r="U4916" s="12">
        <f>((alpha*(beta^speed))*(speed^ceta))</f>
        <v>5.1906376944509756E-3</v>
      </c>
      <c r="V4916" s="8">
        <f t="shared" si="167"/>
        <v>86</v>
      </c>
      <c r="AB4916" s="41"/>
    </row>
    <row r="4917" spans="1:28">
      <c r="A4917" s="34" t="s">
        <v>19</v>
      </c>
      <c r="B4917" s="34" t="s">
        <v>69</v>
      </c>
      <c r="C4917" s="5" t="s">
        <v>139</v>
      </c>
      <c r="D4917" s="35" t="s">
        <v>89</v>
      </c>
      <c r="E4917" s="36" t="s">
        <v>14</v>
      </c>
      <c r="F4917" s="37">
        <v>100</v>
      </c>
      <c r="G4917" s="38">
        <v>-0.04</v>
      </c>
      <c r="H4917" s="34">
        <v>0.99071806175623089</v>
      </c>
      <c r="I4917" s="35">
        <v>0.33530768051679444</v>
      </c>
      <c r="J4917" s="35">
        <v>0.98009427789562942</v>
      </c>
      <c r="K4917" s="35">
        <v>-0.71611216321587601</v>
      </c>
      <c r="L4917" s="35">
        <v>0</v>
      </c>
      <c r="M4917" s="35">
        <v>0</v>
      </c>
      <c r="N4917" s="35">
        <v>0</v>
      </c>
      <c r="O4917" s="35">
        <v>0</v>
      </c>
      <c r="P4917" s="36">
        <v>12</v>
      </c>
      <c r="Q4917" s="37">
        <v>86</v>
      </c>
      <c r="R4917" s="36">
        <v>0</v>
      </c>
      <c r="S4917" s="39">
        <f t="shared" si="166"/>
        <v>86</v>
      </c>
      <c r="T4917" s="34" t="s">
        <v>29</v>
      </c>
      <c r="U4917" s="12">
        <f>((alpha*(beta^speed))*(speed^ceta))</f>
        <v>2.4499715706932392E-3</v>
      </c>
      <c r="V4917" s="8">
        <f t="shared" si="167"/>
        <v>86</v>
      </c>
      <c r="AB4917" s="41"/>
    </row>
    <row r="4918" spans="1:28">
      <c r="A4918" s="34" t="s">
        <v>19</v>
      </c>
      <c r="B4918" s="34" t="s">
        <v>69</v>
      </c>
      <c r="C4918" s="5" t="s">
        <v>138</v>
      </c>
      <c r="D4918" s="35" t="s">
        <v>89</v>
      </c>
      <c r="E4918" s="36" t="s">
        <v>18</v>
      </c>
      <c r="F4918" s="37">
        <v>100</v>
      </c>
      <c r="G4918" s="38">
        <v>-0.04</v>
      </c>
      <c r="H4918" s="34">
        <v>0.97942563299521757</v>
      </c>
      <c r="I4918" s="35">
        <v>-2.747981611196569E-7</v>
      </c>
      <c r="J4918" s="35">
        <v>5.0868503782183262E-5</v>
      </c>
      <c r="K4918" s="35">
        <v>-3.2778109864662723E-3</v>
      </c>
      <c r="L4918" s="35">
        <v>8.210916525898343E-2</v>
      </c>
      <c r="M4918" s="35">
        <v>0</v>
      </c>
      <c r="N4918" s="35">
        <v>0</v>
      </c>
      <c r="O4918" s="35">
        <v>0</v>
      </c>
      <c r="P4918" s="36">
        <v>12</v>
      </c>
      <c r="Q4918" s="37">
        <v>86</v>
      </c>
      <c r="R4918" s="36">
        <v>14</v>
      </c>
      <c r="S4918" s="39">
        <f t="shared" si="166"/>
        <v>86</v>
      </c>
      <c r="T4918" s="34" t="s">
        <v>51</v>
      </c>
      <c r="U4918" s="12">
        <f>(((alpha*(speed^3))+(beta*(speed^2))+(ceta*speed))+delta)</f>
        <v>1.65385522678696E-3</v>
      </c>
      <c r="V4918" s="8">
        <f t="shared" si="167"/>
        <v>86</v>
      </c>
    </row>
    <row r="4919" spans="1:28">
      <c r="A4919" s="34" t="s">
        <v>19</v>
      </c>
      <c r="B4919" s="34" t="s">
        <v>69</v>
      </c>
      <c r="C4919" s="5" t="s">
        <v>139</v>
      </c>
      <c r="D4919" s="35" t="s">
        <v>89</v>
      </c>
      <c r="E4919" s="36" t="s">
        <v>18</v>
      </c>
      <c r="F4919" s="37">
        <v>100</v>
      </c>
      <c r="G4919" s="38">
        <v>-0.04</v>
      </c>
      <c r="H4919" s="34">
        <v>0.97455183714593829</v>
      </c>
      <c r="I4919" s="35">
        <v>0.19206811686473127</v>
      </c>
      <c r="J4919" s="35">
        <v>0.90966026726453153</v>
      </c>
      <c r="K4919" s="35">
        <v>0.15647866205874716</v>
      </c>
      <c r="L4919" s="35">
        <v>0</v>
      </c>
      <c r="M4919" s="35">
        <v>0</v>
      </c>
      <c r="N4919" s="35">
        <v>0</v>
      </c>
      <c r="O4919" s="35">
        <v>0</v>
      </c>
      <c r="P4919" s="36">
        <v>12</v>
      </c>
      <c r="Q4919" s="37">
        <v>86</v>
      </c>
      <c r="R4919" s="36">
        <v>0</v>
      </c>
      <c r="S4919" s="39">
        <f t="shared" si="166"/>
        <v>86</v>
      </c>
      <c r="T4919" s="34" t="s">
        <v>29</v>
      </c>
      <c r="U4919" s="12">
        <f>((alpha*(beta^speed))*(speed^ceta))</f>
        <v>1.1214409751223707E-4</v>
      </c>
      <c r="V4919" s="8">
        <f t="shared" si="167"/>
        <v>86</v>
      </c>
      <c r="AB4919" s="41"/>
    </row>
    <row r="4920" spans="1:28">
      <c r="A4920" s="34" t="s">
        <v>19</v>
      </c>
      <c r="B4920" s="34" t="s">
        <v>69</v>
      </c>
      <c r="C4920" s="5" t="s">
        <v>138</v>
      </c>
      <c r="D4920" s="35" t="s">
        <v>89</v>
      </c>
      <c r="E4920" s="36" t="s">
        <v>17</v>
      </c>
      <c r="F4920" s="37">
        <v>100</v>
      </c>
      <c r="G4920" s="38">
        <v>-0.04</v>
      </c>
      <c r="H4920" s="34">
        <v>0.95468062052392944</v>
      </c>
      <c r="I4920" s="35">
        <v>-1.1553426215391335E-3</v>
      </c>
      <c r="J4920" s="35">
        <v>0.22000196746748807</v>
      </c>
      <c r="K4920" s="35">
        <v>-14.732407822918853</v>
      </c>
      <c r="L4920" s="35">
        <v>366.18923114835582</v>
      </c>
      <c r="M4920" s="35">
        <v>0</v>
      </c>
      <c r="N4920" s="35">
        <v>0</v>
      </c>
      <c r="O4920" s="35">
        <v>0</v>
      </c>
      <c r="P4920" s="36">
        <v>12</v>
      </c>
      <c r="Q4920" s="37">
        <v>82</v>
      </c>
      <c r="R4920" s="36">
        <v>14</v>
      </c>
      <c r="S4920" s="39">
        <f t="shared" si="166"/>
        <v>82</v>
      </c>
      <c r="T4920" s="34" t="s">
        <v>51</v>
      </c>
      <c r="U4920" s="12">
        <f>(((alpha*(speed^3))+(beta*(speed^2))+(ceta*speed))+delta)</f>
        <v>0.40606836761060094</v>
      </c>
      <c r="V4920" s="8">
        <f t="shared" si="167"/>
        <v>82</v>
      </c>
    </row>
    <row r="4921" spans="1:28">
      <c r="A4921" s="34" t="s">
        <v>19</v>
      </c>
      <c r="B4921" s="34" t="s">
        <v>69</v>
      </c>
      <c r="C4921" s="5" t="s">
        <v>139</v>
      </c>
      <c r="D4921" s="35" t="s">
        <v>89</v>
      </c>
      <c r="E4921" s="36" t="s">
        <v>17</v>
      </c>
      <c r="F4921" s="37">
        <v>100</v>
      </c>
      <c r="G4921" s="38">
        <v>-0.04</v>
      </c>
      <c r="H4921" s="34">
        <v>0.95704680149736121</v>
      </c>
      <c r="I4921" s="35">
        <v>-1.1492196540628112E-3</v>
      </c>
      <c r="J4921" s="35">
        <v>0.21852894690159436</v>
      </c>
      <c r="K4921" s="35">
        <v>-14.572934109989694</v>
      </c>
      <c r="L4921" s="35">
        <v>359.56791714346616</v>
      </c>
      <c r="M4921" s="35">
        <v>0</v>
      </c>
      <c r="N4921" s="35">
        <v>0</v>
      </c>
      <c r="O4921" s="35">
        <v>0</v>
      </c>
      <c r="P4921" s="36">
        <v>12</v>
      </c>
      <c r="Q4921" s="37">
        <v>82</v>
      </c>
      <c r="R4921" s="36">
        <v>14</v>
      </c>
      <c r="S4921" s="39">
        <f t="shared" si="166"/>
        <v>82</v>
      </c>
      <c r="T4921" s="34" t="s">
        <v>51</v>
      </c>
      <c r="U4921" s="12">
        <f>(((alpha*(speed^3))+(beta*(speed^2))+(ceta*speed))+delta)</f>
        <v>0.33301686932770735</v>
      </c>
      <c r="V4921" s="8">
        <f t="shared" si="167"/>
        <v>82</v>
      </c>
    </row>
    <row r="4922" spans="1:28">
      <c r="A4922" s="34" t="s">
        <v>19</v>
      </c>
      <c r="B4922" s="34" t="s">
        <v>69</v>
      </c>
      <c r="C4922" s="5" t="s">
        <v>138</v>
      </c>
      <c r="D4922" s="35" t="s">
        <v>89</v>
      </c>
      <c r="E4922" s="36" t="s">
        <v>15</v>
      </c>
      <c r="F4922" s="37">
        <v>0</v>
      </c>
      <c r="G4922" s="38">
        <v>-0.02</v>
      </c>
      <c r="H4922" s="34">
        <v>0.99371324736374922</v>
      </c>
      <c r="I4922" s="35">
        <v>0.31303571363430271</v>
      </c>
      <c r="J4922" s="35">
        <v>27.015715899137049</v>
      </c>
      <c r="K4922" s="35">
        <v>0.19429775267415422</v>
      </c>
      <c r="L4922" s="35">
        <v>1.0210107540223123</v>
      </c>
      <c r="M4922" s="35">
        <v>2.8254670285852622E-2</v>
      </c>
      <c r="N4922" s="35">
        <v>0</v>
      </c>
      <c r="O4922" s="35">
        <v>0</v>
      </c>
      <c r="P4922" s="36">
        <v>12</v>
      </c>
      <c r="Q4922" s="37">
        <v>86</v>
      </c>
      <c r="R4922" s="36">
        <v>10</v>
      </c>
      <c r="S4922" s="39">
        <f t="shared" si="166"/>
        <v>86</v>
      </c>
      <c r="T4922" s="34" t="s">
        <v>44</v>
      </c>
      <c r="U4922" s="12">
        <f>(alpha+(beta/(1+EXP((((-1)*ceta)+(delta*LN(speed)))+(epsilon*speed)))))</f>
        <v>0.34358991021538876</v>
      </c>
      <c r="V4922" s="8">
        <f t="shared" si="167"/>
        <v>86</v>
      </c>
    </row>
    <row r="4923" spans="1:28">
      <c r="A4923" s="34" t="s">
        <v>19</v>
      </c>
      <c r="B4923" s="34" t="s">
        <v>69</v>
      </c>
      <c r="C4923" s="5" t="s">
        <v>139</v>
      </c>
      <c r="D4923" s="35" t="s">
        <v>89</v>
      </c>
      <c r="E4923" s="36" t="s">
        <v>15</v>
      </c>
      <c r="F4923" s="37">
        <v>0</v>
      </c>
      <c r="G4923" s="38">
        <v>-0.02</v>
      </c>
      <c r="H4923" s="34">
        <v>0.99366671970375087</v>
      </c>
      <c r="I4923" s="35">
        <v>0.46020637650069335</v>
      </c>
      <c r="J4923" s="35">
        <v>34.970363221971311</v>
      </c>
      <c r="K4923" s="35">
        <v>0.20823296098023797</v>
      </c>
      <c r="L4923" s="35">
        <v>0.97082188850573026</v>
      </c>
      <c r="M4923" s="35">
        <v>2.6951856541290165E-2</v>
      </c>
      <c r="N4923" s="35">
        <v>0</v>
      </c>
      <c r="O4923" s="35">
        <v>0</v>
      </c>
      <c r="P4923" s="36">
        <v>12</v>
      </c>
      <c r="Q4923" s="37">
        <v>86</v>
      </c>
      <c r="R4923" s="36">
        <v>10</v>
      </c>
      <c r="S4923" s="39">
        <f t="shared" si="166"/>
        <v>86</v>
      </c>
      <c r="T4923" s="34" t="s">
        <v>44</v>
      </c>
      <c r="U4923" s="12">
        <f>(alpha+(beta/(1+EXP((((-1)*ceta)+(delta*LN(speed)))+(epsilon*speed)))))</f>
        <v>0.5162789575975516</v>
      </c>
      <c r="V4923" s="8">
        <f t="shared" si="167"/>
        <v>86</v>
      </c>
    </row>
    <row r="4924" spans="1:28">
      <c r="A4924" s="34" t="s">
        <v>19</v>
      </c>
      <c r="B4924" s="34" t="s">
        <v>69</v>
      </c>
      <c r="C4924" s="5" t="s">
        <v>138</v>
      </c>
      <c r="D4924" s="35" t="s">
        <v>89</v>
      </c>
      <c r="E4924" s="36" t="s">
        <v>16</v>
      </c>
      <c r="F4924" s="37">
        <v>0</v>
      </c>
      <c r="G4924" s="38">
        <v>-0.02</v>
      </c>
      <c r="H4924" s="34">
        <v>0.98647904397663322</v>
      </c>
      <c r="I4924" s="35">
        <v>0.59906032256990605</v>
      </c>
      <c r="J4924" s="35">
        <v>38.158257895911731</v>
      </c>
      <c r="K4924" s="35">
        <v>-0.40343995354650158</v>
      </c>
      <c r="L4924" s="35">
        <v>0.66841673198432183</v>
      </c>
      <c r="M4924" s="35">
        <v>3.2476959144609872E-2</v>
      </c>
      <c r="N4924" s="35">
        <v>0</v>
      </c>
      <c r="O4924" s="35">
        <v>0</v>
      </c>
      <c r="P4924" s="36">
        <v>12</v>
      </c>
      <c r="Q4924" s="37">
        <v>86</v>
      </c>
      <c r="R4924" s="36">
        <v>10</v>
      </c>
      <c r="S4924" s="39">
        <f t="shared" si="166"/>
        <v>86</v>
      </c>
      <c r="T4924" s="34" t="s">
        <v>44</v>
      </c>
      <c r="U4924" s="12">
        <f>(alpha+(beta/(1+EXP((((-1)*ceta)+(delta*LN(speed)))+(epsilon*speed)))))</f>
        <v>0.67838883937327632</v>
      </c>
      <c r="V4924" s="8">
        <f t="shared" si="167"/>
        <v>86</v>
      </c>
    </row>
    <row r="4925" spans="1:28">
      <c r="A4925" s="34" t="s">
        <v>19</v>
      </c>
      <c r="B4925" s="34" t="s">
        <v>69</v>
      </c>
      <c r="C4925" s="5" t="s">
        <v>139</v>
      </c>
      <c r="D4925" s="35" t="s">
        <v>89</v>
      </c>
      <c r="E4925" s="36" t="s">
        <v>16</v>
      </c>
      <c r="F4925" s="37">
        <v>0</v>
      </c>
      <c r="G4925" s="38">
        <v>-0.02</v>
      </c>
      <c r="H4925" s="34">
        <v>0.98576847075884111</v>
      </c>
      <c r="I4925" s="35">
        <v>1.6996635194374381</v>
      </c>
      <c r="J4925" s="35">
        <v>119.49413110101688</v>
      </c>
      <c r="K4925" s="35">
        <v>-0.39654081665990931</v>
      </c>
      <c r="L4925" s="35">
        <v>0.68723605642843921</v>
      </c>
      <c r="M4925" s="35">
        <v>2.993528364078769E-2</v>
      </c>
      <c r="N4925" s="35">
        <v>0</v>
      </c>
      <c r="O4925" s="35">
        <v>0</v>
      </c>
      <c r="P4925" s="36">
        <v>12</v>
      </c>
      <c r="Q4925" s="37">
        <v>86</v>
      </c>
      <c r="R4925" s="36">
        <v>10</v>
      </c>
      <c r="S4925" s="39">
        <f t="shared" si="166"/>
        <v>86</v>
      </c>
      <c r="T4925" s="34" t="s">
        <v>44</v>
      </c>
      <c r="U4925" s="12">
        <f>(alpha+(beta/(1+EXP((((-1)*ceta)+(delta*LN(speed)))+(epsilon*speed)))))</f>
        <v>1.9857979787156315</v>
      </c>
      <c r="V4925" s="8">
        <f t="shared" si="167"/>
        <v>86</v>
      </c>
    </row>
    <row r="4926" spans="1:28">
      <c r="A4926" s="34" t="s">
        <v>19</v>
      </c>
      <c r="B4926" s="34" t="s">
        <v>69</v>
      </c>
      <c r="C4926" s="5" t="s">
        <v>138</v>
      </c>
      <c r="D4926" s="35" t="s">
        <v>89</v>
      </c>
      <c r="E4926" s="36" t="s">
        <v>14</v>
      </c>
      <c r="F4926" s="37">
        <v>0</v>
      </c>
      <c r="G4926" s="38">
        <v>-0.02</v>
      </c>
      <c r="H4926" s="34">
        <v>0.9936790251988894</v>
      </c>
      <c r="I4926" s="35">
        <v>2.0727945017316274</v>
      </c>
      <c r="J4926" s="35">
        <v>1.0037138455046881</v>
      </c>
      <c r="K4926" s="35">
        <v>-1.1329893080089559</v>
      </c>
      <c r="L4926" s="35">
        <v>0</v>
      </c>
      <c r="M4926" s="35">
        <v>0</v>
      </c>
      <c r="N4926" s="35">
        <v>0</v>
      </c>
      <c r="O4926" s="35">
        <v>0</v>
      </c>
      <c r="P4926" s="36">
        <v>12</v>
      </c>
      <c r="Q4926" s="37">
        <v>86</v>
      </c>
      <c r="R4926" s="36">
        <v>0</v>
      </c>
      <c r="S4926" s="39">
        <f t="shared" si="166"/>
        <v>86</v>
      </c>
      <c r="T4926" s="34" t="s">
        <v>29</v>
      </c>
      <c r="U4926" s="12">
        <f>((alpha*(beta^speed))*(speed^ceta))</f>
        <v>1.8333394074391256E-2</v>
      </c>
      <c r="V4926" s="8">
        <f t="shared" si="167"/>
        <v>86</v>
      </c>
      <c r="AB4926" s="41"/>
    </row>
    <row r="4927" spans="1:28">
      <c r="A4927" s="34" t="s">
        <v>19</v>
      </c>
      <c r="B4927" s="34" t="s">
        <v>69</v>
      </c>
      <c r="C4927" s="5" t="s">
        <v>139</v>
      </c>
      <c r="D4927" s="35" t="s">
        <v>89</v>
      </c>
      <c r="E4927" s="36" t="s">
        <v>14</v>
      </c>
      <c r="F4927" s="37">
        <v>0</v>
      </c>
      <c r="G4927" s="38">
        <v>-0.02</v>
      </c>
      <c r="H4927" s="34">
        <v>0.99446655661710648</v>
      </c>
      <c r="I4927" s="35">
        <v>0.95079954606753614</v>
      </c>
      <c r="J4927" s="35">
        <v>1.0057010773727231</v>
      </c>
      <c r="K4927" s="35">
        <v>-1.1417814669467117</v>
      </c>
      <c r="L4927" s="35">
        <v>0</v>
      </c>
      <c r="M4927" s="35">
        <v>0</v>
      </c>
      <c r="N4927" s="35">
        <v>0</v>
      </c>
      <c r="O4927" s="35">
        <v>0</v>
      </c>
      <c r="P4927" s="36">
        <v>12</v>
      </c>
      <c r="Q4927" s="37">
        <v>86</v>
      </c>
      <c r="R4927" s="36">
        <v>0</v>
      </c>
      <c r="S4927" s="39">
        <f t="shared" si="166"/>
        <v>86</v>
      </c>
      <c r="T4927" s="34" t="s">
        <v>29</v>
      </c>
      <c r="U4927" s="12">
        <f>((alpha*(beta^speed))*(speed^ceta))</f>
        <v>9.5860835161267581E-3</v>
      </c>
      <c r="V4927" s="8">
        <f t="shared" si="167"/>
        <v>86</v>
      </c>
      <c r="AB4927" s="41"/>
    </row>
    <row r="4928" spans="1:28">
      <c r="A4928" s="34" t="s">
        <v>19</v>
      </c>
      <c r="B4928" s="34" t="s">
        <v>69</v>
      </c>
      <c r="C4928" s="5" t="s">
        <v>138</v>
      </c>
      <c r="D4928" s="35" t="s">
        <v>89</v>
      </c>
      <c r="E4928" s="36" t="s">
        <v>18</v>
      </c>
      <c r="F4928" s="37">
        <v>0</v>
      </c>
      <c r="G4928" s="38">
        <v>-0.02</v>
      </c>
      <c r="H4928" s="34">
        <v>0.98888542714385419</v>
      </c>
      <c r="I4928" s="35">
        <v>9.967438311846924E-2</v>
      </c>
      <c r="J4928" s="35">
        <v>-3.5664799685936681</v>
      </c>
      <c r="K4928" s="35">
        <v>-1.0553311279503235</v>
      </c>
      <c r="L4928" s="35">
        <v>0</v>
      </c>
      <c r="M4928" s="35">
        <v>0</v>
      </c>
      <c r="N4928" s="35">
        <v>0</v>
      </c>
      <c r="O4928" s="35">
        <v>0</v>
      </c>
      <c r="P4928" s="36">
        <v>12</v>
      </c>
      <c r="Q4928" s="37">
        <v>86</v>
      </c>
      <c r="R4928" s="36">
        <v>13</v>
      </c>
      <c r="S4928" s="39">
        <f t="shared" si="166"/>
        <v>86</v>
      </c>
      <c r="T4928" s="34" t="s">
        <v>50</v>
      </c>
      <c r="U4928" s="12">
        <f>EXP((alpha+(beta/speed))+(ceta*LN(speed)))</f>
        <v>9.6325463404845612E-3</v>
      </c>
      <c r="V4928" s="8">
        <f t="shared" si="167"/>
        <v>86</v>
      </c>
      <c r="AB4928" s="41"/>
    </row>
    <row r="4929" spans="1:28">
      <c r="A4929" s="34" t="s">
        <v>19</v>
      </c>
      <c r="B4929" s="34" t="s">
        <v>69</v>
      </c>
      <c r="C4929" s="5" t="s">
        <v>139</v>
      </c>
      <c r="D4929" s="35" t="s">
        <v>89</v>
      </c>
      <c r="E4929" s="36" t="s">
        <v>18</v>
      </c>
      <c r="F4929" s="37">
        <v>0</v>
      </c>
      <c r="G4929" s="38">
        <v>-0.02</v>
      </c>
      <c r="H4929" s="34">
        <v>0.97648456823793794</v>
      </c>
      <c r="I4929" s="35">
        <v>0.80974102484817567</v>
      </c>
      <c r="J4929" s="35">
        <v>0.96093471993018398</v>
      </c>
      <c r="K4929" s="35">
        <v>-0.64364414678219894</v>
      </c>
      <c r="L4929" s="35">
        <v>0</v>
      </c>
      <c r="M4929" s="35">
        <v>0</v>
      </c>
      <c r="N4929" s="35">
        <v>0</v>
      </c>
      <c r="O4929" s="35">
        <v>0</v>
      </c>
      <c r="P4929" s="36">
        <v>12</v>
      </c>
      <c r="Q4929" s="37">
        <v>86</v>
      </c>
      <c r="R4929" s="36">
        <v>0</v>
      </c>
      <c r="S4929" s="39">
        <f t="shared" si="166"/>
        <v>86</v>
      </c>
      <c r="T4929" s="34" t="s">
        <v>29</v>
      </c>
      <c r="U4929" s="12">
        <f>((alpha*(beta^speed))*(speed^ceta))</f>
        <v>1.4958625078324665E-3</v>
      </c>
      <c r="V4929" s="8">
        <f t="shared" si="167"/>
        <v>86</v>
      </c>
      <c r="AB4929" s="41"/>
    </row>
    <row r="4930" spans="1:28">
      <c r="A4930" s="34" t="s">
        <v>19</v>
      </c>
      <c r="B4930" s="34" t="s">
        <v>69</v>
      </c>
      <c r="C4930" s="5" t="s">
        <v>138</v>
      </c>
      <c r="D4930" s="35" t="s">
        <v>89</v>
      </c>
      <c r="E4930" s="36" t="s">
        <v>17</v>
      </c>
      <c r="F4930" s="37">
        <v>0</v>
      </c>
      <c r="G4930" s="38">
        <v>-0.02</v>
      </c>
      <c r="H4930" s="34">
        <v>0.98104918514469852</v>
      </c>
      <c r="I4930" s="35">
        <v>8.1980221164100193</v>
      </c>
      <c r="J4930" s="35">
        <v>-1.3303185507202269</v>
      </c>
      <c r="K4930" s="35">
        <v>-0.94584821553573639</v>
      </c>
      <c r="L4930" s="35">
        <v>0</v>
      </c>
      <c r="M4930" s="35">
        <v>0</v>
      </c>
      <c r="N4930" s="35">
        <v>0</v>
      </c>
      <c r="O4930" s="35">
        <v>0</v>
      </c>
      <c r="P4930" s="36">
        <v>12</v>
      </c>
      <c r="Q4930" s="37">
        <v>86</v>
      </c>
      <c r="R4930" s="36">
        <v>13</v>
      </c>
      <c r="S4930" s="39">
        <f t="shared" ref="S4930:S4993" si="170">V4930</f>
        <v>86</v>
      </c>
      <c r="T4930" s="34" t="s">
        <v>50</v>
      </c>
      <c r="U4930" s="12">
        <f>EXP((alpha+(beta/speed))+(ceta*LN(speed)))</f>
        <v>52.953642156915194</v>
      </c>
      <c r="V4930" s="8">
        <f t="shared" ref="V4930:V4993" si="171">IF($V$1&lt;P4930,P4930,IF($V$1&gt;Q4930,Q4930,$V$1))</f>
        <v>86</v>
      </c>
    </row>
    <row r="4931" spans="1:28">
      <c r="A4931" s="34" t="s">
        <v>19</v>
      </c>
      <c r="B4931" s="34" t="s">
        <v>69</v>
      </c>
      <c r="C4931" s="5" t="s">
        <v>139</v>
      </c>
      <c r="D4931" s="35" t="s">
        <v>89</v>
      </c>
      <c r="E4931" s="36" t="s">
        <v>17</v>
      </c>
      <c r="F4931" s="37">
        <v>0</v>
      </c>
      <c r="G4931" s="38">
        <v>-0.02</v>
      </c>
      <c r="H4931" s="34">
        <v>0.98283175268265155</v>
      </c>
      <c r="I4931" s="35">
        <v>8.0970605193985534</v>
      </c>
      <c r="J4931" s="35">
        <v>-0.82310368055159455</v>
      </c>
      <c r="K4931" s="35">
        <v>-0.92979497730656857</v>
      </c>
      <c r="L4931" s="35">
        <v>0</v>
      </c>
      <c r="M4931" s="35">
        <v>0</v>
      </c>
      <c r="N4931" s="35">
        <v>0</v>
      </c>
      <c r="O4931" s="35">
        <v>0</v>
      </c>
      <c r="P4931" s="36">
        <v>12</v>
      </c>
      <c r="Q4931" s="37">
        <v>86</v>
      </c>
      <c r="R4931" s="36">
        <v>13</v>
      </c>
      <c r="S4931" s="39">
        <f t="shared" si="170"/>
        <v>86</v>
      </c>
      <c r="T4931" s="34" t="s">
        <v>50</v>
      </c>
      <c r="U4931" s="12">
        <f>EXP((alpha+(beta/speed))+(ceta*LN(speed)))</f>
        <v>51.720788696169578</v>
      </c>
      <c r="V4931" s="8">
        <f t="shared" si="171"/>
        <v>86</v>
      </c>
    </row>
    <row r="4932" spans="1:28">
      <c r="A4932" s="34" t="s">
        <v>19</v>
      </c>
      <c r="B4932" s="34" t="s">
        <v>69</v>
      </c>
      <c r="C4932" s="5" t="s">
        <v>138</v>
      </c>
      <c r="D4932" s="35" t="s">
        <v>89</v>
      </c>
      <c r="E4932" s="36" t="s">
        <v>15</v>
      </c>
      <c r="F4932" s="37">
        <v>50</v>
      </c>
      <c r="G4932" s="38">
        <v>-0.02</v>
      </c>
      <c r="H4932" s="34">
        <v>0.9949842993454735</v>
      </c>
      <c r="I4932" s="35">
        <v>-0.147893496119884</v>
      </c>
      <c r="J4932" s="35">
        <v>22.57688833143779</v>
      </c>
      <c r="K4932" s="35">
        <v>0.24484216637224535</v>
      </c>
      <c r="L4932" s="35">
        <v>1.0245145173565176</v>
      </c>
      <c r="M4932" s="35">
        <v>-1.817424353246161E-4</v>
      </c>
      <c r="N4932" s="35">
        <v>0</v>
      </c>
      <c r="O4932" s="35">
        <v>0</v>
      </c>
      <c r="P4932" s="36">
        <v>12</v>
      </c>
      <c r="Q4932" s="37">
        <v>86</v>
      </c>
      <c r="R4932" s="36">
        <v>10</v>
      </c>
      <c r="S4932" s="39">
        <f t="shared" si="170"/>
        <v>86</v>
      </c>
      <c r="T4932" s="34" t="s">
        <v>44</v>
      </c>
      <c r="U4932" s="12">
        <f>(alpha+(beta/(1+EXP((((-1)*ceta)+(delta*LN(speed)))+(epsilon*speed)))))</f>
        <v>0.15342694650579969</v>
      </c>
      <c r="V4932" s="8">
        <f t="shared" si="171"/>
        <v>86</v>
      </c>
    </row>
    <row r="4933" spans="1:28">
      <c r="A4933" s="34" t="s">
        <v>19</v>
      </c>
      <c r="B4933" s="34" t="s">
        <v>69</v>
      </c>
      <c r="C4933" s="5" t="s">
        <v>139</v>
      </c>
      <c r="D4933" s="35" t="s">
        <v>89</v>
      </c>
      <c r="E4933" s="36" t="s">
        <v>15</v>
      </c>
      <c r="F4933" s="37">
        <v>50</v>
      </c>
      <c r="G4933" s="38">
        <v>-0.02</v>
      </c>
      <c r="H4933" s="34">
        <v>0.98691754709042445</v>
      </c>
      <c r="I4933" s="35">
        <v>-0.36029805548880534</v>
      </c>
      <c r="J4933" s="35">
        <v>29.450468907251391</v>
      </c>
      <c r="K4933" s="35">
        <v>0.13016351160999878</v>
      </c>
      <c r="L4933" s="35">
        <v>0.87566421243400283</v>
      </c>
      <c r="M4933" s="35">
        <v>7.5190169137218761E-4</v>
      </c>
      <c r="N4933" s="35">
        <v>0</v>
      </c>
      <c r="O4933" s="35">
        <v>0</v>
      </c>
      <c r="P4933" s="36">
        <v>12</v>
      </c>
      <c r="Q4933" s="37">
        <v>86</v>
      </c>
      <c r="R4933" s="36">
        <v>10</v>
      </c>
      <c r="S4933" s="39">
        <f t="shared" si="170"/>
        <v>86</v>
      </c>
      <c r="T4933" s="34" t="s">
        <v>44</v>
      </c>
      <c r="U4933" s="12">
        <f>(alpha+(beta/(1+EXP((((-1)*ceta)+(delta*LN(speed)))+(epsilon*speed)))))</f>
        <v>0.26241229870948313</v>
      </c>
      <c r="V4933" s="8">
        <f t="shared" si="171"/>
        <v>86</v>
      </c>
    </row>
    <row r="4934" spans="1:28">
      <c r="A4934" s="34" t="s">
        <v>19</v>
      </c>
      <c r="B4934" s="34" t="s">
        <v>69</v>
      </c>
      <c r="C4934" s="5" t="s">
        <v>138</v>
      </c>
      <c r="D4934" s="35" t="s">
        <v>89</v>
      </c>
      <c r="E4934" s="36" t="s">
        <v>16</v>
      </c>
      <c r="F4934" s="37">
        <v>50</v>
      </c>
      <c r="G4934" s="38">
        <v>-0.02</v>
      </c>
      <c r="H4934" s="34">
        <v>0.97407098495293898</v>
      </c>
      <c r="I4934" s="35">
        <v>-2.0119162093227504E-5</v>
      </c>
      <c r="J4934" s="35">
        <v>3.668045696601333E-3</v>
      </c>
      <c r="K4934" s="35">
        <v>-0.23495942870827494</v>
      </c>
      <c r="L4934" s="35">
        <v>6.0461806519044927</v>
      </c>
      <c r="M4934" s="35">
        <v>0</v>
      </c>
      <c r="N4934" s="35">
        <v>0</v>
      </c>
      <c r="O4934" s="35">
        <v>0</v>
      </c>
      <c r="P4934" s="36">
        <v>12</v>
      </c>
      <c r="Q4934" s="37">
        <v>86</v>
      </c>
      <c r="R4934" s="36">
        <v>14</v>
      </c>
      <c r="S4934" s="39">
        <f t="shared" si="170"/>
        <v>86</v>
      </c>
      <c r="T4934" s="34" t="s">
        <v>51</v>
      </c>
      <c r="U4934" s="12">
        <f>(((alpha*(speed^3))+(beta*(speed^2))+(ceta*speed))+delta)</f>
        <v>0.17162199068639516</v>
      </c>
      <c r="V4934" s="8">
        <f t="shared" si="171"/>
        <v>86</v>
      </c>
    </row>
    <row r="4935" spans="1:28">
      <c r="A4935" s="34" t="s">
        <v>19</v>
      </c>
      <c r="B4935" s="34" t="s">
        <v>69</v>
      </c>
      <c r="C4935" s="5" t="s">
        <v>139</v>
      </c>
      <c r="D4935" s="35" t="s">
        <v>89</v>
      </c>
      <c r="E4935" s="36" t="s">
        <v>16</v>
      </c>
      <c r="F4935" s="37">
        <v>50</v>
      </c>
      <c r="G4935" s="38">
        <v>-0.02</v>
      </c>
      <c r="H4935" s="34">
        <v>0.97619904280840752</v>
      </c>
      <c r="I4935" s="35">
        <v>-6.2741513116786407E-5</v>
      </c>
      <c r="J4935" s="35">
        <v>1.1441878267237251E-2</v>
      </c>
      <c r="K4935" s="35">
        <v>-0.732436188980504</v>
      </c>
      <c r="L4935" s="35">
        <v>18.737324972174218</v>
      </c>
      <c r="M4935" s="35">
        <v>0</v>
      </c>
      <c r="N4935" s="35">
        <v>0</v>
      </c>
      <c r="O4935" s="35">
        <v>0</v>
      </c>
      <c r="P4935" s="36">
        <v>12</v>
      </c>
      <c r="Q4935" s="37">
        <v>86</v>
      </c>
      <c r="R4935" s="36">
        <v>14</v>
      </c>
      <c r="S4935" s="39">
        <f t="shared" si="170"/>
        <v>86</v>
      </c>
      <c r="T4935" s="34" t="s">
        <v>51</v>
      </c>
      <c r="U4935" s="12">
        <f>(((alpha*(speed^3))+(beta*(speed^2))+(ceta*speed))+delta)</f>
        <v>0.46482851732688957</v>
      </c>
      <c r="V4935" s="8">
        <f t="shared" si="171"/>
        <v>86</v>
      </c>
    </row>
    <row r="4936" spans="1:28">
      <c r="A4936" s="34" t="s">
        <v>19</v>
      </c>
      <c r="B4936" s="34" t="s">
        <v>69</v>
      </c>
      <c r="C4936" s="5" t="s">
        <v>138</v>
      </c>
      <c r="D4936" s="35" t="s">
        <v>89</v>
      </c>
      <c r="E4936" s="36" t="s">
        <v>14</v>
      </c>
      <c r="F4936" s="37">
        <v>50</v>
      </c>
      <c r="G4936" s="38">
        <v>-0.02</v>
      </c>
      <c r="H4936" s="34">
        <v>0.99295701633091027</v>
      </c>
      <c r="I4936" s="35">
        <v>1.1435338495370173</v>
      </c>
      <c r="J4936" s="35">
        <v>0.99149909333789332</v>
      </c>
      <c r="K4936" s="35">
        <v>-0.85568218092670834</v>
      </c>
      <c r="L4936" s="35">
        <v>0</v>
      </c>
      <c r="M4936" s="35">
        <v>0</v>
      </c>
      <c r="N4936" s="35">
        <v>0</v>
      </c>
      <c r="O4936" s="35">
        <v>0</v>
      </c>
      <c r="P4936" s="36">
        <v>12</v>
      </c>
      <c r="Q4936" s="37">
        <v>86</v>
      </c>
      <c r="R4936" s="36">
        <v>0</v>
      </c>
      <c r="S4936" s="39">
        <f t="shared" si="170"/>
        <v>86</v>
      </c>
      <c r="T4936" s="34" t="s">
        <v>29</v>
      </c>
      <c r="U4936" s="12">
        <f>((alpha*(beta^speed))*(speed^ceta))</f>
        <v>1.2135922988387808E-2</v>
      </c>
      <c r="V4936" s="8">
        <f t="shared" si="171"/>
        <v>86</v>
      </c>
      <c r="AB4936" s="41"/>
    </row>
    <row r="4937" spans="1:28">
      <c r="A4937" s="34" t="s">
        <v>19</v>
      </c>
      <c r="B4937" s="34" t="s">
        <v>69</v>
      </c>
      <c r="C4937" s="5" t="s">
        <v>139</v>
      </c>
      <c r="D4937" s="35" t="s">
        <v>89</v>
      </c>
      <c r="E4937" s="36" t="s">
        <v>14</v>
      </c>
      <c r="F4937" s="37">
        <v>50</v>
      </c>
      <c r="G4937" s="38">
        <v>-0.02</v>
      </c>
      <c r="H4937" s="34">
        <v>0.99405130363769434</v>
      </c>
      <c r="I4937" s="35">
        <v>0.52210898704910036</v>
      </c>
      <c r="J4937" s="35">
        <v>0.99231054691381826</v>
      </c>
      <c r="K4937" s="35">
        <v>-0.85605613009050641</v>
      </c>
      <c r="L4937" s="35">
        <v>0</v>
      </c>
      <c r="M4937" s="35">
        <v>0</v>
      </c>
      <c r="N4937" s="35">
        <v>0</v>
      </c>
      <c r="O4937" s="35">
        <v>0</v>
      </c>
      <c r="P4937" s="36">
        <v>12</v>
      </c>
      <c r="Q4937" s="37">
        <v>86</v>
      </c>
      <c r="R4937" s="36">
        <v>0</v>
      </c>
      <c r="S4937" s="39">
        <f t="shared" si="170"/>
        <v>86</v>
      </c>
      <c r="T4937" s="34" t="s">
        <v>29</v>
      </c>
      <c r="U4937" s="12">
        <f>((alpha*(beta^speed))*(speed^ceta))</f>
        <v>5.9349373963707795E-3</v>
      </c>
      <c r="V4937" s="8">
        <f t="shared" si="171"/>
        <v>86</v>
      </c>
      <c r="AB4937" s="41"/>
    </row>
    <row r="4938" spans="1:28">
      <c r="A4938" s="34" t="s">
        <v>19</v>
      </c>
      <c r="B4938" s="34" t="s">
        <v>69</v>
      </c>
      <c r="C4938" s="5" t="s">
        <v>138</v>
      </c>
      <c r="D4938" s="35" t="s">
        <v>89</v>
      </c>
      <c r="E4938" s="36" t="s">
        <v>18</v>
      </c>
      <c r="F4938" s="37">
        <v>50</v>
      </c>
      <c r="G4938" s="38">
        <v>-0.02</v>
      </c>
      <c r="H4938" s="34">
        <v>0.98045534054551164</v>
      </c>
      <c r="I4938" s="35">
        <v>-3.2803309769327166E-7</v>
      </c>
      <c r="J4938" s="35">
        <v>5.948935257775881E-5</v>
      </c>
      <c r="K4938" s="35">
        <v>-3.7961438190916024E-3</v>
      </c>
      <c r="L4938" s="35">
        <v>9.9228084019794965E-2</v>
      </c>
      <c r="M4938" s="35">
        <v>0</v>
      </c>
      <c r="N4938" s="35">
        <v>0</v>
      </c>
      <c r="O4938" s="35">
        <v>0</v>
      </c>
      <c r="P4938" s="36">
        <v>12</v>
      </c>
      <c r="Q4938" s="37">
        <v>86</v>
      </c>
      <c r="R4938" s="36">
        <v>14</v>
      </c>
      <c r="S4938" s="39">
        <f t="shared" si="170"/>
        <v>86</v>
      </c>
      <c r="T4938" s="34" t="s">
        <v>51</v>
      </c>
      <c r="U4938" s="12">
        <f>(((alpha*(speed^3))+(beta*(speed^2))+(ceta*speed))+delta)</f>
        <v>4.0955472566296947E-3</v>
      </c>
      <c r="V4938" s="8">
        <f t="shared" si="171"/>
        <v>86</v>
      </c>
      <c r="AB4938" s="41"/>
    </row>
    <row r="4939" spans="1:28">
      <c r="A4939" s="34" t="s">
        <v>19</v>
      </c>
      <c r="B4939" s="34" t="s">
        <v>69</v>
      </c>
      <c r="C4939" s="5" t="s">
        <v>139</v>
      </c>
      <c r="D4939" s="35" t="s">
        <v>89</v>
      </c>
      <c r="E4939" s="36" t="s">
        <v>18</v>
      </c>
      <c r="F4939" s="37">
        <v>50</v>
      </c>
      <c r="G4939" s="38">
        <v>-0.02</v>
      </c>
      <c r="H4939" s="34">
        <v>0.97529221315777803</v>
      </c>
      <c r="I4939" s="35">
        <v>0.36698257366413128</v>
      </c>
      <c r="J4939" s="35">
        <v>0.94423935844275375</v>
      </c>
      <c r="K4939" s="35">
        <v>-0.21620088837025209</v>
      </c>
      <c r="L4939" s="35">
        <v>0</v>
      </c>
      <c r="M4939" s="35">
        <v>0</v>
      </c>
      <c r="N4939" s="35">
        <v>0</v>
      </c>
      <c r="O4939" s="35">
        <v>0</v>
      </c>
      <c r="P4939" s="36">
        <v>12</v>
      </c>
      <c r="Q4939" s="37">
        <v>86</v>
      </c>
      <c r="R4939" s="36">
        <v>0</v>
      </c>
      <c r="S4939" s="39">
        <f t="shared" si="170"/>
        <v>86</v>
      </c>
      <c r="T4939" s="34" t="s">
        <v>29</v>
      </c>
      <c r="U4939" s="12">
        <f>((alpha*(beta^speed))*(speed^ceta))</f>
        <v>1.0080119381411059E-3</v>
      </c>
      <c r="V4939" s="8">
        <f t="shared" si="171"/>
        <v>86</v>
      </c>
      <c r="AB4939" s="41"/>
    </row>
    <row r="4940" spans="1:28">
      <c r="A4940" s="34" t="s">
        <v>19</v>
      </c>
      <c r="B4940" s="34" t="s">
        <v>69</v>
      </c>
      <c r="C4940" s="5" t="s">
        <v>138</v>
      </c>
      <c r="D4940" s="35" t="s">
        <v>89</v>
      </c>
      <c r="E4940" s="36" t="s">
        <v>17</v>
      </c>
      <c r="F4940" s="37">
        <v>50</v>
      </c>
      <c r="G4940" s="38">
        <v>-0.02</v>
      </c>
      <c r="H4940" s="34">
        <v>0.9673647124993221</v>
      </c>
      <c r="I4940" s="35">
        <v>-1.646511556754215E-3</v>
      </c>
      <c r="J4940" s="35">
        <v>0.30035985736647625</v>
      </c>
      <c r="K4940" s="35">
        <v>-19.485986944504475</v>
      </c>
      <c r="L4940" s="35">
        <v>515.88090323101596</v>
      </c>
      <c r="M4940" s="35">
        <v>0</v>
      </c>
      <c r="N4940" s="35">
        <v>0</v>
      </c>
      <c r="O4940" s="35">
        <v>0</v>
      </c>
      <c r="P4940" s="36">
        <v>12</v>
      </c>
      <c r="Q4940" s="37">
        <v>86</v>
      </c>
      <c r="R4940" s="36">
        <v>14</v>
      </c>
      <c r="S4940" s="39">
        <f t="shared" si="170"/>
        <v>86</v>
      </c>
      <c r="T4940" s="34" t="s">
        <v>51</v>
      </c>
      <c r="U4940" s="12">
        <f>(((alpha*(speed^3))+(beta*(speed^2))+(ceta*speed))+delta)</f>
        <v>14.273976343230288</v>
      </c>
      <c r="V4940" s="8">
        <f t="shared" si="171"/>
        <v>86</v>
      </c>
    </row>
    <row r="4941" spans="1:28">
      <c r="A4941" s="34" t="s">
        <v>19</v>
      </c>
      <c r="B4941" s="34" t="s">
        <v>69</v>
      </c>
      <c r="C4941" s="5" t="s">
        <v>139</v>
      </c>
      <c r="D4941" s="35" t="s">
        <v>89</v>
      </c>
      <c r="E4941" s="36" t="s">
        <v>17</v>
      </c>
      <c r="F4941" s="37">
        <v>50</v>
      </c>
      <c r="G4941" s="38">
        <v>-0.02</v>
      </c>
      <c r="H4941" s="34">
        <v>0.9690600990784044</v>
      </c>
      <c r="I4941" s="35">
        <v>-1.629180262283684E-3</v>
      </c>
      <c r="J4941" s="35">
        <v>0.29698010128656926</v>
      </c>
      <c r="K4941" s="35">
        <v>-19.193059029668625</v>
      </c>
      <c r="L4941" s="35">
        <v>503.91894280788534</v>
      </c>
      <c r="M4941" s="35">
        <v>0</v>
      </c>
      <c r="N4941" s="35">
        <v>0</v>
      </c>
      <c r="O4941" s="35">
        <v>0</v>
      </c>
      <c r="P4941" s="36">
        <v>12</v>
      </c>
      <c r="Q4941" s="37">
        <v>86</v>
      </c>
      <c r="R4941" s="36">
        <v>14</v>
      </c>
      <c r="S4941" s="39">
        <f t="shared" si="170"/>
        <v>86</v>
      </c>
      <c r="T4941" s="34" t="s">
        <v>51</v>
      </c>
      <c r="U4941" s="12">
        <f>(((alpha*(speed^3))+(beta*(speed^2))+(ceta*speed))+delta)</f>
        <v>13.530814464738853</v>
      </c>
      <c r="V4941" s="8">
        <f t="shared" si="171"/>
        <v>86</v>
      </c>
    </row>
    <row r="4942" spans="1:28">
      <c r="A4942" s="34" t="s">
        <v>19</v>
      </c>
      <c r="B4942" s="34" t="s">
        <v>69</v>
      </c>
      <c r="C4942" s="5" t="s">
        <v>138</v>
      </c>
      <c r="D4942" s="35" t="s">
        <v>89</v>
      </c>
      <c r="E4942" s="36" t="s">
        <v>15</v>
      </c>
      <c r="F4942" s="37">
        <v>100</v>
      </c>
      <c r="G4942" s="38">
        <v>-0.02</v>
      </c>
      <c r="H4942" s="34">
        <v>0.9930513586992844</v>
      </c>
      <c r="I4942" s="35">
        <v>-0.23890974596169426</v>
      </c>
      <c r="J4942" s="35">
        <v>21.375799141184672</v>
      </c>
      <c r="K4942" s="35">
        <v>0.1020855872702446</v>
      </c>
      <c r="L4942" s="35">
        <v>0.92573163644187018</v>
      </c>
      <c r="M4942" s="35">
        <v>6.9203501743223081E-4</v>
      </c>
      <c r="N4942" s="35">
        <v>0</v>
      </c>
      <c r="O4942" s="35">
        <v>0</v>
      </c>
      <c r="P4942" s="36">
        <v>12</v>
      </c>
      <c r="Q4942" s="37">
        <v>86</v>
      </c>
      <c r="R4942" s="36">
        <v>10</v>
      </c>
      <c r="S4942" s="39">
        <f t="shared" si="170"/>
        <v>86</v>
      </c>
      <c r="T4942" s="34" t="s">
        <v>44</v>
      </c>
      <c r="U4942" s="12">
        <f>(alpha+(beta/(1+EXP((((-1)*ceta)+(delta*LN(speed)))+(epsilon*speed)))))</f>
        <v>0.11615667245786768</v>
      </c>
      <c r="V4942" s="8">
        <f t="shared" si="171"/>
        <v>86</v>
      </c>
    </row>
    <row r="4943" spans="1:28">
      <c r="A4943" s="34" t="s">
        <v>19</v>
      </c>
      <c r="B4943" s="34" t="s">
        <v>69</v>
      </c>
      <c r="C4943" s="5" t="s">
        <v>139</v>
      </c>
      <c r="D4943" s="35" t="s">
        <v>89</v>
      </c>
      <c r="E4943" s="36" t="s">
        <v>15</v>
      </c>
      <c r="F4943" s="37">
        <v>100</v>
      </c>
      <c r="G4943" s="38">
        <v>-0.02</v>
      </c>
      <c r="H4943" s="34">
        <v>0.97960997681050366</v>
      </c>
      <c r="I4943" s="35">
        <v>-0.80708128495748233</v>
      </c>
      <c r="J4943" s="35">
        <v>16.685331170505833</v>
      </c>
      <c r="K4943" s="35">
        <v>0.71709338480459239</v>
      </c>
      <c r="L4943" s="35">
        <v>0.76615475127444366</v>
      </c>
      <c r="M4943" s="35">
        <v>5.536918562036679E-4</v>
      </c>
      <c r="N4943" s="35">
        <v>0</v>
      </c>
      <c r="O4943" s="35">
        <v>0</v>
      </c>
      <c r="P4943" s="36">
        <v>12</v>
      </c>
      <c r="Q4943" s="37">
        <v>86</v>
      </c>
      <c r="R4943" s="36">
        <v>10</v>
      </c>
      <c r="S4943" s="39">
        <f t="shared" si="170"/>
        <v>86</v>
      </c>
      <c r="T4943" s="34" t="s">
        <v>44</v>
      </c>
      <c r="U4943" s="12">
        <f>(alpha+(beta/(1+EXP((((-1)*ceta)+(delta*LN(speed)))+(epsilon*speed)))))</f>
        <v>0.20187018413972757</v>
      </c>
      <c r="V4943" s="8">
        <f t="shared" si="171"/>
        <v>86</v>
      </c>
    </row>
    <row r="4944" spans="1:28">
      <c r="A4944" s="34" t="s">
        <v>19</v>
      </c>
      <c r="B4944" s="34" t="s">
        <v>69</v>
      </c>
      <c r="C4944" s="5" t="s">
        <v>138</v>
      </c>
      <c r="D4944" s="35" t="s">
        <v>89</v>
      </c>
      <c r="E4944" s="36" t="s">
        <v>16</v>
      </c>
      <c r="F4944" s="37">
        <v>100</v>
      </c>
      <c r="G4944" s="38">
        <v>-0.02</v>
      </c>
      <c r="H4944" s="34">
        <v>0.96470274437607928</v>
      </c>
      <c r="I4944" s="35">
        <v>-1.9275097080847038E-5</v>
      </c>
      <c r="J4944" s="35">
        <v>3.5448541633761885E-3</v>
      </c>
      <c r="K4944" s="35">
        <v>-0.23484702127205231</v>
      </c>
      <c r="L4944" s="35">
        <v>6.3593107265349742</v>
      </c>
      <c r="M4944" s="35">
        <v>0</v>
      </c>
      <c r="N4944" s="35">
        <v>0</v>
      </c>
      <c r="O4944" s="35">
        <v>0</v>
      </c>
      <c r="P4944" s="36">
        <v>12</v>
      </c>
      <c r="Q4944" s="37">
        <v>86</v>
      </c>
      <c r="R4944" s="36">
        <v>14</v>
      </c>
      <c r="S4944" s="39">
        <f t="shared" si="170"/>
        <v>86</v>
      </c>
      <c r="T4944" s="34" t="s">
        <v>51</v>
      </c>
      <c r="U4944" s="12">
        <f>(((alpha*(speed^3))+(beta*(speed^2))+(ceta*speed))+delta)</f>
        <v>0.1201671406135203</v>
      </c>
      <c r="V4944" s="8">
        <f t="shared" si="171"/>
        <v>86</v>
      </c>
    </row>
    <row r="4945" spans="1:28">
      <c r="A4945" s="34" t="s">
        <v>19</v>
      </c>
      <c r="B4945" s="34" t="s">
        <v>69</v>
      </c>
      <c r="C4945" s="5" t="s">
        <v>139</v>
      </c>
      <c r="D4945" s="35" t="s">
        <v>89</v>
      </c>
      <c r="E4945" s="36" t="s">
        <v>16</v>
      </c>
      <c r="F4945" s="37">
        <v>100</v>
      </c>
      <c r="G4945" s="38">
        <v>-0.02</v>
      </c>
      <c r="H4945" s="34">
        <v>0.97472101125060784</v>
      </c>
      <c r="I4945" s="35">
        <v>-6.456991811517835E-5</v>
      </c>
      <c r="J4945" s="35">
        <v>1.1829091561934433E-2</v>
      </c>
      <c r="K4945" s="35">
        <v>-0.77075061574908765</v>
      </c>
      <c r="L4945" s="35">
        <v>20.165725507783787</v>
      </c>
      <c r="M4945" s="35">
        <v>0</v>
      </c>
      <c r="N4945" s="35">
        <v>0</v>
      </c>
      <c r="O4945" s="35">
        <v>0</v>
      </c>
      <c r="P4945" s="36">
        <v>12</v>
      </c>
      <c r="Q4945" s="37">
        <v>86</v>
      </c>
      <c r="R4945" s="36">
        <v>14</v>
      </c>
      <c r="S4945" s="39">
        <f t="shared" si="170"/>
        <v>86</v>
      </c>
      <c r="T4945" s="34" t="s">
        <v>51</v>
      </c>
      <c r="U4945" s="12">
        <f>(((alpha*(speed^3))+(beta*(speed^2))+(ceta*speed))+delta)</f>
        <v>0.29904990876142179</v>
      </c>
      <c r="V4945" s="8">
        <f t="shared" si="171"/>
        <v>86</v>
      </c>
    </row>
    <row r="4946" spans="1:28">
      <c r="A4946" s="34" t="s">
        <v>19</v>
      </c>
      <c r="B4946" s="34" t="s">
        <v>69</v>
      </c>
      <c r="C4946" s="5" t="s">
        <v>138</v>
      </c>
      <c r="D4946" s="35" t="s">
        <v>89</v>
      </c>
      <c r="E4946" s="36" t="s">
        <v>14</v>
      </c>
      <c r="F4946" s="37">
        <v>100</v>
      </c>
      <c r="G4946" s="38">
        <v>-0.02</v>
      </c>
      <c r="H4946" s="34">
        <v>0.98939108467711789</v>
      </c>
      <c r="I4946" s="35">
        <v>0.84493007891777727</v>
      </c>
      <c r="J4946" s="35">
        <v>0.9870268513641085</v>
      </c>
      <c r="K4946" s="35">
        <v>-0.71572782495416576</v>
      </c>
      <c r="L4946" s="35">
        <v>0</v>
      </c>
      <c r="M4946" s="35">
        <v>0</v>
      </c>
      <c r="N4946" s="35">
        <v>0</v>
      </c>
      <c r="O4946" s="35">
        <v>0</v>
      </c>
      <c r="P4946" s="36">
        <v>12</v>
      </c>
      <c r="Q4946" s="37">
        <v>86</v>
      </c>
      <c r="R4946" s="36">
        <v>0</v>
      </c>
      <c r="S4946" s="39">
        <f t="shared" si="170"/>
        <v>86</v>
      </c>
      <c r="T4946" s="34" t="s">
        <v>29</v>
      </c>
      <c r="U4946" s="12">
        <f>((alpha*(beta^speed))*(speed^ceta))</f>
        <v>1.1338030145266376E-2</v>
      </c>
      <c r="V4946" s="8">
        <f t="shared" si="171"/>
        <v>86</v>
      </c>
      <c r="AB4946" s="41"/>
    </row>
    <row r="4947" spans="1:28">
      <c r="A4947" s="34" t="s">
        <v>19</v>
      </c>
      <c r="B4947" s="34" t="s">
        <v>69</v>
      </c>
      <c r="C4947" s="5" t="s">
        <v>139</v>
      </c>
      <c r="D4947" s="35" t="s">
        <v>89</v>
      </c>
      <c r="E4947" s="36" t="s">
        <v>14</v>
      </c>
      <c r="F4947" s="37">
        <v>100</v>
      </c>
      <c r="G4947" s="38">
        <v>-0.02</v>
      </c>
      <c r="H4947" s="34">
        <v>0.99104017886843432</v>
      </c>
      <c r="I4947" s="35">
        <v>0.40443261568435473</v>
      </c>
      <c r="J4947" s="35">
        <v>0.98797401519973505</v>
      </c>
      <c r="K4947" s="35">
        <v>-0.73696603276698724</v>
      </c>
      <c r="L4947" s="35">
        <v>0</v>
      </c>
      <c r="M4947" s="35">
        <v>0</v>
      </c>
      <c r="N4947" s="35">
        <v>0</v>
      </c>
      <c r="O4947" s="35">
        <v>0</v>
      </c>
      <c r="P4947" s="36">
        <v>12</v>
      </c>
      <c r="Q4947" s="37">
        <v>86</v>
      </c>
      <c r="R4947" s="36">
        <v>0</v>
      </c>
      <c r="S4947" s="39">
        <f t="shared" si="170"/>
        <v>86</v>
      </c>
      <c r="T4947" s="34" t="s">
        <v>29</v>
      </c>
      <c r="U4947" s="12">
        <f>((alpha*(beta^speed))*(speed^ceta))</f>
        <v>5.361686814192473E-3</v>
      </c>
      <c r="V4947" s="8">
        <f t="shared" si="171"/>
        <v>86</v>
      </c>
      <c r="AB4947" s="41"/>
    </row>
    <row r="4948" spans="1:28">
      <c r="A4948" s="34" t="s">
        <v>19</v>
      </c>
      <c r="B4948" s="34" t="s">
        <v>69</v>
      </c>
      <c r="C4948" s="5" t="s">
        <v>138</v>
      </c>
      <c r="D4948" s="35" t="s">
        <v>89</v>
      </c>
      <c r="E4948" s="36" t="s">
        <v>18</v>
      </c>
      <c r="F4948" s="37">
        <v>100</v>
      </c>
      <c r="G4948" s="38">
        <v>-0.02</v>
      </c>
      <c r="H4948" s="34">
        <v>0.97694546045677899</v>
      </c>
      <c r="I4948" s="35">
        <v>-3.158093278375904E-7</v>
      </c>
      <c r="J4948" s="35">
        <v>5.8001086429100262E-5</v>
      </c>
      <c r="K4948" s="35">
        <v>-3.8143863283188304E-3</v>
      </c>
      <c r="L4948" s="35">
        <v>0.10378076042663827</v>
      </c>
      <c r="M4948" s="35">
        <v>0</v>
      </c>
      <c r="N4948" s="35">
        <v>0</v>
      </c>
      <c r="O4948" s="35">
        <v>0</v>
      </c>
      <c r="P4948" s="36">
        <v>12</v>
      </c>
      <c r="Q4948" s="37">
        <v>86</v>
      </c>
      <c r="R4948" s="36">
        <v>14</v>
      </c>
      <c r="S4948" s="39">
        <f t="shared" si="170"/>
        <v>86</v>
      </c>
      <c r="T4948" s="34" t="s">
        <v>51</v>
      </c>
      <c r="U4948" s="12">
        <f>(((alpha*(speed^3))+(beta*(speed^2))+(ceta*speed))+delta)</f>
        <v>3.8471535937779772E-3</v>
      </c>
      <c r="V4948" s="8">
        <f t="shared" si="171"/>
        <v>86</v>
      </c>
    </row>
    <row r="4949" spans="1:28">
      <c r="A4949" s="34" t="s">
        <v>19</v>
      </c>
      <c r="B4949" s="34" t="s">
        <v>69</v>
      </c>
      <c r="C4949" s="5" t="s">
        <v>139</v>
      </c>
      <c r="D4949" s="35" t="s">
        <v>89</v>
      </c>
      <c r="E4949" s="36" t="s">
        <v>18</v>
      </c>
      <c r="F4949" s="37">
        <v>100</v>
      </c>
      <c r="G4949" s="38">
        <v>-0.02</v>
      </c>
      <c r="H4949" s="34">
        <v>0.9739784463324036</v>
      </c>
      <c r="I4949" s="35">
        <v>0.29322744280288493</v>
      </c>
      <c r="J4949" s="35">
        <v>0.94045284917744143</v>
      </c>
      <c r="K4949" s="35">
        <v>-7.7722690659426288E-2</v>
      </c>
      <c r="L4949" s="35">
        <v>0</v>
      </c>
      <c r="M4949" s="35">
        <v>0</v>
      </c>
      <c r="N4949" s="35">
        <v>0</v>
      </c>
      <c r="O4949" s="35">
        <v>0</v>
      </c>
      <c r="P4949" s="36">
        <v>12</v>
      </c>
      <c r="Q4949" s="37">
        <v>86</v>
      </c>
      <c r="R4949" s="36">
        <v>0</v>
      </c>
      <c r="S4949" s="39">
        <f t="shared" si="170"/>
        <v>86</v>
      </c>
      <c r="T4949" s="34" t="s">
        <v>29</v>
      </c>
      <c r="U4949" s="12">
        <f>((alpha*(beta^speed))*(speed^ceta))</f>
        <v>1.0564147798087752E-3</v>
      </c>
      <c r="V4949" s="8">
        <f t="shared" si="171"/>
        <v>86</v>
      </c>
      <c r="AB4949" s="41"/>
    </row>
    <row r="4950" spans="1:28">
      <c r="A4950" s="34" t="s">
        <v>19</v>
      </c>
      <c r="B4950" s="34" t="s">
        <v>69</v>
      </c>
      <c r="C4950" s="5" t="s">
        <v>138</v>
      </c>
      <c r="D4950" s="35" t="s">
        <v>89</v>
      </c>
      <c r="E4950" s="36" t="s">
        <v>17</v>
      </c>
      <c r="F4950" s="37">
        <v>100</v>
      </c>
      <c r="G4950" s="38">
        <v>-0.02</v>
      </c>
      <c r="H4950" s="34">
        <v>0.9558866772615795</v>
      </c>
      <c r="I4950" s="35">
        <v>-1.5861641549929425E-3</v>
      </c>
      <c r="J4950" s="35">
        <v>0.29151921743977682</v>
      </c>
      <c r="K4950" s="35">
        <v>-19.58879152731112</v>
      </c>
      <c r="L4950" s="35">
        <v>547.32527217335519</v>
      </c>
      <c r="M4950" s="35">
        <v>0</v>
      </c>
      <c r="N4950" s="35">
        <v>0</v>
      </c>
      <c r="O4950" s="35">
        <v>0</v>
      </c>
      <c r="P4950" s="36">
        <v>12</v>
      </c>
      <c r="Q4950" s="37">
        <v>86</v>
      </c>
      <c r="R4950" s="36">
        <v>14</v>
      </c>
      <c r="S4950" s="39">
        <f t="shared" si="170"/>
        <v>86</v>
      </c>
      <c r="T4950" s="34" t="s">
        <v>51</v>
      </c>
      <c r="U4950" s="12">
        <f>(((alpha*(speed^3))+(beta*(speed^2))+(ceta*speed))+delta)</f>
        <v>9.8761052409970489</v>
      </c>
      <c r="V4950" s="8">
        <f t="shared" si="171"/>
        <v>86</v>
      </c>
    </row>
    <row r="4951" spans="1:28">
      <c r="A4951" s="34" t="s">
        <v>19</v>
      </c>
      <c r="B4951" s="34" t="s">
        <v>69</v>
      </c>
      <c r="C4951" s="5" t="s">
        <v>139</v>
      </c>
      <c r="D4951" s="35" t="s">
        <v>89</v>
      </c>
      <c r="E4951" s="36" t="s">
        <v>17</v>
      </c>
      <c r="F4951" s="37">
        <v>100</v>
      </c>
      <c r="G4951" s="38">
        <v>-0.02</v>
      </c>
      <c r="H4951" s="34">
        <v>0.9572818428901001</v>
      </c>
      <c r="I4951" s="35">
        <v>-1.5517679402301155E-3</v>
      </c>
      <c r="J4951" s="35">
        <v>0.28534227287164665</v>
      </c>
      <c r="K4951" s="35">
        <v>-19.131779080251523</v>
      </c>
      <c r="L4951" s="35">
        <v>531.34273681740217</v>
      </c>
      <c r="M4951" s="35">
        <v>0</v>
      </c>
      <c r="N4951" s="35">
        <v>0</v>
      </c>
      <c r="O4951" s="35">
        <v>0</v>
      </c>
      <c r="P4951" s="36">
        <v>12</v>
      </c>
      <c r="Q4951" s="37">
        <v>86</v>
      </c>
      <c r="R4951" s="36">
        <v>14</v>
      </c>
      <c r="S4951" s="39">
        <f t="shared" si="170"/>
        <v>86</v>
      </c>
      <c r="T4951" s="34" t="s">
        <v>51</v>
      </c>
      <c r="U4951" s="12">
        <f>(((alpha*(speed^3))+(beta*(speed^2))+(ceta*speed))+delta)</f>
        <v>9.3898770834636025</v>
      </c>
      <c r="V4951" s="8">
        <f t="shared" si="171"/>
        <v>86</v>
      </c>
    </row>
    <row r="4952" spans="1:28">
      <c r="A4952" s="34" t="s">
        <v>19</v>
      </c>
      <c r="B4952" s="34" t="s">
        <v>69</v>
      </c>
      <c r="C4952" s="5" t="s">
        <v>138</v>
      </c>
      <c r="D4952" s="35" t="s">
        <v>89</v>
      </c>
      <c r="E4952" s="36" t="s">
        <v>15</v>
      </c>
      <c r="F4952" s="37">
        <v>0</v>
      </c>
      <c r="G4952" s="38">
        <v>0.02</v>
      </c>
      <c r="H4952" s="34">
        <v>0.99813924877163507</v>
      </c>
      <c r="I4952" s="35">
        <v>24.606199837183674</v>
      </c>
      <c r="J4952" s="35">
        <v>1.0095966975931403</v>
      </c>
      <c r="K4952" s="35">
        <v>-0.93630371487428765</v>
      </c>
      <c r="L4952" s="35">
        <v>0</v>
      </c>
      <c r="M4952" s="35">
        <v>0</v>
      </c>
      <c r="N4952" s="35">
        <v>0</v>
      </c>
      <c r="O4952" s="35">
        <v>0</v>
      </c>
      <c r="P4952" s="36">
        <v>12</v>
      </c>
      <c r="Q4952" s="37">
        <v>86</v>
      </c>
      <c r="R4952" s="36">
        <v>0</v>
      </c>
      <c r="S4952" s="39">
        <f t="shared" si="170"/>
        <v>86</v>
      </c>
      <c r="T4952" s="34" t="s">
        <v>29</v>
      </c>
      <c r="U4952" s="12">
        <f>((alpha*(beta^speed))*(speed^ceta))</f>
        <v>0.86394817948060487</v>
      </c>
      <c r="V4952" s="8">
        <f t="shared" si="171"/>
        <v>86</v>
      </c>
    </row>
    <row r="4953" spans="1:28">
      <c r="A4953" s="34" t="s">
        <v>19</v>
      </c>
      <c r="B4953" s="34" t="s">
        <v>69</v>
      </c>
      <c r="C4953" s="5" t="s">
        <v>139</v>
      </c>
      <c r="D4953" s="35" t="s">
        <v>89</v>
      </c>
      <c r="E4953" s="36" t="s">
        <v>15</v>
      </c>
      <c r="F4953" s="37">
        <v>0</v>
      </c>
      <c r="G4953" s="38">
        <v>0.02</v>
      </c>
      <c r="H4953" s="34">
        <v>0.96861582242120459</v>
      </c>
      <c r="I4953" s="35">
        <v>2.1844591061510239</v>
      </c>
      <c r="J4953" s="35">
        <v>14.078127404909674</v>
      </c>
      <c r="K4953" s="35">
        <v>-0.10060092474913494</v>
      </c>
      <c r="L4953" s="35">
        <v>0.12765577067399175</v>
      </c>
      <c r="M4953" s="35">
        <v>0.11151961087627649</v>
      </c>
      <c r="N4953" s="35">
        <v>0</v>
      </c>
      <c r="O4953" s="35">
        <v>0</v>
      </c>
      <c r="P4953" s="36">
        <v>12</v>
      </c>
      <c r="Q4953" s="37">
        <v>86</v>
      </c>
      <c r="R4953" s="36">
        <v>10</v>
      </c>
      <c r="S4953" s="39">
        <f t="shared" si="170"/>
        <v>86</v>
      </c>
      <c r="T4953" s="34" t="s">
        <v>44</v>
      </c>
      <c r="U4953" s="12">
        <f>(alpha+(beta/(1+EXP((((-1)*ceta)+(delta*LN(speed)))+(epsilon*speed)))))</f>
        <v>2.1849519474915584</v>
      </c>
      <c r="V4953" s="8">
        <f t="shared" si="171"/>
        <v>86</v>
      </c>
    </row>
    <row r="4954" spans="1:28">
      <c r="A4954" s="34" t="s">
        <v>19</v>
      </c>
      <c r="B4954" s="34" t="s">
        <v>69</v>
      </c>
      <c r="C4954" s="5" t="s">
        <v>138</v>
      </c>
      <c r="D4954" s="35" t="s">
        <v>89</v>
      </c>
      <c r="E4954" s="36" t="s">
        <v>16</v>
      </c>
      <c r="F4954" s="37">
        <v>0</v>
      </c>
      <c r="G4954" s="38">
        <v>0.02</v>
      </c>
      <c r="H4954" s="34">
        <v>0.97893295069618114</v>
      </c>
      <c r="I4954" s="35">
        <v>3.5550703991526906</v>
      </c>
      <c r="J4954" s="35">
        <v>17.928745671392104</v>
      </c>
      <c r="K4954" s="35">
        <v>-0.63074843934128677</v>
      </c>
      <c r="L4954" s="35">
        <v>3.7416169246326826E-2</v>
      </c>
      <c r="M4954" s="35">
        <v>9.7078730519284645E-2</v>
      </c>
      <c r="N4954" s="35">
        <v>0</v>
      </c>
      <c r="O4954" s="35">
        <v>0</v>
      </c>
      <c r="P4954" s="36">
        <v>12</v>
      </c>
      <c r="Q4954" s="37">
        <v>86</v>
      </c>
      <c r="R4954" s="36">
        <v>10</v>
      </c>
      <c r="S4954" s="39">
        <f t="shared" si="170"/>
        <v>86</v>
      </c>
      <c r="T4954" s="34" t="s">
        <v>44</v>
      </c>
      <c r="U4954" s="12">
        <f>(alpha+(beta/(1+EXP((((-1)*ceta)+(delta*LN(speed)))+(epsilon*speed)))))</f>
        <v>3.5569818644334008</v>
      </c>
      <c r="V4954" s="8">
        <f t="shared" si="171"/>
        <v>86</v>
      </c>
    </row>
    <row r="4955" spans="1:28">
      <c r="A4955" s="34" t="s">
        <v>19</v>
      </c>
      <c r="B4955" s="34" t="s">
        <v>69</v>
      </c>
      <c r="C4955" s="5" t="s">
        <v>139</v>
      </c>
      <c r="D4955" s="35" t="s">
        <v>89</v>
      </c>
      <c r="E4955" s="36" t="s">
        <v>16</v>
      </c>
      <c r="F4955" s="37">
        <v>0</v>
      </c>
      <c r="G4955" s="38">
        <v>0.02</v>
      </c>
      <c r="H4955" s="34">
        <v>0.99814624225701332</v>
      </c>
      <c r="I4955" s="35">
        <v>-6.5811579499711086E-5</v>
      </c>
      <c r="J4955" s="35">
        <v>1.4453052565219454E-2</v>
      </c>
      <c r="K4955" s="35">
        <v>-1.061911492457708</v>
      </c>
      <c r="L4955" s="35">
        <v>27.765202866068254</v>
      </c>
      <c r="M4955" s="35">
        <v>0</v>
      </c>
      <c r="N4955" s="35">
        <v>0</v>
      </c>
      <c r="O4955" s="35">
        <v>0</v>
      </c>
      <c r="P4955" s="36">
        <v>12</v>
      </c>
      <c r="Q4955" s="37">
        <v>86</v>
      </c>
      <c r="R4955" s="36">
        <v>14</v>
      </c>
      <c r="S4955" s="39">
        <f t="shared" si="170"/>
        <v>86</v>
      </c>
      <c r="T4955" s="34" t="s">
        <v>51</v>
      </c>
      <c r="U4955" s="12">
        <f>(((alpha*(speed^3))+(beta*(speed^2))+(ceta*speed))+delta)</f>
        <v>1.4757412768002105</v>
      </c>
      <c r="V4955" s="8">
        <f t="shared" si="171"/>
        <v>86</v>
      </c>
    </row>
    <row r="4956" spans="1:28">
      <c r="A4956" s="34" t="s">
        <v>19</v>
      </c>
      <c r="B4956" s="34" t="s">
        <v>69</v>
      </c>
      <c r="C4956" s="5" t="s">
        <v>138</v>
      </c>
      <c r="D4956" s="35" t="s">
        <v>89</v>
      </c>
      <c r="E4956" s="36" t="s">
        <v>14</v>
      </c>
      <c r="F4956" s="37">
        <v>0</v>
      </c>
      <c r="G4956" s="38">
        <v>0.02</v>
      </c>
      <c r="H4956" s="34">
        <v>0.99509725448932773</v>
      </c>
      <c r="I4956" s="35">
        <v>1.722507730706442</v>
      </c>
      <c r="J4956" s="35">
        <v>1.0132982711752005</v>
      </c>
      <c r="K4956" s="35">
        <v>-1.024572683338755</v>
      </c>
      <c r="L4956" s="35">
        <v>0</v>
      </c>
      <c r="M4956" s="35">
        <v>0</v>
      </c>
      <c r="N4956" s="35">
        <v>0</v>
      </c>
      <c r="O4956" s="35">
        <v>0</v>
      </c>
      <c r="P4956" s="36">
        <v>12</v>
      </c>
      <c r="Q4956" s="37">
        <v>86</v>
      </c>
      <c r="R4956" s="36">
        <v>0</v>
      </c>
      <c r="S4956" s="39">
        <f t="shared" si="170"/>
        <v>86</v>
      </c>
      <c r="T4956" s="34" t="s">
        <v>29</v>
      </c>
      <c r="U4956" s="12">
        <f>((alpha*(beta^speed))*(speed^ceta))</f>
        <v>5.5915840277177192E-2</v>
      </c>
      <c r="V4956" s="8">
        <f t="shared" si="171"/>
        <v>86</v>
      </c>
    </row>
    <row r="4957" spans="1:28">
      <c r="A4957" s="34" t="s">
        <v>19</v>
      </c>
      <c r="B4957" s="34" t="s">
        <v>69</v>
      </c>
      <c r="C4957" s="5" t="s">
        <v>139</v>
      </c>
      <c r="D4957" s="35" t="s">
        <v>89</v>
      </c>
      <c r="E4957" s="36" t="s">
        <v>14</v>
      </c>
      <c r="F4957" s="37">
        <v>0</v>
      </c>
      <c r="G4957" s="38">
        <v>0.02</v>
      </c>
      <c r="H4957" s="34">
        <v>0.99819519833167503</v>
      </c>
      <c r="I4957" s="35">
        <v>-2.1268439708733826</v>
      </c>
      <c r="J4957" s="35">
        <v>6.3920717799343398</v>
      </c>
      <c r="K4957" s="35">
        <v>-0.39983962656759386</v>
      </c>
      <c r="L4957" s="35">
        <v>0</v>
      </c>
      <c r="M4957" s="35">
        <v>0</v>
      </c>
      <c r="N4957" s="35">
        <v>0</v>
      </c>
      <c r="O4957" s="35">
        <v>0</v>
      </c>
      <c r="P4957" s="36">
        <v>12</v>
      </c>
      <c r="Q4957" s="37">
        <v>86</v>
      </c>
      <c r="R4957" s="36">
        <v>13</v>
      </c>
      <c r="S4957" s="39">
        <f t="shared" si="170"/>
        <v>86</v>
      </c>
      <c r="T4957" s="34" t="s">
        <v>50</v>
      </c>
      <c r="U4957" s="12">
        <f>EXP((alpha+(beta/speed))+(ceta*LN(speed)))</f>
        <v>2.1632853718481646E-2</v>
      </c>
      <c r="V4957" s="8">
        <f t="shared" si="171"/>
        <v>86</v>
      </c>
      <c r="AB4957" s="41"/>
    </row>
    <row r="4958" spans="1:28">
      <c r="A4958" s="34" t="s">
        <v>19</v>
      </c>
      <c r="B4958" s="34" t="s">
        <v>69</v>
      </c>
      <c r="C4958" s="5" t="s">
        <v>138</v>
      </c>
      <c r="D4958" s="35" t="s">
        <v>89</v>
      </c>
      <c r="E4958" s="36" t="s">
        <v>18</v>
      </c>
      <c r="F4958" s="37">
        <v>0</v>
      </c>
      <c r="G4958" s="38">
        <v>0.02</v>
      </c>
      <c r="H4958" s="34">
        <v>0.98683812107510838</v>
      </c>
      <c r="I4958" s="35">
        <v>2.6262523407022983E-4</v>
      </c>
      <c r="J4958" s="35">
        <v>1.0143615279078171</v>
      </c>
      <c r="K4958" s="35">
        <v>0.39537655338491018</v>
      </c>
      <c r="L4958" s="35">
        <v>-0.63383912776987494</v>
      </c>
      <c r="M4958" s="35">
        <v>0</v>
      </c>
      <c r="N4958" s="35">
        <v>0</v>
      </c>
      <c r="O4958" s="35">
        <v>0</v>
      </c>
      <c r="P4958" s="36">
        <v>12</v>
      </c>
      <c r="Q4958" s="37">
        <v>86</v>
      </c>
      <c r="R4958" s="36">
        <v>1</v>
      </c>
      <c r="S4958" s="39">
        <f t="shared" si="170"/>
        <v>86</v>
      </c>
      <c r="T4958" s="34" t="s">
        <v>30</v>
      </c>
      <c r="U4958" s="12">
        <f>((alpha*(speed^beta))+(ceta*(speed^delta)))</f>
        <v>4.7566044884305173E-2</v>
      </c>
      <c r="V4958" s="8">
        <f t="shared" si="171"/>
        <v>86</v>
      </c>
      <c r="AB4958" s="41"/>
    </row>
    <row r="4959" spans="1:28">
      <c r="A4959" s="34" t="s">
        <v>19</v>
      </c>
      <c r="B4959" s="34" t="s">
        <v>69</v>
      </c>
      <c r="C4959" s="5" t="s">
        <v>139</v>
      </c>
      <c r="D4959" s="35" t="s">
        <v>89</v>
      </c>
      <c r="E4959" s="36" t="s">
        <v>18</v>
      </c>
      <c r="F4959" s="37">
        <v>0</v>
      </c>
      <c r="G4959" s="38">
        <v>0.02</v>
      </c>
      <c r="H4959" s="34">
        <v>0.97578111145575586</v>
      </c>
      <c r="I4959" s="35">
        <v>-0.23835947089226711</v>
      </c>
      <c r="J4959" s="35">
        <v>0.69450862228010179</v>
      </c>
      <c r="K4959" s="35">
        <v>-3.4141244990740405E-3</v>
      </c>
      <c r="L4959" s="35">
        <v>0</v>
      </c>
      <c r="M4959" s="35">
        <v>0</v>
      </c>
      <c r="N4959" s="35">
        <v>0</v>
      </c>
      <c r="O4959" s="35">
        <v>0</v>
      </c>
      <c r="P4959" s="36">
        <v>12</v>
      </c>
      <c r="Q4959" s="37">
        <v>86</v>
      </c>
      <c r="R4959" s="36">
        <v>5</v>
      </c>
      <c r="S4959" s="39">
        <f t="shared" si="170"/>
        <v>86</v>
      </c>
      <c r="T4959" s="34" t="s">
        <v>36</v>
      </c>
      <c r="U4959" s="12">
        <f>(1/(((ceta*(speed^2))+(beta*speed))+alpha))</f>
        <v>2.9206872268941173E-2</v>
      </c>
      <c r="V4959" s="8">
        <f t="shared" si="171"/>
        <v>86</v>
      </c>
      <c r="AB4959" s="41"/>
    </row>
    <row r="4960" spans="1:28">
      <c r="A4960" s="34" t="s">
        <v>19</v>
      </c>
      <c r="B4960" s="34" t="s">
        <v>69</v>
      </c>
      <c r="C4960" s="5" t="s">
        <v>138</v>
      </c>
      <c r="D4960" s="35" t="s">
        <v>89</v>
      </c>
      <c r="E4960" s="36" t="s">
        <v>17</v>
      </c>
      <c r="F4960" s="37">
        <v>0</v>
      </c>
      <c r="G4960" s="38">
        <v>0.02</v>
      </c>
      <c r="H4960" s="34">
        <v>0.98854679730457162</v>
      </c>
      <c r="I4960" s="35">
        <v>2086.489609590401</v>
      </c>
      <c r="J4960" s="35">
        <v>1.009351549287411</v>
      </c>
      <c r="K4960" s="35">
        <v>-0.6020328446992631</v>
      </c>
      <c r="L4960" s="35">
        <v>0</v>
      </c>
      <c r="M4960" s="35">
        <v>0</v>
      </c>
      <c r="N4960" s="35">
        <v>0</v>
      </c>
      <c r="O4960" s="35">
        <v>0</v>
      </c>
      <c r="P4960" s="36">
        <v>12</v>
      </c>
      <c r="Q4960" s="37">
        <v>86</v>
      </c>
      <c r="R4960" s="36">
        <v>0</v>
      </c>
      <c r="S4960" s="39">
        <f t="shared" si="170"/>
        <v>86</v>
      </c>
      <c r="T4960" s="34" t="s">
        <v>29</v>
      </c>
      <c r="U4960" s="12">
        <f>((alpha*(beta^speed))*(speed^ceta))</f>
        <v>318.00625489565675</v>
      </c>
      <c r="V4960" s="8">
        <f t="shared" si="171"/>
        <v>86</v>
      </c>
    </row>
    <row r="4961" spans="1:28">
      <c r="A4961" s="34" t="s">
        <v>19</v>
      </c>
      <c r="B4961" s="34" t="s">
        <v>69</v>
      </c>
      <c r="C4961" s="5" t="s">
        <v>139</v>
      </c>
      <c r="D4961" s="35" t="s">
        <v>89</v>
      </c>
      <c r="E4961" s="36" t="s">
        <v>17</v>
      </c>
      <c r="F4961" s="37">
        <v>0</v>
      </c>
      <c r="G4961" s="38">
        <v>0.02</v>
      </c>
      <c r="H4961" s="34">
        <v>0.98928733688655202</v>
      </c>
      <c r="I4961" s="35">
        <v>2124.0900080161555</v>
      </c>
      <c r="J4961" s="35">
        <v>1.0096907833463196</v>
      </c>
      <c r="K4961" s="35">
        <v>-0.62381182835164106</v>
      </c>
      <c r="L4961" s="35">
        <v>0</v>
      </c>
      <c r="M4961" s="35">
        <v>0</v>
      </c>
      <c r="N4961" s="35">
        <v>0</v>
      </c>
      <c r="O4961" s="35">
        <v>0</v>
      </c>
      <c r="P4961" s="36">
        <v>12</v>
      </c>
      <c r="Q4961" s="37">
        <v>86</v>
      </c>
      <c r="R4961" s="36">
        <v>0</v>
      </c>
      <c r="S4961" s="39">
        <f t="shared" si="170"/>
        <v>86</v>
      </c>
      <c r="T4961" s="34" t="s">
        <v>29</v>
      </c>
      <c r="U4961" s="12">
        <f>((alpha*(beta^speed))*(speed^ceta))</f>
        <v>302.42076534629336</v>
      </c>
      <c r="V4961" s="8">
        <f t="shared" si="171"/>
        <v>86</v>
      </c>
    </row>
    <row r="4962" spans="1:28">
      <c r="A4962" s="34" t="s">
        <v>19</v>
      </c>
      <c r="B4962" s="34" t="s">
        <v>69</v>
      </c>
      <c r="C4962" s="5" t="s">
        <v>138</v>
      </c>
      <c r="D4962" s="35" t="s">
        <v>89</v>
      </c>
      <c r="E4962" s="36" t="s">
        <v>15</v>
      </c>
      <c r="F4962" s="37">
        <v>50</v>
      </c>
      <c r="G4962" s="38">
        <v>0.02</v>
      </c>
      <c r="H4962" s="34">
        <v>0.99747365770295338</v>
      </c>
      <c r="I4962" s="35">
        <v>1.8746744162610527</v>
      </c>
      <c r="J4962" s="35">
        <v>-0.18727708312427674</v>
      </c>
      <c r="K4962" s="35">
        <v>31.129555918364279</v>
      </c>
      <c r="L4962" s="35">
        <v>-1.1819360570817594</v>
      </c>
      <c r="M4962" s="35">
        <v>0</v>
      </c>
      <c r="N4962" s="35">
        <v>0</v>
      </c>
      <c r="O4962" s="35">
        <v>0</v>
      </c>
      <c r="P4962" s="36">
        <v>12</v>
      </c>
      <c r="Q4962" s="37">
        <v>86</v>
      </c>
      <c r="R4962" s="36">
        <v>1</v>
      </c>
      <c r="S4962" s="39">
        <f t="shared" si="170"/>
        <v>86</v>
      </c>
      <c r="T4962" s="34" t="s">
        <v>30</v>
      </c>
      <c r="U4962" s="12">
        <f>((alpha*(speed^beta))+(ceta*(speed^delta)))</f>
        <v>0.97498720611467782</v>
      </c>
      <c r="V4962" s="8">
        <f t="shared" si="171"/>
        <v>86</v>
      </c>
    </row>
    <row r="4963" spans="1:28">
      <c r="A4963" s="34" t="s">
        <v>19</v>
      </c>
      <c r="B4963" s="34" t="s">
        <v>69</v>
      </c>
      <c r="C4963" s="5" t="s">
        <v>139</v>
      </c>
      <c r="D4963" s="35" t="s">
        <v>89</v>
      </c>
      <c r="E4963" s="36" t="s">
        <v>15</v>
      </c>
      <c r="F4963" s="37">
        <v>50</v>
      </c>
      <c r="G4963" s="38">
        <v>0.02</v>
      </c>
      <c r="H4963" s="34">
        <v>0.9579050244394226</v>
      </c>
      <c r="I4963" s="35">
        <v>-2.2394888044128186E-5</v>
      </c>
      <c r="J4963" s="35">
        <v>3.8611088044031737E-3</v>
      </c>
      <c r="K4963" s="35">
        <v>-0.2219329398351266</v>
      </c>
      <c r="L4963" s="35">
        <v>7.1131450517890951</v>
      </c>
      <c r="M4963" s="35">
        <v>0</v>
      </c>
      <c r="N4963" s="35">
        <v>0</v>
      </c>
      <c r="O4963" s="35">
        <v>0</v>
      </c>
      <c r="P4963" s="36">
        <v>12</v>
      </c>
      <c r="Q4963" s="37">
        <v>86</v>
      </c>
      <c r="R4963" s="36">
        <v>14</v>
      </c>
      <c r="S4963" s="39">
        <f t="shared" si="170"/>
        <v>86</v>
      </c>
      <c r="T4963" s="34" t="s">
        <v>51</v>
      </c>
      <c r="U4963" s="12">
        <f>(((alpha*(speed^3))+(beta*(speed^2))+(ceta*speed))+delta)</f>
        <v>2.3392700335380834</v>
      </c>
      <c r="V4963" s="8">
        <f t="shared" si="171"/>
        <v>86</v>
      </c>
    </row>
    <row r="4964" spans="1:28">
      <c r="A4964" s="34" t="s">
        <v>19</v>
      </c>
      <c r="B4964" s="34" t="s">
        <v>69</v>
      </c>
      <c r="C4964" s="5" t="s">
        <v>138</v>
      </c>
      <c r="D4964" s="35" t="s">
        <v>89</v>
      </c>
      <c r="E4964" s="36" t="s">
        <v>16</v>
      </c>
      <c r="F4964" s="37">
        <v>50</v>
      </c>
      <c r="G4964" s="38">
        <v>0.02</v>
      </c>
      <c r="H4964" s="34">
        <v>0.96812865442800788</v>
      </c>
      <c r="I4964" s="35">
        <v>-2.1528807466335523E-5</v>
      </c>
      <c r="J4964" s="35">
        <v>3.8661241108913303E-3</v>
      </c>
      <c r="K4964" s="35">
        <v>-0.23291379258705128</v>
      </c>
      <c r="L4964" s="35">
        <v>9.5125152016167593</v>
      </c>
      <c r="M4964" s="35">
        <v>0</v>
      </c>
      <c r="N4964" s="35">
        <v>0</v>
      </c>
      <c r="O4964" s="35">
        <v>0</v>
      </c>
      <c r="P4964" s="36">
        <v>12</v>
      </c>
      <c r="Q4964" s="37">
        <v>86</v>
      </c>
      <c r="R4964" s="36">
        <v>14</v>
      </c>
      <c r="S4964" s="39">
        <f t="shared" si="170"/>
        <v>86</v>
      </c>
      <c r="T4964" s="34" t="s">
        <v>51</v>
      </c>
      <c r="U4964" s="12">
        <f>(((alpha*(speed^3))+(beta*(speed^2))+(ceta*speed))+delta)</f>
        <v>4.3822558014751181</v>
      </c>
      <c r="V4964" s="8">
        <f t="shared" si="171"/>
        <v>86</v>
      </c>
    </row>
    <row r="4965" spans="1:28">
      <c r="A4965" s="34" t="s">
        <v>19</v>
      </c>
      <c r="B4965" s="34" t="s">
        <v>69</v>
      </c>
      <c r="C4965" s="5" t="s">
        <v>139</v>
      </c>
      <c r="D4965" s="35" t="s">
        <v>89</v>
      </c>
      <c r="E4965" s="36" t="s">
        <v>16</v>
      </c>
      <c r="F4965" s="37">
        <v>50</v>
      </c>
      <c r="G4965" s="38">
        <v>0.02</v>
      </c>
      <c r="H4965" s="34">
        <v>0.9984094478640182</v>
      </c>
      <c r="I4965" s="35">
        <v>2.052956903045513</v>
      </c>
      <c r="J4965" s="35">
        <v>30.044952706700069</v>
      </c>
      <c r="K4965" s="35">
        <v>4.7762095119488857</v>
      </c>
      <c r="L4965" s="35">
        <v>1.5211482042897573</v>
      </c>
      <c r="M4965" s="35">
        <v>6.5922754351603025E-2</v>
      </c>
      <c r="N4965" s="35">
        <v>0</v>
      </c>
      <c r="O4965" s="35">
        <v>0</v>
      </c>
      <c r="P4965" s="36">
        <v>12</v>
      </c>
      <c r="Q4965" s="37">
        <v>86</v>
      </c>
      <c r="R4965" s="36">
        <v>10</v>
      </c>
      <c r="S4965" s="39">
        <f t="shared" si="170"/>
        <v>86</v>
      </c>
      <c r="T4965" s="34" t="s">
        <v>44</v>
      </c>
      <c r="U4965" s="12">
        <f>(alpha+(beta/(1+EXP((((-1)*ceta)+(delta*LN(speed)))+(epsilon*speed)))))</f>
        <v>2.0669857144583479</v>
      </c>
      <c r="V4965" s="8">
        <f t="shared" si="171"/>
        <v>86</v>
      </c>
    </row>
    <row r="4966" spans="1:28">
      <c r="A4966" s="34" t="s">
        <v>19</v>
      </c>
      <c r="B4966" s="34" t="s">
        <v>69</v>
      </c>
      <c r="C4966" s="5" t="s">
        <v>138</v>
      </c>
      <c r="D4966" s="35" t="s">
        <v>89</v>
      </c>
      <c r="E4966" s="36" t="s">
        <v>14</v>
      </c>
      <c r="F4966" s="37">
        <v>50</v>
      </c>
      <c r="G4966" s="38">
        <v>0.02</v>
      </c>
      <c r="H4966" s="34">
        <v>0.99196429467053449</v>
      </c>
      <c r="I4966" s="35">
        <v>1.0529199269864298</v>
      </c>
      <c r="J4966" s="35">
        <v>1.0102525348498101</v>
      </c>
      <c r="K4966" s="35">
        <v>-0.78763863411406709</v>
      </c>
      <c r="L4966" s="35">
        <v>0</v>
      </c>
      <c r="M4966" s="35">
        <v>0</v>
      </c>
      <c r="N4966" s="35">
        <v>0</v>
      </c>
      <c r="O4966" s="35">
        <v>0</v>
      </c>
      <c r="P4966" s="36">
        <v>12</v>
      </c>
      <c r="Q4966" s="37">
        <v>86</v>
      </c>
      <c r="R4966" s="36">
        <v>0</v>
      </c>
      <c r="S4966" s="39">
        <f t="shared" si="170"/>
        <v>86</v>
      </c>
      <c r="T4966" s="34" t="s">
        <v>29</v>
      </c>
      <c r="U4966" s="12">
        <f>((alpha*(beta^speed))*(speed^ceta))</f>
        <v>7.5802796051578414E-2</v>
      </c>
      <c r="V4966" s="8">
        <f t="shared" si="171"/>
        <v>86</v>
      </c>
    </row>
    <row r="4967" spans="1:28">
      <c r="A4967" s="34" t="s">
        <v>19</v>
      </c>
      <c r="B4967" s="34" t="s">
        <v>69</v>
      </c>
      <c r="C4967" s="5" t="s">
        <v>139</v>
      </c>
      <c r="D4967" s="35" t="s">
        <v>89</v>
      </c>
      <c r="E4967" s="36" t="s">
        <v>14</v>
      </c>
      <c r="F4967" s="37">
        <v>50</v>
      </c>
      <c r="G4967" s="38">
        <v>0.02</v>
      </c>
      <c r="H4967" s="34">
        <v>0.99378319972387252</v>
      </c>
      <c r="I4967" s="35">
        <v>3.6243980552841242</v>
      </c>
      <c r="J4967" s="35">
        <v>0.84141438427834647</v>
      </c>
      <c r="K4967" s="35">
        <v>-6.5372884331706856E-3</v>
      </c>
      <c r="L4967" s="35">
        <v>0</v>
      </c>
      <c r="M4967" s="35">
        <v>0</v>
      </c>
      <c r="N4967" s="35">
        <v>0</v>
      </c>
      <c r="O4967" s="35">
        <v>0</v>
      </c>
      <c r="P4967" s="36">
        <v>12</v>
      </c>
      <c r="Q4967" s="37">
        <v>86</v>
      </c>
      <c r="R4967" s="36">
        <v>5</v>
      </c>
      <c r="S4967" s="39">
        <f t="shared" si="170"/>
        <v>86</v>
      </c>
      <c r="T4967" s="34" t="s">
        <v>36</v>
      </c>
      <c r="U4967" s="12">
        <f>(1/(((ceta*(speed^2))+(beta*speed))+alpha))</f>
        <v>3.6184359505131269E-2</v>
      </c>
      <c r="V4967" s="8">
        <f t="shared" si="171"/>
        <v>86</v>
      </c>
      <c r="AB4967" s="41"/>
    </row>
    <row r="4968" spans="1:28">
      <c r="A4968" s="34" t="s">
        <v>19</v>
      </c>
      <c r="B4968" s="34" t="s">
        <v>69</v>
      </c>
      <c r="C4968" s="5" t="s">
        <v>138</v>
      </c>
      <c r="D4968" s="35" t="s">
        <v>89</v>
      </c>
      <c r="E4968" s="36" t="s">
        <v>18</v>
      </c>
      <c r="F4968" s="37">
        <v>50</v>
      </c>
      <c r="G4968" s="38">
        <v>0.02</v>
      </c>
      <c r="H4968" s="34">
        <v>0.9844670760073434</v>
      </c>
      <c r="I4968" s="35">
        <v>0.3544481662505643</v>
      </c>
      <c r="J4968" s="35">
        <v>-0.67793926214156497</v>
      </c>
      <c r="K4968" s="35">
        <v>3.7882637378158432E-2</v>
      </c>
      <c r="L4968" s="35">
        <v>-1.3520415108735057E-2</v>
      </c>
      <c r="M4968" s="35">
        <v>0</v>
      </c>
      <c r="N4968" s="35">
        <v>0</v>
      </c>
      <c r="O4968" s="35">
        <v>0</v>
      </c>
      <c r="P4968" s="36">
        <v>12</v>
      </c>
      <c r="Q4968" s="37">
        <v>86</v>
      </c>
      <c r="R4968" s="36">
        <v>1</v>
      </c>
      <c r="S4968" s="39">
        <f t="shared" si="170"/>
        <v>86</v>
      </c>
      <c r="T4968" s="34" t="s">
        <v>30</v>
      </c>
      <c r="U4968" s="12">
        <f>((alpha*(speed^beta))+(ceta*(speed^delta)))</f>
        <v>5.2969872928317965E-2</v>
      </c>
      <c r="V4968" s="8">
        <f t="shared" si="171"/>
        <v>86</v>
      </c>
      <c r="AB4968" s="41"/>
    </row>
    <row r="4969" spans="1:28">
      <c r="A4969" s="34" t="s">
        <v>19</v>
      </c>
      <c r="B4969" s="34" t="s">
        <v>69</v>
      </c>
      <c r="C4969" s="5" t="s">
        <v>139</v>
      </c>
      <c r="D4969" s="35" t="s">
        <v>89</v>
      </c>
      <c r="E4969" s="36" t="s">
        <v>18</v>
      </c>
      <c r="F4969" s="37">
        <v>50</v>
      </c>
      <c r="G4969" s="38">
        <v>0.02</v>
      </c>
      <c r="H4969" s="34">
        <v>0.96494761581168931</v>
      </c>
      <c r="I4969" s="35">
        <v>0.73485721657220116</v>
      </c>
      <c r="J4969" s="35">
        <v>0.52414767937064444</v>
      </c>
      <c r="K4969" s="35">
        <v>-2.8353755952887907E-3</v>
      </c>
      <c r="L4969" s="35">
        <v>0</v>
      </c>
      <c r="M4969" s="35">
        <v>0</v>
      </c>
      <c r="N4969" s="35">
        <v>0</v>
      </c>
      <c r="O4969" s="35">
        <v>0</v>
      </c>
      <c r="P4969" s="36">
        <v>12</v>
      </c>
      <c r="Q4969" s="37">
        <v>86</v>
      </c>
      <c r="R4969" s="36">
        <v>5</v>
      </c>
      <c r="S4969" s="39">
        <f t="shared" si="170"/>
        <v>86</v>
      </c>
      <c r="T4969" s="34" t="s">
        <v>36</v>
      </c>
      <c r="U4969" s="12">
        <f>(1/(((ceta*(speed^2))+(beta*speed))+alpha))</f>
        <v>4.0255834297283161E-2</v>
      </c>
      <c r="V4969" s="8">
        <f t="shared" si="171"/>
        <v>86</v>
      </c>
      <c r="AB4969" s="41"/>
    </row>
    <row r="4970" spans="1:28">
      <c r="A4970" s="34" t="s">
        <v>19</v>
      </c>
      <c r="B4970" s="34" t="s">
        <v>69</v>
      </c>
      <c r="C4970" s="5" t="s">
        <v>138</v>
      </c>
      <c r="D4970" s="35" t="s">
        <v>89</v>
      </c>
      <c r="E4970" s="36" t="s">
        <v>17</v>
      </c>
      <c r="F4970" s="37">
        <v>50</v>
      </c>
      <c r="G4970" s="38">
        <v>0.02</v>
      </c>
      <c r="H4970" s="34">
        <v>0.97457833167271102</v>
      </c>
      <c r="I4970" s="35">
        <v>1896.6093879456566</v>
      </c>
      <c r="J4970" s="35">
        <v>1.0068542718054554</v>
      </c>
      <c r="K4970" s="35">
        <v>-0.46062854647427381</v>
      </c>
      <c r="L4970" s="35">
        <v>0</v>
      </c>
      <c r="M4970" s="35">
        <v>0</v>
      </c>
      <c r="N4970" s="35">
        <v>0</v>
      </c>
      <c r="O4970" s="35">
        <v>0</v>
      </c>
      <c r="P4970" s="36">
        <v>12</v>
      </c>
      <c r="Q4970" s="37">
        <v>86</v>
      </c>
      <c r="R4970" s="36">
        <v>0</v>
      </c>
      <c r="S4970" s="39">
        <f t="shared" si="170"/>
        <v>86</v>
      </c>
      <c r="T4970" s="34" t="s">
        <v>29</v>
      </c>
      <c r="U4970" s="12">
        <f>((alpha*(beta^speed))*(speed^ceta))</f>
        <v>438.5526584490845</v>
      </c>
      <c r="V4970" s="8">
        <f t="shared" si="171"/>
        <v>86</v>
      </c>
    </row>
    <row r="4971" spans="1:28">
      <c r="A4971" s="34" t="s">
        <v>19</v>
      </c>
      <c r="B4971" s="34" t="s">
        <v>69</v>
      </c>
      <c r="C4971" s="5" t="s">
        <v>139</v>
      </c>
      <c r="D4971" s="35" t="s">
        <v>89</v>
      </c>
      <c r="E4971" s="36" t="s">
        <v>17</v>
      </c>
      <c r="F4971" s="37">
        <v>50</v>
      </c>
      <c r="G4971" s="38">
        <v>0.02</v>
      </c>
      <c r="H4971" s="34">
        <v>0.97264744991013641</v>
      </c>
      <c r="I4971" s="35">
        <v>1954.5217772448113</v>
      </c>
      <c r="J4971" s="35">
        <v>1.007643359788116</v>
      </c>
      <c r="K4971" s="35">
        <v>-0.49024639872071302</v>
      </c>
      <c r="L4971" s="35">
        <v>0</v>
      </c>
      <c r="M4971" s="35">
        <v>0</v>
      </c>
      <c r="N4971" s="35">
        <v>0</v>
      </c>
      <c r="O4971" s="35">
        <v>0</v>
      </c>
      <c r="P4971" s="36">
        <v>12</v>
      </c>
      <c r="Q4971" s="37">
        <v>86</v>
      </c>
      <c r="R4971" s="36">
        <v>0</v>
      </c>
      <c r="S4971" s="39">
        <f t="shared" si="170"/>
        <v>86</v>
      </c>
      <c r="T4971" s="34" t="s">
        <v>29</v>
      </c>
      <c r="U4971" s="12">
        <f>((alpha*(beta^speed))*(speed^ceta))</f>
        <v>423.69026248646998</v>
      </c>
      <c r="V4971" s="8">
        <f t="shared" si="171"/>
        <v>86</v>
      </c>
    </row>
    <row r="4972" spans="1:28">
      <c r="A4972" s="34" t="s">
        <v>19</v>
      </c>
      <c r="B4972" s="34" t="s">
        <v>69</v>
      </c>
      <c r="C4972" s="5" t="s">
        <v>138</v>
      </c>
      <c r="D4972" s="35" t="s">
        <v>89</v>
      </c>
      <c r="E4972" s="36" t="s">
        <v>15</v>
      </c>
      <c r="F4972" s="37">
        <v>100</v>
      </c>
      <c r="G4972" s="38">
        <v>0.02</v>
      </c>
      <c r="H4972" s="34">
        <v>0.98995236400289965</v>
      </c>
      <c r="I4972" s="35">
        <v>2.2361676105683812</v>
      </c>
      <c r="J4972" s="35">
        <v>1.2380956548383457</v>
      </c>
      <c r="K4972" s="35">
        <v>-0.50204529293881606</v>
      </c>
      <c r="L4972" s="35">
        <v>0</v>
      </c>
      <c r="M4972" s="35">
        <v>0</v>
      </c>
      <c r="N4972" s="35">
        <v>0</v>
      </c>
      <c r="O4972" s="35">
        <v>0</v>
      </c>
      <c r="P4972" s="36">
        <v>12</v>
      </c>
      <c r="Q4972" s="37">
        <v>86</v>
      </c>
      <c r="R4972" s="36">
        <v>13</v>
      </c>
      <c r="S4972" s="39">
        <f t="shared" si="170"/>
        <v>86</v>
      </c>
      <c r="T4972" s="34" t="s">
        <v>50</v>
      </c>
      <c r="U4972" s="12">
        <f>EXP((alpha+(beta/speed))+(ceta*LN(speed)))</f>
        <v>1.0143824244260826</v>
      </c>
      <c r="V4972" s="8">
        <f t="shared" si="171"/>
        <v>86</v>
      </c>
    </row>
    <row r="4973" spans="1:28">
      <c r="A4973" s="34" t="s">
        <v>19</v>
      </c>
      <c r="B4973" s="34" t="s">
        <v>69</v>
      </c>
      <c r="C4973" s="5" t="s">
        <v>139</v>
      </c>
      <c r="D4973" s="35" t="s">
        <v>89</v>
      </c>
      <c r="E4973" s="36" t="s">
        <v>15</v>
      </c>
      <c r="F4973" s="37">
        <v>100</v>
      </c>
      <c r="G4973" s="38">
        <v>0.02</v>
      </c>
      <c r="H4973" s="34">
        <v>0.97785588198849016</v>
      </c>
      <c r="I4973" s="35">
        <v>14.996840688701614</v>
      </c>
      <c r="J4973" s="35">
        <v>0.99558016071734934</v>
      </c>
      <c r="K4973" s="35">
        <v>-0.35811449580287752</v>
      </c>
      <c r="L4973" s="35">
        <v>0</v>
      </c>
      <c r="M4973" s="35">
        <v>0</v>
      </c>
      <c r="N4973" s="35">
        <v>0</v>
      </c>
      <c r="O4973" s="35">
        <v>0</v>
      </c>
      <c r="P4973" s="36">
        <v>12</v>
      </c>
      <c r="Q4973" s="37">
        <v>86</v>
      </c>
      <c r="R4973" s="36">
        <v>0</v>
      </c>
      <c r="S4973" s="39">
        <f t="shared" si="170"/>
        <v>86</v>
      </c>
      <c r="T4973" s="34" t="s">
        <v>29</v>
      </c>
      <c r="U4973" s="12">
        <f>((alpha*(beta^speed))*(speed^ceta))</f>
        <v>2.0786622884505421</v>
      </c>
      <c r="V4973" s="8">
        <f t="shared" si="171"/>
        <v>86</v>
      </c>
    </row>
    <row r="4974" spans="1:28">
      <c r="A4974" s="34" t="s">
        <v>19</v>
      </c>
      <c r="B4974" s="34" t="s">
        <v>69</v>
      </c>
      <c r="C4974" s="5" t="s">
        <v>138</v>
      </c>
      <c r="D4974" s="35" t="s">
        <v>89</v>
      </c>
      <c r="E4974" s="36" t="s">
        <v>16</v>
      </c>
      <c r="F4974" s="37">
        <v>100</v>
      </c>
      <c r="G4974" s="38">
        <v>0.02</v>
      </c>
      <c r="H4974" s="34">
        <v>0.96932316951562103</v>
      </c>
      <c r="I4974" s="35">
        <v>16.828842926269658</v>
      </c>
      <c r="J4974" s="35">
        <v>0.99970252445684693</v>
      </c>
      <c r="K4974" s="35">
        <v>-0.26327623853142407</v>
      </c>
      <c r="L4974" s="35">
        <v>0</v>
      </c>
      <c r="M4974" s="35">
        <v>0</v>
      </c>
      <c r="N4974" s="35">
        <v>0</v>
      </c>
      <c r="O4974" s="35">
        <v>0</v>
      </c>
      <c r="P4974" s="36">
        <v>12</v>
      </c>
      <c r="Q4974" s="37">
        <v>86</v>
      </c>
      <c r="R4974" s="36">
        <v>0</v>
      </c>
      <c r="S4974" s="39">
        <f t="shared" si="170"/>
        <v>86</v>
      </c>
      <c r="T4974" s="34" t="s">
        <v>29</v>
      </c>
      <c r="U4974" s="12">
        <f>((alpha*(beta^speed))*(speed^ceta))</f>
        <v>5.0773209543621869</v>
      </c>
      <c r="V4974" s="8">
        <f t="shared" si="171"/>
        <v>86</v>
      </c>
    </row>
    <row r="4975" spans="1:28">
      <c r="A4975" s="34" t="s">
        <v>19</v>
      </c>
      <c r="B4975" s="34" t="s">
        <v>69</v>
      </c>
      <c r="C4975" s="5" t="s">
        <v>139</v>
      </c>
      <c r="D4975" s="35" t="s">
        <v>89</v>
      </c>
      <c r="E4975" s="36" t="s">
        <v>16</v>
      </c>
      <c r="F4975" s="37">
        <v>100</v>
      </c>
      <c r="G4975" s="38">
        <v>0.02</v>
      </c>
      <c r="H4975" s="34">
        <v>0.99889384474295551</v>
      </c>
      <c r="I4975" s="35">
        <v>2.7701341721258439</v>
      </c>
      <c r="J4975" s="35">
        <v>-5.5833690273374884E-2</v>
      </c>
      <c r="K4975" s="35">
        <v>4646.3172181463888</v>
      </c>
      <c r="L4975" s="35">
        <v>-2.3011174834869825</v>
      </c>
      <c r="M4975" s="35">
        <v>0</v>
      </c>
      <c r="N4975" s="35">
        <v>0</v>
      </c>
      <c r="O4975" s="35">
        <v>0</v>
      </c>
      <c r="P4975" s="36">
        <v>12</v>
      </c>
      <c r="Q4975" s="37">
        <v>86</v>
      </c>
      <c r="R4975" s="36">
        <v>1</v>
      </c>
      <c r="S4975" s="39">
        <f t="shared" si="170"/>
        <v>86</v>
      </c>
      <c r="T4975" s="34" t="s">
        <v>30</v>
      </c>
      <c r="U4975" s="12">
        <f>((alpha*(speed^beta))+(ceta*(speed^delta)))</f>
        <v>2.3244694003958539</v>
      </c>
      <c r="V4975" s="8">
        <f t="shared" si="171"/>
        <v>86</v>
      </c>
    </row>
    <row r="4976" spans="1:28">
      <c r="A4976" s="34" t="s">
        <v>19</v>
      </c>
      <c r="B4976" s="34" t="s">
        <v>69</v>
      </c>
      <c r="C4976" s="5" t="s">
        <v>138</v>
      </c>
      <c r="D4976" s="35" t="s">
        <v>89</v>
      </c>
      <c r="E4976" s="36" t="s">
        <v>14</v>
      </c>
      <c r="F4976" s="37">
        <v>100</v>
      </c>
      <c r="G4976" s="38">
        <v>0.02</v>
      </c>
      <c r="H4976" s="34">
        <v>0.99100159121286324</v>
      </c>
      <c r="I4976" s="35">
        <v>1.0723393011581104</v>
      </c>
      <c r="J4976" s="35">
        <v>-1.8347459085738658</v>
      </c>
      <c r="K4976" s="35">
        <v>0.51730574376859684</v>
      </c>
      <c r="L4976" s="35">
        <v>-0.44192268547781344</v>
      </c>
      <c r="M4976" s="35">
        <v>0</v>
      </c>
      <c r="N4976" s="35">
        <v>0</v>
      </c>
      <c r="O4976" s="35">
        <v>0</v>
      </c>
      <c r="P4976" s="36">
        <v>12</v>
      </c>
      <c r="Q4976" s="37">
        <v>86</v>
      </c>
      <c r="R4976" s="36">
        <v>1</v>
      </c>
      <c r="S4976" s="39">
        <f t="shared" si="170"/>
        <v>86</v>
      </c>
      <c r="T4976" s="34" t="s">
        <v>30</v>
      </c>
      <c r="U4976" s="12">
        <f>((alpha*(speed^beta))+(ceta*(speed^delta)))</f>
        <v>7.2554484494480223E-2</v>
      </c>
      <c r="V4976" s="8">
        <f t="shared" si="171"/>
        <v>86</v>
      </c>
    </row>
    <row r="4977" spans="1:28">
      <c r="A4977" s="34" t="s">
        <v>19</v>
      </c>
      <c r="B4977" s="34" t="s">
        <v>69</v>
      </c>
      <c r="C4977" s="5" t="s">
        <v>139</v>
      </c>
      <c r="D4977" s="35" t="s">
        <v>89</v>
      </c>
      <c r="E4977" s="36" t="s">
        <v>14</v>
      </c>
      <c r="F4977" s="37">
        <v>100</v>
      </c>
      <c r="G4977" s="38">
        <v>0.02</v>
      </c>
      <c r="H4977" s="34">
        <v>0.98659532818102935</v>
      </c>
      <c r="I4977" s="35">
        <v>4.9316747044236662</v>
      </c>
      <c r="J4977" s="35">
        <v>0.64609071727643708</v>
      </c>
      <c r="K4977" s="35">
        <v>-5.4620041775647202E-3</v>
      </c>
      <c r="L4977" s="35">
        <v>0</v>
      </c>
      <c r="M4977" s="35">
        <v>0</v>
      </c>
      <c r="N4977" s="35">
        <v>0</v>
      </c>
      <c r="O4977" s="35">
        <v>0</v>
      </c>
      <c r="P4977" s="36">
        <v>12</v>
      </c>
      <c r="Q4977" s="37">
        <v>86</v>
      </c>
      <c r="R4977" s="36">
        <v>5</v>
      </c>
      <c r="S4977" s="39">
        <f t="shared" si="170"/>
        <v>86</v>
      </c>
      <c r="T4977" s="34" t="s">
        <v>36</v>
      </c>
      <c r="U4977" s="12">
        <f>(1/(((ceta*(speed^2))+(beta*speed))+alpha))</f>
        <v>4.975497294619808E-2</v>
      </c>
      <c r="V4977" s="8">
        <f t="shared" si="171"/>
        <v>86</v>
      </c>
      <c r="AB4977" s="41"/>
    </row>
    <row r="4978" spans="1:28">
      <c r="A4978" s="34" t="s">
        <v>19</v>
      </c>
      <c r="B4978" s="34" t="s">
        <v>69</v>
      </c>
      <c r="C4978" s="5" t="s">
        <v>138</v>
      </c>
      <c r="D4978" s="35" t="s">
        <v>89</v>
      </c>
      <c r="E4978" s="36" t="s">
        <v>18</v>
      </c>
      <c r="F4978" s="37">
        <v>100</v>
      </c>
      <c r="G4978" s="38">
        <v>0.02</v>
      </c>
      <c r="H4978" s="34">
        <v>0.98300958352999812</v>
      </c>
      <c r="I4978" s="35">
        <v>0.25415840485677849</v>
      </c>
      <c r="J4978" s="35">
        <v>0.99532169061355069</v>
      </c>
      <c r="K4978" s="35">
        <v>-0.28713730904011875</v>
      </c>
      <c r="L4978" s="35">
        <v>0</v>
      </c>
      <c r="M4978" s="35">
        <v>0</v>
      </c>
      <c r="N4978" s="35">
        <v>0</v>
      </c>
      <c r="O4978" s="35">
        <v>0</v>
      </c>
      <c r="P4978" s="36">
        <v>12</v>
      </c>
      <c r="Q4978" s="37">
        <v>86</v>
      </c>
      <c r="R4978" s="36">
        <v>0</v>
      </c>
      <c r="S4978" s="39">
        <f t="shared" si="170"/>
        <v>86</v>
      </c>
      <c r="T4978" s="34" t="s">
        <v>29</v>
      </c>
      <c r="U4978" s="12">
        <f>((alpha*(beta^speed))*(speed^ceta))</f>
        <v>4.7260258520881435E-2</v>
      </c>
      <c r="V4978" s="8">
        <f t="shared" si="171"/>
        <v>86</v>
      </c>
      <c r="AB4978" s="41"/>
    </row>
    <row r="4979" spans="1:28">
      <c r="A4979" s="34" t="s">
        <v>19</v>
      </c>
      <c r="B4979" s="34" t="s">
        <v>69</v>
      </c>
      <c r="C4979" s="5" t="s">
        <v>139</v>
      </c>
      <c r="D4979" s="35" t="s">
        <v>89</v>
      </c>
      <c r="E4979" s="36" t="s">
        <v>18</v>
      </c>
      <c r="F4979" s="37">
        <v>100</v>
      </c>
      <c r="G4979" s="38">
        <v>0.02</v>
      </c>
      <c r="H4979" s="34">
        <v>0.97514289238305329</v>
      </c>
      <c r="I4979" s="35">
        <v>-6.167528340822564E-7</v>
      </c>
      <c r="J4979" s="35">
        <v>1.2705559774167259E-4</v>
      </c>
      <c r="K4979" s="35">
        <v>-8.8215171948130833E-3</v>
      </c>
      <c r="L4979" s="35">
        <v>0.25156879651948127</v>
      </c>
      <c r="M4979" s="35">
        <v>0</v>
      </c>
      <c r="N4979" s="35">
        <v>0</v>
      </c>
      <c r="O4979" s="35">
        <v>0</v>
      </c>
      <c r="P4979" s="36">
        <v>12</v>
      </c>
      <c r="Q4979" s="37">
        <v>86</v>
      </c>
      <c r="R4979" s="36">
        <v>14</v>
      </c>
      <c r="S4979" s="39">
        <f t="shared" si="170"/>
        <v>86</v>
      </c>
      <c r="T4979" s="34" t="s">
        <v>51</v>
      </c>
      <c r="U4979" s="12">
        <f>(((alpha*(speed^3))+(beta*(speed^2))+(ceta*speed))+delta)</f>
        <v>4.0332178027942867E-2</v>
      </c>
      <c r="V4979" s="8">
        <f t="shared" si="171"/>
        <v>86</v>
      </c>
    </row>
    <row r="4980" spans="1:28">
      <c r="A4980" s="34" t="s">
        <v>19</v>
      </c>
      <c r="B4980" s="34" t="s">
        <v>69</v>
      </c>
      <c r="C4980" s="5" t="s">
        <v>138</v>
      </c>
      <c r="D4980" s="35" t="s">
        <v>89</v>
      </c>
      <c r="E4980" s="36" t="s">
        <v>17</v>
      </c>
      <c r="F4980" s="37">
        <v>100</v>
      </c>
      <c r="G4980" s="38">
        <v>0.02</v>
      </c>
      <c r="H4980" s="34">
        <v>0.96298661346650427</v>
      </c>
      <c r="I4980" s="35">
        <v>1853.9039698338397</v>
      </c>
      <c r="J4980" s="35">
        <v>1.0047225954977106</v>
      </c>
      <c r="K4980" s="35">
        <v>-0.36487625221874515</v>
      </c>
      <c r="L4980" s="35">
        <v>0</v>
      </c>
      <c r="M4980" s="35">
        <v>0</v>
      </c>
      <c r="N4980" s="35">
        <v>0</v>
      </c>
      <c r="O4980" s="35">
        <v>0</v>
      </c>
      <c r="P4980" s="36">
        <v>12</v>
      </c>
      <c r="Q4980" s="37">
        <v>86</v>
      </c>
      <c r="R4980" s="36">
        <v>0</v>
      </c>
      <c r="S4980" s="39">
        <f t="shared" si="170"/>
        <v>86</v>
      </c>
      <c r="T4980" s="34" t="s">
        <v>29</v>
      </c>
      <c r="U4980" s="12">
        <f>((alpha*(beta^speed))*(speed^ceta))</f>
        <v>547.27455080072593</v>
      </c>
      <c r="V4980" s="8">
        <f t="shared" si="171"/>
        <v>86</v>
      </c>
    </row>
    <row r="4981" spans="1:28">
      <c r="A4981" s="34" t="s">
        <v>19</v>
      </c>
      <c r="B4981" s="34" t="s">
        <v>69</v>
      </c>
      <c r="C4981" s="5" t="s">
        <v>139</v>
      </c>
      <c r="D4981" s="35" t="s">
        <v>89</v>
      </c>
      <c r="E4981" s="36" t="s">
        <v>17</v>
      </c>
      <c r="F4981" s="37">
        <v>100</v>
      </c>
      <c r="G4981" s="38">
        <v>0.02</v>
      </c>
      <c r="H4981" s="34">
        <v>0.95452829592427046</v>
      </c>
      <c r="I4981" s="35">
        <v>1914.8279493660093</v>
      </c>
      <c r="J4981" s="35">
        <v>1.0059222628442357</v>
      </c>
      <c r="K4981" s="35">
        <v>-0.39813012969094663</v>
      </c>
      <c r="L4981" s="35">
        <v>0</v>
      </c>
      <c r="M4981" s="35">
        <v>0</v>
      </c>
      <c r="N4981" s="35">
        <v>0</v>
      </c>
      <c r="O4981" s="35">
        <v>0</v>
      </c>
      <c r="P4981" s="36">
        <v>12</v>
      </c>
      <c r="Q4981" s="37">
        <v>86</v>
      </c>
      <c r="R4981" s="36">
        <v>0</v>
      </c>
      <c r="S4981" s="39">
        <f t="shared" si="170"/>
        <v>86</v>
      </c>
      <c r="T4981" s="34" t="s">
        <v>29</v>
      </c>
      <c r="U4981" s="12">
        <f>((alpha*(beta^speed))*(speed^ceta))</f>
        <v>540.11688637864893</v>
      </c>
      <c r="V4981" s="8">
        <f t="shared" si="171"/>
        <v>86</v>
      </c>
    </row>
    <row r="4982" spans="1:28">
      <c r="A4982" s="34" t="s">
        <v>19</v>
      </c>
      <c r="B4982" s="34" t="s">
        <v>69</v>
      </c>
      <c r="C4982" s="5" t="s">
        <v>138</v>
      </c>
      <c r="D4982" s="35" t="s">
        <v>89</v>
      </c>
      <c r="E4982" s="36" t="s">
        <v>15</v>
      </c>
      <c r="F4982" s="37">
        <v>0</v>
      </c>
      <c r="G4982" s="38">
        <v>0.04</v>
      </c>
      <c r="H4982" s="34">
        <v>0.99781465954229709</v>
      </c>
      <c r="I4982" s="35">
        <v>0.96004141007553545</v>
      </c>
      <c r="J4982" s="35">
        <v>35.466682587312505</v>
      </c>
      <c r="K4982" s="35">
        <v>0.26050807454588992</v>
      </c>
      <c r="L4982" s="35">
        <v>1.1951122005791563</v>
      </c>
      <c r="M4982" s="35">
        <v>7.4538455490409886E-3</v>
      </c>
      <c r="N4982" s="35">
        <v>0</v>
      </c>
      <c r="O4982" s="35">
        <v>0</v>
      </c>
      <c r="P4982" s="36">
        <v>12</v>
      </c>
      <c r="Q4982" s="37">
        <v>86</v>
      </c>
      <c r="R4982" s="36">
        <v>10</v>
      </c>
      <c r="S4982" s="39">
        <f t="shared" si="170"/>
        <v>86</v>
      </c>
      <c r="T4982" s="34" t="s">
        <v>44</v>
      </c>
      <c r="U4982" s="12">
        <f>(alpha+(beta/(1+EXP((((-1)*ceta)+(delta*LN(speed)))+(epsilon*speed)))))</f>
        <v>1.0778492001188693</v>
      </c>
      <c r="V4982" s="8">
        <f t="shared" si="171"/>
        <v>86</v>
      </c>
    </row>
    <row r="4983" spans="1:28">
      <c r="A4983" s="34" t="s">
        <v>19</v>
      </c>
      <c r="B4983" s="34" t="s">
        <v>69</v>
      </c>
      <c r="C4983" s="5" t="s">
        <v>139</v>
      </c>
      <c r="D4983" s="35" t="s">
        <v>89</v>
      </c>
      <c r="E4983" s="36" t="s">
        <v>15</v>
      </c>
      <c r="F4983" s="37">
        <v>0</v>
      </c>
      <c r="G4983" s="38">
        <v>0.04</v>
      </c>
      <c r="H4983" s="34">
        <v>0.87888497642310504</v>
      </c>
      <c r="I4983" s="35">
        <v>3.1523811736831324</v>
      </c>
      <c r="J4983" s="35">
        <v>11.997010264531056</v>
      </c>
      <c r="K4983" s="35">
        <v>0.5416894673778605</v>
      </c>
      <c r="L4983" s="35">
        <v>0.4009306452084298</v>
      </c>
      <c r="M4983" s="35">
        <v>0.10541644994305673</v>
      </c>
      <c r="N4983" s="35">
        <v>0</v>
      </c>
      <c r="O4983" s="35">
        <v>0</v>
      </c>
      <c r="P4983" s="36">
        <v>12</v>
      </c>
      <c r="Q4983" s="37">
        <v>86</v>
      </c>
      <c r="R4983" s="36">
        <v>10</v>
      </c>
      <c r="S4983" s="39">
        <f t="shared" si="170"/>
        <v>86</v>
      </c>
      <c r="T4983" s="34" t="s">
        <v>44</v>
      </c>
      <c r="U4983" s="12">
        <f>(alpha+(beta/(1+EXP((((-1)*ceta)+(delta*LN(speed)))+(epsilon*speed)))))</f>
        <v>3.1527806382914449</v>
      </c>
      <c r="V4983" s="8">
        <f t="shared" si="171"/>
        <v>86</v>
      </c>
    </row>
    <row r="4984" spans="1:28">
      <c r="A4984" s="34" t="s">
        <v>19</v>
      </c>
      <c r="B4984" s="34" t="s">
        <v>69</v>
      </c>
      <c r="C4984" s="5" t="s">
        <v>138</v>
      </c>
      <c r="D4984" s="35" t="s">
        <v>89</v>
      </c>
      <c r="E4984" s="36" t="s">
        <v>16</v>
      </c>
      <c r="F4984" s="37">
        <v>0</v>
      </c>
      <c r="G4984" s="38">
        <v>0.04</v>
      </c>
      <c r="H4984" s="34">
        <v>0.9428636144250051</v>
      </c>
      <c r="I4984" s="35">
        <v>5.108609903030553</v>
      </c>
      <c r="J4984" s="35">
        <v>13.3884920233802</v>
      </c>
      <c r="K4984" s="35">
        <v>-0.59438922485249646</v>
      </c>
      <c r="L4984" s="35">
        <v>-0.18106120458316019</v>
      </c>
      <c r="M4984" s="35">
        <v>0.12652219688004221</v>
      </c>
      <c r="N4984" s="35">
        <v>0</v>
      </c>
      <c r="O4984" s="35">
        <v>0</v>
      </c>
      <c r="P4984" s="36">
        <v>12</v>
      </c>
      <c r="Q4984" s="37">
        <v>86</v>
      </c>
      <c r="R4984" s="36">
        <v>10</v>
      </c>
      <c r="S4984" s="39">
        <f t="shared" si="170"/>
        <v>86</v>
      </c>
      <c r="T4984" s="34" t="s">
        <v>44</v>
      </c>
      <c r="U4984" s="12">
        <f>(alpha+(beta/(1+EXP((((-1)*ceta)+(delta*LN(speed)))+(epsilon*speed)))))</f>
        <v>5.1089213079829259</v>
      </c>
      <c r="V4984" s="8">
        <f t="shared" si="171"/>
        <v>86</v>
      </c>
    </row>
    <row r="4985" spans="1:28">
      <c r="A4985" s="34" t="s">
        <v>19</v>
      </c>
      <c r="B4985" s="34" t="s">
        <v>69</v>
      </c>
      <c r="C4985" s="5" t="s">
        <v>139</v>
      </c>
      <c r="D4985" s="35" t="s">
        <v>89</v>
      </c>
      <c r="E4985" s="36" t="s">
        <v>16</v>
      </c>
      <c r="F4985" s="37">
        <v>0</v>
      </c>
      <c r="G4985" s="38">
        <v>0.04</v>
      </c>
      <c r="H4985" s="34">
        <v>0.99870825164548505</v>
      </c>
      <c r="I4985" s="35">
        <v>2.1788063114215834</v>
      </c>
      <c r="J4985" s="35">
        <v>23.745684828217666</v>
      </c>
      <c r="K4985" s="35">
        <v>6.5918118782921731</v>
      </c>
      <c r="L4985" s="35">
        <v>1.9775320504813307</v>
      </c>
      <c r="M4985" s="35">
        <v>6.9961245814086984E-2</v>
      </c>
      <c r="N4985" s="35">
        <v>0</v>
      </c>
      <c r="O4985" s="35">
        <v>0</v>
      </c>
      <c r="P4985" s="36">
        <v>12</v>
      </c>
      <c r="Q4985" s="37">
        <v>86</v>
      </c>
      <c r="R4985" s="36">
        <v>10</v>
      </c>
      <c r="S4985" s="39">
        <f t="shared" si="170"/>
        <v>86</v>
      </c>
      <c r="T4985" s="34" t="s">
        <v>44</v>
      </c>
      <c r="U4985" s="12">
        <f>(alpha+(beta/(1+EXP((((-1)*ceta)+(delta*LN(speed)))+(epsilon*speed)))))</f>
        <v>2.1851118016558031</v>
      </c>
      <c r="V4985" s="8">
        <f t="shared" si="171"/>
        <v>86</v>
      </c>
    </row>
    <row r="4986" spans="1:28">
      <c r="A4986" s="34" t="s">
        <v>19</v>
      </c>
      <c r="B4986" s="34" t="s">
        <v>69</v>
      </c>
      <c r="C4986" s="5" t="s">
        <v>138</v>
      </c>
      <c r="D4986" s="35" t="s">
        <v>89</v>
      </c>
      <c r="E4986" s="36" t="s">
        <v>14</v>
      </c>
      <c r="F4986" s="37">
        <v>0</v>
      </c>
      <c r="G4986" s="38">
        <v>0.04</v>
      </c>
      <c r="H4986" s="34">
        <v>0.98983162155244986</v>
      </c>
      <c r="I4986" s="35">
        <v>2.0325253624915163E-2</v>
      </c>
      <c r="J4986" s="35">
        <v>0.28150909974079158</v>
      </c>
      <c r="K4986" s="35">
        <v>2.6256902542282883</v>
      </c>
      <c r="L4986" s="35">
        <v>-1.2033505296997955</v>
      </c>
      <c r="M4986" s="35">
        <v>0</v>
      </c>
      <c r="N4986" s="35">
        <v>0</v>
      </c>
      <c r="O4986" s="35">
        <v>0</v>
      </c>
      <c r="P4986" s="36">
        <v>12</v>
      </c>
      <c r="Q4986" s="37">
        <v>86</v>
      </c>
      <c r="R4986" s="36">
        <v>1</v>
      </c>
      <c r="S4986" s="39">
        <f t="shared" si="170"/>
        <v>86</v>
      </c>
      <c r="T4986" s="34" t="s">
        <v>30</v>
      </c>
      <c r="U4986" s="12">
        <f>((alpha*(speed^beta))+(ceta*(speed^delta)))</f>
        <v>8.3563499953146991E-2</v>
      </c>
      <c r="V4986" s="8">
        <f t="shared" si="171"/>
        <v>86</v>
      </c>
    </row>
    <row r="4987" spans="1:28">
      <c r="A4987" s="34" t="s">
        <v>19</v>
      </c>
      <c r="B4987" s="34" t="s">
        <v>69</v>
      </c>
      <c r="C4987" s="5" t="s">
        <v>139</v>
      </c>
      <c r="D4987" s="35" t="s">
        <v>89</v>
      </c>
      <c r="E4987" s="36" t="s">
        <v>14</v>
      </c>
      <c r="F4987" s="37">
        <v>0</v>
      </c>
      <c r="G4987" s="38">
        <v>0.04</v>
      </c>
      <c r="H4987" s="34">
        <v>0.9958967051166272</v>
      </c>
      <c r="I4987" s="35">
        <v>0.74874070905817092</v>
      </c>
      <c r="J4987" s="35">
        <v>1.0138088344781033</v>
      </c>
      <c r="K4987" s="35">
        <v>-0.95779364356241359</v>
      </c>
      <c r="L4987" s="35">
        <v>0</v>
      </c>
      <c r="M4987" s="35">
        <v>0</v>
      </c>
      <c r="N4987" s="35">
        <v>0</v>
      </c>
      <c r="O4987" s="35">
        <v>0</v>
      </c>
      <c r="P4987" s="36">
        <v>12</v>
      </c>
      <c r="Q4987" s="37">
        <v>86</v>
      </c>
      <c r="R4987" s="36">
        <v>0</v>
      </c>
      <c r="S4987" s="39">
        <f t="shared" si="170"/>
        <v>86</v>
      </c>
      <c r="T4987" s="34" t="s">
        <v>29</v>
      </c>
      <c r="U4987" s="12">
        <f>((alpha*(beta^speed))*(speed^ceta))</f>
        <v>3.4174586423723778E-2</v>
      </c>
      <c r="V4987" s="8">
        <f t="shared" si="171"/>
        <v>86</v>
      </c>
      <c r="AB4987" s="41"/>
    </row>
    <row r="4988" spans="1:28">
      <c r="A4988" s="34" t="s">
        <v>19</v>
      </c>
      <c r="B4988" s="34" t="s">
        <v>69</v>
      </c>
      <c r="C4988" s="5" t="s">
        <v>138</v>
      </c>
      <c r="D4988" s="35" t="s">
        <v>89</v>
      </c>
      <c r="E4988" s="36" t="s">
        <v>18</v>
      </c>
      <c r="F4988" s="37">
        <v>0</v>
      </c>
      <c r="G4988" s="38">
        <v>0.04</v>
      </c>
      <c r="H4988" s="34">
        <v>0.97962669514701617</v>
      </c>
      <c r="I4988" s="35">
        <v>-3.7636224658242786E-7</v>
      </c>
      <c r="J4988" s="35">
        <v>6.3400311193556841E-5</v>
      </c>
      <c r="K4988" s="35">
        <v>-3.5750741795465553E-3</v>
      </c>
      <c r="L4988" s="35">
        <v>0.13238105530214114</v>
      </c>
      <c r="M4988" s="35">
        <v>0</v>
      </c>
      <c r="N4988" s="35">
        <v>0</v>
      </c>
      <c r="O4988" s="35">
        <v>0</v>
      </c>
      <c r="P4988" s="36">
        <v>12</v>
      </c>
      <c r="Q4988" s="37">
        <v>86</v>
      </c>
      <c r="R4988" s="36">
        <v>14</v>
      </c>
      <c r="S4988" s="39">
        <f t="shared" si="170"/>
        <v>86</v>
      </c>
      <c r="T4988" s="34" t="s">
        <v>51</v>
      </c>
      <c r="U4988" s="12">
        <f>(((alpha*(speed^3))+(beta*(speed^2))+(ceta*speed))+delta)</f>
        <v>5.4445912336451047E-2</v>
      </c>
      <c r="V4988" s="8">
        <f t="shared" si="171"/>
        <v>86</v>
      </c>
      <c r="AB4988" s="41"/>
    </row>
    <row r="4989" spans="1:28">
      <c r="A4989" s="34" t="s">
        <v>19</v>
      </c>
      <c r="B4989" s="34" t="s">
        <v>69</v>
      </c>
      <c r="C4989" s="5" t="s">
        <v>139</v>
      </c>
      <c r="D4989" s="35" t="s">
        <v>89</v>
      </c>
      <c r="E4989" s="36" t="s">
        <v>18</v>
      </c>
      <c r="F4989" s="37">
        <v>0</v>
      </c>
      <c r="G4989" s="38">
        <v>0.04</v>
      </c>
      <c r="H4989" s="34">
        <v>0.97166945997601806</v>
      </c>
      <c r="I4989" s="35">
        <v>1.4339857209698446</v>
      </c>
      <c r="J4989" s="35">
        <v>1.0067244261818771</v>
      </c>
      <c r="K4989" s="35">
        <v>-0.95259048226206822</v>
      </c>
      <c r="L4989" s="35">
        <v>0</v>
      </c>
      <c r="M4989" s="35">
        <v>0</v>
      </c>
      <c r="N4989" s="35">
        <v>0</v>
      </c>
      <c r="O4989" s="35">
        <v>0</v>
      </c>
      <c r="P4989" s="36">
        <v>12</v>
      </c>
      <c r="Q4989" s="37">
        <v>86</v>
      </c>
      <c r="R4989" s="36">
        <v>0</v>
      </c>
      <c r="S4989" s="39">
        <f t="shared" si="170"/>
        <v>86</v>
      </c>
      <c r="T4989" s="34" t="s">
        <v>29</v>
      </c>
      <c r="U4989" s="12">
        <f>((alpha*(beta^speed))*(speed^ceta))</f>
        <v>3.6649844259963212E-2</v>
      </c>
      <c r="V4989" s="8">
        <f t="shared" si="171"/>
        <v>86</v>
      </c>
      <c r="AB4989" s="41"/>
    </row>
    <row r="4990" spans="1:28">
      <c r="A4990" s="34" t="s">
        <v>19</v>
      </c>
      <c r="B4990" s="34" t="s">
        <v>69</v>
      </c>
      <c r="C4990" s="5" t="s">
        <v>138</v>
      </c>
      <c r="D4990" s="35" t="s">
        <v>89</v>
      </c>
      <c r="E4990" s="36" t="s">
        <v>17</v>
      </c>
      <c r="F4990" s="37">
        <v>0</v>
      </c>
      <c r="G4990" s="38">
        <v>0.04</v>
      </c>
      <c r="H4990" s="34">
        <v>0.98678702692015996</v>
      </c>
      <c r="I4990" s="35">
        <v>1911.6002357470009</v>
      </c>
      <c r="J4990" s="35">
        <v>1.0088423934529502</v>
      </c>
      <c r="K4990" s="35">
        <v>-0.48198752029675546</v>
      </c>
      <c r="L4990" s="35">
        <v>0</v>
      </c>
      <c r="M4990" s="35">
        <v>0</v>
      </c>
      <c r="N4990" s="35">
        <v>0</v>
      </c>
      <c r="O4990" s="35">
        <v>0</v>
      </c>
      <c r="P4990" s="36">
        <v>12</v>
      </c>
      <c r="Q4990" s="37">
        <v>86</v>
      </c>
      <c r="R4990" s="36">
        <v>0</v>
      </c>
      <c r="S4990" s="39">
        <f t="shared" si="170"/>
        <v>86</v>
      </c>
      <c r="T4990" s="34" t="s">
        <v>29</v>
      </c>
      <c r="U4990" s="12">
        <f>((alpha*(beta^speed))*(speed^ceta))</f>
        <v>476.2103303829918</v>
      </c>
      <c r="V4990" s="8">
        <f t="shared" si="171"/>
        <v>86</v>
      </c>
    </row>
    <row r="4991" spans="1:28">
      <c r="A4991" s="34" t="s">
        <v>19</v>
      </c>
      <c r="B4991" s="34" t="s">
        <v>69</v>
      </c>
      <c r="C4991" s="5" t="s">
        <v>139</v>
      </c>
      <c r="D4991" s="35" t="s">
        <v>89</v>
      </c>
      <c r="E4991" s="36" t="s">
        <v>17</v>
      </c>
      <c r="F4991" s="37">
        <v>0</v>
      </c>
      <c r="G4991" s="38">
        <v>0.04</v>
      </c>
      <c r="H4991" s="34">
        <v>0.98685643380149357</v>
      </c>
      <c r="I4991" s="35">
        <v>1935.8785472436866</v>
      </c>
      <c r="J4991" s="35">
        <v>1.0092546438568941</v>
      </c>
      <c r="K4991" s="35">
        <v>-0.50295828614060334</v>
      </c>
      <c r="L4991" s="35">
        <v>0</v>
      </c>
      <c r="M4991" s="35">
        <v>0</v>
      </c>
      <c r="N4991" s="35">
        <v>0</v>
      </c>
      <c r="O4991" s="35">
        <v>0</v>
      </c>
      <c r="P4991" s="36">
        <v>12</v>
      </c>
      <c r="Q4991" s="37">
        <v>86</v>
      </c>
      <c r="R4991" s="36">
        <v>0</v>
      </c>
      <c r="S4991" s="39">
        <f t="shared" si="170"/>
        <v>86</v>
      </c>
      <c r="T4991" s="34" t="s">
        <v>29</v>
      </c>
      <c r="U4991" s="12">
        <f>((alpha*(beta^speed))*(speed^ceta))</f>
        <v>454.95781712564184</v>
      </c>
      <c r="V4991" s="8">
        <f t="shared" si="171"/>
        <v>86</v>
      </c>
    </row>
    <row r="4992" spans="1:28">
      <c r="A4992" s="34" t="s">
        <v>19</v>
      </c>
      <c r="B4992" s="34" t="s">
        <v>69</v>
      </c>
      <c r="C4992" s="5" t="s">
        <v>138</v>
      </c>
      <c r="D4992" s="35" t="s">
        <v>89</v>
      </c>
      <c r="E4992" s="36" t="s">
        <v>15</v>
      </c>
      <c r="F4992" s="37">
        <v>50</v>
      </c>
      <c r="G4992" s="38">
        <v>0.04</v>
      </c>
      <c r="H4992" s="34">
        <v>0.99070100613570244</v>
      </c>
      <c r="I4992" s="35">
        <v>-1.7279702392196308E-5</v>
      </c>
      <c r="J4992" s="35">
        <v>2.8388826901403681E-3</v>
      </c>
      <c r="K4992" s="35">
        <v>-0.16204931020402299</v>
      </c>
      <c r="L4992" s="35">
        <v>4.7049965161843819</v>
      </c>
      <c r="M4992" s="35">
        <v>0</v>
      </c>
      <c r="N4992" s="35">
        <v>0</v>
      </c>
      <c r="O4992" s="35">
        <v>0</v>
      </c>
      <c r="P4992" s="36">
        <v>12</v>
      </c>
      <c r="Q4992" s="37">
        <v>84</v>
      </c>
      <c r="R4992" s="36">
        <v>14</v>
      </c>
      <c r="S4992" s="39">
        <f t="shared" si="170"/>
        <v>84</v>
      </c>
      <c r="T4992" s="34" t="s">
        <v>51</v>
      </c>
      <c r="U4992" s="12">
        <f>(((alpha*(speed^3))+(beta*(speed^2))+(ceta*speed))+delta)</f>
        <v>0.88226199401256444</v>
      </c>
      <c r="V4992" s="8">
        <f t="shared" si="171"/>
        <v>84</v>
      </c>
    </row>
    <row r="4993" spans="1:28">
      <c r="A4993" s="34" t="s">
        <v>19</v>
      </c>
      <c r="B4993" s="34" t="s">
        <v>69</v>
      </c>
      <c r="C4993" s="5" t="s">
        <v>139</v>
      </c>
      <c r="D4993" s="35" t="s">
        <v>89</v>
      </c>
      <c r="E4993" s="36" t="s">
        <v>15</v>
      </c>
      <c r="F4993" s="37">
        <v>50</v>
      </c>
      <c r="G4993" s="38">
        <v>0.04</v>
      </c>
      <c r="H4993" s="34">
        <v>0.97501680291828863</v>
      </c>
      <c r="I4993" s="35">
        <v>-5.7425076636572063</v>
      </c>
      <c r="J4993" s="35">
        <v>21.437061087686512</v>
      </c>
      <c r="K4993" s="35">
        <v>0.88868720723506511</v>
      </c>
      <c r="L4993" s="35">
        <v>0.24005661246237425</v>
      </c>
      <c r="M4993" s="35">
        <v>5.0221543158077411E-3</v>
      </c>
      <c r="N4993" s="35">
        <v>0</v>
      </c>
      <c r="O4993" s="35">
        <v>0</v>
      </c>
      <c r="P4993" s="36">
        <v>12</v>
      </c>
      <c r="Q4993" s="37">
        <v>84</v>
      </c>
      <c r="R4993" s="36">
        <v>10</v>
      </c>
      <c r="S4993" s="39">
        <f t="shared" si="170"/>
        <v>84</v>
      </c>
      <c r="T4993" s="34" t="s">
        <v>44</v>
      </c>
      <c r="U4993" s="12">
        <f>(alpha+(beta/(1+EXP((((-1)*ceta)+(delta*LN(speed)))+(epsilon*speed)))))</f>
        <v>1.8691800729792742</v>
      </c>
      <c r="V4993" s="8">
        <f t="shared" si="171"/>
        <v>84</v>
      </c>
    </row>
    <row r="4994" spans="1:28">
      <c r="A4994" s="34" t="s">
        <v>19</v>
      </c>
      <c r="B4994" s="34" t="s">
        <v>69</v>
      </c>
      <c r="C4994" s="5" t="s">
        <v>138</v>
      </c>
      <c r="D4994" s="35" t="s">
        <v>89</v>
      </c>
      <c r="E4994" s="36" t="s">
        <v>16</v>
      </c>
      <c r="F4994" s="37">
        <v>50</v>
      </c>
      <c r="G4994" s="38">
        <v>0.04</v>
      </c>
      <c r="H4994" s="34">
        <v>0.97716904408162153</v>
      </c>
      <c r="I4994" s="35">
        <v>5.4701138934241849</v>
      </c>
      <c r="J4994" s="35">
        <v>46.509200088826255</v>
      </c>
      <c r="K4994" s="35">
        <v>-1.3463493083652882</v>
      </c>
      <c r="L4994" s="35">
        <v>0.35168385681034975</v>
      </c>
      <c r="M4994" s="35">
        <v>1.4796731080364325E-2</v>
      </c>
      <c r="N4994" s="35">
        <v>0</v>
      </c>
      <c r="O4994" s="35">
        <v>0</v>
      </c>
      <c r="P4994" s="36">
        <v>12</v>
      </c>
      <c r="Q4994" s="37">
        <v>84</v>
      </c>
      <c r="R4994" s="36">
        <v>10</v>
      </c>
      <c r="S4994" s="39">
        <f t="shared" ref="S4994:S5057" si="172">V4994</f>
        <v>84</v>
      </c>
      <c r="T4994" s="34" t="s">
        <v>44</v>
      </c>
      <c r="U4994" s="12">
        <f>(alpha+(beta/(1+EXP((((-1)*ceta)+(delta*LN(speed)))+(epsilon*speed)))))</f>
        <v>6.1936887473598965</v>
      </c>
      <c r="V4994" s="8">
        <f t="shared" ref="V4994:V5057" si="173">IF($V$1&lt;P4994,P4994,IF($V$1&gt;Q4994,Q4994,$V$1))</f>
        <v>84</v>
      </c>
    </row>
    <row r="4995" spans="1:28">
      <c r="A4995" s="34" t="s">
        <v>19</v>
      </c>
      <c r="B4995" s="34" t="s">
        <v>69</v>
      </c>
      <c r="C4995" s="5" t="s">
        <v>139</v>
      </c>
      <c r="D4995" s="35" t="s">
        <v>89</v>
      </c>
      <c r="E4995" s="36" t="s">
        <v>16</v>
      </c>
      <c r="F4995" s="37">
        <v>50</v>
      </c>
      <c r="G4995" s="38">
        <v>0.04</v>
      </c>
      <c r="H4995" s="34">
        <v>0.99717111139151171</v>
      </c>
      <c r="I4995" s="35">
        <v>3.2165668349078449</v>
      </c>
      <c r="J4995" s="35">
        <v>234.36192940660413</v>
      </c>
      <c r="K4995" s="35">
        <v>0.79151550219505273</v>
      </c>
      <c r="L4995" s="35">
        <v>0.74127796863745188</v>
      </c>
      <c r="M4995" s="35">
        <v>0.14707315475796995</v>
      </c>
      <c r="N4995" s="35">
        <v>0</v>
      </c>
      <c r="O4995" s="35">
        <v>0</v>
      </c>
      <c r="P4995" s="36">
        <v>12</v>
      </c>
      <c r="Q4995" s="37">
        <v>84</v>
      </c>
      <c r="R4995" s="36">
        <v>10</v>
      </c>
      <c r="S4995" s="39">
        <f t="shared" si="172"/>
        <v>84</v>
      </c>
      <c r="T4995" s="34" t="s">
        <v>44</v>
      </c>
      <c r="U4995" s="12">
        <f>(alpha+(beta/(1+EXP((((-1)*ceta)+(delta*LN(speed)))+(epsilon*speed)))))</f>
        <v>3.216650371139961</v>
      </c>
      <c r="V4995" s="8">
        <f t="shared" si="173"/>
        <v>84</v>
      </c>
    </row>
    <row r="4996" spans="1:28">
      <c r="A4996" s="34" t="s">
        <v>19</v>
      </c>
      <c r="B4996" s="34" t="s">
        <v>69</v>
      </c>
      <c r="C4996" s="5" t="s">
        <v>138</v>
      </c>
      <c r="D4996" s="35" t="s">
        <v>89</v>
      </c>
      <c r="E4996" s="36" t="s">
        <v>14</v>
      </c>
      <c r="F4996" s="37">
        <v>50</v>
      </c>
      <c r="G4996" s="38">
        <v>0.04</v>
      </c>
      <c r="H4996" s="34">
        <v>0.98699880411568108</v>
      </c>
      <c r="I4996" s="35">
        <v>-7.8042544572703819E-7</v>
      </c>
      <c r="J4996" s="35">
        <v>1.2476250008889431E-4</v>
      </c>
      <c r="K4996" s="35">
        <v>-7.3896249053633026E-3</v>
      </c>
      <c r="L4996" s="35">
        <v>0.2624717185705015</v>
      </c>
      <c r="M4996" s="35">
        <v>0</v>
      </c>
      <c r="N4996" s="35">
        <v>0</v>
      </c>
      <c r="O4996" s="35">
        <v>0</v>
      </c>
      <c r="P4996" s="36">
        <v>12</v>
      </c>
      <c r="Q4996" s="37">
        <v>84</v>
      </c>
      <c r="R4996" s="36">
        <v>14</v>
      </c>
      <c r="S4996" s="39">
        <f t="shared" si="172"/>
        <v>84</v>
      </c>
      <c r="T4996" s="34" t="s">
        <v>51</v>
      </c>
      <c r="U4996" s="12">
        <f>(((alpha*(speed^3))+(beta*(speed^2))+(ceta*speed))+delta)</f>
        <v>5.9506143763023933E-2</v>
      </c>
      <c r="V4996" s="8">
        <f t="shared" si="173"/>
        <v>84</v>
      </c>
    </row>
    <row r="4997" spans="1:28">
      <c r="A4997" s="34" t="s">
        <v>19</v>
      </c>
      <c r="B4997" s="34" t="s">
        <v>69</v>
      </c>
      <c r="C4997" s="5" t="s">
        <v>139</v>
      </c>
      <c r="D4997" s="35" t="s">
        <v>89</v>
      </c>
      <c r="E4997" s="36" t="s">
        <v>14</v>
      </c>
      <c r="F4997" s="37">
        <v>50</v>
      </c>
      <c r="G4997" s="38">
        <v>0.04</v>
      </c>
      <c r="H4997" s="34">
        <v>0.98795649776553474</v>
      </c>
      <c r="I4997" s="35">
        <v>0.56184999628246346</v>
      </c>
      <c r="J4997" s="35">
        <v>1.0147698926353537</v>
      </c>
      <c r="K4997" s="35">
        <v>-0.80835809098762268</v>
      </c>
      <c r="L4997" s="35">
        <v>0</v>
      </c>
      <c r="M4997" s="35">
        <v>0</v>
      </c>
      <c r="N4997" s="35">
        <v>0</v>
      </c>
      <c r="O4997" s="35">
        <v>0</v>
      </c>
      <c r="P4997" s="36">
        <v>12</v>
      </c>
      <c r="Q4997" s="37">
        <v>84</v>
      </c>
      <c r="R4997" s="36">
        <v>0</v>
      </c>
      <c r="S4997" s="39">
        <f t="shared" si="172"/>
        <v>84</v>
      </c>
      <c r="T4997" s="34" t="s">
        <v>29</v>
      </c>
      <c r="U4997" s="12">
        <f>((alpha*(beta^speed))*(speed^ceta))</f>
        <v>5.3578411537388133E-2</v>
      </c>
      <c r="V4997" s="8">
        <f t="shared" si="173"/>
        <v>84</v>
      </c>
      <c r="AB4997" s="41"/>
    </row>
    <row r="4998" spans="1:28">
      <c r="A4998" s="34" t="s">
        <v>19</v>
      </c>
      <c r="B4998" s="34" t="s">
        <v>69</v>
      </c>
      <c r="C4998" s="5" t="s">
        <v>138</v>
      </c>
      <c r="D4998" s="35" t="s">
        <v>89</v>
      </c>
      <c r="E4998" s="36" t="s">
        <v>18</v>
      </c>
      <c r="F4998" s="37">
        <v>50</v>
      </c>
      <c r="G4998" s="38">
        <v>0.04</v>
      </c>
      <c r="H4998" s="34">
        <v>0.98514413952629465</v>
      </c>
      <c r="I4998" s="35">
        <v>-1.9795968183511388E-7</v>
      </c>
      <c r="J4998" s="35">
        <v>3.364460641849183E-5</v>
      </c>
      <c r="K4998" s="35">
        <v>-2.7456214572127084E-3</v>
      </c>
      <c r="L4998" s="35">
        <v>0.1519091128651282</v>
      </c>
      <c r="M4998" s="35">
        <v>0</v>
      </c>
      <c r="N4998" s="35">
        <v>0</v>
      </c>
      <c r="O4998" s="35">
        <v>0</v>
      </c>
      <c r="P4998" s="36">
        <v>12</v>
      </c>
      <c r="Q4998" s="37">
        <v>84</v>
      </c>
      <c r="R4998" s="36">
        <v>14</v>
      </c>
      <c r="S4998" s="39">
        <f t="shared" si="172"/>
        <v>84</v>
      </c>
      <c r="T4998" s="34" t="s">
        <v>51</v>
      </c>
      <c r="U4998" s="12">
        <f>(((alpha*(speed^3))+(beta*(speed^2))+(ceta*speed))+delta)</f>
        <v>4.1341758085739685E-2</v>
      </c>
      <c r="V4998" s="8">
        <f t="shared" si="173"/>
        <v>84</v>
      </c>
    </row>
    <row r="4999" spans="1:28">
      <c r="A4999" s="34" t="s">
        <v>19</v>
      </c>
      <c r="B4999" s="34" t="s">
        <v>69</v>
      </c>
      <c r="C4999" s="5" t="s">
        <v>139</v>
      </c>
      <c r="D4999" s="35" t="s">
        <v>89</v>
      </c>
      <c r="E4999" s="36" t="s">
        <v>18</v>
      </c>
      <c r="F4999" s="37">
        <v>50</v>
      </c>
      <c r="G4999" s="38">
        <v>0.04</v>
      </c>
      <c r="H4999" s="34">
        <v>0.98463688630025537</v>
      </c>
      <c r="I4999" s="35">
        <v>2.4658437133280779</v>
      </c>
      <c r="J4999" s="35">
        <v>0.28401885775980917</v>
      </c>
      <c r="K4999" s="35">
        <v>8.0374504351794936E-4</v>
      </c>
      <c r="L4999" s="35">
        <v>0</v>
      </c>
      <c r="M4999" s="35">
        <v>0</v>
      </c>
      <c r="N4999" s="35">
        <v>0</v>
      </c>
      <c r="O4999" s="35">
        <v>0</v>
      </c>
      <c r="P4999" s="36">
        <v>12</v>
      </c>
      <c r="Q4999" s="37">
        <v>84</v>
      </c>
      <c r="R4999" s="36">
        <v>5</v>
      </c>
      <c r="S4999" s="39">
        <f t="shared" si="172"/>
        <v>84</v>
      </c>
      <c r="T4999" s="34" t="s">
        <v>36</v>
      </c>
      <c r="U4999" s="12">
        <f>(1/(((ceta*(speed^2))+(beta*speed))+alpha))</f>
        <v>3.1255222755326523E-2</v>
      </c>
      <c r="V4999" s="8">
        <f t="shared" si="173"/>
        <v>84</v>
      </c>
    </row>
    <row r="5000" spans="1:28">
      <c r="A5000" s="34" t="s">
        <v>19</v>
      </c>
      <c r="B5000" s="34" t="s">
        <v>69</v>
      </c>
      <c r="C5000" s="5" t="s">
        <v>138</v>
      </c>
      <c r="D5000" s="35" t="s">
        <v>89</v>
      </c>
      <c r="E5000" s="36" t="s">
        <v>17</v>
      </c>
      <c r="F5000" s="37">
        <v>50</v>
      </c>
      <c r="G5000" s="38">
        <v>0.04</v>
      </c>
      <c r="H5000" s="34">
        <v>0.97745794160521393</v>
      </c>
      <c r="I5000" s="35">
        <v>1676.4834716800401</v>
      </c>
      <c r="J5000" s="35">
        <v>1.0049239838308972</v>
      </c>
      <c r="K5000" s="35">
        <v>-0.30022823600129167</v>
      </c>
      <c r="L5000" s="35">
        <v>0</v>
      </c>
      <c r="M5000" s="35">
        <v>0</v>
      </c>
      <c r="N5000" s="35">
        <v>0</v>
      </c>
      <c r="O5000" s="35">
        <v>0</v>
      </c>
      <c r="P5000" s="36">
        <v>12</v>
      </c>
      <c r="Q5000" s="37">
        <v>84</v>
      </c>
      <c r="R5000" s="36">
        <v>0</v>
      </c>
      <c r="S5000" s="39">
        <f t="shared" si="172"/>
        <v>84</v>
      </c>
      <c r="T5000" s="34" t="s">
        <v>29</v>
      </c>
      <c r="U5000" s="12">
        <f>((alpha*(beta^speed))*(speed^ceta))</f>
        <v>669.67803482343675</v>
      </c>
      <c r="V5000" s="8">
        <f t="shared" si="173"/>
        <v>84</v>
      </c>
    </row>
    <row r="5001" spans="1:28">
      <c r="A5001" s="34" t="s">
        <v>19</v>
      </c>
      <c r="B5001" s="34" t="s">
        <v>69</v>
      </c>
      <c r="C5001" s="5" t="s">
        <v>139</v>
      </c>
      <c r="D5001" s="35" t="s">
        <v>89</v>
      </c>
      <c r="E5001" s="36" t="s">
        <v>17</v>
      </c>
      <c r="F5001" s="37">
        <v>50</v>
      </c>
      <c r="G5001" s="38">
        <v>0.04</v>
      </c>
      <c r="H5001" s="34">
        <v>0.9683828226745731</v>
      </c>
      <c r="I5001" s="35">
        <v>1768.5263654241135</v>
      </c>
      <c r="J5001" s="35">
        <v>1.0064765674076908</v>
      </c>
      <c r="K5001" s="35">
        <v>-0.3433592552761856</v>
      </c>
      <c r="L5001" s="35">
        <v>0</v>
      </c>
      <c r="M5001" s="35">
        <v>0</v>
      </c>
      <c r="N5001" s="35">
        <v>0</v>
      </c>
      <c r="O5001" s="35">
        <v>0</v>
      </c>
      <c r="P5001" s="36">
        <v>12</v>
      </c>
      <c r="Q5001" s="37">
        <v>84</v>
      </c>
      <c r="R5001" s="36">
        <v>0</v>
      </c>
      <c r="S5001" s="39">
        <f t="shared" si="172"/>
        <v>84</v>
      </c>
      <c r="T5001" s="34" t="s">
        <v>29</v>
      </c>
      <c r="U5001" s="12">
        <f>((alpha*(beta^speed))*(speed^ceta))</f>
        <v>664.35554388688172</v>
      </c>
      <c r="V5001" s="8">
        <f t="shared" si="173"/>
        <v>84</v>
      </c>
    </row>
    <row r="5002" spans="1:28">
      <c r="A5002" s="34" t="s">
        <v>19</v>
      </c>
      <c r="B5002" s="34" t="s">
        <v>69</v>
      </c>
      <c r="C5002" s="5" t="s">
        <v>138</v>
      </c>
      <c r="D5002" s="35" t="s">
        <v>89</v>
      </c>
      <c r="E5002" s="36" t="s">
        <v>15</v>
      </c>
      <c r="F5002" s="37">
        <v>100</v>
      </c>
      <c r="G5002" s="38">
        <v>0.04</v>
      </c>
      <c r="H5002" s="34">
        <v>0.96030760762512757</v>
      </c>
      <c r="I5002" s="35">
        <v>-8.3740274816118668E-6</v>
      </c>
      <c r="J5002" s="35">
        <v>2.2272548484292454E-3</v>
      </c>
      <c r="K5002" s="35">
        <v>-0.15203101911864988</v>
      </c>
      <c r="L5002" s="35">
        <v>4.9644372297246315</v>
      </c>
      <c r="M5002" s="35">
        <v>0</v>
      </c>
      <c r="N5002" s="35">
        <v>0</v>
      </c>
      <c r="O5002" s="35">
        <v>0</v>
      </c>
      <c r="P5002" s="36">
        <v>12</v>
      </c>
      <c r="Q5002" s="37">
        <v>68</v>
      </c>
      <c r="R5002" s="36">
        <v>14</v>
      </c>
      <c r="S5002" s="39">
        <f t="shared" si="172"/>
        <v>68</v>
      </c>
      <c r="T5002" s="34" t="s">
        <v>51</v>
      </c>
      <c r="U5002" s="12">
        <f>(((alpha*(speed^3))+(beta*(speed^2))+(ceta*speed))+delta)</f>
        <v>2.2920921396950868</v>
      </c>
      <c r="V5002" s="8">
        <f t="shared" si="173"/>
        <v>68</v>
      </c>
    </row>
    <row r="5003" spans="1:28">
      <c r="A5003" s="34" t="s">
        <v>19</v>
      </c>
      <c r="B5003" s="34" t="s">
        <v>69</v>
      </c>
      <c r="C5003" s="5" t="s">
        <v>139</v>
      </c>
      <c r="D5003" s="35" t="s">
        <v>89</v>
      </c>
      <c r="E5003" s="36" t="s">
        <v>15</v>
      </c>
      <c r="F5003" s="37">
        <v>100</v>
      </c>
      <c r="G5003" s="38">
        <v>0.04</v>
      </c>
      <c r="H5003" s="34">
        <v>0.97986815082704726</v>
      </c>
      <c r="I5003" s="35">
        <v>24.006460684286747</v>
      </c>
      <c r="J5003" s="35">
        <v>0.99249449800281986</v>
      </c>
      <c r="K5003" s="35">
        <v>-0.43138023511599355</v>
      </c>
      <c r="L5003" s="35">
        <v>0</v>
      </c>
      <c r="M5003" s="35">
        <v>0</v>
      </c>
      <c r="N5003" s="35">
        <v>0</v>
      </c>
      <c r="O5003" s="35">
        <v>0</v>
      </c>
      <c r="P5003" s="36">
        <v>12</v>
      </c>
      <c r="Q5003" s="37">
        <v>68</v>
      </c>
      <c r="R5003" s="36">
        <v>0</v>
      </c>
      <c r="S5003" s="39">
        <f t="shared" si="172"/>
        <v>68</v>
      </c>
      <c r="T5003" s="34" t="s">
        <v>29</v>
      </c>
      <c r="U5003" s="12">
        <f>((alpha*(beta^speed))*(speed^ceta))</f>
        <v>2.3298681609134078</v>
      </c>
      <c r="V5003" s="8">
        <f t="shared" si="173"/>
        <v>68</v>
      </c>
    </row>
    <row r="5004" spans="1:28">
      <c r="A5004" s="34" t="s">
        <v>19</v>
      </c>
      <c r="B5004" s="34" t="s">
        <v>69</v>
      </c>
      <c r="C5004" s="5" t="s">
        <v>138</v>
      </c>
      <c r="D5004" s="35" t="s">
        <v>89</v>
      </c>
      <c r="E5004" s="36" t="s">
        <v>16</v>
      </c>
      <c r="F5004" s="37">
        <v>100</v>
      </c>
      <c r="G5004" s="38">
        <v>0.04</v>
      </c>
      <c r="H5004" s="34">
        <v>0.98867131475313652</v>
      </c>
      <c r="I5004" s="35">
        <v>-3.7250624911975693E-5</v>
      </c>
      <c r="J5004" s="35">
        <v>5.604698334615842E-3</v>
      </c>
      <c r="K5004" s="35">
        <v>-0.30558725529996267</v>
      </c>
      <c r="L5004" s="35">
        <v>14.489679584846002</v>
      </c>
      <c r="M5004" s="35">
        <v>0</v>
      </c>
      <c r="N5004" s="35">
        <v>0</v>
      </c>
      <c r="O5004" s="35">
        <v>0</v>
      </c>
      <c r="P5004" s="36">
        <v>12</v>
      </c>
      <c r="Q5004" s="37">
        <v>68</v>
      </c>
      <c r="R5004" s="36">
        <v>14</v>
      </c>
      <c r="S5004" s="39">
        <f t="shared" si="172"/>
        <v>68</v>
      </c>
      <c r="T5004" s="34" t="s">
        <v>51</v>
      </c>
      <c r="U5004" s="12">
        <f>(((alpha*(speed^3))+(beta*(speed^2))+(ceta*speed))+delta)</f>
        <v>7.9130828313898522</v>
      </c>
      <c r="V5004" s="8">
        <f t="shared" si="173"/>
        <v>68</v>
      </c>
    </row>
    <row r="5005" spans="1:28">
      <c r="A5005" s="34" t="s">
        <v>19</v>
      </c>
      <c r="B5005" s="34" t="s">
        <v>69</v>
      </c>
      <c r="C5005" s="5" t="s">
        <v>139</v>
      </c>
      <c r="D5005" s="35" t="s">
        <v>89</v>
      </c>
      <c r="E5005" s="36" t="s">
        <v>16</v>
      </c>
      <c r="F5005" s="37">
        <v>100</v>
      </c>
      <c r="G5005" s="38">
        <v>0.04</v>
      </c>
      <c r="H5005" s="34">
        <v>0.99259757426229078</v>
      </c>
      <c r="I5005" s="35">
        <v>734.53343269146853</v>
      </c>
      <c r="J5005" s="35">
        <v>1.0406448810284958</v>
      </c>
      <c r="K5005" s="35">
        <v>-1.8490266120669505</v>
      </c>
      <c r="L5005" s="35">
        <v>0</v>
      </c>
      <c r="M5005" s="35">
        <v>0</v>
      </c>
      <c r="N5005" s="35">
        <v>0</v>
      </c>
      <c r="O5005" s="35">
        <v>0</v>
      </c>
      <c r="P5005" s="36">
        <v>12</v>
      </c>
      <c r="Q5005" s="37">
        <v>68</v>
      </c>
      <c r="R5005" s="36">
        <v>0</v>
      </c>
      <c r="S5005" s="39">
        <f t="shared" si="172"/>
        <v>68</v>
      </c>
      <c r="T5005" s="34" t="s">
        <v>29</v>
      </c>
      <c r="U5005" s="12">
        <f>((alpha*(beta^speed))*(speed^ceta))</f>
        <v>4.5105279126279783</v>
      </c>
      <c r="V5005" s="8">
        <f t="shared" si="173"/>
        <v>68</v>
      </c>
    </row>
    <row r="5006" spans="1:28">
      <c r="A5006" s="34" t="s">
        <v>19</v>
      </c>
      <c r="B5006" s="34" t="s">
        <v>69</v>
      </c>
      <c r="C5006" s="5" t="s">
        <v>138</v>
      </c>
      <c r="D5006" s="35" t="s">
        <v>89</v>
      </c>
      <c r="E5006" s="36" t="s">
        <v>14</v>
      </c>
      <c r="F5006" s="37">
        <v>100</v>
      </c>
      <c r="G5006" s="38">
        <v>0.04</v>
      </c>
      <c r="H5006" s="34">
        <v>0.98313319278091804</v>
      </c>
      <c r="I5006" s="35">
        <v>0.88946959287582139</v>
      </c>
      <c r="J5006" s="35">
        <v>1.005315720687517</v>
      </c>
      <c r="K5006" s="35">
        <v>-0.58444774684805045</v>
      </c>
      <c r="L5006" s="35">
        <v>0</v>
      </c>
      <c r="M5006" s="35">
        <v>0</v>
      </c>
      <c r="N5006" s="35">
        <v>0</v>
      </c>
      <c r="O5006" s="35">
        <v>0</v>
      </c>
      <c r="P5006" s="36">
        <v>12</v>
      </c>
      <c r="Q5006" s="37">
        <v>68</v>
      </c>
      <c r="R5006" s="36">
        <v>0</v>
      </c>
      <c r="S5006" s="39">
        <f t="shared" si="172"/>
        <v>68</v>
      </c>
      <c r="T5006" s="34" t="s">
        <v>29</v>
      </c>
      <c r="U5006" s="12">
        <f>((alpha*(beta^speed))*(speed^ceta))</f>
        <v>0.10831625278921564</v>
      </c>
      <c r="V5006" s="8">
        <f t="shared" si="173"/>
        <v>68</v>
      </c>
    </row>
    <row r="5007" spans="1:28">
      <c r="A5007" s="34" t="s">
        <v>19</v>
      </c>
      <c r="B5007" s="34" t="s">
        <v>69</v>
      </c>
      <c r="C5007" s="5" t="s">
        <v>139</v>
      </c>
      <c r="D5007" s="35" t="s">
        <v>89</v>
      </c>
      <c r="E5007" s="36" t="s">
        <v>14</v>
      </c>
      <c r="F5007" s="37">
        <v>100</v>
      </c>
      <c r="G5007" s="38">
        <v>0.04</v>
      </c>
      <c r="H5007" s="34">
        <v>0.94074700566418856</v>
      </c>
      <c r="I5007" s="35">
        <v>0.75950337299185988</v>
      </c>
      <c r="J5007" s="35">
        <v>-1.0587861636299269</v>
      </c>
      <c r="K5007" s="35">
        <v>3.460745446394619E-2</v>
      </c>
      <c r="L5007" s="35">
        <v>0.11798316457133648</v>
      </c>
      <c r="M5007" s="35">
        <v>0</v>
      </c>
      <c r="N5007" s="35">
        <v>0</v>
      </c>
      <c r="O5007" s="35">
        <v>0</v>
      </c>
      <c r="P5007" s="36">
        <v>12</v>
      </c>
      <c r="Q5007" s="37">
        <v>68</v>
      </c>
      <c r="R5007" s="36">
        <v>1</v>
      </c>
      <c r="S5007" s="39">
        <f t="shared" si="172"/>
        <v>68</v>
      </c>
      <c r="T5007" s="34" t="s">
        <v>30</v>
      </c>
      <c r="U5007" s="12">
        <f>((alpha*(speed^beta))+(ceta*(speed^delta)))</f>
        <v>6.5649960750600422E-2</v>
      </c>
      <c r="V5007" s="8">
        <f t="shared" si="173"/>
        <v>68</v>
      </c>
      <c r="AB5007" s="41"/>
    </row>
    <row r="5008" spans="1:28">
      <c r="A5008" s="34" t="s">
        <v>19</v>
      </c>
      <c r="B5008" s="34" t="s">
        <v>69</v>
      </c>
      <c r="C5008" s="5" t="s">
        <v>138</v>
      </c>
      <c r="D5008" s="35" t="s">
        <v>89</v>
      </c>
      <c r="E5008" s="36" t="s">
        <v>18</v>
      </c>
      <c r="F5008" s="37">
        <v>100</v>
      </c>
      <c r="G5008" s="38">
        <v>0.04</v>
      </c>
      <c r="H5008" s="34">
        <v>0.98257855886694234</v>
      </c>
      <c r="I5008" s="35">
        <v>0.31939472371808963</v>
      </c>
      <c r="J5008" s="35">
        <v>0.99114616482272211</v>
      </c>
      <c r="K5008" s="35">
        <v>-0.27208368865693838</v>
      </c>
      <c r="L5008" s="35">
        <v>0</v>
      </c>
      <c r="M5008" s="35">
        <v>0</v>
      </c>
      <c r="N5008" s="35">
        <v>0</v>
      </c>
      <c r="O5008" s="35">
        <v>0</v>
      </c>
      <c r="P5008" s="36">
        <v>12</v>
      </c>
      <c r="Q5008" s="37">
        <v>68</v>
      </c>
      <c r="R5008" s="36">
        <v>0</v>
      </c>
      <c r="S5008" s="39">
        <f t="shared" si="172"/>
        <v>68</v>
      </c>
      <c r="T5008" s="34" t="s">
        <v>29</v>
      </c>
      <c r="U5008" s="12">
        <f>((alpha*(beta^speed))*(speed^ceta))</f>
        <v>5.534722889911662E-2</v>
      </c>
      <c r="V5008" s="8">
        <f t="shared" si="173"/>
        <v>68</v>
      </c>
    </row>
    <row r="5009" spans="1:28">
      <c r="A5009" s="34" t="s">
        <v>19</v>
      </c>
      <c r="B5009" s="34" t="s">
        <v>69</v>
      </c>
      <c r="C5009" s="5" t="s">
        <v>139</v>
      </c>
      <c r="D5009" s="35" t="s">
        <v>89</v>
      </c>
      <c r="E5009" s="36" t="s">
        <v>18</v>
      </c>
      <c r="F5009" s="37">
        <v>100</v>
      </c>
      <c r="G5009" s="38">
        <v>0.04</v>
      </c>
      <c r="H5009" s="34">
        <v>0.98298004411091544</v>
      </c>
      <c r="I5009" s="35">
        <v>-7.4556114214526845E-7</v>
      </c>
      <c r="J5009" s="35">
        <v>1.4725119754975744E-4</v>
      </c>
      <c r="K5009" s="35">
        <v>-1.0119598211603369E-2</v>
      </c>
      <c r="L5009" s="35">
        <v>0.28653202523803994</v>
      </c>
      <c r="M5009" s="35">
        <v>0</v>
      </c>
      <c r="N5009" s="35">
        <v>0</v>
      </c>
      <c r="O5009" s="35">
        <v>0</v>
      </c>
      <c r="P5009" s="36">
        <v>12</v>
      </c>
      <c r="Q5009" s="37">
        <v>68</v>
      </c>
      <c r="R5009" s="36">
        <v>14</v>
      </c>
      <c r="S5009" s="39">
        <f t="shared" si="172"/>
        <v>68</v>
      </c>
      <c r="T5009" s="34" t="s">
        <v>51</v>
      </c>
      <c r="U5009" s="12">
        <f>(((alpha*(speed^3))+(beta*(speed^2))+(ceta*speed))+delta)</f>
        <v>4.4860603272068145E-2</v>
      </c>
      <c r="V5009" s="8">
        <f t="shared" si="173"/>
        <v>68</v>
      </c>
    </row>
    <row r="5010" spans="1:28">
      <c r="A5010" s="34" t="s">
        <v>19</v>
      </c>
      <c r="B5010" s="34" t="s">
        <v>69</v>
      </c>
      <c r="C5010" s="5" t="s">
        <v>138</v>
      </c>
      <c r="D5010" s="35" t="s">
        <v>89</v>
      </c>
      <c r="E5010" s="36" t="s">
        <v>17</v>
      </c>
      <c r="F5010" s="37">
        <v>100</v>
      </c>
      <c r="G5010" s="38">
        <v>0.04</v>
      </c>
      <c r="H5010" s="34">
        <v>0.97335306697270219</v>
      </c>
      <c r="I5010" s="35">
        <v>1794.2828204442853</v>
      </c>
      <c r="J5010" s="35">
        <v>1.0033283461459208</v>
      </c>
      <c r="K5010" s="35">
        <v>-0.22971273887106974</v>
      </c>
      <c r="L5010" s="35">
        <v>0</v>
      </c>
      <c r="M5010" s="35">
        <v>0</v>
      </c>
      <c r="N5010" s="35">
        <v>0</v>
      </c>
      <c r="O5010" s="35">
        <v>0</v>
      </c>
      <c r="P5010" s="36">
        <v>12</v>
      </c>
      <c r="Q5010" s="37">
        <v>68</v>
      </c>
      <c r="R5010" s="36">
        <v>0</v>
      </c>
      <c r="S5010" s="39">
        <f t="shared" si="172"/>
        <v>68</v>
      </c>
      <c r="T5010" s="34" t="s">
        <v>29</v>
      </c>
      <c r="U5010" s="12">
        <f>((alpha*(beta^speed))*(speed^ceta))</f>
        <v>853.23732260535189</v>
      </c>
      <c r="V5010" s="8">
        <f t="shared" si="173"/>
        <v>68</v>
      </c>
    </row>
    <row r="5011" spans="1:28">
      <c r="A5011" s="34" t="s">
        <v>19</v>
      </c>
      <c r="B5011" s="34" t="s">
        <v>69</v>
      </c>
      <c r="C5011" s="5" t="s">
        <v>139</v>
      </c>
      <c r="D5011" s="35" t="s">
        <v>89</v>
      </c>
      <c r="E5011" s="36" t="s">
        <v>17</v>
      </c>
      <c r="F5011" s="37">
        <v>100</v>
      </c>
      <c r="G5011" s="38">
        <v>0.04</v>
      </c>
      <c r="H5011" s="34">
        <v>0.95854121889258437</v>
      </c>
      <c r="I5011" s="35">
        <v>1703.09362212519</v>
      </c>
      <c r="J5011" s="35">
        <v>1.0035685499502143</v>
      </c>
      <c r="K5011" s="35">
        <v>-0.22559122307284063</v>
      </c>
      <c r="L5011" s="35">
        <v>0</v>
      </c>
      <c r="M5011" s="35">
        <v>0</v>
      </c>
      <c r="N5011" s="35">
        <v>0</v>
      </c>
      <c r="O5011" s="35">
        <v>0</v>
      </c>
      <c r="P5011" s="36">
        <v>12</v>
      </c>
      <c r="Q5011" s="37">
        <v>68</v>
      </c>
      <c r="R5011" s="36">
        <v>0</v>
      </c>
      <c r="S5011" s="39">
        <f t="shared" si="172"/>
        <v>68</v>
      </c>
      <c r="T5011" s="34" t="s">
        <v>29</v>
      </c>
      <c r="U5011" s="12">
        <f>((alpha*(beta^speed))*(speed^ceta))</f>
        <v>837.60547768116396</v>
      </c>
      <c r="V5011" s="8">
        <f t="shared" si="173"/>
        <v>68</v>
      </c>
    </row>
    <row r="5012" spans="1:28">
      <c r="A5012" s="34" t="s">
        <v>19</v>
      </c>
      <c r="B5012" s="34" t="s">
        <v>69</v>
      </c>
      <c r="C5012" s="5" t="s">
        <v>138</v>
      </c>
      <c r="D5012" s="35" t="s">
        <v>89</v>
      </c>
      <c r="E5012" s="36" t="s">
        <v>15</v>
      </c>
      <c r="F5012" s="37">
        <v>0</v>
      </c>
      <c r="G5012" s="38">
        <v>0.06</v>
      </c>
      <c r="H5012" s="34">
        <v>0.98943482987899434</v>
      </c>
      <c r="I5012" s="35">
        <v>7374.4171019902606</v>
      </c>
      <c r="J5012" s="35">
        <v>-4.0746145729476062</v>
      </c>
      <c r="K5012" s="35">
        <v>9.8037420064868979</v>
      </c>
      <c r="L5012" s="35">
        <v>-0.49144831752809959</v>
      </c>
      <c r="M5012" s="35">
        <v>0</v>
      </c>
      <c r="N5012" s="35">
        <v>0</v>
      </c>
      <c r="O5012" s="35">
        <v>0</v>
      </c>
      <c r="P5012" s="36">
        <v>12</v>
      </c>
      <c r="Q5012" s="37">
        <v>86</v>
      </c>
      <c r="R5012" s="36">
        <v>1</v>
      </c>
      <c r="S5012" s="39">
        <f t="shared" si="172"/>
        <v>86</v>
      </c>
      <c r="T5012" s="34" t="s">
        <v>30</v>
      </c>
      <c r="U5012" s="12">
        <f>((alpha*(speed^beta))+(ceta*(speed^delta)))</f>
        <v>1.0983078829550845</v>
      </c>
      <c r="V5012" s="8">
        <f t="shared" si="173"/>
        <v>86</v>
      </c>
    </row>
    <row r="5013" spans="1:28">
      <c r="A5013" s="34" t="s">
        <v>19</v>
      </c>
      <c r="B5013" s="34" t="s">
        <v>69</v>
      </c>
      <c r="C5013" s="5" t="s">
        <v>139</v>
      </c>
      <c r="D5013" s="35" t="s">
        <v>89</v>
      </c>
      <c r="E5013" s="36" t="s">
        <v>15</v>
      </c>
      <c r="F5013" s="37">
        <v>0</v>
      </c>
      <c r="G5013" s="38">
        <v>0.06</v>
      </c>
      <c r="H5013" s="34">
        <v>0.96838905391589192</v>
      </c>
      <c r="I5013" s="35">
        <v>-8.8948649710549625E-6</v>
      </c>
      <c r="J5013" s="35">
        <v>1.3467304629262563E-3</v>
      </c>
      <c r="K5013" s="35">
        <v>-0.10563472150159779</v>
      </c>
      <c r="L5013" s="35">
        <v>6.6544614541093754</v>
      </c>
      <c r="M5013" s="35">
        <v>0</v>
      </c>
      <c r="N5013" s="35">
        <v>0</v>
      </c>
      <c r="O5013" s="35">
        <v>0</v>
      </c>
      <c r="P5013" s="36">
        <v>12</v>
      </c>
      <c r="Q5013" s="37">
        <v>86</v>
      </c>
      <c r="R5013" s="36">
        <v>14</v>
      </c>
      <c r="S5013" s="39">
        <f t="shared" si="172"/>
        <v>86</v>
      </c>
      <c r="T5013" s="34" t="s">
        <v>51</v>
      </c>
      <c r="U5013" s="12">
        <f>(((alpha*(speed^3))+(beta*(speed^2))+(ceta*speed))+delta)</f>
        <v>1.8726616747452214</v>
      </c>
      <c r="V5013" s="8">
        <f t="shared" si="173"/>
        <v>86</v>
      </c>
    </row>
    <row r="5014" spans="1:28">
      <c r="A5014" s="34" t="s">
        <v>19</v>
      </c>
      <c r="B5014" s="34" t="s">
        <v>69</v>
      </c>
      <c r="C5014" s="5" t="s">
        <v>138</v>
      </c>
      <c r="D5014" s="35" t="s">
        <v>89</v>
      </c>
      <c r="E5014" s="36" t="s">
        <v>16</v>
      </c>
      <c r="F5014" s="37">
        <v>0</v>
      </c>
      <c r="G5014" s="38">
        <v>0.06</v>
      </c>
      <c r="H5014" s="34">
        <v>0.9683630521871649</v>
      </c>
      <c r="I5014" s="35">
        <v>2.5367458697304976</v>
      </c>
      <c r="J5014" s="35">
        <v>0.63983504460278695</v>
      </c>
      <c r="K5014" s="35">
        <v>-0.17969412512450825</v>
      </c>
      <c r="L5014" s="35">
        <v>0</v>
      </c>
      <c r="M5014" s="35">
        <v>0</v>
      </c>
      <c r="N5014" s="35">
        <v>0</v>
      </c>
      <c r="O5014" s="35">
        <v>0</v>
      </c>
      <c r="P5014" s="36">
        <v>12</v>
      </c>
      <c r="Q5014" s="37">
        <v>86</v>
      </c>
      <c r="R5014" s="36">
        <v>13</v>
      </c>
      <c r="S5014" s="39">
        <f t="shared" si="172"/>
        <v>86</v>
      </c>
      <c r="T5014" s="34" t="s">
        <v>50</v>
      </c>
      <c r="U5014" s="12">
        <f>EXP((alpha+(beta/speed))+(ceta*LN(speed)))</f>
        <v>5.7188387652215473</v>
      </c>
      <c r="V5014" s="8">
        <f t="shared" si="173"/>
        <v>86</v>
      </c>
    </row>
    <row r="5015" spans="1:28">
      <c r="A5015" s="34" t="s">
        <v>19</v>
      </c>
      <c r="B5015" s="34" t="s">
        <v>69</v>
      </c>
      <c r="C5015" s="5" t="s">
        <v>139</v>
      </c>
      <c r="D5015" s="35" t="s">
        <v>89</v>
      </c>
      <c r="E5015" s="36" t="s">
        <v>16</v>
      </c>
      <c r="F5015" s="37">
        <v>0</v>
      </c>
      <c r="G5015" s="38">
        <v>0.06</v>
      </c>
      <c r="H5015" s="34">
        <v>0.99719204802520511</v>
      </c>
      <c r="I5015" s="35">
        <v>4307.0110144320024</v>
      </c>
      <c r="J5015" s="35">
        <v>1.0402351306107105</v>
      </c>
      <c r="K5015" s="35">
        <v>-2.3854965544360116</v>
      </c>
      <c r="L5015" s="35">
        <v>0</v>
      </c>
      <c r="M5015" s="35">
        <v>0</v>
      </c>
      <c r="N5015" s="35">
        <v>0</v>
      </c>
      <c r="O5015" s="35">
        <v>0</v>
      </c>
      <c r="P5015" s="36">
        <v>12</v>
      </c>
      <c r="Q5015" s="37">
        <v>86</v>
      </c>
      <c r="R5015" s="36">
        <v>0</v>
      </c>
      <c r="S5015" s="39">
        <f t="shared" si="172"/>
        <v>86</v>
      </c>
      <c r="T5015" s="34" t="s">
        <v>29</v>
      </c>
      <c r="U5015" s="12">
        <f>((alpha*(beta^speed))*(speed^ceta))</f>
        <v>3.1099042603686802</v>
      </c>
      <c r="V5015" s="8">
        <f t="shared" si="173"/>
        <v>86</v>
      </c>
    </row>
    <row r="5016" spans="1:28">
      <c r="A5016" s="34" t="s">
        <v>19</v>
      </c>
      <c r="B5016" s="34" t="s">
        <v>69</v>
      </c>
      <c r="C5016" s="5" t="s">
        <v>138</v>
      </c>
      <c r="D5016" s="35" t="s">
        <v>89</v>
      </c>
      <c r="E5016" s="36" t="s">
        <v>14</v>
      </c>
      <c r="F5016" s="37">
        <v>0</v>
      </c>
      <c r="G5016" s="38">
        <v>0.06</v>
      </c>
      <c r="H5016" s="34">
        <v>0.97361200757650657</v>
      </c>
      <c r="I5016" s="35">
        <v>-165.52371902918256</v>
      </c>
      <c r="J5016" s="35">
        <v>32.295239620467427</v>
      </c>
      <c r="K5016" s="35">
        <v>3.1803956962623028</v>
      </c>
      <c r="L5016" s="35">
        <v>0</v>
      </c>
      <c r="M5016" s="35">
        <v>0</v>
      </c>
      <c r="N5016" s="35">
        <v>0</v>
      </c>
      <c r="O5016" s="35">
        <v>0</v>
      </c>
      <c r="P5016" s="36">
        <v>12</v>
      </c>
      <c r="Q5016" s="37">
        <v>86</v>
      </c>
      <c r="R5016" s="36">
        <v>2</v>
      </c>
      <c r="S5016" s="39">
        <f t="shared" si="172"/>
        <v>86</v>
      </c>
      <c r="T5016" s="34" t="s">
        <v>31</v>
      </c>
      <c r="U5016" s="12">
        <f>((alpha+(beta*speed))^((-1)/ceta))</f>
        <v>8.4259869552126276E-2</v>
      </c>
      <c r="V5016" s="8">
        <f t="shared" si="173"/>
        <v>86</v>
      </c>
    </row>
    <row r="5017" spans="1:28">
      <c r="A5017" s="34" t="s">
        <v>19</v>
      </c>
      <c r="B5017" s="34" t="s">
        <v>69</v>
      </c>
      <c r="C5017" s="5" t="s">
        <v>139</v>
      </c>
      <c r="D5017" s="35" t="s">
        <v>89</v>
      </c>
      <c r="E5017" s="36" t="s">
        <v>14</v>
      </c>
      <c r="F5017" s="37">
        <v>0</v>
      </c>
      <c r="G5017" s="38">
        <v>0.06</v>
      </c>
      <c r="H5017" s="34">
        <v>0.98989527447516279</v>
      </c>
      <c r="I5017" s="35">
        <v>0.73022473721358017</v>
      </c>
      <c r="J5017" s="35">
        <v>1.017781240842208</v>
      </c>
      <c r="K5017" s="35">
        <v>-0.94234691530169101</v>
      </c>
      <c r="L5017" s="35">
        <v>0</v>
      </c>
      <c r="M5017" s="35">
        <v>0</v>
      </c>
      <c r="N5017" s="35">
        <v>0</v>
      </c>
      <c r="O5017" s="35">
        <v>0</v>
      </c>
      <c r="P5017" s="36">
        <v>12</v>
      </c>
      <c r="Q5017" s="37">
        <v>86</v>
      </c>
      <c r="R5017" s="36">
        <v>0</v>
      </c>
      <c r="S5017" s="39">
        <f t="shared" si="172"/>
        <v>86</v>
      </c>
      <c r="T5017" s="34" t="s">
        <v>29</v>
      </c>
      <c r="U5017" s="12">
        <f>((alpha*(beta^speed))*(speed^ceta))</f>
        <v>4.997696746634904E-2</v>
      </c>
      <c r="V5017" s="8">
        <f t="shared" si="173"/>
        <v>86</v>
      </c>
      <c r="AB5017" s="41"/>
    </row>
    <row r="5018" spans="1:28">
      <c r="A5018" s="34" t="s">
        <v>19</v>
      </c>
      <c r="B5018" s="34" t="s">
        <v>69</v>
      </c>
      <c r="C5018" s="5" t="s">
        <v>138</v>
      </c>
      <c r="D5018" s="35" t="s">
        <v>89</v>
      </c>
      <c r="E5018" s="36" t="s">
        <v>18</v>
      </c>
      <c r="F5018" s="37">
        <v>0</v>
      </c>
      <c r="G5018" s="38">
        <v>0.06</v>
      </c>
      <c r="H5018" s="34">
        <v>0.98125936251786217</v>
      </c>
      <c r="I5018" s="35">
        <v>-2.1482118684943558E-7</v>
      </c>
      <c r="J5018" s="35">
        <v>3.3246076707950233E-5</v>
      </c>
      <c r="K5018" s="35">
        <v>-2.3675754458880737E-3</v>
      </c>
      <c r="L5018" s="35">
        <v>0.13797225902116886</v>
      </c>
      <c r="M5018" s="35">
        <v>0</v>
      </c>
      <c r="N5018" s="35">
        <v>0</v>
      </c>
      <c r="O5018" s="35">
        <v>0</v>
      </c>
      <c r="P5018" s="36">
        <v>12</v>
      </c>
      <c r="Q5018" s="37">
        <v>86</v>
      </c>
      <c r="R5018" s="36">
        <v>14</v>
      </c>
      <c r="S5018" s="39">
        <f t="shared" si="172"/>
        <v>86</v>
      </c>
      <c r="T5018" s="34" t="s">
        <v>51</v>
      </c>
      <c r="U5018" s="12">
        <f>(((alpha*(speed^3))+(beta*(speed^2))+(ceta*speed))+delta)</f>
        <v>4.3610449184089878E-2</v>
      </c>
      <c r="V5018" s="8">
        <f t="shared" si="173"/>
        <v>86</v>
      </c>
    </row>
    <row r="5019" spans="1:28">
      <c r="A5019" s="34" t="s">
        <v>19</v>
      </c>
      <c r="B5019" s="34" t="s">
        <v>69</v>
      </c>
      <c r="C5019" s="5" t="s">
        <v>139</v>
      </c>
      <c r="D5019" s="35" t="s">
        <v>89</v>
      </c>
      <c r="E5019" s="36" t="s">
        <v>18</v>
      </c>
      <c r="F5019" s="37">
        <v>0</v>
      </c>
      <c r="G5019" s="38">
        <v>0.06</v>
      </c>
      <c r="H5019" s="34">
        <v>0.98409453908708577</v>
      </c>
      <c r="I5019" s="35">
        <v>2.0147339243369049</v>
      </c>
      <c r="J5019" s="35">
        <v>0.38695126154322168</v>
      </c>
      <c r="K5019" s="35">
        <v>0.97994185736809913</v>
      </c>
      <c r="L5019" s="35">
        <v>0</v>
      </c>
      <c r="M5019" s="35">
        <v>0</v>
      </c>
      <c r="N5019" s="35">
        <v>0</v>
      </c>
      <c r="O5019" s="35">
        <v>0</v>
      </c>
      <c r="P5019" s="36">
        <v>12</v>
      </c>
      <c r="Q5019" s="37">
        <v>86</v>
      </c>
      <c r="R5019" s="36">
        <v>6</v>
      </c>
      <c r="S5019" s="39">
        <f t="shared" si="172"/>
        <v>86</v>
      </c>
      <c r="T5019" s="34" t="s">
        <v>37</v>
      </c>
      <c r="U5019" s="12">
        <f>(1/(alpha+(beta*(speed^ceta))))</f>
        <v>3.0818293561019387E-2</v>
      </c>
      <c r="V5019" s="8">
        <f t="shared" si="173"/>
        <v>86</v>
      </c>
    </row>
    <row r="5020" spans="1:28">
      <c r="A5020" s="34" t="s">
        <v>19</v>
      </c>
      <c r="B5020" s="34" t="s">
        <v>69</v>
      </c>
      <c r="C5020" s="5" t="s">
        <v>138</v>
      </c>
      <c r="D5020" s="35" t="s">
        <v>89</v>
      </c>
      <c r="E5020" s="36" t="s">
        <v>17</v>
      </c>
      <c r="F5020" s="37">
        <v>0</v>
      </c>
      <c r="G5020" s="38">
        <v>0.06</v>
      </c>
      <c r="H5020" s="34">
        <v>0.98584801159892621</v>
      </c>
      <c r="I5020" s="35">
        <v>193.11856318553353</v>
      </c>
      <c r="J5020" s="35">
        <v>0.2264460978541192</v>
      </c>
      <c r="K5020" s="35">
        <v>3388.12766169105</v>
      </c>
      <c r="L5020" s="35">
        <v>-0.83160867513552361</v>
      </c>
      <c r="M5020" s="35">
        <v>0</v>
      </c>
      <c r="N5020" s="35">
        <v>0</v>
      </c>
      <c r="O5020" s="35">
        <v>0</v>
      </c>
      <c r="P5020" s="36">
        <v>12</v>
      </c>
      <c r="Q5020" s="37">
        <v>86</v>
      </c>
      <c r="R5020" s="36">
        <v>1</v>
      </c>
      <c r="S5020" s="39">
        <f t="shared" si="172"/>
        <v>86</v>
      </c>
      <c r="T5020" s="34" t="s">
        <v>30</v>
      </c>
      <c r="U5020" s="12">
        <f>((alpha*(speed^beta))+(ceta*(speed^delta)))</f>
        <v>612.93078182408078</v>
      </c>
      <c r="V5020" s="8">
        <f t="shared" si="173"/>
        <v>86</v>
      </c>
    </row>
    <row r="5021" spans="1:28">
      <c r="A5021" s="34" t="s">
        <v>19</v>
      </c>
      <c r="B5021" s="34" t="s">
        <v>69</v>
      </c>
      <c r="C5021" s="5" t="s">
        <v>139</v>
      </c>
      <c r="D5021" s="35" t="s">
        <v>89</v>
      </c>
      <c r="E5021" s="36" t="s">
        <v>17</v>
      </c>
      <c r="F5021" s="37">
        <v>0</v>
      </c>
      <c r="G5021" s="38">
        <v>0.06</v>
      </c>
      <c r="H5021" s="34">
        <v>0.98286332520596464</v>
      </c>
      <c r="I5021" s="35">
        <v>1816.5588882946279</v>
      </c>
      <c r="J5021" s="35">
        <v>1.008400201233137</v>
      </c>
      <c r="K5021" s="35">
        <v>-0.40424721110243766</v>
      </c>
      <c r="L5021" s="35">
        <v>0</v>
      </c>
      <c r="M5021" s="35">
        <v>0</v>
      </c>
      <c r="N5021" s="35">
        <v>0</v>
      </c>
      <c r="O5021" s="35">
        <v>0</v>
      </c>
      <c r="P5021" s="36">
        <v>12</v>
      </c>
      <c r="Q5021" s="37">
        <v>86</v>
      </c>
      <c r="R5021" s="36">
        <v>0</v>
      </c>
      <c r="S5021" s="39">
        <f t="shared" si="172"/>
        <v>86</v>
      </c>
      <c r="T5021" s="34" t="s">
        <v>29</v>
      </c>
      <c r="U5021" s="12">
        <f>((alpha*(beta^speed))*(speed^ceta))</f>
        <v>616.12000896130769</v>
      </c>
      <c r="V5021" s="8">
        <f t="shared" si="173"/>
        <v>86</v>
      </c>
    </row>
    <row r="5022" spans="1:28">
      <c r="A5022" s="34" t="s">
        <v>19</v>
      </c>
      <c r="B5022" s="34" t="s">
        <v>69</v>
      </c>
      <c r="C5022" s="5" t="s">
        <v>138</v>
      </c>
      <c r="D5022" s="35" t="s">
        <v>89</v>
      </c>
      <c r="E5022" s="36" t="s">
        <v>15</v>
      </c>
      <c r="F5022" s="37">
        <v>50</v>
      </c>
      <c r="G5022" s="38">
        <v>0.06</v>
      </c>
      <c r="H5022" s="34">
        <v>0.92342325345318621</v>
      </c>
      <c r="I5022" s="35">
        <v>23.457939928875252</v>
      </c>
      <c r="J5022" s="35">
        <v>1.0150676558754479</v>
      </c>
      <c r="K5022" s="35">
        <v>-0.82643808333364899</v>
      </c>
      <c r="L5022" s="35">
        <v>0</v>
      </c>
      <c r="M5022" s="35">
        <v>0</v>
      </c>
      <c r="N5022" s="35">
        <v>0</v>
      </c>
      <c r="O5022" s="35">
        <v>0</v>
      </c>
      <c r="P5022" s="36">
        <v>12</v>
      </c>
      <c r="Q5022" s="37">
        <v>65</v>
      </c>
      <c r="R5022" s="36">
        <v>0</v>
      </c>
      <c r="S5022" s="39">
        <f t="shared" si="172"/>
        <v>65</v>
      </c>
      <c r="T5022" s="34" t="s">
        <v>29</v>
      </c>
      <c r="U5022" s="12">
        <f>((alpha*(beta^speed))*(speed^ceta))</f>
        <v>1.9688088650409896</v>
      </c>
      <c r="V5022" s="8">
        <f t="shared" si="173"/>
        <v>65</v>
      </c>
    </row>
    <row r="5023" spans="1:28">
      <c r="A5023" s="34" t="s">
        <v>19</v>
      </c>
      <c r="B5023" s="34" t="s">
        <v>69</v>
      </c>
      <c r="C5023" s="5" t="s">
        <v>139</v>
      </c>
      <c r="D5023" s="35" t="s">
        <v>89</v>
      </c>
      <c r="E5023" s="36" t="s">
        <v>15</v>
      </c>
      <c r="F5023" s="37">
        <v>50</v>
      </c>
      <c r="G5023" s="38">
        <v>0.06</v>
      </c>
      <c r="H5023" s="34">
        <v>0.98151438164253979</v>
      </c>
      <c r="I5023" s="35">
        <v>-0.22555090798083396</v>
      </c>
      <c r="J5023" s="35">
        <v>40.249650770616839</v>
      </c>
      <c r="K5023" s="35">
        <v>-0.45337533804732361</v>
      </c>
      <c r="L5023" s="35">
        <v>0.3259805904144269</v>
      </c>
      <c r="M5023" s="35">
        <v>1.2917085061841702E-2</v>
      </c>
      <c r="N5023" s="35">
        <v>0</v>
      </c>
      <c r="O5023" s="35">
        <v>0</v>
      </c>
      <c r="P5023" s="36">
        <v>12</v>
      </c>
      <c r="Q5023" s="37">
        <v>67</v>
      </c>
      <c r="R5023" s="36">
        <v>10</v>
      </c>
      <c r="S5023" s="39">
        <f t="shared" si="172"/>
        <v>67</v>
      </c>
      <c r="T5023" s="34" t="s">
        <v>44</v>
      </c>
      <c r="U5023" s="12">
        <f>(alpha+(beta/(1+EXP((((-1)*ceta)+(delta*LN(speed)))+(epsilon*speed)))))</f>
        <v>2.3342335059708308</v>
      </c>
      <c r="V5023" s="8">
        <f t="shared" si="173"/>
        <v>67</v>
      </c>
    </row>
    <row r="5024" spans="1:28">
      <c r="A5024" s="34" t="s">
        <v>19</v>
      </c>
      <c r="B5024" s="34" t="s">
        <v>69</v>
      </c>
      <c r="C5024" s="5" t="s">
        <v>138</v>
      </c>
      <c r="D5024" s="35" t="s">
        <v>89</v>
      </c>
      <c r="E5024" s="36" t="s">
        <v>16</v>
      </c>
      <c r="F5024" s="37">
        <v>50</v>
      </c>
      <c r="G5024" s="38">
        <v>0.06</v>
      </c>
      <c r="H5024" s="34">
        <v>0.98204847415298935</v>
      </c>
      <c r="I5024" s="35">
        <v>-4.0094063351533078E-5</v>
      </c>
      <c r="J5024" s="35">
        <v>5.9168075195034711E-3</v>
      </c>
      <c r="K5024" s="35">
        <v>-0.31476884987716602</v>
      </c>
      <c r="L5024" s="35">
        <v>14.760272824101497</v>
      </c>
      <c r="M5024" s="35">
        <v>0</v>
      </c>
      <c r="N5024" s="35">
        <v>0</v>
      </c>
      <c r="O5024" s="35">
        <v>0</v>
      </c>
      <c r="P5024" s="36">
        <v>12</v>
      </c>
      <c r="Q5024" s="37">
        <v>65</v>
      </c>
      <c r="R5024" s="36">
        <v>14</v>
      </c>
      <c r="S5024" s="39">
        <f t="shared" si="172"/>
        <v>65</v>
      </c>
      <c r="T5024" s="34" t="s">
        <v>51</v>
      </c>
      <c r="U5024" s="12">
        <f>(((alpha*(speed^3))+(beta*(speed^2))+(ceta*speed))+delta)</f>
        <v>8.2879772040731012</v>
      </c>
      <c r="V5024" s="8">
        <f t="shared" si="173"/>
        <v>65</v>
      </c>
    </row>
    <row r="5025" spans="1:28">
      <c r="A5025" s="34" t="s">
        <v>19</v>
      </c>
      <c r="B5025" s="34" t="s">
        <v>69</v>
      </c>
      <c r="C5025" s="5" t="s">
        <v>139</v>
      </c>
      <c r="D5025" s="35" t="s">
        <v>89</v>
      </c>
      <c r="E5025" s="36" t="s">
        <v>16</v>
      </c>
      <c r="F5025" s="37">
        <v>50</v>
      </c>
      <c r="G5025" s="38">
        <v>0.06</v>
      </c>
      <c r="H5025" s="34">
        <v>0.99510220368110591</v>
      </c>
      <c r="I5025" s="35">
        <v>-1.8633200564423666</v>
      </c>
      <c r="J5025" s="35">
        <v>32.095362835879207</v>
      </c>
      <c r="K5025" s="35">
        <v>0.68194531999871333</v>
      </c>
      <c r="L5025" s="35">
        <v>0</v>
      </c>
      <c r="M5025" s="35">
        <v>0</v>
      </c>
      <c r="N5025" s="35">
        <v>0</v>
      </c>
      <c r="O5025" s="35">
        <v>0</v>
      </c>
      <c r="P5025" s="36">
        <v>12</v>
      </c>
      <c r="Q5025" s="37">
        <v>67</v>
      </c>
      <c r="R5025" s="36">
        <v>13</v>
      </c>
      <c r="S5025" s="39">
        <f t="shared" si="172"/>
        <v>67</v>
      </c>
      <c r="T5025" s="34" t="s">
        <v>50</v>
      </c>
      <c r="U5025" s="12">
        <f>EXP((alpha+(beta/speed))+(ceta*LN(speed)))</f>
        <v>4.406521768313624</v>
      </c>
      <c r="V5025" s="8">
        <f t="shared" si="173"/>
        <v>67</v>
      </c>
    </row>
    <row r="5026" spans="1:28">
      <c r="A5026" s="34" t="s">
        <v>19</v>
      </c>
      <c r="B5026" s="34" t="s">
        <v>69</v>
      </c>
      <c r="C5026" s="5" t="s">
        <v>138</v>
      </c>
      <c r="D5026" s="35" t="s">
        <v>89</v>
      </c>
      <c r="E5026" s="36" t="s">
        <v>14</v>
      </c>
      <c r="F5026" s="37">
        <v>50</v>
      </c>
      <c r="G5026" s="38">
        <v>0.06</v>
      </c>
      <c r="H5026" s="34">
        <v>0.96315718533329653</v>
      </c>
      <c r="I5026" s="35">
        <v>-8.0124119455824827E-7</v>
      </c>
      <c r="J5026" s="35">
        <v>1.3944063383138235E-4</v>
      </c>
      <c r="K5026" s="35">
        <v>-8.7084589941893581E-3</v>
      </c>
      <c r="L5026" s="35">
        <v>0.30754001486156024</v>
      </c>
      <c r="M5026" s="35">
        <v>0</v>
      </c>
      <c r="N5026" s="35">
        <v>0</v>
      </c>
      <c r="O5026" s="35">
        <v>0</v>
      </c>
      <c r="P5026" s="36">
        <v>12</v>
      </c>
      <c r="Q5026" s="37">
        <v>65</v>
      </c>
      <c r="R5026" s="36">
        <v>14</v>
      </c>
      <c r="S5026" s="39">
        <f t="shared" si="172"/>
        <v>65</v>
      </c>
      <c r="T5026" s="34" t="s">
        <v>51</v>
      </c>
      <c r="U5026" s="12">
        <f>(((alpha*(speed^3))+(beta*(speed^2))+(ceta*speed))+delta)</f>
        <v>0.11058599512128342</v>
      </c>
      <c r="V5026" s="8">
        <f t="shared" si="173"/>
        <v>65</v>
      </c>
    </row>
    <row r="5027" spans="1:28">
      <c r="A5027" s="34" t="s">
        <v>19</v>
      </c>
      <c r="B5027" s="34" t="s">
        <v>69</v>
      </c>
      <c r="C5027" s="5" t="s">
        <v>139</v>
      </c>
      <c r="D5027" s="35" t="s">
        <v>89</v>
      </c>
      <c r="E5027" s="36" t="s">
        <v>14</v>
      </c>
      <c r="F5027" s="37">
        <v>50</v>
      </c>
      <c r="G5027" s="38">
        <v>0.06</v>
      </c>
      <c r="H5027" s="34">
        <v>0.9774276521815527</v>
      </c>
      <c r="I5027" s="35">
        <v>4.6941718147828371E-3</v>
      </c>
      <c r="J5027" s="35">
        <v>0.59123803763789506</v>
      </c>
      <c r="K5027" s="35">
        <v>0.72169025527230801</v>
      </c>
      <c r="L5027" s="35">
        <v>-0.88134852329900948</v>
      </c>
      <c r="M5027" s="35">
        <v>0</v>
      </c>
      <c r="N5027" s="35">
        <v>0</v>
      </c>
      <c r="O5027" s="35">
        <v>0</v>
      </c>
      <c r="P5027" s="36">
        <v>12</v>
      </c>
      <c r="Q5027" s="37">
        <v>67</v>
      </c>
      <c r="R5027" s="36">
        <v>1</v>
      </c>
      <c r="S5027" s="39">
        <f t="shared" si="172"/>
        <v>67</v>
      </c>
      <c r="T5027" s="34" t="s">
        <v>30</v>
      </c>
      <c r="U5027" s="12">
        <f>((alpha*(speed^beta))+(ceta*(speed^delta)))</f>
        <v>7.4129776186108387E-2</v>
      </c>
      <c r="V5027" s="8">
        <f t="shared" si="173"/>
        <v>67</v>
      </c>
      <c r="AB5027" s="41"/>
    </row>
    <row r="5028" spans="1:28">
      <c r="A5028" s="34" t="s">
        <v>19</v>
      </c>
      <c r="B5028" s="34" t="s">
        <v>69</v>
      </c>
      <c r="C5028" s="5" t="s">
        <v>138</v>
      </c>
      <c r="D5028" s="35" t="s">
        <v>89</v>
      </c>
      <c r="E5028" s="36" t="s">
        <v>18</v>
      </c>
      <c r="F5028" s="37">
        <v>50</v>
      </c>
      <c r="G5028" s="38">
        <v>0.06</v>
      </c>
      <c r="H5028" s="34">
        <v>0.98127897247301432</v>
      </c>
      <c r="I5028" s="35">
        <v>-1.8065719989063308E-7</v>
      </c>
      <c r="J5028" s="35">
        <v>4.6427600907655199E-5</v>
      </c>
      <c r="K5028" s="35">
        <v>-4.2869460870703872E-3</v>
      </c>
      <c r="L5028" s="35">
        <v>0.19445900229784246</v>
      </c>
      <c r="M5028" s="35">
        <v>0</v>
      </c>
      <c r="N5028" s="35">
        <v>0</v>
      </c>
      <c r="O5028" s="35">
        <v>0</v>
      </c>
      <c r="P5028" s="36">
        <v>12</v>
      </c>
      <c r="Q5028" s="37">
        <v>65</v>
      </c>
      <c r="R5028" s="36">
        <v>14</v>
      </c>
      <c r="S5028" s="39">
        <f t="shared" si="172"/>
        <v>65</v>
      </c>
      <c r="T5028" s="34" t="s">
        <v>51</v>
      </c>
      <c r="U5028" s="12">
        <f>(((alpha*(speed^3))+(beta*(speed^2))+(ceta*speed))+delta)</f>
        <v>6.2351136953145425E-2</v>
      </c>
      <c r="V5028" s="8">
        <f t="shared" si="173"/>
        <v>65</v>
      </c>
    </row>
    <row r="5029" spans="1:28">
      <c r="A5029" s="34" t="s">
        <v>19</v>
      </c>
      <c r="B5029" s="34" t="s">
        <v>69</v>
      </c>
      <c r="C5029" s="5" t="s">
        <v>139</v>
      </c>
      <c r="D5029" s="35" t="s">
        <v>89</v>
      </c>
      <c r="E5029" s="36" t="s">
        <v>18</v>
      </c>
      <c r="F5029" s="37">
        <v>50</v>
      </c>
      <c r="G5029" s="38">
        <v>0.06</v>
      </c>
      <c r="H5029" s="34">
        <v>0.98745400629672764</v>
      </c>
      <c r="I5029" s="35">
        <v>-8.7630731261015365E-7</v>
      </c>
      <c r="J5029" s="35">
        <v>1.640448070188267E-4</v>
      </c>
      <c r="K5029" s="35">
        <v>-1.0608582660697526E-2</v>
      </c>
      <c r="L5029" s="35">
        <v>0.28574812454598925</v>
      </c>
      <c r="M5029" s="35">
        <v>0</v>
      </c>
      <c r="N5029" s="35">
        <v>0</v>
      </c>
      <c r="O5029" s="35">
        <v>0</v>
      </c>
      <c r="P5029" s="36">
        <v>12</v>
      </c>
      <c r="Q5029" s="37">
        <v>67</v>
      </c>
      <c r="R5029" s="36">
        <v>14</v>
      </c>
      <c r="S5029" s="39">
        <f t="shared" si="172"/>
        <v>67</v>
      </c>
      <c r="T5029" s="34" t="s">
        <v>51</v>
      </c>
      <c r="U5029" s="12">
        <f>(((alpha*(speed^3))+(beta*(speed^2))+(ceta*speed))+delta)</f>
        <v>4.780940872420042E-2</v>
      </c>
      <c r="V5029" s="8">
        <f t="shared" si="173"/>
        <v>67</v>
      </c>
    </row>
    <row r="5030" spans="1:28">
      <c r="A5030" s="34" t="s">
        <v>19</v>
      </c>
      <c r="B5030" s="34" t="s">
        <v>69</v>
      </c>
      <c r="C5030" s="5" t="s">
        <v>138</v>
      </c>
      <c r="D5030" s="35" t="s">
        <v>89</v>
      </c>
      <c r="E5030" s="36" t="s">
        <v>17</v>
      </c>
      <c r="F5030" s="37">
        <v>50</v>
      </c>
      <c r="G5030" s="38">
        <v>0.06</v>
      </c>
      <c r="H5030" s="34">
        <v>0.9835640114537767</v>
      </c>
      <c r="I5030" s="35">
        <v>1740.6159215640071</v>
      </c>
      <c r="J5030" s="35">
        <v>1.0038102970199918</v>
      </c>
      <c r="K5030" s="35">
        <v>-0.22154077403059005</v>
      </c>
      <c r="L5030" s="35">
        <v>0</v>
      </c>
      <c r="M5030" s="35">
        <v>0</v>
      </c>
      <c r="N5030" s="35">
        <v>0</v>
      </c>
      <c r="O5030" s="35">
        <v>0</v>
      </c>
      <c r="P5030" s="36">
        <v>12</v>
      </c>
      <c r="Q5030" s="37">
        <v>65</v>
      </c>
      <c r="R5030" s="36">
        <v>0</v>
      </c>
      <c r="S5030" s="39">
        <f t="shared" si="172"/>
        <v>65</v>
      </c>
      <c r="T5030" s="34" t="s">
        <v>29</v>
      </c>
      <c r="U5030" s="12">
        <f>((alpha*(beta^speed))*(speed^ceta))</f>
        <v>883.94600041328943</v>
      </c>
      <c r="V5030" s="8">
        <f t="shared" si="173"/>
        <v>65</v>
      </c>
    </row>
    <row r="5031" spans="1:28">
      <c r="A5031" s="34" t="s">
        <v>19</v>
      </c>
      <c r="B5031" s="34" t="s">
        <v>69</v>
      </c>
      <c r="C5031" s="5" t="s">
        <v>139</v>
      </c>
      <c r="D5031" s="35" t="s">
        <v>89</v>
      </c>
      <c r="E5031" s="36" t="s">
        <v>17</v>
      </c>
      <c r="F5031" s="37">
        <v>50</v>
      </c>
      <c r="G5031" s="38">
        <v>0.06</v>
      </c>
      <c r="H5031" s="34">
        <v>0.96728131668234463</v>
      </c>
      <c r="I5031" s="35">
        <v>1728.328856082773</v>
      </c>
      <c r="J5031" s="35">
        <v>1.0050796390271304</v>
      </c>
      <c r="K5031" s="35">
        <v>-0.24115836609221175</v>
      </c>
      <c r="L5031" s="35">
        <v>0</v>
      </c>
      <c r="M5031" s="35">
        <v>0</v>
      </c>
      <c r="N5031" s="35">
        <v>0</v>
      </c>
      <c r="O5031" s="35">
        <v>0</v>
      </c>
      <c r="P5031" s="36">
        <v>12</v>
      </c>
      <c r="Q5031" s="37">
        <v>67</v>
      </c>
      <c r="R5031" s="36">
        <v>0</v>
      </c>
      <c r="S5031" s="39">
        <f t="shared" si="172"/>
        <v>67</v>
      </c>
      <c r="T5031" s="34" t="s">
        <v>29</v>
      </c>
      <c r="U5031" s="12">
        <f>((alpha*(beta^speed))*(speed^ceta))</f>
        <v>880.41006231741551</v>
      </c>
      <c r="V5031" s="8">
        <f t="shared" si="173"/>
        <v>67</v>
      </c>
    </row>
    <row r="5032" spans="1:28">
      <c r="A5032" s="34" t="s">
        <v>19</v>
      </c>
      <c r="B5032" s="34" t="s">
        <v>69</v>
      </c>
      <c r="C5032" s="5" t="s">
        <v>138</v>
      </c>
      <c r="D5032" s="35" t="s">
        <v>89</v>
      </c>
      <c r="E5032" s="36" t="s">
        <v>15</v>
      </c>
      <c r="F5032" s="37">
        <v>100</v>
      </c>
      <c r="G5032" s="38">
        <v>0.06</v>
      </c>
      <c r="H5032" s="34">
        <v>0.90858434084614736</v>
      </c>
      <c r="I5032" s="35">
        <v>-7.1405759465333353E-5</v>
      </c>
      <c r="J5032" s="35">
        <v>9.0622901614106736E-3</v>
      </c>
      <c r="K5032" s="35">
        <v>-0.3486491960557766</v>
      </c>
      <c r="L5032" s="35">
        <v>7.0437609697756614</v>
      </c>
      <c r="M5032" s="35">
        <v>0</v>
      </c>
      <c r="N5032" s="35">
        <v>0</v>
      </c>
      <c r="O5032" s="35">
        <v>0</v>
      </c>
      <c r="P5032" s="36">
        <v>12</v>
      </c>
      <c r="Q5032" s="37">
        <v>50</v>
      </c>
      <c r="R5032" s="36">
        <v>14</v>
      </c>
      <c r="S5032" s="39">
        <f t="shared" si="172"/>
        <v>50</v>
      </c>
      <c r="T5032" s="34" t="s">
        <v>51</v>
      </c>
      <c r="U5032" s="12">
        <f>(((alpha*(speed^3))+(beta*(speed^2))+(ceta*speed))+delta)</f>
        <v>3.3413066373468467</v>
      </c>
      <c r="V5032" s="8">
        <f t="shared" si="173"/>
        <v>50</v>
      </c>
    </row>
    <row r="5033" spans="1:28">
      <c r="A5033" s="34" t="s">
        <v>19</v>
      </c>
      <c r="B5033" s="34" t="s">
        <v>69</v>
      </c>
      <c r="C5033" s="5" t="s">
        <v>139</v>
      </c>
      <c r="D5033" s="35" t="s">
        <v>89</v>
      </c>
      <c r="E5033" s="36" t="s">
        <v>15</v>
      </c>
      <c r="F5033" s="37">
        <v>100</v>
      </c>
      <c r="G5033" s="38">
        <v>0.06</v>
      </c>
      <c r="H5033" s="34">
        <v>0.98459266012073621</v>
      </c>
      <c r="I5033" s="35">
        <v>-1.5321665327428083E-4</v>
      </c>
      <c r="J5033" s="35">
        <v>1.8067976894003579E-2</v>
      </c>
      <c r="K5033" s="35">
        <v>-0.76212704590026303</v>
      </c>
      <c r="L5033" s="35">
        <v>15.211227597235899</v>
      </c>
      <c r="M5033" s="35">
        <v>0</v>
      </c>
      <c r="N5033" s="35">
        <v>0</v>
      </c>
      <c r="O5033" s="35">
        <v>0</v>
      </c>
      <c r="P5033" s="36">
        <v>12</v>
      </c>
      <c r="Q5033" s="37">
        <v>51</v>
      </c>
      <c r="R5033" s="36">
        <v>14</v>
      </c>
      <c r="S5033" s="39">
        <f t="shared" si="172"/>
        <v>51</v>
      </c>
      <c r="T5033" s="34" t="s">
        <v>51</v>
      </c>
      <c r="U5033" s="12">
        <f>(((alpha*(speed^3))+(beta*(speed^2))+(ceta*speed))+delta)</f>
        <v>3.0132138841391676</v>
      </c>
      <c r="V5033" s="8">
        <f t="shared" si="173"/>
        <v>51</v>
      </c>
    </row>
    <row r="5034" spans="1:28">
      <c r="A5034" s="34" t="s">
        <v>19</v>
      </c>
      <c r="B5034" s="34" t="s">
        <v>69</v>
      </c>
      <c r="C5034" s="5" t="s">
        <v>138</v>
      </c>
      <c r="D5034" s="35" t="s">
        <v>89</v>
      </c>
      <c r="E5034" s="36" t="s">
        <v>16</v>
      </c>
      <c r="F5034" s="37">
        <v>100</v>
      </c>
      <c r="G5034" s="38">
        <v>0.06</v>
      </c>
      <c r="H5034" s="34">
        <v>0.9886930728249731</v>
      </c>
      <c r="I5034" s="35">
        <v>-9.8479882421023028E-5</v>
      </c>
      <c r="J5034" s="35">
        <v>1.1317234427826789E-2</v>
      </c>
      <c r="K5034" s="35">
        <v>-0.47541154581517298</v>
      </c>
      <c r="L5034" s="35">
        <v>18.780204087768311</v>
      </c>
      <c r="M5034" s="35">
        <v>0</v>
      </c>
      <c r="N5034" s="35">
        <v>0</v>
      </c>
      <c r="O5034" s="35">
        <v>0</v>
      </c>
      <c r="P5034" s="36">
        <v>12</v>
      </c>
      <c r="Q5034" s="37">
        <v>50</v>
      </c>
      <c r="R5034" s="36">
        <v>14</v>
      </c>
      <c r="S5034" s="39">
        <f t="shared" si="172"/>
        <v>50</v>
      </c>
      <c r="T5034" s="34" t="s">
        <v>51</v>
      </c>
      <c r="U5034" s="12">
        <f>(((alpha*(speed^3))+(beta*(speed^2))+(ceta*speed))+delta)</f>
        <v>10.992727563948755</v>
      </c>
      <c r="V5034" s="8">
        <f t="shared" si="173"/>
        <v>50</v>
      </c>
    </row>
    <row r="5035" spans="1:28">
      <c r="A5035" s="34" t="s">
        <v>19</v>
      </c>
      <c r="B5035" s="34" t="s">
        <v>69</v>
      </c>
      <c r="C5035" s="5" t="s">
        <v>139</v>
      </c>
      <c r="D5035" s="35" t="s">
        <v>89</v>
      </c>
      <c r="E5035" s="36" t="s">
        <v>16</v>
      </c>
      <c r="F5035" s="37">
        <v>100</v>
      </c>
      <c r="G5035" s="38">
        <v>0.06</v>
      </c>
      <c r="H5035" s="34">
        <v>0.98110423288916238</v>
      </c>
      <c r="I5035" s="35">
        <v>1232.3226037485695</v>
      </c>
      <c r="J5035" s="35">
        <v>-2.0410896375986178</v>
      </c>
      <c r="K5035" s="35">
        <v>1.1452145321850129</v>
      </c>
      <c r="L5035" s="35">
        <v>0.40236258520377116</v>
      </c>
      <c r="M5035" s="35">
        <v>0</v>
      </c>
      <c r="N5035" s="35">
        <v>0</v>
      </c>
      <c r="O5035" s="35">
        <v>0</v>
      </c>
      <c r="P5035" s="36">
        <v>12</v>
      </c>
      <c r="Q5035" s="37">
        <v>51</v>
      </c>
      <c r="R5035" s="36">
        <v>1</v>
      </c>
      <c r="S5035" s="39">
        <f t="shared" si="172"/>
        <v>51</v>
      </c>
      <c r="T5035" s="34" t="s">
        <v>30</v>
      </c>
      <c r="U5035" s="12">
        <f>((alpha*(speed^beta))+(ceta*(speed^delta)))</f>
        <v>5.9743130530914774</v>
      </c>
      <c r="V5035" s="8">
        <f t="shared" si="173"/>
        <v>51</v>
      </c>
    </row>
    <row r="5036" spans="1:28">
      <c r="A5036" s="34" t="s">
        <v>19</v>
      </c>
      <c r="B5036" s="34" t="s">
        <v>69</v>
      </c>
      <c r="C5036" s="5" t="s">
        <v>138</v>
      </c>
      <c r="D5036" s="35" t="s">
        <v>89</v>
      </c>
      <c r="E5036" s="36" t="s">
        <v>14</v>
      </c>
      <c r="F5036" s="37">
        <v>100</v>
      </c>
      <c r="G5036" s="38">
        <v>0.06</v>
      </c>
      <c r="H5036" s="34">
        <v>0.98308439601925146</v>
      </c>
      <c r="I5036" s="35">
        <v>0.10866461873239375</v>
      </c>
      <c r="J5036" s="35">
        <v>7.9094266015654224E-2</v>
      </c>
      <c r="K5036" s="35">
        <v>6.9884597136414355</v>
      </c>
      <c r="L5036" s="35">
        <v>-1.6336205736259806</v>
      </c>
      <c r="M5036" s="35">
        <v>0</v>
      </c>
      <c r="N5036" s="35">
        <v>0</v>
      </c>
      <c r="O5036" s="35">
        <v>0</v>
      </c>
      <c r="P5036" s="36">
        <v>12</v>
      </c>
      <c r="Q5036" s="37">
        <v>50</v>
      </c>
      <c r="R5036" s="36">
        <v>1</v>
      </c>
      <c r="S5036" s="39">
        <f t="shared" si="172"/>
        <v>50</v>
      </c>
      <c r="T5036" s="34" t="s">
        <v>30</v>
      </c>
      <c r="U5036" s="12">
        <f>((alpha*(speed^beta))+(ceta*(speed^delta)))</f>
        <v>0.15978945635026173</v>
      </c>
      <c r="V5036" s="8">
        <f t="shared" si="173"/>
        <v>50</v>
      </c>
    </row>
    <row r="5037" spans="1:28">
      <c r="A5037" s="34" t="s">
        <v>19</v>
      </c>
      <c r="B5037" s="34" t="s">
        <v>69</v>
      </c>
      <c r="C5037" s="5" t="s">
        <v>139</v>
      </c>
      <c r="D5037" s="35" t="s">
        <v>89</v>
      </c>
      <c r="E5037" s="36" t="s">
        <v>14</v>
      </c>
      <c r="F5037" s="37">
        <v>100</v>
      </c>
      <c r="G5037" s="38">
        <v>0.06</v>
      </c>
      <c r="H5037" s="34">
        <v>0.84545905530979448</v>
      </c>
      <c r="I5037" s="35">
        <v>6.7880504913999693E-7</v>
      </c>
      <c r="J5037" s="35">
        <v>-3.1021962664794769E-5</v>
      </c>
      <c r="K5037" s="35">
        <v>-8.6810244425827539E-4</v>
      </c>
      <c r="L5037" s="35">
        <v>0.13004339371011056</v>
      </c>
      <c r="M5037" s="35">
        <v>0</v>
      </c>
      <c r="N5037" s="35">
        <v>0</v>
      </c>
      <c r="O5037" s="35">
        <v>0</v>
      </c>
      <c r="P5037" s="36">
        <v>12</v>
      </c>
      <c r="Q5037" s="37">
        <v>51</v>
      </c>
      <c r="R5037" s="36">
        <v>14</v>
      </c>
      <c r="S5037" s="39">
        <f t="shared" si="172"/>
        <v>51</v>
      </c>
      <c r="T5037" s="34" t="s">
        <v>51</v>
      </c>
      <c r="U5037" s="12">
        <f>(((alpha*(speed^3))+(beta*(speed^2))+(ceta*speed))+delta)</f>
        <v>9.5126212735277049E-2</v>
      </c>
      <c r="V5037" s="8">
        <f t="shared" si="173"/>
        <v>51</v>
      </c>
    </row>
    <row r="5038" spans="1:28">
      <c r="A5038" s="34" t="s">
        <v>19</v>
      </c>
      <c r="B5038" s="34" t="s">
        <v>69</v>
      </c>
      <c r="C5038" s="5" t="s">
        <v>138</v>
      </c>
      <c r="D5038" s="35" t="s">
        <v>89</v>
      </c>
      <c r="E5038" s="36" t="s">
        <v>18</v>
      </c>
      <c r="F5038" s="37">
        <v>100</v>
      </c>
      <c r="G5038" s="38">
        <v>0.06</v>
      </c>
      <c r="H5038" s="34">
        <v>0.98458233789153726</v>
      </c>
      <c r="I5038" s="35">
        <v>0.56781163766221698</v>
      </c>
      <c r="J5038" s="35">
        <v>0.9969694112191142</v>
      </c>
      <c r="K5038" s="35">
        <v>-0.47520648623055323</v>
      </c>
      <c r="L5038" s="35">
        <v>0</v>
      </c>
      <c r="M5038" s="35">
        <v>0</v>
      </c>
      <c r="N5038" s="35">
        <v>0</v>
      </c>
      <c r="O5038" s="35">
        <v>0</v>
      </c>
      <c r="P5038" s="36">
        <v>12</v>
      </c>
      <c r="Q5038" s="37">
        <v>50</v>
      </c>
      <c r="R5038" s="36">
        <v>0</v>
      </c>
      <c r="S5038" s="39">
        <f t="shared" si="172"/>
        <v>50</v>
      </c>
      <c r="T5038" s="34" t="s">
        <v>29</v>
      </c>
      <c r="U5038" s="12">
        <f>((alpha*(beta^speed))*(speed^ceta))</f>
        <v>7.602114442494122E-2</v>
      </c>
      <c r="V5038" s="8">
        <f t="shared" si="173"/>
        <v>50</v>
      </c>
    </row>
    <row r="5039" spans="1:28">
      <c r="A5039" s="34" t="s">
        <v>19</v>
      </c>
      <c r="B5039" s="34" t="s">
        <v>69</v>
      </c>
      <c r="C5039" s="5" t="s">
        <v>139</v>
      </c>
      <c r="D5039" s="35" t="s">
        <v>89</v>
      </c>
      <c r="E5039" s="36" t="s">
        <v>18</v>
      </c>
      <c r="F5039" s="37">
        <v>100</v>
      </c>
      <c r="G5039" s="38">
        <v>0.06</v>
      </c>
      <c r="H5039" s="34">
        <v>0.97727601793618857</v>
      </c>
      <c r="I5039" s="35">
        <v>3.748219401502004E-7</v>
      </c>
      <c r="J5039" s="35">
        <v>5.2624678517624E-5</v>
      </c>
      <c r="K5039" s="35">
        <v>-8.0709759104688732E-3</v>
      </c>
      <c r="L5039" s="35">
        <v>0.28674614932600401</v>
      </c>
      <c r="M5039" s="35">
        <v>0</v>
      </c>
      <c r="N5039" s="35">
        <v>0</v>
      </c>
      <c r="O5039" s="35">
        <v>0</v>
      </c>
      <c r="P5039" s="36">
        <v>12</v>
      </c>
      <c r="Q5039" s="37">
        <v>51</v>
      </c>
      <c r="R5039" s="36">
        <v>14</v>
      </c>
      <c r="S5039" s="39">
        <f t="shared" si="172"/>
        <v>51</v>
      </c>
      <c r="T5039" s="34" t="s">
        <v>51</v>
      </c>
      <c r="U5039" s="12">
        <f>(((alpha*(speed^3))+(beta*(speed^2))+(ceta*speed))+delta)</f>
        <v>6.1723671899295729E-2</v>
      </c>
      <c r="V5039" s="8">
        <f t="shared" si="173"/>
        <v>51</v>
      </c>
    </row>
    <row r="5040" spans="1:28">
      <c r="A5040" s="34" t="s">
        <v>19</v>
      </c>
      <c r="B5040" s="34" t="s">
        <v>69</v>
      </c>
      <c r="C5040" s="5" t="s">
        <v>138</v>
      </c>
      <c r="D5040" s="35" t="s">
        <v>89</v>
      </c>
      <c r="E5040" s="36" t="s">
        <v>17</v>
      </c>
      <c r="F5040" s="37">
        <v>100</v>
      </c>
      <c r="G5040" s="38">
        <v>0.06</v>
      </c>
      <c r="H5040" s="34">
        <v>0.98097077119701526</v>
      </c>
      <c r="I5040" s="35">
        <v>-6.5900284435525961E-3</v>
      </c>
      <c r="J5040" s="35">
        <v>0.75632345017957792</v>
      </c>
      <c r="K5040" s="35">
        <v>-30.409914920718524</v>
      </c>
      <c r="L5040" s="35">
        <v>1612.8464663765189</v>
      </c>
      <c r="M5040" s="35">
        <v>0</v>
      </c>
      <c r="N5040" s="35">
        <v>0</v>
      </c>
      <c r="O5040" s="35">
        <v>0</v>
      </c>
      <c r="P5040" s="36">
        <v>12</v>
      </c>
      <c r="Q5040" s="37">
        <v>50</v>
      </c>
      <c r="R5040" s="36">
        <v>14</v>
      </c>
      <c r="S5040" s="39">
        <f t="shared" si="172"/>
        <v>50</v>
      </c>
      <c r="T5040" s="34" t="s">
        <v>51</v>
      </c>
      <c r="U5040" s="12">
        <f>(((alpha*(speed^3))+(beta*(speed^2))+(ceta*speed))+delta)</f>
        <v>1159.4057903454629</v>
      </c>
      <c r="V5040" s="8">
        <f t="shared" si="173"/>
        <v>50</v>
      </c>
    </row>
    <row r="5041" spans="1:28">
      <c r="A5041" s="34" t="s">
        <v>19</v>
      </c>
      <c r="B5041" s="34" t="s">
        <v>69</v>
      </c>
      <c r="C5041" s="5" t="s">
        <v>139</v>
      </c>
      <c r="D5041" s="35" t="s">
        <v>89</v>
      </c>
      <c r="E5041" s="36" t="s">
        <v>17</v>
      </c>
      <c r="F5041" s="37">
        <v>100</v>
      </c>
      <c r="G5041" s="38">
        <v>0.06</v>
      </c>
      <c r="H5041" s="34">
        <v>0.8989026545191231</v>
      </c>
      <c r="I5041" s="35">
        <v>-5.3164789124254394E-3</v>
      </c>
      <c r="J5041" s="35">
        <v>0.66741839821280535</v>
      </c>
      <c r="K5041" s="35">
        <v>-28.176460997703956</v>
      </c>
      <c r="L5041" s="35">
        <v>1549.6703142267352</v>
      </c>
      <c r="M5041" s="35">
        <v>0</v>
      </c>
      <c r="N5041" s="35">
        <v>0</v>
      </c>
      <c r="O5041" s="35">
        <v>0</v>
      </c>
      <c r="P5041" s="36">
        <v>12</v>
      </c>
      <c r="Q5041" s="37">
        <v>51</v>
      </c>
      <c r="R5041" s="36">
        <v>14</v>
      </c>
      <c r="S5041" s="39">
        <f t="shared" si="172"/>
        <v>51</v>
      </c>
      <c r="T5041" s="34" t="s">
        <v>51</v>
      </c>
      <c r="U5041" s="12">
        <f>(((alpha*(speed^3))+(beta*(speed^2))+(ceta*speed))+delta)</f>
        <v>1143.3898128831934</v>
      </c>
      <c r="V5041" s="8">
        <f t="shared" si="173"/>
        <v>51</v>
      </c>
    </row>
    <row r="5042" spans="1:28">
      <c r="A5042" s="34" t="s">
        <v>19</v>
      </c>
      <c r="B5042" s="34" t="s">
        <v>69</v>
      </c>
      <c r="C5042" s="5" t="s">
        <v>140</v>
      </c>
      <c r="D5042" s="35" t="s">
        <v>90</v>
      </c>
      <c r="E5042" s="36" t="s">
        <v>15</v>
      </c>
      <c r="F5042" s="37">
        <v>0</v>
      </c>
      <c r="G5042" s="38">
        <v>0</v>
      </c>
      <c r="H5042" s="34">
        <v>0.99783387567718351</v>
      </c>
      <c r="I5042" s="35">
        <v>-0.58313604572281952</v>
      </c>
      <c r="J5042" s="35">
        <v>0.33922674929390284</v>
      </c>
      <c r="K5042" s="35">
        <v>0.42455628569548792</v>
      </c>
      <c r="L5042" s="35">
        <v>0</v>
      </c>
      <c r="M5042" s="35">
        <v>0</v>
      </c>
      <c r="N5042" s="35">
        <v>0</v>
      </c>
      <c r="O5042" s="35">
        <v>0</v>
      </c>
      <c r="P5042" s="36">
        <v>12</v>
      </c>
      <c r="Q5042" s="37">
        <v>86</v>
      </c>
      <c r="R5042" s="36">
        <v>6</v>
      </c>
      <c r="S5042" s="39">
        <f t="shared" si="172"/>
        <v>86</v>
      </c>
      <c r="T5042" s="34" t="s">
        <v>37</v>
      </c>
      <c r="U5042" s="12">
        <f>(1/(alpha+(beta*(speed^ceta))))</f>
        <v>0.60065479435715941</v>
      </c>
      <c r="V5042" s="8">
        <f t="shared" si="173"/>
        <v>86</v>
      </c>
    </row>
    <row r="5043" spans="1:28">
      <c r="A5043" s="34" t="s">
        <v>19</v>
      </c>
      <c r="B5043" s="34" t="s">
        <v>69</v>
      </c>
      <c r="C5043" s="5" t="s">
        <v>140</v>
      </c>
      <c r="D5043" s="35" t="s">
        <v>90</v>
      </c>
      <c r="E5043" s="36" t="s">
        <v>16</v>
      </c>
      <c r="F5043" s="37">
        <v>0</v>
      </c>
      <c r="G5043" s="38">
        <v>0</v>
      </c>
      <c r="H5043" s="34">
        <v>0.99606535923603967</v>
      </c>
      <c r="I5043" s="35">
        <v>-0.46094439839180545</v>
      </c>
      <c r="J5043" s="35">
        <v>46.343516002673901</v>
      </c>
      <c r="K5043" s="35">
        <v>4.3966250489178797E-3</v>
      </c>
      <c r="L5043" s="35">
        <v>0.96070838983673201</v>
      </c>
      <c r="M5043" s="35">
        <v>3.4231085230471961E-4</v>
      </c>
      <c r="N5043" s="35">
        <v>0</v>
      </c>
      <c r="O5043" s="35">
        <v>0</v>
      </c>
      <c r="P5043" s="36">
        <v>12</v>
      </c>
      <c r="Q5043" s="37">
        <v>86</v>
      </c>
      <c r="R5043" s="36">
        <v>10</v>
      </c>
      <c r="S5043" s="39">
        <f t="shared" si="172"/>
        <v>86</v>
      </c>
      <c r="T5043" s="34" t="s">
        <v>44</v>
      </c>
      <c r="U5043" s="12">
        <f>(alpha+(beta/(1+EXP((((-1)*ceta)+(delta*LN(speed)))+(epsilon*speed)))))</f>
        <v>0.1567827169286844</v>
      </c>
      <c r="V5043" s="8">
        <f t="shared" si="173"/>
        <v>86</v>
      </c>
    </row>
    <row r="5044" spans="1:28">
      <c r="A5044" s="34" t="s">
        <v>19</v>
      </c>
      <c r="B5044" s="34" t="s">
        <v>69</v>
      </c>
      <c r="C5044" s="5" t="s">
        <v>140</v>
      </c>
      <c r="D5044" s="35" t="s">
        <v>90</v>
      </c>
      <c r="E5044" s="36" t="s">
        <v>14</v>
      </c>
      <c r="F5044" s="37">
        <v>0</v>
      </c>
      <c r="G5044" s="38">
        <v>0</v>
      </c>
      <c r="H5044" s="34">
        <v>0.99790002330690464</v>
      </c>
      <c r="I5044" s="35">
        <v>-52.729517404156645</v>
      </c>
      <c r="J5044" s="35">
        <v>10.678239642437072</v>
      </c>
      <c r="K5044" s="35">
        <v>1.644380173231502</v>
      </c>
      <c r="L5044" s="35">
        <v>0</v>
      </c>
      <c r="M5044" s="35">
        <v>0</v>
      </c>
      <c r="N5044" s="35">
        <v>0</v>
      </c>
      <c r="O5044" s="35">
        <v>0</v>
      </c>
      <c r="P5044" s="36">
        <v>12</v>
      </c>
      <c r="Q5044" s="37">
        <v>86</v>
      </c>
      <c r="R5044" s="36">
        <v>2</v>
      </c>
      <c r="S5044" s="39">
        <f t="shared" si="172"/>
        <v>86</v>
      </c>
      <c r="T5044" s="34" t="s">
        <v>31</v>
      </c>
      <c r="U5044" s="12">
        <f>((alpha+(beta*speed))^((-1)/ceta))</f>
        <v>1.6357767387494816E-2</v>
      </c>
      <c r="V5044" s="8">
        <f t="shared" si="173"/>
        <v>86</v>
      </c>
      <c r="AB5044" s="41"/>
    </row>
    <row r="5045" spans="1:28">
      <c r="A5045" s="34" t="s">
        <v>19</v>
      </c>
      <c r="B5045" s="34" t="s">
        <v>69</v>
      </c>
      <c r="C5045" s="5" t="s">
        <v>140</v>
      </c>
      <c r="D5045" s="35" t="s">
        <v>90</v>
      </c>
      <c r="E5045" s="36" t="s">
        <v>18</v>
      </c>
      <c r="F5045" s="37">
        <v>0</v>
      </c>
      <c r="G5045" s="38">
        <v>0</v>
      </c>
      <c r="H5045" s="34">
        <v>0.98963175545776605</v>
      </c>
      <c r="I5045" s="35">
        <v>4.8549661802784971E-2</v>
      </c>
      <c r="J5045" s="35">
        <v>1.0060433903283956</v>
      </c>
      <c r="K5045" s="35">
        <v>-0.78491691085831161</v>
      </c>
      <c r="L5045" s="35">
        <v>0</v>
      </c>
      <c r="M5045" s="35">
        <v>0</v>
      </c>
      <c r="N5045" s="35">
        <v>0</v>
      </c>
      <c r="O5045" s="35">
        <v>0</v>
      </c>
      <c r="P5045" s="36">
        <v>12</v>
      </c>
      <c r="Q5045" s="37">
        <v>86</v>
      </c>
      <c r="R5045" s="36">
        <v>0</v>
      </c>
      <c r="S5045" s="39">
        <f t="shared" si="172"/>
        <v>86</v>
      </c>
      <c r="T5045" s="34" t="s">
        <v>29</v>
      </c>
      <c r="U5045" s="12">
        <f>((alpha*(beta^speed))*(speed^ceta))</f>
        <v>2.4706026425924577E-3</v>
      </c>
      <c r="V5045" s="8">
        <f t="shared" si="173"/>
        <v>86</v>
      </c>
      <c r="AB5045" s="41"/>
    </row>
    <row r="5046" spans="1:28">
      <c r="A5046" s="34" t="s">
        <v>19</v>
      </c>
      <c r="B5046" s="34" t="s">
        <v>69</v>
      </c>
      <c r="C5046" s="5" t="s">
        <v>140</v>
      </c>
      <c r="D5046" s="35" t="s">
        <v>90</v>
      </c>
      <c r="E5046" s="36" t="s">
        <v>17</v>
      </c>
      <c r="F5046" s="37">
        <v>0</v>
      </c>
      <c r="G5046" s="38">
        <v>0</v>
      </c>
      <c r="H5046" s="34">
        <v>0.98738187028855917</v>
      </c>
      <c r="I5046" s="35">
        <v>2509.19967826415</v>
      </c>
      <c r="J5046" s="35">
        <v>1.0081737581774988</v>
      </c>
      <c r="K5046" s="35">
        <v>-0.76326237829550969</v>
      </c>
      <c r="L5046" s="35">
        <v>0</v>
      </c>
      <c r="M5046" s="35">
        <v>0</v>
      </c>
      <c r="N5046" s="35">
        <v>0</v>
      </c>
      <c r="O5046" s="35">
        <v>0</v>
      </c>
      <c r="P5046" s="36">
        <v>12</v>
      </c>
      <c r="Q5046" s="37">
        <v>86</v>
      </c>
      <c r="R5046" s="36">
        <v>0</v>
      </c>
      <c r="S5046" s="39">
        <f t="shared" si="172"/>
        <v>86</v>
      </c>
      <c r="T5046" s="34" t="s">
        <v>29</v>
      </c>
      <c r="U5046" s="12">
        <f>((alpha*(beta^speed))*(speed^ceta))</f>
        <v>168.67424923887901</v>
      </c>
      <c r="V5046" s="8">
        <f t="shared" si="173"/>
        <v>86</v>
      </c>
    </row>
    <row r="5047" spans="1:28">
      <c r="A5047" s="34" t="s">
        <v>19</v>
      </c>
      <c r="B5047" s="34" t="s">
        <v>69</v>
      </c>
      <c r="C5047" s="5" t="s">
        <v>140</v>
      </c>
      <c r="D5047" s="35" t="s">
        <v>90</v>
      </c>
      <c r="E5047" s="36" t="s">
        <v>15</v>
      </c>
      <c r="F5047" s="37">
        <v>50</v>
      </c>
      <c r="G5047" s="38">
        <v>0</v>
      </c>
      <c r="H5047" s="34">
        <v>0.99785006763126272</v>
      </c>
      <c r="I5047" s="35">
        <v>-0.59565951063362466</v>
      </c>
      <c r="J5047" s="35">
        <v>0.36494260876641332</v>
      </c>
      <c r="K5047" s="35">
        <v>0.4004964105807895</v>
      </c>
      <c r="L5047" s="35">
        <v>0</v>
      </c>
      <c r="M5047" s="35">
        <v>0</v>
      </c>
      <c r="N5047" s="35">
        <v>0</v>
      </c>
      <c r="O5047" s="35">
        <v>0</v>
      </c>
      <c r="P5047" s="36">
        <v>12</v>
      </c>
      <c r="Q5047" s="37">
        <v>86</v>
      </c>
      <c r="R5047" s="36">
        <v>6</v>
      </c>
      <c r="S5047" s="39">
        <f t="shared" si="172"/>
        <v>86</v>
      </c>
      <c r="T5047" s="34" t="s">
        <v>37</v>
      </c>
      <c r="U5047" s="12">
        <f>(1/(alpha+(beta*(speed^ceta))))</f>
        <v>0.63413032077865072</v>
      </c>
      <c r="V5047" s="8">
        <f t="shared" si="173"/>
        <v>86</v>
      </c>
    </row>
    <row r="5048" spans="1:28">
      <c r="A5048" s="34" t="s">
        <v>19</v>
      </c>
      <c r="B5048" s="34" t="s">
        <v>69</v>
      </c>
      <c r="C5048" s="5" t="s">
        <v>140</v>
      </c>
      <c r="D5048" s="35" t="s">
        <v>90</v>
      </c>
      <c r="E5048" s="36" t="s">
        <v>16</v>
      </c>
      <c r="F5048" s="37">
        <v>50</v>
      </c>
      <c r="G5048" s="38">
        <v>0</v>
      </c>
      <c r="H5048" s="34">
        <v>0.99335693978008999</v>
      </c>
      <c r="I5048" s="35">
        <v>-0.35973542213093029</v>
      </c>
      <c r="J5048" s="35">
        <v>64.078505897376445</v>
      </c>
      <c r="K5048" s="35">
        <v>0.35964052504915817</v>
      </c>
      <c r="L5048" s="35">
        <v>1.3347543714102459</v>
      </c>
      <c r="M5048" s="35">
        <v>-8.8661562280227275E-3</v>
      </c>
      <c r="N5048" s="35">
        <v>0</v>
      </c>
      <c r="O5048" s="35">
        <v>0</v>
      </c>
      <c r="P5048" s="36">
        <v>12</v>
      </c>
      <c r="Q5048" s="37">
        <v>86</v>
      </c>
      <c r="R5048" s="36">
        <v>10</v>
      </c>
      <c r="S5048" s="39">
        <f t="shared" si="172"/>
        <v>86</v>
      </c>
      <c r="T5048" s="34" t="s">
        <v>44</v>
      </c>
      <c r="U5048" s="12">
        <f>(alpha+(beta/(1+EXP((((-1)*ceta)+(delta*LN(speed)))+(epsilon*speed)))))</f>
        <v>0.15134495719972002</v>
      </c>
      <c r="V5048" s="8">
        <f t="shared" si="173"/>
        <v>86</v>
      </c>
    </row>
    <row r="5049" spans="1:28">
      <c r="A5049" s="34" t="s">
        <v>19</v>
      </c>
      <c r="B5049" s="34" t="s">
        <v>69</v>
      </c>
      <c r="C5049" s="5" t="s">
        <v>140</v>
      </c>
      <c r="D5049" s="35" t="s">
        <v>90</v>
      </c>
      <c r="E5049" s="36" t="s">
        <v>14</v>
      </c>
      <c r="F5049" s="37">
        <v>50</v>
      </c>
      <c r="G5049" s="38">
        <v>0</v>
      </c>
      <c r="H5049" s="34">
        <v>0.99681410040999074</v>
      </c>
      <c r="I5049" s="35">
        <v>-70.882645234953046</v>
      </c>
      <c r="J5049" s="35">
        <v>14.013158432653174</v>
      </c>
      <c r="K5049" s="35">
        <v>1.7417699829963991</v>
      </c>
      <c r="L5049" s="35">
        <v>0</v>
      </c>
      <c r="M5049" s="35">
        <v>0</v>
      </c>
      <c r="N5049" s="35">
        <v>0</v>
      </c>
      <c r="O5049" s="35">
        <v>0</v>
      </c>
      <c r="P5049" s="36">
        <v>12</v>
      </c>
      <c r="Q5049" s="37">
        <v>86</v>
      </c>
      <c r="R5049" s="36">
        <v>2</v>
      </c>
      <c r="S5049" s="39">
        <f t="shared" si="172"/>
        <v>86</v>
      </c>
      <c r="T5049" s="34" t="s">
        <v>31</v>
      </c>
      <c r="U5049" s="12">
        <f>((alpha+(beta*speed))^((-1)/ceta))</f>
        <v>1.7628058274173145E-2</v>
      </c>
      <c r="V5049" s="8">
        <f t="shared" si="173"/>
        <v>86</v>
      </c>
      <c r="AB5049" s="41"/>
    </row>
    <row r="5050" spans="1:28">
      <c r="A5050" s="34" t="s">
        <v>19</v>
      </c>
      <c r="B5050" s="34" t="s">
        <v>69</v>
      </c>
      <c r="C5050" s="5" t="s">
        <v>140</v>
      </c>
      <c r="D5050" s="35" t="s">
        <v>90</v>
      </c>
      <c r="E5050" s="36" t="s">
        <v>18</v>
      </c>
      <c r="F5050" s="37">
        <v>50</v>
      </c>
      <c r="G5050" s="38">
        <v>0</v>
      </c>
      <c r="H5050" s="34">
        <v>0.98644076528718083</v>
      </c>
      <c r="I5050" s="35">
        <v>3.937638765552727E-2</v>
      </c>
      <c r="J5050" s="35">
        <v>1.0023022171622702</v>
      </c>
      <c r="K5050" s="35">
        <v>-0.63550564791600128</v>
      </c>
      <c r="L5050" s="35">
        <v>0</v>
      </c>
      <c r="M5050" s="35">
        <v>0</v>
      </c>
      <c r="N5050" s="35">
        <v>0</v>
      </c>
      <c r="O5050" s="35">
        <v>0</v>
      </c>
      <c r="P5050" s="36">
        <v>12</v>
      </c>
      <c r="Q5050" s="37">
        <v>86</v>
      </c>
      <c r="R5050" s="36">
        <v>0</v>
      </c>
      <c r="S5050" s="39">
        <f t="shared" si="172"/>
        <v>86</v>
      </c>
      <c r="T5050" s="34" t="s">
        <v>29</v>
      </c>
      <c r="U5050" s="12">
        <f>((alpha*(beta^speed))*(speed^ceta))</f>
        <v>2.829688374019998E-3</v>
      </c>
      <c r="V5050" s="8">
        <f t="shared" si="173"/>
        <v>86</v>
      </c>
      <c r="AB5050" s="41"/>
    </row>
    <row r="5051" spans="1:28">
      <c r="A5051" s="34" t="s">
        <v>19</v>
      </c>
      <c r="B5051" s="34" t="s">
        <v>69</v>
      </c>
      <c r="C5051" s="5" t="s">
        <v>140</v>
      </c>
      <c r="D5051" s="35" t="s">
        <v>90</v>
      </c>
      <c r="E5051" s="36" t="s">
        <v>17</v>
      </c>
      <c r="F5051" s="37">
        <v>50</v>
      </c>
      <c r="G5051" s="38">
        <v>0</v>
      </c>
      <c r="H5051" s="34">
        <v>0.97628939342786414</v>
      </c>
      <c r="I5051" s="35">
        <v>2072.2285262134806</v>
      </c>
      <c r="J5051" s="35">
        <v>1.0040010411812388</v>
      </c>
      <c r="K5051" s="35">
        <v>-0.60685437535494613</v>
      </c>
      <c r="L5051" s="35">
        <v>0</v>
      </c>
      <c r="M5051" s="35">
        <v>0</v>
      </c>
      <c r="N5051" s="35">
        <v>0</v>
      </c>
      <c r="O5051" s="35">
        <v>0</v>
      </c>
      <c r="P5051" s="36">
        <v>12</v>
      </c>
      <c r="Q5051" s="37">
        <v>86</v>
      </c>
      <c r="R5051" s="36">
        <v>0</v>
      </c>
      <c r="S5051" s="39">
        <f t="shared" si="172"/>
        <v>86</v>
      </c>
      <c r="T5051" s="34" t="s">
        <v>29</v>
      </c>
      <c r="U5051" s="12">
        <f>((alpha*(beta^speed))*(speed^ceta))</f>
        <v>195.71171952618309</v>
      </c>
      <c r="V5051" s="8">
        <f t="shared" si="173"/>
        <v>86</v>
      </c>
    </row>
    <row r="5052" spans="1:28">
      <c r="A5052" s="34" t="s">
        <v>19</v>
      </c>
      <c r="B5052" s="34" t="s">
        <v>69</v>
      </c>
      <c r="C5052" s="5" t="s">
        <v>140</v>
      </c>
      <c r="D5052" s="35" t="s">
        <v>90</v>
      </c>
      <c r="E5052" s="36" t="s">
        <v>15</v>
      </c>
      <c r="F5052" s="37">
        <v>100</v>
      </c>
      <c r="G5052" s="38">
        <v>0</v>
      </c>
      <c r="H5052" s="34">
        <v>0.99761078955685123</v>
      </c>
      <c r="I5052" s="35">
        <v>-0.31955250771756816</v>
      </c>
      <c r="J5052" s="35">
        <v>0.21519820346444735</v>
      </c>
      <c r="K5052" s="35">
        <v>0.4796145554444996</v>
      </c>
      <c r="L5052" s="35">
        <v>0</v>
      </c>
      <c r="M5052" s="35">
        <v>0</v>
      </c>
      <c r="N5052" s="35">
        <v>0</v>
      </c>
      <c r="O5052" s="35">
        <v>0</v>
      </c>
      <c r="P5052" s="36">
        <v>12</v>
      </c>
      <c r="Q5052" s="37">
        <v>86</v>
      </c>
      <c r="R5052" s="36">
        <v>6</v>
      </c>
      <c r="S5052" s="39">
        <f t="shared" si="172"/>
        <v>86</v>
      </c>
      <c r="T5052" s="34" t="s">
        <v>37</v>
      </c>
      <c r="U5052" s="12">
        <f>(1/(alpha+(beta*(speed^ceta))))</f>
        <v>0.66538762852016586</v>
      </c>
      <c r="V5052" s="8">
        <f t="shared" si="173"/>
        <v>86</v>
      </c>
    </row>
    <row r="5053" spans="1:28">
      <c r="A5053" s="34" t="s">
        <v>19</v>
      </c>
      <c r="B5053" s="34" t="s">
        <v>69</v>
      </c>
      <c r="C5053" s="5" t="s">
        <v>140</v>
      </c>
      <c r="D5053" s="35" t="s">
        <v>90</v>
      </c>
      <c r="E5053" s="36" t="s">
        <v>16</v>
      </c>
      <c r="F5053" s="37">
        <v>100</v>
      </c>
      <c r="G5053" s="38">
        <v>0</v>
      </c>
      <c r="H5053" s="34">
        <v>0.99153583282123914</v>
      </c>
      <c r="I5053" s="35">
        <v>-0.24896982335178583</v>
      </c>
      <c r="J5053" s="35">
        <v>5.6009794414628486E-2</v>
      </c>
      <c r="K5053" s="35">
        <v>0.86034176048935251</v>
      </c>
      <c r="L5053" s="35">
        <v>0</v>
      </c>
      <c r="M5053" s="35">
        <v>0</v>
      </c>
      <c r="N5053" s="35">
        <v>0</v>
      </c>
      <c r="O5053" s="35">
        <v>0</v>
      </c>
      <c r="P5053" s="36">
        <v>12</v>
      </c>
      <c r="Q5053" s="37">
        <v>86</v>
      </c>
      <c r="R5053" s="36">
        <v>2</v>
      </c>
      <c r="S5053" s="39">
        <f t="shared" si="172"/>
        <v>86</v>
      </c>
      <c r="T5053" s="34" t="s">
        <v>31</v>
      </c>
      <c r="U5053" s="12">
        <f>((alpha+(beta*speed))^((-1)/ceta))</f>
        <v>0.17107850805770058</v>
      </c>
      <c r="V5053" s="8">
        <f t="shared" si="173"/>
        <v>86</v>
      </c>
    </row>
    <row r="5054" spans="1:28">
      <c r="A5054" s="34" t="s">
        <v>19</v>
      </c>
      <c r="B5054" s="34" t="s">
        <v>69</v>
      </c>
      <c r="C5054" s="5" t="s">
        <v>140</v>
      </c>
      <c r="D5054" s="35" t="s">
        <v>90</v>
      </c>
      <c r="E5054" s="36" t="s">
        <v>14</v>
      </c>
      <c r="F5054" s="37">
        <v>100</v>
      </c>
      <c r="G5054" s="38">
        <v>0</v>
      </c>
      <c r="H5054" s="34">
        <v>0.99501493205573743</v>
      </c>
      <c r="I5054" s="35">
        <v>-32.691426509944193</v>
      </c>
      <c r="J5054" s="35">
        <v>9.323457128566</v>
      </c>
      <c r="K5054" s="35">
        <v>1.6745351348142288</v>
      </c>
      <c r="L5054" s="35">
        <v>0</v>
      </c>
      <c r="M5054" s="35">
        <v>0</v>
      </c>
      <c r="N5054" s="35">
        <v>0</v>
      </c>
      <c r="O5054" s="35">
        <v>0</v>
      </c>
      <c r="P5054" s="36">
        <v>12</v>
      </c>
      <c r="Q5054" s="37">
        <v>86</v>
      </c>
      <c r="R5054" s="36">
        <v>2</v>
      </c>
      <c r="S5054" s="39">
        <f t="shared" si="172"/>
        <v>86</v>
      </c>
      <c r="T5054" s="34" t="s">
        <v>31</v>
      </c>
      <c r="U5054" s="12">
        <f>((alpha+(beta*speed))^((-1)/ceta))</f>
        <v>1.8903322584038908E-2</v>
      </c>
      <c r="V5054" s="8">
        <f t="shared" si="173"/>
        <v>86</v>
      </c>
      <c r="AB5054" s="41"/>
    </row>
    <row r="5055" spans="1:28">
      <c r="A5055" s="34" t="s">
        <v>19</v>
      </c>
      <c r="B5055" s="34" t="s">
        <v>69</v>
      </c>
      <c r="C5055" s="5" t="s">
        <v>140</v>
      </c>
      <c r="D5055" s="35" t="s">
        <v>90</v>
      </c>
      <c r="E5055" s="36" t="s">
        <v>18</v>
      </c>
      <c r="F5055" s="37">
        <v>100</v>
      </c>
      <c r="G5055" s="38">
        <v>0</v>
      </c>
      <c r="H5055" s="34">
        <v>0.98559718553329301</v>
      </c>
      <c r="I5055" s="35">
        <v>53.832616361004099</v>
      </c>
      <c r="J5055" s="35">
        <v>4.7960167517245926</v>
      </c>
      <c r="K5055" s="35">
        <v>-2.0210470181127611E-2</v>
      </c>
      <c r="L5055" s="35">
        <v>0</v>
      </c>
      <c r="M5055" s="35">
        <v>0</v>
      </c>
      <c r="N5055" s="35">
        <v>0</v>
      </c>
      <c r="O5055" s="35">
        <v>0</v>
      </c>
      <c r="P5055" s="36">
        <v>12</v>
      </c>
      <c r="Q5055" s="37">
        <v>86</v>
      </c>
      <c r="R5055" s="36">
        <v>5</v>
      </c>
      <c r="S5055" s="39">
        <f t="shared" si="172"/>
        <v>86</v>
      </c>
      <c r="T5055" s="34" t="s">
        <v>36</v>
      </c>
      <c r="U5055" s="12">
        <f>(1/(((ceta*(speed^2))+(beta*speed))+alpha))</f>
        <v>3.1564319510876261E-3</v>
      </c>
      <c r="V5055" s="8">
        <f t="shared" si="173"/>
        <v>86</v>
      </c>
      <c r="AB5055" s="41"/>
    </row>
    <row r="5056" spans="1:28">
      <c r="A5056" s="34" t="s">
        <v>19</v>
      </c>
      <c r="B5056" s="34" t="s">
        <v>69</v>
      </c>
      <c r="C5056" s="5" t="s">
        <v>140</v>
      </c>
      <c r="D5056" s="35" t="s">
        <v>90</v>
      </c>
      <c r="E5056" s="36" t="s">
        <v>17</v>
      </c>
      <c r="F5056" s="37">
        <v>100</v>
      </c>
      <c r="G5056" s="38">
        <v>0</v>
      </c>
      <c r="H5056" s="34">
        <v>0.9636728071220293</v>
      </c>
      <c r="I5056" s="35">
        <v>1817.4460570211513</v>
      </c>
      <c r="J5056" s="35">
        <v>1.0005569957270362</v>
      </c>
      <c r="K5056" s="35">
        <v>-0.48412711296754152</v>
      </c>
      <c r="L5056" s="35">
        <v>0</v>
      </c>
      <c r="M5056" s="35">
        <v>0</v>
      </c>
      <c r="N5056" s="35">
        <v>0</v>
      </c>
      <c r="O5056" s="35">
        <v>0</v>
      </c>
      <c r="P5056" s="36">
        <v>12</v>
      </c>
      <c r="Q5056" s="37">
        <v>86</v>
      </c>
      <c r="R5056" s="36">
        <v>0</v>
      </c>
      <c r="S5056" s="39">
        <f t="shared" si="172"/>
        <v>86</v>
      </c>
      <c r="T5056" s="34" t="s">
        <v>29</v>
      </c>
      <c r="U5056" s="12">
        <f>((alpha*(beta^speed))*(speed^ceta))</f>
        <v>220.65613278010352</v>
      </c>
      <c r="V5056" s="8">
        <f t="shared" si="173"/>
        <v>86</v>
      </c>
    </row>
    <row r="5057" spans="1:28">
      <c r="A5057" s="34" t="s">
        <v>19</v>
      </c>
      <c r="B5057" s="34" t="s">
        <v>69</v>
      </c>
      <c r="C5057" s="5" t="s">
        <v>140</v>
      </c>
      <c r="D5057" s="35" t="s">
        <v>90</v>
      </c>
      <c r="E5057" s="36" t="s">
        <v>15</v>
      </c>
      <c r="F5057" s="37">
        <v>0</v>
      </c>
      <c r="G5057" s="38">
        <v>-0.06</v>
      </c>
      <c r="H5057" s="34">
        <v>0.99190993344466172</v>
      </c>
      <c r="I5057" s="35">
        <v>-4.6617459421097775E-2</v>
      </c>
      <c r="J5057" s="35">
        <v>22.254479511729695</v>
      </c>
      <c r="K5057" s="35">
        <v>0.16993759432013539</v>
      </c>
      <c r="L5057" s="35">
        <v>1.0351972352022529</v>
      </c>
      <c r="M5057" s="35">
        <v>2.1929924436488543E-2</v>
      </c>
      <c r="N5057" s="35">
        <v>0</v>
      </c>
      <c r="O5057" s="35">
        <v>0</v>
      </c>
      <c r="P5057" s="36">
        <v>12</v>
      </c>
      <c r="Q5057" s="37">
        <v>81</v>
      </c>
      <c r="R5057" s="36">
        <v>10</v>
      </c>
      <c r="S5057" s="39">
        <f t="shared" si="172"/>
        <v>81</v>
      </c>
      <c r="T5057" s="34" t="s">
        <v>44</v>
      </c>
      <c r="U5057" s="12">
        <f>(alpha+(beta/(1+EXP((((-1)*ceta)+(delta*LN(speed)))+(epsilon*speed)))))</f>
        <v>5.0129845839858717E-4</v>
      </c>
      <c r="V5057" s="8">
        <f t="shared" si="173"/>
        <v>81</v>
      </c>
    </row>
    <row r="5058" spans="1:28">
      <c r="A5058" s="34" t="s">
        <v>19</v>
      </c>
      <c r="B5058" s="34" t="s">
        <v>69</v>
      </c>
      <c r="C5058" s="5" t="s">
        <v>140</v>
      </c>
      <c r="D5058" s="35" t="s">
        <v>90</v>
      </c>
      <c r="E5058" s="36" t="s">
        <v>16</v>
      </c>
      <c r="F5058" s="37">
        <v>0</v>
      </c>
      <c r="G5058" s="38">
        <v>-0.06</v>
      </c>
      <c r="H5058" s="34">
        <v>0.98840285983210696</v>
      </c>
      <c r="I5058" s="35">
        <v>13.674765666957544</v>
      </c>
      <c r="J5058" s="35">
        <v>0.95454700264407155</v>
      </c>
      <c r="K5058" s="35">
        <v>-0.53766579101524126</v>
      </c>
      <c r="L5058" s="35">
        <v>0</v>
      </c>
      <c r="M5058" s="35">
        <v>0</v>
      </c>
      <c r="N5058" s="35">
        <v>0</v>
      </c>
      <c r="O5058" s="35">
        <v>0</v>
      </c>
      <c r="P5058" s="36">
        <v>12</v>
      </c>
      <c r="Q5058" s="37">
        <v>86</v>
      </c>
      <c r="R5058" s="36">
        <v>0</v>
      </c>
      <c r="S5058" s="39">
        <f t="shared" ref="S5058:S5121" si="174">V5058</f>
        <v>86</v>
      </c>
      <c r="T5058" s="34" t="s">
        <v>29</v>
      </c>
      <c r="U5058" s="12">
        <f>((alpha*(beta^speed))*(speed^ceta))</f>
        <v>2.2823152023436769E-2</v>
      </c>
      <c r="V5058" s="8">
        <f t="shared" ref="V5058:V5121" si="175">IF($V$1&lt;P5058,P5058,IF($V$1&gt;Q5058,Q5058,$V$1))</f>
        <v>86</v>
      </c>
    </row>
    <row r="5059" spans="1:28">
      <c r="A5059" s="34" t="s">
        <v>19</v>
      </c>
      <c r="B5059" s="34" t="s">
        <v>69</v>
      </c>
      <c r="C5059" s="5" t="s">
        <v>140</v>
      </c>
      <c r="D5059" s="35" t="s">
        <v>90</v>
      </c>
      <c r="E5059" s="36" t="s">
        <v>14</v>
      </c>
      <c r="F5059" s="37">
        <v>0</v>
      </c>
      <c r="G5059" s="38">
        <v>-0.06</v>
      </c>
      <c r="H5059" s="34">
        <v>0.99380353806521626</v>
      </c>
      <c r="I5059" s="35">
        <v>0.52537232074513096</v>
      </c>
      <c r="J5059" s="35">
        <v>0.98367454529972798</v>
      </c>
      <c r="K5059" s="35">
        <v>-0.91620187674063591</v>
      </c>
      <c r="L5059" s="35">
        <v>0</v>
      </c>
      <c r="M5059" s="35">
        <v>0</v>
      </c>
      <c r="N5059" s="35">
        <v>0</v>
      </c>
      <c r="O5059" s="35">
        <v>0</v>
      </c>
      <c r="P5059" s="36">
        <v>12</v>
      </c>
      <c r="Q5059" s="37">
        <v>86</v>
      </c>
      <c r="R5059" s="36">
        <v>0</v>
      </c>
      <c r="S5059" s="39">
        <f t="shared" si="174"/>
        <v>86</v>
      </c>
      <c r="T5059" s="34" t="s">
        <v>29</v>
      </c>
      <c r="U5059" s="12">
        <f>((alpha*(beta^speed))*(speed^ceta))</f>
        <v>2.154266035137986E-3</v>
      </c>
      <c r="V5059" s="8">
        <f t="shared" si="175"/>
        <v>86</v>
      </c>
      <c r="AB5059" s="41"/>
    </row>
    <row r="5060" spans="1:28">
      <c r="A5060" s="34" t="s">
        <v>19</v>
      </c>
      <c r="B5060" s="34" t="s">
        <v>69</v>
      </c>
      <c r="C5060" s="5" t="s">
        <v>140</v>
      </c>
      <c r="D5060" s="35" t="s">
        <v>90</v>
      </c>
      <c r="E5060" s="36" t="s">
        <v>18</v>
      </c>
      <c r="F5060" s="37">
        <v>0</v>
      </c>
      <c r="G5060" s="38">
        <v>-0.06</v>
      </c>
      <c r="H5060" s="34">
        <v>0.99164624327351658</v>
      </c>
      <c r="I5060" s="35">
        <v>-1.1863783568229971</v>
      </c>
      <c r="J5060" s="35">
        <v>-7.9593503245676382</v>
      </c>
      <c r="K5060" s="35">
        <v>-1.4456402213801087</v>
      </c>
      <c r="L5060" s="35">
        <v>0</v>
      </c>
      <c r="M5060" s="35">
        <v>0</v>
      </c>
      <c r="N5060" s="35">
        <v>0</v>
      </c>
      <c r="O5060" s="35">
        <v>0</v>
      </c>
      <c r="P5060" s="36">
        <v>12</v>
      </c>
      <c r="Q5060" s="37">
        <v>86</v>
      </c>
      <c r="R5060" s="36">
        <v>13</v>
      </c>
      <c r="S5060" s="39">
        <f t="shared" si="174"/>
        <v>86</v>
      </c>
      <c r="T5060" s="34" t="s">
        <v>50</v>
      </c>
      <c r="U5060" s="12">
        <f>EXP((alpha+(beta/speed))+(ceta*LN(speed)))</f>
        <v>4.4461022724341681E-4</v>
      </c>
      <c r="V5060" s="8">
        <f t="shared" si="175"/>
        <v>86</v>
      </c>
      <c r="AB5060" s="41"/>
    </row>
    <row r="5061" spans="1:28">
      <c r="A5061" s="34" t="s">
        <v>19</v>
      </c>
      <c r="B5061" s="34" t="s">
        <v>69</v>
      </c>
      <c r="C5061" s="5" t="s">
        <v>140</v>
      </c>
      <c r="D5061" s="35" t="s">
        <v>90</v>
      </c>
      <c r="E5061" s="36" t="s">
        <v>17</v>
      </c>
      <c r="F5061" s="37">
        <v>0</v>
      </c>
      <c r="G5061" s="38">
        <v>-0.06</v>
      </c>
      <c r="H5061" s="34">
        <v>0.98028577690116581</v>
      </c>
      <c r="I5061" s="35">
        <v>13.758598546874049</v>
      </c>
      <c r="J5061" s="35">
        <v>-23.442670654972378</v>
      </c>
      <c r="K5061" s="35">
        <v>-2.696243171744237</v>
      </c>
      <c r="L5061" s="35">
        <v>0</v>
      </c>
      <c r="M5061" s="35">
        <v>0</v>
      </c>
      <c r="N5061" s="35">
        <v>0</v>
      </c>
      <c r="O5061" s="35">
        <v>0</v>
      </c>
      <c r="P5061" s="36">
        <v>12</v>
      </c>
      <c r="Q5061" s="37">
        <v>86</v>
      </c>
      <c r="R5061" s="36">
        <v>13</v>
      </c>
      <c r="S5061" s="39">
        <f t="shared" si="174"/>
        <v>86</v>
      </c>
      <c r="T5061" s="34" t="s">
        <v>50</v>
      </c>
      <c r="U5061" s="12">
        <f>EXP((alpha+(beta/speed))+(ceta*LN(speed)))</f>
        <v>4.3754346835350484</v>
      </c>
      <c r="V5061" s="8">
        <f t="shared" si="175"/>
        <v>86</v>
      </c>
    </row>
    <row r="5062" spans="1:28">
      <c r="A5062" s="34" t="s">
        <v>19</v>
      </c>
      <c r="B5062" s="34" t="s">
        <v>69</v>
      </c>
      <c r="C5062" s="5" t="s">
        <v>140</v>
      </c>
      <c r="D5062" s="35" t="s">
        <v>90</v>
      </c>
      <c r="E5062" s="36" t="s">
        <v>15</v>
      </c>
      <c r="F5062" s="37">
        <v>50</v>
      </c>
      <c r="G5062" s="38">
        <v>-0.06</v>
      </c>
      <c r="H5062" s="34">
        <v>0.98998584446733984</v>
      </c>
      <c r="I5062" s="35">
        <v>-3.15480068909577E-2</v>
      </c>
      <c r="J5062" s="35">
        <v>28.279437276851354</v>
      </c>
      <c r="K5062" s="35">
        <v>-0.29993492087347084</v>
      </c>
      <c r="L5062" s="35">
        <v>0.96497865297858032</v>
      </c>
      <c r="M5062" s="35">
        <v>2.7683699707803041E-2</v>
      </c>
      <c r="N5062" s="35">
        <v>0</v>
      </c>
      <c r="O5062" s="35">
        <v>0</v>
      </c>
      <c r="P5062" s="36">
        <v>12</v>
      </c>
      <c r="Q5062" s="37">
        <v>81</v>
      </c>
      <c r="R5062" s="36">
        <v>10</v>
      </c>
      <c r="S5062" s="39">
        <f t="shared" si="174"/>
        <v>81</v>
      </c>
      <c r="T5062" s="34" t="s">
        <v>44</v>
      </c>
      <c r="U5062" s="12">
        <f>(alpha+(beta/(1+EXP((((-1)*ceta)+(delta*LN(speed)))+(epsilon*speed)))))</f>
        <v>4.5704029277584407E-4</v>
      </c>
      <c r="V5062" s="8">
        <f t="shared" si="175"/>
        <v>81</v>
      </c>
    </row>
    <row r="5063" spans="1:28">
      <c r="A5063" s="34" t="s">
        <v>19</v>
      </c>
      <c r="B5063" s="34" t="s">
        <v>69</v>
      </c>
      <c r="C5063" s="5" t="s">
        <v>140</v>
      </c>
      <c r="D5063" s="35" t="s">
        <v>90</v>
      </c>
      <c r="E5063" s="36" t="s">
        <v>16</v>
      </c>
      <c r="F5063" s="37">
        <v>50</v>
      </c>
      <c r="G5063" s="38">
        <v>-0.06</v>
      </c>
      <c r="H5063" s="34">
        <v>0.98331073316855455</v>
      </c>
      <c r="I5063" s="35">
        <v>10.655071081033238</v>
      </c>
      <c r="J5063" s="35">
        <v>0.95124867109233446</v>
      </c>
      <c r="K5063" s="35">
        <v>-0.45175534070436862</v>
      </c>
      <c r="L5063" s="35">
        <v>0</v>
      </c>
      <c r="M5063" s="35">
        <v>0</v>
      </c>
      <c r="N5063" s="35">
        <v>0</v>
      </c>
      <c r="O5063" s="35">
        <v>0</v>
      </c>
      <c r="P5063" s="36">
        <v>12</v>
      </c>
      <c r="Q5063" s="37">
        <v>86</v>
      </c>
      <c r="R5063" s="36">
        <v>0</v>
      </c>
      <c r="S5063" s="39">
        <f t="shared" si="174"/>
        <v>86</v>
      </c>
      <c r="T5063" s="34" t="s">
        <v>29</v>
      </c>
      <c r="U5063" s="12">
        <f>((alpha*(beta^speed))*(speed^ceta))</f>
        <v>1.936091007532495E-2</v>
      </c>
      <c r="V5063" s="8">
        <f t="shared" si="175"/>
        <v>86</v>
      </c>
    </row>
    <row r="5064" spans="1:28">
      <c r="A5064" s="34" t="s">
        <v>19</v>
      </c>
      <c r="B5064" s="34" t="s">
        <v>69</v>
      </c>
      <c r="C5064" s="5" t="s">
        <v>140</v>
      </c>
      <c r="D5064" s="35" t="s">
        <v>90</v>
      </c>
      <c r="E5064" s="36" t="s">
        <v>14</v>
      </c>
      <c r="F5064" s="37">
        <v>50</v>
      </c>
      <c r="G5064" s="38">
        <v>-0.06</v>
      </c>
      <c r="H5064" s="34">
        <v>0.9927875396957424</v>
      </c>
      <c r="I5064" s="35">
        <v>0.53883337071642423</v>
      </c>
      <c r="J5064" s="35">
        <v>0.98605432416204664</v>
      </c>
      <c r="K5064" s="35">
        <v>-0.96924704683921536</v>
      </c>
      <c r="L5064" s="35">
        <v>0</v>
      </c>
      <c r="M5064" s="35">
        <v>0</v>
      </c>
      <c r="N5064" s="35">
        <v>0</v>
      </c>
      <c r="O5064" s="35">
        <v>0</v>
      </c>
      <c r="P5064" s="36">
        <v>12</v>
      </c>
      <c r="Q5064" s="37">
        <v>86</v>
      </c>
      <c r="R5064" s="36">
        <v>0</v>
      </c>
      <c r="S5064" s="39">
        <f t="shared" si="174"/>
        <v>86</v>
      </c>
      <c r="T5064" s="34" t="s">
        <v>29</v>
      </c>
      <c r="U5064" s="12">
        <f>((alpha*(beta^speed))*(speed^ceta))</f>
        <v>2.1474347733976477E-3</v>
      </c>
      <c r="V5064" s="8">
        <f t="shared" si="175"/>
        <v>86</v>
      </c>
      <c r="AB5064" s="41"/>
    </row>
    <row r="5065" spans="1:28">
      <c r="A5065" s="34" t="s">
        <v>19</v>
      </c>
      <c r="B5065" s="34" t="s">
        <v>69</v>
      </c>
      <c r="C5065" s="5" t="s">
        <v>140</v>
      </c>
      <c r="D5065" s="35" t="s">
        <v>90</v>
      </c>
      <c r="E5065" s="36" t="s">
        <v>18</v>
      </c>
      <c r="F5065" s="37">
        <v>50</v>
      </c>
      <c r="G5065" s="38">
        <v>-0.06</v>
      </c>
      <c r="H5065" s="34">
        <v>0.98963633059213207</v>
      </c>
      <c r="I5065" s="35">
        <v>-1.1967290421169146</v>
      </c>
      <c r="J5065" s="35">
        <v>-8.2918271168262105</v>
      </c>
      <c r="K5065" s="35">
        <v>-1.4424745615032191</v>
      </c>
      <c r="L5065" s="35">
        <v>0</v>
      </c>
      <c r="M5065" s="35">
        <v>0</v>
      </c>
      <c r="N5065" s="35">
        <v>0</v>
      </c>
      <c r="O5065" s="35">
        <v>0</v>
      </c>
      <c r="P5065" s="36">
        <v>12</v>
      </c>
      <c r="Q5065" s="37">
        <v>86</v>
      </c>
      <c r="R5065" s="36">
        <v>13</v>
      </c>
      <c r="S5065" s="39">
        <f t="shared" si="174"/>
        <v>86</v>
      </c>
      <c r="T5065" s="34" t="s">
        <v>50</v>
      </c>
      <c r="U5065" s="12">
        <f>EXP((alpha+(beta/speed))+(ceta*LN(speed)))</f>
        <v>4.445587683694166E-4</v>
      </c>
      <c r="V5065" s="8">
        <f t="shared" si="175"/>
        <v>86</v>
      </c>
      <c r="AB5065" s="41"/>
    </row>
    <row r="5066" spans="1:28">
      <c r="A5066" s="34" t="s">
        <v>19</v>
      </c>
      <c r="B5066" s="34" t="s">
        <v>69</v>
      </c>
      <c r="C5066" s="5" t="s">
        <v>140</v>
      </c>
      <c r="D5066" s="35" t="s">
        <v>90</v>
      </c>
      <c r="E5066" s="36" t="s">
        <v>17</v>
      </c>
      <c r="F5066" s="37">
        <v>50</v>
      </c>
      <c r="G5066" s="38">
        <v>-0.06</v>
      </c>
      <c r="H5066" s="34">
        <v>0.97268596720907696</v>
      </c>
      <c r="I5066" s="35">
        <v>-14.558649869986303</v>
      </c>
      <c r="J5066" s="35">
        <v>311.60501315616193</v>
      </c>
      <c r="K5066" s="35">
        <v>4.6595268627979944</v>
      </c>
      <c r="L5066" s="35">
        <v>1.8456395293840302</v>
      </c>
      <c r="M5066" s="35">
        <v>-6.0371879341371048E-3</v>
      </c>
      <c r="N5066" s="35">
        <v>0</v>
      </c>
      <c r="O5066" s="35">
        <v>0</v>
      </c>
      <c r="P5066" s="36">
        <v>12</v>
      </c>
      <c r="Q5066" s="37">
        <v>84</v>
      </c>
      <c r="R5066" s="36">
        <v>10</v>
      </c>
      <c r="S5066" s="39">
        <f t="shared" si="174"/>
        <v>84</v>
      </c>
      <c r="T5066" s="34" t="s">
        <v>44</v>
      </c>
      <c r="U5066" s="12">
        <f>(alpha+(beta/(1+EXP((((-1)*ceta)+(delta*LN(speed)))+(epsilon*speed)))))</f>
        <v>6.4851324519205278E-2</v>
      </c>
      <c r="V5066" s="8">
        <f t="shared" si="175"/>
        <v>84</v>
      </c>
    </row>
    <row r="5067" spans="1:28">
      <c r="A5067" s="34" t="s">
        <v>19</v>
      </c>
      <c r="B5067" s="34" t="s">
        <v>69</v>
      </c>
      <c r="C5067" s="5" t="s">
        <v>140</v>
      </c>
      <c r="D5067" s="35" t="s">
        <v>90</v>
      </c>
      <c r="E5067" s="36" t="s">
        <v>15</v>
      </c>
      <c r="F5067" s="37">
        <v>100</v>
      </c>
      <c r="G5067" s="38">
        <v>-0.06</v>
      </c>
      <c r="H5067" s="34">
        <v>0.98749585919615157</v>
      </c>
      <c r="I5067" s="35">
        <v>8.5977813455645329</v>
      </c>
      <c r="J5067" s="35">
        <v>0.94867229835606048</v>
      </c>
      <c r="K5067" s="35">
        <v>-0.53659146481111941</v>
      </c>
      <c r="L5067" s="35">
        <v>0</v>
      </c>
      <c r="M5067" s="35">
        <v>0</v>
      </c>
      <c r="N5067" s="35">
        <v>0</v>
      </c>
      <c r="O5067" s="35">
        <v>0</v>
      </c>
      <c r="P5067" s="36">
        <v>12</v>
      </c>
      <c r="Q5067" s="37">
        <v>86</v>
      </c>
      <c r="R5067" s="36">
        <v>0</v>
      </c>
      <c r="S5067" s="39">
        <f t="shared" si="174"/>
        <v>86</v>
      </c>
      <c r="T5067" s="34" t="s">
        <v>29</v>
      </c>
      <c r="U5067" s="12">
        <f>((alpha*(beta^speed))*(speed^ceta))</f>
        <v>8.4790244548609839E-3</v>
      </c>
      <c r="V5067" s="8">
        <f t="shared" si="175"/>
        <v>86</v>
      </c>
    </row>
    <row r="5068" spans="1:28">
      <c r="A5068" s="34" t="s">
        <v>19</v>
      </c>
      <c r="B5068" s="34" t="s">
        <v>69</v>
      </c>
      <c r="C5068" s="5" t="s">
        <v>140</v>
      </c>
      <c r="D5068" s="35" t="s">
        <v>90</v>
      </c>
      <c r="E5068" s="36" t="s">
        <v>16</v>
      </c>
      <c r="F5068" s="37">
        <v>100</v>
      </c>
      <c r="G5068" s="38">
        <v>-0.06</v>
      </c>
      <c r="H5068" s="34">
        <v>0.97780152473186954</v>
      </c>
      <c r="I5068" s="35">
        <v>-0.12820926855982548</v>
      </c>
      <c r="J5068" s="35">
        <v>3.1920270738167593</v>
      </c>
      <c r="K5068" s="35">
        <v>5.8602124770035893</v>
      </c>
      <c r="L5068" s="35">
        <v>2.2270553936246271</v>
      </c>
      <c r="M5068" s="35">
        <v>-1.0271284076084108E-2</v>
      </c>
      <c r="N5068" s="35">
        <v>0</v>
      </c>
      <c r="O5068" s="35">
        <v>0</v>
      </c>
      <c r="P5068" s="36">
        <v>12</v>
      </c>
      <c r="Q5068" s="37">
        <v>85</v>
      </c>
      <c r="R5068" s="36">
        <v>10</v>
      </c>
      <c r="S5068" s="39">
        <f t="shared" si="174"/>
        <v>85</v>
      </c>
      <c r="T5068" s="34" t="s">
        <v>44</v>
      </c>
      <c r="U5068" s="12">
        <f>(alpha+(beta/(1+EXP((((-1)*ceta)+(delta*LN(speed)))+(epsilon*speed)))))</f>
        <v>1.6086772917245917E-3</v>
      </c>
      <c r="V5068" s="8">
        <f t="shared" si="175"/>
        <v>85</v>
      </c>
    </row>
    <row r="5069" spans="1:28">
      <c r="A5069" s="34" t="s">
        <v>19</v>
      </c>
      <c r="B5069" s="34" t="s">
        <v>69</v>
      </c>
      <c r="C5069" s="5" t="s">
        <v>140</v>
      </c>
      <c r="D5069" s="35" t="s">
        <v>90</v>
      </c>
      <c r="E5069" s="36" t="s">
        <v>14</v>
      </c>
      <c r="F5069" s="37">
        <v>100</v>
      </c>
      <c r="G5069" s="38">
        <v>-0.06</v>
      </c>
      <c r="H5069" s="34">
        <v>0.99156402326982829</v>
      </c>
      <c r="I5069" s="35">
        <v>4.854765786474494</v>
      </c>
      <c r="J5069" s="35">
        <v>1.2304276459160142</v>
      </c>
      <c r="K5069" s="35">
        <v>4.2716597295004204E-2</v>
      </c>
      <c r="L5069" s="35">
        <v>0</v>
      </c>
      <c r="M5069" s="35">
        <v>0</v>
      </c>
      <c r="N5069" s="35">
        <v>0</v>
      </c>
      <c r="O5069" s="35">
        <v>0</v>
      </c>
      <c r="P5069" s="36">
        <v>12</v>
      </c>
      <c r="Q5069" s="37">
        <v>86</v>
      </c>
      <c r="R5069" s="36">
        <v>5</v>
      </c>
      <c r="S5069" s="39">
        <f t="shared" si="174"/>
        <v>86</v>
      </c>
      <c r="T5069" s="34" t="s">
        <v>36</v>
      </c>
      <c r="U5069" s="12">
        <f>(1/(((ceta*(speed^2))+(beta*speed))+alpha))</f>
        <v>2.3440970531148505E-3</v>
      </c>
      <c r="V5069" s="8">
        <f t="shared" si="175"/>
        <v>86</v>
      </c>
      <c r="AB5069" s="41"/>
    </row>
    <row r="5070" spans="1:28">
      <c r="A5070" s="34" t="s">
        <v>19</v>
      </c>
      <c r="B5070" s="34" t="s">
        <v>69</v>
      </c>
      <c r="C5070" s="5" t="s">
        <v>140</v>
      </c>
      <c r="D5070" s="35" t="s">
        <v>90</v>
      </c>
      <c r="E5070" s="36" t="s">
        <v>18</v>
      </c>
      <c r="F5070" s="37">
        <v>100</v>
      </c>
      <c r="G5070" s="38">
        <v>-0.06</v>
      </c>
      <c r="H5070" s="34">
        <v>0.98691866700136455</v>
      </c>
      <c r="I5070" s="35">
        <v>-1.02258991304497</v>
      </c>
      <c r="J5070" s="35">
        <v>-9.506234766887216</v>
      </c>
      <c r="K5070" s="35">
        <v>-1.4798276926880893</v>
      </c>
      <c r="L5070" s="35">
        <v>0</v>
      </c>
      <c r="M5070" s="35">
        <v>0</v>
      </c>
      <c r="N5070" s="35">
        <v>0</v>
      </c>
      <c r="O5070" s="35">
        <v>0</v>
      </c>
      <c r="P5070" s="36">
        <v>12</v>
      </c>
      <c r="Q5070" s="37">
        <v>86</v>
      </c>
      <c r="R5070" s="36">
        <v>13</v>
      </c>
      <c r="S5070" s="39">
        <f t="shared" si="174"/>
        <v>86</v>
      </c>
      <c r="T5070" s="34" t="s">
        <v>50</v>
      </c>
      <c r="U5070" s="12">
        <f>EXP((alpha+(beta/speed))+(ceta*LN(speed)))</f>
        <v>4.4173782478892448E-4</v>
      </c>
      <c r="V5070" s="8">
        <f t="shared" si="175"/>
        <v>86</v>
      </c>
      <c r="AB5070" s="41"/>
    </row>
    <row r="5071" spans="1:28">
      <c r="A5071" s="34" t="s">
        <v>19</v>
      </c>
      <c r="B5071" s="34" t="s">
        <v>69</v>
      </c>
      <c r="C5071" s="5" t="s">
        <v>140</v>
      </c>
      <c r="D5071" s="35" t="s">
        <v>90</v>
      </c>
      <c r="E5071" s="36" t="s">
        <v>17</v>
      </c>
      <c r="F5071" s="37">
        <v>100</v>
      </c>
      <c r="G5071" s="38">
        <v>-0.06</v>
      </c>
      <c r="H5071" s="34">
        <v>0.96247635209654758</v>
      </c>
      <c r="I5071" s="35">
        <v>-12.621963569724834</v>
      </c>
      <c r="J5071" s="35">
        <v>245.52813685582765</v>
      </c>
      <c r="K5071" s="35">
        <v>5.6714483140970477</v>
      </c>
      <c r="L5071" s="35">
        <v>2.0881828624162813</v>
      </c>
      <c r="M5071" s="35">
        <v>-8.435674472665345E-3</v>
      </c>
      <c r="N5071" s="35">
        <v>0</v>
      </c>
      <c r="O5071" s="35">
        <v>0</v>
      </c>
      <c r="P5071" s="36">
        <v>12</v>
      </c>
      <c r="Q5071" s="37">
        <v>86</v>
      </c>
      <c r="R5071" s="36">
        <v>10</v>
      </c>
      <c r="S5071" s="39">
        <f t="shared" si="174"/>
        <v>86</v>
      </c>
      <c r="T5071" s="34" t="s">
        <v>44</v>
      </c>
      <c r="U5071" s="12">
        <f>(alpha+(beta/(1+EXP((((-1)*ceta)+(delta*LN(speed)))+(epsilon*speed)))))</f>
        <v>0.12778448985584312</v>
      </c>
      <c r="V5071" s="8">
        <f t="shared" si="175"/>
        <v>86</v>
      </c>
    </row>
    <row r="5072" spans="1:28">
      <c r="A5072" s="34" t="s">
        <v>19</v>
      </c>
      <c r="B5072" s="34" t="s">
        <v>69</v>
      </c>
      <c r="C5072" s="5" t="s">
        <v>140</v>
      </c>
      <c r="D5072" s="35" t="s">
        <v>90</v>
      </c>
      <c r="E5072" s="36" t="s">
        <v>15</v>
      </c>
      <c r="F5072" s="37">
        <v>0</v>
      </c>
      <c r="G5072" s="38">
        <v>-0.04</v>
      </c>
      <c r="H5072" s="34">
        <v>0.9929743219117152</v>
      </c>
      <c r="I5072" s="35">
        <v>-0.22893074656300669</v>
      </c>
      <c r="J5072" s="35">
        <v>26.340824573015382</v>
      </c>
      <c r="K5072" s="35">
        <v>0.27617127510904527</v>
      </c>
      <c r="L5072" s="35">
        <v>1.1408843213154602</v>
      </c>
      <c r="M5072" s="35">
        <v>-1.7454520017378802E-3</v>
      </c>
      <c r="N5072" s="35">
        <v>0</v>
      </c>
      <c r="O5072" s="35">
        <v>0</v>
      </c>
      <c r="P5072" s="36">
        <v>12</v>
      </c>
      <c r="Q5072" s="37">
        <v>86</v>
      </c>
      <c r="R5072" s="36">
        <v>10</v>
      </c>
      <c r="S5072" s="39">
        <f t="shared" si="174"/>
        <v>86</v>
      </c>
      <c r="T5072" s="34" t="s">
        <v>44</v>
      </c>
      <c r="U5072" s="12">
        <f>(alpha+(beta/(1+EXP((((-1)*ceta)+(delta*LN(speed)))+(epsilon*speed)))))</f>
        <v>1.9160668346535487E-2</v>
      </c>
      <c r="V5072" s="8">
        <f t="shared" si="175"/>
        <v>86</v>
      </c>
    </row>
    <row r="5073" spans="1:28">
      <c r="A5073" s="34" t="s">
        <v>19</v>
      </c>
      <c r="B5073" s="34" t="s">
        <v>69</v>
      </c>
      <c r="C5073" s="5" t="s">
        <v>140</v>
      </c>
      <c r="D5073" s="35" t="s">
        <v>90</v>
      </c>
      <c r="E5073" s="36" t="s">
        <v>16</v>
      </c>
      <c r="F5073" s="37">
        <v>0</v>
      </c>
      <c r="G5073" s="38">
        <v>-0.04</v>
      </c>
      <c r="H5073" s="34">
        <v>0.9864531946168944</v>
      </c>
      <c r="I5073" s="35">
        <v>-0.35258782082216911</v>
      </c>
      <c r="J5073" s="35">
        <v>16.14489609158964</v>
      </c>
      <c r="K5073" s="35">
        <v>1.2881946930965207</v>
      </c>
      <c r="L5073" s="35">
        <v>1.1072239193152251</v>
      </c>
      <c r="M5073" s="35">
        <v>6.5013537465705672E-4</v>
      </c>
      <c r="N5073" s="35">
        <v>0</v>
      </c>
      <c r="O5073" s="35">
        <v>0</v>
      </c>
      <c r="P5073" s="36">
        <v>12</v>
      </c>
      <c r="Q5073" s="37">
        <v>86</v>
      </c>
      <c r="R5073" s="36">
        <v>10</v>
      </c>
      <c r="S5073" s="39">
        <f t="shared" si="174"/>
        <v>86</v>
      </c>
      <c r="T5073" s="34" t="s">
        <v>44</v>
      </c>
      <c r="U5073" s="12">
        <f>(alpha+(beta/(1+EXP((((-1)*ceta)+(delta*LN(speed)))+(epsilon*speed)))))</f>
        <v>3.7063302125975695E-2</v>
      </c>
      <c r="V5073" s="8">
        <f t="shared" si="175"/>
        <v>86</v>
      </c>
    </row>
    <row r="5074" spans="1:28">
      <c r="A5074" s="34" t="s">
        <v>19</v>
      </c>
      <c r="B5074" s="34" t="s">
        <v>69</v>
      </c>
      <c r="C5074" s="5" t="s">
        <v>140</v>
      </c>
      <c r="D5074" s="35" t="s">
        <v>90</v>
      </c>
      <c r="E5074" s="36" t="s">
        <v>14</v>
      </c>
      <c r="F5074" s="37">
        <v>0</v>
      </c>
      <c r="G5074" s="38">
        <v>-0.04</v>
      </c>
      <c r="H5074" s="34">
        <v>0.99378800366509135</v>
      </c>
      <c r="I5074" s="35">
        <v>0.56982949349025047</v>
      </c>
      <c r="J5074" s="35">
        <v>0.98597987243506291</v>
      </c>
      <c r="K5074" s="35">
        <v>-0.89591168541310384</v>
      </c>
      <c r="L5074" s="35">
        <v>0</v>
      </c>
      <c r="M5074" s="35">
        <v>0</v>
      </c>
      <c r="N5074" s="35">
        <v>0</v>
      </c>
      <c r="O5074" s="35">
        <v>0</v>
      </c>
      <c r="P5074" s="36">
        <v>12</v>
      </c>
      <c r="Q5074" s="37">
        <v>86</v>
      </c>
      <c r="R5074" s="36">
        <v>0</v>
      </c>
      <c r="S5074" s="39">
        <f t="shared" si="174"/>
        <v>86</v>
      </c>
      <c r="T5074" s="34" t="s">
        <v>29</v>
      </c>
      <c r="U5074" s="12">
        <f>((alpha*(beta^speed))*(speed^ceta))</f>
        <v>3.127932757326716E-3</v>
      </c>
      <c r="V5074" s="8">
        <f t="shared" si="175"/>
        <v>86</v>
      </c>
    </row>
    <row r="5075" spans="1:28">
      <c r="A5075" s="34" t="s">
        <v>19</v>
      </c>
      <c r="B5075" s="34" t="s">
        <v>69</v>
      </c>
      <c r="C5075" s="5" t="s">
        <v>140</v>
      </c>
      <c r="D5075" s="35" t="s">
        <v>90</v>
      </c>
      <c r="E5075" s="36" t="s">
        <v>18</v>
      </c>
      <c r="F5075" s="37">
        <v>0</v>
      </c>
      <c r="G5075" s="38">
        <v>-0.04</v>
      </c>
      <c r="H5075" s="34">
        <v>0.98872137070998012</v>
      </c>
      <c r="I5075" s="35">
        <v>3.5374219124750833E-2</v>
      </c>
      <c r="J5075" s="35">
        <v>0.98710849598719674</v>
      </c>
      <c r="K5075" s="35">
        <v>-0.71477288180655074</v>
      </c>
      <c r="L5075" s="35">
        <v>0</v>
      </c>
      <c r="M5075" s="35">
        <v>0</v>
      </c>
      <c r="N5075" s="35">
        <v>0</v>
      </c>
      <c r="O5075" s="35">
        <v>0</v>
      </c>
      <c r="P5075" s="36">
        <v>12</v>
      </c>
      <c r="Q5075" s="37">
        <v>86</v>
      </c>
      <c r="R5075" s="36">
        <v>0</v>
      </c>
      <c r="S5075" s="39">
        <f t="shared" si="174"/>
        <v>86</v>
      </c>
      <c r="T5075" s="34" t="s">
        <v>29</v>
      </c>
      <c r="U5075" s="12">
        <f>((alpha*(beta^speed))*(speed^ceta))</f>
        <v>4.8010956453621226E-4</v>
      </c>
      <c r="V5075" s="8">
        <f t="shared" si="175"/>
        <v>86</v>
      </c>
      <c r="AB5075" s="41"/>
    </row>
    <row r="5076" spans="1:28">
      <c r="A5076" s="34" t="s">
        <v>19</v>
      </c>
      <c r="B5076" s="34" t="s">
        <v>69</v>
      </c>
      <c r="C5076" s="5" t="s">
        <v>140</v>
      </c>
      <c r="D5076" s="35" t="s">
        <v>90</v>
      </c>
      <c r="E5076" s="36" t="s">
        <v>17</v>
      </c>
      <c r="F5076" s="37">
        <v>0</v>
      </c>
      <c r="G5076" s="38">
        <v>-0.04</v>
      </c>
      <c r="H5076" s="34">
        <v>0.97850670531725792</v>
      </c>
      <c r="I5076" s="35">
        <v>1188.5325270932481</v>
      </c>
      <c r="J5076" s="35">
        <v>0.96892772443537445</v>
      </c>
      <c r="K5076" s="35">
        <v>-0.51591191955632276</v>
      </c>
      <c r="L5076" s="35">
        <v>0</v>
      </c>
      <c r="M5076" s="35">
        <v>0</v>
      </c>
      <c r="N5076" s="35">
        <v>0</v>
      </c>
      <c r="O5076" s="35">
        <v>0</v>
      </c>
      <c r="P5076" s="36">
        <v>12</v>
      </c>
      <c r="Q5076" s="37">
        <v>86</v>
      </c>
      <c r="R5076" s="36">
        <v>0</v>
      </c>
      <c r="S5076" s="39">
        <f t="shared" si="174"/>
        <v>86</v>
      </c>
      <c r="T5076" s="34" t="s">
        <v>29</v>
      </c>
      <c r="U5076" s="12">
        <f>((alpha*(beta^speed))*(speed^ceta))</f>
        <v>7.9074996500802825</v>
      </c>
      <c r="V5076" s="8">
        <f t="shared" si="175"/>
        <v>86</v>
      </c>
    </row>
    <row r="5077" spans="1:28">
      <c r="A5077" s="34" t="s">
        <v>19</v>
      </c>
      <c r="B5077" s="34" t="s">
        <v>69</v>
      </c>
      <c r="C5077" s="5" t="s">
        <v>140</v>
      </c>
      <c r="D5077" s="35" t="s">
        <v>90</v>
      </c>
      <c r="E5077" s="36" t="s">
        <v>15</v>
      </c>
      <c r="F5077" s="37">
        <v>50</v>
      </c>
      <c r="G5077" s="38">
        <v>-0.04</v>
      </c>
      <c r="H5077" s="34">
        <v>0.99155852444019132</v>
      </c>
      <c r="I5077" s="35">
        <v>-0.2813998760306492</v>
      </c>
      <c r="J5077" s="35">
        <v>29.050342027465966</v>
      </c>
      <c r="K5077" s="35">
        <v>4.2953934860072665E-2</v>
      </c>
      <c r="L5077" s="35">
        <v>1.114524211039323</v>
      </c>
      <c r="M5077" s="35">
        <v>-3.5088252231411164E-3</v>
      </c>
      <c r="N5077" s="35">
        <v>0</v>
      </c>
      <c r="O5077" s="35">
        <v>0</v>
      </c>
      <c r="P5077" s="36">
        <v>12</v>
      </c>
      <c r="Q5077" s="37">
        <v>86</v>
      </c>
      <c r="R5077" s="36">
        <v>10</v>
      </c>
      <c r="S5077" s="39">
        <f t="shared" si="174"/>
        <v>86</v>
      </c>
      <c r="T5077" s="34" t="s">
        <v>44</v>
      </c>
      <c r="U5077" s="12">
        <f>(alpha+(beta/(1+EXP((((-1)*ceta)+(delta*LN(speed)))+(epsilon*speed)))))</f>
        <v>2.1005616855570008E-3</v>
      </c>
      <c r="V5077" s="8">
        <f t="shared" si="175"/>
        <v>86</v>
      </c>
    </row>
    <row r="5078" spans="1:28">
      <c r="A5078" s="34" t="s">
        <v>19</v>
      </c>
      <c r="B5078" s="34" t="s">
        <v>69</v>
      </c>
      <c r="C5078" s="5" t="s">
        <v>140</v>
      </c>
      <c r="D5078" s="35" t="s">
        <v>90</v>
      </c>
      <c r="E5078" s="36" t="s">
        <v>16</v>
      </c>
      <c r="F5078" s="37">
        <v>50</v>
      </c>
      <c r="G5078" s="38">
        <v>-0.04</v>
      </c>
      <c r="H5078" s="34">
        <v>0.98002741863690102</v>
      </c>
      <c r="I5078" s="35">
        <v>-0.40506598988119424</v>
      </c>
      <c r="J5078" s="35">
        <v>9.9057107021350923</v>
      </c>
      <c r="K5078" s="35">
        <v>2.0639525388542208</v>
      </c>
      <c r="L5078" s="35">
        <v>1.1673471654784393</v>
      </c>
      <c r="M5078" s="35">
        <v>-2.1665667787245161E-4</v>
      </c>
      <c r="N5078" s="35">
        <v>0</v>
      </c>
      <c r="O5078" s="35">
        <v>0</v>
      </c>
      <c r="P5078" s="36">
        <v>12</v>
      </c>
      <c r="Q5078" s="37">
        <v>86</v>
      </c>
      <c r="R5078" s="36">
        <v>10</v>
      </c>
      <c r="S5078" s="39">
        <f t="shared" si="174"/>
        <v>86</v>
      </c>
      <c r="T5078" s="34" t="s">
        <v>44</v>
      </c>
      <c r="U5078" s="12">
        <f>(alpha+(beta/(1+EXP((((-1)*ceta)+(delta*LN(speed)))+(epsilon*speed)))))</f>
        <v>1.4975204626878402E-2</v>
      </c>
      <c r="V5078" s="8">
        <f t="shared" si="175"/>
        <v>86</v>
      </c>
    </row>
    <row r="5079" spans="1:28">
      <c r="A5079" s="34" t="s">
        <v>19</v>
      </c>
      <c r="B5079" s="34" t="s">
        <v>69</v>
      </c>
      <c r="C5079" s="5" t="s">
        <v>140</v>
      </c>
      <c r="D5079" s="35" t="s">
        <v>90</v>
      </c>
      <c r="E5079" s="36" t="s">
        <v>14</v>
      </c>
      <c r="F5079" s="37">
        <v>50</v>
      </c>
      <c r="G5079" s="38">
        <v>-0.04</v>
      </c>
      <c r="H5079" s="34">
        <v>0.99273613940086092</v>
      </c>
      <c r="I5079" s="35">
        <v>0.47124276770089901</v>
      </c>
      <c r="J5079" s="35">
        <v>0.98362272810668994</v>
      </c>
      <c r="K5079" s="35">
        <v>-0.83510890316670927</v>
      </c>
      <c r="L5079" s="35">
        <v>0</v>
      </c>
      <c r="M5079" s="35">
        <v>0</v>
      </c>
      <c r="N5079" s="35">
        <v>0</v>
      </c>
      <c r="O5079" s="35">
        <v>0</v>
      </c>
      <c r="P5079" s="36">
        <v>12</v>
      </c>
      <c r="Q5079" s="37">
        <v>86</v>
      </c>
      <c r="R5079" s="36">
        <v>0</v>
      </c>
      <c r="S5079" s="39">
        <f t="shared" si="174"/>
        <v>86</v>
      </c>
      <c r="T5079" s="34" t="s">
        <v>29</v>
      </c>
      <c r="U5079" s="12">
        <f>((alpha*(beta^speed))*(speed^ceta))</f>
        <v>2.7604734035930694E-3</v>
      </c>
      <c r="V5079" s="8">
        <f t="shared" si="175"/>
        <v>86</v>
      </c>
      <c r="AB5079" s="41"/>
    </row>
    <row r="5080" spans="1:28">
      <c r="A5080" s="34" t="s">
        <v>19</v>
      </c>
      <c r="B5080" s="34" t="s">
        <v>69</v>
      </c>
      <c r="C5080" s="5" t="s">
        <v>140</v>
      </c>
      <c r="D5080" s="35" t="s">
        <v>90</v>
      </c>
      <c r="E5080" s="36" t="s">
        <v>18</v>
      </c>
      <c r="F5080" s="37">
        <v>50</v>
      </c>
      <c r="G5080" s="38">
        <v>-0.04</v>
      </c>
      <c r="H5080" s="34">
        <v>0.98492032029083465</v>
      </c>
      <c r="I5080" s="35">
        <v>2.9682524480237529E-2</v>
      </c>
      <c r="J5080" s="35">
        <v>0.98407929506710068</v>
      </c>
      <c r="K5080" s="35">
        <v>-0.62523647996948983</v>
      </c>
      <c r="L5080" s="35">
        <v>0</v>
      </c>
      <c r="M5080" s="35">
        <v>0</v>
      </c>
      <c r="N5080" s="35">
        <v>0</v>
      </c>
      <c r="O5080" s="35">
        <v>0</v>
      </c>
      <c r="P5080" s="36">
        <v>12</v>
      </c>
      <c r="Q5080" s="37">
        <v>86</v>
      </c>
      <c r="R5080" s="36">
        <v>0</v>
      </c>
      <c r="S5080" s="39">
        <f t="shared" si="174"/>
        <v>86</v>
      </c>
      <c r="T5080" s="34" t="s">
        <v>29</v>
      </c>
      <c r="U5080" s="12">
        <f>((alpha*(beta^speed))*(speed^ceta))</f>
        <v>4.6086099163594366E-4</v>
      </c>
      <c r="V5080" s="8">
        <f t="shared" si="175"/>
        <v>86</v>
      </c>
      <c r="AB5080" s="41"/>
    </row>
    <row r="5081" spans="1:28">
      <c r="A5081" s="34" t="s">
        <v>19</v>
      </c>
      <c r="B5081" s="34" t="s">
        <v>69</v>
      </c>
      <c r="C5081" s="5" t="s">
        <v>140</v>
      </c>
      <c r="D5081" s="35" t="s">
        <v>90</v>
      </c>
      <c r="E5081" s="36" t="s">
        <v>17</v>
      </c>
      <c r="F5081" s="37">
        <v>50</v>
      </c>
      <c r="G5081" s="38">
        <v>-0.04</v>
      </c>
      <c r="H5081" s="34">
        <v>0.96788403891862784</v>
      </c>
      <c r="I5081" s="35">
        <v>759.80631212801052</v>
      </c>
      <c r="J5081" s="35">
        <v>0.96213829436436771</v>
      </c>
      <c r="K5081" s="35">
        <v>-0.30990589613833991</v>
      </c>
      <c r="L5081" s="35">
        <v>0</v>
      </c>
      <c r="M5081" s="35">
        <v>0</v>
      </c>
      <c r="N5081" s="35">
        <v>0</v>
      </c>
      <c r="O5081" s="35">
        <v>0</v>
      </c>
      <c r="P5081" s="36">
        <v>12</v>
      </c>
      <c r="Q5081" s="37">
        <v>86</v>
      </c>
      <c r="R5081" s="36">
        <v>0</v>
      </c>
      <c r="S5081" s="39">
        <f t="shared" si="174"/>
        <v>86</v>
      </c>
      <c r="T5081" s="34" t="s">
        <v>29</v>
      </c>
      <c r="U5081" s="12">
        <f>((alpha*(beta^speed))*(speed^ceta))</f>
        <v>6.9121867382338928</v>
      </c>
      <c r="V5081" s="8">
        <f t="shared" si="175"/>
        <v>86</v>
      </c>
    </row>
    <row r="5082" spans="1:28">
      <c r="A5082" s="34" t="s">
        <v>19</v>
      </c>
      <c r="B5082" s="34" t="s">
        <v>69</v>
      </c>
      <c r="C5082" s="5" t="s">
        <v>140</v>
      </c>
      <c r="D5082" s="35" t="s">
        <v>90</v>
      </c>
      <c r="E5082" s="36" t="s">
        <v>15</v>
      </c>
      <c r="F5082" s="37">
        <v>100</v>
      </c>
      <c r="G5082" s="38">
        <v>-0.04</v>
      </c>
      <c r="H5082" s="34">
        <v>0.98983489575042871</v>
      </c>
      <c r="I5082" s="35">
        <v>-7.9262156897463867E-2</v>
      </c>
      <c r="J5082" s="35">
        <v>17.808402072728317</v>
      </c>
      <c r="K5082" s="35">
        <v>0.18072298477711843</v>
      </c>
      <c r="L5082" s="35">
        <v>0.93347374627955071</v>
      </c>
      <c r="M5082" s="35">
        <v>1.6533613226979112E-2</v>
      </c>
      <c r="N5082" s="35">
        <v>0</v>
      </c>
      <c r="O5082" s="35">
        <v>0</v>
      </c>
      <c r="P5082" s="36">
        <v>12</v>
      </c>
      <c r="Q5082" s="37">
        <v>86</v>
      </c>
      <c r="R5082" s="36">
        <v>10</v>
      </c>
      <c r="S5082" s="39">
        <f t="shared" si="174"/>
        <v>86</v>
      </c>
      <c r="T5082" s="34" t="s">
        <v>44</v>
      </c>
      <c r="U5082" s="12">
        <f>(alpha+(beta/(1+EXP((((-1)*ceta)+(delta*LN(speed)))+(epsilon*speed)))))</f>
        <v>8.7435335819512072E-4</v>
      </c>
      <c r="V5082" s="8">
        <f t="shared" si="175"/>
        <v>86</v>
      </c>
    </row>
    <row r="5083" spans="1:28">
      <c r="A5083" s="34" t="s">
        <v>19</v>
      </c>
      <c r="B5083" s="34" t="s">
        <v>69</v>
      </c>
      <c r="C5083" s="5" t="s">
        <v>140</v>
      </c>
      <c r="D5083" s="35" t="s">
        <v>90</v>
      </c>
      <c r="E5083" s="36" t="s">
        <v>16</v>
      </c>
      <c r="F5083" s="37">
        <v>100</v>
      </c>
      <c r="G5083" s="38">
        <v>-0.04</v>
      </c>
      <c r="H5083" s="34">
        <v>0.97420654590877309</v>
      </c>
      <c r="I5083" s="35">
        <v>-0.38902773946015046</v>
      </c>
      <c r="J5083" s="35">
        <v>5.9666827250729435</v>
      </c>
      <c r="K5083" s="35">
        <v>3.4704380638166947</v>
      </c>
      <c r="L5083" s="35">
        <v>1.413593001821372</v>
      </c>
      <c r="M5083" s="35">
        <v>-2.39329798848809E-3</v>
      </c>
      <c r="N5083" s="35">
        <v>0</v>
      </c>
      <c r="O5083" s="35">
        <v>0</v>
      </c>
      <c r="P5083" s="36">
        <v>12</v>
      </c>
      <c r="Q5083" s="37">
        <v>86</v>
      </c>
      <c r="R5083" s="36">
        <v>10</v>
      </c>
      <c r="S5083" s="39">
        <f t="shared" si="174"/>
        <v>86</v>
      </c>
      <c r="T5083" s="34" t="s">
        <v>44</v>
      </c>
      <c r="U5083" s="12">
        <f>(alpha+(beta/(1+EXP((((-1)*ceta)+(delta*LN(speed)))+(epsilon*speed)))))</f>
        <v>1.5744473094371103E-2</v>
      </c>
      <c r="V5083" s="8">
        <f t="shared" si="175"/>
        <v>86</v>
      </c>
    </row>
    <row r="5084" spans="1:28">
      <c r="A5084" s="34" t="s">
        <v>19</v>
      </c>
      <c r="B5084" s="34" t="s">
        <v>69</v>
      </c>
      <c r="C5084" s="5" t="s">
        <v>140</v>
      </c>
      <c r="D5084" s="35" t="s">
        <v>90</v>
      </c>
      <c r="E5084" s="36" t="s">
        <v>14</v>
      </c>
      <c r="F5084" s="37">
        <v>100</v>
      </c>
      <c r="G5084" s="38">
        <v>-0.04</v>
      </c>
      <c r="H5084" s="34">
        <v>0.99097800688424342</v>
      </c>
      <c r="I5084" s="35">
        <v>0.36241281494234606</v>
      </c>
      <c r="J5084" s="35">
        <v>0.98057682342927133</v>
      </c>
      <c r="K5084" s="35">
        <v>-0.73323860816468578</v>
      </c>
      <c r="L5084" s="35">
        <v>0</v>
      </c>
      <c r="M5084" s="35">
        <v>0</v>
      </c>
      <c r="N5084" s="35">
        <v>0</v>
      </c>
      <c r="O5084" s="35">
        <v>0</v>
      </c>
      <c r="P5084" s="36">
        <v>12</v>
      </c>
      <c r="Q5084" s="37">
        <v>86</v>
      </c>
      <c r="R5084" s="36">
        <v>0</v>
      </c>
      <c r="S5084" s="39">
        <f t="shared" si="174"/>
        <v>86</v>
      </c>
      <c r="T5084" s="34" t="s">
        <v>29</v>
      </c>
      <c r="U5084" s="12">
        <f>((alpha*(beta^speed))*(speed^ceta))</f>
        <v>2.5596128111185805E-3</v>
      </c>
      <c r="V5084" s="8">
        <f t="shared" si="175"/>
        <v>86</v>
      </c>
      <c r="AB5084" s="41"/>
    </row>
    <row r="5085" spans="1:28">
      <c r="A5085" s="34" t="s">
        <v>19</v>
      </c>
      <c r="B5085" s="34" t="s">
        <v>69</v>
      </c>
      <c r="C5085" s="5" t="s">
        <v>140</v>
      </c>
      <c r="D5085" s="35" t="s">
        <v>90</v>
      </c>
      <c r="E5085" s="36" t="s">
        <v>18</v>
      </c>
      <c r="F5085" s="37">
        <v>100</v>
      </c>
      <c r="G5085" s="38">
        <v>-0.04</v>
      </c>
      <c r="H5085" s="34">
        <v>0.98009812973021304</v>
      </c>
      <c r="I5085" s="35">
        <v>6.7200368511339166</v>
      </c>
      <c r="J5085" s="35">
        <v>0.21794499521692942</v>
      </c>
      <c r="K5085" s="35">
        <v>0.4248844099861897</v>
      </c>
      <c r="L5085" s="35">
        <v>0</v>
      </c>
      <c r="M5085" s="35">
        <v>0</v>
      </c>
      <c r="N5085" s="35">
        <v>0</v>
      </c>
      <c r="O5085" s="35">
        <v>0</v>
      </c>
      <c r="P5085" s="36">
        <v>12</v>
      </c>
      <c r="Q5085" s="37">
        <v>86</v>
      </c>
      <c r="R5085" s="36">
        <v>2</v>
      </c>
      <c r="S5085" s="39">
        <f t="shared" si="174"/>
        <v>86</v>
      </c>
      <c r="T5085" s="34" t="s">
        <v>31</v>
      </c>
      <c r="U5085" s="12">
        <f>((alpha+(beta*speed))^((-1)/ceta))</f>
        <v>4.9098161705383742E-4</v>
      </c>
      <c r="V5085" s="8">
        <f t="shared" si="175"/>
        <v>86</v>
      </c>
      <c r="AB5085" s="41"/>
    </row>
    <row r="5086" spans="1:28">
      <c r="A5086" s="34" t="s">
        <v>19</v>
      </c>
      <c r="B5086" s="34" t="s">
        <v>69</v>
      </c>
      <c r="C5086" s="5" t="s">
        <v>140</v>
      </c>
      <c r="D5086" s="35" t="s">
        <v>90</v>
      </c>
      <c r="E5086" s="36" t="s">
        <v>17</v>
      </c>
      <c r="F5086" s="37">
        <v>100</v>
      </c>
      <c r="G5086" s="38">
        <v>-0.04</v>
      </c>
      <c r="H5086" s="34">
        <v>0.95641284768067014</v>
      </c>
      <c r="I5086" s="35">
        <v>-1.1813797994361728E-3</v>
      </c>
      <c r="J5086" s="35">
        <v>0.22442669771307991</v>
      </c>
      <c r="K5086" s="35">
        <v>-14.955974396925908</v>
      </c>
      <c r="L5086" s="35">
        <v>368.97117526040773</v>
      </c>
      <c r="M5086" s="35">
        <v>0</v>
      </c>
      <c r="N5086" s="35">
        <v>0</v>
      </c>
      <c r="O5086" s="35">
        <v>0</v>
      </c>
      <c r="P5086" s="36">
        <v>12</v>
      </c>
      <c r="Q5086" s="37">
        <v>82</v>
      </c>
      <c r="R5086" s="36">
        <v>14</v>
      </c>
      <c r="S5086" s="39">
        <f t="shared" si="174"/>
        <v>82</v>
      </c>
      <c r="T5086" s="34" t="s">
        <v>51</v>
      </c>
      <c r="U5086" s="12">
        <f>(((alpha*(speed^3))+(beta*(speed^2))+(ceta*speed))+delta)</f>
        <v>0.25137287970886746</v>
      </c>
      <c r="V5086" s="8">
        <f t="shared" si="175"/>
        <v>82</v>
      </c>
    </row>
    <row r="5087" spans="1:28">
      <c r="A5087" s="34" t="s">
        <v>19</v>
      </c>
      <c r="B5087" s="34" t="s">
        <v>69</v>
      </c>
      <c r="C5087" s="5" t="s">
        <v>140</v>
      </c>
      <c r="D5087" s="35" t="s">
        <v>90</v>
      </c>
      <c r="E5087" s="36" t="s">
        <v>15</v>
      </c>
      <c r="F5087" s="37">
        <v>0</v>
      </c>
      <c r="G5087" s="38">
        <v>-0.02</v>
      </c>
      <c r="H5087" s="34">
        <v>0.99390913124470792</v>
      </c>
      <c r="I5087" s="35">
        <v>0.31855797761954696</v>
      </c>
      <c r="J5087" s="35">
        <v>28.264985171223536</v>
      </c>
      <c r="K5087" s="35">
        <v>0.19966395440127413</v>
      </c>
      <c r="L5087" s="35">
        <v>1.0259013281556322</v>
      </c>
      <c r="M5087" s="35">
        <v>2.7522686414117939E-2</v>
      </c>
      <c r="N5087" s="35">
        <v>0</v>
      </c>
      <c r="O5087" s="35">
        <v>0</v>
      </c>
      <c r="P5087" s="36">
        <v>12</v>
      </c>
      <c r="Q5087" s="37">
        <v>86</v>
      </c>
      <c r="R5087" s="36">
        <v>10</v>
      </c>
      <c r="S5087" s="39">
        <f t="shared" si="174"/>
        <v>86</v>
      </c>
      <c r="T5087" s="34" t="s">
        <v>44</v>
      </c>
      <c r="U5087" s="12">
        <f>(alpha+(beta/(1+EXP((((-1)*ceta)+(delta*LN(speed)))+(epsilon*speed)))))</f>
        <v>0.35204592759393638</v>
      </c>
      <c r="V5087" s="8">
        <f t="shared" si="175"/>
        <v>86</v>
      </c>
    </row>
    <row r="5088" spans="1:28">
      <c r="A5088" s="34" t="s">
        <v>19</v>
      </c>
      <c r="B5088" s="34" t="s">
        <v>69</v>
      </c>
      <c r="C5088" s="5" t="s">
        <v>140</v>
      </c>
      <c r="D5088" s="35" t="s">
        <v>90</v>
      </c>
      <c r="E5088" s="36" t="s">
        <v>16</v>
      </c>
      <c r="F5088" s="37">
        <v>0</v>
      </c>
      <c r="G5088" s="38">
        <v>-0.02</v>
      </c>
      <c r="H5088" s="34">
        <v>0.99671431277429379</v>
      </c>
      <c r="I5088" s="35">
        <v>0.47307962312731866</v>
      </c>
      <c r="J5088" s="35">
        <v>44.539213008438203</v>
      </c>
      <c r="K5088" s="35">
        <v>-0.17285333175089412</v>
      </c>
      <c r="L5088" s="35">
        <v>0.87891173912532483</v>
      </c>
      <c r="M5088" s="35">
        <v>2.3153495968936923E-2</v>
      </c>
      <c r="N5088" s="35">
        <v>0</v>
      </c>
      <c r="O5088" s="35">
        <v>0</v>
      </c>
      <c r="P5088" s="36">
        <v>12</v>
      </c>
      <c r="Q5088" s="37">
        <v>86</v>
      </c>
      <c r="R5088" s="36">
        <v>10</v>
      </c>
      <c r="S5088" s="39">
        <f t="shared" si="174"/>
        <v>86</v>
      </c>
      <c r="T5088" s="34" t="s">
        <v>44</v>
      </c>
      <c r="U5088" s="12">
        <f>(alpha+(beta/(1+EXP((((-1)*ceta)+(delta*LN(speed)))+(epsilon*speed)))))</f>
        <v>0.57485878474924101</v>
      </c>
      <c r="V5088" s="8">
        <f t="shared" si="175"/>
        <v>86</v>
      </c>
    </row>
    <row r="5089" spans="1:28">
      <c r="A5089" s="34" t="s">
        <v>19</v>
      </c>
      <c r="B5089" s="34" t="s">
        <v>69</v>
      </c>
      <c r="C5089" s="5" t="s">
        <v>140</v>
      </c>
      <c r="D5089" s="35" t="s">
        <v>90</v>
      </c>
      <c r="E5089" s="36" t="s">
        <v>14</v>
      </c>
      <c r="F5089" s="37">
        <v>0</v>
      </c>
      <c r="G5089" s="38">
        <v>-0.02</v>
      </c>
      <c r="H5089" s="34">
        <v>0.9944636648867925</v>
      </c>
      <c r="I5089" s="35">
        <v>0.98142002003393025</v>
      </c>
      <c r="J5089" s="35">
        <v>1.0052919678277059</v>
      </c>
      <c r="K5089" s="35">
        <v>-1.1358920367973449</v>
      </c>
      <c r="L5089" s="35">
        <v>0</v>
      </c>
      <c r="M5089" s="35">
        <v>0</v>
      </c>
      <c r="N5089" s="35">
        <v>0</v>
      </c>
      <c r="O5089" s="35">
        <v>0</v>
      </c>
      <c r="P5089" s="36">
        <v>12</v>
      </c>
      <c r="Q5089" s="37">
        <v>86</v>
      </c>
      <c r="R5089" s="36">
        <v>0</v>
      </c>
      <c r="S5089" s="39">
        <f t="shared" si="174"/>
        <v>86</v>
      </c>
      <c r="T5089" s="34" t="s">
        <v>29</v>
      </c>
      <c r="U5089" s="12">
        <f>((alpha*(beta^speed))*(speed^ceta))</f>
        <v>9.8085274284801342E-3</v>
      </c>
      <c r="V5089" s="8">
        <f t="shared" si="175"/>
        <v>86</v>
      </c>
    </row>
    <row r="5090" spans="1:28">
      <c r="A5090" s="34" t="s">
        <v>19</v>
      </c>
      <c r="B5090" s="34" t="s">
        <v>69</v>
      </c>
      <c r="C5090" s="5" t="s">
        <v>140</v>
      </c>
      <c r="D5090" s="35" t="s">
        <v>90</v>
      </c>
      <c r="E5090" s="36" t="s">
        <v>18</v>
      </c>
      <c r="F5090" s="37">
        <v>0</v>
      </c>
      <c r="G5090" s="38">
        <v>-0.02</v>
      </c>
      <c r="H5090" s="34">
        <v>0.98937449511353093</v>
      </c>
      <c r="I5090" s="35">
        <v>-2.1326781389720622</v>
      </c>
      <c r="J5090" s="35">
        <v>-3.6632219875748842</v>
      </c>
      <c r="K5090" s="35">
        <v>-1.0670619903582612</v>
      </c>
      <c r="L5090" s="35">
        <v>0</v>
      </c>
      <c r="M5090" s="35">
        <v>0</v>
      </c>
      <c r="N5090" s="35">
        <v>0</v>
      </c>
      <c r="O5090" s="35">
        <v>0</v>
      </c>
      <c r="P5090" s="36">
        <v>12</v>
      </c>
      <c r="Q5090" s="37">
        <v>86</v>
      </c>
      <c r="R5090" s="36">
        <v>13</v>
      </c>
      <c r="S5090" s="39">
        <f t="shared" si="174"/>
        <v>86</v>
      </c>
      <c r="T5090" s="34" t="s">
        <v>50</v>
      </c>
      <c r="U5090" s="12">
        <f>EXP((alpha+(beta/speed))+(ceta*LN(speed)))</f>
        <v>9.7962723102529162E-4</v>
      </c>
      <c r="V5090" s="8">
        <f t="shared" si="175"/>
        <v>86</v>
      </c>
      <c r="AB5090" s="41"/>
    </row>
    <row r="5091" spans="1:28">
      <c r="A5091" s="34" t="s">
        <v>19</v>
      </c>
      <c r="B5091" s="34" t="s">
        <v>69</v>
      </c>
      <c r="C5091" s="5" t="s">
        <v>140</v>
      </c>
      <c r="D5091" s="35" t="s">
        <v>90</v>
      </c>
      <c r="E5091" s="36" t="s">
        <v>17</v>
      </c>
      <c r="F5091" s="37">
        <v>0</v>
      </c>
      <c r="G5091" s="38">
        <v>-0.02</v>
      </c>
      <c r="H5091" s="34">
        <v>0.9823267636862224</v>
      </c>
      <c r="I5091" s="35">
        <v>8.2647890964260995</v>
      </c>
      <c r="J5091" s="35">
        <v>-1.4857645305048168</v>
      </c>
      <c r="K5091" s="35">
        <v>-0.96541619652468369</v>
      </c>
      <c r="L5091" s="35">
        <v>0</v>
      </c>
      <c r="M5091" s="35">
        <v>0</v>
      </c>
      <c r="N5091" s="35">
        <v>0</v>
      </c>
      <c r="O5091" s="35">
        <v>0</v>
      </c>
      <c r="P5091" s="36">
        <v>12</v>
      </c>
      <c r="Q5091" s="37">
        <v>86</v>
      </c>
      <c r="R5091" s="36">
        <v>13</v>
      </c>
      <c r="S5091" s="39">
        <f t="shared" si="174"/>
        <v>86</v>
      </c>
      <c r="T5091" s="34" t="s">
        <v>50</v>
      </c>
      <c r="U5091" s="12">
        <f>EXP((alpha+(beta/speed))+(ceta*LN(speed)))</f>
        <v>51.79086280223482</v>
      </c>
      <c r="V5091" s="8">
        <f t="shared" si="175"/>
        <v>86</v>
      </c>
    </row>
    <row r="5092" spans="1:28">
      <c r="A5092" s="34" t="s">
        <v>19</v>
      </c>
      <c r="B5092" s="34" t="s">
        <v>69</v>
      </c>
      <c r="C5092" s="5" t="s">
        <v>140</v>
      </c>
      <c r="D5092" s="35" t="s">
        <v>90</v>
      </c>
      <c r="E5092" s="36" t="s">
        <v>15</v>
      </c>
      <c r="F5092" s="37">
        <v>50</v>
      </c>
      <c r="G5092" s="38">
        <v>-0.02</v>
      </c>
      <c r="H5092" s="34">
        <v>0.99501698919563231</v>
      </c>
      <c r="I5092" s="35">
        <v>-0.14670292587850264</v>
      </c>
      <c r="J5092" s="35">
        <v>26.306204519699531</v>
      </c>
      <c r="K5092" s="35">
        <v>0.15754709762271452</v>
      </c>
      <c r="L5092" s="35">
        <v>1.0389960819823809</v>
      </c>
      <c r="M5092" s="35">
        <v>-3.0324777585756323E-4</v>
      </c>
      <c r="N5092" s="35">
        <v>0</v>
      </c>
      <c r="O5092" s="35">
        <v>0</v>
      </c>
      <c r="P5092" s="36">
        <v>12</v>
      </c>
      <c r="Q5092" s="37">
        <v>86</v>
      </c>
      <c r="R5092" s="36">
        <v>10</v>
      </c>
      <c r="S5092" s="39">
        <f t="shared" si="174"/>
        <v>86</v>
      </c>
      <c r="T5092" s="34" t="s">
        <v>44</v>
      </c>
      <c r="U5092" s="12">
        <f>(alpha+(beta/(1+EXP((((-1)*ceta)+(delta*LN(speed)))+(epsilon*speed)))))</f>
        <v>0.15864799181933376</v>
      </c>
      <c r="V5092" s="8">
        <f t="shared" si="175"/>
        <v>86</v>
      </c>
    </row>
    <row r="5093" spans="1:28">
      <c r="A5093" s="34" t="s">
        <v>19</v>
      </c>
      <c r="B5093" s="34" t="s">
        <v>69</v>
      </c>
      <c r="C5093" s="5" t="s">
        <v>140</v>
      </c>
      <c r="D5093" s="35" t="s">
        <v>90</v>
      </c>
      <c r="E5093" s="36" t="s">
        <v>16</v>
      </c>
      <c r="F5093" s="37">
        <v>50</v>
      </c>
      <c r="G5093" s="38">
        <v>-0.02</v>
      </c>
      <c r="H5093" s="34">
        <v>0.99341994100505182</v>
      </c>
      <c r="I5093" s="35">
        <v>-0.23401282306675181</v>
      </c>
      <c r="J5093" s="35">
        <v>39.43629609519909</v>
      </c>
      <c r="K5093" s="35">
        <v>0.15093702165683279</v>
      </c>
      <c r="L5093" s="35">
        <v>0.96835067980663558</v>
      </c>
      <c r="M5093" s="35">
        <v>2.0707152232968848E-4</v>
      </c>
      <c r="N5093" s="35">
        <v>0</v>
      </c>
      <c r="O5093" s="35">
        <v>0</v>
      </c>
      <c r="P5093" s="36">
        <v>12</v>
      </c>
      <c r="Q5093" s="37">
        <v>86</v>
      </c>
      <c r="R5093" s="36">
        <v>10</v>
      </c>
      <c r="S5093" s="39">
        <f t="shared" si="174"/>
        <v>86</v>
      </c>
      <c r="T5093" s="34" t="s">
        <v>44</v>
      </c>
      <c r="U5093" s="12">
        <f>(alpha+(beta/(1+EXP((((-1)*ceta)+(delta*LN(speed)))+(epsilon*speed)))))</f>
        <v>0.36007163897861799</v>
      </c>
      <c r="V5093" s="8">
        <f t="shared" si="175"/>
        <v>86</v>
      </c>
    </row>
    <row r="5094" spans="1:28">
      <c r="A5094" s="34" t="s">
        <v>19</v>
      </c>
      <c r="B5094" s="34" t="s">
        <v>69</v>
      </c>
      <c r="C5094" s="5" t="s">
        <v>140</v>
      </c>
      <c r="D5094" s="35" t="s">
        <v>90</v>
      </c>
      <c r="E5094" s="36" t="s">
        <v>14</v>
      </c>
      <c r="F5094" s="37">
        <v>50</v>
      </c>
      <c r="G5094" s="38">
        <v>-0.02</v>
      </c>
      <c r="H5094" s="34">
        <v>0.99426628825803609</v>
      </c>
      <c r="I5094" s="35">
        <v>0.5683267908697448</v>
      </c>
      <c r="J5094" s="35">
        <v>0.99267554825551418</v>
      </c>
      <c r="K5094" s="35">
        <v>-0.87472108250290859</v>
      </c>
      <c r="L5094" s="35">
        <v>0</v>
      </c>
      <c r="M5094" s="35">
        <v>0</v>
      </c>
      <c r="N5094" s="35">
        <v>0</v>
      </c>
      <c r="O5094" s="35">
        <v>0</v>
      </c>
      <c r="P5094" s="36">
        <v>12</v>
      </c>
      <c r="Q5094" s="37">
        <v>86</v>
      </c>
      <c r="R5094" s="36">
        <v>0</v>
      </c>
      <c r="S5094" s="39">
        <f t="shared" si="174"/>
        <v>86</v>
      </c>
      <c r="T5094" s="34" t="s">
        <v>29</v>
      </c>
      <c r="U5094" s="12">
        <f>((alpha*(beta^speed))*(speed^ceta))</f>
        <v>6.1359448584010481E-3</v>
      </c>
      <c r="V5094" s="8">
        <f t="shared" si="175"/>
        <v>86</v>
      </c>
      <c r="AB5094" s="41"/>
    </row>
    <row r="5095" spans="1:28">
      <c r="A5095" s="34" t="s">
        <v>19</v>
      </c>
      <c r="B5095" s="34" t="s">
        <v>69</v>
      </c>
      <c r="C5095" s="5" t="s">
        <v>140</v>
      </c>
      <c r="D5095" s="35" t="s">
        <v>90</v>
      </c>
      <c r="E5095" s="36" t="s">
        <v>18</v>
      </c>
      <c r="F5095" s="37">
        <v>50</v>
      </c>
      <c r="G5095" s="38">
        <v>-0.02</v>
      </c>
      <c r="H5095" s="34">
        <v>0.98117168792571963</v>
      </c>
      <c r="I5095" s="35">
        <v>-3.4228389474715786E-8</v>
      </c>
      <c r="J5095" s="35">
        <v>6.2036853107049413E-6</v>
      </c>
      <c r="K5095" s="35">
        <v>-3.949338266641039E-4</v>
      </c>
      <c r="L5095" s="35">
        <v>1.0263040903347618E-2</v>
      </c>
      <c r="M5095" s="35">
        <v>0</v>
      </c>
      <c r="N5095" s="35">
        <v>0</v>
      </c>
      <c r="O5095" s="35">
        <v>0</v>
      </c>
      <c r="P5095" s="36">
        <v>12</v>
      </c>
      <c r="Q5095" s="37">
        <v>86</v>
      </c>
      <c r="R5095" s="36">
        <v>14</v>
      </c>
      <c r="S5095" s="39">
        <f t="shared" si="174"/>
        <v>86</v>
      </c>
      <c r="T5095" s="34" t="s">
        <v>51</v>
      </c>
      <c r="U5095" s="12">
        <f>(((alpha*(speed^3))+(beta*(speed^2))+(ceta*speed))+delta)</f>
        <v>4.100158724786012E-4</v>
      </c>
      <c r="V5095" s="8">
        <f t="shared" si="175"/>
        <v>86</v>
      </c>
      <c r="AB5095" s="41"/>
    </row>
    <row r="5096" spans="1:28">
      <c r="A5096" s="34" t="s">
        <v>19</v>
      </c>
      <c r="B5096" s="34" t="s">
        <v>69</v>
      </c>
      <c r="C5096" s="5" t="s">
        <v>140</v>
      </c>
      <c r="D5096" s="35" t="s">
        <v>90</v>
      </c>
      <c r="E5096" s="36" t="s">
        <v>17</v>
      </c>
      <c r="F5096" s="37">
        <v>50</v>
      </c>
      <c r="G5096" s="38">
        <v>-0.02</v>
      </c>
      <c r="H5096" s="34">
        <v>0.96893934625056188</v>
      </c>
      <c r="I5096" s="35">
        <v>-1.6779813756347805E-3</v>
      </c>
      <c r="J5096" s="35">
        <v>0.3058089556586347</v>
      </c>
      <c r="K5096" s="35">
        <v>-19.767192753151804</v>
      </c>
      <c r="L5096" s="35">
        <v>518.63079127012475</v>
      </c>
      <c r="M5096" s="35">
        <v>0</v>
      </c>
      <c r="N5096" s="35">
        <v>0</v>
      </c>
      <c r="O5096" s="35">
        <v>0</v>
      </c>
      <c r="P5096" s="36">
        <v>12</v>
      </c>
      <c r="Q5096" s="37">
        <v>86</v>
      </c>
      <c r="R5096" s="36">
        <v>14</v>
      </c>
      <c r="S5096" s="39">
        <f t="shared" si="174"/>
        <v>86</v>
      </c>
      <c r="T5096" s="34" t="s">
        <v>51</v>
      </c>
      <c r="U5096" s="12">
        <f>(((alpha*(speed^3))+(beta*(speed^2))+(ceta*speed))+delta)</f>
        <v>13.125128689575831</v>
      </c>
      <c r="V5096" s="8">
        <f t="shared" si="175"/>
        <v>86</v>
      </c>
    </row>
    <row r="5097" spans="1:28">
      <c r="A5097" s="34" t="s">
        <v>19</v>
      </c>
      <c r="B5097" s="34" t="s">
        <v>69</v>
      </c>
      <c r="C5097" s="5" t="s">
        <v>140</v>
      </c>
      <c r="D5097" s="35" t="s">
        <v>90</v>
      </c>
      <c r="E5097" s="36" t="s">
        <v>15</v>
      </c>
      <c r="F5097" s="37">
        <v>100</v>
      </c>
      <c r="G5097" s="38">
        <v>-0.02</v>
      </c>
      <c r="H5097" s="34">
        <v>0.99344910657715513</v>
      </c>
      <c r="I5097" s="35">
        <v>-0.24844537219561327</v>
      </c>
      <c r="J5097" s="35">
        <v>22.358091551949627</v>
      </c>
      <c r="K5097" s="35">
        <v>9.9591933518329456E-2</v>
      </c>
      <c r="L5097" s="35">
        <v>0.9285600791536045</v>
      </c>
      <c r="M5097" s="35">
        <v>6.747202950733584E-4</v>
      </c>
      <c r="N5097" s="35">
        <v>0</v>
      </c>
      <c r="O5097" s="35">
        <v>0</v>
      </c>
      <c r="P5097" s="36">
        <v>12</v>
      </c>
      <c r="Q5097" s="37">
        <v>86</v>
      </c>
      <c r="R5097" s="36">
        <v>10</v>
      </c>
      <c r="S5097" s="39">
        <f t="shared" si="174"/>
        <v>86</v>
      </c>
      <c r="T5097" s="34" t="s">
        <v>44</v>
      </c>
      <c r="U5097" s="12">
        <f>(alpha+(beta/(1+EXP((((-1)*ceta)+(delta*LN(speed)))+(epsilon*speed)))))</f>
        <v>0.11800194412038303</v>
      </c>
      <c r="V5097" s="8">
        <f t="shared" si="175"/>
        <v>86</v>
      </c>
    </row>
    <row r="5098" spans="1:28">
      <c r="A5098" s="34" t="s">
        <v>19</v>
      </c>
      <c r="B5098" s="34" t="s">
        <v>69</v>
      </c>
      <c r="C5098" s="5" t="s">
        <v>140</v>
      </c>
      <c r="D5098" s="35" t="s">
        <v>90</v>
      </c>
      <c r="E5098" s="36" t="s">
        <v>16</v>
      </c>
      <c r="F5098" s="37">
        <v>100</v>
      </c>
      <c r="G5098" s="38">
        <v>-0.02</v>
      </c>
      <c r="H5098" s="34">
        <v>0.98966914742089418</v>
      </c>
      <c r="I5098" s="35">
        <v>42.042804065008774</v>
      </c>
      <c r="J5098" s="35">
        <v>0.99533845638431839</v>
      </c>
      <c r="K5098" s="35">
        <v>-0.97788682701492602</v>
      </c>
      <c r="L5098" s="35">
        <v>0</v>
      </c>
      <c r="M5098" s="35">
        <v>0</v>
      </c>
      <c r="N5098" s="35">
        <v>0</v>
      </c>
      <c r="O5098" s="35">
        <v>0</v>
      </c>
      <c r="P5098" s="36">
        <v>12</v>
      </c>
      <c r="Q5098" s="37">
        <v>86</v>
      </c>
      <c r="R5098" s="36">
        <v>0</v>
      </c>
      <c r="S5098" s="39">
        <f t="shared" si="174"/>
        <v>86</v>
      </c>
      <c r="T5098" s="34" t="s">
        <v>29</v>
      </c>
      <c r="U5098" s="12">
        <f>((alpha*(beta^speed))*(speed^ceta))</f>
        <v>0.36095955797259532</v>
      </c>
      <c r="V5098" s="8">
        <f t="shared" si="175"/>
        <v>86</v>
      </c>
    </row>
    <row r="5099" spans="1:28">
      <c r="A5099" s="34" t="s">
        <v>19</v>
      </c>
      <c r="B5099" s="34" t="s">
        <v>69</v>
      </c>
      <c r="C5099" s="5" t="s">
        <v>140</v>
      </c>
      <c r="D5099" s="35" t="s">
        <v>90</v>
      </c>
      <c r="E5099" s="36" t="s">
        <v>14</v>
      </c>
      <c r="F5099" s="37">
        <v>100</v>
      </c>
      <c r="G5099" s="38">
        <v>-0.02</v>
      </c>
      <c r="H5099" s="34">
        <v>0.99156289376383289</v>
      </c>
      <c r="I5099" s="35">
        <v>0.42454173113944965</v>
      </c>
      <c r="J5099" s="35">
        <v>0.98793311264062533</v>
      </c>
      <c r="K5099" s="35">
        <v>-0.74172665443016006</v>
      </c>
      <c r="L5099" s="35">
        <v>0</v>
      </c>
      <c r="M5099" s="35">
        <v>0</v>
      </c>
      <c r="N5099" s="35">
        <v>0</v>
      </c>
      <c r="O5099" s="35">
        <v>0</v>
      </c>
      <c r="P5099" s="36">
        <v>12</v>
      </c>
      <c r="Q5099" s="37">
        <v>86</v>
      </c>
      <c r="R5099" s="36">
        <v>0</v>
      </c>
      <c r="S5099" s="39">
        <f t="shared" si="174"/>
        <v>86</v>
      </c>
      <c r="T5099" s="34" t="s">
        <v>29</v>
      </c>
      <c r="U5099" s="12">
        <f>((alpha*(beta^speed))*(speed^ceta))</f>
        <v>5.4906015830082566E-3</v>
      </c>
      <c r="V5099" s="8">
        <f t="shared" si="175"/>
        <v>86</v>
      </c>
    </row>
    <row r="5100" spans="1:28">
      <c r="A5100" s="34" t="s">
        <v>19</v>
      </c>
      <c r="B5100" s="34" t="s">
        <v>69</v>
      </c>
      <c r="C5100" s="5" t="s">
        <v>140</v>
      </c>
      <c r="D5100" s="35" t="s">
        <v>90</v>
      </c>
      <c r="E5100" s="36" t="s">
        <v>18</v>
      </c>
      <c r="F5100" s="37">
        <v>100</v>
      </c>
      <c r="G5100" s="38">
        <v>-0.02</v>
      </c>
      <c r="H5100" s="34">
        <v>0.97745789701658092</v>
      </c>
      <c r="I5100" s="35">
        <v>-3.3057412287968724E-8</v>
      </c>
      <c r="J5100" s="35">
        <v>6.056354540041846E-6</v>
      </c>
      <c r="K5100" s="35">
        <v>-3.9641461783291383E-4</v>
      </c>
      <c r="L5100" s="35">
        <v>1.0708724361695105E-2</v>
      </c>
      <c r="M5100" s="35">
        <v>0</v>
      </c>
      <c r="N5100" s="35">
        <v>0</v>
      </c>
      <c r="O5100" s="35">
        <v>0</v>
      </c>
      <c r="P5100" s="36">
        <v>12</v>
      </c>
      <c r="Q5100" s="37">
        <v>86</v>
      </c>
      <c r="R5100" s="36">
        <v>14</v>
      </c>
      <c r="S5100" s="39">
        <f t="shared" si="174"/>
        <v>86</v>
      </c>
      <c r="T5100" s="34" t="s">
        <v>51</v>
      </c>
      <c r="U5100" s="12">
        <f>(((alpha*(speed^3))+(beta*(speed^2))+(ceta*speed))+delta)</f>
        <v>3.8349997597777151E-4</v>
      </c>
      <c r="V5100" s="8">
        <f t="shared" si="175"/>
        <v>86</v>
      </c>
      <c r="AB5100" s="41"/>
    </row>
    <row r="5101" spans="1:28">
      <c r="A5101" s="34" t="s">
        <v>19</v>
      </c>
      <c r="B5101" s="34" t="s">
        <v>69</v>
      </c>
      <c r="C5101" s="5" t="s">
        <v>140</v>
      </c>
      <c r="D5101" s="35" t="s">
        <v>90</v>
      </c>
      <c r="E5101" s="36" t="s">
        <v>17</v>
      </c>
      <c r="F5101" s="37">
        <v>100</v>
      </c>
      <c r="G5101" s="38">
        <v>-0.02</v>
      </c>
      <c r="H5101" s="34">
        <v>0.95788144359689087</v>
      </c>
      <c r="I5101" s="35">
        <v>-1.598995023093637E-3</v>
      </c>
      <c r="J5101" s="35">
        <v>0.2939371819354496</v>
      </c>
      <c r="K5101" s="35">
        <v>-19.698191048388836</v>
      </c>
      <c r="L5101" s="35">
        <v>546.27395245234686</v>
      </c>
      <c r="M5101" s="35">
        <v>0</v>
      </c>
      <c r="N5101" s="35">
        <v>0</v>
      </c>
      <c r="O5101" s="35">
        <v>0</v>
      </c>
      <c r="P5101" s="36">
        <v>12</v>
      </c>
      <c r="Q5101" s="37">
        <v>86</v>
      </c>
      <c r="R5101" s="36">
        <v>14</v>
      </c>
      <c r="S5101" s="39">
        <f t="shared" si="174"/>
        <v>86</v>
      </c>
      <c r="T5101" s="34" t="s">
        <v>51</v>
      </c>
      <c r="U5101" s="12">
        <f>(((alpha*(speed^3))+(beta*(speed^2))+(ceta*speed))+delta)</f>
        <v>9.1385414766460826</v>
      </c>
      <c r="V5101" s="8">
        <f t="shared" si="175"/>
        <v>86</v>
      </c>
    </row>
    <row r="5102" spans="1:28">
      <c r="A5102" s="34" t="s">
        <v>19</v>
      </c>
      <c r="B5102" s="34" t="s">
        <v>69</v>
      </c>
      <c r="C5102" s="5" t="s">
        <v>140</v>
      </c>
      <c r="D5102" s="35" t="s">
        <v>90</v>
      </c>
      <c r="E5102" s="36" t="s">
        <v>15</v>
      </c>
      <c r="F5102" s="37">
        <v>0</v>
      </c>
      <c r="G5102" s="38">
        <v>0.02</v>
      </c>
      <c r="H5102" s="34">
        <v>0.99817112588361356</v>
      </c>
      <c r="I5102" s="35">
        <v>25.518518576686873</v>
      </c>
      <c r="J5102" s="35">
        <v>1.0092027785068378</v>
      </c>
      <c r="K5102" s="35">
        <v>-0.93478420782931215</v>
      </c>
      <c r="L5102" s="35">
        <v>0</v>
      </c>
      <c r="M5102" s="35">
        <v>0</v>
      </c>
      <c r="N5102" s="35">
        <v>0</v>
      </c>
      <c r="O5102" s="35">
        <v>0</v>
      </c>
      <c r="P5102" s="36">
        <v>12</v>
      </c>
      <c r="Q5102" s="37">
        <v>86</v>
      </c>
      <c r="R5102" s="36">
        <v>0</v>
      </c>
      <c r="S5102" s="39">
        <f t="shared" si="174"/>
        <v>86</v>
      </c>
      <c r="T5102" s="34" t="s">
        <v>29</v>
      </c>
      <c r="U5102" s="12">
        <f>((alpha*(beta^speed))*(speed^ceta))</f>
        <v>0.87229319481701029</v>
      </c>
      <c r="V5102" s="8">
        <f t="shared" si="175"/>
        <v>86</v>
      </c>
    </row>
    <row r="5103" spans="1:28">
      <c r="A5103" s="34" t="s">
        <v>19</v>
      </c>
      <c r="B5103" s="34" t="s">
        <v>69</v>
      </c>
      <c r="C5103" s="5" t="s">
        <v>140</v>
      </c>
      <c r="D5103" s="35" t="s">
        <v>90</v>
      </c>
      <c r="E5103" s="36" t="s">
        <v>16</v>
      </c>
      <c r="F5103" s="37">
        <v>0</v>
      </c>
      <c r="G5103" s="38">
        <v>0.02</v>
      </c>
      <c r="H5103" s="34">
        <v>0.99618709062984423</v>
      </c>
      <c r="I5103" s="35">
        <v>0.25498193426867061</v>
      </c>
      <c r="J5103" s="35">
        <v>39.850871210839173</v>
      </c>
      <c r="K5103" s="35">
        <v>-0.21305782618934643</v>
      </c>
      <c r="L5103" s="35">
        <v>0.59093475088699954</v>
      </c>
      <c r="M5103" s="35">
        <v>7.5530272037277343E-2</v>
      </c>
      <c r="N5103" s="35">
        <v>0</v>
      </c>
      <c r="O5103" s="35">
        <v>0</v>
      </c>
      <c r="P5103" s="36">
        <v>12</v>
      </c>
      <c r="Q5103" s="37">
        <v>86</v>
      </c>
      <c r="R5103" s="36">
        <v>10</v>
      </c>
      <c r="S5103" s="39">
        <f t="shared" si="174"/>
        <v>86</v>
      </c>
      <c r="T5103" s="34" t="s">
        <v>44</v>
      </c>
      <c r="U5103" s="12">
        <f>(alpha+(beta/(1+EXP((((-1)*ceta)+(delta*LN(speed)))+(epsilon*speed)))))</f>
        <v>0.25847899196763185</v>
      </c>
      <c r="V5103" s="8">
        <f t="shared" si="175"/>
        <v>86</v>
      </c>
    </row>
    <row r="5104" spans="1:28">
      <c r="A5104" s="34" t="s">
        <v>19</v>
      </c>
      <c r="B5104" s="34" t="s">
        <v>69</v>
      </c>
      <c r="C5104" s="5" t="s">
        <v>140</v>
      </c>
      <c r="D5104" s="35" t="s">
        <v>90</v>
      </c>
      <c r="E5104" s="36" t="s">
        <v>14</v>
      </c>
      <c r="F5104" s="37">
        <v>0</v>
      </c>
      <c r="G5104" s="38">
        <v>0.02</v>
      </c>
      <c r="H5104" s="34">
        <v>0.99834060858732165</v>
      </c>
      <c r="I5104" s="35">
        <v>-1.9892529606259675</v>
      </c>
      <c r="J5104" s="35">
        <v>6.017245755650805</v>
      </c>
      <c r="K5104" s="35">
        <v>-0.42790710726273312</v>
      </c>
      <c r="L5104" s="35">
        <v>0</v>
      </c>
      <c r="M5104" s="35">
        <v>0</v>
      </c>
      <c r="N5104" s="35">
        <v>0</v>
      </c>
      <c r="O5104" s="35">
        <v>0</v>
      </c>
      <c r="P5104" s="36">
        <v>12</v>
      </c>
      <c r="Q5104" s="37">
        <v>86</v>
      </c>
      <c r="R5104" s="36">
        <v>13</v>
      </c>
      <c r="S5104" s="39">
        <f t="shared" si="174"/>
        <v>86</v>
      </c>
      <c r="T5104" s="34" t="s">
        <v>50</v>
      </c>
      <c r="U5104" s="12">
        <f>EXP((alpha+(beta/speed))+(ceta*LN(speed)))</f>
        <v>2.1811196218875603E-2</v>
      </c>
      <c r="V5104" s="8">
        <f t="shared" si="175"/>
        <v>86</v>
      </c>
      <c r="AB5104" s="41"/>
    </row>
    <row r="5105" spans="1:28">
      <c r="A5105" s="34" t="s">
        <v>19</v>
      </c>
      <c r="B5105" s="34" t="s">
        <v>69</v>
      </c>
      <c r="C5105" s="5" t="s">
        <v>140</v>
      </c>
      <c r="D5105" s="35" t="s">
        <v>90</v>
      </c>
      <c r="E5105" s="36" t="s">
        <v>18</v>
      </c>
      <c r="F5105" s="37">
        <v>0</v>
      </c>
      <c r="G5105" s="38">
        <v>0.02</v>
      </c>
      <c r="H5105" s="34">
        <v>0.98759664399045144</v>
      </c>
      <c r="I5105" s="35">
        <v>4.6550772812418227E-2</v>
      </c>
      <c r="J5105" s="35">
        <v>1.0113057267855448</v>
      </c>
      <c r="K5105" s="35">
        <v>-0.72816819502271179</v>
      </c>
      <c r="L5105" s="35">
        <v>0</v>
      </c>
      <c r="M5105" s="35">
        <v>0</v>
      </c>
      <c r="N5105" s="35">
        <v>0</v>
      </c>
      <c r="O5105" s="35">
        <v>0</v>
      </c>
      <c r="P5105" s="36">
        <v>12</v>
      </c>
      <c r="Q5105" s="37">
        <v>86</v>
      </c>
      <c r="R5105" s="36">
        <v>0</v>
      </c>
      <c r="S5105" s="39">
        <f t="shared" si="174"/>
        <v>86</v>
      </c>
      <c r="T5105" s="34" t="s">
        <v>29</v>
      </c>
      <c r="U5105" s="12">
        <f>((alpha*(beta^speed))*(speed^ceta))</f>
        <v>4.7772588484642636E-3</v>
      </c>
      <c r="V5105" s="8">
        <f t="shared" si="175"/>
        <v>86</v>
      </c>
      <c r="AB5105" s="41"/>
    </row>
    <row r="5106" spans="1:28">
      <c r="A5106" s="34" t="s">
        <v>19</v>
      </c>
      <c r="B5106" s="34" t="s">
        <v>69</v>
      </c>
      <c r="C5106" s="5" t="s">
        <v>140</v>
      </c>
      <c r="D5106" s="35" t="s">
        <v>90</v>
      </c>
      <c r="E5106" s="36" t="s">
        <v>17</v>
      </c>
      <c r="F5106" s="37">
        <v>0</v>
      </c>
      <c r="G5106" s="38">
        <v>0.02</v>
      </c>
      <c r="H5106" s="34">
        <v>0.98982508429105986</v>
      </c>
      <c r="I5106" s="35">
        <v>2119.2560015915897</v>
      </c>
      <c r="J5106" s="35">
        <v>1.0092279417190932</v>
      </c>
      <c r="K5106" s="35">
        <v>-0.6106016612335029</v>
      </c>
      <c r="L5106" s="35">
        <v>0</v>
      </c>
      <c r="M5106" s="35">
        <v>0</v>
      </c>
      <c r="N5106" s="35">
        <v>0</v>
      </c>
      <c r="O5106" s="35">
        <v>0</v>
      </c>
      <c r="P5106" s="36">
        <v>12</v>
      </c>
      <c r="Q5106" s="37">
        <v>86</v>
      </c>
      <c r="R5106" s="36">
        <v>0</v>
      </c>
      <c r="S5106" s="39">
        <f t="shared" si="174"/>
        <v>86</v>
      </c>
      <c r="T5106" s="34" t="s">
        <v>29</v>
      </c>
      <c r="U5106" s="12">
        <f>((alpha*(beta^speed))*(speed^ceta))</f>
        <v>307.64674811131874</v>
      </c>
      <c r="V5106" s="8">
        <f t="shared" si="175"/>
        <v>86</v>
      </c>
    </row>
    <row r="5107" spans="1:28">
      <c r="A5107" s="34" t="s">
        <v>19</v>
      </c>
      <c r="B5107" s="34" t="s">
        <v>69</v>
      </c>
      <c r="C5107" s="5" t="s">
        <v>140</v>
      </c>
      <c r="D5107" s="35" t="s">
        <v>90</v>
      </c>
      <c r="E5107" s="36" t="s">
        <v>15</v>
      </c>
      <c r="F5107" s="37">
        <v>50</v>
      </c>
      <c r="G5107" s="38">
        <v>0.02</v>
      </c>
      <c r="H5107" s="34">
        <v>0.99778183053053526</v>
      </c>
      <c r="I5107" s="35">
        <v>37.626562384048029</v>
      </c>
      <c r="J5107" s="35">
        <v>-1.2759032123270879</v>
      </c>
      <c r="K5107" s="35">
        <v>2.3579880456128057</v>
      </c>
      <c r="L5107" s="35">
        <v>-0.22574814156016529</v>
      </c>
      <c r="M5107" s="35">
        <v>0</v>
      </c>
      <c r="N5107" s="35">
        <v>0</v>
      </c>
      <c r="O5107" s="35">
        <v>0</v>
      </c>
      <c r="P5107" s="36">
        <v>12</v>
      </c>
      <c r="Q5107" s="37">
        <v>86</v>
      </c>
      <c r="R5107" s="36">
        <v>1</v>
      </c>
      <c r="S5107" s="39">
        <f t="shared" si="174"/>
        <v>86</v>
      </c>
      <c r="T5107" s="34" t="s">
        <v>30</v>
      </c>
      <c r="U5107" s="12">
        <f>((alpha*(speed^beta))+(ceta*(speed^delta)))</f>
        <v>0.99066038130302192</v>
      </c>
      <c r="V5107" s="8">
        <f t="shared" si="175"/>
        <v>86</v>
      </c>
    </row>
    <row r="5108" spans="1:28">
      <c r="A5108" s="34" t="s">
        <v>19</v>
      </c>
      <c r="B5108" s="34" t="s">
        <v>69</v>
      </c>
      <c r="C5108" s="5" t="s">
        <v>140</v>
      </c>
      <c r="D5108" s="35" t="s">
        <v>90</v>
      </c>
      <c r="E5108" s="36" t="s">
        <v>16</v>
      </c>
      <c r="F5108" s="37">
        <v>50</v>
      </c>
      <c r="G5108" s="38">
        <v>0.02</v>
      </c>
      <c r="H5108" s="34">
        <v>0.99407897305649318</v>
      </c>
      <c r="I5108" s="35">
        <v>0.38548527657297804</v>
      </c>
      <c r="J5108" s="35">
        <v>35.747225961283739</v>
      </c>
      <c r="K5108" s="35">
        <v>0.61901091804616193</v>
      </c>
      <c r="L5108" s="35">
        <v>0.73065385947229111</v>
      </c>
      <c r="M5108" s="35">
        <v>0.14134008457642902</v>
      </c>
      <c r="N5108" s="35">
        <v>0</v>
      </c>
      <c r="O5108" s="35">
        <v>0</v>
      </c>
      <c r="P5108" s="36">
        <v>12</v>
      </c>
      <c r="Q5108" s="37">
        <v>86</v>
      </c>
      <c r="R5108" s="36">
        <v>10</v>
      </c>
      <c r="S5108" s="39">
        <f t="shared" si="174"/>
        <v>86</v>
      </c>
      <c r="T5108" s="34" t="s">
        <v>44</v>
      </c>
      <c r="U5108" s="12">
        <f>(alpha+(beta/(1+EXP((((-1)*ceta)+(delta*LN(speed)))+(epsilon*speed)))))</f>
        <v>0.38549875594411137</v>
      </c>
      <c r="V5108" s="8">
        <f t="shared" si="175"/>
        <v>86</v>
      </c>
    </row>
    <row r="5109" spans="1:28">
      <c r="A5109" s="34" t="s">
        <v>19</v>
      </c>
      <c r="B5109" s="34" t="s">
        <v>69</v>
      </c>
      <c r="C5109" s="5" t="s">
        <v>140</v>
      </c>
      <c r="D5109" s="35" t="s">
        <v>90</v>
      </c>
      <c r="E5109" s="36" t="s">
        <v>14</v>
      </c>
      <c r="F5109" s="37">
        <v>50</v>
      </c>
      <c r="G5109" s="38">
        <v>0.02</v>
      </c>
      <c r="H5109" s="34">
        <v>0.99540294010883668</v>
      </c>
      <c r="I5109" s="35">
        <v>0.64105325623657272</v>
      </c>
      <c r="J5109" s="35">
        <v>1.0109985788139377</v>
      </c>
      <c r="K5109" s="35">
        <v>-0.88317960755916403</v>
      </c>
      <c r="L5109" s="35">
        <v>0</v>
      </c>
      <c r="M5109" s="35">
        <v>0</v>
      </c>
      <c r="N5109" s="35">
        <v>0</v>
      </c>
      <c r="O5109" s="35">
        <v>0</v>
      </c>
      <c r="P5109" s="36">
        <v>12</v>
      </c>
      <c r="Q5109" s="37">
        <v>86</v>
      </c>
      <c r="R5109" s="36">
        <v>0</v>
      </c>
      <c r="S5109" s="39">
        <f t="shared" si="174"/>
        <v>86</v>
      </c>
      <c r="T5109" s="34" t="s">
        <v>29</v>
      </c>
      <c r="U5109" s="12">
        <f>((alpha*(beta^speed))*(speed^ceta))</f>
        <v>3.2131529982883572E-2</v>
      </c>
      <c r="V5109" s="8">
        <f t="shared" si="175"/>
        <v>86</v>
      </c>
      <c r="AB5109" s="41"/>
    </row>
    <row r="5110" spans="1:28">
      <c r="A5110" s="34" t="s">
        <v>19</v>
      </c>
      <c r="B5110" s="34" t="s">
        <v>69</v>
      </c>
      <c r="C5110" s="5" t="s">
        <v>140</v>
      </c>
      <c r="D5110" s="35" t="s">
        <v>90</v>
      </c>
      <c r="E5110" s="36" t="s">
        <v>18</v>
      </c>
      <c r="F5110" s="37">
        <v>50</v>
      </c>
      <c r="G5110" s="38">
        <v>0.02</v>
      </c>
      <c r="H5110" s="34">
        <v>0.9853422080381028</v>
      </c>
      <c r="I5110" s="35">
        <v>3.7584913058101146E-2</v>
      </c>
      <c r="J5110" s="35">
        <v>-0.61610224994345464</v>
      </c>
      <c r="K5110" s="35">
        <v>1.6174945710763808E-3</v>
      </c>
      <c r="L5110" s="35">
        <v>0.14146029624718839</v>
      </c>
      <c r="M5110" s="35">
        <v>0</v>
      </c>
      <c r="N5110" s="35">
        <v>0</v>
      </c>
      <c r="O5110" s="35">
        <v>0</v>
      </c>
      <c r="P5110" s="36">
        <v>12</v>
      </c>
      <c r="Q5110" s="37">
        <v>86</v>
      </c>
      <c r="R5110" s="36">
        <v>1</v>
      </c>
      <c r="S5110" s="39">
        <f t="shared" si="174"/>
        <v>86</v>
      </c>
      <c r="T5110" s="34" t="s">
        <v>30</v>
      </c>
      <c r="U5110" s="12">
        <f>((alpha*(speed^beta))+(ceta*(speed^delta)))</f>
        <v>5.4537460433252052E-3</v>
      </c>
      <c r="V5110" s="8">
        <f t="shared" si="175"/>
        <v>86</v>
      </c>
      <c r="AB5110" s="41"/>
    </row>
    <row r="5111" spans="1:28">
      <c r="A5111" s="34" t="s">
        <v>19</v>
      </c>
      <c r="B5111" s="34" t="s">
        <v>69</v>
      </c>
      <c r="C5111" s="5" t="s">
        <v>140</v>
      </c>
      <c r="D5111" s="35" t="s">
        <v>90</v>
      </c>
      <c r="E5111" s="36" t="s">
        <v>17</v>
      </c>
      <c r="F5111" s="37">
        <v>50</v>
      </c>
      <c r="G5111" s="38">
        <v>0.02</v>
      </c>
      <c r="H5111" s="34">
        <v>0.97709787687967675</v>
      </c>
      <c r="I5111" s="35">
        <v>1915.8422855040581</v>
      </c>
      <c r="J5111" s="35">
        <v>1.0068374637562096</v>
      </c>
      <c r="K5111" s="35">
        <v>-0.46982625577385628</v>
      </c>
      <c r="L5111" s="35">
        <v>0</v>
      </c>
      <c r="M5111" s="35">
        <v>0</v>
      </c>
      <c r="N5111" s="35">
        <v>0</v>
      </c>
      <c r="O5111" s="35">
        <v>0</v>
      </c>
      <c r="P5111" s="36">
        <v>12</v>
      </c>
      <c r="Q5111" s="37">
        <v>86</v>
      </c>
      <c r="R5111" s="36">
        <v>0</v>
      </c>
      <c r="S5111" s="39">
        <f t="shared" si="174"/>
        <v>86</v>
      </c>
      <c r="T5111" s="34" t="s">
        <v>29</v>
      </c>
      <c r="U5111" s="12">
        <f>((alpha*(beta^speed))*(speed^ceta))</f>
        <v>424.60700169665444</v>
      </c>
      <c r="V5111" s="8">
        <f t="shared" si="175"/>
        <v>86</v>
      </c>
    </row>
    <row r="5112" spans="1:28">
      <c r="A5112" s="34" t="s">
        <v>19</v>
      </c>
      <c r="B5112" s="34" t="s">
        <v>69</v>
      </c>
      <c r="C5112" s="5" t="s">
        <v>140</v>
      </c>
      <c r="D5112" s="35" t="s">
        <v>90</v>
      </c>
      <c r="E5112" s="36" t="s">
        <v>15</v>
      </c>
      <c r="F5112" s="37">
        <v>100</v>
      </c>
      <c r="G5112" s="38">
        <v>0.02</v>
      </c>
      <c r="H5112" s="34">
        <v>0.99205017427744391</v>
      </c>
      <c r="I5112" s="35">
        <v>11.386969088994162</v>
      </c>
      <c r="J5112" s="35">
        <v>-0.54375726573408723</v>
      </c>
      <c r="K5112" s="35">
        <v>48070.877793960688</v>
      </c>
      <c r="L5112" s="35">
        <v>-5.125027126757197</v>
      </c>
      <c r="M5112" s="35">
        <v>0</v>
      </c>
      <c r="N5112" s="35">
        <v>0</v>
      </c>
      <c r="O5112" s="35">
        <v>0</v>
      </c>
      <c r="P5112" s="36">
        <v>12</v>
      </c>
      <c r="Q5112" s="37">
        <v>86</v>
      </c>
      <c r="R5112" s="36">
        <v>1</v>
      </c>
      <c r="S5112" s="39">
        <f t="shared" si="174"/>
        <v>86</v>
      </c>
      <c r="T5112" s="34" t="s">
        <v>30</v>
      </c>
      <c r="U5112" s="12">
        <f>((alpha*(speed^beta))+(ceta*(speed^delta)))</f>
        <v>1.0104459087746558</v>
      </c>
      <c r="V5112" s="8">
        <f t="shared" si="175"/>
        <v>86</v>
      </c>
    </row>
    <row r="5113" spans="1:28">
      <c r="A5113" s="34" t="s">
        <v>19</v>
      </c>
      <c r="B5113" s="34" t="s">
        <v>69</v>
      </c>
      <c r="C5113" s="5" t="s">
        <v>140</v>
      </c>
      <c r="D5113" s="35" t="s">
        <v>90</v>
      </c>
      <c r="E5113" s="36" t="s">
        <v>16</v>
      </c>
      <c r="F5113" s="37">
        <v>100</v>
      </c>
      <c r="G5113" s="38">
        <v>0.02</v>
      </c>
      <c r="H5113" s="34">
        <v>0.98689229808575929</v>
      </c>
      <c r="I5113" s="35">
        <v>0.51274992655425611</v>
      </c>
      <c r="J5113" s="35">
        <v>14.114819721044734</v>
      </c>
      <c r="K5113" s="35">
        <v>1.9892230033590506</v>
      </c>
      <c r="L5113" s="35">
        <v>8.3804828167188081E-2</v>
      </c>
      <c r="M5113" s="35">
        <v>0.35833805498232263</v>
      </c>
      <c r="N5113" s="35">
        <v>0</v>
      </c>
      <c r="O5113" s="35">
        <v>0</v>
      </c>
      <c r="P5113" s="36">
        <v>12</v>
      </c>
      <c r="Q5113" s="37">
        <v>86</v>
      </c>
      <c r="R5113" s="36">
        <v>10</v>
      </c>
      <c r="S5113" s="39">
        <f t="shared" si="174"/>
        <v>86</v>
      </c>
      <c r="T5113" s="34" t="s">
        <v>44</v>
      </c>
      <c r="U5113" s="12">
        <f>(alpha+(beta/(1+EXP((((-1)*ceta)+(delta*LN(speed)))+(epsilon*speed)))))</f>
        <v>0.51274992655719231</v>
      </c>
      <c r="V5113" s="8">
        <f t="shared" si="175"/>
        <v>86</v>
      </c>
    </row>
    <row r="5114" spans="1:28">
      <c r="A5114" s="34" t="s">
        <v>19</v>
      </c>
      <c r="B5114" s="34" t="s">
        <v>69</v>
      </c>
      <c r="C5114" s="5" t="s">
        <v>140</v>
      </c>
      <c r="D5114" s="35" t="s">
        <v>90</v>
      </c>
      <c r="E5114" s="36" t="s">
        <v>14</v>
      </c>
      <c r="F5114" s="37">
        <v>100</v>
      </c>
      <c r="G5114" s="38">
        <v>0.02</v>
      </c>
      <c r="H5114" s="34">
        <v>0.99165877735530716</v>
      </c>
      <c r="I5114" s="35">
        <v>4.1609396618151289</v>
      </c>
      <c r="J5114" s="35">
        <v>0.6817304140137983</v>
      </c>
      <c r="K5114" s="35">
        <v>-5.7553509376006978E-3</v>
      </c>
      <c r="L5114" s="35">
        <v>0</v>
      </c>
      <c r="M5114" s="35">
        <v>0</v>
      </c>
      <c r="N5114" s="35">
        <v>0</v>
      </c>
      <c r="O5114" s="35">
        <v>0</v>
      </c>
      <c r="P5114" s="36">
        <v>12</v>
      </c>
      <c r="Q5114" s="37">
        <v>86</v>
      </c>
      <c r="R5114" s="36">
        <v>5</v>
      </c>
      <c r="S5114" s="39">
        <f t="shared" si="174"/>
        <v>86</v>
      </c>
      <c r="T5114" s="34" t="s">
        <v>36</v>
      </c>
      <c r="U5114" s="12">
        <f>(1/(((ceta*(speed^2))+(beta*speed))+alpha))</f>
        <v>4.9448208107085459E-2</v>
      </c>
      <c r="V5114" s="8">
        <f t="shared" si="175"/>
        <v>86</v>
      </c>
      <c r="AB5114" s="41"/>
    </row>
    <row r="5115" spans="1:28">
      <c r="A5115" s="34" t="s">
        <v>19</v>
      </c>
      <c r="B5115" s="34" t="s">
        <v>69</v>
      </c>
      <c r="C5115" s="5" t="s">
        <v>140</v>
      </c>
      <c r="D5115" s="35" t="s">
        <v>90</v>
      </c>
      <c r="E5115" s="36" t="s">
        <v>18</v>
      </c>
      <c r="F5115" s="37">
        <v>100</v>
      </c>
      <c r="G5115" s="38">
        <v>0.02</v>
      </c>
      <c r="H5115" s="34">
        <v>0.98343567227394579</v>
      </c>
      <c r="I5115" s="35">
        <v>2.6761709289977023E-2</v>
      </c>
      <c r="J5115" s="35">
        <v>0.99625807638947916</v>
      </c>
      <c r="K5115" s="35">
        <v>-0.30492171053136619</v>
      </c>
      <c r="L5115" s="35">
        <v>0</v>
      </c>
      <c r="M5115" s="35">
        <v>0</v>
      </c>
      <c r="N5115" s="35">
        <v>0</v>
      </c>
      <c r="O5115" s="35">
        <v>0</v>
      </c>
      <c r="P5115" s="36">
        <v>12</v>
      </c>
      <c r="Q5115" s="37">
        <v>86</v>
      </c>
      <c r="R5115" s="36">
        <v>0</v>
      </c>
      <c r="S5115" s="39">
        <f t="shared" si="174"/>
        <v>86</v>
      </c>
      <c r="T5115" s="34" t="s">
        <v>29</v>
      </c>
      <c r="U5115" s="12">
        <f>((alpha*(beta^speed))*(speed^ceta))</f>
        <v>4.9845139132700675E-3</v>
      </c>
      <c r="V5115" s="8">
        <f t="shared" si="175"/>
        <v>86</v>
      </c>
      <c r="AB5115" s="41"/>
    </row>
    <row r="5116" spans="1:28">
      <c r="A5116" s="34" t="s">
        <v>19</v>
      </c>
      <c r="B5116" s="34" t="s">
        <v>69</v>
      </c>
      <c r="C5116" s="5" t="s">
        <v>140</v>
      </c>
      <c r="D5116" s="35" t="s">
        <v>90</v>
      </c>
      <c r="E5116" s="36" t="s">
        <v>17</v>
      </c>
      <c r="F5116" s="37">
        <v>100</v>
      </c>
      <c r="G5116" s="38">
        <v>0.02</v>
      </c>
      <c r="H5116" s="34">
        <v>0.96573347580599422</v>
      </c>
      <c r="I5116" s="35">
        <v>1875.3849095821838</v>
      </c>
      <c r="J5116" s="35">
        <v>1.0048550171293187</v>
      </c>
      <c r="K5116" s="35">
        <v>-0.37646735782682278</v>
      </c>
      <c r="L5116" s="35">
        <v>0</v>
      </c>
      <c r="M5116" s="35">
        <v>0</v>
      </c>
      <c r="N5116" s="35">
        <v>0</v>
      </c>
      <c r="O5116" s="35">
        <v>0</v>
      </c>
      <c r="P5116" s="36">
        <v>12</v>
      </c>
      <c r="Q5116" s="37">
        <v>86</v>
      </c>
      <c r="R5116" s="36">
        <v>0</v>
      </c>
      <c r="S5116" s="39">
        <f t="shared" si="174"/>
        <v>86</v>
      </c>
      <c r="T5116" s="34" t="s">
        <v>29</v>
      </c>
      <c r="U5116" s="12">
        <f>((alpha*(beta^speed))*(speed^ceta))</f>
        <v>531.75030387901086</v>
      </c>
      <c r="V5116" s="8">
        <f t="shared" si="175"/>
        <v>86</v>
      </c>
    </row>
    <row r="5117" spans="1:28">
      <c r="A5117" s="34" t="s">
        <v>19</v>
      </c>
      <c r="B5117" s="34" t="s">
        <v>69</v>
      </c>
      <c r="C5117" s="5" t="s">
        <v>140</v>
      </c>
      <c r="D5117" s="35" t="s">
        <v>90</v>
      </c>
      <c r="E5117" s="36" t="s">
        <v>15</v>
      </c>
      <c r="F5117" s="37">
        <v>0</v>
      </c>
      <c r="G5117" s="38">
        <v>0.04</v>
      </c>
      <c r="H5117" s="34">
        <v>0.99816014595470826</v>
      </c>
      <c r="I5117" s="35">
        <v>0.95227571692848823</v>
      </c>
      <c r="J5117" s="35">
        <v>50.386743272960643</v>
      </c>
      <c r="K5117" s="35">
        <v>-6.0152426540413979E-2</v>
      </c>
      <c r="L5117" s="35">
        <v>1.2000840520890548</v>
      </c>
      <c r="M5117" s="35">
        <v>5.5750057350034739E-3</v>
      </c>
      <c r="N5117" s="35">
        <v>0</v>
      </c>
      <c r="O5117" s="35">
        <v>0</v>
      </c>
      <c r="P5117" s="36">
        <v>12</v>
      </c>
      <c r="Q5117" s="37">
        <v>86</v>
      </c>
      <c r="R5117" s="36">
        <v>10</v>
      </c>
      <c r="S5117" s="39">
        <f t="shared" si="174"/>
        <v>86</v>
      </c>
      <c r="T5117" s="34" t="s">
        <v>44</v>
      </c>
      <c r="U5117" s="12">
        <f>(alpha+(beta/(1+EXP((((-1)*ceta)+(delta*LN(speed)))+(epsilon*speed)))))</f>
        <v>1.0919778965114004</v>
      </c>
      <c r="V5117" s="8">
        <f t="shared" si="175"/>
        <v>86</v>
      </c>
    </row>
    <row r="5118" spans="1:28">
      <c r="A5118" s="34" t="s">
        <v>19</v>
      </c>
      <c r="B5118" s="34" t="s">
        <v>69</v>
      </c>
      <c r="C5118" s="5" t="s">
        <v>140</v>
      </c>
      <c r="D5118" s="35" t="s">
        <v>90</v>
      </c>
      <c r="E5118" s="36" t="s">
        <v>16</v>
      </c>
      <c r="F5118" s="37">
        <v>0</v>
      </c>
      <c r="G5118" s="38">
        <v>0.04</v>
      </c>
      <c r="H5118" s="34">
        <v>0.99643985852463102</v>
      </c>
      <c r="I5118" s="35">
        <v>0.39748841077950375</v>
      </c>
      <c r="J5118" s="35">
        <v>21.896001631447483</v>
      </c>
      <c r="K5118" s="35">
        <v>0.56258661912232522</v>
      </c>
      <c r="L5118" s="35">
        <v>0.37800667612445638</v>
      </c>
      <c r="M5118" s="35">
        <v>0.15932944057195308</v>
      </c>
      <c r="N5118" s="35">
        <v>0</v>
      </c>
      <c r="O5118" s="35">
        <v>0</v>
      </c>
      <c r="P5118" s="36">
        <v>12</v>
      </c>
      <c r="Q5118" s="37">
        <v>86</v>
      </c>
      <c r="R5118" s="36">
        <v>10</v>
      </c>
      <c r="S5118" s="39">
        <f t="shared" si="174"/>
        <v>86</v>
      </c>
      <c r="T5118" s="34" t="s">
        <v>44</v>
      </c>
      <c r="U5118" s="12">
        <f>(alpha+(beta/(1+EXP((((-1)*ceta)+(delta*LN(speed)))+(epsilon*speed)))))</f>
        <v>0.39749640162004535</v>
      </c>
      <c r="V5118" s="8">
        <f t="shared" si="175"/>
        <v>86</v>
      </c>
    </row>
    <row r="5119" spans="1:28">
      <c r="A5119" s="34" t="s">
        <v>19</v>
      </c>
      <c r="B5119" s="34" t="s">
        <v>69</v>
      </c>
      <c r="C5119" s="5" t="s">
        <v>140</v>
      </c>
      <c r="D5119" s="35" t="s">
        <v>90</v>
      </c>
      <c r="E5119" s="36" t="s">
        <v>14</v>
      </c>
      <c r="F5119" s="37">
        <v>0</v>
      </c>
      <c r="G5119" s="38">
        <v>0.04</v>
      </c>
      <c r="H5119" s="34">
        <v>0.9971020618178793</v>
      </c>
      <c r="I5119" s="35">
        <v>0.76912613205332403</v>
      </c>
      <c r="J5119" s="35">
        <v>1.0128673810433055</v>
      </c>
      <c r="K5119" s="35">
        <v>-0.95048784986700996</v>
      </c>
      <c r="L5119" s="35">
        <v>0</v>
      </c>
      <c r="M5119" s="35">
        <v>0</v>
      </c>
      <c r="N5119" s="35">
        <v>0</v>
      </c>
      <c r="O5119" s="35">
        <v>0</v>
      </c>
      <c r="P5119" s="36">
        <v>12</v>
      </c>
      <c r="Q5119" s="37">
        <v>86</v>
      </c>
      <c r="R5119" s="36">
        <v>0</v>
      </c>
      <c r="S5119" s="39">
        <f t="shared" si="174"/>
        <v>86</v>
      </c>
      <c r="T5119" s="34" t="s">
        <v>29</v>
      </c>
      <c r="U5119" s="12">
        <f>((alpha*(beta^speed))*(speed^ceta))</f>
        <v>3.3481323087871592E-2</v>
      </c>
      <c r="V5119" s="8">
        <f t="shared" si="175"/>
        <v>86</v>
      </c>
      <c r="AB5119" s="41"/>
    </row>
    <row r="5120" spans="1:28">
      <c r="A5120" s="34" t="s">
        <v>19</v>
      </c>
      <c r="B5120" s="34" t="s">
        <v>69</v>
      </c>
      <c r="C5120" s="5" t="s">
        <v>140</v>
      </c>
      <c r="D5120" s="35" t="s">
        <v>90</v>
      </c>
      <c r="E5120" s="36" t="s">
        <v>18</v>
      </c>
      <c r="F5120" s="37">
        <v>0</v>
      </c>
      <c r="G5120" s="38">
        <v>0.04</v>
      </c>
      <c r="H5120" s="34">
        <v>0.97916543188208915</v>
      </c>
      <c r="I5120" s="35">
        <v>9.4800725711140527E-3</v>
      </c>
      <c r="J5120" s="35">
        <v>-0.10220583677001592</v>
      </c>
      <c r="K5120" s="35">
        <v>0.15601040838374813</v>
      </c>
      <c r="L5120" s="35">
        <v>-1.6147217928553872</v>
      </c>
      <c r="M5120" s="35">
        <v>0</v>
      </c>
      <c r="N5120" s="35">
        <v>0</v>
      </c>
      <c r="O5120" s="35">
        <v>0</v>
      </c>
      <c r="P5120" s="36">
        <v>12</v>
      </c>
      <c r="Q5120" s="37">
        <v>86</v>
      </c>
      <c r="R5120" s="36">
        <v>1</v>
      </c>
      <c r="S5120" s="39">
        <f t="shared" si="174"/>
        <v>86</v>
      </c>
      <c r="T5120" s="34" t="s">
        <v>30</v>
      </c>
      <c r="U5120" s="12">
        <f>((alpha*(speed^beta))+(ceta*(speed^delta)))</f>
        <v>6.1303957130252919E-3</v>
      </c>
      <c r="V5120" s="8">
        <f t="shared" si="175"/>
        <v>86</v>
      </c>
      <c r="AB5120" s="41"/>
    </row>
    <row r="5121" spans="1:28">
      <c r="A5121" s="34" t="s">
        <v>19</v>
      </c>
      <c r="B5121" s="34" t="s">
        <v>69</v>
      </c>
      <c r="C5121" s="5" t="s">
        <v>140</v>
      </c>
      <c r="D5121" s="35" t="s">
        <v>90</v>
      </c>
      <c r="E5121" s="36" t="s">
        <v>17</v>
      </c>
      <c r="F5121" s="37">
        <v>0</v>
      </c>
      <c r="G5121" s="38">
        <v>0.04</v>
      </c>
      <c r="H5121" s="34">
        <v>0.98838010133767784</v>
      </c>
      <c r="I5121" s="35">
        <v>1945.7297716823521</v>
      </c>
      <c r="J5121" s="35">
        <v>1.0088558247293731</v>
      </c>
      <c r="K5121" s="35">
        <v>-0.49358588683007987</v>
      </c>
      <c r="L5121" s="35">
        <v>0</v>
      </c>
      <c r="M5121" s="35">
        <v>0</v>
      </c>
      <c r="N5121" s="35">
        <v>0</v>
      </c>
      <c r="O5121" s="35">
        <v>0</v>
      </c>
      <c r="P5121" s="36">
        <v>12</v>
      </c>
      <c r="Q5121" s="37">
        <v>86</v>
      </c>
      <c r="R5121" s="36">
        <v>0</v>
      </c>
      <c r="S5121" s="39">
        <f t="shared" si="174"/>
        <v>86</v>
      </c>
      <c r="T5121" s="34" t="s">
        <v>29</v>
      </c>
      <c r="U5121" s="12">
        <f>((alpha*(beta^speed))*(speed^ceta))</f>
        <v>460.8339726793007</v>
      </c>
      <c r="V5121" s="8">
        <f t="shared" si="175"/>
        <v>86</v>
      </c>
    </row>
    <row r="5122" spans="1:28">
      <c r="A5122" s="34" t="s">
        <v>19</v>
      </c>
      <c r="B5122" s="34" t="s">
        <v>69</v>
      </c>
      <c r="C5122" s="5" t="s">
        <v>140</v>
      </c>
      <c r="D5122" s="35" t="s">
        <v>90</v>
      </c>
      <c r="E5122" s="36" t="s">
        <v>15</v>
      </c>
      <c r="F5122" s="37">
        <v>50</v>
      </c>
      <c r="G5122" s="38">
        <v>0.04</v>
      </c>
      <c r="H5122" s="34">
        <v>0.99232595618820907</v>
      </c>
      <c r="I5122" s="35">
        <v>2.2822381270993612</v>
      </c>
      <c r="J5122" s="35">
        <v>1.3538178758945087</v>
      </c>
      <c r="K5122" s="35">
        <v>-0.48393737746344184</v>
      </c>
      <c r="L5122" s="35">
        <v>0</v>
      </c>
      <c r="M5122" s="35">
        <v>0</v>
      </c>
      <c r="N5122" s="35">
        <v>0</v>
      </c>
      <c r="O5122" s="35">
        <v>0</v>
      </c>
      <c r="P5122" s="36">
        <v>12</v>
      </c>
      <c r="Q5122" s="37">
        <v>86</v>
      </c>
      <c r="R5122" s="36">
        <v>13</v>
      </c>
      <c r="S5122" s="39">
        <f t="shared" ref="S5122:S5185" si="176">V5122</f>
        <v>86</v>
      </c>
      <c r="T5122" s="34" t="s">
        <v>50</v>
      </c>
      <c r="U5122" s="12">
        <f>EXP((alpha+(beta/speed))+(ceta*LN(speed)))</f>
        <v>1.1529859395695345</v>
      </c>
      <c r="V5122" s="8">
        <f t="shared" ref="V5122:V5185" si="177">IF($V$1&lt;P5122,P5122,IF($V$1&gt;Q5122,Q5122,$V$1))</f>
        <v>86</v>
      </c>
    </row>
    <row r="5123" spans="1:28">
      <c r="A5123" s="34" t="s">
        <v>19</v>
      </c>
      <c r="B5123" s="34" t="s">
        <v>69</v>
      </c>
      <c r="C5123" s="5" t="s">
        <v>140</v>
      </c>
      <c r="D5123" s="35" t="s">
        <v>90</v>
      </c>
      <c r="E5123" s="36" t="s">
        <v>16</v>
      </c>
      <c r="F5123" s="37">
        <v>50</v>
      </c>
      <c r="G5123" s="38">
        <v>0.04</v>
      </c>
      <c r="H5123" s="34">
        <v>0.96792553558594063</v>
      </c>
      <c r="I5123" s="35">
        <v>0.62450127553463108</v>
      </c>
      <c r="J5123" s="35">
        <v>91.363810041524715</v>
      </c>
      <c r="K5123" s="35">
        <v>2.0115884597149996</v>
      </c>
      <c r="L5123" s="35">
        <v>1.1994362943376098</v>
      </c>
      <c r="M5123" s="35">
        <v>0.3197201542885737</v>
      </c>
      <c r="N5123" s="35">
        <v>0</v>
      </c>
      <c r="O5123" s="35">
        <v>0</v>
      </c>
      <c r="P5123" s="36">
        <v>12</v>
      </c>
      <c r="Q5123" s="37">
        <v>86</v>
      </c>
      <c r="R5123" s="36">
        <v>10</v>
      </c>
      <c r="S5123" s="39">
        <f t="shared" si="176"/>
        <v>86</v>
      </c>
      <c r="T5123" s="34" t="s">
        <v>44</v>
      </c>
      <c r="U5123" s="12">
        <f>(alpha+(beta/(1+EXP((((-1)*ceta)+(delta*LN(speed)))+(epsilon*speed)))))</f>
        <v>0.62450127553837009</v>
      </c>
      <c r="V5123" s="8">
        <f t="shared" si="177"/>
        <v>86</v>
      </c>
    </row>
    <row r="5124" spans="1:28">
      <c r="A5124" s="34" t="s">
        <v>19</v>
      </c>
      <c r="B5124" s="34" t="s">
        <v>69</v>
      </c>
      <c r="C5124" s="5" t="s">
        <v>140</v>
      </c>
      <c r="D5124" s="35" t="s">
        <v>90</v>
      </c>
      <c r="E5124" s="36" t="s">
        <v>14</v>
      </c>
      <c r="F5124" s="37">
        <v>50</v>
      </c>
      <c r="G5124" s="38">
        <v>0.04</v>
      </c>
      <c r="H5124" s="34">
        <v>0.9901569767682622</v>
      </c>
      <c r="I5124" s="35">
        <v>0.67637567141673338</v>
      </c>
      <c r="J5124" s="35">
        <v>1.0163163310935446</v>
      </c>
      <c r="K5124" s="35">
        <v>-0.8781012482505266</v>
      </c>
      <c r="L5124" s="35">
        <v>0</v>
      </c>
      <c r="M5124" s="35">
        <v>0</v>
      </c>
      <c r="N5124" s="35">
        <v>0</v>
      </c>
      <c r="O5124" s="35">
        <v>0</v>
      </c>
      <c r="P5124" s="36">
        <v>12</v>
      </c>
      <c r="Q5124" s="37">
        <v>86</v>
      </c>
      <c r="R5124" s="36">
        <v>0</v>
      </c>
      <c r="S5124" s="39">
        <f t="shared" si="176"/>
        <v>86</v>
      </c>
      <c r="T5124" s="34" t="s">
        <v>29</v>
      </c>
      <c r="U5124" s="12">
        <f>((alpha*(beta^speed))*(speed^ceta))</f>
        <v>5.4448790970334893E-2</v>
      </c>
      <c r="V5124" s="8">
        <f t="shared" si="177"/>
        <v>86</v>
      </c>
      <c r="AB5124" s="41"/>
    </row>
    <row r="5125" spans="1:28">
      <c r="A5125" s="34" t="s">
        <v>19</v>
      </c>
      <c r="B5125" s="34" t="s">
        <v>69</v>
      </c>
      <c r="C5125" s="5" t="s">
        <v>140</v>
      </c>
      <c r="D5125" s="35" t="s">
        <v>90</v>
      </c>
      <c r="E5125" s="36" t="s">
        <v>18</v>
      </c>
      <c r="F5125" s="37">
        <v>50</v>
      </c>
      <c r="G5125" s="38">
        <v>0.04</v>
      </c>
      <c r="H5125" s="34">
        <v>0.98434359833942797</v>
      </c>
      <c r="I5125" s="35">
        <v>-1.7822969892749685E-8</v>
      </c>
      <c r="J5125" s="35">
        <v>3.1097377507792178E-6</v>
      </c>
      <c r="K5125" s="35">
        <v>-2.636590964286794E-4</v>
      </c>
      <c r="L5125" s="35">
        <v>1.5279180575152878E-2</v>
      </c>
      <c r="M5125" s="35">
        <v>0</v>
      </c>
      <c r="N5125" s="35">
        <v>0</v>
      </c>
      <c r="O5125" s="35">
        <v>0</v>
      </c>
      <c r="P5125" s="36">
        <v>12</v>
      </c>
      <c r="Q5125" s="37">
        <v>86</v>
      </c>
      <c r="R5125" s="36">
        <v>14</v>
      </c>
      <c r="S5125" s="39">
        <f t="shared" si="176"/>
        <v>86</v>
      </c>
      <c r="T5125" s="34" t="s">
        <v>51</v>
      </c>
      <c r="U5125" s="12">
        <f>(((alpha*(speed^3))+(beta*(speed^2))+(ceta*speed))+delta)</f>
        <v>4.267711748946754E-3</v>
      </c>
      <c r="V5125" s="8">
        <f t="shared" si="177"/>
        <v>86</v>
      </c>
    </row>
    <row r="5126" spans="1:28">
      <c r="A5126" s="34" t="s">
        <v>19</v>
      </c>
      <c r="B5126" s="34" t="s">
        <v>69</v>
      </c>
      <c r="C5126" s="5" t="s">
        <v>140</v>
      </c>
      <c r="D5126" s="35" t="s">
        <v>90</v>
      </c>
      <c r="E5126" s="36" t="s">
        <v>17</v>
      </c>
      <c r="F5126" s="37">
        <v>50</v>
      </c>
      <c r="G5126" s="38">
        <v>0.04</v>
      </c>
      <c r="H5126" s="34">
        <v>0.97914003559641116</v>
      </c>
      <c r="I5126" s="35">
        <v>1709.1108231673763</v>
      </c>
      <c r="J5126" s="35">
        <v>1.0052247865539177</v>
      </c>
      <c r="K5126" s="35">
        <v>-0.31604903945763441</v>
      </c>
      <c r="L5126" s="35">
        <v>0</v>
      </c>
      <c r="M5126" s="35">
        <v>0</v>
      </c>
      <c r="N5126" s="35">
        <v>0</v>
      </c>
      <c r="O5126" s="35">
        <v>0</v>
      </c>
      <c r="P5126" s="36">
        <v>12</v>
      </c>
      <c r="Q5126" s="37">
        <v>86</v>
      </c>
      <c r="R5126" s="36">
        <v>0</v>
      </c>
      <c r="S5126" s="39">
        <f t="shared" si="176"/>
        <v>86</v>
      </c>
      <c r="T5126" s="34" t="s">
        <v>29</v>
      </c>
      <c r="U5126" s="12">
        <f>((alpha*(beta^speed))*(speed^ceta))</f>
        <v>654.64835495429134</v>
      </c>
      <c r="V5126" s="8">
        <f t="shared" si="177"/>
        <v>86</v>
      </c>
    </row>
    <row r="5127" spans="1:28">
      <c r="A5127" s="34" t="s">
        <v>19</v>
      </c>
      <c r="B5127" s="34" t="s">
        <v>69</v>
      </c>
      <c r="C5127" s="5" t="s">
        <v>140</v>
      </c>
      <c r="D5127" s="35" t="s">
        <v>90</v>
      </c>
      <c r="E5127" s="36" t="s">
        <v>15</v>
      </c>
      <c r="F5127" s="37">
        <v>100</v>
      </c>
      <c r="G5127" s="38">
        <v>0.04</v>
      </c>
      <c r="H5127" s="34">
        <v>0.98184582109651897</v>
      </c>
      <c r="I5127" s="35">
        <v>-1.2525895573266265E-5</v>
      </c>
      <c r="J5127" s="35">
        <v>2.590634357909054E-3</v>
      </c>
      <c r="K5127" s="35">
        <v>-0.16536483528368373</v>
      </c>
      <c r="L5127" s="35">
        <v>5.1622506870220715</v>
      </c>
      <c r="M5127" s="35">
        <v>0</v>
      </c>
      <c r="N5127" s="35">
        <v>0</v>
      </c>
      <c r="O5127" s="35">
        <v>0</v>
      </c>
      <c r="P5127" s="36">
        <v>12</v>
      </c>
      <c r="Q5127" s="37">
        <v>70</v>
      </c>
      <c r="R5127" s="36">
        <v>14</v>
      </c>
      <c r="S5127" s="39">
        <f t="shared" si="176"/>
        <v>70</v>
      </c>
      <c r="T5127" s="34" t="s">
        <v>51</v>
      </c>
      <c r="U5127" s="12">
        <f>(((alpha*(speed^3))+(beta*(speed^2))+(ceta*speed))+delta)</f>
        <v>1.9844383892882451</v>
      </c>
      <c r="V5127" s="8">
        <f t="shared" si="177"/>
        <v>70</v>
      </c>
    </row>
    <row r="5128" spans="1:28">
      <c r="A5128" s="34" t="s">
        <v>19</v>
      </c>
      <c r="B5128" s="34" t="s">
        <v>69</v>
      </c>
      <c r="C5128" s="5" t="s">
        <v>140</v>
      </c>
      <c r="D5128" s="35" t="s">
        <v>90</v>
      </c>
      <c r="E5128" s="36" t="s">
        <v>16</v>
      </c>
      <c r="F5128" s="37">
        <v>100</v>
      </c>
      <c r="G5128" s="38">
        <v>0.04</v>
      </c>
      <c r="H5128" s="34">
        <v>0.9417874001575971</v>
      </c>
      <c r="I5128" s="35">
        <v>7.1690328857190207E-7</v>
      </c>
      <c r="J5128" s="35">
        <v>2.6096029362196585E-4</v>
      </c>
      <c r="K5128" s="35">
        <v>-2.3125295281795747E-2</v>
      </c>
      <c r="L5128" s="35">
        <v>1.2529880308145904</v>
      </c>
      <c r="M5128" s="35">
        <v>0</v>
      </c>
      <c r="N5128" s="35">
        <v>0</v>
      </c>
      <c r="O5128" s="35">
        <v>0</v>
      </c>
      <c r="P5128" s="36">
        <v>12</v>
      </c>
      <c r="Q5128" s="37">
        <v>70</v>
      </c>
      <c r="R5128" s="36">
        <v>14</v>
      </c>
      <c r="S5128" s="39">
        <f t="shared" si="176"/>
        <v>70</v>
      </c>
      <c r="T5128" s="34" t="s">
        <v>51</v>
      </c>
      <c r="U5128" s="12">
        <f>(((alpha*(speed^3))+(beta*(speed^2))+(ceta*speed))+delta)</f>
        <v>1.1588206278166833</v>
      </c>
      <c r="V5128" s="8">
        <f t="shared" si="177"/>
        <v>70</v>
      </c>
    </row>
    <row r="5129" spans="1:28">
      <c r="A5129" s="34" t="s">
        <v>19</v>
      </c>
      <c r="B5129" s="34" t="s">
        <v>69</v>
      </c>
      <c r="C5129" s="5" t="s">
        <v>140</v>
      </c>
      <c r="D5129" s="35" t="s">
        <v>90</v>
      </c>
      <c r="E5129" s="36" t="s">
        <v>14</v>
      </c>
      <c r="F5129" s="37">
        <v>100</v>
      </c>
      <c r="G5129" s="38">
        <v>0.04</v>
      </c>
      <c r="H5129" s="34">
        <v>0.98385597011181636</v>
      </c>
      <c r="I5129" s="35">
        <v>-8.0174943598163734E-7</v>
      </c>
      <c r="J5129" s="35">
        <v>1.1333779245371932E-4</v>
      </c>
      <c r="K5129" s="35">
        <v>-5.4058741499972219E-3</v>
      </c>
      <c r="L5129" s="35">
        <v>0.15179218691469226</v>
      </c>
      <c r="M5129" s="35">
        <v>0</v>
      </c>
      <c r="N5129" s="35">
        <v>0</v>
      </c>
      <c r="O5129" s="35">
        <v>0</v>
      </c>
      <c r="P5129" s="36">
        <v>12</v>
      </c>
      <c r="Q5129" s="37">
        <v>70</v>
      </c>
      <c r="R5129" s="36">
        <v>14</v>
      </c>
      <c r="S5129" s="39">
        <f t="shared" si="176"/>
        <v>70</v>
      </c>
      <c r="T5129" s="34" t="s">
        <v>51</v>
      </c>
      <c r="U5129" s="12">
        <f>(((alpha*(speed^3))+(beta*(speed^2))+(ceta*speed))+delta)</f>
        <v>5.3736122896409722E-2</v>
      </c>
      <c r="V5129" s="8">
        <f t="shared" si="177"/>
        <v>70</v>
      </c>
      <c r="AB5129" s="41"/>
    </row>
    <row r="5130" spans="1:28">
      <c r="A5130" s="34" t="s">
        <v>19</v>
      </c>
      <c r="B5130" s="34" t="s">
        <v>69</v>
      </c>
      <c r="C5130" s="5" t="s">
        <v>140</v>
      </c>
      <c r="D5130" s="35" t="s">
        <v>90</v>
      </c>
      <c r="E5130" s="36" t="s">
        <v>18</v>
      </c>
      <c r="F5130" s="37">
        <v>100</v>
      </c>
      <c r="G5130" s="38">
        <v>0.04</v>
      </c>
      <c r="H5130" s="34">
        <v>0.98366516961917971</v>
      </c>
      <c r="I5130" s="35">
        <v>2.8970344415138165E-2</v>
      </c>
      <c r="J5130" s="35">
        <v>0.9897926093563435</v>
      </c>
      <c r="K5130" s="35">
        <v>-0.21918600612967395</v>
      </c>
      <c r="L5130" s="35">
        <v>0</v>
      </c>
      <c r="M5130" s="35">
        <v>0</v>
      </c>
      <c r="N5130" s="35">
        <v>0</v>
      </c>
      <c r="O5130" s="35">
        <v>0</v>
      </c>
      <c r="P5130" s="36">
        <v>12</v>
      </c>
      <c r="Q5130" s="37">
        <v>70</v>
      </c>
      <c r="R5130" s="36">
        <v>0</v>
      </c>
      <c r="S5130" s="39">
        <f t="shared" si="176"/>
        <v>70</v>
      </c>
      <c r="T5130" s="34" t="s">
        <v>29</v>
      </c>
      <c r="U5130" s="12">
        <f>((alpha*(beta^speed))*(speed^ceta))</f>
        <v>5.56709272592375E-3</v>
      </c>
      <c r="V5130" s="8">
        <f t="shared" si="177"/>
        <v>70</v>
      </c>
    </row>
    <row r="5131" spans="1:28">
      <c r="A5131" s="34" t="s">
        <v>19</v>
      </c>
      <c r="B5131" s="34" t="s">
        <v>69</v>
      </c>
      <c r="C5131" s="5" t="s">
        <v>140</v>
      </c>
      <c r="D5131" s="35" t="s">
        <v>90</v>
      </c>
      <c r="E5131" s="36" t="s">
        <v>17</v>
      </c>
      <c r="F5131" s="37">
        <v>100</v>
      </c>
      <c r="G5131" s="38">
        <v>0.04</v>
      </c>
      <c r="H5131" s="34">
        <v>0.97514034234546187</v>
      </c>
      <c r="I5131" s="35">
        <v>1777.3793913824752</v>
      </c>
      <c r="J5131" s="35">
        <v>1.0032777981612522</v>
      </c>
      <c r="K5131" s="35">
        <v>-0.23368357148063604</v>
      </c>
      <c r="L5131" s="35">
        <v>0</v>
      </c>
      <c r="M5131" s="35">
        <v>0</v>
      </c>
      <c r="N5131" s="35">
        <v>0</v>
      </c>
      <c r="O5131" s="35">
        <v>0</v>
      </c>
      <c r="P5131" s="36">
        <v>12</v>
      </c>
      <c r="Q5131" s="37">
        <v>70</v>
      </c>
      <c r="R5131" s="36">
        <v>0</v>
      </c>
      <c r="S5131" s="39">
        <f t="shared" si="176"/>
        <v>70</v>
      </c>
      <c r="T5131" s="34" t="s">
        <v>29</v>
      </c>
      <c r="U5131" s="12">
        <f>((alpha*(beta^speed))*(speed^ceta))</f>
        <v>828.12359884286275</v>
      </c>
      <c r="V5131" s="8">
        <f t="shared" si="177"/>
        <v>70</v>
      </c>
    </row>
    <row r="5132" spans="1:28">
      <c r="A5132" s="34" t="s">
        <v>19</v>
      </c>
      <c r="B5132" s="34" t="s">
        <v>69</v>
      </c>
      <c r="C5132" s="5" t="s">
        <v>140</v>
      </c>
      <c r="D5132" s="35" t="s">
        <v>90</v>
      </c>
      <c r="E5132" s="36" t="s">
        <v>15</v>
      </c>
      <c r="F5132" s="37">
        <v>0</v>
      </c>
      <c r="G5132" s="38">
        <v>0.06</v>
      </c>
      <c r="H5132" s="34">
        <v>0.98933593271759246</v>
      </c>
      <c r="I5132" s="35">
        <v>2.091546889014825</v>
      </c>
      <c r="J5132" s="35">
        <v>2.6751597072263165</v>
      </c>
      <c r="K5132" s="35">
        <v>-0.45515334009142544</v>
      </c>
      <c r="L5132" s="35">
        <v>0</v>
      </c>
      <c r="M5132" s="35">
        <v>0</v>
      </c>
      <c r="N5132" s="35">
        <v>0</v>
      </c>
      <c r="O5132" s="35">
        <v>0</v>
      </c>
      <c r="P5132" s="36">
        <v>12</v>
      </c>
      <c r="Q5132" s="37">
        <v>86</v>
      </c>
      <c r="R5132" s="36">
        <v>13</v>
      </c>
      <c r="S5132" s="39">
        <f t="shared" si="176"/>
        <v>86</v>
      </c>
      <c r="T5132" s="34" t="s">
        <v>50</v>
      </c>
      <c r="U5132" s="12">
        <f>EXP((alpha+(beta/speed))+(ceta*LN(speed)))</f>
        <v>1.0999253869093952</v>
      </c>
      <c r="V5132" s="8">
        <f t="shared" si="177"/>
        <v>86</v>
      </c>
    </row>
    <row r="5133" spans="1:28">
      <c r="A5133" s="34" t="s">
        <v>19</v>
      </c>
      <c r="B5133" s="34" t="s">
        <v>69</v>
      </c>
      <c r="C5133" s="5" t="s">
        <v>140</v>
      </c>
      <c r="D5133" s="35" t="s">
        <v>90</v>
      </c>
      <c r="E5133" s="36" t="s">
        <v>16</v>
      </c>
      <c r="F5133" s="37">
        <v>0</v>
      </c>
      <c r="G5133" s="38">
        <v>0.06</v>
      </c>
      <c r="H5133" s="34">
        <v>0.99624447397361182</v>
      </c>
      <c r="I5133" s="35">
        <v>0.53996078907269407</v>
      </c>
      <c r="J5133" s="35">
        <v>26.38599312783812</v>
      </c>
      <c r="K5133" s="35">
        <v>1.5550664753219183</v>
      </c>
      <c r="L5133" s="35">
        <v>0.37080652855763752</v>
      </c>
      <c r="M5133" s="35">
        <v>0.30101672391747109</v>
      </c>
      <c r="N5133" s="35">
        <v>0</v>
      </c>
      <c r="O5133" s="35">
        <v>0</v>
      </c>
      <c r="P5133" s="36">
        <v>12</v>
      </c>
      <c r="Q5133" s="37">
        <v>86</v>
      </c>
      <c r="R5133" s="36">
        <v>10</v>
      </c>
      <c r="S5133" s="39">
        <f t="shared" si="176"/>
        <v>86</v>
      </c>
      <c r="T5133" s="34" t="s">
        <v>44</v>
      </c>
      <c r="U5133" s="12">
        <f>(alpha+(beta/(1+EXP((((-1)*ceta)+(delta*LN(speed)))+(epsilon*speed)))))</f>
        <v>0.53996078920966672</v>
      </c>
      <c r="V5133" s="8">
        <f t="shared" si="177"/>
        <v>86</v>
      </c>
    </row>
    <row r="5134" spans="1:28">
      <c r="A5134" s="34" t="s">
        <v>19</v>
      </c>
      <c r="B5134" s="34" t="s">
        <v>69</v>
      </c>
      <c r="C5134" s="5" t="s">
        <v>140</v>
      </c>
      <c r="D5134" s="35" t="s">
        <v>90</v>
      </c>
      <c r="E5134" s="36" t="s">
        <v>14</v>
      </c>
      <c r="F5134" s="37">
        <v>0</v>
      </c>
      <c r="G5134" s="38">
        <v>0.06</v>
      </c>
      <c r="H5134" s="34">
        <v>0.99181473180774282</v>
      </c>
      <c r="I5134" s="35">
        <v>0.80923860998828245</v>
      </c>
      <c r="J5134" s="35">
        <v>1.0181704371450198</v>
      </c>
      <c r="K5134" s="35">
        <v>-0.97259467846707759</v>
      </c>
      <c r="L5134" s="35">
        <v>0</v>
      </c>
      <c r="M5134" s="35">
        <v>0</v>
      </c>
      <c r="N5134" s="35">
        <v>0</v>
      </c>
      <c r="O5134" s="35">
        <v>0</v>
      </c>
      <c r="P5134" s="36">
        <v>12</v>
      </c>
      <c r="Q5134" s="37">
        <v>86</v>
      </c>
      <c r="R5134" s="36">
        <v>0</v>
      </c>
      <c r="S5134" s="39">
        <f t="shared" si="176"/>
        <v>86</v>
      </c>
      <c r="T5134" s="34" t="s">
        <v>29</v>
      </c>
      <c r="U5134" s="12">
        <f>((alpha*(beta^speed))*(speed^ceta))</f>
        <v>5.0021330190356129E-2</v>
      </c>
      <c r="V5134" s="8">
        <f t="shared" si="177"/>
        <v>86</v>
      </c>
      <c r="AB5134" s="41"/>
    </row>
    <row r="5135" spans="1:28">
      <c r="A5135" s="34" t="s">
        <v>19</v>
      </c>
      <c r="B5135" s="34" t="s">
        <v>69</v>
      </c>
      <c r="C5135" s="5" t="s">
        <v>140</v>
      </c>
      <c r="D5135" s="35" t="s">
        <v>90</v>
      </c>
      <c r="E5135" s="36" t="s">
        <v>18</v>
      </c>
      <c r="F5135" s="37">
        <v>0</v>
      </c>
      <c r="G5135" s="38">
        <v>0.06</v>
      </c>
      <c r="H5135" s="34">
        <v>0.9769207103143065</v>
      </c>
      <c r="I5135" s="35">
        <v>-2.419598189223323E-8</v>
      </c>
      <c r="J5135" s="35">
        <v>3.7558303345847414E-6</v>
      </c>
      <c r="K5135" s="35">
        <v>-2.5436361167626104E-4</v>
      </c>
      <c r="L5135" s="35">
        <v>1.4130755243473384E-2</v>
      </c>
      <c r="M5135" s="35">
        <v>0</v>
      </c>
      <c r="N5135" s="35">
        <v>0</v>
      </c>
      <c r="O5135" s="35">
        <v>0</v>
      </c>
      <c r="P5135" s="36">
        <v>12</v>
      </c>
      <c r="Q5135" s="37">
        <v>86</v>
      </c>
      <c r="R5135" s="36">
        <v>14</v>
      </c>
      <c r="S5135" s="39">
        <f t="shared" si="176"/>
        <v>86</v>
      </c>
      <c r="T5135" s="34" t="s">
        <v>51</v>
      </c>
      <c r="U5135" s="12">
        <f>(((alpha*(speed^3))+(beta*(speed^2))+(ceta*speed))+delta)</f>
        <v>4.6436063354573839E-3</v>
      </c>
      <c r="V5135" s="8">
        <f t="shared" si="177"/>
        <v>86</v>
      </c>
      <c r="AB5135" s="41"/>
    </row>
    <row r="5136" spans="1:28">
      <c r="A5136" s="34" t="s">
        <v>19</v>
      </c>
      <c r="B5136" s="34" t="s">
        <v>69</v>
      </c>
      <c r="C5136" s="5" t="s">
        <v>140</v>
      </c>
      <c r="D5136" s="35" t="s">
        <v>90</v>
      </c>
      <c r="E5136" s="36" t="s">
        <v>17</v>
      </c>
      <c r="F5136" s="37">
        <v>0</v>
      </c>
      <c r="G5136" s="38">
        <v>0.06</v>
      </c>
      <c r="H5136" s="34">
        <v>0.98692001104814486</v>
      </c>
      <c r="I5136" s="35">
        <v>177.10700446294246</v>
      </c>
      <c r="J5136" s="35">
        <v>0.23718673142166313</v>
      </c>
      <c r="K5136" s="35">
        <v>3411.2550965024802</v>
      </c>
      <c r="L5136" s="35">
        <v>-0.82588848090728684</v>
      </c>
      <c r="M5136" s="35">
        <v>0</v>
      </c>
      <c r="N5136" s="35">
        <v>0</v>
      </c>
      <c r="O5136" s="35">
        <v>0</v>
      </c>
      <c r="P5136" s="36">
        <v>12</v>
      </c>
      <c r="Q5136" s="37">
        <v>86</v>
      </c>
      <c r="R5136" s="36">
        <v>1</v>
      </c>
      <c r="S5136" s="39">
        <f t="shared" si="176"/>
        <v>86</v>
      </c>
      <c r="T5136" s="34" t="s">
        <v>30</v>
      </c>
      <c r="U5136" s="12">
        <f>((alpha*(speed^beta))+(ceta*(speed^delta)))</f>
        <v>595.56243107335297</v>
      </c>
      <c r="V5136" s="8">
        <f t="shared" si="177"/>
        <v>86</v>
      </c>
    </row>
    <row r="5137" spans="1:28">
      <c r="A5137" s="34" t="s">
        <v>19</v>
      </c>
      <c r="B5137" s="34" t="s">
        <v>69</v>
      </c>
      <c r="C5137" s="5" t="s">
        <v>140</v>
      </c>
      <c r="D5137" s="35" t="s">
        <v>90</v>
      </c>
      <c r="E5137" s="36" t="s">
        <v>15</v>
      </c>
      <c r="F5137" s="37">
        <v>50</v>
      </c>
      <c r="G5137" s="38">
        <v>0.06</v>
      </c>
      <c r="H5137" s="34">
        <v>0.96162082911168034</v>
      </c>
      <c r="I5137" s="35">
        <v>-2.7342317835538289E-6</v>
      </c>
      <c r="J5137" s="35">
        <v>1.6772072562501017E-3</v>
      </c>
      <c r="K5137" s="35">
        <v>-0.14025142386006428</v>
      </c>
      <c r="L5137" s="35">
        <v>5.0282730261008686</v>
      </c>
      <c r="M5137" s="35">
        <v>0</v>
      </c>
      <c r="N5137" s="35">
        <v>0</v>
      </c>
      <c r="O5137" s="35">
        <v>0</v>
      </c>
      <c r="P5137" s="36">
        <v>12</v>
      </c>
      <c r="Q5137" s="37">
        <v>67</v>
      </c>
      <c r="R5137" s="36">
        <v>14</v>
      </c>
      <c r="S5137" s="39">
        <f t="shared" si="176"/>
        <v>67</v>
      </c>
      <c r="T5137" s="34" t="s">
        <v>51</v>
      </c>
      <c r="U5137" s="12">
        <f>(((alpha*(speed^3))+(beta*(speed^2))+(ceta*speed))+delta)</f>
        <v>2.3380552468662676</v>
      </c>
      <c r="V5137" s="8">
        <f t="shared" si="177"/>
        <v>67</v>
      </c>
    </row>
    <row r="5138" spans="1:28">
      <c r="A5138" s="34" t="s">
        <v>19</v>
      </c>
      <c r="B5138" s="34" t="s">
        <v>69</v>
      </c>
      <c r="C5138" s="5" t="s">
        <v>140</v>
      </c>
      <c r="D5138" s="35" t="s">
        <v>90</v>
      </c>
      <c r="E5138" s="36" t="s">
        <v>16</v>
      </c>
      <c r="F5138" s="37">
        <v>50</v>
      </c>
      <c r="G5138" s="38">
        <v>0.06</v>
      </c>
      <c r="H5138" s="34">
        <v>0.93758398592561498</v>
      </c>
      <c r="I5138" s="35">
        <v>1.1169168794554555E-6</v>
      </c>
      <c r="J5138" s="35">
        <v>2.8067550687526434E-4</v>
      </c>
      <c r="K5138" s="35">
        <v>-2.476558394284634E-2</v>
      </c>
      <c r="L5138" s="35">
        <v>1.2710598155566475</v>
      </c>
      <c r="M5138" s="35">
        <v>0</v>
      </c>
      <c r="N5138" s="35">
        <v>0</v>
      </c>
      <c r="O5138" s="35">
        <v>0</v>
      </c>
      <c r="P5138" s="36">
        <v>12</v>
      </c>
      <c r="Q5138" s="37">
        <v>67</v>
      </c>
      <c r="R5138" s="36">
        <v>14</v>
      </c>
      <c r="S5138" s="39">
        <f t="shared" si="176"/>
        <v>67</v>
      </c>
      <c r="T5138" s="34" t="s">
        <v>51</v>
      </c>
      <c r="U5138" s="12">
        <f>(((alpha*(speed^3))+(beta*(speed^2))+(ceta*speed))+delta)</f>
        <v>1.2076453131646654</v>
      </c>
      <c r="V5138" s="8">
        <f t="shared" si="177"/>
        <v>67</v>
      </c>
    </row>
    <row r="5139" spans="1:28">
      <c r="A5139" s="34" t="s">
        <v>19</v>
      </c>
      <c r="B5139" s="34" t="s">
        <v>69</v>
      </c>
      <c r="C5139" s="5" t="s">
        <v>140</v>
      </c>
      <c r="D5139" s="35" t="s">
        <v>90</v>
      </c>
      <c r="E5139" s="36" t="s">
        <v>14</v>
      </c>
      <c r="F5139" s="37">
        <v>50</v>
      </c>
      <c r="G5139" s="38">
        <v>0.06</v>
      </c>
      <c r="H5139" s="34">
        <v>0.97439096571545047</v>
      </c>
      <c r="I5139" s="35">
        <v>-1.0852469064594035E-6</v>
      </c>
      <c r="J5139" s="35">
        <v>1.4256424481984639E-4</v>
      </c>
      <c r="K5139" s="35">
        <v>-6.2431292670211587E-3</v>
      </c>
      <c r="L5139" s="35">
        <v>0.15781970901132708</v>
      </c>
      <c r="M5139" s="35">
        <v>0</v>
      </c>
      <c r="N5139" s="35">
        <v>0</v>
      </c>
      <c r="O5139" s="35">
        <v>0</v>
      </c>
      <c r="P5139" s="36">
        <v>12</v>
      </c>
      <c r="Q5139" s="37">
        <v>67</v>
      </c>
      <c r="R5139" s="36">
        <v>14</v>
      </c>
      <c r="S5139" s="39">
        <f t="shared" si="176"/>
        <v>67</v>
      </c>
      <c r="T5139" s="34" t="s">
        <v>51</v>
      </c>
      <c r="U5139" s="12">
        <f>(((alpha*(speed^3))+(beta*(speed^2))+(ceta*speed))+delta)</f>
        <v>5.3098827789750336E-2</v>
      </c>
      <c r="V5139" s="8">
        <f t="shared" si="177"/>
        <v>67</v>
      </c>
      <c r="AB5139" s="41"/>
    </row>
    <row r="5140" spans="1:28">
      <c r="A5140" s="34" t="s">
        <v>19</v>
      </c>
      <c r="B5140" s="34" t="s">
        <v>69</v>
      </c>
      <c r="C5140" s="5" t="s">
        <v>140</v>
      </c>
      <c r="D5140" s="35" t="s">
        <v>90</v>
      </c>
      <c r="E5140" s="36" t="s">
        <v>18</v>
      </c>
      <c r="F5140" s="37">
        <v>50</v>
      </c>
      <c r="G5140" s="38">
        <v>0.06</v>
      </c>
      <c r="H5140" s="34">
        <v>0.98422403820603965</v>
      </c>
      <c r="I5140" s="35">
        <v>49.379602211564126</v>
      </c>
      <c r="J5140" s="35">
        <v>1.2860492051784662</v>
      </c>
      <c r="K5140" s="35">
        <v>6.2581385807464708E-3</v>
      </c>
      <c r="L5140" s="35">
        <v>0</v>
      </c>
      <c r="M5140" s="35">
        <v>0</v>
      </c>
      <c r="N5140" s="35">
        <v>0</v>
      </c>
      <c r="O5140" s="35">
        <v>0</v>
      </c>
      <c r="P5140" s="36">
        <v>12</v>
      </c>
      <c r="Q5140" s="37">
        <v>67</v>
      </c>
      <c r="R5140" s="36">
        <v>5</v>
      </c>
      <c r="S5140" s="39">
        <f t="shared" si="176"/>
        <v>67</v>
      </c>
      <c r="T5140" s="34" t="s">
        <v>36</v>
      </c>
      <c r="U5140" s="12">
        <f>(1/(((ceta*(speed^2))+(beta*speed))+alpha))</f>
        <v>6.1110618372039139E-3</v>
      </c>
      <c r="V5140" s="8">
        <f t="shared" si="177"/>
        <v>67</v>
      </c>
      <c r="AB5140" s="41"/>
    </row>
    <row r="5141" spans="1:28">
      <c r="A5141" s="34" t="s">
        <v>19</v>
      </c>
      <c r="B5141" s="34" t="s">
        <v>69</v>
      </c>
      <c r="C5141" s="5" t="s">
        <v>140</v>
      </c>
      <c r="D5141" s="35" t="s">
        <v>90</v>
      </c>
      <c r="E5141" s="36" t="s">
        <v>17</v>
      </c>
      <c r="F5141" s="37">
        <v>50</v>
      </c>
      <c r="G5141" s="38">
        <v>0.06</v>
      </c>
      <c r="H5141" s="34">
        <v>0.98531062016470283</v>
      </c>
      <c r="I5141" s="35">
        <v>1767.1441586598362</v>
      </c>
      <c r="J5141" s="35">
        <v>1.0042966036878094</v>
      </c>
      <c r="K5141" s="35">
        <v>-0.23791252038838162</v>
      </c>
      <c r="L5141" s="35">
        <v>0</v>
      </c>
      <c r="M5141" s="35">
        <v>0</v>
      </c>
      <c r="N5141" s="35">
        <v>0</v>
      </c>
      <c r="O5141" s="35">
        <v>0</v>
      </c>
      <c r="P5141" s="36">
        <v>12</v>
      </c>
      <c r="Q5141" s="37">
        <v>67</v>
      </c>
      <c r="R5141" s="36">
        <v>0</v>
      </c>
      <c r="S5141" s="39">
        <f t="shared" si="176"/>
        <v>67</v>
      </c>
      <c r="T5141" s="34" t="s">
        <v>29</v>
      </c>
      <c r="U5141" s="12">
        <f>((alpha*(beta^speed))*(speed^ceta))</f>
        <v>866.12289557219765</v>
      </c>
      <c r="V5141" s="8">
        <f t="shared" si="177"/>
        <v>67</v>
      </c>
    </row>
    <row r="5142" spans="1:28">
      <c r="A5142" s="34" t="s">
        <v>19</v>
      </c>
      <c r="B5142" s="34" t="s">
        <v>69</v>
      </c>
      <c r="C5142" s="5" t="s">
        <v>140</v>
      </c>
      <c r="D5142" s="35" t="s">
        <v>90</v>
      </c>
      <c r="E5142" s="36" t="s">
        <v>15</v>
      </c>
      <c r="F5142" s="37">
        <v>100</v>
      </c>
      <c r="G5142" s="38">
        <v>0.06</v>
      </c>
      <c r="H5142" s="34">
        <v>0.97183242338384046</v>
      </c>
      <c r="I5142" s="35">
        <v>27.849799208915918</v>
      </c>
      <c r="J5142" s="35">
        <v>1.0241364381620079</v>
      </c>
      <c r="K5142" s="35">
        <v>-0.88735583354939429</v>
      </c>
      <c r="L5142" s="35">
        <v>0</v>
      </c>
      <c r="M5142" s="35">
        <v>0</v>
      </c>
      <c r="N5142" s="35">
        <v>0</v>
      </c>
      <c r="O5142" s="35">
        <v>0</v>
      </c>
      <c r="P5142" s="36">
        <v>12</v>
      </c>
      <c r="Q5142" s="37">
        <v>52</v>
      </c>
      <c r="R5142" s="36">
        <v>0</v>
      </c>
      <c r="S5142" s="39">
        <f t="shared" si="176"/>
        <v>52</v>
      </c>
      <c r="T5142" s="34" t="s">
        <v>29</v>
      </c>
      <c r="U5142" s="12">
        <f>((alpha*(beta^speed))*(speed^ceta))</f>
        <v>2.8888370495357636</v>
      </c>
      <c r="V5142" s="8">
        <f t="shared" si="177"/>
        <v>52</v>
      </c>
    </row>
    <row r="5143" spans="1:28">
      <c r="A5143" s="34" t="s">
        <v>19</v>
      </c>
      <c r="B5143" s="34" t="s">
        <v>69</v>
      </c>
      <c r="C5143" s="5" t="s">
        <v>140</v>
      </c>
      <c r="D5143" s="35" t="s">
        <v>90</v>
      </c>
      <c r="E5143" s="36" t="s">
        <v>16</v>
      </c>
      <c r="F5143" s="37">
        <v>100</v>
      </c>
      <c r="G5143" s="38">
        <v>0.06</v>
      </c>
      <c r="H5143" s="34">
        <v>0.97180546307910987</v>
      </c>
      <c r="I5143" s="35">
        <v>-4.1054384039489854E-6</v>
      </c>
      <c r="J5143" s="35">
        <v>1.1132796657605342E-3</v>
      </c>
      <c r="K5143" s="35">
        <v>-4.8223550127902616E-2</v>
      </c>
      <c r="L5143" s="35">
        <v>1.6987678770724242</v>
      </c>
      <c r="M5143" s="35">
        <v>0</v>
      </c>
      <c r="N5143" s="35">
        <v>0</v>
      </c>
      <c r="O5143" s="35">
        <v>0</v>
      </c>
      <c r="P5143" s="36">
        <v>12</v>
      </c>
      <c r="Q5143" s="37">
        <v>52</v>
      </c>
      <c r="R5143" s="36">
        <v>14</v>
      </c>
      <c r="S5143" s="39">
        <f t="shared" si="176"/>
        <v>52</v>
      </c>
      <c r="T5143" s="34" t="s">
        <v>51</v>
      </c>
      <c r="U5143" s="12">
        <f>(((alpha*(speed^3))+(beta*(speed^2))+(ceta*speed))+delta)</f>
        <v>1.6241940035355138</v>
      </c>
      <c r="V5143" s="8">
        <f t="shared" si="177"/>
        <v>52</v>
      </c>
    </row>
    <row r="5144" spans="1:28">
      <c r="A5144" s="34" t="s">
        <v>19</v>
      </c>
      <c r="B5144" s="34" t="s">
        <v>69</v>
      </c>
      <c r="C5144" s="5" t="s">
        <v>140</v>
      </c>
      <c r="D5144" s="35" t="s">
        <v>90</v>
      </c>
      <c r="E5144" s="36" t="s">
        <v>14</v>
      </c>
      <c r="F5144" s="37">
        <v>100</v>
      </c>
      <c r="G5144" s="38">
        <v>0.06</v>
      </c>
      <c r="H5144" s="34">
        <v>0.9850595129748787</v>
      </c>
      <c r="I5144" s="35">
        <v>0.23215237801693586</v>
      </c>
      <c r="J5144" s="35">
        <v>0.99720633117687552</v>
      </c>
      <c r="K5144" s="35">
        <v>-0.25632140059081548</v>
      </c>
      <c r="L5144" s="35">
        <v>0</v>
      </c>
      <c r="M5144" s="35">
        <v>0</v>
      </c>
      <c r="N5144" s="35">
        <v>0</v>
      </c>
      <c r="O5144" s="35">
        <v>0</v>
      </c>
      <c r="P5144" s="36">
        <v>12</v>
      </c>
      <c r="Q5144" s="37">
        <v>52</v>
      </c>
      <c r="R5144" s="36">
        <v>0</v>
      </c>
      <c r="S5144" s="39">
        <f t="shared" si="176"/>
        <v>52</v>
      </c>
      <c r="T5144" s="34" t="s">
        <v>29</v>
      </c>
      <c r="U5144" s="12">
        <f>((alpha*(beta^speed))*(speed^ceta))</f>
        <v>7.2903128795280853E-2</v>
      </c>
      <c r="V5144" s="8">
        <f t="shared" si="177"/>
        <v>52</v>
      </c>
    </row>
    <row r="5145" spans="1:28">
      <c r="A5145" s="34" t="s">
        <v>19</v>
      </c>
      <c r="B5145" s="34" t="s">
        <v>69</v>
      </c>
      <c r="C5145" s="5" t="s">
        <v>140</v>
      </c>
      <c r="D5145" s="35" t="s">
        <v>90</v>
      </c>
      <c r="E5145" s="36" t="s">
        <v>18</v>
      </c>
      <c r="F5145" s="37">
        <v>100</v>
      </c>
      <c r="G5145" s="38">
        <v>0.06</v>
      </c>
      <c r="H5145" s="34">
        <v>0.98327085121474123</v>
      </c>
      <c r="I5145" s="35">
        <v>4.6760227774427718E-2</v>
      </c>
      <c r="J5145" s="35">
        <v>0.99183700017208454</v>
      </c>
      <c r="K5145" s="35">
        <v>-0.36396719326683924</v>
      </c>
      <c r="L5145" s="35">
        <v>0</v>
      </c>
      <c r="M5145" s="35">
        <v>0</v>
      </c>
      <c r="N5145" s="35">
        <v>0</v>
      </c>
      <c r="O5145" s="35">
        <v>0</v>
      </c>
      <c r="P5145" s="36">
        <v>12</v>
      </c>
      <c r="Q5145" s="37">
        <v>52</v>
      </c>
      <c r="R5145" s="36">
        <v>0</v>
      </c>
      <c r="S5145" s="39">
        <f t="shared" si="176"/>
        <v>52</v>
      </c>
      <c r="T5145" s="34" t="s">
        <v>29</v>
      </c>
      <c r="U5145" s="12">
        <f>((alpha*(beta^speed))*(speed^ceta))</f>
        <v>7.2477563023624191E-3</v>
      </c>
      <c r="V5145" s="8">
        <f t="shared" si="177"/>
        <v>52</v>
      </c>
      <c r="AB5145" s="41"/>
    </row>
    <row r="5146" spans="1:28">
      <c r="A5146" s="34" t="s">
        <v>19</v>
      </c>
      <c r="B5146" s="34" t="s">
        <v>69</v>
      </c>
      <c r="C5146" s="5" t="s">
        <v>140</v>
      </c>
      <c r="D5146" s="35" t="s">
        <v>90</v>
      </c>
      <c r="E5146" s="36" t="s">
        <v>17</v>
      </c>
      <c r="F5146" s="37">
        <v>100</v>
      </c>
      <c r="G5146" s="38">
        <v>0.06</v>
      </c>
      <c r="H5146" s="34">
        <v>0.98451596611176628</v>
      </c>
      <c r="I5146" s="35">
        <v>-6.0041550345179967E-3</v>
      </c>
      <c r="J5146" s="35">
        <v>0.70780235581155637</v>
      </c>
      <c r="K5146" s="35">
        <v>-29.34017498791664</v>
      </c>
      <c r="L5146" s="35">
        <v>1576.6601599435285</v>
      </c>
      <c r="M5146" s="35">
        <v>0</v>
      </c>
      <c r="N5146" s="35">
        <v>0</v>
      </c>
      <c r="O5146" s="35">
        <v>0</v>
      </c>
      <c r="P5146" s="36">
        <v>12</v>
      </c>
      <c r="Q5146" s="37">
        <v>52</v>
      </c>
      <c r="R5146" s="36">
        <v>14</v>
      </c>
      <c r="S5146" s="39">
        <f t="shared" si="176"/>
        <v>52</v>
      </c>
      <c r="T5146" s="34" t="s">
        <v>51</v>
      </c>
      <c r="U5146" s="12">
        <f>(((alpha*(speed^3))+(beta*(speed^2))+(ceta*speed))+delta)</f>
        <v>1120.6363995928052</v>
      </c>
      <c r="V5146" s="8">
        <f t="shared" si="177"/>
        <v>52</v>
      </c>
    </row>
    <row r="5147" spans="1:28">
      <c r="A5147" s="34" t="s">
        <v>19</v>
      </c>
      <c r="B5147" s="34" t="s">
        <v>70</v>
      </c>
      <c r="C5147" s="5" t="s">
        <v>141</v>
      </c>
      <c r="D5147" s="35" t="s">
        <v>84</v>
      </c>
      <c r="E5147" s="36" t="s">
        <v>15</v>
      </c>
      <c r="F5147" s="37">
        <v>0</v>
      </c>
      <c r="G5147" s="38">
        <v>0</v>
      </c>
      <c r="H5147" s="34">
        <v>0.98849846559698051</v>
      </c>
      <c r="I5147" s="35">
        <v>54.851459966320405</v>
      </c>
      <c r="J5147" s="35">
        <v>1.0059823699592494</v>
      </c>
      <c r="K5147" s="35">
        <v>-0.90679590737433957</v>
      </c>
      <c r="L5147" s="35">
        <v>0</v>
      </c>
      <c r="M5147" s="35">
        <v>0</v>
      </c>
      <c r="N5147" s="35">
        <v>0</v>
      </c>
      <c r="O5147" s="35">
        <v>0</v>
      </c>
      <c r="P5147" s="36">
        <v>12</v>
      </c>
      <c r="Q5147" s="37">
        <v>86</v>
      </c>
      <c r="R5147" s="36">
        <v>0</v>
      </c>
      <c r="S5147" s="39">
        <f t="shared" si="176"/>
        <v>86</v>
      </c>
      <c r="T5147" s="34" t="s">
        <v>29</v>
      </c>
      <c r="U5147" s="12">
        <f>((alpha*(beta^speed))*(speed^ceta))</f>
        <v>1.6134841610384669</v>
      </c>
      <c r="V5147" s="8">
        <f t="shared" si="177"/>
        <v>86</v>
      </c>
    </row>
    <row r="5148" spans="1:28">
      <c r="A5148" s="34" t="s">
        <v>19</v>
      </c>
      <c r="B5148" s="34" t="s">
        <v>70</v>
      </c>
      <c r="C5148" s="5" t="s">
        <v>141</v>
      </c>
      <c r="D5148" s="35" t="s">
        <v>84</v>
      </c>
      <c r="E5148" s="36" t="s">
        <v>16</v>
      </c>
      <c r="F5148" s="37">
        <v>0</v>
      </c>
      <c r="G5148" s="38">
        <v>0</v>
      </c>
      <c r="H5148" s="34">
        <v>0.9786420902572176</v>
      </c>
      <c r="I5148" s="35">
        <v>98.458388842298277</v>
      </c>
      <c r="J5148" s="35">
        <v>1.0083649426700181</v>
      </c>
      <c r="K5148" s="35">
        <v>-0.69280948351420968</v>
      </c>
      <c r="L5148" s="35">
        <v>0</v>
      </c>
      <c r="M5148" s="35">
        <v>0</v>
      </c>
      <c r="N5148" s="35">
        <v>0</v>
      </c>
      <c r="O5148" s="35">
        <v>0</v>
      </c>
      <c r="P5148" s="36">
        <v>12</v>
      </c>
      <c r="Q5148" s="37">
        <v>86</v>
      </c>
      <c r="R5148" s="36">
        <v>0</v>
      </c>
      <c r="S5148" s="39">
        <f t="shared" si="176"/>
        <v>86</v>
      </c>
      <c r="T5148" s="34" t="s">
        <v>29</v>
      </c>
      <c r="U5148" s="12">
        <f>((alpha*(beta^speed))*(speed^ceta))</f>
        <v>9.2074496185013057</v>
      </c>
      <c r="V5148" s="8">
        <f t="shared" si="177"/>
        <v>86</v>
      </c>
    </row>
    <row r="5149" spans="1:28">
      <c r="A5149" s="34" t="s">
        <v>19</v>
      </c>
      <c r="B5149" s="34" t="s">
        <v>70</v>
      </c>
      <c r="C5149" s="5" t="s">
        <v>141</v>
      </c>
      <c r="D5149" s="35" t="s">
        <v>84</v>
      </c>
      <c r="E5149" s="36" t="s">
        <v>14</v>
      </c>
      <c r="F5149" s="37">
        <v>0</v>
      </c>
      <c r="G5149" s="38">
        <v>0</v>
      </c>
      <c r="H5149" s="34">
        <v>0.99375411390315216</v>
      </c>
      <c r="I5149" s="35">
        <v>17.604794892784088</v>
      </c>
      <c r="J5149" s="35">
        <v>0.99880931634247472</v>
      </c>
      <c r="K5149" s="35">
        <v>-0.80241687165519249</v>
      </c>
      <c r="L5149" s="35">
        <v>0</v>
      </c>
      <c r="M5149" s="35">
        <v>0</v>
      </c>
      <c r="N5149" s="35">
        <v>0</v>
      </c>
      <c r="O5149" s="35">
        <v>0</v>
      </c>
      <c r="P5149" s="36">
        <v>12</v>
      </c>
      <c r="Q5149" s="37">
        <v>86</v>
      </c>
      <c r="R5149" s="36">
        <v>0</v>
      </c>
      <c r="S5149" s="39">
        <f t="shared" si="176"/>
        <v>86</v>
      </c>
      <c r="T5149" s="34" t="s">
        <v>29</v>
      </c>
      <c r="U5149" s="12">
        <f>((alpha*(beta^speed))*(speed^ceta))</f>
        <v>0.44551163042310377</v>
      </c>
      <c r="V5149" s="8">
        <f t="shared" si="177"/>
        <v>86</v>
      </c>
    </row>
    <row r="5150" spans="1:28">
      <c r="A5150" s="34" t="s">
        <v>19</v>
      </c>
      <c r="B5150" s="34" t="s">
        <v>70</v>
      </c>
      <c r="C5150" s="5" t="s">
        <v>141</v>
      </c>
      <c r="D5150" s="35" t="s">
        <v>84</v>
      </c>
      <c r="E5150" s="36" t="s">
        <v>18</v>
      </c>
      <c r="F5150" s="37">
        <v>0</v>
      </c>
      <c r="G5150" s="38">
        <v>0</v>
      </c>
      <c r="H5150" s="34">
        <v>0.99579418469902126</v>
      </c>
      <c r="I5150" s="35">
        <v>8.7659443999035087</v>
      </c>
      <c r="J5150" s="35">
        <v>1.0056552616837591</v>
      </c>
      <c r="K5150" s="35">
        <v>-0.8642491823441486</v>
      </c>
      <c r="L5150" s="35">
        <v>0</v>
      </c>
      <c r="M5150" s="35">
        <v>0</v>
      </c>
      <c r="N5150" s="35">
        <v>0</v>
      </c>
      <c r="O5150" s="35">
        <v>0</v>
      </c>
      <c r="P5150" s="36">
        <v>12</v>
      </c>
      <c r="Q5150" s="37">
        <v>86</v>
      </c>
      <c r="R5150" s="36">
        <v>0</v>
      </c>
      <c r="S5150" s="39">
        <f t="shared" si="176"/>
        <v>86</v>
      </c>
      <c r="T5150" s="34" t="s">
        <v>29</v>
      </c>
      <c r="U5150" s="12">
        <f>((alpha*(beta^speed))*(speed^ceta))</f>
        <v>0.30306459633250171</v>
      </c>
      <c r="V5150" s="8">
        <f t="shared" si="177"/>
        <v>86</v>
      </c>
    </row>
    <row r="5151" spans="1:28">
      <c r="A5151" s="34" t="s">
        <v>19</v>
      </c>
      <c r="B5151" s="34" t="s">
        <v>70</v>
      </c>
      <c r="C5151" s="5" t="s">
        <v>141</v>
      </c>
      <c r="D5151" s="35" t="s">
        <v>84</v>
      </c>
      <c r="E5151" s="36" t="s">
        <v>17</v>
      </c>
      <c r="F5151" s="37">
        <v>0</v>
      </c>
      <c r="G5151" s="38">
        <v>0</v>
      </c>
      <c r="H5151" s="34">
        <v>0.99371232049472191</v>
      </c>
      <c r="I5151" s="35">
        <v>3651.6682396887718</v>
      </c>
      <c r="J5151" s="35">
        <v>1.0077983282601908</v>
      </c>
      <c r="K5151" s="35">
        <v>-0.77248727317597932</v>
      </c>
      <c r="L5151" s="35">
        <v>0</v>
      </c>
      <c r="M5151" s="35">
        <v>0</v>
      </c>
      <c r="N5151" s="35">
        <v>0</v>
      </c>
      <c r="O5151" s="35">
        <v>0</v>
      </c>
      <c r="P5151" s="36">
        <v>12</v>
      </c>
      <c r="Q5151" s="37">
        <v>86</v>
      </c>
      <c r="R5151" s="36">
        <v>0</v>
      </c>
      <c r="S5151" s="39">
        <f t="shared" si="176"/>
        <v>86</v>
      </c>
      <c r="T5151" s="34" t="s">
        <v>29</v>
      </c>
      <c r="U5151" s="12">
        <f>((alpha*(beta^speed))*(speed^ceta))</f>
        <v>228.16465632742768</v>
      </c>
      <c r="V5151" s="8">
        <f t="shared" si="177"/>
        <v>86</v>
      </c>
    </row>
    <row r="5152" spans="1:28">
      <c r="A5152" s="34" t="s">
        <v>19</v>
      </c>
      <c r="B5152" s="34" t="s">
        <v>70</v>
      </c>
      <c r="C5152" s="5" t="s">
        <v>141</v>
      </c>
      <c r="D5152" s="35" t="s">
        <v>84</v>
      </c>
      <c r="E5152" s="36" t="s">
        <v>15</v>
      </c>
      <c r="F5152" s="37">
        <v>50</v>
      </c>
      <c r="G5152" s="38">
        <v>0</v>
      </c>
      <c r="H5152" s="34">
        <v>0.97303718600047107</v>
      </c>
      <c r="I5152" s="35">
        <v>-2.5854396989091567E-5</v>
      </c>
      <c r="J5152" s="35">
        <v>5.1044337988731996E-3</v>
      </c>
      <c r="K5152" s="35">
        <v>-0.33705477212008556</v>
      </c>
      <c r="L5152" s="35">
        <v>9.5807182803397986</v>
      </c>
      <c r="M5152" s="35">
        <v>0</v>
      </c>
      <c r="N5152" s="35">
        <v>0</v>
      </c>
      <c r="O5152" s="35">
        <v>0</v>
      </c>
      <c r="P5152" s="36">
        <v>12</v>
      </c>
      <c r="Q5152" s="37">
        <v>86</v>
      </c>
      <c r="R5152" s="36">
        <v>14</v>
      </c>
      <c r="S5152" s="39">
        <f t="shared" si="176"/>
        <v>86</v>
      </c>
      <c r="T5152" s="34" t="s">
        <v>51</v>
      </c>
      <c r="U5152" s="12">
        <f>(((alpha*(speed^3))+(beta*(speed^2))+(ceta*speed))+delta)</f>
        <v>1.901555923184997</v>
      </c>
      <c r="V5152" s="8">
        <f t="shared" si="177"/>
        <v>86</v>
      </c>
    </row>
    <row r="5153" spans="1:22">
      <c r="A5153" s="34" t="s">
        <v>19</v>
      </c>
      <c r="B5153" s="34" t="s">
        <v>70</v>
      </c>
      <c r="C5153" s="5" t="s">
        <v>141</v>
      </c>
      <c r="D5153" s="35" t="s">
        <v>84</v>
      </c>
      <c r="E5153" s="36" t="s">
        <v>16</v>
      </c>
      <c r="F5153" s="37">
        <v>50</v>
      </c>
      <c r="G5153" s="38">
        <v>0</v>
      </c>
      <c r="H5153" s="34">
        <v>0.95564614634394973</v>
      </c>
      <c r="I5153" s="35">
        <v>81.839290267929115</v>
      </c>
      <c r="J5153" s="35">
        <v>1.003414910204244</v>
      </c>
      <c r="K5153" s="35">
        <v>-0.52003783612252941</v>
      </c>
      <c r="L5153" s="35">
        <v>0</v>
      </c>
      <c r="M5153" s="35">
        <v>0</v>
      </c>
      <c r="N5153" s="35">
        <v>0</v>
      </c>
      <c r="O5153" s="35">
        <v>0</v>
      </c>
      <c r="P5153" s="36">
        <v>12</v>
      </c>
      <c r="Q5153" s="37">
        <v>86</v>
      </c>
      <c r="R5153" s="36">
        <v>0</v>
      </c>
      <c r="S5153" s="39">
        <f t="shared" si="176"/>
        <v>86</v>
      </c>
      <c r="T5153" s="34" t="s">
        <v>29</v>
      </c>
      <c r="U5153" s="12">
        <f>((alpha*(beta^speed))*(speed^ceta))</f>
        <v>10.821233698169884</v>
      </c>
      <c r="V5153" s="8">
        <f t="shared" si="177"/>
        <v>86</v>
      </c>
    </row>
    <row r="5154" spans="1:22">
      <c r="A5154" s="34" t="s">
        <v>19</v>
      </c>
      <c r="B5154" s="34" t="s">
        <v>70</v>
      </c>
      <c r="C5154" s="5" t="s">
        <v>141</v>
      </c>
      <c r="D5154" s="35" t="s">
        <v>84</v>
      </c>
      <c r="E5154" s="36" t="s">
        <v>14</v>
      </c>
      <c r="F5154" s="37">
        <v>50</v>
      </c>
      <c r="G5154" s="38">
        <v>0</v>
      </c>
      <c r="H5154" s="34">
        <v>0.99136231648354001</v>
      </c>
      <c r="I5154" s="35">
        <v>-9.0569139391276865E-2</v>
      </c>
      <c r="J5154" s="35">
        <v>3.6559733888415151E-2</v>
      </c>
      <c r="K5154" s="35">
        <v>1.2821629773069279</v>
      </c>
      <c r="L5154" s="35">
        <v>0</v>
      </c>
      <c r="M5154" s="35">
        <v>0</v>
      </c>
      <c r="N5154" s="35">
        <v>0</v>
      </c>
      <c r="O5154" s="35">
        <v>0</v>
      </c>
      <c r="P5154" s="36">
        <v>12</v>
      </c>
      <c r="Q5154" s="37">
        <v>86</v>
      </c>
      <c r="R5154" s="36">
        <v>2</v>
      </c>
      <c r="S5154" s="39">
        <f t="shared" si="176"/>
        <v>86</v>
      </c>
      <c r="T5154" s="34" t="s">
        <v>31</v>
      </c>
      <c r="U5154" s="12">
        <f>((alpha+(beta*speed))^((-1)/ceta))</f>
        <v>0.41868077606445331</v>
      </c>
      <c r="V5154" s="8">
        <f t="shared" si="177"/>
        <v>86</v>
      </c>
    </row>
    <row r="5155" spans="1:22">
      <c r="A5155" s="34" t="s">
        <v>19</v>
      </c>
      <c r="B5155" s="34" t="s">
        <v>70</v>
      </c>
      <c r="C5155" s="5" t="s">
        <v>141</v>
      </c>
      <c r="D5155" s="35" t="s">
        <v>84</v>
      </c>
      <c r="E5155" s="36" t="s">
        <v>18</v>
      </c>
      <c r="F5155" s="37">
        <v>50</v>
      </c>
      <c r="G5155" s="38">
        <v>0</v>
      </c>
      <c r="H5155" s="34">
        <v>0.98827841575715891</v>
      </c>
      <c r="I5155" s="35">
        <v>0.34851851833713399</v>
      </c>
      <c r="J5155" s="35">
        <v>5.1537782976634254</v>
      </c>
      <c r="K5155" s="35">
        <v>4.5314407847824888E-2</v>
      </c>
      <c r="L5155" s="35">
        <v>0.52161671185301695</v>
      </c>
      <c r="M5155" s="35">
        <v>3.7423354995721338E-2</v>
      </c>
      <c r="N5155" s="35">
        <v>0</v>
      </c>
      <c r="O5155" s="35">
        <v>0</v>
      </c>
      <c r="P5155" s="36">
        <v>12</v>
      </c>
      <c r="Q5155" s="37">
        <v>86</v>
      </c>
      <c r="R5155" s="36">
        <v>10</v>
      </c>
      <c r="S5155" s="39">
        <f t="shared" si="176"/>
        <v>86</v>
      </c>
      <c r="T5155" s="34" t="s">
        <v>44</v>
      </c>
      <c r="U5155" s="12">
        <f>(alpha+(beta/(1+EXP((((-1)*ceta)+(delta*LN(speed)))+(epsilon*speed)))))</f>
        <v>0.36956717577366943</v>
      </c>
      <c r="V5155" s="8">
        <f t="shared" si="177"/>
        <v>86</v>
      </c>
    </row>
    <row r="5156" spans="1:22">
      <c r="A5156" s="34" t="s">
        <v>19</v>
      </c>
      <c r="B5156" s="34" t="s">
        <v>70</v>
      </c>
      <c r="C5156" s="5" t="s">
        <v>141</v>
      </c>
      <c r="D5156" s="35" t="s">
        <v>84</v>
      </c>
      <c r="E5156" s="36" t="s">
        <v>17</v>
      </c>
      <c r="F5156" s="37">
        <v>50</v>
      </c>
      <c r="G5156" s="38">
        <v>0</v>
      </c>
      <c r="H5156" s="34">
        <v>0.98579657776553453</v>
      </c>
      <c r="I5156" s="35">
        <v>3173.4083400345939</v>
      </c>
      <c r="J5156" s="35">
        <v>1.0046016629439376</v>
      </c>
      <c r="K5156" s="35">
        <v>-0.64979639380927057</v>
      </c>
      <c r="L5156" s="35">
        <v>0</v>
      </c>
      <c r="M5156" s="35">
        <v>0</v>
      </c>
      <c r="N5156" s="35">
        <v>0</v>
      </c>
      <c r="O5156" s="35">
        <v>0</v>
      </c>
      <c r="P5156" s="36">
        <v>12</v>
      </c>
      <c r="Q5156" s="37">
        <v>86</v>
      </c>
      <c r="R5156" s="36">
        <v>0</v>
      </c>
      <c r="S5156" s="39">
        <f t="shared" si="176"/>
        <v>86</v>
      </c>
      <c r="T5156" s="34" t="s">
        <v>29</v>
      </c>
      <c r="U5156" s="12">
        <f>((alpha*(beta^speed))*(speed^ceta))</f>
        <v>260.59772230159854</v>
      </c>
      <c r="V5156" s="8">
        <f t="shared" si="177"/>
        <v>86</v>
      </c>
    </row>
    <row r="5157" spans="1:22">
      <c r="A5157" s="34" t="s">
        <v>19</v>
      </c>
      <c r="B5157" s="34" t="s">
        <v>70</v>
      </c>
      <c r="C5157" s="5" t="s">
        <v>141</v>
      </c>
      <c r="D5157" s="35" t="s">
        <v>84</v>
      </c>
      <c r="E5157" s="36" t="s">
        <v>15</v>
      </c>
      <c r="F5157" s="37">
        <v>100</v>
      </c>
      <c r="G5157" s="38">
        <v>0</v>
      </c>
      <c r="H5157" s="34">
        <v>0.95682096390148241</v>
      </c>
      <c r="I5157" s="35">
        <v>2.3013076498097478</v>
      </c>
      <c r="J5157" s="35">
        <v>7.8827270579833542</v>
      </c>
      <c r="K5157" s="35">
        <v>1.3205047338432443</v>
      </c>
      <c r="L5157" s="35">
        <v>-5.3890652830209912E-2</v>
      </c>
      <c r="M5157" s="35">
        <v>9.6994010464957439E-2</v>
      </c>
      <c r="N5157" s="35">
        <v>0</v>
      </c>
      <c r="O5157" s="35">
        <v>0</v>
      </c>
      <c r="P5157" s="36">
        <v>12</v>
      </c>
      <c r="Q5157" s="37">
        <v>86</v>
      </c>
      <c r="R5157" s="36">
        <v>10</v>
      </c>
      <c r="S5157" s="39">
        <f t="shared" si="176"/>
        <v>86</v>
      </c>
      <c r="T5157" s="34" t="s">
        <v>44</v>
      </c>
      <c r="U5157" s="12">
        <f>(alpha+(beta/(1+EXP((((-1)*ceta)+(delta*LN(speed)))+(epsilon*speed)))))</f>
        <v>2.3102460993259255</v>
      </c>
      <c r="V5157" s="8">
        <f t="shared" si="177"/>
        <v>86</v>
      </c>
    </row>
    <row r="5158" spans="1:22">
      <c r="A5158" s="34" t="s">
        <v>19</v>
      </c>
      <c r="B5158" s="34" t="s">
        <v>70</v>
      </c>
      <c r="C5158" s="5" t="s">
        <v>141</v>
      </c>
      <c r="D5158" s="35" t="s">
        <v>84</v>
      </c>
      <c r="E5158" s="36" t="s">
        <v>16</v>
      </c>
      <c r="F5158" s="37">
        <v>100</v>
      </c>
      <c r="G5158" s="38">
        <v>0</v>
      </c>
      <c r="H5158" s="34">
        <v>0.93990688157852142</v>
      </c>
      <c r="I5158" s="35">
        <v>4.4944868830869638</v>
      </c>
      <c r="J5158" s="35">
        <v>-0.85421396564936469</v>
      </c>
      <c r="K5158" s="35">
        <v>-0.44498958660583043</v>
      </c>
      <c r="L5158" s="35">
        <v>0</v>
      </c>
      <c r="M5158" s="35">
        <v>0</v>
      </c>
      <c r="N5158" s="35">
        <v>0</v>
      </c>
      <c r="O5158" s="35">
        <v>0</v>
      </c>
      <c r="P5158" s="36">
        <v>12</v>
      </c>
      <c r="Q5158" s="37">
        <v>86</v>
      </c>
      <c r="R5158" s="36">
        <v>13</v>
      </c>
      <c r="S5158" s="39">
        <f t="shared" si="176"/>
        <v>86</v>
      </c>
      <c r="T5158" s="34" t="s">
        <v>50</v>
      </c>
      <c r="U5158" s="12">
        <f>EXP((alpha+(beta/speed))+(ceta*LN(speed)))</f>
        <v>12.211962457009934</v>
      </c>
      <c r="V5158" s="8">
        <f t="shared" si="177"/>
        <v>86</v>
      </c>
    </row>
    <row r="5159" spans="1:22">
      <c r="A5159" s="34" t="s">
        <v>19</v>
      </c>
      <c r="B5159" s="34" t="s">
        <v>70</v>
      </c>
      <c r="C5159" s="5" t="s">
        <v>141</v>
      </c>
      <c r="D5159" s="35" t="s">
        <v>84</v>
      </c>
      <c r="E5159" s="36" t="s">
        <v>14</v>
      </c>
      <c r="F5159" s="37">
        <v>100</v>
      </c>
      <c r="G5159" s="38">
        <v>0</v>
      </c>
      <c r="H5159" s="34">
        <v>0.99091833572701093</v>
      </c>
      <c r="I5159" s="35">
        <v>-0.21869492428223311</v>
      </c>
      <c r="J5159" s="35">
        <v>4.4304153500902395E-2</v>
      </c>
      <c r="K5159" s="35">
        <v>1.4791130117136166</v>
      </c>
      <c r="L5159" s="35">
        <v>0</v>
      </c>
      <c r="M5159" s="35">
        <v>0</v>
      </c>
      <c r="N5159" s="35">
        <v>0</v>
      </c>
      <c r="O5159" s="35">
        <v>0</v>
      </c>
      <c r="P5159" s="36">
        <v>12</v>
      </c>
      <c r="Q5159" s="37">
        <v>86</v>
      </c>
      <c r="R5159" s="36">
        <v>2</v>
      </c>
      <c r="S5159" s="39">
        <f t="shared" si="176"/>
        <v>86</v>
      </c>
      <c r="T5159" s="34" t="s">
        <v>31</v>
      </c>
      <c r="U5159" s="12">
        <f>((alpha+(beta*speed))^((-1)/ceta))</f>
        <v>0.42130022847699639</v>
      </c>
      <c r="V5159" s="8">
        <f t="shared" si="177"/>
        <v>86</v>
      </c>
    </row>
    <row r="5160" spans="1:22">
      <c r="A5160" s="34" t="s">
        <v>19</v>
      </c>
      <c r="B5160" s="34" t="s">
        <v>70</v>
      </c>
      <c r="C5160" s="5" t="s">
        <v>141</v>
      </c>
      <c r="D5160" s="35" t="s">
        <v>84</v>
      </c>
      <c r="E5160" s="36" t="s">
        <v>18</v>
      </c>
      <c r="F5160" s="37">
        <v>100</v>
      </c>
      <c r="G5160" s="38">
        <v>0</v>
      </c>
      <c r="H5160" s="34">
        <v>0.97990562873744902</v>
      </c>
      <c r="I5160" s="35">
        <v>-4.1728227492123117E-6</v>
      </c>
      <c r="J5160" s="35">
        <v>8.4000233147744604E-4</v>
      </c>
      <c r="K5160" s="35">
        <v>-5.7762491966220034E-2</v>
      </c>
      <c r="L5160" s="35">
        <v>1.8195159689014559</v>
      </c>
      <c r="M5160" s="35">
        <v>0</v>
      </c>
      <c r="N5160" s="35">
        <v>0</v>
      </c>
      <c r="O5160" s="35">
        <v>0</v>
      </c>
      <c r="P5160" s="36">
        <v>12</v>
      </c>
      <c r="Q5160" s="37">
        <v>86</v>
      </c>
      <c r="R5160" s="36">
        <v>14</v>
      </c>
      <c r="S5160" s="39">
        <f t="shared" si="176"/>
        <v>86</v>
      </c>
      <c r="T5160" s="34" t="s">
        <v>51</v>
      </c>
      <c r="U5160" s="12">
        <f>(((alpha*(speed^3))+(beta*(speed^2))+(ceta*speed))+delta)</f>
        <v>0.4104499568407376</v>
      </c>
      <c r="V5160" s="8">
        <f t="shared" si="177"/>
        <v>86</v>
      </c>
    </row>
    <row r="5161" spans="1:22">
      <c r="A5161" s="34" t="s">
        <v>19</v>
      </c>
      <c r="B5161" s="34" t="s">
        <v>70</v>
      </c>
      <c r="C5161" s="5" t="s">
        <v>141</v>
      </c>
      <c r="D5161" s="35" t="s">
        <v>84</v>
      </c>
      <c r="E5161" s="36" t="s">
        <v>17</v>
      </c>
      <c r="F5161" s="37">
        <v>100</v>
      </c>
      <c r="G5161" s="38">
        <v>0</v>
      </c>
      <c r="H5161" s="34">
        <v>0.97397014735655962</v>
      </c>
      <c r="I5161" s="35">
        <v>2900.5792530339845</v>
      </c>
      <c r="J5161" s="35">
        <v>1.0021642398731239</v>
      </c>
      <c r="K5161" s="35">
        <v>-0.55356355271588698</v>
      </c>
      <c r="L5161" s="35">
        <v>0</v>
      </c>
      <c r="M5161" s="35">
        <v>0</v>
      </c>
      <c r="N5161" s="35">
        <v>0</v>
      </c>
      <c r="O5161" s="35">
        <v>0</v>
      </c>
      <c r="P5161" s="36">
        <v>12</v>
      </c>
      <c r="Q5161" s="37">
        <v>86</v>
      </c>
      <c r="R5161" s="36">
        <v>0</v>
      </c>
      <c r="S5161" s="39">
        <f t="shared" si="176"/>
        <v>86</v>
      </c>
      <c r="T5161" s="34" t="s">
        <v>29</v>
      </c>
      <c r="U5161" s="12">
        <f>((alpha*(beta^speed))*(speed^ceta))</f>
        <v>296.73068240094869</v>
      </c>
      <c r="V5161" s="8">
        <f t="shared" si="177"/>
        <v>86</v>
      </c>
    </row>
    <row r="5162" spans="1:22">
      <c r="A5162" s="34" t="s">
        <v>19</v>
      </c>
      <c r="B5162" s="34" t="s">
        <v>70</v>
      </c>
      <c r="C5162" s="5" t="s">
        <v>141</v>
      </c>
      <c r="D5162" s="35" t="s">
        <v>84</v>
      </c>
      <c r="E5162" s="36" t="s">
        <v>15</v>
      </c>
      <c r="F5162" s="37">
        <v>0</v>
      </c>
      <c r="G5162" s="38">
        <v>-0.06</v>
      </c>
      <c r="H5162" s="34">
        <v>0.9916386099166441</v>
      </c>
      <c r="I5162" s="35">
        <v>0.11889816469811802</v>
      </c>
      <c r="J5162" s="35">
        <v>56.918268750204035</v>
      </c>
      <c r="K5162" s="35">
        <v>-0.74936979225258427</v>
      </c>
      <c r="L5162" s="35">
        <v>0.63377326240144205</v>
      </c>
      <c r="M5162" s="35">
        <v>3.0569443951685912E-2</v>
      </c>
      <c r="N5162" s="35">
        <v>0</v>
      </c>
      <c r="O5162" s="35">
        <v>0</v>
      </c>
      <c r="P5162" s="36">
        <v>12</v>
      </c>
      <c r="Q5162" s="37">
        <v>86</v>
      </c>
      <c r="R5162" s="36">
        <v>10</v>
      </c>
      <c r="S5162" s="39">
        <f t="shared" si="176"/>
        <v>86</v>
      </c>
      <c r="T5162" s="34" t="s">
        <v>44</v>
      </c>
      <c r="U5162" s="12">
        <f>(alpha+(beta/(1+EXP((((-1)*ceta)+(delta*LN(speed)))+(epsilon*speed)))))</f>
        <v>0.23401630198132789</v>
      </c>
      <c r="V5162" s="8">
        <f t="shared" si="177"/>
        <v>86</v>
      </c>
    </row>
    <row r="5163" spans="1:22">
      <c r="A5163" s="34" t="s">
        <v>19</v>
      </c>
      <c r="B5163" s="34" t="s">
        <v>70</v>
      </c>
      <c r="C5163" s="5" t="s">
        <v>141</v>
      </c>
      <c r="D5163" s="35" t="s">
        <v>84</v>
      </c>
      <c r="E5163" s="36" t="s">
        <v>16</v>
      </c>
      <c r="F5163" s="37">
        <v>0</v>
      </c>
      <c r="G5163" s="38">
        <v>-0.06</v>
      </c>
      <c r="H5163" s="34">
        <v>0.98651746175902844</v>
      </c>
      <c r="I5163" s="35">
        <v>68.084300129811353</v>
      </c>
      <c r="J5163" s="35">
        <v>0.9742717637761914</v>
      </c>
      <c r="K5163" s="35">
        <v>-0.71856221230007844</v>
      </c>
      <c r="L5163" s="35">
        <v>0</v>
      </c>
      <c r="M5163" s="35">
        <v>0</v>
      </c>
      <c r="N5163" s="35">
        <v>0</v>
      </c>
      <c r="O5163" s="35">
        <v>0</v>
      </c>
      <c r="P5163" s="36">
        <v>12</v>
      </c>
      <c r="Q5163" s="37">
        <v>86</v>
      </c>
      <c r="R5163" s="36">
        <v>0</v>
      </c>
      <c r="S5163" s="39">
        <f t="shared" si="176"/>
        <v>86</v>
      </c>
      <c r="T5163" s="34" t="s">
        <v>29</v>
      </c>
      <c r="U5163" s="12">
        <f>((alpha*(beta^speed))*(speed^ceta))</f>
        <v>0.2947674145086111</v>
      </c>
      <c r="V5163" s="8">
        <f t="shared" si="177"/>
        <v>86</v>
      </c>
    </row>
    <row r="5164" spans="1:22">
      <c r="A5164" s="34" t="s">
        <v>19</v>
      </c>
      <c r="B5164" s="34" t="s">
        <v>70</v>
      </c>
      <c r="C5164" s="5" t="s">
        <v>141</v>
      </c>
      <c r="D5164" s="35" t="s">
        <v>84</v>
      </c>
      <c r="E5164" s="36" t="s">
        <v>14</v>
      </c>
      <c r="F5164" s="37">
        <v>0</v>
      </c>
      <c r="G5164" s="38">
        <v>-0.06</v>
      </c>
      <c r="H5164" s="34">
        <v>0.99575776848225261</v>
      </c>
      <c r="I5164" s="35">
        <v>17.386430912427674</v>
      </c>
      <c r="J5164" s="35">
        <v>0.99100090707178756</v>
      </c>
      <c r="K5164" s="35">
        <v>-0.90532300615517236</v>
      </c>
      <c r="L5164" s="35">
        <v>0</v>
      </c>
      <c r="M5164" s="35">
        <v>0</v>
      </c>
      <c r="N5164" s="35">
        <v>0</v>
      </c>
      <c r="O5164" s="35">
        <v>0</v>
      </c>
      <c r="P5164" s="36">
        <v>12</v>
      </c>
      <c r="Q5164" s="37">
        <v>86</v>
      </c>
      <c r="R5164" s="36">
        <v>0</v>
      </c>
      <c r="S5164" s="39">
        <f t="shared" si="176"/>
        <v>86</v>
      </c>
      <c r="T5164" s="34" t="s">
        <v>29</v>
      </c>
      <c r="U5164" s="12">
        <f>((alpha*(beta^speed))*(speed^ceta))</f>
        <v>0.14165534227162366</v>
      </c>
      <c r="V5164" s="8">
        <f t="shared" si="177"/>
        <v>86</v>
      </c>
    </row>
    <row r="5165" spans="1:22">
      <c r="A5165" s="34" t="s">
        <v>19</v>
      </c>
      <c r="B5165" s="34" t="s">
        <v>70</v>
      </c>
      <c r="C5165" s="5" t="s">
        <v>141</v>
      </c>
      <c r="D5165" s="35" t="s">
        <v>84</v>
      </c>
      <c r="E5165" s="36" t="s">
        <v>18</v>
      </c>
      <c r="F5165" s="37">
        <v>0</v>
      </c>
      <c r="G5165" s="38">
        <v>-0.06</v>
      </c>
      <c r="H5165" s="34">
        <v>0.99529199683687941</v>
      </c>
      <c r="I5165" s="35">
        <v>6.9395931796234631</v>
      </c>
      <c r="J5165" s="35">
        <v>0.99369264789033684</v>
      </c>
      <c r="K5165" s="35">
        <v>-0.82897150951213494</v>
      </c>
      <c r="L5165" s="35">
        <v>0</v>
      </c>
      <c r="M5165" s="35">
        <v>0</v>
      </c>
      <c r="N5165" s="35">
        <v>0</v>
      </c>
      <c r="O5165" s="35">
        <v>0</v>
      </c>
      <c r="P5165" s="36">
        <v>12</v>
      </c>
      <c r="Q5165" s="37">
        <v>86</v>
      </c>
      <c r="R5165" s="36">
        <v>0</v>
      </c>
      <c r="S5165" s="39">
        <f t="shared" si="176"/>
        <v>86</v>
      </c>
      <c r="T5165" s="34" t="s">
        <v>29</v>
      </c>
      <c r="U5165" s="12">
        <f>((alpha*(beta^speed))*(speed^ceta))</f>
        <v>0.10031560494805894</v>
      </c>
      <c r="V5165" s="8">
        <f t="shared" si="177"/>
        <v>86</v>
      </c>
    </row>
    <row r="5166" spans="1:22">
      <c r="A5166" s="34" t="s">
        <v>19</v>
      </c>
      <c r="B5166" s="34" t="s">
        <v>70</v>
      </c>
      <c r="C5166" s="5" t="s">
        <v>141</v>
      </c>
      <c r="D5166" s="35" t="s">
        <v>84</v>
      </c>
      <c r="E5166" s="36" t="s">
        <v>17</v>
      </c>
      <c r="F5166" s="37">
        <v>0</v>
      </c>
      <c r="G5166" s="38">
        <v>-0.06</v>
      </c>
      <c r="H5166" s="34">
        <v>0.98714498562585096</v>
      </c>
      <c r="I5166" s="35">
        <v>12.828337021237658</v>
      </c>
      <c r="J5166" s="35">
        <v>-18.142809968823361</v>
      </c>
      <c r="K5166" s="35">
        <v>-2.3055974526273868</v>
      </c>
      <c r="L5166" s="35">
        <v>0</v>
      </c>
      <c r="M5166" s="35">
        <v>0</v>
      </c>
      <c r="N5166" s="35">
        <v>0</v>
      </c>
      <c r="O5166" s="35">
        <v>0</v>
      </c>
      <c r="P5166" s="36">
        <v>12</v>
      </c>
      <c r="Q5166" s="37">
        <v>86</v>
      </c>
      <c r="R5166" s="36">
        <v>13</v>
      </c>
      <c r="S5166" s="39">
        <f t="shared" si="176"/>
        <v>86</v>
      </c>
      <c r="T5166" s="34" t="s">
        <v>50</v>
      </c>
      <c r="U5166" s="12">
        <f>EXP((alpha+(beta/speed))+(ceta*LN(speed)))</f>
        <v>10.458785420039101</v>
      </c>
      <c r="V5166" s="8">
        <f t="shared" si="177"/>
        <v>86</v>
      </c>
    </row>
    <row r="5167" spans="1:22">
      <c r="A5167" s="34" t="s">
        <v>19</v>
      </c>
      <c r="B5167" s="34" t="s">
        <v>70</v>
      </c>
      <c r="C5167" s="5" t="s">
        <v>141</v>
      </c>
      <c r="D5167" s="35" t="s">
        <v>84</v>
      </c>
      <c r="E5167" s="36" t="s">
        <v>15</v>
      </c>
      <c r="F5167" s="37">
        <v>50</v>
      </c>
      <c r="G5167" s="38">
        <v>-0.06</v>
      </c>
      <c r="H5167" s="34">
        <v>0.98953364350656525</v>
      </c>
      <c r="I5167" s="35">
        <v>7.3274551585584993</v>
      </c>
      <c r="J5167" s="35">
        <v>-14.743622156409891</v>
      </c>
      <c r="K5167" s="35">
        <v>-1.9368002782812714</v>
      </c>
      <c r="L5167" s="35">
        <v>0</v>
      </c>
      <c r="M5167" s="35">
        <v>0</v>
      </c>
      <c r="N5167" s="35">
        <v>0</v>
      </c>
      <c r="O5167" s="35">
        <v>0</v>
      </c>
      <c r="P5167" s="36">
        <v>12</v>
      </c>
      <c r="Q5167" s="37">
        <v>86</v>
      </c>
      <c r="R5167" s="36">
        <v>13</v>
      </c>
      <c r="S5167" s="39">
        <f t="shared" si="176"/>
        <v>86</v>
      </c>
      <c r="T5167" s="34" t="s">
        <v>50</v>
      </c>
      <c r="U5167" s="12">
        <f>EXP((alpha+(beta/speed))+(ceta*LN(speed)))</f>
        <v>0.22965814741199136</v>
      </c>
      <c r="V5167" s="8">
        <f t="shared" si="177"/>
        <v>86</v>
      </c>
    </row>
    <row r="5168" spans="1:22">
      <c r="A5168" s="34" t="s">
        <v>19</v>
      </c>
      <c r="B5168" s="34" t="s">
        <v>70</v>
      </c>
      <c r="C5168" s="5" t="s">
        <v>141</v>
      </c>
      <c r="D5168" s="35" t="s">
        <v>84</v>
      </c>
      <c r="E5168" s="36" t="s">
        <v>16</v>
      </c>
      <c r="F5168" s="37">
        <v>50</v>
      </c>
      <c r="G5168" s="38">
        <v>-0.06</v>
      </c>
      <c r="H5168" s="34">
        <v>0.9795716341622589</v>
      </c>
      <c r="I5168" s="35">
        <v>-0.47740515270455885</v>
      </c>
      <c r="J5168" s="35">
        <v>16.003759704669502</v>
      </c>
      <c r="K5168" s="35">
        <v>4.2794224874040845</v>
      </c>
      <c r="L5168" s="35">
        <v>1.7263450859780294</v>
      </c>
      <c r="M5168" s="35">
        <v>-4.8271452539795992E-3</v>
      </c>
      <c r="N5168" s="35">
        <v>0</v>
      </c>
      <c r="O5168" s="35">
        <v>0</v>
      </c>
      <c r="P5168" s="36">
        <v>12</v>
      </c>
      <c r="Q5168" s="37">
        <v>86</v>
      </c>
      <c r="R5168" s="36">
        <v>10</v>
      </c>
      <c r="S5168" s="39">
        <f t="shared" si="176"/>
        <v>86</v>
      </c>
      <c r="T5168" s="34" t="s">
        <v>44</v>
      </c>
      <c r="U5168" s="12">
        <f>(alpha+(beta/(1+EXP((((-1)*ceta)+(delta*LN(speed)))+(epsilon*speed)))))</f>
        <v>0.28507697516356978</v>
      </c>
      <c r="V5168" s="8">
        <f t="shared" si="177"/>
        <v>86</v>
      </c>
    </row>
    <row r="5169" spans="1:22">
      <c r="A5169" s="34" t="s">
        <v>19</v>
      </c>
      <c r="B5169" s="34" t="s">
        <v>70</v>
      </c>
      <c r="C5169" s="5" t="s">
        <v>141</v>
      </c>
      <c r="D5169" s="35" t="s">
        <v>84</v>
      </c>
      <c r="E5169" s="36" t="s">
        <v>14</v>
      </c>
      <c r="F5169" s="37">
        <v>50</v>
      </c>
      <c r="G5169" s="38">
        <v>-0.06</v>
      </c>
      <c r="H5169" s="34">
        <v>0.9961392134602175</v>
      </c>
      <c r="I5169" s="35">
        <v>18.27183886978365</v>
      </c>
      <c r="J5169" s="35">
        <v>0.99279372694991708</v>
      </c>
      <c r="K5169" s="35">
        <v>-0.95345969394304941</v>
      </c>
      <c r="L5169" s="35">
        <v>0</v>
      </c>
      <c r="M5169" s="35">
        <v>0</v>
      </c>
      <c r="N5169" s="35">
        <v>0</v>
      </c>
      <c r="O5169" s="35">
        <v>0</v>
      </c>
      <c r="P5169" s="36">
        <v>12</v>
      </c>
      <c r="Q5169" s="37">
        <v>86</v>
      </c>
      <c r="R5169" s="36">
        <v>0</v>
      </c>
      <c r="S5169" s="39">
        <f t="shared" si="176"/>
        <v>86</v>
      </c>
      <c r="T5169" s="34" t="s">
        <v>29</v>
      </c>
      <c r="U5169" s="12">
        <f>((alpha*(beta^speed))*(speed^ceta))</f>
        <v>0.14034341872580799</v>
      </c>
      <c r="V5169" s="8">
        <f t="shared" si="177"/>
        <v>86</v>
      </c>
    </row>
    <row r="5170" spans="1:22">
      <c r="A5170" s="34" t="s">
        <v>19</v>
      </c>
      <c r="B5170" s="34" t="s">
        <v>70</v>
      </c>
      <c r="C5170" s="5" t="s">
        <v>141</v>
      </c>
      <c r="D5170" s="35" t="s">
        <v>84</v>
      </c>
      <c r="E5170" s="36" t="s">
        <v>18</v>
      </c>
      <c r="F5170" s="37">
        <v>50</v>
      </c>
      <c r="G5170" s="38">
        <v>-0.06</v>
      </c>
      <c r="H5170" s="34">
        <v>0.99472405098618644</v>
      </c>
      <c r="I5170" s="35">
        <v>6.6363291139787206</v>
      </c>
      <c r="J5170" s="35">
        <v>0.99297020587334217</v>
      </c>
      <c r="K5170" s="35">
        <v>-0.80872620827707775</v>
      </c>
      <c r="L5170" s="35">
        <v>0</v>
      </c>
      <c r="M5170" s="35">
        <v>0</v>
      </c>
      <c r="N5170" s="35">
        <v>0</v>
      </c>
      <c r="O5170" s="35">
        <v>0</v>
      </c>
      <c r="P5170" s="36">
        <v>12</v>
      </c>
      <c r="Q5170" s="37">
        <v>86</v>
      </c>
      <c r="R5170" s="36">
        <v>0</v>
      </c>
      <c r="S5170" s="39">
        <f t="shared" si="176"/>
        <v>86</v>
      </c>
      <c r="T5170" s="34" t="s">
        <v>29</v>
      </c>
      <c r="U5170" s="12">
        <f>((alpha*(beta^speed))*(speed^ceta))</f>
        <v>9.8619554690907801E-2</v>
      </c>
      <c r="V5170" s="8">
        <f t="shared" si="177"/>
        <v>86</v>
      </c>
    </row>
    <row r="5171" spans="1:22">
      <c r="A5171" s="34" t="s">
        <v>19</v>
      </c>
      <c r="B5171" s="34" t="s">
        <v>70</v>
      </c>
      <c r="C5171" s="5" t="s">
        <v>141</v>
      </c>
      <c r="D5171" s="35" t="s">
        <v>84</v>
      </c>
      <c r="E5171" s="36" t="s">
        <v>17</v>
      </c>
      <c r="F5171" s="37">
        <v>50</v>
      </c>
      <c r="G5171" s="38">
        <v>-0.06</v>
      </c>
      <c r="H5171" s="34">
        <v>0.98313233801481736</v>
      </c>
      <c r="I5171" s="35">
        <v>13.030803732138946</v>
      </c>
      <c r="J5171" s="35">
        <v>-19.62077876785283</v>
      </c>
      <c r="K5171" s="35">
        <v>-2.3653952464214258</v>
      </c>
      <c r="L5171" s="35">
        <v>0</v>
      </c>
      <c r="M5171" s="35">
        <v>0</v>
      </c>
      <c r="N5171" s="35">
        <v>0</v>
      </c>
      <c r="O5171" s="35">
        <v>0</v>
      </c>
      <c r="P5171" s="36">
        <v>12</v>
      </c>
      <c r="Q5171" s="37">
        <v>86</v>
      </c>
      <c r="R5171" s="36">
        <v>13</v>
      </c>
      <c r="S5171" s="39">
        <f t="shared" si="176"/>
        <v>86</v>
      </c>
      <c r="T5171" s="34" t="s">
        <v>50</v>
      </c>
      <c r="U5171" s="12">
        <f>EXP((alpha+(beta/speed))+(ceta*LN(speed)))</f>
        <v>9.6442629089373462</v>
      </c>
      <c r="V5171" s="8">
        <f t="shared" si="177"/>
        <v>86</v>
      </c>
    </row>
    <row r="5172" spans="1:22">
      <c r="A5172" s="34" t="s">
        <v>19</v>
      </c>
      <c r="B5172" s="34" t="s">
        <v>70</v>
      </c>
      <c r="C5172" s="5" t="s">
        <v>141</v>
      </c>
      <c r="D5172" s="35" t="s">
        <v>84</v>
      </c>
      <c r="E5172" s="36" t="s">
        <v>15</v>
      </c>
      <c r="F5172" s="37">
        <v>100</v>
      </c>
      <c r="G5172" s="38">
        <v>-0.06</v>
      </c>
      <c r="H5172" s="34">
        <v>0.98607276463182258</v>
      </c>
      <c r="I5172" s="35">
        <v>7.9516336519714805</v>
      </c>
      <c r="J5172" s="35">
        <v>-17.681207514346671</v>
      </c>
      <c r="K5172" s="35">
        <v>-2.0817872406119871</v>
      </c>
      <c r="L5172" s="35">
        <v>0</v>
      </c>
      <c r="M5172" s="35">
        <v>0</v>
      </c>
      <c r="N5172" s="35">
        <v>0</v>
      </c>
      <c r="O5172" s="35">
        <v>0</v>
      </c>
      <c r="P5172" s="36">
        <v>12</v>
      </c>
      <c r="Q5172" s="37">
        <v>86</v>
      </c>
      <c r="R5172" s="36">
        <v>13</v>
      </c>
      <c r="S5172" s="39">
        <f t="shared" si="176"/>
        <v>86</v>
      </c>
      <c r="T5172" s="34" t="s">
        <v>50</v>
      </c>
      <c r="U5172" s="12">
        <f>EXP((alpha+(beta/speed))+(ceta*LN(speed)))</f>
        <v>0.21719381859452119</v>
      </c>
      <c r="V5172" s="8">
        <f t="shared" si="177"/>
        <v>86</v>
      </c>
    </row>
    <row r="5173" spans="1:22">
      <c r="A5173" s="34" t="s">
        <v>19</v>
      </c>
      <c r="B5173" s="34" t="s">
        <v>70</v>
      </c>
      <c r="C5173" s="5" t="s">
        <v>141</v>
      </c>
      <c r="D5173" s="35" t="s">
        <v>84</v>
      </c>
      <c r="E5173" s="36" t="s">
        <v>16</v>
      </c>
      <c r="F5173" s="37">
        <v>100</v>
      </c>
      <c r="G5173" s="38">
        <v>-0.06</v>
      </c>
      <c r="H5173" s="34">
        <v>0.97002479538348718</v>
      </c>
      <c r="I5173" s="35">
        <v>-0.48275527348747571</v>
      </c>
      <c r="J5173" s="35">
        <v>13.645421971910732</v>
      </c>
      <c r="K5173" s="35">
        <v>4.7091988166141752</v>
      </c>
      <c r="L5173" s="35">
        <v>1.7923171033117473</v>
      </c>
      <c r="M5173" s="35">
        <v>-5.3563923124510795E-3</v>
      </c>
      <c r="N5173" s="35">
        <v>0</v>
      </c>
      <c r="O5173" s="35">
        <v>0</v>
      </c>
      <c r="P5173" s="36">
        <v>12</v>
      </c>
      <c r="Q5173" s="37">
        <v>86</v>
      </c>
      <c r="R5173" s="36">
        <v>10</v>
      </c>
      <c r="S5173" s="39">
        <f t="shared" si="176"/>
        <v>86</v>
      </c>
      <c r="T5173" s="34" t="s">
        <v>44</v>
      </c>
      <c r="U5173" s="12">
        <f>(alpha+(beta/(1+EXP((((-1)*ceta)+(delta*LN(speed)))+(epsilon*speed)))))</f>
        <v>0.2893767931284339</v>
      </c>
      <c r="V5173" s="8">
        <f t="shared" si="177"/>
        <v>86</v>
      </c>
    </row>
    <row r="5174" spans="1:22">
      <c r="A5174" s="34" t="s">
        <v>19</v>
      </c>
      <c r="B5174" s="34" t="s">
        <v>70</v>
      </c>
      <c r="C5174" s="5" t="s">
        <v>141</v>
      </c>
      <c r="D5174" s="35" t="s">
        <v>84</v>
      </c>
      <c r="E5174" s="36" t="s">
        <v>14</v>
      </c>
      <c r="F5174" s="37">
        <v>100</v>
      </c>
      <c r="G5174" s="38">
        <v>-0.06</v>
      </c>
      <c r="H5174" s="34">
        <v>0.99668008756713788</v>
      </c>
      <c r="I5174" s="35">
        <v>17.693504804007276</v>
      </c>
      <c r="J5174" s="35">
        <v>0.99313816290799795</v>
      </c>
      <c r="K5174" s="35">
        <v>-0.95525654083549694</v>
      </c>
      <c r="L5174" s="35">
        <v>0</v>
      </c>
      <c r="M5174" s="35">
        <v>0</v>
      </c>
      <c r="N5174" s="35">
        <v>0</v>
      </c>
      <c r="O5174" s="35">
        <v>0</v>
      </c>
      <c r="P5174" s="36">
        <v>12</v>
      </c>
      <c r="Q5174" s="37">
        <v>86</v>
      </c>
      <c r="R5174" s="36">
        <v>0</v>
      </c>
      <c r="S5174" s="39">
        <f t="shared" si="176"/>
        <v>86</v>
      </c>
      <c r="T5174" s="34" t="s">
        <v>29</v>
      </c>
      <c r="U5174" s="12">
        <f>((alpha*(beta^speed))*(speed^ceta))</f>
        <v>0.13890032014683212</v>
      </c>
      <c r="V5174" s="8">
        <f t="shared" si="177"/>
        <v>86</v>
      </c>
    </row>
    <row r="5175" spans="1:22">
      <c r="A5175" s="34" t="s">
        <v>19</v>
      </c>
      <c r="B5175" s="34" t="s">
        <v>70</v>
      </c>
      <c r="C5175" s="5" t="s">
        <v>141</v>
      </c>
      <c r="D5175" s="35" t="s">
        <v>84</v>
      </c>
      <c r="E5175" s="36" t="s">
        <v>18</v>
      </c>
      <c r="F5175" s="37">
        <v>100</v>
      </c>
      <c r="G5175" s="38">
        <v>-0.06</v>
      </c>
      <c r="H5175" s="34">
        <v>0.99405080365694343</v>
      </c>
      <c r="I5175" s="35">
        <v>0.4757410424152122</v>
      </c>
      <c r="J5175" s="35">
        <v>5.6356029075831163E-2</v>
      </c>
      <c r="K5175" s="35">
        <v>0.73330880155196621</v>
      </c>
      <c r="L5175" s="35">
        <v>0</v>
      </c>
      <c r="M5175" s="35">
        <v>0</v>
      </c>
      <c r="N5175" s="35">
        <v>0</v>
      </c>
      <c r="O5175" s="35">
        <v>0</v>
      </c>
      <c r="P5175" s="36">
        <v>12</v>
      </c>
      <c r="Q5175" s="37">
        <v>86</v>
      </c>
      <c r="R5175" s="36">
        <v>2</v>
      </c>
      <c r="S5175" s="39">
        <f t="shared" si="176"/>
        <v>86</v>
      </c>
      <c r="T5175" s="34" t="s">
        <v>31</v>
      </c>
      <c r="U5175" s="12">
        <f>((alpha+(beta*speed))^((-1)/ceta))</f>
        <v>0.10228802017223601</v>
      </c>
      <c r="V5175" s="8">
        <f t="shared" si="177"/>
        <v>86</v>
      </c>
    </row>
    <row r="5176" spans="1:22">
      <c r="A5176" s="34" t="s">
        <v>19</v>
      </c>
      <c r="B5176" s="34" t="s">
        <v>70</v>
      </c>
      <c r="C5176" s="5" t="s">
        <v>141</v>
      </c>
      <c r="D5176" s="35" t="s">
        <v>84</v>
      </c>
      <c r="E5176" s="36" t="s">
        <v>17</v>
      </c>
      <c r="F5176" s="37">
        <v>100</v>
      </c>
      <c r="G5176" s="38">
        <v>-0.06</v>
      </c>
      <c r="H5176" s="34">
        <v>0.97818774232167516</v>
      </c>
      <c r="I5176" s="35">
        <v>13.290240272258785</v>
      </c>
      <c r="J5176" s="35">
        <v>-21.455272027884469</v>
      </c>
      <c r="K5176" s="35">
        <v>-2.4230148379055145</v>
      </c>
      <c r="L5176" s="35">
        <v>0</v>
      </c>
      <c r="M5176" s="35">
        <v>0</v>
      </c>
      <c r="N5176" s="35">
        <v>0</v>
      </c>
      <c r="O5176" s="35">
        <v>0</v>
      </c>
      <c r="P5176" s="36">
        <v>12</v>
      </c>
      <c r="Q5176" s="37">
        <v>86</v>
      </c>
      <c r="R5176" s="36">
        <v>13</v>
      </c>
      <c r="S5176" s="39">
        <f t="shared" si="176"/>
        <v>86</v>
      </c>
      <c r="T5176" s="34" t="s">
        <v>50</v>
      </c>
      <c r="U5176" s="12">
        <f>EXP((alpha+(beta/speed))+(ceta*LN(speed)))</f>
        <v>9.4669877478590312</v>
      </c>
      <c r="V5176" s="8">
        <f t="shared" si="177"/>
        <v>86</v>
      </c>
    </row>
    <row r="5177" spans="1:22">
      <c r="A5177" s="34" t="s">
        <v>19</v>
      </c>
      <c r="B5177" s="34" t="s">
        <v>70</v>
      </c>
      <c r="C5177" s="5" t="s">
        <v>141</v>
      </c>
      <c r="D5177" s="35" t="s">
        <v>84</v>
      </c>
      <c r="E5177" s="36" t="s">
        <v>15</v>
      </c>
      <c r="F5177" s="37">
        <v>0</v>
      </c>
      <c r="G5177" s="38">
        <v>-0.04</v>
      </c>
      <c r="H5177" s="34">
        <v>0.99380137452615835</v>
      </c>
      <c r="I5177" s="35">
        <v>0.13910668946874546</v>
      </c>
      <c r="J5177" s="35">
        <v>55.404742067425815</v>
      </c>
      <c r="K5177" s="35">
        <v>-0.31398610845527147</v>
      </c>
      <c r="L5177" s="35">
        <v>0.74225190986037648</v>
      </c>
      <c r="M5177" s="35">
        <v>2.2954105481774727E-2</v>
      </c>
      <c r="N5177" s="35">
        <v>0</v>
      </c>
      <c r="O5177" s="35">
        <v>0</v>
      </c>
      <c r="P5177" s="36">
        <v>12</v>
      </c>
      <c r="Q5177" s="37">
        <v>86</v>
      </c>
      <c r="R5177" s="36">
        <v>10</v>
      </c>
      <c r="S5177" s="39">
        <f t="shared" si="176"/>
        <v>86</v>
      </c>
      <c r="T5177" s="34" t="s">
        <v>44</v>
      </c>
      <c r="U5177" s="12">
        <f>(alpha+(beta/(1+EXP((((-1)*ceta)+(delta*LN(speed)))+(epsilon*speed)))))</f>
        <v>0.34439622407403747</v>
      </c>
      <c r="V5177" s="8">
        <f t="shared" si="177"/>
        <v>86</v>
      </c>
    </row>
    <row r="5178" spans="1:22">
      <c r="A5178" s="34" t="s">
        <v>19</v>
      </c>
      <c r="B5178" s="34" t="s">
        <v>70</v>
      </c>
      <c r="C5178" s="5" t="s">
        <v>141</v>
      </c>
      <c r="D5178" s="35" t="s">
        <v>84</v>
      </c>
      <c r="E5178" s="36" t="s">
        <v>16</v>
      </c>
      <c r="F5178" s="37">
        <v>0</v>
      </c>
      <c r="G5178" s="38">
        <v>-0.04</v>
      </c>
      <c r="H5178" s="34">
        <v>0.98149391594000368</v>
      </c>
      <c r="I5178" s="35">
        <v>-1.7420311659593175</v>
      </c>
      <c r="J5178" s="35">
        <v>54.38261917419149</v>
      </c>
      <c r="K5178" s="35">
        <v>1.265819313067059</v>
      </c>
      <c r="L5178" s="35">
        <v>0.99064253367973221</v>
      </c>
      <c r="M5178" s="35">
        <v>-2.0939956662600534E-6</v>
      </c>
      <c r="N5178" s="35">
        <v>0</v>
      </c>
      <c r="O5178" s="35">
        <v>0</v>
      </c>
      <c r="P5178" s="36">
        <v>12</v>
      </c>
      <c r="Q5178" s="37">
        <v>86</v>
      </c>
      <c r="R5178" s="36">
        <v>10</v>
      </c>
      <c r="S5178" s="39">
        <f t="shared" si="176"/>
        <v>86</v>
      </c>
      <c r="T5178" s="34" t="s">
        <v>44</v>
      </c>
      <c r="U5178" s="12">
        <f>(alpha+(beta/(1+EXP((((-1)*ceta)+(delta*LN(speed)))+(epsilon*speed)))))</f>
        <v>0.49977422916327296</v>
      </c>
      <c r="V5178" s="8">
        <f t="shared" si="177"/>
        <v>86</v>
      </c>
    </row>
    <row r="5179" spans="1:22">
      <c r="A5179" s="34" t="s">
        <v>19</v>
      </c>
      <c r="B5179" s="34" t="s">
        <v>70</v>
      </c>
      <c r="C5179" s="5" t="s">
        <v>141</v>
      </c>
      <c r="D5179" s="35" t="s">
        <v>84</v>
      </c>
      <c r="E5179" s="36" t="s">
        <v>14</v>
      </c>
      <c r="F5179" s="37">
        <v>0</v>
      </c>
      <c r="G5179" s="38">
        <v>-0.04</v>
      </c>
      <c r="H5179" s="34">
        <v>0.99578139268600985</v>
      </c>
      <c r="I5179" s="35">
        <v>17.718860708130823</v>
      </c>
      <c r="J5179" s="35">
        <v>0.99022692184400984</v>
      </c>
      <c r="K5179" s="35">
        <v>-0.85500034718597495</v>
      </c>
      <c r="L5179" s="35">
        <v>0</v>
      </c>
      <c r="M5179" s="35">
        <v>0</v>
      </c>
      <c r="N5179" s="35">
        <v>0</v>
      </c>
      <c r="O5179" s="35">
        <v>0</v>
      </c>
      <c r="P5179" s="36">
        <v>12</v>
      </c>
      <c r="Q5179" s="37">
        <v>86</v>
      </c>
      <c r="R5179" s="36">
        <v>0</v>
      </c>
      <c r="S5179" s="39">
        <f t="shared" si="176"/>
        <v>86</v>
      </c>
      <c r="T5179" s="34" t="s">
        <v>29</v>
      </c>
      <c r="U5179" s="12">
        <f>((alpha*(beta^speed))*(speed^ceta))</f>
        <v>0.16889845959629127</v>
      </c>
      <c r="V5179" s="8">
        <f t="shared" si="177"/>
        <v>86</v>
      </c>
    </row>
    <row r="5180" spans="1:22">
      <c r="A5180" s="34" t="s">
        <v>19</v>
      </c>
      <c r="B5180" s="34" t="s">
        <v>70</v>
      </c>
      <c r="C5180" s="5" t="s">
        <v>141</v>
      </c>
      <c r="D5180" s="35" t="s">
        <v>84</v>
      </c>
      <c r="E5180" s="36" t="s">
        <v>18</v>
      </c>
      <c r="F5180" s="37">
        <v>0</v>
      </c>
      <c r="G5180" s="38">
        <v>-0.04</v>
      </c>
      <c r="H5180" s="34">
        <v>0.9958231576025709</v>
      </c>
      <c r="I5180" s="35">
        <v>7.4941997495624033</v>
      </c>
      <c r="J5180" s="35">
        <v>0.99326658837075266</v>
      </c>
      <c r="K5180" s="35">
        <v>-0.81519238955223294</v>
      </c>
      <c r="L5180" s="35">
        <v>0</v>
      </c>
      <c r="M5180" s="35">
        <v>0</v>
      </c>
      <c r="N5180" s="35">
        <v>0</v>
      </c>
      <c r="O5180" s="35">
        <v>0</v>
      </c>
      <c r="P5180" s="36">
        <v>12</v>
      </c>
      <c r="Q5180" s="37">
        <v>86</v>
      </c>
      <c r="R5180" s="36">
        <v>0</v>
      </c>
      <c r="S5180" s="39">
        <f t="shared" si="176"/>
        <v>86</v>
      </c>
      <c r="T5180" s="34" t="s">
        <v>29</v>
      </c>
      <c r="U5180" s="12">
        <f>((alpha*(beta^speed))*(speed^ceta))</f>
        <v>0.1110191658176356</v>
      </c>
      <c r="V5180" s="8">
        <f t="shared" si="177"/>
        <v>86</v>
      </c>
    </row>
    <row r="5181" spans="1:22">
      <c r="A5181" s="34" t="s">
        <v>19</v>
      </c>
      <c r="B5181" s="34" t="s">
        <v>70</v>
      </c>
      <c r="C5181" s="5" t="s">
        <v>141</v>
      </c>
      <c r="D5181" s="35" t="s">
        <v>84</v>
      </c>
      <c r="E5181" s="36" t="s">
        <v>17</v>
      </c>
      <c r="F5181" s="37">
        <v>0</v>
      </c>
      <c r="G5181" s="38">
        <v>-0.04</v>
      </c>
      <c r="H5181" s="34">
        <v>0.98530902106798657</v>
      </c>
      <c r="I5181" s="35">
        <v>2059.46891086404</v>
      </c>
      <c r="J5181" s="35">
        <v>0.97495480026774028</v>
      </c>
      <c r="K5181" s="35">
        <v>-0.59336938641978321</v>
      </c>
      <c r="L5181" s="35">
        <v>0</v>
      </c>
      <c r="M5181" s="35">
        <v>0</v>
      </c>
      <c r="N5181" s="35">
        <v>0</v>
      </c>
      <c r="O5181" s="35">
        <v>0</v>
      </c>
      <c r="P5181" s="36">
        <v>12</v>
      </c>
      <c r="Q5181" s="37">
        <v>86</v>
      </c>
      <c r="R5181" s="36">
        <v>0</v>
      </c>
      <c r="S5181" s="39">
        <f t="shared" si="176"/>
        <v>86</v>
      </c>
      <c r="T5181" s="34" t="s">
        <v>29</v>
      </c>
      <c r="U5181" s="12">
        <f>((alpha*(beta^speed))*(speed^ceta))</f>
        <v>16.540495866170065</v>
      </c>
      <c r="V5181" s="8">
        <f t="shared" si="177"/>
        <v>86</v>
      </c>
    </row>
    <row r="5182" spans="1:22">
      <c r="A5182" s="34" t="s">
        <v>19</v>
      </c>
      <c r="B5182" s="34" t="s">
        <v>70</v>
      </c>
      <c r="C5182" s="5" t="s">
        <v>141</v>
      </c>
      <c r="D5182" s="35" t="s">
        <v>84</v>
      </c>
      <c r="E5182" s="36" t="s">
        <v>15</v>
      </c>
      <c r="F5182" s="37">
        <v>50</v>
      </c>
      <c r="G5182" s="38">
        <v>-0.04</v>
      </c>
      <c r="H5182" s="34">
        <v>0.98918320431250129</v>
      </c>
      <c r="I5182" s="35">
        <v>7.7811890905417949</v>
      </c>
      <c r="J5182" s="35">
        <v>-16.949802663438664</v>
      </c>
      <c r="K5182" s="35">
        <v>-1.9636898079114589</v>
      </c>
      <c r="L5182" s="35">
        <v>0</v>
      </c>
      <c r="M5182" s="35">
        <v>0</v>
      </c>
      <c r="N5182" s="35">
        <v>0</v>
      </c>
      <c r="O5182" s="35">
        <v>0</v>
      </c>
      <c r="P5182" s="36">
        <v>12</v>
      </c>
      <c r="Q5182" s="37">
        <v>86</v>
      </c>
      <c r="R5182" s="36">
        <v>13</v>
      </c>
      <c r="S5182" s="39">
        <f t="shared" si="176"/>
        <v>86</v>
      </c>
      <c r="T5182" s="34" t="s">
        <v>50</v>
      </c>
      <c r="U5182" s="12">
        <f>EXP((alpha+(beta/speed))+(ceta*LN(speed)))</f>
        <v>0.31259150875550656</v>
      </c>
      <c r="V5182" s="8">
        <f t="shared" si="177"/>
        <v>86</v>
      </c>
    </row>
    <row r="5183" spans="1:22">
      <c r="A5183" s="34" t="s">
        <v>19</v>
      </c>
      <c r="B5183" s="34" t="s">
        <v>70</v>
      </c>
      <c r="C5183" s="5" t="s">
        <v>141</v>
      </c>
      <c r="D5183" s="35" t="s">
        <v>84</v>
      </c>
      <c r="E5183" s="36" t="s">
        <v>16</v>
      </c>
      <c r="F5183" s="37">
        <v>50</v>
      </c>
      <c r="G5183" s="38">
        <v>-0.04</v>
      </c>
      <c r="H5183" s="34">
        <v>0.96773747886608941</v>
      </c>
      <c r="I5183" s="35">
        <v>-1.9610108553160435</v>
      </c>
      <c r="J5183" s="35">
        <v>29.59466288666756</v>
      </c>
      <c r="K5183" s="35">
        <v>2.4870556651738132</v>
      </c>
      <c r="L5183" s="35">
        <v>1.1189928028655693</v>
      </c>
      <c r="M5183" s="35">
        <v>-5.605178339845886E-4</v>
      </c>
      <c r="N5183" s="35">
        <v>0</v>
      </c>
      <c r="O5183" s="35">
        <v>0</v>
      </c>
      <c r="P5183" s="36">
        <v>12</v>
      </c>
      <c r="Q5183" s="37">
        <v>86</v>
      </c>
      <c r="R5183" s="36">
        <v>10</v>
      </c>
      <c r="S5183" s="39">
        <f t="shared" si="176"/>
        <v>86</v>
      </c>
      <c r="T5183" s="34" t="s">
        <v>44</v>
      </c>
      <c r="U5183" s="12">
        <f>(alpha+(beta/(1+EXP((((-1)*ceta)+(delta*LN(speed)))+(epsilon*speed)))))</f>
        <v>0.39184630276591226</v>
      </c>
      <c r="V5183" s="8">
        <f t="shared" si="177"/>
        <v>86</v>
      </c>
    </row>
    <row r="5184" spans="1:22">
      <c r="A5184" s="34" t="s">
        <v>19</v>
      </c>
      <c r="B5184" s="34" t="s">
        <v>70</v>
      </c>
      <c r="C5184" s="5" t="s">
        <v>141</v>
      </c>
      <c r="D5184" s="35" t="s">
        <v>84</v>
      </c>
      <c r="E5184" s="36" t="s">
        <v>14</v>
      </c>
      <c r="F5184" s="37">
        <v>50</v>
      </c>
      <c r="G5184" s="38">
        <v>-0.04</v>
      </c>
      <c r="H5184" s="34">
        <v>0.99610060467153028</v>
      </c>
      <c r="I5184" s="35">
        <v>17.066248634407749</v>
      </c>
      <c r="J5184" s="35">
        <v>0.98937866865517377</v>
      </c>
      <c r="K5184" s="35">
        <v>-0.85736812631125781</v>
      </c>
      <c r="L5184" s="35">
        <v>0</v>
      </c>
      <c r="M5184" s="35">
        <v>0</v>
      </c>
      <c r="N5184" s="35">
        <v>0</v>
      </c>
      <c r="O5184" s="35">
        <v>0</v>
      </c>
      <c r="P5184" s="36">
        <v>12</v>
      </c>
      <c r="Q5184" s="37">
        <v>86</v>
      </c>
      <c r="R5184" s="36">
        <v>0</v>
      </c>
      <c r="S5184" s="39">
        <f t="shared" si="176"/>
        <v>86</v>
      </c>
      <c r="T5184" s="34" t="s">
        <v>29</v>
      </c>
      <c r="U5184" s="12">
        <f>((alpha*(beta^speed))*(speed^ceta))</f>
        <v>0.14953381683410422</v>
      </c>
      <c r="V5184" s="8">
        <f t="shared" si="177"/>
        <v>86</v>
      </c>
    </row>
    <row r="5185" spans="1:22">
      <c r="A5185" s="34" t="s">
        <v>19</v>
      </c>
      <c r="B5185" s="34" t="s">
        <v>70</v>
      </c>
      <c r="C5185" s="5" t="s">
        <v>141</v>
      </c>
      <c r="D5185" s="35" t="s">
        <v>84</v>
      </c>
      <c r="E5185" s="36" t="s">
        <v>18</v>
      </c>
      <c r="F5185" s="37">
        <v>50</v>
      </c>
      <c r="G5185" s="38">
        <v>-0.04</v>
      </c>
      <c r="H5185" s="34">
        <v>0.99397131194019872</v>
      </c>
      <c r="I5185" s="35">
        <v>3.1480019119155149E-2</v>
      </c>
      <c r="J5185" s="35">
        <v>-5.4975206198224731</v>
      </c>
      <c r="K5185" s="35">
        <v>0.64689194497521096</v>
      </c>
      <c r="L5185" s="35">
        <v>0.42236446448534531</v>
      </c>
      <c r="M5185" s="35">
        <v>0</v>
      </c>
      <c r="N5185" s="35">
        <v>0</v>
      </c>
      <c r="O5185" s="35">
        <v>0</v>
      </c>
      <c r="P5185" s="36">
        <v>12</v>
      </c>
      <c r="Q5185" s="37">
        <v>86</v>
      </c>
      <c r="R5185" s="36">
        <v>8</v>
      </c>
      <c r="S5185" s="39">
        <f t="shared" si="176"/>
        <v>86</v>
      </c>
      <c r="T5185" s="34" t="s">
        <v>40</v>
      </c>
      <c r="U5185" s="12">
        <f>(alpha-(beta*EXP(((-1)*ceta)*(speed^delta))))</f>
        <v>0.11027756819691809</v>
      </c>
      <c r="V5185" s="8">
        <f t="shared" si="177"/>
        <v>86</v>
      </c>
    </row>
    <row r="5186" spans="1:22">
      <c r="A5186" s="34" t="s">
        <v>19</v>
      </c>
      <c r="B5186" s="34" t="s">
        <v>70</v>
      </c>
      <c r="C5186" s="5" t="s">
        <v>141</v>
      </c>
      <c r="D5186" s="35" t="s">
        <v>84</v>
      </c>
      <c r="E5186" s="36" t="s">
        <v>17</v>
      </c>
      <c r="F5186" s="37">
        <v>50</v>
      </c>
      <c r="G5186" s="38">
        <v>-0.04</v>
      </c>
      <c r="H5186" s="34">
        <v>0.97791767700259902</v>
      </c>
      <c r="I5186" s="35">
        <v>1396.9744542861399</v>
      </c>
      <c r="J5186" s="35">
        <v>0.96768572450118473</v>
      </c>
      <c r="K5186" s="35">
        <v>-0.40870684023213177</v>
      </c>
      <c r="L5186" s="35">
        <v>0</v>
      </c>
      <c r="M5186" s="35">
        <v>0</v>
      </c>
      <c r="N5186" s="35">
        <v>0</v>
      </c>
      <c r="O5186" s="35">
        <v>0</v>
      </c>
      <c r="P5186" s="36">
        <v>12</v>
      </c>
      <c r="Q5186" s="37">
        <v>86</v>
      </c>
      <c r="R5186" s="36">
        <v>0</v>
      </c>
      <c r="S5186" s="39">
        <f t="shared" ref="S5186:S5249" si="178">V5186</f>
        <v>86</v>
      </c>
      <c r="T5186" s="34" t="s">
        <v>29</v>
      </c>
      <c r="U5186" s="12">
        <f>((alpha*(beta^speed))*(speed^ceta))</f>
        <v>13.418329879665244</v>
      </c>
      <c r="V5186" s="8">
        <f t="shared" ref="V5186:V5249" si="179">IF($V$1&lt;P5186,P5186,IF($V$1&gt;Q5186,Q5186,$V$1))</f>
        <v>86</v>
      </c>
    </row>
    <row r="5187" spans="1:22">
      <c r="A5187" s="34" t="s">
        <v>19</v>
      </c>
      <c r="B5187" s="34" t="s">
        <v>70</v>
      </c>
      <c r="C5187" s="5" t="s">
        <v>141</v>
      </c>
      <c r="D5187" s="35" t="s">
        <v>84</v>
      </c>
      <c r="E5187" s="36" t="s">
        <v>15</v>
      </c>
      <c r="F5187" s="37">
        <v>100</v>
      </c>
      <c r="G5187" s="38">
        <v>-0.04</v>
      </c>
      <c r="H5187" s="34">
        <v>0.98428754562377863</v>
      </c>
      <c r="I5187" s="35">
        <v>8.5774840669670649</v>
      </c>
      <c r="J5187" s="35">
        <v>-20.769647340702434</v>
      </c>
      <c r="K5187" s="35">
        <v>-2.1425438263375196</v>
      </c>
      <c r="L5187" s="35">
        <v>0</v>
      </c>
      <c r="M5187" s="35">
        <v>0</v>
      </c>
      <c r="N5187" s="35">
        <v>0</v>
      </c>
      <c r="O5187" s="35">
        <v>0</v>
      </c>
      <c r="P5187" s="36">
        <v>12</v>
      </c>
      <c r="Q5187" s="37">
        <v>86</v>
      </c>
      <c r="R5187" s="36">
        <v>13</v>
      </c>
      <c r="S5187" s="39">
        <f t="shared" si="178"/>
        <v>86</v>
      </c>
      <c r="T5187" s="34" t="s">
        <v>50</v>
      </c>
      <c r="U5187" s="12">
        <f>EXP((alpha+(beta/speed))+(ceta*LN(speed)))</f>
        <v>0.29889654757269862</v>
      </c>
      <c r="V5187" s="8">
        <f t="shared" si="179"/>
        <v>86</v>
      </c>
    </row>
    <row r="5188" spans="1:22">
      <c r="A5188" s="34" t="s">
        <v>19</v>
      </c>
      <c r="B5188" s="34" t="s">
        <v>70</v>
      </c>
      <c r="C5188" s="5" t="s">
        <v>141</v>
      </c>
      <c r="D5188" s="35" t="s">
        <v>84</v>
      </c>
      <c r="E5188" s="36" t="s">
        <v>16</v>
      </c>
      <c r="F5188" s="37">
        <v>100</v>
      </c>
      <c r="G5188" s="38">
        <v>-0.04</v>
      </c>
      <c r="H5188" s="34">
        <v>0.95295880861191662</v>
      </c>
      <c r="I5188" s="35">
        <v>-2.2103045055690584</v>
      </c>
      <c r="J5188" s="35">
        <v>22.988546225986099</v>
      </c>
      <c r="K5188" s="35">
        <v>3.3958504691893214</v>
      </c>
      <c r="L5188" s="35">
        <v>1.2589601302553064</v>
      </c>
      <c r="M5188" s="35">
        <v>-1.7135231370037159E-3</v>
      </c>
      <c r="N5188" s="35">
        <v>0</v>
      </c>
      <c r="O5188" s="35">
        <v>0</v>
      </c>
      <c r="P5188" s="36">
        <v>12</v>
      </c>
      <c r="Q5188" s="37">
        <v>86</v>
      </c>
      <c r="R5188" s="36">
        <v>10</v>
      </c>
      <c r="S5188" s="39">
        <f t="shared" si="178"/>
        <v>86</v>
      </c>
      <c r="T5188" s="34" t="s">
        <v>44</v>
      </c>
      <c r="U5188" s="12">
        <f>(alpha+(beta/(1+EXP((((-1)*ceta)+(delta*LN(speed)))+(epsilon*speed)))))</f>
        <v>0.37779679286981382</v>
      </c>
      <c r="V5188" s="8">
        <f t="shared" si="179"/>
        <v>86</v>
      </c>
    </row>
    <row r="5189" spans="1:22">
      <c r="A5189" s="34" t="s">
        <v>19</v>
      </c>
      <c r="B5189" s="34" t="s">
        <v>70</v>
      </c>
      <c r="C5189" s="5" t="s">
        <v>141</v>
      </c>
      <c r="D5189" s="35" t="s">
        <v>84</v>
      </c>
      <c r="E5189" s="36" t="s">
        <v>14</v>
      </c>
      <c r="F5189" s="37">
        <v>100</v>
      </c>
      <c r="G5189" s="38">
        <v>-0.04</v>
      </c>
      <c r="H5189" s="34">
        <v>0.99651596784931018</v>
      </c>
      <c r="I5189" s="35">
        <v>18.954502407223444</v>
      </c>
      <c r="J5189" s="35">
        <v>0.9911539528250336</v>
      </c>
      <c r="K5189" s="35">
        <v>-0.91951034101584339</v>
      </c>
      <c r="L5189" s="35">
        <v>0</v>
      </c>
      <c r="M5189" s="35">
        <v>0</v>
      </c>
      <c r="N5189" s="35">
        <v>0</v>
      </c>
      <c r="O5189" s="35">
        <v>0</v>
      </c>
      <c r="P5189" s="36">
        <v>12</v>
      </c>
      <c r="Q5189" s="37">
        <v>86</v>
      </c>
      <c r="R5189" s="36">
        <v>0</v>
      </c>
      <c r="S5189" s="39">
        <f t="shared" si="178"/>
        <v>86</v>
      </c>
      <c r="T5189" s="34" t="s">
        <v>29</v>
      </c>
      <c r="U5189" s="12">
        <f>((alpha*(beta^speed))*(speed^ceta))</f>
        <v>0.14691195794917689</v>
      </c>
      <c r="V5189" s="8">
        <f t="shared" si="179"/>
        <v>86</v>
      </c>
    </row>
    <row r="5190" spans="1:22">
      <c r="A5190" s="34" t="s">
        <v>19</v>
      </c>
      <c r="B5190" s="34" t="s">
        <v>70</v>
      </c>
      <c r="C5190" s="5" t="s">
        <v>141</v>
      </c>
      <c r="D5190" s="35" t="s">
        <v>84</v>
      </c>
      <c r="E5190" s="36" t="s">
        <v>18</v>
      </c>
      <c r="F5190" s="37">
        <v>100</v>
      </c>
      <c r="G5190" s="38">
        <v>-0.04</v>
      </c>
      <c r="H5190" s="34">
        <v>0.99157667725569409</v>
      </c>
      <c r="I5190" s="35">
        <v>4.4914080480872524E-2</v>
      </c>
      <c r="J5190" s="35">
        <v>-3.2970979949739947</v>
      </c>
      <c r="K5190" s="35">
        <v>0.33756219631742784</v>
      </c>
      <c r="L5190" s="35">
        <v>0.55038578407842709</v>
      </c>
      <c r="M5190" s="35">
        <v>0</v>
      </c>
      <c r="N5190" s="35">
        <v>0</v>
      </c>
      <c r="O5190" s="35">
        <v>0</v>
      </c>
      <c r="P5190" s="36">
        <v>12</v>
      </c>
      <c r="Q5190" s="37">
        <v>86</v>
      </c>
      <c r="R5190" s="36">
        <v>8</v>
      </c>
      <c r="S5190" s="39">
        <f t="shared" si="178"/>
        <v>86</v>
      </c>
      <c r="T5190" s="34" t="s">
        <v>40</v>
      </c>
      <c r="U5190" s="12">
        <f>(alpha-(beta*EXP(((-1)*ceta)*(speed^delta))))</f>
        <v>0.11045727478920844</v>
      </c>
      <c r="V5190" s="8">
        <f t="shared" si="179"/>
        <v>86</v>
      </c>
    </row>
    <row r="5191" spans="1:22">
      <c r="A5191" s="34" t="s">
        <v>19</v>
      </c>
      <c r="B5191" s="34" t="s">
        <v>70</v>
      </c>
      <c r="C5191" s="5" t="s">
        <v>141</v>
      </c>
      <c r="D5191" s="35" t="s">
        <v>84</v>
      </c>
      <c r="E5191" s="36" t="s">
        <v>17</v>
      </c>
      <c r="F5191" s="37">
        <v>100</v>
      </c>
      <c r="G5191" s="38">
        <v>-0.04</v>
      </c>
      <c r="H5191" s="34">
        <v>0.97032803464857198</v>
      </c>
      <c r="I5191" s="35">
        <v>1149.7668143899402</v>
      </c>
      <c r="J5191" s="35">
        <v>0.96477642271482056</v>
      </c>
      <c r="K5191" s="35">
        <v>-0.31092280615902607</v>
      </c>
      <c r="L5191" s="35">
        <v>0</v>
      </c>
      <c r="M5191" s="35">
        <v>0</v>
      </c>
      <c r="N5191" s="35">
        <v>0</v>
      </c>
      <c r="O5191" s="35">
        <v>0</v>
      </c>
      <c r="P5191" s="36">
        <v>12</v>
      </c>
      <c r="Q5191" s="37">
        <v>86</v>
      </c>
      <c r="R5191" s="36">
        <v>0</v>
      </c>
      <c r="S5191" s="39">
        <f t="shared" si="178"/>
        <v>86</v>
      </c>
      <c r="T5191" s="34" t="s">
        <v>29</v>
      </c>
      <c r="U5191" s="12">
        <f>((alpha*(beta^speed))*(speed^ceta))</f>
        <v>13.177247414052976</v>
      </c>
      <c r="V5191" s="8">
        <f t="shared" si="179"/>
        <v>86</v>
      </c>
    </row>
    <row r="5192" spans="1:22">
      <c r="A5192" s="34" t="s">
        <v>19</v>
      </c>
      <c r="B5192" s="34" t="s">
        <v>70</v>
      </c>
      <c r="C5192" s="5" t="s">
        <v>141</v>
      </c>
      <c r="D5192" s="35" t="s">
        <v>84</v>
      </c>
      <c r="E5192" s="36" t="s">
        <v>15</v>
      </c>
      <c r="F5192" s="37">
        <v>0</v>
      </c>
      <c r="G5192" s="38">
        <v>-0.02</v>
      </c>
      <c r="H5192" s="34">
        <v>0.99178315175876675</v>
      </c>
      <c r="I5192" s="35">
        <v>1.1808363349686057</v>
      </c>
      <c r="J5192" s="35">
        <v>38.792895527210021</v>
      </c>
      <c r="K5192" s="35">
        <v>-0.16203145684205239</v>
      </c>
      <c r="L5192" s="35">
        <v>0.53070348645148402</v>
      </c>
      <c r="M5192" s="35">
        <v>5.1790364541520736E-2</v>
      </c>
      <c r="N5192" s="35">
        <v>0</v>
      </c>
      <c r="O5192" s="35">
        <v>0</v>
      </c>
      <c r="P5192" s="36">
        <v>12</v>
      </c>
      <c r="Q5192" s="37">
        <v>86</v>
      </c>
      <c r="R5192" s="36">
        <v>10</v>
      </c>
      <c r="S5192" s="39">
        <f t="shared" si="178"/>
        <v>86</v>
      </c>
      <c r="T5192" s="34" t="s">
        <v>44</v>
      </c>
      <c r="U5192" s="12">
        <f>(alpha+(beta/(1+EXP((((-1)*ceta)+(delta*LN(speed)))+(epsilon*speed)))))</f>
        <v>1.2168940925610408</v>
      </c>
      <c r="V5192" s="8">
        <f t="shared" si="179"/>
        <v>86</v>
      </c>
    </row>
    <row r="5193" spans="1:22">
      <c r="A5193" s="34" t="s">
        <v>19</v>
      </c>
      <c r="B5193" s="34" t="s">
        <v>70</v>
      </c>
      <c r="C5193" s="5" t="s">
        <v>141</v>
      </c>
      <c r="D5193" s="35" t="s">
        <v>84</v>
      </c>
      <c r="E5193" s="36" t="s">
        <v>16</v>
      </c>
      <c r="F5193" s="37">
        <v>0</v>
      </c>
      <c r="G5193" s="38">
        <v>-0.02</v>
      </c>
      <c r="H5193" s="34">
        <v>0.97946343527155555</v>
      </c>
      <c r="I5193" s="35">
        <v>2.8534106893465667</v>
      </c>
      <c r="J5193" s="35">
        <v>135.22566755779337</v>
      </c>
      <c r="K5193" s="35">
        <v>-0.34536148918051807</v>
      </c>
      <c r="L5193" s="35">
        <v>0.67738920040874651</v>
      </c>
      <c r="M5193" s="35">
        <v>2.7011029835913438E-2</v>
      </c>
      <c r="N5193" s="35">
        <v>0</v>
      </c>
      <c r="O5193" s="35">
        <v>0</v>
      </c>
      <c r="P5193" s="36">
        <v>12</v>
      </c>
      <c r="Q5193" s="37">
        <v>86</v>
      </c>
      <c r="R5193" s="36">
        <v>10</v>
      </c>
      <c r="S5193" s="39">
        <f t="shared" si="178"/>
        <v>86</v>
      </c>
      <c r="T5193" s="34" t="s">
        <v>44</v>
      </c>
      <c r="U5193" s="12">
        <f>(alpha+(beta/(1+EXP((((-1)*ceta)+(delta*LN(speed)))+(epsilon*speed)))))</f>
        <v>3.3108640071072939</v>
      </c>
      <c r="V5193" s="8">
        <f t="shared" si="179"/>
        <v>86</v>
      </c>
    </row>
    <row r="5194" spans="1:22">
      <c r="A5194" s="34" t="s">
        <v>19</v>
      </c>
      <c r="B5194" s="34" t="s">
        <v>70</v>
      </c>
      <c r="C5194" s="5" t="s">
        <v>141</v>
      </c>
      <c r="D5194" s="35" t="s">
        <v>84</v>
      </c>
      <c r="E5194" s="36" t="s">
        <v>14</v>
      </c>
      <c r="F5194" s="37">
        <v>0</v>
      </c>
      <c r="G5194" s="38">
        <v>-0.02</v>
      </c>
      <c r="H5194" s="34">
        <v>0.99504730407928665</v>
      </c>
      <c r="I5194" s="35">
        <v>0.33878131382209653</v>
      </c>
      <c r="J5194" s="35">
        <v>21.12107468447422</v>
      </c>
      <c r="K5194" s="35">
        <v>0.11825111364352384</v>
      </c>
      <c r="L5194" s="35">
        <v>0.89444270304821005</v>
      </c>
      <c r="M5194" s="35">
        <v>2.2592875598821605E-2</v>
      </c>
      <c r="N5194" s="35">
        <v>0</v>
      </c>
      <c r="O5194" s="35">
        <v>0</v>
      </c>
      <c r="P5194" s="36">
        <v>12</v>
      </c>
      <c r="Q5194" s="37">
        <v>86</v>
      </c>
      <c r="R5194" s="36">
        <v>10</v>
      </c>
      <c r="S5194" s="39">
        <f t="shared" si="178"/>
        <v>86</v>
      </c>
      <c r="T5194" s="34" t="s">
        <v>44</v>
      </c>
      <c r="U5194" s="12">
        <f>(alpha+(beta/(1+EXP((((-1)*ceta)+(delta*LN(speed)))+(epsilon*speed)))))</f>
        <v>0.40197066199833853</v>
      </c>
      <c r="V5194" s="8">
        <f t="shared" si="179"/>
        <v>86</v>
      </c>
    </row>
    <row r="5195" spans="1:22">
      <c r="A5195" s="34" t="s">
        <v>19</v>
      </c>
      <c r="B5195" s="34" t="s">
        <v>70</v>
      </c>
      <c r="C5195" s="5" t="s">
        <v>141</v>
      </c>
      <c r="D5195" s="35" t="s">
        <v>84</v>
      </c>
      <c r="E5195" s="36" t="s">
        <v>18</v>
      </c>
      <c r="F5195" s="37">
        <v>0</v>
      </c>
      <c r="G5195" s="38">
        <v>-0.02</v>
      </c>
      <c r="H5195" s="34">
        <v>0.99563930663313571</v>
      </c>
      <c r="I5195" s="35">
        <v>0.16886245736667363</v>
      </c>
      <c r="J5195" s="35">
        <v>8.6545758250117455</v>
      </c>
      <c r="K5195" s="35">
        <v>6.8518919651853569E-2</v>
      </c>
      <c r="L5195" s="35">
        <v>0.82838351483334849</v>
      </c>
      <c r="M5195" s="35">
        <v>2.1332897214243359E-2</v>
      </c>
      <c r="N5195" s="35">
        <v>0</v>
      </c>
      <c r="O5195" s="35">
        <v>0</v>
      </c>
      <c r="P5195" s="36">
        <v>12</v>
      </c>
      <c r="Q5195" s="37">
        <v>86</v>
      </c>
      <c r="R5195" s="36">
        <v>10</v>
      </c>
      <c r="S5195" s="39">
        <f t="shared" si="178"/>
        <v>86</v>
      </c>
      <c r="T5195" s="34" t="s">
        <v>44</v>
      </c>
      <c r="U5195" s="12">
        <f>(alpha+(beta/(1+EXP((((-1)*ceta)+(delta*LN(speed)))+(epsilon*speed)))))</f>
        <v>0.20566488874133926</v>
      </c>
      <c r="V5195" s="8">
        <f t="shared" si="179"/>
        <v>86</v>
      </c>
    </row>
    <row r="5196" spans="1:22">
      <c r="A5196" s="34" t="s">
        <v>19</v>
      </c>
      <c r="B5196" s="34" t="s">
        <v>70</v>
      </c>
      <c r="C5196" s="5" t="s">
        <v>141</v>
      </c>
      <c r="D5196" s="35" t="s">
        <v>84</v>
      </c>
      <c r="E5196" s="36" t="s">
        <v>17</v>
      </c>
      <c r="F5196" s="37">
        <v>0</v>
      </c>
      <c r="G5196" s="38">
        <v>-0.02</v>
      </c>
      <c r="H5196" s="34">
        <v>0.98625953060210858</v>
      </c>
      <c r="I5196" s="35">
        <v>4895.0294489021962</v>
      </c>
      <c r="J5196" s="35">
        <v>1.0041458287882841</v>
      </c>
      <c r="K5196" s="35">
        <v>-0.97125887165645219</v>
      </c>
      <c r="L5196" s="35">
        <v>0</v>
      </c>
      <c r="M5196" s="35">
        <v>0</v>
      </c>
      <c r="N5196" s="35">
        <v>0</v>
      </c>
      <c r="O5196" s="35">
        <v>0</v>
      </c>
      <c r="P5196" s="36">
        <v>12</v>
      </c>
      <c r="Q5196" s="37">
        <v>86</v>
      </c>
      <c r="R5196" s="36">
        <v>0</v>
      </c>
      <c r="S5196" s="39">
        <f t="shared" si="178"/>
        <v>86</v>
      </c>
      <c r="T5196" s="34" t="s">
        <v>29</v>
      </c>
      <c r="U5196" s="12">
        <f>((alpha*(beta^speed))*(speed^ceta))</f>
        <v>92.337973871361726</v>
      </c>
      <c r="V5196" s="8">
        <f t="shared" si="179"/>
        <v>86</v>
      </c>
    </row>
    <row r="5197" spans="1:22">
      <c r="A5197" s="34" t="s">
        <v>19</v>
      </c>
      <c r="B5197" s="34" t="s">
        <v>70</v>
      </c>
      <c r="C5197" s="5" t="s">
        <v>141</v>
      </c>
      <c r="D5197" s="35" t="s">
        <v>84</v>
      </c>
      <c r="E5197" s="36" t="s">
        <v>15</v>
      </c>
      <c r="F5197" s="37">
        <v>50</v>
      </c>
      <c r="G5197" s="38">
        <v>-0.02</v>
      </c>
      <c r="H5197" s="34">
        <v>0.98887462516609859</v>
      </c>
      <c r="I5197" s="35">
        <v>0.85839558475061051</v>
      </c>
      <c r="J5197" s="35">
        <v>35.65748811498657</v>
      </c>
      <c r="K5197" s="35">
        <v>-0.54781911933258898</v>
      </c>
      <c r="L5197" s="35">
        <v>0.30667218647439104</v>
      </c>
      <c r="M5197" s="35">
        <v>5.0834320717927976E-2</v>
      </c>
      <c r="N5197" s="35">
        <v>0</v>
      </c>
      <c r="O5197" s="35">
        <v>0</v>
      </c>
      <c r="P5197" s="36">
        <v>12</v>
      </c>
      <c r="Q5197" s="37">
        <v>86</v>
      </c>
      <c r="R5197" s="36">
        <v>10</v>
      </c>
      <c r="S5197" s="39">
        <f t="shared" si="178"/>
        <v>86</v>
      </c>
      <c r="T5197" s="34" t="s">
        <v>44</v>
      </c>
      <c r="U5197" s="12">
        <f>(alpha+(beta/(1+EXP((((-1)*ceta)+(delta*LN(speed)))+(epsilon*speed)))))</f>
        <v>0.92470010731712338</v>
      </c>
      <c r="V5197" s="8">
        <f t="shared" si="179"/>
        <v>86</v>
      </c>
    </row>
    <row r="5198" spans="1:22">
      <c r="A5198" s="34" t="s">
        <v>19</v>
      </c>
      <c r="B5198" s="34" t="s">
        <v>70</v>
      </c>
      <c r="C5198" s="5" t="s">
        <v>141</v>
      </c>
      <c r="D5198" s="35" t="s">
        <v>84</v>
      </c>
      <c r="E5198" s="36" t="s">
        <v>16</v>
      </c>
      <c r="F5198" s="37">
        <v>50</v>
      </c>
      <c r="G5198" s="38">
        <v>-0.02</v>
      </c>
      <c r="H5198" s="34">
        <v>0.96090481476835998</v>
      </c>
      <c r="I5198" s="35">
        <v>-7.3049687941563807E-5</v>
      </c>
      <c r="J5198" s="35">
        <v>1.3266445785340671E-2</v>
      </c>
      <c r="K5198" s="35">
        <v>-0.86912138120360372</v>
      </c>
      <c r="L5198" s="35">
        <v>24.105940115236006</v>
      </c>
      <c r="M5198" s="35">
        <v>0</v>
      </c>
      <c r="N5198" s="35">
        <v>0</v>
      </c>
      <c r="O5198" s="35">
        <v>0</v>
      </c>
      <c r="P5198" s="36">
        <v>12</v>
      </c>
      <c r="Q5198" s="37">
        <v>86</v>
      </c>
      <c r="R5198" s="36">
        <v>14</v>
      </c>
      <c r="S5198" s="39">
        <f t="shared" si="178"/>
        <v>86</v>
      </c>
      <c r="T5198" s="34" t="s">
        <v>51</v>
      </c>
      <c r="U5198" s="12">
        <f>(((alpha*(speed^3))+(beta*(speed^2))+(ceta*speed))+delta)</f>
        <v>1.0164420467463806</v>
      </c>
      <c r="V5198" s="8">
        <f t="shared" si="179"/>
        <v>86</v>
      </c>
    </row>
    <row r="5199" spans="1:22">
      <c r="A5199" s="34" t="s">
        <v>19</v>
      </c>
      <c r="B5199" s="34" t="s">
        <v>70</v>
      </c>
      <c r="C5199" s="5" t="s">
        <v>141</v>
      </c>
      <c r="D5199" s="35" t="s">
        <v>84</v>
      </c>
      <c r="E5199" s="36" t="s">
        <v>14</v>
      </c>
      <c r="F5199" s="37">
        <v>50</v>
      </c>
      <c r="G5199" s="38">
        <v>-0.02</v>
      </c>
      <c r="H5199" s="34">
        <v>0.99610048432790976</v>
      </c>
      <c r="I5199" s="35">
        <v>-1.5532300555823962E-2</v>
      </c>
      <c r="J5199" s="35">
        <v>4.0944047313391761E-2</v>
      </c>
      <c r="K5199" s="35">
        <v>5.3914070120621412E-5</v>
      </c>
      <c r="L5199" s="35">
        <v>0</v>
      </c>
      <c r="M5199" s="35">
        <v>0</v>
      </c>
      <c r="N5199" s="35">
        <v>0</v>
      </c>
      <c r="O5199" s="35">
        <v>0</v>
      </c>
      <c r="P5199" s="36">
        <v>12</v>
      </c>
      <c r="Q5199" s="37">
        <v>86</v>
      </c>
      <c r="R5199" s="36">
        <v>5</v>
      </c>
      <c r="S5199" s="39">
        <f t="shared" si="178"/>
        <v>86</v>
      </c>
      <c r="T5199" s="34" t="s">
        <v>36</v>
      </c>
      <c r="U5199" s="12">
        <f>(1/(((ceta*(speed^2))+(beta*speed))+alpha))</f>
        <v>0.25612102150136085</v>
      </c>
      <c r="V5199" s="8">
        <f t="shared" si="179"/>
        <v>86</v>
      </c>
    </row>
    <row r="5200" spans="1:22">
      <c r="A5200" s="34" t="s">
        <v>19</v>
      </c>
      <c r="B5200" s="34" t="s">
        <v>70</v>
      </c>
      <c r="C5200" s="5" t="s">
        <v>141</v>
      </c>
      <c r="D5200" s="35" t="s">
        <v>84</v>
      </c>
      <c r="E5200" s="36" t="s">
        <v>18</v>
      </c>
      <c r="F5200" s="37">
        <v>50</v>
      </c>
      <c r="G5200" s="38">
        <v>-0.02</v>
      </c>
      <c r="H5200" s="34">
        <v>0.99250020040174469</v>
      </c>
      <c r="I5200" s="35">
        <v>0.32740026714204062</v>
      </c>
      <c r="J5200" s="35">
        <v>5.4869785726712139E-2</v>
      </c>
      <c r="K5200" s="35">
        <v>0.91529463303395719</v>
      </c>
      <c r="L5200" s="35">
        <v>0</v>
      </c>
      <c r="M5200" s="35">
        <v>0</v>
      </c>
      <c r="N5200" s="35">
        <v>0</v>
      </c>
      <c r="O5200" s="35">
        <v>0</v>
      </c>
      <c r="P5200" s="36">
        <v>12</v>
      </c>
      <c r="Q5200" s="37">
        <v>86</v>
      </c>
      <c r="R5200" s="36">
        <v>2</v>
      </c>
      <c r="S5200" s="39">
        <f t="shared" si="178"/>
        <v>86</v>
      </c>
      <c r="T5200" s="34" t="s">
        <v>31</v>
      </c>
      <c r="U5200" s="12">
        <f>((alpha+(beta*speed))^((-1)/ceta))</f>
        <v>0.17060036789567171</v>
      </c>
      <c r="V5200" s="8">
        <f t="shared" si="179"/>
        <v>86</v>
      </c>
    </row>
    <row r="5201" spans="1:22">
      <c r="A5201" s="34" t="s">
        <v>19</v>
      </c>
      <c r="B5201" s="34" t="s">
        <v>70</v>
      </c>
      <c r="C5201" s="5" t="s">
        <v>141</v>
      </c>
      <c r="D5201" s="35" t="s">
        <v>84</v>
      </c>
      <c r="E5201" s="36" t="s">
        <v>17</v>
      </c>
      <c r="F5201" s="37">
        <v>50</v>
      </c>
      <c r="G5201" s="38">
        <v>-0.02</v>
      </c>
      <c r="H5201" s="34">
        <v>0.97993848184804133</v>
      </c>
      <c r="I5201" s="35">
        <v>2322.8702875568665</v>
      </c>
      <c r="J5201" s="35">
        <v>0.98637584938952638</v>
      </c>
      <c r="K5201" s="35">
        <v>-0.56891873403498228</v>
      </c>
      <c r="L5201" s="35">
        <v>0</v>
      </c>
      <c r="M5201" s="35">
        <v>0</v>
      </c>
      <c r="N5201" s="35">
        <v>0</v>
      </c>
      <c r="O5201" s="35">
        <v>0</v>
      </c>
      <c r="P5201" s="36">
        <v>12</v>
      </c>
      <c r="Q5201" s="37">
        <v>86</v>
      </c>
      <c r="R5201" s="36">
        <v>0</v>
      </c>
      <c r="S5201" s="39">
        <f t="shared" si="178"/>
        <v>86</v>
      </c>
      <c r="T5201" s="34" t="s">
        <v>29</v>
      </c>
      <c r="U5201" s="12">
        <f>((alpha*(beta^speed))*(speed^ceta))</f>
        <v>56.637172099113847</v>
      </c>
      <c r="V5201" s="8">
        <f t="shared" si="179"/>
        <v>86</v>
      </c>
    </row>
    <row r="5202" spans="1:22">
      <c r="A5202" s="34" t="s">
        <v>19</v>
      </c>
      <c r="B5202" s="34" t="s">
        <v>70</v>
      </c>
      <c r="C5202" s="5" t="s">
        <v>141</v>
      </c>
      <c r="D5202" s="35" t="s">
        <v>84</v>
      </c>
      <c r="E5202" s="36" t="s">
        <v>15</v>
      </c>
      <c r="F5202" s="37">
        <v>100</v>
      </c>
      <c r="G5202" s="38">
        <v>-0.02</v>
      </c>
      <c r="H5202" s="34">
        <v>0.98183479135526042</v>
      </c>
      <c r="I5202" s="35">
        <v>-2.6250985376116387E-5</v>
      </c>
      <c r="J5202" s="35">
        <v>5.2105842048058787E-3</v>
      </c>
      <c r="K5202" s="35">
        <v>-0.35371989197418863</v>
      </c>
      <c r="L5202" s="35">
        <v>9.2896905870789332</v>
      </c>
      <c r="M5202" s="35">
        <v>0</v>
      </c>
      <c r="N5202" s="35">
        <v>0</v>
      </c>
      <c r="O5202" s="35">
        <v>0</v>
      </c>
      <c r="P5202" s="36">
        <v>12</v>
      </c>
      <c r="Q5202" s="37">
        <v>86</v>
      </c>
      <c r="R5202" s="36">
        <v>14</v>
      </c>
      <c r="S5202" s="39">
        <f t="shared" si="178"/>
        <v>86</v>
      </c>
      <c r="T5202" s="34" t="s">
        <v>51</v>
      </c>
      <c r="U5202" s="12">
        <f>(((alpha*(speed^3))+(beta*(speed^2))+(ceta*speed))+delta)</f>
        <v>0.71016390165191012</v>
      </c>
      <c r="V5202" s="8">
        <f t="shared" si="179"/>
        <v>86</v>
      </c>
    </row>
    <row r="5203" spans="1:22">
      <c r="A5203" s="34" t="s">
        <v>19</v>
      </c>
      <c r="B5203" s="34" t="s">
        <v>70</v>
      </c>
      <c r="C5203" s="5" t="s">
        <v>141</v>
      </c>
      <c r="D5203" s="35" t="s">
        <v>84</v>
      </c>
      <c r="E5203" s="36" t="s">
        <v>16</v>
      </c>
      <c r="F5203" s="37">
        <v>100</v>
      </c>
      <c r="G5203" s="38">
        <v>-0.02</v>
      </c>
      <c r="H5203" s="34">
        <v>0.94509300028678234</v>
      </c>
      <c r="I5203" s="35">
        <v>-7.0304786155681145E-5</v>
      </c>
      <c r="J5203" s="35">
        <v>1.2784883504202394E-2</v>
      </c>
      <c r="K5203" s="35">
        <v>-0.87236127583463452</v>
      </c>
      <c r="L5203" s="35">
        <v>25.824027724154334</v>
      </c>
      <c r="M5203" s="35">
        <v>0</v>
      </c>
      <c r="N5203" s="35">
        <v>0</v>
      </c>
      <c r="O5203" s="35">
        <v>0</v>
      </c>
      <c r="P5203" s="36">
        <v>12</v>
      </c>
      <c r="Q5203" s="37">
        <v>86</v>
      </c>
      <c r="R5203" s="36">
        <v>14</v>
      </c>
      <c r="S5203" s="39">
        <f t="shared" si="178"/>
        <v>86</v>
      </c>
      <c r="T5203" s="34" t="s">
        <v>51</v>
      </c>
      <c r="U5203" s="12">
        <f>(((alpha*(speed^3))+(beta*(speed^2))+(ceta*speed))+delta)</f>
        <v>0.6401753364187428</v>
      </c>
      <c r="V5203" s="8">
        <f t="shared" si="179"/>
        <v>86</v>
      </c>
    </row>
    <row r="5204" spans="1:22">
      <c r="A5204" s="34" t="s">
        <v>19</v>
      </c>
      <c r="B5204" s="34" t="s">
        <v>70</v>
      </c>
      <c r="C5204" s="5" t="s">
        <v>141</v>
      </c>
      <c r="D5204" s="35" t="s">
        <v>84</v>
      </c>
      <c r="E5204" s="36" t="s">
        <v>14</v>
      </c>
      <c r="F5204" s="37">
        <v>100</v>
      </c>
      <c r="G5204" s="38">
        <v>-0.02</v>
      </c>
      <c r="H5204" s="34">
        <v>0.99589779127565525</v>
      </c>
      <c r="I5204" s="35">
        <v>23.553302046937727</v>
      </c>
      <c r="J5204" s="35">
        <v>0.99602229589618518</v>
      </c>
      <c r="K5204" s="35">
        <v>-0.98185344564480848</v>
      </c>
      <c r="L5204" s="35">
        <v>0</v>
      </c>
      <c r="M5204" s="35">
        <v>0</v>
      </c>
      <c r="N5204" s="35">
        <v>0</v>
      </c>
      <c r="O5204" s="35">
        <v>0</v>
      </c>
      <c r="P5204" s="36">
        <v>12</v>
      </c>
      <c r="Q5204" s="37">
        <v>86</v>
      </c>
      <c r="R5204" s="36">
        <v>0</v>
      </c>
      <c r="S5204" s="39">
        <f t="shared" si="178"/>
        <v>86</v>
      </c>
      <c r="T5204" s="34" t="s">
        <v>29</v>
      </c>
      <c r="U5204" s="12">
        <f>((alpha*(beta^speed))*(speed^ceta))</f>
        <v>0.21076427922669788</v>
      </c>
      <c r="V5204" s="8">
        <f t="shared" si="179"/>
        <v>86</v>
      </c>
    </row>
    <row r="5205" spans="1:22">
      <c r="A5205" s="34" t="s">
        <v>19</v>
      </c>
      <c r="B5205" s="34" t="s">
        <v>70</v>
      </c>
      <c r="C5205" s="5" t="s">
        <v>141</v>
      </c>
      <c r="D5205" s="35" t="s">
        <v>84</v>
      </c>
      <c r="E5205" s="36" t="s">
        <v>18</v>
      </c>
      <c r="F5205" s="37">
        <v>100</v>
      </c>
      <c r="G5205" s="38">
        <v>-0.02</v>
      </c>
      <c r="H5205" s="34">
        <v>0.9880173591356276</v>
      </c>
      <c r="I5205" s="35">
        <v>0.13772704247109793</v>
      </c>
      <c r="J5205" s="35">
        <v>5.2020924886567226</v>
      </c>
      <c r="K5205" s="35">
        <v>-8.1565848410001723E-2</v>
      </c>
      <c r="L5205" s="35">
        <v>0.42212772837222107</v>
      </c>
      <c r="M5205" s="35">
        <v>3.3198374072523455E-2</v>
      </c>
      <c r="N5205" s="35">
        <v>0</v>
      </c>
      <c r="O5205" s="35">
        <v>0</v>
      </c>
      <c r="P5205" s="36">
        <v>12</v>
      </c>
      <c r="Q5205" s="37">
        <v>86</v>
      </c>
      <c r="R5205" s="36">
        <v>10</v>
      </c>
      <c r="S5205" s="39">
        <f t="shared" si="178"/>
        <v>86</v>
      </c>
      <c r="T5205" s="34" t="s">
        <v>44</v>
      </c>
      <c r="U5205" s="12">
        <f>(alpha+(beta/(1+EXP((((-1)*ceta)+(delta*LN(speed)))+(epsilon*speed)))))</f>
        <v>0.17948239587977416</v>
      </c>
      <c r="V5205" s="8">
        <f t="shared" si="179"/>
        <v>86</v>
      </c>
    </row>
    <row r="5206" spans="1:22">
      <c r="A5206" s="34" t="s">
        <v>19</v>
      </c>
      <c r="B5206" s="34" t="s">
        <v>70</v>
      </c>
      <c r="C5206" s="5" t="s">
        <v>141</v>
      </c>
      <c r="D5206" s="35" t="s">
        <v>84</v>
      </c>
      <c r="E5206" s="36" t="s">
        <v>17</v>
      </c>
      <c r="F5206" s="37">
        <v>100</v>
      </c>
      <c r="G5206" s="38">
        <v>-0.02</v>
      </c>
      <c r="H5206" s="34">
        <v>0.96956935461486915</v>
      </c>
      <c r="I5206" s="35">
        <v>-2.4145574872533374E-3</v>
      </c>
      <c r="J5206" s="35">
        <v>0.4451233965416504</v>
      </c>
      <c r="K5206" s="35">
        <v>-29.412823520594578</v>
      </c>
      <c r="L5206" s="35">
        <v>792.88808396009108</v>
      </c>
      <c r="M5206" s="35">
        <v>0</v>
      </c>
      <c r="N5206" s="35">
        <v>0</v>
      </c>
      <c r="O5206" s="35">
        <v>0</v>
      </c>
      <c r="P5206" s="36">
        <v>12</v>
      </c>
      <c r="Q5206" s="37">
        <v>86</v>
      </c>
      <c r="R5206" s="36">
        <v>14</v>
      </c>
      <c r="S5206" s="39">
        <f t="shared" si="178"/>
        <v>86</v>
      </c>
      <c r="T5206" s="34" t="s">
        <v>51</v>
      </c>
      <c r="U5206" s="12">
        <f>(((alpha*(speed^3))+(beta*(speed^2))+(ceta*speed))+delta)</f>
        <v>19.72412489859471</v>
      </c>
      <c r="V5206" s="8">
        <f t="shared" si="179"/>
        <v>86</v>
      </c>
    </row>
    <row r="5207" spans="1:22">
      <c r="A5207" s="34" t="s">
        <v>19</v>
      </c>
      <c r="B5207" s="34" t="s">
        <v>70</v>
      </c>
      <c r="C5207" s="5" t="s">
        <v>141</v>
      </c>
      <c r="D5207" s="35" t="s">
        <v>84</v>
      </c>
      <c r="E5207" s="36" t="s">
        <v>15</v>
      </c>
      <c r="F5207" s="37">
        <v>0</v>
      </c>
      <c r="G5207" s="38">
        <v>0.02</v>
      </c>
      <c r="H5207" s="34">
        <v>0.98766962026765603</v>
      </c>
      <c r="I5207" s="35">
        <v>56.070895896303384</v>
      </c>
      <c r="J5207" s="35">
        <v>1.007358953875227</v>
      </c>
      <c r="K5207" s="35">
        <v>-0.89401202154616133</v>
      </c>
      <c r="L5207" s="35">
        <v>0</v>
      </c>
      <c r="M5207" s="35">
        <v>0</v>
      </c>
      <c r="N5207" s="35">
        <v>0</v>
      </c>
      <c r="O5207" s="35">
        <v>0</v>
      </c>
      <c r="P5207" s="36">
        <v>12</v>
      </c>
      <c r="Q5207" s="37">
        <v>86</v>
      </c>
      <c r="R5207" s="36">
        <v>0</v>
      </c>
      <c r="S5207" s="39">
        <f t="shared" si="178"/>
        <v>86</v>
      </c>
      <c r="T5207" s="34" t="s">
        <v>29</v>
      </c>
      <c r="U5207" s="12">
        <f>((alpha*(beta^speed))*(speed^ceta))</f>
        <v>1.9638947546985925</v>
      </c>
      <c r="V5207" s="8">
        <f t="shared" si="179"/>
        <v>86</v>
      </c>
    </row>
    <row r="5208" spans="1:22">
      <c r="A5208" s="34" t="s">
        <v>19</v>
      </c>
      <c r="B5208" s="34" t="s">
        <v>70</v>
      </c>
      <c r="C5208" s="5" t="s">
        <v>141</v>
      </c>
      <c r="D5208" s="35" t="s">
        <v>84</v>
      </c>
      <c r="E5208" s="36" t="s">
        <v>16</v>
      </c>
      <c r="F5208" s="37">
        <v>0</v>
      </c>
      <c r="G5208" s="38">
        <v>0.02</v>
      </c>
      <c r="H5208" s="34">
        <v>0.97104528617568009</v>
      </c>
      <c r="I5208" s="35">
        <v>88.862551826181232</v>
      </c>
      <c r="J5208" s="35">
        <v>1.0102072400873283</v>
      </c>
      <c r="K5208" s="35">
        <v>-0.56160790037209918</v>
      </c>
      <c r="L5208" s="35">
        <v>0</v>
      </c>
      <c r="M5208" s="35">
        <v>0</v>
      </c>
      <c r="N5208" s="35">
        <v>0</v>
      </c>
      <c r="O5208" s="35">
        <v>0</v>
      </c>
      <c r="P5208" s="36">
        <v>12</v>
      </c>
      <c r="Q5208" s="37">
        <v>86</v>
      </c>
      <c r="R5208" s="36">
        <v>0</v>
      </c>
      <c r="S5208" s="39">
        <f t="shared" si="178"/>
        <v>86</v>
      </c>
      <c r="T5208" s="34" t="s">
        <v>29</v>
      </c>
      <c r="U5208" s="12">
        <f>((alpha*(beta^speed))*(speed^ceta))</f>
        <v>17.4417544178532</v>
      </c>
      <c r="V5208" s="8">
        <f t="shared" si="179"/>
        <v>86</v>
      </c>
    </row>
    <row r="5209" spans="1:22">
      <c r="A5209" s="34" t="s">
        <v>19</v>
      </c>
      <c r="B5209" s="34" t="s">
        <v>70</v>
      </c>
      <c r="C5209" s="5" t="s">
        <v>141</v>
      </c>
      <c r="D5209" s="35" t="s">
        <v>84</v>
      </c>
      <c r="E5209" s="36" t="s">
        <v>14</v>
      </c>
      <c r="F5209" s="37">
        <v>0</v>
      </c>
      <c r="G5209" s="38">
        <v>0.02</v>
      </c>
      <c r="H5209" s="34">
        <v>0.9924505539430889</v>
      </c>
      <c r="I5209" s="35">
        <v>17.017693951068178</v>
      </c>
      <c r="J5209" s="35">
        <v>0.99373354409804715</v>
      </c>
      <c r="K5209" s="35">
        <v>-0.74590887262624128</v>
      </c>
      <c r="L5209" s="35">
        <v>0</v>
      </c>
      <c r="M5209" s="35">
        <v>0</v>
      </c>
      <c r="N5209" s="35">
        <v>0</v>
      </c>
      <c r="O5209" s="35">
        <v>0</v>
      </c>
      <c r="P5209" s="36">
        <v>12</v>
      </c>
      <c r="Q5209" s="37">
        <v>86</v>
      </c>
      <c r="R5209" s="36">
        <v>0</v>
      </c>
      <c r="S5209" s="39">
        <f t="shared" si="178"/>
        <v>86</v>
      </c>
      <c r="T5209" s="34" t="s">
        <v>29</v>
      </c>
      <c r="U5209" s="12">
        <f>((alpha*(beta^speed))*(speed^ceta))</f>
        <v>0.35740189081062973</v>
      </c>
      <c r="V5209" s="8">
        <f t="shared" si="179"/>
        <v>86</v>
      </c>
    </row>
    <row r="5210" spans="1:22">
      <c r="A5210" s="34" t="s">
        <v>19</v>
      </c>
      <c r="B5210" s="34" t="s">
        <v>70</v>
      </c>
      <c r="C5210" s="5" t="s">
        <v>141</v>
      </c>
      <c r="D5210" s="35" t="s">
        <v>84</v>
      </c>
      <c r="E5210" s="36" t="s">
        <v>18</v>
      </c>
      <c r="F5210" s="37">
        <v>0</v>
      </c>
      <c r="G5210" s="38">
        <v>0.02</v>
      </c>
      <c r="H5210" s="34">
        <v>0.99436787310314856</v>
      </c>
      <c r="I5210" s="35">
        <v>8.1649065109729992</v>
      </c>
      <c r="J5210" s="35">
        <v>1.0087693260267174</v>
      </c>
      <c r="K5210" s="35">
        <v>-0.82174400221196153</v>
      </c>
      <c r="L5210" s="35">
        <v>0</v>
      </c>
      <c r="M5210" s="35">
        <v>0</v>
      </c>
      <c r="N5210" s="35">
        <v>0</v>
      </c>
      <c r="O5210" s="35">
        <v>0</v>
      </c>
      <c r="P5210" s="36">
        <v>12</v>
      </c>
      <c r="Q5210" s="37">
        <v>86</v>
      </c>
      <c r="R5210" s="36">
        <v>0</v>
      </c>
      <c r="S5210" s="39">
        <f t="shared" si="178"/>
        <v>86</v>
      </c>
      <c r="T5210" s="34" t="s">
        <v>29</v>
      </c>
      <c r="U5210" s="12">
        <f>((alpha*(beta^speed))*(speed^ceta))</f>
        <v>0.4450300813855298</v>
      </c>
      <c r="V5210" s="8">
        <f t="shared" si="179"/>
        <v>86</v>
      </c>
    </row>
    <row r="5211" spans="1:22">
      <c r="A5211" s="34" t="s">
        <v>19</v>
      </c>
      <c r="B5211" s="34" t="s">
        <v>70</v>
      </c>
      <c r="C5211" s="5" t="s">
        <v>141</v>
      </c>
      <c r="D5211" s="35" t="s">
        <v>84</v>
      </c>
      <c r="E5211" s="36" t="s">
        <v>17</v>
      </c>
      <c r="F5211" s="37">
        <v>0</v>
      </c>
      <c r="G5211" s="38">
        <v>0.02</v>
      </c>
      <c r="H5211" s="34">
        <v>0.9955283716582205</v>
      </c>
      <c r="I5211" s="35">
        <v>3407.9704270468023</v>
      </c>
      <c r="J5211" s="35">
        <v>1.0091542092647043</v>
      </c>
      <c r="K5211" s="35">
        <v>-0.67091434951131057</v>
      </c>
      <c r="L5211" s="35">
        <v>0</v>
      </c>
      <c r="M5211" s="35">
        <v>0</v>
      </c>
      <c r="N5211" s="35">
        <v>0</v>
      </c>
      <c r="O5211" s="35">
        <v>0</v>
      </c>
      <c r="P5211" s="36">
        <v>12</v>
      </c>
      <c r="Q5211" s="37">
        <v>86</v>
      </c>
      <c r="R5211" s="36">
        <v>0</v>
      </c>
      <c r="S5211" s="39">
        <f t="shared" si="178"/>
        <v>86</v>
      </c>
      <c r="T5211" s="34" t="s">
        <v>29</v>
      </c>
      <c r="U5211" s="12">
        <f>((alpha*(beta^speed))*(speed^ceta))</f>
        <v>375.80378122122659</v>
      </c>
      <c r="V5211" s="8">
        <f t="shared" si="179"/>
        <v>86</v>
      </c>
    </row>
    <row r="5212" spans="1:22">
      <c r="A5212" s="34" t="s">
        <v>19</v>
      </c>
      <c r="B5212" s="34" t="s">
        <v>70</v>
      </c>
      <c r="C5212" s="5" t="s">
        <v>141</v>
      </c>
      <c r="D5212" s="35" t="s">
        <v>84</v>
      </c>
      <c r="E5212" s="36" t="s">
        <v>15</v>
      </c>
      <c r="F5212" s="37">
        <v>50</v>
      </c>
      <c r="G5212" s="38">
        <v>0.02</v>
      </c>
      <c r="H5212" s="34">
        <v>0.97701855915290892</v>
      </c>
      <c r="I5212" s="35">
        <v>-2.4143160681234576E-5</v>
      </c>
      <c r="J5212" s="35">
        <v>4.796382570763833E-3</v>
      </c>
      <c r="K5212" s="35">
        <v>-0.32815315068908446</v>
      </c>
      <c r="L5212" s="35">
        <v>10.233761370101014</v>
      </c>
      <c r="M5212" s="35">
        <v>0</v>
      </c>
      <c r="N5212" s="35">
        <v>0</v>
      </c>
      <c r="O5212" s="35">
        <v>0</v>
      </c>
      <c r="P5212" s="36">
        <v>12</v>
      </c>
      <c r="Q5212" s="37">
        <v>86</v>
      </c>
      <c r="R5212" s="36">
        <v>14</v>
      </c>
      <c r="S5212" s="39">
        <f t="shared" si="178"/>
        <v>86</v>
      </c>
      <c r="T5212" s="34" t="s">
        <v>51</v>
      </c>
      <c r="U5212" s="12">
        <f>(((alpha*(speed^3))+(beta*(speed^2))+(ceta*speed))+delta)</f>
        <v>2.1302336939457192</v>
      </c>
      <c r="V5212" s="8">
        <f t="shared" si="179"/>
        <v>86</v>
      </c>
    </row>
    <row r="5213" spans="1:22">
      <c r="A5213" s="34" t="s">
        <v>19</v>
      </c>
      <c r="B5213" s="34" t="s">
        <v>70</v>
      </c>
      <c r="C5213" s="5" t="s">
        <v>141</v>
      </c>
      <c r="D5213" s="35" t="s">
        <v>84</v>
      </c>
      <c r="E5213" s="36" t="s">
        <v>16</v>
      </c>
      <c r="F5213" s="37">
        <v>50</v>
      </c>
      <c r="G5213" s="38">
        <v>0.02</v>
      </c>
      <c r="H5213" s="34">
        <v>0.94427255607083982</v>
      </c>
      <c r="I5213" s="35">
        <v>80.446449054351262</v>
      </c>
      <c r="J5213" s="35">
        <v>1.0064897257866425</v>
      </c>
      <c r="K5213" s="35">
        <v>-0.39242338038760566</v>
      </c>
      <c r="L5213" s="35">
        <v>0</v>
      </c>
      <c r="M5213" s="35">
        <v>0</v>
      </c>
      <c r="N5213" s="35">
        <v>0</v>
      </c>
      <c r="O5213" s="35">
        <v>0</v>
      </c>
      <c r="P5213" s="36">
        <v>12</v>
      </c>
      <c r="Q5213" s="37">
        <v>86</v>
      </c>
      <c r="R5213" s="36">
        <v>0</v>
      </c>
      <c r="S5213" s="39">
        <f t="shared" si="178"/>
        <v>86</v>
      </c>
      <c r="T5213" s="34" t="s">
        <v>29</v>
      </c>
      <c r="U5213" s="12">
        <f>((alpha*(beta^speed))*(speed^ceta))</f>
        <v>24.432517128275446</v>
      </c>
      <c r="V5213" s="8">
        <f t="shared" si="179"/>
        <v>86</v>
      </c>
    </row>
    <row r="5214" spans="1:22">
      <c r="A5214" s="34" t="s">
        <v>19</v>
      </c>
      <c r="B5214" s="34" t="s">
        <v>70</v>
      </c>
      <c r="C5214" s="5" t="s">
        <v>141</v>
      </c>
      <c r="D5214" s="35" t="s">
        <v>84</v>
      </c>
      <c r="E5214" s="36" t="s">
        <v>14</v>
      </c>
      <c r="F5214" s="37">
        <v>50</v>
      </c>
      <c r="G5214" s="38">
        <v>0.02</v>
      </c>
      <c r="H5214" s="34">
        <v>0.9928115615243126</v>
      </c>
      <c r="I5214" s="35">
        <v>-0.1940830717968588</v>
      </c>
      <c r="J5214" s="35">
        <v>3.9689499744741445E-2</v>
      </c>
      <c r="K5214" s="35">
        <v>1.4769102921563386</v>
      </c>
      <c r="L5214" s="35">
        <v>0</v>
      </c>
      <c r="M5214" s="35">
        <v>0</v>
      </c>
      <c r="N5214" s="35">
        <v>0</v>
      </c>
      <c r="O5214" s="35">
        <v>0</v>
      </c>
      <c r="P5214" s="36">
        <v>12</v>
      </c>
      <c r="Q5214" s="37">
        <v>86</v>
      </c>
      <c r="R5214" s="36">
        <v>2</v>
      </c>
      <c r="S5214" s="39">
        <f t="shared" si="178"/>
        <v>86</v>
      </c>
      <c r="T5214" s="34" t="s">
        <v>31</v>
      </c>
      <c r="U5214" s="12">
        <f>((alpha+(beta*speed))^((-1)/ceta))</f>
        <v>0.45311461792155894</v>
      </c>
      <c r="V5214" s="8">
        <f t="shared" si="179"/>
        <v>86</v>
      </c>
    </row>
    <row r="5215" spans="1:22">
      <c r="A5215" s="34" t="s">
        <v>19</v>
      </c>
      <c r="B5215" s="34" t="s">
        <v>70</v>
      </c>
      <c r="C5215" s="5" t="s">
        <v>141</v>
      </c>
      <c r="D5215" s="35" t="s">
        <v>84</v>
      </c>
      <c r="E5215" s="36" t="s">
        <v>18</v>
      </c>
      <c r="F5215" s="37">
        <v>50</v>
      </c>
      <c r="G5215" s="38">
        <v>0.02</v>
      </c>
      <c r="H5215" s="34">
        <v>0.98719791216140662</v>
      </c>
      <c r="I5215" s="35">
        <v>0.39950597820451977</v>
      </c>
      <c r="J5215" s="35">
        <v>3.3827034929226965E-2</v>
      </c>
      <c r="K5215" s="35">
        <v>-2.1108563723718017E-4</v>
      </c>
      <c r="L5215" s="35">
        <v>0</v>
      </c>
      <c r="M5215" s="35">
        <v>0</v>
      </c>
      <c r="N5215" s="35">
        <v>0</v>
      </c>
      <c r="O5215" s="35">
        <v>0</v>
      </c>
      <c r="P5215" s="36">
        <v>12</v>
      </c>
      <c r="Q5215" s="37">
        <v>86</v>
      </c>
      <c r="R5215" s="36">
        <v>5</v>
      </c>
      <c r="S5215" s="39">
        <f t="shared" si="178"/>
        <v>86</v>
      </c>
      <c r="T5215" s="34" t="s">
        <v>36</v>
      </c>
      <c r="U5215" s="12">
        <f>(1/(((ceta*(speed^2))+(beta*speed))+alpha))</f>
        <v>0.5722651874521032</v>
      </c>
      <c r="V5215" s="8">
        <f t="shared" si="179"/>
        <v>86</v>
      </c>
    </row>
    <row r="5216" spans="1:22">
      <c r="A5216" s="34" t="s">
        <v>19</v>
      </c>
      <c r="B5216" s="34" t="s">
        <v>70</v>
      </c>
      <c r="C5216" s="5" t="s">
        <v>141</v>
      </c>
      <c r="D5216" s="35" t="s">
        <v>84</v>
      </c>
      <c r="E5216" s="36" t="s">
        <v>17</v>
      </c>
      <c r="F5216" s="37">
        <v>50</v>
      </c>
      <c r="G5216" s="38">
        <v>0.02</v>
      </c>
      <c r="H5216" s="34">
        <v>0.98455939437923556</v>
      </c>
      <c r="I5216" s="35">
        <v>3308.9746739662842</v>
      </c>
      <c r="J5216" s="35">
        <v>1.0093323745701066</v>
      </c>
      <c r="K5216" s="35">
        <v>-0.58060865314169707</v>
      </c>
      <c r="L5216" s="35">
        <v>0</v>
      </c>
      <c r="M5216" s="35">
        <v>0</v>
      </c>
      <c r="N5216" s="35">
        <v>0</v>
      </c>
      <c r="O5216" s="35">
        <v>0</v>
      </c>
      <c r="P5216" s="36">
        <v>12</v>
      </c>
      <c r="Q5216" s="37">
        <v>86</v>
      </c>
      <c r="R5216" s="36">
        <v>0</v>
      </c>
      <c r="S5216" s="39">
        <f t="shared" si="178"/>
        <v>86</v>
      </c>
      <c r="T5216" s="34" t="s">
        <v>29</v>
      </c>
      <c r="U5216" s="12">
        <f>((alpha*(beta^speed))*(speed^ceta))</f>
        <v>553.921739701555</v>
      </c>
      <c r="V5216" s="8">
        <f t="shared" si="179"/>
        <v>86</v>
      </c>
    </row>
    <row r="5217" spans="1:22">
      <c r="A5217" s="34" t="s">
        <v>19</v>
      </c>
      <c r="B5217" s="34" t="s">
        <v>70</v>
      </c>
      <c r="C5217" s="5" t="s">
        <v>141</v>
      </c>
      <c r="D5217" s="35" t="s">
        <v>84</v>
      </c>
      <c r="E5217" s="36" t="s">
        <v>15</v>
      </c>
      <c r="F5217" s="37">
        <v>100</v>
      </c>
      <c r="G5217" s="38">
        <v>0.02</v>
      </c>
      <c r="H5217" s="34">
        <v>0.98525653647477984</v>
      </c>
      <c r="I5217" s="35">
        <v>-2.4902093660788536E-5</v>
      </c>
      <c r="J5217" s="35">
        <v>5.0585484122491762E-3</v>
      </c>
      <c r="K5217" s="35">
        <v>-0.36068111221637006</v>
      </c>
      <c r="L5217" s="35">
        <v>11.682425188498396</v>
      </c>
      <c r="M5217" s="35">
        <v>0</v>
      </c>
      <c r="N5217" s="35">
        <v>0</v>
      </c>
      <c r="O5217" s="35">
        <v>0</v>
      </c>
      <c r="P5217" s="36">
        <v>12</v>
      </c>
      <c r="Q5217" s="37">
        <v>80</v>
      </c>
      <c r="R5217" s="36">
        <v>14</v>
      </c>
      <c r="S5217" s="39">
        <f t="shared" si="178"/>
        <v>80</v>
      </c>
      <c r="T5217" s="34" t="s">
        <v>51</v>
      </c>
      <c r="U5217" s="12">
        <f>(((alpha*(speed^3))+(beta*(speed^2))+(ceta*speed))+delta)</f>
        <v>2.452774095259791</v>
      </c>
      <c r="V5217" s="8">
        <f t="shared" si="179"/>
        <v>80</v>
      </c>
    </row>
    <row r="5218" spans="1:22">
      <c r="A5218" s="34" t="s">
        <v>19</v>
      </c>
      <c r="B5218" s="34" t="s">
        <v>70</v>
      </c>
      <c r="C5218" s="5" t="s">
        <v>141</v>
      </c>
      <c r="D5218" s="35" t="s">
        <v>84</v>
      </c>
      <c r="E5218" s="36" t="s">
        <v>16</v>
      </c>
      <c r="F5218" s="37">
        <v>100</v>
      </c>
      <c r="G5218" s="38">
        <v>0.02</v>
      </c>
      <c r="H5218" s="34">
        <v>0.93527325188064214</v>
      </c>
      <c r="I5218" s="35">
        <v>79.719531227913279</v>
      </c>
      <c r="J5218" s="35">
        <v>1.0035320159425123</v>
      </c>
      <c r="K5218" s="35">
        <v>-0.28515682229552242</v>
      </c>
      <c r="L5218" s="35">
        <v>0</v>
      </c>
      <c r="M5218" s="35">
        <v>0</v>
      </c>
      <c r="N5218" s="35">
        <v>0</v>
      </c>
      <c r="O5218" s="35">
        <v>0</v>
      </c>
      <c r="P5218" s="36">
        <v>12</v>
      </c>
      <c r="Q5218" s="37">
        <v>80</v>
      </c>
      <c r="R5218" s="36">
        <v>0</v>
      </c>
      <c r="S5218" s="39">
        <f t="shared" si="178"/>
        <v>80</v>
      </c>
      <c r="T5218" s="34" t="s">
        <v>29</v>
      </c>
      <c r="U5218" s="12">
        <f>((alpha*(beta^speed))*(speed^ceta))</f>
        <v>30.295926561592943</v>
      </c>
      <c r="V5218" s="8">
        <f t="shared" si="179"/>
        <v>80</v>
      </c>
    </row>
    <row r="5219" spans="1:22">
      <c r="A5219" s="34" t="s">
        <v>19</v>
      </c>
      <c r="B5219" s="34" t="s">
        <v>70</v>
      </c>
      <c r="C5219" s="5" t="s">
        <v>141</v>
      </c>
      <c r="D5219" s="35" t="s">
        <v>84</v>
      </c>
      <c r="E5219" s="36" t="s">
        <v>14</v>
      </c>
      <c r="F5219" s="37">
        <v>100</v>
      </c>
      <c r="G5219" s="38">
        <v>0.02</v>
      </c>
      <c r="H5219" s="34">
        <v>0.99293560662678715</v>
      </c>
      <c r="I5219" s="35">
        <v>-0.25086169447183504</v>
      </c>
      <c r="J5219" s="35">
        <v>4.1851854126059684E-2</v>
      </c>
      <c r="K5219" s="35">
        <v>1.7047421553260498</v>
      </c>
      <c r="L5219" s="35">
        <v>0</v>
      </c>
      <c r="M5219" s="35">
        <v>0</v>
      </c>
      <c r="N5219" s="35">
        <v>0</v>
      </c>
      <c r="O5219" s="35">
        <v>0</v>
      </c>
      <c r="P5219" s="36">
        <v>12</v>
      </c>
      <c r="Q5219" s="37">
        <v>80</v>
      </c>
      <c r="R5219" s="36">
        <v>2</v>
      </c>
      <c r="S5219" s="39">
        <f t="shared" si="178"/>
        <v>80</v>
      </c>
      <c r="T5219" s="34" t="s">
        <v>31</v>
      </c>
      <c r="U5219" s="12">
        <f>((alpha+(beta*speed))^((-1)/ceta))</f>
        <v>0.51521774812641574</v>
      </c>
      <c r="V5219" s="8">
        <f t="shared" si="179"/>
        <v>80</v>
      </c>
    </row>
    <row r="5220" spans="1:22">
      <c r="A5220" s="34" t="s">
        <v>19</v>
      </c>
      <c r="B5220" s="34" t="s">
        <v>70</v>
      </c>
      <c r="C5220" s="5" t="s">
        <v>141</v>
      </c>
      <c r="D5220" s="35" t="s">
        <v>84</v>
      </c>
      <c r="E5220" s="36" t="s">
        <v>18</v>
      </c>
      <c r="F5220" s="37">
        <v>100</v>
      </c>
      <c r="G5220" s="38">
        <v>0.02</v>
      </c>
      <c r="H5220" s="34">
        <v>0.98853949314875911</v>
      </c>
      <c r="I5220" s="35">
        <v>0.65267677153311576</v>
      </c>
      <c r="J5220" s="35">
        <v>2.4038936263204596</v>
      </c>
      <c r="K5220" s="35">
        <v>0.71706902834306518</v>
      </c>
      <c r="L5220" s="35">
        <v>0.31990873424671934</v>
      </c>
      <c r="M5220" s="35">
        <v>4.761084513808235E-2</v>
      </c>
      <c r="N5220" s="35">
        <v>0</v>
      </c>
      <c r="O5220" s="35">
        <v>0</v>
      </c>
      <c r="P5220" s="36">
        <v>12</v>
      </c>
      <c r="Q5220" s="37">
        <v>80</v>
      </c>
      <c r="R5220" s="36">
        <v>10</v>
      </c>
      <c r="S5220" s="39">
        <f t="shared" si="178"/>
        <v>80</v>
      </c>
      <c r="T5220" s="34" t="s">
        <v>44</v>
      </c>
      <c r="U5220" s="12">
        <f>(alpha+(beta/(1+EXP((((-1)*ceta)+(delta*LN(speed)))+(epsilon*speed)))))</f>
        <v>0.67925467321149202</v>
      </c>
      <c r="V5220" s="8">
        <f t="shared" si="179"/>
        <v>80</v>
      </c>
    </row>
    <row r="5221" spans="1:22">
      <c r="A5221" s="34" t="s">
        <v>19</v>
      </c>
      <c r="B5221" s="34" t="s">
        <v>70</v>
      </c>
      <c r="C5221" s="5" t="s">
        <v>141</v>
      </c>
      <c r="D5221" s="35" t="s">
        <v>84</v>
      </c>
      <c r="E5221" s="36" t="s">
        <v>17</v>
      </c>
      <c r="F5221" s="37">
        <v>100</v>
      </c>
      <c r="G5221" s="38">
        <v>0.02</v>
      </c>
      <c r="H5221" s="34">
        <v>0.97312086653805485</v>
      </c>
      <c r="I5221" s="35">
        <v>2726.8910926195936</v>
      </c>
      <c r="J5221" s="35">
        <v>1.0055714552248329</v>
      </c>
      <c r="K5221" s="35">
        <v>-0.41787676962265147</v>
      </c>
      <c r="L5221" s="35">
        <v>0</v>
      </c>
      <c r="M5221" s="35">
        <v>0</v>
      </c>
      <c r="N5221" s="35">
        <v>0</v>
      </c>
      <c r="O5221" s="35">
        <v>0</v>
      </c>
      <c r="P5221" s="36">
        <v>12</v>
      </c>
      <c r="Q5221" s="37">
        <v>80</v>
      </c>
      <c r="R5221" s="36">
        <v>0</v>
      </c>
      <c r="S5221" s="39">
        <f t="shared" si="178"/>
        <v>80</v>
      </c>
      <c r="T5221" s="34" t="s">
        <v>29</v>
      </c>
      <c r="U5221" s="12">
        <f>((alpha*(beta^speed))*(speed^ceta))</f>
        <v>681.4682604399494</v>
      </c>
      <c r="V5221" s="8">
        <f t="shared" si="179"/>
        <v>80</v>
      </c>
    </row>
    <row r="5222" spans="1:22">
      <c r="A5222" s="34" t="s">
        <v>19</v>
      </c>
      <c r="B5222" s="34" t="s">
        <v>70</v>
      </c>
      <c r="C5222" s="5" t="s">
        <v>141</v>
      </c>
      <c r="D5222" s="35" t="s">
        <v>84</v>
      </c>
      <c r="E5222" s="36" t="s">
        <v>15</v>
      </c>
      <c r="F5222" s="37">
        <v>0</v>
      </c>
      <c r="G5222" s="38">
        <v>0.04</v>
      </c>
      <c r="H5222" s="34">
        <v>0.99206091362737481</v>
      </c>
      <c r="I5222" s="35">
        <v>24.6414256665925</v>
      </c>
      <c r="J5222" s="35">
        <v>-0.56096614076122375</v>
      </c>
      <c r="K5222" s="35">
        <v>981.93537018341021</v>
      </c>
      <c r="L5222" s="35">
        <v>-2.8087493425939396</v>
      </c>
      <c r="M5222" s="35">
        <v>0</v>
      </c>
      <c r="N5222" s="35">
        <v>0</v>
      </c>
      <c r="O5222" s="35">
        <v>0</v>
      </c>
      <c r="P5222" s="36">
        <v>12</v>
      </c>
      <c r="Q5222" s="37">
        <v>86</v>
      </c>
      <c r="R5222" s="36">
        <v>1</v>
      </c>
      <c r="S5222" s="39">
        <f t="shared" si="178"/>
        <v>86</v>
      </c>
      <c r="T5222" s="34" t="s">
        <v>30</v>
      </c>
      <c r="U5222" s="12">
        <f>((alpha*(speed^beta))+(ceta*(speed^delta)))</f>
        <v>2.0288643903479513</v>
      </c>
      <c r="V5222" s="8">
        <f t="shared" si="179"/>
        <v>86</v>
      </c>
    </row>
    <row r="5223" spans="1:22">
      <c r="A5223" s="34" t="s">
        <v>19</v>
      </c>
      <c r="B5223" s="34" t="s">
        <v>70</v>
      </c>
      <c r="C5223" s="5" t="s">
        <v>141</v>
      </c>
      <c r="D5223" s="35" t="s">
        <v>84</v>
      </c>
      <c r="E5223" s="36" t="s">
        <v>16</v>
      </c>
      <c r="F5223" s="37">
        <v>0</v>
      </c>
      <c r="G5223" s="38">
        <v>0.04</v>
      </c>
      <c r="H5223" s="34">
        <v>0.96403746383367961</v>
      </c>
      <c r="I5223" s="35">
        <v>76.148488974851475</v>
      </c>
      <c r="J5223" s="35">
        <v>1.0082593154750561</v>
      </c>
      <c r="K5223" s="35">
        <v>-0.40157324592569288</v>
      </c>
      <c r="L5223" s="35">
        <v>0</v>
      </c>
      <c r="M5223" s="35">
        <v>0</v>
      </c>
      <c r="N5223" s="35">
        <v>0</v>
      </c>
      <c r="O5223" s="35">
        <v>0</v>
      </c>
      <c r="P5223" s="36">
        <v>12</v>
      </c>
      <c r="Q5223" s="37">
        <v>86</v>
      </c>
      <c r="R5223" s="36">
        <v>0</v>
      </c>
      <c r="S5223" s="39">
        <f t="shared" si="178"/>
        <v>86</v>
      </c>
      <c r="T5223" s="34" t="s">
        <v>29</v>
      </c>
      <c r="U5223" s="12">
        <f>((alpha*(beta^speed))*(speed^ceta))</f>
        <v>25.824468047303739</v>
      </c>
      <c r="V5223" s="8">
        <f t="shared" si="179"/>
        <v>86</v>
      </c>
    </row>
    <row r="5224" spans="1:22">
      <c r="A5224" s="34" t="s">
        <v>19</v>
      </c>
      <c r="B5224" s="34" t="s">
        <v>70</v>
      </c>
      <c r="C5224" s="5" t="s">
        <v>141</v>
      </c>
      <c r="D5224" s="35" t="s">
        <v>84</v>
      </c>
      <c r="E5224" s="36" t="s">
        <v>14</v>
      </c>
      <c r="F5224" s="37">
        <v>0</v>
      </c>
      <c r="G5224" s="38">
        <v>0.04</v>
      </c>
      <c r="H5224" s="34">
        <v>0.99393430084605394</v>
      </c>
      <c r="I5224" s="35">
        <v>0.35310066413836133</v>
      </c>
      <c r="J5224" s="35">
        <v>32.203698788993464</v>
      </c>
      <c r="K5224" s="35">
        <v>0.10258358586697598</v>
      </c>
      <c r="L5224" s="35">
        <v>1.0171778268473601</v>
      </c>
      <c r="M5224" s="35">
        <v>1.5309314949361009E-2</v>
      </c>
      <c r="N5224" s="35">
        <v>0</v>
      </c>
      <c r="O5224" s="35">
        <v>0</v>
      </c>
      <c r="P5224" s="36">
        <v>12</v>
      </c>
      <c r="Q5224" s="37">
        <v>86</v>
      </c>
      <c r="R5224" s="36">
        <v>10</v>
      </c>
      <c r="S5224" s="39">
        <f t="shared" si="178"/>
        <v>86</v>
      </c>
      <c r="T5224" s="34" t="s">
        <v>44</v>
      </c>
      <c r="U5224" s="12">
        <f>(alpha+(beta/(1+EXP((((-1)*ceta)+(delta*LN(speed)))+(epsilon*speed)))))</f>
        <v>0.45579549486891319</v>
      </c>
      <c r="V5224" s="8">
        <f t="shared" si="179"/>
        <v>86</v>
      </c>
    </row>
    <row r="5225" spans="1:22">
      <c r="A5225" s="34" t="s">
        <v>19</v>
      </c>
      <c r="B5225" s="34" t="s">
        <v>70</v>
      </c>
      <c r="C5225" s="5" t="s">
        <v>141</v>
      </c>
      <c r="D5225" s="35" t="s">
        <v>84</v>
      </c>
      <c r="E5225" s="36" t="s">
        <v>18</v>
      </c>
      <c r="F5225" s="37">
        <v>0</v>
      </c>
      <c r="G5225" s="38">
        <v>0.04</v>
      </c>
      <c r="H5225" s="34">
        <v>0.99431074259236307</v>
      </c>
      <c r="I5225" s="35">
        <v>0.19780855499491792</v>
      </c>
      <c r="J5225" s="35">
        <v>6.6266420569494766</v>
      </c>
      <c r="K5225" s="35">
        <v>-0.2018195952795015</v>
      </c>
      <c r="L5225" s="35">
        <v>0</v>
      </c>
      <c r="M5225" s="35">
        <v>0</v>
      </c>
      <c r="N5225" s="35">
        <v>0</v>
      </c>
      <c r="O5225" s="35">
        <v>0</v>
      </c>
      <c r="P5225" s="36">
        <v>12</v>
      </c>
      <c r="Q5225" s="37">
        <v>86</v>
      </c>
      <c r="R5225" s="36">
        <v>13</v>
      </c>
      <c r="S5225" s="39">
        <f t="shared" si="178"/>
        <v>86</v>
      </c>
      <c r="T5225" s="34" t="s">
        <v>50</v>
      </c>
      <c r="U5225" s="12">
        <f>EXP((alpha+(beta/speed))+(ceta*LN(speed)))</f>
        <v>0.53573693239477949</v>
      </c>
      <c r="V5225" s="8">
        <f t="shared" si="179"/>
        <v>86</v>
      </c>
    </row>
    <row r="5226" spans="1:22">
      <c r="A5226" s="34" t="s">
        <v>19</v>
      </c>
      <c r="B5226" s="34" t="s">
        <v>70</v>
      </c>
      <c r="C5226" s="5" t="s">
        <v>141</v>
      </c>
      <c r="D5226" s="35" t="s">
        <v>84</v>
      </c>
      <c r="E5226" s="36" t="s">
        <v>17</v>
      </c>
      <c r="F5226" s="37">
        <v>0</v>
      </c>
      <c r="G5226" s="38">
        <v>0.04</v>
      </c>
      <c r="H5226" s="34">
        <v>0.99266128475347026</v>
      </c>
      <c r="I5226" s="35">
        <v>3647.1004702799009</v>
      </c>
      <c r="J5226" s="35">
        <v>1.011679029178804</v>
      </c>
      <c r="K5226" s="35">
        <v>-0.63922243753072183</v>
      </c>
      <c r="L5226" s="35">
        <v>0</v>
      </c>
      <c r="M5226" s="35">
        <v>0</v>
      </c>
      <c r="N5226" s="35">
        <v>0</v>
      </c>
      <c r="O5226" s="35">
        <v>0</v>
      </c>
      <c r="P5226" s="36">
        <v>12</v>
      </c>
      <c r="Q5226" s="37">
        <v>86</v>
      </c>
      <c r="R5226" s="36">
        <v>0</v>
      </c>
      <c r="S5226" s="39">
        <f t="shared" si="178"/>
        <v>86</v>
      </c>
      <c r="T5226" s="34" t="s">
        <v>29</v>
      </c>
      <c r="U5226" s="12">
        <f>((alpha*(beta^speed))*(speed^ceta))</f>
        <v>574.18152635467823</v>
      </c>
      <c r="V5226" s="8">
        <f t="shared" si="179"/>
        <v>86</v>
      </c>
    </row>
    <row r="5227" spans="1:22">
      <c r="A5227" s="34" t="s">
        <v>19</v>
      </c>
      <c r="B5227" s="34" t="s">
        <v>70</v>
      </c>
      <c r="C5227" s="5" t="s">
        <v>141</v>
      </c>
      <c r="D5227" s="35" t="s">
        <v>84</v>
      </c>
      <c r="E5227" s="36" t="s">
        <v>15</v>
      </c>
      <c r="F5227" s="37">
        <v>50</v>
      </c>
      <c r="G5227" s="38">
        <v>0.04</v>
      </c>
      <c r="H5227" s="34">
        <v>0.98968214878433458</v>
      </c>
      <c r="I5227" s="35">
        <v>-3.8218283361700023E-5</v>
      </c>
      <c r="J5227" s="35">
        <v>6.7985676326284897E-3</v>
      </c>
      <c r="K5227" s="35">
        <v>-0.41505953487330155</v>
      </c>
      <c r="L5227" s="35">
        <v>11.940768379338834</v>
      </c>
      <c r="M5227" s="35">
        <v>0</v>
      </c>
      <c r="N5227" s="35">
        <v>0</v>
      </c>
      <c r="O5227" s="35">
        <v>0</v>
      </c>
      <c r="P5227" s="36">
        <v>12</v>
      </c>
      <c r="Q5227" s="37">
        <v>66</v>
      </c>
      <c r="R5227" s="36">
        <v>14</v>
      </c>
      <c r="S5227" s="39">
        <f t="shared" si="178"/>
        <v>66</v>
      </c>
      <c r="T5227" s="34" t="s">
        <v>51</v>
      </c>
      <c r="U5227" s="12">
        <f>(((alpha*(speed^3))+(beta*(speed^2))+(ceta*speed))+delta)</f>
        <v>3.173796092075321</v>
      </c>
      <c r="V5227" s="8">
        <f t="shared" si="179"/>
        <v>66</v>
      </c>
    </row>
    <row r="5228" spans="1:22">
      <c r="A5228" s="34" t="s">
        <v>19</v>
      </c>
      <c r="B5228" s="34" t="s">
        <v>70</v>
      </c>
      <c r="C5228" s="5" t="s">
        <v>141</v>
      </c>
      <c r="D5228" s="35" t="s">
        <v>84</v>
      </c>
      <c r="E5228" s="36" t="s">
        <v>16</v>
      </c>
      <c r="F5228" s="37">
        <v>50</v>
      </c>
      <c r="G5228" s="38">
        <v>0.04</v>
      </c>
      <c r="H5228" s="34">
        <v>0.95960482252813206</v>
      </c>
      <c r="I5228" s="35">
        <v>3.5421426318290989</v>
      </c>
      <c r="J5228" s="35">
        <v>2.8725919723990496</v>
      </c>
      <c r="K5228" s="35">
        <v>-2.3092640278984623E-3</v>
      </c>
      <c r="L5228" s="35">
        <v>0</v>
      </c>
      <c r="M5228" s="35">
        <v>0</v>
      </c>
      <c r="N5228" s="35">
        <v>0</v>
      </c>
      <c r="O5228" s="35">
        <v>0</v>
      </c>
      <c r="P5228" s="36">
        <v>12</v>
      </c>
      <c r="Q5228" s="37">
        <v>66</v>
      </c>
      <c r="R5228" s="36">
        <v>13</v>
      </c>
      <c r="S5228" s="39">
        <f t="shared" si="178"/>
        <v>66</v>
      </c>
      <c r="T5228" s="34" t="s">
        <v>50</v>
      </c>
      <c r="U5228" s="12">
        <f>EXP((alpha+(beta/speed))+(ceta*LN(speed)))</f>
        <v>35.730037931082101</v>
      </c>
      <c r="V5228" s="8">
        <f t="shared" si="179"/>
        <v>66</v>
      </c>
    </row>
    <row r="5229" spans="1:22">
      <c r="A5229" s="34" t="s">
        <v>19</v>
      </c>
      <c r="B5229" s="34" t="s">
        <v>70</v>
      </c>
      <c r="C5229" s="5" t="s">
        <v>141</v>
      </c>
      <c r="D5229" s="35" t="s">
        <v>84</v>
      </c>
      <c r="E5229" s="36" t="s">
        <v>14</v>
      </c>
      <c r="F5229" s="37">
        <v>50</v>
      </c>
      <c r="G5229" s="38">
        <v>0.04</v>
      </c>
      <c r="H5229" s="34">
        <v>0.99485915439374895</v>
      </c>
      <c r="I5229" s="35">
        <v>331.0767819247593</v>
      </c>
      <c r="J5229" s="35">
        <v>-2.6761298082114342</v>
      </c>
      <c r="K5229" s="35">
        <v>10.858026846725641</v>
      </c>
      <c r="L5229" s="35">
        <v>-0.69717030307697059</v>
      </c>
      <c r="M5229" s="35">
        <v>0</v>
      </c>
      <c r="N5229" s="35">
        <v>0</v>
      </c>
      <c r="O5229" s="35">
        <v>0</v>
      </c>
      <c r="P5229" s="36">
        <v>12</v>
      </c>
      <c r="Q5229" s="37">
        <v>66</v>
      </c>
      <c r="R5229" s="36">
        <v>1</v>
      </c>
      <c r="S5229" s="39">
        <f t="shared" si="178"/>
        <v>66</v>
      </c>
      <c r="T5229" s="34" t="s">
        <v>30</v>
      </c>
      <c r="U5229" s="12">
        <f>((alpha*(speed^beta))+(ceta*(speed^delta)))</f>
        <v>0.58955787150728256</v>
      </c>
      <c r="V5229" s="8">
        <f t="shared" si="179"/>
        <v>66</v>
      </c>
    </row>
    <row r="5230" spans="1:22">
      <c r="A5230" s="34" t="s">
        <v>19</v>
      </c>
      <c r="B5230" s="34" t="s">
        <v>70</v>
      </c>
      <c r="C5230" s="5" t="s">
        <v>141</v>
      </c>
      <c r="D5230" s="35" t="s">
        <v>84</v>
      </c>
      <c r="E5230" s="36" t="s">
        <v>18</v>
      </c>
      <c r="F5230" s="37">
        <v>50</v>
      </c>
      <c r="G5230" s="38">
        <v>0.04</v>
      </c>
      <c r="H5230" s="34">
        <v>0.98900425593590802</v>
      </c>
      <c r="I5230" s="35">
        <v>0.38965225824990962</v>
      </c>
      <c r="J5230" s="35">
        <v>2.6402999020989332E-2</v>
      </c>
      <c r="K5230" s="35">
        <v>-2.2085790246809746E-4</v>
      </c>
      <c r="L5230" s="35">
        <v>0</v>
      </c>
      <c r="M5230" s="35">
        <v>0</v>
      </c>
      <c r="N5230" s="35">
        <v>0</v>
      </c>
      <c r="O5230" s="35">
        <v>0</v>
      </c>
      <c r="P5230" s="36">
        <v>12</v>
      </c>
      <c r="Q5230" s="37">
        <v>66</v>
      </c>
      <c r="R5230" s="36">
        <v>5</v>
      </c>
      <c r="S5230" s="39">
        <f t="shared" si="178"/>
        <v>66</v>
      </c>
      <c r="T5230" s="34" t="s">
        <v>36</v>
      </c>
      <c r="U5230" s="12">
        <f>(1/(((ceta*(speed^2))+(beta*speed))+alpha))</f>
        <v>0.85455976433894709</v>
      </c>
      <c r="V5230" s="8">
        <f t="shared" si="179"/>
        <v>66</v>
      </c>
    </row>
    <row r="5231" spans="1:22">
      <c r="A5231" s="34" t="s">
        <v>19</v>
      </c>
      <c r="B5231" s="34" t="s">
        <v>70</v>
      </c>
      <c r="C5231" s="5" t="s">
        <v>141</v>
      </c>
      <c r="D5231" s="35" t="s">
        <v>84</v>
      </c>
      <c r="E5231" s="36" t="s">
        <v>17</v>
      </c>
      <c r="F5231" s="37">
        <v>50</v>
      </c>
      <c r="G5231" s="38">
        <v>0.04</v>
      </c>
      <c r="H5231" s="34">
        <v>0.97140054784606977</v>
      </c>
      <c r="I5231" s="35">
        <v>7587.5649185470247</v>
      </c>
      <c r="J5231" s="35">
        <v>-1.2929691354816066</v>
      </c>
      <c r="K5231" s="35">
        <v>838.92006604906805</v>
      </c>
      <c r="L5231" s="35">
        <v>-2.4823944249367114E-2</v>
      </c>
      <c r="M5231" s="35">
        <v>0</v>
      </c>
      <c r="N5231" s="35">
        <v>0</v>
      </c>
      <c r="O5231" s="35">
        <v>0</v>
      </c>
      <c r="P5231" s="36">
        <v>12</v>
      </c>
      <c r="Q5231" s="37">
        <v>66</v>
      </c>
      <c r="R5231" s="36">
        <v>1</v>
      </c>
      <c r="S5231" s="39">
        <f t="shared" si="178"/>
        <v>66</v>
      </c>
      <c r="T5231" s="34" t="s">
        <v>30</v>
      </c>
      <c r="U5231" s="12">
        <f>((alpha*(speed^beta))+(ceta*(speed^delta)))</f>
        <v>789.74215818238793</v>
      </c>
      <c r="V5231" s="8">
        <f t="shared" si="179"/>
        <v>66</v>
      </c>
    </row>
    <row r="5232" spans="1:22">
      <c r="A5232" s="34" t="s">
        <v>19</v>
      </c>
      <c r="B5232" s="34" t="s">
        <v>70</v>
      </c>
      <c r="C5232" s="5" t="s">
        <v>141</v>
      </c>
      <c r="D5232" s="35" t="s">
        <v>84</v>
      </c>
      <c r="E5232" s="36" t="s">
        <v>15</v>
      </c>
      <c r="F5232" s="37">
        <v>100</v>
      </c>
      <c r="G5232" s="38">
        <v>0.04</v>
      </c>
      <c r="H5232" s="34">
        <v>0.98972815618497945</v>
      </c>
      <c r="I5232" s="35">
        <v>-1.8908120907450345E-5</v>
      </c>
      <c r="J5232" s="35">
        <v>4.7081628528491777E-3</v>
      </c>
      <c r="K5232" s="35">
        <v>-0.37832112255519673</v>
      </c>
      <c r="L5232" s="35">
        <v>13.121535860607676</v>
      </c>
      <c r="M5232" s="35">
        <v>0</v>
      </c>
      <c r="N5232" s="35">
        <v>0</v>
      </c>
      <c r="O5232" s="35">
        <v>0</v>
      </c>
      <c r="P5232" s="36">
        <v>12</v>
      </c>
      <c r="Q5232" s="37">
        <v>54</v>
      </c>
      <c r="R5232" s="36">
        <v>14</v>
      </c>
      <c r="S5232" s="39">
        <f t="shared" si="178"/>
        <v>54</v>
      </c>
      <c r="T5232" s="34" t="s">
        <v>51</v>
      </c>
      <c r="U5232" s="12">
        <f>(((alpha*(speed^3))+(beta*(speed^2))+(ceta*speed))+delta)</f>
        <v>3.4438497709644924</v>
      </c>
      <c r="V5232" s="8">
        <f t="shared" si="179"/>
        <v>54</v>
      </c>
    </row>
    <row r="5233" spans="1:22">
      <c r="A5233" s="34" t="s">
        <v>19</v>
      </c>
      <c r="B5233" s="34" t="s">
        <v>70</v>
      </c>
      <c r="C5233" s="5" t="s">
        <v>141</v>
      </c>
      <c r="D5233" s="35" t="s">
        <v>84</v>
      </c>
      <c r="E5233" s="36" t="s">
        <v>16</v>
      </c>
      <c r="F5233" s="37">
        <v>100</v>
      </c>
      <c r="G5233" s="38">
        <v>0.04</v>
      </c>
      <c r="H5233" s="34">
        <v>0.96075586575241712</v>
      </c>
      <c r="I5233" s="35">
        <v>-2.1940934354788074E-4</v>
      </c>
      <c r="J5233" s="35">
        <v>2.6486461986497609E-2</v>
      </c>
      <c r="K5233" s="35">
        <v>-1.1629502699854792</v>
      </c>
      <c r="L5233" s="35">
        <v>66.711169810480868</v>
      </c>
      <c r="M5233" s="35">
        <v>0</v>
      </c>
      <c r="N5233" s="35">
        <v>0</v>
      </c>
      <c r="O5233" s="35">
        <v>0</v>
      </c>
      <c r="P5233" s="36">
        <v>12</v>
      </c>
      <c r="Q5233" s="37">
        <v>54</v>
      </c>
      <c r="R5233" s="36">
        <v>14</v>
      </c>
      <c r="S5233" s="39">
        <f t="shared" si="178"/>
        <v>54</v>
      </c>
      <c r="T5233" s="34" t="s">
        <v>51</v>
      </c>
      <c r="U5233" s="12">
        <f>(((alpha*(speed^3))+(beta*(speed^2))+(ceta*speed))+delta)</f>
        <v>46.597305511468512</v>
      </c>
      <c r="V5233" s="8">
        <f t="shared" si="179"/>
        <v>54</v>
      </c>
    </row>
    <row r="5234" spans="1:22">
      <c r="A5234" s="34" t="s">
        <v>19</v>
      </c>
      <c r="B5234" s="34" t="s">
        <v>70</v>
      </c>
      <c r="C5234" s="5" t="s">
        <v>141</v>
      </c>
      <c r="D5234" s="35" t="s">
        <v>84</v>
      </c>
      <c r="E5234" s="36" t="s">
        <v>14</v>
      </c>
      <c r="F5234" s="37">
        <v>100</v>
      </c>
      <c r="G5234" s="38">
        <v>0.04</v>
      </c>
      <c r="H5234" s="34">
        <v>0.99571451688633728</v>
      </c>
      <c r="I5234" s="35">
        <v>755.84837203765585</v>
      </c>
      <c r="J5234" s="35">
        <v>-2.9394104256797866</v>
      </c>
      <c r="K5234" s="35">
        <v>8.1466952181331749</v>
      </c>
      <c r="L5234" s="35">
        <v>-0.60357549773862285</v>
      </c>
      <c r="M5234" s="35">
        <v>0</v>
      </c>
      <c r="N5234" s="35">
        <v>0</v>
      </c>
      <c r="O5234" s="35">
        <v>0</v>
      </c>
      <c r="P5234" s="36">
        <v>12</v>
      </c>
      <c r="Q5234" s="37">
        <v>54</v>
      </c>
      <c r="R5234" s="36">
        <v>1</v>
      </c>
      <c r="S5234" s="39">
        <f t="shared" si="178"/>
        <v>54</v>
      </c>
      <c r="T5234" s="34" t="s">
        <v>30</v>
      </c>
      <c r="U5234" s="12">
        <f>((alpha*(speed^beta))+(ceta*(speed^delta)))</f>
        <v>0.73952961282417784</v>
      </c>
      <c r="V5234" s="8">
        <f t="shared" si="179"/>
        <v>54</v>
      </c>
    </row>
    <row r="5235" spans="1:22">
      <c r="A5235" s="34" t="s">
        <v>19</v>
      </c>
      <c r="B5235" s="34" t="s">
        <v>70</v>
      </c>
      <c r="C5235" s="5" t="s">
        <v>141</v>
      </c>
      <c r="D5235" s="35" t="s">
        <v>84</v>
      </c>
      <c r="E5235" s="36" t="s">
        <v>18</v>
      </c>
      <c r="F5235" s="37">
        <v>100</v>
      </c>
      <c r="G5235" s="38">
        <v>0.04</v>
      </c>
      <c r="H5235" s="34">
        <v>0.99005050054764865</v>
      </c>
      <c r="I5235" s="35">
        <v>0.83763043882960919</v>
      </c>
      <c r="J5235" s="35">
        <v>2.1972968764146001</v>
      </c>
      <c r="K5235" s="35">
        <v>1.0242438289879969</v>
      </c>
      <c r="L5235" s="35">
        <v>0.33210050467759289</v>
      </c>
      <c r="M5235" s="35">
        <v>4.240876802264007E-2</v>
      </c>
      <c r="N5235" s="35">
        <v>0</v>
      </c>
      <c r="O5235" s="35">
        <v>0</v>
      </c>
      <c r="P5235" s="36">
        <v>12</v>
      </c>
      <c r="Q5235" s="37">
        <v>54</v>
      </c>
      <c r="R5235" s="36">
        <v>10</v>
      </c>
      <c r="S5235" s="39">
        <f t="shared" si="178"/>
        <v>54</v>
      </c>
      <c r="T5235" s="34" t="s">
        <v>44</v>
      </c>
      <c r="U5235" s="12">
        <f>(alpha+(beta/(1+EXP((((-1)*ceta)+(delta*LN(speed)))+(epsilon*speed)))))</f>
        <v>0.99088657631497523</v>
      </c>
      <c r="V5235" s="8">
        <f t="shared" si="179"/>
        <v>54</v>
      </c>
    </row>
    <row r="5236" spans="1:22">
      <c r="A5236" s="34" t="s">
        <v>19</v>
      </c>
      <c r="B5236" s="34" t="s">
        <v>70</v>
      </c>
      <c r="C5236" s="5" t="s">
        <v>141</v>
      </c>
      <c r="D5236" s="35" t="s">
        <v>84</v>
      </c>
      <c r="E5236" s="36" t="s">
        <v>17</v>
      </c>
      <c r="F5236" s="37">
        <v>100</v>
      </c>
      <c r="G5236" s="38">
        <v>0.04</v>
      </c>
      <c r="H5236" s="34">
        <v>0.98390484458869298</v>
      </c>
      <c r="I5236" s="35">
        <v>7.3664427999790982</v>
      </c>
      <c r="J5236" s="35">
        <v>1.6614930446073792</v>
      </c>
      <c r="K5236" s="35">
        <v>-0.11616788974583743</v>
      </c>
      <c r="L5236" s="35">
        <v>0</v>
      </c>
      <c r="M5236" s="35">
        <v>0</v>
      </c>
      <c r="N5236" s="35">
        <v>0</v>
      </c>
      <c r="O5236" s="35">
        <v>0</v>
      </c>
      <c r="P5236" s="36">
        <v>12</v>
      </c>
      <c r="Q5236" s="37">
        <v>54</v>
      </c>
      <c r="R5236" s="36">
        <v>13</v>
      </c>
      <c r="S5236" s="39">
        <f t="shared" si="178"/>
        <v>54</v>
      </c>
      <c r="T5236" s="34" t="s">
        <v>50</v>
      </c>
      <c r="U5236" s="12">
        <f>EXP((alpha+(beta/speed))+(ceta*LN(speed)))</f>
        <v>1026.4066895565375</v>
      </c>
      <c r="V5236" s="8">
        <f t="shared" si="179"/>
        <v>54</v>
      </c>
    </row>
    <row r="5237" spans="1:22">
      <c r="A5237" s="34" t="s">
        <v>19</v>
      </c>
      <c r="B5237" s="34" t="s">
        <v>70</v>
      </c>
      <c r="C5237" s="5" t="s">
        <v>141</v>
      </c>
      <c r="D5237" s="35" t="s">
        <v>84</v>
      </c>
      <c r="E5237" s="36" t="s">
        <v>15</v>
      </c>
      <c r="F5237" s="37">
        <v>0</v>
      </c>
      <c r="G5237" s="38">
        <v>0.06</v>
      </c>
      <c r="H5237" s="34">
        <v>0.99360780943828986</v>
      </c>
      <c r="I5237" s="35">
        <v>-0.18985778693726887</v>
      </c>
      <c r="J5237" s="35">
        <v>0.14263308920837298</v>
      </c>
      <c r="K5237" s="35">
        <v>0.33052373717972183</v>
      </c>
      <c r="L5237" s="35">
        <v>0</v>
      </c>
      <c r="M5237" s="35">
        <v>0</v>
      </c>
      <c r="N5237" s="35">
        <v>0</v>
      </c>
      <c r="O5237" s="35">
        <v>0</v>
      </c>
      <c r="P5237" s="36">
        <v>12</v>
      </c>
      <c r="Q5237" s="37">
        <v>78</v>
      </c>
      <c r="R5237" s="36">
        <v>6</v>
      </c>
      <c r="S5237" s="39">
        <f t="shared" si="178"/>
        <v>78</v>
      </c>
      <c r="T5237" s="34" t="s">
        <v>37</v>
      </c>
      <c r="U5237" s="12">
        <f>(1/(alpha+(beta*(speed^ceta))))</f>
        <v>2.4262981764224421</v>
      </c>
      <c r="V5237" s="8">
        <f t="shared" si="179"/>
        <v>78</v>
      </c>
    </row>
    <row r="5238" spans="1:22">
      <c r="A5238" s="34" t="s">
        <v>19</v>
      </c>
      <c r="B5238" s="34" t="s">
        <v>70</v>
      </c>
      <c r="C5238" s="5" t="s">
        <v>141</v>
      </c>
      <c r="D5238" s="35" t="s">
        <v>84</v>
      </c>
      <c r="E5238" s="36" t="s">
        <v>16</v>
      </c>
      <c r="F5238" s="37">
        <v>0</v>
      </c>
      <c r="G5238" s="38">
        <v>0.06</v>
      </c>
      <c r="H5238" s="34">
        <v>0.97593520032186054</v>
      </c>
      <c r="I5238" s="35">
        <v>9.9804613907432884</v>
      </c>
      <c r="J5238" s="35">
        <v>0.23343349593520429</v>
      </c>
      <c r="K5238" s="35">
        <v>132.73807601153635</v>
      </c>
      <c r="L5238" s="35">
        <v>-0.75733048971150263</v>
      </c>
      <c r="M5238" s="35">
        <v>0</v>
      </c>
      <c r="N5238" s="35">
        <v>0</v>
      </c>
      <c r="O5238" s="35">
        <v>0</v>
      </c>
      <c r="P5238" s="36">
        <v>12</v>
      </c>
      <c r="Q5238" s="37">
        <v>78</v>
      </c>
      <c r="R5238" s="36">
        <v>1</v>
      </c>
      <c r="S5238" s="39">
        <f t="shared" si="178"/>
        <v>78</v>
      </c>
      <c r="T5238" s="34" t="s">
        <v>30</v>
      </c>
      <c r="U5238" s="12">
        <f>((alpha*(speed^beta))+(ceta*(speed^delta)))</f>
        <v>32.493307144001896</v>
      </c>
      <c r="V5238" s="8">
        <f t="shared" si="179"/>
        <v>78</v>
      </c>
    </row>
    <row r="5239" spans="1:22">
      <c r="A5239" s="34" t="s">
        <v>19</v>
      </c>
      <c r="B5239" s="34" t="s">
        <v>70</v>
      </c>
      <c r="C5239" s="5" t="s">
        <v>141</v>
      </c>
      <c r="D5239" s="35" t="s">
        <v>84</v>
      </c>
      <c r="E5239" s="36" t="s">
        <v>14</v>
      </c>
      <c r="F5239" s="37">
        <v>0</v>
      </c>
      <c r="G5239" s="38">
        <v>0.06</v>
      </c>
      <c r="H5239" s="34">
        <v>0.99608548267239039</v>
      </c>
      <c r="I5239" s="35">
        <v>-0.40013894521737364</v>
      </c>
      <c r="J5239" s="35">
        <v>0.18648564705968693</v>
      </c>
      <c r="K5239" s="35">
        <v>0.58109563913627038</v>
      </c>
      <c r="L5239" s="35">
        <v>0</v>
      </c>
      <c r="M5239" s="35">
        <v>0</v>
      </c>
      <c r="N5239" s="35">
        <v>0</v>
      </c>
      <c r="O5239" s="35">
        <v>0</v>
      </c>
      <c r="P5239" s="36">
        <v>12</v>
      </c>
      <c r="Q5239" s="37">
        <v>78</v>
      </c>
      <c r="R5239" s="36">
        <v>6</v>
      </c>
      <c r="S5239" s="39">
        <f t="shared" si="178"/>
        <v>78</v>
      </c>
      <c r="T5239" s="34" t="s">
        <v>37</v>
      </c>
      <c r="U5239" s="12">
        <f>(1/(alpha+(beta*(speed^ceta))))</f>
        <v>0.51418912861254706</v>
      </c>
      <c r="V5239" s="8">
        <f t="shared" si="179"/>
        <v>78</v>
      </c>
    </row>
    <row r="5240" spans="1:22">
      <c r="A5240" s="34" t="s">
        <v>19</v>
      </c>
      <c r="B5240" s="34" t="s">
        <v>70</v>
      </c>
      <c r="C5240" s="5" t="s">
        <v>141</v>
      </c>
      <c r="D5240" s="35" t="s">
        <v>84</v>
      </c>
      <c r="E5240" s="36" t="s">
        <v>18</v>
      </c>
      <c r="F5240" s="37">
        <v>0</v>
      </c>
      <c r="G5240" s="38">
        <v>0.06</v>
      </c>
      <c r="H5240" s="34">
        <v>0.9924520737690673</v>
      </c>
      <c r="I5240" s="35">
        <v>6.4408374468970848</v>
      </c>
      <c r="J5240" s="35">
        <v>1.0088833857284556</v>
      </c>
      <c r="K5240" s="35">
        <v>-0.66418987980973376</v>
      </c>
      <c r="L5240" s="35">
        <v>0</v>
      </c>
      <c r="M5240" s="35">
        <v>0</v>
      </c>
      <c r="N5240" s="35">
        <v>0</v>
      </c>
      <c r="O5240" s="35">
        <v>0</v>
      </c>
      <c r="P5240" s="36">
        <v>12</v>
      </c>
      <c r="Q5240" s="37">
        <v>78</v>
      </c>
      <c r="R5240" s="36">
        <v>0</v>
      </c>
      <c r="S5240" s="39">
        <f t="shared" si="178"/>
        <v>78</v>
      </c>
      <c r="T5240" s="34" t="s">
        <v>29</v>
      </c>
      <c r="U5240" s="12">
        <f>((alpha*(beta^speed))*(speed^ceta))</f>
        <v>0.71093177077394465</v>
      </c>
      <c r="V5240" s="8">
        <f t="shared" si="179"/>
        <v>78</v>
      </c>
    </row>
    <row r="5241" spans="1:22">
      <c r="A5241" s="34" t="s">
        <v>19</v>
      </c>
      <c r="B5241" s="34" t="s">
        <v>70</v>
      </c>
      <c r="C5241" s="5" t="s">
        <v>141</v>
      </c>
      <c r="D5241" s="35" t="s">
        <v>84</v>
      </c>
      <c r="E5241" s="36" t="s">
        <v>17</v>
      </c>
      <c r="F5241" s="37">
        <v>0</v>
      </c>
      <c r="G5241" s="38">
        <v>0.06</v>
      </c>
      <c r="H5241" s="34">
        <v>0.99125898294928261</v>
      </c>
      <c r="I5241" s="35">
        <v>172.03719059119982</v>
      </c>
      <c r="J5241" s="35">
        <v>0.28845963753286019</v>
      </c>
      <c r="K5241" s="35">
        <v>6432.8304851404346</v>
      </c>
      <c r="L5241" s="35">
        <v>-0.92321824731095314</v>
      </c>
      <c r="M5241" s="35">
        <v>0</v>
      </c>
      <c r="N5241" s="35">
        <v>0</v>
      </c>
      <c r="O5241" s="35">
        <v>0</v>
      </c>
      <c r="P5241" s="36">
        <v>12</v>
      </c>
      <c r="Q5241" s="37">
        <v>78</v>
      </c>
      <c r="R5241" s="36">
        <v>1</v>
      </c>
      <c r="S5241" s="39">
        <f t="shared" si="178"/>
        <v>78</v>
      </c>
      <c r="T5241" s="34" t="s">
        <v>30</v>
      </c>
      <c r="U5241" s="12">
        <f>((alpha*(speed^beta))+(ceta*(speed^delta)))</f>
        <v>719.76177269224354</v>
      </c>
      <c r="V5241" s="8">
        <f t="shared" si="179"/>
        <v>78</v>
      </c>
    </row>
    <row r="5242" spans="1:22">
      <c r="A5242" s="34" t="s">
        <v>19</v>
      </c>
      <c r="B5242" s="34" t="s">
        <v>70</v>
      </c>
      <c r="C5242" s="5" t="s">
        <v>141</v>
      </c>
      <c r="D5242" s="35" t="s">
        <v>84</v>
      </c>
      <c r="E5242" s="36" t="s">
        <v>15</v>
      </c>
      <c r="F5242" s="37">
        <v>50</v>
      </c>
      <c r="G5242" s="38">
        <v>0.06</v>
      </c>
      <c r="H5242" s="34">
        <v>0.98929032317314014</v>
      </c>
      <c r="I5242" s="35">
        <v>20.749054018870783</v>
      </c>
      <c r="J5242" s="35">
        <v>0.98712589170768872</v>
      </c>
      <c r="K5242" s="35">
        <v>-0.2914408109757971</v>
      </c>
      <c r="L5242" s="35">
        <v>0</v>
      </c>
      <c r="M5242" s="35">
        <v>0</v>
      </c>
      <c r="N5242" s="35">
        <v>0</v>
      </c>
      <c r="O5242" s="35">
        <v>0</v>
      </c>
      <c r="P5242" s="36">
        <v>12</v>
      </c>
      <c r="Q5242" s="37">
        <v>51</v>
      </c>
      <c r="R5242" s="36">
        <v>0</v>
      </c>
      <c r="S5242" s="39">
        <f t="shared" si="178"/>
        <v>51</v>
      </c>
      <c r="T5242" s="34" t="s">
        <v>29</v>
      </c>
      <c r="U5242" s="12">
        <f>((alpha*(beta^speed))*(speed^ceta))</f>
        <v>3.4067665512677308</v>
      </c>
      <c r="V5242" s="8">
        <f t="shared" si="179"/>
        <v>51</v>
      </c>
    </row>
    <row r="5243" spans="1:22">
      <c r="A5243" s="34" t="s">
        <v>19</v>
      </c>
      <c r="B5243" s="34" t="s">
        <v>70</v>
      </c>
      <c r="C5243" s="5" t="s">
        <v>141</v>
      </c>
      <c r="D5243" s="35" t="s">
        <v>84</v>
      </c>
      <c r="E5243" s="36" t="s">
        <v>16</v>
      </c>
      <c r="F5243" s="37">
        <v>50</v>
      </c>
      <c r="G5243" s="38">
        <v>0.06</v>
      </c>
      <c r="H5243" s="34">
        <v>0.9761561042594985</v>
      </c>
      <c r="I5243" s="35">
        <v>-2.9687291163479315E-4</v>
      </c>
      <c r="J5243" s="35">
        <v>3.3452714094996075E-2</v>
      </c>
      <c r="K5243" s="35">
        <v>-1.3043806238195081</v>
      </c>
      <c r="L5243" s="35">
        <v>66.639149917911467</v>
      </c>
      <c r="M5243" s="35">
        <v>0</v>
      </c>
      <c r="N5243" s="35">
        <v>0</v>
      </c>
      <c r="O5243" s="35">
        <v>0</v>
      </c>
      <c r="P5243" s="36">
        <v>12</v>
      </c>
      <c r="Q5243" s="37">
        <v>51</v>
      </c>
      <c r="R5243" s="36">
        <v>14</v>
      </c>
      <c r="S5243" s="39">
        <f t="shared" si="178"/>
        <v>51</v>
      </c>
      <c r="T5243" s="34" t="s">
        <v>51</v>
      </c>
      <c r="U5243" s="12">
        <f>(((alpha*(speed^3))+(beta*(speed^2))+(ceta*speed))+delta)</f>
        <v>47.745758862934395</v>
      </c>
      <c r="V5243" s="8">
        <f t="shared" si="179"/>
        <v>51</v>
      </c>
    </row>
    <row r="5244" spans="1:22">
      <c r="A5244" s="34" t="s">
        <v>19</v>
      </c>
      <c r="B5244" s="34" t="s">
        <v>70</v>
      </c>
      <c r="C5244" s="5" t="s">
        <v>141</v>
      </c>
      <c r="D5244" s="35" t="s">
        <v>84</v>
      </c>
      <c r="E5244" s="36" t="s">
        <v>14</v>
      </c>
      <c r="F5244" s="37">
        <v>50</v>
      </c>
      <c r="G5244" s="38">
        <v>0.06</v>
      </c>
      <c r="H5244" s="34">
        <v>0.99644314455886751</v>
      </c>
      <c r="I5244" s="35">
        <v>-0.78277464360769888</v>
      </c>
      <c r="J5244" s="35">
        <v>0.4455277592336867</v>
      </c>
      <c r="K5244" s="35">
        <v>0.39510559457332067</v>
      </c>
      <c r="L5244" s="35">
        <v>0</v>
      </c>
      <c r="M5244" s="35">
        <v>0</v>
      </c>
      <c r="N5244" s="35">
        <v>0</v>
      </c>
      <c r="O5244" s="35">
        <v>0</v>
      </c>
      <c r="P5244" s="36">
        <v>12</v>
      </c>
      <c r="Q5244" s="37">
        <v>51</v>
      </c>
      <c r="R5244" s="36">
        <v>6</v>
      </c>
      <c r="S5244" s="39">
        <f t="shared" si="178"/>
        <v>51</v>
      </c>
      <c r="T5244" s="34" t="s">
        <v>37</v>
      </c>
      <c r="U5244" s="12">
        <f>(1/(alpha+(beta*(speed^ceta))))</f>
        <v>0.75548846305056938</v>
      </c>
      <c r="V5244" s="8">
        <f t="shared" si="179"/>
        <v>51</v>
      </c>
    </row>
    <row r="5245" spans="1:22">
      <c r="A5245" s="34" t="s">
        <v>19</v>
      </c>
      <c r="B5245" s="34" t="s">
        <v>70</v>
      </c>
      <c r="C5245" s="5" t="s">
        <v>141</v>
      </c>
      <c r="D5245" s="35" t="s">
        <v>84</v>
      </c>
      <c r="E5245" s="36" t="s">
        <v>18</v>
      </c>
      <c r="F5245" s="37">
        <v>50</v>
      </c>
      <c r="G5245" s="38">
        <v>0.06</v>
      </c>
      <c r="H5245" s="34">
        <v>0.98861957688123647</v>
      </c>
      <c r="I5245" s="35">
        <v>3.1877200807745321</v>
      </c>
      <c r="J5245" s="35">
        <v>0.9952878599199021</v>
      </c>
      <c r="K5245" s="35">
        <v>-0.23486288456058729</v>
      </c>
      <c r="L5245" s="35">
        <v>0</v>
      </c>
      <c r="M5245" s="35">
        <v>0</v>
      </c>
      <c r="N5245" s="35">
        <v>0</v>
      </c>
      <c r="O5245" s="35">
        <v>0</v>
      </c>
      <c r="P5245" s="36">
        <v>12</v>
      </c>
      <c r="Q5245" s="37">
        <v>51</v>
      </c>
      <c r="R5245" s="36">
        <v>0</v>
      </c>
      <c r="S5245" s="39">
        <f t="shared" si="178"/>
        <v>51</v>
      </c>
      <c r="T5245" s="34" t="s">
        <v>29</v>
      </c>
      <c r="U5245" s="12">
        <f>((alpha*(beta^speed))*(speed^ceta))</f>
        <v>0.99499149014863641</v>
      </c>
      <c r="V5245" s="8">
        <f t="shared" si="179"/>
        <v>51</v>
      </c>
    </row>
    <row r="5246" spans="1:22">
      <c r="A5246" s="34" t="s">
        <v>19</v>
      </c>
      <c r="B5246" s="34" t="s">
        <v>70</v>
      </c>
      <c r="C5246" s="5" t="s">
        <v>141</v>
      </c>
      <c r="D5246" s="35" t="s">
        <v>84</v>
      </c>
      <c r="E5246" s="36" t="s">
        <v>17</v>
      </c>
      <c r="F5246" s="37">
        <v>50</v>
      </c>
      <c r="G5246" s="38">
        <v>0.06</v>
      </c>
      <c r="H5246" s="34">
        <v>0.99015935064626748</v>
      </c>
      <c r="I5246" s="35">
        <v>7.163354520170377</v>
      </c>
      <c r="J5246" s="35">
        <v>2.5016669593214611</v>
      </c>
      <c r="K5246" s="35">
        <v>-6.6615283033037972E-2</v>
      </c>
      <c r="L5246" s="35">
        <v>0</v>
      </c>
      <c r="M5246" s="35">
        <v>0</v>
      </c>
      <c r="N5246" s="35">
        <v>0</v>
      </c>
      <c r="O5246" s="35">
        <v>0</v>
      </c>
      <c r="P5246" s="36">
        <v>12</v>
      </c>
      <c r="Q5246" s="37">
        <v>51</v>
      </c>
      <c r="R5246" s="36">
        <v>13</v>
      </c>
      <c r="S5246" s="39">
        <f t="shared" si="178"/>
        <v>51</v>
      </c>
      <c r="T5246" s="34" t="s">
        <v>50</v>
      </c>
      <c r="U5246" s="12">
        <f>EXP((alpha+(beta/speed))+(ceta*LN(speed)))</f>
        <v>1043.658007892471</v>
      </c>
      <c r="V5246" s="8">
        <f t="shared" si="179"/>
        <v>51</v>
      </c>
    </row>
    <row r="5247" spans="1:22">
      <c r="A5247" s="34" t="s">
        <v>19</v>
      </c>
      <c r="B5247" s="34" t="s">
        <v>70</v>
      </c>
      <c r="C5247" s="5" t="s">
        <v>141</v>
      </c>
      <c r="D5247" s="35" t="s">
        <v>84</v>
      </c>
      <c r="E5247" s="36" t="s">
        <v>15</v>
      </c>
      <c r="F5247" s="37">
        <v>100</v>
      </c>
      <c r="G5247" s="38">
        <v>0.06</v>
      </c>
      <c r="H5247" s="34">
        <v>0.9906017933537673</v>
      </c>
      <c r="I5247" s="35">
        <v>37.243049188593481</v>
      </c>
      <c r="J5247" s="35">
        <v>0.98668006009410225</v>
      </c>
      <c r="K5247" s="35">
        <v>-0.42227688644175332</v>
      </c>
      <c r="L5247" s="35">
        <v>0</v>
      </c>
      <c r="M5247" s="35">
        <v>0</v>
      </c>
      <c r="N5247" s="35">
        <v>0</v>
      </c>
      <c r="O5247" s="35">
        <v>0</v>
      </c>
      <c r="P5247" s="36">
        <v>12</v>
      </c>
      <c r="Q5247" s="37">
        <v>40</v>
      </c>
      <c r="R5247" s="36">
        <v>0</v>
      </c>
      <c r="S5247" s="39">
        <f t="shared" si="178"/>
        <v>40</v>
      </c>
      <c r="T5247" s="34" t="s">
        <v>29</v>
      </c>
      <c r="U5247" s="12">
        <f>((alpha*(beta^speed))*(speed^ceta))</f>
        <v>4.5876089293890399</v>
      </c>
      <c r="V5247" s="8">
        <f t="shared" si="179"/>
        <v>40</v>
      </c>
    </row>
    <row r="5248" spans="1:22">
      <c r="A5248" s="34" t="s">
        <v>19</v>
      </c>
      <c r="B5248" s="34" t="s">
        <v>70</v>
      </c>
      <c r="C5248" s="5" t="s">
        <v>141</v>
      </c>
      <c r="D5248" s="35" t="s">
        <v>84</v>
      </c>
      <c r="E5248" s="36" t="s">
        <v>16</v>
      </c>
      <c r="F5248" s="37">
        <v>100</v>
      </c>
      <c r="G5248" s="38">
        <v>0.06</v>
      </c>
      <c r="H5248" s="34">
        <v>0.97442940264757838</v>
      </c>
      <c r="I5248" s="35">
        <v>-7.7568931908618595E-4</v>
      </c>
      <c r="J5248" s="35">
        <v>6.7407174182660151E-2</v>
      </c>
      <c r="K5248" s="35">
        <v>-2.0812531330550867</v>
      </c>
      <c r="L5248" s="35">
        <v>89.270747302220585</v>
      </c>
      <c r="M5248" s="35">
        <v>0</v>
      </c>
      <c r="N5248" s="35">
        <v>0</v>
      </c>
      <c r="O5248" s="35">
        <v>0</v>
      </c>
      <c r="P5248" s="36">
        <v>12</v>
      </c>
      <c r="Q5248" s="37">
        <v>40</v>
      </c>
      <c r="R5248" s="36">
        <v>14</v>
      </c>
      <c r="S5248" s="39">
        <f t="shared" si="178"/>
        <v>40</v>
      </c>
      <c r="T5248" s="34" t="s">
        <v>51</v>
      </c>
      <c r="U5248" s="12">
        <f>(((alpha*(speed^3))+(beta*(speed^2))+(ceta*speed))+delta)</f>
        <v>64.227984250757444</v>
      </c>
      <c r="V5248" s="8">
        <f t="shared" si="179"/>
        <v>40</v>
      </c>
    </row>
    <row r="5249" spans="1:22">
      <c r="A5249" s="34" t="s">
        <v>19</v>
      </c>
      <c r="B5249" s="34" t="s">
        <v>70</v>
      </c>
      <c r="C5249" s="5" t="s">
        <v>141</v>
      </c>
      <c r="D5249" s="35" t="s">
        <v>84</v>
      </c>
      <c r="E5249" s="36" t="s">
        <v>14</v>
      </c>
      <c r="F5249" s="37">
        <v>100</v>
      </c>
      <c r="G5249" s="38">
        <v>0.06</v>
      </c>
      <c r="H5249" s="34">
        <v>0.99731015647652321</v>
      </c>
      <c r="I5249" s="35">
        <v>3.392095216771545E-2</v>
      </c>
      <c r="J5249" s="35">
        <v>12.393632781618608</v>
      </c>
      <c r="K5249" s="35">
        <v>-8.6882570347809579E-2</v>
      </c>
      <c r="L5249" s="35">
        <v>0</v>
      </c>
      <c r="M5249" s="35">
        <v>0</v>
      </c>
      <c r="N5249" s="35">
        <v>0</v>
      </c>
      <c r="O5249" s="35">
        <v>0</v>
      </c>
      <c r="P5249" s="36">
        <v>12</v>
      </c>
      <c r="Q5249" s="37">
        <v>40</v>
      </c>
      <c r="R5249" s="36">
        <v>13</v>
      </c>
      <c r="S5249" s="39">
        <f t="shared" si="178"/>
        <v>40</v>
      </c>
      <c r="T5249" s="34" t="s">
        <v>50</v>
      </c>
      <c r="U5249" s="12">
        <f>EXP((alpha+(beta/speed))+(ceta*LN(speed)))</f>
        <v>1.0235351239624393</v>
      </c>
      <c r="V5249" s="8">
        <f t="shared" si="179"/>
        <v>40</v>
      </c>
    </row>
    <row r="5250" spans="1:22">
      <c r="A5250" s="34" t="s">
        <v>19</v>
      </c>
      <c r="B5250" s="34" t="s">
        <v>70</v>
      </c>
      <c r="C5250" s="5" t="s">
        <v>141</v>
      </c>
      <c r="D5250" s="35" t="s">
        <v>84</v>
      </c>
      <c r="E5250" s="36" t="s">
        <v>18</v>
      </c>
      <c r="F5250" s="37">
        <v>100</v>
      </c>
      <c r="G5250" s="38">
        <v>0.06</v>
      </c>
      <c r="H5250" s="34">
        <v>0.99137888362524651</v>
      </c>
      <c r="I5250" s="35">
        <v>1.1306718796533557</v>
      </c>
      <c r="J5250" s="35">
        <v>3.6128339966540612</v>
      </c>
      <c r="K5250" s="35">
        <v>0.51234014397840544</v>
      </c>
      <c r="L5250" s="35">
        <v>0.33679846478345815</v>
      </c>
      <c r="M5250" s="35">
        <v>4.882619905292708E-2</v>
      </c>
      <c r="N5250" s="35">
        <v>0</v>
      </c>
      <c r="O5250" s="35">
        <v>0</v>
      </c>
      <c r="P5250" s="36">
        <v>12</v>
      </c>
      <c r="Q5250" s="37">
        <v>40</v>
      </c>
      <c r="R5250" s="36">
        <v>10</v>
      </c>
      <c r="S5250" s="39">
        <f t="shared" ref="S5250:S5313" si="180">V5250</f>
        <v>40</v>
      </c>
      <c r="T5250" s="34" t="s">
        <v>44</v>
      </c>
      <c r="U5250" s="12">
        <f>(alpha+(beta/(1+EXP((((-1)*ceta)+(delta*LN(speed)))+(epsilon*speed)))))</f>
        <v>1.361810084534709</v>
      </c>
      <c r="V5250" s="8">
        <f t="shared" ref="V5250:V5313" si="181">IF($V$1&lt;P5250,P5250,IF($V$1&gt;Q5250,Q5250,$V$1))</f>
        <v>40</v>
      </c>
    </row>
    <row r="5251" spans="1:22">
      <c r="A5251" s="34" t="s">
        <v>19</v>
      </c>
      <c r="B5251" s="34" t="s">
        <v>70</v>
      </c>
      <c r="C5251" s="5" t="s">
        <v>141</v>
      </c>
      <c r="D5251" s="35" t="s">
        <v>84</v>
      </c>
      <c r="E5251" s="36" t="s">
        <v>17</v>
      </c>
      <c r="F5251" s="37">
        <v>100</v>
      </c>
      <c r="G5251" s="38">
        <v>0.06</v>
      </c>
      <c r="H5251" s="34">
        <v>0.99080294153217674</v>
      </c>
      <c r="I5251" s="35">
        <v>-2.1212791209400783E-2</v>
      </c>
      <c r="J5251" s="35">
        <v>2.0918103733019979</v>
      </c>
      <c r="K5251" s="35">
        <v>-72.054493863912839</v>
      </c>
      <c r="L5251" s="35">
        <v>2308.9955136227959</v>
      </c>
      <c r="M5251" s="35">
        <v>0</v>
      </c>
      <c r="N5251" s="35">
        <v>0</v>
      </c>
      <c r="O5251" s="35">
        <v>0</v>
      </c>
      <c r="P5251" s="36">
        <v>12</v>
      </c>
      <c r="Q5251" s="37">
        <v>40</v>
      </c>
      <c r="R5251" s="36">
        <v>14</v>
      </c>
      <c r="S5251" s="39">
        <f t="shared" si="180"/>
        <v>40</v>
      </c>
      <c r="T5251" s="34" t="s">
        <v>51</v>
      </c>
      <c r="U5251" s="12">
        <f>(((alpha*(speed^3))+(beta*(speed^2))+(ceta*speed))+delta)</f>
        <v>1416.0937189478286</v>
      </c>
      <c r="V5251" s="8">
        <f t="shared" si="181"/>
        <v>40</v>
      </c>
    </row>
    <row r="5252" spans="1:22">
      <c r="A5252" s="34" t="s">
        <v>19</v>
      </c>
      <c r="B5252" s="34" t="s">
        <v>70</v>
      </c>
      <c r="C5252" s="5" t="s">
        <v>142</v>
      </c>
      <c r="D5252" s="35" t="s">
        <v>85</v>
      </c>
      <c r="E5252" s="36" t="s">
        <v>15</v>
      </c>
      <c r="F5252" s="37">
        <v>0</v>
      </c>
      <c r="G5252" s="38">
        <v>0</v>
      </c>
      <c r="H5252" s="34">
        <v>0.98332931084918684</v>
      </c>
      <c r="I5252" s="35">
        <v>40.949763821850127</v>
      </c>
      <c r="J5252" s="35">
        <v>1.0071830233393606</v>
      </c>
      <c r="K5252" s="35">
        <v>-0.91224688380416519</v>
      </c>
      <c r="L5252" s="35">
        <v>0</v>
      </c>
      <c r="M5252" s="35">
        <v>0</v>
      </c>
      <c r="N5252" s="35">
        <v>0</v>
      </c>
      <c r="O5252" s="35">
        <v>0</v>
      </c>
      <c r="P5252" s="36">
        <v>12</v>
      </c>
      <c r="Q5252" s="37">
        <v>86</v>
      </c>
      <c r="R5252" s="36">
        <v>0</v>
      </c>
      <c r="S5252" s="39">
        <f t="shared" si="180"/>
        <v>86</v>
      </c>
      <c r="T5252" s="34" t="s">
        <v>29</v>
      </c>
      <c r="U5252" s="12">
        <f>((alpha*(beta^speed))*(speed^ceta))</f>
        <v>1.3026668112690529</v>
      </c>
      <c r="V5252" s="8">
        <f t="shared" si="181"/>
        <v>86</v>
      </c>
    </row>
    <row r="5253" spans="1:22">
      <c r="A5253" s="34" t="s">
        <v>19</v>
      </c>
      <c r="B5253" s="34" t="s">
        <v>70</v>
      </c>
      <c r="C5253" s="5" t="s">
        <v>142</v>
      </c>
      <c r="D5253" s="35" t="s">
        <v>85</v>
      </c>
      <c r="E5253" s="36" t="s">
        <v>16</v>
      </c>
      <c r="F5253" s="37">
        <v>0</v>
      </c>
      <c r="G5253" s="38">
        <v>0</v>
      </c>
      <c r="H5253" s="34">
        <v>0.98237084591982748</v>
      </c>
      <c r="I5253" s="35">
        <v>83.416239638777412</v>
      </c>
      <c r="J5253" s="35">
        <v>1.0090043348950846</v>
      </c>
      <c r="K5253" s="35">
        <v>-0.73807453762131048</v>
      </c>
      <c r="L5253" s="35">
        <v>0</v>
      </c>
      <c r="M5253" s="35">
        <v>0</v>
      </c>
      <c r="N5253" s="35">
        <v>0</v>
      </c>
      <c r="O5253" s="35">
        <v>0</v>
      </c>
      <c r="P5253" s="36">
        <v>12</v>
      </c>
      <c r="Q5253" s="37">
        <v>86</v>
      </c>
      <c r="R5253" s="36">
        <v>0</v>
      </c>
      <c r="S5253" s="39">
        <f t="shared" si="180"/>
        <v>86</v>
      </c>
      <c r="T5253" s="34" t="s">
        <v>29</v>
      </c>
      <c r="U5253" s="12">
        <f>((alpha*(beta^speed))*(speed^ceta))</f>
        <v>6.7336000211792717</v>
      </c>
      <c r="V5253" s="8">
        <f t="shared" si="181"/>
        <v>86</v>
      </c>
    </row>
    <row r="5254" spans="1:22">
      <c r="A5254" s="34" t="s">
        <v>19</v>
      </c>
      <c r="B5254" s="34" t="s">
        <v>70</v>
      </c>
      <c r="C5254" s="5" t="s">
        <v>142</v>
      </c>
      <c r="D5254" s="35" t="s">
        <v>85</v>
      </c>
      <c r="E5254" s="36" t="s">
        <v>14</v>
      </c>
      <c r="F5254" s="37">
        <v>0</v>
      </c>
      <c r="G5254" s="38">
        <v>0</v>
      </c>
      <c r="H5254" s="34">
        <v>0.99575727052603824</v>
      </c>
      <c r="I5254" s="35">
        <v>-5.6030124679282978E-2</v>
      </c>
      <c r="J5254" s="35">
        <v>3.9681525992026276E-2</v>
      </c>
      <c r="K5254" s="35">
        <v>1.3518014681557169</v>
      </c>
      <c r="L5254" s="35">
        <v>0</v>
      </c>
      <c r="M5254" s="35">
        <v>0</v>
      </c>
      <c r="N5254" s="35">
        <v>0</v>
      </c>
      <c r="O5254" s="35">
        <v>0</v>
      </c>
      <c r="P5254" s="36">
        <v>12</v>
      </c>
      <c r="Q5254" s="37">
        <v>86</v>
      </c>
      <c r="R5254" s="36">
        <v>2</v>
      </c>
      <c r="S5254" s="39">
        <f t="shared" si="180"/>
        <v>86</v>
      </c>
      <c r="T5254" s="34" t="s">
        <v>31</v>
      </c>
      <c r="U5254" s="12">
        <f>((alpha+(beta*speed))^((-1)/ceta))</f>
        <v>0.40828713329669192</v>
      </c>
      <c r="V5254" s="8">
        <f t="shared" si="181"/>
        <v>86</v>
      </c>
    </row>
    <row r="5255" spans="1:22">
      <c r="A5255" s="34" t="s">
        <v>19</v>
      </c>
      <c r="B5255" s="34" t="s">
        <v>70</v>
      </c>
      <c r="C5255" s="5" t="s">
        <v>142</v>
      </c>
      <c r="D5255" s="35" t="s">
        <v>85</v>
      </c>
      <c r="E5255" s="36" t="s">
        <v>18</v>
      </c>
      <c r="F5255" s="37">
        <v>0</v>
      </c>
      <c r="G5255" s="38">
        <v>0</v>
      </c>
      <c r="H5255" s="34">
        <v>0.99438027469789381</v>
      </c>
      <c r="I5255" s="35">
        <v>9.3194781319664095</v>
      </c>
      <c r="J5255" s="35">
        <v>1.0047383289796417</v>
      </c>
      <c r="K5255" s="35">
        <v>-0.93870262239359981</v>
      </c>
      <c r="L5255" s="35">
        <v>0</v>
      </c>
      <c r="M5255" s="35">
        <v>0</v>
      </c>
      <c r="N5255" s="35">
        <v>0</v>
      </c>
      <c r="O5255" s="35">
        <v>0</v>
      </c>
      <c r="P5255" s="36">
        <v>12</v>
      </c>
      <c r="Q5255" s="37">
        <v>86</v>
      </c>
      <c r="R5255" s="36">
        <v>0</v>
      </c>
      <c r="S5255" s="39">
        <f t="shared" si="180"/>
        <v>86</v>
      </c>
      <c r="T5255" s="34" t="s">
        <v>29</v>
      </c>
      <c r="U5255" s="12">
        <f>((alpha*(beta^speed))*(speed^ceta))</f>
        <v>0.21381011948511461</v>
      </c>
      <c r="V5255" s="8">
        <f t="shared" si="181"/>
        <v>86</v>
      </c>
    </row>
    <row r="5256" spans="1:22">
      <c r="A5256" s="34" t="s">
        <v>19</v>
      </c>
      <c r="B5256" s="34" t="s">
        <v>70</v>
      </c>
      <c r="C5256" s="5" t="s">
        <v>142</v>
      </c>
      <c r="D5256" s="35" t="s">
        <v>85</v>
      </c>
      <c r="E5256" s="36" t="s">
        <v>17</v>
      </c>
      <c r="F5256" s="37">
        <v>0</v>
      </c>
      <c r="G5256" s="38">
        <v>0</v>
      </c>
      <c r="H5256" s="34">
        <v>0.99047946425691991</v>
      </c>
      <c r="I5256" s="35">
        <v>3013.3385971879288</v>
      </c>
      <c r="J5256" s="35">
        <v>1.008621896755842</v>
      </c>
      <c r="K5256" s="35">
        <v>-0.77489824698177057</v>
      </c>
      <c r="L5256" s="35">
        <v>0</v>
      </c>
      <c r="M5256" s="35">
        <v>0</v>
      </c>
      <c r="N5256" s="35">
        <v>0</v>
      </c>
      <c r="O5256" s="35">
        <v>0</v>
      </c>
      <c r="P5256" s="36">
        <v>12</v>
      </c>
      <c r="Q5256" s="37">
        <v>86</v>
      </c>
      <c r="R5256" s="36">
        <v>0</v>
      </c>
      <c r="S5256" s="39">
        <f t="shared" si="180"/>
        <v>86</v>
      </c>
      <c r="T5256" s="34" t="s">
        <v>29</v>
      </c>
      <c r="U5256" s="12">
        <f>((alpha*(beta^speed))*(speed^ceta))</f>
        <v>199.82517934884544</v>
      </c>
      <c r="V5256" s="8">
        <f t="shared" si="181"/>
        <v>86</v>
      </c>
    </row>
    <row r="5257" spans="1:22">
      <c r="A5257" s="34" t="s">
        <v>19</v>
      </c>
      <c r="B5257" s="34" t="s">
        <v>70</v>
      </c>
      <c r="C5257" s="5" t="s">
        <v>142</v>
      </c>
      <c r="D5257" s="35" t="s">
        <v>85</v>
      </c>
      <c r="E5257" s="36" t="s">
        <v>15</v>
      </c>
      <c r="F5257" s="37">
        <v>50</v>
      </c>
      <c r="G5257" s="38">
        <v>0</v>
      </c>
      <c r="H5257" s="34">
        <v>0.94528267014511336</v>
      </c>
      <c r="I5257" s="35">
        <v>-1.8915002671508323E-5</v>
      </c>
      <c r="J5257" s="35">
        <v>3.6945816922907388E-3</v>
      </c>
      <c r="K5257" s="35">
        <v>-0.24061893120702696</v>
      </c>
      <c r="L5257" s="35">
        <v>7.0838592362808663</v>
      </c>
      <c r="M5257" s="35">
        <v>0</v>
      </c>
      <c r="N5257" s="35">
        <v>0</v>
      </c>
      <c r="O5257" s="35">
        <v>0</v>
      </c>
      <c r="P5257" s="36">
        <v>12</v>
      </c>
      <c r="Q5257" s="37">
        <v>86</v>
      </c>
      <c r="R5257" s="36">
        <v>14</v>
      </c>
      <c r="S5257" s="39">
        <f t="shared" si="180"/>
        <v>86</v>
      </c>
      <c r="T5257" s="34" t="s">
        <v>51</v>
      </c>
      <c r="U5257" s="12">
        <f>(((alpha*(speed^3))+(beta*(speed^2))+(ceta*speed))+delta)</f>
        <v>1.6847564094299541</v>
      </c>
      <c r="V5257" s="8">
        <f t="shared" si="181"/>
        <v>86</v>
      </c>
    </row>
    <row r="5258" spans="1:22">
      <c r="A5258" s="34" t="s">
        <v>19</v>
      </c>
      <c r="B5258" s="34" t="s">
        <v>70</v>
      </c>
      <c r="C5258" s="5" t="s">
        <v>142</v>
      </c>
      <c r="D5258" s="35" t="s">
        <v>85</v>
      </c>
      <c r="E5258" s="36" t="s">
        <v>16</v>
      </c>
      <c r="F5258" s="37">
        <v>50</v>
      </c>
      <c r="G5258" s="38">
        <v>0</v>
      </c>
      <c r="H5258" s="34">
        <v>0.96845763739305624</v>
      </c>
      <c r="I5258" s="35">
        <v>70.678431451192765</v>
      </c>
      <c r="J5258" s="35">
        <v>1.0042723466318511</v>
      </c>
      <c r="K5258" s="35">
        <v>-0.57954637961058308</v>
      </c>
      <c r="L5258" s="35">
        <v>0</v>
      </c>
      <c r="M5258" s="35">
        <v>0</v>
      </c>
      <c r="N5258" s="35">
        <v>0</v>
      </c>
      <c r="O5258" s="35">
        <v>0</v>
      </c>
      <c r="P5258" s="36">
        <v>12</v>
      </c>
      <c r="Q5258" s="37">
        <v>86</v>
      </c>
      <c r="R5258" s="36">
        <v>0</v>
      </c>
      <c r="S5258" s="39">
        <f t="shared" si="180"/>
        <v>86</v>
      </c>
      <c r="T5258" s="34" t="s">
        <v>29</v>
      </c>
      <c r="U5258" s="12">
        <f>((alpha*(beta^speed))*(speed^ceta))</f>
        <v>7.715866305064119</v>
      </c>
      <c r="V5258" s="8">
        <f t="shared" si="181"/>
        <v>86</v>
      </c>
    </row>
    <row r="5259" spans="1:22">
      <c r="A5259" s="34" t="s">
        <v>19</v>
      </c>
      <c r="B5259" s="34" t="s">
        <v>70</v>
      </c>
      <c r="C5259" s="5" t="s">
        <v>142</v>
      </c>
      <c r="D5259" s="35" t="s">
        <v>85</v>
      </c>
      <c r="E5259" s="36" t="s">
        <v>14</v>
      </c>
      <c r="F5259" s="37">
        <v>50</v>
      </c>
      <c r="G5259" s="38">
        <v>0</v>
      </c>
      <c r="H5259" s="34">
        <v>0.99495561161742085</v>
      </c>
      <c r="I5259" s="35">
        <v>-0.11063169643070389</v>
      </c>
      <c r="J5259" s="35">
        <v>4.376844386477876E-2</v>
      </c>
      <c r="K5259" s="35">
        <v>1.4039564470410457</v>
      </c>
      <c r="L5259" s="35">
        <v>0</v>
      </c>
      <c r="M5259" s="35">
        <v>0</v>
      </c>
      <c r="N5259" s="35">
        <v>0</v>
      </c>
      <c r="O5259" s="35">
        <v>0</v>
      </c>
      <c r="P5259" s="36">
        <v>12</v>
      </c>
      <c r="Q5259" s="37">
        <v>86</v>
      </c>
      <c r="R5259" s="36">
        <v>2</v>
      </c>
      <c r="S5259" s="39">
        <f t="shared" si="180"/>
        <v>86</v>
      </c>
      <c r="T5259" s="34" t="s">
        <v>31</v>
      </c>
      <c r="U5259" s="12">
        <f>((alpha+(beta*speed))^((-1)/ceta))</f>
        <v>0.39737583705739438</v>
      </c>
      <c r="V5259" s="8">
        <f t="shared" si="181"/>
        <v>86</v>
      </c>
    </row>
    <row r="5260" spans="1:22">
      <c r="A5260" s="34" t="s">
        <v>19</v>
      </c>
      <c r="B5260" s="34" t="s">
        <v>70</v>
      </c>
      <c r="C5260" s="5" t="s">
        <v>142</v>
      </c>
      <c r="D5260" s="35" t="s">
        <v>85</v>
      </c>
      <c r="E5260" s="36" t="s">
        <v>18</v>
      </c>
      <c r="F5260" s="37">
        <v>50</v>
      </c>
      <c r="G5260" s="38">
        <v>0</v>
      </c>
      <c r="H5260" s="34">
        <v>0.98425692617648775</v>
      </c>
      <c r="I5260" s="35">
        <v>0.22396080563722268</v>
      </c>
      <c r="J5260" s="35">
        <v>7.2720149474168855E-2</v>
      </c>
      <c r="K5260" s="35">
        <v>-3.8863955804809789E-4</v>
      </c>
      <c r="L5260" s="35">
        <v>0</v>
      </c>
      <c r="M5260" s="35">
        <v>0</v>
      </c>
      <c r="N5260" s="35">
        <v>0</v>
      </c>
      <c r="O5260" s="35">
        <v>0</v>
      </c>
      <c r="P5260" s="36">
        <v>12</v>
      </c>
      <c r="Q5260" s="37">
        <v>86</v>
      </c>
      <c r="R5260" s="36">
        <v>5</v>
      </c>
      <c r="S5260" s="39">
        <f t="shared" si="180"/>
        <v>86</v>
      </c>
      <c r="T5260" s="34" t="s">
        <v>36</v>
      </c>
      <c r="U5260" s="12">
        <f>(1/(((ceta*(speed^2))+(beta*speed))+alpha))</f>
        <v>0.27750678553402663</v>
      </c>
      <c r="V5260" s="8">
        <f t="shared" si="181"/>
        <v>86</v>
      </c>
    </row>
    <row r="5261" spans="1:22">
      <c r="A5261" s="34" t="s">
        <v>19</v>
      </c>
      <c r="B5261" s="34" t="s">
        <v>70</v>
      </c>
      <c r="C5261" s="5" t="s">
        <v>142</v>
      </c>
      <c r="D5261" s="35" t="s">
        <v>85</v>
      </c>
      <c r="E5261" s="36" t="s">
        <v>17</v>
      </c>
      <c r="F5261" s="37">
        <v>50</v>
      </c>
      <c r="G5261" s="38">
        <v>0</v>
      </c>
      <c r="H5261" s="34">
        <v>0.98017358303298929</v>
      </c>
      <c r="I5261" s="35">
        <v>2596.608371656187</v>
      </c>
      <c r="J5261" s="35">
        <v>1.0047180403329201</v>
      </c>
      <c r="K5261" s="35">
        <v>-0.63110041753448398</v>
      </c>
      <c r="L5261" s="35">
        <v>0</v>
      </c>
      <c r="M5261" s="35">
        <v>0</v>
      </c>
      <c r="N5261" s="35">
        <v>0</v>
      </c>
      <c r="O5261" s="35">
        <v>0</v>
      </c>
      <c r="P5261" s="36">
        <v>12</v>
      </c>
      <c r="Q5261" s="37">
        <v>86</v>
      </c>
      <c r="R5261" s="36">
        <v>0</v>
      </c>
      <c r="S5261" s="39">
        <f t="shared" si="180"/>
        <v>86</v>
      </c>
      <c r="T5261" s="34" t="s">
        <v>29</v>
      </c>
      <c r="U5261" s="12">
        <f>((alpha*(beta^speed))*(speed^ceta))</f>
        <v>234.06954083881686</v>
      </c>
      <c r="V5261" s="8">
        <f t="shared" si="181"/>
        <v>86</v>
      </c>
    </row>
    <row r="5262" spans="1:22">
      <c r="A5262" s="34" t="s">
        <v>19</v>
      </c>
      <c r="B5262" s="34" t="s">
        <v>70</v>
      </c>
      <c r="C5262" s="5" t="s">
        <v>142</v>
      </c>
      <c r="D5262" s="35" t="s">
        <v>85</v>
      </c>
      <c r="E5262" s="36" t="s">
        <v>15</v>
      </c>
      <c r="F5262" s="37">
        <v>100</v>
      </c>
      <c r="G5262" s="38">
        <v>0</v>
      </c>
      <c r="H5262" s="34">
        <v>0.90461087427067732</v>
      </c>
      <c r="I5262" s="35">
        <v>2.1863257903905162</v>
      </c>
      <c r="J5262" s="35">
        <v>3.3401796624931834</v>
      </c>
      <c r="K5262" s="35">
        <v>1.5442124826934562</v>
      </c>
      <c r="L5262" s="35">
        <v>-1.0112559723152597</v>
      </c>
      <c r="M5262" s="35">
        <v>0.18123415336732498</v>
      </c>
      <c r="N5262" s="35">
        <v>0</v>
      </c>
      <c r="O5262" s="35">
        <v>0</v>
      </c>
      <c r="P5262" s="36">
        <v>12</v>
      </c>
      <c r="Q5262" s="37">
        <v>86</v>
      </c>
      <c r="R5262" s="36">
        <v>10</v>
      </c>
      <c r="S5262" s="39">
        <f t="shared" si="180"/>
        <v>86</v>
      </c>
      <c r="T5262" s="34" t="s">
        <v>44</v>
      </c>
      <c r="U5262" s="12">
        <f>(alpha+(beta/(1+EXP((((-1)*ceta)+(delta*LN(speed)))+(epsilon*speed)))))</f>
        <v>2.1865666041024943</v>
      </c>
      <c r="V5262" s="8">
        <f t="shared" si="181"/>
        <v>86</v>
      </c>
    </row>
    <row r="5263" spans="1:22">
      <c r="A5263" s="34" t="s">
        <v>19</v>
      </c>
      <c r="B5263" s="34" t="s">
        <v>70</v>
      </c>
      <c r="C5263" s="5" t="s">
        <v>142</v>
      </c>
      <c r="D5263" s="35" t="s">
        <v>85</v>
      </c>
      <c r="E5263" s="36" t="s">
        <v>16</v>
      </c>
      <c r="F5263" s="37">
        <v>100</v>
      </c>
      <c r="G5263" s="38">
        <v>0</v>
      </c>
      <c r="H5263" s="34">
        <v>0.95864889084420402</v>
      </c>
      <c r="I5263" s="35">
        <v>63.371242202078733</v>
      </c>
      <c r="J5263" s="35">
        <v>1.0002966894197238</v>
      </c>
      <c r="K5263" s="35">
        <v>-0.45750711942357536</v>
      </c>
      <c r="L5263" s="35">
        <v>0</v>
      </c>
      <c r="M5263" s="35">
        <v>0</v>
      </c>
      <c r="N5263" s="35">
        <v>0</v>
      </c>
      <c r="O5263" s="35">
        <v>0</v>
      </c>
      <c r="P5263" s="36">
        <v>12</v>
      </c>
      <c r="Q5263" s="37">
        <v>86</v>
      </c>
      <c r="R5263" s="36">
        <v>0</v>
      </c>
      <c r="S5263" s="39">
        <f t="shared" si="180"/>
        <v>86</v>
      </c>
      <c r="T5263" s="34" t="s">
        <v>29</v>
      </c>
      <c r="U5263" s="12">
        <f>((alpha*(beta^speed))*(speed^ceta))</f>
        <v>8.4708094506193952</v>
      </c>
      <c r="V5263" s="8">
        <f t="shared" si="181"/>
        <v>86</v>
      </c>
    </row>
    <row r="5264" spans="1:22">
      <c r="A5264" s="34" t="s">
        <v>19</v>
      </c>
      <c r="B5264" s="34" t="s">
        <v>70</v>
      </c>
      <c r="C5264" s="5" t="s">
        <v>142</v>
      </c>
      <c r="D5264" s="35" t="s">
        <v>85</v>
      </c>
      <c r="E5264" s="36" t="s">
        <v>14</v>
      </c>
      <c r="F5264" s="37">
        <v>100</v>
      </c>
      <c r="G5264" s="38">
        <v>0</v>
      </c>
      <c r="H5264" s="34">
        <v>0.99458987788274844</v>
      </c>
      <c r="I5264" s="35">
        <v>-0.21805716918975943</v>
      </c>
      <c r="J5264" s="35">
        <v>4.9143525571754332E-2</v>
      </c>
      <c r="K5264" s="35">
        <v>1.5796891965131727</v>
      </c>
      <c r="L5264" s="35">
        <v>0</v>
      </c>
      <c r="M5264" s="35">
        <v>0</v>
      </c>
      <c r="N5264" s="35">
        <v>0</v>
      </c>
      <c r="O5264" s="35">
        <v>0</v>
      </c>
      <c r="P5264" s="36">
        <v>12</v>
      </c>
      <c r="Q5264" s="37">
        <v>86</v>
      </c>
      <c r="R5264" s="36">
        <v>2</v>
      </c>
      <c r="S5264" s="39">
        <f t="shared" si="180"/>
        <v>86</v>
      </c>
      <c r="T5264" s="34" t="s">
        <v>31</v>
      </c>
      <c r="U5264" s="12">
        <f>((alpha+(beta*speed))^((-1)/ceta))</f>
        <v>0.41524602411219447</v>
      </c>
      <c r="V5264" s="8">
        <f t="shared" si="181"/>
        <v>86</v>
      </c>
    </row>
    <row r="5265" spans="1:22">
      <c r="A5265" s="34" t="s">
        <v>19</v>
      </c>
      <c r="B5265" s="34" t="s">
        <v>70</v>
      </c>
      <c r="C5265" s="5" t="s">
        <v>142</v>
      </c>
      <c r="D5265" s="35" t="s">
        <v>85</v>
      </c>
      <c r="E5265" s="36" t="s">
        <v>18</v>
      </c>
      <c r="F5265" s="37">
        <v>100</v>
      </c>
      <c r="G5265" s="38">
        <v>0</v>
      </c>
      <c r="H5265" s="34">
        <v>0.96903067782898611</v>
      </c>
      <c r="I5265" s="35">
        <v>-3.8397028903551787E-6</v>
      </c>
      <c r="J5265" s="35">
        <v>7.6206533156150289E-4</v>
      </c>
      <c r="K5265" s="35">
        <v>-5.097973900391381E-2</v>
      </c>
      <c r="L5265" s="35">
        <v>1.516358335703196</v>
      </c>
      <c r="M5265" s="35">
        <v>0</v>
      </c>
      <c r="N5265" s="35">
        <v>0</v>
      </c>
      <c r="O5265" s="35">
        <v>0</v>
      </c>
      <c r="P5265" s="36">
        <v>12</v>
      </c>
      <c r="Q5265" s="37">
        <v>86</v>
      </c>
      <c r="R5265" s="36">
        <v>14</v>
      </c>
      <c r="S5265" s="39">
        <f t="shared" si="180"/>
        <v>86</v>
      </c>
      <c r="T5265" s="34" t="s">
        <v>51</v>
      </c>
      <c r="U5265" s="12">
        <f>(((alpha*(speed^3))+(beta*(speed^2))+(ceta*speed))+delta)</f>
        <v>0.32606991196772994</v>
      </c>
      <c r="V5265" s="8">
        <f t="shared" si="181"/>
        <v>86</v>
      </c>
    </row>
    <row r="5266" spans="1:22">
      <c r="A5266" s="34" t="s">
        <v>19</v>
      </c>
      <c r="B5266" s="34" t="s">
        <v>70</v>
      </c>
      <c r="C5266" s="5" t="s">
        <v>142</v>
      </c>
      <c r="D5266" s="35" t="s">
        <v>85</v>
      </c>
      <c r="E5266" s="36" t="s">
        <v>17</v>
      </c>
      <c r="F5266" s="37">
        <v>100</v>
      </c>
      <c r="G5266" s="38">
        <v>0</v>
      </c>
      <c r="H5266" s="34">
        <v>0.96982811134614955</v>
      </c>
      <c r="I5266" s="35">
        <v>-1.7530331031455177E-3</v>
      </c>
      <c r="J5266" s="35">
        <v>0.35393642603405828</v>
      </c>
      <c r="K5266" s="35">
        <v>-24.837362195587165</v>
      </c>
      <c r="L5266" s="35">
        <v>899.11678795613079</v>
      </c>
      <c r="M5266" s="35">
        <v>0</v>
      </c>
      <c r="N5266" s="35">
        <v>0</v>
      </c>
      <c r="O5266" s="35">
        <v>0</v>
      </c>
      <c r="P5266" s="36">
        <v>12</v>
      </c>
      <c r="Q5266" s="37">
        <v>86</v>
      </c>
      <c r="R5266" s="36">
        <v>14</v>
      </c>
      <c r="S5266" s="39">
        <f t="shared" si="180"/>
        <v>86</v>
      </c>
      <c r="T5266" s="34" t="s">
        <v>51</v>
      </c>
      <c r="U5266" s="12">
        <f>(((alpha*(speed^3))+(beta*(speed^2))+(ceta*speed))+delta)</f>
        <v>265.79022262920444</v>
      </c>
      <c r="V5266" s="8">
        <f t="shared" si="181"/>
        <v>86</v>
      </c>
    </row>
    <row r="5267" spans="1:22">
      <c r="A5267" s="34" t="s">
        <v>19</v>
      </c>
      <c r="B5267" s="34" t="s">
        <v>70</v>
      </c>
      <c r="C5267" s="5" t="s">
        <v>142</v>
      </c>
      <c r="D5267" s="35" t="s">
        <v>85</v>
      </c>
      <c r="E5267" s="36" t="s">
        <v>15</v>
      </c>
      <c r="F5267" s="37">
        <v>0</v>
      </c>
      <c r="G5267" s="38">
        <v>-0.06</v>
      </c>
      <c r="H5267" s="34">
        <v>0.990415298606103</v>
      </c>
      <c r="I5267" s="35">
        <v>0.50306319770023467</v>
      </c>
      <c r="J5267" s="35">
        <v>1.7211317130354769E-2</v>
      </c>
      <c r="K5267" s="35">
        <v>0.34839912983347882</v>
      </c>
      <c r="L5267" s="35">
        <v>0</v>
      </c>
      <c r="M5267" s="35">
        <v>0</v>
      </c>
      <c r="N5267" s="35">
        <v>0</v>
      </c>
      <c r="O5267" s="35">
        <v>0</v>
      </c>
      <c r="P5267" s="36">
        <v>12</v>
      </c>
      <c r="Q5267" s="37">
        <v>86</v>
      </c>
      <c r="R5267" s="36">
        <v>2</v>
      </c>
      <c r="S5267" s="39">
        <f t="shared" si="180"/>
        <v>86</v>
      </c>
      <c r="T5267" s="34" t="s">
        <v>31</v>
      </c>
      <c r="U5267" s="12">
        <f>((alpha+(beta*speed))^((-1)/ceta))</f>
        <v>0.14010528769283098</v>
      </c>
      <c r="V5267" s="8">
        <f t="shared" si="181"/>
        <v>86</v>
      </c>
    </row>
    <row r="5268" spans="1:22">
      <c r="A5268" s="34" t="s">
        <v>19</v>
      </c>
      <c r="B5268" s="34" t="s">
        <v>70</v>
      </c>
      <c r="C5268" s="5" t="s">
        <v>142</v>
      </c>
      <c r="D5268" s="35" t="s">
        <v>85</v>
      </c>
      <c r="E5268" s="36" t="s">
        <v>16</v>
      </c>
      <c r="F5268" s="37">
        <v>0</v>
      </c>
      <c r="G5268" s="38">
        <v>-0.06</v>
      </c>
      <c r="H5268" s="34">
        <v>0.99032756766012053</v>
      </c>
      <c r="I5268" s="35">
        <v>71.068151259835446</v>
      </c>
      <c r="J5268" s="35">
        <v>0.97775858386529779</v>
      </c>
      <c r="K5268" s="35">
        <v>-0.8274673239427931</v>
      </c>
      <c r="L5268" s="35">
        <v>0</v>
      </c>
      <c r="M5268" s="35">
        <v>0</v>
      </c>
      <c r="N5268" s="35">
        <v>0</v>
      </c>
      <c r="O5268" s="35">
        <v>0</v>
      </c>
      <c r="P5268" s="36">
        <v>12</v>
      </c>
      <c r="Q5268" s="37">
        <v>86</v>
      </c>
      <c r="R5268" s="36">
        <v>0</v>
      </c>
      <c r="S5268" s="39">
        <f t="shared" si="180"/>
        <v>86</v>
      </c>
      <c r="T5268" s="34" t="s">
        <v>29</v>
      </c>
      <c r="U5268" s="12">
        <f>((alpha*(beta^speed))*(speed^ceta))</f>
        <v>0.25755001228162044</v>
      </c>
      <c r="V5268" s="8">
        <f t="shared" si="181"/>
        <v>86</v>
      </c>
    </row>
    <row r="5269" spans="1:22">
      <c r="A5269" s="34" t="s">
        <v>19</v>
      </c>
      <c r="B5269" s="34" t="s">
        <v>70</v>
      </c>
      <c r="C5269" s="5" t="s">
        <v>142</v>
      </c>
      <c r="D5269" s="35" t="s">
        <v>85</v>
      </c>
      <c r="E5269" s="36" t="s">
        <v>14</v>
      </c>
      <c r="F5269" s="37">
        <v>0</v>
      </c>
      <c r="G5269" s="38">
        <v>-0.06</v>
      </c>
      <c r="H5269" s="34">
        <v>0.99576217138413781</v>
      </c>
      <c r="I5269" s="35">
        <v>13.935781532660627</v>
      </c>
      <c r="J5269" s="35">
        <v>0.98787900663222894</v>
      </c>
      <c r="K5269" s="35">
        <v>-0.90147915337133555</v>
      </c>
      <c r="L5269" s="35">
        <v>0</v>
      </c>
      <c r="M5269" s="35">
        <v>0</v>
      </c>
      <c r="N5269" s="35">
        <v>0</v>
      </c>
      <c r="O5269" s="35">
        <v>0</v>
      </c>
      <c r="P5269" s="36">
        <v>12</v>
      </c>
      <c r="Q5269" s="37">
        <v>86</v>
      </c>
      <c r="R5269" s="36">
        <v>0</v>
      </c>
      <c r="S5269" s="39">
        <f t="shared" si="180"/>
        <v>86</v>
      </c>
      <c r="T5269" s="34" t="s">
        <v>29</v>
      </c>
      <c r="U5269" s="12">
        <f>((alpha*(beta^speed))*(speed^ceta))</f>
        <v>8.8053039156501201E-2</v>
      </c>
      <c r="V5269" s="8">
        <f t="shared" si="181"/>
        <v>86</v>
      </c>
    </row>
    <row r="5270" spans="1:22">
      <c r="A5270" s="34" t="s">
        <v>19</v>
      </c>
      <c r="B5270" s="34" t="s">
        <v>70</v>
      </c>
      <c r="C5270" s="5" t="s">
        <v>142</v>
      </c>
      <c r="D5270" s="35" t="s">
        <v>85</v>
      </c>
      <c r="E5270" s="36" t="s">
        <v>18</v>
      </c>
      <c r="F5270" s="37">
        <v>0</v>
      </c>
      <c r="G5270" s="38">
        <v>-0.06</v>
      </c>
      <c r="H5270" s="34">
        <v>0.99485617624552936</v>
      </c>
      <c r="I5270" s="35">
        <v>8.6881010103036438</v>
      </c>
      <c r="J5270" s="35">
        <v>0.99031947264304021</v>
      </c>
      <c r="K5270" s="35">
        <v>-0.93987540660728663</v>
      </c>
      <c r="L5270" s="35">
        <v>0</v>
      </c>
      <c r="M5270" s="35">
        <v>0</v>
      </c>
      <c r="N5270" s="35">
        <v>0</v>
      </c>
      <c r="O5270" s="35">
        <v>0</v>
      </c>
      <c r="P5270" s="36">
        <v>12</v>
      </c>
      <c r="Q5270" s="37">
        <v>86</v>
      </c>
      <c r="R5270" s="36">
        <v>0</v>
      </c>
      <c r="S5270" s="39">
        <f t="shared" si="180"/>
        <v>86</v>
      </c>
      <c r="T5270" s="34" t="s">
        <v>29</v>
      </c>
      <c r="U5270" s="12">
        <f>((alpha*(beta^speed))*(speed^ceta))</f>
        <v>5.7202465524491194E-2</v>
      </c>
      <c r="V5270" s="8">
        <f t="shared" si="181"/>
        <v>86</v>
      </c>
    </row>
    <row r="5271" spans="1:22">
      <c r="A5271" s="34" t="s">
        <v>19</v>
      </c>
      <c r="B5271" s="34" t="s">
        <v>70</v>
      </c>
      <c r="C5271" s="5" t="s">
        <v>142</v>
      </c>
      <c r="D5271" s="35" t="s">
        <v>85</v>
      </c>
      <c r="E5271" s="36" t="s">
        <v>17</v>
      </c>
      <c r="F5271" s="37">
        <v>0</v>
      </c>
      <c r="G5271" s="38">
        <v>-0.06</v>
      </c>
      <c r="H5271" s="34">
        <v>0.98773324598001178</v>
      </c>
      <c r="I5271" s="35">
        <v>1641.4842915701647</v>
      </c>
      <c r="J5271" s="35">
        <v>0.96874269274164626</v>
      </c>
      <c r="K5271" s="35">
        <v>-0.63807875222189048</v>
      </c>
      <c r="L5271" s="35">
        <v>0</v>
      </c>
      <c r="M5271" s="35">
        <v>0</v>
      </c>
      <c r="N5271" s="35">
        <v>0</v>
      </c>
      <c r="O5271" s="35">
        <v>0</v>
      </c>
      <c r="P5271" s="36">
        <v>12</v>
      </c>
      <c r="Q5271" s="37">
        <v>86</v>
      </c>
      <c r="R5271" s="36">
        <v>0</v>
      </c>
      <c r="S5271" s="39">
        <f t="shared" si="180"/>
        <v>86</v>
      </c>
      <c r="T5271" s="34" t="s">
        <v>29</v>
      </c>
      <c r="U5271" s="12">
        <f>((alpha*(beta^speed))*(speed^ceta))</f>
        <v>6.2344792120848727</v>
      </c>
      <c r="V5271" s="8">
        <f t="shared" si="181"/>
        <v>86</v>
      </c>
    </row>
    <row r="5272" spans="1:22">
      <c r="A5272" s="34" t="s">
        <v>19</v>
      </c>
      <c r="B5272" s="34" t="s">
        <v>70</v>
      </c>
      <c r="C5272" s="5" t="s">
        <v>142</v>
      </c>
      <c r="D5272" s="35" t="s">
        <v>85</v>
      </c>
      <c r="E5272" s="36" t="s">
        <v>15</v>
      </c>
      <c r="F5272" s="37">
        <v>50</v>
      </c>
      <c r="G5272" s="38">
        <v>-0.06</v>
      </c>
      <c r="H5272" s="34">
        <v>0.98705996785494376</v>
      </c>
      <c r="I5272" s="35">
        <v>7.9349621633589615</v>
      </c>
      <c r="J5272" s="35">
        <v>-19.151299372264493</v>
      </c>
      <c r="K5272" s="35">
        <v>-2.1693971074235967</v>
      </c>
      <c r="L5272" s="35">
        <v>0</v>
      </c>
      <c r="M5272" s="35">
        <v>0</v>
      </c>
      <c r="N5272" s="35">
        <v>0</v>
      </c>
      <c r="O5272" s="35">
        <v>0</v>
      </c>
      <c r="P5272" s="36">
        <v>12</v>
      </c>
      <c r="Q5272" s="37">
        <v>86</v>
      </c>
      <c r="R5272" s="36">
        <v>13</v>
      </c>
      <c r="S5272" s="39">
        <f t="shared" si="180"/>
        <v>86</v>
      </c>
      <c r="T5272" s="34" t="s">
        <v>50</v>
      </c>
      <c r="U5272" s="12">
        <f>EXP((alpha+(beta/speed))+(ceta*LN(speed)))</f>
        <v>0.14213535030785585</v>
      </c>
      <c r="V5272" s="8">
        <f t="shared" si="181"/>
        <v>86</v>
      </c>
    </row>
    <row r="5273" spans="1:22">
      <c r="A5273" s="34" t="s">
        <v>19</v>
      </c>
      <c r="B5273" s="34" t="s">
        <v>70</v>
      </c>
      <c r="C5273" s="5" t="s">
        <v>142</v>
      </c>
      <c r="D5273" s="35" t="s">
        <v>85</v>
      </c>
      <c r="E5273" s="36" t="s">
        <v>16</v>
      </c>
      <c r="F5273" s="37">
        <v>50</v>
      </c>
      <c r="G5273" s="38">
        <v>-0.06</v>
      </c>
      <c r="H5273" s="34">
        <v>0.98511083084232287</v>
      </c>
      <c r="I5273" s="35">
        <v>56.356284468924244</v>
      </c>
      <c r="J5273" s="35">
        <v>0.975986050213837</v>
      </c>
      <c r="K5273" s="35">
        <v>-0.75624862489162148</v>
      </c>
      <c r="L5273" s="35">
        <v>0</v>
      </c>
      <c r="M5273" s="35">
        <v>0</v>
      </c>
      <c r="N5273" s="35">
        <v>0</v>
      </c>
      <c r="O5273" s="35">
        <v>0</v>
      </c>
      <c r="P5273" s="36">
        <v>12</v>
      </c>
      <c r="Q5273" s="37">
        <v>86</v>
      </c>
      <c r="R5273" s="36">
        <v>0</v>
      </c>
      <c r="S5273" s="39">
        <f t="shared" si="180"/>
        <v>86</v>
      </c>
      <c r="T5273" s="34" t="s">
        <v>29</v>
      </c>
      <c r="U5273" s="12">
        <f>((alpha*(beta^speed))*(speed^ceta))</f>
        <v>0.2399556871915251</v>
      </c>
      <c r="V5273" s="8">
        <f t="shared" si="181"/>
        <v>86</v>
      </c>
    </row>
    <row r="5274" spans="1:22">
      <c r="A5274" s="34" t="s">
        <v>19</v>
      </c>
      <c r="B5274" s="34" t="s">
        <v>70</v>
      </c>
      <c r="C5274" s="5" t="s">
        <v>142</v>
      </c>
      <c r="D5274" s="35" t="s">
        <v>85</v>
      </c>
      <c r="E5274" s="36" t="s">
        <v>14</v>
      </c>
      <c r="F5274" s="37">
        <v>50</v>
      </c>
      <c r="G5274" s="38">
        <v>-0.06</v>
      </c>
      <c r="H5274" s="34">
        <v>0.99601116855545546</v>
      </c>
      <c r="I5274" s="35">
        <v>14.156399504963167</v>
      </c>
      <c r="J5274" s="35">
        <v>0.9896387195418973</v>
      </c>
      <c r="K5274" s="35">
        <v>-0.94420784176423789</v>
      </c>
      <c r="L5274" s="35">
        <v>0</v>
      </c>
      <c r="M5274" s="35">
        <v>0</v>
      </c>
      <c r="N5274" s="35">
        <v>0</v>
      </c>
      <c r="O5274" s="35">
        <v>0</v>
      </c>
      <c r="P5274" s="36">
        <v>12</v>
      </c>
      <c r="Q5274" s="37">
        <v>86</v>
      </c>
      <c r="R5274" s="36">
        <v>0</v>
      </c>
      <c r="S5274" s="39">
        <f t="shared" si="180"/>
        <v>86</v>
      </c>
      <c r="T5274" s="34" t="s">
        <v>29</v>
      </c>
      <c r="U5274" s="12">
        <f>((alpha*(beta^speed))*(speed^ceta))</f>
        <v>8.6174459938506642E-2</v>
      </c>
      <c r="V5274" s="8">
        <f t="shared" si="181"/>
        <v>86</v>
      </c>
    </row>
    <row r="5275" spans="1:22">
      <c r="A5275" s="34" t="s">
        <v>19</v>
      </c>
      <c r="B5275" s="34" t="s">
        <v>70</v>
      </c>
      <c r="C5275" s="5" t="s">
        <v>142</v>
      </c>
      <c r="D5275" s="35" t="s">
        <v>85</v>
      </c>
      <c r="E5275" s="36" t="s">
        <v>18</v>
      </c>
      <c r="F5275" s="37">
        <v>50</v>
      </c>
      <c r="G5275" s="38">
        <v>-0.06</v>
      </c>
      <c r="H5275" s="34">
        <v>0.99484716775452287</v>
      </c>
      <c r="I5275" s="35">
        <v>7.8602469150929277</v>
      </c>
      <c r="J5275" s="35">
        <v>0.9899864364007116</v>
      </c>
      <c r="K5275" s="35">
        <v>-0.9211236559375503</v>
      </c>
      <c r="L5275" s="35">
        <v>0</v>
      </c>
      <c r="M5275" s="35">
        <v>0</v>
      </c>
      <c r="N5275" s="35">
        <v>0</v>
      </c>
      <c r="O5275" s="35">
        <v>0</v>
      </c>
      <c r="P5275" s="36">
        <v>12</v>
      </c>
      <c r="Q5275" s="37">
        <v>86</v>
      </c>
      <c r="R5275" s="36">
        <v>0</v>
      </c>
      <c r="S5275" s="39">
        <f t="shared" si="180"/>
        <v>86</v>
      </c>
      <c r="T5275" s="34" t="s">
        <v>29</v>
      </c>
      <c r="U5275" s="12">
        <f>((alpha*(beta^speed))*(speed^ceta))</f>
        <v>5.465613614963994E-2</v>
      </c>
      <c r="V5275" s="8">
        <f t="shared" si="181"/>
        <v>86</v>
      </c>
    </row>
    <row r="5276" spans="1:22">
      <c r="A5276" s="34" t="s">
        <v>19</v>
      </c>
      <c r="B5276" s="34" t="s">
        <v>70</v>
      </c>
      <c r="C5276" s="5" t="s">
        <v>142</v>
      </c>
      <c r="D5276" s="35" t="s">
        <v>85</v>
      </c>
      <c r="E5276" s="36" t="s">
        <v>17</v>
      </c>
      <c r="F5276" s="37">
        <v>50</v>
      </c>
      <c r="G5276" s="38">
        <v>-0.06</v>
      </c>
      <c r="H5276" s="34">
        <v>0.98234615816865756</v>
      </c>
      <c r="I5276" s="35">
        <v>12.84591248235288</v>
      </c>
      <c r="J5276" s="35">
        <v>-19.723509134959695</v>
      </c>
      <c r="K5276" s="35">
        <v>-2.3473344269580809</v>
      </c>
      <c r="L5276" s="35">
        <v>0</v>
      </c>
      <c r="M5276" s="35">
        <v>0</v>
      </c>
      <c r="N5276" s="35">
        <v>0</v>
      </c>
      <c r="O5276" s="35">
        <v>0</v>
      </c>
      <c r="P5276" s="36">
        <v>12</v>
      </c>
      <c r="Q5276" s="37">
        <v>86</v>
      </c>
      <c r="R5276" s="36">
        <v>13</v>
      </c>
      <c r="S5276" s="39">
        <f t="shared" si="180"/>
        <v>86</v>
      </c>
      <c r="T5276" s="34" t="s">
        <v>50</v>
      </c>
      <c r="U5276" s="12">
        <f>EXP((alpha+(beta/speed))+(ceta*LN(speed)))</f>
        <v>8.6774403510639058</v>
      </c>
      <c r="V5276" s="8">
        <f t="shared" si="181"/>
        <v>86</v>
      </c>
    </row>
    <row r="5277" spans="1:22">
      <c r="A5277" s="34" t="s">
        <v>19</v>
      </c>
      <c r="B5277" s="34" t="s">
        <v>70</v>
      </c>
      <c r="C5277" s="5" t="s">
        <v>142</v>
      </c>
      <c r="D5277" s="35" t="s">
        <v>85</v>
      </c>
      <c r="E5277" s="36" t="s">
        <v>15</v>
      </c>
      <c r="F5277" s="37">
        <v>100</v>
      </c>
      <c r="G5277" s="38">
        <v>-0.06</v>
      </c>
      <c r="H5277" s="34">
        <v>0.98246690766665346</v>
      </c>
      <c r="I5277" s="35">
        <v>8.2745296267258581</v>
      </c>
      <c r="J5277" s="35">
        <v>-20.518847140069944</v>
      </c>
      <c r="K5277" s="35">
        <v>-2.2451638894601054</v>
      </c>
      <c r="L5277" s="35">
        <v>0</v>
      </c>
      <c r="M5277" s="35">
        <v>0</v>
      </c>
      <c r="N5277" s="35">
        <v>0</v>
      </c>
      <c r="O5277" s="35">
        <v>0</v>
      </c>
      <c r="P5277" s="36">
        <v>12</v>
      </c>
      <c r="Q5277" s="37">
        <v>86</v>
      </c>
      <c r="R5277" s="36">
        <v>13</v>
      </c>
      <c r="S5277" s="39">
        <f t="shared" si="180"/>
        <v>86</v>
      </c>
      <c r="T5277" s="34" t="s">
        <v>50</v>
      </c>
      <c r="U5277" s="12">
        <f>EXP((alpha+(beta/speed))+(ceta*LN(speed)))</f>
        <v>0.14018373558862035</v>
      </c>
      <c r="V5277" s="8">
        <f t="shared" si="181"/>
        <v>86</v>
      </c>
    </row>
    <row r="5278" spans="1:22">
      <c r="A5278" s="34" t="s">
        <v>19</v>
      </c>
      <c r="B5278" s="34" t="s">
        <v>70</v>
      </c>
      <c r="C5278" s="5" t="s">
        <v>142</v>
      </c>
      <c r="D5278" s="35" t="s">
        <v>85</v>
      </c>
      <c r="E5278" s="36" t="s">
        <v>16</v>
      </c>
      <c r="F5278" s="37">
        <v>100</v>
      </c>
      <c r="G5278" s="38">
        <v>-0.06</v>
      </c>
      <c r="H5278" s="34">
        <v>0.97847900795184939</v>
      </c>
      <c r="I5278" s="35">
        <v>45.480630285457103</v>
      </c>
      <c r="J5278" s="35">
        <v>0.97426338175598015</v>
      </c>
      <c r="K5278" s="35">
        <v>-0.67609481859129317</v>
      </c>
      <c r="L5278" s="35">
        <v>0</v>
      </c>
      <c r="M5278" s="35">
        <v>0</v>
      </c>
      <c r="N5278" s="35">
        <v>0</v>
      </c>
      <c r="O5278" s="35">
        <v>0</v>
      </c>
      <c r="P5278" s="36">
        <v>12</v>
      </c>
      <c r="Q5278" s="37">
        <v>86</v>
      </c>
      <c r="R5278" s="36">
        <v>0</v>
      </c>
      <c r="S5278" s="39">
        <f t="shared" si="180"/>
        <v>86</v>
      </c>
      <c r="T5278" s="34" t="s">
        <v>29</v>
      </c>
      <c r="U5278" s="12">
        <f>((alpha*(beta^speed))*(speed^ceta))</f>
        <v>0.23773369757916182</v>
      </c>
      <c r="V5278" s="8">
        <f t="shared" si="181"/>
        <v>86</v>
      </c>
    </row>
    <row r="5279" spans="1:22">
      <c r="A5279" s="34" t="s">
        <v>19</v>
      </c>
      <c r="B5279" s="34" t="s">
        <v>70</v>
      </c>
      <c r="C5279" s="5" t="s">
        <v>142</v>
      </c>
      <c r="D5279" s="35" t="s">
        <v>85</v>
      </c>
      <c r="E5279" s="36" t="s">
        <v>14</v>
      </c>
      <c r="F5279" s="37">
        <v>100</v>
      </c>
      <c r="G5279" s="38">
        <v>-0.06</v>
      </c>
      <c r="H5279" s="34">
        <v>0.99620469983827242</v>
      </c>
      <c r="I5279" s="35">
        <v>13.650712704467493</v>
      </c>
      <c r="J5279" s="35">
        <v>0.99015119496639581</v>
      </c>
      <c r="K5279" s="35">
        <v>-0.94837419592457961</v>
      </c>
      <c r="L5279" s="35">
        <v>0</v>
      </c>
      <c r="M5279" s="35">
        <v>0</v>
      </c>
      <c r="N5279" s="35">
        <v>0</v>
      </c>
      <c r="O5279" s="35">
        <v>0</v>
      </c>
      <c r="P5279" s="36">
        <v>12</v>
      </c>
      <c r="Q5279" s="37">
        <v>86</v>
      </c>
      <c r="R5279" s="36">
        <v>0</v>
      </c>
      <c r="S5279" s="39">
        <f t="shared" si="180"/>
        <v>86</v>
      </c>
      <c r="T5279" s="34" t="s">
        <v>29</v>
      </c>
      <c r="U5279" s="12">
        <f>((alpha*(beta^speed))*(speed^ceta))</f>
        <v>8.5281981769801854E-2</v>
      </c>
      <c r="V5279" s="8">
        <f t="shared" si="181"/>
        <v>86</v>
      </c>
    </row>
    <row r="5280" spans="1:22">
      <c r="A5280" s="34" t="s">
        <v>19</v>
      </c>
      <c r="B5280" s="34" t="s">
        <v>70</v>
      </c>
      <c r="C5280" s="5" t="s">
        <v>142</v>
      </c>
      <c r="D5280" s="35" t="s">
        <v>85</v>
      </c>
      <c r="E5280" s="36" t="s">
        <v>18</v>
      </c>
      <c r="F5280" s="37">
        <v>100</v>
      </c>
      <c r="G5280" s="38">
        <v>-0.06</v>
      </c>
      <c r="H5280" s="34">
        <v>0.99354439044598963</v>
      </c>
      <c r="I5280" s="35">
        <v>7.9651722824851552</v>
      </c>
      <c r="J5280" s="35">
        <v>0.99033211215337891</v>
      </c>
      <c r="K5280" s="35">
        <v>-0.92998748621087146</v>
      </c>
      <c r="L5280" s="35">
        <v>0</v>
      </c>
      <c r="M5280" s="35">
        <v>0</v>
      </c>
      <c r="N5280" s="35">
        <v>0</v>
      </c>
      <c r="O5280" s="35">
        <v>0</v>
      </c>
      <c r="P5280" s="36">
        <v>12</v>
      </c>
      <c r="Q5280" s="37">
        <v>86</v>
      </c>
      <c r="R5280" s="36">
        <v>0</v>
      </c>
      <c r="S5280" s="39">
        <f t="shared" si="180"/>
        <v>86</v>
      </c>
      <c r="T5280" s="34" t="s">
        <v>29</v>
      </c>
      <c r="U5280" s="12">
        <f>((alpha*(beta^speed))*(speed^ceta))</f>
        <v>5.4864309257324051E-2</v>
      </c>
      <c r="V5280" s="8">
        <f t="shared" si="181"/>
        <v>86</v>
      </c>
    </row>
    <row r="5281" spans="1:22">
      <c r="A5281" s="34" t="s">
        <v>19</v>
      </c>
      <c r="B5281" s="34" t="s">
        <v>70</v>
      </c>
      <c r="C5281" s="5" t="s">
        <v>142</v>
      </c>
      <c r="D5281" s="35" t="s">
        <v>85</v>
      </c>
      <c r="E5281" s="36" t="s">
        <v>17</v>
      </c>
      <c r="F5281" s="37">
        <v>100</v>
      </c>
      <c r="G5281" s="38">
        <v>-0.06</v>
      </c>
      <c r="H5281" s="34">
        <v>0.97621323841971575</v>
      </c>
      <c r="I5281" s="35">
        <v>13.11368009907088</v>
      </c>
      <c r="J5281" s="35">
        <v>-21.579058535329132</v>
      </c>
      <c r="K5281" s="35">
        <v>-2.403189325257955</v>
      </c>
      <c r="L5281" s="35">
        <v>0</v>
      </c>
      <c r="M5281" s="35">
        <v>0</v>
      </c>
      <c r="N5281" s="35">
        <v>0</v>
      </c>
      <c r="O5281" s="35">
        <v>0</v>
      </c>
      <c r="P5281" s="36">
        <v>12</v>
      </c>
      <c r="Q5281" s="37">
        <v>86</v>
      </c>
      <c r="R5281" s="36">
        <v>13</v>
      </c>
      <c r="S5281" s="39">
        <f t="shared" si="180"/>
        <v>86</v>
      </c>
      <c r="T5281" s="34" t="s">
        <v>50</v>
      </c>
      <c r="U5281" s="12">
        <f>EXP((alpha+(beta/speed))+(ceta*LN(speed)))</f>
        <v>8.6548593729725045</v>
      </c>
      <c r="V5281" s="8">
        <f t="shared" si="181"/>
        <v>86</v>
      </c>
    </row>
    <row r="5282" spans="1:22">
      <c r="A5282" s="34" t="s">
        <v>19</v>
      </c>
      <c r="B5282" s="34" t="s">
        <v>70</v>
      </c>
      <c r="C5282" s="5" t="s">
        <v>142</v>
      </c>
      <c r="D5282" s="35" t="s">
        <v>85</v>
      </c>
      <c r="E5282" s="36" t="s">
        <v>15</v>
      </c>
      <c r="F5282" s="37">
        <v>0</v>
      </c>
      <c r="G5282" s="38">
        <v>-0.04</v>
      </c>
      <c r="H5282" s="34">
        <v>0.9930143092692203</v>
      </c>
      <c r="I5282" s="35">
        <v>8.6426260856716758E-2</v>
      </c>
      <c r="J5282" s="35">
        <v>36.957988423501298</v>
      </c>
      <c r="K5282" s="35">
        <v>-0.19646175207444794</v>
      </c>
      <c r="L5282" s="35">
        <v>0.74157330995336945</v>
      </c>
      <c r="M5282" s="35">
        <v>2.33935803783617E-2</v>
      </c>
      <c r="N5282" s="35">
        <v>0</v>
      </c>
      <c r="O5282" s="35">
        <v>0</v>
      </c>
      <c r="P5282" s="36">
        <v>12</v>
      </c>
      <c r="Q5282" s="37">
        <v>86</v>
      </c>
      <c r="R5282" s="36">
        <v>10</v>
      </c>
      <c r="S5282" s="39">
        <f t="shared" si="180"/>
        <v>86</v>
      </c>
      <c r="T5282" s="34" t="s">
        <v>44</v>
      </c>
      <c r="U5282" s="12">
        <f>(alpha+(beta/(1+EXP((((-1)*ceta)+(delta*LN(speed)))+(epsilon*speed)))))</f>
        <v>0.23513217154655253</v>
      </c>
      <c r="V5282" s="8">
        <f t="shared" si="181"/>
        <v>86</v>
      </c>
    </row>
    <row r="5283" spans="1:22">
      <c r="A5283" s="34" t="s">
        <v>19</v>
      </c>
      <c r="B5283" s="34" t="s">
        <v>70</v>
      </c>
      <c r="C5283" s="5" t="s">
        <v>142</v>
      </c>
      <c r="D5283" s="35" t="s">
        <v>85</v>
      </c>
      <c r="E5283" s="36" t="s">
        <v>16</v>
      </c>
      <c r="F5283" s="37">
        <v>0</v>
      </c>
      <c r="G5283" s="38">
        <v>-0.04</v>
      </c>
      <c r="H5283" s="34">
        <v>0.98635566786050033</v>
      </c>
      <c r="I5283" s="35">
        <v>-1.2965016693872484</v>
      </c>
      <c r="J5283" s="35">
        <v>87.565456442545539</v>
      </c>
      <c r="K5283" s="35">
        <v>0.30961689085051297</v>
      </c>
      <c r="L5283" s="35">
        <v>0.94221137769292673</v>
      </c>
      <c r="M5283" s="35">
        <v>4.389686944428044E-4</v>
      </c>
      <c r="N5283" s="35">
        <v>0</v>
      </c>
      <c r="O5283" s="35">
        <v>0</v>
      </c>
      <c r="P5283" s="36">
        <v>12</v>
      </c>
      <c r="Q5283" s="37">
        <v>86</v>
      </c>
      <c r="R5283" s="36">
        <v>10</v>
      </c>
      <c r="S5283" s="39">
        <f t="shared" si="180"/>
        <v>86</v>
      </c>
      <c r="T5283" s="34" t="s">
        <v>44</v>
      </c>
      <c r="U5283" s="12">
        <f>(alpha+(beta/(1+EXP((((-1)*ceta)+(delta*LN(speed)))+(epsilon*speed)))))</f>
        <v>0.39864125119232474</v>
      </c>
      <c r="V5283" s="8">
        <f t="shared" si="181"/>
        <v>86</v>
      </c>
    </row>
    <row r="5284" spans="1:22">
      <c r="A5284" s="34" t="s">
        <v>19</v>
      </c>
      <c r="B5284" s="34" t="s">
        <v>70</v>
      </c>
      <c r="C5284" s="5" t="s">
        <v>142</v>
      </c>
      <c r="D5284" s="35" t="s">
        <v>85</v>
      </c>
      <c r="E5284" s="36" t="s">
        <v>14</v>
      </c>
      <c r="F5284" s="37">
        <v>0</v>
      </c>
      <c r="G5284" s="38">
        <v>-0.04</v>
      </c>
      <c r="H5284" s="34">
        <v>0.99567965173490836</v>
      </c>
      <c r="I5284" s="35">
        <v>-0.13460504009247187</v>
      </c>
      <c r="J5284" s="35">
        <v>18.134370053356704</v>
      </c>
      <c r="K5284" s="35">
        <v>0.17884424747284411</v>
      </c>
      <c r="L5284" s="35">
        <v>1.0047480104199096</v>
      </c>
      <c r="M5284" s="35">
        <v>-4.3442710416879541E-5</v>
      </c>
      <c r="N5284" s="35">
        <v>0</v>
      </c>
      <c r="O5284" s="35">
        <v>0</v>
      </c>
      <c r="P5284" s="36">
        <v>12</v>
      </c>
      <c r="Q5284" s="37">
        <v>86</v>
      </c>
      <c r="R5284" s="36">
        <v>10</v>
      </c>
      <c r="S5284" s="39">
        <f t="shared" si="180"/>
        <v>86</v>
      </c>
      <c r="T5284" s="34" t="s">
        <v>44</v>
      </c>
      <c r="U5284" s="12">
        <f>(alpha+(beta/(1+EXP((((-1)*ceta)+(delta*LN(speed)))+(epsilon*speed)))))</f>
        <v>0.10986079358264295</v>
      </c>
      <c r="V5284" s="8">
        <f t="shared" si="181"/>
        <v>86</v>
      </c>
    </row>
    <row r="5285" spans="1:22">
      <c r="A5285" s="34" t="s">
        <v>19</v>
      </c>
      <c r="B5285" s="34" t="s">
        <v>70</v>
      </c>
      <c r="C5285" s="5" t="s">
        <v>142</v>
      </c>
      <c r="D5285" s="35" t="s">
        <v>85</v>
      </c>
      <c r="E5285" s="36" t="s">
        <v>18</v>
      </c>
      <c r="F5285" s="37">
        <v>0</v>
      </c>
      <c r="G5285" s="38">
        <v>-0.04</v>
      </c>
      <c r="H5285" s="34">
        <v>0.99615269942519646</v>
      </c>
      <c r="I5285" s="35">
        <v>10.794910906168459</v>
      </c>
      <c r="J5285" s="35">
        <v>0.99356437019928656</v>
      </c>
      <c r="K5285" s="35">
        <v>-0.98855552370138733</v>
      </c>
      <c r="L5285" s="35">
        <v>0</v>
      </c>
      <c r="M5285" s="35">
        <v>0</v>
      </c>
      <c r="N5285" s="35">
        <v>0</v>
      </c>
      <c r="O5285" s="35">
        <v>0</v>
      </c>
      <c r="P5285" s="36">
        <v>12</v>
      </c>
      <c r="Q5285" s="37">
        <v>86</v>
      </c>
      <c r="R5285" s="36">
        <v>0</v>
      </c>
      <c r="S5285" s="39">
        <f t="shared" si="180"/>
        <v>86</v>
      </c>
      <c r="T5285" s="34" t="s">
        <v>29</v>
      </c>
      <c r="U5285" s="12">
        <f>((alpha*(beta^speed))*(speed^ceta))</f>
        <v>7.5808291961945037E-2</v>
      </c>
      <c r="V5285" s="8">
        <f t="shared" si="181"/>
        <v>86</v>
      </c>
    </row>
    <row r="5286" spans="1:22">
      <c r="A5286" s="34" t="s">
        <v>19</v>
      </c>
      <c r="B5286" s="34" t="s">
        <v>70</v>
      </c>
      <c r="C5286" s="5" t="s">
        <v>142</v>
      </c>
      <c r="D5286" s="35" t="s">
        <v>85</v>
      </c>
      <c r="E5286" s="36" t="s">
        <v>17</v>
      </c>
      <c r="F5286" s="37">
        <v>0</v>
      </c>
      <c r="G5286" s="38">
        <v>-0.04</v>
      </c>
      <c r="H5286" s="34">
        <v>0.98522671308898346</v>
      </c>
      <c r="I5286" s="35">
        <v>1694.7808943920215</v>
      </c>
      <c r="J5286" s="35">
        <v>0.97507077993308755</v>
      </c>
      <c r="K5286" s="35">
        <v>-0.58504309881800909</v>
      </c>
      <c r="L5286" s="35">
        <v>0</v>
      </c>
      <c r="M5286" s="35">
        <v>0</v>
      </c>
      <c r="N5286" s="35">
        <v>0</v>
      </c>
      <c r="O5286" s="35">
        <v>0</v>
      </c>
      <c r="P5286" s="36">
        <v>12</v>
      </c>
      <c r="Q5286" s="37">
        <v>86</v>
      </c>
      <c r="R5286" s="36">
        <v>0</v>
      </c>
      <c r="S5286" s="39">
        <f t="shared" si="180"/>
        <v>86</v>
      </c>
      <c r="T5286" s="34" t="s">
        <v>29</v>
      </c>
      <c r="U5286" s="12">
        <f>((alpha*(beta^speed))*(speed^ceta))</f>
        <v>14.27107897461528</v>
      </c>
      <c r="V5286" s="8">
        <f t="shared" si="181"/>
        <v>86</v>
      </c>
    </row>
    <row r="5287" spans="1:22">
      <c r="A5287" s="34" t="s">
        <v>19</v>
      </c>
      <c r="B5287" s="34" t="s">
        <v>70</v>
      </c>
      <c r="C5287" s="5" t="s">
        <v>142</v>
      </c>
      <c r="D5287" s="35" t="s">
        <v>85</v>
      </c>
      <c r="E5287" s="36" t="s">
        <v>15</v>
      </c>
      <c r="F5287" s="37">
        <v>50</v>
      </c>
      <c r="G5287" s="38">
        <v>-0.04</v>
      </c>
      <c r="H5287" s="34">
        <v>0.98598690931738764</v>
      </c>
      <c r="I5287" s="35">
        <v>0.60381778481038972</v>
      </c>
      <c r="J5287" s="35">
        <v>1.0992434380848091E-2</v>
      </c>
      <c r="K5287" s="35">
        <v>0.25957630153734268</v>
      </c>
      <c r="L5287" s="35">
        <v>0</v>
      </c>
      <c r="M5287" s="35">
        <v>0</v>
      </c>
      <c r="N5287" s="35">
        <v>0</v>
      </c>
      <c r="O5287" s="35">
        <v>0</v>
      </c>
      <c r="P5287" s="36">
        <v>12</v>
      </c>
      <c r="Q5287" s="37">
        <v>86</v>
      </c>
      <c r="R5287" s="36">
        <v>2</v>
      </c>
      <c r="S5287" s="39">
        <f t="shared" si="180"/>
        <v>86</v>
      </c>
      <c r="T5287" s="34" t="s">
        <v>31</v>
      </c>
      <c r="U5287" s="12">
        <f>((alpha+(beta*speed))^((-1)/ceta))</f>
        <v>0.18520783372475202</v>
      </c>
      <c r="V5287" s="8">
        <f t="shared" si="181"/>
        <v>86</v>
      </c>
    </row>
    <row r="5288" spans="1:22">
      <c r="A5288" s="34" t="s">
        <v>19</v>
      </c>
      <c r="B5288" s="34" t="s">
        <v>70</v>
      </c>
      <c r="C5288" s="5" t="s">
        <v>142</v>
      </c>
      <c r="D5288" s="35" t="s">
        <v>85</v>
      </c>
      <c r="E5288" s="36" t="s">
        <v>16</v>
      </c>
      <c r="F5288" s="37">
        <v>50</v>
      </c>
      <c r="G5288" s="38">
        <v>-0.04</v>
      </c>
      <c r="H5288" s="34">
        <v>0.97491808143564274</v>
      </c>
      <c r="I5288" s="35">
        <v>-1.5094978075806598</v>
      </c>
      <c r="J5288" s="35">
        <v>32.321576510077428</v>
      </c>
      <c r="K5288" s="35">
        <v>1.7694871735318773</v>
      </c>
      <c r="L5288" s="35">
        <v>1.0324524842984752</v>
      </c>
      <c r="M5288" s="35">
        <v>-1.4718686779893086E-4</v>
      </c>
      <c r="N5288" s="35">
        <v>0</v>
      </c>
      <c r="O5288" s="35">
        <v>0</v>
      </c>
      <c r="P5288" s="36">
        <v>12</v>
      </c>
      <c r="Q5288" s="37">
        <v>86</v>
      </c>
      <c r="R5288" s="36">
        <v>10</v>
      </c>
      <c r="S5288" s="39">
        <f t="shared" si="180"/>
        <v>86</v>
      </c>
      <c r="T5288" s="34" t="s">
        <v>44</v>
      </c>
      <c r="U5288" s="12">
        <f>(alpha+(beta/(1+EXP((((-1)*ceta)+(delta*LN(speed)))+(epsilon*speed)))))</f>
        <v>0.31425892174578118</v>
      </c>
      <c r="V5288" s="8">
        <f t="shared" si="181"/>
        <v>86</v>
      </c>
    </row>
    <row r="5289" spans="1:22">
      <c r="A5289" s="34" t="s">
        <v>19</v>
      </c>
      <c r="B5289" s="34" t="s">
        <v>70</v>
      </c>
      <c r="C5289" s="5" t="s">
        <v>142</v>
      </c>
      <c r="D5289" s="35" t="s">
        <v>85</v>
      </c>
      <c r="E5289" s="36" t="s">
        <v>14</v>
      </c>
      <c r="F5289" s="37">
        <v>50</v>
      </c>
      <c r="G5289" s="38">
        <v>-0.04</v>
      </c>
      <c r="H5289" s="34">
        <v>0.9952614205502649</v>
      </c>
      <c r="I5289" s="35">
        <v>12.777316384208568</v>
      </c>
      <c r="J5289" s="35">
        <v>0.98622331162972499</v>
      </c>
      <c r="K5289" s="35">
        <v>-0.82561383471120187</v>
      </c>
      <c r="L5289" s="35">
        <v>0</v>
      </c>
      <c r="M5289" s="35">
        <v>0</v>
      </c>
      <c r="N5289" s="35">
        <v>0</v>
      </c>
      <c r="O5289" s="35">
        <v>0</v>
      </c>
      <c r="P5289" s="36">
        <v>12</v>
      </c>
      <c r="Q5289" s="37">
        <v>86</v>
      </c>
      <c r="R5289" s="36">
        <v>0</v>
      </c>
      <c r="S5289" s="39">
        <f t="shared" si="180"/>
        <v>86</v>
      </c>
      <c r="T5289" s="34" t="s">
        <v>29</v>
      </c>
      <c r="U5289" s="12">
        <f>((alpha*(beta^speed))*(speed^ceta))</f>
        <v>9.7985915689462647E-2</v>
      </c>
      <c r="V5289" s="8">
        <f t="shared" si="181"/>
        <v>86</v>
      </c>
    </row>
    <row r="5290" spans="1:22">
      <c r="A5290" s="34" t="s">
        <v>19</v>
      </c>
      <c r="B5290" s="34" t="s">
        <v>70</v>
      </c>
      <c r="C5290" s="5" t="s">
        <v>142</v>
      </c>
      <c r="D5290" s="35" t="s">
        <v>85</v>
      </c>
      <c r="E5290" s="36" t="s">
        <v>18</v>
      </c>
      <c r="F5290" s="37">
        <v>50</v>
      </c>
      <c r="G5290" s="38">
        <v>-0.04</v>
      </c>
      <c r="H5290" s="34">
        <v>0.99372341039444745</v>
      </c>
      <c r="I5290" s="35">
        <v>6.7481639810796654</v>
      </c>
      <c r="J5290" s="35">
        <v>0.98754673724135156</v>
      </c>
      <c r="K5290" s="35">
        <v>-0.80482670666201084</v>
      </c>
      <c r="L5290" s="35">
        <v>0</v>
      </c>
      <c r="M5290" s="35">
        <v>0</v>
      </c>
      <c r="N5290" s="35">
        <v>0</v>
      </c>
      <c r="O5290" s="35">
        <v>0</v>
      </c>
      <c r="P5290" s="36">
        <v>12</v>
      </c>
      <c r="Q5290" s="37">
        <v>86</v>
      </c>
      <c r="R5290" s="36">
        <v>0</v>
      </c>
      <c r="S5290" s="39">
        <f t="shared" si="180"/>
        <v>86</v>
      </c>
      <c r="T5290" s="34" t="s">
        <v>29</v>
      </c>
      <c r="U5290" s="12">
        <f>((alpha*(beta^speed))*(speed^ceta))</f>
        <v>6.3710092910111857E-2</v>
      </c>
      <c r="V5290" s="8">
        <f t="shared" si="181"/>
        <v>86</v>
      </c>
    </row>
    <row r="5291" spans="1:22">
      <c r="A5291" s="34" t="s">
        <v>19</v>
      </c>
      <c r="B5291" s="34" t="s">
        <v>70</v>
      </c>
      <c r="C5291" s="5" t="s">
        <v>142</v>
      </c>
      <c r="D5291" s="35" t="s">
        <v>85</v>
      </c>
      <c r="E5291" s="36" t="s">
        <v>17</v>
      </c>
      <c r="F5291" s="37">
        <v>50</v>
      </c>
      <c r="G5291" s="38">
        <v>-0.04</v>
      </c>
      <c r="H5291" s="34">
        <v>0.97599759428936117</v>
      </c>
      <c r="I5291" s="35">
        <v>1103.4093705100702</v>
      </c>
      <c r="J5291" s="35">
        <v>0.96730685751277889</v>
      </c>
      <c r="K5291" s="35">
        <v>-0.37517544487133009</v>
      </c>
      <c r="L5291" s="35">
        <v>0</v>
      </c>
      <c r="M5291" s="35">
        <v>0</v>
      </c>
      <c r="N5291" s="35">
        <v>0</v>
      </c>
      <c r="O5291" s="35">
        <v>0</v>
      </c>
      <c r="P5291" s="36">
        <v>12</v>
      </c>
      <c r="Q5291" s="37">
        <v>86</v>
      </c>
      <c r="R5291" s="36">
        <v>0</v>
      </c>
      <c r="S5291" s="39">
        <f t="shared" si="180"/>
        <v>86</v>
      </c>
      <c r="T5291" s="34" t="s">
        <v>29</v>
      </c>
      <c r="U5291" s="12">
        <f>((alpha*(beta^speed))*(speed^ceta))</f>
        <v>11.898364801363675</v>
      </c>
      <c r="V5291" s="8">
        <f t="shared" si="181"/>
        <v>86</v>
      </c>
    </row>
    <row r="5292" spans="1:22">
      <c r="A5292" s="34" t="s">
        <v>19</v>
      </c>
      <c r="B5292" s="34" t="s">
        <v>70</v>
      </c>
      <c r="C5292" s="5" t="s">
        <v>142</v>
      </c>
      <c r="D5292" s="35" t="s">
        <v>85</v>
      </c>
      <c r="E5292" s="36" t="s">
        <v>15</v>
      </c>
      <c r="F5292" s="37">
        <v>100</v>
      </c>
      <c r="G5292" s="38">
        <v>-0.04</v>
      </c>
      <c r="H5292" s="34">
        <v>0.97813807837754096</v>
      </c>
      <c r="I5292" s="35">
        <v>-1.6364942640740998E-5</v>
      </c>
      <c r="J5292" s="35">
        <v>3.2406627129911562E-3</v>
      </c>
      <c r="K5292" s="35">
        <v>-0.22206348486203284</v>
      </c>
      <c r="L5292" s="35">
        <v>5.6216402555356924</v>
      </c>
      <c r="M5292" s="35">
        <v>0</v>
      </c>
      <c r="N5292" s="35">
        <v>0</v>
      </c>
      <c r="O5292" s="35">
        <v>0</v>
      </c>
      <c r="P5292" s="36">
        <v>12</v>
      </c>
      <c r="Q5292" s="37">
        <v>86</v>
      </c>
      <c r="R5292" s="36">
        <v>14</v>
      </c>
      <c r="S5292" s="39">
        <f t="shared" si="180"/>
        <v>86</v>
      </c>
      <c r="T5292" s="34" t="s">
        <v>51</v>
      </c>
      <c r="U5292" s="12">
        <f>(((alpha*(speed^3))+(beta*(speed^2))+(ceta*speed))+delta)</f>
        <v>8.3102026384305638E-2</v>
      </c>
      <c r="V5292" s="8">
        <f t="shared" si="181"/>
        <v>86</v>
      </c>
    </row>
    <row r="5293" spans="1:22">
      <c r="A5293" s="34" t="s">
        <v>19</v>
      </c>
      <c r="B5293" s="34" t="s">
        <v>70</v>
      </c>
      <c r="C5293" s="5" t="s">
        <v>142</v>
      </c>
      <c r="D5293" s="35" t="s">
        <v>85</v>
      </c>
      <c r="E5293" s="36" t="s">
        <v>16</v>
      </c>
      <c r="F5293" s="37">
        <v>100</v>
      </c>
      <c r="G5293" s="38">
        <v>-0.04</v>
      </c>
      <c r="H5293" s="34">
        <v>0.96395906867186187</v>
      </c>
      <c r="I5293" s="35">
        <v>-1.5725810572682015</v>
      </c>
      <c r="J5293" s="35">
        <v>21.342629515725324</v>
      </c>
      <c r="K5293" s="35">
        <v>2.8114362034541154</v>
      </c>
      <c r="L5293" s="35">
        <v>1.1736457532349842</v>
      </c>
      <c r="M5293" s="35">
        <v>-9.0751001775770594E-4</v>
      </c>
      <c r="N5293" s="35">
        <v>0</v>
      </c>
      <c r="O5293" s="35">
        <v>0</v>
      </c>
      <c r="P5293" s="36">
        <v>12</v>
      </c>
      <c r="Q5293" s="37">
        <v>86</v>
      </c>
      <c r="R5293" s="36">
        <v>10</v>
      </c>
      <c r="S5293" s="39">
        <f t="shared" si="180"/>
        <v>86</v>
      </c>
      <c r="T5293" s="34" t="s">
        <v>44</v>
      </c>
      <c r="U5293" s="12">
        <f>(alpha+(beta/(1+EXP((((-1)*ceta)+(delta*LN(speed)))+(epsilon*speed)))))</f>
        <v>0.30550088919216289</v>
      </c>
      <c r="V5293" s="8">
        <f t="shared" si="181"/>
        <v>86</v>
      </c>
    </row>
    <row r="5294" spans="1:22">
      <c r="A5294" s="34" t="s">
        <v>19</v>
      </c>
      <c r="B5294" s="34" t="s">
        <v>70</v>
      </c>
      <c r="C5294" s="5" t="s">
        <v>142</v>
      </c>
      <c r="D5294" s="35" t="s">
        <v>85</v>
      </c>
      <c r="E5294" s="36" t="s">
        <v>14</v>
      </c>
      <c r="F5294" s="37">
        <v>100</v>
      </c>
      <c r="G5294" s="38">
        <v>-0.04</v>
      </c>
      <c r="H5294" s="34">
        <v>0.99533267669361569</v>
      </c>
      <c r="I5294" s="35">
        <v>-0.13188050252502367</v>
      </c>
      <c r="J5294" s="35">
        <v>15.989143076114825</v>
      </c>
      <c r="K5294" s="35">
        <v>0.21912344723141219</v>
      </c>
      <c r="L5294" s="35">
        <v>1.0100507885647505</v>
      </c>
      <c r="M5294" s="35">
        <v>-8.7051619765572485E-5</v>
      </c>
      <c r="N5294" s="35">
        <v>0</v>
      </c>
      <c r="O5294" s="35">
        <v>0</v>
      </c>
      <c r="P5294" s="36">
        <v>12</v>
      </c>
      <c r="Q5294" s="37">
        <v>86</v>
      </c>
      <c r="R5294" s="36">
        <v>10</v>
      </c>
      <c r="S5294" s="39">
        <f t="shared" si="180"/>
        <v>86</v>
      </c>
      <c r="T5294" s="34" t="s">
        <v>44</v>
      </c>
      <c r="U5294" s="12">
        <f>(alpha+(beta/(1+EXP((((-1)*ceta)+(delta*LN(speed)))+(epsilon*speed)))))</f>
        <v>8.8049140051049163E-2</v>
      </c>
      <c r="V5294" s="8">
        <f t="shared" si="181"/>
        <v>86</v>
      </c>
    </row>
    <row r="5295" spans="1:22">
      <c r="A5295" s="34" t="s">
        <v>19</v>
      </c>
      <c r="B5295" s="34" t="s">
        <v>70</v>
      </c>
      <c r="C5295" s="5" t="s">
        <v>142</v>
      </c>
      <c r="D5295" s="35" t="s">
        <v>85</v>
      </c>
      <c r="E5295" s="36" t="s">
        <v>18</v>
      </c>
      <c r="F5295" s="37">
        <v>100</v>
      </c>
      <c r="G5295" s="38">
        <v>-0.04</v>
      </c>
      <c r="H5295" s="34">
        <v>0.99088399685238238</v>
      </c>
      <c r="I5295" s="35">
        <v>5.1945027563051287</v>
      </c>
      <c r="J5295" s="35">
        <v>0.9839271960696252</v>
      </c>
      <c r="K5295" s="35">
        <v>-0.68726461191243304</v>
      </c>
      <c r="L5295" s="35">
        <v>0</v>
      </c>
      <c r="M5295" s="35">
        <v>0</v>
      </c>
      <c r="N5295" s="35">
        <v>0</v>
      </c>
      <c r="O5295" s="35">
        <v>0</v>
      </c>
      <c r="P5295" s="36">
        <v>12</v>
      </c>
      <c r="Q5295" s="37">
        <v>86</v>
      </c>
      <c r="R5295" s="36">
        <v>0</v>
      </c>
      <c r="S5295" s="39">
        <f t="shared" si="180"/>
        <v>86</v>
      </c>
      <c r="T5295" s="34" t="s">
        <v>29</v>
      </c>
      <c r="U5295" s="12">
        <f>((alpha*(beta^speed))*(speed^ceta))</f>
        <v>6.0373537660877621E-2</v>
      </c>
      <c r="V5295" s="8">
        <f t="shared" si="181"/>
        <v>86</v>
      </c>
    </row>
    <row r="5296" spans="1:22">
      <c r="A5296" s="34" t="s">
        <v>19</v>
      </c>
      <c r="B5296" s="34" t="s">
        <v>70</v>
      </c>
      <c r="C5296" s="5" t="s">
        <v>142</v>
      </c>
      <c r="D5296" s="35" t="s">
        <v>85</v>
      </c>
      <c r="E5296" s="36" t="s">
        <v>17</v>
      </c>
      <c r="F5296" s="37">
        <v>100</v>
      </c>
      <c r="G5296" s="38">
        <v>-0.04</v>
      </c>
      <c r="H5296" s="34">
        <v>0.96689567602967619</v>
      </c>
      <c r="I5296" s="35">
        <v>867.9643403163343</v>
      </c>
      <c r="J5296" s="35">
        <v>0.96365165569939459</v>
      </c>
      <c r="K5296" s="35">
        <v>-0.25056875259581635</v>
      </c>
      <c r="L5296" s="35">
        <v>0</v>
      </c>
      <c r="M5296" s="35">
        <v>0</v>
      </c>
      <c r="N5296" s="35">
        <v>0</v>
      </c>
      <c r="O5296" s="35">
        <v>0</v>
      </c>
      <c r="P5296" s="36">
        <v>12</v>
      </c>
      <c r="Q5296" s="37">
        <v>86</v>
      </c>
      <c r="R5296" s="36">
        <v>0</v>
      </c>
      <c r="S5296" s="39">
        <f t="shared" si="180"/>
        <v>86</v>
      </c>
      <c r="T5296" s="34" t="s">
        <v>29</v>
      </c>
      <c r="U5296" s="12">
        <f>((alpha*(beta^speed))*(speed^ceta))</f>
        <v>11.773435381116855</v>
      </c>
      <c r="V5296" s="8">
        <f t="shared" si="181"/>
        <v>86</v>
      </c>
    </row>
    <row r="5297" spans="1:22">
      <c r="A5297" s="34" t="s">
        <v>19</v>
      </c>
      <c r="B5297" s="34" t="s">
        <v>70</v>
      </c>
      <c r="C5297" s="5" t="s">
        <v>142</v>
      </c>
      <c r="D5297" s="35" t="s">
        <v>85</v>
      </c>
      <c r="E5297" s="36" t="s">
        <v>15</v>
      </c>
      <c r="F5297" s="37">
        <v>0</v>
      </c>
      <c r="G5297" s="38">
        <v>-0.02</v>
      </c>
      <c r="H5297" s="34">
        <v>0.99153850896379536</v>
      </c>
      <c r="I5297" s="35">
        <v>0.92038808981172326</v>
      </c>
      <c r="J5297" s="35">
        <v>27.060171143859787</v>
      </c>
      <c r="K5297" s="35">
        <v>-0.12959531915263145</v>
      </c>
      <c r="L5297" s="35">
        <v>0.50313009575680157</v>
      </c>
      <c r="M5297" s="35">
        <v>5.5039329885924741E-2</v>
      </c>
      <c r="N5297" s="35">
        <v>0</v>
      </c>
      <c r="O5297" s="35">
        <v>0</v>
      </c>
      <c r="P5297" s="36">
        <v>12</v>
      </c>
      <c r="Q5297" s="37">
        <v>86</v>
      </c>
      <c r="R5297" s="36">
        <v>10</v>
      </c>
      <c r="S5297" s="39">
        <f t="shared" si="180"/>
        <v>86</v>
      </c>
      <c r="T5297" s="34" t="s">
        <v>44</v>
      </c>
      <c r="U5297" s="12">
        <f>(alpha+(beta/(1+EXP((((-1)*ceta)+(delta*LN(speed)))+(epsilon*speed)))))</f>
        <v>0.94260609397971662</v>
      </c>
      <c r="V5297" s="8">
        <f t="shared" si="181"/>
        <v>86</v>
      </c>
    </row>
    <row r="5298" spans="1:22">
      <c r="A5298" s="34" t="s">
        <v>19</v>
      </c>
      <c r="B5298" s="34" t="s">
        <v>70</v>
      </c>
      <c r="C5298" s="5" t="s">
        <v>142</v>
      </c>
      <c r="D5298" s="35" t="s">
        <v>85</v>
      </c>
      <c r="E5298" s="36" t="s">
        <v>16</v>
      </c>
      <c r="F5298" s="37">
        <v>0</v>
      </c>
      <c r="G5298" s="38">
        <v>-0.02</v>
      </c>
      <c r="H5298" s="34">
        <v>0.98332350345141617</v>
      </c>
      <c r="I5298" s="35">
        <v>1.8160539744625999</v>
      </c>
      <c r="J5298" s="35">
        <v>296.98553159106234</v>
      </c>
      <c r="K5298" s="35">
        <v>-1.2694870656951951</v>
      </c>
      <c r="L5298" s="35">
        <v>0.76462412027706217</v>
      </c>
      <c r="M5298" s="35">
        <v>1.8609154905064266E-2</v>
      </c>
      <c r="N5298" s="35">
        <v>0</v>
      </c>
      <c r="O5298" s="35">
        <v>0</v>
      </c>
      <c r="P5298" s="36">
        <v>12</v>
      </c>
      <c r="Q5298" s="37">
        <v>86</v>
      </c>
      <c r="R5298" s="36">
        <v>10</v>
      </c>
      <c r="S5298" s="39">
        <f t="shared" si="180"/>
        <v>86</v>
      </c>
      <c r="T5298" s="34" t="s">
        <v>44</v>
      </c>
      <c r="U5298" s="12">
        <f>(alpha+(beta/(1+EXP((((-1)*ceta)+(delta*LN(speed)))+(epsilon*speed)))))</f>
        <v>2.3737328849696251</v>
      </c>
      <c r="V5298" s="8">
        <f t="shared" si="181"/>
        <v>86</v>
      </c>
    </row>
    <row r="5299" spans="1:22">
      <c r="A5299" s="34" t="s">
        <v>19</v>
      </c>
      <c r="B5299" s="34" t="s">
        <v>70</v>
      </c>
      <c r="C5299" s="5" t="s">
        <v>142</v>
      </c>
      <c r="D5299" s="35" t="s">
        <v>85</v>
      </c>
      <c r="E5299" s="36" t="s">
        <v>14</v>
      </c>
      <c r="F5299" s="37">
        <v>0</v>
      </c>
      <c r="G5299" s="38">
        <v>-0.02</v>
      </c>
      <c r="H5299" s="34">
        <v>0.99623537465727996</v>
      </c>
      <c r="I5299" s="35">
        <v>-5.1767721169651004E-3</v>
      </c>
      <c r="J5299" s="35">
        <v>5.0875975259356859E-2</v>
      </c>
      <c r="K5299" s="35">
        <v>-1.6255397998604982E-4</v>
      </c>
      <c r="L5299" s="35">
        <v>0</v>
      </c>
      <c r="M5299" s="35">
        <v>0</v>
      </c>
      <c r="N5299" s="35">
        <v>0</v>
      </c>
      <c r="O5299" s="35">
        <v>0</v>
      </c>
      <c r="P5299" s="36">
        <v>12</v>
      </c>
      <c r="Q5299" s="37">
        <v>86</v>
      </c>
      <c r="R5299" s="36">
        <v>5</v>
      </c>
      <c r="S5299" s="39">
        <f t="shared" si="180"/>
        <v>86</v>
      </c>
      <c r="T5299" s="34" t="s">
        <v>36</v>
      </c>
      <c r="U5299" s="12">
        <f>(1/(((ceta*(speed^2))+(beta*speed))+alpha))</f>
        <v>0.31566574624767113</v>
      </c>
      <c r="V5299" s="8">
        <f t="shared" si="181"/>
        <v>86</v>
      </c>
    </row>
    <row r="5300" spans="1:22">
      <c r="A5300" s="34" t="s">
        <v>19</v>
      </c>
      <c r="B5300" s="34" t="s">
        <v>70</v>
      </c>
      <c r="C5300" s="5" t="s">
        <v>142</v>
      </c>
      <c r="D5300" s="35" t="s">
        <v>85</v>
      </c>
      <c r="E5300" s="36" t="s">
        <v>18</v>
      </c>
      <c r="F5300" s="37">
        <v>0</v>
      </c>
      <c r="G5300" s="38">
        <v>-0.02</v>
      </c>
      <c r="H5300" s="34">
        <v>0.99385515385277301</v>
      </c>
      <c r="I5300" s="35">
        <v>-0.66207068654505574</v>
      </c>
      <c r="J5300" s="35">
        <v>0.14598206713747433</v>
      </c>
      <c r="K5300" s="35">
        <v>1.4334320599202188</v>
      </c>
      <c r="L5300" s="35">
        <v>0</v>
      </c>
      <c r="M5300" s="35">
        <v>0</v>
      </c>
      <c r="N5300" s="35">
        <v>0</v>
      </c>
      <c r="O5300" s="35">
        <v>0</v>
      </c>
      <c r="P5300" s="36">
        <v>12</v>
      </c>
      <c r="Q5300" s="37">
        <v>86</v>
      </c>
      <c r="R5300" s="36">
        <v>2</v>
      </c>
      <c r="S5300" s="39">
        <f t="shared" si="180"/>
        <v>86</v>
      </c>
      <c r="T5300" s="34" t="s">
        <v>31</v>
      </c>
      <c r="U5300" s="12">
        <f>((alpha+(beta*speed))^((-1)/ceta))</f>
        <v>0.17777224977657849</v>
      </c>
      <c r="V5300" s="8">
        <f t="shared" si="181"/>
        <v>86</v>
      </c>
    </row>
    <row r="5301" spans="1:22">
      <c r="A5301" s="34" t="s">
        <v>19</v>
      </c>
      <c r="B5301" s="34" t="s">
        <v>70</v>
      </c>
      <c r="C5301" s="5" t="s">
        <v>142</v>
      </c>
      <c r="D5301" s="35" t="s">
        <v>85</v>
      </c>
      <c r="E5301" s="36" t="s">
        <v>17</v>
      </c>
      <c r="F5301" s="37">
        <v>0</v>
      </c>
      <c r="G5301" s="38">
        <v>-0.02</v>
      </c>
      <c r="H5301" s="34">
        <v>0.98520351810570839</v>
      </c>
      <c r="I5301" s="35">
        <v>3572.4329184822432</v>
      </c>
      <c r="J5301" s="35">
        <v>1.0018535299535356</v>
      </c>
      <c r="K5301" s="35">
        <v>-0.90726998966421091</v>
      </c>
      <c r="L5301" s="35">
        <v>0</v>
      </c>
      <c r="M5301" s="35">
        <v>0</v>
      </c>
      <c r="N5301" s="35">
        <v>0</v>
      </c>
      <c r="O5301" s="35">
        <v>0</v>
      </c>
      <c r="P5301" s="36">
        <v>12</v>
      </c>
      <c r="Q5301" s="37">
        <v>86</v>
      </c>
      <c r="R5301" s="36">
        <v>0</v>
      </c>
      <c r="S5301" s="39">
        <f t="shared" si="180"/>
        <v>86</v>
      </c>
      <c r="T5301" s="34" t="s">
        <v>29</v>
      </c>
      <c r="U5301" s="12">
        <f>((alpha*(beta^speed))*(speed^ceta))</f>
        <v>73.62337244005144</v>
      </c>
      <c r="V5301" s="8">
        <f t="shared" si="181"/>
        <v>86</v>
      </c>
    </row>
    <row r="5302" spans="1:22">
      <c r="A5302" s="34" t="s">
        <v>19</v>
      </c>
      <c r="B5302" s="34" t="s">
        <v>70</v>
      </c>
      <c r="C5302" s="5" t="s">
        <v>142</v>
      </c>
      <c r="D5302" s="35" t="s">
        <v>85</v>
      </c>
      <c r="E5302" s="36" t="s">
        <v>15</v>
      </c>
      <c r="F5302" s="37">
        <v>50</v>
      </c>
      <c r="G5302" s="38">
        <v>-0.02</v>
      </c>
      <c r="H5302" s="34">
        <v>0.98221068022061098</v>
      </c>
      <c r="I5302" s="35">
        <v>-1.7579998864368041E-5</v>
      </c>
      <c r="J5302" s="35">
        <v>3.5373184784117054E-3</v>
      </c>
      <c r="K5302" s="35">
        <v>-0.23959465996213183</v>
      </c>
      <c r="L5302" s="35">
        <v>6.3275163943082742</v>
      </c>
      <c r="M5302" s="35">
        <v>0</v>
      </c>
      <c r="N5302" s="35">
        <v>0</v>
      </c>
      <c r="O5302" s="35">
        <v>0</v>
      </c>
      <c r="P5302" s="36">
        <v>12</v>
      </c>
      <c r="Q5302" s="37">
        <v>86</v>
      </c>
      <c r="R5302" s="36">
        <v>14</v>
      </c>
      <c r="S5302" s="39">
        <f t="shared" si="180"/>
        <v>86</v>
      </c>
      <c r="T5302" s="34" t="s">
        <v>51</v>
      </c>
      <c r="U5302" s="12">
        <f>(((alpha*(speed^3))+(beta*(speed^2))+(ceta*speed))+delta)</f>
        <v>0.70251934622342915</v>
      </c>
      <c r="V5302" s="8">
        <f t="shared" si="181"/>
        <v>86</v>
      </c>
    </row>
    <row r="5303" spans="1:22">
      <c r="A5303" s="34" t="s">
        <v>19</v>
      </c>
      <c r="B5303" s="34" t="s">
        <v>70</v>
      </c>
      <c r="C5303" s="5" t="s">
        <v>142</v>
      </c>
      <c r="D5303" s="35" t="s">
        <v>85</v>
      </c>
      <c r="E5303" s="36" t="s">
        <v>16</v>
      </c>
      <c r="F5303" s="37">
        <v>50</v>
      </c>
      <c r="G5303" s="38">
        <v>-0.02</v>
      </c>
      <c r="H5303" s="34">
        <v>0.96903438734531033</v>
      </c>
      <c r="I5303" s="35">
        <v>45.780701998727508</v>
      </c>
      <c r="J5303" s="35">
        <v>0.98421020177629448</v>
      </c>
      <c r="K5303" s="35">
        <v>-0.45844189699421767</v>
      </c>
      <c r="L5303" s="35">
        <v>0</v>
      </c>
      <c r="M5303" s="35">
        <v>0</v>
      </c>
      <c r="N5303" s="35">
        <v>0</v>
      </c>
      <c r="O5303" s="35">
        <v>0</v>
      </c>
      <c r="P5303" s="36">
        <v>12</v>
      </c>
      <c r="Q5303" s="37">
        <v>86</v>
      </c>
      <c r="R5303" s="36">
        <v>0</v>
      </c>
      <c r="S5303" s="39">
        <f t="shared" si="180"/>
        <v>86</v>
      </c>
      <c r="T5303" s="34" t="s">
        <v>29</v>
      </c>
      <c r="U5303" s="12">
        <f>((alpha*(beta^speed))*(speed^ceta))</f>
        <v>1.5114141107186787</v>
      </c>
      <c r="V5303" s="8">
        <f t="shared" si="181"/>
        <v>86</v>
      </c>
    </row>
    <row r="5304" spans="1:22">
      <c r="A5304" s="34" t="s">
        <v>19</v>
      </c>
      <c r="B5304" s="34" t="s">
        <v>70</v>
      </c>
      <c r="C5304" s="5" t="s">
        <v>142</v>
      </c>
      <c r="D5304" s="35" t="s">
        <v>85</v>
      </c>
      <c r="E5304" s="36" t="s">
        <v>14</v>
      </c>
      <c r="F5304" s="37">
        <v>50</v>
      </c>
      <c r="G5304" s="38">
        <v>-0.02</v>
      </c>
      <c r="H5304" s="34">
        <v>0.99648800872054932</v>
      </c>
      <c r="I5304" s="35">
        <v>17.741272742427061</v>
      </c>
      <c r="J5304" s="35">
        <v>0.99657959562125287</v>
      </c>
      <c r="K5304" s="35">
        <v>-0.94176942027167576</v>
      </c>
      <c r="L5304" s="35">
        <v>0</v>
      </c>
      <c r="M5304" s="35">
        <v>0</v>
      </c>
      <c r="N5304" s="35">
        <v>0</v>
      </c>
      <c r="O5304" s="35">
        <v>0</v>
      </c>
      <c r="P5304" s="36">
        <v>12</v>
      </c>
      <c r="Q5304" s="37">
        <v>86</v>
      </c>
      <c r="R5304" s="36">
        <v>0</v>
      </c>
      <c r="S5304" s="39">
        <f t="shared" si="180"/>
        <v>86</v>
      </c>
      <c r="T5304" s="34" t="s">
        <v>29</v>
      </c>
      <c r="U5304" s="12">
        <f>((alpha*(beta^speed))*(speed^ceta))</f>
        <v>0.19914275629170561</v>
      </c>
      <c r="V5304" s="8">
        <f t="shared" si="181"/>
        <v>86</v>
      </c>
    </row>
    <row r="5305" spans="1:22">
      <c r="A5305" s="34" t="s">
        <v>19</v>
      </c>
      <c r="B5305" s="34" t="s">
        <v>70</v>
      </c>
      <c r="C5305" s="5" t="s">
        <v>142</v>
      </c>
      <c r="D5305" s="35" t="s">
        <v>85</v>
      </c>
      <c r="E5305" s="36" t="s">
        <v>18</v>
      </c>
      <c r="F5305" s="37">
        <v>50</v>
      </c>
      <c r="G5305" s="38">
        <v>-0.02</v>
      </c>
      <c r="H5305" s="34">
        <v>0.99260346046186532</v>
      </c>
      <c r="I5305" s="35">
        <v>7.2136633601374678E-2</v>
      </c>
      <c r="J5305" s="35">
        <v>-26.090559598780999</v>
      </c>
      <c r="K5305" s="35">
        <v>1.7768340539373337</v>
      </c>
      <c r="L5305" s="35">
        <v>0.26960801245884464</v>
      </c>
      <c r="M5305" s="35">
        <v>0</v>
      </c>
      <c r="N5305" s="35">
        <v>0</v>
      </c>
      <c r="O5305" s="35">
        <v>0</v>
      </c>
      <c r="P5305" s="36">
        <v>12</v>
      </c>
      <c r="Q5305" s="37">
        <v>86</v>
      </c>
      <c r="R5305" s="36">
        <v>8</v>
      </c>
      <c r="S5305" s="39">
        <f t="shared" si="180"/>
        <v>86</v>
      </c>
      <c r="T5305" s="34" t="s">
        <v>40</v>
      </c>
      <c r="U5305" s="12">
        <f>(alpha-(beta*EXP(((-1)*ceta)*(speed^delta))))</f>
        <v>0.14327000407308083</v>
      </c>
      <c r="V5305" s="8">
        <f t="shared" si="181"/>
        <v>86</v>
      </c>
    </row>
    <row r="5306" spans="1:22">
      <c r="A5306" s="34" t="s">
        <v>19</v>
      </c>
      <c r="B5306" s="34" t="s">
        <v>70</v>
      </c>
      <c r="C5306" s="5" t="s">
        <v>142</v>
      </c>
      <c r="D5306" s="35" t="s">
        <v>85</v>
      </c>
      <c r="E5306" s="36" t="s">
        <v>17</v>
      </c>
      <c r="F5306" s="37">
        <v>50</v>
      </c>
      <c r="G5306" s="38">
        <v>-0.02</v>
      </c>
      <c r="H5306" s="34">
        <v>0.97536481801711938</v>
      </c>
      <c r="I5306" s="35">
        <v>1755.7329486368342</v>
      </c>
      <c r="J5306" s="35">
        <v>0.98539935212107888</v>
      </c>
      <c r="K5306" s="35">
        <v>-0.51551890639547004</v>
      </c>
      <c r="L5306" s="35">
        <v>0</v>
      </c>
      <c r="M5306" s="35">
        <v>0</v>
      </c>
      <c r="N5306" s="35">
        <v>0</v>
      </c>
      <c r="O5306" s="35">
        <v>0</v>
      </c>
      <c r="P5306" s="36">
        <v>12</v>
      </c>
      <c r="Q5306" s="37">
        <v>86</v>
      </c>
      <c r="R5306" s="36">
        <v>0</v>
      </c>
      <c r="S5306" s="39">
        <f t="shared" si="180"/>
        <v>86</v>
      </c>
      <c r="T5306" s="34" t="s">
        <v>29</v>
      </c>
      <c r="U5306" s="12">
        <f>((alpha*(beta^speed))*(speed^ceta))</f>
        <v>49.870458341650668</v>
      </c>
      <c r="V5306" s="8">
        <f t="shared" si="181"/>
        <v>86</v>
      </c>
    </row>
    <row r="5307" spans="1:22">
      <c r="A5307" s="34" t="s">
        <v>19</v>
      </c>
      <c r="B5307" s="34" t="s">
        <v>70</v>
      </c>
      <c r="C5307" s="5" t="s">
        <v>142</v>
      </c>
      <c r="D5307" s="35" t="s">
        <v>85</v>
      </c>
      <c r="E5307" s="36" t="s">
        <v>15</v>
      </c>
      <c r="F5307" s="37">
        <v>100</v>
      </c>
      <c r="G5307" s="38">
        <v>-0.02</v>
      </c>
      <c r="H5307" s="34">
        <v>0.96838624390592032</v>
      </c>
      <c r="I5307" s="35">
        <v>-1.8456301736090619E-5</v>
      </c>
      <c r="J5307" s="35">
        <v>3.6700026166687793E-3</v>
      </c>
      <c r="K5307" s="35">
        <v>-0.25237169719121999</v>
      </c>
      <c r="L5307" s="35">
        <v>6.9008568496538354</v>
      </c>
      <c r="M5307" s="35">
        <v>0</v>
      </c>
      <c r="N5307" s="35">
        <v>0</v>
      </c>
      <c r="O5307" s="35">
        <v>0</v>
      </c>
      <c r="P5307" s="36">
        <v>12</v>
      </c>
      <c r="Q5307" s="37">
        <v>86</v>
      </c>
      <c r="R5307" s="36">
        <v>14</v>
      </c>
      <c r="S5307" s="39">
        <f t="shared" si="180"/>
        <v>86</v>
      </c>
      <c r="T5307" s="34" t="s">
        <v>51</v>
      </c>
      <c r="U5307" s="12">
        <f>(((alpha*(speed^3))+(beta*(speed^2))+(ceta*speed))+delta)</f>
        <v>0.60098878704035474</v>
      </c>
      <c r="V5307" s="8">
        <f t="shared" si="181"/>
        <v>86</v>
      </c>
    </row>
    <row r="5308" spans="1:22">
      <c r="A5308" s="34" t="s">
        <v>19</v>
      </c>
      <c r="B5308" s="34" t="s">
        <v>70</v>
      </c>
      <c r="C5308" s="5" t="s">
        <v>142</v>
      </c>
      <c r="D5308" s="35" t="s">
        <v>85</v>
      </c>
      <c r="E5308" s="36" t="s">
        <v>16</v>
      </c>
      <c r="F5308" s="37">
        <v>100</v>
      </c>
      <c r="G5308" s="38">
        <v>-0.02</v>
      </c>
      <c r="H5308" s="34">
        <v>0.95757338616715015</v>
      </c>
      <c r="I5308" s="35">
        <v>-5.92684834834363E-5</v>
      </c>
      <c r="J5308" s="35">
        <v>1.0739700902691234E-2</v>
      </c>
      <c r="K5308" s="35">
        <v>-0.71433276161615644</v>
      </c>
      <c r="L5308" s="35">
        <v>20.069768510655859</v>
      </c>
      <c r="M5308" s="35">
        <v>0</v>
      </c>
      <c r="N5308" s="35">
        <v>0</v>
      </c>
      <c r="O5308" s="35">
        <v>0</v>
      </c>
      <c r="P5308" s="36">
        <v>12</v>
      </c>
      <c r="Q5308" s="37">
        <v>86</v>
      </c>
      <c r="R5308" s="36">
        <v>14</v>
      </c>
      <c r="S5308" s="39">
        <f t="shared" si="180"/>
        <v>86</v>
      </c>
      <c r="T5308" s="34" t="s">
        <v>51</v>
      </c>
      <c r="U5308" s="12">
        <f>(((alpha*(speed^3))+(beta*(speed^2))+(ceta*speed))+delta)</f>
        <v>0.36990435743021166</v>
      </c>
      <c r="V5308" s="8">
        <f t="shared" si="181"/>
        <v>86</v>
      </c>
    </row>
    <row r="5309" spans="1:22">
      <c r="A5309" s="34" t="s">
        <v>19</v>
      </c>
      <c r="B5309" s="34" t="s">
        <v>70</v>
      </c>
      <c r="C5309" s="5" t="s">
        <v>142</v>
      </c>
      <c r="D5309" s="35" t="s">
        <v>85</v>
      </c>
      <c r="E5309" s="36" t="s">
        <v>14</v>
      </c>
      <c r="F5309" s="37">
        <v>100</v>
      </c>
      <c r="G5309" s="38">
        <v>-0.02</v>
      </c>
      <c r="H5309" s="34">
        <v>0.99565814703669875</v>
      </c>
      <c r="I5309" s="35">
        <v>-0.12070436265680723</v>
      </c>
      <c r="J5309" s="35">
        <v>21.640086855074959</v>
      </c>
      <c r="K5309" s="35">
        <v>-0.12571907307037522</v>
      </c>
      <c r="L5309" s="35">
        <v>0.94045950090695951</v>
      </c>
      <c r="M5309" s="35">
        <v>4.5442764637931377E-4</v>
      </c>
      <c r="N5309" s="35">
        <v>0</v>
      </c>
      <c r="O5309" s="35">
        <v>0</v>
      </c>
      <c r="P5309" s="36">
        <v>12</v>
      </c>
      <c r="Q5309" s="37">
        <v>86</v>
      </c>
      <c r="R5309" s="36">
        <v>10</v>
      </c>
      <c r="S5309" s="39">
        <f t="shared" si="180"/>
        <v>86</v>
      </c>
      <c r="T5309" s="34" t="s">
        <v>44</v>
      </c>
      <c r="U5309" s="12">
        <f>(alpha+(beta/(1+EXP((((-1)*ceta)+(delta*LN(speed)))+(epsilon*speed)))))</f>
        <v>0.15397252445270665</v>
      </c>
      <c r="V5309" s="8">
        <f t="shared" si="181"/>
        <v>86</v>
      </c>
    </row>
    <row r="5310" spans="1:22">
      <c r="A5310" s="34" t="s">
        <v>19</v>
      </c>
      <c r="B5310" s="34" t="s">
        <v>70</v>
      </c>
      <c r="C5310" s="5" t="s">
        <v>142</v>
      </c>
      <c r="D5310" s="35" t="s">
        <v>85</v>
      </c>
      <c r="E5310" s="36" t="s">
        <v>18</v>
      </c>
      <c r="F5310" s="37">
        <v>100</v>
      </c>
      <c r="G5310" s="38">
        <v>-0.02</v>
      </c>
      <c r="H5310" s="34">
        <v>0.98719575535199899</v>
      </c>
      <c r="I5310" s="35">
        <v>2.5034561487431065E-2</v>
      </c>
      <c r="J5310" s="35">
        <v>-7.0998922730657528</v>
      </c>
      <c r="K5310" s="35">
        <v>0.85603846967615005</v>
      </c>
      <c r="L5310" s="35">
        <v>0.36079336169463522</v>
      </c>
      <c r="M5310" s="35">
        <v>0</v>
      </c>
      <c r="N5310" s="35">
        <v>0</v>
      </c>
      <c r="O5310" s="35">
        <v>0</v>
      </c>
      <c r="P5310" s="36">
        <v>12</v>
      </c>
      <c r="Q5310" s="37">
        <v>86</v>
      </c>
      <c r="R5310" s="36">
        <v>8</v>
      </c>
      <c r="S5310" s="39">
        <f t="shared" si="180"/>
        <v>86</v>
      </c>
      <c r="T5310" s="34" t="s">
        <v>40</v>
      </c>
      <c r="U5310" s="12">
        <f>(alpha-(beta*EXP(((-1)*ceta)*(speed^delta))))</f>
        <v>0.12428458092037339</v>
      </c>
      <c r="V5310" s="8">
        <f t="shared" si="181"/>
        <v>86</v>
      </c>
    </row>
    <row r="5311" spans="1:22">
      <c r="A5311" s="34" t="s">
        <v>19</v>
      </c>
      <c r="B5311" s="34" t="s">
        <v>70</v>
      </c>
      <c r="C5311" s="5" t="s">
        <v>142</v>
      </c>
      <c r="D5311" s="35" t="s">
        <v>85</v>
      </c>
      <c r="E5311" s="36" t="s">
        <v>17</v>
      </c>
      <c r="F5311" s="37">
        <v>100</v>
      </c>
      <c r="G5311" s="38">
        <v>-0.02</v>
      </c>
      <c r="H5311" s="34">
        <v>0.96510737750632947</v>
      </c>
      <c r="I5311" s="35">
        <v>-1.9743572815790669E-3</v>
      </c>
      <c r="J5311" s="35">
        <v>0.36722035803508235</v>
      </c>
      <c r="K5311" s="35">
        <v>-24.683667020567345</v>
      </c>
      <c r="L5311" s="35">
        <v>683.94430482865459</v>
      </c>
      <c r="M5311" s="35">
        <v>0</v>
      </c>
      <c r="N5311" s="35">
        <v>0</v>
      </c>
      <c r="O5311" s="35">
        <v>0</v>
      </c>
      <c r="P5311" s="36">
        <v>12</v>
      </c>
      <c r="Q5311" s="37">
        <v>86</v>
      </c>
      <c r="R5311" s="36">
        <v>14</v>
      </c>
      <c r="S5311" s="39">
        <f t="shared" si="180"/>
        <v>86</v>
      </c>
      <c r="T5311" s="34" t="s">
        <v>51</v>
      </c>
      <c r="U5311" s="12">
        <f>(((alpha*(speed^3))+(beta*(speed^2))+(ceta*speed))+delta)</f>
        <v>21.30891399527718</v>
      </c>
      <c r="V5311" s="8">
        <f t="shared" si="181"/>
        <v>86</v>
      </c>
    </row>
    <row r="5312" spans="1:22">
      <c r="A5312" s="34" t="s">
        <v>19</v>
      </c>
      <c r="B5312" s="34" t="s">
        <v>70</v>
      </c>
      <c r="C5312" s="5" t="s">
        <v>142</v>
      </c>
      <c r="D5312" s="35" t="s">
        <v>85</v>
      </c>
      <c r="E5312" s="36" t="s">
        <v>15</v>
      </c>
      <c r="F5312" s="37">
        <v>0</v>
      </c>
      <c r="G5312" s="38">
        <v>0.02</v>
      </c>
      <c r="H5312" s="34">
        <v>0.97933047770217496</v>
      </c>
      <c r="I5312" s="35">
        <v>52.316781752804914</v>
      </c>
      <c r="J5312" s="35">
        <v>1.0127873078359513</v>
      </c>
      <c r="K5312" s="35">
        <v>-1.0046806583256749</v>
      </c>
      <c r="L5312" s="35">
        <v>0</v>
      </c>
      <c r="M5312" s="35">
        <v>0</v>
      </c>
      <c r="N5312" s="35">
        <v>0</v>
      </c>
      <c r="O5312" s="35">
        <v>0</v>
      </c>
      <c r="P5312" s="36">
        <v>12</v>
      </c>
      <c r="Q5312" s="37">
        <v>86</v>
      </c>
      <c r="R5312" s="36">
        <v>0</v>
      </c>
      <c r="S5312" s="39">
        <f t="shared" si="180"/>
        <v>86</v>
      </c>
      <c r="T5312" s="34" t="s">
        <v>29</v>
      </c>
      <c r="U5312" s="12">
        <f>((alpha*(beta^speed))*(speed^ceta))</f>
        <v>1.7768769654879164</v>
      </c>
      <c r="V5312" s="8">
        <f t="shared" si="181"/>
        <v>86</v>
      </c>
    </row>
    <row r="5313" spans="1:22">
      <c r="A5313" s="34" t="s">
        <v>19</v>
      </c>
      <c r="B5313" s="34" t="s">
        <v>70</v>
      </c>
      <c r="C5313" s="5" t="s">
        <v>142</v>
      </c>
      <c r="D5313" s="35" t="s">
        <v>85</v>
      </c>
      <c r="E5313" s="36" t="s">
        <v>16</v>
      </c>
      <c r="F5313" s="37">
        <v>0</v>
      </c>
      <c r="G5313" s="38">
        <v>0.02</v>
      </c>
      <c r="H5313" s="34">
        <v>0.98206884219026702</v>
      </c>
      <c r="I5313" s="35">
        <v>65.921731365502382</v>
      </c>
      <c r="J5313" s="35">
        <v>1.0089262894008082</v>
      </c>
      <c r="K5313" s="35">
        <v>-0.55124605695475681</v>
      </c>
      <c r="L5313" s="35">
        <v>0</v>
      </c>
      <c r="M5313" s="35">
        <v>0</v>
      </c>
      <c r="N5313" s="35">
        <v>0</v>
      </c>
      <c r="O5313" s="35">
        <v>0</v>
      </c>
      <c r="P5313" s="36">
        <v>12</v>
      </c>
      <c r="Q5313" s="37">
        <v>86</v>
      </c>
      <c r="R5313" s="36">
        <v>0</v>
      </c>
      <c r="S5313" s="39">
        <f t="shared" si="180"/>
        <v>86</v>
      </c>
      <c r="T5313" s="34" t="s">
        <v>29</v>
      </c>
      <c r="U5313" s="12">
        <f>((alpha*(beta^speed))*(speed^ceta))</f>
        <v>12.149423578666527</v>
      </c>
      <c r="V5313" s="8">
        <f t="shared" si="181"/>
        <v>86</v>
      </c>
    </row>
    <row r="5314" spans="1:22">
      <c r="A5314" s="34" t="s">
        <v>19</v>
      </c>
      <c r="B5314" s="34" t="s">
        <v>70</v>
      </c>
      <c r="C5314" s="5" t="s">
        <v>142</v>
      </c>
      <c r="D5314" s="35" t="s">
        <v>85</v>
      </c>
      <c r="E5314" s="36" t="s">
        <v>14</v>
      </c>
      <c r="F5314" s="37">
        <v>0</v>
      </c>
      <c r="G5314" s="38">
        <v>0.02</v>
      </c>
      <c r="H5314" s="34">
        <v>0.99506108763592005</v>
      </c>
      <c r="I5314" s="35">
        <v>-2.5979038944712082E-2</v>
      </c>
      <c r="J5314" s="35">
        <v>3.5327602248043356E-2</v>
      </c>
      <c r="K5314" s="35">
        <v>1.3179175569831845</v>
      </c>
      <c r="L5314" s="35">
        <v>0</v>
      </c>
      <c r="M5314" s="35">
        <v>0</v>
      </c>
      <c r="N5314" s="35">
        <v>0</v>
      </c>
      <c r="O5314" s="35">
        <v>0</v>
      </c>
      <c r="P5314" s="36">
        <v>12</v>
      </c>
      <c r="Q5314" s="37">
        <v>86</v>
      </c>
      <c r="R5314" s="36">
        <v>2</v>
      </c>
      <c r="S5314" s="39">
        <f t="shared" ref="S5314:S5377" si="182">V5314</f>
        <v>86</v>
      </c>
      <c r="T5314" s="34" t="s">
        <v>31</v>
      </c>
      <c r="U5314" s="12">
        <f>((alpha+(beta*speed))^((-1)/ceta))</f>
        <v>0.43314825291156278</v>
      </c>
      <c r="V5314" s="8">
        <f t="shared" ref="V5314:V5377" si="183">IF($V$1&lt;P5314,P5314,IF($V$1&gt;Q5314,Q5314,$V$1))</f>
        <v>86</v>
      </c>
    </row>
    <row r="5315" spans="1:22">
      <c r="A5315" s="34" t="s">
        <v>19</v>
      </c>
      <c r="B5315" s="34" t="s">
        <v>70</v>
      </c>
      <c r="C5315" s="5" t="s">
        <v>142</v>
      </c>
      <c r="D5315" s="35" t="s">
        <v>85</v>
      </c>
      <c r="E5315" s="36" t="s">
        <v>18</v>
      </c>
      <c r="F5315" s="37">
        <v>0</v>
      </c>
      <c r="G5315" s="38">
        <v>0.02</v>
      </c>
      <c r="H5315" s="34">
        <v>0.99350453618382406</v>
      </c>
      <c r="I5315" s="35">
        <v>0.17369256917091846</v>
      </c>
      <c r="J5315" s="35">
        <v>7.8447069660556618E-2</v>
      </c>
      <c r="K5315" s="35">
        <v>-5.1295870443176584E-4</v>
      </c>
      <c r="L5315" s="35">
        <v>0</v>
      </c>
      <c r="M5315" s="35">
        <v>0</v>
      </c>
      <c r="N5315" s="35">
        <v>0</v>
      </c>
      <c r="O5315" s="35">
        <v>0</v>
      </c>
      <c r="P5315" s="36">
        <v>12</v>
      </c>
      <c r="Q5315" s="37">
        <v>86</v>
      </c>
      <c r="R5315" s="36">
        <v>5</v>
      </c>
      <c r="S5315" s="39">
        <f t="shared" si="182"/>
        <v>86</v>
      </c>
      <c r="T5315" s="34" t="s">
        <v>36</v>
      </c>
      <c r="U5315" s="12">
        <f>(1/(((ceta*(speed^2))+(beta*speed))+alpha))</f>
        <v>0.31986714182625758</v>
      </c>
      <c r="V5315" s="8">
        <f t="shared" si="183"/>
        <v>86</v>
      </c>
    </row>
    <row r="5316" spans="1:22">
      <c r="A5316" s="34" t="s">
        <v>19</v>
      </c>
      <c r="B5316" s="34" t="s">
        <v>70</v>
      </c>
      <c r="C5316" s="5" t="s">
        <v>142</v>
      </c>
      <c r="D5316" s="35" t="s">
        <v>85</v>
      </c>
      <c r="E5316" s="36" t="s">
        <v>17</v>
      </c>
      <c r="F5316" s="37">
        <v>0</v>
      </c>
      <c r="G5316" s="38">
        <v>0.02</v>
      </c>
      <c r="H5316" s="34">
        <v>0.99343930683277915</v>
      </c>
      <c r="I5316" s="35">
        <v>2574.6238617380509</v>
      </c>
      <c r="J5316" s="35">
        <v>1.0093358994323933</v>
      </c>
      <c r="K5316" s="35">
        <v>-0.6316896076225994</v>
      </c>
      <c r="L5316" s="35">
        <v>0</v>
      </c>
      <c r="M5316" s="35">
        <v>0</v>
      </c>
      <c r="N5316" s="35">
        <v>0</v>
      </c>
      <c r="O5316" s="35">
        <v>0</v>
      </c>
      <c r="P5316" s="36">
        <v>12</v>
      </c>
      <c r="Q5316" s="37">
        <v>86</v>
      </c>
      <c r="R5316" s="36">
        <v>0</v>
      </c>
      <c r="S5316" s="39">
        <f t="shared" si="182"/>
        <v>86</v>
      </c>
      <c r="T5316" s="34" t="s">
        <v>29</v>
      </c>
      <c r="U5316" s="12">
        <f>((alpha*(beta^speed))*(speed^ceta))</f>
        <v>343.38645747880707</v>
      </c>
      <c r="V5316" s="8">
        <f t="shared" si="183"/>
        <v>86</v>
      </c>
    </row>
    <row r="5317" spans="1:22">
      <c r="A5317" s="34" t="s">
        <v>19</v>
      </c>
      <c r="B5317" s="34" t="s">
        <v>70</v>
      </c>
      <c r="C5317" s="5" t="s">
        <v>142</v>
      </c>
      <c r="D5317" s="35" t="s">
        <v>85</v>
      </c>
      <c r="E5317" s="36" t="s">
        <v>15</v>
      </c>
      <c r="F5317" s="37">
        <v>50</v>
      </c>
      <c r="G5317" s="38">
        <v>0.02</v>
      </c>
      <c r="H5317" s="34">
        <v>0.92267458670934466</v>
      </c>
      <c r="I5317" s="35">
        <v>-1.8335174066526346E-5</v>
      </c>
      <c r="J5317" s="35">
        <v>3.4522389446969681E-3</v>
      </c>
      <c r="K5317" s="35">
        <v>-0.2223779742934443</v>
      </c>
      <c r="L5317" s="35">
        <v>7.529421143982244</v>
      </c>
      <c r="M5317" s="35">
        <v>0</v>
      </c>
      <c r="N5317" s="35">
        <v>0</v>
      </c>
      <c r="O5317" s="35">
        <v>0</v>
      </c>
      <c r="P5317" s="36">
        <v>12</v>
      </c>
      <c r="Q5317" s="37">
        <v>86</v>
      </c>
      <c r="R5317" s="36">
        <v>14</v>
      </c>
      <c r="S5317" s="39">
        <f t="shared" si="182"/>
        <v>86</v>
      </c>
      <c r="T5317" s="34" t="s">
        <v>51</v>
      </c>
      <c r="U5317" s="12">
        <f>(((alpha*(speed^3))+(beta*(speed^2))+(ceta*speed))+delta)</f>
        <v>2.2754771136663283</v>
      </c>
      <c r="V5317" s="8">
        <f t="shared" si="183"/>
        <v>86</v>
      </c>
    </row>
    <row r="5318" spans="1:22">
      <c r="A5318" s="34" t="s">
        <v>19</v>
      </c>
      <c r="B5318" s="34" t="s">
        <v>70</v>
      </c>
      <c r="C5318" s="5" t="s">
        <v>142</v>
      </c>
      <c r="D5318" s="35" t="s">
        <v>85</v>
      </c>
      <c r="E5318" s="36" t="s">
        <v>16</v>
      </c>
      <c r="F5318" s="37">
        <v>50</v>
      </c>
      <c r="G5318" s="38">
        <v>0.02</v>
      </c>
      <c r="H5318" s="34">
        <v>0.97692174647538133</v>
      </c>
      <c r="I5318" s="35">
        <v>86.947093227102144</v>
      </c>
      <c r="J5318" s="35">
        <v>-0.83294036376727298</v>
      </c>
      <c r="K5318" s="35">
        <v>13.051425842468026</v>
      </c>
      <c r="L5318" s="35">
        <v>2.6945834764393025E-3</v>
      </c>
      <c r="M5318" s="35">
        <v>0</v>
      </c>
      <c r="N5318" s="35">
        <v>0</v>
      </c>
      <c r="O5318" s="35">
        <v>0</v>
      </c>
      <c r="P5318" s="36">
        <v>12</v>
      </c>
      <c r="Q5318" s="37">
        <v>86</v>
      </c>
      <c r="R5318" s="36">
        <v>1</v>
      </c>
      <c r="S5318" s="39">
        <f t="shared" si="182"/>
        <v>86</v>
      </c>
      <c r="T5318" s="34" t="s">
        <v>30</v>
      </c>
      <c r="U5318" s="12">
        <f>((alpha*(speed^beta))+(ceta*(speed^delta)))</f>
        <v>15.336832761933511</v>
      </c>
      <c r="V5318" s="8">
        <f t="shared" si="183"/>
        <v>86</v>
      </c>
    </row>
    <row r="5319" spans="1:22">
      <c r="A5319" s="34" t="s">
        <v>19</v>
      </c>
      <c r="B5319" s="34" t="s">
        <v>70</v>
      </c>
      <c r="C5319" s="5" t="s">
        <v>142</v>
      </c>
      <c r="D5319" s="35" t="s">
        <v>85</v>
      </c>
      <c r="E5319" s="36" t="s">
        <v>14</v>
      </c>
      <c r="F5319" s="37">
        <v>50</v>
      </c>
      <c r="G5319" s="38">
        <v>0.02</v>
      </c>
      <c r="H5319" s="34">
        <v>0.99416312374410898</v>
      </c>
      <c r="I5319" s="35">
        <v>5.069874303908585E-2</v>
      </c>
      <c r="J5319" s="35">
        <v>4.0548390397363424E-2</v>
      </c>
      <c r="K5319" s="35">
        <v>-2.7198000270261949E-4</v>
      </c>
      <c r="L5319" s="35">
        <v>0</v>
      </c>
      <c r="M5319" s="35">
        <v>0</v>
      </c>
      <c r="N5319" s="35">
        <v>0</v>
      </c>
      <c r="O5319" s="35">
        <v>0</v>
      </c>
      <c r="P5319" s="36">
        <v>12</v>
      </c>
      <c r="Q5319" s="37">
        <v>86</v>
      </c>
      <c r="R5319" s="36">
        <v>5</v>
      </c>
      <c r="S5319" s="39">
        <f t="shared" si="182"/>
        <v>86</v>
      </c>
      <c r="T5319" s="34" t="s">
        <v>36</v>
      </c>
      <c r="U5319" s="12">
        <f>(1/(((ceta*(speed^2))+(beta*speed))+alpha))</f>
        <v>0.65518081530656935</v>
      </c>
      <c r="V5319" s="8">
        <f t="shared" si="183"/>
        <v>86</v>
      </c>
    </row>
    <row r="5320" spans="1:22">
      <c r="A5320" s="34" t="s">
        <v>19</v>
      </c>
      <c r="B5320" s="34" t="s">
        <v>70</v>
      </c>
      <c r="C5320" s="5" t="s">
        <v>142</v>
      </c>
      <c r="D5320" s="35" t="s">
        <v>85</v>
      </c>
      <c r="E5320" s="36" t="s">
        <v>18</v>
      </c>
      <c r="F5320" s="37">
        <v>50</v>
      </c>
      <c r="G5320" s="38">
        <v>0.02</v>
      </c>
      <c r="H5320" s="34">
        <v>0.96870160816504569</v>
      </c>
      <c r="I5320" s="35">
        <v>-2.8542297910831929E-6</v>
      </c>
      <c r="J5320" s="35">
        <v>6.1337157707133552E-4</v>
      </c>
      <c r="K5320" s="35">
        <v>-4.2009834466298183E-2</v>
      </c>
      <c r="L5320" s="35">
        <v>1.4027228903659328</v>
      </c>
      <c r="M5320" s="35">
        <v>0</v>
      </c>
      <c r="N5320" s="35">
        <v>0</v>
      </c>
      <c r="O5320" s="35">
        <v>0</v>
      </c>
      <c r="P5320" s="36">
        <v>12</v>
      </c>
      <c r="Q5320" s="37">
        <v>86</v>
      </c>
      <c r="R5320" s="36">
        <v>14</v>
      </c>
      <c r="S5320" s="39">
        <f t="shared" si="182"/>
        <v>86</v>
      </c>
      <c r="T5320" s="34" t="s">
        <v>51</v>
      </c>
      <c r="U5320" s="12">
        <f>(((alpha*(speed^3))+(beta*(speed^2))+(ceta*speed))+delta)</f>
        <v>0.51092332628667503</v>
      </c>
      <c r="V5320" s="8">
        <f t="shared" si="183"/>
        <v>86</v>
      </c>
    </row>
    <row r="5321" spans="1:22">
      <c r="A5321" s="34" t="s">
        <v>19</v>
      </c>
      <c r="B5321" s="34" t="s">
        <v>70</v>
      </c>
      <c r="C5321" s="5" t="s">
        <v>142</v>
      </c>
      <c r="D5321" s="35" t="s">
        <v>85</v>
      </c>
      <c r="E5321" s="36" t="s">
        <v>17</v>
      </c>
      <c r="F5321" s="37">
        <v>50</v>
      </c>
      <c r="G5321" s="38">
        <v>0.02</v>
      </c>
      <c r="H5321" s="34">
        <v>0.98192543121302267</v>
      </c>
      <c r="I5321" s="35">
        <v>2470.4441445695174</v>
      </c>
      <c r="J5321" s="35">
        <v>1.0077768544186139</v>
      </c>
      <c r="K5321" s="35">
        <v>-0.51288401236562764</v>
      </c>
      <c r="L5321" s="35">
        <v>0</v>
      </c>
      <c r="M5321" s="35">
        <v>0</v>
      </c>
      <c r="N5321" s="35">
        <v>0</v>
      </c>
      <c r="O5321" s="35">
        <v>0</v>
      </c>
      <c r="P5321" s="36">
        <v>12</v>
      </c>
      <c r="Q5321" s="37">
        <v>86</v>
      </c>
      <c r="R5321" s="36">
        <v>0</v>
      </c>
      <c r="S5321" s="39">
        <f t="shared" si="182"/>
        <v>86</v>
      </c>
      <c r="T5321" s="34" t="s">
        <v>29</v>
      </c>
      <c r="U5321" s="12">
        <f>((alpha*(beta^speed))*(speed^ceta))</f>
        <v>489.70931640410095</v>
      </c>
      <c r="V5321" s="8">
        <f t="shared" si="183"/>
        <v>86</v>
      </c>
    </row>
    <row r="5322" spans="1:22">
      <c r="A5322" s="34" t="s">
        <v>19</v>
      </c>
      <c r="B5322" s="34" t="s">
        <v>70</v>
      </c>
      <c r="C5322" s="5" t="s">
        <v>142</v>
      </c>
      <c r="D5322" s="35" t="s">
        <v>85</v>
      </c>
      <c r="E5322" s="36" t="s">
        <v>15</v>
      </c>
      <c r="F5322" s="37">
        <v>100</v>
      </c>
      <c r="G5322" s="38">
        <v>0.02</v>
      </c>
      <c r="H5322" s="34">
        <v>0.94591710338609691</v>
      </c>
      <c r="I5322" s="35">
        <v>-2.0134303636829703E-5</v>
      </c>
      <c r="J5322" s="35">
        <v>3.6291882923525126E-3</v>
      </c>
      <c r="K5322" s="35">
        <v>-0.24251748634610981</v>
      </c>
      <c r="L5322" s="35">
        <v>9.0850679632042617</v>
      </c>
      <c r="M5322" s="35">
        <v>0</v>
      </c>
      <c r="N5322" s="35">
        <v>0</v>
      </c>
      <c r="O5322" s="35">
        <v>0</v>
      </c>
      <c r="P5322" s="36">
        <v>12</v>
      </c>
      <c r="Q5322" s="37">
        <v>81</v>
      </c>
      <c r="R5322" s="36">
        <v>14</v>
      </c>
      <c r="S5322" s="39">
        <f t="shared" si="182"/>
        <v>81</v>
      </c>
      <c r="T5322" s="34" t="s">
        <v>51</v>
      </c>
      <c r="U5322" s="12">
        <f>(((alpha*(speed^3))+(beta*(speed^2))+(ceta*speed))+delta)</f>
        <v>2.5520614962337866</v>
      </c>
      <c r="V5322" s="8">
        <f t="shared" si="183"/>
        <v>81</v>
      </c>
    </row>
    <row r="5323" spans="1:22">
      <c r="A5323" s="34" t="s">
        <v>19</v>
      </c>
      <c r="B5323" s="34" t="s">
        <v>70</v>
      </c>
      <c r="C5323" s="5" t="s">
        <v>142</v>
      </c>
      <c r="D5323" s="35" t="s">
        <v>85</v>
      </c>
      <c r="E5323" s="36" t="s">
        <v>16</v>
      </c>
      <c r="F5323" s="37">
        <v>100</v>
      </c>
      <c r="G5323" s="38">
        <v>0.02</v>
      </c>
      <c r="H5323" s="34">
        <v>0.96657282555190704</v>
      </c>
      <c r="I5323" s="35">
        <v>65.295796501551379</v>
      </c>
      <c r="J5323" s="35">
        <v>1.0035257757274894</v>
      </c>
      <c r="K5323" s="35">
        <v>-0.33741500651312523</v>
      </c>
      <c r="L5323" s="35">
        <v>0</v>
      </c>
      <c r="M5323" s="35">
        <v>0</v>
      </c>
      <c r="N5323" s="35">
        <v>0</v>
      </c>
      <c r="O5323" s="35">
        <v>0</v>
      </c>
      <c r="P5323" s="36">
        <v>12</v>
      </c>
      <c r="Q5323" s="37">
        <v>81</v>
      </c>
      <c r="R5323" s="36">
        <v>0</v>
      </c>
      <c r="S5323" s="39">
        <f t="shared" si="182"/>
        <v>81</v>
      </c>
      <c r="T5323" s="34" t="s">
        <v>29</v>
      </c>
      <c r="U5323" s="12">
        <f>((alpha*(beta^speed))*(speed^ceta))</f>
        <v>19.712641428636111</v>
      </c>
      <c r="V5323" s="8">
        <f t="shared" si="183"/>
        <v>81</v>
      </c>
    </row>
    <row r="5324" spans="1:22">
      <c r="A5324" s="34" t="s">
        <v>19</v>
      </c>
      <c r="B5324" s="34" t="s">
        <v>70</v>
      </c>
      <c r="C5324" s="5" t="s">
        <v>142</v>
      </c>
      <c r="D5324" s="35" t="s">
        <v>85</v>
      </c>
      <c r="E5324" s="36" t="s">
        <v>14</v>
      </c>
      <c r="F5324" s="37">
        <v>100</v>
      </c>
      <c r="G5324" s="38">
        <v>0.02</v>
      </c>
      <c r="H5324" s="34">
        <v>0.99425943494309577</v>
      </c>
      <c r="I5324" s="35">
        <v>-2.3991305662845153</v>
      </c>
      <c r="J5324" s="35">
        <v>1.9710213269648234</v>
      </c>
      <c r="K5324" s="35">
        <v>0.15483853801832581</v>
      </c>
      <c r="L5324" s="35">
        <v>0</v>
      </c>
      <c r="M5324" s="35">
        <v>0</v>
      </c>
      <c r="N5324" s="35">
        <v>0</v>
      </c>
      <c r="O5324" s="35">
        <v>0</v>
      </c>
      <c r="P5324" s="36">
        <v>12</v>
      </c>
      <c r="Q5324" s="37">
        <v>81</v>
      </c>
      <c r="R5324" s="36">
        <v>6</v>
      </c>
      <c r="S5324" s="39">
        <f t="shared" si="182"/>
        <v>81</v>
      </c>
      <c r="T5324" s="34" t="s">
        <v>37</v>
      </c>
      <c r="U5324" s="12">
        <f>(1/(alpha+(beta*(speed^ceta))))</f>
        <v>0.66974833040080528</v>
      </c>
      <c r="V5324" s="8">
        <f t="shared" si="183"/>
        <v>81</v>
      </c>
    </row>
    <row r="5325" spans="1:22">
      <c r="A5325" s="34" t="s">
        <v>19</v>
      </c>
      <c r="B5325" s="34" t="s">
        <v>70</v>
      </c>
      <c r="C5325" s="5" t="s">
        <v>142</v>
      </c>
      <c r="D5325" s="35" t="s">
        <v>85</v>
      </c>
      <c r="E5325" s="36" t="s">
        <v>18</v>
      </c>
      <c r="F5325" s="37">
        <v>100</v>
      </c>
      <c r="G5325" s="38">
        <v>0.02</v>
      </c>
      <c r="H5325" s="34">
        <v>0.95704202117116821</v>
      </c>
      <c r="I5325" s="35">
        <v>-2.5245632012159902E-6</v>
      </c>
      <c r="J5325" s="35">
        <v>5.2597941030314811E-4</v>
      </c>
      <c r="K5325" s="35">
        <v>-3.6826579535182168E-2</v>
      </c>
      <c r="L5325" s="35">
        <v>1.4890112142990244</v>
      </c>
      <c r="M5325" s="35">
        <v>0</v>
      </c>
      <c r="N5325" s="35">
        <v>0</v>
      </c>
      <c r="O5325" s="35">
        <v>0</v>
      </c>
      <c r="P5325" s="36">
        <v>12</v>
      </c>
      <c r="Q5325" s="37">
        <v>81</v>
      </c>
      <c r="R5325" s="36">
        <v>14</v>
      </c>
      <c r="S5325" s="39">
        <f t="shared" si="182"/>
        <v>81</v>
      </c>
      <c r="T5325" s="34" t="s">
        <v>51</v>
      </c>
      <c r="U5325" s="12">
        <f>(((alpha*(speed^3))+(beta*(speed^2))+(ceta*speed))+delta)</f>
        <v>0.61535279073079652</v>
      </c>
      <c r="V5325" s="8">
        <f t="shared" si="183"/>
        <v>81</v>
      </c>
    </row>
    <row r="5326" spans="1:22">
      <c r="A5326" s="34" t="s">
        <v>19</v>
      </c>
      <c r="B5326" s="34" t="s">
        <v>70</v>
      </c>
      <c r="C5326" s="5" t="s">
        <v>142</v>
      </c>
      <c r="D5326" s="35" t="s">
        <v>85</v>
      </c>
      <c r="E5326" s="36" t="s">
        <v>17</v>
      </c>
      <c r="F5326" s="37">
        <v>100</v>
      </c>
      <c r="G5326" s="38">
        <v>0.02</v>
      </c>
      <c r="H5326" s="34">
        <v>0.97388192005498253</v>
      </c>
      <c r="I5326" s="35">
        <v>2257.2295935041452</v>
      </c>
      <c r="J5326" s="35">
        <v>1.0046041443548881</v>
      </c>
      <c r="K5326" s="35">
        <v>-0.38544023844917952</v>
      </c>
      <c r="L5326" s="35">
        <v>0</v>
      </c>
      <c r="M5326" s="35">
        <v>0</v>
      </c>
      <c r="N5326" s="35">
        <v>0</v>
      </c>
      <c r="O5326" s="35">
        <v>0</v>
      </c>
      <c r="P5326" s="36">
        <v>12</v>
      </c>
      <c r="Q5326" s="37">
        <v>81</v>
      </c>
      <c r="R5326" s="36">
        <v>0</v>
      </c>
      <c r="S5326" s="39">
        <f t="shared" si="182"/>
        <v>81</v>
      </c>
      <c r="T5326" s="34" t="s">
        <v>29</v>
      </c>
      <c r="U5326" s="12">
        <f>((alpha*(beta^speed))*(speed^ceta))</f>
        <v>601.95082785738521</v>
      </c>
      <c r="V5326" s="8">
        <f t="shared" si="183"/>
        <v>81</v>
      </c>
    </row>
    <row r="5327" spans="1:22">
      <c r="A5327" s="34" t="s">
        <v>19</v>
      </c>
      <c r="B5327" s="34" t="s">
        <v>70</v>
      </c>
      <c r="C5327" s="5" t="s">
        <v>142</v>
      </c>
      <c r="D5327" s="35" t="s">
        <v>85</v>
      </c>
      <c r="E5327" s="36" t="s">
        <v>15</v>
      </c>
      <c r="F5327" s="37">
        <v>0</v>
      </c>
      <c r="G5327" s="38">
        <v>0.04</v>
      </c>
      <c r="H5327" s="34">
        <v>0.97499470426613544</v>
      </c>
      <c r="I5327" s="35">
        <v>1.6528094749861804</v>
      </c>
      <c r="J5327" s="35">
        <v>5.7556157487134836E-2</v>
      </c>
      <c r="K5327" s="35">
        <v>109.87460042497058</v>
      </c>
      <c r="L5327" s="35">
        <v>-1.3938542613870988</v>
      </c>
      <c r="M5327" s="35">
        <v>0</v>
      </c>
      <c r="N5327" s="35">
        <v>0</v>
      </c>
      <c r="O5327" s="35">
        <v>0</v>
      </c>
      <c r="P5327" s="36">
        <v>12</v>
      </c>
      <c r="Q5327" s="37">
        <v>86</v>
      </c>
      <c r="R5327" s="36">
        <v>1</v>
      </c>
      <c r="S5327" s="39">
        <f t="shared" si="182"/>
        <v>86</v>
      </c>
      <c r="T5327" s="34" t="s">
        <v>30</v>
      </c>
      <c r="U5327" s="12">
        <f>((alpha*(speed^beta))+(ceta*(speed^delta)))</f>
        <v>2.3568710963915933</v>
      </c>
      <c r="V5327" s="8">
        <f t="shared" si="183"/>
        <v>86</v>
      </c>
    </row>
    <row r="5328" spans="1:22">
      <c r="A5328" s="34" t="s">
        <v>19</v>
      </c>
      <c r="B5328" s="34" t="s">
        <v>70</v>
      </c>
      <c r="C5328" s="5" t="s">
        <v>142</v>
      </c>
      <c r="D5328" s="35" t="s">
        <v>85</v>
      </c>
      <c r="E5328" s="36" t="s">
        <v>16</v>
      </c>
      <c r="F5328" s="37">
        <v>0</v>
      </c>
      <c r="G5328" s="38">
        <v>0.04</v>
      </c>
      <c r="H5328" s="34">
        <v>0.98829359898076019</v>
      </c>
      <c r="I5328" s="35">
        <v>15.062621706808043</v>
      </c>
      <c r="J5328" s="35">
        <v>5.8244490238475201E-3</v>
      </c>
      <c r="K5328" s="35">
        <v>157.94816820060458</v>
      </c>
      <c r="L5328" s="35">
        <v>-1.2046390155336233</v>
      </c>
      <c r="M5328" s="35">
        <v>0</v>
      </c>
      <c r="N5328" s="35">
        <v>0</v>
      </c>
      <c r="O5328" s="35">
        <v>0</v>
      </c>
      <c r="P5328" s="36">
        <v>12</v>
      </c>
      <c r="Q5328" s="37">
        <v>86</v>
      </c>
      <c r="R5328" s="36">
        <v>1</v>
      </c>
      <c r="S5328" s="39">
        <f t="shared" si="182"/>
        <v>86</v>
      </c>
      <c r="T5328" s="34" t="s">
        <v>30</v>
      </c>
      <c r="U5328" s="12">
        <f>((alpha*(speed^beta))+(ceta*(speed^delta)))</f>
        <v>16.19666760574593</v>
      </c>
      <c r="V5328" s="8">
        <f t="shared" si="183"/>
        <v>86</v>
      </c>
    </row>
    <row r="5329" spans="1:22">
      <c r="A5329" s="34" t="s">
        <v>19</v>
      </c>
      <c r="B5329" s="34" t="s">
        <v>70</v>
      </c>
      <c r="C5329" s="5" t="s">
        <v>142</v>
      </c>
      <c r="D5329" s="35" t="s">
        <v>85</v>
      </c>
      <c r="E5329" s="36" t="s">
        <v>14</v>
      </c>
      <c r="F5329" s="37">
        <v>0</v>
      </c>
      <c r="G5329" s="38">
        <v>0.04</v>
      </c>
      <c r="H5329" s="34">
        <v>0.99440440845338085</v>
      </c>
      <c r="I5329" s="35">
        <v>2.0859264161799271E-2</v>
      </c>
      <c r="J5329" s="35">
        <v>4.0378726208727407E-2</v>
      </c>
      <c r="K5329" s="35">
        <v>-2.618391705745684E-4</v>
      </c>
      <c r="L5329" s="35">
        <v>0</v>
      </c>
      <c r="M5329" s="35">
        <v>0</v>
      </c>
      <c r="N5329" s="35">
        <v>0</v>
      </c>
      <c r="O5329" s="35">
        <v>0</v>
      </c>
      <c r="P5329" s="36">
        <v>12</v>
      </c>
      <c r="Q5329" s="37">
        <v>86</v>
      </c>
      <c r="R5329" s="36">
        <v>5</v>
      </c>
      <c r="S5329" s="39">
        <f t="shared" si="182"/>
        <v>86</v>
      </c>
      <c r="T5329" s="34" t="s">
        <v>36</v>
      </c>
      <c r="U5329" s="12">
        <f>(1/(((ceta*(speed^2))+(beta*speed))+alpha))</f>
        <v>0.64231553721700463</v>
      </c>
      <c r="V5329" s="8">
        <f t="shared" si="183"/>
        <v>86</v>
      </c>
    </row>
    <row r="5330" spans="1:22">
      <c r="A5330" s="34" t="s">
        <v>19</v>
      </c>
      <c r="B5330" s="34" t="s">
        <v>70</v>
      </c>
      <c r="C5330" s="5" t="s">
        <v>142</v>
      </c>
      <c r="D5330" s="35" t="s">
        <v>85</v>
      </c>
      <c r="E5330" s="36" t="s">
        <v>18</v>
      </c>
      <c r="F5330" s="37">
        <v>0</v>
      </c>
      <c r="G5330" s="38">
        <v>0.04</v>
      </c>
      <c r="H5330" s="34">
        <v>0.99041426180077585</v>
      </c>
      <c r="I5330" s="35">
        <v>0.24976558040764729</v>
      </c>
      <c r="J5330" s="35">
        <v>6.9821169063335756E-2</v>
      </c>
      <c r="K5330" s="35">
        <v>-5.8795394140647816E-4</v>
      </c>
      <c r="L5330" s="35">
        <v>0</v>
      </c>
      <c r="M5330" s="35">
        <v>0</v>
      </c>
      <c r="N5330" s="35">
        <v>0</v>
      </c>
      <c r="O5330" s="35">
        <v>0</v>
      </c>
      <c r="P5330" s="36">
        <v>12</v>
      </c>
      <c r="Q5330" s="37">
        <v>86</v>
      </c>
      <c r="R5330" s="36">
        <v>5</v>
      </c>
      <c r="S5330" s="39">
        <f t="shared" si="182"/>
        <v>86</v>
      </c>
      <c r="T5330" s="34" t="s">
        <v>36</v>
      </c>
      <c r="U5330" s="12">
        <f>(1/(((ceta*(speed^2))+(beta*speed))+alpha))</f>
        <v>0.52469234463079073</v>
      </c>
      <c r="V5330" s="8">
        <f t="shared" si="183"/>
        <v>86</v>
      </c>
    </row>
    <row r="5331" spans="1:22">
      <c r="A5331" s="34" t="s">
        <v>19</v>
      </c>
      <c r="B5331" s="34" t="s">
        <v>70</v>
      </c>
      <c r="C5331" s="5" t="s">
        <v>142</v>
      </c>
      <c r="D5331" s="35" t="s">
        <v>85</v>
      </c>
      <c r="E5331" s="36" t="s">
        <v>17</v>
      </c>
      <c r="F5331" s="37">
        <v>0</v>
      </c>
      <c r="G5331" s="38">
        <v>0.04</v>
      </c>
      <c r="H5331" s="34">
        <v>0.99276353503123727</v>
      </c>
      <c r="I5331" s="35">
        <v>2460.4210560012257</v>
      </c>
      <c r="J5331" s="35">
        <v>1.0096459240769553</v>
      </c>
      <c r="K5331" s="35">
        <v>-0.53958168707989684</v>
      </c>
      <c r="L5331" s="35">
        <v>0</v>
      </c>
      <c r="M5331" s="35">
        <v>0</v>
      </c>
      <c r="N5331" s="35">
        <v>0</v>
      </c>
      <c r="O5331" s="35">
        <v>0</v>
      </c>
      <c r="P5331" s="36">
        <v>12</v>
      </c>
      <c r="Q5331" s="37">
        <v>86</v>
      </c>
      <c r="R5331" s="36">
        <v>0</v>
      </c>
      <c r="S5331" s="39">
        <f t="shared" si="182"/>
        <v>86</v>
      </c>
      <c r="T5331" s="34" t="s">
        <v>29</v>
      </c>
      <c r="U5331" s="12">
        <f>((alpha*(beta^speed))*(speed^ceta))</f>
        <v>507.84570685021316</v>
      </c>
      <c r="V5331" s="8">
        <f t="shared" si="183"/>
        <v>86</v>
      </c>
    </row>
    <row r="5332" spans="1:22">
      <c r="A5332" s="34" t="s">
        <v>19</v>
      </c>
      <c r="B5332" s="34" t="s">
        <v>70</v>
      </c>
      <c r="C5332" s="5" t="s">
        <v>142</v>
      </c>
      <c r="D5332" s="35" t="s">
        <v>85</v>
      </c>
      <c r="E5332" s="36" t="s">
        <v>15</v>
      </c>
      <c r="F5332" s="37">
        <v>50</v>
      </c>
      <c r="G5332" s="38">
        <v>0.04</v>
      </c>
      <c r="H5332" s="34">
        <v>0.93617416754115013</v>
      </c>
      <c r="I5332" s="35">
        <v>-2.9613133934551054E-6</v>
      </c>
      <c r="J5332" s="35">
        <v>1.8844757682762244E-3</v>
      </c>
      <c r="K5332" s="35">
        <v>-0.17378479252612725</v>
      </c>
      <c r="L5332" s="35">
        <v>8.1168865122981444</v>
      </c>
      <c r="M5332" s="35">
        <v>0</v>
      </c>
      <c r="N5332" s="35">
        <v>0</v>
      </c>
      <c r="O5332" s="35">
        <v>0</v>
      </c>
      <c r="P5332" s="36">
        <v>12</v>
      </c>
      <c r="Q5332" s="37">
        <v>68</v>
      </c>
      <c r="R5332" s="36">
        <v>14</v>
      </c>
      <c r="S5332" s="39">
        <f t="shared" si="182"/>
        <v>68</v>
      </c>
      <c r="T5332" s="34" t="s">
        <v>51</v>
      </c>
      <c r="U5332" s="12">
        <f>(((alpha*(speed^3))+(beta*(speed^2))+(ceta*speed))+delta)</f>
        <v>4.0822048800998765</v>
      </c>
      <c r="V5332" s="8">
        <f t="shared" si="183"/>
        <v>68</v>
      </c>
    </row>
    <row r="5333" spans="1:22">
      <c r="A5333" s="34" t="s">
        <v>19</v>
      </c>
      <c r="B5333" s="34" t="s">
        <v>70</v>
      </c>
      <c r="C5333" s="5" t="s">
        <v>142</v>
      </c>
      <c r="D5333" s="35" t="s">
        <v>85</v>
      </c>
      <c r="E5333" s="36" t="s">
        <v>16</v>
      </c>
      <c r="F5333" s="37">
        <v>50</v>
      </c>
      <c r="G5333" s="38">
        <v>0.04</v>
      </c>
      <c r="H5333" s="34">
        <v>0.98385210946003721</v>
      </c>
      <c r="I5333" s="35">
        <v>67.223323979200799</v>
      </c>
      <c r="J5333" s="35">
        <v>1.0053558245952403</v>
      </c>
      <c r="K5333" s="35">
        <v>-0.33017356513973956</v>
      </c>
      <c r="L5333" s="35">
        <v>0</v>
      </c>
      <c r="M5333" s="35">
        <v>0</v>
      </c>
      <c r="N5333" s="35">
        <v>0</v>
      </c>
      <c r="O5333" s="35">
        <v>0</v>
      </c>
      <c r="P5333" s="36">
        <v>12</v>
      </c>
      <c r="Q5333" s="37">
        <v>68</v>
      </c>
      <c r="R5333" s="36">
        <v>0</v>
      </c>
      <c r="S5333" s="39">
        <f t="shared" si="182"/>
        <v>68</v>
      </c>
      <c r="T5333" s="34" t="s">
        <v>29</v>
      </c>
      <c r="U5333" s="12">
        <f>((alpha*(beta^speed))*(speed^ceta))</f>
        <v>24.000499050242656</v>
      </c>
      <c r="V5333" s="8">
        <f t="shared" si="183"/>
        <v>68</v>
      </c>
    </row>
    <row r="5334" spans="1:22">
      <c r="A5334" s="34" t="s">
        <v>19</v>
      </c>
      <c r="B5334" s="34" t="s">
        <v>70</v>
      </c>
      <c r="C5334" s="5" t="s">
        <v>142</v>
      </c>
      <c r="D5334" s="35" t="s">
        <v>85</v>
      </c>
      <c r="E5334" s="36" t="s">
        <v>14</v>
      </c>
      <c r="F5334" s="37">
        <v>50</v>
      </c>
      <c r="G5334" s="38">
        <v>0.04</v>
      </c>
      <c r="H5334" s="34">
        <v>0.99050053040404951</v>
      </c>
      <c r="I5334" s="35">
        <v>170.1378369876733</v>
      </c>
      <c r="J5334" s="35">
        <v>-2.4870618734133552</v>
      </c>
      <c r="K5334" s="35">
        <v>6.3002612447434414</v>
      </c>
      <c r="L5334" s="35">
        <v>-0.50920701896643894</v>
      </c>
      <c r="M5334" s="35">
        <v>0</v>
      </c>
      <c r="N5334" s="35">
        <v>0</v>
      </c>
      <c r="O5334" s="35">
        <v>0</v>
      </c>
      <c r="P5334" s="36">
        <v>12</v>
      </c>
      <c r="Q5334" s="37">
        <v>68</v>
      </c>
      <c r="R5334" s="36">
        <v>1</v>
      </c>
      <c r="S5334" s="39">
        <f t="shared" si="182"/>
        <v>68</v>
      </c>
      <c r="T5334" s="34" t="s">
        <v>30</v>
      </c>
      <c r="U5334" s="12">
        <f>((alpha*(speed^beta))+(ceta*(speed^delta)))</f>
        <v>0.73961897004371702</v>
      </c>
      <c r="V5334" s="8">
        <f t="shared" si="183"/>
        <v>68</v>
      </c>
    </row>
    <row r="5335" spans="1:22">
      <c r="A5335" s="34" t="s">
        <v>19</v>
      </c>
      <c r="B5335" s="34" t="s">
        <v>70</v>
      </c>
      <c r="C5335" s="5" t="s">
        <v>142</v>
      </c>
      <c r="D5335" s="35" t="s">
        <v>85</v>
      </c>
      <c r="E5335" s="36" t="s">
        <v>18</v>
      </c>
      <c r="F5335" s="37">
        <v>50</v>
      </c>
      <c r="G5335" s="38">
        <v>0.04</v>
      </c>
      <c r="H5335" s="34">
        <v>0.957016036647797</v>
      </c>
      <c r="I5335" s="35">
        <v>-0.28461728882519727</v>
      </c>
      <c r="J5335" s="35">
        <v>5.9816156430315113</v>
      </c>
      <c r="K5335" s="35">
        <v>-3.8472621159515275E-2</v>
      </c>
      <c r="L5335" s="35">
        <v>0</v>
      </c>
      <c r="M5335" s="35">
        <v>0</v>
      </c>
      <c r="N5335" s="35">
        <v>0</v>
      </c>
      <c r="O5335" s="35">
        <v>0</v>
      </c>
      <c r="P5335" s="36">
        <v>12</v>
      </c>
      <c r="Q5335" s="37">
        <v>68</v>
      </c>
      <c r="R5335" s="36">
        <v>13</v>
      </c>
      <c r="S5335" s="39">
        <f t="shared" si="182"/>
        <v>68</v>
      </c>
      <c r="T5335" s="34" t="s">
        <v>50</v>
      </c>
      <c r="U5335" s="12">
        <f>EXP((alpha+(beta/speed))+(ceta*LN(speed)))</f>
        <v>0.69838281966740734</v>
      </c>
      <c r="V5335" s="8">
        <f t="shared" si="183"/>
        <v>68</v>
      </c>
    </row>
    <row r="5336" spans="1:22">
      <c r="A5336" s="34" t="s">
        <v>19</v>
      </c>
      <c r="B5336" s="34" t="s">
        <v>70</v>
      </c>
      <c r="C5336" s="5" t="s">
        <v>142</v>
      </c>
      <c r="D5336" s="35" t="s">
        <v>85</v>
      </c>
      <c r="E5336" s="36" t="s">
        <v>17</v>
      </c>
      <c r="F5336" s="37">
        <v>50</v>
      </c>
      <c r="G5336" s="38">
        <v>0.04</v>
      </c>
      <c r="H5336" s="34">
        <v>0.98583567481502699</v>
      </c>
      <c r="I5336" s="35">
        <v>-3.922341458431719E-3</v>
      </c>
      <c r="J5336" s="35">
        <v>0.57489486551568236</v>
      </c>
      <c r="K5336" s="35">
        <v>-28.946819438994215</v>
      </c>
      <c r="L5336" s="35">
        <v>1226.1193882672949</v>
      </c>
      <c r="M5336" s="35">
        <v>0</v>
      </c>
      <c r="N5336" s="35">
        <v>0</v>
      </c>
      <c r="O5336" s="35">
        <v>0</v>
      </c>
      <c r="P5336" s="36">
        <v>12</v>
      </c>
      <c r="Q5336" s="37">
        <v>68</v>
      </c>
      <c r="R5336" s="36">
        <v>14</v>
      </c>
      <c r="S5336" s="39">
        <f t="shared" si="182"/>
        <v>68</v>
      </c>
      <c r="T5336" s="34" t="s">
        <v>51</v>
      </c>
      <c r="U5336" s="12">
        <f>(((alpha*(speed^3))+(beta*(speed^2))+(ceta*speed))+delta)</f>
        <v>682.73985510260104</v>
      </c>
      <c r="V5336" s="8">
        <f t="shared" si="183"/>
        <v>68</v>
      </c>
    </row>
    <row r="5337" spans="1:22">
      <c r="A5337" s="34" t="s">
        <v>19</v>
      </c>
      <c r="B5337" s="34" t="s">
        <v>70</v>
      </c>
      <c r="C5337" s="5" t="s">
        <v>142</v>
      </c>
      <c r="D5337" s="35" t="s">
        <v>85</v>
      </c>
      <c r="E5337" s="36" t="s">
        <v>15</v>
      </c>
      <c r="F5337" s="37">
        <v>100</v>
      </c>
      <c r="G5337" s="38">
        <v>0.04</v>
      </c>
      <c r="H5337" s="34">
        <v>0.97799480938931682</v>
      </c>
      <c r="I5337" s="35">
        <v>-3.7157604514310703E-5</v>
      </c>
      <c r="J5337" s="35">
        <v>4.2613555907657572E-3</v>
      </c>
      <c r="K5337" s="35">
        <v>-0.23893667048769643</v>
      </c>
      <c r="L5337" s="35">
        <v>10.391893023476602</v>
      </c>
      <c r="M5337" s="35">
        <v>0</v>
      </c>
      <c r="N5337" s="35">
        <v>0</v>
      </c>
      <c r="O5337" s="35">
        <v>0</v>
      </c>
      <c r="P5337" s="36">
        <v>12</v>
      </c>
      <c r="Q5337" s="37">
        <v>56</v>
      </c>
      <c r="R5337" s="36">
        <v>14</v>
      </c>
      <c r="S5337" s="39">
        <f t="shared" si="182"/>
        <v>56</v>
      </c>
      <c r="T5337" s="34" t="s">
        <v>51</v>
      </c>
      <c r="U5337" s="12">
        <f>(((alpha*(speed^3))+(beta*(speed^2))+(ceta*speed))+delta)</f>
        <v>3.8495807344218287</v>
      </c>
      <c r="V5337" s="8">
        <f t="shared" si="183"/>
        <v>56</v>
      </c>
    </row>
    <row r="5338" spans="1:22">
      <c r="A5338" s="34" t="s">
        <v>19</v>
      </c>
      <c r="B5338" s="34" t="s">
        <v>70</v>
      </c>
      <c r="C5338" s="5" t="s">
        <v>142</v>
      </c>
      <c r="D5338" s="35" t="s">
        <v>85</v>
      </c>
      <c r="E5338" s="36" t="s">
        <v>16</v>
      </c>
      <c r="F5338" s="37">
        <v>100</v>
      </c>
      <c r="G5338" s="38">
        <v>0.04</v>
      </c>
      <c r="H5338" s="34">
        <v>0.98181978026451999</v>
      </c>
      <c r="I5338" s="35">
        <v>-2.2367956044922114E-4</v>
      </c>
      <c r="J5338" s="35">
        <v>2.709964553758322E-2</v>
      </c>
      <c r="K5338" s="35">
        <v>-1.1597324248797989</v>
      </c>
      <c r="L5338" s="35">
        <v>49.796987424050293</v>
      </c>
      <c r="M5338" s="35">
        <v>0</v>
      </c>
      <c r="N5338" s="35">
        <v>0</v>
      </c>
      <c r="O5338" s="35">
        <v>0</v>
      </c>
      <c r="P5338" s="36">
        <v>12</v>
      </c>
      <c r="Q5338" s="37">
        <v>56</v>
      </c>
      <c r="R5338" s="36">
        <v>14</v>
      </c>
      <c r="S5338" s="39">
        <f t="shared" si="182"/>
        <v>56</v>
      </c>
      <c r="T5338" s="34" t="s">
        <v>51</v>
      </c>
      <c r="U5338" s="12">
        <f>(((alpha*(speed^3))+(beta*(speed^2))+(ceta*speed))+delta)</f>
        <v>30.554750348792105</v>
      </c>
      <c r="V5338" s="8">
        <f t="shared" si="183"/>
        <v>56</v>
      </c>
    </row>
    <row r="5339" spans="1:22">
      <c r="A5339" s="34" t="s">
        <v>19</v>
      </c>
      <c r="B5339" s="34" t="s">
        <v>70</v>
      </c>
      <c r="C5339" s="5" t="s">
        <v>142</v>
      </c>
      <c r="D5339" s="35" t="s">
        <v>85</v>
      </c>
      <c r="E5339" s="36" t="s">
        <v>14</v>
      </c>
      <c r="F5339" s="37">
        <v>100</v>
      </c>
      <c r="G5339" s="38">
        <v>0.04</v>
      </c>
      <c r="H5339" s="34">
        <v>0.99416581443564833</v>
      </c>
      <c r="I5339" s="35">
        <v>5.6120152509295167</v>
      </c>
      <c r="J5339" s="35">
        <v>-0.43746912235690505</v>
      </c>
      <c r="K5339" s="35">
        <v>6134.4807654138094</v>
      </c>
      <c r="L5339" s="35">
        <v>-3.8943523005408531</v>
      </c>
      <c r="M5339" s="35">
        <v>0</v>
      </c>
      <c r="N5339" s="35">
        <v>0</v>
      </c>
      <c r="O5339" s="35">
        <v>0</v>
      </c>
      <c r="P5339" s="36">
        <v>12</v>
      </c>
      <c r="Q5339" s="37">
        <v>56</v>
      </c>
      <c r="R5339" s="36">
        <v>1</v>
      </c>
      <c r="S5339" s="39">
        <f t="shared" si="182"/>
        <v>56</v>
      </c>
      <c r="T5339" s="34" t="s">
        <v>30</v>
      </c>
      <c r="U5339" s="12">
        <f>((alpha*(speed^beta))+(ceta*(speed^delta)))</f>
        <v>0.96553949792716942</v>
      </c>
      <c r="V5339" s="8">
        <f t="shared" si="183"/>
        <v>56</v>
      </c>
    </row>
    <row r="5340" spans="1:22">
      <c r="A5340" s="34" t="s">
        <v>19</v>
      </c>
      <c r="B5340" s="34" t="s">
        <v>70</v>
      </c>
      <c r="C5340" s="5" t="s">
        <v>142</v>
      </c>
      <c r="D5340" s="35" t="s">
        <v>85</v>
      </c>
      <c r="E5340" s="36" t="s">
        <v>18</v>
      </c>
      <c r="F5340" s="37">
        <v>100</v>
      </c>
      <c r="G5340" s="38">
        <v>0.04</v>
      </c>
      <c r="H5340" s="34">
        <v>0.96709381326605637</v>
      </c>
      <c r="I5340" s="35">
        <v>0.56412059391468972</v>
      </c>
      <c r="J5340" s="35">
        <v>1.4916866450759668E-2</v>
      </c>
      <c r="K5340" s="35">
        <v>-9.9551413858978862E-5</v>
      </c>
      <c r="L5340" s="35">
        <v>0</v>
      </c>
      <c r="M5340" s="35">
        <v>0</v>
      </c>
      <c r="N5340" s="35">
        <v>0</v>
      </c>
      <c r="O5340" s="35">
        <v>0</v>
      </c>
      <c r="P5340" s="36">
        <v>12</v>
      </c>
      <c r="Q5340" s="37">
        <v>56</v>
      </c>
      <c r="R5340" s="36">
        <v>5</v>
      </c>
      <c r="S5340" s="39">
        <f t="shared" si="182"/>
        <v>56</v>
      </c>
      <c r="T5340" s="34" t="s">
        <v>36</v>
      </c>
      <c r="U5340" s="12">
        <f>(1/(((ceta*(speed^2))+(beta*speed))+alpha))</f>
        <v>0.9197331570908559</v>
      </c>
      <c r="V5340" s="8">
        <f t="shared" si="183"/>
        <v>56</v>
      </c>
    </row>
    <row r="5341" spans="1:22">
      <c r="A5341" s="34" t="s">
        <v>19</v>
      </c>
      <c r="B5341" s="34" t="s">
        <v>70</v>
      </c>
      <c r="C5341" s="5" t="s">
        <v>142</v>
      </c>
      <c r="D5341" s="35" t="s">
        <v>85</v>
      </c>
      <c r="E5341" s="36" t="s">
        <v>17</v>
      </c>
      <c r="F5341" s="37">
        <v>100</v>
      </c>
      <c r="G5341" s="38">
        <v>0.04</v>
      </c>
      <c r="H5341" s="34">
        <v>0.9850368574805306</v>
      </c>
      <c r="I5341" s="35">
        <v>2151.290835976009</v>
      </c>
      <c r="J5341" s="35">
        <v>1.0021357910735229</v>
      </c>
      <c r="K5341" s="35">
        <v>-0.24213502836565762</v>
      </c>
      <c r="L5341" s="35">
        <v>0</v>
      </c>
      <c r="M5341" s="35">
        <v>0</v>
      </c>
      <c r="N5341" s="35">
        <v>0</v>
      </c>
      <c r="O5341" s="35">
        <v>0</v>
      </c>
      <c r="P5341" s="36">
        <v>12</v>
      </c>
      <c r="Q5341" s="37">
        <v>56</v>
      </c>
      <c r="R5341" s="36">
        <v>0</v>
      </c>
      <c r="S5341" s="39">
        <f t="shared" si="182"/>
        <v>56</v>
      </c>
      <c r="T5341" s="34" t="s">
        <v>29</v>
      </c>
      <c r="U5341" s="12">
        <f>((alpha*(beta^speed))*(speed^ceta))</f>
        <v>914.72314046196777</v>
      </c>
      <c r="V5341" s="8">
        <f t="shared" si="183"/>
        <v>56</v>
      </c>
    </row>
    <row r="5342" spans="1:22">
      <c r="A5342" s="34" t="s">
        <v>19</v>
      </c>
      <c r="B5342" s="34" t="s">
        <v>70</v>
      </c>
      <c r="C5342" s="5" t="s">
        <v>142</v>
      </c>
      <c r="D5342" s="35" t="s">
        <v>85</v>
      </c>
      <c r="E5342" s="36" t="s">
        <v>15</v>
      </c>
      <c r="F5342" s="37">
        <v>0</v>
      </c>
      <c r="G5342" s="38">
        <v>0.06</v>
      </c>
      <c r="H5342" s="34">
        <v>0.95016266344831257</v>
      </c>
      <c r="I5342" s="35">
        <v>256.29209560067653</v>
      </c>
      <c r="J5342" s="35">
        <v>-2.0879792587276245</v>
      </c>
      <c r="K5342" s="35">
        <v>7.142388717862457</v>
      </c>
      <c r="L5342" s="35">
        <v>-0.21247661426840009</v>
      </c>
      <c r="M5342" s="35">
        <v>0</v>
      </c>
      <c r="N5342" s="35">
        <v>0</v>
      </c>
      <c r="O5342" s="35">
        <v>0</v>
      </c>
      <c r="P5342" s="36">
        <v>12</v>
      </c>
      <c r="Q5342" s="37">
        <v>80</v>
      </c>
      <c r="R5342" s="36">
        <v>1</v>
      </c>
      <c r="S5342" s="39">
        <f t="shared" si="182"/>
        <v>80</v>
      </c>
      <c r="T5342" s="34" t="s">
        <v>30</v>
      </c>
      <c r="U5342" s="12">
        <f>((alpha*(speed^beta))+(ceta*(speed^delta)))</f>
        <v>2.8422539392690673</v>
      </c>
      <c r="V5342" s="8">
        <f t="shared" si="183"/>
        <v>80</v>
      </c>
    </row>
    <row r="5343" spans="1:22">
      <c r="A5343" s="34" t="s">
        <v>19</v>
      </c>
      <c r="B5343" s="34" t="s">
        <v>70</v>
      </c>
      <c r="C5343" s="5" t="s">
        <v>142</v>
      </c>
      <c r="D5343" s="35" t="s">
        <v>85</v>
      </c>
      <c r="E5343" s="36" t="s">
        <v>16</v>
      </c>
      <c r="F5343" s="37">
        <v>0</v>
      </c>
      <c r="G5343" s="38">
        <v>0.06</v>
      </c>
      <c r="H5343" s="34">
        <v>0.99237218169914587</v>
      </c>
      <c r="I5343" s="35">
        <v>9.7297142858148735</v>
      </c>
      <c r="J5343" s="35">
        <v>0.13956361674974235</v>
      </c>
      <c r="K5343" s="35">
        <v>98.264042765789554</v>
      </c>
      <c r="L5343" s="35">
        <v>-0.77736154482729558</v>
      </c>
      <c r="M5343" s="35">
        <v>0</v>
      </c>
      <c r="N5343" s="35">
        <v>0</v>
      </c>
      <c r="O5343" s="35">
        <v>0</v>
      </c>
      <c r="P5343" s="36">
        <v>12</v>
      </c>
      <c r="Q5343" s="37">
        <v>80</v>
      </c>
      <c r="R5343" s="36">
        <v>1</v>
      </c>
      <c r="S5343" s="39">
        <f t="shared" si="182"/>
        <v>80</v>
      </c>
      <c r="T5343" s="34" t="s">
        <v>30</v>
      </c>
      <c r="U5343" s="12">
        <f>((alpha*(speed^beta))+(ceta*(speed^delta)))</f>
        <v>21.193443633072185</v>
      </c>
      <c r="V5343" s="8">
        <f t="shared" si="183"/>
        <v>80</v>
      </c>
    </row>
    <row r="5344" spans="1:22">
      <c r="A5344" s="34" t="s">
        <v>19</v>
      </c>
      <c r="B5344" s="34" t="s">
        <v>70</v>
      </c>
      <c r="C5344" s="5" t="s">
        <v>142</v>
      </c>
      <c r="D5344" s="35" t="s">
        <v>85</v>
      </c>
      <c r="E5344" s="36" t="s">
        <v>14</v>
      </c>
      <c r="F5344" s="37">
        <v>0</v>
      </c>
      <c r="G5344" s="38">
        <v>0.06</v>
      </c>
      <c r="H5344" s="34">
        <v>0.99566194452154932</v>
      </c>
      <c r="I5344" s="35">
        <v>0.54347349766821962</v>
      </c>
      <c r="J5344" s="35">
        <v>28.103565378206078</v>
      </c>
      <c r="K5344" s="35">
        <v>0.32460303863945528</v>
      </c>
      <c r="L5344" s="35">
        <v>1.2414557177389569</v>
      </c>
      <c r="M5344" s="35">
        <v>1.0418549456506644E-3</v>
      </c>
      <c r="N5344" s="35">
        <v>0</v>
      </c>
      <c r="O5344" s="35">
        <v>0</v>
      </c>
      <c r="P5344" s="36">
        <v>12</v>
      </c>
      <c r="Q5344" s="37">
        <v>80</v>
      </c>
      <c r="R5344" s="36">
        <v>10</v>
      </c>
      <c r="S5344" s="39">
        <f t="shared" si="182"/>
        <v>80</v>
      </c>
      <c r="T5344" s="34" t="s">
        <v>44</v>
      </c>
      <c r="U5344" s="12">
        <f>(alpha+(beta/(1+EXP((((-1)*ceta)+(delta*LN(speed)))+(epsilon*speed)))))</f>
        <v>0.69783643491790803</v>
      </c>
      <c r="V5344" s="8">
        <f t="shared" si="183"/>
        <v>80</v>
      </c>
    </row>
    <row r="5345" spans="1:22">
      <c r="A5345" s="34" t="s">
        <v>19</v>
      </c>
      <c r="B5345" s="34" t="s">
        <v>70</v>
      </c>
      <c r="C5345" s="5" t="s">
        <v>142</v>
      </c>
      <c r="D5345" s="35" t="s">
        <v>85</v>
      </c>
      <c r="E5345" s="36" t="s">
        <v>18</v>
      </c>
      <c r="F5345" s="37">
        <v>0</v>
      </c>
      <c r="G5345" s="38">
        <v>0.06</v>
      </c>
      <c r="H5345" s="34">
        <v>0.98470067240886772</v>
      </c>
      <c r="I5345" s="35">
        <v>6.3369307020441052</v>
      </c>
      <c r="J5345" s="35">
        <v>1.0161071664020853</v>
      </c>
      <c r="K5345" s="35">
        <v>-0.81262162655363912</v>
      </c>
      <c r="L5345" s="35">
        <v>0</v>
      </c>
      <c r="M5345" s="35">
        <v>0</v>
      </c>
      <c r="N5345" s="35">
        <v>0</v>
      </c>
      <c r="O5345" s="35">
        <v>0</v>
      </c>
      <c r="P5345" s="36">
        <v>12</v>
      </c>
      <c r="Q5345" s="37">
        <v>80</v>
      </c>
      <c r="R5345" s="36">
        <v>0</v>
      </c>
      <c r="S5345" s="39">
        <f t="shared" si="182"/>
        <v>80</v>
      </c>
      <c r="T5345" s="34" t="s">
        <v>29</v>
      </c>
      <c r="U5345" s="12">
        <f>((alpha*(beta^speed))*(speed^ceta))</f>
        <v>0.64646948010901939</v>
      </c>
      <c r="V5345" s="8">
        <f t="shared" si="183"/>
        <v>80</v>
      </c>
    </row>
    <row r="5346" spans="1:22">
      <c r="A5346" s="34" t="s">
        <v>19</v>
      </c>
      <c r="B5346" s="34" t="s">
        <v>70</v>
      </c>
      <c r="C5346" s="5" t="s">
        <v>142</v>
      </c>
      <c r="D5346" s="35" t="s">
        <v>85</v>
      </c>
      <c r="E5346" s="36" t="s">
        <v>17</v>
      </c>
      <c r="F5346" s="37">
        <v>0</v>
      </c>
      <c r="G5346" s="38">
        <v>0.06</v>
      </c>
      <c r="H5346" s="34">
        <v>0.99273071682916048</v>
      </c>
      <c r="I5346" s="35">
        <v>2237.5166098227346</v>
      </c>
      <c r="J5346" s="35">
        <v>1.0078824273380456</v>
      </c>
      <c r="K5346" s="35">
        <v>-0.42673616018005267</v>
      </c>
      <c r="L5346" s="35">
        <v>0</v>
      </c>
      <c r="M5346" s="35">
        <v>0</v>
      </c>
      <c r="N5346" s="35">
        <v>0</v>
      </c>
      <c r="O5346" s="35">
        <v>0</v>
      </c>
      <c r="P5346" s="36">
        <v>12</v>
      </c>
      <c r="Q5346" s="37">
        <v>80</v>
      </c>
      <c r="R5346" s="36">
        <v>0</v>
      </c>
      <c r="S5346" s="39">
        <f t="shared" si="182"/>
        <v>80</v>
      </c>
      <c r="T5346" s="34" t="s">
        <v>29</v>
      </c>
      <c r="U5346" s="12">
        <f>((alpha*(beta^speed))*(speed^ceta))</f>
        <v>646.3069318650837</v>
      </c>
      <c r="V5346" s="8">
        <f t="shared" si="183"/>
        <v>80</v>
      </c>
    </row>
    <row r="5347" spans="1:22">
      <c r="A5347" s="34" t="s">
        <v>19</v>
      </c>
      <c r="B5347" s="34" t="s">
        <v>70</v>
      </c>
      <c r="C5347" s="5" t="s">
        <v>142</v>
      </c>
      <c r="D5347" s="35" t="s">
        <v>85</v>
      </c>
      <c r="E5347" s="36" t="s">
        <v>15</v>
      </c>
      <c r="F5347" s="37">
        <v>50</v>
      </c>
      <c r="G5347" s="38">
        <v>0.06</v>
      </c>
      <c r="H5347" s="34">
        <v>0.97103521257901548</v>
      </c>
      <c r="I5347" s="35">
        <v>-9.3193970285022562E-5</v>
      </c>
      <c r="J5347" s="35">
        <v>1.0126161953024543E-2</v>
      </c>
      <c r="K5347" s="35">
        <v>-0.39996352633030657</v>
      </c>
      <c r="L5347" s="35">
        <v>11.054138061996579</v>
      </c>
      <c r="M5347" s="35">
        <v>0</v>
      </c>
      <c r="N5347" s="35">
        <v>0</v>
      </c>
      <c r="O5347" s="35">
        <v>0</v>
      </c>
      <c r="P5347" s="36">
        <v>12</v>
      </c>
      <c r="Q5347" s="37">
        <v>54</v>
      </c>
      <c r="R5347" s="36">
        <v>14</v>
      </c>
      <c r="S5347" s="39">
        <f t="shared" si="182"/>
        <v>54</v>
      </c>
      <c r="T5347" s="34" t="s">
        <v>51</v>
      </c>
      <c r="U5347" s="12">
        <f>(((alpha*(speed^3))+(beta*(speed^2))+(ceta*speed))+delta)</f>
        <v>4.309300558218796</v>
      </c>
      <c r="V5347" s="8">
        <f t="shared" si="183"/>
        <v>54</v>
      </c>
    </row>
    <row r="5348" spans="1:22">
      <c r="A5348" s="34" t="s">
        <v>19</v>
      </c>
      <c r="B5348" s="34" t="s">
        <v>70</v>
      </c>
      <c r="C5348" s="5" t="s">
        <v>142</v>
      </c>
      <c r="D5348" s="35" t="s">
        <v>85</v>
      </c>
      <c r="E5348" s="36" t="s">
        <v>16</v>
      </c>
      <c r="F5348" s="37">
        <v>50</v>
      </c>
      <c r="G5348" s="38">
        <v>0.06</v>
      </c>
      <c r="H5348" s="34">
        <v>0.99220349464595481</v>
      </c>
      <c r="I5348" s="35">
        <v>-2.4285892910088175E-4</v>
      </c>
      <c r="J5348" s="35">
        <v>2.9225894421097114E-2</v>
      </c>
      <c r="K5348" s="35">
        <v>-1.2032358986881639</v>
      </c>
      <c r="L5348" s="35">
        <v>49.74258963657406</v>
      </c>
      <c r="M5348" s="35">
        <v>0</v>
      </c>
      <c r="N5348" s="35">
        <v>0</v>
      </c>
      <c r="O5348" s="35">
        <v>0</v>
      </c>
      <c r="P5348" s="36">
        <v>12</v>
      </c>
      <c r="Q5348" s="37">
        <v>54</v>
      </c>
      <c r="R5348" s="36">
        <v>14</v>
      </c>
      <c r="S5348" s="39">
        <f t="shared" si="182"/>
        <v>54</v>
      </c>
      <c r="T5348" s="34" t="s">
        <v>51</v>
      </c>
      <c r="U5348" s="12">
        <f>(((alpha*(speed^3))+(beta*(speed^2))+(ceta*speed))+delta)</f>
        <v>31.749020827391149</v>
      </c>
      <c r="V5348" s="8">
        <f t="shared" si="183"/>
        <v>54</v>
      </c>
    </row>
    <row r="5349" spans="1:22">
      <c r="A5349" s="34" t="s">
        <v>19</v>
      </c>
      <c r="B5349" s="34" t="s">
        <v>70</v>
      </c>
      <c r="C5349" s="5" t="s">
        <v>142</v>
      </c>
      <c r="D5349" s="35" t="s">
        <v>85</v>
      </c>
      <c r="E5349" s="36" t="s">
        <v>14</v>
      </c>
      <c r="F5349" s="37">
        <v>50</v>
      </c>
      <c r="G5349" s="38">
        <v>0.06</v>
      </c>
      <c r="H5349" s="34">
        <v>0.99367735985963546</v>
      </c>
      <c r="I5349" s="35">
        <v>1088.1925145186947</v>
      </c>
      <c r="J5349" s="35">
        <v>-3.1687157366603937</v>
      </c>
      <c r="K5349" s="35">
        <v>5.8407389961044647</v>
      </c>
      <c r="L5349" s="35">
        <v>-0.45275312923711064</v>
      </c>
      <c r="M5349" s="35">
        <v>0</v>
      </c>
      <c r="N5349" s="35">
        <v>0</v>
      </c>
      <c r="O5349" s="35">
        <v>0</v>
      </c>
      <c r="P5349" s="36">
        <v>12</v>
      </c>
      <c r="Q5349" s="37">
        <v>54</v>
      </c>
      <c r="R5349" s="36">
        <v>1</v>
      </c>
      <c r="S5349" s="39">
        <f t="shared" si="182"/>
        <v>54</v>
      </c>
      <c r="T5349" s="34" t="s">
        <v>30</v>
      </c>
      <c r="U5349" s="12">
        <f>((alpha*(speed^beta))+(ceta*(speed^delta)))</f>
        <v>0.96319387473238594</v>
      </c>
      <c r="V5349" s="8">
        <f t="shared" si="183"/>
        <v>54</v>
      </c>
    </row>
    <row r="5350" spans="1:22">
      <c r="A5350" s="34" t="s">
        <v>19</v>
      </c>
      <c r="B5350" s="34" t="s">
        <v>70</v>
      </c>
      <c r="C5350" s="5" t="s">
        <v>142</v>
      </c>
      <c r="D5350" s="35" t="s">
        <v>85</v>
      </c>
      <c r="E5350" s="36" t="s">
        <v>18</v>
      </c>
      <c r="F5350" s="37">
        <v>50</v>
      </c>
      <c r="G5350" s="38">
        <v>0.06</v>
      </c>
      <c r="H5350" s="34">
        <v>0.95075214401815555</v>
      </c>
      <c r="I5350" s="35">
        <v>0.41305227983018405</v>
      </c>
      <c r="J5350" s="35">
        <v>1.7986453990232243</v>
      </c>
      <c r="K5350" s="35">
        <v>-0.12956994660058233</v>
      </c>
      <c r="L5350" s="35">
        <v>0</v>
      </c>
      <c r="M5350" s="35">
        <v>0</v>
      </c>
      <c r="N5350" s="35">
        <v>0</v>
      </c>
      <c r="O5350" s="35">
        <v>0</v>
      </c>
      <c r="P5350" s="36">
        <v>12</v>
      </c>
      <c r="Q5350" s="37">
        <v>54</v>
      </c>
      <c r="R5350" s="36">
        <v>13</v>
      </c>
      <c r="S5350" s="39">
        <f t="shared" si="182"/>
        <v>54</v>
      </c>
      <c r="T5350" s="34" t="s">
        <v>50</v>
      </c>
      <c r="U5350" s="12">
        <f>EXP((alpha+(beta/speed))+(ceta*LN(speed)))</f>
        <v>0.93193526772098767</v>
      </c>
      <c r="V5350" s="8">
        <f t="shared" si="183"/>
        <v>54</v>
      </c>
    </row>
    <row r="5351" spans="1:22">
      <c r="A5351" s="34" t="s">
        <v>19</v>
      </c>
      <c r="B5351" s="34" t="s">
        <v>70</v>
      </c>
      <c r="C5351" s="5" t="s">
        <v>142</v>
      </c>
      <c r="D5351" s="35" t="s">
        <v>85</v>
      </c>
      <c r="E5351" s="36" t="s">
        <v>17</v>
      </c>
      <c r="F5351" s="37">
        <v>50</v>
      </c>
      <c r="G5351" s="38">
        <v>0.06</v>
      </c>
      <c r="H5351" s="34">
        <v>0.99124195121842773</v>
      </c>
      <c r="I5351" s="35">
        <v>7.0690385496298287</v>
      </c>
      <c r="J5351" s="35">
        <v>2.2086146477480386</v>
      </c>
      <c r="K5351" s="35">
        <v>-6.8978914249936046E-2</v>
      </c>
      <c r="L5351" s="35">
        <v>0</v>
      </c>
      <c r="M5351" s="35">
        <v>0</v>
      </c>
      <c r="N5351" s="35">
        <v>0</v>
      </c>
      <c r="O5351" s="35">
        <v>0</v>
      </c>
      <c r="P5351" s="36">
        <v>12</v>
      </c>
      <c r="Q5351" s="37">
        <v>54</v>
      </c>
      <c r="R5351" s="36">
        <v>13</v>
      </c>
      <c r="S5351" s="39">
        <f t="shared" si="182"/>
        <v>54</v>
      </c>
      <c r="T5351" s="34" t="s">
        <v>50</v>
      </c>
      <c r="U5351" s="12">
        <f>EXP((alpha+(beta/speed))+(ceta*LN(speed)))</f>
        <v>929.62662997674897</v>
      </c>
      <c r="V5351" s="8">
        <f t="shared" si="183"/>
        <v>54</v>
      </c>
    </row>
    <row r="5352" spans="1:22">
      <c r="A5352" s="34" t="s">
        <v>19</v>
      </c>
      <c r="B5352" s="34" t="s">
        <v>70</v>
      </c>
      <c r="C5352" s="5" t="s">
        <v>142</v>
      </c>
      <c r="D5352" s="35" t="s">
        <v>85</v>
      </c>
      <c r="E5352" s="36" t="s">
        <v>15</v>
      </c>
      <c r="F5352" s="37">
        <v>100</v>
      </c>
      <c r="G5352" s="38">
        <v>0.06</v>
      </c>
      <c r="H5352" s="34">
        <v>0.97329772011323379</v>
      </c>
      <c r="I5352" s="35">
        <v>2.9320732253619259E-5</v>
      </c>
      <c r="J5352" s="35">
        <v>-4.9423978291958017E-3</v>
      </c>
      <c r="K5352" s="35">
        <v>2.4934130457291578E-2</v>
      </c>
      <c r="L5352" s="35">
        <v>10.295421242413138</v>
      </c>
      <c r="M5352" s="35">
        <v>0</v>
      </c>
      <c r="N5352" s="35">
        <v>0</v>
      </c>
      <c r="O5352" s="35">
        <v>0</v>
      </c>
      <c r="P5352" s="36">
        <v>12</v>
      </c>
      <c r="Q5352" s="37">
        <v>41</v>
      </c>
      <c r="R5352" s="36">
        <v>14</v>
      </c>
      <c r="S5352" s="39">
        <f t="shared" si="182"/>
        <v>41</v>
      </c>
      <c r="T5352" s="34" t="s">
        <v>51</v>
      </c>
      <c r="U5352" s="12">
        <f>(((alpha*(speed^3))+(beta*(speed^2))+(ceta*speed))+delta)</f>
        <v>5.0303640279356427</v>
      </c>
      <c r="V5352" s="8">
        <f t="shared" si="183"/>
        <v>41</v>
      </c>
    </row>
    <row r="5353" spans="1:22">
      <c r="A5353" s="34" t="s">
        <v>19</v>
      </c>
      <c r="B5353" s="34" t="s">
        <v>70</v>
      </c>
      <c r="C5353" s="5" t="s">
        <v>142</v>
      </c>
      <c r="D5353" s="35" t="s">
        <v>85</v>
      </c>
      <c r="E5353" s="36" t="s">
        <v>16</v>
      </c>
      <c r="F5353" s="37">
        <v>100</v>
      </c>
      <c r="G5353" s="38">
        <v>0.06</v>
      </c>
      <c r="H5353" s="34">
        <v>0.98862280059950247</v>
      </c>
      <c r="I5353" s="35">
        <v>-6.0540236292358929E-4</v>
      </c>
      <c r="J5353" s="35">
        <v>5.4076334188195949E-2</v>
      </c>
      <c r="K5353" s="35">
        <v>-1.7489395224312221</v>
      </c>
      <c r="L5353" s="35">
        <v>64.690641876167874</v>
      </c>
      <c r="M5353" s="35">
        <v>0</v>
      </c>
      <c r="N5353" s="35">
        <v>0</v>
      </c>
      <c r="O5353" s="35">
        <v>0</v>
      </c>
      <c r="P5353" s="36">
        <v>12</v>
      </c>
      <c r="Q5353" s="37">
        <v>41</v>
      </c>
      <c r="R5353" s="36">
        <v>14</v>
      </c>
      <c r="S5353" s="39">
        <f t="shared" si="182"/>
        <v>41</v>
      </c>
      <c r="T5353" s="34" t="s">
        <v>51</v>
      </c>
      <c r="U5353" s="12">
        <f>(((alpha*(speed^3))+(beta*(speed^2))+(ceta*speed))+delta)</f>
        <v>42.161502971788458</v>
      </c>
      <c r="V5353" s="8">
        <f t="shared" si="183"/>
        <v>41</v>
      </c>
    </row>
    <row r="5354" spans="1:22">
      <c r="A5354" s="34" t="s">
        <v>19</v>
      </c>
      <c r="B5354" s="34" t="s">
        <v>70</v>
      </c>
      <c r="C5354" s="5" t="s">
        <v>142</v>
      </c>
      <c r="D5354" s="35" t="s">
        <v>85</v>
      </c>
      <c r="E5354" s="36" t="s">
        <v>14</v>
      </c>
      <c r="F5354" s="37">
        <v>100</v>
      </c>
      <c r="G5354" s="38">
        <v>0.06</v>
      </c>
      <c r="H5354" s="34">
        <v>0.99646006706397794</v>
      </c>
      <c r="I5354" s="35">
        <v>26.116759264871554</v>
      </c>
      <c r="J5354" s="35">
        <v>1.0274642519825439</v>
      </c>
      <c r="K5354" s="35">
        <v>-1.0885448210043231</v>
      </c>
      <c r="L5354" s="35">
        <v>0</v>
      </c>
      <c r="M5354" s="35">
        <v>0</v>
      </c>
      <c r="N5354" s="35">
        <v>0</v>
      </c>
      <c r="O5354" s="35">
        <v>0</v>
      </c>
      <c r="P5354" s="36">
        <v>12</v>
      </c>
      <c r="Q5354" s="37">
        <v>41</v>
      </c>
      <c r="R5354" s="36">
        <v>0</v>
      </c>
      <c r="S5354" s="39">
        <f t="shared" si="182"/>
        <v>41</v>
      </c>
      <c r="T5354" s="34" t="s">
        <v>29</v>
      </c>
      <c r="U5354" s="12">
        <f>((alpha*(beta^speed))*(speed^ceta))</f>
        <v>1.3924105887222302</v>
      </c>
      <c r="V5354" s="8">
        <f t="shared" si="183"/>
        <v>41</v>
      </c>
    </row>
    <row r="5355" spans="1:22">
      <c r="A5355" s="34" t="s">
        <v>19</v>
      </c>
      <c r="B5355" s="34" t="s">
        <v>70</v>
      </c>
      <c r="C5355" s="5" t="s">
        <v>142</v>
      </c>
      <c r="D5355" s="35" t="s">
        <v>85</v>
      </c>
      <c r="E5355" s="36" t="s">
        <v>18</v>
      </c>
      <c r="F5355" s="37">
        <v>100</v>
      </c>
      <c r="G5355" s="38">
        <v>0.06</v>
      </c>
      <c r="H5355" s="34">
        <v>0.97076616009769856</v>
      </c>
      <c r="I5355" s="35">
        <v>0.94871323127942453</v>
      </c>
      <c r="J5355" s="35">
        <v>0.26971615694284157</v>
      </c>
      <c r="K5355" s="35">
        <v>-0.19423813149401942</v>
      </c>
      <c r="L5355" s="35">
        <v>0</v>
      </c>
      <c r="M5355" s="35">
        <v>0</v>
      </c>
      <c r="N5355" s="35">
        <v>0</v>
      </c>
      <c r="O5355" s="35">
        <v>0</v>
      </c>
      <c r="P5355" s="36">
        <v>12</v>
      </c>
      <c r="Q5355" s="37">
        <v>41</v>
      </c>
      <c r="R5355" s="36">
        <v>13</v>
      </c>
      <c r="S5355" s="39">
        <f t="shared" si="182"/>
        <v>41</v>
      </c>
      <c r="T5355" s="34" t="s">
        <v>50</v>
      </c>
      <c r="U5355" s="12">
        <f>EXP((alpha+(beta/speed))+(ceta*LN(speed)))</f>
        <v>1.2636121113871459</v>
      </c>
      <c r="V5355" s="8">
        <f t="shared" si="183"/>
        <v>41</v>
      </c>
    </row>
    <row r="5356" spans="1:22">
      <c r="A5356" s="34" t="s">
        <v>19</v>
      </c>
      <c r="B5356" s="34" t="s">
        <v>70</v>
      </c>
      <c r="C5356" s="5" t="s">
        <v>142</v>
      </c>
      <c r="D5356" s="35" t="s">
        <v>85</v>
      </c>
      <c r="E5356" s="36" t="s">
        <v>17</v>
      </c>
      <c r="F5356" s="37">
        <v>100</v>
      </c>
      <c r="G5356" s="38">
        <v>0.06</v>
      </c>
      <c r="H5356" s="34">
        <v>0.99111621699722108</v>
      </c>
      <c r="I5356" s="35">
        <v>-1.5815671270498405E-2</v>
      </c>
      <c r="J5356" s="35">
        <v>1.5778134754443562</v>
      </c>
      <c r="K5356" s="35">
        <v>-56.169700969744149</v>
      </c>
      <c r="L5356" s="35">
        <v>2003.5708068041547</v>
      </c>
      <c r="M5356" s="35">
        <v>0</v>
      </c>
      <c r="N5356" s="35">
        <v>0</v>
      </c>
      <c r="O5356" s="35">
        <v>0</v>
      </c>
      <c r="P5356" s="36">
        <v>12</v>
      </c>
      <c r="Q5356" s="37">
        <v>41</v>
      </c>
      <c r="R5356" s="36">
        <v>14</v>
      </c>
      <c r="S5356" s="39">
        <f t="shared" si="182"/>
        <v>41</v>
      </c>
      <c r="T5356" s="34" t="s">
        <v>51</v>
      </c>
      <c r="U5356" s="12">
        <f>(((alpha*(speed^3))+(beta*(speed^2))+(ceta*speed))+delta)</f>
        <v>1262.8856396325873</v>
      </c>
      <c r="V5356" s="8">
        <f t="shared" si="183"/>
        <v>41</v>
      </c>
    </row>
    <row r="5357" spans="1:22">
      <c r="A5357" s="34" t="s">
        <v>19</v>
      </c>
      <c r="B5357" s="34" t="s">
        <v>70</v>
      </c>
      <c r="C5357" s="5" t="s">
        <v>143</v>
      </c>
      <c r="D5357" s="35" t="s">
        <v>86</v>
      </c>
      <c r="E5357" s="36" t="s">
        <v>15</v>
      </c>
      <c r="F5357" s="37">
        <v>0</v>
      </c>
      <c r="G5357" s="38">
        <v>0</v>
      </c>
      <c r="H5357" s="34">
        <v>0.96935735235149578</v>
      </c>
      <c r="I5357" s="35">
        <v>30.587709852964476</v>
      </c>
      <c r="J5357" s="35">
        <v>1.0121770775834134</v>
      </c>
      <c r="K5357" s="35">
        <v>-0.96267851372854296</v>
      </c>
      <c r="L5357" s="35">
        <v>0</v>
      </c>
      <c r="M5357" s="35">
        <v>0</v>
      </c>
      <c r="N5357" s="35">
        <v>0</v>
      </c>
      <c r="O5357" s="35">
        <v>0</v>
      </c>
      <c r="P5357" s="36">
        <v>12</v>
      </c>
      <c r="Q5357" s="37">
        <v>86</v>
      </c>
      <c r="R5357" s="36">
        <v>0</v>
      </c>
      <c r="S5357" s="39">
        <f t="shared" si="182"/>
        <v>86</v>
      </c>
      <c r="T5357" s="34" t="s">
        <v>29</v>
      </c>
      <c r="U5357" s="12">
        <f>((alpha*(beta^speed))*(speed^ceta))</f>
        <v>1.1893390441792995</v>
      </c>
      <c r="V5357" s="8">
        <f t="shared" si="183"/>
        <v>86</v>
      </c>
    </row>
    <row r="5358" spans="1:22">
      <c r="A5358" s="34" t="s">
        <v>19</v>
      </c>
      <c r="B5358" s="34" t="s">
        <v>70</v>
      </c>
      <c r="C5358" s="5" t="s">
        <v>143</v>
      </c>
      <c r="D5358" s="35" t="s">
        <v>86</v>
      </c>
      <c r="E5358" s="36" t="s">
        <v>16</v>
      </c>
      <c r="F5358" s="37">
        <v>0</v>
      </c>
      <c r="G5358" s="38">
        <v>0</v>
      </c>
      <c r="H5358" s="34">
        <v>0.98685707746343632</v>
      </c>
      <c r="I5358" s="35">
        <v>90.248054231132798</v>
      </c>
      <c r="J5358" s="35">
        <v>1.0083196862965063</v>
      </c>
      <c r="K5358" s="35">
        <v>-0.7261839884764808</v>
      </c>
      <c r="L5358" s="35">
        <v>0</v>
      </c>
      <c r="M5358" s="35">
        <v>0</v>
      </c>
      <c r="N5358" s="35">
        <v>0</v>
      </c>
      <c r="O5358" s="35">
        <v>0</v>
      </c>
      <c r="P5358" s="36">
        <v>12</v>
      </c>
      <c r="Q5358" s="37">
        <v>86</v>
      </c>
      <c r="R5358" s="36">
        <v>0</v>
      </c>
      <c r="S5358" s="39">
        <f t="shared" si="182"/>
        <v>86</v>
      </c>
      <c r="T5358" s="34" t="s">
        <v>29</v>
      </c>
      <c r="U5358" s="12">
        <f>((alpha*(beta^speed))*(speed^ceta))</f>
        <v>7.2457815194084843</v>
      </c>
      <c r="V5358" s="8">
        <f t="shared" si="183"/>
        <v>86</v>
      </c>
    </row>
    <row r="5359" spans="1:22">
      <c r="A5359" s="34" t="s">
        <v>19</v>
      </c>
      <c r="B5359" s="34" t="s">
        <v>70</v>
      </c>
      <c r="C5359" s="5" t="s">
        <v>143</v>
      </c>
      <c r="D5359" s="35" t="s">
        <v>86</v>
      </c>
      <c r="E5359" s="36" t="s">
        <v>14</v>
      </c>
      <c r="F5359" s="37">
        <v>0</v>
      </c>
      <c r="G5359" s="38">
        <v>0</v>
      </c>
      <c r="H5359" s="34">
        <v>0.99515119030114885</v>
      </c>
      <c r="I5359" s="35">
        <v>-3.4808890154619528E-2</v>
      </c>
      <c r="J5359" s="35">
        <v>6.3807864344294363E-2</v>
      </c>
      <c r="K5359" s="35">
        <v>1.3037994269754636</v>
      </c>
      <c r="L5359" s="35">
        <v>0</v>
      </c>
      <c r="M5359" s="35">
        <v>0</v>
      </c>
      <c r="N5359" s="35">
        <v>0</v>
      </c>
      <c r="O5359" s="35">
        <v>0</v>
      </c>
      <c r="P5359" s="36">
        <v>12</v>
      </c>
      <c r="Q5359" s="37">
        <v>86</v>
      </c>
      <c r="R5359" s="36">
        <v>2</v>
      </c>
      <c r="S5359" s="39">
        <f t="shared" si="182"/>
        <v>86</v>
      </c>
      <c r="T5359" s="34" t="s">
        <v>31</v>
      </c>
      <c r="U5359" s="12">
        <f>((alpha+(beta*speed))^((-1)/ceta))</f>
        <v>0.27228824254230399</v>
      </c>
      <c r="V5359" s="8">
        <f t="shared" si="183"/>
        <v>86</v>
      </c>
    </row>
    <row r="5360" spans="1:22">
      <c r="A5360" s="34" t="s">
        <v>19</v>
      </c>
      <c r="B5360" s="34" t="s">
        <v>70</v>
      </c>
      <c r="C5360" s="5" t="s">
        <v>143</v>
      </c>
      <c r="D5360" s="35" t="s">
        <v>86</v>
      </c>
      <c r="E5360" s="36" t="s">
        <v>18</v>
      </c>
      <c r="F5360" s="37">
        <v>0</v>
      </c>
      <c r="G5360" s="38">
        <v>0</v>
      </c>
      <c r="H5360" s="34">
        <v>0.95874699784832018</v>
      </c>
      <c r="I5360" s="35">
        <v>1.08994615001807</v>
      </c>
      <c r="J5360" s="35">
        <v>0.21439764502636474</v>
      </c>
      <c r="K5360" s="35">
        <v>-1.7581128623957584E-3</v>
      </c>
      <c r="L5360" s="35">
        <v>0</v>
      </c>
      <c r="M5360" s="35">
        <v>0</v>
      </c>
      <c r="N5360" s="35">
        <v>0</v>
      </c>
      <c r="O5360" s="35">
        <v>0</v>
      </c>
      <c r="P5360" s="36">
        <v>12</v>
      </c>
      <c r="Q5360" s="37">
        <v>86</v>
      </c>
      <c r="R5360" s="36">
        <v>5</v>
      </c>
      <c r="S5360" s="39">
        <f t="shared" si="182"/>
        <v>86</v>
      </c>
      <c r="T5360" s="34" t="s">
        <v>36</v>
      </c>
      <c r="U5360" s="12">
        <f>(1/(((ceta*(speed^2))+(beta*speed))+alpha))</f>
        <v>0.15325339583472361</v>
      </c>
      <c r="V5360" s="8">
        <f t="shared" si="183"/>
        <v>86</v>
      </c>
    </row>
    <row r="5361" spans="1:22">
      <c r="A5361" s="34" t="s">
        <v>19</v>
      </c>
      <c r="B5361" s="34" t="s">
        <v>70</v>
      </c>
      <c r="C5361" s="5" t="s">
        <v>143</v>
      </c>
      <c r="D5361" s="35" t="s">
        <v>86</v>
      </c>
      <c r="E5361" s="36" t="s">
        <v>17</v>
      </c>
      <c r="F5361" s="37">
        <v>0</v>
      </c>
      <c r="G5361" s="38">
        <v>0</v>
      </c>
      <c r="H5361" s="34">
        <v>0.98668644628487046</v>
      </c>
      <c r="I5361" s="35">
        <v>2504.7100884969245</v>
      </c>
      <c r="J5361" s="35">
        <v>1.0084414899733318</v>
      </c>
      <c r="K5361" s="35">
        <v>-0.73404111326542432</v>
      </c>
      <c r="L5361" s="35">
        <v>0</v>
      </c>
      <c r="M5361" s="35">
        <v>0</v>
      </c>
      <c r="N5361" s="35">
        <v>0</v>
      </c>
      <c r="O5361" s="35">
        <v>0</v>
      </c>
      <c r="P5361" s="36">
        <v>12</v>
      </c>
      <c r="Q5361" s="37">
        <v>86</v>
      </c>
      <c r="R5361" s="36">
        <v>0</v>
      </c>
      <c r="S5361" s="39">
        <f t="shared" si="182"/>
        <v>86</v>
      </c>
      <c r="T5361" s="34" t="s">
        <v>29</v>
      </c>
      <c r="U5361" s="12">
        <f>((alpha*(beta^speed))*(speed^ceta))</f>
        <v>196.2080100465196</v>
      </c>
      <c r="V5361" s="8">
        <f t="shared" si="183"/>
        <v>86</v>
      </c>
    </row>
    <row r="5362" spans="1:22">
      <c r="A5362" s="34" t="s">
        <v>19</v>
      </c>
      <c r="B5362" s="34" t="s">
        <v>70</v>
      </c>
      <c r="C5362" s="5" t="s">
        <v>143</v>
      </c>
      <c r="D5362" s="35" t="s">
        <v>86</v>
      </c>
      <c r="E5362" s="36" t="s">
        <v>15</v>
      </c>
      <c r="F5362" s="37">
        <v>50</v>
      </c>
      <c r="G5362" s="38">
        <v>0</v>
      </c>
      <c r="H5362" s="34">
        <v>0.89846584606472923</v>
      </c>
      <c r="I5362" s="35">
        <v>1.5621098272451592</v>
      </c>
      <c r="J5362" s="35">
        <v>2.6107688128278776</v>
      </c>
      <c r="K5362" s="35">
        <v>1.0170613357603537</v>
      </c>
      <c r="L5362" s="35">
        <v>-0.79566867276173003</v>
      </c>
      <c r="M5362" s="35">
        <v>0.16151592658847128</v>
      </c>
      <c r="N5362" s="35">
        <v>0</v>
      </c>
      <c r="O5362" s="35">
        <v>0</v>
      </c>
      <c r="P5362" s="36">
        <v>12</v>
      </c>
      <c r="Q5362" s="37">
        <v>86</v>
      </c>
      <c r="R5362" s="36">
        <v>10</v>
      </c>
      <c r="S5362" s="39">
        <f t="shared" si="182"/>
        <v>86</v>
      </c>
      <c r="T5362" s="34" t="s">
        <v>44</v>
      </c>
      <c r="U5362" s="12">
        <f>(alpha+(beta/(1+EXP((((-1)*ceta)+(delta*LN(speed)))+(epsilon*speed)))))</f>
        <v>1.5623416429672097</v>
      </c>
      <c r="V5362" s="8">
        <f t="shared" si="183"/>
        <v>86</v>
      </c>
    </row>
    <row r="5363" spans="1:22">
      <c r="A5363" s="34" t="s">
        <v>19</v>
      </c>
      <c r="B5363" s="34" t="s">
        <v>70</v>
      </c>
      <c r="C5363" s="5" t="s">
        <v>143</v>
      </c>
      <c r="D5363" s="35" t="s">
        <v>86</v>
      </c>
      <c r="E5363" s="36" t="s">
        <v>16</v>
      </c>
      <c r="F5363" s="37">
        <v>50</v>
      </c>
      <c r="G5363" s="38">
        <v>0</v>
      </c>
      <c r="H5363" s="34">
        <v>0.97714368497298487</v>
      </c>
      <c r="I5363" s="35">
        <v>80.381199983821489</v>
      </c>
      <c r="J5363" s="35">
        <v>1.0041502058722911</v>
      </c>
      <c r="K5363" s="35">
        <v>-0.59431682758232862</v>
      </c>
      <c r="L5363" s="35">
        <v>0</v>
      </c>
      <c r="M5363" s="35">
        <v>0</v>
      </c>
      <c r="N5363" s="35">
        <v>0</v>
      </c>
      <c r="O5363" s="35">
        <v>0</v>
      </c>
      <c r="P5363" s="36">
        <v>12</v>
      </c>
      <c r="Q5363" s="37">
        <v>86</v>
      </c>
      <c r="R5363" s="36">
        <v>0</v>
      </c>
      <c r="S5363" s="39">
        <f t="shared" si="182"/>
        <v>86</v>
      </c>
      <c r="T5363" s="34" t="s">
        <v>29</v>
      </c>
      <c r="U5363" s="12">
        <f>((alpha*(beta^speed))*(speed^ceta))</f>
        <v>8.1308532644239087</v>
      </c>
      <c r="V5363" s="8">
        <f t="shared" si="183"/>
        <v>86</v>
      </c>
    </row>
    <row r="5364" spans="1:22">
      <c r="A5364" s="34" t="s">
        <v>19</v>
      </c>
      <c r="B5364" s="34" t="s">
        <v>70</v>
      </c>
      <c r="C5364" s="5" t="s">
        <v>143</v>
      </c>
      <c r="D5364" s="35" t="s">
        <v>86</v>
      </c>
      <c r="E5364" s="36" t="s">
        <v>14</v>
      </c>
      <c r="F5364" s="37">
        <v>50</v>
      </c>
      <c r="G5364" s="38">
        <v>0</v>
      </c>
      <c r="H5364" s="34">
        <v>0.99411285912293634</v>
      </c>
      <c r="I5364" s="35">
        <v>-0.11258952867673795</v>
      </c>
      <c r="J5364" s="35">
        <v>7.0916176197316411E-2</v>
      </c>
      <c r="K5364" s="35">
        <v>1.332388522856452</v>
      </c>
      <c r="L5364" s="35">
        <v>0</v>
      </c>
      <c r="M5364" s="35">
        <v>0</v>
      </c>
      <c r="N5364" s="35">
        <v>0</v>
      </c>
      <c r="O5364" s="35">
        <v>0</v>
      </c>
      <c r="P5364" s="36">
        <v>12</v>
      </c>
      <c r="Q5364" s="37">
        <v>86</v>
      </c>
      <c r="R5364" s="36">
        <v>2</v>
      </c>
      <c r="S5364" s="39">
        <f t="shared" si="182"/>
        <v>86</v>
      </c>
      <c r="T5364" s="34" t="s">
        <v>31</v>
      </c>
      <c r="U5364" s="12">
        <f>((alpha+(beta*speed))^((-1)/ceta))</f>
        <v>0.26104968898615627</v>
      </c>
      <c r="V5364" s="8">
        <f t="shared" si="183"/>
        <v>86</v>
      </c>
    </row>
    <row r="5365" spans="1:22">
      <c r="A5365" s="34" t="s">
        <v>19</v>
      </c>
      <c r="B5365" s="34" t="s">
        <v>70</v>
      </c>
      <c r="C5365" s="5" t="s">
        <v>143</v>
      </c>
      <c r="D5365" s="35" t="s">
        <v>86</v>
      </c>
      <c r="E5365" s="36" t="s">
        <v>18</v>
      </c>
      <c r="F5365" s="37">
        <v>50</v>
      </c>
      <c r="G5365" s="38">
        <v>0</v>
      </c>
      <c r="H5365" s="34">
        <v>0.85211546967673679</v>
      </c>
      <c r="I5365" s="35">
        <v>-3.7507509459948454E-7</v>
      </c>
      <c r="J5365" s="35">
        <v>1.2558459070070917E-4</v>
      </c>
      <c r="K5365" s="35">
        <v>-1.0891145816559172E-2</v>
      </c>
      <c r="L5365" s="35">
        <v>0.45453807686742143</v>
      </c>
      <c r="M5365" s="35">
        <v>0</v>
      </c>
      <c r="N5365" s="35">
        <v>0</v>
      </c>
      <c r="O5365" s="35">
        <v>0</v>
      </c>
      <c r="P5365" s="36">
        <v>12</v>
      </c>
      <c r="Q5365" s="37">
        <v>86</v>
      </c>
      <c r="R5365" s="36">
        <v>14</v>
      </c>
      <c r="S5365" s="39">
        <f t="shared" si="182"/>
        <v>86</v>
      </c>
      <c r="T5365" s="34" t="s">
        <v>51</v>
      </c>
      <c r="U5365" s="12">
        <f>(((alpha*(speed^3))+(beta*(speed^2))+(ceta*speed))+delta)</f>
        <v>0.20815440509520777</v>
      </c>
      <c r="V5365" s="8">
        <f t="shared" si="183"/>
        <v>86</v>
      </c>
    </row>
    <row r="5366" spans="1:22">
      <c r="A5366" s="34" t="s">
        <v>19</v>
      </c>
      <c r="B5366" s="34" t="s">
        <v>70</v>
      </c>
      <c r="C5366" s="5" t="s">
        <v>143</v>
      </c>
      <c r="D5366" s="35" t="s">
        <v>86</v>
      </c>
      <c r="E5366" s="36" t="s">
        <v>17</v>
      </c>
      <c r="F5366" s="37">
        <v>50</v>
      </c>
      <c r="G5366" s="38">
        <v>0</v>
      </c>
      <c r="H5366" s="34">
        <v>0.9747411299103913</v>
      </c>
      <c r="I5366" s="35">
        <v>-1.4344004504195196E-3</v>
      </c>
      <c r="J5366" s="35">
        <v>0.2934066020658902</v>
      </c>
      <c r="K5366" s="35">
        <v>-20.416097046010432</v>
      </c>
      <c r="L5366" s="35">
        <v>729.99924170539418</v>
      </c>
      <c r="M5366" s="35">
        <v>0</v>
      </c>
      <c r="N5366" s="35">
        <v>0</v>
      </c>
      <c r="O5366" s="35">
        <v>0</v>
      </c>
      <c r="P5366" s="36">
        <v>12</v>
      </c>
      <c r="Q5366" s="37">
        <v>86</v>
      </c>
      <c r="R5366" s="36">
        <v>14</v>
      </c>
      <c r="S5366" s="39">
        <f t="shared" si="182"/>
        <v>86</v>
      </c>
      <c r="T5366" s="34" t="s">
        <v>51</v>
      </c>
      <c r="U5366" s="12">
        <f>(((alpha*(speed^3))+(beta*(speed^2))+(ceta*speed))+delta)</f>
        <v>231.89111173578283</v>
      </c>
      <c r="V5366" s="8">
        <f t="shared" si="183"/>
        <v>86</v>
      </c>
    </row>
    <row r="5367" spans="1:22">
      <c r="A5367" s="34" t="s">
        <v>19</v>
      </c>
      <c r="B5367" s="34" t="s">
        <v>70</v>
      </c>
      <c r="C5367" s="5" t="s">
        <v>143</v>
      </c>
      <c r="D5367" s="35" t="s">
        <v>86</v>
      </c>
      <c r="E5367" s="36" t="s">
        <v>15</v>
      </c>
      <c r="F5367" s="37">
        <v>100</v>
      </c>
      <c r="G5367" s="38">
        <v>0</v>
      </c>
      <c r="H5367" s="34">
        <v>0.87840509925239263</v>
      </c>
      <c r="I5367" s="35">
        <v>1.8593678532104878</v>
      </c>
      <c r="J5367" s="35">
        <v>2.5842434522292819</v>
      </c>
      <c r="K5367" s="35">
        <v>-0.85257668141215115</v>
      </c>
      <c r="L5367" s="35">
        <v>-2.6004515747826291</v>
      </c>
      <c r="M5367" s="35">
        <v>0.28063068680738318</v>
      </c>
      <c r="N5367" s="35">
        <v>0</v>
      </c>
      <c r="O5367" s="35">
        <v>0</v>
      </c>
      <c r="P5367" s="36">
        <v>12</v>
      </c>
      <c r="Q5367" s="37">
        <v>86</v>
      </c>
      <c r="R5367" s="36">
        <v>10</v>
      </c>
      <c r="S5367" s="39">
        <f t="shared" si="182"/>
        <v>86</v>
      </c>
      <c r="T5367" s="34" t="s">
        <v>44</v>
      </c>
      <c r="U5367" s="12">
        <f>(alpha+(beta/(1+EXP((((-1)*ceta)+(delta*LN(speed)))+(epsilon*speed)))))</f>
        <v>1.8593717550204532</v>
      </c>
      <c r="V5367" s="8">
        <f t="shared" si="183"/>
        <v>86</v>
      </c>
    </row>
    <row r="5368" spans="1:22">
      <c r="A5368" s="34" t="s">
        <v>19</v>
      </c>
      <c r="B5368" s="34" t="s">
        <v>70</v>
      </c>
      <c r="C5368" s="5" t="s">
        <v>143</v>
      </c>
      <c r="D5368" s="35" t="s">
        <v>86</v>
      </c>
      <c r="E5368" s="36" t="s">
        <v>16</v>
      </c>
      <c r="F5368" s="37">
        <v>100</v>
      </c>
      <c r="G5368" s="38">
        <v>0</v>
      </c>
      <c r="H5368" s="34">
        <v>0.97187183876643146</v>
      </c>
      <c r="I5368" s="35">
        <v>76.492301389153624</v>
      </c>
      <c r="J5368" s="35">
        <v>1.0010530695987598</v>
      </c>
      <c r="K5368" s="35">
        <v>-0.50494702544085179</v>
      </c>
      <c r="L5368" s="35">
        <v>0</v>
      </c>
      <c r="M5368" s="35">
        <v>0</v>
      </c>
      <c r="N5368" s="35">
        <v>0</v>
      </c>
      <c r="O5368" s="35">
        <v>0</v>
      </c>
      <c r="P5368" s="36">
        <v>12</v>
      </c>
      <c r="Q5368" s="37">
        <v>86</v>
      </c>
      <c r="R5368" s="36">
        <v>0</v>
      </c>
      <c r="S5368" s="39">
        <f t="shared" si="182"/>
        <v>86</v>
      </c>
      <c r="T5368" s="34" t="s">
        <v>29</v>
      </c>
      <c r="U5368" s="12">
        <f>((alpha*(beta^speed))*(speed^ceta))</f>
        <v>8.8330203945367192</v>
      </c>
      <c r="V5368" s="8">
        <f t="shared" si="183"/>
        <v>86</v>
      </c>
    </row>
    <row r="5369" spans="1:22">
      <c r="A5369" s="34" t="s">
        <v>19</v>
      </c>
      <c r="B5369" s="34" t="s">
        <v>70</v>
      </c>
      <c r="C5369" s="5" t="s">
        <v>143</v>
      </c>
      <c r="D5369" s="35" t="s">
        <v>86</v>
      </c>
      <c r="E5369" s="36" t="s">
        <v>14</v>
      </c>
      <c r="F5369" s="37">
        <v>100</v>
      </c>
      <c r="G5369" s="38">
        <v>0</v>
      </c>
      <c r="H5369" s="34">
        <v>0.99351267099775065</v>
      </c>
      <c r="I5369" s="35">
        <v>-0.27640644961825184</v>
      </c>
      <c r="J5369" s="35">
        <v>8.3320846609825638E-2</v>
      </c>
      <c r="K5369" s="35">
        <v>1.4687115559142716</v>
      </c>
      <c r="L5369" s="35">
        <v>0</v>
      </c>
      <c r="M5369" s="35">
        <v>0</v>
      </c>
      <c r="N5369" s="35">
        <v>0</v>
      </c>
      <c r="O5369" s="35">
        <v>0</v>
      </c>
      <c r="P5369" s="36">
        <v>12</v>
      </c>
      <c r="Q5369" s="37">
        <v>86</v>
      </c>
      <c r="R5369" s="36">
        <v>2</v>
      </c>
      <c r="S5369" s="39">
        <f t="shared" si="182"/>
        <v>86</v>
      </c>
      <c r="T5369" s="34" t="s">
        <v>31</v>
      </c>
      <c r="U5369" s="12">
        <f>((alpha+(beta*speed))^((-1)/ceta))</f>
        <v>0.26873085489478488</v>
      </c>
      <c r="V5369" s="8">
        <f t="shared" si="183"/>
        <v>86</v>
      </c>
    </row>
    <row r="5370" spans="1:22">
      <c r="A5370" s="34" t="s">
        <v>19</v>
      </c>
      <c r="B5370" s="34" t="s">
        <v>70</v>
      </c>
      <c r="C5370" s="5" t="s">
        <v>143</v>
      </c>
      <c r="D5370" s="35" t="s">
        <v>86</v>
      </c>
      <c r="E5370" s="36" t="s">
        <v>18</v>
      </c>
      <c r="F5370" s="37">
        <v>100</v>
      </c>
      <c r="G5370" s="38">
        <v>0</v>
      </c>
      <c r="H5370" s="34">
        <v>0.79310717986182488</v>
      </c>
      <c r="I5370" s="35">
        <v>-3.0291674154128968E-7</v>
      </c>
      <c r="J5370" s="35">
        <v>1.2985714178823934E-4</v>
      </c>
      <c r="K5370" s="35">
        <v>-1.2424143337417122E-2</v>
      </c>
      <c r="L5370" s="35">
        <v>0.55629505054795236</v>
      </c>
      <c r="M5370" s="35">
        <v>0</v>
      </c>
      <c r="N5370" s="35">
        <v>0</v>
      </c>
      <c r="O5370" s="35">
        <v>0</v>
      </c>
      <c r="P5370" s="36">
        <v>12</v>
      </c>
      <c r="Q5370" s="37">
        <v>86</v>
      </c>
      <c r="R5370" s="36">
        <v>14</v>
      </c>
      <c r="S5370" s="39">
        <f t="shared" si="182"/>
        <v>86</v>
      </c>
      <c r="T5370" s="34" t="s">
        <v>51</v>
      </c>
      <c r="U5370" s="12">
        <f>(((alpha*(speed^3))+(beta*(speed^2))+(ceta*speed))+delta)</f>
        <v>0.25557013323811151</v>
      </c>
      <c r="V5370" s="8">
        <f t="shared" si="183"/>
        <v>86</v>
      </c>
    </row>
    <row r="5371" spans="1:22">
      <c r="A5371" s="34" t="s">
        <v>19</v>
      </c>
      <c r="B5371" s="34" t="s">
        <v>70</v>
      </c>
      <c r="C5371" s="5" t="s">
        <v>143</v>
      </c>
      <c r="D5371" s="35" t="s">
        <v>86</v>
      </c>
      <c r="E5371" s="36" t="s">
        <v>17</v>
      </c>
      <c r="F5371" s="37">
        <v>100</v>
      </c>
      <c r="G5371" s="38">
        <v>0</v>
      </c>
      <c r="H5371" s="34">
        <v>0.96277079175901403</v>
      </c>
      <c r="I5371" s="35">
        <v>-1.4861159983378127E-3</v>
      </c>
      <c r="J5371" s="35">
        <v>0.30436272673166553</v>
      </c>
      <c r="K5371" s="35">
        <v>-21.837741588774158</v>
      </c>
      <c r="L5371" s="35">
        <v>836.69477131816961</v>
      </c>
      <c r="M5371" s="35">
        <v>0</v>
      </c>
      <c r="N5371" s="35">
        <v>0</v>
      </c>
      <c r="O5371" s="35">
        <v>0</v>
      </c>
      <c r="P5371" s="36">
        <v>12</v>
      </c>
      <c r="Q5371" s="37">
        <v>86</v>
      </c>
      <c r="R5371" s="36">
        <v>14</v>
      </c>
      <c r="S5371" s="39">
        <f t="shared" si="182"/>
        <v>86</v>
      </c>
      <c r="T5371" s="34" t="s">
        <v>51</v>
      </c>
      <c r="U5371" s="12">
        <f>(((alpha*(speed^3))+(beta*(speed^2))+(ceta*speed))+delta)</f>
        <v>264.46272415223461</v>
      </c>
      <c r="V5371" s="8">
        <f t="shared" si="183"/>
        <v>86</v>
      </c>
    </row>
    <row r="5372" spans="1:22">
      <c r="A5372" s="34" t="s">
        <v>19</v>
      </c>
      <c r="B5372" s="34" t="s">
        <v>70</v>
      </c>
      <c r="C5372" s="5" t="s">
        <v>143</v>
      </c>
      <c r="D5372" s="35" t="s">
        <v>86</v>
      </c>
      <c r="E5372" s="36" t="s">
        <v>15</v>
      </c>
      <c r="F5372" s="37">
        <v>0</v>
      </c>
      <c r="G5372" s="38">
        <v>-0.06</v>
      </c>
      <c r="H5372" s="34">
        <v>0.98956760579949299</v>
      </c>
      <c r="I5372" s="35">
        <v>0.25780129882144814</v>
      </c>
      <c r="J5372" s="35">
        <v>1.2137601725159564E-2</v>
      </c>
      <c r="K5372" s="35">
        <v>9.8521756468778854E-4</v>
      </c>
      <c r="L5372" s="35">
        <v>0</v>
      </c>
      <c r="M5372" s="35">
        <v>0</v>
      </c>
      <c r="N5372" s="35">
        <v>0</v>
      </c>
      <c r="O5372" s="35">
        <v>0</v>
      </c>
      <c r="P5372" s="36">
        <v>12</v>
      </c>
      <c r="Q5372" s="37">
        <v>86</v>
      </c>
      <c r="R5372" s="36">
        <v>5</v>
      </c>
      <c r="S5372" s="39">
        <f t="shared" si="182"/>
        <v>86</v>
      </c>
      <c r="T5372" s="34" t="s">
        <v>36</v>
      </c>
      <c r="U5372" s="12">
        <f>(1/(((ceta*(speed^2))+(beta*speed))+alpha))</f>
        <v>0.11643742255519457</v>
      </c>
      <c r="V5372" s="8">
        <f t="shared" si="183"/>
        <v>86</v>
      </c>
    </row>
    <row r="5373" spans="1:22">
      <c r="A5373" s="34" t="s">
        <v>19</v>
      </c>
      <c r="B5373" s="34" t="s">
        <v>70</v>
      </c>
      <c r="C5373" s="5" t="s">
        <v>143</v>
      </c>
      <c r="D5373" s="35" t="s">
        <v>86</v>
      </c>
      <c r="E5373" s="36" t="s">
        <v>16</v>
      </c>
      <c r="F5373" s="37">
        <v>0</v>
      </c>
      <c r="G5373" s="38">
        <v>-0.06</v>
      </c>
      <c r="H5373" s="34">
        <v>0.99016099678244729</v>
      </c>
      <c r="I5373" s="35">
        <v>75.91475662022232</v>
      </c>
      <c r="J5373" s="35">
        <v>0.97857821454130367</v>
      </c>
      <c r="K5373" s="35">
        <v>-0.82204279618460929</v>
      </c>
      <c r="L5373" s="35">
        <v>0</v>
      </c>
      <c r="M5373" s="35">
        <v>0</v>
      </c>
      <c r="N5373" s="35">
        <v>0</v>
      </c>
      <c r="O5373" s="35">
        <v>0</v>
      </c>
      <c r="P5373" s="36">
        <v>12</v>
      </c>
      <c r="Q5373" s="37">
        <v>86</v>
      </c>
      <c r="R5373" s="36">
        <v>0</v>
      </c>
      <c r="S5373" s="39">
        <f t="shared" si="182"/>
        <v>86</v>
      </c>
      <c r="T5373" s="34" t="s">
        <v>29</v>
      </c>
      <c r="U5373" s="12">
        <f>((alpha*(beta^speed))*(speed^ceta))</f>
        <v>0.30290217765135397</v>
      </c>
      <c r="V5373" s="8">
        <f t="shared" si="183"/>
        <v>86</v>
      </c>
    </row>
    <row r="5374" spans="1:22">
      <c r="A5374" s="34" t="s">
        <v>19</v>
      </c>
      <c r="B5374" s="34" t="s">
        <v>70</v>
      </c>
      <c r="C5374" s="5" t="s">
        <v>143</v>
      </c>
      <c r="D5374" s="35" t="s">
        <v>86</v>
      </c>
      <c r="E5374" s="36" t="s">
        <v>14</v>
      </c>
      <c r="F5374" s="37">
        <v>0</v>
      </c>
      <c r="G5374" s="38">
        <v>-0.06</v>
      </c>
      <c r="H5374" s="34">
        <v>0.99668135154935078</v>
      </c>
      <c r="I5374" s="35">
        <v>8.3063868161467802</v>
      </c>
      <c r="J5374" s="35">
        <v>0.98985148952297686</v>
      </c>
      <c r="K5374" s="35">
        <v>-0.84485495339752381</v>
      </c>
      <c r="L5374" s="35">
        <v>0</v>
      </c>
      <c r="M5374" s="35">
        <v>0</v>
      </c>
      <c r="N5374" s="35">
        <v>0</v>
      </c>
      <c r="O5374" s="35">
        <v>0</v>
      </c>
      <c r="P5374" s="36">
        <v>12</v>
      </c>
      <c r="Q5374" s="37">
        <v>86</v>
      </c>
      <c r="R5374" s="36">
        <v>0</v>
      </c>
      <c r="S5374" s="39">
        <f t="shared" si="182"/>
        <v>86</v>
      </c>
      <c r="T5374" s="34" t="s">
        <v>29</v>
      </c>
      <c r="U5374" s="12">
        <f>((alpha*(beta^speed))*(speed^ceta))</f>
        <v>8.0179819429160151E-2</v>
      </c>
      <c r="V5374" s="8">
        <f t="shared" si="183"/>
        <v>86</v>
      </c>
    </row>
    <row r="5375" spans="1:22">
      <c r="A5375" s="34" t="s">
        <v>19</v>
      </c>
      <c r="B5375" s="34" t="s">
        <v>70</v>
      </c>
      <c r="C5375" s="5" t="s">
        <v>143</v>
      </c>
      <c r="D5375" s="35" t="s">
        <v>86</v>
      </c>
      <c r="E5375" s="36" t="s">
        <v>18</v>
      </c>
      <c r="F5375" s="37">
        <v>0</v>
      </c>
      <c r="G5375" s="38">
        <v>-0.06</v>
      </c>
      <c r="H5375" s="34">
        <v>0.99158169063873181</v>
      </c>
      <c r="I5375" s="35">
        <v>1.7277164611202704</v>
      </c>
      <c r="J5375" s="35">
        <v>0.19667033340998982</v>
      </c>
      <c r="K5375" s="35">
        <v>0.84972368593364012</v>
      </c>
      <c r="L5375" s="35">
        <v>0</v>
      </c>
      <c r="M5375" s="35">
        <v>0</v>
      </c>
      <c r="N5375" s="35">
        <v>0</v>
      </c>
      <c r="O5375" s="35">
        <v>0</v>
      </c>
      <c r="P5375" s="36">
        <v>12</v>
      </c>
      <c r="Q5375" s="37">
        <v>86</v>
      </c>
      <c r="R5375" s="36">
        <v>2</v>
      </c>
      <c r="S5375" s="39">
        <f t="shared" si="182"/>
        <v>86</v>
      </c>
      <c r="T5375" s="34" t="s">
        <v>31</v>
      </c>
      <c r="U5375" s="12">
        <f>((alpha+(beta*speed))^((-1)/ceta))</f>
        <v>3.1976748108690875E-2</v>
      </c>
      <c r="V5375" s="8">
        <f t="shared" si="183"/>
        <v>86</v>
      </c>
    </row>
    <row r="5376" spans="1:22">
      <c r="A5376" s="34" t="s">
        <v>19</v>
      </c>
      <c r="B5376" s="34" t="s">
        <v>70</v>
      </c>
      <c r="C5376" s="5" t="s">
        <v>143</v>
      </c>
      <c r="D5376" s="35" t="s">
        <v>86</v>
      </c>
      <c r="E5376" s="36" t="s">
        <v>17</v>
      </c>
      <c r="F5376" s="37">
        <v>0</v>
      </c>
      <c r="G5376" s="38">
        <v>-0.06</v>
      </c>
      <c r="H5376" s="34">
        <v>0.98653770427326459</v>
      </c>
      <c r="I5376" s="35">
        <v>1346.3056144063694</v>
      </c>
      <c r="J5376" s="35">
        <v>0.97023426665745482</v>
      </c>
      <c r="K5376" s="35">
        <v>-0.61585174261187259</v>
      </c>
      <c r="L5376" s="35">
        <v>0</v>
      </c>
      <c r="M5376" s="35">
        <v>0</v>
      </c>
      <c r="N5376" s="35">
        <v>0</v>
      </c>
      <c r="O5376" s="35">
        <v>0</v>
      </c>
      <c r="P5376" s="36">
        <v>12</v>
      </c>
      <c r="Q5376" s="37">
        <v>86</v>
      </c>
      <c r="R5376" s="36">
        <v>0</v>
      </c>
      <c r="S5376" s="39">
        <f t="shared" si="182"/>
        <v>86</v>
      </c>
      <c r="T5376" s="34" t="s">
        <v>29</v>
      </c>
      <c r="U5376" s="12">
        <f>((alpha*(beta^speed))*(speed^ceta))</f>
        <v>6.4441817908629293</v>
      </c>
      <c r="V5376" s="8">
        <f t="shared" si="183"/>
        <v>86</v>
      </c>
    </row>
    <row r="5377" spans="1:22">
      <c r="A5377" s="34" t="s">
        <v>19</v>
      </c>
      <c r="B5377" s="34" t="s">
        <v>70</v>
      </c>
      <c r="C5377" s="5" t="s">
        <v>143</v>
      </c>
      <c r="D5377" s="35" t="s">
        <v>86</v>
      </c>
      <c r="E5377" s="36" t="s">
        <v>15</v>
      </c>
      <c r="F5377" s="37">
        <v>50</v>
      </c>
      <c r="G5377" s="38">
        <v>-0.06</v>
      </c>
      <c r="H5377" s="34">
        <v>0.97998422100839377</v>
      </c>
      <c r="I5377" s="35">
        <v>8.3801190904045306</v>
      </c>
      <c r="J5377" s="35">
        <v>-24.400479646422497</v>
      </c>
      <c r="K5377" s="35">
        <v>-2.326473898078008</v>
      </c>
      <c r="L5377" s="35">
        <v>0</v>
      </c>
      <c r="M5377" s="35">
        <v>0</v>
      </c>
      <c r="N5377" s="35">
        <v>0</v>
      </c>
      <c r="O5377" s="35">
        <v>0</v>
      </c>
      <c r="P5377" s="36">
        <v>12</v>
      </c>
      <c r="Q5377" s="37">
        <v>86</v>
      </c>
      <c r="R5377" s="36">
        <v>13</v>
      </c>
      <c r="S5377" s="39">
        <f t="shared" si="182"/>
        <v>86</v>
      </c>
      <c r="T5377" s="34" t="s">
        <v>50</v>
      </c>
      <c r="U5377" s="12">
        <f>EXP((alpha+(beta/speed))+(ceta*LN(speed)))</f>
        <v>0.10367128207688002</v>
      </c>
      <c r="V5377" s="8">
        <f t="shared" si="183"/>
        <v>86</v>
      </c>
    </row>
    <row r="5378" spans="1:22">
      <c r="A5378" s="34" t="s">
        <v>19</v>
      </c>
      <c r="B5378" s="34" t="s">
        <v>70</v>
      </c>
      <c r="C5378" s="5" t="s">
        <v>143</v>
      </c>
      <c r="D5378" s="35" t="s">
        <v>86</v>
      </c>
      <c r="E5378" s="36" t="s">
        <v>16</v>
      </c>
      <c r="F5378" s="37">
        <v>50</v>
      </c>
      <c r="G5378" s="38">
        <v>-0.06</v>
      </c>
      <c r="H5378" s="34">
        <v>0.98526015190933458</v>
      </c>
      <c r="I5378" s="35">
        <v>59.295629842318483</v>
      </c>
      <c r="J5378" s="35">
        <v>0.97655781108581297</v>
      </c>
      <c r="K5378" s="35">
        <v>-0.74413976317022179</v>
      </c>
      <c r="L5378" s="35">
        <v>0</v>
      </c>
      <c r="M5378" s="35">
        <v>0</v>
      </c>
      <c r="N5378" s="35">
        <v>0</v>
      </c>
      <c r="O5378" s="35">
        <v>0</v>
      </c>
      <c r="P5378" s="36">
        <v>12</v>
      </c>
      <c r="Q5378" s="37">
        <v>86</v>
      </c>
      <c r="R5378" s="36">
        <v>0</v>
      </c>
      <c r="S5378" s="39">
        <f t="shared" ref="S5378:S5441" si="184">V5378</f>
        <v>86</v>
      </c>
      <c r="T5378" s="34" t="s">
        <v>29</v>
      </c>
      <c r="U5378" s="12">
        <f>((alpha*(beta^speed))*(speed^ceta))</f>
        <v>0.28022692736236432</v>
      </c>
      <c r="V5378" s="8">
        <f t="shared" ref="V5378:V5441" si="185">IF($V$1&lt;P5378,P5378,IF($V$1&gt;Q5378,Q5378,$V$1))</f>
        <v>86</v>
      </c>
    </row>
    <row r="5379" spans="1:22">
      <c r="A5379" s="34" t="s">
        <v>19</v>
      </c>
      <c r="B5379" s="34" t="s">
        <v>70</v>
      </c>
      <c r="C5379" s="5" t="s">
        <v>143</v>
      </c>
      <c r="D5379" s="35" t="s">
        <v>86</v>
      </c>
      <c r="E5379" s="36" t="s">
        <v>14</v>
      </c>
      <c r="F5379" s="37">
        <v>50</v>
      </c>
      <c r="G5379" s="38">
        <v>-0.06</v>
      </c>
      <c r="H5379" s="34">
        <v>0.99714580286977672</v>
      </c>
      <c r="I5379" s="35">
        <v>8.4323025816087149</v>
      </c>
      <c r="J5379" s="35">
        <v>0.99129219506380062</v>
      </c>
      <c r="K5379" s="35">
        <v>-0.8781273056853639</v>
      </c>
      <c r="L5379" s="35">
        <v>0</v>
      </c>
      <c r="M5379" s="35">
        <v>0</v>
      </c>
      <c r="N5379" s="35">
        <v>0</v>
      </c>
      <c r="O5379" s="35">
        <v>0</v>
      </c>
      <c r="P5379" s="36">
        <v>12</v>
      </c>
      <c r="Q5379" s="37">
        <v>86</v>
      </c>
      <c r="R5379" s="36">
        <v>0</v>
      </c>
      <c r="S5379" s="39">
        <f t="shared" si="184"/>
        <v>86</v>
      </c>
      <c r="T5379" s="34" t="s">
        <v>29</v>
      </c>
      <c r="U5379" s="12">
        <f>((alpha*(beta^speed))*(speed^ceta))</f>
        <v>7.9534459136097441E-2</v>
      </c>
      <c r="V5379" s="8">
        <f t="shared" si="185"/>
        <v>86</v>
      </c>
    </row>
    <row r="5380" spans="1:22">
      <c r="A5380" s="34" t="s">
        <v>19</v>
      </c>
      <c r="B5380" s="34" t="s">
        <v>70</v>
      </c>
      <c r="C5380" s="5" t="s">
        <v>143</v>
      </c>
      <c r="D5380" s="35" t="s">
        <v>86</v>
      </c>
      <c r="E5380" s="36" t="s">
        <v>18</v>
      </c>
      <c r="F5380" s="37">
        <v>50</v>
      </c>
      <c r="G5380" s="38">
        <v>-0.06</v>
      </c>
      <c r="H5380" s="34">
        <v>0.98133661564389574</v>
      </c>
      <c r="I5380" s="35">
        <v>3.2217859398693713</v>
      </c>
      <c r="J5380" s="35">
        <v>-14.501513434387109</v>
      </c>
      <c r="K5380" s="35">
        <v>-1.472664438734824</v>
      </c>
      <c r="L5380" s="35">
        <v>0</v>
      </c>
      <c r="M5380" s="35">
        <v>0</v>
      </c>
      <c r="N5380" s="35">
        <v>0</v>
      </c>
      <c r="O5380" s="35">
        <v>0</v>
      </c>
      <c r="P5380" s="36">
        <v>12</v>
      </c>
      <c r="Q5380" s="37">
        <v>86</v>
      </c>
      <c r="R5380" s="36">
        <v>13</v>
      </c>
      <c r="S5380" s="39">
        <f t="shared" si="184"/>
        <v>86</v>
      </c>
      <c r="T5380" s="34" t="s">
        <v>50</v>
      </c>
      <c r="U5380" s="12">
        <f>EXP((alpha+(beta/speed))+(ceta*LN(speed)))</f>
        <v>2.9998881830393145E-2</v>
      </c>
      <c r="V5380" s="8">
        <f t="shared" si="185"/>
        <v>86</v>
      </c>
    </row>
    <row r="5381" spans="1:22">
      <c r="A5381" s="34" t="s">
        <v>19</v>
      </c>
      <c r="B5381" s="34" t="s">
        <v>70</v>
      </c>
      <c r="C5381" s="5" t="s">
        <v>143</v>
      </c>
      <c r="D5381" s="35" t="s">
        <v>86</v>
      </c>
      <c r="E5381" s="36" t="s">
        <v>17</v>
      </c>
      <c r="F5381" s="37">
        <v>50</v>
      </c>
      <c r="G5381" s="38">
        <v>-0.06</v>
      </c>
      <c r="H5381" s="34">
        <v>0.9800953342674914</v>
      </c>
      <c r="I5381" s="35">
        <v>12.556318832662798</v>
      </c>
      <c r="J5381" s="35">
        <v>-19.690044944072866</v>
      </c>
      <c r="K5381" s="35">
        <v>-2.2805068474953765</v>
      </c>
      <c r="L5381" s="35">
        <v>0</v>
      </c>
      <c r="M5381" s="35">
        <v>0</v>
      </c>
      <c r="N5381" s="35">
        <v>0</v>
      </c>
      <c r="O5381" s="35">
        <v>0</v>
      </c>
      <c r="P5381" s="36">
        <v>12</v>
      </c>
      <c r="Q5381" s="37">
        <v>86</v>
      </c>
      <c r="R5381" s="36">
        <v>13</v>
      </c>
      <c r="S5381" s="39">
        <f t="shared" si="184"/>
        <v>86</v>
      </c>
      <c r="T5381" s="34" t="s">
        <v>50</v>
      </c>
      <c r="U5381" s="12">
        <f>EXP((alpha+(beta/speed))+(ceta*LN(speed)))</f>
        <v>8.7512391847507178</v>
      </c>
      <c r="V5381" s="8">
        <f t="shared" si="185"/>
        <v>86</v>
      </c>
    </row>
    <row r="5382" spans="1:22">
      <c r="A5382" s="34" t="s">
        <v>19</v>
      </c>
      <c r="B5382" s="34" t="s">
        <v>70</v>
      </c>
      <c r="C5382" s="5" t="s">
        <v>143</v>
      </c>
      <c r="D5382" s="35" t="s">
        <v>86</v>
      </c>
      <c r="E5382" s="36" t="s">
        <v>15</v>
      </c>
      <c r="F5382" s="37">
        <v>100</v>
      </c>
      <c r="G5382" s="38">
        <v>-0.06</v>
      </c>
      <c r="H5382" s="34">
        <v>0.97236336113644439</v>
      </c>
      <c r="I5382" s="35">
        <v>8.8777947368784442</v>
      </c>
      <c r="J5382" s="35">
        <v>-26.320177913293495</v>
      </c>
      <c r="K5382" s="35">
        <v>-2.4304142179602772</v>
      </c>
      <c r="L5382" s="35">
        <v>0</v>
      </c>
      <c r="M5382" s="35">
        <v>0</v>
      </c>
      <c r="N5382" s="35">
        <v>0</v>
      </c>
      <c r="O5382" s="35">
        <v>0</v>
      </c>
      <c r="P5382" s="36">
        <v>12</v>
      </c>
      <c r="Q5382" s="37">
        <v>86</v>
      </c>
      <c r="R5382" s="36">
        <v>13</v>
      </c>
      <c r="S5382" s="39">
        <f t="shared" si="184"/>
        <v>86</v>
      </c>
      <c r="T5382" s="34" t="s">
        <v>50</v>
      </c>
      <c r="U5382" s="12">
        <f>EXP((alpha+(beta/speed))+(ceta*LN(speed)))</f>
        <v>0.10496137600630381</v>
      </c>
      <c r="V5382" s="8">
        <f t="shared" si="185"/>
        <v>86</v>
      </c>
    </row>
    <row r="5383" spans="1:22">
      <c r="A5383" s="34" t="s">
        <v>19</v>
      </c>
      <c r="B5383" s="34" t="s">
        <v>70</v>
      </c>
      <c r="C5383" s="5" t="s">
        <v>143</v>
      </c>
      <c r="D5383" s="35" t="s">
        <v>86</v>
      </c>
      <c r="E5383" s="36" t="s">
        <v>16</v>
      </c>
      <c r="F5383" s="37">
        <v>100</v>
      </c>
      <c r="G5383" s="38">
        <v>-0.06</v>
      </c>
      <c r="H5383" s="34">
        <v>0.97944037490721769</v>
      </c>
      <c r="I5383" s="35">
        <v>8.2257596978544889</v>
      </c>
      <c r="J5383" s="35">
        <v>-15.257446752983848</v>
      </c>
      <c r="K5383" s="35">
        <v>-2.0323714325132523</v>
      </c>
      <c r="L5383" s="35">
        <v>0</v>
      </c>
      <c r="M5383" s="35">
        <v>0</v>
      </c>
      <c r="N5383" s="35">
        <v>0</v>
      </c>
      <c r="O5383" s="35">
        <v>0</v>
      </c>
      <c r="P5383" s="36">
        <v>12</v>
      </c>
      <c r="Q5383" s="37">
        <v>86</v>
      </c>
      <c r="R5383" s="36">
        <v>13</v>
      </c>
      <c r="S5383" s="39">
        <f t="shared" si="184"/>
        <v>86</v>
      </c>
      <c r="T5383" s="34" t="s">
        <v>50</v>
      </c>
      <c r="U5383" s="12">
        <f>EXP((alpha+(beta/speed))+(ceta*LN(speed)))</f>
        <v>0.36621280904003645</v>
      </c>
      <c r="V5383" s="8">
        <f t="shared" si="185"/>
        <v>86</v>
      </c>
    </row>
    <row r="5384" spans="1:22">
      <c r="A5384" s="34" t="s">
        <v>19</v>
      </c>
      <c r="B5384" s="34" t="s">
        <v>70</v>
      </c>
      <c r="C5384" s="5" t="s">
        <v>143</v>
      </c>
      <c r="D5384" s="35" t="s">
        <v>86</v>
      </c>
      <c r="E5384" s="36" t="s">
        <v>14</v>
      </c>
      <c r="F5384" s="37">
        <v>100</v>
      </c>
      <c r="G5384" s="38">
        <v>-0.06</v>
      </c>
      <c r="H5384" s="34">
        <v>0.99737516336374465</v>
      </c>
      <c r="I5384" s="35">
        <v>8.2166177734735513</v>
      </c>
      <c r="J5384" s="35">
        <v>0.99175637480370438</v>
      </c>
      <c r="K5384" s="35">
        <v>-0.88224190222442489</v>
      </c>
      <c r="L5384" s="35">
        <v>0</v>
      </c>
      <c r="M5384" s="35">
        <v>0</v>
      </c>
      <c r="N5384" s="35">
        <v>0</v>
      </c>
      <c r="O5384" s="35">
        <v>0</v>
      </c>
      <c r="P5384" s="36">
        <v>12</v>
      </c>
      <c r="Q5384" s="37">
        <v>86</v>
      </c>
      <c r="R5384" s="36">
        <v>0</v>
      </c>
      <c r="S5384" s="39">
        <f t="shared" si="184"/>
        <v>86</v>
      </c>
      <c r="T5384" s="34" t="s">
        <v>29</v>
      </c>
      <c r="U5384" s="12">
        <f>((alpha*(beta^speed))*(speed^ceta))</f>
        <v>7.9218670987434167E-2</v>
      </c>
      <c r="V5384" s="8">
        <f t="shared" si="185"/>
        <v>86</v>
      </c>
    </row>
    <row r="5385" spans="1:22">
      <c r="A5385" s="34" t="s">
        <v>19</v>
      </c>
      <c r="B5385" s="34" t="s">
        <v>70</v>
      </c>
      <c r="C5385" s="5" t="s">
        <v>143</v>
      </c>
      <c r="D5385" s="35" t="s">
        <v>86</v>
      </c>
      <c r="E5385" s="36" t="s">
        <v>18</v>
      </c>
      <c r="F5385" s="37">
        <v>100</v>
      </c>
      <c r="G5385" s="38">
        <v>-0.06</v>
      </c>
      <c r="H5385" s="34">
        <v>0.97566822563311195</v>
      </c>
      <c r="I5385" s="35">
        <v>3.6228931592788292</v>
      </c>
      <c r="J5385" s="35">
        <v>-15.643547830523106</v>
      </c>
      <c r="K5385" s="35">
        <v>-1.5558998528855241</v>
      </c>
      <c r="L5385" s="35">
        <v>0</v>
      </c>
      <c r="M5385" s="35">
        <v>0</v>
      </c>
      <c r="N5385" s="35">
        <v>0</v>
      </c>
      <c r="O5385" s="35">
        <v>0</v>
      </c>
      <c r="P5385" s="36">
        <v>12</v>
      </c>
      <c r="Q5385" s="37">
        <v>86</v>
      </c>
      <c r="R5385" s="36">
        <v>13</v>
      </c>
      <c r="S5385" s="39">
        <f t="shared" si="184"/>
        <v>86</v>
      </c>
      <c r="T5385" s="34" t="s">
        <v>50</v>
      </c>
      <c r="U5385" s="12">
        <f>EXP((alpha+(beta/speed))+(ceta*LN(speed)))</f>
        <v>3.0515306688370318E-2</v>
      </c>
      <c r="V5385" s="8">
        <f t="shared" si="185"/>
        <v>86</v>
      </c>
    </row>
    <row r="5386" spans="1:22">
      <c r="A5386" s="34" t="s">
        <v>19</v>
      </c>
      <c r="B5386" s="34" t="s">
        <v>70</v>
      </c>
      <c r="C5386" s="5" t="s">
        <v>143</v>
      </c>
      <c r="D5386" s="35" t="s">
        <v>86</v>
      </c>
      <c r="E5386" s="36" t="s">
        <v>17</v>
      </c>
      <c r="F5386" s="37">
        <v>100</v>
      </c>
      <c r="G5386" s="38">
        <v>-0.06</v>
      </c>
      <c r="H5386" s="34">
        <v>0.97270751046483184</v>
      </c>
      <c r="I5386" s="35">
        <v>12.815171391901291</v>
      </c>
      <c r="J5386" s="35">
        <v>-21.476428865489105</v>
      </c>
      <c r="K5386" s="35">
        <v>-2.332425772906761</v>
      </c>
      <c r="L5386" s="35">
        <v>0</v>
      </c>
      <c r="M5386" s="35">
        <v>0</v>
      </c>
      <c r="N5386" s="35">
        <v>0</v>
      </c>
      <c r="O5386" s="35">
        <v>0</v>
      </c>
      <c r="P5386" s="36">
        <v>12</v>
      </c>
      <c r="Q5386" s="37">
        <v>86</v>
      </c>
      <c r="R5386" s="36">
        <v>13</v>
      </c>
      <c r="S5386" s="39">
        <f t="shared" si="184"/>
        <v>86</v>
      </c>
      <c r="T5386" s="34" t="s">
        <v>50</v>
      </c>
      <c r="U5386" s="12">
        <f>EXP((alpha+(beta/speed))+(ceta*LN(speed)))</f>
        <v>8.8110889802438983</v>
      </c>
      <c r="V5386" s="8">
        <f t="shared" si="185"/>
        <v>86</v>
      </c>
    </row>
    <row r="5387" spans="1:22">
      <c r="A5387" s="34" t="s">
        <v>19</v>
      </c>
      <c r="B5387" s="34" t="s">
        <v>70</v>
      </c>
      <c r="C5387" s="5" t="s">
        <v>143</v>
      </c>
      <c r="D5387" s="35" t="s">
        <v>86</v>
      </c>
      <c r="E5387" s="36" t="s">
        <v>15</v>
      </c>
      <c r="F5387" s="37">
        <v>0</v>
      </c>
      <c r="G5387" s="38">
        <v>-0.04</v>
      </c>
      <c r="H5387" s="34">
        <v>0.99042161224770608</v>
      </c>
      <c r="I5387" s="35">
        <v>0.11277716594073126</v>
      </c>
      <c r="J5387" s="35">
        <v>18.800333028470543</v>
      </c>
      <c r="K5387" s="35">
        <v>-6.7127017396455047E-2</v>
      </c>
      <c r="L5387" s="35">
        <v>0.63851090068910543</v>
      </c>
      <c r="M5387" s="35">
        <v>3.0334881058351908E-2</v>
      </c>
      <c r="N5387" s="35">
        <v>0</v>
      </c>
      <c r="O5387" s="35">
        <v>0</v>
      </c>
      <c r="P5387" s="36">
        <v>12</v>
      </c>
      <c r="Q5387" s="37">
        <v>86</v>
      </c>
      <c r="R5387" s="36">
        <v>10</v>
      </c>
      <c r="S5387" s="39">
        <f t="shared" si="184"/>
        <v>86</v>
      </c>
      <c r="T5387" s="34" t="s">
        <v>44</v>
      </c>
      <c r="U5387" s="12">
        <f>(alpha+(beta/(1+EXP((((-1)*ceta)+(delta*LN(speed)))+(epsilon*speed)))))</f>
        <v>0.18778227470738626</v>
      </c>
      <c r="V5387" s="8">
        <f t="shared" si="185"/>
        <v>86</v>
      </c>
    </row>
    <row r="5388" spans="1:22">
      <c r="A5388" s="34" t="s">
        <v>19</v>
      </c>
      <c r="B5388" s="34" t="s">
        <v>70</v>
      </c>
      <c r="C5388" s="5" t="s">
        <v>143</v>
      </c>
      <c r="D5388" s="35" t="s">
        <v>86</v>
      </c>
      <c r="E5388" s="36" t="s">
        <v>16</v>
      </c>
      <c r="F5388" s="37">
        <v>0</v>
      </c>
      <c r="G5388" s="38">
        <v>-0.04</v>
      </c>
      <c r="H5388" s="34">
        <v>0.98628312255594042</v>
      </c>
      <c r="I5388" s="35">
        <v>-1.5349388143853466</v>
      </c>
      <c r="J5388" s="35">
        <v>110.55848778390862</v>
      </c>
      <c r="K5388" s="35">
        <v>7.3754364204966352E-2</v>
      </c>
      <c r="L5388" s="35">
        <v>0.90686733185814117</v>
      </c>
      <c r="M5388" s="35">
        <v>3.5618172073880291E-4</v>
      </c>
      <c r="N5388" s="35">
        <v>0</v>
      </c>
      <c r="O5388" s="35">
        <v>0</v>
      </c>
      <c r="P5388" s="36">
        <v>12</v>
      </c>
      <c r="Q5388" s="37">
        <v>86</v>
      </c>
      <c r="R5388" s="36">
        <v>10</v>
      </c>
      <c r="S5388" s="39">
        <f t="shared" si="184"/>
        <v>86</v>
      </c>
      <c r="T5388" s="34" t="s">
        <v>44</v>
      </c>
      <c r="U5388" s="12">
        <f>(alpha+(beta/(1+EXP((((-1)*ceta)+(delta*LN(speed)))+(epsilon*speed)))))</f>
        <v>0.46067205636223152</v>
      </c>
      <c r="V5388" s="8">
        <f t="shared" si="185"/>
        <v>86</v>
      </c>
    </row>
    <row r="5389" spans="1:22">
      <c r="A5389" s="34" t="s">
        <v>19</v>
      </c>
      <c r="B5389" s="34" t="s">
        <v>70</v>
      </c>
      <c r="C5389" s="5" t="s">
        <v>143</v>
      </c>
      <c r="D5389" s="35" t="s">
        <v>86</v>
      </c>
      <c r="E5389" s="36" t="s">
        <v>14</v>
      </c>
      <c r="F5389" s="37">
        <v>0</v>
      </c>
      <c r="G5389" s="38">
        <v>-0.04</v>
      </c>
      <c r="H5389" s="34">
        <v>0.99639935895091125</v>
      </c>
      <c r="I5389" s="35">
        <v>1.114834378207576</v>
      </c>
      <c r="J5389" s="35">
        <v>3.8732202000463074E-2</v>
      </c>
      <c r="K5389" s="35">
        <v>3.6853663298183967</v>
      </c>
      <c r="L5389" s="35">
        <v>0.21669897391345885</v>
      </c>
      <c r="M5389" s="35">
        <v>5.5654966775248151E-2</v>
      </c>
      <c r="N5389" s="35">
        <v>0</v>
      </c>
      <c r="O5389" s="35">
        <v>0</v>
      </c>
      <c r="P5389" s="36">
        <v>12</v>
      </c>
      <c r="Q5389" s="37">
        <v>86</v>
      </c>
      <c r="R5389" s="36">
        <v>4</v>
      </c>
      <c r="S5389" s="39">
        <f t="shared" si="184"/>
        <v>86</v>
      </c>
      <c r="T5389" s="34" t="s">
        <v>35</v>
      </c>
      <c r="U5389" s="12">
        <f>((epsilon+(alpha*EXP(((-1)*beta)*speed)))+(ceta*EXP(((-1)*delta)*speed)))</f>
        <v>9.5519718036081239E-2</v>
      </c>
      <c r="V5389" s="8">
        <f t="shared" si="185"/>
        <v>86</v>
      </c>
    </row>
    <row r="5390" spans="1:22">
      <c r="A5390" s="34" t="s">
        <v>19</v>
      </c>
      <c r="B5390" s="34" t="s">
        <v>70</v>
      </c>
      <c r="C5390" s="5" t="s">
        <v>143</v>
      </c>
      <c r="D5390" s="35" t="s">
        <v>86</v>
      </c>
      <c r="E5390" s="36" t="s">
        <v>18</v>
      </c>
      <c r="F5390" s="37">
        <v>0</v>
      </c>
      <c r="G5390" s="38">
        <v>-0.04</v>
      </c>
      <c r="H5390" s="34">
        <v>0.98921873331836108</v>
      </c>
      <c r="I5390" s="35">
        <v>1.2129158064386736</v>
      </c>
      <c r="J5390" s="35">
        <v>0.99113027256134889</v>
      </c>
      <c r="K5390" s="35">
        <v>-0.64292349707739549</v>
      </c>
      <c r="L5390" s="35">
        <v>0</v>
      </c>
      <c r="M5390" s="35">
        <v>0</v>
      </c>
      <c r="N5390" s="35">
        <v>0</v>
      </c>
      <c r="O5390" s="35">
        <v>0</v>
      </c>
      <c r="P5390" s="36">
        <v>12</v>
      </c>
      <c r="Q5390" s="37">
        <v>86</v>
      </c>
      <c r="R5390" s="36">
        <v>0</v>
      </c>
      <c r="S5390" s="39">
        <f t="shared" si="184"/>
        <v>86</v>
      </c>
      <c r="T5390" s="34" t="s">
        <v>29</v>
      </c>
      <c r="U5390" s="12">
        <f>((alpha*(beta^speed))*(speed^ceta))</f>
        <v>3.2161766141490383E-2</v>
      </c>
      <c r="V5390" s="8">
        <f t="shared" si="185"/>
        <v>86</v>
      </c>
    </row>
    <row r="5391" spans="1:22">
      <c r="A5391" s="34" t="s">
        <v>19</v>
      </c>
      <c r="B5391" s="34" t="s">
        <v>70</v>
      </c>
      <c r="C5391" s="5" t="s">
        <v>143</v>
      </c>
      <c r="D5391" s="35" t="s">
        <v>86</v>
      </c>
      <c r="E5391" s="36" t="s">
        <v>17</v>
      </c>
      <c r="F5391" s="37">
        <v>0</v>
      </c>
      <c r="G5391" s="38">
        <v>-0.04</v>
      </c>
      <c r="H5391" s="34">
        <v>0.98291376047227474</v>
      </c>
      <c r="I5391" s="35">
        <v>1342.4039572175939</v>
      </c>
      <c r="J5391" s="35">
        <v>0.97532371843222498</v>
      </c>
      <c r="K5391" s="35">
        <v>-0.54007375020238579</v>
      </c>
      <c r="L5391" s="35">
        <v>0</v>
      </c>
      <c r="M5391" s="35">
        <v>0</v>
      </c>
      <c r="N5391" s="35">
        <v>0</v>
      </c>
      <c r="O5391" s="35">
        <v>0</v>
      </c>
      <c r="P5391" s="36">
        <v>12</v>
      </c>
      <c r="Q5391" s="37">
        <v>86</v>
      </c>
      <c r="R5391" s="36">
        <v>0</v>
      </c>
      <c r="S5391" s="39">
        <f t="shared" si="184"/>
        <v>86</v>
      </c>
      <c r="T5391" s="34" t="s">
        <v>29</v>
      </c>
      <c r="U5391" s="12">
        <f>((alpha*(beta^speed))*(speed^ceta))</f>
        <v>14.122349799714693</v>
      </c>
      <c r="V5391" s="8">
        <f t="shared" si="185"/>
        <v>86</v>
      </c>
    </row>
    <row r="5392" spans="1:22">
      <c r="A5392" s="34" t="s">
        <v>19</v>
      </c>
      <c r="B5392" s="34" t="s">
        <v>70</v>
      </c>
      <c r="C5392" s="5" t="s">
        <v>143</v>
      </c>
      <c r="D5392" s="35" t="s">
        <v>86</v>
      </c>
      <c r="E5392" s="36" t="s">
        <v>15</v>
      </c>
      <c r="F5392" s="37">
        <v>50</v>
      </c>
      <c r="G5392" s="38">
        <v>-0.04</v>
      </c>
      <c r="H5392" s="34">
        <v>0.97697393175759739</v>
      </c>
      <c r="I5392" s="35">
        <v>-9.8752430099018482E-6</v>
      </c>
      <c r="J5392" s="35">
        <v>1.9911669685875877E-3</v>
      </c>
      <c r="K5392" s="35">
        <v>-0.13946207785854703</v>
      </c>
      <c r="L5392" s="35">
        <v>3.6589301958551288</v>
      </c>
      <c r="M5392" s="35">
        <v>0</v>
      </c>
      <c r="N5392" s="35">
        <v>0</v>
      </c>
      <c r="O5392" s="35">
        <v>0</v>
      </c>
      <c r="P5392" s="36">
        <v>12</v>
      </c>
      <c r="Q5392" s="37">
        <v>86</v>
      </c>
      <c r="R5392" s="36">
        <v>14</v>
      </c>
      <c r="S5392" s="39">
        <f t="shared" si="184"/>
        <v>86</v>
      </c>
      <c r="T5392" s="34" t="s">
        <v>51</v>
      </c>
      <c r="U5392" s="12">
        <f>(((alpha*(speed^3))+(beta*(speed^2))+(ceta*speed))+delta)</f>
        <v>0.11065483178775315</v>
      </c>
      <c r="V5392" s="8">
        <f t="shared" si="185"/>
        <v>86</v>
      </c>
    </row>
    <row r="5393" spans="1:22">
      <c r="A5393" s="34" t="s">
        <v>19</v>
      </c>
      <c r="B5393" s="34" t="s">
        <v>70</v>
      </c>
      <c r="C5393" s="5" t="s">
        <v>143</v>
      </c>
      <c r="D5393" s="35" t="s">
        <v>86</v>
      </c>
      <c r="E5393" s="36" t="s">
        <v>16</v>
      </c>
      <c r="F5393" s="37">
        <v>50</v>
      </c>
      <c r="G5393" s="38">
        <v>-0.04</v>
      </c>
      <c r="H5393" s="34">
        <v>0.97592891630262102</v>
      </c>
      <c r="I5393" s="35">
        <v>-1.6140935982981583</v>
      </c>
      <c r="J5393" s="35">
        <v>33.591081357823192</v>
      </c>
      <c r="K5393" s="35">
        <v>1.8851701595963402</v>
      </c>
      <c r="L5393" s="35">
        <v>1.0491122624584754</v>
      </c>
      <c r="M5393" s="35">
        <v>-2.1504946553075303E-4</v>
      </c>
      <c r="N5393" s="35">
        <v>0</v>
      </c>
      <c r="O5393" s="35">
        <v>0</v>
      </c>
      <c r="P5393" s="36">
        <v>12</v>
      </c>
      <c r="Q5393" s="37">
        <v>86</v>
      </c>
      <c r="R5393" s="36">
        <v>10</v>
      </c>
      <c r="S5393" s="39">
        <f t="shared" si="184"/>
        <v>86</v>
      </c>
      <c r="T5393" s="34" t="s">
        <v>44</v>
      </c>
      <c r="U5393" s="12">
        <f>(alpha+(beta/(1+EXP((((-1)*ceta)+(delta*LN(speed)))+(epsilon*speed)))))</f>
        <v>0.36770511971705711</v>
      </c>
      <c r="V5393" s="8">
        <f t="shared" si="185"/>
        <v>86</v>
      </c>
    </row>
    <row r="5394" spans="1:22">
      <c r="A5394" s="34" t="s">
        <v>19</v>
      </c>
      <c r="B5394" s="34" t="s">
        <v>70</v>
      </c>
      <c r="C5394" s="5" t="s">
        <v>143</v>
      </c>
      <c r="D5394" s="35" t="s">
        <v>86</v>
      </c>
      <c r="E5394" s="36" t="s">
        <v>14</v>
      </c>
      <c r="F5394" s="37">
        <v>50</v>
      </c>
      <c r="G5394" s="38">
        <v>-0.04</v>
      </c>
      <c r="H5394" s="34">
        <v>0.99643166445669284</v>
      </c>
      <c r="I5394" s="35">
        <v>8.3477157476581727</v>
      </c>
      <c r="J5394" s="35">
        <v>0.98865973683016484</v>
      </c>
      <c r="K5394" s="35">
        <v>-0.80871629211584517</v>
      </c>
      <c r="L5394" s="35">
        <v>0</v>
      </c>
      <c r="M5394" s="35">
        <v>0</v>
      </c>
      <c r="N5394" s="35">
        <v>0</v>
      </c>
      <c r="O5394" s="35">
        <v>0</v>
      </c>
      <c r="P5394" s="36">
        <v>12</v>
      </c>
      <c r="Q5394" s="37">
        <v>86</v>
      </c>
      <c r="R5394" s="36">
        <v>0</v>
      </c>
      <c r="S5394" s="39">
        <f t="shared" si="184"/>
        <v>86</v>
      </c>
      <c r="T5394" s="34" t="s">
        <v>29</v>
      </c>
      <c r="U5394" s="12">
        <f>((alpha*(beta^speed))*(speed^ceta))</f>
        <v>8.5336760949389162E-2</v>
      </c>
      <c r="V5394" s="8">
        <f t="shared" si="185"/>
        <v>86</v>
      </c>
    </row>
    <row r="5395" spans="1:22">
      <c r="A5395" s="34" t="s">
        <v>19</v>
      </c>
      <c r="B5395" s="34" t="s">
        <v>70</v>
      </c>
      <c r="C5395" s="5" t="s">
        <v>143</v>
      </c>
      <c r="D5395" s="35" t="s">
        <v>86</v>
      </c>
      <c r="E5395" s="36" t="s">
        <v>18</v>
      </c>
      <c r="F5395" s="37">
        <v>50</v>
      </c>
      <c r="G5395" s="38">
        <v>-0.04</v>
      </c>
      <c r="H5395" s="34">
        <v>0.97071575037838298</v>
      </c>
      <c r="I5395" s="35">
        <v>3.7582854787923838</v>
      </c>
      <c r="J5395" s="35">
        <v>-17.012035518811281</v>
      </c>
      <c r="K5395" s="35">
        <v>-1.5518604835419356</v>
      </c>
      <c r="L5395" s="35">
        <v>0</v>
      </c>
      <c r="M5395" s="35">
        <v>0</v>
      </c>
      <c r="N5395" s="35">
        <v>0</v>
      </c>
      <c r="O5395" s="35">
        <v>0</v>
      </c>
      <c r="P5395" s="36">
        <v>12</v>
      </c>
      <c r="Q5395" s="37">
        <v>86</v>
      </c>
      <c r="R5395" s="36">
        <v>13</v>
      </c>
      <c r="S5395" s="39">
        <f t="shared" si="184"/>
        <v>86</v>
      </c>
      <c r="T5395" s="34" t="s">
        <v>50</v>
      </c>
      <c r="U5395" s="12">
        <f>EXP((alpha+(beta/speed))+(ceta*LN(speed)))</f>
        <v>3.5012349504792463E-2</v>
      </c>
      <c r="V5395" s="8">
        <f t="shared" si="185"/>
        <v>86</v>
      </c>
    </row>
    <row r="5396" spans="1:22">
      <c r="A5396" s="34" t="s">
        <v>19</v>
      </c>
      <c r="B5396" s="34" t="s">
        <v>70</v>
      </c>
      <c r="C5396" s="5" t="s">
        <v>143</v>
      </c>
      <c r="D5396" s="35" t="s">
        <v>86</v>
      </c>
      <c r="E5396" s="36" t="s">
        <v>17</v>
      </c>
      <c r="F5396" s="37">
        <v>50</v>
      </c>
      <c r="G5396" s="38">
        <v>-0.04</v>
      </c>
      <c r="H5396" s="34">
        <v>0.97219792874921296</v>
      </c>
      <c r="I5396" s="35">
        <v>874.40925170910998</v>
      </c>
      <c r="J5396" s="35">
        <v>0.96736535637130028</v>
      </c>
      <c r="K5396" s="35">
        <v>-0.32392423094179451</v>
      </c>
      <c r="L5396" s="35">
        <v>0</v>
      </c>
      <c r="M5396" s="35">
        <v>0</v>
      </c>
      <c r="N5396" s="35">
        <v>0</v>
      </c>
      <c r="O5396" s="35">
        <v>0</v>
      </c>
      <c r="P5396" s="36">
        <v>12</v>
      </c>
      <c r="Q5396" s="37">
        <v>86</v>
      </c>
      <c r="R5396" s="36">
        <v>0</v>
      </c>
      <c r="S5396" s="39">
        <f t="shared" si="184"/>
        <v>86</v>
      </c>
      <c r="T5396" s="34" t="s">
        <v>29</v>
      </c>
      <c r="U5396" s="12">
        <f>((alpha*(beta^speed))*(speed^ceta))</f>
        <v>11.908838898786813</v>
      </c>
      <c r="V5396" s="8">
        <f t="shared" si="185"/>
        <v>86</v>
      </c>
    </row>
    <row r="5397" spans="1:22">
      <c r="A5397" s="34" t="s">
        <v>19</v>
      </c>
      <c r="B5397" s="34" t="s">
        <v>70</v>
      </c>
      <c r="C5397" s="5" t="s">
        <v>143</v>
      </c>
      <c r="D5397" s="35" t="s">
        <v>86</v>
      </c>
      <c r="E5397" s="36" t="s">
        <v>15</v>
      </c>
      <c r="F5397" s="37">
        <v>100</v>
      </c>
      <c r="G5397" s="38">
        <v>-0.04</v>
      </c>
      <c r="H5397" s="34">
        <v>0.96490046859028789</v>
      </c>
      <c r="I5397" s="35">
        <v>9.677647815404006</v>
      </c>
      <c r="J5397" s="35">
        <v>-30.264925534499916</v>
      </c>
      <c r="K5397" s="35">
        <v>-2.5056609973883073</v>
      </c>
      <c r="L5397" s="35">
        <v>0</v>
      </c>
      <c r="M5397" s="35">
        <v>0</v>
      </c>
      <c r="N5397" s="35">
        <v>0</v>
      </c>
      <c r="O5397" s="35">
        <v>0</v>
      </c>
      <c r="P5397" s="36">
        <v>12</v>
      </c>
      <c r="Q5397" s="37">
        <v>86</v>
      </c>
      <c r="R5397" s="36">
        <v>13</v>
      </c>
      <c r="S5397" s="39">
        <f t="shared" si="184"/>
        <v>86</v>
      </c>
      <c r="T5397" s="34" t="s">
        <v>50</v>
      </c>
      <c r="U5397" s="12">
        <f>EXP((alpha+(beta/speed))+(ceta*LN(speed)))</f>
        <v>0.15955697469628058</v>
      </c>
      <c r="V5397" s="8">
        <f t="shared" si="185"/>
        <v>86</v>
      </c>
    </row>
    <row r="5398" spans="1:22">
      <c r="A5398" s="34" t="s">
        <v>19</v>
      </c>
      <c r="B5398" s="34" t="s">
        <v>70</v>
      </c>
      <c r="C5398" s="5" t="s">
        <v>143</v>
      </c>
      <c r="D5398" s="35" t="s">
        <v>86</v>
      </c>
      <c r="E5398" s="36" t="s">
        <v>16</v>
      </c>
      <c r="F5398" s="37">
        <v>100</v>
      </c>
      <c r="G5398" s="38">
        <v>-0.04</v>
      </c>
      <c r="H5398" s="34">
        <v>0.96693455285077134</v>
      </c>
      <c r="I5398" s="35">
        <v>-1.6259597260628473</v>
      </c>
      <c r="J5398" s="35">
        <v>22.581521465052159</v>
      </c>
      <c r="K5398" s="35">
        <v>2.9846414719903542</v>
      </c>
      <c r="L5398" s="35">
        <v>1.2229525677289748</v>
      </c>
      <c r="M5398" s="35">
        <v>-1.454375405307977E-3</v>
      </c>
      <c r="N5398" s="35">
        <v>0</v>
      </c>
      <c r="O5398" s="35">
        <v>0</v>
      </c>
      <c r="P5398" s="36">
        <v>12</v>
      </c>
      <c r="Q5398" s="37">
        <v>86</v>
      </c>
      <c r="R5398" s="36">
        <v>10</v>
      </c>
      <c r="S5398" s="39">
        <f t="shared" si="184"/>
        <v>86</v>
      </c>
      <c r="T5398" s="34" t="s">
        <v>44</v>
      </c>
      <c r="U5398" s="12">
        <f>(alpha+(beta/(1+EXP((((-1)*ceta)+(delta*LN(speed)))+(epsilon*speed)))))</f>
        <v>0.36223920245137875</v>
      </c>
      <c r="V5398" s="8">
        <f t="shared" si="185"/>
        <v>86</v>
      </c>
    </row>
    <row r="5399" spans="1:22">
      <c r="A5399" s="34" t="s">
        <v>19</v>
      </c>
      <c r="B5399" s="34" t="s">
        <v>70</v>
      </c>
      <c r="C5399" s="5" t="s">
        <v>143</v>
      </c>
      <c r="D5399" s="35" t="s">
        <v>86</v>
      </c>
      <c r="E5399" s="36" t="s">
        <v>14</v>
      </c>
      <c r="F5399" s="37">
        <v>100</v>
      </c>
      <c r="G5399" s="38">
        <v>-0.04</v>
      </c>
      <c r="H5399" s="34">
        <v>0.99663450930587461</v>
      </c>
      <c r="I5399" s="35">
        <v>8.4005470424450746</v>
      </c>
      <c r="J5399" s="35">
        <v>0.98933012905137208</v>
      </c>
      <c r="K5399" s="35">
        <v>-0.82782408323839196</v>
      </c>
      <c r="L5399" s="35">
        <v>0</v>
      </c>
      <c r="M5399" s="35">
        <v>0</v>
      </c>
      <c r="N5399" s="35">
        <v>0</v>
      </c>
      <c r="O5399" s="35">
        <v>0</v>
      </c>
      <c r="P5399" s="36">
        <v>12</v>
      </c>
      <c r="Q5399" s="37">
        <v>86</v>
      </c>
      <c r="R5399" s="36">
        <v>0</v>
      </c>
      <c r="S5399" s="39">
        <f t="shared" si="184"/>
        <v>86</v>
      </c>
      <c r="T5399" s="34" t="s">
        <v>29</v>
      </c>
      <c r="U5399" s="12">
        <f>((alpha*(beta^speed))*(speed^ceta))</f>
        <v>8.3604450211025208E-2</v>
      </c>
      <c r="V5399" s="8">
        <f t="shared" si="185"/>
        <v>86</v>
      </c>
    </row>
    <row r="5400" spans="1:22">
      <c r="A5400" s="34" t="s">
        <v>19</v>
      </c>
      <c r="B5400" s="34" t="s">
        <v>70</v>
      </c>
      <c r="C5400" s="5" t="s">
        <v>143</v>
      </c>
      <c r="D5400" s="35" t="s">
        <v>86</v>
      </c>
      <c r="E5400" s="36" t="s">
        <v>18</v>
      </c>
      <c r="F5400" s="37">
        <v>100</v>
      </c>
      <c r="G5400" s="38">
        <v>-0.04</v>
      </c>
      <c r="H5400" s="34">
        <v>0.95955323522342595</v>
      </c>
      <c r="I5400" s="35">
        <v>5.2094841530243015</v>
      </c>
      <c r="J5400" s="35">
        <v>-23.103456526714119</v>
      </c>
      <c r="K5400" s="35">
        <v>-1.8664354502562179</v>
      </c>
      <c r="L5400" s="35">
        <v>0</v>
      </c>
      <c r="M5400" s="35">
        <v>0</v>
      </c>
      <c r="N5400" s="35">
        <v>0</v>
      </c>
      <c r="O5400" s="35">
        <v>0</v>
      </c>
      <c r="P5400" s="36">
        <v>12</v>
      </c>
      <c r="Q5400" s="37">
        <v>86</v>
      </c>
      <c r="R5400" s="36">
        <v>13</v>
      </c>
      <c r="S5400" s="39">
        <f t="shared" si="184"/>
        <v>86</v>
      </c>
      <c r="T5400" s="34" t="s">
        <v>50</v>
      </c>
      <c r="U5400" s="12">
        <f>EXP((alpha+(beta/speed))+(ceta*LN(speed)))</f>
        <v>3.4289626951423464E-2</v>
      </c>
      <c r="V5400" s="8">
        <f t="shared" si="185"/>
        <v>86</v>
      </c>
    </row>
    <row r="5401" spans="1:22">
      <c r="A5401" s="34" t="s">
        <v>19</v>
      </c>
      <c r="B5401" s="34" t="s">
        <v>70</v>
      </c>
      <c r="C5401" s="5" t="s">
        <v>143</v>
      </c>
      <c r="D5401" s="35" t="s">
        <v>86</v>
      </c>
      <c r="E5401" s="36" t="s">
        <v>17</v>
      </c>
      <c r="F5401" s="37">
        <v>100</v>
      </c>
      <c r="G5401" s="38">
        <v>-0.04</v>
      </c>
      <c r="H5401" s="34">
        <v>0.96188656030640485</v>
      </c>
      <c r="I5401" s="35">
        <v>-1.3526581861367409E-3</v>
      </c>
      <c r="J5401" s="35">
        <v>0.25919182744730723</v>
      </c>
      <c r="K5401" s="35">
        <v>-17.474318653619708</v>
      </c>
      <c r="L5401" s="35">
        <v>443.64920364309586</v>
      </c>
      <c r="M5401" s="35">
        <v>0</v>
      </c>
      <c r="N5401" s="35">
        <v>0</v>
      </c>
      <c r="O5401" s="35">
        <v>0</v>
      </c>
      <c r="P5401" s="36">
        <v>12</v>
      </c>
      <c r="Q5401" s="37">
        <v>85</v>
      </c>
      <c r="R5401" s="36">
        <v>14</v>
      </c>
      <c r="S5401" s="39">
        <f t="shared" si="184"/>
        <v>85</v>
      </c>
      <c r="T5401" s="34" t="s">
        <v>51</v>
      </c>
      <c r="U5401" s="12">
        <f>(((alpha*(speed^3))+(beta*(speed^2))+(ceta*speed))+delta)</f>
        <v>0.29186283098937338</v>
      </c>
      <c r="V5401" s="8">
        <f t="shared" si="185"/>
        <v>85</v>
      </c>
    </row>
    <row r="5402" spans="1:22">
      <c r="A5402" s="34" t="s">
        <v>19</v>
      </c>
      <c r="B5402" s="34" t="s">
        <v>70</v>
      </c>
      <c r="C5402" s="5" t="s">
        <v>143</v>
      </c>
      <c r="D5402" s="35" t="s">
        <v>86</v>
      </c>
      <c r="E5402" s="36" t="s">
        <v>15</v>
      </c>
      <c r="F5402" s="37">
        <v>0</v>
      </c>
      <c r="G5402" s="38">
        <v>-0.02</v>
      </c>
      <c r="H5402" s="34">
        <v>0.98294489631368331</v>
      </c>
      <c r="I5402" s="35">
        <v>0.67023279037143046</v>
      </c>
      <c r="J5402" s="35">
        <v>17.559679975210319</v>
      </c>
      <c r="K5402" s="35">
        <v>-0.19528762689479773</v>
      </c>
      <c r="L5402" s="35">
        <v>0.44625863605507449</v>
      </c>
      <c r="M5402" s="35">
        <v>5.8672516960984029E-2</v>
      </c>
      <c r="N5402" s="35">
        <v>0</v>
      </c>
      <c r="O5402" s="35">
        <v>0</v>
      </c>
      <c r="P5402" s="36">
        <v>12</v>
      </c>
      <c r="Q5402" s="37">
        <v>86</v>
      </c>
      <c r="R5402" s="36">
        <v>10</v>
      </c>
      <c r="S5402" s="39">
        <f t="shared" si="184"/>
        <v>86</v>
      </c>
      <c r="T5402" s="34" t="s">
        <v>44</v>
      </c>
      <c r="U5402" s="12">
        <f>(alpha+(beta/(1+EXP((((-1)*ceta)+(delta*LN(speed)))+(epsilon*speed)))))</f>
        <v>0.68295972473113054</v>
      </c>
      <c r="V5402" s="8">
        <f t="shared" si="185"/>
        <v>86</v>
      </c>
    </row>
    <row r="5403" spans="1:22">
      <c r="A5403" s="34" t="s">
        <v>19</v>
      </c>
      <c r="B5403" s="34" t="s">
        <v>70</v>
      </c>
      <c r="C5403" s="5" t="s">
        <v>143</v>
      </c>
      <c r="D5403" s="35" t="s">
        <v>86</v>
      </c>
      <c r="E5403" s="36" t="s">
        <v>16</v>
      </c>
      <c r="F5403" s="37">
        <v>0</v>
      </c>
      <c r="G5403" s="38">
        <v>-0.02</v>
      </c>
      <c r="H5403" s="34">
        <v>0.98510256147650099</v>
      </c>
      <c r="I5403" s="35">
        <v>1.8306435585105703</v>
      </c>
      <c r="J5403" s="35">
        <v>100.48168574119737</v>
      </c>
      <c r="K5403" s="35">
        <v>0.15872907046007967</v>
      </c>
      <c r="L5403" s="35">
        <v>0.8437739006502385</v>
      </c>
      <c r="M5403" s="35">
        <v>1.4906846460361429E-2</v>
      </c>
      <c r="N5403" s="35">
        <v>0</v>
      </c>
      <c r="O5403" s="35">
        <v>0</v>
      </c>
      <c r="P5403" s="36">
        <v>12</v>
      </c>
      <c r="Q5403" s="37">
        <v>86</v>
      </c>
      <c r="R5403" s="36">
        <v>10</v>
      </c>
      <c r="S5403" s="39">
        <f t="shared" si="184"/>
        <v>86</v>
      </c>
      <c r="T5403" s="34" t="s">
        <v>44</v>
      </c>
      <c r="U5403" s="12">
        <f>(alpha+(beta/(1+EXP((((-1)*ceta)+(delta*LN(speed)))+(epsilon*speed)))))</f>
        <v>2.5869553460008441</v>
      </c>
      <c r="V5403" s="8">
        <f t="shared" si="185"/>
        <v>86</v>
      </c>
    </row>
    <row r="5404" spans="1:22">
      <c r="A5404" s="34" t="s">
        <v>19</v>
      </c>
      <c r="B5404" s="34" t="s">
        <v>70</v>
      </c>
      <c r="C5404" s="5" t="s">
        <v>143</v>
      </c>
      <c r="D5404" s="35" t="s">
        <v>86</v>
      </c>
      <c r="E5404" s="36" t="s">
        <v>14</v>
      </c>
      <c r="F5404" s="37">
        <v>0</v>
      </c>
      <c r="G5404" s="38">
        <v>-0.02</v>
      </c>
      <c r="H5404" s="34">
        <v>0.99605117006809452</v>
      </c>
      <c r="I5404" s="35">
        <v>12.541987682956188</v>
      </c>
      <c r="J5404" s="35">
        <v>1.0027833635440642</v>
      </c>
      <c r="K5404" s="35">
        <v>-0.97006887638023809</v>
      </c>
      <c r="L5404" s="35">
        <v>0</v>
      </c>
      <c r="M5404" s="35">
        <v>0</v>
      </c>
      <c r="N5404" s="35">
        <v>0</v>
      </c>
      <c r="O5404" s="35">
        <v>0</v>
      </c>
      <c r="P5404" s="36">
        <v>12</v>
      </c>
      <c r="Q5404" s="37">
        <v>86</v>
      </c>
      <c r="R5404" s="36">
        <v>0</v>
      </c>
      <c r="S5404" s="39">
        <f t="shared" si="184"/>
        <v>86</v>
      </c>
      <c r="T5404" s="34" t="s">
        <v>29</v>
      </c>
      <c r="U5404" s="12">
        <f>((alpha*(beta^speed))*(speed^ceta))</f>
        <v>0.21163231128352944</v>
      </c>
      <c r="V5404" s="8">
        <f t="shared" si="185"/>
        <v>86</v>
      </c>
    </row>
    <row r="5405" spans="1:22">
      <c r="A5405" s="34" t="s">
        <v>19</v>
      </c>
      <c r="B5405" s="34" t="s">
        <v>70</v>
      </c>
      <c r="C5405" s="5" t="s">
        <v>143</v>
      </c>
      <c r="D5405" s="35" t="s">
        <v>86</v>
      </c>
      <c r="E5405" s="36" t="s">
        <v>18</v>
      </c>
      <c r="F5405" s="37">
        <v>0</v>
      </c>
      <c r="G5405" s="38">
        <v>-0.02</v>
      </c>
      <c r="H5405" s="34">
        <v>0.97359764017217632</v>
      </c>
      <c r="I5405" s="35">
        <v>0.79246889694257805</v>
      </c>
      <c r="J5405" s="35">
        <v>0.28057001277120214</v>
      </c>
      <c r="K5405" s="35">
        <v>-1.1670855354261114E-3</v>
      </c>
      <c r="L5405" s="35">
        <v>0</v>
      </c>
      <c r="M5405" s="35">
        <v>0</v>
      </c>
      <c r="N5405" s="35">
        <v>0</v>
      </c>
      <c r="O5405" s="35">
        <v>0</v>
      </c>
      <c r="P5405" s="36">
        <v>12</v>
      </c>
      <c r="Q5405" s="37">
        <v>86</v>
      </c>
      <c r="R5405" s="36">
        <v>5</v>
      </c>
      <c r="S5405" s="39">
        <f t="shared" si="184"/>
        <v>86</v>
      </c>
      <c r="T5405" s="34" t="s">
        <v>36</v>
      </c>
      <c r="U5405" s="12">
        <f>(1/(((ceta*(speed^2))+(beta*speed))+alpha))</f>
        <v>6.1388389120364789E-2</v>
      </c>
      <c r="V5405" s="8">
        <f t="shared" si="185"/>
        <v>86</v>
      </c>
    </row>
    <row r="5406" spans="1:22">
      <c r="A5406" s="34" t="s">
        <v>19</v>
      </c>
      <c r="B5406" s="34" t="s">
        <v>70</v>
      </c>
      <c r="C5406" s="5" t="s">
        <v>143</v>
      </c>
      <c r="D5406" s="35" t="s">
        <v>86</v>
      </c>
      <c r="E5406" s="36" t="s">
        <v>17</v>
      </c>
      <c r="F5406" s="37">
        <v>0</v>
      </c>
      <c r="G5406" s="38">
        <v>-0.02</v>
      </c>
      <c r="H5406" s="34">
        <v>0.98251525595337619</v>
      </c>
      <c r="I5406" s="35">
        <v>8.1305000769016829</v>
      </c>
      <c r="J5406" s="35">
        <v>-1.3012990653392649</v>
      </c>
      <c r="K5406" s="35">
        <v>-0.87819736732164999</v>
      </c>
      <c r="L5406" s="35">
        <v>0</v>
      </c>
      <c r="M5406" s="35">
        <v>0</v>
      </c>
      <c r="N5406" s="35">
        <v>0</v>
      </c>
      <c r="O5406" s="35">
        <v>0</v>
      </c>
      <c r="P5406" s="36">
        <v>12</v>
      </c>
      <c r="Q5406" s="37">
        <v>86</v>
      </c>
      <c r="R5406" s="36">
        <v>13</v>
      </c>
      <c r="S5406" s="39">
        <f t="shared" si="184"/>
        <v>86</v>
      </c>
      <c r="T5406" s="34" t="s">
        <v>50</v>
      </c>
      <c r="U5406" s="12">
        <f>EXP((alpha+(beta/speed))+(ceta*LN(speed)))</f>
        <v>66.925002296092202</v>
      </c>
      <c r="V5406" s="8">
        <f t="shared" si="185"/>
        <v>86</v>
      </c>
    </row>
    <row r="5407" spans="1:22">
      <c r="A5407" s="34" t="s">
        <v>19</v>
      </c>
      <c r="B5407" s="34" t="s">
        <v>70</v>
      </c>
      <c r="C5407" s="5" t="s">
        <v>143</v>
      </c>
      <c r="D5407" s="35" t="s">
        <v>86</v>
      </c>
      <c r="E5407" s="36" t="s">
        <v>15</v>
      </c>
      <c r="F5407" s="37">
        <v>50</v>
      </c>
      <c r="G5407" s="38">
        <v>-0.02</v>
      </c>
      <c r="H5407" s="34">
        <v>0.9665451805904105</v>
      </c>
      <c r="I5407" s="35">
        <v>-1.1277233451401882E-5</v>
      </c>
      <c r="J5407" s="35">
        <v>2.3457672183031463E-3</v>
      </c>
      <c r="K5407" s="35">
        <v>-0.16433560395247007</v>
      </c>
      <c r="L5407" s="35">
        <v>4.5640283875126846</v>
      </c>
      <c r="M5407" s="35">
        <v>0</v>
      </c>
      <c r="N5407" s="35">
        <v>0</v>
      </c>
      <c r="O5407" s="35">
        <v>0</v>
      </c>
      <c r="P5407" s="36">
        <v>12</v>
      </c>
      <c r="Q5407" s="37">
        <v>86</v>
      </c>
      <c r="R5407" s="36">
        <v>14</v>
      </c>
      <c r="S5407" s="39">
        <f t="shared" si="184"/>
        <v>86</v>
      </c>
      <c r="T5407" s="34" t="s">
        <v>51</v>
      </c>
      <c r="U5407" s="12">
        <f>(((alpha*(speed^3))+(beta*(speed^2))+(ceta*speed))+delta)</f>
        <v>0.60750879400545177</v>
      </c>
      <c r="V5407" s="8">
        <f t="shared" si="185"/>
        <v>86</v>
      </c>
    </row>
    <row r="5408" spans="1:22">
      <c r="A5408" s="34" t="s">
        <v>19</v>
      </c>
      <c r="B5408" s="34" t="s">
        <v>70</v>
      </c>
      <c r="C5408" s="5" t="s">
        <v>143</v>
      </c>
      <c r="D5408" s="35" t="s">
        <v>86</v>
      </c>
      <c r="E5408" s="36" t="s">
        <v>16</v>
      </c>
      <c r="F5408" s="37">
        <v>50</v>
      </c>
      <c r="G5408" s="38">
        <v>-0.02</v>
      </c>
      <c r="H5408" s="34">
        <v>0.97310616002709482</v>
      </c>
      <c r="I5408" s="35">
        <v>-3.8023067854491721</v>
      </c>
      <c r="J5408" s="35">
        <v>147.3224963542703</v>
      </c>
      <c r="K5408" s="35">
        <v>-0.57453517368436591</v>
      </c>
      <c r="L5408" s="35">
        <v>0.57611828826589473</v>
      </c>
      <c r="M5408" s="35">
        <v>1.6677011517722885E-3</v>
      </c>
      <c r="N5408" s="35">
        <v>0</v>
      </c>
      <c r="O5408" s="35">
        <v>0</v>
      </c>
      <c r="P5408" s="36">
        <v>12</v>
      </c>
      <c r="Q5408" s="37">
        <v>86</v>
      </c>
      <c r="R5408" s="36">
        <v>10</v>
      </c>
      <c r="S5408" s="39">
        <f t="shared" si="184"/>
        <v>86</v>
      </c>
      <c r="T5408" s="34" t="s">
        <v>44</v>
      </c>
      <c r="U5408" s="12">
        <f>(alpha+(beta/(1+EXP((((-1)*ceta)+(delta*LN(speed)))+(epsilon*speed)))))</f>
        <v>1.5186312959416401</v>
      </c>
      <c r="V5408" s="8">
        <f t="shared" si="185"/>
        <v>86</v>
      </c>
    </row>
    <row r="5409" spans="1:22">
      <c r="A5409" s="34" t="s">
        <v>19</v>
      </c>
      <c r="B5409" s="34" t="s">
        <v>70</v>
      </c>
      <c r="C5409" s="5" t="s">
        <v>143</v>
      </c>
      <c r="D5409" s="35" t="s">
        <v>86</v>
      </c>
      <c r="E5409" s="36" t="s">
        <v>14</v>
      </c>
      <c r="F5409" s="37">
        <v>50</v>
      </c>
      <c r="G5409" s="38">
        <v>-0.02</v>
      </c>
      <c r="H5409" s="34">
        <v>0.996865747250681</v>
      </c>
      <c r="I5409" s="35">
        <v>10.492008883804631</v>
      </c>
      <c r="J5409" s="35">
        <v>0.99571386179267285</v>
      </c>
      <c r="K5409" s="35">
        <v>-0.88044053799447608</v>
      </c>
      <c r="L5409" s="35">
        <v>0</v>
      </c>
      <c r="M5409" s="35">
        <v>0</v>
      </c>
      <c r="N5409" s="35">
        <v>0</v>
      </c>
      <c r="O5409" s="35">
        <v>0</v>
      </c>
      <c r="P5409" s="36">
        <v>12</v>
      </c>
      <c r="Q5409" s="37">
        <v>86</v>
      </c>
      <c r="R5409" s="36">
        <v>0</v>
      </c>
      <c r="S5409" s="39">
        <f t="shared" si="184"/>
        <v>86</v>
      </c>
      <c r="T5409" s="34" t="s">
        <v>29</v>
      </c>
      <c r="U5409" s="12">
        <f>((alpha*(beta^speed))*(speed^ceta))</f>
        <v>0.14362146961154354</v>
      </c>
      <c r="V5409" s="8">
        <f t="shared" si="185"/>
        <v>86</v>
      </c>
    </row>
    <row r="5410" spans="1:22">
      <c r="A5410" s="34" t="s">
        <v>19</v>
      </c>
      <c r="B5410" s="34" t="s">
        <v>70</v>
      </c>
      <c r="C5410" s="5" t="s">
        <v>143</v>
      </c>
      <c r="D5410" s="35" t="s">
        <v>86</v>
      </c>
      <c r="E5410" s="36" t="s">
        <v>18</v>
      </c>
      <c r="F5410" s="37">
        <v>50</v>
      </c>
      <c r="G5410" s="38">
        <v>-0.02</v>
      </c>
      <c r="H5410" s="34">
        <v>0.94681263429701568</v>
      </c>
      <c r="I5410" s="35">
        <v>-6.2791794543198123E-7</v>
      </c>
      <c r="J5410" s="35">
        <v>1.4553626896910468E-4</v>
      </c>
      <c r="K5410" s="35">
        <v>-1.1681087556244082E-2</v>
      </c>
      <c r="L5410" s="35">
        <v>0.39842794854828373</v>
      </c>
      <c r="M5410" s="35">
        <v>0</v>
      </c>
      <c r="N5410" s="35">
        <v>0</v>
      </c>
      <c r="O5410" s="35">
        <v>0</v>
      </c>
      <c r="P5410" s="36">
        <v>12</v>
      </c>
      <c r="Q5410" s="37">
        <v>86</v>
      </c>
      <c r="R5410" s="36">
        <v>14</v>
      </c>
      <c r="S5410" s="39">
        <f t="shared" si="184"/>
        <v>86</v>
      </c>
      <c r="T5410" s="34" t="s">
        <v>51</v>
      </c>
      <c r="U5410" s="12">
        <f>(((alpha*(speed^3))+(beta*(speed^2))+(ceta*speed))+delta)</f>
        <v>7.0849687307106557E-2</v>
      </c>
      <c r="V5410" s="8">
        <f t="shared" si="185"/>
        <v>86</v>
      </c>
    </row>
    <row r="5411" spans="1:22">
      <c r="A5411" s="34" t="s">
        <v>19</v>
      </c>
      <c r="B5411" s="34" t="s">
        <v>70</v>
      </c>
      <c r="C5411" s="5" t="s">
        <v>143</v>
      </c>
      <c r="D5411" s="35" t="s">
        <v>86</v>
      </c>
      <c r="E5411" s="36" t="s">
        <v>17</v>
      </c>
      <c r="F5411" s="37">
        <v>50</v>
      </c>
      <c r="G5411" s="38">
        <v>-0.02</v>
      </c>
      <c r="H5411" s="34">
        <v>0.97083240070916066</v>
      </c>
      <c r="I5411" s="35">
        <v>-1.7104577776327883E-3</v>
      </c>
      <c r="J5411" s="35">
        <v>0.31994007614725634</v>
      </c>
      <c r="K5411" s="35">
        <v>-21.255841121007641</v>
      </c>
      <c r="L5411" s="35">
        <v>582.01828639547773</v>
      </c>
      <c r="M5411" s="35">
        <v>0</v>
      </c>
      <c r="N5411" s="35">
        <v>0</v>
      </c>
      <c r="O5411" s="35">
        <v>0</v>
      </c>
      <c r="P5411" s="36">
        <v>12</v>
      </c>
      <c r="Q5411" s="37">
        <v>86</v>
      </c>
      <c r="R5411" s="36">
        <v>14</v>
      </c>
      <c r="S5411" s="39">
        <f t="shared" si="184"/>
        <v>86</v>
      </c>
      <c r="T5411" s="34" t="s">
        <v>51</v>
      </c>
      <c r="U5411" s="12">
        <f>(((alpha*(speed^3))+(beta*(speed^2))+(ceta*speed))+delta)</f>
        <v>32.345820963927622</v>
      </c>
      <c r="V5411" s="8">
        <f t="shared" si="185"/>
        <v>86</v>
      </c>
    </row>
    <row r="5412" spans="1:22">
      <c r="A5412" s="34" t="s">
        <v>19</v>
      </c>
      <c r="B5412" s="34" t="s">
        <v>70</v>
      </c>
      <c r="C5412" s="5" t="s">
        <v>143</v>
      </c>
      <c r="D5412" s="35" t="s">
        <v>86</v>
      </c>
      <c r="E5412" s="36" t="s">
        <v>15</v>
      </c>
      <c r="F5412" s="37">
        <v>100</v>
      </c>
      <c r="G5412" s="38">
        <v>-0.02</v>
      </c>
      <c r="H5412" s="34">
        <v>0.9484023810536667</v>
      </c>
      <c r="I5412" s="35">
        <v>0.71661805765921238</v>
      </c>
      <c r="J5412" s="35">
        <v>4.2596934953915211</v>
      </c>
      <c r="K5412" s="35">
        <v>-0.90317670460519417</v>
      </c>
      <c r="L5412" s="35">
        <v>-1.2205592545580752</v>
      </c>
      <c r="M5412" s="35">
        <v>0.14241056819498876</v>
      </c>
      <c r="N5412" s="35">
        <v>0</v>
      </c>
      <c r="O5412" s="35">
        <v>0</v>
      </c>
      <c r="P5412" s="36">
        <v>12</v>
      </c>
      <c r="Q5412" s="37">
        <v>86</v>
      </c>
      <c r="R5412" s="36">
        <v>10</v>
      </c>
      <c r="S5412" s="39">
        <f t="shared" si="184"/>
        <v>86</v>
      </c>
      <c r="T5412" s="34" t="s">
        <v>44</v>
      </c>
      <c r="U5412" s="12">
        <f>(alpha+(beta/(1+EXP((((-1)*ceta)+(delta*LN(speed)))+(epsilon*speed)))))</f>
        <v>0.71851988496363006</v>
      </c>
      <c r="V5412" s="8">
        <f t="shared" si="185"/>
        <v>86</v>
      </c>
    </row>
    <row r="5413" spans="1:22">
      <c r="A5413" s="34" t="s">
        <v>19</v>
      </c>
      <c r="B5413" s="34" t="s">
        <v>70</v>
      </c>
      <c r="C5413" s="5" t="s">
        <v>143</v>
      </c>
      <c r="D5413" s="35" t="s">
        <v>86</v>
      </c>
      <c r="E5413" s="36" t="s">
        <v>16</v>
      </c>
      <c r="F5413" s="37">
        <v>100</v>
      </c>
      <c r="G5413" s="38">
        <v>-0.02</v>
      </c>
      <c r="H5413" s="34">
        <v>0.96405235641418496</v>
      </c>
      <c r="I5413" s="35">
        <v>-6.6848793388252456E-5</v>
      </c>
      <c r="J5413" s="35">
        <v>1.2153788503227061E-2</v>
      </c>
      <c r="K5413" s="35">
        <v>-0.80407754230487483</v>
      </c>
      <c r="L5413" s="35">
        <v>22.193468435344254</v>
      </c>
      <c r="M5413" s="35">
        <v>0</v>
      </c>
      <c r="N5413" s="35">
        <v>0</v>
      </c>
      <c r="O5413" s="35">
        <v>0</v>
      </c>
      <c r="P5413" s="36">
        <v>12</v>
      </c>
      <c r="Q5413" s="37">
        <v>86</v>
      </c>
      <c r="R5413" s="36">
        <v>14</v>
      </c>
      <c r="S5413" s="39">
        <f t="shared" si="184"/>
        <v>86</v>
      </c>
      <c r="T5413" s="34" t="s">
        <v>51</v>
      </c>
      <c r="U5413" s="12">
        <f>(((alpha*(speed^3))+(beta*(speed^2))+(ceta*speed))+delta)</f>
        <v>0.41264343963406347</v>
      </c>
      <c r="V5413" s="8">
        <f t="shared" si="185"/>
        <v>86</v>
      </c>
    </row>
    <row r="5414" spans="1:22">
      <c r="A5414" s="34" t="s">
        <v>19</v>
      </c>
      <c r="B5414" s="34" t="s">
        <v>70</v>
      </c>
      <c r="C5414" s="5" t="s">
        <v>143</v>
      </c>
      <c r="D5414" s="35" t="s">
        <v>86</v>
      </c>
      <c r="E5414" s="36" t="s">
        <v>14</v>
      </c>
      <c r="F5414" s="37">
        <v>100</v>
      </c>
      <c r="G5414" s="38">
        <v>-0.02</v>
      </c>
      <c r="H5414" s="34">
        <v>0.99622152117812013</v>
      </c>
      <c r="I5414" s="35">
        <v>9.3755773691934898</v>
      </c>
      <c r="J5414" s="35">
        <v>0.99246564913347002</v>
      </c>
      <c r="K5414" s="35">
        <v>-0.8334535478434274</v>
      </c>
      <c r="L5414" s="35">
        <v>0</v>
      </c>
      <c r="M5414" s="35">
        <v>0</v>
      </c>
      <c r="N5414" s="35">
        <v>0</v>
      </c>
      <c r="O5414" s="35">
        <v>0</v>
      </c>
      <c r="P5414" s="36">
        <v>12</v>
      </c>
      <c r="Q5414" s="37">
        <v>86</v>
      </c>
      <c r="R5414" s="36">
        <v>0</v>
      </c>
      <c r="S5414" s="39">
        <f t="shared" si="184"/>
        <v>86</v>
      </c>
      <c r="T5414" s="34" t="s">
        <v>29</v>
      </c>
      <c r="U5414" s="12">
        <f>((alpha*(beta^speed))*(speed^ceta))</f>
        <v>0.11945794869103769</v>
      </c>
      <c r="V5414" s="8">
        <f t="shared" si="185"/>
        <v>86</v>
      </c>
    </row>
    <row r="5415" spans="1:22">
      <c r="A5415" s="34" t="s">
        <v>19</v>
      </c>
      <c r="B5415" s="34" t="s">
        <v>70</v>
      </c>
      <c r="C5415" s="5" t="s">
        <v>143</v>
      </c>
      <c r="D5415" s="35" t="s">
        <v>86</v>
      </c>
      <c r="E5415" s="36" t="s">
        <v>18</v>
      </c>
      <c r="F5415" s="37">
        <v>100</v>
      </c>
      <c r="G5415" s="38">
        <v>-0.02</v>
      </c>
      <c r="H5415" s="34">
        <v>0.92221977890832563</v>
      </c>
      <c r="I5415" s="35">
        <v>4.0577146586406334</v>
      </c>
      <c r="J5415" s="35">
        <v>-18.385061844340566</v>
      </c>
      <c r="K5415" s="35">
        <v>-1.4728443171609604</v>
      </c>
      <c r="L5415" s="35">
        <v>0</v>
      </c>
      <c r="M5415" s="35">
        <v>0</v>
      </c>
      <c r="N5415" s="35">
        <v>0</v>
      </c>
      <c r="O5415" s="35">
        <v>0</v>
      </c>
      <c r="P5415" s="36">
        <v>12</v>
      </c>
      <c r="Q5415" s="37">
        <v>86</v>
      </c>
      <c r="R5415" s="36">
        <v>13</v>
      </c>
      <c r="S5415" s="39">
        <f t="shared" si="184"/>
        <v>86</v>
      </c>
      <c r="T5415" s="34" t="s">
        <v>50</v>
      </c>
      <c r="U5415" s="12">
        <f>EXP((alpha+(beta/speed))+(ceta*LN(speed)))</f>
        <v>6.6097441974817095E-2</v>
      </c>
      <c r="V5415" s="8">
        <f t="shared" si="185"/>
        <v>86</v>
      </c>
    </row>
    <row r="5416" spans="1:22">
      <c r="A5416" s="34" t="s">
        <v>19</v>
      </c>
      <c r="B5416" s="34" t="s">
        <v>70</v>
      </c>
      <c r="C5416" s="5" t="s">
        <v>143</v>
      </c>
      <c r="D5416" s="35" t="s">
        <v>86</v>
      </c>
      <c r="E5416" s="36" t="s">
        <v>17</v>
      </c>
      <c r="F5416" s="37">
        <v>100</v>
      </c>
      <c r="G5416" s="38">
        <v>-0.02</v>
      </c>
      <c r="H5416" s="34">
        <v>0.95940944978173681</v>
      </c>
      <c r="I5416" s="35">
        <v>-1.7163942847792475E-3</v>
      </c>
      <c r="J5416" s="35">
        <v>0.32066173707922452</v>
      </c>
      <c r="K5416" s="35">
        <v>-21.919960643077577</v>
      </c>
      <c r="L5416" s="35">
        <v>628.23015169087728</v>
      </c>
      <c r="M5416" s="35">
        <v>0</v>
      </c>
      <c r="N5416" s="35">
        <v>0</v>
      </c>
      <c r="O5416" s="35">
        <v>0</v>
      </c>
      <c r="P5416" s="36">
        <v>12</v>
      </c>
      <c r="Q5416" s="37">
        <v>86</v>
      </c>
      <c r="R5416" s="36">
        <v>14</v>
      </c>
      <c r="S5416" s="39">
        <f t="shared" si="184"/>
        <v>86</v>
      </c>
      <c r="T5416" s="34" t="s">
        <v>51</v>
      </c>
      <c r="U5416" s="12">
        <f>(((alpha*(speed^3))+(beta*(speed^2))+(ceta*speed))+delta)</f>
        <v>23.004860624601292</v>
      </c>
      <c r="V5416" s="8">
        <f t="shared" si="185"/>
        <v>86</v>
      </c>
    </row>
    <row r="5417" spans="1:22">
      <c r="A5417" s="34" t="s">
        <v>19</v>
      </c>
      <c r="B5417" s="34" t="s">
        <v>70</v>
      </c>
      <c r="C5417" s="5" t="s">
        <v>143</v>
      </c>
      <c r="D5417" s="35" t="s">
        <v>86</v>
      </c>
      <c r="E5417" s="36" t="s">
        <v>15</v>
      </c>
      <c r="F5417" s="37">
        <v>0</v>
      </c>
      <c r="G5417" s="38">
        <v>0.02</v>
      </c>
      <c r="H5417" s="34">
        <v>0.95838119691135848</v>
      </c>
      <c r="I5417" s="35">
        <v>26.415372117456222</v>
      </c>
      <c r="J5417" s="35">
        <v>-0.82292204141349745</v>
      </c>
      <c r="K5417" s="35">
        <v>4.0623281193875385E-2</v>
      </c>
      <c r="L5417" s="35">
        <v>0.73046697068730582</v>
      </c>
      <c r="M5417" s="35">
        <v>0</v>
      </c>
      <c r="N5417" s="35">
        <v>0</v>
      </c>
      <c r="O5417" s="35">
        <v>0</v>
      </c>
      <c r="P5417" s="36">
        <v>12</v>
      </c>
      <c r="Q5417" s="37">
        <v>86</v>
      </c>
      <c r="R5417" s="36">
        <v>1</v>
      </c>
      <c r="S5417" s="39">
        <f t="shared" si="184"/>
        <v>86</v>
      </c>
      <c r="T5417" s="34" t="s">
        <v>30</v>
      </c>
      <c r="U5417" s="12">
        <f>((alpha*(speed^beta))+(ceta*(speed^delta)))</f>
        <v>1.7275793588526209</v>
      </c>
      <c r="V5417" s="8">
        <f t="shared" si="185"/>
        <v>86</v>
      </c>
    </row>
    <row r="5418" spans="1:22">
      <c r="A5418" s="34" t="s">
        <v>19</v>
      </c>
      <c r="B5418" s="34" t="s">
        <v>70</v>
      </c>
      <c r="C5418" s="5" t="s">
        <v>143</v>
      </c>
      <c r="D5418" s="35" t="s">
        <v>86</v>
      </c>
      <c r="E5418" s="36" t="s">
        <v>16</v>
      </c>
      <c r="F5418" s="37">
        <v>0</v>
      </c>
      <c r="G5418" s="38">
        <v>0.02</v>
      </c>
      <c r="H5418" s="34">
        <v>0.99011749022541184</v>
      </c>
      <c r="I5418" s="35">
        <v>72.163796817241277</v>
      </c>
      <c r="J5418" s="35">
        <v>1.007607864608036</v>
      </c>
      <c r="K5418" s="35">
        <v>-0.54169685198706996</v>
      </c>
      <c r="L5418" s="35">
        <v>0</v>
      </c>
      <c r="M5418" s="35">
        <v>0</v>
      </c>
      <c r="N5418" s="35">
        <v>0</v>
      </c>
      <c r="O5418" s="35">
        <v>0</v>
      </c>
      <c r="P5418" s="36">
        <v>12</v>
      </c>
      <c r="Q5418" s="37">
        <v>86</v>
      </c>
      <c r="R5418" s="36">
        <v>0</v>
      </c>
      <c r="S5418" s="39">
        <f t="shared" si="184"/>
        <v>86</v>
      </c>
      <c r="T5418" s="34" t="s">
        <v>29</v>
      </c>
      <c r="U5418" s="12">
        <f>((alpha*(beta^speed))*(speed^ceta))</f>
        <v>12.401688935329812</v>
      </c>
      <c r="V5418" s="8">
        <f t="shared" si="185"/>
        <v>86</v>
      </c>
    </row>
    <row r="5419" spans="1:22">
      <c r="A5419" s="34" t="s">
        <v>19</v>
      </c>
      <c r="B5419" s="34" t="s">
        <v>70</v>
      </c>
      <c r="C5419" s="5" t="s">
        <v>143</v>
      </c>
      <c r="D5419" s="35" t="s">
        <v>86</v>
      </c>
      <c r="E5419" s="36" t="s">
        <v>14</v>
      </c>
      <c r="F5419" s="37">
        <v>0</v>
      </c>
      <c r="G5419" s="38">
        <v>0.02</v>
      </c>
      <c r="H5419" s="34">
        <v>0.99484188806245255</v>
      </c>
      <c r="I5419" s="35">
        <v>8.9623852594647708</v>
      </c>
      <c r="J5419" s="35">
        <v>0.99889111099313144</v>
      </c>
      <c r="K5419" s="35">
        <v>-0.75890785015819573</v>
      </c>
      <c r="L5419" s="35">
        <v>0</v>
      </c>
      <c r="M5419" s="35">
        <v>0</v>
      </c>
      <c r="N5419" s="35">
        <v>0</v>
      </c>
      <c r="O5419" s="35">
        <v>0</v>
      </c>
      <c r="P5419" s="36">
        <v>12</v>
      </c>
      <c r="Q5419" s="37">
        <v>86</v>
      </c>
      <c r="R5419" s="36">
        <v>0</v>
      </c>
      <c r="S5419" s="39">
        <f t="shared" si="184"/>
        <v>86</v>
      </c>
      <c r="T5419" s="34" t="s">
        <v>29</v>
      </c>
      <c r="U5419" s="12">
        <f>((alpha*(beta^speed))*(speed^ceta))</f>
        <v>0.2772543134440742</v>
      </c>
      <c r="V5419" s="8">
        <f t="shared" si="185"/>
        <v>86</v>
      </c>
    </row>
    <row r="5420" spans="1:22">
      <c r="A5420" s="34" t="s">
        <v>19</v>
      </c>
      <c r="B5420" s="34" t="s">
        <v>70</v>
      </c>
      <c r="C5420" s="5" t="s">
        <v>143</v>
      </c>
      <c r="D5420" s="35" t="s">
        <v>86</v>
      </c>
      <c r="E5420" s="36" t="s">
        <v>18</v>
      </c>
      <c r="F5420" s="37">
        <v>0</v>
      </c>
      <c r="G5420" s="38">
        <v>0.02</v>
      </c>
      <c r="H5420" s="34">
        <v>0.93805944139851549</v>
      </c>
      <c r="I5420" s="35">
        <v>1.5567630672089068</v>
      </c>
      <c r="J5420" s="35">
        <v>1.0103850876549572</v>
      </c>
      <c r="K5420" s="35">
        <v>-0.64884636815184615</v>
      </c>
      <c r="L5420" s="35">
        <v>0</v>
      </c>
      <c r="M5420" s="35">
        <v>0</v>
      </c>
      <c r="N5420" s="35">
        <v>0</v>
      </c>
      <c r="O5420" s="35">
        <v>0</v>
      </c>
      <c r="P5420" s="36">
        <v>12</v>
      </c>
      <c r="Q5420" s="37">
        <v>86</v>
      </c>
      <c r="R5420" s="36">
        <v>0</v>
      </c>
      <c r="S5420" s="39">
        <f t="shared" si="184"/>
        <v>86</v>
      </c>
      <c r="T5420" s="34" t="s">
        <v>29</v>
      </c>
      <c r="U5420" s="12">
        <f>((alpha*(beta^speed))*(speed^ceta))</f>
        <v>0.2103323224781207</v>
      </c>
      <c r="V5420" s="8">
        <f t="shared" si="185"/>
        <v>86</v>
      </c>
    </row>
    <row r="5421" spans="1:22">
      <c r="A5421" s="34" t="s">
        <v>19</v>
      </c>
      <c r="B5421" s="34" t="s">
        <v>70</v>
      </c>
      <c r="C5421" s="5" t="s">
        <v>143</v>
      </c>
      <c r="D5421" s="35" t="s">
        <v>86</v>
      </c>
      <c r="E5421" s="36" t="s">
        <v>17</v>
      </c>
      <c r="F5421" s="37">
        <v>0</v>
      </c>
      <c r="G5421" s="38">
        <v>0.02</v>
      </c>
      <c r="H5421" s="34">
        <v>0.99063161668847277</v>
      </c>
      <c r="I5421" s="35">
        <v>2128.3892038246427</v>
      </c>
      <c r="J5421" s="35">
        <v>1.0087431899379902</v>
      </c>
      <c r="K5421" s="35">
        <v>-0.57982326243576654</v>
      </c>
      <c r="L5421" s="35">
        <v>0</v>
      </c>
      <c r="M5421" s="35">
        <v>0</v>
      </c>
      <c r="N5421" s="35">
        <v>0</v>
      </c>
      <c r="O5421" s="35">
        <v>0</v>
      </c>
      <c r="P5421" s="36">
        <v>12</v>
      </c>
      <c r="Q5421" s="37">
        <v>86</v>
      </c>
      <c r="R5421" s="36">
        <v>0</v>
      </c>
      <c r="S5421" s="39">
        <f t="shared" si="184"/>
        <v>86</v>
      </c>
      <c r="T5421" s="34" t="s">
        <v>29</v>
      </c>
      <c r="U5421" s="12">
        <f>((alpha*(beta^speed))*(speed^ceta))</f>
        <v>340.029661509319</v>
      </c>
      <c r="V5421" s="8">
        <f t="shared" si="185"/>
        <v>86</v>
      </c>
    </row>
    <row r="5422" spans="1:22">
      <c r="A5422" s="34" t="s">
        <v>19</v>
      </c>
      <c r="B5422" s="34" t="s">
        <v>70</v>
      </c>
      <c r="C5422" s="5" t="s">
        <v>143</v>
      </c>
      <c r="D5422" s="35" t="s">
        <v>86</v>
      </c>
      <c r="E5422" s="36" t="s">
        <v>15</v>
      </c>
      <c r="F5422" s="37">
        <v>50</v>
      </c>
      <c r="G5422" s="38">
        <v>0.02</v>
      </c>
      <c r="H5422" s="34">
        <v>0.91146997070507252</v>
      </c>
      <c r="I5422" s="35">
        <v>-1.3460719071734575E-5</v>
      </c>
      <c r="J5422" s="35">
        <v>2.5898633740674836E-3</v>
      </c>
      <c r="K5422" s="35">
        <v>-0.17405553986914282</v>
      </c>
      <c r="L5422" s="35">
        <v>6.1733806943907767</v>
      </c>
      <c r="M5422" s="35">
        <v>0</v>
      </c>
      <c r="N5422" s="35">
        <v>0</v>
      </c>
      <c r="O5422" s="35">
        <v>0</v>
      </c>
      <c r="P5422" s="36">
        <v>12</v>
      </c>
      <c r="Q5422" s="37">
        <v>86</v>
      </c>
      <c r="R5422" s="36">
        <v>14</v>
      </c>
      <c r="S5422" s="39">
        <f t="shared" si="184"/>
        <v>86</v>
      </c>
      <c r="T5422" s="34" t="s">
        <v>51</v>
      </c>
      <c r="U5422" s="12">
        <f>(((alpha*(speed^3))+(beta*(speed^2))+(ceta*speed))+delta)</f>
        <v>1.7974626503563949</v>
      </c>
      <c r="V5422" s="8">
        <f t="shared" si="185"/>
        <v>86</v>
      </c>
    </row>
    <row r="5423" spans="1:22">
      <c r="A5423" s="34" t="s">
        <v>19</v>
      </c>
      <c r="B5423" s="34" t="s">
        <v>70</v>
      </c>
      <c r="C5423" s="5" t="s">
        <v>143</v>
      </c>
      <c r="D5423" s="35" t="s">
        <v>86</v>
      </c>
      <c r="E5423" s="36" t="s">
        <v>16</v>
      </c>
      <c r="F5423" s="37">
        <v>50</v>
      </c>
      <c r="G5423" s="38">
        <v>0.02</v>
      </c>
      <c r="H5423" s="34">
        <v>0.98790183124737885</v>
      </c>
      <c r="I5423" s="35">
        <v>132.99321607198684</v>
      </c>
      <c r="J5423" s="35">
        <v>-1.1213730132272262</v>
      </c>
      <c r="K5423" s="35">
        <v>23.690918671093563</v>
      </c>
      <c r="L5423" s="35">
        <v>-0.11077391701915199</v>
      </c>
      <c r="M5423" s="35">
        <v>0</v>
      </c>
      <c r="N5423" s="35">
        <v>0</v>
      </c>
      <c r="O5423" s="35">
        <v>0</v>
      </c>
      <c r="P5423" s="36">
        <v>12</v>
      </c>
      <c r="Q5423" s="37">
        <v>86</v>
      </c>
      <c r="R5423" s="36">
        <v>1</v>
      </c>
      <c r="S5423" s="39">
        <f t="shared" si="184"/>
        <v>86</v>
      </c>
      <c r="T5423" s="34" t="s">
        <v>30</v>
      </c>
      <c r="U5423" s="12">
        <f>((alpha*(speed^beta))+(ceta*(speed^delta)))</f>
        <v>15.364657161449664</v>
      </c>
      <c r="V5423" s="8">
        <f t="shared" si="185"/>
        <v>86</v>
      </c>
    </row>
    <row r="5424" spans="1:22">
      <c r="A5424" s="34" t="s">
        <v>19</v>
      </c>
      <c r="B5424" s="34" t="s">
        <v>70</v>
      </c>
      <c r="C5424" s="5" t="s">
        <v>143</v>
      </c>
      <c r="D5424" s="35" t="s">
        <v>86</v>
      </c>
      <c r="E5424" s="36" t="s">
        <v>14</v>
      </c>
      <c r="F5424" s="37">
        <v>50</v>
      </c>
      <c r="G5424" s="38">
        <v>0.02</v>
      </c>
      <c r="H5424" s="34">
        <v>0.99384733736405684</v>
      </c>
      <c r="I5424" s="35">
        <v>13.397694301623689</v>
      </c>
      <c r="J5424" s="35">
        <v>1.0084475457864026</v>
      </c>
      <c r="K5424" s="35">
        <v>-0.96489120720295241</v>
      </c>
      <c r="L5424" s="35">
        <v>0</v>
      </c>
      <c r="M5424" s="35">
        <v>0</v>
      </c>
      <c r="N5424" s="35">
        <v>0</v>
      </c>
      <c r="O5424" s="35">
        <v>0</v>
      </c>
      <c r="P5424" s="36">
        <v>12</v>
      </c>
      <c r="Q5424" s="37">
        <v>86</v>
      </c>
      <c r="R5424" s="36">
        <v>0</v>
      </c>
      <c r="S5424" s="39">
        <f t="shared" si="184"/>
        <v>86</v>
      </c>
      <c r="T5424" s="34" t="s">
        <v>29</v>
      </c>
      <c r="U5424" s="12">
        <f>((alpha*(beta^speed))*(speed^ceta))</f>
        <v>0.3755212082755614</v>
      </c>
      <c r="V5424" s="8">
        <f t="shared" si="185"/>
        <v>86</v>
      </c>
    </row>
    <row r="5425" spans="1:22">
      <c r="A5425" s="34" t="s">
        <v>19</v>
      </c>
      <c r="B5425" s="34" t="s">
        <v>70</v>
      </c>
      <c r="C5425" s="5" t="s">
        <v>143</v>
      </c>
      <c r="D5425" s="35" t="s">
        <v>86</v>
      </c>
      <c r="E5425" s="36" t="s">
        <v>18</v>
      </c>
      <c r="F5425" s="37">
        <v>50</v>
      </c>
      <c r="G5425" s="38">
        <v>0.02</v>
      </c>
      <c r="H5425" s="34">
        <v>0.86058958396178242</v>
      </c>
      <c r="I5425" s="35">
        <v>-4.0298823432383688E-7</v>
      </c>
      <c r="J5425" s="35">
        <v>1.177581170993901E-4</v>
      </c>
      <c r="K5425" s="35">
        <v>-1.0282468520575939E-2</v>
      </c>
      <c r="L5425" s="35">
        <v>0.5428505081451569</v>
      </c>
      <c r="M5425" s="35">
        <v>0</v>
      </c>
      <c r="N5425" s="35">
        <v>0</v>
      </c>
      <c r="O5425" s="35">
        <v>0</v>
      </c>
      <c r="P5425" s="36">
        <v>12</v>
      </c>
      <c r="Q5425" s="37">
        <v>86</v>
      </c>
      <c r="R5425" s="36">
        <v>14</v>
      </c>
      <c r="S5425" s="39">
        <f t="shared" si="184"/>
        <v>86</v>
      </c>
      <c r="T5425" s="34" t="s">
        <v>51</v>
      </c>
      <c r="U5425" s="12">
        <f>(((alpha*(speed^3))+(beta*(speed^2))+(ceta*speed))+delta)</f>
        <v>0.27317416507163295</v>
      </c>
      <c r="V5425" s="8">
        <f t="shared" si="185"/>
        <v>86</v>
      </c>
    </row>
    <row r="5426" spans="1:22">
      <c r="A5426" s="34" t="s">
        <v>19</v>
      </c>
      <c r="B5426" s="34" t="s">
        <v>70</v>
      </c>
      <c r="C5426" s="5" t="s">
        <v>143</v>
      </c>
      <c r="D5426" s="35" t="s">
        <v>86</v>
      </c>
      <c r="E5426" s="36" t="s">
        <v>17</v>
      </c>
      <c r="F5426" s="37">
        <v>50</v>
      </c>
      <c r="G5426" s="38">
        <v>0.02</v>
      </c>
      <c r="H5426" s="34">
        <v>0.9734229179409507</v>
      </c>
      <c r="I5426" s="35">
        <v>2128.484494937682</v>
      </c>
      <c r="J5426" s="35">
        <v>1.007256473347544</v>
      </c>
      <c r="K5426" s="35">
        <v>-0.47039434371665823</v>
      </c>
      <c r="L5426" s="35">
        <v>0</v>
      </c>
      <c r="M5426" s="35">
        <v>0</v>
      </c>
      <c r="N5426" s="35">
        <v>0</v>
      </c>
      <c r="O5426" s="35">
        <v>0</v>
      </c>
      <c r="P5426" s="36">
        <v>12</v>
      </c>
      <c r="Q5426" s="37">
        <v>86</v>
      </c>
      <c r="R5426" s="36">
        <v>0</v>
      </c>
      <c r="S5426" s="39">
        <f t="shared" si="184"/>
        <v>86</v>
      </c>
      <c r="T5426" s="34" t="s">
        <v>29</v>
      </c>
      <c r="U5426" s="12">
        <f>((alpha*(beta^speed))*(speed^ceta))</f>
        <v>487.68470676269004</v>
      </c>
      <c r="V5426" s="8">
        <f t="shared" si="185"/>
        <v>86</v>
      </c>
    </row>
    <row r="5427" spans="1:22">
      <c r="A5427" s="34" t="s">
        <v>19</v>
      </c>
      <c r="B5427" s="34" t="s">
        <v>70</v>
      </c>
      <c r="C5427" s="5" t="s">
        <v>143</v>
      </c>
      <c r="D5427" s="35" t="s">
        <v>86</v>
      </c>
      <c r="E5427" s="36" t="s">
        <v>15</v>
      </c>
      <c r="F5427" s="37">
        <v>100</v>
      </c>
      <c r="G5427" s="38">
        <v>0.02</v>
      </c>
      <c r="H5427" s="34">
        <v>0.95849562335068872</v>
      </c>
      <c r="I5427" s="35">
        <v>1.9712031046764711</v>
      </c>
      <c r="J5427" s="35">
        <v>4.406379405931566</v>
      </c>
      <c r="K5427" s="35">
        <v>3.4289001168080517</v>
      </c>
      <c r="L5427" s="35">
        <v>0.41255342467043438</v>
      </c>
      <c r="M5427" s="35">
        <v>8.1892706395802262E-2</v>
      </c>
      <c r="N5427" s="35">
        <v>0</v>
      </c>
      <c r="O5427" s="35">
        <v>0</v>
      </c>
      <c r="P5427" s="36">
        <v>12</v>
      </c>
      <c r="Q5427" s="37">
        <v>83</v>
      </c>
      <c r="R5427" s="36">
        <v>10</v>
      </c>
      <c r="S5427" s="39">
        <f t="shared" si="184"/>
        <v>83</v>
      </c>
      <c r="T5427" s="34" t="s">
        <v>44</v>
      </c>
      <c r="U5427" s="12">
        <f>(alpha+(beta/(1+EXP((((-1)*ceta)+(delta*LN(speed)))+(epsilon*speed)))))</f>
        <v>1.9955902561028427</v>
      </c>
      <c r="V5427" s="8">
        <f t="shared" si="185"/>
        <v>83</v>
      </c>
    </row>
    <row r="5428" spans="1:22">
      <c r="A5428" s="34" t="s">
        <v>19</v>
      </c>
      <c r="B5428" s="34" t="s">
        <v>70</v>
      </c>
      <c r="C5428" s="5" t="s">
        <v>143</v>
      </c>
      <c r="D5428" s="35" t="s">
        <v>86</v>
      </c>
      <c r="E5428" s="36" t="s">
        <v>16</v>
      </c>
      <c r="F5428" s="37">
        <v>100</v>
      </c>
      <c r="G5428" s="38">
        <v>0.02</v>
      </c>
      <c r="H5428" s="34">
        <v>0.98350198463596272</v>
      </c>
      <c r="I5428" s="35">
        <v>3.5707334233057852</v>
      </c>
      <c r="J5428" s="35">
        <v>3.0375205068812443</v>
      </c>
      <c r="K5428" s="35">
        <v>-0.15161136957201596</v>
      </c>
      <c r="L5428" s="35">
        <v>0</v>
      </c>
      <c r="M5428" s="35">
        <v>0</v>
      </c>
      <c r="N5428" s="35">
        <v>0</v>
      </c>
      <c r="O5428" s="35">
        <v>0</v>
      </c>
      <c r="P5428" s="36">
        <v>12</v>
      </c>
      <c r="Q5428" s="37">
        <v>83</v>
      </c>
      <c r="R5428" s="36">
        <v>13</v>
      </c>
      <c r="S5428" s="39">
        <f t="shared" si="184"/>
        <v>83</v>
      </c>
      <c r="T5428" s="34" t="s">
        <v>50</v>
      </c>
      <c r="U5428" s="12">
        <f>EXP((alpha+(beta/speed))+(ceta*LN(speed)))</f>
        <v>18.86641919251193</v>
      </c>
      <c r="V5428" s="8">
        <f t="shared" si="185"/>
        <v>83</v>
      </c>
    </row>
    <row r="5429" spans="1:22">
      <c r="A5429" s="34" t="s">
        <v>19</v>
      </c>
      <c r="B5429" s="34" t="s">
        <v>70</v>
      </c>
      <c r="C5429" s="5" t="s">
        <v>143</v>
      </c>
      <c r="D5429" s="35" t="s">
        <v>86</v>
      </c>
      <c r="E5429" s="36" t="s">
        <v>14</v>
      </c>
      <c r="F5429" s="37">
        <v>100</v>
      </c>
      <c r="G5429" s="38">
        <v>0.02</v>
      </c>
      <c r="H5429" s="34">
        <v>0.99413031260019247</v>
      </c>
      <c r="I5429" s="35">
        <v>-0.80399169845543161</v>
      </c>
      <c r="J5429" s="35">
        <v>0.10670933462285632</v>
      </c>
      <c r="K5429" s="35">
        <v>2.4645926484085368</v>
      </c>
      <c r="L5429" s="35">
        <v>0</v>
      </c>
      <c r="M5429" s="35">
        <v>0</v>
      </c>
      <c r="N5429" s="35">
        <v>0</v>
      </c>
      <c r="O5429" s="35">
        <v>0</v>
      </c>
      <c r="P5429" s="36">
        <v>12</v>
      </c>
      <c r="Q5429" s="37">
        <v>83</v>
      </c>
      <c r="R5429" s="36">
        <v>2</v>
      </c>
      <c r="S5429" s="39">
        <f t="shared" si="184"/>
        <v>83</v>
      </c>
      <c r="T5429" s="34" t="s">
        <v>31</v>
      </c>
      <c r="U5429" s="12">
        <f>((alpha+(beta*speed))^((-1)/ceta))</f>
        <v>0.42895658043852408</v>
      </c>
      <c r="V5429" s="8">
        <f t="shared" si="185"/>
        <v>83</v>
      </c>
    </row>
    <row r="5430" spans="1:22">
      <c r="A5430" s="34" t="s">
        <v>19</v>
      </c>
      <c r="B5430" s="34" t="s">
        <v>70</v>
      </c>
      <c r="C5430" s="5" t="s">
        <v>143</v>
      </c>
      <c r="D5430" s="35" t="s">
        <v>86</v>
      </c>
      <c r="E5430" s="36" t="s">
        <v>18</v>
      </c>
      <c r="F5430" s="37">
        <v>100</v>
      </c>
      <c r="G5430" s="38">
        <v>0.02</v>
      </c>
      <c r="H5430" s="34">
        <v>0.90445384800226669</v>
      </c>
      <c r="I5430" s="35">
        <v>8.4480864449664844E-9</v>
      </c>
      <c r="J5430" s="35">
        <v>6.3594564499433947E-5</v>
      </c>
      <c r="K5430" s="35">
        <v>-9.5571641863917145E-3</v>
      </c>
      <c r="L5430" s="35">
        <v>0.64664695737514544</v>
      </c>
      <c r="M5430" s="35">
        <v>0</v>
      </c>
      <c r="N5430" s="35">
        <v>0</v>
      </c>
      <c r="O5430" s="35">
        <v>0</v>
      </c>
      <c r="P5430" s="36">
        <v>12</v>
      </c>
      <c r="Q5430" s="37">
        <v>83</v>
      </c>
      <c r="R5430" s="36">
        <v>14</v>
      </c>
      <c r="S5430" s="39">
        <f t="shared" si="184"/>
        <v>83</v>
      </c>
      <c r="T5430" s="34" t="s">
        <v>51</v>
      </c>
      <c r="U5430" s="12">
        <f>(((alpha*(speed^3))+(beta*(speed^2))+(ceta*speed))+delta)</f>
        <v>0.29633579074534167</v>
      </c>
      <c r="V5430" s="8">
        <f t="shared" si="185"/>
        <v>83</v>
      </c>
    </row>
    <row r="5431" spans="1:22">
      <c r="A5431" s="34" t="s">
        <v>19</v>
      </c>
      <c r="B5431" s="34" t="s">
        <v>70</v>
      </c>
      <c r="C5431" s="5" t="s">
        <v>143</v>
      </c>
      <c r="D5431" s="35" t="s">
        <v>86</v>
      </c>
      <c r="E5431" s="36" t="s">
        <v>17</v>
      </c>
      <c r="F5431" s="37">
        <v>100</v>
      </c>
      <c r="G5431" s="38">
        <v>0.02</v>
      </c>
      <c r="H5431" s="34">
        <v>0.95989525631216599</v>
      </c>
      <c r="I5431" s="35">
        <v>-1.1443037768705437E-3</v>
      </c>
      <c r="J5431" s="35">
        <v>0.25820881137132051</v>
      </c>
      <c r="K5431" s="35">
        <v>-18.879884964555355</v>
      </c>
      <c r="L5431" s="35">
        <v>1063.2681105626482</v>
      </c>
      <c r="M5431" s="35">
        <v>0</v>
      </c>
      <c r="N5431" s="35">
        <v>0</v>
      </c>
      <c r="O5431" s="35">
        <v>0</v>
      </c>
      <c r="P5431" s="36">
        <v>12</v>
      </c>
      <c r="Q5431" s="37">
        <v>83</v>
      </c>
      <c r="R5431" s="36">
        <v>14</v>
      </c>
      <c r="S5431" s="39">
        <f t="shared" si="184"/>
        <v>83</v>
      </c>
      <c r="T5431" s="34" t="s">
        <v>51</v>
      </c>
      <c r="U5431" s="12">
        <f>(((alpha*(speed^3))+(beta*(speed^2))+(ceta*speed))+delta)</f>
        <v>620.74013637610324</v>
      </c>
      <c r="V5431" s="8">
        <f t="shared" si="185"/>
        <v>83</v>
      </c>
    </row>
    <row r="5432" spans="1:22">
      <c r="A5432" s="34" t="s">
        <v>19</v>
      </c>
      <c r="B5432" s="34" t="s">
        <v>70</v>
      </c>
      <c r="C5432" s="5" t="s">
        <v>143</v>
      </c>
      <c r="D5432" s="35" t="s">
        <v>86</v>
      </c>
      <c r="E5432" s="36" t="s">
        <v>15</v>
      </c>
      <c r="F5432" s="37">
        <v>0</v>
      </c>
      <c r="G5432" s="38">
        <v>0.04</v>
      </c>
      <c r="H5432" s="34">
        <v>0.96491192337957943</v>
      </c>
      <c r="I5432" s="35">
        <v>-2.0332915864931564E-5</v>
      </c>
      <c r="J5432" s="35">
        <v>3.3873939130403307E-3</v>
      </c>
      <c r="K5432" s="35">
        <v>-0.19256573333724611</v>
      </c>
      <c r="L5432" s="35">
        <v>5.884614247491978</v>
      </c>
      <c r="M5432" s="35">
        <v>0</v>
      </c>
      <c r="N5432" s="35">
        <v>0</v>
      </c>
      <c r="O5432" s="35">
        <v>0</v>
      </c>
      <c r="P5432" s="36">
        <v>12</v>
      </c>
      <c r="Q5432" s="37">
        <v>86</v>
      </c>
      <c r="R5432" s="36">
        <v>14</v>
      </c>
      <c r="S5432" s="39">
        <f t="shared" si="184"/>
        <v>86</v>
      </c>
      <c r="T5432" s="34" t="s">
        <v>51</v>
      </c>
      <c r="U5432" s="12">
        <f>(((alpha*(speed^3))+(beta*(speed^2))+(ceta*speed))+delta)</f>
        <v>1.4442534279501853</v>
      </c>
      <c r="V5432" s="8">
        <f t="shared" si="185"/>
        <v>86</v>
      </c>
    </row>
    <row r="5433" spans="1:22">
      <c r="A5433" s="34" t="s">
        <v>19</v>
      </c>
      <c r="B5433" s="34" t="s">
        <v>70</v>
      </c>
      <c r="C5433" s="5" t="s">
        <v>143</v>
      </c>
      <c r="D5433" s="35" t="s">
        <v>86</v>
      </c>
      <c r="E5433" s="36" t="s">
        <v>16</v>
      </c>
      <c r="F5433" s="37">
        <v>0</v>
      </c>
      <c r="G5433" s="38">
        <v>0.04</v>
      </c>
      <c r="H5433" s="34">
        <v>0.99424106737497475</v>
      </c>
      <c r="I5433" s="35">
        <v>136.22784381301156</v>
      </c>
      <c r="J5433" s="35">
        <v>-1.0299825729740599</v>
      </c>
      <c r="K5433" s="35">
        <v>14.808199888948382</v>
      </c>
      <c r="L5433" s="35">
        <v>3.1415562885036903E-3</v>
      </c>
      <c r="M5433" s="35">
        <v>0</v>
      </c>
      <c r="N5433" s="35">
        <v>0</v>
      </c>
      <c r="O5433" s="35">
        <v>0</v>
      </c>
      <c r="P5433" s="36">
        <v>12</v>
      </c>
      <c r="Q5433" s="37">
        <v>86</v>
      </c>
      <c r="R5433" s="36">
        <v>1</v>
      </c>
      <c r="S5433" s="39">
        <f t="shared" si="184"/>
        <v>86</v>
      </c>
      <c r="T5433" s="34" t="s">
        <v>30</v>
      </c>
      <c r="U5433" s="12">
        <f>((alpha*(speed^beta))+(ceta*(speed^delta)))</f>
        <v>16.402885767137274</v>
      </c>
      <c r="V5433" s="8">
        <f t="shared" si="185"/>
        <v>86</v>
      </c>
    </row>
    <row r="5434" spans="1:22">
      <c r="A5434" s="34" t="s">
        <v>19</v>
      </c>
      <c r="B5434" s="34" t="s">
        <v>70</v>
      </c>
      <c r="C5434" s="5" t="s">
        <v>143</v>
      </c>
      <c r="D5434" s="35" t="s">
        <v>86</v>
      </c>
      <c r="E5434" s="36" t="s">
        <v>14</v>
      </c>
      <c r="F5434" s="37">
        <v>0</v>
      </c>
      <c r="G5434" s="38">
        <v>0.04</v>
      </c>
      <c r="H5434" s="34">
        <v>0.99481270491177021</v>
      </c>
      <c r="I5434" s="35">
        <v>14.413915883565487</v>
      </c>
      <c r="J5434" s="35">
        <v>1.0072833963849834</v>
      </c>
      <c r="K5434" s="35">
        <v>-0.96664465037155956</v>
      </c>
      <c r="L5434" s="35">
        <v>0</v>
      </c>
      <c r="M5434" s="35">
        <v>0</v>
      </c>
      <c r="N5434" s="35">
        <v>0</v>
      </c>
      <c r="O5434" s="35">
        <v>0</v>
      </c>
      <c r="P5434" s="36">
        <v>12</v>
      </c>
      <c r="Q5434" s="37">
        <v>86</v>
      </c>
      <c r="R5434" s="36">
        <v>0</v>
      </c>
      <c r="S5434" s="39">
        <f t="shared" si="184"/>
        <v>86</v>
      </c>
      <c r="T5434" s="34" t="s">
        <v>29</v>
      </c>
      <c r="U5434" s="12">
        <f>((alpha*(beta^speed))*(speed^ceta))</f>
        <v>0.362955581459876</v>
      </c>
      <c r="V5434" s="8">
        <f t="shared" si="185"/>
        <v>86</v>
      </c>
    </row>
    <row r="5435" spans="1:22">
      <c r="A5435" s="34" t="s">
        <v>19</v>
      </c>
      <c r="B5435" s="34" t="s">
        <v>70</v>
      </c>
      <c r="C5435" s="5" t="s">
        <v>143</v>
      </c>
      <c r="D5435" s="35" t="s">
        <v>86</v>
      </c>
      <c r="E5435" s="36" t="s">
        <v>18</v>
      </c>
      <c r="F5435" s="37">
        <v>0</v>
      </c>
      <c r="G5435" s="38">
        <v>0.04</v>
      </c>
      <c r="H5435" s="34">
        <v>0.95012768996669983</v>
      </c>
      <c r="I5435" s="35">
        <v>-179.96765213221789</v>
      </c>
      <c r="J5435" s="35">
        <v>22.487587700415055</v>
      </c>
      <c r="K5435" s="35">
        <v>5.1128973616870788</v>
      </c>
      <c r="L5435" s="35">
        <v>0</v>
      </c>
      <c r="M5435" s="35">
        <v>0</v>
      </c>
      <c r="N5435" s="35">
        <v>0</v>
      </c>
      <c r="O5435" s="35">
        <v>0</v>
      </c>
      <c r="P5435" s="36">
        <v>12</v>
      </c>
      <c r="Q5435" s="37">
        <v>86</v>
      </c>
      <c r="R5435" s="36">
        <v>2</v>
      </c>
      <c r="S5435" s="39">
        <f t="shared" si="184"/>
        <v>86</v>
      </c>
      <c r="T5435" s="34" t="s">
        <v>31</v>
      </c>
      <c r="U5435" s="12">
        <f>((alpha+(beta*speed))^((-1)/ceta))</f>
        <v>0.2320181712185882</v>
      </c>
      <c r="V5435" s="8">
        <f t="shared" si="185"/>
        <v>86</v>
      </c>
    </row>
    <row r="5436" spans="1:22">
      <c r="A5436" s="34" t="s">
        <v>19</v>
      </c>
      <c r="B5436" s="34" t="s">
        <v>70</v>
      </c>
      <c r="C5436" s="5" t="s">
        <v>143</v>
      </c>
      <c r="D5436" s="35" t="s">
        <v>86</v>
      </c>
      <c r="E5436" s="36" t="s">
        <v>17</v>
      </c>
      <c r="F5436" s="37">
        <v>0</v>
      </c>
      <c r="G5436" s="38">
        <v>0.04</v>
      </c>
      <c r="H5436" s="34">
        <v>0.98868176776037242</v>
      </c>
      <c r="I5436" s="35">
        <v>2042.8581789396374</v>
      </c>
      <c r="J5436" s="35">
        <v>1.0087267250196597</v>
      </c>
      <c r="K5436" s="35">
        <v>-0.48310020245550134</v>
      </c>
      <c r="L5436" s="35">
        <v>0</v>
      </c>
      <c r="M5436" s="35">
        <v>0</v>
      </c>
      <c r="N5436" s="35">
        <v>0</v>
      </c>
      <c r="O5436" s="35">
        <v>0</v>
      </c>
      <c r="P5436" s="36">
        <v>12</v>
      </c>
      <c r="Q5436" s="37">
        <v>86</v>
      </c>
      <c r="R5436" s="36">
        <v>0</v>
      </c>
      <c r="S5436" s="39">
        <f t="shared" si="184"/>
        <v>86</v>
      </c>
      <c r="T5436" s="34" t="s">
        <v>29</v>
      </c>
      <c r="U5436" s="12">
        <f>((alpha*(beta^speed))*(speed^ceta))</f>
        <v>501.42381259679996</v>
      </c>
      <c r="V5436" s="8">
        <f t="shared" si="185"/>
        <v>86</v>
      </c>
    </row>
    <row r="5437" spans="1:22">
      <c r="A5437" s="34" t="s">
        <v>19</v>
      </c>
      <c r="B5437" s="34" t="s">
        <v>70</v>
      </c>
      <c r="C5437" s="5" t="s">
        <v>143</v>
      </c>
      <c r="D5437" s="35" t="s">
        <v>86</v>
      </c>
      <c r="E5437" s="36" t="s">
        <v>15</v>
      </c>
      <c r="F5437" s="37">
        <v>50</v>
      </c>
      <c r="G5437" s="38">
        <v>0.04</v>
      </c>
      <c r="H5437" s="34">
        <v>0.98224056506100443</v>
      </c>
      <c r="I5437" s="35">
        <v>1.6721697845875676</v>
      </c>
      <c r="J5437" s="35">
        <v>5.6408242850984793</v>
      </c>
      <c r="K5437" s="35">
        <v>2.4410737934708586</v>
      </c>
      <c r="L5437" s="35">
        <v>0.50246090556752254</v>
      </c>
      <c r="M5437" s="35">
        <v>4.6820361514935759E-2</v>
      </c>
      <c r="N5437" s="35">
        <v>0</v>
      </c>
      <c r="O5437" s="35">
        <v>0</v>
      </c>
      <c r="P5437" s="36">
        <v>12</v>
      </c>
      <c r="Q5437" s="37">
        <v>75</v>
      </c>
      <c r="R5437" s="36">
        <v>10</v>
      </c>
      <c r="S5437" s="39">
        <f t="shared" si="184"/>
        <v>75</v>
      </c>
      <c r="T5437" s="34" t="s">
        <v>44</v>
      </c>
      <c r="U5437" s="12">
        <f>(alpha+(beta/(1+EXP((((-1)*ceta)+(delta*LN(speed)))+(epsilon*speed)))))</f>
        <v>1.8847969077139497</v>
      </c>
      <c r="V5437" s="8">
        <f t="shared" si="185"/>
        <v>75</v>
      </c>
    </row>
    <row r="5438" spans="1:22">
      <c r="A5438" s="34" t="s">
        <v>19</v>
      </c>
      <c r="B5438" s="34" t="s">
        <v>70</v>
      </c>
      <c r="C5438" s="5" t="s">
        <v>143</v>
      </c>
      <c r="D5438" s="35" t="s">
        <v>86</v>
      </c>
      <c r="E5438" s="36" t="s">
        <v>16</v>
      </c>
      <c r="F5438" s="37">
        <v>50</v>
      </c>
      <c r="G5438" s="38">
        <v>0.04</v>
      </c>
      <c r="H5438" s="34">
        <v>0.99102615633843383</v>
      </c>
      <c r="I5438" s="35">
        <v>80.835855113613917</v>
      </c>
      <c r="J5438" s="35">
        <v>1.0051267889701381</v>
      </c>
      <c r="K5438" s="35">
        <v>-0.3766169201347872</v>
      </c>
      <c r="L5438" s="35">
        <v>0</v>
      </c>
      <c r="M5438" s="35">
        <v>0</v>
      </c>
      <c r="N5438" s="35">
        <v>0</v>
      </c>
      <c r="O5438" s="35">
        <v>0</v>
      </c>
      <c r="P5438" s="36">
        <v>12</v>
      </c>
      <c r="Q5438" s="37">
        <v>75</v>
      </c>
      <c r="R5438" s="36">
        <v>0</v>
      </c>
      <c r="S5438" s="39">
        <f t="shared" si="184"/>
        <v>75</v>
      </c>
      <c r="T5438" s="34" t="s">
        <v>29</v>
      </c>
      <c r="U5438" s="12">
        <f>((alpha*(beta^speed))*(speed^ceta))</f>
        <v>23.333927618975135</v>
      </c>
      <c r="V5438" s="8">
        <f t="shared" si="185"/>
        <v>75</v>
      </c>
    </row>
    <row r="5439" spans="1:22">
      <c r="A5439" s="34" t="s">
        <v>19</v>
      </c>
      <c r="B5439" s="34" t="s">
        <v>70</v>
      </c>
      <c r="C5439" s="5" t="s">
        <v>143</v>
      </c>
      <c r="D5439" s="35" t="s">
        <v>86</v>
      </c>
      <c r="E5439" s="36" t="s">
        <v>14</v>
      </c>
      <c r="F5439" s="37">
        <v>50</v>
      </c>
      <c r="G5439" s="38">
        <v>0.04</v>
      </c>
      <c r="H5439" s="34">
        <v>0.99647298500635073</v>
      </c>
      <c r="I5439" s="35">
        <v>-0.74185365601237607</v>
      </c>
      <c r="J5439" s="35">
        <v>9.4598909126073327E-2</v>
      </c>
      <c r="K5439" s="35">
        <v>2.6095330463623716</v>
      </c>
      <c r="L5439" s="35">
        <v>0</v>
      </c>
      <c r="M5439" s="35">
        <v>0</v>
      </c>
      <c r="N5439" s="35">
        <v>0</v>
      </c>
      <c r="O5439" s="35">
        <v>0</v>
      </c>
      <c r="P5439" s="36">
        <v>12</v>
      </c>
      <c r="Q5439" s="37">
        <v>75</v>
      </c>
      <c r="R5439" s="36">
        <v>2</v>
      </c>
      <c r="S5439" s="39">
        <f t="shared" si="184"/>
        <v>75</v>
      </c>
      <c r="T5439" s="34" t="s">
        <v>31</v>
      </c>
      <c r="U5439" s="12">
        <f>((alpha+(beta*speed))^((-1)/ceta))</f>
        <v>0.49236653077974701</v>
      </c>
      <c r="V5439" s="8">
        <f t="shared" si="185"/>
        <v>75</v>
      </c>
    </row>
    <row r="5440" spans="1:22">
      <c r="A5440" s="34" t="s">
        <v>19</v>
      </c>
      <c r="B5440" s="34" t="s">
        <v>70</v>
      </c>
      <c r="C5440" s="5" t="s">
        <v>143</v>
      </c>
      <c r="D5440" s="35" t="s">
        <v>86</v>
      </c>
      <c r="E5440" s="36" t="s">
        <v>18</v>
      </c>
      <c r="F5440" s="37">
        <v>50</v>
      </c>
      <c r="G5440" s="38">
        <v>0.04</v>
      </c>
      <c r="H5440" s="34">
        <v>0.95534537530852492</v>
      </c>
      <c r="I5440" s="35">
        <v>-3.6943588754510934E-7</v>
      </c>
      <c r="J5440" s="35">
        <v>9.5641258451308262E-5</v>
      </c>
      <c r="K5440" s="35">
        <v>-9.540952525416535E-3</v>
      </c>
      <c r="L5440" s="35">
        <v>0.62679040641862893</v>
      </c>
      <c r="M5440" s="35">
        <v>0</v>
      </c>
      <c r="N5440" s="35">
        <v>0</v>
      </c>
      <c r="O5440" s="35">
        <v>0</v>
      </c>
      <c r="P5440" s="36">
        <v>12</v>
      </c>
      <c r="Q5440" s="37">
        <v>75</v>
      </c>
      <c r="R5440" s="36">
        <v>14</v>
      </c>
      <c r="S5440" s="39">
        <f t="shared" si="184"/>
        <v>75</v>
      </c>
      <c r="T5440" s="34" t="s">
        <v>51</v>
      </c>
      <c r="U5440" s="12">
        <f>(((alpha*(speed^3))+(beta*(speed^2))+(ceta*speed))+delta)</f>
        <v>0.29334528074290472</v>
      </c>
      <c r="V5440" s="8">
        <f t="shared" si="185"/>
        <v>75</v>
      </c>
    </row>
    <row r="5441" spans="1:22">
      <c r="A5441" s="34" t="s">
        <v>19</v>
      </c>
      <c r="B5441" s="34" t="s">
        <v>70</v>
      </c>
      <c r="C5441" s="5" t="s">
        <v>143</v>
      </c>
      <c r="D5441" s="35" t="s">
        <v>86</v>
      </c>
      <c r="E5441" s="36" t="s">
        <v>17</v>
      </c>
      <c r="F5441" s="37">
        <v>50</v>
      </c>
      <c r="G5441" s="38">
        <v>0.04</v>
      </c>
      <c r="H5441" s="34">
        <v>0.97506956610874407</v>
      </c>
      <c r="I5441" s="35">
        <v>1791.2701624694796</v>
      </c>
      <c r="J5441" s="35">
        <v>1.0044544960070956</v>
      </c>
      <c r="K5441" s="35">
        <v>-0.28842376754029508</v>
      </c>
      <c r="L5441" s="35">
        <v>0</v>
      </c>
      <c r="M5441" s="35">
        <v>0</v>
      </c>
      <c r="N5441" s="35">
        <v>0</v>
      </c>
      <c r="O5441" s="35">
        <v>0</v>
      </c>
      <c r="P5441" s="36">
        <v>12</v>
      </c>
      <c r="Q5441" s="37">
        <v>75</v>
      </c>
      <c r="R5441" s="36">
        <v>0</v>
      </c>
      <c r="S5441" s="39">
        <f t="shared" si="184"/>
        <v>75</v>
      </c>
      <c r="T5441" s="34" t="s">
        <v>29</v>
      </c>
      <c r="U5441" s="12">
        <f>((alpha*(beta^speed))*(speed^ceta))</f>
        <v>719.64595002320186</v>
      </c>
      <c r="V5441" s="8">
        <f t="shared" si="185"/>
        <v>75</v>
      </c>
    </row>
    <row r="5442" spans="1:22">
      <c r="A5442" s="34" t="s">
        <v>19</v>
      </c>
      <c r="B5442" s="34" t="s">
        <v>70</v>
      </c>
      <c r="C5442" s="5" t="s">
        <v>143</v>
      </c>
      <c r="D5442" s="35" t="s">
        <v>86</v>
      </c>
      <c r="E5442" s="36" t="s">
        <v>15</v>
      </c>
      <c r="F5442" s="37">
        <v>100</v>
      </c>
      <c r="G5442" s="38">
        <v>0.04</v>
      </c>
      <c r="H5442" s="34">
        <v>0.98496834452064763</v>
      </c>
      <c r="I5442" s="35">
        <v>2.0167633295439664</v>
      </c>
      <c r="J5442" s="35">
        <v>9.1390107145505723</v>
      </c>
      <c r="K5442" s="35">
        <v>1.1465319826772808</v>
      </c>
      <c r="L5442" s="35">
        <v>0.1091367738497038</v>
      </c>
      <c r="M5442" s="35">
        <v>6.5907205426643828E-2</v>
      </c>
      <c r="N5442" s="35">
        <v>0</v>
      </c>
      <c r="O5442" s="35">
        <v>0</v>
      </c>
      <c r="P5442" s="36">
        <v>12</v>
      </c>
      <c r="Q5442" s="37">
        <v>59</v>
      </c>
      <c r="R5442" s="36">
        <v>10</v>
      </c>
      <c r="S5442" s="39">
        <f t="shared" ref="S5442:S5505" si="186">V5442</f>
        <v>59</v>
      </c>
      <c r="T5442" s="34" t="s">
        <v>44</v>
      </c>
      <c r="U5442" s="12">
        <f>(alpha+(beta/(1+EXP((((-1)*ceta)+(delta*LN(speed)))+(epsilon*speed)))))</f>
        <v>2.3791962528674109</v>
      </c>
      <c r="V5442" s="8">
        <f t="shared" ref="V5442:V5505" si="187">IF($V$1&lt;P5442,P5442,IF($V$1&gt;Q5442,Q5442,$V$1))</f>
        <v>59</v>
      </c>
    </row>
    <row r="5443" spans="1:22">
      <c r="A5443" s="34" t="s">
        <v>19</v>
      </c>
      <c r="B5443" s="34" t="s">
        <v>70</v>
      </c>
      <c r="C5443" s="5" t="s">
        <v>143</v>
      </c>
      <c r="D5443" s="35" t="s">
        <v>86</v>
      </c>
      <c r="E5443" s="36" t="s">
        <v>16</v>
      </c>
      <c r="F5443" s="37">
        <v>100</v>
      </c>
      <c r="G5443" s="38">
        <v>0.04</v>
      </c>
      <c r="H5443" s="34">
        <v>0.99227017983947163</v>
      </c>
      <c r="I5443" s="35">
        <v>-2.4916826987865428E-4</v>
      </c>
      <c r="J5443" s="35">
        <v>3.2444399190651951E-2</v>
      </c>
      <c r="K5443" s="35">
        <v>-1.4700866753838597</v>
      </c>
      <c r="L5443" s="35">
        <v>54.42345511901209</v>
      </c>
      <c r="M5443" s="35">
        <v>0</v>
      </c>
      <c r="N5443" s="35">
        <v>0</v>
      </c>
      <c r="O5443" s="35">
        <v>0</v>
      </c>
      <c r="P5443" s="36">
        <v>12</v>
      </c>
      <c r="Q5443" s="37">
        <v>59</v>
      </c>
      <c r="R5443" s="36">
        <v>14</v>
      </c>
      <c r="S5443" s="39">
        <f t="shared" si="186"/>
        <v>59</v>
      </c>
      <c r="T5443" s="34" t="s">
        <v>51</v>
      </c>
      <c r="U5443" s="12">
        <f>(((alpha*(speed^3))+(beta*(speed^2))+(ceta*speed))+delta)</f>
        <v>29.453364754615663</v>
      </c>
      <c r="V5443" s="8">
        <f t="shared" si="187"/>
        <v>59</v>
      </c>
    </row>
    <row r="5444" spans="1:22">
      <c r="A5444" s="34" t="s">
        <v>19</v>
      </c>
      <c r="B5444" s="34" t="s">
        <v>70</v>
      </c>
      <c r="C5444" s="5" t="s">
        <v>143</v>
      </c>
      <c r="D5444" s="35" t="s">
        <v>86</v>
      </c>
      <c r="E5444" s="36" t="s">
        <v>14</v>
      </c>
      <c r="F5444" s="37">
        <v>100</v>
      </c>
      <c r="G5444" s="38">
        <v>0.04</v>
      </c>
      <c r="H5444" s="34">
        <v>0.99784168193176603</v>
      </c>
      <c r="I5444" s="35">
        <v>204.15400451365912</v>
      </c>
      <c r="J5444" s="35">
        <v>0.60146207982146493</v>
      </c>
      <c r="K5444" s="35">
        <v>1.5520362697368459</v>
      </c>
      <c r="L5444" s="35">
        <v>6.7809095881913667E-2</v>
      </c>
      <c r="M5444" s="35">
        <v>0.65320676892091378</v>
      </c>
      <c r="N5444" s="35">
        <v>0</v>
      </c>
      <c r="O5444" s="35">
        <v>0</v>
      </c>
      <c r="P5444" s="36">
        <v>12</v>
      </c>
      <c r="Q5444" s="37">
        <v>59</v>
      </c>
      <c r="R5444" s="36">
        <v>4</v>
      </c>
      <c r="S5444" s="39">
        <f t="shared" si="186"/>
        <v>59</v>
      </c>
      <c r="T5444" s="34" t="s">
        <v>35</v>
      </c>
      <c r="U5444" s="12">
        <f>((epsilon+(alpha*EXP(((-1)*beta)*speed)))+(ceta*EXP(((-1)*delta)*speed)))</f>
        <v>0.68161237188327883</v>
      </c>
      <c r="V5444" s="8">
        <f t="shared" si="187"/>
        <v>59</v>
      </c>
    </row>
    <row r="5445" spans="1:22">
      <c r="A5445" s="34" t="s">
        <v>19</v>
      </c>
      <c r="B5445" s="34" t="s">
        <v>70</v>
      </c>
      <c r="C5445" s="5" t="s">
        <v>143</v>
      </c>
      <c r="D5445" s="35" t="s">
        <v>86</v>
      </c>
      <c r="E5445" s="36" t="s">
        <v>18</v>
      </c>
      <c r="F5445" s="37">
        <v>100</v>
      </c>
      <c r="G5445" s="38">
        <v>0.04</v>
      </c>
      <c r="H5445" s="34">
        <v>0.96516482580738616</v>
      </c>
      <c r="I5445" s="35">
        <v>2.8083110191623755E-6</v>
      </c>
      <c r="J5445" s="35">
        <v>-2.2691904359859328E-4</v>
      </c>
      <c r="K5445" s="35">
        <v>-1.8095876838336014E-3</v>
      </c>
      <c r="L5445" s="35">
        <v>0.71796926482419143</v>
      </c>
      <c r="M5445" s="35">
        <v>0</v>
      </c>
      <c r="N5445" s="35">
        <v>0</v>
      </c>
      <c r="O5445" s="35">
        <v>0</v>
      </c>
      <c r="P5445" s="36">
        <v>12</v>
      </c>
      <c r="Q5445" s="37">
        <v>59</v>
      </c>
      <c r="R5445" s="36">
        <v>14</v>
      </c>
      <c r="S5445" s="39">
        <f t="shared" si="186"/>
        <v>59</v>
      </c>
      <c r="T5445" s="34" t="s">
        <v>51</v>
      </c>
      <c r="U5445" s="12">
        <f>(((alpha*(speed^3))+(beta*(speed^2))+(ceta*speed))+delta)</f>
        <v>0.39806650951585532</v>
      </c>
      <c r="V5445" s="8">
        <f t="shared" si="187"/>
        <v>59</v>
      </c>
    </row>
    <row r="5446" spans="1:22">
      <c r="A5446" s="34" t="s">
        <v>19</v>
      </c>
      <c r="B5446" s="34" t="s">
        <v>70</v>
      </c>
      <c r="C5446" s="5" t="s">
        <v>143</v>
      </c>
      <c r="D5446" s="35" t="s">
        <v>86</v>
      </c>
      <c r="E5446" s="36" t="s">
        <v>17</v>
      </c>
      <c r="F5446" s="37">
        <v>100</v>
      </c>
      <c r="G5446" s="38">
        <v>0.04</v>
      </c>
      <c r="H5446" s="34">
        <v>0.97114136691943997</v>
      </c>
      <c r="I5446" s="35">
        <v>-2.7950239033382625E-3</v>
      </c>
      <c r="J5446" s="35">
        <v>0.41910564893366986</v>
      </c>
      <c r="K5446" s="35">
        <v>-22.596677795539151</v>
      </c>
      <c r="L5446" s="35">
        <v>1389.7862989496248</v>
      </c>
      <c r="M5446" s="35">
        <v>0</v>
      </c>
      <c r="N5446" s="35">
        <v>0</v>
      </c>
      <c r="O5446" s="35">
        <v>0</v>
      </c>
      <c r="P5446" s="36">
        <v>12</v>
      </c>
      <c r="Q5446" s="37">
        <v>59</v>
      </c>
      <c r="R5446" s="36">
        <v>14</v>
      </c>
      <c r="S5446" s="39">
        <f t="shared" si="186"/>
        <v>59</v>
      </c>
      <c r="T5446" s="34" t="s">
        <v>51</v>
      </c>
      <c r="U5446" s="12">
        <f>(((alpha*(speed^3))+(beta*(speed^2))+(ceta*speed))+delta)</f>
        <v>941.44985870721075</v>
      </c>
      <c r="V5446" s="8">
        <f t="shared" si="187"/>
        <v>59</v>
      </c>
    </row>
    <row r="5447" spans="1:22">
      <c r="A5447" s="34" t="s">
        <v>19</v>
      </c>
      <c r="B5447" s="34" t="s">
        <v>70</v>
      </c>
      <c r="C5447" s="5" t="s">
        <v>143</v>
      </c>
      <c r="D5447" s="35" t="s">
        <v>86</v>
      </c>
      <c r="E5447" s="36" t="s">
        <v>15</v>
      </c>
      <c r="F5447" s="37">
        <v>0</v>
      </c>
      <c r="G5447" s="38">
        <v>0.06</v>
      </c>
      <c r="H5447" s="34">
        <v>0.97822494343464861</v>
      </c>
      <c r="I5447" s="35">
        <v>11.648125231203437</v>
      </c>
      <c r="J5447" s="35">
        <v>0.99488304100642522</v>
      </c>
      <c r="K5447" s="35">
        <v>-0.34756711935764312</v>
      </c>
      <c r="L5447" s="35">
        <v>0</v>
      </c>
      <c r="M5447" s="35">
        <v>0</v>
      </c>
      <c r="N5447" s="35">
        <v>0</v>
      </c>
      <c r="O5447" s="35">
        <v>0</v>
      </c>
      <c r="P5447" s="36">
        <v>12</v>
      </c>
      <c r="Q5447" s="37">
        <v>83</v>
      </c>
      <c r="R5447" s="36">
        <v>0</v>
      </c>
      <c r="S5447" s="39">
        <f t="shared" si="186"/>
        <v>83</v>
      </c>
      <c r="T5447" s="34" t="s">
        <v>29</v>
      </c>
      <c r="U5447" s="12">
        <f>((alpha*(beta^speed))*(speed^ceta))</f>
        <v>1.6380452637179932</v>
      </c>
      <c r="V5447" s="8">
        <f t="shared" si="187"/>
        <v>83</v>
      </c>
    </row>
    <row r="5448" spans="1:22">
      <c r="A5448" s="34" t="s">
        <v>19</v>
      </c>
      <c r="B5448" s="34" t="s">
        <v>70</v>
      </c>
      <c r="C5448" s="5" t="s">
        <v>143</v>
      </c>
      <c r="D5448" s="35" t="s">
        <v>86</v>
      </c>
      <c r="E5448" s="36" t="s">
        <v>16</v>
      </c>
      <c r="F5448" s="37">
        <v>0</v>
      </c>
      <c r="G5448" s="38">
        <v>0.06</v>
      </c>
      <c r="H5448" s="34">
        <v>0.99617044490522089</v>
      </c>
      <c r="I5448" s="35">
        <v>26.076293557239136</v>
      </c>
      <c r="J5448" s="35">
        <v>-6.1181939437427599E-2</v>
      </c>
      <c r="K5448" s="35">
        <v>188.36695750669637</v>
      </c>
      <c r="L5448" s="35">
        <v>-1.2707925749268021</v>
      </c>
      <c r="M5448" s="35">
        <v>0</v>
      </c>
      <c r="N5448" s="35">
        <v>0</v>
      </c>
      <c r="O5448" s="35">
        <v>0</v>
      </c>
      <c r="P5448" s="36">
        <v>12</v>
      </c>
      <c r="Q5448" s="37">
        <v>83</v>
      </c>
      <c r="R5448" s="36">
        <v>1</v>
      </c>
      <c r="S5448" s="39">
        <f t="shared" si="186"/>
        <v>83</v>
      </c>
      <c r="T5448" s="34" t="s">
        <v>30</v>
      </c>
      <c r="U5448" s="12">
        <f>((alpha*(speed^beta))+(ceta*(speed^delta)))</f>
        <v>20.584967526255809</v>
      </c>
      <c r="V5448" s="8">
        <f t="shared" si="187"/>
        <v>83</v>
      </c>
    </row>
    <row r="5449" spans="1:22">
      <c r="A5449" s="34" t="s">
        <v>19</v>
      </c>
      <c r="B5449" s="34" t="s">
        <v>70</v>
      </c>
      <c r="C5449" s="5" t="s">
        <v>143</v>
      </c>
      <c r="D5449" s="35" t="s">
        <v>86</v>
      </c>
      <c r="E5449" s="36" t="s">
        <v>14</v>
      </c>
      <c r="F5449" s="37">
        <v>0</v>
      </c>
      <c r="G5449" s="38">
        <v>0.06</v>
      </c>
      <c r="H5449" s="34">
        <v>0.99565212557680871</v>
      </c>
      <c r="I5449" s="35">
        <v>17.229782558457014</v>
      </c>
      <c r="J5449" s="35">
        <v>1.0126905915026421</v>
      </c>
      <c r="K5449" s="35">
        <v>-1.0508949079863075</v>
      </c>
      <c r="L5449" s="35">
        <v>0</v>
      </c>
      <c r="M5449" s="35">
        <v>0</v>
      </c>
      <c r="N5449" s="35">
        <v>0</v>
      </c>
      <c r="O5449" s="35">
        <v>0</v>
      </c>
      <c r="P5449" s="36">
        <v>12</v>
      </c>
      <c r="Q5449" s="37">
        <v>83</v>
      </c>
      <c r="R5449" s="36">
        <v>0</v>
      </c>
      <c r="S5449" s="39">
        <f t="shared" si="186"/>
        <v>83</v>
      </c>
      <c r="T5449" s="34" t="s">
        <v>29</v>
      </c>
      <c r="U5449" s="12">
        <f>((alpha*(beta^speed))*(speed^ceta))</f>
        <v>0.47217472746224559</v>
      </c>
      <c r="V5449" s="8">
        <f t="shared" si="187"/>
        <v>83</v>
      </c>
    </row>
    <row r="5450" spans="1:22">
      <c r="A5450" s="34" t="s">
        <v>19</v>
      </c>
      <c r="B5450" s="34" t="s">
        <v>70</v>
      </c>
      <c r="C5450" s="5" t="s">
        <v>143</v>
      </c>
      <c r="D5450" s="35" t="s">
        <v>86</v>
      </c>
      <c r="E5450" s="36" t="s">
        <v>18</v>
      </c>
      <c r="F5450" s="37">
        <v>0</v>
      </c>
      <c r="G5450" s="38">
        <v>0.06</v>
      </c>
      <c r="H5450" s="34">
        <v>0.9670021033899695</v>
      </c>
      <c r="I5450" s="35">
        <v>1.473531453603341</v>
      </c>
      <c r="J5450" s="35">
        <v>5.7436143426716678E-2</v>
      </c>
      <c r="K5450" s="35">
        <v>-3.7486311623179439E-4</v>
      </c>
      <c r="L5450" s="35">
        <v>0</v>
      </c>
      <c r="M5450" s="35">
        <v>0</v>
      </c>
      <c r="N5450" s="35">
        <v>0</v>
      </c>
      <c r="O5450" s="35">
        <v>0</v>
      </c>
      <c r="P5450" s="36">
        <v>12</v>
      </c>
      <c r="Q5450" s="37">
        <v>83</v>
      </c>
      <c r="R5450" s="36">
        <v>5</v>
      </c>
      <c r="S5450" s="39">
        <f t="shared" si="186"/>
        <v>83</v>
      </c>
      <c r="T5450" s="34" t="s">
        <v>36</v>
      </c>
      <c r="U5450" s="12">
        <f>(1/(((ceta*(speed^2))+(beta*speed))+alpha))</f>
        <v>0.27335105857807845</v>
      </c>
      <c r="V5450" s="8">
        <f t="shared" si="187"/>
        <v>83</v>
      </c>
    </row>
    <row r="5451" spans="1:22">
      <c r="A5451" s="34" t="s">
        <v>19</v>
      </c>
      <c r="B5451" s="34" t="s">
        <v>70</v>
      </c>
      <c r="C5451" s="5" t="s">
        <v>143</v>
      </c>
      <c r="D5451" s="35" t="s">
        <v>86</v>
      </c>
      <c r="E5451" s="36" t="s">
        <v>17</v>
      </c>
      <c r="F5451" s="37">
        <v>0</v>
      </c>
      <c r="G5451" s="38">
        <v>0.06</v>
      </c>
      <c r="H5451" s="34">
        <v>0.98722956013224239</v>
      </c>
      <c r="I5451" s="35">
        <v>1999.3353466869978</v>
      </c>
      <c r="J5451" s="35">
        <v>1.0079778768199414</v>
      </c>
      <c r="K5451" s="35">
        <v>-0.40032228906985468</v>
      </c>
      <c r="L5451" s="35">
        <v>0</v>
      </c>
      <c r="M5451" s="35">
        <v>0</v>
      </c>
      <c r="N5451" s="35">
        <v>0</v>
      </c>
      <c r="O5451" s="35">
        <v>0</v>
      </c>
      <c r="P5451" s="36">
        <v>12</v>
      </c>
      <c r="Q5451" s="37">
        <v>83</v>
      </c>
      <c r="R5451" s="36">
        <v>0</v>
      </c>
      <c r="S5451" s="39">
        <f t="shared" si="186"/>
        <v>83</v>
      </c>
      <c r="T5451" s="34" t="s">
        <v>29</v>
      </c>
      <c r="U5451" s="12">
        <f>((alpha*(beta^speed))*(speed^ceta))</f>
        <v>659.27852994025545</v>
      </c>
      <c r="V5451" s="8">
        <f t="shared" si="187"/>
        <v>83</v>
      </c>
    </row>
    <row r="5452" spans="1:22">
      <c r="A5452" s="34" t="s">
        <v>19</v>
      </c>
      <c r="B5452" s="34" t="s">
        <v>70</v>
      </c>
      <c r="C5452" s="5" t="s">
        <v>143</v>
      </c>
      <c r="D5452" s="35" t="s">
        <v>86</v>
      </c>
      <c r="E5452" s="36" t="s">
        <v>15</v>
      </c>
      <c r="F5452" s="37">
        <v>50</v>
      </c>
      <c r="G5452" s="38">
        <v>0.06</v>
      </c>
      <c r="H5452" s="34">
        <v>0.9877493838393494</v>
      </c>
      <c r="I5452" s="35">
        <v>2.1640171124486085</v>
      </c>
      <c r="J5452" s="35">
        <v>13.22128670406105</v>
      </c>
      <c r="K5452" s="35">
        <v>-0.98159240304923445</v>
      </c>
      <c r="L5452" s="35">
        <v>-0.51284329738144407</v>
      </c>
      <c r="M5452" s="35">
        <v>8.8789657490117135E-2</v>
      </c>
      <c r="N5452" s="35">
        <v>0</v>
      </c>
      <c r="O5452" s="35">
        <v>0</v>
      </c>
      <c r="P5452" s="36">
        <v>12</v>
      </c>
      <c r="Q5452" s="37">
        <v>58</v>
      </c>
      <c r="R5452" s="36">
        <v>10</v>
      </c>
      <c r="S5452" s="39">
        <f t="shared" si="186"/>
        <v>58</v>
      </c>
      <c r="T5452" s="34" t="s">
        <v>44</v>
      </c>
      <c r="U5452" s="12">
        <f>(alpha+(beta/(1+EXP((((-1)*ceta)+(delta*LN(speed)))+(epsilon*speed)))))</f>
        <v>2.390636697640105</v>
      </c>
      <c r="V5452" s="8">
        <f t="shared" si="187"/>
        <v>58</v>
      </c>
    </row>
    <row r="5453" spans="1:22">
      <c r="A5453" s="34" t="s">
        <v>19</v>
      </c>
      <c r="B5453" s="34" t="s">
        <v>70</v>
      </c>
      <c r="C5453" s="5" t="s">
        <v>143</v>
      </c>
      <c r="D5453" s="35" t="s">
        <v>86</v>
      </c>
      <c r="E5453" s="36" t="s">
        <v>16</v>
      </c>
      <c r="F5453" s="37">
        <v>50</v>
      </c>
      <c r="G5453" s="38">
        <v>0.06</v>
      </c>
      <c r="H5453" s="34">
        <v>0.99537062259585685</v>
      </c>
      <c r="I5453" s="35">
        <v>-2.7103519196993283E-4</v>
      </c>
      <c r="J5453" s="35">
        <v>3.4890472491049533E-2</v>
      </c>
      <c r="K5453" s="35">
        <v>-1.5442805195739555</v>
      </c>
      <c r="L5453" s="35">
        <v>55.277410631712499</v>
      </c>
      <c r="M5453" s="35">
        <v>0</v>
      </c>
      <c r="N5453" s="35">
        <v>0</v>
      </c>
      <c r="O5453" s="35">
        <v>0</v>
      </c>
      <c r="P5453" s="36">
        <v>12</v>
      </c>
      <c r="Q5453" s="37">
        <v>58</v>
      </c>
      <c r="R5453" s="36">
        <v>14</v>
      </c>
      <c r="S5453" s="39">
        <f t="shared" si="186"/>
        <v>58</v>
      </c>
      <c r="T5453" s="34" t="s">
        <v>51</v>
      </c>
      <c r="U5453" s="12">
        <f>(((alpha*(speed^3))+(beta*(speed^2))+(ceta*speed))+delta)</f>
        <v>30.19847158067617</v>
      </c>
      <c r="V5453" s="8">
        <f t="shared" si="187"/>
        <v>58</v>
      </c>
    </row>
    <row r="5454" spans="1:22">
      <c r="A5454" s="34" t="s">
        <v>19</v>
      </c>
      <c r="B5454" s="34" t="s">
        <v>70</v>
      </c>
      <c r="C5454" s="5" t="s">
        <v>143</v>
      </c>
      <c r="D5454" s="35" t="s">
        <v>86</v>
      </c>
      <c r="E5454" s="36" t="s">
        <v>14</v>
      </c>
      <c r="F5454" s="37">
        <v>50</v>
      </c>
      <c r="G5454" s="38">
        <v>0.06</v>
      </c>
      <c r="H5454" s="34">
        <v>0.99800074073551781</v>
      </c>
      <c r="I5454" s="35">
        <v>1.3314868069098456</v>
      </c>
      <c r="J5454" s="35">
        <v>6.3030050567670734E-2</v>
      </c>
      <c r="K5454" s="35">
        <v>133.09002708272331</v>
      </c>
      <c r="L5454" s="35">
        <v>0.53157573874857245</v>
      </c>
      <c r="M5454" s="35">
        <v>0.66087333127675674</v>
      </c>
      <c r="N5454" s="35">
        <v>0</v>
      </c>
      <c r="O5454" s="35">
        <v>0</v>
      </c>
      <c r="P5454" s="36">
        <v>12</v>
      </c>
      <c r="Q5454" s="37">
        <v>58</v>
      </c>
      <c r="R5454" s="36">
        <v>4</v>
      </c>
      <c r="S5454" s="39">
        <f t="shared" si="186"/>
        <v>58</v>
      </c>
      <c r="T5454" s="34" t="s">
        <v>35</v>
      </c>
      <c r="U5454" s="12">
        <f>((epsilon+(alpha*EXP(((-1)*beta)*speed)))+(ceta*EXP(((-1)*delta)*speed)))</f>
        <v>0.69528200115592242</v>
      </c>
      <c r="V5454" s="8">
        <f t="shared" si="187"/>
        <v>58</v>
      </c>
    </row>
    <row r="5455" spans="1:22">
      <c r="A5455" s="34" t="s">
        <v>19</v>
      </c>
      <c r="B5455" s="34" t="s">
        <v>70</v>
      </c>
      <c r="C5455" s="5" t="s">
        <v>143</v>
      </c>
      <c r="D5455" s="35" t="s">
        <v>86</v>
      </c>
      <c r="E5455" s="36" t="s">
        <v>18</v>
      </c>
      <c r="F5455" s="37">
        <v>50</v>
      </c>
      <c r="G5455" s="38">
        <v>0.06</v>
      </c>
      <c r="H5455" s="34">
        <v>0.97352177805812967</v>
      </c>
      <c r="I5455" s="35">
        <v>7.7607011768597343E-7</v>
      </c>
      <c r="J5455" s="35">
        <v>1.4142327990799349E-5</v>
      </c>
      <c r="K5455" s="35">
        <v>-9.3282714569830165E-3</v>
      </c>
      <c r="L5455" s="35">
        <v>0.74173953897848977</v>
      </c>
      <c r="M5455" s="35">
        <v>0</v>
      </c>
      <c r="N5455" s="35">
        <v>0</v>
      </c>
      <c r="O5455" s="35">
        <v>0</v>
      </c>
      <c r="P5455" s="36">
        <v>12</v>
      </c>
      <c r="Q5455" s="37">
        <v>58</v>
      </c>
      <c r="R5455" s="36">
        <v>14</v>
      </c>
      <c r="S5455" s="39">
        <f t="shared" si="186"/>
        <v>58</v>
      </c>
      <c r="T5455" s="34" t="s">
        <v>51</v>
      </c>
      <c r="U5455" s="12">
        <f>(((alpha*(speed^3))+(beta*(speed^2))+(ceta*speed))+delta)</f>
        <v>0.39969517863646953</v>
      </c>
      <c r="V5455" s="8">
        <f t="shared" si="187"/>
        <v>58</v>
      </c>
    </row>
    <row r="5456" spans="1:22">
      <c r="A5456" s="34" t="s">
        <v>19</v>
      </c>
      <c r="B5456" s="34" t="s">
        <v>70</v>
      </c>
      <c r="C5456" s="5" t="s">
        <v>143</v>
      </c>
      <c r="D5456" s="35" t="s">
        <v>86</v>
      </c>
      <c r="E5456" s="36" t="s">
        <v>17</v>
      </c>
      <c r="F5456" s="37">
        <v>50</v>
      </c>
      <c r="G5456" s="38">
        <v>0.06</v>
      </c>
      <c r="H5456" s="34">
        <v>0.98119522076623489</v>
      </c>
      <c r="I5456" s="35">
        <v>6.8257310579167232</v>
      </c>
      <c r="J5456" s="35">
        <v>2.6865523016668722</v>
      </c>
      <c r="K5456" s="35">
        <v>-3.9640385420421846E-4</v>
      </c>
      <c r="L5456" s="35">
        <v>0</v>
      </c>
      <c r="M5456" s="35">
        <v>0</v>
      </c>
      <c r="N5456" s="35">
        <v>0</v>
      </c>
      <c r="O5456" s="35">
        <v>0</v>
      </c>
      <c r="P5456" s="36">
        <v>12</v>
      </c>
      <c r="Q5456" s="37">
        <v>58</v>
      </c>
      <c r="R5456" s="36">
        <v>13</v>
      </c>
      <c r="S5456" s="39">
        <f t="shared" si="186"/>
        <v>58</v>
      </c>
      <c r="T5456" s="34" t="s">
        <v>50</v>
      </c>
      <c r="U5456" s="12">
        <f>EXP((alpha+(beta/speed))+(ceta*LN(speed)))</f>
        <v>963.37365689195713</v>
      </c>
      <c r="V5456" s="8">
        <f t="shared" si="187"/>
        <v>58</v>
      </c>
    </row>
    <row r="5457" spans="1:22">
      <c r="A5457" s="34" t="s">
        <v>19</v>
      </c>
      <c r="B5457" s="34" t="s">
        <v>70</v>
      </c>
      <c r="C5457" s="5" t="s">
        <v>143</v>
      </c>
      <c r="D5457" s="35" t="s">
        <v>86</v>
      </c>
      <c r="E5457" s="36" t="s">
        <v>15</v>
      </c>
      <c r="F5457" s="37">
        <v>100</v>
      </c>
      <c r="G5457" s="38">
        <v>0.06</v>
      </c>
      <c r="H5457" s="34">
        <v>0.99039528725230341</v>
      </c>
      <c r="I5457" s="35">
        <v>0.83919446891844984</v>
      </c>
      <c r="J5457" s="35">
        <v>32.201571852402822</v>
      </c>
      <c r="K5457" s="35">
        <v>0.14231265431103141</v>
      </c>
      <c r="L5457" s="35">
        <v>0.42831862124973574</v>
      </c>
      <c r="M5457" s="35">
        <v>2.5311520388882614E-2</v>
      </c>
      <c r="N5457" s="35">
        <v>0</v>
      </c>
      <c r="O5457" s="35">
        <v>0</v>
      </c>
      <c r="P5457" s="36">
        <v>12</v>
      </c>
      <c r="Q5457" s="37">
        <v>44</v>
      </c>
      <c r="R5457" s="36">
        <v>10</v>
      </c>
      <c r="S5457" s="39">
        <f t="shared" si="186"/>
        <v>44</v>
      </c>
      <c r="T5457" s="34" t="s">
        <v>44</v>
      </c>
      <c r="U5457" s="12">
        <f>(alpha+(beta/(1+EXP((((-1)*ceta)+(delta*LN(speed)))+(epsilon*speed)))))</f>
        <v>3.0817106053260814</v>
      </c>
      <c r="V5457" s="8">
        <f t="shared" si="187"/>
        <v>44</v>
      </c>
    </row>
    <row r="5458" spans="1:22">
      <c r="A5458" s="34" t="s">
        <v>19</v>
      </c>
      <c r="B5458" s="34" t="s">
        <v>70</v>
      </c>
      <c r="C5458" s="5" t="s">
        <v>143</v>
      </c>
      <c r="D5458" s="35" t="s">
        <v>86</v>
      </c>
      <c r="E5458" s="36" t="s">
        <v>16</v>
      </c>
      <c r="F5458" s="37">
        <v>100</v>
      </c>
      <c r="G5458" s="38">
        <v>0.06</v>
      </c>
      <c r="H5458" s="34">
        <v>0.99547559894628812</v>
      </c>
      <c r="I5458" s="35">
        <v>-5.8930144359008185E-4</v>
      </c>
      <c r="J5458" s="35">
        <v>5.8697394391324965E-2</v>
      </c>
      <c r="K5458" s="35">
        <v>-2.094719014622854</v>
      </c>
      <c r="L5458" s="35">
        <v>69.197688766959487</v>
      </c>
      <c r="M5458" s="35">
        <v>0</v>
      </c>
      <c r="N5458" s="35">
        <v>0</v>
      </c>
      <c r="O5458" s="35">
        <v>0</v>
      </c>
      <c r="P5458" s="36">
        <v>12</v>
      </c>
      <c r="Q5458" s="37">
        <v>44</v>
      </c>
      <c r="R5458" s="36">
        <v>14</v>
      </c>
      <c r="S5458" s="39">
        <f t="shared" si="186"/>
        <v>44</v>
      </c>
      <c r="T5458" s="34" t="s">
        <v>51</v>
      </c>
      <c r="U5458" s="12">
        <f>(((alpha*(speed^3))+(beta*(speed^2))+(ceta*speed))+delta)</f>
        <v>40.469153494381516</v>
      </c>
      <c r="V5458" s="8">
        <f t="shared" si="187"/>
        <v>44</v>
      </c>
    </row>
    <row r="5459" spans="1:22">
      <c r="A5459" s="34" t="s">
        <v>19</v>
      </c>
      <c r="B5459" s="34" t="s">
        <v>70</v>
      </c>
      <c r="C5459" s="5" t="s">
        <v>143</v>
      </c>
      <c r="D5459" s="35" t="s">
        <v>86</v>
      </c>
      <c r="E5459" s="36" t="s">
        <v>14</v>
      </c>
      <c r="F5459" s="37">
        <v>100</v>
      </c>
      <c r="G5459" s="38">
        <v>0.06</v>
      </c>
      <c r="H5459" s="34">
        <v>0.99821042621537326</v>
      </c>
      <c r="I5459" s="35">
        <v>1.2071276755750169</v>
      </c>
      <c r="J5459" s="35">
        <v>7.4038187796014898E-2</v>
      </c>
      <c r="K5459" s="35">
        <v>33.370636817981115</v>
      </c>
      <c r="L5459" s="35">
        <v>0.42382019881147642</v>
      </c>
      <c r="M5459" s="35">
        <v>0.89306607627806389</v>
      </c>
      <c r="N5459" s="35">
        <v>0</v>
      </c>
      <c r="O5459" s="35">
        <v>0</v>
      </c>
      <c r="P5459" s="36">
        <v>12</v>
      </c>
      <c r="Q5459" s="37">
        <v>44</v>
      </c>
      <c r="R5459" s="36">
        <v>4</v>
      </c>
      <c r="S5459" s="39">
        <f t="shared" si="186"/>
        <v>44</v>
      </c>
      <c r="T5459" s="34" t="s">
        <v>35</v>
      </c>
      <c r="U5459" s="12">
        <f>((epsilon+(alpha*EXP(((-1)*beta)*speed)))+(ceta*EXP(((-1)*delta)*speed)))</f>
        <v>0.93951366046278917</v>
      </c>
      <c r="V5459" s="8">
        <f t="shared" si="187"/>
        <v>44</v>
      </c>
    </row>
    <row r="5460" spans="1:22">
      <c r="A5460" s="34" t="s">
        <v>19</v>
      </c>
      <c r="B5460" s="34" t="s">
        <v>70</v>
      </c>
      <c r="C5460" s="5" t="s">
        <v>143</v>
      </c>
      <c r="D5460" s="35" t="s">
        <v>86</v>
      </c>
      <c r="E5460" s="36" t="s">
        <v>18</v>
      </c>
      <c r="F5460" s="37">
        <v>100</v>
      </c>
      <c r="G5460" s="38">
        <v>0.06</v>
      </c>
      <c r="H5460" s="34">
        <v>0.98143739324247203</v>
      </c>
      <c r="I5460" s="35">
        <v>1.1016084130027117E-6</v>
      </c>
      <c r="J5460" s="35">
        <v>4.9570240694469931E-5</v>
      </c>
      <c r="K5460" s="35">
        <v>-1.4945725477017431E-2</v>
      </c>
      <c r="L5460" s="35">
        <v>0.99451856664300464</v>
      </c>
      <c r="M5460" s="35">
        <v>0</v>
      </c>
      <c r="N5460" s="35">
        <v>0</v>
      </c>
      <c r="O5460" s="35">
        <v>0</v>
      </c>
      <c r="P5460" s="36">
        <v>12</v>
      </c>
      <c r="Q5460" s="37">
        <v>44</v>
      </c>
      <c r="R5460" s="36">
        <v>14</v>
      </c>
      <c r="S5460" s="39">
        <f t="shared" si="186"/>
        <v>44</v>
      </c>
      <c r="T5460" s="34" t="s">
        <v>51</v>
      </c>
      <c r="U5460" s="12">
        <f>(((alpha*(speed^3))+(beta*(speed^2))+(ceta*speed))+delta)</f>
        <v>0.52671404269195443</v>
      </c>
      <c r="V5460" s="8">
        <f t="shared" si="187"/>
        <v>44</v>
      </c>
    </row>
    <row r="5461" spans="1:22">
      <c r="A5461" s="34" t="s">
        <v>19</v>
      </c>
      <c r="B5461" s="34" t="s">
        <v>70</v>
      </c>
      <c r="C5461" s="5" t="s">
        <v>143</v>
      </c>
      <c r="D5461" s="35" t="s">
        <v>86</v>
      </c>
      <c r="E5461" s="36" t="s">
        <v>17</v>
      </c>
      <c r="F5461" s="37">
        <v>100</v>
      </c>
      <c r="G5461" s="38">
        <v>0.06</v>
      </c>
      <c r="H5461" s="34">
        <v>0.98114700814237521</v>
      </c>
      <c r="I5461" s="35">
        <v>-1.069979213284134E-2</v>
      </c>
      <c r="J5461" s="35">
        <v>1.0872089481914931</v>
      </c>
      <c r="K5461" s="35">
        <v>-39.647572912485707</v>
      </c>
      <c r="L5461" s="35">
        <v>1841.1703310246146</v>
      </c>
      <c r="M5461" s="35">
        <v>0</v>
      </c>
      <c r="N5461" s="35">
        <v>0</v>
      </c>
      <c r="O5461" s="35">
        <v>0</v>
      </c>
      <c r="P5461" s="36">
        <v>12</v>
      </c>
      <c r="Q5461" s="37">
        <v>44</v>
      </c>
      <c r="R5461" s="36">
        <v>14</v>
      </c>
      <c r="S5461" s="39">
        <f t="shared" si="186"/>
        <v>44</v>
      </c>
      <c r="T5461" s="34" t="s">
        <v>51</v>
      </c>
      <c r="U5461" s="12">
        <f>(((alpha*(speed^3))+(beta*(speed^2))+(ceta*speed))+delta)</f>
        <v>1290.0625535300173</v>
      </c>
      <c r="V5461" s="8">
        <f t="shared" si="187"/>
        <v>44</v>
      </c>
    </row>
    <row r="5462" spans="1:22">
      <c r="A5462" s="34" t="s">
        <v>19</v>
      </c>
      <c r="B5462" s="34" t="s">
        <v>70</v>
      </c>
      <c r="C5462" s="5" t="s">
        <v>144</v>
      </c>
      <c r="D5462" s="35" t="s">
        <v>87</v>
      </c>
      <c r="E5462" s="36" t="s">
        <v>15</v>
      </c>
      <c r="F5462" s="37">
        <v>0</v>
      </c>
      <c r="G5462" s="38">
        <v>0</v>
      </c>
      <c r="H5462" s="34">
        <v>0.98134711334728741</v>
      </c>
      <c r="I5462" s="35">
        <v>-1.797011494056668E-5</v>
      </c>
      <c r="J5462" s="35">
        <v>3.6445269193109376E-3</v>
      </c>
      <c r="K5462" s="35">
        <v>-0.24670071976762956</v>
      </c>
      <c r="L5462" s="35">
        <v>6.9749521323091033</v>
      </c>
      <c r="M5462" s="35">
        <v>0</v>
      </c>
      <c r="N5462" s="35">
        <v>0</v>
      </c>
      <c r="O5462" s="35">
        <v>0</v>
      </c>
      <c r="P5462" s="36">
        <v>12</v>
      </c>
      <c r="Q5462" s="37">
        <v>86</v>
      </c>
      <c r="R5462" s="36">
        <v>14</v>
      </c>
      <c r="S5462" s="39">
        <f t="shared" si="186"/>
        <v>86</v>
      </c>
      <c r="T5462" s="34" t="s">
        <v>51</v>
      </c>
      <c r="U5462" s="12">
        <f>(((alpha*(speed^3))+(beta*(speed^2))+(ceta*speed))+delta)</f>
        <v>1.2836118988795766</v>
      </c>
      <c r="V5462" s="8">
        <f t="shared" si="187"/>
        <v>86</v>
      </c>
    </row>
    <row r="5463" spans="1:22">
      <c r="A5463" s="34" t="s">
        <v>19</v>
      </c>
      <c r="B5463" s="34" t="s">
        <v>70</v>
      </c>
      <c r="C5463" s="5" t="s">
        <v>144</v>
      </c>
      <c r="D5463" s="35" t="s">
        <v>87</v>
      </c>
      <c r="E5463" s="36" t="s">
        <v>16</v>
      </c>
      <c r="F5463" s="37">
        <v>0</v>
      </c>
      <c r="G5463" s="38">
        <v>0</v>
      </c>
      <c r="H5463" s="34">
        <v>0.99449202074641818</v>
      </c>
      <c r="I5463" s="35">
        <v>5.2071098296190783</v>
      </c>
      <c r="J5463" s="35">
        <v>133.44816588637673</v>
      </c>
      <c r="K5463" s="35">
        <v>-0.194536585378035</v>
      </c>
      <c r="L5463" s="35">
        <v>0.81833114818753905</v>
      </c>
      <c r="M5463" s="35">
        <v>3.0722863755513113E-2</v>
      </c>
      <c r="N5463" s="35">
        <v>0</v>
      </c>
      <c r="O5463" s="35">
        <v>0</v>
      </c>
      <c r="P5463" s="36">
        <v>12</v>
      </c>
      <c r="Q5463" s="37">
        <v>86</v>
      </c>
      <c r="R5463" s="36">
        <v>10</v>
      </c>
      <c r="S5463" s="39">
        <f t="shared" si="186"/>
        <v>86</v>
      </c>
      <c r="T5463" s="34" t="s">
        <v>44</v>
      </c>
      <c r="U5463" s="12">
        <f>(alpha+(beta/(1+EXP((((-1)*ceta)+(delta*LN(speed)))+(epsilon*speed)))))</f>
        <v>5.4111066843494218</v>
      </c>
      <c r="V5463" s="8">
        <f t="shared" si="187"/>
        <v>86</v>
      </c>
    </row>
    <row r="5464" spans="1:22">
      <c r="A5464" s="34" t="s">
        <v>19</v>
      </c>
      <c r="B5464" s="34" t="s">
        <v>70</v>
      </c>
      <c r="C5464" s="5" t="s">
        <v>144</v>
      </c>
      <c r="D5464" s="35" t="s">
        <v>87</v>
      </c>
      <c r="E5464" s="36" t="s">
        <v>14</v>
      </c>
      <c r="F5464" s="37">
        <v>0</v>
      </c>
      <c r="G5464" s="38">
        <v>0</v>
      </c>
      <c r="H5464" s="34">
        <v>0.99271669025313813</v>
      </c>
      <c r="I5464" s="35">
        <v>8.5388758430014242</v>
      </c>
      <c r="J5464" s="35">
        <v>0.99834860502010825</v>
      </c>
      <c r="K5464" s="35">
        <v>-0.76635339904767263</v>
      </c>
      <c r="L5464" s="35">
        <v>0</v>
      </c>
      <c r="M5464" s="35">
        <v>0</v>
      </c>
      <c r="N5464" s="35">
        <v>0</v>
      </c>
      <c r="O5464" s="35">
        <v>0</v>
      </c>
      <c r="P5464" s="36">
        <v>12</v>
      </c>
      <c r="Q5464" s="37">
        <v>86</v>
      </c>
      <c r="R5464" s="36">
        <v>0</v>
      </c>
      <c r="S5464" s="39">
        <f t="shared" si="186"/>
        <v>86</v>
      </c>
      <c r="T5464" s="34" t="s">
        <v>29</v>
      </c>
      <c r="U5464" s="12">
        <f>((alpha*(beta^speed))*(speed^ceta))</f>
        <v>0.2438719005586365</v>
      </c>
      <c r="V5464" s="8">
        <f t="shared" si="187"/>
        <v>86</v>
      </c>
    </row>
    <row r="5465" spans="1:22">
      <c r="A5465" s="34" t="s">
        <v>19</v>
      </c>
      <c r="B5465" s="34" t="s">
        <v>70</v>
      </c>
      <c r="C5465" s="5" t="s">
        <v>144</v>
      </c>
      <c r="D5465" s="35" t="s">
        <v>87</v>
      </c>
      <c r="E5465" s="36" t="s">
        <v>18</v>
      </c>
      <c r="F5465" s="37">
        <v>0</v>
      </c>
      <c r="G5465" s="38">
        <v>0</v>
      </c>
      <c r="H5465" s="34">
        <v>0.99314328661655704</v>
      </c>
      <c r="I5465" s="35">
        <v>0.438939418926585</v>
      </c>
      <c r="J5465" s="35">
        <v>0.15093602120544344</v>
      </c>
      <c r="K5465" s="35">
        <v>-6.4129339003807554E-4</v>
      </c>
      <c r="L5465" s="35">
        <v>0</v>
      </c>
      <c r="M5465" s="35">
        <v>0</v>
      </c>
      <c r="N5465" s="35">
        <v>0</v>
      </c>
      <c r="O5465" s="35">
        <v>0</v>
      </c>
      <c r="P5465" s="36">
        <v>12</v>
      </c>
      <c r="Q5465" s="37">
        <v>86</v>
      </c>
      <c r="R5465" s="36">
        <v>5</v>
      </c>
      <c r="S5465" s="39">
        <f t="shared" si="186"/>
        <v>86</v>
      </c>
      <c r="T5465" s="34" t="s">
        <v>36</v>
      </c>
      <c r="U5465" s="12">
        <f>(1/(((ceta*(speed^2))+(beta*speed))+alpha))</f>
        <v>0.11525475878048863</v>
      </c>
      <c r="V5465" s="8">
        <f t="shared" si="187"/>
        <v>86</v>
      </c>
    </row>
    <row r="5466" spans="1:22">
      <c r="A5466" s="34" t="s">
        <v>19</v>
      </c>
      <c r="B5466" s="34" t="s">
        <v>70</v>
      </c>
      <c r="C5466" s="5" t="s">
        <v>144</v>
      </c>
      <c r="D5466" s="35" t="s">
        <v>87</v>
      </c>
      <c r="E5466" s="36" t="s">
        <v>17</v>
      </c>
      <c r="F5466" s="37">
        <v>0</v>
      </c>
      <c r="G5466" s="38">
        <v>0</v>
      </c>
      <c r="H5466" s="34">
        <v>0.98869652826604837</v>
      </c>
      <c r="I5466" s="35">
        <v>2752.4161967633036</v>
      </c>
      <c r="J5466" s="35">
        <v>1.0080569598124955</v>
      </c>
      <c r="K5466" s="35">
        <v>-0.74236007692710071</v>
      </c>
      <c r="L5466" s="35">
        <v>0</v>
      </c>
      <c r="M5466" s="35">
        <v>0</v>
      </c>
      <c r="N5466" s="35">
        <v>0</v>
      </c>
      <c r="O5466" s="35">
        <v>0</v>
      </c>
      <c r="P5466" s="36">
        <v>12</v>
      </c>
      <c r="Q5466" s="37">
        <v>86</v>
      </c>
      <c r="R5466" s="36">
        <v>0</v>
      </c>
      <c r="S5466" s="39">
        <f t="shared" si="186"/>
        <v>86</v>
      </c>
      <c r="T5466" s="34" t="s">
        <v>29</v>
      </c>
      <c r="U5466" s="12">
        <f>((alpha*(beta^speed))*(speed^ceta))</f>
        <v>201.06473873758233</v>
      </c>
      <c r="V5466" s="8">
        <f t="shared" si="187"/>
        <v>86</v>
      </c>
    </row>
    <row r="5467" spans="1:22">
      <c r="A5467" s="34" t="s">
        <v>19</v>
      </c>
      <c r="B5467" s="34" t="s">
        <v>70</v>
      </c>
      <c r="C5467" s="5" t="s">
        <v>144</v>
      </c>
      <c r="D5467" s="35" t="s">
        <v>87</v>
      </c>
      <c r="E5467" s="36" t="s">
        <v>15</v>
      </c>
      <c r="F5467" s="37">
        <v>50</v>
      </c>
      <c r="G5467" s="38">
        <v>0</v>
      </c>
      <c r="H5467" s="34">
        <v>0.94529814296739934</v>
      </c>
      <c r="I5467" s="35">
        <v>1.6781223786342461</v>
      </c>
      <c r="J5467" s="35">
        <v>5.3228470740736373</v>
      </c>
      <c r="K5467" s="35">
        <v>1.1934740586083221</v>
      </c>
      <c r="L5467" s="35">
        <v>-0.16888611936193629</v>
      </c>
      <c r="M5467" s="35">
        <v>0.10776320988002205</v>
      </c>
      <c r="N5467" s="35">
        <v>0</v>
      </c>
      <c r="O5467" s="35">
        <v>0</v>
      </c>
      <c r="P5467" s="36">
        <v>12</v>
      </c>
      <c r="Q5467" s="37">
        <v>86</v>
      </c>
      <c r="R5467" s="36">
        <v>10</v>
      </c>
      <c r="S5467" s="39">
        <f t="shared" si="186"/>
        <v>86</v>
      </c>
      <c r="T5467" s="34" t="s">
        <v>44</v>
      </c>
      <c r="U5467" s="12">
        <f>(alpha+(beta/(1+EXP((((-1)*ceta)+(delta*LN(speed)))+(epsilon*speed)))))</f>
        <v>1.6816380072396269</v>
      </c>
      <c r="V5467" s="8">
        <f t="shared" si="187"/>
        <v>86</v>
      </c>
    </row>
    <row r="5468" spans="1:22">
      <c r="A5468" s="34" t="s">
        <v>19</v>
      </c>
      <c r="B5468" s="34" t="s">
        <v>70</v>
      </c>
      <c r="C5468" s="5" t="s">
        <v>144</v>
      </c>
      <c r="D5468" s="35" t="s">
        <v>87</v>
      </c>
      <c r="E5468" s="36" t="s">
        <v>16</v>
      </c>
      <c r="F5468" s="37">
        <v>50</v>
      </c>
      <c r="G5468" s="38">
        <v>0</v>
      </c>
      <c r="H5468" s="34">
        <v>0.98715595680605461</v>
      </c>
      <c r="I5468" s="35">
        <v>93.263100209067801</v>
      </c>
      <c r="J5468" s="35">
        <v>1.0061436478899337</v>
      </c>
      <c r="K5468" s="35">
        <v>-0.72161924937486699</v>
      </c>
      <c r="L5468" s="35">
        <v>0</v>
      </c>
      <c r="M5468" s="35">
        <v>0</v>
      </c>
      <c r="N5468" s="35">
        <v>0</v>
      </c>
      <c r="O5468" s="35">
        <v>0</v>
      </c>
      <c r="P5468" s="36">
        <v>12</v>
      </c>
      <c r="Q5468" s="37">
        <v>86</v>
      </c>
      <c r="R5468" s="36">
        <v>0</v>
      </c>
      <c r="S5468" s="39">
        <f t="shared" si="186"/>
        <v>86</v>
      </c>
      <c r="T5468" s="34" t="s">
        <v>29</v>
      </c>
      <c r="U5468" s="12">
        <f>((alpha*(beta^speed))*(speed^ceta))</f>
        <v>6.3459645503963511</v>
      </c>
      <c r="V5468" s="8">
        <f t="shared" si="187"/>
        <v>86</v>
      </c>
    </row>
    <row r="5469" spans="1:22">
      <c r="A5469" s="34" t="s">
        <v>19</v>
      </c>
      <c r="B5469" s="34" t="s">
        <v>70</v>
      </c>
      <c r="C5469" s="5" t="s">
        <v>144</v>
      </c>
      <c r="D5469" s="35" t="s">
        <v>87</v>
      </c>
      <c r="E5469" s="36" t="s">
        <v>14</v>
      </c>
      <c r="F5469" s="37">
        <v>50</v>
      </c>
      <c r="G5469" s="38">
        <v>0</v>
      </c>
      <c r="H5469" s="34">
        <v>0.9928341541408845</v>
      </c>
      <c r="I5469" s="35">
        <v>-8.060278442445265E-2</v>
      </c>
      <c r="J5469" s="35">
        <v>7.2859960611419E-2</v>
      </c>
      <c r="K5469" s="35">
        <v>1.2691219303723653</v>
      </c>
      <c r="L5469" s="35">
        <v>0</v>
      </c>
      <c r="M5469" s="35">
        <v>0</v>
      </c>
      <c r="N5469" s="35">
        <v>0</v>
      </c>
      <c r="O5469" s="35">
        <v>0</v>
      </c>
      <c r="P5469" s="36">
        <v>12</v>
      </c>
      <c r="Q5469" s="37">
        <v>86</v>
      </c>
      <c r="R5469" s="36">
        <v>2</v>
      </c>
      <c r="S5469" s="39">
        <f t="shared" si="186"/>
        <v>86</v>
      </c>
      <c r="T5469" s="34" t="s">
        <v>31</v>
      </c>
      <c r="U5469" s="12">
        <f>((alpha+(beta*speed))^((-1)/ceta))</f>
        <v>0.23792889533732844</v>
      </c>
      <c r="V5469" s="8">
        <f t="shared" si="187"/>
        <v>86</v>
      </c>
    </row>
    <row r="5470" spans="1:22">
      <c r="A5470" s="34" t="s">
        <v>19</v>
      </c>
      <c r="B5470" s="34" t="s">
        <v>70</v>
      </c>
      <c r="C5470" s="5" t="s">
        <v>144</v>
      </c>
      <c r="D5470" s="35" t="s">
        <v>87</v>
      </c>
      <c r="E5470" s="36" t="s">
        <v>18</v>
      </c>
      <c r="F5470" s="37">
        <v>50</v>
      </c>
      <c r="G5470" s="38">
        <v>0</v>
      </c>
      <c r="H5470" s="34">
        <v>0.9908967321122748</v>
      </c>
      <c r="I5470" s="35">
        <v>0.63153567373775621</v>
      </c>
      <c r="J5470" s="35">
        <v>0.13895996862281981</v>
      </c>
      <c r="K5470" s="35">
        <v>-6.7929849562684257E-4</v>
      </c>
      <c r="L5470" s="35">
        <v>0</v>
      </c>
      <c r="M5470" s="35">
        <v>0</v>
      </c>
      <c r="N5470" s="35">
        <v>0</v>
      </c>
      <c r="O5470" s="35">
        <v>0</v>
      </c>
      <c r="P5470" s="36">
        <v>12</v>
      </c>
      <c r="Q5470" s="37">
        <v>86</v>
      </c>
      <c r="R5470" s="36">
        <v>5</v>
      </c>
      <c r="S5470" s="39">
        <f t="shared" si="186"/>
        <v>86</v>
      </c>
      <c r="T5470" s="34" t="s">
        <v>36</v>
      </c>
      <c r="U5470" s="12">
        <f>(1/(((ceta*(speed^2))+(beta*speed))+alpha))</f>
        <v>0.13231011216979607</v>
      </c>
      <c r="V5470" s="8">
        <f t="shared" si="187"/>
        <v>86</v>
      </c>
    </row>
    <row r="5471" spans="1:22">
      <c r="A5471" s="34" t="s">
        <v>19</v>
      </c>
      <c r="B5471" s="34" t="s">
        <v>70</v>
      </c>
      <c r="C5471" s="5" t="s">
        <v>144</v>
      </c>
      <c r="D5471" s="35" t="s">
        <v>87</v>
      </c>
      <c r="E5471" s="36" t="s">
        <v>17</v>
      </c>
      <c r="F5471" s="37">
        <v>50</v>
      </c>
      <c r="G5471" s="38">
        <v>0</v>
      </c>
      <c r="H5471" s="34">
        <v>0.9779405452166271</v>
      </c>
      <c r="I5471" s="35">
        <v>2317.6662416205304</v>
      </c>
      <c r="J5471" s="35">
        <v>1.0038892782229984</v>
      </c>
      <c r="K5471" s="35">
        <v>-0.58850271807185672</v>
      </c>
      <c r="L5471" s="35">
        <v>0</v>
      </c>
      <c r="M5471" s="35">
        <v>0</v>
      </c>
      <c r="N5471" s="35">
        <v>0</v>
      </c>
      <c r="O5471" s="35">
        <v>0</v>
      </c>
      <c r="P5471" s="36">
        <v>12</v>
      </c>
      <c r="Q5471" s="37">
        <v>86</v>
      </c>
      <c r="R5471" s="36">
        <v>0</v>
      </c>
      <c r="S5471" s="39">
        <f t="shared" si="186"/>
        <v>86</v>
      </c>
      <c r="T5471" s="34" t="s">
        <v>29</v>
      </c>
      <c r="U5471" s="12">
        <f>((alpha*(beta^speed))*(speed^ceta))</f>
        <v>235.27374460352402</v>
      </c>
      <c r="V5471" s="8">
        <f t="shared" si="187"/>
        <v>86</v>
      </c>
    </row>
    <row r="5472" spans="1:22">
      <c r="A5472" s="34" t="s">
        <v>19</v>
      </c>
      <c r="B5472" s="34" t="s">
        <v>70</v>
      </c>
      <c r="C5472" s="5" t="s">
        <v>144</v>
      </c>
      <c r="D5472" s="35" t="s">
        <v>87</v>
      </c>
      <c r="E5472" s="36" t="s">
        <v>15</v>
      </c>
      <c r="F5472" s="37">
        <v>100</v>
      </c>
      <c r="G5472" s="38">
        <v>0</v>
      </c>
      <c r="H5472" s="34">
        <v>0.91975741487857765</v>
      </c>
      <c r="I5472" s="35">
        <v>1.9940184950068864</v>
      </c>
      <c r="J5472" s="35">
        <v>4.0384696583253508</v>
      </c>
      <c r="K5472" s="35">
        <v>1.0580799647771975</v>
      </c>
      <c r="L5472" s="35">
        <v>-0.99592434698119026</v>
      </c>
      <c r="M5472" s="35">
        <v>0.17653793850460162</v>
      </c>
      <c r="N5472" s="35">
        <v>0</v>
      </c>
      <c r="O5472" s="35">
        <v>0</v>
      </c>
      <c r="P5472" s="36">
        <v>12</v>
      </c>
      <c r="Q5472" s="37">
        <v>86</v>
      </c>
      <c r="R5472" s="36">
        <v>10</v>
      </c>
      <c r="S5472" s="39">
        <f t="shared" si="186"/>
        <v>86</v>
      </c>
      <c r="T5472" s="34" t="s">
        <v>44</v>
      </c>
      <c r="U5472" s="12">
        <f>(alpha+(beta/(1+EXP((((-1)*ceta)+(delta*LN(speed)))+(epsilon*speed)))))</f>
        <v>1.9942689613454057</v>
      </c>
      <c r="V5472" s="8">
        <f t="shared" si="187"/>
        <v>86</v>
      </c>
    </row>
    <row r="5473" spans="1:22">
      <c r="A5473" s="34" t="s">
        <v>19</v>
      </c>
      <c r="B5473" s="34" t="s">
        <v>70</v>
      </c>
      <c r="C5473" s="5" t="s">
        <v>144</v>
      </c>
      <c r="D5473" s="35" t="s">
        <v>87</v>
      </c>
      <c r="E5473" s="36" t="s">
        <v>16</v>
      </c>
      <c r="F5473" s="37">
        <v>100</v>
      </c>
      <c r="G5473" s="38">
        <v>0</v>
      </c>
      <c r="H5473" s="34">
        <v>0.97925262802911006</v>
      </c>
      <c r="I5473" s="35">
        <v>79.329355042327308</v>
      </c>
      <c r="J5473" s="35">
        <v>1.0021143598017497</v>
      </c>
      <c r="K5473" s="35">
        <v>-0.58759821164617321</v>
      </c>
      <c r="L5473" s="35">
        <v>0</v>
      </c>
      <c r="M5473" s="35">
        <v>0</v>
      </c>
      <c r="N5473" s="35">
        <v>0</v>
      </c>
      <c r="O5473" s="35">
        <v>0</v>
      </c>
      <c r="P5473" s="36">
        <v>12</v>
      </c>
      <c r="Q5473" s="37">
        <v>86</v>
      </c>
      <c r="R5473" s="36">
        <v>0</v>
      </c>
      <c r="S5473" s="39">
        <f t="shared" si="186"/>
        <v>86</v>
      </c>
      <c r="T5473" s="34" t="s">
        <v>29</v>
      </c>
      <c r="U5473" s="12">
        <f>((alpha*(beta^speed))*(speed^ceta))</f>
        <v>6.9440467733658569</v>
      </c>
      <c r="V5473" s="8">
        <f t="shared" si="187"/>
        <v>86</v>
      </c>
    </row>
    <row r="5474" spans="1:22">
      <c r="A5474" s="34" t="s">
        <v>19</v>
      </c>
      <c r="B5474" s="34" t="s">
        <v>70</v>
      </c>
      <c r="C5474" s="5" t="s">
        <v>144</v>
      </c>
      <c r="D5474" s="35" t="s">
        <v>87</v>
      </c>
      <c r="E5474" s="36" t="s">
        <v>14</v>
      </c>
      <c r="F5474" s="37">
        <v>100</v>
      </c>
      <c r="G5474" s="38">
        <v>0</v>
      </c>
      <c r="H5474" s="34">
        <v>0.99232408434734098</v>
      </c>
      <c r="I5474" s="35">
        <v>-0.29188343311180337</v>
      </c>
      <c r="J5474" s="35">
        <v>9.0937931868312602E-2</v>
      </c>
      <c r="K5474" s="35">
        <v>1.4163952750126088</v>
      </c>
      <c r="L5474" s="35">
        <v>0</v>
      </c>
      <c r="M5474" s="35">
        <v>0</v>
      </c>
      <c r="N5474" s="35">
        <v>0</v>
      </c>
      <c r="O5474" s="35">
        <v>0</v>
      </c>
      <c r="P5474" s="36">
        <v>12</v>
      </c>
      <c r="Q5474" s="37">
        <v>86</v>
      </c>
      <c r="R5474" s="36">
        <v>2</v>
      </c>
      <c r="S5474" s="39">
        <f t="shared" si="186"/>
        <v>86</v>
      </c>
      <c r="T5474" s="34" t="s">
        <v>31</v>
      </c>
      <c r="U5474" s="12">
        <f>((alpha+(beta*speed))^((-1)/ceta))</f>
        <v>0.24044571696220818</v>
      </c>
      <c r="V5474" s="8">
        <f t="shared" si="187"/>
        <v>86</v>
      </c>
    </row>
    <row r="5475" spans="1:22">
      <c r="A5475" s="34" t="s">
        <v>19</v>
      </c>
      <c r="B5475" s="34" t="s">
        <v>70</v>
      </c>
      <c r="C5475" s="5" t="s">
        <v>144</v>
      </c>
      <c r="D5475" s="35" t="s">
        <v>87</v>
      </c>
      <c r="E5475" s="36" t="s">
        <v>18</v>
      </c>
      <c r="F5475" s="37">
        <v>100</v>
      </c>
      <c r="G5475" s="38">
        <v>0</v>
      </c>
      <c r="H5475" s="34">
        <v>0.9818892745558635</v>
      </c>
      <c r="I5475" s="35">
        <v>-1.4720332833548867E-6</v>
      </c>
      <c r="J5475" s="35">
        <v>3.0402383820428316E-4</v>
      </c>
      <c r="K5475" s="35">
        <v>-2.1280444490551408E-2</v>
      </c>
      <c r="L5475" s="35">
        <v>0.66976116909579642</v>
      </c>
      <c r="M5475" s="35">
        <v>0</v>
      </c>
      <c r="N5475" s="35">
        <v>0</v>
      </c>
      <c r="O5475" s="35">
        <v>0</v>
      </c>
      <c r="P5475" s="36">
        <v>12</v>
      </c>
      <c r="Q5475" s="37">
        <v>86</v>
      </c>
      <c r="R5475" s="36">
        <v>14</v>
      </c>
      <c r="S5475" s="39">
        <f t="shared" si="186"/>
        <v>86</v>
      </c>
      <c r="T5475" s="34" t="s">
        <v>51</v>
      </c>
      <c r="U5475" s="12">
        <f>(((alpha*(speed^3))+(beta*(speed^2))+(ceta*speed))+delta)</f>
        <v>0.15190764818967784</v>
      </c>
      <c r="V5475" s="8">
        <f t="shared" si="187"/>
        <v>86</v>
      </c>
    </row>
    <row r="5476" spans="1:22">
      <c r="A5476" s="34" t="s">
        <v>19</v>
      </c>
      <c r="B5476" s="34" t="s">
        <v>70</v>
      </c>
      <c r="C5476" s="5" t="s">
        <v>144</v>
      </c>
      <c r="D5476" s="35" t="s">
        <v>87</v>
      </c>
      <c r="E5476" s="36" t="s">
        <v>17</v>
      </c>
      <c r="F5476" s="37">
        <v>100</v>
      </c>
      <c r="G5476" s="38">
        <v>0</v>
      </c>
      <c r="H5476" s="34">
        <v>0.96822300337538481</v>
      </c>
      <c r="I5476" s="35">
        <v>-1.4985224388053557E-3</v>
      </c>
      <c r="J5476" s="35">
        <v>0.31234126003288976</v>
      </c>
      <c r="K5476" s="35">
        <v>-22.745483762500353</v>
      </c>
      <c r="L5476" s="35">
        <v>870.66525654715906</v>
      </c>
      <c r="M5476" s="35">
        <v>0</v>
      </c>
      <c r="N5476" s="35">
        <v>0</v>
      </c>
      <c r="O5476" s="35">
        <v>0</v>
      </c>
      <c r="P5476" s="36">
        <v>12</v>
      </c>
      <c r="Q5476" s="37">
        <v>86</v>
      </c>
      <c r="R5476" s="36">
        <v>14</v>
      </c>
      <c r="S5476" s="39">
        <f t="shared" si="186"/>
        <v>86</v>
      </c>
      <c r="T5476" s="34" t="s">
        <v>51</v>
      </c>
      <c r="U5476" s="12">
        <f>(((alpha*(speed^3))+(beta*(speed^2))+(ceta*speed))+delta)</f>
        <v>271.48542383860217</v>
      </c>
      <c r="V5476" s="8">
        <f t="shared" si="187"/>
        <v>86</v>
      </c>
    </row>
    <row r="5477" spans="1:22">
      <c r="A5477" s="34" t="s">
        <v>19</v>
      </c>
      <c r="B5477" s="34" t="s">
        <v>70</v>
      </c>
      <c r="C5477" s="5" t="s">
        <v>144</v>
      </c>
      <c r="D5477" s="35" t="s">
        <v>87</v>
      </c>
      <c r="E5477" s="36" t="s">
        <v>15</v>
      </c>
      <c r="F5477" s="37">
        <v>0</v>
      </c>
      <c r="G5477" s="38">
        <v>-0.06</v>
      </c>
      <c r="H5477" s="34">
        <v>0.99288510924470696</v>
      </c>
      <c r="I5477" s="35">
        <v>23.709059893490505</v>
      </c>
      <c r="J5477" s="35">
        <v>0.98269376479449766</v>
      </c>
      <c r="K5477" s="35">
        <v>-0.71245062318997854</v>
      </c>
      <c r="L5477" s="35">
        <v>0</v>
      </c>
      <c r="M5477" s="35">
        <v>0</v>
      </c>
      <c r="N5477" s="35">
        <v>0</v>
      </c>
      <c r="O5477" s="35">
        <v>0</v>
      </c>
      <c r="P5477" s="36">
        <v>12</v>
      </c>
      <c r="Q5477" s="37">
        <v>86</v>
      </c>
      <c r="R5477" s="36">
        <v>0</v>
      </c>
      <c r="S5477" s="39">
        <f t="shared" si="186"/>
        <v>86</v>
      </c>
      <c r="T5477" s="34" t="s">
        <v>29</v>
      </c>
      <c r="U5477" s="12">
        <f>((alpha*(beta^speed))*(speed^ceta))</f>
        <v>0.2211286150303037</v>
      </c>
      <c r="V5477" s="8">
        <f t="shared" si="187"/>
        <v>86</v>
      </c>
    </row>
    <row r="5478" spans="1:22">
      <c r="A5478" s="34" t="s">
        <v>19</v>
      </c>
      <c r="B5478" s="34" t="s">
        <v>70</v>
      </c>
      <c r="C5478" s="5" t="s">
        <v>144</v>
      </c>
      <c r="D5478" s="35" t="s">
        <v>87</v>
      </c>
      <c r="E5478" s="36" t="s">
        <v>16</v>
      </c>
      <c r="F5478" s="37">
        <v>0</v>
      </c>
      <c r="G5478" s="38">
        <v>-0.06</v>
      </c>
      <c r="H5478" s="34">
        <v>0.99121239916729675</v>
      </c>
      <c r="I5478" s="35">
        <v>7.9207672025385998</v>
      </c>
      <c r="J5478" s="35">
        <v>-11.695138499462596</v>
      </c>
      <c r="K5478" s="35">
        <v>-1.9957040685527097</v>
      </c>
      <c r="L5478" s="35">
        <v>0</v>
      </c>
      <c r="M5478" s="35">
        <v>0</v>
      </c>
      <c r="N5478" s="35">
        <v>0</v>
      </c>
      <c r="O5478" s="35">
        <v>0</v>
      </c>
      <c r="P5478" s="36">
        <v>12</v>
      </c>
      <c r="Q5478" s="37">
        <v>86</v>
      </c>
      <c r="R5478" s="36">
        <v>13</v>
      </c>
      <c r="S5478" s="39">
        <f t="shared" si="186"/>
        <v>86</v>
      </c>
      <c r="T5478" s="34" t="s">
        <v>50</v>
      </c>
      <c r="U5478" s="12">
        <f>EXP((alpha+(beta/speed))+(ceta*LN(speed)))</f>
        <v>0.33128315971456224</v>
      </c>
      <c r="V5478" s="8">
        <f t="shared" si="187"/>
        <v>86</v>
      </c>
    </row>
    <row r="5479" spans="1:22">
      <c r="A5479" s="34" t="s">
        <v>19</v>
      </c>
      <c r="B5479" s="34" t="s">
        <v>70</v>
      </c>
      <c r="C5479" s="5" t="s">
        <v>144</v>
      </c>
      <c r="D5479" s="35" t="s">
        <v>87</v>
      </c>
      <c r="E5479" s="36" t="s">
        <v>14</v>
      </c>
      <c r="F5479" s="37">
        <v>0</v>
      </c>
      <c r="G5479" s="38">
        <v>-0.06</v>
      </c>
      <c r="H5479" s="34">
        <v>0.99580665836415505</v>
      </c>
      <c r="I5479" s="35">
        <v>9.5421478417168988</v>
      </c>
      <c r="J5479" s="35">
        <v>0.99226116861876068</v>
      </c>
      <c r="K5479" s="35">
        <v>-0.92652222002732187</v>
      </c>
      <c r="L5479" s="35">
        <v>0</v>
      </c>
      <c r="M5479" s="35">
        <v>0</v>
      </c>
      <c r="N5479" s="35">
        <v>0</v>
      </c>
      <c r="O5479" s="35">
        <v>0</v>
      </c>
      <c r="P5479" s="36">
        <v>12</v>
      </c>
      <c r="Q5479" s="37">
        <v>86</v>
      </c>
      <c r="R5479" s="36">
        <v>0</v>
      </c>
      <c r="S5479" s="39">
        <f t="shared" si="186"/>
        <v>86</v>
      </c>
      <c r="T5479" s="34" t="s">
        <v>29</v>
      </c>
      <c r="U5479" s="12">
        <f>((alpha*(beta^speed))*(speed^ceta))</f>
        <v>7.8908899992219644E-2</v>
      </c>
      <c r="V5479" s="8">
        <f t="shared" si="187"/>
        <v>86</v>
      </c>
    </row>
    <row r="5480" spans="1:22">
      <c r="A5480" s="34" t="s">
        <v>19</v>
      </c>
      <c r="B5480" s="34" t="s">
        <v>70</v>
      </c>
      <c r="C5480" s="5" t="s">
        <v>144</v>
      </c>
      <c r="D5480" s="35" t="s">
        <v>87</v>
      </c>
      <c r="E5480" s="36" t="s">
        <v>18</v>
      </c>
      <c r="F5480" s="37">
        <v>0</v>
      </c>
      <c r="G5480" s="38">
        <v>-0.06</v>
      </c>
      <c r="H5480" s="34">
        <v>0.99431112091784735</v>
      </c>
      <c r="I5480" s="35">
        <v>3.0388510931658144</v>
      </c>
      <c r="J5480" s="35">
        <v>0.99581948561522105</v>
      </c>
      <c r="K5480" s="35">
        <v>-0.80217691811377223</v>
      </c>
      <c r="L5480" s="35">
        <v>0</v>
      </c>
      <c r="M5480" s="35">
        <v>0</v>
      </c>
      <c r="N5480" s="35">
        <v>0</v>
      </c>
      <c r="O5480" s="35">
        <v>0</v>
      </c>
      <c r="P5480" s="36">
        <v>12</v>
      </c>
      <c r="Q5480" s="37">
        <v>86</v>
      </c>
      <c r="R5480" s="36">
        <v>0</v>
      </c>
      <c r="S5480" s="39">
        <f t="shared" si="186"/>
        <v>86</v>
      </c>
      <c r="T5480" s="34" t="s">
        <v>29</v>
      </c>
      <c r="U5480" s="12">
        <f>((alpha*(beta^speed))*(speed^ceta))</f>
        <v>5.9488461568959289E-2</v>
      </c>
      <c r="V5480" s="8">
        <f t="shared" si="187"/>
        <v>86</v>
      </c>
    </row>
    <row r="5481" spans="1:22">
      <c r="A5481" s="34" t="s">
        <v>19</v>
      </c>
      <c r="B5481" s="34" t="s">
        <v>70</v>
      </c>
      <c r="C5481" s="5" t="s">
        <v>144</v>
      </c>
      <c r="D5481" s="35" t="s">
        <v>87</v>
      </c>
      <c r="E5481" s="36" t="s">
        <v>17</v>
      </c>
      <c r="F5481" s="37">
        <v>0</v>
      </c>
      <c r="G5481" s="38">
        <v>-0.06</v>
      </c>
      <c r="H5481" s="34">
        <v>0.99040422120493987</v>
      </c>
      <c r="I5481" s="35">
        <v>11.047386215532338</v>
      </c>
      <c r="J5481" s="35">
        <v>-12.308449221597243</v>
      </c>
      <c r="K5481" s="35">
        <v>-1.8359912736042279</v>
      </c>
      <c r="L5481" s="35">
        <v>0</v>
      </c>
      <c r="M5481" s="35">
        <v>0</v>
      </c>
      <c r="N5481" s="35">
        <v>0</v>
      </c>
      <c r="O5481" s="35">
        <v>0</v>
      </c>
      <c r="P5481" s="36">
        <v>12</v>
      </c>
      <c r="Q5481" s="37">
        <v>86</v>
      </c>
      <c r="R5481" s="36">
        <v>13</v>
      </c>
      <c r="S5481" s="39">
        <f t="shared" si="186"/>
        <v>86</v>
      </c>
      <c r="T5481" s="34" t="s">
        <v>50</v>
      </c>
      <c r="U5481" s="12">
        <f>EXP((alpha+(beta/speed))+(ceta*LN(speed)))</f>
        <v>15.273540426999736</v>
      </c>
      <c r="V5481" s="8">
        <f t="shared" si="187"/>
        <v>86</v>
      </c>
    </row>
    <row r="5482" spans="1:22">
      <c r="A5482" s="34" t="s">
        <v>19</v>
      </c>
      <c r="B5482" s="34" t="s">
        <v>70</v>
      </c>
      <c r="C5482" s="5" t="s">
        <v>144</v>
      </c>
      <c r="D5482" s="35" t="s">
        <v>87</v>
      </c>
      <c r="E5482" s="36" t="s">
        <v>15</v>
      </c>
      <c r="F5482" s="37">
        <v>50</v>
      </c>
      <c r="G5482" s="38">
        <v>-0.06</v>
      </c>
      <c r="H5482" s="34">
        <v>0.9897437793040097</v>
      </c>
      <c r="I5482" s="35">
        <v>0.17885964296601498</v>
      </c>
      <c r="J5482" s="35">
        <v>7.0391801187859506E-3</v>
      </c>
      <c r="K5482" s="35">
        <v>4.9418959529785574E-4</v>
      </c>
      <c r="L5482" s="35">
        <v>0</v>
      </c>
      <c r="M5482" s="35">
        <v>0</v>
      </c>
      <c r="N5482" s="35">
        <v>0</v>
      </c>
      <c r="O5482" s="35">
        <v>0</v>
      </c>
      <c r="P5482" s="36">
        <v>12</v>
      </c>
      <c r="Q5482" s="37">
        <v>86</v>
      </c>
      <c r="R5482" s="36">
        <v>5</v>
      </c>
      <c r="S5482" s="39">
        <f t="shared" si="186"/>
        <v>86</v>
      </c>
      <c r="T5482" s="34" t="s">
        <v>36</v>
      </c>
      <c r="U5482" s="12">
        <f>(1/(((ceta*(speed^2))+(beta*speed))+alpha))</f>
        <v>0.22526300345419092</v>
      </c>
      <c r="V5482" s="8">
        <f t="shared" si="187"/>
        <v>86</v>
      </c>
    </row>
    <row r="5483" spans="1:22">
      <c r="A5483" s="34" t="s">
        <v>19</v>
      </c>
      <c r="B5483" s="34" t="s">
        <v>70</v>
      </c>
      <c r="C5483" s="5" t="s">
        <v>144</v>
      </c>
      <c r="D5483" s="35" t="s">
        <v>87</v>
      </c>
      <c r="E5483" s="36" t="s">
        <v>16</v>
      </c>
      <c r="F5483" s="37">
        <v>50</v>
      </c>
      <c r="G5483" s="38">
        <v>-0.06</v>
      </c>
      <c r="H5483" s="34">
        <v>0.98644966077063856</v>
      </c>
      <c r="I5483" s="35">
        <v>-5.2867814009857194E-4</v>
      </c>
      <c r="J5483" s="35">
        <v>10.587594668154953</v>
      </c>
      <c r="K5483" s="35">
        <v>6.7497729294016091</v>
      </c>
      <c r="L5483" s="35">
        <v>2.5723111379574459</v>
      </c>
      <c r="M5483" s="35">
        <v>-1.6498226220439789E-2</v>
      </c>
      <c r="N5483" s="35">
        <v>0</v>
      </c>
      <c r="O5483" s="35">
        <v>0</v>
      </c>
      <c r="P5483" s="36">
        <v>12</v>
      </c>
      <c r="Q5483" s="37">
        <v>86</v>
      </c>
      <c r="R5483" s="36">
        <v>10</v>
      </c>
      <c r="S5483" s="39">
        <f t="shared" si="186"/>
        <v>86</v>
      </c>
      <c r="T5483" s="34" t="s">
        <v>44</v>
      </c>
      <c r="U5483" s="12">
        <f>(alpha+(beta/(1+EXP((((-1)*ceta)+(delta*LN(speed)))+(epsilon*speed)))))</f>
        <v>0.37997328722813584</v>
      </c>
      <c r="V5483" s="8">
        <f t="shared" si="187"/>
        <v>86</v>
      </c>
    </row>
    <row r="5484" spans="1:22">
      <c r="A5484" s="34" t="s">
        <v>19</v>
      </c>
      <c r="B5484" s="34" t="s">
        <v>70</v>
      </c>
      <c r="C5484" s="5" t="s">
        <v>144</v>
      </c>
      <c r="D5484" s="35" t="s">
        <v>87</v>
      </c>
      <c r="E5484" s="36" t="s">
        <v>14</v>
      </c>
      <c r="F5484" s="37">
        <v>50</v>
      </c>
      <c r="G5484" s="38">
        <v>-0.06</v>
      </c>
      <c r="H5484" s="34">
        <v>0.99655208578232757</v>
      </c>
      <c r="I5484" s="35">
        <v>9.4090122045346885</v>
      </c>
      <c r="J5484" s="35">
        <v>0.99442410979655627</v>
      </c>
      <c r="K5484" s="35">
        <v>-0.97015426944481065</v>
      </c>
      <c r="L5484" s="35">
        <v>0</v>
      </c>
      <c r="M5484" s="35">
        <v>0</v>
      </c>
      <c r="N5484" s="35">
        <v>0</v>
      </c>
      <c r="O5484" s="35">
        <v>0</v>
      </c>
      <c r="P5484" s="36">
        <v>12</v>
      </c>
      <c r="Q5484" s="37">
        <v>86</v>
      </c>
      <c r="R5484" s="36">
        <v>0</v>
      </c>
      <c r="S5484" s="39">
        <f t="shared" si="186"/>
        <v>86</v>
      </c>
      <c r="T5484" s="34" t="s">
        <v>29</v>
      </c>
      <c r="U5484" s="12">
        <f>((alpha*(beta^speed))*(speed^ceta))</f>
        <v>7.7258022799727766E-2</v>
      </c>
      <c r="V5484" s="8">
        <f t="shared" si="187"/>
        <v>86</v>
      </c>
    </row>
    <row r="5485" spans="1:22">
      <c r="A5485" s="34" t="s">
        <v>19</v>
      </c>
      <c r="B5485" s="34" t="s">
        <v>70</v>
      </c>
      <c r="C5485" s="5" t="s">
        <v>144</v>
      </c>
      <c r="D5485" s="35" t="s">
        <v>87</v>
      </c>
      <c r="E5485" s="36" t="s">
        <v>18</v>
      </c>
      <c r="F5485" s="37">
        <v>50</v>
      </c>
      <c r="G5485" s="38">
        <v>-0.06</v>
      </c>
      <c r="H5485" s="34">
        <v>0.99513305177606415</v>
      </c>
      <c r="I5485" s="35">
        <v>2.2579781170963131</v>
      </c>
      <c r="J5485" s="35">
        <v>0.99376554458063593</v>
      </c>
      <c r="K5485" s="35">
        <v>-0.70427212747856149</v>
      </c>
      <c r="L5485" s="35">
        <v>0</v>
      </c>
      <c r="M5485" s="35">
        <v>0</v>
      </c>
      <c r="N5485" s="35">
        <v>0</v>
      </c>
      <c r="O5485" s="35">
        <v>0</v>
      </c>
      <c r="P5485" s="36">
        <v>12</v>
      </c>
      <c r="Q5485" s="37">
        <v>86</v>
      </c>
      <c r="R5485" s="36">
        <v>0</v>
      </c>
      <c r="S5485" s="39">
        <f t="shared" si="186"/>
        <v>86</v>
      </c>
      <c r="T5485" s="34" t="s">
        <v>29</v>
      </c>
      <c r="U5485" s="12">
        <f>((alpha*(beta^speed))*(speed^ceta))</f>
        <v>5.7243317946434766E-2</v>
      </c>
      <c r="V5485" s="8">
        <f t="shared" si="187"/>
        <v>86</v>
      </c>
    </row>
    <row r="5486" spans="1:22">
      <c r="A5486" s="34" t="s">
        <v>19</v>
      </c>
      <c r="B5486" s="34" t="s">
        <v>70</v>
      </c>
      <c r="C5486" s="5" t="s">
        <v>144</v>
      </c>
      <c r="D5486" s="35" t="s">
        <v>87</v>
      </c>
      <c r="E5486" s="36" t="s">
        <v>17</v>
      </c>
      <c r="F5486" s="37">
        <v>50</v>
      </c>
      <c r="G5486" s="38">
        <v>-0.06</v>
      </c>
      <c r="H5486" s="34">
        <v>0.98504754171258369</v>
      </c>
      <c r="I5486" s="35">
        <v>11.38965775681717</v>
      </c>
      <c r="J5486" s="35">
        <v>-14.814898591357561</v>
      </c>
      <c r="K5486" s="35">
        <v>-1.9179625312238227</v>
      </c>
      <c r="L5486" s="35">
        <v>0</v>
      </c>
      <c r="M5486" s="35">
        <v>0</v>
      </c>
      <c r="N5486" s="35">
        <v>0</v>
      </c>
      <c r="O5486" s="35">
        <v>0</v>
      </c>
      <c r="P5486" s="36">
        <v>12</v>
      </c>
      <c r="Q5486" s="37">
        <v>86</v>
      </c>
      <c r="R5486" s="36">
        <v>13</v>
      </c>
      <c r="S5486" s="39">
        <f t="shared" si="186"/>
        <v>86</v>
      </c>
      <c r="T5486" s="34" t="s">
        <v>50</v>
      </c>
      <c r="U5486" s="12">
        <f>EXP((alpha+(beta/speed))+(ceta*LN(speed)))</f>
        <v>14.499588632542402</v>
      </c>
      <c r="V5486" s="8">
        <f t="shared" si="187"/>
        <v>86</v>
      </c>
    </row>
    <row r="5487" spans="1:22">
      <c r="A5487" s="34" t="s">
        <v>19</v>
      </c>
      <c r="B5487" s="34" t="s">
        <v>70</v>
      </c>
      <c r="C5487" s="5" t="s">
        <v>144</v>
      </c>
      <c r="D5487" s="35" t="s">
        <v>87</v>
      </c>
      <c r="E5487" s="36" t="s">
        <v>15</v>
      </c>
      <c r="F5487" s="37">
        <v>100</v>
      </c>
      <c r="G5487" s="38">
        <v>-0.06</v>
      </c>
      <c r="H5487" s="34">
        <v>0.98551520447316421</v>
      </c>
      <c r="I5487" s="35">
        <v>7.346074046667586</v>
      </c>
      <c r="J5487" s="35">
        <v>-17.328955627049254</v>
      </c>
      <c r="K5487" s="35">
        <v>-1.9347730447351188</v>
      </c>
      <c r="L5487" s="35">
        <v>0</v>
      </c>
      <c r="M5487" s="35">
        <v>0</v>
      </c>
      <c r="N5487" s="35">
        <v>0</v>
      </c>
      <c r="O5487" s="35">
        <v>0</v>
      </c>
      <c r="P5487" s="36">
        <v>12</v>
      </c>
      <c r="Q5487" s="37">
        <v>86</v>
      </c>
      <c r="R5487" s="36">
        <v>13</v>
      </c>
      <c r="S5487" s="39">
        <f t="shared" si="186"/>
        <v>86</v>
      </c>
      <c r="T5487" s="34" t="s">
        <v>50</v>
      </c>
      <c r="U5487" s="12">
        <f>EXP((alpha+(beta/speed))+(ceta*LN(speed)))</f>
        <v>0.22910462133148005</v>
      </c>
      <c r="V5487" s="8">
        <f t="shared" si="187"/>
        <v>86</v>
      </c>
    </row>
    <row r="5488" spans="1:22">
      <c r="A5488" s="34" t="s">
        <v>19</v>
      </c>
      <c r="B5488" s="34" t="s">
        <v>70</v>
      </c>
      <c r="C5488" s="5" t="s">
        <v>144</v>
      </c>
      <c r="D5488" s="35" t="s">
        <v>87</v>
      </c>
      <c r="E5488" s="36" t="s">
        <v>16</v>
      </c>
      <c r="F5488" s="37">
        <v>100</v>
      </c>
      <c r="G5488" s="38">
        <v>-0.06</v>
      </c>
      <c r="H5488" s="34">
        <v>0.98143368948722942</v>
      </c>
      <c r="I5488" s="35">
        <v>2.034183974340896E-2</v>
      </c>
      <c r="J5488" s="35">
        <v>9.7632582888937947</v>
      </c>
      <c r="K5488" s="35">
        <v>6.9979453930349855</v>
      </c>
      <c r="L5488" s="35">
        <v>2.6249579730583319</v>
      </c>
      <c r="M5488" s="35">
        <v>-1.6768494298318674E-2</v>
      </c>
      <c r="N5488" s="35">
        <v>0</v>
      </c>
      <c r="O5488" s="35">
        <v>0</v>
      </c>
      <c r="P5488" s="36">
        <v>12</v>
      </c>
      <c r="Q5488" s="37">
        <v>86</v>
      </c>
      <c r="R5488" s="36">
        <v>10</v>
      </c>
      <c r="S5488" s="39">
        <f t="shared" si="186"/>
        <v>86</v>
      </c>
      <c r="T5488" s="34" t="s">
        <v>44</v>
      </c>
      <c r="U5488" s="12">
        <f>(alpha+(beta/(1+EXP((((-1)*ceta)+(delta*LN(speed)))+(epsilon*speed)))))</f>
        <v>0.38391933360780378</v>
      </c>
      <c r="V5488" s="8">
        <f t="shared" si="187"/>
        <v>86</v>
      </c>
    </row>
    <row r="5489" spans="1:22">
      <c r="A5489" s="34" t="s">
        <v>19</v>
      </c>
      <c r="B5489" s="34" t="s">
        <v>70</v>
      </c>
      <c r="C5489" s="5" t="s">
        <v>144</v>
      </c>
      <c r="D5489" s="35" t="s">
        <v>87</v>
      </c>
      <c r="E5489" s="36" t="s">
        <v>14</v>
      </c>
      <c r="F5489" s="37">
        <v>100</v>
      </c>
      <c r="G5489" s="38">
        <v>-0.06</v>
      </c>
      <c r="H5489" s="34">
        <v>0.99672210104168446</v>
      </c>
      <c r="I5489" s="35">
        <v>0.26165089303793926</v>
      </c>
      <c r="J5489" s="35">
        <v>8.3377940016864382E-2</v>
      </c>
      <c r="K5489" s="35">
        <v>0.79356761859030978</v>
      </c>
      <c r="L5489" s="35">
        <v>0</v>
      </c>
      <c r="M5489" s="35">
        <v>0</v>
      </c>
      <c r="N5489" s="35">
        <v>0</v>
      </c>
      <c r="O5489" s="35">
        <v>0</v>
      </c>
      <c r="P5489" s="36">
        <v>12</v>
      </c>
      <c r="Q5489" s="37">
        <v>86</v>
      </c>
      <c r="R5489" s="36">
        <v>2</v>
      </c>
      <c r="S5489" s="39">
        <f t="shared" si="186"/>
        <v>86</v>
      </c>
      <c r="T5489" s="34" t="s">
        <v>31</v>
      </c>
      <c r="U5489" s="12">
        <f>((alpha+(beta*speed))^((-1)/ceta))</f>
        <v>7.9851017759746304E-2</v>
      </c>
      <c r="V5489" s="8">
        <f t="shared" si="187"/>
        <v>86</v>
      </c>
    </row>
    <row r="5490" spans="1:22">
      <c r="A5490" s="34" t="s">
        <v>19</v>
      </c>
      <c r="B5490" s="34" t="s">
        <v>70</v>
      </c>
      <c r="C5490" s="5" t="s">
        <v>144</v>
      </c>
      <c r="D5490" s="35" t="s">
        <v>87</v>
      </c>
      <c r="E5490" s="36" t="s">
        <v>18</v>
      </c>
      <c r="F5490" s="37">
        <v>100</v>
      </c>
      <c r="G5490" s="38">
        <v>-0.06</v>
      </c>
      <c r="H5490" s="34">
        <v>0.99521247589021067</v>
      </c>
      <c r="I5490" s="35">
        <v>0.94971371216076783</v>
      </c>
      <c r="J5490" s="35">
        <v>0.12168958155109255</v>
      </c>
      <c r="K5490" s="35">
        <v>0.86119917150318792</v>
      </c>
      <c r="L5490" s="35">
        <v>0</v>
      </c>
      <c r="M5490" s="35">
        <v>0</v>
      </c>
      <c r="N5490" s="35">
        <v>0</v>
      </c>
      <c r="O5490" s="35">
        <v>0</v>
      </c>
      <c r="P5490" s="36">
        <v>12</v>
      </c>
      <c r="Q5490" s="37">
        <v>86</v>
      </c>
      <c r="R5490" s="36">
        <v>2</v>
      </c>
      <c r="S5490" s="39">
        <f t="shared" si="186"/>
        <v>86</v>
      </c>
      <c r="T5490" s="34" t="s">
        <v>31</v>
      </c>
      <c r="U5490" s="12">
        <f>((alpha+(beta*speed))^((-1)/ceta))</f>
        <v>5.9168184022825733E-2</v>
      </c>
      <c r="V5490" s="8">
        <f t="shared" si="187"/>
        <v>86</v>
      </c>
    </row>
    <row r="5491" spans="1:22">
      <c r="A5491" s="34" t="s">
        <v>19</v>
      </c>
      <c r="B5491" s="34" t="s">
        <v>70</v>
      </c>
      <c r="C5491" s="5" t="s">
        <v>144</v>
      </c>
      <c r="D5491" s="35" t="s">
        <v>87</v>
      </c>
      <c r="E5491" s="36" t="s">
        <v>17</v>
      </c>
      <c r="F5491" s="37">
        <v>100</v>
      </c>
      <c r="G5491" s="38">
        <v>-0.06</v>
      </c>
      <c r="H5491" s="34">
        <v>0.97870905316230938</v>
      </c>
      <c r="I5491" s="35">
        <v>11.588392600280201</v>
      </c>
      <c r="J5491" s="35">
        <v>-16.247440084395713</v>
      </c>
      <c r="K5491" s="35">
        <v>-1.9579079390242975</v>
      </c>
      <c r="L5491" s="35">
        <v>0</v>
      </c>
      <c r="M5491" s="35">
        <v>0</v>
      </c>
      <c r="N5491" s="35">
        <v>0</v>
      </c>
      <c r="O5491" s="35">
        <v>0</v>
      </c>
      <c r="P5491" s="36">
        <v>12</v>
      </c>
      <c r="Q5491" s="37">
        <v>86</v>
      </c>
      <c r="R5491" s="36">
        <v>13</v>
      </c>
      <c r="S5491" s="39">
        <f t="shared" si="186"/>
        <v>86</v>
      </c>
      <c r="T5491" s="34" t="s">
        <v>50</v>
      </c>
      <c r="U5491" s="12">
        <f>EXP((alpha+(beta/speed))+(ceta*LN(speed)))</f>
        <v>14.559838400824356</v>
      </c>
      <c r="V5491" s="8">
        <f t="shared" si="187"/>
        <v>86</v>
      </c>
    </row>
    <row r="5492" spans="1:22">
      <c r="A5492" s="34" t="s">
        <v>19</v>
      </c>
      <c r="B5492" s="34" t="s">
        <v>70</v>
      </c>
      <c r="C5492" s="5" t="s">
        <v>144</v>
      </c>
      <c r="D5492" s="35" t="s">
        <v>87</v>
      </c>
      <c r="E5492" s="36" t="s">
        <v>15</v>
      </c>
      <c r="F5492" s="37">
        <v>0</v>
      </c>
      <c r="G5492" s="38">
        <v>-0.04</v>
      </c>
      <c r="H5492" s="34">
        <v>0.99395708071745315</v>
      </c>
      <c r="I5492" s="35">
        <v>30.842376679923685</v>
      </c>
      <c r="J5492" s="35">
        <v>0.98794645679879101</v>
      </c>
      <c r="K5492" s="35">
        <v>-0.77050520630859942</v>
      </c>
      <c r="L5492" s="35">
        <v>0</v>
      </c>
      <c r="M5492" s="35">
        <v>0</v>
      </c>
      <c r="N5492" s="35">
        <v>0</v>
      </c>
      <c r="O5492" s="35">
        <v>0</v>
      </c>
      <c r="P5492" s="36">
        <v>12</v>
      </c>
      <c r="Q5492" s="37">
        <v>86</v>
      </c>
      <c r="R5492" s="36">
        <v>0</v>
      </c>
      <c r="S5492" s="39">
        <f t="shared" si="186"/>
        <v>86</v>
      </c>
      <c r="T5492" s="34" t="s">
        <v>29</v>
      </c>
      <c r="U5492" s="12">
        <f>((alpha*(beta^speed))*(speed^ceta))</f>
        <v>0.35130133225658527</v>
      </c>
      <c r="V5492" s="8">
        <f t="shared" si="187"/>
        <v>86</v>
      </c>
    </row>
    <row r="5493" spans="1:22">
      <c r="A5493" s="34" t="s">
        <v>19</v>
      </c>
      <c r="B5493" s="34" t="s">
        <v>70</v>
      </c>
      <c r="C5493" s="5" t="s">
        <v>144</v>
      </c>
      <c r="D5493" s="35" t="s">
        <v>87</v>
      </c>
      <c r="E5493" s="36" t="s">
        <v>16</v>
      </c>
      <c r="F5493" s="37">
        <v>0</v>
      </c>
      <c r="G5493" s="38">
        <v>-0.04</v>
      </c>
      <c r="H5493" s="34">
        <v>0.99134891352221544</v>
      </c>
      <c r="I5493" s="35">
        <v>7.1950878826364271</v>
      </c>
      <c r="J5493" s="35">
        <v>-9.2280689887332983</v>
      </c>
      <c r="K5493" s="35">
        <v>-1.6939367669797369</v>
      </c>
      <c r="L5493" s="35">
        <v>0</v>
      </c>
      <c r="M5493" s="35">
        <v>0</v>
      </c>
      <c r="N5493" s="35">
        <v>0</v>
      </c>
      <c r="O5493" s="35">
        <v>0</v>
      </c>
      <c r="P5493" s="36">
        <v>12</v>
      </c>
      <c r="Q5493" s="37">
        <v>86</v>
      </c>
      <c r="R5493" s="36">
        <v>13</v>
      </c>
      <c r="S5493" s="39">
        <f t="shared" si="186"/>
        <v>86</v>
      </c>
      <c r="T5493" s="34" t="s">
        <v>50</v>
      </c>
      <c r="U5493" s="12">
        <f>EXP((alpha+(beta/speed))+(ceta*LN(speed)))</f>
        <v>0.63280187269119115</v>
      </c>
      <c r="V5493" s="8">
        <f t="shared" si="187"/>
        <v>86</v>
      </c>
    </row>
    <row r="5494" spans="1:22">
      <c r="A5494" s="34" t="s">
        <v>19</v>
      </c>
      <c r="B5494" s="34" t="s">
        <v>70</v>
      </c>
      <c r="C5494" s="5" t="s">
        <v>144</v>
      </c>
      <c r="D5494" s="35" t="s">
        <v>87</v>
      </c>
      <c r="E5494" s="36" t="s">
        <v>14</v>
      </c>
      <c r="F5494" s="37">
        <v>0</v>
      </c>
      <c r="G5494" s="38">
        <v>-0.04</v>
      </c>
      <c r="H5494" s="34">
        <v>0.99660325819131401</v>
      </c>
      <c r="I5494" s="35">
        <v>1.1301747112346403</v>
      </c>
      <c r="J5494" s="35">
        <v>4.1443568187163299E-2</v>
      </c>
      <c r="K5494" s="35">
        <v>4.6892923368109534</v>
      </c>
      <c r="L5494" s="35">
        <v>0.23592577834007483</v>
      </c>
      <c r="M5494" s="35">
        <v>6.9988584691058175E-2</v>
      </c>
      <c r="N5494" s="35">
        <v>0</v>
      </c>
      <c r="O5494" s="35">
        <v>0</v>
      </c>
      <c r="P5494" s="36">
        <v>12</v>
      </c>
      <c r="Q5494" s="37">
        <v>86</v>
      </c>
      <c r="R5494" s="36">
        <v>4</v>
      </c>
      <c r="S5494" s="39">
        <f t="shared" si="186"/>
        <v>86</v>
      </c>
      <c r="T5494" s="34" t="s">
        <v>35</v>
      </c>
      <c r="U5494" s="12">
        <f>((epsilon+(alpha*EXP(((-1)*beta)*speed)))+(ceta*EXP(((-1)*delta)*speed)))</f>
        <v>0.10199642471082536</v>
      </c>
      <c r="V5494" s="8">
        <f t="shared" si="187"/>
        <v>86</v>
      </c>
    </row>
    <row r="5495" spans="1:22">
      <c r="A5495" s="34" t="s">
        <v>19</v>
      </c>
      <c r="B5495" s="34" t="s">
        <v>70</v>
      </c>
      <c r="C5495" s="5" t="s">
        <v>144</v>
      </c>
      <c r="D5495" s="35" t="s">
        <v>87</v>
      </c>
      <c r="E5495" s="36" t="s">
        <v>18</v>
      </c>
      <c r="F5495" s="37">
        <v>0</v>
      </c>
      <c r="G5495" s="38">
        <v>-0.04</v>
      </c>
      <c r="H5495" s="34">
        <v>0.99435665477613788</v>
      </c>
      <c r="I5495" s="35">
        <v>3.4653732577261205</v>
      </c>
      <c r="J5495" s="35">
        <v>0.99620167092511236</v>
      </c>
      <c r="K5495" s="35">
        <v>-0.82086295360669559</v>
      </c>
      <c r="L5495" s="35">
        <v>0</v>
      </c>
      <c r="M5495" s="35">
        <v>0</v>
      </c>
      <c r="N5495" s="35">
        <v>0</v>
      </c>
      <c r="O5495" s="35">
        <v>0</v>
      </c>
      <c r="P5495" s="36">
        <v>12</v>
      </c>
      <c r="Q5495" s="37">
        <v>86</v>
      </c>
      <c r="R5495" s="36">
        <v>0</v>
      </c>
      <c r="S5495" s="39">
        <f t="shared" si="186"/>
        <v>86</v>
      </c>
      <c r="T5495" s="34" t="s">
        <v>29</v>
      </c>
      <c r="U5495" s="12">
        <f>((alpha*(beta^speed))*(speed^ceta))</f>
        <v>6.4514415838628894E-2</v>
      </c>
      <c r="V5495" s="8">
        <f t="shared" si="187"/>
        <v>86</v>
      </c>
    </row>
    <row r="5496" spans="1:22">
      <c r="A5496" s="34" t="s">
        <v>19</v>
      </c>
      <c r="B5496" s="34" t="s">
        <v>70</v>
      </c>
      <c r="C5496" s="5" t="s">
        <v>144</v>
      </c>
      <c r="D5496" s="35" t="s">
        <v>87</v>
      </c>
      <c r="E5496" s="36" t="s">
        <v>17</v>
      </c>
      <c r="F5496" s="37">
        <v>0</v>
      </c>
      <c r="G5496" s="38">
        <v>-0.04</v>
      </c>
      <c r="H5496" s="34">
        <v>0.98772556885210738</v>
      </c>
      <c r="I5496" s="35">
        <v>1804.9873459536861</v>
      </c>
      <c r="J5496" s="35">
        <v>0.9808700597802722</v>
      </c>
      <c r="K5496" s="35">
        <v>-0.63457817637405167</v>
      </c>
      <c r="L5496" s="35">
        <v>0</v>
      </c>
      <c r="M5496" s="35">
        <v>0</v>
      </c>
      <c r="N5496" s="35">
        <v>0</v>
      </c>
      <c r="O5496" s="35">
        <v>0</v>
      </c>
      <c r="P5496" s="36">
        <v>12</v>
      </c>
      <c r="Q5496" s="37">
        <v>86</v>
      </c>
      <c r="R5496" s="36">
        <v>0</v>
      </c>
      <c r="S5496" s="39">
        <f t="shared" si="186"/>
        <v>86</v>
      </c>
      <c r="T5496" s="34" t="s">
        <v>29</v>
      </c>
      <c r="U5496" s="12">
        <f>((alpha*(beta^speed))*(speed^ceta))</f>
        <v>20.298820038736189</v>
      </c>
      <c r="V5496" s="8">
        <f t="shared" si="187"/>
        <v>86</v>
      </c>
    </row>
    <row r="5497" spans="1:22">
      <c r="A5497" s="34" t="s">
        <v>19</v>
      </c>
      <c r="B5497" s="34" t="s">
        <v>70</v>
      </c>
      <c r="C5497" s="5" t="s">
        <v>144</v>
      </c>
      <c r="D5497" s="35" t="s">
        <v>87</v>
      </c>
      <c r="E5497" s="36" t="s">
        <v>15</v>
      </c>
      <c r="F5497" s="37">
        <v>50</v>
      </c>
      <c r="G5497" s="38">
        <v>-0.04</v>
      </c>
      <c r="H5497" s="34">
        <v>0.98906062122399863</v>
      </c>
      <c r="I5497" s="35">
        <v>0.17791392187402458</v>
      </c>
      <c r="J5497" s="35">
        <v>25.683843724559573</v>
      </c>
      <c r="K5497" s="35">
        <v>-0.37206078054444308</v>
      </c>
      <c r="L5497" s="35">
        <v>0.43561362020387878</v>
      </c>
      <c r="M5497" s="35">
        <v>3.410456225916178E-2</v>
      </c>
      <c r="N5497" s="35">
        <v>0</v>
      </c>
      <c r="O5497" s="35">
        <v>0</v>
      </c>
      <c r="P5497" s="36">
        <v>12</v>
      </c>
      <c r="Q5497" s="37">
        <v>86</v>
      </c>
      <c r="R5497" s="36">
        <v>10</v>
      </c>
      <c r="S5497" s="39">
        <f t="shared" si="186"/>
        <v>86</v>
      </c>
      <c r="T5497" s="34" t="s">
        <v>44</v>
      </c>
      <c r="U5497" s="12">
        <f>(alpha+(beta/(1+EXP((((-1)*ceta)+(delta*LN(speed)))+(epsilon*speed)))))</f>
        <v>0.31259804614083953</v>
      </c>
      <c r="V5497" s="8">
        <f t="shared" si="187"/>
        <v>86</v>
      </c>
    </row>
    <row r="5498" spans="1:22">
      <c r="A5498" s="34" t="s">
        <v>19</v>
      </c>
      <c r="B5498" s="34" t="s">
        <v>70</v>
      </c>
      <c r="C5498" s="5" t="s">
        <v>144</v>
      </c>
      <c r="D5498" s="35" t="s">
        <v>87</v>
      </c>
      <c r="E5498" s="36" t="s">
        <v>16</v>
      </c>
      <c r="F5498" s="37">
        <v>50</v>
      </c>
      <c r="G5498" s="38">
        <v>-0.04</v>
      </c>
      <c r="H5498" s="34">
        <v>0.98314307360877218</v>
      </c>
      <c r="I5498" s="35">
        <v>-0.4613333068113234</v>
      </c>
      <c r="J5498" s="35">
        <v>19.234300738159572</v>
      </c>
      <c r="K5498" s="35">
        <v>3.9177497371688137</v>
      </c>
      <c r="L5498" s="35">
        <v>1.6188295627082436</v>
      </c>
      <c r="M5498" s="35">
        <v>-3.907206441000931E-3</v>
      </c>
      <c r="N5498" s="35">
        <v>0</v>
      </c>
      <c r="O5498" s="35">
        <v>0</v>
      </c>
      <c r="P5498" s="36">
        <v>12</v>
      </c>
      <c r="Q5498" s="37">
        <v>86</v>
      </c>
      <c r="R5498" s="36">
        <v>10</v>
      </c>
      <c r="S5498" s="39">
        <f t="shared" si="186"/>
        <v>86</v>
      </c>
      <c r="T5498" s="34" t="s">
        <v>44</v>
      </c>
      <c r="U5498" s="12">
        <f>(alpha+(beta/(1+EXP((((-1)*ceta)+(delta*LN(speed)))+(epsilon*speed)))))</f>
        <v>0.48891643297563586</v>
      </c>
      <c r="V5498" s="8">
        <f t="shared" si="187"/>
        <v>86</v>
      </c>
    </row>
    <row r="5499" spans="1:22">
      <c r="A5499" s="34" t="s">
        <v>19</v>
      </c>
      <c r="B5499" s="34" t="s">
        <v>70</v>
      </c>
      <c r="C5499" s="5" t="s">
        <v>144</v>
      </c>
      <c r="D5499" s="35" t="s">
        <v>87</v>
      </c>
      <c r="E5499" s="36" t="s">
        <v>14</v>
      </c>
      <c r="F5499" s="37">
        <v>50</v>
      </c>
      <c r="G5499" s="38">
        <v>-0.04</v>
      </c>
      <c r="H5499" s="34">
        <v>0.99597889620933155</v>
      </c>
      <c r="I5499" s="35">
        <v>9.68376132987032</v>
      </c>
      <c r="J5499" s="35">
        <v>0.99184964593404312</v>
      </c>
      <c r="K5499" s="35">
        <v>-0.90335241826835677</v>
      </c>
      <c r="L5499" s="35">
        <v>0</v>
      </c>
      <c r="M5499" s="35">
        <v>0</v>
      </c>
      <c r="N5499" s="35">
        <v>0</v>
      </c>
      <c r="O5499" s="35">
        <v>0</v>
      </c>
      <c r="P5499" s="36">
        <v>12</v>
      </c>
      <c r="Q5499" s="37">
        <v>86</v>
      </c>
      <c r="R5499" s="36">
        <v>0</v>
      </c>
      <c r="S5499" s="39">
        <f t="shared" si="186"/>
        <v>86</v>
      </c>
      <c r="T5499" s="34" t="s">
        <v>29</v>
      </c>
      <c r="U5499" s="12">
        <f>((alpha*(beta^speed))*(speed^ceta))</f>
        <v>8.5674719065581093E-2</v>
      </c>
      <c r="V5499" s="8">
        <f t="shared" si="187"/>
        <v>86</v>
      </c>
    </row>
    <row r="5500" spans="1:22">
      <c r="A5500" s="34" t="s">
        <v>19</v>
      </c>
      <c r="B5500" s="34" t="s">
        <v>70</v>
      </c>
      <c r="C5500" s="5" t="s">
        <v>144</v>
      </c>
      <c r="D5500" s="35" t="s">
        <v>87</v>
      </c>
      <c r="E5500" s="36" t="s">
        <v>18</v>
      </c>
      <c r="F5500" s="37">
        <v>50</v>
      </c>
      <c r="G5500" s="38">
        <v>-0.04</v>
      </c>
      <c r="H5500" s="34">
        <v>0.99396773156622908</v>
      </c>
      <c r="I5500" s="35">
        <v>2.3332049921498483</v>
      </c>
      <c r="J5500" s="35">
        <v>0.99299835437903639</v>
      </c>
      <c r="K5500" s="35">
        <v>-0.68518110631508045</v>
      </c>
      <c r="L5500" s="35">
        <v>0</v>
      </c>
      <c r="M5500" s="35">
        <v>0</v>
      </c>
      <c r="N5500" s="35">
        <v>0</v>
      </c>
      <c r="O5500" s="35">
        <v>0</v>
      </c>
      <c r="P5500" s="36">
        <v>12</v>
      </c>
      <c r="Q5500" s="37">
        <v>86</v>
      </c>
      <c r="R5500" s="36">
        <v>0</v>
      </c>
      <c r="S5500" s="39">
        <f t="shared" si="186"/>
        <v>86</v>
      </c>
      <c r="T5500" s="34" t="s">
        <v>29</v>
      </c>
      <c r="U5500" s="12">
        <f>((alpha*(beta^speed))*(speed^ceta))</f>
        <v>6.0262144491751338E-2</v>
      </c>
      <c r="V5500" s="8">
        <f t="shared" si="187"/>
        <v>86</v>
      </c>
    </row>
    <row r="5501" spans="1:22">
      <c r="A5501" s="34" t="s">
        <v>19</v>
      </c>
      <c r="B5501" s="34" t="s">
        <v>70</v>
      </c>
      <c r="C5501" s="5" t="s">
        <v>144</v>
      </c>
      <c r="D5501" s="35" t="s">
        <v>87</v>
      </c>
      <c r="E5501" s="36" t="s">
        <v>17</v>
      </c>
      <c r="F5501" s="37">
        <v>50</v>
      </c>
      <c r="G5501" s="38">
        <v>-0.04</v>
      </c>
      <c r="H5501" s="34">
        <v>0.97700196778472637</v>
      </c>
      <c r="I5501" s="35">
        <v>1172.009919616745</v>
      </c>
      <c r="J5501" s="35">
        <v>0.97405506116900109</v>
      </c>
      <c r="K5501" s="35">
        <v>-0.43385302316919933</v>
      </c>
      <c r="L5501" s="35">
        <v>0</v>
      </c>
      <c r="M5501" s="35">
        <v>0</v>
      </c>
      <c r="N5501" s="35">
        <v>0</v>
      </c>
      <c r="O5501" s="35">
        <v>0</v>
      </c>
      <c r="P5501" s="36">
        <v>12</v>
      </c>
      <c r="Q5501" s="37">
        <v>86</v>
      </c>
      <c r="R5501" s="36">
        <v>0</v>
      </c>
      <c r="S5501" s="39">
        <f t="shared" si="186"/>
        <v>86</v>
      </c>
      <c r="T5501" s="34" t="s">
        <v>29</v>
      </c>
      <c r="U5501" s="12">
        <f>((alpha*(beta^speed))*(speed^ceta))</f>
        <v>17.693954726888052</v>
      </c>
      <c r="V5501" s="8">
        <f t="shared" si="187"/>
        <v>86</v>
      </c>
    </row>
    <row r="5502" spans="1:22">
      <c r="A5502" s="34" t="s">
        <v>19</v>
      </c>
      <c r="B5502" s="34" t="s">
        <v>70</v>
      </c>
      <c r="C5502" s="5" t="s">
        <v>144</v>
      </c>
      <c r="D5502" s="35" t="s">
        <v>87</v>
      </c>
      <c r="E5502" s="36" t="s">
        <v>15</v>
      </c>
      <c r="F5502" s="37">
        <v>100</v>
      </c>
      <c r="G5502" s="38">
        <v>-0.04</v>
      </c>
      <c r="H5502" s="34">
        <v>0.98369468798962156</v>
      </c>
      <c r="I5502" s="35">
        <v>-1.630786335747597E-5</v>
      </c>
      <c r="J5502" s="35">
        <v>3.2896207429666548E-3</v>
      </c>
      <c r="K5502" s="35">
        <v>-0.23034708306468915</v>
      </c>
      <c r="L5502" s="35">
        <v>6.0586385181660152</v>
      </c>
      <c r="M5502" s="35">
        <v>0</v>
      </c>
      <c r="N5502" s="35">
        <v>0</v>
      </c>
      <c r="O5502" s="35">
        <v>0</v>
      </c>
      <c r="P5502" s="36">
        <v>12</v>
      </c>
      <c r="Q5502" s="37">
        <v>86</v>
      </c>
      <c r="R5502" s="36">
        <v>14</v>
      </c>
      <c r="S5502" s="39">
        <f t="shared" si="186"/>
        <v>86</v>
      </c>
      <c r="T5502" s="34" t="s">
        <v>51</v>
      </c>
      <c r="U5502" s="12">
        <f>(((alpha*(speed^3))+(beta*(speed^2))+(ceta*speed))+delta)</f>
        <v>0.20611005388139425</v>
      </c>
      <c r="V5502" s="8">
        <f t="shared" si="187"/>
        <v>86</v>
      </c>
    </row>
    <row r="5503" spans="1:22">
      <c r="A5503" s="34" t="s">
        <v>19</v>
      </c>
      <c r="B5503" s="34" t="s">
        <v>70</v>
      </c>
      <c r="C5503" s="5" t="s">
        <v>144</v>
      </c>
      <c r="D5503" s="35" t="s">
        <v>87</v>
      </c>
      <c r="E5503" s="36" t="s">
        <v>16</v>
      </c>
      <c r="F5503" s="37">
        <v>100</v>
      </c>
      <c r="G5503" s="38">
        <v>-0.04</v>
      </c>
      <c r="H5503" s="34">
        <v>0.97542883749313403</v>
      </c>
      <c r="I5503" s="35">
        <v>-0.51080417858139826</v>
      </c>
      <c r="J5503" s="35">
        <v>16.285170921293396</v>
      </c>
      <c r="K5503" s="35">
        <v>4.6015226640515952</v>
      </c>
      <c r="L5503" s="35">
        <v>1.7483018086324007</v>
      </c>
      <c r="M5503" s="35">
        <v>-5.1897624783592902E-3</v>
      </c>
      <c r="N5503" s="35">
        <v>0</v>
      </c>
      <c r="O5503" s="35">
        <v>0</v>
      </c>
      <c r="P5503" s="36">
        <v>12</v>
      </c>
      <c r="Q5503" s="37">
        <v>86</v>
      </c>
      <c r="R5503" s="36">
        <v>10</v>
      </c>
      <c r="S5503" s="39">
        <f t="shared" si="186"/>
        <v>86</v>
      </c>
      <c r="T5503" s="34" t="s">
        <v>44</v>
      </c>
      <c r="U5503" s="12">
        <f>(alpha+(beta/(1+EXP((((-1)*ceta)+(delta*LN(speed)))+(epsilon*speed)))))</f>
        <v>0.47723228392506167</v>
      </c>
      <c r="V5503" s="8">
        <f t="shared" si="187"/>
        <v>86</v>
      </c>
    </row>
    <row r="5504" spans="1:22">
      <c r="A5504" s="34" t="s">
        <v>19</v>
      </c>
      <c r="B5504" s="34" t="s">
        <v>70</v>
      </c>
      <c r="C5504" s="5" t="s">
        <v>144</v>
      </c>
      <c r="D5504" s="35" t="s">
        <v>87</v>
      </c>
      <c r="E5504" s="36" t="s">
        <v>14</v>
      </c>
      <c r="F5504" s="37">
        <v>100</v>
      </c>
      <c r="G5504" s="38">
        <v>-0.04</v>
      </c>
      <c r="H5504" s="34">
        <v>0.9961222722702493</v>
      </c>
      <c r="I5504" s="35">
        <v>9.1035187648256706</v>
      </c>
      <c r="J5504" s="35">
        <v>0.99225167340911846</v>
      </c>
      <c r="K5504" s="35">
        <v>-0.90668827432011811</v>
      </c>
      <c r="L5504" s="35">
        <v>0</v>
      </c>
      <c r="M5504" s="35">
        <v>0</v>
      </c>
      <c r="N5504" s="35">
        <v>0</v>
      </c>
      <c r="O5504" s="35">
        <v>0</v>
      </c>
      <c r="P5504" s="36">
        <v>12</v>
      </c>
      <c r="Q5504" s="37">
        <v>86</v>
      </c>
      <c r="R5504" s="36">
        <v>0</v>
      </c>
      <c r="S5504" s="39">
        <f t="shared" si="186"/>
        <v>86</v>
      </c>
      <c r="T5504" s="34" t="s">
        <v>29</v>
      </c>
      <c r="U5504" s="12">
        <f>((alpha*(beta^speed))*(speed^ceta))</f>
        <v>8.2167575008596005E-2</v>
      </c>
      <c r="V5504" s="8">
        <f t="shared" si="187"/>
        <v>86</v>
      </c>
    </row>
    <row r="5505" spans="1:22">
      <c r="A5505" s="34" t="s">
        <v>19</v>
      </c>
      <c r="B5505" s="34" t="s">
        <v>70</v>
      </c>
      <c r="C5505" s="5" t="s">
        <v>144</v>
      </c>
      <c r="D5505" s="35" t="s">
        <v>87</v>
      </c>
      <c r="E5505" s="36" t="s">
        <v>18</v>
      </c>
      <c r="F5505" s="37">
        <v>100</v>
      </c>
      <c r="G5505" s="38">
        <v>-0.04</v>
      </c>
      <c r="H5505" s="34">
        <v>0.99381057351958602</v>
      </c>
      <c r="I5505" s="35">
        <v>1.0847591881530079</v>
      </c>
      <c r="J5505" s="35">
        <v>7.3861077798261218E-2</v>
      </c>
      <c r="K5505" s="35">
        <v>0.71557210202138799</v>
      </c>
      <c r="L5505" s="35">
        <v>0</v>
      </c>
      <c r="M5505" s="35">
        <v>0</v>
      </c>
      <c r="N5505" s="35">
        <v>0</v>
      </c>
      <c r="O5505" s="35">
        <v>0</v>
      </c>
      <c r="P5505" s="36">
        <v>12</v>
      </c>
      <c r="Q5505" s="37">
        <v>86</v>
      </c>
      <c r="R5505" s="36">
        <v>2</v>
      </c>
      <c r="S5505" s="39">
        <f t="shared" si="186"/>
        <v>86</v>
      </c>
      <c r="T5505" s="34" t="s">
        <v>31</v>
      </c>
      <c r="U5505" s="12">
        <f>((alpha+(beta*speed))^((-1)/ceta))</f>
        <v>6.0569164258735216E-2</v>
      </c>
      <c r="V5505" s="8">
        <f t="shared" si="187"/>
        <v>86</v>
      </c>
    </row>
    <row r="5506" spans="1:22">
      <c r="A5506" s="34" t="s">
        <v>19</v>
      </c>
      <c r="B5506" s="34" t="s">
        <v>70</v>
      </c>
      <c r="C5506" s="5" t="s">
        <v>144</v>
      </c>
      <c r="D5506" s="35" t="s">
        <v>87</v>
      </c>
      <c r="E5506" s="36" t="s">
        <v>17</v>
      </c>
      <c r="F5506" s="37">
        <v>100</v>
      </c>
      <c r="G5506" s="38">
        <v>-0.04</v>
      </c>
      <c r="H5506" s="34">
        <v>0.96679613977469003</v>
      </c>
      <c r="I5506" s="35">
        <v>888.26694950705041</v>
      </c>
      <c r="J5506" s="35">
        <v>0.96960979735731956</v>
      </c>
      <c r="K5506" s="35">
        <v>-0.29002653668847878</v>
      </c>
      <c r="L5506" s="35">
        <v>0</v>
      </c>
      <c r="M5506" s="35">
        <v>0</v>
      </c>
      <c r="N5506" s="35">
        <v>0</v>
      </c>
      <c r="O5506" s="35">
        <v>0</v>
      </c>
      <c r="P5506" s="36">
        <v>12</v>
      </c>
      <c r="Q5506" s="37">
        <v>86</v>
      </c>
      <c r="R5506" s="36">
        <v>0</v>
      </c>
      <c r="S5506" s="39">
        <f t="shared" ref="S5506:S5569" si="188">V5506</f>
        <v>86</v>
      </c>
      <c r="T5506" s="34" t="s">
        <v>29</v>
      </c>
      <c r="U5506" s="12">
        <f>((alpha*(beta^speed))*(speed^ceta))</f>
        <v>17.172328967046489</v>
      </c>
      <c r="V5506" s="8">
        <f t="shared" ref="V5506:V5569" si="189">IF($V$1&lt;P5506,P5506,IF($V$1&gt;Q5506,Q5506,$V$1))</f>
        <v>86</v>
      </c>
    </row>
    <row r="5507" spans="1:22">
      <c r="A5507" s="34" t="s">
        <v>19</v>
      </c>
      <c r="B5507" s="34" t="s">
        <v>70</v>
      </c>
      <c r="C5507" s="5" t="s">
        <v>144</v>
      </c>
      <c r="D5507" s="35" t="s">
        <v>87</v>
      </c>
      <c r="E5507" s="36" t="s">
        <v>15</v>
      </c>
      <c r="F5507" s="37">
        <v>0</v>
      </c>
      <c r="G5507" s="38">
        <v>-0.02</v>
      </c>
      <c r="H5507" s="34">
        <v>0.98801687755590584</v>
      </c>
      <c r="I5507" s="35">
        <v>1.1180731426692252</v>
      </c>
      <c r="J5507" s="35">
        <v>23.235951083791303</v>
      </c>
      <c r="K5507" s="35">
        <v>-0.1291974604508038</v>
      </c>
      <c r="L5507" s="35">
        <v>0.4249321067458412</v>
      </c>
      <c r="M5507" s="35">
        <v>5.2298208380456852E-2</v>
      </c>
      <c r="N5507" s="35">
        <v>0</v>
      </c>
      <c r="O5507" s="35">
        <v>0</v>
      </c>
      <c r="P5507" s="36">
        <v>12</v>
      </c>
      <c r="Q5507" s="37">
        <v>86</v>
      </c>
      <c r="R5507" s="36">
        <v>10</v>
      </c>
      <c r="S5507" s="39">
        <f t="shared" si="188"/>
        <v>86</v>
      </c>
      <c r="T5507" s="34" t="s">
        <v>44</v>
      </c>
      <c r="U5507" s="12">
        <f>(alpha+(beta/(1+EXP((((-1)*ceta)+(delta*LN(speed)))+(epsilon*speed)))))</f>
        <v>1.1522772007959357</v>
      </c>
      <c r="V5507" s="8">
        <f t="shared" si="189"/>
        <v>86</v>
      </c>
    </row>
    <row r="5508" spans="1:22">
      <c r="A5508" s="34" t="s">
        <v>19</v>
      </c>
      <c r="B5508" s="34" t="s">
        <v>70</v>
      </c>
      <c r="C5508" s="5" t="s">
        <v>144</v>
      </c>
      <c r="D5508" s="35" t="s">
        <v>87</v>
      </c>
      <c r="E5508" s="36" t="s">
        <v>16</v>
      </c>
      <c r="F5508" s="37">
        <v>0</v>
      </c>
      <c r="G5508" s="38">
        <v>-0.02</v>
      </c>
      <c r="H5508" s="34">
        <v>0.99335573877952565</v>
      </c>
      <c r="I5508" s="35">
        <v>1.9481856687262609</v>
      </c>
      <c r="J5508" s="35">
        <v>109.42366180825779</v>
      </c>
      <c r="K5508" s="35">
        <v>5.9879826490620978E-2</v>
      </c>
      <c r="L5508" s="35">
        <v>0.83595378860903979</v>
      </c>
      <c r="M5508" s="35">
        <v>2.6138366258593403E-2</v>
      </c>
      <c r="N5508" s="35">
        <v>0</v>
      </c>
      <c r="O5508" s="35">
        <v>0</v>
      </c>
      <c r="P5508" s="36">
        <v>12</v>
      </c>
      <c r="Q5508" s="37">
        <v>86</v>
      </c>
      <c r="R5508" s="36">
        <v>10</v>
      </c>
      <c r="S5508" s="39">
        <f t="shared" si="188"/>
        <v>86</v>
      </c>
      <c r="T5508" s="34" t="s">
        <v>44</v>
      </c>
      <c r="U5508" s="12">
        <f>(alpha+(beta/(1+EXP((((-1)*ceta)+(delta*LN(speed)))+(epsilon*speed)))))</f>
        <v>2.2436742522591455</v>
      </c>
      <c r="V5508" s="8">
        <f t="shared" si="189"/>
        <v>86</v>
      </c>
    </row>
    <row r="5509" spans="1:22">
      <c r="A5509" s="34" t="s">
        <v>19</v>
      </c>
      <c r="B5509" s="34" t="s">
        <v>70</v>
      </c>
      <c r="C5509" s="5" t="s">
        <v>144</v>
      </c>
      <c r="D5509" s="35" t="s">
        <v>87</v>
      </c>
      <c r="E5509" s="36" t="s">
        <v>14</v>
      </c>
      <c r="F5509" s="37">
        <v>0</v>
      </c>
      <c r="G5509" s="38">
        <v>-0.02</v>
      </c>
      <c r="H5509" s="34">
        <v>0.99349311596621559</v>
      </c>
      <c r="I5509" s="35">
        <v>0.18097166383204205</v>
      </c>
      <c r="J5509" s="35">
        <v>12.12879726170376</v>
      </c>
      <c r="K5509" s="35">
        <v>0.15935831156579297</v>
      </c>
      <c r="L5509" s="35">
        <v>0.96551132882658464</v>
      </c>
      <c r="M5509" s="35">
        <v>1.5167423583815627E-2</v>
      </c>
      <c r="N5509" s="35">
        <v>0</v>
      </c>
      <c r="O5509" s="35">
        <v>0</v>
      </c>
      <c r="P5509" s="36">
        <v>12</v>
      </c>
      <c r="Q5509" s="37">
        <v>86</v>
      </c>
      <c r="R5509" s="36">
        <v>10</v>
      </c>
      <c r="S5509" s="39">
        <f t="shared" si="188"/>
        <v>86</v>
      </c>
      <c r="T5509" s="34" t="s">
        <v>44</v>
      </c>
      <c r="U5509" s="12">
        <f>(alpha+(beta/(1+EXP((((-1)*ceta)+(delta*LN(speed)))+(epsilon*speed)))))</f>
        <v>0.23307712077476908</v>
      </c>
      <c r="V5509" s="8">
        <f t="shared" si="189"/>
        <v>86</v>
      </c>
    </row>
    <row r="5510" spans="1:22">
      <c r="A5510" s="34" t="s">
        <v>19</v>
      </c>
      <c r="B5510" s="34" t="s">
        <v>70</v>
      </c>
      <c r="C5510" s="5" t="s">
        <v>144</v>
      </c>
      <c r="D5510" s="35" t="s">
        <v>87</v>
      </c>
      <c r="E5510" s="36" t="s">
        <v>18</v>
      </c>
      <c r="F5510" s="37">
        <v>0</v>
      </c>
      <c r="G5510" s="38">
        <v>-0.02</v>
      </c>
      <c r="H5510" s="34">
        <v>0.98874595488530048</v>
      </c>
      <c r="I5510" s="35">
        <v>-0.30483837905488115</v>
      </c>
      <c r="J5510" s="35">
        <v>0.26811509256654525</v>
      </c>
      <c r="K5510" s="35">
        <v>1.3654043708338719</v>
      </c>
      <c r="L5510" s="35">
        <v>0</v>
      </c>
      <c r="M5510" s="35">
        <v>0</v>
      </c>
      <c r="N5510" s="35">
        <v>0</v>
      </c>
      <c r="O5510" s="35">
        <v>0</v>
      </c>
      <c r="P5510" s="36">
        <v>12</v>
      </c>
      <c r="Q5510" s="37">
        <v>86</v>
      </c>
      <c r="R5510" s="36">
        <v>2</v>
      </c>
      <c r="S5510" s="39">
        <f t="shared" si="188"/>
        <v>86</v>
      </c>
      <c r="T5510" s="34" t="s">
        <v>31</v>
      </c>
      <c r="U5510" s="12">
        <f>((alpha+(beta*speed))^((-1)/ceta))</f>
        <v>0.101420576050702</v>
      </c>
      <c r="V5510" s="8">
        <f t="shared" si="189"/>
        <v>86</v>
      </c>
    </row>
    <row r="5511" spans="1:22">
      <c r="A5511" s="34" t="s">
        <v>19</v>
      </c>
      <c r="B5511" s="34" t="s">
        <v>70</v>
      </c>
      <c r="C5511" s="5" t="s">
        <v>144</v>
      </c>
      <c r="D5511" s="35" t="s">
        <v>87</v>
      </c>
      <c r="E5511" s="36" t="s">
        <v>17</v>
      </c>
      <c r="F5511" s="37">
        <v>0</v>
      </c>
      <c r="G5511" s="38">
        <v>-0.02</v>
      </c>
      <c r="H5511" s="34">
        <v>0.98760852579537584</v>
      </c>
      <c r="I5511" s="35">
        <v>8.213498873012778</v>
      </c>
      <c r="J5511" s="35">
        <v>-1.2718527733070066</v>
      </c>
      <c r="K5511" s="35">
        <v>-0.87333784041012108</v>
      </c>
      <c r="L5511" s="35">
        <v>0</v>
      </c>
      <c r="M5511" s="35">
        <v>0</v>
      </c>
      <c r="N5511" s="35">
        <v>0</v>
      </c>
      <c r="O5511" s="35">
        <v>0</v>
      </c>
      <c r="P5511" s="36">
        <v>12</v>
      </c>
      <c r="Q5511" s="37">
        <v>86</v>
      </c>
      <c r="R5511" s="36">
        <v>13</v>
      </c>
      <c r="S5511" s="39">
        <f t="shared" si="188"/>
        <v>86</v>
      </c>
      <c r="T5511" s="34" t="s">
        <v>50</v>
      </c>
      <c r="U5511" s="12">
        <f>EXP((alpha+(beta/speed))+(ceta*LN(speed)))</f>
        <v>74.333359821125015</v>
      </c>
      <c r="V5511" s="8">
        <f t="shared" si="189"/>
        <v>86</v>
      </c>
    </row>
    <row r="5512" spans="1:22">
      <c r="A5512" s="34" t="s">
        <v>19</v>
      </c>
      <c r="B5512" s="34" t="s">
        <v>70</v>
      </c>
      <c r="C5512" s="5" t="s">
        <v>144</v>
      </c>
      <c r="D5512" s="35" t="s">
        <v>87</v>
      </c>
      <c r="E5512" s="36" t="s">
        <v>15</v>
      </c>
      <c r="F5512" s="37">
        <v>50</v>
      </c>
      <c r="G5512" s="38">
        <v>-0.02</v>
      </c>
      <c r="H5512" s="34">
        <v>0.98271530496015236</v>
      </c>
      <c r="I5512" s="35">
        <v>0.94940053072934105</v>
      </c>
      <c r="J5512" s="35">
        <v>10.322506939240274</v>
      </c>
      <c r="K5512" s="35">
        <v>0.52722354225272905</v>
      </c>
      <c r="L5512" s="35">
        <v>0.17258773955733109</v>
      </c>
      <c r="M5512" s="35">
        <v>6.8127879636552341E-2</v>
      </c>
      <c r="N5512" s="35">
        <v>0</v>
      </c>
      <c r="O5512" s="35">
        <v>0</v>
      </c>
      <c r="P5512" s="36">
        <v>12</v>
      </c>
      <c r="Q5512" s="37">
        <v>86</v>
      </c>
      <c r="R5512" s="36">
        <v>10</v>
      </c>
      <c r="S5512" s="39">
        <f t="shared" si="188"/>
        <v>86</v>
      </c>
      <c r="T5512" s="34" t="s">
        <v>44</v>
      </c>
      <c r="U5512" s="12">
        <f>(alpha+(beta/(1+EXP((((-1)*ceta)+(delta*LN(speed)))+(epsilon*speed)))))</f>
        <v>0.97248829850958818</v>
      </c>
      <c r="V5512" s="8">
        <f t="shared" si="189"/>
        <v>86</v>
      </c>
    </row>
    <row r="5513" spans="1:22">
      <c r="A5513" s="34" t="s">
        <v>19</v>
      </c>
      <c r="B5513" s="34" t="s">
        <v>70</v>
      </c>
      <c r="C5513" s="5" t="s">
        <v>144</v>
      </c>
      <c r="D5513" s="35" t="s">
        <v>87</v>
      </c>
      <c r="E5513" s="36" t="s">
        <v>16</v>
      </c>
      <c r="F5513" s="37">
        <v>50</v>
      </c>
      <c r="G5513" s="38">
        <v>-0.02</v>
      </c>
      <c r="H5513" s="34">
        <v>0.98293720336828172</v>
      </c>
      <c r="I5513" s="35">
        <v>-1.7083213721512103</v>
      </c>
      <c r="J5513" s="35">
        <v>121.10179196040029</v>
      </c>
      <c r="K5513" s="35">
        <v>-9.2097896966305257E-2</v>
      </c>
      <c r="L5513" s="35">
        <v>0.78636643143481433</v>
      </c>
      <c r="M5513" s="35">
        <v>4.2374680221093192E-4</v>
      </c>
      <c r="N5513" s="35">
        <v>0</v>
      </c>
      <c r="O5513" s="35">
        <v>0</v>
      </c>
      <c r="P5513" s="36">
        <v>12</v>
      </c>
      <c r="Q5513" s="37">
        <v>86</v>
      </c>
      <c r="R5513" s="36">
        <v>10</v>
      </c>
      <c r="S5513" s="39">
        <f t="shared" si="188"/>
        <v>86</v>
      </c>
      <c r="T5513" s="34" t="s">
        <v>44</v>
      </c>
      <c r="U5513" s="12">
        <f>(alpha+(beta/(1+EXP((((-1)*ceta)+(delta*LN(speed)))+(epsilon*speed)))))</f>
        <v>1.4159612556757326</v>
      </c>
      <c r="V5513" s="8">
        <f t="shared" si="189"/>
        <v>86</v>
      </c>
    </row>
    <row r="5514" spans="1:22">
      <c r="A5514" s="34" t="s">
        <v>19</v>
      </c>
      <c r="B5514" s="34" t="s">
        <v>70</v>
      </c>
      <c r="C5514" s="5" t="s">
        <v>144</v>
      </c>
      <c r="D5514" s="35" t="s">
        <v>87</v>
      </c>
      <c r="E5514" s="36" t="s">
        <v>14</v>
      </c>
      <c r="F5514" s="37">
        <v>50</v>
      </c>
      <c r="G5514" s="38">
        <v>-0.02</v>
      </c>
      <c r="H5514" s="34">
        <v>0.99572162043781964</v>
      </c>
      <c r="I5514" s="35">
        <v>11.591137404784234</v>
      </c>
      <c r="J5514" s="35">
        <v>0.99820490192639866</v>
      </c>
      <c r="K5514" s="35">
        <v>-0.94599776863771701</v>
      </c>
      <c r="L5514" s="35">
        <v>0</v>
      </c>
      <c r="M5514" s="35">
        <v>0</v>
      </c>
      <c r="N5514" s="35">
        <v>0</v>
      </c>
      <c r="O5514" s="35">
        <v>0</v>
      </c>
      <c r="P5514" s="36">
        <v>12</v>
      </c>
      <c r="Q5514" s="37">
        <v>86</v>
      </c>
      <c r="R5514" s="36">
        <v>0</v>
      </c>
      <c r="S5514" s="39">
        <f t="shared" si="188"/>
        <v>86</v>
      </c>
      <c r="T5514" s="34" t="s">
        <v>29</v>
      </c>
      <c r="U5514" s="12">
        <f>((alpha*(beta^speed))*(speed^ceta))</f>
        <v>0.14688886826525935</v>
      </c>
      <c r="V5514" s="8">
        <f t="shared" si="189"/>
        <v>86</v>
      </c>
    </row>
    <row r="5515" spans="1:22">
      <c r="A5515" s="34" t="s">
        <v>19</v>
      </c>
      <c r="B5515" s="34" t="s">
        <v>70</v>
      </c>
      <c r="C5515" s="5" t="s">
        <v>144</v>
      </c>
      <c r="D5515" s="35" t="s">
        <v>87</v>
      </c>
      <c r="E5515" s="36" t="s">
        <v>18</v>
      </c>
      <c r="F5515" s="37">
        <v>50</v>
      </c>
      <c r="G5515" s="38">
        <v>-0.02</v>
      </c>
      <c r="H5515" s="34">
        <v>0.99323563308850804</v>
      </c>
      <c r="I5515" s="35">
        <v>4.6541354757120575E-2</v>
      </c>
      <c r="J5515" s="35">
        <v>-3.4886140419435026</v>
      </c>
      <c r="K5515" s="35">
        <v>0.91252710031334672</v>
      </c>
      <c r="L5515" s="35">
        <v>0.35525521430935864</v>
      </c>
      <c r="M5515" s="35">
        <v>0</v>
      </c>
      <c r="N5515" s="35">
        <v>0</v>
      </c>
      <c r="O5515" s="35">
        <v>0</v>
      </c>
      <c r="P5515" s="36">
        <v>12</v>
      </c>
      <c r="Q5515" s="37">
        <v>86</v>
      </c>
      <c r="R5515" s="36">
        <v>8</v>
      </c>
      <c r="S5515" s="39">
        <f t="shared" si="188"/>
        <v>86</v>
      </c>
      <c r="T5515" s="34" t="s">
        <v>40</v>
      </c>
      <c r="U5515" s="12">
        <f>(alpha-(beta*EXP(((-1)*ceta)*(speed^delta))))</f>
        <v>8.7649321388069787E-2</v>
      </c>
      <c r="V5515" s="8">
        <f t="shared" si="189"/>
        <v>86</v>
      </c>
    </row>
    <row r="5516" spans="1:22">
      <c r="A5516" s="34" t="s">
        <v>19</v>
      </c>
      <c r="B5516" s="34" t="s">
        <v>70</v>
      </c>
      <c r="C5516" s="5" t="s">
        <v>144</v>
      </c>
      <c r="D5516" s="35" t="s">
        <v>87</v>
      </c>
      <c r="E5516" s="36" t="s">
        <v>17</v>
      </c>
      <c r="F5516" s="37">
        <v>50</v>
      </c>
      <c r="G5516" s="38">
        <v>-0.02</v>
      </c>
      <c r="H5516" s="34">
        <v>0.97467221279706062</v>
      </c>
      <c r="I5516" s="35">
        <v>1512.3275092054419</v>
      </c>
      <c r="J5516" s="35">
        <v>0.98527979024271906</v>
      </c>
      <c r="K5516" s="35">
        <v>-0.46052200344220329</v>
      </c>
      <c r="L5516" s="35">
        <v>0</v>
      </c>
      <c r="M5516" s="35">
        <v>0</v>
      </c>
      <c r="N5516" s="35">
        <v>0</v>
      </c>
      <c r="O5516" s="35">
        <v>0</v>
      </c>
      <c r="P5516" s="36">
        <v>12</v>
      </c>
      <c r="Q5516" s="37">
        <v>86</v>
      </c>
      <c r="R5516" s="36">
        <v>0</v>
      </c>
      <c r="S5516" s="39">
        <f t="shared" si="188"/>
        <v>86</v>
      </c>
      <c r="T5516" s="34" t="s">
        <v>29</v>
      </c>
      <c r="U5516" s="12">
        <f>((alpha*(beta^speed))*(speed^ceta))</f>
        <v>54.31129765350893</v>
      </c>
      <c r="V5516" s="8">
        <f t="shared" si="189"/>
        <v>86</v>
      </c>
    </row>
    <row r="5517" spans="1:22">
      <c r="A5517" s="34" t="s">
        <v>19</v>
      </c>
      <c r="B5517" s="34" t="s">
        <v>70</v>
      </c>
      <c r="C5517" s="5" t="s">
        <v>144</v>
      </c>
      <c r="D5517" s="35" t="s">
        <v>87</v>
      </c>
      <c r="E5517" s="36" t="s">
        <v>15</v>
      </c>
      <c r="F5517" s="37">
        <v>100</v>
      </c>
      <c r="G5517" s="38">
        <v>-0.02</v>
      </c>
      <c r="H5517" s="34">
        <v>0.97501448133141433</v>
      </c>
      <c r="I5517" s="35">
        <v>-1.7400511806118895E-5</v>
      </c>
      <c r="J5517" s="35">
        <v>3.5889116809919353E-3</v>
      </c>
      <c r="K5517" s="35">
        <v>-0.25401421753941905</v>
      </c>
      <c r="L5517" s="35">
        <v>7.1516360764263087</v>
      </c>
      <c r="M5517" s="35">
        <v>0</v>
      </c>
      <c r="N5517" s="35">
        <v>0</v>
      </c>
      <c r="O5517" s="35">
        <v>0</v>
      </c>
      <c r="P5517" s="36">
        <v>12</v>
      </c>
      <c r="Q5517" s="37">
        <v>86</v>
      </c>
      <c r="R5517" s="36">
        <v>14</v>
      </c>
      <c r="S5517" s="39">
        <f t="shared" si="188"/>
        <v>86</v>
      </c>
      <c r="T5517" s="34" t="s">
        <v>51</v>
      </c>
      <c r="U5517" s="12">
        <f>(((alpha*(speed^3))+(beta*(speed^2))+(ceta*speed))+delta)</f>
        <v>0.78230422329986204</v>
      </c>
      <c r="V5517" s="8">
        <f t="shared" si="189"/>
        <v>86</v>
      </c>
    </row>
    <row r="5518" spans="1:22">
      <c r="A5518" s="34" t="s">
        <v>19</v>
      </c>
      <c r="B5518" s="34" t="s">
        <v>70</v>
      </c>
      <c r="C5518" s="5" t="s">
        <v>144</v>
      </c>
      <c r="D5518" s="35" t="s">
        <v>87</v>
      </c>
      <c r="E5518" s="36" t="s">
        <v>16</v>
      </c>
      <c r="F5518" s="37">
        <v>100</v>
      </c>
      <c r="G5518" s="38">
        <v>-0.02</v>
      </c>
      <c r="H5518" s="34">
        <v>0.97370065737088307</v>
      </c>
      <c r="I5518" s="35">
        <v>-6.8874055446490544E-5</v>
      </c>
      <c r="J5518" s="35">
        <v>1.2518170906260158E-2</v>
      </c>
      <c r="K5518" s="35">
        <v>-0.80025918301686927</v>
      </c>
      <c r="L5518" s="35">
        <v>20.58920574077505</v>
      </c>
      <c r="M5518" s="35">
        <v>0</v>
      </c>
      <c r="N5518" s="35">
        <v>0</v>
      </c>
      <c r="O5518" s="35">
        <v>0</v>
      </c>
      <c r="P5518" s="36">
        <v>12</v>
      </c>
      <c r="Q5518" s="37">
        <v>86</v>
      </c>
      <c r="R5518" s="36">
        <v>14</v>
      </c>
      <c r="S5518" s="39">
        <f t="shared" si="188"/>
        <v>86</v>
      </c>
      <c r="T5518" s="34" t="s">
        <v>51</v>
      </c>
      <c r="U5518" s="12">
        <f>(((alpha*(speed^3))+(beta*(speed^2))+(ceta*speed))+delta)</f>
        <v>0.54355181295143495</v>
      </c>
      <c r="V5518" s="8">
        <f t="shared" si="189"/>
        <v>86</v>
      </c>
    </row>
    <row r="5519" spans="1:22">
      <c r="A5519" s="34" t="s">
        <v>19</v>
      </c>
      <c r="B5519" s="34" t="s">
        <v>70</v>
      </c>
      <c r="C5519" s="5" t="s">
        <v>144</v>
      </c>
      <c r="D5519" s="35" t="s">
        <v>87</v>
      </c>
      <c r="E5519" s="36" t="s">
        <v>14</v>
      </c>
      <c r="F5519" s="37">
        <v>100</v>
      </c>
      <c r="G5519" s="38">
        <v>-0.02</v>
      </c>
      <c r="H5519" s="34">
        <v>0.99644999389883315</v>
      </c>
      <c r="I5519" s="35">
        <v>0.9618765567029719</v>
      </c>
      <c r="J5519" s="35">
        <v>3.329607083238436E-2</v>
      </c>
      <c r="K5519" s="35">
        <v>5.849237571117837</v>
      </c>
      <c r="L5519" s="35">
        <v>0.2400422601892912</v>
      </c>
      <c r="M5519" s="35">
        <v>5.7807885396909377E-2</v>
      </c>
      <c r="N5519" s="35">
        <v>0</v>
      </c>
      <c r="O5519" s="35">
        <v>0</v>
      </c>
      <c r="P5519" s="36">
        <v>12</v>
      </c>
      <c r="Q5519" s="37">
        <v>86</v>
      </c>
      <c r="R5519" s="36">
        <v>4</v>
      </c>
      <c r="S5519" s="39">
        <f t="shared" si="188"/>
        <v>86</v>
      </c>
      <c r="T5519" s="34" t="s">
        <v>35</v>
      </c>
      <c r="U5519" s="12">
        <f>((epsilon+(alpha*EXP(((-1)*beta)*speed)))+(ceta*EXP(((-1)*delta)*speed)))</f>
        <v>0.1127029884409424</v>
      </c>
      <c r="V5519" s="8">
        <f t="shared" si="189"/>
        <v>86</v>
      </c>
    </row>
    <row r="5520" spans="1:22">
      <c r="A5520" s="34" t="s">
        <v>19</v>
      </c>
      <c r="B5520" s="34" t="s">
        <v>70</v>
      </c>
      <c r="C5520" s="5" t="s">
        <v>144</v>
      </c>
      <c r="D5520" s="35" t="s">
        <v>87</v>
      </c>
      <c r="E5520" s="36" t="s">
        <v>18</v>
      </c>
      <c r="F5520" s="37">
        <v>100</v>
      </c>
      <c r="G5520" s="38">
        <v>-0.02</v>
      </c>
      <c r="H5520" s="34">
        <v>0.99236155406464754</v>
      </c>
      <c r="I5520" s="35">
        <v>4.3957688778483293E-2</v>
      </c>
      <c r="J5520" s="35">
        <v>-1.2124418196170512</v>
      </c>
      <c r="K5520" s="35">
        <v>0.28727067067924472</v>
      </c>
      <c r="L5520" s="35">
        <v>0.56053510859865407</v>
      </c>
      <c r="M5520" s="35">
        <v>0</v>
      </c>
      <c r="N5520" s="35">
        <v>0</v>
      </c>
      <c r="O5520" s="35">
        <v>0</v>
      </c>
      <c r="P5520" s="36">
        <v>12</v>
      </c>
      <c r="Q5520" s="37">
        <v>86</v>
      </c>
      <c r="R5520" s="36">
        <v>8</v>
      </c>
      <c r="S5520" s="39">
        <f t="shared" si="188"/>
        <v>86</v>
      </c>
      <c r="T5520" s="34" t="s">
        <v>40</v>
      </c>
      <c r="U5520" s="12">
        <f>(alpha-(beta*EXP(((-1)*ceta)*(speed^delta))))</f>
        <v>8.09916932478221E-2</v>
      </c>
      <c r="V5520" s="8">
        <f t="shared" si="189"/>
        <v>86</v>
      </c>
    </row>
    <row r="5521" spans="1:22">
      <c r="A5521" s="34" t="s">
        <v>19</v>
      </c>
      <c r="B5521" s="34" t="s">
        <v>70</v>
      </c>
      <c r="C5521" s="5" t="s">
        <v>144</v>
      </c>
      <c r="D5521" s="35" t="s">
        <v>87</v>
      </c>
      <c r="E5521" s="36" t="s">
        <v>17</v>
      </c>
      <c r="F5521" s="37">
        <v>100</v>
      </c>
      <c r="G5521" s="38">
        <v>-0.02</v>
      </c>
      <c r="H5521" s="34">
        <v>0.96365965086843119</v>
      </c>
      <c r="I5521" s="35">
        <v>-1.7668917974898838E-3</v>
      </c>
      <c r="J5521" s="35">
        <v>0.3311908675688518</v>
      </c>
      <c r="K5521" s="35">
        <v>-22.771611536763373</v>
      </c>
      <c r="L5521" s="35">
        <v>660.53933468530147</v>
      </c>
      <c r="M5521" s="35">
        <v>0</v>
      </c>
      <c r="N5521" s="35">
        <v>0</v>
      </c>
      <c r="O5521" s="35">
        <v>0</v>
      </c>
      <c r="P5521" s="36">
        <v>12</v>
      </c>
      <c r="Q5521" s="37">
        <v>86</v>
      </c>
      <c r="R5521" s="36">
        <v>14</v>
      </c>
      <c r="S5521" s="39">
        <f t="shared" si="188"/>
        <v>86</v>
      </c>
      <c r="T5521" s="34" t="s">
        <v>51</v>
      </c>
      <c r="U5521" s="12">
        <f>(((alpha*(speed^3))+(beta*(speed^2))+(ceta*speed))+delta)</f>
        <v>27.826269918653793</v>
      </c>
      <c r="V5521" s="8">
        <f t="shared" si="189"/>
        <v>86</v>
      </c>
    </row>
    <row r="5522" spans="1:22">
      <c r="A5522" s="34" t="s">
        <v>19</v>
      </c>
      <c r="B5522" s="34" t="s">
        <v>70</v>
      </c>
      <c r="C5522" s="5" t="s">
        <v>144</v>
      </c>
      <c r="D5522" s="35" t="s">
        <v>87</v>
      </c>
      <c r="E5522" s="36" t="s">
        <v>15</v>
      </c>
      <c r="F5522" s="37">
        <v>0</v>
      </c>
      <c r="G5522" s="38">
        <v>0.02</v>
      </c>
      <c r="H5522" s="34">
        <v>0.97719554318437807</v>
      </c>
      <c r="I5522" s="35">
        <v>-2.3111117979661423E-5</v>
      </c>
      <c r="J5522" s="35">
        <v>4.3003799606660285E-3</v>
      </c>
      <c r="K5522" s="35">
        <v>-0.2679018057158522</v>
      </c>
      <c r="L5522" s="35">
        <v>7.2774708556391303</v>
      </c>
      <c r="M5522" s="35">
        <v>0</v>
      </c>
      <c r="N5522" s="35">
        <v>0</v>
      </c>
      <c r="O5522" s="35">
        <v>0</v>
      </c>
      <c r="P5522" s="36">
        <v>12</v>
      </c>
      <c r="Q5522" s="37">
        <v>86</v>
      </c>
      <c r="R5522" s="36">
        <v>14</v>
      </c>
      <c r="S5522" s="39">
        <f t="shared" si="188"/>
        <v>86</v>
      </c>
      <c r="T5522" s="34" t="s">
        <v>51</v>
      </c>
      <c r="U5522" s="12">
        <f>(((alpha*(speed^3))+(beta*(speed^2))+(ceta*speed))+delta)</f>
        <v>1.3435604954902622</v>
      </c>
      <c r="V5522" s="8">
        <f t="shared" si="189"/>
        <v>86</v>
      </c>
    </row>
    <row r="5523" spans="1:22">
      <c r="A5523" s="34" t="s">
        <v>19</v>
      </c>
      <c r="B5523" s="34" t="s">
        <v>70</v>
      </c>
      <c r="C5523" s="5" t="s">
        <v>144</v>
      </c>
      <c r="D5523" s="35" t="s">
        <v>87</v>
      </c>
      <c r="E5523" s="36" t="s">
        <v>16</v>
      </c>
      <c r="F5523" s="37">
        <v>0</v>
      </c>
      <c r="G5523" s="38">
        <v>0.02</v>
      </c>
      <c r="H5523" s="34">
        <v>0.99314538719473555</v>
      </c>
      <c r="I5523" s="35">
        <v>168.22700128331877</v>
      </c>
      <c r="J5523" s="35">
        <v>-1.0673157672445408</v>
      </c>
      <c r="K5523" s="35">
        <v>4.2645451699098036</v>
      </c>
      <c r="L5523" s="35">
        <v>0.12915154006368121</v>
      </c>
      <c r="M5523" s="35">
        <v>0</v>
      </c>
      <c r="N5523" s="35">
        <v>0</v>
      </c>
      <c r="O5523" s="35">
        <v>0</v>
      </c>
      <c r="P5523" s="36">
        <v>12</v>
      </c>
      <c r="Q5523" s="37">
        <v>86</v>
      </c>
      <c r="R5523" s="36">
        <v>1</v>
      </c>
      <c r="S5523" s="39">
        <f t="shared" si="188"/>
        <v>86</v>
      </c>
      <c r="T5523" s="34" t="s">
        <v>30</v>
      </c>
      <c r="U5523" s="12">
        <f>((alpha*(speed^beta))+(ceta*(speed^delta)))</f>
        <v>9.030175567542102</v>
      </c>
      <c r="V5523" s="8">
        <f t="shared" si="189"/>
        <v>86</v>
      </c>
    </row>
    <row r="5524" spans="1:22">
      <c r="A5524" s="34" t="s">
        <v>19</v>
      </c>
      <c r="B5524" s="34" t="s">
        <v>70</v>
      </c>
      <c r="C5524" s="5" t="s">
        <v>144</v>
      </c>
      <c r="D5524" s="35" t="s">
        <v>87</v>
      </c>
      <c r="E5524" s="36" t="s">
        <v>14</v>
      </c>
      <c r="F5524" s="37">
        <v>0</v>
      </c>
      <c r="G5524" s="38">
        <v>0.02</v>
      </c>
      <c r="H5524" s="34">
        <v>0.99389919275536021</v>
      </c>
      <c r="I5524" s="35">
        <v>9.1915084747485984</v>
      </c>
      <c r="J5524" s="35">
        <v>0.99890198246068873</v>
      </c>
      <c r="K5524" s="35">
        <v>-0.78630734804363622</v>
      </c>
      <c r="L5524" s="35">
        <v>0</v>
      </c>
      <c r="M5524" s="35">
        <v>0</v>
      </c>
      <c r="N5524" s="35">
        <v>0</v>
      </c>
      <c r="O5524" s="35">
        <v>0</v>
      </c>
      <c r="P5524" s="36">
        <v>12</v>
      </c>
      <c r="Q5524" s="37">
        <v>86</v>
      </c>
      <c r="R5524" s="36">
        <v>0</v>
      </c>
      <c r="S5524" s="39">
        <f t="shared" si="188"/>
        <v>86</v>
      </c>
      <c r="T5524" s="34" t="s">
        <v>29</v>
      </c>
      <c r="U5524" s="12">
        <f>((alpha*(beta^speed))*(speed^ceta))</f>
        <v>0.25190900881343642</v>
      </c>
      <c r="V5524" s="8">
        <f t="shared" si="189"/>
        <v>86</v>
      </c>
    </row>
    <row r="5525" spans="1:22">
      <c r="A5525" s="34" t="s">
        <v>19</v>
      </c>
      <c r="B5525" s="34" t="s">
        <v>70</v>
      </c>
      <c r="C5525" s="5" t="s">
        <v>144</v>
      </c>
      <c r="D5525" s="35" t="s">
        <v>87</v>
      </c>
      <c r="E5525" s="36" t="s">
        <v>18</v>
      </c>
      <c r="F5525" s="37">
        <v>0</v>
      </c>
      <c r="G5525" s="38">
        <v>0.02</v>
      </c>
      <c r="H5525" s="34">
        <v>0.99441503845778878</v>
      </c>
      <c r="I5525" s="35">
        <v>-3.7602193988529975</v>
      </c>
      <c r="J5525" s="35">
        <v>0.69412417739629284</v>
      </c>
      <c r="K5525" s="35">
        <v>2.0418040983140018</v>
      </c>
      <c r="L5525" s="35">
        <v>0</v>
      </c>
      <c r="M5525" s="35">
        <v>0</v>
      </c>
      <c r="N5525" s="35">
        <v>0</v>
      </c>
      <c r="O5525" s="35">
        <v>0</v>
      </c>
      <c r="P5525" s="36">
        <v>12</v>
      </c>
      <c r="Q5525" s="37">
        <v>86</v>
      </c>
      <c r="R5525" s="36">
        <v>2</v>
      </c>
      <c r="S5525" s="39">
        <f t="shared" si="188"/>
        <v>86</v>
      </c>
      <c r="T5525" s="34" t="s">
        <v>31</v>
      </c>
      <c r="U5525" s="12">
        <f>((alpha+(beta*speed))^((-1)/ceta))</f>
        <v>0.1393321556725492</v>
      </c>
      <c r="V5525" s="8">
        <f t="shared" si="189"/>
        <v>86</v>
      </c>
    </row>
    <row r="5526" spans="1:22">
      <c r="A5526" s="34" t="s">
        <v>19</v>
      </c>
      <c r="B5526" s="34" t="s">
        <v>70</v>
      </c>
      <c r="C5526" s="5" t="s">
        <v>144</v>
      </c>
      <c r="D5526" s="35" t="s">
        <v>87</v>
      </c>
      <c r="E5526" s="36" t="s">
        <v>17</v>
      </c>
      <c r="F5526" s="37">
        <v>0</v>
      </c>
      <c r="G5526" s="38">
        <v>0.02</v>
      </c>
      <c r="H5526" s="34">
        <v>0.99116231799030119</v>
      </c>
      <c r="I5526" s="35">
        <v>2304.5691431207374</v>
      </c>
      <c r="J5526" s="35">
        <v>1.0087130324372564</v>
      </c>
      <c r="K5526" s="35">
        <v>-0.59054077278876549</v>
      </c>
      <c r="L5526" s="35">
        <v>0</v>
      </c>
      <c r="M5526" s="35">
        <v>0</v>
      </c>
      <c r="N5526" s="35">
        <v>0</v>
      </c>
      <c r="O5526" s="35">
        <v>0</v>
      </c>
      <c r="P5526" s="36">
        <v>12</v>
      </c>
      <c r="Q5526" s="37">
        <v>86</v>
      </c>
      <c r="R5526" s="36">
        <v>0</v>
      </c>
      <c r="S5526" s="39">
        <f t="shared" si="188"/>
        <v>86</v>
      </c>
      <c r="T5526" s="34" t="s">
        <v>29</v>
      </c>
      <c r="U5526" s="12">
        <f>((alpha*(beta^speed))*(speed^ceta))</f>
        <v>350.11109592884895</v>
      </c>
      <c r="V5526" s="8">
        <f t="shared" si="189"/>
        <v>86</v>
      </c>
    </row>
    <row r="5527" spans="1:22">
      <c r="A5527" s="34" t="s">
        <v>19</v>
      </c>
      <c r="B5527" s="34" t="s">
        <v>70</v>
      </c>
      <c r="C5527" s="5" t="s">
        <v>144</v>
      </c>
      <c r="D5527" s="35" t="s">
        <v>87</v>
      </c>
      <c r="E5527" s="36" t="s">
        <v>15</v>
      </c>
      <c r="F5527" s="37">
        <v>50</v>
      </c>
      <c r="G5527" s="38">
        <v>0.02</v>
      </c>
      <c r="H5527" s="34">
        <v>0.93982716713127379</v>
      </c>
      <c r="I5527" s="35">
        <v>-1.8850765619048165E-5</v>
      </c>
      <c r="J5527" s="35">
        <v>3.6906566933101294E-3</v>
      </c>
      <c r="K5527" s="35">
        <v>-0.24617753734930747</v>
      </c>
      <c r="L5527" s="35">
        <v>7.6449257637646433</v>
      </c>
      <c r="M5527" s="35">
        <v>0</v>
      </c>
      <c r="N5527" s="35">
        <v>0</v>
      </c>
      <c r="O5527" s="35">
        <v>0</v>
      </c>
      <c r="P5527" s="36">
        <v>12</v>
      </c>
      <c r="Q5527" s="37">
        <v>86</v>
      </c>
      <c r="R5527" s="36">
        <v>14</v>
      </c>
      <c r="S5527" s="39">
        <f t="shared" si="188"/>
        <v>86</v>
      </c>
      <c r="T5527" s="34" t="s">
        <v>51</v>
      </c>
      <c r="U5527" s="12">
        <f>(((alpha*(speed^3))+(beta*(speed^2))+(ceta*speed))+delta)</f>
        <v>1.7796118788566204</v>
      </c>
      <c r="V5527" s="8">
        <f t="shared" si="189"/>
        <v>86</v>
      </c>
    </row>
    <row r="5528" spans="1:22">
      <c r="A5528" s="34" t="s">
        <v>19</v>
      </c>
      <c r="B5528" s="34" t="s">
        <v>70</v>
      </c>
      <c r="C5528" s="5" t="s">
        <v>144</v>
      </c>
      <c r="D5528" s="35" t="s">
        <v>87</v>
      </c>
      <c r="E5528" s="36" t="s">
        <v>16</v>
      </c>
      <c r="F5528" s="37">
        <v>50</v>
      </c>
      <c r="G5528" s="38">
        <v>0.02</v>
      </c>
      <c r="H5528" s="34">
        <v>0.99175066202320572</v>
      </c>
      <c r="I5528" s="35">
        <v>12.322221567186766</v>
      </c>
      <c r="J5528" s="35">
        <v>-5.2410133063480219E-2</v>
      </c>
      <c r="K5528" s="35">
        <v>117.80710289772762</v>
      </c>
      <c r="L5528" s="35">
        <v>-0.94965543986952083</v>
      </c>
      <c r="M5528" s="35">
        <v>0</v>
      </c>
      <c r="N5528" s="35">
        <v>0</v>
      </c>
      <c r="O5528" s="35">
        <v>0</v>
      </c>
      <c r="P5528" s="36">
        <v>12</v>
      </c>
      <c r="Q5528" s="37">
        <v>86</v>
      </c>
      <c r="R5528" s="36">
        <v>1</v>
      </c>
      <c r="S5528" s="39">
        <f t="shared" si="188"/>
        <v>86</v>
      </c>
      <c r="T5528" s="34" t="s">
        <v>30</v>
      </c>
      <c r="U5528" s="12">
        <f>((alpha*(speed^beta))+(ceta*(speed^delta)))</f>
        <v>11.470883585198369</v>
      </c>
      <c r="V5528" s="8">
        <f t="shared" si="189"/>
        <v>86</v>
      </c>
    </row>
    <row r="5529" spans="1:22">
      <c r="A5529" s="34" t="s">
        <v>19</v>
      </c>
      <c r="B5529" s="34" t="s">
        <v>70</v>
      </c>
      <c r="C5529" s="5" t="s">
        <v>144</v>
      </c>
      <c r="D5529" s="35" t="s">
        <v>87</v>
      </c>
      <c r="E5529" s="36" t="s">
        <v>14</v>
      </c>
      <c r="F5529" s="37">
        <v>50</v>
      </c>
      <c r="G5529" s="38">
        <v>0.02</v>
      </c>
      <c r="H5529" s="34">
        <v>0.99393278208792457</v>
      </c>
      <c r="I5529" s="35">
        <v>-0.52561537328764885</v>
      </c>
      <c r="J5529" s="35">
        <v>9.9773416247899954E-2</v>
      </c>
      <c r="K5529" s="35">
        <v>1.748531860383713</v>
      </c>
      <c r="L5529" s="35">
        <v>0</v>
      </c>
      <c r="M5529" s="35">
        <v>0</v>
      </c>
      <c r="N5529" s="35">
        <v>0</v>
      </c>
      <c r="O5529" s="35">
        <v>0</v>
      </c>
      <c r="P5529" s="36">
        <v>12</v>
      </c>
      <c r="Q5529" s="37">
        <v>86</v>
      </c>
      <c r="R5529" s="36">
        <v>2</v>
      </c>
      <c r="S5529" s="39">
        <f t="shared" si="188"/>
        <v>86</v>
      </c>
      <c r="T5529" s="34" t="s">
        <v>31</v>
      </c>
      <c r="U5529" s="12">
        <f>((alpha+(beta*speed))^((-1)/ceta))</f>
        <v>0.30326107247009004</v>
      </c>
      <c r="V5529" s="8">
        <f t="shared" si="189"/>
        <v>86</v>
      </c>
    </row>
    <row r="5530" spans="1:22">
      <c r="A5530" s="34" t="s">
        <v>19</v>
      </c>
      <c r="B5530" s="34" t="s">
        <v>70</v>
      </c>
      <c r="C5530" s="5" t="s">
        <v>144</v>
      </c>
      <c r="D5530" s="35" t="s">
        <v>87</v>
      </c>
      <c r="E5530" s="36" t="s">
        <v>18</v>
      </c>
      <c r="F5530" s="37">
        <v>50</v>
      </c>
      <c r="G5530" s="38">
        <v>0.02</v>
      </c>
      <c r="H5530" s="34">
        <v>0.98387533540216066</v>
      </c>
      <c r="I5530" s="35">
        <v>0.88759656980359247</v>
      </c>
      <c r="J5530" s="35">
        <v>0.11269156942319887</v>
      </c>
      <c r="K5530" s="35">
        <v>-7.3907247951633334E-4</v>
      </c>
      <c r="L5530" s="35">
        <v>0</v>
      </c>
      <c r="M5530" s="35">
        <v>0</v>
      </c>
      <c r="N5530" s="35">
        <v>0</v>
      </c>
      <c r="O5530" s="35">
        <v>0</v>
      </c>
      <c r="P5530" s="36">
        <v>12</v>
      </c>
      <c r="Q5530" s="37">
        <v>86</v>
      </c>
      <c r="R5530" s="36">
        <v>5</v>
      </c>
      <c r="S5530" s="39">
        <f t="shared" si="188"/>
        <v>86</v>
      </c>
      <c r="T5530" s="34" t="s">
        <v>36</v>
      </c>
      <c r="U5530" s="12">
        <f>(1/(((ceta*(speed^2))+(beta*speed))+alpha))</f>
        <v>0.19558404546233599</v>
      </c>
      <c r="V5530" s="8">
        <f t="shared" si="189"/>
        <v>86</v>
      </c>
    </row>
    <row r="5531" spans="1:22">
      <c r="A5531" s="34" t="s">
        <v>19</v>
      </c>
      <c r="B5531" s="34" t="s">
        <v>70</v>
      </c>
      <c r="C5531" s="5" t="s">
        <v>144</v>
      </c>
      <c r="D5531" s="35" t="s">
        <v>87</v>
      </c>
      <c r="E5531" s="36" t="s">
        <v>17</v>
      </c>
      <c r="F5531" s="37">
        <v>50</v>
      </c>
      <c r="G5531" s="38">
        <v>0.02</v>
      </c>
      <c r="H5531" s="34">
        <v>0.98015861752355682</v>
      </c>
      <c r="I5531" s="35">
        <v>2197.1903984827281</v>
      </c>
      <c r="J5531" s="35">
        <v>1.0066463640278949</v>
      </c>
      <c r="K5531" s="35">
        <v>-0.4651051062248418</v>
      </c>
      <c r="L5531" s="35">
        <v>0</v>
      </c>
      <c r="M5531" s="35">
        <v>0</v>
      </c>
      <c r="N5531" s="35">
        <v>0</v>
      </c>
      <c r="O5531" s="35">
        <v>0</v>
      </c>
      <c r="P5531" s="36">
        <v>12</v>
      </c>
      <c r="Q5531" s="37">
        <v>86</v>
      </c>
      <c r="R5531" s="36">
        <v>0</v>
      </c>
      <c r="S5531" s="39">
        <f t="shared" si="188"/>
        <v>86</v>
      </c>
      <c r="T5531" s="34" t="s">
        <v>29</v>
      </c>
      <c r="U5531" s="12">
        <f>((alpha*(beta^speed))*(speed^ceta))</f>
        <v>489.25863307900204</v>
      </c>
      <c r="V5531" s="8">
        <f t="shared" si="189"/>
        <v>86</v>
      </c>
    </row>
    <row r="5532" spans="1:22">
      <c r="A5532" s="34" t="s">
        <v>19</v>
      </c>
      <c r="B5532" s="34" t="s">
        <v>70</v>
      </c>
      <c r="C5532" s="5" t="s">
        <v>144</v>
      </c>
      <c r="D5532" s="35" t="s">
        <v>87</v>
      </c>
      <c r="E5532" s="36" t="s">
        <v>15</v>
      </c>
      <c r="F5532" s="37">
        <v>100</v>
      </c>
      <c r="G5532" s="38">
        <v>0.02</v>
      </c>
      <c r="H5532" s="34">
        <v>0.95855636847168679</v>
      </c>
      <c r="I5532" s="35">
        <v>2.0426733298530433</v>
      </c>
      <c r="J5532" s="35">
        <v>4.8452213361757819</v>
      </c>
      <c r="K5532" s="35">
        <v>2.4057632575219445</v>
      </c>
      <c r="L5532" s="35">
        <v>-0.16379006690304684</v>
      </c>
      <c r="M5532" s="35">
        <v>0.11616076343219275</v>
      </c>
      <c r="N5532" s="35">
        <v>0</v>
      </c>
      <c r="O5532" s="35">
        <v>0</v>
      </c>
      <c r="P5532" s="36">
        <v>12</v>
      </c>
      <c r="Q5532" s="37">
        <v>84</v>
      </c>
      <c r="R5532" s="36">
        <v>10</v>
      </c>
      <c r="S5532" s="39">
        <f t="shared" si="188"/>
        <v>84</v>
      </c>
      <c r="T5532" s="34" t="s">
        <v>44</v>
      </c>
      <c r="U5532" s="12">
        <f>(alpha+(beta/(1+EXP((((-1)*ceta)+(delta*LN(speed)))+(epsilon*speed)))))</f>
        <v>2.0490868389475767</v>
      </c>
      <c r="V5532" s="8">
        <f t="shared" si="189"/>
        <v>84</v>
      </c>
    </row>
    <row r="5533" spans="1:22">
      <c r="A5533" s="34" t="s">
        <v>19</v>
      </c>
      <c r="B5533" s="34" t="s">
        <v>70</v>
      </c>
      <c r="C5533" s="5" t="s">
        <v>144</v>
      </c>
      <c r="D5533" s="35" t="s">
        <v>87</v>
      </c>
      <c r="E5533" s="36" t="s">
        <v>16</v>
      </c>
      <c r="F5533" s="37">
        <v>100</v>
      </c>
      <c r="G5533" s="38">
        <v>0.02</v>
      </c>
      <c r="H5533" s="34">
        <v>0.98847304654169543</v>
      </c>
      <c r="I5533" s="35">
        <v>76.383444339336421</v>
      </c>
      <c r="J5533" s="35">
        <v>1.0040725565722446</v>
      </c>
      <c r="K5533" s="35">
        <v>-0.45086290159180892</v>
      </c>
      <c r="L5533" s="35">
        <v>0</v>
      </c>
      <c r="M5533" s="35">
        <v>0</v>
      </c>
      <c r="N5533" s="35">
        <v>0</v>
      </c>
      <c r="O5533" s="35">
        <v>0</v>
      </c>
      <c r="P5533" s="36">
        <v>12</v>
      </c>
      <c r="Q5533" s="37">
        <v>84</v>
      </c>
      <c r="R5533" s="36">
        <v>0</v>
      </c>
      <c r="S5533" s="39">
        <f t="shared" si="188"/>
        <v>84</v>
      </c>
      <c r="T5533" s="34" t="s">
        <v>29</v>
      </c>
      <c r="U5533" s="12">
        <f>((alpha*(beta^speed))*(speed^ceta))</f>
        <v>14.577439512092587</v>
      </c>
      <c r="V5533" s="8">
        <f t="shared" si="189"/>
        <v>84</v>
      </c>
    </row>
    <row r="5534" spans="1:22">
      <c r="A5534" s="34" t="s">
        <v>19</v>
      </c>
      <c r="B5534" s="34" t="s">
        <v>70</v>
      </c>
      <c r="C5534" s="5" t="s">
        <v>144</v>
      </c>
      <c r="D5534" s="35" t="s">
        <v>87</v>
      </c>
      <c r="E5534" s="36" t="s">
        <v>14</v>
      </c>
      <c r="F5534" s="37">
        <v>100</v>
      </c>
      <c r="G5534" s="38">
        <v>0.02</v>
      </c>
      <c r="H5534" s="34">
        <v>0.99459229230658319</v>
      </c>
      <c r="I5534" s="35">
        <v>-0.88804482061795409</v>
      </c>
      <c r="J5534" s="35">
        <v>0.12674554344980385</v>
      </c>
      <c r="K5534" s="35">
        <v>2.2113173618556576</v>
      </c>
      <c r="L5534" s="35">
        <v>0</v>
      </c>
      <c r="M5534" s="35">
        <v>0</v>
      </c>
      <c r="N5534" s="35">
        <v>0</v>
      </c>
      <c r="O5534" s="35">
        <v>0</v>
      </c>
      <c r="P5534" s="36">
        <v>12</v>
      </c>
      <c r="Q5534" s="37">
        <v>84</v>
      </c>
      <c r="R5534" s="36">
        <v>2</v>
      </c>
      <c r="S5534" s="39">
        <f t="shared" si="188"/>
        <v>84</v>
      </c>
      <c r="T5534" s="34" t="s">
        <v>31</v>
      </c>
      <c r="U5534" s="12">
        <f>((alpha+(beta*speed))^((-1)/ceta))</f>
        <v>0.35692784491117935</v>
      </c>
      <c r="V5534" s="8">
        <f t="shared" si="189"/>
        <v>84</v>
      </c>
    </row>
    <row r="5535" spans="1:22">
      <c r="A5535" s="34" t="s">
        <v>19</v>
      </c>
      <c r="B5535" s="34" t="s">
        <v>70</v>
      </c>
      <c r="C5535" s="5" t="s">
        <v>144</v>
      </c>
      <c r="D5535" s="35" t="s">
        <v>87</v>
      </c>
      <c r="E5535" s="36" t="s">
        <v>18</v>
      </c>
      <c r="F5535" s="37">
        <v>100</v>
      </c>
      <c r="G5535" s="38">
        <v>0.02</v>
      </c>
      <c r="H5535" s="34">
        <v>0.97305461204737131</v>
      </c>
      <c r="I5535" s="35">
        <v>1.1585054262259193</v>
      </c>
      <c r="J5535" s="35">
        <v>8.0403992373526439E-2</v>
      </c>
      <c r="K5535" s="35">
        <v>-5.3492209704770501E-4</v>
      </c>
      <c r="L5535" s="35">
        <v>0</v>
      </c>
      <c r="M5535" s="35">
        <v>0</v>
      </c>
      <c r="N5535" s="35">
        <v>0</v>
      </c>
      <c r="O5535" s="35">
        <v>0</v>
      </c>
      <c r="P5535" s="36">
        <v>12</v>
      </c>
      <c r="Q5535" s="37">
        <v>84</v>
      </c>
      <c r="R5535" s="36">
        <v>5</v>
      </c>
      <c r="S5535" s="39">
        <f t="shared" si="188"/>
        <v>84</v>
      </c>
      <c r="T5535" s="34" t="s">
        <v>36</v>
      </c>
      <c r="U5535" s="12">
        <f>(1/(((ceta*(speed^2))+(beta*speed))+alpha))</f>
        <v>0.24166085956391939</v>
      </c>
      <c r="V5535" s="8">
        <f t="shared" si="189"/>
        <v>84</v>
      </c>
    </row>
    <row r="5536" spans="1:22">
      <c r="A5536" s="34" t="s">
        <v>19</v>
      </c>
      <c r="B5536" s="34" t="s">
        <v>70</v>
      </c>
      <c r="C5536" s="5" t="s">
        <v>144</v>
      </c>
      <c r="D5536" s="35" t="s">
        <v>87</v>
      </c>
      <c r="E5536" s="36" t="s">
        <v>17</v>
      </c>
      <c r="F5536" s="37">
        <v>100</v>
      </c>
      <c r="G5536" s="38">
        <v>0.02</v>
      </c>
      <c r="H5536" s="34">
        <v>0.96951414939049585</v>
      </c>
      <c r="I5536" s="35">
        <v>2165.1401672487086</v>
      </c>
      <c r="J5536" s="35">
        <v>1.0045827263404712</v>
      </c>
      <c r="K5536" s="35">
        <v>-0.37138707524549536</v>
      </c>
      <c r="L5536" s="35">
        <v>0</v>
      </c>
      <c r="M5536" s="35">
        <v>0</v>
      </c>
      <c r="N5536" s="35">
        <v>0</v>
      </c>
      <c r="O5536" s="35">
        <v>0</v>
      </c>
      <c r="P5536" s="36">
        <v>12</v>
      </c>
      <c r="Q5536" s="37">
        <v>84</v>
      </c>
      <c r="R5536" s="36">
        <v>0</v>
      </c>
      <c r="S5536" s="39">
        <f t="shared" si="188"/>
        <v>84</v>
      </c>
      <c r="T5536" s="34" t="s">
        <v>29</v>
      </c>
      <c r="U5536" s="12">
        <f>((alpha*(beta^speed))*(speed^ceta))</f>
        <v>613.24340509036904</v>
      </c>
      <c r="V5536" s="8">
        <f t="shared" si="189"/>
        <v>84</v>
      </c>
    </row>
    <row r="5537" spans="1:22">
      <c r="A5537" s="34" t="s">
        <v>19</v>
      </c>
      <c r="B5537" s="34" t="s">
        <v>70</v>
      </c>
      <c r="C5537" s="5" t="s">
        <v>144</v>
      </c>
      <c r="D5537" s="35" t="s">
        <v>87</v>
      </c>
      <c r="E5537" s="36" t="s">
        <v>15</v>
      </c>
      <c r="F5537" s="37">
        <v>0</v>
      </c>
      <c r="G5537" s="38">
        <v>0.04</v>
      </c>
      <c r="H5537" s="34">
        <v>0.97802975284741944</v>
      </c>
      <c r="I5537" s="35">
        <v>-2.4415421570418256E-5</v>
      </c>
      <c r="J5537" s="35">
        <v>4.3856656711310747E-3</v>
      </c>
      <c r="K5537" s="35">
        <v>-0.26696558600132198</v>
      </c>
      <c r="L5537" s="35">
        <v>7.4194848116102472</v>
      </c>
      <c r="M5537" s="35">
        <v>0</v>
      </c>
      <c r="N5537" s="35">
        <v>0</v>
      </c>
      <c r="O5537" s="35">
        <v>0</v>
      </c>
      <c r="P5537" s="36">
        <v>12</v>
      </c>
      <c r="Q5537" s="37">
        <v>86</v>
      </c>
      <c r="R5537" s="36">
        <v>14</v>
      </c>
      <c r="S5537" s="39">
        <f t="shared" si="188"/>
        <v>86</v>
      </c>
      <c r="T5537" s="34" t="s">
        <v>51</v>
      </c>
      <c r="U5537" s="12">
        <f>(((alpha*(speed^3))+(beta*(speed^2))+(ceta*speed))+delta)</f>
        <v>1.3672523367880354</v>
      </c>
      <c r="V5537" s="8">
        <f t="shared" si="189"/>
        <v>86</v>
      </c>
    </row>
    <row r="5538" spans="1:22">
      <c r="A5538" s="34" t="s">
        <v>19</v>
      </c>
      <c r="B5538" s="34" t="s">
        <v>70</v>
      </c>
      <c r="C5538" s="5" t="s">
        <v>144</v>
      </c>
      <c r="D5538" s="35" t="s">
        <v>87</v>
      </c>
      <c r="E5538" s="36" t="s">
        <v>16</v>
      </c>
      <c r="F5538" s="37">
        <v>0</v>
      </c>
      <c r="G5538" s="38">
        <v>0.04</v>
      </c>
      <c r="H5538" s="34">
        <v>0.99414977782780878</v>
      </c>
      <c r="I5538" s="35">
        <v>195.51759254278267</v>
      </c>
      <c r="J5538" s="35">
        <v>-1.2047925983717602</v>
      </c>
      <c r="K5538" s="35">
        <v>12.050444675858049</v>
      </c>
      <c r="L5538" s="35">
        <v>-1.7163321371766169E-2</v>
      </c>
      <c r="M5538" s="35">
        <v>0</v>
      </c>
      <c r="N5538" s="35">
        <v>0</v>
      </c>
      <c r="O5538" s="35">
        <v>0</v>
      </c>
      <c r="P5538" s="36">
        <v>12</v>
      </c>
      <c r="Q5538" s="37">
        <v>86</v>
      </c>
      <c r="R5538" s="36">
        <v>1</v>
      </c>
      <c r="S5538" s="39">
        <f t="shared" si="188"/>
        <v>86</v>
      </c>
      <c r="T5538" s="34" t="s">
        <v>30</v>
      </c>
      <c r="U5538" s="12">
        <f>((alpha*(speed^beta))+(ceta*(speed^delta)))</f>
        <v>12.076603111288062</v>
      </c>
      <c r="V5538" s="8">
        <f t="shared" si="189"/>
        <v>86</v>
      </c>
    </row>
    <row r="5539" spans="1:22">
      <c r="A5539" s="34" t="s">
        <v>19</v>
      </c>
      <c r="B5539" s="34" t="s">
        <v>70</v>
      </c>
      <c r="C5539" s="5" t="s">
        <v>144</v>
      </c>
      <c r="D5539" s="35" t="s">
        <v>87</v>
      </c>
      <c r="E5539" s="36" t="s">
        <v>14</v>
      </c>
      <c r="F5539" s="37">
        <v>0</v>
      </c>
      <c r="G5539" s="38">
        <v>0.04</v>
      </c>
      <c r="H5539" s="34">
        <v>0.99488344533042639</v>
      </c>
      <c r="I5539" s="35">
        <v>-0.39412283257832137</v>
      </c>
      <c r="J5539" s="35">
        <v>8.47940140594656E-2</v>
      </c>
      <c r="K5539" s="35">
        <v>1.6021575051991921</v>
      </c>
      <c r="L5539" s="35">
        <v>0</v>
      </c>
      <c r="M5539" s="35">
        <v>0</v>
      </c>
      <c r="N5539" s="35">
        <v>0</v>
      </c>
      <c r="O5539" s="35">
        <v>0</v>
      </c>
      <c r="P5539" s="36">
        <v>12</v>
      </c>
      <c r="Q5539" s="37">
        <v>86</v>
      </c>
      <c r="R5539" s="36">
        <v>2</v>
      </c>
      <c r="S5539" s="39">
        <f t="shared" si="188"/>
        <v>86</v>
      </c>
      <c r="T5539" s="34" t="s">
        <v>31</v>
      </c>
      <c r="U5539" s="12">
        <f>((alpha+(beta*speed))^((-1)/ceta))</f>
        <v>0.29956945471667984</v>
      </c>
      <c r="V5539" s="8">
        <f t="shared" si="189"/>
        <v>86</v>
      </c>
    </row>
    <row r="5540" spans="1:22">
      <c r="A5540" s="34" t="s">
        <v>19</v>
      </c>
      <c r="B5540" s="34" t="s">
        <v>70</v>
      </c>
      <c r="C5540" s="5" t="s">
        <v>144</v>
      </c>
      <c r="D5540" s="35" t="s">
        <v>87</v>
      </c>
      <c r="E5540" s="36" t="s">
        <v>18</v>
      </c>
      <c r="F5540" s="37">
        <v>0</v>
      </c>
      <c r="G5540" s="38">
        <v>0.04</v>
      </c>
      <c r="H5540" s="34">
        <v>0.99037905508218038</v>
      </c>
      <c r="I5540" s="35">
        <v>-12.551853154652273</v>
      </c>
      <c r="J5540" s="35">
        <v>1.6022054560992502</v>
      </c>
      <c r="K5540" s="35">
        <v>2.6986512842859502</v>
      </c>
      <c r="L5540" s="35">
        <v>0</v>
      </c>
      <c r="M5540" s="35">
        <v>0</v>
      </c>
      <c r="N5540" s="35">
        <v>0</v>
      </c>
      <c r="O5540" s="35">
        <v>0</v>
      </c>
      <c r="P5540" s="36">
        <v>12</v>
      </c>
      <c r="Q5540" s="37">
        <v>86</v>
      </c>
      <c r="R5540" s="36">
        <v>2</v>
      </c>
      <c r="S5540" s="39">
        <f t="shared" si="188"/>
        <v>86</v>
      </c>
      <c r="T5540" s="34" t="s">
        <v>31</v>
      </c>
      <c r="U5540" s="12">
        <f>((alpha+(beta*speed))^((-1)/ceta))</f>
        <v>0.16698314534505632</v>
      </c>
      <c r="V5540" s="8">
        <f t="shared" si="189"/>
        <v>86</v>
      </c>
    </row>
    <row r="5541" spans="1:22">
      <c r="A5541" s="34" t="s">
        <v>19</v>
      </c>
      <c r="B5541" s="34" t="s">
        <v>70</v>
      </c>
      <c r="C5541" s="5" t="s">
        <v>144</v>
      </c>
      <c r="D5541" s="35" t="s">
        <v>87</v>
      </c>
      <c r="E5541" s="36" t="s">
        <v>17</v>
      </c>
      <c r="F5541" s="37">
        <v>0</v>
      </c>
      <c r="G5541" s="38">
        <v>0.04</v>
      </c>
      <c r="H5541" s="34">
        <v>0.99253338270111768</v>
      </c>
      <c r="I5541" s="35">
        <v>2108.8244566285221</v>
      </c>
      <c r="J5541" s="35">
        <v>1.0079707357107224</v>
      </c>
      <c r="K5541" s="35">
        <v>-0.47442695465300611</v>
      </c>
      <c r="L5541" s="35">
        <v>0</v>
      </c>
      <c r="M5541" s="35">
        <v>0</v>
      </c>
      <c r="N5541" s="35">
        <v>0</v>
      </c>
      <c r="O5541" s="35">
        <v>0</v>
      </c>
      <c r="P5541" s="36">
        <v>12</v>
      </c>
      <c r="Q5541" s="37">
        <v>86</v>
      </c>
      <c r="R5541" s="36">
        <v>0</v>
      </c>
      <c r="S5541" s="39">
        <f t="shared" si="188"/>
        <v>86</v>
      </c>
      <c r="T5541" s="34" t="s">
        <v>29</v>
      </c>
      <c r="U5541" s="12">
        <f>((alpha*(beta^speed))*(speed^ceta))</f>
        <v>504.40994362931622</v>
      </c>
      <c r="V5541" s="8">
        <f t="shared" si="189"/>
        <v>86</v>
      </c>
    </row>
    <row r="5542" spans="1:22">
      <c r="A5542" s="34" t="s">
        <v>19</v>
      </c>
      <c r="B5542" s="34" t="s">
        <v>70</v>
      </c>
      <c r="C5542" s="5" t="s">
        <v>144</v>
      </c>
      <c r="D5542" s="35" t="s">
        <v>87</v>
      </c>
      <c r="E5542" s="36" t="s">
        <v>15</v>
      </c>
      <c r="F5542" s="37">
        <v>50</v>
      </c>
      <c r="G5542" s="38">
        <v>0.04</v>
      </c>
      <c r="H5542" s="34">
        <v>0.98204947125752096</v>
      </c>
      <c r="I5542" s="35">
        <v>-1.3475431260462482E-5</v>
      </c>
      <c r="J5542" s="35">
        <v>2.8996480644943208E-3</v>
      </c>
      <c r="K5542" s="35">
        <v>-0.22520459975249488</v>
      </c>
      <c r="L5542" s="35">
        <v>8.0411453200482121</v>
      </c>
      <c r="M5542" s="35">
        <v>0</v>
      </c>
      <c r="N5542" s="35">
        <v>0</v>
      </c>
      <c r="O5542" s="35">
        <v>0</v>
      </c>
      <c r="P5542" s="36">
        <v>12</v>
      </c>
      <c r="Q5542" s="37">
        <v>77</v>
      </c>
      <c r="R5542" s="36">
        <v>14</v>
      </c>
      <c r="S5542" s="39">
        <f t="shared" si="188"/>
        <v>77</v>
      </c>
      <c r="T5542" s="34" t="s">
        <v>51</v>
      </c>
      <c r="U5542" s="12">
        <f>(((alpha*(speed^3))+(beta*(speed^2))+(ceta*speed))+delta)</f>
        <v>1.7404254538602153</v>
      </c>
      <c r="V5542" s="8">
        <f t="shared" si="189"/>
        <v>77</v>
      </c>
    </row>
    <row r="5543" spans="1:22">
      <c r="A5543" s="34" t="s">
        <v>19</v>
      </c>
      <c r="B5543" s="34" t="s">
        <v>70</v>
      </c>
      <c r="C5543" s="5" t="s">
        <v>144</v>
      </c>
      <c r="D5543" s="35" t="s">
        <v>87</v>
      </c>
      <c r="E5543" s="36" t="s">
        <v>16</v>
      </c>
      <c r="F5543" s="37">
        <v>50</v>
      </c>
      <c r="G5543" s="38">
        <v>0.04</v>
      </c>
      <c r="H5543" s="34">
        <v>0.99082659586644306</v>
      </c>
      <c r="I5543" s="35">
        <v>81.544872500169262</v>
      </c>
      <c r="J5543" s="35">
        <v>1.0064726748376744</v>
      </c>
      <c r="K5543" s="35">
        <v>-0.46247420489674679</v>
      </c>
      <c r="L5543" s="35">
        <v>0</v>
      </c>
      <c r="M5543" s="35">
        <v>0</v>
      </c>
      <c r="N5543" s="35">
        <v>0</v>
      </c>
      <c r="O5543" s="35">
        <v>0</v>
      </c>
      <c r="P5543" s="36">
        <v>12</v>
      </c>
      <c r="Q5543" s="37">
        <v>77</v>
      </c>
      <c r="R5543" s="36">
        <v>0</v>
      </c>
      <c r="S5543" s="39">
        <f t="shared" si="188"/>
        <v>77</v>
      </c>
      <c r="T5543" s="34" t="s">
        <v>29</v>
      </c>
      <c r="U5543" s="12">
        <f>((alpha*(beta^speed))*(speed^ceta))</f>
        <v>17.976141463491388</v>
      </c>
      <c r="V5543" s="8">
        <f t="shared" si="189"/>
        <v>77</v>
      </c>
    </row>
    <row r="5544" spans="1:22">
      <c r="A5544" s="34" t="s">
        <v>19</v>
      </c>
      <c r="B5544" s="34" t="s">
        <v>70</v>
      </c>
      <c r="C5544" s="5" t="s">
        <v>144</v>
      </c>
      <c r="D5544" s="35" t="s">
        <v>87</v>
      </c>
      <c r="E5544" s="36" t="s">
        <v>14</v>
      </c>
      <c r="F5544" s="37">
        <v>50</v>
      </c>
      <c r="G5544" s="38">
        <v>0.04</v>
      </c>
      <c r="H5544" s="34">
        <v>0.99651846585549875</v>
      </c>
      <c r="I5544" s="35">
        <v>3.8743921992683967</v>
      </c>
      <c r="J5544" s="35">
        <v>-0.52472591603206464</v>
      </c>
      <c r="K5544" s="35">
        <v>1677.1278655439305</v>
      </c>
      <c r="L5544" s="35">
        <v>-3.5270152321851436</v>
      </c>
      <c r="M5544" s="35">
        <v>0</v>
      </c>
      <c r="N5544" s="35">
        <v>0</v>
      </c>
      <c r="O5544" s="35">
        <v>0</v>
      </c>
      <c r="P5544" s="36">
        <v>12</v>
      </c>
      <c r="Q5544" s="37">
        <v>77</v>
      </c>
      <c r="R5544" s="36">
        <v>1</v>
      </c>
      <c r="S5544" s="39">
        <f t="shared" si="188"/>
        <v>77</v>
      </c>
      <c r="T5544" s="34" t="s">
        <v>30</v>
      </c>
      <c r="U5544" s="12">
        <f>((alpha*(speed^beta))+(ceta*(speed^delta)))</f>
        <v>0.39693603830909185</v>
      </c>
      <c r="V5544" s="8">
        <f t="shared" si="189"/>
        <v>77</v>
      </c>
    </row>
    <row r="5545" spans="1:22">
      <c r="A5545" s="34" t="s">
        <v>19</v>
      </c>
      <c r="B5545" s="34" t="s">
        <v>70</v>
      </c>
      <c r="C5545" s="5" t="s">
        <v>144</v>
      </c>
      <c r="D5545" s="35" t="s">
        <v>87</v>
      </c>
      <c r="E5545" s="36" t="s">
        <v>18</v>
      </c>
      <c r="F5545" s="37">
        <v>50</v>
      </c>
      <c r="G5545" s="38">
        <v>0.04</v>
      </c>
      <c r="H5545" s="34">
        <v>0.9820887264430167</v>
      </c>
      <c r="I5545" s="35">
        <v>-82.421347422629708</v>
      </c>
      <c r="J5545" s="35">
        <v>8.8302826117638222</v>
      </c>
      <c r="K5545" s="35">
        <v>4.6670455662081043</v>
      </c>
      <c r="L5545" s="35">
        <v>0</v>
      </c>
      <c r="M5545" s="35">
        <v>0</v>
      </c>
      <c r="N5545" s="35">
        <v>0</v>
      </c>
      <c r="O5545" s="35">
        <v>0</v>
      </c>
      <c r="P5545" s="36">
        <v>12</v>
      </c>
      <c r="Q5545" s="37">
        <v>77</v>
      </c>
      <c r="R5545" s="36">
        <v>2</v>
      </c>
      <c r="S5545" s="39">
        <f t="shared" si="188"/>
        <v>77</v>
      </c>
      <c r="T5545" s="34" t="s">
        <v>31</v>
      </c>
      <c r="U5545" s="12">
        <f>((alpha+(beta*speed))^((-1)/ceta))</f>
        <v>0.25416580803907313</v>
      </c>
      <c r="V5545" s="8">
        <f t="shared" si="189"/>
        <v>77</v>
      </c>
    </row>
    <row r="5546" spans="1:22">
      <c r="A5546" s="34" t="s">
        <v>19</v>
      </c>
      <c r="B5546" s="34" t="s">
        <v>70</v>
      </c>
      <c r="C5546" s="5" t="s">
        <v>144</v>
      </c>
      <c r="D5546" s="35" t="s">
        <v>87</v>
      </c>
      <c r="E5546" s="36" t="s">
        <v>17</v>
      </c>
      <c r="F5546" s="37">
        <v>50</v>
      </c>
      <c r="G5546" s="38">
        <v>0.04</v>
      </c>
      <c r="H5546" s="34">
        <v>0.98506114608472972</v>
      </c>
      <c r="I5546" s="35">
        <v>2879.5162260745146</v>
      </c>
      <c r="J5546" s="35">
        <v>-0.67509843459170671</v>
      </c>
      <c r="K5546" s="35">
        <v>281.80496651231226</v>
      </c>
      <c r="L5546" s="35">
        <v>0.16032029091376429</v>
      </c>
      <c r="M5546" s="35">
        <v>0</v>
      </c>
      <c r="N5546" s="35">
        <v>0</v>
      </c>
      <c r="O5546" s="35">
        <v>0</v>
      </c>
      <c r="P5546" s="36">
        <v>12</v>
      </c>
      <c r="Q5546" s="37">
        <v>77</v>
      </c>
      <c r="R5546" s="36">
        <v>1</v>
      </c>
      <c r="S5546" s="39">
        <f t="shared" si="188"/>
        <v>77</v>
      </c>
      <c r="T5546" s="34" t="s">
        <v>30</v>
      </c>
      <c r="U5546" s="12">
        <f>((alpha*(speed^beta))+(ceta*(speed^delta)))</f>
        <v>718.8206239126215</v>
      </c>
      <c r="V5546" s="8">
        <f t="shared" si="189"/>
        <v>77</v>
      </c>
    </row>
    <row r="5547" spans="1:22">
      <c r="A5547" s="34" t="s">
        <v>19</v>
      </c>
      <c r="B5547" s="34" t="s">
        <v>70</v>
      </c>
      <c r="C5547" s="5" t="s">
        <v>144</v>
      </c>
      <c r="D5547" s="35" t="s">
        <v>87</v>
      </c>
      <c r="E5547" s="36" t="s">
        <v>15</v>
      </c>
      <c r="F5547" s="37">
        <v>100</v>
      </c>
      <c r="G5547" s="38">
        <v>0.04</v>
      </c>
      <c r="H5547" s="34">
        <v>0.98573042178376458</v>
      </c>
      <c r="I5547" s="35">
        <v>1.8091888310500599</v>
      </c>
      <c r="J5547" s="35">
        <v>9.4454160034230128</v>
      </c>
      <c r="K5547" s="35">
        <v>1.5609595732584218</v>
      </c>
      <c r="L5547" s="35">
        <v>0.27899838830588541</v>
      </c>
      <c r="M5547" s="35">
        <v>5.8878059138372026E-2</v>
      </c>
      <c r="N5547" s="35">
        <v>0</v>
      </c>
      <c r="O5547" s="35">
        <v>0</v>
      </c>
      <c r="P5547" s="36">
        <v>12</v>
      </c>
      <c r="Q5547" s="37">
        <v>61</v>
      </c>
      <c r="R5547" s="36">
        <v>10</v>
      </c>
      <c r="S5547" s="39">
        <f t="shared" si="188"/>
        <v>61</v>
      </c>
      <c r="T5547" s="34" t="s">
        <v>44</v>
      </c>
      <c r="U5547" s="12">
        <f>(alpha+(beta/(1+EXP((((-1)*ceta)+(delta*LN(speed)))+(epsilon*speed)))))</f>
        <v>2.1871957965256921</v>
      </c>
      <c r="V5547" s="8">
        <f t="shared" si="189"/>
        <v>61</v>
      </c>
    </row>
    <row r="5548" spans="1:22">
      <c r="A5548" s="34" t="s">
        <v>19</v>
      </c>
      <c r="B5548" s="34" t="s">
        <v>70</v>
      </c>
      <c r="C5548" s="5" t="s">
        <v>144</v>
      </c>
      <c r="D5548" s="35" t="s">
        <v>87</v>
      </c>
      <c r="E5548" s="36" t="s">
        <v>16</v>
      </c>
      <c r="F5548" s="37">
        <v>100</v>
      </c>
      <c r="G5548" s="38">
        <v>0.04</v>
      </c>
      <c r="H5548" s="34">
        <v>0.99358520855392063</v>
      </c>
      <c r="I5548" s="35">
        <v>3.7729727849374846</v>
      </c>
      <c r="J5548" s="35">
        <v>2.0677542209033803</v>
      </c>
      <c r="K5548" s="35">
        <v>-0.16848175892266515</v>
      </c>
      <c r="L5548" s="35">
        <v>0</v>
      </c>
      <c r="M5548" s="35">
        <v>0</v>
      </c>
      <c r="N5548" s="35">
        <v>0</v>
      </c>
      <c r="O5548" s="35">
        <v>0</v>
      </c>
      <c r="P5548" s="36">
        <v>12</v>
      </c>
      <c r="Q5548" s="37">
        <v>61</v>
      </c>
      <c r="R5548" s="36">
        <v>13</v>
      </c>
      <c r="S5548" s="39">
        <f t="shared" si="188"/>
        <v>61</v>
      </c>
      <c r="T5548" s="34" t="s">
        <v>50</v>
      </c>
      <c r="U5548" s="12">
        <f>EXP((alpha+(beta/speed))+(ceta*LN(speed)))</f>
        <v>22.516832390686201</v>
      </c>
      <c r="V5548" s="8">
        <f t="shared" si="189"/>
        <v>61</v>
      </c>
    </row>
    <row r="5549" spans="1:22">
      <c r="A5549" s="34" t="s">
        <v>19</v>
      </c>
      <c r="B5549" s="34" t="s">
        <v>70</v>
      </c>
      <c r="C5549" s="5" t="s">
        <v>144</v>
      </c>
      <c r="D5549" s="35" t="s">
        <v>87</v>
      </c>
      <c r="E5549" s="36" t="s">
        <v>14</v>
      </c>
      <c r="F5549" s="37">
        <v>100</v>
      </c>
      <c r="G5549" s="38">
        <v>0.04</v>
      </c>
      <c r="H5549" s="34">
        <v>0.99741519522549515</v>
      </c>
      <c r="I5549" s="35">
        <v>-0.96194113690035365</v>
      </c>
      <c r="J5549" s="35">
        <v>0.11496672122993438</v>
      </c>
      <c r="K5549" s="35">
        <v>2.9215846613390202</v>
      </c>
      <c r="L5549" s="35">
        <v>0</v>
      </c>
      <c r="M5549" s="35">
        <v>0</v>
      </c>
      <c r="N5549" s="35">
        <v>0</v>
      </c>
      <c r="O5549" s="35">
        <v>0</v>
      </c>
      <c r="P5549" s="36">
        <v>12</v>
      </c>
      <c r="Q5549" s="37">
        <v>61</v>
      </c>
      <c r="R5549" s="36">
        <v>2</v>
      </c>
      <c r="S5549" s="39">
        <f t="shared" si="188"/>
        <v>61</v>
      </c>
      <c r="T5549" s="34" t="s">
        <v>31</v>
      </c>
      <c r="U5549" s="12">
        <f>((alpha+(beta*speed))^((-1)/ceta))</f>
        <v>0.54000215452461486</v>
      </c>
      <c r="V5549" s="8">
        <f t="shared" si="189"/>
        <v>61</v>
      </c>
    </row>
    <row r="5550" spans="1:22">
      <c r="A5550" s="34" t="s">
        <v>19</v>
      </c>
      <c r="B5550" s="34" t="s">
        <v>70</v>
      </c>
      <c r="C5550" s="5" t="s">
        <v>144</v>
      </c>
      <c r="D5550" s="35" t="s">
        <v>87</v>
      </c>
      <c r="E5550" s="36" t="s">
        <v>18</v>
      </c>
      <c r="F5550" s="37">
        <v>100</v>
      </c>
      <c r="G5550" s="38">
        <v>0.04</v>
      </c>
      <c r="H5550" s="34">
        <v>0.96066024248562554</v>
      </c>
      <c r="I5550" s="35">
        <v>1.7309367618309432</v>
      </c>
      <c r="J5550" s="35">
        <v>1.0075562327411112</v>
      </c>
      <c r="K5550" s="35">
        <v>-0.48397657327257138</v>
      </c>
      <c r="L5550" s="35">
        <v>0</v>
      </c>
      <c r="M5550" s="35">
        <v>0</v>
      </c>
      <c r="N5550" s="35">
        <v>0</v>
      </c>
      <c r="O5550" s="35">
        <v>0</v>
      </c>
      <c r="P5550" s="36">
        <v>12</v>
      </c>
      <c r="Q5550" s="37">
        <v>61</v>
      </c>
      <c r="R5550" s="36">
        <v>0</v>
      </c>
      <c r="S5550" s="39">
        <f t="shared" si="188"/>
        <v>61</v>
      </c>
      <c r="T5550" s="34" t="s">
        <v>29</v>
      </c>
      <c r="U5550" s="12">
        <f>((alpha*(beta^speed))*(speed^ceta))</f>
        <v>0.37467120257302439</v>
      </c>
      <c r="V5550" s="8">
        <f t="shared" si="189"/>
        <v>61</v>
      </c>
    </row>
    <row r="5551" spans="1:22">
      <c r="A5551" s="34" t="s">
        <v>19</v>
      </c>
      <c r="B5551" s="34" t="s">
        <v>70</v>
      </c>
      <c r="C5551" s="5" t="s">
        <v>144</v>
      </c>
      <c r="D5551" s="35" t="s">
        <v>87</v>
      </c>
      <c r="E5551" s="36" t="s">
        <v>17</v>
      </c>
      <c r="F5551" s="37">
        <v>100</v>
      </c>
      <c r="G5551" s="38">
        <v>0.04</v>
      </c>
      <c r="H5551" s="34">
        <v>0.97762179288473916</v>
      </c>
      <c r="I5551" s="35">
        <v>2084.4058721020456</v>
      </c>
      <c r="J5551" s="35">
        <v>1.0030279547913052</v>
      </c>
      <c r="K5551" s="35">
        <v>-0.23597194589194781</v>
      </c>
      <c r="L5551" s="35">
        <v>0</v>
      </c>
      <c r="M5551" s="35">
        <v>0</v>
      </c>
      <c r="N5551" s="35">
        <v>0</v>
      </c>
      <c r="O5551" s="35">
        <v>0</v>
      </c>
      <c r="P5551" s="36">
        <v>12</v>
      </c>
      <c r="Q5551" s="37">
        <v>61</v>
      </c>
      <c r="R5551" s="36">
        <v>0</v>
      </c>
      <c r="S5551" s="39">
        <f t="shared" si="188"/>
        <v>61</v>
      </c>
      <c r="T5551" s="34" t="s">
        <v>29</v>
      </c>
      <c r="U5551" s="12">
        <f>((alpha*(beta^speed))*(speed^ceta))</f>
        <v>950.14480668883107</v>
      </c>
      <c r="V5551" s="8">
        <f t="shared" si="189"/>
        <v>61</v>
      </c>
    </row>
    <row r="5552" spans="1:22">
      <c r="A5552" s="34" t="s">
        <v>19</v>
      </c>
      <c r="B5552" s="34" t="s">
        <v>70</v>
      </c>
      <c r="C5552" s="5" t="s">
        <v>144</v>
      </c>
      <c r="D5552" s="35" t="s">
        <v>87</v>
      </c>
      <c r="E5552" s="36" t="s">
        <v>15</v>
      </c>
      <c r="F5552" s="37">
        <v>0</v>
      </c>
      <c r="G5552" s="38">
        <v>0.06</v>
      </c>
      <c r="H5552" s="34">
        <v>0.98558868733569405</v>
      </c>
      <c r="I5552" s="35">
        <v>1.2278809642429576</v>
      </c>
      <c r="J5552" s="35">
        <v>25.01254612288297</v>
      </c>
      <c r="K5552" s="35">
        <v>-6.0866691590338202E-2</v>
      </c>
      <c r="L5552" s="35">
        <v>0.57483674156168929</v>
      </c>
      <c r="M5552" s="35">
        <v>1.9676610419271743E-2</v>
      </c>
      <c r="N5552" s="35">
        <v>0</v>
      </c>
      <c r="O5552" s="35">
        <v>0</v>
      </c>
      <c r="P5552" s="36">
        <v>12</v>
      </c>
      <c r="Q5552" s="37">
        <v>84</v>
      </c>
      <c r="R5552" s="36">
        <v>10</v>
      </c>
      <c r="S5552" s="39">
        <f t="shared" si="188"/>
        <v>84</v>
      </c>
      <c r="T5552" s="34" t="s">
        <v>44</v>
      </c>
      <c r="U5552" s="12">
        <f>(alpha+(beta/(1+EXP((((-1)*ceta)+(delta*LN(speed)))+(epsilon*speed)))))</f>
        <v>1.5759569387862737</v>
      </c>
      <c r="V5552" s="8">
        <f t="shared" si="189"/>
        <v>84</v>
      </c>
    </row>
    <row r="5553" spans="1:22">
      <c r="A5553" s="34" t="s">
        <v>19</v>
      </c>
      <c r="B5553" s="34" t="s">
        <v>70</v>
      </c>
      <c r="C5553" s="5" t="s">
        <v>144</v>
      </c>
      <c r="D5553" s="35" t="s">
        <v>87</v>
      </c>
      <c r="E5553" s="36" t="s">
        <v>16</v>
      </c>
      <c r="F5553" s="37">
        <v>0</v>
      </c>
      <c r="G5553" s="38">
        <v>0.06</v>
      </c>
      <c r="H5553" s="34">
        <v>0.99541834675135843</v>
      </c>
      <c r="I5553" s="35">
        <v>172.80465890077383</v>
      </c>
      <c r="J5553" s="35">
        <v>-1.0675127704339213</v>
      </c>
      <c r="K5553" s="35">
        <v>11.781379974657897</v>
      </c>
      <c r="L5553" s="35">
        <v>3.7671502541016415E-2</v>
      </c>
      <c r="M5553" s="35">
        <v>0</v>
      </c>
      <c r="N5553" s="35">
        <v>0</v>
      </c>
      <c r="O5553" s="35">
        <v>0</v>
      </c>
      <c r="P5553" s="36">
        <v>12</v>
      </c>
      <c r="Q5553" s="37">
        <v>84</v>
      </c>
      <c r="R5553" s="36">
        <v>1</v>
      </c>
      <c r="S5553" s="39">
        <f t="shared" si="188"/>
        <v>84</v>
      </c>
      <c r="T5553" s="34" t="s">
        <v>30</v>
      </c>
      <c r="U5553" s="12">
        <f>((alpha*(speed^beta))+(ceta*(speed^delta)))</f>
        <v>15.44684620284618</v>
      </c>
      <c r="V5553" s="8">
        <f t="shared" si="189"/>
        <v>84</v>
      </c>
    </row>
    <row r="5554" spans="1:22">
      <c r="A5554" s="34" t="s">
        <v>19</v>
      </c>
      <c r="B5554" s="34" t="s">
        <v>70</v>
      </c>
      <c r="C5554" s="5" t="s">
        <v>144</v>
      </c>
      <c r="D5554" s="35" t="s">
        <v>87</v>
      </c>
      <c r="E5554" s="36" t="s">
        <v>14</v>
      </c>
      <c r="F5554" s="37">
        <v>0</v>
      </c>
      <c r="G5554" s="38">
        <v>0.06</v>
      </c>
      <c r="H5554" s="34">
        <v>0.99523767700837307</v>
      </c>
      <c r="I5554" s="35">
        <v>-2.6816484997474346</v>
      </c>
      <c r="J5554" s="35">
        <v>1.9042521540176318</v>
      </c>
      <c r="K5554" s="35">
        <v>0.23507909978600192</v>
      </c>
      <c r="L5554" s="35">
        <v>0</v>
      </c>
      <c r="M5554" s="35">
        <v>0</v>
      </c>
      <c r="N5554" s="35">
        <v>0</v>
      </c>
      <c r="O5554" s="35">
        <v>0</v>
      </c>
      <c r="P5554" s="36">
        <v>12</v>
      </c>
      <c r="Q5554" s="37">
        <v>84</v>
      </c>
      <c r="R5554" s="36">
        <v>6</v>
      </c>
      <c r="S5554" s="39">
        <f t="shared" si="188"/>
        <v>84</v>
      </c>
      <c r="T5554" s="34" t="s">
        <v>37</v>
      </c>
      <c r="U5554" s="12">
        <f>(1/(alpha+(beta*(speed^ceta))))</f>
        <v>0.36839465852323994</v>
      </c>
      <c r="V5554" s="8">
        <f t="shared" si="189"/>
        <v>84</v>
      </c>
    </row>
    <row r="5555" spans="1:22">
      <c r="A5555" s="34" t="s">
        <v>19</v>
      </c>
      <c r="B5555" s="34" t="s">
        <v>70</v>
      </c>
      <c r="C5555" s="5" t="s">
        <v>144</v>
      </c>
      <c r="D5555" s="35" t="s">
        <v>87</v>
      </c>
      <c r="E5555" s="36" t="s">
        <v>18</v>
      </c>
      <c r="F5555" s="37">
        <v>0</v>
      </c>
      <c r="G5555" s="38">
        <v>0.06</v>
      </c>
      <c r="H5555" s="34">
        <v>0.98338122953601592</v>
      </c>
      <c r="I5555" s="35">
        <v>0.72897127539911244</v>
      </c>
      <c r="J5555" s="35">
        <v>0.12195343049106461</v>
      </c>
      <c r="K5555" s="35">
        <v>-1.0019377070947227E-3</v>
      </c>
      <c r="L5555" s="35">
        <v>0</v>
      </c>
      <c r="M5555" s="35">
        <v>0</v>
      </c>
      <c r="N5555" s="35">
        <v>0</v>
      </c>
      <c r="O5555" s="35">
        <v>0</v>
      </c>
      <c r="P5555" s="36">
        <v>12</v>
      </c>
      <c r="Q5555" s="37">
        <v>84</v>
      </c>
      <c r="R5555" s="36">
        <v>5</v>
      </c>
      <c r="S5555" s="39">
        <f t="shared" si="188"/>
        <v>84</v>
      </c>
      <c r="T5555" s="34" t="s">
        <v>36</v>
      </c>
      <c r="U5555" s="12">
        <f>(1/(((ceta*(speed^2))+(beta*speed))+alpha))</f>
        <v>0.25618776880315686</v>
      </c>
      <c r="V5555" s="8">
        <f t="shared" si="189"/>
        <v>84</v>
      </c>
    </row>
    <row r="5556" spans="1:22">
      <c r="A5556" s="34" t="s">
        <v>19</v>
      </c>
      <c r="B5556" s="34" t="s">
        <v>70</v>
      </c>
      <c r="C5556" s="5" t="s">
        <v>144</v>
      </c>
      <c r="D5556" s="35" t="s">
        <v>87</v>
      </c>
      <c r="E5556" s="36" t="s">
        <v>17</v>
      </c>
      <c r="F5556" s="37">
        <v>0</v>
      </c>
      <c r="G5556" s="38">
        <v>0.06</v>
      </c>
      <c r="H5556" s="34">
        <v>0.99087840684739537</v>
      </c>
      <c r="I5556" s="35">
        <v>2091.9338098420876</v>
      </c>
      <c r="J5556" s="35">
        <v>1.0073970875071776</v>
      </c>
      <c r="K5556" s="35">
        <v>-0.39991180614645294</v>
      </c>
      <c r="L5556" s="35">
        <v>0</v>
      </c>
      <c r="M5556" s="35">
        <v>0</v>
      </c>
      <c r="N5556" s="35">
        <v>0</v>
      </c>
      <c r="O5556" s="35">
        <v>0</v>
      </c>
      <c r="P5556" s="36">
        <v>12</v>
      </c>
      <c r="Q5556" s="37">
        <v>84</v>
      </c>
      <c r="R5556" s="36">
        <v>0</v>
      </c>
      <c r="S5556" s="39">
        <f t="shared" si="188"/>
        <v>84</v>
      </c>
      <c r="T5556" s="34" t="s">
        <v>29</v>
      </c>
      <c r="U5556" s="12">
        <f>((alpha*(beta^speed))*(speed^ceta))</f>
        <v>660.48654137108679</v>
      </c>
      <c r="V5556" s="8">
        <f t="shared" si="189"/>
        <v>84</v>
      </c>
    </row>
    <row r="5557" spans="1:22">
      <c r="A5557" s="34" t="s">
        <v>19</v>
      </c>
      <c r="B5557" s="34" t="s">
        <v>70</v>
      </c>
      <c r="C5557" s="5" t="s">
        <v>144</v>
      </c>
      <c r="D5557" s="35" t="s">
        <v>87</v>
      </c>
      <c r="E5557" s="36" t="s">
        <v>15</v>
      </c>
      <c r="F5557" s="37">
        <v>50</v>
      </c>
      <c r="G5557" s="38">
        <v>0.06</v>
      </c>
      <c r="H5557" s="34">
        <v>0.98798980025675276</v>
      </c>
      <c r="I5557" s="35">
        <v>1.9096986749877927</v>
      </c>
      <c r="J5557" s="35">
        <v>7.2653613320183119</v>
      </c>
      <c r="K5557" s="35">
        <v>1.7409603148901009</v>
      </c>
      <c r="L5557" s="35">
        <v>0.23530373962092382</v>
      </c>
      <c r="M5557" s="35">
        <v>6.6778223965238942E-2</v>
      </c>
      <c r="N5557" s="35">
        <v>0</v>
      </c>
      <c r="O5557" s="35">
        <v>0</v>
      </c>
      <c r="P5557" s="36">
        <v>12</v>
      </c>
      <c r="Q5557" s="37">
        <v>59</v>
      </c>
      <c r="R5557" s="36">
        <v>10</v>
      </c>
      <c r="S5557" s="39">
        <f t="shared" si="188"/>
        <v>59</v>
      </c>
      <c r="T5557" s="34" t="s">
        <v>44</v>
      </c>
      <c r="U5557" s="12">
        <f>(alpha+(beta/(1+EXP((((-1)*ceta)+(delta*LN(speed)))+(epsilon*speed)))))</f>
        <v>2.2058420147810702</v>
      </c>
      <c r="V5557" s="8">
        <f t="shared" si="189"/>
        <v>59</v>
      </c>
    </row>
    <row r="5558" spans="1:22">
      <c r="A5558" s="34" t="s">
        <v>19</v>
      </c>
      <c r="B5558" s="34" t="s">
        <v>70</v>
      </c>
      <c r="C5558" s="5" t="s">
        <v>144</v>
      </c>
      <c r="D5558" s="35" t="s">
        <v>87</v>
      </c>
      <c r="E5558" s="36" t="s">
        <v>16</v>
      </c>
      <c r="F5558" s="37">
        <v>50</v>
      </c>
      <c r="G5558" s="38">
        <v>0.06</v>
      </c>
      <c r="H5558" s="34">
        <v>0.9957576388825623</v>
      </c>
      <c r="I5558" s="35">
        <v>3.6491630452750132</v>
      </c>
      <c r="J5558" s="35">
        <v>2.5170762794447361</v>
      </c>
      <c r="K5558" s="35">
        <v>-0.13682040070541249</v>
      </c>
      <c r="L5558" s="35">
        <v>0</v>
      </c>
      <c r="M5558" s="35">
        <v>0</v>
      </c>
      <c r="N5558" s="35">
        <v>0</v>
      </c>
      <c r="O5558" s="35">
        <v>0</v>
      </c>
      <c r="P5558" s="36">
        <v>12</v>
      </c>
      <c r="Q5558" s="37">
        <v>59</v>
      </c>
      <c r="R5558" s="36">
        <v>13</v>
      </c>
      <c r="S5558" s="39">
        <f t="shared" si="188"/>
        <v>59</v>
      </c>
      <c r="T5558" s="34" t="s">
        <v>50</v>
      </c>
      <c r="U5558" s="12">
        <f>EXP((alpha+(beta/speed))+(ceta*LN(speed)))</f>
        <v>22.964167082635125</v>
      </c>
      <c r="V5558" s="8">
        <f t="shared" si="189"/>
        <v>59</v>
      </c>
    </row>
    <row r="5559" spans="1:22">
      <c r="A5559" s="34" t="s">
        <v>19</v>
      </c>
      <c r="B5559" s="34" t="s">
        <v>70</v>
      </c>
      <c r="C5559" s="5" t="s">
        <v>144</v>
      </c>
      <c r="D5559" s="35" t="s">
        <v>87</v>
      </c>
      <c r="E5559" s="36" t="s">
        <v>14</v>
      </c>
      <c r="F5559" s="37">
        <v>50</v>
      </c>
      <c r="G5559" s="38">
        <v>0.06</v>
      </c>
      <c r="H5559" s="34">
        <v>0.99713867410715185</v>
      </c>
      <c r="I5559" s="35">
        <v>-1.0137030024211386</v>
      </c>
      <c r="J5559" s="35">
        <v>0.11786802823195092</v>
      </c>
      <c r="K5559" s="35">
        <v>3.0277387980384538</v>
      </c>
      <c r="L5559" s="35">
        <v>0</v>
      </c>
      <c r="M5559" s="35">
        <v>0</v>
      </c>
      <c r="N5559" s="35">
        <v>0</v>
      </c>
      <c r="O5559" s="35">
        <v>0</v>
      </c>
      <c r="P5559" s="36">
        <v>12</v>
      </c>
      <c r="Q5559" s="37">
        <v>59</v>
      </c>
      <c r="R5559" s="36">
        <v>2</v>
      </c>
      <c r="S5559" s="39">
        <f t="shared" si="188"/>
        <v>59</v>
      </c>
      <c r="T5559" s="34" t="s">
        <v>31</v>
      </c>
      <c r="U5559" s="12">
        <f>((alpha+(beta*speed))^((-1)/ceta))</f>
        <v>0.55516475049561798</v>
      </c>
      <c r="V5559" s="8">
        <f t="shared" si="189"/>
        <v>59</v>
      </c>
    </row>
    <row r="5560" spans="1:22">
      <c r="A5560" s="34" t="s">
        <v>19</v>
      </c>
      <c r="B5560" s="34" t="s">
        <v>70</v>
      </c>
      <c r="C5560" s="5" t="s">
        <v>144</v>
      </c>
      <c r="D5560" s="35" t="s">
        <v>87</v>
      </c>
      <c r="E5560" s="36" t="s">
        <v>18</v>
      </c>
      <c r="F5560" s="37">
        <v>50</v>
      </c>
      <c r="G5560" s="38">
        <v>0.06</v>
      </c>
      <c r="H5560" s="34">
        <v>0.96228638046625081</v>
      </c>
      <c r="I5560" s="35">
        <v>1.8787136785926473</v>
      </c>
      <c r="J5560" s="35">
        <v>1.0117366209483472</v>
      </c>
      <c r="K5560" s="35">
        <v>-0.56090692753812232</v>
      </c>
      <c r="L5560" s="35">
        <v>0</v>
      </c>
      <c r="M5560" s="35">
        <v>0</v>
      </c>
      <c r="N5560" s="35">
        <v>0</v>
      </c>
      <c r="O5560" s="35">
        <v>0</v>
      </c>
      <c r="P5560" s="36">
        <v>12</v>
      </c>
      <c r="Q5560" s="37">
        <v>59</v>
      </c>
      <c r="R5560" s="36">
        <v>0</v>
      </c>
      <c r="S5560" s="39">
        <f t="shared" si="188"/>
        <v>59</v>
      </c>
      <c r="T5560" s="34" t="s">
        <v>29</v>
      </c>
      <c r="U5560" s="12">
        <f>((alpha*(beta^speed))*(speed^ceta))</f>
        <v>0.37980280670561295</v>
      </c>
      <c r="V5560" s="8">
        <f t="shared" si="189"/>
        <v>59</v>
      </c>
    </row>
    <row r="5561" spans="1:22">
      <c r="A5561" s="34" t="s">
        <v>19</v>
      </c>
      <c r="B5561" s="34" t="s">
        <v>70</v>
      </c>
      <c r="C5561" s="5" t="s">
        <v>144</v>
      </c>
      <c r="D5561" s="35" t="s">
        <v>87</v>
      </c>
      <c r="E5561" s="36" t="s">
        <v>17</v>
      </c>
      <c r="F5561" s="37">
        <v>50</v>
      </c>
      <c r="G5561" s="38">
        <v>0.06</v>
      </c>
      <c r="H5561" s="34">
        <v>0.98900793052412928</v>
      </c>
      <c r="I5561" s="35">
        <v>6.7394106335304738</v>
      </c>
      <c r="J5561" s="35">
        <v>3.4694545824837713</v>
      </c>
      <c r="K5561" s="35">
        <v>1.9516076506636736E-2</v>
      </c>
      <c r="L5561" s="35">
        <v>0</v>
      </c>
      <c r="M5561" s="35">
        <v>0</v>
      </c>
      <c r="N5561" s="35">
        <v>0</v>
      </c>
      <c r="O5561" s="35">
        <v>0</v>
      </c>
      <c r="P5561" s="36">
        <v>12</v>
      </c>
      <c r="Q5561" s="37">
        <v>59</v>
      </c>
      <c r="R5561" s="36">
        <v>13</v>
      </c>
      <c r="S5561" s="39">
        <f t="shared" si="188"/>
        <v>59</v>
      </c>
      <c r="T5561" s="34" t="s">
        <v>50</v>
      </c>
      <c r="U5561" s="12">
        <f>EXP((alpha+(beta/speed))+(ceta*LN(speed)))</f>
        <v>970.48163694794425</v>
      </c>
      <c r="V5561" s="8">
        <f t="shared" si="189"/>
        <v>59</v>
      </c>
    </row>
    <row r="5562" spans="1:22">
      <c r="A5562" s="34" t="s">
        <v>19</v>
      </c>
      <c r="B5562" s="34" t="s">
        <v>70</v>
      </c>
      <c r="C5562" s="5" t="s">
        <v>144</v>
      </c>
      <c r="D5562" s="35" t="s">
        <v>87</v>
      </c>
      <c r="E5562" s="36" t="s">
        <v>15</v>
      </c>
      <c r="F5562" s="37">
        <v>100</v>
      </c>
      <c r="G5562" s="38">
        <v>0.06</v>
      </c>
      <c r="H5562" s="34">
        <v>0.98756004996168956</v>
      </c>
      <c r="I5562" s="35">
        <v>21.699703584113493</v>
      </c>
      <c r="J5562" s="35">
        <v>0.9820338282542338</v>
      </c>
      <c r="K5562" s="35">
        <v>-0.32037085696899975</v>
      </c>
      <c r="L5562" s="35">
        <v>0</v>
      </c>
      <c r="M5562" s="35">
        <v>0</v>
      </c>
      <c r="N5562" s="35">
        <v>0</v>
      </c>
      <c r="O5562" s="35">
        <v>0</v>
      </c>
      <c r="P5562" s="36">
        <v>12</v>
      </c>
      <c r="Q5562" s="37">
        <v>45</v>
      </c>
      <c r="R5562" s="36">
        <v>0</v>
      </c>
      <c r="S5562" s="39">
        <f t="shared" si="188"/>
        <v>45</v>
      </c>
      <c r="T5562" s="34" t="s">
        <v>29</v>
      </c>
      <c r="U5562" s="12">
        <f>((alpha*(beta^speed))*(speed^ceta))</f>
        <v>2.8346723188893916</v>
      </c>
      <c r="V5562" s="8">
        <f t="shared" si="189"/>
        <v>45</v>
      </c>
    </row>
    <row r="5563" spans="1:22">
      <c r="A5563" s="34" t="s">
        <v>19</v>
      </c>
      <c r="B5563" s="34" t="s">
        <v>70</v>
      </c>
      <c r="C5563" s="5" t="s">
        <v>144</v>
      </c>
      <c r="D5563" s="35" t="s">
        <v>87</v>
      </c>
      <c r="E5563" s="36" t="s">
        <v>16</v>
      </c>
      <c r="F5563" s="37">
        <v>100</v>
      </c>
      <c r="G5563" s="38">
        <v>0.06</v>
      </c>
      <c r="H5563" s="34">
        <v>0.99498514683034689</v>
      </c>
      <c r="I5563" s="35">
        <v>4.032765438519788</v>
      </c>
      <c r="J5563" s="35">
        <v>1.8228097672072179</v>
      </c>
      <c r="K5563" s="35">
        <v>-0.16905651918518275</v>
      </c>
      <c r="L5563" s="35">
        <v>0</v>
      </c>
      <c r="M5563" s="35">
        <v>0</v>
      </c>
      <c r="N5563" s="35">
        <v>0</v>
      </c>
      <c r="O5563" s="35">
        <v>0</v>
      </c>
      <c r="P5563" s="36">
        <v>12</v>
      </c>
      <c r="Q5563" s="37">
        <v>45</v>
      </c>
      <c r="R5563" s="36">
        <v>13</v>
      </c>
      <c r="S5563" s="39">
        <f t="shared" si="188"/>
        <v>45</v>
      </c>
      <c r="T5563" s="34" t="s">
        <v>50</v>
      </c>
      <c r="U5563" s="12">
        <f>EXP((alpha+(beta/speed))+(ceta*LN(speed)))</f>
        <v>30.86834459396378</v>
      </c>
      <c r="V5563" s="8">
        <f t="shared" si="189"/>
        <v>45</v>
      </c>
    </row>
    <row r="5564" spans="1:22">
      <c r="A5564" s="34" t="s">
        <v>19</v>
      </c>
      <c r="B5564" s="34" t="s">
        <v>70</v>
      </c>
      <c r="C5564" s="5" t="s">
        <v>144</v>
      </c>
      <c r="D5564" s="35" t="s">
        <v>87</v>
      </c>
      <c r="E5564" s="36" t="s">
        <v>14</v>
      </c>
      <c r="F5564" s="37">
        <v>100</v>
      </c>
      <c r="G5564" s="38">
        <v>0.06</v>
      </c>
      <c r="H5564" s="34">
        <v>0.99637546883824946</v>
      </c>
      <c r="I5564" s="35">
        <v>2.397165209913017</v>
      </c>
      <c r="J5564" s="35">
        <v>-0.30319626191247717</v>
      </c>
      <c r="K5564" s="35">
        <v>16434.052830720477</v>
      </c>
      <c r="L5564" s="35">
        <v>-4.4369248569239383</v>
      </c>
      <c r="M5564" s="35">
        <v>0</v>
      </c>
      <c r="N5564" s="35">
        <v>0</v>
      </c>
      <c r="O5564" s="35">
        <v>0</v>
      </c>
      <c r="P5564" s="36">
        <v>12</v>
      </c>
      <c r="Q5564" s="37">
        <v>45</v>
      </c>
      <c r="R5564" s="36">
        <v>1</v>
      </c>
      <c r="S5564" s="39">
        <f t="shared" si="188"/>
        <v>45</v>
      </c>
      <c r="T5564" s="34" t="s">
        <v>30</v>
      </c>
      <c r="U5564" s="12">
        <f>((alpha*(speed^beta))+(ceta*(speed^delta)))</f>
        <v>0.75663479169539793</v>
      </c>
      <c r="V5564" s="8">
        <f t="shared" si="189"/>
        <v>45</v>
      </c>
    </row>
    <row r="5565" spans="1:22">
      <c r="A5565" s="34" t="s">
        <v>19</v>
      </c>
      <c r="B5565" s="34" t="s">
        <v>70</v>
      </c>
      <c r="C5565" s="5" t="s">
        <v>144</v>
      </c>
      <c r="D5565" s="35" t="s">
        <v>87</v>
      </c>
      <c r="E5565" s="36" t="s">
        <v>18</v>
      </c>
      <c r="F5565" s="37">
        <v>100</v>
      </c>
      <c r="G5565" s="38">
        <v>0.06</v>
      </c>
      <c r="H5565" s="34">
        <v>0.95791196371236109</v>
      </c>
      <c r="I5565" s="35">
        <v>-1973.9737196241035</v>
      </c>
      <c r="J5565" s="35">
        <v>184.46818279859255</v>
      </c>
      <c r="K5565" s="35">
        <v>13.259480880219057</v>
      </c>
      <c r="L5565" s="35">
        <v>0</v>
      </c>
      <c r="M5565" s="35">
        <v>0</v>
      </c>
      <c r="N5565" s="35">
        <v>0</v>
      </c>
      <c r="O5565" s="35">
        <v>0</v>
      </c>
      <c r="P5565" s="36">
        <v>12</v>
      </c>
      <c r="Q5565" s="37">
        <v>45</v>
      </c>
      <c r="R5565" s="36">
        <v>2</v>
      </c>
      <c r="S5565" s="39">
        <f t="shared" si="188"/>
        <v>45</v>
      </c>
      <c r="T5565" s="34" t="s">
        <v>31</v>
      </c>
      <c r="U5565" s="12">
        <f>((alpha+(beta*speed))^((-1)/ceta))</f>
        <v>0.51679914225579504</v>
      </c>
      <c r="V5565" s="8">
        <f t="shared" si="189"/>
        <v>45</v>
      </c>
    </row>
    <row r="5566" spans="1:22">
      <c r="A5566" s="34" t="s">
        <v>19</v>
      </c>
      <c r="B5566" s="34" t="s">
        <v>70</v>
      </c>
      <c r="C5566" s="5" t="s">
        <v>144</v>
      </c>
      <c r="D5566" s="35" t="s">
        <v>87</v>
      </c>
      <c r="E5566" s="36" t="s">
        <v>17</v>
      </c>
      <c r="F5566" s="37">
        <v>100</v>
      </c>
      <c r="G5566" s="38">
        <v>0.06</v>
      </c>
      <c r="H5566" s="34">
        <v>0.98342550067932499</v>
      </c>
      <c r="I5566" s="35">
        <v>-1.0534334062929826E-2</v>
      </c>
      <c r="J5566" s="35">
        <v>1.0917490469419093</v>
      </c>
      <c r="K5566" s="35">
        <v>-40.217965233060639</v>
      </c>
      <c r="L5566" s="35">
        <v>1860.3531971411644</v>
      </c>
      <c r="M5566" s="35">
        <v>0</v>
      </c>
      <c r="N5566" s="35">
        <v>0</v>
      </c>
      <c r="O5566" s="35">
        <v>0</v>
      </c>
      <c r="P5566" s="36">
        <v>12</v>
      </c>
      <c r="Q5566" s="37">
        <v>45</v>
      </c>
      <c r="R5566" s="36">
        <v>14</v>
      </c>
      <c r="S5566" s="39">
        <f t="shared" si="188"/>
        <v>45</v>
      </c>
      <c r="T5566" s="34" t="s">
        <v>51</v>
      </c>
      <c r="U5566" s="12">
        <f>(((alpha*(speed^3))+(beta*(speed^2))+(ceta*speed))+delta)</f>
        <v>1301.3953902263215</v>
      </c>
      <c r="V5566" s="8">
        <f t="shared" si="189"/>
        <v>45</v>
      </c>
    </row>
    <row r="5567" spans="1:22">
      <c r="A5567" s="34" t="s">
        <v>19</v>
      </c>
      <c r="B5567" s="34" t="s">
        <v>70</v>
      </c>
      <c r="C5567" s="5" t="s">
        <v>145</v>
      </c>
      <c r="D5567" s="35" t="s">
        <v>88</v>
      </c>
      <c r="E5567" s="36" t="s">
        <v>15</v>
      </c>
      <c r="F5567" s="37">
        <v>0</v>
      </c>
      <c r="G5567" s="38">
        <v>0</v>
      </c>
      <c r="H5567" s="34">
        <v>0.99756143891200499</v>
      </c>
      <c r="I5567" s="35">
        <v>-0.70592610323168514</v>
      </c>
      <c r="J5567" s="35">
        <v>0.43992379905515666</v>
      </c>
      <c r="K5567" s="35">
        <v>0.36906916762505093</v>
      </c>
      <c r="L5567" s="35">
        <v>0</v>
      </c>
      <c r="M5567" s="35">
        <v>0</v>
      </c>
      <c r="N5567" s="35">
        <v>0</v>
      </c>
      <c r="O5567" s="35">
        <v>0</v>
      </c>
      <c r="P5567" s="36">
        <v>12</v>
      </c>
      <c r="Q5567" s="37">
        <v>86</v>
      </c>
      <c r="R5567" s="36">
        <v>6</v>
      </c>
      <c r="S5567" s="39">
        <f t="shared" si="188"/>
        <v>86</v>
      </c>
      <c r="T5567" s="34" t="s">
        <v>37</v>
      </c>
      <c r="U5567" s="12">
        <f>(1/(alpha+(beta*(speed^ceta))))</f>
        <v>0.63655369171384135</v>
      </c>
      <c r="V5567" s="8">
        <f t="shared" si="189"/>
        <v>86</v>
      </c>
    </row>
    <row r="5568" spans="1:22">
      <c r="A5568" s="34" t="s">
        <v>19</v>
      </c>
      <c r="B5568" s="34" t="s">
        <v>70</v>
      </c>
      <c r="C5568" s="5" t="s">
        <v>145</v>
      </c>
      <c r="D5568" s="35" t="s">
        <v>88</v>
      </c>
      <c r="E5568" s="36" t="s">
        <v>16</v>
      </c>
      <c r="F5568" s="37">
        <v>0</v>
      </c>
      <c r="G5568" s="38">
        <v>0</v>
      </c>
      <c r="H5568" s="34">
        <v>0.98659319639010012</v>
      </c>
      <c r="I5568" s="35">
        <v>47.536503866696641</v>
      </c>
      <c r="J5568" s="35">
        <v>1.0089950453536949</v>
      </c>
      <c r="K5568" s="35">
        <v>-0.73314928201952978</v>
      </c>
      <c r="L5568" s="35">
        <v>0</v>
      </c>
      <c r="M5568" s="35">
        <v>0</v>
      </c>
      <c r="N5568" s="35">
        <v>0</v>
      </c>
      <c r="O5568" s="35">
        <v>0</v>
      </c>
      <c r="P5568" s="36">
        <v>12</v>
      </c>
      <c r="Q5568" s="37">
        <v>86</v>
      </c>
      <c r="R5568" s="36">
        <v>0</v>
      </c>
      <c r="S5568" s="39">
        <f t="shared" si="188"/>
        <v>86</v>
      </c>
      <c r="T5568" s="34" t="s">
        <v>29</v>
      </c>
      <c r="U5568" s="12">
        <f>((alpha*(beta^speed))*(speed^ceta))</f>
        <v>3.9192952491300077</v>
      </c>
      <c r="V5568" s="8">
        <f t="shared" si="189"/>
        <v>86</v>
      </c>
    </row>
    <row r="5569" spans="1:28">
      <c r="A5569" s="34" t="s">
        <v>19</v>
      </c>
      <c r="B5569" s="34" t="s">
        <v>70</v>
      </c>
      <c r="C5569" s="5" t="s">
        <v>145</v>
      </c>
      <c r="D5569" s="35" t="s">
        <v>88</v>
      </c>
      <c r="E5569" s="36" t="s">
        <v>14</v>
      </c>
      <c r="F5569" s="37">
        <v>0</v>
      </c>
      <c r="G5569" s="38">
        <v>0</v>
      </c>
      <c r="H5569" s="34">
        <v>0.99082825806759989</v>
      </c>
      <c r="I5569" s="35">
        <v>-22.97741651416117</v>
      </c>
      <c r="J5569" s="35">
        <v>4.7084524868298629</v>
      </c>
      <c r="K5569" s="35">
        <v>1.7745373584701216</v>
      </c>
      <c r="L5569" s="35">
        <v>0</v>
      </c>
      <c r="M5569" s="35">
        <v>0</v>
      </c>
      <c r="N5569" s="35">
        <v>0</v>
      </c>
      <c r="O5569" s="35">
        <v>0</v>
      </c>
      <c r="P5569" s="36">
        <v>12</v>
      </c>
      <c r="Q5569" s="37">
        <v>86</v>
      </c>
      <c r="R5569" s="36">
        <v>2</v>
      </c>
      <c r="S5569" s="39">
        <f t="shared" si="188"/>
        <v>86</v>
      </c>
      <c r="T5569" s="34" t="s">
        <v>31</v>
      </c>
      <c r="U5569" s="12">
        <f>((alpha+(beta*speed))^((-1)/ceta))</f>
        <v>3.5072725881707921E-2</v>
      </c>
      <c r="V5569" s="8">
        <f t="shared" si="189"/>
        <v>86</v>
      </c>
      <c r="AB5569" s="41"/>
    </row>
    <row r="5570" spans="1:28">
      <c r="A5570" s="34" t="s">
        <v>19</v>
      </c>
      <c r="B5570" s="34" t="s">
        <v>70</v>
      </c>
      <c r="C5570" s="5" t="s">
        <v>145</v>
      </c>
      <c r="D5570" s="35" t="s">
        <v>88</v>
      </c>
      <c r="E5570" s="36" t="s">
        <v>18</v>
      </c>
      <c r="F5570" s="37">
        <v>0</v>
      </c>
      <c r="G5570" s="38">
        <v>0</v>
      </c>
      <c r="H5570" s="34">
        <v>0.98597510963583945</v>
      </c>
      <c r="I5570" s="35">
        <v>0.34673826631847016</v>
      </c>
      <c r="J5570" s="35">
        <v>1.0048578349975044</v>
      </c>
      <c r="K5570" s="35">
        <v>-0.65717823439701462</v>
      </c>
      <c r="L5570" s="35">
        <v>0</v>
      </c>
      <c r="M5570" s="35">
        <v>0</v>
      </c>
      <c r="N5570" s="35">
        <v>0</v>
      </c>
      <c r="O5570" s="35">
        <v>0</v>
      </c>
      <c r="P5570" s="36">
        <v>12</v>
      </c>
      <c r="Q5570" s="37">
        <v>86</v>
      </c>
      <c r="R5570" s="36">
        <v>0</v>
      </c>
      <c r="S5570" s="39">
        <f t="shared" ref="S5570:S5633" si="190">V5570</f>
        <v>86</v>
      </c>
      <c r="T5570" s="34" t="s">
        <v>29</v>
      </c>
      <c r="U5570" s="12">
        <f>((alpha*(beta^speed))*(speed^ceta))</f>
        <v>2.8163659426831831E-2</v>
      </c>
      <c r="V5570" s="8">
        <f t="shared" ref="V5570:V5633" si="191">IF($V$1&lt;P5570,P5570,IF($V$1&gt;Q5570,Q5570,$V$1))</f>
        <v>86</v>
      </c>
      <c r="AB5570" s="41"/>
    </row>
    <row r="5571" spans="1:28">
      <c r="A5571" s="34" t="s">
        <v>19</v>
      </c>
      <c r="B5571" s="34" t="s">
        <v>70</v>
      </c>
      <c r="C5571" s="5" t="s">
        <v>145</v>
      </c>
      <c r="D5571" s="35" t="s">
        <v>88</v>
      </c>
      <c r="E5571" s="36" t="s">
        <v>17</v>
      </c>
      <c r="F5571" s="37">
        <v>0</v>
      </c>
      <c r="G5571" s="38">
        <v>0</v>
      </c>
      <c r="H5571" s="34">
        <v>0.97974859086252819</v>
      </c>
      <c r="I5571" s="35">
        <v>1879.0551609307238</v>
      </c>
      <c r="J5571" s="35">
        <v>1.0071146966092763</v>
      </c>
      <c r="K5571" s="35">
        <v>-0.64204066418025985</v>
      </c>
      <c r="L5571" s="35">
        <v>0</v>
      </c>
      <c r="M5571" s="35">
        <v>0</v>
      </c>
      <c r="N5571" s="35">
        <v>0</v>
      </c>
      <c r="O5571" s="35">
        <v>0</v>
      </c>
      <c r="P5571" s="36">
        <v>12</v>
      </c>
      <c r="Q5571" s="37">
        <v>86</v>
      </c>
      <c r="R5571" s="36">
        <v>0</v>
      </c>
      <c r="S5571" s="39">
        <f t="shared" si="190"/>
        <v>86</v>
      </c>
      <c r="T5571" s="34" t="s">
        <v>29</v>
      </c>
      <c r="U5571" s="12">
        <f>((alpha*(beta^speed))*(speed^ceta))</f>
        <v>198.01639365143836</v>
      </c>
      <c r="V5571" s="8">
        <f t="shared" si="191"/>
        <v>86</v>
      </c>
    </row>
    <row r="5572" spans="1:28">
      <c r="A5572" s="34" t="s">
        <v>19</v>
      </c>
      <c r="B5572" s="34" t="s">
        <v>70</v>
      </c>
      <c r="C5572" s="5" t="s">
        <v>145</v>
      </c>
      <c r="D5572" s="35" t="s">
        <v>88</v>
      </c>
      <c r="E5572" s="36" t="s">
        <v>15</v>
      </c>
      <c r="F5572" s="37">
        <v>50</v>
      </c>
      <c r="G5572" s="38">
        <v>0</v>
      </c>
      <c r="H5572" s="34">
        <v>0.99728152890744703</v>
      </c>
      <c r="I5572" s="35">
        <v>-0.62526536935669197</v>
      </c>
      <c r="J5572" s="35">
        <v>0.41039146304742086</v>
      </c>
      <c r="K5572" s="35">
        <v>0.36428280035635147</v>
      </c>
      <c r="L5572" s="35">
        <v>0</v>
      </c>
      <c r="M5572" s="35">
        <v>0</v>
      </c>
      <c r="N5572" s="35">
        <v>0</v>
      </c>
      <c r="O5572" s="35">
        <v>0</v>
      </c>
      <c r="P5572" s="36">
        <v>12</v>
      </c>
      <c r="Q5572" s="37">
        <v>86</v>
      </c>
      <c r="R5572" s="36">
        <v>6</v>
      </c>
      <c r="S5572" s="39">
        <f t="shared" si="190"/>
        <v>86</v>
      </c>
      <c r="T5572" s="34" t="s">
        <v>37</v>
      </c>
      <c r="U5572" s="12">
        <f>(1/(alpha+(beta*(speed^ceta))))</f>
        <v>0.68777396393294443</v>
      </c>
      <c r="V5572" s="8">
        <f t="shared" si="191"/>
        <v>86</v>
      </c>
    </row>
    <row r="5573" spans="1:28">
      <c r="A5573" s="34" t="s">
        <v>19</v>
      </c>
      <c r="B5573" s="34" t="s">
        <v>70</v>
      </c>
      <c r="C5573" s="5" t="s">
        <v>145</v>
      </c>
      <c r="D5573" s="35" t="s">
        <v>88</v>
      </c>
      <c r="E5573" s="36" t="s">
        <v>16</v>
      </c>
      <c r="F5573" s="37">
        <v>50</v>
      </c>
      <c r="G5573" s="38">
        <v>0</v>
      </c>
      <c r="H5573" s="34">
        <v>0.97195399161245111</v>
      </c>
      <c r="I5573" s="35">
        <v>-4.1520304084334883E-5</v>
      </c>
      <c r="J5573" s="35">
        <v>7.4156841517428159E-3</v>
      </c>
      <c r="K5573" s="35">
        <v>-0.45206150449969279</v>
      </c>
      <c r="L5573" s="35">
        <v>14.496220405306065</v>
      </c>
      <c r="M5573" s="35">
        <v>0</v>
      </c>
      <c r="N5573" s="35">
        <v>0</v>
      </c>
      <c r="O5573" s="35">
        <v>0</v>
      </c>
      <c r="P5573" s="36">
        <v>12</v>
      </c>
      <c r="Q5573" s="37">
        <v>86</v>
      </c>
      <c r="R5573" s="36">
        <v>14</v>
      </c>
      <c r="S5573" s="39">
        <f t="shared" si="190"/>
        <v>86</v>
      </c>
      <c r="T5573" s="34" t="s">
        <v>51</v>
      </c>
      <c r="U5573" s="12">
        <f>(((alpha*(speed^3))+(beta*(speed^2))+(ceta*speed))+delta)</f>
        <v>4.0560924699566456</v>
      </c>
      <c r="V5573" s="8">
        <f t="shared" si="191"/>
        <v>86</v>
      </c>
    </row>
    <row r="5574" spans="1:28">
      <c r="A5574" s="34" t="s">
        <v>19</v>
      </c>
      <c r="B5574" s="34" t="s">
        <v>70</v>
      </c>
      <c r="C5574" s="5" t="s">
        <v>145</v>
      </c>
      <c r="D5574" s="35" t="s">
        <v>88</v>
      </c>
      <c r="E5574" s="36" t="s">
        <v>14</v>
      </c>
      <c r="F5574" s="37">
        <v>50</v>
      </c>
      <c r="G5574" s="38">
        <v>0</v>
      </c>
      <c r="H5574" s="34">
        <v>0.98896472379775291</v>
      </c>
      <c r="I5574" s="35">
        <v>-10.498933791978121</v>
      </c>
      <c r="J5574" s="35">
        <v>3.6911241594089761</v>
      </c>
      <c r="K5574" s="35">
        <v>1.7966891453271938</v>
      </c>
      <c r="L5574" s="35">
        <v>0</v>
      </c>
      <c r="M5574" s="35">
        <v>0</v>
      </c>
      <c r="N5574" s="35">
        <v>0</v>
      </c>
      <c r="O5574" s="35">
        <v>0</v>
      </c>
      <c r="P5574" s="36">
        <v>12</v>
      </c>
      <c r="Q5574" s="37">
        <v>86</v>
      </c>
      <c r="R5574" s="36">
        <v>2</v>
      </c>
      <c r="S5574" s="39">
        <f t="shared" si="190"/>
        <v>86</v>
      </c>
      <c r="T5574" s="34" t="s">
        <v>31</v>
      </c>
      <c r="U5574" s="12">
        <f>((alpha+(beta*speed))^((-1)/ceta))</f>
        <v>4.1281861134426841E-2</v>
      </c>
      <c r="V5574" s="8">
        <f t="shared" si="191"/>
        <v>86</v>
      </c>
    </row>
    <row r="5575" spans="1:28">
      <c r="A5575" s="34" t="s">
        <v>19</v>
      </c>
      <c r="B5575" s="34" t="s">
        <v>70</v>
      </c>
      <c r="C5575" s="5" t="s">
        <v>145</v>
      </c>
      <c r="D5575" s="35" t="s">
        <v>88</v>
      </c>
      <c r="E5575" s="36" t="s">
        <v>18</v>
      </c>
      <c r="F5575" s="37">
        <v>50</v>
      </c>
      <c r="G5575" s="38">
        <v>0</v>
      </c>
      <c r="H5575" s="34">
        <v>0.98289354173331245</v>
      </c>
      <c r="I5575" s="35">
        <v>6.2985770764966889</v>
      </c>
      <c r="J5575" s="35">
        <v>0.49029665765511549</v>
      </c>
      <c r="K5575" s="35">
        <v>-2.5143594783814376E-3</v>
      </c>
      <c r="L5575" s="35">
        <v>0</v>
      </c>
      <c r="M5575" s="35">
        <v>0</v>
      </c>
      <c r="N5575" s="35">
        <v>0</v>
      </c>
      <c r="O5575" s="35">
        <v>0</v>
      </c>
      <c r="P5575" s="36">
        <v>12</v>
      </c>
      <c r="Q5575" s="37">
        <v>86</v>
      </c>
      <c r="R5575" s="36">
        <v>5</v>
      </c>
      <c r="S5575" s="39">
        <f t="shared" si="190"/>
        <v>86</v>
      </c>
      <c r="T5575" s="34" t="s">
        <v>36</v>
      </c>
      <c r="U5575" s="12">
        <f>(1/(((ceta*(speed^2))+(beta*speed))+alpha))</f>
        <v>3.3480774929017749E-2</v>
      </c>
      <c r="V5575" s="8">
        <f t="shared" si="191"/>
        <v>86</v>
      </c>
      <c r="AB5575" s="41"/>
    </row>
    <row r="5576" spans="1:28">
      <c r="A5576" s="34" t="s">
        <v>19</v>
      </c>
      <c r="B5576" s="34" t="s">
        <v>70</v>
      </c>
      <c r="C5576" s="5" t="s">
        <v>145</v>
      </c>
      <c r="D5576" s="35" t="s">
        <v>88</v>
      </c>
      <c r="E5576" s="36" t="s">
        <v>17</v>
      </c>
      <c r="F5576" s="37">
        <v>50</v>
      </c>
      <c r="G5576" s="38">
        <v>0</v>
      </c>
      <c r="H5576" s="34">
        <v>0.96296819151940927</v>
      </c>
      <c r="I5576" s="35">
        <v>1645.0728150082118</v>
      </c>
      <c r="J5576" s="35">
        <v>1.0026056002216934</v>
      </c>
      <c r="K5576" s="35">
        <v>-0.4889966391990811</v>
      </c>
      <c r="L5576" s="35">
        <v>0</v>
      </c>
      <c r="M5576" s="35">
        <v>0</v>
      </c>
      <c r="N5576" s="35">
        <v>0</v>
      </c>
      <c r="O5576" s="35">
        <v>0</v>
      </c>
      <c r="P5576" s="36">
        <v>12</v>
      </c>
      <c r="Q5576" s="37">
        <v>86</v>
      </c>
      <c r="R5576" s="36">
        <v>0</v>
      </c>
      <c r="S5576" s="39">
        <f t="shared" si="190"/>
        <v>86</v>
      </c>
      <c r="T5576" s="34" t="s">
        <v>29</v>
      </c>
      <c r="U5576" s="12">
        <f>((alpha*(beta^speed))*(speed^ceta))</f>
        <v>233.03048003144238</v>
      </c>
      <c r="V5576" s="8">
        <f t="shared" si="191"/>
        <v>86</v>
      </c>
    </row>
    <row r="5577" spans="1:28">
      <c r="A5577" s="34" t="s">
        <v>19</v>
      </c>
      <c r="B5577" s="34" t="s">
        <v>70</v>
      </c>
      <c r="C5577" s="5" t="s">
        <v>145</v>
      </c>
      <c r="D5577" s="35" t="s">
        <v>88</v>
      </c>
      <c r="E5577" s="36" t="s">
        <v>15</v>
      </c>
      <c r="F5577" s="37">
        <v>100</v>
      </c>
      <c r="G5577" s="38">
        <v>0</v>
      </c>
      <c r="H5577" s="34">
        <v>0.99622197388053868</v>
      </c>
      <c r="I5577" s="35">
        <v>5.6763746918377285</v>
      </c>
      <c r="J5577" s="35">
        <v>-0.47885660410653252</v>
      </c>
      <c r="K5577" s="35">
        <v>28.86704233838239</v>
      </c>
      <c r="L5577" s="35">
        <v>-1.377048979865378</v>
      </c>
      <c r="M5577" s="35">
        <v>0</v>
      </c>
      <c r="N5577" s="35">
        <v>0</v>
      </c>
      <c r="O5577" s="35">
        <v>0</v>
      </c>
      <c r="P5577" s="36">
        <v>12</v>
      </c>
      <c r="Q5577" s="37">
        <v>86</v>
      </c>
      <c r="R5577" s="36">
        <v>1</v>
      </c>
      <c r="S5577" s="39">
        <f t="shared" si="190"/>
        <v>86</v>
      </c>
      <c r="T5577" s="34" t="s">
        <v>30</v>
      </c>
      <c r="U5577" s="12">
        <f>((alpha*(speed^beta))+(ceta*(speed^delta)))</f>
        <v>0.73513837903739443</v>
      </c>
      <c r="V5577" s="8">
        <f t="shared" si="191"/>
        <v>86</v>
      </c>
    </row>
    <row r="5578" spans="1:28">
      <c r="A5578" s="34" t="s">
        <v>19</v>
      </c>
      <c r="B5578" s="34" t="s">
        <v>70</v>
      </c>
      <c r="C5578" s="5" t="s">
        <v>145</v>
      </c>
      <c r="D5578" s="35" t="s">
        <v>88</v>
      </c>
      <c r="E5578" s="36" t="s">
        <v>16</v>
      </c>
      <c r="F5578" s="37">
        <v>100</v>
      </c>
      <c r="G5578" s="38">
        <v>0</v>
      </c>
      <c r="H5578" s="34">
        <v>0.96676433955974728</v>
      </c>
      <c r="I5578" s="35">
        <v>-3.8588747424966141E-5</v>
      </c>
      <c r="J5578" s="35">
        <v>7.0711206017200663E-3</v>
      </c>
      <c r="K5578" s="35">
        <v>-0.46101091177678549</v>
      </c>
      <c r="L5578" s="35">
        <v>16.422904993953868</v>
      </c>
      <c r="M5578" s="35">
        <v>0</v>
      </c>
      <c r="N5578" s="35">
        <v>0</v>
      </c>
      <c r="O5578" s="35">
        <v>0</v>
      </c>
      <c r="P5578" s="36">
        <v>12</v>
      </c>
      <c r="Q5578" s="37">
        <v>86</v>
      </c>
      <c r="R5578" s="36">
        <v>14</v>
      </c>
      <c r="S5578" s="39">
        <f t="shared" si="190"/>
        <v>86</v>
      </c>
      <c r="T5578" s="34" t="s">
        <v>51</v>
      </c>
      <c r="U5578" s="12">
        <f>(((alpha*(speed^3))+(beta*(speed^2))+(ceta*speed))+delta)</f>
        <v>4.5293702193376681</v>
      </c>
      <c r="V5578" s="8">
        <f t="shared" si="191"/>
        <v>86</v>
      </c>
    </row>
    <row r="5579" spans="1:28">
      <c r="A5579" s="34" t="s">
        <v>19</v>
      </c>
      <c r="B5579" s="34" t="s">
        <v>70</v>
      </c>
      <c r="C5579" s="5" t="s">
        <v>145</v>
      </c>
      <c r="D5579" s="35" t="s">
        <v>88</v>
      </c>
      <c r="E5579" s="36" t="s">
        <v>14</v>
      </c>
      <c r="F5579" s="37">
        <v>100</v>
      </c>
      <c r="G5579" s="38">
        <v>0</v>
      </c>
      <c r="H5579" s="34">
        <v>0.99007572371971886</v>
      </c>
      <c r="I5579" s="35">
        <v>0.94040896785892236</v>
      </c>
      <c r="J5579" s="35">
        <v>1.1211084561084554</v>
      </c>
      <c r="K5579" s="35">
        <v>0.65779839034068599</v>
      </c>
      <c r="L5579" s="35">
        <v>0</v>
      </c>
      <c r="M5579" s="35">
        <v>0</v>
      </c>
      <c r="N5579" s="35">
        <v>0</v>
      </c>
      <c r="O5579" s="35">
        <v>0</v>
      </c>
      <c r="P5579" s="36">
        <v>12</v>
      </c>
      <c r="Q5579" s="37">
        <v>86</v>
      </c>
      <c r="R5579" s="36">
        <v>6</v>
      </c>
      <c r="S5579" s="39">
        <f t="shared" si="190"/>
        <v>86</v>
      </c>
      <c r="T5579" s="34" t="s">
        <v>37</v>
      </c>
      <c r="U5579" s="12">
        <f>(1/(alpha+(beta*(speed^ceta))))</f>
        <v>4.5584199838802936E-2</v>
      </c>
      <c r="V5579" s="8">
        <f t="shared" si="191"/>
        <v>86</v>
      </c>
    </row>
    <row r="5580" spans="1:28">
      <c r="A5580" s="34" t="s">
        <v>19</v>
      </c>
      <c r="B5580" s="34" t="s">
        <v>70</v>
      </c>
      <c r="C5580" s="5" t="s">
        <v>145</v>
      </c>
      <c r="D5580" s="35" t="s">
        <v>88</v>
      </c>
      <c r="E5580" s="36" t="s">
        <v>18</v>
      </c>
      <c r="F5580" s="37">
        <v>100</v>
      </c>
      <c r="G5580" s="38">
        <v>0</v>
      </c>
      <c r="H5580" s="34">
        <v>0.9877571287065825</v>
      </c>
      <c r="I5580" s="35">
        <v>5.3583420627392675</v>
      </c>
      <c r="J5580" s="35">
        <v>0.42616269125665096</v>
      </c>
      <c r="K5580" s="35">
        <v>-1.8629115745969098E-3</v>
      </c>
      <c r="L5580" s="35">
        <v>0</v>
      </c>
      <c r="M5580" s="35">
        <v>0</v>
      </c>
      <c r="N5580" s="35">
        <v>0</v>
      </c>
      <c r="O5580" s="35">
        <v>0</v>
      </c>
      <c r="P5580" s="36">
        <v>12</v>
      </c>
      <c r="Q5580" s="37">
        <v>86</v>
      </c>
      <c r="R5580" s="36">
        <v>5</v>
      </c>
      <c r="S5580" s="39">
        <f t="shared" si="190"/>
        <v>86</v>
      </c>
      <c r="T5580" s="34" t="s">
        <v>36</v>
      </c>
      <c r="U5580" s="12">
        <f>(1/(((ceta*(speed^2))+(beta*speed))+alpha))</f>
        <v>3.5423008005993302E-2</v>
      </c>
      <c r="V5580" s="8">
        <f t="shared" si="191"/>
        <v>86</v>
      </c>
      <c r="AB5580" s="41"/>
    </row>
    <row r="5581" spans="1:28">
      <c r="A5581" s="34" t="s">
        <v>19</v>
      </c>
      <c r="B5581" s="34" t="s">
        <v>70</v>
      </c>
      <c r="C5581" s="5" t="s">
        <v>145</v>
      </c>
      <c r="D5581" s="35" t="s">
        <v>88</v>
      </c>
      <c r="E5581" s="36" t="s">
        <v>17</v>
      </c>
      <c r="F5581" s="37">
        <v>100</v>
      </c>
      <c r="G5581" s="38">
        <v>0</v>
      </c>
      <c r="H5581" s="34">
        <v>0.9505596576204699</v>
      </c>
      <c r="I5581" s="35">
        <v>-1.0687099328381211E-3</v>
      </c>
      <c r="J5581" s="35">
        <v>0.22744882512543094</v>
      </c>
      <c r="K5581" s="35">
        <v>-17.440469379982687</v>
      </c>
      <c r="L5581" s="35">
        <v>765.69134470783411</v>
      </c>
      <c r="M5581" s="35">
        <v>0</v>
      </c>
      <c r="N5581" s="35">
        <v>0</v>
      </c>
      <c r="O5581" s="35">
        <v>0</v>
      </c>
      <c r="P5581" s="36">
        <v>12</v>
      </c>
      <c r="Q5581" s="37">
        <v>86</v>
      </c>
      <c r="R5581" s="36">
        <v>14</v>
      </c>
      <c r="S5581" s="39">
        <f t="shared" si="190"/>
        <v>86</v>
      </c>
      <c r="T5581" s="34" t="s">
        <v>51</v>
      </c>
      <c r="U5581" s="12">
        <f>(((alpha*(speed^3))+(beta*(speed^2))+(ceta*speed))+delta)</f>
        <v>268.26312361572616</v>
      </c>
      <c r="V5581" s="8">
        <f t="shared" si="191"/>
        <v>86</v>
      </c>
    </row>
    <row r="5582" spans="1:28">
      <c r="A5582" s="34" t="s">
        <v>19</v>
      </c>
      <c r="B5582" s="34" t="s">
        <v>70</v>
      </c>
      <c r="C5582" s="5" t="s">
        <v>145</v>
      </c>
      <c r="D5582" s="35" t="s">
        <v>88</v>
      </c>
      <c r="E5582" s="36" t="s">
        <v>15</v>
      </c>
      <c r="F5582" s="37">
        <v>0</v>
      </c>
      <c r="G5582" s="38">
        <v>-0.06</v>
      </c>
      <c r="H5582" s="34">
        <v>0.99173492095310356</v>
      </c>
      <c r="I5582" s="35">
        <v>7.8161678047753327</v>
      </c>
      <c r="J5582" s="35">
        <v>0.95180699590375173</v>
      </c>
      <c r="K5582" s="35">
        <v>-0.48281609074814585</v>
      </c>
      <c r="L5582" s="35">
        <v>0</v>
      </c>
      <c r="M5582" s="35">
        <v>0</v>
      </c>
      <c r="N5582" s="35">
        <v>0</v>
      </c>
      <c r="O5582" s="35">
        <v>0</v>
      </c>
      <c r="P5582" s="36">
        <v>12</v>
      </c>
      <c r="Q5582" s="37">
        <v>86</v>
      </c>
      <c r="R5582" s="36">
        <v>0</v>
      </c>
      <c r="S5582" s="39">
        <f t="shared" si="190"/>
        <v>86</v>
      </c>
      <c r="T5582" s="34" t="s">
        <v>29</v>
      </c>
      <c r="U5582" s="12">
        <f>((alpha*(beta^speed))*(speed^ceta))</f>
        <v>1.3007434810299565E-2</v>
      </c>
      <c r="V5582" s="8">
        <f t="shared" si="191"/>
        <v>86</v>
      </c>
    </row>
    <row r="5583" spans="1:28">
      <c r="A5583" s="34" t="s">
        <v>19</v>
      </c>
      <c r="B5583" s="34" t="s">
        <v>70</v>
      </c>
      <c r="C5583" s="5" t="s">
        <v>145</v>
      </c>
      <c r="D5583" s="35" t="s">
        <v>88</v>
      </c>
      <c r="E5583" s="36" t="s">
        <v>16</v>
      </c>
      <c r="F5583" s="37">
        <v>0</v>
      </c>
      <c r="G5583" s="38">
        <v>-0.06</v>
      </c>
      <c r="H5583" s="34">
        <v>0.9833220185223549</v>
      </c>
      <c r="I5583" s="35">
        <v>-0.24347696165690402</v>
      </c>
      <c r="J5583" s="35">
        <v>5.6507313257604386</v>
      </c>
      <c r="K5583" s="35">
        <v>5.9420524060898545</v>
      </c>
      <c r="L5583" s="35">
        <v>2.2226512102466889</v>
      </c>
      <c r="M5583" s="35">
        <v>-1.0504079896042059E-2</v>
      </c>
      <c r="N5583" s="35">
        <v>0</v>
      </c>
      <c r="O5583" s="35">
        <v>0</v>
      </c>
      <c r="P5583" s="36">
        <v>12</v>
      </c>
      <c r="Q5583" s="37">
        <v>86</v>
      </c>
      <c r="R5583" s="36">
        <v>10</v>
      </c>
      <c r="S5583" s="39">
        <f t="shared" si="190"/>
        <v>86</v>
      </c>
      <c r="T5583" s="34" t="s">
        <v>44</v>
      </c>
      <c r="U5583" s="12">
        <f>(alpha+(beta/(1+EXP((((-1)*ceta)+(delta*LN(speed)))+(epsilon*speed)))))</f>
        <v>1.0803937046234169E-2</v>
      </c>
      <c r="V5583" s="8">
        <f t="shared" si="191"/>
        <v>86</v>
      </c>
    </row>
    <row r="5584" spans="1:28">
      <c r="A5584" s="34" t="s">
        <v>19</v>
      </c>
      <c r="B5584" s="34" t="s">
        <v>70</v>
      </c>
      <c r="C5584" s="5" t="s">
        <v>145</v>
      </c>
      <c r="D5584" s="35" t="s">
        <v>88</v>
      </c>
      <c r="E5584" s="36" t="s">
        <v>14</v>
      </c>
      <c r="F5584" s="37">
        <v>0</v>
      </c>
      <c r="G5584" s="38">
        <v>-0.06</v>
      </c>
      <c r="H5584" s="34">
        <v>0.99193966635669406</v>
      </c>
      <c r="I5584" s="35">
        <v>0.67039411036318131</v>
      </c>
      <c r="J5584" s="35">
        <v>0.98103659050898195</v>
      </c>
      <c r="K5584" s="35">
        <v>-0.74480848075362527</v>
      </c>
      <c r="L5584" s="35">
        <v>0</v>
      </c>
      <c r="M5584" s="35">
        <v>0</v>
      </c>
      <c r="N5584" s="35">
        <v>0</v>
      </c>
      <c r="O5584" s="35">
        <v>0</v>
      </c>
      <c r="P5584" s="36">
        <v>12</v>
      </c>
      <c r="Q5584" s="37">
        <v>86</v>
      </c>
      <c r="R5584" s="36">
        <v>0</v>
      </c>
      <c r="S5584" s="39">
        <f t="shared" si="190"/>
        <v>86</v>
      </c>
      <c r="T5584" s="34" t="s">
        <v>29</v>
      </c>
      <c r="U5584" s="12">
        <f>((alpha*(beta^speed))*(speed^ceta))</f>
        <v>4.6819529616904613E-3</v>
      </c>
      <c r="V5584" s="8">
        <f t="shared" si="191"/>
        <v>86</v>
      </c>
      <c r="AB5584" s="41"/>
    </row>
    <row r="5585" spans="1:28">
      <c r="A5585" s="34" t="s">
        <v>19</v>
      </c>
      <c r="B5585" s="34" t="s">
        <v>70</v>
      </c>
      <c r="C5585" s="5" t="s">
        <v>145</v>
      </c>
      <c r="D5585" s="35" t="s">
        <v>88</v>
      </c>
      <c r="E5585" s="36" t="s">
        <v>18</v>
      </c>
      <c r="F5585" s="37">
        <v>0</v>
      </c>
      <c r="G5585" s="38">
        <v>-0.06</v>
      </c>
      <c r="H5585" s="34">
        <v>0.98749395582417598</v>
      </c>
      <c r="I5585" s="35">
        <v>9.5785345424558095</v>
      </c>
      <c r="J5585" s="35">
        <v>1.1970225769035177</v>
      </c>
      <c r="K5585" s="35">
        <v>1.6363888260071936E-2</v>
      </c>
      <c r="L5585" s="35">
        <v>0</v>
      </c>
      <c r="M5585" s="35">
        <v>0</v>
      </c>
      <c r="N5585" s="35">
        <v>0</v>
      </c>
      <c r="O5585" s="35">
        <v>0</v>
      </c>
      <c r="P5585" s="36">
        <v>12</v>
      </c>
      <c r="Q5585" s="37">
        <v>86</v>
      </c>
      <c r="R5585" s="36">
        <v>5</v>
      </c>
      <c r="S5585" s="39">
        <f t="shared" si="190"/>
        <v>86</v>
      </c>
      <c r="T5585" s="34" t="s">
        <v>36</v>
      </c>
      <c r="U5585" s="12">
        <f>(1/(((ceta*(speed^2))+(beta*speed))+alpha))</f>
        <v>4.2817421674374544E-3</v>
      </c>
      <c r="V5585" s="8">
        <f t="shared" si="191"/>
        <v>86</v>
      </c>
      <c r="AB5585" s="41"/>
    </row>
    <row r="5586" spans="1:28">
      <c r="A5586" s="34" t="s">
        <v>19</v>
      </c>
      <c r="B5586" s="34" t="s">
        <v>70</v>
      </c>
      <c r="C5586" s="5" t="s">
        <v>145</v>
      </c>
      <c r="D5586" s="35" t="s">
        <v>88</v>
      </c>
      <c r="E5586" s="36" t="s">
        <v>17</v>
      </c>
      <c r="F5586" s="37">
        <v>0</v>
      </c>
      <c r="G5586" s="38">
        <v>-0.06</v>
      </c>
      <c r="H5586" s="34">
        <v>0.97296221625598844</v>
      </c>
      <c r="I5586" s="35">
        <v>-14.59867074433328</v>
      </c>
      <c r="J5586" s="35">
        <v>241.01723424259984</v>
      </c>
      <c r="K5586" s="35">
        <v>5.4215068365414698</v>
      </c>
      <c r="L5586" s="35">
        <v>1.9791652065157268</v>
      </c>
      <c r="M5586" s="35">
        <v>-7.8756510519305632E-3</v>
      </c>
      <c r="N5586" s="35">
        <v>0</v>
      </c>
      <c r="O5586" s="35">
        <v>0</v>
      </c>
      <c r="P5586" s="36">
        <v>12</v>
      </c>
      <c r="Q5586" s="37">
        <v>86</v>
      </c>
      <c r="R5586" s="36">
        <v>10</v>
      </c>
      <c r="S5586" s="39">
        <f t="shared" si="190"/>
        <v>86</v>
      </c>
      <c r="T5586" s="34" t="s">
        <v>44</v>
      </c>
      <c r="U5586" s="12">
        <f>(alpha+(beta/(1+EXP((((-1)*ceta)+(delta*LN(speed)))+(epsilon*speed)))))</f>
        <v>0.33794029652325719</v>
      </c>
      <c r="V5586" s="8">
        <f t="shared" si="191"/>
        <v>86</v>
      </c>
    </row>
    <row r="5587" spans="1:28">
      <c r="A5587" s="34" t="s">
        <v>19</v>
      </c>
      <c r="B5587" s="34" t="s">
        <v>70</v>
      </c>
      <c r="C5587" s="5" t="s">
        <v>145</v>
      </c>
      <c r="D5587" s="35" t="s">
        <v>88</v>
      </c>
      <c r="E5587" s="36" t="s">
        <v>15</v>
      </c>
      <c r="F5587" s="37">
        <v>50</v>
      </c>
      <c r="G5587" s="38">
        <v>-0.06</v>
      </c>
      <c r="H5587" s="34">
        <v>0.9902818280830914</v>
      </c>
      <c r="I5587" s="35">
        <v>0.80844063672561717</v>
      </c>
      <c r="J5587" s="35">
        <v>1.3866063600538325E-2</v>
      </c>
      <c r="K5587" s="35">
        <v>0.1621303011479969</v>
      </c>
      <c r="L5587" s="35">
        <v>0</v>
      </c>
      <c r="M5587" s="35">
        <v>0</v>
      </c>
      <c r="N5587" s="35">
        <v>0</v>
      </c>
      <c r="O5587" s="35">
        <v>0</v>
      </c>
      <c r="P5587" s="36">
        <v>12</v>
      </c>
      <c r="Q5587" s="37">
        <v>86</v>
      </c>
      <c r="R5587" s="36">
        <v>2</v>
      </c>
      <c r="S5587" s="39">
        <f t="shared" si="190"/>
        <v>86</v>
      </c>
      <c r="T5587" s="34" t="s">
        <v>31</v>
      </c>
      <c r="U5587" s="12">
        <f>((alpha+(beta*speed))^((-1)/ceta))</f>
        <v>1.3869117644800068E-2</v>
      </c>
      <c r="V5587" s="8">
        <f t="shared" si="191"/>
        <v>86</v>
      </c>
    </row>
    <row r="5588" spans="1:28">
      <c r="A5588" s="34" t="s">
        <v>19</v>
      </c>
      <c r="B5588" s="34" t="s">
        <v>70</v>
      </c>
      <c r="C5588" s="5" t="s">
        <v>145</v>
      </c>
      <c r="D5588" s="35" t="s">
        <v>88</v>
      </c>
      <c r="E5588" s="36" t="s">
        <v>16</v>
      </c>
      <c r="F5588" s="37">
        <v>50</v>
      </c>
      <c r="G5588" s="38">
        <v>-0.06</v>
      </c>
      <c r="H5588" s="34">
        <v>0.97528480686808694</v>
      </c>
      <c r="I5588" s="35">
        <v>-0.21810403666072001</v>
      </c>
      <c r="J5588" s="35">
        <v>5.0633981743396363</v>
      </c>
      <c r="K5588" s="35">
        <v>6.3099875437593393</v>
      </c>
      <c r="L5588" s="35">
        <v>2.3205716879985712</v>
      </c>
      <c r="M5588" s="35">
        <v>-1.1322849756026987E-2</v>
      </c>
      <c r="N5588" s="35">
        <v>0</v>
      </c>
      <c r="O5588" s="35">
        <v>0</v>
      </c>
      <c r="P5588" s="36">
        <v>12</v>
      </c>
      <c r="Q5588" s="37">
        <v>86</v>
      </c>
      <c r="R5588" s="36">
        <v>10</v>
      </c>
      <c r="S5588" s="39">
        <f t="shared" si="190"/>
        <v>86</v>
      </c>
      <c r="T5588" s="34" t="s">
        <v>44</v>
      </c>
      <c r="U5588" s="12">
        <f>(alpha+(beta/(1+EXP((((-1)*ceta)+(delta*LN(speed)))+(epsilon*speed)))))</f>
        <v>1.022137499462758E-2</v>
      </c>
      <c r="V5588" s="8">
        <f t="shared" si="191"/>
        <v>86</v>
      </c>
    </row>
    <row r="5589" spans="1:28">
      <c r="A5589" s="34" t="s">
        <v>19</v>
      </c>
      <c r="B5589" s="34" t="s">
        <v>70</v>
      </c>
      <c r="C5589" s="5" t="s">
        <v>145</v>
      </c>
      <c r="D5589" s="35" t="s">
        <v>88</v>
      </c>
      <c r="E5589" s="36" t="s">
        <v>14</v>
      </c>
      <c r="F5589" s="37">
        <v>50</v>
      </c>
      <c r="G5589" s="38">
        <v>-0.06</v>
      </c>
      <c r="H5589" s="34">
        <v>0.9909055266215675</v>
      </c>
      <c r="I5589" s="35">
        <v>0.71397690872007924</v>
      </c>
      <c r="J5589" s="35">
        <v>0.98435039146628156</v>
      </c>
      <c r="K5589" s="35">
        <v>-0.82268349972184585</v>
      </c>
      <c r="L5589" s="35">
        <v>0</v>
      </c>
      <c r="M5589" s="35">
        <v>0</v>
      </c>
      <c r="N5589" s="35">
        <v>0</v>
      </c>
      <c r="O5589" s="35">
        <v>0</v>
      </c>
      <c r="P5589" s="36">
        <v>12</v>
      </c>
      <c r="Q5589" s="37">
        <v>86</v>
      </c>
      <c r="R5589" s="36">
        <v>0</v>
      </c>
      <c r="S5589" s="39">
        <f t="shared" si="190"/>
        <v>86</v>
      </c>
      <c r="T5589" s="34" t="s">
        <v>29</v>
      </c>
      <c r="U5589" s="12">
        <f>((alpha*(beta^speed))*(speed^ceta))</f>
        <v>4.7106407814657752E-3</v>
      </c>
      <c r="V5589" s="8">
        <f t="shared" si="191"/>
        <v>86</v>
      </c>
      <c r="AB5589" s="41"/>
    </row>
    <row r="5590" spans="1:28">
      <c r="A5590" s="34" t="s">
        <v>19</v>
      </c>
      <c r="B5590" s="34" t="s">
        <v>70</v>
      </c>
      <c r="C5590" s="5" t="s">
        <v>145</v>
      </c>
      <c r="D5590" s="35" t="s">
        <v>88</v>
      </c>
      <c r="E5590" s="36" t="s">
        <v>18</v>
      </c>
      <c r="F5590" s="37">
        <v>50</v>
      </c>
      <c r="G5590" s="38">
        <v>-0.06</v>
      </c>
      <c r="H5590" s="34">
        <v>0.98423323674043217</v>
      </c>
      <c r="I5590" s="35">
        <v>10.03597771119215</v>
      </c>
      <c r="J5590" s="35">
        <v>1.1943957024308434</v>
      </c>
      <c r="K5590" s="35">
        <v>1.6364155095688251E-2</v>
      </c>
      <c r="L5590" s="35">
        <v>0</v>
      </c>
      <c r="M5590" s="35">
        <v>0</v>
      </c>
      <c r="N5590" s="35">
        <v>0</v>
      </c>
      <c r="O5590" s="35">
        <v>0</v>
      </c>
      <c r="P5590" s="36">
        <v>12</v>
      </c>
      <c r="Q5590" s="37">
        <v>86</v>
      </c>
      <c r="R5590" s="36">
        <v>5</v>
      </c>
      <c r="S5590" s="39">
        <f t="shared" si="190"/>
        <v>86</v>
      </c>
      <c r="T5590" s="34" t="s">
        <v>36</v>
      </c>
      <c r="U5590" s="12">
        <f>(1/(((ceta*(speed^2))+(beta*speed))+alpha))</f>
        <v>4.2774655135244706E-3</v>
      </c>
      <c r="V5590" s="8">
        <f t="shared" si="191"/>
        <v>86</v>
      </c>
      <c r="AB5590" s="41"/>
    </row>
    <row r="5591" spans="1:28">
      <c r="A5591" s="34" t="s">
        <v>19</v>
      </c>
      <c r="B5591" s="34" t="s">
        <v>70</v>
      </c>
      <c r="C5591" s="5" t="s">
        <v>145</v>
      </c>
      <c r="D5591" s="35" t="s">
        <v>88</v>
      </c>
      <c r="E5591" s="36" t="s">
        <v>17</v>
      </c>
      <c r="F5591" s="37">
        <v>50</v>
      </c>
      <c r="G5591" s="38">
        <v>-0.06</v>
      </c>
      <c r="H5591" s="34">
        <v>0.95797673612796752</v>
      </c>
      <c r="I5591" s="35">
        <v>-12.985720209630971</v>
      </c>
      <c r="J5591" s="35">
        <v>206.86685601701572</v>
      </c>
      <c r="K5591" s="35">
        <v>5.8663220050715852</v>
      </c>
      <c r="L5591" s="35">
        <v>2.0852654753276614</v>
      </c>
      <c r="M5591" s="35">
        <v>-8.695550998950247E-3</v>
      </c>
      <c r="N5591" s="35">
        <v>0</v>
      </c>
      <c r="O5591" s="35">
        <v>0</v>
      </c>
      <c r="P5591" s="36">
        <v>12</v>
      </c>
      <c r="Q5591" s="37">
        <v>86</v>
      </c>
      <c r="R5591" s="36">
        <v>10</v>
      </c>
      <c r="S5591" s="39">
        <f t="shared" si="190"/>
        <v>86</v>
      </c>
      <c r="T5591" s="34" t="s">
        <v>44</v>
      </c>
      <c r="U5591" s="12">
        <f>(alpha+(beta/(1+EXP((((-1)*ceta)+(delta*LN(speed)))+(epsilon*speed)))))</f>
        <v>0.35792449441822605</v>
      </c>
      <c r="V5591" s="8">
        <f t="shared" si="191"/>
        <v>86</v>
      </c>
    </row>
    <row r="5592" spans="1:28">
      <c r="A5592" s="34" t="s">
        <v>19</v>
      </c>
      <c r="B5592" s="34" t="s">
        <v>70</v>
      </c>
      <c r="C5592" s="5" t="s">
        <v>145</v>
      </c>
      <c r="D5592" s="35" t="s">
        <v>88</v>
      </c>
      <c r="E5592" s="36" t="s">
        <v>15</v>
      </c>
      <c r="F5592" s="37">
        <v>100</v>
      </c>
      <c r="G5592" s="38">
        <v>-0.06</v>
      </c>
      <c r="H5592" s="34">
        <v>0.9881389352915888</v>
      </c>
      <c r="I5592" s="35">
        <v>-5.8809644797765182E-2</v>
      </c>
      <c r="J5592" s="35">
        <v>1.7879010612654758</v>
      </c>
      <c r="K5592" s="35">
        <v>6.9675013253491223</v>
      </c>
      <c r="L5592" s="35">
        <v>2.6295458088523405</v>
      </c>
      <c r="M5592" s="35">
        <v>-1.619186654126821E-2</v>
      </c>
      <c r="N5592" s="35">
        <v>0</v>
      </c>
      <c r="O5592" s="35">
        <v>0</v>
      </c>
      <c r="P5592" s="36">
        <v>12</v>
      </c>
      <c r="Q5592" s="37">
        <v>86</v>
      </c>
      <c r="R5592" s="36">
        <v>10</v>
      </c>
      <c r="S5592" s="39">
        <f t="shared" si="190"/>
        <v>86</v>
      </c>
      <c r="T5592" s="34" t="s">
        <v>44</v>
      </c>
      <c r="U5592" s="12">
        <f>(alpha+(beta/(1+EXP((((-1)*ceta)+(delta*LN(speed)))+(epsilon*speed)))))</f>
        <v>1.6215064502848528E-3</v>
      </c>
      <c r="V5592" s="8">
        <f t="shared" si="191"/>
        <v>86</v>
      </c>
    </row>
    <row r="5593" spans="1:28">
      <c r="A5593" s="34" t="s">
        <v>19</v>
      </c>
      <c r="B5593" s="34" t="s">
        <v>70</v>
      </c>
      <c r="C5593" s="5" t="s">
        <v>145</v>
      </c>
      <c r="D5593" s="35" t="s">
        <v>88</v>
      </c>
      <c r="E5593" s="36" t="s">
        <v>16</v>
      </c>
      <c r="F5593" s="37">
        <v>100</v>
      </c>
      <c r="G5593" s="38">
        <v>-0.06</v>
      </c>
      <c r="H5593" s="34">
        <v>0.96542007317584533</v>
      </c>
      <c r="I5593" s="35">
        <v>-0.18950108482696995</v>
      </c>
      <c r="J5593" s="35">
        <v>4.3879641094258766</v>
      </c>
      <c r="K5593" s="35">
        <v>7.3429317911339576</v>
      </c>
      <c r="L5593" s="35">
        <v>2.5996490544252642</v>
      </c>
      <c r="M5593" s="35">
        <v>-1.4445412327052485E-2</v>
      </c>
      <c r="N5593" s="35">
        <v>0</v>
      </c>
      <c r="O5593" s="35">
        <v>0</v>
      </c>
      <c r="P5593" s="36">
        <v>12</v>
      </c>
      <c r="Q5593" s="37">
        <v>86</v>
      </c>
      <c r="R5593" s="36">
        <v>10</v>
      </c>
      <c r="S5593" s="39">
        <f t="shared" si="190"/>
        <v>86</v>
      </c>
      <c r="T5593" s="34" t="s">
        <v>44</v>
      </c>
      <c r="U5593" s="12">
        <f>(alpha+(beta/(1+EXP((((-1)*ceta)+(delta*LN(speed)))+(epsilon*speed)))))</f>
        <v>1.9694451850235495E-2</v>
      </c>
      <c r="V5593" s="8">
        <f t="shared" si="191"/>
        <v>86</v>
      </c>
    </row>
    <row r="5594" spans="1:28">
      <c r="A5594" s="34" t="s">
        <v>19</v>
      </c>
      <c r="B5594" s="34" t="s">
        <v>70</v>
      </c>
      <c r="C5594" s="5" t="s">
        <v>145</v>
      </c>
      <c r="D5594" s="35" t="s">
        <v>88</v>
      </c>
      <c r="E5594" s="36" t="s">
        <v>14</v>
      </c>
      <c r="F5594" s="37">
        <v>100</v>
      </c>
      <c r="G5594" s="38">
        <v>-0.06</v>
      </c>
      <c r="H5594" s="34">
        <v>0.98805953165434446</v>
      </c>
      <c r="I5594" s="35">
        <v>2.7736051877599794</v>
      </c>
      <c r="J5594" s="35">
        <v>-12.140094645223579</v>
      </c>
      <c r="K5594" s="35">
        <v>-1.7705203702576437</v>
      </c>
      <c r="L5594" s="35">
        <v>0</v>
      </c>
      <c r="M5594" s="35">
        <v>0</v>
      </c>
      <c r="N5594" s="35">
        <v>0</v>
      </c>
      <c r="O5594" s="35">
        <v>0</v>
      </c>
      <c r="P5594" s="36">
        <v>12</v>
      </c>
      <c r="Q5594" s="37">
        <v>86</v>
      </c>
      <c r="R5594" s="36">
        <v>13</v>
      </c>
      <c r="S5594" s="39">
        <f t="shared" si="190"/>
        <v>86</v>
      </c>
      <c r="T5594" s="34" t="s">
        <v>50</v>
      </c>
      <c r="U5594" s="12">
        <f>EXP((alpha+(beta/speed))+(ceta*LN(speed)))</f>
        <v>5.2261974639663325E-3</v>
      </c>
      <c r="V5594" s="8">
        <f t="shared" si="191"/>
        <v>86</v>
      </c>
      <c r="AB5594" s="41"/>
    </row>
    <row r="5595" spans="1:28">
      <c r="A5595" s="34" t="s">
        <v>19</v>
      </c>
      <c r="B5595" s="34" t="s">
        <v>70</v>
      </c>
      <c r="C5595" s="5" t="s">
        <v>145</v>
      </c>
      <c r="D5595" s="35" t="s">
        <v>88</v>
      </c>
      <c r="E5595" s="36" t="s">
        <v>18</v>
      </c>
      <c r="F5595" s="37">
        <v>100</v>
      </c>
      <c r="G5595" s="38">
        <v>-0.06</v>
      </c>
      <c r="H5595" s="34">
        <v>0.98008101777058354</v>
      </c>
      <c r="I5595" s="35">
        <v>-2.052170353335747E-7</v>
      </c>
      <c r="J5595" s="35">
        <v>3.7695828740575802E-5</v>
      </c>
      <c r="K5595" s="35">
        <v>-2.4053988360070999E-3</v>
      </c>
      <c r="L5595" s="35">
        <v>6.0557060102758367E-2</v>
      </c>
      <c r="M5595" s="35">
        <v>0</v>
      </c>
      <c r="N5595" s="35">
        <v>0</v>
      </c>
      <c r="O5595" s="35">
        <v>0</v>
      </c>
      <c r="P5595" s="36">
        <v>12</v>
      </c>
      <c r="Q5595" s="37">
        <v>86</v>
      </c>
      <c r="R5595" s="36">
        <v>14</v>
      </c>
      <c r="S5595" s="39">
        <f t="shared" si="190"/>
        <v>86</v>
      </c>
      <c r="T5595" s="34" t="s">
        <v>51</v>
      </c>
      <c r="U5595" s="12">
        <f>(((alpha*(speed^3))+(beta*(speed^2))+(ceta*speed))+delta)</f>
        <v>1.9615829453142192E-3</v>
      </c>
      <c r="V5595" s="8">
        <f t="shared" si="191"/>
        <v>86</v>
      </c>
      <c r="AB5595" s="41"/>
    </row>
    <row r="5596" spans="1:28">
      <c r="A5596" s="34" t="s">
        <v>19</v>
      </c>
      <c r="B5596" s="34" t="s">
        <v>70</v>
      </c>
      <c r="C5596" s="5" t="s">
        <v>145</v>
      </c>
      <c r="D5596" s="35" t="s">
        <v>88</v>
      </c>
      <c r="E5596" s="36" t="s">
        <v>17</v>
      </c>
      <c r="F5596" s="37">
        <v>100</v>
      </c>
      <c r="G5596" s="38">
        <v>-0.06</v>
      </c>
      <c r="H5596" s="34">
        <v>0.93894597037023964</v>
      </c>
      <c r="I5596" s="35">
        <v>14.881755226370855</v>
      </c>
      <c r="J5596" s="35">
        <v>-33.105766562777823</v>
      </c>
      <c r="K5596" s="35">
        <v>-2.9459269574740894</v>
      </c>
      <c r="L5596" s="35">
        <v>0</v>
      </c>
      <c r="M5596" s="35">
        <v>0</v>
      </c>
      <c r="N5596" s="35">
        <v>0</v>
      </c>
      <c r="O5596" s="35">
        <v>0</v>
      </c>
      <c r="P5596" s="36">
        <v>12</v>
      </c>
      <c r="Q5596" s="37">
        <v>86</v>
      </c>
      <c r="R5596" s="36">
        <v>13</v>
      </c>
      <c r="S5596" s="39">
        <f t="shared" si="190"/>
        <v>86</v>
      </c>
      <c r="T5596" s="34" t="s">
        <v>50</v>
      </c>
      <c r="U5596" s="12">
        <f>EXP((alpha+(beta/speed))+(ceta*LN(speed)))</f>
        <v>3.9535846527390341</v>
      </c>
      <c r="V5596" s="8">
        <f t="shared" si="191"/>
        <v>86</v>
      </c>
    </row>
    <row r="5597" spans="1:28">
      <c r="A5597" s="34" t="s">
        <v>19</v>
      </c>
      <c r="B5597" s="34" t="s">
        <v>70</v>
      </c>
      <c r="C5597" s="5" t="s">
        <v>145</v>
      </c>
      <c r="D5597" s="35" t="s">
        <v>88</v>
      </c>
      <c r="E5597" s="36" t="s">
        <v>15</v>
      </c>
      <c r="F5597" s="37">
        <v>0</v>
      </c>
      <c r="G5597" s="38">
        <v>-0.04</v>
      </c>
      <c r="H5597" s="34">
        <v>0.99312830096680371</v>
      </c>
      <c r="I5597" s="35">
        <v>-8.6989041289560906E-2</v>
      </c>
      <c r="J5597" s="35">
        <v>13.885664986649154</v>
      </c>
      <c r="K5597" s="35">
        <v>0.85608870572406071</v>
      </c>
      <c r="L5597" s="35">
        <v>1.0821921605431846</v>
      </c>
      <c r="M5597" s="35">
        <v>9.1742350813320151E-3</v>
      </c>
      <c r="N5597" s="35">
        <v>0</v>
      </c>
      <c r="O5597" s="35">
        <v>0</v>
      </c>
      <c r="P5597" s="36">
        <v>12</v>
      </c>
      <c r="Q5597" s="37">
        <v>86</v>
      </c>
      <c r="R5597" s="36">
        <v>10</v>
      </c>
      <c r="S5597" s="39">
        <f t="shared" si="190"/>
        <v>86</v>
      </c>
      <c r="T5597" s="34" t="s">
        <v>44</v>
      </c>
      <c r="U5597" s="12">
        <f>(alpha+(beta/(1+EXP((((-1)*ceta)+(delta*LN(speed)))+(epsilon*speed)))))</f>
        <v>3.1719505622581329E-2</v>
      </c>
      <c r="V5597" s="8">
        <f t="shared" si="191"/>
        <v>86</v>
      </c>
    </row>
    <row r="5598" spans="1:28">
      <c r="A5598" s="34" t="s">
        <v>19</v>
      </c>
      <c r="B5598" s="34" t="s">
        <v>70</v>
      </c>
      <c r="C5598" s="5" t="s">
        <v>145</v>
      </c>
      <c r="D5598" s="35" t="s">
        <v>88</v>
      </c>
      <c r="E5598" s="36" t="s">
        <v>16</v>
      </c>
      <c r="F5598" s="37">
        <v>0</v>
      </c>
      <c r="G5598" s="38">
        <v>-0.04</v>
      </c>
      <c r="H5598" s="34">
        <v>0.98062045729210201</v>
      </c>
      <c r="I5598" s="35">
        <v>-0.54078065108770434</v>
      </c>
      <c r="J5598" s="35">
        <v>12.222711223588151</v>
      </c>
      <c r="K5598" s="35">
        <v>3.0268679044156066</v>
      </c>
      <c r="L5598" s="35">
        <v>1.3543304219378138</v>
      </c>
      <c r="M5598" s="35">
        <v>-1.8718672636604478E-3</v>
      </c>
      <c r="N5598" s="35">
        <v>0</v>
      </c>
      <c r="O5598" s="35">
        <v>0</v>
      </c>
      <c r="P5598" s="36">
        <v>12</v>
      </c>
      <c r="Q5598" s="37">
        <v>86</v>
      </c>
      <c r="R5598" s="36">
        <v>10</v>
      </c>
      <c r="S5598" s="39">
        <f t="shared" si="190"/>
        <v>86</v>
      </c>
      <c r="T5598" s="34" t="s">
        <v>44</v>
      </c>
      <c r="U5598" s="12">
        <f>(alpha+(beta/(1+EXP((((-1)*ceta)+(delta*LN(speed)))+(epsilon*speed)))))</f>
        <v>0.13086024483049818</v>
      </c>
      <c r="V5598" s="8">
        <f t="shared" si="191"/>
        <v>86</v>
      </c>
    </row>
    <row r="5599" spans="1:28">
      <c r="A5599" s="34" t="s">
        <v>19</v>
      </c>
      <c r="B5599" s="34" t="s">
        <v>70</v>
      </c>
      <c r="C5599" s="5" t="s">
        <v>145</v>
      </c>
      <c r="D5599" s="35" t="s">
        <v>88</v>
      </c>
      <c r="E5599" s="36" t="s">
        <v>14</v>
      </c>
      <c r="F5599" s="37">
        <v>0</v>
      </c>
      <c r="G5599" s="38">
        <v>-0.04</v>
      </c>
      <c r="H5599" s="34">
        <v>0.99284191448376047</v>
      </c>
      <c r="I5599" s="35">
        <v>0.70724571712037265</v>
      </c>
      <c r="J5599" s="35">
        <v>0.98203860914895258</v>
      </c>
      <c r="K5599" s="35">
        <v>-0.70194869177270336</v>
      </c>
      <c r="L5599" s="35">
        <v>0</v>
      </c>
      <c r="M5599" s="35">
        <v>0</v>
      </c>
      <c r="N5599" s="35">
        <v>0</v>
      </c>
      <c r="O5599" s="35">
        <v>0</v>
      </c>
      <c r="P5599" s="36">
        <v>12</v>
      </c>
      <c r="Q5599" s="37">
        <v>86</v>
      </c>
      <c r="R5599" s="36">
        <v>0</v>
      </c>
      <c r="S5599" s="39">
        <f t="shared" si="190"/>
        <v>86</v>
      </c>
      <c r="T5599" s="34" t="s">
        <v>29</v>
      </c>
      <c r="U5599" s="12">
        <f>((alpha*(beta^speed))*(speed^ceta))</f>
        <v>6.5269163659934593E-3</v>
      </c>
      <c r="V5599" s="8">
        <f t="shared" si="191"/>
        <v>86</v>
      </c>
      <c r="AB5599" s="41"/>
    </row>
    <row r="5600" spans="1:28">
      <c r="A5600" s="34" t="s">
        <v>19</v>
      </c>
      <c r="B5600" s="34" t="s">
        <v>70</v>
      </c>
      <c r="C5600" s="5" t="s">
        <v>145</v>
      </c>
      <c r="D5600" s="35" t="s">
        <v>88</v>
      </c>
      <c r="E5600" s="36" t="s">
        <v>18</v>
      </c>
      <c r="F5600" s="37">
        <v>0</v>
      </c>
      <c r="G5600" s="38">
        <v>-0.04</v>
      </c>
      <c r="H5600" s="34">
        <v>0.98462252083715718</v>
      </c>
      <c r="I5600" s="35">
        <v>0.22118425128888083</v>
      </c>
      <c r="J5600" s="35">
        <v>0.98401584235406259</v>
      </c>
      <c r="K5600" s="35">
        <v>-0.5487587874949954</v>
      </c>
      <c r="L5600" s="35">
        <v>0</v>
      </c>
      <c r="M5600" s="35">
        <v>0</v>
      </c>
      <c r="N5600" s="35">
        <v>0</v>
      </c>
      <c r="O5600" s="35">
        <v>0</v>
      </c>
      <c r="P5600" s="36">
        <v>12</v>
      </c>
      <c r="Q5600" s="37">
        <v>86</v>
      </c>
      <c r="R5600" s="36">
        <v>0</v>
      </c>
      <c r="S5600" s="39">
        <f t="shared" si="190"/>
        <v>86</v>
      </c>
      <c r="T5600" s="34" t="s">
        <v>29</v>
      </c>
      <c r="U5600" s="12">
        <f>((alpha*(beta^speed))*(speed^ceta))</f>
        <v>4.8013233983564899E-3</v>
      </c>
      <c r="V5600" s="8">
        <f t="shared" si="191"/>
        <v>86</v>
      </c>
      <c r="AB5600" s="41"/>
    </row>
    <row r="5601" spans="1:28">
      <c r="A5601" s="34" t="s">
        <v>19</v>
      </c>
      <c r="B5601" s="34" t="s">
        <v>70</v>
      </c>
      <c r="C5601" s="5" t="s">
        <v>145</v>
      </c>
      <c r="D5601" s="35" t="s">
        <v>88</v>
      </c>
      <c r="E5601" s="36" t="s">
        <v>17</v>
      </c>
      <c r="F5601" s="37">
        <v>0</v>
      </c>
      <c r="G5601" s="38">
        <v>-0.04</v>
      </c>
      <c r="H5601" s="34">
        <v>0.97104484958173298</v>
      </c>
      <c r="I5601" s="35">
        <v>728.27805138402982</v>
      </c>
      <c r="J5601" s="35">
        <v>0.9673161579593379</v>
      </c>
      <c r="K5601" s="35">
        <v>-0.34461972285254233</v>
      </c>
      <c r="L5601" s="35">
        <v>0</v>
      </c>
      <c r="M5601" s="35">
        <v>0</v>
      </c>
      <c r="N5601" s="35">
        <v>0</v>
      </c>
      <c r="O5601" s="35">
        <v>0</v>
      </c>
      <c r="P5601" s="36">
        <v>12</v>
      </c>
      <c r="Q5601" s="37">
        <v>86</v>
      </c>
      <c r="R5601" s="36">
        <v>0</v>
      </c>
      <c r="S5601" s="39">
        <f t="shared" si="190"/>
        <v>86</v>
      </c>
      <c r="T5601" s="34" t="s">
        <v>29</v>
      </c>
      <c r="U5601" s="12">
        <f>((alpha*(beta^speed))*(speed^ceta))</f>
        <v>9.0056887864087347</v>
      </c>
      <c r="V5601" s="8">
        <f t="shared" si="191"/>
        <v>86</v>
      </c>
    </row>
    <row r="5602" spans="1:28">
      <c r="A5602" s="34" t="s">
        <v>19</v>
      </c>
      <c r="B5602" s="34" t="s">
        <v>70</v>
      </c>
      <c r="C5602" s="5" t="s">
        <v>145</v>
      </c>
      <c r="D5602" s="35" t="s">
        <v>88</v>
      </c>
      <c r="E5602" s="36" t="s">
        <v>15</v>
      </c>
      <c r="F5602" s="37">
        <v>50</v>
      </c>
      <c r="G5602" s="38">
        <v>-0.04</v>
      </c>
      <c r="H5602" s="34">
        <v>0.9905981344981809</v>
      </c>
      <c r="I5602" s="35">
        <v>8.1003134859488544</v>
      </c>
      <c r="J5602" s="35">
        <v>0.96161097453870048</v>
      </c>
      <c r="K5602" s="35">
        <v>-0.49434708545094286</v>
      </c>
      <c r="L5602" s="35">
        <v>0</v>
      </c>
      <c r="M5602" s="35">
        <v>0</v>
      </c>
      <c r="N5602" s="35">
        <v>0</v>
      </c>
      <c r="O5602" s="35">
        <v>0</v>
      </c>
      <c r="P5602" s="36">
        <v>12</v>
      </c>
      <c r="Q5602" s="37">
        <v>86</v>
      </c>
      <c r="R5602" s="36">
        <v>0</v>
      </c>
      <c r="S5602" s="39">
        <f t="shared" si="190"/>
        <v>86</v>
      </c>
      <c r="T5602" s="34" t="s">
        <v>29</v>
      </c>
      <c r="U5602" s="12">
        <f>((alpha*(beta^speed))*(speed^ceta))</f>
        <v>3.0912740888628668E-2</v>
      </c>
      <c r="V5602" s="8">
        <f t="shared" si="191"/>
        <v>86</v>
      </c>
    </row>
    <row r="5603" spans="1:28">
      <c r="A5603" s="34" t="s">
        <v>19</v>
      </c>
      <c r="B5603" s="34" t="s">
        <v>70</v>
      </c>
      <c r="C5603" s="5" t="s">
        <v>145</v>
      </c>
      <c r="D5603" s="35" t="s">
        <v>88</v>
      </c>
      <c r="E5603" s="36" t="s">
        <v>16</v>
      </c>
      <c r="F5603" s="37">
        <v>50</v>
      </c>
      <c r="G5603" s="38">
        <v>-0.04</v>
      </c>
      <c r="H5603" s="34">
        <v>0.9690432663291958</v>
      </c>
      <c r="I5603" s="35">
        <v>-0.66488290115671567</v>
      </c>
      <c r="J5603" s="35">
        <v>9.2932758036328735</v>
      </c>
      <c r="K5603" s="35">
        <v>3.8518938966706515</v>
      </c>
      <c r="L5603" s="35">
        <v>1.4646973137939137</v>
      </c>
      <c r="M5603" s="35">
        <v>-2.5461524507612706E-3</v>
      </c>
      <c r="N5603" s="35">
        <v>0</v>
      </c>
      <c r="O5603" s="35">
        <v>0</v>
      </c>
      <c r="P5603" s="36">
        <v>12</v>
      </c>
      <c r="Q5603" s="37">
        <v>86</v>
      </c>
      <c r="R5603" s="36">
        <v>10</v>
      </c>
      <c r="S5603" s="39">
        <f t="shared" si="190"/>
        <v>86</v>
      </c>
      <c r="T5603" s="34" t="s">
        <v>44</v>
      </c>
      <c r="U5603" s="12">
        <f>(alpha+(beta/(1+EXP((((-1)*ceta)+(delta*LN(speed)))+(epsilon*speed)))))</f>
        <v>7.1049019164810878E-2</v>
      </c>
      <c r="V5603" s="8">
        <f t="shared" si="191"/>
        <v>86</v>
      </c>
    </row>
    <row r="5604" spans="1:28">
      <c r="A5604" s="34" t="s">
        <v>19</v>
      </c>
      <c r="B5604" s="34" t="s">
        <v>70</v>
      </c>
      <c r="C5604" s="5" t="s">
        <v>145</v>
      </c>
      <c r="D5604" s="35" t="s">
        <v>88</v>
      </c>
      <c r="E5604" s="36" t="s">
        <v>14</v>
      </c>
      <c r="F5604" s="37">
        <v>50</v>
      </c>
      <c r="G5604" s="38">
        <v>-0.04</v>
      </c>
      <c r="H5604" s="34">
        <v>0.98980800334603836</v>
      </c>
      <c r="I5604" s="35">
        <v>0.47757365830802567</v>
      </c>
      <c r="J5604" s="35">
        <v>0.97749501124178284</v>
      </c>
      <c r="K5604" s="35">
        <v>-0.56003342154747793</v>
      </c>
      <c r="L5604" s="35">
        <v>0</v>
      </c>
      <c r="M5604" s="35">
        <v>0</v>
      </c>
      <c r="N5604" s="35">
        <v>0</v>
      </c>
      <c r="O5604" s="35">
        <v>0</v>
      </c>
      <c r="P5604" s="36">
        <v>12</v>
      </c>
      <c r="Q5604" s="37">
        <v>86</v>
      </c>
      <c r="R5604" s="36">
        <v>0</v>
      </c>
      <c r="S5604" s="39">
        <f t="shared" si="190"/>
        <v>86</v>
      </c>
      <c r="T5604" s="34" t="s">
        <v>29</v>
      </c>
      <c r="U5604" s="12">
        <f>((alpha*(beta^speed))*(speed^ceta))</f>
        <v>5.5655468556509696E-3</v>
      </c>
      <c r="V5604" s="8">
        <f t="shared" si="191"/>
        <v>86</v>
      </c>
      <c r="AB5604" s="41"/>
    </row>
    <row r="5605" spans="1:28">
      <c r="A5605" s="34" t="s">
        <v>19</v>
      </c>
      <c r="B5605" s="34" t="s">
        <v>70</v>
      </c>
      <c r="C5605" s="5" t="s">
        <v>145</v>
      </c>
      <c r="D5605" s="35" t="s">
        <v>88</v>
      </c>
      <c r="E5605" s="36" t="s">
        <v>18</v>
      </c>
      <c r="F5605" s="37">
        <v>50</v>
      </c>
      <c r="G5605" s="38">
        <v>-0.04</v>
      </c>
      <c r="H5605" s="34">
        <v>0.9782885246765497</v>
      </c>
      <c r="I5605" s="35">
        <v>-2.4477645028980347E-7</v>
      </c>
      <c r="J5605" s="35">
        <v>4.5080960998274829E-5</v>
      </c>
      <c r="K5605" s="35">
        <v>-2.9302929806995946E-3</v>
      </c>
      <c r="L5605" s="35">
        <v>7.5977448394225308E-2</v>
      </c>
      <c r="M5605" s="35">
        <v>0</v>
      </c>
      <c r="N5605" s="35">
        <v>0</v>
      </c>
      <c r="O5605" s="35">
        <v>0</v>
      </c>
      <c r="P5605" s="36">
        <v>12</v>
      </c>
      <c r="Q5605" s="37">
        <v>86</v>
      </c>
      <c r="R5605" s="36">
        <v>14</v>
      </c>
      <c r="S5605" s="39">
        <f t="shared" si="190"/>
        <v>86</v>
      </c>
      <c r="T5605" s="34" t="s">
        <v>51</v>
      </c>
      <c r="U5605" s="12">
        <f>(((alpha*(speed^3))+(beta*(speed^2))+(ceta*speed))+delta)</f>
        <v>1.6995097317695357E-3</v>
      </c>
      <c r="V5605" s="8">
        <f t="shared" si="191"/>
        <v>86</v>
      </c>
      <c r="AB5605" s="41"/>
    </row>
    <row r="5606" spans="1:28">
      <c r="A5606" s="34" t="s">
        <v>19</v>
      </c>
      <c r="B5606" s="34" t="s">
        <v>70</v>
      </c>
      <c r="C5606" s="5" t="s">
        <v>145</v>
      </c>
      <c r="D5606" s="35" t="s">
        <v>88</v>
      </c>
      <c r="E5606" s="36" t="s">
        <v>17</v>
      </c>
      <c r="F5606" s="37">
        <v>50</v>
      </c>
      <c r="G5606" s="38">
        <v>-0.04</v>
      </c>
      <c r="H5606" s="34">
        <v>0.95361553475884531</v>
      </c>
      <c r="I5606" s="35">
        <v>-9.767833528914853E-4</v>
      </c>
      <c r="J5606" s="35">
        <v>0.18716937982958576</v>
      </c>
      <c r="K5606" s="35">
        <v>-12.778797901636068</v>
      </c>
      <c r="L5606" s="35">
        <v>329.71668075721408</v>
      </c>
      <c r="M5606" s="35">
        <v>0</v>
      </c>
      <c r="N5606" s="35">
        <v>0</v>
      </c>
      <c r="O5606" s="35">
        <v>0</v>
      </c>
      <c r="P5606" s="36">
        <v>12</v>
      </c>
      <c r="Q5606" s="37">
        <v>82</v>
      </c>
      <c r="R5606" s="36">
        <v>14</v>
      </c>
      <c r="S5606" s="39">
        <f t="shared" si="190"/>
        <v>82</v>
      </c>
      <c r="T5606" s="34" t="s">
        <v>51</v>
      </c>
      <c r="U5606" s="12">
        <f>(((alpha*(speed^3))+(beta*(speed^2))+(ceta*speed))+delta)</f>
        <v>1.8150790801187782</v>
      </c>
      <c r="V5606" s="8">
        <f t="shared" si="191"/>
        <v>82</v>
      </c>
    </row>
    <row r="5607" spans="1:28">
      <c r="A5607" s="34" t="s">
        <v>19</v>
      </c>
      <c r="B5607" s="34" t="s">
        <v>70</v>
      </c>
      <c r="C5607" s="5" t="s">
        <v>145</v>
      </c>
      <c r="D5607" s="35" t="s">
        <v>88</v>
      </c>
      <c r="E5607" s="36" t="s">
        <v>15</v>
      </c>
      <c r="F5607" s="37">
        <v>100</v>
      </c>
      <c r="G5607" s="38">
        <v>-0.04</v>
      </c>
      <c r="H5607" s="34">
        <v>0.9884459556783729</v>
      </c>
      <c r="I5607" s="35">
        <v>-0.1294897623632858</v>
      </c>
      <c r="J5607" s="35">
        <v>2.5633345274460053</v>
      </c>
      <c r="K5607" s="35">
        <v>5.1522263866364542</v>
      </c>
      <c r="L5607" s="35">
        <v>1.9367360426548095</v>
      </c>
      <c r="M5607" s="35">
        <v>-7.1956234008931875E-3</v>
      </c>
      <c r="N5607" s="35">
        <v>0</v>
      </c>
      <c r="O5607" s="35">
        <v>0</v>
      </c>
      <c r="P5607" s="36">
        <v>12</v>
      </c>
      <c r="Q5607" s="37">
        <v>86</v>
      </c>
      <c r="R5607" s="36">
        <v>10</v>
      </c>
      <c r="S5607" s="39">
        <f t="shared" si="190"/>
        <v>86</v>
      </c>
      <c r="T5607" s="34" t="s">
        <v>44</v>
      </c>
      <c r="U5607" s="12">
        <f>(alpha+(beta/(1+EXP((((-1)*ceta)+(delta*LN(speed)))+(epsilon*speed)))))</f>
        <v>9.9042903846482955E-3</v>
      </c>
      <c r="V5607" s="8">
        <f t="shared" si="191"/>
        <v>86</v>
      </c>
    </row>
    <row r="5608" spans="1:28">
      <c r="A5608" s="34" t="s">
        <v>19</v>
      </c>
      <c r="B5608" s="34" t="s">
        <v>70</v>
      </c>
      <c r="C5608" s="5" t="s">
        <v>145</v>
      </c>
      <c r="D5608" s="35" t="s">
        <v>88</v>
      </c>
      <c r="E5608" s="36" t="s">
        <v>16</v>
      </c>
      <c r="F5608" s="37">
        <v>100</v>
      </c>
      <c r="G5608" s="38">
        <v>-0.04</v>
      </c>
      <c r="H5608" s="34">
        <v>0.95742325481266477</v>
      </c>
      <c r="I5608" s="35">
        <v>-0.66162465872548737</v>
      </c>
      <c r="J5608" s="35">
        <v>7.6488610457160773</v>
      </c>
      <c r="K5608" s="35">
        <v>5.1305123280013287</v>
      </c>
      <c r="L5608" s="35">
        <v>1.7532334748866181</v>
      </c>
      <c r="M5608" s="35">
        <v>-5.010645894621457E-3</v>
      </c>
      <c r="N5608" s="35">
        <v>0</v>
      </c>
      <c r="O5608" s="35">
        <v>0</v>
      </c>
      <c r="P5608" s="36">
        <v>12</v>
      </c>
      <c r="Q5608" s="37">
        <v>86</v>
      </c>
      <c r="R5608" s="36">
        <v>10</v>
      </c>
      <c r="S5608" s="39">
        <f t="shared" si="190"/>
        <v>86</v>
      </c>
      <c r="T5608" s="34" t="s">
        <v>44</v>
      </c>
      <c r="U5608" s="12">
        <f>(alpha+(beta/(1+EXP((((-1)*ceta)+(delta*LN(speed)))+(epsilon*speed)))))</f>
        <v>6.8955976372751193E-2</v>
      </c>
      <c r="V5608" s="8">
        <f t="shared" si="191"/>
        <v>86</v>
      </c>
    </row>
    <row r="5609" spans="1:28">
      <c r="A5609" s="34" t="s">
        <v>19</v>
      </c>
      <c r="B5609" s="34" t="s">
        <v>70</v>
      </c>
      <c r="C5609" s="5" t="s">
        <v>145</v>
      </c>
      <c r="D5609" s="35" t="s">
        <v>88</v>
      </c>
      <c r="E5609" s="36" t="s">
        <v>14</v>
      </c>
      <c r="F5609" s="37">
        <v>100</v>
      </c>
      <c r="G5609" s="38">
        <v>-0.04</v>
      </c>
      <c r="H5609" s="34">
        <v>0.98670456337796419</v>
      </c>
      <c r="I5609" s="35">
        <v>1.7264017118195587</v>
      </c>
      <c r="J5609" s="35">
        <v>4.2431895454054402E-2</v>
      </c>
      <c r="K5609" s="35">
        <v>0.3289890117865889</v>
      </c>
      <c r="L5609" s="35">
        <v>0</v>
      </c>
      <c r="M5609" s="35">
        <v>0</v>
      </c>
      <c r="N5609" s="35">
        <v>0</v>
      </c>
      <c r="O5609" s="35">
        <v>0</v>
      </c>
      <c r="P5609" s="36">
        <v>12</v>
      </c>
      <c r="Q5609" s="37">
        <v>86</v>
      </c>
      <c r="R5609" s="36">
        <v>2</v>
      </c>
      <c r="S5609" s="39">
        <f t="shared" si="190"/>
        <v>86</v>
      </c>
      <c r="T5609" s="34" t="s">
        <v>31</v>
      </c>
      <c r="U5609" s="12">
        <f>((alpha+(beta*speed))^((-1)/ceta))</f>
        <v>6.0227762836044512E-3</v>
      </c>
      <c r="V5609" s="8">
        <f t="shared" si="191"/>
        <v>86</v>
      </c>
      <c r="AB5609" s="41"/>
    </row>
    <row r="5610" spans="1:28">
      <c r="A5610" s="34" t="s">
        <v>19</v>
      </c>
      <c r="B5610" s="34" t="s">
        <v>70</v>
      </c>
      <c r="C5610" s="5" t="s">
        <v>145</v>
      </c>
      <c r="D5610" s="35" t="s">
        <v>88</v>
      </c>
      <c r="E5610" s="36" t="s">
        <v>18</v>
      </c>
      <c r="F5610" s="37">
        <v>100</v>
      </c>
      <c r="G5610" s="38">
        <v>-0.04</v>
      </c>
      <c r="H5610" s="34">
        <v>0.97269236186122177</v>
      </c>
      <c r="I5610" s="35">
        <v>-2.4547270287495967E-7</v>
      </c>
      <c r="J5610" s="35">
        <v>4.5560408246073432E-5</v>
      </c>
      <c r="K5610" s="35">
        <v>-3.0028449672070924E-3</v>
      </c>
      <c r="L5610" s="35">
        <v>7.90167462646479E-2</v>
      </c>
      <c r="M5610" s="35">
        <v>0</v>
      </c>
      <c r="N5610" s="35">
        <v>0</v>
      </c>
      <c r="O5610" s="35">
        <v>0</v>
      </c>
      <c r="P5610" s="36">
        <v>12</v>
      </c>
      <c r="Q5610" s="37">
        <v>86</v>
      </c>
      <c r="R5610" s="36">
        <v>14</v>
      </c>
      <c r="S5610" s="39">
        <f t="shared" si="190"/>
        <v>86</v>
      </c>
      <c r="T5610" s="34" t="s">
        <v>51</v>
      </c>
      <c r="U5610" s="12">
        <f>(((alpha*(speed^3))+(beta*(speed^2))+(ceta*speed))+delta)</f>
        <v>1.6024729729617188E-3</v>
      </c>
      <c r="V5610" s="8">
        <f t="shared" si="191"/>
        <v>86</v>
      </c>
      <c r="AB5610" s="41"/>
    </row>
    <row r="5611" spans="1:28">
      <c r="A5611" s="34" t="s">
        <v>19</v>
      </c>
      <c r="B5611" s="34" t="s">
        <v>70</v>
      </c>
      <c r="C5611" s="5" t="s">
        <v>145</v>
      </c>
      <c r="D5611" s="35" t="s">
        <v>88</v>
      </c>
      <c r="E5611" s="36" t="s">
        <v>17</v>
      </c>
      <c r="F5611" s="37">
        <v>100</v>
      </c>
      <c r="G5611" s="38">
        <v>-0.04</v>
      </c>
      <c r="H5611" s="34">
        <v>0.93820410217603711</v>
      </c>
      <c r="I5611" s="35">
        <v>-8.8826500337180908E-4</v>
      </c>
      <c r="J5611" s="35">
        <v>0.17426570370947092</v>
      </c>
      <c r="K5611" s="35">
        <v>-12.395575591393523</v>
      </c>
      <c r="L5611" s="35">
        <v>335.84454955557146</v>
      </c>
      <c r="M5611" s="35">
        <v>0</v>
      </c>
      <c r="N5611" s="35">
        <v>0</v>
      </c>
      <c r="O5611" s="35">
        <v>0</v>
      </c>
      <c r="P5611" s="36">
        <v>12</v>
      </c>
      <c r="Q5611" s="37">
        <v>82</v>
      </c>
      <c r="R5611" s="36">
        <v>14</v>
      </c>
      <c r="S5611" s="39">
        <f t="shared" si="190"/>
        <v>82</v>
      </c>
      <c r="T5611" s="34" t="s">
        <v>51</v>
      </c>
      <c r="U5611" s="12">
        <f>(((alpha*(speed^3))+(beta*(speed^2))+(ceta*speed))+delta)</f>
        <v>1.4090444246774041</v>
      </c>
      <c r="V5611" s="8">
        <f t="shared" si="191"/>
        <v>82</v>
      </c>
    </row>
    <row r="5612" spans="1:28">
      <c r="A5612" s="34" t="s">
        <v>19</v>
      </c>
      <c r="B5612" s="34" t="s">
        <v>70</v>
      </c>
      <c r="C5612" s="5" t="s">
        <v>145</v>
      </c>
      <c r="D5612" s="35" t="s">
        <v>88</v>
      </c>
      <c r="E5612" s="36" t="s">
        <v>15</v>
      </c>
      <c r="F5612" s="37">
        <v>0</v>
      </c>
      <c r="G5612" s="38">
        <v>-0.02</v>
      </c>
      <c r="H5612" s="34">
        <v>0.99379656582351084</v>
      </c>
      <c r="I5612" s="35">
        <v>0.38495889977347603</v>
      </c>
      <c r="J5612" s="35">
        <v>22.507208262457372</v>
      </c>
      <c r="K5612" s="35">
        <v>0.19511079775025092</v>
      </c>
      <c r="L5612" s="35">
        <v>0.92576423337620828</v>
      </c>
      <c r="M5612" s="35">
        <v>3.370218727145647E-2</v>
      </c>
      <c r="N5612" s="35">
        <v>0</v>
      </c>
      <c r="O5612" s="35">
        <v>0</v>
      </c>
      <c r="P5612" s="36">
        <v>12</v>
      </c>
      <c r="Q5612" s="37">
        <v>86</v>
      </c>
      <c r="R5612" s="36">
        <v>10</v>
      </c>
      <c r="S5612" s="39">
        <f t="shared" si="190"/>
        <v>86</v>
      </c>
      <c r="T5612" s="34" t="s">
        <v>44</v>
      </c>
      <c r="U5612" s="12">
        <f>(alpha+(beta/(1+EXP((((-1)*ceta)+(delta*LN(speed)))+(epsilon*speed)))))</f>
        <v>0.40933381690281556</v>
      </c>
      <c r="V5612" s="8">
        <f t="shared" si="191"/>
        <v>86</v>
      </c>
    </row>
    <row r="5613" spans="1:28">
      <c r="A5613" s="34" t="s">
        <v>19</v>
      </c>
      <c r="B5613" s="34" t="s">
        <v>70</v>
      </c>
      <c r="C5613" s="5" t="s">
        <v>145</v>
      </c>
      <c r="D5613" s="35" t="s">
        <v>88</v>
      </c>
      <c r="E5613" s="36" t="s">
        <v>16</v>
      </c>
      <c r="F5613" s="37">
        <v>0</v>
      </c>
      <c r="G5613" s="38">
        <v>-0.02</v>
      </c>
      <c r="H5613" s="34">
        <v>0.98333313046142679</v>
      </c>
      <c r="I5613" s="35">
        <v>1.3002598894605661</v>
      </c>
      <c r="J5613" s="35">
        <v>17.068798553660827</v>
      </c>
      <c r="K5613" s="35">
        <v>1.7517124526887293</v>
      </c>
      <c r="L5613" s="35">
        <v>0.90958958168227422</v>
      </c>
      <c r="M5613" s="35">
        <v>3.0364156871953447E-2</v>
      </c>
      <c r="N5613" s="35">
        <v>0</v>
      </c>
      <c r="O5613" s="35">
        <v>0</v>
      </c>
      <c r="P5613" s="36">
        <v>12</v>
      </c>
      <c r="Q5613" s="37">
        <v>86</v>
      </c>
      <c r="R5613" s="36">
        <v>10</v>
      </c>
      <c r="S5613" s="39">
        <f t="shared" si="190"/>
        <v>86</v>
      </c>
      <c r="T5613" s="34" t="s">
        <v>44</v>
      </c>
      <c r="U5613" s="12">
        <f>(alpha+(beta/(1+EXP((((-1)*ceta)+(delta*LN(speed)))+(epsilon*speed)))))</f>
        <v>1.4250256509183183</v>
      </c>
      <c r="V5613" s="8">
        <f t="shared" si="191"/>
        <v>86</v>
      </c>
    </row>
    <row r="5614" spans="1:28">
      <c r="A5614" s="34" t="s">
        <v>19</v>
      </c>
      <c r="B5614" s="34" t="s">
        <v>70</v>
      </c>
      <c r="C5614" s="5" t="s">
        <v>145</v>
      </c>
      <c r="D5614" s="35" t="s">
        <v>88</v>
      </c>
      <c r="E5614" s="36" t="s">
        <v>14</v>
      </c>
      <c r="F5614" s="37">
        <v>0</v>
      </c>
      <c r="G5614" s="38">
        <v>-0.02</v>
      </c>
      <c r="H5614" s="34">
        <v>0.98663132746114202</v>
      </c>
      <c r="I5614" s="35">
        <v>0.11637404785672649</v>
      </c>
      <c r="J5614" s="35">
        <v>0.71737736914813255</v>
      </c>
      <c r="K5614" s="35">
        <v>-2.1628787940208231E-3</v>
      </c>
      <c r="L5614" s="35">
        <v>0</v>
      </c>
      <c r="M5614" s="35">
        <v>0</v>
      </c>
      <c r="N5614" s="35">
        <v>0</v>
      </c>
      <c r="O5614" s="35">
        <v>0</v>
      </c>
      <c r="P5614" s="36">
        <v>12</v>
      </c>
      <c r="Q5614" s="37">
        <v>86</v>
      </c>
      <c r="R5614" s="36">
        <v>5</v>
      </c>
      <c r="S5614" s="39">
        <f t="shared" si="190"/>
        <v>86</v>
      </c>
      <c r="T5614" s="34" t="s">
        <v>36</v>
      </c>
      <c r="U5614" s="12">
        <f>(1/(((ceta*(speed^2))+(beta*speed))+alpha))</f>
        <v>2.1827305044011164E-2</v>
      </c>
      <c r="V5614" s="8">
        <f t="shared" si="191"/>
        <v>86</v>
      </c>
      <c r="AB5614" s="41"/>
    </row>
    <row r="5615" spans="1:28">
      <c r="A5615" s="34" t="s">
        <v>19</v>
      </c>
      <c r="B5615" s="34" t="s">
        <v>70</v>
      </c>
      <c r="C5615" s="5" t="s">
        <v>145</v>
      </c>
      <c r="D5615" s="35" t="s">
        <v>88</v>
      </c>
      <c r="E5615" s="36" t="s">
        <v>18</v>
      </c>
      <c r="F5615" s="37">
        <v>0</v>
      </c>
      <c r="G5615" s="38">
        <v>-0.02</v>
      </c>
      <c r="H5615" s="34">
        <v>0.98474781503092113</v>
      </c>
      <c r="I5615" s="35">
        <v>-0.11060572281366531</v>
      </c>
      <c r="J5615" s="35">
        <v>-3.9088080747334981</v>
      </c>
      <c r="K5615" s="35">
        <v>-0.97165985526234644</v>
      </c>
      <c r="L5615" s="35">
        <v>0</v>
      </c>
      <c r="M5615" s="35">
        <v>0</v>
      </c>
      <c r="N5615" s="35">
        <v>0</v>
      </c>
      <c r="O5615" s="35">
        <v>0</v>
      </c>
      <c r="P5615" s="36">
        <v>12</v>
      </c>
      <c r="Q5615" s="37">
        <v>86</v>
      </c>
      <c r="R5615" s="36">
        <v>13</v>
      </c>
      <c r="S5615" s="39">
        <f t="shared" si="190"/>
        <v>86</v>
      </c>
      <c r="T5615" s="34" t="s">
        <v>50</v>
      </c>
      <c r="U5615" s="12">
        <f>EXP((alpha+(beta/speed))+(ceta*LN(speed)))</f>
        <v>1.1286280243579657E-2</v>
      </c>
      <c r="V5615" s="8">
        <f t="shared" si="191"/>
        <v>86</v>
      </c>
      <c r="AB5615" s="41"/>
    </row>
    <row r="5616" spans="1:28">
      <c r="A5616" s="34" t="s">
        <v>19</v>
      </c>
      <c r="B5616" s="34" t="s">
        <v>70</v>
      </c>
      <c r="C5616" s="5" t="s">
        <v>145</v>
      </c>
      <c r="D5616" s="35" t="s">
        <v>88</v>
      </c>
      <c r="E5616" s="36" t="s">
        <v>17</v>
      </c>
      <c r="F5616" s="37">
        <v>0</v>
      </c>
      <c r="G5616" s="38">
        <v>-0.02</v>
      </c>
      <c r="H5616" s="34">
        <v>0.97338479980617632</v>
      </c>
      <c r="I5616" s="35">
        <v>7.8637595292313716</v>
      </c>
      <c r="J5616" s="35">
        <v>-1.3732989460556233</v>
      </c>
      <c r="K5616" s="35">
        <v>-0.82383666060398819</v>
      </c>
      <c r="L5616" s="35">
        <v>0</v>
      </c>
      <c r="M5616" s="35">
        <v>0</v>
      </c>
      <c r="N5616" s="35">
        <v>0</v>
      </c>
      <c r="O5616" s="35">
        <v>0</v>
      </c>
      <c r="P5616" s="36">
        <v>12</v>
      </c>
      <c r="Q5616" s="37">
        <v>86</v>
      </c>
      <c r="R5616" s="36">
        <v>13</v>
      </c>
      <c r="S5616" s="39">
        <f t="shared" si="190"/>
        <v>86</v>
      </c>
      <c r="T5616" s="34" t="s">
        <v>50</v>
      </c>
      <c r="U5616" s="12">
        <f>EXP((alpha+(beta/speed))+(ceta*LN(speed)))</f>
        <v>65.244146614374074</v>
      </c>
      <c r="V5616" s="8">
        <f t="shared" si="191"/>
        <v>86</v>
      </c>
    </row>
    <row r="5617" spans="1:28">
      <c r="A5617" s="34" t="s">
        <v>19</v>
      </c>
      <c r="B5617" s="34" t="s">
        <v>70</v>
      </c>
      <c r="C5617" s="5" t="s">
        <v>145</v>
      </c>
      <c r="D5617" s="35" t="s">
        <v>88</v>
      </c>
      <c r="E5617" s="36" t="s">
        <v>15</v>
      </c>
      <c r="F5617" s="37">
        <v>50</v>
      </c>
      <c r="G5617" s="38">
        <v>-0.02</v>
      </c>
      <c r="H5617" s="34">
        <v>0.99413182134553046</v>
      </c>
      <c r="I5617" s="35">
        <v>-0.15295004621388861</v>
      </c>
      <c r="J5617" s="35">
        <v>21.689550078484075</v>
      </c>
      <c r="K5617" s="35">
        <v>0.19236147054395442</v>
      </c>
      <c r="L5617" s="35">
        <v>0.97344382689395337</v>
      </c>
      <c r="M5617" s="35">
        <v>3.9953839987715928E-4</v>
      </c>
      <c r="N5617" s="35">
        <v>0</v>
      </c>
      <c r="O5617" s="35">
        <v>0</v>
      </c>
      <c r="P5617" s="36">
        <v>12</v>
      </c>
      <c r="Q5617" s="37">
        <v>86</v>
      </c>
      <c r="R5617" s="36">
        <v>10</v>
      </c>
      <c r="S5617" s="39">
        <f t="shared" si="190"/>
        <v>86</v>
      </c>
      <c r="T5617" s="34" t="s">
        <v>44</v>
      </c>
      <c r="U5617" s="12">
        <f>(alpha+(beta/(1+EXP((((-1)*ceta)+(delta*LN(speed)))+(epsilon*speed)))))</f>
        <v>0.17449431791539874</v>
      </c>
      <c r="V5617" s="8">
        <f t="shared" si="191"/>
        <v>86</v>
      </c>
    </row>
    <row r="5618" spans="1:28">
      <c r="A5618" s="34" t="s">
        <v>19</v>
      </c>
      <c r="B5618" s="34" t="s">
        <v>70</v>
      </c>
      <c r="C5618" s="5" t="s">
        <v>145</v>
      </c>
      <c r="D5618" s="35" t="s">
        <v>88</v>
      </c>
      <c r="E5618" s="36" t="s">
        <v>16</v>
      </c>
      <c r="F5618" s="37">
        <v>50</v>
      </c>
      <c r="G5618" s="38">
        <v>-0.02</v>
      </c>
      <c r="H5618" s="34">
        <v>0.96857068210444297</v>
      </c>
      <c r="I5618" s="35">
        <v>-3.5326835499086704E-5</v>
      </c>
      <c r="J5618" s="35">
        <v>6.3844065435505843E-3</v>
      </c>
      <c r="K5618" s="35">
        <v>-0.40869033633769308</v>
      </c>
      <c r="L5618" s="35">
        <v>10.767679642856258</v>
      </c>
      <c r="M5618" s="35">
        <v>0</v>
      </c>
      <c r="N5618" s="35">
        <v>0</v>
      </c>
      <c r="O5618" s="35">
        <v>0</v>
      </c>
      <c r="P5618" s="36">
        <v>12</v>
      </c>
      <c r="Q5618" s="37">
        <v>86</v>
      </c>
      <c r="R5618" s="36">
        <v>14</v>
      </c>
      <c r="S5618" s="39">
        <f t="shared" si="190"/>
        <v>86</v>
      </c>
      <c r="T5618" s="34" t="s">
        <v>51</v>
      </c>
      <c r="U5618" s="12">
        <f>(((alpha*(speed^3))+(beta*(speed^2))+(ceta*speed))+delta)</f>
        <v>0.36953583370767973</v>
      </c>
      <c r="V5618" s="8">
        <f t="shared" si="191"/>
        <v>86</v>
      </c>
    </row>
    <row r="5619" spans="1:28">
      <c r="A5619" s="34" t="s">
        <v>19</v>
      </c>
      <c r="B5619" s="34" t="s">
        <v>70</v>
      </c>
      <c r="C5619" s="5" t="s">
        <v>145</v>
      </c>
      <c r="D5619" s="35" t="s">
        <v>88</v>
      </c>
      <c r="E5619" s="36" t="s">
        <v>14</v>
      </c>
      <c r="F5619" s="37">
        <v>50</v>
      </c>
      <c r="G5619" s="38">
        <v>-0.02</v>
      </c>
      <c r="H5619" s="34">
        <v>0.99007961437254444</v>
      </c>
      <c r="I5619" s="35">
        <v>0.60517255583716134</v>
      </c>
      <c r="J5619" s="35">
        <v>0.98767350453269509</v>
      </c>
      <c r="K5619" s="35">
        <v>-0.62033481848065619</v>
      </c>
      <c r="L5619" s="35">
        <v>0</v>
      </c>
      <c r="M5619" s="35">
        <v>0</v>
      </c>
      <c r="N5619" s="35">
        <v>0</v>
      </c>
      <c r="O5619" s="35">
        <v>0</v>
      </c>
      <c r="P5619" s="36">
        <v>12</v>
      </c>
      <c r="Q5619" s="37">
        <v>86</v>
      </c>
      <c r="R5619" s="36">
        <v>0</v>
      </c>
      <c r="S5619" s="39">
        <f t="shared" si="190"/>
        <v>86</v>
      </c>
      <c r="T5619" s="34" t="s">
        <v>29</v>
      </c>
      <c r="U5619" s="12">
        <f>((alpha*(beta^speed))*(speed^ceta))</f>
        <v>1.3139994352202963E-2</v>
      </c>
      <c r="V5619" s="8">
        <f t="shared" si="191"/>
        <v>86</v>
      </c>
      <c r="AB5619" s="41"/>
    </row>
    <row r="5620" spans="1:28">
      <c r="A5620" s="34" t="s">
        <v>19</v>
      </c>
      <c r="B5620" s="34" t="s">
        <v>70</v>
      </c>
      <c r="C5620" s="5" t="s">
        <v>145</v>
      </c>
      <c r="D5620" s="35" t="s">
        <v>88</v>
      </c>
      <c r="E5620" s="36" t="s">
        <v>18</v>
      </c>
      <c r="F5620" s="37">
        <v>50</v>
      </c>
      <c r="G5620" s="38">
        <v>-0.02</v>
      </c>
      <c r="H5620" s="34">
        <v>0.97683456183187989</v>
      </c>
      <c r="I5620" s="35">
        <v>-2.8673504820909969E-7</v>
      </c>
      <c r="J5620" s="35">
        <v>5.2512098119012889E-5</v>
      </c>
      <c r="K5620" s="35">
        <v>-3.4634609208131499E-3</v>
      </c>
      <c r="L5620" s="35">
        <v>9.6986473431463799E-2</v>
      </c>
      <c r="M5620" s="35">
        <v>0</v>
      </c>
      <c r="N5620" s="35">
        <v>0</v>
      </c>
      <c r="O5620" s="35">
        <v>0</v>
      </c>
      <c r="P5620" s="36">
        <v>12</v>
      </c>
      <c r="Q5620" s="37">
        <v>86</v>
      </c>
      <c r="R5620" s="36">
        <v>14</v>
      </c>
      <c r="S5620" s="39">
        <f t="shared" si="190"/>
        <v>86</v>
      </c>
      <c r="T5620" s="34" t="s">
        <v>51</v>
      </c>
      <c r="U5620" s="12">
        <f>(((alpha*(speed^3))+(beta*(speed^2))+(ceta*speed))+delta)</f>
        <v>5.128764106065109E-3</v>
      </c>
      <c r="V5620" s="8">
        <f t="shared" si="191"/>
        <v>86</v>
      </c>
      <c r="AB5620" s="41"/>
    </row>
    <row r="5621" spans="1:28">
      <c r="A5621" s="34" t="s">
        <v>19</v>
      </c>
      <c r="B5621" s="34" t="s">
        <v>70</v>
      </c>
      <c r="C5621" s="5" t="s">
        <v>145</v>
      </c>
      <c r="D5621" s="35" t="s">
        <v>88</v>
      </c>
      <c r="E5621" s="36" t="s">
        <v>17</v>
      </c>
      <c r="F5621" s="37">
        <v>50</v>
      </c>
      <c r="G5621" s="38">
        <v>-0.02</v>
      </c>
      <c r="H5621" s="34">
        <v>0.95809518568677454</v>
      </c>
      <c r="I5621" s="35">
        <v>-1.3362851929732081E-3</v>
      </c>
      <c r="J5621" s="35">
        <v>0.2475396322901442</v>
      </c>
      <c r="K5621" s="35">
        <v>-16.843100893471199</v>
      </c>
      <c r="L5621" s="35">
        <v>490.43104194831471</v>
      </c>
      <c r="M5621" s="35">
        <v>0</v>
      </c>
      <c r="N5621" s="35">
        <v>0</v>
      </c>
      <c r="O5621" s="35">
        <v>0</v>
      </c>
      <c r="P5621" s="36">
        <v>12</v>
      </c>
      <c r="Q5621" s="37">
        <v>86</v>
      </c>
      <c r="R5621" s="36">
        <v>14</v>
      </c>
      <c r="S5621" s="39">
        <f t="shared" si="190"/>
        <v>86</v>
      </c>
      <c r="T5621" s="34" t="s">
        <v>51</v>
      </c>
      <c r="U5621" s="12">
        <f>(((alpha*(speed^3))+(beta*(speed^2))+(ceta*speed))+delta)</f>
        <v>22.775270825931102</v>
      </c>
      <c r="V5621" s="8">
        <f t="shared" si="191"/>
        <v>86</v>
      </c>
    </row>
    <row r="5622" spans="1:28">
      <c r="A5622" s="34" t="s">
        <v>19</v>
      </c>
      <c r="B5622" s="34" t="s">
        <v>70</v>
      </c>
      <c r="C5622" s="5" t="s">
        <v>145</v>
      </c>
      <c r="D5622" s="35" t="s">
        <v>88</v>
      </c>
      <c r="E5622" s="36" t="s">
        <v>15</v>
      </c>
      <c r="F5622" s="37">
        <v>100</v>
      </c>
      <c r="G5622" s="38">
        <v>-0.02</v>
      </c>
      <c r="H5622" s="34">
        <v>0.99135088251270687</v>
      </c>
      <c r="I5622" s="35">
        <v>-0.28650537815836102</v>
      </c>
      <c r="J5622" s="35">
        <v>19.355139492739355</v>
      </c>
      <c r="K5622" s="35">
        <v>0.20863104534569465</v>
      </c>
      <c r="L5622" s="35">
        <v>0.89838294391256401</v>
      </c>
      <c r="M5622" s="35">
        <v>2.0487745765942187E-4</v>
      </c>
      <c r="N5622" s="35">
        <v>0</v>
      </c>
      <c r="O5622" s="35">
        <v>0</v>
      </c>
      <c r="P5622" s="36">
        <v>12</v>
      </c>
      <c r="Q5622" s="37">
        <v>86</v>
      </c>
      <c r="R5622" s="36">
        <v>10</v>
      </c>
      <c r="S5622" s="39">
        <f t="shared" si="190"/>
        <v>86</v>
      </c>
      <c r="T5622" s="34" t="s">
        <v>44</v>
      </c>
      <c r="U5622" s="12">
        <f>(alpha+(beta/(1+EXP((((-1)*ceta)+(delta*LN(speed)))+(epsilon*speed)))))</f>
        <v>0.13260061998617678</v>
      </c>
      <c r="V5622" s="8">
        <f t="shared" si="191"/>
        <v>86</v>
      </c>
    </row>
    <row r="5623" spans="1:28">
      <c r="A5623" s="34" t="s">
        <v>19</v>
      </c>
      <c r="B5623" s="34" t="s">
        <v>70</v>
      </c>
      <c r="C5623" s="5" t="s">
        <v>145</v>
      </c>
      <c r="D5623" s="35" t="s">
        <v>88</v>
      </c>
      <c r="E5623" s="36" t="s">
        <v>16</v>
      </c>
      <c r="F5623" s="37">
        <v>100</v>
      </c>
      <c r="G5623" s="38">
        <v>-0.02</v>
      </c>
      <c r="H5623" s="34">
        <v>0.9566668133146411</v>
      </c>
      <c r="I5623" s="35">
        <v>-3.5825697279104834E-5</v>
      </c>
      <c r="J5623" s="35">
        <v>6.5014571399906861E-3</v>
      </c>
      <c r="K5623" s="35">
        <v>-0.42864864014447518</v>
      </c>
      <c r="L5623" s="35">
        <v>11.788609555639274</v>
      </c>
      <c r="M5623" s="35">
        <v>0</v>
      </c>
      <c r="N5623" s="35">
        <v>0</v>
      </c>
      <c r="O5623" s="35">
        <v>0</v>
      </c>
      <c r="P5623" s="36">
        <v>12</v>
      </c>
      <c r="Q5623" s="37">
        <v>86</v>
      </c>
      <c r="R5623" s="36">
        <v>14</v>
      </c>
      <c r="S5623" s="39">
        <f t="shared" si="190"/>
        <v>86</v>
      </c>
      <c r="T5623" s="34" t="s">
        <v>51</v>
      </c>
      <c r="U5623" s="12">
        <f>(((alpha*(speed^3))+(beta*(speed^2))+(ceta*speed))+delta)</f>
        <v>0.22245380202722309</v>
      </c>
      <c r="V5623" s="8">
        <f t="shared" si="191"/>
        <v>86</v>
      </c>
    </row>
    <row r="5624" spans="1:28">
      <c r="A5624" s="34" t="s">
        <v>19</v>
      </c>
      <c r="B5624" s="34" t="s">
        <v>70</v>
      </c>
      <c r="C5624" s="5" t="s">
        <v>145</v>
      </c>
      <c r="D5624" s="35" t="s">
        <v>88</v>
      </c>
      <c r="E5624" s="36" t="s">
        <v>14</v>
      </c>
      <c r="F5624" s="37">
        <v>100</v>
      </c>
      <c r="G5624" s="38">
        <v>-0.02</v>
      </c>
      <c r="H5624" s="34">
        <v>0.98516107355187854</v>
      </c>
      <c r="I5624" s="35">
        <v>0.4533787721058774</v>
      </c>
      <c r="J5624" s="35">
        <v>0.98265937920664714</v>
      </c>
      <c r="K5624" s="35">
        <v>-0.47405183658550837</v>
      </c>
      <c r="L5624" s="35">
        <v>0</v>
      </c>
      <c r="M5624" s="35">
        <v>0</v>
      </c>
      <c r="N5624" s="35">
        <v>0</v>
      </c>
      <c r="O5624" s="35">
        <v>0</v>
      </c>
      <c r="P5624" s="36">
        <v>12</v>
      </c>
      <c r="Q5624" s="37">
        <v>86</v>
      </c>
      <c r="R5624" s="36">
        <v>0</v>
      </c>
      <c r="S5624" s="39">
        <f t="shared" si="190"/>
        <v>86</v>
      </c>
      <c r="T5624" s="34" t="s">
        <v>29</v>
      </c>
      <c r="U5624" s="12">
        <f>((alpha*(beta^speed))*(speed^ceta))</f>
        <v>1.2191775548056026E-2</v>
      </c>
      <c r="V5624" s="8">
        <f t="shared" si="191"/>
        <v>86</v>
      </c>
      <c r="AB5624" s="41"/>
    </row>
    <row r="5625" spans="1:28">
      <c r="A5625" s="34" t="s">
        <v>19</v>
      </c>
      <c r="B5625" s="34" t="s">
        <v>70</v>
      </c>
      <c r="C5625" s="5" t="s">
        <v>145</v>
      </c>
      <c r="D5625" s="35" t="s">
        <v>88</v>
      </c>
      <c r="E5625" s="36" t="s">
        <v>18</v>
      </c>
      <c r="F5625" s="37">
        <v>100</v>
      </c>
      <c r="G5625" s="38">
        <v>-0.02</v>
      </c>
      <c r="H5625" s="34">
        <v>0.97367751988983631</v>
      </c>
      <c r="I5625" s="35">
        <v>-3.1105947369688696E-7</v>
      </c>
      <c r="J5625" s="35">
        <v>5.7018494709474437E-5</v>
      </c>
      <c r="K5625" s="35">
        <v>-3.8008556674514488E-3</v>
      </c>
      <c r="L5625" s="35">
        <v>0.10717798915437923</v>
      </c>
      <c r="M5625" s="35">
        <v>0</v>
      </c>
      <c r="N5625" s="35">
        <v>0</v>
      </c>
      <c r="O5625" s="35">
        <v>0</v>
      </c>
      <c r="P5625" s="36">
        <v>12</v>
      </c>
      <c r="Q5625" s="37">
        <v>86</v>
      </c>
      <c r="R5625" s="36">
        <v>14</v>
      </c>
      <c r="S5625" s="39">
        <f t="shared" si="190"/>
        <v>86</v>
      </c>
      <c r="T5625" s="34" t="s">
        <v>51</v>
      </c>
      <c r="U5625" s="12">
        <f>(((alpha*(speed^3))+(beta*(speed^2))+(ceta*speed))+delta)</f>
        <v>4.1619440230804272E-3</v>
      </c>
      <c r="V5625" s="8">
        <f t="shared" si="191"/>
        <v>86</v>
      </c>
      <c r="AB5625" s="41"/>
    </row>
    <row r="5626" spans="1:28">
      <c r="A5626" s="34" t="s">
        <v>19</v>
      </c>
      <c r="B5626" s="34" t="s">
        <v>70</v>
      </c>
      <c r="C5626" s="5" t="s">
        <v>145</v>
      </c>
      <c r="D5626" s="35" t="s">
        <v>88</v>
      </c>
      <c r="E5626" s="36" t="s">
        <v>17</v>
      </c>
      <c r="F5626" s="37">
        <v>100</v>
      </c>
      <c r="G5626" s="38">
        <v>-0.02</v>
      </c>
      <c r="H5626" s="34">
        <v>0.94355732018042116</v>
      </c>
      <c r="I5626" s="35">
        <v>-1.3216972135626499E-3</v>
      </c>
      <c r="J5626" s="35">
        <v>0.24636942385797367</v>
      </c>
      <c r="K5626" s="35">
        <v>-17.484011451301352</v>
      </c>
      <c r="L5626" s="35">
        <v>538.19078950677965</v>
      </c>
      <c r="M5626" s="35">
        <v>0</v>
      </c>
      <c r="N5626" s="35">
        <v>0</v>
      </c>
      <c r="O5626" s="35">
        <v>0</v>
      </c>
      <c r="P5626" s="36">
        <v>12</v>
      </c>
      <c r="Q5626" s="37">
        <v>86</v>
      </c>
      <c r="R5626" s="36">
        <v>14</v>
      </c>
      <c r="S5626" s="39">
        <f t="shared" si="190"/>
        <v>86</v>
      </c>
      <c r="T5626" s="34" t="s">
        <v>51</v>
      </c>
      <c r="U5626" s="12">
        <f>(((alpha*(speed^3))+(beta*(speed^2))+(ceta*speed))+delta)</f>
        <v>16.040620678631626</v>
      </c>
      <c r="V5626" s="8">
        <f t="shared" si="191"/>
        <v>86</v>
      </c>
    </row>
    <row r="5627" spans="1:28">
      <c r="A5627" s="34" t="s">
        <v>19</v>
      </c>
      <c r="B5627" s="34" t="s">
        <v>70</v>
      </c>
      <c r="C5627" s="5" t="s">
        <v>145</v>
      </c>
      <c r="D5627" s="35" t="s">
        <v>88</v>
      </c>
      <c r="E5627" s="36" t="s">
        <v>15</v>
      </c>
      <c r="F5627" s="37">
        <v>0</v>
      </c>
      <c r="G5627" s="38">
        <v>0.02</v>
      </c>
      <c r="H5627" s="34">
        <v>0.99765332438713772</v>
      </c>
      <c r="I5627" s="35">
        <v>1.2734979127833095</v>
      </c>
      <c r="J5627" s="35">
        <v>-0.11944412214018697</v>
      </c>
      <c r="K5627" s="35">
        <v>38.912483499707179</v>
      </c>
      <c r="L5627" s="35">
        <v>-1.2253918271911604</v>
      </c>
      <c r="M5627" s="35">
        <v>0</v>
      </c>
      <c r="N5627" s="35">
        <v>0</v>
      </c>
      <c r="O5627" s="35">
        <v>0</v>
      </c>
      <c r="P5627" s="36">
        <v>12</v>
      </c>
      <c r="Q5627" s="37">
        <v>86</v>
      </c>
      <c r="R5627" s="36">
        <v>1</v>
      </c>
      <c r="S5627" s="39">
        <f t="shared" si="190"/>
        <v>86</v>
      </c>
      <c r="T5627" s="34" t="s">
        <v>30</v>
      </c>
      <c r="U5627" s="12">
        <f>((alpha*(speed^beta))+(ceta*(speed^delta)))</f>
        <v>0.9138500011143923</v>
      </c>
      <c r="V5627" s="8">
        <f t="shared" si="191"/>
        <v>86</v>
      </c>
    </row>
    <row r="5628" spans="1:28">
      <c r="A5628" s="34" t="s">
        <v>19</v>
      </c>
      <c r="B5628" s="34" t="s">
        <v>70</v>
      </c>
      <c r="C5628" s="5" t="s">
        <v>145</v>
      </c>
      <c r="D5628" s="35" t="s">
        <v>88</v>
      </c>
      <c r="E5628" s="36" t="s">
        <v>16</v>
      </c>
      <c r="F5628" s="37">
        <v>0</v>
      </c>
      <c r="G5628" s="38">
        <v>0.02</v>
      </c>
      <c r="H5628" s="34">
        <v>0.96776748848124516</v>
      </c>
      <c r="I5628" s="35">
        <v>3.2387682472271502</v>
      </c>
      <c r="J5628" s="35">
        <v>0.13182434918001343</v>
      </c>
      <c r="K5628" s="35">
        <v>77.623695597837866</v>
      </c>
      <c r="L5628" s="35">
        <v>-1.0054981694445912</v>
      </c>
      <c r="M5628" s="35">
        <v>0</v>
      </c>
      <c r="N5628" s="35">
        <v>0</v>
      </c>
      <c r="O5628" s="35">
        <v>0</v>
      </c>
      <c r="P5628" s="36">
        <v>12</v>
      </c>
      <c r="Q5628" s="37">
        <v>86</v>
      </c>
      <c r="R5628" s="36">
        <v>1</v>
      </c>
      <c r="S5628" s="39">
        <f t="shared" si="190"/>
        <v>86</v>
      </c>
      <c r="T5628" s="34" t="s">
        <v>30</v>
      </c>
      <c r="U5628" s="12">
        <f>((alpha*(speed^beta))+(ceta*(speed^delta)))</f>
        <v>6.7070780271505441</v>
      </c>
      <c r="V5628" s="8">
        <f t="shared" si="191"/>
        <v>86</v>
      </c>
    </row>
    <row r="5629" spans="1:28">
      <c r="A5629" s="34" t="s">
        <v>19</v>
      </c>
      <c r="B5629" s="34" t="s">
        <v>70</v>
      </c>
      <c r="C5629" s="5" t="s">
        <v>145</v>
      </c>
      <c r="D5629" s="35" t="s">
        <v>88</v>
      </c>
      <c r="E5629" s="36" t="s">
        <v>14</v>
      </c>
      <c r="F5629" s="37">
        <v>0</v>
      </c>
      <c r="G5629" s="38">
        <v>0.02</v>
      </c>
      <c r="H5629" s="34">
        <v>0.98966969429349738</v>
      </c>
      <c r="I5629" s="35">
        <v>1.0014021987857569</v>
      </c>
      <c r="J5629" s="35">
        <v>1.010338637729544</v>
      </c>
      <c r="K5629" s="35">
        <v>-0.81781379616919414</v>
      </c>
      <c r="L5629" s="35">
        <v>0</v>
      </c>
      <c r="M5629" s="35">
        <v>0</v>
      </c>
      <c r="N5629" s="35">
        <v>0</v>
      </c>
      <c r="O5629" s="35">
        <v>0</v>
      </c>
      <c r="P5629" s="36">
        <v>12</v>
      </c>
      <c r="Q5629" s="37">
        <v>86</v>
      </c>
      <c r="R5629" s="36">
        <v>0</v>
      </c>
      <c r="S5629" s="39">
        <f t="shared" si="190"/>
        <v>86</v>
      </c>
      <c r="T5629" s="34" t="s">
        <v>29</v>
      </c>
      <c r="U5629" s="12">
        <f>((alpha*(beta^speed))*(speed^ceta))</f>
        <v>6.3490351159582431E-2</v>
      </c>
      <c r="V5629" s="8">
        <f t="shared" si="191"/>
        <v>86</v>
      </c>
    </row>
    <row r="5630" spans="1:28">
      <c r="A5630" s="34" t="s">
        <v>19</v>
      </c>
      <c r="B5630" s="34" t="s">
        <v>70</v>
      </c>
      <c r="C5630" s="5" t="s">
        <v>145</v>
      </c>
      <c r="D5630" s="35" t="s">
        <v>88</v>
      </c>
      <c r="E5630" s="36" t="s">
        <v>18</v>
      </c>
      <c r="F5630" s="37">
        <v>0</v>
      </c>
      <c r="G5630" s="38">
        <v>0.02</v>
      </c>
      <c r="H5630" s="34">
        <v>0.98062217879644109</v>
      </c>
      <c r="I5630" s="35">
        <v>0.40632217054391567</v>
      </c>
      <c r="J5630" s="35">
        <v>-0.71235539754785626</v>
      </c>
      <c r="K5630" s="35">
        <v>7.8447586152110074E-3</v>
      </c>
      <c r="L5630" s="35">
        <v>0.33030318389100183</v>
      </c>
      <c r="M5630" s="35">
        <v>0</v>
      </c>
      <c r="N5630" s="35">
        <v>0</v>
      </c>
      <c r="O5630" s="35">
        <v>0</v>
      </c>
      <c r="P5630" s="36">
        <v>12</v>
      </c>
      <c r="Q5630" s="37">
        <v>86</v>
      </c>
      <c r="R5630" s="36">
        <v>1</v>
      </c>
      <c r="S5630" s="39">
        <f t="shared" si="190"/>
        <v>86</v>
      </c>
      <c r="T5630" s="34" t="s">
        <v>30</v>
      </c>
      <c r="U5630" s="12">
        <f>((alpha*(speed^beta))+(ceta*(speed^delta)))</f>
        <v>5.1177109629318929E-2</v>
      </c>
      <c r="V5630" s="8">
        <f t="shared" si="191"/>
        <v>86</v>
      </c>
      <c r="AB5630" s="41"/>
    </row>
    <row r="5631" spans="1:28">
      <c r="A5631" s="34" t="s">
        <v>19</v>
      </c>
      <c r="B5631" s="34" t="s">
        <v>70</v>
      </c>
      <c r="C5631" s="5" t="s">
        <v>145</v>
      </c>
      <c r="D5631" s="35" t="s">
        <v>88</v>
      </c>
      <c r="E5631" s="36" t="s">
        <v>17</v>
      </c>
      <c r="F5631" s="37">
        <v>0</v>
      </c>
      <c r="G5631" s="38">
        <v>0.02</v>
      </c>
      <c r="H5631" s="34">
        <v>0.98187104342642806</v>
      </c>
      <c r="I5631" s="35">
        <v>1623.3696382870535</v>
      </c>
      <c r="J5631" s="35">
        <v>1.0075877824578565</v>
      </c>
      <c r="K5631" s="35">
        <v>-0.48596492785230272</v>
      </c>
      <c r="L5631" s="35">
        <v>0</v>
      </c>
      <c r="M5631" s="35">
        <v>0</v>
      </c>
      <c r="N5631" s="35">
        <v>0</v>
      </c>
      <c r="O5631" s="35">
        <v>0</v>
      </c>
      <c r="P5631" s="36">
        <v>12</v>
      </c>
      <c r="Q5631" s="37">
        <v>86</v>
      </c>
      <c r="R5631" s="36">
        <v>0</v>
      </c>
      <c r="S5631" s="39">
        <f t="shared" si="190"/>
        <v>86</v>
      </c>
      <c r="T5631" s="34" t="s">
        <v>29</v>
      </c>
      <c r="U5631" s="12">
        <f>((alpha*(beta^speed))*(speed^ceta))</f>
        <v>356.98321791906932</v>
      </c>
      <c r="V5631" s="8">
        <f t="shared" si="191"/>
        <v>86</v>
      </c>
    </row>
    <row r="5632" spans="1:28">
      <c r="A5632" s="34" t="s">
        <v>19</v>
      </c>
      <c r="B5632" s="34" t="s">
        <v>70</v>
      </c>
      <c r="C5632" s="5" t="s">
        <v>145</v>
      </c>
      <c r="D5632" s="35" t="s">
        <v>88</v>
      </c>
      <c r="E5632" s="36" t="s">
        <v>15</v>
      </c>
      <c r="F5632" s="37">
        <v>50</v>
      </c>
      <c r="G5632" s="38">
        <v>0.02</v>
      </c>
      <c r="H5632" s="34">
        <v>0.99535469542896782</v>
      </c>
      <c r="I5632" s="35">
        <v>6.1956637359401352</v>
      </c>
      <c r="J5632" s="35">
        <v>-0.3979756466404491</v>
      </c>
      <c r="K5632" s="35">
        <v>96.173408633976067</v>
      </c>
      <c r="L5632" s="35">
        <v>-1.9766011807542792</v>
      </c>
      <c r="M5632" s="35">
        <v>0</v>
      </c>
      <c r="N5632" s="35">
        <v>0</v>
      </c>
      <c r="O5632" s="35">
        <v>0</v>
      </c>
      <c r="P5632" s="36">
        <v>12</v>
      </c>
      <c r="Q5632" s="37">
        <v>86</v>
      </c>
      <c r="R5632" s="36">
        <v>1</v>
      </c>
      <c r="S5632" s="39">
        <f t="shared" si="190"/>
        <v>86</v>
      </c>
      <c r="T5632" s="34" t="s">
        <v>30</v>
      </c>
      <c r="U5632" s="12">
        <f>((alpha*(speed^beta))+(ceta*(speed^delta)))</f>
        <v>1.0668893844354785</v>
      </c>
      <c r="V5632" s="8">
        <f t="shared" si="191"/>
        <v>86</v>
      </c>
    </row>
    <row r="5633" spans="1:28">
      <c r="A5633" s="34" t="s">
        <v>19</v>
      </c>
      <c r="B5633" s="34" t="s">
        <v>70</v>
      </c>
      <c r="C5633" s="5" t="s">
        <v>145</v>
      </c>
      <c r="D5633" s="35" t="s">
        <v>88</v>
      </c>
      <c r="E5633" s="36" t="s">
        <v>16</v>
      </c>
      <c r="F5633" s="37">
        <v>50</v>
      </c>
      <c r="G5633" s="38">
        <v>0.02</v>
      </c>
      <c r="H5633" s="34">
        <v>0.97215964180669501</v>
      </c>
      <c r="I5633" s="35">
        <v>-4.2391031711210095E-5</v>
      </c>
      <c r="J5633" s="35">
        <v>7.2518341502632779E-3</v>
      </c>
      <c r="K5633" s="35">
        <v>-0.42718428949714865</v>
      </c>
      <c r="L5633" s="35">
        <v>18.054668909599862</v>
      </c>
      <c r="M5633" s="35">
        <v>0</v>
      </c>
      <c r="N5633" s="35">
        <v>0</v>
      </c>
      <c r="O5633" s="35">
        <v>0</v>
      </c>
      <c r="P5633" s="36">
        <v>12</v>
      </c>
      <c r="Q5633" s="37">
        <v>86</v>
      </c>
      <c r="R5633" s="36">
        <v>14</v>
      </c>
      <c r="S5633" s="39">
        <f t="shared" si="190"/>
        <v>86</v>
      </c>
      <c r="T5633" s="34" t="s">
        <v>51</v>
      </c>
      <c r="U5633" s="12">
        <f>(((alpha*(speed^3))+(beta*(speed^2))+(ceta*speed))+delta)</f>
        <v>7.9883153220868302</v>
      </c>
      <c r="V5633" s="8">
        <f t="shared" si="191"/>
        <v>86</v>
      </c>
    </row>
    <row r="5634" spans="1:28">
      <c r="A5634" s="34" t="s">
        <v>19</v>
      </c>
      <c r="B5634" s="34" t="s">
        <v>70</v>
      </c>
      <c r="C5634" s="5" t="s">
        <v>145</v>
      </c>
      <c r="D5634" s="35" t="s">
        <v>88</v>
      </c>
      <c r="E5634" s="36" t="s">
        <v>14</v>
      </c>
      <c r="F5634" s="37">
        <v>50</v>
      </c>
      <c r="G5634" s="38">
        <v>0.02</v>
      </c>
      <c r="H5634" s="34">
        <v>0.98929822249965804</v>
      </c>
      <c r="I5634" s="35">
        <v>-1071.3743464387567</v>
      </c>
      <c r="J5634" s="35">
        <v>150.99995922084474</v>
      </c>
      <c r="K5634" s="35">
        <v>3.6946745574093836</v>
      </c>
      <c r="L5634" s="35">
        <v>0</v>
      </c>
      <c r="M5634" s="35">
        <v>0</v>
      </c>
      <c r="N5634" s="35">
        <v>0</v>
      </c>
      <c r="O5634" s="35">
        <v>0</v>
      </c>
      <c r="P5634" s="36">
        <v>12</v>
      </c>
      <c r="Q5634" s="37">
        <v>86</v>
      </c>
      <c r="R5634" s="36">
        <v>2</v>
      </c>
      <c r="S5634" s="39">
        <f t="shared" ref="S5634:S5697" si="192">V5634</f>
        <v>86</v>
      </c>
      <c r="T5634" s="34" t="s">
        <v>31</v>
      </c>
      <c r="U5634" s="12">
        <f>((alpha+(beta*speed))^((-1)/ceta))</f>
        <v>7.8844025971172044E-2</v>
      </c>
      <c r="V5634" s="8">
        <f t="shared" ref="V5634:V5697" si="193">IF($V$1&lt;P5634,P5634,IF($V$1&gt;Q5634,Q5634,$V$1))</f>
        <v>86</v>
      </c>
    </row>
    <row r="5635" spans="1:28">
      <c r="A5635" s="34" t="s">
        <v>19</v>
      </c>
      <c r="B5635" s="34" t="s">
        <v>70</v>
      </c>
      <c r="C5635" s="5" t="s">
        <v>145</v>
      </c>
      <c r="D5635" s="35" t="s">
        <v>88</v>
      </c>
      <c r="E5635" s="36" t="s">
        <v>18</v>
      </c>
      <c r="F5635" s="37">
        <v>50</v>
      </c>
      <c r="G5635" s="38">
        <v>0.02</v>
      </c>
      <c r="H5635" s="34">
        <v>0.9812109798942904</v>
      </c>
      <c r="I5635" s="35">
        <v>0.2393305004083848</v>
      </c>
      <c r="J5635" s="35">
        <v>0.99857308530199385</v>
      </c>
      <c r="K5635" s="35">
        <v>-0.30652889479977263</v>
      </c>
      <c r="L5635" s="35">
        <v>0</v>
      </c>
      <c r="M5635" s="35">
        <v>0</v>
      </c>
      <c r="N5635" s="35">
        <v>0</v>
      </c>
      <c r="O5635" s="35">
        <v>0</v>
      </c>
      <c r="P5635" s="36">
        <v>12</v>
      </c>
      <c r="Q5635" s="37">
        <v>86</v>
      </c>
      <c r="R5635" s="36">
        <v>0</v>
      </c>
      <c r="S5635" s="39">
        <f t="shared" si="192"/>
        <v>86</v>
      </c>
      <c r="T5635" s="34" t="s">
        <v>29</v>
      </c>
      <c r="U5635" s="12">
        <f>((alpha*(beta^speed))*(speed^ceta))</f>
        <v>5.4036351214143956E-2</v>
      </c>
      <c r="V5635" s="8">
        <f t="shared" si="193"/>
        <v>86</v>
      </c>
      <c r="AB5635" s="41"/>
    </row>
    <row r="5636" spans="1:28">
      <c r="A5636" s="34" t="s">
        <v>19</v>
      </c>
      <c r="B5636" s="34" t="s">
        <v>70</v>
      </c>
      <c r="C5636" s="5" t="s">
        <v>145</v>
      </c>
      <c r="D5636" s="35" t="s">
        <v>88</v>
      </c>
      <c r="E5636" s="36" t="s">
        <v>17</v>
      </c>
      <c r="F5636" s="37">
        <v>50</v>
      </c>
      <c r="G5636" s="38">
        <v>0.02</v>
      </c>
      <c r="H5636" s="34">
        <v>0.9632232921739331</v>
      </c>
      <c r="I5636" s="35">
        <v>1613.6211842810822</v>
      </c>
      <c r="J5636" s="35">
        <v>1.00515188524183</v>
      </c>
      <c r="K5636" s="35">
        <v>-0.3605957772670414</v>
      </c>
      <c r="L5636" s="35">
        <v>0</v>
      </c>
      <c r="M5636" s="35">
        <v>0</v>
      </c>
      <c r="N5636" s="35">
        <v>0</v>
      </c>
      <c r="O5636" s="35">
        <v>0</v>
      </c>
      <c r="P5636" s="36">
        <v>12</v>
      </c>
      <c r="Q5636" s="37">
        <v>86</v>
      </c>
      <c r="R5636" s="36">
        <v>0</v>
      </c>
      <c r="S5636" s="39">
        <f t="shared" si="192"/>
        <v>86</v>
      </c>
      <c r="T5636" s="34" t="s">
        <v>29</v>
      </c>
      <c r="U5636" s="12">
        <f>((alpha*(beta^speed))*(speed^ceta))</f>
        <v>503.68044164262341</v>
      </c>
      <c r="V5636" s="8">
        <f t="shared" si="193"/>
        <v>86</v>
      </c>
    </row>
    <row r="5637" spans="1:28">
      <c r="A5637" s="34" t="s">
        <v>19</v>
      </c>
      <c r="B5637" s="34" t="s">
        <v>70</v>
      </c>
      <c r="C5637" s="5" t="s">
        <v>145</v>
      </c>
      <c r="D5637" s="35" t="s">
        <v>88</v>
      </c>
      <c r="E5637" s="36" t="s">
        <v>15</v>
      </c>
      <c r="F5637" s="37">
        <v>100</v>
      </c>
      <c r="G5637" s="38">
        <v>0.02</v>
      </c>
      <c r="H5637" s="34">
        <v>0.98831061777645446</v>
      </c>
      <c r="I5637" s="35">
        <v>10.067754852320753</v>
      </c>
      <c r="J5637" s="35">
        <v>-0.47575202383011933</v>
      </c>
      <c r="K5637" s="35">
        <v>119.61632403558676</v>
      </c>
      <c r="L5637" s="35">
        <v>-2.6258522722240496</v>
      </c>
      <c r="M5637" s="35">
        <v>0</v>
      </c>
      <c r="N5637" s="35">
        <v>0</v>
      </c>
      <c r="O5637" s="35">
        <v>0</v>
      </c>
      <c r="P5637" s="36">
        <v>12</v>
      </c>
      <c r="Q5637" s="37">
        <v>84</v>
      </c>
      <c r="R5637" s="36">
        <v>1</v>
      </c>
      <c r="S5637" s="39">
        <f t="shared" si="192"/>
        <v>84</v>
      </c>
      <c r="T5637" s="34" t="s">
        <v>30</v>
      </c>
      <c r="U5637" s="12">
        <f>((alpha*(speed^beta))+(ceta*(speed^delta)))</f>
        <v>1.2241334271792392</v>
      </c>
      <c r="V5637" s="8">
        <f t="shared" si="193"/>
        <v>84</v>
      </c>
    </row>
    <row r="5638" spans="1:28">
      <c r="A5638" s="34" t="s">
        <v>19</v>
      </c>
      <c r="B5638" s="34" t="s">
        <v>70</v>
      </c>
      <c r="C5638" s="5" t="s">
        <v>145</v>
      </c>
      <c r="D5638" s="35" t="s">
        <v>88</v>
      </c>
      <c r="E5638" s="36" t="s">
        <v>16</v>
      </c>
      <c r="F5638" s="37">
        <v>100</v>
      </c>
      <c r="G5638" s="38">
        <v>0.02</v>
      </c>
      <c r="H5638" s="34">
        <v>0.97127551634515252</v>
      </c>
      <c r="I5638" s="35">
        <v>-2.2426082525856156E-5</v>
      </c>
      <c r="J5638" s="35">
        <v>4.7273857659105968E-3</v>
      </c>
      <c r="K5638" s="35">
        <v>-0.36632473250496922</v>
      </c>
      <c r="L5638" s="35">
        <v>20.884819819234004</v>
      </c>
      <c r="M5638" s="35">
        <v>0</v>
      </c>
      <c r="N5638" s="35">
        <v>0</v>
      </c>
      <c r="O5638" s="35">
        <v>0</v>
      </c>
      <c r="P5638" s="36">
        <v>12</v>
      </c>
      <c r="Q5638" s="37">
        <v>84</v>
      </c>
      <c r="R5638" s="36">
        <v>14</v>
      </c>
      <c r="S5638" s="39">
        <f t="shared" si="192"/>
        <v>84</v>
      </c>
      <c r="T5638" s="34" t="s">
        <v>51</v>
      </c>
      <c r="U5638" s="12">
        <f>(((alpha*(speed^3))+(beta*(speed^2))+(ceta*speed))+delta)</f>
        <v>10.177947435676714</v>
      </c>
      <c r="V5638" s="8">
        <f t="shared" si="193"/>
        <v>84</v>
      </c>
    </row>
    <row r="5639" spans="1:28">
      <c r="A5639" s="34" t="s">
        <v>19</v>
      </c>
      <c r="B5639" s="34" t="s">
        <v>70</v>
      </c>
      <c r="C5639" s="5" t="s">
        <v>145</v>
      </c>
      <c r="D5639" s="35" t="s">
        <v>88</v>
      </c>
      <c r="E5639" s="36" t="s">
        <v>14</v>
      </c>
      <c r="F5639" s="37">
        <v>100</v>
      </c>
      <c r="G5639" s="38">
        <v>0.02</v>
      </c>
      <c r="H5639" s="34">
        <v>0.97910911632529019</v>
      </c>
      <c r="I5639" s="35">
        <v>0.43624916196061936</v>
      </c>
      <c r="J5639" s="35">
        <v>0.9967553346374376</v>
      </c>
      <c r="K5639" s="35">
        <v>-0.32392009408358807</v>
      </c>
      <c r="L5639" s="35">
        <v>0</v>
      </c>
      <c r="M5639" s="35">
        <v>0</v>
      </c>
      <c r="N5639" s="35">
        <v>0</v>
      </c>
      <c r="O5639" s="35">
        <v>0</v>
      </c>
      <c r="P5639" s="36">
        <v>12</v>
      </c>
      <c r="Q5639" s="37">
        <v>84</v>
      </c>
      <c r="R5639" s="36">
        <v>0</v>
      </c>
      <c r="S5639" s="39">
        <f t="shared" si="192"/>
        <v>84</v>
      </c>
      <c r="T5639" s="34" t="s">
        <v>29</v>
      </c>
      <c r="U5639" s="12">
        <f>((alpha*(beta^speed))*(speed^ceta))</f>
        <v>7.9042678365522395E-2</v>
      </c>
      <c r="V5639" s="8">
        <f t="shared" si="193"/>
        <v>84</v>
      </c>
    </row>
    <row r="5640" spans="1:28">
      <c r="A5640" s="34" t="s">
        <v>19</v>
      </c>
      <c r="B5640" s="34" t="s">
        <v>70</v>
      </c>
      <c r="C5640" s="5" t="s">
        <v>145</v>
      </c>
      <c r="D5640" s="35" t="s">
        <v>88</v>
      </c>
      <c r="E5640" s="36" t="s">
        <v>18</v>
      </c>
      <c r="F5640" s="37">
        <v>100</v>
      </c>
      <c r="G5640" s="38">
        <v>0.02</v>
      </c>
      <c r="H5640" s="34">
        <v>0.98238094424515365</v>
      </c>
      <c r="I5640" s="35">
        <v>0.25547495638942136</v>
      </c>
      <c r="J5640" s="35">
        <v>0.99239283114852883</v>
      </c>
      <c r="K5640" s="35">
        <v>-0.23244543256091918</v>
      </c>
      <c r="L5640" s="35">
        <v>0</v>
      </c>
      <c r="M5640" s="35">
        <v>0</v>
      </c>
      <c r="N5640" s="35">
        <v>0</v>
      </c>
      <c r="O5640" s="35">
        <v>0</v>
      </c>
      <c r="P5640" s="36">
        <v>12</v>
      </c>
      <c r="Q5640" s="37">
        <v>84</v>
      </c>
      <c r="R5640" s="36">
        <v>0</v>
      </c>
      <c r="S5640" s="39">
        <f t="shared" si="192"/>
        <v>84</v>
      </c>
      <c r="T5640" s="34" t="s">
        <v>29</v>
      </c>
      <c r="U5640" s="12">
        <f>((alpha*(beta^speed))*(speed^ceta))</f>
        <v>4.8026655525137699E-2</v>
      </c>
      <c r="V5640" s="8">
        <f t="shared" si="193"/>
        <v>84</v>
      </c>
    </row>
    <row r="5641" spans="1:28">
      <c r="A5641" s="34" t="s">
        <v>19</v>
      </c>
      <c r="B5641" s="34" t="s">
        <v>70</v>
      </c>
      <c r="C5641" s="5" t="s">
        <v>145</v>
      </c>
      <c r="D5641" s="35" t="s">
        <v>88</v>
      </c>
      <c r="E5641" s="36" t="s">
        <v>17</v>
      </c>
      <c r="F5641" s="37">
        <v>100</v>
      </c>
      <c r="G5641" s="38">
        <v>0.02</v>
      </c>
      <c r="H5641" s="34">
        <v>0.95207217222908047</v>
      </c>
      <c r="I5641" s="35">
        <v>-9.5741450278242449E-4</v>
      </c>
      <c r="J5641" s="35">
        <v>0.20973470229382987</v>
      </c>
      <c r="K5641" s="35">
        <v>-15.46481108082811</v>
      </c>
      <c r="L5641" s="35">
        <v>1021.995478818656</v>
      </c>
      <c r="M5641" s="35">
        <v>0</v>
      </c>
      <c r="N5641" s="35">
        <v>0</v>
      </c>
      <c r="O5641" s="35">
        <v>0</v>
      </c>
      <c r="P5641" s="36">
        <v>12</v>
      </c>
      <c r="Q5641" s="37">
        <v>84</v>
      </c>
      <c r="R5641" s="36">
        <v>14</v>
      </c>
      <c r="S5641" s="39">
        <f t="shared" si="192"/>
        <v>84</v>
      </c>
      <c r="T5641" s="34" t="s">
        <v>51</v>
      </c>
      <c r="U5641" s="12">
        <f>(((alpha*(speed^3))+(beta*(speed^2))+(ceta*speed))+delta)</f>
        <v>635.37600195720427</v>
      </c>
      <c r="V5641" s="8">
        <f t="shared" si="193"/>
        <v>84</v>
      </c>
    </row>
    <row r="5642" spans="1:28">
      <c r="A5642" s="34" t="s">
        <v>19</v>
      </c>
      <c r="B5642" s="34" t="s">
        <v>70</v>
      </c>
      <c r="C5642" s="5" t="s">
        <v>145</v>
      </c>
      <c r="D5642" s="35" t="s">
        <v>88</v>
      </c>
      <c r="E5642" s="36" t="s">
        <v>15</v>
      </c>
      <c r="F5642" s="37">
        <v>0</v>
      </c>
      <c r="G5642" s="38">
        <v>0.04</v>
      </c>
      <c r="H5642" s="34">
        <v>0.99695564669583026</v>
      </c>
      <c r="I5642" s="35">
        <v>78.551100427659478</v>
      </c>
      <c r="J5642" s="35">
        <v>-1.5682240800002809</v>
      </c>
      <c r="K5642" s="35">
        <v>2.4366140440309767</v>
      </c>
      <c r="L5642" s="35">
        <v>-0.18025999511038193</v>
      </c>
      <c r="M5642" s="35">
        <v>0</v>
      </c>
      <c r="N5642" s="35">
        <v>0</v>
      </c>
      <c r="O5642" s="35">
        <v>0</v>
      </c>
      <c r="P5642" s="36">
        <v>12</v>
      </c>
      <c r="Q5642" s="37">
        <v>86</v>
      </c>
      <c r="R5642" s="36">
        <v>1</v>
      </c>
      <c r="S5642" s="39">
        <f t="shared" si="192"/>
        <v>86</v>
      </c>
      <c r="T5642" s="34" t="s">
        <v>30</v>
      </c>
      <c r="U5642" s="12">
        <f>((alpha*(speed^beta))+(ceta*(speed^delta)))</f>
        <v>1.1643082031640746</v>
      </c>
      <c r="V5642" s="8">
        <f t="shared" si="193"/>
        <v>86</v>
      </c>
    </row>
    <row r="5643" spans="1:28">
      <c r="A5643" s="34" t="s">
        <v>19</v>
      </c>
      <c r="B5643" s="34" t="s">
        <v>70</v>
      </c>
      <c r="C5643" s="5" t="s">
        <v>145</v>
      </c>
      <c r="D5643" s="35" t="s">
        <v>88</v>
      </c>
      <c r="E5643" s="36" t="s">
        <v>16</v>
      </c>
      <c r="F5643" s="37">
        <v>0</v>
      </c>
      <c r="G5643" s="38">
        <v>0.04</v>
      </c>
      <c r="H5643" s="34">
        <v>0.93885847041351367</v>
      </c>
      <c r="I5643" s="35">
        <v>214.48095512745556</v>
      </c>
      <c r="J5643" s="35">
        <v>-1.6632470386663221</v>
      </c>
      <c r="K5643" s="35">
        <v>11.176801816555429</v>
      </c>
      <c r="L5643" s="35">
        <v>-4.4083498415355124E-2</v>
      </c>
      <c r="M5643" s="35">
        <v>0</v>
      </c>
      <c r="N5643" s="35">
        <v>0</v>
      </c>
      <c r="O5643" s="35">
        <v>0</v>
      </c>
      <c r="P5643" s="36">
        <v>12</v>
      </c>
      <c r="Q5643" s="37">
        <v>86</v>
      </c>
      <c r="R5643" s="36">
        <v>1</v>
      </c>
      <c r="S5643" s="39">
        <f t="shared" si="192"/>
        <v>86</v>
      </c>
      <c r="T5643" s="34" t="s">
        <v>30</v>
      </c>
      <c r="U5643" s="12">
        <f>((alpha*(speed^beta))+(ceta*(speed^delta)))</f>
        <v>9.3141004864459731</v>
      </c>
      <c r="V5643" s="8">
        <f t="shared" si="193"/>
        <v>86</v>
      </c>
    </row>
    <row r="5644" spans="1:28">
      <c r="A5644" s="34" t="s">
        <v>19</v>
      </c>
      <c r="B5644" s="34" t="s">
        <v>70</v>
      </c>
      <c r="C5644" s="5" t="s">
        <v>145</v>
      </c>
      <c r="D5644" s="35" t="s">
        <v>88</v>
      </c>
      <c r="E5644" s="36" t="s">
        <v>14</v>
      </c>
      <c r="F5644" s="37">
        <v>0</v>
      </c>
      <c r="G5644" s="38">
        <v>0.04</v>
      </c>
      <c r="H5644" s="34">
        <v>0.98465884699311212</v>
      </c>
      <c r="I5644" s="35">
        <v>12.567453267108906</v>
      </c>
      <c r="J5644" s="35">
        <v>-47.201508466478693</v>
      </c>
      <c r="K5644" s="35">
        <v>-0.78668106142847549</v>
      </c>
      <c r="L5644" s="35">
        <v>0</v>
      </c>
      <c r="M5644" s="35">
        <v>0</v>
      </c>
      <c r="N5644" s="35">
        <v>0</v>
      </c>
      <c r="O5644" s="35">
        <v>0</v>
      </c>
      <c r="P5644" s="36">
        <v>12</v>
      </c>
      <c r="Q5644" s="37">
        <v>86</v>
      </c>
      <c r="R5644" s="36">
        <v>6</v>
      </c>
      <c r="S5644" s="39">
        <f t="shared" si="192"/>
        <v>86</v>
      </c>
      <c r="T5644" s="34" t="s">
        <v>37</v>
      </c>
      <c r="U5644" s="12">
        <f>(1/(alpha+(beta*(speed^ceta))))</f>
        <v>8.970222777046713E-2</v>
      </c>
      <c r="V5644" s="8">
        <f t="shared" si="193"/>
        <v>86</v>
      </c>
    </row>
    <row r="5645" spans="1:28">
      <c r="A5645" s="34" t="s">
        <v>19</v>
      </c>
      <c r="B5645" s="34" t="s">
        <v>70</v>
      </c>
      <c r="C5645" s="5" t="s">
        <v>145</v>
      </c>
      <c r="D5645" s="35" t="s">
        <v>88</v>
      </c>
      <c r="E5645" s="36" t="s">
        <v>18</v>
      </c>
      <c r="F5645" s="37">
        <v>0</v>
      </c>
      <c r="G5645" s="38">
        <v>0.04</v>
      </c>
      <c r="H5645" s="34">
        <v>0.97390270556956526</v>
      </c>
      <c r="I5645" s="35">
        <v>-3.8736446517494909E-7</v>
      </c>
      <c r="J5645" s="35">
        <v>6.1186372261631575E-5</v>
      </c>
      <c r="K5645" s="35">
        <v>-3.3592714325321417E-3</v>
      </c>
      <c r="L5645" s="35">
        <v>0.13562256842555795</v>
      </c>
      <c r="M5645" s="35">
        <v>0</v>
      </c>
      <c r="N5645" s="35">
        <v>0</v>
      </c>
      <c r="O5645" s="35">
        <v>0</v>
      </c>
      <c r="P5645" s="36">
        <v>12</v>
      </c>
      <c r="Q5645" s="37">
        <v>86</v>
      </c>
      <c r="R5645" s="36">
        <v>14</v>
      </c>
      <c r="S5645" s="39">
        <f t="shared" si="192"/>
        <v>86</v>
      </c>
      <c r="T5645" s="34" t="s">
        <v>51</v>
      </c>
      <c r="U5645" s="12">
        <f>(((alpha*(speed^3))+(beta*(speed^2))+(ceta*speed))+delta)</f>
        <v>5.2874142213503506E-2</v>
      </c>
      <c r="V5645" s="8">
        <f t="shared" si="193"/>
        <v>86</v>
      </c>
      <c r="AB5645" s="41"/>
    </row>
    <row r="5646" spans="1:28">
      <c r="A5646" s="34" t="s">
        <v>19</v>
      </c>
      <c r="B5646" s="34" t="s">
        <v>70</v>
      </c>
      <c r="C5646" s="5" t="s">
        <v>145</v>
      </c>
      <c r="D5646" s="35" t="s">
        <v>88</v>
      </c>
      <c r="E5646" s="36" t="s">
        <v>17</v>
      </c>
      <c r="F5646" s="37">
        <v>0</v>
      </c>
      <c r="G5646" s="38">
        <v>0.04</v>
      </c>
      <c r="H5646" s="34">
        <v>0.98119213227561086</v>
      </c>
      <c r="I5646" s="35">
        <v>1586.7572723559863</v>
      </c>
      <c r="J5646" s="35">
        <v>1.0072222460144602</v>
      </c>
      <c r="K5646" s="35">
        <v>-0.38489031576429522</v>
      </c>
      <c r="L5646" s="35">
        <v>0</v>
      </c>
      <c r="M5646" s="35">
        <v>0</v>
      </c>
      <c r="N5646" s="35">
        <v>0</v>
      </c>
      <c r="O5646" s="35">
        <v>0</v>
      </c>
      <c r="P5646" s="36">
        <v>12</v>
      </c>
      <c r="Q5646" s="37">
        <v>86</v>
      </c>
      <c r="R5646" s="36">
        <v>0</v>
      </c>
      <c r="S5646" s="39">
        <f t="shared" si="192"/>
        <v>86</v>
      </c>
      <c r="T5646" s="34" t="s">
        <v>29</v>
      </c>
      <c r="U5646" s="12">
        <f>((alpha*(beta^speed))*(speed^ceta))</f>
        <v>530.53907183649153</v>
      </c>
      <c r="V5646" s="8">
        <f t="shared" si="193"/>
        <v>86</v>
      </c>
    </row>
    <row r="5647" spans="1:28">
      <c r="A5647" s="34" t="s">
        <v>19</v>
      </c>
      <c r="B5647" s="34" t="s">
        <v>70</v>
      </c>
      <c r="C5647" s="5" t="s">
        <v>145</v>
      </c>
      <c r="D5647" s="35" t="s">
        <v>88</v>
      </c>
      <c r="E5647" s="36" t="s">
        <v>15</v>
      </c>
      <c r="F5647" s="37">
        <v>50</v>
      </c>
      <c r="G5647" s="38">
        <v>0.04</v>
      </c>
      <c r="H5647" s="34">
        <v>0.99186755274356075</v>
      </c>
      <c r="I5647" s="35">
        <v>-2.7023223219746857E-5</v>
      </c>
      <c r="J5647" s="35">
        <v>4.1198340045315142E-3</v>
      </c>
      <c r="K5647" s="35">
        <v>-0.21130547322702911</v>
      </c>
      <c r="L5647" s="35">
        <v>5.4509539774137155</v>
      </c>
      <c r="M5647" s="35">
        <v>0</v>
      </c>
      <c r="N5647" s="35">
        <v>0</v>
      </c>
      <c r="O5647" s="35">
        <v>0</v>
      </c>
      <c r="P5647" s="36">
        <v>12</v>
      </c>
      <c r="Q5647" s="37">
        <v>79</v>
      </c>
      <c r="R5647" s="36">
        <v>14</v>
      </c>
      <c r="S5647" s="39">
        <f t="shared" si="192"/>
        <v>79</v>
      </c>
      <c r="T5647" s="34" t="s">
        <v>51</v>
      </c>
      <c r="U5647" s="12">
        <f>(((alpha*(speed^3))+(beta*(speed^2))+(ceta*speed))+delta)</f>
        <v>1.1462026617188235</v>
      </c>
      <c r="V5647" s="8">
        <f t="shared" si="193"/>
        <v>79</v>
      </c>
    </row>
    <row r="5648" spans="1:28">
      <c r="A5648" s="34" t="s">
        <v>19</v>
      </c>
      <c r="B5648" s="34" t="s">
        <v>70</v>
      </c>
      <c r="C5648" s="5" t="s">
        <v>145</v>
      </c>
      <c r="D5648" s="35" t="s">
        <v>88</v>
      </c>
      <c r="E5648" s="36" t="s">
        <v>16</v>
      </c>
      <c r="F5648" s="37">
        <v>50</v>
      </c>
      <c r="G5648" s="38">
        <v>0.04</v>
      </c>
      <c r="H5648" s="34">
        <v>0.96922048642782643</v>
      </c>
      <c r="I5648" s="35">
        <v>-8.6804942160629357E-6</v>
      </c>
      <c r="J5648" s="35">
        <v>3.0183240490942436E-3</v>
      </c>
      <c r="K5648" s="35">
        <v>-0.29088876802508351</v>
      </c>
      <c r="L5648" s="35">
        <v>21.246331270515242</v>
      </c>
      <c r="M5648" s="35">
        <v>0</v>
      </c>
      <c r="N5648" s="35">
        <v>0</v>
      </c>
      <c r="O5648" s="35">
        <v>0</v>
      </c>
      <c r="P5648" s="36">
        <v>12</v>
      </c>
      <c r="Q5648" s="37">
        <v>79</v>
      </c>
      <c r="R5648" s="36">
        <v>14</v>
      </c>
      <c r="S5648" s="39">
        <f t="shared" si="192"/>
        <v>79</v>
      </c>
      <c r="T5648" s="34" t="s">
        <v>51</v>
      </c>
      <c r="U5648" s="12">
        <f>(((alpha*(speed^3))+(beta*(speed^2))+(ceta*speed))+delta)</f>
        <v>12.823656799137364</v>
      </c>
      <c r="V5648" s="8">
        <f t="shared" si="193"/>
        <v>79</v>
      </c>
    </row>
    <row r="5649" spans="1:22">
      <c r="A5649" s="34" t="s">
        <v>19</v>
      </c>
      <c r="B5649" s="34" t="s">
        <v>70</v>
      </c>
      <c r="C5649" s="5" t="s">
        <v>145</v>
      </c>
      <c r="D5649" s="35" t="s">
        <v>88</v>
      </c>
      <c r="E5649" s="36" t="s">
        <v>14</v>
      </c>
      <c r="F5649" s="37">
        <v>50</v>
      </c>
      <c r="G5649" s="38">
        <v>0.04</v>
      </c>
      <c r="H5649" s="34">
        <v>0.98248375510940167</v>
      </c>
      <c r="I5649" s="35">
        <v>-8.7370647926239206E-7</v>
      </c>
      <c r="J5649" s="35">
        <v>1.2881987443920493E-4</v>
      </c>
      <c r="K5649" s="35">
        <v>-7.2966242843021103E-3</v>
      </c>
      <c r="L5649" s="35">
        <v>0.2695225366484017</v>
      </c>
      <c r="M5649" s="35">
        <v>0</v>
      </c>
      <c r="N5649" s="35">
        <v>0</v>
      </c>
      <c r="O5649" s="35">
        <v>0</v>
      </c>
      <c r="P5649" s="36">
        <v>12</v>
      </c>
      <c r="Q5649" s="37">
        <v>79</v>
      </c>
      <c r="R5649" s="36">
        <v>14</v>
      </c>
      <c r="S5649" s="39">
        <f t="shared" si="192"/>
        <v>79</v>
      </c>
      <c r="T5649" s="34" t="s">
        <v>51</v>
      </c>
      <c r="U5649" s="12">
        <f>(((alpha*(speed^3))+(beta*(speed^2))+(ceta*speed))+delta)</f>
        <v>6.6282685734562474E-2</v>
      </c>
      <c r="V5649" s="8">
        <f t="shared" si="193"/>
        <v>79</v>
      </c>
    </row>
    <row r="5650" spans="1:22">
      <c r="A5650" s="34" t="s">
        <v>19</v>
      </c>
      <c r="B5650" s="34" t="s">
        <v>70</v>
      </c>
      <c r="C5650" s="5" t="s">
        <v>145</v>
      </c>
      <c r="D5650" s="35" t="s">
        <v>88</v>
      </c>
      <c r="E5650" s="36" t="s">
        <v>18</v>
      </c>
      <c r="F5650" s="37">
        <v>50</v>
      </c>
      <c r="G5650" s="38">
        <v>0.04</v>
      </c>
      <c r="H5650" s="34">
        <v>0.98176646320518546</v>
      </c>
      <c r="I5650" s="35">
        <v>-3.2656346030231129E-7</v>
      </c>
      <c r="J5650" s="35">
        <v>5.1978921475072654E-5</v>
      </c>
      <c r="K5650" s="35">
        <v>-3.7696999905159588E-3</v>
      </c>
      <c r="L5650" s="35">
        <v>0.17639754850204314</v>
      </c>
      <c r="M5650" s="35">
        <v>0</v>
      </c>
      <c r="N5650" s="35">
        <v>0</v>
      </c>
      <c r="O5650" s="35">
        <v>0</v>
      </c>
      <c r="P5650" s="36">
        <v>12</v>
      </c>
      <c r="Q5650" s="37">
        <v>79</v>
      </c>
      <c r="R5650" s="36">
        <v>14</v>
      </c>
      <c r="S5650" s="39">
        <f t="shared" si="192"/>
        <v>79</v>
      </c>
      <c r="T5650" s="34" t="s">
        <v>51</v>
      </c>
      <c r="U5650" s="12">
        <f>(((alpha*(speed^3))+(beta*(speed^2))+(ceta*speed))+delta)</f>
        <v>4.1983176273219597E-2</v>
      </c>
      <c r="V5650" s="8">
        <f t="shared" si="193"/>
        <v>79</v>
      </c>
    </row>
    <row r="5651" spans="1:22">
      <c r="A5651" s="34" t="s">
        <v>19</v>
      </c>
      <c r="B5651" s="34" t="s">
        <v>70</v>
      </c>
      <c r="C5651" s="5" t="s">
        <v>145</v>
      </c>
      <c r="D5651" s="35" t="s">
        <v>88</v>
      </c>
      <c r="E5651" s="36" t="s">
        <v>17</v>
      </c>
      <c r="F5651" s="37">
        <v>50</v>
      </c>
      <c r="G5651" s="38">
        <v>0.04</v>
      </c>
      <c r="H5651" s="34">
        <v>0.97278664444635532</v>
      </c>
      <c r="I5651" s="35">
        <v>6.5757469663405805</v>
      </c>
      <c r="J5651" s="35">
        <v>3.0475267258616703</v>
      </c>
      <c r="K5651" s="35">
        <v>1.5201588935834164E-3</v>
      </c>
      <c r="L5651" s="35">
        <v>0</v>
      </c>
      <c r="M5651" s="35">
        <v>0</v>
      </c>
      <c r="N5651" s="35">
        <v>0</v>
      </c>
      <c r="O5651" s="35">
        <v>0</v>
      </c>
      <c r="P5651" s="36">
        <v>12</v>
      </c>
      <c r="Q5651" s="37">
        <v>79</v>
      </c>
      <c r="R5651" s="36">
        <v>13</v>
      </c>
      <c r="S5651" s="39">
        <f t="shared" si="192"/>
        <v>79</v>
      </c>
      <c r="T5651" s="34" t="s">
        <v>50</v>
      </c>
      <c r="U5651" s="12">
        <f>EXP((alpha+(beta/speed))+(ceta*LN(speed)))</f>
        <v>750.66952553447993</v>
      </c>
      <c r="V5651" s="8">
        <f t="shared" si="193"/>
        <v>79</v>
      </c>
    </row>
    <row r="5652" spans="1:22">
      <c r="A5652" s="34" t="s">
        <v>19</v>
      </c>
      <c r="B5652" s="34" t="s">
        <v>70</v>
      </c>
      <c r="C5652" s="5" t="s">
        <v>145</v>
      </c>
      <c r="D5652" s="35" t="s">
        <v>88</v>
      </c>
      <c r="E5652" s="36" t="s">
        <v>15</v>
      </c>
      <c r="F5652" s="37">
        <v>100</v>
      </c>
      <c r="G5652" s="38">
        <v>0.04</v>
      </c>
      <c r="H5652" s="34">
        <v>0.99344501159328047</v>
      </c>
      <c r="I5652" s="35">
        <v>-2.0434362760385286E-5</v>
      </c>
      <c r="J5652" s="35">
        <v>2.8761974021133639E-3</v>
      </c>
      <c r="K5652" s="35">
        <v>-0.16481717993108055</v>
      </c>
      <c r="L5652" s="35">
        <v>5.454406074684722</v>
      </c>
      <c r="M5652" s="35">
        <v>0</v>
      </c>
      <c r="N5652" s="35">
        <v>0</v>
      </c>
      <c r="O5652" s="35">
        <v>0</v>
      </c>
      <c r="P5652" s="36">
        <v>12</v>
      </c>
      <c r="Q5652" s="37">
        <v>62</v>
      </c>
      <c r="R5652" s="36">
        <v>14</v>
      </c>
      <c r="S5652" s="39">
        <f t="shared" si="192"/>
        <v>62</v>
      </c>
      <c r="T5652" s="34" t="s">
        <v>51</v>
      </c>
      <c r="U5652" s="12">
        <f>(((alpha*(speed^3))+(beta*(speed^2))+(ceta*speed))+delta)</f>
        <v>1.4217629247243941</v>
      </c>
      <c r="V5652" s="8">
        <f t="shared" si="193"/>
        <v>62</v>
      </c>
    </row>
    <row r="5653" spans="1:22">
      <c r="A5653" s="34" t="s">
        <v>19</v>
      </c>
      <c r="B5653" s="34" t="s">
        <v>70</v>
      </c>
      <c r="C5653" s="5" t="s">
        <v>145</v>
      </c>
      <c r="D5653" s="35" t="s">
        <v>88</v>
      </c>
      <c r="E5653" s="36" t="s">
        <v>16</v>
      </c>
      <c r="F5653" s="37">
        <v>100</v>
      </c>
      <c r="G5653" s="38">
        <v>0.04</v>
      </c>
      <c r="H5653" s="34">
        <v>0.97964854656855382</v>
      </c>
      <c r="I5653" s="35">
        <v>-7.3139017932196369E-5</v>
      </c>
      <c r="J5653" s="35">
        <v>1.0808721151458041E-2</v>
      </c>
      <c r="K5653" s="35">
        <v>-0.58340122730316024</v>
      </c>
      <c r="L5653" s="35">
        <v>28.341261242975168</v>
      </c>
      <c r="M5653" s="35">
        <v>0</v>
      </c>
      <c r="N5653" s="35">
        <v>0</v>
      </c>
      <c r="O5653" s="35">
        <v>0</v>
      </c>
      <c r="P5653" s="36">
        <v>12</v>
      </c>
      <c r="Q5653" s="37">
        <v>62</v>
      </c>
      <c r="R5653" s="36">
        <v>14</v>
      </c>
      <c r="S5653" s="39">
        <f t="shared" si="192"/>
        <v>62</v>
      </c>
      <c r="T5653" s="34" t="s">
        <v>51</v>
      </c>
      <c r="U5653" s="12">
        <f>(((alpha*(speed^3))+(beta*(speed^2))+(ceta*speed))+delta)</f>
        <v>16.288033390639445</v>
      </c>
      <c r="V5653" s="8">
        <f t="shared" si="193"/>
        <v>62</v>
      </c>
    </row>
    <row r="5654" spans="1:22">
      <c r="A5654" s="34" t="s">
        <v>19</v>
      </c>
      <c r="B5654" s="34" t="s">
        <v>70</v>
      </c>
      <c r="C5654" s="5" t="s">
        <v>145</v>
      </c>
      <c r="D5654" s="35" t="s">
        <v>88</v>
      </c>
      <c r="E5654" s="36" t="s">
        <v>14</v>
      </c>
      <c r="F5654" s="37">
        <v>100</v>
      </c>
      <c r="G5654" s="38">
        <v>0.04</v>
      </c>
      <c r="H5654" s="34">
        <v>0.98803856897648579</v>
      </c>
      <c r="I5654" s="35">
        <v>0.46214921185335228</v>
      </c>
      <c r="J5654" s="35">
        <v>0.98970809891217115</v>
      </c>
      <c r="K5654" s="35">
        <v>-0.23149606133677342</v>
      </c>
      <c r="L5654" s="35">
        <v>0</v>
      </c>
      <c r="M5654" s="35">
        <v>0</v>
      </c>
      <c r="N5654" s="35">
        <v>0</v>
      </c>
      <c r="O5654" s="35">
        <v>0</v>
      </c>
      <c r="P5654" s="36">
        <v>12</v>
      </c>
      <c r="Q5654" s="37">
        <v>62</v>
      </c>
      <c r="R5654" s="36">
        <v>0</v>
      </c>
      <c r="S5654" s="39">
        <f t="shared" si="192"/>
        <v>62</v>
      </c>
      <c r="T5654" s="34" t="s">
        <v>29</v>
      </c>
      <c r="U5654" s="12">
        <f>((alpha*(beta^speed))*(speed^ceta))</f>
        <v>9.3603545394597309E-2</v>
      </c>
      <c r="V5654" s="8">
        <f t="shared" si="193"/>
        <v>62</v>
      </c>
    </row>
    <row r="5655" spans="1:22">
      <c r="A5655" s="34" t="s">
        <v>19</v>
      </c>
      <c r="B5655" s="34" t="s">
        <v>70</v>
      </c>
      <c r="C5655" s="5" t="s">
        <v>145</v>
      </c>
      <c r="D5655" s="35" t="s">
        <v>88</v>
      </c>
      <c r="E5655" s="36" t="s">
        <v>18</v>
      </c>
      <c r="F5655" s="37">
        <v>100</v>
      </c>
      <c r="G5655" s="38">
        <v>0.04</v>
      </c>
      <c r="H5655" s="34">
        <v>0.98503029359715111</v>
      </c>
      <c r="I5655" s="35">
        <v>3.7470121405424139</v>
      </c>
      <c r="J5655" s="35">
        <v>0.20436712568880561</v>
      </c>
      <c r="K5655" s="35">
        <v>5.234831459565385E-5</v>
      </c>
      <c r="L5655" s="35">
        <v>0</v>
      </c>
      <c r="M5655" s="35">
        <v>0</v>
      </c>
      <c r="N5655" s="35">
        <v>0</v>
      </c>
      <c r="O5655" s="35">
        <v>0</v>
      </c>
      <c r="P5655" s="36">
        <v>12</v>
      </c>
      <c r="Q5655" s="37">
        <v>62</v>
      </c>
      <c r="R5655" s="36">
        <v>5</v>
      </c>
      <c r="S5655" s="39">
        <f t="shared" si="192"/>
        <v>62</v>
      </c>
      <c r="T5655" s="34" t="s">
        <v>36</v>
      </c>
      <c r="U5655" s="12">
        <f>(1/(((ceta*(speed^2))+(beta*speed))+alpha))</f>
        <v>6.0172089089578024E-2</v>
      </c>
      <c r="V5655" s="8">
        <f t="shared" si="193"/>
        <v>62</v>
      </c>
    </row>
    <row r="5656" spans="1:22">
      <c r="A5656" s="34" t="s">
        <v>19</v>
      </c>
      <c r="B5656" s="34" t="s">
        <v>70</v>
      </c>
      <c r="C5656" s="5" t="s">
        <v>145</v>
      </c>
      <c r="D5656" s="35" t="s">
        <v>88</v>
      </c>
      <c r="E5656" s="36" t="s">
        <v>17</v>
      </c>
      <c r="F5656" s="37">
        <v>100</v>
      </c>
      <c r="G5656" s="38">
        <v>0.04</v>
      </c>
      <c r="H5656" s="34">
        <v>0.97500216499864212</v>
      </c>
      <c r="I5656" s="35">
        <v>-2.5153217409140689E-3</v>
      </c>
      <c r="J5656" s="35">
        <v>0.35500054750650439</v>
      </c>
      <c r="K5656" s="35">
        <v>-18.835381053868396</v>
      </c>
      <c r="L5656" s="35">
        <v>1366.3054913587723</v>
      </c>
      <c r="M5656" s="35">
        <v>0</v>
      </c>
      <c r="N5656" s="35">
        <v>0</v>
      </c>
      <c r="O5656" s="35">
        <v>0</v>
      </c>
      <c r="P5656" s="36">
        <v>12</v>
      </c>
      <c r="Q5656" s="37">
        <v>62</v>
      </c>
      <c r="R5656" s="36">
        <v>14</v>
      </c>
      <c r="S5656" s="39">
        <f t="shared" si="192"/>
        <v>62</v>
      </c>
      <c r="T5656" s="34" t="s">
        <v>51</v>
      </c>
      <c r="U5656" s="12">
        <f>(((alpha*(speed^3))+(beta*(speed^2))+(ceta*speed))+delta)</f>
        <v>963.66237076536652</v>
      </c>
      <c r="V5656" s="8">
        <f t="shared" si="193"/>
        <v>62</v>
      </c>
    </row>
    <row r="5657" spans="1:22">
      <c r="A5657" s="34" t="s">
        <v>19</v>
      </c>
      <c r="B5657" s="34" t="s">
        <v>70</v>
      </c>
      <c r="C5657" s="5" t="s">
        <v>145</v>
      </c>
      <c r="D5657" s="35" t="s">
        <v>88</v>
      </c>
      <c r="E5657" s="36" t="s">
        <v>15</v>
      </c>
      <c r="F5657" s="37">
        <v>0</v>
      </c>
      <c r="G5657" s="38">
        <v>0.06</v>
      </c>
      <c r="H5657" s="34">
        <v>0.98223184246413653</v>
      </c>
      <c r="I5657" s="35">
        <v>570.09520028130237</v>
      </c>
      <c r="J5657" s="35">
        <v>-2.7568255071428411</v>
      </c>
      <c r="K5657" s="35">
        <v>6.990050678594069</v>
      </c>
      <c r="L5657" s="35">
        <v>-0.37668679324410598</v>
      </c>
      <c r="M5657" s="35">
        <v>0</v>
      </c>
      <c r="N5657" s="35">
        <v>0</v>
      </c>
      <c r="O5657" s="35">
        <v>0</v>
      </c>
      <c r="P5657" s="36">
        <v>12</v>
      </c>
      <c r="Q5657" s="37">
        <v>84</v>
      </c>
      <c r="R5657" s="36">
        <v>1</v>
      </c>
      <c r="S5657" s="39">
        <f t="shared" si="192"/>
        <v>84</v>
      </c>
      <c r="T5657" s="34" t="s">
        <v>30</v>
      </c>
      <c r="U5657" s="12">
        <f>((alpha*(speed^beta))+(ceta*(speed^delta)))</f>
        <v>1.3199584769949688</v>
      </c>
      <c r="V5657" s="8">
        <f t="shared" si="193"/>
        <v>84</v>
      </c>
    </row>
    <row r="5658" spans="1:22">
      <c r="A5658" s="34" t="s">
        <v>19</v>
      </c>
      <c r="B5658" s="34" t="s">
        <v>70</v>
      </c>
      <c r="C5658" s="5" t="s">
        <v>145</v>
      </c>
      <c r="D5658" s="35" t="s">
        <v>88</v>
      </c>
      <c r="E5658" s="36" t="s">
        <v>16</v>
      </c>
      <c r="F5658" s="37">
        <v>0</v>
      </c>
      <c r="G5658" s="38">
        <v>0.06</v>
      </c>
      <c r="H5658" s="34">
        <v>0.96224440665837119</v>
      </c>
      <c r="I5658" s="35">
        <v>3.1184692262711069</v>
      </c>
      <c r="J5658" s="35">
        <v>0.77923312857521088</v>
      </c>
      <c r="K5658" s="35">
        <v>-0.1653252679630105</v>
      </c>
      <c r="L5658" s="35">
        <v>0</v>
      </c>
      <c r="M5658" s="35">
        <v>0</v>
      </c>
      <c r="N5658" s="35">
        <v>0</v>
      </c>
      <c r="O5658" s="35">
        <v>0</v>
      </c>
      <c r="P5658" s="36">
        <v>12</v>
      </c>
      <c r="Q5658" s="37">
        <v>84</v>
      </c>
      <c r="R5658" s="36">
        <v>13</v>
      </c>
      <c r="S5658" s="39">
        <f t="shared" si="192"/>
        <v>84</v>
      </c>
      <c r="T5658" s="34" t="s">
        <v>50</v>
      </c>
      <c r="U5658" s="12">
        <f>EXP((alpha+(beta/speed))+(ceta*LN(speed)))</f>
        <v>10.970609535190873</v>
      </c>
      <c r="V5658" s="8">
        <f t="shared" si="193"/>
        <v>84</v>
      </c>
    </row>
    <row r="5659" spans="1:22">
      <c r="A5659" s="34" t="s">
        <v>19</v>
      </c>
      <c r="B5659" s="34" t="s">
        <v>70</v>
      </c>
      <c r="C5659" s="5" t="s">
        <v>145</v>
      </c>
      <c r="D5659" s="35" t="s">
        <v>88</v>
      </c>
      <c r="E5659" s="36" t="s">
        <v>14</v>
      </c>
      <c r="F5659" s="37">
        <v>0</v>
      </c>
      <c r="G5659" s="38">
        <v>0.06</v>
      </c>
      <c r="H5659" s="34">
        <v>0.96267211343588177</v>
      </c>
      <c r="I5659" s="35">
        <v>-6.6773541405125059E-7</v>
      </c>
      <c r="J5659" s="35">
        <v>1.0250674454209128E-4</v>
      </c>
      <c r="K5659" s="35">
        <v>-5.8274850027185991E-3</v>
      </c>
      <c r="L5659" s="35">
        <v>0.23465186365324048</v>
      </c>
      <c r="M5659" s="35">
        <v>0</v>
      </c>
      <c r="N5659" s="35">
        <v>0</v>
      </c>
      <c r="O5659" s="35">
        <v>0</v>
      </c>
      <c r="P5659" s="36">
        <v>12</v>
      </c>
      <c r="Q5659" s="37">
        <v>84</v>
      </c>
      <c r="R5659" s="36">
        <v>14</v>
      </c>
      <c r="S5659" s="39">
        <f t="shared" si="192"/>
        <v>84</v>
      </c>
      <c r="T5659" s="34" t="s">
        <v>51</v>
      </c>
      <c r="U5659" s="12">
        <f>(((alpha*(speed^3))+(beta*(speed^2))+(ceta*speed))+delta)</f>
        <v>7.2661262064041776E-2</v>
      </c>
      <c r="V5659" s="8">
        <f t="shared" si="193"/>
        <v>84</v>
      </c>
    </row>
    <row r="5660" spans="1:22">
      <c r="A5660" s="34" t="s">
        <v>19</v>
      </c>
      <c r="B5660" s="34" t="s">
        <v>70</v>
      </c>
      <c r="C5660" s="5" t="s">
        <v>145</v>
      </c>
      <c r="D5660" s="35" t="s">
        <v>88</v>
      </c>
      <c r="E5660" s="36" t="s">
        <v>18</v>
      </c>
      <c r="F5660" s="37">
        <v>0</v>
      </c>
      <c r="G5660" s="38">
        <v>0.06</v>
      </c>
      <c r="H5660" s="34">
        <v>0.98318449525227203</v>
      </c>
      <c r="I5660" s="35">
        <v>-2.5917620705196518E-7</v>
      </c>
      <c r="J5660" s="35">
        <v>3.6694170917124032E-5</v>
      </c>
      <c r="K5660" s="35">
        <v>-2.5004510411954393E-3</v>
      </c>
      <c r="L5660" s="35">
        <v>0.1474002462050393</v>
      </c>
      <c r="M5660" s="35">
        <v>0</v>
      </c>
      <c r="N5660" s="35">
        <v>0</v>
      </c>
      <c r="O5660" s="35">
        <v>0</v>
      </c>
      <c r="P5660" s="36">
        <v>12</v>
      </c>
      <c r="Q5660" s="37">
        <v>84</v>
      </c>
      <c r="R5660" s="36">
        <v>14</v>
      </c>
      <c r="S5660" s="39">
        <f t="shared" si="192"/>
        <v>84</v>
      </c>
      <c r="T5660" s="34" t="s">
        <v>51</v>
      </c>
      <c r="U5660" s="12">
        <f>(((alpha*(speed^3))+(beta*(speed^2))+(ceta*speed))+delta)</f>
        <v>4.2661654111321612E-2</v>
      </c>
      <c r="V5660" s="8">
        <f t="shared" si="193"/>
        <v>84</v>
      </c>
    </row>
    <row r="5661" spans="1:22">
      <c r="A5661" s="34" t="s">
        <v>19</v>
      </c>
      <c r="B5661" s="34" t="s">
        <v>70</v>
      </c>
      <c r="C5661" s="5" t="s">
        <v>145</v>
      </c>
      <c r="D5661" s="35" t="s">
        <v>88</v>
      </c>
      <c r="E5661" s="36" t="s">
        <v>17</v>
      </c>
      <c r="F5661" s="37">
        <v>0</v>
      </c>
      <c r="G5661" s="38">
        <v>0.06</v>
      </c>
      <c r="H5661" s="34">
        <v>0.98047681590628055</v>
      </c>
      <c r="I5661" s="35">
        <v>1466.2178629698199</v>
      </c>
      <c r="J5661" s="35">
        <v>1.0051359394319384</v>
      </c>
      <c r="K5661" s="35">
        <v>-0.26858254513115126</v>
      </c>
      <c r="L5661" s="35">
        <v>0</v>
      </c>
      <c r="M5661" s="35">
        <v>0</v>
      </c>
      <c r="N5661" s="35">
        <v>0</v>
      </c>
      <c r="O5661" s="35">
        <v>0</v>
      </c>
      <c r="P5661" s="36">
        <v>12</v>
      </c>
      <c r="Q5661" s="37">
        <v>84</v>
      </c>
      <c r="R5661" s="36">
        <v>0</v>
      </c>
      <c r="S5661" s="39">
        <f t="shared" si="192"/>
        <v>84</v>
      </c>
      <c r="T5661" s="34" t="s">
        <v>29</v>
      </c>
      <c r="U5661" s="12">
        <f>((alpha*(beta^speed))*(speed^ceta))</f>
        <v>685.88930338699208</v>
      </c>
      <c r="V5661" s="8">
        <f t="shared" si="193"/>
        <v>84</v>
      </c>
    </row>
    <row r="5662" spans="1:22">
      <c r="A5662" s="34" t="s">
        <v>19</v>
      </c>
      <c r="B5662" s="34" t="s">
        <v>70</v>
      </c>
      <c r="C5662" s="5" t="s">
        <v>145</v>
      </c>
      <c r="D5662" s="35" t="s">
        <v>88</v>
      </c>
      <c r="E5662" s="36" t="s">
        <v>15</v>
      </c>
      <c r="F5662" s="37">
        <v>50</v>
      </c>
      <c r="G5662" s="38">
        <v>0.06</v>
      </c>
      <c r="H5662" s="34">
        <v>0.99178003464385445</v>
      </c>
      <c r="I5662" s="35">
        <v>-1.8225190169072122E-5</v>
      </c>
      <c r="J5662" s="35">
        <v>2.5688103664508783E-3</v>
      </c>
      <c r="K5662" s="35">
        <v>-0.1534683239100412</v>
      </c>
      <c r="L5662" s="35">
        <v>5.3437048115609169</v>
      </c>
      <c r="M5662" s="35">
        <v>0</v>
      </c>
      <c r="N5662" s="35">
        <v>0</v>
      </c>
      <c r="O5662" s="35">
        <v>0</v>
      </c>
      <c r="P5662" s="36">
        <v>12</v>
      </c>
      <c r="Q5662" s="37">
        <v>61</v>
      </c>
      <c r="R5662" s="36">
        <v>14</v>
      </c>
      <c r="S5662" s="39">
        <f t="shared" si="192"/>
        <v>61</v>
      </c>
      <c r="T5662" s="34" t="s">
        <v>51</v>
      </c>
      <c r="U5662" s="12">
        <f>(((alpha*(speed^3))+(beta*(speed^2))+(ceta*speed))+delta)</f>
        <v>1.4039085368459645</v>
      </c>
      <c r="V5662" s="8">
        <f t="shared" si="193"/>
        <v>61</v>
      </c>
    </row>
    <row r="5663" spans="1:22">
      <c r="A5663" s="34" t="s">
        <v>19</v>
      </c>
      <c r="B5663" s="34" t="s">
        <v>70</v>
      </c>
      <c r="C5663" s="5" t="s">
        <v>145</v>
      </c>
      <c r="D5663" s="35" t="s">
        <v>88</v>
      </c>
      <c r="E5663" s="36" t="s">
        <v>16</v>
      </c>
      <c r="F5663" s="37">
        <v>50</v>
      </c>
      <c r="G5663" s="38">
        <v>0.06</v>
      </c>
      <c r="H5663" s="34">
        <v>0.97650983840707573</v>
      </c>
      <c r="I5663" s="35">
        <v>-5.0061478352179374E-5</v>
      </c>
      <c r="J5663" s="35">
        <v>8.7995656725814633E-3</v>
      </c>
      <c r="K5663" s="35">
        <v>-0.52165702601828356</v>
      </c>
      <c r="L5663" s="35">
        <v>27.789281097383729</v>
      </c>
      <c r="M5663" s="35">
        <v>0</v>
      </c>
      <c r="N5663" s="35">
        <v>0</v>
      </c>
      <c r="O5663" s="35">
        <v>0</v>
      </c>
      <c r="P5663" s="36">
        <v>12</v>
      </c>
      <c r="Q5663" s="37">
        <v>61</v>
      </c>
      <c r="R5663" s="36">
        <v>14</v>
      </c>
      <c r="S5663" s="39">
        <f t="shared" si="192"/>
        <v>61</v>
      </c>
      <c r="T5663" s="34" t="s">
        <v>51</v>
      </c>
      <c r="U5663" s="12">
        <f>(((alpha*(speed^3))+(beta*(speed^2))+(ceta*speed))+delta)</f>
        <v>17.34838196008803</v>
      </c>
      <c r="V5663" s="8">
        <f t="shared" si="193"/>
        <v>61</v>
      </c>
    </row>
    <row r="5664" spans="1:22">
      <c r="A5664" s="34" t="s">
        <v>19</v>
      </c>
      <c r="B5664" s="34" t="s">
        <v>70</v>
      </c>
      <c r="C5664" s="5" t="s">
        <v>145</v>
      </c>
      <c r="D5664" s="35" t="s">
        <v>88</v>
      </c>
      <c r="E5664" s="36" t="s">
        <v>14</v>
      </c>
      <c r="F5664" s="37">
        <v>50</v>
      </c>
      <c r="G5664" s="38">
        <v>0.06</v>
      </c>
      <c r="H5664" s="34">
        <v>0.98520415528257488</v>
      </c>
      <c r="I5664" s="35">
        <v>0.3261238444909747</v>
      </c>
      <c r="J5664" s="35">
        <v>0.98342860735625737</v>
      </c>
      <c r="K5664" s="35">
        <v>-6.2057204237915359E-2</v>
      </c>
      <c r="L5664" s="35">
        <v>0</v>
      </c>
      <c r="M5664" s="35">
        <v>0</v>
      </c>
      <c r="N5664" s="35">
        <v>0</v>
      </c>
      <c r="O5664" s="35">
        <v>0</v>
      </c>
      <c r="P5664" s="36">
        <v>12</v>
      </c>
      <c r="Q5664" s="37">
        <v>61</v>
      </c>
      <c r="R5664" s="36">
        <v>0</v>
      </c>
      <c r="S5664" s="39">
        <f t="shared" si="192"/>
        <v>61</v>
      </c>
      <c r="T5664" s="34" t="s">
        <v>29</v>
      </c>
      <c r="U5664" s="12">
        <f>((alpha*(beta^speed))*(speed^ceta))</f>
        <v>9.118072962378955E-2</v>
      </c>
      <c r="V5664" s="8">
        <f t="shared" si="193"/>
        <v>61</v>
      </c>
    </row>
    <row r="5665" spans="1:28">
      <c r="A5665" s="34" t="s">
        <v>19</v>
      </c>
      <c r="B5665" s="34" t="s">
        <v>70</v>
      </c>
      <c r="C5665" s="5" t="s">
        <v>145</v>
      </c>
      <c r="D5665" s="35" t="s">
        <v>88</v>
      </c>
      <c r="E5665" s="36" t="s">
        <v>18</v>
      </c>
      <c r="F5665" s="37">
        <v>50</v>
      </c>
      <c r="G5665" s="38">
        <v>0.06</v>
      </c>
      <c r="H5665" s="34">
        <v>0.98286755769836298</v>
      </c>
      <c r="I5665" s="35">
        <v>-2.0163318669405041E-7</v>
      </c>
      <c r="J5665" s="35">
        <v>5.2808999821546572E-5</v>
      </c>
      <c r="K5665" s="35">
        <v>-5.0902860513259759E-3</v>
      </c>
      <c r="L5665" s="35">
        <v>0.2177462458130586</v>
      </c>
      <c r="M5665" s="35">
        <v>0</v>
      </c>
      <c r="N5665" s="35">
        <v>0</v>
      </c>
      <c r="O5665" s="35">
        <v>0</v>
      </c>
      <c r="P5665" s="36">
        <v>12</v>
      </c>
      <c r="Q5665" s="37">
        <v>61</v>
      </c>
      <c r="R5665" s="36">
        <v>14</v>
      </c>
      <c r="S5665" s="39">
        <f t="shared" si="192"/>
        <v>61</v>
      </c>
      <c r="T5665" s="34" t="s">
        <v>51</v>
      </c>
      <c r="U5665" s="12">
        <f t="shared" ref="U5665:U5671" si="194">(((alpha*(speed^3))+(beta*(speed^2))+(ceta*speed))+delta)</f>
        <v>5.797418266914664E-2</v>
      </c>
      <c r="V5665" s="8">
        <f t="shared" si="193"/>
        <v>61</v>
      </c>
    </row>
    <row r="5666" spans="1:28">
      <c r="A5666" s="34" t="s">
        <v>19</v>
      </c>
      <c r="B5666" s="34" t="s">
        <v>70</v>
      </c>
      <c r="C5666" s="5" t="s">
        <v>145</v>
      </c>
      <c r="D5666" s="35" t="s">
        <v>88</v>
      </c>
      <c r="E5666" s="36" t="s">
        <v>17</v>
      </c>
      <c r="F5666" s="37">
        <v>50</v>
      </c>
      <c r="G5666" s="38">
        <v>0.06</v>
      </c>
      <c r="H5666" s="34">
        <v>0.9867708654759606</v>
      </c>
      <c r="I5666" s="35">
        <v>-2.8228665830781438E-3</v>
      </c>
      <c r="J5666" s="35">
        <v>0.38414140898412497</v>
      </c>
      <c r="K5666" s="35">
        <v>-18.73236143285931</v>
      </c>
      <c r="L5666" s="35">
        <v>1339.837392844908</v>
      </c>
      <c r="M5666" s="35">
        <v>0</v>
      </c>
      <c r="N5666" s="35">
        <v>0</v>
      </c>
      <c r="O5666" s="35">
        <v>0</v>
      </c>
      <c r="P5666" s="36">
        <v>12</v>
      </c>
      <c r="Q5666" s="37">
        <v>61</v>
      </c>
      <c r="R5666" s="36">
        <v>14</v>
      </c>
      <c r="S5666" s="39">
        <f t="shared" si="192"/>
        <v>61</v>
      </c>
      <c r="T5666" s="34" t="s">
        <v>51</v>
      </c>
      <c r="U5666" s="12">
        <f t="shared" si="194"/>
        <v>985.8164483767589</v>
      </c>
      <c r="V5666" s="8">
        <f t="shared" si="193"/>
        <v>61</v>
      </c>
    </row>
    <row r="5667" spans="1:28">
      <c r="A5667" s="34" t="s">
        <v>19</v>
      </c>
      <c r="B5667" s="34" t="s">
        <v>70</v>
      </c>
      <c r="C5667" s="5" t="s">
        <v>145</v>
      </c>
      <c r="D5667" s="35" t="s">
        <v>88</v>
      </c>
      <c r="E5667" s="36" t="s">
        <v>15</v>
      </c>
      <c r="F5667" s="37">
        <v>100</v>
      </c>
      <c r="G5667" s="38">
        <v>0.06</v>
      </c>
      <c r="H5667" s="34">
        <v>0.98859479906202186</v>
      </c>
      <c r="I5667" s="35">
        <v>-4.0346137820061444E-5</v>
      </c>
      <c r="J5667" s="35">
        <v>5.1533861824216484E-3</v>
      </c>
      <c r="K5667" s="35">
        <v>-0.27047009711570374</v>
      </c>
      <c r="L5667" s="35">
        <v>7.3716010063033615</v>
      </c>
      <c r="M5667" s="35">
        <v>0</v>
      </c>
      <c r="N5667" s="35">
        <v>0</v>
      </c>
      <c r="O5667" s="35">
        <v>0</v>
      </c>
      <c r="P5667" s="36">
        <v>12</v>
      </c>
      <c r="Q5667" s="37">
        <v>46</v>
      </c>
      <c r="R5667" s="36">
        <v>14</v>
      </c>
      <c r="S5667" s="39">
        <f t="shared" si="192"/>
        <v>46</v>
      </c>
      <c r="T5667" s="34" t="s">
        <v>51</v>
      </c>
      <c r="U5667" s="12">
        <f t="shared" si="194"/>
        <v>1.9074100301316959</v>
      </c>
      <c r="V5667" s="8">
        <f t="shared" si="193"/>
        <v>46</v>
      </c>
    </row>
    <row r="5668" spans="1:28">
      <c r="A5668" s="34" t="s">
        <v>19</v>
      </c>
      <c r="B5668" s="34" t="s">
        <v>70</v>
      </c>
      <c r="C5668" s="5" t="s">
        <v>145</v>
      </c>
      <c r="D5668" s="35" t="s">
        <v>88</v>
      </c>
      <c r="E5668" s="36" t="s">
        <v>16</v>
      </c>
      <c r="F5668" s="37">
        <v>100</v>
      </c>
      <c r="G5668" s="38">
        <v>0.06</v>
      </c>
      <c r="H5668" s="34">
        <v>0.97998669137101968</v>
      </c>
      <c r="I5668" s="35">
        <v>-1.5582364777954764E-4</v>
      </c>
      <c r="J5668" s="35">
        <v>1.749678824493426E-2</v>
      </c>
      <c r="K5668" s="35">
        <v>-0.78637488321077098</v>
      </c>
      <c r="L5668" s="35">
        <v>36.276959946252347</v>
      </c>
      <c r="M5668" s="35">
        <v>0</v>
      </c>
      <c r="N5668" s="35">
        <v>0</v>
      </c>
      <c r="O5668" s="35">
        <v>0</v>
      </c>
      <c r="P5668" s="36">
        <v>12</v>
      </c>
      <c r="Q5668" s="37">
        <v>46</v>
      </c>
      <c r="R5668" s="36">
        <v>14</v>
      </c>
      <c r="S5668" s="39">
        <f t="shared" si="192"/>
        <v>46</v>
      </c>
      <c r="T5668" s="34" t="s">
        <v>51</v>
      </c>
      <c r="U5668" s="12">
        <f t="shared" si="194"/>
        <v>21.959668664567722</v>
      </c>
      <c r="V5668" s="8">
        <f t="shared" si="193"/>
        <v>46</v>
      </c>
    </row>
    <row r="5669" spans="1:28">
      <c r="A5669" s="34" t="s">
        <v>19</v>
      </c>
      <c r="B5669" s="34" t="s">
        <v>70</v>
      </c>
      <c r="C5669" s="5" t="s">
        <v>145</v>
      </c>
      <c r="D5669" s="35" t="s">
        <v>88</v>
      </c>
      <c r="E5669" s="36" t="s">
        <v>14</v>
      </c>
      <c r="F5669" s="37">
        <v>100</v>
      </c>
      <c r="G5669" s="38">
        <v>0.06</v>
      </c>
      <c r="H5669" s="34">
        <v>0.98329700045078194</v>
      </c>
      <c r="I5669" s="35">
        <v>-8.3242007201916098E-7</v>
      </c>
      <c r="J5669" s="35">
        <v>1.6537435459313408E-4</v>
      </c>
      <c r="K5669" s="35">
        <v>-1.1171057681313778E-2</v>
      </c>
      <c r="L5669" s="35">
        <v>0.37672807681583259</v>
      </c>
      <c r="M5669" s="35">
        <v>0</v>
      </c>
      <c r="N5669" s="35">
        <v>0</v>
      </c>
      <c r="O5669" s="35">
        <v>0</v>
      </c>
      <c r="P5669" s="36">
        <v>12</v>
      </c>
      <c r="Q5669" s="37">
        <v>46</v>
      </c>
      <c r="R5669" s="36">
        <v>14</v>
      </c>
      <c r="S5669" s="39">
        <f t="shared" si="192"/>
        <v>46</v>
      </c>
      <c r="T5669" s="34" t="s">
        <v>51</v>
      </c>
      <c r="U5669" s="12">
        <f t="shared" si="194"/>
        <v>0.13176711766441351</v>
      </c>
      <c r="V5669" s="8">
        <f t="shared" si="193"/>
        <v>46</v>
      </c>
    </row>
    <row r="5670" spans="1:28">
      <c r="A5670" s="34" t="s">
        <v>19</v>
      </c>
      <c r="B5670" s="34" t="s">
        <v>70</v>
      </c>
      <c r="C5670" s="5" t="s">
        <v>145</v>
      </c>
      <c r="D5670" s="35" t="s">
        <v>88</v>
      </c>
      <c r="E5670" s="36" t="s">
        <v>18</v>
      </c>
      <c r="F5670" s="37">
        <v>100</v>
      </c>
      <c r="G5670" s="38">
        <v>0.06</v>
      </c>
      <c r="H5670" s="34">
        <v>0.97551285017244971</v>
      </c>
      <c r="I5670" s="35">
        <v>-1.3373419889062153E-6</v>
      </c>
      <c r="J5670" s="35">
        <v>2.0716771635866563E-4</v>
      </c>
      <c r="K5670" s="35">
        <v>-1.1283915396380743E-2</v>
      </c>
      <c r="L5670" s="35">
        <v>0.29605484839285828</v>
      </c>
      <c r="M5670" s="35">
        <v>0</v>
      </c>
      <c r="N5670" s="35">
        <v>0</v>
      </c>
      <c r="O5670" s="35">
        <v>0</v>
      </c>
      <c r="P5670" s="36">
        <v>12</v>
      </c>
      <c r="Q5670" s="37">
        <v>46</v>
      </c>
      <c r="R5670" s="36">
        <v>14</v>
      </c>
      <c r="S5670" s="39">
        <f t="shared" si="192"/>
        <v>46</v>
      </c>
      <c r="T5670" s="34" t="s">
        <v>51</v>
      </c>
      <c r="U5670" s="12">
        <f t="shared" si="194"/>
        <v>8.5190108142105314E-2</v>
      </c>
      <c r="V5670" s="8">
        <f t="shared" si="193"/>
        <v>46</v>
      </c>
    </row>
    <row r="5671" spans="1:28">
      <c r="A5671" s="34" t="s">
        <v>19</v>
      </c>
      <c r="B5671" s="34" t="s">
        <v>70</v>
      </c>
      <c r="C5671" s="5" t="s">
        <v>145</v>
      </c>
      <c r="D5671" s="35" t="s">
        <v>88</v>
      </c>
      <c r="E5671" s="36" t="s">
        <v>17</v>
      </c>
      <c r="F5671" s="37">
        <v>100</v>
      </c>
      <c r="G5671" s="38">
        <v>0.06</v>
      </c>
      <c r="H5671" s="34">
        <v>0.9819295552852435</v>
      </c>
      <c r="I5671" s="35">
        <v>-7.4060323820084204E-3</v>
      </c>
      <c r="J5671" s="35">
        <v>0.75207942112894921</v>
      </c>
      <c r="K5671" s="35">
        <v>-29.169309847758239</v>
      </c>
      <c r="L5671" s="35">
        <v>1791.6512487732691</v>
      </c>
      <c r="M5671" s="35">
        <v>0</v>
      </c>
      <c r="N5671" s="35">
        <v>0</v>
      </c>
      <c r="O5671" s="35">
        <v>0</v>
      </c>
      <c r="P5671" s="36">
        <v>12</v>
      </c>
      <c r="Q5671" s="37">
        <v>46</v>
      </c>
      <c r="R5671" s="36">
        <v>14</v>
      </c>
      <c r="S5671" s="39">
        <f t="shared" si="192"/>
        <v>46</v>
      </c>
      <c r="T5671" s="34" t="s">
        <v>51</v>
      </c>
      <c r="U5671" s="12">
        <f t="shared" si="194"/>
        <v>1320.389482950075</v>
      </c>
      <c r="V5671" s="8">
        <f t="shared" si="193"/>
        <v>46</v>
      </c>
    </row>
    <row r="5672" spans="1:28">
      <c r="A5672" s="34" t="s">
        <v>19</v>
      </c>
      <c r="B5672" s="34" t="s">
        <v>70</v>
      </c>
      <c r="C5672" s="5" t="s">
        <v>146</v>
      </c>
      <c r="D5672" s="35" t="s">
        <v>89</v>
      </c>
      <c r="E5672" s="36" t="s">
        <v>15</v>
      </c>
      <c r="F5672" s="37">
        <v>0</v>
      </c>
      <c r="G5672" s="38">
        <v>0</v>
      </c>
      <c r="H5672" s="34">
        <v>0.99761119572660684</v>
      </c>
      <c r="I5672" s="35">
        <v>-0.65111054500734278</v>
      </c>
      <c r="J5672" s="35">
        <v>0.40073129559945275</v>
      </c>
      <c r="K5672" s="35">
        <v>0.38282574574632089</v>
      </c>
      <c r="L5672" s="35">
        <v>0</v>
      </c>
      <c r="M5672" s="35">
        <v>0</v>
      </c>
      <c r="N5672" s="35">
        <v>0</v>
      </c>
      <c r="O5672" s="35">
        <v>0</v>
      </c>
      <c r="P5672" s="36">
        <v>12</v>
      </c>
      <c r="Q5672" s="37">
        <v>86</v>
      </c>
      <c r="R5672" s="36">
        <v>6</v>
      </c>
      <c r="S5672" s="39">
        <f t="shared" si="192"/>
        <v>86</v>
      </c>
      <c r="T5672" s="34" t="s">
        <v>37</v>
      </c>
      <c r="U5672" s="12">
        <f>(1/(alpha+(beta*(speed^ceta))))</f>
        <v>0.64350336278361997</v>
      </c>
      <c r="V5672" s="8">
        <f t="shared" si="193"/>
        <v>86</v>
      </c>
    </row>
    <row r="5673" spans="1:28">
      <c r="A5673" s="34" t="s">
        <v>19</v>
      </c>
      <c r="B5673" s="34" t="s">
        <v>70</v>
      </c>
      <c r="C5673" s="5" t="s">
        <v>147</v>
      </c>
      <c r="D5673" s="35" t="s">
        <v>89</v>
      </c>
      <c r="E5673" s="36" t="s">
        <v>15</v>
      </c>
      <c r="F5673" s="37">
        <v>0</v>
      </c>
      <c r="G5673" s="38">
        <v>0</v>
      </c>
      <c r="H5673" s="34">
        <v>0.99402895555891502</v>
      </c>
      <c r="I5673" s="35">
        <v>5.574155897602366</v>
      </c>
      <c r="J5673" s="35">
        <v>-0.34535721658354157</v>
      </c>
      <c r="K5673" s="35">
        <v>136.64802189865551</v>
      </c>
      <c r="L5673" s="35">
        <v>-1.7647248358197196</v>
      </c>
      <c r="M5673" s="35">
        <v>0</v>
      </c>
      <c r="N5673" s="35">
        <v>0</v>
      </c>
      <c r="O5673" s="35">
        <v>0</v>
      </c>
      <c r="P5673" s="36">
        <v>12</v>
      </c>
      <c r="Q5673" s="37">
        <v>86</v>
      </c>
      <c r="R5673" s="36">
        <v>1</v>
      </c>
      <c r="S5673" s="39">
        <f t="shared" si="192"/>
        <v>86</v>
      </c>
      <c r="T5673" s="34" t="s">
        <v>30</v>
      </c>
      <c r="U5673" s="12">
        <f>((alpha*(speed^beta))+(ceta*(speed^delta)))</f>
        <v>1.2496699861165477</v>
      </c>
      <c r="V5673" s="8">
        <f t="shared" si="193"/>
        <v>86</v>
      </c>
    </row>
    <row r="5674" spans="1:28">
      <c r="A5674" s="34" t="s">
        <v>19</v>
      </c>
      <c r="B5674" s="34" t="s">
        <v>70</v>
      </c>
      <c r="C5674" s="5" t="s">
        <v>146</v>
      </c>
      <c r="D5674" s="35" t="s">
        <v>89</v>
      </c>
      <c r="E5674" s="36" t="s">
        <v>16</v>
      </c>
      <c r="F5674" s="37">
        <v>0</v>
      </c>
      <c r="G5674" s="38">
        <v>0</v>
      </c>
      <c r="H5674" s="34">
        <v>0.98737219350426297</v>
      </c>
      <c r="I5674" s="35">
        <v>28.968055934376626</v>
      </c>
      <c r="J5674" s="35">
        <v>1.0089786309132684</v>
      </c>
      <c r="K5674" s="35">
        <v>-0.73892776281534367</v>
      </c>
      <c r="L5674" s="35">
        <v>0</v>
      </c>
      <c r="M5674" s="35">
        <v>0</v>
      </c>
      <c r="N5674" s="35">
        <v>0</v>
      </c>
      <c r="O5674" s="35">
        <v>0</v>
      </c>
      <c r="P5674" s="36">
        <v>12</v>
      </c>
      <c r="Q5674" s="37">
        <v>86</v>
      </c>
      <c r="R5674" s="36">
        <v>0</v>
      </c>
      <c r="S5674" s="39">
        <f t="shared" si="192"/>
        <v>86</v>
      </c>
      <c r="T5674" s="34" t="s">
        <v>29</v>
      </c>
      <c r="U5674" s="12">
        <f>((alpha*(beta^speed))*(speed^ceta))</f>
        <v>2.3244168962790415</v>
      </c>
      <c r="V5674" s="8">
        <f t="shared" si="193"/>
        <v>86</v>
      </c>
    </row>
    <row r="5675" spans="1:28">
      <c r="A5675" s="34" t="s">
        <v>19</v>
      </c>
      <c r="B5675" s="34" t="s">
        <v>70</v>
      </c>
      <c r="C5675" s="5" t="s">
        <v>147</v>
      </c>
      <c r="D5675" s="35" t="s">
        <v>89</v>
      </c>
      <c r="E5675" s="36" t="s">
        <v>16</v>
      </c>
      <c r="F5675" s="37">
        <v>0</v>
      </c>
      <c r="G5675" s="38">
        <v>0</v>
      </c>
      <c r="H5675" s="34">
        <v>0.99641961465673035</v>
      </c>
      <c r="I5675" s="35">
        <v>-9.2917797518765166</v>
      </c>
      <c r="J5675" s="35">
        <v>158.82014064084154</v>
      </c>
      <c r="K5675" s="35">
        <v>-0.70980814660452318</v>
      </c>
      <c r="L5675" s="35">
        <v>0.38343754727762047</v>
      </c>
      <c r="M5675" s="35">
        <v>2.4496611415963424E-3</v>
      </c>
      <c r="N5675" s="35">
        <v>0</v>
      </c>
      <c r="O5675" s="35">
        <v>0</v>
      </c>
      <c r="P5675" s="36">
        <v>12</v>
      </c>
      <c r="Q5675" s="37">
        <v>86</v>
      </c>
      <c r="R5675" s="36">
        <v>10</v>
      </c>
      <c r="S5675" s="39">
        <f t="shared" si="192"/>
        <v>86</v>
      </c>
      <c r="T5675" s="34" t="s">
        <v>44</v>
      </c>
      <c r="U5675" s="12">
        <f>(alpha+(beta/(1+EXP((((-1)*ceta)+(delta*LN(speed)))+(epsilon*speed)))))</f>
        <v>1.4016055620608157</v>
      </c>
      <c r="V5675" s="8">
        <f t="shared" si="193"/>
        <v>86</v>
      </c>
    </row>
    <row r="5676" spans="1:28">
      <c r="A5676" s="34" t="s">
        <v>19</v>
      </c>
      <c r="B5676" s="34" t="s">
        <v>70</v>
      </c>
      <c r="C5676" s="5" t="s">
        <v>146</v>
      </c>
      <c r="D5676" s="35" t="s">
        <v>89</v>
      </c>
      <c r="E5676" s="36" t="s">
        <v>14</v>
      </c>
      <c r="F5676" s="37">
        <v>0</v>
      </c>
      <c r="G5676" s="38">
        <v>0</v>
      </c>
      <c r="H5676" s="34">
        <v>0.99092814989888733</v>
      </c>
      <c r="I5676" s="35">
        <v>-19.867108221027873</v>
      </c>
      <c r="J5676" s="35">
        <v>4.1967836513660162</v>
      </c>
      <c r="K5676" s="35">
        <v>1.7446606707765977</v>
      </c>
      <c r="L5676" s="35">
        <v>0</v>
      </c>
      <c r="M5676" s="35">
        <v>0</v>
      </c>
      <c r="N5676" s="35">
        <v>0</v>
      </c>
      <c r="O5676" s="35">
        <v>0</v>
      </c>
      <c r="P5676" s="36">
        <v>12</v>
      </c>
      <c r="Q5676" s="37">
        <v>86</v>
      </c>
      <c r="R5676" s="36">
        <v>2</v>
      </c>
      <c r="S5676" s="39">
        <f t="shared" si="192"/>
        <v>86</v>
      </c>
      <c r="T5676" s="34" t="s">
        <v>31</v>
      </c>
      <c r="U5676" s="12">
        <f>((alpha+(beta*speed))^((-1)/ceta))</f>
        <v>3.533795739753734E-2</v>
      </c>
      <c r="V5676" s="8">
        <f t="shared" si="193"/>
        <v>86</v>
      </c>
      <c r="AB5676" s="41"/>
    </row>
    <row r="5677" spans="1:28">
      <c r="A5677" s="34" t="s">
        <v>19</v>
      </c>
      <c r="B5677" s="34" t="s">
        <v>70</v>
      </c>
      <c r="C5677" s="5" t="s">
        <v>147</v>
      </c>
      <c r="D5677" s="35" t="s">
        <v>89</v>
      </c>
      <c r="E5677" s="36" t="s">
        <v>14</v>
      </c>
      <c r="F5677" s="37">
        <v>0</v>
      </c>
      <c r="G5677" s="38">
        <v>0</v>
      </c>
      <c r="H5677" s="34">
        <v>0.99502047545656569</v>
      </c>
      <c r="I5677" s="35">
        <v>-48.78837713898475</v>
      </c>
      <c r="J5677" s="35">
        <v>12.768153163862397</v>
      </c>
      <c r="K5677" s="35">
        <v>1.721510165562758</v>
      </c>
      <c r="L5677" s="35">
        <v>0</v>
      </c>
      <c r="M5677" s="35">
        <v>0</v>
      </c>
      <c r="N5677" s="35">
        <v>0</v>
      </c>
      <c r="O5677" s="35">
        <v>0</v>
      </c>
      <c r="P5677" s="36">
        <v>12</v>
      </c>
      <c r="Q5677" s="37">
        <v>86</v>
      </c>
      <c r="R5677" s="36">
        <v>2</v>
      </c>
      <c r="S5677" s="39">
        <f t="shared" si="192"/>
        <v>86</v>
      </c>
      <c r="T5677" s="34" t="s">
        <v>31</v>
      </c>
      <c r="U5677" s="12">
        <f>((alpha+(beta*speed))^((-1)/ceta))</f>
        <v>1.758774816841641E-2</v>
      </c>
      <c r="V5677" s="8">
        <f t="shared" si="193"/>
        <v>86</v>
      </c>
      <c r="AB5677" s="41"/>
    </row>
    <row r="5678" spans="1:28">
      <c r="A5678" s="34" t="s">
        <v>19</v>
      </c>
      <c r="B5678" s="34" t="s">
        <v>70</v>
      </c>
      <c r="C5678" s="5" t="s">
        <v>146</v>
      </c>
      <c r="D5678" s="35" t="s">
        <v>89</v>
      </c>
      <c r="E5678" s="36" t="s">
        <v>18</v>
      </c>
      <c r="F5678" s="37">
        <v>0</v>
      </c>
      <c r="G5678" s="38">
        <v>0</v>
      </c>
      <c r="H5678" s="34">
        <v>0.98623324907771082</v>
      </c>
      <c r="I5678" s="35">
        <v>0.35180732289827721</v>
      </c>
      <c r="J5678" s="35">
        <v>1.0047282926527188</v>
      </c>
      <c r="K5678" s="35">
        <v>-0.65755470245572556</v>
      </c>
      <c r="L5678" s="35">
        <v>0</v>
      </c>
      <c r="M5678" s="35">
        <v>0</v>
      </c>
      <c r="N5678" s="35">
        <v>0</v>
      </c>
      <c r="O5678" s="35">
        <v>0</v>
      </c>
      <c r="P5678" s="36">
        <v>12</v>
      </c>
      <c r="Q5678" s="37">
        <v>86</v>
      </c>
      <c r="R5678" s="36">
        <v>0</v>
      </c>
      <c r="S5678" s="39">
        <f t="shared" si="192"/>
        <v>86</v>
      </c>
      <c r="T5678" s="34" t="s">
        <v>29</v>
      </c>
      <c r="U5678" s="12">
        <f>((alpha*(beta^speed))*(speed^ceta))</f>
        <v>2.8212961049217142E-2</v>
      </c>
      <c r="V5678" s="8">
        <f t="shared" si="193"/>
        <v>86</v>
      </c>
      <c r="AB5678" s="41"/>
    </row>
    <row r="5679" spans="1:28">
      <c r="A5679" s="34" t="s">
        <v>19</v>
      </c>
      <c r="B5679" s="34" t="s">
        <v>70</v>
      </c>
      <c r="C5679" s="5" t="s">
        <v>147</v>
      </c>
      <c r="D5679" s="35" t="s">
        <v>89</v>
      </c>
      <c r="E5679" s="36" t="s">
        <v>18</v>
      </c>
      <c r="F5679" s="37">
        <v>0</v>
      </c>
      <c r="G5679" s="38">
        <v>0</v>
      </c>
      <c r="H5679" s="34">
        <v>0.95856466586933631</v>
      </c>
      <c r="I5679" s="35">
        <v>1.1690875022851199</v>
      </c>
      <c r="J5679" s="35">
        <v>0.71184534155761248</v>
      </c>
      <c r="K5679" s="35">
        <v>-1.3629051425124981E-3</v>
      </c>
      <c r="L5679" s="35">
        <v>0</v>
      </c>
      <c r="M5679" s="35">
        <v>0</v>
      </c>
      <c r="N5679" s="35">
        <v>0</v>
      </c>
      <c r="O5679" s="35">
        <v>0</v>
      </c>
      <c r="P5679" s="36">
        <v>12</v>
      </c>
      <c r="Q5679" s="37">
        <v>86</v>
      </c>
      <c r="R5679" s="36">
        <v>5</v>
      </c>
      <c r="S5679" s="39">
        <f t="shared" si="192"/>
        <v>86</v>
      </c>
      <c r="T5679" s="34" t="s">
        <v>36</v>
      </c>
      <c r="U5679" s="12">
        <f>(1/(((ceta*(speed^2))+(beta*speed))+alpha))</f>
        <v>1.9117629466420313E-2</v>
      </c>
      <c r="V5679" s="8">
        <f t="shared" si="193"/>
        <v>86</v>
      </c>
      <c r="AB5679" s="41"/>
    </row>
    <row r="5680" spans="1:28">
      <c r="A5680" s="34" t="s">
        <v>19</v>
      </c>
      <c r="B5680" s="34" t="s">
        <v>70</v>
      </c>
      <c r="C5680" s="5" t="s">
        <v>146</v>
      </c>
      <c r="D5680" s="35" t="s">
        <v>89</v>
      </c>
      <c r="E5680" s="36" t="s">
        <v>17</v>
      </c>
      <c r="F5680" s="37">
        <v>0</v>
      </c>
      <c r="G5680" s="38">
        <v>0</v>
      </c>
      <c r="H5680" s="34">
        <v>0.98068275055945719</v>
      </c>
      <c r="I5680" s="35">
        <v>1935.7263840772289</v>
      </c>
      <c r="J5680" s="35">
        <v>1.0070473609066104</v>
      </c>
      <c r="K5680" s="35">
        <v>-0.64563290020069675</v>
      </c>
      <c r="L5680" s="35">
        <v>0</v>
      </c>
      <c r="M5680" s="35">
        <v>0</v>
      </c>
      <c r="N5680" s="35">
        <v>0</v>
      </c>
      <c r="O5680" s="35">
        <v>0</v>
      </c>
      <c r="P5680" s="36">
        <v>12</v>
      </c>
      <c r="Q5680" s="37">
        <v>86</v>
      </c>
      <c r="R5680" s="36">
        <v>0</v>
      </c>
      <c r="S5680" s="39">
        <f t="shared" si="192"/>
        <v>86</v>
      </c>
      <c r="T5680" s="34" t="s">
        <v>29</v>
      </c>
      <c r="U5680" s="12">
        <f>((alpha*(beta^speed))*(speed^ceta))</f>
        <v>199.59936350971381</v>
      </c>
      <c r="V5680" s="8">
        <f t="shared" si="193"/>
        <v>86</v>
      </c>
    </row>
    <row r="5681" spans="1:28">
      <c r="A5681" s="34" t="s">
        <v>19</v>
      </c>
      <c r="B5681" s="34" t="s">
        <v>70</v>
      </c>
      <c r="C5681" s="5" t="s">
        <v>147</v>
      </c>
      <c r="D5681" s="35" t="s">
        <v>89</v>
      </c>
      <c r="E5681" s="36" t="s">
        <v>17</v>
      </c>
      <c r="F5681" s="37">
        <v>0</v>
      </c>
      <c r="G5681" s="38">
        <v>0</v>
      </c>
      <c r="H5681" s="34">
        <v>0.98384217621039249</v>
      </c>
      <c r="I5681" s="35">
        <v>1978.8670330489831</v>
      </c>
      <c r="J5681" s="35">
        <v>1.0071347464038756</v>
      </c>
      <c r="K5681" s="35">
        <v>-0.66425729184430526</v>
      </c>
      <c r="L5681" s="35">
        <v>0</v>
      </c>
      <c r="M5681" s="35">
        <v>0</v>
      </c>
      <c r="N5681" s="35">
        <v>0</v>
      </c>
      <c r="O5681" s="35">
        <v>0</v>
      </c>
      <c r="P5681" s="36">
        <v>12</v>
      </c>
      <c r="Q5681" s="37">
        <v>86</v>
      </c>
      <c r="R5681" s="36">
        <v>0</v>
      </c>
      <c r="S5681" s="39">
        <f t="shared" si="192"/>
        <v>86</v>
      </c>
      <c r="T5681" s="34" t="s">
        <v>29</v>
      </c>
      <c r="U5681" s="12">
        <f>((alpha*(beta^speed))*(speed^ceta))</f>
        <v>189.20985276731003</v>
      </c>
      <c r="V5681" s="8">
        <f t="shared" si="193"/>
        <v>86</v>
      </c>
    </row>
    <row r="5682" spans="1:28">
      <c r="A5682" s="34" t="s">
        <v>19</v>
      </c>
      <c r="B5682" s="34" t="s">
        <v>70</v>
      </c>
      <c r="C5682" s="5" t="s">
        <v>146</v>
      </c>
      <c r="D5682" s="35" t="s">
        <v>89</v>
      </c>
      <c r="E5682" s="36" t="s">
        <v>15</v>
      </c>
      <c r="F5682" s="37">
        <v>50</v>
      </c>
      <c r="G5682" s="38">
        <v>0</v>
      </c>
      <c r="H5682" s="34">
        <v>0.99738216117036982</v>
      </c>
      <c r="I5682" s="35">
        <v>-0.63965024673948312</v>
      </c>
      <c r="J5682" s="35">
        <v>0.41595441033844088</v>
      </c>
      <c r="K5682" s="35">
        <v>0.36117652000991002</v>
      </c>
      <c r="L5682" s="35">
        <v>0</v>
      </c>
      <c r="M5682" s="35">
        <v>0</v>
      </c>
      <c r="N5682" s="35">
        <v>0</v>
      </c>
      <c r="O5682" s="35">
        <v>0</v>
      </c>
      <c r="P5682" s="36">
        <v>12</v>
      </c>
      <c r="Q5682" s="37">
        <v>86</v>
      </c>
      <c r="R5682" s="36">
        <v>6</v>
      </c>
      <c r="S5682" s="39">
        <f t="shared" si="192"/>
        <v>86</v>
      </c>
      <c r="T5682" s="34" t="s">
        <v>37</v>
      </c>
      <c r="U5682" s="12">
        <f>(1/(alpha+(beta*(speed^ceta))))</f>
        <v>0.69502011899044436</v>
      </c>
      <c r="V5682" s="8">
        <f t="shared" si="193"/>
        <v>86</v>
      </c>
    </row>
    <row r="5683" spans="1:28">
      <c r="A5683" s="34" t="s">
        <v>19</v>
      </c>
      <c r="B5683" s="34" t="s">
        <v>70</v>
      </c>
      <c r="C5683" s="5" t="s">
        <v>147</v>
      </c>
      <c r="D5683" s="35" t="s">
        <v>89</v>
      </c>
      <c r="E5683" s="36" t="s">
        <v>15</v>
      </c>
      <c r="F5683" s="37">
        <v>50</v>
      </c>
      <c r="G5683" s="38">
        <v>0</v>
      </c>
      <c r="H5683" s="34">
        <v>0.98529460533364677</v>
      </c>
      <c r="I5683" s="35">
        <v>4.5274471033662689</v>
      </c>
      <c r="J5683" s="35">
        <v>-0.29717186780094118</v>
      </c>
      <c r="K5683" s="35">
        <v>37.479659780821294</v>
      </c>
      <c r="L5683" s="35">
        <v>-1.104684331817936</v>
      </c>
      <c r="M5683" s="35">
        <v>0</v>
      </c>
      <c r="N5683" s="35">
        <v>0</v>
      </c>
      <c r="O5683" s="35">
        <v>0</v>
      </c>
      <c r="P5683" s="36">
        <v>12</v>
      </c>
      <c r="Q5683" s="37">
        <v>86</v>
      </c>
      <c r="R5683" s="36">
        <v>1</v>
      </c>
      <c r="S5683" s="39">
        <f t="shared" si="192"/>
        <v>86</v>
      </c>
      <c r="T5683" s="34" t="s">
        <v>30</v>
      </c>
      <c r="U5683" s="12">
        <f>((alpha*(speed^beta))+(ceta*(speed^delta)))</f>
        <v>1.4783580223587285</v>
      </c>
      <c r="V5683" s="8">
        <f t="shared" si="193"/>
        <v>86</v>
      </c>
    </row>
    <row r="5684" spans="1:28">
      <c r="A5684" s="34" t="s">
        <v>19</v>
      </c>
      <c r="B5684" s="34" t="s">
        <v>70</v>
      </c>
      <c r="C5684" s="5" t="s">
        <v>146</v>
      </c>
      <c r="D5684" s="35" t="s">
        <v>89</v>
      </c>
      <c r="E5684" s="36" t="s">
        <v>16</v>
      </c>
      <c r="F5684" s="37">
        <v>50</v>
      </c>
      <c r="G5684" s="38">
        <v>0</v>
      </c>
      <c r="H5684" s="34">
        <v>0.97321090943130639</v>
      </c>
      <c r="I5684" s="35">
        <v>-2.523046389109738E-5</v>
      </c>
      <c r="J5684" s="35">
        <v>4.5021881554429509E-3</v>
      </c>
      <c r="K5684" s="35">
        <v>-0.27392954465248259</v>
      </c>
      <c r="L5684" s="35">
        <v>8.7080528741383585</v>
      </c>
      <c r="M5684" s="35">
        <v>0</v>
      </c>
      <c r="N5684" s="35">
        <v>0</v>
      </c>
      <c r="O5684" s="35">
        <v>0</v>
      </c>
      <c r="P5684" s="36">
        <v>12</v>
      </c>
      <c r="Q5684" s="37">
        <v>86</v>
      </c>
      <c r="R5684" s="36">
        <v>14</v>
      </c>
      <c r="S5684" s="39">
        <f t="shared" si="192"/>
        <v>86</v>
      </c>
      <c r="T5684" s="34" t="s">
        <v>51</v>
      </c>
      <c r="U5684" s="12">
        <f>(((alpha*(speed^3))+(beta*(speed^2))+(ceta*speed))+delta)</f>
        <v>2.400307690965084</v>
      </c>
      <c r="V5684" s="8">
        <f t="shared" si="193"/>
        <v>86</v>
      </c>
    </row>
    <row r="5685" spans="1:28">
      <c r="A5685" s="34" t="s">
        <v>19</v>
      </c>
      <c r="B5685" s="34" t="s">
        <v>70</v>
      </c>
      <c r="C5685" s="5" t="s">
        <v>147</v>
      </c>
      <c r="D5685" s="35" t="s">
        <v>89</v>
      </c>
      <c r="E5685" s="36" t="s">
        <v>16</v>
      </c>
      <c r="F5685" s="37">
        <v>50</v>
      </c>
      <c r="G5685" s="38">
        <v>0</v>
      </c>
      <c r="H5685" s="34">
        <v>0.99585477402058054</v>
      </c>
      <c r="I5685" s="35">
        <v>57.083144571722499</v>
      </c>
      <c r="J5685" s="35">
        <v>0.97234901535588703</v>
      </c>
      <c r="K5685" s="35">
        <v>-0.33574408100736247</v>
      </c>
      <c r="L5685" s="35">
        <v>0</v>
      </c>
      <c r="M5685" s="35">
        <v>0</v>
      </c>
      <c r="N5685" s="35">
        <v>0</v>
      </c>
      <c r="O5685" s="35">
        <v>0</v>
      </c>
      <c r="P5685" s="36">
        <v>12</v>
      </c>
      <c r="Q5685" s="37">
        <v>86</v>
      </c>
      <c r="R5685" s="36">
        <v>0</v>
      </c>
      <c r="S5685" s="39">
        <f t="shared" si="192"/>
        <v>86</v>
      </c>
      <c r="T5685" s="34" t="s">
        <v>29</v>
      </c>
      <c r="U5685" s="12">
        <f>((alpha*(beta^speed))*(speed^ceta))</f>
        <v>1.1474105985273173</v>
      </c>
      <c r="V5685" s="8">
        <f t="shared" si="193"/>
        <v>86</v>
      </c>
    </row>
    <row r="5686" spans="1:28">
      <c r="A5686" s="34" t="s">
        <v>19</v>
      </c>
      <c r="B5686" s="34" t="s">
        <v>70</v>
      </c>
      <c r="C5686" s="5" t="s">
        <v>146</v>
      </c>
      <c r="D5686" s="35" t="s">
        <v>89</v>
      </c>
      <c r="E5686" s="36" t="s">
        <v>14</v>
      </c>
      <c r="F5686" s="37">
        <v>50</v>
      </c>
      <c r="G5686" s="38">
        <v>0</v>
      </c>
      <c r="H5686" s="34">
        <v>0.98896597480911563</v>
      </c>
      <c r="I5686" s="35">
        <v>-10.881218529084377</v>
      </c>
      <c r="J5686" s="35">
        <v>3.5854929249956382</v>
      </c>
      <c r="K5686" s="35">
        <v>1.7894849994151958</v>
      </c>
      <c r="L5686" s="35">
        <v>0</v>
      </c>
      <c r="M5686" s="35">
        <v>0</v>
      </c>
      <c r="N5686" s="35">
        <v>0</v>
      </c>
      <c r="O5686" s="35">
        <v>0</v>
      </c>
      <c r="P5686" s="36">
        <v>12</v>
      </c>
      <c r="Q5686" s="37">
        <v>86</v>
      </c>
      <c r="R5686" s="36">
        <v>2</v>
      </c>
      <c r="S5686" s="39">
        <f t="shared" si="192"/>
        <v>86</v>
      </c>
      <c r="T5686" s="34" t="s">
        <v>31</v>
      </c>
      <c r="U5686" s="12">
        <f>((alpha+(beta*speed))^((-1)/ceta))</f>
        <v>4.1475300280074706E-2</v>
      </c>
      <c r="V5686" s="8">
        <f t="shared" si="193"/>
        <v>86</v>
      </c>
    </row>
    <row r="5687" spans="1:28">
      <c r="A5687" s="34" t="s">
        <v>19</v>
      </c>
      <c r="B5687" s="34" t="s">
        <v>70</v>
      </c>
      <c r="C5687" s="5" t="s">
        <v>147</v>
      </c>
      <c r="D5687" s="35" t="s">
        <v>89</v>
      </c>
      <c r="E5687" s="36" t="s">
        <v>14</v>
      </c>
      <c r="F5687" s="37">
        <v>50</v>
      </c>
      <c r="G5687" s="38">
        <v>0</v>
      </c>
      <c r="H5687" s="34">
        <v>0.99406797046336071</v>
      </c>
      <c r="I5687" s="35">
        <v>-36.465719986286736</v>
      </c>
      <c r="J5687" s="35">
        <v>12.230174139099585</v>
      </c>
      <c r="K5687" s="35">
        <v>1.7524731606363235</v>
      </c>
      <c r="L5687" s="35">
        <v>0</v>
      </c>
      <c r="M5687" s="35">
        <v>0</v>
      </c>
      <c r="N5687" s="35">
        <v>0</v>
      </c>
      <c r="O5687" s="35">
        <v>0</v>
      </c>
      <c r="P5687" s="36">
        <v>12</v>
      </c>
      <c r="Q5687" s="37">
        <v>86</v>
      </c>
      <c r="R5687" s="36">
        <v>2</v>
      </c>
      <c r="S5687" s="39">
        <f t="shared" si="192"/>
        <v>86</v>
      </c>
      <c r="T5687" s="34" t="s">
        <v>31</v>
      </c>
      <c r="U5687" s="12">
        <f>((alpha+(beta*speed))^((-1)/ceta))</f>
        <v>1.9247020597372221E-2</v>
      </c>
      <c r="V5687" s="8">
        <f t="shared" si="193"/>
        <v>86</v>
      </c>
      <c r="AB5687" s="41"/>
    </row>
    <row r="5688" spans="1:28">
      <c r="A5688" s="34" t="s">
        <v>19</v>
      </c>
      <c r="B5688" s="34" t="s">
        <v>70</v>
      </c>
      <c r="C5688" s="5" t="s">
        <v>146</v>
      </c>
      <c r="D5688" s="35" t="s">
        <v>89</v>
      </c>
      <c r="E5688" s="36" t="s">
        <v>18</v>
      </c>
      <c r="F5688" s="37">
        <v>50</v>
      </c>
      <c r="G5688" s="38">
        <v>0</v>
      </c>
      <c r="H5688" s="34">
        <v>0.98302727855341387</v>
      </c>
      <c r="I5688" s="35">
        <v>6.2178353277995022</v>
      </c>
      <c r="J5688" s="35">
        <v>0.48624386088458615</v>
      </c>
      <c r="K5688" s="35">
        <v>-2.4664047824524116E-3</v>
      </c>
      <c r="L5688" s="35">
        <v>0</v>
      </c>
      <c r="M5688" s="35">
        <v>0</v>
      </c>
      <c r="N5688" s="35">
        <v>0</v>
      </c>
      <c r="O5688" s="35">
        <v>0</v>
      </c>
      <c r="P5688" s="36">
        <v>12</v>
      </c>
      <c r="Q5688" s="37">
        <v>86</v>
      </c>
      <c r="R5688" s="36">
        <v>5</v>
      </c>
      <c r="S5688" s="39">
        <f t="shared" si="192"/>
        <v>86</v>
      </c>
      <c r="T5688" s="34" t="s">
        <v>36</v>
      </c>
      <c r="U5688" s="12">
        <f>(1/(((ceta*(speed^2))+(beta*speed))+alpha))</f>
        <v>3.356461862523611E-2</v>
      </c>
      <c r="V5688" s="8">
        <f t="shared" si="193"/>
        <v>86</v>
      </c>
      <c r="AB5688" s="41"/>
    </row>
    <row r="5689" spans="1:28">
      <c r="A5689" s="34" t="s">
        <v>19</v>
      </c>
      <c r="B5689" s="34" t="s">
        <v>70</v>
      </c>
      <c r="C5689" s="5" t="s">
        <v>147</v>
      </c>
      <c r="D5689" s="35" t="s">
        <v>89</v>
      </c>
      <c r="E5689" s="36" t="s">
        <v>18</v>
      </c>
      <c r="F5689" s="37">
        <v>50</v>
      </c>
      <c r="G5689" s="38">
        <v>0</v>
      </c>
      <c r="H5689" s="34">
        <v>0.95103008597206251</v>
      </c>
      <c r="I5689" s="35">
        <v>1.1562844918664008</v>
      </c>
      <c r="J5689" s="35">
        <v>0.59424948521056298</v>
      </c>
      <c r="K5689" s="35">
        <v>-2.200125622604663E-3</v>
      </c>
      <c r="L5689" s="35">
        <v>0</v>
      </c>
      <c r="M5689" s="35">
        <v>0</v>
      </c>
      <c r="N5689" s="35">
        <v>0</v>
      </c>
      <c r="O5689" s="35">
        <v>0</v>
      </c>
      <c r="P5689" s="36">
        <v>12</v>
      </c>
      <c r="Q5689" s="37">
        <v>86</v>
      </c>
      <c r="R5689" s="36">
        <v>5</v>
      </c>
      <c r="S5689" s="39">
        <f t="shared" si="192"/>
        <v>86</v>
      </c>
      <c r="T5689" s="34" t="s">
        <v>36</v>
      </c>
      <c r="U5689" s="12">
        <f>(1/(((ceta*(speed^2))+(beta*speed))+alpha))</f>
        <v>2.7785796206558997E-2</v>
      </c>
      <c r="V5689" s="8">
        <f t="shared" si="193"/>
        <v>86</v>
      </c>
      <c r="AB5689" s="41"/>
    </row>
    <row r="5690" spans="1:28">
      <c r="A5690" s="34" t="s">
        <v>19</v>
      </c>
      <c r="B5690" s="34" t="s">
        <v>70</v>
      </c>
      <c r="C5690" s="5" t="s">
        <v>146</v>
      </c>
      <c r="D5690" s="35" t="s">
        <v>89</v>
      </c>
      <c r="E5690" s="36" t="s">
        <v>17</v>
      </c>
      <c r="F5690" s="37">
        <v>50</v>
      </c>
      <c r="G5690" s="38">
        <v>0</v>
      </c>
      <c r="H5690" s="34">
        <v>0.96465937081782527</v>
      </c>
      <c r="I5690" s="35">
        <v>1695.1102312769933</v>
      </c>
      <c r="J5690" s="35">
        <v>1.0026145895140566</v>
      </c>
      <c r="K5690" s="35">
        <v>-0.49421054262450193</v>
      </c>
      <c r="L5690" s="35">
        <v>0</v>
      </c>
      <c r="M5690" s="35">
        <v>0</v>
      </c>
      <c r="N5690" s="35">
        <v>0</v>
      </c>
      <c r="O5690" s="35">
        <v>0</v>
      </c>
      <c r="P5690" s="36">
        <v>12</v>
      </c>
      <c r="Q5690" s="37">
        <v>86</v>
      </c>
      <c r="R5690" s="36">
        <v>0</v>
      </c>
      <c r="S5690" s="39">
        <f t="shared" si="192"/>
        <v>86</v>
      </c>
      <c r="T5690" s="34" t="s">
        <v>29</v>
      </c>
      <c r="U5690" s="12">
        <f>((alpha*(beta^speed))*(speed^ceta))</f>
        <v>234.78704569970947</v>
      </c>
      <c r="V5690" s="8">
        <f t="shared" si="193"/>
        <v>86</v>
      </c>
    </row>
    <row r="5691" spans="1:28">
      <c r="A5691" s="34" t="s">
        <v>19</v>
      </c>
      <c r="B5691" s="34" t="s">
        <v>70</v>
      </c>
      <c r="C5691" s="5" t="s">
        <v>147</v>
      </c>
      <c r="D5691" s="35" t="s">
        <v>89</v>
      </c>
      <c r="E5691" s="36" t="s">
        <v>17</v>
      </c>
      <c r="F5691" s="37">
        <v>50</v>
      </c>
      <c r="G5691" s="38">
        <v>0</v>
      </c>
      <c r="H5691" s="34">
        <v>0.96679195905270487</v>
      </c>
      <c r="I5691" s="35">
        <v>1695.422737135468</v>
      </c>
      <c r="J5691" s="35">
        <v>1.0027227373516359</v>
      </c>
      <c r="K5691" s="35">
        <v>-0.50787126498319179</v>
      </c>
      <c r="L5691" s="35">
        <v>0</v>
      </c>
      <c r="M5691" s="35">
        <v>0</v>
      </c>
      <c r="N5691" s="35">
        <v>0</v>
      </c>
      <c r="O5691" s="35">
        <v>0</v>
      </c>
      <c r="P5691" s="36">
        <v>12</v>
      </c>
      <c r="Q5691" s="37">
        <v>86</v>
      </c>
      <c r="R5691" s="36">
        <v>0</v>
      </c>
      <c r="S5691" s="39">
        <f t="shared" si="192"/>
        <v>86</v>
      </c>
      <c r="T5691" s="34" t="s">
        <v>29</v>
      </c>
      <c r="U5691" s="12">
        <f>((alpha*(beta^speed))*(speed^ceta))</f>
        <v>223.02628020635461</v>
      </c>
      <c r="V5691" s="8">
        <f t="shared" si="193"/>
        <v>86</v>
      </c>
    </row>
    <row r="5692" spans="1:28">
      <c r="A5692" s="34" t="s">
        <v>19</v>
      </c>
      <c r="B5692" s="34" t="s">
        <v>70</v>
      </c>
      <c r="C5692" s="5" t="s">
        <v>146</v>
      </c>
      <c r="D5692" s="35" t="s">
        <v>89</v>
      </c>
      <c r="E5692" s="36" t="s">
        <v>15</v>
      </c>
      <c r="F5692" s="37">
        <v>100</v>
      </c>
      <c r="G5692" s="38">
        <v>0</v>
      </c>
      <c r="H5692" s="34">
        <v>0.99642916123247482</v>
      </c>
      <c r="I5692" s="35">
        <v>5.0002030970500231</v>
      </c>
      <c r="J5692" s="35">
        <v>-0.45426240584374167</v>
      </c>
      <c r="K5692" s="35">
        <v>28.531560747061842</v>
      </c>
      <c r="L5692" s="35">
        <v>-1.312868862245588</v>
      </c>
      <c r="M5692" s="35">
        <v>0</v>
      </c>
      <c r="N5692" s="35">
        <v>0</v>
      </c>
      <c r="O5692" s="35">
        <v>0</v>
      </c>
      <c r="P5692" s="36">
        <v>12</v>
      </c>
      <c r="Q5692" s="37">
        <v>86</v>
      </c>
      <c r="R5692" s="36">
        <v>1</v>
      </c>
      <c r="S5692" s="39">
        <f t="shared" si="192"/>
        <v>86</v>
      </c>
      <c r="T5692" s="34" t="s">
        <v>30</v>
      </c>
      <c r="U5692" s="12">
        <f>((alpha*(speed^beta))+(ceta*(speed^delta)))</f>
        <v>0.74335942539117084</v>
      </c>
      <c r="V5692" s="8">
        <f t="shared" si="193"/>
        <v>86</v>
      </c>
    </row>
    <row r="5693" spans="1:28">
      <c r="A5693" s="34" t="s">
        <v>19</v>
      </c>
      <c r="B5693" s="34" t="s">
        <v>70</v>
      </c>
      <c r="C5693" s="5" t="s">
        <v>147</v>
      </c>
      <c r="D5693" s="35" t="s">
        <v>89</v>
      </c>
      <c r="E5693" s="36" t="s">
        <v>15</v>
      </c>
      <c r="F5693" s="37">
        <v>100</v>
      </c>
      <c r="G5693" s="38">
        <v>0</v>
      </c>
      <c r="H5693" s="34">
        <v>0.98698281072111949</v>
      </c>
      <c r="I5693" s="35">
        <v>-2.2341869722083887E-5</v>
      </c>
      <c r="J5693" s="35">
        <v>4.1735550276319408E-3</v>
      </c>
      <c r="K5693" s="35">
        <v>-0.26836003029459288</v>
      </c>
      <c r="L5693" s="35">
        <v>7.8118358806870303</v>
      </c>
      <c r="M5693" s="35">
        <v>0</v>
      </c>
      <c r="N5693" s="35">
        <v>0</v>
      </c>
      <c r="O5693" s="35">
        <v>0</v>
      </c>
      <c r="P5693" s="36">
        <v>12</v>
      </c>
      <c r="Q5693" s="37">
        <v>86</v>
      </c>
      <c r="R5693" s="36">
        <v>14</v>
      </c>
      <c r="S5693" s="39">
        <f t="shared" si="192"/>
        <v>86</v>
      </c>
      <c r="T5693" s="34" t="s">
        <v>51</v>
      </c>
      <c r="U5693" s="12">
        <f>(((alpha*(speed^3))+(beta*(speed^2))+(ceta*speed))+delta)</f>
        <v>1.38980597176809</v>
      </c>
      <c r="V5693" s="8">
        <f t="shared" si="193"/>
        <v>86</v>
      </c>
    </row>
    <row r="5694" spans="1:28">
      <c r="A5694" s="34" t="s">
        <v>19</v>
      </c>
      <c r="B5694" s="34" t="s">
        <v>70</v>
      </c>
      <c r="C5694" s="5" t="s">
        <v>146</v>
      </c>
      <c r="D5694" s="35" t="s">
        <v>89</v>
      </c>
      <c r="E5694" s="36" t="s">
        <v>16</v>
      </c>
      <c r="F5694" s="37">
        <v>100</v>
      </c>
      <c r="G5694" s="38">
        <v>0</v>
      </c>
      <c r="H5694" s="34">
        <v>0.96758218852909805</v>
      </c>
      <c r="I5694" s="35">
        <v>-2.3377383441567147E-5</v>
      </c>
      <c r="J5694" s="35">
        <v>4.2755300255350936E-3</v>
      </c>
      <c r="K5694" s="35">
        <v>-0.27770742452097397</v>
      </c>
      <c r="L5694" s="35">
        <v>9.8198525568729842</v>
      </c>
      <c r="M5694" s="35">
        <v>0</v>
      </c>
      <c r="N5694" s="35">
        <v>0</v>
      </c>
      <c r="O5694" s="35">
        <v>0</v>
      </c>
      <c r="P5694" s="36">
        <v>12</v>
      </c>
      <c r="Q5694" s="37">
        <v>86</v>
      </c>
      <c r="R5694" s="36">
        <v>14</v>
      </c>
      <c r="S5694" s="39">
        <f t="shared" si="192"/>
        <v>86</v>
      </c>
      <c r="T5694" s="34" t="s">
        <v>51</v>
      </c>
      <c r="U5694" s="12">
        <f>(((alpha*(speed^3))+(beta*(speed^2))+(ceta*speed))+delta)</f>
        <v>2.6895091146173442</v>
      </c>
      <c r="V5694" s="8">
        <f t="shared" si="193"/>
        <v>86</v>
      </c>
    </row>
    <row r="5695" spans="1:28">
      <c r="A5695" s="34" t="s">
        <v>19</v>
      </c>
      <c r="B5695" s="34" t="s">
        <v>70</v>
      </c>
      <c r="C5695" s="5" t="s">
        <v>147</v>
      </c>
      <c r="D5695" s="35" t="s">
        <v>89</v>
      </c>
      <c r="E5695" s="36" t="s">
        <v>16</v>
      </c>
      <c r="F5695" s="37">
        <v>100</v>
      </c>
      <c r="G5695" s="38">
        <v>0</v>
      </c>
      <c r="H5695" s="34">
        <v>0.99551423672308337</v>
      </c>
      <c r="I5695" s="35">
        <v>1.1410950835546703</v>
      </c>
      <c r="J5695" s="35">
        <v>167.15635955171393</v>
      </c>
      <c r="K5695" s="35">
        <v>-0.36622769116693815</v>
      </c>
      <c r="L5695" s="35">
        <v>0.50727812243112824</v>
      </c>
      <c r="M5695" s="35">
        <v>4.2855857105088067E-2</v>
      </c>
      <c r="N5695" s="35">
        <v>0</v>
      </c>
      <c r="O5695" s="35">
        <v>0</v>
      </c>
      <c r="P5695" s="36">
        <v>12</v>
      </c>
      <c r="Q5695" s="37">
        <v>86</v>
      </c>
      <c r="R5695" s="36">
        <v>10</v>
      </c>
      <c r="S5695" s="39">
        <f t="shared" si="192"/>
        <v>86</v>
      </c>
      <c r="T5695" s="34" t="s">
        <v>44</v>
      </c>
      <c r="U5695" s="12">
        <f>(alpha+(beta/(1+EXP((((-1)*ceta)+(delta*LN(speed)))+(epsilon*speed)))))</f>
        <v>1.4440084372249622</v>
      </c>
      <c r="V5695" s="8">
        <f t="shared" si="193"/>
        <v>86</v>
      </c>
    </row>
    <row r="5696" spans="1:28">
      <c r="A5696" s="34" t="s">
        <v>19</v>
      </c>
      <c r="B5696" s="34" t="s">
        <v>70</v>
      </c>
      <c r="C5696" s="5" t="s">
        <v>146</v>
      </c>
      <c r="D5696" s="35" t="s">
        <v>89</v>
      </c>
      <c r="E5696" s="36" t="s">
        <v>14</v>
      </c>
      <c r="F5696" s="37">
        <v>100</v>
      </c>
      <c r="G5696" s="38">
        <v>0</v>
      </c>
      <c r="H5696" s="34">
        <v>0.98994430266776545</v>
      </c>
      <c r="I5696" s="35">
        <v>0.9084001931648128</v>
      </c>
      <c r="J5696" s="35">
        <v>1.1045720137196342</v>
      </c>
      <c r="K5696" s="35">
        <v>0.66016018139829558</v>
      </c>
      <c r="L5696" s="35">
        <v>0</v>
      </c>
      <c r="M5696" s="35">
        <v>0</v>
      </c>
      <c r="N5696" s="35">
        <v>0</v>
      </c>
      <c r="O5696" s="35">
        <v>0</v>
      </c>
      <c r="P5696" s="36">
        <v>12</v>
      </c>
      <c r="Q5696" s="37">
        <v>86</v>
      </c>
      <c r="R5696" s="36">
        <v>6</v>
      </c>
      <c r="S5696" s="39">
        <f t="shared" si="192"/>
        <v>86</v>
      </c>
      <c r="T5696" s="34" t="s">
        <v>37</v>
      </c>
      <c r="U5696" s="12">
        <f>(1/(alpha+(beta*(speed^ceta))))</f>
        <v>4.5841082721772598E-2</v>
      </c>
      <c r="V5696" s="8">
        <f t="shared" si="193"/>
        <v>86</v>
      </c>
    </row>
    <row r="5697" spans="1:28">
      <c r="A5697" s="34" t="s">
        <v>19</v>
      </c>
      <c r="B5697" s="34" t="s">
        <v>70</v>
      </c>
      <c r="C5697" s="5" t="s">
        <v>147</v>
      </c>
      <c r="D5697" s="35" t="s">
        <v>89</v>
      </c>
      <c r="E5697" s="36" t="s">
        <v>14</v>
      </c>
      <c r="F5697" s="37">
        <v>100</v>
      </c>
      <c r="G5697" s="38">
        <v>0</v>
      </c>
      <c r="H5697" s="34">
        <v>0.99079649487476007</v>
      </c>
      <c r="I5697" s="35">
        <v>-11.284935130529423</v>
      </c>
      <c r="J5697" s="35">
        <v>8.8148032671074752</v>
      </c>
      <c r="K5697" s="35">
        <v>1.7226885270366239</v>
      </c>
      <c r="L5697" s="35">
        <v>0</v>
      </c>
      <c r="M5697" s="35">
        <v>0</v>
      </c>
      <c r="N5697" s="35">
        <v>0</v>
      </c>
      <c r="O5697" s="35">
        <v>0</v>
      </c>
      <c r="P5697" s="36">
        <v>12</v>
      </c>
      <c r="Q5697" s="37">
        <v>86</v>
      </c>
      <c r="R5697" s="36">
        <v>2</v>
      </c>
      <c r="S5697" s="39">
        <f t="shared" si="192"/>
        <v>86</v>
      </c>
      <c r="T5697" s="34" t="s">
        <v>31</v>
      </c>
      <c r="U5697" s="12">
        <f>((alpha+(beta*speed))^((-1)/ceta))</f>
        <v>2.1485398251267909E-2</v>
      </c>
      <c r="V5697" s="8">
        <f t="shared" si="193"/>
        <v>86</v>
      </c>
      <c r="AB5697" s="41"/>
    </row>
    <row r="5698" spans="1:28">
      <c r="A5698" s="34" t="s">
        <v>19</v>
      </c>
      <c r="B5698" s="34" t="s">
        <v>70</v>
      </c>
      <c r="C5698" s="5" t="s">
        <v>146</v>
      </c>
      <c r="D5698" s="35" t="s">
        <v>89</v>
      </c>
      <c r="E5698" s="36" t="s">
        <v>18</v>
      </c>
      <c r="F5698" s="37">
        <v>100</v>
      </c>
      <c r="G5698" s="38">
        <v>0</v>
      </c>
      <c r="H5698" s="34">
        <v>0.98772033847788532</v>
      </c>
      <c r="I5698" s="35">
        <v>5.3461314860347979</v>
      </c>
      <c r="J5698" s="35">
        <v>0.41929756261830797</v>
      </c>
      <c r="K5698" s="35">
        <v>-1.8062021826829391E-3</v>
      </c>
      <c r="L5698" s="35">
        <v>0</v>
      </c>
      <c r="M5698" s="35">
        <v>0</v>
      </c>
      <c r="N5698" s="35">
        <v>0</v>
      </c>
      <c r="O5698" s="35">
        <v>0</v>
      </c>
      <c r="P5698" s="36">
        <v>12</v>
      </c>
      <c r="Q5698" s="37">
        <v>86</v>
      </c>
      <c r="R5698" s="36">
        <v>5</v>
      </c>
      <c r="S5698" s="39">
        <f t="shared" ref="S5698:S5761" si="195">V5698</f>
        <v>86</v>
      </c>
      <c r="T5698" s="34" t="s">
        <v>36</v>
      </c>
      <c r="U5698" s="12">
        <f>(1/(((ceta*(speed^2))+(beta*speed))+alpha))</f>
        <v>3.565437296155622E-2</v>
      </c>
      <c r="V5698" s="8">
        <f t="shared" ref="V5698:V5761" si="196">IF($V$1&lt;P5698,P5698,IF($V$1&gt;Q5698,Q5698,$V$1))</f>
        <v>86</v>
      </c>
      <c r="AB5698" s="41"/>
    </row>
    <row r="5699" spans="1:28">
      <c r="A5699" s="34" t="s">
        <v>19</v>
      </c>
      <c r="B5699" s="34" t="s">
        <v>70</v>
      </c>
      <c r="C5699" s="5" t="s">
        <v>147</v>
      </c>
      <c r="D5699" s="35" t="s">
        <v>89</v>
      </c>
      <c r="E5699" s="36" t="s">
        <v>18</v>
      </c>
      <c r="F5699" s="37">
        <v>100</v>
      </c>
      <c r="G5699" s="38">
        <v>0</v>
      </c>
      <c r="H5699" s="34">
        <v>0.94377141822007371</v>
      </c>
      <c r="I5699" s="35">
        <v>3.8020233743771726E-5</v>
      </c>
      <c r="J5699" s="35">
        <v>-4.8522176165134131E-3</v>
      </c>
      <c r="K5699" s="35">
        <v>0.18794482724294015</v>
      </c>
      <c r="L5699" s="35">
        <v>0</v>
      </c>
      <c r="M5699" s="35">
        <v>0</v>
      </c>
      <c r="N5699" s="35">
        <v>0</v>
      </c>
      <c r="O5699" s="35">
        <v>0</v>
      </c>
      <c r="P5699" s="36">
        <v>12</v>
      </c>
      <c r="Q5699" s="37">
        <v>86</v>
      </c>
      <c r="R5699" s="36">
        <v>15</v>
      </c>
      <c r="S5699" s="39">
        <f t="shared" si="195"/>
        <v>86</v>
      </c>
      <c r="T5699" s="34" t="s">
        <v>52</v>
      </c>
      <c r="U5699" s="12">
        <f>(((alpha*(speed^2))+(beta*speed))+ceta)</f>
        <v>5.1851760991722284E-2</v>
      </c>
      <c r="V5699" s="8">
        <f t="shared" si="196"/>
        <v>86</v>
      </c>
    </row>
    <row r="5700" spans="1:28">
      <c r="A5700" s="34" t="s">
        <v>19</v>
      </c>
      <c r="B5700" s="34" t="s">
        <v>70</v>
      </c>
      <c r="C5700" s="5" t="s">
        <v>146</v>
      </c>
      <c r="D5700" s="35" t="s">
        <v>89</v>
      </c>
      <c r="E5700" s="36" t="s">
        <v>17</v>
      </c>
      <c r="F5700" s="37">
        <v>100</v>
      </c>
      <c r="G5700" s="38">
        <v>0</v>
      </c>
      <c r="H5700" s="34">
        <v>0.95161251930505453</v>
      </c>
      <c r="I5700" s="35">
        <v>-1.1005952631784233E-3</v>
      </c>
      <c r="J5700" s="35">
        <v>0.23324914019823209</v>
      </c>
      <c r="K5700" s="35">
        <v>-17.822818853926236</v>
      </c>
      <c r="L5700" s="35">
        <v>777.41937194355671</v>
      </c>
      <c r="M5700" s="35">
        <v>0</v>
      </c>
      <c r="N5700" s="35">
        <v>0</v>
      </c>
      <c r="O5700" s="35">
        <v>0</v>
      </c>
      <c r="P5700" s="36">
        <v>12</v>
      </c>
      <c r="Q5700" s="37">
        <v>86</v>
      </c>
      <c r="R5700" s="36">
        <v>14</v>
      </c>
      <c r="S5700" s="39">
        <f t="shared" si="195"/>
        <v>86</v>
      </c>
      <c r="T5700" s="34" t="s">
        <v>51</v>
      </c>
      <c r="U5700" s="12">
        <f>(((alpha*(speed^3))+(beta*(speed^2))+(ceta*speed))+delta)</f>
        <v>269.72737069580978</v>
      </c>
      <c r="V5700" s="8">
        <f t="shared" si="196"/>
        <v>86</v>
      </c>
    </row>
    <row r="5701" spans="1:28">
      <c r="A5701" s="34" t="s">
        <v>19</v>
      </c>
      <c r="B5701" s="34" t="s">
        <v>70</v>
      </c>
      <c r="C5701" s="5" t="s">
        <v>147</v>
      </c>
      <c r="D5701" s="35" t="s">
        <v>89</v>
      </c>
      <c r="E5701" s="36" t="s">
        <v>17</v>
      </c>
      <c r="F5701" s="37">
        <v>100</v>
      </c>
      <c r="G5701" s="38">
        <v>0</v>
      </c>
      <c r="H5701" s="34">
        <v>0.95099178184119171</v>
      </c>
      <c r="I5701" s="35">
        <v>-1.1438158229281721E-3</v>
      </c>
      <c r="J5701" s="35">
        <v>0.23809869566844019</v>
      </c>
      <c r="K5701" s="35">
        <v>-17.823836758927513</v>
      </c>
      <c r="L5701" s="35">
        <v>756.06988303930666</v>
      </c>
      <c r="M5701" s="35">
        <v>0</v>
      </c>
      <c r="N5701" s="35">
        <v>0</v>
      </c>
      <c r="O5701" s="35">
        <v>0</v>
      </c>
      <c r="P5701" s="36">
        <v>12</v>
      </c>
      <c r="Q5701" s="37">
        <v>86</v>
      </c>
      <c r="R5701" s="36">
        <v>14</v>
      </c>
      <c r="S5701" s="39">
        <f t="shared" si="195"/>
        <v>86</v>
      </c>
      <c r="T5701" s="34" t="s">
        <v>51</v>
      </c>
      <c r="U5701" s="12">
        <f>(((alpha*(speed^3))+(beta*(speed^2))+(ceta*speed))+delta)</f>
        <v>256.66695786692298</v>
      </c>
      <c r="V5701" s="8">
        <f t="shared" si="196"/>
        <v>86</v>
      </c>
    </row>
    <row r="5702" spans="1:28">
      <c r="A5702" s="34" t="s">
        <v>19</v>
      </c>
      <c r="B5702" s="34" t="s">
        <v>70</v>
      </c>
      <c r="C5702" s="5" t="s">
        <v>146</v>
      </c>
      <c r="D5702" s="35" t="s">
        <v>89</v>
      </c>
      <c r="E5702" s="36" t="s">
        <v>15</v>
      </c>
      <c r="F5702" s="37">
        <v>0</v>
      </c>
      <c r="G5702" s="38">
        <v>-0.06</v>
      </c>
      <c r="H5702" s="34">
        <v>0.99212631656125894</v>
      </c>
      <c r="I5702" s="35">
        <v>-0.10039951863209881</v>
      </c>
      <c r="J5702" s="35">
        <v>2.8498820747349156</v>
      </c>
      <c r="K5702" s="35">
        <v>4.9028031316785716</v>
      </c>
      <c r="L5702" s="35">
        <v>2.005385689174719</v>
      </c>
      <c r="M5702" s="35">
        <v>-7.9975590760859618E-3</v>
      </c>
      <c r="N5702" s="35">
        <v>0</v>
      </c>
      <c r="O5702" s="35">
        <v>0</v>
      </c>
      <c r="P5702" s="36">
        <v>12</v>
      </c>
      <c r="Q5702" s="37">
        <v>83</v>
      </c>
      <c r="R5702" s="36">
        <v>10</v>
      </c>
      <c r="S5702" s="39">
        <f t="shared" si="195"/>
        <v>83</v>
      </c>
      <c r="T5702" s="34" t="s">
        <v>44</v>
      </c>
      <c r="U5702" s="12">
        <f>(alpha+(beta/(1+EXP((((-1)*ceta)+(delta*LN(speed)))+(epsilon*speed)))))</f>
        <v>1.4760190643117455E-3</v>
      </c>
      <c r="V5702" s="8">
        <f t="shared" si="196"/>
        <v>83</v>
      </c>
    </row>
    <row r="5703" spans="1:28">
      <c r="A5703" s="34" t="s">
        <v>19</v>
      </c>
      <c r="B5703" s="34" t="s">
        <v>70</v>
      </c>
      <c r="C5703" s="5" t="s">
        <v>147</v>
      </c>
      <c r="D5703" s="35" t="s">
        <v>89</v>
      </c>
      <c r="E5703" s="36" t="s">
        <v>15</v>
      </c>
      <c r="F5703" s="37">
        <v>0</v>
      </c>
      <c r="G5703" s="38">
        <v>-0.06</v>
      </c>
      <c r="H5703" s="34">
        <v>0.98953921095401154</v>
      </c>
      <c r="I5703" s="35">
        <v>-0.12643006237580928</v>
      </c>
      <c r="J5703" s="35">
        <v>3.2706929372290565</v>
      </c>
      <c r="K5703" s="35">
        <v>6.140062489143272</v>
      </c>
      <c r="L5703" s="35">
        <v>2.3335178604592448</v>
      </c>
      <c r="M5703" s="35">
        <v>-1.2376997764632528E-2</v>
      </c>
      <c r="N5703" s="35">
        <v>0</v>
      </c>
      <c r="O5703" s="35">
        <v>0</v>
      </c>
      <c r="P5703" s="36">
        <v>12</v>
      </c>
      <c r="Q5703" s="37">
        <v>86</v>
      </c>
      <c r="R5703" s="36">
        <v>10</v>
      </c>
      <c r="S5703" s="39">
        <f t="shared" si="195"/>
        <v>86</v>
      </c>
      <c r="T5703" s="34" t="s">
        <v>44</v>
      </c>
      <c r="U5703" s="12">
        <f>(alpha+(beta/(1+EXP((((-1)*ceta)+(delta*LN(speed)))+(epsilon*speed)))))</f>
        <v>2.9285212870439892E-3</v>
      </c>
      <c r="V5703" s="8">
        <f t="shared" si="196"/>
        <v>86</v>
      </c>
    </row>
    <row r="5704" spans="1:28">
      <c r="A5704" s="34" t="s">
        <v>19</v>
      </c>
      <c r="B5704" s="34" t="s">
        <v>70</v>
      </c>
      <c r="C5704" s="5" t="s">
        <v>146</v>
      </c>
      <c r="D5704" s="35" t="s">
        <v>89</v>
      </c>
      <c r="E5704" s="36" t="s">
        <v>16</v>
      </c>
      <c r="F5704" s="37">
        <v>0</v>
      </c>
      <c r="G5704" s="38">
        <v>-0.06</v>
      </c>
      <c r="H5704" s="34">
        <v>0.98397611001176799</v>
      </c>
      <c r="I5704" s="35">
        <v>-0.14234517559137916</v>
      </c>
      <c r="J5704" s="35">
        <v>3.4281380570185958</v>
      </c>
      <c r="K5704" s="35">
        <v>5.9432410460165688</v>
      </c>
      <c r="L5704" s="35">
        <v>2.226370046635199</v>
      </c>
      <c r="M5704" s="35">
        <v>-1.0268238384361552E-2</v>
      </c>
      <c r="N5704" s="35">
        <v>0</v>
      </c>
      <c r="O5704" s="35">
        <v>0</v>
      </c>
      <c r="P5704" s="36">
        <v>12</v>
      </c>
      <c r="Q5704" s="37">
        <v>86</v>
      </c>
      <c r="R5704" s="36">
        <v>10</v>
      </c>
      <c r="S5704" s="39">
        <f t="shared" si="195"/>
        <v>86</v>
      </c>
      <c r="T5704" s="34" t="s">
        <v>44</v>
      </c>
      <c r="U5704" s="12">
        <f>(alpha+(beta/(1+EXP((((-1)*ceta)+(delta*LN(speed)))+(epsilon*speed)))))</f>
        <v>6.7508755403694887E-3</v>
      </c>
      <c r="V5704" s="8">
        <f t="shared" si="196"/>
        <v>86</v>
      </c>
    </row>
    <row r="5705" spans="1:28">
      <c r="A5705" s="34" t="s">
        <v>19</v>
      </c>
      <c r="B5705" s="34" t="s">
        <v>70</v>
      </c>
      <c r="C5705" s="5" t="s">
        <v>147</v>
      </c>
      <c r="D5705" s="35" t="s">
        <v>89</v>
      </c>
      <c r="E5705" s="36" t="s">
        <v>16</v>
      </c>
      <c r="F5705" s="37">
        <v>0</v>
      </c>
      <c r="G5705" s="38">
        <v>-0.06</v>
      </c>
      <c r="H5705" s="34">
        <v>0.9850501341713408</v>
      </c>
      <c r="I5705" s="35">
        <v>-0.47690442200096983</v>
      </c>
      <c r="J5705" s="35">
        <v>11.28687183735456</v>
      </c>
      <c r="K5705" s="35">
        <v>5.6209636611740628</v>
      </c>
      <c r="L5705" s="35">
        <v>2.1463171393320533</v>
      </c>
      <c r="M5705" s="35">
        <v>-9.8371173463437846E-3</v>
      </c>
      <c r="N5705" s="35">
        <v>0</v>
      </c>
      <c r="O5705" s="35">
        <v>0</v>
      </c>
      <c r="P5705" s="36">
        <v>12</v>
      </c>
      <c r="Q5705" s="37">
        <v>86</v>
      </c>
      <c r="R5705" s="36">
        <v>10</v>
      </c>
      <c r="S5705" s="39">
        <f t="shared" si="195"/>
        <v>86</v>
      </c>
      <c r="T5705" s="34" t="s">
        <v>44</v>
      </c>
      <c r="U5705" s="12">
        <f>(alpha+(beta/(1+EXP((((-1)*ceta)+(delta*LN(speed)))+(epsilon*speed)))))</f>
        <v>1.2683329922805131E-2</v>
      </c>
      <c r="V5705" s="8">
        <f t="shared" si="196"/>
        <v>86</v>
      </c>
    </row>
    <row r="5706" spans="1:28">
      <c r="A5706" s="34" t="s">
        <v>19</v>
      </c>
      <c r="B5706" s="34" t="s">
        <v>70</v>
      </c>
      <c r="C5706" s="5" t="s">
        <v>146</v>
      </c>
      <c r="D5706" s="35" t="s">
        <v>89</v>
      </c>
      <c r="E5706" s="36" t="s">
        <v>14</v>
      </c>
      <c r="F5706" s="37">
        <v>0</v>
      </c>
      <c r="G5706" s="38">
        <v>-0.06</v>
      </c>
      <c r="H5706" s="34">
        <v>0.99197685123658152</v>
      </c>
      <c r="I5706" s="35">
        <v>0.70215400159865127</v>
      </c>
      <c r="J5706" s="35">
        <v>0.98108517803255513</v>
      </c>
      <c r="K5706" s="35">
        <v>-0.75228724926226409</v>
      </c>
      <c r="L5706" s="35">
        <v>0</v>
      </c>
      <c r="M5706" s="35">
        <v>0</v>
      </c>
      <c r="N5706" s="35">
        <v>0</v>
      </c>
      <c r="O5706" s="35">
        <v>0</v>
      </c>
      <c r="P5706" s="36">
        <v>12</v>
      </c>
      <c r="Q5706" s="37">
        <v>86</v>
      </c>
      <c r="R5706" s="36">
        <v>0</v>
      </c>
      <c r="S5706" s="39">
        <f t="shared" si="195"/>
        <v>86</v>
      </c>
      <c r="T5706" s="34" t="s">
        <v>29</v>
      </c>
      <c r="U5706" s="12">
        <f>((alpha*(beta^speed))*(speed^ceta))</f>
        <v>4.763337004856631E-3</v>
      </c>
      <c r="V5706" s="8">
        <f t="shared" si="196"/>
        <v>86</v>
      </c>
    </row>
    <row r="5707" spans="1:28">
      <c r="A5707" s="34" t="s">
        <v>19</v>
      </c>
      <c r="B5707" s="34" t="s">
        <v>70</v>
      </c>
      <c r="C5707" s="5" t="s">
        <v>147</v>
      </c>
      <c r="D5707" s="35" t="s">
        <v>89</v>
      </c>
      <c r="E5707" s="36" t="s">
        <v>14</v>
      </c>
      <c r="F5707" s="37">
        <v>0</v>
      </c>
      <c r="G5707" s="38">
        <v>-0.06</v>
      </c>
      <c r="H5707" s="34">
        <v>0.9922496192653234</v>
      </c>
      <c r="I5707" s="35">
        <v>2.6106136414054268</v>
      </c>
      <c r="J5707" s="35">
        <v>0.13228831424905924</v>
      </c>
      <c r="K5707" s="35">
        <v>0.43970743285034497</v>
      </c>
      <c r="L5707" s="35">
        <v>0</v>
      </c>
      <c r="M5707" s="35">
        <v>0</v>
      </c>
      <c r="N5707" s="35">
        <v>0</v>
      </c>
      <c r="O5707" s="35">
        <v>0</v>
      </c>
      <c r="P5707" s="36">
        <v>12</v>
      </c>
      <c r="Q5707" s="37">
        <v>86</v>
      </c>
      <c r="R5707" s="36">
        <v>2</v>
      </c>
      <c r="S5707" s="39">
        <f t="shared" si="195"/>
        <v>86</v>
      </c>
      <c r="T5707" s="34" t="s">
        <v>31</v>
      </c>
      <c r="U5707" s="12">
        <f>((alpha+(beta*speed))^((-1)/ceta))</f>
        <v>2.4792429676798421E-3</v>
      </c>
      <c r="V5707" s="8">
        <f t="shared" si="196"/>
        <v>86</v>
      </c>
      <c r="AB5707" s="41"/>
    </row>
    <row r="5708" spans="1:28">
      <c r="A5708" s="34" t="s">
        <v>19</v>
      </c>
      <c r="B5708" s="34" t="s">
        <v>70</v>
      </c>
      <c r="C5708" s="5" t="s">
        <v>146</v>
      </c>
      <c r="D5708" s="35" t="s">
        <v>89</v>
      </c>
      <c r="E5708" s="36" t="s">
        <v>18</v>
      </c>
      <c r="F5708" s="37">
        <v>0</v>
      </c>
      <c r="G5708" s="38">
        <v>-0.06</v>
      </c>
      <c r="H5708" s="34">
        <v>0.98760893974046937</v>
      </c>
      <c r="I5708" s="35">
        <v>1.0786325176235425</v>
      </c>
      <c r="J5708" s="35">
        <v>-9.3969643745334466</v>
      </c>
      <c r="K5708" s="35">
        <v>-1.4276444284926764</v>
      </c>
      <c r="L5708" s="35">
        <v>0</v>
      </c>
      <c r="M5708" s="35">
        <v>0</v>
      </c>
      <c r="N5708" s="35">
        <v>0</v>
      </c>
      <c r="O5708" s="35">
        <v>0</v>
      </c>
      <c r="P5708" s="36">
        <v>12</v>
      </c>
      <c r="Q5708" s="37">
        <v>86</v>
      </c>
      <c r="R5708" s="36">
        <v>13</v>
      </c>
      <c r="S5708" s="39">
        <f t="shared" si="195"/>
        <v>86</v>
      </c>
      <c r="T5708" s="34" t="s">
        <v>50</v>
      </c>
      <c r="U5708" s="12">
        <f>EXP((alpha+(beta/speed))+(ceta*LN(speed)))</f>
        <v>4.562618398495524E-3</v>
      </c>
      <c r="V5708" s="8">
        <f t="shared" si="196"/>
        <v>86</v>
      </c>
      <c r="AB5708" s="41"/>
    </row>
    <row r="5709" spans="1:28">
      <c r="A5709" s="34" t="s">
        <v>19</v>
      </c>
      <c r="B5709" s="34" t="s">
        <v>70</v>
      </c>
      <c r="C5709" s="5" t="s">
        <v>147</v>
      </c>
      <c r="D5709" s="35" t="s">
        <v>89</v>
      </c>
      <c r="E5709" s="36" t="s">
        <v>18</v>
      </c>
      <c r="F5709" s="37">
        <v>0</v>
      </c>
      <c r="G5709" s="38">
        <v>-0.06</v>
      </c>
      <c r="H5709" s="34">
        <v>0.96317936106322422</v>
      </c>
      <c r="I5709" s="35">
        <v>15.933933544764914</v>
      </c>
      <c r="J5709" s="35">
        <v>5.4904266615665948E-5</v>
      </c>
      <c r="K5709" s="35">
        <v>4.2637125630493147</v>
      </c>
      <c r="L5709" s="35">
        <v>0</v>
      </c>
      <c r="M5709" s="35">
        <v>0</v>
      </c>
      <c r="N5709" s="35">
        <v>0</v>
      </c>
      <c r="O5709" s="35">
        <v>0</v>
      </c>
      <c r="P5709" s="36">
        <v>12</v>
      </c>
      <c r="Q5709" s="37">
        <v>86</v>
      </c>
      <c r="R5709" s="36">
        <v>6</v>
      </c>
      <c r="S5709" s="39">
        <f t="shared" si="195"/>
        <v>86</v>
      </c>
      <c r="T5709" s="34" t="s">
        <v>37</v>
      </c>
      <c r="U5709" s="12">
        <f>(1/(alpha+(beta*(speed^ceta))))</f>
        <v>1.0269217247435404E-4</v>
      </c>
      <c r="V5709" s="8">
        <f t="shared" si="196"/>
        <v>86</v>
      </c>
      <c r="AB5709" s="41"/>
    </row>
    <row r="5710" spans="1:28">
      <c r="A5710" s="34" t="s">
        <v>19</v>
      </c>
      <c r="B5710" s="34" t="s">
        <v>70</v>
      </c>
      <c r="C5710" s="5" t="s">
        <v>146</v>
      </c>
      <c r="D5710" s="35" t="s">
        <v>89</v>
      </c>
      <c r="E5710" s="36" t="s">
        <v>17</v>
      </c>
      <c r="F5710" s="37">
        <v>0</v>
      </c>
      <c r="G5710" s="38">
        <v>-0.06</v>
      </c>
      <c r="H5710" s="34">
        <v>0.97386774769051021</v>
      </c>
      <c r="I5710" s="35">
        <v>-14.652197047855172</v>
      </c>
      <c r="J5710" s="35">
        <v>247.69694353291811</v>
      </c>
      <c r="K5710" s="35">
        <v>5.477801490020318</v>
      </c>
      <c r="L5710" s="35">
        <v>2.0019091034117662</v>
      </c>
      <c r="M5710" s="35">
        <v>-8.1575369159081444E-3</v>
      </c>
      <c r="N5710" s="35">
        <v>0</v>
      </c>
      <c r="O5710" s="35">
        <v>0</v>
      </c>
      <c r="P5710" s="36">
        <v>12</v>
      </c>
      <c r="Q5710" s="37">
        <v>86</v>
      </c>
      <c r="R5710" s="36">
        <v>10</v>
      </c>
      <c r="S5710" s="39">
        <f t="shared" si="195"/>
        <v>86</v>
      </c>
      <c r="T5710" s="34" t="s">
        <v>44</v>
      </c>
      <c r="U5710" s="12">
        <f>(alpha+(beta/(1+EXP((((-1)*ceta)+(delta*LN(speed)))+(epsilon*speed)))))</f>
        <v>0.40197789665897332</v>
      </c>
      <c r="V5710" s="8">
        <f t="shared" si="196"/>
        <v>86</v>
      </c>
    </row>
    <row r="5711" spans="1:28">
      <c r="A5711" s="34" t="s">
        <v>19</v>
      </c>
      <c r="B5711" s="34" t="s">
        <v>70</v>
      </c>
      <c r="C5711" s="5" t="s">
        <v>147</v>
      </c>
      <c r="D5711" s="35" t="s">
        <v>89</v>
      </c>
      <c r="E5711" s="36" t="s">
        <v>17</v>
      </c>
      <c r="F5711" s="37">
        <v>0</v>
      </c>
      <c r="G5711" s="38">
        <v>-0.06</v>
      </c>
      <c r="H5711" s="34">
        <v>0.97692019482726278</v>
      </c>
      <c r="I5711" s="35">
        <v>-14.828374662984713</v>
      </c>
      <c r="J5711" s="35">
        <v>265.82453173493076</v>
      </c>
      <c r="K5711" s="35">
        <v>5.1958339622975833</v>
      </c>
      <c r="L5711" s="35">
        <v>1.9428587711688259</v>
      </c>
      <c r="M5711" s="35">
        <v>-7.5058304175291708E-3</v>
      </c>
      <c r="N5711" s="35">
        <v>0</v>
      </c>
      <c r="O5711" s="35">
        <v>0</v>
      </c>
      <c r="P5711" s="36">
        <v>12</v>
      </c>
      <c r="Q5711" s="37">
        <v>86</v>
      </c>
      <c r="R5711" s="36">
        <v>10</v>
      </c>
      <c r="S5711" s="39">
        <f t="shared" si="195"/>
        <v>86</v>
      </c>
      <c r="T5711" s="34" t="s">
        <v>44</v>
      </c>
      <c r="U5711" s="12">
        <f>(alpha+(beta/(1+EXP((((-1)*ceta)+(delta*LN(speed)))+(epsilon*speed)))))</f>
        <v>0.22650914768028585</v>
      </c>
      <c r="V5711" s="8">
        <f t="shared" si="196"/>
        <v>86</v>
      </c>
    </row>
    <row r="5712" spans="1:28">
      <c r="A5712" s="34" t="s">
        <v>19</v>
      </c>
      <c r="B5712" s="34" t="s">
        <v>70</v>
      </c>
      <c r="C5712" s="5" t="s">
        <v>146</v>
      </c>
      <c r="D5712" s="35" t="s">
        <v>89</v>
      </c>
      <c r="E5712" s="36" t="s">
        <v>15</v>
      </c>
      <c r="F5712" s="37">
        <v>50</v>
      </c>
      <c r="G5712" s="38">
        <v>-0.06</v>
      </c>
      <c r="H5712" s="34">
        <v>0.99041512541669385</v>
      </c>
      <c r="I5712" s="35">
        <v>8.1619759174554218</v>
      </c>
      <c r="J5712" s="35">
        <v>0.95080661488103624</v>
      </c>
      <c r="K5712" s="35">
        <v>-0.52741143761802489</v>
      </c>
      <c r="L5712" s="35">
        <v>0</v>
      </c>
      <c r="M5712" s="35">
        <v>0</v>
      </c>
      <c r="N5712" s="35">
        <v>0</v>
      </c>
      <c r="O5712" s="35">
        <v>0</v>
      </c>
      <c r="P5712" s="36">
        <v>12</v>
      </c>
      <c r="Q5712" s="37">
        <v>86</v>
      </c>
      <c r="R5712" s="36">
        <v>0</v>
      </c>
      <c r="S5712" s="39">
        <f t="shared" si="195"/>
        <v>86</v>
      </c>
      <c r="T5712" s="34" t="s">
        <v>29</v>
      </c>
      <c r="U5712" s="12">
        <f>((alpha*(beta^speed))*(speed^ceta))</f>
        <v>1.0172962122244953E-2</v>
      </c>
      <c r="V5712" s="8">
        <f t="shared" si="196"/>
        <v>86</v>
      </c>
    </row>
    <row r="5713" spans="1:28">
      <c r="A5713" s="34" t="s">
        <v>19</v>
      </c>
      <c r="B5713" s="34" t="s">
        <v>70</v>
      </c>
      <c r="C5713" s="5" t="s">
        <v>147</v>
      </c>
      <c r="D5713" s="35" t="s">
        <v>89</v>
      </c>
      <c r="E5713" s="36" t="s">
        <v>15</v>
      </c>
      <c r="F5713" s="37">
        <v>50</v>
      </c>
      <c r="G5713" s="38">
        <v>-0.06</v>
      </c>
      <c r="H5713" s="34">
        <v>0.98459912932623816</v>
      </c>
      <c r="I5713" s="35">
        <v>-0.10803641172970362</v>
      </c>
      <c r="J5713" s="35">
        <v>2.8773861902415421</v>
      </c>
      <c r="K5713" s="35">
        <v>6.599282255193061</v>
      </c>
      <c r="L5713" s="35">
        <v>2.4777819932406433</v>
      </c>
      <c r="M5713" s="35">
        <v>-1.4089430044239046E-2</v>
      </c>
      <c r="N5713" s="35">
        <v>0</v>
      </c>
      <c r="O5713" s="35">
        <v>0</v>
      </c>
      <c r="P5713" s="36">
        <v>12</v>
      </c>
      <c r="Q5713" s="37">
        <v>86</v>
      </c>
      <c r="R5713" s="36">
        <v>10</v>
      </c>
      <c r="S5713" s="39">
        <f t="shared" si="195"/>
        <v>86</v>
      </c>
      <c r="T5713" s="34" t="s">
        <v>44</v>
      </c>
      <c r="U5713" s="12">
        <f>(alpha+(beta/(1+EXP((((-1)*ceta)+(delta*LN(speed)))+(epsilon*speed)))))</f>
        <v>1.8842581220260973E-3</v>
      </c>
      <c r="V5713" s="8">
        <f t="shared" si="196"/>
        <v>86</v>
      </c>
    </row>
    <row r="5714" spans="1:28">
      <c r="A5714" s="34" t="s">
        <v>19</v>
      </c>
      <c r="B5714" s="34" t="s">
        <v>70</v>
      </c>
      <c r="C5714" s="5" t="s">
        <v>146</v>
      </c>
      <c r="D5714" s="35" t="s">
        <v>89</v>
      </c>
      <c r="E5714" s="36" t="s">
        <v>16</v>
      </c>
      <c r="F5714" s="37">
        <v>50</v>
      </c>
      <c r="G5714" s="38">
        <v>-0.06</v>
      </c>
      <c r="H5714" s="34">
        <v>0.97554750338065666</v>
      </c>
      <c r="I5714" s="35">
        <v>-0.1300852278184019</v>
      </c>
      <c r="J5714" s="35">
        <v>3.0419963679678563</v>
      </c>
      <c r="K5714" s="35">
        <v>6.3439102930480402</v>
      </c>
      <c r="L5714" s="35">
        <v>2.3325828741037902</v>
      </c>
      <c r="M5714" s="35">
        <v>-1.1468940643565861E-2</v>
      </c>
      <c r="N5714" s="35">
        <v>0</v>
      </c>
      <c r="O5714" s="35">
        <v>0</v>
      </c>
      <c r="P5714" s="36">
        <v>12</v>
      </c>
      <c r="Q5714" s="37">
        <v>86</v>
      </c>
      <c r="R5714" s="36">
        <v>10</v>
      </c>
      <c r="S5714" s="39">
        <f t="shared" si="195"/>
        <v>86</v>
      </c>
      <c r="T5714" s="34" t="s">
        <v>44</v>
      </c>
      <c r="U5714" s="12">
        <f>(alpha+(beta/(1+EXP((((-1)*ceta)+(delta*LN(speed)))+(epsilon*speed)))))</f>
        <v>6.1724638239517293E-3</v>
      </c>
      <c r="V5714" s="8">
        <f t="shared" si="196"/>
        <v>86</v>
      </c>
    </row>
    <row r="5715" spans="1:28">
      <c r="A5715" s="34" t="s">
        <v>19</v>
      </c>
      <c r="B5715" s="34" t="s">
        <v>70</v>
      </c>
      <c r="C5715" s="5" t="s">
        <v>147</v>
      </c>
      <c r="D5715" s="35" t="s">
        <v>89</v>
      </c>
      <c r="E5715" s="36" t="s">
        <v>16</v>
      </c>
      <c r="F5715" s="37">
        <v>50</v>
      </c>
      <c r="G5715" s="38">
        <v>-0.06</v>
      </c>
      <c r="H5715" s="34">
        <v>0.97606074622117034</v>
      </c>
      <c r="I5715" s="35">
        <v>-0.44246987233453278</v>
      </c>
      <c r="J5715" s="35">
        <v>10.068901338189638</v>
      </c>
      <c r="K5715" s="35">
        <v>5.8576750576885788</v>
      </c>
      <c r="L5715" s="35">
        <v>2.1965116256042672</v>
      </c>
      <c r="M5715" s="35">
        <v>-1.0080038307453623E-2</v>
      </c>
      <c r="N5715" s="35">
        <v>0</v>
      </c>
      <c r="O5715" s="35">
        <v>0</v>
      </c>
      <c r="P5715" s="36">
        <v>12</v>
      </c>
      <c r="Q5715" s="37">
        <v>86</v>
      </c>
      <c r="R5715" s="36">
        <v>10</v>
      </c>
      <c r="S5715" s="39">
        <f t="shared" si="195"/>
        <v>86</v>
      </c>
      <c r="T5715" s="34" t="s">
        <v>44</v>
      </c>
      <c r="U5715" s="12">
        <f>(alpha+(beta/(1+EXP((((-1)*ceta)+(delta*LN(speed)))+(epsilon*speed)))))</f>
        <v>8.722628747129979E-3</v>
      </c>
      <c r="V5715" s="8">
        <f t="shared" si="196"/>
        <v>86</v>
      </c>
    </row>
    <row r="5716" spans="1:28">
      <c r="A5716" s="34" t="s">
        <v>19</v>
      </c>
      <c r="B5716" s="34" t="s">
        <v>70</v>
      </c>
      <c r="C5716" s="5" t="s">
        <v>146</v>
      </c>
      <c r="D5716" s="35" t="s">
        <v>89</v>
      </c>
      <c r="E5716" s="36" t="s">
        <v>14</v>
      </c>
      <c r="F5716" s="37">
        <v>50</v>
      </c>
      <c r="G5716" s="38">
        <v>-0.06</v>
      </c>
      <c r="H5716" s="34">
        <v>0.99090191755002777</v>
      </c>
      <c r="I5716" s="35">
        <v>0.7531757275455957</v>
      </c>
      <c r="J5716" s="35">
        <v>0.98470515701287398</v>
      </c>
      <c r="K5716" s="35">
        <v>-0.83599106948465862</v>
      </c>
      <c r="L5716" s="35">
        <v>0</v>
      </c>
      <c r="M5716" s="35">
        <v>0</v>
      </c>
      <c r="N5716" s="35">
        <v>0</v>
      </c>
      <c r="O5716" s="35">
        <v>0</v>
      </c>
      <c r="P5716" s="36">
        <v>12</v>
      </c>
      <c r="Q5716" s="37">
        <v>86</v>
      </c>
      <c r="R5716" s="36">
        <v>0</v>
      </c>
      <c r="S5716" s="39">
        <f t="shared" si="195"/>
        <v>86</v>
      </c>
      <c r="T5716" s="34" t="s">
        <v>29</v>
      </c>
      <c r="U5716" s="12">
        <f>((alpha*(beta^speed))*(speed^ceta))</f>
        <v>4.8306675573904622E-3</v>
      </c>
      <c r="V5716" s="8">
        <f t="shared" si="196"/>
        <v>86</v>
      </c>
      <c r="AB5716" s="41"/>
    </row>
    <row r="5717" spans="1:28">
      <c r="A5717" s="34" t="s">
        <v>19</v>
      </c>
      <c r="B5717" s="34" t="s">
        <v>70</v>
      </c>
      <c r="C5717" s="5" t="s">
        <v>147</v>
      </c>
      <c r="D5717" s="35" t="s">
        <v>89</v>
      </c>
      <c r="E5717" s="36" t="s">
        <v>14</v>
      </c>
      <c r="F5717" s="37">
        <v>50</v>
      </c>
      <c r="G5717" s="38">
        <v>-0.06</v>
      </c>
      <c r="H5717" s="34">
        <v>0.99121635968881106</v>
      </c>
      <c r="I5717" s="35">
        <v>0.3152883518125924</v>
      </c>
      <c r="J5717" s="35">
        <v>0.98407768218499891</v>
      </c>
      <c r="K5717" s="35">
        <v>-0.80486984078187618</v>
      </c>
      <c r="L5717" s="35">
        <v>0</v>
      </c>
      <c r="M5717" s="35">
        <v>0</v>
      </c>
      <c r="N5717" s="35">
        <v>0</v>
      </c>
      <c r="O5717" s="35">
        <v>0</v>
      </c>
      <c r="P5717" s="36">
        <v>12</v>
      </c>
      <c r="Q5717" s="37">
        <v>86</v>
      </c>
      <c r="R5717" s="36">
        <v>0</v>
      </c>
      <c r="S5717" s="39">
        <f t="shared" si="195"/>
        <v>86</v>
      </c>
      <c r="T5717" s="34" t="s">
        <v>29</v>
      </c>
      <c r="U5717" s="12">
        <f>((alpha*(beta^speed))*(speed^ceta))</f>
        <v>2.1989500715977341E-3</v>
      </c>
      <c r="V5717" s="8">
        <f t="shared" si="196"/>
        <v>86</v>
      </c>
      <c r="AB5717" s="41"/>
    </row>
    <row r="5718" spans="1:28">
      <c r="A5718" s="34" t="s">
        <v>19</v>
      </c>
      <c r="B5718" s="34" t="s">
        <v>70</v>
      </c>
      <c r="C5718" s="5" t="s">
        <v>146</v>
      </c>
      <c r="D5718" s="35" t="s">
        <v>89</v>
      </c>
      <c r="E5718" s="36" t="s">
        <v>18</v>
      </c>
      <c r="F5718" s="37">
        <v>50</v>
      </c>
      <c r="G5718" s="38">
        <v>-0.06</v>
      </c>
      <c r="H5718" s="34">
        <v>0.98445198769459119</v>
      </c>
      <c r="I5718" s="35">
        <v>9.7091831069501566</v>
      </c>
      <c r="J5718" s="35">
        <v>1.1866013610550961</v>
      </c>
      <c r="K5718" s="35">
        <v>1.5861227465402042E-2</v>
      </c>
      <c r="L5718" s="35">
        <v>0</v>
      </c>
      <c r="M5718" s="35">
        <v>0</v>
      </c>
      <c r="N5718" s="35">
        <v>0</v>
      </c>
      <c r="O5718" s="35">
        <v>0</v>
      </c>
      <c r="P5718" s="36">
        <v>12</v>
      </c>
      <c r="Q5718" s="37">
        <v>86</v>
      </c>
      <c r="R5718" s="36">
        <v>5</v>
      </c>
      <c r="S5718" s="39">
        <f t="shared" si="195"/>
        <v>86</v>
      </c>
      <c r="T5718" s="34" t="s">
        <v>36</v>
      </c>
      <c r="U5718" s="12">
        <f>(1/(((ceta*(speed^2))+(beta*speed))+alpha))</f>
        <v>4.3655437698762326E-3</v>
      </c>
      <c r="V5718" s="8">
        <f t="shared" si="196"/>
        <v>86</v>
      </c>
      <c r="AB5718" s="41"/>
    </row>
    <row r="5719" spans="1:28">
      <c r="A5719" s="34" t="s">
        <v>19</v>
      </c>
      <c r="B5719" s="34" t="s">
        <v>70</v>
      </c>
      <c r="C5719" s="5" t="s">
        <v>147</v>
      </c>
      <c r="D5719" s="35" t="s">
        <v>89</v>
      </c>
      <c r="E5719" s="36" t="s">
        <v>18</v>
      </c>
      <c r="F5719" s="37">
        <v>50</v>
      </c>
      <c r="G5719" s="38">
        <v>-0.06</v>
      </c>
      <c r="H5719" s="34">
        <v>0.95366585818239624</v>
      </c>
      <c r="I5719" s="35">
        <v>16.128024302719297</v>
      </c>
      <c r="J5719" s="35">
        <v>4.6355507787165498E-5</v>
      </c>
      <c r="K5719" s="35">
        <v>4.319814154267851</v>
      </c>
      <c r="L5719" s="35">
        <v>0</v>
      </c>
      <c r="M5719" s="35">
        <v>0</v>
      </c>
      <c r="N5719" s="35">
        <v>0</v>
      </c>
      <c r="O5719" s="35">
        <v>0</v>
      </c>
      <c r="P5719" s="36">
        <v>12</v>
      </c>
      <c r="Q5719" s="37">
        <v>86</v>
      </c>
      <c r="R5719" s="36">
        <v>6</v>
      </c>
      <c r="S5719" s="39">
        <f t="shared" si="195"/>
        <v>86</v>
      </c>
      <c r="T5719" s="34" t="s">
        <v>37</v>
      </c>
      <c r="U5719" s="12">
        <f>(1/(alpha+(beta*(speed^ceta))))</f>
        <v>9.4745966042886299E-5</v>
      </c>
      <c r="V5719" s="8">
        <f t="shared" si="196"/>
        <v>86</v>
      </c>
      <c r="AB5719" s="41"/>
    </row>
    <row r="5720" spans="1:28">
      <c r="A5720" s="34" t="s">
        <v>19</v>
      </c>
      <c r="B5720" s="34" t="s">
        <v>70</v>
      </c>
      <c r="C5720" s="5" t="s">
        <v>146</v>
      </c>
      <c r="D5720" s="35" t="s">
        <v>89</v>
      </c>
      <c r="E5720" s="36" t="s">
        <v>17</v>
      </c>
      <c r="F5720" s="37">
        <v>50</v>
      </c>
      <c r="G5720" s="38">
        <v>-0.06</v>
      </c>
      <c r="H5720" s="34">
        <v>0.95860626159730733</v>
      </c>
      <c r="I5720" s="35">
        <v>-13.051696292088879</v>
      </c>
      <c r="J5720" s="35">
        <v>214.37452989447132</v>
      </c>
      <c r="K5720" s="35">
        <v>5.7822272576874605</v>
      </c>
      <c r="L5720" s="35">
        <v>2.0631483584408032</v>
      </c>
      <c r="M5720" s="35">
        <v>-8.1168365564636275E-3</v>
      </c>
      <c r="N5720" s="35">
        <v>0</v>
      </c>
      <c r="O5720" s="35">
        <v>0</v>
      </c>
      <c r="P5720" s="36">
        <v>12</v>
      </c>
      <c r="Q5720" s="37">
        <v>86</v>
      </c>
      <c r="R5720" s="36">
        <v>10</v>
      </c>
      <c r="S5720" s="39">
        <f t="shared" si="195"/>
        <v>86</v>
      </c>
      <c r="T5720" s="34" t="s">
        <v>44</v>
      </c>
      <c r="U5720" s="12">
        <f>(alpha+(beta/(1+EXP((((-1)*ceta)+(delta*LN(speed)))+(epsilon*speed)))))</f>
        <v>0.32595208211207627</v>
      </c>
      <c r="V5720" s="8">
        <f t="shared" si="196"/>
        <v>86</v>
      </c>
    </row>
    <row r="5721" spans="1:28">
      <c r="A5721" s="34" t="s">
        <v>19</v>
      </c>
      <c r="B5721" s="34" t="s">
        <v>70</v>
      </c>
      <c r="C5721" s="5" t="s">
        <v>147</v>
      </c>
      <c r="D5721" s="35" t="s">
        <v>89</v>
      </c>
      <c r="E5721" s="36" t="s">
        <v>17</v>
      </c>
      <c r="F5721" s="37">
        <v>50</v>
      </c>
      <c r="G5721" s="38">
        <v>-0.06</v>
      </c>
      <c r="H5721" s="34">
        <v>0.96315533474754622</v>
      </c>
      <c r="I5721" s="35">
        <v>-13.288736010885797</v>
      </c>
      <c r="J5721" s="35">
        <v>229.6626888825829</v>
      </c>
      <c r="K5721" s="35">
        <v>5.4556374728202277</v>
      </c>
      <c r="L5721" s="35">
        <v>1.9931262537813785</v>
      </c>
      <c r="M5721" s="35">
        <v>-7.4926134607418539E-3</v>
      </c>
      <c r="N5721" s="35">
        <v>0</v>
      </c>
      <c r="O5721" s="35">
        <v>0</v>
      </c>
      <c r="P5721" s="36">
        <v>12</v>
      </c>
      <c r="Q5721" s="37">
        <v>86</v>
      </c>
      <c r="R5721" s="36">
        <v>10</v>
      </c>
      <c r="S5721" s="39">
        <f t="shared" si="195"/>
        <v>86</v>
      </c>
      <c r="T5721" s="34" t="s">
        <v>44</v>
      </c>
      <c r="U5721" s="12">
        <f>(alpha+(beta/(1+EXP((((-1)*ceta)+(delta*LN(speed)))+(epsilon*speed)))))</f>
        <v>0.15125385845680661</v>
      </c>
      <c r="V5721" s="8">
        <f t="shared" si="196"/>
        <v>86</v>
      </c>
    </row>
    <row r="5722" spans="1:28">
      <c r="A5722" s="34" t="s">
        <v>19</v>
      </c>
      <c r="B5722" s="34" t="s">
        <v>70</v>
      </c>
      <c r="C5722" s="5" t="s">
        <v>146</v>
      </c>
      <c r="D5722" s="35" t="s">
        <v>89</v>
      </c>
      <c r="E5722" s="36" t="s">
        <v>15</v>
      </c>
      <c r="F5722" s="37">
        <v>100</v>
      </c>
      <c r="G5722" s="38">
        <v>-0.06</v>
      </c>
      <c r="H5722" s="34">
        <v>0.98819726757769111</v>
      </c>
      <c r="I5722" s="35">
        <v>-6.0377538126217094E-2</v>
      </c>
      <c r="J5722" s="35">
        <v>1.8337755708608374</v>
      </c>
      <c r="K5722" s="35">
        <v>6.9155028594522943</v>
      </c>
      <c r="L5722" s="35">
        <v>2.6149527322304196</v>
      </c>
      <c r="M5722" s="35">
        <v>-1.603162903539131E-2</v>
      </c>
      <c r="N5722" s="35">
        <v>0</v>
      </c>
      <c r="O5722" s="35">
        <v>0</v>
      </c>
      <c r="P5722" s="36">
        <v>12</v>
      </c>
      <c r="Q5722" s="37">
        <v>86</v>
      </c>
      <c r="R5722" s="36">
        <v>10</v>
      </c>
      <c r="S5722" s="39">
        <f t="shared" si="195"/>
        <v>86</v>
      </c>
      <c r="T5722" s="34" t="s">
        <v>44</v>
      </c>
      <c r="U5722" s="12">
        <f>(alpha+(beta/(1+EXP((((-1)*ceta)+(delta*LN(speed)))+(epsilon*speed)))))</f>
        <v>1.5577031420572346E-3</v>
      </c>
      <c r="V5722" s="8">
        <f t="shared" si="196"/>
        <v>86</v>
      </c>
    </row>
    <row r="5723" spans="1:28">
      <c r="A5723" s="34" t="s">
        <v>19</v>
      </c>
      <c r="B5723" s="34" t="s">
        <v>70</v>
      </c>
      <c r="C5723" s="5" t="s">
        <v>147</v>
      </c>
      <c r="D5723" s="35" t="s">
        <v>89</v>
      </c>
      <c r="E5723" s="36" t="s">
        <v>15</v>
      </c>
      <c r="F5723" s="37">
        <v>100</v>
      </c>
      <c r="G5723" s="38">
        <v>-0.06</v>
      </c>
      <c r="H5723" s="34">
        <v>0.97746820049766925</v>
      </c>
      <c r="I5723" s="35">
        <v>11.621605965209561</v>
      </c>
      <c r="J5723" s="35">
        <v>-34.069597294838331</v>
      </c>
      <c r="K5723" s="35">
        <v>-3.3223567492843302</v>
      </c>
      <c r="L5723" s="35">
        <v>0</v>
      </c>
      <c r="M5723" s="35">
        <v>0</v>
      </c>
      <c r="N5723" s="35">
        <v>0</v>
      </c>
      <c r="O5723" s="35">
        <v>0</v>
      </c>
      <c r="P5723" s="36">
        <v>12</v>
      </c>
      <c r="Q5723" s="37">
        <v>86</v>
      </c>
      <c r="R5723" s="36">
        <v>13</v>
      </c>
      <c r="S5723" s="39">
        <f t="shared" si="195"/>
        <v>86</v>
      </c>
      <c r="T5723" s="34" t="s">
        <v>50</v>
      </c>
      <c r="U5723" s="12">
        <f>EXP((alpha+(beta/speed))+(ceta*LN(speed)))</f>
        <v>2.8057958935782144E-2</v>
      </c>
      <c r="V5723" s="8">
        <f t="shared" si="196"/>
        <v>86</v>
      </c>
    </row>
    <row r="5724" spans="1:28">
      <c r="A5724" s="34" t="s">
        <v>19</v>
      </c>
      <c r="B5724" s="34" t="s">
        <v>70</v>
      </c>
      <c r="C5724" s="5" t="s">
        <v>146</v>
      </c>
      <c r="D5724" s="35" t="s">
        <v>89</v>
      </c>
      <c r="E5724" s="36" t="s">
        <v>16</v>
      </c>
      <c r="F5724" s="37">
        <v>100</v>
      </c>
      <c r="G5724" s="38">
        <v>-0.06</v>
      </c>
      <c r="H5724" s="34">
        <v>0.96592140967472784</v>
      </c>
      <c r="I5724" s="35">
        <v>-0.11375927685280046</v>
      </c>
      <c r="J5724" s="35">
        <v>2.6408681868155366</v>
      </c>
      <c r="K5724" s="35">
        <v>7.3420348563403355</v>
      </c>
      <c r="L5724" s="35">
        <v>2.6019094129640687</v>
      </c>
      <c r="M5724" s="35">
        <v>-1.453068348564854E-2</v>
      </c>
      <c r="N5724" s="35">
        <v>0</v>
      </c>
      <c r="O5724" s="35">
        <v>0</v>
      </c>
      <c r="P5724" s="36">
        <v>12</v>
      </c>
      <c r="Q5724" s="37">
        <v>86</v>
      </c>
      <c r="R5724" s="36">
        <v>10</v>
      </c>
      <c r="S5724" s="39">
        <f t="shared" si="195"/>
        <v>86</v>
      </c>
      <c r="T5724" s="34" t="s">
        <v>44</v>
      </c>
      <c r="U5724" s="12">
        <f>(alpha+(beta/(1+EXP((((-1)*ceta)+(delta*LN(speed)))+(epsilon*speed)))))</f>
        <v>1.1708952753282237E-2</v>
      </c>
      <c r="V5724" s="8">
        <f t="shared" si="196"/>
        <v>86</v>
      </c>
    </row>
    <row r="5725" spans="1:28">
      <c r="A5725" s="34" t="s">
        <v>19</v>
      </c>
      <c r="B5725" s="34" t="s">
        <v>70</v>
      </c>
      <c r="C5725" s="5" t="s">
        <v>147</v>
      </c>
      <c r="D5725" s="35" t="s">
        <v>89</v>
      </c>
      <c r="E5725" s="36" t="s">
        <v>16</v>
      </c>
      <c r="F5725" s="37">
        <v>100</v>
      </c>
      <c r="G5725" s="38">
        <v>-0.06</v>
      </c>
      <c r="H5725" s="34">
        <v>0.96598657824804413</v>
      </c>
      <c r="I5725" s="35">
        <v>-0.37836029305083219</v>
      </c>
      <c r="J5725" s="35">
        <v>8.437703431014965</v>
      </c>
      <c r="K5725" s="35">
        <v>6.9672938223029952</v>
      </c>
      <c r="L5725" s="35">
        <v>2.488570166268294</v>
      </c>
      <c r="M5725" s="35">
        <v>-1.3180486313118047E-2</v>
      </c>
      <c r="N5725" s="35">
        <v>0</v>
      </c>
      <c r="O5725" s="35">
        <v>0</v>
      </c>
      <c r="P5725" s="36">
        <v>12</v>
      </c>
      <c r="Q5725" s="37">
        <v>86</v>
      </c>
      <c r="R5725" s="36">
        <v>10</v>
      </c>
      <c r="S5725" s="39">
        <f t="shared" si="195"/>
        <v>86</v>
      </c>
      <c r="T5725" s="34" t="s">
        <v>44</v>
      </c>
      <c r="U5725" s="12">
        <f>(alpha+(beta/(1+EXP((((-1)*ceta)+(delta*LN(speed)))+(epsilon*speed)))))</f>
        <v>2.7894312695610324E-2</v>
      </c>
      <c r="V5725" s="8">
        <f t="shared" si="196"/>
        <v>86</v>
      </c>
    </row>
    <row r="5726" spans="1:28">
      <c r="A5726" s="34" t="s">
        <v>19</v>
      </c>
      <c r="B5726" s="34" t="s">
        <v>70</v>
      </c>
      <c r="C5726" s="5" t="s">
        <v>146</v>
      </c>
      <c r="D5726" s="35" t="s">
        <v>89</v>
      </c>
      <c r="E5726" s="36" t="s">
        <v>14</v>
      </c>
      <c r="F5726" s="37">
        <v>100</v>
      </c>
      <c r="G5726" s="38">
        <v>-0.06</v>
      </c>
      <c r="H5726" s="34">
        <v>0.98816398445143327</v>
      </c>
      <c r="I5726" s="35">
        <v>2.7892340471901704</v>
      </c>
      <c r="J5726" s="35">
        <v>-12.11045035699202</v>
      </c>
      <c r="K5726" s="35">
        <v>-1.7697238227531622</v>
      </c>
      <c r="L5726" s="35">
        <v>0</v>
      </c>
      <c r="M5726" s="35">
        <v>0</v>
      </c>
      <c r="N5726" s="35">
        <v>0</v>
      </c>
      <c r="O5726" s="35">
        <v>0</v>
      </c>
      <c r="P5726" s="36">
        <v>12</v>
      </c>
      <c r="Q5726" s="37">
        <v>86</v>
      </c>
      <c r="R5726" s="36">
        <v>13</v>
      </c>
      <c r="S5726" s="39">
        <f t="shared" si="195"/>
        <v>86</v>
      </c>
      <c r="T5726" s="34" t="s">
        <v>50</v>
      </c>
      <c r="U5726" s="12">
        <f>EXP((alpha+(beta/speed))+(ceta*LN(speed)))</f>
        <v>5.3292238635440064E-3</v>
      </c>
      <c r="V5726" s="8">
        <f t="shared" si="196"/>
        <v>86</v>
      </c>
      <c r="AB5726" s="41"/>
    </row>
    <row r="5727" spans="1:28">
      <c r="A5727" s="34" t="s">
        <v>19</v>
      </c>
      <c r="B5727" s="34" t="s">
        <v>70</v>
      </c>
      <c r="C5727" s="5" t="s">
        <v>147</v>
      </c>
      <c r="D5727" s="35" t="s">
        <v>89</v>
      </c>
      <c r="E5727" s="36" t="s">
        <v>14</v>
      </c>
      <c r="F5727" s="37">
        <v>100</v>
      </c>
      <c r="G5727" s="38">
        <v>-0.06</v>
      </c>
      <c r="H5727" s="34">
        <v>0.98875597190356279</v>
      </c>
      <c r="I5727" s="35">
        <v>1.9918643803671776</v>
      </c>
      <c r="J5727" s="35">
        <v>-12.301562409239954</v>
      </c>
      <c r="K5727" s="35">
        <v>-1.7640600029338025</v>
      </c>
      <c r="L5727" s="35">
        <v>0</v>
      </c>
      <c r="M5727" s="35">
        <v>0</v>
      </c>
      <c r="N5727" s="35">
        <v>0</v>
      </c>
      <c r="O5727" s="35">
        <v>0</v>
      </c>
      <c r="P5727" s="36">
        <v>12</v>
      </c>
      <c r="Q5727" s="37">
        <v>86</v>
      </c>
      <c r="R5727" s="36">
        <v>13</v>
      </c>
      <c r="S5727" s="39">
        <f t="shared" si="195"/>
        <v>86</v>
      </c>
      <c r="T5727" s="34" t="s">
        <v>50</v>
      </c>
      <c r="U5727" s="12">
        <f>EXP((alpha+(beta/speed))+(ceta*LN(speed)))</f>
        <v>2.456757353625179E-3</v>
      </c>
      <c r="V5727" s="8">
        <f t="shared" si="196"/>
        <v>86</v>
      </c>
      <c r="AB5727" s="41"/>
    </row>
    <row r="5728" spans="1:28">
      <c r="A5728" s="34" t="s">
        <v>19</v>
      </c>
      <c r="B5728" s="34" t="s">
        <v>70</v>
      </c>
      <c r="C5728" s="5" t="s">
        <v>146</v>
      </c>
      <c r="D5728" s="35" t="s">
        <v>89</v>
      </c>
      <c r="E5728" s="36" t="s">
        <v>18</v>
      </c>
      <c r="F5728" s="37">
        <v>100</v>
      </c>
      <c r="G5728" s="38">
        <v>-0.06</v>
      </c>
      <c r="H5728" s="34">
        <v>0.98033080233456138</v>
      </c>
      <c r="I5728" s="35">
        <v>-2.0926668446466476E-7</v>
      </c>
      <c r="J5728" s="35">
        <v>3.8405373253497807E-5</v>
      </c>
      <c r="K5728" s="35">
        <v>-2.4478765502233798E-3</v>
      </c>
      <c r="L5728" s="35">
        <v>6.1573262272633794E-2</v>
      </c>
      <c r="M5728" s="35">
        <v>0</v>
      </c>
      <c r="N5728" s="35">
        <v>0</v>
      </c>
      <c r="O5728" s="35">
        <v>0</v>
      </c>
      <c r="P5728" s="36">
        <v>12</v>
      </c>
      <c r="Q5728" s="37">
        <v>86</v>
      </c>
      <c r="R5728" s="36">
        <v>14</v>
      </c>
      <c r="S5728" s="39">
        <f t="shared" si="195"/>
        <v>86</v>
      </c>
      <c r="T5728" s="34" t="s">
        <v>51</v>
      </c>
      <c r="U5728" s="12">
        <f>(((alpha*(speed^3))+(beta*(speed^2))+(ceta*speed))+delta)</f>
        <v>1.996689282436126E-3</v>
      </c>
      <c r="V5728" s="8">
        <f t="shared" si="196"/>
        <v>86</v>
      </c>
    </row>
    <row r="5729" spans="1:28">
      <c r="A5729" s="34" t="s">
        <v>19</v>
      </c>
      <c r="B5729" s="34" t="s">
        <v>70</v>
      </c>
      <c r="C5729" s="5" t="s">
        <v>147</v>
      </c>
      <c r="D5729" s="35" t="s">
        <v>89</v>
      </c>
      <c r="E5729" s="36" t="s">
        <v>18</v>
      </c>
      <c r="F5729" s="37">
        <v>100</v>
      </c>
      <c r="G5729" s="38">
        <v>-0.06</v>
      </c>
      <c r="H5729" s="34">
        <v>0.94637889410530507</v>
      </c>
      <c r="I5729" s="35">
        <v>16.569299193259656</v>
      </c>
      <c r="J5729" s="35">
        <v>1.8546918901660944E-5</v>
      </c>
      <c r="K5729" s="35">
        <v>4.5795380936125154</v>
      </c>
      <c r="L5729" s="35">
        <v>0</v>
      </c>
      <c r="M5729" s="35">
        <v>0</v>
      </c>
      <c r="N5729" s="35">
        <v>0</v>
      </c>
      <c r="O5729" s="35">
        <v>0</v>
      </c>
      <c r="P5729" s="36">
        <v>12</v>
      </c>
      <c r="Q5729" s="37">
        <v>86</v>
      </c>
      <c r="R5729" s="36">
        <v>6</v>
      </c>
      <c r="S5729" s="39">
        <f t="shared" si="195"/>
        <v>86</v>
      </c>
      <c r="T5729" s="34" t="s">
        <v>37</v>
      </c>
      <c r="U5729" s="12">
        <f>(1/(alpha+(beta*(speed^ceta))))</f>
        <v>7.4487352565804412E-5</v>
      </c>
      <c r="V5729" s="8">
        <f t="shared" si="196"/>
        <v>86</v>
      </c>
      <c r="AB5729" s="41"/>
    </row>
    <row r="5730" spans="1:28">
      <c r="A5730" s="34" t="s">
        <v>19</v>
      </c>
      <c r="B5730" s="34" t="s">
        <v>70</v>
      </c>
      <c r="C5730" s="5" t="s">
        <v>146</v>
      </c>
      <c r="D5730" s="35" t="s">
        <v>89</v>
      </c>
      <c r="E5730" s="36" t="s">
        <v>17</v>
      </c>
      <c r="F5730" s="37">
        <v>100</v>
      </c>
      <c r="G5730" s="38">
        <v>-0.06</v>
      </c>
      <c r="H5730" s="34">
        <v>0.93981672426689622</v>
      </c>
      <c r="I5730" s="35">
        <v>14.889765419813264</v>
      </c>
      <c r="J5730" s="35">
        <v>-32.982765076040188</v>
      </c>
      <c r="K5730" s="35">
        <v>-2.9442427945181762</v>
      </c>
      <c r="L5730" s="35">
        <v>0</v>
      </c>
      <c r="M5730" s="35">
        <v>0</v>
      </c>
      <c r="N5730" s="35">
        <v>0</v>
      </c>
      <c r="O5730" s="35">
        <v>0</v>
      </c>
      <c r="P5730" s="36">
        <v>12</v>
      </c>
      <c r="Q5730" s="37">
        <v>86</v>
      </c>
      <c r="R5730" s="36">
        <v>13</v>
      </c>
      <c r="S5730" s="39">
        <f t="shared" si="195"/>
        <v>86</v>
      </c>
      <c r="T5730" s="34" t="s">
        <v>50</v>
      </c>
      <c r="U5730" s="12">
        <f>EXP((alpha+(beta/speed))+(ceta*LN(speed)))</f>
        <v>4.0211380693653886</v>
      </c>
      <c r="V5730" s="8">
        <f t="shared" si="196"/>
        <v>86</v>
      </c>
    </row>
    <row r="5731" spans="1:28">
      <c r="A5731" s="34" t="s">
        <v>19</v>
      </c>
      <c r="B5731" s="34" t="s">
        <v>70</v>
      </c>
      <c r="C5731" s="5" t="s">
        <v>147</v>
      </c>
      <c r="D5731" s="35" t="s">
        <v>89</v>
      </c>
      <c r="E5731" s="36" t="s">
        <v>17</v>
      </c>
      <c r="F5731" s="37">
        <v>100</v>
      </c>
      <c r="G5731" s="38">
        <v>-0.06</v>
      </c>
      <c r="H5731" s="34">
        <v>0.94570573978849903</v>
      </c>
      <c r="I5731" s="35">
        <v>233.6070754050717</v>
      </c>
      <c r="J5731" s="35">
        <v>0.94224869038398529</v>
      </c>
      <c r="K5731" s="35">
        <v>4.6474099831875129E-2</v>
      </c>
      <c r="L5731" s="35">
        <v>0</v>
      </c>
      <c r="M5731" s="35">
        <v>0</v>
      </c>
      <c r="N5731" s="35">
        <v>0</v>
      </c>
      <c r="O5731" s="35">
        <v>0</v>
      </c>
      <c r="P5731" s="36">
        <v>12</v>
      </c>
      <c r="Q5731" s="37">
        <v>86</v>
      </c>
      <c r="R5731" s="36">
        <v>0</v>
      </c>
      <c r="S5731" s="39">
        <f t="shared" si="195"/>
        <v>86</v>
      </c>
      <c r="T5731" s="34" t="s">
        <v>29</v>
      </c>
      <c r="U5731" s="12">
        <f>((alpha*(beta^speed))*(speed^ceta))</f>
        <v>1.7243551633844578</v>
      </c>
      <c r="V5731" s="8">
        <f t="shared" si="196"/>
        <v>86</v>
      </c>
    </row>
    <row r="5732" spans="1:28">
      <c r="A5732" s="34" t="s">
        <v>19</v>
      </c>
      <c r="B5732" s="34" t="s">
        <v>70</v>
      </c>
      <c r="C5732" s="5" t="s">
        <v>146</v>
      </c>
      <c r="D5732" s="35" t="s">
        <v>89</v>
      </c>
      <c r="E5732" s="36" t="s">
        <v>15</v>
      </c>
      <c r="F5732" s="37">
        <v>0</v>
      </c>
      <c r="G5732" s="38">
        <v>-0.04</v>
      </c>
      <c r="H5732" s="34">
        <v>0.99312986824547611</v>
      </c>
      <c r="I5732" s="35">
        <v>-8.6425187405445955E-2</v>
      </c>
      <c r="J5732" s="35">
        <v>12.515231636363753</v>
      </c>
      <c r="K5732" s="35">
        <v>1.031976847946563</v>
      </c>
      <c r="L5732" s="35">
        <v>1.0956470667963041</v>
      </c>
      <c r="M5732" s="35">
        <v>9.2896286629024268E-3</v>
      </c>
      <c r="N5732" s="35">
        <v>0</v>
      </c>
      <c r="O5732" s="35">
        <v>0</v>
      </c>
      <c r="P5732" s="36">
        <v>12</v>
      </c>
      <c r="Q5732" s="37">
        <v>86</v>
      </c>
      <c r="R5732" s="36">
        <v>10</v>
      </c>
      <c r="S5732" s="39">
        <f t="shared" si="195"/>
        <v>86</v>
      </c>
      <c r="T5732" s="34" t="s">
        <v>44</v>
      </c>
      <c r="U5732" s="12">
        <f>(alpha+(beta/(1+EXP((((-1)*ceta)+(delta*LN(speed)))+(epsilon*speed)))))</f>
        <v>3.2421745402778659E-2</v>
      </c>
      <c r="V5732" s="8">
        <f t="shared" si="196"/>
        <v>86</v>
      </c>
    </row>
    <row r="5733" spans="1:28">
      <c r="A5733" s="34" t="s">
        <v>19</v>
      </c>
      <c r="B5733" s="34" t="s">
        <v>70</v>
      </c>
      <c r="C5733" s="5" t="s">
        <v>147</v>
      </c>
      <c r="D5733" s="35" t="s">
        <v>89</v>
      </c>
      <c r="E5733" s="36" t="s">
        <v>15</v>
      </c>
      <c r="F5733" s="37">
        <v>0</v>
      </c>
      <c r="G5733" s="38">
        <v>-0.04</v>
      </c>
      <c r="H5733" s="34">
        <v>0.99047960844057437</v>
      </c>
      <c r="I5733" s="35">
        <v>18.121800913026259</v>
      </c>
      <c r="J5733" s="35">
        <v>0.97028469026307729</v>
      </c>
      <c r="K5733" s="35">
        <v>-0.65426634718094179</v>
      </c>
      <c r="L5733" s="35">
        <v>0</v>
      </c>
      <c r="M5733" s="35">
        <v>0</v>
      </c>
      <c r="N5733" s="35">
        <v>0</v>
      </c>
      <c r="O5733" s="35">
        <v>0</v>
      </c>
      <c r="P5733" s="36">
        <v>12</v>
      </c>
      <c r="Q5733" s="37">
        <v>86</v>
      </c>
      <c r="R5733" s="36">
        <v>0</v>
      </c>
      <c r="S5733" s="39">
        <f t="shared" si="195"/>
        <v>86</v>
      </c>
      <c r="T5733" s="34" t="s">
        <v>29</v>
      </c>
      <c r="U5733" s="12">
        <f>((alpha*(beta^speed))*(speed^ceta))</f>
        <v>7.3426614206614949E-2</v>
      </c>
      <c r="V5733" s="8">
        <f t="shared" si="196"/>
        <v>86</v>
      </c>
    </row>
    <row r="5734" spans="1:28">
      <c r="A5734" s="34" t="s">
        <v>19</v>
      </c>
      <c r="B5734" s="34" t="s">
        <v>70</v>
      </c>
      <c r="C5734" s="5" t="s">
        <v>146</v>
      </c>
      <c r="D5734" s="35" t="s">
        <v>89</v>
      </c>
      <c r="E5734" s="36" t="s">
        <v>16</v>
      </c>
      <c r="F5734" s="37">
        <v>0</v>
      </c>
      <c r="G5734" s="38">
        <v>-0.04</v>
      </c>
      <c r="H5734" s="34">
        <v>0.98096598550536318</v>
      </c>
      <c r="I5734" s="35">
        <v>-0.31108133810605848</v>
      </c>
      <c r="J5734" s="35">
        <v>6.8742021050311664</v>
      </c>
      <c r="K5734" s="35">
        <v>3.2591121147555899</v>
      </c>
      <c r="L5734" s="35">
        <v>1.4064982302303555</v>
      </c>
      <c r="M5734" s="35">
        <v>-2.2820697922092425E-3</v>
      </c>
      <c r="N5734" s="35">
        <v>0</v>
      </c>
      <c r="O5734" s="35">
        <v>0</v>
      </c>
      <c r="P5734" s="36">
        <v>12</v>
      </c>
      <c r="Q5734" s="37">
        <v>86</v>
      </c>
      <c r="R5734" s="36">
        <v>10</v>
      </c>
      <c r="S5734" s="39">
        <f t="shared" si="195"/>
        <v>86</v>
      </c>
      <c r="T5734" s="34" t="s">
        <v>44</v>
      </c>
      <c r="U5734" s="12">
        <f>(alpha+(beta/(1+EXP((((-1)*ceta)+(delta*LN(speed)))+(epsilon*speed)))))</f>
        <v>7.9403007723796881E-2</v>
      </c>
      <c r="V5734" s="8">
        <f t="shared" si="196"/>
        <v>86</v>
      </c>
    </row>
    <row r="5735" spans="1:28">
      <c r="A5735" s="34" t="s">
        <v>19</v>
      </c>
      <c r="B5735" s="34" t="s">
        <v>70</v>
      </c>
      <c r="C5735" s="5" t="s">
        <v>147</v>
      </c>
      <c r="D5735" s="35" t="s">
        <v>89</v>
      </c>
      <c r="E5735" s="36" t="s">
        <v>16</v>
      </c>
      <c r="F5735" s="37">
        <v>0</v>
      </c>
      <c r="G5735" s="38">
        <v>-0.04</v>
      </c>
      <c r="H5735" s="34">
        <v>0.98120978570870654</v>
      </c>
      <c r="I5735" s="35">
        <v>-1.0281195946048396</v>
      </c>
      <c r="J5735" s="35">
        <v>22.741401494172784</v>
      </c>
      <c r="K5735" s="35">
        <v>3.0008258561817547</v>
      </c>
      <c r="L5735" s="35">
        <v>1.3491584543532349</v>
      </c>
      <c r="M5735" s="35">
        <v>-1.9220051923366044E-3</v>
      </c>
      <c r="N5735" s="35">
        <v>0</v>
      </c>
      <c r="O5735" s="35">
        <v>0</v>
      </c>
      <c r="P5735" s="36">
        <v>12</v>
      </c>
      <c r="Q5735" s="37">
        <v>86</v>
      </c>
      <c r="R5735" s="36">
        <v>10</v>
      </c>
      <c r="S5735" s="39">
        <f t="shared" si="195"/>
        <v>86</v>
      </c>
      <c r="T5735" s="34" t="s">
        <v>44</v>
      </c>
      <c r="U5735" s="12">
        <f>(alpha+(beta/(1+EXP((((-1)*ceta)+(delta*LN(speed)))+(epsilon*speed)))))</f>
        <v>0.22307092921131244</v>
      </c>
      <c r="V5735" s="8">
        <f t="shared" si="196"/>
        <v>86</v>
      </c>
    </row>
    <row r="5736" spans="1:28">
      <c r="A5736" s="34" t="s">
        <v>19</v>
      </c>
      <c r="B5736" s="34" t="s">
        <v>70</v>
      </c>
      <c r="C5736" s="5" t="s">
        <v>146</v>
      </c>
      <c r="D5736" s="35" t="s">
        <v>89</v>
      </c>
      <c r="E5736" s="36" t="s">
        <v>14</v>
      </c>
      <c r="F5736" s="37">
        <v>0</v>
      </c>
      <c r="G5736" s="38">
        <v>-0.04</v>
      </c>
      <c r="H5736" s="34">
        <v>0.9928106680114358</v>
      </c>
      <c r="I5736" s="35">
        <v>0.72317437107969196</v>
      </c>
      <c r="J5736" s="35">
        <v>0.98193734865248128</v>
      </c>
      <c r="K5736" s="35">
        <v>-0.70138433181713233</v>
      </c>
      <c r="L5736" s="35">
        <v>0</v>
      </c>
      <c r="M5736" s="35">
        <v>0</v>
      </c>
      <c r="N5736" s="35">
        <v>0</v>
      </c>
      <c r="O5736" s="35">
        <v>0</v>
      </c>
      <c r="P5736" s="36">
        <v>12</v>
      </c>
      <c r="Q5736" s="37">
        <v>86</v>
      </c>
      <c r="R5736" s="36">
        <v>0</v>
      </c>
      <c r="S5736" s="39">
        <f t="shared" si="195"/>
        <v>86</v>
      </c>
      <c r="T5736" s="34" t="s">
        <v>29</v>
      </c>
      <c r="U5736" s="12">
        <f t="shared" ref="U5736:U5742" si="197">((alpha*(beta^speed))*(speed^ceta))</f>
        <v>6.631642700213403E-3</v>
      </c>
      <c r="V5736" s="8">
        <f t="shared" si="196"/>
        <v>86</v>
      </c>
      <c r="AB5736" s="41"/>
    </row>
    <row r="5737" spans="1:28">
      <c r="A5737" s="34" t="s">
        <v>19</v>
      </c>
      <c r="B5737" s="34" t="s">
        <v>70</v>
      </c>
      <c r="C5737" s="5" t="s">
        <v>147</v>
      </c>
      <c r="D5737" s="35" t="s">
        <v>89</v>
      </c>
      <c r="E5737" s="36" t="s">
        <v>14</v>
      </c>
      <c r="F5737" s="37">
        <v>0</v>
      </c>
      <c r="G5737" s="38">
        <v>-0.04</v>
      </c>
      <c r="H5737" s="34">
        <v>0.99279979788727557</v>
      </c>
      <c r="I5737" s="35">
        <v>0.30854083815940098</v>
      </c>
      <c r="J5737" s="35">
        <v>0.98172955051157484</v>
      </c>
      <c r="K5737" s="35">
        <v>-0.67220271691129585</v>
      </c>
      <c r="L5737" s="35">
        <v>0</v>
      </c>
      <c r="M5737" s="35">
        <v>0</v>
      </c>
      <c r="N5737" s="35">
        <v>0</v>
      </c>
      <c r="O5737" s="35">
        <v>0</v>
      </c>
      <c r="P5737" s="36">
        <v>12</v>
      </c>
      <c r="Q5737" s="37">
        <v>86</v>
      </c>
      <c r="R5737" s="36">
        <v>0</v>
      </c>
      <c r="S5737" s="39">
        <f t="shared" si="195"/>
        <v>86</v>
      </c>
      <c r="T5737" s="34" t="s">
        <v>29</v>
      </c>
      <c r="U5737" s="12">
        <f t="shared" si="197"/>
        <v>3.164009760229583E-3</v>
      </c>
      <c r="V5737" s="8">
        <f t="shared" si="196"/>
        <v>86</v>
      </c>
      <c r="AB5737" s="41"/>
    </row>
    <row r="5738" spans="1:28">
      <c r="A5738" s="34" t="s">
        <v>19</v>
      </c>
      <c r="B5738" s="34" t="s">
        <v>70</v>
      </c>
      <c r="C5738" s="5" t="s">
        <v>146</v>
      </c>
      <c r="D5738" s="35" t="s">
        <v>89</v>
      </c>
      <c r="E5738" s="36" t="s">
        <v>18</v>
      </c>
      <c r="F5738" s="37">
        <v>0</v>
      </c>
      <c r="G5738" s="38">
        <v>-0.04</v>
      </c>
      <c r="H5738" s="34">
        <v>0.98453930743888529</v>
      </c>
      <c r="I5738" s="35">
        <v>0.22310892626937504</v>
      </c>
      <c r="J5738" s="35">
        <v>0.9838985406615578</v>
      </c>
      <c r="K5738" s="35">
        <v>-0.54531568242177086</v>
      </c>
      <c r="L5738" s="35">
        <v>0</v>
      </c>
      <c r="M5738" s="35">
        <v>0</v>
      </c>
      <c r="N5738" s="35">
        <v>0</v>
      </c>
      <c r="O5738" s="35">
        <v>0</v>
      </c>
      <c r="P5738" s="36">
        <v>12</v>
      </c>
      <c r="Q5738" s="37">
        <v>86</v>
      </c>
      <c r="R5738" s="36">
        <v>0</v>
      </c>
      <c r="S5738" s="39">
        <f t="shared" si="195"/>
        <v>86</v>
      </c>
      <c r="T5738" s="34" t="s">
        <v>29</v>
      </c>
      <c r="U5738" s="12">
        <f t="shared" si="197"/>
        <v>4.8677897834847883E-3</v>
      </c>
      <c r="V5738" s="8">
        <f t="shared" si="196"/>
        <v>86</v>
      </c>
      <c r="AB5738" s="41"/>
    </row>
    <row r="5739" spans="1:28">
      <c r="A5739" s="34" t="s">
        <v>19</v>
      </c>
      <c r="B5739" s="34" t="s">
        <v>70</v>
      </c>
      <c r="C5739" s="5" t="s">
        <v>147</v>
      </c>
      <c r="D5739" s="35" t="s">
        <v>89</v>
      </c>
      <c r="E5739" s="36" t="s">
        <v>18</v>
      </c>
      <c r="F5739" s="37">
        <v>0</v>
      </c>
      <c r="G5739" s="38">
        <v>-0.04</v>
      </c>
      <c r="H5739" s="34">
        <v>0.96927454846336936</v>
      </c>
      <c r="I5739" s="35">
        <v>7.5285798227495135E-2</v>
      </c>
      <c r="J5739" s="35">
        <v>0.90060092696772476</v>
      </c>
      <c r="K5739" s="35">
        <v>0.47646273435206676</v>
      </c>
      <c r="L5739" s="35">
        <v>0</v>
      </c>
      <c r="M5739" s="35">
        <v>0</v>
      </c>
      <c r="N5739" s="35">
        <v>0</v>
      </c>
      <c r="O5739" s="35">
        <v>0</v>
      </c>
      <c r="P5739" s="36">
        <v>12</v>
      </c>
      <c r="Q5739" s="37">
        <v>86</v>
      </c>
      <c r="R5739" s="36">
        <v>0</v>
      </c>
      <c r="S5739" s="39">
        <f t="shared" si="195"/>
        <v>86</v>
      </c>
      <c r="T5739" s="34" t="s">
        <v>29</v>
      </c>
      <c r="U5739" s="12">
        <f t="shared" si="197"/>
        <v>7.7306318170726251E-5</v>
      </c>
      <c r="V5739" s="8">
        <f t="shared" si="196"/>
        <v>86</v>
      </c>
      <c r="AB5739" s="41"/>
    </row>
    <row r="5740" spans="1:28">
      <c r="A5740" s="34" t="s">
        <v>19</v>
      </c>
      <c r="B5740" s="34" t="s">
        <v>70</v>
      </c>
      <c r="C5740" s="5" t="s">
        <v>146</v>
      </c>
      <c r="D5740" s="35" t="s">
        <v>89</v>
      </c>
      <c r="E5740" s="36" t="s">
        <v>17</v>
      </c>
      <c r="F5740" s="37">
        <v>0</v>
      </c>
      <c r="G5740" s="38">
        <v>-0.04</v>
      </c>
      <c r="H5740" s="34">
        <v>0.97158600806947792</v>
      </c>
      <c r="I5740" s="35">
        <v>741.52186605590396</v>
      </c>
      <c r="J5740" s="35">
        <v>0.96706123380888365</v>
      </c>
      <c r="K5740" s="35">
        <v>-0.34141260041004701</v>
      </c>
      <c r="L5740" s="35">
        <v>0</v>
      </c>
      <c r="M5740" s="35">
        <v>0</v>
      </c>
      <c r="N5740" s="35">
        <v>0</v>
      </c>
      <c r="O5740" s="35">
        <v>0</v>
      </c>
      <c r="P5740" s="36">
        <v>12</v>
      </c>
      <c r="Q5740" s="37">
        <v>86</v>
      </c>
      <c r="R5740" s="36">
        <v>0</v>
      </c>
      <c r="S5740" s="39">
        <f t="shared" si="195"/>
        <v>86</v>
      </c>
      <c r="T5740" s="34" t="s">
        <v>29</v>
      </c>
      <c r="U5740" s="12">
        <f t="shared" si="197"/>
        <v>9.0929248332005361</v>
      </c>
      <c r="V5740" s="8">
        <f t="shared" si="196"/>
        <v>86</v>
      </c>
    </row>
    <row r="5741" spans="1:28">
      <c r="A5741" s="34" t="s">
        <v>19</v>
      </c>
      <c r="B5741" s="34" t="s">
        <v>70</v>
      </c>
      <c r="C5741" s="5" t="s">
        <v>147</v>
      </c>
      <c r="D5741" s="35" t="s">
        <v>89</v>
      </c>
      <c r="E5741" s="36" t="s">
        <v>17</v>
      </c>
      <c r="F5741" s="37">
        <v>0</v>
      </c>
      <c r="G5741" s="38">
        <v>-0.04</v>
      </c>
      <c r="H5741" s="34">
        <v>0.974434135284587</v>
      </c>
      <c r="I5741" s="35">
        <v>816.01735013744894</v>
      </c>
      <c r="J5741" s="35">
        <v>0.96789334761522838</v>
      </c>
      <c r="K5741" s="35">
        <v>-0.38477094539812973</v>
      </c>
      <c r="L5741" s="35">
        <v>0</v>
      </c>
      <c r="M5741" s="35">
        <v>0</v>
      </c>
      <c r="N5741" s="35">
        <v>0</v>
      </c>
      <c r="O5741" s="35">
        <v>0</v>
      </c>
      <c r="P5741" s="36">
        <v>12</v>
      </c>
      <c r="Q5741" s="37">
        <v>86</v>
      </c>
      <c r="R5741" s="36">
        <v>0</v>
      </c>
      <c r="S5741" s="39">
        <f t="shared" si="195"/>
        <v>86</v>
      </c>
      <c r="T5741" s="34" t="s">
        <v>29</v>
      </c>
      <c r="U5741" s="12">
        <f t="shared" si="197"/>
        <v>8.8823119066935341</v>
      </c>
      <c r="V5741" s="8">
        <f t="shared" si="196"/>
        <v>86</v>
      </c>
    </row>
    <row r="5742" spans="1:28">
      <c r="A5742" s="34" t="s">
        <v>19</v>
      </c>
      <c r="B5742" s="34" t="s">
        <v>70</v>
      </c>
      <c r="C5742" s="5" t="s">
        <v>146</v>
      </c>
      <c r="D5742" s="35" t="s">
        <v>89</v>
      </c>
      <c r="E5742" s="36" t="s">
        <v>15</v>
      </c>
      <c r="F5742" s="37">
        <v>50</v>
      </c>
      <c r="G5742" s="38">
        <v>-0.04</v>
      </c>
      <c r="H5742" s="34">
        <v>0.99069091386415753</v>
      </c>
      <c r="I5742" s="35">
        <v>8.3748531332185667</v>
      </c>
      <c r="J5742" s="35">
        <v>0.96184886501902478</v>
      </c>
      <c r="K5742" s="35">
        <v>-0.50123081576173956</v>
      </c>
      <c r="L5742" s="35">
        <v>0</v>
      </c>
      <c r="M5742" s="35">
        <v>0</v>
      </c>
      <c r="N5742" s="35">
        <v>0</v>
      </c>
      <c r="O5742" s="35">
        <v>0</v>
      </c>
      <c r="P5742" s="36">
        <v>12</v>
      </c>
      <c r="Q5742" s="37">
        <v>86</v>
      </c>
      <c r="R5742" s="36">
        <v>0</v>
      </c>
      <c r="S5742" s="39">
        <f t="shared" si="195"/>
        <v>86</v>
      </c>
      <c r="T5742" s="34" t="s">
        <v>29</v>
      </c>
      <c r="U5742" s="12">
        <f t="shared" si="197"/>
        <v>3.1661751248927332E-2</v>
      </c>
      <c r="V5742" s="8">
        <f t="shared" si="196"/>
        <v>86</v>
      </c>
    </row>
    <row r="5743" spans="1:28">
      <c r="A5743" s="34" t="s">
        <v>19</v>
      </c>
      <c r="B5743" s="34" t="s">
        <v>70</v>
      </c>
      <c r="C5743" s="5" t="s">
        <v>147</v>
      </c>
      <c r="D5743" s="35" t="s">
        <v>89</v>
      </c>
      <c r="E5743" s="36" t="s">
        <v>15</v>
      </c>
      <c r="F5743" s="37">
        <v>50</v>
      </c>
      <c r="G5743" s="38">
        <v>-0.04</v>
      </c>
      <c r="H5743" s="34">
        <v>0.98367340138071724</v>
      </c>
      <c r="I5743" s="35">
        <v>-0.26844719275382717</v>
      </c>
      <c r="J5743" s="35">
        <v>5.4992896633981276</v>
      </c>
      <c r="K5743" s="35">
        <v>3.7018885576729232</v>
      </c>
      <c r="L5743" s="35">
        <v>1.5414803906392425</v>
      </c>
      <c r="M5743" s="35">
        <v>-3.2701504943733577E-3</v>
      </c>
      <c r="N5743" s="35">
        <v>0</v>
      </c>
      <c r="O5743" s="35">
        <v>0</v>
      </c>
      <c r="P5743" s="36">
        <v>12</v>
      </c>
      <c r="Q5743" s="37">
        <v>86</v>
      </c>
      <c r="R5743" s="36">
        <v>10</v>
      </c>
      <c r="S5743" s="39">
        <f t="shared" si="195"/>
        <v>86</v>
      </c>
      <c r="T5743" s="34" t="s">
        <v>44</v>
      </c>
      <c r="U5743" s="12">
        <f>(alpha+(beta/(1+EXP((((-1)*ceta)+(delta*LN(speed)))+(epsilon*speed)))))</f>
        <v>2.2970908993341477E-2</v>
      </c>
      <c r="V5743" s="8">
        <f t="shared" si="196"/>
        <v>86</v>
      </c>
    </row>
    <row r="5744" spans="1:28">
      <c r="A5744" s="34" t="s">
        <v>19</v>
      </c>
      <c r="B5744" s="34" t="s">
        <v>70</v>
      </c>
      <c r="C5744" s="5" t="s">
        <v>146</v>
      </c>
      <c r="D5744" s="35" t="s">
        <v>89</v>
      </c>
      <c r="E5744" s="36" t="s">
        <v>16</v>
      </c>
      <c r="F5744" s="37">
        <v>50</v>
      </c>
      <c r="G5744" s="38">
        <v>-0.04</v>
      </c>
      <c r="H5744" s="34">
        <v>0.96963917012358836</v>
      </c>
      <c r="I5744" s="35">
        <v>-0.39898351627736262</v>
      </c>
      <c r="J5744" s="35">
        <v>5.6409060807668148</v>
      </c>
      <c r="K5744" s="35">
        <v>3.8054178035151445</v>
      </c>
      <c r="L5744" s="35">
        <v>1.4556577851919603</v>
      </c>
      <c r="M5744" s="35">
        <v>-2.4508067284315857E-3</v>
      </c>
      <c r="N5744" s="35">
        <v>0</v>
      </c>
      <c r="O5744" s="35">
        <v>0</v>
      </c>
      <c r="P5744" s="36">
        <v>12</v>
      </c>
      <c r="Q5744" s="37">
        <v>86</v>
      </c>
      <c r="R5744" s="36">
        <v>10</v>
      </c>
      <c r="S5744" s="39">
        <f t="shared" si="195"/>
        <v>86</v>
      </c>
      <c r="T5744" s="34" t="s">
        <v>44</v>
      </c>
      <c r="U5744" s="12">
        <f>(alpha+(beta/(1+EXP((((-1)*ceta)+(delta*LN(speed)))+(epsilon*speed)))))</f>
        <v>4.1826605746351497E-2</v>
      </c>
      <c r="V5744" s="8">
        <f t="shared" si="196"/>
        <v>86</v>
      </c>
    </row>
    <row r="5745" spans="1:28">
      <c r="A5745" s="34" t="s">
        <v>19</v>
      </c>
      <c r="B5745" s="34" t="s">
        <v>70</v>
      </c>
      <c r="C5745" s="5" t="s">
        <v>147</v>
      </c>
      <c r="D5745" s="35" t="s">
        <v>89</v>
      </c>
      <c r="E5745" s="36" t="s">
        <v>16</v>
      </c>
      <c r="F5745" s="37">
        <v>50</v>
      </c>
      <c r="G5745" s="38">
        <v>-0.04</v>
      </c>
      <c r="H5745" s="34">
        <v>0.96845215110110117</v>
      </c>
      <c r="I5745" s="35">
        <v>-1.1913822300516177</v>
      </c>
      <c r="J5745" s="35">
        <v>16.411165439691043</v>
      </c>
      <c r="K5745" s="35">
        <v>3.9871620385159172</v>
      </c>
      <c r="L5745" s="35">
        <v>1.489994266178855</v>
      </c>
      <c r="M5745" s="35">
        <v>-2.4384423302651393E-3</v>
      </c>
      <c r="N5745" s="35">
        <v>0</v>
      </c>
      <c r="O5745" s="35">
        <v>0</v>
      </c>
      <c r="P5745" s="36">
        <v>12</v>
      </c>
      <c r="Q5745" s="37">
        <v>86</v>
      </c>
      <c r="R5745" s="36">
        <v>10</v>
      </c>
      <c r="S5745" s="39">
        <f t="shared" si="195"/>
        <v>86</v>
      </c>
      <c r="T5745" s="34" t="s">
        <v>44</v>
      </c>
      <c r="U5745" s="12">
        <f>(alpha+(beta/(1+EXP((((-1)*ceta)+(delta*LN(speed)))+(epsilon*speed)))))</f>
        <v>0.12424721742882894</v>
      </c>
      <c r="V5745" s="8">
        <f t="shared" si="196"/>
        <v>86</v>
      </c>
    </row>
    <row r="5746" spans="1:28">
      <c r="A5746" s="34" t="s">
        <v>19</v>
      </c>
      <c r="B5746" s="34" t="s">
        <v>70</v>
      </c>
      <c r="C5746" s="5" t="s">
        <v>146</v>
      </c>
      <c r="D5746" s="35" t="s">
        <v>89</v>
      </c>
      <c r="E5746" s="36" t="s">
        <v>14</v>
      </c>
      <c r="F5746" s="37">
        <v>50</v>
      </c>
      <c r="G5746" s="38">
        <v>-0.04</v>
      </c>
      <c r="H5746" s="34">
        <v>0.98998369808880982</v>
      </c>
      <c r="I5746" s="35">
        <v>0.48990370215337525</v>
      </c>
      <c r="J5746" s="35">
        <v>0.97756004063500823</v>
      </c>
      <c r="K5746" s="35">
        <v>-0.56277729706819912</v>
      </c>
      <c r="L5746" s="35">
        <v>0</v>
      </c>
      <c r="M5746" s="35">
        <v>0</v>
      </c>
      <c r="N5746" s="35">
        <v>0</v>
      </c>
      <c r="O5746" s="35">
        <v>0</v>
      </c>
      <c r="P5746" s="36">
        <v>12</v>
      </c>
      <c r="Q5746" s="37">
        <v>86</v>
      </c>
      <c r="R5746" s="36">
        <v>0</v>
      </c>
      <c r="S5746" s="39">
        <f t="shared" si="195"/>
        <v>86</v>
      </c>
      <c r="T5746" s="34" t="s">
        <v>29</v>
      </c>
      <c r="U5746" s="12">
        <f>((alpha*(beta^speed))*(speed^ceta))</f>
        <v>5.6722428655855243E-3</v>
      </c>
      <c r="V5746" s="8">
        <f t="shared" si="196"/>
        <v>86</v>
      </c>
      <c r="AB5746" s="41"/>
    </row>
    <row r="5747" spans="1:28">
      <c r="A5747" s="34" t="s">
        <v>19</v>
      </c>
      <c r="B5747" s="34" t="s">
        <v>70</v>
      </c>
      <c r="C5747" s="5" t="s">
        <v>147</v>
      </c>
      <c r="D5747" s="35" t="s">
        <v>89</v>
      </c>
      <c r="E5747" s="36" t="s">
        <v>14</v>
      </c>
      <c r="F5747" s="37">
        <v>50</v>
      </c>
      <c r="G5747" s="38">
        <v>-0.04</v>
      </c>
      <c r="H5747" s="34">
        <v>0.98995517051802628</v>
      </c>
      <c r="I5747" s="35">
        <v>0.22051754773941998</v>
      </c>
      <c r="J5747" s="35">
        <v>0.97759036058711557</v>
      </c>
      <c r="K5747" s="35">
        <v>-0.55325237655530302</v>
      </c>
      <c r="L5747" s="35">
        <v>0</v>
      </c>
      <c r="M5747" s="35">
        <v>0</v>
      </c>
      <c r="N5747" s="35">
        <v>0</v>
      </c>
      <c r="O5747" s="35">
        <v>0</v>
      </c>
      <c r="P5747" s="36">
        <v>12</v>
      </c>
      <c r="Q5747" s="37">
        <v>86</v>
      </c>
      <c r="R5747" s="36">
        <v>0</v>
      </c>
      <c r="S5747" s="39">
        <f t="shared" si="195"/>
        <v>86</v>
      </c>
      <c r="T5747" s="34" t="s">
        <v>29</v>
      </c>
      <c r="U5747" s="12">
        <f>((alpha*(beta^speed))*(speed^ceta))</f>
        <v>2.6709859356478577E-3</v>
      </c>
      <c r="V5747" s="8">
        <f t="shared" si="196"/>
        <v>86</v>
      </c>
      <c r="AB5747" s="41"/>
    </row>
    <row r="5748" spans="1:28">
      <c r="A5748" s="34" t="s">
        <v>19</v>
      </c>
      <c r="B5748" s="34" t="s">
        <v>70</v>
      </c>
      <c r="C5748" s="5" t="s">
        <v>146</v>
      </c>
      <c r="D5748" s="35" t="s">
        <v>89</v>
      </c>
      <c r="E5748" s="36" t="s">
        <v>18</v>
      </c>
      <c r="F5748" s="37">
        <v>50</v>
      </c>
      <c r="G5748" s="38">
        <v>-0.04</v>
      </c>
      <c r="H5748" s="34">
        <v>0.97864688183598803</v>
      </c>
      <c r="I5748" s="35">
        <v>-2.4895605560580374E-7</v>
      </c>
      <c r="J5748" s="35">
        <v>4.5835220636512902E-5</v>
      </c>
      <c r="K5748" s="35">
        <v>-2.977109923160832E-3</v>
      </c>
      <c r="L5748" s="35">
        <v>7.7127036354682266E-2</v>
      </c>
      <c r="M5748" s="35">
        <v>0</v>
      </c>
      <c r="N5748" s="35">
        <v>0</v>
      </c>
      <c r="O5748" s="35">
        <v>0</v>
      </c>
      <c r="P5748" s="36">
        <v>12</v>
      </c>
      <c r="Q5748" s="37">
        <v>86</v>
      </c>
      <c r="R5748" s="36">
        <v>14</v>
      </c>
      <c r="S5748" s="39">
        <f t="shared" si="195"/>
        <v>86</v>
      </c>
      <c r="T5748" s="34" t="s">
        <v>51</v>
      </c>
      <c r="U5748" s="12">
        <f>(((alpha*(speed^3))+(beta*(speed^2))+(ceta*speed))+delta)</f>
        <v>1.7428818860950601E-3</v>
      </c>
      <c r="V5748" s="8">
        <f t="shared" si="196"/>
        <v>86</v>
      </c>
      <c r="AB5748" s="41"/>
    </row>
    <row r="5749" spans="1:28">
      <c r="A5749" s="34" t="s">
        <v>19</v>
      </c>
      <c r="B5749" s="34" t="s">
        <v>70</v>
      </c>
      <c r="C5749" s="5" t="s">
        <v>147</v>
      </c>
      <c r="D5749" s="35" t="s">
        <v>89</v>
      </c>
      <c r="E5749" s="36" t="s">
        <v>18</v>
      </c>
      <c r="F5749" s="37">
        <v>50</v>
      </c>
      <c r="G5749" s="38">
        <v>-0.04</v>
      </c>
      <c r="H5749" s="34">
        <v>0.96344399692530935</v>
      </c>
      <c r="I5749" s="35">
        <v>5.6757370844077115E-2</v>
      </c>
      <c r="J5749" s="35">
        <v>0.89788732687747019</v>
      </c>
      <c r="K5749" s="35">
        <v>0.61808501447730024</v>
      </c>
      <c r="L5749" s="35">
        <v>0</v>
      </c>
      <c r="M5749" s="35">
        <v>0</v>
      </c>
      <c r="N5749" s="35">
        <v>0</v>
      </c>
      <c r="O5749" s="35">
        <v>0</v>
      </c>
      <c r="P5749" s="36">
        <v>12</v>
      </c>
      <c r="Q5749" s="37">
        <v>86</v>
      </c>
      <c r="R5749" s="36">
        <v>0</v>
      </c>
      <c r="S5749" s="39">
        <f t="shared" si="195"/>
        <v>86</v>
      </c>
      <c r="T5749" s="34" t="s">
        <v>29</v>
      </c>
      <c r="U5749" s="12">
        <f>((alpha*(beta^speed))*(speed^ceta))</f>
        <v>8.448608155567659E-5</v>
      </c>
      <c r="V5749" s="8">
        <f t="shared" si="196"/>
        <v>86</v>
      </c>
      <c r="AB5749" s="41"/>
    </row>
    <row r="5750" spans="1:28">
      <c r="A5750" s="34" t="s">
        <v>19</v>
      </c>
      <c r="B5750" s="34" t="s">
        <v>70</v>
      </c>
      <c r="C5750" s="5" t="s">
        <v>146</v>
      </c>
      <c r="D5750" s="35" t="s">
        <v>89</v>
      </c>
      <c r="E5750" s="36" t="s">
        <v>17</v>
      </c>
      <c r="F5750" s="37">
        <v>50</v>
      </c>
      <c r="G5750" s="38">
        <v>-0.04</v>
      </c>
      <c r="H5750" s="34">
        <v>0.95440842163846773</v>
      </c>
      <c r="I5750" s="35">
        <v>-1.0013716463886358E-3</v>
      </c>
      <c r="J5750" s="35">
        <v>0.19179054832205927</v>
      </c>
      <c r="K5750" s="35">
        <v>-13.077884684404779</v>
      </c>
      <c r="L5750" s="35">
        <v>336.71579273610865</v>
      </c>
      <c r="M5750" s="35">
        <v>0</v>
      </c>
      <c r="N5750" s="35">
        <v>0</v>
      </c>
      <c r="O5750" s="35">
        <v>0</v>
      </c>
      <c r="P5750" s="36">
        <v>12</v>
      </c>
      <c r="Q5750" s="37">
        <v>82</v>
      </c>
      <c r="R5750" s="36">
        <v>14</v>
      </c>
      <c r="S5750" s="39">
        <f t="shared" si="195"/>
        <v>82</v>
      </c>
      <c r="T5750" s="34" t="s">
        <v>51</v>
      </c>
      <c r="U5750" s="12">
        <f>(((alpha*(speed^3))+(beta*(speed^2))+(ceta*speed))+delta)</f>
        <v>1.8046136064339748</v>
      </c>
      <c r="V5750" s="8">
        <f t="shared" si="196"/>
        <v>82</v>
      </c>
    </row>
    <row r="5751" spans="1:28">
      <c r="A5751" s="34" t="s">
        <v>19</v>
      </c>
      <c r="B5751" s="34" t="s">
        <v>70</v>
      </c>
      <c r="C5751" s="5" t="s">
        <v>147</v>
      </c>
      <c r="D5751" s="35" t="s">
        <v>89</v>
      </c>
      <c r="E5751" s="36" t="s">
        <v>17</v>
      </c>
      <c r="F5751" s="37">
        <v>50</v>
      </c>
      <c r="G5751" s="38">
        <v>-0.04</v>
      </c>
      <c r="H5751" s="34">
        <v>0.95755793629781116</v>
      </c>
      <c r="I5751" s="35">
        <v>-1.0281858684223419E-3</v>
      </c>
      <c r="J5751" s="35">
        <v>0.19593486659986073</v>
      </c>
      <c r="K5751" s="35">
        <v>-13.22054657186246</v>
      </c>
      <c r="L5751" s="35">
        <v>335.16256378650939</v>
      </c>
      <c r="M5751" s="35">
        <v>0</v>
      </c>
      <c r="N5751" s="35">
        <v>0</v>
      </c>
      <c r="O5751" s="35">
        <v>0</v>
      </c>
      <c r="P5751" s="36">
        <v>12</v>
      </c>
      <c r="Q5751" s="37">
        <v>82</v>
      </c>
      <c r="R5751" s="36">
        <v>14</v>
      </c>
      <c r="S5751" s="39">
        <f t="shared" si="195"/>
        <v>82</v>
      </c>
      <c r="T5751" s="34" t="s">
        <v>51</v>
      </c>
      <c r="U5751" s="12">
        <f>(((alpha*(speed^3))+(beta*(speed^2))+(ceta*speed))+delta)</f>
        <v>1.6350020109613297</v>
      </c>
      <c r="V5751" s="8">
        <f t="shared" si="196"/>
        <v>82</v>
      </c>
    </row>
    <row r="5752" spans="1:28">
      <c r="A5752" s="34" t="s">
        <v>19</v>
      </c>
      <c r="B5752" s="34" t="s">
        <v>70</v>
      </c>
      <c r="C5752" s="5" t="s">
        <v>146</v>
      </c>
      <c r="D5752" s="35" t="s">
        <v>89</v>
      </c>
      <c r="E5752" s="36" t="s">
        <v>15</v>
      </c>
      <c r="F5752" s="37">
        <v>100</v>
      </c>
      <c r="G5752" s="38">
        <v>-0.04</v>
      </c>
      <c r="H5752" s="34">
        <v>0.98868901518077434</v>
      </c>
      <c r="I5752" s="35">
        <v>-0.13150732740006862</v>
      </c>
      <c r="J5752" s="35">
        <v>2.6530904908250483</v>
      </c>
      <c r="K5752" s="35">
        <v>5.0679601533136838</v>
      </c>
      <c r="L5752" s="35">
        <v>1.9159528846120861</v>
      </c>
      <c r="M5752" s="35">
        <v>-6.83327528551049E-3</v>
      </c>
      <c r="N5752" s="35">
        <v>0</v>
      </c>
      <c r="O5752" s="35">
        <v>0</v>
      </c>
      <c r="P5752" s="36">
        <v>12</v>
      </c>
      <c r="Q5752" s="37">
        <v>86</v>
      </c>
      <c r="R5752" s="36">
        <v>10</v>
      </c>
      <c r="S5752" s="39">
        <f t="shared" si="195"/>
        <v>86</v>
      </c>
      <c r="T5752" s="34" t="s">
        <v>44</v>
      </c>
      <c r="U5752" s="12">
        <f>(alpha+(beta/(1+EXP((((-1)*ceta)+(delta*LN(speed)))+(epsilon*speed)))))</f>
        <v>9.6814279191410335E-3</v>
      </c>
      <c r="V5752" s="8">
        <f t="shared" si="196"/>
        <v>86</v>
      </c>
    </row>
    <row r="5753" spans="1:28">
      <c r="A5753" s="34" t="s">
        <v>19</v>
      </c>
      <c r="B5753" s="34" t="s">
        <v>70</v>
      </c>
      <c r="C5753" s="5" t="s">
        <v>147</v>
      </c>
      <c r="D5753" s="35" t="s">
        <v>89</v>
      </c>
      <c r="E5753" s="36" t="s">
        <v>15</v>
      </c>
      <c r="F5753" s="37">
        <v>100</v>
      </c>
      <c r="G5753" s="38">
        <v>-0.04</v>
      </c>
      <c r="H5753" s="34">
        <v>0.97509706287854681</v>
      </c>
      <c r="I5753" s="35">
        <v>-0.23446649166365247</v>
      </c>
      <c r="J5753" s="35">
        <v>3.9735965005242404</v>
      </c>
      <c r="K5753" s="35">
        <v>5.4528679246332423</v>
      </c>
      <c r="L5753" s="35">
        <v>1.9605066127550097</v>
      </c>
      <c r="M5753" s="35">
        <v>-7.2268416845786129E-3</v>
      </c>
      <c r="N5753" s="35">
        <v>0</v>
      </c>
      <c r="O5753" s="35">
        <v>0</v>
      </c>
      <c r="P5753" s="36">
        <v>12</v>
      </c>
      <c r="Q5753" s="37">
        <v>86</v>
      </c>
      <c r="R5753" s="36">
        <v>10</v>
      </c>
      <c r="S5753" s="39">
        <f t="shared" si="195"/>
        <v>86</v>
      </c>
      <c r="T5753" s="34" t="s">
        <v>44</v>
      </c>
      <c r="U5753" s="12">
        <f>(alpha+(beta/(1+EXP((((-1)*ceta)+(delta*LN(speed)))+(epsilon*speed)))))</f>
        <v>2.5697194324800554E-2</v>
      </c>
      <c r="V5753" s="8">
        <f t="shared" si="196"/>
        <v>86</v>
      </c>
    </row>
    <row r="5754" spans="1:28">
      <c r="A5754" s="34" t="s">
        <v>19</v>
      </c>
      <c r="B5754" s="34" t="s">
        <v>70</v>
      </c>
      <c r="C5754" s="5" t="s">
        <v>146</v>
      </c>
      <c r="D5754" s="35" t="s">
        <v>89</v>
      </c>
      <c r="E5754" s="36" t="s">
        <v>16</v>
      </c>
      <c r="F5754" s="37">
        <v>100</v>
      </c>
      <c r="G5754" s="38">
        <v>-0.04</v>
      </c>
      <c r="H5754" s="34">
        <v>0.95842043060148019</v>
      </c>
      <c r="I5754" s="35">
        <v>-0.39236525533575034</v>
      </c>
      <c r="J5754" s="35">
        <v>4.606216740946282</v>
      </c>
      <c r="K5754" s="35">
        <v>5.1074472011673988</v>
      </c>
      <c r="L5754" s="35">
        <v>1.751242776047756</v>
      </c>
      <c r="M5754" s="35">
        <v>-4.9871292730580873E-3</v>
      </c>
      <c r="N5754" s="35">
        <v>0</v>
      </c>
      <c r="O5754" s="35">
        <v>0</v>
      </c>
      <c r="P5754" s="36">
        <v>12</v>
      </c>
      <c r="Q5754" s="37">
        <v>86</v>
      </c>
      <c r="R5754" s="36">
        <v>10</v>
      </c>
      <c r="S5754" s="39">
        <f t="shared" si="195"/>
        <v>86</v>
      </c>
      <c r="T5754" s="34" t="s">
        <v>44</v>
      </c>
      <c r="U5754" s="12">
        <f>(alpha+(beta/(1+EXP((((-1)*ceta)+(delta*LN(speed)))+(epsilon*speed)))))</f>
        <v>4.1184854975351848E-2</v>
      </c>
      <c r="V5754" s="8">
        <f t="shared" si="196"/>
        <v>86</v>
      </c>
    </row>
    <row r="5755" spans="1:28">
      <c r="A5755" s="34" t="s">
        <v>19</v>
      </c>
      <c r="B5755" s="34" t="s">
        <v>70</v>
      </c>
      <c r="C5755" s="5" t="s">
        <v>147</v>
      </c>
      <c r="D5755" s="35" t="s">
        <v>89</v>
      </c>
      <c r="E5755" s="36" t="s">
        <v>16</v>
      </c>
      <c r="F5755" s="37">
        <v>100</v>
      </c>
      <c r="G5755" s="38">
        <v>-0.04</v>
      </c>
      <c r="H5755" s="34">
        <v>0.95807208124748156</v>
      </c>
      <c r="I5755" s="35">
        <v>-1.2569248120001641</v>
      </c>
      <c r="J5755" s="35">
        <v>14.025564770523122</v>
      </c>
      <c r="K5755" s="35">
        <v>5.0837580370411137</v>
      </c>
      <c r="L5755" s="35">
        <v>1.7369068338001536</v>
      </c>
      <c r="M5755" s="35">
        <v>-5.0353823941010943E-3</v>
      </c>
      <c r="N5755" s="35">
        <v>0</v>
      </c>
      <c r="O5755" s="35">
        <v>0</v>
      </c>
      <c r="P5755" s="36">
        <v>12</v>
      </c>
      <c r="Q5755" s="37">
        <v>86</v>
      </c>
      <c r="R5755" s="36">
        <v>10</v>
      </c>
      <c r="S5755" s="39">
        <f t="shared" si="195"/>
        <v>86</v>
      </c>
      <c r="T5755" s="34" t="s">
        <v>44</v>
      </c>
      <c r="U5755" s="12">
        <f>(alpha+(beta/(1+EXP((((-1)*ceta)+(delta*LN(speed)))+(epsilon*speed)))))</f>
        <v>0.1171611735379221</v>
      </c>
      <c r="V5755" s="8">
        <f t="shared" si="196"/>
        <v>86</v>
      </c>
    </row>
    <row r="5756" spans="1:28">
      <c r="A5756" s="34" t="s">
        <v>19</v>
      </c>
      <c r="B5756" s="34" t="s">
        <v>70</v>
      </c>
      <c r="C5756" s="5" t="s">
        <v>146</v>
      </c>
      <c r="D5756" s="35" t="s">
        <v>89</v>
      </c>
      <c r="E5756" s="36" t="s">
        <v>14</v>
      </c>
      <c r="F5756" s="37">
        <v>100</v>
      </c>
      <c r="G5756" s="38">
        <v>-0.04</v>
      </c>
      <c r="H5756" s="34">
        <v>0.98696174122188085</v>
      </c>
      <c r="I5756" s="35">
        <v>1.7254458269345201</v>
      </c>
      <c r="J5756" s="35">
        <v>4.3868003153967501E-2</v>
      </c>
      <c r="K5756" s="35">
        <v>0.33473581151227455</v>
      </c>
      <c r="L5756" s="35">
        <v>0</v>
      </c>
      <c r="M5756" s="35">
        <v>0</v>
      </c>
      <c r="N5756" s="35">
        <v>0</v>
      </c>
      <c r="O5756" s="35">
        <v>0</v>
      </c>
      <c r="P5756" s="36">
        <v>12</v>
      </c>
      <c r="Q5756" s="37">
        <v>86</v>
      </c>
      <c r="R5756" s="36">
        <v>2</v>
      </c>
      <c r="S5756" s="39">
        <f t="shared" si="195"/>
        <v>86</v>
      </c>
      <c r="T5756" s="34" t="s">
        <v>31</v>
      </c>
      <c r="U5756" s="12">
        <f>((alpha+(beta*speed))^((-1)/ceta))</f>
        <v>6.1470611217700052E-3</v>
      </c>
      <c r="V5756" s="8">
        <f t="shared" si="196"/>
        <v>86</v>
      </c>
      <c r="AB5756" s="41"/>
    </row>
    <row r="5757" spans="1:28">
      <c r="A5757" s="34" t="s">
        <v>19</v>
      </c>
      <c r="B5757" s="34" t="s">
        <v>70</v>
      </c>
      <c r="C5757" s="5" t="s">
        <v>147</v>
      </c>
      <c r="D5757" s="35" t="s">
        <v>89</v>
      </c>
      <c r="E5757" s="36" t="s">
        <v>14</v>
      </c>
      <c r="F5757" s="37">
        <v>100</v>
      </c>
      <c r="G5757" s="38">
        <v>-0.04</v>
      </c>
      <c r="H5757" s="34">
        <v>0.98723349879226541</v>
      </c>
      <c r="I5757" s="35">
        <v>0.18516058828710419</v>
      </c>
      <c r="J5757" s="35">
        <v>0.97542183422136741</v>
      </c>
      <c r="K5757" s="35">
        <v>-0.48474636523089282</v>
      </c>
      <c r="L5757" s="35">
        <v>0</v>
      </c>
      <c r="M5757" s="35">
        <v>0</v>
      </c>
      <c r="N5757" s="35">
        <v>0</v>
      </c>
      <c r="O5757" s="35">
        <v>0</v>
      </c>
      <c r="P5757" s="36">
        <v>12</v>
      </c>
      <c r="Q5757" s="37">
        <v>86</v>
      </c>
      <c r="R5757" s="36">
        <v>0</v>
      </c>
      <c r="S5757" s="39">
        <f t="shared" si="195"/>
        <v>86</v>
      </c>
      <c r="T5757" s="34" t="s">
        <v>29</v>
      </c>
      <c r="U5757" s="12">
        <f>((alpha*(beta^speed))*(speed^ceta))</f>
        <v>2.5139701591717703E-3</v>
      </c>
      <c r="V5757" s="8">
        <f t="shared" si="196"/>
        <v>86</v>
      </c>
      <c r="AB5757" s="41"/>
    </row>
    <row r="5758" spans="1:28">
      <c r="A5758" s="34" t="s">
        <v>19</v>
      </c>
      <c r="B5758" s="34" t="s">
        <v>70</v>
      </c>
      <c r="C5758" s="5" t="s">
        <v>146</v>
      </c>
      <c r="D5758" s="35" t="s">
        <v>89</v>
      </c>
      <c r="E5758" s="36" t="s">
        <v>18</v>
      </c>
      <c r="F5758" s="37">
        <v>100</v>
      </c>
      <c r="G5758" s="38">
        <v>-0.04</v>
      </c>
      <c r="H5758" s="34">
        <v>0.97301097850749974</v>
      </c>
      <c r="I5758" s="35">
        <v>-2.4964922318145304E-7</v>
      </c>
      <c r="J5758" s="35">
        <v>4.6315948257653795E-5</v>
      </c>
      <c r="K5758" s="35">
        <v>-3.05016233245502E-3</v>
      </c>
      <c r="L5758" s="35">
        <v>8.0191589637501032E-2</v>
      </c>
      <c r="M5758" s="35">
        <v>0</v>
      </c>
      <c r="N5758" s="35">
        <v>0</v>
      </c>
      <c r="O5758" s="35">
        <v>0</v>
      </c>
      <c r="P5758" s="36">
        <v>12</v>
      </c>
      <c r="Q5758" s="37">
        <v>86</v>
      </c>
      <c r="R5758" s="36">
        <v>14</v>
      </c>
      <c r="S5758" s="39">
        <f t="shared" si="195"/>
        <v>86</v>
      </c>
      <c r="T5758" s="34" t="s">
        <v>51</v>
      </c>
      <c r="U5758" s="12">
        <f>(((alpha*(speed^3))+(beta*(speed^2))+(ceta*speed))+delta)</f>
        <v>1.6394960600744912E-3</v>
      </c>
      <c r="V5758" s="8">
        <f t="shared" si="196"/>
        <v>86</v>
      </c>
      <c r="AB5758" s="41"/>
    </row>
    <row r="5759" spans="1:28">
      <c r="A5759" s="34" t="s">
        <v>19</v>
      </c>
      <c r="B5759" s="34" t="s">
        <v>70</v>
      </c>
      <c r="C5759" s="5" t="s">
        <v>147</v>
      </c>
      <c r="D5759" s="35" t="s">
        <v>89</v>
      </c>
      <c r="E5759" s="36" t="s">
        <v>18</v>
      </c>
      <c r="F5759" s="37">
        <v>100</v>
      </c>
      <c r="G5759" s="38">
        <v>-0.04</v>
      </c>
      <c r="H5759" s="34">
        <v>0.95953509145687776</v>
      </c>
      <c r="I5759" s="35">
        <v>12.275014626103326</v>
      </c>
      <c r="J5759" s="35">
        <v>6.6584018282860318E-5</v>
      </c>
      <c r="K5759" s="35">
        <v>3.9107111208568832</v>
      </c>
      <c r="L5759" s="35">
        <v>0</v>
      </c>
      <c r="M5759" s="35">
        <v>0</v>
      </c>
      <c r="N5759" s="35">
        <v>0</v>
      </c>
      <c r="O5759" s="35">
        <v>0</v>
      </c>
      <c r="P5759" s="36">
        <v>12</v>
      </c>
      <c r="Q5759" s="37">
        <v>86</v>
      </c>
      <c r="R5759" s="36">
        <v>6</v>
      </c>
      <c r="S5759" s="39">
        <f t="shared" si="195"/>
        <v>86</v>
      </c>
      <c r="T5759" s="34" t="s">
        <v>37</v>
      </c>
      <c r="U5759" s="12">
        <f>(1/(alpha+(beta*(speed^ceta))))</f>
        <v>4.0662330652309949E-4</v>
      </c>
      <c r="V5759" s="8">
        <f t="shared" si="196"/>
        <v>86</v>
      </c>
      <c r="AB5759" s="41"/>
    </row>
    <row r="5760" spans="1:28">
      <c r="A5760" s="34" t="s">
        <v>19</v>
      </c>
      <c r="B5760" s="34" t="s">
        <v>70</v>
      </c>
      <c r="C5760" s="5" t="s">
        <v>146</v>
      </c>
      <c r="D5760" s="35" t="s">
        <v>89</v>
      </c>
      <c r="E5760" s="36" t="s">
        <v>17</v>
      </c>
      <c r="F5760" s="37">
        <v>100</v>
      </c>
      <c r="G5760" s="38">
        <v>-0.04</v>
      </c>
      <c r="H5760" s="34">
        <v>0.93916097205659566</v>
      </c>
      <c r="I5760" s="35">
        <v>-9.1124397887337282E-4</v>
      </c>
      <c r="J5760" s="35">
        <v>0.17864977545655522</v>
      </c>
      <c r="K5760" s="35">
        <v>-12.683732192307652</v>
      </c>
      <c r="L5760" s="35">
        <v>342.65682684957318</v>
      </c>
      <c r="M5760" s="35">
        <v>0</v>
      </c>
      <c r="N5760" s="35">
        <v>0</v>
      </c>
      <c r="O5760" s="35">
        <v>0</v>
      </c>
      <c r="P5760" s="36">
        <v>12</v>
      </c>
      <c r="Q5760" s="37">
        <v>82</v>
      </c>
      <c r="R5760" s="36">
        <v>14</v>
      </c>
      <c r="S5760" s="39">
        <f t="shared" si="195"/>
        <v>82</v>
      </c>
      <c r="T5760" s="34" t="s">
        <v>51</v>
      </c>
      <c r="U5760" s="12">
        <f>(((alpha*(speed^3))+(beta*(speed^2))+(ceta*speed))+delta)</f>
        <v>1.401107106769075</v>
      </c>
      <c r="V5760" s="8">
        <f t="shared" si="196"/>
        <v>82</v>
      </c>
    </row>
    <row r="5761" spans="1:28">
      <c r="A5761" s="34" t="s">
        <v>19</v>
      </c>
      <c r="B5761" s="34" t="s">
        <v>70</v>
      </c>
      <c r="C5761" s="5" t="s">
        <v>147</v>
      </c>
      <c r="D5761" s="35" t="s">
        <v>89</v>
      </c>
      <c r="E5761" s="36" t="s">
        <v>17</v>
      </c>
      <c r="F5761" s="37">
        <v>100</v>
      </c>
      <c r="G5761" s="38">
        <v>-0.04</v>
      </c>
      <c r="H5761" s="34">
        <v>0.94247915884565214</v>
      </c>
      <c r="I5761" s="35">
        <v>-9.2797298120954059E-4</v>
      </c>
      <c r="J5761" s="35">
        <v>0.18092773966460304</v>
      </c>
      <c r="K5761" s="35">
        <v>-12.707226208292489</v>
      </c>
      <c r="L5761" s="35">
        <v>338.33354934975245</v>
      </c>
      <c r="M5761" s="35">
        <v>0</v>
      </c>
      <c r="N5761" s="35">
        <v>0</v>
      </c>
      <c r="O5761" s="35">
        <v>0</v>
      </c>
      <c r="P5761" s="36">
        <v>12</v>
      </c>
      <c r="Q5761" s="37">
        <v>82</v>
      </c>
      <c r="R5761" s="36">
        <v>14</v>
      </c>
      <c r="S5761" s="39">
        <f t="shared" si="195"/>
        <v>82</v>
      </c>
      <c r="T5761" s="34" t="s">
        <v>51</v>
      </c>
      <c r="U5761" s="12">
        <f>(((alpha*(speed^3))+(beta*(speed^2))+(ceta*speed))+delta)</f>
        <v>1.244515071017247</v>
      </c>
      <c r="V5761" s="8">
        <f t="shared" si="196"/>
        <v>82</v>
      </c>
    </row>
    <row r="5762" spans="1:28">
      <c r="A5762" s="34" t="s">
        <v>19</v>
      </c>
      <c r="B5762" s="34" t="s">
        <v>70</v>
      </c>
      <c r="C5762" s="5" t="s">
        <v>146</v>
      </c>
      <c r="D5762" s="35" t="s">
        <v>89</v>
      </c>
      <c r="E5762" s="36" t="s">
        <v>15</v>
      </c>
      <c r="F5762" s="37">
        <v>0</v>
      </c>
      <c r="G5762" s="38">
        <v>-0.02</v>
      </c>
      <c r="H5762" s="34">
        <v>0.99383008421611596</v>
      </c>
      <c r="I5762" s="35">
        <v>0.39190186259197302</v>
      </c>
      <c r="J5762" s="35">
        <v>22.147741958347133</v>
      </c>
      <c r="K5762" s="35">
        <v>0.19146917491199411</v>
      </c>
      <c r="L5762" s="35">
        <v>0.90454610852707096</v>
      </c>
      <c r="M5762" s="35">
        <v>3.4544813447844672E-2</v>
      </c>
      <c r="N5762" s="35">
        <v>0</v>
      </c>
      <c r="O5762" s="35">
        <v>0</v>
      </c>
      <c r="P5762" s="36">
        <v>12</v>
      </c>
      <c r="Q5762" s="37">
        <v>86</v>
      </c>
      <c r="R5762" s="36">
        <v>10</v>
      </c>
      <c r="S5762" s="39">
        <f t="shared" ref="S5762:S5825" si="198">V5762</f>
        <v>86</v>
      </c>
      <c r="T5762" s="34" t="s">
        <v>44</v>
      </c>
      <c r="U5762" s="12">
        <f>(alpha+(beta/(1+EXP((((-1)*ceta)+(delta*LN(speed)))+(epsilon*speed)))))</f>
        <v>0.41633254568129197</v>
      </c>
      <c r="V5762" s="8">
        <f t="shared" ref="V5762:V5825" si="199">IF($V$1&lt;P5762,P5762,IF($V$1&gt;Q5762,Q5762,$V$1))</f>
        <v>86</v>
      </c>
    </row>
    <row r="5763" spans="1:28">
      <c r="A5763" s="34" t="s">
        <v>19</v>
      </c>
      <c r="B5763" s="34" t="s">
        <v>70</v>
      </c>
      <c r="C5763" s="5" t="s">
        <v>147</v>
      </c>
      <c r="D5763" s="35" t="s">
        <v>89</v>
      </c>
      <c r="E5763" s="36" t="s">
        <v>15</v>
      </c>
      <c r="F5763" s="37">
        <v>0</v>
      </c>
      <c r="G5763" s="38">
        <v>-0.02</v>
      </c>
      <c r="H5763" s="34">
        <v>0.99279285028134512</v>
      </c>
      <c r="I5763" s="35">
        <v>53.257895286961102</v>
      </c>
      <c r="J5763" s="35">
        <v>1.0084311442984462</v>
      </c>
      <c r="K5763" s="35">
        <v>-1.1656149849050863</v>
      </c>
      <c r="L5763" s="35">
        <v>0</v>
      </c>
      <c r="M5763" s="35">
        <v>0</v>
      </c>
      <c r="N5763" s="35">
        <v>0</v>
      </c>
      <c r="O5763" s="35">
        <v>0</v>
      </c>
      <c r="P5763" s="36">
        <v>12</v>
      </c>
      <c r="Q5763" s="37">
        <v>86</v>
      </c>
      <c r="R5763" s="36">
        <v>0</v>
      </c>
      <c r="S5763" s="39">
        <f t="shared" si="198"/>
        <v>86</v>
      </c>
      <c r="T5763" s="34" t="s">
        <v>29</v>
      </c>
      <c r="U5763" s="12">
        <f>((alpha*(beta^speed))*(speed^ceta))</f>
        <v>0.60965074641544548</v>
      </c>
      <c r="V5763" s="8">
        <f t="shared" si="199"/>
        <v>86</v>
      </c>
    </row>
    <row r="5764" spans="1:28">
      <c r="A5764" s="34" t="s">
        <v>19</v>
      </c>
      <c r="B5764" s="34" t="s">
        <v>70</v>
      </c>
      <c r="C5764" s="5" t="s">
        <v>146</v>
      </c>
      <c r="D5764" s="35" t="s">
        <v>89</v>
      </c>
      <c r="E5764" s="36" t="s">
        <v>16</v>
      </c>
      <c r="F5764" s="37">
        <v>0</v>
      </c>
      <c r="G5764" s="38">
        <v>-0.02</v>
      </c>
      <c r="H5764" s="34">
        <v>0.98388255789572554</v>
      </c>
      <c r="I5764" s="35">
        <v>0.77265436587990111</v>
      </c>
      <c r="J5764" s="35">
        <v>10.388352887401336</v>
      </c>
      <c r="K5764" s="35">
        <v>1.7155835587420982</v>
      </c>
      <c r="L5764" s="35">
        <v>0.90046592801832248</v>
      </c>
      <c r="M5764" s="35">
        <v>3.0452734578557499E-2</v>
      </c>
      <c r="N5764" s="35">
        <v>0</v>
      </c>
      <c r="O5764" s="35">
        <v>0</v>
      </c>
      <c r="P5764" s="36">
        <v>12</v>
      </c>
      <c r="Q5764" s="37">
        <v>86</v>
      </c>
      <c r="R5764" s="36">
        <v>10</v>
      </c>
      <c r="S5764" s="39">
        <f t="shared" si="198"/>
        <v>86</v>
      </c>
      <c r="T5764" s="34" t="s">
        <v>44</v>
      </c>
      <c r="U5764" s="12">
        <f>(alpha+(beta/(1+EXP((((-1)*ceta)+(delta*LN(speed)))+(epsilon*speed)))))</f>
        <v>0.84835505038575731</v>
      </c>
      <c r="V5764" s="8">
        <f t="shared" si="199"/>
        <v>86</v>
      </c>
    </row>
    <row r="5765" spans="1:28">
      <c r="A5765" s="34" t="s">
        <v>19</v>
      </c>
      <c r="B5765" s="34" t="s">
        <v>70</v>
      </c>
      <c r="C5765" s="5" t="s">
        <v>147</v>
      </c>
      <c r="D5765" s="35" t="s">
        <v>89</v>
      </c>
      <c r="E5765" s="36" t="s">
        <v>16</v>
      </c>
      <c r="F5765" s="37">
        <v>0</v>
      </c>
      <c r="G5765" s="38">
        <v>-0.02</v>
      </c>
      <c r="H5765" s="34">
        <v>0.98363970319892136</v>
      </c>
      <c r="I5765" s="35">
        <v>2.2549679766467592</v>
      </c>
      <c r="J5765" s="35">
        <v>166.16370772422547</v>
      </c>
      <c r="K5765" s="35">
        <v>-1.0860697170383304</v>
      </c>
      <c r="L5765" s="35">
        <v>0.52358988626695646</v>
      </c>
      <c r="M5765" s="35">
        <v>3.6697772675327436E-2</v>
      </c>
      <c r="N5765" s="35">
        <v>0</v>
      </c>
      <c r="O5765" s="35">
        <v>0</v>
      </c>
      <c r="P5765" s="36">
        <v>12</v>
      </c>
      <c r="Q5765" s="37">
        <v>86</v>
      </c>
      <c r="R5765" s="36">
        <v>10</v>
      </c>
      <c r="S5765" s="39">
        <f t="shared" si="198"/>
        <v>86</v>
      </c>
      <c r="T5765" s="34" t="s">
        <v>44</v>
      </c>
      <c r="U5765" s="12">
        <f>(alpha+(beta/(1+EXP((((-1)*ceta)+(delta*LN(speed)))+(epsilon*speed)))))</f>
        <v>2.4865663315807511</v>
      </c>
      <c r="V5765" s="8">
        <f t="shared" si="199"/>
        <v>86</v>
      </c>
    </row>
    <row r="5766" spans="1:28">
      <c r="A5766" s="34" t="s">
        <v>19</v>
      </c>
      <c r="B5766" s="34" t="s">
        <v>70</v>
      </c>
      <c r="C5766" s="5" t="s">
        <v>146</v>
      </c>
      <c r="D5766" s="35" t="s">
        <v>89</v>
      </c>
      <c r="E5766" s="36" t="s">
        <v>14</v>
      </c>
      <c r="F5766" s="37">
        <v>0</v>
      </c>
      <c r="G5766" s="38">
        <v>-0.02</v>
      </c>
      <c r="H5766" s="34">
        <v>0.98656770596114018</v>
      </c>
      <c r="I5766" s="35">
        <v>0.16391923396907898</v>
      </c>
      <c r="J5766" s="35">
        <v>0.69786308874094916</v>
      </c>
      <c r="K5766" s="35">
        <v>-2.0209466844035686E-3</v>
      </c>
      <c r="L5766" s="35">
        <v>0</v>
      </c>
      <c r="M5766" s="35">
        <v>0</v>
      </c>
      <c r="N5766" s="35">
        <v>0</v>
      </c>
      <c r="O5766" s="35">
        <v>0</v>
      </c>
      <c r="P5766" s="36">
        <v>12</v>
      </c>
      <c r="Q5766" s="37">
        <v>86</v>
      </c>
      <c r="R5766" s="36">
        <v>5</v>
      </c>
      <c r="S5766" s="39">
        <f t="shared" si="198"/>
        <v>86</v>
      </c>
      <c r="T5766" s="34" t="s">
        <v>36</v>
      </c>
      <c r="U5766" s="12">
        <f>(1/(((ceta*(speed^2))+(beta*speed))+alpha))</f>
        <v>2.2107644105909891E-2</v>
      </c>
      <c r="V5766" s="8">
        <f t="shared" si="199"/>
        <v>86</v>
      </c>
      <c r="AB5766" s="41"/>
    </row>
    <row r="5767" spans="1:28">
      <c r="A5767" s="34" t="s">
        <v>19</v>
      </c>
      <c r="B5767" s="34" t="s">
        <v>70</v>
      </c>
      <c r="C5767" s="5" t="s">
        <v>147</v>
      </c>
      <c r="D5767" s="35" t="s">
        <v>89</v>
      </c>
      <c r="E5767" s="36" t="s">
        <v>14</v>
      </c>
      <c r="F5767" s="37">
        <v>0</v>
      </c>
      <c r="G5767" s="38">
        <v>-0.02</v>
      </c>
      <c r="H5767" s="34">
        <v>0.99132578961393236</v>
      </c>
      <c r="I5767" s="35">
        <v>0.70333251924163398</v>
      </c>
      <c r="J5767" s="35">
        <v>1.4703424459158931</v>
      </c>
      <c r="K5767" s="35">
        <v>-5.3536809045107723E-3</v>
      </c>
      <c r="L5767" s="35">
        <v>0</v>
      </c>
      <c r="M5767" s="35">
        <v>0</v>
      </c>
      <c r="N5767" s="35">
        <v>0</v>
      </c>
      <c r="O5767" s="35">
        <v>0</v>
      </c>
      <c r="P5767" s="36">
        <v>12</v>
      </c>
      <c r="Q5767" s="37">
        <v>86</v>
      </c>
      <c r="R5767" s="36">
        <v>5</v>
      </c>
      <c r="S5767" s="39">
        <f t="shared" si="198"/>
        <v>86</v>
      </c>
      <c r="T5767" s="34" t="s">
        <v>36</v>
      </c>
      <c r="U5767" s="12">
        <f>(1/(((ceta*(speed^2))+(beta*speed))+alpha))</f>
        <v>1.142113673868159E-2</v>
      </c>
      <c r="V5767" s="8">
        <f t="shared" si="199"/>
        <v>86</v>
      </c>
      <c r="AB5767" s="41"/>
    </row>
    <row r="5768" spans="1:28">
      <c r="A5768" s="34" t="s">
        <v>19</v>
      </c>
      <c r="B5768" s="34" t="s">
        <v>70</v>
      </c>
      <c r="C5768" s="5" t="s">
        <v>146</v>
      </c>
      <c r="D5768" s="35" t="s">
        <v>89</v>
      </c>
      <c r="E5768" s="36" t="s">
        <v>18</v>
      </c>
      <c r="F5768" s="37">
        <v>0</v>
      </c>
      <c r="G5768" s="38">
        <v>-0.02</v>
      </c>
      <c r="H5768" s="34">
        <v>0.98520191139337676</v>
      </c>
      <c r="I5768" s="35">
        <v>-7.6180373726593212E-2</v>
      </c>
      <c r="J5768" s="35">
        <v>-3.9826208281815316</v>
      </c>
      <c r="K5768" s="35">
        <v>-0.97727741618350805</v>
      </c>
      <c r="L5768" s="35">
        <v>0</v>
      </c>
      <c r="M5768" s="35">
        <v>0</v>
      </c>
      <c r="N5768" s="35">
        <v>0</v>
      </c>
      <c r="O5768" s="35">
        <v>0</v>
      </c>
      <c r="P5768" s="36">
        <v>12</v>
      </c>
      <c r="Q5768" s="37">
        <v>86</v>
      </c>
      <c r="R5768" s="36">
        <v>13</v>
      </c>
      <c r="S5768" s="39">
        <f t="shared" si="198"/>
        <v>86</v>
      </c>
      <c r="T5768" s="34" t="s">
        <v>50</v>
      </c>
      <c r="U5768" s="12">
        <f>EXP((alpha+(beta/speed))+(ceta*LN(speed)))</f>
        <v>1.1383128969347739E-2</v>
      </c>
      <c r="V5768" s="8">
        <f t="shared" si="199"/>
        <v>86</v>
      </c>
      <c r="AB5768" s="41"/>
    </row>
    <row r="5769" spans="1:28">
      <c r="A5769" s="34" t="s">
        <v>19</v>
      </c>
      <c r="B5769" s="34" t="s">
        <v>70</v>
      </c>
      <c r="C5769" s="5" t="s">
        <v>147</v>
      </c>
      <c r="D5769" s="35" t="s">
        <v>89</v>
      </c>
      <c r="E5769" s="36" t="s">
        <v>18</v>
      </c>
      <c r="F5769" s="37">
        <v>0</v>
      </c>
      <c r="G5769" s="38">
        <v>-0.02</v>
      </c>
      <c r="H5769" s="34">
        <v>0.96550097667821966</v>
      </c>
      <c r="I5769" s="35">
        <v>11.917198764489685</v>
      </c>
      <c r="J5769" s="35">
        <v>-0.50890574138921174</v>
      </c>
      <c r="K5769" s="35">
        <v>4.1546706975585178E-2</v>
      </c>
      <c r="L5769" s="35">
        <v>0</v>
      </c>
      <c r="M5769" s="35">
        <v>0</v>
      </c>
      <c r="N5769" s="35">
        <v>0</v>
      </c>
      <c r="O5769" s="35">
        <v>0</v>
      </c>
      <c r="P5769" s="36">
        <v>12</v>
      </c>
      <c r="Q5769" s="37">
        <v>86</v>
      </c>
      <c r="R5769" s="36">
        <v>5</v>
      </c>
      <c r="S5769" s="39">
        <f t="shared" si="198"/>
        <v>86</v>
      </c>
      <c r="T5769" s="34" t="s">
        <v>36</v>
      </c>
      <c r="U5769" s="12">
        <f>(1/(((ceta*(speed^2))+(beta*speed))+alpha))</f>
        <v>3.6306766791254813E-3</v>
      </c>
      <c r="V5769" s="8">
        <f t="shared" si="199"/>
        <v>86</v>
      </c>
      <c r="AB5769" s="41"/>
    </row>
    <row r="5770" spans="1:28">
      <c r="A5770" s="34" t="s">
        <v>19</v>
      </c>
      <c r="B5770" s="34" t="s">
        <v>70</v>
      </c>
      <c r="C5770" s="5" t="s">
        <v>146</v>
      </c>
      <c r="D5770" s="35" t="s">
        <v>89</v>
      </c>
      <c r="E5770" s="36" t="s">
        <v>17</v>
      </c>
      <c r="F5770" s="37">
        <v>0</v>
      </c>
      <c r="G5770" s="38">
        <v>-0.02</v>
      </c>
      <c r="H5770" s="34">
        <v>0.9742346882200521</v>
      </c>
      <c r="I5770" s="35">
        <v>7.9197345165200064</v>
      </c>
      <c r="J5770" s="35">
        <v>-1.5113916135480749</v>
      </c>
      <c r="K5770" s="35">
        <v>-0.83331330766978318</v>
      </c>
      <c r="L5770" s="35">
        <v>0</v>
      </c>
      <c r="M5770" s="35">
        <v>0</v>
      </c>
      <c r="N5770" s="35">
        <v>0</v>
      </c>
      <c r="O5770" s="35">
        <v>0</v>
      </c>
      <c r="P5770" s="36">
        <v>12</v>
      </c>
      <c r="Q5770" s="37">
        <v>86</v>
      </c>
      <c r="R5770" s="36">
        <v>13</v>
      </c>
      <c r="S5770" s="39">
        <f t="shared" si="198"/>
        <v>86</v>
      </c>
      <c r="T5770" s="34" t="s">
        <v>50</v>
      </c>
      <c r="U5770" s="12">
        <f>EXP((alpha+(beta/speed))+(ceta*LN(speed)))</f>
        <v>66.042159373536705</v>
      </c>
      <c r="V5770" s="8">
        <f t="shared" si="199"/>
        <v>86</v>
      </c>
    </row>
    <row r="5771" spans="1:28">
      <c r="A5771" s="34" t="s">
        <v>19</v>
      </c>
      <c r="B5771" s="34" t="s">
        <v>70</v>
      </c>
      <c r="C5771" s="5" t="s">
        <v>147</v>
      </c>
      <c r="D5771" s="35" t="s">
        <v>89</v>
      </c>
      <c r="E5771" s="36" t="s">
        <v>17</v>
      </c>
      <c r="F5771" s="37">
        <v>0</v>
      </c>
      <c r="G5771" s="38">
        <v>-0.02</v>
      </c>
      <c r="H5771" s="34">
        <v>0.97704975474667921</v>
      </c>
      <c r="I5771" s="35">
        <v>7.7966287985806026</v>
      </c>
      <c r="J5771" s="35">
        <v>-0.80451955884964543</v>
      </c>
      <c r="K5771" s="35">
        <v>-0.81307883270826498</v>
      </c>
      <c r="L5771" s="35">
        <v>0</v>
      </c>
      <c r="M5771" s="35">
        <v>0</v>
      </c>
      <c r="N5771" s="35">
        <v>0</v>
      </c>
      <c r="O5771" s="35">
        <v>0</v>
      </c>
      <c r="P5771" s="36">
        <v>12</v>
      </c>
      <c r="Q5771" s="37">
        <v>86</v>
      </c>
      <c r="R5771" s="36">
        <v>13</v>
      </c>
      <c r="S5771" s="39">
        <f t="shared" si="198"/>
        <v>86</v>
      </c>
      <c r="T5771" s="34" t="s">
        <v>50</v>
      </c>
      <c r="U5771" s="12">
        <f>EXP((alpha+(beta/speed))+(ceta*LN(speed)))</f>
        <v>64.42736207871468</v>
      </c>
      <c r="V5771" s="8">
        <f t="shared" si="199"/>
        <v>86</v>
      </c>
    </row>
    <row r="5772" spans="1:28">
      <c r="A5772" s="34" t="s">
        <v>19</v>
      </c>
      <c r="B5772" s="34" t="s">
        <v>70</v>
      </c>
      <c r="C5772" s="5" t="s">
        <v>146</v>
      </c>
      <c r="D5772" s="35" t="s">
        <v>89</v>
      </c>
      <c r="E5772" s="36" t="s">
        <v>15</v>
      </c>
      <c r="F5772" s="37">
        <v>50</v>
      </c>
      <c r="G5772" s="38">
        <v>-0.02</v>
      </c>
      <c r="H5772" s="34">
        <v>0.99422171632954803</v>
      </c>
      <c r="I5772" s="35">
        <v>17.838936041253405</v>
      </c>
      <c r="J5772" s="35">
        <v>0.98982954555361313</v>
      </c>
      <c r="K5772" s="35">
        <v>-0.83408380279048422</v>
      </c>
      <c r="L5772" s="35">
        <v>0</v>
      </c>
      <c r="M5772" s="35">
        <v>0</v>
      </c>
      <c r="N5772" s="35">
        <v>0</v>
      </c>
      <c r="O5772" s="35">
        <v>0</v>
      </c>
      <c r="P5772" s="36">
        <v>12</v>
      </c>
      <c r="Q5772" s="37">
        <v>86</v>
      </c>
      <c r="R5772" s="36">
        <v>0</v>
      </c>
      <c r="S5772" s="39">
        <f t="shared" si="198"/>
        <v>86</v>
      </c>
      <c r="T5772" s="34" t="s">
        <v>29</v>
      </c>
      <c r="U5772" s="12">
        <f>((alpha*(beta^speed))*(speed^ceta))</f>
        <v>0.18031449511573877</v>
      </c>
      <c r="V5772" s="8">
        <f t="shared" si="199"/>
        <v>86</v>
      </c>
    </row>
    <row r="5773" spans="1:28">
      <c r="A5773" s="34" t="s">
        <v>19</v>
      </c>
      <c r="B5773" s="34" t="s">
        <v>70</v>
      </c>
      <c r="C5773" s="5" t="s">
        <v>147</v>
      </c>
      <c r="D5773" s="35" t="s">
        <v>89</v>
      </c>
      <c r="E5773" s="36" t="s">
        <v>15</v>
      </c>
      <c r="F5773" s="37">
        <v>50</v>
      </c>
      <c r="G5773" s="38">
        <v>-0.02</v>
      </c>
      <c r="H5773" s="34">
        <v>0.98301040327130651</v>
      </c>
      <c r="I5773" s="35">
        <v>20.419360802121016</v>
      </c>
      <c r="J5773" s="35">
        <v>0.98677414844426059</v>
      </c>
      <c r="K5773" s="35">
        <v>-0.67290914430872162</v>
      </c>
      <c r="L5773" s="35">
        <v>0</v>
      </c>
      <c r="M5773" s="35">
        <v>0</v>
      </c>
      <c r="N5773" s="35">
        <v>0</v>
      </c>
      <c r="O5773" s="35">
        <v>0</v>
      </c>
      <c r="P5773" s="36">
        <v>12</v>
      </c>
      <c r="Q5773" s="37">
        <v>86</v>
      </c>
      <c r="R5773" s="36">
        <v>0</v>
      </c>
      <c r="S5773" s="39">
        <f t="shared" si="198"/>
        <v>86</v>
      </c>
      <c r="T5773" s="34" t="s">
        <v>29</v>
      </c>
      <c r="U5773" s="12">
        <f>((alpha*(beta^speed))*(speed^ceta))</f>
        <v>0.32436059564562841</v>
      </c>
      <c r="V5773" s="8">
        <f t="shared" si="199"/>
        <v>86</v>
      </c>
    </row>
    <row r="5774" spans="1:28">
      <c r="A5774" s="34" t="s">
        <v>19</v>
      </c>
      <c r="B5774" s="34" t="s">
        <v>70</v>
      </c>
      <c r="C5774" s="5" t="s">
        <v>146</v>
      </c>
      <c r="D5774" s="35" t="s">
        <v>89</v>
      </c>
      <c r="E5774" s="36" t="s">
        <v>16</v>
      </c>
      <c r="F5774" s="37">
        <v>50</v>
      </c>
      <c r="G5774" s="38">
        <v>-0.02</v>
      </c>
      <c r="H5774" s="34">
        <v>0.9693269352335393</v>
      </c>
      <c r="I5774" s="35">
        <v>-2.1205068317679897E-5</v>
      </c>
      <c r="J5774" s="35">
        <v>3.8339868908444292E-3</v>
      </c>
      <c r="K5774" s="35">
        <v>-0.24540992351422888</v>
      </c>
      <c r="L5774" s="35">
        <v>6.4542971566374749</v>
      </c>
      <c r="M5774" s="35">
        <v>0</v>
      </c>
      <c r="N5774" s="35">
        <v>0</v>
      </c>
      <c r="O5774" s="35">
        <v>0</v>
      </c>
      <c r="P5774" s="36">
        <v>12</v>
      </c>
      <c r="Q5774" s="37">
        <v>86</v>
      </c>
      <c r="R5774" s="36">
        <v>14</v>
      </c>
      <c r="S5774" s="39">
        <f t="shared" si="198"/>
        <v>86</v>
      </c>
      <c r="T5774" s="34" t="s">
        <v>51</v>
      </c>
      <c r="U5774" s="12">
        <f>(((alpha*(speed^3))+(beta*(speed^2))+(ceta*speed))+delta)</f>
        <v>0.21759984522898712</v>
      </c>
      <c r="V5774" s="8">
        <f t="shared" si="199"/>
        <v>86</v>
      </c>
    </row>
    <row r="5775" spans="1:28">
      <c r="A5775" s="34" t="s">
        <v>19</v>
      </c>
      <c r="B5775" s="34" t="s">
        <v>70</v>
      </c>
      <c r="C5775" s="5" t="s">
        <v>147</v>
      </c>
      <c r="D5775" s="35" t="s">
        <v>89</v>
      </c>
      <c r="E5775" s="36" t="s">
        <v>16</v>
      </c>
      <c r="F5775" s="37">
        <v>50</v>
      </c>
      <c r="G5775" s="38">
        <v>-0.02</v>
      </c>
      <c r="H5775" s="34">
        <v>0.97532133882947092</v>
      </c>
      <c r="I5775" s="35">
        <v>-6.2876370445767797E-5</v>
      </c>
      <c r="J5775" s="35">
        <v>1.1495232039904211E-2</v>
      </c>
      <c r="K5775" s="35">
        <v>-0.74395974589253966</v>
      </c>
      <c r="L5775" s="35">
        <v>19.631994073813864</v>
      </c>
      <c r="M5775" s="35">
        <v>0</v>
      </c>
      <c r="N5775" s="35">
        <v>0</v>
      </c>
      <c r="O5775" s="35">
        <v>0</v>
      </c>
      <c r="P5775" s="36">
        <v>12</v>
      </c>
      <c r="Q5775" s="37">
        <v>86</v>
      </c>
      <c r="R5775" s="36">
        <v>14</v>
      </c>
      <c r="S5775" s="39">
        <f t="shared" si="198"/>
        <v>86</v>
      </c>
      <c r="T5775" s="34" t="s">
        <v>51</v>
      </c>
      <c r="U5775" s="12">
        <f>(((alpha*(speed^3))+(beta*(speed^2))+(ceta*speed))+delta)</f>
        <v>0.67729941393371718</v>
      </c>
      <c r="V5775" s="8">
        <f t="shared" si="199"/>
        <v>86</v>
      </c>
    </row>
    <row r="5776" spans="1:28">
      <c r="A5776" s="34" t="s">
        <v>19</v>
      </c>
      <c r="B5776" s="34" t="s">
        <v>70</v>
      </c>
      <c r="C5776" s="5" t="s">
        <v>146</v>
      </c>
      <c r="D5776" s="35" t="s">
        <v>89</v>
      </c>
      <c r="E5776" s="36" t="s">
        <v>14</v>
      </c>
      <c r="F5776" s="37">
        <v>50</v>
      </c>
      <c r="G5776" s="38">
        <v>-0.02</v>
      </c>
      <c r="H5776" s="34">
        <v>0.99026538186551627</v>
      </c>
      <c r="I5776" s="35">
        <v>0.61742082152834354</v>
      </c>
      <c r="J5776" s="35">
        <v>0.98758206634638401</v>
      </c>
      <c r="K5776" s="35">
        <v>-0.6206641657616383</v>
      </c>
      <c r="L5776" s="35">
        <v>0</v>
      </c>
      <c r="M5776" s="35">
        <v>0</v>
      </c>
      <c r="N5776" s="35">
        <v>0</v>
      </c>
      <c r="O5776" s="35">
        <v>0</v>
      </c>
      <c r="P5776" s="36">
        <v>12</v>
      </c>
      <c r="Q5776" s="37">
        <v>86</v>
      </c>
      <c r="R5776" s="36">
        <v>0</v>
      </c>
      <c r="S5776" s="39">
        <f t="shared" si="198"/>
        <v>86</v>
      </c>
      <c r="T5776" s="34" t="s">
        <v>29</v>
      </c>
      <c r="U5776" s="12">
        <f>((alpha*(beta^speed))*(speed^ceta))</f>
        <v>1.3280125103904738E-2</v>
      </c>
      <c r="V5776" s="8">
        <f t="shared" si="199"/>
        <v>86</v>
      </c>
      <c r="AB5776" s="41"/>
    </row>
    <row r="5777" spans="1:28">
      <c r="A5777" s="34" t="s">
        <v>19</v>
      </c>
      <c r="B5777" s="34" t="s">
        <v>70</v>
      </c>
      <c r="C5777" s="5" t="s">
        <v>147</v>
      </c>
      <c r="D5777" s="35" t="s">
        <v>89</v>
      </c>
      <c r="E5777" s="36" t="s">
        <v>14</v>
      </c>
      <c r="F5777" s="37">
        <v>50</v>
      </c>
      <c r="G5777" s="38">
        <v>-0.02</v>
      </c>
      <c r="H5777" s="34">
        <v>0.9918825515761639</v>
      </c>
      <c r="I5777" s="35">
        <v>0.29569299015755462</v>
      </c>
      <c r="J5777" s="35">
        <v>0.98815048471573597</v>
      </c>
      <c r="K5777" s="35">
        <v>-0.63037332914966482</v>
      </c>
      <c r="L5777" s="35">
        <v>0</v>
      </c>
      <c r="M5777" s="35">
        <v>0</v>
      </c>
      <c r="N5777" s="35">
        <v>0</v>
      </c>
      <c r="O5777" s="35">
        <v>0</v>
      </c>
      <c r="P5777" s="36">
        <v>12</v>
      </c>
      <c r="Q5777" s="37">
        <v>86</v>
      </c>
      <c r="R5777" s="36">
        <v>0</v>
      </c>
      <c r="S5777" s="39">
        <f t="shared" si="198"/>
        <v>86</v>
      </c>
      <c r="T5777" s="34" t="s">
        <v>29</v>
      </c>
      <c r="U5777" s="12">
        <f>((alpha*(beta^speed))*(speed^ceta))</f>
        <v>6.3998584615212028E-3</v>
      </c>
      <c r="V5777" s="8">
        <f t="shared" si="199"/>
        <v>86</v>
      </c>
      <c r="AB5777" s="41"/>
    </row>
    <row r="5778" spans="1:28">
      <c r="A5778" s="34" t="s">
        <v>19</v>
      </c>
      <c r="B5778" s="34" t="s">
        <v>70</v>
      </c>
      <c r="C5778" s="5" t="s">
        <v>146</v>
      </c>
      <c r="D5778" s="35" t="s">
        <v>89</v>
      </c>
      <c r="E5778" s="36" t="s">
        <v>18</v>
      </c>
      <c r="F5778" s="37">
        <v>50</v>
      </c>
      <c r="G5778" s="38">
        <v>-0.02</v>
      </c>
      <c r="H5778" s="34">
        <v>0.97710896747344389</v>
      </c>
      <c r="I5778" s="35">
        <v>-2.9167177937457667E-7</v>
      </c>
      <c r="J5778" s="35">
        <v>5.3398390344566978E-5</v>
      </c>
      <c r="K5778" s="35">
        <v>-3.5187172870494794E-3</v>
      </c>
      <c r="L5778" s="35">
        <v>9.8350087098133032E-2</v>
      </c>
      <c r="M5778" s="35">
        <v>0</v>
      </c>
      <c r="N5778" s="35">
        <v>0</v>
      </c>
      <c r="O5778" s="35">
        <v>0</v>
      </c>
      <c r="P5778" s="36">
        <v>12</v>
      </c>
      <c r="Q5778" s="37">
        <v>86</v>
      </c>
      <c r="R5778" s="36">
        <v>14</v>
      </c>
      <c r="S5778" s="39">
        <f t="shared" si="198"/>
        <v>86</v>
      </c>
      <c r="T5778" s="34" t="s">
        <v>51</v>
      </c>
      <c r="U5778" s="12">
        <f>(((alpha*(speed^3))+(beta*(speed^2))+(ceta*speed))+delta)</f>
        <v>5.1553100984194633E-3</v>
      </c>
      <c r="V5778" s="8">
        <f t="shared" si="199"/>
        <v>86</v>
      </c>
      <c r="AB5778" s="41"/>
    </row>
    <row r="5779" spans="1:28">
      <c r="A5779" s="34" t="s">
        <v>19</v>
      </c>
      <c r="B5779" s="34" t="s">
        <v>70</v>
      </c>
      <c r="C5779" s="5" t="s">
        <v>147</v>
      </c>
      <c r="D5779" s="35" t="s">
        <v>89</v>
      </c>
      <c r="E5779" s="36" t="s">
        <v>18</v>
      </c>
      <c r="F5779" s="37">
        <v>50</v>
      </c>
      <c r="G5779" s="38">
        <v>-0.02</v>
      </c>
      <c r="H5779" s="34">
        <v>0.96650826875694129</v>
      </c>
      <c r="I5779" s="35">
        <v>-4.3275694744885293E-7</v>
      </c>
      <c r="J5779" s="35">
        <v>9.2360292259799413E-5</v>
      </c>
      <c r="K5779" s="35">
        <v>-6.58687154230781E-3</v>
      </c>
      <c r="L5779" s="35">
        <v>0.16170353460220013</v>
      </c>
      <c r="M5779" s="35">
        <v>0</v>
      </c>
      <c r="N5779" s="35">
        <v>0</v>
      </c>
      <c r="O5779" s="35">
        <v>0</v>
      </c>
      <c r="P5779" s="36">
        <v>12</v>
      </c>
      <c r="Q5779" s="37">
        <v>86</v>
      </c>
      <c r="R5779" s="36">
        <v>14</v>
      </c>
      <c r="S5779" s="39">
        <f t="shared" si="198"/>
        <v>86</v>
      </c>
      <c r="T5779" s="34" t="s">
        <v>51</v>
      </c>
      <c r="U5779" s="12">
        <f>(((alpha*(speed^3))+(beta*(speed^2))+(ceta*speed))+delta)</f>
        <v>3.0716505506772906E-3</v>
      </c>
      <c r="V5779" s="8">
        <f t="shared" si="199"/>
        <v>86</v>
      </c>
      <c r="AB5779" s="41"/>
    </row>
    <row r="5780" spans="1:28">
      <c r="A5780" s="34" t="s">
        <v>19</v>
      </c>
      <c r="B5780" s="34" t="s">
        <v>70</v>
      </c>
      <c r="C5780" s="5" t="s">
        <v>146</v>
      </c>
      <c r="D5780" s="35" t="s">
        <v>89</v>
      </c>
      <c r="E5780" s="36" t="s">
        <v>17</v>
      </c>
      <c r="F5780" s="37">
        <v>50</v>
      </c>
      <c r="G5780" s="38">
        <v>-0.02</v>
      </c>
      <c r="H5780" s="34">
        <v>0.95899587848196466</v>
      </c>
      <c r="I5780" s="35">
        <v>-1.3656129791843319E-3</v>
      </c>
      <c r="J5780" s="35">
        <v>0.25303665608590159</v>
      </c>
      <c r="K5780" s="35">
        <v>-17.207684294985985</v>
      </c>
      <c r="L5780" s="35">
        <v>499.83914811255795</v>
      </c>
      <c r="M5780" s="35">
        <v>0</v>
      </c>
      <c r="N5780" s="35">
        <v>0</v>
      </c>
      <c r="O5780" s="35">
        <v>0</v>
      </c>
      <c r="P5780" s="36">
        <v>12</v>
      </c>
      <c r="Q5780" s="37">
        <v>86</v>
      </c>
      <c r="R5780" s="36">
        <v>14</v>
      </c>
      <c r="S5780" s="39">
        <f t="shared" si="198"/>
        <v>86</v>
      </c>
      <c r="T5780" s="34" t="s">
        <v>51</v>
      </c>
      <c r="U5780" s="12">
        <f>(((alpha*(speed^3))+(beta*(speed^2))+(ceta*speed))+delta)</f>
        <v>22.831078067022077</v>
      </c>
      <c r="V5780" s="8">
        <f t="shared" si="199"/>
        <v>86</v>
      </c>
    </row>
    <row r="5781" spans="1:28">
      <c r="A5781" s="34" t="s">
        <v>19</v>
      </c>
      <c r="B5781" s="34" t="s">
        <v>70</v>
      </c>
      <c r="C5781" s="5" t="s">
        <v>147</v>
      </c>
      <c r="D5781" s="35" t="s">
        <v>89</v>
      </c>
      <c r="E5781" s="36" t="s">
        <v>17</v>
      </c>
      <c r="F5781" s="37">
        <v>50</v>
      </c>
      <c r="G5781" s="38">
        <v>-0.02</v>
      </c>
      <c r="H5781" s="34">
        <v>0.96098551853831859</v>
      </c>
      <c r="I5781" s="35">
        <v>-1.3801579463970071E-3</v>
      </c>
      <c r="J5781" s="35">
        <v>0.25451687107706517</v>
      </c>
      <c r="K5781" s="35">
        <v>-17.127989048946638</v>
      </c>
      <c r="L5781" s="35">
        <v>489.69827335853159</v>
      </c>
      <c r="M5781" s="35">
        <v>0</v>
      </c>
      <c r="N5781" s="35">
        <v>0</v>
      </c>
      <c r="O5781" s="35">
        <v>0</v>
      </c>
      <c r="P5781" s="36">
        <v>12</v>
      </c>
      <c r="Q5781" s="37">
        <v>86</v>
      </c>
      <c r="R5781" s="36">
        <v>14</v>
      </c>
      <c r="S5781" s="39">
        <f t="shared" si="198"/>
        <v>86</v>
      </c>
      <c r="T5781" s="34" t="s">
        <v>51</v>
      </c>
      <c r="U5781" s="12">
        <f>(((alpha*(speed^3))+(beta*(speed^2))+(ceta*speed))+delta)</f>
        <v>21.240250881599934</v>
      </c>
      <c r="V5781" s="8">
        <f t="shared" si="199"/>
        <v>86</v>
      </c>
    </row>
    <row r="5782" spans="1:28">
      <c r="A5782" s="34" t="s">
        <v>19</v>
      </c>
      <c r="B5782" s="34" t="s">
        <v>70</v>
      </c>
      <c r="C5782" s="5" t="s">
        <v>146</v>
      </c>
      <c r="D5782" s="35" t="s">
        <v>89</v>
      </c>
      <c r="E5782" s="36" t="s">
        <v>15</v>
      </c>
      <c r="F5782" s="37">
        <v>100</v>
      </c>
      <c r="G5782" s="38">
        <v>-0.02</v>
      </c>
      <c r="H5782" s="34">
        <v>0.9913604272439277</v>
      </c>
      <c r="I5782" s="35">
        <v>14.025264716199242</v>
      </c>
      <c r="J5782" s="35">
        <v>0.9836804924239172</v>
      </c>
      <c r="K5782" s="35">
        <v>-0.704561808352553</v>
      </c>
      <c r="L5782" s="35">
        <v>0</v>
      </c>
      <c r="M5782" s="35">
        <v>0</v>
      </c>
      <c r="N5782" s="35">
        <v>0</v>
      </c>
      <c r="O5782" s="35">
        <v>0</v>
      </c>
      <c r="P5782" s="36">
        <v>12</v>
      </c>
      <c r="Q5782" s="37">
        <v>86</v>
      </c>
      <c r="R5782" s="36">
        <v>0</v>
      </c>
      <c r="S5782" s="39">
        <f t="shared" si="198"/>
        <v>86</v>
      </c>
      <c r="T5782" s="34" t="s">
        <v>29</v>
      </c>
      <c r="U5782" s="12">
        <f>((alpha*(beta^speed))*(speed^ceta))</f>
        <v>0.14770200962617774</v>
      </c>
      <c r="V5782" s="8">
        <f t="shared" si="199"/>
        <v>86</v>
      </c>
    </row>
    <row r="5783" spans="1:28">
      <c r="A5783" s="34" t="s">
        <v>19</v>
      </c>
      <c r="B5783" s="34" t="s">
        <v>70</v>
      </c>
      <c r="C5783" s="5" t="s">
        <v>147</v>
      </c>
      <c r="D5783" s="35" t="s">
        <v>89</v>
      </c>
      <c r="E5783" s="36" t="s">
        <v>15</v>
      </c>
      <c r="F5783" s="37">
        <v>100</v>
      </c>
      <c r="G5783" s="38">
        <v>-0.02</v>
      </c>
      <c r="H5783" s="34">
        <v>0.97661626215436048</v>
      </c>
      <c r="I5783" s="35">
        <v>-0.83744580391958312</v>
      </c>
      <c r="J5783" s="35">
        <v>16.761242279159447</v>
      </c>
      <c r="K5783" s="35">
        <v>1.0036074003313271</v>
      </c>
      <c r="L5783" s="35">
        <v>0.81609828774893278</v>
      </c>
      <c r="M5783" s="35">
        <v>5.4941882403028496E-4</v>
      </c>
      <c r="N5783" s="35">
        <v>0</v>
      </c>
      <c r="O5783" s="35">
        <v>0</v>
      </c>
      <c r="P5783" s="36">
        <v>12</v>
      </c>
      <c r="Q5783" s="37">
        <v>86</v>
      </c>
      <c r="R5783" s="36">
        <v>10</v>
      </c>
      <c r="S5783" s="39">
        <f t="shared" si="198"/>
        <v>86</v>
      </c>
      <c r="T5783" s="34" t="s">
        <v>44</v>
      </c>
      <c r="U5783" s="12">
        <f>(alpha+(beta/(1+EXP((((-1)*ceta)+(delta*LN(speed)))+(epsilon*speed)))))</f>
        <v>0.23920082942191345</v>
      </c>
      <c r="V5783" s="8">
        <f t="shared" si="199"/>
        <v>86</v>
      </c>
    </row>
    <row r="5784" spans="1:28">
      <c r="A5784" s="34" t="s">
        <v>19</v>
      </c>
      <c r="B5784" s="34" t="s">
        <v>70</v>
      </c>
      <c r="C5784" s="5" t="s">
        <v>146</v>
      </c>
      <c r="D5784" s="35" t="s">
        <v>89</v>
      </c>
      <c r="E5784" s="36" t="s">
        <v>16</v>
      </c>
      <c r="F5784" s="37">
        <v>100</v>
      </c>
      <c r="G5784" s="38">
        <v>-0.02</v>
      </c>
      <c r="H5784" s="34">
        <v>0.95768055593916379</v>
      </c>
      <c r="I5784" s="35">
        <v>-2.1519832816873493E-5</v>
      </c>
      <c r="J5784" s="35">
        <v>3.9061030081285713E-3</v>
      </c>
      <c r="K5784" s="35">
        <v>-0.25730596619411467</v>
      </c>
      <c r="L5784" s="35">
        <v>7.0567915535988401</v>
      </c>
      <c r="M5784" s="35">
        <v>0</v>
      </c>
      <c r="N5784" s="35">
        <v>0</v>
      </c>
      <c r="O5784" s="35">
        <v>0</v>
      </c>
      <c r="P5784" s="36">
        <v>12</v>
      </c>
      <c r="Q5784" s="37">
        <v>86</v>
      </c>
      <c r="R5784" s="36">
        <v>14</v>
      </c>
      <c r="S5784" s="39">
        <f t="shared" si="198"/>
        <v>86</v>
      </c>
      <c r="T5784" s="34" t="s">
        <v>51</v>
      </c>
      <c r="U5784" s="12">
        <f>(((alpha*(speed^3))+(beta*(speed^2))+(ceta*speed))+delta)</f>
        <v>0.13019752685460517</v>
      </c>
      <c r="V5784" s="8">
        <f t="shared" si="199"/>
        <v>86</v>
      </c>
    </row>
    <row r="5785" spans="1:28">
      <c r="A5785" s="34" t="s">
        <v>19</v>
      </c>
      <c r="B5785" s="34" t="s">
        <v>70</v>
      </c>
      <c r="C5785" s="5" t="s">
        <v>147</v>
      </c>
      <c r="D5785" s="35" t="s">
        <v>89</v>
      </c>
      <c r="E5785" s="36" t="s">
        <v>16</v>
      </c>
      <c r="F5785" s="37">
        <v>100</v>
      </c>
      <c r="G5785" s="38">
        <v>-0.02</v>
      </c>
      <c r="H5785" s="34">
        <v>0.97535244093426809</v>
      </c>
      <c r="I5785" s="35">
        <v>-6.806112958742564E-5</v>
      </c>
      <c r="J5785" s="35">
        <v>1.2480970993138293E-2</v>
      </c>
      <c r="K5785" s="35">
        <v>-0.81812570042070554</v>
      </c>
      <c r="L5785" s="35">
        <v>21.775776446469781</v>
      </c>
      <c r="M5785" s="35">
        <v>0</v>
      </c>
      <c r="N5785" s="35">
        <v>0</v>
      </c>
      <c r="O5785" s="35">
        <v>0</v>
      </c>
      <c r="P5785" s="36">
        <v>12</v>
      </c>
      <c r="Q5785" s="37">
        <v>86</v>
      </c>
      <c r="R5785" s="36">
        <v>14</v>
      </c>
      <c r="S5785" s="39">
        <f t="shared" si="198"/>
        <v>86</v>
      </c>
      <c r="T5785" s="34" t="s">
        <v>51</v>
      </c>
      <c r="U5785" s="12">
        <f>(((alpha*(speed^3))+(beta*(speed^2))+(ceta*speed))+delta)</f>
        <v>0.43553783468031426</v>
      </c>
      <c r="V5785" s="8">
        <f t="shared" si="199"/>
        <v>86</v>
      </c>
    </row>
    <row r="5786" spans="1:28">
      <c r="A5786" s="34" t="s">
        <v>19</v>
      </c>
      <c r="B5786" s="34" t="s">
        <v>70</v>
      </c>
      <c r="C5786" s="5" t="s">
        <v>146</v>
      </c>
      <c r="D5786" s="35" t="s">
        <v>89</v>
      </c>
      <c r="E5786" s="36" t="s">
        <v>14</v>
      </c>
      <c r="F5786" s="37">
        <v>100</v>
      </c>
      <c r="G5786" s="38">
        <v>-0.02</v>
      </c>
      <c r="H5786" s="34">
        <v>0.9855918675695674</v>
      </c>
      <c r="I5786" s="35">
        <v>0.46589113139580668</v>
      </c>
      <c r="J5786" s="35">
        <v>0.98271154114242021</v>
      </c>
      <c r="K5786" s="35">
        <v>-0.47867364494997078</v>
      </c>
      <c r="L5786" s="35">
        <v>0</v>
      </c>
      <c r="M5786" s="35">
        <v>0</v>
      </c>
      <c r="N5786" s="35">
        <v>0</v>
      </c>
      <c r="O5786" s="35">
        <v>0</v>
      </c>
      <c r="P5786" s="36">
        <v>12</v>
      </c>
      <c r="Q5786" s="37">
        <v>86</v>
      </c>
      <c r="R5786" s="36">
        <v>0</v>
      </c>
      <c r="S5786" s="39">
        <f t="shared" si="198"/>
        <v>86</v>
      </c>
      <c r="T5786" s="34" t="s">
        <v>29</v>
      </c>
      <c r="U5786" s="12">
        <f>((alpha*(beta^speed))*(speed^ceta))</f>
        <v>1.2329114301361889E-2</v>
      </c>
      <c r="V5786" s="8">
        <f t="shared" si="199"/>
        <v>86</v>
      </c>
      <c r="AB5786" s="41"/>
    </row>
    <row r="5787" spans="1:28">
      <c r="A5787" s="34" t="s">
        <v>19</v>
      </c>
      <c r="B5787" s="34" t="s">
        <v>70</v>
      </c>
      <c r="C5787" s="5" t="s">
        <v>147</v>
      </c>
      <c r="D5787" s="35" t="s">
        <v>89</v>
      </c>
      <c r="E5787" s="36" t="s">
        <v>14</v>
      </c>
      <c r="F5787" s="37">
        <v>100</v>
      </c>
      <c r="G5787" s="38">
        <v>-0.02</v>
      </c>
      <c r="H5787" s="34">
        <v>0.98806786211181652</v>
      </c>
      <c r="I5787" s="35">
        <v>0.23896087714019651</v>
      </c>
      <c r="J5787" s="35">
        <v>0.98377791956929894</v>
      </c>
      <c r="K5787" s="35">
        <v>-0.52110615235388269</v>
      </c>
      <c r="L5787" s="35">
        <v>0</v>
      </c>
      <c r="M5787" s="35">
        <v>0</v>
      </c>
      <c r="N5787" s="35">
        <v>0</v>
      </c>
      <c r="O5787" s="35">
        <v>0</v>
      </c>
      <c r="P5787" s="36">
        <v>12</v>
      </c>
      <c r="Q5787" s="37">
        <v>86</v>
      </c>
      <c r="R5787" s="36">
        <v>0</v>
      </c>
      <c r="S5787" s="39">
        <f t="shared" si="198"/>
        <v>86</v>
      </c>
      <c r="T5787" s="34" t="s">
        <v>29</v>
      </c>
      <c r="U5787" s="12">
        <f>((alpha*(beta^speed))*(speed^ceta))</f>
        <v>5.746399924541807E-3</v>
      </c>
      <c r="V5787" s="8">
        <f t="shared" si="199"/>
        <v>86</v>
      </c>
      <c r="AB5787" s="41"/>
    </row>
    <row r="5788" spans="1:28">
      <c r="A5788" s="34" t="s">
        <v>19</v>
      </c>
      <c r="B5788" s="34" t="s">
        <v>70</v>
      </c>
      <c r="C5788" s="5" t="s">
        <v>146</v>
      </c>
      <c r="D5788" s="35" t="s">
        <v>89</v>
      </c>
      <c r="E5788" s="36" t="s">
        <v>18</v>
      </c>
      <c r="F5788" s="37">
        <v>100</v>
      </c>
      <c r="G5788" s="38">
        <v>-0.02</v>
      </c>
      <c r="H5788" s="34">
        <v>0.97389020915620661</v>
      </c>
      <c r="I5788" s="35">
        <v>-3.1429352336253758E-7</v>
      </c>
      <c r="J5788" s="35">
        <v>5.7598361028970723E-5</v>
      </c>
      <c r="K5788" s="35">
        <v>-3.8394966269143572E-3</v>
      </c>
      <c r="L5788" s="35">
        <v>0.10830709370358017</v>
      </c>
      <c r="M5788" s="35">
        <v>0</v>
      </c>
      <c r="N5788" s="35">
        <v>0</v>
      </c>
      <c r="O5788" s="35">
        <v>0</v>
      </c>
      <c r="P5788" s="36">
        <v>12</v>
      </c>
      <c r="Q5788" s="37">
        <v>86</v>
      </c>
      <c r="R5788" s="36">
        <v>14</v>
      </c>
      <c r="S5788" s="39">
        <f t="shared" si="198"/>
        <v>86</v>
      </c>
      <c r="T5788" s="34" t="s">
        <v>51</v>
      </c>
      <c r="U5788" s="12">
        <f>(((alpha*(speed^3))+(beta*(speed^2))+(ceta*speed))+delta)</f>
        <v>4.1995806633306904E-3</v>
      </c>
      <c r="V5788" s="8">
        <f t="shared" si="199"/>
        <v>86</v>
      </c>
    </row>
    <row r="5789" spans="1:28">
      <c r="A5789" s="34" t="s">
        <v>19</v>
      </c>
      <c r="B5789" s="34" t="s">
        <v>70</v>
      </c>
      <c r="C5789" s="5" t="s">
        <v>147</v>
      </c>
      <c r="D5789" s="35" t="s">
        <v>89</v>
      </c>
      <c r="E5789" s="36" t="s">
        <v>18</v>
      </c>
      <c r="F5789" s="37">
        <v>100</v>
      </c>
      <c r="G5789" s="38">
        <v>-0.02</v>
      </c>
      <c r="H5789" s="34">
        <v>0.96627701876256966</v>
      </c>
      <c r="I5789" s="35">
        <v>-4.7157643863978832E-7</v>
      </c>
      <c r="J5789" s="35">
        <v>1.0019420360060478E-4</v>
      </c>
      <c r="K5789" s="35">
        <v>-7.20066929765835E-3</v>
      </c>
      <c r="L5789" s="35">
        <v>0.17933588696771036</v>
      </c>
      <c r="M5789" s="35">
        <v>0</v>
      </c>
      <c r="N5789" s="35">
        <v>0</v>
      </c>
      <c r="O5789" s="35">
        <v>0</v>
      </c>
      <c r="P5789" s="36">
        <v>12</v>
      </c>
      <c r="Q5789" s="37">
        <v>86</v>
      </c>
      <c r="R5789" s="36">
        <v>14</v>
      </c>
      <c r="S5789" s="39">
        <f t="shared" si="198"/>
        <v>86</v>
      </c>
      <c r="T5789" s="34" t="s">
        <v>51</v>
      </c>
      <c r="U5789" s="12">
        <f>(((alpha*(speed^3))+(beta*(speed^2))+(ceta*speed))+delta)</f>
        <v>1.165633943696065E-3</v>
      </c>
      <c r="V5789" s="8">
        <f t="shared" si="199"/>
        <v>86</v>
      </c>
    </row>
    <row r="5790" spans="1:28">
      <c r="A5790" s="34" t="s">
        <v>19</v>
      </c>
      <c r="B5790" s="34" t="s">
        <v>70</v>
      </c>
      <c r="C5790" s="5" t="s">
        <v>146</v>
      </c>
      <c r="D5790" s="35" t="s">
        <v>89</v>
      </c>
      <c r="E5790" s="36" t="s">
        <v>17</v>
      </c>
      <c r="F5790" s="37">
        <v>100</v>
      </c>
      <c r="G5790" s="38">
        <v>-0.02</v>
      </c>
      <c r="H5790" s="34">
        <v>0.94460055376149221</v>
      </c>
      <c r="I5790" s="35">
        <v>-1.3503828160808919E-3</v>
      </c>
      <c r="J5790" s="35">
        <v>0.25177023040149349</v>
      </c>
      <c r="K5790" s="35">
        <v>-17.845623718094302</v>
      </c>
      <c r="L5790" s="35">
        <v>547.57999840259538</v>
      </c>
      <c r="M5790" s="35">
        <v>0</v>
      </c>
      <c r="N5790" s="35">
        <v>0</v>
      </c>
      <c r="O5790" s="35">
        <v>0</v>
      </c>
      <c r="P5790" s="36">
        <v>12</v>
      </c>
      <c r="Q5790" s="37">
        <v>86</v>
      </c>
      <c r="R5790" s="36">
        <v>14</v>
      </c>
      <c r="S5790" s="39">
        <f t="shared" si="198"/>
        <v>86</v>
      </c>
      <c r="T5790" s="34" t="s">
        <v>51</v>
      </c>
      <c r="U5790" s="12">
        <f>(((alpha*(speed^3))+(beta*(speed^2))+(ceta*speed))+delta)</f>
        <v>16.029890230783508</v>
      </c>
      <c r="V5790" s="8">
        <f t="shared" si="199"/>
        <v>86</v>
      </c>
    </row>
    <row r="5791" spans="1:28">
      <c r="A5791" s="34" t="s">
        <v>19</v>
      </c>
      <c r="B5791" s="34" t="s">
        <v>70</v>
      </c>
      <c r="C5791" s="5" t="s">
        <v>147</v>
      </c>
      <c r="D5791" s="35" t="s">
        <v>89</v>
      </c>
      <c r="E5791" s="36" t="s">
        <v>17</v>
      </c>
      <c r="F5791" s="37">
        <v>100</v>
      </c>
      <c r="G5791" s="38">
        <v>-0.02</v>
      </c>
      <c r="H5791" s="34">
        <v>0.94604629194355649</v>
      </c>
      <c r="I5791" s="35">
        <v>-1.3435676412908086E-3</v>
      </c>
      <c r="J5791" s="35">
        <v>0.24982304575507991</v>
      </c>
      <c r="K5791" s="35">
        <v>-17.568790573704593</v>
      </c>
      <c r="L5791" s="35">
        <v>532.69760065356195</v>
      </c>
      <c r="M5791" s="35">
        <v>0</v>
      </c>
      <c r="N5791" s="35">
        <v>0</v>
      </c>
      <c r="O5791" s="35">
        <v>0</v>
      </c>
      <c r="P5791" s="36">
        <v>12</v>
      </c>
      <c r="Q5791" s="37">
        <v>86</v>
      </c>
      <c r="R5791" s="36">
        <v>14</v>
      </c>
      <c r="S5791" s="39">
        <f t="shared" si="198"/>
        <v>86</v>
      </c>
      <c r="T5791" s="34" t="s">
        <v>51</v>
      </c>
      <c r="U5791" s="12">
        <f>(((alpha*(speed^3))+(beta*(speed^2))+(ceta*speed))+delta)</f>
        <v>14.888598070671492</v>
      </c>
      <c r="V5791" s="8">
        <f t="shared" si="199"/>
        <v>86</v>
      </c>
    </row>
    <row r="5792" spans="1:28">
      <c r="A5792" s="34" t="s">
        <v>19</v>
      </c>
      <c r="B5792" s="34" t="s">
        <v>70</v>
      </c>
      <c r="C5792" s="5" t="s">
        <v>146</v>
      </c>
      <c r="D5792" s="35" t="s">
        <v>89</v>
      </c>
      <c r="E5792" s="36" t="s">
        <v>15</v>
      </c>
      <c r="F5792" s="37">
        <v>0</v>
      </c>
      <c r="G5792" s="38">
        <v>0.02</v>
      </c>
      <c r="H5792" s="34">
        <v>0.99767446565378182</v>
      </c>
      <c r="I5792" s="35">
        <v>38.995592800111666</v>
      </c>
      <c r="J5792" s="35">
        <v>-1.216474719545257</v>
      </c>
      <c r="K5792" s="35">
        <v>1.2899283598042894</v>
      </c>
      <c r="L5792" s="35">
        <v>-0.12249884098416684</v>
      </c>
      <c r="M5792" s="35">
        <v>0</v>
      </c>
      <c r="N5792" s="35">
        <v>0</v>
      </c>
      <c r="O5792" s="35">
        <v>0</v>
      </c>
      <c r="P5792" s="36">
        <v>12</v>
      </c>
      <c r="Q5792" s="37">
        <v>86</v>
      </c>
      <c r="R5792" s="36">
        <v>1</v>
      </c>
      <c r="S5792" s="39">
        <f t="shared" si="198"/>
        <v>86</v>
      </c>
      <c r="T5792" s="34" t="s">
        <v>30</v>
      </c>
      <c r="U5792" s="12">
        <f>((alpha*(speed^beta))+(ceta*(speed^delta)))</f>
        <v>0.92034748866556326</v>
      </c>
      <c r="V5792" s="8">
        <f t="shared" si="199"/>
        <v>86</v>
      </c>
    </row>
    <row r="5793" spans="1:28">
      <c r="A5793" s="34" t="s">
        <v>19</v>
      </c>
      <c r="B5793" s="34" t="s">
        <v>70</v>
      </c>
      <c r="C5793" s="5" t="s">
        <v>147</v>
      </c>
      <c r="D5793" s="35" t="s">
        <v>89</v>
      </c>
      <c r="E5793" s="36" t="s">
        <v>15</v>
      </c>
      <c r="F5793" s="37">
        <v>0</v>
      </c>
      <c r="G5793" s="38">
        <v>0.02</v>
      </c>
      <c r="H5793" s="34">
        <v>0.96151622119243529</v>
      </c>
      <c r="I5793" s="35">
        <v>2.4707400014070342</v>
      </c>
      <c r="J5793" s="35">
        <v>29.084024639362525</v>
      </c>
      <c r="K5793" s="35">
        <v>-0.4096059402638999</v>
      </c>
      <c r="L5793" s="35">
        <v>0.40736949620533502</v>
      </c>
      <c r="M5793" s="35">
        <v>8.8353546330445579E-2</v>
      </c>
      <c r="N5793" s="35">
        <v>0</v>
      </c>
      <c r="O5793" s="35">
        <v>0</v>
      </c>
      <c r="P5793" s="36">
        <v>12</v>
      </c>
      <c r="Q5793" s="37">
        <v>86</v>
      </c>
      <c r="R5793" s="36">
        <v>10</v>
      </c>
      <c r="S5793" s="39">
        <f t="shared" si="198"/>
        <v>86</v>
      </c>
      <c r="T5793" s="34" t="s">
        <v>44</v>
      </c>
      <c r="U5793" s="12">
        <f>(alpha+(beta/(1+EXP((((-1)*ceta)+(delta*LN(speed)))+(epsilon*speed)))))</f>
        <v>2.4723166697389138</v>
      </c>
      <c r="V5793" s="8">
        <f t="shared" si="199"/>
        <v>86</v>
      </c>
    </row>
    <row r="5794" spans="1:28">
      <c r="A5794" s="34" t="s">
        <v>19</v>
      </c>
      <c r="B5794" s="34" t="s">
        <v>70</v>
      </c>
      <c r="C5794" s="5" t="s">
        <v>146</v>
      </c>
      <c r="D5794" s="35" t="s">
        <v>89</v>
      </c>
      <c r="E5794" s="36" t="s">
        <v>16</v>
      </c>
      <c r="F5794" s="37">
        <v>0</v>
      </c>
      <c r="G5794" s="38">
        <v>0.02</v>
      </c>
      <c r="H5794" s="34">
        <v>0.97181260578436801</v>
      </c>
      <c r="I5794" s="35">
        <v>3.9343027731916544</v>
      </c>
      <c r="J5794" s="35">
        <v>3.7075415810733614</v>
      </c>
      <c r="K5794" s="35">
        <v>8.0401766383495143</v>
      </c>
      <c r="L5794" s="35">
        <v>3.0057433580978592</v>
      </c>
      <c r="M5794" s="35">
        <v>-1.4236634824676386E-2</v>
      </c>
      <c r="N5794" s="35">
        <v>0</v>
      </c>
      <c r="O5794" s="35">
        <v>0</v>
      </c>
      <c r="P5794" s="36">
        <v>12</v>
      </c>
      <c r="Q5794" s="37">
        <v>86</v>
      </c>
      <c r="R5794" s="36">
        <v>10</v>
      </c>
      <c r="S5794" s="39">
        <f t="shared" si="198"/>
        <v>86</v>
      </c>
      <c r="T5794" s="34" t="s">
        <v>44</v>
      </c>
      <c r="U5794" s="12">
        <f>(alpha+(beta/(1+EXP((((-1)*ceta)+(delta*LN(speed)))+(epsilon*speed)))))</f>
        <v>3.9933287779450604</v>
      </c>
      <c r="V5794" s="8">
        <f t="shared" si="199"/>
        <v>86</v>
      </c>
    </row>
    <row r="5795" spans="1:28">
      <c r="A5795" s="34" t="s">
        <v>19</v>
      </c>
      <c r="B5795" s="34" t="s">
        <v>70</v>
      </c>
      <c r="C5795" s="5" t="s">
        <v>147</v>
      </c>
      <c r="D5795" s="35" t="s">
        <v>89</v>
      </c>
      <c r="E5795" s="36" t="s">
        <v>16</v>
      </c>
      <c r="F5795" s="37">
        <v>0</v>
      </c>
      <c r="G5795" s="38">
        <v>0.02</v>
      </c>
      <c r="H5795" s="34">
        <v>0.99825087430199544</v>
      </c>
      <c r="I5795" s="35">
        <v>1.587991365401374</v>
      </c>
      <c r="J5795" s="35">
        <v>39.04329733940282</v>
      </c>
      <c r="K5795" s="35">
        <v>0.85453702672496579</v>
      </c>
      <c r="L5795" s="35">
        <v>5.1410095509300667E-2</v>
      </c>
      <c r="M5795" s="35">
        <v>8.4728028532147309E-2</v>
      </c>
      <c r="N5795" s="35">
        <v>0</v>
      </c>
      <c r="O5795" s="35">
        <v>0</v>
      </c>
      <c r="P5795" s="36">
        <v>12</v>
      </c>
      <c r="Q5795" s="37">
        <v>86</v>
      </c>
      <c r="R5795" s="36">
        <v>10</v>
      </c>
      <c r="S5795" s="39">
        <f t="shared" si="198"/>
        <v>86</v>
      </c>
      <c r="T5795" s="34" t="s">
        <v>44</v>
      </c>
      <c r="U5795" s="12">
        <f>(alpha+(beta/(1+EXP((((-1)*ceta)+(delta*LN(speed)))+(epsilon*speed)))))</f>
        <v>1.6378940946102341</v>
      </c>
      <c r="V5795" s="8">
        <f t="shared" si="199"/>
        <v>86</v>
      </c>
    </row>
    <row r="5796" spans="1:28">
      <c r="A5796" s="34" t="s">
        <v>19</v>
      </c>
      <c r="B5796" s="34" t="s">
        <v>70</v>
      </c>
      <c r="C5796" s="5" t="s">
        <v>146</v>
      </c>
      <c r="D5796" s="35" t="s">
        <v>89</v>
      </c>
      <c r="E5796" s="36" t="s">
        <v>14</v>
      </c>
      <c r="F5796" s="37">
        <v>0</v>
      </c>
      <c r="G5796" s="38">
        <v>0.02</v>
      </c>
      <c r="H5796" s="34">
        <v>0.9898350417780466</v>
      </c>
      <c r="I5796" s="35">
        <v>1.0367441080438369</v>
      </c>
      <c r="J5796" s="35">
        <v>1.0101227067917429</v>
      </c>
      <c r="K5796" s="35">
        <v>-0.82328159563502989</v>
      </c>
      <c r="L5796" s="35">
        <v>0</v>
      </c>
      <c r="M5796" s="35">
        <v>0</v>
      </c>
      <c r="N5796" s="35">
        <v>0</v>
      </c>
      <c r="O5796" s="35">
        <v>0</v>
      </c>
      <c r="P5796" s="36">
        <v>12</v>
      </c>
      <c r="Q5796" s="37">
        <v>86</v>
      </c>
      <c r="R5796" s="36">
        <v>0</v>
      </c>
      <c r="S5796" s="39">
        <f t="shared" si="198"/>
        <v>86</v>
      </c>
      <c r="T5796" s="34" t="s">
        <v>29</v>
      </c>
      <c r="U5796" s="12">
        <f>((alpha*(beta^speed))*(speed^ceta))</f>
        <v>6.2981081412050569E-2</v>
      </c>
      <c r="V5796" s="8">
        <f t="shared" si="199"/>
        <v>86</v>
      </c>
    </row>
    <row r="5797" spans="1:28">
      <c r="A5797" s="34" t="s">
        <v>19</v>
      </c>
      <c r="B5797" s="34" t="s">
        <v>70</v>
      </c>
      <c r="C5797" s="5" t="s">
        <v>147</v>
      </c>
      <c r="D5797" s="35" t="s">
        <v>89</v>
      </c>
      <c r="E5797" s="36" t="s">
        <v>14</v>
      </c>
      <c r="F5797" s="37">
        <v>0</v>
      </c>
      <c r="G5797" s="38">
        <v>0.02</v>
      </c>
      <c r="H5797" s="34">
        <v>0.99505291419326369</v>
      </c>
      <c r="I5797" s="35">
        <v>0.41963830970910732</v>
      </c>
      <c r="J5797" s="35">
        <v>1.0048446956656623</v>
      </c>
      <c r="K5797" s="35">
        <v>-0.72846009497756581</v>
      </c>
      <c r="L5797" s="35">
        <v>0</v>
      </c>
      <c r="M5797" s="35">
        <v>0</v>
      </c>
      <c r="N5797" s="35">
        <v>0</v>
      </c>
      <c r="O5797" s="35">
        <v>0</v>
      </c>
      <c r="P5797" s="36">
        <v>12</v>
      </c>
      <c r="Q5797" s="37">
        <v>86</v>
      </c>
      <c r="R5797" s="36">
        <v>0</v>
      </c>
      <c r="S5797" s="39">
        <f t="shared" si="198"/>
        <v>86</v>
      </c>
      <c r="T5797" s="34" t="s">
        <v>29</v>
      </c>
      <c r="U5797" s="12">
        <f>((alpha*(beta^speed))*(speed^ceta))</f>
        <v>2.478445735833195E-2</v>
      </c>
      <c r="V5797" s="8">
        <f t="shared" si="199"/>
        <v>86</v>
      </c>
      <c r="AB5797" s="41"/>
    </row>
    <row r="5798" spans="1:28">
      <c r="A5798" s="34" t="s">
        <v>19</v>
      </c>
      <c r="B5798" s="34" t="s">
        <v>70</v>
      </c>
      <c r="C5798" s="5" t="s">
        <v>146</v>
      </c>
      <c r="D5798" s="35" t="s">
        <v>89</v>
      </c>
      <c r="E5798" s="36" t="s">
        <v>18</v>
      </c>
      <c r="F5798" s="37">
        <v>0</v>
      </c>
      <c r="G5798" s="38">
        <v>0.02</v>
      </c>
      <c r="H5798" s="34">
        <v>0.98075214720981485</v>
      </c>
      <c r="I5798" s="35">
        <v>0.57150137045724825</v>
      </c>
      <c r="J5798" s="35">
        <v>-0.93922167425249969</v>
      </c>
      <c r="K5798" s="35">
        <v>2.3702607751032601E-2</v>
      </c>
      <c r="L5798" s="35">
        <v>0.13087036698338336</v>
      </c>
      <c r="M5798" s="35">
        <v>0</v>
      </c>
      <c r="N5798" s="35">
        <v>0</v>
      </c>
      <c r="O5798" s="35">
        <v>0</v>
      </c>
      <c r="P5798" s="36">
        <v>12</v>
      </c>
      <c r="Q5798" s="37">
        <v>86</v>
      </c>
      <c r="R5798" s="36">
        <v>1</v>
      </c>
      <c r="S5798" s="39">
        <f t="shared" si="198"/>
        <v>86</v>
      </c>
      <c r="T5798" s="34" t="s">
        <v>30</v>
      </c>
      <c r="U5798" s="12">
        <f>((alpha*(speed^beta))+(ceta*(speed^delta)))</f>
        <v>5.1170029765698399E-2</v>
      </c>
      <c r="V5798" s="8">
        <f t="shared" si="199"/>
        <v>86</v>
      </c>
    </row>
    <row r="5799" spans="1:28">
      <c r="A5799" s="34" t="s">
        <v>19</v>
      </c>
      <c r="B5799" s="34" t="s">
        <v>70</v>
      </c>
      <c r="C5799" s="5" t="s">
        <v>147</v>
      </c>
      <c r="D5799" s="35" t="s">
        <v>89</v>
      </c>
      <c r="E5799" s="36" t="s">
        <v>18</v>
      </c>
      <c r="F5799" s="37">
        <v>0</v>
      </c>
      <c r="G5799" s="38">
        <v>0.02</v>
      </c>
      <c r="H5799" s="34">
        <v>0.97344875763557437</v>
      </c>
      <c r="I5799" s="35">
        <v>-6.2721833537261966E-7</v>
      </c>
      <c r="J5799" s="35">
        <v>1.1514412744351425E-4</v>
      </c>
      <c r="K5799" s="35">
        <v>-7.1508597626320442E-3</v>
      </c>
      <c r="L5799" s="35">
        <v>0.18891824033698423</v>
      </c>
      <c r="M5799" s="35">
        <v>0</v>
      </c>
      <c r="N5799" s="35">
        <v>0</v>
      </c>
      <c r="O5799" s="35">
        <v>0</v>
      </c>
      <c r="P5799" s="36">
        <v>12</v>
      </c>
      <c r="Q5799" s="37">
        <v>86</v>
      </c>
      <c r="R5799" s="36">
        <v>14</v>
      </c>
      <c r="S5799" s="39">
        <f t="shared" si="198"/>
        <v>86</v>
      </c>
      <c r="T5799" s="34" t="s">
        <v>51</v>
      </c>
      <c r="U5799" s="12">
        <f>(((alpha*(speed^3))+(beta*(speed^2))+(ceta*speed))+delta)</f>
        <v>2.6604281799092744E-2</v>
      </c>
      <c r="V5799" s="8">
        <f t="shared" si="199"/>
        <v>86</v>
      </c>
      <c r="AB5799" s="41"/>
    </row>
    <row r="5800" spans="1:28">
      <c r="A5800" s="34" t="s">
        <v>19</v>
      </c>
      <c r="B5800" s="34" t="s">
        <v>70</v>
      </c>
      <c r="C5800" s="5" t="s">
        <v>146</v>
      </c>
      <c r="D5800" s="35" t="s">
        <v>89</v>
      </c>
      <c r="E5800" s="36" t="s">
        <v>17</v>
      </c>
      <c r="F5800" s="37">
        <v>0</v>
      </c>
      <c r="G5800" s="38">
        <v>0.02</v>
      </c>
      <c r="H5800" s="34">
        <v>0.98288072117098135</v>
      </c>
      <c r="I5800" s="35">
        <v>1663.1349205073384</v>
      </c>
      <c r="J5800" s="35">
        <v>1.0075121856644869</v>
      </c>
      <c r="K5800" s="35">
        <v>-0.48873824528221649</v>
      </c>
      <c r="L5800" s="35">
        <v>0</v>
      </c>
      <c r="M5800" s="35">
        <v>0</v>
      </c>
      <c r="N5800" s="35">
        <v>0</v>
      </c>
      <c r="O5800" s="35">
        <v>0</v>
      </c>
      <c r="P5800" s="36">
        <v>12</v>
      </c>
      <c r="Q5800" s="37">
        <v>86</v>
      </c>
      <c r="R5800" s="36">
        <v>0</v>
      </c>
      <c r="S5800" s="39">
        <f t="shared" si="198"/>
        <v>86</v>
      </c>
      <c r="T5800" s="34" t="s">
        <v>29</v>
      </c>
      <c r="U5800" s="12">
        <f>((alpha*(beta^speed))*(speed^ceta))</f>
        <v>358.91412759832303</v>
      </c>
      <c r="V5800" s="8">
        <f t="shared" si="199"/>
        <v>86</v>
      </c>
    </row>
    <row r="5801" spans="1:28">
      <c r="A5801" s="34" t="s">
        <v>19</v>
      </c>
      <c r="B5801" s="34" t="s">
        <v>70</v>
      </c>
      <c r="C5801" s="5" t="s">
        <v>147</v>
      </c>
      <c r="D5801" s="35" t="s">
        <v>89</v>
      </c>
      <c r="E5801" s="36" t="s">
        <v>17</v>
      </c>
      <c r="F5801" s="37">
        <v>0</v>
      </c>
      <c r="G5801" s="38">
        <v>0.02</v>
      </c>
      <c r="H5801" s="34">
        <v>0.98402412061909983</v>
      </c>
      <c r="I5801" s="35">
        <v>1720.1191816283563</v>
      </c>
      <c r="J5801" s="35">
        <v>1.0080263241756118</v>
      </c>
      <c r="K5801" s="35">
        <v>-0.51688261072392361</v>
      </c>
      <c r="L5801" s="35">
        <v>0</v>
      </c>
      <c r="M5801" s="35">
        <v>0</v>
      </c>
      <c r="N5801" s="35">
        <v>0</v>
      </c>
      <c r="O5801" s="35">
        <v>0</v>
      </c>
      <c r="P5801" s="36">
        <v>12</v>
      </c>
      <c r="Q5801" s="37">
        <v>86</v>
      </c>
      <c r="R5801" s="36">
        <v>0</v>
      </c>
      <c r="S5801" s="39">
        <f t="shared" si="198"/>
        <v>86</v>
      </c>
      <c r="T5801" s="34" t="s">
        <v>29</v>
      </c>
      <c r="U5801" s="12">
        <f>((alpha*(beta^speed))*(speed^ceta))</f>
        <v>342.16143977320593</v>
      </c>
      <c r="V5801" s="8">
        <f t="shared" si="199"/>
        <v>86</v>
      </c>
    </row>
    <row r="5802" spans="1:28">
      <c r="A5802" s="34" t="s">
        <v>19</v>
      </c>
      <c r="B5802" s="34" t="s">
        <v>70</v>
      </c>
      <c r="C5802" s="5" t="s">
        <v>146</v>
      </c>
      <c r="D5802" s="35" t="s">
        <v>89</v>
      </c>
      <c r="E5802" s="36" t="s">
        <v>15</v>
      </c>
      <c r="F5802" s="37">
        <v>50</v>
      </c>
      <c r="G5802" s="38">
        <v>0.02</v>
      </c>
      <c r="H5802" s="34">
        <v>0.99607768676617892</v>
      </c>
      <c r="I5802" s="35">
        <v>1.4842391665473396</v>
      </c>
      <c r="J5802" s="35">
        <v>5.3846173026511419</v>
      </c>
      <c r="K5802" s="35">
        <v>-0.32770527933239985</v>
      </c>
      <c r="L5802" s="35">
        <v>0</v>
      </c>
      <c r="M5802" s="35">
        <v>0</v>
      </c>
      <c r="N5802" s="35">
        <v>0</v>
      </c>
      <c r="O5802" s="35">
        <v>0</v>
      </c>
      <c r="P5802" s="36">
        <v>12</v>
      </c>
      <c r="Q5802" s="37">
        <v>86</v>
      </c>
      <c r="R5802" s="36">
        <v>13</v>
      </c>
      <c r="S5802" s="39">
        <f t="shared" si="198"/>
        <v>86</v>
      </c>
      <c r="T5802" s="34" t="s">
        <v>50</v>
      </c>
      <c r="U5802" s="12">
        <f>EXP((alpha+(beta/speed))+(ceta*LN(speed)))</f>
        <v>1.0910470927600293</v>
      </c>
      <c r="V5802" s="8">
        <f t="shared" si="199"/>
        <v>86</v>
      </c>
    </row>
    <row r="5803" spans="1:28">
      <c r="A5803" s="34" t="s">
        <v>19</v>
      </c>
      <c r="B5803" s="34" t="s">
        <v>70</v>
      </c>
      <c r="C5803" s="5" t="s">
        <v>147</v>
      </c>
      <c r="D5803" s="35" t="s">
        <v>89</v>
      </c>
      <c r="E5803" s="36" t="s">
        <v>15</v>
      </c>
      <c r="F5803" s="37">
        <v>50</v>
      </c>
      <c r="G5803" s="38">
        <v>0.02</v>
      </c>
      <c r="H5803" s="34">
        <v>0.96535779483717776</v>
      </c>
      <c r="I5803" s="35">
        <v>-2.8214902063523197E-5</v>
      </c>
      <c r="J5803" s="35">
        <v>4.7014425524612661E-3</v>
      </c>
      <c r="K5803" s="35">
        <v>-0.26887036961778249</v>
      </c>
      <c r="L5803" s="35">
        <v>8.458518583395934</v>
      </c>
      <c r="M5803" s="35">
        <v>0</v>
      </c>
      <c r="N5803" s="35">
        <v>0</v>
      </c>
      <c r="O5803" s="35">
        <v>0</v>
      </c>
      <c r="P5803" s="36">
        <v>12</v>
      </c>
      <c r="Q5803" s="37">
        <v>86</v>
      </c>
      <c r="R5803" s="36">
        <v>14</v>
      </c>
      <c r="S5803" s="39">
        <f t="shared" si="198"/>
        <v>86</v>
      </c>
      <c r="T5803" s="34" t="s">
        <v>51</v>
      </c>
      <c r="U5803" s="12">
        <f>(((alpha*(speed^3))+(beta*(speed^2))+(ceta*speed))+delta)</f>
        <v>2.161278167353851</v>
      </c>
      <c r="V5803" s="8">
        <f t="shared" si="199"/>
        <v>86</v>
      </c>
    </row>
    <row r="5804" spans="1:28">
      <c r="A5804" s="34" t="s">
        <v>19</v>
      </c>
      <c r="B5804" s="34" t="s">
        <v>70</v>
      </c>
      <c r="C5804" s="5" t="s">
        <v>146</v>
      </c>
      <c r="D5804" s="35" t="s">
        <v>89</v>
      </c>
      <c r="E5804" s="36" t="s">
        <v>16</v>
      </c>
      <c r="F5804" s="37">
        <v>50</v>
      </c>
      <c r="G5804" s="38">
        <v>0.02</v>
      </c>
      <c r="H5804" s="34">
        <v>0.97115089730034232</v>
      </c>
      <c r="I5804" s="35">
        <v>-2.6429915913366503E-5</v>
      </c>
      <c r="J5804" s="35">
        <v>4.4908358601006291E-3</v>
      </c>
      <c r="K5804" s="35">
        <v>-0.26145478955985146</v>
      </c>
      <c r="L5804" s="35">
        <v>10.822377856552345</v>
      </c>
      <c r="M5804" s="35">
        <v>0</v>
      </c>
      <c r="N5804" s="35">
        <v>0</v>
      </c>
      <c r="O5804" s="35">
        <v>0</v>
      </c>
      <c r="P5804" s="36">
        <v>12</v>
      </c>
      <c r="Q5804" s="37">
        <v>86</v>
      </c>
      <c r="R5804" s="36">
        <v>14</v>
      </c>
      <c r="S5804" s="39">
        <f t="shared" si="198"/>
        <v>86</v>
      </c>
      <c r="T5804" s="34" t="s">
        <v>51</v>
      </c>
      <c r="U5804" s="12">
        <f>(((alpha*(speed^3))+(beta*(speed^2))+(ceta*speed))+delta)</f>
        <v>4.7405813795171294</v>
      </c>
      <c r="V5804" s="8">
        <f t="shared" si="199"/>
        <v>86</v>
      </c>
    </row>
    <row r="5805" spans="1:28">
      <c r="A5805" s="34" t="s">
        <v>19</v>
      </c>
      <c r="B5805" s="34" t="s">
        <v>70</v>
      </c>
      <c r="C5805" s="5" t="s">
        <v>147</v>
      </c>
      <c r="D5805" s="35" t="s">
        <v>89</v>
      </c>
      <c r="E5805" s="36" t="s">
        <v>16</v>
      </c>
      <c r="F5805" s="37">
        <v>50</v>
      </c>
      <c r="G5805" s="38">
        <v>0.02</v>
      </c>
      <c r="H5805" s="34">
        <v>0.99519542298337338</v>
      </c>
      <c r="I5805" s="35">
        <v>1939.1850203859465</v>
      </c>
      <c r="J5805" s="35">
        <v>1.0221593115398029</v>
      </c>
      <c r="K5805" s="35">
        <v>-1.953260100928512</v>
      </c>
      <c r="L5805" s="35">
        <v>0</v>
      </c>
      <c r="M5805" s="35">
        <v>0</v>
      </c>
      <c r="N5805" s="35">
        <v>0</v>
      </c>
      <c r="O5805" s="35">
        <v>0</v>
      </c>
      <c r="P5805" s="36">
        <v>12</v>
      </c>
      <c r="Q5805" s="37">
        <v>86</v>
      </c>
      <c r="R5805" s="36">
        <v>0</v>
      </c>
      <c r="S5805" s="39">
        <f t="shared" si="198"/>
        <v>86</v>
      </c>
      <c r="T5805" s="34" t="s">
        <v>29</v>
      </c>
      <c r="U5805" s="12">
        <f>((alpha*(beta^speed))*(speed^ceta))</f>
        <v>2.1263721967800673</v>
      </c>
      <c r="V5805" s="8">
        <f t="shared" si="199"/>
        <v>86</v>
      </c>
    </row>
    <row r="5806" spans="1:28">
      <c r="A5806" s="34" t="s">
        <v>19</v>
      </c>
      <c r="B5806" s="34" t="s">
        <v>70</v>
      </c>
      <c r="C5806" s="5" t="s">
        <v>146</v>
      </c>
      <c r="D5806" s="35" t="s">
        <v>89</v>
      </c>
      <c r="E5806" s="36" t="s">
        <v>14</v>
      </c>
      <c r="F5806" s="37">
        <v>50</v>
      </c>
      <c r="G5806" s="38">
        <v>0.02</v>
      </c>
      <c r="H5806" s="34">
        <v>0.98940978761212883</v>
      </c>
      <c r="I5806" s="35">
        <v>-1500.9883839481911</v>
      </c>
      <c r="J5806" s="35">
        <v>198.55576345125326</v>
      </c>
      <c r="K5806" s="35">
        <v>3.8230989362674901</v>
      </c>
      <c r="L5806" s="35">
        <v>0</v>
      </c>
      <c r="M5806" s="35">
        <v>0</v>
      </c>
      <c r="N5806" s="35">
        <v>0</v>
      </c>
      <c r="O5806" s="35">
        <v>0</v>
      </c>
      <c r="P5806" s="36">
        <v>12</v>
      </c>
      <c r="Q5806" s="37">
        <v>86</v>
      </c>
      <c r="R5806" s="36">
        <v>2</v>
      </c>
      <c r="S5806" s="39">
        <f t="shared" si="198"/>
        <v>86</v>
      </c>
      <c r="T5806" s="34" t="s">
        <v>31</v>
      </c>
      <c r="U5806" s="12">
        <f>((alpha+(beta*speed))^((-1)/ceta))</f>
        <v>8.0056529594762033E-2</v>
      </c>
      <c r="V5806" s="8">
        <f t="shared" si="199"/>
        <v>86</v>
      </c>
    </row>
    <row r="5807" spans="1:28">
      <c r="A5807" s="34" t="s">
        <v>19</v>
      </c>
      <c r="B5807" s="34" t="s">
        <v>70</v>
      </c>
      <c r="C5807" s="5" t="s">
        <v>147</v>
      </c>
      <c r="D5807" s="35" t="s">
        <v>89</v>
      </c>
      <c r="E5807" s="36" t="s">
        <v>14</v>
      </c>
      <c r="F5807" s="37">
        <v>50</v>
      </c>
      <c r="G5807" s="38">
        <v>0.02</v>
      </c>
      <c r="H5807" s="34">
        <v>0.98712212660320198</v>
      </c>
      <c r="I5807" s="35">
        <v>5.5126685376347355</v>
      </c>
      <c r="J5807" s="35">
        <v>0.66158958913835619</v>
      </c>
      <c r="K5807" s="35">
        <v>-5.2508594808263094E-3</v>
      </c>
      <c r="L5807" s="35">
        <v>0</v>
      </c>
      <c r="M5807" s="35">
        <v>0</v>
      </c>
      <c r="N5807" s="35">
        <v>0</v>
      </c>
      <c r="O5807" s="35">
        <v>0</v>
      </c>
      <c r="P5807" s="36">
        <v>12</v>
      </c>
      <c r="Q5807" s="37">
        <v>86</v>
      </c>
      <c r="R5807" s="36">
        <v>5</v>
      </c>
      <c r="S5807" s="39">
        <f t="shared" si="198"/>
        <v>86</v>
      </c>
      <c r="T5807" s="34" t="s">
        <v>36</v>
      </c>
      <c r="U5807" s="12">
        <f>(1/(((ceta*(speed^2))+(beta*speed))+alpha))</f>
        <v>4.2419585169401496E-2</v>
      </c>
      <c r="V5807" s="8">
        <f t="shared" si="199"/>
        <v>86</v>
      </c>
      <c r="AB5807" s="41"/>
    </row>
    <row r="5808" spans="1:28">
      <c r="A5808" s="34" t="s">
        <v>19</v>
      </c>
      <c r="B5808" s="34" t="s">
        <v>70</v>
      </c>
      <c r="C5808" s="5" t="s">
        <v>146</v>
      </c>
      <c r="D5808" s="35" t="s">
        <v>89</v>
      </c>
      <c r="E5808" s="36" t="s">
        <v>18</v>
      </c>
      <c r="F5808" s="37">
        <v>50</v>
      </c>
      <c r="G5808" s="38">
        <v>0.02</v>
      </c>
      <c r="H5808" s="34">
        <v>0.9810750328210126</v>
      </c>
      <c r="I5808" s="35">
        <v>0.24679095025927891</v>
      </c>
      <c r="J5808" s="35">
        <v>0.99912302679980036</v>
      </c>
      <c r="K5808" s="35">
        <v>-0.3177900647053869</v>
      </c>
      <c r="L5808" s="35">
        <v>0</v>
      </c>
      <c r="M5808" s="35">
        <v>0</v>
      </c>
      <c r="N5808" s="35">
        <v>0</v>
      </c>
      <c r="O5808" s="35">
        <v>0</v>
      </c>
      <c r="P5808" s="36">
        <v>12</v>
      </c>
      <c r="Q5808" s="37">
        <v>86</v>
      </c>
      <c r="R5808" s="36">
        <v>0</v>
      </c>
      <c r="S5808" s="39">
        <f t="shared" si="198"/>
        <v>86</v>
      </c>
      <c r="T5808" s="34" t="s">
        <v>29</v>
      </c>
      <c r="U5808" s="12">
        <f>((alpha*(beta^speed))*(speed^ceta))</f>
        <v>5.5564334102863655E-2</v>
      </c>
      <c r="V5808" s="8">
        <f t="shared" si="199"/>
        <v>86</v>
      </c>
      <c r="AB5808" s="41"/>
    </row>
    <row r="5809" spans="1:28">
      <c r="A5809" s="34" t="s">
        <v>19</v>
      </c>
      <c r="B5809" s="34" t="s">
        <v>70</v>
      </c>
      <c r="C5809" s="5" t="s">
        <v>147</v>
      </c>
      <c r="D5809" s="35" t="s">
        <v>89</v>
      </c>
      <c r="E5809" s="36" t="s">
        <v>18</v>
      </c>
      <c r="F5809" s="37">
        <v>50</v>
      </c>
      <c r="G5809" s="38">
        <v>0.02</v>
      </c>
      <c r="H5809" s="34">
        <v>0.96602396341647678</v>
      </c>
      <c r="I5809" s="35">
        <v>-6.5033180196717641E-7</v>
      </c>
      <c r="J5809" s="35">
        <v>1.225264182715537E-4</v>
      </c>
      <c r="K5809" s="35">
        <v>-7.8907014279201281E-3</v>
      </c>
      <c r="L5809" s="35">
        <v>0.22331101226257974</v>
      </c>
      <c r="M5809" s="35">
        <v>0</v>
      </c>
      <c r="N5809" s="35">
        <v>0</v>
      </c>
      <c r="O5809" s="35">
        <v>0</v>
      </c>
      <c r="P5809" s="36">
        <v>12</v>
      </c>
      <c r="Q5809" s="37">
        <v>86</v>
      </c>
      <c r="R5809" s="36">
        <v>14</v>
      </c>
      <c r="S5809" s="39">
        <f t="shared" si="198"/>
        <v>86</v>
      </c>
      <c r="T5809" s="34" t="s">
        <v>51</v>
      </c>
      <c r="U5809" s="12">
        <f>(((alpha*(speed^3))+(beta*(speed^2))+(ceta*speed))+delta)</f>
        <v>3.7268634365825531E-2</v>
      </c>
      <c r="V5809" s="8">
        <f t="shared" si="199"/>
        <v>86</v>
      </c>
    </row>
    <row r="5810" spans="1:28">
      <c r="A5810" s="34" t="s">
        <v>19</v>
      </c>
      <c r="B5810" s="34" t="s">
        <v>70</v>
      </c>
      <c r="C5810" s="5" t="s">
        <v>146</v>
      </c>
      <c r="D5810" s="35" t="s">
        <v>89</v>
      </c>
      <c r="E5810" s="36" t="s">
        <v>17</v>
      </c>
      <c r="F5810" s="37">
        <v>50</v>
      </c>
      <c r="G5810" s="38">
        <v>0.02</v>
      </c>
      <c r="H5810" s="34">
        <v>0.96473524873797645</v>
      </c>
      <c r="I5810" s="35">
        <v>1650.4456428073145</v>
      </c>
      <c r="J5810" s="35">
        <v>1.0051651464225129</v>
      </c>
      <c r="K5810" s="35">
        <v>-0.36437896922314023</v>
      </c>
      <c r="L5810" s="35">
        <v>0</v>
      </c>
      <c r="M5810" s="35">
        <v>0</v>
      </c>
      <c r="N5810" s="35">
        <v>0</v>
      </c>
      <c r="O5810" s="35">
        <v>0</v>
      </c>
      <c r="P5810" s="36">
        <v>12</v>
      </c>
      <c r="Q5810" s="37">
        <v>86</v>
      </c>
      <c r="R5810" s="36">
        <v>0</v>
      </c>
      <c r="S5810" s="39">
        <f t="shared" si="198"/>
        <v>86</v>
      </c>
      <c r="T5810" s="34" t="s">
        <v>29</v>
      </c>
      <c r="U5810" s="12">
        <f>((alpha*(beta^speed))*(speed^ceta))</f>
        <v>507.14120833719284</v>
      </c>
      <c r="V5810" s="8">
        <f t="shared" si="199"/>
        <v>86</v>
      </c>
    </row>
    <row r="5811" spans="1:28">
      <c r="A5811" s="34" t="s">
        <v>19</v>
      </c>
      <c r="B5811" s="34" t="s">
        <v>70</v>
      </c>
      <c r="C5811" s="5" t="s">
        <v>147</v>
      </c>
      <c r="D5811" s="35" t="s">
        <v>89</v>
      </c>
      <c r="E5811" s="36" t="s">
        <v>17</v>
      </c>
      <c r="F5811" s="37">
        <v>50</v>
      </c>
      <c r="G5811" s="38">
        <v>0.02</v>
      </c>
      <c r="H5811" s="34">
        <v>0.95957885203693938</v>
      </c>
      <c r="I5811" s="35">
        <v>1692.5525788590119</v>
      </c>
      <c r="J5811" s="35">
        <v>1.0060174923337073</v>
      </c>
      <c r="K5811" s="35">
        <v>-0.39311696265564677</v>
      </c>
      <c r="L5811" s="35">
        <v>0</v>
      </c>
      <c r="M5811" s="35">
        <v>0</v>
      </c>
      <c r="N5811" s="35">
        <v>0</v>
      </c>
      <c r="O5811" s="35">
        <v>0</v>
      </c>
      <c r="P5811" s="36">
        <v>12</v>
      </c>
      <c r="Q5811" s="37">
        <v>86</v>
      </c>
      <c r="R5811" s="36">
        <v>0</v>
      </c>
      <c r="S5811" s="39">
        <f t="shared" si="198"/>
        <v>86</v>
      </c>
      <c r="T5811" s="34" t="s">
        <v>29</v>
      </c>
      <c r="U5811" s="12">
        <f>((alpha*(beta^speed))*(speed^ceta))</f>
        <v>492.19112678812883</v>
      </c>
      <c r="V5811" s="8">
        <f t="shared" si="199"/>
        <v>86</v>
      </c>
    </row>
    <row r="5812" spans="1:28">
      <c r="A5812" s="34" t="s">
        <v>19</v>
      </c>
      <c r="B5812" s="34" t="s">
        <v>70</v>
      </c>
      <c r="C5812" s="5" t="s">
        <v>146</v>
      </c>
      <c r="D5812" s="35" t="s">
        <v>89</v>
      </c>
      <c r="E5812" s="36" t="s">
        <v>15</v>
      </c>
      <c r="F5812" s="37">
        <v>100</v>
      </c>
      <c r="G5812" s="38">
        <v>0.02</v>
      </c>
      <c r="H5812" s="34">
        <v>0.98823173803714492</v>
      </c>
      <c r="I5812" s="35">
        <v>202.79432732691737</v>
      </c>
      <c r="J5812" s="35">
        <v>-2.7884903650515396</v>
      </c>
      <c r="K5812" s="35">
        <v>10.077601185981001</v>
      </c>
      <c r="L5812" s="35">
        <v>-0.47406302814056339</v>
      </c>
      <c r="M5812" s="35">
        <v>0</v>
      </c>
      <c r="N5812" s="35">
        <v>0</v>
      </c>
      <c r="O5812" s="35">
        <v>0</v>
      </c>
      <c r="P5812" s="36">
        <v>12</v>
      </c>
      <c r="Q5812" s="37">
        <v>84</v>
      </c>
      <c r="R5812" s="36">
        <v>1</v>
      </c>
      <c r="S5812" s="39">
        <f t="shared" si="198"/>
        <v>84</v>
      </c>
      <c r="T5812" s="34" t="s">
        <v>30</v>
      </c>
      <c r="U5812" s="12">
        <f>((alpha*(speed^beta))+(ceta*(speed^delta)))</f>
        <v>1.2343403236453656</v>
      </c>
      <c r="V5812" s="8">
        <f t="shared" si="199"/>
        <v>84</v>
      </c>
    </row>
    <row r="5813" spans="1:28">
      <c r="A5813" s="34" t="s">
        <v>19</v>
      </c>
      <c r="B5813" s="34" t="s">
        <v>70</v>
      </c>
      <c r="C5813" s="5" t="s">
        <v>147</v>
      </c>
      <c r="D5813" s="35" t="s">
        <v>89</v>
      </c>
      <c r="E5813" s="36" t="s">
        <v>15</v>
      </c>
      <c r="F5813" s="37">
        <v>100</v>
      </c>
      <c r="G5813" s="38">
        <v>0.02</v>
      </c>
      <c r="H5813" s="34">
        <v>0.98521046090812348</v>
      </c>
      <c r="I5813" s="35">
        <v>20.908412954197928</v>
      </c>
      <c r="J5813" s="35">
        <v>0.99385176298084676</v>
      </c>
      <c r="K5813" s="35">
        <v>-0.39954971352341839</v>
      </c>
      <c r="L5813" s="35">
        <v>0</v>
      </c>
      <c r="M5813" s="35">
        <v>0</v>
      </c>
      <c r="N5813" s="35">
        <v>0</v>
      </c>
      <c r="O5813" s="35">
        <v>0</v>
      </c>
      <c r="P5813" s="36">
        <v>12</v>
      </c>
      <c r="Q5813" s="37">
        <v>85</v>
      </c>
      <c r="R5813" s="36">
        <v>0</v>
      </c>
      <c r="S5813" s="39">
        <f t="shared" si="198"/>
        <v>85</v>
      </c>
      <c r="T5813" s="34" t="s">
        <v>29</v>
      </c>
      <c r="U5813" s="12">
        <f>((alpha*(beta^speed))*(speed^ceta))</f>
        <v>2.0977771372059357</v>
      </c>
      <c r="V5813" s="8">
        <f t="shared" si="199"/>
        <v>85</v>
      </c>
    </row>
    <row r="5814" spans="1:28">
      <c r="A5814" s="34" t="s">
        <v>19</v>
      </c>
      <c r="B5814" s="34" t="s">
        <v>70</v>
      </c>
      <c r="C5814" s="5" t="s">
        <v>146</v>
      </c>
      <c r="D5814" s="35" t="s">
        <v>89</v>
      </c>
      <c r="E5814" s="36" t="s">
        <v>16</v>
      </c>
      <c r="F5814" s="37">
        <v>100</v>
      </c>
      <c r="G5814" s="38">
        <v>0.02</v>
      </c>
      <c r="H5814" s="34">
        <v>0.97069677372002738</v>
      </c>
      <c r="I5814" s="35">
        <v>3.09452058333477</v>
      </c>
      <c r="J5814" s="35">
        <v>-0.48782965635772213</v>
      </c>
      <c r="K5814" s="35">
        <v>-0.29239414983169143</v>
      </c>
      <c r="L5814" s="35">
        <v>0</v>
      </c>
      <c r="M5814" s="35">
        <v>0</v>
      </c>
      <c r="N5814" s="35">
        <v>0</v>
      </c>
      <c r="O5814" s="35">
        <v>0</v>
      </c>
      <c r="P5814" s="36">
        <v>12</v>
      </c>
      <c r="Q5814" s="37">
        <v>84</v>
      </c>
      <c r="R5814" s="36">
        <v>13</v>
      </c>
      <c r="S5814" s="39">
        <f t="shared" si="198"/>
        <v>84</v>
      </c>
      <c r="T5814" s="34" t="s">
        <v>50</v>
      </c>
      <c r="U5814" s="12">
        <f>EXP((alpha+(beta/speed))+(ceta*LN(speed)))</f>
        <v>6.0084581996043296</v>
      </c>
      <c r="V5814" s="8">
        <f t="shared" si="199"/>
        <v>84</v>
      </c>
    </row>
    <row r="5815" spans="1:28">
      <c r="A5815" s="34" t="s">
        <v>19</v>
      </c>
      <c r="B5815" s="34" t="s">
        <v>70</v>
      </c>
      <c r="C5815" s="5" t="s">
        <v>147</v>
      </c>
      <c r="D5815" s="35" t="s">
        <v>89</v>
      </c>
      <c r="E5815" s="36" t="s">
        <v>16</v>
      </c>
      <c r="F5815" s="37">
        <v>100</v>
      </c>
      <c r="G5815" s="38">
        <v>0.02</v>
      </c>
      <c r="H5815" s="34">
        <v>0.99803551783527567</v>
      </c>
      <c r="I5815" s="35">
        <v>-0.42345048861586143</v>
      </c>
      <c r="J5815" s="35">
        <v>31.179111565286441</v>
      </c>
      <c r="K5815" s="35">
        <v>0.24766307592578612</v>
      </c>
      <c r="L5815" s="35">
        <v>0</v>
      </c>
      <c r="M5815" s="35">
        <v>0</v>
      </c>
      <c r="N5815" s="35">
        <v>0</v>
      </c>
      <c r="O5815" s="35">
        <v>0</v>
      </c>
      <c r="P5815" s="36">
        <v>12</v>
      </c>
      <c r="Q5815" s="37">
        <v>85</v>
      </c>
      <c r="R5815" s="36">
        <v>13</v>
      </c>
      <c r="S5815" s="39">
        <f t="shared" si="198"/>
        <v>85</v>
      </c>
      <c r="T5815" s="34" t="s">
        <v>50</v>
      </c>
      <c r="U5815" s="12">
        <f>EXP((alpha+(beta/speed))+(ceta*LN(speed)))</f>
        <v>2.8395433984983209</v>
      </c>
      <c r="V5815" s="8">
        <f t="shared" si="199"/>
        <v>85</v>
      </c>
    </row>
    <row r="5816" spans="1:28">
      <c r="A5816" s="34" t="s">
        <v>19</v>
      </c>
      <c r="B5816" s="34" t="s">
        <v>70</v>
      </c>
      <c r="C5816" s="5" t="s">
        <v>146</v>
      </c>
      <c r="D5816" s="35" t="s">
        <v>89</v>
      </c>
      <c r="E5816" s="36" t="s">
        <v>14</v>
      </c>
      <c r="F5816" s="37">
        <v>100</v>
      </c>
      <c r="G5816" s="38">
        <v>0.02</v>
      </c>
      <c r="H5816" s="34">
        <v>0.9797016294620845</v>
      </c>
      <c r="I5816" s="35">
        <v>0.45627217185226648</v>
      </c>
      <c r="J5816" s="35">
        <v>0.99743182982487311</v>
      </c>
      <c r="K5816" s="35">
        <v>-0.3410081965385916</v>
      </c>
      <c r="L5816" s="35">
        <v>0</v>
      </c>
      <c r="M5816" s="35">
        <v>0</v>
      </c>
      <c r="N5816" s="35">
        <v>0</v>
      </c>
      <c r="O5816" s="35">
        <v>0</v>
      </c>
      <c r="P5816" s="36">
        <v>12</v>
      </c>
      <c r="Q5816" s="37">
        <v>84</v>
      </c>
      <c r="R5816" s="36">
        <v>0</v>
      </c>
      <c r="S5816" s="39">
        <f t="shared" si="198"/>
        <v>84</v>
      </c>
      <c r="T5816" s="34" t="s">
        <v>29</v>
      </c>
      <c r="U5816" s="12">
        <f>((alpha*(beta^speed))*(speed^ceta))</f>
        <v>8.1137145155031398E-2</v>
      </c>
      <c r="V5816" s="8">
        <f t="shared" si="199"/>
        <v>84</v>
      </c>
    </row>
    <row r="5817" spans="1:28">
      <c r="A5817" s="34" t="s">
        <v>19</v>
      </c>
      <c r="B5817" s="34" t="s">
        <v>70</v>
      </c>
      <c r="C5817" s="5" t="s">
        <v>147</v>
      </c>
      <c r="D5817" s="35" t="s">
        <v>89</v>
      </c>
      <c r="E5817" s="36" t="s">
        <v>14</v>
      </c>
      <c r="F5817" s="37">
        <v>100</v>
      </c>
      <c r="G5817" s="38">
        <v>0.02</v>
      </c>
      <c r="H5817" s="34">
        <v>0.98045190216655997</v>
      </c>
      <c r="I5817" s="35">
        <v>6.4306167040024302</v>
      </c>
      <c r="J5817" s="35">
        <v>0.46393472420458992</v>
      </c>
      <c r="K5817" s="35">
        <v>-3.7908607360933083E-3</v>
      </c>
      <c r="L5817" s="35">
        <v>0</v>
      </c>
      <c r="M5817" s="35">
        <v>0</v>
      </c>
      <c r="N5817" s="35">
        <v>0</v>
      </c>
      <c r="O5817" s="35">
        <v>0</v>
      </c>
      <c r="P5817" s="36">
        <v>12</v>
      </c>
      <c r="Q5817" s="37">
        <v>85</v>
      </c>
      <c r="R5817" s="36">
        <v>5</v>
      </c>
      <c r="S5817" s="39">
        <f t="shared" si="198"/>
        <v>85</v>
      </c>
      <c r="T5817" s="34" t="s">
        <v>36</v>
      </c>
      <c r="U5817" s="12">
        <f>(1/(((ceta*(speed^2))+(beta*speed))+alpha))</f>
        <v>5.4123978011628354E-2</v>
      </c>
      <c r="V5817" s="8">
        <f t="shared" si="199"/>
        <v>85</v>
      </c>
      <c r="AB5817" s="41"/>
    </row>
    <row r="5818" spans="1:28">
      <c r="A5818" s="34" t="s">
        <v>19</v>
      </c>
      <c r="B5818" s="34" t="s">
        <v>70</v>
      </c>
      <c r="C5818" s="5" t="s">
        <v>146</v>
      </c>
      <c r="D5818" s="35" t="s">
        <v>89</v>
      </c>
      <c r="E5818" s="36" t="s">
        <v>18</v>
      </c>
      <c r="F5818" s="37">
        <v>100</v>
      </c>
      <c r="G5818" s="38">
        <v>0.02</v>
      </c>
      <c r="H5818" s="34">
        <v>0.98236507420014785</v>
      </c>
      <c r="I5818" s="35">
        <v>0.25674791572466465</v>
      </c>
      <c r="J5818" s="35">
        <v>0.9926905713472316</v>
      </c>
      <c r="K5818" s="35">
        <v>-0.23267763418847512</v>
      </c>
      <c r="L5818" s="35">
        <v>0</v>
      </c>
      <c r="M5818" s="35">
        <v>0</v>
      </c>
      <c r="N5818" s="35">
        <v>0</v>
      </c>
      <c r="O5818" s="35">
        <v>0</v>
      </c>
      <c r="P5818" s="36">
        <v>12</v>
      </c>
      <c r="Q5818" s="37">
        <v>84</v>
      </c>
      <c r="R5818" s="36">
        <v>0</v>
      </c>
      <c r="S5818" s="39">
        <f t="shared" si="198"/>
        <v>84</v>
      </c>
      <c r="T5818" s="34" t="s">
        <v>29</v>
      </c>
      <c r="U5818" s="12">
        <f>((alpha*(beta^speed))*(speed^ceta))</f>
        <v>4.9446723317248857E-2</v>
      </c>
      <c r="V5818" s="8">
        <f t="shared" si="199"/>
        <v>84</v>
      </c>
    </row>
    <row r="5819" spans="1:28">
      <c r="A5819" s="34" t="s">
        <v>19</v>
      </c>
      <c r="B5819" s="34" t="s">
        <v>70</v>
      </c>
      <c r="C5819" s="5" t="s">
        <v>147</v>
      </c>
      <c r="D5819" s="35" t="s">
        <v>89</v>
      </c>
      <c r="E5819" s="36" t="s">
        <v>18</v>
      </c>
      <c r="F5819" s="37">
        <v>100</v>
      </c>
      <c r="G5819" s="38">
        <v>0.02</v>
      </c>
      <c r="H5819" s="34">
        <v>0.97896906575971598</v>
      </c>
      <c r="I5819" s="35">
        <v>-4.5425862928430327E-7</v>
      </c>
      <c r="J5819" s="35">
        <v>9.9669272652979889E-5</v>
      </c>
      <c r="K5819" s="35">
        <v>-7.6133645838622286E-3</v>
      </c>
      <c r="L5819" s="35">
        <v>0.24552198414421214</v>
      </c>
      <c r="M5819" s="35">
        <v>0</v>
      </c>
      <c r="N5819" s="35">
        <v>0</v>
      </c>
      <c r="O5819" s="35">
        <v>0</v>
      </c>
      <c r="P5819" s="36">
        <v>12</v>
      </c>
      <c r="Q5819" s="37">
        <v>85</v>
      </c>
      <c r="R5819" s="36">
        <v>14</v>
      </c>
      <c r="S5819" s="39">
        <f t="shared" si="198"/>
        <v>85</v>
      </c>
      <c r="T5819" s="34" t="s">
        <v>51</v>
      </c>
      <c r="U5819" s="12">
        <f>(((alpha*(speed^3))+(beta*(speed^2))+(ceta*speed))+delta)</f>
        <v>3.952490872447964E-2</v>
      </c>
      <c r="V5819" s="8">
        <f t="shared" si="199"/>
        <v>85</v>
      </c>
    </row>
    <row r="5820" spans="1:28">
      <c r="A5820" s="34" t="s">
        <v>19</v>
      </c>
      <c r="B5820" s="34" t="s">
        <v>70</v>
      </c>
      <c r="C5820" s="5" t="s">
        <v>146</v>
      </c>
      <c r="D5820" s="35" t="s">
        <v>89</v>
      </c>
      <c r="E5820" s="36" t="s">
        <v>17</v>
      </c>
      <c r="F5820" s="37">
        <v>100</v>
      </c>
      <c r="G5820" s="38">
        <v>0.02</v>
      </c>
      <c r="H5820" s="34">
        <v>0.95298936799149547</v>
      </c>
      <c r="I5820" s="35">
        <v>-9.742104495544659E-4</v>
      </c>
      <c r="J5820" s="35">
        <v>0.2139956462405643</v>
      </c>
      <c r="K5820" s="35">
        <v>-15.793937486873791</v>
      </c>
      <c r="L5820" s="35">
        <v>1035.2984131059422</v>
      </c>
      <c r="M5820" s="35">
        <v>0</v>
      </c>
      <c r="N5820" s="35">
        <v>0</v>
      </c>
      <c r="O5820" s="35">
        <v>0</v>
      </c>
      <c r="P5820" s="36">
        <v>12</v>
      </c>
      <c r="Q5820" s="37">
        <v>84</v>
      </c>
      <c r="R5820" s="36">
        <v>14</v>
      </c>
      <c r="S5820" s="39">
        <f t="shared" si="198"/>
        <v>84</v>
      </c>
      <c r="T5820" s="34" t="s">
        <v>51</v>
      </c>
      <c r="U5820" s="12">
        <f>(((alpha*(speed^3))+(beta*(speed^2))+(ceta*speed))+delta)</f>
        <v>641.14251378923541</v>
      </c>
      <c r="V5820" s="8">
        <f t="shared" si="199"/>
        <v>84</v>
      </c>
    </row>
    <row r="5821" spans="1:28">
      <c r="A5821" s="34" t="s">
        <v>19</v>
      </c>
      <c r="B5821" s="34" t="s">
        <v>70</v>
      </c>
      <c r="C5821" s="5" t="s">
        <v>147</v>
      </c>
      <c r="D5821" s="35" t="s">
        <v>89</v>
      </c>
      <c r="E5821" s="36" t="s">
        <v>17</v>
      </c>
      <c r="F5821" s="37">
        <v>100</v>
      </c>
      <c r="G5821" s="38">
        <v>0.02</v>
      </c>
      <c r="H5821" s="34">
        <v>0.94197901270645656</v>
      </c>
      <c r="I5821" s="35">
        <v>-8.0697961447459175E-4</v>
      </c>
      <c r="J5821" s="35">
        <v>0.19316931223550152</v>
      </c>
      <c r="K5821" s="35">
        <v>-14.751882007552549</v>
      </c>
      <c r="L5821" s="35">
        <v>990.09043051957724</v>
      </c>
      <c r="M5821" s="35">
        <v>0</v>
      </c>
      <c r="N5821" s="35">
        <v>0</v>
      </c>
      <c r="O5821" s="35">
        <v>0</v>
      </c>
      <c r="P5821" s="36">
        <v>12</v>
      </c>
      <c r="Q5821" s="37">
        <v>85</v>
      </c>
      <c r="R5821" s="36">
        <v>14</v>
      </c>
      <c r="S5821" s="39">
        <f t="shared" si="198"/>
        <v>85</v>
      </c>
      <c r="T5821" s="34" t="s">
        <v>51</v>
      </c>
      <c r="U5821" s="12">
        <f>(((alpha*(speed^3))+(beta*(speed^2))+(ceta*speed))+delta)</f>
        <v>636.24238503990034</v>
      </c>
      <c r="V5821" s="8">
        <f t="shared" si="199"/>
        <v>85</v>
      </c>
    </row>
    <row r="5822" spans="1:28">
      <c r="A5822" s="34" t="s">
        <v>19</v>
      </c>
      <c r="B5822" s="34" t="s">
        <v>70</v>
      </c>
      <c r="C5822" s="5" t="s">
        <v>146</v>
      </c>
      <c r="D5822" s="35" t="s">
        <v>89</v>
      </c>
      <c r="E5822" s="36" t="s">
        <v>15</v>
      </c>
      <c r="F5822" s="37">
        <v>0</v>
      </c>
      <c r="G5822" s="38">
        <v>0.04</v>
      </c>
      <c r="H5822" s="34">
        <v>0.99754316939032706</v>
      </c>
      <c r="I5822" s="35">
        <v>2.1636692541316953</v>
      </c>
      <c r="J5822" s="35">
        <v>-0.15126708462342689</v>
      </c>
      <c r="K5822" s="35">
        <v>77.161750117606871</v>
      </c>
      <c r="L5822" s="35">
        <v>-1.5304556925133177</v>
      </c>
      <c r="M5822" s="35">
        <v>0</v>
      </c>
      <c r="N5822" s="35">
        <v>0</v>
      </c>
      <c r="O5822" s="35">
        <v>0</v>
      </c>
      <c r="P5822" s="36">
        <v>12</v>
      </c>
      <c r="Q5822" s="37">
        <v>86</v>
      </c>
      <c r="R5822" s="36">
        <v>1</v>
      </c>
      <c r="S5822" s="39">
        <f t="shared" si="198"/>
        <v>86</v>
      </c>
      <c r="T5822" s="34" t="s">
        <v>30</v>
      </c>
      <c r="U5822" s="12">
        <f>((alpha*(speed^beta))+(ceta*(speed^delta)))</f>
        <v>1.1874500179606111</v>
      </c>
      <c r="V5822" s="8">
        <f t="shared" si="199"/>
        <v>86</v>
      </c>
    </row>
    <row r="5823" spans="1:28">
      <c r="A5823" s="34" t="s">
        <v>19</v>
      </c>
      <c r="B5823" s="34" t="s">
        <v>70</v>
      </c>
      <c r="C5823" s="5" t="s">
        <v>147</v>
      </c>
      <c r="D5823" s="35" t="s">
        <v>89</v>
      </c>
      <c r="E5823" s="36" t="s">
        <v>15</v>
      </c>
      <c r="F5823" s="37">
        <v>0</v>
      </c>
      <c r="G5823" s="38">
        <v>0.04</v>
      </c>
      <c r="H5823" s="34">
        <v>0.8888017712472529</v>
      </c>
      <c r="I5823" s="35">
        <v>6.240646213023366</v>
      </c>
      <c r="J5823" s="35">
        <v>-0.15012336305323534</v>
      </c>
      <c r="K5823" s="35">
        <v>359.97094306999259</v>
      </c>
      <c r="L5823" s="35">
        <v>-2.2466415717524062</v>
      </c>
      <c r="M5823" s="35">
        <v>0</v>
      </c>
      <c r="N5823" s="35">
        <v>0</v>
      </c>
      <c r="O5823" s="35">
        <v>0</v>
      </c>
      <c r="P5823" s="36">
        <v>12</v>
      </c>
      <c r="Q5823" s="37">
        <v>86</v>
      </c>
      <c r="R5823" s="36">
        <v>1</v>
      </c>
      <c r="S5823" s="39">
        <f t="shared" si="198"/>
        <v>86</v>
      </c>
      <c r="T5823" s="34" t="s">
        <v>30</v>
      </c>
      <c r="U5823" s="12">
        <f>((alpha*(speed^beta))+(ceta*(speed^delta)))</f>
        <v>3.2137646379628704</v>
      </c>
      <c r="V5823" s="8">
        <f t="shared" si="199"/>
        <v>86</v>
      </c>
    </row>
    <row r="5824" spans="1:28">
      <c r="A5824" s="34" t="s">
        <v>19</v>
      </c>
      <c r="B5824" s="34" t="s">
        <v>70</v>
      </c>
      <c r="C5824" s="5" t="s">
        <v>146</v>
      </c>
      <c r="D5824" s="35" t="s">
        <v>89</v>
      </c>
      <c r="E5824" s="36" t="s">
        <v>16</v>
      </c>
      <c r="F5824" s="37">
        <v>0</v>
      </c>
      <c r="G5824" s="38">
        <v>0.04</v>
      </c>
      <c r="H5824" s="34">
        <v>0.93175493382334673</v>
      </c>
      <c r="I5824" s="35">
        <v>5.5195320803562886</v>
      </c>
      <c r="J5824" s="35">
        <v>7.4747269045874498</v>
      </c>
      <c r="K5824" s="35">
        <v>4.1901288799140008</v>
      </c>
      <c r="L5824" s="35">
        <v>1.9873158347703286</v>
      </c>
      <c r="M5824" s="35">
        <v>-4.913742802804163E-3</v>
      </c>
      <c r="N5824" s="35">
        <v>0</v>
      </c>
      <c r="O5824" s="35">
        <v>0</v>
      </c>
      <c r="P5824" s="36">
        <v>12</v>
      </c>
      <c r="Q5824" s="37">
        <v>86</v>
      </c>
      <c r="R5824" s="36">
        <v>10</v>
      </c>
      <c r="S5824" s="39">
        <f t="shared" si="198"/>
        <v>86</v>
      </c>
      <c r="T5824" s="34" t="s">
        <v>44</v>
      </c>
      <c r="U5824" s="12">
        <f>(alpha+(beta/(1+EXP((((-1)*ceta)+(delta*LN(speed)))+(epsilon*speed)))))</f>
        <v>5.6257493374190322</v>
      </c>
      <c r="V5824" s="8">
        <f t="shared" si="199"/>
        <v>86</v>
      </c>
    </row>
    <row r="5825" spans="1:28">
      <c r="A5825" s="34" t="s">
        <v>19</v>
      </c>
      <c r="B5825" s="34" t="s">
        <v>70</v>
      </c>
      <c r="C5825" s="5" t="s">
        <v>147</v>
      </c>
      <c r="D5825" s="35" t="s">
        <v>89</v>
      </c>
      <c r="E5825" s="36" t="s">
        <v>16</v>
      </c>
      <c r="F5825" s="37">
        <v>0</v>
      </c>
      <c r="G5825" s="38">
        <v>0.04</v>
      </c>
      <c r="H5825" s="34">
        <v>0.99864617576717252</v>
      </c>
      <c r="I5825" s="35">
        <v>2.4515742159343059</v>
      </c>
      <c r="J5825" s="35">
        <v>27.721683513449165</v>
      </c>
      <c r="K5825" s="35">
        <v>5.8732773732319394</v>
      </c>
      <c r="L5825" s="35">
        <v>1.7829216437220765</v>
      </c>
      <c r="M5825" s="35">
        <v>7.9012196031613038E-2</v>
      </c>
      <c r="N5825" s="35">
        <v>0</v>
      </c>
      <c r="O5825" s="35">
        <v>0</v>
      </c>
      <c r="P5825" s="36">
        <v>12</v>
      </c>
      <c r="Q5825" s="37">
        <v>86</v>
      </c>
      <c r="R5825" s="36">
        <v>10</v>
      </c>
      <c r="S5825" s="39">
        <f t="shared" si="198"/>
        <v>86</v>
      </c>
      <c r="T5825" s="34" t="s">
        <v>44</v>
      </c>
      <c r="U5825" s="12">
        <f>(alpha+(beta/(1+EXP((((-1)*ceta)+(delta*LN(speed)))+(epsilon*speed)))))</f>
        <v>2.4554950525362731</v>
      </c>
      <c r="V5825" s="8">
        <f t="shared" si="199"/>
        <v>86</v>
      </c>
    </row>
    <row r="5826" spans="1:28">
      <c r="A5826" s="34" t="s">
        <v>19</v>
      </c>
      <c r="B5826" s="34" t="s">
        <v>70</v>
      </c>
      <c r="C5826" s="5" t="s">
        <v>146</v>
      </c>
      <c r="D5826" s="35" t="s">
        <v>89</v>
      </c>
      <c r="E5826" s="36" t="s">
        <v>14</v>
      </c>
      <c r="F5826" s="37">
        <v>0</v>
      </c>
      <c r="G5826" s="38">
        <v>0.04</v>
      </c>
      <c r="H5826" s="34">
        <v>0.98453700031628577</v>
      </c>
      <c r="I5826" s="35">
        <v>12.212933878256997</v>
      </c>
      <c r="J5826" s="35">
        <v>-53.041030919595833</v>
      </c>
      <c r="K5826" s="35">
        <v>-0.84956562214778475</v>
      </c>
      <c r="L5826" s="35">
        <v>0</v>
      </c>
      <c r="M5826" s="35">
        <v>0</v>
      </c>
      <c r="N5826" s="35">
        <v>0</v>
      </c>
      <c r="O5826" s="35">
        <v>0</v>
      </c>
      <c r="P5826" s="36">
        <v>12</v>
      </c>
      <c r="Q5826" s="37">
        <v>86</v>
      </c>
      <c r="R5826" s="36">
        <v>6</v>
      </c>
      <c r="S5826" s="39">
        <f t="shared" ref="S5826:S5889" si="200">V5826</f>
        <v>86</v>
      </c>
      <c r="T5826" s="34" t="s">
        <v>37</v>
      </c>
      <c r="U5826" s="12">
        <f>(1/(alpha+(beta*(speed^ceta))))</f>
        <v>9.0846810260688485E-2</v>
      </c>
      <c r="V5826" s="8">
        <f t="shared" ref="V5826:V5889" si="201">IF($V$1&lt;P5826,P5826,IF($V$1&gt;Q5826,Q5826,$V$1))</f>
        <v>86</v>
      </c>
    </row>
    <row r="5827" spans="1:28">
      <c r="A5827" s="34" t="s">
        <v>19</v>
      </c>
      <c r="B5827" s="34" t="s">
        <v>70</v>
      </c>
      <c r="C5827" s="5" t="s">
        <v>147</v>
      </c>
      <c r="D5827" s="35" t="s">
        <v>89</v>
      </c>
      <c r="E5827" s="36" t="s">
        <v>14</v>
      </c>
      <c r="F5827" s="37">
        <v>0</v>
      </c>
      <c r="G5827" s="38">
        <v>0.04</v>
      </c>
      <c r="H5827" s="34">
        <v>0.99275174906417507</v>
      </c>
      <c r="I5827" s="35">
        <v>0.54977558850177488</v>
      </c>
      <c r="J5827" s="35">
        <v>1.0120745811316125</v>
      </c>
      <c r="K5827" s="35">
        <v>-0.8276147492597391</v>
      </c>
      <c r="L5827" s="35">
        <v>0</v>
      </c>
      <c r="M5827" s="35">
        <v>0</v>
      </c>
      <c r="N5827" s="35">
        <v>0</v>
      </c>
      <c r="O5827" s="35">
        <v>0</v>
      </c>
      <c r="P5827" s="36">
        <v>12</v>
      </c>
      <c r="Q5827" s="37">
        <v>86</v>
      </c>
      <c r="R5827" s="36">
        <v>0</v>
      </c>
      <c r="S5827" s="39">
        <f t="shared" si="200"/>
        <v>86</v>
      </c>
      <c r="T5827" s="34" t="s">
        <v>29</v>
      </c>
      <c r="U5827" s="12">
        <f>((alpha*(beta^speed))*(speed^ceta))</f>
        <v>3.8676084463293896E-2</v>
      </c>
      <c r="V5827" s="8">
        <f t="shared" si="201"/>
        <v>86</v>
      </c>
      <c r="AB5827" s="41"/>
    </row>
    <row r="5828" spans="1:28">
      <c r="A5828" s="34" t="s">
        <v>19</v>
      </c>
      <c r="B5828" s="34" t="s">
        <v>70</v>
      </c>
      <c r="C5828" s="5" t="s">
        <v>146</v>
      </c>
      <c r="D5828" s="35" t="s">
        <v>89</v>
      </c>
      <c r="E5828" s="36" t="s">
        <v>18</v>
      </c>
      <c r="F5828" s="37">
        <v>0</v>
      </c>
      <c r="G5828" s="38">
        <v>0.04</v>
      </c>
      <c r="H5828" s="34">
        <v>0.97382055296856362</v>
      </c>
      <c r="I5828" s="35">
        <v>-4.1305527052424353E-7</v>
      </c>
      <c r="J5828" s="35">
        <v>6.531860984956935E-5</v>
      </c>
      <c r="K5828" s="35">
        <v>-3.534226534410012E-3</v>
      </c>
      <c r="L5828" s="35">
        <v>0.13811386376026019</v>
      </c>
      <c r="M5828" s="35">
        <v>0</v>
      </c>
      <c r="N5828" s="35">
        <v>0</v>
      </c>
      <c r="O5828" s="35">
        <v>0</v>
      </c>
      <c r="P5828" s="36">
        <v>12</v>
      </c>
      <c r="Q5828" s="37">
        <v>86</v>
      </c>
      <c r="R5828" s="36">
        <v>14</v>
      </c>
      <c r="S5828" s="39">
        <f t="shared" si="200"/>
        <v>86</v>
      </c>
      <c r="T5828" s="34" t="s">
        <v>51</v>
      </c>
      <c r="U5828" s="12">
        <f>(((alpha*(speed^3))+(beta*(speed^2))+(ceta*speed))+delta)</f>
        <v>5.4540537099845854E-2</v>
      </c>
      <c r="V5828" s="8">
        <f t="shared" si="201"/>
        <v>86</v>
      </c>
      <c r="AB5828" s="41"/>
    </row>
    <row r="5829" spans="1:28">
      <c r="A5829" s="34" t="s">
        <v>19</v>
      </c>
      <c r="B5829" s="34" t="s">
        <v>70</v>
      </c>
      <c r="C5829" s="5" t="s">
        <v>147</v>
      </c>
      <c r="D5829" s="35" t="s">
        <v>89</v>
      </c>
      <c r="E5829" s="36" t="s">
        <v>18</v>
      </c>
      <c r="F5829" s="37">
        <v>0</v>
      </c>
      <c r="G5829" s="38">
        <v>0.04</v>
      </c>
      <c r="H5829" s="34">
        <v>0.97613951811227095</v>
      </c>
      <c r="I5829" s="35">
        <v>-7.4596143312672005E-7</v>
      </c>
      <c r="J5829" s="35">
        <v>1.3120149762393572E-4</v>
      </c>
      <c r="K5829" s="35">
        <v>-7.9072125786501576E-3</v>
      </c>
      <c r="L5829" s="35">
        <v>0.21221372562844895</v>
      </c>
      <c r="M5829" s="35">
        <v>0</v>
      </c>
      <c r="N5829" s="35">
        <v>0</v>
      </c>
      <c r="O5829" s="35">
        <v>0</v>
      </c>
      <c r="P5829" s="36">
        <v>12</v>
      </c>
      <c r="Q5829" s="37">
        <v>86</v>
      </c>
      <c r="R5829" s="36">
        <v>14</v>
      </c>
      <c r="S5829" s="39">
        <f t="shared" si="200"/>
        <v>86</v>
      </c>
      <c r="T5829" s="34" t="s">
        <v>51</v>
      </c>
      <c r="U5829" s="12">
        <f>(((alpha*(speed^3))+(beta*(speed^2))+(ceta*speed))+delta)</f>
        <v>2.8086474982314841E-2</v>
      </c>
      <c r="V5829" s="8">
        <f t="shared" si="201"/>
        <v>86</v>
      </c>
    </row>
    <row r="5830" spans="1:28">
      <c r="A5830" s="34" t="s">
        <v>19</v>
      </c>
      <c r="B5830" s="34" t="s">
        <v>70</v>
      </c>
      <c r="C5830" s="5" t="s">
        <v>146</v>
      </c>
      <c r="D5830" s="35" t="s">
        <v>89</v>
      </c>
      <c r="E5830" s="36" t="s">
        <v>17</v>
      </c>
      <c r="F5830" s="37">
        <v>0</v>
      </c>
      <c r="G5830" s="38">
        <v>0.04</v>
      </c>
      <c r="H5830" s="34">
        <v>0.98233250099747249</v>
      </c>
      <c r="I5830" s="35">
        <v>1629.7336476097662</v>
      </c>
      <c r="J5830" s="35">
        <v>1.0072395673183048</v>
      </c>
      <c r="K5830" s="35">
        <v>-0.38983823843440785</v>
      </c>
      <c r="L5830" s="35">
        <v>0</v>
      </c>
      <c r="M5830" s="35">
        <v>0</v>
      </c>
      <c r="N5830" s="35">
        <v>0</v>
      </c>
      <c r="O5830" s="35">
        <v>0</v>
      </c>
      <c r="P5830" s="36">
        <v>12</v>
      </c>
      <c r="Q5830" s="37">
        <v>86</v>
      </c>
      <c r="R5830" s="36">
        <v>0</v>
      </c>
      <c r="S5830" s="39">
        <f t="shared" si="200"/>
        <v>86</v>
      </c>
      <c r="T5830" s="34" t="s">
        <v>29</v>
      </c>
      <c r="U5830" s="12">
        <f>((alpha*(beta^speed))*(speed^ceta))</f>
        <v>533.81903252812992</v>
      </c>
      <c r="V5830" s="8">
        <f t="shared" si="201"/>
        <v>86</v>
      </c>
    </row>
    <row r="5831" spans="1:28">
      <c r="A5831" s="34" t="s">
        <v>19</v>
      </c>
      <c r="B5831" s="34" t="s">
        <v>70</v>
      </c>
      <c r="C5831" s="5" t="s">
        <v>147</v>
      </c>
      <c r="D5831" s="35" t="s">
        <v>89</v>
      </c>
      <c r="E5831" s="36" t="s">
        <v>17</v>
      </c>
      <c r="F5831" s="37">
        <v>0</v>
      </c>
      <c r="G5831" s="38">
        <v>0.04</v>
      </c>
      <c r="H5831" s="34">
        <v>0.98264530010352491</v>
      </c>
      <c r="I5831" s="35">
        <v>1667.2729129010322</v>
      </c>
      <c r="J5831" s="35">
        <v>1.007825373908293</v>
      </c>
      <c r="K5831" s="35">
        <v>-0.41563526601693107</v>
      </c>
      <c r="L5831" s="35">
        <v>0</v>
      </c>
      <c r="M5831" s="35">
        <v>0</v>
      </c>
      <c r="N5831" s="35">
        <v>0</v>
      </c>
      <c r="O5831" s="35">
        <v>0</v>
      </c>
      <c r="P5831" s="36">
        <v>12</v>
      </c>
      <c r="Q5831" s="37">
        <v>86</v>
      </c>
      <c r="R5831" s="36">
        <v>0</v>
      </c>
      <c r="S5831" s="39">
        <f t="shared" si="200"/>
        <v>86</v>
      </c>
      <c r="T5831" s="34" t="s">
        <v>29</v>
      </c>
      <c r="U5831" s="12">
        <f>((alpha*(beta^speed))*(speed^ceta))</f>
        <v>511.79461677289919</v>
      </c>
      <c r="V5831" s="8">
        <f t="shared" si="201"/>
        <v>86</v>
      </c>
    </row>
    <row r="5832" spans="1:28">
      <c r="A5832" s="34" t="s">
        <v>19</v>
      </c>
      <c r="B5832" s="34" t="s">
        <v>70</v>
      </c>
      <c r="C5832" s="5" t="s">
        <v>146</v>
      </c>
      <c r="D5832" s="35" t="s">
        <v>89</v>
      </c>
      <c r="E5832" s="36" t="s">
        <v>15</v>
      </c>
      <c r="F5832" s="37">
        <v>50</v>
      </c>
      <c r="G5832" s="38">
        <v>0.04</v>
      </c>
      <c r="H5832" s="34">
        <v>0.99224978010646303</v>
      </c>
      <c r="I5832" s="35">
        <v>-2.6440131431822868E-5</v>
      </c>
      <c r="J5832" s="35">
        <v>4.0627230264884406E-3</v>
      </c>
      <c r="K5832" s="35">
        <v>-0.21085432726713935</v>
      </c>
      <c r="L5832" s="35">
        <v>5.4958759068321204</v>
      </c>
      <c r="M5832" s="35">
        <v>0</v>
      </c>
      <c r="N5832" s="35">
        <v>0</v>
      </c>
      <c r="O5832" s="35">
        <v>0</v>
      </c>
      <c r="P5832" s="36">
        <v>12</v>
      </c>
      <c r="Q5832" s="37">
        <v>80</v>
      </c>
      <c r="R5832" s="36">
        <v>14</v>
      </c>
      <c r="S5832" s="39">
        <f t="shared" si="200"/>
        <v>80</v>
      </c>
      <c r="T5832" s="34" t="s">
        <v>51</v>
      </c>
      <c r="U5832" s="12">
        <f>(((alpha*(speed^3))+(beta*(speed^2))+(ceta*speed))+delta)</f>
        <v>1.091609801893684</v>
      </c>
      <c r="V5832" s="8">
        <f t="shared" si="201"/>
        <v>80</v>
      </c>
    </row>
    <row r="5833" spans="1:28">
      <c r="A5833" s="34" t="s">
        <v>19</v>
      </c>
      <c r="B5833" s="34" t="s">
        <v>70</v>
      </c>
      <c r="C5833" s="5" t="s">
        <v>147</v>
      </c>
      <c r="D5833" s="35" t="s">
        <v>89</v>
      </c>
      <c r="E5833" s="36" t="s">
        <v>15</v>
      </c>
      <c r="F5833" s="37">
        <v>50</v>
      </c>
      <c r="G5833" s="38">
        <v>0.04</v>
      </c>
      <c r="H5833" s="34">
        <v>0.98162391785651282</v>
      </c>
      <c r="I5833" s="35">
        <v>-2.4950827911846793E-5</v>
      </c>
      <c r="J5833" s="35">
        <v>4.1746113079160702E-3</v>
      </c>
      <c r="K5833" s="35">
        <v>-0.28480019474562324</v>
      </c>
      <c r="L5833" s="35">
        <v>10.45042172973676</v>
      </c>
      <c r="M5833" s="35">
        <v>0</v>
      </c>
      <c r="N5833" s="35">
        <v>0</v>
      </c>
      <c r="O5833" s="35">
        <v>0</v>
      </c>
      <c r="P5833" s="36">
        <v>12</v>
      </c>
      <c r="Q5833" s="37">
        <v>79</v>
      </c>
      <c r="R5833" s="36">
        <v>14</v>
      </c>
      <c r="S5833" s="39">
        <f t="shared" si="200"/>
        <v>79</v>
      </c>
      <c r="T5833" s="34" t="s">
        <v>51</v>
      </c>
      <c r="U5833" s="12">
        <f>(((alpha*(speed^3))+(beta*(speed^2))+(ceta*speed))+delta)</f>
        <v>1.7032242747076882</v>
      </c>
      <c r="V5833" s="8">
        <f t="shared" si="201"/>
        <v>79</v>
      </c>
    </row>
    <row r="5834" spans="1:28">
      <c r="A5834" s="34" t="s">
        <v>19</v>
      </c>
      <c r="B5834" s="34" t="s">
        <v>70</v>
      </c>
      <c r="C5834" s="5" t="s">
        <v>146</v>
      </c>
      <c r="D5834" s="35" t="s">
        <v>89</v>
      </c>
      <c r="E5834" s="36" t="s">
        <v>16</v>
      </c>
      <c r="F5834" s="37">
        <v>50</v>
      </c>
      <c r="G5834" s="38">
        <v>0.04</v>
      </c>
      <c r="H5834" s="34">
        <v>0.96874976872866092</v>
      </c>
      <c r="I5834" s="35">
        <v>-5.0079927296407774E-6</v>
      </c>
      <c r="J5834" s="35">
        <v>1.8050132843317917E-3</v>
      </c>
      <c r="K5834" s="35">
        <v>-0.17556883238027857</v>
      </c>
      <c r="L5834" s="35">
        <v>12.702521120730289</v>
      </c>
      <c r="M5834" s="35">
        <v>0</v>
      </c>
      <c r="N5834" s="35">
        <v>0</v>
      </c>
      <c r="O5834" s="35">
        <v>0</v>
      </c>
      <c r="P5834" s="36">
        <v>12</v>
      </c>
      <c r="Q5834" s="37">
        <v>80</v>
      </c>
      <c r="R5834" s="36">
        <v>14</v>
      </c>
      <c r="S5834" s="39">
        <f t="shared" si="200"/>
        <v>80</v>
      </c>
      <c r="T5834" s="34" t="s">
        <v>51</v>
      </c>
      <c r="U5834" s="12">
        <f>(((alpha*(speed^3))+(beta*(speed^2))+(ceta*speed))+delta)</f>
        <v>7.645007272455393</v>
      </c>
      <c r="V5834" s="8">
        <f t="shared" si="201"/>
        <v>80</v>
      </c>
    </row>
    <row r="5835" spans="1:28">
      <c r="A5835" s="34" t="s">
        <v>19</v>
      </c>
      <c r="B5835" s="34" t="s">
        <v>70</v>
      </c>
      <c r="C5835" s="5" t="s">
        <v>147</v>
      </c>
      <c r="D5835" s="35" t="s">
        <v>89</v>
      </c>
      <c r="E5835" s="36" t="s">
        <v>16</v>
      </c>
      <c r="F5835" s="37">
        <v>50</v>
      </c>
      <c r="G5835" s="38">
        <v>0.04</v>
      </c>
      <c r="H5835" s="34">
        <v>0.99647850075106492</v>
      </c>
      <c r="I5835" s="35">
        <v>-2.2206319918729398</v>
      </c>
      <c r="J5835" s="35">
        <v>37.829240651123371</v>
      </c>
      <c r="K5835" s="35">
        <v>0.71340958047849112</v>
      </c>
      <c r="L5835" s="35">
        <v>0</v>
      </c>
      <c r="M5835" s="35">
        <v>0</v>
      </c>
      <c r="N5835" s="35">
        <v>0</v>
      </c>
      <c r="O5835" s="35">
        <v>0</v>
      </c>
      <c r="P5835" s="36">
        <v>12</v>
      </c>
      <c r="Q5835" s="37">
        <v>79</v>
      </c>
      <c r="R5835" s="36">
        <v>13</v>
      </c>
      <c r="S5835" s="39">
        <f t="shared" si="200"/>
        <v>79</v>
      </c>
      <c r="T5835" s="34" t="s">
        <v>50</v>
      </c>
      <c r="U5835" s="12">
        <f>EXP((alpha+(beta/speed))+(ceta*LN(speed)))</f>
        <v>3.9567584426432889</v>
      </c>
      <c r="V5835" s="8">
        <f t="shared" si="201"/>
        <v>79</v>
      </c>
    </row>
    <row r="5836" spans="1:28">
      <c r="A5836" s="34" t="s">
        <v>19</v>
      </c>
      <c r="B5836" s="34" t="s">
        <v>70</v>
      </c>
      <c r="C5836" s="5" t="s">
        <v>146</v>
      </c>
      <c r="D5836" s="35" t="s">
        <v>89</v>
      </c>
      <c r="E5836" s="36" t="s">
        <v>14</v>
      </c>
      <c r="F5836" s="37">
        <v>50</v>
      </c>
      <c r="G5836" s="38">
        <v>0.04</v>
      </c>
      <c r="H5836" s="34">
        <v>0.98145933890111436</v>
      </c>
      <c r="I5836" s="35">
        <v>-8.3703028633583983E-7</v>
      </c>
      <c r="J5836" s="35">
        <v>1.2419144408469296E-4</v>
      </c>
      <c r="K5836" s="35">
        <v>-7.1114189587631223E-3</v>
      </c>
      <c r="L5836" s="35">
        <v>0.26878500870255245</v>
      </c>
      <c r="M5836" s="35">
        <v>0</v>
      </c>
      <c r="N5836" s="35">
        <v>0</v>
      </c>
      <c r="O5836" s="35">
        <v>0</v>
      </c>
      <c r="P5836" s="36">
        <v>12</v>
      </c>
      <c r="Q5836" s="37">
        <v>80</v>
      </c>
      <c r="R5836" s="36">
        <v>14</v>
      </c>
      <c r="S5836" s="39">
        <f t="shared" si="200"/>
        <v>80</v>
      </c>
      <c r="T5836" s="34" t="s">
        <v>51</v>
      </c>
      <c r="U5836" s="12">
        <f>(((alpha*(speed^3))+(beta*(speed^2))+(ceta*speed))+delta)</f>
        <v>6.6137227539587728E-2</v>
      </c>
      <c r="V5836" s="8">
        <f t="shared" si="201"/>
        <v>80</v>
      </c>
    </row>
    <row r="5837" spans="1:28">
      <c r="A5837" s="34" t="s">
        <v>19</v>
      </c>
      <c r="B5837" s="34" t="s">
        <v>70</v>
      </c>
      <c r="C5837" s="5" t="s">
        <v>147</v>
      </c>
      <c r="D5837" s="35" t="s">
        <v>89</v>
      </c>
      <c r="E5837" s="36" t="s">
        <v>14</v>
      </c>
      <c r="F5837" s="37">
        <v>50</v>
      </c>
      <c r="G5837" s="38">
        <v>0.04</v>
      </c>
      <c r="H5837" s="34">
        <v>0.97877562853505584</v>
      </c>
      <c r="I5837" s="35">
        <v>-3.1841689755585545</v>
      </c>
      <c r="J5837" s="35">
        <v>8.6074708767845465</v>
      </c>
      <c r="K5837" s="35">
        <v>4.3192081445254937E-2</v>
      </c>
      <c r="L5837" s="35">
        <v>0</v>
      </c>
      <c r="M5837" s="35">
        <v>0</v>
      </c>
      <c r="N5837" s="35">
        <v>0</v>
      </c>
      <c r="O5837" s="35">
        <v>0</v>
      </c>
      <c r="P5837" s="36">
        <v>12</v>
      </c>
      <c r="Q5837" s="37">
        <v>79</v>
      </c>
      <c r="R5837" s="36">
        <v>13</v>
      </c>
      <c r="S5837" s="39">
        <f t="shared" si="200"/>
        <v>79</v>
      </c>
      <c r="T5837" s="34" t="s">
        <v>50</v>
      </c>
      <c r="U5837" s="12">
        <f>EXP((alpha+(beta/speed))+(ceta*LN(speed)))</f>
        <v>5.5771733809780046E-2</v>
      </c>
      <c r="V5837" s="8">
        <f t="shared" si="201"/>
        <v>79</v>
      </c>
      <c r="AB5837" s="41"/>
    </row>
    <row r="5838" spans="1:28">
      <c r="A5838" s="34" t="s">
        <v>19</v>
      </c>
      <c r="B5838" s="34" t="s">
        <v>70</v>
      </c>
      <c r="C5838" s="5" t="s">
        <v>146</v>
      </c>
      <c r="D5838" s="35" t="s">
        <v>89</v>
      </c>
      <c r="E5838" s="36" t="s">
        <v>18</v>
      </c>
      <c r="F5838" s="37">
        <v>50</v>
      </c>
      <c r="G5838" s="38">
        <v>0.04</v>
      </c>
      <c r="H5838" s="34">
        <v>0.98111224662620611</v>
      </c>
      <c r="I5838" s="35">
        <v>-3.1065879418124257E-7</v>
      </c>
      <c r="J5838" s="35">
        <v>4.9412476286044994E-5</v>
      </c>
      <c r="K5838" s="35">
        <v>-3.6362279932675508E-3</v>
      </c>
      <c r="L5838" s="35">
        <v>0.17588539641631229</v>
      </c>
      <c r="M5838" s="35">
        <v>0</v>
      </c>
      <c r="N5838" s="35">
        <v>0</v>
      </c>
      <c r="O5838" s="35">
        <v>0</v>
      </c>
      <c r="P5838" s="36">
        <v>12</v>
      </c>
      <c r="Q5838" s="37">
        <v>80</v>
      </c>
      <c r="R5838" s="36">
        <v>14</v>
      </c>
      <c r="S5838" s="39">
        <f t="shared" si="200"/>
        <v>80</v>
      </c>
      <c r="T5838" s="34" t="s">
        <v>51</v>
      </c>
      <c r="U5838" s="12">
        <f>(((alpha*(speed^3))+(beta*(speed^2))+(ceta*speed))+delta)</f>
        <v>4.216970256479996E-2</v>
      </c>
      <c r="V5838" s="8">
        <f t="shared" si="201"/>
        <v>80</v>
      </c>
    </row>
    <row r="5839" spans="1:28">
      <c r="A5839" s="34" t="s">
        <v>19</v>
      </c>
      <c r="B5839" s="34" t="s">
        <v>70</v>
      </c>
      <c r="C5839" s="5" t="s">
        <v>147</v>
      </c>
      <c r="D5839" s="35" t="s">
        <v>89</v>
      </c>
      <c r="E5839" s="36" t="s">
        <v>18</v>
      </c>
      <c r="F5839" s="37">
        <v>50</v>
      </c>
      <c r="G5839" s="38">
        <v>0.04</v>
      </c>
      <c r="H5839" s="34">
        <v>0.98589015301913885</v>
      </c>
      <c r="I5839" s="35">
        <v>-5.9717609346573119E-7</v>
      </c>
      <c r="J5839" s="35">
        <v>1.1073735500928028E-4</v>
      </c>
      <c r="K5839" s="35">
        <v>-7.8046156794933149E-3</v>
      </c>
      <c r="L5839" s="35">
        <v>0.24548572242128522</v>
      </c>
      <c r="M5839" s="35">
        <v>0</v>
      </c>
      <c r="N5839" s="35">
        <v>0</v>
      </c>
      <c r="O5839" s="35">
        <v>0</v>
      </c>
      <c r="P5839" s="36">
        <v>12</v>
      </c>
      <c r="Q5839" s="37">
        <v>79</v>
      </c>
      <c r="R5839" s="36">
        <v>14</v>
      </c>
      <c r="S5839" s="39">
        <f t="shared" si="200"/>
        <v>79</v>
      </c>
      <c r="T5839" s="34" t="s">
        <v>51</v>
      </c>
      <c r="U5839" s="12">
        <f>(((alpha*(speed^3))+(beta*(speed^2))+(ceta*speed))+delta)</f>
        <v>2.5601812407980845E-2</v>
      </c>
      <c r="V5839" s="8">
        <f t="shared" si="201"/>
        <v>79</v>
      </c>
    </row>
    <row r="5840" spans="1:28">
      <c r="A5840" s="34" t="s">
        <v>19</v>
      </c>
      <c r="B5840" s="34" t="s">
        <v>70</v>
      </c>
      <c r="C5840" s="5" t="s">
        <v>146</v>
      </c>
      <c r="D5840" s="35" t="s">
        <v>89</v>
      </c>
      <c r="E5840" s="36" t="s">
        <v>17</v>
      </c>
      <c r="F5840" s="37">
        <v>50</v>
      </c>
      <c r="G5840" s="38">
        <v>0.04</v>
      </c>
      <c r="H5840" s="34">
        <v>0.97348190951377966</v>
      </c>
      <c r="I5840" s="35">
        <v>1550.6109648626843</v>
      </c>
      <c r="J5840" s="35">
        <v>1.0032014268173874</v>
      </c>
      <c r="K5840" s="35">
        <v>-0.22000813689720061</v>
      </c>
      <c r="L5840" s="35">
        <v>0</v>
      </c>
      <c r="M5840" s="35">
        <v>0</v>
      </c>
      <c r="N5840" s="35">
        <v>0</v>
      </c>
      <c r="O5840" s="35">
        <v>0</v>
      </c>
      <c r="P5840" s="36">
        <v>12</v>
      </c>
      <c r="Q5840" s="37">
        <v>80</v>
      </c>
      <c r="R5840" s="36">
        <v>0</v>
      </c>
      <c r="S5840" s="39">
        <f t="shared" si="200"/>
        <v>80</v>
      </c>
      <c r="T5840" s="34" t="s">
        <v>29</v>
      </c>
      <c r="U5840" s="12">
        <f>((alpha*(beta^speed))*(speed^ceta))</f>
        <v>763.58759043932116</v>
      </c>
      <c r="V5840" s="8">
        <f t="shared" si="201"/>
        <v>80</v>
      </c>
    </row>
    <row r="5841" spans="1:28">
      <c r="A5841" s="34" t="s">
        <v>19</v>
      </c>
      <c r="B5841" s="34" t="s">
        <v>70</v>
      </c>
      <c r="C5841" s="5" t="s">
        <v>147</v>
      </c>
      <c r="D5841" s="35" t="s">
        <v>89</v>
      </c>
      <c r="E5841" s="36" t="s">
        <v>17</v>
      </c>
      <c r="F5841" s="37">
        <v>50</v>
      </c>
      <c r="G5841" s="38">
        <v>0.04</v>
      </c>
      <c r="H5841" s="34">
        <v>0.96208679214226822</v>
      </c>
      <c r="I5841" s="35">
        <v>1537.4761150795141</v>
      </c>
      <c r="J5841" s="35">
        <v>1.0039767936574147</v>
      </c>
      <c r="K5841" s="35">
        <v>-0.23663053635440345</v>
      </c>
      <c r="L5841" s="35">
        <v>0</v>
      </c>
      <c r="M5841" s="35">
        <v>0</v>
      </c>
      <c r="N5841" s="35">
        <v>0</v>
      </c>
      <c r="O5841" s="35">
        <v>0</v>
      </c>
      <c r="P5841" s="36">
        <v>12</v>
      </c>
      <c r="Q5841" s="37">
        <v>79</v>
      </c>
      <c r="R5841" s="36">
        <v>0</v>
      </c>
      <c r="S5841" s="39">
        <f t="shared" si="200"/>
        <v>79</v>
      </c>
      <c r="T5841" s="34" t="s">
        <v>29</v>
      </c>
      <c r="U5841" s="12">
        <f>((alpha*(beta^speed))*(speed^ceta))</f>
        <v>748.06983645783407</v>
      </c>
      <c r="V5841" s="8">
        <f t="shared" si="201"/>
        <v>79</v>
      </c>
    </row>
    <row r="5842" spans="1:28">
      <c r="A5842" s="34" t="s">
        <v>19</v>
      </c>
      <c r="B5842" s="34" t="s">
        <v>70</v>
      </c>
      <c r="C5842" s="5" t="s">
        <v>146</v>
      </c>
      <c r="D5842" s="35" t="s">
        <v>89</v>
      </c>
      <c r="E5842" s="36" t="s">
        <v>15</v>
      </c>
      <c r="F5842" s="37">
        <v>100</v>
      </c>
      <c r="G5842" s="38">
        <v>0.04</v>
      </c>
      <c r="H5842" s="34">
        <v>0.99522100098477118</v>
      </c>
      <c r="I5842" s="35">
        <v>-1.3545137845417565</v>
      </c>
      <c r="J5842" s="35">
        <v>14.267230317126659</v>
      </c>
      <c r="K5842" s="35">
        <v>0.37195842147928371</v>
      </c>
      <c r="L5842" s="35">
        <v>0.33215261792801903</v>
      </c>
      <c r="M5842" s="35">
        <v>6.4856454722966306E-3</v>
      </c>
      <c r="N5842" s="35">
        <v>0</v>
      </c>
      <c r="O5842" s="35">
        <v>0</v>
      </c>
      <c r="P5842" s="36">
        <v>12</v>
      </c>
      <c r="Q5842" s="37">
        <v>63</v>
      </c>
      <c r="R5842" s="36">
        <v>10</v>
      </c>
      <c r="S5842" s="39">
        <f t="shared" si="200"/>
        <v>63</v>
      </c>
      <c r="T5842" s="34" t="s">
        <v>44</v>
      </c>
      <c r="U5842" s="12">
        <f>(alpha+(beta/(1+EXP((((-1)*ceta)+(delta*LN(speed)))+(epsilon*speed)))))</f>
        <v>1.4389289810673469</v>
      </c>
      <c r="V5842" s="8">
        <f t="shared" si="201"/>
        <v>63</v>
      </c>
    </row>
    <row r="5843" spans="1:28">
      <c r="A5843" s="34" t="s">
        <v>19</v>
      </c>
      <c r="B5843" s="34" t="s">
        <v>70</v>
      </c>
      <c r="C5843" s="5" t="s">
        <v>147</v>
      </c>
      <c r="D5843" s="35" t="s">
        <v>89</v>
      </c>
      <c r="E5843" s="36" t="s">
        <v>15</v>
      </c>
      <c r="F5843" s="37">
        <v>100</v>
      </c>
      <c r="G5843" s="38">
        <v>0.04</v>
      </c>
      <c r="H5843" s="34">
        <v>0.98538539930784119</v>
      </c>
      <c r="I5843" s="35">
        <v>1.5488628050769353</v>
      </c>
      <c r="J5843" s="35">
        <v>61.579167296450173</v>
      </c>
      <c r="K5843" s="35">
        <v>-0.4144133174484903</v>
      </c>
      <c r="L5843" s="35">
        <v>0.51984756083382211</v>
      </c>
      <c r="M5843" s="35">
        <v>2.3340455828446585E-2</v>
      </c>
      <c r="N5843" s="35">
        <v>0</v>
      </c>
      <c r="O5843" s="35">
        <v>0</v>
      </c>
      <c r="P5843" s="36">
        <v>12</v>
      </c>
      <c r="Q5843" s="37">
        <v>63</v>
      </c>
      <c r="R5843" s="36">
        <v>10</v>
      </c>
      <c r="S5843" s="39">
        <f t="shared" si="200"/>
        <v>63</v>
      </c>
      <c r="T5843" s="34" t="s">
        <v>44</v>
      </c>
      <c r="U5843" s="12">
        <f>(alpha+(beta/(1+EXP((((-1)*ceta)+(delta*LN(speed)))+(epsilon*speed)))))</f>
        <v>2.6151636397895697</v>
      </c>
      <c r="V5843" s="8">
        <f t="shared" si="201"/>
        <v>63</v>
      </c>
    </row>
    <row r="5844" spans="1:28">
      <c r="A5844" s="34" t="s">
        <v>19</v>
      </c>
      <c r="B5844" s="34" t="s">
        <v>70</v>
      </c>
      <c r="C5844" s="5" t="s">
        <v>146</v>
      </c>
      <c r="D5844" s="35" t="s">
        <v>89</v>
      </c>
      <c r="E5844" s="36" t="s">
        <v>16</v>
      </c>
      <c r="F5844" s="37">
        <v>100</v>
      </c>
      <c r="G5844" s="38">
        <v>0.04</v>
      </c>
      <c r="H5844" s="34">
        <v>0.97987506669601765</v>
      </c>
      <c r="I5844" s="35">
        <v>-3.4847197512040604E-5</v>
      </c>
      <c r="J5844" s="35">
        <v>5.3274394667837607E-3</v>
      </c>
      <c r="K5844" s="35">
        <v>-0.31128113528713747</v>
      </c>
      <c r="L5844" s="35">
        <v>16.648247572417411</v>
      </c>
      <c r="M5844" s="35">
        <v>0</v>
      </c>
      <c r="N5844" s="35">
        <v>0</v>
      </c>
      <c r="O5844" s="35">
        <v>0</v>
      </c>
      <c r="P5844" s="36">
        <v>12</v>
      </c>
      <c r="Q5844" s="37">
        <v>63</v>
      </c>
      <c r="R5844" s="36">
        <v>14</v>
      </c>
      <c r="S5844" s="39">
        <f t="shared" si="200"/>
        <v>63</v>
      </c>
      <c r="T5844" s="34" t="s">
        <v>51</v>
      </c>
      <c r="U5844" s="12">
        <f>(((alpha*(speed^3))+(beta*(speed^2))+(ceta*speed))+delta)</f>
        <v>9.4687060966992824</v>
      </c>
      <c r="V5844" s="8">
        <f t="shared" si="201"/>
        <v>63</v>
      </c>
    </row>
    <row r="5845" spans="1:28">
      <c r="A5845" s="34" t="s">
        <v>19</v>
      </c>
      <c r="B5845" s="34" t="s">
        <v>70</v>
      </c>
      <c r="C5845" s="5" t="s">
        <v>147</v>
      </c>
      <c r="D5845" s="35" t="s">
        <v>89</v>
      </c>
      <c r="E5845" s="36" t="s">
        <v>16</v>
      </c>
      <c r="F5845" s="37">
        <v>100</v>
      </c>
      <c r="G5845" s="38">
        <v>0.04</v>
      </c>
      <c r="H5845" s="34">
        <v>0.99559098386358835</v>
      </c>
      <c r="I5845" s="35">
        <v>-1.5683981507288767</v>
      </c>
      <c r="J5845" s="35">
        <v>28.027460410724675</v>
      </c>
      <c r="K5845" s="35">
        <v>0.66906980887065581</v>
      </c>
      <c r="L5845" s="35">
        <v>0</v>
      </c>
      <c r="M5845" s="35">
        <v>0</v>
      </c>
      <c r="N5845" s="35">
        <v>0</v>
      </c>
      <c r="O5845" s="35">
        <v>0</v>
      </c>
      <c r="P5845" s="36">
        <v>12</v>
      </c>
      <c r="Q5845" s="37">
        <v>63</v>
      </c>
      <c r="R5845" s="36">
        <v>13</v>
      </c>
      <c r="S5845" s="39">
        <f t="shared" si="200"/>
        <v>63</v>
      </c>
      <c r="T5845" s="34" t="s">
        <v>50</v>
      </c>
      <c r="U5845" s="12">
        <f>EXP((alpha+(beta/speed))+(ceta*LN(speed)))</f>
        <v>5.1993235613142854</v>
      </c>
      <c r="V5845" s="8">
        <f t="shared" si="201"/>
        <v>63</v>
      </c>
    </row>
    <row r="5846" spans="1:28">
      <c r="A5846" s="34" t="s">
        <v>19</v>
      </c>
      <c r="B5846" s="34" t="s">
        <v>70</v>
      </c>
      <c r="C5846" s="5" t="s">
        <v>146</v>
      </c>
      <c r="D5846" s="35" t="s">
        <v>89</v>
      </c>
      <c r="E5846" s="36" t="s">
        <v>14</v>
      </c>
      <c r="F5846" s="37">
        <v>100</v>
      </c>
      <c r="G5846" s="38">
        <v>0.04</v>
      </c>
      <c r="H5846" s="34">
        <v>0.98661207120300809</v>
      </c>
      <c r="I5846" s="35">
        <v>2.5272667757903333</v>
      </c>
      <c r="J5846" s="35">
        <v>7.4347280035910013E-2</v>
      </c>
      <c r="K5846" s="35">
        <v>0.84534770835107342</v>
      </c>
      <c r="L5846" s="35">
        <v>0</v>
      </c>
      <c r="M5846" s="35">
        <v>0</v>
      </c>
      <c r="N5846" s="35">
        <v>0</v>
      </c>
      <c r="O5846" s="35">
        <v>0</v>
      </c>
      <c r="P5846" s="36">
        <v>12</v>
      </c>
      <c r="Q5846" s="37">
        <v>63</v>
      </c>
      <c r="R5846" s="36">
        <v>2</v>
      </c>
      <c r="S5846" s="39">
        <f t="shared" si="200"/>
        <v>63</v>
      </c>
      <c r="T5846" s="34" t="s">
        <v>31</v>
      </c>
      <c r="U5846" s="12">
        <f>((alpha+(beta*speed))^((-1)/ceta))</f>
        <v>9.6611316650352871E-2</v>
      </c>
      <c r="V5846" s="8">
        <f t="shared" si="201"/>
        <v>63</v>
      </c>
    </row>
    <row r="5847" spans="1:28">
      <c r="A5847" s="34" t="s">
        <v>19</v>
      </c>
      <c r="B5847" s="34" t="s">
        <v>70</v>
      </c>
      <c r="C5847" s="5" t="s">
        <v>147</v>
      </c>
      <c r="D5847" s="35" t="s">
        <v>89</v>
      </c>
      <c r="E5847" s="36" t="s">
        <v>14</v>
      </c>
      <c r="F5847" s="37">
        <v>100</v>
      </c>
      <c r="G5847" s="38">
        <v>0.04</v>
      </c>
      <c r="H5847" s="34">
        <v>0.97744778187247561</v>
      </c>
      <c r="I5847" s="35">
        <v>0.42664447506369879</v>
      </c>
      <c r="J5847" s="35">
        <v>1.0140614287994545</v>
      </c>
      <c r="K5847" s="35">
        <v>-0.611291012229772</v>
      </c>
      <c r="L5847" s="35">
        <v>0</v>
      </c>
      <c r="M5847" s="35">
        <v>0</v>
      </c>
      <c r="N5847" s="35">
        <v>0</v>
      </c>
      <c r="O5847" s="35">
        <v>0</v>
      </c>
      <c r="P5847" s="36">
        <v>12</v>
      </c>
      <c r="Q5847" s="37">
        <v>63</v>
      </c>
      <c r="R5847" s="36">
        <v>0</v>
      </c>
      <c r="S5847" s="39">
        <f t="shared" si="200"/>
        <v>63</v>
      </c>
      <c r="T5847" s="34" t="s">
        <v>29</v>
      </c>
      <c r="U5847" s="12">
        <f>((alpha*(beta^speed))*(speed^ceta))</f>
        <v>8.1694732563739741E-2</v>
      </c>
      <c r="V5847" s="8">
        <f t="shared" si="201"/>
        <v>63</v>
      </c>
      <c r="AB5847" s="41"/>
    </row>
    <row r="5848" spans="1:28">
      <c r="A5848" s="34" t="s">
        <v>19</v>
      </c>
      <c r="B5848" s="34" t="s">
        <v>70</v>
      </c>
      <c r="C5848" s="5" t="s">
        <v>146</v>
      </c>
      <c r="D5848" s="35" t="s">
        <v>89</v>
      </c>
      <c r="E5848" s="36" t="s">
        <v>18</v>
      </c>
      <c r="F5848" s="37">
        <v>100</v>
      </c>
      <c r="G5848" s="38">
        <v>0.04</v>
      </c>
      <c r="H5848" s="34">
        <v>0.98339464893619832</v>
      </c>
      <c r="I5848" s="35">
        <v>-3.2574062954273865E-7</v>
      </c>
      <c r="J5848" s="35">
        <v>7.3117240333583423E-5</v>
      </c>
      <c r="K5848" s="35">
        <v>-5.8497530555554744E-3</v>
      </c>
      <c r="L5848" s="35">
        <v>0.22308938718445592</v>
      </c>
      <c r="M5848" s="35">
        <v>0</v>
      </c>
      <c r="N5848" s="35">
        <v>0</v>
      </c>
      <c r="O5848" s="35">
        <v>0</v>
      </c>
      <c r="P5848" s="36">
        <v>12</v>
      </c>
      <c r="Q5848" s="37">
        <v>63</v>
      </c>
      <c r="R5848" s="36">
        <v>14</v>
      </c>
      <c r="S5848" s="39">
        <f t="shared" si="200"/>
        <v>63</v>
      </c>
      <c r="T5848" s="34" t="s">
        <v>51</v>
      </c>
      <c r="U5848" s="12">
        <f>(((alpha*(speed^3))+(beta*(speed^2))+(ceta*speed))+delta)</f>
        <v>6.3306804373180481E-2</v>
      </c>
      <c r="V5848" s="8">
        <f t="shared" si="201"/>
        <v>63</v>
      </c>
    </row>
    <row r="5849" spans="1:28">
      <c r="A5849" s="34" t="s">
        <v>19</v>
      </c>
      <c r="B5849" s="34" t="s">
        <v>70</v>
      </c>
      <c r="C5849" s="5" t="s">
        <v>147</v>
      </c>
      <c r="D5849" s="35" t="s">
        <v>89</v>
      </c>
      <c r="E5849" s="36" t="s">
        <v>18</v>
      </c>
      <c r="F5849" s="37">
        <v>100</v>
      </c>
      <c r="G5849" s="38">
        <v>0.04</v>
      </c>
      <c r="H5849" s="34">
        <v>0.98829013461602333</v>
      </c>
      <c r="I5849" s="35">
        <v>-1.1045498440845588E-7</v>
      </c>
      <c r="J5849" s="35">
        <v>7.5824138120285145E-5</v>
      </c>
      <c r="K5849" s="35">
        <v>-7.9720318187061108E-3</v>
      </c>
      <c r="L5849" s="35">
        <v>0.27669230981848236</v>
      </c>
      <c r="M5849" s="35">
        <v>0</v>
      </c>
      <c r="N5849" s="35">
        <v>0</v>
      </c>
      <c r="O5849" s="35">
        <v>0</v>
      </c>
      <c r="P5849" s="36">
        <v>12</v>
      </c>
      <c r="Q5849" s="37">
        <v>63</v>
      </c>
      <c r="R5849" s="36">
        <v>14</v>
      </c>
      <c r="S5849" s="39">
        <f t="shared" si="200"/>
        <v>63</v>
      </c>
      <c r="T5849" s="34" t="s">
        <v>51</v>
      </c>
      <c r="U5849" s="12">
        <f>(((alpha*(speed^3))+(beta*(speed^2))+(ceta*speed))+delta)</f>
        <v>4.7781371953027951E-2</v>
      </c>
      <c r="V5849" s="8">
        <f t="shared" si="201"/>
        <v>63</v>
      </c>
    </row>
    <row r="5850" spans="1:28">
      <c r="A5850" s="34" t="s">
        <v>19</v>
      </c>
      <c r="B5850" s="34" t="s">
        <v>70</v>
      </c>
      <c r="C5850" s="5" t="s">
        <v>146</v>
      </c>
      <c r="D5850" s="35" t="s">
        <v>89</v>
      </c>
      <c r="E5850" s="36" t="s">
        <v>17</v>
      </c>
      <c r="F5850" s="37">
        <v>100</v>
      </c>
      <c r="G5850" s="38">
        <v>0.04</v>
      </c>
      <c r="H5850" s="34">
        <v>0.97516558164198208</v>
      </c>
      <c r="I5850" s="35">
        <v>-2.4380606803402769E-3</v>
      </c>
      <c r="J5850" s="35">
        <v>0.35160281018708783</v>
      </c>
      <c r="K5850" s="35">
        <v>-18.937913168242417</v>
      </c>
      <c r="L5850" s="35">
        <v>1380.1635004637567</v>
      </c>
      <c r="M5850" s="35">
        <v>0</v>
      </c>
      <c r="N5850" s="35">
        <v>0</v>
      </c>
      <c r="O5850" s="35">
        <v>0</v>
      </c>
      <c r="P5850" s="36">
        <v>12</v>
      </c>
      <c r="Q5850" s="37">
        <v>63</v>
      </c>
      <c r="R5850" s="36">
        <v>14</v>
      </c>
      <c r="S5850" s="39">
        <f t="shared" si="200"/>
        <v>63</v>
      </c>
      <c r="T5850" s="34" t="s">
        <v>51</v>
      </c>
      <c r="U5850" s="12">
        <f>(((alpha*(speed^3))+(beta*(speed^2))+(ceta*speed))+delta)</f>
        <v>972.95676555999069</v>
      </c>
      <c r="V5850" s="8">
        <f t="shared" si="201"/>
        <v>63</v>
      </c>
    </row>
    <row r="5851" spans="1:28">
      <c r="A5851" s="34" t="s">
        <v>19</v>
      </c>
      <c r="B5851" s="34" t="s">
        <v>70</v>
      </c>
      <c r="C5851" s="5" t="s">
        <v>147</v>
      </c>
      <c r="D5851" s="35" t="s">
        <v>89</v>
      </c>
      <c r="E5851" s="36" t="s">
        <v>17</v>
      </c>
      <c r="F5851" s="37">
        <v>100</v>
      </c>
      <c r="G5851" s="38">
        <v>0.04</v>
      </c>
      <c r="H5851" s="34">
        <v>0.95346174910329329</v>
      </c>
      <c r="I5851" s="35">
        <v>1734.1589033794612</v>
      </c>
      <c r="J5851" s="35">
        <v>1.0024732521166366</v>
      </c>
      <c r="K5851" s="35">
        <v>-0.17501688856180506</v>
      </c>
      <c r="L5851" s="35">
        <v>0</v>
      </c>
      <c r="M5851" s="35">
        <v>0</v>
      </c>
      <c r="N5851" s="35">
        <v>0</v>
      </c>
      <c r="O5851" s="35">
        <v>0</v>
      </c>
      <c r="P5851" s="36">
        <v>12</v>
      </c>
      <c r="Q5851" s="37">
        <v>63</v>
      </c>
      <c r="R5851" s="36">
        <v>0</v>
      </c>
      <c r="S5851" s="39">
        <f t="shared" si="200"/>
        <v>63</v>
      </c>
      <c r="T5851" s="34" t="s">
        <v>29</v>
      </c>
      <c r="U5851" s="12">
        <f>((alpha*(beta^speed))*(speed^ceta))</f>
        <v>981.20534515340512</v>
      </c>
      <c r="V5851" s="8">
        <f t="shared" si="201"/>
        <v>63</v>
      </c>
    </row>
    <row r="5852" spans="1:28">
      <c r="A5852" s="34" t="s">
        <v>19</v>
      </c>
      <c r="B5852" s="34" t="s">
        <v>70</v>
      </c>
      <c r="C5852" s="5" t="s">
        <v>146</v>
      </c>
      <c r="D5852" s="35" t="s">
        <v>89</v>
      </c>
      <c r="E5852" s="36" t="s">
        <v>15</v>
      </c>
      <c r="F5852" s="37">
        <v>0</v>
      </c>
      <c r="G5852" s="38">
        <v>0.06</v>
      </c>
      <c r="H5852" s="34">
        <v>0.98381134407217974</v>
      </c>
      <c r="I5852" s="35">
        <v>6.4684401150256425</v>
      </c>
      <c r="J5852" s="35">
        <v>-0.3576085310291453</v>
      </c>
      <c r="K5852" s="35">
        <v>266.26357377943543</v>
      </c>
      <c r="L5852" s="35">
        <v>-2.3710905800360522</v>
      </c>
      <c r="M5852" s="35">
        <v>0</v>
      </c>
      <c r="N5852" s="35">
        <v>0</v>
      </c>
      <c r="O5852" s="35">
        <v>0</v>
      </c>
      <c r="P5852" s="36">
        <v>12</v>
      </c>
      <c r="Q5852" s="37">
        <v>85</v>
      </c>
      <c r="R5852" s="36">
        <v>1</v>
      </c>
      <c r="S5852" s="39">
        <f t="shared" si="200"/>
        <v>85</v>
      </c>
      <c r="T5852" s="34" t="s">
        <v>30</v>
      </c>
      <c r="U5852" s="12">
        <f>((alpha*(speed^beta))+(ceta*(speed^delta)))</f>
        <v>1.3278442812643891</v>
      </c>
      <c r="V5852" s="8">
        <f t="shared" si="201"/>
        <v>85</v>
      </c>
    </row>
    <row r="5853" spans="1:28">
      <c r="A5853" s="34" t="s">
        <v>19</v>
      </c>
      <c r="B5853" s="34" t="s">
        <v>70</v>
      </c>
      <c r="C5853" s="5" t="s">
        <v>147</v>
      </c>
      <c r="D5853" s="35" t="s">
        <v>89</v>
      </c>
      <c r="E5853" s="36" t="s">
        <v>15</v>
      </c>
      <c r="F5853" s="37">
        <v>0</v>
      </c>
      <c r="G5853" s="38">
        <v>0.06</v>
      </c>
      <c r="H5853" s="34">
        <v>0.96760348642932692</v>
      </c>
      <c r="I5853" s="35">
        <v>-1.1595708146092182E-5</v>
      </c>
      <c r="J5853" s="35">
        <v>1.8185505990581197E-3</v>
      </c>
      <c r="K5853" s="35">
        <v>-0.14150188021626908</v>
      </c>
      <c r="L5853" s="35">
        <v>7.8897175381294797</v>
      </c>
      <c r="M5853" s="35">
        <v>0</v>
      </c>
      <c r="N5853" s="35">
        <v>0</v>
      </c>
      <c r="O5853" s="35">
        <v>0</v>
      </c>
      <c r="P5853" s="36">
        <v>12</v>
      </c>
      <c r="Q5853" s="37">
        <v>86</v>
      </c>
      <c r="R5853" s="36">
        <v>14</v>
      </c>
      <c r="S5853" s="39">
        <f t="shared" si="200"/>
        <v>86</v>
      </c>
      <c r="T5853" s="34" t="s">
        <v>51</v>
      </c>
      <c r="U5853" s="12">
        <f>(((alpha*(speed^3))+(beta*(speed^2))+(ceta*speed))+delta)</f>
        <v>1.7950363295933833</v>
      </c>
      <c r="V5853" s="8">
        <f t="shared" si="201"/>
        <v>86</v>
      </c>
    </row>
    <row r="5854" spans="1:28">
      <c r="A5854" s="34" t="s">
        <v>19</v>
      </c>
      <c r="B5854" s="34" t="s">
        <v>70</v>
      </c>
      <c r="C5854" s="5" t="s">
        <v>146</v>
      </c>
      <c r="D5854" s="35" t="s">
        <v>89</v>
      </c>
      <c r="E5854" s="36" t="s">
        <v>16</v>
      </c>
      <c r="F5854" s="37">
        <v>0</v>
      </c>
      <c r="G5854" s="38">
        <v>0.06</v>
      </c>
      <c r="H5854" s="34">
        <v>0.96755085132852658</v>
      </c>
      <c r="I5854" s="35">
        <v>2.5845992174855765</v>
      </c>
      <c r="J5854" s="35">
        <v>0.91360425165299697</v>
      </c>
      <c r="K5854" s="35">
        <v>-0.16314465700119851</v>
      </c>
      <c r="L5854" s="35">
        <v>0</v>
      </c>
      <c r="M5854" s="35">
        <v>0</v>
      </c>
      <c r="N5854" s="35">
        <v>0</v>
      </c>
      <c r="O5854" s="35">
        <v>0</v>
      </c>
      <c r="P5854" s="36">
        <v>12</v>
      </c>
      <c r="Q5854" s="37">
        <v>85</v>
      </c>
      <c r="R5854" s="36">
        <v>13</v>
      </c>
      <c r="S5854" s="39">
        <f t="shared" si="200"/>
        <v>85</v>
      </c>
      <c r="T5854" s="34" t="s">
        <v>50</v>
      </c>
      <c r="U5854" s="12">
        <f>EXP((alpha+(beta/speed))+(ceta*LN(speed)))</f>
        <v>6.4918833899952597</v>
      </c>
      <c r="V5854" s="8">
        <f t="shared" si="201"/>
        <v>85</v>
      </c>
    </row>
    <row r="5855" spans="1:28">
      <c r="A5855" s="34" t="s">
        <v>19</v>
      </c>
      <c r="B5855" s="34" t="s">
        <v>70</v>
      </c>
      <c r="C5855" s="5" t="s">
        <v>147</v>
      </c>
      <c r="D5855" s="35" t="s">
        <v>89</v>
      </c>
      <c r="E5855" s="36" t="s">
        <v>16</v>
      </c>
      <c r="F5855" s="37">
        <v>0</v>
      </c>
      <c r="G5855" s="38">
        <v>0.06</v>
      </c>
      <c r="H5855" s="34">
        <v>0.99834915287096937</v>
      </c>
      <c r="I5855" s="35">
        <v>3.2948525472156538</v>
      </c>
      <c r="J5855" s="35">
        <v>211.51191501985755</v>
      </c>
      <c r="K5855" s="35">
        <v>0.77843021618909092</v>
      </c>
      <c r="L5855" s="35">
        <v>0.63782854360171815</v>
      </c>
      <c r="M5855" s="35">
        <v>0.14828985210103043</v>
      </c>
      <c r="N5855" s="35">
        <v>0</v>
      </c>
      <c r="O5855" s="35">
        <v>0</v>
      </c>
      <c r="P5855" s="36">
        <v>12</v>
      </c>
      <c r="Q5855" s="37">
        <v>86</v>
      </c>
      <c r="R5855" s="36">
        <v>10</v>
      </c>
      <c r="S5855" s="39">
        <f t="shared" si="200"/>
        <v>86</v>
      </c>
      <c r="T5855" s="34" t="s">
        <v>44</v>
      </c>
      <c r="U5855" s="12">
        <f>(alpha+(beta/(1+EXP((((-1)*ceta)+(delta*LN(speed)))+(epsilon*speed)))))</f>
        <v>3.2949303505750107</v>
      </c>
      <c r="V5855" s="8">
        <f t="shared" si="201"/>
        <v>86</v>
      </c>
    </row>
    <row r="5856" spans="1:28">
      <c r="A5856" s="34" t="s">
        <v>19</v>
      </c>
      <c r="B5856" s="34" t="s">
        <v>70</v>
      </c>
      <c r="C5856" s="5" t="s">
        <v>146</v>
      </c>
      <c r="D5856" s="35" t="s">
        <v>89</v>
      </c>
      <c r="E5856" s="36" t="s">
        <v>14</v>
      </c>
      <c r="F5856" s="37">
        <v>0</v>
      </c>
      <c r="G5856" s="38">
        <v>0.06</v>
      </c>
      <c r="H5856" s="34">
        <v>0.96651372384562617</v>
      </c>
      <c r="I5856" s="35">
        <v>-6.8852802834575068E-7</v>
      </c>
      <c r="J5856" s="35">
        <v>1.0710190322755533E-4</v>
      </c>
      <c r="K5856" s="35">
        <v>-6.0792489268521131E-3</v>
      </c>
      <c r="L5856" s="35">
        <v>0.23904480220467159</v>
      </c>
      <c r="M5856" s="35">
        <v>0</v>
      </c>
      <c r="N5856" s="35">
        <v>0</v>
      </c>
      <c r="O5856" s="35">
        <v>0</v>
      </c>
      <c r="P5856" s="36">
        <v>12</v>
      </c>
      <c r="Q5856" s="37">
        <v>85</v>
      </c>
      <c r="R5856" s="36">
        <v>14</v>
      </c>
      <c r="S5856" s="39">
        <f t="shared" si="200"/>
        <v>85</v>
      </c>
      <c r="T5856" s="34" t="s">
        <v>51</v>
      </c>
      <c r="U5856" s="12">
        <f>(((alpha*(speed^3))+(beta*(speed^2))+(ceta*speed))+delta)</f>
        <v>7.3277618833495123E-2</v>
      </c>
      <c r="V5856" s="8">
        <f t="shared" si="201"/>
        <v>85</v>
      </c>
    </row>
    <row r="5857" spans="1:28">
      <c r="A5857" s="34" t="s">
        <v>19</v>
      </c>
      <c r="B5857" s="34" t="s">
        <v>70</v>
      </c>
      <c r="C5857" s="5" t="s">
        <v>147</v>
      </c>
      <c r="D5857" s="35" t="s">
        <v>89</v>
      </c>
      <c r="E5857" s="36" t="s">
        <v>14</v>
      </c>
      <c r="F5857" s="37">
        <v>0</v>
      </c>
      <c r="G5857" s="38">
        <v>0.06</v>
      </c>
      <c r="H5857" s="34">
        <v>0.98681487148737679</v>
      </c>
      <c r="I5857" s="35">
        <v>6.1175083615245116</v>
      </c>
      <c r="J5857" s="35">
        <v>0.51600451472893594</v>
      </c>
      <c r="K5857" s="35">
        <v>-4.5182332188503527E-3</v>
      </c>
      <c r="L5857" s="35">
        <v>0</v>
      </c>
      <c r="M5857" s="35">
        <v>0</v>
      </c>
      <c r="N5857" s="35">
        <v>0</v>
      </c>
      <c r="O5857" s="35">
        <v>0</v>
      </c>
      <c r="P5857" s="36">
        <v>12</v>
      </c>
      <c r="Q5857" s="37">
        <v>86</v>
      </c>
      <c r="R5857" s="36">
        <v>5</v>
      </c>
      <c r="S5857" s="39">
        <f t="shared" si="200"/>
        <v>86</v>
      </c>
      <c r="T5857" s="34" t="s">
        <v>36</v>
      </c>
      <c r="U5857" s="12">
        <f>(1/(((ceta*(speed^2))+(beta*speed))+alpha))</f>
        <v>5.8558144789676171E-2</v>
      </c>
      <c r="V5857" s="8">
        <f t="shared" si="201"/>
        <v>86</v>
      </c>
      <c r="AB5857" s="41"/>
    </row>
    <row r="5858" spans="1:28">
      <c r="A5858" s="34" t="s">
        <v>19</v>
      </c>
      <c r="B5858" s="34" t="s">
        <v>70</v>
      </c>
      <c r="C5858" s="5" t="s">
        <v>146</v>
      </c>
      <c r="D5858" s="35" t="s">
        <v>89</v>
      </c>
      <c r="E5858" s="36" t="s">
        <v>18</v>
      </c>
      <c r="F5858" s="37">
        <v>0</v>
      </c>
      <c r="G5858" s="38">
        <v>0.06</v>
      </c>
      <c r="H5858" s="34">
        <v>0.98389990596028476</v>
      </c>
      <c r="I5858" s="35">
        <v>-2.8315334294868462E-7</v>
      </c>
      <c r="J5858" s="35">
        <v>4.0325877865615512E-5</v>
      </c>
      <c r="K5858" s="35">
        <v>-2.6414902530275783E-3</v>
      </c>
      <c r="L5858" s="35">
        <v>0.1496505691891224</v>
      </c>
      <c r="M5858" s="35">
        <v>0</v>
      </c>
      <c r="N5858" s="35">
        <v>0</v>
      </c>
      <c r="O5858" s="35">
        <v>0</v>
      </c>
      <c r="P5858" s="36">
        <v>12</v>
      </c>
      <c r="Q5858" s="37">
        <v>85</v>
      </c>
      <c r="R5858" s="36">
        <v>14</v>
      </c>
      <c r="S5858" s="39">
        <f t="shared" si="200"/>
        <v>85</v>
      </c>
      <c r="T5858" s="34" t="s">
        <v>51</v>
      </c>
      <c r="U5858" s="12">
        <f>(((alpha*(speed^3))+(beta*(speed^2))+(ceta*speed))+delta)</f>
        <v>4.2586818522489384E-2</v>
      </c>
      <c r="V5858" s="8">
        <f t="shared" si="201"/>
        <v>85</v>
      </c>
    </row>
    <row r="5859" spans="1:28">
      <c r="A5859" s="34" t="s">
        <v>19</v>
      </c>
      <c r="B5859" s="34" t="s">
        <v>70</v>
      </c>
      <c r="C5859" s="5" t="s">
        <v>147</v>
      </c>
      <c r="D5859" s="35" t="s">
        <v>89</v>
      </c>
      <c r="E5859" s="36" t="s">
        <v>18</v>
      </c>
      <c r="F5859" s="37">
        <v>0</v>
      </c>
      <c r="G5859" s="38">
        <v>0.06</v>
      </c>
      <c r="H5859" s="34">
        <v>0.98485579523144196</v>
      </c>
      <c r="I5859" s="35">
        <v>-2.7464058680830203E-7</v>
      </c>
      <c r="J5859" s="35">
        <v>6.7361647032047902E-5</v>
      </c>
      <c r="K5859" s="35">
        <v>-5.7744886501186537E-3</v>
      </c>
      <c r="L5859" s="35">
        <v>0.20657735940009567</v>
      </c>
      <c r="M5859" s="35">
        <v>0</v>
      </c>
      <c r="N5859" s="35">
        <v>0</v>
      </c>
      <c r="O5859" s="35">
        <v>0</v>
      </c>
      <c r="P5859" s="36">
        <v>12</v>
      </c>
      <c r="Q5859" s="37">
        <v>86</v>
      </c>
      <c r="R5859" s="36">
        <v>14</v>
      </c>
      <c r="S5859" s="39">
        <f t="shared" si="200"/>
        <v>86</v>
      </c>
      <c r="T5859" s="34" t="s">
        <v>51</v>
      </c>
      <c r="U5859" s="12">
        <f>(((alpha*(speed^3))+(beta*(speed^2))+(ceta*speed))+delta)</f>
        <v>3.3491283855976356E-2</v>
      </c>
      <c r="V5859" s="8">
        <f t="shared" si="201"/>
        <v>86</v>
      </c>
    </row>
    <row r="5860" spans="1:28">
      <c r="A5860" s="34" t="s">
        <v>19</v>
      </c>
      <c r="B5860" s="34" t="s">
        <v>70</v>
      </c>
      <c r="C5860" s="5" t="s">
        <v>146</v>
      </c>
      <c r="D5860" s="35" t="s">
        <v>89</v>
      </c>
      <c r="E5860" s="36" t="s">
        <v>17</v>
      </c>
      <c r="F5860" s="37">
        <v>0</v>
      </c>
      <c r="G5860" s="38">
        <v>0.06</v>
      </c>
      <c r="H5860" s="34">
        <v>0.98314990461505447</v>
      </c>
      <c r="I5860" s="35">
        <v>2166.9714995752101</v>
      </c>
      <c r="J5860" s="35">
        <v>-0.55504184856667305</v>
      </c>
      <c r="K5860" s="35">
        <v>122.32748149003757</v>
      </c>
      <c r="L5860" s="35">
        <v>0.31786290035741654</v>
      </c>
      <c r="M5860" s="35">
        <v>0</v>
      </c>
      <c r="N5860" s="35">
        <v>0</v>
      </c>
      <c r="O5860" s="35">
        <v>0</v>
      </c>
      <c r="P5860" s="36">
        <v>12</v>
      </c>
      <c r="Q5860" s="37">
        <v>85</v>
      </c>
      <c r="R5860" s="36">
        <v>1</v>
      </c>
      <c r="S5860" s="39">
        <f t="shared" si="200"/>
        <v>85</v>
      </c>
      <c r="T5860" s="34" t="s">
        <v>30</v>
      </c>
      <c r="U5860" s="12">
        <f>((alpha*(speed^beta))+(ceta*(speed^delta)))</f>
        <v>686.18220557413588</v>
      </c>
      <c r="V5860" s="8">
        <f t="shared" si="201"/>
        <v>85</v>
      </c>
    </row>
    <row r="5861" spans="1:28">
      <c r="A5861" s="34" t="s">
        <v>19</v>
      </c>
      <c r="B5861" s="34" t="s">
        <v>70</v>
      </c>
      <c r="C5861" s="5" t="s">
        <v>147</v>
      </c>
      <c r="D5861" s="35" t="s">
        <v>89</v>
      </c>
      <c r="E5861" s="36" t="s">
        <v>17</v>
      </c>
      <c r="F5861" s="37">
        <v>0</v>
      </c>
      <c r="G5861" s="38">
        <v>0.06</v>
      </c>
      <c r="H5861" s="34">
        <v>0.97680431036312831</v>
      </c>
      <c r="I5861" s="35">
        <v>1592.4731072045138</v>
      </c>
      <c r="J5861" s="35">
        <v>1.0067726500198688</v>
      </c>
      <c r="K5861" s="35">
        <v>-0.31956110184096131</v>
      </c>
      <c r="L5861" s="35">
        <v>0</v>
      </c>
      <c r="M5861" s="35">
        <v>0</v>
      </c>
      <c r="N5861" s="35">
        <v>0</v>
      </c>
      <c r="O5861" s="35">
        <v>0</v>
      </c>
      <c r="P5861" s="36">
        <v>12</v>
      </c>
      <c r="Q5861" s="37">
        <v>86</v>
      </c>
      <c r="R5861" s="36">
        <v>0</v>
      </c>
      <c r="S5861" s="39">
        <f t="shared" si="200"/>
        <v>86</v>
      </c>
      <c r="T5861" s="34" t="s">
        <v>29</v>
      </c>
      <c r="U5861" s="12">
        <f>((alpha*(beta^speed))*(speed^ceta))</f>
        <v>685.4611163804783</v>
      </c>
      <c r="V5861" s="8">
        <f t="shared" si="201"/>
        <v>86</v>
      </c>
    </row>
    <row r="5862" spans="1:28">
      <c r="A5862" s="34" t="s">
        <v>19</v>
      </c>
      <c r="B5862" s="34" t="s">
        <v>70</v>
      </c>
      <c r="C5862" s="5" t="s">
        <v>146</v>
      </c>
      <c r="D5862" s="35" t="s">
        <v>89</v>
      </c>
      <c r="E5862" s="36" t="s">
        <v>15</v>
      </c>
      <c r="F5862" s="37">
        <v>50</v>
      </c>
      <c r="G5862" s="38">
        <v>0.06</v>
      </c>
      <c r="H5862" s="34">
        <v>0.99283964883699405</v>
      </c>
      <c r="I5862" s="35">
        <v>7.3288849441479815</v>
      </c>
      <c r="J5862" s="35">
        <v>0.98706540153625888</v>
      </c>
      <c r="K5862" s="35">
        <v>-0.19169532990613061</v>
      </c>
      <c r="L5862" s="35">
        <v>0</v>
      </c>
      <c r="M5862" s="35">
        <v>0</v>
      </c>
      <c r="N5862" s="35">
        <v>0</v>
      </c>
      <c r="O5862" s="35">
        <v>0</v>
      </c>
      <c r="P5862" s="36">
        <v>12</v>
      </c>
      <c r="Q5862" s="37">
        <v>62</v>
      </c>
      <c r="R5862" s="36">
        <v>0</v>
      </c>
      <c r="S5862" s="39">
        <f t="shared" si="200"/>
        <v>62</v>
      </c>
      <c r="T5862" s="34" t="s">
        <v>29</v>
      </c>
      <c r="U5862" s="12">
        <f>((alpha*(beta^speed))*(speed^ceta))</f>
        <v>1.482150849775008</v>
      </c>
      <c r="V5862" s="8">
        <f t="shared" si="201"/>
        <v>62</v>
      </c>
    </row>
    <row r="5863" spans="1:28">
      <c r="A5863" s="34" t="s">
        <v>19</v>
      </c>
      <c r="B5863" s="34" t="s">
        <v>70</v>
      </c>
      <c r="C5863" s="5" t="s">
        <v>147</v>
      </c>
      <c r="D5863" s="35" t="s">
        <v>89</v>
      </c>
      <c r="E5863" s="36" t="s">
        <v>15</v>
      </c>
      <c r="F5863" s="37">
        <v>50</v>
      </c>
      <c r="G5863" s="38">
        <v>0.06</v>
      </c>
      <c r="H5863" s="34">
        <v>0.98411218136772705</v>
      </c>
      <c r="I5863" s="35">
        <v>1.5179113708369905</v>
      </c>
      <c r="J5863" s="35">
        <v>22.240898783712822</v>
      </c>
      <c r="K5863" s="35">
        <v>0.45791108232739403</v>
      </c>
      <c r="L5863" s="35">
        <v>0.26143853193960326</v>
      </c>
      <c r="M5863" s="35">
        <v>3.987902337094712E-2</v>
      </c>
      <c r="N5863" s="35">
        <v>0</v>
      </c>
      <c r="O5863" s="35">
        <v>0</v>
      </c>
      <c r="P5863" s="36">
        <v>12</v>
      </c>
      <c r="Q5863" s="37">
        <v>61</v>
      </c>
      <c r="R5863" s="36">
        <v>10</v>
      </c>
      <c r="S5863" s="39">
        <f t="shared" si="200"/>
        <v>61</v>
      </c>
      <c r="T5863" s="34" t="s">
        <v>44</v>
      </c>
      <c r="U5863" s="12">
        <f>(alpha+(beta/(1+EXP((((-1)*ceta)+(delta*LN(speed)))+(epsilon*speed)))))</f>
        <v>2.5241167010348429</v>
      </c>
      <c r="V5863" s="8">
        <f t="shared" si="201"/>
        <v>61</v>
      </c>
    </row>
    <row r="5864" spans="1:28">
      <c r="A5864" s="34" t="s">
        <v>19</v>
      </c>
      <c r="B5864" s="34" t="s">
        <v>70</v>
      </c>
      <c r="C5864" s="5" t="s">
        <v>146</v>
      </c>
      <c r="D5864" s="35" t="s">
        <v>89</v>
      </c>
      <c r="E5864" s="36" t="s">
        <v>16</v>
      </c>
      <c r="F5864" s="37">
        <v>50</v>
      </c>
      <c r="G5864" s="38">
        <v>0.06</v>
      </c>
      <c r="H5864" s="34">
        <v>0.98226404008418211</v>
      </c>
      <c r="I5864" s="35">
        <v>9.4926887115297269</v>
      </c>
      <c r="J5864" s="35">
        <v>4.5625432212118948</v>
      </c>
      <c r="K5864" s="35">
        <v>9.2808183538997238</v>
      </c>
      <c r="L5864" s="35">
        <v>3.0939188196859817</v>
      </c>
      <c r="M5864" s="35">
        <v>-2.2434358648638627E-2</v>
      </c>
      <c r="N5864" s="35">
        <v>0</v>
      </c>
      <c r="O5864" s="35">
        <v>0</v>
      </c>
      <c r="P5864" s="36">
        <v>12</v>
      </c>
      <c r="Q5864" s="37">
        <v>62</v>
      </c>
      <c r="R5864" s="36">
        <v>10</v>
      </c>
      <c r="S5864" s="39">
        <f t="shared" si="200"/>
        <v>62</v>
      </c>
      <c r="T5864" s="34" t="s">
        <v>44</v>
      </c>
      <c r="U5864" s="12">
        <f>(alpha+(beta/(1+EXP((((-1)*ceta)+(delta*LN(speed)))+(epsilon*speed)))))</f>
        <v>9.9916595294183193</v>
      </c>
      <c r="V5864" s="8">
        <f t="shared" si="201"/>
        <v>62</v>
      </c>
    </row>
    <row r="5865" spans="1:28">
      <c r="A5865" s="34" t="s">
        <v>19</v>
      </c>
      <c r="B5865" s="34" t="s">
        <v>70</v>
      </c>
      <c r="C5865" s="5" t="s">
        <v>147</v>
      </c>
      <c r="D5865" s="35" t="s">
        <v>89</v>
      </c>
      <c r="E5865" s="36" t="s">
        <v>16</v>
      </c>
      <c r="F5865" s="37">
        <v>50</v>
      </c>
      <c r="G5865" s="38">
        <v>0.06</v>
      </c>
      <c r="H5865" s="34">
        <v>0.99463265603537476</v>
      </c>
      <c r="I5865" s="35">
        <v>-1.91617349224302</v>
      </c>
      <c r="J5865" s="35">
        <v>29.532309170688027</v>
      </c>
      <c r="K5865" s="35">
        <v>0.7571698528771611</v>
      </c>
      <c r="L5865" s="35">
        <v>0</v>
      </c>
      <c r="M5865" s="35">
        <v>0</v>
      </c>
      <c r="N5865" s="35">
        <v>0</v>
      </c>
      <c r="O5865" s="35">
        <v>0</v>
      </c>
      <c r="P5865" s="36">
        <v>12</v>
      </c>
      <c r="Q5865" s="37">
        <v>61</v>
      </c>
      <c r="R5865" s="36">
        <v>13</v>
      </c>
      <c r="S5865" s="39">
        <f t="shared" si="200"/>
        <v>61</v>
      </c>
      <c r="T5865" s="34" t="s">
        <v>50</v>
      </c>
      <c r="U5865" s="12">
        <f>EXP((alpha+(beta/speed))+(ceta*LN(speed)))</f>
        <v>5.3687359116246771</v>
      </c>
      <c r="V5865" s="8">
        <f t="shared" si="201"/>
        <v>61</v>
      </c>
    </row>
    <row r="5866" spans="1:28">
      <c r="A5866" s="34" t="s">
        <v>19</v>
      </c>
      <c r="B5866" s="34" t="s">
        <v>70</v>
      </c>
      <c r="C5866" s="5" t="s">
        <v>146</v>
      </c>
      <c r="D5866" s="35" t="s">
        <v>89</v>
      </c>
      <c r="E5866" s="36" t="s">
        <v>14</v>
      </c>
      <c r="F5866" s="37">
        <v>50</v>
      </c>
      <c r="G5866" s="38">
        <v>0.06</v>
      </c>
      <c r="H5866" s="34">
        <v>0.98228756277048468</v>
      </c>
      <c r="I5866" s="35">
        <v>0.35721639117154319</v>
      </c>
      <c r="J5866" s="35">
        <v>0.98582650541649208</v>
      </c>
      <c r="K5866" s="35">
        <v>-0.10622560365265016</v>
      </c>
      <c r="L5866" s="35">
        <v>0</v>
      </c>
      <c r="M5866" s="35">
        <v>0</v>
      </c>
      <c r="N5866" s="35">
        <v>0</v>
      </c>
      <c r="O5866" s="35">
        <v>0</v>
      </c>
      <c r="P5866" s="36">
        <v>12</v>
      </c>
      <c r="Q5866" s="37">
        <v>62</v>
      </c>
      <c r="R5866" s="36">
        <v>0</v>
      </c>
      <c r="S5866" s="39">
        <f t="shared" si="200"/>
        <v>62</v>
      </c>
      <c r="T5866" s="34" t="s">
        <v>29</v>
      </c>
      <c r="U5866" s="12">
        <f>((alpha*(beta^speed))*(speed^ceta))</f>
        <v>9.5096363233700978E-2</v>
      </c>
      <c r="V5866" s="8">
        <f t="shared" si="201"/>
        <v>62</v>
      </c>
    </row>
    <row r="5867" spans="1:28">
      <c r="A5867" s="34" t="s">
        <v>19</v>
      </c>
      <c r="B5867" s="34" t="s">
        <v>70</v>
      </c>
      <c r="C5867" s="5" t="s">
        <v>147</v>
      </c>
      <c r="D5867" s="35" t="s">
        <v>89</v>
      </c>
      <c r="E5867" s="36" t="s">
        <v>14</v>
      </c>
      <c r="F5867" s="37">
        <v>50</v>
      </c>
      <c r="G5867" s="38">
        <v>0.06</v>
      </c>
      <c r="H5867" s="34">
        <v>0.98033260235871156</v>
      </c>
      <c r="I5867" s="35">
        <v>0.39524200863393827</v>
      </c>
      <c r="J5867" s="35">
        <v>1.0137664487659737</v>
      </c>
      <c r="K5867" s="35">
        <v>-0.58763496712292218</v>
      </c>
      <c r="L5867" s="35">
        <v>0</v>
      </c>
      <c r="M5867" s="35">
        <v>0</v>
      </c>
      <c r="N5867" s="35">
        <v>0</v>
      </c>
      <c r="O5867" s="35">
        <v>0</v>
      </c>
      <c r="P5867" s="36">
        <v>12</v>
      </c>
      <c r="Q5867" s="37">
        <v>61</v>
      </c>
      <c r="R5867" s="36">
        <v>0</v>
      </c>
      <c r="S5867" s="39">
        <f t="shared" si="200"/>
        <v>61</v>
      </c>
      <c r="T5867" s="34" t="s">
        <v>29</v>
      </c>
      <c r="U5867" s="12">
        <f>((alpha*(beta^speed))*(speed^ceta))</f>
        <v>8.1274368811183356E-2</v>
      </c>
      <c r="V5867" s="8">
        <f t="shared" si="201"/>
        <v>61</v>
      </c>
      <c r="AB5867" s="41"/>
    </row>
    <row r="5868" spans="1:28">
      <c r="A5868" s="34" t="s">
        <v>19</v>
      </c>
      <c r="B5868" s="34" t="s">
        <v>70</v>
      </c>
      <c r="C5868" s="5" t="s">
        <v>146</v>
      </c>
      <c r="D5868" s="35" t="s">
        <v>89</v>
      </c>
      <c r="E5868" s="36" t="s">
        <v>18</v>
      </c>
      <c r="F5868" s="37">
        <v>50</v>
      </c>
      <c r="G5868" s="38">
        <v>0.06</v>
      </c>
      <c r="H5868" s="34">
        <v>0.98082563763129293</v>
      </c>
      <c r="I5868" s="35">
        <v>-8.6142447506467308E-8</v>
      </c>
      <c r="J5868" s="35">
        <v>4.1276504463186802E-5</v>
      </c>
      <c r="K5868" s="35">
        <v>-4.7126154517166449E-3</v>
      </c>
      <c r="L5868" s="35">
        <v>0.21628833844423245</v>
      </c>
      <c r="M5868" s="35">
        <v>0</v>
      </c>
      <c r="N5868" s="35">
        <v>0</v>
      </c>
      <c r="O5868" s="35">
        <v>0</v>
      </c>
      <c r="P5868" s="36">
        <v>12</v>
      </c>
      <c r="Q5868" s="37">
        <v>62</v>
      </c>
      <c r="R5868" s="36">
        <v>14</v>
      </c>
      <c r="S5868" s="39">
        <f t="shared" si="200"/>
        <v>62</v>
      </c>
      <c r="T5868" s="34" t="s">
        <v>51</v>
      </c>
      <c r="U5868" s="12">
        <f>(((alpha*(speed^3))+(beta*(speed^2))+(ceta*speed))+delta)</f>
        <v>6.2242906364969208E-2</v>
      </c>
      <c r="V5868" s="8">
        <f t="shared" si="201"/>
        <v>62</v>
      </c>
    </row>
    <row r="5869" spans="1:28">
      <c r="A5869" s="34" t="s">
        <v>19</v>
      </c>
      <c r="B5869" s="34" t="s">
        <v>70</v>
      </c>
      <c r="C5869" s="5" t="s">
        <v>147</v>
      </c>
      <c r="D5869" s="35" t="s">
        <v>89</v>
      </c>
      <c r="E5869" s="36" t="s">
        <v>18</v>
      </c>
      <c r="F5869" s="37">
        <v>50</v>
      </c>
      <c r="G5869" s="38">
        <v>0.06</v>
      </c>
      <c r="H5869" s="34">
        <v>0.98640133761014825</v>
      </c>
      <c r="I5869" s="35">
        <v>1.833586828847959E-8</v>
      </c>
      <c r="J5869" s="35">
        <v>5.332557977488478E-5</v>
      </c>
      <c r="K5869" s="35">
        <v>-6.865621078947449E-3</v>
      </c>
      <c r="L5869" s="35">
        <v>0.25798866370024531</v>
      </c>
      <c r="M5869" s="35">
        <v>0</v>
      </c>
      <c r="N5869" s="35">
        <v>0</v>
      </c>
      <c r="O5869" s="35">
        <v>0</v>
      </c>
      <c r="P5869" s="36">
        <v>12</v>
      </c>
      <c r="Q5869" s="37">
        <v>61</v>
      </c>
      <c r="R5869" s="36">
        <v>14</v>
      </c>
      <c r="S5869" s="39">
        <f t="shared" si="200"/>
        <v>61</v>
      </c>
      <c r="T5869" s="34" t="s">
        <v>51</v>
      </c>
      <c r="U5869" s="12">
        <f>(((alpha*(speed^3))+(beta*(speed^2))+(ceta*speed))+delta)</f>
        <v>4.1772153946784574E-2</v>
      </c>
      <c r="V5869" s="8">
        <f t="shared" si="201"/>
        <v>61</v>
      </c>
    </row>
    <row r="5870" spans="1:28">
      <c r="A5870" s="34" t="s">
        <v>19</v>
      </c>
      <c r="B5870" s="34" t="s">
        <v>70</v>
      </c>
      <c r="C5870" s="5" t="s">
        <v>146</v>
      </c>
      <c r="D5870" s="35" t="s">
        <v>89</v>
      </c>
      <c r="E5870" s="36" t="s">
        <v>17</v>
      </c>
      <c r="F5870" s="37">
        <v>50</v>
      </c>
      <c r="G5870" s="38">
        <v>0.06</v>
      </c>
      <c r="H5870" s="34">
        <v>0.98748981102543643</v>
      </c>
      <c r="I5870" s="35">
        <v>7.0960632093880003</v>
      </c>
      <c r="J5870" s="35">
        <v>1.226933185528704</v>
      </c>
      <c r="K5870" s="35">
        <v>-5.0212244874274843E-2</v>
      </c>
      <c r="L5870" s="35">
        <v>0</v>
      </c>
      <c r="M5870" s="35">
        <v>0</v>
      </c>
      <c r="N5870" s="35">
        <v>0</v>
      </c>
      <c r="O5870" s="35">
        <v>0</v>
      </c>
      <c r="P5870" s="36">
        <v>12</v>
      </c>
      <c r="Q5870" s="37">
        <v>62</v>
      </c>
      <c r="R5870" s="36">
        <v>13</v>
      </c>
      <c r="S5870" s="39">
        <f t="shared" si="200"/>
        <v>62</v>
      </c>
      <c r="T5870" s="34" t="s">
        <v>50</v>
      </c>
      <c r="U5870" s="12">
        <f>EXP((alpha+(beta/speed))+(ceta*LN(speed)))</f>
        <v>1000.8648667445665</v>
      </c>
      <c r="V5870" s="8">
        <f t="shared" si="201"/>
        <v>62</v>
      </c>
    </row>
    <row r="5871" spans="1:28">
      <c r="A5871" s="34" t="s">
        <v>19</v>
      </c>
      <c r="B5871" s="34" t="s">
        <v>70</v>
      </c>
      <c r="C5871" s="5" t="s">
        <v>147</v>
      </c>
      <c r="D5871" s="35" t="s">
        <v>89</v>
      </c>
      <c r="E5871" s="36" t="s">
        <v>17</v>
      </c>
      <c r="F5871" s="37">
        <v>50</v>
      </c>
      <c r="G5871" s="38">
        <v>0.06</v>
      </c>
      <c r="H5871" s="34">
        <v>0.97041948073380646</v>
      </c>
      <c r="I5871" s="35">
        <v>1641.8967940773734</v>
      </c>
      <c r="J5871" s="35">
        <v>1.0029591068482748</v>
      </c>
      <c r="K5871" s="35">
        <v>-0.16492089701944299</v>
      </c>
      <c r="L5871" s="35">
        <v>0</v>
      </c>
      <c r="M5871" s="35">
        <v>0</v>
      </c>
      <c r="N5871" s="35">
        <v>0</v>
      </c>
      <c r="O5871" s="35">
        <v>0</v>
      </c>
      <c r="P5871" s="36">
        <v>12</v>
      </c>
      <c r="Q5871" s="37">
        <v>61</v>
      </c>
      <c r="R5871" s="36">
        <v>0</v>
      </c>
      <c r="S5871" s="39">
        <f t="shared" si="200"/>
        <v>61</v>
      </c>
      <c r="T5871" s="34" t="s">
        <v>29</v>
      </c>
      <c r="U5871" s="12">
        <f>((alpha*(beta^speed))*(speed^ceta))</f>
        <v>998.12388802998396</v>
      </c>
      <c r="V5871" s="8">
        <f t="shared" si="201"/>
        <v>61</v>
      </c>
    </row>
    <row r="5872" spans="1:28">
      <c r="A5872" s="34" t="s">
        <v>19</v>
      </c>
      <c r="B5872" s="34" t="s">
        <v>70</v>
      </c>
      <c r="C5872" s="5" t="s">
        <v>146</v>
      </c>
      <c r="D5872" s="35" t="s">
        <v>89</v>
      </c>
      <c r="E5872" s="36" t="s">
        <v>15</v>
      </c>
      <c r="F5872" s="37">
        <v>100</v>
      </c>
      <c r="G5872" s="38">
        <v>0.06</v>
      </c>
      <c r="H5872" s="34">
        <v>0.98708106679655416</v>
      </c>
      <c r="I5872" s="35">
        <v>-2.9045917804013254E-5</v>
      </c>
      <c r="J5872" s="35">
        <v>4.199087088749524E-3</v>
      </c>
      <c r="K5872" s="35">
        <v>-0.24477681145380084</v>
      </c>
      <c r="L5872" s="35">
        <v>7.1616081895752579</v>
      </c>
      <c r="M5872" s="35">
        <v>0</v>
      </c>
      <c r="N5872" s="35">
        <v>0</v>
      </c>
      <c r="O5872" s="35">
        <v>0</v>
      </c>
      <c r="P5872" s="36">
        <v>12</v>
      </c>
      <c r="Q5872" s="37">
        <v>46</v>
      </c>
      <c r="R5872" s="36">
        <v>14</v>
      </c>
      <c r="S5872" s="39">
        <f t="shared" si="200"/>
        <v>46</v>
      </c>
      <c r="T5872" s="34" t="s">
        <v>51</v>
      </c>
      <c r="U5872" s="12">
        <f>(((alpha*(speed^3))+(beta*(speed^2))+(ceta*speed))+delta)</f>
        <v>1.959929687122977</v>
      </c>
      <c r="V5872" s="8">
        <f t="shared" si="201"/>
        <v>46</v>
      </c>
    </row>
    <row r="5873" spans="1:28">
      <c r="A5873" s="34" t="s">
        <v>19</v>
      </c>
      <c r="B5873" s="34" t="s">
        <v>70</v>
      </c>
      <c r="C5873" s="5" t="s">
        <v>147</v>
      </c>
      <c r="D5873" s="35" t="s">
        <v>89</v>
      </c>
      <c r="E5873" s="36" t="s">
        <v>15</v>
      </c>
      <c r="F5873" s="37">
        <v>100</v>
      </c>
      <c r="G5873" s="38">
        <v>0.06</v>
      </c>
      <c r="H5873" s="34">
        <v>0.95505246522252929</v>
      </c>
      <c r="I5873" s="35">
        <v>4.3324959251217843</v>
      </c>
      <c r="J5873" s="35">
        <v>-0.1255573180271701</v>
      </c>
      <c r="K5873" s="35">
        <v>-0.79345973362691558</v>
      </c>
      <c r="L5873" s="35">
        <v>0</v>
      </c>
      <c r="M5873" s="35">
        <v>0</v>
      </c>
      <c r="N5873" s="35">
        <v>0</v>
      </c>
      <c r="O5873" s="35">
        <v>0</v>
      </c>
      <c r="P5873" s="36">
        <v>12</v>
      </c>
      <c r="Q5873" s="37">
        <v>46</v>
      </c>
      <c r="R5873" s="36">
        <v>13</v>
      </c>
      <c r="S5873" s="39">
        <f t="shared" si="200"/>
        <v>46</v>
      </c>
      <c r="T5873" s="34" t="s">
        <v>50</v>
      </c>
      <c r="U5873" s="12">
        <f>EXP((alpha+(beta/speed))+(ceta*LN(speed)))</f>
        <v>3.6396722471283915</v>
      </c>
      <c r="V5873" s="8">
        <f t="shared" si="201"/>
        <v>46</v>
      </c>
    </row>
    <row r="5874" spans="1:28">
      <c r="A5874" s="34" t="s">
        <v>19</v>
      </c>
      <c r="B5874" s="34" t="s">
        <v>70</v>
      </c>
      <c r="C5874" s="5" t="s">
        <v>146</v>
      </c>
      <c r="D5874" s="35" t="s">
        <v>89</v>
      </c>
      <c r="E5874" s="36" t="s">
        <v>16</v>
      </c>
      <c r="F5874" s="37">
        <v>100</v>
      </c>
      <c r="G5874" s="38">
        <v>0.06</v>
      </c>
      <c r="H5874" s="34">
        <v>0.97799126029895422</v>
      </c>
      <c r="I5874" s="35">
        <v>-4.4091051802788542E-5</v>
      </c>
      <c r="J5874" s="35">
        <v>5.7752361689069089E-3</v>
      </c>
      <c r="K5874" s="35">
        <v>-0.33619240389044991</v>
      </c>
      <c r="L5874" s="35">
        <v>20.38200495064503</v>
      </c>
      <c r="M5874" s="35">
        <v>0</v>
      </c>
      <c r="N5874" s="35">
        <v>0</v>
      </c>
      <c r="O5874" s="35">
        <v>0</v>
      </c>
      <c r="P5874" s="36">
        <v>12</v>
      </c>
      <c r="Q5874" s="37">
        <v>46</v>
      </c>
      <c r="R5874" s="36">
        <v>14</v>
      </c>
      <c r="S5874" s="39">
        <f t="shared" si="200"/>
        <v>46</v>
      </c>
      <c r="T5874" s="34" t="s">
        <v>51</v>
      </c>
      <c r="U5874" s="12">
        <f>(((alpha*(speed^3))+(beta*(speed^2))+(ceta*speed))+delta)</f>
        <v>12.845907486815126</v>
      </c>
      <c r="V5874" s="8">
        <f t="shared" si="201"/>
        <v>46</v>
      </c>
    </row>
    <row r="5875" spans="1:28">
      <c r="A5875" s="34" t="s">
        <v>19</v>
      </c>
      <c r="B5875" s="34" t="s">
        <v>70</v>
      </c>
      <c r="C5875" s="5" t="s">
        <v>147</v>
      </c>
      <c r="D5875" s="35" t="s">
        <v>89</v>
      </c>
      <c r="E5875" s="36" t="s">
        <v>16</v>
      </c>
      <c r="F5875" s="37">
        <v>100</v>
      </c>
      <c r="G5875" s="38">
        <v>0.06</v>
      </c>
      <c r="H5875" s="34">
        <v>0.9950201206668664</v>
      </c>
      <c r="I5875" s="35">
        <v>0.8006195644592492</v>
      </c>
      <c r="J5875" s="35">
        <v>0.55587363501321718</v>
      </c>
      <c r="K5875" s="35">
        <v>703.09891164833402</v>
      </c>
      <c r="L5875" s="35">
        <v>-1.8413233193572123</v>
      </c>
      <c r="M5875" s="35">
        <v>0</v>
      </c>
      <c r="N5875" s="35">
        <v>0</v>
      </c>
      <c r="O5875" s="35">
        <v>0</v>
      </c>
      <c r="P5875" s="36">
        <v>12</v>
      </c>
      <c r="Q5875" s="37">
        <v>46</v>
      </c>
      <c r="R5875" s="36">
        <v>1</v>
      </c>
      <c r="S5875" s="39">
        <f t="shared" si="200"/>
        <v>46</v>
      </c>
      <c r="T5875" s="34" t="s">
        <v>30</v>
      </c>
      <c r="U5875" s="12">
        <f>((alpha*(speed^beta))+(ceta*(speed^delta)))</f>
        <v>7.3352821739200778</v>
      </c>
      <c r="V5875" s="8">
        <f t="shared" si="201"/>
        <v>46</v>
      </c>
    </row>
    <row r="5876" spans="1:28">
      <c r="A5876" s="34" t="s">
        <v>19</v>
      </c>
      <c r="B5876" s="34" t="s">
        <v>70</v>
      </c>
      <c r="C5876" s="5" t="s">
        <v>146</v>
      </c>
      <c r="D5876" s="35" t="s">
        <v>89</v>
      </c>
      <c r="E5876" s="36" t="s">
        <v>14</v>
      </c>
      <c r="F5876" s="37">
        <v>100</v>
      </c>
      <c r="G5876" s="38">
        <v>0.06</v>
      </c>
      <c r="H5876" s="34">
        <v>0.9791434804339898</v>
      </c>
      <c r="I5876" s="35">
        <v>-4.7807692348803811E-7</v>
      </c>
      <c r="J5876" s="35">
        <v>1.2761528226991806E-4</v>
      </c>
      <c r="K5876" s="35">
        <v>-9.8359216446017843E-3</v>
      </c>
      <c r="L5876" s="35">
        <v>0.36525565180187669</v>
      </c>
      <c r="M5876" s="35">
        <v>0</v>
      </c>
      <c r="N5876" s="35">
        <v>0</v>
      </c>
      <c r="O5876" s="35">
        <v>0</v>
      </c>
      <c r="P5876" s="36">
        <v>12</v>
      </c>
      <c r="Q5876" s="37">
        <v>46</v>
      </c>
      <c r="R5876" s="36">
        <v>14</v>
      </c>
      <c r="S5876" s="39">
        <f t="shared" si="200"/>
        <v>46</v>
      </c>
      <c r="T5876" s="34" t="s">
        <v>51</v>
      </c>
      <c r="U5876" s="12">
        <f>(((alpha*(speed^3))+(beta*(speed^2))+(ceta*speed))+delta)</f>
        <v>0.13630309800870954</v>
      </c>
      <c r="V5876" s="8">
        <f t="shared" si="201"/>
        <v>46</v>
      </c>
    </row>
    <row r="5877" spans="1:28">
      <c r="A5877" s="34" t="s">
        <v>19</v>
      </c>
      <c r="B5877" s="34" t="s">
        <v>70</v>
      </c>
      <c r="C5877" s="5" t="s">
        <v>147</v>
      </c>
      <c r="D5877" s="35" t="s">
        <v>89</v>
      </c>
      <c r="E5877" s="36" t="s">
        <v>14</v>
      </c>
      <c r="F5877" s="37">
        <v>100</v>
      </c>
      <c r="G5877" s="38">
        <v>0.06</v>
      </c>
      <c r="H5877" s="34">
        <v>0.92129071427443232</v>
      </c>
      <c r="I5877" s="35">
        <v>-3.5393505529561264</v>
      </c>
      <c r="J5877" s="35">
        <v>8.7846205856845447</v>
      </c>
      <c r="K5877" s="35">
        <v>0.30616116930770337</v>
      </c>
      <c r="L5877" s="35">
        <v>0</v>
      </c>
      <c r="M5877" s="35">
        <v>0</v>
      </c>
      <c r="N5877" s="35">
        <v>0</v>
      </c>
      <c r="O5877" s="35">
        <v>0</v>
      </c>
      <c r="P5877" s="36">
        <v>12</v>
      </c>
      <c r="Q5877" s="37">
        <v>46</v>
      </c>
      <c r="R5877" s="36">
        <v>13</v>
      </c>
      <c r="S5877" s="39">
        <f t="shared" si="200"/>
        <v>46</v>
      </c>
      <c r="T5877" s="34" t="s">
        <v>50</v>
      </c>
      <c r="U5877" s="12">
        <f>EXP((alpha+(beta/speed))+(ceta*LN(speed)))</f>
        <v>0.11347199490686846</v>
      </c>
      <c r="V5877" s="8">
        <f t="shared" si="201"/>
        <v>46</v>
      </c>
    </row>
    <row r="5878" spans="1:28">
      <c r="A5878" s="34" t="s">
        <v>19</v>
      </c>
      <c r="B5878" s="34" t="s">
        <v>70</v>
      </c>
      <c r="C5878" s="5" t="s">
        <v>146</v>
      </c>
      <c r="D5878" s="35" t="s">
        <v>89</v>
      </c>
      <c r="E5878" s="36" t="s">
        <v>18</v>
      </c>
      <c r="F5878" s="37">
        <v>100</v>
      </c>
      <c r="G5878" s="38">
        <v>0.06</v>
      </c>
      <c r="H5878" s="34">
        <v>0.97166710916963273</v>
      </c>
      <c r="I5878" s="35">
        <v>-1.2106714073324986E-6</v>
      </c>
      <c r="J5878" s="35">
        <v>1.90526672650605E-4</v>
      </c>
      <c r="K5878" s="35">
        <v>-1.0578091101288037E-2</v>
      </c>
      <c r="L5878" s="35">
        <v>0.28975073952588493</v>
      </c>
      <c r="M5878" s="35">
        <v>0</v>
      </c>
      <c r="N5878" s="35">
        <v>0</v>
      </c>
      <c r="O5878" s="35">
        <v>0</v>
      </c>
      <c r="P5878" s="36">
        <v>12</v>
      </c>
      <c r="Q5878" s="37">
        <v>46</v>
      </c>
      <c r="R5878" s="36">
        <v>14</v>
      </c>
      <c r="S5878" s="39">
        <f t="shared" si="200"/>
        <v>46</v>
      </c>
      <c r="T5878" s="34" t="s">
        <v>51</v>
      </c>
      <c r="U5878" s="12">
        <f>(((alpha*(speed^3))+(beta*(speed^2))+(ceta*speed))+delta)</f>
        <v>8.8471076091199308E-2</v>
      </c>
      <c r="V5878" s="8">
        <f t="shared" si="201"/>
        <v>46</v>
      </c>
    </row>
    <row r="5879" spans="1:28">
      <c r="A5879" s="34" t="s">
        <v>19</v>
      </c>
      <c r="B5879" s="34" t="s">
        <v>70</v>
      </c>
      <c r="C5879" s="5" t="s">
        <v>147</v>
      </c>
      <c r="D5879" s="35" t="s">
        <v>89</v>
      </c>
      <c r="E5879" s="36" t="s">
        <v>18</v>
      </c>
      <c r="F5879" s="37">
        <v>100</v>
      </c>
      <c r="G5879" s="38">
        <v>0.06</v>
      </c>
      <c r="H5879" s="34">
        <v>0.98726486720897144</v>
      </c>
      <c r="I5879" s="35">
        <v>-1.4733966649242757E-6</v>
      </c>
      <c r="J5879" s="35">
        <v>2.5271780048424618E-4</v>
      </c>
      <c r="K5879" s="35">
        <v>-1.479178440724032E-2</v>
      </c>
      <c r="L5879" s="35">
        <v>0.35604577598318693</v>
      </c>
      <c r="M5879" s="35">
        <v>0</v>
      </c>
      <c r="N5879" s="35">
        <v>0</v>
      </c>
      <c r="O5879" s="35">
        <v>0</v>
      </c>
      <c r="P5879" s="36">
        <v>12</v>
      </c>
      <c r="Q5879" s="37">
        <v>46</v>
      </c>
      <c r="R5879" s="36">
        <v>14</v>
      </c>
      <c r="S5879" s="39">
        <f t="shared" si="200"/>
        <v>46</v>
      </c>
      <c r="T5879" s="34" t="s">
        <v>51</v>
      </c>
      <c r="U5879" s="12">
        <f>(((alpha*(speed^3))+(beta*(speed^2))+(ceta*speed))+delta)</f>
        <v>6.6960021297727823E-2</v>
      </c>
      <c r="V5879" s="8">
        <f t="shared" si="201"/>
        <v>46</v>
      </c>
    </row>
    <row r="5880" spans="1:28">
      <c r="A5880" s="34" t="s">
        <v>19</v>
      </c>
      <c r="B5880" s="34" t="s">
        <v>70</v>
      </c>
      <c r="C5880" s="5" t="s">
        <v>146</v>
      </c>
      <c r="D5880" s="35" t="s">
        <v>89</v>
      </c>
      <c r="E5880" s="36" t="s">
        <v>17</v>
      </c>
      <c r="F5880" s="37">
        <v>100</v>
      </c>
      <c r="G5880" s="38">
        <v>0.06</v>
      </c>
      <c r="H5880" s="34">
        <v>0.98127092047395892</v>
      </c>
      <c r="I5880" s="35">
        <v>-6.9238393362066894E-3</v>
      </c>
      <c r="J5880" s="35">
        <v>0.72104324659658559</v>
      </c>
      <c r="K5880" s="35">
        <v>-28.646170154738286</v>
      </c>
      <c r="L5880" s="35">
        <v>1803.8126559665454</v>
      </c>
      <c r="M5880" s="35">
        <v>0</v>
      </c>
      <c r="N5880" s="35">
        <v>0</v>
      </c>
      <c r="O5880" s="35">
        <v>0</v>
      </c>
      <c r="P5880" s="36">
        <v>12</v>
      </c>
      <c r="Q5880" s="37">
        <v>46</v>
      </c>
      <c r="R5880" s="36">
        <v>14</v>
      </c>
      <c r="S5880" s="39">
        <f t="shared" si="200"/>
        <v>46</v>
      </c>
      <c r="T5880" s="34" t="s">
        <v>51</v>
      </c>
      <c r="U5880" s="12">
        <f>(((alpha*(speed^3))+(beta*(speed^2))+(ceta*speed))+delta)</f>
        <v>1337.8775130179451</v>
      </c>
      <c r="V5880" s="8">
        <f t="shared" si="201"/>
        <v>46</v>
      </c>
    </row>
    <row r="5881" spans="1:28">
      <c r="A5881" s="34" t="s">
        <v>19</v>
      </c>
      <c r="B5881" s="34" t="s">
        <v>70</v>
      </c>
      <c r="C5881" s="5" t="s">
        <v>147</v>
      </c>
      <c r="D5881" s="35" t="s">
        <v>89</v>
      </c>
      <c r="E5881" s="36" t="s">
        <v>17</v>
      </c>
      <c r="F5881" s="37">
        <v>100</v>
      </c>
      <c r="G5881" s="38">
        <v>0.06</v>
      </c>
      <c r="H5881" s="34">
        <v>0.95660977180929041</v>
      </c>
      <c r="I5881" s="35">
        <v>-6.7918492472554947E-3</v>
      </c>
      <c r="J5881" s="35">
        <v>0.72468236024274435</v>
      </c>
      <c r="K5881" s="35">
        <v>-26.966315600250834</v>
      </c>
      <c r="L5881" s="35">
        <v>1721.2641979380544</v>
      </c>
      <c r="M5881" s="35">
        <v>0</v>
      </c>
      <c r="N5881" s="35">
        <v>0</v>
      </c>
      <c r="O5881" s="35">
        <v>0</v>
      </c>
      <c r="P5881" s="36">
        <v>12</v>
      </c>
      <c r="Q5881" s="37">
        <v>46</v>
      </c>
      <c r="R5881" s="36">
        <v>14</v>
      </c>
      <c r="S5881" s="39">
        <f t="shared" si="200"/>
        <v>46</v>
      </c>
      <c r="T5881" s="34" t="s">
        <v>51</v>
      </c>
      <c r="U5881" s="12">
        <f>(((alpha*(speed^3))+(beta*(speed^2))+(ceta*speed))+delta)</f>
        <v>1353.1501162693025</v>
      </c>
      <c r="V5881" s="8">
        <f t="shared" si="201"/>
        <v>46</v>
      </c>
    </row>
    <row r="5882" spans="1:28">
      <c r="A5882" s="34" t="s">
        <v>19</v>
      </c>
      <c r="B5882" s="34" t="s">
        <v>70</v>
      </c>
      <c r="C5882" s="5" t="s">
        <v>148</v>
      </c>
      <c r="D5882" s="35" t="s">
        <v>90</v>
      </c>
      <c r="E5882" s="36" t="s">
        <v>15</v>
      </c>
      <c r="F5882" s="37">
        <v>0</v>
      </c>
      <c r="G5882" s="38">
        <v>0</v>
      </c>
      <c r="H5882" s="34">
        <v>0.997509192804657</v>
      </c>
      <c r="I5882" s="35">
        <v>-0.58283889363129948</v>
      </c>
      <c r="J5882" s="35">
        <v>0.35333210631973899</v>
      </c>
      <c r="K5882" s="35">
        <v>0.40003476457546716</v>
      </c>
      <c r="L5882" s="35">
        <v>0</v>
      </c>
      <c r="M5882" s="35">
        <v>0</v>
      </c>
      <c r="N5882" s="35">
        <v>0</v>
      </c>
      <c r="O5882" s="35">
        <v>0</v>
      </c>
      <c r="P5882" s="36">
        <v>12</v>
      </c>
      <c r="Q5882" s="37">
        <v>86</v>
      </c>
      <c r="R5882" s="36">
        <v>6</v>
      </c>
      <c r="S5882" s="39">
        <f t="shared" si="200"/>
        <v>86</v>
      </c>
      <c r="T5882" s="34" t="s">
        <v>37</v>
      </c>
      <c r="U5882" s="12">
        <f>(1/(alpha+(beta*(speed^ceta))))</f>
        <v>0.65948210511708238</v>
      </c>
      <c r="V5882" s="8">
        <f t="shared" si="201"/>
        <v>86</v>
      </c>
    </row>
    <row r="5883" spans="1:28">
      <c r="A5883" s="34" t="s">
        <v>19</v>
      </c>
      <c r="B5883" s="34" t="s">
        <v>70</v>
      </c>
      <c r="C5883" s="5" t="s">
        <v>148</v>
      </c>
      <c r="D5883" s="35" t="s">
        <v>90</v>
      </c>
      <c r="E5883" s="36" t="s">
        <v>16</v>
      </c>
      <c r="F5883" s="37">
        <v>0</v>
      </c>
      <c r="G5883" s="38">
        <v>0</v>
      </c>
      <c r="H5883" s="34">
        <v>0.99567684420471969</v>
      </c>
      <c r="I5883" s="35">
        <v>33.389034231012644</v>
      </c>
      <c r="J5883" s="35">
        <v>0.98006370797473763</v>
      </c>
      <c r="K5883" s="35">
        <v>-0.80068280957419069</v>
      </c>
      <c r="L5883" s="35">
        <v>0</v>
      </c>
      <c r="M5883" s="35">
        <v>0</v>
      </c>
      <c r="N5883" s="35">
        <v>0</v>
      </c>
      <c r="O5883" s="35">
        <v>0</v>
      </c>
      <c r="P5883" s="36">
        <v>12</v>
      </c>
      <c r="Q5883" s="37">
        <v>86</v>
      </c>
      <c r="R5883" s="36">
        <v>0</v>
      </c>
      <c r="S5883" s="39">
        <f t="shared" si="200"/>
        <v>86</v>
      </c>
      <c r="T5883" s="34" t="s">
        <v>29</v>
      </c>
      <c r="U5883" s="12">
        <f>((alpha*(beta^speed))*(speed^ceta))</f>
        <v>0.16693778355550248</v>
      </c>
      <c r="V5883" s="8">
        <f t="shared" si="201"/>
        <v>86</v>
      </c>
    </row>
    <row r="5884" spans="1:28">
      <c r="A5884" s="34" t="s">
        <v>19</v>
      </c>
      <c r="B5884" s="34" t="s">
        <v>70</v>
      </c>
      <c r="C5884" s="5" t="s">
        <v>148</v>
      </c>
      <c r="D5884" s="35" t="s">
        <v>90</v>
      </c>
      <c r="E5884" s="36" t="s">
        <v>14</v>
      </c>
      <c r="F5884" s="37">
        <v>0</v>
      </c>
      <c r="G5884" s="38">
        <v>0</v>
      </c>
      <c r="H5884" s="34">
        <v>0.9949515005961963</v>
      </c>
      <c r="I5884" s="35">
        <v>-43.853845442953393</v>
      </c>
      <c r="J5884" s="35">
        <v>11.470965544507706</v>
      </c>
      <c r="K5884" s="35">
        <v>1.7065094781592207</v>
      </c>
      <c r="L5884" s="35">
        <v>0</v>
      </c>
      <c r="M5884" s="35">
        <v>0</v>
      </c>
      <c r="N5884" s="35">
        <v>0</v>
      </c>
      <c r="O5884" s="35">
        <v>0</v>
      </c>
      <c r="P5884" s="36">
        <v>12</v>
      </c>
      <c r="Q5884" s="37">
        <v>86</v>
      </c>
      <c r="R5884" s="36">
        <v>2</v>
      </c>
      <c r="S5884" s="39">
        <f t="shared" si="200"/>
        <v>86</v>
      </c>
      <c r="T5884" s="34" t="s">
        <v>31</v>
      </c>
      <c r="U5884" s="12">
        <f>((alpha+(beta*speed))^((-1)/ceta))</f>
        <v>1.8074080362795421E-2</v>
      </c>
      <c r="V5884" s="8">
        <f t="shared" si="201"/>
        <v>86</v>
      </c>
      <c r="AB5884" s="41"/>
    </row>
    <row r="5885" spans="1:28">
      <c r="A5885" s="34" t="s">
        <v>19</v>
      </c>
      <c r="B5885" s="34" t="s">
        <v>70</v>
      </c>
      <c r="C5885" s="5" t="s">
        <v>148</v>
      </c>
      <c r="D5885" s="35" t="s">
        <v>90</v>
      </c>
      <c r="E5885" s="36" t="s">
        <v>18</v>
      </c>
      <c r="F5885" s="37">
        <v>0</v>
      </c>
      <c r="G5885" s="38">
        <v>0</v>
      </c>
      <c r="H5885" s="34">
        <v>0.98679976246394363</v>
      </c>
      <c r="I5885" s="35">
        <v>3.6903561083032055E-2</v>
      </c>
      <c r="J5885" s="35">
        <v>1.0045847170947635</v>
      </c>
      <c r="K5885" s="35">
        <v>-0.66484118926463154</v>
      </c>
      <c r="L5885" s="35">
        <v>0</v>
      </c>
      <c r="M5885" s="35">
        <v>0</v>
      </c>
      <c r="N5885" s="35">
        <v>0</v>
      </c>
      <c r="O5885" s="35">
        <v>0</v>
      </c>
      <c r="P5885" s="36">
        <v>12</v>
      </c>
      <c r="Q5885" s="37">
        <v>86</v>
      </c>
      <c r="R5885" s="36">
        <v>0</v>
      </c>
      <c r="S5885" s="39">
        <f t="shared" si="200"/>
        <v>86</v>
      </c>
      <c r="T5885" s="34" t="s">
        <v>29</v>
      </c>
      <c r="U5885" s="12">
        <f>((alpha*(beta^speed))*(speed^ceta))</f>
        <v>2.8299500972106344E-3</v>
      </c>
      <c r="V5885" s="8">
        <f t="shared" si="201"/>
        <v>86</v>
      </c>
      <c r="AB5885" s="41"/>
    </row>
    <row r="5886" spans="1:28">
      <c r="A5886" s="34" t="s">
        <v>19</v>
      </c>
      <c r="B5886" s="34" t="s">
        <v>70</v>
      </c>
      <c r="C5886" s="5" t="s">
        <v>148</v>
      </c>
      <c r="D5886" s="35" t="s">
        <v>90</v>
      </c>
      <c r="E5886" s="36" t="s">
        <v>17</v>
      </c>
      <c r="F5886" s="37">
        <v>0</v>
      </c>
      <c r="G5886" s="38">
        <v>0</v>
      </c>
      <c r="H5886" s="34">
        <v>0.98224551044894137</v>
      </c>
      <c r="I5886" s="35">
        <v>1961.1975851107261</v>
      </c>
      <c r="J5886" s="35">
        <v>1.0068751335813106</v>
      </c>
      <c r="K5886" s="35">
        <v>-0.65139342178052528</v>
      </c>
      <c r="L5886" s="35">
        <v>0</v>
      </c>
      <c r="M5886" s="35">
        <v>0</v>
      </c>
      <c r="N5886" s="35">
        <v>0</v>
      </c>
      <c r="O5886" s="35">
        <v>0</v>
      </c>
      <c r="P5886" s="36">
        <v>12</v>
      </c>
      <c r="Q5886" s="37">
        <v>86</v>
      </c>
      <c r="R5886" s="36">
        <v>0</v>
      </c>
      <c r="S5886" s="39">
        <f t="shared" si="200"/>
        <v>86</v>
      </c>
      <c r="T5886" s="34" t="s">
        <v>29</v>
      </c>
      <c r="U5886" s="12">
        <f>((alpha*(beta^speed))*(speed^ceta))</f>
        <v>194.224810762011</v>
      </c>
      <c r="V5886" s="8">
        <f t="shared" si="201"/>
        <v>86</v>
      </c>
    </row>
    <row r="5887" spans="1:28">
      <c r="A5887" s="34" t="s">
        <v>19</v>
      </c>
      <c r="B5887" s="34" t="s">
        <v>70</v>
      </c>
      <c r="C5887" s="5" t="s">
        <v>148</v>
      </c>
      <c r="D5887" s="35" t="s">
        <v>90</v>
      </c>
      <c r="E5887" s="36" t="s">
        <v>15</v>
      </c>
      <c r="F5887" s="37">
        <v>50</v>
      </c>
      <c r="G5887" s="38">
        <v>0</v>
      </c>
      <c r="H5887" s="34">
        <v>0.99760042333412591</v>
      </c>
      <c r="I5887" s="35">
        <v>-0.59227719112511423</v>
      </c>
      <c r="J5887" s="35">
        <v>0.37895546529713181</v>
      </c>
      <c r="K5887" s="35">
        <v>0.37387011635114042</v>
      </c>
      <c r="L5887" s="35">
        <v>0</v>
      </c>
      <c r="M5887" s="35">
        <v>0</v>
      </c>
      <c r="N5887" s="35">
        <v>0</v>
      </c>
      <c r="O5887" s="35">
        <v>0</v>
      </c>
      <c r="P5887" s="36">
        <v>12</v>
      </c>
      <c r="Q5887" s="37">
        <v>86</v>
      </c>
      <c r="R5887" s="36">
        <v>6</v>
      </c>
      <c r="S5887" s="39">
        <f t="shared" si="200"/>
        <v>86</v>
      </c>
      <c r="T5887" s="34" t="s">
        <v>37</v>
      </c>
      <c r="U5887" s="12">
        <f>(1/(alpha+(beta*(speed^ceta))))</f>
        <v>0.70848954440582745</v>
      </c>
      <c r="V5887" s="8">
        <f t="shared" si="201"/>
        <v>86</v>
      </c>
    </row>
    <row r="5888" spans="1:28">
      <c r="A5888" s="34" t="s">
        <v>19</v>
      </c>
      <c r="B5888" s="34" t="s">
        <v>70</v>
      </c>
      <c r="C5888" s="5" t="s">
        <v>148</v>
      </c>
      <c r="D5888" s="35" t="s">
        <v>90</v>
      </c>
      <c r="E5888" s="36" t="s">
        <v>16</v>
      </c>
      <c r="F5888" s="37">
        <v>50</v>
      </c>
      <c r="G5888" s="38">
        <v>0</v>
      </c>
      <c r="H5888" s="34">
        <v>0.99197824362703269</v>
      </c>
      <c r="I5888" s="35">
        <v>-1.4925032200060124E-2</v>
      </c>
      <c r="J5888" s="35">
        <v>9.1231076838918183E-3</v>
      </c>
      <c r="K5888" s="35">
        <v>1.4502355995484784</v>
      </c>
      <c r="L5888" s="35">
        <v>0</v>
      </c>
      <c r="M5888" s="35">
        <v>0</v>
      </c>
      <c r="N5888" s="35">
        <v>0</v>
      </c>
      <c r="O5888" s="35">
        <v>0</v>
      </c>
      <c r="P5888" s="36">
        <v>12</v>
      </c>
      <c r="Q5888" s="37">
        <v>86</v>
      </c>
      <c r="R5888" s="36">
        <v>6</v>
      </c>
      <c r="S5888" s="39">
        <f t="shared" si="200"/>
        <v>86</v>
      </c>
      <c r="T5888" s="34" t="s">
        <v>37</v>
      </c>
      <c r="U5888" s="12">
        <f>(1/(alpha+(beta*(speed^ceta))))</f>
        <v>0.17198558012474205</v>
      </c>
      <c r="V5888" s="8">
        <f t="shared" si="201"/>
        <v>86</v>
      </c>
    </row>
    <row r="5889" spans="1:28">
      <c r="A5889" s="34" t="s">
        <v>19</v>
      </c>
      <c r="B5889" s="34" t="s">
        <v>70</v>
      </c>
      <c r="C5889" s="5" t="s">
        <v>148</v>
      </c>
      <c r="D5889" s="35" t="s">
        <v>90</v>
      </c>
      <c r="E5889" s="36" t="s">
        <v>14</v>
      </c>
      <c r="F5889" s="37">
        <v>50</v>
      </c>
      <c r="G5889" s="38">
        <v>0</v>
      </c>
      <c r="H5889" s="34">
        <v>0.99411686453667159</v>
      </c>
      <c r="I5889" s="35">
        <v>-31.629578977745961</v>
      </c>
      <c r="J5889" s="35">
        <v>10.753425392530364</v>
      </c>
      <c r="K5889" s="35">
        <v>1.7281099577187116</v>
      </c>
      <c r="L5889" s="35">
        <v>0</v>
      </c>
      <c r="M5889" s="35">
        <v>0</v>
      </c>
      <c r="N5889" s="35">
        <v>0</v>
      </c>
      <c r="O5889" s="35">
        <v>0</v>
      </c>
      <c r="P5889" s="36">
        <v>12</v>
      </c>
      <c r="Q5889" s="37">
        <v>86</v>
      </c>
      <c r="R5889" s="36">
        <v>2</v>
      </c>
      <c r="S5889" s="39">
        <f t="shared" si="200"/>
        <v>86</v>
      </c>
      <c r="T5889" s="34" t="s">
        <v>31</v>
      </c>
      <c r="U5889" s="12">
        <f>((alpha+(beta*speed))^((-1)/ceta))</f>
        <v>1.9606205786301293E-2</v>
      </c>
      <c r="V5889" s="8">
        <f t="shared" si="201"/>
        <v>86</v>
      </c>
      <c r="AB5889" s="41"/>
    </row>
    <row r="5890" spans="1:28">
      <c r="A5890" s="34" t="s">
        <v>19</v>
      </c>
      <c r="B5890" s="34" t="s">
        <v>70</v>
      </c>
      <c r="C5890" s="5" t="s">
        <v>148</v>
      </c>
      <c r="D5890" s="35" t="s">
        <v>90</v>
      </c>
      <c r="E5890" s="36" t="s">
        <v>18</v>
      </c>
      <c r="F5890" s="37">
        <v>50</v>
      </c>
      <c r="G5890" s="38">
        <v>0</v>
      </c>
      <c r="H5890" s="34">
        <v>0.98314353115702946</v>
      </c>
      <c r="I5890" s="35">
        <v>60.342828274708857</v>
      </c>
      <c r="J5890" s="35">
        <v>4.7987480326690459</v>
      </c>
      <c r="K5890" s="35">
        <v>-2.3914195724799546E-2</v>
      </c>
      <c r="L5890" s="35">
        <v>0</v>
      </c>
      <c r="M5890" s="35">
        <v>0</v>
      </c>
      <c r="N5890" s="35">
        <v>0</v>
      </c>
      <c r="O5890" s="35">
        <v>0</v>
      </c>
      <c r="P5890" s="36">
        <v>12</v>
      </c>
      <c r="Q5890" s="37">
        <v>86</v>
      </c>
      <c r="R5890" s="36">
        <v>5</v>
      </c>
      <c r="S5890" s="39">
        <f t="shared" ref="S5890:S5953" si="202">V5890</f>
        <v>86</v>
      </c>
      <c r="T5890" s="34" t="s">
        <v>36</v>
      </c>
      <c r="U5890" s="12">
        <f>(1/(((ceta*(speed^2))+(beta*speed))+alpha))</f>
        <v>3.3764874598065948E-3</v>
      </c>
      <c r="V5890" s="8">
        <f t="shared" ref="V5890:V5953" si="203">IF($V$1&lt;P5890,P5890,IF($V$1&gt;Q5890,Q5890,$V$1))</f>
        <v>86</v>
      </c>
      <c r="AB5890" s="41"/>
    </row>
    <row r="5891" spans="1:28">
      <c r="A5891" s="34" t="s">
        <v>19</v>
      </c>
      <c r="B5891" s="34" t="s">
        <v>70</v>
      </c>
      <c r="C5891" s="5" t="s">
        <v>148</v>
      </c>
      <c r="D5891" s="35" t="s">
        <v>90</v>
      </c>
      <c r="E5891" s="36" t="s">
        <v>17</v>
      </c>
      <c r="F5891" s="37">
        <v>50</v>
      </c>
      <c r="G5891" s="38">
        <v>0</v>
      </c>
      <c r="H5891" s="34">
        <v>0.96736754082898302</v>
      </c>
      <c r="I5891" s="35">
        <v>1712.2607796704565</v>
      </c>
      <c r="J5891" s="35">
        <v>1.0025587529495312</v>
      </c>
      <c r="K5891" s="35">
        <v>-0.50176346396556104</v>
      </c>
      <c r="L5891" s="35">
        <v>0</v>
      </c>
      <c r="M5891" s="35">
        <v>0</v>
      </c>
      <c r="N5891" s="35">
        <v>0</v>
      </c>
      <c r="O5891" s="35">
        <v>0</v>
      </c>
      <c r="P5891" s="36">
        <v>12</v>
      </c>
      <c r="Q5891" s="37">
        <v>86</v>
      </c>
      <c r="R5891" s="36">
        <v>0</v>
      </c>
      <c r="S5891" s="39">
        <f t="shared" si="202"/>
        <v>86</v>
      </c>
      <c r="T5891" s="34" t="s">
        <v>29</v>
      </c>
      <c r="U5891" s="12">
        <f>((alpha*(beta^speed))*(speed^ceta))</f>
        <v>228.2206315456549</v>
      </c>
      <c r="V5891" s="8">
        <f t="shared" si="203"/>
        <v>86</v>
      </c>
    </row>
    <row r="5892" spans="1:28">
      <c r="A5892" s="34" t="s">
        <v>19</v>
      </c>
      <c r="B5892" s="34" t="s">
        <v>70</v>
      </c>
      <c r="C5892" s="5" t="s">
        <v>148</v>
      </c>
      <c r="D5892" s="35" t="s">
        <v>90</v>
      </c>
      <c r="E5892" s="36" t="s">
        <v>15</v>
      </c>
      <c r="F5892" s="37">
        <v>100</v>
      </c>
      <c r="G5892" s="38">
        <v>0</v>
      </c>
      <c r="H5892" s="34">
        <v>0.99668758053924633</v>
      </c>
      <c r="I5892" s="35">
        <v>-0.26804830782228201</v>
      </c>
      <c r="J5892" s="35">
        <v>0.19147653453949035</v>
      </c>
      <c r="K5892" s="35">
        <v>0.47659786588773734</v>
      </c>
      <c r="L5892" s="35">
        <v>0</v>
      </c>
      <c r="M5892" s="35">
        <v>0</v>
      </c>
      <c r="N5892" s="35">
        <v>0</v>
      </c>
      <c r="O5892" s="35">
        <v>0</v>
      </c>
      <c r="P5892" s="36">
        <v>12</v>
      </c>
      <c r="Q5892" s="37">
        <v>86</v>
      </c>
      <c r="R5892" s="36">
        <v>6</v>
      </c>
      <c r="S5892" s="39">
        <f t="shared" si="202"/>
        <v>86</v>
      </c>
      <c r="T5892" s="34" t="s">
        <v>37</v>
      </c>
      <c r="U5892" s="12">
        <f>(1/(alpha+(beta*(speed^ceta))))</f>
        <v>0.75083320022193067</v>
      </c>
      <c r="V5892" s="8">
        <f t="shared" si="203"/>
        <v>86</v>
      </c>
    </row>
    <row r="5893" spans="1:28">
      <c r="A5893" s="34" t="s">
        <v>19</v>
      </c>
      <c r="B5893" s="34" t="s">
        <v>70</v>
      </c>
      <c r="C5893" s="5" t="s">
        <v>148</v>
      </c>
      <c r="D5893" s="35" t="s">
        <v>90</v>
      </c>
      <c r="E5893" s="36" t="s">
        <v>16</v>
      </c>
      <c r="F5893" s="37">
        <v>100</v>
      </c>
      <c r="G5893" s="38">
        <v>0</v>
      </c>
      <c r="H5893" s="34">
        <v>0.98881394225944519</v>
      </c>
      <c r="I5893" s="35">
        <v>0.75547094679810778</v>
      </c>
      <c r="J5893" s="35">
        <v>18.564799835390851</v>
      </c>
      <c r="K5893" s="35">
        <v>-0.55844807713366795</v>
      </c>
      <c r="L5893" s="35">
        <v>0</v>
      </c>
      <c r="M5893" s="35">
        <v>0</v>
      </c>
      <c r="N5893" s="35">
        <v>0</v>
      </c>
      <c r="O5893" s="35">
        <v>0</v>
      </c>
      <c r="P5893" s="36">
        <v>12</v>
      </c>
      <c r="Q5893" s="37">
        <v>86</v>
      </c>
      <c r="R5893" s="36">
        <v>13</v>
      </c>
      <c r="S5893" s="39">
        <f t="shared" si="202"/>
        <v>86</v>
      </c>
      <c r="T5893" s="34" t="s">
        <v>50</v>
      </c>
      <c r="U5893" s="12">
        <f>EXP((alpha+(beta/speed))+(ceta*LN(speed)))</f>
        <v>0.21954875116407077</v>
      </c>
      <c r="V5893" s="8">
        <f t="shared" si="203"/>
        <v>86</v>
      </c>
    </row>
    <row r="5894" spans="1:28">
      <c r="A5894" s="34" t="s">
        <v>19</v>
      </c>
      <c r="B5894" s="34" t="s">
        <v>70</v>
      </c>
      <c r="C5894" s="5" t="s">
        <v>148</v>
      </c>
      <c r="D5894" s="35" t="s">
        <v>90</v>
      </c>
      <c r="E5894" s="36" t="s">
        <v>14</v>
      </c>
      <c r="F5894" s="37">
        <v>100</v>
      </c>
      <c r="G5894" s="38">
        <v>0</v>
      </c>
      <c r="H5894" s="34">
        <v>0.99205095226498208</v>
      </c>
      <c r="I5894" s="35">
        <v>-4.717329025906543</v>
      </c>
      <c r="J5894" s="35">
        <v>6.575227484429818</v>
      </c>
      <c r="K5894" s="35">
        <v>1.6479714118954132</v>
      </c>
      <c r="L5894" s="35">
        <v>0</v>
      </c>
      <c r="M5894" s="35">
        <v>0</v>
      </c>
      <c r="N5894" s="35">
        <v>0</v>
      </c>
      <c r="O5894" s="35">
        <v>0</v>
      </c>
      <c r="P5894" s="36">
        <v>12</v>
      </c>
      <c r="Q5894" s="37">
        <v>86</v>
      </c>
      <c r="R5894" s="36">
        <v>2</v>
      </c>
      <c r="S5894" s="39">
        <f t="shared" si="202"/>
        <v>86</v>
      </c>
      <c r="T5894" s="34" t="s">
        <v>31</v>
      </c>
      <c r="U5894" s="12">
        <f>((alpha+(beta*speed))^((-1)/ceta))</f>
        <v>2.1479664300134246E-2</v>
      </c>
      <c r="V5894" s="8">
        <f t="shared" si="203"/>
        <v>86</v>
      </c>
      <c r="AB5894" s="41"/>
    </row>
    <row r="5895" spans="1:28">
      <c r="A5895" s="34" t="s">
        <v>19</v>
      </c>
      <c r="B5895" s="34" t="s">
        <v>70</v>
      </c>
      <c r="C5895" s="5" t="s">
        <v>148</v>
      </c>
      <c r="D5895" s="35" t="s">
        <v>90</v>
      </c>
      <c r="E5895" s="36" t="s">
        <v>18</v>
      </c>
      <c r="F5895" s="37">
        <v>100</v>
      </c>
      <c r="G5895" s="38">
        <v>0</v>
      </c>
      <c r="H5895" s="34">
        <v>0.98712621472271955</v>
      </c>
      <c r="I5895" s="35">
        <v>53.728189809189793</v>
      </c>
      <c r="J5895" s="35">
        <v>4.0074651373490271</v>
      </c>
      <c r="K5895" s="35">
        <v>-1.6271435122812782E-2</v>
      </c>
      <c r="L5895" s="35">
        <v>0</v>
      </c>
      <c r="M5895" s="35">
        <v>0</v>
      </c>
      <c r="N5895" s="35">
        <v>0</v>
      </c>
      <c r="O5895" s="35">
        <v>0</v>
      </c>
      <c r="P5895" s="36">
        <v>12</v>
      </c>
      <c r="Q5895" s="37">
        <v>86</v>
      </c>
      <c r="R5895" s="36">
        <v>5</v>
      </c>
      <c r="S5895" s="39">
        <f t="shared" si="202"/>
        <v>86</v>
      </c>
      <c r="T5895" s="34" t="s">
        <v>36</v>
      </c>
      <c r="U5895" s="12">
        <f>(1/(((ceta*(speed^2))+(beta*speed))+alpha))</f>
        <v>3.5967774067473014E-3</v>
      </c>
      <c r="V5895" s="8">
        <f t="shared" si="203"/>
        <v>86</v>
      </c>
      <c r="AB5895" s="41"/>
    </row>
    <row r="5896" spans="1:28">
      <c r="A5896" s="34" t="s">
        <v>19</v>
      </c>
      <c r="B5896" s="34" t="s">
        <v>70</v>
      </c>
      <c r="C5896" s="5" t="s">
        <v>148</v>
      </c>
      <c r="D5896" s="35" t="s">
        <v>90</v>
      </c>
      <c r="E5896" s="36" t="s">
        <v>17</v>
      </c>
      <c r="F5896" s="37">
        <v>100</v>
      </c>
      <c r="G5896" s="38">
        <v>0</v>
      </c>
      <c r="H5896" s="34">
        <v>0.95385644503011824</v>
      </c>
      <c r="I5896" s="35">
        <v>-1.1168963356647374E-3</v>
      </c>
      <c r="J5896" s="35">
        <v>0.23533425266672725</v>
      </c>
      <c r="K5896" s="35">
        <v>-17.887271819696089</v>
      </c>
      <c r="L5896" s="35">
        <v>769.54709054046612</v>
      </c>
      <c r="M5896" s="35">
        <v>0</v>
      </c>
      <c r="N5896" s="35">
        <v>0</v>
      </c>
      <c r="O5896" s="35">
        <v>0</v>
      </c>
      <c r="P5896" s="36">
        <v>12</v>
      </c>
      <c r="Q5896" s="37">
        <v>86</v>
      </c>
      <c r="R5896" s="36">
        <v>14</v>
      </c>
      <c r="S5896" s="39">
        <f t="shared" si="202"/>
        <v>86</v>
      </c>
      <c r="T5896" s="34" t="s">
        <v>51</v>
      </c>
      <c r="U5896" s="12">
        <f>(((alpha*(speed^3))+(beta*(speed^2))+(ceta*speed))+delta)</f>
        <v>261.36523109214704</v>
      </c>
      <c r="V5896" s="8">
        <f t="shared" si="203"/>
        <v>86</v>
      </c>
    </row>
    <row r="5897" spans="1:28">
      <c r="A5897" s="34" t="s">
        <v>19</v>
      </c>
      <c r="B5897" s="34" t="s">
        <v>70</v>
      </c>
      <c r="C5897" s="5" t="s">
        <v>148</v>
      </c>
      <c r="D5897" s="35" t="s">
        <v>90</v>
      </c>
      <c r="E5897" s="36" t="s">
        <v>15</v>
      </c>
      <c r="F5897" s="37">
        <v>0</v>
      </c>
      <c r="G5897" s="38">
        <v>-0.06</v>
      </c>
      <c r="H5897" s="34">
        <v>0.99242471756578643</v>
      </c>
      <c r="I5897" s="35">
        <v>-0.10566707442774682</v>
      </c>
      <c r="J5897" s="35">
        <v>3.055809518606539</v>
      </c>
      <c r="K5897" s="35">
        <v>4.8037461586020216</v>
      </c>
      <c r="L5897" s="35">
        <v>1.9806147949287936</v>
      </c>
      <c r="M5897" s="35">
        <v>-7.5800512816416666E-3</v>
      </c>
      <c r="N5897" s="35">
        <v>0</v>
      </c>
      <c r="O5897" s="35">
        <v>0</v>
      </c>
      <c r="P5897" s="36">
        <v>12</v>
      </c>
      <c r="Q5897" s="37">
        <v>83</v>
      </c>
      <c r="R5897" s="36">
        <v>10</v>
      </c>
      <c r="S5897" s="39">
        <f t="shared" si="202"/>
        <v>83</v>
      </c>
      <c r="T5897" s="34" t="s">
        <v>44</v>
      </c>
      <c r="U5897" s="12">
        <f>(alpha+(beta/(1+EXP((((-1)*ceta)+(delta*LN(speed)))+(epsilon*speed)))))</f>
        <v>1.0439153444752464E-3</v>
      </c>
      <c r="V5897" s="8">
        <f t="shared" si="203"/>
        <v>83</v>
      </c>
    </row>
    <row r="5898" spans="1:28">
      <c r="A5898" s="34" t="s">
        <v>19</v>
      </c>
      <c r="B5898" s="34" t="s">
        <v>70</v>
      </c>
      <c r="C5898" s="5" t="s">
        <v>148</v>
      </c>
      <c r="D5898" s="35" t="s">
        <v>90</v>
      </c>
      <c r="E5898" s="36" t="s">
        <v>16</v>
      </c>
      <c r="F5898" s="37">
        <v>0</v>
      </c>
      <c r="G5898" s="38">
        <v>-0.06</v>
      </c>
      <c r="H5898" s="34">
        <v>0.98657320106486934</v>
      </c>
      <c r="I5898" s="35">
        <v>-0.1577450781488369</v>
      </c>
      <c r="J5898" s="35">
        <v>3.845471122794049</v>
      </c>
      <c r="K5898" s="35">
        <v>5.2829932856790114</v>
      </c>
      <c r="L5898" s="35">
        <v>2.0580288063429037</v>
      </c>
      <c r="M5898" s="35">
        <v>-8.5856069706495754E-3</v>
      </c>
      <c r="N5898" s="35">
        <v>0</v>
      </c>
      <c r="O5898" s="35">
        <v>0</v>
      </c>
      <c r="P5898" s="36">
        <v>12</v>
      </c>
      <c r="Q5898" s="37">
        <v>86</v>
      </c>
      <c r="R5898" s="36">
        <v>10</v>
      </c>
      <c r="S5898" s="39">
        <f t="shared" si="202"/>
        <v>86</v>
      </c>
      <c r="T5898" s="34" t="s">
        <v>44</v>
      </c>
      <c r="U5898" s="12">
        <f>(alpha+(beta/(1+EXP((((-1)*ceta)+(delta*LN(speed)))+(epsilon*speed)))))</f>
        <v>9.0489133689045098E-4</v>
      </c>
      <c r="V5898" s="8">
        <f t="shared" si="203"/>
        <v>86</v>
      </c>
    </row>
    <row r="5899" spans="1:28">
      <c r="A5899" s="34" t="s">
        <v>19</v>
      </c>
      <c r="B5899" s="34" t="s">
        <v>70</v>
      </c>
      <c r="C5899" s="5" t="s">
        <v>148</v>
      </c>
      <c r="D5899" s="35" t="s">
        <v>90</v>
      </c>
      <c r="E5899" s="36" t="s">
        <v>14</v>
      </c>
      <c r="F5899" s="37">
        <v>0</v>
      </c>
      <c r="G5899" s="38">
        <v>-0.06</v>
      </c>
      <c r="H5899" s="34">
        <v>0.99246217572413187</v>
      </c>
      <c r="I5899" s="35">
        <v>2.5528743135591441</v>
      </c>
      <c r="J5899" s="35">
        <v>0.1307410237066704</v>
      </c>
      <c r="K5899" s="35">
        <v>0.44033942040414292</v>
      </c>
      <c r="L5899" s="35">
        <v>0</v>
      </c>
      <c r="M5899" s="35">
        <v>0</v>
      </c>
      <c r="N5899" s="35">
        <v>0</v>
      </c>
      <c r="O5899" s="35">
        <v>0</v>
      </c>
      <c r="P5899" s="36">
        <v>12</v>
      </c>
      <c r="Q5899" s="37">
        <v>86</v>
      </c>
      <c r="R5899" s="36">
        <v>2</v>
      </c>
      <c r="S5899" s="39">
        <f t="shared" si="202"/>
        <v>86</v>
      </c>
      <c r="T5899" s="34" t="s">
        <v>31</v>
      </c>
      <c r="U5899" s="12">
        <f>((alpha+(beta*speed))^((-1)/ceta))</f>
        <v>2.5799154294464644E-3</v>
      </c>
      <c r="V5899" s="8">
        <f t="shared" si="203"/>
        <v>86</v>
      </c>
      <c r="AB5899" s="41"/>
    </row>
    <row r="5900" spans="1:28">
      <c r="A5900" s="34" t="s">
        <v>19</v>
      </c>
      <c r="B5900" s="34" t="s">
        <v>70</v>
      </c>
      <c r="C5900" s="5" t="s">
        <v>148</v>
      </c>
      <c r="D5900" s="35" t="s">
        <v>90</v>
      </c>
      <c r="E5900" s="36" t="s">
        <v>18</v>
      </c>
      <c r="F5900" s="37">
        <v>0</v>
      </c>
      <c r="G5900" s="38">
        <v>-0.06</v>
      </c>
      <c r="H5900" s="34">
        <v>0.98799326172213731</v>
      </c>
      <c r="I5900" s="35">
        <v>-1.182175995841424</v>
      </c>
      <c r="J5900" s="35">
        <v>-9.3681077038329512</v>
      </c>
      <c r="K5900" s="35">
        <v>-1.429091965033185</v>
      </c>
      <c r="L5900" s="35">
        <v>0</v>
      </c>
      <c r="M5900" s="35">
        <v>0</v>
      </c>
      <c r="N5900" s="35">
        <v>0</v>
      </c>
      <c r="O5900" s="35">
        <v>0</v>
      </c>
      <c r="P5900" s="36">
        <v>12</v>
      </c>
      <c r="Q5900" s="37">
        <v>86</v>
      </c>
      <c r="R5900" s="36">
        <v>13</v>
      </c>
      <c r="S5900" s="39">
        <f t="shared" si="202"/>
        <v>86</v>
      </c>
      <c r="T5900" s="34" t="s">
        <v>50</v>
      </c>
      <c r="U5900" s="12">
        <f>EXP((alpha+(beta/speed))+(ceta*LN(speed)))</f>
        <v>4.7282774498256559E-4</v>
      </c>
      <c r="V5900" s="8">
        <f t="shared" si="203"/>
        <v>86</v>
      </c>
      <c r="AB5900" s="41"/>
    </row>
    <row r="5901" spans="1:28">
      <c r="A5901" s="34" t="s">
        <v>19</v>
      </c>
      <c r="B5901" s="34" t="s">
        <v>70</v>
      </c>
      <c r="C5901" s="5" t="s">
        <v>148</v>
      </c>
      <c r="D5901" s="35" t="s">
        <v>90</v>
      </c>
      <c r="E5901" s="36" t="s">
        <v>17</v>
      </c>
      <c r="F5901" s="37">
        <v>0</v>
      </c>
      <c r="G5901" s="38">
        <v>-0.06</v>
      </c>
      <c r="H5901" s="34">
        <v>0.97513415559700256</v>
      </c>
      <c r="I5901" s="35">
        <v>-14.814064189566974</v>
      </c>
      <c r="J5901" s="35">
        <v>255.72008648633295</v>
      </c>
      <c r="K5901" s="35">
        <v>5.3939333184601796</v>
      </c>
      <c r="L5901" s="35">
        <v>1.9838341464001583</v>
      </c>
      <c r="M5901" s="35">
        <v>-7.8784463917129077E-3</v>
      </c>
      <c r="N5901" s="35">
        <v>0</v>
      </c>
      <c r="O5901" s="35">
        <v>0</v>
      </c>
      <c r="P5901" s="36">
        <v>12</v>
      </c>
      <c r="Q5901" s="37">
        <v>86</v>
      </c>
      <c r="R5901" s="36">
        <v>10</v>
      </c>
      <c r="S5901" s="39">
        <f t="shared" si="202"/>
        <v>86</v>
      </c>
      <c r="T5901" s="34" t="s">
        <v>44</v>
      </c>
      <c r="U5901" s="12">
        <f>(alpha+(beta/(1+EXP((((-1)*ceta)+(delta*LN(speed)))+(epsilon*speed)))))</f>
        <v>0.33314794382387092</v>
      </c>
      <c r="V5901" s="8">
        <f t="shared" si="203"/>
        <v>86</v>
      </c>
    </row>
    <row r="5902" spans="1:28">
      <c r="A5902" s="34" t="s">
        <v>19</v>
      </c>
      <c r="B5902" s="34" t="s">
        <v>70</v>
      </c>
      <c r="C5902" s="5" t="s">
        <v>148</v>
      </c>
      <c r="D5902" s="35" t="s">
        <v>90</v>
      </c>
      <c r="E5902" s="36" t="s">
        <v>15</v>
      </c>
      <c r="F5902" s="37">
        <v>50</v>
      </c>
      <c r="G5902" s="38">
        <v>-0.06</v>
      </c>
      <c r="H5902" s="34">
        <v>0.9908115075592363</v>
      </c>
      <c r="I5902" s="35">
        <v>9.3788689371528324</v>
      </c>
      <c r="J5902" s="35">
        <v>0.95270471483231323</v>
      </c>
      <c r="K5902" s="35">
        <v>-0.57555103874184266</v>
      </c>
      <c r="L5902" s="35">
        <v>0</v>
      </c>
      <c r="M5902" s="35">
        <v>0</v>
      </c>
      <c r="N5902" s="35">
        <v>0</v>
      </c>
      <c r="O5902" s="35">
        <v>0</v>
      </c>
      <c r="P5902" s="36">
        <v>12</v>
      </c>
      <c r="Q5902" s="37">
        <v>86</v>
      </c>
      <c r="R5902" s="36">
        <v>0</v>
      </c>
      <c r="S5902" s="39">
        <f t="shared" si="202"/>
        <v>86</v>
      </c>
      <c r="T5902" s="34" t="s">
        <v>29</v>
      </c>
      <c r="U5902" s="12">
        <f>((alpha*(beta^speed))*(speed^ceta))</f>
        <v>1.119857907130095E-2</v>
      </c>
      <c r="V5902" s="8">
        <f t="shared" si="203"/>
        <v>86</v>
      </c>
    </row>
    <row r="5903" spans="1:28">
      <c r="A5903" s="34" t="s">
        <v>19</v>
      </c>
      <c r="B5903" s="34" t="s">
        <v>70</v>
      </c>
      <c r="C5903" s="5" t="s">
        <v>148</v>
      </c>
      <c r="D5903" s="35" t="s">
        <v>90</v>
      </c>
      <c r="E5903" s="36" t="s">
        <v>16</v>
      </c>
      <c r="F5903" s="37">
        <v>50</v>
      </c>
      <c r="G5903" s="38">
        <v>-0.06</v>
      </c>
      <c r="H5903" s="34">
        <v>0.97965231283035414</v>
      </c>
      <c r="I5903" s="35">
        <v>-0.14283948381724476</v>
      </c>
      <c r="J5903" s="35">
        <v>3.5050173967243481</v>
      </c>
      <c r="K5903" s="35">
        <v>5.3406142968090933</v>
      </c>
      <c r="L5903" s="35">
        <v>2.0683243123248034</v>
      </c>
      <c r="M5903" s="35">
        <v>-8.1964475817187746E-3</v>
      </c>
      <c r="N5903" s="35">
        <v>0</v>
      </c>
      <c r="O5903" s="35">
        <v>0</v>
      </c>
      <c r="P5903" s="36">
        <v>12</v>
      </c>
      <c r="Q5903" s="37">
        <v>85</v>
      </c>
      <c r="R5903" s="36">
        <v>10</v>
      </c>
      <c r="S5903" s="39">
        <f t="shared" si="202"/>
        <v>85</v>
      </c>
      <c r="T5903" s="34" t="s">
        <v>44</v>
      </c>
      <c r="U5903" s="12">
        <f>(alpha+(beta/(1+EXP((((-1)*ceta)+(delta*LN(speed)))+(epsilon*speed)))))</f>
        <v>9.7483075057677726E-4</v>
      </c>
      <c r="V5903" s="8">
        <f t="shared" si="203"/>
        <v>85</v>
      </c>
    </row>
    <row r="5904" spans="1:28">
      <c r="A5904" s="34" t="s">
        <v>19</v>
      </c>
      <c r="B5904" s="34" t="s">
        <v>70</v>
      </c>
      <c r="C5904" s="5" t="s">
        <v>148</v>
      </c>
      <c r="D5904" s="35" t="s">
        <v>90</v>
      </c>
      <c r="E5904" s="36" t="s">
        <v>14</v>
      </c>
      <c r="F5904" s="37">
        <v>50</v>
      </c>
      <c r="G5904" s="38">
        <v>-0.06</v>
      </c>
      <c r="H5904" s="34">
        <v>0.99140171473305361</v>
      </c>
      <c r="I5904" s="35">
        <v>0.33732945485617211</v>
      </c>
      <c r="J5904" s="35">
        <v>0.98440411092228564</v>
      </c>
      <c r="K5904" s="35">
        <v>-0.81624080962005263</v>
      </c>
      <c r="L5904" s="35">
        <v>0</v>
      </c>
      <c r="M5904" s="35">
        <v>0</v>
      </c>
      <c r="N5904" s="35">
        <v>0</v>
      </c>
      <c r="O5904" s="35">
        <v>0</v>
      </c>
      <c r="P5904" s="36">
        <v>12</v>
      </c>
      <c r="Q5904" s="37">
        <v>86</v>
      </c>
      <c r="R5904" s="36">
        <v>0</v>
      </c>
      <c r="S5904" s="39">
        <f t="shared" si="202"/>
        <v>86</v>
      </c>
      <c r="T5904" s="34" t="s">
        <v>29</v>
      </c>
      <c r="U5904" s="12">
        <f>((alpha*(beta^speed))*(speed^ceta))</f>
        <v>2.3011858140475085E-3</v>
      </c>
      <c r="V5904" s="8">
        <f t="shared" si="203"/>
        <v>86</v>
      </c>
      <c r="AB5904" s="41"/>
    </row>
    <row r="5905" spans="1:28">
      <c r="A5905" s="34" t="s">
        <v>19</v>
      </c>
      <c r="B5905" s="34" t="s">
        <v>70</v>
      </c>
      <c r="C5905" s="5" t="s">
        <v>148</v>
      </c>
      <c r="D5905" s="35" t="s">
        <v>90</v>
      </c>
      <c r="E5905" s="36" t="s">
        <v>18</v>
      </c>
      <c r="F5905" s="37">
        <v>50</v>
      </c>
      <c r="G5905" s="38">
        <v>-0.06</v>
      </c>
      <c r="H5905" s="34">
        <v>0.984925703725962</v>
      </c>
      <c r="I5905" s="35">
        <v>91.583808888994298</v>
      </c>
      <c r="J5905" s="35">
        <v>11.652763466731502</v>
      </c>
      <c r="K5905" s="35">
        <v>0.14936353703618527</v>
      </c>
      <c r="L5905" s="35">
        <v>0</v>
      </c>
      <c r="M5905" s="35">
        <v>0</v>
      </c>
      <c r="N5905" s="35">
        <v>0</v>
      </c>
      <c r="O5905" s="35">
        <v>0</v>
      </c>
      <c r="P5905" s="36">
        <v>12</v>
      </c>
      <c r="Q5905" s="37">
        <v>86</v>
      </c>
      <c r="R5905" s="36">
        <v>5</v>
      </c>
      <c r="S5905" s="39">
        <f t="shared" si="202"/>
        <v>86</v>
      </c>
      <c r="T5905" s="34" t="s">
        <v>36</v>
      </c>
      <c r="U5905" s="12">
        <f>(1/(((ceta*(speed^2))+(beta*speed))+alpha))</f>
        <v>4.5487333821680234E-4</v>
      </c>
      <c r="V5905" s="8">
        <f t="shared" si="203"/>
        <v>86</v>
      </c>
      <c r="AB5905" s="41"/>
    </row>
    <row r="5906" spans="1:28">
      <c r="A5906" s="34" t="s">
        <v>19</v>
      </c>
      <c r="B5906" s="34" t="s">
        <v>70</v>
      </c>
      <c r="C5906" s="5" t="s">
        <v>148</v>
      </c>
      <c r="D5906" s="35" t="s">
        <v>90</v>
      </c>
      <c r="E5906" s="36" t="s">
        <v>17</v>
      </c>
      <c r="F5906" s="37">
        <v>50</v>
      </c>
      <c r="G5906" s="38">
        <v>-0.06</v>
      </c>
      <c r="H5906" s="34">
        <v>0.96035897011149818</v>
      </c>
      <c r="I5906" s="35">
        <v>-13.538029502177512</v>
      </c>
      <c r="J5906" s="35">
        <v>225.52675060892966</v>
      </c>
      <c r="K5906" s="35">
        <v>5.5008867843066227</v>
      </c>
      <c r="L5906" s="35">
        <v>1.9889082184990841</v>
      </c>
      <c r="M5906" s="35">
        <v>-7.2237834899462694E-3</v>
      </c>
      <c r="N5906" s="35">
        <v>0</v>
      </c>
      <c r="O5906" s="35">
        <v>0</v>
      </c>
      <c r="P5906" s="36">
        <v>12</v>
      </c>
      <c r="Q5906" s="37">
        <v>86</v>
      </c>
      <c r="R5906" s="36">
        <v>10</v>
      </c>
      <c r="S5906" s="39">
        <f t="shared" si="202"/>
        <v>86</v>
      </c>
      <c r="T5906" s="34" t="s">
        <v>44</v>
      </c>
      <c r="U5906" s="12">
        <f>(alpha+(beta/(1+EXP((((-1)*ceta)+(delta*LN(speed)))+(epsilon*speed)))))</f>
        <v>0.17764039776811735</v>
      </c>
      <c r="V5906" s="8">
        <f t="shared" si="203"/>
        <v>86</v>
      </c>
    </row>
    <row r="5907" spans="1:28">
      <c r="A5907" s="34" t="s">
        <v>19</v>
      </c>
      <c r="B5907" s="34" t="s">
        <v>70</v>
      </c>
      <c r="C5907" s="5" t="s">
        <v>148</v>
      </c>
      <c r="D5907" s="35" t="s">
        <v>90</v>
      </c>
      <c r="E5907" s="36" t="s">
        <v>15</v>
      </c>
      <c r="F5907" s="37">
        <v>100</v>
      </c>
      <c r="G5907" s="38">
        <v>-0.06</v>
      </c>
      <c r="H5907" s="34">
        <v>0.98843701028637143</v>
      </c>
      <c r="I5907" s="35">
        <v>-6.4280754735115089E-2</v>
      </c>
      <c r="J5907" s="35">
        <v>1.9532600467767516</v>
      </c>
      <c r="K5907" s="35">
        <v>6.7670101134242291</v>
      </c>
      <c r="L5907" s="35">
        <v>2.5741852815152444</v>
      </c>
      <c r="M5907" s="35">
        <v>-1.5567340830228166E-2</v>
      </c>
      <c r="N5907" s="35">
        <v>0</v>
      </c>
      <c r="O5907" s="35">
        <v>0</v>
      </c>
      <c r="P5907" s="36">
        <v>12</v>
      </c>
      <c r="Q5907" s="37">
        <v>86</v>
      </c>
      <c r="R5907" s="36">
        <v>10</v>
      </c>
      <c r="S5907" s="39">
        <f t="shared" si="202"/>
        <v>86</v>
      </c>
      <c r="T5907" s="34" t="s">
        <v>44</v>
      </c>
      <c r="U5907" s="12">
        <f>(alpha+(beta/(1+EXP((((-1)*ceta)+(delta*LN(speed)))+(epsilon*speed)))))</f>
        <v>1.2561155499608012E-3</v>
      </c>
      <c r="V5907" s="8">
        <f t="shared" si="203"/>
        <v>86</v>
      </c>
    </row>
    <row r="5908" spans="1:28">
      <c r="A5908" s="34" t="s">
        <v>19</v>
      </c>
      <c r="B5908" s="34" t="s">
        <v>70</v>
      </c>
      <c r="C5908" s="5" t="s">
        <v>148</v>
      </c>
      <c r="D5908" s="35" t="s">
        <v>90</v>
      </c>
      <c r="E5908" s="36" t="s">
        <v>16</v>
      </c>
      <c r="F5908" s="37">
        <v>100</v>
      </c>
      <c r="G5908" s="38">
        <v>-0.06</v>
      </c>
      <c r="H5908" s="34">
        <v>0.97169372966436174</v>
      </c>
      <c r="I5908" s="35">
        <v>-0.11645080276531532</v>
      </c>
      <c r="J5908" s="35">
        <v>2.7462095393396222</v>
      </c>
      <c r="K5908" s="35">
        <v>6.8288066563752539</v>
      </c>
      <c r="L5908" s="35">
        <v>2.476142852972337</v>
      </c>
      <c r="M5908" s="35">
        <v>-1.3334766846805686E-2</v>
      </c>
      <c r="N5908" s="35">
        <v>0</v>
      </c>
      <c r="O5908" s="35">
        <v>0</v>
      </c>
      <c r="P5908" s="36">
        <v>12</v>
      </c>
      <c r="Q5908" s="37">
        <v>86</v>
      </c>
      <c r="R5908" s="36">
        <v>10</v>
      </c>
      <c r="S5908" s="39">
        <f t="shared" si="202"/>
        <v>86</v>
      </c>
      <c r="T5908" s="34" t="s">
        <v>44</v>
      </c>
      <c r="U5908" s="12">
        <f>(alpha+(beta/(1+EXP((((-1)*ceta)+(delta*LN(speed)))+(epsilon*speed)))))</f>
        <v>7.2520419420896293E-3</v>
      </c>
      <c r="V5908" s="8">
        <f t="shared" si="203"/>
        <v>86</v>
      </c>
    </row>
    <row r="5909" spans="1:28">
      <c r="A5909" s="34" t="s">
        <v>19</v>
      </c>
      <c r="B5909" s="34" t="s">
        <v>70</v>
      </c>
      <c r="C5909" s="5" t="s">
        <v>148</v>
      </c>
      <c r="D5909" s="35" t="s">
        <v>90</v>
      </c>
      <c r="E5909" s="36" t="s">
        <v>14</v>
      </c>
      <c r="F5909" s="37">
        <v>100</v>
      </c>
      <c r="G5909" s="38">
        <v>-0.06</v>
      </c>
      <c r="H5909" s="34">
        <v>0.9890945075775478</v>
      </c>
      <c r="I5909" s="35">
        <v>2.0321814030286283</v>
      </c>
      <c r="J5909" s="35">
        <v>-12.221384059803027</v>
      </c>
      <c r="K5909" s="35">
        <v>-1.7650686038389667</v>
      </c>
      <c r="L5909" s="35">
        <v>0</v>
      </c>
      <c r="M5909" s="35">
        <v>0</v>
      </c>
      <c r="N5909" s="35">
        <v>0</v>
      </c>
      <c r="O5909" s="35">
        <v>0</v>
      </c>
      <c r="P5909" s="36">
        <v>12</v>
      </c>
      <c r="Q5909" s="37">
        <v>86</v>
      </c>
      <c r="R5909" s="36">
        <v>13</v>
      </c>
      <c r="S5909" s="39">
        <f t="shared" si="202"/>
        <v>86</v>
      </c>
      <c r="T5909" s="34" t="s">
        <v>50</v>
      </c>
      <c r="U5909" s="12">
        <f>EXP((alpha+(beta/speed))+(ceta*LN(speed)))</f>
        <v>2.5487397003123714E-3</v>
      </c>
      <c r="V5909" s="8">
        <f t="shared" si="203"/>
        <v>86</v>
      </c>
      <c r="AB5909" s="41"/>
    </row>
    <row r="5910" spans="1:28">
      <c r="A5910" s="34" t="s">
        <v>19</v>
      </c>
      <c r="B5910" s="34" t="s">
        <v>70</v>
      </c>
      <c r="C5910" s="5" t="s">
        <v>148</v>
      </c>
      <c r="D5910" s="35" t="s">
        <v>90</v>
      </c>
      <c r="E5910" s="36" t="s">
        <v>18</v>
      </c>
      <c r="F5910" s="37">
        <v>100</v>
      </c>
      <c r="G5910" s="38">
        <v>-0.06</v>
      </c>
      <c r="H5910" s="34">
        <v>0.98077810269868448</v>
      </c>
      <c r="I5910" s="35">
        <v>-2.1775235027353639E-8</v>
      </c>
      <c r="J5910" s="35">
        <v>3.9954309596124616E-6</v>
      </c>
      <c r="K5910" s="35">
        <v>-2.5441653850244764E-4</v>
      </c>
      <c r="L5910" s="35">
        <v>6.3888345127541312E-3</v>
      </c>
      <c r="M5910" s="35">
        <v>0</v>
      </c>
      <c r="N5910" s="35">
        <v>0</v>
      </c>
      <c r="O5910" s="35">
        <v>0</v>
      </c>
      <c r="P5910" s="36">
        <v>12</v>
      </c>
      <c r="Q5910" s="37">
        <v>86</v>
      </c>
      <c r="R5910" s="36">
        <v>14</v>
      </c>
      <c r="S5910" s="39">
        <f t="shared" si="202"/>
        <v>86</v>
      </c>
      <c r="T5910" s="34" t="s">
        <v>51</v>
      </c>
      <c r="U5910" s="12">
        <f>(((alpha*(speed^3))+(beta*(speed^2))+(ceta*speed))+delta)</f>
        <v>2.0895068827895494E-4</v>
      </c>
      <c r="V5910" s="8">
        <f t="shared" si="203"/>
        <v>86</v>
      </c>
      <c r="AB5910" s="41"/>
    </row>
    <row r="5911" spans="1:28">
      <c r="A5911" s="34" t="s">
        <v>19</v>
      </c>
      <c r="B5911" s="34" t="s">
        <v>70</v>
      </c>
      <c r="C5911" s="5" t="s">
        <v>148</v>
      </c>
      <c r="D5911" s="35" t="s">
        <v>90</v>
      </c>
      <c r="E5911" s="36" t="s">
        <v>17</v>
      </c>
      <c r="F5911" s="37">
        <v>100</v>
      </c>
      <c r="G5911" s="38">
        <v>-0.06</v>
      </c>
      <c r="H5911" s="34">
        <v>0.9422915767558333</v>
      </c>
      <c r="I5911" s="35">
        <v>14.868063165711423</v>
      </c>
      <c r="J5911" s="35">
        <v>-32.65158620375923</v>
      </c>
      <c r="K5911" s="35">
        <v>-2.9417024468823523</v>
      </c>
      <c r="L5911" s="35">
        <v>0</v>
      </c>
      <c r="M5911" s="35">
        <v>0</v>
      </c>
      <c r="N5911" s="35">
        <v>0</v>
      </c>
      <c r="O5911" s="35">
        <v>0</v>
      </c>
      <c r="P5911" s="36">
        <v>12</v>
      </c>
      <c r="Q5911" s="37">
        <v>86</v>
      </c>
      <c r="R5911" s="36">
        <v>13</v>
      </c>
      <c r="S5911" s="39">
        <f t="shared" si="202"/>
        <v>86</v>
      </c>
      <c r="T5911" s="34" t="s">
        <v>50</v>
      </c>
      <c r="U5911" s="12">
        <f>EXP((alpha+(beta/speed))+(ceta*LN(speed)))</f>
        <v>3.9949426274978532</v>
      </c>
      <c r="V5911" s="8">
        <f t="shared" si="203"/>
        <v>86</v>
      </c>
    </row>
    <row r="5912" spans="1:28">
      <c r="A5912" s="34" t="s">
        <v>19</v>
      </c>
      <c r="B5912" s="34" t="s">
        <v>70</v>
      </c>
      <c r="C5912" s="5" t="s">
        <v>148</v>
      </c>
      <c r="D5912" s="35" t="s">
        <v>90</v>
      </c>
      <c r="E5912" s="36" t="s">
        <v>15</v>
      </c>
      <c r="F5912" s="37">
        <v>0</v>
      </c>
      <c r="G5912" s="38">
        <v>-0.04</v>
      </c>
      <c r="H5912" s="34">
        <v>0.99338528974028228</v>
      </c>
      <c r="I5912" s="35">
        <v>-9.4617031575703572E-2</v>
      </c>
      <c r="J5912" s="35">
        <v>15.841123178528592</v>
      </c>
      <c r="K5912" s="35">
        <v>0.74608581807219809</v>
      </c>
      <c r="L5912" s="35">
        <v>1.0679560693338013</v>
      </c>
      <c r="M5912" s="35">
        <v>9.390301839576962E-3</v>
      </c>
      <c r="N5912" s="35">
        <v>0</v>
      </c>
      <c r="O5912" s="35">
        <v>0</v>
      </c>
      <c r="P5912" s="36">
        <v>12</v>
      </c>
      <c r="Q5912" s="37">
        <v>86</v>
      </c>
      <c r="R5912" s="36">
        <v>10</v>
      </c>
      <c r="S5912" s="39">
        <f t="shared" si="202"/>
        <v>86</v>
      </c>
      <c r="T5912" s="34" t="s">
        <v>44</v>
      </c>
      <c r="U5912" s="12">
        <f>(alpha+(beta/(1+EXP((((-1)*ceta)+(delta*LN(speed)))+(epsilon*speed)))))</f>
        <v>3.2332673249962654E-2</v>
      </c>
      <c r="V5912" s="8">
        <f t="shared" si="203"/>
        <v>86</v>
      </c>
    </row>
    <row r="5913" spans="1:28">
      <c r="A5913" s="34" t="s">
        <v>19</v>
      </c>
      <c r="B5913" s="34" t="s">
        <v>70</v>
      </c>
      <c r="C5913" s="5" t="s">
        <v>148</v>
      </c>
      <c r="D5913" s="35" t="s">
        <v>90</v>
      </c>
      <c r="E5913" s="36" t="s">
        <v>16</v>
      </c>
      <c r="F5913" s="37">
        <v>0</v>
      </c>
      <c r="G5913" s="38">
        <v>-0.04</v>
      </c>
      <c r="H5913" s="34">
        <v>0.98431870445890957</v>
      </c>
      <c r="I5913" s="35">
        <v>-0.33648218588050849</v>
      </c>
      <c r="J5913" s="35">
        <v>8.3878736721436322</v>
      </c>
      <c r="K5913" s="35">
        <v>2.6241949316953783</v>
      </c>
      <c r="L5913" s="35">
        <v>1.2893548528555416</v>
      </c>
      <c r="M5913" s="35">
        <v>-1.4848681762720344E-3</v>
      </c>
      <c r="N5913" s="35">
        <v>0</v>
      </c>
      <c r="O5913" s="35">
        <v>0</v>
      </c>
      <c r="P5913" s="36">
        <v>12</v>
      </c>
      <c r="Q5913" s="37">
        <v>86</v>
      </c>
      <c r="R5913" s="36">
        <v>10</v>
      </c>
      <c r="S5913" s="39">
        <f t="shared" si="202"/>
        <v>86</v>
      </c>
      <c r="T5913" s="34" t="s">
        <v>44</v>
      </c>
      <c r="U5913" s="12">
        <f>(alpha+(beta/(1+EXP((((-1)*ceta)+(delta*LN(speed)))+(epsilon*speed)))))</f>
        <v>6.4614254961563256E-2</v>
      </c>
      <c r="V5913" s="8">
        <f t="shared" si="203"/>
        <v>86</v>
      </c>
    </row>
    <row r="5914" spans="1:28">
      <c r="A5914" s="34" t="s">
        <v>19</v>
      </c>
      <c r="B5914" s="34" t="s">
        <v>70</v>
      </c>
      <c r="C5914" s="5" t="s">
        <v>148</v>
      </c>
      <c r="D5914" s="35" t="s">
        <v>90</v>
      </c>
      <c r="E5914" s="36" t="s">
        <v>14</v>
      </c>
      <c r="F5914" s="37">
        <v>0</v>
      </c>
      <c r="G5914" s="38">
        <v>-0.04</v>
      </c>
      <c r="H5914" s="34">
        <v>0.99296752825790213</v>
      </c>
      <c r="I5914" s="35">
        <v>0.32144619160635668</v>
      </c>
      <c r="J5914" s="35">
        <v>0.98163444499999819</v>
      </c>
      <c r="K5914" s="35">
        <v>-0.67131582950978053</v>
      </c>
      <c r="L5914" s="35">
        <v>0</v>
      </c>
      <c r="M5914" s="35">
        <v>0</v>
      </c>
      <c r="N5914" s="35">
        <v>0</v>
      </c>
      <c r="O5914" s="35">
        <v>0</v>
      </c>
      <c r="P5914" s="36">
        <v>12</v>
      </c>
      <c r="Q5914" s="37">
        <v>86</v>
      </c>
      <c r="R5914" s="36">
        <v>0</v>
      </c>
      <c r="S5914" s="39">
        <f t="shared" si="202"/>
        <v>86</v>
      </c>
      <c r="T5914" s="34" t="s">
        <v>29</v>
      </c>
      <c r="U5914" s="12">
        <f>((alpha*(beta^speed))*(speed^ceta))</f>
        <v>3.2819406106911267E-3</v>
      </c>
      <c r="V5914" s="8">
        <f t="shared" si="203"/>
        <v>86</v>
      </c>
    </row>
    <row r="5915" spans="1:28">
      <c r="A5915" s="34" t="s">
        <v>19</v>
      </c>
      <c r="B5915" s="34" t="s">
        <v>70</v>
      </c>
      <c r="C5915" s="5" t="s">
        <v>148</v>
      </c>
      <c r="D5915" s="35" t="s">
        <v>90</v>
      </c>
      <c r="E5915" s="36" t="s">
        <v>18</v>
      </c>
      <c r="F5915" s="37">
        <v>0</v>
      </c>
      <c r="G5915" s="38">
        <v>-0.04</v>
      </c>
      <c r="H5915" s="34">
        <v>0.9849962859406074</v>
      </c>
      <c r="I5915" s="35">
        <v>2.3320254088997169E-2</v>
      </c>
      <c r="J5915" s="35">
        <v>0.98396704899639997</v>
      </c>
      <c r="K5915" s="35">
        <v>-0.54922794124303587</v>
      </c>
      <c r="L5915" s="35">
        <v>0</v>
      </c>
      <c r="M5915" s="35">
        <v>0</v>
      </c>
      <c r="N5915" s="35">
        <v>0</v>
      </c>
      <c r="O5915" s="35">
        <v>0</v>
      </c>
      <c r="P5915" s="36">
        <v>12</v>
      </c>
      <c r="Q5915" s="37">
        <v>86</v>
      </c>
      <c r="R5915" s="36">
        <v>0</v>
      </c>
      <c r="S5915" s="39">
        <f t="shared" si="202"/>
        <v>86</v>
      </c>
      <c r="T5915" s="34" t="s">
        <v>29</v>
      </c>
      <c r="U5915" s="12">
        <f>((alpha*(beta^speed))*(speed^ceta))</f>
        <v>5.0301439235958512E-4</v>
      </c>
      <c r="V5915" s="8">
        <f t="shared" si="203"/>
        <v>86</v>
      </c>
      <c r="AB5915" s="41"/>
    </row>
    <row r="5916" spans="1:28">
      <c r="A5916" s="34" t="s">
        <v>19</v>
      </c>
      <c r="B5916" s="34" t="s">
        <v>70</v>
      </c>
      <c r="C5916" s="5" t="s">
        <v>148</v>
      </c>
      <c r="D5916" s="35" t="s">
        <v>90</v>
      </c>
      <c r="E5916" s="36" t="s">
        <v>17</v>
      </c>
      <c r="F5916" s="37">
        <v>0</v>
      </c>
      <c r="G5916" s="38">
        <v>-0.04</v>
      </c>
      <c r="H5916" s="34">
        <v>0.97275298587210457</v>
      </c>
      <c r="I5916" s="35">
        <v>759.96549290729217</v>
      </c>
      <c r="J5916" s="35">
        <v>0.9669818015575381</v>
      </c>
      <c r="K5916" s="35">
        <v>-0.34767720024099613</v>
      </c>
      <c r="L5916" s="35">
        <v>0</v>
      </c>
      <c r="M5916" s="35">
        <v>0</v>
      </c>
      <c r="N5916" s="35">
        <v>0</v>
      </c>
      <c r="O5916" s="35">
        <v>0</v>
      </c>
      <c r="P5916" s="36">
        <v>12</v>
      </c>
      <c r="Q5916" s="37">
        <v>86</v>
      </c>
      <c r="R5916" s="36">
        <v>0</v>
      </c>
      <c r="S5916" s="39">
        <f t="shared" si="202"/>
        <v>86</v>
      </c>
      <c r="T5916" s="34" t="s">
        <v>29</v>
      </c>
      <c r="U5916" s="12">
        <f>((alpha*(beta^speed))*(speed^ceta))</f>
        <v>8.9988442898891954</v>
      </c>
      <c r="V5916" s="8">
        <f t="shared" si="203"/>
        <v>86</v>
      </c>
    </row>
    <row r="5917" spans="1:28">
      <c r="A5917" s="34" t="s">
        <v>19</v>
      </c>
      <c r="B5917" s="34" t="s">
        <v>70</v>
      </c>
      <c r="C5917" s="5" t="s">
        <v>148</v>
      </c>
      <c r="D5917" s="35" t="s">
        <v>90</v>
      </c>
      <c r="E5917" s="36" t="s">
        <v>15</v>
      </c>
      <c r="F5917" s="37">
        <v>50</v>
      </c>
      <c r="G5917" s="38">
        <v>-0.04</v>
      </c>
      <c r="H5917" s="34">
        <v>0.99081120027806935</v>
      </c>
      <c r="I5917" s="35">
        <v>9.3306193076629551</v>
      </c>
      <c r="J5917" s="35">
        <v>0.96278716375776463</v>
      </c>
      <c r="K5917" s="35">
        <v>-0.53131285450143695</v>
      </c>
      <c r="L5917" s="35">
        <v>0</v>
      </c>
      <c r="M5917" s="35">
        <v>0</v>
      </c>
      <c r="N5917" s="35">
        <v>0</v>
      </c>
      <c r="O5917" s="35">
        <v>0</v>
      </c>
      <c r="P5917" s="36">
        <v>12</v>
      </c>
      <c r="Q5917" s="37">
        <v>86</v>
      </c>
      <c r="R5917" s="36">
        <v>0</v>
      </c>
      <c r="S5917" s="39">
        <f t="shared" si="202"/>
        <v>86</v>
      </c>
      <c r="T5917" s="34" t="s">
        <v>29</v>
      </c>
      <c r="U5917" s="12">
        <f>((alpha*(beta^speed))*(speed^ceta))</f>
        <v>3.3549931835178945E-2</v>
      </c>
      <c r="V5917" s="8">
        <f t="shared" si="203"/>
        <v>86</v>
      </c>
    </row>
    <row r="5918" spans="1:28">
      <c r="A5918" s="34" t="s">
        <v>19</v>
      </c>
      <c r="B5918" s="34" t="s">
        <v>70</v>
      </c>
      <c r="C5918" s="5" t="s">
        <v>148</v>
      </c>
      <c r="D5918" s="35" t="s">
        <v>90</v>
      </c>
      <c r="E5918" s="36" t="s">
        <v>16</v>
      </c>
      <c r="F5918" s="37">
        <v>50</v>
      </c>
      <c r="G5918" s="38">
        <v>-0.04</v>
      </c>
      <c r="H5918" s="34">
        <v>0.97538173568518416</v>
      </c>
      <c r="I5918" s="35">
        <v>-0.40757393715220852</v>
      </c>
      <c r="J5918" s="35">
        <v>6.3623637330069478</v>
      </c>
      <c r="K5918" s="35">
        <v>3.2401610483371033</v>
      </c>
      <c r="L5918" s="35">
        <v>1.3530530393357132</v>
      </c>
      <c r="M5918" s="35">
        <v>-2.1051077009117563E-3</v>
      </c>
      <c r="N5918" s="35">
        <v>0</v>
      </c>
      <c r="O5918" s="35">
        <v>0</v>
      </c>
      <c r="P5918" s="36">
        <v>12</v>
      </c>
      <c r="Q5918" s="37">
        <v>86</v>
      </c>
      <c r="R5918" s="36">
        <v>10</v>
      </c>
      <c r="S5918" s="39">
        <f t="shared" si="202"/>
        <v>86</v>
      </c>
      <c r="T5918" s="34" t="s">
        <v>44</v>
      </c>
      <c r="U5918" s="12">
        <f>(alpha+(beta/(1+EXP((((-1)*ceta)+(delta*LN(speed)))+(epsilon*speed)))))</f>
        <v>2.9953940878654439E-2</v>
      </c>
      <c r="V5918" s="8">
        <f t="shared" si="203"/>
        <v>86</v>
      </c>
    </row>
    <row r="5919" spans="1:28">
      <c r="A5919" s="34" t="s">
        <v>19</v>
      </c>
      <c r="B5919" s="34" t="s">
        <v>70</v>
      </c>
      <c r="C5919" s="5" t="s">
        <v>148</v>
      </c>
      <c r="D5919" s="35" t="s">
        <v>90</v>
      </c>
      <c r="E5919" s="36" t="s">
        <v>14</v>
      </c>
      <c r="F5919" s="37">
        <v>50</v>
      </c>
      <c r="G5919" s="38">
        <v>-0.04</v>
      </c>
      <c r="H5919" s="34">
        <v>0.99019915711367823</v>
      </c>
      <c r="I5919" s="35">
        <v>0.23781227679971154</v>
      </c>
      <c r="J5919" s="35">
        <v>0.97800165018612795</v>
      </c>
      <c r="K5919" s="35">
        <v>-0.56854609843346338</v>
      </c>
      <c r="L5919" s="35">
        <v>0</v>
      </c>
      <c r="M5919" s="35">
        <v>0</v>
      </c>
      <c r="N5919" s="35">
        <v>0</v>
      </c>
      <c r="O5919" s="35">
        <v>0</v>
      </c>
      <c r="P5919" s="36">
        <v>12</v>
      </c>
      <c r="Q5919" s="37">
        <v>86</v>
      </c>
      <c r="R5919" s="36">
        <v>0</v>
      </c>
      <c r="S5919" s="39">
        <f t="shared" si="202"/>
        <v>86</v>
      </c>
      <c r="T5919" s="34" t="s">
        <v>29</v>
      </c>
      <c r="U5919" s="12">
        <f>((alpha*(beta^speed))*(speed^ceta))</f>
        <v>2.789891125481502E-3</v>
      </c>
      <c r="V5919" s="8">
        <f t="shared" si="203"/>
        <v>86</v>
      </c>
      <c r="AB5919" s="41"/>
    </row>
    <row r="5920" spans="1:28">
      <c r="A5920" s="34" t="s">
        <v>19</v>
      </c>
      <c r="B5920" s="34" t="s">
        <v>70</v>
      </c>
      <c r="C5920" s="5" t="s">
        <v>148</v>
      </c>
      <c r="D5920" s="35" t="s">
        <v>90</v>
      </c>
      <c r="E5920" s="36" t="s">
        <v>18</v>
      </c>
      <c r="F5920" s="37">
        <v>50</v>
      </c>
      <c r="G5920" s="38">
        <v>-0.04</v>
      </c>
      <c r="H5920" s="34">
        <v>0.97929055671323062</v>
      </c>
      <c r="I5920" s="35">
        <v>-2.5826926584609825E-8</v>
      </c>
      <c r="J5920" s="35">
        <v>4.7540204311494588E-6</v>
      </c>
      <c r="K5920" s="35">
        <v>-3.084568644966059E-4</v>
      </c>
      <c r="L5920" s="35">
        <v>7.974855823854635E-3</v>
      </c>
      <c r="M5920" s="35">
        <v>0</v>
      </c>
      <c r="N5920" s="35">
        <v>0</v>
      </c>
      <c r="O5920" s="35">
        <v>0</v>
      </c>
      <c r="P5920" s="36">
        <v>12</v>
      </c>
      <c r="Q5920" s="37">
        <v>86</v>
      </c>
      <c r="R5920" s="36">
        <v>14</v>
      </c>
      <c r="S5920" s="39">
        <f t="shared" si="202"/>
        <v>86</v>
      </c>
      <c r="T5920" s="34" t="s">
        <v>51</v>
      </c>
      <c r="U5920" s="12">
        <f>(((alpha*(speed^3))+(beta*(speed^2))+(ceta*speed))+delta)</f>
        <v>1.8092897022733805E-4</v>
      </c>
      <c r="V5920" s="8">
        <f t="shared" si="203"/>
        <v>86</v>
      </c>
      <c r="AB5920" s="41"/>
    </row>
    <row r="5921" spans="1:28">
      <c r="A5921" s="34" t="s">
        <v>19</v>
      </c>
      <c r="B5921" s="34" t="s">
        <v>70</v>
      </c>
      <c r="C5921" s="5" t="s">
        <v>148</v>
      </c>
      <c r="D5921" s="35" t="s">
        <v>90</v>
      </c>
      <c r="E5921" s="36" t="s">
        <v>17</v>
      </c>
      <c r="F5921" s="37">
        <v>50</v>
      </c>
      <c r="G5921" s="38">
        <v>-0.04</v>
      </c>
      <c r="H5921" s="34">
        <v>0.95617417735879384</v>
      </c>
      <c r="I5921" s="35">
        <v>-1.0266728938649193E-3</v>
      </c>
      <c r="J5921" s="35">
        <v>0.19612693878643045</v>
      </c>
      <c r="K5921" s="35">
        <v>-13.302237837185038</v>
      </c>
      <c r="L5921" s="35">
        <v>339.75477446044886</v>
      </c>
      <c r="M5921" s="35">
        <v>0</v>
      </c>
      <c r="N5921" s="35">
        <v>0</v>
      </c>
      <c r="O5921" s="35">
        <v>0</v>
      </c>
      <c r="P5921" s="36">
        <v>12</v>
      </c>
      <c r="Q5921" s="37">
        <v>82</v>
      </c>
      <c r="R5921" s="36">
        <v>14</v>
      </c>
      <c r="S5921" s="39">
        <f t="shared" si="202"/>
        <v>82</v>
      </c>
      <c r="T5921" s="34" t="s">
        <v>51</v>
      </c>
      <c r="U5921" s="12">
        <f>(((alpha*(speed^3))+(beta*(speed^2))+(ceta*speed))+delta)</f>
        <v>1.6542280667213163</v>
      </c>
      <c r="V5921" s="8">
        <f t="shared" si="203"/>
        <v>82</v>
      </c>
    </row>
    <row r="5922" spans="1:28">
      <c r="A5922" s="34" t="s">
        <v>19</v>
      </c>
      <c r="B5922" s="34" t="s">
        <v>70</v>
      </c>
      <c r="C5922" s="5" t="s">
        <v>148</v>
      </c>
      <c r="D5922" s="35" t="s">
        <v>90</v>
      </c>
      <c r="E5922" s="36" t="s">
        <v>15</v>
      </c>
      <c r="F5922" s="37">
        <v>100</v>
      </c>
      <c r="G5922" s="38">
        <v>-0.04</v>
      </c>
      <c r="H5922" s="34">
        <v>0.9890907208672578</v>
      </c>
      <c r="I5922" s="35">
        <v>-0.13987774535986244</v>
      </c>
      <c r="J5922" s="35">
        <v>2.8405214715767602</v>
      </c>
      <c r="K5922" s="35">
        <v>4.9517420011137361</v>
      </c>
      <c r="L5922" s="35">
        <v>1.8919665900434595</v>
      </c>
      <c r="M5922" s="35">
        <v>-6.787894064494945E-3</v>
      </c>
      <c r="N5922" s="35">
        <v>0</v>
      </c>
      <c r="O5922" s="35">
        <v>0</v>
      </c>
      <c r="P5922" s="36">
        <v>12</v>
      </c>
      <c r="Q5922" s="37">
        <v>86</v>
      </c>
      <c r="R5922" s="36">
        <v>10</v>
      </c>
      <c r="S5922" s="39">
        <f t="shared" si="202"/>
        <v>86</v>
      </c>
      <c r="T5922" s="34" t="s">
        <v>44</v>
      </c>
      <c r="U5922" s="12">
        <f>(alpha+(beta/(1+EXP((((-1)*ceta)+(delta*LN(speed)))+(epsilon*speed)))))</f>
        <v>9.3964231552685074E-3</v>
      </c>
      <c r="V5922" s="8">
        <f t="shared" si="203"/>
        <v>86</v>
      </c>
    </row>
    <row r="5923" spans="1:28">
      <c r="A5923" s="34" t="s">
        <v>19</v>
      </c>
      <c r="B5923" s="34" t="s">
        <v>70</v>
      </c>
      <c r="C5923" s="5" t="s">
        <v>148</v>
      </c>
      <c r="D5923" s="35" t="s">
        <v>90</v>
      </c>
      <c r="E5923" s="36" t="s">
        <v>16</v>
      </c>
      <c r="F5923" s="37">
        <v>100</v>
      </c>
      <c r="G5923" s="38">
        <v>-0.04</v>
      </c>
      <c r="H5923" s="34">
        <v>0.96961320779903715</v>
      </c>
      <c r="I5923" s="35">
        <v>-0.33890009158805134</v>
      </c>
      <c r="J5923" s="35">
        <v>4.5659145890646311</v>
      </c>
      <c r="K5923" s="35">
        <v>4.8731218957994873</v>
      </c>
      <c r="L5923" s="35">
        <v>1.7329975160076938</v>
      </c>
      <c r="M5923" s="35">
        <v>-5.0478622920714375E-3</v>
      </c>
      <c r="N5923" s="35">
        <v>0</v>
      </c>
      <c r="O5923" s="35">
        <v>0</v>
      </c>
      <c r="P5923" s="36">
        <v>12</v>
      </c>
      <c r="Q5923" s="37">
        <v>86</v>
      </c>
      <c r="R5923" s="36">
        <v>10</v>
      </c>
      <c r="S5923" s="39">
        <f t="shared" si="202"/>
        <v>86</v>
      </c>
      <c r="T5923" s="34" t="s">
        <v>44</v>
      </c>
      <c r="U5923" s="12">
        <f>(alpha+(beta/(1+EXP((((-1)*ceta)+(delta*LN(speed)))+(epsilon*speed)))))</f>
        <v>3.6655649868791773E-2</v>
      </c>
      <c r="V5923" s="8">
        <f t="shared" si="203"/>
        <v>86</v>
      </c>
    </row>
    <row r="5924" spans="1:28">
      <c r="A5924" s="34" t="s">
        <v>19</v>
      </c>
      <c r="B5924" s="34" t="s">
        <v>70</v>
      </c>
      <c r="C5924" s="5" t="s">
        <v>148</v>
      </c>
      <c r="D5924" s="35" t="s">
        <v>90</v>
      </c>
      <c r="E5924" s="36" t="s">
        <v>14</v>
      </c>
      <c r="F5924" s="37">
        <v>100</v>
      </c>
      <c r="G5924" s="38">
        <v>-0.04</v>
      </c>
      <c r="H5924" s="34">
        <v>0.98776003332029871</v>
      </c>
      <c r="I5924" s="35">
        <v>0.19877090843312684</v>
      </c>
      <c r="J5924" s="35">
        <v>0.97565497760321129</v>
      </c>
      <c r="K5924" s="35">
        <v>-0.49737900288458453</v>
      </c>
      <c r="L5924" s="35">
        <v>0</v>
      </c>
      <c r="M5924" s="35">
        <v>0</v>
      </c>
      <c r="N5924" s="35">
        <v>0</v>
      </c>
      <c r="O5924" s="35">
        <v>0</v>
      </c>
      <c r="P5924" s="36">
        <v>12</v>
      </c>
      <c r="Q5924" s="37">
        <v>86</v>
      </c>
      <c r="R5924" s="36">
        <v>0</v>
      </c>
      <c r="S5924" s="39">
        <f t="shared" si="202"/>
        <v>86</v>
      </c>
      <c r="T5924" s="34" t="s">
        <v>29</v>
      </c>
      <c r="U5924" s="12">
        <f>((alpha*(beta^speed))*(speed^ceta))</f>
        <v>2.6040700672245488E-3</v>
      </c>
      <c r="V5924" s="8">
        <f t="shared" si="203"/>
        <v>86</v>
      </c>
      <c r="AB5924" s="41"/>
    </row>
    <row r="5925" spans="1:28">
      <c r="A5925" s="34" t="s">
        <v>19</v>
      </c>
      <c r="B5925" s="34" t="s">
        <v>70</v>
      </c>
      <c r="C5925" s="5" t="s">
        <v>148</v>
      </c>
      <c r="D5925" s="35" t="s">
        <v>90</v>
      </c>
      <c r="E5925" s="36" t="s">
        <v>18</v>
      </c>
      <c r="F5925" s="37">
        <v>100</v>
      </c>
      <c r="G5925" s="38">
        <v>-0.04</v>
      </c>
      <c r="H5925" s="34">
        <v>0.97362896581019154</v>
      </c>
      <c r="I5925" s="35">
        <v>-2.5822105078735469E-8</v>
      </c>
      <c r="J5925" s="35">
        <v>4.7921156929341452E-6</v>
      </c>
      <c r="K5925" s="35">
        <v>-3.1540337245822709E-4</v>
      </c>
      <c r="L5925" s="35">
        <v>8.2796358738834886E-3</v>
      </c>
      <c r="M5925" s="35">
        <v>0</v>
      </c>
      <c r="N5925" s="35">
        <v>0</v>
      </c>
      <c r="O5925" s="35">
        <v>0</v>
      </c>
      <c r="P5925" s="36">
        <v>12</v>
      </c>
      <c r="Q5925" s="37">
        <v>86</v>
      </c>
      <c r="R5925" s="36">
        <v>14</v>
      </c>
      <c r="S5925" s="39">
        <f t="shared" si="202"/>
        <v>86</v>
      </c>
      <c r="T5925" s="34" t="s">
        <v>51</v>
      </c>
      <c r="U5925" s="12">
        <f>(((alpha*(speed^3))+(beta*(speed^2))+(ceta*speed))+delta)</f>
        <v>1.7312863945673045E-4</v>
      </c>
      <c r="V5925" s="8">
        <f t="shared" si="203"/>
        <v>86</v>
      </c>
      <c r="AB5925" s="41"/>
    </row>
    <row r="5926" spans="1:28">
      <c r="A5926" s="34" t="s">
        <v>19</v>
      </c>
      <c r="B5926" s="34" t="s">
        <v>70</v>
      </c>
      <c r="C5926" s="5" t="s">
        <v>148</v>
      </c>
      <c r="D5926" s="35" t="s">
        <v>90</v>
      </c>
      <c r="E5926" s="36" t="s">
        <v>17</v>
      </c>
      <c r="F5926" s="37">
        <v>100</v>
      </c>
      <c r="G5926" s="38">
        <v>-0.04</v>
      </c>
      <c r="H5926" s="34">
        <v>0.9416590276212764</v>
      </c>
      <c r="I5926" s="35">
        <v>-9.3218005488559434E-4</v>
      </c>
      <c r="J5926" s="35">
        <v>0.18228600672118536</v>
      </c>
      <c r="K5926" s="35">
        <v>-12.865306831023263</v>
      </c>
      <c r="L5926" s="35">
        <v>344.52931365232041</v>
      </c>
      <c r="M5926" s="35">
        <v>0</v>
      </c>
      <c r="N5926" s="35">
        <v>0</v>
      </c>
      <c r="O5926" s="35">
        <v>0</v>
      </c>
      <c r="P5926" s="36">
        <v>12</v>
      </c>
      <c r="Q5926" s="37">
        <v>82</v>
      </c>
      <c r="R5926" s="36">
        <v>14</v>
      </c>
      <c r="S5926" s="39">
        <f t="shared" si="202"/>
        <v>82</v>
      </c>
      <c r="T5926" s="34" t="s">
        <v>51</v>
      </c>
      <c r="U5926" s="12">
        <f>(((alpha*(speed^3))+(beta*(speed^2))+(ceta*speed))+delta)</f>
        <v>1.2910101995029208</v>
      </c>
      <c r="V5926" s="8">
        <f t="shared" si="203"/>
        <v>82</v>
      </c>
    </row>
    <row r="5927" spans="1:28">
      <c r="A5927" s="34" t="s">
        <v>19</v>
      </c>
      <c r="B5927" s="34" t="s">
        <v>70</v>
      </c>
      <c r="C5927" s="5" t="s">
        <v>148</v>
      </c>
      <c r="D5927" s="35" t="s">
        <v>90</v>
      </c>
      <c r="E5927" s="36" t="s">
        <v>15</v>
      </c>
      <c r="F5927" s="37">
        <v>0</v>
      </c>
      <c r="G5927" s="38">
        <v>-0.02</v>
      </c>
      <c r="H5927" s="34">
        <v>0.99383661933177547</v>
      </c>
      <c r="I5927" s="35">
        <v>0.40071708228044461</v>
      </c>
      <c r="J5927" s="35">
        <v>24.09253007054927</v>
      </c>
      <c r="K5927" s="35">
        <v>0.18423733843002155</v>
      </c>
      <c r="L5927" s="35">
        <v>0.92712136659108413</v>
      </c>
      <c r="M5927" s="35">
        <v>3.2646772472790811E-2</v>
      </c>
      <c r="N5927" s="35">
        <v>0</v>
      </c>
      <c r="O5927" s="35">
        <v>0</v>
      </c>
      <c r="P5927" s="36">
        <v>12</v>
      </c>
      <c r="Q5927" s="37">
        <v>86</v>
      </c>
      <c r="R5927" s="36">
        <v>10</v>
      </c>
      <c r="S5927" s="39">
        <f t="shared" si="202"/>
        <v>86</v>
      </c>
      <c r="T5927" s="34" t="s">
        <v>44</v>
      </c>
      <c r="U5927" s="12">
        <f>(alpha+(beta/(1+EXP((((-1)*ceta)+(delta*LN(speed)))+(epsilon*speed)))))</f>
        <v>0.42880627497747126</v>
      </c>
      <c r="V5927" s="8">
        <f t="shared" si="203"/>
        <v>86</v>
      </c>
    </row>
    <row r="5928" spans="1:28">
      <c r="A5928" s="34" t="s">
        <v>19</v>
      </c>
      <c r="B5928" s="34" t="s">
        <v>70</v>
      </c>
      <c r="C5928" s="5" t="s">
        <v>148</v>
      </c>
      <c r="D5928" s="35" t="s">
        <v>90</v>
      </c>
      <c r="E5928" s="36" t="s">
        <v>16</v>
      </c>
      <c r="F5928" s="37">
        <v>0</v>
      </c>
      <c r="G5928" s="38">
        <v>-0.02</v>
      </c>
      <c r="H5928" s="34">
        <v>0.99854187579865095</v>
      </c>
      <c r="I5928" s="35">
        <v>0.49553792137421854</v>
      </c>
      <c r="J5928" s="35">
        <v>22.741246493144022</v>
      </c>
      <c r="K5928" s="35">
        <v>0.7239004539856484</v>
      </c>
      <c r="L5928" s="35">
        <v>0.93673636147754935</v>
      </c>
      <c r="M5928" s="35">
        <v>1.9856995312713253E-2</v>
      </c>
      <c r="N5928" s="35">
        <v>0</v>
      </c>
      <c r="O5928" s="35">
        <v>0</v>
      </c>
      <c r="P5928" s="36">
        <v>12</v>
      </c>
      <c r="Q5928" s="37">
        <v>86</v>
      </c>
      <c r="R5928" s="36">
        <v>10</v>
      </c>
      <c r="S5928" s="39">
        <f t="shared" si="202"/>
        <v>86</v>
      </c>
      <c r="T5928" s="34" t="s">
        <v>44</v>
      </c>
      <c r="U5928" s="12">
        <f>(alpha+(beta/(1+EXP((((-1)*ceta)+(delta*LN(speed)))+(epsilon*speed)))))</f>
        <v>0.62583788510084715</v>
      </c>
      <c r="V5928" s="8">
        <f t="shared" si="203"/>
        <v>86</v>
      </c>
    </row>
    <row r="5929" spans="1:28">
      <c r="A5929" s="34" t="s">
        <v>19</v>
      </c>
      <c r="B5929" s="34" t="s">
        <v>70</v>
      </c>
      <c r="C5929" s="5" t="s">
        <v>148</v>
      </c>
      <c r="D5929" s="35" t="s">
        <v>90</v>
      </c>
      <c r="E5929" s="36" t="s">
        <v>14</v>
      </c>
      <c r="F5929" s="37">
        <v>0</v>
      </c>
      <c r="G5929" s="38">
        <v>-0.02</v>
      </c>
      <c r="H5929" s="34">
        <v>0.99130417790177128</v>
      </c>
      <c r="I5929" s="35">
        <v>0.68331785918854926</v>
      </c>
      <c r="J5929" s="35">
        <v>1.4081952226511305</v>
      </c>
      <c r="K5929" s="35">
        <v>-4.979582869017206E-3</v>
      </c>
      <c r="L5929" s="35">
        <v>0</v>
      </c>
      <c r="M5929" s="35">
        <v>0</v>
      </c>
      <c r="N5929" s="35">
        <v>0</v>
      </c>
      <c r="O5929" s="35">
        <v>0</v>
      </c>
      <c r="P5929" s="36">
        <v>12</v>
      </c>
      <c r="Q5929" s="37">
        <v>86</v>
      </c>
      <c r="R5929" s="36">
        <v>5</v>
      </c>
      <c r="S5929" s="39">
        <f t="shared" si="202"/>
        <v>86</v>
      </c>
      <c r="T5929" s="34" t="s">
        <v>36</v>
      </c>
      <c r="U5929" s="12">
        <f>(1/(((ceta*(speed^2))+(beta*speed))+alpha))</f>
        <v>1.1770367829757579E-2</v>
      </c>
      <c r="V5929" s="8">
        <f t="shared" si="203"/>
        <v>86</v>
      </c>
      <c r="AB5929" s="41"/>
    </row>
    <row r="5930" spans="1:28">
      <c r="A5930" s="34" t="s">
        <v>19</v>
      </c>
      <c r="B5930" s="34" t="s">
        <v>70</v>
      </c>
      <c r="C5930" s="5" t="s">
        <v>148</v>
      </c>
      <c r="D5930" s="35" t="s">
        <v>90</v>
      </c>
      <c r="E5930" s="36" t="s">
        <v>18</v>
      </c>
      <c r="F5930" s="37">
        <v>0</v>
      </c>
      <c r="G5930" s="38">
        <v>-0.02</v>
      </c>
      <c r="H5930" s="34">
        <v>0.98604263271366233</v>
      </c>
      <c r="I5930" s="35">
        <v>-2.3048907676083092</v>
      </c>
      <c r="J5930" s="35">
        <v>-4.1346475986869429</v>
      </c>
      <c r="K5930" s="35">
        <v>-0.98975973397825401</v>
      </c>
      <c r="L5930" s="35">
        <v>0</v>
      </c>
      <c r="M5930" s="35">
        <v>0</v>
      </c>
      <c r="N5930" s="35">
        <v>0</v>
      </c>
      <c r="O5930" s="35">
        <v>0</v>
      </c>
      <c r="P5930" s="36">
        <v>12</v>
      </c>
      <c r="Q5930" s="37">
        <v>86</v>
      </c>
      <c r="R5930" s="36">
        <v>13</v>
      </c>
      <c r="S5930" s="39">
        <f t="shared" si="202"/>
        <v>86</v>
      </c>
      <c r="T5930" s="34" t="s">
        <v>50</v>
      </c>
      <c r="U5930" s="12">
        <f>EXP((alpha+(beta/speed))+(ceta*LN(speed)))</f>
        <v>1.1572582371019862E-3</v>
      </c>
      <c r="V5930" s="8">
        <f t="shared" si="203"/>
        <v>86</v>
      </c>
      <c r="AB5930" s="41"/>
    </row>
    <row r="5931" spans="1:28">
      <c r="A5931" s="34" t="s">
        <v>19</v>
      </c>
      <c r="B5931" s="34" t="s">
        <v>70</v>
      </c>
      <c r="C5931" s="5" t="s">
        <v>148</v>
      </c>
      <c r="D5931" s="35" t="s">
        <v>90</v>
      </c>
      <c r="E5931" s="36" t="s">
        <v>17</v>
      </c>
      <c r="F5931" s="37">
        <v>0</v>
      </c>
      <c r="G5931" s="38">
        <v>-0.02</v>
      </c>
      <c r="H5931" s="34">
        <v>0.97614941719136594</v>
      </c>
      <c r="I5931" s="35">
        <v>7.9605076111589339</v>
      </c>
      <c r="J5931" s="35">
        <v>-1.5754156355317173</v>
      </c>
      <c r="K5931" s="35">
        <v>-0.84605642565409667</v>
      </c>
      <c r="L5931" s="35">
        <v>0</v>
      </c>
      <c r="M5931" s="35">
        <v>0</v>
      </c>
      <c r="N5931" s="35">
        <v>0</v>
      </c>
      <c r="O5931" s="35">
        <v>0</v>
      </c>
      <c r="P5931" s="36">
        <v>12</v>
      </c>
      <c r="Q5931" s="37">
        <v>86</v>
      </c>
      <c r="R5931" s="36">
        <v>13</v>
      </c>
      <c r="S5931" s="39">
        <f t="shared" si="202"/>
        <v>86</v>
      </c>
      <c r="T5931" s="34" t="s">
        <v>50</v>
      </c>
      <c r="U5931" s="12">
        <f>EXP((alpha+(beta/speed))+(ceta*LN(speed)))</f>
        <v>64.946228430042368</v>
      </c>
      <c r="V5931" s="8">
        <f t="shared" si="203"/>
        <v>86</v>
      </c>
    </row>
    <row r="5932" spans="1:28">
      <c r="A5932" s="34" t="s">
        <v>19</v>
      </c>
      <c r="B5932" s="34" t="s">
        <v>70</v>
      </c>
      <c r="C5932" s="5" t="s">
        <v>148</v>
      </c>
      <c r="D5932" s="35" t="s">
        <v>90</v>
      </c>
      <c r="E5932" s="36" t="s">
        <v>15</v>
      </c>
      <c r="F5932" s="37">
        <v>50</v>
      </c>
      <c r="G5932" s="38">
        <v>-0.02</v>
      </c>
      <c r="H5932" s="34">
        <v>0.99464132558188256</v>
      </c>
      <c r="I5932" s="35">
        <v>-0.15459863843881796</v>
      </c>
      <c r="J5932" s="35">
        <v>27.80989155159109</v>
      </c>
      <c r="K5932" s="35">
        <v>-8.4655038208246106E-3</v>
      </c>
      <c r="L5932" s="35">
        <v>0.97573575697475901</v>
      </c>
      <c r="M5932" s="35">
        <v>5.6289467862841364E-4</v>
      </c>
      <c r="N5932" s="35">
        <v>0</v>
      </c>
      <c r="O5932" s="35">
        <v>0</v>
      </c>
      <c r="P5932" s="36">
        <v>12</v>
      </c>
      <c r="Q5932" s="37">
        <v>86</v>
      </c>
      <c r="R5932" s="36">
        <v>10</v>
      </c>
      <c r="S5932" s="39">
        <f t="shared" si="202"/>
        <v>86</v>
      </c>
      <c r="T5932" s="34" t="s">
        <v>44</v>
      </c>
      <c r="U5932" s="12">
        <f>(alpha+(beta/(1+EXP((((-1)*ceta)+(delta*LN(speed)))+(epsilon*speed)))))</f>
        <v>0.18164705214037238</v>
      </c>
      <c r="V5932" s="8">
        <f t="shared" si="203"/>
        <v>86</v>
      </c>
    </row>
    <row r="5933" spans="1:28">
      <c r="A5933" s="34" t="s">
        <v>19</v>
      </c>
      <c r="B5933" s="34" t="s">
        <v>70</v>
      </c>
      <c r="C5933" s="5" t="s">
        <v>148</v>
      </c>
      <c r="D5933" s="35" t="s">
        <v>90</v>
      </c>
      <c r="E5933" s="36" t="s">
        <v>16</v>
      </c>
      <c r="F5933" s="37">
        <v>50</v>
      </c>
      <c r="G5933" s="38">
        <v>-0.02</v>
      </c>
      <c r="H5933" s="34">
        <v>0.99322664898752477</v>
      </c>
      <c r="I5933" s="35">
        <v>38.623682322672408</v>
      </c>
      <c r="J5933" s="35">
        <v>0.9954521268626747</v>
      </c>
      <c r="K5933" s="35">
        <v>-0.92538865068425646</v>
      </c>
      <c r="L5933" s="35">
        <v>0</v>
      </c>
      <c r="M5933" s="35">
        <v>0</v>
      </c>
      <c r="N5933" s="35">
        <v>0</v>
      </c>
      <c r="O5933" s="35">
        <v>0</v>
      </c>
      <c r="P5933" s="36">
        <v>12</v>
      </c>
      <c r="Q5933" s="37">
        <v>86</v>
      </c>
      <c r="R5933" s="36">
        <v>0</v>
      </c>
      <c r="S5933" s="39">
        <f t="shared" si="202"/>
        <v>86</v>
      </c>
      <c r="T5933" s="34" t="s">
        <v>29</v>
      </c>
      <c r="U5933" s="12">
        <f>((alpha*(beta^speed))*(speed^ceta))</f>
        <v>0.42310031144581395</v>
      </c>
      <c r="V5933" s="8">
        <f t="shared" si="203"/>
        <v>86</v>
      </c>
    </row>
    <row r="5934" spans="1:28">
      <c r="A5934" s="34" t="s">
        <v>19</v>
      </c>
      <c r="B5934" s="34" t="s">
        <v>70</v>
      </c>
      <c r="C5934" s="5" t="s">
        <v>148</v>
      </c>
      <c r="D5934" s="35" t="s">
        <v>90</v>
      </c>
      <c r="E5934" s="36" t="s">
        <v>14</v>
      </c>
      <c r="F5934" s="37">
        <v>50</v>
      </c>
      <c r="G5934" s="38">
        <v>-0.02</v>
      </c>
      <c r="H5934" s="34">
        <v>0.99225844315564371</v>
      </c>
      <c r="I5934" s="35">
        <v>0.32219586003004419</v>
      </c>
      <c r="J5934" s="35">
        <v>0.98853266686203145</v>
      </c>
      <c r="K5934" s="35">
        <v>-0.64961189673466269</v>
      </c>
      <c r="L5934" s="35">
        <v>0</v>
      </c>
      <c r="M5934" s="35">
        <v>0</v>
      </c>
      <c r="N5934" s="35">
        <v>0</v>
      </c>
      <c r="O5934" s="35">
        <v>0</v>
      </c>
      <c r="P5934" s="36">
        <v>12</v>
      </c>
      <c r="Q5934" s="37">
        <v>86</v>
      </c>
      <c r="R5934" s="36">
        <v>0</v>
      </c>
      <c r="S5934" s="39">
        <f t="shared" si="202"/>
        <v>86</v>
      </c>
      <c r="T5934" s="34" t="s">
        <v>29</v>
      </c>
      <c r="U5934" s="12">
        <f>((alpha*(beta^speed))*(speed^ceta))</f>
        <v>6.6172103534226194E-3</v>
      </c>
      <c r="V5934" s="8">
        <f t="shared" si="203"/>
        <v>86</v>
      </c>
      <c r="AB5934" s="41"/>
    </row>
    <row r="5935" spans="1:28">
      <c r="A5935" s="34" t="s">
        <v>19</v>
      </c>
      <c r="B5935" s="34" t="s">
        <v>70</v>
      </c>
      <c r="C5935" s="5" t="s">
        <v>148</v>
      </c>
      <c r="D5935" s="35" t="s">
        <v>90</v>
      </c>
      <c r="E5935" s="36" t="s">
        <v>18</v>
      </c>
      <c r="F5935" s="37">
        <v>50</v>
      </c>
      <c r="G5935" s="38">
        <v>-0.02</v>
      </c>
      <c r="H5935" s="34">
        <v>0.97790040088514252</v>
      </c>
      <c r="I5935" s="35">
        <v>-3.0508816099309411E-8</v>
      </c>
      <c r="J5935" s="35">
        <v>5.5761957865343099E-6</v>
      </c>
      <c r="K5935" s="35">
        <v>-3.6596671958362805E-4</v>
      </c>
      <c r="L5935" s="35">
        <v>1.0154101067786539E-2</v>
      </c>
      <c r="M5935" s="35">
        <v>0</v>
      </c>
      <c r="N5935" s="35">
        <v>0</v>
      </c>
      <c r="O5935" s="35">
        <v>0</v>
      </c>
      <c r="P5935" s="36">
        <v>12</v>
      </c>
      <c r="Q5935" s="37">
        <v>86</v>
      </c>
      <c r="R5935" s="36">
        <v>14</v>
      </c>
      <c r="S5935" s="39">
        <f t="shared" si="202"/>
        <v>86</v>
      </c>
      <c r="T5935" s="34" t="s">
        <v>51</v>
      </c>
      <c r="U5935" s="12">
        <f>(((alpha*(speed^3))+(beta*(speed^2))+(ceta*speed))+delta)</f>
        <v>5.1719168793993783E-4</v>
      </c>
      <c r="V5935" s="8">
        <f t="shared" si="203"/>
        <v>86</v>
      </c>
      <c r="AB5935" s="41"/>
    </row>
    <row r="5936" spans="1:28">
      <c r="A5936" s="34" t="s">
        <v>19</v>
      </c>
      <c r="B5936" s="34" t="s">
        <v>70</v>
      </c>
      <c r="C5936" s="5" t="s">
        <v>148</v>
      </c>
      <c r="D5936" s="35" t="s">
        <v>90</v>
      </c>
      <c r="E5936" s="36" t="s">
        <v>17</v>
      </c>
      <c r="F5936" s="37">
        <v>50</v>
      </c>
      <c r="G5936" s="38">
        <v>-0.02</v>
      </c>
      <c r="H5936" s="34">
        <v>0.96119714864660288</v>
      </c>
      <c r="I5936" s="35">
        <v>-1.3933675045959928E-3</v>
      </c>
      <c r="J5936" s="35">
        <v>0.2578399515922698</v>
      </c>
      <c r="K5936" s="35">
        <v>-17.448198910351415</v>
      </c>
      <c r="L5936" s="35">
        <v>501.49965258372413</v>
      </c>
      <c r="M5936" s="35">
        <v>0</v>
      </c>
      <c r="N5936" s="35">
        <v>0</v>
      </c>
      <c r="O5936" s="35">
        <v>0</v>
      </c>
      <c r="P5936" s="36">
        <v>12</v>
      </c>
      <c r="Q5936" s="37">
        <v>86</v>
      </c>
      <c r="R5936" s="36">
        <v>14</v>
      </c>
      <c r="S5936" s="39">
        <f t="shared" si="202"/>
        <v>86</v>
      </c>
      <c r="T5936" s="34" t="s">
        <v>51</v>
      </c>
      <c r="U5936" s="12">
        <f>(((alpha*(speed^3))+(beta*(speed^2))+(ceta*speed))+delta)</f>
        <v>21.679066766621077</v>
      </c>
      <c r="V5936" s="8">
        <f t="shared" si="203"/>
        <v>86</v>
      </c>
    </row>
    <row r="5937" spans="1:28">
      <c r="A5937" s="34" t="s">
        <v>19</v>
      </c>
      <c r="B5937" s="34" t="s">
        <v>70</v>
      </c>
      <c r="C5937" s="5" t="s">
        <v>148</v>
      </c>
      <c r="D5937" s="35" t="s">
        <v>90</v>
      </c>
      <c r="E5937" s="36" t="s">
        <v>15</v>
      </c>
      <c r="F5937" s="37">
        <v>100</v>
      </c>
      <c r="G5937" s="38">
        <v>-0.02</v>
      </c>
      <c r="H5937" s="34">
        <v>0.99223515616202218</v>
      </c>
      <c r="I5937" s="35">
        <v>-0.29491476227562985</v>
      </c>
      <c r="J5937" s="35">
        <v>20.837415247927581</v>
      </c>
      <c r="K5937" s="35">
        <v>0.20172707448643848</v>
      </c>
      <c r="L5937" s="35">
        <v>0.90589896261300284</v>
      </c>
      <c r="M5937" s="35">
        <v>3.1106697468657096E-4</v>
      </c>
      <c r="N5937" s="35">
        <v>0</v>
      </c>
      <c r="O5937" s="35">
        <v>0</v>
      </c>
      <c r="P5937" s="36">
        <v>12</v>
      </c>
      <c r="Q5937" s="37">
        <v>86</v>
      </c>
      <c r="R5937" s="36">
        <v>10</v>
      </c>
      <c r="S5937" s="39">
        <f t="shared" si="202"/>
        <v>86</v>
      </c>
      <c r="T5937" s="34" t="s">
        <v>44</v>
      </c>
      <c r="U5937" s="12">
        <f>(alpha+(beta/(1+EXP((((-1)*ceta)+(delta*LN(speed)))+(epsilon*speed)))))</f>
        <v>0.13494002256503324</v>
      </c>
      <c r="V5937" s="8">
        <f t="shared" si="203"/>
        <v>86</v>
      </c>
    </row>
    <row r="5938" spans="1:28">
      <c r="A5938" s="34" t="s">
        <v>19</v>
      </c>
      <c r="B5938" s="34" t="s">
        <v>70</v>
      </c>
      <c r="C5938" s="5" t="s">
        <v>148</v>
      </c>
      <c r="D5938" s="35" t="s">
        <v>90</v>
      </c>
      <c r="E5938" s="36" t="s">
        <v>16</v>
      </c>
      <c r="F5938" s="37">
        <v>100</v>
      </c>
      <c r="G5938" s="38">
        <v>-0.02</v>
      </c>
      <c r="H5938" s="34">
        <v>0.98645771346706834</v>
      </c>
      <c r="I5938" s="35">
        <v>-6.4338931325871068E-2</v>
      </c>
      <c r="J5938" s="35">
        <v>2.9237314236406416E-2</v>
      </c>
      <c r="K5938" s="35">
        <v>0.98612849874504194</v>
      </c>
      <c r="L5938" s="35">
        <v>0</v>
      </c>
      <c r="M5938" s="35">
        <v>0</v>
      </c>
      <c r="N5938" s="35">
        <v>0</v>
      </c>
      <c r="O5938" s="35">
        <v>0</v>
      </c>
      <c r="P5938" s="36">
        <v>12</v>
      </c>
      <c r="Q5938" s="37">
        <v>86</v>
      </c>
      <c r="R5938" s="36">
        <v>6</v>
      </c>
      <c r="S5938" s="39">
        <f t="shared" si="202"/>
        <v>86</v>
      </c>
      <c r="T5938" s="34" t="s">
        <v>37</v>
      </c>
      <c r="U5938" s="12">
        <f>(1/(alpha+(beta*(speed^ceta))))</f>
        <v>0.43489397959177856</v>
      </c>
      <c r="V5938" s="8">
        <f t="shared" si="203"/>
        <v>86</v>
      </c>
    </row>
    <row r="5939" spans="1:28">
      <c r="A5939" s="34" t="s">
        <v>19</v>
      </c>
      <c r="B5939" s="34" t="s">
        <v>70</v>
      </c>
      <c r="C5939" s="5" t="s">
        <v>148</v>
      </c>
      <c r="D5939" s="35" t="s">
        <v>90</v>
      </c>
      <c r="E5939" s="36" t="s">
        <v>14</v>
      </c>
      <c r="F5939" s="37">
        <v>100</v>
      </c>
      <c r="G5939" s="38">
        <v>-0.02</v>
      </c>
      <c r="H5939" s="34">
        <v>0.9886770664398371</v>
      </c>
      <c r="I5939" s="35">
        <v>0.25116432472907829</v>
      </c>
      <c r="J5939" s="35">
        <v>0.9838010143125282</v>
      </c>
      <c r="K5939" s="35">
        <v>-0.52727010438108579</v>
      </c>
      <c r="L5939" s="35">
        <v>0</v>
      </c>
      <c r="M5939" s="35">
        <v>0</v>
      </c>
      <c r="N5939" s="35">
        <v>0</v>
      </c>
      <c r="O5939" s="35">
        <v>0</v>
      </c>
      <c r="P5939" s="36">
        <v>12</v>
      </c>
      <c r="Q5939" s="37">
        <v>86</v>
      </c>
      <c r="R5939" s="36">
        <v>0</v>
      </c>
      <c r="S5939" s="39">
        <f t="shared" si="202"/>
        <v>86</v>
      </c>
      <c r="T5939" s="34" t="s">
        <v>29</v>
      </c>
      <c r="U5939" s="12">
        <f>((alpha*(beta^speed))*(speed^ceta))</f>
        <v>5.8881603306007411E-3</v>
      </c>
      <c r="V5939" s="8">
        <f t="shared" si="203"/>
        <v>86</v>
      </c>
      <c r="AB5939" s="41"/>
    </row>
    <row r="5940" spans="1:28">
      <c r="A5940" s="34" t="s">
        <v>19</v>
      </c>
      <c r="B5940" s="34" t="s">
        <v>70</v>
      </c>
      <c r="C5940" s="5" t="s">
        <v>148</v>
      </c>
      <c r="D5940" s="35" t="s">
        <v>90</v>
      </c>
      <c r="E5940" s="36" t="s">
        <v>18</v>
      </c>
      <c r="F5940" s="37">
        <v>100</v>
      </c>
      <c r="G5940" s="38">
        <v>-0.02</v>
      </c>
      <c r="H5940" s="34">
        <v>0.97448202844167375</v>
      </c>
      <c r="I5940" s="35">
        <v>-3.2032172059175952E-8</v>
      </c>
      <c r="J5940" s="35">
        <v>5.8815276871834408E-6</v>
      </c>
      <c r="K5940" s="35">
        <v>-3.9274462628548289E-4</v>
      </c>
      <c r="L5940" s="35">
        <v>1.1085450590606033E-2</v>
      </c>
      <c r="M5940" s="35">
        <v>0</v>
      </c>
      <c r="N5940" s="35">
        <v>0</v>
      </c>
      <c r="O5940" s="35">
        <v>0</v>
      </c>
      <c r="P5940" s="36">
        <v>12</v>
      </c>
      <c r="Q5940" s="37">
        <v>86</v>
      </c>
      <c r="R5940" s="36">
        <v>14</v>
      </c>
      <c r="S5940" s="39">
        <f t="shared" si="202"/>
        <v>86</v>
      </c>
      <c r="T5940" s="34" t="s">
        <v>51</v>
      </c>
      <c r="U5940" s="12">
        <f>(((alpha*(speed^3))+(beta*(speed^2))+(ceta*speed))+delta)</f>
        <v>4.349362731920145E-4</v>
      </c>
      <c r="V5940" s="8">
        <f t="shared" si="203"/>
        <v>86</v>
      </c>
      <c r="AB5940" s="41"/>
    </row>
    <row r="5941" spans="1:28">
      <c r="A5941" s="34" t="s">
        <v>19</v>
      </c>
      <c r="B5941" s="34" t="s">
        <v>70</v>
      </c>
      <c r="C5941" s="5" t="s">
        <v>148</v>
      </c>
      <c r="D5941" s="35" t="s">
        <v>90</v>
      </c>
      <c r="E5941" s="36" t="s">
        <v>17</v>
      </c>
      <c r="F5941" s="37">
        <v>100</v>
      </c>
      <c r="G5941" s="38">
        <v>-0.02</v>
      </c>
      <c r="H5941" s="34">
        <v>0.94702674483648774</v>
      </c>
      <c r="I5941" s="35">
        <v>-1.3618203052211679E-3</v>
      </c>
      <c r="J5941" s="35">
        <v>0.25389972941540179</v>
      </c>
      <c r="K5941" s="35">
        <v>-17.92685323755174</v>
      </c>
      <c r="L5941" s="35">
        <v>545.31569741589465</v>
      </c>
      <c r="M5941" s="35">
        <v>0</v>
      </c>
      <c r="N5941" s="35">
        <v>0</v>
      </c>
      <c r="O5941" s="35">
        <v>0</v>
      </c>
      <c r="P5941" s="36">
        <v>12</v>
      </c>
      <c r="Q5941" s="37">
        <v>86</v>
      </c>
      <c r="R5941" s="36">
        <v>14</v>
      </c>
      <c r="S5941" s="39">
        <f t="shared" si="202"/>
        <v>86</v>
      </c>
      <c r="T5941" s="34" t="s">
        <v>51</v>
      </c>
      <c r="U5941" s="12">
        <f>(((alpha*(speed^3))+(beta*(speed^2))+(ceta*speed))+delta)</f>
        <v>15.254741685001591</v>
      </c>
      <c r="V5941" s="8">
        <f t="shared" si="203"/>
        <v>86</v>
      </c>
    </row>
    <row r="5942" spans="1:28">
      <c r="A5942" s="34" t="s">
        <v>19</v>
      </c>
      <c r="B5942" s="34" t="s">
        <v>70</v>
      </c>
      <c r="C5942" s="5" t="s">
        <v>148</v>
      </c>
      <c r="D5942" s="35" t="s">
        <v>90</v>
      </c>
      <c r="E5942" s="36" t="s">
        <v>15</v>
      </c>
      <c r="F5942" s="37">
        <v>0</v>
      </c>
      <c r="G5942" s="38">
        <v>0.02</v>
      </c>
      <c r="H5942" s="34">
        <v>0.99780093541273396</v>
      </c>
      <c r="I5942" s="35">
        <v>1.7771655303658094</v>
      </c>
      <c r="J5942" s="35">
        <v>-0.183569234235856</v>
      </c>
      <c r="K5942" s="35">
        <v>44.180019055030364</v>
      </c>
      <c r="L5942" s="35">
        <v>-1.2819923833775195</v>
      </c>
      <c r="M5942" s="35">
        <v>0</v>
      </c>
      <c r="N5942" s="35">
        <v>0</v>
      </c>
      <c r="O5942" s="35">
        <v>0</v>
      </c>
      <c r="P5942" s="36">
        <v>12</v>
      </c>
      <c r="Q5942" s="37">
        <v>86</v>
      </c>
      <c r="R5942" s="36">
        <v>1</v>
      </c>
      <c r="S5942" s="39">
        <f t="shared" si="202"/>
        <v>86</v>
      </c>
      <c r="T5942" s="34" t="s">
        <v>30</v>
      </c>
      <c r="U5942" s="12">
        <f>((alpha*(speed^beta))+(ceta*(speed^delta)))</f>
        <v>0.93082674885824002</v>
      </c>
      <c r="V5942" s="8">
        <f t="shared" si="203"/>
        <v>86</v>
      </c>
    </row>
    <row r="5943" spans="1:28">
      <c r="A5943" s="34" t="s">
        <v>19</v>
      </c>
      <c r="B5943" s="34" t="s">
        <v>70</v>
      </c>
      <c r="C5943" s="5" t="s">
        <v>148</v>
      </c>
      <c r="D5943" s="35" t="s">
        <v>90</v>
      </c>
      <c r="E5943" s="36" t="s">
        <v>16</v>
      </c>
      <c r="F5943" s="37">
        <v>0</v>
      </c>
      <c r="G5943" s="38">
        <v>0.02</v>
      </c>
      <c r="H5943" s="34">
        <v>0.99696911821334533</v>
      </c>
      <c r="I5943" s="35">
        <v>0.29774306027161701</v>
      </c>
      <c r="J5943" s="35">
        <v>41.071535539178001</v>
      </c>
      <c r="K5943" s="35">
        <v>0.33019826882768205</v>
      </c>
      <c r="L5943" s="35">
        <v>0.81371483863179905</v>
      </c>
      <c r="M5943" s="35">
        <v>7.6623958822374383E-2</v>
      </c>
      <c r="N5943" s="35">
        <v>0</v>
      </c>
      <c r="O5943" s="35">
        <v>0</v>
      </c>
      <c r="P5943" s="36">
        <v>12</v>
      </c>
      <c r="Q5943" s="37">
        <v>86</v>
      </c>
      <c r="R5943" s="36">
        <v>10</v>
      </c>
      <c r="S5943" s="39">
        <f t="shared" si="202"/>
        <v>86</v>
      </c>
      <c r="T5943" s="34" t="s">
        <v>44</v>
      </c>
      <c r="U5943" s="12">
        <f>(alpha+(beta/(1+EXP((((-1)*ceta)+(delta*LN(speed)))+(epsilon*speed)))))</f>
        <v>0.2998368777242299</v>
      </c>
      <c r="V5943" s="8">
        <f t="shared" si="203"/>
        <v>86</v>
      </c>
    </row>
    <row r="5944" spans="1:28">
      <c r="A5944" s="34" t="s">
        <v>19</v>
      </c>
      <c r="B5944" s="34" t="s">
        <v>70</v>
      </c>
      <c r="C5944" s="5" t="s">
        <v>148</v>
      </c>
      <c r="D5944" s="35" t="s">
        <v>90</v>
      </c>
      <c r="E5944" s="36" t="s">
        <v>14</v>
      </c>
      <c r="F5944" s="37">
        <v>0</v>
      </c>
      <c r="G5944" s="38">
        <v>0.02</v>
      </c>
      <c r="H5944" s="34">
        <v>0.99515700011037667</v>
      </c>
      <c r="I5944" s="35">
        <v>0.43337034427069959</v>
      </c>
      <c r="J5944" s="35">
        <v>1.0043130653442192</v>
      </c>
      <c r="K5944" s="35">
        <v>-0.72478103844198916</v>
      </c>
      <c r="L5944" s="35">
        <v>0</v>
      </c>
      <c r="M5944" s="35">
        <v>0</v>
      </c>
      <c r="N5944" s="35">
        <v>0</v>
      </c>
      <c r="O5944" s="35">
        <v>0</v>
      </c>
      <c r="P5944" s="36">
        <v>12</v>
      </c>
      <c r="Q5944" s="37">
        <v>86</v>
      </c>
      <c r="R5944" s="36">
        <v>0</v>
      </c>
      <c r="S5944" s="39">
        <f t="shared" si="202"/>
        <v>86</v>
      </c>
      <c r="T5944" s="34" t="s">
        <v>29</v>
      </c>
      <c r="U5944" s="12">
        <f>((alpha*(beta^speed))*(speed^ceta))</f>
        <v>2.4860798497891502E-2</v>
      </c>
      <c r="V5944" s="8">
        <f t="shared" si="203"/>
        <v>86</v>
      </c>
      <c r="AB5944" s="41"/>
    </row>
    <row r="5945" spans="1:28">
      <c r="A5945" s="34" t="s">
        <v>19</v>
      </c>
      <c r="B5945" s="34" t="s">
        <v>70</v>
      </c>
      <c r="C5945" s="5" t="s">
        <v>148</v>
      </c>
      <c r="D5945" s="35" t="s">
        <v>90</v>
      </c>
      <c r="E5945" s="36" t="s">
        <v>18</v>
      </c>
      <c r="F5945" s="37">
        <v>0</v>
      </c>
      <c r="G5945" s="38">
        <v>0.02</v>
      </c>
      <c r="H5945" s="34">
        <v>0.98293935293077361</v>
      </c>
      <c r="I5945" s="35">
        <v>3.6766191683584401E-2</v>
      </c>
      <c r="J5945" s="35">
        <v>-0.60273962026083827</v>
      </c>
      <c r="K5945" s="35">
        <v>1.4984572386606045E-4</v>
      </c>
      <c r="L5945" s="35">
        <v>0.6525521728846021</v>
      </c>
      <c r="M5945" s="35">
        <v>0</v>
      </c>
      <c r="N5945" s="35">
        <v>0</v>
      </c>
      <c r="O5945" s="35">
        <v>0</v>
      </c>
      <c r="P5945" s="36">
        <v>12</v>
      </c>
      <c r="Q5945" s="37">
        <v>86</v>
      </c>
      <c r="R5945" s="36">
        <v>1</v>
      </c>
      <c r="S5945" s="39">
        <f t="shared" si="202"/>
        <v>86</v>
      </c>
      <c r="T5945" s="34" t="s">
        <v>30</v>
      </c>
      <c r="U5945" s="12">
        <f>((alpha*(speed^beta))+(ceta*(speed^delta)))</f>
        <v>5.2503151263356383E-3</v>
      </c>
      <c r="V5945" s="8">
        <f t="shared" si="203"/>
        <v>86</v>
      </c>
      <c r="AB5945" s="41"/>
    </row>
    <row r="5946" spans="1:28">
      <c r="A5946" s="34" t="s">
        <v>19</v>
      </c>
      <c r="B5946" s="34" t="s">
        <v>70</v>
      </c>
      <c r="C5946" s="5" t="s">
        <v>148</v>
      </c>
      <c r="D5946" s="35" t="s">
        <v>90</v>
      </c>
      <c r="E5946" s="36" t="s">
        <v>17</v>
      </c>
      <c r="F5946" s="37">
        <v>0</v>
      </c>
      <c r="G5946" s="38">
        <v>0.02</v>
      </c>
      <c r="H5946" s="34">
        <v>0.98496150849652997</v>
      </c>
      <c r="I5946" s="35">
        <v>1682.725770026959</v>
      </c>
      <c r="J5946" s="35">
        <v>1.0073999540571186</v>
      </c>
      <c r="K5946" s="35">
        <v>-0.49641731072277123</v>
      </c>
      <c r="L5946" s="35">
        <v>0</v>
      </c>
      <c r="M5946" s="35">
        <v>0</v>
      </c>
      <c r="N5946" s="35">
        <v>0</v>
      </c>
      <c r="O5946" s="35">
        <v>0</v>
      </c>
      <c r="P5946" s="36">
        <v>12</v>
      </c>
      <c r="Q5946" s="37">
        <v>86</v>
      </c>
      <c r="R5946" s="36">
        <v>0</v>
      </c>
      <c r="S5946" s="39">
        <f t="shared" si="202"/>
        <v>86</v>
      </c>
      <c r="T5946" s="34" t="s">
        <v>29</v>
      </c>
      <c r="U5946" s="12">
        <f>((alpha*(beta^speed))*(speed^ceta))</f>
        <v>347.58459846199861</v>
      </c>
      <c r="V5946" s="8">
        <f t="shared" si="203"/>
        <v>86</v>
      </c>
    </row>
    <row r="5947" spans="1:28">
      <c r="A5947" s="34" t="s">
        <v>19</v>
      </c>
      <c r="B5947" s="34" t="s">
        <v>70</v>
      </c>
      <c r="C5947" s="5" t="s">
        <v>148</v>
      </c>
      <c r="D5947" s="35" t="s">
        <v>90</v>
      </c>
      <c r="E5947" s="36" t="s">
        <v>15</v>
      </c>
      <c r="F5947" s="37">
        <v>50</v>
      </c>
      <c r="G5947" s="38">
        <v>0.02</v>
      </c>
      <c r="H5947" s="34">
        <v>0.99618835103212611</v>
      </c>
      <c r="I5947" s="35">
        <v>240.93014480671587</v>
      </c>
      <c r="J5947" s="35">
        <v>-2.4084121283320115</v>
      </c>
      <c r="K5947" s="35">
        <v>7.6825106609482656</v>
      </c>
      <c r="L5947" s="35">
        <v>-0.44275764880162011</v>
      </c>
      <c r="M5947" s="35">
        <v>0</v>
      </c>
      <c r="N5947" s="35">
        <v>0</v>
      </c>
      <c r="O5947" s="35">
        <v>0</v>
      </c>
      <c r="P5947" s="36">
        <v>12</v>
      </c>
      <c r="Q5947" s="37">
        <v>86</v>
      </c>
      <c r="R5947" s="36">
        <v>1</v>
      </c>
      <c r="S5947" s="39">
        <f t="shared" si="202"/>
        <v>86</v>
      </c>
      <c r="T5947" s="34" t="s">
        <v>30</v>
      </c>
      <c r="U5947" s="12">
        <f>((alpha*(speed^beta))+(ceta*(speed^delta)))</f>
        <v>1.0743105415380416</v>
      </c>
      <c r="V5947" s="8">
        <f t="shared" si="203"/>
        <v>86</v>
      </c>
    </row>
    <row r="5948" spans="1:28">
      <c r="A5948" s="34" t="s">
        <v>19</v>
      </c>
      <c r="B5948" s="34" t="s">
        <v>70</v>
      </c>
      <c r="C5948" s="5" t="s">
        <v>148</v>
      </c>
      <c r="D5948" s="35" t="s">
        <v>90</v>
      </c>
      <c r="E5948" s="36" t="s">
        <v>16</v>
      </c>
      <c r="F5948" s="37">
        <v>50</v>
      </c>
      <c r="G5948" s="38">
        <v>0.02</v>
      </c>
      <c r="H5948" s="34">
        <v>0.99265794152257103</v>
      </c>
      <c r="I5948" s="35">
        <v>-4.6571171201159522</v>
      </c>
      <c r="J5948" s="35">
        <v>41.588468359348276</v>
      </c>
      <c r="K5948" s="35">
        <v>0.76804318920657955</v>
      </c>
      <c r="L5948" s="35">
        <v>0</v>
      </c>
      <c r="M5948" s="35">
        <v>0</v>
      </c>
      <c r="N5948" s="35">
        <v>0</v>
      </c>
      <c r="O5948" s="35">
        <v>0</v>
      </c>
      <c r="P5948" s="36">
        <v>12</v>
      </c>
      <c r="Q5948" s="37">
        <v>86</v>
      </c>
      <c r="R5948" s="36">
        <v>13</v>
      </c>
      <c r="S5948" s="39">
        <f t="shared" si="202"/>
        <v>86</v>
      </c>
      <c r="T5948" s="34" t="s">
        <v>50</v>
      </c>
      <c r="U5948" s="12">
        <f>EXP((alpha+(beta/speed))+(ceta*LN(speed)))</f>
        <v>0.47123462088466939</v>
      </c>
      <c r="V5948" s="8">
        <f t="shared" si="203"/>
        <v>86</v>
      </c>
    </row>
    <row r="5949" spans="1:28">
      <c r="A5949" s="34" t="s">
        <v>19</v>
      </c>
      <c r="B5949" s="34" t="s">
        <v>70</v>
      </c>
      <c r="C5949" s="5" t="s">
        <v>148</v>
      </c>
      <c r="D5949" s="35" t="s">
        <v>90</v>
      </c>
      <c r="E5949" s="36" t="s">
        <v>14</v>
      </c>
      <c r="F5949" s="37">
        <v>50</v>
      </c>
      <c r="G5949" s="38">
        <v>0.02</v>
      </c>
      <c r="H5949" s="34">
        <v>0.99210683394171761</v>
      </c>
      <c r="I5949" s="35">
        <v>5.2223225623037761</v>
      </c>
      <c r="J5949" s="35">
        <v>0.65203664142144502</v>
      </c>
      <c r="K5949" s="35">
        <v>-4.9739487718562991E-3</v>
      </c>
      <c r="L5949" s="35">
        <v>0</v>
      </c>
      <c r="M5949" s="35">
        <v>0</v>
      </c>
      <c r="N5949" s="35">
        <v>0</v>
      </c>
      <c r="O5949" s="35">
        <v>0</v>
      </c>
      <c r="P5949" s="36">
        <v>12</v>
      </c>
      <c r="Q5949" s="37">
        <v>86</v>
      </c>
      <c r="R5949" s="36">
        <v>5</v>
      </c>
      <c r="S5949" s="39">
        <f t="shared" si="202"/>
        <v>86</v>
      </c>
      <c r="T5949" s="34" t="s">
        <v>36</v>
      </c>
      <c r="U5949" s="12">
        <f>(1/(((ceta*(speed^2))+(beta*speed))+alpha))</f>
        <v>4.0799426229416284E-2</v>
      </c>
      <c r="V5949" s="8">
        <f t="shared" si="203"/>
        <v>86</v>
      </c>
      <c r="AB5949" s="41"/>
    </row>
    <row r="5950" spans="1:28">
      <c r="A5950" s="34" t="s">
        <v>19</v>
      </c>
      <c r="B5950" s="34" t="s">
        <v>70</v>
      </c>
      <c r="C5950" s="5" t="s">
        <v>148</v>
      </c>
      <c r="D5950" s="35" t="s">
        <v>90</v>
      </c>
      <c r="E5950" s="36" t="s">
        <v>18</v>
      </c>
      <c r="F5950" s="37">
        <v>50</v>
      </c>
      <c r="G5950" s="38">
        <v>0.02</v>
      </c>
      <c r="H5950" s="34">
        <v>0.98001073092475377</v>
      </c>
      <c r="I5950" s="35">
        <v>2.5781867876552334E-2</v>
      </c>
      <c r="J5950" s="35">
        <v>0.9995549940383901</v>
      </c>
      <c r="K5950" s="35">
        <v>-0.32979623175551798</v>
      </c>
      <c r="L5950" s="35">
        <v>0</v>
      </c>
      <c r="M5950" s="35">
        <v>0</v>
      </c>
      <c r="N5950" s="35">
        <v>0</v>
      </c>
      <c r="O5950" s="35">
        <v>0</v>
      </c>
      <c r="P5950" s="36">
        <v>12</v>
      </c>
      <c r="Q5950" s="37">
        <v>86</v>
      </c>
      <c r="R5950" s="36">
        <v>0</v>
      </c>
      <c r="S5950" s="39">
        <f t="shared" si="202"/>
        <v>86</v>
      </c>
      <c r="T5950" s="34" t="s">
        <v>29</v>
      </c>
      <c r="U5950" s="12">
        <f>((alpha*(beta^speed))*(speed^ceta))</f>
        <v>5.7108362446905286E-3</v>
      </c>
      <c r="V5950" s="8">
        <f t="shared" si="203"/>
        <v>86</v>
      </c>
      <c r="AB5950" s="41"/>
    </row>
    <row r="5951" spans="1:28">
      <c r="A5951" s="34" t="s">
        <v>19</v>
      </c>
      <c r="B5951" s="34" t="s">
        <v>70</v>
      </c>
      <c r="C5951" s="5" t="s">
        <v>148</v>
      </c>
      <c r="D5951" s="35" t="s">
        <v>90</v>
      </c>
      <c r="E5951" s="36" t="s">
        <v>17</v>
      </c>
      <c r="F5951" s="37">
        <v>50</v>
      </c>
      <c r="G5951" s="38">
        <v>0.02</v>
      </c>
      <c r="H5951" s="34">
        <v>0.96777696879999064</v>
      </c>
      <c r="I5951" s="35">
        <v>1659.9933607565779</v>
      </c>
      <c r="J5951" s="35">
        <v>1.0051917551611496</v>
      </c>
      <c r="K5951" s="35">
        <v>-0.37291534867571063</v>
      </c>
      <c r="L5951" s="35">
        <v>0</v>
      </c>
      <c r="M5951" s="35">
        <v>0</v>
      </c>
      <c r="N5951" s="35">
        <v>0</v>
      </c>
      <c r="O5951" s="35">
        <v>0</v>
      </c>
      <c r="P5951" s="36">
        <v>12</v>
      </c>
      <c r="Q5951" s="37">
        <v>86</v>
      </c>
      <c r="R5951" s="36">
        <v>0</v>
      </c>
      <c r="S5951" s="39">
        <f t="shared" si="202"/>
        <v>86</v>
      </c>
      <c r="T5951" s="34" t="s">
        <v>29</v>
      </c>
      <c r="U5951" s="12">
        <f>((alpha*(beta^speed))*(speed^ceta))</f>
        <v>492.16317144401745</v>
      </c>
      <c r="V5951" s="8">
        <f t="shared" si="203"/>
        <v>86</v>
      </c>
    </row>
    <row r="5952" spans="1:28">
      <c r="A5952" s="34" t="s">
        <v>19</v>
      </c>
      <c r="B5952" s="34" t="s">
        <v>70</v>
      </c>
      <c r="C5952" s="5" t="s">
        <v>148</v>
      </c>
      <c r="D5952" s="35" t="s">
        <v>90</v>
      </c>
      <c r="E5952" s="36" t="s">
        <v>15</v>
      </c>
      <c r="F5952" s="37">
        <v>100</v>
      </c>
      <c r="G5952" s="38">
        <v>0.02</v>
      </c>
      <c r="H5952" s="34">
        <v>0.99181564795764754</v>
      </c>
      <c r="I5952" s="35">
        <v>2.4339687270457349</v>
      </c>
      <c r="J5952" s="35">
        <v>0.74959672951818168</v>
      </c>
      <c r="K5952" s="35">
        <v>-0.51389811798844365</v>
      </c>
      <c r="L5952" s="35">
        <v>0</v>
      </c>
      <c r="M5952" s="35">
        <v>0</v>
      </c>
      <c r="N5952" s="35">
        <v>0</v>
      </c>
      <c r="O5952" s="35">
        <v>0</v>
      </c>
      <c r="P5952" s="36">
        <v>12</v>
      </c>
      <c r="Q5952" s="37">
        <v>86</v>
      </c>
      <c r="R5952" s="36">
        <v>13</v>
      </c>
      <c r="S5952" s="39">
        <f t="shared" si="202"/>
        <v>86</v>
      </c>
      <c r="T5952" s="34" t="s">
        <v>50</v>
      </c>
      <c r="U5952" s="12">
        <f>EXP((alpha+(beta/speed))+(ceta*LN(speed)))</f>
        <v>1.1660293692825858</v>
      </c>
      <c r="V5952" s="8">
        <f t="shared" si="203"/>
        <v>86</v>
      </c>
    </row>
    <row r="5953" spans="1:28">
      <c r="A5953" s="34" t="s">
        <v>19</v>
      </c>
      <c r="B5953" s="34" t="s">
        <v>70</v>
      </c>
      <c r="C5953" s="5" t="s">
        <v>148</v>
      </c>
      <c r="D5953" s="35" t="s">
        <v>90</v>
      </c>
      <c r="E5953" s="36" t="s">
        <v>16</v>
      </c>
      <c r="F5953" s="37">
        <v>100</v>
      </c>
      <c r="G5953" s="38">
        <v>0.02</v>
      </c>
      <c r="H5953" s="34">
        <v>0.97377848987572169</v>
      </c>
      <c r="I5953" s="35">
        <v>1.6697717956247644</v>
      </c>
      <c r="J5953" s="35">
        <v>-277.18154340959899</v>
      </c>
      <c r="K5953" s="35">
        <v>-2.325988718619096</v>
      </c>
      <c r="L5953" s="35">
        <v>0</v>
      </c>
      <c r="M5953" s="35">
        <v>0</v>
      </c>
      <c r="N5953" s="35">
        <v>0</v>
      </c>
      <c r="O5953" s="35">
        <v>0</v>
      </c>
      <c r="P5953" s="36">
        <v>12</v>
      </c>
      <c r="Q5953" s="37">
        <v>86</v>
      </c>
      <c r="R5953" s="36">
        <v>6</v>
      </c>
      <c r="S5953" s="39">
        <f t="shared" si="202"/>
        <v>86</v>
      </c>
      <c r="T5953" s="34" t="s">
        <v>37</v>
      </c>
      <c r="U5953" s="12">
        <f>(1/(alpha+(beta*(speed^ceta))))</f>
        <v>0.60204735670417331</v>
      </c>
      <c r="V5953" s="8">
        <f t="shared" si="203"/>
        <v>86</v>
      </c>
    </row>
    <row r="5954" spans="1:28">
      <c r="A5954" s="34" t="s">
        <v>19</v>
      </c>
      <c r="B5954" s="34" t="s">
        <v>70</v>
      </c>
      <c r="C5954" s="5" t="s">
        <v>148</v>
      </c>
      <c r="D5954" s="35" t="s">
        <v>90</v>
      </c>
      <c r="E5954" s="36" t="s">
        <v>14</v>
      </c>
      <c r="F5954" s="37">
        <v>100</v>
      </c>
      <c r="G5954" s="38">
        <v>0.02</v>
      </c>
      <c r="H5954" s="34">
        <v>0.98093810840192663</v>
      </c>
      <c r="I5954" s="35">
        <v>6.1247315033300271</v>
      </c>
      <c r="J5954" s="35">
        <v>0.46656680112640353</v>
      </c>
      <c r="K5954" s="35">
        <v>-3.7149578136409719E-3</v>
      </c>
      <c r="L5954" s="35">
        <v>0</v>
      </c>
      <c r="M5954" s="35">
        <v>0</v>
      </c>
      <c r="N5954" s="35">
        <v>0</v>
      </c>
      <c r="O5954" s="35">
        <v>0</v>
      </c>
      <c r="P5954" s="36">
        <v>12</v>
      </c>
      <c r="Q5954" s="37">
        <v>86</v>
      </c>
      <c r="R5954" s="36">
        <v>5</v>
      </c>
      <c r="S5954" s="39">
        <f t="shared" ref="S5954:S6017" si="204">V5954</f>
        <v>86</v>
      </c>
      <c r="T5954" s="34" t="s">
        <v>36</v>
      </c>
      <c r="U5954" s="12">
        <f>(1/(((ceta*(speed^2))+(beta*speed))+alpha))</f>
        <v>5.3266151476452535E-2</v>
      </c>
      <c r="V5954" s="8">
        <f t="shared" ref="V5954:V6017" si="205">IF($V$1&lt;P5954,P5954,IF($V$1&gt;Q5954,Q5954,$V$1))</f>
        <v>86</v>
      </c>
      <c r="AB5954" s="41"/>
    </row>
    <row r="5955" spans="1:28">
      <c r="A5955" s="34" t="s">
        <v>19</v>
      </c>
      <c r="B5955" s="34" t="s">
        <v>70</v>
      </c>
      <c r="C5955" s="5" t="s">
        <v>148</v>
      </c>
      <c r="D5955" s="35" t="s">
        <v>90</v>
      </c>
      <c r="E5955" s="36" t="s">
        <v>18</v>
      </c>
      <c r="F5955" s="37">
        <v>100</v>
      </c>
      <c r="G5955" s="38">
        <v>0.02</v>
      </c>
      <c r="H5955" s="34">
        <v>0.98484539196263876</v>
      </c>
      <c r="I5955" s="35">
        <v>2.6533703886837269E-2</v>
      </c>
      <c r="J5955" s="35">
        <v>0.99296595034272017</v>
      </c>
      <c r="K5955" s="35">
        <v>-0.23885847078080413</v>
      </c>
      <c r="L5955" s="35">
        <v>0</v>
      </c>
      <c r="M5955" s="35">
        <v>0</v>
      </c>
      <c r="N5955" s="35">
        <v>0</v>
      </c>
      <c r="O5955" s="35">
        <v>0</v>
      </c>
      <c r="P5955" s="36">
        <v>12</v>
      </c>
      <c r="Q5955" s="37">
        <v>86</v>
      </c>
      <c r="R5955" s="36">
        <v>0</v>
      </c>
      <c r="S5955" s="39">
        <f t="shared" si="204"/>
        <v>86</v>
      </c>
      <c r="T5955" s="34" t="s">
        <v>29</v>
      </c>
      <c r="U5955" s="12">
        <f>((alpha*(beta^speed))*(speed^ceta))</f>
        <v>4.9897775923764343E-3</v>
      </c>
      <c r="V5955" s="8">
        <f t="shared" si="205"/>
        <v>86</v>
      </c>
      <c r="AB5955" s="41"/>
    </row>
    <row r="5956" spans="1:28">
      <c r="A5956" s="34" t="s">
        <v>19</v>
      </c>
      <c r="B5956" s="34" t="s">
        <v>70</v>
      </c>
      <c r="C5956" s="5" t="s">
        <v>148</v>
      </c>
      <c r="D5956" s="35" t="s">
        <v>90</v>
      </c>
      <c r="E5956" s="36" t="s">
        <v>17</v>
      </c>
      <c r="F5956" s="37">
        <v>100</v>
      </c>
      <c r="G5956" s="38">
        <v>0.02</v>
      </c>
      <c r="H5956" s="34">
        <v>0.95559323507082394</v>
      </c>
      <c r="I5956" s="35">
        <v>-9.9100141202254719E-4</v>
      </c>
      <c r="J5956" s="35">
        <v>0.21642003014022149</v>
      </c>
      <c r="K5956" s="35">
        <v>-15.900317832590437</v>
      </c>
      <c r="L5956" s="35">
        <v>1019.742806087292</v>
      </c>
      <c r="M5956" s="35">
        <v>0</v>
      </c>
      <c r="N5956" s="35">
        <v>0</v>
      </c>
      <c r="O5956" s="35">
        <v>0</v>
      </c>
      <c r="P5956" s="36">
        <v>12</v>
      </c>
      <c r="Q5956" s="37">
        <v>86</v>
      </c>
      <c r="R5956" s="36">
        <v>14</v>
      </c>
      <c r="S5956" s="39">
        <f t="shared" si="204"/>
        <v>86</v>
      </c>
      <c r="T5956" s="34" t="s">
        <v>51</v>
      </c>
      <c r="U5956" s="12">
        <f>(((alpha*(speed^3))+(beta*(speed^2))+(ceta*speed))+delta)</f>
        <v>622.62562127617934</v>
      </c>
      <c r="V5956" s="8">
        <f t="shared" si="205"/>
        <v>86</v>
      </c>
    </row>
    <row r="5957" spans="1:28">
      <c r="A5957" s="34" t="s">
        <v>19</v>
      </c>
      <c r="B5957" s="34" t="s">
        <v>70</v>
      </c>
      <c r="C5957" s="5" t="s">
        <v>148</v>
      </c>
      <c r="D5957" s="35" t="s">
        <v>90</v>
      </c>
      <c r="E5957" s="36" t="s">
        <v>15</v>
      </c>
      <c r="F5957" s="37">
        <v>0</v>
      </c>
      <c r="G5957" s="38">
        <v>0.04</v>
      </c>
      <c r="H5957" s="34">
        <v>0.99810592539516341</v>
      </c>
      <c r="I5957" s="35">
        <v>87.756092330421183</v>
      </c>
      <c r="J5957" s="35">
        <v>-1.585149575847415</v>
      </c>
      <c r="K5957" s="35">
        <v>2.5047223095585278</v>
      </c>
      <c r="L5957" s="35">
        <v>-0.17917129589041353</v>
      </c>
      <c r="M5957" s="35">
        <v>0</v>
      </c>
      <c r="N5957" s="35">
        <v>0</v>
      </c>
      <c r="O5957" s="35">
        <v>0</v>
      </c>
      <c r="P5957" s="36">
        <v>12</v>
      </c>
      <c r="Q5957" s="37">
        <v>86</v>
      </c>
      <c r="R5957" s="36">
        <v>1</v>
      </c>
      <c r="S5957" s="39">
        <f t="shared" si="204"/>
        <v>86</v>
      </c>
      <c r="T5957" s="34" t="s">
        <v>30</v>
      </c>
      <c r="U5957" s="12">
        <f>((alpha*(speed^beta))+(ceta*(speed^delta)))</f>
        <v>1.2028968426805247</v>
      </c>
      <c r="V5957" s="8">
        <f t="shared" si="205"/>
        <v>86</v>
      </c>
    </row>
    <row r="5958" spans="1:28">
      <c r="A5958" s="34" t="s">
        <v>19</v>
      </c>
      <c r="B5958" s="34" t="s">
        <v>70</v>
      </c>
      <c r="C5958" s="5" t="s">
        <v>148</v>
      </c>
      <c r="D5958" s="35" t="s">
        <v>90</v>
      </c>
      <c r="E5958" s="36" t="s">
        <v>16</v>
      </c>
      <c r="F5958" s="37">
        <v>0</v>
      </c>
      <c r="G5958" s="38">
        <v>0.04</v>
      </c>
      <c r="H5958" s="34">
        <v>0.99029620506437022</v>
      </c>
      <c r="I5958" s="35">
        <v>0.44491383179217348</v>
      </c>
      <c r="J5958" s="35">
        <v>16.118493270216327</v>
      </c>
      <c r="K5958" s="35">
        <v>0.23249347033088336</v>
      </c>
      <c r="L5958" s="35">
        <v>0.12644725982348853</v>
      </c>
      <c r="M5958" s="35">
        <v>0.16248679076173395</v>
      </c>
      <c r="N5958" s="35">
        <v>0</v>
      </c>
      <c r="O5958" s="35">
        <v>0</v>
      </c>
      <c r="P5958" s="36">
        <v>12</v>
      </c>
      <c r="Q5958" s="37">
        <v>86</v>
      </c>
      <c r="R5958" s="36">
        <v>10</v>
      </c>
      <c r="S5958" s="39">
        <f t="shared" si="204"/>
        <v>86</v>
      </c>
      <c r="T5958" s="34" t="s">
        <v>44</v>
      </c>
      <c r="U5958" s="12">
        <f>(alpha+(beta/(1+EXP((((-1)*ceta)+(delta*LN(speed)))+(epsilon*speed)))))</f>
        <v>0.44492371529180558</v>
      </c>
      <c r="V5958" s="8">
        <f t="shared" si="205"/>
        <v>86</v>
      </c>
    </row>
    <row r="5959" spans="1:28">
      <c r="A5959" s="34" t="s">
        <v>19</v>
      </c>
      <c r="B5959" s="34" t="s">
        <v>70</v>
      </c>
      <c r="C5959" s="5" t="s">
        <v>148</v>
      </c>
      <c r="D5959" s="35" t="s">
        <v>90</v>
      </c>
      <c r="E5959" s="36" t="s">
        <v>14</v>
      </c>
      <c r="F5959" s="37">
        <v>0</v>
      </c>
      <c r="G5959" s="38">
        <v>0.04</v>
      </c>
      <c r="H5959" s="34">
        <v>0.99520217423343715</v>
      </c>
      <c r="I5959" s="35">
        <v>0.53796075092656936</v>
      </c>
      <c r="J5959" s="35">
        <v>1.0102808651974946</v>
      </c>
      <c r="K5959" s="35">
        <v>-0.79821620926797121</v>
      </c>
      <c r="L5959" s="35">
        <v>0</v>
      </c>
      <c r="M5959" s="35">
        <v>0</v>
      </c>
      <c r="N5959" s="35">
        <v>0</v>
      </c>
      <c r="O5959" s="35">
        <v>0</v>
      </c>
      <c r="P5959" s="36">
        <v>12</v>
      </c>
      <c r="Q5959" s="37">
        <v>86</v>
      </c>
      <c r="R5959" s="36">
        <v>0</v>
      </c>
      <c r="S5959" s="39">
        <f t="shared" si="204"/>
        <v>86</v>
      </c>
      <c r="T5959" s="34" t="s">
        <v>29</v>
      </c>
      <c r="U5959" s="12">
        <f>((alpha*(beta^speed))*(speed^ceta))</f>
        <v>3.7036124473316973E-2</v>
      </c>
      <c r="V5959" s="8">
        <f t="shared" si="205"/>
        <v>86</v>
      </c>
      <c r="AB5959" s="41"/>
    </row>
    <row r="5960" spans="1:28">
      <c r="A5960" s="34" t="s">
        <v>19</v>
      </c>
      <c r="B5960" s="34" t="s">
        <v>70</v>
      </c>
      <c r="C5960" s="5" t="s">
        <v>148</v>
      </c>
      <c r="D5960" s="35" t="s">
        <v>90</v>
      </c>
      <c r="E5960" s="36" t="s">
        <v>18</v>
      </c>
      <c r="F5960" s="37">
        <v>0</v>
      </c>
      <c r="G5960" s="38">
        <v>0.04</v>
      </c>
      <c r="H5960" s="34">
        <v>0.97689369703757178</v>
      </c>
      <c r="I5960" s="35">
        <v>-4.4232946890259029E-8</v>
      </c>
      <c r="J5960" s="35">
        <v>7.0074039230324244E-6</v>
      </c>
      <c r="K5960" s="35">
        <v>-3.7452935614223573E-4</v>
      </c>
      <c r="L5960" s="35">
        <v>1.41830403112321E-2</v>
      </c>
      <c r="M5960" s="35">
        <v>0</v>
      </c>
      <c r="N5960" s="35">
        <v>0</v>
      </c>
      <c r="O5960" s="35">
        <v>0</v>
      </c>
      <c r="P5960" s="36">
        <v>12</v>
      </c>
      <c r="Q5960" s="37">
        <v>86</v>
      </c>
      <c r="R5960" s="36">
        <v>14</v>
      </c>
      <c r="S5960" s="39">
        <f t="shared" si="204"/>
        <v>86</v>
      </c>
      <c r="T5960" s="34" t="s">
        <v>51</v>
      </c>
      <c r="U5960" s="12">
        <f>(((alpha*(speed^3))+(beta*(speed^2))+(ceta*speed))+delta)</f>
        <v>5.6656438305170385E-3</v>
      </c>
      <c r="V5960" s="8">
        <f t="shared" si="205"/>
        <v>86</v>
      </c>
      <c r="AB5960" s="41"/>
    </row>
    <row r="5961" spans="1:28">
      <c r="A5961" s="34" t="s">
        <v>19</v>
      </c>
      <c r="B5961" s="34" t="s">
        <v>70</v>
      </c>
      <c r="C5961" s="5" t="s">
        <v>148</v>
      </c>
      <c r="D5961" s="35" t="s">
        <v>90</v>
      </c>
      <c r="E5961" s="36" t="s">
        <v>17</v>
      </c>
      <c r="F5961" s="37">
        <v>0</v>
      </c>
      <c r="G5961" s="38">
        <v>0.04</v>
      </c>
      <c r="H5961" s="34">
        <v>0.98448481015604317</v>
      </c>
      <c r="I5961" s="35">
        <v>1650.7541537506934</v>
      </c>
      <c r="J5961" s="35">
        <v>1.0072606434483775</v>
      </c>
      <c r="K5961" s="35">
        <v>-0.40017093106947632</v>
      </c>
      <c r="L5961" s="35">
        <v>0</v>
      </c>
      <c r="M5961" s="35">
        <v>0</v>
      </c>
      <c r="N5961" s="35">
        <v>0</v>
      </c>
      <c r="O5961" s="35">
        <v>0</v>
      </c>
      <c r="P5961" s="36">
        <v>12</v>
      </c>
      <c r="Q5961" s="37">
        <v>86</v>
      </c>
      <c r="R5961" s="36">
        <v>0</v>
      </c>
      <c r="S5961" s="39">
        <f t="shared" si="204"/>
        <v>86</v>
      </c>
      <c r="T5961" s="34" t="s">
        <v>29</v>
      </c>
      <c r="U5961" s="12">
        <f>((alpha*(beta^speed))*(speed^ceta))</f>
        <v>517.31224179642447</v>
      </c>
      <c r="V5961" s="8">
        <f t="shared" si="205"/>
        <v>86</v>
      </c>
    </row>
    <row r="5962" spans="1:28">
      <c r="A5962" s="34" t="s">
        <v>19</v>
      </c>
      <c r="B5962" s="34" t="s">
        <v>70</v>
      </c>
      <c r="C5962" s="5" t="s">
        <v>148</v>
      </c>
      <c r="D5962" s="35" t="s">
        <v>90</v>
      </c>
      <c r="E5962" s="36" t="s">
        <v>15</v>
      </c>
      <c r="F5962" s="37">
        <v>50</v>
      </c>
      <c r="G5962" s="38">
        <v>0.04</v>
      </c>
      <c r="H5962" s="34">
        <v>0.99213414313424453</v>
      </c>
      <c r="I5962" s="35">
        <v>-2.3441849706984568E-5</v>
      </c>
      <c r="J5962" s="35">
        <v>3.7465615635262385E-3</v>
      </c>
      <c r="K5962" s="35">
        <v>-0.20420725102059994</v>
      </c>
      <c r="L5962" s="35">
        <v>5.5305679782113861</v>
      </c>
      <c r="M5962" s="35">
        <v>0</v>
      </c>
      <c r="N5962" s="35">
        <v>0</v>
      </c>
      <c r="O5962" s="35">
        <v>0</v>
      </c>
      <c r="P5962" s="36">
        <v>12</v>
      </c>
      <c r="Q5962" s="37">
        <v>82</v>
      </c>
      <c r="R5962" s="36">
        <v>14</v>
      </c>
      <c r="S5962" s="39">
        <f t="shared" si="204"/>
        <v>82</v>
      </c>
      <c r="T5962" s="34" t="s">
        <v>51</v>
      </c>
      <c r="U5962" s="12">
        <f>(((alpha*(speed^3))+(beta*(speed^2))+(ceta*speed))+delta)</f>
        <v>1.0523675584319507</v>
      </c>
      <c r="V5962" s="8">
        <f t="shared" si="205"/>
        <v>82</v>
      </c>
    </row>
    <row r="5963" spans="1:28">
      <c r="A5963" s="34" t="s">
        <v>19</v>
      </c>
      <c r="B5963" s="34" t="s">
        <v>70</v>
      </c>
      <c r="C5963" s="5" t="s">
        <v>148</v>
      </c>
      <c r="D5963" s="35" t="s">
        <v>90</v>
      </c>
      <c r="E5963" s="36" t="s">
        <v>16</v>
      </c>
      <c r="F5963" s="37">
        <v>50</v>
      </c>
      <c r="G5963" s="38">
        <v>0.04</v>
      </c>
      <c r="H5963" s="34">
        <v>0.89529713323772986</v>
      </c>
      <c r="I5963" s="35">
        <v>11.866915526779753</v>
      </c>
      <c r="J5963" s="35">
        <v>1.0296027927689997</v>
      </c>
      <c r="K5963" s="35">
        <v>-1.0978579676693345</v>
      </c>
      <c r="L5963" s="35">
        <v>0</v>
      </c>
      <c r="M5963" s="35">
        <v>0</v>
      </c>
      <c r="N5963" s="35">
        <v>0</v>
      </c>
      <c r="O5963" s="35">
        <v>0</v>
      </c>
      <c r="P5963" s="36">
        <v>12</v>
      </c>
      <c r="Q5963" s="37">
        <v>82</v>
      </c>
      <c r="R5963" s="36">
        <v>0</v>
      </c>
      <c r="S5963" s="39">
        <f t="shared" si="204"/>
        <v>82</v>
      </c>
      <c r="T5963" s="34" t="s">
        <v>29</v>
      </c>
      <c r="U5963" s="12">
        <f>((alpha*(beta^speed))*(speed^ceta))</f>
        <v>1.0283914114922266</v>
      </c>
      <c r="V5963" s="8">
        <f t="shared" si="205"/>
        <v>82</v>
      </c>
    </row>
    <row r="5964" spans="1:28">
      <c r="A5964" s="34" t="s">
        <v>19</v>
      </c>
      <c r="B5964" s="34" t="s">
        <v>70</v>
      </c>
      <c r="C5964" s="5" t="s">
        <v>148</v>
      </c>
      <c r="D5964" s="35" t="s">
        <v>90</v>
      </c>
      <c r="E5964" s="36" t="s">
        <v>14</v>
      </c>
      <c r="F5964" s="37">
        <v>50</v>
      </c>
      <c r="G5964" s="38">
        <v>0.04</v>
      </c>
      <c r="H5964" s="34">
        <v>0.98282608008288952</v>
      </c>
      <c r="I5964" s="35">
        <v>0.41856188932810079</v>
      </c>
      <c r="J5964" s="35">
        <v>1.0107528793526912</v>
      </c>
      <c r="K5964" s="35">
        <v>-0.64589273787401391</v>
      </c>
      <c r="L5964" s="35">
        <v>0</v>
      </c>
      <c r="M5964" s="35">
        <v>0</v>
      </c>
      <c r="N5964" s="35">
        <v>0</v>
      </c>
      <c r="O5964" s="35">
        <v>0</v>
      </c>
      <c r="P5964" s="36">
        <v>12</v>
      </c>
      <c r="Q5964" s="37">
        <v>82</v>
      </c>
      <c r="R5964" s="36">
        <v>0</v>
      </c>
      <c r="S5964" s="39">
        <f t="shared" si="204"/>
        <v>82</v>
      </c>
      <c r="T5964" s="34" t="s">
        <v>29</v>
      </c>
      <c r="U5964" s="12">
        <f>((alpha*(beta^speed))*(speed^ceta))</f>
        <v>5.8415777770448638E-2</v>
      </c>
      <c r="V5964" s="8">
        <f t="shared" si="205"/>
        <v>82</v>
      </c>
      <c r="AB5964" s="41"/>
    </row>
    <row r="5965" spans="1:28">
      <c r="A5965" s="34" t="s">
        <v>19</v>
      </c>
      <c r="B5965" s="34" t="s">
        <v>70</v>
      </c>
      <c r="C5965" s="5" t="s">
        <v>148</v>
      </c>
      <c r="D5965" s="35" t="s">
        <v>90</v>
      </c>
      <c r="E5965" s="36" t="s">
        <v>18</v>
      </c>
      <c r="F5965" s="37">
        <v>50</v>
      </c>
      <c r="G5965" s="38">
        <v>0.04</v>
      </c>
      <c r="H5965" s="34">
        <v>0.9813668115141938</v>
      </c>
      <c r="I5965" s="35">
        <v>-2.9835127229444086E-8</v>
      </c>
      <c r="J5965" s="35">
        <v>4.8156488502656643E-6</v>
      </c>
      <c r="K5965" s="35">
        <v>-3.568397214841732E-4</v>
      </c>
      <c r="L5965" s="35">
        <v>1.7679375662844391E-2</v>
      </c>
      <c r="M5965" s="35">
        <v>0</v>
      </c>
      <c r="N5965" s="35">
        <v>0</v>
      </c>
      <c r="O5965" s="35">
        <v>0</v>
      </c>
      <c r="P5965" s="36">
        <v>12</v>
      </c>
      <c r="Q5965" s="37">
        <v>82</v>
      </c>
      <c r="R5965" s="36">
        <v>14</v>
      </c>
      <c r="S5965" s="39">
        <f t="shared" si="204"/>
        <v>82</v>
      </c>
      <c r="T5965" s="34" t="s">
        <v>51</v>
      </c>
      <c r="U5965" s="12">
        <f>(((alpha*(speed^3))+(beta*(speed^2))+(ceta*speed))+delta)</f>
        <v>4.348806940084389E-3</v>
      </c>
      <c r="V5965" s="8">
        <f t="shared" si="205"/>
        <v>82</v>
      </c>
      <c r="AB5965" s="41"/>
    </row>
    <row r="5966" spans="1:28">
      <c r="A5966" s="34" t="s">
        <v>19</v>
      </c>
      <c r="B5966" s="34" t="s">
        <v>70</v>
      </c>
      <c r="C5966" s="5" t="s">
        <v>148</v>
      </c>
      <c r="D5966" s="35" t="s">
        <v>90</v>
      </c>
      <c r="E5966" s="36" t="s">
        <v>17</v>
      </c>
      <c r="F5966" s="37">
        <v>50</v>
      </c>
      <c r="G5966" s="38">
        <v>0.04</v>
      </c>
      <c r="H5966" s="34">
        <v>0.97524568901901576</v>
      </c>
      <c r="I5966" s="35">
        <v>1560.1922306546046</v>
      </c>
      <c r="J5966" s="35">
        <v>1.0034165510062256</v>
      </c>
      <c r="K5966" s="35">
        <v>-0.23101334241285867</v>
      </c>
      <c r="L5966" s="35">
        <v>0</v>
      </c>
      <c r="M5966" s="35">
        <v>0</v>
      </c>
      <c r="N5966" s="35">
        <v>0</v>
      </c>
      <c r="O5966" s="35">
        <v>0</v>
      </c>
      <c r="P5966" s="36">
        <v>12</v>
      </c>
      <c r="Q5966" s="37">
        <v>82</v>
      </c>
      <c r="R5966" s="36">
        <v>0</v>
      </c>
      <c r="S5966" s="39">
        <f t="shared" si="204"/>
        <v>82</v>
      </c>
      <c r="T5966" s="34" t="s">
        <v>29</v>
      </c>
      <c r="U5966" s="12">
        <f>((alpha*(beta^speed))*(speed^ceta))</f>
        <v>745.63265487957881</v>
      </c>
      <c r="V5966" s="8">
        <f t="shared" si="205"/>
        <v>82</v>
      </c>
    </row>
    <row r="5967" spans="1:28">
      <c r="A5967" s="34" t="s">
        <v>19</v>
      </c>
      <c r="B5967" s="34" t="s">
        <v>70</v>
      </c>
      <c r="C5967" s="5" t="s">
        <v>148</v>
      </c>
      <c r="D5967" s="35" t="s">
        <v>90</v>
      </c>
      <c r="E5967" s="36" t="s">
        <v>15</v>
      </c>
      <c r="F5967" s="37">
        <v>100</v>
      </c>
      <c r="G5967" s="38">
        <v>0.04</v>
      </c>
      <c r="H5967" s="34">
        <v>0.99533431442019482</v>
      </c>
      <c r="I5967" s="35">
        <v>0.1400074527696368</v>
      </c>
      <c r="J5967" s="35">
        <v>9.2635202900275342</v>
      </c>
      <c r="K5967" s="35">
        <v>1.3320444444749104</v>
      </c>
      <c r="L5967" s="35">
        <v>0.6297030003388997</v>
      </c>
      <c r="M5967" s="35">
        <v>7.24376676164315E-3</v>
      </c>
      <c r="N5967" s="35">
        <v>0</v>
      </c>
      <c r="O5967" s="35">
        <v>0</v>
      </c>
      <c r="P5967" s="36">
        <v>12</v>
      </c>
      <c r="Q5967" s="37">
        <v>65</v>
      </c>
      <c r="R5967" s="36">
        <v>10</v>
      </c>
      <c r="S5967" s="39">
        <f t="shared" si="204"/>
        <v>65</v>
      </c>
      <c r="T5967" s="34" t="s">
        <v>44</v>
      </c>
      <c r="U5967" s="12">
        <f>(alpha+(beta/(1+EXP((((-1)*ceta)+(delta*LN(speed)))+(epsilon*speed)))))</f>
        <v>1.4912113826115465</v>
      </c>
      <c r="V5967" s="8">
        <f t="shared" si="205"/>
        <v>65</v>
      </c>
    </row>
    <row r="5968" spans="1:28">
      <c r="A5968" s="34" t="s">
        <v>19</v>
      </c>
      <c r="B5968" s="34" t="s">
        <v>70</v>
      </c>
      <c r="C5968" s="5" t="s">
        <v>148</v>
      </c>
      <c r="D5968" s="35" t="s">
        <v>90</v>
      </c>
      <c r="E5968" s="36" t="s">
        <v>16</v>
      </c>
      <c r="F5968" s="37">
        <v>100</v>
      </c>
      <c r="G5968" s="38">
        <v>0.04</v>
      </c>
      <c r="H5968" s="34">
        <v>0.92072077918893303</v>
      </c>
      <c r="I5968" s="35">
        <v>-4.8817318426866687E-6</v>
      </c>
      <c r="J5968" s="35">
        <v>8.757758434499727E-4</v>
      </c>
      <c r="K5968" s="35">
        <v>-4.038738887601389E-2</v>
      </c>
      <c r="L5968" s="35">
        <v>1.5307774302087647</v>
      </c>
      <c r="M5968" s="35">
        <v>0</v>
      </c>
      <c r="N5968" s="35">
        <v>0</v>
      </c>
      <c r="O5968" s="35">
        <v>0</v>
      </c>
      <c r="P5968" s="36">
        <v>12</v>
      </c>
      <c r="Q5968" s="37">
        <v>65</v>
      </c>
      <c r="R5968" s="36">
        <v>14</v>
      </c>
      <c r="S5968" s="39">
        <f t="shared" si="204"/>
        <v>65</v>
      </c>
      <c r="T5968" s="34" t="s">
        <v>51</v>
      </c>
      <c r="U5968" s="12">
        <f>(((alpha*(speed^3))+(beta*(speed^2))+(ceta*speed))+delta)</f>
        <v>1.2651044845461703</v>
      </c>
      <c r="V5968" s="8">
        <f t="shared" si="205"/>
        <v>65</v>
      </c>
    </row>
    <row r="5969" spans="1:28">
      <c r="A5969" s="34" t="s">
        <v>19</v>
      </c>
      <c r="B5969" s="34" t="s">
        <v>70</v>
      </c>
      <c r="C5969" s="5" t="s">
        <v>148</v>
      </c>
      <c r="D5969" s="35" t="s">
        <v>90</v>
      </c>
      <c r="E5969" s="36" t="s">
        <v>14</v>
      </c>
      <c r="F5969" s="37">
        <v>100</v>
      </c>
      <c r="G5969" s="38">
        <v>0.04</v>
      </c>
      <c r="H5969" s="34">
        <v>0.96631607495209682</v>
      </c>
      <c r="I5969" s="35">
        <v>1.9943591480737512E-2</v>
      </c>
      <c r="J5969" s="35">
        <v>0.3117941005902824</v>
      </c>
      <c r="K5969" s="35">
        <v>1.2491052450263591</v>
      </c>
      <c r="L5969" s="35">
        <v>-1.1655995206698384</v>
      </c>
      <c r="M5969" s="35">
        <v>0</v>
      </c>
      <c r="N5969" s="35">
        <v>0</v>
      </c>
      <c r="O5969" s="35">
        <v>0</v>
      </c>
      <c r="P5969" s="36">
        <v>12</v>
      </c>
      <c r="Q5969" s="37">
        <v>65</v>
      </c>
      <c r="R5969" s="36">
        <v>1</v>
      </c>
      <c r="S5969" s="39">
        <f t="shared" si="204"/>
        <v>65</v>
      </c>
      <c r="T5969" s="34" t="s">
        <v>30</v>
      </c>
      <c r="U5969" s="12">
        <f>((alpha*(speed^beta))+(ceta*(speed^delta)))</f>
        <v>8.2918912416231311E-2</v>
      </c>
      <c r="V5969" s="8">
        <f t="shared" si="205"/>
        <v>65</v>
      </c>
      <c r="AB5969" s="41"/>
    </row>
    <row r="5970" spans="1:28">
      <c r="A5970" s="34" t="s">
        <v>19</v>
      </c>
      <c r="B5970" s="34" t="s">
        <v>70</v>
      </c>
      <c r="C5970" s="5" t="s">
        <v>148</v>
      </c>
      <c r="D5970" s="35" t="s">
        <v>90</v>
      </c>
      <c r="E5970" s="36" t="s">
        <v>18</v>
      </c>
      <c r="F5970" s="37">
        <v>100</v>
      </c>
      <c r="G5970" s="38">
        <v>0.04</v>
      </c>
      <c r="H5970" s="34">
        <v>0.98516644982445356</v>
      </c>
      <c r="I5970" s="35">
        <v>-2.9709933500845253E-8</v>
      </c>
      <c r="J5970" s="35">
        <v>6.9641376189333683E-6</v>
      </c>
      <c r="K5970" s="35">
        <v>-5.7453263709832255E-4</v>
      </c>
      <c r="L5970" s="35">
        <v>2.2689521613507308E-2</v>
      </c>
      <c r="M5970" s="35">
        <v>0</v>
      </c>
      <c r="N5970" s="35">
        <v>0</v>
      </c>
      <c r="O5970" s="35">
        <v>0</v>
      </c>
      <c r="P5970" s="36">
        <v>12</v>
      </c>
      <c r="Q5970" s="37">
        <v>65</v>
      </c>
      <c r="R5970" s="36">
        <v>14</v>
      </c>
      <c r="S5970" s="39">
        <f t="shared" si="204"/>
        <v>65</v>
      </c>
      <c r="T5970" s="34" t="s">
        <v>51</v>
      </c>
      <c r="U5970" s="12">
        <f>(((alpha*(speed^3))+(beta*(speed^2))+(ceta*speed))+delta)</f>
        <v>6.6092911544401965E-3</v>
      </c>
      <c r="V5970" s="8">
        <f t="shared" si="205"/>
        <v>65</v>
      </c>
      <c r="AB5970" s="41"/>
    </row>
    <row r="5971" spans="1:28">
      <c r="A5971" s="34" t="s">
        <v>19</v>
      </c>
      <c r="B5971" s="34" t="s">
        <v>70</v>
      </c>
      <c r="C5971" s="5" t="s">
        <v>148</v>
      </c>
      <c r="D5971" s="35" t="s">
        <v>90</v>
      </c>
      <c r="E5971" s="36" t="s">
        <v>17</v>
      </c>
      <c r="F5971" s="37">
        <v>100</v>
      </c>
      <c r="G5971" s="38">
        <v>0.04</v>
      </c>
      <c r="H5971" s="34">
        <v>0.97471813857195</v>
      </c>
      <c r="I5971" s="35">
        <v>-2.0601190289586844E-3</v>
      </c>
      <c r="J5971" s="35">
        <v>0.31717066075794814</v>
      </c>
      <c r="K5971" s="35">
        <v>-17.969071308247514</v>
      </c>
      <c r="L5971" s="35">
        <v>1346.3262715945252</v>
      </c>
      <c r="M5971" s="35">
        <v>0</v>
      </c>
      <c r="N5971" s="35">
        <v>0</v>
      </c>
      <c r="O5971" s="35">
        <v>0</v>
      </c>
      <c r="P5971" s="36">
        <v>12</v>
      </c>
      <c r="Q5971" s="37">
        <v>65</v>
      </c>
      <c r="R5971" s="36">
        <v>14</v>
      </c>
      <c r="S5971" s="39">
        <f t="shared" si="204"/>
        <v>65</v>
      </c>
      <c r="T5971" s="34" t="s">
        <v>51</v>
      </c>
      <c r="U5971" s="12">
        <f>(((alpha*(speed^3))+(beta*(speed^2))+(ceta*speed))+delta)</f>
        <v>952.62248993298908</v>
      </c>
      <c r="V5971" s="8">
        <f t="shared" si="205"/>
        <v>65</v>
      </c>
    </row>
    <row r="5972" spans="1:28">
      <c r="A5972" s="34" t="s">
        <v>19</v>
      </c>
      <c r="B5972" s="34" t="s">
        <v>70</v>
      </c>
      <c r="C5972" s="5" t="s">
        <v>148</v>
      </c>
      <c r="D5972" s="35" t="s">
        <v>90</v>
      </c>
      <c r="E5972" s="36" t="s">
        <v>15</v>
      </c>
      <c r="F5972" s="37">
        <v>0</v>
      </c>
      <c r="G5972" s="38">
        <v>0.06</v>
      </c>
      <c r="H5972" s="34">
        <v>0.98974866396900241</v>
      </c>
      <c r="I5972" s="35">
        <v>8.2464859980591925</v>
      </c>
      <c r="J5972" s="35">
        <v>-0.42027356448617703</v>
      </c>
      <c r="K5972" s="35">
        <v>192.10803444282234</v>
      </c>
      <c r="L5972" s="35">
        <v>-2.3304232933688587</v>
      </c>
      <c r="M5972" s="35">
        <v>0</v>
      </c>
      <c r="N5972" s="35">
        <v>0</v>
      </c>
      <c r="O5972" s="35">
        <v>0</v>
      </c>
      <c r="P5972" s="36">
        <v>12</v>
      </c>
      <c r="Q5972" s="37">
        <v>86</v>
      </c>
      <c r="R5972" s="36">
        <v>1</v>
      </c>
      <c r="S5972" s="39">
        <f t="shared" si="204"/>
        <v>86</v>
      </c>
      <c r="T5972" s="34" t="s">
        <v>30</v>
      </c>
      <c r="U5972" s="12">
        <f>((alpha*(speed^beta))+(ceta*(speed^delta)))</f>
        <v>1.2743442238512968</v>
      </c>
      <c r="V5972" s="8">
        <f t="shared" si="205"/>
        <v>86</v>
      </c>
    </row>
    <row r="5973" spans="1:28">
      <c r="A5973" s="34" t="s">
        <v>19</v>
      </c>
      <c r="B5973" s="34" t="s">
        <v>70</v>
      </c>
      <c r="C5973" s="5" t="s">
        <v>148</v>
      </c>
      <c r="D5973" s="35" t="s">
        <v>90</v>
      </c>
      <c r="E5973" s="36" t="s">
        <v>16</v>
      </c>
      <c r="F5973" s="37">
        <v>0</v>
      </c>
      <c r="G5973" s="38">
        <v>0.06</v>
      </c>
      <c r="H5973" s="34">
        <v>0.97535760033368535</v>
      </c>
      <c r="I5973" s="35">
        <v>0.62827761843592012</v>
      </c>
      <c r="J5973" s="35">
        <v>91.857768503594599</v>
      </c>
      <c r="K5973" s="35">
        <v>1.9782842394363132</v>
      </c>
      <c r="L5973" s="35">
        <v>1.0221744214964985</v>
      </c>
      <c r="M5973" s="35">
        <v>0.33162199466444775</v>
      </c>
      <c r="N5973" s="35">
        <v>0</v>
      </c>
      <c r="O5973" s="35">
        <v>0</v>
      </c>
      <c r="P5973" s="36">
        <v>12</v>
      </c>
      <c r="Q5973" s="37">
        <v>86</v>
      </c>
      <c r="R5973" s="36">
        <v>10</v>
      </c>
      <c r="S5973" s="39">
        <f t="shared" si="204"/>
        <v>86</v>
      </c>
      <c r="T5973" s="34" t="s">
        <v>44</v>
      </c>
      <c r="U5973" s="12">
        <f>(alpha+(beta/(1+EXP((((-1)*ceta)+(delta*LN(speed)))+(epsilon*speed)))))</f>
        <v>0.6282776184387977</v>
      </c>
      <c r="V5973" s="8">
        <f t="shared" si="205"/>
        <v>86</v>
      </c>
    </row>
    <row r="5974" spans="1:28">
      <c r="A5974" s="34" t="s">
        <v>19</v>
      </c>
      <c r="B5974" s="34" t="s">
        <v>70</v>
      </c>
      <c r="C5974" s="5" t="s">
        <v>148</v>
      </c>
      <c r="D5974" s="35" t="s">
        <v>90</v>
      </c>
      <c r="E5974" s="36" t="s">
        <v>14</v>
      </c>
      <c r="F5974" s="37">
        <v>0</v>
      </c>
      <c r="G5974" s="38">
        <v>0.06</v>
      </c>
      <c r="H5974" s="34">
        <v>0.98788521788162509</v>
      </c>
      <c r="I5974" s="35">
        <v>0.52055991333085216</v>
      </c>
      <c r="J5974" s="35">
        <v>1.0135067798045725</v>
      </c>
      <c r="K5974" s="35">
        <v>-0.7722268309380953</v>
      </c>
      <c r="L5974" s="35">
        <v>0</v>
      </c>
      <c r="M5974" s="35">
        <v>0</v>
      </c>
      <c r="N5974" s="35">
        <v>0</v>
      </c>
      <c r="O5974" s="35">
        <v>0</v>
      </c>
      <c r="P5974" s="36">
        <v>12</v>
      </c>
      <c r="Q5974" s="37">
        <v>86</v>
      </c>
      <c r="R5974" s="36">
        <v>0</v>
      </c>
      <c r="S5974" s="39">
        <f t="shared" si="204"/>
        <v>86</v>
      </c>
      <c r="T5974" s="34" t="s">
        <v>29</v>
      </c>
      <c r="U5974" s="12">
        <f>((alpha*(beta^speed))*(speed^ceta))</f>
        <v>5.2928760148210637E-2</v>
      </c>
      <c r="V5974" s="8">
        <f t="shared" si="205"/>
        <v>86</v>
      </c>
      <c r="AB5974" s="41"/>
    </row>
    <row r="5975" spans="1:28">
      <c r="A5975" s="34" t="s">
        <v>19</v>
      </c>
      <c r="B5975" s="34" t="s">
        <v>70</v>
      </c>
      <c r="C5975" s="5" t="s">
        <v>148</v>
      </c>
      <c r="D5975" s="35" t="s">
        <v>90</v>
      </c>
      <c r="E5975" s="36" t="s">
        <v>18</v>
      </c>
      <c r="F5975" s="37">
        <v>0</v>
      </c>
      <c r="G5975" s="38">
        <v>0.06</v>
      </c>
      <c r="H5975" s="34">
        <v>0.98192496880332991</v>
      </c>
      <c r="I5975" s="35">
        <v>-2.9445823581205776E-8</v>
      </c>
      <c r="J5975" s="35">
        <v>4.2530543755036536E-6</v>
      </c>
      <c r="K5975" s="35">
        <v>-2.7260514689999551E-4</v>
      </c>
      <c r="L5975" s="35">
        <v>1.5222470478461595E-2</v>
      </c>
      <c r="M5975" s="35">
        <v>0</v>
      </c>
      <c r="N5975" s="35">
        <v>0</v>
      </c>
      <c r="O5975" s="35">
        <v>0</v>
      </c>
      <c r="P5975" s="36">
        <v>12</v>
      </c>
      <c r="Q5975" s="37">
        <v>86</v>
      </c>
      <c r="R5975" s="36">
        <v>14</v>
      </c>
      <c r="S5975" s="39">
        <f t="shared" si="204"/>
        <v>86</v>
      </c>
      <c r="T5975" s="34" t="s">
        <v>51</v>
      </c>
      <c r="U5975" s="12">
        <f>(((alpha*(speed^3))+(beta*(speed^2))+(ceta*speed))+delta)</f>
        <v>4.5048252425195848E-3</v>
      </c>
      <c r="V5975" s="8">
        <f t="shared" si="205"/>
        <v>86</v>
      </c>
      <c r="AB5975" s="41"/>
    </row>
    <row r="5976" spans="1:28">
      <c r="A5976" s="34" t="s">
        <v>19</v>
      </c>
      <c r="B5976" s="34" t="s">
        <v>70</v>
      </c>
      <c r="C5976" s="5" t="s">
        <v>148</v>
      </c>
      <c r="D5976" s="35" t="s">
        <v>90</v>
      </c>
      <c r="E5976" s="36" t="s">
        <v>17</v>
      </c>
      <c r="F5976" s="37">
        <v>0</v>
      </c>
      <c r="G5976" s="38">
        <v>0.06</v>
      </c>
      <c r="H5976" s="34">
        <v>0.98629335052717726</v>
      </c>
      <c r="I5976" s="35">
        <v>102.16643708257027</v>
      </c>
      <c r="J5976" s="35">
        <v>0.34500664003821363</v>
      </c>
      <c r="K5976" s="35">
        <v>2155.8079756765328</v>
      </c>
      <c r="L5976" s="35">
        <v>-0.54141894823817893</v>
      </c>
      <c r="M5976" s="35">
        <v>0</v>
      </c>
      <c r="N5976" s="35">
        <v>0</v>
      </c>
      <c r="O5976" s="35">
        <v>0</v>
      </c>
      <c r="P5976" s="36">
        <v>12</v>
      </c>
      <c r="Q5976" s="37">
        <v>86</v>
      </c>
      <c r="R5976" s="36">
        <v>1</v>
      </c>
      <c r="S5976" s="39">
        <f t="shared" si="204"/>
        <v>86</v>
      </c>
      <c r="T5976" s="34" t="s">
        <v>30</v>
      </c>
      <c r="U5976" s="12">
        <f>((alpha*(speed^beta))+(ceta*(speed^delta)))</f>
        <v>668.33403714005635</v>
      </c>
      <c r="V5976" s="8">
        <f t="shared" si="205"/>
        <v>86</v>
      </c>
    </row>
    <row r="5977" spans="1:28">
      <c r="A5977" s="34" t="s">
        <v>19</v>
      </c>
      <c r="B5977" s="34" t="s">
        <v>70</v>
      </c>
      <c r="C5977" s="5" t="s">
        <v>148</v>
      </c>
      <c r="D5977" s="35" t="s">
        <v>90</v>
      </c>
      <c r="E5977" s="36" t="s">
        <v>15</v>
      </c>
      <c r="F5977" s="37">
        <v>50</v>
      </c>
      <c r="G5977" s="38">
        <v>0.06</v>
      </c>
      <c r="H5977" s="34">
        <v>0.99414654265014502</v>
      </c>
      <c r="I5977" s="35">
        <v>9.2439870495855949</v>
      </c>
      <c r="J5977" s="35">
        <v>0.98987866594434393</v>
      </c>
      <c r="K5977" s="35">
        <v>-0.28639606765537368</v>
      </c>
      <c r="L5977" s="35">
        <v>0</v>
      </c>
      <c r="M5977" s="35">
        <v>0</v>
      </c>
      <c r="N5977" s="35">
        <v>0</v>
      </c>
      <c r="O5977" s="35">
        <v>0</v>
      </c>
      <c r="P5977" s="36">
        <v>12</v>
      </c>
      <c r="Q5977" s="37">
        <v>64</v>
      </c>
      <c r="R5977" s="36">
        <v>0</v>
      </c>
      <c r="S5977" s="39">
        <f t="shared" si="204"/>
        <v>64</v>
      </c>
      <c r="T5977" s="34" t="s">
        <v>29</v>
      </c>
      <c r="U5977" s="12">
        <f>((alpha*(beta^speed))*(speed^ceta))</f>
        <v>1.4649479861062786</v>
      </c>
      <c r="V5977" s="8">
        <f t="shared" si="205"/>
        <v>64</v>
      </c>
    </row>
    <row r="5978" spans="1:28">
      <c r="A5978" s="34" t="s">
        <v>19</v>
      </c>
      <c r="B5978" s="34" t="s">
        <v>70</v>
      </c>
      <c r="C5978" s="5" t="s">
        <v>148</v>
      </c>
      <c r="D5978" s="35" t="s">
        <v>90</v>
      </c>
      <c r="E5978" s="36" t="s">
        <v>16</v>
      </c>
      <c r="F5978" s="37">
        <v>50</v>
      </c>
      <c r="G5978" s="38">
        <v>0.06</v>
      </c>
      <c r="H5978" s="34">
        <v>0.96906759624036509</v>
      </c>
      <c r="I5978" s="35">
        <v>-4.4446257433835014E-6</v>
      </c>
      <c r="J5978" s="35">
        <v>8.7690674150101911E-4</v>
      </c>
      <c r="K5978" s="35">
        <v>-4.0876157862478169E-2</v>
      </c>
      <c r="L5978" s="35">
        <v>1.5173026326116232</v>
      </c>
      <c r="M5978" s="35">
        <v>0</v>
      </c>
      <c r="N5978" s="35">
        <v>0</v>
      </c>
      <c r="O5978" s="35">
        <v>0</v>
      </c>
      <c r="P5978" s="36">
        <v>12</v>
      </c>
      <c r="Q5978" s="37">
        <v>64</v>
      </c>
      <c r="R5978" s="36">
        <v>14</v>
      </c>
      <c r="S5978" s="39">
        <f t="shared" si="204"/>
        <v>64</v>
      </c>
      <c r="T5978" s="34" t="s">
        <v>51</v>
      </c>
      <c r="U5978" s="12">
        <f>(((alpha*(speed^3))+(beta*(speed^2))+(ceta*speed))+delta)</f>
        <v>1.3279065717276699</v>
      </c>
      <c r="V5978" s="8">
        <f t="shared" si="205"/>
        <v>64</v>
      </c>
    </row>
    <row r="5979" spans="1:28">
      <c r="A5979" s="34" t="s">
        <v>19</v>
      </c>
      <c r="B5979" s="34" t="s">
        <v>70</v>
      </c>
      <c r="C5979" s="5" t="s">
        <v>148</v>
      </c>
      <c r="D5979" s="35" t="s">
        <v>90</v>
      </c>
      <c r="E5979" s="36" t="s">
        <v>14</v>
      </c>
      <c r="F5979" s="37">
        <v>50</v>
      </c>
      <c r="G5979" s="38">
        <v>0.06</v>
      </c>
      <c r="H5979" s="34">
        <v>0.97568941135821685</v>
      </c>
      <c r="I5979" s="35">
        <v>0.44737001558652212</v>
      </c>
      <c r="J5979" s="35">
        <v>1.0161628346750375</v>
      </c>
      <c r="K5979" s="35">
        <v>-0.64345553403689404</v>
      </c>
      <c r="L5979" s="35">
        <v>0</v>
      </c>
      <c r="M5979" s="35">
        <v>0</v>
      </c>
      <c r="N5979" s="35">
        <v>0</v>
      </c>
      <c r="O5979" s="35">
        <v>0</v>
      </c>
      <c r="P5979" s="36">
        <v>12</v>
      </c>
      <c r="Q5979" s="37">
        <v>64</v>
      </c>
      <c r="R5979" s="36">
        <v>0</v>
      </c>
      <c r="S5979" s="39">
        <f t="shared" si="204"/>
        <v>64</v>
      </c>
      <c r="T5979" s="34" t="s">
        <v>29</v>
      </c>
      <c r="U5979" s="12">
        <f>((alpha*(beta^speed))*(speed^ceta))</f>
        <v>8.5925489422114934E-2</v>
      </c>
      <c r="V5979" s="8">
        <f t="shared" si="205"/>
        <v>64</v>
      </c>
      <c r="AB5979" s="41"/>
    </row>
    <row r="5980" spans="1:28">
      <c r="A5980" s="34" t="s">
        <v>19</v>
      </c>
      <c r="B5980" s="34" t="s">
        <v>70</v>
      </c>
      <c r="C5980" s="5" t="s">
        <v>148</v>
      </c>
      <c r="D5980" s="35" t="s">
        <v>90</v>
      </c>
      <c r="E5980" s="36" t="s">
        <v>18</v>
      </c>
      <c r="F5980" s="37">
        <v>50</v>
      </c>
      <c r="G5980" s="38">
        <v>0.06</v>
      </c>
      <c r="H5980" s="34">
        <v>0.98109543471798666</v>
      </c>
      <c r="I5980" s="35">
        <v>-1.7176790501919205E-8</v>
      </c>
      <c r="J5980" s="35">
        <v>5.0913808014724134E-6</v>
      </c>
      <c r="K5980" s="35">
        <v>-5.0116364819877514E-4</v>
      </c>
      <c r="L5980" s="35">
        <v>2.2325314587080161E-2</v>
      </c>
      <c r="M5980" s="35">
        <v>0</v>
      </c>
      <c r="N5980" s="35">
        <v>0</v>
      </c>
      <c r="O5980" s="35">
        <v>0</v>
      </c>
      <c r="P5980" s="36">
        <v>12</v>
      </c>
      <c r="Q5980" s="37">
        <v>64</v>
      </c>
      <c r="R5980" s="36">
        <v>14</v>
      </c>
      <c r="S5980" s="39">
        <f t="shared" si="204"/>
        <v>64</v>
      </c>
      <c r="T5980" s="34" t="s">
        <v>51</v>
      </c>
      <c r="U5980" s="12">
        <f>(((alpha*(speed^3))+(beta*(speed^2))+(ceta*speed))+delta)</f>
        <v>6.6023442958544482E-3</v>
      </c>
      <c r="V5980" s="8">
        <f t="shared" si="205"/>
        <v>64</v>
      </c>
      <c r="AB5980" s="41"/>
    </row>
    <row r="5981" spans="1:28">
      <c r="A5981" s="34" t="s">
        <v>19</v>
      </c>
      <c r="B5981" s="34" t="s">
        <v>70</v>
      </c>
      <c r="C5981" s="5" t="s">
        <v>148</v>
      </c>
      <c r="D5981" s="35" t="s">
        <v>90</v>
      </c>
      <c r="E5981" s="36" t="s">
        <v>17</v>
      </c>
      <c r="F5981" s="37">
        <v>50</v>
      </c>
      <c r="G5981" s="38">
        <v>0.06</v>
      </c>
      <c r="H5981" s="34">
        <v>0.98815689746160162</v>
      </c>
      <c r="I5981" s="35">
        <v>7.0375155822941071</v>
      </c>
      <c r="J5981" s="35">
        <v>1.4373865537651618</v>
      </c>
      <c r="K5981" s="35">
        <v>-4.2359968883092299E-2</v>
      </c>
      <c r="L5981" s="35">
        <v>0</v>
      </c>
      <c r="M5981" s="35">
        <v>0</v>
      </c>
      <c r="N5981" s="35">
        <v>0</v>
      </c>
      <c r="O5981" s="35">
        <v>0</v>
      </c>
      <c r="P5981" s="36">
        <v>12</v>
      </c>
      <c r="Q5981" s="37">
        <v>64</v>
      </c>
      <c r="R5981" s="36">
        <v>13</v>
      </c>
      <c r="S5981" s="39">
        <f t="shared" si="204"/>
        <v>64</v>
      </c>
      <c r="T5981" s="34" t="s">
        <v>50</v>
      </c>
      <c r="U5981" s="12">
        <f>EXP((alpha+(beta/speed))+(ceta*LN(speed)))</f>
        <v>976.33385180311279</v>
      </c>
      <c r="V5981" s="8">
        <f t="shared" si="205"/>
        <v>64</v>
      </c>
    </row>
    <row r="5982" spans="1:28">
      <c r="A5982" s="34" t="s">
        <v>19</v>
      </c>
      <c r="B5982" s="34" t="s">
        <v>70</v>
      </c>
      <c r="C5982" s="5" t="s">
        <v>148</v>
      </c>
      <c r="D5982" s="35" t="s">
        <v>90</v>
      </c>
      <c r="E5982" s="36" t="s">
        <v>15</v>
      </c>
      <c r="F5982" s="37">
        <v>100</v>
      </c>
      <c r="G5982" s="38">
        <v>0.06</v>
      </c>
      <c r="H5982" s="34">
        <v>0.99078212119967057</v>
      </c>
      <c r="I5982" s="35">
        <v>1.2117121976190475</v>
      </c>
      <c r="J5982" s="35">
        <v>18.729187160480976</v>
      </c>
      <c r="K5982" s="35">
        <v>6.9864552580098313E-2</v>
      </c>
      <c r="L5982" s="35">
        <v>0.47173589888992823</v>
      </c>
      <c r="M5982" s="35">
        <v>2.764637456975216E-2</v>
      </c>
      <c r="N5982" s="35">
        <v>0</v>
      </c>
      <c r="O5982" s="35">
        <v>0</v>
      </c>
      <c r="P5982" s="36">
        <v>12</v>
      </c>
      <c r="Q5982" s="37">
        <v>48</v>
      </c>
      <c r="R5982" s="36">
        <v>10</v>
      </c>
      <c r="S5982" s="39">
        <f t="shared" si="204"/>
        <v>48</v>
      </c>
      <c r="T5982" s="34" t="s">
        <v>44</v>
      </c>
      <c r="U5982" s="12">
        <f>(alpha+(beta/(1+EXP((((-1)*ceta)+(delta*LN(speed)))+(epsilon*speed)))))</f>
        <v>2.0320406830427284</v>
      </c>
      <c r="V5982" s="8">
        <f t="shared" si="205"/>
        <v>48</v>
      </c>
    </row>
    <row r="5983" spans="1:28">
      <c r="A5983" s="34" t="s">
        <v>19</v>
      </c>
      <c r="B5983" s="34" t="s">
        <v>70</v>
      </c>
      <c r="C5983" s="5" t="s">
        <v>148</v>
      </c>
      <c r="D5983" s="35" t="s">
        <v>90</v>
      </c>
      <c r="E5983" s="36" t="s">
        <v>16</v>
      </c>
      <c r="F5983" s="37">
        <v>100</v>
      </c>
      <c r="G5983" s="38">
        <v>0.06</v>
      </c>
      <c r="H5983" s="34">
        <v>0.96228522279360218</v>
      </c>
      <c r="I5983" s="35">
        <v>-1.9964923101500042E-5</v>
      </c>
      <c r="J5983" s="35">
        <v>2.4302631360404335E-3</v>
      </c>
      <c r="K5983" s="35">
        <v>-7.8735603578168875E-2</v>
      </c>
      <c r="L5983" s="35">
        <v>2.1279572865987286</v>
      </c>
      <c r="M5983" s="35">
        <v>0</v>
      </c>
      <c r="N5983" s="35">
        <v>0</v>
      </c>
      <c r="O5983" s="35">
        <v>0</v>
      </c>
      <c r="P5983" s="36">
        <v>12</v>
      </c>
      <c r="Q5983" s="37">
        <v>48</v>
      </c>
      <c r="R5983" s="36">
        <v>14</v>
      </c>
      <c r="S5983" s="39">
        <f t="shared" si="204"/>
        <v>48</v>
      </c>
      <c r="T5983" s="34" t="s">
        <v>51</v>
      </c>
      <c r="U5983" s="12">
        <f>(((alpha*(speed^3))+(beta*(speed^2))+(ceta*speed))+delta)</f>
        <v>1.7400138046426892</v>
      </c>
      <c r="V5983" s="8">
        <f t="shared" si="205"/>
        <v>48</v>
      </c>
    </row>
    <row r="5984" spans="1:28">
      <c r="A5984" s="34" t="s">
        <v>19</v>
      </c>
      <c r="B5984" s="34" t="s">
        <v>70</v>
      </c>
      <c r="C5984" s="5" t="s">
        <v>148</v>
      </c>
      <c r="D5984" s="35" t="s">
        <v>90</v>
      </c>
      <c r="E5984" s="36" t="s">
        <v>14</v>
      </c>
      <c r="F5984" s="37">
        <v>100</v>
      </c>
      <c r="G5984" s="38">
        <v>0.06</v>
      </c>
      <c r="H5984" s="34">
        <v>0.90550690531083333</v>
      </c>
      <c r="I5984" s="35">
        <v>2.951868958480433</v>
      </c>
      <c r="J5984" s="35">
        <v>-1.7416032125823915</v>
      </c>
      <c r="K5984" s="35">
        <v>6.5717785896255029E-2</v>
      </c>
      <c r="L5984" s="35">
        <v>0.13604825046257132</v>
      </c>
      <c r="M5984" s="35">
        <v>0</v>
      </c>
      <c r="N5984" s="35">
        <v>0</v>
      </c>
      <c r="O5984" s="35">
        <v>0</v>
      </c>
      <c r="P5984" s="36">
        <v>12</v>
      </c>
      <c r="Q5984" s="37">
        <v>48</v>
      </c>
      <c r="R5984" s="36">
        <v>1</v>
      </c>
      <c r="S5984" s="39">
        <f t="shared" si="204"/>
        <v>48</v>
      </c>
      <c r="T5984" s="34" t="s">
        <v>30</v>
      </c>
      <c r="U5984" s="12">
        <f>((alpha*(speed^beta))+(ceta*(speed^delta)))</f>
        <v>0.11476261671724576</v>
      </c>
      <c r="V5984" s="8">
        <f t="shared" si="205"/>
        <v>48</v>
      </c>
    </row>
    <row r="5985" spans="1:22">
      <c r="A5985" s="34" t="s">
        <v>19</v>
      </c>
      <c r="B5985" s="34" t="s">
        <v>70</v>
      </c>
      <c r="C5985" s="5" t="s">
        <v>148</v>
      </c>
      <c r="D5985" s="35" t="s">
        <v>90</v>
      </c>
      <c r="E5985" s="36" t="s">
        <v>18</v>
      </c>
      <c r="F5985" s="37">
        <v>100</v>
      </c>
      <c r="G5985" s="38">
        <v>0.06</v>
      </c>
      <c r="H5985" s="34">
        <v>0.97753426740967819</v>
      </c>
      <c r="I5985" s="35">
        <v>23.831911936934031</v>
      </c>
      <c r="J5985" s="35">
        <v>2.470635713917444</v>
      </c>
      <c r="K5985" s="35">
        <v>-1.3570538966409125E-2</v>
      </c>
      <c r="L5985" s="35">
        <v>0</v>
      </c>
      <c r="M5985" s="35">
        <v>0</v>
      </c>
      <c r="N5985" s="35">
        <v>0</v>
      </c>
      <c r="O5985" s="35">
        <v>0</v>
      </c>
      <c r="P5985" s="36">
        <v>12</v>
      </c>
      <c r="Q5985" s="37">
        <v>48</v>
      </c>
      <c r="R5985" s="36">
        <v>5</v>
      </c>
      <c r="S5985" s="39">
        <f t="shared" si="204"/>
        <v>48</v>
      </c>
      <c r="T5985" s="34" t="s">
        <v>36</v>
      </c>
      <c r="U5985" s="12">
        <f>(1/(((ceta*(speed^2))+(beta*speed))+alpha))</f>
        <v>8.9963732035705807E-3</v>
      </c>
      <c r="V5985" s="8">
        <f t="shared" si="205"/>
        <v>48</v>
      </c>
    </row>
    <row r="5986" spans="1:22">
      <c r="A5986" s="34" t="s">
        <v>19</v>
      </c>
      <c r="B5986" s="34" t="s">
        <v>70</v>
      </c>
      <c r="C5986" s="5" t="s">
        <v>148</v>
      </c>
      <c r="D5986" s="35" t="s">
        <v>90</v>
      </c>
      <c r="E5986" s="36" t="s">
        <v>17</v>
      </c>
      <c r="F5986" s="37">
        <v>100</v>
      </c>
      <c r="G5986" s="38">
        <v>0.06</v>
      </c>
      <c r="H5986" s="34">
        <v>0.98200537979596081</v>
      </c>
      <c r="I5986" s="35">
        <v>-6.0069285814528407E-3</v>
      </c>
      <c r="J5986" s="35">
        <v>0.65776951801960137</v>
      </c>
      <c r="K5986" s="35">
        <v>-27.174249172683044</v>
      </c>
      <c r="L5986" s="35">
        <v>1757.6768693115166</v>
      </c>
      <c r="M5986" s="35">
        <v>0</v>
      </c>
      <c r="N5986" s="35">
        <v>0</v>
      </c>
      <c r="O5986" s="35">
        <v>0</v>
      </c>
      <c r="P5986" s="36">
        <v>12</v>
      </c>
      <c r="Q5986" s="37">
        <v>48</v>
      </c>
      <c r="R5986" s="36">
        <v>14</v>
      </c>
      <c r="S5986" s="39">
        <f t="shared" si="204"/>
        <v>48</v>
      </c>
      <c r="T5986" s="34" t="s">
        <v>51</v>
      </c>
      <c r="U5986" s="12">
        <f>(((alpha*(speed^3))+(beta*(speed^2))+(ceta*speed))+delta)</f>
        <v>1304.4956328598596</v>
      </c>
      <c r="V5986" s="8">
        <f t="shared" si="205"/>
        <v>48</v>
      </c>
    </row>
    <row r="5987" spans="1:22">
      <c r="A5987" s="34" t="s">
        <v>19</v>
      </c>
      <c r="B5987" s="34" t="s">
        <v>71</v>
      </c>
      <c r="C5987" s="5" t="s">
        <v>149</v>
      </c>
      <c r="D5987" s="35" t="s">
        <v>84</v>
      </c>
      <c r="E5987" s="36" t="s">
        <v>15</v>
      </c>
      <c r="F5987" s="37">
        <v>0</v>
      </c>
      <c r="G5987" s="38">
        <v>0</v>
      </c>
      <c r="H5987" s="34">
        <v>0.99259030117307556</v>
      </c>
      <c r="I5987" s="35">
        <v>93.063225059473709</v>
      </c>
      <c r="J5987" s="35">
        <v>1.0100216030311293</v>
      </c>
      <c r="K5987" s="35">
        <v>-1.097581834208299</v>
      </c>
      <c r="L5987" s="35">
        <v>0</v>
      </c>
      <c r="M5987" s="35">
        <v>0</v>
      </c>
      <c r="N5987" s="35">
        <v>0</v>
      </c>
      <c r="O5987" s="35">
        <v>0</v>
      </c>
      <c r="P5987" s="36">
        <v>12</v>
      </c>
      <c r="Q5987" s="37">
        <v>86</v>
      </c>
      <c r="R5987" s="36">
        <v>0</v>
      </c>
      <c r="S5987" s="39">
        <f t="shared" si="204"/>
        <v>86</v>
      </c>
      <c r="T5987" s="34" t="s">
        <v>29</v>
      </c>
      <c r="U5987" s="12">
        <f>((alpha*(beta^speed))*(speed^ceta))</f>
        <v>1.6517516413170044</v>
      </c>
      <c r="V5987" s="8">
        <f t="shared" si="205"/>
        <v>86</v>
      </c>
    </row>
    <row r="5988" spans="1:22">
      <c r="A5988" s="34" t="s">
        <v>19</v>
      </c>
      <c r="B5988" s="34" t="s">
        <v>71</v>
      </c>
      <c r="C5988" s="5" t="s">
        <v>149</v>
      </c>
      <c r="D5988" s="35" t="s">
        <v>84</v>
      </c>
      <c r="E5988" s="36" t="s">
        <v>16</v>
      </c>
      <c r="F5988" s="37">
        <v>0</v>
      </c>
      <c r="G5988" s="38">
        <v>0</v>
      </c>
      <c r="H5988" s="34">
        <v>0.98114565132693421</v>
      </c>
      <c r="I5988" s="35">
        <v>128.89600047541862</v>
      </c>
      <c r="J5988" s="35">
        <v>1.0091971132973916</v>
      </c>
      <c r="K5988" s="35">
        <v>-0.7803766148029716</v>
      </c>
      <c r="L5988" s="35">
        <v>0</v>
      </c>
      <c r="M5988" s="35">
        <v>0</v>
      </c>
      <c r="N5988" s="35">
        <v>0</v>
      </c>
      <c r="O5988" s="35">
        <v>0</v>
      </c>
      <c r="P5988" s="36">
        <v>12</v>
      </c>
      <c r="Q5988" s="37">
        <v>86</v>
      </c>
      <c r="R5988" s="36">
        <v>0</v>
      </c>
      <c r="S5988" s="39">
        <f t="shared" si="204"/>
        <v>86</v>
      </c>
      <c r="T5988" s="34" t="s">
        <v>29</v>
      </c>
      <c r="U5988" s="12">
        <f>((alpha*(beta^speed))*(speed^ceta))</f>
        <v>8.7606847788025703</v>
      </c>
      <c r="V5988" s="8">
        <f t="shared" si="205"/>
        <v>86</v>
      </c>
    </row>
    <row r="5989" spans="1:22">
      <c r="A5989" s="34" t="s">
        <v>19</v>
      </c>
      <c r="B5989" s="34" t="s">
        <v>71</v>
      </c>
      <c r="C5989" s="5" t="s">
        <v>149</v>
      </c>
      <c r="D5989" s="35" t="s">
        <v>84</v>
      </c>
      <c r="E5989" s="36" t="s">
        <v>14</v>
      </c>
      <c r="F5989" s="37">
        <v>0</v>
      </c>
      <c r="G5989" s="38">
        <v>0</v>
      </c>
      <c r="H5989" s="34">
        <v>0.99709340026497884</v>
      </c>
      <c r="I5989" s="35">
        <v>20.60058445438915</v>
      </c>
      <c r="J5989" s="35">
        <v>-0.85870792365903403</v>
      </c>
      <c r="K5989" s="35">
        <v>8365.8503787658192</v>
      </c>
      <c r="L5989" s="35">
        <v>-4.3036812167825831</v>
      </c>
      <c r="M5989" s="35">
        <v>0</v>
      </c>
      <c r="N5989" s="35">
        <v>0</v>
      </c>
      <c r="O5989" s="35">
        <v>0</v>
      </c>
      <c r="P5989" s="36">
        <v>12</v>
      </c>
      <c r="Q5989" s="37">
        <v>86</v>
      </c>
      <c r="R5989" s="36">
        <v>1</v>
      </c>
      <c r="S5989" s="39">
        <f t="shared" si="204"/>
        <v>86</v>
      </c>
      <c r="T5989" s="34" t="s">
        <v>30</v>
      </c>
      <c r="U5989" s="12">
        <f>((alpha*(speed^beta))+(ceta*(speed^delta)))</f>
        <v>0.44951956277248795</v>
      </c>
      <c r="V5989" s="8">
        <f t="shared" si="205"/>
        <v>86</v>
      </c>
    </row>
    <row r="5990" spans="1:22">
      <c r="A5990" s="34" t="s">
        <v>19</v>
      </c>
      <c r="B5990" s="34" t="s">
        <v>71</v>
      </c>
      <c r="C5990" s="5" t="s">
        <v>149</v>
      </c>
      <c r="D5990" s="35" t="s">
        <v>84</v>
      </c>
      <c r="E5990" s="36" t="s">
        <v>18</v>
      </c>
      <c r="F5990" s="37">
        <v>0</v>
      </c>
      <c r="G5990" s="38">
        <v>0</v>
      </c>
      <c r="H5990" s="34">
        <v>0.9973347599274961</v>
      </c>
      <c r="I5990" s="35">
        <v>14.298050765272983</v>
      </c>
      <c r="J5990" s="35">
        <v>1.0088609517141973</v>
      </c>
      <c r="K5990" s="35">
        <v>-1.0359874021069184</v>
      </c>
      <c r="L5990" s="35">
        <v>0</v>
      </c>
      <c r="M5990" s="35">
        <v>0</v>
      </c>
      <c r="N5990" s="35">
        <v>0</v>
      </c>
      <c r="O5990" s="35">
        <v>0</v>
      </c>
      <c r="P5990" s="36">
        <v>12</v>
      </c>
      <c r="Q5990" s="37">
        <v>86</v>
      </c>
      <c r="R5990" s="36">
        <v>0</v>
      </c>
      <c r="S5990" s="39">
        <f t="shared" si="204"/>
        <v>86</v>
      </c>
      <c r="T5990" s="34" t="s">
        <v>29</v>
      </c>
      <c r="U5990" s="12">
        <f>((alpha*(beta^speed))*(speed^ceta))</f>
        <v>0.30245008796324035</v>
      </c>
      <c r="V5990" s="8">
        <f t="shared" si="205"/>
        <v>86</v>
      </c>
    </row>
    <row r="5991" spans="1:22">
      <c r="A5991" s="34" t="s">
        <v>19</v>
      </c>
      <c r="B5991" s="34" t="s">
        <v>71</v>
      </c>
      <c r="C5991" s="5" t="s">
        <v>149</v>
      </c>
      <c r="D5991" s="35" t="s">
        <v>84</v>
      </c>
      <c r="E5991" s="36" t="s">
        <v>17</v>
      </c>
      <c r="F5991" s="37">
        <v>0</v>
      </c>
      <c r="G5991" s="38">
        <v>0</v>
      </c>
      <c r="H5991" s="34">
        <v>0.99373826220645844</v>
      </c>
      <c r="I5991" s="35">
        <v>5375.2985630756948</v>
      </c>
      <c r="J5991" s="35">
        <v>1.009847820760303</v>
      </c>
      <c r="K5991" s="35">
        <v>-0.90778256277878544</v>
      </c>
      <c r="L5991" s="35">
        <v>0</v>
      </c>
      <c r="M5991" s="35">
        <v>0</v>
      </c>
      <c r="N5991" s="35">
        <v>0</v>
      </c>
      <c r="O5991" s="35">
        <v>0</v>
      </c>
      <c r="P5991" s="36">
        <v>12</v>
      </c>
      <c r="Q5991" s="37">
        <v>86</v>
      </c>
      <c r="R5991" s="36">
        <v>0</v>
      </c>
      <c r="S5991" s="39">
        <f t="shared" si="204"/>
        <v>86</v>
      </c>
      <c r="T5991" s="34" t="s">
        <v>29</v>
      </c>
      <c r="U5991" s="12">
        <f>((alpha*(beta^speed))*(speed^ceta))</f>
        <v>218.93179321503055</v>
      </c>
      <c r="V5991" s="8">
        <f t="shared" si="205"/>
        <v>86</v>
      </c>
    </row>
    <row r="5992" spans="1:22">
      <c r="A5992" s="34" t="s">
        <v>19</v>
      </c>
      <c r="B5992" s="34" t="s">
        <v>71</v>
      </c>
      <c r="C5992" s="5" t="s">
        <v>149</v>
      </c>
      <c r="D5992" s="35" t="s">
        <v>84</v>
      </c>
      <c r="E5992" s="36" t="s">
        <v>15</v>
      </c>
      <c r="F5992" s="37">
        <v>50</v>
      </c>
      <c r="G5992" s="38">
        <v>0</v>
      </c>
      <c r="H5992" s="34">
        <v>0.96989851398535609</v>
      </c>
      <c r="I5992" s="35">
        <v>1.994879573966001</v>
      </c>
      <c r="J5992" s="35">
        <v>36.389782004253604</v>
      </c>
      <c r="K5992" s="35">
        <v>-0.27987935600377112</v>
      </c>
      <c r="L5992" s="35">
        <v>0.3768269875796984</v>
      </c>
      <c r="M5992" s="35">
        <v>5.6675537415880418E-2</v>
      </c>
      <c r="N5992" s="35">
        <v>0</v>
      </c>
      <c r="O5992" s="35">
        <v>0</v>
      </c>
      <c r="P5992" s="36">
        <v>12</v>
      </c>
      <c r="Q5992" s="37">
        <v>86</v>
      </c>
      <c r="R5992" s="36">
        <v>10</v>
      </c>
      <c r="S5992" s="39">
        <f t="shared" si="204"/>
        <v>86</v>
      </c>
      <c r="T5992" s="34" t="s">
        <v>44</v>
      </c>
      <c r="U5992" s="12">
        <f>(alpha+(beta/(1+EXP((((-1)*ceta)+(delta*LN(speed)))+(epsilon*speed)))))</f>
        <v>2.034071543532801</v>
      </c>
      <c r="V5992" s="8">
        <f t="shared" si="205"/>
        <v>86</v>
      </c>
    </row>
    <row r="5993" spans="1:22">
      <c r="A5993" s="34" t="s">
        <v>19</v>
      </c>
      <c r="B5993" s="34" t="s">
        <v>71</v>
      </c>
      <c r="C5993" s="5" t="s">
        <v>149</v>
      </c>
      <c r="D5993" s="35" t="s">
        <v>84</v>
      </c>
      <c r="E5993" s="36" t="s">
        <v>16</v>
      </c>
      <c r="F5993" s="37">
        <v>50</v>
      </c>
      <c r="G5993" s="38">
        <v>0</v>
      </c>
      <c r="H5993" s="34">
        <v>0.959182968373263</v>
      </c>
      <c r="I5993" s="35">
        <v>98.276650266272256</v>
      </c>
      <c r="J5993" s="35">
        <v>1.0030823170471492</v>
      </c>
      <c r="K5993" s="35">
        <v>-0.56101180882557633</v>
      </c>
      <c r="L5993" s="35">
        <v>0</v>
      </c>
      <c r="M5993" s="35">
        <v>0</v>
      </c>
      <c r="N5993" s="35">
        <v>0</v>
      </c>
      <c r="O5993" s="35">
        <v>0</v>
      </c>
      <c r="P5993" s="36">
        <v>12</v>
      </c>
      <c r="Q5993" s="37">
        <v>86</v>
      </c>
      <c r="R5993" s="36">
        <v>0</v>
      </c>
      <c r="S5993" s="39">
        <f t="shared" si="204"/>
        <v>86</v>
      </c>
      <c r="T5993" s="34" t="s">
        <v>29</v>
      </c>
      <c r="U5993" s="12">
        <f>((alpha*(beta^speed))*(speed^ceta))</f>
        <v>10.52250823336006</v>
      </c>
      <c r="V5993" s="8">
        <f t="shared" si="205"/>
        <v>86</v>
      </c>
    </row>
    <row r="5994" spans="1:22">
      <c r="A5994" s="34" t="s">
        <v>19</v>
      </c>
      <c r="B5994" s="34" t="s">
        <v>71</v>
      </c>
      <c r="C5994" s="5" t="s">
        <v>149</v>
      </c>
      <c r="D5994" s="35" t="s">
        <v>84</v>
      </c>
      <c r="E5994" s="36" t="s">
        <v>14</v>
      </c>
      <c r="F5994" s="37">
        <v>50</v>
      </c>
      <c r="G5994" s="38">
        <v>0</v>
      </c>
      <c r="H5994" s="34">
        <v>0.99638899168012585</v>
      </c>
      <c r="I5994" s="35">
        <v>17.57521468043258</v>
      </c>
      <c r="J5994" s="35">
        <v>-0.84394665407862413</v>
      </c>
      <c r="K5994" s="35">
        <v>532.19149674787616</v>
      </c>
      <c r="L5994" s="35">
        <v>-2.9475978747383511</v>
      </c>
      <c r="M5994" s="35">
        <v>0</v>
      </c>
      <c r="N5994" s="35">
        <v>0</v>
      </c>
      <c r="O5994" s="35">
        <v>0</v>
      </c>
      <c r="P5994" s="36">
        <v>12</v>
      </c>
      <c r="Q5994" s="37">
        <v>86</v>
      </c>
      <c r="R5994" s="36">
        <v>1</v>
      </c>
      <c r="S5994" s="39">
        <f t="shared" si="204"/>
        <v>86</v>
      </c>
      <c r="T5994" s="34" t="s">
        <v>30</v>
      </c>
      <c r="U5994" s="12">
        <f>((alpha*(speed^beta))+(ceta*(speed^delta)))</f>
        <v>0.41058802314320092</v>
      </c>
      <c r="V5994" s="8">
        <f t="shared" si="205"/>
        <v>86</v>
      </c>
    </row>
    <row r="5995" spans="1:22">
      <c r="A5995" s="34" t="s">
        <v>19</v>
      </c>
      <c r="B5995" s="34" t="s">
        <v>71</v>
      </c>
      <c r="C5995" s="5" t="s">
        <v>149</v>
      </c>
      <c r="D5995" s="35" t="s">
        <v>84</v>
      </c>
      <c r="E5995" s="36" t="s">
        <v>18</v>
      </c>
      <c r="F5995" s="37">
        <v>50</v>
      </c>
      <c r="G5995" s="38">
        <v>0</v>
      </c>
      <c r="H5995" s="34">
        <v>0.98932509740124674</v>
      </c>
      <c r="I5995" s="35">
        <v>0.36272086000607207</v>
      </c>
      <c r="J5995" s="35">
        <v>6.6056919634657634</v>
      </c>
      <c r="K5995" s="35">
        <v>-1.1642510480687568E-2</v>
      </c>
      <c r="L5995" s="35">
        <v>0.54252058218757593</v>
      </c>
      <c r="M5995" s="35">
        <v>4.2966770024154617E-2</v>
      </c>
      <c r="N5995" s="35">
        <v>0</v>
      </c>
      <c r="O5995" s="35">
        <v>0</v>
      </c>
      <c r="P5995" s="36">
        <v>12</v>
      </c>
      <c r="Q5995" s="37">
        <v>86</v>
      </c>
      <c r="R5995" s="36">
        <v>10</v>
      </c>
      <c r="S5995" s="39">
        <f t="shared" si="204"/>
        <v>86</v>
      </c>
      <c r="T5995" s="34" t="s">
        <v>44</v>
      </c>
      <c r="U5995" s="12">
        <f>(alpha+(beta/(1+EXP((((-1)*ceta)+(delta*LN(speed)))+(epsilon*speed)))))</f>
        <v>0.37716282882606272</v>
      </c>
      <c r="V5995" s="8">
        <f t="shared" si="205"/>
        <v>86</v>
      </c>
    </row>
    <row r="5996" spans="1:22">
      <c r="A5996" s="34" t="s">
        <v>19</v>
      </c>
      <c r="B5996" s="34" t="s">
        <v>71</v>
      </c>
      <c r="C5996" s="5" t="s">
        <v>149</v>
      </c>
      <c r="D5996" s="35" t="s">
        <v>84</v>
      </c>
      <c r="E5996" s="36" t="s">
        <v>17</v>
      </c>
      <c r="F5996" s="37">
        <v>50</v>
      </c>
      <c r="G5996" s="38">
        <v>0</v>
      </c>
      <c r="H5996" s="34">
        <v>0.98426022150615788</v>
      </c>
      <c r="I5996" s="35">
        <v>4194.0812499866715</v>
      </c>
      <c r="J5996" s="35">
        <v>1.0053341788079619</v>
      </c>
      <c r="K5996" s="35">
        <v>-0.73088866610951997</v>
      </c>
      <c r="L5996" s="35">
        <v>0</v>
      </c>
      <c r="M5996" s="35">
        <v>0</v>
      </c>
      <c r="N5996" s="35">
        <v>0</v>
      </c>
      <c r="O5996" s="35">
        <v>0</v>
      </c>
      <c r="P5996" s="36">
        <v>12</v>
      </c>
      <c r="Q5996" s="37">
        <v>86</v>
      </c>
      <c r="R5996" s="36">
        <v>0</v>
      </c>
      <c r="S5996" s="39">
        <f t="shared" si="204"/>
        <v>86</v>
      </c>
      <c r="T5996" s="34" t="s">
        <v>29</v>
      </c>
      <c r="U5996" s="12">
        <f>((alpha*(beta^speed))*(speed^ceta))</f>
        <v>255.52438427486663</v>
      </c>
      <c r="V5996" s="8">
        <f t="shared" si="205"/>
        <v>86</v>
      </c>
    </row>
    <row r="5997" spans="1:22">
      <c r="A5997" s="34" t="s">
        <v>19</v>
      </c>
      <c r="B5997" s="34" t="s">
        <v>71</v>
      </c>
      <c r="C5997" s="5" t="s">
        <v>149</v>
      </c>
      <c r="D5997" s="35" t="s">
        <v>84</v>
      </c>
      <c r="E5997" s="36" t="s">
        <v>15</v>
      </c>
      <c r="F5997" s="37">
        <v>100</v>
      </c>
      <c r="G5997" s="38">
        <v>0</v>
      </c>
      <c r="H5997" s="34">
        <v>0.94957383459042066</v>
      </c>
      <c r="I5997" s="35">
        <v>2.3456521500147178</v>
      </c>
      <c r="J5997" s="35">
        <v>9.8034239825020801</v>
      </c>
      <c r="K5997" s="35">
        <v>1.0384775967967022</v>
      </c>
      <c r="L5997" s="35">
        <v>4.5427659974464414E-2</v>
      </c>
      <c r="M5997" s="35">
        <v>8.6505662043499978E-2</v>
      </c>
      <c r="N5997" s="35">
        <v>0</v>
      </c>
      <c r="O5997" s="35">
        <v>0</v>
      </c>
      <c r="P5997" s="36">
        <v>12</v>
      </c>
      <c r="Q5997" s="37">
        <v>86</v>
      </c>
      <c r="R5997" s="36">
        <v>10</v>
      </c>
      <c r="S5997" s="39">
        <f t="shared" si="204"/>
        <v>86</v>
      </c>
      <c r="T5997" s="34" t="s">
        <v>44</v>
      </c>
      <c r="U5997" s="12">
        <f>(alpha+(beta/(1+EXP((((-1)*ceta)+(delta*LN(speed)))+(epsilon*speed)))))</f>
        <v>2.3589256848334363</v>
      </c>
      <c r="V5997" s="8">
        <f t="shared" si="205"/>
        <v>86</v>
      </c>
    </row>
    <row r="5998" spans="1:22">
      <c r="A5998" s="34" t="s">
        <v>19</v>
      </c>
      <c r="B5998" s="34" t="s">
        <v>71</v>
      </c>
      <c r="C5998" s="5" t="s">
        <v>149</v>
      </c>
      <c r="D5998" s="35" t="s">
        <v>84</v>
      </c>
      <c r="E5998" s="36" t="s">
        <v>16</v>
      </c>
      <c r="F5998" s="37">
        <v>100</v>
      </c>
      <c r="G5998" s="38">
        <v>0</v>
      </c>
      <c r="H5998" s="34">
        <v>0.94440666766760029</v>
      </c>
      <c r="I5998" s="35">
        <v>4.8275378527029726</v>
      </c>
      <c r="J5998" s="35">
        <v>-1.5429580277892176</v>
      </c>
      <c r="K5998" s="35">
        <v>-0.52028043952783509</v>
      </c>
      <c r="L5998" s="35">
        <v>0</v>
      </c>
      <c r="M5998" s="35">
        <v>0</v>
      </c>
      <c r="N5998" s="35">
        <v>0</v>
      </c>
      <c r="O5998" s="35">
        <v>0</v>
      </c>
      <c r="P5998" s="36">
        <v>12</v>
      </c>
      <c r="Q5998" s="37">
        <v>86</v>
      </c>
      <c r="R5998" s="36">
        <v>13</v>
      </c>
      <c r="S5998" s="39">
        <f t="shared" si="204"/>
        <v>86</v>
      </c>
      <c r="T5998" s="34" t="s">
        <v>50</v>
      </c>
      <c r="U5998" s="12">
        <f>EXP((alpha+(beta/speed))+(ceta*LN(speed)))</f>
        <v>12.086470798065044</v>
      </c>
      <c r="V5998" s="8">
        <f t="shared" si="205"/>
        <v>86</v>
      </c>
    </row>
    <row r="5999" spans="1:22">
      <c r="A5999" s="34" t="s">
        <v>19</v>
      </c>
      <c r="B5999" s="34" t="s">
        <v>71</v>
      </c>
      <c r="C5999" s="5" t="s">
        <v>149</v>
      </c>
      <c r="D5999" s="35" t="s">
        <v>84</v>
      </c>
      <c r="E5999" s="36" t="s">
        <v>14</v>
      </c>
      <c r="F5999" s="37">
        <v>100</v>
      </c>
      <c r="G5999" s="38">
        <v>0</v>
      </c>
      <c r="H5999" s="34">
        <v>0.99626298678998915</v>
      </c>
      <c r="I5999" s="35">
        <v>-0.19055863516402219</v>
      </c>
      <c r="J5999" s="35">
        <v>4.121714449414423E-2</v>
      </c>
      <c r="K5999" s="35">
        <v>1.361305362178838</v>
      </c>
      <c r="L5999" s="35">
        <v>0</v>
      </c>
      <c r="M5999" s="35">
        <v>0</v>
      </c>
      <c r="N5999" s="35">
        <v>0</v>
      </c>
      <c r="O5999" s="35">
        <v>0</v>
      </c>
      <c r="P5999" s="36">
        <v>12</v>
      </c>
      <c r="Q5999" s="37">
        <v>86</v>
      </c>
      <c r="R5999" s="36">
        <v>2</v>
      </c>
      <c r="S5999" s="39">
        <f t="shared" si="204"/>
        <v>86</v>
      </c>
      <c r="T5999" s="34" t="s">
        <v>31</v>
      </c>
      <c r="U5999" s="12">
        <f>((alpha+(beta*speed))^((-1)/ceta))</f>
        <v>0.41107032229542134</v>
      </c>
      <c r="V5999" s="8">
        <f t="shared" si="205"/>
        <v>86</v>
      </c>
    </row>
    <row r="6000" spans="1:22">
      <c r="A6000" s="34" t="s">
        <v>19</v>
      </c>
      <c r="B6000" s="34" t="s">
        <v>71</v>
      </c>
      <c r="C6000" s="5" t="s">
        <v>149</v>
      </c>
      <c r="D6000" s="35" t="s">
        <v>84</v>
      </c>
      <c r="E6000" s="36" t="s">
        <v>18</v>
      </c>
      <c r="F6000" s="37">
        <v>100</v>
      </c>
      <c r="G6000" s="38">
        <v>0</v>
      </c>
      <c r="H6000" s="34">
        <v>0.98073595571493655</v>
      </c>
      <c r="I6000" s="35">
        <v>-5.146028297505771E-6</v>
      </c>
      <c r="J6000" s="35">
        <v>1.0049948051543791E-3</v>
      </c>
      <c r="K6000" s="35">
        <v>-6.6590584019148025E-2</v>
      </c>
      <c r="L6000" s="35">
        <v>1.9750563660782574</v>
      </c>
      <c r="M6000" s="35">
        <v>0</v>
      </c>
      <c r="N6000" s="35">
        <v>0</v>
      </c>
      <c r="O6000" s="35">
        <v>0</v>
      </c>
      <c r="P6000" s="36">
        <v>12</v>
      </c>
      <c r="Q6000" s="37">
        <v>86</v>
      </c>
      <c r="R6000" s="36">
        <v>14</v>
      </c>
      <c r="S6000" s="39">
        <f t="shared" si="204"/>
        <v>86</v>
      </c>
      <c r="T6000" s="34" t="s">
        <v>51</v>
      </c>
      <c r="U6000" s="12">
        <f>(((alpha*(speed^3))+(beta*(speed^2))+(ceta*speed))+delta)</f>
        <v>0.40804554455498421</v>
      </c>
      <c r="V6000" s="8">
        <f t="shared" si="205"/>
        <v>86</v>
      </c>
    </row>
    <row r="6001" spans="1:22">
      <c r="A6001" s="34" t="s">
        <v>19</v>
      </c>
      <c r="B6001" s="34" t="s">
        <v>71</v>
      </c>
      <c r="C6001" s="5" t="s">
        <v>149</v>
      </c>
      <c r="D6001" s="35" t="s">
        <v>84</v>
      </c>
      <c r="E6001" s="36" t="s">
        <v>17</v>
      </c>
      <c r="F6001" s="37">
        <v>100</v>
      </c>
      <c r="G6001" s="38">
        <v>0</v>
      </c>
      <c r="H6001" s="34">
        <v>0.97231614244062337</v>
      </c>
      <c r="I6001" s="35">
        <v>3463.9535413341478</v>
      </c>
      <c r="J6001" s="35">
        <v>1.0015657813959429</v>
      </c>
      <c r="K6001" s="35">
        <v>-0.58529858052656747</v>
      </c>
      <c r="L6001" s="35">
        <v>0</v>
      </c>
      <c r="M6001" s="35">
        <v>0</v>
      </c>
      <c r="N6001" s="35">
        <v>0</v>
      </c>
      <c r="O6001" s="35">
        <v>0</v>
      </c>
      <c r="P6001" s="36">
        <v>12</v>
      </c>
      <c r="Q6001" s="37">
        <v>86</v>
      </c>
      <c r="R6001" s="36">
        <v>0</v>
      </c>
      <c r="S6001" s="39">
        <f t="shared" si="204"/>
        <v>86</v>
      </c>
      <c r="T6001" s="34" t="s">
        <v>29</v>
      </c>
      <c r="U6001" s="12">
        <f>((alpha*(beta^speed))*(speed^ceta))</f>
        <v>292.24561505936026</v>
      </c>
      <c r="V6001" s="8">
        <f t="shared" si="205"/>
        <v>86</v>
      </c>
    </row>
    <row r="6002" spans="1:22">
      <c r="A6002" s="34" t="s">
        <v>19</v>
      </c>
      <c r="B6002" s="34" t="s">
        <v>71</v>
      </c>
      <c r="C6002" s="5" t="s">
        <v>149</v>
      </c>
      <c r="D6002" s="35" t="s">
        <v>84</v>
      </c>
      <c r="E6002" s="36" t="s">
        <v>15</v>
      </c>
      <c r="F6002" s="37">
        <v>0</v>
      </c>
      <c r="G6002" s="38">
        <v>-0.06</v>
      </c>
      <c r="H6002" s="34">
        <v>0.99309132365247454</v>
      </c>
      <c r="I6002" s="35">
        <v>-6.2260273929213614E-2</v>
      </c>
      <c r="J6002" s="35">
        <v>88.536944702225853</v>
      </c>
      <c r="K6002" s="35">
        <v>-0.15693830490790175</v>
      </c>
      <c r="L6002" s="35">
        <v>1.0446321489257901</v>
      </c>
      <c r="M6002" s="35">
        <v>1.2108268202924689E-2</v>
      </c>
      <c r="N6002" s="35">
        <v>0</v>
      </c>
      <c r="O6002" s="35">
        <v>0</v>
      </c>
      <c r="P6002" s="36">
        <v>12</v>
      </c>
      <c r="Q6002" s="37">
        <v>86</v>
      </c>
      <c r="R6002" s="36">
        <v>10</v>
      </c>
      <c r="S6002" s="39">
        <f t="shared" si="204"/>
        <v>86</v>
      </c>
      <c r="T6002" s="34" t="s">
        <v>44</v>
      </c>
      <c r="U6002" s="12">
        <f>(alpha+(beta/(1+EXP((((-1)*ceta)+(delta*LN(speed)))+(epsilon*speed)))))</f>
        <v>0.19162937198407165</v>
      </c>
      <c r="V6002" s="8">
        <f t="shared" si="205"/>
        <v>86</v>
      </c>
    </row>
    <row r="6003" spans="1:22">
      <c r="A6003" s="34" t="s">
        <v>19</v>
      </c>
      <c r="B6003" s="34" t="s">
        <v>71</v>
      </c>
      <c r="C6003" s="5" t="s">
        <v>149</v>
      </c>
      <c r="D6003" s="35" t="s">
        <v>84</v>
      </c>
      <c r="E6003" s="36" t="s">
        <v>16</v>
      </c>
      <c r="F6003" s="37">
        <v>0</v>
      </c>
      <c r="G6003" s="38">
        <v>-0.06</v>
      </c>
      <c r="H6003" s="34">
        <v>0.98826963224455511</v>
      </c>
      <c r="I6003" s="35">
        <v>91.548496962058238</v>
      </c>
      <c r="J6003" s="35">
        <v>0.97374635854052893</v>
      </c>
      <c r="K6003" s="35">
        <v>-0.78006663615527982</v>
      </c>
      <c r="L6003" s="35">
        <v>0</v>
      </c>
      <c r="M6003" s="35">
        <v>0</v>
      </c>
      <c r="N6003" s="35">
        <v>0</v>
      </c>
      <c r="O6003" s="35">
        <v>0</v>
      </c>
      <c r="P6003" s="36">
        <v>12</v>
      </c>
      <c r="Q6003" s="37">
        <v>86</v>
      </c>
      <c r="R6003" s="36">
        <v>0</v>
      </c>
      <c r="S6003" s="39">
        <f t="shared" si="204"/>
        <v>86</v>
      </c>
      <c r="T6003" s="34" t="s">
        <v>29</v>
      </c>
      <c r="U6003" s="12">
        <f>((alpha*(beta^speed))*(speed^ceta))</f>
        <v>0.28771090610986044</v>
      </c>
      <c r="V6003" s="8">
        <f t="shared" si="205"/>
        <v>86</v>
      </c>
    </row>
    <row r="6004" spans="1:22">
      <c r="A6004" s="34" t="s">
        <v>19</v>
      </c>
      <c r="B6004" s="34" t="s">
        <v>71</v>
      </c>
      <c r="C6004" s="5" t="s">
        <v>149</v>
      </c>
      <c r="D6004" s="35" t="s">
        <v>84</v>
      </c>
      <c r="E6004" s="36" t="s">
        <v>14</v>
      </c>
      <c r="F6004" s="37">
        <v>0</v>
      </c>
      <c r="G6004" s="38">
        <v>-0.06</v>
      </c>
      <c r="H6004" s="34">
        <v>0.99651897002394374</v>
      </c>
      <c r="I6004" s="35">
        <v>26.486106538427894</v>
      </c>
      <c r="J6004" s="35">
        <v>0.990910274416406</v>
      </c>
      <c r="K6004" s="35">
        <v>-1.0253634197177748</v>
      </c>
      <c r="L6004" s="35">
        <v>0</v>
      </c>
      <c r="M6004" s="35">
        <v>0</v>
      </c>
      <c r="N6004" s="35">
        <v>0</v>
      </c>
      <c r="O6004" s="35">
        <v>0</v>
      </c>
      <c r="P6004" s="36">
        <v>12</v>
      </c>
      <c r="Q6004" s="37">
        <v>86</v>
      </c>
      <c r="R6004" s="36">
        <v>0</v>
      </c>
      <c r="S6004" s="39">
        <f t="shared" si="204"/>
        <v>86</v>
      </c>
      <c r="T6004" s="34" t="s">
        <v>29</v>
      </c>
      <c r="U6004" s="12">
        <f>((alpha*(beta^speed))*(speed^ceta))</f>
        <v>0.12543151915350911</v>
      </c>
      <c r="V6004" s="8">
        <f t="shared" si="205"/>
        <v>86</v>
      </c>
    </row>
    <row r="6005" spans="1:22">
      <c r="A6005" s="34" t="s">
        <v>19</v>
      </c>
      <c r="B6005" s="34" t="s">
        <v>71</v>
      </c>
      <c r="C6005" s="5" t="s">
        <v>149</v>
      </c>
      <c r="D6005" s="35" t="s">
        <v>84</v>
      </c>
      <c r="E6005" s="36" t="s">
        <v>18</v>
      </c>
      <c r="F6005" s="37">
        <v>0</v>
      </c>
      <c r="G6005" s="38">
        <v>-0.06</v>
      </c>
      <c r="H6005" s="34">
        <v>0.99691662208334286</v>
      </c>
      <c r="I6005" s="35">
        <v>11.209178532121665</v>
      </c>
      <c r="J6005" s="35">
        <v>0.99413173210441319</v>
      </c>
      <c r="K6005" s="35">
        <v>-0.97067884876519472</v>
      </c>
      <c r="L6005" s="35">
        <v>0</v>
      </c>
      <c r="M6005" s="35">
        <v>0</v>
      </c>
      <c r="N6005" s="35">
        <v>0</v>
      </c>
      <c r="O6005" s="35">
        <v>0</v>
      </c>
      <c r="P6005" s="36">
        <v>12</v>
      </c>
      <c r="Q6005" s="37">
        <v>86</v>
      </c>
      <c r="R6005" s="36">
        <v>0</v>
      </c>
      <c r="S6005" s="39">
        <f t="shared" si="204"/>
        <v>86</v>
      </c>
      <c r="T6005" s="34" t="s">
        <v>29</v>
      </c>
      <c r="U6005" s="12">
        <f>((alpha*(beta^speed))*(speed^ceta))</f>
        <v>8.9531444415093211E-2</v>
      </c>
      <c r="V6005" s="8">
        <f t="shared" si="205"/>
        <v>86</v>
      </c>
    </row>
    <row r="6006" spans="1:22">
      <c r="A6006" s="34" t="s">
        <v>19</v>
      </c>
      <c r="B6006" s="34" t="s">
        <v>71</v>
      </c>
      <c r="C6006" s="5" t="s">
        <v>149</v>
      </c>
      <c r="D6006" s="35" t="s">
        <v>84</v>
      </c>
      <c r="E6006" s="36" t="s">
        <v>17</v>
      </c>
      <c r="F6006" s="37">
        <v>0</v>
      </c>
      <c r="G6006" s="38">
        <v>-0.06</v>
      </c>
      <c r="H6006" s="34">
        <v>0.98885201370503084</v>
      </c>
      <c r="I6006" s="35">
        <v>13.067084028958943</v>
      </c>
      <c r="J6006" s="35">
        <v>-17.205179955551703</v>
      </c>
      <c r="K6006" s="35">
        <v>-2.3679030840006239</v>
      </c>
      <c r="L6006" s="35">
        <v>0</v>
      </c>
      <c r="M6006" s="35">
        <v>0</v>
      </c>
      <c r="N6006" s="35">
        <v>0</v>
      </c>
      <c r="O6006" s="35">
        <v>0</v>
      </c>
      <c r="P6006" s="36">
        <v>12</v>
      </c>
      <c r="Q6006" s="37">
        <v>86</v>
      </c>
      <c r="R6006" s="36">
        <v>13</v>
      </c>
      <c r="S6006" s="39">
        <f t="shared" si="204"/>
        <v>86</v>
      </c>
      <c r="T6006" s="34" t="s">
        <v>50</v>
      </c>
      <c r="U6006" s="12">
        <f>EXP((alpha+(beta/speed))+(ceta*LN(speed)))</f>
        <v>10.17120915112549</v>
      </c>
      <c r="V6006" s="8">
        <f t="shared" si="205"/>
        <v>86</v>
      </c>
    </row>
    <row r="6007" spans="1:22">
      <c r="A6007" s="34" t="s">
        <v>19</v>
      </c>
      <c r="B6007" s="34" t="s">
        <v>71</v>
      </c>
      <c r="C6007" s="5" t="s">
        <v>149</v>
      </c>
      <c r="D6007" s="35" t="s">
        <v>84</v>
      </c>
      <c r="E6007" s="36" t="s">
        <v>15</v>
      </c>
      <c r="F6007" s="37">
        <v>50</v>
      </c>
      <c r="G6007" s="38">
        <v>-0.06</v>
      </c>
      <c r="H6007" s="34">
        <v>0.99055175576769883</v>
      </c>
      <c r="I6007" s="35">
        <v>7.4888503301539151</v>
      </c>
      <c r="J6007" s="35">
        <v>-13.075393602634326</v>
      </c>
      <c r="K6007" s="35">
        <v>-1.9797481538833619</v>
      </c>
      <c r="L6007" s="35">
        <v>0</v>
      </c>
      <c r="M6007" s="35">
        <v>0</v>
      </c>
      <c r="N6007" s="35">
        <v>0</v>
      </c>
      <c r="O6007" s="35">
        <v>0</v>
      </c>
      <c r="P6007" s="36">
        <v>12</v>
      </c>
      <c r="Q6007" s="37">
        <v>86</v>
      </c>
      <c r="R6007" s="36">
        <v>13</v>
      </c>
      <c r="S6007" s="39">
        <f t="shared" si="204"/>
        <v>86</v>
      </c>
      <c r="T6007" s="34" t="s">
        <v>50</v>
      </c>
      <c r="U6007" s="12">
        <f>EXP((alpha+(beta/speed))+(ceta*LN(speed)))</f>
        <v>0.22725672194295568</v>
      </c>
      <c r="V6007" s="8">
        <f t="shared" si="205"/>
        <v>86</v>
      </c>
    </row>
    <row r="6008" spans="1:22">
      <c r="A6008" s="34" t="s">
        <v>19</v>
      </c>
      <c r="B6008" s="34" t="s">
        <v>71</v>
      </c>
      <c r="C6008" s="5" t="s">
        <v>149</v>
      </c>
      <c r="D6008" s="35" t="s">
        <v>84</v>
      </c>
      <c r="E6008" s="36" t="s">
        <v>16</v>
      </c>
      <c r="F6008" s="37">
        <v>50</v>
      </c>
      <c r="G6008" s="38">
        <v>-0.06</v>
      </c>
      <c r="H6008" s="34">
        <v>0.98168940807889671</v>
      </c>
      <c r="I6008" s="35">
        <v>-0.44075305070690035</v>
      </c>
      <c r="J6008" s="35">
        <v>16.723241552878612</v>
      </c>
      <c r="K6008" s="35">
        <v>5.0032676105207701</v>
      </c>
      <c r="L6008" s="35">
        <v>1.9529022512730039</v>
      </c>
      <c r="M6008" s="35">
        <v>-7.2969240296368084E-3</v>
      </c>
      <c r="N6008" s="35">
        <v>0</v>
      </c>
      <c r="O6008" s="35">
        <v>0</v>
      </c>
      <c r="P6008" s="36">
        <v>12</v>
      </c>
      <c r="Q6008" s="37">
        <v>86</v>
      </c>
      <c r="R6008" s="36">
        <v>10</v>
      </c>
      <c r="S6008" s="39">
        <f t="shared" si="204"/>
        <v>86</v>
      </c>
      <c r="T6008" s="34" t="s">
        <v>44</v>
      </c>
      <c r="U6008" s="12">
        <f>(alpha+(beta/(1+EXP((((-1)*ceta)+(delta*LN(speed)))+(epsilon*speed)))))</f>
        <v>0.30246743543950844</v>
      </c>
      <c r="V6008" s="8">
        <f t="shared" si="205"/>
        <v>86</v>
      </c>
    </row>
    <row r="6009" spans="1:22">
      <c r="A6009" s="34" t="s">
        <v>19</v>
      </c>
      <c r="B6009" s="34" t="s">
        <v>71</v>
      </c>
      <c r="C6009" s="5" t="s">
        <v>149</v>
      </c>
      <c r="D6009" s="35" t="s">
        <v>84</v>
      </c>
      <c r="E6009" s="36" t="s">
        <v>14</v>
      </c>
      <c r="F6009" s="37">
        <v>50</v>
      </c>
      <c r="G6009" s="38">
        <v>-0.06</v>
      </c>
      <c r="H6009" s="34">
        <v>0.99689631087892394</v>
      </c>
      <c r="I6009" s="35">
        <v>25.900803365301922</v>
      </c>
      <c r="J6009" s="35">
        <v>0.99160726702647772</v>
      </c>
      <c r="K6009" s="35">
        <v>-1.0401813949579652</v>
      </c>
      <c r="L6009" s="35">
        <v>0</v>
      </c>
      <c r="M6009" s="35">
        <v>0</v>
      </c>
      <c r="N6009" s="35">
        <v>0</v>
      </c>
      <c r="O6009" s="35">
        <v>0</v>
      </c>
      <c r="P6009" s="36">
        <v>12</v>
      </c>
      <c r="Q6009" s="37">
        <v>86</v>
      </c>
      <c r="R6009" s="36">
        <v>0</v>
      </c>
      <c r="S6009" s="39">
        <f t="shared" si="204"/>
        <v>86</v>
      </c>
      <c r="T6009" s="34" t="s">
        <v>29</v>
      </c>
      <c r="U6009" s="12">
        <f>((alpha*(beta^speed))*(speed^ceta))</f>
        <v>0.12198269110161003</v>
      </c>
      <c r="V6009" s="8">
        <f t="shared" si="205"/>
        <v>86</v>
      </c>
    </row>
    <row r="6010" spans="1:22">
      <c r="A6010" s="34" t="s">
        <v>19</v>
      </c>
      <c r="B6010" s="34" t="s">
        <v>71</v>
      </c>
      <c r="C6010" s="5" t="s">
        <v>149</v>
      </c>
      <c r="D6010" s="35" t="s">
        <v>84</v>
      </c>
      <c r="E6010" s="36" t="s">
        <v>18</v>
      </c>
      <c r="F6010" s="37">
        <v>50</v>
      </c>
      <c r="G6010" s="38">
        <v>-0.06</v>
      </c>
      <c r="H6010" s="34">
        <v>0.99597866802171486</v>
      </c>
      <c r="I6010" s="35">
        <v>0.35231105776097177</v>
      </c>
      <c r="J6010" s="35">
        <v>5.8803096021688483E-2</v>
      </c>
      <c r="K6010" s="35">
        <v>0.70672269798927601</v>
      </c>
      <c r="L6010" s="35">
        <v>0</v>
      </c>
      <c r="M6010" s="35">
        <v>0</v>
      </c>
      <c r="N6010" s="35">
        <v>0</v>
      </c>
      <c r="O6010" s="35">
        <v>0</v>
      </c>
      <c r="P6010" s="36">
        <v>12</v>
      </c>
      <c r="Q6010" s="37">
        <v>86</v>
      </c>
      <c r="R6010" s="36">
        <v>2</v>
      </c>
      <c r="S6010" s="39">
        <f t="shared" si="204"/>
        <v>86</v>
      </c>
      <c r="T6010" s="34" t="s">
        <v>31</v>
      </c>
      <c r="U6010" s="12">
        <f>((alpha+(beta*speed))^((-1)/ceta))</f>
        <v>9.1750765136355425E-2</v>
      </c>
      <c r="V6010" s="8">
        <f t="shared" si="205"/>
        <v>86</v>
      </c>
    </row>
    <row r="6011" spans="1:22">
      <c r="A6011" s="34" t="s">
        <v>19</v>
      </c>
      <c r="B6011" s="34" t="s">
        <v>71</v>
      </c>
      <c r="C6011" s="5" t="s">
        <v>149</v>
      </c>
      <c r="D6011" s="35" t="s">
        <v>84</v>
      </c>
      <c r="E6011" s="36" t="s">
        <v>17</v>
      </c>
      <c r="F6011" s="37">
        <v>50</v>
      </c>
      <c r="G6011" s="38">
        <v>-0.06</v>
      </c>
      <c r="H6011" s="34">
        <v>0.98483189512126146</v>
      </c>
      <c r="I6011" s="35">
        <v>13.437653839729565</v>
      </c>
      <c r="J6011" s="35">
        <v>-19.618424362593618</v>
      </c>
      <c r="K6011" s="35">
        <v>-2.4601731689810284</v>
      </c>
      <c r="L6011" s="35">
        <v>0</v>
      </c>
      <c r="M6011" s="35">
        <v>0</v>
      </c>
      <c r="N6011" s="35">
        <v>0</v>
      </c>
      <c r="O6011" s="35">
        <v>0</v>
      </c>
      <c r="P6011" s="36">
        <v>12</v>
      </c>
      <c r="Q6011" s="37">
        <v>86</v>
      </c>
      <c r="R6011" s="36">
        <v>13</v>
      </c>
      <c r="S6011" s="39">
        <f t="shared" si="204"/>
        <v>86</v>
      </c>
      <c r="T6011" s="34" t="s">
        <v>50</v>
      </c>
      <c r="U6011" s="12">
        <f>EXP((alpha+(beta/speed))+(ceta*LN(speed)))</f>
        <v>9.4978639185511646</v>
      </c>
      <c r="V6011" s="8">
        <f t="shared" si="205"/>
        <v>86</v>
      </c>
    </row>
    <row r="6012" spans="1:22">
      <c r="A6012" s="34" t="s">
        <v>19</v>
      </c>
      <c r="B6012" s="34" t="s">
        <v>71</v>
      </c>
      <c r="C6012" s="5" t="s">
        <v>149</v>
      </c>
      <c r="D6012" s="35" t="s">
        <v>84</v>
      </c>
      <c r="E6012" s="36" t="s">
        <v>15</v>
      </c>
      <c r="F6012" s="37">
        <v>100</v>
      </c>
      <c r="G6012" s="38">
        <v>-0.06</v>
      </c>
      <c r="H6012" s="34">
        <v>0.98753571812940755</v>
      </c>
      <c r="I6012" s="35">
        <v>7.7859259853435692</v>
      </c>
      <c r="J6012" s="35">
        <v>-14.831178107916868</v>
      </c>
      <c r="K6012" s="35">
        <v>-2.0434994296690752</v>
      </c>
      <c r="L6012" s="35">
        <v>0</v>
      </c>
      <c r="M6012" s="35">
        <v>0</v>
      </c>
      <c r="N6012" s="35">
        <v>0</v>
      </c>
      <c r="O6012" s="35">
        <v>0</v>
      </c>
      <c r="P6012" s="36">
        <v>12</v>
      </c>
      <c r="Q6012" s="37">
        <v>86</v>
      </c>
      <c r="R6012" s="36">
        <v>13</v>
      </c>
      <c r="S6012" s="39">
        <f t="shared" si="204"/>
        <v>86</v>
      </c>
      <c r="T6012" s="34" t="s">
        <v>50</v>
      </c>
      <c r="U6012" s="12">
        <f>EXP((alpha+(beta/speed))+(ceta*LN(speed)))</f>
        <v>0.22560135943932794</v>
      </c>
      <c r="V6012" s="8">
        <f t="shared" si="205"/>
        <v>86</v>
      </c>
    </row>
    <row r="6013" spans="1:22">
      <c r="A6013" s="34" t="s">
        <v>19</v>
      </c>
      <c r="B6013" s="34" t="s">
        <v>71</v>
      </c>
      <c r="C6013" s="5" t="s">
        <v>149</v>
      </c>
      <c r="D6013" s="35" t="s">
        <v>84</v>
      </c>
      <c r="E6013" s="36" t="s">
        <v>16</v>
      </c>
      <c r="F6013" s="37">
        <v>100</v>
      </c>
      <c r="G6013" s="38">
        <v>-0.06</v>
      </c>
      <c r="H6013" s="34">
        <v>0.97299014556879726</v>
      </c>
      <c r="I6013" s="35">
        <v>-0.43946263201883506</v>
      </c>
      <c r="J6013" s="35">
        <v>14.320794631771848</v>
      </c>
      <c r="K6013" s="35">
        <v>5.5388430935041466</v>
      </c>
      <c r="L6013" s="35">
        <v>2.0537596174338124</v>
      </c>
      <c r="M6013" s="35">
        <v>-8.3491673756556691E-3</v>
      </c>
      <c r="N6013" s="35">
        <v>0</v>
      </c>
      <c r="O6013" s="35">
        <v>0</v>
      </c>
      <c r="P6013" s="36">
        <v>12</v>
      </c>
      <c r="Q6013" s="37">
        <v>86</v>
      </c>
      <c r="R6013" s="36">
        <v>10</v>
      </c>
      <c r="S6013" s="39">
        <f t="shared" si="204"/>
        <v>86</v>
      </c>
      <c r="T6013" s="34" t="s">
        <v>44</v>
      </c>
      <c r="U6013" s="12">
        <f>(alpha+(beta/(1+EXP((((-1)*ceta)+(delta*LN(speed)))+(epsilon*speed)))))</f>
        <v>0.31361005503992601</v>
      </c>
      <c r="V6013" s="8">
        <f t="shared" si="205"/>
        <v>86</v>
      </c>
    </row>
    <row r="6014" spans="1:22">
      <c r="A6014" s="34" t="s">
        <v>19</v>
      </c>
      <c r="B6014" s="34" t="s">
        <v>71</v>
      </c>
      <c r="C6014" s="5" t="s">
        <v>149</v>
      </c>
      <c r="D6014" s="35" t="s">
        <v>84</v>
      </c>
      <c r="E6014" s="36" t="s">
        <v>14</v>
      </c>
      <c r="F6014" s="37">
        <v>100</v>
      </c>
      <c r="G6014" s="38">
        <v>-0.06</v>
      </c>
      <c r="H6014" s="34">
        <v>0.99694274085104384</v>
      </c>
      <c r="I6014" s="35">
        <v>4.3156171934268885E-2</v>
      </c>
      <c r="J6014" s="35">
        <v>3.7675822142811032E-2</v>
      </c>
      <c r="K6014" s="35">
        <v>6.4989756498568094E-4</v>
      </c>
      <c r="L6014" s="35">
        <v>0</v>
      </c>
      <c r="M6014" s="35">
        <v>0</v>
      </c>
      <c r="N6014" s="35">
        <v>0</v>
      </c>
      <c r="O6014" s="35">
        <v>0</v>
      </c>
      <c r="P6014" s="36">
        <v>12</v>
      </c>
      <c r="Q6014" s="37">
        <v>86</v>
      </c>
      <c r="R6014" s="36">
        <v>5</v>
      </c>
      <c r="S6014" s="39">
        <f t="shared" si="204"/>
        <v>86</v>
      </c>
      <c r="T6014" s="34" t="s">
        <v>36</v>
      </c>
      <c r="U6014" s="12">
        <f>(1/(((ceta*(speed^2))+(beta*speed))+alpha))</f>
        <v>0.12361062787087113</v>
      </c>
      <c r="V6014" s="8">
        <f t="shared" si="205"/>
        <v>86</v>
      </c>
    </row>
    <row r="6015" spans="1:22">
      <c r="A6015" s="34" t="s">
        <v>19</v>
      </c>
      <c r="B6015" s="34" t="s">
        <v>71</v>
      </c>
      <c r="C6015" s="5" t="s">
        <v>149</v>
      </c>
      <c r="D6015" s="35" t="s">
        <v>84</v>
      </c>
      <c r="E6015" s="36" t="s">
        <v>18</v>
      </c>
      <c r="F6015" s="37">
        <v>100</v>
      </c>
      <c r="G6015" s="38">
        <v>-0.06</v>
      </c>
      <c r="H6015" s="34">
        <v>0.99474168447589062</v>
      </c>
      <c r="I6015" s="35">
        <v>3.9196231697192485</v>
      </c>
      <c r="J6015" s="35">
        <v>-6.327867669537544</v>
      </c>
      <c r="K6015" s="35">
        <v>-1.3979917780035021</v>
      </c>
      <c r="L6015" s="35">
        <v>0</v>
      </c>
      <c r="M6015" s="35">
        <v>0</v>
      </c>
      <c r="N6015" s="35">
        <v>0</v>
      </c>
      <c r="O6015" s="35">
        <v>0</v>
      </c>
      <c r="P6015" s="36">
        <v>12</v>
      </c>
      <c r="Q6015" s="37">
        <v>86</v>
      </c>
      <c r="R6015" s="36">
        <v>13</v>
      </c>
      <c r="S6015" s="39">
        <f t="shared" si="204"/>
        <v>86</v>
      </c>
      <c r="T6015" s="34" t="s">
        <v>50</v>
      </c>
      <c r="U6015" s="12">
        <f>EXP((alpha+(beta/speed))+(ceta*LN(speed)))</f>
        <v>9.2449051256267581E-2</v>
      </c>
      <c r="V6015" s="8">
        <f t="shared" si="205"/>
        <v>86</v>
      </c>
    </row>
    <row r="6016" spans="1:22">
      <c r="A6016" s="34" t="s">
        <v>19</v>
      </c>
      <c r="B6016" s="34" t="s">
        <v>71</v>
      </c>
      <c r="C6016" s="5" t="s">
        <v>149</v>
      </c>
      <c r="D6016" s="35" t="s">
        <v>84</v>
      </c>
      <c r="E6016" s="36" t="s">
        <v>17</v>
      </c>
      <c r="F6016" s="37">
        <v>100</v>
      </c>
      <c r="G6016" s="38">
        <v>-0.06</v>
      </c>
      <c r="H6016" s="34">
        <v>0.98011101345652252</v>
      </c>
      <c r="I6016" s="35">
        <v>13.713353765078635</v>
      </c>
      <c r="J6016" s="35">
        <v>-21.599255052292836</v>
      </c>
      <c r="K6016" s="35">
        <v>-2.5186818472169414</v>
      </c>
      <c r="L6016" s="35">
        <v>0</v>
      </c>
      <c r="M6016" s="35">
        <v>0</v>
      </c>
      <c r="N6016" s="35">
        <v>0</v>
      </c>
      <c r="O6016" s="35">
        <v>0</v>
      </c>
      <c r="P6016" s="36">
        <v>12</v>
      </c>
      <c r="Q6016" s="37">
        <v>86</v>
      </c>
      <c r="R6016" s="36">
        <v>13</v>
      </c>
      <c r="S6016" s="39">
        <f t="shared" si="204"/>
        <v>86</v>
      </c>
      <c r="T6016" s="34" t="s">
        <v>50</v>
      </c>
      <c r="U6016" s="12">
        <f>EXP((alpha+(beta/speed))+(ceta*LN(speed)))</f>
        <v>9.4226461830321337</v>
      </c>
      <c r="V6016" s="8">
        <f t="shared" si="205"/>
        <v>86</v>
      </c>
    </row>
    <row r="6017" spans="1:22">
      <c r="A6017" s="34" t="s">
        <v>19</v>
      </c>
      <c r="B6017" s="34" t="s">
        <v>71</v>
      </c>
      <c r="C6017" s="5" t="s">
        <v>149</v>
      </c>
      <c r="D6017" s="35" t="s">
        <v>84</v>
      </c>
      <c r="E6017" s="36" t="s">
        <v>15</v>
      </c>
      <c r="F6017" s="37">
        <v>0</v>
      </c>
      <c r="G6017" s="38">
        <v>-0.04</v>
      </c>
      <c r="H6017" s="34">
        <v>0.99422521519465645</v>
      </c>
      <c r="I6017" s="35">
        <v>-9.0909741048521273E-2</v>
      </c>
      <c r="J6017" s="35">
        <v>115.51131224485283</v>
      </c>
      <c r="K6017" s="35">
        <v>-0.39302125356188333</v>
      </c>
      <c r="L6017" s="35">
        <v>0.99910929487485634</v>
      </c>
      <c r="M6017" s="35">
        <v>1.0650230115316822E-2</v>
      </c>
      <c r="N6017" s="35">
        <v>0</v>
      </c>
      <c r="O6017" s="35">
        <v>0</v>
      </c>
      <c r="P6017" s="36">
        <v>12</v>
      </c>
      <c r="Q6017" s="37">
        <v>86</v>
      </c>
      <c r="R6017" s="36">
        <v>10</v>
      </c>
      <c r="S6017" s="39">
        <f t="shared" si="204"/>
        <v>86</v>
      </c>
      <c r="T6017" s="34" t="s">
        <v>44</v>
      </c>
      <c r="U6017" s="12">
        <f>(alpha+(beta/(1+EXP((((-1)*ceta)+(delta*LN(speed)))+(epsilon*speed)))))</f>
        <v>0.27218167031566082</v>
      </c>
      <c r="V6017" s="8">
        <f t="shared" si="205"/>
        <v>86</v>
      </c>
    </row>
    <row r="6018" spans="1:22">
      <c r="A6018" s="34" t="s">
        <v>19</v>
      </c>
      <c r="B6018" s="34" t="s">
        <v>71</v>
      </c>
      <c r="C6018" s="5" t="s">
        <v>149</v>
      </c>
      <c r="D6018" s="35" t="s">
        <v>84</v>
      </c>
      <c r="E6018" s="36" t="s">
        <v>16</v>
      </c>
      <c r="F6018" s="37">
        <v>0</v>
      </c>
      <c r="G6018" s="38">
        <v>-0.04</v>
      </c>
      <c r="H6018" s="34">
        <v>0.98361534966420272</v>
      </c>
      <c r="I6018" s="35">
        <v>80.447032494385709</v>
      </c>
      <c r="J6018" s="35">
        <v>0.97601653999852855</v>
      </c>
      <c r="K6018" s="35">
        <v>-0.64798131179503005</v>
      </c>
      <c r="L6018" s="35">
        <v>0</v>
      </c>
      <c r="M6018" s="35">
        <v>0</v>
      </c>
      <c r="N6018" s="35">
        <v>0</v>
      </c>
      <c r="O6018" s="35">
        <v>0</v>
      </c>
      <c r="P6018" s="36">
        <v>12</v>
      </c>
      <c r="Q6018" s="37">
        <v>86</v>
      </c>
      <c r="R6018" s="36">
        <v>0</v>
      </c>
      <c r="S6018" s="39">
        <f t="shared" ref="S6018:S6081" si="206">V6018</f>
        <v>86</v>
      </c>
      <c r="T6018" s="34" t="s">
        <v>29</v>
      </c>
      <c r="U6018" s="12">
        <f>((alpha*(beta^speed))*(speed^ceta))</f>
        <v>0.55629921490751189</v>
      </c>
      <c r="V6018" s="8">
        <f t="shared" ref="V6018:V6081" si="207">IF($V$1&lt;P6018,P6018,IF($V$1&gt;Q6018,Q6018,$V$1))</f>
        <v>86</v>
      </c>
    </row>
    <row r="6019" spans="1:22">
      <c r="A6019" s="34" t="s">
        <v>19</v>
      </c>
      <c r="B6019" s="34" t="s">
        <v>71</v>
      </c>
      <c r="C6019" s="5" t="s">
        <v>149</v>
      </c>
      <c r="D6019" s="35" t="s">
        <v>84</v>
      </c>
      <c r="E6019" s="36" t="s">
        <v>14</v>
      </c>
      <c r="F6019" s="37">
        <v>0</v>
      </c>
      <c r="G6019" s="38">
        <v>-0.04</v>
      </c>
      <c r="H6019" s="34">
        <v>0.99644490187987123</v>
      </c>
      <c r="I6019" s="35">
        <v>24.794227704221065</v>
      </c>
      <c r="J6019" s="35">
        <v>0.98926096610030878</v>
      </c>
      <c r="K6019" s="35">
        <v>-0.94364786784422627</v>
      </c>
      <c r="L6019" s="35">
        <v>0</v>
      </c>
      <c r="M6019" s="35">
        <v>0</v>
      </c>
      <c r="N6019" s="35">
        <v>0</v>
      </c>
      <c r="O6019" s="35">
        <v>0</v>
      </c>
      <c r="P6019" s="36">
        <v>12</v>
      </c>
      <c r="Q6019" s="37">
        <v>86</v>
      </c>
      <c r="R6019" s="36">
        <v>0</v>
      </c>
      <c r="S6019" s="39">
        <f t="shared" si="206"/>
        <v>86</v>
      </c>
      <c r="T6019" s="34" t="s">
        <v>29</v>
      </c>
      <c r="U6019" s="12">
        <f>((alpha*(beta^speed))*(speed^ceta))</f>
        <v>0.14641997895620082</v>
      </c>
      <c r="V6019" s="8">
        <f t="shared" si="207"/>
        <v>86</v>
      </c>
    </row>
    <row r="6020" spans="1:22">
      <c r="A6020" s="34" t="s">
        <v>19</v>
      </c>
      <c r="B6020" s="34" t="s">
        <v>71</v>
      </c>
      <c r="C6020" s="5" t="s">
        <v>149</v>
      </c>
      <c r="D6020" s="35" t="s">
        <v>84</v>
      </c>
      <c r="E6020" s="36" t="s">
        <v>18</v>
      </c>
      <c r="F6020" s="37">
        <v>0</v>
      </c>
      <c r="G6020" s="38">
        <v>-0.04</v>
      </c>
      <c r="H6020" s="34">
        <v>0.99696860706377044</v>
      </c>
      <c r="I6020" s="35">
        <v>3.1974323110370357</v>
      </c>
      <c r="J6020" s="35">
        <v>0.19038251465055597</v>
      </c>
      <c r="K6020" s="35">
        <v>1.0182802060741891</v>
      </c>
      <c r="L6020" s="35">
        <v>3.9848057092682965E-2</v>
      </c>
      <c r="M6020" s="35">
        <v>6.8495430818362568E-2</v>
      </c>
      <c r="N6020" s="35">
        <v>0</v>
      </c>
      <c r="O6020" s="35">
        <v>0</v>
      </c>
      <c r="P6020" s="36">
        <v>12</v>
      </c>
      <c r="Q6020" s="37">
        <v>86</v>
      </c>
      <c r="R6020" s="36">
        <v>4</v>
      </c>
      <c r="S6020" s="39">
        <f t="shared" si="206"/>
        <v>86</v>
      </c>
      <c r="T6020" s="34" t="s">
        <v>35</v>
      </c>
      <c r="U6020" s="12">
        <f>((epsilon+(alpha*EXP(((-1)*beta)*speed)))+(ceta*EXP(((-1)*delta)*speed)))</f>
        <v>0.10157596414540358</v>
      </c>
      <c r="V6020" s="8">
        <f t="shared" si="207"/>
        <v>86</v>
      </c>
    </row>
    <row r="6021" spans="1:22">
      <c r="A6021" s="34" t="s">
        <v>19</v>
      </c>
      <c r="B6021" s="34" t="s">
        <v>71</v>
      </c>
      <c r="C6021" s="5" t="s">
        <v>149</v>
      </c>
      <c r="D6021" s="35" t="s">
        <v>84</v>
      </c>
      <c r="E6021" s="36" t="s">
        <v>17</v>
      </c>
      <c r="F6021" s="37">
        <v>0</v>
      </c>
      <c r="G6021" s="38">
        <v>-0.04</v>
      </c>
      <c r="H6021" s="34">
        <v>0.98702679689887818</v>
      </c>
      <c r="I6021" s="35">
        <v>3058.6371984678499</v>
      </c>
      <c r="J6021" s="35">
        <v>0.97448068421905565</v>
      </c>
      <c r="K6021" s="35">
        <v>-0.70065591751761802</v>
      </c>
      <c r="L6021" s="35">
        <v>0</v>
      </c>
      <c r="M6021" s="35">
        <v>0</v>
      </c>
      <c r="N6021" s="35">
        <v>0</v>
      </c>
      <c r="O6021" s="35">
        <v>0</v>
      </c>
      <c r="P6021" s="36">
        <v>12</v>
      </c>
      <c r="Q6021" s="37">
        <v>86</v>
      </c>
      <c r="R6021" s="36">
        <v>0</v>
      </c>
      <c r="S6021" s="39">
        <f t="shared" si="206"/>
        <v>86</v>
      </c>
      <c r="T6021" s="34" t="s">
        <v>29</v>
      </c>
      <c r="U6021" s="12">
        <f>((alpha*(beta^speed))*(speed^ceta))</f>
        <v>14.608593318173192</v>
      </c>
      <c r="V6021" s="8">
        <f t="shared" si="207"/>
        <v>86</v>
      </c>
    </row>
    <row r="6022" spans="1:22">
      <c r="A6022" s="34" t="s">
        <v>19</v>
      </c>
      <c r="B6022" s="34" t="s">
        <v>71</v>
      </c>
      <c r="C6022" s="5" t="s">
        <v>149</v>
      </c>
      <c r="D6022" s="35" t="s">
        <v>84</v>
      </c>
      <c r="E6022" s="36" t="s">
        <v>15</v>
      </c>
      <c r="F6022" s="37">
        <v>50</v>
      </c>
      <c r="G6022" s="38">
        <v>-0.04</v>
      </c>
      <c r="H6022" s="34">
        <v>0.99040166484088732</v>
      </c>
      <c r="I6022" s="35">
        <v>1.4035209449678059E-2</v>
      </c>
      <c r="J6022" s="35">
        <v>34.354252057158767</v>
      </c>
      <c r="K6022" s="35">
        <v>0.62200992815406786</v>
      </c>
      <c r="L6022" s="35">
        <v>0.84409468345489436</v>
      </c>
      <c r="M6022" s="35">
        <v>2.1527206290501047E-2</v>
      </c>
      <c r="N6022" s="35">
        <v>0</v>
      </c>
      <c r="O6022" s="35">
        <v>0</v>
      </c>
      <c r="P6022" s="36">
        <v>12</v>
      </c>
      <c r="Q6022" s="37">
        <v>86</v>
      </c>
      <c r="R6022" s="36">
        <v>10</v>
      </c>
      <c r="S6022" s="39">
        <f t="shared" si="206"/>
        <v>86</v>
      </c>
      <c r="T6022" s="34" t="s">
        <v>44</v>
      </c>
      <c r="U6022" s="12">
        <f>(alpha+(beta/(1+EXP((((-1)*ceta)+(delta*LN(speed)))+(epsilon*speed)))))</f>
        <v>0.24643811143247921</v>
      </c>
      <c r="V6022" s="8">
        <f t="shared" si="207"/>
        <v>86</v>
      </c>
    </row>
    <row r="6023" spans="1:22">
      <c r="A6023" s="34" t="s">
        <v>19</v>
      </c>
      <c r="B6023" s="34" t="s">
        <v>71</v>
      </c>
      <c r="C6023" s="5" t="s">
        <v>149</v>
      </c>
      <c r="D6023" s="35" t="s">
        <v>84</v>
      </c>
      <c r="E6023" s="36" t="s">
        <v>16</v>
      </c>
      <c r="F6023" s="37">
        <v>50</v>
      </c>
      <c r="G6023" s="38">
        <v>-0.04</v>
      </c>
      <c r="H6023" s="34">
        <v>0.97133399076012816</v>
      </c>
      <c r="I6023" s="35">
        <v>-1.8265599828401555</v>
      </c>
      <c r="J6023" s="35">
        <v>33.535521579259338</v>
      </c>
      <c r="K6023" s="35">
        <v>2.6250625077224323</v>
      </c>
      <c r="L6023" s="35">
        <v>1.2036645780156008</v>
      </c>
      <c r="M6023" s="35">
        <v>-9.5127802491236433E-4</v>
      </c>
      <c r="N6023" s="35">
        <v>0</v>
      </c>
      <c r="O6023" s="35">
        <v>0</v>
      </c>
      <c r="P6023" s="36">
        <v>12</v>
      </c>
      <c r="Q6023" s="37">
        <v>86</v>
      </c>
      <c r="R6023" s="36">
        <v>10</v>
      </c>
      <c r="S6023" s="39">
        <f t="shared" si="206"/>
        <v>86</v>
      </c>
      <c r="T6023" s="34" t="s">
        <v>44</v>
      </c>
      <c r="U6023" s="12">
        <f>(alpha+(beta/(1+EXP((((-1)*ceta)+(delta*LN(speed)))+(epsilon*speed)))))</f>
        <v>0.37678764027374001</v>
      </c>
      <c r="V6023" s="8">
        <f t="shared" si="207"/>
        <v>86</v>
      </c>
    </row>
    <row r="6024" spans="1:22">
      <c r="A6024" s="34" t="s">
        <v>19</v>
      </c>
      <c r="B6024" s="34" t="s">
        <v>71</v>
      </c>
      <c r="C6024" s="5" t="s">
        <v>149</v>
      </c>
      <c r="D6024" s="35" t="s">
        <v>84</v>
      </c>
      <c r="E6024" s="36" t="s">
        <v>14</v>
      </c>
      <c r="F6024" s="37">
        <v>50</v>
      </c>
      <c r="G6024" s="38">
        <v>-0.04</v>
      </c>
      <c r="H6024" s="34">
        <v>0.99693506597749393</v>
      </c>
      <c r="I6024" s="35">
        <v>-0.1507357530350327</v>
      </c>
      <c r="J6024" s="35">
        <v>22.457751592544049</v>
      </c>
      <c r="K6024" s="35">
        <v>0.52271288910306046</v>
      </c>
      <c r="L6024" s="35">
        <v>1.1220962144579456</v>
      </c>
      <c r="M6024" s="35">
        <v>-1.0418917139476246E-3</v>
      </c>
      <c r="N6024" s="35">
        <v>0</v>
      </c>
      <c r="O6024" s="35">
        <v>0</v>
      </c>
      <c r="P6024" s="36">
        <v>12</v>
      </c>
      <c r="Q6024" s="37">
        <v>86</v>
      </c>
      <c r="R6024" s="36">
        <v>10</v>
      </c>
      <c r="S6024" s="39">
        <f t="shared" si="206"/>
        <v>86</v>
      </c>
      <c r="T6024" s="34" t="s">
        <v>44</v>
      </c>
      <c r="U6024" s="12">
        <f>(alpha+(beta/(1+EXP((((-1)*ceta)+(delta*LN(speed)))+(epsilon*speed)))))</f>
        <v>0.12546433141286154</v>
      </c>
      <c r="V6024" s="8">
        <f t="shared" si="207"/>
        <v>86</v>
      </c>
    </row>
    <row r="6025" spans="1:22">
      <c r="A6025" s="34" t="s">
        <v>19</v>
      </c>
      <c r="B6025" s="34" t="s">
        <v>71</v>
      </c>
      <c r="C6025" s="5" t="s">
        <v>149</v>
      </c>
      <c r="D6025" s="35" t="s">
        <v>84</v>
      </c>
      <c r="E6025" s="36" t="s">
        <v>18</v>
      </c>
      <c r="F6025" s="37">
        <v>50</v>
      </c>
      <c r="G6025" s="38">
        <v>-0.04</v>
      </c>
      <c r="H6025" s="34">
        <v>0.99491619621172045</v>
      </c>
      <c r="I6025" s="35">
        <v>2.6744899063752742E-2</v>
      </c>
      <c r="J6025" s="35">
        <v>17.323363933278593</v>
      </c>
      <c r="K6025" s="35">
        <v>-0.61568423895783819</v>
      </c>
      <c r="L6025" s="35">
        <v>0.8135743156411378</v>
      </c>
      <c r="M6025" s="35">
        <v>1.4812611850210948E-2</v>
      </c>
      <c r="N6025" s="35">
        <v>0</v>
      </c>
      <c r="O6025" s="35">
        <v>0</v>
      </c>
      <c r="P6025" s="36">
        <v>12</v>
      </c>
      <c r="Q6025" s="37">
        <v>86</v>
      </c>
      <c r="R6025" s="36">
        <v>10</v>
      </c>
      <c r="S6025" s="39">
        <f t="shared" si="206"/>
        <v>86</v>
      </c>
      <c r="T6025" s="34" t="s">
        <v>44</v>
      </c>
      <c r="U6025" s="12">
        <f>(alpha+(beta/(1+EXP((((-1)*ceta)+(delta*LN(speed)))+(epsilon*speed)))))</f>
        <v>9.6310913945274509E-2</v>
      </c>
      <c r="V6025" s="8">
        <f t="shared" si="207"/>
        <v>86</v>
      </c>
    </row>
    <row r="6026" spans="1:22">
      <c r="A6026" s="34" t="s">
        <v>19</v>
      </c>
      <c r="B6026" s="34" t="s">
        <v>71</v>
      </c>
      <c r="C6026" s="5" t="s">
        <v>149</v>
      </c>
      <c r="D6026" s="35" t="s">
        <v>84</v>
      </c>
      <c r="E6026" s="36" t="s">
        <v>17</v>
      </c>
      <c r="F6026" s="37">
        <v>50</v>
      </c>
      <c r="G6026" s="38">
        <v>-0.04</v>
      </c>
      <c r="H6026" s="34">
        <v>0.98038767171280428</v>
      </c>
      <c r="I6026" s="35">
        <v>2112.1449339832566</v>
      </c>
      <c r="J6026" s="35">
        <v>0.9683378853299851</v>
      </c>
      <c r="K6026" s="35">
        <v>-0.52436391823476025</v>
      </c>
      <c r="L6026" s="35">
        <v>0</v>
      </c>
      <c r="M6026" s="35">
        <v>0</v>
      </c>
      <c r="N6026" s="35">
        <v>0</v>
      </c>
      <c r="O6026" s="35">
        <v>0</v>
      </c>
      <c r="P6026" s="36">
        <v>12</v>
      </c>
      <c r="Q6026" s="37">
        <v>86</v>
      </c>
      <c r="R6026" s="36">
        <v>0</v>
      </c>
      <c r="S6026" s="39">
        <f t="shared" si="206"/>
        <v>86</v>
      </c>
      <c r="T6026" s="34" t="s">
        <v>29</v>
      </c>
      <c r="U6026" s="12">
        <f>((alpha*(beta^speed))*(speed^ceta))</f>
        <v>12.842747800406855</v>
      </c>
      <c r="V6026" s="8">
        <f t="shared" si="207"/>
        <v>86</v>
      </c>
    </row>
    <row r="6027" spans="1:22">
      <c r="A6027" s="34" t="s">
        <v>19</v>
      </c>
      <c r="B6027" s="34" t="s">
        <v>71</v>
      </c>
      <c r="C6027" s="5" t="s">
        <v>149</v>
      </c>
      <c r="D6027" s="35" t="s">
        <v>84</v>
      </c>
      <c r="E6027" s="36" t="s">
        <v>15</v>
      </c>
      <c r="F6027" s="37">
        <v>100</v>
      </c>
      <c r="G6027" s="38">
        <v>-0.04</v>
      </c>
      <c r="H6027" s="34">
        <v>0.98604191477714476</v>
      </c>
      <c r="I6027" s="35">
        <v>26.654804134588975</v>
      </c>
      <c r="J6027" s="35">
        <v>0.97138968036902129</v>
      </c>
      <c r="K6027" s="35">
        <v>-0.51357595773992692</v>
      </c>
      <c r="L6027" s="35">
        <v>0</v>
      </c>
      <c r="M6027" s="35">
        <v>0</v>
      </c>
      <c r="N6027" s="35">
        <v>0</v>
      </c>
      <c r="O6027" s="35">
        <v>0</v>
      </c>
      <c r="P6027" s="36">
        <v>12</v>
      </c>
      <c r="Q6027" s="37">
        <v>86</v>
      </c>
      <c r="R6027" s="36">
        <v>0</v>
      </c>
      <c r="S6027" s="39">
        <f t="shared" si="206"/>
        <v>86</v>
      </c>
      <c r="T6027" s="34" t="s">
        <v>29</v>
      </c>
      <c r="U6027" s="12">
        <f>((alpha*(beta^speed))*(speed^ceta))</f>
        <v>0.22289654936621447</v>
      </c>
      <c r="V6027" s="8">
        <f t="shared" si="207"/>
        <v>86</v>
      </c>
    </row>
    <row r="6028" spans="1:22">
      <c r="A6028" s="34" t="s">
        <v>19</v>
      </c>
      <c r="B6028" s="34" t="s">
        <v>71</v>
      </c>
      <c r="C6028" s="5" t="s">
        <v>149</v>
      </c>
      <c r="D6028" s="35" t="s">
        <v>84</v>
      </c>
      <c r="E6028" s="36" t="s">
        <v>16</v>
      </c>
      <c r="F6028" s="37">
        <v>100</v>
      </c>
      <c r="G6028" s="38">
        <v>-0.04</v>
      </c>
      <c r="H6028" s="34">
        <v>0.9569516447801949</v>
      </c>
      <c r="I6028" s="35">
        <v>-1.8533712177241619</v>
      </c>
      <c r="J6028" s="35">
        <v>23.919764497831785</v>
      </c>
      <c r="K6028" s="35">
        <v>3.8807225405023003</v>
      </c>
      <c r="L6028" s="35">
        <v>1.4247940853482213</v>
      </c>
      <c r="M6028" s="35">
        <v>-2.3407798794366779E-3</v>
      </c>
      <c r="N6028" s="35">
        <v>0</v>
      </c>
      <c r="O6028" s="35">
        <v>0</v>
      </c>
      <c r="P6028" s="36">
        <v>12</v>
      </c>
      <c r="Q6028" s="37">
        <v>86</v>
      </c>
      <c r="R6028" s="36">
        <v>10</v>
      </c>
      <c r="S6028" s="39">
        <f t="shared" si="206"/>
        <v>86</v>
      </c>
      <c r="T6028" s="34" t="s">
        <v>44</v>
      </c>
      <c r="U6028" s="12">
        <f>(alpha+(beta/(1+EXP((((-1)*ceta)+(delta*LN(speed)))+(epsilon*speed)))))</f>
        <v>0.39762708148440629</v>
      </c>
      <c r="V6028" s="8">
        <f t="shared" si="207"/>
        <v>86</v>
      </c>
    </row>
    <row r="6029" spans="1:22">
      <c r="A6029" s="34" t="s">
        <v>19</v>
      </c>
      <c r="B6029" s="34" t="s">
        <v>71</v>
      </c>
      <c r="C6029" s="5" t="s">
        <v>149</v>
      </c>
      <c r="D6029" s="35" t="s">
        <v>84</v>
      </c>
      <c r="E6029" s="36" t="s">
        <v>14</v>
      </c>
      <c r="F6029" s="37">
        <v>100</v>
      </c>
      <c r="G6029" s="38">
        <v>-0.04</v>
      </c>
      <c r="H6029" s="34">
        <v>0.99720768691930572</v>
      </c>
      <c r="I6029" s="35">
        <v>-0.13371903682071451</v>
      </c>
      <c r="J6029" s="35">
        <v>24.34229958510214</v>
      </c>
      <c r="K6029" s="35">
        <v>0.43792992564281291</v>
      </c>
      <c r="L6029" s="35">
        <v>1.1407891640702887</v>
      </c>
      <c r="M6029" s="35">
        <v>-1.1611381995651211E-3</v>
      </c>
      <c r="N6029" s="35">
        <v>0</v>
      </c>
      <c r="O6029" s="35">
        <v>0</v>
      </c>
      <c r="P6029" s="36">
        <v>12</v>
      </c>
      <c r="Q6029" s="37">
        <v>86</v>
      </c>
      <c r="R6029" s="36">
        <v>10</v>
      </c>
      <c r="S6029" s="39">
        <f t="shared" si="206"/>
        <v>86</v>
      </c>
      <c r="T6029" s="34" t="s">
        <v>44</v>
      </c>
      <c r="U6029" s="12">
        <f>(alpha+(beta/(1+EXP((((-1)*ceta)+(delta*LN(speed)))+(epsilon*speed)))))</f>
        <v>0.12241720605779505</v>
      </c>
      <c r="V6029" s="8">
        <f t="shared" si="207"/>
        <v>86</v>
      </c>
    </row>
    <row r="6030" spans="1:22">
      <c r="A6030" s="34" t="s">
        <v>19</v>
      </c>
      <c r="B6030" s="34" t="s">
        <v>71</v>
      </c>
      <c r="C6030" s="5" t="s">
        <v>149</v>
      </c>
      <c r="D6030" s="35" t="s">
        <v>84</v>
      </c>
      <c r="E6030" s="36" t="s">
        <v>18</v>
      </c>
      <c r="F6030" s="37">
        <v>100</v>
      </c>
      <c r="G6030" s="38">
        <v>-0.04</v>
      </c>
      <c r="H6030" s="34">
        <v>0.99211825142422094</v>
      </c>
      <c r="I6030" s="35">
        <v>0.31933661166234473</v>
      </c>
      <c r="J6030" s="35">
        <v>4.5351585629047009E-2</v>
      </c>
      <c r="K6030" s="35">
        <v>8.1193360852853391E-4</v>
      </c>
      <c r="L6030" s="35">
        <v>0</v>
      </c>
      <c r="M6030" s="35">
        <v>0</v>
      </c>
      <c r="N6030" s="35">
        <v>0</v>
      </c>
      <c r="O6030" s="35">
        <v>0</v>
      </c>
      <c r="P6030" s="36">
        <v>12</v>
      </c>
      <c r="Q6030" s="37">
        <v>86</v>
      </c>
      <c r="R6030" s="36">
        <v>5</v>
      </c>
      <c r="S6030" s="39">
        <f t="shared" si="206"/>
        <v>86</v>
      </c>
      <c r="T6030" s="34" t="s">
        <v>36</v>
      </c>
      <c r="U6030" s="12">
        <f>(1/(((ceta*(speed^2))+(beta*speed))+alpha))</f>
        <v>9.7803012355668406E-2</v>
      </c>
      <c r="V6030" s="8">
        <f t="shared" si="207"/>
        <v>86</v>
      </c>
    </row>
    <row r="6031" spans="1:22">
      <c r="A6031" s="34" t="s">
        <v>19</v>
      </c>
      <c r="B6031" s="34" t="s">
        <v>71</v>
      </c>
      <c r="C6031" s="5" t="s">
        <v>149</v>
      </c>
      <c r="D6031" s="35" t="s">
        <v>84</v>
      </c>
      <c r="E6031" s="36" t="s">
        <v>17</v>
      </c>
      <c r="F6031" s="37">
        <v>100</v>
      </c>
      <c r="G6031" s="38">
        <v>-0.04</v>
      </c>
      <c r="H6031" s="34">
        <v>0.97261804529557916</v>
      </c>
      <c r="I6031" s="35">
        <v>1607.6565677915053</v>
      </c>
      <c r="J6031" s="35">
        <v>0.96470748811306128</v>
      </c>
      <c r="K6031" s="35">
        <v>-0.39104407045878692</v>
      </c>
      <c r="L6031" s="35">
        <v>0</v>
      </c>
      <c r="M6031" s="35">
        <v>0</v>
      </c>
      <c r="N6031" s="35">
        <v>0</v>
      </c>
      <c r="O6031" s="35">
        <v>0</v>
      </c>
      <c r="P6031" s="36">
        <v>12</v>
      </c>
      <c r="Q6031" s="37">
        <v>86</v>
      </c>
      <c r="R6031" s="36">
        <v>0</v>
      </c>
      <c r="S6031" s="39">
        <f t="shared" si="206"/>
        <v>86</v>
      </c>
      <c r="T6031" s="34" t="s">
        <v>29</v>
      </c>
      <c r="U6031" s="12">
        <f>((alpha*(beta^speed))*(speed^ceta))</f>
        <v>12.81577848342001</v>
      </c>
      <c r="V6031" s="8">
        <f t="shared" si="207"/>
        <v>86</v>
      </c>
    </row>
    <row r="6032" spans="1:22">
      <c r="A6032" s="34" t="s">
        <v>19</v>
      </c>
      <c r="B6032" s="34" t="s">
        <v>71</v>
      </c>
      <c r="C6032" s="5" t="s">
        <v>149</v>
      </c>
      <c r="D6032" s="35" t="s">
        <v>84</v>
      </c>
      <c r="E6032" s="36" t="s">
        <v>15</v>
      </c>
      <c r="F6032" s="37">
        <v>0</v>
      </c>
      <c r="G6032" s="38">
        <v>-0.02</v>
      </c>
      <c r="H6032" s="34">
        <v>0.99460635001392006</v>
      </c>
      <c r="I6032" s="35">
        <v>0.94967335407212861</v>
      </c>
      <c r="J6032" s="35">
        <v>69.557581836633247</v>
      </c>
      <c r="K6032" s="35">
        <v>-3.2893180277613863E-3</v>
      </c>
      <c r="L6032" s="35">
        <v>0.83665733011226007</v>
      </c>
      <c r="M6032" s="35">
        <v>3.6359383186191085E-2</v>
      </c>
      <c r="N6032" s="35">
        <v>0</v>
      </c>
      <c r="O6032" s="35">
        <v>0</v>
      </c>
      <c r="P6032" s="36">
        <v>12</v>
      </c>
      <c r="Q6032" s="37">
        <v>86</v>
      </c>
      <c r="R6032" s="36">
        <v>10</v>
      </c>
      <c r="S6032" s="39">
        <f t="shared" si="206"/>
        <v>86</v>
      </c>
      <c r="T6032" s="34" t="s">
        <v>44</v>
      </c>
      <c r="U6032" s="12">
        <f>(alpha+(beta/(1+EXP((((-1)*ceta)+(delta*LN(speed)))+(epsilon*speed)))))</f>
        <v>1.0227785950326904</v>
      </c>
      <c r="V6032" s="8">
        <f t="shared" si="207"/>
        <v>86</v>
      </c>
    </row>
    <row r="6033" spans="1:22">
      <c r="A6033" s="34" t="s">
        <v>19</v>
      </c>
      <c r="B6033" s="34" t="s">
        <v>71</v>
      </c>
      <c r="C6033" s="5" t="s">
        <v>149</v>
      </c>
      <c r="D6033" s="35" t="s">
        <v>84</v>
      </c>
      <c r="E6033" s="36" t="s">
        <v>16</v>
      </c>
      <c r="F6033" s="37">
        <v>0</v>
      </c>
      <c r="G6033" s="38">
        <v>-0.02</v>
      </c>
      <c r="H6033" s="34">
        <v>0.98179319148830924</v>
      </c>
      <c r="I6033" s="35">
        <v>1.9786914237096267</v>
      </c>
      <c r="J6033" s="35">
        <v>122.25113219945118</v>
      </c>
      <c r="K6033" s="35">
        <v>0.23571386159935787</v>
      </c>
      <c r="L6033" s="35">
        <v>0.83354907645699106</v>
      </c>
      <c r="M6033" s="35">
        <v>1.9026790718059988E-2</v>
      </c>
      <c r="N6033" s="35">
        <v>0</v>
      </c>
      <c r="O6033" s="35">
        <v>0</v>
      </c>
      <c r="P6033" s="36">
        <v>12</v>
      </c>
      <c r="Q6033" s="37">
        <v>86</v>
      </c>
      <c r="R6033" s="36">
        <v>10</v>
      </c>
      <c r="S6033" s="39">
        <f t="shared" si="206"/>
        <v>86</v>
      </c>
      <c r="T6033" s="34" t="s">
        <v>44</v>
      </c>
      <c r="U6033" s="12">
        <f>(alpha+(beta/(1+EXP((((-1)*ceta)+(delta*LN(speed)))+(epsilon*speed)))))</f>
        <v>2.7096293360556469</v>
      </c>
      <c r="V6033" s="8">
        <f t="shared" si="207"/>
        <v>86</v>
      </c>
    </row>
    <row r="6034" spans="1:22">
      <c r="A6034" s="34" t="s">
        <v>19</v>
      </c>
      <c r="B6034" s="34" t="s">
        <v>71</v>
      </c>
      <c r="C6034" s="5" t="s">
        <v>149</v>
      </c>
      <c r="D6034" s="35" t="s">
        <v>84</v>
      </c>
      <c r="E6034" s="36" t="s">
        <v>14</v>
      </c>
      <c r="F6034" s="37">
        <v>0</v>
      </c>
      <c r="G6034" s="38">
        <v>-0.02</v>
      </c>
      <c r="H6034" s="34">
        <v>0.99709060033422914</v>
      </c>
      <c r="I6034" s="35">
        <v>38.666622248401424</v>
      </c>
      <c r="J6034" s="35">
        <v>1.0039608548533956</v>
      </c>
      <c r="K6034" s="35">
        <v>-1.1450055570185917</v>
      </c>
      <c r="L6034" s="35">
        <v>0</v>
      </c>
      <c r="M6034" s="35">
        <v>0</v>
      </c>
      <c r="N6034" s="35">
        <v>0</v>
      </c>
      <c r="O6034" s="35">
        <v>0</v>
      </c>
      <c r="P6034" s="36">
        <v>12</v>
      </c>
      <c r="Q6034" s="37">
        <v>86</v>
      </c>
      <c r="R6034" s="36">
        <v>0</v>
      </c>
      <c r="S6034" s="39">
        <f t="shared" si="206"/>
        <v>86</v>
      </c>
      <c r="T6034" s="34" t="s">
        <v>29</v>
      </c>
      <c r="U6034" s="12">
        <f>((alpha*(beta^speed))*(speed^ceta))</f>
        <v>0.33110658051313341</v>
      </c>
      <c r="V6034" s="8">
        <f t="shared" si="207"/>
        <v>86</v>
      </c>
    </row>
    <row r="6035" spans="1:22">
      <c r="A6035" s="34" t="s">
        <v>19</v>
      </c>
      <c r="B6035" s="34" t="s">
        <v>71</v>
      </c>
      <c r="C6035" s="5" t="s">
        <v>149</v>
      </c>
      <c r="D6035" s="35" t="s">
        <v>84</v>
      </c>
      <c r="E6035" s="36" t="s">
        <v>18</v>
      </c>
      <c r="F6035" s="37">
        <v>0</v>
      </c>
      <c r="G6035" s="38">
        <v>-0.02</v>
      </c>
      <c r="H6035" s="34">
        <v>0.99699714405703066</v>
      </c>
      <c r="I6035" s="35">
        <v>0.1411664796815584</v>
      </c>
      <c r="J6035" s="35">
        <v>12.153574386952757</v>
      </c>
      <c r="K6035" s="35">
        <v>0.20608965360681786</v>
      </c>
      <c r="L6035" s="35">
        <v>0.98337286154768244</v>
      </c>
      <c r="M6035" s="35">
        <v>1.7222879237708967E-2</v>
      </c>
      <c r="N6035" s="35">
        <v>0</v>
      </c>
      <c r="O6035" s="35">
        <v>0</v>
      </c>
      <c r="P6035" s="36">
        <v>12</v>
      </c>
      <c r="Q6035" s="37">
        <v>86</v>
      </c>
      <c r="R6035" s="36">
        <v>10</v>
      </c>
      <c r="S6035" s="39">
        <f t="shared" si="206"/>
        <v>86</v>
      </c>
      <c r="T6035" s="34" t="s">
        <v>44</v>
      </c>
      <c r="U6035" s="12">
        <f>(alpha+(beta/(1+EXP((((-1)*ceta)+(delta*LN(speed)))+(epsilon*speed)))))</f>
        <v>0.18354000593786865</v>
      </c>
      <c r="V6035" s="8">
        <f t="shared" si="207"/>
        <v>86</v>
      </c>
    </row>
    <row r="6036" spans="1:22">
      <c r="A6036" s="34" t="s">
        <v>19</v>
      </c>
      <c r="B6036" s="34" t="s">
        <v>71</v>
      </c>
      <c r="C6036" s="5" t="s">
        <v>149</v>
      </c>
      <c r="D6036" s="35" t="s">
        <v>84</v>
      </c>
      <c r="E6036" s="36" t="s">
        <v>17</v>
      </c>
      <c r="F6036" s="37">
        <v>0</v>
      </c>
      <c r="G6036" s="38">
        <v>-0.02</v>
      </c>
      <c r="H6036" s="34">
        <v>0.98845653520615506</v>
      </c>
      <c r="I6036" s="35">
        <v>6355.6150739318437</v>
      </c>
      <c r="J6036" s="35">
        <v>1.0011828802559</v>
      </c>
      <c r="K6036" s="35">
        <v>-1.0264852585761819</v>
      </c>
      <c r="L6036" s="35">
        <v>0</v>
      </c>
      <c r="M6036" s="35">
        <v>0</v>
      </c>
      <c r="N6036" s="35">
        <v>0</v>
      </c>
      <c r="O6036" s="35">
        <v>0</v>
      </c>
      <c r="P6036" s="36">
        <v>12</v>
      </c>
      <c r="Q6036" s="37">
        <v>86</v>
      </c>
      <c r="R6036" s="36">
        <v>0</v>
      </c>
      <c r="S6036" s="39">
        <f t="shared" si="206"/>
        <v>86</v>
      </c>
      <c r="T6036" s="34" t="s">
        <v>29</v>
      </c>
      <c r="U6036" s="12">
        <f>((alpha*(beta^speed))*(speed^ceta))</f>
        <v>72.70714876878759</v>
      </c>
      <c r="V6036" s="8">
        <f t="shared" si="207"/>
        <v>86</v>
      </c>
    </row>
    <row r="6037" spans="1:22">
      <c r="A6037" s="34" t="s">
        <v>19</v>
      </c>
      <c r="B6037" s="34" t="s">
        <v>71</v>
      </c>
      <c r="C6037" s="5" t="s">
        <v>149</v>
      </c>
      <c r="D6037" s="35" t="s">
        <v>84</v>
      </c>
      <c r="E6037" s="36" t="s">
        <v>15</v>
      </c>
      <c r="F6037" s="37">
        <v>50</v>
      </c>
      <c r="G6037" s="38">
        <v>-0.02</v>
      </c>
      <c r="H6037" s="34">
        <v>0.98825758443428002</v>
      </c>
      <c r="I6037" s="35">
        <v>0.56045384853615909</v>
      </c>
      <c r="J6037" s="35">
        <v>54.436025502493948</v>
      </c>
      <c r="K6037" s="35">
        <v>1.3557071903028066E-2</v>
      </c>
      <c r="L6037" s="35">
        <v>0.76200396678771698</v>
      </c>
      <c r="M6037" s="35">
        <v>2.5970317662908634E-2</v>
      </c>
      <c r="N6037" s="35">
        <v>0</v>
      </c>
      <c r="O6037" s="35">
        <v>0</v>
      </c>
      <c r="P6037" s="36">
        <v>12</v>
      </c>
      <c r="Q6037" s="37">
        <v>86</v>
      </c>
      <c r="R6037" s="36">
        <v>10</v>
      </c>
      <c r="S6037" s="39">
        <f t="shared" si="206"/>
        <v>86</v>
      </c>
      <c r="T6037" s="34" t="s">
        <v>44</v>
      </c>
      <c r="U6037" s="12">
        <f>(alpha+(beta/(1+EXP((((-1)*ceta)+(delta*LN(speed)))+(epsilon*speed)))))</f>
        <v>0.75820738830515366</v>
      </c>
      <c r="V6037" s="8">
        <f t="shared" si="207"/>
        <v>86</v>
      </c>
    </row>
    <row r="6038" spans="1:22">
      <c r="A6038" s="34" t="s">
        <v>19</v>
      </c>
      <c r="B6038" s="34" t="s">
        <v>71</v>
      </c>
      <c r="C6038" s="5" t="s">
        <v>149</v>
      </c>
      <c r="D6038" s="35" t="s">
        <v>84</v>
      </c>
      <c r="E6038" s="36" t="s">
        <v>16</v>
      </c>
      <c r="F6038" s="37">
        <v>50</v>
      </c>
      <c r="G6038" s="38">
        <v>-0.02</v>
      </c>
      <c r="H6038" s="34">
        <v>0.96271921407984462</v>
      </c>
      <c r="I6038" s="35">
        <v>-8.7019903045685581E-5</v>
      </c>
      <c r="J6038" s="35">
        <v>1.5728565745584875E-2</v>
      </c>
      <c r="K6038" s="35">
        <v>-1.0149512443613613</v>
      </c>
      <c r="L6038" s="35">
        <v>26.896854091461325</v>
      </c>
      <c r="M6038" s="35">
        <v>0</v>
      </c>
      <c r="N6038" s="35">
        <v>0</v>
      </c>
      <c r="O6038" s="35">
        <v>0</v>
      </c>
      <c r="P6038" s="36">
        <v>12</v>
      </c>
      <c r="Q6038" s="37">
        <v>86</v>
      </c>
      <c r="R6038" s="36">
        <v>14</v>
      </c>
      <c r="S6038" s="39">
        <f t="shared" si="206"/>
        <v>86</v>
      </c>
      <c r="T6038" s="34" t="s">
        <v>51</v>
      </c>
      <c r="U6038" s="12">
        <f>(((alpha*(speed^3))+(beta*(speed^2))+(ceta*speed))+delta)</f>
        <v>0.58998787910340766</v>
      </c>
      <c r="V6038" s="8">
        <f t="shared" si="207"/>
        <v>86</v>
      </c>
    </row>
    <row r="6039" spans="1:22">
      <c r="A6039" s="34" t="s">
        <v>19</v>
      </c>
      <c r="B6039" s="34" t="s">
        <v>71</v>
      </c>
      <c r="C6039" s="5" t="s">
        <v>149</v>
      </c>
      <c r="D6039" s="35" t="s">
        <v>84</v>
      </c>
      <c r="E6039" s="36" t="s">
        <v>14</v>
      </c>
      <c r="F6039" s="37">
        <v>50</v>
      </c>
      <c r="G6039" s="38">
        <v>-0.02</v>
      </c>
      <c r="H6039" s="34">
        <v>0.99761768005288154</v>
      </c>
      <c r="I6039" s="35">
        <v>36.101656863051751</v>
      </c>
      <c r="J6039" s="35">
        <v>0.99741764795691523</v>
      </c>
      <c r="K6039" s="35">
        <v>-1.1002802300838135</v>
      </c>
      <c r="L6039" s="35">
        <v>0</v>
      </c>
      <c r="M6039" s="35">
        <v>0</v>
      </c>
      <c r="N6039" s="35">
        <v>0</v>
      </c>
      <c r="O6039" s="35">
        <v>0</v>
      </c>
      <c r="P6039" s="36">
        <v>12</v>
      </c>
      <c r="Q6039" s="37">
        <v>86</v>
      </c>
      <c r="R6039" s="36">
        <v>0</v>
      </c>
      <c r="S6039" s="39">
        <f t="shared" si="206"/>
        <v>86</v>
      </c>
      <c r="T6039" s="34" t="s">
        <v>29</v>
      </c>
      <c r="U6039" s="12">
        <f>((alpha*(beta^speed))*(speed^ceta))</f>
        <v>0.21501208893005533</v>
      </c>
      <c r="V6039" s="8">
        <f t="shared" si="207"/>
        <v>86</v>
      </c>
    </row>
    <row r="6040" spans="1:22">
      <c r="A6040" s="34" t="s">
        <v>19</v>
      </c>
      <c r="B6040" s="34" t="s">
        <v>71</v>
      </c>
      <c r="C6040" s="5" t="s">
        <v>149</v>
      </c>
      <c r="D6040" s="35" t="s">
        <v>84</v>
      </c>
      <c r="E6040" s="36" t="s">
        <v>18</v>
      </c>
      <c r="F6040" s="37">
        <v>50</v>
      </c>
      <c r="G6040" s="38">
        <v>-0.02</v>
      </c>
      <c r="H6040" s="34">
        <v>0.99316622160048662</v>
      </c>
      <c r="I6040" s="35">
        <v>9.1064684868189865</v>
      </c>
      <c r="J6040" s="35">
        <v>0.9945720418714078</v>
      </c>
      <c r="K6040" s="35">
        <v>-0.81751594482332413</v>
      </c>
      <c r="L6040" s="35">
        <v>0</v>
      </c>
      <c r="M6040" s="35">
        <v>0</v>
      </c>
      <c r="N6040" s="35">
        <v>0</v>
      </c>
      <c r="O6040" s="35">
        <v>0</v>
      </c>
      <c r="P6040" s="36">
        <v>12</v>
      </c>
      <c r="Q6040" s="37">
        <v>86</v>
      </c>
      <c r="R6040" s="36">
        <v>0</v>
      </c>
      <c r="S6040" s="39">
        <f t="shared" si="206"/>
        <v>86</v>
      </c>
      <c r="T6040" s="34" t="s">
        <v>29</v>
      </c>
      <c r="U6040" s="12">
        <f>((alpha*(beta^speed))*(speed^ceta))</f>
        <v>0.14948027205665076</v>
      </c>
      <c r="V6040" s="8">
        <f t="shared" si="207"/>
        <v>86</v>
      </c>
    </row>
    <row r="6041" spans="1:22">
      <c r="A6041" s="34" t="s">
        <v>19</v>
      </c>
      <c r="B6041" s="34" t="s">
        <v>71</v>
      </c>
      <c r="C6041" s="5" t="s">
        <v>149</v>
      </c>
      <c r="D6041" s="35" t="s">
        <v>84</v>
      </c>
      <c r="E6041" s="36" t="s">
        <v>17</v>
      </c>
      <c r="F6041" s="37">
        <v>50</v>
      </c>
      <c r="G6041" s="38">
        <v>-0.02</v>
      </c>
      <c r="H6041" s="34">
        <v>0.97974222116933174</v>
      </c>
      <c r="I6041" s="35">
        <v>3021.2908605375146</v>
      </c>
      <c r="J6041" s="35">
        <v>0.98487542459951638</v>
      </c>
      <c r="K6041" s="35">
        <v>-0.62691076334566165</v>
      </c>
      <c r="L6041" s="35">
        <v>0</v>
      </c>
      <c r="M6041" s="35">
        <v>0</v>
      </c>
      <c r="N6041" s="35">
        <v>0</v>
      </c>
      <c r="O6041" s="35">
        <v>0</v>
      </c>
      <c r="P6041" s="36">
        <v>12</v>
      </c>
      <c r="Q6041" s="37">
        <v>86</v>
      </c>
      <c r="R6041" s="36">
        <v>0</v>
      </c>
      <c r="S6041" s="39">
        <f t="shared" si="206"/>
        <v>86</v>
      </c>
      <c r="T6041" s="34" t="s">
        <v>29</v>
      </c>
      <c r="U6041" s="12">
        <f>((alpha*(beta^speed))*(speed^ceta))</f>
        <v>49.914473916036862</v>
      </c>
      <c r="V6041" s="8">
        <f t="shared" si="207"/>
        <v>86</v>
      </c>
    </row>
    <row r="6042" spans="1:22">
      <c r="A6042" s="34" t="s">
        <v>19</v>
      </c>
      <c r="B6042" s="34" t="s">
        <v>71</v>
      </c>
      <c r="C6042" s="5" t="s">
        <v>149</v>
      </c>
      <c r="D6042" s="35" t="s">
        <v>84</v>
      </c>
      <c r="E6042" s="36" t="s">
        <v>15</v>
      </c>
      <c r="F6042" s="37">
        <v>100</v>
      </c>
      <c r="G6042" s="38">
        <v>-0.02</v>
      </c>
      <c r="H6042" s="34">
        <v>0.98233347005427862</v>
      </c>
      <c r="I6042" s="35">
        <v>-2.9864931784707003E-5</v>
      </c>
      <c r="J6042" s="35">
        <v>5.8307814677195048E-3</v>
      </c>
      <c r="K6042" s="35">
        <v>-0.38944434992841859</v>
      </c>
      <c r="L6042" s="35">
        <v>9.9509319079468792</v>
      </c>
      <c r="M6042" s="35">
        <v>0</v>
      </c>
      <c r="N6042" s="35">
        <v>0</v>
      </c>
      <c r="O6042" s="35">
        <v>0</v>
      </c>
      <c r="P6042" s="36">
        <v>12</v>
      </c>
      <c r="Q6042" s="37">
        <v>86</v>
      </c>
      <c r="R6042" s="36">
        <v>14</v>
      </c>
      <c r="S6042" s="39">
        <f t="shared" si="206"/>
        <v>86</v>
      </c>
      <c r="T6042" s="34" t="s">
        <v>51</v>
      </c>
      <c r="U6042" s="12">
        <f>(((alpha*(speed^3))+(beta*(speed^2))+(ceta*speed))+delta)</f>
        <v>0.58740849810274476</v>
      </c>
      <c r="V6042" s="8">
        <f t="shared" si="207"/>
        <v>86</v>
      </c>
    </row>
    <row r="6043" spans="1:22">
      <c r="A6043" s="34" t="s">
        <v>19</v>
      </c>
      <c r="B6043" s="34" t="s">
        <v>71</v>
      </c>
      <c r="C6043" s="5" t="s">
        <v>149</v>
      </c>
      <c r="D6043" s="35" t="s">
        <v>84</v>
      </c>
      <c r="E6043" s="36" t="s">
        <v>16</v>
      </c>
      <c r="F6043" s="37">
        <v>100</v>
      </c>
      <c r="G6043" s="38">
        <v>-0.02</v>
      </c>
      <c r="H6043" s="34">
        <v>0.94666527429107838</v>
      </c>
      <c r="I6043" s="35">
        <v>-8.2775070618904746E-5</v>
      </c>
      <c r="J6043" s="35">
        <v>1.5102840035683766E-2</v>
      </c>
      <c r="K6043" s="35">
        <v>-1.0190889543398831</v>
      </c>
      <c r="L6043" s="35">
        <v>29.003825274521162</v>
      </c>
      <c r="M6043" s="35">
        <v>0</v>
      </c>
      <c r="N6043" s="35">
        <v>0</v>
      </c>
      <c r="O6043" s="35">
        <v>0</v>
      </c>
      <c r="P6043" s="36">
        <v>12</v>
      </c>
      <c r="Q6043" s="37">
        <v>86</v>
      </c>
      <c r="R6043" s="36">
        <v>14</v>
      </c>
      <c r="S6043" s="39">
        <f t="shared" si="206"/>
        <v>86</v>
      </c>
      <c r="T6043" s="34" t="s">
        <v>51</v>
      </c>
      <c r="U6043" s="12">
        <f>(((alpha*(speed^3))+(beta*(speed^2))+(ceta*speed))+delta)</f>
        <v>0.4131997876302691</v>
      </c>
      <c r="V6043" s="8">
        <f t="shared" si="207"/>
        <v>86</v>
      </c>
    </row>
    <row r="6044" spans="1:22">
      <c r="A6044" s="34" t="s">
        <v>19</v>
      </c>
      <c r="B6044" s="34" t="s">
        <v>71</v>
      </c>
      <c r="C6044" s="5" t="s">
        <v>149</v>
      </c>
      <c r="D6044" s="35" t="s">
        <v>84</v>
      </c>
      <c r="E6044" s="36" t="s">
        <v>14</v>
      </c>
      <c r="F6044" s="37">
        <v>100</v>
      </c>
      <c r="G6044" s="38">
        <v>-0.02</v>
      </c>
      <c r="H6044" s="34">
        <v>0.99783532623257054</v>
      </c>
      <c r="I6044" s="35">
        <v>30.145408473619668</v>
      </c>
      <c r="J6044" s="35">
        <v>0.99443598374891451</v>
      </c>
      <c r="K6044" s="35">
        <v>-1.0362252554932432</v>
      </c>
      <c r="L6044" s="35">
        <v>0</v>
      </c>
      <c r="M6044" s="35">
        <v>0</v>
      </c>
      <c r="N6044" s="35">
        <v>0</v>
      </c>
      <c r="O6044" s="35">
        <v>0</v>
      </c>
      <c r="P6044" s="36">
        <v>12</v>
      </c>
      <c r="Q6044" s="37">
        <v>86</v>
      </c>
      <c r="R6044" s="36">
        <v>0</v>
      </c>
      <c r="S6044" s="39">
        <f t="shared" si="206"/>
        <v>86</v>
      </c>
      <c r="T6044" s="34" t="s">
        <v>29</v>
      </c>
      <c r="U6044" s="12">
        <f>((alpha*(beta^speed))*(speed^ceta))</f>
        <v>0.18460883366189362</v>
      </c>
      <c r="V6044" s="8">
        <f t="shared" si="207"/>
        <v>86</v>
      </c>
    </row>
    <row r="6045" spans="1:22">
      <c r="A6045" s="34" t="s">
        <v>19</v>
      </c>
      <c r="B6045" s="34" t="s">
        <v>71</v>
      </c>
      <c r="C6045" s="5" t="s">
        <v>149</v>
      </c>
      <c r="D6045" s="35" t="s">
        <v>84</v>
      </c>
      <c r="E6045" s="36" t="s">
        <v>18</v>
      </c>
      <c r="F6045" s="37">
        <v>100</v>
      </c>
      <c r="G6045" s="38">
        <v>-0.02</v>
      </c>
      <c r="H6045" s="34">
        <v>0.9882983696877452</v>
      </c>
      <c r="I6045" s="35">
        <v>0.10742001898196429</v>
      </c>
      <c r="J6045" s="35">
        <v>6.5335991561987807</v>
      </c>
      <c r="K6045" s="35">
        <v>1.3841633905190092E-2</v>
      </c>
      <c r="L6045" s="35">
        <v>0.5409282376502953</v>
      </c>
      <c r="M6045" s="35">
        <v>2.7770787618269174E-2</v>
      </c>
      <c r="N6045" s="35">
        <v>0</v>
      </c>
      <c r="O6045" s="35">
        <v>0</v>
      </c>
      <c r="P6045" s="36">
        <v>12</v>
      </c>
      <c r="Q6045" s="37">
        <v>86</v>
      </c>
      <c r="R6045" s="36">
        <v>10</v>
      </c>
      <c r="S6045" s="39">
        <f t="shared" si="206"/>
        <v>86</v>
      </c>
      <c r="T6045" s="34" t="s">
        <v>44</v>
      </c>
      <c r="U6045" s="12">
        <f>(alpha+(beta/(1+EXP((((-1)*ceta)+(delta*LN(speed)))+(epsilon*speed)))))</f>
        <v>0.16160786305599895</v>
      </c>
      <c r="V6045" s="8">
        <f t="shared" si="207"/>
        <v>86</v>
      </c>
    </row>
    <row r="6046" spans="1:22">
      <c r="A6046" s="34" t="s">
        <v>19</v>
      </c>
      <c r="B6046" s="34" t="s">
        <v>71</v>
      </c>
      <c r="C6046" s="5" t="s">
        <v>149</v>
      </c>
      <c r="D6046" s="35" t="s">
        <v>84</v>
      </c>
      <c r="E6046" s="36" t="s">
        <v>17</v>
      </c>
      <c r="F6046" s="37">
        <v>100</v>
      </c>
      <c r="G6046" s="38">
        <v>-0.02</v>
      </c>
      <c r="H6046" s="34">
        <v>0.96855012550398811</v>
      </c>
      <c r="I6046" s="35">
        <v>-2.9751872515877908E-3</v>
      </c>
      <c r="J6046" s="35">
        <v>0.54401126036254088</v>
      </c>
      <c r="K6046" s="35">
        <v>-35.173530823671847</v>
      </c>
      <c r="L6046" s="35">
        <v>903.57906056283002</v>
      </c>
      <c r="M6046" s="35">
        <v>0</v>
      </c>
      <c r="N6046" s="35">
        <v>0</v>
      </c>
      <c r="O6046" s="35">
        <v>0</v>
      </c>
      <c r="P6046" s="36">
        <v>12</v>
      </c>
      <c r="Q6046" s="37">
        <v>86</v>
      </c>
      <c r="R6046" s="36">
        <v>14</v>
      </c>
      <c r="S6046" s="39">
        <f t="shared" si="206"/>
        <v>86</v>
      </c>
      <c r="T6046" s="34" t="s">
        <v>51</v>
      </c>
      <c r="U6046" s="12">
        <f>(((alpha*(speed^3))+(beta*(speed^2))+(ceta*speed))+delta)</f>
        <v>9.7769888724793645</v>
      </c>
      <c r="V6046" s="8">
        <f t="shared" si="207"/>
        <v>86</v>
      </c>
    </row>
    <row r="6047" spans="1:22">
      <c r="A6047" s="34" t="s">
        <v>19</v>
      </c>
      <c r="B6047" s="34" t="s">
        <v>71</v>
      </c>
      <c r="C6047" s="5" t="s">
        <v>149</v>
      </c>
      <c r="D6047" s="35" t="s">
        <v>84</v>
      </c>
      <c r="E6047" s="36" t="s">
        <v>15</v>
      </c>
      <c r="F6047" s="37">
        <v>0</v>
      </c>
      <c r="G6047" s="38">
        <v>0.02</v>
      </c>
      <c r="H6047" s="34">
        <v>0.99100575850093908</v>
      </c>
      <c r="I6047" s="35">
        <v>89.720148104270478</v>
      </c>
      <c r="J6047" s="35">
        <v>1.0117913064921131</v>
      </c>
      <c r="K6047" s="35">
        <v>-1.0683045243441491</v>
      </c>
      <c r="L6047" s="35">
        <v>0</v>
      </c>
      <c r="M6047" s="35">
        <v>0</v>
      </c>
      <c r="N6047" s="35">
        <v>0</v>
      </c>
      <c r="O6047" s="35">
        <v>0</v>
      </c>
      <c r="P6047" s="36">
        <v>12</v>
      </c>
      <c r="Q6047" s="37">
        <v>86</v>
      </c>
      <c r="R6047" s="36">
        <v>0</v>
      </c>
      <c r="S6047" s="39">
        <f t="shared" si="206"/>
        <v>86</v>
      </c>
      <c r="T6047" s="34" t="s">
        <v>29</v>
      </c>
      <c r="U6047" s="12">
        <f>((alpha*(beta^speed))*(speed^ceta))</f>
        <v>2.1090053379837856</v>
      </c>
      <c r="V6047" s="8">
        <f t="shared" si="207"/>
        <v>86</v>
      </c>
    </row>
    <row r="6048" spans="1:22">
      <c r="A6048" s="34" t="s">
        <v>19</v>
      </c>
      <c r="B6048" s="34" t="s">
        <v>71</v>
      </c>
      <c r="C6048" s="5" t="s">
        <v>149</v>
      </c>
      <c r="D6048" s="35" t="s">
        <v>84</v>
      </c>
      <c r="E6048" s="36" t="s">
        <v>16</v>
      </c>
      <c r="F6048" s="37">
        <v>0</v>
      </c>
      <c r="G6048" s="38">
        <v>0.02</v>
      </c>
      <c r="H6048" s="34">
        <v>0.97600401385352775</v>
      </c>
      <c r="I6048" s="35">
        <v>111.89085136823792</v>
      </c>
      <c r="J6048" s="35">
        <v>1.0111385606785896</v>
      </c>
      <c r="K6048" s="35">
        <v>-0.63569249841821474</v>
      </c>
      <c r="L6048" s="35">
        <v>0</v>
      </c>
      <c r="M6048" s="35">
        <v>0</v>
      </c>
      <c r="N6048" s="35">
        <v>0</v>
      </c>
      <c r="O6048" s="35">
        <v>0</v>
      </c>
      <c r="P6048" s="36">
        <v>12</v>
      </c>
      <c r="Q6048" s="37">
        <v>86</v>
      </c>
      <c r="R6048" s="36">
        <v>0</v>
      </c>
      <c r="S6048" s="39">
        <f t="shared" si="206"/>
        <v>86</v>
      </c>
      <c r="T6048" s="34" t="s">
        <v>29</v>
      </c>
      <c r="U6048" s="12">
        <f>((alpha*(beta^speed))*(speed^ceta))</f>
        <v>17.090953612198096</v>
      </c>
      <c r="V6048" s="8">
        <f t="shared" si="207"/>
        <v>86</v>
      </c>
    </row>
    <row r="6049" spans="1:22">
      <c r="A6049" s="34" t="s">
        <v>19</v>
      </c>
      <c r="B6049" s="34" t="s">
        <v>71</v>
      </c>
      <c r="C6049" s="5" t="s">
        <v>149</v>
      </c>
      <c r="D6049" s="35" t="s">
        <v>84</v>
      </c>
      <c r="E6049" s="36" t="s">
        <v>14</v>
      </c>
      <c r="F6049" s="37">
        <v>0</v>
      </c>
      <c r="G6049" s="38">
        <v>0.02</v>
      </c>
      <c r="H6049" s="34">
        <v>0.99717973891127532</v>
      </c>
      <c r="I6049" s="35">
        <v>26.337944254536151</v>
      </c>
      <c r="J6049" s="35">
        <v>0.99666612022894219</v>
      </c>
      <c r="K6049" s="35">
        <v>-0.89496951246416367</v>
      </c>
      <c r="L6049" s="35">
        <v>0</v>
      </c>
      <c r="M6049" s="35">
        <v>0</v>
      </c>
      <c r="N6049" s="35">
        <v>0</v>
      </c>
      <c r="O6049" s="35">
        <v>0</v>
      </c>
      <c r="P6049" s="36">
        <v>12</v>
      </c>
      <c r="Q6049" s="37">
        <v>86</v>
      </c>
      <c r="R6049" s="36">
        <v>0</v>
      </c>
      <c r="S6049" s="39">
        <f t="shared" si="206"/>
        <v>86</v>
      </c>
      <c r="T6049" s="34" t="s">
        <v>29</v>
      </c>
      <c r="U6049" s="12">
        <f>((alpha*(beta^speed))*(speed^ceta))</f>
        <v>0.36689226092434918</v>
      </c>
      <c r="V6049" s="8">
        <f t="shared" si="207"/>
        <v>86</v>
      </c>
    </row>
    <row r="6050" spans="1:22">
      <c r="A6050" s="34" t="s">
        <v>19</v>
      </c>
      <c r="B6050" s="34" t="s">
        <v>71</v>
      </c>
      <c r="C6050" s="5" t="s">
        <v>149</v>
      </c>
      <c r="D6050" s="35" t="s">
        <v>84</v>
      </c>
      <c r="E6050" s="36" t="s">
        <v>18</v>
      </c>
      <c r="F6050" s="37">
        <v>0</v>
      </c>
      <c r="G6050" s="38">
        <v>0.02</v>
      </c>
      <c r="H6050" s="34">
        <v>0.99664866611460856</v>
      </c>
      <c r="I6050" s="35">
        <v>12.785031858042233</v>
      </c>
      <c r="J6050" s="35">
        <v>1.01249459435625</v>
      </c>
      <c r="K6050" s="35">
        <v>-0.983334006367105</v>
      </c>
      <c r="L6050" s="35">
        <v>0</v>
      </c>
      <c r="M6050" s="35">
        <v>0</v>
      </c>
      <c r="N6050" s="35">
        <v>0</v>
      </c>
      <c r="O6050" s="35">
        <v>0</v>
      </c>
      <c r="P6050" s="36">
        <v>12</v>
      </c>
      <c r="Q6050" s="37">
        <v>86</v>
      </c>
      <c r="R6050" s="36">
        <v>0</v>
      </c>
      <c r="S6050" s="39">
        <f t="shared" si="206"/>
        <v>86</v>
      </c>
      <c r="T6050" s="34" t="s">
        <v>29</v>
      </c>
      <c r="U6050" s="12">
        <f>((alpha*(beta^speed))*(speed^ceta))</f>
        <v>0.46581882901307037</v>
      </c>
      <c r="V6050" s="8">
        <f t="shared" si="207"/>
        <v>86</v>
      </c>
    </row>
    <row r="6051" spans="1:22">
      <c r="A6051" s="34" t="s">
        <v>19</v>
      </c>
      <c r="B6051" s="34" t="s">
        <v>71</v>
      </c>
      <c r="C6051" s="5" t="s">
        <v>149</v>
      </c>
      <c r="D6051" s="35" t="s">
        <v>84</v>
      </c>
      <c r="E6051" s="36" t="s">
        <v>17</v>
      </c>
      <c r="F6051" s="37">
        <v>0</v>
      </c>
      <c r="G6051" s="38">
        <v>0.02</v>
      </c>
      <c r="H6051" s="34">
        <v>0.99610939150719735</v>
      </c>
      <c r="I6051" s="35">
        <v>4677.8175845872065</v>
      </c>
      <c r="J6051" s="35">
        <v>1.0109261376954914</v>
      </c>
      <c r="K6051" s="35">
        <v>-0.77877017620821842</v>
      </c>
      <c r="L6051" s="35">
        <v>0</v>
      </c>
      <c r="M6051" s="35">
        <v>0</v>
      </c>
      <c r="N6051" s="35">
        <v>0</v>
      </c>
      <c r="O6051" s="35">
        <v>0</v>
      </c>
      <c r="P6051" s="36">
        <v>12</v>
      </c>
      <c r="Q6051" s="37">
        <v>86</v>
      </c>
      <c r="R6051" s="36">
        <v>0</v>
      </c>
      <c r="S6051" s="39">
        <f t="shared" si="206"/>
        <v>86</v>
      </c>
      <c r="T6051" s="34" t="s">
        <v>29</v>
      </c>
      <c r="U6051" s="12">
        <f>((alpha*(beta^speed))*(speed^ceta))</f>
        <v>371.00876673637163</v>
      </c>
      <c r="V6051" s="8">
        <f t="shared" si="207"/>
        <v>86</v>
      </c>
    </row>
    <row r="6052" spans="1:22">
      <c r="A6052" s="34" t="s">
        <v>19</v>
      </c>
      <c r="B6052" s="34" t="s">
        <v>71</v>
      </c>
      <c r="C6052" s="5" t="s">
        <v>149</v>
      </c>
      <c r="D6052" s="35" t="s">
        <v>84</v>
      </c>
      <c r="E6052" s="36" t="s">
        <v>15</v>
      </c>
      <c r="F6052" s="37">
        <v>50</v>
      </c>
      <c r="G6052" s="38">
        <v>0.02</v>
      </c>
      <c r="H6052" s="34">
        <v>0.97261528439722933</v>
      </c>
      <c r="I6052" s="35">
        <v>-3.2137725994784689E-5</v>
      </c>
      <c r="J6052" s="35">
        <v>5.9791901232021773E-3</v>
      </c>
      <c r="K6052" s="35">
        <v>-0.38132483146767099</v>
      </c>
      <c r="L6052" s="35">
        <v>11.011603523531194</v>
      </c>
      <c r="M6052" s="35">
        <v>0</v>
      </c>
      <c r="N6052" s="35">
        <v>0</v>
      </c>
      <c r="O6052" s="35">
        <v>0</v>
      </c>
      <c r="P6052" s="36">
        <v>12</v>
      </c>
      <c r="Q6052" s="37">
        <v>86</v>
      </c>
      <c r="R6052" s="36">
        <v>14</v>
      </c>
      <c r="S6052" s="39">
        <f t="shared" si="206"/>
        <v>86</v>
      </c>
      <c r="T6052" s="34" t="s">
        <v>51</v>
      </c>
      <c r="U6052" s="12">
        <f>(((alpha*(speed^3))+(beta*(speed^2))+(ceta*speed))+delta)</f>
        <v>1.9983647231760227</v>
      </c>
      <c r="V6052" s="8">
        <f t="shared" si="207"/>
        <v>86</v>
      </c>
    </row>
    <row r="6053" spans="1:22">
      <c r="A6053" s="34" t="s">
        <v>19</v>
      </c>
      <c r="B6053" s="34" t="s">
        <v>71</v>
      </c>
      <c r="C6053" s="5" t="s">
        <v>149</v>
      </c>
      <c r="D6053" s="35" t="s">
        <v>84</v>
      </c>
      <c r="E6053" s="36" t="s">
        <v>16</v>
      </c>
      <c r="F6053" s="37">
        <v>50</v>
      </c>
      <c r="G6053" s="38">
        <v>0.02</v>
      </c>
      <c r="H6053" s="34">
        <v>0.95097945899439607</v>
      </c>
      <c r="I6053" s="35">
        <v>95.473051203572439</v>
      </c>
      <c r="J6053" s="35">
        <v>1.0067271424726636</v>
      </c>
      <c r="K6053" s="35">
        <v>-0.43082269987970379</v>
      </c>
      <c r="L6053" s="35">
        <v>0</v>
      </c>
      <c r="M6053" s="35">
        <v>0</v>
      </c>
      <c r="N6053" s="35">
        <v>0</v>
      </c>
      <c r="O6053" s="35">
        <v>0</v>
      </c>
      <c r="P6053" s="36">
        <v>12</v>
      </c>
      <c r="Q6053" s="37">
        <v>86</v>
      </c>
      <c r="R6053" s="36">
        <v>0</v>
      </c>
      <c r="S6053" s="39">
        <f t="shared" si="206"/>
        <v>86</v>
      </c>
      <c r="T6053" s="34" t="s">
        <v>29</v>
      </c>
      <c r="U6053" s="12">
        <f>((alpha*(beta^speed))*(speed^ceta))</f>
        <v>24.938357691560359</v>
      </c>
      <c r="V6053" s="8">
        <f t="shared" si="207"/>
        <v>86</v>
      </c>
    </row>
    <row r="6054" spans="1:22">
      <c r="A6054" s="34" t="s">
        <v>19</v>
      </c>
      <c r="B6054" s="34" t="s">
        <v>71</v>
      </c>
      <c r="C6054" s="5" t="s">
        <v>149</v>
      </c>
      <c r="D6054" s="35" t="s">
        <v>84</v>
      </c>
      <c r="E6054" s="36" t="s">
        <v>14</v>
      </c>
      <c r="F6054" s="37">
        <v>50</v>
      </c>
      <c r="G6054" s="38">
        <v>0.02</v>
      </c>
      <c r="H6054" s="34">
        <v>0.99727725057138994</v>
      </c>
      <c r="I6054" s="35">
        <v>41.738125670871149</v>
      </c>
      <c r="J6054" s="35">
        <v>1.0080800074041749</v>
      </c>
      <c r="K6054" s="35">
        <v>-1.1577386938899719</v>
      </c>
      <c r="L6054" s="35">
        <v>0</v>
      </c>
      <c r="M6054" s="35">
        <v>0</v>
      </c>
      <c r="N6054" s="35">
        <v>0</v>
      </c>
      <c r="O6054" s="35">
        <v>0</v>
      </c>
      <c r="P6054" s="36">
        <v>12</v>
      </c>
      <c r="Q6054" s="37">
        <v>86</v>
      </c>
      <c r="R6054" s="36">
        <v>0</v>
      </c>
      <c r="S6054" s="39">
        <f t="shared" si="206"/>
        <v>86</v>
      </c>
      <c r="T6054" s="34" t="s">
        <v>29</v>
      </c>
      <c r="U6054" s="12">
        <f>((alpha*(beta^speed))*(speed^ceta))</f>
        <v>0.48024116333050365</v>
      </c>
      <c r="V6054" s="8">
        <f t="shared" si="207"/>
        <v>86</v>
      </c>
    </row>
    <row r="6055" spans="1:22">
      <c r="A6055" s="34" t="s">
        <v>19</v>
      </c>
      <c r="B6055" s="34" t="s">
        <v>71</v>
      </c>
      <c r="C6055" s="5" t="s">
        <v>149</v>
      </c>
      <c r="D6055" s="35" t="s">
        <v>84</v>
      </c>
      <c r="E6055" s="36" t="s">
        <v>18</v>
      </c>
      <c r="F6055" s="37">
        <v>50</v>
      </c>
      <c r="G6055" s="38">
        <v>0.02</v>
      </c>
      <c r="H6055" s="34">
        <v>0.98950231950048984</v>
      </c>
      <c r="I6055" s="35">
        <v>0.34237104234780646</v>
      </c>
      <c r="J6055" s="35">
        <v>4.5005201041049617E-3</v>
      </c>
      <c r="K6055" s="35">
        <v>8.4958235856624444</v>
      </c>
      <c r="L6055" s="35">
        <v>-0.83891681103804372</v>
      </c>
      <c r="M6055" s="35">
        <v>0</v>
      </c>
      <c r="N6055" s="35">
        <v>0</v>
      </c>
      <c r="O6055" s="35">
        <v>0</v>
      </c>
      <c r="P6055" s="36">
        <v>12</v>
      </c>
      <c r="Q6055" s="37">
        <v>86</v>
      </c>
      <c r="R6055" s="36">
        <v>1</v>
      </c>
      <c r="S6055" s="39">
        <f t="shared" si="206"/>
        <v>86</v>
      </c>
      <c r="T6055" s="34" t="s">
        <v>30</v>
      </c>
      <c r="U6055" s="12">
        <f>((alpha*(speed^beta))+(ceta*(speed^delta)))</f>
        <v>0.5517558375024666</v>
      </c>
      <c r="V6055" s="8">
        <f t="shared" si="207"/>
        <v>86</v>
      </c>
    </row>
    <row r="6056" spans="1:22">
      <c r="A6056" s="34" t="s">
        <v>19</v>
      </c>
      <c r="B6056" s="34" t="s">
        <v>71</v>
      </c>
      <c r="C6056" s="5" t="s">
        <v>149</v>
      </c>
      <c r="D6056" s="35" t="s">
        <v>84</v>
      </c>
      <c r="E6056" s="36" t="s">
        <v>17</v>
      </c>
      <c r="F6056" s="37">
        <v>50</v>
      </c>
      <c r="G6056" s="38">
        <v>0.02</v>
      </c>
      <c r="H6056" s="34">
        <v>0.98465495672483638</v>
      </c>
      <c r="I6056" s="35">
        <v>3964.4198979857065</v>
      </c>
      <c r="J6056" s="35">
        <v>1.0094873907455246</v>
      </c>
      <c r="K6056" s="35">
        <v>-0.62112286860314192</v>
      </c>
      <c r="L6056" s="35">
        <v>0</v>
      </c>
      <c r="M6056" s="35">
        <v>0</v>
      </c>
      <c r="N6056" s="35">
        <v>0</v>
      </c>
      <c r="O6056" s="35">
        <v>0</v>
      </c>
      <c r="P6056" s="36">
        <v>12</v>
      </c>
      <c r="Q6056" s="37">
        <v>86</v>
      </c>
      <c r="R6056" s="36">
        <v>0</v>
      </c>
      <c r="S6056" s="39">
        <f t="shared" si="206"/>
        <v>86</v>
      </c>
      <c r="T6056" s="34" t="s">
        <v>29</v>
      </c>
      <c r="U6056" s="12">
        <f>((alpha*(beta^speed))*(speed^ceta))</f>
        <v>561.4301142262284</v>
      </c>
      <c r="V6056" s="8">
        <f t="shared" si="207"/>
        <v>86</v>
      </c>
    </row>
    <row r="6057" spans="1:22">
      <c r="A6057" s="34" t="s">
        <v>19</v>
      </c>
      <c r="B6057" s="34" t="s">
        <v>71</v>
      </c>
      <c r="C6057" s="5" t="s">
        <v>149</v>
      </c>
      <c r="D6057" s="35" t="s">
        <v>84</v>
      </c>
      <c r="E6057" s="36" t="s">
        <v>15</v>
      </c>
      <c r="F6057" s="37">
        <v>100</v>
      </c>
      <c r="G6057" s="38">
        <v>0.02</v>
      </c>
      <c r="H6057" s="34">
        <v>0.97722579948291599</v>
      </c>
      <c r="I6057" s="35">
        <v>2.6480385816017371</v>
      </c>
      <c r="J6057" s="35">
        <v>7.8488106096626371</v>
      </c>
      <c r="K6057" s="35">
        <v>1.8848412910213084</v>
      </c>
      <c r="L6057" s="35">
        <v>0.17185791947629575</v>
      </c>
      <c r="M6057" s="35">
        <v>7.474353546111899E-2</v>
      </c>
      <c r="N6057" s="35">
        <v>0</v>
      </c>
      <c r="O6057" s="35">
        <v>0</v>
      </c>
      <c r="P6057" s="36">
        <v>12</v>
      </c>
      <c r="Q6057" s="37">
        <v>78</v>
      </c>
      <c r="R6057" s="36">
        <v>10</v>
      </c>
      <c r="S6057" s="39">
        <f t="shared" si="206"/>
        <v>78</v>
      </c>
      <c r="T6057" s="34" t="s">
        <v>44</v>
      </c>
      <c r="U6057" s="12">
        <f>(alpha+(beta/(1+EXP((((-1)*ceta)+(delta*LN(speed)))+(epsilon*speed)))))</f>
        <v>2.7192119341868812</v>
      </c>
      <c r="V6057" s="8">
        <f t="shared" si="207"/>
        <v>78</v>
      </c>
    </row>
    <row r="6058" spans="1:22">
      <c r="A6058" s="34" t="s">
        <v>19</v>
      </c>
      <c r="B6058" s="34" t="s">
        <v>71</v>
      </c>
      <c r="C6058" s="5" t="s">
        <v>149</v>
      </c>
      <c r="D6058" s="35" t="s">
        <v>84</v>
      </c>
      <c r="E6058" s="36" t="s">
        <v>16</v>
      </c>
      <c r="F6058" s="37">
        <v>100</v>
      </c>
      <c r="G6058" s="38">
        <v>0.02</v>
      </c>
      <c r="H6058" s="34">
        <v>0.94351527517775102</v>
      </c>
      <c r="I6058" s="35">
        <v>94.776718354782403</v>
      </c>
      <c r="J6058" s="35">
        <v>1.0036867320201805</v>
      </c>
      <c r="K6058" s="35">
        <v>-0.31800659464393516</v>
      </c>
      <c r="L6058" s="35">
        <v>0</v>
      </c>
      <c r="M6058" s="35">
        <v>0</v>
      </c>
      <c r="N6058" s="35">
        <v>0</v>
      </c>
      <c r="O6058" s="35">
        <v>0</v>
      </c>
      <c r="P6058" s="36">
        <v>12</v>
      </c>
      <c r="Q6058" s="37">
        <v>78</v>
      </c>
      <c r="R6058" s="36">
        <v>0</v>
      </c>
      <c r="S6058" s="39">
        <f t="shared" si="206"/>
        <v>78</v>
      </c>
      <c r="T6058" s="34" t="s">
        <v>29</v>
      </c>
      <c r="U6058" s="12">
        <f>((alpha*(beta^speed))*(speed^ceta))</f>
        <v>31.598130688330414</v>
      </c>
      <c r="V6058" s="8">
        <f t="shared" si="207"/>
        <v>78</v>
      </c>
    </row>
    <row r="6059" spans="1:22">
      <c r="A6059" s="34" t="s">
        <v>19</v>
      </c>
      <c r="B6059" s="34" t="s">
        <v>71</v>
      </c>
      <c r="C6059" s="5" t="s">
        <v>149</v>
      </c>
      <c r="D6059" s="35" t="s">
        <v>84</v>
      </c>
      <c r="E6059" s="36" t="s">
        <v>14</v>
      </c>
      <c r="F6059" s="37">
        <v>100</v>
      </c>
      <c r="G6059" s="38">
        <v>0.02</v>
      </c>
      <c r="H6059" s="34">
        <v>0.99729391426355463</v>
      </c>
      <c r="I6059" s="35">
        <v>-2.5849155630699377E-2</v>
      </c>
      <c r="J6059" s="35">
        <v>3.84745497250178E-2</v>
      </c>
      <c r="K6059" s="35">
        <v>-1.9998005937496601E-4</v>
      </c>
      <c r="L6059" s="35">
        <v>0</v>
      </c>
      <c r="M6059" s="35">
        <v>0</v>
      </c>
      <c r="N6059" s="35">
        <v>0</v>
      </c>
      <c r="O6059" s="35">
        <v>0</v>
      </c>
      <c r="P6059" s="36">
        <v>12</v>
      </c>
      <c r="Q6059" s="37">
        <v>78</v>
      </c>
      <c r="R6059" s="36">
        <v>5</v>
      </c>
      <c r="S6059" s="39">
        <f t="shared" si="206"/>
        <v>78</v>
      </c>
      <c r="T6059" s="34" t="s">
        <v>36</v>
      </c>
      <c r="U6059" s="12">
        <f>(1/(((ceta*(speed^2))+(beta*speed))+alpha))</f>
        <v>0.56867066762272089</v>
      </c>
      <c r="V6059" s="8">
        <f t="shared" si="207"/>
        <v>78</v>
      </c>
    </row>
    <row r="6060" spans="1:22">
      <c r="A6060" s="34" t="s">
        <v>19</v>
      </c>
      <c r="B6060" s="34" t="s">
        <v>71</v>
      </c>
      <c r="C6060" s="5" t="s">
        <v>149</v>
      </c>
      <c r="D6060" s="35" t="s">
        <v>84</v>
      </c>
      <c r="E6060" s="36" t="s">
        <v>18</v>
      </c>
      <c r="F6060" s="37">
        <v>100</v>
      </c>
      <c r="G6060" s="38">
        <v>0.02</v>
      </c>
      <c r="H6060" s="34">
        <v>0.98713442795462336</v>
      </c>
      <c r="I6060" s="35">
        <v>-2.8836558453536323E-6</v>
      </c>
      <c r="J6060" s="35">
        <v>6.6145943107788138E-4</v>
      </c>
      <c r="K6060" s="35">
        <v>-5.0755391020283515E-2</v>
      </c>
      <c r="L6060" s="35">
        <v>2.0387897460376432</v>
      </c>
      <c r="M6060" s="35">
        <v>0</v>
      </c>
      <c r="N6060" s="35">
        <v>0</v>
      </c>
      <c r="O6060" s="35">
        <v>0</v>
      </c>
      <c r="P6060" s="36">
        <v>12</v>
      </c>
      <c r="Q6060" s="37">
        <v>78</v>
      </c>
      <c r="R6060" s="36">
        <v>14</v>
      </c>
      <c r="S6060" s="39">
        <f t="shared" si="206"/>
        <v>78</v>
      </c>
      <c r="T6060" s="34" t="s">
        <v>51</v>
      </c>
      <c r="U6060" s="12">
        <f>(((alpha*(speed^3))+(beta*(speed^2))+(ceta*speed))+delta)</f>
        <v>0.73574377640910216</v>
      </c>
      <c r="V6060" s="8">
        <f t="shared" si="207"/>
        <v>78</v>
      </c>
    </row>
    <row r="6061" spans="1:22">
      <c r="A6061" s="34" t="s">
        <v>19</v>
      </c>
      <c r="B6061" s="34" t="s">
        <v>71</v>
      </c>
      <c r="C6061" s="5" t="s">
        <v>149</v>
      </c>
      <c r="D6061" s="35" t="s">
        <v>84</v>
      </c>
      <c r="E6061" s="36" t="s">
        <v>17</v>
      </c>
      <c r="F6061" s="37">
        <v>100</v>
      </c>
      <c r="G6061" s="38">
        <v>0.02</v>
      </c>
      <c r="H6061" s="34">
        <v>0.9715015686976145</v>
      </c>
      <c r="I6061" s="35">
        <v>3497.3590684777555</v>
      </c>
      <c r="J6061" s="35">
        <v>1.0068456650426356</v>
      </c>
      <c r="K6061" s="35">
        <v>-0.48394114073844741</v>
      </c>
      <c r="L6061" s="35">
        <v>0</v>
      </c>
      <c r="M6061" s="35">
        <v>0</v>
      </c>
      <c r="N6061" s="35">
        <v>0</v>
      </c>
      <c r="O6061" s="35">
        <v>0</v>
      </c>
      <c r="P6061" s="36">
        <v>12</v>
      </c>
      <c r="Q6061" s="37">
        <v>78</v>
      </c>
      <c r="R6061" s="36">
        <v>0</v>
      </c>
      <c r="S6061" s="39">
        <f t="shared" si="206"/>
        <v>78</v>
      </c>
      <c r="T6061" s="34" t="s">
        <v>29</v>
      </c>
      <c r="U6061" s="12">
        <f>((alpha*(beta^speed))*(speed^ceta))</f>
        <v>723.07668464716403</v>
      </c>
      <c r="V6061" s="8">
        <f t="shared" si="207"/>
        <v>78</v>
      </c>
    </row>
    <row r="6062" spans="1:22">
      <c r="A6062" s="34" t="s">
        <v>19</v>
      </c>
      <c r="B6062" s="34" t="s">
        <v>71</v>
      </c>
      <c r="C6062" s="5" t="s">
        <v>149</v>
      </c>
      <c r="D6062" s="35" t="s">
        <v>84</v>
      </c>
      <c r="E6062" s="36" t="s">
        <v>15</v>
      </c>
      <c r="F6062" s="37">
        <v>0</v>
      </c>
      <c r="G6062" s="38">
        <v>0.04</v>
      </c>
      <c r="H6062" s="34">
        <v>0.99331248784601767</v>
      </c>
      <c r="I6062" s="35">
        <v>776.09111914483935</v>
      </c>
      <c r="J6062" s="35">
        <v>-2.5777445097098659</v>
      </c>
      <c r="K6062" s="35">
        <v>26.841015682286429</v>
      </c>
      <c r="L6062" s="35">
        <v>-0.58322881376721147</v>
      </c>
      <c r="M6062" s="35">
        <v>0</v>
      </c>
      <c r="N6062" s="35">
        <v>0</v>
      </c>
      <c r="O6062" s="35">
        <v>0</v>
      </c>
      <c r="P6062" s="36">
        <v>12</v>
      </c>
      <c r="Q6062" s="37">
        <v>86</v>
      </c>
      <c r="R6062" s="36">
        <v>1</v>
      </c>
      <c r="S6062" s="39">
        <f t="shared" si="206"/>
        <v>86</v>
      </c>
      <c r="T6062" s="34" t="s">
        <v>30</v>
      </c>
      <c r="U6062" s="12">
        <f>((alpha*(speed^beta))+(ceta*(speed^delta)))</f>
        <v>2.0057651355409241</v>
      </c>
      <c r="V6062" s="8">
        <f t="shared" si="207"/>
        <v>86</v>
      </c>
    </row>
    <row r="6063" spans="1:22">
      <c r="A6063" s="34" t="s">
        <v>19</v>
      </c>
      <c r="B6063" s="34" t="s">
        <v>71</v>
      </c>
      <c r="C6063" s="5" t="s">
        <v>149</v>
      </c>
      <c r="D6063" s="35" t="s">
        <v>84</v>
      </c>
      <c r="E6063" s="36" t="s">
        <v>16</v>
      </c>
      <c r="F6063" s="37">
        <v>0</v>
      </c>
      <c r="G6063" s="38">
        <v>0.04</v>
      </c>
      <c r="H6063" s="34">
        <v>0.96867742387480671</v>
      </c>
      <c r="I6063" s="35">
        <v>3.2999713390000087</v>
      </c>
      <c r="J6063" s="35">
        <v>0.40284077440966254</v>
      </c>
      <c r="K6063" s="35">
        <v>154.57044174806407</v>
      </c>
      <c r="L6063" s="35">
        <v>-0.75071077379338247</v>
      </c>
      <c r="M6063" s="35">
        <v>0</v>
      </c>
      <c r="N6063" s="35">
        <v>0</v>
      </c>
      <c r="O6063" s="35">
        <v>0</v>
      </c>
      <c r="P6063" s="36">
        <v>12</v>
      </c>
      <c r="Q6063" s="37">
        <v>86</v>
      </c>
      <c r="R6063" s="36">
        <v>1</v>
      </c>
      <c r="S6063" s="39">
        <f t="shared" si="206"/>
        <v>86</v>
      </c>
      <c r="T6063" s="34" t="s">
        <v>30</v>
      </c>
      <c r="U6063" s="12">
        <f>((alpha*(speed^beta))+(ceta*(speed^delta)))</f>
        <v>25.308075460198879</v>
      </c>
      <c r="V6063" s="8">
        <f t="shared" si="207"/>
        <v>86</v>
      </c>
    </row>
    <row r="6064" spans="1:22">
      <c r="A6064" s="34" t="s">
        <v>19</v>
      </c>
      <c r="B6064" s="34" t="s">
        <v>71</v>
      </c>
      <c r="C6064" s="5" t="s">
        <v>149</v>
      </c>
      <c r="D6064" s="35" t="s">
        <v>84</v>
      </c>
      <c r="E6064" s="36" t="s">
        <v>14</v>
      </c>
      <c r="F6064" s="37">
        <v>0</v>
      </c>
      <c r="G6064" s="38">
        <v>0.04</v>
      </c>
      <c r="H6064" s="34">
        <v>0.99764896660983415</v>
      </c>
      <c r="I6064" s="35">
        <v>46.637853714841839</v>
      </c>
      <c r="J6064" s="35">
        <v>1.0057979893794053</v>
      </c>
      <c r="K6064" s="35">
        <v>-1.156169424532099</v>
      </c>
      <c r="L6064" s="35">
        <v>0</v>
      </c>
      <c r="M6064" s="35">
        <v>0</v>
      </c>
      <c r="N6064" s="35">
        <v>0</v>
      </c>
      <c r="O6064" s="35">
        <v>0</v>
      </c>
      <c r="P6064" s="36">
        <v>12</v>
      </c>
      <c r="Q6064" s="37">
        <v>86</v>
      </c>
      <c r="R6064" s="36">
        <v>0</v>
      </c>
      <c r="S6064" s="39">
        <f t="shared" si="206"/>
        <v>86</v>
      </c>
      <c r="T6064" s="34" t="s">
        <v>29</v>
      </c>
      <c r="U6064" s="12">
        <f>((alpha*(beta^speed))*(speed^ceta))</f>
        <v>0.44468883226297123</v>
      </c>
      <c r="V6064" s="8">
        <f t="shared" si="207"/>
        <v>86</v>
      </c>
    </row>
    <row r="6065" spans="1:22">
      <c r="A6065" s="34" t="s">
        <v>19</v>
      </c>
      <c r="B6065" s="34" t="s">
        <v>71</v>
      </c>
      <c r="C6065" s="5" t="s">
        <v>149</v>
      </c>
      <c r="D6065" s="35" t="s">
        <v>84</v>
      </c>
      <c r="E6065" s="36" t="s">
        <v>18</v>
      </c>
      <c r="F6065" s="37">
        <v>0</v>
      </c>
      <c r="G6065" s="38">
        <v>0.04</v>
      </c>
      <c r="H6065" s="34">
        <v>0.99738012078402349</v>
      </c>
      <c r="I6065" s="35">
        <v>2.5954694248799361</v>
      </c>
      <c r="J6065" s="35">
        <v>-0.36324374921232394</v>
      </c>
      <c r="K6065" s="35">
        <v>139.7161784517024</v>
      </c>
      <c r="L6065" s="35">
        <v>-2.4262664076825491</v>
      </c>
      <c r="M6065" s="35">
        <v>0</v>
      </c>
      <c r="N6065" s="35">
        <v>0</v>
      </c>
      <c r="O6065" s="35">
        <v>0</v>
      </c>
      <c r="P6065" s="36">
        <v>12</v>
      </c>
      <c r="Q6065" s="37">
        <v>86</v>
      </c>
      <c r="R6065" s="36">
        <v>1</v>
      </c>
      <c r="S6065" s="39">
        <f t="shared" si="206"/>
        <v>86</v>
      </c>
      <c r="T6065" s="34" t="s">
        <v>30</v>
      </c>
      <c r="U6065" s="12">
        <f>((alpha*(speed^beta))+(ceta*(speed^delta)))</f>
        <v>0.51749025556098005</v>
      </c>
      <c r="V6065" s="8">
        <f t="shared" si="207"/>
        <v>86</v>
      </c>
    </row>
    <row r="6066" spans="1:22">
      <c r="A6066" s="34" t="s">
        <v>19</v>
      </c>
      <c r="B6066" s="34" t="s">
        <v>71</v>
      </c>
      <c r="C6066" s="5" t="s">
        <v>149</v>
      </c>
      <c r="D6066" s="35" t="s">
        <v>84</v>
      </c>
      <c r="E6066" s="36" t="s">
        <v>17</v>
      </c>
      <c r="F6066" s="37">
        <v>0</v>
      </c>
      <c r="G6066" s="38">
        <v>0.04</v>
      </c>
      <c r="H6066" s="34">
        <v>0.99471535562057989</v>
      </c>
      <c r="I6066" s="35">
        <v>4493.3981619503193</v>
      </c>
      <c r="J6066" s="35">
        <v>1.012357058199203</v>
      </c>
      <c r="K6066" s="35">
        <v>-0.7018063559076424</v>
      </c>
      <c r="L6066" s="35">
        <v>0</v>
      </c>
      <c r="M6066" s="35">
        <v>0</v>
      </c>
      <c r="N6066" s="35">
        <v>0</v>
      </c>
      <c r="O6066" s="35">
        <v>0</v>
      </c>
      <c r="P6066" s="36">
        <v>12</v>
      </c>
      <c r="Q6066" s="37">
        <v>86</v>
      </c>
      <c r="R6066" s="36">
        <v>0</v>
      </c>
      <c r="S6066" s="39">
        <f t="shared" si="206"/>
        <v>86</v>
      </c>
      <c r="T6066" s="34" t="s">
        <v>29</v>
      </c>
      <c r="U6066" s="12">
        <f>((alpha*(beta^speed))*(speed^ceta))</f>
        <v>567.06271879034125</v>
      </c>
      <c r="V6066" s="8">
        <f t="shared" si="207"/>
        <v>86</v>
      </c>
    </row>
    <row r="6067" spans="1:22">
      <c r="A6067" s="34" t="s">
        <v>19</v>
      </c>
      <c r="B6067" s="34" t="s">
        <v>71</v>
      </c>
      <c r="C6067" s="5" t="s">
        <v>149</v>
      </c>
      <c r="D6067" s="35" t="s">
        <v>84</v>
      </c>
      <c r="E6067" s="36" t="s">
        <v>15</v>
      </c>
      <c r="F6067" s="37">
        <v>50</v>
      </c>
      <c r="G6067" s="38">
        <v>0.04</v>
      </c>
      <c r="H6067" s="34">
        <v>0.98465853983966156</v>
      </c>
      <c r="I6067" s="35">
        <v>26.004690310107815</v>
      </c>
      <c r="J6067" s="35">
        <v>0.9954389877412696</v>
      </c>
      <c r="K6067" s="35">
        <v>-0.4647385691671147</v>
      </c>
      <c r="L6067" s="35">
        <v>0</v>
      </c>
      <c r="M6067" s="35">
        <v>0</v>
      </c>
      <c r="N6067" s="35">
        <v>0</v>
      </c>
      <c r="O6067" s="35">
        <v>0</v>
      </c>
      <c r="P6067" s="36">
        <v>12</v>
      </c>
      <c r="Q6067" s="37">
        <v>69</v>
      </c>
      <c r="R6067" s="36">
        <v>0</v>
      </c>
      <c r="S6067" s="39">
        <f t="shared" si="206"/>
        <v>69</v>
      </c>
      <c r="T6067" s="34" t="s">
        <v>29</v>
      </c>
      <c r="U6067" s="12">
        <f>((alpha*(beta^speed))*(speed^ceta))</f>
        <v>2.6514179868976733</v>
      </c>
      <c r="V6067" s="8">
        <f t="shared" si="207"/>
        <v>69</v>
      </c>
    </row>
    <row r="6068" spans="1:22">
      <c r="A6068" s="34" t="s">
        <v>19</v>
      </c>
      <c r="B6068" s="34" t="s">
        <v>71</v>
      </c>
      <c r="C6068" s="5" t="s">
        <v>149</v>
      </c>
      <c r="D6068" s="35" t="s">
        <v>84</v>
      </c>
      <c r="E6068" s="36" t="s">
        <v>16</v>
      </c>
      <c r="F6068" s="37">
        <v>50</v>
      </c>
      <c r="G6068" s="38">
        <v>0.04</v>
      </c>
      <c r="H6068" s="34">
        <v>0.96436359687522888</v>
      </c>
      <c r="I6068" s="35">
        <v>3.5221585112165901</v>
      </c>
      <c r="J6068" s="35">
        <v>3.6814118897177179</v>
      </c>
      <c r="K6068" s="35">
        <v>1.150497138087119E-2</v>
      </c>
      <c r="L6068" s="35">
        <v>0</v>
      </c>
      <c r="M6068" s="35">
        <v>0</v>
      </c>
      <c r="N6068" s="35">
        <v>0</v>
      </c>
      <c r="O6068" s="35">
        <v>0</v>
      </c>
      <c r="P6068" s="36">
        <v>12</v>
      </c>
      <c r="Q6068" s="37">
        <v>69</v>
      </c>
      <c r="R6068" s="36">
        <v>13</v>
      </c>
      <c r="S6068" s="39">
        <f t="shared" si="206"/>
        <v>69</v>
      </c>
      <c r="T6068" s="34" t="s">
        <v>50</v>
      </c>
      <c r="U6068" s="12">
        <f>EXP((alpha+(beta/speed))+(ceta*LN(speed)))</f>
        <v>37.495674545817373</v>
      </c>
      <c r="V6068" s="8">
        <f t="shared" si="207"/>
        <v>69</v>
      </c>
    </row>
    <row r="6069" spans="1:22">
      <c r="A6069" s="34" t="s">
        <v>19</v>
      </c>
      <c r="B6069" s="34" t="s">
        <v>71</v>
      </c>
      <c r="C6069" s="5" t="s">
        <v>149</v>
      </c>
      <c r="D6069" s="35" t="s">
        <v>84</v>
      </c>
      <c r="E6069" s="36" t="s">
        <v>14</v>
      </c>
      <c r="F6069" s="37">
        <v>50</v>
      </c>
      <c r="G6069" s="38">
        <v>0.04</v>
      </c>
      <c r="H6069" s="34">
        <v>0.99818621695925847</v>
      </c>
      <c r="I6069" s="35">
        <v>-0.41243629748246657</v>
      </c>
      <c r="J6069" s="35">
        <v>0.20365085228528657</v>
      </c>
      <c r="K6069" s="35">
        <v>0.54833225865048985</v>
      </c>
      <c r="L6069" s="35">
        <v>0</v>
      </c>
      <c r="M6069" s="35">
        <v>0</v>
      </c>
      <c r="N6069" s="35">
        <v>0</v>
      </c>
      <c r="O6069" s="35">
        <v>0</v>
      </c>
      <c r="P6069" s="36">
        <v>12</v>
      </c>
      <c r="Q6069" s="37">
        <v>69</v>
      </c>
      <c r="R6069" s="36">
        <v>6</v>
      </c>
      <c r="S6069" s="39">
        <f t="shared" si="206"/>
        <v>69</v>
      </c>
      <c r="T6069" s="34" t="s">
        <v>37</v>
      </c>
      <c r="U6069" s="12">
        <f>(1/(alpha+(beta*(speed^ceta))))</f>
        <v>0.60118970142075012</v>
      </c>
      <c r="V6069" s="8">
        <f t="shared" si="207"/>
        <v>69</v>
      </c>
    </row>
    <row r="6070" spans="1:22">
      <c r="A6070" s="34" t="s">
        <v>19</v>
      </c>
      <c r="B6070" s="34" t="s">
        <v>71</v>
      </c>
      <c r="C6070" s="5" t="s">
        <v>149</v>
      </c>
      <c r="D6070" s="35" t="s">
        <v>84</v>
      </c>
      <c r="E6070" s="36" t="s">
        <v>18</v>
      </c>
      <c r="F6070" s="37">
        <v>50</v>
      </c>
      <c r="G6070" s="38">
        <v>0.04</v>
      </c>
      <c r="H6070" s="34">
        <v>0.99094621526678661</v>
      </c>
      <c r="I6070" s="35">
        <v>0.99500851716011496</v>
      </c>
      <c r="J6070" s="35">
        <v>2.2801140583660549</v>
      </c>
      <c r="K6070" s="35">
        <v>-0.30043415527577211</v>
      </c>
      <c r="L6070" s="35">
        <v>0</v>
      </c>
      <c r="M6070" s="35">
        <v>0</v>
      </c>
      <c r="N6070" s="35">
        <v>0</v>
      </c>
      <c r="O6070" s="35">
        <v>0</v>
      </c>
      <c r="P6070" s="36">
        <v>12</v>
      </c>
      <c r="Q6070" s="37">
        <v>69</v>
      </c>
      <c r="R6070" s="36">
        <v>13</v>
      </c>
      <c r="S6070" s="39">
        <f t="shared" si="206"/>
        <v>69</v>
      </c>
      <c r="T6070" s="34" t="s">
        <v>50</v>
      </c>
      <c r="U6070" s="12">
        <f>EXP((alpha+(beta/speed))+(ceta*LN(speed)))</f>
        <v>0.7834746577658529</v>
      </c>
      <c r="V6070" s="8">
        <f t="shared" si="207"/>
        <v>69</v>
      </c>
    </row>
    <row r="6071" spans="1:22">
      <c r="A6071" s="34" t="s">
        <v>19</v>
      </c>
      <c r="B6071" s="34" t="s">
        <v>71</v>
      </c>
      <c r="C6071" s="5" t="s">
        <v>149</v>
      </c>
      <c r="D6071" s="35" t="s">
        <v>84</v>
      </c>
      <c r="E6071" s="36" t="s">
        <v>17</v>
      </c>
      <c r="F6071" s="37">
        <v>50</v>
      </c>
      <c r="G6071" s="38">
        <v>0.04</v>
      </c>
      <c r="H6071" s="34">
        <v>0.98437134802433734</v>
      </c>
      <c r="I6071" s="35">
        <v>5682.5300234098268</v>
      </c>
      <c r="J6071" s="35">
        <v>-0.88365732785447437</v>
      </c>
      <c r="K6071" s="35">
        <v>411.0248078518984</v>
      </c>
      <c r="L6071" s="35">
        <v>0.12409276019782944</v>
      </c>
      <c r="M6071" s="35">
        <v>0</v>
      </c>
      <c r="N6071" s="35">
        <v>0</v>
      </c>
      <c r="O6071" s="35">
        <v>0</v>
      </c>
      <c r="P6071" s="36">
        <v>12</v>
      </c>
      <c r="Q6071" s="37">
        <v>69</v>
      </c>
      <c r="R6071" s="36">
        <v>1</v>
      </c>
      <c r="S6071" s="39">
        <f t="shared" si="206"/>
        <v>69</v>
      </c>
      <c r="T6071" s="34" t="s">
        <v>30</v>
      </c>
      <c r="U6071" s="12">
        <f>((alpha*(speed^beta))+(ceta*(speed^delta)))</f>
        <v>829.8949572139386</v>
      </c>
      <c r="V6071" s="8">
        <f t="shared" si="207"/>
        <v>69</v>
      </c>
    </row>
    <row r="6072" spans="1:22">
      <c r="A6072" s="34" t="s">
        <v>19</v>
      </c>
      <c r="B6072" s="34" t="s">
        <v>71</v>
      </c>
      <c r="C6072" s="5" t="s">
        <v>149</v>
      </c>
      <c r="D6072" s="35" t="s">
        <v>84</v>
      </c>
      <c r="E6072" s="36" t="s">
        <v>15</v>
      </c>
      <c r="F6072" s="37">
        <v>100</v>
      </c>
      <c r="G6072" s="38">
        <v>0.04</v>
      </c>
      <c r="H6072" s="34">
        <v>0.98376701417638446</v>
      </c>
      <c r="I6072" s="35">
        <v>1.8845593012685113</v>
      </c>
      <c r="J6072" s="35">
        <v>38.060090069565113</v>
      </c>
      <c r="K6072" s="35">
        <v>-0.36460113890994239</v>
      </c>
      <c r="L6072" s="35">
        <v>0.36442902913905711</v>
      </c>
      <c r="M6072" s="35">
        <v>2.1284223192946625E-2</v>
      </c>
      <c r="N6072" s="35">
        <v>0</v>
      </c>
      <c r="O6072" s="35">
        <v>0</v>
      </c>
      <c r="P6072" s="36">
        <v>12</v>
      </c>
      <c r="Q6072" s="37">
        <v>53</v>
      </c>
      <c r="R6072" s="36">
        <v>10</v>
      </c>
      <c r="S6072" s="39">
        <f t="shared" si="206"/>
        <v>53</v>
      </c>
      <c r="T6072" s="34" t="s">
        <v>44</v>
      </c>
      <c r="U6072" s="12">
        <f>(alpha+(beta/(1+EXP((((-1)*ceta)+(delta*LN(speed)))+(epsilon*speed)))))</f>
        <v>3.7964134922680088</v>
      </c>
      <c r="V6072" s="8">
        <f t="shared" si="207"/>
        <v>53</v>
      </c>
    </row>
    <row r="6073" spans="1:22">
      <c r="A6073" s="34" t="s">
        <v>19</v>
      </c>
      <c r="B6073" s="34" t="s">
        <v>71</v>
      </c>
      <c r="C6073" s="5" t="s">
        <v>149</v>
      </c>
      <c r="D6073" s="35" t="s">
        <v>84</v>
      </c>
      <c r="E6073" s="36" t="s">
        <v>16</v>
      </c>
      <c r="F6073" s="37">
        <v>100</v>
      </c>
      <c r="G6073" s="38">
        <v>0.04</v>
      </c>
      <c r="H6073" s="34">
        <v>0.96576821496008192</v>
      </c>
      <c r="I6073" s="35">
        <v>-3.2124924155646039E-4</v>
      </c>
      <c r="J6073" s="35">
        <v>3.753795495233421E-2</v>
      </c>
      <c r="K6073" s="35">
        <v>-1.5779902208255059</v>
      </c>
      <c r="L6073" s="35">
        <v>75.74281162142934</v>
      </c>
      <c r="M6073" s="35">
        <v>0</v>
      </c>
      <c r="N6073" s="35">
        <v>0</v>
      </c>
      <c r="O6073" s="35">
        <v>0</v>
      </c>
      <c r="P6073" s="36">
        <v>12</v>
      </c>
      <c r="Q6073" s="37">
        <v>53</v>
      </c>
      <c r="R6073" s="36">
        <v>14</v>
      </c>
      <c r="S6073" s="39">
        <f t="shared" si="206"/>
        <v>53</v>
      </c>
      <c r="T6073" s="34" t="s">
        <v>51</v>
      </c>
      <c r="U6073" s="12">
        <f>(((alpha*(speed^3))+(beta*(speed^2))+(ceta*speed))+delta)</f>
        <v>49.726822043583162</v>
      </c>
      <c r="V6073" s="8">
        <f t="shared" si="207"/>
        <v>53</v>
      </c>
    </row>
    <row r="6074" spans="1:22">
      <c r="A6074" s="34" t="s">
        <v>19</v>
      </c>
      <c r="B6074" s="34" t="s">
        <v>71</v>
      </c>
      <c r="C6074" s="5" t="s">
        <v>149</v>
      </c>
      <c r="D6074" s="35" t="s">
        <v>84</v>
      </c>
      <c r="E6074" s="36" t="s">
        <v>14</v>
      </c>
      <c r="F6074" s="37">
        <v>100</v>
      </c>
      <c r="G6074" s="38">
        <v>0.04</v>
      </c>
      <c r="H6074" s="34">
        <v>0.99816788927709332</v>
      </c>
      <c r="I6074" s="35">
        <v>-1.3656095923894871</v>
      </c>
      <c r="J6074" s="35">
        <v>0.92231166039173362</v>
      </c>
      <c r="K6074" s="35">
        <v>0.25818774798663918</v>
      </c>
      <c r="L6074" s="35">
        <v>0</v>
      </c>
      <c r="M6074" s="35">
        <v>0</v>
      </c>
      <c r="N6074" s="35">
        <v>0</v>
      </c>
      <c r="O6074" s="35">
        <v>0</v>
      </c>
      <c r="P6074" s="36">
        <v>12</v>
      </c>
      <c r="Q6074" s="37">
        <v>53</v>
      </c>
      <c r="R6074" s="36">
        <v>6</v>
      </c>
      <c r="S6074" s="39">
        <f t="shared" si="206"/>
        <v>53</v>
      </c>
      <c r="T6074" s="34" t="s">
        <v>37</v>
      </c>
      <c r="U6074" s="12">
        <f>(1/(alpha+(beta*(speed^ceta))))</f>
        <v>0.82975943846460254</v>
      </c>
      <c r="V6074" s="8">
        <f t="shared" si="207"/>
        <v>53</v>
      </c>
    </row>
    <row r="6075" spans="1:22">
      <c r="A6075" s="34" t="s">
        <v>19</v>
      </c>
      <c r="B6075" s="34" t="s">
        <v>71</v>
      </c>
      <c r="C6075" s="5" t="s">
        <v>149</v>
      </c>
      <c r="D6075" s="35" t="s">
        <v>84</v>
      </c>
      <c r="E6075" s="36" t="s">
        <v>18</v>
      </c>
      <c r="F6075" s="37">
        <v>100</v>
      </c>
      <c r="G6075" s="38">
        <v>0.04</v>
      </c>
      <c r="H6075" s="34">
        <v>0.98837335695504036</v>
      </c>
      <c r="I6075" s="35">
        <v>0.93551745692489929</v>
      </c>
      <c r="J6075" s="35">
        <v>4.3634854689892411</v>
      </c>
      <c r="K6075" s="35">
        <v>-1.0985610886906857E-2</v>
      </c>
      <c r="L6075" s="35">
        <v>0.40110060909059403</v>
      </c>
      <c r="M6075" s="35">
        <v>3.0035029979973225E-2</v>
      </c>
      <c r="N6075" s="35">
        <v>0</v>
      </c>
      <c r="O6075" s="35">
        <v>0</v>
      </c>
      <c r="P6075" s="36">
        <v>12</v>
      </c>
      <c r="Q6075" s="37">
        <v>53</v>
      </c>
      <c r="R6075" s="36">
        <v>10</v>
      </c>
      <c r="S6075" s="39">
        <f t="shared" si="206"/>
        <v>53</v>
      </c>
      <c r="T6075" s="34" t="s">
        <v>44</v>
      </c>
      <c r="U6075" s="12">
        <f>(alpha+(beta/(1+EXP((((-1)*ceta)+(delta*LN(speed)))+(epsilon*speed)))))</f>
        <v>1.1071852258431583</v>
      </c>
      <c r="V6075" s="8">
        <f t="shared" si="207"/>
        <v>53</v>
      </c>
    </row>
    <row r="6076" spans="1:22">
      <c r="A6076" s="34" t="s">
        <v>19</v>
      </c>
      <c r="B6076" s="34" t="s">
        <v>71</v>
      </c>
      <c r="C6076" s="5" t="s">
        <v>149</v>
      </c>
      <c r="D6076" s="35" t="s">
        <v>84</v>
      </c>
      <c r="E6076" s="36" t="s">
        <v>17</v>
      </c>
      <c r="F6076" s="37">
        <v>100</v>
      </c>
      <c r="G6076" s="38">
        <v>0.04</v>
      </c>
      <c r="H6076" s="34">
        <v>0.98025311787518821</v>
      </c>
      <c r="I6076" s="35">
        <v>7.2669965015287996</v>
      </c>
      <c r="J6076" s="35">
        <v>2.7539012793825703</v>
      </c>
      <c r="K6076" s="35">
        <v>-7.4015963797468179E-2</v>
      </c>
      <c r="L6076" s="35">
        <v>0</v>
      </c>
      <c r="M6076" s="35">
        <v>0</v>
      </c>
      <c r="N6076" s="35">
        <v>0</v>
      </c>
      <c r="O6076" s="35">
        <v>0</v>
      </c>
      <c r="P6076" s="36">
        <v>12</v>
      </c>
      <c r="Q6076" s="37">
        <v>53</v>
      </c>
      <c r="R6076" s="36">
        <v>13</v>
      </c>
      <c r="S6076" s="39">
        <f t="shared" si="206"/>
        <v>53</v>
      </c>
      <c r="T6076" s="34" t="s">
        <v>50</v>
      </c>
      <c r="U6076" s="12">
        <f>EXP((alpha+(beta/speed))+(ceta*LN(speed)))</f>
        <v>1124.4979186517858</v>
      </c>
      <c r="V6076" s="8">
        <f t="shared" si="207"/>
        <v>53</v>
      </c>
    </row>
    <row r="6077" spans="1:22">
      <c r="A6077" s="34" t="s">
        <v>19</v>
      </c>
      <c r="B6077" s="34" t="s">
        <v>71</v>
      </c>
      <c r="C6077" s="5" t="s">
        <v>149</v>
      </c>
      <c r="D6077" s="35" t="s">
        <v>84</v>
      </c>
      <c r="E6077" s="36" t="s">
        <v>15</v>
      </c>
      <c r="F6077" s="37">
        <v>0</v>
      </c>
      <c r="G6077" s="38">
        <v>0.06</v>
      </c>
      <c r="H6077" s="34">
        <v>0.98715487003996694</v>
      </c>
      <c r="I6077" s="35">
        <v>72.249551412924376</v>
      </c>
      <c r="J6077" s="35">
        <v>1.0101837285118784</v>
      </c>
      <c r="K6077" s="35">
        <v>-0.94046471074623395</v>
      </c>
      <c r="L6077" s="35">
        <v>0</v>
      </c>
      <c r="M6077" s="35">
        <v>0</v>
      </c>
      <c r="N6077" s="35">
        <v>0</v>
      </c>
      <c r="O6077" s="35">
        <v>0</v>
      </c>
      <c r="P6077" s="36">
        <v>12</v>
      </c>
      <c r="Q6077" s="37">
        <v>79</v>
      </c>
      <c r="R6077" s="36">
        <v>0</v>
      </c>
      <c r="S6077" s="39">
        <f t="shared" si="206"/>
        <v>79</v>
      </c>
      <c r="T6077" s="34" t="s">
        <v>29</v>
      </c>
      <c r="U6077" s="12">
        <f>((alpha*(beta^speed))*(speed^ceta))</f>
        <v>2.6412711088951539</v>
      </c>
      <c r="V6077" s="8">
        <f t="shared" si="207"/>
        <v>79</v>
      </c>
    </row>
    <row r="6078" spans="1:22">
      <c r="A6078" s="34" t="s">
        <v>19</v>
      </c>
      <c r="B6078" s="34" t="s">
        <v>71</v>
      </c>
      <c r="C6078" s="5" t="s">
        <v>149</v>
      </c>
      <c r="D6078" s="35" t="s">
        <v>84</v>
      </c>
      <c r="E6078" s="36" t="s">
        <v>16</v>
      </c>
      <c r="F6078" s="37">
        <v>0</v>
      </c>
      <c r="G6078" s="38">
        <v>0.06</v>
      </c>
      <c r="H6078" s="34">
        <v>0.97802176395427565</v>
      </c>
      <c r="I6078" s="35">
        <v>11.241480888218682</v>
      </c>
      <c r="J6078" s="35">
        <v>0.21386270930600307</v>
      </c>
      <c r="K6078" s="35">
        <v>174.68110941850153</v>
      </c>
      <c r="L6078" s="35">
        <v>-0.85352649776358769</v>
      </c>
      <c r="M6078" s="35">
        <v>0</v>
      </c>
      <c r="N6078" s="35">
        <v>0</v>
      </c>
      <c r="O6078" s="35">
        <v>0</v>
      </c>
      <c r="P6078" s="36">
        <v>12</v>
      </c>
      <c r="Q6078" s="37">
        <v>79</v>
      </c>
      <c r="R6078" s="36">
        <v>1</v>
      </c>
      <c r="S6078" s="39">
        <f t="shared" si="206"/>
        <v>79</v>
      </c>
      <c r="T6078" s="34" t="s">
        <v>30</v>
      </c>
      <c r="U6078" s="12">
        <f>((alpha*(speed^beta))+(ceta*(speed^delta)))</f>
        <v>32.812493803989064</v>
      </c>
      <c r="V6078" s="8">
        <f t="shared" si="207"/>
        <v>79</v>
      </c>
    </row>
    <row r="6079" spans="1:22">
      <c r="A6079" s="34" t="s">
        <v>19</v>
      </c>
      <c r="B6079" s="34" t="s">
        <v>71</v>
      </c>
      <c r="C6079" s="5" t="s">
        <v>149</v>
      </c>
      <c r="D6079" s="35" t="s">
        <v>84</v>
      </c>
      <c r="E6079" s="36" t="s">
        <v>14</v>
      </c>
      <c r="F6079" s="37">
        <v>0</v>
      </c>
      <c r="G6079" s="38">
        <v>0.06</v>
      </c>
      <c r="H6079" s="34">
        <v>0.9976244950994112</v>
      </c>
      <c r="I6079" s="35">
        <v>58.376747900453346</v>
      </c>
      <c r="J6079" s="35">
        <v>1.012197654987379</v>
      </c>
      <c r="K6079" s="35">
        <v>-1.2793514750786354</v>
      </c>
      <c r="L6079" s="35">
        <v>0</v>
      </c>
      <c r="M6079" s="35">
        <v>0</v>
      </c>
      <c r="N6079" s="35">
        <v>0</v>
      </c>
      <c r="O6079" s="35">
        <v>0</v>
      </c>
      <c r="P6079" s="36">
        <v>12</v>
      </c>
      <c r="Q6079" s="37">
        <v>79</v>
      </c>
      <c r="R6079" s="36">
        <v>0</v>
      </c>
      <c r="S6079" s="39">
        <f t="shared" si="206"/>
        <v>79</v>
      </c>
      <c r="T6079" s="34" t="s">
        <v>29</v>
      </c>
      <c r="U6079" s="12">
        <f>((alpha*(beta^speed))*(speed^ceta))</f>
        <v>0.5681574394892196</v>
      </c>
      <c r="V6079" s="8">
        <f t="shared" si="207"/>
        <v>79</v>
      </c>
    </row>
    <row r="6080" spans="1:22">
      <c r="A6080" s="34" t="s">
        <v>19</v>
      </c>
      <c r="B6080" s="34" t="s">
        <v>71</v>
      </c>
      <c r="C6080" s="5" t="s">
        <v>149</v>
      </c>
      <c r="D6080" s="35" t="s">
        <v>84</v>
      </c>
      <c r="E6080" s="36" t="s">
        <v>18</v>
      </c>
      <c r="F6080" s="37">
        <v>0</v>
      </c>
      <c r="G6080" s="38">
        <v>0.06</v>
      </c>
      <c r="H6080" s="34">
        <v>0.98710649838974318</v>
      </c>
      <c r="I6080" s="35">
        <v>0.27652638129537271</v>
      </c>
      <c r="J6080" s="35">
        <v>3.7447616984636667E-2</v>
      </c>
      <c r="K6080" s="35">
        <v>-3.1332833558077978E-4</v>
      </c>
      <c r="L6080" s="35">
        <v>0</v>
      </c>
      <c r="M6080" s="35">
        <v>0</v>
      </c>
      <c r="N6080" s="35">
        <v>0</v>
      </c>
      <c r="O6080" s="35">
        <v>0</v>
      </c>
      <c r="P6080" s="36">
        <v>12</v>
      </c>
      <c r="Q6080" s="37">
        <v>79</v>
      </c>
      <c r="R6080" s="36">
        <v>5</v>
      </c>
      <c r="S6080" s="39">
        <f t="shared" si="206"/>
        <v>79</v>
      </c>
      <c r="T6080" s="34" t="s">
        <v>36</v>
      </c>
      <c r="U6080" s="12">
        <f>(1/(((ceta*(speed^2))+(beta*speed))+alpha))</f>
        <v>0.78161272892882505</v>
      </c>
      <c r="V6080" s="8">
        <f t="shared" si="207"/>
        <v>79</v>
      </c>
    </row>
    <row r="6081" spans="1:22">
      <c r="A6081" s="34" t="s">
        <v>19</v>
      </c>
      <c r="B6081" s="34" t="s">
        <v>71</v>
      </c>
      <c r="C6081" s="5" t="s">
        <v>149</v>
      </c>
      <c r="D6081" s="35" t="s">
        <v>84</v>
      </c>
      <c r="E6081" s="36" t="s">
        <v>17</v>
      </c>
      <c r="F6081" s="37">
        <v>0</v>
      </c>
      <c r="G6081" s="38">
        <v>0.06</v>
      </c>
      <c r="H6081" s="34">
        <v>0.99020965899125912</v>
      </c>
      <c r="I6081" s="35">
        <v>4217.7071140872804</v>
      </c>
      <c r="J6081" s="35">
        <v>1.0126170888270321</v>
      </c>
      <c r="K6081" s="35">
        <v>-0.61816272573669817</v>
      </c>
      <c r="L6081" s="35">
        <v>0</v>
      </c>
      <c r="M6081" s="35">
        <v>0</v>
      </c>
      <c r="N6081" s="35">
        <v>0</v>
      </c>
      <c r="O6081" s="35">
        <v>0</v>
      </c>
      <c r="P6081" s="36">
        <v>12</v>
      </c>
      <c r="Q6081" s="37">
        <v>79</v>
      </c>
      <c r="R6081" s="36">
        <v>0</v>
      </c>
      <c r="S6081" s="39">
        <f t="shared" si="206"/>
        <v>79</v>
      </c>
      <c r="T6081" s="34" t="s">
        <v>29</v>
      </c>
      <c r="U6081" s="12">
        <f>((alpha*(beta^speed))*(speed^ceta))</f>
        <v>762.44585665775116</v>
      </c>
      <c r="V6081" s="8">
        <f t="shared" si="207"/>
        <v>79</v>
      </c>
    </row>
    <row r="6082" spans="1:22">
      <c r="A6082" s="34" t="s">
        <v>19</v>
      </c>
      <c r="B6082" s="34" t="s">
        <v>71</v>
      </c>
      <c r="C6082" s="5" t="s">
        <v>149</v>
      </c>
      <c r="D6082" s="35" t="s">
        <v>84</v>
      </c>
      <c r="E6082" s="36" t="s">
        <v>15</v>
      </c>
      <c r="F6082" s="37">
        <v>50</v>
      </c>
      <c r="G6082" s="38">
        <v>0.06</v>
      </c>
      <c r="H6082" s="34">
        <v>0.9844547766598315</v>
      </c>
      <c r="I6082" s="35">
        <v>3.2959695243700238</v>
      </c>
      <c r="J6082" s="35">
        <v>0.31094133019569009</v>
      </c>
      <c r="K6082" s="35">
        <v>-0.48312046915049928</v>
      </c>
      <c r="L6082" s="35">
        <v>0</v>
      </c>
      <c r="M6082" s="35">
        <v>0</v>
      </c>
      <c r="N6082" s="35">
        <v>0</v>
      </c>
      <c r="O6082" s="35">
        <v>0</v>
      </c>
      <c r="P6082" s="36">
        <v>12</v>
      </c>
      <c r="Q6082" s="37">
        <v>53</v>
      </c>
      <c r="R6082" s="36">
        <v>13</v>
      </c>
      <c r="S6082" s="39">
        <f t="shared" ref="S6082:S6145" si="208">V6082</f>
        <v>53</v>
      </c>
      <c r="T6082" s="34" t="s">
        <v>50</v>
      </c>
      <c r="U6082" s="12">
        <f>EXP((alpha+(beta/speed))+(ceta*LN(speed)))</f>
        <v>3.9896641322637496</v>
      </c>
      <c r="V6082" s="8">
        <f t="shared" ref="V6082:V6145" si="209">IF($V$1&lt;P6082,P6082,IF($V$1&gt;Q6082,Q6082,$V$1))</f>
        <v>53</v>
      </c>
    </row>
    <row r="6083" spans="1:22">
      <c r="A6083" s="34" t="s">
        <v>19</v>
      </c>
      <c r="B6083" s="34" t="s">
        <v>71</v>
      </c>
      <c r="C6083" s="5" t="s">
        <v>149</v>
      </c>
      <c r="D6083" s="35" t="s">
        <v>84</v>
      </c>
      <c r="E6083" s="36" t="s">
        <v>16</v>
      </c>
      <c r="F6083" s="37">
        <v>50</v>
      </c>
      <c r="G6083" s="38">
        <v>0.06</v>
      </c>
      <c r="H6083" s="34">
        <v>0.97853161416449008</v>
      </c>
      <c r="I6083" s="35">
        <v>-3.4363861552744407E-4</v>
      </c>
      <c r="J6083" s="35">
        <v>4.0169376772146131E-2</v>
      </c>
      <c r="K6083" s="35">
        <v>-1.6085778813313372</v>
      </c>
      <c r="L6083" s="35">
        <v>74.035110970882002</v>
      </c>
      <c r="M6083" s="35">
        <v>0</v>
      </c>
      <c r="N6083" s="35">
        <v>0</v>
      </c>
      <c r="O6083" s="35">
        <v>0</v>
      </c>
      <c r="P6083" s="36">
        <v>12</v>
      </c>
      <c r="Q6083" s="37">
        <v>53</v>
      </c>
      <c r="R6083" s="36">
        <v>14</v>
      </c>
      <c r="S6083" s="39">
        <f t="shared" si="208"/>
        <v>53</v>
      </c>
      <c r="T6083" s="34" t="s">
        <v>51</v>
      </c>
      <c r="U6083" s="12">
        <f>(((alpha*(speed^3))+(beta*(speed^2))+(ceta*speed))+delta)</f>
        <v>50.456376449400324</v>
      </c>
      <c r="V6083" s="8">
        <f t="shared" si="209"/>
        <v>53</v>
      </c>
    </row>
    <row r="6084" spans="1:22">
      <c r="A6084" s="34" t="s">
        <v>19</v>
      </c>
      <c r="B6084" s="34" t="s">
        <v>71</v>
      </c>
      <c r="C6084" s="5" t="s">
        <v>149</v>
      </c>
      <c r="D6084" s="35" t="s">
        <v>84</v>
      </c>
      <c r="E6084" s="36" t="s">
        <v>14</v>
      </c>
      <c r="F6084" s="37">
        <v>50</v>
      </c>
      <c r="G6084" s="38">
        <v>0.06</v>
      </c>
      <c r="H6084" s="34">
        <v>0.99862745774813111</v>
      </c>
      <c r="I6084" s="35">
        <v>641.83218472214742</v>
      </c>
      <c r="J6084" s="35">
        <v>-2.6717392958852151</v>
      </c>
      <c r="K6084" s="35">
        <v>7.1078596627374804</v>
      </c>
      <c r="L6084" s="35">
        <v>-0.54492261324077307</v>
      </c>
      <c r="M6084" s="35">
        <v>0</v>
      </c>
      <c r="N6084" s="35">
        <v>0</v>
      </c>
      <c r="O6084" s="35">
        <v>0</v>
      </c>
      <c r="P6084" s="36">
        <v>12</v>
      </c>
      <c r="Q6084" s="37">
        <v>53</v>
      </c>
      <c r="R6084" s="36">
        <v>1</v>
      </c>
      <c r="S6084" s="39">
        <f t="shared" si="208"/>
        <v>53</v>
      </c>
      <c r="T6084" s="34" t="s">
        <v>30</v>
      </c>
      <c r="U6084" s="12">
        <f>((alpha*(speed^beta))+(ceta*(speed^delta)))</f>
        <v>0.83272034066701361</v>
      </c>
      <c r="V6084" s="8">
        <f t="shared" si="209"/>
        <v>53</v>
      </c>
    </row>
    <row r="6085" spans="1:22">
      <c r="A6085" s="34" t="s">
        <v>19</v>
      </c>
      <c r="B6085" s="34" t="s">
        <v>71</v>
      </c>
      <c r="C6085" s="5" t="s">
        <v>149</v>
      </c>
      <c r="D6085" s="35" t="s">
        <v>84</v>
      </c>
      <c r="E6085" s="36" t="s">
        <v>18</v>
      </c>
      <c r="F6085" s="37">
        <v>50</v>
      </c>
      <c r="G6085" s="38">
        <v>0.06</v>
      </c>
      <c r="H6085" s="34">
        <v>0.98742457119275373</v>
      </c>
      <c r="I6085" s="35">
        <v>0.6859241426535746</v>
      </c>
      <c r="J6085" s="35">
        <v>3.0886735143018824</v>
      </c>
      <c r="K6085" s="35">
        <v>-0.15492047857577732</v>
      </c>
      <c r="L6085" s="35">
        <v>0</v>
      </c>
      <c r="M6085" s="35">
        <v>0</v>
      </c>
      <c r="N6085" s="35">
        <v>0</v>
      </c>
      <c r="O6085" s="35">
        <v>0</v>
      </c>
      <c r="P6085" s="36">
        <v>12</v>
      </c>
      <c r="Q6085" s="37">
        <v>53</v>
      </c>
      <c r="R6085" s="36">
        <v>13</v>
      </c>
      <c r="S6085" s="39">
        <f t="shared" si="208"/>
        <v>53</v>
      </c>
      <c r="T6085" s="34" t="s">
        <v>50</v>
      </c>
      <c r="U6085" s="12">
        <f>EXP((alpha+(beta/speed))+(ceta*LN(speed)))</f>
        <v>1.137828336973479</v>
      </c>
      <c r="V6085" s="8">
        <f t="shared" si="209"/>
        <v>53</v>
      </c>
    </row>
    <row r="6086" spans="1:22">
      <c r="A6086" s="34" t="s">
        <v>19</v>
      </c>
      <c r="B6086" s="34" t="s">
        <v>71</v>
      </c>
      <c r="C6086" s="5" t="s">
        <v>149</v>
      </c>
      <c r="D6086" s="35" t="s">
        <v>84</v>
      </c>
      <c r="E6086" s="36" t="s">
        <v>17</v>
      </c>
      <c r="F6086" s="37">
        <v>50</v>
      </c>
      <c r="G6086" s="38">
        <v>0.06</v>
      </c>
      <c r="H6086" s="34">
        <v>0.98568681247469736</v>
      </c>
      <c r="I6086" s="35">
        <v>6.8559621513233431</v>
      </c>
      <c r="J6086" s="35">
        <v>4.458349586754399</v>
      </c>
      <c r="K6086" s="35">
        <v>2.4872285033007011E-2</v>
      </c>
      <c r="L6086" s="35">
        <v>0</v>
      </c>
      <c r="M6086" s="35">
        <v>0</v>
      </c>
      <c r="N6086" s="35">
        <v>0</v>
      </c>
      <c r="O6086" s="35">
        <v>0</v>
      </c>
      <c r="P6086" s="36">
        <v>12</v>
      </c>
      <c r="Q6086" s="37">
        <v>53</v>
      </c>
      <c r="R6086" s="36">
        <v>13</v>
      </c>
      <c r="S6086" s="39">
        <f t="shared" si="208"/>
        <v>53</v>
      </c>
      <c r="T6086" s="34" t="s">
        <v>50</v>
      </c>
      <c r="U6086" s="12">
        <f>EXP((alpha+(beta/speed))+(ceta*LN(speed)))</f>
        <v>1140.0554573289694</v>
      </c>
      <c r="V6086" s="8">
        <f t="shared" si="209"/>
        <v>53</v>
      </c>
    </row>
    <row r="6087" spans="1:22">
      <c r="A6087" s="34" t="s">
        <v>19</v>
      </c>
      <c r="B6087" s="34" t="s">
        <v>71</v>
      </c>
      <c r="C6087" s="5" t="s">
        <v>149</v>
      </c>
      <c r="D6087" s="35" t="s">
        <v>84</v>
      </c>
      <c r="E6087" s="36" t="s">
        <v>15</v>
      </c>
      <c r="F6087" s="37">
        <v>100</v>
      </c>
      <c r="G6087" s="38">
        <v>0.06</v>
      </c>
      <c r="H6087" s="34">
        <v>0.97769449881552806</v>
      </c>
      <c r="I6087" s="35">
        <v>17.952448188601409</v>
      </c>
      <c r="J6087" s="35">
        <v>0.98858519030017433</v>
      </c>
      <c r="K6087" s="35">
        <v>-0.1918799722130991</v>
      </c>
      <c r="L6087" s="35">
        <v>0</v>
      </c>
      <c r="M6087" s="35">
        <v>0</v>
      </c>
      <c r="N6087" s="35">
        <v>0</v>
      </c>
      <c r="O6087" s="35">
        <v>0</v>
      </c>
      <c r="P6087" s="36">
        <v>12</v>
      </c>
      <c r="Q6087" s="37">
        <v>39</v>
      </c>
      <c r="R6087" s="36">
        <v>0</v>
      </c>
      <c r="S6087" s="39">
        <f t="shared" si="208"/>
        <v>39</v>
      </c>
      <c r="T6087" s="34" t="s">
        <v>29</v>
      </c>
      <c r="U6087" s="12">
        <f>((alpha*(beta^speed))*(speed^ceta))</f>
        <v>5.6804161668436333</v>
      </c>
      <c r="V6087" s="8">
        <f t="shared" si="209"/>
        <v>39</v>
      </c>
    </row>
    <row r="6088" spans="1:22">
      <c r="A6088" s="34" t="s">
        <v>19</v>
      </c>
      <c r="B6088" s="34" t="s">
        <v>71</v>
      </c>
      <c r="C6088" s="5" t="s">
        <v>149</v>
      </c>
      <c r="D6088" s="35" t="s">
        <v>84</v>
      </c>
      <c r="E6088" s="36" t="s">
        <v>16</v>
      </c>
      <c r="F6088" s="37">
        <v>100</v>
      </c>
      <c r="G6088" s="38">
        <v>0.06</v>
      </c>
      <c r="H6088" s="34">
        <v>0.97550597414553664</v>
      </c>
      <c r="I6088" s="35">
        <v>-9.8484372144753518E-4</v>
      </c>
      <c r="J6088" s="35">
        <v>8.3782770831864653E-2</v>
      </c>
      <c r="K6088" s="35">
        <v>-2.5673779539970987</v>
      </c>
      <c r="L6088" s="35">
        <v>100.25284829893374</v>
      </c>
      <c r="M6088" s="35">
        <v>0</v>
      </c>
      <c r="N6088" s="35">
        <v>0</v>
      </c>
      <c r="O6088" s="35">
        <v>0</v>
      </c>
      <c r="P6088" s="36">
        <v>12</v>
      </c>
      <c r="Q6088" s="37">
        <v>39</v>
      </c>
      <c r="R6088" s="36">
        <v>14</v>
      </c>
      <c r="S6088" s="39">
        <f t="shared" si="208"/>
        <v>39</v>
      </c>
      <c r="T6088" s="34" t="s">
        <v>51</v>
      </c>
      <c r="U6088" s="12">
        <f>(((alpha*(speed^3))+(beta*(speed^2))+(ceta*speed))+delta)</f>
        <v>69.138757815766695</v>
      </c>
      <c r="V6088" s="8">
        <f t="shared" si="209"/>
        <v>39</v>
      </c>
    </row>
    <row r="6089" spans="1:22">
      <c r="A6089" s="34" t="s">
        <v>19</v>
      </c>
      <c r="B6089" s="34" t="s">
        <v>71</v>
      </c>
      <c r="C6089" s="5" t="s">
        <v>149</v>
      </c>
      <c r="D6089" s="35" t="s">
        <v>84</v>
      </c>
      <c r="E6089" s="36" t="s">
        <v>14</v>
      </c>
      <c r="F6089" s="37">
        <v>100</v>
      </c>
      <c r="G6089" s="38">
        <v>0.06</v>
      </c>
      <c r="H6089" s="34">
        <v>0.99657852269038139</v>
      </c>
      <c r="I6089" s="35">
        <v>0.47899630376744445</v>
      </c>
      <c r="J6089" s="35">
        <v>10.581341646144871</v>
      </c>
      <c r="K6089" s="35">
        <v>-0.16079205734397545</v>
      </c>
      <c r="L6089" s="35">
        <v>0</v>
      </c>
      <c r="M6089" s="35">
        <v>0</v>
      </c>
      <c r="N6089" s="35">
        <v>0</v>
      </c>
      <c r="O6089" s="35">
        <v>0</v>
      </c>
      <c r="P6089" s="36">
        <v>12</v>
      </c>
      <c r="Q6089" s="37">
        <v>39</v>
      </c>
      <c r="R6089" s="36">
        <v>13</v>
      </c>
      <c r="S6089" s="39">
        <f t="shared" si="208"/>
        <v>39</v>
      </c>
      <c r="T6089" s="34" t="s">
        <v>50</v>
      </c>
      <c r="U6089" s="12">
        <f>EXP((alpha+(beta/speed))+(ceta*LN(speed)))</f>
        <v>1.17496826878843</v>
      </c>
      <c r="V6089" s="8">
        <f t="shared" si="209"/>
        <v>39</v>
      </c>
    </row>
    <row r="6090" spans="1:22">
      <c r="A6090" s="34" t="s">
        <v>19</v>
      </c>
      <c r="B6090" s="34" t="s">
        <v>71</v>
      </c>
      <c r="C6090" s="5" t="s">
        <v>149</v>
      </c>
      <c r="D6090" s="35" t="s">
        <v>84</v>
      </c>
      <c r="E6090" s="36" t="s">
        <v>18</v>
      </c>
      <c r="F6090" s="37">
        <v>100</v>
      </c>
      <c r="G6090" s="38">
        <v>0.06</v>
      </c>
      <c r="H6090" s="34">
        <v>0.98245422505288116</v>
      </c>
      <c r="I6090" s="35">
        <v>3.5590430423615782</v>
      </c>
      <c r="J6090" s="35">
        <v>0.99736084427782812</v>
      </c>
      <c r="K6090" s="35">
        <v>-0.1883399578930052</v>
      </c>
      <c r="L6090" s="35">
        <v>0</v>
      </c>
      <c r="M6090" s="35">
        <v>0</v>
      </c>
      <c r="N6090" s="35">
        <v>0</v>
      </c>
      <c r="O6090" s="35">
        <v>0</v>
      </c>
      <c r="P6090" s="36">
        <v>12</v>
      </c>
      <c r="Q6090" s="37">
        <v>39</v>
      </c>
      <c r="R6090" s="36">
        <v>0</v>
      </c>
      <c r="S6090" s="39">
        <f t="shared" si="208"/>
        <v>39</v>
      </c>
      <c r="T6090" s="34" t="s">
        <v>29</v>
      </c>
      <c r="U6090" s="12">
        <f>((alpha*(beta^speed))*(speed^ceta))</f>
        <v>1.6103209731633032</v>
      </c>
      <c r="V6090" s="8">
        <f t="shared" si="209"/>
        <v>39</v>
      </c>
    </row>
    <row r="6091" spans="1:22">
      <c r="A6091" s="34" t="s">
        <v>19</v>
      </c>
      <c r="B6091" s="34" t="s">
        <v>71</v>
      </c>
      <c r="C6091" s="5" t="s">
        <v>149</v>
      </c>
      <c r="D6091" s="35" t="s">
        <v>84</v>
      </c>
      <c r="E6091" s="36" t="s">
        <v>17</v>
      </c>
      <c r="F6091" s="37">
        <v>100</v>
      </c>
      <c r="G6091" s="38">
        <v>0.06</v>
      </c>
      <c r="H6091" s="34">
        <v>0.98296721250443364</v>
      </c>
      <c r="I6091" s="35">
        <v>-3.0097694491332271E-2</v>
      </c>
      <c r="J6091" s="35">
        <v>2.6891648689029046</v>
      </c>
      <c r="K6091" s="35">
        <v>-84.367204725631595</v>
      </c>
      <c r="L6091" s="35">
        <v>2563.7905713420223</v>
      </c>
      <c r="M6091" s="35">
        <v>0</v>
      </c>
      <c r="N6091" s="35">
        <v>0</v>
      </c>
      <c r="O6091" s="35">
        <v>0</v>
      </c>
      <c r="P6091" s="36">
        <v>12</v>
      </c>
      <c r="Q6091" s="37">
        <v>39</v>
      </c>
      <c r="R6091" s="36">
        <v>14</v>
      </c>
      <c r="S6091" s="39">
        <f t="shared" si="208"/>
        <v>39</v>
      </c>
      <c r="T6091" s="34" t="s">
        <v>51</v>
      </c>
      <c r="U6091" s="12">
        <f>(((alpha*(speed^3))+(beta*(speed^2))+(ceta*speed))+delta)</f>
        <v>1578.3242131123693</v>
      </c>
      <c r="V6091" s="8">
        <f t="shared" si="209"/>
        <v>39</v>
      </c>
    </row>
    <row r="6092" spans="1:22">
      <c r="A6092" s="34" t="s">
        <v>19</v>
      </c>
      <c r="B6092" s="34" t="s">
        <v>71</v>
      </c>
      <c r="C6092" s="5" t="s">
        <v>150</v>
      </c>
      <c r="D6092" s="35" t="s">
        <v>85</v>
      </c>
      <c r="E6092" s="36" t="s">
        <v>15</v>
      </c>
      <c r="F6092" s="37">
        <v>0</v>
      </c>
      <c r="G6092" s="38">
        <v>0</v>
      </c>
      <c r="H6092" s="34">
        <v>0.98746172285748479</v>
      </c>
      <c r="I6092" s="35">
        <v>65.290666948941208</v>
      </c>
      <c r="J6092" s="35">
        <v>1.0101957207699681</v>
      </c>
      <c r="K6092" s="35">
        <v>-1.0663775918393024</v>
      </c>
      <c r="L6092" s="35">
        <v>0</v>
      </c>
      <c r="M6092" s="35">
        <v>0</v>
      </c>
      <c r="N6092" s="35">
        <v>0</v>
      </c>
      <c r="O6092" s="35">
        <v>0</v>
      </c>
      <c r="P6092" s="36">
        <v>12</v>
      </c>
      <c r="Q6092" s="37">
        <v>86</v>
      </c>
      <c r="R6092" s="36">
        <v>0</v>
      </c>
      <c r="S6092" s="39">
        <f t="shared" si="208"/>
        <v>86</v>
      </c>
      <c r="T6092" s="34" t="s">
        <v>29</v>
      </c>
      <c r="U6092" s="12">
        <f>((alpha*(beta^speed))*(speed^ceta))</f>
        <v>1.3515135722847338</v>
      </c>
      <c r="V6092" s="8">
        <f t="shared" si="209"/>
        <v>86</v>
      </c>
    </row>
    <row r="6093" spans="1:22">
      <c r="A6093" s="34" t="s">
        <v>19</v>
      </c>
      <c r="B6093" s="34" t="s">
        <v>71</v>
      </c>
      <c r="C6093" s="5" t="s">
        <v>150</v>
      </c>
      <c r="D6093" s="35" t="s">
        <v>85</v>
      </c>
      <c r="E6093" s="36" t="s">
        <v>16</v>
      </c>
      <c r="F6093" s="37">
        <v>0</v>
      </c>
      <c r="G6093" s="38">
        <v>0</v>
      </c>
      <c r="H6093" s="34">
        <v>0.98268859861458624</v>
      </c>
      <c r="I6093" s="35">
        <v>101.26403859713776</v>
      </c>
      <c r="J6093" s="35">
        <v>1.0096284797171495</v>
      </c>
      <c r="K6093" s="35">
        <v>-0.80532922463243939</v>
      </c>
      <c r="L6093" s="35">
        <v>0</v>
      </c>
      <c r="M6093" s="35">
        <v>0</v>
      </c>
      <c r="N6093" s="35">
        <v>0</v>
      </c>
      <c r="O6093" s="35">
        <v>0</v>
      </c>
      <c r="P6093" s="36">
        <v>12</v>
      </c>
      <c r="Q6093" s="37">
        <v>86</v>
      </c>
      <c r="R6093" s="36">
        <v>0</v>
      </c>
      <c r="S6093" s="39">
        <f t="shared" si="208"/>
        <v>86</v>
      </c>
      <c r="T6093" s="34" t="s">
        <v>29</v>
      </c>
      <c r="U6093" s="12">
        <f>((alpha*(beta^speed))*(speed^ceta))</f>
        <v>6.3891646250929846</v>
      </c>
      <c r="V6093" s="8">
        <f t="shared" si="209"/>
        <v>86</v>
      </c>
    </row>
    <row r="6094" spans="1:22">
      <c r="A6094" s="34" t="s">
        <v>19</v>
      </c>
      <c r="B6094" s="34" t="s">
        <v>71</v>
      </c>
      <c r="C6094" s="5" t="s">
        <v>150</v>
      </c>
      <c r="D6094" s="35" t="s">
        <v>85</v>
      </c>
      <c r="E6094" s="36" t="s">
        <v>14</v>
      </c>
      <c r="F6094" s="37">
        <v>0</v>
      </c>
      <c r="G6094" s="38">
        <v>0</v>
      </c>
      <c r="H6094" s="34">
        <v>0.99779247362020207</v>
      </c>
      <c r="I6094" s="35">
        <v>166.62444481587229</v>
      </c>
      <c r="J6094" s="35">
        <v>-2.5398940484597845</v>
      </c>
      <c r="K6094" s="35">
        <v>12.010661702084208</v>
      </c>
      <c r="L6094" s="35">
        <v>-0.75904611810722988</v>
      </c>
      <c r="M6094" s="35">
        <v>0</v>
      </c>
      <c r="N6094" s="35">
        <v>0</v>
      </c>
      <c r="O6094" s="35">
        <v>0</v>
      </c>
      <c r="P6094" s="36">
        <v>12</v>
      </c>
      <c r="Q6094" s="37">
        <v>86</v>
      </c>
      <c r="R6094" s="36">
        <v>1</v>
      </c>
      <c r="S6094" s="39">
        <f t="shared" si="208"/>
        <v>86</v>
      </c>
      <c r="T6094" s="34" t="s">
        <v>30</v>
      </c>
      <c r="U6094" s="12">
        <f>((alpha*(speed^beta))+(ceta*(speed^delta)))</f>
        <v>0.41053509848884168</v>
      </c>
      <c r="V6094" s="8">
        <f t="shared" si="209"/>
        <v>86</v>
      </c>
    </row>
    <row r="6095" spans="1:22">
      <c r="A6095" s="34" t="s">
        <v>19</v>
      </c>
      <c r="B6095" s="34" t="s">
        <v>71</v>
      </c>
      <c r="C6095" s="5" t="s">
        <v>150</v>
      </c>
      <c r="D6095" s="35" t="s">
        <v>85</v>
      </c>
      <c r="E6095" s="36" t="s">
        <v>18</v>
      </c>
      <c r="F6095" s="37">
        <v>0</v>
      </c>
      <c r="G6095" s="38">
        <v>0</v>
      </c>
      <c r="H6095" s="34">
        <v>0.99726638601946327</v>
      </c>
      <c r="I6095" s="35">
        <v>14.860305226974109</v>
      </c>
      <c r="J6095" s="35">
        <v>1.0066387422267711</v>
      </c>
      <c r="K6095" s="35">
        <v>-1.0825129751591003</v>
      </c>
      <c r="L6095" s="35">
        <v>0</v>
      </c>
      <c r="M6095" s="35">
        <v>0</v>
      </c>
      <c r="N6095" s="35">
        <v>0</v>
      </c>
      <c r="O6095" s="35">
        <v>0</v>
      </c>
      <c r="P6095" s="36">
        <v>12</v>
      </c>
      <c r="Q6095" s="37">
        <v>86</v>
      </c>
      <c r="R6095" s="36">
        <v>0</v>
      </c>
      <c r="S6095" s="39">
        <f t="shared" si="208"/>
        <v>86</v>
      </c>
      <c r="T6095" s="34" t="s">
        <v>29</v>
      </c>
      <c r="U6095" s="12">
        <f>((alpha*(beta^speed))*(speed^ceta))</f>
        <v>0.21136894415661234</v>
      </c>
      <c r="V6095" s="8">
        <f t="shared" si="209"/>
        <v>86</v>
      </c>
    </row>
    <row r="6096" spans="1:22">
      <c r="A6096" s="34" t="s">
        <v>19</v>
      </c>
      <c r="B6096" s="34" t="s">
        <v>71</v>
      </c>
      <c r="C6096" s="5" t="s">
        <v>150</v>
      </c>
      <c r="D6096" s="35" t="s">
        <v>85</v>
      </c>
      <c r="E6096" s="36" t="s">
        <v>17</v>
      </c>
      <c r="F6096" s="37">
        <v>0</v>
      </c>
      <c r="G6096" s="38">
        <v>0</v>
      </c>
      <c r="H6096" s="34">
        <v>0.9903509637604464</v>
      </c>
      <c r="I6096" s="35">
        <v>4458.1041575968793</v>
      </c>
      <c r="J6096" s="35">
        <v>1.0106789758883272</v>
      </c>
      <c r="K6096" s="35">
        <v>-0.91388160039219724</v>
      </c>
      <c r="L6096" s="35">
        <v>0</v>
      </c>
      <c r="M6096" s="35">
        <v>0</v>
      </c>
      <c r="N6096" s="35">
        <v>0</v>
      </c>
      <c r="O6096" s="35">
        <v>0</v>
      </c>
      <c r="P6096" s="36">
        <v>12</v>
      </c>
      <c r="Q6096" s="37">
        <v>86</v>
      </c>
      <c r="R6096" s="36">
        <v>0</v>
      </c>
      <c r="S6096" s="39">
        <f t="shared" si="208"/>
        <v>86</v>
      </c>
      <c r="T6096" s="34" t="s">
        <v>29</v>
      </c>
      <c r="U6096" s="12">
        <f>((alpha*(beta^speed))*(speed^ceta))</f>
        <v>189.66429858727255</v>
      </c>
      <c r="V6096" s="8">
        <f t="shared" si="209"/>
        <v>86</v>
      </c>
    </row>
    <row r="6097" spans="1:22">
      <c r="A6097" s="34" t="s">
        <v>19</v>
      </c>
      <c r="B6097" s="34" t="s">
        <v>71</v>
      </c>
      <c r="C6097" s="5" t="s">
        <v>150</v>
      </c>
      <c r="D6097" s="35" t="s">
        <v>85</v>
      </c>
      <c r="E6097" s="36" t="s">
        <v>15</v>
      </c>
      <c r="F6097" s="37">
        <v>50</v>
      </c>
      <c r="G6097" s="38">
        <v>0</v>
      </c>
      <c r="H6097" s="34">
        <v>0.94385913898215201</v>
      </c>
      <c r="I6097" s="35">
        <v>1.7598945974582494</v>
      </c>
      <c r="J6097" s="35">
        <v>15.551635188955208</v>
      </c>
      <c r="K6097" s="35">
        <v>0.11799268330732157</v>
      </c>
      <c r="L6097" s="35">
        <v>0.26105566983871709</v>
      </c>
      <c r="M6097" s="35">
        <v>6.3186857916690861E-2</v>
      </c>
      <c r="N6097" s="35">
        <v>0</v>
      </c>
      <c r="O6097" s="35">
        <v>0</v>
      </c>
      <c r="P6097" s="36">
        <v>12</v>
      </c>
      <c r="Q6097" s="37">
        <v>86</v>
      </c>
      <c r="R6097" s="36">
        <v>10</v>
      </c>
      <c r="S6097" s="39">
        <f t="shared" si="208"/>
        <v>86</v>
      </c>
      <c r="T6097" s="34" t="s">
        <v>44</v>
      </c>
      <c r="U6097" s="12">
        <f>(alpha+(beta/(1+EXP((((-1)*ceta)+(delta*LN(speed)))+(epsilon*speed)))))</f>
        <v>1.7837372725957747</v>
      </c>
      <c r="V6097" s="8">
        <f t="shared" si="209"/>
        <v>86</v>
      </c>
    </row>
    <row r="6098" spans="1:22">
      <c r="A6098" s="34" t="s">
        <v>19</v>
      </c>
      <c r="B6098" s="34" t="s">
        <v>71</v>
      </c>
      <c r="C6098" s="5" t="s">
        <v>150</v>
      </c>
      <c r="D6098" s="35" t="s">
        <v>85</v>
      </c>
      <c r="E6098" s="36" t="s">
        <v>16</v>
      </c>
      <c r="F6098" s="37">
        <v>50</v>
      </c>
      <c r="G6098" s="38">
        <v>0</v>
      </c>
      <c r="H6098" s="34">
        <v>0.96941280928595708</v>
      </c>
      <c r="I6098" s="35">
        <v>78.254411857055999</v>
      </c>
      <c r="J6098" s="35">
        <v>1.0037831269411042</v>
      </c>
      <c r="K6098" s="35">
        <v>-0.59909157464928597</v>
      </c>
      <c r="L6098" s="35">
        <v>0</v>
      </c>
      <c r="M6098" s="35">
        <v>0</v>
      </c>
      <c r="N6098" s="35">
        <v>0</v>
      </c>
      <c r="O6098" s="35">
        <v>0</v>
      </c>
      <c r="P6098" s="36">
        <v>12</v>
      </c>
      <c r="Q6098" s="37">
        <v>86</v>
      </c>
      <c r="R6098" s="36">
        <v>0</v>
      </c>
      <c r="S6098" s="39">
        <f t="shared" si="208"/>
        <v>86</v>
      </c>
      <c r="T6098" s="34" t="s">
        <v>29</v>
      </c>
      <c r="U6098" s="12">
        <f>((alpha*(beta^speed))*(speed^ceta))</f>
        <v>7.5092704721434096</v>
      </c>
      <c r="V6098" s="8">
        <f t="shared" si="209"/>
        <v>86</v>
      </c>
    </row>
    <row r="6099" spans="1:22">
      <c r="A6099" s="34" t="s">
        <v>19</v>
      </c>
      <c r="B6099" s="34" t="s">
        <v>71</v>
      </c>
      <c r="C6099" s="5" t="s">
        <v>150</v>
      </c>
      <c r="D6099" s="35" t="s">
        <v>85</v>
      </c>
      <c r="E6099" s="36" t="s">
        <v>14</v>
      </c>
      <c r="F6099" s="37">
        <v>50</v>
      </c>
      <c r="G6099" s="38">
        <v>0</v>
      </c>
      <c r="H6099" s="34">
        <v>0.99730560577638039</v>
      </c>
      <c r="I6099" s="35">
        <v>818.14798979928673</v>
      </c>
      <c r="J6099" s="35">
        <v>-3.3256849434457241</v>
      </c>
      <c r="K6099" s="35">
        <v>13.438969037424165</v>
      </c>
      <c r="L6099" s="35">
        <v>-0.7915875878295825</v>
      </c>
      <c r="M6099" s="35">
        <v>0</v>
      </c>
      <c r="N6099" s="35">
        <v>0</v>
      </c>
      <c r="O6099" s="35">
        <v>0</v>
      </c>
      <c r="P6099" s="36">
        <v>12</v>
      </c>
      <c r="Q6099" s="37">
        <v>86</v>
      </c>
      <c r="R6099" s="36">
        <v>1</v>
      </c>
      <c r="S6099" s="39">
        <f t="shared" si="208"/>
        <v>86</v>
      </c>
      <c r="T6099" s="34" t="s">
        <v>30</v>
      </c>
      <c r="U6099" s="12">
        <f>((alpha*(speed^beta))+(ceta*(speed^delta)))</f>
        <v>0.39570544676805225</v>
      </c>
      <c r="V6099" s="8">
        <f t="shared" si="209"/>
        <v>86</v>
      </c>
    </row>
    <row r="6100" spans="1:22">
      <c r="A6100" s="34" t="s">
        <v>19</v>
      </c>
      <c r="B6100" s="34" t="s">
        <v>71</v>
      </c>
      <c r="C6100" s="5" t="s">
        <v>150</v>
      </c>
      <c r="D6100" s="35" t="s">
        <v>85</v>
      </c>
      <c r="E6100" s="36" t="s">
        <v>18</v>
      </c>
      <c r="F6100" s="37">
        <v>50</v>
      </c>
      <c r="G6100" s="38">
        <v>0</v>
      </c>
      <c r="H6100" s="34">
        <v>0.98697953938435357</v>
      </c>
      <c r="I6100" s="35">
        <v>0.2664709595062193</v>
      </c>
      <c r="J6100" s="35">
        <v>6.784427811371148</v>
      </c>
      <c r="K6100" s="35">
        <v>-3.2666775948886367E-2</v>
      </c>
      <c r="L6100" s="35">
        <v>0.59911052693421996</v>
      </c>
      <c r="M6100" s="35">
        <v>4.0089470681702724E-2</v>
      </c>
      <c r="N6100" s="35">
        <v>0</v>
      </c>
      <c r="O6100" s="35">
        <v>0</v>
      </c>
      <c r="P6100" s="36">
        <v>12</v>
      </c>
      <c r="Q6100" s="37">
        <v>86</v>
      </c>
      <c r="R6100" s="36">
        <v>10</v>
      </c>
      <c r="S6100" s="39">
        <f t="shared" si="208"/>
        <v>86</v>
      </c>
      <c r="T6100" s="34" t="s">
        <v>44</v>
      </c>
      <c r="U6100" s="12">
        <f>(alpha+(beta/(1+EXP((((-1)*ceta)+(delta*LN(speed)))+(epsilon*speed)))))</f>
        <v>0.28092890759381461</v>
      </c>
      <c r="V6100" s="8">
        <f t="shared" si="209"/>
        <v>86</v>
      </c>
    </row>
    <row r="6101" spans="1:22">
      <c r="A6101" s="34" t="s">
        <v>19</v>
      </c>
      <c r="B6101" s="34" t="s">
        <v>71</v>
      </c>
      <c r="C6101" s="5" t="s">
        <v>150</v>
      </c>
      <c r="D6101" s="35" t="s">
        <v>85</v>
      </c>
      <c r="E6101" s="36" t="s">
        <v>17</v>
      </c>
      <c r="F6101" s="37">
        <v>50</v>
      </c>
      <c r="G6101" s="38">
        <v>0</v>
      </c>
      <c r="H6101" s="34">
        <v>0.97924624291771134</v>
      </c>
      <c r="I6101" s="35">
        <v>3385.1433939448066</v>
      </c>
      <c r="J6101" s="35">
        <v>1.0053520323075891</v>
      </c>
      <c r="K6101" s="35">
        <v>-0.70872329972089887</v>
      </c>
      <c r="L6101" s="35">
        <v>0</v>
      </c>
      <c r="M6101" s="35">
        <v>0</v>
      </c>
      <c r="N6101" s="35">
        <v>0</v>
      </c>
      <c r="O6101" s="35">
        <v>0</v>
      </c>
      <c r="P6101" s="36">
        <v>12</v>
      </c>
      <c r="Q6101" s="37">
        <v>86</v>
      </c>
      <c r="R6101" s="36">
        <v>0</v>
      </c>
      <c r="S6101" s="39">
        <f t="shared" si="208"/>
        <v>86</v>
      </c>
      <c r="T6101" s="34" t="s">
        <v>29</v>
      </c>
      <c r="U6101" s="12">
        <f>((alpha*(beta^speed))*(speed^ceta))</f>
        <v>227.98943382580711</v>
      </c>
      <c r="V6101" s="8">
        <f t="shared" si="209"/>
        <v>86</v>
      </c>
    </row>
    <row r="6102" spans="1:22">
      <c r="A6102" s="34" t="s">
        <v>19</v>
      </c>
      <c r="B6102" s="34" t="s">
        <v>71</v>
      </c>
      <c r="C6102" s="5" t="s">
        <v>150</v>
      </c>
      <c r="D6102" s="35" t="s">
        <v>85</v>
      </c>
      <c r="E6102" s="36" t="s">
        <v>15</v>
      </c>
      <c r="F6102" s="37">
        <v>100</v>
      </c>
      <c r="G6102" s="38">
        <v>0</v>
      </c>
      <c r="H6102" s="34">
        <v>0.90723470467100531</v>
      </c>
      <c r="I6102" s="35">
        <v>2.2239798375798481</v>
      </c>
      <c r="J6102" s="35">
        <v>3.7323566813281608</v>
      </c>
      <c r="K6102" s="35">
        <v>1.5035554960352073</v>
      </c>
      <c r="L6102" s="35">
        <v>-0.95839785602648608</v>
      </c>
      <c r="M6102" s="35">
        <v>0.17684607837352209</v>
      </c>
      <c r="N6102" s="35">
        <v>0</v>
      </c>
      <c r="O6102" s="35">
        <v>0</v>
      </c>
      <c r="P6102" s="36">
        <v>12</v>
      </c>
      <c r="Q6102" s="37">
        <v>86</v>
      </c>
      <c r="R6102" s="36">
        <v>10</v>
      </c>
      <c r="S6102" s="39">
        <f t="shared" si="208"/>
        <v>86</v>
      </c>
      <c r="T6102" s="34" t="s">
        <v>44</v>
      </c>
      <c r="U6102" s="12">
        <f>(alpha+(beta/(1+EXP((((-1)*ceta)+(delta*LN(speed)))+(epsilon*speed)))))</f>
        <v>2.2242776012988075</v>
      </c>
      <c r="V6102" s="8">
        <f t="shared" si="209"/>
        <v>86</v>
      </c>
    </row>
    <row r="6103" spans="1:22">
      <c r="A6103" s="34" t="s">
        <v>19</v>
      </c>
      <c r="B6103" s="34" t="s">
        <v>71</v>
      </c>
      <c r="C6103" s="5" t="s">
        <v>150</v>
      </c>
      <c r="D6103" s="35" t="s">
        <v>85</v>
      </c>
      <c r="E6103" s="36" t="s">
        <v>16</v>
      </c>
      <c r="F6103" s="37">
        <v>100</v>
      </c>
      <c r="G6103" s="38">
        <v>0</v>
      </c>
      <c r="H6103" s="34">
        <v>0.95932583667981342</v>
      </c>
      <c r="I6103" s="35">
        <v>4.3954695954008605</v>
      </c>
      <c r="J6103" s="35">
        <v>-0.77575545764365439</v>
      </c>
      <c r="K6103" s="35">
        <v>-0.5075410480120025</v>
      </c>
      <c r="L6103" s="35">
        <v>0</v>
      </c>
      <c r="M6103" s="35">
        <v>0</v>
      </c>
      <c r="N6103" s="35">
        <v>0</v>
      </c>
      <c r="O6103" s="35">
        <v>0</v>
      </c>
      <c r="P6103" s="36">
        <v>12</v>
      </c>
      <c r="Q6103" s="37">
        <v>86</v>
      </c>
      <c r="R6103" s="36">
        <v>13</v>
      </c>
      <c r="S6103" s="39">
        <f t="shared" si="208"/>
        <v>86</v>
      </c>
      <c r="T6103" s="34" t="s">
        <v>50</v>
      </c>
      <c r="U6103" s="12">
        <f>EXP((alpha+(beta/speed))+(ceta*LN(speed)))</f>
        <v>8.3786356263413406</v>
      </c>
      <c r="V6103" s="8">
        <f t="shared" si="209"/>
        <v>86</v>
      </c>
    </row>
    <row r="6104" spans="1:22">
      <c r="A6104" s="34" t="s">
        <v>19</v>
      </c>
      <c r="B6104" s="34" t="s">
        <v>71</v>
      </c>
      <c r="C6104" s="5" t="s">
        <v>150</v>
      </c>
      <c r="D6104" s="35" t="s">
        <v>85</v>
      </c>
      <c r="E6104" s="36" t="s">
        <v>14</v>
      </c>
      <c r="F6104" s="37">
        <v>100</v>
      </c>
      <c r="G6104" s="38">
        <v>0</v>
      </c>
      <c r="H6104" s="34">
        <v>0.99662037104648116</v>
      </c>
      <c r="I6104" s="35">
        <v>450.45437575376474</v>
      </c>
      <c r="J6104" s="35">
        <v>-2.9425208410440429</v>
      </c>
      <c r="K6104" s="35">
        <v>11.364513347078146</v>
      </c>
      <c r="L6104" s="35">
        <v>-0.74485306077482483</v>
      </c>
      <c r="M6104" s="35">
        <v>0</v>
      </c>
      <c r="N6104" s="35">
        <v>0</v>
      </c>
      <c r="O6104" s="35">
        <v>0</v>
      </c>
      <c r="P6104" s="36">
        <v>12</v>
      </c>
      <c r="Q6104" s="37">
        <v>86</v>
      </c>
      <c r="R6104" s="36">
        <v>1</v>
      </c>
      <c r="S6104" s="39">
        <f t="shared" si="208"/>
        <v>86</v>
      </c>
      <c r="T6104" s="34" t="s">
        <v>30</v>
      </c>
      <c r="U6104" s="12">
        <f>((alpha*(speed^beta))+(ceta*(speed^delta)))</f>
        <v>0.41266498301076732</v>
      </c>
      <c r="V6104" s="8">
        <f t="shared" si="209"/>
        <v>86</v>
      </c>
    </row>
    <row r="6105" spans="1:22">
      <c r="A6105" s="34" t="s">
        <v>19</v>
      </c>
      <c r="B6105" s="34" t="s">
        <v>71</v>
      </c>
      <c r="C6105" s="5" t="s">
        <v>150</v>
      </c>
      <c r="D6105" s="35" t="s">
        <v>85</v>
      </c>
      <c r="E6105" s="36" t="s">
        <v>18</v>
      </c>
      <c r="F6105" s="37">
        <v>100</v>
      </c>
      <c r="G6105" s="38">
        <v>0</v>
      </c>
      <c r="H6105" s="34">
        <v>0.97329800238930897</v>
      </c>
      <c r="I6105" s="35">
        <v>-4.7813750274066247E-6</v>
      </c>
      <c r="J6105" s="35">
        <v>9.2955431806848515E-4</v>
      </c>
      <c r="K6105" s="35">
        <v>-6.0997070752764754E-2</v>
      </c>
      <c r="L6105" s="35">
        <v>1.7326306359173154</v>
      </c>
      <c r="M6105" s="35">
        <v>0</v>
      </c>
      <c r="N6105" s="35">
        <v>0</v>
      </c>
      <c r="O6105" s="35">
        <v>0</v>
      </c>
      <c r="P6105" s="36">
        <v>12</v>
      </c>
      <c r="Q6105" s="37">
        <v>86</v>
      </c>
      <c r="R6105" s="36">
        <v>14</v>
      </c>
      <c r="S6105" s="39">
        <f t="shared" si="208"/>
        <v>86</v>
      </c>
      <c r="T6105" s="34" t="s">
        <v>51</v>
      </c>
      <c r="U6105" s="12">
        <f>(((alpha*(speed^3))+(beta*(speed^2))+(ceta*speed))+delta)</f>
        <v>0.32064401318191504</v>
      </c>
      <c r="V6105" s="8">
        <f t="shared" si="209"/>
        <v>86</v>
      </c>
    </row>
    <row r="6106" spans="1:22">
      <c r="A6106" s="34" t="s">
        <v>19</v>
      </c>
      <c r="B6106" s="34" t="s">
        <v>71</v>
      </c>
      <c r="C6106" s="5" t="s">
        <v>150</v>
      </c>
      <c r="D6106" s="35" t="s">
        <v>85</v>
      </c>
      <c r="E6106" s="36" t="s">
        <v>17</v>
      </c>
      <c r="F6106" s="37">
        <v>100</v>
      </c>
      <c r="G6106" s="38">
        <v>0</v>
      </c>
      <c r="H6106" s="34">
        <v>0.96868681091357034</v>
      </c>
      <c r="I6106" s="35">
        <v>-2.2752084129717388E-3</v>
      </c>
      <c r="J6106" s="35">
        <v>0.44319984084701392</v>
      </c>
      <c r="K6106" s="35">
        <v>-30.017132854310709</v>
      </c>
      <c r="L6106" s="35">
        <v>1005.7441267867073</v>
      </c>
      <c r="M6106" s="35">
        <v>0</v>
      </c>
      <c r="N6106" s="35">
        <v>0</v>
      </c>
      <c r="O6106" s="35">
        <v>0</v>
      </c>
      <c r="P6106" s="36">
        <v>12</v>
      </c>
      <c r="Q6106" s="37">
        <v>86</v>
      </c>
      <c r="R6106" s="36">
        <v>14</v>
      </c>
      <c r="S6106" s="39">
        <f t="shared" si="208"/>
        <v>86</v>
      </c>
      <c r="T6106" s="34" t="s">
        <v>51</v>
      </c>
      <c r="U6106" s="12">
        <f>(((alpha*(speed^3))+(beta*(speed^2))+(ceta*speed))+delta)</f>
        <v>255.01676189934892</v>
      </c>
      <c r="V6106" s="8">
        <f t="shared" si="209"/>
        <v>86</v>
      </c>
    </row>
    <row r="6107" spans="1:22">
      <c r="A6107" s="34" t="s">
        <v>19</v>
      </c>
      <c r="B6107" s="34" t="s">
        <v>71</v>
      </c>
      <c r="C6107" s="5" t="s">
        <v>150</v>
      </c>
      <c r="D6107" s="35" t="s">
        <v>85</v>
      </c>
      <c r="E6107" s="36" t="s">
        <v>15</v>
      </c>
      <c r="F6107" s="37">
        <v>0</v>
      </c>
      <c r="G6107" s="38">
        <v>-0.06</v>
      </c>
      <c r="H6107" s="34">
        <v>0.99272332101407712</v>
      </c>
      <c r="I6107" s="35">
        <v>36.267375774674825</v>
      </c>
      <c r="J6107" s="35">
        <v>0.98066454476246701</v>
      </c>
      <c r="K6107" s="35">
        <v>-0.87126204485950665</v>
      </c>
      <c r="L6107" s="35">
        <v>0</v>
      </c>
      <c r="M6107" s="35">
        <v>0</v>
      </c>
      <c r="N6107" s="35">
        <v>0</v>
      </c>
      <c r="O6107" s="35">
        <v>0</v>
      </c>
      <c r="P6107" s="36">
        <v>12</v>
      </c>
      <c r="Q6107" s="37">
        <v>86</v>
      </c>
      <c r="R6107" s="36">
        <v>0</v>
      </c>
      <c r="S6107" s="39">
        <f t="shared" si="208"/>
        <v>86</v>
      </c>
      <c r="T6107" s="34" t="s">
        <v>29</v>
      </c>
      <c r="U6107" s="12">
        <f>((alpha*(beta^speed))*(speed^ceta))</f>
        <v>0.13957955755174781</v>
      </c>
      <c r="V6107" s="8">
        <f t="shared" si="209"/>
        <v>86</v>
      </c>
    </row>
    <row r="6108" spans="1:22">
      <c r="A6108" s="34" t="s">
        <v>19</v>
      </c>
      <c r="B6108" s="34" t="s">
        <v>71</v>
      </c>
      <c r="C6108" s="5" t="s">
        <v>150</v>
      </c>
      <c r="D6108" s="35" t="s">
        <v>85</v>
      </c>
      <c r="E6108" s="36" t="s">
        <v>16</v>
      </c>
      <c r="F6108" s="37">
        <v>0</v>
      </c>
      <c r="G6108" s="38">
        <v>-0.06</v>
      </c>
      <c r="H6108" s="34">
        <v>0.99140930601651001</v>
      </c>
      <c r="I6108" s="35">
        <v>87.376433065369312</v>
      </c>
      <c r="J6108" s="35">
        <v>0.97756230630937258</v>
      </c>
      <c r="K6108" s="35">
        <v>-0.86901778935403118</v>
      </c>
      <c r="L6108" s="35">
        <v>0</v>
      </c>
      <c r="M6108" s="35">
        <v>0</v>
      </c>
      <c r="N6108" s="35">
        <v>0</v>
      </c>
      <c r="O6108" s="35">
        <v>0</v>
      </c>
      <c r="P6108" s="36">
        <v>12</v>
      </c>
      <c r="Q6108" s="37">
        <v>86</v>
      </c>
      <c r="R6108" s="36">
        <v>0</v>
      </c>
      <c r="S6108" s="39">
        <f t="shared" si="208"/>
        <v>86</v>
      </c>
      <c r="T6108" s="34" t="s">
        <v>29</v>
      </c>
      <c r="U6108" s="12">
        <f>((alpha*(beta^speed))*(speed^ceta))</f>
        <v>0.2586444797029594</v>
      </c>
      <c r="V6108" s="8">
        <f t="shared" si="209"/>
        <v>86</v>
      </c>
    </row>
    <row r="6109" spans="1:22">
      <c r="A6109" s="34" t="s">
        <v>19</v>
      </c>
      <c r="B6109" s="34" t="s">
        <v>71</v>
      </c>
      <c r="C6109" s="5" t="s">
        <v>150</v>
      </c>
      <c r="D6109" s="35" t="s">
        <v>85</v>
      </c>
      <c r="E6109" s="36" t="s">
        <v>14</v>
      </c>
      <c r="F6109" s="37">
        <v>0</v>
      </c>
      <c r="G6109" s="38">
        <v>-0.06</v>
      </c>
      <c r="H6109" s="34">
        <v>0.99629117259055</v>
      </c>
      <c r="I6109" s="35">
        <v>-0.11609399229214783</v>
      </c>
      <c r="J6109" s="35">
        <v>26.81985981106785</v>
      </c>
      <c r="K6109" s="35">
        <v>8.8106447679118557E-2</v>
      </c>
      <c r="L6109" s="35">
        <v>1.1544549202249941</v>
      </c>
      <c r="M6109" s="35">
        <v>-1.8934553402832912E-3</v>
      </c>
      <c r="N6109" s="35">
        <v>0</v>
      </c>
      <c r="O6109" s="35">
        <v>0</v>
      </c>
      <c r="P6109" s="36">
        <v>12</v>
      </c>
      <c r="Q6109" s="37">
        <v>86</v>
      </c>
      <c r="R6109" s="36">
        <v>10</v>
      </c>
      <c r="S6109" s="39">
        <f t="shared" si="208"/>
        <v>86</v>
      </c>
      <c r="T6109" s="34" t="s">
        <v>44</v>
      </c>
      <c r="U6109" s="12">
        <f>(alpha+(beta/(1+EXP((((-1)*ceta)+(delta*LN(speed)))+(epsilon*speed)))))</f>
        <v>8.3845652968174908E-2</v>
      </c>
      <c r="V6109" s="8">
        <f t="shared" si="209"/>
        <v>86</v>
      </c>
    </row>
    <row r="6110" spans="1:22">
      <c r="A6110" s="34" t="s">
        <v>19</v>
      </c>
      <c r="B6110" s="34" t="s">
        <v>71</v>
      </c>
      <c r="C6110" s="5" t="s">
        <v>150</v>
      </c>
      <c r="D6110" s="35" t="s">
        <v>85</v>
      </c>
      <c r="E6110" s="36" t="s">
        <v>18</v>
      </c>
      <c r="F6110" s="37">
        <v>0</v>
      </c>
      <c r="G6110" s="38">
        <v>-0.06</v>
      </c>
      <c r="H6110" s="34">
        <v>0.99610475360321293</v>
      </c>
      <c r="I6110" s="35">
        <v>10.935842297638647</v>
      </c>
      <c r="J6110" s="35">
        <v>0.9897142509383422</v>
      </c>
      <c r="K6110" s="35">
        <v>-0.97182866626321074</v>
      </c>
      <c r="L6110" s="35">
        <v>0</v>
      </c>
      <c r="M6110" s="35">
        <v>0</v>
      </c>
      <c r="N6110" s="35">
        <v>0</v>
      </c>
      <c r="O6110" s="35">
        <v>0</v>
      </c>
      <c r="P6110" s="36">
        <v>12</v>
      </c>
      <c r="Q6110" s="37">
        <v>86</v>
      </c>
      <c r="R6110" s="36">
        <v>0</v>
      </c>
      <c r="S6110" s="39">
        <f t="shared" si="208"/>
        <v>86</v>
      </c>
      <c r="T6110" s="34" t="s">
        <v>29</v>
      </c>
      <c r="U6110" s="12">
        <f>((alpha*(beta^speed))*(speed^ceta))</f>
        <v>5.9251047171001346E-2</v>
      </c>
      <c r="V6110" s="8">
        <f t="shared" si="209"/>
        <v>86</v>
      </c>
    </row>
    <row r="6111" spans="1:22">
      <c r="A6111" s="34" t="s">
        <v>19</v>
      </c>
      <c r="B6111" s="34" t="s">
        <v>71</v>
      </c>
      <c r="C6111" s="5" t="s">
        <v>150</v>
      </c>
      <c r="D6111" s="35" t="s">
        <v>85</v>
      </c>
      <c r="E6111" s="36" t="s">
        <v>17</v>
      </c>
      <c r="F6111" s="37">
        <v>0</v>
      </c>
      <c r="G6111" s="38">
        <v>-0.06</v>
      </c>
      <c r="H6111" s="34">
        <v>0.98914056979317144</v>
      </c>
      <c r="I6111" s="35">
        <v>12.801950812275969</v>
      </c>
      <c r="J6111" s="35">
        <v>-16.973802512327985</v>
      </c>
      <c r="K6111" s="35">
        <v>-2.3335329221232421</v>
      </c>
      <c r="L6111" s="35">
        <v>0</v>
      </c>
      <c r="M6111" s="35">
        <v>0</v>
      </c>
      <c r="N6111" s="35">
        <v>0</v>
      </c>
      <c r="O6111" s="35">
        <v>0</v>
      </c>
      <c r="P6111" s="36">
        <v>12</v>
      </c>
      <c r="Q6111" s="37">
        <v>86</v>
      </c>
      <c r="R6111" s="36">
        <v>13</v>
      </c>
      <c r="S6111" s="39">
        <f t="shared" si="208"/>
        <v>86</v>
      </c>
      <c r="T6111" s="34" t="s">
        <v>50</v>
      </c>
      <c r="U6111" s="12">
        <f>EXP((alpha+(beta/speed))+(ceta*LN(speed)))</f>
        <v>9.1176760564497208</v>
      </c>
      <c r="V6111" s="8">
        <f t="shared" si="209"/>
        <v>86</v>
      </c>
    </row>
    <row r="6112" spans="1:22">
      <c r="A6112" s="34" t="s">
        <v>19</v>
      </c>
      <c r="B6112" s="34" t="s">
        <v>71</v>
      </c>
      <c r="C6112" s="5" t="s">
        <v>150</v>
      </c>
      <c r="D6112" s="35" t="s">
        <v>85</v>
      </c>
      <c r="E6112" s="36" t="s">
        <v>15</v>
      </c>
      <c r="F6112" s="37">
        <v>50</v>
      </c>
      <c r="G6112" s="38">
        <v>-0.06</v>
      </c>
      <c r="H6112" s="34">
        <v>0.98950549550123024</v>
      </c>
      <c r="I6112" s="35">
        <v>0.4365967035526912</v>
      </c>
      <c r="J6112" s="35">
        <v>1.8233353631236557E-2</v>
      </c>
      <c r="K6112" s="35">
        <v>0.36211387665293665</v>
      </c>
      <c r="L6112" s="35">
        <v>0</v>
      </c>
      <c r="M6112" s="35">
        <v>0</v>
      </c>
      <c r="N6112" s="35">
        <v>0</v>
      </c>
      <c r="O6112" s="35">
        <v>0</v>
      </c>
      <c r="P6112" s="36">
        <v>12</v>
      </c>
      <c r="Q6112" s="37">
        <v>86</v>
      </c>
      <c r="R6112" s="36">
        <v>2</v>
      </c>
      <c r="S6112" s="39">
        <f t="shared" si="208"/>
        <v>86</v>
      </c>
      <c r="T6112" s="34" t="s">
        <v>31</v>
      </c>
      <c r="U6112" s="12">
        <f>((alpha+(beta*speed))^((-1)/ceta))</f>
        <v>0.14651857488850475</v>
      </c>
      <c r="V6112" s="8">
        <f t="shared" si="209"/>
        <v>86</v>
      </c>
    </row>
    <row r="6113" spans="1:22">
      <c r="A6113" s="34" t="s">
        <v>19</v>
      </c>
      <c r="B6113" s="34" t="s">
        <v>71</v>
      </c>
      <c r="C6113" s="5" t="s">
        <v>150</v>
      </c>
      <c r="D6113" s="35" t="s">
        <v>85</v>
      </c>
      <c r="E6113" s="36" t="s">
        <v>16</v>
      </c>
      <c r="F6113" s="37">
        <v>50</v>
      </c>
      <c r="G6113" s="38">
        <v>-0.06</v>
      </c>
      <c r="H6113" s="34">
        <v>0.98659678395537753</v>
      </c>
      <c r="I6113" s="35">
        <v>-0.34330665350124395</v>
      </c>
      <c r="J6113" s="35">
        <v>15.089316855644556</v>
      </c>
      <c r="K6113" s="35">
        <v>4.4490332293149359</v>
      </c>
      <c r="L6113" s="35">
        <v>1.8319872516916549</v>
      </c>
      <c r="M6113" s="35">
        <v>-6.3071793903966885E-3</v>
      </c>
      <c r="N6113" s="35">
        <v>0</v>
      </c>
      <c r="O6113" s="35">
        <v>0</v>
      </c>
      <c r="P6113" s="36">
        <v>12</v>
      </c>
      <c r="Q6113" s="37">
        <v>86</v>
      </c>
      <c r="R6113" s="36">
        <v>10</v>
      </c>
      <c r="S6113" s="39">
        <f t="shared" si="208"/>
        <v>86</v>
      </c>
      <c r="T6113" s="34" t="s">
        <v>44</v>
      </c>
      <c r="U6113" s="12">
        <f>(alpha+(beta/(1+EXP((((-1)*ceta)+(delta*LN(speed)))+(epsilon*speed)))))</f>
        <v>0.2656176543670557</v>
      </c>
      <c r="V6113" s="8">
        <f t="shared" si="209"/>
        <v>86</v>
      </c>
    </row>
    <row r="6114" spans="1:22">
      <c r="A6114" s="34" t="s">
        <v>19</v>
      </c>
      <c r="B6114" s="34" t="s">
        <v>71</v>
      </c>
      <c r="C6114" s="5" t="s">
        <v>150</v>
      </c>
      <c r="D6114" s="35" t="s">
        <v>85</v>
      </c>
      <c r="E6114" s="36" t="s">
        <v>14</v>
      </c>
      <c r="F6114" s="37">
        <v>50</v>
      </c>
      <c r="G6114" s="38">
        <v>-0.06</v>
      </c>
      <c r="H6114" s="34">
        <v>0.99644447295558547</v>
      </c>
      <c r="I6114" s="35">
        <v>-0.10184202522726328</v>
      </c>
      <c r="J6114" s="35">
        <v>20.592263678489889</v>
      </c>
      <c r="K6114" s="35">
        <v>0.31542327887305954</v>
      </c>
      <c r="L6114" s="35">
        <v>1.1629870578901034</v>
      </c>
      <c r="M6114" s="35">
        <v>-1.7970790134450648E-3</v>
      </c>
      <c r="N6114" s="35">
        <v>0</v>
      </c>
      <c r="O6114" s="35">
        <v>0</v>
      </c>
      <c r="P6114" s="36">
        <v>12</v>
      </c>
      <c r="Q6114" s="37">
        <v>86</v>
      </c>
      <c r="R6114" s="36">
        <v>10</v>
      </c>
      <c r="S6114" s="39">
        <f t="shared" si="208"/>
        <v>86</v>
      </c>
      <c r="T6114" s="34" t="s">
        <v>44</v>
      </c>
      <c r="U6114" s="12">
        <f>(alpha+(beta/(1+EXP((((-1)*ceta)+(delta*LN(speed)))+(epsilon*speed)))))</f>
        <v>8.1863382948997018E-2</v>
      </c>
      <c r="V6114" s="8">
        <f t="shared" si="209"/>
        <v>86</v>
      </c>
    </row>
    <row r="6115" spans="1:22">
      <c r="A6115" s="34" t="s">
        <v>19</v>
      </c>
      <c r="B6115" s="34" t="s">
        <v>71</v>
      </c>
      <c r="C6115" s="5" t="s">
        <v>150</v>
      </c>
      <c r="D6115" s="35" t="s">
        <v>85</v>
      </c>
      <c r="E6115" s="36" t="s">
        <v>18</v>
      </c>
      <c r="F6115" s="37">
        <v>50</v>
      </c>
      <c r="G6115" s="38">
        <v>-0.06</v>
      </c>
      <c r="H6115" s="34">
        <v>0.99573778172988148</v>
      </c>
      <c r="I6115" s="35">
        <v>8.9318515207104756</v>
      </c>
      <c r="J6115" s="35">
        <v>0.98782793669872226</v>
      </c>
      <c r="K6115" s="35">
        <v>-0.90314274875117551</v>
      </c>
      <c r="L6115" s="35">
        <v>0</v>
      </c>
      <c r="M6115" s="35">
        <v>0</v>
      </c>
      <c r="N6115" s="35">
        <v>0</v>
      </c>
      <c r="O6115" s="35">
        <v>0</v>
      </c>
      <c r="P6115" s="36">
        <v>12</v>
      </c>
      <c r="Q6115" s="37">
        <v>86</v>
      </c>
      <c r="R6115" s="36">
        <v>0</v>
      </c>
      <c r="S6115" s="39">
        <f t="shared" si="208"/>
        <v>86</v>
      </c>
      <c r="T6115" s="34" t="s">
        <v>29</v>
      </c>
      <c r="U6115" s="12">
        <f>((alpha*(beta^speed))*(speed^ceta))</f>
        <v>5.5770612228804438E-2</v>
      </c>
      <c r="V6115" s="8">
        <f t="shared" si="209"/>
        <v>86</v>
      </c>
    </row>
    <row r="6116" spans="1:22">
      <c r="A6116" s="34" t="s">
        <v>19</v>
      </c>
      <c r="B6116" s="34" t="s">
        <v>71</v>
      </c>
      <c r="C6116" s="5" t="s">
        <v>150</v>
      </c>
      <c r="D6116" s="35" t="s">
        <v>85</v>
      </c>
      <c r="E6116" s="36" t="s">
        <v>17</v>
      </c>
      <c r="F6116" s="37">
        <v>50</v>
      </c>
      <c r="G6116" s="38">
        <v>-0.06</v>
      </c>
      <c r="H6116" s="34">
        <v>0.98435138321124838</v>
      </c>
      <c r="I6116" s="35">
        <v>13.155997785413108</v>
      </c>
      <c r="J6116" s="35">
        <v>-19.375329462315761</v>
      </c>
      <c r="K6116" s="35">
        <v>-2.415889843633849</v>
      </c>
      <c r="L6116" s="35">
        <v>0</v>
      </c>
      <c r="M6116" s="35">
        <v>0</v>
      </c>
      <c r="N6116" s="35">
        <v>0</v>
      </c>
      <c r="O6116" s="35">
        <v>0</v>
      </c>
      <c r="P6116" s="36">
        <v>12</v>
      </c>
      <c r="Q6116" s="37">
        <v>86</v>
      </c>
      <c r="R6116" s="36">
        <v>13</v>
      </c>
      <c r="S6116" s="39">
        <f t="shared" si="208"/>
        <v>86</v>
      </c>
      <c r="T6116" s="34" t="s">
        <v>50</v>
      </c>
      <c r="U6116" s="12">
        <f>EXP((alpha+(beta/speed))+(ceta*LN(speed)))</f>
        <v>8.7538260157695973</v>
      </c>
      <c r="V6116" s="8">
        <f t="shared" si="209"/>
        <v>86</v>
      </c>
    </row>
    <row r="6117" spans="1:22">
      <c r="A6117" s="34" t="s">
        <v>19</v>
      </c>
      <c r="B6117" s="34" t="s">
        <v>71</v>
      </c>
      <c r="C6117" s="5" t="s">
        <v>150</v>
      </c>
      <c r="D6117" s="35" t="s">
        <v>85</v>
      </c>
      <c r="E6117" s="36" t="s">
        <v>15</v>
      </c>
      <c r="F6117" s="37">
        <v>100</v>
      </c>
      <c r="G6117" s="38">
        <v>-0.06</v>
      </c>
      <c r="H6117" s="34">
        <v>0.98494561615478071</v>
      </c>
      <c r="I6117" s="35">
        <v>-0.16657759227844232</v>
      </c>
      <c r="J6117" s="35">
        <v>6.029157642303808</v>
      </c>
      <c r="K6117" s="35">
        <v>4.8316716307869667</v>
      </c>
      <c r="L6117" s="35">
        <v>1.8784097668097399</v>
      </c>
      <c r="M6117" s="35">
        <v>-7.1009622114927727E-3</v>
      </c>
      <c r="N6117" s="35">
        <v>0</v>
      </c>
      <c r="O6117" s="35">
        <v>0</v>
      </c>
      <c r="P6117" s="36">
        <v>12</v>
      </c>
      <c r="Q6117" s="37">
        <v>86</v>
      </c>
      <c r="R6117" s="36">
        <v>10</v>
      </c>
      <c r="S6117" s="39">
        <f t="shared" si="208"/>
        <v>86</v>
      </c>
      <c r="T6117" s="34" t="s">
        <v>44</v>
      </c>
      <c r="U6117" s="12">
        <f>(alpha+(beta/(1+EXP((((-1)*ceta)+(delta*LN(speed)))+(epsilon*speed)))))</f>
        <v>0.14057348527102126</v>
      </c>
      <c r="V6117" s="8">
        <f t="shared" si="209"/>
        <v>86</v>
      </c>
    </row>
    <row r="6118" spans="1:22">
      <c r="A6118" s="34" t="s">
        <v>19</v>
      </c>
      <c r="B6118" s="34" t="s">
        <v>71</v>
      </c>
      <c r="C6118" s="5" t="s">
        <v>150</v>
      </c>
      <c r="D6118" s="35" t="s">
        <v>85</v>
      </c>
      <c r="E6118" s="36" t="s">
        <v>16</v>
      </c>
      <c r="F6118" s="37">
        <v>100</v>
      </c>
      <c r="G6118" s="38">
        <v>-0.06</v>
      </c>
      <c r="H6118" s="34">
        <v>0.98042107867204187</v>
      </c>
      <c r="I6118" s="35">
        <v>-0.31772081928000395</v>
      </c>
      <c r="J6118" s="35">
        <v>12.616110520683481</v>
      </c>
      <c r="K6118" s="35">
        <v>4.9599457232568342</v>
      </c>
      <c r="L6118" s="35">
        <v>1.9237957260797915</v>
      </c>
      <c r="M6118" s="35">
        <v>-6.9612237274608831E-3</v>
      </c>
      <c r="N6118" s="35">
        <v>0</v>
      </c>
      <c r="O6118" s="35">
        <v>0</v>
      </c>
      <c r="P6118" s="36">
        <v>12</v>
      </c>
      <c r="Q6118" s="37">
        <v>86</v>
      </c>
      <c r="R6118" s="36">
        <v>10</v>
      </c>
      <c r="S6118" s="39">
        <f t="shared" si="208"/>
        <v>86</v>
      </c>
      <c r="T6118" s="34" t="s">
        <v>44</v>
      </c>
      <c r="U6118" s="12">
        <f>(alpha+(beta/(1+EXP((((-1)*ceta)+(delta*LN(speed)))+(epsilon*speed)))))</f>
        <v>0.27457217112009891</v>
      </c>
      <c r="V6118" s="8">
        <f t="shared" si="209"/>
        <v>86</v>
      </c>
    </row>
    <row r="6119" spans="1:22">
      <c r="A6119" s="34" t="s">
        <v>19</v>
      </c>
      <c r="B6119" s="34" t="s">
        <v>71</v>
      </c>
      <c r="C6119" s="5" t="s">
        <v>150</v>
      </c>
      <c r="D6119" s="35" t="s">
        <v>85</v>
      </c>
      <c r="E6119" s="36" t="s">
        <v>14</v>
      </c>
      <c r="F6119" s="37">
        <v>100</v>
      </c>
      <c r="G6119" s="38">
        <v>-0.06</v>
      </c>
      <c r="H6119" s="34">
        <v>0.99617047981538476</v>
      </c>
      <c r="I6119" s="35">
        <v>17.193850688522591</v>
      </c>
      <c r="J6119" s="35">
        <v>0.98869606801627463</v>
      </c>
      <c r="K6119" s="35">
        <v>-0.97689387984120002</v>
      </c>
      <c r="L6119" s="35">
        <v>0</v>
      </c>
      <c r="M6119" s="35">
        <v>0</v>
      </c>
      <c r="N6119" s="35">
        <v>0</v>
      </c>
      <c r="O6119" s="35">
        <v>0</v>
      </c>
      <c r="P6119" s="36">
        <v>12</v>
      </c>
      <c r="Q6119" s="37">
        <v>86</v>
      </c>
      <c r="R6119" s="36">
        <v>0</v>
      </c>
      <c r="S6119" s="39">
        <f t="shared" si="208"/>
        <v>86</v>
      </c>
      <c r="T6119" s="34" t="s">
        <v>29</v>
      </c>
      <c r="U6119" s="12">
        <f>((alpha*(beta^speed))*(speed^ceta))</f>
        <v>8.3363291744056142E-2</v>
      </c>
      <c r="V6119" s="8">
        <f t="shared" si="209"/>
        <v>86</v>
      </c>
    </row>
    <row r="6120" spans="1:22">
      <c r="A6120" s="34" t="s">
        <v>19</v>
      </c>
      <c r="B6120" s="34" t="s">
        <v>71</v>
      </c>
      <c r="C6120" s="5" t="s">
        <v>150</v>
      </c>
      <c r="D6120" s="35" t="s">
        <v>85</v>
      </c>
      <c r="E6120" s="36" t="s">
        <v>18</v>
      </c>
      <c r="F6120" s="37">
        <v>100</v>
      </c>
      <c r="G6120" s="38">
        <v>-0.06</v>
      </c>
      <c r="H6120" s="34">
        <v>0.9941264488463657</v>
      </c>
      <c r="I6120" s="35">
        <v>0.55764249782095898</v>
      </c>
      <c r="J6120" s="35">
        <v>4.8115545443594095E-2</v>
      </c>
      <c r="K6120" s="35">
        <v>0.55184636531424092</v>
      </c>
      <c r="L6120" s="35">
        <v>0</v>
      </c>
      <c r="M6120" s="35">
        <v>0</v>
      </c>
      <c r="N6120" s="35">
        <v>0</v>
      </c>
      <c r="O6120" s="35">
        <v>0</v>
      </c>
      <c r="P6120" s="36">
        <v>12</v>
      </c>
      <c r="Q6120" s="37">
        <v>86</v>
      </c>
      <c r="R6120" s="36">
        <v>2</v>
      </c>
      <c r="S6120" s="39">
        <f t="shared" si="208"/>
        <v>86</v>
      </c>
      <c r="T6120" s="34" t="s">
        <v>31</v>
      </c>
      <c r="U6120" s="12">
        <f>((alpha+(beta*speed))^((-1)/ceta))</f>
        <v>6.0650305425364315E-2</v>
      </c>
      <c r="V6120" s="8">
        <f t="shared" si="209"/>
        <v>86</v>
      </c>
    </row>
    <row r="6121" spans="1:22">
      <c r="A6121" s="34" t="s">
        <v>19</v>
      </c>
      <c r="B6121" s="34" t="s">
        <v>71</v>
      </c>
      <c r="C6121" s="5" t="s">
        <v>150</v>
      </c>
      <c r="D6121" s="35" t="s">
        <v>85</v>
      </c>
      <c r="E6121" s="36" t="s">
        <v>17</v>
      </c>
      <c r="F6121" s="37">
        <v>100</v>
      </c>
      <c r="G6121" s="38">
        <v>-0.06</v>
      </c>
      <c r="H6121" s="34">
        <v>0.97881402307584997</v>
      </c>
      <c r="I6121" s="35">
        <v>13.41775443102598</v>
      </c>
      <c r="J6121" s="35">
        <v>-21.297347686637895</v>
      </c>
      <c r="K6121" s="35">
        <v>-2.4671817398193823</v>
      </c>
      <c r="L6121" s="35">
        <v>0</v>
      </c>
      <c r="M6121" s="35">
        <v>0</v>
      </c>
      <c r="N6121" s="35">
        <v>0</v>
      </c>
      <c r="O6121" s="35">
        <v>0</v>
      </c>
      <c r="P6121" s="36">
        <v>12</v>
      </c>
      <c r="Q6121" s="37">
        <v>86</v>
      </c>
      <c r="R6121" s="36">
        <v>13</v>
      </c>
      <c r="S6121" s="39">
        <f t="shared" si="208"/>
        <v>86</v>
      </c>
      <c r="T6121" s="34" t="s">
        <v>50</v>
      </c>
      <c r="U6121" s="12">
        <f>EXP((alpha+(beta/speed))+(ceta*LN(speed)))</f>
        <v>8.8500803771628362</v>
      </c>
      <c r="V6121" s="8">
        <f t="shared" si="209"/>
        <v>86</v>
      </c>
    </row>
    <row r="6122" spans="1:22">
      <c r="A6122" s="34" t="s">
        <v>19</v>
      </c>
      <c r="B6122" s="34" t="s">
        <v>71</v>
      </c>
      <c r="C6122" s="5" t="s">
        <v>150</v>
      </c>
      <c r="D6122" s="35" t="s">
        <v>85</v>
      </c>
      <c r="E6122" s="36" t="s">
        <v>15</v>
      </c>
      <c r="F6122" s="37">
        <v>0</v>
      </c>
      <c r="G6122" s="38">
        <v>-0.04</v>
      </c>
      <c r="H6122" s="34">
        <v>0.99329284681047081</v>
      </c>
      <c r="I6122" s="35">
        <v>37.731552918357472</v>
      </c>
      <c r="J6122" s="35">
        <v>0.98240678919278168</v>
      </c>
      <c r="K6122" s="35">
        <v>-0.8255810697801631</v>
      </c>
      <c r="L6122" s="35">
        <v>0</v>
      </c>
      <c r="M6122" s="35">
        <v>0</v>
      </c>
      <c r="N6122" s="35">
        <v>0</v>
      </c>
      <c r="O6122" s="35">
        <v>0</v>
      </c>
      <c r="P6122" s="36">
        <v>12</v>
      </c>
      <c r="Q6122" s="37">
        <v>86</v>
      </c>
      <c r="R6122" s="36">
        <v>0</v>
      </c>
      <c r="S6122" s="39">
        <f t="shared" si="208"/>
        <v>86</v>
      </c>
      <c r="T6122" s="34" t="s">
        <v>29</v>
      </c>
      <c r="U6122" s="12">
        <f>((alpha*(beta^speed))*(speed^ceta))</f>
        <v>0.20733657456219035</v>
      </c>
      <c r="V6122" s="8">
        <f t="shared" si="209"/>
        <v>86</v>
      </c>
    </row>
    <row r="6123" spans="1:22">
      <c r="A6123" s="34" t="s">
        <v>19</v>
      </c>
      <c r="B6123" s="34" t="s">
        <v>71</v>
      </c>
      <c r="C6123" s="5" t="s">
        <v>150</v>
      </c>
      <c r="D6123" s="35" t="s">
        <v>85</v>
      </c>
      <c r="E6123" s="36" t="s">
        <v>16</v>
      </c>
      <c r="F6123" s="37">
        <v>0</v>
      </c>
      <c r="G6123" s="38">
        <v>-0.04</v>
      </c>
      <c r="H6123" s="34">
        <v>0.98702805674972505</v>
      </c>
      <c r="I6123" s="35">
        <v>73.593032176511727</v>
      </c>
      <c r="J6123" s="35">
        <v>0.97852689838085249</v>
      </c>
      <c r="K6123" s="35">
        <v>-0.72410891870536431</v>
      </c>
      <c r="L6123" s="35">
        <v>0</v>
      </c>
      <c r="M6123" s="35">
        <v>0</v>
      </c>
      <c r="N6123" s="35">
        <v>0</v>
      </c>
      <c r="O6123" s="35">
        <v>0</v>
      </c>
      <c r="P6123" s="36">
        <v>12</v>
      </c>
      <c r="Q6123" s="37">
        <v>86</v>
      </c>
      <c r="R6123" s="36">
        <v>0</v>
      </c>
      <c r="S6123" s="39">
        <f t="shared" si="208"/>
        <v>86</v>
      </c>
      <c r="T6123" s="34" t="s">
        <v>29</v>
      </c>
      <c r="U6123" s="12">
        <f>((alpha*(beta^speed))*(speed^ceta))</f>
        <v>0.4521756706024963</v>
      </c>
      <c r="V6123" s="8">
        <f t="shared" si="209"/>
        <v>86</v>
      </c>
    </row>
    <row r="6124" spans="1:22">
      <c r="A6124" s="34" t="s">
        <v>19</v>
      </c>
      <c r="B6124" s="34" t="s">
        <v>71</v>
      </c>
      <c r="C6124" s="5" t="s">
        <v>150</v>
      </c>
      <c r="D6124" s="35" t="s">
        <v>85</v>
      </c>
      <c r="E6124" s="36" t="s">
        <v>14</v>
      </c>
      <c r="F6124" s="37">
        <v>0</v>
      </c>
      <c r="G6124" s="38">
        <v>-0.04</v>
      </c>
      <c r="H6124" s="34">
        <v>0.99617216451130342</v>
      </c>
      <c r="I6124" s="35">
        <v>-0.13497369970639614</v>
      </c>
      <c r="J6124" s="35">
        <v>25.384903551912387</v>
      </c>
      <c r="K6124" s="35">
        <v>0.11572550101184274</v>
      </c>
      <c r="L6124" s="35">
        <v>1.0789626136755792</v>
      </c>
      <c r="M6124" s="35">
        <v>-3.1841054979089031E-4</v>
      </c>
      <c r="N6124" s="35">
        <v>0</v>
      </c>
      <c r="O6124" s="35">
        <v>0</v>
      </c>
      <c r="P6124" s="36">
        <v>12</v>
      </c>
      <c r="Q6124" s="37">
        <v>86</v>
      </c>
      <c r="R6124" s="36">
        <v>10</v>
      </c>
      <c r="S6124" s="39">
        <f t="shared" si="208"/>
        <v>86</v>
      </c>
      <c r="T6124" s="34" t="s">
        <v>44</v>
      </c>
      <c r="U6124" s="12">
        <f>(alpha+(beta/(1+EXP((((-1)*ceta)+(delta*LN(speed)))+(epsilon*speed)))))</f>
        <v>0.10237974706049519</v>
      </c>
      <c r="V6124" s="8">
        <f t="shared" si="209"/>
        <v>86</v>
      </c>
    </row>
    <row r="6125" spans="1:22">
      <c r="A6125" s="34" t="s">
        <v>19</v>
      </c>
      <c r="B6125" s="34" t="s">
        <v>71</v>
      </c>
      <c r="C6125" s="5" t="s">
        <v>150</v>
      </c>
      <c r="D6125" s="35" t="s">
        <v>85</v>
      </c>
      <c r="E6125" s="36" t="s">
        <v>18</v>
      </c>
      <c r="F6125" s="37">
        <v>0</v>
      </c>
      <c r="G6125" s="38">
        <v>-0.04</v>
      </c>
      <c r="H6125" s="34">
        <v>0.9969791111448324</v>
      </c>
      <c r="I6125" s="35">
        <v>11.732093799448933</v>
      </c>
      <c r="J6125" s="35">
        <v>0.99054792001104131</v>
      </c>
      <c r="K6125" s="35">
        <v>-0.96251705664583909</v>
      </c>
      <c r="L6125" s="35">
        <v>0</v>
      </c>
      <c r="M6125" s="35">
        <v>0</v>
      </c>
      <c r="N6125" s="35">
        <v>0</v>
      </c>
      <c r="O6125" s="35">
        <v>0</v>
      </c>
      <c r="P6125" s="36">
        <v>12</v>
      </c>
      <c r="Q6125" s="37">
        <v>86</v>
      </c>
      <c r="R6125" s="36">
        <v>0</v>
      </c>
      <c r="S6125" s="39">
        <f t="shared" si="208"/>
        <v>86</v>
      </c>
      <c r="T6125" s="34" t="s">
        <v>29</v>
      </c>
      <c r="U6125" s="12">
        <f>((alpha*(beta^speed))*(speed^ceta))</f>
        <v>7.1232788017977861E-2</v>
      </c>
      <c r="V6125" s="8">
        <f t="shared" si="209"/>
        <v>86</v>
      </c>
    </row>
    <row r="6126" spans="1:22">
      <c r="A6126" s="34" t="s">
        <v>19</v>
      </c>
      <c r="B6126" s="34" t="s">
        <v>71</v>
      </c>
      <c r="C6126" s="5" t="s">
        <v>150</v>
      </c>
      <c r="D6126" s="35" t="s">
        <v>85</v>
      </c>
      <c r="E6126" s="36" t="s">
        <v>17</v>
      </c>
      <c r="F6126" s="37">
        <v>0</v>
      </c>
      <c r="G6126" s="38">
        <v>-0.04</v>
      </c>
      <c r="H6126" s="34">
        <v>0.98692921575446912</v>
      </c>
      <c r="I6126" s="35">
        <v>2520.649403709438</v>
      </c>
      <c r="J6126" s="35">
        <v>0.97475431729520923</v>
      </c>
      <c r="K6126" s="35">
        <v>-0.69415919105177482</v>
      </c>
      <c r="L6126" s="35">
        <v>0</v>
      </c>
      <c r="M6126" s="35">
        <v>0</v>
      </c>
      <c r="N6126" s="35">
        <v>0</v>
      </c>
      <c r="O6126" s="35">
        <v>0</v>
      </c>
      <c r="P6126" s="36">
        <v>12</v>
      </c>
      <c r="Q6126" s="37">
        <v>86</v>
      </c>
      <c r="R6126" s="36">
        <v>0</v>
      </c>
      <c r="S6126" s="39">
        <f t="shared" si="208"/>
        <v>86</v>
      </c>
      <c r="T6126" s="34" t="s">
        <v>29</v>
      </c>
      <c r="U6126" s="12">
        <f>((alpha*(beta^speed))*(speed^ceta))</f>
        <v>12.695416711765755</v>
      </c>
      <c r="V6126" s="8">
        <f t="shared" si="209"/>
        <v>86</v>
      </c>
    </row>
    <row r="6127" spans="1:22">
      <c r="A6127" s="34" t="s">
        <v>19</v>
      </c>
      <c r="B6127" s="34" t="s">
        <v>71</v>
      </c>
      <c r="C6127" s="5" t="s">
        <v>150</v>
      </c>
      <c r="D6127" s="35" t="s">
        <v>85</v>
      </c>
      <c r="E6127" s="36" t="s">
        <v>15</v>
      </c>
      <c r="F6127" s="37">
        <v>50</v>
      </c>
      <c r="G6127" s="38">
        <v>-0.04</v>
      </c>
      <c r="H6127" s="34">
        <v>0.98789397782447419</v>
      </c>
      <c r="I6127" s="35">
        <v>2.9970814138103381E-2</v>
      </c>
      <c r="J6127" s="35">
        <v>60.504871569189753</v>
      </c>
      <c r="K6127" s="35">
        <v>-0.92843767502499108</v>
      </c>
      <c r="L6127" s="35">
        <v>0.57762937033759842</v>
      </c>
      <c r="M6127" s="35">
        <v>2.8991224049271944E-2</v>
      </c>
      <c r="N6127" s="35">
        <v>0</v>
      </c>
      <c r="O6127" s="35">
        <v>0</v>
      </c>
      <c r="P6127" s="36">
        <v>12</v>
      </c>
      <c r="Q6127" s="37">
        <v>86</v>
      </c>
      <c r="R6127" s="36">
        <v>10</v>
      </c>
      <c r="S6127" s="39">
        <f t="shared" si="208"/>
        <v>86</v>
      </c>
      <c r="T6127" s="34" t="s">
        <v>44</v>
      </c>
      <c r="U6127" s="12">
        <f>(alpha+(beta/(1+EXP((((-1)*ceta)+(delta*LN(speed)))+(epsilon*speed)))))</f>
        <v>0.18037788637752772</v>
      </c>
      <c r="V6127" s="8">
        <f t="shared" si="209"/>
        <v>86</v>
      </c>
    </row>
    <row r="6128" spans="1:22">
      <c r="A6128" s="34" t="s">
        <v>19</v>
      </c>
      <c r="B6128" s="34" t="s">
        <v>71</v>
      </c>
      <c r="C6128" s="5" t="s">
        <v>150</v>
      </c>
      <c r="D6128" s="35" t="s">
        <v>85</v>
      </c>
      <c r="E6128" s="36" t="s">
        <v>16</v>
      </c>
      <c r="F6128" s="37">
        <v>50</v>
      </c>
      <c r="G6128" s="38">
        <v>-0.04</v>
      </c>
      <c r="H6128" s="34">
        <v>0.97690997154181314</v>
      </c>
      <c r="I6128" s="35">
        <v>-1.5401705830489456</v>
      </c>
      <c r="J6128" s="35">
        <v>40.760889110484101</v>
      </c>
      <c r="K6128" s="35">
        <v>1.5346865250834132</v>
      </c>
      <c r="L6128" s="35">
        <v>1.0317645161026932</v>
      </c>
      <c r="M6128" s="35">
        <v>-1.3000110139255378E-4</v>
      </c>
      <c r="N6128" s="35">
        <v>0</v>
      </c>
      <c r="O6128" s="35">
        <v>0</v>
      </c>
      <c r="P6128" s="36">
        <v>12</v>
      </c>
      <c r="Q6128" s="37">
        <v>86</v>
      </c>
      <c r="R6128" s="36">
        <v>10</v>
      </c>
      <c r="S6128" s="39">
        <f t="shared" si="208"/>
        <v>86</v>
      </c>
      <c r="T6128" s="34" t="s">
        <v>44</v>
      </c>
      <c r="U6128" s="12">
        <f>(alpha+(beta/(1+EXP((((-1)*ceta)+(delta*LN(speed)))+(epsilon*speed)))))</f>
        <v>0.3029851146099436</v>
      </c>
      <c r="V6128" s="8">
        <f t="shared" si="209"/>
        <v>86</v>
      </c>
    </row>
    <row r="6129" spans="1:22">
      <c r="A6129" s="34" t="s">
        <v>19</v>
      </c>
      <c r="B6129" s="34" t="s">
        <v>71</v>
      </c>
      <c r="C6129" s="5" t="s">
        <v>150</v>
      </c>
      <c r="D6129" s="35" t="s">
        <v>85</v>
      </c>
      <c r="E6129" s="36" t="s">
        <v>14</v>
      </c>
      <c r="F6129" s="37">
        <v>50</v>
      </c>
      <c r="G6129" s="38">
        <v>-0.04</v>
      </c>
      <c r="H6129" s="34">
        <v>0.99595897637909592</v>
      </c>
      <c r="I6129" s="35">
        <v>-0.14702201208573101</v>
      </c>
      <c r="J6129" s="35">
        <v>22.479004137687628</v>
      </c>
      <c r="K6129" s="35">
        <v>0.15363154527258024</v>
      </c>
      <c r="L6129" s="35">
        <v>1.0652148353318971</v>
      </c>
      <c r="M6129" s="35">
        <v>-4.7416633164694248E-4</v>
      </c>
      <c r="N6129" s="35">
        <v>0</v>
      </c>
      <c r="O6129" s="35">
        <v>0</v>
      </c>
      <c r="P6129" s="36">
        <v>12</v>
      </c>
      <c r="Q6129" s="37">
        <v>86</v>
      </c>
      <c r="R6129" s="36">
        <v>10</v>
      </c>
      <c r="S6129" s="39">
        <f t="shared" si="208"/>
        <v>86</v>
      </c>
      <c r="T6129" s="34" t="s">
        <v>44</v>
      </c>
      <c r="U6129" s="12">
        <f>(alpha+(beta/(1+EXP((((-1)*ceta)+(delta*LN(speed)))+(epsilon*speed)))))</f>
        <v>8.7935038332329352E-2</v>
      </c>
      <c r="V6129" s="8">
        <f t="shared" si="209"/>
        <v>86</v>
      </c>
    </row>
    <row r="6130" spans="1:22">
      <c r="A6130" s="34" t="s">
        <v>19</v>
      </c>
      <c r="B6130" s="34" t="s">
        <v>71</v>
      </c>
      <c r="C6130" s="5" t="s">
        <v>150</v>
      </c>
      <c r="D6130" s="35" t="s">
        <v>85</v>
      </c>
      <c r="E6130" s="36" t="s">
        <v>18</v>
      </c>
      <c r="F6130" s="37">
        <v>50</v>
      </c>
      <c r="G6130" s="38">
        <v>-0.04</v>
      </c>
      <c r="H6130" s="34">
        <v>0.99485074833011022</v>
      </c>
      <c r="I6130" s="35">
        <v>7.973010845669946</v>
      </c>
      <c r="J6130" s="35">
        <v>0.98603570403775131</v>
      </c>
      <c r="K6130" s="35">
        <v>-0.81328036986820251</v>
      </c>
      <c r="L6130" s="35">
        <v>0</v>
      </c>
      <c r="M6130" s="35">
        <v>0</v>
      </c>
      <c r="N6130" s="35">
        <v>0</v>
      </c>
      <c r="O6130" s="35">
        <v>0</v>
      </c>
      <c r="P6130" s="36">
        <v>12</v>
      </c>
      <c r="Q6130" s="37">
        <v>86</v>
      </c>
      <c r="R6130" s="36">
        <v>0</v>
      </c>
      <c r="S6130" s="39">
        <f t="shared" si="208"/>
        <v>86</v>
      </c>
      <c r="T6130" s="34" t="s">
        <v>29</v>
      </c>
      <c r="U6130" s="12">
        <f>((alpha*(beta^speed))*(speed^ceta))</f>
        <v>6.3547702760433755E-2</v>
      </c>
      <c r="V6130" s="8">
        <f t="shared" si="209"/>
        <v>86</v>
      </c>
    </row>
    <row r="6131" spans="1:22">
      <c r="A6131" s="34" t="s">
        <v>19</v>
      </c>
      <c r="B6131" s="34" t="s">
        <v>71</v>
      </c>
      <c r="C6131" s="5" t="s">
        <v>150</v>
      </c>
      <c r="D6131" s="35" t="s">
        <v>85</v>
      </c>
      <c r="E6131" s="36" t="s">
        <v>17</v>
      </c>
      <c r="F6131" s="37">
        <v>50</v>
      </c>
      <c r="G6131" s="38">
        <v>-0.04</v>
      </c>
      <c r="H6131" s="34">
        <v>0.9787901410538894</v>
      </c>
      <c r="I6131" s="35">
        <v>1667.5962291362848</v>
      </c>
      <c r="J6131" s="35">
        <v>0.96826134344369796</v>
      </c>
      <c r="K6131" s="35">
        <v>-0.49335480421232863</v>
      </c>
      <c r="L6131" s="35">
        <v>0</v>
      </c>
      <c r="M6131" s="35">
        <v>0</v>
      </c>
      <c r="N6131" s="35">
        <v>0</v>
      </c>
      <c r="O6131" s="35">
        <v>0</v>
      </c>
      <c r="P6131" s="36">
        <v>12</v>
      </c>
      <c r="Q6131" s="37">
        <v>86</v>
      </c>
      <c r="R6131" s="36">
        <v>0</v>
      </c>
      <c r="S6131" s="39">
        <f t="shared" si="208"/>
        <v>86</v>
      </c>
      <c r="T6131" s="34" t="s">
        <v>29</v>
      </c>
      <c r="U6131" s="12">
        <f>((alpha*(beta^speed))*(speed^ceta))</f>
        <v>11.56271566979218</v>
      </c>
      <c r="V6131" s="8">
        <f t="shared" si="209"/>
        <v>86</v>
      </c>
    </row>
    <row r="6132" spans="1:22">
      <c r="A6132" s="34" t="s">
        <v>19</v>
      </c>
      <c r="B6132" s="34" t="s">
        <v>71</v>
      </c>
      <c r="C6132" s="5" t="s">
        <v>150</v>
      </c>
      <c r="D6132" s="35" t="s">
        <v>85</v>
      </c>
      <c r="E6132" s="36" t="s">
        <v>15</v>
      </c>
      <c r="F6132" s="37">
        <v>100</v>
      </c>
      <c r="G6132" s="38">
        <v>-0.04</v>
      </c>
      <c r="H6132" s="34">
        <v>0.98101203905549239</v>
      </c>
      <c r="I6132" s="35">
        <v>13.962464392035949</v>
      </c>
      <c r="J6132" s="35">
        <v>0.96645921920333377</v>
      </c>
      <c r="K6132" s="35">
        <v>-0.3452032260239532</v>
      </c>
      <c r="L6132" s="35">
        <v>0</v>
      </c>
      <c r="M6132" s="35">
        <v>0</v>
      </c>
      <c r="N6132" s="35">
        <v>0</v>
      </c>
      <c r="O6132" s="35">
        <v>0</v>
      </c>
      <c r="P6132" s="36">
        <v>12</v>
      </c>
      <c r="Q6132" s="37">
        <v>86</v>
      </c>
      <c r="R6132" s="36">
        <v>0</v>
      </c>
      <c r="S6132" s="39">
        <f t="shared" si="208"/>
        <v>86</v>
      </c>
      <c r="T6132" s="34" t="s">
        <v>29</v>
      </c>
      <c r="U6132" s="12">
        <f>((alpha*(beta^speed))*(speed^ceta))</f>
        <v>0.15956984739181881</v>
      </c>
      <c r="V6132" s="8">
        <f t="shared" si="209"/>
        <v>86</v>
      </c>
    </row>
    <row r="6133" spans="1:22">
      <c r="A6133" s="34" t="s">
        <v>19</v>
      </c>
      <c r="B6133" s="34" t="s">
        <v>71</v>
      </c>
      <c r="C6133" s="5" t="s">
        <v>150</v>
      </c>
      <c r="D6133" s="35" t="s">
        <v>85</v>
      </c>
      <c r="E6133" s="36" t="s">
        <v>16</v>
      </c>
      <c r="F6133" s="37">
        <v>100</v>
      </c>
      <c r="G6133" s="38">
        <v>-0.04</v>
      </c>
      <c r="H6133" s="34">
        <v>0.96592504759664233</v>
      </c>
      <c r="I6133" s="35">
        <v>-1.5000153953403927</v>
      </c>
      <c r="J6133" s="35">
        <v>22.102042172703982</v>
      </c>
      <c r="K6133" s="35">
        <v>3.035748050017026</v>
      </c>
      <c r="L6133" s="35">
        <v>1.2477499250641428</v>
      </c>
      <c r="M6133" s="35">
        <v>-1.2590386072493097E-3</v>
      </c>
      <c r="N6133" s="35">
        <v>0</v>
      </c>
      <c r="O6133" s="35">
        <v>0</v>
      </c>
      <c r="P6133" s="36">
        <v>12</v>
      </c>
      <c r="Q6133" s="37">
        <v>86</v>
      </c>
      <c r="R6133" s="36">
        <v>10</v>
      </c>
      <c r="S6133" s="39">
        <f t="shared" si="208"/>
        <v>86</v>
      </c>
      <c r="T6133" s="34" t="s">
        <v>44</v>
      </c>
      <c r="U6133" s="12">
        <f>(alpha+(beta/(1+EXP((((-1)*ceta)+(delta*LN(speed)))+(epsilon*speed)))))</f>
        <v>0.31500253545960488</v>
      </c>
      <c r="V6133" s="8">
        <f t="shared" si="209"/>
        <v>86</v>
      </c>
    </row>
    <row r="6134" spans="1:22">
      <c r="A6134" s="34" t="s">
        <v>19</v>
      </c>
      <c r="B6134" s="34" t="s">
        <v>71</v>
      </c>
      <c r="C6134" s="5" t="s">
        <v>150</v>
      </c>
      <c r="D6134" s="35" t="s">
        <v>85</v>
      </c>
      <c r="E6134" s="36" t="s">
        <v>14</v>
      </c>
      <c r="F6134" s="37">
        <v>100</v>
      </c>
      <c r="G6134" s="38">
        <v>-0.04</v>
      </c>
      <c r="H6134" s="34">
        <v>0.99572083251023558</v>
      </c>
      <c r="I6134" s="35">
        <v>-0.14318824844012557</v>
      </c>
      <c r="J6134" s="35">
        <v>20.825070248466613</v>
      </c>
      <c r="K6134" s="35">
        <v>0.19174965346422621</v>
      </c>
      <c r="L6134" s="35">
        <v>1.0631688543241202</v>
      </c>
      <c r="M6134" s="35">
        <v>-4.667522551628556E-4</v>
      </c>
      <c r="N6134" s="35">
        <v>0</v>
      </c>
      <c r="O6134" s="35">
        <v>0</v>
      </c>
      <c r="P6134" s="36">
        <v>12</v>
      </c>
      <c r="Q6134" s="37">
        <v>86</v>
      </c>
      <c r="R6134" s="36">
        <v>10</v>
      </c>
      <c r="S6134" s="39">
        <f t="shared" si="208"/>
        <v>86</v>
      </c>
      <c r="T6134" s="34" t="s">
        <v>44</v>
      </c>
      <c r="U6134" s="12">
        <f>(alpha+(beta/(1+EXP((((-1)*ceta)+(delta*LN(speed)))+(epsilon*speed)))))</f>
        <v>8.474986594654646E-2</v>
      </c>
      <c r="V6134" s="8">
        <f t="shared" si="209"/>
        <v>86</v>
      </c>
    </row>
    <row r="6135" spans="1:22">
      <c r="A6135" s="34" t="s">
        <v>19</v>
      </c>
      <c r="B6135" s="34" t="s">
        <v>71</v>
      </c>
      <c r="C6135" s="5" t="s">
        <v>150</v>
      </c>
      <c r="D6135" s="35" t="s">
        <v>85</v>
      </c>
      <c r="E6135" s="36" t="s">
        <v>18</v>
      </c>
      <c r="F6135" s="37">
        <v>100</v>
      </c>
      <c r="G6135" s="38">
        <v>-0.04</v>
      </c>
      <c r="H6135" s="34">
        <v>0.99202137454469841</v>
      </c>
      <c r="I6135" s="35">
        <v>5.7084193769156073</v>
      </c>
      <c r="J6135" s="35">
        <v>0.98140780868577715</v>
      </c>
      <c r="K6135" s="35">
        <v>-0.66047095192856908</v>
      </c>
      <c r="L6135" s="35">
        <v>0</v>
      </c>
      <c r="M6135" s="35">
        <v>0</v>
      </c>
      <c r="N6135" s="35">
        <v>0</v>
      </c>
      <c r="O6135" s="35">
        <v>0</v>
      </c>
      <c r="P6135" s="36">
        <v>12</v>
      </c>
      <c r="Q6135" s="37">
        <v>86</v>
      </c>
      <c r="R6135" s="36">
        <v>0</v>
      </c>
      <c r="S6135" s="39">
        <f t="shared" si="208"/>
        <v>86</v>
      </c>
      <c r="T6135" s="34" t="s">
        <v>29</v>
      </c>
      <c r="U6135" s="12">
        <f>((alpha*(beta^speed))*(speed^ceta))</f>
        <v>5.9964418564880433E-2</v>
      </c>
      <c r="V6135" s="8">
        <f t="shared" si="209"/>
        <v>86</v>
      </c>
    </row>
    <row r="6136" spans="1:22">
      <c r="A6136" s="34" t="s">
        <v>19</v>
      </c>
      <c r="B6136" s="34" t="s">
        <v>71</v>
      </c>
      <c r="C6136" s="5" t="s">
        <v>150</v>
      </c>
      <c r="D6136" s="35" t="s">
        <v>85</v>
      </c>
      <c r="E6136" s="36" t="s">
        <v>17</v>
      </c>
      <c r="F6136" s="37">
        <v>100</v>
      </c>
      <c r="G6136" s="38">
        <v>-0.04</v>
      </c>
      <c r="H6136" s="34">
        <v>0.96984180869880876</v>
      </c>
      <c r="I6136" s="35">
        <v>1234.8028369182714</v>
      </c>
      <c r="J6136" s="35">
        <v>0.96414599637153908</v>
      </c>
      <c r="K6136" s="35">
        <v>-0.34138813458567402</v>
      </c>
      <c r="L6136" s="35">
        <v>0</v>
      </c>
      <c r="M6136" s="35">
        <v>0</v>
      </c>
      <c r="N6136" s="35">
        <v>0</v>
      </c>
      <c r="O6136" s="35">
        <v>0</v>
      </c>
      <c r="P6136" s="36">
        <v>12</v>
      </c>
      <c r="Q6136" s="37">
        <v>86</v>
      </c>
      <c r="R6136" s="36">
        <v>0</v>
      </c>
      <c r="S6136" s="39">
        <f t="shared" si="208"/>
        <v>86</v>
      </c>
      <c r="T6136" s="34" t="s">
        <v>29</v>
      </c>
      <c r="U6136" s="12">
        <f>((alpha*(beta^speed))*(speed^ceta))</f>
        <v>11.680563326712461</v>
      </c>
      <c r="V6136" s="8">
        <f t="shared" si="209"/>
        <v>86</v>
      </c>
    </row>
    <row r="6137" spans="1:22">
      <c r="A6137" s="34" t="s">
        <v>19</v>
      </c>
      <c r="B6137" s="34" t="s">
        <v>71</v>
      </c>
      <c r="C6137" s="5" t="s">
        <v>150</v>
      </c>
      <c r="D6137" s="35" t="s">
        <v>85</v>
      </c>
      <c r="E6137" s="36" t="s">
        <v>15</v>
      </c>
      <c r="F6137" s="37">
        <v>0</v>
      </c>
      <c r="G6137" s="38">
        <v>-0.02</v>
      </c>
      <c r="H6137" s="34">
        <v>0.99322625896529992</v>
      </c>
      <c r="I6137" s="35">
        <v>0.78067949702860984</v>
      </c>
      <c r="J6137" s="35">
        <v>48.427520229018363</v>
      </c>
      <c r="K6137" s="35">
        <v>-9.77063243470363E-2</v>
      </c>
      <c r="L6137" s="35">
        <v>0.7618356692131012</v>
      </c>
      <c r="M6137" s="35">
        <v>3.9603517226090693E-2</v>
      </c>
      <c r="N6137" s="35">
        <v>0</v>
      </c>
      <c r="O6137" s="35">
        <v>0</v>
      </c>
      <c r="P6137" s="36">
        <v>12</v>
      </c>
      <c r="Q6137" s="37">
        <v>86</v>
      </c>
      <c r="R6137" s="36">
        <v>10</v>
      </c>
      <c r="S6137" s="39">
        <f t="shared" si="208"/>
        <v>86</v>
      </c>
      <c r="T6137" s="34" t="s">
        <v>44</v>
      </c>
      <c r="U6137" s="12">
        <f>(alpha+(beta/(1+EXP((((-1)*ceta)+(delta*LN(speed)))+(epsilon*speed)))))</f>
        <v>0.82957687912959466</v>
      </c>
      <c r="V6137" s="8">
        <f t="shared" si="209"/>
        <v>86</v>
      </c>
    </row>
    <row r="6138" spans="1:22">
      <c r="A6138" s="34" t="s">
        <v>19</v>
      </c>
      <c r="B6138" s="34" t="s">
        <v>71</v>
      </c>
      <c r="C6138" s="5" t="s">
        <v>150</v>
      </c>
      <c r="D6138" s="35" t="s">
        <v>85</v>
      </c>
      <c r="E6138" s="36" t="s">
        <v>16</v>
      </c>
      <c r="F6138" s="37">
        <v>0</v>
      </c>
      <c r="G6138" s="38">
        <v>-0.02</v>
      </c>
      <c r="H6138" s="34">
        <v>0.98447376421980892</v>
      </c>
      <c r="I6138" s="35">
        <v>5.0792323331509479</v>
      </c>
      <c r="J6138" s="35">
        <v>-1.4702024256911501</v>
      </c>
      <c r="K6138" s="35">
        <v>-0.99504427924766781</v>
      </c>
      <c r="L6138" s="35">
        <v>0</v>
      </c>
      <c r="M6138" s="35">
        <v>0</v>
      </c>
      <c r="N6138" s="35">
        <v>0</v>
      </c>
      <c r="O6138" s="35">
        <v>0</v>
      </c>
      <c r="P6138" s="36">
        <v>12</v>
      </c>
      <c r="Q6138" s="37">
        <v>86</v>
      </c>
      <c r="R6138" s="36">
        <v>13</v>
      </c>
      <c r="S6138" s="39">
        <f t="shared" si="208"/>
        <v>86</v>
      </c>
      <c r="T6138" s="34" t="s">
        <v>50</v>
      </c>
      <c r="U6138" s="12">
        <f>EXP((alpha+(beta/speed))+(ceta*LN(speed)))</f>
        <v>1.8773555441973158</v>
      </c>
      <c r="V6138" s="8">
        <f t="shared" si="209"/>
        <v>86</v>
      </c>
    </row>
    <row r="6139" spans="1:22">
      <c r="A6139" s="34" t="s">
        <v>19</v>
      </c>
      <c r="B6139" s="34" t="s">
        <v>71</v>
      </c>
      <c r="C6139" s="5" t="s">
        <v>150</v>
      </c>
      <c r="D6139" s="35" t="s">
        <v>85</v>
      </c>
      <c r="E6139" s="36" t="s">
        <v>14</v>
      </c>
      <c r="F6139" s="37">
        <v>0</v>
      </c>
      <c r="G6139" s="38">
        <v>-0.02</v>
      </c>
      <c r="H6139" s="34">
        <v>0.99699145410335011</v>
      </c>
      <c r="I6139" s="35">
        <v>29.64264476714537</v>
      </c>
      <c r="J6139" s="35">
        <v>1.0038336494688018</v>
      </c>
      <c r="K6139" s="35">
        <v>-1.1217148671295085</v>
      </c>
      <c r="L6139" s="35">
        <v>0</v>
      </c>
      <c r="M6139" s="35">
        <v>0</v>
      </c>
      <c r="N6139" s="35">
        <v>0</v>
      </c>
      <c r="O6139" s="35">
        <v>0</v>
      </c>
      <c r="P6139" s="36">
        <v>12</v>
      </c>
      <c r="Q6139" s="37">
        <v>86</v>
      </c>
      <c r="R6139" s="36">
        <v>0</v>
      </c>
      <c r="S6139" s="39">
        <f t="shared" si="208"/>
        <v>86</v>
      </c>
      <c r="T6139" s="34" t="s">
        <v>29</v>
      </c>
      <c r="U6139" s="12">
        <f>((alpha*(beta^speed))*(speed^ceta))</f>
        <v>0.27852984556585669</v>
      </c>
      <c r="V6139" s="8">
        <f t="shared" si="209"/>
        <v>86</v>
      </c>
    </row>
    <row r="6140" spans="1:22">
      <c r="A6140" s="34" t="s">
        <v>19</v>
      </c>
      <c r="B6140" s="34" t="s">
        <v>71</v>
      </c>
      <c r="C6140" s="5" t="s">
        <v>150</v>
      </c>
      <c r="D6140" s="35" t="s">
        <v>85</v>
      </c>
      <c r="E6140" s="36" t="s">
        <v>18</v>
      </c>
      <c r="F6140" s="37">
        <v>0</v>
      </c>
      <c r="G6140" s="38">
        <v>-0.02</v>
      </c>
      <c r="H6140" s="34">
        <v>0.99468505650355887</v>
      </c>
      <c r="I6140" s="35">
        <v>0.14662434011905448</v>
      </c>
      <c r="J6140" s="35">
        <v>13.784360701366461</v>
      </c>
      <c r="K6140" s="35">
        <v>0.15180169964185597</v>
      </c>
      <c r="L6140" s="35">
        <v>1.0414941194038265</v>
      </c>
      <c r="M6140" s="35">
        <v>1.8909064939144689E-2</v>
      </c>
      <c r="N6140" s="35">
        <v>0</v>
      </c>
      <c r="O6140" s="35">
        <v>0</v>
      </c>
      <c r="P6140" s="36">
        <v>12</v>
      </c>
      <c r="Q6140" s="37">
        <v>86</v>
      </c>
      <c r="R6140" s="36">
        <v>10</v>
      </c>
      <c r="S6140" s="39">
        <f t="shared" si="208"/>
        <v>86</v>
      </c>
      <c r="T6140" s="34" t="s">
        <v>44</v>
      </c>
      <c r="U6140" s="12">
        <f>(alpha+(beta/(1+EXP((((-1)*ceta)+(delta*LN(speed)))+(epsilon*speed)))))</f>
        <v>0.17705727232404059</v>
      </c>
      <c r="V6140" s="8">
        <f t="shared" si="209"/>
        <v>86</v>
      </c>
    </row>
    <row r="6141" spans="1:22">
      <c r="A6141" s="34" t="s">
        <v>19</v>
      </c>
      <c r="B6141" s="34" t="s">
        <v>71</v>
      </c>
      <c r="C6141" s="5" t="s">
        <v>150</v>
      </c>
      <c r="D6141" s="35" t="s">
        <v>85</v>
      </c>
      <c r="E6141" s="36" t="s">
        <v>17</v>
      </c>
      <c r="F6141" s="37">
        <v>0</v>
      </c>
      <c r="G6141" s="38">
        <v>-0.02</v>
      </c>
      <c r="H6141" s="34">
        <v>0.98692758493462407</v>
      </c>
      <c r="I6141" s="35">
        <v>8.7920376706521974</v>
      </c>
      <c r="J6141" s="35">
        <v>-1.5484505287914612</v>
      </c>
      <c r="K6141" s="35">
        <v>-1.0594445452804797</v>
      </c>
      <c r="L6141" s="35">
        <v>0</v>
      </c>
      <c r="M6141" s="35">
        <v>0</v>
      </c>
      <c r="N6141" s="35">
        <v>0</v>
      </c>
      <c r="O6141" s="35">
        <v>0</v>
      </c>
      <c r="P6141" s="36">
        <v>12</v>
      </c>
      <c r="Q6141" s="37">
        <v>86</v>
      </c>
      <c r="R6141" s="36">
        <v>13</v>
      </c>
      <c r="S6141" s="39">
        <f t="shared" si="208"/>
        <v>86</v>
      </c>
      <c r="T6141" s="34" t="s">
        <v>50</v>
      </c>
      <c r="U6141" s="12">
        <f>EXP((alpha+(beta/speed))+(ceta*LN(speed)))</f>
        <v>57.679307450087677</v>
      </c>
      <c r="V6141" s="8">
        <f t="shared" si="209"/>
        <v>86</v>
      </c>
    </row>
    <row r="6142" spans="1:22">
      <c r="A6142" s="34" t="s">
        <v>19</v>
      </c>
      <c r="B6142" s="34" t="s">
        <v>71</v>
      </c>
      <c r="C6142" s="5" t="s">
        <v>150</v>
      </c>
      <c r="D6142" s="35" t="s">
        <v>85</v>
      </c>
      <c r="E6142" s="36" t="s">
        <v>15</v>
      </c>
      <c r="F6142" s="37">
        <v>50</v>
      </c>
      <c r="G6142" s="38">
        <v>-0.02</v>
      </c>
      <c r="H6142" s="34">
        <v>0.98234644352692024</v>
      </c>
      <c r="I6142" s="35">
        <v>0.56135309391708865</v>
      </c>
      <c r="J6142" s="35">
        <v>25.989285538756889</v>
      </c>
      <c r="K6142" s="35">
        <v>7.2521288509557413E-2</v>
      </c>
      <c r="L6142" s="35">
        <v>0.53813563227060413</v>
      </c>
      <c r="M6142" s="35">
        <v>3.8309981055957988E-2</v>
      </c>
      <c r="N6142" s="35">
        <v>0</v>
      </c>
      <c r="O6142" s="35">
        <v>0</v>
      </c>
      <c r="P6142" s="36">
        <v>12</v>
      </c>
      <c r="Q6142" s="37">
        <v>86</v>
      </c>
      <c r="R6142" s="36">
        <v>10</v>
      </c>
      <c r="S6142" s="39">
        <f t="shared" si="208"/>
        <v>86</v>
      </c>
      <c r="T6142" s="34" t="s">
        <v>44</v>
      </c>
      <c r="U6142" s="12">
        <f>(alpha+(beta/(1+EXP((((-1)*ceta)+(delta*LN(speed)))+(epsilon*speed)))))</f>
        <v>0.65529142420152187</v>
      </c>
      <c r="V6142" s="8">
        <f t="shared" si="209"/>
        <v>86</v>
      </c>
    </row>
    <row r="6143" spans="1:22">
      <c r="A6143" s="34" t="s">
        <v>19</v>
      </c>
      <c r="B6143" s="34" t="s">
        <v>71</v>
      </c>
      <c r="C6143" s="5" t="s">
        <v>150</v>
      </c>
      <c r="D6143" s="35" t="s">
        <v>85</v>
      </c>
      <c r="E6143" s="36" t="s">
        <v>16</v>
      </c>
      <c r="F6143" s="37">
        <v>50</v>
      </c>
      <c r="G6143" s="38">
        <v>-0.02</v>
      </c>
      <c r="H6143" s="34">
        <v>0.96887187771770811</v>
      </c>
      <c r="I6143" s="35">
        <v>-4.3034548326171116</v>
      </c>
      <c r="J6143" s="35">
        <v>166.58230283036184</v>
      </c>
      <c r="K6143" s="35">
        <v>-0.78746482501902082</v>
      </c>
      <c r="L6143" s="35">
        <v>0.54943911517413457</v>
      </c>
      <c r="M6143" s="35">
        <v>1.7544914136931242E-3</v>
      </c>
      <c r="N6143" s="35">
        <v>0</v>
      </c>
      <c r="O6143" s="35">
        <v>0</v>
      </c>
      <c r="P6143" s="36">
        <v>12</v>
      </c>
      <c r="Q6143" s="37">
        <v>86</v>
      </c>
      <c r="R6143" s="36">
        <v>10</v>
      </c>
      <c r="S6143" s="39">
        <f t="shared" si="208"/>
        <v>86</v>
      </c>
      <c r="T6143" s="34" t="s">
        <v>44</v>
      </c>
      <c r="U6143" s="12">
        <f>(alpha+(beta/(1+EXP((((-1)*ceta)+(delta*LN(speed)))+(epsilon*speed)))))</f>
        <v>1.1511146867775617</v>
      </c>
      <c r="V6143" s="8">
        <f t="shared" si="209"/>
        <v>86</v>
      </c>
    </row>
    <row r="6144" spans="1:22">
      <c r="A6144" s="34" t="s">
        <v>19</v>
      </c>
      <c r="B6144" s="34" t="s">
        <v>71</v>
      </c>
      <c r="C6144" s="5" t="s">
        <v>150</v>
      </c>
      <c r="D6144" s="35" t="s">
        <v>85</v>
      </c>
      <c r="E6144" s="36" t="s">
        <v>14</v>
      </c>
      <c r="F6144" s="37">
        <v>50</v>
      </c>
      <c r="G6144" s="38">
        <v>-0.02</v>
      </c>
      <c r="H6144" s="34">
        <v>0.99703108237549432</v>
      </c>
      <c r="I6144" s="35">
        <v>22.382786130798177</v>
      </c>
      <c r="J6144" s="35">
        <v>0.99432065746074705</v>
      </c>
      <c r="K6144" s="35">
        <v>-0.98042818288997458</v>
      </c>
      <c r="L6144" s="35">
        <v>0</v>
      </c>
      <c r="M6144" s="35">
        <v>0</v>
      </c>
      <c r="N6144" s="35">
        <v>0</v>
      </c>
      <c r="O6144" s="35">
        <v>0</v>
      </c>
      <c r="P6144" s="36">
        <v>12</v>
      </c>
      <c r="Q6144" s="37">
        <v>86</v>
      </c>
      <c r="R6144" s="36">
        <v>0</v>
      </c>
      <c r="S6144" s="39">
        <f t="shared" si="208"/>
        <v>86</v>
      </c>
      <c r="T6144" s="34" t="s">
        <v>29</v>
      </c>
      <c r="U6144" s="12">
        <f>((alpha*(beta^speed))*(speed^ceta))</f>
        <v>0.17400153938579585</v>
      </c>
      <c r="V6144" s="8">
        <f t="shared" si="209"/>
        <v>86</v>
      </c>
    </row>
    <row r="6145" spans="1:22">
      <c r="A6145" s="34" t="s">
        <v>19</v>
      </c>
      <c r="B6145" s="34" t="s">
        <v>71</v>
      </c>
      <c r="C6145" s="5" t="s">
        <v>150</v>
      </c>
      <c r="D6145" s="35" t="s">
        <v>85</v>
      </c>
      <c r="E6145" s="36" t="s">
        <v>18</v>
      </c>
      <c r="F6145" s="37">
        <v>50</v>
      </c>
      <c r="G6145" s="38">
        <v>-0.02</v>
      </c>
      <c r="H6145" s="34">
        <v>0.99420484699582956</v>
      </c>
      <c r="I6145" s="35">
        <v>9.0729953884285379</v>
      </c>
      <c r="J6145" s="35">
        <v>0.99408429711029078</v>
      </c>
      <c r="K6145" s="35">
        <v>-0.86155955441092746</v>
      </c>
      <c r="L6145" s="35">
        <v>0</v>
      </c>
      <c r="M6145" s="35">
        <v>0</v>
      </c>
      <c r="N6145" s="35">
        <v>0</v>
      </c>
      <c r="O6145" s="35">
        <v>0</v>
      </c>
      <c r="P6145" s="36">
        <v>12</v>
      </c>
      <c r="Q6145" s="37">
        <v>86</v>
      </c>
      <c r="R6145" s="36">
        <v>0</v>
      </c>
      <c r="S6145" s="39">
        <f t="shared" si="208"/>
        <v>86</v>
      </c>
      <c r="T6145" s="34" t="s">
        <v>29</v>
      </c>
      <c r="U6145" s="12">
        <f>((alpha*(beta^speed))*(speed^ceta))</f>
        <v>0.11734414777946976</v>
      </c>
      <c r="V6145" s="8">
        <f t="shared" si="209"/>
        <v>86</v>
      </c>
    </row>
    <row r="6146" spans="1:22">
      <c r="A6146" s="34" t="s">
        <v>19</v>
      </c>
      <c r="B6146" s="34" t="s">
        <v>71</v>
      </c>
      <c r="C6146" s="5" t="s">
        <v>150</v>
      </c>
      <c r="D6146" s="35" t="s">
        <v>85</v>
      </c>
      <c r="E6146" s="36" t="s">
        <v>17</v>
      </c>
      <c r="F6146" s="37">
        <v>50</v>
      </c>
      <c r="G6146" s="38">
        <v>-0.02</v>
      </c>
      <c r="H6146" s="34">
        <v>0.97564781861995187</v>
      </c>
      <c r="I6146" s="35">
        <v>2240.5931052426331</v>
      </c>
      <c r="J6146" s="35">
        <v>0.98386477795025662</v>
      </c>
      <c r="K6146" s="35">
        <v>-0.56812559955638242</v>
      </c>
      <c r="L6146" s="35">
        <v>0</v>
      </c>
      <c r="M6146" s="35">
        <v>0</v>
      </c>
      <c r="N6146" s="35">
        <v>0</v>
      </c>
      <c r="O6146" s="35">
        <v>0</v>
      </c>
      <c r="P6146" s="36">
        <v>12</v>
      </c>
      <c r="Q6146" s="37">
        <v>86</v>
      </c>
      <c r="R6146" s="36">
        <v>0</v>
      </c>
      <c r="S6146" s="39">
        <f t="shared" ref="S6146:S6209" si="210">V6146</f>
        <v>86</v>
      </c>
      <c r="T6146" s="34" t="s">
        <v>29</v>
      </c>
      <c r="U6146" s="12">
        <f>((alpha*(beta^speed))*(speed^ceta))</f>
        <v>44.03220575978073</v>
      </c>
      <c r="V6146" s="8">
        <f t="shared" ref="V6146:V6209" si="211">IF($V$1&lt;P6146,P6146,IF($V$1&gt;Q6146,Q6146,$V$1))</f>
        <v>86</v>
      </c>
    </row>
    <row r="6147" spans="1:22">
      <c r="A6147" s="34" t="s">
        <v>19</v>
      </c>
      <c r="B6147" s="34" t="s">
        <v>71</v>
      </c>
      <c r="C6147" s="5" t="s">
        <v>150</v>
      </c>
      <c r="D6147" s="35" t="s">
        <v>85</v>
      </c>
      <c r="E6147" s="36" t="s">
        <v>15</v>
      </c>
      <c r="F6147" s="37">
        <v>100</v>
      </c>
      <c r="G6147" s="38">
        <v>-0.02</v>
      </c>
      <c r="H6147" s="34">
        <v>0.97202668912156898</v>
      </c>
      <c r="I6147" s="35">
        <v>-2.0916831951885835E-5</v>
      </c>
      <c r="J6147" s="35">
        <v>4.1370371906753311E-3</v>
      </c>
      <c r="K6147" s="35">
        <v>-0.28311807925033106</v>
      </c>
      <c r="L6147" s="35">
        <v>7.5911259685703074</v>
      </c>
      <c r="M6147" s="35">
        <v>0</v>
      </c>
      <c r="N6147" s="35">
        <v>0</v>
      </c>
      <c r="O6147" s="35">
        <v>0</v>
      </c>
      <c r="P6147" s="36">
        <v>12</v>
      </c>
      <c r="Q6147" s="37">
        <v>86</v>
      </c>
      <c r="R6147" s="36">
        <v>14</v>
      </c>
      <c r="S6147" s="39">
        <f t="shared" si="210"/>
        <v>86</v>
      </c>
      <c r="T6147" s="34" t="s">
        <v>51</v>
      </c>
      <c r="U6147" s="12">
        <f>(((alpha*(speed^3))+(beta*(speed^2))+(ceta*speed))+delta)</f>
        <v>0.53622175128789085</v>
      </c>
      <c r="V6147" s="8">
        <f t="shared" si="211"/>
        <v>86</v>
      </c>
    </row>
    <row r="6148" spans="1:22">
      <c r="A6148" s="34" t="s">
        <v>19</v>
      </c>
      <c r="B6148" s="34" t="s">
        <v>71</v>
      </c>
      <c r="C6148" s="5" t="s">
        <v>150</v>
      </c>
      <c r="D6148" s="35" t="s">
        <v>85</v>
      </c>
      <c r="E6148" s="36" t="s">
        <v>16</v>
      </c>
      <c r="F6148" s="37">
        <v>100</v>
      </c>
      <c r="G6148" s="38">
        <v>-0.02</v>
      </c>
      <c r="H6148" s="34">
        <v>0.95692043640425828</v>
      </c>
      <c r="I6148" s="35">
        <v>-6.295597222980332E-5</v>
      </c>
      <c r="J6148" s="35">
        <v>1.1479793575947013E-2</v>
      </c>
      <c r="K6148" s="35">
        <v>-0.76696552519051531</v>
      </c>
      <c r="L6148" s="35">
        <v>21.350549483465585</v>
      </c>
      <c r="M6148" s="35">
        <v>0</v>
      </c>
      <c r="N6148" s="35">
        <v>0</v>
      </c>
      <c r="O6148" s="35">
        <v>0</v>
      </c>
      <c r="P6148" s="36">
        <v>12</v>
      </c>
      <c r="Q6148" s="37">
        <v>86</v>
      </c>
      <c r="R6148" s="36">
        <v>14</v>
      </c>
      <c r="S6148" s="39">
        <f t="shared" si="210"/>
        <v>86</v>
      </c>
      <c r="T6148" s="34" t="s">
        <v>51</v>
      </c>
      <c r="U6148" s="12">
        <f>(((alpha*(speed^3))+(beta*(speed^2))+(ceta*speed))+delta)</f>
        <v>0.25254373218560033</v>
      </c>
      <c r="V6148" s="8">
        <f t="shared" si="211"/>
        <v>86</v>
      </c>
    </row>
    <row r="6149" spans="1:22">
      <c r="A6149" s="34" t="s">
        <v>19</v>
      </c>
      <c r="B6149" s="34" t="s">
        <v>71</v>
      </c>
      <c r="C6149" s="5" t="s">
        <v>150</v>
      </c>
      <c r="D6149" s="35" t="s">
        <v>85</v>
      </c>
      <c r="E6149" s="36" t="s">
        <v>14</v>
      </c>
      <c r="F6149" s="37">
        <v>100</v>
      </c>
      <c r="G6149" s="38">
        <v>-0.02</v>
      </c>
      <c r="H6149" s="34">
        <v>0.99639247775756623</v>
      </c>
      <c r="I6149" s="35">
        <v>-0.13989747709573669</v>
      </c>
      <c r="J6149" s="35">
        <v>22.472250589292468</v>
      </c>
      <c r="K6149" s="35">
        <v>0.10850375718054972</v>
      </c>
      <c r="L6149" s="35">
        <v>1.0034649286171304</v>
      </c>
      <c r="M6149" s="35">
        <v>-2.6558755881941263E-5</v>
      </c>
      <c r="N6149" s="35">
        <v>0</v>
      </c>
      <c r="O6149" s="35">
        <v>0</v>
      </c>
      <c r="P6149" s="36">
        <v>12</v>
      </c>
      <c r="Q6149" s="37">
        <v>86</v>
      </c>
      <c r="R6149" s="36">
        <v>10</v>
      </c>
      <c r="S6149" s="39">
        <f t="shared" si="210"/>
        <v>86</v>
      </c>
      <c r="T6149" s="34" t="s">
        <v>44</v>
      </c>
      <c r="U6149" s="12">
        <f>(alpha+(beta/(1+EXP((((-1)*ceta)+(delta*LN(speed)))+(epsilon*speed)))))</f>
        <v>0.14392044118302993</v>
      </c>
      <c r="V6149" s="8">
        <f t="shared" si="211"/>
        <v>86</v>
      </c>
    </row>
    <row r="6150" spans="1:22">
      <c r="A6150" s="34" t="s">
        <v>19</v>
      </c>
      <c r="B6150" s="34" t="s">
        <v>71</v>
      </c>
      <c r="C6150" s="5" t="s">
        <v>150</v>
      </c>
      <c r="D6150" s="35" t="s">
        <v>85</v>
      </c>
      <c r="E6150" s="36" t="s">
        <v>18</v>
      </c>
      <c r="F6150" s="37">
        <v>100</v>
      </c>
      <c r="G6150" s="38">
        <v>-0.02</v>
      </c>
      <c r="H6150" s="34">
        <v>0.98846946664166213</v>
      </c>
      <c r="I6150" s="35">
        <v>7.5698030838730973E-2</v>
      </c>
      <c r="J6150" s="35">
        <v>6.427257526221906</v>
      </c>
      <c r="K6150" s="35">
        <v>-2.2721118536836754E-2</v>
      </c>
      <c r="L6150" s="35">
        <v>0.57819963570040123</v>
      </c>
      <c r="M6150" s="35">
        <v>2.6736010498642698E-2</v>
      </c>
      <c r="N6150" s="35">
        <v>0</v>
      </c>
      <c r="O6150" s="35">
        <v>0</v>
      </c>
      <c r="P6150" s="36">
        <v>12</v>
      </c>
      <c r="Q6150" s="37">
        <v>86</v>
      </c>
      <c r="R6150" s="36">
        <v>10</v>
      </c>
      <c r="S6150" s="39">
        <f t="shared" si="210"/>
        <v>86</v>
      </c>
      <c r="T6150" s="34" t="s">
        <v>44</v>
      </c>
      <c r="U6150" s="12">
        <f>(alpha+(beta/(1+EXP((((-1)*ceta)+(delta*LN(speed)))+(epsilon*speed)))))</f>
        <v>0.12332246064906502</v>
      </c>
      <c r="V6150" s="8">
        <f t="shared" si="211"/>
        <v>86</v>
      </c>
    </row>
    <row r="6151" spans="1:22">
      <c r="A6151" s="34" t="s">
        <v>19</v>
      </c>
      <c r="B6151" s="34" t="s">
        <v>71</v>
      </c>
      <c r="C6151" s="5" t="s">
        <v>150</v>
      </c>
      <c r="D6151" s="35" t="s">
        <v>85</v>
      </c>
      <c r="E6151" s="36" t="s">
        <v>17</v>
      </c>
      <c r="F6151" s="37">
        <v>100</v>
      </c>
      <c r="G6151" s="38">
        <v>-0.02</v>
      </c>
      <c r="H6151" s="34">
        <v>0.9649751620706819</v>
      </c>
      <c r="I6151" s="35">
        <v>-2.4238959218294415E-3</v>
      </c>
      <c r="J6151" s="35">
        <v>0.44696020771739242</v>
      </c>
      <c r="K6151" s="35">
        <v>-29.362198168100068</v>
      </c>
      <c r="L6151" s="35">
        <v>774.40395254860948</v>
      </c>
      <c r="M6151" s="35">
        <v>0</v>
      </c>
      <c r="N6151" s="35">
        <v>0</v>
      </c>
      <c r="O6151" s="35">
        <v>0</v>
      </c>
      <c r="P6151" s="36">
        <v>12</v>
      </c>
      <c r="Q6151" s="37">
        <v>86</v>
      </c>
      <c r="R6151" s="36">
        <v>14</v>
      </c>
      <c r="S6151" s="39">
        <f t="shared" si="210"/>
        <v>86</v>
      </c>
      <c r="T6151" s="34" t="s">
        <v>51</v>
      </c>
      <c r="U6151" s="12">
        <f>(((alpha*(speed^3))+(beta*(speed^2))+(ceta*speed))+delta)</f>
        <v>13.239061914690751</v>
      </c>
      <c r="V6151" s="8">
        <f t="shared" si="211"/>
        <v>86</v>
      </c>
    </row>
    <row r="6152" spans="1:22">
      <c r="A6152" s="34" t="s">
        <v>19</v>
      </c>
      <c r="B6152" s="34" t="s">
        <v>71</v>
      </c>
      <c r="C6152" s="5" t="s">
        <v>150</v>
      </c>
      <c r="D6152" s="35" t="s">
        <v>85</v>
      </c>
      <c r="E6152" s="36" t="s">
        <v>15</v>
      </c>
      <c r="F6152" s="37">
        <v>0</v>
      </c>
      <c r="G6152" s="38">
        <v>0.02</v>
      </c>
      <c r="H6152" s="34">
        <v>0.98365216633261243</v>
      </c>
      <c r="I6152" s="35">
        <v>69.994949361251656</v>
      </c>
      <c r="J6152" s="35">
        <v>1.0131217305264202</v>
      </c>
      <c r="K6152" s="35">
        <v>-1.0842217707373378</v>
      </c>
      <c r="L6152" s="35">
        <v>0</v>
      </c>
      <c r="M6152" s="35">
        <v>0</v>
      </c>
      <c r="N6152" s="35">
        <v>0</v>
      </c>
      <c r="O6152" s="35">
        <v>0</v>
      </c>
      <c r="P6152" s="36">
        <v>12</v>
      </c>
      <c r="Q6152" s="37">
        <v>86</v>
      </c>
      <c r="R6152" s="36">
        <v>0</v>
      </c>
      <c r="S6152" s="39">
        <f t="shared" si="210"/>
        <v>86</v>
      </c>
      <c r="T6152" s="34" t="s">
        <v>29</v>
      </c>
      <c r="U6152" s="12">
        <f>((alpha*(beta^speed))*(speed^ceta))</f>
        <v>1.7160961029463522</v>
      </c>
      <c r="V6152" s="8">
        <f t="shared" si="211"/>
        <v>86</v>
      </c>
    </row>
    <row r="6153" spans="1:22">
      <c r="A6153" s="34" t="s">
        <v>19</v>
      </c>
      <c r="B6153" s="34" t="s">
        <v>71</v>
      </c>
      <c r="C6153" s="5" t="s">
        <v>150</v>
      </c>
      <c r="D6153" s="35" t="s">
        <v>85</v>
      </c>
      <c r="E6153" s="36" t="s">
        <v>16</v>
      </c>
      <c r="F6153" s="37">
        <v>0</v>
      </c>
      <c r="G6153" s="38">
        <v>0.02</v>
      </c>
      <c r="H6153" s="34">
        <v>0.98229267283627064</v>
      </c>
      <c r="I6153" s="35">
        <v>75.24413180790873</v>
      </c>
      <c r="J6153" s="35">
        <v>1.00954474893584</v>
      </c>
      <c r="K6153" s="35">
        <v>-0.59479518143330379</v>
      </c>
      <c r="L6153" s="35">
        <v>0</v>
      </c>
      <c r="M6153" s="35">
        <v>0</v>
      </c>
      <c r="N6153" s="35">
        <v>0</v>
      </c>
      <c r="O6153" s="35">
        <v>0</v>
      </c>
      <c r="P6153" s="36">
        <v>12</v>
      </c>
      <c r="Q6153" s="37">
        <v>86</v>
      </c>
      <c r="R6153" s="36">
        <v>0</v>
      </c>
      <c r="S6153" s="39">
        <f t="shared" si="210"/>
        <v>86</v>
      </c>
      <c r="T6153" s="34" t="s">
        <v>29</v>
      </c>
      <c r="U6153" s="12">
        <f>((alpha*(beta^speed))*(speed^ceta))</f>
        <v>12.040420592150102</v>
      </c>
      <c r="V6153" s="8">
        <f t="shared" si="211"/>
        <v>86</v>
      </c>
    </row>
    <row r="6154" spans="1:22">
      <c r="A6154" s="34" t="s">
        <v>19</v>
      </c>
      <c r="B6154" s="34" t="s">
        <v>71</v>
      </c>
      <c r="C6154" s="5" t="s">
        <v>150</v>
      </c>
      <c r="D6154" s="35" t="s">
        <v>85</v>
      </c>
      <c r="E6154" s="36" t="s">
        <v>14</v>
      </c>
      <c r="F6154" s="37">
        <v>0</v>
      </c>
      <c r="G6154" s="38">
        <v>0.02</v>
      </c>
      <c r="H6154" s="34">
        <v>0.99820257244613009</v>
      </c>
      <c r="I6154" s="35">
        <v>15.491693693660009</v>
      </c>
      <c r="J6154" s="35">
        <v>-0.80281754050155907</v>
      </c>
      <c r="K6154" s="35">
        <v>920.02837610843585</v>
      </c>
      <c r="L6154" s="35">
        <v>-3.5315304082847523</v>
      </c>
      <c r="M6154" s="35">
        <v>0</v>
      </c>
      <c r="N6154" s="35">
        <v>0</v>
      </c>
      <c r="O6154" s="35">
        <v>0</v>
      </c>
      <c r="P6154" s="36">
        <v>12</v>
      </c>
      <c r="Q6154" s="37">
        <v>86</v>
      </c>
      <c r="R6154" s="36">
        <v>1</v>
      </c>
      <c r="S6154" s="39">
        <f t="shared" si="210"/>
        <v>86</v>
      </c>
      <c r="T6154" s="34" t="s">
        <v>30</v>
      </c>
      <c r="U6154" s="12">
        <f>((alpha*(speed^beta))+(ceta*(speed^delta)))</f>
        <v>0.43369594238210002</v>
      </c>
      <c r="V6154" s="8">
        <f t="shared" si="211"/>
        <v>86</v>
      </c>
    </row>
    <row r="6155" spans="1:22">
      <c r="A6155" s="34" t="s">
        <v>19</v>
      </c>
      <c r="B6155" s="34" t="s">
        <v>71</v>
      </c>
      <c r="C6155" s="5" t="s">
        <v>150</v>
      </c>
      <c r="D6155" s="35" t="s">
        <v>85</v>
      </c>
      <c r="E6155" s="36" t="s">
        <v>18</v>
      </c>
      <c r="F6155" s="37">
        <v>0</v>
      </c>
      <c r="G6155" s="38">
        <v>0.02</v>
      </c>
      <c r="H6155" s="34">
        <v>0.99568945516030993</v>
      </c>
      <c r="I6155" s="35">
        <v>13.779203268041906</v>
      </c>
      <c r="J6155" s="35">
        <v>1.0117793950522622</v>
      </c>
      <c r="K6155" s="35">
        <v>-1.0797101125069046</v>
      </c>
      <c r="L6155" s="35">
        <v>0</v>
      </c>
      <c r="M6155" s="35">
        <v>0</v>
      </c>
      <c r="N6155" s="35">
        <v>0</v>
      </c>
      <c r="O6155" s="35">
        <v>0</v>
      </c>
      <c r="P6155" s="36">
        <v>12</v>
      </c>
      <c r="Q6155" s="37">
        <v>86</v>
      </c>
      <c r="R6155" s="36">
        <v>0</v>
      </c>
      <c r="S6155" s="39">
        <f t="shared" si="210"/>
        <v>86</v>
      </c>
      <c r="T6155" s="34" t="s">
        <v>29</v>
      </c>
      <c r="U6155" s="12">
        <f>((alpha*(beta^speed))*(speed^ceta))</f>
        <v>0.30754453146459354</v>
      </c>
      <c r="V6155" s="8">
        <f t="shared" si="211"/>
        <v>86</v>
      </c>
    </row>
    <row r="6156" spans="1:22">
      <c r="A6156" s="34" t="s">
        <v>19</v>
      </c>
      <c r="B6156" s="34" t="s">
        <v>71</v>
      </c>
      <c r="C6156" s="5" t="s">
        <v>150</v>
      </c>
      <c r="D6156" s="35" t="s">
        <v>85</v>
      </c>
      <c r="E6156" s="36" t="s">
        <v>17</v>
      </c>
      <c r="F6156" s="37">
        <v>0</v>
      </c>
      <c r="G6156" s="38">
        <v>0.02</v>
      </c>
      <c r="H6156" s="34">
        <v>0.9928414317683748</v>
      </c>
      <c r="I6156" s="35">
        <v>3511.5614840499898</v>
      </c>
      <c r="J6156" s="35">
        <v>1.0112134544619251</v>
      </c>
      <c r="K6156" s="35">
        <v>-0.74050165411521296</v>
      </c>
      <c r="L6156" s="35">
        <v>0</v>
      </c>
      <c r="M6156" s="35">
        <v>0</v>
      </c>
      <c r="N6156" s="35">
        <v>0</v>
      </c>
      <c r="O6156" s="35">
        <v>0</v>
      </c>
      <c r="P6156" s="36">
        <v>12</v>
      </c>
      <c r="Q6156" s="37">
        <v>86</v>
      </c>
      <c r="R6156" s="36">
        <v>0</v>
      </c>
      <c r="S6156" s="39">
        <f t="shared" si="210"/>
        <v>86</v>
      </c>
      <c r="T6156" s="34" t="s">
        <v>29</v>
      </c>
      <c r="U6156" s="12">
        <f>((alpha*(beta^speed))*(speed^ceta))</f>
        <v>338.4427073489029</v>
      </c>
      <c r="V6156" s="8">
        <f t="shared" si="211"/>
        <v>86</v>
      </c>
    </row>
    <row r="6157" spans="1:22">
      <c r="A6157" s="34" t="s">
        <v>19</v>
      </c>
      <c r="B6157" s="34" t="s">
        <v>71</v>
      </c>
      <c r="C6157" s="5" t="s">
        <v>150</v>
      </c>
      <c r="D6157" s="35" t="s">
        <v>85</v>
      </c>
      <c r="E6157" s="36" t="s">
        <v>15</v>
      </c>
      <c r="F6157" s="37">
        <v>50</v>
      </c>
      <c r="G6157" s="38">
        <v>0.02</v>
      </c>
      <c r="H6157" s="34">
        <v>0.92847564314650144</v>
      </c>
      <c r="I6157" s="35">
        <v>2.5972631722529469</v>
      </c>
      <c r="J6157" s="35">
        <v>5.6631369862115273</v>
      </c>
      <c r="K6157" s="35">
        <v>1.215038579278513</v>
      </c>
      <c r="L6157" s="35">
        <v>-5.61289810301746E-2</v>
      </c>
      <c r="M6157" s="35">
        <v>9.8443109553501759E-2</v>
      </c>
      <c r="N6157" s="35">
        <v>0</v>
      </c>
      <c r="O6157" s="35">
        <v>0</v>
      </c>
      <c r="P6157" s="36">
        <v>12</v>
      </c>
      <c r="Q6157" s="37">
        <v>86</v>
      </c>
      <c r="R6157" s="36">
        <v>10</v>
      </c>
      <c r="S6157" s="39">
        <f t="shared" si="210"/>
        <v>86</v>
      </c>
      <c r="T6157" s="34" t="s">
        <v>44</v>
      </c>
      <c r="U6157" s="12">
        <f>(alpha+(beta/(1+EXP((((-1)*ceta)+(delta*LN(speed)))+(epsilon*speed)))))</f>
        <v>2.602417165894404</v>
      </c>
      <c r="V6157" s="8">
        <f t="shared" si="211"/>
        <v>86</v>
      </c>
    </row>
    <row r="6158" spans="1:22">
      <c r="A6158" s="34" t="s">
        <v>19</v>
      </c>
      <c r="B6158" s="34" t="s">
        <v>71</v>
      </c>
      <c r="C6158" s="5" t="s">
        <v>150</v>
      </c>
      <c r="D6158" s="35" t="s">
        <v>85</v>
      </c>
      <c r="E6158" s="36" t="s">
        <v>16</v>
      </c>
      <c r="F6158" s="37">
        <v>50</v>
      </c>
      <c r="G6158" s="38">
        <v>0.02</v>
      </c>
      <c r="H6158" s="34">
        <v>0.97284941759704702</v>
      </c>
      <c r="I6158" s="35">
        <v>7.2302427060105616</v>
      </c>
      <c r="J6158" s="35">
        <v>0.1089485369364056</v>
      </c>
      <c r="K6158" s="35">
        <v>86.338041726378904</v>
      </c>
      <c r="L6158" s="35">
        <v>-0.68033781675260907</v>
      </c>
      <c r="M6158" s="35">
        <v>0</v>
      </c>
      <c r="N6158" s="35">
        <v>0</v>
      </c>
      <c r="O6158" s="35">
        <v>0</v>
      </c>
      <c r="P6158" s="36">
        <v>12</v>
      </c>
      <c r="Q6158" s="37">
        <v>86</v>
      </c>
      <c r="R6158" s="36">
        <v>1</v>
      </c>
      <c r="S6158" s="39">
        <f t="shared" si="210"/>
        <v>86</v>
      </c>
      <c r="T6158" s="34" t="s">
        <v>30</v>
      </c>
      <c r="U6158" s="12">
        <f>((alpha*(speed^beta))+(ceta*(speed^delta)))</f>
        <v>15.916195135915842</v>
      </c>
      <c r="V6158" s="8">
        <f t="shared" si="211"/>
        <v>86</v>
      </c>
    </row>
    <row r="6159" spans="1:22">
      <c r="A6159" s="34" t="s">
        <v>19</v>
      </c>
      <c r="B6159" s="34" t="s">
        <v>71</v>
      </c>
      <c r="C6159" s="5" t="s">
        <v>150</v>
      </c>
      <c r="D6159" s="35" t="s">
        <v>85</v>
      </c>
      <c r="E6159" s="36" t="s">
        <v>14</v>
      </c>
      <c r="F6159" s="37">
        <v>50</v>
      </c>
      <c r="G6159" s="38">
        <v>0.02</v>
      </c>
      <c r="H6159" s="34">
        <v>0.99760903912298637</v>
      </c>
      <c r="I6159" s="35">
        <v>27.024524523545058</v>
      </c>
      <c r="J6159" s="35">
        <v>1.0102701544592168</v>
      </c>
      <c r="K6159" s="35">
        <v>-1.0477633566649964</v>
      </c>
      <c r="L6159" s="35">
        <v>0</v>
      </c>
      <c r="M6159" s="35">
        <v>0</v>
      </c>
      <c r="N6159" s="35">
        <v>0</v>
      </c>
      <c r="O6159" s="35">
        <v>0</v>
      </c>
      <c r="P6159" s="36">
        <v>12</v>
      </c>
      <c r="Q6159" s="37">
        <v>86</v>
      </c>
      <c r="R6159" s="36">
        <v>0</v>
      </c>
      <c r="S6159" s="39">
        <f t="shared" si="210"/>
        <v>86</v>
      </c>
      <c r="T6159" s="34" t="s">
        <v>29</v>
      </c>
      <c r="U6159" s="12">
        <f>((alpha*(beta^speed))*(speed^ceta))</f>
        <v>0.61162955807498109</v>
      </c>
      <c r="V6159" s="8">
        <f t="shared" si="211"/>
        <v>86</v>
      </c>
    </row>
    <row r="6160" spans="1:22">
      <c r="A6160" s="34" t="s">
        <v>19</v>
      </c>
      <c r="B6160" s="34" t="s">
        <v>71</v>
      </c>
      <c r="C6160" s="5" t="s">
        <v>150</v>
      </c>
      <c r="D6160" s="35" t="s">
        <v>85</v>
      </c>
      <c r="E6160" s="36" t="s">
        <v>18</v>
      </c>
      <c r="F6160" s="37">
        <v>50</v>
      </c>
      <c r="G6160" s="38">
        <v>0.02</v>
      </c>
      <c r="H6160" s="34">
        <v>0.97452047168609079</v>
      </c>
      <c r="I6160" s="35">
        <v>5.6493459712679632</v>
      </c>
      <c r="J6160" s="35">
        <v>-0.64648199792531802</v>
      </c>
      <c r="K6160" s="35">
        <v>2.0393935083046814E-5</v>
      </c>
      <c r="L6160" s="35">
        <v>2.0535253481901621</v>
      </c>
      <c r="M6160" s="35">
        <v>0</v>
      </c>
      <c r="N6160" s="35">
        <v>0</v>
      </c>
      <c r="O6160" s="35">
        <v>0</v>
      </c>
      <c r="P6160" s="36">
        <v>12</v>
      </c>
      <c r="Q6160" s="37">
        <v>86</v>
      </c>
      <c r="R6160" s="36">
        <v>1</v>
      </c>
      <c r="S6160" s="39">
        <f t="shared" si="210"/>
        <v>86</v>
      </c>
      <c r="T6160" s="34" t="s">
        <v>30</v>
      </c>
      <c r="U6160" s="12">
        <f>((alpha*(speed^beta))+(ceta*(speed^delta)))</f>
        <v>0.50867840267418618</v>
      </c>
      <c r="V6160" s="8">
        <f t="shared" si="211"/>
        <v>86</v>
      </c>
    </row>
    <row r="6161" spans="1:22">
      <c r="A6161" s="34" t="s">
        <v>19</v>
      </c>
      <c r="B6161" s="34" t="s">
        <v>71</v>
      </c>
      <c r="C6161" s="5" t="s">
        <v>150</v>
      </c>
      <c r="D6161" s="35" t="s">
        <v>85</v>
      </c>
      <c r="E6161" s="36" t="s">
        <v>17</v>
      </c>
      <c r="F6161" s="37">
        <v>50</v>
      </c>
      <c r="G6161" s="38">
        <v>0.02</v>
      </c>
      <c r="H6161" s="34">
        <v>0.98213285250126703</v>
      </c>
      <c r="I6161" s="35">
        <v>2943.3137759344859</v>
      </c>
      <c r="J6161" s="35">
        <v>1.0080439743904379</v>
      </c>
      <c r="K6161" s="35">
        <v>-0.55467548401264333</v>
      </c>
      <c r="L6161" s="35">
        <v>0</v>
      </c>
      <c r="M6161" s="35">
        <v>0</v>
      </c>
      <c r="N6161" s="35">
        <v>0</v>
      </c>
      <c r="O6161" s="35">
        <v>0</v>
      </c>
      <c r="P6161" s="36">
        <v>12</v>
      </c>
      <c r="Q6161" s="37">
        <v>86</v>
      </c>
      <c r="R6161" s="36">
        <v>0</v>
      </c>
      <c r="S6161" s="39">
        <f t="shared" si="210"/>
        <v>86</v>
      </c>
      <c r="T6161" s="34" t="s">
        <v>29</v>
      </c>
      <c r="U6161" s="12">
        <f>((alpha*(beta^speed))*(speed^ceta))</f>
        <v>495.51043300669613</v>
      </c>
      <c r="V6161" s="8">
        <f t="shared" si="211"/>
        <v>86</v>
      </c>
    </row>
    <row r="6162" spans="1:22">
      <c r="A6162" s="34" t="s">
        <v>19</v>
      </c>
      <c r="B6162" s="34" t="s">
        <v>71</v>
      </c>
      <c r="C6162" s="5" t="s">
        <v>150</v>
      </c>
      <c r="D6162" s="35" t="s">
        <v>85</v>
      </c>
      <c r="E6162" s="36" t="s">
        <v>15</v>
      </c>
      <c r="F6162" s="37">
        <v>100</v>
      </c>
      <c r="G6162" s="38">
        <v>0.02</v>
      </c>
      <c r="H6162" s="34">
        <v>0.95797068608792302</v>
      </c>
      <c r="I6162" s="35">
        <v>2.6177087899223546</v>
      </c>
      <c r="J6162" s="35">
        <v>4.1235627280648517</v>
      </c>
      <c r="K6162" s="35">
        <v>10.842141822382141</v>
      </c>
      <c r="L6162" s="35">
        <v>3.1500576566604153</v>
      </c>
      <c r="M6162" s="35">
        <v>1.3002370209604099E-3</v>
      </c>
      <c r="N6162" s="35">
        <v>0</v>
      </c>
      <c r="O6162" s="35">
        <v>0</v>
      </c>
      <c r="P6162" s="36">
        <v>12</v>
      </c>
      <c r="Q6162" s="37">
        <v>79</v>
      </c>
      <c r="R6162" s="36">
        <v>10</v>
      </c>
      <c r="S6162" s="39">
        <f t="shared" si="210"/>
        <v>79</v>
      </c>
      <c r="T6162" s="34" t="s">
        <v>44</v>
      </c>
      <c r="U6162" s="12">
        <f>(alpha+(beta/(1+EXP((((-1)*ceta)+(delta*LN(speed)))+(epsilon*speed)))))</f>
        <v>2.8087422346643507</v>
      </c>
      <c r="V6162" s="8">
        <f t="shared" si="211"/>
        <v>79</v>
      </c>
    </row>
    <row r="6163" spans="1:22">
      <c r="A6163" s="34" t="s">
        <v>19</v>
      </c>
      <c r="B6163" s="34" t="s">
        <v>71</v>
      </c>
      <c r="C6163" s="5" t="s">
        <v>150</v>
      </c>
      <c r="D6163" s="35" t="s">
        <v>85</v>
      </c>
      <c r="E6163" s="36" t="s">
        <v>16</v>
      </c>
      <c r="F6163" s="37">
        <v>100</v>
      </c>
      <c r="G6163" s="38">
        <v>0.02</v>
      </c>
      <c r="H6163" s="34">
        <v>0.96865734606071519</v>
      </c>
      <c r="I6163" s="35">
        <v>24.94136981176425</v>
      </c>
      <c r="J6163" s="35">
        <v>-8.0384336148394006E-2</v>
      </c>
      <c r="K6163" s="35">
        <v>69.735912108284225</v>
      </c>
      <c r="L6163" s="35">
        <v>-0.74815328996732955</v>
      </c>
      <c r="M6163" s="35">
        <v>0</v>
      </c>
      <c r="N6163" s="35">
        <v>0</v>
      </c>
      <c r="O6163" s="35">
        <v>0</v>
      </c>
      <c r="P6163" s="36">
        <v>12</v>
      </c>
      <c r="Q6163" s="37">
        <v>79</v>
      </c>
      <c r="R6163" s="36">
        <v>1</v>
      </c>
      <c r="S6163" s="39">
        <f t="shared" si="210"/>
        <v>79</v>
      </c>
      <c r="T6163" s="34" t="s">
        <v>30</v>
      </c>
      <c r="U6163" s="12">
        <f>((alpha*(speed^beta))+(ceta*(speed^delta)))</f>
        <v>20.207210592683996</v>
      </c>
      <c r="V6163" s="8">
        <f t="shared" si="211"/>
        <v>79</v>
      </c>
    </row>
    <row r="6164" spans="1:22">
      <c r="A6164" s="34" t="s">
        <v>19</v>
      </c>
      <c r="B6164" s="34" t="s">
        <v>71</v>
      </c>
      <c r="C6164" s="5" t="s">
        <v>150</v>
      </c>
      <c r="D6164" s="35" t="s">
        <v>85</v>
      </c>
      <c r="E6164" s="36" t="s">
        <v>14</v>
      </c>
      <c r="F6164" s="37">
        <v>100</v>
      </c>
      <c r="G6164" s="38">
        <v>0.02</v>
      </c>
      <c r="H6164" s="34">
        <v>0.99668997702179896</v>
      </c>
      <c r="I6164" s="35">
        <v>25.650625316374878</v>
      </c>
      <c r="J6164" s="35">
        <v>1.0131285638936032</v>
      </c>
      <c r="K6164" s="35">
        <v>-1.0342796326945696</v>
      </c>
      <c r="L6164" s="35">
        <v>0</v>
      </c>
      <c r="M6164" s="35">
        <v>0</v>
      </c>
      <c r="N6164" s="35">
        <v>0</v>
      </c>
      <c r="O6164" s="35">
        <v>0</v>
      </c>
      <c r="P6164" s="36">
        <v>12</v>
      </c>
      <c r="Q6164" s="37">
        <v>79</v>
      </c>
      <c r="R6164" s="36">
        <v>0</v>
      </c>
      <c r="S6164" s="39">
        <f t="shared" si="210"/>
        <v>79</v>
      </c>
      <c r="T6164" s="34" t="s">
        <v>29</v>
      </c>
      <c r="U6164" s="12">
        <f>((alpha*(beta^speed))*(speed^ceta))</f>
        <v>0.78328739804961378</v>
      </c>
      <c r="V6164" s="8">
        <f t="shared" si="211"/>
        <v>79</v>
      </c>
    </row>
    <row r="6165" spans="1:22">
      <c r="A6165" s="34" t="s">
        <v>19</v>
      </c>
      <c r="B6165" s="34" t="s">
        <v>71</v>
      </c>
      <c r="C6165" s="5" t="s">
        <v>150</v>
      </c>
      <c r="D6165" s="35" t="s">
        <v>85</v>
      </c>
      <c r="E6165" s="36" t="s">
        <v>18</v>
      </c>
      <c r="F6165" s="37">
        <v>100</v>
      </c>
      <c r="G6165" s="38">
        <v>0.02</v>
      </c>
      <c r="H6165" s="34">
        <v>0.96576922788396058</v>
      </c>
      <c r="I6165" s="35">
        <v>-2.9568461148613071E-6</v>
      </c>
      <c r="J6165" s="35">
        <v>6.4781157623463779E-4</v>
      </c>
      <c r="K6165" s="35">
        <v>-4.6205580951840783E-2</v>
      </c>
      <c r="L6165" s="35">
        <v>1.7322232272600999</v>
      </c>
      <c r="M6165" s="35">
        <v>0</v>
      </c>
      <c r="N6165" s="35">
        <v>0</v>
      </c>
      <c r="O6165" s="35">
        <v>0</v>
      </c>
      <c r="P6165" s="36">
        <v>12</v>
      </c>
      <c r="Q6165" s="37">
        <v>79</v>
      </c>
      <c r="R6165" s="36">
        <v>14</v>
      </c>
      <c r="S6165" s="39">
        <f t="shared" si="210"/>
        <v>79</v>
      </c>
      <c r="T6165" s="34" t="s">
        <v>51</v>
      </c>
      <c r="U6165" s="12">
        <f>(((alpha*(speed^3))+(beta*(speed^2))+(ceta*speed))+delta)</f>
        <v>0.66713392771994817</v>
      </c>
      <c r="V6165" s="8">
        <f t="shared" si="211"/>
        <v>79</v>
      </c>
    </row>
    <row r="6166" spans="1:22">
      <c r="A6166" s="34" t="s">
        <v>19</v>
      </c>
      <c r="B6166" s="34" t="s">
        <v>71</v>
      </c>
      <c r="C6166" s="5" t="s">
        <v>150</v>
      </c>
      <c r="D6166" s="35" t="s">
        <v>85</v>
      </c>
      <c r="E6166" s="36" t="s">
        <v>17</v>
      </c>
      <c r="F6166" s="37">
        <v>100</v>
      </c>
      <c r="G6166" s="38">
        <v>0.02</v>
      </c>
      <c r="H6166" s="34">
        <v>0.97206853792674963</v>
      </c>
      <c r="I6166" s="35">
        <v>2798.0183754540603</v>
      </c>
      <c r="J6166" s="35">
        <v>1.0056035436927018</v>
      </c>
      <c r="K6166" s="35">
        <v>-0.44073988073462789</v>
      </c>
      <c r="L6166" s="35">
        <v>0</v>
      </c>
      <c r="M6166" s="35">
        <v>0</v>
      </c>
      <c r="N6166" s="35">
        <v>0</v>
      </c>
      <c r="O6166" s="35">
        <v>0</v>
      </c>
      <c r="P6166" s="36">
        <v>12</v>
      </c>
      <c r="Q6166" s="37">
        <v>79</v>
      </c>
      <c r="R6166" s="36">
        <v>0</v>
      </c>
      <c r="S6166" s="39">
        <f t="shared" si="210"/>
        <v>79</v>
      </c>
      <c r="T6166" s="34" t="s">
        <v>29</v>
      </c>
      <c r="U6166" s="12">
        <f>((alpha*(beta^speed))*(speed^ceta))</f>
        <v>634.17254768201349</v>
      </c>
      <c r="V6166" s="8">
        <f t="shared" si="211"/>
        <v>79</v>
      </c>
    </row>
    <row r="6167" spans="1:22">
      <c r="A6167" s="34" t="s">
        <v>19</v>
      </c>
      <c r="B6167" s="34" t="s">
        <v>71</v>
      </c>
      <c r="C6167" s="5" t="s">
        <v>150</v>
      </c>
      <c r="D6167" s="35" t="s">
        <v>85</v>
      </c>
      <c r="E6167" s="36" t="s">
        <v>15</v>
      </c>
      <c r="F6167" s="37">
        <v>0</v>
      </c>
      <c r="G6167" s="38">
        <v>0.04</v>
      </c>
      <c r="H6167" s="34">
        <v>0.9793342264000886</v>
      </c>
      <c r="I6167" s="35">
        <v>64.392265393674151</v>
      </c>
      <c r="J6167" s="35">
        <v>1.0171715844832379</v>
      </c>
      <c r="K6167" s="35">
        <v>-1.0516603583728688</v>
      </c>
      <c r="L6167" s="35">
        <v>0</v>
      </c>
      <c r="M6167" s="35">
        <v>0</v>
      </c>
      <c r="N6167" s="35">
        <v>0</v>
      </c>
      <c r="O6167" s="35">
        <v>0</v>
      </c>
      <c r="P6167" s="36">
        <v>12</v>
      </c>
      <c r="Q6167" s="37">
        <v>86</v>
      </c>
      <c r="R6167" s="36">
        <v>0</v>
      </c>
      <c r="S6167" s="39">
        <f t="shared" si="210"/>
        <v>86</v>
      </c>
      <c r="T6167" s="34" t="s">
        <v>29</v>
      </c>
      <c r="U6167" s="12">
        <f>((alpha*(beta^speed))*(speed^ceta))</f>
        <v>2.5721792468937523</v>
      </c>
      <c r="V6167" s="8">
        <f t="shared" si="211"/>
        <v>86</v>
      </c>
    </row>
    <row r="6168" spans="1:22">
      <c r="A6168" s="34" t="s">
        <v>19</v>
      </c>
      <c r="B6168" s="34" t="s">
        <v>71</v>
      </c>
      <c r="C6168" s="5" t="s">
        <v>150</v>
      </c>
      <c r="D6168" s="35" t="s">
        <v>85</v>
      </c>
      <c r="E6168" s="36" t="s">
        <v>16</v>
      </c>
      <c r="F6168" s="37">
        <v>0</v>
      </c>
      <c r="G6168" s="38">
        <v>0.04</v>
      </c>
      <c r="H6168" s="34">
        <v>0.98853795830760371</v>
      </c>
      <c r="I6168" s="35">
        <v>167.36896570882817</v>
      </c>
      <c r="J6168" s="35">
        <v>-1.1391173360558715</v>
      </c>
      <c r="K6168" s="35">
        <v>12.424315082594914</v>
      </c>
      <c r="L6168" s="35">
        <v>4.9282157341470262E-2</v>
      </c>
      <c r="M6168" s="35">
        <v>0</v>
      </c>
      <c r="N6168" s="35">
        <v>0</v>
      </c>
      <c r="O6168" s="35">
        <v>0</v>
      </c>
      <c r="P6168" s="36">
        <v>12</v>
      </c>
      <c r="Q6168" s="37">
        <v>86</v>
      </c>
      <c r="R6168" s="36">
        <v>1</v>
      </c>
      <c r="S6168" s="39">
        <f t="shared" si="210"/>
        <v>86</v>
      </c>
      <c r="T6168" s="34" t="s">
        <v>30</v>
      </c>
      <c r="U6168" s="12">
        <f>((alpha*(speed^beta))+(ceta*(speed^delta)))</f>
        <v>16.521477361865283</v>
      </c>
      <c r="V6168" s="8">
        <f t="shared" si="211"/>
        <v>86</v>
      </c>
    </row>
    <row r="6169" spans="1:22">
      <c r="A6169" s="34" t="s">
        <v>19</v>
      </c>
      <c r="B6169" s="34" t="s">
        <v>71</v>
      </c>
      <c r="C6169" s="5" t="s">
        <v>150</v>
      </c>
      <c r="D6169" s="35" t="s">
        <v>85</v>
      </c>
      <c r="E6169" s="36" t="s">
        <v>14</v>
      </c>
      <c r="F6169" s="37">
        <v>0</v>
      </c>
      <c r="G6169" s="38">
        <v>0.04</v>
      </c>
      <c r="H6169" s="34">
        <v>0.99784678288357942</v>
      </c>
      <c r="I6169" s="35">
        <v>29.443797952667389</v>
      </c>
      <c r="J6169" s="35">
        <v>1.0092851357132839</v>
      </c>
      <c r="K6169" s="35">
        <v>-1.0594029581191404</v>
      </c>
      <c r="L6169" s="35">
        <v>0</v>
      </c>
      <c r="M6169" s="35">
        <v>0</v>
      </c>
      <c r="N6169" s="35">
        <v>0</v>
      </c>
      <c r="O6169" s="35">
        <v>0</v>
      </c>
      <c r="P6169" s="36">
        <v>12</v>
      </c>
      <c r="Q6169" s="37">
        <v>86</v>
      </c>
      <c r="R6169" s="36">
        <v>0</v>
      </c>
      <c r="S6169" s="39">
        <f t="shared" si="210"/>
        <v>86</v>
      </c>
      <c r="T6169" s="34" t="s">
        <v>29</v>
      </c>
      <c r="U6169" s="12">
        <f>((alpha*(beta^speed))*(speed^ceta))</f>
        <v>0.58180022828861322</v>
      </c>
      <c r="V6169" s="8">
        <f t="shared" si="211"/>
        <v>86</v>
      </c>
    </row>
    <row r="6170" spans="1:22">
      <c r="A6170" s="34" t="s">
        <v>19</v>
      </c>
      <c r="B6170" s="34" t="s">
        <v>71</v>
      </c>
      <c r="C6170" s="5" t="s">
        <v>150</v>
      </c>
      <c r="D6170" s="35" t="s">
        <v>85</v>
      </c>
      <c r="E6170" s="36" t="s">
        <v>18</v>
      </c>
      <c r="F6170" s="37">
        <v>0</v>
      </c>
      <c r="G6170" s="38">
        <v>0.04</v>
      </c>
      <c r="H6170" s="34">
        <v>0.99461720504655071</v>
      </c>
      <c r="I6170" s="35">
        <v>12.788588938895852</v>
      </c>
      <c r="J6170" s="35">
        <v>1.0160456502604318</v>
      </c>
      <c r="K6170" s="35">
        <v>-1.0566183914037985</v>
      </c>
      <c r="L6170" s="35">
        <v>0</v>
      </c>
      <c r="M6170" s="35">
        <v>0</v>
      </c>
      <c r="N6170" s="35">
        <v>0</v>
      </c>
      <c r="O6170" s="35">
        <v>0</v>
      </c>
      <c r="P6170" s="36">
        <v>12</v>
      </c>
      <c r="Q6170" s="37">
        <v>86</v>
      </c>
      <c r="R6170" s="36">
        <v>0</v>
      </c>
      <c r="S6170" s="39">
        <f t="shared" si="210"/>
        <v>86</v>
      </c>
      <c r="T6170" s="34" t="s">
        <v>29</v>
      </c>
      <c r="U6170" s="12">
        <f>((alpha*(beta^speed))*(speed^ceta))</f>
        <v>0.45428980241560951</v>
      </c>
      <c r="V6170" s="8">
        <f t="shared" si="211"/>
        <v>86</v>
      </c>
    </row>
    <row r="6171" spans="1:22">
      <c r="A6171" s="34" t="s">
        <v>19</v>
      </c>
      <c r="B6171" s="34" t="s">
        <v>71</v>
      </c>
      <c r="C6171" s="5" t="s">
        <v>150</v>
      </c>
      <c r="D6171" s="35" t="s">
        <v>85</v>
      </c>
      <c r="E6171" s="36" t="s">
        <v>17</v>
      </c>
      <c r="F6171" s="37">
        <v>0</v>
      </c>
      <c r="G6171" s="38">
        <v>0.04</v>
      </c>
      <c r="H6171" s="34">
        <v>0.99299984945170172</v>
      </c>
      <c r="I6171" s="35">
        <v>3000.3176333125039</v>
      </c>
      <c r="J6171" s="35">
        <v>1.0103964973868678</v>
      </c>
      <c r="K6171" s="35">
        <v>-0.60161376043066628</v>
      </c>
      <c r="L6171" s="35">
        <v>0</v>
      </c>
      <c r="M6171" s="35">
        <v>0</v>
      </c>
      <c r="N6171" s="35">
        <v>0</v>
      </c>
      <c r="O6171" s="35">
        <v>0</v>
      </c>
      <c r="P6171" s="36">
        <v>12</v>
      </c>
      <c r="Q6171" s="37">
        <v>86</v>
      </c>
      <c r="R6171" s="36">
        <v>0</v>
      </c>
      <c r="S6171" s="39">
        <f t="shared" si="210"/>
        <v>86</v>
      </c>
      <c r="T6171" s="34" t="s">
        <v>29</v>
      </c>
      <c r="U6171" s="12">
        <f>((alpha*(beta^speed))*(speed^ceta))</f>
        <v>500.77645532613076</v>
      </c>
      <c r="V6171" s="8">
        <f t="shared" si="211"/>
        <v>86</v>
      </c>
    </row>
    <row r="6172" spans="1:22">
      <c r="A6172" s="34" t="s">
        <v>19</v>
      </c>
      <c r="B6172" s="34" t="s">
        <v>71</v>
      </c>
      <c r="C6172" s="5" t="s">
        <v>150</v>
      </c>
      <c r="D6172" s="35" t="s">
        <v>85</v>
      </c>
      <c r="E6172" s="36" t="s">
        <v>15</v>
      </c>
      <c r="F6172" s="37">
        <v>50</v>
      </c>
      <c r="G6172" s="38">
        <v>0.04</v>
      </c>
      <c r="H6172" s="34">
        <v>0.96487641029336957</v>
      </c>
      <c r="I6172" s="35">
        <v>-1.2466470943928005E-5</v>
      </c>
      <c r="J6172" s="35">
        <v>2.4768500145163456E-3</v>
      </c>
      <c r="K6172" s="35">
        <v>-0.18696397135368581</v>
      </c>
      <c r="L6172" s="35">
        <v>8.399150642151838</v>
      </c>
      <c r="M6172" s="35">
        <v>0</v>
      </c>
      <c r="N6172" s="35">
        <v>0</v>
      </c>
      <c r="O6172" s="35">
        <v>0</v>
      </c>
      <c r="P6172" s="36">
        <v>12</v>
      </c>
      <c r="Q6172" s="37">
        <v>70</v>
      </c>
      <c r="R6172" s="36">
        <v>14</v>
      </c>
      <c r="S6172" s="39">
        <f t="shared" si="210"/>
        <v>70</v>
      </c>
      <c r="T6172" s="34" t="s">
        <v>51</v>
      </c>
      <c r="U6172" s="12">
        <f>(((alpha*(speed^3))+(beta*(speed^2))+(ceta*speed))+delta)</f>
        <v>3.1722381847566181</v>
      </c>
      <c r="V6172" s="8">
        <f t="shared" si="211"/>
        <v>70</v>
      </c>
    </row>
    <row r="6173" spans="1:22">
      <c r="A6173" s="34" t="s">
        <v>19</v>
      </c>
      <c r="B6173" s="34" t="s">
        <v>71</v>
      </c>
      <c r="C6173" s="5" t="s">
        <v>150</v>
      </c>
      <c r="D6173" s="35" t="s">
        <v>85</v>
      </c>
      <c r="E6173" s="36" t="s">
        <v>16</v>
      </c>
      <c r="F6173" s="37">
        <v>50</v>
      </c>
      <c r="G6173" s="38">
        <v>0.04</v>
      </c>
      <c r="H6173" s="34">
        <v>0.98728398435659526</v>
      </c>
      <c r="I6173" s="35">
        <v>110.56871686818754</v>
      </c>
      <c r="J6173" s="35">
        <v>-0.89356653981567569</v>
      </c>
      <c r="K6173" s="35">
        <v>19.8927168764728</v>
      </c>
      <c r="L6173" s="35">
        <v>2.665531292773813E-2</v>
      </c>
      <c r="M6173" s="35">
        <v>0</v>
      </c>
      <c r="N6173" s="35">
        <v>0</v>
      </c>
      <c r="O6173" s="35">
        <v>0</v>
      </c>
      <c r="P6173" s="36">
        <v>12</v>
      </c>
      <c r="Q6173" s="37">
        <v>70</v>
      </c>
      <c r="R6173" s="36">
        <v>1</v>
      </c>
      <c r="S6173" s="39">
        <f t="shared" si="210"/>
        <v>70</v>
      </c>
      <c r="T6173" s="34" t="s">
        <v>30</v>
      </c>
      <c r="U6173" s="12">
        <f>((alpha*(speed^beta))+(ceta*(speed^delta)))</f>
        <v>24.760621535198897</v>
      </c>
      <c r="V6173" s="8">
        <f t="shared" si="211"/>
        <v>70</v>
      </c>
    </row>
    <row r="6174" spans="1:22">
      <c r="A6174" s="34" t="s">
        <v>19</v>
      </c>
      <c r="B6174" s="34" t="s">
        <v>71</v>
      </c>
      <c r="C6174" s="5" t="s">
        <v>150</v>
      </c>
      <c r="D6174" s="35" t="s">
        <v>85</v>
      </c>
      <c r="E6174" s="36" t="s">
        <v>14</v>
      </c>
      <c r="F6174" s="37">
        <v>50</v>
      </c>
      <c r="G6174" s="38">
        <v>0.04</v>
      </c>
      <c r="H6174" s="34">
        <v>0.99804562677296571</v>
      </c>
      <c r="I6174" s="35">
        <v>1.0742535631949512</v>
      </c>
      <c r="J6174" s="35">
        <v>7.604625297502702</v>
      </c>
      <c r="K6174" s="35">
        <v>-0.33320188614244045</v>
      </c>
      <c r="L6174" s="35">
        <v>0</v>
      </c>
      <c r="M6174" s="35">
        <v>0</v>
      </c>
      <c r="N6174" s="35">
        <v>0</v>
      </c>
      <c r="O6174" s="35">
        <v>0</v>
      </c>
      <c r="P6174" s="36">
        <v>12</v>
      </c>
      <c r="Q6174" s="37">
        <v>70</v>
      </c>
      <c r="R6174" s="36">
        <v>13</v>
      </c>
      <c r="S6174" s="39">
        <f t="shared" si="210"/>
        <v>70</v>
      </c>
      <c r="T6174" s="34" t="s">
        <v>50</v>
      </c>
      <c r="U6174" s="12">
        <f>EXP((alpha+(beta/speed))+(ceta*LN(speed)))</f>
        <v>0.79237892536001164</v>
      </c>
      <c r="V6174" s="8">
        <f t="shared" si="211"/>
        <v>70</v>
      </c>
    </row>
    <row r="6175" spans="1:22">
      <c r="A6175" s="34" t="s">
        <v>19</v>
      </c>
      <c r="B6175" s="34" t="s">
        <v>71</v>
      </c>
      <c r="C6175" s="5" t="s">
        <v>150</v>
      </c>
      <c r="D6175" s="35" t="s">
        <v>85</v>
      </c>
      <c r="E6175" s="36" t="s">
        <v>18</v>
      </c>
      <c r="F6175" s="37">
        <v>50</v>
      </c>
      <c r="G6175" s="38">
        <v>0.04</v>
      </c>
      <c r="H6175" s="34">
        <v>0.96708246497488115</v>
      </c>
      <c r="I6175" s="35">
        <v>4.674412505152107</v>
      </c>
      <c r="J6175" s="35">
        <v>1.0081421093833494</v>
      </c>
      <c r="K6175" s="35">
        <v>-0.57269880970578479</v>
      </c>
      <c r="L6175" s="35">
        <v>0</v>
      </c>
      <c r="M6175" s="35">
        <v>0</v>
      </c>
      <c r="N6175" s="35">
        <v>0</v>
      </c>
      <c r="O6175" s="35">
        <v>0</v>
      </c>
      <c r="P6175" s="36">
        <v>12</v>
      </c>
      <c r="Q6175" s="37">
        <v>70</v>
      </c>
      <c r="R6175" s="36">
        <v>0</v>
      </c>
      <c r="S6175" s="39">
        <f t="shared" si="210"/>
        <v>70</v>
      </c>
      <c r="T6175" s="34" t="s">
        <v>29</v>
      </c>
      <c r="U6175" s="12">
        <f>((alpha*(beta^speed))*(speed^ceta))</f>
        <v>0.72370980148029873</v>
      </c>
      <c r="V6175" s="8">
        <f t="shared" si="211"/>
        <v>70</v>
      </c>
    </row>
    <row r="6176" spans="1:22">
      <c r="A6176" s="34" t="s">
        <v>19</v>
      </c>
      <c r="B6176" s="34" t="s">
        <v>71</v>
      </c>
      <c r="C6176" s="5" t="s">
        <v>150</v>
      </c>
      <c r="D6176" s="35" t="s">
        <v>85</v>
      </c>
      <c r="E6176" s="36" t="s">
        <v>17</v>
      </c>
      <c r="F6176" s="37">
        <v>50</v>
      </c>
      <c r="G6176" s="38">
        <v>0.04</v>
      </c>
      <c r="H6176" s="34">
        <v>0.98482720301938853</v>
      </c>
      <c r="I6176" s="35">
        <v>2435.8873002477403</v>
      </c>
      <c r="J6176" s="35">
        <v>1.0055283503422632</v>
      </c>
      <c r="K6176" s="35">
        <v>-0.37227637947080033</v>
      </c>
      <c r="L6176" s="35">
        <v>0</v>
      </c>
      <c r="M6176" s="35">
        <v>0</v>
      </c>
      <c r="N6176" s="35">
        <v>0</v>
      </c>
      <c r="O6176" s="35">
        <v>0</v>
      </c>
      <c r="P6176" s="36">
        <v>12</v>
      </c>
      <c r="Q6176" s="37">
        <v>70</v>
      </c>
      <c r="R6176" s="36">
        <v>0</v>
      </c>
      <c r="S6176" s="39">
        <f t="shared" si="210"/>
        <v>70</v>
      </c>
      <c r="T6176" s="34" t="s">
        <v>29</v>
      </c>
      <c r="U6176" s="12">
        <f>((alpha*(beta^speed))*(speed^ceta))</f>
        <v>736.8399420820532</v>
      </c>
      <c r="V6176" s="8">
        <f t="shared" si="211"/>
        <v>70</v>
      </c>
    </row>
    <row r="6177" spans="1:22">
      <c r="A6177" s="34" t="s">
        <v>19</v>
      </c>
      <c r="B6177" s="34" t="s">
        <v>71</v>
      </c>
      <c r="C6177" s="5" t="s">
        <v>150</v>
      </c>
      <c r="D6177" s="35" t="s">
        <v>85</v>
      </c>
      <c r="E6177" s="36" t="s">
        <v>15</v>
      </c>
      <c r="F6177" s="37">
        <v>100</v>
      </c>
      <c r="G6177" s="38">
        <v>0.04</v>
      </c>
      <c r="H6177" s="34">
        <v>0.97741039345780978</v>
      </c>
      <c r="I6177" s="35">
        <v>-2.9748128162975145</v>
      </c>
      <c r="J6177" s="35">
        <v>17.475720029672559</v>
      </c>
      <c r="K6177" s="35">
        <v>1.2812822519571054</v>
      </c>
      <c r="L6177" s="35">
        <v>0.24841526574943032</v>
      </c>
      <c r="M6177" s="35">
        <v>1.4532105111458249E-2</v>
      </c>
      <c r="N6177" s="35">
        <v>0</v>
      </c>
      <c r="O6177" s="35">
        <v>0</v>
      </c>
      <c r="P6177" s="36">
        <v>12</v>
      </c>
      <c r="Q6177" s="37">
        <v>54</v>
      </c>
      <c r="R6177" s="36">
        <v>10</v>
      </c>
      <c r="S6177" s="39">
        <f t="shared" si="210"/>
        <v>54</v>
      </c>
      <c r="T6177" s="34" t="s">
        <v>44</v>
      </c>
      <c r="U6177" s="12">
        <f>(alpha+(beta/(1+EXP((((-1)*ceta)+(delta*LN(speed)))+(epsilon*speed)))))</f>
        <v>3.6460952247566758</v>
      </c>
      <c r="V6177" s="8">
        <f t="shared" si="211"/>
        <v>54</v>
      </c>
    </row>
    <row r="6178" spans="1:22">
      <c r="A6178" s="34" t="s">
        <v>19</v>
      </c>
      <c r="B6178" s="34" t="s">
        <v>71</v>
      </c>
      <c r="C6178" s="5" t="s">
        <v>150</v>
      </c>
      <c r="D6178" s="35" t="s">
        <v>85</v>
      </c>
      <c r="E6178" s="36" t="s">
        <v>16</v>
      </c>
      <c r="F6178" s="37">
        <v>100</v>
      </c>
      <c r="G6178" s="38">
        <v>0.04</v>
      </c>
      <c r="H6178" s="34">
        <v>0.98437226375659981</v>
      </c>
      <c r="I6178" s="35">
        <v>-2.5433469812899455E-4</v>
      </c>
      <c r="J6178" s="35">
        <v>2.9873462139480982E-2</v>
      </c>
      <c r="K6178" s="35">
        <v>-1.2645995375686705</v>
      </c>
      <c r="L6178" s="35">
        <v>53.496221015337696</v>
      </c>
      <c r="M6178" s="35">
        <v>0</v>
      </c>
      <c r="N6178" s="35">
        <v>0</v>
      </c>
      <c r="O6178" s="35">
        <v>0</v>
      </c>
      <c r="P6178" s="36">
        <v>12</v>
      </c>
      <c r="Q6178" s="37">
        <v>54</v>
      </c>
      <c r="R6178" s="36">
        <v>14</v>
      </c>
      <c r="S6178" s="39">
        <f t="shared" si="210"/>
        <v>54</v>
      </c>
      <c r="T6178" s="34" t="s">
        <v>51</v>
      </c>
      <c r="U6178" s="12">
        <f>(((alpha*(speed^3))+(beta*(speed^2))+(ceta*speed))+delta)</f>
        <v>32.270302679172033</v>
      </c>
      <c r="V6178" s="8">
        <f t="shared" si="211"/>
        <v>54</v>
      </c>
    </row>
    <row r="6179" spans="1:22">
      <c r="A6179" s="34" t="s">
        <v>19</v>
      </c>
      <c r="B6179" s="34" t="s">
        <v>71</v>
      </c>
      <c r="C6179" s="5" t="s">
        <v>150</v>
      </c>
      <c r="D6179" s="35" t="s">
        <v>85</v>
      </c>
      <c r="E6179" s="36" t="s">
        <v>14</v>
      </c>
      <c r="F6179" s="37">
        <v>100</v>
      </c>
      <c r="G6179" s="38">
        <v>0.04</v>
      </c>
      <c r="H6179" s="34">
        <v>0.99750791494952384</v>
      </c>
      <c r="I6179" s="35">
        <v>0.43798553139746155</v>
      </c>
      <c r="J6179" s="35">
        <v>9.6422385668368999</v>
      </c>
      <c r="K6179" s="35">
        <v>-0.12401249933124037</v>
      </c>
      <c r="L6179" s="35">
        <v>0</v>
      </c>
      <c r="M6179" s="35">
        <v>0</v>
      </c>
      <c r="N6179" s="35">
        <v>0</v>
      </c>
      <c r="O6179" s="35">
        <v>0</v>
      </c>
      <c r="P6179" s="36">
        <v>12</v>
      </c>
      <c r="Q6179" s="37">
        <v>54</v>
      </c>
      <c r="R6179" s="36">
        <v>13</v>
      </c>
      <c r="S6179" s="39">
        <f t="shared" si="210"/>
        <v>54</v>
      </c>
      <c r="T6179" s="34" t="s">
        <v>50</v>
      </c>
      <c r="U6179" s="12">
        <f>EXP((alpha+(beta/speed))+(ceta*LN(speed)))</f>
        <v>1.1295977811217635</v>
      </c>
      <c r="V6179" s="8">
        <f t="shared" si="211"/>
        <v>54</v>
      </c>
    </row>
    <row r="6180" spans="1:22">
      <c r="A6180" s="34" t="s">
        <v>19</v>
      </c>
      <c r="B6180" s="34" t="s">
        <v>71</v>
      </c>
      <c r="C6180" s="5" t="s">
        <v>150</v>
      </c>
      <c r="D6180" s="35" t="s">
        <v>85</v>
      </c>
      <c r="E6180" s="36" t="s">
        <v>18</v>
      </c>
      <c r="F6180" s="37">
        <v>100</v>
      </c>
      <c r="G6180" s="38">
        <v>0.04</v>
      </c>
      <c r="H6180" s="34">
        <v>0.9673752026365916</v>
      </c>
      <c r="I6180" s="35">
        <v>0.79511490174389421</v>
      </c>
      <c r="J6180" s="35">
        <v>3.1764608058961623</v>
      </c>
      <c r="K6180" s="35">
        <v>4.0013523341204407E-2</v>
      </c>
      <c r="L6180" s="35">
        <v>0.40888949103137984</v>
      </c>
      <c r="M6180" s="35">
        <v>2.2351853271608491E-2</v>
      </c>
      <c r="N6180" s="35">
        <v>0</v>
      </c>
      <c r="O6180" s="35">
        <v>0</v>
      </c>
      <c r="P6180" s="36">
        <v>12</v>
      </c>
      <c r="Q6180" s="37">
        <v>54</v>
      </c>
      <c r="R6180" s="36">
        <v>10</v>
      </c>
      <c r="S6180" s="39">
        <f t="shared" si="210"/>
        <v>54</v>
      </c>
      <c r="T6180" s="34" t="s">
        <v>44</v>
      </c>
      <c r="U6180" s="12">
        <f>(alpha+(beta/(1+EXP((((-1)*ceta)+(delta*LN(speed)))+(epsilon*speed)))))</f>
        <v>0.97753958959196929</v>
      </c>
      <c r="V6180" s="8">
        <f t="shared" si="211"/>
        <v>54</v>
      </c>
    </row>
    <row r="6181" spans="1:22">
      <c r="A6181" s="34" t="s">
        <v>19</v>
      </c>
      <c r="B6181" s="34" t="s">
        <v>71</v>
      </c>
      <c r="C6181" s="5" t="s">
        <v>150</v>
      </c>
      <c r="D6181" s="35" t="s">
        <v>85</v>
      </c>
      <c r="E6181" s="36" t="s">
        <v>17</v>
      </c>
      <c r="F6181" s="37">
        <v>100</v>
      </c>
      <c r="G6181" s="38">
        <v>0.04</v>
      </c>
      <c r="H6181" s="34">
        <v>0.98203960080914721</v>
      </c>
      <c r="I6181" s="35">
        <v>7.2926795143972933</v>
      </c>
      <c r="J6181" s="35">
        <v>1.895159265229224</v>
      </c>
      <c r="K6181" s="35">
        <v>-0.10835888860869274</v>
      </c>
      <c r="L6181" s="35">
        <v>0</v>
      </c>
      <c r="M6181" s="35">
        <v>0</v>
      </c>
      <c r="N6181" s="35">
        <v>0</v>
      </c>
      <c r="O6181" s="35">
        <v>0</v>
      </c>
      <c r="P6181" s="36">
        <v>12</v>
      </c>
      <c r="Q6181" s="37">
        <v>54</v>
      </c>
      <c r="R6181" s="36">
        <v>13</v>
      </c>
      <c r="S6181" s="39">
        <f t="shared" si="210"/>
        <v>54</v>
      </c>
      <c r="T6181" s="34" t="s">
        <v>50</v>
      </c>
      <c r="U6181" s="12">
        <f>EXP((alpha+(beta/speed))+(ceta*LN(speed)))</f>
        <v>987.8522859103233</v>
      </c>
      <c r="V6181" s="8">
        <f t="shared" si="211"/>
        <v>54</v>
      </c>
    </row>
    <row r="6182" spans="1:22">
      <c r="A6182" s="34" t="s">
        <v>19</v>
      </c>
      <c r="B6182" s="34" t="s">
        <v>71</v>
      </c>
      <c r="C6182" s="5" t="s">
        <v>150</v>
      </c>
      <c r="D6182" s="35" t="s">
        <v>85</v>
      </c>
      <c r="E6182" s="36" t="s">
        <v>15</v>
      </c>
      <c r="F6182" s="37">
        <v>0</v>
      </c>
      <c r="G6182" s="38">
        <v>0.06</v>
      </c>
      <c r="H6182" s="34">
        <v>0.97455175359491841</v>
      </c>
      <c r="I6182" s="35">
        <v>366.45510989174682</v>
      </c>
      <c r="J6182" s="35">
        <v>-2.1342516006626244</v>
      </c>
      <c r="K6182" s="35">
        <v>7.8102622342051458</v>
      </c>
      <c r="L6182" s="35">
        <v>-0.24528786716601961</v>
      </c>
      <c r="M6182" s="35">
        <v>0</v>
      </c>
      <c r="N6182" s="35">
        <v>0</v>
      </c>
      <c r="O6182" s="35">
        <v>0</v>
      </c>
      <c r="P6182" s="36">
        <v>12</v>
      </c>
      <c r="Q6182" s="37">
        <v>80</v>
      </c>
      <c r="R6182" s="36">
        <v>1</v>
      </c>
      <c r="S6182" s="39">
        <f t="shared" si="210"/>
        <v>80</v>
      </c>
      <c r="T6182" s="34" t="s">
        <v>30</v>
      </c>
      <c r="U6182" s="12">
        <f>((alpha*(speed^beta))+(ceta*(speed^delta)))</f>
        <v>2.6977978043576463</v>
      </c>
      <c r="V6182" s="8">
        <f t="shared" si="211"/>
        <v>80</v>
      </c>
    </row>
    <row r="6183" spans="1:22">
      <c r="A6183" s="34" t="s">
        <v>19</v>
      </c>
      <c r="B6183" s="34" t="s">
        <v>71</v>
      </c>
      <c r="C6183" s="5" t="s">
        <v>150</v>
      </c>
      <c r="D6183" s="35" t="s">
        <v>85</v>
      </c>
      <c r="E6183" s="36" t="s">
        <v>16</v>
      </c>
      <c r="F6183" s="37">
        <v>0</v>
      </c>
      <c r="G6183" s="38">
        <v>0.06</v>
      </c>
      <c r="H6183" s="34">
        <v>0.99363369478832686</v>
      </c>
      <c r="I6183" s="35">
        <v>24.660099926491235</v>
      </c>
      <c r="J6183" s="35">
        <v>-4.013265447651819E-2</v>
      </c>
      <c r="K6183" s="35">
        <v>264.8687677218843</v>
      </c>
      <c r="L6183" s="35">
        <v>-1.4905092578105721</v>
      </c>
      <c r="M6183" s="35">
        <v>0</v>
      </c>
      <c r="N6183" s="35">
        <v>0</v>
      </c>
      <c r="O6183" s="35">
        <v>0</v>
      </c>
      <c r="P6183" s="36">
        <v>12</v>
      </c>
      <c r="Q6183" s="37">
        <v>80</v>
      </c>
      <c r="R6183" s="36">
        <v>1</v>
      </c>
      <c r="S6183" s="39">
        <f t="shared" si="210"/>
        <v>80</v>
      </c>
      <c r="T6183" s="34" t="s">
        <v>30</v>
      </c>
      <c r="U6183" s="12">
        <f>((alpha*(speed^beta))+(ceta*(speed^delta)))</f>
        <v>21.069134551875369</v>
      </c>
      <c r="V6183" s="8">
        <f t="shared" si="211"/>
        <v>80</v>
      </c>
    </row>
    <row r="6184" spans="1:22">
      <c r="A6184" s="34" t="s">
        <v>19</v>
      </c>
      <c r="B6184" s="34" t="s">
        <v>71</v>
      </c>
      <c r="C6184" s="5" t="s">
        <v>150</v>
      </c>
      <c r="D6184" s="35" t="s">
        <v>85</v>
      </c>
      <c r="E6184" s="36" t="s">
        <v>14</v>
      </c>
      <c r="F6184" s="37">
        <v>0</v>
      </c>
      <c r="G6184" s="38">
        <v>0.06</v>
      </c>
      <c r="H6184" s="34">
        <v>0.99737687281882603</v>
      </c>
      <c r="I6184" s="35">
        <v>-1.1733598195596879E-2</v>
      </c>
      <c r="J6184" s="35">
        <v>3.8878563128352431E-2</v>
      </c>
      <c r="K6184" s="35">
        <v>-2.9731546351042875E-4</v>
      </c>
      <c r="L6184" s="35">
        <v>0</v>
      </c>
      <c r="M6184" s="35">
        <v>0</v>
      </c>
      <c r="N6184" s="35">
        <v>0</v>
      </c>
      <c r="O6184" s="35">
        <v>0</v>
      </c>
      <c r="P6184" s="36">
        <v>12</v>
      </c>
      <c r="Q6184" s="37">
        <v>80</v>
      </c>
      <c r="R6184" s="36">
        <v>5</v>
      </c>
      <c r="S6184" s="39">
        <f t="shared" si="210"/>
        <v>80</v>
      </c>
      <c r="T6184" s="34" t="s">
        <v>36</v>
      </c>
      <c r="U6184" s="12">
        <f>(1/(((ceta*(speed^2))+(beta*speed))+alpha))</f>
        <v>0.836307461775884</v>
      </c>
      <c r="V6184" s="8">
        <f t="shared" si="211"/>
        <v>80</v>
      </c>
    </row>
    <row r="6185" spans="1:22">
      <c r="A6185" s="34" t="s">
        <v>19</v>
      </c>
      <c r="B6185" s="34" t="s">
        <v>71</v>
      </c>
      <c r="C6185" s="5" t="s">
        <v>150</v>
      </c>
      <c r="D6185" s="35" t="s">
        <v>85</v>
      </c>
      <c r="E6185" s="36" t="s">
        <v>18</v>
      </c>
      <c r="F6185" s="37">
        <v>0</v>
      </c>
      <c r="G6185" s="38">
        <v>0.06</v>
      </c>
      <c r="H6185" s="34">
        <v>0.98428796258314633</v>
      </c>
      <c r="I6185" s="35">
        <v>10.840150499337369</v>
      </c>
      <c r="J6185" s="35">
        <v>1.0206970913561351</v>
      </c>
      <c r="K6185" s="35">
        <v>-1.0066958451104617</v>
      </c>
      <c r="L6185" s="35">
        <v>0</v>
      </c>
      <c r="M6185" s="35">
        <v>0</v>
      </c>
      <c r="N6185" s="35">
        <v>0</v>
      </c>
      <c r="O6185" s="35">
        <v>0</v>
      </c>
      <c r="P6185" s="36">
        <v>12</v>
      </c>
      <c r="Q6185" s="37">
        <v>80</v>
      </c>
      <c r="R6185" s="36">
        <v>0</v>
      </c>
      <c r="S6185" s="39">
        <f t="shared" si="210"/>
        <v>80</v>
      </c>
      <c r="T6185" s="34" t="s">
        <v>29</v>
      </c>
      <c r="U6185" s="12">
        <f>((alpha*(beta^speed))*(speed^ceta))</f>
        <v>0.67756771336916533</v>
      </c>
      <c r="V6185" s="8">
        <f t="shared" si="211"/>
        <v>80</v>
      </c>
    </row>
    <row r="6186" spans="1:22">
      <c r="A6186" s="34" t="s">
        <v>19</v>
      </c>
      <c r="B6186" s="34" t="s">
        <v>71</v>
      </c>
      <c r="C6186" s="5" t="s">
        <v>150</v>
      </c>
      <c r="D6186" s="35" t="s">
        <v>85</v>
      </c>
      <c r="E6186" s="36" t="s">
        <v>17</v>
      </c>
      <c r="F6186" s="37">
        <v>0</v>
      </c>
      <c r="G6186" s="38">
        <v>0.06</v>
      </c>
      <c r="H6186" s="34">
        <v>0.99099568443201613</v>
      </c>
      <c r="I6186" s="35">
        <v>2829.0347023890586</v>
      </c>
      <c r="J6186" s="35">
        <v>1.0098796366083995</v>
      </c>
      <c r="K6186" s="35">
        <v>-0.51039672373703293</v>
      </c>
      <c r="L6186" s="35">
        <v>0</v>
      </c>
      <c r="M6186" s="35">
        <v>0</v>
      </c>
      <c r="N6186" s="35">
        <v>0</v>
      </c>
      <c r="O6186" s="35">
        <v>0</v>
      </c>
      <c r="P6186" s="36">
        <v>12</v>
      </c>
      <c r="Q6186" s="37">
        <v>80</v>
      </c>
      <c r="R6186" s="36">
        <v>0</v>
      </c>
      <c r="S6186" s="39">
        <f t="shared" si="210"/>
        <v>80</v>
      </c>
      <c r="T6186" s="34" t="s">
        <v>29</v>
      </c>
      <c r="U6186" s="12">
        <f>((alpha*(beta^speed))*(speed^ceta))</f>
        <v>663.55448394401424</v>
      </c>
      <c r="V6186" s="8">
        <f t="shared" si="211"/>
        <v>80</v>
      </c>
    </row>
    <row r="6187" spans="1:22">
      <c r="A6187" s="34" t="s">
        <v>19</v>
      </c>
      <c r="B6187" s="34" t="s">
        <v>71</v>
      </c>
      <c r="C6187" s="5" t="s">
        <v>150</v>
      </c>
      <c r="D6187" s="35" t="s">
        <v>85</v>
      </c>
      <c r="E6187" s="36" t="s">
        <v>15</v>
      </c>
      <c r="F6187" s="37">
        <v>50</v>
      </c>
      <c r="G6187" s="38">
        <v>0.06</v>
      </c>
      <c r="H6187" s="34">
        <v>0.95633531355424406</v>
      </c>
      <c r="I6187" s="35">
        <v>-4.9876805061443516E-5</v>
      </c>
      <c r="J6187" s="35">
        <v>5.7710501168440733E-3</v>
      </c>
      <c r="K6187" s="35">
        <v>-0.28481915775590505</v>
      </c>
      <c r="L6187" s="35">
        <v>10.109087870365943</v>
      </c>
      <c r="M6187" s="35">
        <v>0</v>
      </c>
      <c r="N6187" s="35">
        <v>0</v>
      </c>
      <c r="O6187" s="35">
        <v>0</v>
      </c>
      <c r="P6187" s="36">
        <v>12</v>
      </c>
      <c r="Q6187" s="37">
        <v>54</v>
      </c>
      <c r="R6187" s="36">
        <v>14</v>
      </c>
      <c r="S6187" s="39">
        <f t="shared" si="210"/>
        <v>54</v>
      </c>
      <c r="T6187" s="34" t="s">
        <v>51</v>
      </c>
      <c r="U6187" s="12">
        <f>(((alpha*(speed^3))+(beta*(speed^2))+(ceta*speed))+delta)</f>
        <v>3.7034342600692458</v>
      </c>
      <c r="V6187" s="8">
        <f t="shared" si="211"/>
        <v>54</v>
      </c>
    </row>
    <row r="6188" spans="1:22">
      <c r="A6188" s="34" t="s">
        <v>19</v>
      </c>
      <c r="B6188" s="34" t="s">
        <v>71</v>
      </c>
      <c r="C6188" s="5" t="s">
        <v>150</v>
      </c>
      <c r="D6188" s="35" t="s">
        <v>85</v>
      </c>
      <c r="E6188" s="36" t="s">
        <v>16</v>
      </c>
      <c r="F6188" s="37">
        <v>50</v>
      </c>
      <c r="G6188" s="38">
        <v>0.06</v>
      </c>
      <c r="H6188" s="34">
        <v>0.99377426569916394</v>
      </c>
      <c r="I6188" s="35">
        <v>-2.3825134418590336E-4</v>
      </c>
      <c r="J6188" s="35">
        <v>2.8648450686921647E-2</v>
      </c>
      <c r="K6188" s="35">
        <v>-1.2097154269736283</v>
      </c>
      <c r="L6188" s="35">
        <v>52.126245259347485</v>
      </c>
      <c r="M6188" s="35">
        <v>0</v>
      </c>
      <c r="N6188" s="35">
        <v>0</v>
      </c>
      <c r="O6188" s="35">
        <v>0</v>
      </c>
      <c r="P6188" s="36">
        <v>12</v>
      </c>
      <c r="Q6188" s="37">
        <v>54</v>
      </c>
      <c r="R6188" s="36">
        <v>14</v>
      </c>
      <c r="S6188" s="39">
        <f t="shared" si="210"/>
        <v>54</v>
      </c>
      <c r="T6188" s="34" t="s">
        <v>51</v>
      </c>
      <c r="U6188" s="12">
        <f>(((alpha*(speed^3))+(beta*(speed^2))+(ceta*speed))+delta)</f>
        <v>32.824484744945984</v>
      </c>
      <c r="V6188" s="8">
        <f t="shared" si="211"/>
        <v>54</v>
      </c>
    </row>
    <row r="6189" spans="1:22">
      <c r="A6189" s="34" t="s">
        <v>19</v>
      </c>
      <c r="B6189" s="34" t="s">
        <v>71</v>
      </c>
      <c r="C6189" s="5" t="s">
        <v>150</v>
      </c>
      <c r="D6189" s="35" t="s">
        <v>85</v>
      </c>
      <c r="E6189" s="36" t="s">
        <v>14</v>
      </c>
      <c r="F6189" s="37">
        <v>50</v>
      </c>
      <c r="G6189" s="38">
        <v>0.06</v>
      </c>
      <c r="H6189" s="34">
        <v>0.99666190520300224</v>
      </c>
      <c r="I6189" s="35">
        <v>0.17688252394217777</v>
      </c>
      <c r="J6189" s="35">
        <v>11.154633819810137</v>
      </c>
      <c r="K6189" s="35">
        <v>-6.2222108554782565E-2</v>
      </c>
      <c r="L6189" s="35">
        <v>0</v>
      </c>
      <c r="M6189" s="35">
        <v>0</v>
      </c>
      <c r="N6189" s="35">
        <v>0</v>
      </c>
      <c r="O6189" s="35">
        <v>0</v>
      </c>
      <c r="P6189" s="36">
        <v>12</v>
      </c>
      <c r="Q6189" s="37">
        <v>54</v>
      </c>
      <c r="R6189" s="36">
        <v>13</v>
      </c>
      <c r="S6189" s="39">
        <f t="shared" si="210"/>
        <v>54</v>
      </c>
      <c r="T6189" s="34" t="s">
        <v>50</v>
      </c>
      <c r="U6189" s="12">
        <f>EXP((alpha+(beta/speed))+(ceta*LN(speed)))</f>
        <v>1.1448193121065089</v>
      </c>
      <c r="V6189" s="8">
        <f t="shared" si="211"/>
        <v>54</v>
      </c>
    </row>
    <row r="6190" spans="1:22">
      <c r="A6190" s="34" t="s">
        <v>19</v>
      </c>
      <c r="B6190" s="34" t="s">
        <v>71</v>
      </c>
      <c r="C6190" s="5" t="s">
        <v>150</v>
      </c>
      <c r="D6190" s="35" t="s">
        <v>85</v>
      </c>
      <c r="E6190" s="36" t="s">
        <v>18</v>
      </c>
      <c r="F6190" s="37">
        <v>50</v>
      </c>
      <c r="G6190" s="38">
        <v>0.06</v>
      </c>
      <c r="H6190" s="34">
        <v>0.95201013730108519</v>
      </c>
      <c r="I6190" s="35">
        <v>1.8989007456261637</v>
      </c>
      <c r="J6190" s="35">
        <v>-0.16126398156759666</v>
      </c>
      <c r="K6190" s="35">
        <v>165.87939196413365</v>
      </c>
      <c r="L6190" s="35">
        <v>-2.9016573081777097</v>
      </c>
      <c r="M6190" s="35">
        <v>0</v>
      </c>
      <c r="N6190" s="35">
        <v>0</v>
      </c>
      <c r="O6190" s="35">
        <v>0</v>
      </c>
      <c r="P6190" s="36">
        <v>12</v>
      </c>
      <c r="Q6190" s="37">
        <v>54</v>
      </c>
      <c r="R6190" s="36">
        <v>1</v>
      </c>
      <c r="S6190" s="39">
        <f t="shared" si="210"/>
        <v>54</v>
      </c>
      <c r="T6190" s="34" t="s">
        <v>30</v>
      </c>
      <c r="U6190" s="12">
        <f>((alpha*(speed^beta))+(ceta*(speed^delta)))</f>
        <v>0.99955719989769853</v>
      </c>
      <c r="V6190" s="8">
        <f t="shared" si="211"/>
        <v>54</v>
      </c>
    </row>
    <row r="6191" spans="1:22">
      <c r="A6191" s="34" t="s">
        <v>19</v>
      </c>
      <c r="B6191" s="34" t="s">
        <v>71</v>
      </c>
      <c r="C6191" s="5" t="s">
        <v>150</v>
      </c>
      <c r="D6191" s="35" t="s">
        <v>85</v>
      </c>
      <c r="E6191" s="36" t="s">
        <v>17</v>
      </c>
      <c r="F6191" s="37">
        <v>50</v>
      </c>
      <c r="G6191" s="38">
        <v>0.06</v>
      </c>
      <c r="H6191" s="34">
        <v>0.98731088653403387</v>
      </c>
      <c r="I6191" s="35">
        <v>6.9006542092573335</v>
      </c>
      <c r="J6191" s="35">
        <v>3.4598885708475464</v>
      </c>
      <c r="K6191" s="35">
        <v>-1.3813144039128027E-2</v>
      </c>
      <c r="L6191" s="35">
        <v>0</v>
      </c>
      <c r="M6191" s="35">
        <v>0</v>
      </c>
      <c r="N6191" s="35">
        <v>0</v>
      </c>
      <c r="O6191" s="35">
        <v>0</v>
      </c>
      <c r="P6191" s="36">
        <v>12</v>
      </c>
      <c r="Q6191" s="37">
        <v>54</v>
      </c>
      <c r="R6191" s="36">
        <v>13</v>
      </c>
      <c r="S6191" s="39">
        <f t="shared" si="210"/>
        <v>54</v>
      </c>
      <c r="T6191" s="34" t="s">
        <v>50</v>
      </c>
      <c r="U6191" s="12">
        <f>EXP((alpha+(beta/speed))+(ceta*LN(speed)))</f>
        <v>1001.8722801733447</v>
      </c>
      <c r="V6191" s="8">
        <f t="shared" si="211"/>
        <v>54</v>
      </c>
    </row>
    <row r="6192" spans="1:22">
      <c r="A6192" s="34" t="s">
        <v>19</v>
      </c>
      <c r="B6192" s="34" t="s">
        <v>71</v>
      </c>
      <c r="C6192" s="5" t="s">
        <v>150</v>
      </c>
      <c r="D6192" s="35" t="s">
        <v>85</v>
      </c>
      <c r="E6192" s="36" t="s">
        <v>15</v>
      </c>
      <c r="F6192" s="37">
        <v>100</v>
      </c>
      <c r="G6192" s="38">
        <v>0.06</v>
      </c>
      <c r="H6192" s="34">
        <v>0.92771089089903302</v>
      </c>
      <c r="I6192" s="35">
        <v>-3.6070990357333266E-4</v>
      </c>
      <c r="J6192" s="35">
        <v>2.7126868257922848E-2</v>
      </c>
      <c r="K6192" s="35">
        <v>-0.76231390901116725</v>
      </c>
      <c r="L6192" s="35">
        <v>15.045786833935027</v>
      </c>
      <c r="M6192" s="35">
        <v>0</v>
      </c>
      <c r="N6192" s="35">
        <v>0</v>
      </c>
      <c r="O6192" s="35">
        <v>0</v>
      </c>
      <c r="P6192" s="36">
        <v>12</v>
      </c>
      <c r="Q6192" s="37">
        <v>39</v>
      </c>
      <c r="R6192" s="36">
        <v>14</v>
      </c>
      <c r="S6192" s="39">
        <f t="shared" si="210"/>
        <v>39</v>
      </c>
      <c r="T6192" s="34" t="s">
        <v>51</v>
      </c>
      <c r="U6192" s="12">
        <f>(((alpha*(speed^3))+(beta*(speed^2))+(ceta*speed))+delta)</f>
        <v>5.178560232733636</v>
      </c>
      <c r="V6192" s="8">
        <f t="shared" si="211"/>
        <v>39</v>
      </c>
    </row>
    <row r="6193" spans="1:22">
      <c r="A6193" s="34" t="s">
        <v>19</v>
      </c>
      <c r="B6193" s="34" t="s">
        <v>71</v>
      </c>
      <c r="C6193" s="5" t="s">
        <v>150</v>
      </c>
      <c r="D6193" s="35" t="s">
        <v>85</v>
      </c>
      <c r="E6193" s="36" t="s">
        <v>16</v>
      </c>
      <c r="F6193" s="37">
        <v>100</v>
      </c>
      <c r="G6193" s="38">
        <v>0.06</v>
      </c>
      <c r="H6193" s="34">
        <v>0.98431377995202762</v>
      </c>
      <c r="I6193" s="35">
        <v>-8.4453266826021967E-4</v>
      </c>
      <c r="J6193" s="35">
        <v>7.1955177217867372E-2</v>
      </c>
      <c r="K6193" s="35">
        <v>-2.2078594345572595</v>
      </c>
      <c r="L6193" s="35">
        <v>71.787613550759119</v>
      </c>
      <c r="M6193" s="35">
        <v>0</v>
      </c>
      <c r="N6193" s="35">
        <v>0</v>
      </c>
      <c r="O6193" s="35">
        <v>0</v>
      </c>
      <c r="P6193" s="36">
        <v>12</v>
      </c>
      <c r="Q6193" s="37">
        <v>39</v>
      </c>
      <c r="R6193" s="36">
        <v>14</v>
      </c>
      <c r="S6193" s="39">
        <f t="shared" si="210"/>
        <v>39</v>
      </c>
      <c r="T6193" s="34" t="s">
        <v>51</v>
      </c>
      <c r="U6193" s="12">
        <f>(((alpha*(speed^3))+(beta*(speed^2))+(ceta*speed))+delta)</f>
        <v>45.028086802874292</v>
      </c>
      <c r="V6193" s="8">
        <f t="shared" si="211"/>
        <v>39</v>
      </c>
    </row>
    <row r="6194" spans="1:22">
      <c r="A6194" s="34" t="s">
        <v>19</v>
      </c>
      <c r="B6194" s="34" t="s">
        <v>71</v>
      </c>
      <c r="C6194" s="5" t="s">
        <v>150</v>
      </c>
      <c r="D6194" s="35" t="s">
        <v>85</v>
      </c>
      <c r="E6194" s="36" t="s">
        <v>14</v>
      </c>
      <c r="F6194" s="37">
        <v>100</v>
      </c>
      <c r="G6194" s="38">
        <v>0.06</v>
      </c>
      <c r="H6194" s="34">
        <v>0.98492694453487173</v>
      </c>
      <c r="I6194" s="35">
        <v>0.11538515940463169</v>
      </c>
      <c r="J6194" s="35">
        <v>9.9363320376909545</v>
      </c>
      <c r="K6194" s="35">
        <v>2.5647204807118462E-2</v>
      </c>
      <c r="L6194" s="35">
        <v>0</v>
      </c>
      <c r="M6194" s="35">
        <v>0</v>
      </c>
      <c r="N6194" s="35">
        <v>0</v>
      </c>
      <c r="O6194" s="35">
        <v>0</v>
      </c>
      <c r="P6194" s="36">
        <v>12</v>
      </c>
      <c r="Q6194" s="37">
        <v>39</v>
      </c>
      <c r="R6194" s="36">
        <v>13</v>
      </c>
      <c r="S6194" s="39">
        <f t="shared" si="210"/>
        <v>39</v>
      </c>
      <c r="T6194" s="34" t="s">
        <v>50</v>
      </c>
      <c r="U6194" s="12">
        <f>EXP((alpha+(beta/speed))+(ceta*LN(speed)))</f>
        <v>1.5906186360268495</v>
      </c>
      <c r="V6194" s="8">
        <f t="shared" si="211"/>
        <v>39</v>
      </c>
    </row>
    <row r="6195" spans="1:22">
      <c r="A6195" s="34" t="s">
        <v>19</v>
      </c>
      <c r="B6195" s="34" t="s">
        <v>71</v>
      </c>
      <c r="C6195" s="5" t="s">
        <v>150</v>
      </c>
      <c r="D6195" s="35" t="s">
        <v>85</v>
      </c>
      <c r="E6195" s="36" t="s">
        <v>18</v>
      </c>
      <c r="F6195" s="37">
        <v>100</v>
      </c>
      <c r="G6195" s="38">
        <v>0.06</v>
      </c>
      <c r="H6195" s="34">
        <v>0.96311279637821456</v>
      </c>
      <c r="I6195" s="35">
        <v>2.3175044724812008</v>
      </c>
      <c r="J6195" s="35">
        <v>0.99330790762253063</v>
      </c>
      <c r="K6195" s="35">
        <v>-7.1825643452633356E-2</v>
      </c>
      <c r="L6195" s="35">
        <v>0</v>
      </c>
      <c r="M6195" s="35">
        <v>0</v>
      </c>
      <c r="N6195" s="35">
        <v>0</v>
      </c>
      <c r="O6195" s="35">
        <v>0</v>
      </c>
      <c r="P6195" s="36">
        <v>12</v>
      </c>
      <c r="Q6195" s="37">
        <v>39</v>
      </c>
      <c r="R6195" s="36">
        <v>0</v>
      </c>
      <c r="S6195" s="39">
        <f t="shared" si="210"/>
        <v>39</v>
      </c>
      <c r="T6195" s="34" t="s">
        <v>29</v>
      </c>
      <c r="U6195" s="12">
        <f>((alpha*(beta^speed))*(speed^ceta))</f>
        <v>1.3709233176685724</v>
      </c>
      <c r="V6195" s="8">
        <f t="shared" si="211"/>
        <v>39</v>
      </c>
    </row>
    <row r="6196" spans="1:22">
      <c r="A6196" s="34" t="s">
        <v>19</v>
      </c>
      <c r="B6196" s="34" t="s">
        <v>71</v>
      </c>
      <c r="C6196" s="5" t="s">
        <v>150</v>
      </c>
      <c r="D6196" s="35" t="s">
        <v>85</v>
      </c>
      <c r="E6196" s="36" t="s">
        <v>17</v>
      </c>
      <c r="F6196" s="37">
        <v>100</v>
      </c>
      <c r="G6196" s="38">
        <v>0.06</v>
      </c>
      <c r="H6196" s="34">
        <v>0.97985440587742745</v>
      </c>
      <c r="I6196" s="35">
        <v>-1.5816374732858057E-2</v>
      </c>
      <c r="J6196" s="35">
        <v>1.5437613820179925</v>
      </c>
      <c r="K6196" s="35">
        <v>-55.58184198859</v>
      </c>
      <c r="L6196" s="35">
        <v>2133.7734297603779</v>
      </c>
      <c r="M6196" s="35">
        <v>0</v>
      </c>
      <c r="N6196" s="35">
        <v>0</v>
      </c>
      <c r="O6196" s="35">
        <v>0</v>
      </c>
      <c r="P6196" s="36">
        <v>12</v>
      </c>
      <c r="Q6196" s="37">
        <v>39</v>
      </c>
      <c r="R6196" s="36">
        <v>14</v>
      </c>
      <c r="S6196" s="39">
        <f t="shared" si="210"/>
        <v>39</v>
      </c>
      <c r="T6196" s="34" t="s">
        <v>51</v>
      </c>
      <c r="U6196" s="12">
        <f>(((alpha*(speed^3))+(beta*(speed^2))+(ceta*speed))+delta)</f>
        <v>1375.9311214763275</v>
      </c>
      <c r="V6196" s="8">
        <f t="shared" si="211"/>
        <v>39</v>
      </c>
    </row>
    <row r="6197" spans="1:22">
      <c r="A6197" s="34" t="s">
        <v>19</v>
      </c>
      <c r="B6197" s="34" t="s">
        <v>71</v>
      </c>
      <c r="C6197" s="5" t="s">
        <v>151</v>
      </c>
      <c r="D6197" s="35" t="s">
        <v>86</v>
      </c>
      <c r="E6197" s="36" t="s">
        <v>15</v>
      </c>
      <c r="F6197" s="37">
        <v>0</v>
      </c>
      <c r="G6197" s="38">
        <v>0</v>
      </c>
      <c r="H6197" s="34">
        <v>0.97205758609765325</v>
      </c>
      <c r="I6197" s="35">
        <v>37.482239112086098</v>
      </c>
      <c r="J6197" s="35">
        <v>1.0128654513306492</v>
      </c>
      <c r="K6197" s="35">
        <v>-1.0205732822253777</v>
      </c>
      <c r="L6197" s="35">
        <v>0</v>
      </c>
      <c r="M6197" s="35">
        <v>0</v>
      </c>
      <c r="N6197" s="35">
        <v>0</v>
      </c>
      <c r="O6197" s="35">
        <v>0</v>
      </c>
      <c r="P6197" s="36">
        <v>12</v>
      </c>
      <c r="Q6197" s="37">
        <v>86</v>
      </c>
      <c r="R6197" s="36">
        <v>0</v>
      </c>
      <c r="S6197" s="39">
        <f t="shared" si="210"/>
        <v>86</v>
      </c>
      <c r="T6197" s="34" t="s">
        <v>29</v>
      </c>
      <c r="U6197" s="12">
        <f>((alpha*(beta^speed))*(speed^ceta))</f>
        <v>1.1939310669981227</v>
      </c>
      <c r="V6197" s="8">
        <f t="shared" si="211"/>
        <v>86</v>
      </c>
    </row>
    <row r="6198" spans="1:22">
      <c r="A6198" s="34" t="s">
        <v>19</v>
      </c>
      <c r="B6198" s="34" t="s">
        <v>71</v>
      </c>
      <c r="C6198" s="5" t="s">
        <v>151</v>
      </c>
      <c r="D6198" s="35" t="s">
        <v>86</v>
      </c>
      <c r="E6198" s="36" t="s">
        <v>16</v>
      </c>
      <c r="F6198" s="37">
        <v>0</v>
      </c>
      <c r="G6198" s="38">
        <v>0</v>
      </c>
      <c r="H6198" s="34">
        <v>0.98717409358884722</v>
      </c>
      <c r="I6198" s="35">
        <v>111.69122419548523</v>
      </c>
      <c r="J6198" s="35">
        <v>1.0091753026525738</v>
      </c>
      <c r="K6198" s="35">
        <v>-0.79813873572256511</v>
      </c>
      <c r="L6198" s="35">
        <v>0</v>
      </c>
      <c r="M6198" s="35">
        <v>0</v>
      </c>
      <c r="N6198" s="35">
        <v>0</v>
      </c>
      <c r="O6198" s="35">
        <v>0</v>
      </c>
      <c r="P6198" s="36">
        <v>12</v>
      </c>
      <c r="Q6198" s="37">
        <v>86</v>
      </c>
      <c r="R6198" s="36">
        <v>0</v>
      </c>
      <c r="S6198" s="39">
        <f t="shared" si="210"/>
        <v>86</v>
      </c>
      <c r="T6198" s="34" t="s">
        <v>29</v>
      </c>
      <c r="U6198" s="12">
        <f>((alpha*(beta^speed))*(speed^ceta))</f>
        <v>7.0008322294628025</v>
      </c>
      <c r="V6198" s="8">
        <f t="shared" si="211"/>
        <v>86</v>
      </c>
    </row>
    <row r="6199" spans="1:22">
      <c r="A6199" s="34" t="s">
        <v>19</v>
      </c>
      <c r="B6199" s="34" t="s">
        <v>71</v>
      </c>
      <c r="C6199" s="5" t="s">
        <v>151</v>
      </c>
      <c r="D6199" s="35" t="s">
        <v>86</v>
      </c>
      <c r="E6199" s="36" t="s">
        <v>14</v>
      </c>
      <c r="F6199" s="37">
        <v>0</v>
      </c>
      <c r="G6199" s="38">
        <v>0</v>
      </c>
      <c r="H6199" s="34">
        <v>0.99766039553929053</v>
      </c>
      <c r="I6199" s="35">
        <v>-0.21222942923668386</v>
      </c>
      <c r="J6199" s="35">
        <v>6.984406559919068E-2</v>
      </c>
      <c r="K6199" s="35">
        <v>1.3491594151905704</v>
      </c>
      <c r="L6199" s="35">
        <v>0</v>
      </c>
      <c r="M6199" s="35">
        <v>0</v>
      </c>
      <c r="N6199" s="35">
        <v>0</v>
      </c>
      <c r="O6199" s="35">
        <v>0</v>
      </c>
      <c r="P6199" s="36">
        <v>12</v>
      </c>
      <c r="Q6199" s="37">
        <v>86</v>
      </c>
      <c r="R6199" s="36">
        <v>2</v>
      </c>
      <c r="S6199" s="39">
        <f t="shared" si="210"/>
        <v>86</v>
      </c>
      <c r="T6199" s="34" t="s">
        <v>31</v>
      </c>
      <c r="U6199" s="12">
        <f>((alpha+(beta*speed))^((-1)/ceta))</f>
        <v>0.27193093170346866</v>
      </c>
      <c r="V6199" s="8">
        <f t="shared" si="211"/>
        <v>86</v>
      </c>
    </row>
    <row r="6200" spans="1:22">
      <c r="A6200" s="34" t="s">
        <v>19</v>
      </c>
      <c r="B6200" s="34" t="s">
        <v>71</v>
      </c>
      <c r="C6200" s="5" t="s">
        <v>151</v>
      </c>
      <c r="D6200" s="35" t="s">
        <v>86</v>
      </c>
      <c r="E6200" s="36" t="s">
        <v>18</v>
      </c>
      <c r="F6200" s="37">
        <v>0</v>
      </c>
      <c r="G6200" s="38">
        <v>0</v>
      </c>
      <c r="H6200" s="34">
        <v>0.96900978010936045</v>
      </c>
      <c r="I6200" s="35">
        <v>0.34955879699466136</v>
      </c>
      <c r="J6200" s="35">
        <v>0.2402768684917323</v>
      </c>
      <c r="K6200" s="35">
        <v>-1.8986039471948983E-3</v>
      </c>
      <c r="L6200" s="35">
        <v>0</v>
      </c>
      <c r="M6200" s="35">
        <v>0</v>
      </c>
      <c r="N6200" s="35">
        <v>0</v>
      </c>
      <c r="O6200" s="35">
        <v>0</v>
      </c>
      <c r="P6200" s="36">
        <v>12</v>
      </c>
      <c r="Q6200" s="37">
        <v>86</v>
      </c>
      <c r="R6200" s="36">
        <v>5</v>
      </c>
      <c r="S6200" s="39">
        <f t="shared" si="210"/>
        <v>86</v>
      </c>
      <c r="T6200" s="34" t="s">
        <v>36</v>
      </c>
      <c r="U6200" s="12">
        <f>(1/(((ceta*(speed^2))+(beta*speed))+alpha))</f>
        <v>0.14344537764054555</v>
      </c>
      <c r="V6200" s="8">
        <f t="shared" si="211"/>
        <v>86</v>
      </c>
    </row>
    <row r="6201" spans="1:22">
      <c r="A6201" s="34" t="s">
        <v>19</v>
      </c>
      <c r="B6201" s="34" t="s">
        <v>71</v>
      </c>
      <c r="C6201" s="5" t="s">
        <v>151</v>
      </c>
      <c r="D6201" s="35" t="s">
        <v>86</v>
      </c>
      <c r="E6201" s="36" t="s">
        <v>17</v>
      </c>
      <c r="F6201" s="37">
        <v>0</v>
      </c>
      <c r="G6201" s="38">
        <v>0</v>
      </c>
      <c r="H6201" s="34">
        <v>0.98775227225662265</v>
      </c>
      <c r="I6201" s="35">
        <v>0.70309926160068348</v>
      </c>
      <c r="J6201" s="35">
        <v>1.0605012618867302</v>
      </c>
      <c r="K6201" s="35">
        <v>3154.8413517988156</v>
      </c>
      <c r="L6201" s="35">
        <v>-0.76445740441294552</v>
      </c>
      <c r="M6201" s="35">
        <v>0</v>
      </c>
      <c r="N6201" s="35">
        <v>0</v>
      </c>
      <c r="O6201" s="35">
        <v>0</v>
      </c>
      <c r="P6201" s="36">
        <v>12</v>
      </c>
      <c r="Q6201" s="37">
        <v>86</v>
      </c>
      <c r="R6201" s="36">
        <v>1</v>
      </c>
      <c r="S6201" s="39">
        <f t="shared" si="210"/>
        <v>86</v>
      </c>
      <c r="T6201" s="34" t="s">
        <v>30</v>
      </c>
      <c r="U6201" s="12">
        <f>((alpha*(speed^beta))+(ceta*(speed^delta)))</f>
        <v>183.91453165670285</v>
      </c>
      <c r="V6201" s="8">
        <f t="shared" si="211"/>
        <v>86</v>
      </c>
    </row>
    <row r="6202" spans="1:22">
      <c r="A6202" s="34" t="s">
        <v>19</v>
      </c>
      <c r="B6202" s="34" t="s">
        <v>71</v>
      </c>
      <c r="C6202" s="5" t="s">
        <v>151</v>
      </c>
      <c r="D6202" s="35" t="s">
        <v>86</v>
      </c>
      <c r="E6202" s="36" t="s">
        <v>15</v>
      </c>
      <c r="F6202" s="37">
        <v>50</v>
      </c>
      <c r="G6202" s="38">
        <v>0</v>
      </c>
      <c r="H6202" s="34">
        <v>0.88987990322387622</v>
      </c>
      <c r="I6202" s="35">
        <v>-9.4240874707104537E-6</v>
      </c>
      <c r="J6202" s="35">
        <v>2.2090178059803126E-3</v>
      </c>
      <c r="K6202" s="35">
        <v>-0.16112222414083033</v>
      </c>
      <c r="L6202" s="35">
        <v>5.3268380910557749</v>
      </c>
      <c r="M6202" s="35">
        <v>0</v>
      </c>
      <c r="N6202" s="35">
        <v>0</v>
      </c>
      <c r="O6202" s="35">
        <v>0</v>
      </c>
      <c r="P6202" s="36">
        <v>12</v>
      </c>
      <c r="Q6202" s="37">
        <v>86</v>
      </c>
      <c r="R6202" s="36">
        <v>14</v>
      </c>
      <c r="S6202" s="39">
        <f t="shared" si="210"/>
        <v>86</v>
      </c>
      <c r="T6202" s="34" t="s">
        <v>51</v>
      </c>
      <c r="U6202" s="12">
        <f>(((alpha*(speed^3))+(beta*(speed^2))+(ceta*speed))+delta)</f>
        <v>1.8139751277045502</v>
      </c>
      <c r="V6202" s="8">
        <f t="shared" si="211"/>
        <v>86</v>
      </c>
    </row>
    <row r="6203" spans="1:22">
      <c r="A6203" s="34" t="s">
        <v>19</v>
      </c>
      <c r="B6203" s="34" t="s">
        <v>71</v>
      </c>
      <c r="C6203" s="5" t="s">
        <v>151</v>
      </c>
      <c r="D6203" s="35" t="s">
        <v>86</v>
      </c>
      <c r="E6203" s="36" t="s">
        <v>16</v>
      </c>
      <c r="F6203" s="37">
        <v>50</v>
      </c>
      <c r="G6203" s="38">
        <v>0</v>
      </c>
      <c r="H6203" s="34">
        <v>0.97753720010046852</v>
      </c>
      <c r="I6203" s="35">
        <v>90.348883027220836</v>
      </c>
      <c r="J6203" s="35">
        <v>1.0038827805984565</v>
      </c>
      <c r="K6203" s="35">
        <v>-0.61901368058746042</v>
      </c>
      <c r="L6203" s="35">
        <v>0</v>
      </c>
      <c r="M6203" s="35">
        <v>0</v>
      </c>
      <c r="N6203" s="35">
        <v>0</v>
      </c>
      <c r="O6203" s="35">
        <v>0</v>
      </c>
      <c r="P6203" s="36">
        <v>12</v>
      </c>
      <c r="Q6203" s="37">
        <v>86</v>
      </c>
      <c r="R6203" s="36">
        <v>0</v>
      </c>
      <c r="S6203" s="39">
        <f t="shared" si="210"/>
        <v>86</v>
      </c>
      <c r="T6203" s="34" t="s">
        <v>29</v>
      </c>
      <c r="U6203" s="12">
        <f>((alpha*(beta^speed))*(speed^ceta))</f>
        <v>8.0016620555752063</v>
      </c>
      <c r="V6203" s="8">
        <f t="shared" si="211"/>
        <v>86</v>
      </c>
    </row>
    <row r="6204" spans="1:22">
      <c r="A6204" s="34" t="s">
        <v>19</v>
      </c>
      <c r="B6204" s="34" t="s">
        <v>71</v>
      </c>
      <c r="C6204" s="5" t="s">
        <v>151</v>
      </c>
      <c r="D6204" s="35" t="s">
        <v>86</v>
      </c>
      <c r="E6204" s="36" t="s">
        <v>14</v>
      </c>
      <c r="F6204" s="37">
        <v>50</v>
      </c>
      <c r="G6204" s="38">
        <v>0</v>
      </c>
      <c r="H6204" s="34">
        <v>0.99686551756500941</v>
      </c>
      <c r="I6204" s="35">
        <v>600.08313355369535</v>
      </c>
      <c r="J6204" s="35">
        <v>-3.4178632888441878</v>
      </c>
      <c r="K6204" s="35">
        <v>9.446973191786725</v>
      </c>
      <c r="L6204" s="35">
        <v>-0.80774135560438831</v>
      </c>
      <c r="M6204" s="35">
        <v>0</v>
      </c>
      <c r="N6204" s="35">
        <v>0</v>
      </c>
      <c r="O6204" s="35">
        <v>0</v>
      </c>
      <c r="P6204" s="36">
        <v>12</v>
      </c>
      <c r="Q6204" s="37">
        <v>86</v>
      </c>
      <c r="R6204" s="36">
        <v>1</v>
      </c>
      <c r="S6204" s="39">
        <f t="shared" si="210"/>
        <v>86</v>
      </c>
      <c r="T6204" s="34" t="s">
        <v>30</v>
      </c>
      <c r="U6204" s="12">
        <f>((alpha*(speed^beta))+(ceta*(speed^delta)))</f>
        <v>0.25880012993826806</v>
      </c>
      <c r="V6204" s="8">
        <f t="shared" si="211"/>
        <v>86</v>
      </c>
    </row>
    <row r="6205" spans="1:22">
      <c r="A6205" s="34" t="s">
        <v>19</v>
      </c>
      <c r="B6205" s="34" t="s">
        <v>71</v>
      </c>
      <c r="C6205" s="5" t="s">
        <v>151</v>
      </c>
      <c r="D6205" s="35" t="s">
        <v>86</v>
      </c>
      <c r="E6205" s="36" t="s">
        <v>18</v>
      </c>
      <c r="F6205" s="37">
        <v>50</v>
      </c>
      <c r="G6205" s="38">
        <v>0</v>
      </c>
      <c r="H6205" s="34">
        <v>0.88752345087584328</v>
      </c>
      <c r="I6205" s="35">
        <v>-7.493549589061161E-7</v>
      </c>
      <c r="J6205" s="35">
        <v>1.9811621846864725E-4</v>
      </c>
      <c r="K6205" s="35">
        <v>-1.5398052643797028E-2</v>
      </c>
      <c r="L6205" s="35">
        <v>0.54549455082620579</v>
      </c>
      <c r="M6205" s="35">
        <v>0</v>
      </c>
      <c r="N6205" s="35">
        <v>0</v>
      </c>
      <c r="O6205" s="35">
        <v>0</v>
      </c>
      <c r="P6205" s="36">
        <v>12</v>
      </c>
      <c r="Q6205" s="37">
        <v>86</v>
      </c>
      <c r="R6205" s="36">
        <v>14</v>
      </c>
      <c r="S6205" s="39">
        <f t="shared" si="210"/>
        <v>86</v>
      </c>
      <c r="T6205" s="34" t="s">
        <v>51</v>
      </c>
      <c r="U6205" s="12">
        <f>(((alpha*(speed^3))+(beta*(speed^2))+(ceta*speed))+delta)</f>
        <v>0.20989785751178791</v>
      </c>
      <c r="V6205" s="8">
        <f t="shared" si="211"/>
        <v>86</v>
      </c>
    </row>
    <row r="6206" spans="1:22">
      <c r="A6206" s="34" t="s">
        <v>19</v>
      </c>
      <c r="B6206" s="34" t="s">
        <v>71</v>
      </c>
      <c r="C6206" s="5" t="s">
        <v>151</v>
      </c>
      <c r="D6206" s="35" t="s">
        <v>86</v>
      </c>
      <c r="E6206" s="36" t="s">
        <v>17</v>
      </c>
      <c r="F6206" s="37">
        <v>50</v>
      </c>
      <c r="G6206" s="38">
        <v>0</v>
      </c>
      <c r="H6206" s="34">
        <v>0.97491251723484817</v>
      </c>
      <c r="I6206" s="35">
        <v>2896.1249924547683</v>
      </c>
      <c r="J6206" s="35">
        <v>1.0048783834261743</v>
      </c>
      <c r="K6206" s="35">
        <v>-0.66804802528415586</v>
      </c>
      <c r="L6206" s="35">
        <v>0</v>
      </c>
      <c r="M6206" s="35">
        <v>0</v>
      </c>
      <c r="N6206" s="35">
        <v>0</v>
      </c>
      <c r="O6206" s="35">
        <v>0</v>
      </c>
      <c r="P6206" s="36">
        <v>12</v>
      </c>
      <c r="Q6206" s="37">
        <v>86</v>
      </c>
      <c r="R6206" s="36">
        <v>0</v>
      </c>
      <c r="S6206" s="39">
        <f t="shared" si="210"/>
        <v>86</v>
      </c>
      <c r="T6206" s="34" t="s">
        <v>29</v>
      </c>
      <c r="U6206" s="12">
        <f>((alpha*(beta^speed))*(speed^ceta))</f>
        <v>224.51262632410067</v>
      </c>
      <c r="V6206" s="8">
        <f t="shared" si="211"/>
        <v>86</v>
      </c>
    </row>
    <row r="6207" spans="1:22">
      <c r="A6207" s="34" t="s">
        <v>19</v>
      </c>
      <c r="B6207" s="34" t="s">
        <v>71</v>
      </c>
      <c r="C6207" s="5" t="s">
        <v>151</v>
      </c>
      <c r="D6207" s="35" t="s">
        <v>86</v>
      </c>
      <c r="E6207" s="36" t="s">
        <v>15</v>
      </c>
      <c r="F6207" s="37">
        <v>100</v>
      </c>
      <c r="G6207" s="38">
        <v>0</v>
      </c>
      <c r="H6207" s="34">
        <v>0.85777828240358756</v>
      </c>
      <c r="I6207" s="35">
        <v>1.9402463703848853</v>
      </c>
      <c r="J6207" s="35">
        <v>2.2374418541188175</v>
      </c>
      <c r="K6207" s="35">
        <v>-1.1664774051626199</v>
      </c>
      <c r="L6207" s="35">
        <v>-3.4161724810326732</v>
      </c>
      <c r="M6207" s="35">
        <v>0.3480391797742638</v>
      </c>
      <c r="N6207" s="35">
        <v>0</v>
      </c>
      <c r="O6207" s="35">
        <v>0</v>
      </c>
      <c r="P6207" s="36">
        <v>12</v>
      </c>
      <c r="Q6207" s="37">
        <v>86</v>
      </c>
      <c r="R6207" s="36">
        <v>10</v>
      </c>
      <c r="S6207" s="39">
        <f t="shared" si="210"/>
        <v>86</v>
      </c>
      <c r="T6207" s="34" t="s">
        <v>44</v>
      </c>
      <c r="U6207" s="12">
        <f>(alpha+(beta/(1+EXP((((-1)*ceta)+(delta*LN(speed)))+(epsilon*speed)))))</f>
        <v>1.9402466539865553</v>
      </c>
      <c r="V6207" s="8">
        <f t="shared" si="211"/>
        <v>86</v>
      </c>
    </row>
    <row r="6208" spans="1:22">
      <c r="A6208" s="34" t="s">
        <v>19</v>
      </c>
      <c r="B6208" s="34" t="s">
        <v>71</v>
      </c>
      <c r="C6208" s="5" t="s">
        <v>151</v>
      </c>
      <c r="D6208" s="35" t="s">
        <v>86</v>
      </c>
      <c r="E6208" s="36" t="s">
        <v>16</v>
      </c>
      <c r="F6208" s="37">
        <v>100</v>
      </c>
      <c r="G6208" s="38">
        <v>0</v>
      </c>
      <c r="H6208" s="34">
        <v>0.97158769249612686</v>
      </c>
      <c r="I6208" s="35">
        <v>82.525628213245412</v>
      </c>
      <c r="J6208" s="35">
        <v>1.0003295108200121</v>
      </c>
      <c r="K6208" s="35">
        <v>-0.50876226345284115</v>
      </c>
      <c r="L6208" s="35">
        <v>0</v>
      </c>
      <c r="M6208" s="35">
        <v>0</v>
      </c>
      <c r="N6208" s="35">
        <v>0</v>
      </c>
      <c r="O6208" s="35">
        <v>0</v>
      </c>
      <c r="P6208" s="36">
        <v>12</v>
      </c>
      <c r="Q6208" s="37">
        <v>86</v>
      </c>
      <c r="R6208" s="36">
        <v>0</v>
      </c>
      <c r="S6208" s="39">
        <f t="shared" si="210"/>
        <v>86</v>
      </c>
      <c r="T6208" s="34" t="s">
        <v>29</v>
      </c>
      <c r="U6208" s="12">
        <f>((alpha*(beta^speed))*(speed^ceta))</f>
        <v>8.8042832866162666</v>
      </c>
      <c r="V6208" s="8">
        <f t="shared" si="211"/>
        <v>86</v>
      </c>
    </row>
    <row r="6209" spans="1:22">
      <c r="A6209" s="34" t="s">
        <v>19</v>
      </c>
      <c r="B6209" s="34" t="s">
        <v>71</v>
      </c>
      <c r="C6209" s="5" t="s">
        <v>151</v>
      </c>
      <c r="D6209" s="35" t="s">
        <v>86</v>
      </c>
      <c r="E6209" s="36" t="s">
        <v>14</v>
      </c>
      <c r="F6209" s="37">
        <v>100</v>
      </c>
      <c r="G6209" s="38">
        <v>0</v>
      </c>
      <c r="H6209" s="34">
        <v>0.99599567768694797</v>
      </c>
      <c r="I6209" s="35">
        <v>8.3364516805716811</v>
      </c>
      <c r="J6209" s="35">
        <v>-0.77435092624350066</v>
      </c>
      <c r="K6209" s="35">
        <v>263.661663723667</v>
      </c>
      <c r="L6209" s="35">
        <v>-2.9827431779603044</v>
      </c>
      <c r="M6209" s="35">
        <v>0</v>
      </c>
      <c r="N6209" s="35">
        <v>0</v>
      </c>
      <c r="O6209" s="35">
        <v>0</v>
      </c>
      <c r="P6209" s="36">
        <v>12</v>
      </c>
      <c r="Q6209" s="37">
        <v>86</v>
      </c>
      <c r="R6209" s="36">
        <v>1</v>
      </c>
      <c r="S6209" s="39">
        <f t="shared" si="210"/>
        <v>86</v>
      </c>
      <c r="T6209" s="34" t="s">
        <v>30</v>
      </c>
      <c r="U6209" s="12">
        <f>((alpha*(speed^beta))+(ceta*(speed^delta)))</f>
        <v>0.26529800753728922</v>
      </c>
      <c r="V6209" s="8">
        <f t="shared" si="211"/>
        <v>86</v>
      </c>
    </row>
    <row r="6210" spans="1:22">
      <c r="A6210" s="34" t="s">
        <v>19</v>
      </c>
      <c r="B6210" s="34" t="s">
        <v>71</v>
      </c>
      <c r="C6210" s="5" t="s">
        <v>151</v>
      </c>
      <c r="D6210" s="35" t="s">
        <v>86</v>
      </c>
      <c r="E6210" s="36" t="s">
        <v>18</v>
      </c>
      <c r="F6210" s="37">
        <v>100</v>
      </c>
      <c r="G6210" s="38">
        <v>0</v>
      </c>
      <c r="H6210" s="34">
        <v>0.8219001771032699</v>
      </c>
      <c r="I6210" s="35">
        <v>-5.2158680642034741E-7</v>
      </c>
      <c r="J6210" s="35">
        <v>1.7599777651642779E-4</v>
      </c>
      <c r="K6210" s="35">
        <v>-1.56244926488098E-2</v>
      </c>
      <c r="L6210" s="35">
        <v>0.63555115162051434</v>
      </c>
      <c r="M6210" s="35">
        <v>0</v>
      </c>
      <c r="N6210" s="35">
        <v>0</v>
      </c>
      <c r="O6210" s="35">
        <v>0</v>
      </c>
      <c r="P6210" s="36">
        <v>12</v>
      </c>
      <c r="Q6210" s="37">
        <v>86</v>
      </c>
      <c r="R6210" s="36">
        <v>14</v>
      </c>
      <c r="S6210" s="39">
        <f t="shared" ref="S6210:S6273" si="212">V6210</f>
        <v>86</v>
      </c>
      <c r="T6210" s="34" t="s">
        <v>51</v>
      </c>
      <c r="U6210" s="12">
        <f>(((alpha*(speed^3))+(beta*(speed^2))+(ceta*speed))+delta)</f>
        <v>0.26176592119387099</v>
      </c>
      <c r="V6210" s="8">
        <f t="shared" ref="V6210:V6273" si="213">IF($V$1&lt;P6210,P6210,IF($V$1&gt;Q6210,Q6210,$V$1))</f>
        <v>86</v>
      </c>
    </row>
    <row r="6211" spans="1:22">
      <c r="A6211" s="34" t="s">
        <v>19</v>
      </c>
      <c r="B6211" s="34" t="s">
        <v>71</v>
      </c>
      <c r="C6211" s="5" t="s">
        <v>151</v>
      </c>
      <c r="D6211" s="35" t="s">
        <v>86</v>
      </c>
      <c r="E6211" s="36" t="s">
        <v>17</v>
      </c>
      <c r="F6211" s="37">
        <v>100</v>
      </c>
      <c r="G6211" s="38">
        <v>0</v>
      </c>
      <c r="H6211" s="34">
        <v>0.9632051904966169</v>
      </c>
      <c r="I6211" s="35">
        <v>-1.9866871486333287E-3</v>
      </c>
      <c r="J6211" s="35">
        <v>0.39095563799828636</v>
      </c>
      <c r="K6211" s="35">
        <v>-26.938764755155063</v>
      </c>
      <c r="L6211" s="35">
        <v>942.90875349431974</v>
      </c>
      <c r="M6211" s="35">
        <v>0</v>
      </c>
      <c r="N6211" s="35">
        <v>0</v>
      </c>
      <c r="O6211" s="35">
        <v>0</v>
      </c>
      <c r="P6211" s="36">
        <v>12</v>
      </c>
      <c r="Q6211" s="37">
        <v>86</v>
      </c>
      <c r="R6211" s="36">
        <v>14</v>
      </c>
      <c r="S6211" s="39">
        <f t="shared" si="212"/>
        <v>86</v>
      </c>
      <c r="T6211" s="34" t="s">
        <v>51</v>
      </c>
      <c r="U6211" s="12">
        <f>(((alpha*(speed^3))+(beta*(speed^2))+(ceta*speed))+delta)</f>
        <v>254.03860217519002</v>
      </c>
      <c r="V6211" s="8">
        <f t="shared" si="213"/>
        <v>86</v>
      </c>
    </row>
    <row r="6212" spans="1:22">
      <c r="A6212" s="34" t="s">
        <v>19</v>
      </c>
      <c r="B6212" s="34" t="s">
        <v>71</v>
      </c>
      <c r="C6212" s="5" t="s">
        <v>151</v>
      </c>
      <c r="D6212" s="35" t="s">
        <v>86</v>
      </c>
      <c r="E6212" s="36" t="s">
        <v>15</v>
      </c>
      <c r="F6212" s="37">
        <v>0</v>
      </c>
      <c r="G6212" s="38">
        <v>-0.06</v>
      </c>
      <c r="H6212" s="34">
        <v>0.9913426611209073</v>
      </c>
      <c r="I6212" s="35">
        <v>3.8327857220087344E-2</v>
      </c>
      <c r="J6212" s="35">
        <v>13.242621271127234</v>
      </c>
      <c r="K6212" s="35">
        <v>0.89797597675210672</v>
      </c>
      <c r="L6212" s="35">
        <v>0.91153925479682052</v>
      </c>
      <c r="M6212" s="35">
        <v>2.2807369670219263E-2</v>
      </c>
      <c r="N6212" s="35">
        <v>0</v>
      </c>
      <c r="O6212" s="35">
        <v>0</v>
      </c>
      <c r="P6212" s="36">
        <v>12</v>
      </c>
      <c r="Q6212" s="37">
        <v>86</v>
      </c>
      <c r="R6212" s="36">
        <v>10</v>
      </c>
      <c r="S6212" s="39">
        <f t="shared" si="212"/>
        <v>86</v>
      </c>
      <c r="T6212" s="34" t="s">
        <v>44</v>
      </c>
      <c r="U6212" s="12">
        <f>(alpha+(beta/(1+EXP((((-1)*ceta)+(delta*LN(speed)))+(epsilon*speed)))))</f>
        <v>0.11670165653591605</v>
      </c>
      <c r="V6212" s="8">
        <f t="shared" si="213"/>
        <v>86</v>
      </c>
    </row>
    <row r="6213" spans="1:22">
      <c r="A6213" s="34" t="s">
        <v>19</v>
      </c>
      <c r="B6213" s="34" t="s">
        <v>71</v>
      </c>
      <c r="C6213" s="5" t="s">
        <v>151</v>
      </c>
      <c r="D6213" s="35" t="s">
        <v>86</v>
      </c>
      <c r="E6213" s="36" t="s">
        <v>16</v>
      </c>
      <c r="F6213" s="37">
        <v>0</v>
      </c>
      <c r="G6213" s="38">
        <v>-0.06</v>
      </c>
      <c r="H6213" s="34">
        <v>0.99165628620673074</v>
      </c>
      <c r="I6213" s="35">
        <v>96.491097960720836</v>
      </c>
      <c r="J6213" s="35">
        <v>0.97865448749732076</v>
      </c>
      <c r="K6213" s="35">
        <v>-0.87501148413679197</v>
      </c>
      <c r="L6213" s="35">
        <v>0</v>
      </c>
      <c r="M6213" s="35">
        <v>0</v>
      </c>
      <c r="N6213" s="35">
        <v>0</v>
      </c>
      <c r="O6213" s="35">
        <v>0</v>
      </c>
      <c r="P6213" s="36">
        <v>12</v>
      </c>
      <c r="Q6213" s="37">
        <v>86</v>
      </c>
      <c r="R6213" s="36">
        <v>0</v>
      </c>
      <c r="S6213" s="39">
        <f t="shared" si="212"/>
        <v>86</v>
      </c>
      <c r="T6213" s="34" t="s">
        <v>29</v>
      </c>
      <c r="U6213" s="12">
        <f>((alpha*(beta^speed))*(speed^ceta))</f>
        <v>0.30613048959064881</v>
      </c>
      <c r="V6213" s="8">
        <f t="shared" si="213"/>
        <v>86</v>
      </c>
    </row>
    <row r="6214" spans="1:22">
      <c r="A6214" s="34" t="s">
        <v>19</v>
      </c>
      <c r="B6214" s="34" t="s">
        <v>71</v>
      </c>
      <c r="C6214" s="5" t="s">
        <v>151</v>
      </c>
      <c r="D6214" s="35" t="s">
        <v>86</v>
      </c>
      <c r="E6214" s="36" t="s">
        <v>14</v>
      </c>
      <c r="F6214" s="37">
        <v>0</v>
      </c>
      <c r="G6214" s="38">
        <v>-0.06</v>
      </c>
      <c r="H6214" s="34">
        <v>0.99720091762007101</v>
      </c>
      <c r="I6214" s="35">
        <v>0.97201458516226502</v>
      </c>
      <c r="J6214" s="35">
        <v>3.8272604995721132E-2</v>
      </c>
      <c r="K6214" s="35">
        <v>3.6004430629430422</v>
      </c>
      <c r="L6214" s="35">
        <v>0.18847664457055632</v>
      </c>
      <c r="M6214" s="35">
        <v>4.2864527738983943E-2</v>
      </c>
      <c r="N6214" s="35">
        <v>0</v>
      </c>
      <c r="O6214" s="35">
        <v>0</v>
      </c>
      <c r="P6214" s="36">
        <v>12</v>
      </c>
      <c r="Q6214" s="37">
        <v>86</v>
      </c>
      <c r="R6214" s="36">
        <v>4</v>
      </c>
      <c r="S6214" s="39">
        <f t="shared" si="212"/>
        <v>86</v>
      </c>
      <c r="T6214" s="34" t="s">
        <v>35</v>
      </c>
      <c r="U6214" s="12">
        <f>((epsilon+(alpha*EXP(((-1)*beta)*speed)))+(ceta*EXP(((-1)*delta)*speed)))</f>
        <v>7.9023889034238542E-2</v>
      </c>
      <c r="V6214" s="8">
        <f t="shared" si="213"/>
        <v>86</v>
      </c>
    </row>
    <row r="6215" spans="1:22">
      <c r="A6215" s="34" t="s">
        <v>19</v>
      </c>
      <c r="B6215" s="34" t="s">
        <v>71</v>
      </c>
      <c r="C6215" s="5" t="s">
        <v>151</v>
      </c>
      <c r="D6215" s="35" t="s">
        <v>86</v>
      </c>
      <c r="E6215" s="36" t="s">
        <v>18</v>
      </c>
      <c r="F6215" s="37">
        <v>0</v>
      </c>
      <c r="G6215" s="38">
        <v>-0.06</v>
      </c>
      <c r="H6215" s="34">
        <v>0.99358822097980581</v>
      </c>
      <c r="I6215" s="35">
        <v>2.0157915651823943</v>
      </c>
      <c r="J6215" s="35">
        <v>-5.2446082995109391</v>
      </c>
      <c r="K6215" s="35">
        <v>-1.2061186640028538</v>
      </c>
      <c r="L6215" s="35">
        <v>0</v>
      </c>
      <c r="M6215" s="35">
        <v>0</v>
      </c>
      <c r="N6215" s="35">
        <v>0</v>
      </c>
      <c r="O6215" s="35">
        <v>0</v>
      </c>
      <c r="P6215" s="36">
        <v>12</v>
      </c>
      <c r="Q6215" s="37">
        <v>86</v>
      </c>
      <c r="R6215" s="36">
        <v>13</v>
      </c>
      <c r="S6215" s="39">
        <f t="shared" si="212"/>
        <v>86</v>
      </c>
      <c r="T6215" s="34" t="s">
        <v>50</v>
      </c>
      <c r="U6215" s="12">
        <f>EXP((alpha+(beta/speed))+(ceta*LN(speed)))</f>
        <v>3.2788951586343339E-2</v>
      </c>
      <c r="V6215" s="8">
        <f t="shared" si="213"/>
        <v>86</v>
      </c>
    </row>
    <row r="6216" spans="1:22">
      <c r="A6216" s="34" t="s">
        <v>19</v>
      </c>
      <c r="B6216" s="34" t="s">
        <v>71</v>
      </c>
      <c r="C6216" s="5" t="s">
        <v>151</v>
      </c>
      <c r="D6216" s="35" t="s">
        <v>86</v>
      </c>
      <c r="E6216" s="36" t="s">
        <v>17</v>
      </c>
      <c r="F6216" s="37">
        <v>0</v>
      </c>
      <c r="G6216" s="38">
        <v>-0.06</v>
      </c>
      <c r="H6216" s="34">
        <v>0.98859848803182693</v>
      </c>
      <c r="I6216" s="35">
        <v>2146.7491049332343</v>
      </c>
      <c r="J6216" s="35">
        <v>0.97100954800710382</v>
      </c>
      <c r="K6216" s="35">
        <v>-0.74152060775198703</v>
      </c>
      <c r="L6216" s="35">
        <v>0</v>
      </c>
      <c r="M6216" s="35">
        <v>0</v>
      </c>
      <c r="N6216" s="35">
        <v>0</v>
      </c>
      <c r="O6216" s="35">
        <v>0</v>
      </c>
      <c r="P6216" s="36">
        <v>12</v>
      </c>
      <c r="Q6216" s="37">
        <v>86</v>
      </c>
      <c r="R6216" s="36">
        <v>0</v>
      </c>
      <c r="S6216" s="39">
        <f t="shared" si="212"/>
        <v>86</v>
      </c>
      <c r="T6216" s="34" t="s">
        <v>29</v>
      </c>
      <c r="U6216" s="12">
        <f>((alpha*(beta^speed))*(speed^ceta))</f>
        <v>6.2882797731509141</v>
      </c>
      <c r="V6216" s="8">
        <f t="shared" si="213"/>
        <v>86</v>
      </c>
    </row>
    <row r="6217" spans="1:22">
      <c r="A6217" s="34" t="s">
        <v>19</v>
      </c>
      <c r="B6217" s="34" t="s">
        <v>71</v>
      </c>
      <c r="C6217" s="5" t="s">
        <v>151</v>
      </c>
      <c r="D6217" s="35" t="s">
        <v>86</v>
      </c>
      <c r="E6217" s="36" t="s">
        <v>15</v>
      </c>
      <c r="F6217" s="37">
        <v>50</v>
      </c>
      <c r="G6217" s="38">
        <v>-0.06</v>
      </c>
      <c r="H6217" s="34">
        <v>0.98529490497988792</v>
      </c>
      <c r="I6217" s="35">
        <v>7.5837672899356923</v>
      </c>
      <c r="J6217" s="35">
        <v>-18.131096064582266</v>
      </c>
      <c r="K6217" s="35">
        <v>-2.127668093886586</v>
      </c>
      <c r="L6217" s="35">
        <v>0</v>
      </c>
      <c r="M6217" s="35">
        <v>0</v>
      </c>
      <c r="N6217" s="35">
        <v>0</v>
      </c>
      <c r="O6217" s="35">
        <v>0</v>
      </c>
      <c r="P6217" s="36">
        <v>12</v>
      </c>
      <c r="Q6217" s="37">
        <v>86</v>
      </c>
      <c r="R6217" s="36">
        <v>13</v>
      </c>
      <c r="S6217" s="39">
        <f t="shared" si="212"/>
        <v>86</v>
      </c>
      <c r="T6217" s="34" t="s">
        <v>50</v>
      </c>
      <c r="U6217" s="12">
        <f>EXP((alpha+(beta/speed))+(ceta*LN(speed)))</f>
        <v>0.1219148986356674</v>
      </c>
      <c r="V6217" s="8">
        <f t="shared" si="213"/>
        <v>86</v>
      </c>
    </row>
    <row r="6218" spans="1:22">
      <c r="A6218" s="34" t="s">
        <v>19</v>
      </c>
      <c r="B6218" s="34" t="s">
        <v>71</v>
      </c>
      <c r="C6218" s="5" t="s">
        <v>151</v>
      </c>
      <c r="D6218" s="35" t="s">
        <v>86</v>
      </c>
      <c r="E6218" s="36" t="s">
        <v>16</v>
      </c>
      <c r="F6218" s="37">
        <v>50</v>
      </c>
      <c r="G6218" s="38">
        <v>-0.06</v>
      </c>
      <c r="H6218" s="34">
        <v>0.98716966610967083</v>
      </c>
      <c r="I6218" s="35">
        <v>-0.37422923904234456</v>
      </c>
      <c r="J6218" s="35">
        <v>16.795715789747362</v>
      </c>
      <c r="K6218" s="35">
        <v>4.3620984598328576</v>
      </c>
      <c r="L6218" s="35">
        <v>1.8035227123246356</v>
      </c>
      <c r="M6218" s="35">
        <v>-6.0232572770647017E-3</v>
      </c>
      <c r="N6218" s="35">
        <v>0</v>
      </c>
      <c r="O6218" s="35">
        <v>0</v>
      </c>
      <c r="P6218" s="36">
        <v>12</v>
      </c>
      <c r="Q6218" s="37">
        <v>86</v>
      </c>
      <c r="R6218" s="36">
        <v>10</v>
      </c>
      <c r="S6218" s="39">
        <f t="shared" si="212"/>
        <v>86</v>
      </c>
      <c r="T6218" s="34" t="s">
        <v>44</v>
      </c>
      <c r="U6218" s="12">
        <f>(alpha+(beta/(1+EXP((((-1)*ceta)+(delta*LN(speed)))+(epsilon*speed)))))</f>
        <v>0.3136697553457844</v>
      </c>
      <c r="V6218" s="8">
        <f t="shared" si="213"/>
        <v>86</v>
      </c>
    </row>
    <row r="6219" spans="1:22">
      <c r="A6219" s="34" t="s">
        <v>19</v>
      </c>
      <c r="B6219" s="34" t="s">
        <v>71</v>
      </c>
      <c r="C6219" s="5" t="s">
        <v>151</v>
      </c>
      <c r="D6219" s="35" t="s">
        <v>86</v>
      </c>
      <c r="E6219" s="36" t="s">
        <v>14</v>
      </c>
      <c r="F6219" s="37">
        <v>50</v>
      </c>
      <c r="G6219" s="38">
        <v>-0.06</v>
      </c>
      <c r="H6219" s="34">
        <v>0.99764298555747799</v>
      </c>
      <c r="I6219" s="35">
        <v>12.164306966453095</v>
      </c>
      <c r="J6219" s="35">
        <v>0.99201793108356529</v>
      </c>
      <c r="K6219" s="35">
        <v>-0.97702472131061302</v>
      </c>
      <c r="L6219" s="35">
        <v>0</v>
      </c>
      <c r="M6219" s="35">
        <v>0</v>
      </c>
      <c r="N6219" s="35">
        <v>0</v>
      </c>
      <c r="O6219" s="35">
        <v>0</v>
      </c>
      <c r="P6219" s="36">
        <v>12</v>
      </c>
      <c r="Q6219" s="37">
        <v>86</v>
      </c>
      <c r="R6219" s="36">
        <v>0</v>
      </c>
      <c r="S6219" s="39">
        <f t="shared" si="212"/>
        <v>86</v>
      </c>
      <c r="T6219" s="34" t="s">
        <v>29</v>
      </c>
      <c r="U6219" s="12">
        <f>((alpha*(beta^speed))*(speed^ceta))</f>
        <v>7.8652670852198542E-2</v>
      </c>
      <c r="V6219" s="8">
        <f t="shared" si="213"/>
        <v>86</v>
      </c>
    </row>
    <row r="6220" spans="1:22">
      <c r="A6220" s="34" t="s">
        <v>19</v>
      </c>
      <c r="B6220" s="34" t="s">
        <v>71</v>
      </c>
      <c r="C6220" s="5" t="s">
        <v>151</v>
      </c>
      <c r="D6220" s="35" t="s">
        <v>86</v>
      </c>
      <c r="E6220" s="36" t="s">
        <v>18</v>
      </c>
      <c r="F6220" s="37">
        <v>50</v>
      </c>
      <c r="G6220" s="38">
        <v>-0.06</v>
      </c>
      <c r="H6220" s="34">
        <v>0.98721147043278201</v>
      </c>
      <c r="I6220" s="35">
        <v>3.0670466716062994</v>
      </c>
      <c r="J6220" s="35">
        <v>-10.368868303650162</v>
      </c>
      <c r="K6220" s="35">
        <v>-1.434366703394963</v>
      </c>
      <c r="L6220" s="35">
        <v>0</v>
      </c>
      <c r="M6220" s="35">
        <v>0</v>
      </c>
      <c r="N6220" s="35">
        <v>0</v>
      </c>
      <c r="O6220" s="35">
        <v>0</v>
      </c>
      <c r="P6220" s="36">
        <v>12</v>
      </c>
      <c r="Q6220" s="37">
        <v>86</v>
      </c>
      <c r="R6220" s="36">
        <v>13</v>
      </c>
      <c r="S6220" s="39">
        <f t="shared" si="212"/>
        <v>86</v>
      </c>
      <c r="T6220" s="34" t="s">
        <v>50</v>
      </c>
      <c r="U6220" s="12">
        <f>EXP((alpha+(beta/speed))+(ceta*LN(speed)))</f>
        <v>3.1978578840067023E-2</v>
      </c>
      <c r="V6220" s="8">
        <f t="shared" si="213"/>
        <v>86</v>
      </c>
    </row>
    <row r="6221" spans="1:22">
      <c r="A6221" s="34" t="s">
        <v>19</v>
      </c>
      <c r="B6221" s="34" t="s">
        <v>71</v>
      </c>
      <c r="C6221" s="5" t="s">
        <v>151</v>
      </c>
      <c r="D6221" s="35" t="s">
        <v>86</v>
      </c>
      <c r="E6221" s="36" t="s">
        <v>17</v>
      </c>
      <c r="F6221" s="37">
        <v>50</v>
      </c>
      <c r="G6221" s="38">
        <v>-0.06</v>
      </c>
      <c r="H6221" s="34">
        <v>0.983037871801829</v>
      </c>
      <c r="I6221" s="35">
        <v>12.857794453637473</v>
      </c>
      <c r="J6221" s="35">
        <v>-19.166386096489397</v>
      </c>
      <c r="K6221" s="35">
        <v>-2.349386930517769</v>
      </c>
      <c r="L6221" s="35">
        <v>0</v>
      </c>
      <c r="M6221" s="35">
        <v>0</v>
      </c>
      <c r="N6221" s="35">
        <v>0</v>
      </c>
      <c r="O6221" s="35">
        <v>0</v>
      </c>
      <c r="P6221" s="36">
        <v>12</v>
      </c>
      <c r="Q6221" s="37">
        <v>86</v>
      </c>
      <c r="R6221" s="36">
        <v>13</v>
      </c>
      <c r="S6221" s="39">
        <f t="shared" si="212"/>
        <v>86</v>
      </c>
      <c r="T6221" s="34" t="s">
        <v>50</v>
      </c>
      <c r="U6221" s="12">
        <f>EXP((alpha+(beta/speed))+(ceta*LN(speed)))</f>
        <v>8.7577951426409317</v>
      </c>
      <c r="V6221" s="8">
        <f t="shared" si="213"/>
        <v>86</v>
      </c>
    </row>
    <row r="6222" spans="1:22">
      <c r="A6222" s="34" t="s">
        <v>19</v>
      </c>
      <c r="B6222" s="34" t="s">
        <v>71</v>
      </c>
      <c r="C6222" s="5" t="s">
        <v>151</v>
      </c>
      <c r="D6222" s="35" t="s">
        <v>86</v>
      </c>
      <c r="E6222" s="36" t="s">
        <v>15</v>
      </c>
      <c r="F6222" s="37">
        <v>100</v>
      </c>
      <c r="G6222" s="38">
        <v>-0.06</v>
      </c>
      <c r="H6222" s="34">
        <v>0.97632281437363977</v>
      </c>
      <c r="I6222" s="35">
        <v>8.2432907763317402</v>
      </c>
      <c r="J6222" s="35">
        <v>-21.791890019708685</v>
      </c>
      <c r="K6222" s="35">
        <v>-2.2621217434689846</v>
      </c>
      <c r="L6222" s="35">
        <v>0</v>
      </c>
      <c r="M6222" s="35">
        <v>0</v>
      </c>
      <c r="N6222" s="35">
        <v>0</v>
      </c>
      <c r="O6222" s="35">
        <v>0</v>
      </c>
      <c r="P6222" s="36">
        <v>12</v>
      </c>
      <c r="Q6222" s="37">
        <v>86</v>
      </c>
      <c r="R6222" s="36">
        <v>13</v>
      </c>
      <c r="S6222" s="39">
        <f t="shared" si="212"/>
        <v>86</v>
      </c>
      <c r="T6222" s="34" t="s">
        <v>50</v>
      </c>
      <c r="U6222" s="12">
        <f>EXP((alpha+(beta/speed))+(ceta*LN(speed)))</f>
        <v>0.12413579824424931</v>
      </c>
      <c r="V6222" s="8">
        <f t="shared" si="213"/>
        <v>86</v>
      </c>
    </row>
    <row r="6223" spans="1:22">
      <c r="A6223" s="34" t="s">
        <v>19</v>
      </c>
      <c r="B6223" s="34" t="s">
        <v>71</v>
      </c>
      <c r="C6223" s="5" t="s">
        <v>151</v>
      </c>
      <c r="D6223" s="35" t="s">
        <v>86</v>
      </c>
      <c r="E6223" s="36" t="s">
        <v>16</v>
      </c>
      <c r="F6223" s="37">
        <v>100</v>
      </c>
      <c r="G6223" s="38">
        <v>-0.06</v>
      </c>
      <c r="H6223" s="34">
        <v>0.9816049575426572</v>
      </c>
      <c r="I6223" s="35">
        <v>-0.32223244481716107</v>
      </c>
      <c r="J6223" s="35">
        <v>13.680598313454183</v>
      </c>
      <c r="K6223" s="35">
        <v>5.0378125515084813</v>
      </c>
      <c r="L6223" s="35">
        <v>1.9441162278966744</v>
      </c>
      <c r="M6223" s="35">
        <v>-7.2653758745365535E-3</v>
      </c>
      <c r="N6223" s="35">
        <v>0</v>
      </c>
      <c r="O6223" s="35">
        <v>0</v>
      </c>
      <c r="P6223" s="36">
        <v>12</v>
      </c>
      <c r="Q6223" s="37">
        <v>86</v>
      </c>
      <c r="R6223" s="36">
        <v>10</v>
      </c>
      <c r="S6223" s="39">
        <f t="shared" si="212"/>
        <v>86</v>
      </c>
      <c r="T6223" s="34" t="s">
        <v>44</v>
      </c>
      <c r="U6223" s="12">
        <f>(alpha+(beta/(1+EXP((((-1)*ceta)+(delta*LN(speed)))+(epsilon*speed)))))</f>
        <v>0.3283554967268616</v>
      </c>
      <c r="V6223" s="8">
        <f t="shared" si="213"/>
        <v>86</v>
      </c>
    </row>
    <row r="6224" spans="1:22">
      <c r="A6224" s="34" t="s">
        <v>19</v>
      </c>
      <c r="B6224" s="34" t="s">
        <v>71</v>
      </c>
      <c r="C6224" s="5" t="s">
        <v>151</v>
      </c>
      <c r="D6224" s="35" t="s">
        <v>86</v>
      </c>
      <c r="E6224" s="36" t="s">
        <v>14</v>
      </c>
      <c r="F6224" s="37">
        <v>100</v>
      </c>
      <c r="G6224" s="38">
        <v>-0.06</v>
      </c>
      <c r="H6224" s="34">
        <v>0.99762865707571724</v>
      </c>
      <c r="I6224" s="35">
        <v>11.328275521472662</v>
      </c>
      <c r="J6224" s="35">
        <v>0.99188689880867298</v>
      </c>
      <c r="K6224" s="35">
        <v>-0.96121920271873418</v>
      </c>
      <c r="L6224" s="35">
        <v>0</v>
      </c>
      <c r="M6224" s="35">
        <v>0</v>
      </c>
      <c r="N6224" s="35">
        <v>0</v>
      </c>
      <c r="O6224" s="35">
        <v>0</v>
      </c>
      <c r="P6224" s="36">
        <v>12</v>
      </c>
      <c r="Q6224" s="37">
        <v>86</v>
      </c>
      <c r="R6224" s="36">
        <v>0</v>
      </c>
      <c r="S6224" s="39">
        <f t="shared" si="212"/>
        <v>86</v>
      </c>
      <c r="T6224" s="34" t="s">
        <v>29</v>
      </c>
      <c r="U6224" s="12">
        <f>((alpha*(beta^speed))*(speed^ceta))</f>
        <v>7.7701962347784745E-2</v>
      </c>
      <c r="V6224" s="8">
        <f t="shared" si="213"/>
        <v>86</v>
      </c>
    </row>
    <row r="6225" spans="1:22">
      <c r="A6225" s="34" t="s">
        <v>19</v>
      </c>
      <c r="B6225" s="34" t="s">
        <v>71</v>
      </c>
      <c r="C6225" s="5" t="s">
        <v>151</v>
      </c>
      <c r="D6225" s="35" t="s">
        <v>86</v>
      </c>
      <c r="E6225" s="36" t="s">
        <v>18</v>
      </c>
      <c r="F6225" s="37">
        <v>100</v>
      </c>
      <c r="G6225" s="38">
        <v>-0.06</v>
      </c>
      <c r="H6225" s="34">
        <v>0.97844853398707976</v>
      </c>
      <c r="I6225" s="35">
        <v>3.730386827165026</v>
      </c>
      <c r="J6225" s="35">
        <v>-13.633161864990933</v>
      </c>
      <c r="K6225" s="35">
        <v>-1.5731934189097554</v>
      </c>
      <c r="L6225" s="35">
        <v>0</v>
      </c>
      <c r="M6225" s="35">
        <v>0</v>
      </c>
      <c r="N6225" s="35">
        <v>0</v>
      </c>
      <c r="O6225" s="35">
        <v>0</v>
      </c>
      <c r="P6225" s="36">
        <v>12</v>
      </c>
      <c r="Q6225" s="37">
        <v>86</v>
      </c>
      <c r="R6225" s="36">
        <v>13</v>
      </c>
      <c r="S6225" s="39">
        <f t="shared" si="212"/>
        <v>86</v>
      </c>
      <c r="T6225" s="34" t="s">
        <v>50</v>
      </c>
      <c r="U6225" s="12">
        <f>EXP((alpha+(beta/speed))+(ceta*LN(speed)))</f>
        <v>3.2203241531948798E-2</v>
      </c>
      <c r="V6225" s="8">
        <f t="shared" si="213"/>
        <v>86</v>
      </c>
    </row>
    <row r="6226" spans="1:22">
      <c r="A6226" s="34" t="s">
        <v>19</v>
      </c>
      <c r="B6226" s="34" t="s">
        <v>71</v>
      </c>
      <c r="C6226" s="5" t="s">
        <v>151</v>
      </c>
      <c r="D6226" s="35" t="s">
        <v>86</v>
      </c>
      <c r="E6226" s="36" t="s">
        <v>17</v>
      </c>
      <c r="F6226" s="37">
        <v>100</v>
      </c>
      <c r="G6226" s="38">
        <v>-0.06</v>
      </c>
      <c r="H6226" s="34">
        <v>0.97646417642009464</v>
      </c>
      <c r="I6226" s="35">
        <v>13.141177040696451</v>
      </c>
      <c r="J6226" s="35">
        <v>-21.204117279222281</v>
      </c>
      <c r="K6226" s="35">
        <v>-2.4036643471846237</v>
      </c>
      <c r="L6226" s="35">
        <v>0</v>
      </c>
      <c r="M6226" s="35">
        <v>0</v>
      </c>
      <c r="N6226" s="35">
        <v>0</v>
      </c>
      <c r="O6226" s="35">
        <v>0</v>
      </c>
      <c r="P6226" s="36">
        <v>12</v>
      </c>
      <c r="Q6226" s="37">
        <v>86</v>
      </c>
      <c r="R6226" s="36">
        <v>13</v>
      </c>
      <c r="S6226" s="39">
        <f t="shared" si="212"/>
        <v>86</v>
      </c>
      <c r="T6226" s="34" t="s">
        <v>50</v>
      </c>
      <c r="U6226" s="12">
        <f>EXP((alpha+(beta/speed))+(ceta*LN(speed)))</f>
        <v>8.9161278201864818</v>
      </c>
      <c r="V6226" s="8">
        <f t="shared" si="213"/>
        <v>86</v>
      </c>
    </row>
    <row r="6227" spans="1:22">
      <c r="A6227" s="34" t="s">
        <v>19</v>
      </c>
      <c r="B6227" s="34" t="s">
        <v>71</v>
      </c>
      <c r="C6227" s="5" t="s">
        <v>151</v>
      </c>
      <c r="D6227" s="35" t="s">
        <v>86</v>
      </c>
      <c r="E6227" s="36" t="s">
        <v>15</v>
      </c>
      <c r="F6227" s="37">
        <v>0</v>
      </c>
      <c r="G6227" s="38">
        <v>-0.04</v>
      </c>
      <c r="H6227" s="34">
        <v>0.99076916400216553</v>
      </c>
      <c r="I6227" s="35">
        <v>2.1385112983313009E-2</v>
      </c>
      <c r="J6227" s="35">
        <v>26.470019027737912</v>
      </c>
      <c r="K6227" s="35">
        <v>0.13370832193639509</v>
      </c>
      <c r="L6227" s="35">
        <v>0.86313248200382953</v>
      </c>
      <c r="M6227" s="35">
        <v>1.7915156462237028E-2</v>
      </c>
      <c r="N6227" s="35">
        <v>0</v>
      </c>
      <c r="O6227" s="35">
        <v>0</v>
      </c>
      <c r="P6227" s="36">
        <v>12</v>
      </c>
      <c r="Q6227" s="37">
        <v>86</v>
      </c>
      <c r="R6227" s="36">
        <v>10</v>
      </c>
      <c r="S6227" s="39">
        <f t="shared" si="212"/>
        <v>86</v>
      </c>
      <c r="T6227" s="34" t="s">
        <v>44</v>
      </c>
      <c r="U6227" s="12">
        <f>(alpha+(beta/(1+EXP((((-1)*ceta)+(delta*LN(speed)))+(epsilon*speed)))))</f>
        <v>0.15933024932818196</v>
      </c>
      <c r="V6227" s="8">
        <f t="shared" si="213"/>
        <v>86</v>
      </c>
    </row>
    <row r="6228" spans="1:22">
      <c r="A6228" s="34" t="s">
        <v>19</v>
      </c>
      <c r="B6228" s="34" t="s">
        <v>71</v>
      </c>
      <c r="C6228" s="5" t="s">
        <v>151</v>
      </c>
      <c r="D6228" s="35" t="s">
        <v>86</v>
      </c>
      <c r="E6228" s="36" t="s">
        <v>16</v>
      </c>
      <c r="F6228" s="37">
        <v>0</v>
      </c>
      <c r="G6228" s="38">
        <v>-0.04</v>
      </c>
      <c r="H6228" s="34">
        <v>0.98724338635680431</v>
      </c>
      <c r="I6228" s="35">
        <v>78.339922325619341</v>
      </c>
      <c r="J6228" s="35">
        <v>0.97879967204156326</v>
      </c>
      <c r="K6228" s="35">
        <v>-0.71129918219940913</v>
      </c>
      <c r="L6228" s="35">
        <v>0</v>
      </c>
      <c r="M6228" s="35">
        <v>0</v>
      </c>
      <c r="N6228" s="35">
        <v>0</v>
      </c>
      <c r="O6228" s="35">
        <v>0</v>
      </c>
      <c r="P6228" s="36">
        <v>12</v>
      </c>
      <c r="Q6228" s="37">
        <v>86</v>
      </c>
      <c r="R6228" s="36">
        <v>0</v>
      </c>
      <c r="S6228" s="39">
        <f t="shared" si="212"/>
        <v>86</v>
      </c>
      <c r="T6228" s="34" t="s">
        <v>29</v>
      </c>
      <c r="U6228" s="12">
        <f>((alpha*(beta^speed))*(speed^ceta))</f>
        <v>0.52196823512091739</v>
      </c>
      <c r="V6228" s="8">
        <f t="shared" si="213"/>
        <v>86</v>
      </c>
    </row>
    <row r="6229" spans="1:22">
      <c r="A6229" s="34" t="s">
        <v>19</v>
      </c>
      <c r="B6229" s="34" t="s">
        <v>71</v>
      </c>
      <c r="C6229" s="5" t="s">
        <v>151</v>
      </c>
      <c r="D6229" s="35" t="s">
        <v>86</v>
      </c>
      <c r="E6229" s="36" t="s">
        <v>14</v>
      </c>
      <c r="F6229" s="37">
        <v>0</v>
      </c>
      <c r="G6229" s="38">
        <v>-0.04</v>
      </c>
      <c r="H6229" s="34">
        <v>0.99691478147666424</v>
      </c>
      <c r="I6229" s="35">
        <v>12.501081099430463</v>
      </c>
      <c r="J6229" s="35">
        <v>0.98990260161315258</v>
      </c>
      <c r="K6229" s="35">
        <v>-0.91065671462676501</v>
      </c>
      <c r="L6229" s="35">
        <v>0</v>
      </c>
      <c r="M6229" s="35">
        <v>0</v>
      </c>
      <c r="N6229" s="35">
        <v>0</v>
      </c>
      <c r="O6229" s="35">
        <v>0</v>
      </c>
      <c r="P6229" s="36">
        <v>12</v>
      </c>
      <c r="Q6229" s="37">
        <v>86</v>
      </c>
      <c r="R6229" s="36">
        <v>0</v>
      </c>
      <c r="S6229" s="39">
        <f t="shared" si="212"/>
        <v>86</v>
      </c>
      <c r="T6229" s="34" t="s">
        <v>29</v>
      </c>
      <c r="U6229" s="12">
        <f>((alpha*(beta^speed))*(speed^ceta))</f>
        <v>9.041398559086046E-2</v>
      </c>
      <c r="V6229" s="8">
        <f t="shared" si="213"/>
        <v>86</v>
      </c>
    </row>
    <row r="6230" spans="1:22">
      <c r="A6230" s="34" t="s">
        <v>19</v>
      </c>
      <c r="B6230" s="34" t="s">
        <v>71</v>
      </c>
      <c r="C6230" s="5" t="s">
        <v>151</v>
      </c>
      <c r="D6230" s="35" t="s">
        <v>86</v>
      </c>
      <c r="E6230" s="36" t="s">
        <v>18</v>
      </c>
      <c r="F6230" s="37">
        <v>0</v>
      </c>
      <c r="G6230" s="38">
        <v>-0.04</v>
      </c>
      <c r="H6230" s="34">
        <v>0.98996721272826405</v>
      </c>
      <c r="I6230" s="35">
        <v>2.1804314938702971</v>
      </c>
      <c r="J6230" s="35">
        <v>0.99328321129507102</v>
      </c>
      <c r="K6230" s="35">
        <v>-0.81039004252236868</v>
      </c>
      <c r="L6230" s="35">
        <v>0</v>
      </c>
      <c r="M6230" s="35">
        <v>0</v>
      </c>
      <c r="N6230" s="35">
        <v>0</v>
      </c>
      <c r="O6230" s="35">
        <v>0</v>
      </c>
      <c r="P6230" s="36">
        <v>12</v>
      </c>
      <c r="Q6230" s="37">
        <v>86</v>
      </c>
      <c r="R6230" s="36">
        <v>0</v>
      </c>
      <c r="S6230" s="39">
        <f t="shared" si="212"/>
        <v>86</v>
      </c>
      <c r="T6230" s="34" t="s">
        <v>29</v>
      </c>
      <c r="U6230" s="12">
        <f>((alpha*(beta^speed))*(speed^ceta))</f>
        <v>3.3046870075434741E-2</v>
      </c>
      <c r="V6230" s="8">
        <f t="shared" si="213"/>
        <v>86</v>
      </c>
    </row>
    <row r="6231" spans="1:22">
      <c r="A6231" s="34" t="s">
        <v>19</v>
      </c>
      <c r="B6231" s="34" t="s">
        <v>71</v>
      </c>
      <c r="C6231" s="5" t="s">
        <v>151</v>
      </c>
      <c r="D6231" s="35" t="s">
        <v>86</v>
      </c>
      <c r="E6231" s="36" t="s">
        <v>17</v>
      </c>
      <c r="F6231" s="37">
        <v>0</v>
      </c>
      <c r="G6231" s="38">
        <v>-0.04</v>
      </c>
      <c r="H6231" s="34">
        <v>0.98539466887580118</v>
      </c>
      <c r="I6231" s="35">
        <v>2058.7626721855027</v>
      </c>
      <c r="J6231" s="35">
        <v>0.97528740801951797</v>
      </c>
      <c r="K6231" s="35">
        <v>-0.66070386899008049</v>
      </c>
      <c r="L6231" s="35">
        <v>0</v>
      </c>
      <c r="M6231" s="35">
        <v>0</v>
      </c>
      <c r="N6231" s="35">
        <v>0</v>
      </c>
      <c r="O6231" s="35">
        <v>0</v>
      </c>
      <c r="P6231" s="36">
        <v>12</v>
      </c>
      <c r="Q6231" s="37">
        <v>86</v>
      </c>
      <c r="R6231" s="36">
        <v>0</v>
      </c>
      <c r="S6231" s="39">
        <f t="shared" si="212"/>
        <v>86</v>
      </c>
      <c r="T6231" s="34" t="s">
        <v>29</v>
      </c>
      <c r="U6231" s="12">
        <f>((alpha*(beta^speed))*(speed^ceta))</f>
        <v>12.614810789839021</v>
      </c>
      <c r="V6231" s="8">
        <f t="shared" si="213"/>
        <v>86</v>
      </c>
    </row>
    <row r="6232" spans="1:22">
      <c r="A6232" s="34" t="s">
        <v>19</v>
      </c>
      <c r="B6232" s="34" t="s">
        <v>71</v>
      </c>
      <c r="C6232" s="5" t="s">
        <v>151</v>
      </c>
      <c r="D6232" s="35" t="s">
        <v>86</v>
      </c>
      <c r="E6232" s="36" t="s">
        <v>15</v>
      </c>
      <c r="F6232" s="37">
        <v>50</v>
      </c>
      <c r="G6232" s="38">
        <v>-0.04</v>
      </c>
      <c r="H6232" s="34">
        <v>0.97966973904387655</v>
      </c>
      <c r="I6232" s="35">
        <v>0.65363587446354154</v>
      </c>
      <c r="J6232" s="35">
        <v>1.1090756194303688E-2</v>
      </c>
      <c r="K6232" s="35">
        <v>0.25053246803193491</v>
      </c>
      <c r="L6232" s="35">
        <v>0</v>
      </c>
      <c r="M6232" s="35">
        <v>0</v>
      </c>
      <c r="N6232" s="35">
        <v>0</v>
      </c>
      <c r="O6232" s="35">
        <v>0</v>
      </c>
      <c r="P6232" s="36">
        <v>12</v>
      </c>
      <c r="Q6232" s="37">
        <v>86</v>
      </c>
      <c r="R6232" s="36">
        <v>2</v>
      </c>
      <c r="S6232" s="39">
        <f t="shared" si="212"/>
        <v>86</v>
      </c>
      <c r="T6232" s="34" t="s">
        <v>31</v>
      </c>
      <c r="U6232" s="12">
        <f>((alpha+(beta*speed))^((-1)/ceta))</f>
        <v>0.15038771722540131</v>
      </c>
      <c r="V6232" s="8">
        <f t="shared" si="213"/>
        <v>86</v>
      </c>
    </row>
    <row r="6233" spans="1:22">
      <c r="A6233" s="34" t="s">
        <v>19</v>
      </c>
      <c r="B6233" s="34" t="s">
        <v>71</v>
      </c>
      <c r="C6233" s="5" t="s">
        <v>151</v>
      </c>
      <c r="D6233" s="35" t="s">
        <v>86</v>
      </c>
      <c r="E6233" s="36" t="s">
        <v>16</v>
      </c>
      <c r="F6233" s="37">
        <v>50</v>
      </c>
      <c r="G6233" s="38">
        <v>-0.04</v>
      </c>
      <c r="H6233" s="34">
        <v>0.97811909267059327</v>
      </c>
      <c r="I6233" s="35">
        <v>-1.5731236637193502</v>
      </c>
      <c r="J6233" s="35">
        <v>37.132638554159357</v>
      </c>
      <c r="K6233" s="35">
        <v>1.9460668640275842</v>
      </c>
      <c r="L6233" s="35">
        <v>1.0960942204731063</v>
      </c>
      <c r="M6233" s="35">
        <v>-4.0462165026412415E-4</v>
      </c>
      <c r="N6233" s="35">
        <v>0</v>
      </c>
      <c r="O6233" s="35">
        <v>0</v>
      </c>
      <c r="P6233" s="36">
        <v>12</v>
      </c>
      <c r="Q6233" s="37">
        <v>86</v>
      </c>
      <c r="R6233" s="36">
        <v>10</v>
      </c>
      <c r="S6233" s="39">
        <f t="shared" si="212"/>
        <v>86</v>
      </c>
      <c r="T6233" s="34" t="s">
        <v>44</v>
      </c>
      <c r="U6233" s="12">
        <f>(alpha+(beta/(1+EXP((((-1)*ceta)+(delta*LN(speed)))+(epsilon*speed)))))</f>
        <v>0.36068752901730994</v>
      </c>
      <c r="V6233" s="8">
        <f t="shared" si="213"/>
        <v>86</v>
      </c>
    </row>
    <row r="6234" spans="1:22">
      <c r="A6234" s="34" t="s">
        <v>19</v>
      </c>
      <c r="B6234" s="34" t="s">
        <v>71</v>
      </c>
      <c r="C6234" s="5" t="s">
        <v>151</v>
      </c>
      <c r="D6234" s="35" t="s">
        <v>86</v>
      </c>
      <c r="E6234" s="36" t="s">
        <v>14</v>
      </c>
      <c r="F6234" s="37">
        <v>50</v>
      </c>
      <c r="G6234" s="38">
        <v>-0.04</v>
      </c>
      <c r="H6234" s="34">
        <v>0.99706793659625492</v>
      </c>
      <c r="I6234" s="35">
        <v>-8.017808992737821E-2</v>
      </c>
      <c r="J6234" s="35">
        <v>14.616142734787887</v>
      </c>
      <c r="K6234" s="35">
        <v>0.17370978899014644</v>
      </c>
      <c r="L6234" s="35">
        <v>1.0499228832690046</v>
      </c>
      <c r="M6234" s="35">
        <v>-7.1313780844464676E-5</v>
      </c>
      <c r="N6234" s="35">
        <v>0</v>
      </c>
      <c r="O6234" s="35">
        <v>0</v>
      </c>
      <c r="P6234" s="36">
        <v>12</v>
      </c>
      <c r="Q6234" s="37">
        <v>86</v>
      </c>
      <c r="R6234" s="36">
        <v>10</v>
      </c>
      <c r="S6234" s="39">
        <f t="shared" si="212"/>
        <v>86</v>
      </c>
      <c r="T6234" s="34" t="s">
        <v>44</v>
      </c>
      <c r="U6234" s="12">
        <f>(alpha+(beta/(1+EXP((((-1)*ceta)+(delta*LN(speed)))+(epsilon*speed)))))</f>
        <v>8.0905172068756304E-2</v>
      </c>
      <c r="V6234" s="8">
        <f t="shared" si="213"/>
        <v>86</v>
      </c>
    </row>
    <row r="6235" spans="1:22">
      <c r="A6235" s="34" t="s">
        <v>19</v>
      </c>
      <c r="B6235" s="34" t="s">
        <v>71</v>
      </c>
      <c r="C6235" s="5" t="s">
        <v>151</v>
      </c>
      <c r="D6235" s="35" t="s">
        <v>86</v>
      </c>
      <c r="E6235" s="36" t="s">
        <v>18</v>
      </c>
      <c r="F6235" s="37">
        <v>50</v>
      </c>
      <c r="G6235" s="38">
        <v>-0.04</v>
      </c>
      <c r="H6235" s="34">
        <v>0.97834366805242567</v>
      </c>
      <c r="I6235" s="35">
        <v>3.5396692429318977</v>
      </c>
      <c r="J6235" s="35">
        <v>-12.717769757801509</v>
      </c>
      <c r="K6235" s="35">
        <v>-1.5057758545663795</v>
      </c>
      <c r="L6235" s="35">
        <v>0</v>
      </c>
      <c r="M6235" s="35">
        <v>0</v>
      </c>
      <c r="N6235" s="35">
        <v>0</v>
      </c>
      <c r="O6235" s="35">
        <v>0</v>
      </c>
      <c r="P6235" s="36">
        <v>12</v>
      </c>
      <c r="Q6235" s="37">
        <v>86</v>
      </c>
      <c r="R6235" s="36">
        <v>13</v>
      </c>
      <c r="S6235" s="39">
        <f t="shared" si="212"/>
        <v>86</v>
      </c>
      <c r="T6235" s="34" t="s">
        <v>50</v>
      </c>
      <c r="U6235" s="12">
        <f>EXP((alpha+(beta/speed))+(ceta*LN(speed)))</f>
        <v>3.6317323965952268E-2</v>
      </c>
      <c r="V6235" s="8">
        <f t="shared" si="213"/>
        <v>86</v>
      </c>
    </row>
    <row r="6236" spans="1:22">
      <c r="A6236" s="34" t="s">
        <v>19</v>
      </c>
      <c r="B6236" s="34" t="s">
        <v>71</v>
      </c>
      <c r="C6236" s="5" t="s">
        <v>151</v>
      </c>
      <c r="D6236" s="35" t="s">
        <v>86</v>
      </c>
      <c r="E6236" s="36" t="s">
        <v>17</v>
      </c>
      <c r="F6236" s="37">
        <v>50</v>
      </c>
      <c r="G6236" s="38">
        <v>-0.04</v>
      </c>
      <c r="H6236" s="34">
        <v>0.97596424512161728</v>
      </c>
      <c r="I6236" s="35">
        <v>1354.8755259703287</v>
      </c>
      <c r="J6236" s="35">
        <v>0.96846772519102342</v>
      </c>
      <c r="K6236" s="35">
        <v>-0.4507808064697888</v>
      </c>
      <c r="L6236" s="35">
        <v>0</v>
      </c>
      <c r="M6236" s="35">
        <v>0</v>
      </c>
      <c r="N6236" s="35">
        <v>0</v>
      </c>
      <c r="O6236" s="35">
        <v>0</v>
      </c>
      <c r="P6236" s="36">
        <v>12</v>
      </c>
      <c r="Q6236" s="37">
        <v>86</v>
      </c>
      <c r="R6236" s="36">
        <v>0</v>
      </c>
      <c r="S6236" s="39">
        <f t="shared" si="212"/>
        <v>86</v>
      </c>
      <c r="T6236" s="34" t="s">
        <v>29</v>
      </c>
      <c r="U6236" s="12">
        <f>((alpha*(beta^speed))*(speed^ceta))</f>
        <v>11.566120460568731</v>
      </c>
      <c r="V6236" s="8">
        <f t="shared" si="213"/>
        <v>86</v>
      </c>
    </row>
    <row r="6237" spans="1:22">
      <c r="A6237" s="34" t="s">
        <v>19</v>
      </c>
      <c r="B6237" s="34" t="s">
        <v>71</v>
      </c>
      <c r="C6237" s="5" t="s">
        <v>151</v>
      </c>
      <c r="D6237" s="35" t="s">
        <v>86</v>
      </c>
      <c r="E6237" s="36" t="s">
        <v>15</v>
      </c>
      <c r="F6237" s="37">
        <v>100</v>
      </c>
      <c r="G6237" s="38">
        <v>-0.04</v>
      </c>
      <c r="H6237" s="34">
        <v>0.96888324395932457</v>
      </c>
      <c r="I6237" s="35">
        <v>9.0167863019936316</v>
      </c>
      <c r="J6237" s="35">
        <v>-26.348706342214808</v>
      </c>
      <c r="K6237" s="35">
        <v>-2.3386402598598424</v>
      </c>
      <c r="L6237" s="35">
        <v>0</v>
      </c>
      <c r="M6237" s="35">
        <v>0</v>
      </c>
      <c r="N6237" s="35">
        <v>0</v>
      </c>
      <c r="O6237" s="35">
        <v>0</v>
      </c>
      <c r="P6237" s="36">
        <v>12</v>
      </c>
      <c r="Q6237" s="37">
        <v>86</v>
      </c>
      <c r="R6237" s="36">
        <v>13</v>
      </c>
      <c r="S6237" s="39">
        <f t="shared" si="212"/>
        <v>86</v>
      </c>
      <c r="T6237" s="34" t="s">
        <v>50</v>
      </c>
      <c r="U6237" s="12">
        <f>EXP((alpha+(beta/speed))+(ceta*LN(speed)))</f>
        <v>0.18146183502591889</v>
      </c>
      <c r="V6237" s="8">
        <f t="shared" si="213"/>
        <v>86</v>
      </c>
    </row>
    <row r="6238" spans="1:22">
      <c r="A6238" s="34" t="s">
        <v>19</v>
      </c>
      <c r="B6238" s="34" t="s">
        <v>71</v>
      </c>
      <c r="C6238" s="5" t="s">
        <v>151</v>
      </c>
      <c r="D6238" s="35" t="s">
        <v>86</v>
      </c>
      <c r="E6238" s="36" t="s">
        <v>16</v>
      </c>
      <c r="F6238" s="37">
        <v>100</v>
      </c>
      <c r="G6238" s="38">
        <v>-0.04</v>
      </c>
      <c r="H6238" s="34">
        <v>0.96925263044339849</v>
      </c>
      <c r="I6238" s="35">
        <v>-1.5684875319140157</v>
      </c>
      <c r="J6238" s="35">
        <v>23.829107563522857</v>
      </c>
      <c r="K6238" s="35">
        <v>3.1293970626756495</v>
      </c>
      <c r="L6238" s="35">
        <v>1.2749688233471843</v>
      </c>
      <c r="M6238" s="35">
        <v>-1.4244498677837155E-3</v>
      </c>
      <c r="N6238" s="35">
        <v>0</v>
      </c>
      <c r="O6238" s="35">
        <v>0</v>
      </c>
      <c r="P6238" s="36">
        <v>12</v>
      </c>
      <c r="Q6238" s="37">
        <v>86</v>
      </c>
      <c r="R6238" s="36">
        <v>10</v>
      </c>
      <c r="S6238" s="39">
        <f t="shared" si="212"/>
        <v>86</v>
      </c>
      <c r="T6238" s="34" t="s">
        <v>44</v>
      </c>
      <c r="U6238" s="12">
        <f>(alpha+(beta/(1+EXP((((-1)*ceta)+(delta*LN(speed)))+(epsilon*speed)))))</f>
        <v>0.36447961615716928</v>
      </c>
      <c r="V6238" s="8">
        <f t="shared" si="213"/>
        <v>86</v>
      </c>
    </row>
    <row r="6239" spans="1:22">
      <c r="A6239" s="34" t="s">
        <v>19</v>
      </c>
      <c r="B6239" s="34" t="s">
        <v>71</v>
      </c>
      <c r="C6239" s="5" t="s">
        <v>151</v>
      </c>
      <c r="D6239" s="35" t="s">
        <v>86</v>
      </c>
      <c r="E6239" s="36" t="s">
        <v>14</v>
      </c>
      <c r="F6239" s="37">
        <v>100</v>
      </c>
      <c r="G6239" s="38">
        <v>-0.04</v>
      </c>
      <c r="H6239" s="34">
        <v>0.99708259255177922</v>
      </c>
      <c r="I6239" s="35">
        <v>11.779576155006213</v>
      </c>
      <c r="J6239" s="35">
        <v>0.98986467931635391</v>
      </c>
      <c r="K6239" s="35">
        <v>-0.91834919740862941</v>
      </c>
      <c r="L6239" s="35">
        <v>0</v>
      </c>
      <c r="M6239" s="35">
        <v>0</v>
      </c>
      <c r="N6239" s="35">
        <v>0</v>
      </c>
      <c r="O6239" s="35">
        <v>0</v>
      </c>
      <c r="P6239" s="36">
        <v>12</v>
      </c>
      <c r="Q6239" s="37">
        <v>86</v>
      </c>
      <c r="R6239" s="36">
        <v>0</v>
      </c>
      <c r="S6239" s="39">
        <f t="shared" si="212"/>
        <v>86</v>
      </c>
      <c r="T6239" s="34" t="s">
        <v>29</v>
      </c>
      <c r="U6239" s="12">
        <f>((alpha*(beta^speed))*(speed^ceta))</f>
        <v>8.2055134646105157E-2</v>
      </c>
      <c r="V6239" s="8">
        <f t="shared" si="213"/>
        <v>86</v>
      </c>
    </row>
    <row r="6240" spans="1:22">
      <c r="A6240" s="34" t="s">
        <v>19</v>
      </c>
      <c r="B6240" s="34" t="s">
        <v>71</v>
      </c>
      <c r="C6240" s="5" t="s">
        <v>151</v>
      </c>
      <c r="D6240" s="35" t="s">
        <v>86</v>
      </c>
      <c r="E6240" s="36" t="s">
        <v>18</v>
      </c>
      <c r="F6240" s="37">
        <v>100</v>
      </c>
      <c r="G6240" s="38">
        <v>-0.04</v>
      </c>
      <c r="H6240" s="34">
        <v>0.96828861240474084</v>
      </c>
      <c r="I6240" s="35">
        <v>5.0499653459493432</v>
      </c>
      <c r="J6240" s="35">
        <v>-20.005140081555428</v>
      </c>
      <c r="K6240" s="35">
        <v>-1.8269591129611147</v>
      </c>
      <c r="L6240" s="35">
        <v>0</v>
      </c>
      <c r="M6240" s="35">
        <v>0</v>
      </c>
      <c r="N6240" s="35">
        <v>0</v>
      </c>
      <c r="O6240" s="35">
        <v>0</v>
      </c>
      <c r="P6240" s="36">
        <v>12</v>
      </c>
      <c r="Q6240" s="37">
        <v>86</v>
      </c>
      <c r="R6240" s="36">
        <v>13</v>
      </c>
      <c r="S6240" s="39">
        <f t="shared" si="212"/>
        <v>86</v>
      </c>
      <c r="T6240" s="34" t="s">
        <v>50</v>
      </c>
      <c r="U6240" s="12">
        <f>EXP((alpha+(beta/speed))+(ceta*LN(speed)))</f>
        <v>3.6132485347606089E-2</v>
      </c>
      <c r="V6240" s="8">
        <f t="shared" si="213"/>
        <v>86</v>
      </c>
    </row>
    <row r="6241" spans="1:22">
      <c r="A6241" s="34" t="s">
        <v>19</v>
      </c>
      <c r="B6241" s="34" t="s">
        <v>71</v>
      </c>
      <c r="C6241" s="5" t="s">
        <v>151</v>
      </c>
      <c r="D6241" s="35" t="s">
        <v>86</v>
      </c>
      <c r="E6241" s="36" t="s">
        <v>17</v>
      </c>
      <c r="F6241" s="37">
        <v>100</v>
      </c>
      <c r="G6241" s="38">
        <v>-0.04</v>
      </c>
      <c r="H6241" s="34">
        <v>0.9659634653579029</v>
      </c>
      <c r="I6241" s="35">
        <v>1002.6910131531478</v>
      </c>
      <c r="J6241" s="35">
        <v>0.96414757435688392</v>
      </c>
      <c r="K6241" s="35">
        <v>-0.293945741784157</v>
      </c>
      <c r="L6241" s="35">
        <v>0</v>
      </c>
      <c r="M6241" s="35">
        <v>0</v>
      </c>
      <c r="N6241" s="35">
        <v>0</v>
      </c>
      <c r="O6241" s="35">
        <v>0</v>
      </c>
      <c r="P6241" s="36">
        <v>12</v>
      </c>
      <c r="Q6241" s="37">
        <v>86</v>
      </c>
      <c r="R6241" s="36">
        <v>0</v>
      </c>
      <c r="S6241" s="39">
        <f t="shared" si="212"/>
        <v>86</v>
      </c>
      <c r="T6241" s="34" t="s">
        <v>29</v>
      </c>
      <c r="U6241" s="12">
        <f>((alpha*(beta^speed))*(speed^ceta))</f>
        <v>11.71849005915559</v>
      </c>
      <c r="V6241" s="8">
        <f t="shared" si="213"/>
        <v>86</v>
      </c>
    </row>
    <row r="6242" spans="1:22">
      <c r="A6242" s="34" t="s">
        <v>19</v>
      </c>
      <c r="B6242" s="34" t="s">
        <v>71</v>
      </c>
      <c r="C6242" s="5" t="s">
        <v>151</v>
      </c>
      <c r="D6242" s="35" t="s">
        <v>86</v>
      </c>
      <c r="E6242" s="36" t="s">
        <v>15</v>
      </c>
      <c r="F6242" s="37">
        <v>0</v>
      </c>
      <c r="G6242" s="38">
        <v>-0.02</v>
      </c>
      <c r="H6242" s="34">
        <v>0.99014060764117073</v>
      </c>
      <c r="I6242" s="35">
        <v>0.58041622423924766</v>
      </c>
      <c r="J6242" s="35">
        <v>20.944683982541722</v>
      </c>
      <c r="K6242" s="35">
        <v>-2.3386593223960465E-2</v>
      </c>
      <c r="L6242" s="35">
        <v>0.55328982649342973</v>
      </c>
      <c r="M6242" s="35">
        <v>5.0965278782020965E-2</v>
      </c>
      <c r="N6242" s="35">
        <v>0</v>
      </c>
      <c r="O6242" s="35">
        <v>0</v>
      </c>
      <c r="P6242" s="36">
        <v>12</v>
      </c>
      <c r="Q6242" s="37">
        <v>86</v>
      </c>
      <c r="R6242" s="36">
        <v>10</v>
      </c>
      <c r="S6242" s="39">
        <f t="shared" si="212"/>
        <v>86</v>
      </c>
      <c r="T6242" s="34" t="s">
        <v>44</v>
      </c>
      <c r="U6242" s="12">
        <f>(alpha+(beta/(1+EXP((((-1)*ceta)+(delta*LN(speed)))+(epsilon*speed)))))</f>
        <v>0.60212371888787364</v>
      </c>
      <c r="V6242" s="8">
        <f t="shared" si="213"/>
        <v>86</v>
      </c>
    </row>
    <row r="6243" spans="1:22">
      <c r="A6243" s="34" t="s">
        <v>19</v>
      </c>
      <c r="B6243" s="34" t="s">
        <v>71</v>
      </c>
      <c r="C6243" s="5" t="s">
        <v>151</v>
      </c>
      <c r="D6243" s="35" t="s">
        <v>86</v>
      </c>
      <c r="E6243" s="36" t="s">
        <v>16</v>
      </c>
      <c r="F6243" s="37">
        <v>0</v>
      </c>
      <c r="G6243" s="38">
        <v>-0.02</v>
      </c>
      <c r="H6243" s="34">
        <v>0.98594125708333713</v>
      </c>
      <c r="I6243" s="35">
        <v>5.1905021256785835</v>
      </c>
      <c r="J6243" s="35">
        <v>-1.6214707282787852</v>
      </c>
      <c r="K6243" s="35">
        <v>-0.99221006751543417</v>
      </c>
      <c r="L6243" s="35">
        <v>0</v>
      </c>
      <c r="M6243" s="35">
        <v>0</v>
      </c>
      <c r="N6243" s="35">
        <v>0</v>
      </c>
      <c r="O6243" s="35">
        <v>0</v>
      </c>
      <c r="P6243" s="36">
        <v>12</v>
      </c>
      <c r="Q6243" s="37">
        <v>86</v>
      </c>
      <c r="R6243" s="36">
        <v>13</v>
      </c>
      <c r="S6243" s="39">
        <f t="shared" si="212"/>
        <v>86</v>
      </c>
      <c r="T6243" s="34" t="s">
        <v>50</v>
      </c>
      <c r="U6243" s="12">
        <f>EXP((alpha+(beta/speed))+(ceta*LN(speed)))</f>
        <v>2.121237369617587</v>
      </c>
      <c r="V6243" s="8">
        <f t="shared" si="213"/>
        <v>86</v>
      </c>
    </row>
    <row r="6244" spans="1:22">
      <c r="A6244" s="34" t="s">
        <v>19</v>
      </c>
      <c r="B6244" s="34" t="s">
        <v>71</v>
      </c>
      <c r="C6244" s="5" t="s">
        <v>151</v>
      </c>
      <c r="D6244" s="35" t="s">
        <v>86</v>
      </c>
      <c r="E6244" s="36" t="s">
        <v>14</v>
      </c>
      <c r="F6244" s="37">
        <v>0</v>
      </c>
      <c r="G6244" s="38">
        <v>-0.02</v>
      </c>
      <c r="H6244" s="34">
        <v>0.99742073902257788</v>
      </c>
      <c r="I6244" s="35">
        <v>18.373474115122836</v>
      </c>
      <c r="J6244" s="35">
        <v>1.0029540477733965</v>
      </c>
      <c r="K6244" s="35">
        <v>-1.0838289517089548</v>
      </c>
      <c r="L6244" s="35">
        <v>0</v>
      </c>
      <c r="M6244" s="35">
        <v>0</v>
      </c>
      <c r="N6244" s="35">
        <v>0</v>
      </c>
      <c r="O6244" s="35">
        <v>0</v>
      </c>
      <c r="P6244" s="36">
        <v>12</v>
      </c>
      <c r="Q6244" s="37">
        <v>86</v>
      </c>
      <c r="R6244" s="36">
        <v>0</v>
      </c>
      <c r="S6244" s="39">
        <f t="shared" si="212"/>
        <v>86</v>
      </c>
      <c r="T6244" s="34" t="s">
        <v>29</v>
      </c>
      <c r="U6244" s="12">
        <f>((alpha*(beta^speed))*(speed^ceta))</f>
        <v>0.18953739295588842</v>
      </c>
      <c r="V6244" s="8">
        <f t="shared" si="213"/>
        <v>86</v>
      </c>
    </row>
    <row r="6245" spans="1:22">
      <c r="A6245" s="34" t="s">
        <v>19</v>
      </c>
      <c r="B6245" s="34" t="s">
        <v>71</v>
      </c>
      <c r="C6245" s="5" t="s">
        <v>151</v>
      </c>
      <c r="D6245" s="35" t="s">
        <v>86</v>
      </c>
      <c r="E6245" s="36" t="s">
        <v>18</v>
      </c>
      <c r="F6245" s="37">
        <v>0</v>
      </c>
      <c r="G6245" s="38">
        <v>-0.02</v>
      </c>
      <c r="H6245" s="34">
        <v>0.98614960923141104</v>
      </c>
      <c r="I6245" s="35">
        <v>2.9856350189963639</v>
      </c>
      <c r="J6245" s="35">
        <v>1.000873079189746</v>
      </c>
      <c r="K6245" s="35">
        <v>-0.92328198287404284</v>
      </c>
      <c r="L6245" s="35">
        <v>0</v>
      </c>
      <c r="M6245" s="35">
        <v>0</v>
      </c>
      <c r="N6245" s="35">
        <v>0</v>
      </c>
      <c r="O6245" s="35">
        <v>0</v>
      </c>
      <c r="P6245" s="36">
        <v>12</v>
      </c>
      <c r="Q6245" s="37">
        <v>86</v>
      </c>
      <c r="R6245" s="36">
        <v>0</v>
      </c>
      <c r="S6245" s="39">
        <f t="shared" si="212"/>
        <v>86</v>
      </c>
      <c r="T6245" s="34" t="s">
        <v>29</v>
      </c>
      <c r="U6245" s="12">
        <f>((alpha*(beta^speed))*(speed^ceta))</f>
        <v>5.2667638023887811E-2</v>
      </c>
      <c r="V6245" s="8">
        <f t="shared" si="213"/>
        <v>86</v>
      </c>
    </row>
    <row r="6246" spans="1:22">
      <c r="A6246" s="34" t="s">
        <v>19</v>
      </c>
      <c r="B6246" s="34" t="s">
        <v>71</v>
      </c>
      <c r="C6246" s="5" t="s">
        <v>151</v>
      </c>
      <c r="D6246" s="35" t="s">
        <v>86</v>
      </c>
      <c r="E6246" s="36" t="s">
        <v>17</v>
      </c>
      <c r="F6246" s="37">
        <v>0</v>
      </c>
      <c r="G6246" s="38">
        <v>-0.02</v>
      </c>
      <c r="H6246" s="34">
        <v>0.98466185054607425</v>
      </c>
      <c r="I6246" s="35">
        <v>8.7499628710516557</v>
      </c>
      <c r="J6246" s="35">
        <v>-2.2992524374738692</v>
      </c>
      <c r="K6246" s="35">
        <v>-1.0570569502654423</v>
      </c>
      <c r="L6246" s="35">
        <v>0</v>
      </c>
      <c r="M6246" s="35">
        <v>0</v>
      </c>
      <c r="N6246" s="35">
        <v>0</v>
      </c>
      <c r="O6246" s="35">
        <v>0</v>
      </c>
      <c r="P6246" s="36">
        <v>12</v>
      </c>
      <c r="Q6246" s="37">
        <v>86</v>
      </c>
      <c r="R6246" s="36">
        <v>13</v>
      </c>
      <c r="S6246" s="39">
        <f t="shared" si="212"/>
        <v>86</v>
      </c>
      <c r="T6246" s="34" t="s">
        <v>50</v>
      </c>
      <c r="U6246" s="12">
        <f>EXP((alpha+(beta/speed))+(ceta*LN(speed)))</f>
        <v>55.408256070422368</v>
      </c>
      <c r="V6246" s="8">
        <f t="shared" si="213"/>
        <v>86</v>
      </c>
    </row>
    <row r="6247" spans="1:22">
      <c r="A6247" s="34" t="s">
        <v>19</v>
      </c>
      <c r="B6247" s="34" t="s">
        <v>71</v>
      </c>
      <c r="C6247" s="5" t="s">
        <v>151</v>
      </c>
      <c r="D6247" s="35" t="s">
        <v>86</v>
      </c>
      <c r="E6247" s="36" t="s">
        <v>15</v>
      </c>
      <c r="F6247" s="37">
        <v>50</v>
      </c>
      <c r="G6247" s="38">
        <v>-0.02</v>
      </c>
      <c r="H6247" s="34">
        <v>0.96546350208566656</v>
      </c>
      <c r="I6247" s="35">
        <v>-1.3014348887119325E-5</v>
      </c>
      <c r="J6247" s="35">
        <v>2.6235813917694097E-3</v>
      </c>
      <c r="K6247" s="35">
        <v>-0.18074988264202199</v>
      </c>
      <c r="L6247" s="35">
        <v>4.9208061257330229</v>
      </c>
      <c r="M6247" s="35">
        <v>0</v>
      </c>
      <c r="N6247" s="35">
        <v>0</v>
      </c>
      <c r="O6247" s="35">
        <v>0</v>
      </c>
      <c r="P6247" s="36">
        <v>12</v>
      </c>
      <c r="Q6247" s="37">
        <v>86</v>
      </c>
      <c r="R6247" s="36">
        <v>14</v>
      </c>
      <c r="S6247" s="39">
        <f t="shared" si="212"/>
        <v>86</v>
      </c>
      <c r="T6247" s="34" t="s">
        <v>51</v>
      </c>
      <c r="U6247" s="12">
        <f>(((alpha*(speed^3))+(beta*(speed^2))+(ceta*speed))+delta)</f>
        <v>0.50246949630011528</v>
      </c>
      <c r="V6247" s="8">
        <f t="shared" si="213"/>
        <v>86</v>
      </c>
    </row>
    <row r="6248" spans="1:22">
      <c r="A6248" s="34" t="s">
        <v>19</v>
      </c>
      <c r="B6248" s="34" t="s">
        <v>71</v>
      </c>
      <c r="C6248" s="5" t="s">
        <v>151</v>
      </c>
      <c r="D6248" s="35" t="s">
        <v>86</v>
      </c>
      <c r="E6248" s="36" t="s">
        <v>16</v>
      </c>
      <c r="F6248" s="37">
        <v>50</v>
      </c>
      <c r="G6248" s="38">
        <v>-0.02</v>
      </c>
      <c r="H6248" s="34">
        <v>0.97333624335379021</v>
      </c>
      <c r="I6248" s="35">
        <v>-4.3950965525749863</v>
      </c>
      <c r="J6248" s="35">
        <v>168.47386140272354</v>
      </c>
      <c r="K6248" s="35">
        <v>-0.63666125158755915</v>
      </c>
      <c r="L6248" s="35">
        <v>0.57821976820732413</v>
      </c>
      <c r="M6248" s="35">
        <v>1.6602928742057885E-3</v>
      </c>
      <c r="N6248" s="35">
        <v>0</v>
      </c>
      <c r="O6248" s="35">
        <v>0</v>
      </c>
      <c r="P6248" s="36">
        <v>12</v>
      </c>
      <c r="Q6248" s="37">
        <v>86</v>
      </c>
      <c r="R6248" s="36">
        <v>10</v>
      </c>
      <c r="S6248" s="39">
        <f t="shared" si="212"/>
        <v>86</v>
      </c>
      <c r="T6248" s="34" t="s">
        <v>44</v>
      </c>
      <c r="U6248" s="12">
        <f>(alpha+(beta/(1+EXP((((-1)*ceta)+(delta*LN(speed)))+(epsilon*speed)))))</f>
        <v>1.2876231554477231</v>
      </c>
      <c r="V6248" s="8">
        <f t="shared" si="213"/>
        <v>86</v>
      </c>
    </row>
    <row r="6249" spans="1:22">
      <c r="A6249" s="34" t="s">
        <v>19</v>
      </c>
      <c r="B6249" s="34" t="s">
        <v>71</v>
      </c>
      <c r="C6249" s="5" t="s">
        <v>151</v>
      </c>
      <c r="D6249" s="35" t="s">
        <v>86</v>
      </c>
      <c r="E6249" s="36" t="s">
        <v>14</v>
      </c>
      <c r="F6249" s="37">
        <v>50</v>
      </c>
      <c r="G6249" s="38">
        <v>-0.02</v>
      </c>
      <c r="H6249" s="34">
        <v>0.99763854280567632</v>
      </c>
      <c r="I6249" s="35">
        <v>14.431413029569489</v>
      </c>
      <c r="J6249" s="35">
        <v>0.99503685621357829</v>
      </c>
      <c r="K6249" s="35">
        <v>-0.96377736825201255</v>
      </c>
      <c r="L6249" s="35">
        <v>0</v>
      </c>
      <c r="M6249" s="35">
        <v>0</v>
      </c>
      <c r="N6249" s="35">
        <v>0</v>
      </c>
      <c r="O6249" s="35">
        <v>0</v>
      </c>
      <c r="P6249" s="36">
        <v>12</v>
      </c>
      <c r="Q6249" s="37">
        <v>86</v>
      </c>
      <c r="R6249" s="36">
        <v>0</v>
      </c>
      <c r="S6249" s="39">
        <f t="shared" si="212"/>
        <v>86</v>
      </c>
      <c r="T6249" s="34" t="s">
        <v>29</v>
      </c>
      <c r="U6249" s="12">
        <f>((alpha*(beta^speed))*(speed^ceta))</f>
        <v>0.12854388479078338</v>
      </c>
      <c r="V6249" s="8">
        <f t="shared" si="213"/>
        <v>86</v>
      </c>
    </row>
    <row r="6250" spans="1:22">
      <c r="A6250" s="34" t="s">
        <v>19</v>
      </c>
      <c r="B6250" s="34" t="s">
        <v>71</v>
      </c>
      <c r="C6250" s="5" t="s">
        <v>151</v>
      </c>
      <c r="D6250" s="35" t="s">
        <v>86</v>
      </c>
      <c r="E6250" s="36" t="s">
        <v>18</v>
      </c>
      <c r="F6250" s="37">
        <v>50</v>
      </c>
      <c r="G6250" s="38">
        <v>-0.02</v>
      </c>
      <c r="H6250" s="34">
        <v>0.95833757799835229</v>
      </c>
      <c r="I6250" s="35">
        <v>-1.1936916523532516E-6</v>
      </c>
      <c r="J6250" s="35">
        <v>2.4323724415457643E-4</v>
      </c>
      <c r="K6250" s="35">
        <v>-1.7233947058469059E-2</v>
      </c>
      <c r="L6250" s="35">
        <v>0.50478224878084088</v>
      </c>
      <c r="M6250" s="35">
        <v>0</v>
      </c>
      <c r="N6250" s="35">
        <v>0</v>
      </c>
      <c r="O6250" s="35">
        <v>0</v>
      </c>
      <c r="P6250" s="36">
        <v>12</v>
      </c>
      <c r="Q6250" s="37">
        <v>86</v>
      </c>
      <c r="R6250" s="36">
        <v>14</v>
      </c>
      <c r="S6250" s="39">
        <f t="shared" si="212"/>
        <v>86</v>
      </c>
      <c r="T6250" s="34" t="s">
        <v>51</v>
      </c>
      <c r="U6250" s="12">
        <f>(((alpha*(speed^3))+(beta*(speed^2))+(ceta*speed))+delta)</f>
        <v>6.2390721890549283E-2</v>
      </c>
      <c r="V6250" s="8">
        <f t="shared" si="213"/>
        <v>86</v>
      </c>
    </row>
    <row r="6251" spans="1:22">
      <c r="A6251" s="34" t="s">
        <v>19</v>
      </c>
      <c r="B6251" s="34" t="s">
        <v>71</v>
      </c>
      <c r="C6251" s="5" t="s">
        <v>151</v>
      </c>
      <c r="D6251" s="35" t="s">
        <v>86</v>
      </c>
      <c r="E6251" s="36" t="s">
        <v>17</v>
      </c>
      <c r="F6251" s="37">
        <v>50</v>
      </c>
      <c r="G6251" s="38">
        <v>-0.02</v>
      </c>
      <c r="H6251" s="34">
        <v>0.97217560799568647</v>
      </c>
      <c r="I6251" s="35">
        <v>-2.1977261908351334E-3</v>
      </c>
      <c r="J6251" s="35">
        <v>0.40362072420474077</v>
      </c>
      <c r="K6251" s="35">
        <v>-25.955814322422903</v>
      </c>
      <c r="L6251" s="35">
        <v>664.50269243400669</v>
      </c>
      <c r="M6251" s="35">
        <v>0</v>
      </c>
      <c r="N6251" s="35">
        <v>0</v>
      </c>
      <c r="O6251" s="35">
        <v>0</v>
      </c>
      <c r="P6251" s="36">
        <v>12</v>
      </c>
      <c r="Q6251" s="37">
        <v>86</v>
      </c>
      <c r="R6251" s="36">
        <v>14</v>
      </c>
      <c r="S6251" s="39">
        <f t="shared" si="212"/>
        <v>86</v>
      </c>
      <c r="T6251" s="34" t="s">
        <v>51</v>
      </c>
      <c r="U6251" s="12">
        <f>(((alpha*(speed^3))+(beta*(speed^2))+(ceta*speed))+delta)</f>
        <v>19.604606886068154</v>
      </c>
      <c r="V6251" s="8">
        <f t="shared" si="213"/>
        <v>86</v>
      </c>
    </row>
    <row r="6252" spans="1:22">
      <c r="A6252" s="34" t="s">
        <v>19</v>
      </c>
      <c r="B6252" s="34" t="s">
        <v>71</v>
      </c>
      <c r="C6252" s="5" t="s">
        <v>151</v>
      </c>
      <c r="D6252" s="35" t="s">
        <v>86</v>
      </c>
      <c r="E6252" s="36" t="s">
        <v>15</v>
      </c>
      <c r="F6252" s="37">
        <v>100</v>
      </c>
      <c r="G6252" s="38">
        <v>-0.02</v>
      </c>
      <c r="H6252" s="34">
        <v>0.94925514429047675</v>
      </c>
      <c r="I6252" s="35">
        <v>0.6845982601173195</v>
      </c>
      <c r="J6252" s="35">
        <v>3.4028298743567289</v>
      </c>
      <c r="K6252" s="35">
        <v>2.6727672329224323</v>
      </c>
      <c r="L6252" s="35">
        <v>-1.2452767525000024E-2</v>
      </c>
      <c r="M6252" s="35">
        <v>0.10812641777241465</v>
      </c>
      <c r="N6252" s="35">
        <v>0</v>
      </c>
      <c r="O6252" s="35">
        <v>0</v>
      </c>
      <c r="P6252" s="36">
        <v>12</v>
      </c>
      <c r="Q6252" s="37">
        <v>86</v>
      </c>
      <c r="R6252" s="36">
        <v>10</v>
      </c>
      <c r="S6252" s="39">
        <f t="shared" si="212"/>
        <v>86</v>
      </c>
      <c r="T6252" s="34" t="s">
        <v>44</v>
      </c>
      <c r="U6252" s="12">
        <f>(alpha+(beta/(1+EXP((((-1)*ceta)+(delta*LN(speed)))+(epsilon*speed)))))</f>
        <v>0.68935863779955175</v>
      </c>
      <c r="V6252" s="8">
        <f t="shared" si="213"/>
        <v>86</v>
      </c>
    </row>
    <row r="6253" spans="1:22">
      <c r="A6253" s="34" t="s">
        <v>19</v>
      </c>
      <c r="B6253" s="34" t="s">
        <v>71</v>
      </c>
      <c r="C6253" s="5" t="s">
        <v>151</v>
      </c>
      <c r="D6253" s="35" t="s">
        <v>86</v>
      </c>
      <c r="E6253" s="36" t="s">
        <v>16</v>
      </c>
      <c r="F6253" s="37">
        <v>100</v>
      </c>
      <c r="G6253" s="38">
        <v>-0.02</v>
      </c>
      <c r="H6253" s="34">
        <v>0.96413065355999716</v>
      </c>
      <c r="I6253" s="35">
        <v>-7.124987208430296E-5</v>
      </c>
      <c r="J6253" s="35">
        <v>1.3030063114752174E-2</v>
      </c>
      <c r="K6253" s="35">
        <v>-0.86534978301666599</v>
      </c>
      <c r="L6253" s="35">
        <v>23.665288039870635</v>
      </c>
      <c r="M6253" s="35">
        <v>0</v>
      </c>
      <c r="N6253" s="35">
        <v>0</v>
      </c>
      <c r="O6253" s="35">
        <v>0</v>
      </c>
      <c r="P6253" s="36">
        <v>12</v>
      </c>
      <c r="Q6253" s="37">
        <v>86</v>
      </c>
      <c r="R6253" s="36">
        <v>14</v>
      </c>
      <c r="S6253" s="39">
        <f t="shared" si="212"/>
        <v>86</v>
      </c>
      <c r="T6253" s="34" t="s">
        <v>51</v>
      </c>
      <c r="U6253" s="12">
        <f>(((alpha*(speed^3))+(beta*(speed^2))+(ceta*speed))+delta)</f>
        <v>0.2966448586910353</v>
      </c>
      <c r="V6253" s="8">
        <f t="shared" si="213"/>
        <v>86</v>
      </c>
    </row>
    <row r="6254" spans="1:22">
      <c r="A6254" s="34" t="s">
        <v>19</v>
      </c>
      <c r="B6254" s="34" t="s">
        <v>71</v>
      </c>
      <c r="C6254" s="5" t="s">
        <v>151</v>
      </c>
      <c r="D6254" s="35" t="s">
        <v>86</v>
      </c>
      <c r="E6254" s="36" t="s">
        <v>14</v>
      </c>
      <c r="F6254" s="37">
        <v>100</v>
      </c>
      <c r="G6254" s="38">
        <v>-0.02</v>
      </c>
      <c r="H6254" s="34">
        <v>0.99688357226192548</v>
      </c>
      <c r="I6254" s="35">
        <v>-7.6836584862314955E-2</v>
      </c>
      <c r="J6254" s="35">
        <v>15.957853339907373</v>
      </c>
      <c r="K6254" s="35">
        <v>6.0232458704876833E-2</v>
      </c>
      <c r="L6254" s="35">
        <v>1.0092452839584742</v>
      </c>
      <c r="M6254" s="35">
        <v>-7.0838480870905244E-5</v>
      </c>
      <c r="N6254" s="35">
        <v>0</v>
      </c>
      <c r="O6254" s="35">
        <v>0</v>
      </c>
      <c r="P6254" s="36">
        <v>12</v>
      </c>
      <c r="Q6254" s="37">
        <v>86</v>
      </c>
      <c r="R6254" s="36">
        <v>10</v>
      </c>
      <c r="S6254" s="39">
        <f t="shared" si="212"/>
        <v>86</v>
      </c>
      <c r="T6254" s="34" t="s">
        <v>44</v>
      </c>
      <c r="U6254" s="12">
        <f>(alpha+(beta/(1+EXP((((-1)*ceta)+(delta*LN(speed)))+(epsilon*speed)))))</f>
        <v>0.11120224510458834</v>
      </c>
      <c r="V6254" s="8">
        <f t="shared" si="213"/>
        <v>86</v>
      </c>
    </row>
    <row r="6255" spans="1:22">
      <c r="A6255" s="34" t="s">
        <v>19</v>
      </c>
      <c r="B6255" s="34" t="s">
        <v>71</v>
      </c>
      <c r="C6255" s="5" t="s">
        <v>151</v>
      </c>
      <c r="D6255" s="35" t="s">
        <v>86</v>
      </c>
      <c r="E6255" s="36" t="s">
        <v>18</v>
      </c>
      <c r="F6255" s="37">
        <v>100</v>
      </c>
      <c r="G6255" s="38">
        <v>-0.02</v>
      </c>
      <c r="H6255" s="34">
        <v>0.93822750055142379</v>
      </c>
      <c r="I6255" s="35">
        <v>4.3943122850340437</v>
      </c>
      <c r="J6255" s="35">
        <v>-17.971766941634698</v>
      </c>
      <c r="K6255" s="35">
        <v>-1.5516031032105155</v>
      </c>
      <c r="L6255" s="35">
        <v>0</v>
      </c>
      <c r="M6255" s="35">
        <v>0</v>
      </c>
      <c r="N6255" s="35">
        <v>0</v>
      </c>
      <c r="O6255" s="35">
        <v>0</v>
      </c>
      <c r="P6255" s="36">
        <v>12</v>
      </c>
      <c r="Q6255" s="37">
        <v>86</v>
      </c>
      <c r="R6255" s="36">
        <v>13</v>
      </c>
      <c r="S6255" s="39">
        <f t="shared" si="212"/>
        <v>86</v>
      </c>
      <c r="T6255" s="34" t="s">
        <v>50</v>
      </c>
      <c r="U6255" s="12">
        <f>EXP((alpha+(beta/speed))+(ceta*LN(speed)))</f>
        <v>6.5478015309269388E-2</v>
      </c>
      <c r="V6255" s="8">
        <f t="shared" si="213"/>
        <v>86</v>
      </c>
    </row>
    <row r="6256" spans="1:22">
      <c r="A6256" s="34" t="s">
        <v>19</v>
      </c>
      <c r="B6256" s="34" t="s">
        <v>71</v>
      </c>
      <c r="C6256" s="5" t="s">
        <v>151</v>
      </c>
      <c r="D6256" s="35" t="s">
        <v>86</v>
      </c>
      <c r="E6256" s="36" t="s">
        <v>17</v>
      </c>
      <c r="F6256" s="37">
        <v>100</v>
      </c>
      <c r="G6256" s="38">
        <v>-0.02</v>
      </c>
      <c r="H6256" s="34">
        <v>0.96061572330351752</v>
      </c>
      <c r="I6256" s="35">
        <v>-2.1322548522454193E-3</v>
      </c>
      <c r="J6256" s="35">
        <v>0.39493802692123259</v>
      </c>
      <c r="K6256" s="35">
        <v>-26.323768842617543</v>
      </c>
      <c r="L6256" s="35">
        <v>714.60701119781527</v>
      </c>
      <c r="M6256" s="35">
        <v>0</v>
      </c>
      <c r="N6256" s="35">
        <v>0</v>
      </c>
      <c r="O6256" s="35">
        <v>0</v>
      </c>
      <c r="P6256" s="36">
        <v>12</v>
      </c>
      <c r="Q6256" s="37">
        <v>86</v>
      </c>
      <c r="R6256" s="36">
        <v>14</v>
      </c>
      <c r="S6256" s="39">
        <f t="shared" si="212"/>
        <v>86</v>
      </c>
      <c r="T6256" s="34" t="s">
        <v>51</v>
      </c>
      <c r="U6256" s="12">
        <f>(((alpha*(speed^3))+(beta*(speed^2))+(ceta*speed))+delta)</f>
        <v>15.491045542330653</v>
      </c>
      <c r="V6256" s="8">
        <f t="shared" si="213"/>
        <v>86</v>
      </c>
    </row>
    <row r="6257" spans="1:22">
      <c r="A6257" s="34" t="s">
        <v>19</v>
      </c>
      <c r="B6257" s="34" t="s">
        <v>71</v>
      </c>
      <c r="C6257" s="5" t="s">
        <v>151</v>
      </c>
      <c r="D6257" s="35" t="s">
        <v>86</v>
      </c>
      <c r="E6257" s="36" t="s">
        <v>15</v>
      </c>
      <c r="F6257" s="37">
        <v>0</v>
      </c>
      <c r="G6257" s="38">
        <v>0.02</v>
      </c>
      <c r="H6257" s="34">
        <v>0.9564913594717902</v>
      </c>
      <c r="I6257" s="35">
        <v>30.021221832252344</v>
      </c>
      <c r="J6257" s="35">
        <v>1.0143162961228132</v>
      </c>
      <c r="K6257" s="35">
        <v>-0.89711603691500186</v>
      </c>
      <c r="L6257" s="35">
        <v>0</v>
      </c>
      <c r="M6257" s="35">
        <v>0</v>
      </c>
      <c r="N6257" s="35">
        <v>0</v>
      </c>
      <c r="O6257" s="35">
        <v>0</v>
      </c>
      <c r="P6257" s="36">
        <v>12</v>
      </c>
      <c r="Q6257" s="37">
        <v>86</v>
      </c>
      <c r="R6257" s="36">
        <v>0</v>
      </c>
      <c r="S6257" s="39">
        <f t="shared" si="212"/>
        <v>86</v>
      </c>
      <c r="T6257" s="34" t="s">
        <v>29</v>
      </c>
      <c r="U6257" s="12">
        <f>((alpha*(beta^speed))*(speed^ceta))</f>
        <v>1.8744395310174953</v>
      </c>
      <c r="V6257" s="8">
        <f t="shared" si="213"/>
        <v>86</v>
      </c>
    </row>
    <row r="6258" spans="1:22">
      <c r="A6258" s="34" t="s">
        <v>19</v>
      </c>
      <c r="B6258" s="34" t="s">
        <v>71</v>
      </c>
      <c r="C6258" s="5" t="s">
        <v>151</v>
      </c>
      <c r="D6258" s="35" t="s">
        <v>86</v>
      </c>
      <c r="E6258" s="36" t="s">
        <v>16</v>
      </c>
      <c r="F6258" s="37">
        <v>0</v>
      </c>
      <c r="G6258" s="38">
        <v>0.02</v>
      </c>
      <c r="H6258" s="34">
        <v>0.99041906073003672</v>
      </c>
      <c r="I6258" s="35">
        <v>155.35057242992181</v>
      </c>
      <c r="J6258" s="35">
        <v>-0.97872444630674704</v>
      </c>
      <c r="K6258" s="35">
        <v>5.778715407942129</v>
      </c>
      <c r="L6258" s="35">
        <v>0.12551090851436375</v>
      </c>
      <c r="M6258" s="35">
        <v>0</v>
      </c>
      <c r="N6258" s="35">
        <v>0</v>
      </c>
      <c r="O6258" s="35">
        <v>0</v>
      </c>
      <c r="P6258" s="36">
        <v>12</v>
      </c>
      <c r="Q6258" s="37">
        <v>86</v>
      </c>
      <c r="R6258" s="36">
        <v>1</v>
      </c>
      <c r="S6258" s="39">
        <f t="shared" si="212"/>
        <v>86</v>
      </c>
      <c r="T6258" s="34" t="s">
        <v>30</v>
      </c>
      <c r="U6258" s="12">
        <f>((alpha*(speed^beta))+(ceta*(speed^delta)))</f>
        <v>12.093192286970316</v>
      </c>
      <c r="V6258" s="8">
        <f t="shared" si="213"/>
        <v>86</v>
      </c>
    </row>
    <row r="6259" spans="1:22">
      <c r="A6259" s="34" t="s">
        <v>19</v>
      </c>
      <c r="B6259" s="34" t="s">
        <v>71</v>
      </c>
      <c r="C6259" s="5" t="s">
        <v>151</v>
      </c>
      <c r="D6259" s="35" t="s">
        <v>86</v>
      </c>
      <c r="E6259" s="36" t="s">
        <v>14</v>
      </c>
      <c r="F6259" s="37">
        <v>0</v>
      </c>
      <c r="G6259" s="38">
        <v>0.02</v>
      </c>
      <c r="H6259" s="34">
        <v>0.99817530812350053</v>
      </c>
      <c r="I6259" s="35">
        <v>120.52883149182706</v>
      </c>
      <c r="J6259" s="35">
        <v>-2.8851979694068208</v>
      </c>
      <c r="K6259" s="35">
        <v>10.705361757598865</v>
      </c>
      <c r="L6259" s="35">
        <v>-0.81747149265677099</v>
      </c>
      <c r="M6259" s="35">
        <v>0</v>
      </c>
      <c r="N6259" s="35">
        <v>0</v>
      </c>
      <c r="O6259" s="35">
        <v>0</v>
      </c>
      <c r="P6259" s="36">
        <v>12</v>
      </c>
      <c r="Q6259" s="37">
        <v>86</v>
      </c>
      <c r="R6259" s="36">
        <v>1</v>
      </c>
      <c r="S6259" s="39">
        <f t="shared" si="212"/>
        <v>86</v>
      </c>
      <c r="T6259" s="34" t="s">
        <v>30</v>
      </c>
      <c r="U6259" s="12">
        <f>((alpha*(speed^beta))+(ceta*(speed^delta)))</f>
        <v>0.28099117566026005</v>
      </c>
      <c r="V6259" s="8">
        <f t="shared" si="213"/>
        <v>86</v>
      </c>
    </row>
    <row r="6260" spans="1:22">
      <c r="A6260" s="34" t="s">
        <v>19</v>
      </c>
      <c r="B6260" s="34" t="s">
        <v>71</v>
      </c>
      <c r="C6260" s="5" t="s">
        <v>151</v>
      </c>
      <c r="D6260" s="35" t="s">
        <v>86</v>
      </c>
      <c r="E6260" s="36" t="s">
        <v>18</v>
      </c>
      <c r="F6260" s="37">
        <v>0</v>
      </c>
      <c r="G6260" s="38">
        <v>0.02</v>
      </c>
      <c r="H6260" s="34">
        <v>0.94881840705414067</v>
      </c>
      <c r="I6260" s="35">
        <v>2.5173652638186841</v>
      </c>
      <c r="J6260" s="35">
        <v>1.0140304593382803</v>
      </c>
      <c r="K6260" s="35">
        <v>-0.81845271111720641</v>
      </c>
      <c r="L6260" s="35">
        <v>0</v>
      </c>
      <c r="M6260" s="35">
        <v>0</v>
      </c>
      <c r="N6260" s="35">
        <v>0</v>
      </c>
      <c r="O6260" s="35">
        <v>0</v>
      </c>
      <c r="P6260" s="36">
        <v>12</v>
      </c>
      <c r="Q6260" s="37">
        <v>86</v>
      </c>
      <c r="R6260" s="36">
        <v>0</v>
      </c>
      <c r="S6260" s="39">
        <f t="shared" si="212"/>
        <v>86</v>
      </c>
      <c r="T6260" s="34" t="s">
        <v>29</v>
      </c>
      <c r="U6260" s="12">
        <f>((alpha*(beta^speed))*(speed^ceta))</f>
        <v>0.21778941824113571</v>
      </c>
      <c r="V6260" s="8">
        <f t="shared" si="213"/>
        <v>86</v>
      </c>
    </row>
    <row r="6261" spans="1:22">
      <c r="A6261" s="34" t="s">
        <v>19</v>
      </c>
      <c r="B6261" s="34" t="s">
        <v>71</v>
      </c>
      <c r="C6261" s="5" t="s">
        <v>151</v>
      </c>
      <c r="D6261" s="35" t="s">
        <v>86</v>
      </c>
      <c r="E6261" s="36" t="s">
        <v>17</v>
      </c>
      <c r="F6261" s="37">
        <v>0</v>
      </c>
      <c r="G6261" s="38">
        <v>0.02</v>
      </c>
      <c r="H6261" s="34">
        <v>0.99058419866112368</v>
      </c>
      <c r="I6261" s="35">
        <v>2952.6643079177852</v>
      </c>
      <c r="J6261" s="35">
        <v>1.0107235146040967</v>
      </c>
      <c r="K6261" s="35">
        <v>-0.69434751437594133</v>
      </c>
      <c r="L6261" s="35">
        <v>0</v>
      </c>
      <c r="M6261" s="35">
        <v>0</v>
      </c>
      <c r="N6261" s="35">
        <v>0</v>
      </c>
      <c r="O6261" s="35">
        <v>0</v>
      </c>
      <c r="P6261" s="36">
        <v>12</v>
      </c>
      <c r="Q6261" s="37">
        <v>86</v>
      </c>
      <c r="R6261" s="36">
        <v>0</v>
      </c>
      <c r="S6261" s="39">
        <f t="shared" si="212"/>
        <v>86</v>
      </c>
      <c r="T6261" s="34" t="s">
        <v>29</v>
      </c>
      <c r="U6261" s="12">
        <f>((alpha*(beta^speed))*(speed^ceta))</f>
        <v>335.26149711414854</v>
      </c>
      <c r="V6261" s="8">
        <f t="shared" si="213"/>
        <v>86</v>
      </c>
    </row>
    <row r="6262" spans="1:22">
      <c r="A6262" s="34" t="s">
        <v>19</v>
      </c>
      <c r="B6262" s="34" t="s">
        <v>71</v>
      </c>
      <c r="C6262" s="5" t="s">
        <v>151</v>
      </c>
      <c r="D6262" s="35" t="s">
        <v>86</v>
      </c>
      <c r="E6262" s="36" t="s">
        <v>15</v>
      </c>
      <c r="F6262" s="37">
        <v>50</v>
      </c>
      <c r="G6262" s="38">
        <v>0.02</v>
      </c>
      <c r="H6262" s="34">
        <v>0.90167912943722306</v>
      </c>
      <c r="I6262" s="35">
        <v>-1.4050955678600773E-5</v>
      </c>
      <c r="J6262" s="35">
        <v>2.6017878940600894E-3</v>
      </c>
      <c r="K6262" s="35">
        <v>-0.16958858760824966</v>
      </c>
      <c r="L6262" s="35">
        <v>6.135701334873942</v>
      </c>
      <c r="M6262" s="35">
        <v>0</v>
      </c>
      <c r="N6262" s="35">
        <v>0</v>
      </c>
      <c r="O6262" s="35">
        <v>0</v>
      </c>
      <c r="P6262" s="36">
        <v>12</v>
      </c>
      <c r="Q6262" s="37">
        <v>86</v>
      </c>
      <c r="R6262" s="36">
        <v>14</v>
      </c>
      <c r="S6262" s="39">
        <f t="shared" si="212"/>
        <v>86</v>
      </c>
      <c r="T6262" s="34" t="s">
        <v>51</v>
      </c>
      <c r="U6262" s="12">
        <f>(((alpha*(speed^3))+(beta*(speed^2))+(ceta*speed))+delta)</f>
        <v>1.8567113999247988</v>
      </c>
      <c r="V6262" s="8">
        <f t="shared" si="213"/>
        <v>86</v>
      </c>
    </row>
    <row r="6263" spans="1:22">
      <c r="A6263" s="34" t="s">
        <v>19</v>
      </c>
      <c r="B6263" s="34" t="s">
        <v>71</v>
      </c>
      <c r="C6263" s="5" t="s">
        <v>151</v>
      </c>
      <c r="D6263" s="35" t="s">
        <v>86</v>
      </c>
      <c r="E6263" s="36" t="s">
        <v>16</v>
      </c>
      <c r="F6263" s="37">
        <v>50</v>
      </c>
      <c r="G6263" s="38">
        <v>0.02</v>
      </c>
      <c r="H6263" s="34">
        <v>0.9844489078776606</v>
      </c>
      <c r="I6263" s="35">
        <v>78.111276844001324</v>
      </c>
      <c r="J6263" s="35">
        <v>1.0047501092303739</v>
      </c>
      <c r="K6263" s="35">
        <v>-0.44241152213300194</v>
      </c>
      <c r="L6263" s="35">
        <v>0</v>
      </c>
      <c r="M6263" s="35">
        <v>0</v>
      </c>
      <c r="N6263" s="35">
        <v>0</v>
      </c>
      <c r="O6263" s="35">
        <v>0</v>
      </c>
      <c r="P6263" s="36">
        <v>12</v>
      </c>
      <c r="Q6263" s="37">
        <v>86</v>
      </c>
      <c r="R6263" s="36">
        <v>0</v>
      </c>
      <c r="S6263" s="39">
        <f t="shared" si="212"/>
        <v>86</v>
      </c>
      <c r="T6263" s="34" t="s">
        <v>29</v>
      </c>
      <c r="U6263" s="12">
        <f>((alpha*(beta^speed))*(speed^ceta))</f>
        <v>16.362990241076929</v>
      </c>
      <c r="V6263" s="8">
        <f t="shared" si="213"/>
        <v>86</v>
      </c>
    </row>
    <row r="6264" spans="1:22">
      <c r="A6264" s="34" t="s">
        <v>19</v>
      </c>
      <c r="B6264" s="34" t="s">
        <v>71</v>
      </c>
      <c r="C6264" s="5" t="s">
        <v>151</v>
      </c>
      <c r="D6264" s="35" t="s">
        <v>86</v>
      </c>
      <c r="E6264" s="36" t="s">
        <v>14</v>
      </c>
      <c r="F6264" s="37">
        <v>50</v>
      </c>
      <c r="G6264" s="38">
        <v>0.02</v>
      </c>
      <c r="H6264" s="34">
        <v>0.99778439566376453</v>
      </c>
      <c r="I6264" s="35">
        <v>17.208084212930448</v>
      </c>
      <c r="J6264" s="35">
        <v>1.0083488022029445</v>
      </c>
      <c r="K6264" s="35">
        <v>-1.0238283433072215</v>
      </c>
      <c r="L6264" s="35">
        <v>0</v>
      </c>
      <c r="M6264" s="35">
        <v>0</v>
      </c>
      <c r="N6264" s="35">
        <v>0</v>
      </c>
      <c r="O6264" s="35">
        <v>0</v>
      </c>
      <c r="P6264" s="36">
        <v>12</v>
      </c>
      <c r="Q6264" s="37">
        <v>86</v>
      </c>
      <c r="R6264" s="36">
        <v>0</v>
      </c>
      <c r="S6264" s="39">
        <f t="shared" si="212"/>
        <v>86</v>
      </c>
      <c r="T6264" s="34" t="s">
        <v>29</v>
      </c>
      <c r="U6264" s="12">
        <f>((alpha*(beta^speed))*(speed^ceta))</f>
        <v>0.36784583076420951</v>
      </c>
      <c r="V6264" s="8">
        <f t="shared" si="213"/>
        <v>86</v>
      </c>
    </row>
    <row r="6265" spans="1:22">
      <c r="A6265" s="34" t="s">
        <v>19</v>
      </c>
      <c r="B6265" s="34" t="s">
        <v>71</v>
      </c>
      <c r="C6265" s="5" t="s">
        <v>151</v>
      </c>
      <c r="D6265" s="35" t="s">
        <v>86</v>
      </c>
      <c r="E6265" s="36" t="s">
        <v>18</v>
      </c>
      <c r="F6265" s="37">
        <v>50</v>
      </c>
      <c r="G6265" s="38">
        <v>0.02</v>
      </c>
      <c r="H6265" s="34">
        <v>0.87886057463204525</v>
      </c>
      <c r="I6265" s="35">
        <v>-1.1306250004687651E-6</v>
      </c>
      <c r="J6265" s="35">
        <v>2.2828736505002626E-4</v>
      </c>
      <c r="K6265" s="35">
        <v>-1.5677265729570466E-2</v>
      </c>
      <c r="L6265" s="35">
        <v>0.63934179556346415</v>
      </c>
      <c r="M6265" s="35">
        <v>0</v>
      </c>
      <c r="N6265" s="35">
        <v>0</v>
      </c>
      <c r="O6265" s="35">
        <v>0</v>
      </c>
      <c r="P6265" s="36">
        <v>12</v>
      </c>
      <c r="Q6265" s="37">
        <v>86</v>
      </c>
      <c r="R6265" s="36">
        <v>14</v>
      </c>
      <c r="S6265" s="39">
        <f t="shared" si="212"/>
        <v>86</v>
      </c>
      <c r="T6265" s="34" t="s">
        <v>51</v>
      </c>
      <c r="U6265" s="12">
        <f>(((alpha*(speed^3))+(beta*(speed^2))+(ceta*speed))+delta)</f>
        <v>0.26036947943223732</v>
      </c>
      <c r="V6265" s="8">
        <f t="shared" si="213"/>
        <v>86</v>
      </c>
    </row>
    <row r="6266" spans="1:22">
      <c r="A6266" s="34" t="s">
        <v>19</v>
      </c>
      <c r="B6266" s="34" t="s">
        <v>71</v>
      </c>
      <c r="C6266" s="5" t="s">
        <v>151</v>
      </c>
      <c r="D6266" s="35" t="s">
        <v>86</v>
      </c>
      <c r="E6266" s="36" t="s">
        <v>17</v>
      </c>
      <c r="F6266" s="37">
        <v>50</v>
      </c>
      <c r="G6266" s="38">
        <v>0.02</v>
      </c>
      <c r="H6266" s="34">
        <v>0.97765593823485641</v>
      </c>
      <c r="I6266" s="35">
        <v>2543.4690541595241</v>
      </c>
      <c r="J6266" s="35">
        <v>1.007338818462661</v>
      </c>
      <c r="K6266" s="35">
        <v>-0.51098547234940284</v>
      </c>
      <c r="L6266" s="35">
        <v>0</v>
      </c>
      <c r="M6266" s="35">
        <v>0</v>
      </c>
      <c r="N6266" s="35">
        <v>0</v>
      </c>
      <c r="O6266" s="35">
        <v>0</v>
      </c>
      <c r="P6266" s="36">
        <v>12</v>
      </c>
      <c r="Q6266" s="37">
        <v>86</v>
      </c>
      <c r="R6266" s="36">
        <v>0</v>
      </c>
      <c r="S6266" s="39">
        <f t="shared" si="212"/>
        <v>86</v>
      </c>
      <c r="T6266" s="34" t="s">
        <v>29</v>
      </c>
      <c r="U6266" s="12">
        <f>((alpha*(beta^speed))*(speed^ceta))</f>
        <v>489.80688040692814</v>
      </c>
      <c r="V6266" s="8">
        <f t="shared" si="213"/>
        <v>86</v>
      </c>
    </row>
    <row r="6267" spans="1:22">
      <c r="A6267" s="34" t="s">
        <v>19</v>
      </c>
      <c r="B6267" s="34" t="s">
        <v>71</v>
      </c>
      <c r="C6267" s="5" t="s">
        <v>151</v>
      </c>
      <c r="D6267" s="35" t="s">
        <v>86</v>
      </c>
      <c r="E6267" s="36" t="s">
        <v>15</v>
      </c>
      <c r="F6267" s="37">
        <v>100</v>
      </c>
      <c r="G6267" s="38">
        <v>0.02</v>
      </c>
      <c r="H6267" s="34">
        <v>0.9428349688535127</v>
      </c>
      <c r="I6267" s="35">
        <v>1.9359845982906898</v>
      </c>
      <c r="J6267" s="35">
        <v>3.2321459544471765</v>
      </c>
      <c r="K6267" s="35">
        <v>11.655945894334343</v>
      </c>
      <c r="L6267" s="35">
        <v>3.1602198474308656</v>
      </c>
      <c r="M6267" s="35">
        <v>1.7797014971738107E-2</v>
      </c>
      <c r="N6267" s="35">
        <v>0</v>
      </c>
      <c r="O6267" s="35">
        <v>0</v>
      </c>
      <c r="P6267" s="36">
        <v>12</v>
      </c>
      <c r="Q6267" s="37">
        <v>81</v>
      </c>
      <c r="R6267" s="36">
        <v>10</v>
      </c>
      <c r="S6267" s="39">
        <f t="shared" si="212"/>
        <v>81</v>
      </c>
      <c r="T6267" s="34" t="s">
        <v>44</v>
      </c>
      <c r="U6267" s="12">
        <f>(alpha+(beta/(1+EXP((((-1)*ceta)+(delta*LN(speed)))+(epsilon*speed)))))</f>
        <v>2.0160450364092033</v>
      </c>
      <c r="V6267" s="8">
        <f t="shared" si="213"/>
        <v>81</v>
      </c>
    </row>
    <row r="6268" spans="1:22">
      <c r="A6268" s="34" t="s">
        <v>19</v>
      </c>
      <c r="B6268" s="34" t="s">
        <v>71</v>
      </c>
      <c r="C6268" s="5" t="s">
        <v>151</v>
      </c>
      <c r="D6268" s="35" t="s">
        <v>86</v>
      </c>
      <c r="E6268" s="36" t="s">
        <v>16</v>
      </c>
      <c r="F6268" s="37">
        <v>100</v>
      </c>
      <c r="G6268" s="38">
        <v>0.02</v>
      </c>
      <c r="H6268" s="34">
        <v>0.98147408593667629</v>
      </c>
      <c r="I6268" s="35">
        <v>81.076453591893596</v>
      </c>
      <c r="J6268" s="35">
        <v>1.0030646552895437</v>
      </c>
      <c r="K6268" s="35">
        <v>-0.37277274168860935</v>
      </c>
      <c r="L6268" s="35">
        <v>0</v>
      </c>
      <c r="M6268" s="35">
        <v>0</v>
      </c>
      <c r="N6268" s="35">
        <v>0</v>
      </c>
      <c r="O6268" s="35">
        <v>0</v>
      </c>
      <c r="P6268" s="36">
        <v>12</v>
      </c>
      <c r="Q6268" s="37">
        <v>81</v>
      </c>
      <c r="R6268" s="36">
        <v>0</v>
      </c>
      <c r="S6268" s="39">
        <f t="shared" si="212"/>
        <v>81</v>
      </c>
      <c r="T6268" s="34" t="s">
        <v>29</v>
      </c>
      <c r="U6268" s="12">
        <f>((alpha*(beta^speed))*(speed^ceta))</f>
        <v>20.188622329410126</v>
      </c>
      <c r="V6268" s="8">
        <f t="shared" si="213"/>
        <v>81</v>
      </c>
    </row>
    <row r="6269" spans="1:22">
      <c r="A6269" s="34" t="s">
        <v>19</v>
      </c>
      <c r="B6269" s="34" t="s">
        <v>71</v>
      </c>
      <c r="C6269" s="5" t="s">
        <v>151</v>
      </c>
      <c r="D6269" s="35" t="s">
        <v>86</v>
      </c>
      <c r="E6269" s="36" t="s">
        <v>14</v>
      </c>
      <c r="F6269" s="37">
        <v>100</v>
      </c>
      <c r="G6269" s="38">
        <v>0.02</v>
      </c>
      <c r="H6269" s="34">
        <v>0.99712464403288315</v>
      </c>
      <c r="I6269" s="35">
        <v>1.4714426683437623</v>
      </c>
      <c r="J6269" s="35">
        <v>-0.29038023933461315</v>
      </c>
      <c r="K6269" s="35">
        <v>41.209938671653227</v>
      </c>
      <c r="L6269" s="35">
        <v>-1.588905462500013</v>
      </c>
      <c r="M6269" s="35">
        <v>0</v>
      </c>
      <c r="N6269" s="35">
        <v>0</v>
      </c>
      <c r="O6269" s="35">
        <v>0</v>
      </c>
      <c r="P6269" s="36">
        <v>12</v>
      </c>
      <c r="Q6269" s="37">
        <v>81</v>
      </c>
      <c r="R6269" s="36">
        <v>1</v>
      </c>
      <c r="S6269" s="39">
        <f t="shared" si="212"/>
        <v>81</v>
      </c>
      <c r="T6269" s="34" t="s">
        <v>30</v>
      </c>
      <c r="U6269" s="12">
        <f>((alpha*(speed^beta))+(ceta*(speed^delta)))</f>
        <v>0.44897775638624443</v>
      </c>
      <c r="V6269" s="8">
        <f t="shared" si="213"/>
        <v>81</v>
      </c>
    </row>
    <row r="6270" spans="1:22">
      <c r="A6270" s="34" t="s">
        <v>19</v>
      </c>
      <c r="B6270" s="34" t="s">
        <v>71</v>
      </c>
      <c r="C6270" s="5" t="s">
        <v>151</v>
      </c>
      <c r="D6270" s="35" t="s">
        <v>86</v>
      </c>
      <c r="E6270" s="36" t="s">
        <v>18</v>
      </c>
      <c r="F6270" s="37">
        <v>100</v>
      </c>
      <c r="G6270" s="38">
        <v>0.02</v>
      </c>
      <c r="H6270" s="34">
        <v>0.91037360535381706</v>
      </c>
      <c r="I6270" s="35">
        <v>-4.7964096353643197E-7</v>
      </c>
      <c r="J6270" s="35">
        <v>1.3178011495900631E-4</v>
      </c>
      <c r="K6270" s="35">
        <v>-1.3025484310955758E-2</v>
      </c>
      <c r="L6270" s="35">
        <v>0.72445711254847533</v>
      </c>
      <c r="M6270" s="35">
        <v>0</v>
      </c>
      <c r="N6270" s="35">
        <v>0</v>
      </c>
      <c r="O6270" s="35">
        <v>0</v>
      </c>
      <c r="P6270" s="36">
        <v>12</v>
      </c>
      <c r="Q6270" s="37">
        <v>81</v>
      </c>
      <c r="R6270" s="36">
        <v>14</v>
      </c>
      <c r="S6270" s="39">
        <f t="shared" si="212"/>
        <v>81</v>
      </c>
      <c r="T6270" s="34" t="s">
        <v>51</v>
      </c>
      <c r="U6270" s="12">
        <f>(((alpha*(speed^3))+(beta*(speed^2))+(ceta*speed))+delta)</f>
        <v>0.27910134430433442</v>
      </c>
      <c r="V6270" s="8">
        <f t="shared" si="213"/>
        <v>81</v>
      </c>
    </row>
    <row r="6271" spans="1:22">
      <c r="A6271" s="34" t="s">
        <v>19</v>
      </c>
      <c r="B6271" s="34" t="s">
        <v>71</v>
      </c>
      <c r="C6271" s="5" t="s">
        <v>151</v>
      </c>
      <c r="D6271" s="35" t="s">
        <v>86</v>
      </c>
      <c r="E6271" s="36" t="s">
        <v>17</v>
      </c>
      <c r="F6271" s="37">
        <v>100</v>
      </c>
      <c r="G6271" s="38">
        <v>0.02</v>
      </c>
      <c r="H6271" s="34">
        <v>0.96485192813216392</v>
      </c>
      <c r="I6271" s="35">
        <v>-2.2563879734548934E-3</v>
      </c>
      <c r="J6271" s="35">
        <v>0.424631425124263</v>
      </c>
      <c r="K6271" s="35">
        <v>-26.982440674502271</v>
      </c>
      <c r="L6271" s="35">
        <v>1221.9557486166066</v>
      </c>
      <c r="M6271" s="35">
        <v>0</v>
      </c>
      <c r="N6271" s="35">
        <v>0</v>
      </c>
      <c r="O6271" s="35">
        <v>0</v>
      </c>
      <c r="P6271" s="36">
        <v>12</v>
      </c>
      <c r="Q6271" s="37">
        <v>81</v>
      </c>
      <c r="R6271" s="36">
        <v>14</v>
      </c>
      <c r="S6271" s="39">
        <f t="shared" si="212"/>
        <v>81</v>
      </c>
      <c r="T6271" s="34" t="s">
        <v>51</v>
      </c>
      <c r="U6271" s="12">
        <f>(((alpha*(speed^3))+(beta*(speed^2))+(ceta*speed))+delta)</f>
        <v>623.24775322136998</v>
      </c>
      <c r="V6271" s="8">
        <f t="shared" si="213"/>
        <v>81</v>
      </c>
    </row>
    <row r="6272" spans="1:22">
      <c r="A6272" s="34" t="s">
        <v>19</v>
      </c>
      <c r="B6272" s="34" t="s">
        <v>71</v>
      </c>
      <c r="C6272" s="5" t="s">
        <v>151</v>
      </c>
      <c r="D6272" s="35" t="s">
        <v>86</v>
      </c>
      <c r="E6272" s="36" t="s">
        <v>15</v>
      </c>
      <c r="F6272" s="37">
        <v>0</v>
      </c>
      <c r="G6272" s="38">
        <v>0.04</v>
      </c>
      <c r="H6272" s="34">
        <v>0.95883069709924695</v>
      </c>
      <c r="I6272" s="35">
        <v>-2.1609076961680036E-5</v>
      </c>
      <c r="J6272" s="35">
        <v>3.5198209197545146E-3</v>
      </c>
      <c r="K6272" s="35">
        <v>-0.19586462022780721</v>
      </c>
      <c r="L6272" s="35">
        <v>6.0112571721689632</v>
      </c>
      <c r="M6272" s="35">
        <v>0</v>
      </c>
      <c r="N6272" s="35">
        <v>0</v>
      </c>
      <c r="O6272" s="35">
        <v>0</v>
      </c>
      <c r="P6272" s="36">
        <v>12</v>
      </c>
      <c r="Q6272" s="37">
        <v>86</v>
      </c>
      <c r="R6272" s="36">
        <v>14</v>
      </c>
      <c r="S6272" s="39">
        <f t="shared" si="212"/>
        <v>86</v>
      </c>
      <c r="T6272" s="34" t="s">
        <v>51</v>
      </c>
      <c r="U6272" s="12">
        <f>(((alpha*(speed^3))+(beta*(speed^2))+(ceta*speed))+delta)</f>
        <v>1.4549122991435786</v>
      </c>
      <c r="V6272" s="8">
        <f t="shared" si="213"/>
        <v>86</v>
      </c>
    </row>
    <row r="6273" spans="1:22">
      <c r="A6273" s="34" t="s">
        <v>19</v>
      </c>
      <c r="B6273" s="34" t="s">
        <v>71</v>
      </c>
      <c r="C6273" s="5" t="s">
        <v>151</v>
      </c>
      <c r="D6273" s="35" t="s">
        <v>86</v>
      </c>
      <c r="E6273" s="36" t="s">
        <v>16</v>
      </c>
      <c r="F6273" s="37">
        <v>0</v>
      </c>
      <c r="G6273" s="38">
        <v>0.04</v>
      </c>
      <c r="H6273" s="34">
        <v>0.99425257377167742</v>
      </c>
      <c r="I6273" s="35">
        <v>8.6427833963995795</v>
      </c>
      <c r="J6273" s="35">
        <v>0.10932861993048816</v>
      </c>
      <c r="K6273" s="35">
        <v>127.28526185912911</v>
      </c>
      <c r="L6273" s="35">
        <v>-0.85972532322183437</v>
      </c>
      <c r="M6273" s="35">
        <v>0</v>
      </c>
      <c r="N6273" s="35">
        <v>0</v>
      </c>
      <c r="O6273" s="35">
        <v>0</v>
      </c>
      <c r="P6273" s="36">
        <v>12</v>
      </c>
      <c r="Q6273" s="37">
        <v>86</v>
      </c>
      <c r="R6273" s="36">
        <v>1</v>
      </c>
      <c r="S6273" s="39">
        <f t="shared" si="212"/>
        <v>86</v>
      </c>
      <c r="T6273" s="34" t="s">
        <v>30</v>
      </c>
      <c r="U6273" s="12">
        <f>((alpha*(speed^beta))+(ceta*(speed^delta)))</f>
        <v>16.829976041817837</v>
      </c>
      <c r="V6273" s="8">
        <f t="shared" si="213"/>
        <v>86</v>
      </c>
    </row>
    <row r="6274" spans="1:22">
      <c r="A6274" s="34" t="s">
        <v>19</v>
      </c>
      <c r="B6274" s="34" t="s">
        <v>71</v>
      </c>
      <c r="C6274" s="5" t="s">
        <v>151</v>
      </c>
      <c r="D6274" s="35" t="s">
        <v>86</v>
      </c>
      <c r="E6274" s="36" t="s">
        <v>14</v>
      </c>
      <c r="F6274" s="37">
        <v>0</v>
      </c>
      <c r="G6274" s="38">
        <v>0.04</v>
      </c>
      <c r="H6274" s="34">
        <v>0.9979664299412635</v>
      </c>
      <c r="I6274" s="35">
        <v>7.4198215600511748E-3</v>
      </c>
      <c r="J6274" s="35">
        <v>5.6118021541160738E-2</v>
      </c>
      <c r="K6274" s="35">
        <v>-2.7777889991740856E-4</v>
      </c>
      <c r="L6274" s="35">
        <v>0</v>
      </c>
      <c r="M6274" s="35">
        <v>0</v>
      </c>
      <c r="N6274" s="35">
        <v>0</v>
      </c>
      <c r="O6274" s="35">
        <v>0</v>
      </c>
      <c r="P6274" s="36">
        <v>12</v>
      </c>
      <c r="Q6274" s="37">
        <v>86</v>
      </c>
      <c r="R6274" s="36">
        <v>5</v>
      </c>
      <c r="S6274" s="39">
        <f t="shared" ref="S6274:S6337" si="214">V6274</f>
        <v>86</v>
      </c>
      <c r="T6274" s="34" t="s">
        <v>36</v>
      </c>
      <c r="U6274" s="12">
        <f>(1/(((ceta*(speed^2))+(beta*speed))+alpha))</f>
        <v>0.35982652946099475</v>
      </c>
      <c r="V6274" s="8">
        <f t="shared" ref="V6274:V6337" si="215">IF($V$1&lt;P6274,P6274,IF($V$1&gt;Q6274,Q6274,$V$1))</f>
        <v>86</v>
      </c>
    </row>
    <row r="6275" spans="1:22">
      <c r="A6275" s="34" t="s">
        <v>19</v>
      </c>
      <c r="B6275" s="34" t="s">
        <v>71</v>
      </c>
      <c r="C6275" s="5" t="s">
        <v>151</v>
      </c>
      <c r="D6275" s="35" t="s">
        <v>86</v>
      </c>
      <c r="E6275" s="36" t="s">
        <v>18</v>
      </c>
      <c r="F6275" s="37">
        <v>0</v>
      </c>
      <c r="G6275" s="38">
        <v>0.04</v>
      </c>
      <c r="H6275" s="34">
        <v>0.95801523727067539</v>
      </c>
      <c r="I6275" s="35">
        <v>126.44540029885046</v>
      </c>
      <c r="J6275" s="35">
        <v>-3.1151306314990288</v>
      </c>
      <c r="K6275" s="35">
        <v>0.75791690603714745</v>
      </c>
      <c r="L6275" s="35">
        <v>-0.26626741677703025</v>
      </c>
      <c r="M6275" s="35">
        <v>0</v>
      </c>
      <c r="N6275" s="35">
        <v>0</v>
      </c>
      <c r="O6275" s="35">
        <v>0</v>
      </c>
      <c r="P6275" s="36">
        <v>12</v>
      </c>
      <c r="Q6275" s="37">
        <v>86</v>
      </c>
      <c r="R6275" s="36">
        <v>1</v>
      </c>
      <c r="S6275" s="39">
        <f t="shared" si="214"/>
        <v>86</v>
      </c>
      <c r="T6275" s="34" t="s">
        <v>30</v>
      </c>
      <c r="U6275" s="12">
        <f>((alpha*(speed^beta))+(ceta*(speed^delta)))</f>
        <v>0.23160661555015044</v>
      </c>
      <c r="V6275" s="8">
        <f t="shared" si="215"/>
        <v>86</v>
      </c>
    </row>
    <row r="6276" spans="1:22">
      <c r="A6276" s="34" t="s">
        <v>19</v>
      </c>
      <c r="B6276" s="34" t="s">
        <v>71</v>
      </c>
      <c r="C6276" s="5" t="s">
        <v>151</v>
      </c>
      <c r="D6276" s="35" t="s">
        <v>86</v>
      </c>
      <c r="E6276" s="36" t="s">
        <v>17</v>
      </c>
      <c r="F6276" s="37">
        <v>0</v>
      </c>
      <c r="G6276" s="38">
        <v>0.04</v>
      </c>
      <c r="H6276" s="34">
        <v>0.99126176622527762</v>
      </c>
      <c r="I6276" s="35">
        <v>2534.0712322614991</v>
      </c>
      <c r="J6276" s="35">
        <v>1.0095930195835603</v>
      </c>
      <c r="K6276" s="35">
        <v>-0.55130733104732854</v>
      </c>
      <c r="L6276" s="35">
        <v>0</v>
      </c>
      <c r="M6276" s="35">
        <v>0</v>
      </c>
      <c r="N6276" s="35">
        <v>0</v>
      </c>
      <c r="O6276" s="35">
        <v>0</v>
      </c>
      <c r="P6276" s="36">
        <v>12</v>
      </c>
      <c r="Q6276" s="37">
        <v>86</v>
      </c>
      <c r="R6276" s="36">
        <v>0</v>
      </c>
      <c r="S6276" s="39">
        <f t="shared" si="214"/>
        <v>86</v>
      </c>
      <c r="T6276" s="34" t="s">
        <v>29</v>
      </c>
      <c r="U6276" s="12">
        <f>((alpha*(beta^speed))*(speed^ceta))</f>
        <v>494.19780064374822</v>
      </c>
      <c r="V6276" s="8">
        <f t="shared" si="215"/>
        <v>86</v>
      </c>
    </row>
    <row r="6277" spans="1:22">
      <c r="A6277" s="34" t="s">
        <v>19</v>
      </c>
      <c r="B6277" s="34" t="s">
        <v>71</v>
      </c>
      <c r="C6277" s="5" t="s">
        <v>151</v>
      </c>
      <c r="D6277" s="35" t="s">
        <v>86</v>
      </c>
      <c r="E6277" s="36" t="s">
        <v>15</v>
      </c>
      <c r="F6277" s="37">
        <v>50</v>
      </c>
      <c r="G6277" s="38">
        <v>0.04</v>
      </c>
      <c r="H6277" s="34">
        <v>0.96916765461585574</v>
      </c>
      <c r="I6277" s="35">
        <v>1.5245965476784393</v>
      </c>
      <c r="J6277" s="35">
        <v>5.0590803001511579</v>
      </c>
      <c r="K6277" s="35">
        <v>2.1618714439865681</v>
      </c>
      <c r="L6277" s="35">
        <v>0.33141771185911723</v>
      </c>
      <c r="M6277" s="35">
        <v>4.5610942178123219E-2</v>
      </c>
      <c r="N6277" s="35">
        <v>0</v>
      </c>
      <c r="O6277" s="35">
        <v>0</v>
      </c>
      <c r="P6277" s="36">
        <v>12</v>
      </c>
      <c r="Q6277" s="37">
        <v>75</v>
      </c>
      <c r="R6277" s="36">
        <v>10</v>
      </c>
      <c r="S6277" s="39">
        <f t="shared" si="214"/>
        <v>75</v>
      </c>
      <c r="T6277" s="34" t="s">
        <v>44</v>
      </c>
      <c r="U6277" s="12">
        <f>(alpha+(beta/(1+EXP((((-1)*ceta)+(delta*LN(speed)))+(epsilon*speed)))))</f>
        <v>1.8462299483841518</v>
      </c>
      <c r="V6277" s="8">
        <f t="shared" si="215"/>
        <v>75</v>
      </c>
    </row>
    <row r="6278" spans="1:22">
      <c r="A6278" s="34" t="s">
        <v>19</v>
      </c>
      <c r="B6278" s="34" t="s">
        <v>71</v>
      </c>
      <c r="C6278" s="5" t="s">
        <v>151</v>
      </c>
      <c r="D6278" s="35" t="s">
        <v>86</v>
      </c>
      <c r="E6278" s="36" t="s">
        <v>16</v>
      </c>
      <c r="F6278" s="37">
        <v>50</v>
      </c>
      <c r="G6278" s="38">
        <v>0.04</v>
      </c>
      <c r="H6278" s="34">
        <v>0.99419024473934015</v>
      </c>
      <c r="I6278" s="35">
        <v>3.6151404983696809</v>
      </c>
      <c r="J6278" s="35">
        <v>2.8370291473364326</v>
      </c>
      <c r="K6278" s="35">
        <v>-0.11216846644109102</v>
      </c>
      <c r="L6278" s="35">
        <v>0</v>
      </c>
      <c r="M6278" s="35">
        <v>0</v>
      </c>
      <c r="N6278" s="35">
        <v>0</v>
      </c>
      <c r="O6278" s="35">
        <v>0</v>
      </c>
      <c r="P6278" s="36">
        <v>12</v>
      </c>
      <c r="Q6278" s="37">
        <v>75</v>
      </c>
      <c r="R6278" s="36">
        <v>13</v>
      </c>
      <c r="S6278" s="39">
        <f t="shared" si="214"/>
        <v>75</v>
      </c>
      <c r="T6278" s="34" t="s">
        <v>50</v>
      </c>
      <c r="U6278" s="12">
        <f>EXP((alpha+(beta/speed))+(ceta*LN(speed)))</f>
        <v>23.77611566003954</v>
      </c>
      <c r="V6278" s="8">
        <f t="shared" si="215"/>
        <v>75</v>
      </c>
    </row>
    <row r="6279" spans="1:22">
      <c r="A6279" s="34" t="s">
        <v>19</v>
      </c>
      <c r="B6279" s="34" t="s">
        <v>71</v>
      </c>
      <c r="C6279" s="5" t="s">
        <v>151</v>
      </c>
      <c r="D6279" s="35" t="s">
        <v>86</v>
      </c>
      <c r="E6279" s="36" t="s">
        <v>14</v>
      </c>
      <c r="F6279" s="37">
        <v>50</v>
      </c>
      <c r="G6279" s="38">
        <v>0.04</v>
      </c>
      <c r="H6279" s="34">
        <v>0.99755526580259568</v>
      </c>
      <c r="I6279" s="35">
        <v>18.131910221634364</v>
      </c>
      <c r="J6279" s="35">
        <v>1.0141250057416342</v>
      </c>
      <c r="K6279" s="35">
        <v>-1.0510265689799783</v>
      </c>
      <c r="L6279" s="35">
        <v>0</v>
      </c>
      <c r="M6279" s="35">
        <v>0</v>
      </c>
      <c r="N6279" s="35">
        <v>0</v>
      </c>
      <c r="O6279" s="35">
        <v>0</v>
      </c>
      <c r="P6279" s="36">
        <v>12</v>
      </c>
      <c r="Q6279" s="37">
        <v>75</v>
      </c>
      <c r="R6279" s="36">
        <v>0</v>
      </c>
      <c r="S6279" s="39">
        <f t="shared" si="214"/>
        <v>75</v>
      </c>
      <c r="T6279" s="34" t="s">
        <v>29</v>
      </c>
      <c r="U6279" s="12">
        <f>((alpha*(beta^speed))*(speed^ceta))</f>
        <v>0.55534927864702777</v>
      </c>
      <c r="V6279" s="8">
        <f t="shared" si="215"/>
        <v>75</v>
      </c>
    </row>
    <row r="6280" spans="1:22">
      <c r="A6280" s="34" t="s">
        <v>19</v>
      </c>
      <c r="B6280" s="34" t="s">
        <v>71</v>
      </c>
      <c r="C6280" s="5" t="s">
        <v>151</v>
      </c>
      <c r="D6280" s="35" t="s">
        <v>86</v>
      </c>
      <c r="E6280" s="36" t="s">
        <v>18</v>
      </c>
      <c r="F6280" s="37">
        <v>50</v>
      </c>
      <c r="G6280" s="38">
        <v>0.04</v>
      </c>
      <c r="H6280" s="34">
        <v>0.95927895653553474</v>
      </c>
      <c r="I6280" s="35">
        <v>3.6266399870588337E-7</v>
      </c>
      <c r="J6280" s="35">
        <v>2.1231104656944803E-5</v>
      </c>
      <c r="K6280" s="35">
        <v>-8.1747363134570469E-3</v>
      </c>
      <c r="L6280" s="35">
        <v>0.65194372171969905</v>
      </c>
      <c r="M6280" s="35">
        <v>0</v>
      </c>
      <c r="N6280" s="35">
        <v>0</v>
      </c>
      <c r="O6280" s="35">
        <v>0</v>
      </c>
      <c r="P6280" s="36">
        <v>12</v>
      </c>
      <c r="Q6280" s="37">
        <v>75</v>
      </c>
      <c r="R6280" s="36">
        <v>14</v>
      </c>
      <c r="S6280" s="39">
        <f t="shared" si="214"/>
        <v>75</v>
      </c>
      <c r="T6280" s="34" t="s">
        <v>51</v>
      </c>
      <c r="U6280" s="12">
        <f>(((alpha*(speed^3))+(beta*(speed^2))+(ceta*speed))+delta)</f>
        <v>0.31126233635977962</v>
      </c>
      <c r="V6280" s="8">
        <f t="shared" si="215"/>
        <v>75</v>
      </c>
    </row>
    <row r="6281" spans="1:22">
      <c r="A6281" s="34" t="s">
        <v>19</v>
      </c>
      <c r="B6281" s="34" t="s">
        <v>71</v>
      </c>
      <c r="C6281" s="5" t="s">
        <v>151</v>
      </c>
      <c r="D6281" s="35" t="s">
        <v>86</v>
      </c>
      <c r="E6281" s="36" t="s">
        <v>17</v>
      </c>
      <c r="F6281" s="37">
        <v>50</v>
      </c>
      <c r="G6281" s="38">
        <v>0.04</v>
      </c>
      <c r="H6281" s="34">
        <v>0.97755975761660974</v>
      </c>
      <c r="I6281" s="35">
        <v>2359.7192445723736</v>
      </c>
      <c r="J6281" s="35">
        <v>1.0067038574226259</v>
      </c>
      <c r="K6281" s="35">
        <v>-0.37785188653409457</v>
      </c>
      <c r="L6281" s="35">
        <v>0</v>
      </c>
      <c r="M6281" s="35">
        <v>0</v>
      </c>
      <c r="N6281" s="35">
        <v>0</v>
      </c>
      <c r="O6281" s="35">
        <v>0</v>
      </c>
      <c r="P6281" s="36">
        <v>12</v>
      </c>
      <c r="Q6281" s="37">
        <v>75</v>
      </c>
      <c r="R6281" s="36">
        <v>0</v>
      </c>
      <c r="S6281" s="39">
        <f t="shared" si="214"/>
        <v>75</v>
      </c>
      <c r="T6281" s="34" t="s">
        <v>29</v>
      </c>
      <c r="U6281" s="12">
        <f>((alpha*(beta^speed))*(speed^ceta))</f>
        <v>762.06997728341787</v>
      </c>
      <c r="V6281" s="8">
        <f t="shared" si="215"/>
        <v>75</v>
      </c>
    </row>
    <row r="6282" spans="1:22">
      <c r="A6282" s="34" t="s">
        <v>19</v>
      </c>
      <c r="B6282" s="34" t="s">
        <v>71</v>
      </c>
      <c r="C6282" s="5" t="s">
        <v>151</v>
      </c>
      <c r="D6282" s="35" t="s">
        <v>86</v>
      </c>
      <c r="E6282" s="36" t="s">
        <v>15</v>
      </c>
      <c r="F6282" s="37">
        <v>100</v>
      </c>
      <c r="G6282" s="38">
        <v>0.04</v>
      </c>
      <c r="H6282" s="34">
        <v>0.9809014081344023</v>
      </c>
      <c r="I6282" s="35">
        <v>1.7688268884033613</v>
      </c>
      <c r="J6282" s="35">
        <v>5.4209265223693475</v>
      </c>
      <c r="K6282" s="35">
        <v>2.695175616441114</v>
      </c>
      <c r="L6282" s="35">
        <v>0.22740703313553753</v>
      </c>
      <c r="M6282" s="35">
        <v>7.1825781339555833E-2</v>
      </c>
      <c r="N6282" s="35">
        <v>0</v>
      </c>
      <c r="O6282" s="35">
        <v>0</v>
      </c>
      <c r="P6282" s="36">
        <v>12</v>
      </c>
      <c r="Q6282" s="37">
        <v>57</v>
      </c>
      <c r="R6282" s="36">
        <v>10</v>
      </c>
      <c r="S6282" s="39">
        <f t="shared" si="214"/>
        <v>57</v>
      </c>
      <c r="T6282" s="34" t="s">
        <v>44</v>
      </c>
      <c r="U6282" s="12">
        <f>(alpha+(beta/(1+EXP((((-1)*ceta)+(delta*LN(speed)))+(epsilon*speed)))))</f>
        <v>2.2546376617205661</v>
      </c>
      <c r="V6282" s="8">
        <f t="shared" si="215"/>
        <v>57</v>
      </c>
    </row>
    <row r="6283" spans="1:22">
      <c r="A6283" s="34" t="s">
        <v>19</v>
      </c>
      <c r="B6283" s="34" t="s">
        <v>71</v>
      </c>
      <c r="C6283" s="5" t="s">
        <v>151</v>
      </c>
      <c r="D6283" s="35" t="s">
        <v>86</v>
      </c>
      <c r="E6283" s="36" t="s">
        <v>16</v>
      </c>
      <c r="F6283" s="37">
        <v>100</v>
      </c>
      <c r="G6283" s="38">
        <v>0.04</v>
      </c>
      <c r="H6283" s="34">
        <v>0.99285716442947325</v>
      </c>
      <c r="I6283" s="35">
        <v>-2.7711267113262141E-4</v>
      </c>
      <c r="J6283" s="35">
        <v>3.5183945542691442E-2</v>
      </c>
      <c r="K6283" s="35">
        <v>-1.5624358632137039</v>
      </c>
      <c r="L6283" s="35">
        <v>58.188308407179747</v>
      </c>
      <c r="M6283" s="35">
        <v>0</v>
      </c>
      <c r="N6283" s="35">
        <v>0</v>
      </c>
      <c r="O6283" s="35">
        <v>0</v>
      </c>
      <c r="P6283" s="36">
        <v>12</v>
      </c>
      <c r="Q6283" s="37">
        <v>57</v>
      </c>
      <c r="R6283" s="36">
        <v>14</v>
      </c>
      <c r="S6283" s="39">
        <f t="shared" si="214"/>
        <v>57</v>
      </c>
      <c r="T6283" s="34" t="s">
        <v>51</v>
      </c>
      <c r="U6283" s="12">
        <f>(((alpha*(speed^3))+(beta*(speed^2))+(ceta*speed))+delta)</f>
        <v>32.122776367139558</v>
      </c>
      <c r="V6283" s="8">
        <f t="shared" si="215"/>
        <v>57</v>
      </c>
    </row>
    <row r="6284" spans="1:22">
      <c r="A6284" s="34" t="s">
        <v>19</v>
      </c>
      <c r="B6284" s="34" t="s">
        <v>71</v>
      </c>
      <c r="C6284" s="5" t="s">
        <v>151</v>
      </c>
      <c r="D6284" s="35" t="s">
        <v>86</v>
      </c>
      <c r="E6284" s="36" t="s">
        <v>14</v>
      </c>
      <c r="F6284" s="37">
        <v>100</v>
      </c>
      <c r="G6284" s="38">
        <v>0.04</v>
      </c>
      <c r="H6284" s="34">
        <v>0.99823470893590394</v>
      </c>
      <c r="I6284" s="35">
        <v>0.49204916812341232</v>
      </c>
      <c r="J6284" s="35">
        <v>7.5660467530249731</v>
      </c>
      <c r="K6284" s="35">
        <v>-0.25126470104778048</v>
      </c>
      <c r="L6284" s="35">
        <v>0</v>
      </c>
      <c r="M6284" s="35">
        <v>0</v>
      </c>
      <c r="N6284" s="35">
        <v>0</v>
      </c>
      <c r="O6284" s="35">
        <v>0</v>
      </c>
      <c r="P6284" s="36">
        <v>12</v>
      </c>
      <c r="Q6284" s="37">
        <v>57</v>
      </c>
      <c r="R6284" s="36">
        <v>13</v>
      </c>
      <c r="S6284" s="39">
        <f t="shared" si="214"/>
        <v>57</v>
      </c>
      <c r="T6284" s="34" t="s">
        <v>50</v>
      </c>
      <c r="U6284" s="12">
        <f>EXP((alpha+(beta/speed))+(ceta*LN(speed)))</f>
        <v>0.67631980013904458</v>
      </c>
      <c r="V6284" s="8">
        <f t="shared" si="215"/>
        <v>57</v>
      </c>
    </row>
    <row r="6285" spans="1:22">
      <c r="A6285" s="34" t="s">
        <v>19</v>
      </c>
      <c r="B6285" s="34" t="s">
        <v>71</v>
      </c>
      <c r="C6285" s="5" t="s">
        <v>151</v>
      </c>
      <c r="D6285" s="35" t="s">
        <v>86</v>
      </c>
      <c r="E6285" s="36" t="s">
        <v>18</v>
      </c>
      <c r="F6285" s="37">
        <v>100</v>
      </c>
      <c r="G6285" s="38">
        <v>0.04</v>
      </c>
      <c r="H6285" s="34">
        <v>0.97416276817159297</v>
      </c>
      <c r="I6285" s="35">
        <v>4.1255894495098106E-6</v>
      </c>
      <c r="J6285" s="35">
        <v>-3.87955635377554E-4</v>
      </c>
      <c r="K6285" s="35">
        <v>2.5318528062460836E-3</v>
      </c>
      <c r="L6285" s="35">
        <v>0.71396215142765307</v>
      </c>
      <c r="M6285" s="35">
        <v>0</v>
      </c>
      <c r="N6285" s="35">
        <v>0</v>
      </c>
      <c r="O6285" s="35">
        <v>0</v>
      </c>
      <c r="P6285" s="36">
        <v>12</v>
      </c>
      <c r="Q6285" s="37">
        <v>57</v>
      </c>
      <c r="R6285" s="36">
        <v>14</v>
      </c>
      <c r="S6285" s="39">
        <f t="shared" si="214"/>
        <v>57</v>
      </c>
      <c r="T6285" s="34" t="s">
        <v>51</v>
      </c>
      <c r="U6285" s="12">
        <f>(((alpha*(speed^3))+(beta*(speed^2))+(ceta*speed))+delta)</f>
        <v>0.3618401889650773</v>
      </c>
      <c r="V6285" s="8">
        <f t="shared" si="215"/>
        <v>57</v>
      </c>
    </row>
    <row r="6286" spans="1:22">
      <c r="A6286" s="34" t="s">
        <v>19</v>
      </c>
      <c r="B6286" s="34" t="s">
        <v>71</v>
      </c>
      <c r="C6286" s="5" t="s">
        <v>151</v>
      </c>
      <c r="D6286" s="35" t="s">
        <v>86</v>
      </c>
      <c r="E6286" s="36" t="s">
        <v>17</v>
      </c>
      <c r="F6286" s="37">
        <v>100</v>
      </c>
      <c r="G6286" s="38">
        <v>0.04</v>
      </c>
      <c r="H6286" s="34">
        <v>0.97747190712303411</v>
      </c>
      <c r="I6286" s="35">
        <v>-4.5446795894807466E-3</v>
      </c>
      <c r="J6286" s="35">
        <v>0.61596458936179976</v>
      </c>
      <c r="K6286" s="35">
        <v>-30.839840295315188</v>
      </c>
      <c r="L6286" s="35">
        <v>1568.6523914473271</v>
      </c>
      <c r="M6286" s="35">
        <v>0</v>
      </c>
      <c r="N6286" s="35">
        <v>0</v>
      </c>
      <c r="O6286" s="35">
        <v>0</v>
      </c>
      <c r="P6286" s="36">
        <v>12</v>
      </c>
      <c r="Q6286" s="37">
        <v>57</v>
      </c>
      <c r="R6286" s="36">
        <v>14</v>
      </c>
      <c r="S6286" s="39">
        <f t="shared" si="214"/>
        <v>57</v>
      </c>
      <c r="T6286" s="34" t="s">
        <v>51</v>
      </c>
      <c r="U6286" s="12">
        <f>(((alpha*(speed^3))+(beta*(speed^2))+(ceta*speed))+delta)</f>
        <v>970.40759823614098</v>
      </c>
      <c r="V6286" s="8">
        <f t="shared" si="215"/>
        <v>57</v>
      </c>
    </row>
    <row r="6287" spans="1:22">
      <c r="A6287" s="34" t="s">
        <v>19</v>
      </c>
      <c r="B6287" s="34" t="s">
        <v>71</v>
      </c>
      <c r="C6287" s="5" t="s">
        <v>151</v>
      </c>
      <c r="D6287" s="35" t="s">
        <v>86</v>
      </c>
      <c r="E6287" s="36" t="s">
        <v>15</v>
      </c>
      <c r="F6287" s="37">
        <v>0</v>
      </c>
      <c r="G6287" s="38">
        <v>0.06</v>
      </c>
      <c r="H6287" s="34">
        <v>0.97235282087550812</v>
      </c>
      <c r="I6287" s="35">
        <v>9.3158550444373027</v>
      </c>
      <c r="J6287" s="35">
        <v>0.99205829322319283</v>
      </c>
      <c r="K6287" s="35">
        <v>-0.24221584437611707</v>
      </c>
      <c r="L6287" s="35">
        <v>0</v>
      </c>
      <c r="M6287" s="35">
        <v>0</v>
      </c>
      <c r="N6287" s="35">
        <v>0</v>
      </c>
      <c r="O6287" s="35">
        <v>0</v>
      </c>
      <c r="P6287" s="36">
        <v>12</v>
      </c>
      <c r="Q6287" s="37">
        <v>83</v>
      </c>
      <c r="R6287" s="36">
        <v>0</v>
      </c>
      <c r="S6287" s="39">
        <f t="shared" si="214"/>
        <v>83</v>
      </c>
      <c r="T6287" s="34" t="s">
        <v>29</v>
      </c>
      <c r="U6287" s="12">
        <f>((alpha*(beta^speed))*(speed^ceta))</f>
        <v>1.6480809415080773</v>
      </c>
      <c r="V6287" s="8">
        <f t="shared" si="215"/>
        <v>83</v>
      </c>
    </row>
    <row r="6288" spans="1:22">
      <c r="A6288" s="34" t="s">
        <v>19</v>
      </c>
      <c r="B6288" s="34" t="s">
        <v>71</v>
      </c>
      <c r="C6288" s="5" t="s">
        <v>151</v>
      </c>
      <c r="D6288" s="35" t="s">
        <v>86</v>
      </c>
      <c r="E6288" s="36" t="s">
        <v>16</v>
      </c>
      <c r="F6288" s="37">
        <v>0</v>
      </c>
      <c r="G6288" s="38">
        <v>0.06</v>
      </c>
      <c r="H6288" s="34">
        <v>0.9952765855821043</v>
      </c>
      <c r="I6288" s="35">
        <v>3.2206373368252157</v>
      </c>
      <c r="J6288" s="35">
        <v>4.3139881063034595</v>
      </c>
      <c r="K6288" s="35">
        <v>-5.2081946095538907E-2</v>
      </c>
      <c r="L6288" s="35">
        <v>0</v>
      </c>
      <c r="M6288" s="35">
        <v>0</v>
      </c>
      <c r="N6288" s="35">
        <v>0</v>
      </c>
      <c r="O6288" s="35">
        <v>0</v>
      </c>
      <c r="P6288" s="36">
        <v>12</v>
      </c>
      <c r="Q6288" s="37">
        <v>83</v>
      </c>
      <c r="R6288" s="36">
        <v>13</v>
      </c>
      <c r="S6288" s="39">
        <f t="shared" si="214"/>
        <v>83</v>
      </c>
      <c r="T6288" s="34" t="s">
        <v>50</v>
      </c>
      <c r="U6288" s="12">
        <f>EXP((alpha+(beta/speed))+(ceta*LN(speed)))</f>
        <v>20.956969808618926</v>
      </c>
      <c r="V6288" s="8">
        <f t="shared" si="215"/>
        <v>83</v>
      </c>
    </row>
    <row r="6289" spans="1:22">
      <c r="A6289" s="34" t="s">
        <v>19</v>
      </c>
      <c r="B6289" s="34" t="s">
        <v>71</v>
      </c>
      <c r="C6289" s="5" t="s">
        <v>151</v>
      </c>
      <c r="D6289" s="35" t="s">
        <v>86</v>
      </c>
      <c r="E6289" s="36" t="s">
        <v>14</v>
      </c>
      <c r="F6289" s="37">
        <v>0</v>
      </c>
      <c r="G6289" s="38">
        <v>0.06</v>
      </c>
      <c r="H6289" s="34">
        <v>0.99724729826361169</v>
      </c>
      <c r="I6289" s="35">
        <v>0.2331117628938047</v>
      </c>
      <c r="J6289" s="35">
        <v>8.9282130820449113E-2</v>
      </c>
      <c r="K6289" s="35">
        <v>31.096631434549113</v>
      </c>
      <c r="L6289" s="35">
        <v>-1.2695010104782205</v>
      </c>
      <c r="M6289" s="35">
        <v>0</v>
      </c>
      <c r="N6289" s="35">
        <v>0</v>
      </c>
      <c r="O6289" s="35">
        <v>0</v>
      </c>
      <c r="P6289" s="36">
        <v>12</v>
      </c>
      <c r="Q6289" s="37">
        <v>83</v>
      </c>
      <c r="R6289" s="36">
        <v>1</v>
      </c>
      <c r="S6289" s="39">
        <f t="shared" si="214"/>
        <v>83</v>
      </c>
      <c r="T6289" s="34" t="s">
        <v>30</v>
      </c>
      <c r="U6289" s="12">
        <f>((alpha*(speed^beta))+(ceta*(speed^delta)))</f>
        <v>0.45974108266099062</v>
      </c>
      <c r="V6289" s="8">
        <f t="shared" si="215"/>
        <v>83</v>
      </c>
    </row>
    <row r="6290" spans="1:22">
      <c r="A6290" s="34" t="s">
        <v>19</v>
      </c>
      <c r="B6290" s="34" t="s">
        <v>71</v>
      </c>
      <c r="C6290" s="5" t="s">
        <v>151</v>
      </c>
      <c r="D6290" s="35" t="s">
        <v>86</v>
      </c>
      <c r="E6290" s="36" t="s">
        <v>18</v>
      </c>
      <c r="F6290" s="37">
        <v>0</v>
      </c>
      <c r="G6290" s="38">
        <v>0.06</v>
      </c>
      <c r="H6290" s="34">
        <v>0.97592744866651193</v>
      </c>
      <c r="I6290" s="35">
        <v>-3.4137272221731427</v>
      </c>
      <c r="J6290" s="35">
        <v>1.0116804197636919</v>
      </c>
      <c r="K6290" s="35">
        <v>3.24483340642912</v>
      </c>
      <c r="L6290" s="35">
        <v>0</v>
      </c>
      <c r="M6290" s="35">
        <v>0</v>
      </c>
      <c r="N6290" s="35">
        <v>0</v>
      </c>
      <c r="O6290" s="35">
        <v>0</v>
      </c>
      <c r="P6290" s="36">
        <v>12</v>
      </c>
      <c r="Q6290" s="37">
        <v>83</v>
      </c>
      <c r="R6290" s="36">
        <v>2</v>
      </c>
      <c r="S6290" s="39">
        <f t="shared" si="214"/>
        <v>83</v>
      </c>
      <c r="T6290" s="34" t="s">
        <v>31</v>
      </c>
      <c r="U6290" s="12">
        <f>((alpha+(beta*speed))^((-1)/ceta))</f>
        <v>0.25856808391219804</v>
      </c>
      <c r="V6290" s="8">
        <f t="shared" si="215"/>
        <v>83</v>
      </c>
    </row>
    <row r="6291" spans="1:22">
      <c r="A6291" s="34" t="s">
        <v>19</v>
      </c>
      <c r="B6291" s="34" t="s">
        <v>71</v>
      </c>
      <c r="C6291" s="5" t="s">
        <v>151</v>
      </c>
      <c r="D6291" s="35" t="s">
        <v>86</v>
      </c>
      <c r="E6291" s="36" t="s">
        <v>17</v>
      </c>
      <c r="F6291" s="37">
        <v>0</v>
      </c>
      <c r="G6291" s="38">
        <v>0.06</v>
      </c>
      <c r="H6291" s="34">
        <v>0.98712091869936236</v>
      </c>
      <c r="I6291" s="35">
        <v>2360.3131240457606</v>
      </c>
      <c r="J6291" s="35">
        <v>1.0085695473531318</v>
      </c>
      <c r="K6291" s="35">
        <v>-0.44958082411792777</v>
      </c>
      <c r="L6291" s="35">
        <v>0</v>
      </c>
      <c r="M6291" s="35">
        <v>0</v>
      </c>
      <c r="N6291" s="35">
        <v>0</v>
      </c>
      <c r="O6291" s="35">
        <v>0</v>
      </c>
      <c r="P6291" s="36">
        <v>12</v>
      </c>
      <c r="Q6291" s="37">
        <v>83</v>
      </c>
      <c r="R6291" s="36">
        <v>0</v>
      </c>
      <c r="S6291" s="39">
        <f t="shared" si="214"/>
        <v>83</v>
      </c>
      <c r="T6291" s="34" t="s">
        <v>29</v>
      </c>
      <c r="U6291" s="12">
        <f>((alpha*(beta^speed))*(speed^ceta))</f>
        <v>657.31651196609926</v>
      </c>
      <c r="V6291" s="8">
        <f t="shared" si="215"/>
        <v>83</v>
      </c>
    </row>
    <row r="6292" spans="1:22">
      <c r="A6292" s="34" t="s">
        <v>19</v>
      </c>
      <c r="B6292" s="34" t="s">
        <v>71</v>
      </c>
      <c r="C6292" s="5" t="s">
        <v>151</v>
      </c>
      <c r="D6292" s="35" t="s">
        <v>86</v>
      </c>
      <c r="E6292" s="36" t="s">
        <v>15</v>
      </c>
      <c r="F6292" s="37">
        <v>50</v>
      </c>
      <c r="G6292" s="38">
        <v>0.06</v>
      </c>
      <c r="H6292" s="34">
        <v>0.98345616730190366</v>
      </c>
      <c r="I6292" s="35">
        <v>5.5283600854043136E-6</v>
      </c>
      <c r="J6292" s="35">
        <v>3.58817997312533E-4</v>
      </c>
      <c r="K6292" s="35">
        <v>-0.12145026317625085</v>
      </c>
      <c r="L6292" s="35">
        <v>7.1056547286834686</v>
      </c>
      <c r="M6292" s="35">
        <v>0</v>
      </c>
      <c r="N6292" s="35">
        <v>0</v>
      </c>
      <c r="O6292" s="35">
        <v>0</v>
      </c>
      <c r="P6292" s="36">
        <v>12</v>
      </c>
      <c r="Q6292" s="37">
        <v>56</v>
      </c>
      <c r="R6292" s="36">
        <v>14</v>
      </c>
      <c r="S6292" s="39">
        <f t="shared" si="214"/>
        <v>56</v>
      </c>
      <c r="T6292" s="34" t="s">
        <v>51</v>
      </c>
      <c r="U6292" s="12">
        <f>(((alpha*(speed^3))+(beta*(speed^2))+(ceta*speed))+delta)</f>
        <v>2.4005617151438887</v>
      </c>
      <c r="V6292" s="8">
        <f t="shared" si="215"/>
        <v>56</v>
      </c>
    </row>
    <row r="6293" spans="1:22">
      <c r="A6293" s="34" t="s">
        <v>19</v>
      </c>
      <c r="B6293" s="34" t="s">
        <v>71</v>
      </c>
      <c r="C6293" s="5" t="s">
        <v>151</v>
      </c>
      <c r="D6293" s="35" t="s">
        <v>86</v>
      </c>
      <c r="E6293" s="36" t="s">
        <v>16</v>
      </c>
      <c r="F6293" s="37">
        <v>50</v>
      </c>
      <c r="G6293" s="38">
        <v>0.06</v>
      </c>
      <c r="H6293" s="34">
        <v>0.99629630910562361</v>
      </c>
      <c r="I6293" s="35">
        <v>-2.7309129512966077E-4</v>
      </c>
      <c r="J6293" s="35">
        <v>3.5285991131336271E-2</v>
      </c>
      <c r="K6293" s="35">
        <v>-1.5693909608002998</v>
      </c>
      <c r="L6293" s="35">
        <v>58.0510884052498</v>
      </c>
      <c r="M6293" s="35">
        <v>0</v>
      </c>
      <c r="N6293" s="35">
        <v>0</v>
      </c>
      <c r="O6293" s="35">
        <v>0</v>
      </c>
      <c r="P6293" s="36">
        <v>12</v>
      </c>
      <c r="Q6293" s="37">
        <v>56</v>
      </c>
      <c r="R6293" s="36">
        <v>14</v>
      </c>
      <c r="S6293" s="39">
        <f t="shared" si="214"/>
        <v>56</v>
      </c>
      <c r="T6293" s="34" t="s">
        <v>51</v>
      </c>
      <c r="U6293" s="12">
        <f>(((alpha*(speed^3))+(beta*(speed^2))+(ceta*speed))+delta)</f>
        <v>32.862861902813052</v>
      </c>
      <c r="V6293" s="8">
        <f t="shared" si="215"/>
        <v>56</v>
      </c>
    </row>
    <row r="6294" spans="1:22">
      <c r="A6294" s="34" t="s">
        <v>19</v>
      </c>
      <c r="B6294" s="34" t="s">
        <v>71</v>
      </c>
      <c r="C6294" s="5" t="s">
        <v>151</v>
      </c>
      <c r="D6294" s="35" t="s">
        <v>86</v>
      </c>
      <c r="E6294" s="36" t="s">
        <v>14</v>
      </c>
      <c r="F6294" s="37">
        <v>50</v>
      </c>
      <c r="G6294" s="38">
        <v>0.06</v>
      </c>
      <c r="H6294" s="34">
        <v>0.99862627003761029</v>
      </c>
      <c r="I6294" s="35">
        <v>218.86128296673223</v>
      </c>
      <c r="J6294" s="35">
        <v>-2.4674363298439586</v>
      </c>
      <c r="K6294" s="35">
        <v>2.9648684856673571</v>
      </c>
      <c r="L6294" s="35">
        <v>-0.36878262236284748</v>
      </c>
      <c r="M6294" s="35">
        <v>0</v>
      </c>
      <c r="N6294" s="35">
        <v>0</v>
      </c>
      <c r="O6294" s="35">
        <v>0</v>
      </c>
      <c r="P6294" s="36">
        <v>12</v>
      </c>
      <c r="Q6294" s="37">
        <v>56</v>
      </c>
      <c r="R6294" s="36">
        <v>1</v>
      </c>
      <c r="S6294" s="39">
        <f t="shared" si="214"/>
        <v>56</v>
      </c>
      <c r="T6294" s="34" t="s">
        <v>30</v>
      </c>
      <c r="U6294" s="12">
        <f>((alpha*(speed^beta))+(ceta*(speed^delta)))</f>
        <v>0.68253139198043533</v>
      </c>
      <c r="V6294" s="8">
        <f t="shared" si="215"/>
        <v>56</v>
      </c>
    </row>
    <row r="6295" spans="1:22">
      <c r="A6295" s="34" t="s">
        <v>19</v>
      </c>
      <c r="B6295" s="34" t="s">
        <v>71</v>
      </c>
      <c r="C6295" s="5" t="s">
        <v>151</v>
      </c>
      <c r="D6295" s="35" t="s">
        <v>86</v>
      </c>
      <c r="E6295" s="36" t="s">
        <v>18</v>
      </c>
      <c r="F6295" s="37">
        <v>50</v>
      </c>
      <c r="G6295" s="38">
        <v>0.06</v>
      </c>
      <c r="H6295" s="34">
        <v>0.97595942930285184</v>
      </c>
      <c r="I6295" s="35">
        <v>7.8868676840511503E-7</v>
      </c>
      <c r="J6295" s="35">
        <v>-1.3584656219548348E-5</v>
      </c>
      <c r="K6295" s="35">
        <v>-8.4312394954884438E-3</v>
      </c>
      <c r="L6295" s="35">
        <v>0.75787204012926412</v>
      </c>
      <c r="M6295" s="35">
        <v>0</v>
      </c>
      <c r="N6295" s="35">
        <v>0</v>
      </c>
      <c r="O6295" s="35">
        <v>0</v>
      </c>
      <c r="P6295" s="36">
        <v>12</v>
      </c>
      <c r="Q6295" s="37">
        <v>56</v>
      </c>
      <c r="R6295" s="36">
        <v>14</v>
      </c>
      <c r="S6295" s="39">
        <f t="shared" si="214"/>
        <v>56</v>
      </c>
      <c r="T6295" s="34" t="s">
        <v>51</v>
      </c>
      <c r="U6295" s="12">
        <f>(((alpha*(speed^3))+(beta*(speed^2))+(ceta*speed))+delta)</f>
        <v>0.3816271619976403</v>
      </c>
      <c r="V6295" s="8">
        <f t="shared" si="215"/>
        <v>56</v>
      </c>
    </row>
    <row r="6296" spans="1:22">
      <c r="A6296" s="34" t="s">
        <v>19</v>
      </c>
      <c r="B6296" s="34" t="s">
        <v>71</v>
      </c>
      <c r="C6296" s="5" t="s">
        <v>151</v>
      </c>
      <c r="D6296" s="35" t="s">
        <v>86</v>
      </c>
      <c r="E6296" s="36" t="s">
        <v>17</v>
      </c>
      <c r="F6296" s="37">
        <v>50</v>
      </c>
      <c r="G6296" s="38">
        <v>0.06</v>
      </c>
      <c r="H6296" s="34">
        <v>0.98650969544465339</v>
      </c>
      <c r="I6296" s="35">
        <v>7.0392764102249883</v>
      </c>
      <c r="J6296" s="35">
        <v>2.3865814831896977</v>
      </c>
      <c r="K6296" s="35">
        <v>-4.621146435922683E-2</v>
      </c>
      <c r="L6296" s="35">
        <v>0</v>
      </c>
      <c r="M6296" s="35">
        <v>0</v>
      </c>
      <c r="N6296" s="35">
        <v>0</v>
      </c>
      <c r="O6296" s="35">
        <v>0</v>
      </c>
      <c r="P6296" s="36">
        <v>12</v>
      </c>
      <c r="Q6296" s="37">
        <v>56</v>
      </c>
      <c r="R6296" s="36">
        <v>13</v>
      </c>
      <c r="S6296" s="39">
        <f t="shared" si="214"/>
        <v>56</v>
      </c>
      <c r="T6296" s="34" t="s">
        <v>50</v>
      </c>
      <c r="U6296" s="12">
        <f>EXP((alpha+(beta/speed))+(ceta*LN(speed)))</f>
        <v>988.19153522287536</v>
      </c>
      <c r="V6296" s="8">
        <f t="shared" si="215"/>
        <v>56</v>
      </c>
    </row>
    <row r="6297" spans="1:22">
      <c r="A6297" s="34" t="s">
        <v>19</v>
      </c>
      <c r="B6297" s="34" t="s">
        <v>71</v>
      </c>
      <c r="C6297" s="5" t="s">
        <v>151</v>
      </c>
      <c r="D6297" s="35" t="s">
        <v>86</v>
      </c>
      <c r="E6297" s="36" t="s">
        <v>15</v>
      </c>
      <c r="F6297" s="37">
        <v>100</v>
      </c>
      <c r="G6297" s="38">
        <v>0.06</v>
      </c>
      <c r="H6297" s="34">
        <v>0.97979899097460377</v>
      </c>
      <c r="I6297" s="35">
        <v>4.4099064339167904E-5</v>
      </c>
      <c r="J6297" s="35">
        <v>-2.5908486468264515E-3</v>
      </c>
      <c r="K6297" s="35">
        <v>-7.9846996998450159E-2</v>
      </c>
      <c r="L6297" s="35">
        <v>8.0174453751864245</v>
      </c>
      <c r="M6297" s="35">
        <v>0</v>
      </c>
      <c r="N6297" s="35">
        <v>0</v>
      </c>
      <c r="O6297" s="35">
        <v>0</v>
      </c>
      <c r="P6297" s="36">
        <v>12</v>
      </c>
      <c r="Q6297" s="37">
        <v>42</v>
      </c>
      <c r="R6297" s="36">
        <v>14</v>
      </c>
      <c r="S6297" s="39">
        <f t="shared" si="214"/>
        <v>42</v>
      </c>
      <c r="T6297" s="34" t="s">
        <v>51</v>
      </c>
      <c r="U6297" s="12">
        <f>(((alpha*(speed^3))+(beta*(speed^2))+(ceta*speed))+delta)</f>
        <v>3.3608259670099283</v>
      </c>
      <c r="V6297" s="8">
        <f t="shared" si="215"/>
        <v>42</v>
      </c>
    </row>
    <row r="6298" spans="1:22">
      <c r="A6298" s="34" t="s">
        <v>19</v>
      </c>
      <c r="B6298" s="34" t="s">
        <v>71</v>
      </c>
      <c r="C6298" s="5" t="s">
        <v>151</v>
      </c>
      <c r="D6298" s="35" t="s">
        <v>86</v>
      </c>
      <c r="E6298" s="36" t="s">
        <v>16</v>
      </c>
      <c r="F6298" s="37">
        <v>100</v>
      </c>
      <c r="G6298" s="38">
        <v>0.06</v>
      </c>
      <c r="H6298" s="34">
        <v>0.99547024041295729</v>
      </c>
      <c r="I6298" s="35">
        <v>-6.8116987339481884E-4</v>
      </c>
      <c r="J6298" s="35">
        <v>6.5837500181981409E-2</v>
      </c>
      <c r="K6298" s="35">
        <v>-2.2849709404862257</v>
      </c>
      <c r="L6298" s="35">
        <v>74.671273922705552</v>
      </c>
      <c r="M6298" s="35">
        <v>0</v>
      </c>
      <c r="N6298" s="35">
        <v>0</v>
      </c>
      <c r="O6298" s="35">
        <v>0</v>
      </c>
      <c r="P6298" s="36">
        <v>12</v>
      </c>
      <c r="Q6298" s="37">
        <v>42</v>
      </c>
      <c r="R6298" s="36">
        <v>14</v>
      </c>
      <c r="S6298" s="39">
        <f t="shared" si="214"/>
        <v>42</v>
      </c>
      <c r="T6298" s="34" t="s">
        <v>51</v>
      </c>
      <c r="U6298" s="12">
        <f>(((alpha*(speed^3))+(beta*(speed^2))+(ceta*speed))+delta)</f>
        <v>44.373331163223952</v>
      </c>
      <c r="V6298" s="8">
        <f t="shared" si="215"/>
        <v>42</v>
      </c>
    </row>
    <row r="6299" spans="1:22">
      <c r="A6299" s="34" t="s">
        <v>19</v>
      </c>
      <c r="B6299" s="34" t="s">
        <v>71</v>
      </c>
      <c r="C6299" s="5" t="s">
        <v>151</v>
      </c>
      <c r="D6299" s="35" t="s">
        <v>86</v>
      </c>
      <c r="E6299" s="36" t="s">
        <v>14</v>
      </c>
      <c r="F6299" s="37">
        <v>100</v>
      </c>
      <c r="G6299" s="38">
        <v>0.06</v>
      </c>
      <c r="H6299" s="34">
        <v>0.9985652301737995</v>
      </c>
      <c r="I6299" s="35">
        <v>-0.32580282999038351</v>
      </c>
      <c r="J6299" s="35">
        <v>3.4758586054610921E-2</v>
      </c>
      <c r="K6299" s="35">
        <v>4.0669937728010739</v>
      </c>
      <c r="L6299" s="35">
        <v>0</v>
      </c>
      <c r="M6299" s="35">
        <v>0</v>
      </c>
      <c r="N6299" s="35">
        <v>0</v>
      </c>
      <c r="O6299" s="35">
        <v>0</v>
      </c>
      <c r="P6299" s="36">
        <v>12</v>
      </c>
      <c r="Q6299" s="37">
        <v>42</v>
      </c>
      <c r="R6299" s="36">
        <v>2</v>
      </c>
      <c r="S6299" s="39">
        <f t="shared" si="214"/>
        <v>42</v>
      </c>
      <c r="T6299" s="34" t="s">
        <v>31</v>
      </c>
      <c r="U6299" s="12">
        <f>((alpha+(beta*speed))^((-1)/ceta))</f>
        <v>0.96954104461199042</v>
      </c>
      <c r="V6299" s="8">
        <f t="shared" si="215"/>
        <v>42</v>
      </c>
    </row>
    <row r="6300" spans="1:22">
      <c r="A6300" s="34" t="s">
        <v>19</v>
      </c>
      <c r="B6300" s="34" t="s">
        <v>71</v>
      </c>
      <c r="C6300" s="5" t="s">
        <v>151</v>
      </c>
      <c r="D6300" s="35" t="s">
        <v>86</v>
      </c>
      <c r="E6300" s="36" t="s">
        <v>18</v>
      </c>
      <c r="F6300" s="37">
        <v>100</v>
      </c>
      <c r="G6300" s="38">
        <v>0.06</v>
      </c>
      <c r="H6300" s="34">
        <v>0.9741981281488461</v>
      </c>
      <c r="I6300" s="35">
        <v>4.0050361633788657E-6</v>
      </c>
      <c r="J6300" s="35">
        <v>-2.5791286254103069E-4</v>
      </c>
      <c r="K6300" s="35">
        <v>-5.3442764955065085E-3</v>
      </c>
      <c r="L6300" s="35">
        <v>0.93325372062671297</v>
      </c>
      <c r="M6300" s="35">
        <v>0</v>
      </c>
      <c r="N6300" s="35">
        <v>0</v>
      </c>
      <c r="O6300" s="35">
        <v>0</v>
      </c>
      <c r="P6300" s="36">
        <v>12</v>
      </c>
      <c r="Q6300" s="37">
        <v>42</v>
      </c>
      <c r="R6300" s="36">
        <v>14</v>
      </c>
      <c r="S6300" s="39">
        <f t="shared" si="214"/>
        <v>42</v>
      </c>
      <c r="T6300" s="34" t="s">
        <v>51</v>
      </c>
      <c r="U6300" s="12">
        <f>(((alpha*(speed^3))+(beta*(speed^2))+(ceta*speed))+delta)</f>
        <v>0.55056093756547486</v>
      </c>
      <c r="V6300" s="8">
        <f t="shared" si="215"/>
        <v>42</v>
      </c>
    </row>
    <row r="6301" spans="1:22">
      <c r="A6301" s="34" t="s">
        <v>19</v>
      </c>
      <c r="B6301" s="34" t="s">
        <v>71</v>
      </c>
      <c r="C6301" s="5" t="s">
        <v>151</v>
      </c>
      <c r="D6301" s="35" t="s">
        <v>86</v>
      </c>
      <c r="E6301" s="36" t="s">
        <v>17</v>
      </c>
      <c r="F6301" s="37">
        <v>100</v>
      </c>
      <c r="G6301" s="38">
        <v>0.06</v>
      </c>
      <c r="H6301" s="34">
        <v>0.98455126980187713</v>
      </c>
      <c r="I6301" s="35">
        <v>-1.5102835694988723E-2</v>
      </c>
      <c r="J6301" s="35">
        <v>1.47393091434798</v>
      </c>
      <c r="K6301" s="35">
        <v>-52.375323158193389</v>
      </c>
      <c r="L6301" s="35">
        <v>2083.5530100263536</v>
      </c>
      <c r="M6301" s="35">
        <v>0</v>
      </c>
      <c r="N6301" s="35">
        <v>0</v>
      </c>
      <c r="O6301" s="35">
        <v>0</v>
      </c>
      <c r="P6301" s="36">
        <v>12</v>
      </c>
      <c r="Q6301" s="37">
        <v>42</v>
      </c>
      <c r="R6301" s="36">
        <v>14</v>
      </c>
      <c r="S6301" s="39">
        <f t="shared" si="214"/>
        <v>42</v>
      </c>
      <c r="T6301" s="34" t="s">
        <v>51</v>
      </c>
      <c r="U6301" s="12">
        <f>(((alpha*(speed^3))+(beta*(speed^2))+(ceta*speed))+delta)</f>
        <v>1364.8646793217433</v>
      </c>
      <c r="V6301" s="8">
        <f t="shared" si="215"/>
        <v>42</v>
      </c>
    </row>
    <row r="6302" spans="1:22">
      <c r="A6302" s="34" t="s">
        <v>19</v>
      </c>
      <c r="B6302" s="34" t="s">
        <v>71</v>
      </c>
      <c r="C6302" s="5" t="s">
        <v>152</v>
      </c>
      <c r="D6302" s="35" t="s">
        <v>87</v>
      </c>
      <c r="E6302" s="36" t="s">
        <v>15</v>
      </c>
      <c r="F6302" s="37">
        <v>0</v>
      </c>
      <c r="G6302" s="38">
        <v>0</v>
      </c>
      <c r="H6302" s="34">
        <v>0.98468525863395451</v>
      </c>
      <c r="I6302" s="35">
        <v>1.2274670713251341</v>
      </c>
      <c r="J6302" s="35">
        <v>40.123646969887879</v>
      </c>
      <c r="K6302" s="35">
        <v>-0.20573595787355869</v>
      </c>
      <c r="L6302" s="35">
        <v>0.61414064443884997</v>
      </c>
      <c r="M6302" s="35">
        <v>4.1327370713956764E-2</v>
      </c>
      <c r="N6302" s="35">
        <v>0</v>
      </c>
      <c r="O6302" s="35">
        <v>0</v>
      </c>
      <c r="P6302" s="36">
        <v>12</v>
      </c>
      <c r="Q6302" s="37">
        <v>86</v>
      </c>
      <c r="R6302" s="36">
        <v>10</v>
      </c>
      <c r="S6302" s="39">
        <f t="shared" si="214"/>
        <v>86</v>
      </c>
      <c r="T6302" s="34" t="s">
        <v>44</v>
      </c>
      <c r="U6302" s="12">
        <f>(alpha+(beta/(1+EXP((((-1)*ceta)+(delta*LN(speed)))+(epsilon*speed)))))</f>
        <v>1.2879720999095841</v>
      </c>
      <c r="V6302" s="8">
        <f t="shared" si="215"/>
        <v>86</v>
      </c>
    </row>
    <row r="6303" spans="1:22">
      <c r="A6303" s="34" t="s">
        <v>19</v>
      </c>
      <c r="B6303" s="34" t="s">
        <v>71</v>
      </c>
      <c r="C6303" s="5" t="s">
        <v>152</v>
      </c>
      <c r="D6303" s="35" t="s">
        <v>87</v>
      </c>
      <c r="E6303" s="36" t="s">
        <v>16</v>
      </c>
      <c r="F6303" s="37">
        <v>0</v>
      </c>
      <c r="G6303" s="38">
        <v>0</v>
      </c>
      <c r="H6303" s="34">
        <v>0.99497279316499143</v>
      </c>
      <c r="I6303" s="35">
        <v>5.1490205693529241</v>
      </c>
      <c r="J6303" s="35">
        <v>221.68171255751093</v>
      </c>
      <c r="K6303" s="35">
        <v>-0.63530961577253442</v>
      </c>
      <c r="L6303" s="35">
        <v>0.86594822391102155</v>
      </c>
      <c r="M6303" s="35">
        <v>2.5337175819727671E-2</v>
      </c>
      <c r="N6303" s="35">
        <v>0</v>
      </c>
      <c r="O6303" s="35">
        <v>0</v>
      </c>
      <c r="P6303" s="36">
        <v>12</v>
      </c>
      <c r="Q6303" s="37">
        <v>86</v>
      </c>
      <c r="R6303" s="36">
        <v>10</v>
      </c>
      <c r="S6303" s="39">
        <f t="shared" si="214"/>
        <v>86</v>
      </c>
      <c r="T6303" s="34" t="s">
        <v>44</v>
      </c>
      <c r="U6303" s="12">
        <f>(alpha+(beta/(1+EXP((((-1)*ceta)+(delta*LN(speed)))+(epsilon*speed)))))</f>
        <v>5.4294133460630594</v>
      </c>
      <c r="V6303" s="8">
        <f t="shared" si="215"/>
        <v>86</v>
      </c>
    </row>
    <row r="6304" spans="1:22">
      <c r="A6304" s="34" t="s">
        <v>19</v>
      </c>
      <c r="B6304" s="34" t="s">
        <v>71</v>
      </c>
      <c r="C6304" s="5" t="s">
        <v>152</v>
      </c>
      <c r="D6304" s="35" t="s">
        <v>87</v>
      </c>
      <c r="E6304" s="36" t="s">
        <v>14</v>
      </c>
      <c r="F6304" s="37">
        <v>0</v>
      </c>
      <c r="G6304" s="38">
        <v>0</v>
      </c>
      <c r="H6304" s="34">
        <v>0.99744752265828207</v>
      </c>
      <c r="I6304" s="35">
        <v>737.91214322519488</v>
      </c>
      <c r="J6304" s="35">
        <v>-3.5559703478756606</v>
      </c>
      <c r="K6304" s="35">
        <v>10.698700468589111</v>
      </c>
      <c r="L6304" s="35">
        <v>-0.84977961408416247</v>
      </c>
      <c r="M6304" s="35">
        <v>0</v>
      </c>
      <c r="N6304" s="35">
        <v>0</v>
      </c>
      <c r="O6304" s="35">
        <v>0</v>
      </c>
      <c r="P6304" s="36">
        <v>12</v>
      </c>
      <c r="Q6304" s="37">
        <v>86</v>
      </c>
      <c r="R6304" s="36">
        <v>1</v>
      </c>
      <c r="S6304" s="39">
        <f t="shared" si="214"/>
        <v>86</v>
      </c>
      <c r="T6304" s="34" t="s">
        <v>30</v>
      </c>
      <c r="U6304" s="12">
        <f>((alpha*(speed^beta))+(ceta*(speed^delta)))</f>
        <v>0.24300094470654354</v>
      </c>
      <c r="V6304" s="8">
        <f t="shared" si="215"/>
        <v>86</v>
      </c>
    </row>
    <row r="6305" spans="1:22">
      <c r="A6305" s="34" t="s">
        <v>19</v>
      </c>
      <c r="B6305" s="34" t="s">
        <v>71</v>
      </c>
      <c r="C6305" s="5" t="s">
        <v>152</v>
      </c>
      <c r="D6305" s="35" t="s">
        <v>87</v>
      </c>
      <c r="E6305" s="36" t="s">
        <v>18</v>
      </c>
      <c r="F6305" s="37">
        <v>0</v>
      </c>
      <c r="G6305" s="38">
        <v>0</v>
      </c>
      <c r="H6305" s="34">
        <v>0.99703968826149481</v>
      </c>
      <c r="I6305" s="35">
        <v>6.5246250921565343</v>
      </c>
      <c r="J6305" s="35">
        <v>1.0055245147176017</v>
      </c>
      <c r="K6305" s="35">
        <v>-1.0295093406886879</v>
      </c>
      <c r="L6305" s="35">
        <v>0</v>
      </c>
      <c r="M6305" s="35">
        <v>0</v>
      </c>
      <c r="N6305" s="35">
        <v>0</v>
      </c>
      <c r="O6305" s="35">
        <v>0</v>
      </c>
      <c r="P6305" s="36">
        <v>12</v>
      </c>
      <c r="Q6305" s="37">
        <v>86</v>
      </c>
      <c r="R6305" s="36">
        <v>0</v>
      </c>
      <c r="S6305" s="39">
        <f t="shared" si="214"/>
        <v>86</v>
      </c>
      <c r="T6305" s="34" t="s">
        <v>29</v>
      </c>
      <c r="U6305" s="12">
        <f>((alpha*(beta^speed))*(speed^ceta))</f>
        <v>0.10684159672946521</v>
      </c>
      <c r="V6305" s="8">
        <f t="shared" si="215"/>
        <v>86</v>
      </c>
    </row>
    <row r="6306" spans="1:22">
      <c r="A6306" s="34" t="s">
        <v>19</v>
      </c>
      <c r="B6306" s="34" t="s">
        <v>71</v>
      </c>
      <c r="C6306" s="5" t="s">
        <v>152</v>
      </c>
      <c r="D6306" s="35" t="s">
        <v>87</v>
      </c>
      <c r="E6306" s="36" t="s">
        <v>17</v>
      </c>
      <c r="F6306" s="37">
        <v>0</v>
      </c>
      <c r="G6306" s="38">
        <v>0</v>
      </c>
      <c r="H6306" s="34">
        <v>0.98998209513946522</v>
      </c>
      <c r="I6306" s="35">
        <v>4151.4815032362794</v>
      </c>
      <c r="J6306" s="35">
        <v>1.009922100484641</v>
      </c>
      <c r="K6306" s="35">
        <v>-0.88439429845918327</v>
      </c>
      <c r="L6306" s="35">
        <v>0</v>
      </c>
      <c r="M6306" s="35">
        <v>0</v>
      </c>
      <c r="N6306" s="35">
        <v>0</v>
      </c>
      <c r="O6306" s="35">
        <v>0</v>
      </c>
      <c r="P6306" s="36">
        <v>12</v>
      </c>
      <c r="Q6306" s="37">
        <v>86</v>
      </c>
      <c r="R6306" s="36">
        <v>0</v>
      </c>
      <c r="S6306" s="39">
        <f t="shared" si="214"/>
        <v>86</v>
      </c>
      <c r="T6306" s="34" t="s">
        <v>29</v>
      </c>
      <c r="U6306" s="12">
        <f>((alpha*(beta^speed))*(speed^ceta))</f>
        <v>188.84307055038275</v>
      </c>
      <c r="V6306" s="8">
        <f t="shared" si="215"/>
        <v>86</v>
      </c>
    </row>
    <row r="6307" spans="1:22">
      <c r="A6307" s="34" t="s">
        <v>19</v>
      </c>
      <c r="B6307" s="34" t="s">
        <v>71</v>
      </c>
      <c r="C6307" s="5" t="s">
        <v>152</v>
      </c>
      <c r="D6307" s="35" t="s">
        <v>87</v>
      </c>
      <c r="E6307" s="36" t="s">
        <v>15</v>
      </c>
      <c r="F6307" s="37">
        <v>50</v>
      </c>
      <c r="G6307" s="38">
        <v>0</v>
      </c>
      <c r="H6307" s="34">
        <v>0.94264586253804539</v>
      </c>
      <c r="I6307" s="35">
        <v>1.7127061908548851</v>
      </c>
      <c r="J6307" s="35">
        <v>8.0388368485559472</v>
      </c>
      <c r="K6307" s="35">
        <v>0.80757226941872617</v>
      </c>
      <c r="L6307" s="35">
        <v>1.2133788793597694E-3</v>
      </c>
      <c r="M6307" s="35">
        <v>9.0740797779095189E-2</v>
      </c>
      <c r="N6307" s="35">
        <v>0</v>
      </c>
      <c r="O6307" s="35">
        <v>0</v>
      </c>
      <c r="P6307" s="36">
        <v>12</v>
      </c>
      <c r="Q6307" s="37">
        <v>86</v>
      </c>
      <c r="R6307" s="36">
        <v>10</v>
      </c>
      <c r="S6307" s="39">
        <f t="shared" si="214"/>
        <v>86</v>
      </c>
      <c r="T6307" s="34" t="s">
        <v>44</v>
      </c>
      <c r="U6307" s="12">
        <f>(alpha+(beta/(1+EXP((((-1)*ceta)+(delta*LN(speed)))+(epsilon*speed)))))</f>
        <v>1.7200187146541162</v>
      </c>
      <c r="V6307" s="8">
        <f t="shared" si="215"/>
        <v>86</v>
      </c>
    </row>
    <row r="6308" spans="1:22">
      <c r="A6308" s="34" t="s">
        <v>19</v>
      </c>
      <c r="B6308" s="34" t="s">
        <v>71</v>
      </c>
      <c r="C6308" s="5" t="s">
        <v>152</v>
      </c>
      <c r="D6308" s="35" t="s">
        <v>87</v>
      </c>
      <c r="E6308" s="36" t="s">
        <v>16</v>
      </c>
      <c r="F6308" s="37">
        <v>50</v>
      </c>
      <c r="G6308" s="38">
        <v>0</v>
      </c>
      <c r="H6308" s="34">
        <v>0.98922369960746492</v>
      </c>
      <c r="I6308" s="35">
        <v>87.364310759088823</v>
      </c>
      <c r="J6308" s="35">
        <v>1.0049051756896112</v>
      </c>
      <c r="K6308" s="35">
        <v>-0.68050994033861167</v>
      </c>
      <c r="L6308" s="35">
        <v>0</v>
      </c>
      <c r="M6308" s="35">
        <v>0</v>
      </c>
      <c r="N6308" s="35">
        <v>0</v>
      </c>
      <c r="O6308" s="35">
        <v>0</v>
      </c>
      <c r="P6308" s="36">
        <v>12</v>
      </c>
      <c r="Q6308" s="37">
        <v>86</v>
      </c>
      <c r="R6308" s="36">
        <v>0</v>
      </c>
      <c r="S6308" s="39">
        <f t="shared" si="214"/>
        <v>86</v>
      </c>
      <c r="T6308" s="34" t="s">
        <v>29</v>
      </c>
      <c r="U6308" s="12">
        <f>((alpha*(beta^speed))*(speed^ceta))</f>
        <v>6.4216372641186936</v>
      </c>
      <c r="V6308" s="8">
        <f t="shared" si="215"/>
        <v>86</v>
      </c>
    </row>
    <row r="6309" spans="1:22">
      <c r="A6309" s="34" t="s">
        <v>19</v>
      </c>
      <c r="B6309" s="34" t="s">
        <v>71</v>
      </c>
      <c r="C6309" s="5" t="s">
        <v>152</v>
      </c>
      <c r="D6309" s="35" t="s">
        <v>87</v>
      </c>
      <c r="E6309" s="36" t="s">
        <v>14</v>
      </c>
      <c r="F6309" s="37">
        <v>50</v>
      </c>
      <c r="G6309" s="38">
        <v>0</v>
      </c>
      <c r="H6309" s="34">
        <v>0.99684360861138055</v>
      </c>
      <c r="I6309" s="35">
        <v>261.26763455207299</v>
      </c>
      <c r="J6309" s="35">
        <v>-2.9455854494331151</v>
      </c>
      <c r="K6309" s="35">
        <v>8.9569232471371247</v>
      </c>
      <c r="L6309" s="35">
        <v>-0.81826850705479859</v>
      </c>
      <c r="M6309" s="35">
        <v>0</v>
      </c>
      <c r="N6309" s="35">
        <v>0</v>
      </c>
      <c r="O6309" s="35">
        <v>0</v>
      </c>
      <c r="P6309" s="36">
        <v>12</v>
      </c>
      <c r="Q6309" s="37">
        <v>86</v>
      </c>
      <c r="R6309" s="36">
        <v>1</v>
      </c>
      <c r="S6309" s="39">
        <f t="shared" si="214"/>
        <v>86</v>
      </c>
      <c r="T6309" s="34" t="s">
        <v>30</v>
      </c>
      <c r="U6309" s="12">
        <f>((alpha*(speed^beta))+(ceta*(speed^delta)))</f>
        <v>0.23452549250276156</v>
      </c>
      <c r="V6309" s="8">
        <f t="shared" si="215"/>
        <v>86</v>
      </c>
    </row>
    <row r="6310" spans="1:22">
      <c r="A6310" s="34" t="s">
        <v>19</v>
      </c>
      <c r="B6310" s="34" t="s">
        <v>71</v>
      </c>
      <c r="C6310" s="5" t="s">
        <v>152</v>
      </c>
      <c r="D6310" s="35" t="s">
        <v>87</v>
      </c>
      <c r="E6310" s="36" t="s">
        <v>18</v>
      </c>
      <c r="F6310" s="37">
        <v>50</v>
      </c>
      <c r="G6310" s="38">
        <v>0</v>
      </c>
      <c r="H6310" s="34">
        <v>0.99439402851316272</v>
      </c>
      <c r="I6310" s="35">
        <v>0.17498580068072764</v>
      </c>
      <c r="J6310" s="35">
        <v>0.15288386632177658</v>
      </c>
      <c r="K6310" s="35">
        <v>-7.8046271920322648E-4</v>
      </c>
      <c r="L6310" s="35">
        <v>0</v>
      </c>
      <c r="M6310" s="35">
        <v>0</v>
      </c>
      <c r="N6310" s="35">
        <v>0</v>
      </c>
      <c r="O6310" s="35">
        <v>0</v>
      </c>
      <c r="P6310" s="36">
        <v>12</v>
      </c>
      <c r="Q6310" s="37">
        <v>86</v>
      </c>
      <c r="R6310" s="36">
        <v>5</v>
      </c>
      <c r="S6310" s="39">
        <f t="shared" si="214"/>
        <v>86</v>
      </c>
      <c r="T6310" s="34" t="s">
        <v>36</v>
      </c>
      <c r="U6310" s="12">
        <f>(1/(((ceta*(speed^2))+(beta*speed))+alpha))</f>
        <v>0.13243812167948424</v>
      </c>
      <c r="V6310" s="8">
        <f t="shared" si="215"/>
        <v>86</v>
      </c>
    </row>
    <row r="6311" spans="1:22">
      <c r="A6311" s="34" t="s">
        <v>19</v>
      </c>
      <c r="B6311" s="34" t="s">
        <v>71</v>
      </c>
      <c r="C6311" s="5" t="s">
        <v>152</v>
      </c>
      <c r="D6311" s="35" t="s">
        <v>87</v>
      </c>
      <c r="E6311" s="36" t="s">
        <v>17</v>
      </c>
      <c r="F6311" s="37">
        <v>50</v>
      </c>
      <c r="G6311" s="38">
        <v>0</v>
      </c>
      <c r="H6311" s="34">
        <v>0.97796738892754786</v>
      </c>
      <c r="I6311" s="35">
        <v>3062.2142098249701</v>
      </c>
      <c r="J6311" s="35">
        <v>1.0044634512146118</v>
      </c>
      <c r="K6311" s="35">
        <v>-0.66961589207415928</v>
      </c>
      <c r="L6311" s="35">
        <v>0</v>
      </c>
      <c r="M6311" s="35">
        <v>0</v>
      </c>
      <c r="N6311" s="35">
        <v>0</v>
      </c>
      <c r="O6311" s="35">
        <v>0</v>
      </c>
      <c r="P6311" s="36">
        <v>12</v>
      </c>
      <c r="Q6311" s="37">
        <v>86</v>
      </c>
      <c r="R6311" s="36">
        <v>0</v>
      </c>
      <c r="S6311" s="39">
        <f t="shared" si="214"/>
        <v>86</v>
      </c>
      <c r="T6311" s="34" t="s">
        <v>29</v>
      </c>
      <c r="U6311" s="12">
        <f>((alpha*(beta^speed))*(speed^ceta))</f>
        <v>227.51006402341514</v>
      </c>
      <c r="V6311" s="8">
        <f t="shared" si="215"/>
        <v>86</v>
      </c>
    </row>
    <row r="6312" spans="1:22">
      <c r="A6312" s="34" t="s">
        <v>19</v>
      </c>
      <c r="B6312" s="34" t="s">
        <v>71</v>
      </c>
      <c r="C6312" s="5" t="s">
        <v>152</v>
      </c>
      <c r="D6312" s="35" t="s">
        <v>87</v>
      </c>
      <c r="E6312" s="36" t="s">
        <v>15</v>
      </c>
      <c r="F6312" s="37">
        <v>100</v>
      </c>
      <c r="G6312" s="38">
        <v>0</v>
      </c>
      <c r="H6312" s="34">
        <v>0.91120738662504719</v>
      </c>
      <c r="I6312" s="35">
        <v>2.0619437375614278</v>
      </c>
      <c r="J6312" s="35">
        <v>4.3657513483513508</v>
      </c>
      <c r="K6312" s="35">
        <v>1.330788045442685</v>
      </c>
      <c r="L6312" s="35">
        <v>-0.72748217462385001</v>
      </c>
      <c r="M6312" s="35">
        <v>0.15794629137891744</v>
      </c>
      <c r="N6312" s="35">
        <v>0</v>
      </c>
      <c r="O6312" s="35">
        <v>0</v>
      </c>
      <c r="P6312" s="36">
        <v>12</v>
      </c>
      <c r="Q6312" s="37">
        <v>86</v>
      </c>
      <c r="R6312" s="36">
        <v>10</v>
      </c>
      <c r="S6312" s="39">
        <f t="shared" si="214"/>
        <v>86</v>
      </c>
      <c r="T6312" s="34" t="s">
        <v>44</v>
      </c>
      <c r="U6312" s="12">
        <f>(alpha+(beta/(1+EXP((((-1)*ceta)+(delta*LN(speed)))+(epsilon*speed)))))</f>
        <v>2.0624759507786172</v>
      </c>
      <c r="V6312" s="8">
        <f t="shared" si="215"/>
        <v>86</v>
      </c>
    </row>
    <row r="6313" spans="1:22">
      <c r="A6313" s="34" t="s">
        <v>19</v>
      </c>
      <c r="B6313" s="34" t="s">
        <v>71</v>
      </c>
      <c r="C6313" s="5" t="s">
        <v>152</v>
      </c>
      <c r="D6313" s="35" t="s">
        <v>87</v>
      </c>
      <c r="E6313" s="36" t="s">
        <v>16</v>
      </c>
      <c r="F6313" s="37">
        <v>100</v>
      </c>
      <c r="G6313" s="38">
        <v>0</v>
      </c>
      <c r="H6313" s="34">
        <v>0.98169566518997098</v>
      </c>
      <c r="I6313" s="35">
        <v>75.208063406431975</v>
      </c>
      <c r="J6313" s="35">
        <v>1.0010327668251615</v>
      </c>
      <c r="K6313" s="35">
        <v>-0.55044123019851632</v>
      </c>
      <c r="L6313" s="35">
        <v>0</v>
      </c>
      <c r="M6313" s="35">
        <v>0</v>
      </c>
      <c r="N6313" s="35">
        <v>0</v>
      </c>
      <c r="O6313" s="35">
        <v>0</v>
      </c>
      <c r="P6313" s="36">
        <v>12</v>
      </c>
      <c r="Q6313" s="37">
        <v>86</v>
      </c>
      <c r="R6313" s="36">
        <v>0</v>
      </c>
      <c r="S6313" s="39">
        <f t="shared" si="214"/>
        <v>86</v>
      </c>
      <c r="T6313" s="34" t="s">
        <v>29</v>
      </c>
      <c r="U6313" s="12">
        <f>((alpha*(beta^speed))*(speed^ceta))</f>
        <v>7.0792938234360339</v>
      </c>
      <c r="V6313" s="8">
        <f t="shared" si="215"/>
        <v>86</v>
      </c>
    </row>
    <row r="6314" spans="1:22">
      <c r="A6314" s="34" t="s">
        <v>19</v>
      </c>
      <c r="B6314" s="34" t="s">
        <v>71</v>
      </c>
      <c r="C6314" s="5" t="s">
        <v>152</v>
      </c>
      <c r="D6314" s="35" t="s">
        <v>87</v>
      </c>
      <c r="E6314" s="36" t="s">
        <v>14</v>
      </c>
      <c r="F6314" s="37">
        <v>100</v>
      </c>
      <c r="G6314" s="38">
        <v>0</v>
      </c>
      <c r="H6314" s="34">
        <v>0.99583514002438422</v>
      </c>
      <c r="I6314" s="35">
        <v>-0.36474969233307519</v>
      </c>
      <c r="J6314" s="35">
        <v>8.7982347759969895E-2</v>
      </c>
      <c r="K6314" s="35">
        <v>1.3768650195207917</v>
      </c>
      <c r="L6314" s="35">
        <v>0</v>
      </c>
      <c r="M6314" s="35">
        <v>0</v>
      </c>
      <c r="N6314" s="35">
        <v>0</v>
      </c>
      <c r="O6314" s="35">
        <v>0</v>
      </c>
      <c r="P6314" s="36">
        <v>12</v>
      </c>
      <c r="Q6314" s="37">
        <v>86</v>
      </c>
      <c r="R6314" s="36">
        <v>2</v>
      </c>
      <c r="S6314" s="39">
        <f t="shared" si="214"/>
        <v>86</v>
      </c>
      <c r="T6314" s="34" t="s">
        <v>31</v>
      </c>
      <c r="U6314" s="12">
        <f>((alpha+(beta*speed))^((-1)/ceta))</f>
        <v>0.23837140479026356</v>
      </c>
      <c r="V6314" s="8">
        <f t="shared" si="215"/>
        <v>86</v>
      </c>
    </row>
    <row r="6315" spans="1:22">
      <c r="A6315" s="34" t="s">
        <v>19</v>
      </c>
      <c r="B6315" s="34" t="s">
        <v>71</v>
      </c>
      <c r="C6315" s="5" t="s">
        <v>152</v>
      </c>
      <c r="D6315" s="35" t="s">
        <v>87</v>
      </c>
      <c r="E6315" s="36" t="s">
        <v>18</v>
      </c>
      <c r="F6315" s="37">
        <v>100</v>
      </c>
      <c r="G6315" s="38">
        <v>0</v>
      </c>
      <c r="H6315" s="34">
        <v>0.98451404454913505</v>
      </c>
      <c r="I6315" s="35">
        <v>0.47749727685988319</v>
      </c>
      <c r="J6315" s="35">
        <v>0.12440337490261272</v>
      </c>
      <c r="K6315" s="35">
        <v>-6.2968338735960546E-4</v>
      </c>
      <c r="L6315" s="35">
        <v>0</v>
      </c>
      <c r="M6315" s="35">
        <v>0</v>
      </c>
      <c r="N6315" s="35">
        <v>0</v>
      </c>
      <c r="O6315" s="35">
        <v>0</v>
      </c>
      <c r="P6315" s="36">
        <v>12</v>
      </c>
      <c r="Q6315" s="37">
        <v>86</v>
      </c>
      <c r="R6315" s="36">
        <v>5</v>
      </c>
      <c r="S6315" s="39">
        <f t="shared" si="214"/>
        <v>86</v>
      </c>
      <c r="T6315" s="34" t="s">
        <v>36</v>
      </c>
      <c r="U6315" s="12">
        <f>(1/(((ceta*(speed^2))+(beta*speed))+alpha))</f>
        <v>0.15339660302196564</v>
      </c>
      <c r="V6315" s="8">
        <f t="shared" si="215"/>
        <v>86</v>
      </c>
    </row>
    <row r="6316" spans="1:22">
      <c r="A6316" s="34" t="s">
        <v>19</v>
      </c>
      <c r="B6316" s="34" t="s">
        <v>71</v>
      </c>
      <c r="C6316" s="5" t="s">
        <v>152</v>
      </c>
      <c r="D6316" s="35" t="s">
        <v>87</v>
      </c>
      <c r="E6316" s="36" t="s">
        <v>17</v>
      </c>
      <c r="F6316" s="37">
        <v>100</v>
      </c>
      <c r="G6316" s="38">
        <v>0</v>
      </c>
      <c r="H6316" s="34">
        <v>0.96740439140651002</v>
      </c>
      <c r="I6316" s="35">
        <v>-2.0122451138370801E-3</v>
      </c>
      <c r="J6316" s="35">
        <v>0.40116888816585128</v>
      </c>
      <c r="K6316" s="35">
        <v>-27.994637765512756</v>
      </c>
      <c r="L6316" s="35">
        <v>979.69293354030492</v>
      </c>
      <c r="M6316" s="35">
        <v>0</v>
      </c>
      <c r="N6316" s="35">
        <v>0</v>
      </c>
      <c r="O6316" s="35">
        <v>0</v>
      </c>
      <c r="P6316" s="36">
        <v>12</v>
      </c>
      <c r="Q6316" s="37">
        <v>86</v>
      </c>
      <c r="R6316" s="36">
        <v>14</v>
      </c>
      <c r="S6316" s="39">
        <f t="shared" si="214"/>
        <v>86</v>
      </c>
      <c r="T6316" s="34" t="s">
        <v>51</v>
      </c>
      <c r="U6316" s="12">
        <f>(((alpha*(speed^3))+(beta*(speed^2))+(ceta*speed))+delta)</f>
        <v>259.29860445408599</v>
      </c>
      <c r="V6316" s="8">
        <f t="shared" si="215"/>
        <v>86</v>
      </c>
    </row>
    <row r="6317" spans="1:22">
      <c r="A6317" s="34" t="s">
        <v>19</v>
      </c>
      <c r="B6317" s="34" t="s">
        <v>71</v>
      </c>
      <c r="C6317" s="5" t="s">
        <v>152</v>
      </c>
      <c r="D6317" s="35" t="s">
        <v>87</v>
      </c>
      <c r="E6317" s="36" t="s">
        <v>15</v>
      </c>
      <c r="F6317" s="37">
        <v>0</v>
      </c>
      <c r="G6317" s="38">
        <v>-0.06</v>
      </c>
      <c r="H6317" s="34">
        <v>0.9947498832680437</v>
      </c>
      <c r="I6317" s="35">
        <v>33.482610063086774</v>
      </c>
      <c r="J6317" s="35">
        <v>0.98364625165455899</v>
      </c>
      <c r="K6317" s="35">
        <v>-0.79746750379636655</v>
      </c>
      <c r="L6317" s="35">
        <v>0</v>
      </c>
      <c r="M6317" s="35">
        <v>0</v>
      </c>
      <c r="N6317" s="35">
        <v>0</v>
      </c>
      <c r="O6317" s="35">
        <v>0</v>
      </c>
      <c r="P6317" s="36">
        <v>12</v>
      </c>
      <c r="Q6317" s="37">
        <v>86</v>
      </c>
      <c r="R6317" s="36">
        <v>0</v>
      </c>
      <c r="S6317" s="39">
        <f t="shared" si="214"/>
        <v>86</v>
      </c>
      <c r="T6317" s="34" t="s">
        <v>29</v>
      </c>
      <c r="U6317" s="12">
        <f>((alpha*(beta^speed))*(speed^ceta))</f>
        <v>0.23241738445843971</v>
      </c>
      <c r="V6317" s="8">
        <f t="shared" si="215"/>
        <v>86</v>
      </c>
    </row>
    <row r="6318" spans="1:22">
      <c r="A6318" s="34" t="s">
        <v>19</v>
      </c>
      <c r="B6318" s="34" t="s">
        <v>71</v>
      </c>
      <c r="C6318" s="5" t="s">
        <v>152</v>
      </c>
      <c r="D6318" s="35" t="s">
        <v>87</v>
      </c>
      <c r="E6318" s="36" t="s">
        <v>16</v>
      </c>
      <c r="F6318" s="37">
        <v>0</v>
      </c>
      <c r="G6318" s="38">
        <v>-0.06</v>
      </c>
      <c r="H6318" s="34">
        <v>0.99304593716753131</v>
      </c>
      <c r="I6318" s="35">
        <v>7.5784138166359769</v>
      </c>
      <c r="J6318" s="35">
        <v>-9.6499707672629622</v>
      </c>
      <c r="K6318" s="35">
        <v>-1.8944307998336041</v>
      </c>
      <c r="L6318" s="35">
        <v>0</v>
      </c>
      <c r="M6318" s="35">
        <v>0</v>
      </c>
      <c r="N6318" s="35">
        <v>0</v>
      </c>
      <c r="O6318" s="35">
        <v>0</v>
      </c>
      <c r="P6318" s="36">
        <v>12</v>
      </c>
      <c r="Q6318" s="37">
        <v>86</v>
      </c>
      <c r="R6318" s="36">
        <v>13</v>
      </c>
      <c r="S6318" s="39">
        <f t="shared" si="214"/>
        <v>86</v>
      </c>
      <c r="T6318" s="34" t="s">
        <v>50</v>
      </c>
      <c r="U6318" s="12">
        <f>EXP((alpha+(beta/speed))+(ceta*LN(speed)))</f>
        <v>0.37823187067044017</v>
      </c>
      <c r="V6318" s="8">
        <f t="shared" si="215"/>
        <v>86</v>
      </c>
    </row>
    <row r="6319" spans="1:22">
      <c r="A6319" s="34" t="s">
        <v>19</v>
      </c>
      <c r="B6319" s="34" t="s">
        <v>71</v>
      </c>
      <c r="C6319" s="5" t="s">
        <v>152</v>
      </c>
      <c r="D6319" s="35" t="s">
        <v>87</v>
      </c>
      <c r="E6319" s="36" t="s">
        <v>14</v>
      </c>
      <c r="F6319" s="37">
        <v>0</v>
      </c>
      <c r="G6319" s="38">
        <v>-0.06</v>
      </c>
      <c r="H6319" s="34">
        <v>0.99684076274868361</v>
      </c>
      <c r="I6319" s="35">
        <v>14.999005806598282</v>
      </c>
      <c r="J6319" s="35">
        <v>0.99452027965397882</v>
      </c>
      <c r="K6319" s="35">
        <v>-1.0618750269588635</v>
      </c>
      <c r="L6319" s="35">
        <v>0</v>
      </c>
      <c r="M6319" s="35">
        <v>0</v>
      </c>
      <c r="N6319" s="35">
        <v>0</v>
      </c>
      <c r="O6319" s="35">
        <v>0</v>
      </c>
      <c r="P6319" s="36">
        <v>12</v>
      </c>
      <c r="Q6319" s="37">
        <v>86</v>
      </c>
      <c r="R6319" s="36">
        <v>0</v>
      </c>
      <c r="S6319" s="39">
        <f t="shared" si="214"/>
        <v>86</v>
      </c>
      <c r="T6319" s="34" t="s">
        <v>29</v>
      </c>
      <c r="U6319" s="12">
        <f>((alpha*(beta^speed))*(speed^ceta))</f>
        <v>8.2535390865628097E-2</v>
      </c>
      <c r="V6319" s="8">
        <f t="shared" si="215"/>
        <v>86</v>
      </c>
    </row>
    <row r="6320" spans="1:22">
      <c r="A6320" s="34" t="s">
        <v>19</v>
      </c>
      <c r="B6320" s="34" t="s">
        <v>71</v>
      </c>
      <c r="C6320" s="5" t="s">
        <v>152</v>
      </c>
      <c r="D6320" s="35" t="s">
        <v>87</v>
      </c>
      <c r="E6320" s="36" t="s">
        <v>18</v>
      </c>
      <c r="F6320" s="37">
        <v>0</v>
      </c>
      <c r="G6320" s="38">
        <v>-0.06</v>
      </c>
      <c r="H6320" s="34">
        <v>0.99693017729814715</v>
      </c>
      <c r="I6320" s="35">
        <v>4.1470157419344291</v>
      </c>
      <c r="J6320" s="35">
        <v>0.99542898907895849</v>
      </c>
      <c r="K6320" s="35">
        <v>-0.86555333186360228</v>
      </c>
      <c r="L6320" s="35">
        <v>0</v>
      </c>
      <c r="M6320" s="35">
        <v>0</v>
      </c>
      <c r="N6320" s="35">
        <v>0</v>
      </c>
      <c r="O6320" s="35">
        <v>0</v>
      </c>
      <c r="P6320" s="36">
        <v>12</v>
      </c>
      <c r="Q6320" s="37">
        <v>86</v>
      </c>
      <c r="R6320" s="36">
        <v>0</v>
      </c>
      <c r="S6320" s="39">
        <f t="shared" si="214"/>
        <v>86</v>
      </c>
      <c r="T6320" s="34" t="s">
        <v>29</v>
      </c>
      <c r="U6320" s="12">
        <f>((alpha*(beta^speed))*(speed^ceta))</f>
        <v>5.9184576633525117E-2</v>
      </c>
      <c r="V6320" s="8">
        <f t="shared" si="215"/>
        <v>86</v>
      </c>
    </row>
    <row r="6321" spans="1:22">
      <c r="A6321" s="34" t="s">
        <v>19</v>
      </c>
      <c r="B6321" s="34" t="s">
        <v>71</v>
      </c>
      <c r="C6321" s="5" t="s">
        <v>152</v>
      </c>
      <c r="D6321" s="35" t="s">
        <v>87</v>
      </c>
      <c r="E6321" s="36" t="s">
        <v>17</v>
      </c>
      <c r="F6321" s="37">
        <v>0</v>
      </c>
      <c r="G6321" s="38">
        <v>-0.06</v>
      </c>
      <c r="H6321" s="34">
        <v>0.99223211321031701</v>
      </c>
      <c r="I6321" s="35">
        <v>11.169514448260861</v>
      </c>
      <c r="J6321" s="35">
        <v>-11.080245538670914</v>
      </c>
      <c r="K6321" s="35">
        <v>-1.8603818935924548</v>
      </c>
      <c r="L6321" s="35">
        <v>0</v>
      </c>
      <c r="M6321" s="35">
        <v>0</v>
      </c>
      <c r="N6321" s="35">
        <v>0</v>
      </c>
      <c r="O6321" s="35">
        <v>0</v>
      </c>
      <c r="P6321" s="36">
        <v>12</v>
      </c>
      <c r="Q6321" s="37">
        <v>86</v>
      </c>
      <c r="R6321" s="36">
        <v>13</v>
      </c>
      <c r="S6321" s="39">
        <f t="shared" si="214"/>
        <v>86</v>
      </c>
      <c r="T6321" s="34" t="s">
        <v>50</v>
      </c>
      <c r="U6321" s="12">
        <f>EXP((alpha+(beta/speed))+(ceta*LN(speed)))</f>
        <v>15.703558239518234</v>
      </c>
      <c r="V6321" s="8">
        <f t="shared" si="215"/>
        <v>86</v>
      </c>
    </row>
    <row r="6322" spans="1:22">
      <c r="A6322" s="34" t="s">
        <v>19</v>
      </c>
      <c r="B6322" s="34" t="s">
        <v>71</v>
      </c>
      <c r="C6322" s="5" t="s">
        <v>152</v>
      </c>
      <c r="D6322" s="35" t="s">
        <v>87</v>
      </c>
      <c r="E6322" s="36" t="s">
        <v>15</v>
      </c>
      <c r="F6322" s="37">
        <v>50</v>
      </c>
      <c r="G6322" s="38">
        <v>-0.06</v>
      </c>
      <c r="H6322" s="34">
        <v>0.992600830581022</v>
      </c>
      <c r="I6322" s="35">
        <v>8.629432743822317E-2</v>
      </c>
      <c r="J6322" s="35">
        <v>25.232257842744335</v>
      </c>
      <c r="K6322" s="35">
        <v>0.35611282275081835</v>
      </c>
      <c r="L6322" s="35">
        <v>0.76384879198085964</v>
      </c>
      <c r="M6322" s="35">
        <v>2.4028167331714794E-2</v>
      </c>
      <c r="N6322" s="35">
        <v>0</v>
      </c>
      <c r="O6322" s="35">
        <v>0</v>
      </c>
      <c r="P6322" s="36">
        <v>12</v>
      </c>
      <c r="Q6322" s="37">
        <v>86</v>
      </c>
      <c r="R6322" s="36">
        <v>10</v>
      </c>
      <c r="S6322" s="39">
        <f t="shared" si="214"/>
        <v>86</v>
      </c>
      <c r="T6322" s="34" t="s">
        <v>44</v>
      </c>
      <c r="U6322" s="12">
        <f>(alpha+(beta/(1+EXP((((-1)*ceta)+(delta*LN(speed)))+(epsilon*speed)))))</f>
        <v>0.23727015496429543</v>
      </c>
      <c r="V6322" s="8">
        <f t="shared" si="215"/>
        <v>86</v>
      </c>
    </row>
    <row r="6323" spans="1:22">
      <c r="A6323" s="34" t="s">
        <v>19</v>
      </c>
      <c r="B6323" s="34" t="s">
        <v>71</v>
      </c>
      <c r="C6323" s="5" t="s">
        <v>152</v>
      </c>
      <c r="D6323" s="35" t="s">
        <v>87</v>
      </c>
      <c r="E6323" s="36" t="s">
        <v>16</v>
      </c>
      <c r="F6323" s="37">
        <v>50</v>
      </c>
      <c r="G6323" s="38">
        <v>-0.06</v>
      </c>
      <c r="H6323" s="34">
        <v>0.98912389047997595</v>
      </c>
      <c r="I6323" s="35">
        <v>7.8879472553640815</v>
      </c>
      <c r="J6323" s="35">
        <v>-11.843680050214925</v>
      </c>
      <c r="K6323" s="35">
        <v>-1.9749623669169898</v>
      </c>
      <c r="L6323" s="35">
        <v>0</v>
      </c>
      <c r="M6323" s="35">
        <v>0</v>
      </c>
      <c r="N6323" s="35">
        <v>0</v>
      </c>
      <c r="O6323" s="35">
        <v>0</v>
      </c>
      <c r="P6323" s="36">
        <v>12</v>
      </c>
      <c r="Q6323" s="37">
        <v>86</v>
      </c>
      <c r="R6323" s="36">
        <v>13</v>
      </c>
      <c r="S6323" s="39">
        <f t="shared" si="214"/>
        <v>86</v>
      </c>
      <c r="T6323" s="34" t="s">
        <v>50</v>
      </c>
      <c r="U6323" s="12">
        <f>EXP((alpha+(beta/speed))+(ceta*LN(speed)))</f>
        <v>0.35101081858869243</v>
      </c>
      <c r="V6323" s="8">
        <f t="shared" si="215"/>
        <v>86</v>
      </c>
    </row>
    <row r="6324" spans="1:22">
      <c r="A6324" s="34" t="s">
        <v>19</v>
      </c>
      <c r="B6324" s="34" t="s">
        <v>71</v>
      </c>
      <c r="C6324" s="5" t="s">
        <v>152</v>
      </c>
      <c r="D6324" s="35" t="s">
        <v>87</v>
      </c>
      <c r="E6324" s="36" t="s">
        <v>14</v>
      </c>
      <c r="F6324" s="37">
        <v>50</v>
      </c>
      <c r="G6324" s="38">
        <v>-0.06</v>
      </c>
      <c r="H6324" s="34">
        <v>0.99737496875725362</v>
      </c>
      <c r="I6324" s="35">
        <v>-3.8238550354991588E-2</v>
      </c>
      <c r="J6324" s="35">
        <v>8.6532994146021308E-2</v>
      </c>
      <c r="K6324" s="35">
        <v>6.6525684508724858E-4</v>
      </c>
      <c r="L6324" s="35">
        <v>0</v>
      </c>
      <c r="M6324" s="35">
        <v>0</v>
      </c>
      <c r="N6324" s="35">
        <v>0</v>
      </c>
      <c r="O6324" s="35">
        <v>0</v>
      </c>
      <c r="P6324" s="36">
        <v>12</v>
      </c>
      <c r="Q6324" s="37">
        <v>86</v>
      </c>
      <c r="R6324" s="36">
        <v>5</v>
      </c>
      <c r="S6324" s="39">
        <f t="shared" si="214"/>
        <v>86</v>
      </c>
      <c r="T6324" s="34" t="s">
        <v>36</v>
      </c>
      <c r="U6324" s="12">
        <f>(1/(((ceta*(speed^2))+(beta*speed))+alpha))</f>
        <v>8.1143549075207252E-2</v>
      </c>
      <c r="V6324" s="8">
        <f t="shared" si="215"/>
        <v>86</v>
      </c>
    </row>
    <row r="6325" spans="1:22">
      <c r="A6325" s="34" t="s">
        <v>19</v>
      </c>
      <c r="B6325" s="34" t="s">
        <v>71</v>
      </c>
      <c r="C6325" s="5" t="s">
        <v>152</v>
      </c>
      <c r="D6325" s="35" t="s">
        <v>87</v>
      </c>
      <c r="E6325" s="36" t="s">
        <v>18</v>
      </c>
      <c r="F6325" s="37">
        <v>50</v>
      </c>
      <c r="G6325" s="38">
        <v>-0.06</v>
      </c>
      <c r="H6325" s="34">
        <v>0.99720932763194292</v>
      </c>
      <c r="I6325" s="35">
        <v>3.3761932029516624</v>
      </c>
      <c r="J6325" s="35">
        <v>0.99417040520902122</v>
      </c>
      <c r="K6325" s="35">
        <v>-0.80064086532810852</v>
      </c>
      <c r="L6325" s="35">
        <v>0</v>
      </c>
      <c r="M6325" s="35">
        <v>0</v>
      </c>
      <c r="N6325" s="35">
        <v>0</v>
      </c>
      <c r="O6325" s="35">
        <v>0</v>
      </c>
      <c r="P6325" s="36">
        <v>12</v>
      </c>
      <c r="Q6325" s="37">
        <v>86</v>
      </c>
      <c r="R6325" s="36">
        <v>0</v>
      </c>
      <c r="S6325" s="39">
        <f t="shared" si="214"/>
        <v>86</v>
      </c>
      <c r="T6325" s="34" t="s">
        <v>29</v>
      </c>
      <c r="U6325" s="12">
        <f>((alpha*(beta^speed))*(speed^ceta))</f>
        <v>5.7705900669101397E-2</v>
      </c>
      <c r="V6325" s="8">
        <f t="shared" si="215"/>
        <v>86</v>
      </c>
    </row>
    <row r="6326" spans="1:22">
      <c r="A6326" s="34" t="s">
        <v>19</v>
      </c>
      <c r="B6326" s="34" t="s">
        <v>71</v>
      </c>
      <c r="C6326" s="5" t="s">
        <v>152</v>
      </c>
      <c r="D6326" s="35" t="s">
        <v>87</v>
      </c>
      <c r="E6326" s="36" t="s">
        <v>17</v>
      </c>
      <c r="F6326" s="37">
        <v>50</v>
      </c>
      <c r="G6326" s="38">
        <v>-0.06</v>
      </c>
      <c r="H6326" s="34">
        <v>0.98762163152581584</v>
      </c>
      <c r="I6326" s="35">
        <v>11.556891630970853</v>
      </c>
      <c r="J6326" s="35">
        <v>-13.785306324736007</v>
      </c>
      <c r="K6326" s="35">
        <v>-1.9486327028660249</v>
      </c>
      <c r="L6326" s="35">
        <v>0</v>
      </c>
      <c r="M6326" s="35">
        <v>0</v>
      </c>
      <c r="N6326" s="35">
        <v>0</v>
      </c>
      <c r="O6326" s="35">
        <v>0</v>
      </c>
      <c r="P6326" s="36">
        <v>12</v>
      </c>
      <c r="Q6326" s="37">
        <v>86</v>
      </c>
      <c r="R6326" s="36">
        <v>13</v>
      </c>
      <c r="S6326" s="39">
        <f t="shared" si="214"/>
        <v>86</v>
      </c>
      <c r="T6326" s="34" t="s">
        <v>50</v>
      </c>
      <c r="U6326" s="12">
        <f>EXP((alpha+(beta/speed))+(ceta*LN(speed)))</f>
        <v>15.130469524141198</v>
      </c>
      <c r="V6326" s="8">
        <f t="shared" si="215"/>
        <v>86</v>
      </c>
    </row>
    <row r="6327" spans="1:22">
      <c r="A6327" s="34" t="s">
        <v>19</v>
      </c>
      <c r="B6327" s="34" t="s">
        <v>71</v>
      </c>
      <c r="C6327" s="5" t="s">
        <v>152</v>
      </c>
      <c r="D6327" s="35" t="s">
        <v>87</v>
      </c>
      <c r="E6327" s="36" t="s">
        <v>15</v>
      </c>
      <c r="F6327" s="37">
        <v>100</v>
      </c>
      <c r="G6327" s="38">
        <v>-0.06</v>
      </c>
      <c r="H6327" s="34">
        <v>0.98883415576967304</v>
      </c>
      <c r="I6327" s="35">
        <v>7.1336020565871383</v>
      </c>
      <c r="J6327" s="35">
        <v>-14.771677345125322</v>
      </c>
      <c r="K6327" s="35">
        <v>-1.86922459140708</v>
      </c>
      <c r="L6327" s="35">
        <v>0</v>
      </c>
      <c r="M6327" s="35">
        <v>0</v>
      </c>
      <c r="N6327" s="35">
        <v>0</v>
      </c>
      <c r="O6327" s="35">
        <v>0</v>
      </c>
      <c r="P6327" s="36">
        <v>12</v>
      </c>
      <c r="Q6327" s="37">
        <v>86</v>
      </c>
      <c r="R6327" s="36">
        <v>13</v>
      </c>
      <c r="S6327" s="39">
        <f t="shared" si="214"/>
        <v>86</v>
      </c>
      <c r="T6327" s="34" t="s">
        <v>50</v>
      </c>
      <c r="U6327" s="12">
        <f>EXP((alpha+(beta/speed))+(ceta*LN(speed)))</f>
        <v>0.25555001417553702</v>
      </c>
      <c r="V6327" s="8">
        <f t="shared" si="215"/>
        <v>86</v>
      </c>
    </row>
    <row r="6328" spans="1:22">
      <c r="A6328" s="34" t="s">
        <v>19</v>
      </c>
      <c r="B6328" s="34" t="s">
        <v>71</v>
      </c>
      <c r="C6328" s="5" t="s">
        <v>152</v>
      </c>
      <c r="D6328" s="35" t="s">
        <v>87</v>
      </c>
      <c r="E6328" s="36" t="s">
        <v>16</v>
      </c>
      <c r="F6328" s="37">
        <v>100</v>
      </c>
      <c r="G6328" s="38">
        <v>-0.06</v>
      </c>
      <c r="H6328" s="34">
        <v>0.98459169762569898</v>
      </c>
      <c r="I6328" s="35">
        <v>1.2917416286573719E-3</v>
      </c>
      <c r="J6328" s="35">
        <v>11.204511026872177</v>
      </c>
      <c r="K6328" s="35">
        <v>6.3989305884277634</v>
      </c>
      <c r="L6328" s="35">
        <v>2.4303369133926274</v>
      </c>
      <c r="M6328" s="35">
        <v>-1.3754733543540704E-2</v>
      </c>
      <c r="N6328" s="35">
        <v>0</v>
      </c>
      <c r="O6328" s="35">
        <v>0</v>
      </c>
      <c r="P6328" s="36">
        <v>12</v>
      </c>
      <c r="Q6328" s="37">
        <v>86</v>
      </c>
      <c r="R6328" s="36">
        <v>10</v>
      </c>
      <c r="S6328" s="39">
        <f t="shared" si="214"/>
        <v>86</v>
      </c>
      <c r="T6328" s="34" t="s">
        <v>44</v>
      </c>
      <c r="U6328" s="12">
        <f>(alpha+(beta/(1+EXP((((-1)*ceta)+(delta*LN(speed)))+(epsilon*speed)))))</f>
        <v>0.42205423608812564</v>
      </c>
      <c r="V6328" s="8">
        <f t="shared" si="215"/>
        <v>86</v>
      </c>
    </row>
    <row r="6329" spans="1:22">
      <c r="A6329" s="34" t="s">
        <v>19</v>
      </c>
      <c r="B6329" s="34" t="s">
        <v>71</v>
      </c>
      <c r="C6329" s="5" t="s">
        <v>152</v>
      </c>
      <c r="D6329" s="35" t="s">
        <v>87</v>
      </c>
      <c r="E6329" s="36" t="s">
        <v>14</v>
      </c>
      <c r="F6329" s="37">
        <v>100</v>
      </c>
      <c r="G6329" s="38">
        <v>-0.06</v>
      </c>
      <c r="H6329" s="34">
        <v>0.99733124279550911</v>
      </c>
      <c r="I6329" s="35">
        <v>0.20349832808764434</v>
      </c>
      <c r="J6329" s="35">
        <v>7.6475884940092761E-2</v>
      </c>
      <c r="K6329" s="35">
        <v>0.76596888207565683</v>
      </c>
      <c r="L6329" s="35">
        <v>0</v>
      </c>
      <c r="M6329" s="35">
        <v>0</v>
      </c>
      <c r="N6329" s="35">
        <v>0</v>
      </c>
      <c r="O6329" s="35">
        <v>0</v>
      </c>
      <c r="P6329" s="36">
        <v>12</v>
      </c>
      <c r="Q6329" s="37">
        <v>86</v>
      </c>
      <c r="R6329" s="36">
        <v>2</v>
      </c>
      <c r="S6329" s="39">
        <f t="shared" si="214"/>
        <v>86</v>
      </c>
      <c r="T6329" s="34" t="s">
        <v>31</v>
      </c>
      <c r="U6329" s="12">
        <f>((alpha+(beta*speed))^((-1)/ceta))</f>
        <v>8.2179626651963572E-2</v>
      </c>
      <c r="V6329" s="8">
        <f t="shared" si="215"/>
        <v>86</v>
      </c>
    </row>
    <row r="6330" spans="1:22">
      <c r="A6330" s="34" t="s">
        <v>19</v>
      </c>
      <c r="B6330" s="34" t="s">
        <v>71</v>
      </c>
      <c r="C6330" s="5" t="s">
        <v>152</v>
      </c>
      <c r="D6330" s="35" t="s">
        <v>87</v>
      </c>
      <c r="E6330" s="36" t="s">
        <v>18</v>
      </c>
      <c r="F6330" s="37">
        <v>100</v>
      </c>
      <c r="G6330" s="38">
        <v>-0.06</v>
      </c>
      <c r="H6330" s="34">
        <v>0.99637006052645938</v>
      </c>
      <c r="I6330" s="35">
        <v>2.5245532807947417</v>
      </c>
      <c r="J6330" s="35">
        <v>-5.357673149943289</v>
      </c>
      <c r="K6330" s="35">
        <v>-1.184763475755275</v>
      </c>
      <c r="L6330" s="35">
        <v>0</v>
      </c>
      <c r="M6330" s="35">
        <v>0</v>
      </c>
      <c r="N6330" s="35">
        <v>0</v>
      </c>
      <c r="O6330" s="35">
        <v>0</v>
      </c>
      <c r="P6330" s="36">
        <v>12</v>
      </c>
      <c r="Q6330" s="37">
        <v>86</v>
      </c>
      <c r="R6330" s="36">
        <v>13</v>
      </c>
      <c r="S6330" s="39">
        <f t="shared" si="214"/>
        <v>86</v>
      </c>
      <c r="T6330" s="34" t="s">
        <v>50</v>
      </c>
      <c r="U6330" s="12">
        <f>EXP((alpha+(beta/speed))+(ceta*LN(speed)))</f>
        <v>5.9899134135328644E-2</v>
      </c>
      <c r="V6330" s="8">
        <f t="shared" si="215"/>
        <v>86</v>
      </c>
    </row>
    <row r="6331" spans="1:22">
      <c r="A6331" s="34" t="s">
        <v>19</v>
      </c>
      <c r="B6331" s="34" t="s">
        <v>71</v>
      </c>
      <c r="C6331" s="5" t="s">
        <v>152</v>
      </c>
      <c r="D6331" s="35" t="s">
        <v>87</v>
      </c>
      <c r="E6331" s="36" t="s">
        <v>17</v>
      </c>
      <c r="F6331" s="37">
        <v>100</v>
      </c>
      <c r="G6331" s="38">
        <v>-0.06</v>
      </c>
      <c r="H6331" s="34">
        <v>0.98194404321799722</v>
      </c>
      <c r="I6331" s="35">
        <v>11.872619265678416</v>
      </c>
      <c r="J6331" s="35">
        <v>-15.957718128165819</v>
      </c>
      <c r="K6331" s="35">
        <v>-2.013161875581603</v>
      </c>
      <c r="L6331" s="35">
        <v>0</v>
      </c>
      <c r="M6331" s="35">
        <v>0</v>
      </c>
      <c r="N6331" s="35">
        <v>0</v>
      </c>
      <c r="O6331" s="35">
        <v>0</v>
      </c>
      <c r="P6331" s="36">
        <v>12</v>
      </c>
      <c r="Q6331" s="37">
        <v>86</v>
      </c>
      <c r="R6331" s="36">
        <v>13</v>
      </c>
      <c r="S6331" s="39">
        <f t="shared" si="214"/>
        <v>86</v>
      </c>
      <c r="T6331" s="34" t="s">
        <v>50</v>
      </c>
      <c r="U6331" s="12">
        <f>EXP((alpha+(beta/speed))+(ceta*LN(speed)))</f>
        <v>15.17640996503472</v>
      </c>
      <c r="V6331" s="8">
        <f t="shared" si="215"/>
        <v>86</v>
      </c>
    </row>
    <row r="6332" spans="1:22">
      <c r="A6332" s="34" t="s">
        <v>19</v>
      </c>
      <c r="B6332" s="34" t="s">
        <v>71</v>
      </c>
      <c r="C6332" s="5" t="s">
        <v>152</v>
      </c>
      <c r="D6332" s="35" t="s">
        <v>87</v>
      </c>
      <c r="E6332" s="36" t="s">
        <v>15</v>
      </c>
      <c r="F6332" s="37">
        <v>0</v>
      </c>
      <c r="G6332" s="38">
        <v>-0.04</v>
      </c>
      <c r="H6332" s="34">
        <v>0.99547115199982705</v>
      </c>
      <c r="I6332" s="35">
        <v>39.195191323329993</v>
      </c>
      <c r="J6332" s="35">
        <v>0.98660804733894325</v>
      </c>
      <c r="K6332" s="35">
        <v>-0.81544446759246159</v>
      </c>
      <c r="L6332" s="35">
        <v>0</v>
      </c>
      <c r="M6332" s="35">
        <v>0</v>
      </c>
      <c r="N6332" s="35">
        <v>0</v>
      </c>
      <c r="O6332" s="35">
        <v>0</v>
      </c>
      <c r="P6332" s="36">
        <v>12</v>
      </c>
      <c r="Q6332" s="37">
        <v>86</v>
      </c>
      <c r="R6332" s="36">
        <v>0</v>
      </c>
      <c r="S6332" s="39">
        <f t="shared" si="214"/>
        <v>86</v>
      </c>
      <c r="T6332" s="34" t="s">
        <v>29</v>
      </c>
      <c r="U6332" s="12">
        <f t="shared" ref="U6332:U6341" si="216">((alpha*(beta^speed))*(speed^ceta))</f>
        <v>0.32523474072588499</v>
      </c>
      <c r="V6332" s="8">
        <f t="shared" si="215"/>
        <v>86</v>
      </c>
    </row>
    <row r="6333" spans="1:22">
      <c r="A6333" s="34" t="s">
        <v>19</v>
      </c>
      <c r="B6333" s="34" t="s">
        <v>71</v>
      </c>
      <c r="C6333" s="5" t="s">
        <v>152</v>
      </c>
      <c r="D6333" s="35" t="s">
        <v>87</v>
      </c>
      <c r="E6333" s="36" t="s">
        <v>16</v>
      </c>
      <c r="F6333" s="37">
        <v>0</v>
      </c>
      <c r="G6333" s="38">
        <v>-0.04</v>
      </c>
      <c r="H6333" s="34">
        <v>0.99158585384627806</v>
      </c>
      <c r="I6333" s="35">
        <v>102.49201629016339</v>
      </c>
      <c r="J6333" s="35">
        <v>0.98471034918644806</v>
      </c>
      <c r="K6333" s="35">
        <v>-0.87898014949597569</v>
      </c>
      <c r="L6333" s="35">
        <v>0</v>
      </c>
      <c r="M6333" s="35">
        <v>0</v>
      </c>
      <c r="N6333" s="35">
        <v>0</v>
      </c>
      <c r="O6333" s="35">
        <v>0</v>
      </c>
      <c r="P6333" s="36">
        <v>12</v>
      </c>
      <c r="Q6333" s="37">
        <v>86</v>
      </c>
      <c r="R6333" s="36">
        <v>0</v>
      </c>
      <c r="S6333" s="39">
        <f t="shared" si="214"/>
        <v>86</v>
      </c>
      <c r="T6333" s="34" t="s">
        <v>29</v>
      </c>
      <c r="U6333" s="12">
        <f t="shared" si="216"/>
        <v>0.54304459954066842</v>
      </c>
      <c r="V6333" s="8">
        <f t="shared" si="215"/>
        <v>86</v>
      </c>
    </row>
    <row r="6334" spans="1:22">
      <c r="A6334" s="34" t="s">
        <v>19</v>
      </c>
      <c r="B6334" s="34" t="s">
        <v>71</v>
      </c>
      <c r="C6334" s="5" t="s">
        <v>152</v>
      </c>
      <c r="D6334" s="35" t="s">
        <v>87</v>
      </c>
      <c r="E6334" s="36" t="s">
        <v>14</v>
      </c>
      <c r="F6334" s="37">
        <v>0</v>
      </c>
      <c r="G6334" s="38">
        <v>-0.04</v>
      </c>
      <c r="H6334" s="34">
        <v>0.99721142629403259</v>
      </c>
      <c r="I6334" s="35">
        <v>15.232937500132302</v>
      </c>
      <c r="J6334" s="35">
        <v>0.9931662278101282</v>
      </c>
      <c r="K6334" s="35">
        <v>-1.0045358952572523</v>
      </c>
      <c r="L6334" s="35">
        <v>0</v>
      </c>
      <c r="M6334" s="35">
        <v>0</v>
      </c>
      <c r="N6334" s="35">
        <v>0</v>
      </c>
      <c r="O6334" s="35">
        <v>0</v>
      </c>
      <c r="P6334" s="36">
        <v>12</v>
      </c>
      <c r="Q6334" s="37">
        <v>86</v>
      </c>
      <c r="R6334" s="36">
        <v>0</v>
      </c>
      <c r="S6334" s="39">
        <f t="shared" si="214"/>
        <v>86</v>
      </c>
      <c r="T6334" s="34" t="s">
        <v>29</v>
      </c>
      <c r="U6334" s="12">
        <f t="shared" si="216"/>
        <v>9.6249312567925849E-2</v>
      </c>
      <c r="V6334" s="8">
        <f t="shared" si="215"/>
        <v>86</v>
      </c>
    </row>
    <row r="6335" spans="1:22">
      <c r="A6335" s="34" t="s">
        <v>19</v>
      </c>
      <c r="B6335" s="34" t="s">
        <v>71</v>
      </c>
      <c r="C6335" s="5" t="s">
        <v>152</v>
      </c>
      <c r="D6335" s="35" t="s">
        <v>87</v>
      </c>
      <c r="E6335" s="36" t="s">
        <v>18</v>
      </c>
      <c r="F6335" s="37">
        <v>0</v>
      </c>
      <c r="G6335" s="38">
        <v>-0.04</v>
      </c>
      <c r="H6335" s="34">
        <v>0.99734410599660306</v>
      </c>
      <c r="I6335" s="35">
        <v>4.9413412037404258</v>
      </c>
      <c r="J6335" s="35">
        <v>0.99628463545909995</v>
      </c>
      <c r="K6335" s="35">
        <v>-0.9082661709951938</v>
      </c>
      <c r="L6335" s="35">
        <v>0</v>
      </c>
      <c r="M6335" s="35">
        <v>0</v>
      </c>
      <c r="N6335" s="35">
        <v>0</v>
      </c>
      <c r="O6335" s="35">
        <v>0</v>
      </c>
      <c r="P6335" s="36">
        <v>12</v>
      </c>
      <c r="Q6335" s="37">
        <v>86</v>
      </c>
      <c r="R6335" s="36">
        <v>0</v>
      </c>
      <c r="S6335" s="39">
        <f t="shared" si="214"/>
        <v>86</v>
      </c>
      <c r="T6335" s="34" t="s">
        <v>29</v>
      </c>
      <c r="U6335" s="12">
        <f t="shared" si="216"/>
        <v>6.277410922779221E-2</v>
      </c>
      <c r="V6335" s="8">
        <f t="shared" si="215"/>
        <v>86</v>
      </c>
    </row>
    <row r="6336" spans="1:22">
      <c r="A6336" s="34" t="s">
        <v>19</v>
      </c>
      <c r="B6336" s="34" t="s">
        <v>71</v>
      </c>
      <c r="C6336" s="5" t="s">
        <v>152</v>
      </c>
      <c r="D6336" s="35" t="s">
        <v>87</v>
      </c>
      <c r="E6336" s="36" t="s">
        <v>17</v>
      </c>
      <c r="F6336" s="37">
        <v>0</v>
      </c>
      <c r="G6336" s="38">
        <v>-0.04</v>
      </c>
      <c r="H6336" s="34">
        <v>0.98950418945087104</v>
      </c>
      <c r="I6336" s="35">
        <v>2751.094071420961</v>
      </c>
      <c r="J6336" s="35">
        <v>0.98160865067501535</v>
      </c>
      <c r="K6336" s="35">
        <v>-0.75626692393537087</v>
      </c>
      <c r="L6336" s="35">
        <v>0</v>
      </c>
      <c r="M6336" s="35">
        <v>0</v>
      </c>
      <c r="N6336" s="35">
        <v>0</v>
      </c>
      <c r="O6336" s="35">
        <v>0</v>
      </c>
      <c r="P6336" s="36">
        <v>12</v>
      </c>
      <c r="Q6336" s="37">
        <v>86</v>
      </c>
      <c r="R6336" s="36">
        <v>0</v>
      </c>
      <c r="S6336" s="39">
        <f t="shared" si="214"/>
        <v>86</v>
      </c>
      <c r="T6336" s="34" t="s">
        <v>29</v>
      </c>
      <c r="U6336" s="12">
        <f t="shared" si="216"/>
        <v>19.195908696543626</v>
      </c>
      <c r="V6336" s="8">
        <f t="shared" si="215"/>
        <v>86</v>
      </c>
    </row>
    <row r="6337" spans="1:22">
      <c r="A6337" s="34" t="s">
        <v>19</v>
      </c>
      <c r="B6337" s="34" t="s">
        <v>71</v>
      </c>
      <c r="C6337" s="5" t="s">
        <v>152</v>
      </c>
      <c r="D6337" s="35" t="s">
        <v>87</v>
      </c>
      <c r="E6337" s="36" t="s">
        <v>15</v>
      </c>
      <c r="F6337" s="37">
        <v>50</v>
      </c>
      <c r="G6337" s="38">
        <v>-0.04</v>
      </c>
      <c r="H6337" s="34">
        <v>0.99130701862868065</v>
      </c>
      <c r="I6337" s="35">
        <v>22.49502923329214</v>
      </c>
      <c r="J6337" s="35">
        <v>0.97869036541430332</v>
      </c>
      <c r="K6337" s="35">
        <v>-0.57814411242285157</v>
      </c>
      <c r="L6337" s="35">
        <v>0</v>
      </c>
      <c r="M6337" s="35">
        <v>0</v>
      </c>
      <c r="N6337" s="35">
        <v>0</v>
      </c>
      <c r="O6337" s="35">
        <v>0</v>
      </c>
      <c r="P6337" s="36">
        <v>12</v>
      </c>
      <c r="Q6337" s="37">
        <v>86</v>
      </c>
      <c r="R6337" s="36">
        <v>0</v>
      </c>
      <c r="S6337" s="39">
        <f t="shared" si="214"/>
        <v>86</v>
      </c>
      <c r="T6337" s="34" t="s">
        <v>29</v>
      </c>
      <c r="U6337" s="12">
        <f t="shared" si="216"/>
        <v>0.2686362328544496</v>
      </c>
      <c r="V6337" s="8">
        <f t="shared" si="215"/>
        <v>86</v>
      </c>
    </row>
    <row r="6338" spans="1:22">
      <c r="A6338" s="34" t="s">
        <v>19</v>
      </c>
      <c r="B6338" s="34" t="s">
        <v>71</v>
      </c>
      <c r="C6338" s="5" t="s">
        <v>152</v>
      </c>
      <c r="D6338" s="35" t="s">
        <v>87</v>
      </c>
      <c r="E6338" s="36" t="s">
        <v>16</v>
      </c>
      <c r="F6338" s="37">
        <v>50</v>
      </c>
      <c r="G6338" s="38">
        <v>-0.04</v>
      </c>
      <c r="H6338" s="34">
        <v>0.9840146836206336</v>
      </c>
      <c r="I6338" s="35">
        <v>66.973087240621354</v>
      </c>
      <c r="J6338" s="35">
        <v>0.97852107848567926</v>
      </c>
      <c r="K6338" s="35">
        <v>-0.68983681737295277</v>
      </c>
      <c r="L6338" s="35">
        <v>0</v>
      </c>
      <c r="M6338" s="35">
        <v>0</v>
      </c>
      <c r="N6338" s="35">
        <v>0</v>
      </c>
      <c r="O6338" s="35">
        <v>0</v>
      </c>
      <c r="P6338" s="36">
        <v>12</v>
      </c>
      <c r="Q6338" s="37">
        <v>86</v>
      </c>
      <c r="R6338" s="36">
        <v>0</v>
      </c>
      <c r="S6338" s="39">
        <f t="shared" ref="S6338:S6401" si="217">V6338</f>
        <v>86</v>
      </c>
      <c r="T6338" s="34" t="s">
        <v>29</v>
      </c>
      <c r="U6338" s="12">
        <f t="shared" si="216"/>
        <v>0.47912408219508645</v>
      </c>
      <c r="V6338" s="8">
        <f t="shared" ref="V6338:V6401" si="218">IF($V$1&lt;P6338,P6338,IF($V$1&gt;Q6338,Q6338,$V$1))</f>
        <v>86</v>
      </c>
    </row>
    <row r="6339" spans="1:22">
      <c r="A6339" s="34" t="s">
        <v>19</v>
      </c>
      <c r="B6339" s="34" t="s">
        <v>71</v>
      </c>
      <c r="C6339" s="5" t="s">
        <v>152</v>
      </c>
      <c r="D6339" s="35" t="s">
        <v>87</v>
      </c>
      <c r="E6339" s="36" t="s">
        <v>14</v>
      </c>
      <c r="F6339" s="37">
        <v>50</v>
      </c>
      <c r="G6339" s="38">
        <v>-0.04</v>
      </c>
      <c r="H6339" s="34">
        <v>0.99720719410499337</v>
      </c>
      <c r="I6339" s="35">
        <v>14.233386808575089</v>
      </c>
      <c r="J6339" s="35">
        <v>0.99330526276756881</v>
      </c>
      <c r="K6339" s="35">
        <v>-1.0143442014599875</v>
      </c>
      <c r="L6339" s="35">
        <v>0</v>
      </c>
      <c r="M6339" s="35">
        <v>0</v>
      </c>
      <c r="N6339" s="35">
        <v>0</v>
      </c>
      <c r="O6339" s="35">
        <v>0</v>
      </c>
      <c r="P6339" s="36">
        <v>12</v>
      </c>
      <c r="Q6339" s="37">
        <v>86</v>
      </c>
      <c r="R6339" s="36">
        <v>0</v>
      </c>
      <c r="S6339" s="39">
        <f t="shared" si="217"/>
        <v>86</v>
      </c>
      <c r="T6339" s="34" t="s">
        <v>29</v>
      </c>
      <c r="U6339" s="12">
        <f t="shared" si="216"/>
        <v>8.7131722954491606E-2</v>
      </c>
      <c r="V6339" s="8">
        <f t="shared" si="218"/>
        <v>86</v>
      </c>
    </row>
    <row r="6340" spans="1:22">
      <c r="A6340" s="34" t="s">
        <v>19</v>
      </c>
      <c r="B6340" s="34" t="s">
        <v>71</v>
      </c>
      <c r="C6340" s="5" t="s">
        <v>152</v>
      </c>
      <c r="D6340" s="35" t="s">
        <v>87</v>
      </c>
      <c r="E6340" s="36" t="s">
        <v>18</v>
      </c>
      <c r="F6340" s="37">
        <v>50</v>
      </c>
      <c r="G6340" s="38">
        <v>-0.04</v>
      </c>
      <c r="H6340" s="34">
        <v>0.99703953746782781</v>
      </c>
      <c r="I6340" s="35">
        <v>3.5793487447426089</v>
      </c>
      <c r="J6340" s="35">
        <v>0.99392118771030113</v>
      </c>
      <c r="K6340" s="35">
        <v>-0.79915683982129182</v>
      </c>
      <c r="L6340" s="35">
        <v>0</v>
      </c>
      <c r="M6340" s="35">
        <v>0</v>
      </c>
      <c r="N6340" s="35">
        <v>0</v>
      </c>
      <c r="O6340" s="35">
        <v>0</v>
      </c>
      <c r="P6340" s="36">
        <v>12</v>
      </c>
      <c r="Q6340" s="37">
        <v>86</v>
      </c>
      <c r="R6340" s="36">
        <v>0</v>
      </c>
      <c r="S6340" s="39">
        <f t="shared" si="217"/>
        <v>86</v>
      </c>
      <c r="T6340" s="34" t="s">
        <v>29</v>
      </c>
      <c r="U6340" s="12">
        <f t="shared" si="216"/>
        <v>6.0270380417429756E-2</v>
      </c>
      <c r="V6340" s="8">
        <f t="shared" si="218"/>
        <v>86</v>
      </c>
    </row>
    <row r="6341" spans="1:22">
      <c r="A6341" s="34" t="s">
        <v>19</v>
      </c>
      <c r="B6341" s="34" t="s">
        <v>71</v>
      </c>
      <c r="C6341" s="5" t="s">
        <v>152</v>
      </c>
      <c r="D6341" s="35" t="s">
        <v>87</v>
      </c>
      <c r="E6341" s="36" t="s">
        <v>17</v>
      </c>
      <c r="F6341" s="37">
        <v>50</v>
      </c>
      <c r="G6341" s="38">
        <v>-0.04</v>
      </c>
      <c r="H6341" s="34">
        <v>0.98062593721926883</v>
      </c>
      <c r="I6341" s="35">
        <v>1821.033672226416</v>
      </c>
      <c r="J6341" s="35">
        <v>0.97572852497201634</v>
      </c>
      <c r="K6341" s="35">
        <v>-0.56352930165805348</v>
      </c>
      <c r="L6341" s="35">
        <v>0</v>
      </c>
      <c r="M6341" s="35">
        <v>0</v>
      </c>
      <c r="N6341" s="35">
        <v>0</v>
      </c>
      <c r="O6341" s="35">
        <v>0</v>
      </c>
      <c r="P6341" s="36">
        <v>12</v>
      </c>
      <c r="Q6341" s="37">
        <v>86</v>
      </c>
      <c r="R6341" s="36">
        <v>0</v>
      </c>
      <c r="S6341" s="39">
        <f t="shared" si="217"/>
        <v>86</v>
      </c>
      <c r="T6341" s="34" t="s">
        <v>29</v>
      </c>
      <c r="U6341" s="12">
        <f t="shared" si="216"/>
        <v>17.884036614738783</v>
      </c>
      <c r="V6341" s="8">
        <f t="shared" si="218"/>
        <v>86</v>
      </c>
    </row>
    <row r="6342" spans="1:22">
      <c r="A6342" s="34" t="s">
        <v>19</v>
      </c>
      <c r="B6342" s="34" t="s">
        <v>71</v>
      </c>
      <c r="C6342" s="5" t="s">
        <v>152</v>
      </c>
      <c r="D6342" s="35" t="s">
        <v>87</v>
      </c>
      <c r="E6342" s="36" t="s">
        <v>15</v>
      </c>
      <c r="F6342" s="37">
        <v>100</v>
      </c>
      <c r="G6342" s="38">
        <v>-0.04</v>
      </c>
      <c r="H6342" s="34">
        <v>0.9858435659344148</v>
      </c>
      <c r="I6342" s="35">
        <v>0.17050747538002214</v>
      </c>
      <c r="J6342" s="35">
        <v>9.9170398946110563</v>
      </c>
      <c r="K6342" s="35">
        <v>1.6787010842682095</v>
      </c>
      <c r="L6342" s="35">
        <v>0.66431381521031896</v>
      </c>
      <c r="M6342" s="35">
        <v>3.5400283221565361E-2</v>
      </c>
      <c r="N6342" s="35">
        <v>0</v>
      </c>
      <c r="O6342" s="35">
        <v>0</v>
      </c>
      <c r="P6342" s="36">
        <v>12</v>
      </c>
      <c r="Q6342" s="37">
        <v>86</v>
      </c>
      <c r="R6342" s="36">
        <v>10</v>
      </c>
      <c r="S6342" s="39">
        <f t="shared" si="217"/>
        <v>86</v>
      </c>
      <c r="T6342" s="34" t="s">
        <v>44</v>
      </c>
      <c r="U6342" s="12">
        <f>(alpha+(beta/(1+EXP((((-1)*ceta)+(delta*LN(speed)))+(epsilon*speed)))))</f>
        <v>0.30005564464769657</v>
      </c>
      <c r="V6342" s="8">
        <f t="shared" si="218"/>
        <v>86</v>
      </c>
    </row>
    <row r="6343" spans="1:22">
      <c r="A6343" s="34" t="s">
        <v>19</v>
      </c>
      <c r="B6343" s="34" t="s">
        <v>71</v>
      </c>
      <c r="C6343" s="5" t="s">
        <v>152</v>
      </c>
      <c r="D6343" s="35" t="s">
        <v>87</v>
      </c>
      <c r="E6343" s="36" t="s">
        <v>16</v>
      </c>
      <c r="F6343" s="37">
        <v>100</v>
      </c>
      <c r="G6343" s="38">
        <v>-0.04</v>
      </c>
      <c r="H6343" s="34">
        <v>0.9767564386085188</v>
      </c>
      <c r="I6343" s="35">
        <v>-0.7316355567812558</v>
      </c>
      <c r="J6343" s="35">
        <v>19.010029565944393</v>
      </c>
      <c r="K6343" s="35">
        <v>3.8814539849239758</v>
      </c>
      <c r="L6343" s="35">
        <v>1.5347130139323062</v>
      </c>
      <c r="M6343" s="35">
        <v>-3.0705926960470447E-3</v>
      </c>
      <c r="N6343" s="35">
        <v>0</v>
      </c>
      <c r="O6343" s="35">
        <v>0</v>
      </c>
      <c r="P6343" s="36">
        <v>12</v>
      </c>
      <c r="Q6343" s="37">
        <v>86</v>
      </c>
      <c r="R6343" s="36">
        <v>10</v>
      </c>
      <c r="S6343" s="39">
        <f t="shared" si="217"/>
        <v>86</v>
      </c>
      <c r="T6343" s="34" t="s">
        <v>44</v>
      </c>
      <c r="U6343" s="12">
        <f>(alpha+(beta/(1+EXP((((-1)*ceta)+(delta*LN(speed)))+(epsilon*speed)))))</f>
        <v>0.47605515972783019</v>
      </c>
      <c r="V6343" s="8">
        <f t="shared" si="218"/>
        <v>86</v>
      </c>
    </row>
    <row r="6344" spans="1:22">
      <c r="A6344" s="34" t="s">
        <v>19</v>
      </c>
      <c r="B6344" s="34" t="s">
        <v>71</v>
      </c>
      <c r="C6344" s="5" t="s">
        <v>152</v>
      </c>
      <c r="D6344" s="35" t="s">
        <v>87</v>
      </c>
      <c r="E6344" s="36" t="s">
        <v>14</v>
      </c>
      <c r="F6344" s="37">
        <v>100</v>
      </c>
      <c r="G6344" s="38">
        <v>-0.04</v>
      </c>
      <c r="H6344" s="34">
        <v>0.99724996991488735</v>
      </c>
      <c r="I6344" s="35">
        <v>13.40289084327638</v>
      </c>
      <c r="J6344" s="35">
        <v>0.99362808258921242</v>
      </c>
      <c r="K6344" s="35">
        <v>-1.0145633107563918</v>
      </c>
      <c r="L6344" s="35">
        <v>0</v>
      </c>
      <c r="M6344" s="35">
        <v>0</v>
      </c>
      <c r="N6344" s="35">
        <v>0</v>
      </c>
      <c r="O6344" s="35">
        <v>0</v>
      </c>
      <c r="P6344" s="36">
        <v>12</v>
      </c>
      <c r="Q6344" s="37">
        <v>86</v>
      </c>
      <c r="R6344" s="36">
        <v>0</v>
      </c>
      <c r="S6344" s="39">
        <f t="shared" si="217"/>
        <v>86</v>
      </c>
      <c r="T6344" s="34" t="s">
        <v>29</v>
      </c>
      <c r="U6344" s="12">
        <f>((alpha*(beta^speed))*(speed^ceta))</f>
        <v>8.4290583000409092E-2</v>
      </c>
      <c r="V6344" s="8">
        <f t="shared" si="218"/>
        <v>86</v>
      </c>
    </row>
    <row r="6345" spans="1:22">
      <c r="A6345" s="34" t="s">
        <v>19</v>
      </c>
      <c r="B6345" s="34" t="s">
        <v>71</v>
      </c>
      <c r="C6345" s="5" t="s">
        <v>152</v>
      </c>
      <c r="D6345" s="35" t="s">
        <v>87</v>
      </c>
      <c r="E6345" s="36" t="s">
        <v>18</v>
      </c>
      <c r="F6345" s="37">
        <v>100</v>
      </c>
      <c r="G6345" s="38">
        <v>-0.04</v>
      </c>
      <c r="H6345" s="34">
        <v>0.99590111589909192</v>
      </c>
      <c r="I6345" s="35">
        <v>0.8759807364424288</v>
      </c>
      <c r="J6345" s="35">
        <v>7.2821500542958745E-2</v>
      </c>
      <c r="K6345" s="35">
        <v>0.70146231540055959</v>
      </c>
      <c r="L6345" s="35">
        <v>0</v>
      </c>
      <c r="M6345" s="35">
        <v>0</v>
      </c>
      <c r="N6345" s="35">
        <v>0</v>
      </c>
      <c r="O6345" s="35">
        <v>0</v>
      </c>
      <c r="P6345" s="36">
        <v>12</v>
      </c>
      <c r="Q6345" s="37">
        <v>86</v>
      </c>
      <c r="R6345" s="36">
        <v>2</v>
      </c>
      <c r="S6345" s="39">
        <f t="shared" si="217"/>
        <v>86</v>
      </c>
      <c r="T6345" s="34" t="s">
        <v>31</v>
      </c>
      <c r="U6345" s="12">
        <f>((alpha+(beta*speed))^((-1)/ceta))</f>
        <v>6.0686535844840815E-2</v>
      </c>
      <c r="V6345" s="8">
        <f t="shared" si="218"/>
        <v>86</v>
      </c>
    </row>
    <row r="6346" spans="1:22">
      <c r="A6346" s="34" t="s">
        <v>19</v>
      </c>
      <c r="B6346" s="34" t="s">
        <v>71</v>
      </c>
      <c r="C6346" s="5" t="s">
        <v>152</v>
      </c>
      <c r="D6346" s="35" t="s">
        <v>87</v>
      </c>
      <c r="E6346" s="36" t="s">
        <v>17</v>
      </c>
      <c r="F6346" s="37">
        <v>100</v>
      </c>
      <c r="G6346" s="38">
        <v>-0.04</v>
      </c>
      <c r="H6346" s="34">
        <v>0.97108721982520096</v>
      </c>
      <c r="I6346" s="35">
        <v>1288.2295330246297</v>
      </c>
      <c r="J6346" s="35">
        <v>0.97074122104364968</v>
      </c>
      <c r="K6346" s="35">
        <v>-0.39022807589310304</v>
      </c>
      <c r="L6346" s="35">
        <v>0</v>
      </c>
      <c r="M6346" s="35">
        <v>0</v>
      </c>
      <c r="N6346" s="35">
        <v>0</v>
      </c>
      <c r="O6346" s="35">
        <v>0</v>
      </c>
      <c r="P6346" s="36">
        <v>12</v>
      </c>
      <c r="Q6346" s="37">
        <v>86</v>
      </c>
      <c r="R6346" s="36">
        <v>0</v>
      </c>
      <c r="S6346" s="39">
        <f t="shared" si="217"/>
        <v>86</v>
      </c>
      <c r="T6346" s="34" t="s">
        <v>29</v>
      </c>
      <c r="U6346" s="12">
        <f>((alpha*(beta^speed))*(speed^ceta))</f>
        <v>17.61960654784346</v>
      </c>
      <c r="V6346" s="8">
        <f t="shared" si="218"/>
        <v>86</v>
      </c>
    </row>
    <row r="6347" spans="1:22">
      <c r="A6347" s="34" t="s">
        <v>19</v>
      </c>
      <c r="B6347" s="34" t="s">
        <v>71</v>
      </c>
      <c r="C6347" s="5" t="s">
        <v>152</v>
      </c>
      <c r="D6347" s="35" t="s">
        <v>87</v>
      </c>
      <c r="E6347" s="36" t="s">
        <v>15</v>
      </c>
      <c r="F6347" s="37">
        <v>0</v>
      </c>
      <c r="G6347" s="38">
        <v>-0.02</v>
      </c>
      <c r="H6347" s="34">
        <v>0.99091908356558189</v>
      </c>
      <c r="I6347" s="35">
        <v>1.031284143963668</v>
      </c>
      <c r="J6347" s="35">
        <v>39.952416796239469</v>
      </c>
      <c r="K6347" s="35">
        <v>-0.17832988252038406</v>
      </c>
      <c r="L6347" s="35">
        <v>0.59326586215167232</v>
      </c>
      <c r="M6347" s="35">
        <v>4.7667465649857993E-2</v>
      </c>
      <c r="N6347" s="35">
        <v>0</v>
      </c>
      <c r="O6347" s="35">
        <v>0</v>
      </c>
      <c r="P6347" s="36">
        <v>12</v>
      </c>
      <c r="Q6347" s="37">
        <v>86</v>
      </c>
      <c r="R6347" s="36">
        <v>10</v>
      </c>
      <c r="S6347" s="39">
        <f t="shared" si="217"/>
        <v>86</v>
      </c>
      <c r="T6347" s="34" t="s">
        <v>44</v>
      </c>
      <c r="U6347" s="12">
        <f>(alpha+(beta/(1+EXP((((-1)*ceta)+(delta*LN(speed)))+(epsilon*speed)))))</f>
        <v>1.0706978381708128</v>
      </c>
      <c r="V6347" s="8">
        <f t="shared" si="218"/>
        <v>86</v>
      </c>
    </row>
    <row r="6348" spans="1:22">
      <c r="A6348" s="34" t="s">
        <v>19</v>
      </c>
      <c r="B6348" s="34" t="s">
        <v>71</v>
      </c>
      <c r="C6348" s="5" t="s">
        <v>152</v>
      </c>
      <c r="D6348" s="35" t="s">
        <v>87</v>
      </c>
      <c r="E6348" s="36" t="s">
        <v>16</v>
      </c>
      <c r="F6348" s="37">
        <v>0</v>
      </c>
      <c r="G6348" s="38">
        <v>-0.02</v>
      </c>
      <c r="H6348" s="34">
        <v>0.99248694109972213</v>
      </c>
      <c r="I6348" s="35">
        <v>1.6569182779697877</v>
      </c>
      <c r="J6348" s="35">
        <v>282.93889093397848</v>
      </c>
      <c r="K6348" s="35">
        <v>-1.1167846250884603</v>
      </c>
      <c r="L6348" s="35">
        <v>0.7382556336303232</v>
      </c>
      <c r="M6348" s="35">
        <v>2.736438204168749E-2</v>
      </c>
      <c r="N6348" s="35">
        <v>0</v>
      </c>
      <c r="O6348" s="35">
        <v>0</v>
      </c>
      <c r="P6348" s="36">
        <v>12</v>
      </c>
      <c r="Q6348" s="37">
        <v>86</v>
      </c>
      <c r="R6348" s="36">
        <v>10</v>
      </c>
      <c r="S6348" s="39">
        <f t="shared" si="217"/>
        <v>86</v>
      </c>
      <c r="T6348" s="34" t="s">
        <v>44</v>
      </c>
      <c r="U6348" s="12">
        <f>(alpha+(beta/(1+EXP((((-1)*ceta)+(delta*LN(speed)))+(epsilon*speed)))))</f>
        <v>1.9849982964485955</v>
      </c>
      <c r="V6348" s="8">
        <f t="shared" si="218"/>
        <v>86</v>
      </c>
    </row>
    <row r="6349" spans="1:22">
      <c r="A6349" s="34" t="s">
        <v>19</v>
      </c>
      <c r="B6349" s="34" t="s">
        <v>71</v>
      </c>
      <c r="C6349" s="5" t="s">
        <v>152</v>
      </c>
      <c r="D6349" s="35" t="s">
        <v>87</v>
      </c>
      <c r="E6349" s="36" t="s">
        <v>14</v>
      </c>
      <c r="F6349" s="37">
        <v>0</v>
      </c>
      <c r="G6349" s="38">
        <v>-0.02</v>
      </c>
      <c r="H6349" s="34">
        <v>0.99535855555839059</v>
      </c>
      <c r="I6349" s="35">
        <v>22.827431532233867</v>
      </c>
      <c r="J6349" s="35">
        <v>1.0064342870125509</v>
      </c>
      <c r="K6349" s="35">
        <v>-1.1808825649522623</v>
      </c>
      <c r="L6349" s="35">
        <v>0</v>
      </c>
      <c r="M6349" s="35">
        <v>0</v>
      </c>
      <c r="N6349" s="35">
        <v>0</v>
      </c>
      <c r="O6349" s="35">
        <v>0</v>
      </c>
      <c r="P6349" s="36">
        <v>12</v>
      </c>
      <c r="Q6349" s="37">
        <v>86</v>
      </c>
      <c r="R6349" s="36">
        <v>0</v>
      </c>
      <c r="S6349" s="39">
        <f t="shared" si="217"/>
        <v>86</v>
      </c>
      <c r="T6349" s="34" t="s">
        <v>29</v>
      </c>
      <c r="U6349" s="12">
        <f>((alpha*(beta^speed))*(speed^ceta))</f>
        <v>0.20586760114231087</v>
      </c>
      <c r="V6349" s="8">
        <f t="shared" si="218"/>
        <v>86</v>
      </c>
    </row>
    <row r="6350" spans="1:22">
      <c r="A6350" s="34" t="s">
        <v>19</v>
      </c>
      <c r="B6350" s="34" t="s">
        <v>71</v>
      </c>
      <c r="C6350" s="5" t="s">
        <v>152</v>
      </c>
      <c r="D6350" s="35" t="s">
        <v>87</v>
      </c>
      <c r="E6350" s="36" t="s">
        <v>18</v>
      </c>
      <c r="F6350" s="37">
        <v>0</v>
      </c>
      <c r="G6350" s="38">
        <v>-0.02</v>
      </c>
      <c r="H6350" s="34">
        <v>0.98991252391523021</v>
      </c>
      <c r="I6350" s="35">
        <v>-3.0351082236662254E-2</v>
      </c>
      <c r="J6350" s="35">
        <v>0.16631425279980561</v>
      </c>
      <c r="K6350" s="35">
        <v>-5.9349796826079783E-4</v>
      </c>
      <c r="L6350" s="35">
        <v>0</v>
      </c>
      <c r="M6350" s="35">
        <v>0</v>
      </c>
      <c r="N6350" s="35">
        <v>0</v>
      </c>
      <c r="O6350" s="35">
        <v>0</v>
      </c>
      <c r="P6350" s="36">
        <v>12</v>
      </c>
      <c r="Q6350" s="37">
        <v>86</v>
      </c>
      <c r="R6350" s="36">
        <v>5</v>
      </c>
      <c r="S6350" s="39">
        <f t="shared" si="217"/>
        <v>86</v>
      </c>
      <c r="T6350" s="34" t="s">
        <v>36</v>
      </c>
      <c r="U6350" s="12">
        <f>(1/(((ceta*(speed^2))+(beta*speed))+alpha))</f>
        <v>0.10118217524702278</v>
      </c>
      <c r="V6350" s="8">
        <f t="shared" si="218"/>
        <v>86</v>
      </c>
    </row>
    <row r="6351" spans="1:22">
      <c r="A6351" s="34" t="s">
        <v>19</v>
      </c>
      <c r="B6351" s="34" t="s">
        <v>71</v>
      </c>
      <c r="C6351" s="5" t="s">
        <v>152</v>
      </c>
      <c r="D6351" s="35" t="s">
        <v>87</v>
      </c>
      <c r="E6351" s="36" t="s">
        <v>17</v>
      </c>
      <c r="F6351" s="37">
        <v>0</v>
      </c>
      <c r="G6351" s="38">
        <v>-0.02</v>
      </c>
      <c r="H6351" s="34">
        <v>0.98916596647391564</v>
      </c>
      <c r="I6351" s="35">
        <v>8.7011877540719595</v>
      </c>
      <c r="J6351" s="35">
        <v>-1.6164832712678558</v>
      </c>
      <c r="K6351" s="35">
        <v>-1.018787594981849</v>
      </c>
      <c r="L6351" s="35">
        <v>0</v>
      </c>
      <c r="M6351" s="35">
        <v>0</v>
      </c>
      <c r="N6351" s="35">
        <v>0</v>
      </c>
      <c r="O6351" s="35">
        <v>0</v>
      </c>
      <c r="P6351" s="36">
        <v>12</v>
      </c>
      <c r="Q6351" s="37">
        <v>86</v>
      </c>
      <c r="R6351" s="36">
        <v>13</v>
      </c>
      <c r="S6351" s="39">
        <f t="shared" si="217"/>
        <v>86</v>
      </c>
      <c r="T6351" s="34" t="s">
        <v>50</v>
      </c>
      <c r="U6351" s="12">
        <f>EXP((alpha+(beta/speed))+(ceta*LN(speed)))</f>
        <v>63.077092438904607</v>
      </c>
      <c r="V6351" s="8">
        <f t="shared" si="218"/>
        <v>86</v>
      </c>
    </row>
    <row r="6352" spans="1:22">
      <c r="A6352" s="34" t="s">
        <v>19</v>
      </c>
      <c r="B6352" s="34" t="s">
        <v>71</v>
      </c>
      <c r="C6352" s="5" t="s">
        <v>152</v>
      </c>
      <c r="D6352" s="35" t="s">
        <v>87</v>
      </c>
      <c r="E6352" s="36" t="s">
        <v>15</v>
      </c>
      <c r="F6352" s="37">
        <v>50</v>
      </c>
      <c r="G6352" s="38">
        <v>-0.02</v>
      </c>
      <c r="H6352" s="34">
        <v>0.98414634151057201</v>
      </c>
      <c r="I6352" s="35">
        <v>0.72209007054601959</v>
      </c>
      <c r="J6352" s="35">
        <v>40.344817708298002</v>
      </c>
      <c r="K6352" s="35">
        <v>-0.711505331650786</v>
      </c>
      <c r="L6352" s="35">
        <v>0.38597335891472395</v>
      </c>
      <c r="M6352" s="35">
        <v>4.295547241047936E-2</v>
      </c>
      <c r="N6352" s="35">
        <v>0</v>
      </c>
      <c r="O6352" s="35">
        <v>0</v>
      </c>
      <c r="P6352" s="36">
        <v>12</v>
      </c>
      <c r="Q6352" s="37">
        <v>86</v>
      </c>
      <c r="R6352" s="36">
        <v>10</v>
      </c>
      <c r="S6352" s="39">
        <f t="shared" si="217"/>
        <v>86</v>
      </c>
      <c r="T6352" s="34" t="s">
        <v>44</v>
      </c>
      <c r="U6352" s="12">
        <f>(alpha+(beta/(1+EXP((((-1)*ceta)+(delta*LN(speed)))+(epsilon*speed)))))</f>
        <v>0.81015704885503259</v>
      </c>
      <c r="V6352" s="8">
        <f t="shared" si="218"/>
        <v>86</v>
      </c>
    </row>
    <row r="6353" spans="1:22">
      <c r="A6353" s="34" t="s">
        <v>19</v>
      </c>
      <c r="B6353" s="34" t="s">
        <v>71</v>
      </c>
      <c r="C6353" s="5" t="s">
        <v>152</v>
      </c>
      <c r="D6353" s="35" t="s">
        <v>87</v>
      </c>
      <c r="E6353" s="36" t="s">
        <v>16</v>
      </c>
      <c r="F6353" s="37">
        <v>50</v>
      </c>
      <c r="G6353" s="38">
        <v>-0.02</v>
      </c>
      <c r="H6353" s="34">
        <v>0.98210998439106445</v>
      </c>
      <c r="I6353" s="35">
        <v>-2.5679595393795651</v>
      </c>
      <c r="J6353" s="35">
        <v>113.40154399175876</v>
      </c>
      <c r="K6353" s="35">
        <v>-0.11064401534715965</v>
      </c>
      <c r="L6353" s="35">
        <v>0.71247358671530292</v>
      </c>
      <c r="M6353" s="35">
        <v>7.4509854831533696E-4</v>
      </c>
      <c r="N6353" s="35">
        <v>0</v>
      </c>
      <c r="O6353" s="35">
        <v>0</v>
      </c>
      <c r="P6353" s="36">
        <v>12</v>
      </c>
      <c r="Q6353" s="37">
        <v>86</v>
      </c>
      <c r="R6353" s="36">
        <v>10</v>
      </c>
      <c r="S6353" s="39">
        <f t="shared" si="217"/>
        <v>86</v>
      </c>
      <c r="T6353" s="34" t="s">
        <v>44</v>
      </c>
      <c r="U6353" s="12">
        <f>(alpha+(beta/(1+EXP((((-1)*ceta)+(delta*LN(speed)))+(epsilon*speed)))))</f>
        <v>1.2820208467916308</v>
      </c>
      <c r="V6353" s="8">
        <f t="shared" si="218"/>
        <v>86</v>
      </c>
    </row>
    <row r="6354" spans="1:22">
      <c r="A6354" s="34" t="s">
        <v>19</v>
      </c>
      <c r="B6354" s="34" t="s">
        <v>71</v>
      </c>
      <c r="C6354" s="5" t="s">
        <v>152</v>
      </c>
      <c r="D6354" s="35" t="s">
        <v>87</v>
      </c>
      <c r="E6354" s="36" t="s">
        <v>14</v>
      </c>
      <c r="F6354" s="37">
        <v>50</v>
      </c>
      <c r="G6354" s="38">
        <v>-0.02</v>
      </c>
      <c r="H6354" s="34">
        <v>0.99731046689357994</v>
      </c>
      <c r="I6354" s="35">
        <v>16.397267449164669</v>
      </c>
      <c r="J6354" s="35">
        <v>0.99750421447791171</v>
      </c>
      <c r="K6354" s="35">
        <v>-1.0383473055141259</v>
      </c>
      <c r="L6354" s="35">
        <v>0</v>
      </c>
      <c r="M6354" s="35">
        <v>0</v>
      </c>
      <c r="N6354" s="35">
        <v>0</v>
      </c>
      <c r="O6354" s="35">
        <v>0</v>
      </c>
      <c r="P6354" s="36">
        <v>12</v>
      </c>
      <c r="Q6354" s="37">
        <v>86</v>
      </c>
      <c r="R6354" s="36">
        <v>0</v>
      </c>
      <c r="S6354" s="39">
        <f t="shared" si="217"/>
        <v>86</v>
      </c>
      <c r="T6354" s="34" t="s">
        <v>29</v>
      </c>
      <c r="U6354" s="12">
        <f>((alpha*(beta^speed))*(speed^ceta))</f>
        <v>0.12964560624387889</v>
      </c>
      <c r="V6354" s="8">
        <f t="shared" si="218"/>
        <v>86</v>
      </c>
    </row>
    <row r="6355" spans="1:22">
      <c r="A6355" s="34" t="s">
        <v>19</v>
      </c>
      <c r="B6355" s="34" t="s">
        <v>71</v>
      </c>
      <c r="C6355" s="5" t="s">
        <v>152</v>
      </c>
      <c r="D6355" s="35" t="s">
        <v>87</v>
      </c>
      <c r="E6355" s="36" t="s">
        <v>18</v>
      </c>
      <c r="F6355" s="37">
        <v>50</v>
      </c>
      <c r="G6355" s="38">
        <v>-0.02</v>
      </c>
      <c r="H6355" s="34">
        <v>0.99638426196706953</v>
      </c>
      <c r="I6355" s="35">
        <v>4.1347412968566806</v>
      </c>
      <c r="J6355" s="35">
        <v>0.99676547477337096</v>
      </c>
      <c r="K6355" s="35">
        <v>-0.83307152759717396</v>
      </c>
      <c r="L6355" s="35">
        <v>0</v>
      </c>
      <c r="M6355" s="35">
        <v>0</v>
      </c>
      <c r="N6355" s="35">
        <v>0</v>
      </c>
      <c r="O6355" s="35">
        <v>0</v>
      </c>
      <c r="P6355" s="36">
        <v>12</v>
      </c>
      <c r="Q6355" s="37">
        <v>86</v>
      </c>
      <c r="R6355" s="36">
        <v>0</v>
      </c>
      <c r="S6355" s="39">
        <f t="shared" si="217"/>
        <v>86</v>
      </c>
      <c r="T6355" s="34" t="s">
        <v>29</v>
      </c>
      <c r="U6355" s="12">
        <f>((alpha*(beta^speed))*(speed^ceta))</f>
        <v>7.6536681312226809E-2</v>
      </c>
      <c r="V6355" s="8">
        <f t="shared" si="218"/>
        <v>86</v>
      </c>
    </row>
    <row r="6356" spans="1:22">
      <c r="A6356" s="34" t="s">
        <v>19</v>
      </c>
      <c r="B6356" s="34" t="s">
        <v>71</v>
      </c>
      <c r="C6356" s="5" t="s">
        <v>152</v>
      </c>
      <c r="D6356" s="35" t="s">
        <v>87</v>
      </c>
      <c r="E6356" s="36" t="s">
        <v>17</v>
      </c>
      <c r="F6356" s="37">
        <v>50</v>
      </c>
      <c r="G6356" s="38">
        <v>-0.02</v>
      </c>
      <c r="H6356" s="34">
        <v>0.97625630551183185</v>
      </c>
      <c r="I6356" s="35">
        <v>1996.3897739904016</v>
      </c>
      <c r="J6356" s="35">
        <v>0.98428777489185426</v>
      </c>
      <c r="K6356" s="35">
        <v>-0.52697655908487895</v>
      </c>
      <c r="L6356" s="35">
        <v>0</v>
      </c>
      <c r="M6356" s="35">
        <v>0</v>
      </c>
      <c r="N6356" s="35">
        <v>0</v>
      </c>
      <c r="O6356" s="35">
        <v>0</v>
      </c>
      <c r="P6356" s="36">
        <v>12</v>
      </c>
      <c r="Q6356" s="37">
        <v>86</v>
      </c>
      <c r="R6356" s="36">
        <v>0</v>
      </c>
      <c r="S6356" s="39">
        <f t="shared" si="217"/>
        <v>86</v>
      </c>
      <c r="T6356" s="34" t="s">
        <v>29</v>
      </c>
      <c r="U6356" s="12">
        <f>((alpha*(beta^speed))*(speed^ceta))</f>
        <v>48.900109650090009</v>
      </c>
      <c r="V6356" s="8">
        <f t="shared" si="218"/>
        <v>86</v>
      </c>
    </row>
    <row r="6357" spans="1:22">
      <c r="A6357" s="34" t="s">
        <v>19</v>
      </c>
      <c r="B6357" s="34" t="s">
        <v>71</v>
      </c>
      <c r="C6357" s="5" t="s">
        <v>152</v>
      </c>
      <c r="D6357" s="35" t="s">
        <v>87</v>
      </c>
      <c r="E6357" s="36" t="s">
        <v>15</v>
      </c>
      <c r="F6357" s="37">
        <v>100</v>
      </c>
      <c r="G6357" s="38">
        <v>-0.02</v>
      </c>
      <c r="H6357" s="34">
        <v>0.97719730304770824</v>
      </c>
      <c r="I6357" s="35">
        <v>-1.9089879313894131E-5</v>
      </c>
      <c r="J6357" s="35">
        <v>3.9151972387992985E-3</v>
      </c>
      <c r="K6357" s="35">
        <v>-0.27701543492995473</v>
      </c>
      <c r="L6357" s="35">
        <v>7.716325661771668</v>
      </c>
      <c r="M6357" s="35">
        <v>0</v>
      </c>
      <c r="N6357" s="35">
        <v>0</v>
      </c>
      <c r="O6357" s="35">
        <v>0</v>
      </c>
      <c r="P6357" s="36">
        <v>12</v>
      </c>
      <c r="Q6357" s="37">
        <v>86</v>
      </c>
      <c r="R6357" s="36">
        <v>14</v>
      </c>
      <c r="S6357" s="39">
        <f t="shared" si="217"/>
        <v>86</v>
      </c>
      <c r="T6357" s="34" t="s">
        <v>51</v>
      </c>
      <c r="U6357" s="12">
        <f>(((alpha*(speed^3))+(beta*(speed^2))+(ceta*speed))+delta)</f>
        <v>0.70756475907692895</v>
      </c>
      <c r="V6357" s="8">
        <f t="shared" si="218"/>
        <v>86</v>
      </c>
    </row>
    <row r="6358" spans="1:22">
      <c r="A6358" s="34" t="s">
        <v>19</v>
      </c>
      <c r="B6358" s="34" t="s">
        <v>71</v>
      </c>
      <c r="C6358" s="5" t="s">
        <v>152</v>
      </c>
      <c r="D6358" s="35" t="s">
        <v>87</v>
      </c>
      <c r="E6358" s="36" t="s">
        <v>16</v>
      </c>
      <c r="F6358" s="37">
        <v>100</v>
      </c>
      <c r="G6358" s="38">
        <v>-0.02</v>
      </c>
      <c r="H6358" s="34">
        <v>0.973628058677109</v>
      </c>
      <c r="I6358" s="35">
        <v>-6.3554628399182714E-5</v>
      </c>
      <c r="J6358" s="35">
        <v>1.1746444713572085E-2</v>
      </c>
      <c r="K6358" s="35">
        <v>-0.77289353384493731</v>
      </c>
      <c r="L6358" s="35">
        <v>20.616225533545052</v>
      </c>
      <c r="M6358" s="35">
        <v>0</v>
      </c>
      <c r="N6358" s="35">
        <v>0</v>
      </c>
      <c r="O6358" s="35">
        <v>0</v>
      </c>
      <c r="P6358" s="36">
        <v>12</v>
      </c>
      <c r="Q6358" s="37">
        <v>86</v>
      </c>
      <c r="R6358" s="36">
        <v>14</v>
      </c>
      <c r="S6358" s="39">
        <f t="shared" si="217"/>
        <v>86</v>
      </c>
      <c r="T6358" s="34" t="s">
        <v>51</v>
      </c>
      <c r="U6358" s="12">
        <f>(((alpha*(speed^3))+(beta*(speed^2))+(ceta*speed))+delta)</f>
        <v>0.59978400338903626</v>
      </c>
      <c r="V6358" s="8">
        <f t="shared" si="218"/>
        <v>86</v>
      </c>
    </row>
    <row r="6359" spans="1:22">
      <c r="A6359" s="34" t="s">
        <v>19</v>
      </c>
      <c r="B6359" s="34" t="s">
        <v>71</v>
      </c>
      <c r="C6359" s="5" t="s">
        <v>152</v>
      </c>
      <c r="D6359" s="35" t="s">
        <v>87</v>
      </c>
      <c r="E6359" s="36" t="s">
        <v>14</v>
      </c>
      <c r="F6359" s="37">
        <v>100</v>
      </c>
      <c r="G6359" s="38">
        <v>-0.02</v>
      </c>
      <c r="H6359" s="34">
        <v>0.99675018175847208</v>
      </c>
      <c r="I6359" s="35">
        <v>14.575833490207661</v>
      </c>
      <c r="J6359" s="35">
        <v>0.99607135639292121</v>
      </c>
      <c r="K6359" s="35">
        <v>-1.0076913375670795</v>
      </c>
      <c r="L6359" s="35">
        <v>0</v>
      </c>
      <c r="M6359" s="35">
        <v>0</v>
      </c>
      <c r="N6359" s="35">
        <v>0</v>
      </c>
      <c r="O6359" s="35">
        <v>0</v>
      </c>
      <c r="P6359" s="36">
        <v>12</v>
      </c>
      <c r="Q6359" s="37">
        <v>86</v>
      </c>
      <c r="R6359" s="36">
        <v>0</v>
      </c>
      <c r="S6359" s="39">
        <f t="shared" si="217"/>
        <v>86</v>
      </c>
      <c r="T6359" s="34" t="s">
        <v>29</v>
      </c>
      <c r="U6359" s="12">
        <f>((alpha*(beta^speed))*(speed^ceta))</f>
        <v>0.11674408658285643</v>
      </c>
      <c r="V6359" s="8">
        <f t="shared" si="218"/>
        <v>86</v>
      </c>
    </row>
    <row r="6360" spans="1:22">
      <c r="A6360" s="34" t="s">
        <v>19</v>
      </c>
      <c r="B6360" s="34" t="s">
        <v>71</v>
      </c>
      <c r="C6360" s="5" t="s">
        <v>152</v>
      </c>
      <c r="D6360" s="35" t="s">
        <v>87</v>
      </c>
      <c r="E6360" s="36" t="s">
        <v>18</v>
      </c>
      <c r="F6360" s="37">
        <v>100</v>
      </c>
      <c r="G6360" s="38">
        <v>-0.02</v>
      </c>
      <c r="H6360" s="34">
        <v>0.99434131473708887</v>
      </c>
      <c r="I6360" s="35">
        <v>0.81789045017281037</v>
      </c>
      <c r="J6360" s="35">
        <v>7.5345110572565974E-2</v>
      </c>
      <c r="K6360" s="35">
        <v>0.77438571263005973</v>
      </c>
      <c r="L6360" s="35">
        <v>0</v>
      </c>
      <c r="M6360" s="35">
        <v>0</v>
      </c>
      <c r="N6360" s="35">
        <v>0</v>
      </c>
      <c r="O6360" s="35">
        <v>0</v>
      </c>
      <c r="P6360" s="36">
        <v>12</v>
      </c>
      <c r="Q6360" s="37">
        <v>86</v>
      </c>
      <c r="R6360" s="36">
        <v>2</v>
      </c>
      <c r="S6360" s="39">
        <f t="shared" si="217"/>
        <v>86</v>
      </c>
      <c r="T6360" s="34" t="s">
        <v>31</v>
      </c>
      <c r="U6360" s="12">
        <f>((alpha+(beta*speed))^((-1)/ceta))</f>
        <v>7.6795907635423169E-2</v>
      </c>
      <c r="V6360" s="8">
        <f t="shared" si="218"/>
        <v>86</v>
      </c>
    </row>
    <row r="6361" spans="1:22">
      <c r="A6361" s="34" t="s">
        <v>19</v>
      </c>
      <c r="B6361" s="34" t="s">
        <v>71</v>
      </c>
      <c r="C6361" s="5" t="s">
        <v>152</v>
      </c>
      <c r="D6361" s="35" t="s">
        <v>87</v>
      </c>
      <c r="E6361" s="36" t="s">
        <v>17</v>
      </c>
      <c r="F6361" s="37">
        <v>100</v>
      </c>
      <c r="G6361" s="38">
        <v>-0.02</v>
      </c>
      <c r="H6361" s="34">
        <v>0.96467729814678993</v>
      </c>
      <c r="I6361" s="35">
        <v>-2.2091103354597861E-3</v>
      </c>
      <c r="J6361" s="35">
        <v>0.41037581848453542</v>
      </c>
      <c r="K6361" s="35">
        <v>-27.477252424004643</v>
      </c>
      <c r="L6361" s="35">
        <v>753.56022736785792</v>
      </c>
      <c r="M6361" s="35">
        <v>0</v>
      </c>
      <c r="N6361" s="35">
        <v>0</v>
      </c>
      <c r="O6361" s="35">
        <v>0</v>
      </c>
      <c r="P6361" s="36">
        <v>12</v>
      </c>
      <c r="Q6361" s="37">
        <v>86</v>
      </c>
      <c r="R6361" s="36">
        <v>14</v>
      </c>
      <c r="S6361" s="39">
        <f t="shared" si="217"/>
        <v>86</v>
      </c>
      <c r="T6361" s="34" t="s">
        <v>51</v>
      </c>
      <c r="U6361" s="12">
        <f>(((alpha*(speed^3))+(beta*(speed^2))+(ceta*speed))+delta)</f>
        <v>20.538188883872749</v>
      </c>
      <c r="V6361" s="8">
        <f t="shared" si="218"/>
        <v>86</v>
      </c>
    </row>
    <row r="6362" spans="1:22">
      <c r="A6362" s="34" t="s">
        <v>19</v>
      </c>
      <c r="B6362" s="34" t="s">
        <v>71</v>
      </c>
      <c r="C6362" s="5" t="s">
        <v>152</v>
      </c>
      <c r="D6362" s="35" t="s">
        <v>87</v>
      </c>
      <c r="E6362" s="36" t="s">
        <v>15</v>
      </c>
      <c r="F6362" s="37">
        <v>0</v>
      </c>
      <c r="G6362" s="38">
        <v>0.02</v>
      </c>
      <c r="H6362" s="34">
        <v>0.97629151824786697</v>
      </c>
      <c r="I6362" s="35">
        <v>1.5686892741817149</v>
      </c>
      <c r="J6362" s="35">
        <v>37.453208068146317</v>
      </c>
      <c r="K6362" s="35">
        <v>-0.22496083618894053</v>
      </c>
      <c r="L6362" s="35">
        <v>0.60447981506541204</v>
      </c>
      <c r="M6362" s="35">
        <v>4.4471746295614158E-2</v>
      </c>
      <c r="N6362" s="35">
        <v>0</v>
      </c>
      <c r="O6362" s="35">
        <v>0</v>
      </c>
      <c r="P6362" s="36">
        <v>12</v>
      </c>
      <c r="Q6362" s="37">
        <v>86</v>
      </c>
      <c r="R6362" s="36">
        <v>10</v>
      </c>
      <c r="S6362" s="39">
        <f t="shared" si="217"/>
        <v>86</v>
      </c>
      <c r="T6362" s="34" t="s">
        <v>44</v>
      </c>
      <c r="U6362" s="12">
        <f>(alpha+(beta/(1+EXP((((-1)*ceta)+(delta*LN(speed)))+(epsilon*speed)))))</f>
        <v>1.6128384439959098</v>
      </c>
      <c r="V6362" s="8">
        <f t="shared" si="218"/>
        <v>86</v>
      </c>
    </row>
    <row r="6363" spans="1:22">
      <c r="A6363" s="34" t="s">
        <v>19</v>
      </c>
      <c r="B6363" s="34" t="s">
        <v>71</v>
      </c>
      <c r="C6363" s="5" t="s">
        <v>152</v>
      </c>
      <c r="D6363" s="35" t="s">
        <v>87</v>
      </c>
      <c r="E6363" s="36" t="s">
        <v>16</v>
      </c>
      <c r="F6363" s="37">
        <v>0</v>
      </c>
      <c r="G6363" s="38">
        <v>0.02</v>
      </c>
      <c r="H6363" s="34">
        <v>0.99474944386978981</v>
      </c>
      <c r="I6363" s="35">
        <v>6.3018072881620801</v>
      </c>
      <c r="J6363" s="35">
        <v>5.469905650165309E-2</v>
      </c>
      <c r="K6363" s="35">
        <v>173.68627215568287</v>
      </c>
      <c r="L6363" s="35">
        <v>-1.1159261688324995</v>
      </c>
      <c r="M6363" s="35">
        <v>0</v>
      </c>
      <c r="N6363" s="35">
        <v>0</v>
      </c>
      <c r="O6363" s="35">
        <v>0</v>
      </c>
      <c r="P6363" s="36">
        <v>12</v>
      </c>
      <c r="Q6363" s="37">
        <v>86</v>
      </c>
      <c r="R6363" s="36">
        <v>1</v>
      </c>
      <c r="S6363" s="39">
        <f t="shared" si="217"/>
        <v>86</v>
      </c>
      <c r="T6363" s="34" t="s">
        <v>30</v>
      </c>
      <c r="U6363" s="12">
        <f>((alpha*(speed^beta))+(ceta*(speed^delta)))</f>
        <v>9.245508321863726</v>
      </c>
      <c r="V6363" s="8">
        <f t="shared" si="218"/>
        <v>86</v>
      </c>
    </row>
    <row r="6364" spans="1:22">
      <c r="A6364" s="34" t="s">
        <v>19</v>
      </c>
      <c r="B6364" s="34" t="s">
        <v>71</v>
      </c>
      <c r="C6364" s="5" t="s">
        <v>152</v>
      </c>
      <c r="D6364" s="35" t="s">
        <v>87</v>
      </c>
      <c r="E6364" s="36" t="s">
        <v>14</v>
      </c>
      <c r="F6364" s="37">
        <v>0</v>
      </c>
      <c r="G6364" s="38">
        <v>0.02</v>
      </c>
      <c r="H6364" s="34">
        <v>0.99818829846797041</v>
      </c>
      <c r="I6364" s="35">
        <v>10.846441802980074</v>
      </c>
      <c r="J6364" s="35">
        <v>-0.84311418814990791</v>
      </c>
      <c r="K6364" s="35">
        <v>822.97798860613455</v>
      </c>
      <c r="L6364" s="35">
        <v>-3.6146975960037571</v>
      </c>
      <c r="M6364" s="35">
        <v>0</v>
      </c>
      <c r="N6364" s="35">
        <v>0</v>
      </c>
      <c r="O6364" s="35">
        <v>0</v>
      </c>
      <c r="P6364" s="36">
        <v>12</v>
      </c>
      <c r="Q6364" s="37">
        <v>86</v>
      </c>
      <c r="R6364" s="36">
        <v>1</v>
      </c>
      <c r="S6364" s="39">
        <f t="shared" si="217"/>
        <v>86</v>
      </c>
      <c r="T6364" s="34" t="s">
        <v>30</v>
      </c>
      <c r="U6364" s="12">
        <f>((alpha*(speed^beta))+(ceta*(speed^delta)))</f>
        <v>0.25376252124157456</v>
      </c>
      <c r="V6364" s="8">
        <f t="shared" si="218"/>
        <v>86</v>
      </c>
    </row>
    <row r="6365" spans="1:22">
      <c r="A6365" s="34" t="s">
        <v>19</v>
      </c>
      <c r="B6365" s="34" t="s">
        <v>71</v>
      </c>
      <c r="C6365" s="5" t="s">
        <v>152</v>
      </c>
      <c r="D6365" s="35" t="s">
        <v>87</v>
      </c>
      <c r="E6365" s="36" t="s">
        <v>18</v>
      </c>
      <c r="F6365" s="37">
        <v>0</v>
      </c>
      <c r="G6365" s="38">
        <v>0.02</v>
      </c>
      <c r="H6365" s="34">
        <v>0.99712199148930425</v>
      </c>
      <c r="I6365" s="35">
        <v>17.178062258398246</v>
      </c>
      <c r="J6365" s="35">
        <v>-1.7361061270816835</v>
      </c>
      <c r="K6365" s="35">
        <v>0.86427335916553194</v>
      </c>
      <c r="L6365" s="35">
        <v>-0.41996781648633441</v>
      </c>
      <c r="M6365" s="35">
        <v>0</v>
      </c>
      <c r="N6365" s="35">
        <v>0</v>
      </c>
      <c r="O6365" s="35">
        <v>0</v>
      </c>
      <c r="P6365" s="36">
        <v>12</v>
      </c>
      <c r="Q6365" s="37">
        <v>86</v>
      </c>
      <c r="R6365" s="36">
        <v>1</v>
      </c>
      <c r="S6365" s="39">
        <f t="shared" si="217"/>
        <v>86</v>
      </c>
      <c r="T6365" s="34" t="s">
        <v>30</v>
      </c>
      <c r="U6365" s="12">
        <f>((alpha*(speed^beta))+(ceta*(speed^delta)))</f>
        <v>0.14063862562090942</v>
      </c>
      <c r="V6365" s="8">
        <f t="shared" si="218"/>
        <v>86</v>
      </c>
    </row>
    <row r="6366" spans="1:22">
      <c r="A6366" s="34" t="s">
        <v>19</v>
      </c>
      <c r="B6366" s="34" t="s">
        <v>71</v>
      </c>
      <c r="C6366" s="5" t="s">
        <v>152</v>
      </c>
      <c r="D6366" s="35" t="s">
        <v>87</v>
      </c>
      <c r="E6366" s="36" t="s">
        <v>17</v>
      </c>
      <c r="F6366" s="37">
        <v>0</v>
      </c>
      <c r="G6366" s="38">
        <v>0.02</v>
      </c>
      <c r="H6366" s="34">
        <v>0.99118008806824276</v>
      </c>
      <c r="I6366" s="35">
        <v>3201.5610720565414</v>
      </c>
      <c r="J6366" s="35">
        <v>1.0106878479019075</v>
      </c>
      <c r="K6366" s="35">
        <v>-0.70681744006389191</v>
      </c>
      <c r="L6366" s="35">
        <v>0</v>
      </c>
      <c r="M6366" s="35">
        <v>0</v>
      </c>
      <c r="N6366" s="35">
        <v>0</v>
      </c>
      <c r="O6366" s="35">
        <v>0</v>
      </c>
      <c r="P6366" s="36">
        <v>12</v>
      </c>
      <c r="Q6366" s="37">
        <v>86</v>
      </c>
      <c r="R6366" s="36">
        <v>0</v>
      </c>
      <c r="S6366" s="39">
        <f t="shared" si="217"/>
        <v>86</v>
      </c>
      <c r="T6366" s="34" t="s">
        <v>29</v>
      </c>
      <c r="U6366" s="12">
        <f>((alpha*(beta^speed))*(speed^ceta))</f>
        <v>342.83908514012859</v>
      </c>
      <c r="V6366" s="8">
        <f t="shared" si="218"/>
        <v>86</v>
      </c>
    </row>
    <row r="6367" spans="1:22">
      <c r="A6367" s="34" t="s">
        <v>19</v>
      </c>
      <c r="B6367" s="34" t="s">
        <v>71</v>
      </c>
      <c r="C6367" s="5" t="s">
        <v>152</v>
      </c>
      <c r="D6367" s="35" t="s">
        <v>87</v>
      </c>
      <c r="E6367" s="36" t="s">
        <v>15</v>
      </c>
      <c r="F6367" s="37">
        <v>50</v>
      </c>
      <c r="G6367" s="38">
        <v>0.02</v>
      </c>
      <c r="H6367" s="34">
        <v>0.9385864572134458</v>
      </c>
      <c r="I6367" s="35">
        <v>-2.2690912896378972E-5</v>
      </c>
      <c r="J6367" s="35">
        <v>4.270715872081522E-3</v>
      </c>
      <c r="K6367" s="35">
        <v>-0.27344481721607483</v>
      </c>
      <c r="L6367" s="35">
        <v>8.1534164657307997</v>
      </c>
      <c r="M6367" s="35">
        <v>0</v>
      </c>
      <c r="N6367" s="35">
        <v>0</v>
      </c>
      <c r="O6367" s="35">
        <v>0</v>
      </c>
      <c r="P6367" s="36">
        <v>12</v>
      </c>
      <c r="Q6367" s="37">
        <v>86</v>
      </c>
      <c r="R6367" s="36">
        <v>14</v>
      </c>
      <c r="S6367" s="39">
        <f t="shared" si="217"/>
        <v>86</v>
      </c>
      <c r="T6367" s="34" t="s">
        <v>51</v>
      </c>
      <c r="U6367" s="12">
        <f>(((alpha*(speed^3))+(beta*(speed^2))+(ceta*speed))+delta)</f>
        <v>1.7906854818440792</v>
      </c>
      <c r="V6367" s="8">
        <f t="shared" si="218"/>
        <v>86</v>
      </c>
    </row>
    <row r="6368" spans="1:22">
      <c r="A6368" s="34" t="s">
        <v>19</v>
      </c>
      <c r="B6368" s="34" t="s">
        <v>71</v>
      </c>
      <c r="C6368" s="5" t="s">
        <v>152</v>
      </c>
      <c r="D6368" s="35" t="s">
        <v>87</v>
      </c>
      <c r="E6368" s="36" t="s">
        <v>16</v>
      </c>
      <c r="F6368" s="37">
        <v>50</v>
      </c>
      <c r="G6368" s="38">
        <v>0.02</v>
      </c>
      <c r="H6368" s="34">
        <v>0.99357803848090598</v>
      </c>
      <c r="I6368" s="35">
        <v>223.07404358199051</v>
      </c>
      <c r="J6368" s="35">
        <v>-1.5636882728790433</v>
      </c>
      <c r="K6368" s="35">
        <v>30.78697997463437</v>
      </c>
      <c r="L6368" s="35">
        <v>-0.21801624985674584</v>
      </c>
      <c r="M6368" s="35">
        <v>0</v>
      </c>
      <c r="N6368" s="35">
        <v>0</v>
      </c>
      <c r="O6368" s="35">
        <v>0</v>
      </c>
      <c r="P6368" s="36">
        <v>12</v>
      </c>
      <c r="Q6368" s="37">
        <v>86</v>
      </c>
      <c r="R6368" s="36">
        <v>1</v>
      </c>
      <c r="S6368" s="39">
        <f t="shared" si="217"/>
        <v>86</v>
      </c>
      <c r="T6368" s="34" t="s">
        <v>30</v>
      </c>
      <c r="U6368" s="12">
        <f>((alpha*(speed^beta))+(ceta*(speed^delta)))</f>
        <v>11.868375305596027</v>
      </c>
      <c r="V6368" s="8">
        <f t="shared" si="218"/>
        <v>86</v>
      </c>
    </row>
    <row r="6369" spans="1:22">
      <c r="A6369" s="34" t="s">
        <v>19</v>
      </c>
      <c r="B6369" s="34" t="s">
        <v>71</v>
      </c>
      <c r="C6369" s="5" t="s">
        <v>152</v>
      </c>
      <c r="D6369" s="35" t="s">
        <v>87</v>
      </c>
      <c r="E6369" s="36" t="s">
        <v>14</v>
      </c>
      <c r="F6369" s="37">
        <v>50</v>
      </c>
      <c r="G6369" s="38">
        <v>0.02</v>
      </c>
      <c r="H6369" s="34">
        <v>0.99776399958393991</v>
      </c>
      <c r="I6369" s="35">
        <v>-0.87058121504495467</v>
      </c>
      <c r="J6369" s="35">
        <v>0.46637286521484922</v>
      </c>
      <c r="K6369" s="35">
        <v>0.49215493268536636</v>
      </c>
      <c r="L6369" s="35">
        <v>0</v>
      </c>
      <c r="M6369" s="35">
        <v>0</v>
      </c>
      <c r="N6369" s="35">
        <v>0</v>
      </c>
      <c r="O6369" s="35">
        <v>0</v>
      </c>
      <c r="P6369" s="36">
        <v>12</v>
      </c>
      <c r="Q6369" s="37">
        <v>86</v>
      </c>
      <c r="R6369" s="36">
        <v>6</v>
      </c>
      <c r="S6369" s="39">
        <f t="shared" si="217"/>
        <v>86</v>
      </c>
      <c r="T6369" s="34" t="s">
        <v>37</v>
      </c>
      <c r="U6369" s="12">
        <f>(1/(alpha+(beta*(speed^ceta))))</f>
        <v>0.30249327504196449</v>
      </c>
      <c r="V6369" s="8">
        <f t="shared" si="218"/>
        <v>86</v>
      </c>
    </row>
    <row r="6370" spans="1:22">
      <c r="A6370" s="34" t="s">
        <v>19</v>
      </c>
      <c r="B6370" s="34" t="s">
        <v>71</v>
      </c>
      <c r="C6370" s="5" t="s">
        <v>152</v>
      </c>
      <c r="D6370" s="35" t="s">
        <v>87</v>
      </c>
      <c r="E6370" s="36" t="s">
        <v>18</v>
      </c>
      <c r="F6370" s="37">
        <v>50</v>
      </c>
      <c r="G6370" s="38">
        <v>0.02</v>
      </c>
      <c r="H6370" s="34">
        <v>0.99020632677140596</v>
      </c>
      <c r="I6370" s="35">
        <v>3.8015253156601418</v>
      </c>
      <c r="J6370" s="35">
        <v>1.0077045252625736</v>
      </c>
      <c r="K6370" s="35">
        <v>-0.82390366102869361</v>
      </c>
      <c r="L6370" s="35">
        <v>0</v>
      </c>
      <c r="M6370" s="35">
        <v>0</v>
      </c>
      <c r="N6370" s="35">
        <v>0</v>
      </c>
      <c r="O6370" s="35">
        <v>0</v>
      </c>
      <c r="P6370" s="36">
        <v>12</v>
      </c>
      <c r="Q6370" s="37">
        <v>86</v>
      </c>
      <c r="R6370" s="36">
        <v>0</v>
      </c>
      <c r="S6370" s="39">
        <f t="shared" si="217"/>
        <v>86</v>
      </c>
      <c r="T6370" s="34" t="s">
        <v>29</v>
      </c>
      <c r="U6370" s="12">
        <f>((alpha*(beta^speed))*(speed^ceta))</f>
        <v>0.18740168463959389</v>
      </c>
      <c r="V6370" s="8">
        <f t="shared" si="218"/>
        <v>86</v>
      </c>
    </row>
    <row r="6371" spans="1:22">
      <c r="A6371" s="34" t="s">
        <v>19</v>
      </c>
      <c r="B6371" s="34" t="s">
        <v>71</v>
      </c>
      <c r="C6371" s="5" t="s">
        <v>152</v>
      </c>
      <c r="D6371" s="35" t="s">
        <v>87</v>
      </c>
      <c r="E6371" s="36" t="s">
        <v>17</v>
      </c>
      <c r="F6371" s="37">
        <v>50</v>
      </c>
      <c r="G6371" s="38">
        <v>0.02</v>
      </c>
      <c r="H6371" s="34">
        <v>0.98143463956125487</v>
      </c>
      <c r="I6371" s="35">
        <v>2688.8804159125493</v>
      </c>
      <c r="J6371" s="35">
        <v>1.0071659469075476</v>
      </c>
      <c r="K6371" s="35">
        <v>-0.51831115596699195</v>
      </c>
      <c r="L6371" s="35">
        <v>0</v>
      </c>
      <c r="M6371" s="35">
        <v>0</v>
      </c>
      <c r="N6371" s="35">
        <v>0</v>
      </c>
      <c r="O6371" s="35">
        <v>0</v>
      </c>
      <c r="P6371" s="36">
        <v>12</v>
      </c>
      <c r="Q6371" s="37">
        <v>86</v>
      </c>
      <c r="R6371" s="36">
        <v>0</v>
      </c>
      <c r="S6371" s="39">
        <f t="shared" si="217"/>
        <v>86</v>
      </c>
      <c r="T6371" s="34" t="s">
        <v>29</v>
      </c>
      <c r="U6371" s="12">
        <f>((alpha*(beta^speed))*(speed^ceta))</f>
        <v>493.84224775625199</v>
      </c>
      <c r="V6371" s="8">
        <f t="shared" si="218"/>
        <v>86</v>
      </c>
    </row>
    <row r="6372" spans="1:22">
      <c r="A6372" s="34" t="s">
        <v>19</v>
      </c>
      <c r="B6372" s="34" t="s">
        <v>71</v>
      </c>
      <c r="C6372" s="5" t="s">
        <v>152</v>
      </c>
      <c r="D6372" s="35" t="s">
        <v>87</v>
      </c>
      <c r="E6372" s="36" t="s">
        <v>15</v>
      </c>
      <c r="F6372" s="37">
        <v>100</v>
      </c>
      <c r="G6372" s="38">
        <v>0.02</v>
      </c>
      <c r="H6372" s="34">
        <v>0.94544525176594052</v>
      </c>
      <c r="I6372" s="35">
        <v>2.0546540285258619</v>
      </c>
      <c r="J6372" s="35">
        <v>4.9946709607929298</v>
      </c>
      <c r="K6372" s="35">
        <v>2.6389019758226575</v>
      </c>
      <c r="L6372" s="35">
        <v>0.11217951514087961</v>
      </c>
      <c r="M6372" s="35">
        <v>9.1637319582498294E-2</v>
      </c>
      <c r="N6372" s="35">
        <v>0</v>
      </c>
      <c r="O6372" s="35">
        <v>0</v>
      </c>
      <c r="P6372" s="36">
        <v>12</v>
      </c>
      <c r="Q6372" s="37">
        <v>82</v>
      </c>
      <c r="R6372" s="36">
        <v>10</v>
      </c>
      <c r="S6372" s="39">
        <f t="shared" si="217"/>
        <v>82</v>
      </c>
      <c r="T6372" s="34" t="s">
        <v>44</v>
      </c>
      <c r="U6372" s="12">
        <f>(alpha+(beta/(1+EXP((((-1)*ceta)+(delta*LN(speed)))+(epsilon*speed)))))</f>
        <v>2.0777990624693472</v>
      </c>
      <c r="V6372" s="8">
        <f t="shared" si="218"/>
        <v>82</v>
      </c>
    </row>
    <row r="6373" spans="1:22">
      <c r="A6373" s="34" t="s">
        <v>19</v>
      </c>
      <c r="B6373" s="34" t="s">
        <v>71</v>
      </c>
      <c r="C6373" s="5" t="s">
        <v>152</v>
      </c>
      <c r="D6373" s="35" t="s">
        <v>87</v>
      </c>
      <c r="E6373" s="36" t="s">
        <v>16</v>
      </c>
      <c r="F6373" s="37">
        <v>100</v>
      </c>
      <c r="G6373" s="38">
        <v>0.02</v>
      </c>
      <c r="H6373" s="34">
        <v>0.98646646125577986</v>
      </c>
      <c r="I6373" s="35">
        <v>69.533943355398591</v>
      </c>
      <c r="J6373" s="35">
        <v>1.0028571937063451</v>
      </c>
      <c r="K6373" s="35">
        <v>-0.39620520135206844</v>
      </c>
      <c r="L6373" s="35">
        <v>0</v>
      </c>
      <c r="M6373" s="35">
        <v>0</v>
      </c>
      <c r="N6373" s="35">
        <v>0</v>
      </c>
      <c r="O6373" s="35">
        <v>0</v>
      </c>
      <c r="P6373" s="36">
        <v>12</v>
      </c>
      <c r="Q6373" s="37">
        <v>82</v>
      </c>
      <c r="R6373" s="36">
        <v>0</v>
      </c>
      <c r="S6373" s="39">
        <f t="shared" si="217"/>
        <v>82</v>
      </c>
      <c r="T6373" s="34" t="s">
        <v>29</v>
      </c>
      <c r="U6373" s="12">
        <f>((alpha*(beta^speed))*(speed^ceta))</f>
        <v>15.32990896632562</v>
      </c>
      <c r="V6373" s="8">
        <f t="shared" si="218"/>
        <v>82</v>
      </c>
    </row>
    <row r="6374" spans="1:22">
      <c r="A6374" s="34" t="s">
        <v>19</v>
      </c>
      <c r="B6374" s="34" t="s">
        <v>71</v>
      </c>
      <c r="C6374" s="5" t="s">
        <v>152</v>
      </c>
      <c r="D6374" s="35" t="s">
        <v>87</v>
      </c>
      <c r="E6374" s="36" t="s">
        <v>14</v>
      </c>
      <c r="F6374" s="37">
        <v>100</v>
      </c>
      <c r="G6374" s="38">
        <v>0.02</v>
      </c>
      <c r="H6374" s="34">
        <v>0.99761467861690167</v>
      </c>
      <c r="I6374" s="35">
        <v>-1.9979972293506796</v>
      </c>
      <c r="J6374" s="35">
        <v>1.3274116261163704</v>
      </c>
      <c r="K6374" s="35">
        <v>0.28886706315541122</v>
      </c>
      <c r="L6374" s="35">
        <v>0</v>
      </c>
      <c r="M6374" s="35">
        <v>0</v>
      </c>
      <c r="N6374" s="35">
        <v>0</v>
      </c>
      <c r="O6374" s="35">
        <v>0</v>
      </c>
      <c r="P6374" s="36">
        <v>12</v>
      </c>
      <c r="Q6374" s="37">
        <v>82</v>
      </c>
      <c r="R6374" s="36">
        <v>6</v>
      </c>
      <c r="S6374" s="39">
        <f t="shared" si="217"/>
        <v>82</v>
      </c>
      <c r="T6374" s="34" t="s">
        <v>37</v>
      </c>
      <c r="U6374" s="12">
        <f>(1/(alpha+(beta*(speed^ceta))))</f>
        <v>0.36460250311489162</v>
      </c>
      <c r="V6374" s="8">
        <f t="shared" si="218"/>
        <v>82</v>
      </c>
    </row>
    <row r="6375" spans="1:22">
      <c r="A6375" s="34" t="s">
        <v>19</v>
      </c>
      <c r="B6375" s="34" t="s">
        <v>71</v>
      </c>
      <c r="C6375" s="5" t="s">
        <v>152</v>
      </c>
      <c r="D6375" s="35" t="s">
        <v>87</v>
      </c>
      <c r="E6375" s="36" t="s">
        <v>18</v>
      </c>
      <c r="F6375" s="37">
        <v>100</v>
      </c>
      <c r="G6375" s="38">
        <v>0.02</v>
      </c>
      <c r="H6375" s="34">
        <v>0.97926347335202046</v>
      </c>
      <c r="I6375" s="35">
        <v>-2.2557729346963622E-6</v>
      </c>
      <c r="J6375" s="35">
        <v>4.0897734258395094E-4</v>
      </c>
      <c r="K6375" s="35">
        <v>-2.5567534526174537E-2</v>
      </c>
      <c r="L6375" s="35">
        <v>0.80340367593853446</v>
      </c>
      <c r="M6375" s="35">
        <v>0</v>
      </c>
      <c r="N6375" s="35">
        <v>0</v>
      </c>
      <c r="O6375" s="35">
        <v>0</v>
      </c>
      <c r="P6375" s="36">
        <v>12</v>
      </c>
      <c r="Q6375" s="37">
        <v>82</v>
      </c>
      <c r="R6375" s="36">
        <v>14</v>
      </c>
      <c r="S6375" s="39">
        <f t="shared" si="217"/>
        <v>82</v>
      </c>
      <c r="T6375" s="34" t="s">
        <v>51</v>
      </c>
      <c r="U6375" s="12">
        <f>(((alpha*(speed^3))+(beta*(speed^2))+(ceta*speed))+delta)</f>
        <v>0.21306848486904484</v>
      </c>
      <c r="V6375" s="8">
        <f t="shared" si="218"/>
        <v>82</v>
      </c>
    </row>
    <row r="6376" spans="1:22">
      <c r="A6376" s="34" t="s">
        <v>19</v>
      </c>
      <c r="B6376" s="34" t="s">
        <v>71</v>
      </c>
      <c r="C6376" s="5" t="s">
        <v>152</v>
      </c>
      <c r="D6376" s="35" t="s">
        <v>87</v>
      </c>
      <c r="E6376" s="36" t="s">
        <v>17</v>
      </c>
      <c r="F6376" s="37">
        <v>100</v>
      </c>
      <c r="G6376" s="38">
        <v>0.02</v>
      </c>
      <c r="H6376" s="34">
        <v>0.97252998273022928</v>
      </c>
      <c r="I6376" s="35">
        <v>2559.494747013468</v>
      </c>
      <c r="J6376" s="35">
        <v>1.004512613812226</v>
      </c>
      <c r="K6376" s="35">
        <v>-0.40303597944330916</v>
      </c>
      <c r="L6376" s="35">
        <v>0</v>
      </c>
      <c r="M6376" s="35">
        <v>0</v>
      </c>
      <c r="N6376" s="35">
        <v>0</v>
      </c>
      <c r="O6376" s="35">
        <v>0</v>
      </c>
      <c r="P6376" s="36">
        <v>12</v>
      </c>
      <c r="Q6376" s="37">
        <v>82</v>
      </c>
      <c r="R6376" s="36">
        <v>0</v>
      </c>
      <c r="S6376" s="39">
        <f t="shared" si="217"/>
        <v>82</v>
      </c>
      <c r="T6376" s="34" t="s">
        <v>29</v>
      </c>
      <c r="U6376" s="12">
        <f>((alpha*(beta^speed))*(speed^ceta))</f>
        <v>626.84585835178484</v>
      </c>
      <c r="V6376" s="8">
        <f t="shared" si="218"/>
        <v>82</v>
      </c>
    </row>
    <row r="6377" spans="1:22">
      <c r="A6377" s="34" t="s">
        <v>19</v>
      </c>
      <c r="B6377" s="34" t="s">
        <v>71</v>
      </c>
      <c r="C6377" s="5" t="s">
        <v>152</v>
      </c>
      <c r="D6377" s="35" t="s">
        <v>87</v>
      </c>
      <c r="E6377" s="36" t="s">
        <v>15</v>
      </c>
      <c r="F6377" s="37">
        <v>0</v>
      </c>
      <c r="G6377" s="38">
        <v>0.04</v>
      </c>
      <c r="H6377" s="34">
        <v>0.97854634169386845</v>
      </c>
      <c r="I6377" s="35">
        <v>-0.29551982624485706</v>
      </c>
      <c r="J6377" s="35">
        <v>0.22113139760246256</v>
      </c>
      <c r="K6377" s="35">
        <v>0.3160775010391948</v>
      </c>
      <c r="L6377" s="35">
        <v>0</v>
      </c>
      <c r="M6377" s="35">
        <v>0</v>
      </c>
      <c r="N6377" s="35">
        <v>0</v>
      </c>
      <c r="O6377" s="35">
        <v>0</v>
      </c>
      <c r="P6377" s="36">
        <v>12</v>
      </c>
      <c r="Q6377" s="37">
        <v>86</v>
      </c>
      <c r="R6377" s="36">
        <v>6</v>
      </c>
      <c r="S6377" s="39">
        <f t="shared" si="217"/>
        <v>86</v>
      </c>
      <c r="T6377" s="34" t="s">
        <v>37</v>
      </c>
      <c r="U6377" s="12">
        <f>(1/(alpha+(beta*(speed^ceta))))</f>
        <v>1.6438133098661589</v>
      </c>
      <c r="V6377" s="8">
        <f t="shared" si="218"/>
        <v>86</v>
      </c>
    </row>
    <row r="6378" spans="1:22">
      <c r="A6378" s="34" t="s">
        <v>19</v>
      </c>
      <c r="B6378" s="34" t="s">
        <v>71</v>
      </c>
      <c r="C6378" s="5" t="s">
        <v>152</v>
      </c>
      <c r="D6378" s="35" t="s">
        <v>87</v>
      </c>
      <c r="E6378" s="36" t="s">
        <v>16</v>
      </c>
      <c r="F6378" s="37">
        <v>0</v>
      </c>
      <c r="G6378" s="38">
        <v>0.04</v>
      </c>
      <c r="H6378" s="34">
        <v>0.99641965128440224</v>
      </c>
      <c r="I6378" s="35">
        <v>424.84410022666538</v>
      </c>
      <c r="J6378" s="35">
        <v>-1.7558517903921058</v>
      </c>
      <c r="K6378" s="35">
        <v>23.791548145871992</v>
      </c>
      <c r="L6378" s="35">
        <v>-0.15261884839854778</v>
      </c>
      <c r="M6378" s="35">
        <v>0</v>
      </c>
      <c r="N6378" s="35">
        <v>0</v>
      </c>
      <c r="O6378" s="35">
        <v>0</v>
      </c>
      <c r="P6378" s="36">
        <v>12</v>
      </c>
      <c r="Q6378" s="37">
        <v>86</v>
      </c>
      <c r="R6378" s="36">
        <v>1</v>
      </c>
      <c r="S6378" s="39">
        <f t="shared" si="217"/>
        <v>86</v>
      </c>
      <c r="T6378" s="34" t="s">
        <v>30</v>
      </c>
      <c r="U6378" s="12">
        <f>((alpha*(speed^beta))+(ceta*(speed^delta)))</f>
        <v>12.225830686711127</v>
      </c>
      <c r="V6378" s="8">
        <f t="shared" si="218"/>
        <v>86</v>
      </c>
    </row>
    <row r="6379" spans="1:22">
      <c r="A6379" s="34" t="s">
        <v>19</v>
      </c>
      <c r="B6379" s="34" t="s">
        <v>71</v>
      </c>
      <c r="C6379" s="5" t="s">
        <v>152</v>
      </c>
      <c r="D6379" s="35" t="s">
        <v>87</v>
      </c>
      <c r="E6379" s="36" t="s">
        <v>14</v>
      </c>
      <c r="F6379" s="37">
        <v>0</v>
      </c>
      <c r="G6379" s="38">
        <v>0.04</v>
      </c>
      <c r="H6379" s="34">
        <v>0.9983390586480102</v>
      </c>
      <c r="I6379" s="35">
        <v>18.511647529440896</v>
      </c>
      <c r="J6379" s="35">
        <v>1.0068957910469685</v>
      </c>
      <c r="K6379" s="35">
        <v>-1.0519185655722927</v>
      </c>
      <c r="L6379" s="35">
        <v>0</v>
      </c>
      <c r="M6379" s="35">
        <v>0</v>
      </c>
      <c r="N6379" s="35">
        <v>0</v>
      </c>
      <c r="O6379" s="35">
        <v>0</v>
      </c>
      <c r="P6379" s="36">
        <v>12</v>
      </c>
      <c r="Q6379" s="37">
        <v>86</v>
      </c>
      <c r="R6379" s="36">
        <v>0</v>
      </c>
      <c r="S6379" s="39">
        <f t="shared" si="217"/>
        <v>86</v>
      </c>
      <c r="T6379" s="34" t="s">
        <v>29</v>
      </c>
      <c r="U6379" s="12">
        <f>((alpha*(beta^speed))*(speed^ceta))</f>
        <v>0.30844620103134224</v>
      </c>
      <c r="V6379" s="8">
        <f t="shared" si="218"/>
        <v>86</v>
      </c>
    </row>
    <row r="6380" spans="1:22">
      <c r="A6380" s="34" t="s">
        <v>19</v>
      </c>
      <c r="B6380" s="34" t="s">
        <v>71</v>
      </c>
      <c r="C6380" s="5" t="s">
        <v>152</v>
      </c>
      <c r="D6380" s="35" t="s">
        <v>87</v>
      </c>
      <c r="E6380" s="36" t="s">
        <v>18</v>
      </c>
      <c r="F6380" s="37">
        <v>0</v>
      </c>
      <c r="G6380" s="38">
        <v>0.04</v>
      </c>
      <c r="H6380" s="34">
        <v>0.99591137341433511</v>
      </c>
      <c r="I6380" s="35">
        <v>-0.24030951516172958</v>
      </c>
      <c r="J6380" s="35">
        <v>6.7350496101756692</v>
      </c>
      <c r="K6380" s="35">
        <v>-0.37043267543475084</v>
      </c>
      <c r="L6380" s="35">
        <v>0</v>
      </c>
      <c r="M6380" s="35">
        <v>0</v>
      </c>
      <c r="N6380" s="35">
        <v>0</v>
      </c>
      <c r="O6380" s="35">
        <v>0</v>
      </c>
      <c r="P6380" s="36">
        <v>12</v>
      </c>
      <c r="Q6380" s="37">
        <v>86</v>
      </c>
      <c r="R6380" s="36">
        <v>13</v>
      </c>
      <c r="S6380" s="39">
        <f t="shared" si="217"/>
        <v>86</v>
      </c>
      <c r="T6380" s="34" t="s">
        <v>50</v>
      </c>
      <c r="U6380" s="12">
        <f>EXP((alpha+(beta/speed))+(ceta*LN(speed)))</f>
        <v>0.16332212994402159</v>
      </c>
      <c r="V6380" s="8">
        <f t="shared" si="218"/>
        <v>86</v>
      </c>
    </row>
    <row r="6381" spans="1:22">
      <c r="A6381" s="34" t="s">
        <v>19</v>
      </c>
      <c r="B6381" s="34" t="s">
        <v>71</v>
      </c>
      <c r="C6381" s="5" t="s">
        <v>152</v>
      </c>
      <c r="D6381" s="35" t="s">
        <v>87</v>
      </c>
      <c r="E6381" s="36" t="s">
        <v>17</v>
      </c>
      <c r="F6381" s="37">
        <v>0</v>
      </c>
      <c r="G6381" s="38">
        <v>0.04</v>
      </c>
      <c r="H6381" s="34">
        <v>0.99196701770961693</v>
      </c>
      <c r="I6381" s="35">
        <v>2636.2559004460099</v>
      </c>
      <c r="J6381" s="35">
        <v>1.0091187138498552</v>
      </c>
      <c r="K6381" s="35">
        <v>-0.5490058033450177</v>
      </c>
      <c r="L6381" s="35">
        <v>0</v>
      </c>
      <c r="M6381" s="35">
        <v>0</v>
      </c>
      <c r="N6381" s="35">
        <v>0</v>
      </c>
      <c r="O6381" s="35">
        <v>0</v>
      </c>
      <c r="P6381" s="36">
        <v>12</v>
      </c>
      <c r="Q6381" s="37">
        <v>86</v>
      </c>
      <c r="R6381" s="36">
        <v>0</v>
      </c>
      <c r="S6381" s="39">
        <f t="shared" si="217"/>
        <v>86</v>
      </c>
      <c r="T6381" s="34" t="s">
        <v>29</v>
      </c>
      <c r="U6381" s="12">
        <f>((alpha*(beta^speed))*(speed^ceta))</f>
        <v>498.85124402376704</v>
      </c>
      <c r="V6381" s="8">
        <f t="shared" si="218"/>
        <v>86</v>
      </c>
    </row>
    <row r="6382" spans="1:22">
      <c r="A6382" s="34" t="s">
        <v>19</v>
      </c>
      <c r="B6382" s="34" t="s">
        <v>71</v>
      </c>
      <c r="C6382" s="5" t="s">
        <v>152</v>
      </c>
      <c r="D6382" s="35" t="s">
        <v>87</v>
      </c>
      <c r="E6382" s="36" t="s">
        <v>15</v>
      </c>
      <c r="F6382" s="37">
        <v>50</v>
      </c>
      <c r="G6382" s="38">
        <v>0.04</v>
      </c>
      <c r="H6382" s="34">
        <v>0.97282326289964427</v>
      </c>
      <c r="I6382" s="35">
        <v>-1.1867527505641002E-5</v>
      </c>
      <c r="J6382" s="35">
        <v>2.5883515582492342E-3</v>
      </c>
      <c r="K6382" s="35">
        <v>-0.20720901964935237</v>
      </c>
      <c r="L6382" s="35">
        <v>7.8069456061914435</v>
      </c>
      <c r="M6382" s="35">
        <v>0</v>
      </c>
      <c r="N6382" s="35">
        <v>0</v>
      </c>
      <c r="O6382" s="35">
        <v>0</v>
      </c>
      <c r="P6382" s="36">
        <v>12</v>
      </c>
      <c r="Q6382" s="37">
        <v>76</v>
      </c>
      <c r="R6382" s="36">
        <v>14</v>
      </c>
      <c r="S6382" s="39">
        <f t="shared" si="217"/>
        <v>76</v>
      </c>
      <c r="T6382" s="34" t="s">
        <v>51</v>
      </c>
      <c r="U6382" s="12">
        <f>(((alpha*(speed^3))+(beta*(speed^2))+(ceta*speed))+delta)</f>
        <v>1.7998189589719766</v>
      </c>
      <c r="V6382" s="8">
        <f t="shared" si="218"/>
        <v>76</v>
      </c>
    </row>
    <row r="6383" spans="1:22">
      <c r="A6383" s="34" t="s">
        <v>19</v>
      </c>
      <c r="B6383" s="34" t="s">
        <v>71</v>
      </c>
      <c r="C6383" s="5" t="s">
        <v>152</v>
      </c>
      <c r="D6383" s="35" t="s">
        <v>87</v>
      </c>
      <c r="E6383" s="36" t="s">
        <v>16</v>
      </c>
      <c r="F6383" s="37">
        <v>50</v>
      </c>
      <c r="G6383" s="38">
        <v>0.04</v>
      </c>
      <c r="H6383" s="34">
        <v>0.99512977262799374</v>
      </c>
      <c r="I6383" s="35">
        <v>14.14072811183547</v>
      </c>
      <c r="J6383" s="35">
        <v>1.4473514310955591E-2</v>
      </c>
      <c r="K6383" s="35">
        <v>101.62399024520514</v>
      </c>
      <c r="L6383" s="35">
        <v>-0.79982004212644342</v>
      </c>
      <c r="M6383" s="35">
        <v>0</v>
      </c>
      <c r="N6383" s="35">
        <v>0</v>
      </c>
      <c r="O6383" s="35">
        <v>0</v>
      </c>
      <c r="P6383" s="36">
        <v>12</v>
      </c>
      <c r="Q6383" s="37">
        <v>76</v>
      </c>
      <c r="R6383" s="36">
        <v>1</v>
      </c>
      <c r="S6383" s="39">
        <f t="shared" si="217"/>
        <v>76</v>
      </c>
      <c r="T6383" s="34" t="s">
        <v>30</v>
      </c>
      <c r="U6383" s="12">
        <f>((alpha*(speed^beta))+(ceta*(speed^delta)))</f>
        <v>18.237330763779319</v>
      </c>
      <c r="V6383" s="8">
        <f t="shared" si="218"/>
        <v>76</v>
      </c>
    </row>
    <row r="6384" spans="1:22">
      <c r="A6384" s="34" t="s">
        <v>19</v>
      </c>
      <c r="B6384" s="34" t="s">
        <v>71</v>
      </c>
      <c r="C6384" s="5" t="s">
        <v>152</v>
      </c>
      <c r="D6384" s="35" t="s">
        <v>87</v>
      </c>
      <c r="E6384" s="36" t="s">
        <v>14</v>
      </c>
      <c r="F6384" s="37">
        <v>50</v>
      </c>
      <c r="G6384" s="38">
        <v>0.04</v>
      </c>
      <c r="H6384" s="34">
        <v>0.99767886855647681</v>
      </c>
      <c r="I6384" s="35">
        <v>0.33748491136192432</v>
      </c>
      <c r="J6384" s="35">
        <v>22.55172924389953</v>
      </c>
      <c r="K6384" s="35">
        <v>0.39704267384249731</v>
      </c>
      <c r="L6384" s="35">
        <v>1.3590031334435204</v>
      </c>
      <c r="M6384" s="35">
        <v>-1.5554471758319479E-3</v>
      </c>
      <c r="N6384" s="35">
        <v>0</v>
      </c>
      <c r="O6384" s="35">
        <v>0</v>
      </c>
      <c r="P6384" s="36">
        <v>12</v>
      </c>
      <c r="Q6384" s="37">
        <v>76</v>
      </c>
      <c r="R6384" s="36">
        <v>10</v>
      </c>
      <c r="S6384" s="39">
        <f t="shared" si="217"/>
        <v>76</v>
      </c>
      <c r="T6384" s="34" t="s">
        <v>44</v>
      </c>
      <c r="U6384" s="12">
        <f>(alpha+(beta/(1+EXP((((-1)*ceta)+(delta*LN(speed)))+(epsilon*speed)))))</f>
        <v>0.44193415092065241</v>
      </c>
      <c r="V6384" s="8">
        <f t="shared" si="218"/>
        <v>76</v>
      </c>
    </row>
    <row r="6385" spans="1:22">
      <c r="A6385" s="34" t="s">
        <v>19</v>
      </c>
      <c r="B6385" s="34" t="s">
        <v>71</v>
      </c>
      <c r="C6385" s="5" t="s">
        <v>152</v>
      </c>
      <c r="D6385" s="35" t="s">
        <v>87</v>
      </c>
      <c r="E6385" s="36" t="s">
        <v>18</v>
      </c>
      <c r="F6385" s="37">
        <v>50</v>
      </c>
      <c r="G6385" s="38">
        <v>0.04</v>
      </c>
      <c r="H6385" s="34">
        <v>0.98356061498829672</v>
      </c>
      <c r="I6385" s="35">
        <v>3.4793780266594641</v>
      </c>
      <c r="J6385" s="35">
        <v>1.0124297968460063</v>
      </c>
      <c r="K6385" s="35">
        <v>-0.79631637309187198</v>
      </c>
      <c r="L6385" s="35">
        <v>0</v>
      </c>
      <c r="M6385" s="35">
        <v>0</v>
      </c>
      <c r="N6385" s="35">
        <v>0</v>
      </c>
      <c r="O6385" s="35">
        <v>0</v>
      </c>
      <c r="P6385" s="36">
        <v>12</v>
      </c>
      <c r="Q6385" s="37">
        <v>76</v>
      </c>
      <c r="R6385" s="36">
        <v>0</v>
      </c>
      <c r="S6385" s="39">
        <f t="shared" si="217"/>
        <v>76</v>
      </c>
      <c r="T6385" s="34" t="s">
        <v>29</v>
      </c>
      <c r="U6385" s="12">
        <f>((alpha*(beta^speed))*(speed^ceta))</f>
        <v>0.2828217186165472</v>
      </c>
      <c r="V6385" s="8">
        <f t="shared" si="218"/>
        <v>76</v>
      </c>
    </row>
    <row r="6386" spans="1:22">
      <c r="A6386" s="34" t="s">
        <v>19</v>
      </c>
      <c r="B6386" s="34" t="s">
        <v>71</v>
      </c>
      <c r="C6386" s="5" t="s">
        <v>152</v>
      </c>
      <c r="D6386" s="35" t="s">
        <v>87</v>
      </c>
      <c r="E6386" s="36" t="s">
        <v>17</v>
      </c>
      <c r="F6386" s="37">
        <v>50</v>
      </c>
      <c r="G6386" s="38">
        <v>0.04</v>
      </c>
      <c r="H6386" s="34">
        <v>0.98424158538056616</v>
      </c>
      <c r="I6386" s="35">
        <v>2493.3507802506747</v>
      </c>
      <c r="J6386" s="35">
        <v>1.0064905355952836</v>
      </c>
      <c r="K6386" s="35">
        <v>-0.38773452737367509</v>
      </c>
      <c r="L6386" s="35">
        <v>0</v>
      </c>
      <c r="M6386" s="35">
        <v>0</v>
      </c>
      <c r="N6386" s="35">
        <v>0</v>
      </c>
      <c r="O6386" s="35">
        <v>0</v>
      </c>
      <c r="P6386" s="36">
        <v>12</v>
      </c>
      <c r="Q6386" s="37">
        <v>76</v>
      </c>
      <c r="R6386" s="36">
        <v>0</v>
      </c>
      <c r="S6386" s="39">
        <f t="shared" si="217"/>
        <v>76</v>
      </c>
      <c r="T6386" s="34" t="s">
        <v>29</v>
      </c>
      <c r="U6386" s="12">
        <f>((alpha*(beta^speed))*(speed^ceta))</f>
        <v>760.43809299475606</v>
      </c>
      <c r="V6386" s="8">
        <f t="shared" si="218"/>
        <v>76</v>
      </c>
    </row>
    <row r="6387" spans="1:22">
      <c r="A6387" s="34" t="s">
        <v>19</v>
      </c>
      <c r="B6387" s="34" t="s">
        <v>71</v>
      </c>
      <c r="C6387" s="5" t="s">
        <v>152</v>
      </c>
      <c r="D6387" s="35" t="s">
        <v>87</v>
      </c>
      <c r="E6387" s="36" t="s">
        <v>15</v>
      </c>
      <c r="F6387" s="37">
        <v>100</v>
      </c>
      <c r="G6387" s="38">
        <v>0.04</v>
      </c>
      <c r="H6387" s="34">
        <v>0.98103493173161704</v>
      </c>
      <c r="I6387" s="35">
        <v>4.279904483274186E-6</v>
      </c>
      <c r="J6387" s="35">
        <v>9.3677110553301265E-4</v>
      </c>
      <c r="K6387" s="35">
        <v>-0.17925844676101757</v>
      </c>
      <c r="L6387" s="35">
        <v>8.5640416484388417</v>
      </c>
      <c r="M6387" s="35">
        <v>0</v>
      </c>
      <c r="N6387" s="35">
        <v>0</v>
      </c>
      <c r="O6387" s="35">
        <v>0</v>
      </c>
      <c r="P6387" s="36">
        <v>12</v>
      </c>
      <c r="Q6387" s="37">
        <v>58</v>
      </c>
      <c r="R6387" s="36">
        <v>14</v>
      </c>
      <c r="S6387" s="39">
        <f t="shared" si="217"/>
        <v>58</v>
      </c>
      <c r="T6387" s="34" t="s">
        <v>51</v>
      </c>
      <c r="U6387" s="12">
        <f>(((alpha*(speed^3))+(beta*(speed^2))+(ceta*speed))+delta)</f>
        <v>2.1534104588534699</v>
      </c>
      <c r="V6387" s="8">
        <f t="shared" si="218"/>
        <v>58</v>
      </c>
    </row>
    <row r="6388" spans="1:22">
      <c r="A6388" s="34" t="s">
        <v>19</v>
      </c>
      <c r="B6388" s="34" t="s">
        <v>71</v>
      </c>
      <c r="C6388" s="5" t="s">
        <v>152</v>
      </c>
      <c r="D6388" s="35" t="s">
        <v>87</v>
      </c>
      <c r="E6388" s="36" t="s">
        <v>16</v>
      </c>
      <c r="F6388" s="37">
        <v>100</v>
      </c>
      <c r="G6388" s="38">
        <v>0.04</v>
      </c>
      <c r="H6388" s="34">
        <v>0.99289453867521404</v>
      </c>
      <c r="I6388" s="35">
        <v>-1.9342546619063454E-4</v>
      </c>
      <c r="J6388" s="35">
        <v>2.5398123939696964E-2</v>
      </c>
      <c r="K6388" s="35">
        <v>-1.194257920429552</v>
      </c>
      <c r="L6388" s="35">
        <v>46.166186025997362</v>
      </c>
      <c r="M6388" s="35">
        <v>0</v>
      </c>
      <c r="N6388" s="35">
        <v>0</v>
      </c>
      <c r="O6388" s="35">
        <v>0</v>
      </c>
      <c r="P6388" s="36">
        <v>12</v>
      </c>
      <c r="Q6388" s="37">
        <v>58</v>
      </c>
      <c r="R6388" s="36">
        <v>14</v>
      </c>
      <c r="S6388" s="39">
        <f t="shared" si="217"/>
        <v>58</v>
      </c>
      <c r="T6388" s="34" t="s">
        <v>51</v>
      </c>
      <c r="U6388" s="12">
        <f>(((alpha*(speed^3))+(beta*(speed^2))+(ceta*speed))+delta)</f>
        <v>24.598886014836843</v>
      </c>
      <c r="V6388" s="8">
        <f t="shared" si="218"/>
        <v>58</v>
      </c>
    </row>
    <row r="6389" spans="1:22">
      <c r="A6389" s="34" t="s">
        <v>19</v>
      </c>
      <c r="B6389" s="34" t="s">
        <v>71</v>
      </c>
      <c r="C6389" s="5" t="s">
        <v>152</v>
      </c>
      <c r="D6389" s="35" t="s">
        <v>87</v>
      </c>
      <c r="E6389" s="36" t="s">
        <v>14</v>
      </c>
      <c r="F6389" s="37">
        <v>100</v>
      </c>
      <c r="G6389" s="38">
        <v>0.04</v>
      </c>
      <c r="H6389" s="34">
        <v>0.99883374440256012</v>
      </c>
      <c r="I6389" s="35">
        <v>-0.61764792765571752</v>
      </c>
      <c r="J6389" s="35">
        <v>8.4790471472694098E-2</v>
      </c>
      <c r="K6389" s="35">
        <v>2.3606808047861838</v>
      </c>
      <c r="L6389" s="35">
        <v>0</v>
      </c>
      <c r="M6389" s="35">
        <v>0</v>
      </c>
      <c r="N6389" s="35">
        <v>0</v>
      </c>
      <c r="O6389" s="35">
        <v>0</v>
      </c>
      <c r="P6389" s="36">
        <v>12</v>
      </c>
      <c r="Q6389" s="37">
        <v>58</v>
      </c>
      <c r="R6389" s="36">
        <v>2</v>
      </c>
      <c r="S6389" s="39">
        <f t="shared" si="217"/>
        <v>58</v>
      </c>
      <c r="T6389" s="34" t="s">
        <v>31</v>
      </c>
      <c r="U6389" s="12">
        <f>((alpha+(beta*speed))^((-1)/ceta))</f>
        <v>0.5390760549625685</v>
      </c>
      <c r="V6389" s="8">
        <f t="shared" si="218"/>
        <v>58</v>
      </c>
    </row>
    <row r="6390" spans="1:22">
      <c r="A6390" s="34" t="s">
        <v>19</v>
      </c>
      <c r="B6390" s="34" t="s">
        <v>71</v>
      </c>
      <c r="C6390" s="5" t="s">
        <v>152</v>
      </c>
      <c r="D6390" s="35" t="s">
        <v>87</v>
      </c>
      <c r="E6390" s="36" t="s">
        <v>18</v>
      </c>
      <c r="F6390" s="37">
        <v>100</v>
      </c>
      <c r="G6390" s="38">
        <v>0.04</v>
      </c>
      <c r="H6390" s="34">
        <v>0.98224243858522342</v>
      </c>
      <c r="I6390" s="35">
        <v>1.5495914459622639</v>
      </c>
      <c r="J6390" s="35">
        <v>0.99899370355189088</v>
      </c>
      <c r="K6390" s="35">
        <v>-0.365216336893539</v>
      </c>
      <c r="L6390" s="35">
        <v>0</v>
      </c>
      <c r="M6390" s="35">
        <v>0</v>
      </c>
      <c r="N6390" s="35">
        <v>0</v>
      </c>
      <c r="O6390" s="35">
        <v>0</v>
      </c>
      <c r="P6390" s="36">
        <v>12</v>
      </c>
      <c r="Q6390" s="37">
        <v>58</v>
      </c>
      <c r="R6390" s="36">
        <v>0</v>
      </c>
      <c r="S6390" s="39">
        <f t="shared" si="217"/>
        <v>58</v>
      </c>
      <c r="T6390" s="34" t="s">
        <v>29</v>
      </c>
      <c r="U6390" s="12">
        <f>((alpha*(beta^speed))*(speed^ceta))</f>
        <v>0.33176002436922031</v>
      </c>
      <c r="V6390" s="8">
        <f t="shared" si="218"/>
        <v>58</v>
      </c>
    </row>
    <row r="6391" spans="1:22">
      <c r="A6391" s="34" t="s">
        <v>19</v>
      </c>
      <c r="B6391" s="34" t="s">
        <v>71</v>
      </c>
      <c r="C6391" s="5" t="s">
        <v>152</v>
      </c>
      <c r="D6391" s="35" t="s">
        <v>87</v>
      </c>
      <c r="E6391" s="36" t="s">
        <v>17</v>
      </c>
      <c r="F6391" s="37">
        <v>100</v>
      </c>
      <c r="G6391" s="38">
        <v>0.04</v>
      </c>
      <c r="H6391" s="34">
        <v>0.98289195499266646</v>
      </c>
      <c r="I6391" s="35">
        <v>7.3516274135494708</v>
      </c>
      <c r="J6391" s="35">
        <v>1.5281833570285435</v>
      </c>
      <c r="K6391" s="35">
        <v>-0.12175784596728993</v>
      </c>
      <c r="L6391" s="35">
        <v>0</v>
      </c>
      <c r="M6391" s="35">
        <v>0</v>
      </c>
      <c r="N6391" s="35">
        <v>0</v>
      </c>
      <c r="O6391" s="35">
        <v>0</v>
      </c>
      <c r="P6391" s="36">
        <v>12</v>
      </c>
      <c r="Q6391" s="37">
        <v>58</v>
      </c>
      <c r="R6391" s="36">
        <v>13</v>
      </c>
      <c r="S6391" s="39">
        <f t="shared" si="217"/>
        <v>58</v>
      </c>
      <c r="T6391" s="34" t="s">
        <v>50</v>
      </c>
      <c r="U6391" s="12">
        <f>EXP((alpha+(beta/speed))+(ceta*LN(speed)))</f>
        <v>976.11910016590457</v>
      </c>
      <c r="V6391" s="8">
        <f t="shared" si="218"/>
        <v>58</v>
      </c>
    </row>
    <row r="6392" spans="1:22">
      <c r="A6392" s="34" t="s">
        <v>19</v>
      </c>
      <c r="B6392" s="34" t="s">
        <v>71</v>
      </c>
      <c r="C6392" s="5" t="s">
        <v>152</v>
      </c>
      <c r="D6392" s="35" t="s">
        <v>87</v>
      </c>
      <c r="E6392" s="36" t="s">
        <v>15</v>
      </c>
      <c r="F6392" s="37">
        <v>0</v>
      </c>
      <c r="G6392" s="38">
        <v>0.06</v>
      </c>
      <c r="H6392" s="34">
        <v>0.9849542888174625</v>
      </c>
      <c r="I6392" s="35">
        <v>22.193015445194256</v>
      </c>
      <c r="J6392" s="35">
        <v>0.99877244724560643</v>
      </c>
      <c r="K6392" s="35">
        <v>-0.57160043943916483</v>
      </c>
      <c r="L6392" s="35">
        <v>0</v>
      </c>
      <c r="M6392" s="35">
        <v>0</v>
      </c>
      <c r="N6392" s="35">
        <v>0</v>
      </c>
      <c r="O6392" s="35">
        <v>0</v>
      </c>
      <c r="P6392" s="36">
        <v>12</v>
      </c>
      <c r="Q6392" s="37">
        <v>84</v>
      </c>
      <c r="R6392" s="36">
        <v>0</v>
      </c>
      <c r="S6392" s="39">
        <f t="shared" si="217"/>
        <v>84</v>
      </c>
      <c r="T6392" s="34" t="s">
        <v>29</v>
      </c>
      <c r="U6392" s="12">
        <f>((alpha*(beta^speed))*(speed^ceta))</f>
        <v>1.5903323476725977</v>
      </c>
      <c r="V6392" s="8">
        <f t="shared" si="218"/>
        <v>84</v>
      </c>
    </row>
    <row r="6393" spans="1:22">
      <c r="A6393" s="34" t="s">
        <v>19</v>
      </c>
      <c r="B6393" s="34" t="s">
        <v>71</v>
      </c>
      <c r="C6393" s="5" t="s">
        <v>152</v>
      </c>
      <c r="D6393" s="35" t="s">
        <v>87</v>
      </c>
      <c r="E6393" s="36" t="s">
        <v>16</v>
      </c>
      <c r="F6393" s="37">
        <v>0</v>
      </c>
      <c r="G6393" s="38">
        <v>0.06</v>
      </c>
      <c r="H6393" s="34">
        <v>0.98960403433550148</v>
      </c>
      <c r="I6393" s="35">
        <v>72.956476439782449</v>
      </c>
      <c r="J6393" s="35">
        <v>1.0057251677523928</v>
      </c>
      <c r="K6393" s="35">
        <v>-0.4509261586656157</v>
      </c>
      <c r="L6393" s="35">
        <v>0</v>
      </c>
      <c r="M6393" s="35">
        <v>0</v>
      </c>
      <c r="N6393" s="35">
        <v>0</v>
      </c>
      <c r="O6393" s="35">
        <v>0</v>
      </c>
      <c r="P6393" s="36">
        <v>12</v>
      </c>
      <c r="Q6393" s="37">
        <v>84</v>
      </c>
      <c r="R6393" s="36">
        <v>0</v>
      </c>
      <c r="S6393" s="39">
        <f t="shared" si="217"/>
        <v>84</v>
      </c>
      <c r="T6393" s="34" t="s">
        <v>29</v>
      </c>
      <c r="U6393" s="12">
        <f>((alpha*(beta^speed))*(speed^ceta))</f>
        <v>15.98154337835388</v>
      </c>
      <c r="V6393" s="8">
        <f t="shared" si="218"/>
        <v>84</v>
      </c>
    </row>
    <row r="6394" spans="1:22">
      <c r="A6394" s="34" t="s">
        <v>19</v>
      </c>
      <c r="B6394" s="34" t="s">
        <v>71</v>
      </c>
      <c r="C6394" s="5" t="s">
        <v>152</v>
      </c>
      <c r="D6394" s="35" t="s">
        <v>87</v>
      </c>
      <c r="E6394" s="36" t="s">
        <v>14</v>
      </c>
      <c r="F6394" s="37">
        <v>0</v>
      </c>
      <c r="G6394" s="38">
        <v>0.06</v>
      </c>
      <c r="H6394" s="34">
        <v>0.997888932435533</v>
      </c>
      <c r="I6394" s="35">
        <v>43.146917404561982</v>
      </c>
      <c r="J6394" s="35">
        <v>-1.5655592412045916</v>
      </c>
      <c r="K6394" s="35">
        <v>1.3139138949333402</v>
      </c>
      <c r="L6394" s="35">
        <v>-0.31319754139702521</v>
      </c>
      <c r="M6394" s="35">
        <v>0</v>
      </c>
      <c r="N6394" s="35">
        <v>0</v>
      </c>
      <c r="O6394" s="35">
        <v>0</v>
      </c>
      <c r="P6394" s="36">
        <v>12</v>
      </c>
      <c r="Q6394" s="37">
        <v>84</v>
      </c>
      <c r="R6394" s="36">
        <v>1</v>
      </c>
      <c r="S6394" s="39">
        <f t="shared" si="217"/>
        <v>84</v>
      </c>
      <c r="T6394" s="34" t="s">
        <v>30</v>
      </c>
      <c r="U6394" s="12">
        <f>((alpha*(speed^beta))+(ceta*(speed^delta)))</f>
        <v>0.36992589507138185</v>
      </c>
      <c r="V6394" s="8">
        <f t="shared" si="218"/>
        <v>84</v>
      </c>
    </row>
    <row r="6395" spans="1:22">
      <c r="A6395" s="34" t="s">
        <v>19</v>
      </c>
      <c r="B6395" s="34" t="s">
        <v>71</v>
      </c>
      <c r="C6395" s="5" t="s">
        <v>152</v>
      </c>
      <c r="D6395" s="35" t="s">
        <v>87</v>
      </c>
      <c r="E6395" s="36" t="s">
        <v>18</v>
      </c>
      <c r="F6395" s="37">
        <v>0</v>
      </c>
      <c r="G6395" s="38">
        <v>0.06</v>
      </c>
      <c r="H6395" s="34">
        <v>0.9950525829756971</v>
      </c>
      <c r="I6395" s="35">
        <v>12.121101823861045</v>
      </c>
      <c r="J6395" s="35">
        <v>-1.4752378151381356</v>
      </c>
      <c r="K6395" s="35">
        <v>0.32447128419023019</v>
      </c>
      <c r="L6395" s="35">
        <v>-0.11550152932167602</v>
      </c>
      <c r="M6395" s="35">
        <v>0</v>
      </c>
      <c r="N6395" s="35">
        <v>0</v>
      </c>
      <c r="O6395" s="35">
        <v>0</v>
      </c>
      <c r="P6395" s="36">
        <v>12</v>
      </c>
      <c r="Q6395" s="37">
        <v>84</v>
      </c>
      <c r="R6395" s="36">
        <v>1</v>
      </c>
      <c r="S6395" s="39">
        <f t="shared" si="217"/>
        <v>84</v>
      </c>
      <c r="T6395" s="34" t="s">
        <v>30</v>
      </c>
      <c r="U6395" s="12">
        <f>((alpha*(speed^beta))+(ceta*(speed^delta)))</f>
        <v>0.21206978996021161</v>
      </c>
      <c r="V6395" s="8">
        <f t="shared" si="218"/>
        <v>84</v>
      </c>
    </row>
    <row r="6396" spans="1:22">
      <c r="A6396" s="34" t="s">
        <v>19</v>
      </c>
      <c r="B6396" s="34" t="s">
        <v>71</v>
      </c>
      <c r="C6396" s="5" t="s">
        <v>152</v>
      </c>
      <c r="D6396" s="35" t="s">
        <v>87</v>
      </c>
      <c r="E6396" s="36" t="s">
        <v>17</v>
      </c>
      <c r="F6396" s="37">
        <v>0</v>
      </c>
      <c r="G6396" s="38">
        <v>0.06</v>
      </c>
      <c r="H6396" s="34">
        <v>0.99242781591180507</v>
      </c>
      <c r="I6396" s="35">
        <v>4747.0328038020234</v>
      </c>
      <c r="J6396" s="35">
        <v>-0.87758992714634265</v>
      </c>
      <c r="K6396" s="35">
        <v>206.31314617994974</v>
      </c>
      <c r="L6396" s="35">
        <v>0.21906300607420426</v>
      </c>
      <c r="M6396" s="35">
        <v>0</v>
      </c>
      <c r="N6396" s="35">
        <v>0</v>
      </c>
      <c r="O6396" s="35">
        <v>0</v>
      </c>
      <c r="P6396" s="36">
        <v>12</v>
      </c>
      <c r="Q6396" s="37">
        <v>84</v>
      </c>
      <c r="R6396" s="36">
        <v>1</v>
      </c>
      <c r="S6396" s="39">
        <f t="shared" si="217"/>
        <v>84</v>
      </c>
      <c r="T6396" s="34" t="s">
        <v>30</v>
      </c>
      <c r="U6396" s="12">
        <f>((alpha*(speed^beta))+(ceta*(speed^delta)))</f>
        <v>641.79077156198491</v>
      </c>
      <c r="V6396" s="8">
        <f t="shared" si="218"/>
        <v>84</v>
      </c>
    </row>
    <row r="6397" spans="1:22">
      <c r="A6397" s="34" t="s">
        <v>19</v>
      </c>
      <c r="B6397" s="34" t="s">
        <v>71</v>
      </c>
      <c r="C6397" s="5" t="s">
        <v>152</v>
      </c>
      <c r="D6397" s="35" t="s">
        <v>87</v>
      </c>
      <c r="E6397" s="36" t="s">
        <v>15</v>
      </c>
      <c r="F6397" s="37">
        <v>50</v>
      </c>
      <c r="G6397" s="38">
        <v>0.06</v>
      </c>
      <c r="H6397" s="34">
        <v>0.98373872179300048</v>
      </c>
      <c r="I6397" s="35">
        <v>1.333411384185751E-7</v>
      </c>
      <c r="J6397" s="35">
        <v>1.2435687855838567E-3</v>
      </c>
      <c r="K6397" s="35">
        <v>-0.1695724866947434</v>
      </c>
      <c r="L6397" s="35">
        <v>7.836460013821184</v>
      </c>
      <c r="M6397" s="35">
        <v>0</v>
      </c>
      <c r="N6397" s="35">
        <v>0</v>
      </c>
      <c r="O6397" s="35">
        <v>0</v>
      </c>
      <c r="P6397" s="36">
        <v>12</v>
      </c>
      <c r="Q6397" s="37">
        <v>57</v>
      </c>
      <c r="R6397" s="36">
        <v>14</v>
      </c>
      <c r="S6397" s="39">
        <f t="shared" si="217"/>
        <v>57</v>
      </c>
      <c r="T6397" s="34" t="s">
        <v>51</v>
      </c>
      <c r="U6397" s="12">
        <f>(((alpha*(speed^3))+(beta*(speed^2))+(ceta*speed))+delta)</f>
        <v>2.235877102029912</v>
      </c>
      <c r="V6397" s="8">
        <f t="shared" si="218"/>
        <v>57</v>
      </c>
    </row>
    <row r="6398" spans="1:22">
      <c r="A6398" s="34" t="s">
        <v>19</v>
      </c>
      <c r="B6398" s="34" t="s">
        <v>71</v>
      </c>
      <c r="C6398" s="5" t="s">
        <v>152</v>
      </c>
      <c r="D6398" s="35" t="s">
        <v>87</v>
      </c>
      <c r="E6398" s="36" t="s">
        <v>16</v>
      </c>
      <c r="F6398" s="37">
        <v>50</v>
      </c>
      <c r="G6398" s="38">
        <v>0.06</v>
      </c>
      <c r="H6398" s="34">
        <v>0.99608208223309214</v>
      </c>
      <c r="I6398" s="35">
        <v>-2.0333966002530779E-4</v>
      </c>
      <c r="J6398" s="35">
        <v>2.6919418394405044E-2</v>
      </c>
      <c r="K6398" s="35">
        <v>-1.2412818835451698</v>
      </c>
      <c r="L6398" s="35">
        <v>46.071056595931502</v>
      </c>
      <c r="M6398" s="35">
        <v>0</v>
      </c>
      <c r="N6398" s="35">
        <v>0</v>
      </c>
      <c r="O6398" s="35">
        <v>0</v>
      </c>
      <c r="P6398" s="36">
        <v>12</v>
      </c>
      <c r="Q6398" s="37">
        <v>57</v>
      </c>
      <c r="R6398" s="36">
        <v>14</v>
      </c>
      <c r="S6398" s="39">
        <f t="shared" si="217"/>
        <v>57</v>
      </c>
      <c r="T6398" s="34" t="s">
        <v>51</v>
      </c>
      <c r="U6398" s="12">
        <f>(((alpha*(speed^3))+(beta*(speed^2))+(ceta*speed))+delta)</f>
        <v>25.122097938211994</v>
      </c>
      <c r="V6398" s="8">
        <f t="shared" si="218"/>
        <v>57</v>
      </c>
    </row>
    <row r="6399" spans="1:22">
      <c r="A6399" s="34" t="s">
        <v>19</v>
      </c>
      <c r="B6399" s="34" t="s">
        <v>71</v>
      </c>
      <c r="C6399" s="5" t="s">
        <v>152</v>
      </c>
      <c r="D6399" s="35" t="s">
        <v>87</v>
      </c>
      <c r="E6399" s="36" t="s">
        <v>14</v>
      </c>
      <c r="F6399" s="37">
        <v>50</v>
      </c>
      <c r="G6399" s="38">
        <v>0.06</v>
      </c>
      <c r="H6399" s="34">
        <v>0.99880306137806529</v>
      </c>
      <c r="I6399" s="35">
        <v>26.314892475527525</v>
      </c>
      <c r="J6399" s="35">
        <v>0.39745058134913391</v>
      </c>
      <c r="K6399" s="35">
        <v>1.4980640349065766</v>
      </c>
      <c r="L6399" s="35">
        <v>5.6187022298941645E-2</v>
      </c>
      <c r="M6399" s="35">
        <v>0.49123415653332869</v>
      </c>
      <c r="N6399" s="35">
        <v>0</v>
      </c>
      <c r="O6399" s="35">
        <v>0</v>
      </c>
      <c r="P6399" s="36">
        <v>12</v>
      </c>
      <c r="Q6399" s="37">
        <v>57</v>
      </c>
      <c r="R6399" s="36">
        <v>4</v>
      </c>
      <c r="S6399" s="39">
        <f t="shared" si="217"/>
        <v>57</v>
      </c>
      <c r="T6399" s="34" t="s">
        <v>35</v>
      </c>
      <c r="U6399" s="12">
        <f>((epsilon+(alpha*EXP(((-1)*beta)*speed)))+(ceta*EXP(((-1)*delta)*speed)))</f>
        <v>0.55213632016418246</v>
      </c>
      <c r="V6399" s="8">
        <f t="shared" si="218"/>
        <v>57</v>
      </c>
    </row>
    <row r="6400" spans="1:22">
      <c r="A6400" s="34" t="s">
        <v>19</v>
      </c>
      <c r="B6400" s="34" t="s">
        <v>71</v>
      </c>
      <c r="C6400" s="5" t="s">
        <v>152</v>
      </c>
      <c r="D6400" s="35" t="s">
        <v>87</v>
      </c>
      <c r="E6400" s="36" t="s">
        <v>18</v>
      </c>
      <c r="F6400" s="37">
        <v>50</v>
      </c>
      <c r="G6400" s="38">
        <v>0.06</v>
      </c>
      <c r="H6400" s="34">
        <v>0.98450657563383959</v>
      </c>
      <c r="I6400" s="35">
        <v>-0.38892190993960274</v>
      </c>
      <c r="J6400" s="35">
        <v>3.6867730215040133</v>
      </c>
      <c r="K6400" s="35">
        <v>-0.18095860136937739</v>
      </c>
      <c r="L6400" s="35">
        <v>0</v>
      </c>
      <c r="M6400" s="35">
        <v>0</v>
      </c>
      <c r="N6400" s="35">
        <v>0</v>
      </c>
      <c r="O6400" s="35">
        <v>0</v>
      </c>
      <c r="P6400" s="36">
        <v>12</v>
      </c>
      <c r="Q6400" s="37">
        <v>57</v>
      </c>
      <c r="R6400" s="36">
        <v>13</v>
      </c>
      <c r="S6400" s="39">
        <f t="shared" si="217"/>
        <v>57</v>
      </c>
      <c r="T6400" s="34" t="s">
        <v>50</v>
      </c>
      <c r="U6400" s="12">
        <f>EXP((alpha+(beta/speed))+(ceta*LN(speed)))</f>
        <v>0.34789081995859195</v>
      </c>
      <c r="V6400" s="8">
        <f t="shared" si="218"/>
        <v>57</v>
      </c>
    </row>
    <row r="6401" spans="1:28">
      <c r="A6401" s="34" t="s">
        <v>19</v>
      </c>
      <c r="B6401" s="34" t="s">
        <v>71</v>
      </c>
      <c r="C6401" s="5" t="s">
        <v>152</v>
      </c>
      <c r="D6401" s="35" t="s">
        <v>87</v>
      </c>
      <c r="E6401" s="36" t="s">
        <v>17</v>
      </c>
      <c r="F6401" s="37">
        <v>50</v>
      </c>
      <c r="G6401" s="38">
        <v>0.06</v>
      </c>
      <c r="H6401" s="34">
        <v>0.99064105141682712</v>
      </c>
      <c r="I6401" s="35">
        <v>6.9896716041775413</v>
      </c>
      <c r="J6401" s="35">
        <v>2.9251905202412019</v>
      </c>
      <c r="K6401" s="35">
        <v>-3.4794315398166631E-2</v>
      </c>
      <c r="L6401" s="35">
        <v>0</v>
      </c>
      <c r="M6401" s="35">
        <v>0</v>
      </c>
      <c r="N6401" s="35">
        <v>0</v>
      </c>
      <c r="O6401" s="35">
        <v>0</v>
      </c>
      <c r="P6401" s="36">
        <v>12</v>
      </c>
      <c r="Q6401" s="37">
        <v>57</v>
      </c>
      <c r="R6401" s="36">
        <v>13</v>
      </c>
      <c r="S6401" s="39">
        <f t="shared" si="217"/>
        <v>57</v>
      </c>
      <c r="T6401" s="34" t="s">
        <v>50</v>
      </c>
      <c r="U6401" s="12">
        <f>EXP((alpha+(beta/speed))+(ceta*LN(speed)))</f>
        <v>992.58786253586322</v>
      </c>
      <c r="V6401" s="8">
        <f t="shared" si="218"/>
        <v>57</v>
      </c>
    </row>
    <row r="6402" spans="1:28">
      <c r="A6402" s="34" t="s">
        <v>19</v>
      </c>
      <c r="B6402" s="34" t="s">
        <v>71</v>
      </c>
      <c r="C6402" s="5" t="s">
        <v>152</v>
      </c>
      <c r="D6402" s="35" t="s">
        <v>87</v>
      </c>
      <c r="E6402" s="36" t="s">
        <v>15</v>
      </c>
      <c r="F6402" s="37">
        <v>100</v>
      </c>
      <c r="G6402" s="38">
        <v>0.06</v>
      </c>
      <c r="H6402" s="34">
        <v>0.98186522134804077</v>
      </c>
      <c r="I6402" s="35">
        <v>-2.4661807511305658</v>
      </c>
      <c r="J6402" s="35">
        <v>20.965506296113237</v>
      </c>
      <c r="K6402" s="35">
        <v>0.77058992458998943</v>
      </c>
      <c r="L6402" s="35">
        <v>0.32551103092241174</v>
      </c>
      <c r="M6402" s="35">
        <v>1.3227789768384268E-2</v>
      </c>
      <c r="N6402" s="35">
        <v>0</v>
      </c>
      <c r="O6402" s="35">
        <v>0</v>
      </c>
      <c r="P6402" s="36">
        <v>12</v>
      </c>
      <c r="Q6402" s="37">
        <v>43</v>
      </c>
      <c r="R6402" s="36">
        <v>10</v>
      </c>
      <c r="S6402" s="39">
        <f t="shared" ref="S6402:S6465" si="219">V6402</f>
        <v>43</v>
      </c>
      <c r="T6402" s="34" t="s">
        <v>44</v>
      </c>
      <c r="U6402" s="12">
        <f>(alpha+(beta/(1+EXP((((-1)*ceta)+(delta*LN(speed)))+(epsilon*speed)))))</f>
        <v>3.0799793099489459</v>
      </c>
      <c r="V6402" s="8">
        <f t="shared" ref="V6402:V6465" si="220">IF($V$1&lt;P6402,P6402,IF($V$1&gt;Q6402,Q6402,$V$1))</f>
        <v>43</v>
      </c>
    </row>
    <row r="6403" spans="1:28">
      <c r="A6403" s="34" t="s">
        <v>19</v>
      </c>
      <c r="B6403" s="34" t="s">
        <v>71</v>
      </c>
      <c r="C6403" s="5" t="s">
        <v>152</v>
      </c>
      <c r="D6403" s="35" t="s">
        <v>87</v>
      </c>
      <c r="E6403" s="36" t="s">
        <v>16</v>
      </c>
      <c r="F6403" s="37">
        <v>100</v>
      </c>
      <c r="G6403" s="38">
        <v>0.06</v>
      </c>
      <c r="H6403" s="34">
        <v>0.99401155953621823</v>
      </c>
      <c r="I6403" s="35">
        <v>-4.2993886758209925E-4</v>
      </c>
      <c r="J6403" s="35">
        <v>4.3382344475024766E-2</v>
      </c>
      <c r="K6403" s="35">
        <v>-1.6722671339734778</v>
      </c>
      <c r="L6403" s="35">
        <v>59.108294217671109</v>
      </c>
      <c r="M6403" s="35">
        <v>0</v>
      </c>
      <c r="N6403" s="35">
        <v>0</v>
      </c>
      <c r="O6403" s="35">
        <v>0</v>
      </c>
      <c r="P6403" s="36">
        <v>12</v>
      </c>
      <c r="Q6403" s="37">
        <v>43</v>
      </c>
      <c r="R6403" s="36">
        <v>14</v>
      </c>
      <c r="S6403" s="39">
        <f t="shared" si="219"/>
        <v>43</v>
      </c>
      <c r="T6403" s="34" t="s">
        <v>51</v>
      </c>
      <c r="U6403" s="12">
        <f>(((alpha*(speed^3))+(beta*(speed^2))+(ceta*speed))+delta)</f>
        <v>33.231612846282395</v>
      </c>
      <c r="V6403" s="8">
        <f t="shared" si="220"/>
        <v>43</v>
      </c>
    </row>
    <row r="6404" spans="1:28">
      <c r="A6404" s="34" t="s">
        <v>19</v>
      </c>
      <c r="B6404" s="34" t="s">
        <v>71</v>
      </c>
      <c r="C6404" s="5" t="s">
        <v>152</v>
      </c>
      <c r="D6404" s="35" t="s">
        <v>87</v>
      </c>
      <c r="E6404" s="36" t="s">
        <v>14</v>
      </c>
      <c r="F6404" s="37">
        <v>100</v>
      </c>
      <c r="G6404" s="38">
        <v>0.06</v>
      </c>
      <c r="H6404" s="34">
        <v>0.99850112899191701</v>
      </c>
      <c r="I6404" s="35">
        <v>227.60174775641599</v>
      </c>
      <c r="J6404" s="35">
        <v>0.58822253233939614</v>
      </c>
      <c r="K6404" s="35">
        <v>1.4564635450443268</v>
      </c>
      <c r="L6404" s="35">
        <v>6.713188443932494E-2</v>
      </c>
      <c r="M6404" s="35">
        <v>0.70151105661255675</v>
      </c>
      <c r="N6404" s="35">
        <v>0</v>
      </c>
      <c r="O6404" s="35">
        <v>0</v>
      </c>
      <c r="P6404" s="36">
        <v>12</v>
      </c>
      <c r="Q6404" s="37">
        <v>43</v>
      </c>
      <c r="R6404" s="36">
        <v>4</v>
      </c>
      <c r="S6404" s="39">
        <f t="shared" si="219"/>
        <v>43</v>
      </c>
      <c r="T6404" s="34" t="s">
        <v>35</v>
      </c>
      <c r="U6404" s="12">
        <f>((epsilon+(alpha*EXP(((-1)*beta)*speed)))+(ceta*EXP(((-1)*delta)*speed)))</f>
        <v>0.7827256981217221</v>
      </c>
      <c r="V6404" s="8">
        <f t="shared" si="220"/>
        <v>43</v>
      </c>
    </row>
    <row r="6405" spans="1:28">
      <c r="A6405" s="34" t="s">
        <v>19</v>
      </c>
      <c r="B6405" s="34" t="s">
        <v>71</v>
      </c>
      <c r="C6405" s="5" t="s">
        <v>152</v>
      </c>
      <c r="D6405" s="35" t="s">
        <v>87</v>
      </c>
      <c r="E6405" s="36" t="s">
        <v>18</v>
      </c>
      <c r="F6405" s="37">
        <v>100</v>
      </c>
      <c r="G6405" s="38">
        <v>0.06</v>
      </c>
      <c r="H6405" s="34">
        <v>0.96780252740807027</v>
      </c>
      <c r="I6405" s="35">
        <v>-69.136531123840342</v>
      </c>
      <c r="J6405" s="35">
        <v>7.1510699462238003</v>
      </c>
      <c r="K6405" s="35">
        <v>8.5415114839332471</v>
      </c>
      <c r="L6405" s="35">
        <v>0</v>
      </c>
      <c r="M6405" s="35">
        <v>0</v>
      </c>
      <c r="N6405" s="35">
        <v>0</v>
      </c>
      <c r="O6405" s="35">
        <v>0</v>
      </c>
      <c r="P6405" s="36">
        <v>12</v>
      </c>
      <c r="Q6405" s="37">
        <v>43</v>
      </c>
      <c r="R6405" s="36">
        <v>2</v>
      </c>
      <c r="S6405" s="39">
        <f t="shared" si="219"/>
        <v>43</v>
      </c>
      <c r="T6405" s="34" t="s">
        <v>31</v>
      </c>
      <c r="U6405" s="12">
        <f>((alpha+(beta*speed))^((-1)/ceta))</f>
        <v>0.52684735774598124</v>
      </c>
      <c r="V6405" s="8">
        <f t="shared" si="220"/>
        <v>43</v>
      </c>
    </row>
    <row r="6406" spans="1:28">
      <c r="A6406" s="34" t="s">
        <v>19</v>
      </c>
      <c r="B6406" s="34" t="s">
        <v>71</v>
      </c>
      <c r="C6406" s="5" t="s">
        <v>152</v>
      </c>
      <c r="D6406" s="35" t="s">
        <v>87</v>
      </c>
      <c r="E6406" s="36" t="s">
        <v>17</v>
      </c>
      <c r="F6406" s="37">
        <v>100</v>
      </c>
      <c r="G6406" s="38">
        <v>0.06</v>
      </c>
      <c r="H6406" s="34">
        <v>0.98659575127820365</v>
      </c>
      <c r="I6406" s="35">
        <v>-1.5606989721317277E-2</v>
      </c>
      <c r="J6406" s="35">
        <v>1.5582306905609333</v>
      </c>
      <c r="K6406" s="35">
        <v>-55.762416292605636</v>
      </c>
      <c r="L6406" s="35">
        <v>2131.356724343118</v>
      </c>
      <c r="M6406" s="35">
        <v>0</v>
      </c>
      <c r="N6406" s="35">
        <v>0</v>
      </c>
      <c r="O6406" s="35">
        <v>0</v>
      </c>
      <c r="P6406" s="36">
        <v>12</v>
      </c>
      <c r="Q6406" s="37">
        <v>43</v>
      </c>
      <c r="R6406" s="36">
        <v>14</v>
      </c>
      <c r="S6406" s="39">
        <f t="shared" si="219"/>
        <v>43</v>
      </c>
      <c r="T6406" s="34" t="s">
        <v>51</v>
      </c>
      <c r="U6406" s="12">
        <f>(((alpha*(speed^3))+(beta*(speed^2))+(ceta*speed))+delta)</f>
        <v>1373.8764388354684</v>
      </c>
      <c r="V6406" s="8">
        <f t="shared" si="220"/>
        <v>43</v>
      </c>
    </row>
    <row r="6407" spans="1:28">
      <c r="A6407" s="34" t="s">
        <v>19</v>
      </c>
      <c r="B6407" s="34" t="s">
        <v>71</v>
      </c>
      <c r="C6407" s="5" t="s">
        <v>153</v>
      </c>
      <c r="D6407" s="35" t="s">
        <v>88</v>
      </c>
      <c r="E6407" s="36" t="s">
        <v>15</v>
      </c>
      <c r="F6407" s="37">
        <v>0</v>
      </c>
      <c r="G6407" s="38">
        <v>0</v>
      </c>
      <c r="H6407" s="34">
        <v>0.99826422453592867</v>
      </c>
      <c r="I6407" s="35">
        <v>66.133290290726748</v>
      </c>
      <c r="J6407" s="35">
        <v>-1.5407700111011051</v>
      </c>
      <c r="K6407" s="35">
        <v>2.8911659530176332</v>
      </c>
      <c r="L6407" s="35">
        <v>-0.36472159687739097</v>
      </c>
      <c r="M6407" s="35">
        <v>0</v>
      </c>
      <c r="N6407" s="35">
        <v>0</v>
      </c>
      <c r="O6407" s="35">
        <v>0</v>
      </c>
      <c r="P6407" s="36">
        <v>12</v>
      </c>
      <c r="Q6407" s="37">
        <v>86</v>
      </c>
      <c r="R6407" s="36">
        <v>1</v>
      </c>
      <c r="S6407" s="39">
        <f t="shared" si="219"/>
        <v>86</v>
      </c>
      <c r="T6407" s="34" t="s">
        <v>30</v>
      </c>
      <c r="U6407" s="12">
        <f>((alpha*(speed^beta))+(ceta*(speed^delta)))</f>
        <v>0.6386857122385351</v>
      </c>
      <c r="V6407" s="8">
        <f t="shared" si="220"/>
        <v>86</v>
      </c>
    </row>
    <row r="6408" spans="1:28">
      <c r="A6408" s="34" t="s">
        <v>19</v>
      </c>
      <c r="B6408" s="34" t="s">
        <v>71</v>
      </c>
      <c r="C6408" s="5" t="s">
        <v>153</v>
      </c>
      <c r="D6408" s="35" t="s">
        <v>88</v>
      </c>
      <c r="E6408" s="36" t="s">
        <v>16</v>
      </c>
      <c r="F6408" s="37">
        <v>0</v>
      </c>
      <c r="G6408" s="38">
        <v>0</v>
      </c>
      <c r="H6408" s="34">
        <v>0.98839724001039719</v>
      </c>
      <c r="I6408" s="35">
        <v>54.613935766640076</v>
      </c>
      <c r="J6408" s="35">
        <v>1.0099046439475454</v>
      </c>
      <c r="K6408" s="35">
        <v>-0.78077881061605048</v>
      </c>
      <c r="L6408" s="35">
        <v>0</v>
      </c>
      <c r="M6408" s="35">
        <v>0</v>
      </c>
      <c r="N6408" s="35">
        <v>0</v>
      </c>
      <c r="O6408" s="35">
        <v>0</v>
      </c>
      <c r="P6408" s="36">
        <v>12</v>
      </c>
      <c r="Q6408" s="37">
        <v>86</v>
      </c>
      <c r="R6408" s="36">
        <v>0</v>
      </c>
      <c r="S6408" s="39">
        <f t="shared" si="219"/>
        <v>86</v>
      </c>
      <c r="T6408" s="34" t="s">
        <v>29</v>
      </c>
      <c r="U6408" s="12">
        <f>((alpha*(beta^speed))*(speed^ceta))</f>
        <v>3.9354992332853813</v>
      </c>
      <c r="V6408" s="8">
        <f t="shared" si="220"/>
        <v>86</v>
      </c>
    </row>
    <row r="6409" spans="1:28">
      <c r="A6409" s="34" t="s">
        <v>19</v>
      </c>
      <c r="B6409" s="34" t="s">
        <v>71</v>
      </c>
      <c r="C6409" s="5" t="s">
        <v>153</v>
      </c>
      <c r="D6409" s="35" t="s">
        <v>88</v>
      </c>
      <c r="E6409" s="36" t="s">
        <v>14</v>
      </c>
      <c r="F6409" s="37">
        <v>0</v>
      </c>
      <c r="G6409" s="38">
        <v>0</v>
      </c>
      <c r="H6409" s="34">
        <v>0.9971857958692748</v>
      </c>
      <c r="I6409" s="35">
        <v>2.3965811470666281</v>
      </c>
      <c r="J6409" s="35">
        <v>1.008434711360791</v>
      </c>
      <c r="K6409" s="35">
        <v>-1.1224654126312166</v>
      </c>
      <c r="L6409" s="35">
        <v>0</v>
      </c>
      <c r="M6409" s="35">
        <v>0</v>
      </c>
      <c r="N6409" s="35">
        <v>0</v>
      </c>
      <c r="O6409" s="35">
        <v>0</v>
      </c>
      <c r="P6409" s="36">
        <v>12</v>
      </c>
      <c r="Q6409" s="37">
        <v>86</v>
      </c>
      <c r="R6409" s="36">
        <v>0</v>
      </c>
      <c r="S6409" s="39">
        <f t="shared" si="219"/>
        <v>86</v>
      </c>
      <c r="T6409" s="34" t="s">
        <v>29</v>
      </c>
      <c r="U6409" s="12">
        <f>((alpha*(beta^speed))*(speed^ceta))</f>
        <v>3.3257847915441036E-2</v>
      </c>
      <c r="V6409" s="8">
        <f t="shared" si="220"/>
        <v>86</v>
      </c>
      <c r="AB6409" s="41"/>
    </row>
    <row r="6410" spans="1:28">
      <c r="A6410" s="34" t="s">
        <v>19</v>
      </c>
      <c r="B6410" s="34" t="s">
        <v>71</v>
      </c>
      <c r="C6410" s="5" t="s">
        <v>153</v>
      </c>
      <c r="D6410" s="35" t="s">
        <v>88</v>
      </c>
      <c r="E6410" s="36" t="s">
        <v>18</v>
      </c>
      <c r="F6410" s="37">
        <v>0</v>
      </c>
      <c r="G6410" s="38">
        <v>0</v>
      </c>
      <c r="H6410" s="34">
        <v>0.98602878877131384</v>
      </c>
      <c r="I6410" s="35">
        <v>0.65680105626502994</v>
      </c>
      <c r="J6410" s="35">
        <v>1.0089351135425588</v>
      </c>
      <c r="K6410" s="35">
        <v>-0.88874162497042719</v>
      </c>
      <c r="L6410" s="35">
        <v>0</v>
      </c>
      <c r="M6410" s="35">
        <v>0</v>
      </c>
      <c r="N6410" s="35">
        <v>0</v>
      </c>
      <c r="O6410" s="35">
        <v>0</v>
      </c>
      <c r="P6410" s="36">
        <v>12</v>
      </c>
      <c r="Q6410" s="37">
        <v>86</v>
      </c>
      <c r="R6410" s="36">
        <v>0</v>
      </c>
      <c r="S6410" s="39">
        <f t="shared" si="219"/>
        <v>86</v>
      </c>
      <c r="T6410" s="34" t="s">
        <v>29</v>
      </c>
      <c r="U6410" s="12">
        <f>((alpha*(beta^speed))*(speed^ceta))</f>
        <v>2.6940330287037718E-2</v>
      </c>
      <c r="V6410" s="8">
        <f t="shared" si="220"/>
        <v>86</v>
      </c>
      <c r="AB6410" s="41"/>
    </row>
    <row r="6411" spans="1:28">
      <c r="A6411" s="34" t="s">
        <v>19</v>
      </c>
      <c r="B6411" s="34" t="s">
        <v>71</v>
      </c>
      <c r="C6411" s="5" t="s">
        <v>153</v>
      </c>
      <c r="D6411" s="35" t="s">
        <v>88</v>
      </c>
      <c r="E6411" s="36" t="s">
        <v>17</v>
      </c>
      <c r="F6411" s="37">
        <v>0</v>
      </c>
      <c r="G6411" s="38">
        <v>0</v>
      </c>
      <c r="H6411" s="34">
        <v>0.98304919227272003</v>
      </c>
      <c r="I6411" s="35">
        <v>3147.3194576677756</v>
      </c>
      <c r="J6411" s="35">
        <v>1.0101965379218174</v>
      </c>
      <c r="K6411" s="35">
        <v>-0.83114745059028927</v>
      </c>
      <c r="L6411" s="35">
        <v>0</v>
      </c>
      <c r="M6411" s="35">
        <v>0</v>
      </c>
      <c r="N6411" s="35">
        <v>0</v>
      </c>
      <c r="O6411" s="35">
        <v>0</v>
      </c>
      <c r="P6411" s="36">
        <v>12</v>
      </c>
      <c r="Q6411" s="37">
        <v>86</v>
      </c>
      <c r="R6411" s="36">
        <v>0</v>
      </c>
      <c r="S6411" s="39">
        <f t="shared" si="219"/>
        <v>86</v>
      </c>
      <c r="T6411" s="34" t="s">
        <v>29</v>
      </c>
      <c r="U6411" s="12">
        <f>((alpha*(beta^speed))*(speed^ceta))</f>
        <v>185.7773180875968</v>
      </c>
      <c r="V6411" s="8">
        <f t="shared" si="220"/>
        <v>86</v>
      </c>
    </row>
    <row r="6412" spans="1:28">
      <c r="A6412" s="34" t="s">
        <v>19</v>
      </c>
      <c r="B6412" s="34" t="s">
        <v>71</v>
      </c>
      <c r="C6412" s="5" t="s">
        <v>153</v>
      </c>
      <c r="D6412" s="35" t="s">
        <v>88</v>
      </c>
      <c r="E6412" s="36" t="s">
        <v>15</v>
      </c>
      <c r="F6412" s="37">
        <v>50</v>
      </c>
      <c r="G6412" s="38">
        <v>0</v>
      </c>
      <c r="H6412" s="34">
        <v>0.99796236488365109</v>
      </c>
      <c r="I6412" s="35">
        <v>39.924825822876691</v>
      </c>
      <c r="J6412" s="35">
        <v>-1.3138974145395155</v>
      </c>
      <c r="K6412" s="35">
        <v>2.4202285518487723</v>
      </c>
      <c r="L6412" s="35">
        <v>-0.31937376013343227</v>
      </c>
      <c r="M6412" s="35">
        <v>0</v>
      </c>
      <c r="N6412" s="35">
        <v>0</v>
      </c>
      <c r="O6412" s="35">
        <v>0</v>
      </c>
      <c r="P6412" s="36">
        <v>12</v>
      </c>
      <c r="Q6412" s="37">
        <v>86</v>
      </c>
      <c r="R6412" s="36">
        <v>1</v>
      </c>
      <c r="S6412" s="39">
        <f t="shared" si="219"/>
        <v>86</v>
      </c>
      <c r="T6412" s="34" t="s">
        <v>30</v>
      </c>
      <c r="U6412" s="12">
        <f>((alpha*(speed^beta))+(ceta*(speed^delta)))</f>
        <v>0.6981692019276996</v>
      </c>
      <c r="V6412" s="8">
        <f t="shared" si="220"/>
        <v>86</v>
      </c>
    </row>
    <row r="6413" spans="1:28">
      <c r="A6413" s="34" t="s">
        <v>19</v>
      </c>
      <c r="B6413" s="34" t="s">
        <v>71</v>
      </c>
      <c r="C6413" s="5" t="s">
        <v>153</v>
      </c>
      <c r="D6413" s="35" t="s">
        <v>88</v>
      </c>
      <c r="E6413" s="36" t="s">
        <v>16</v>
      </c>
      <c r="F6413" s="37">
        <v>50</v>
      </c>
      <c r="G6413" s="38">
        <v>0</v>
      </c>
      <c r="H6413" s="34">
        <v>0.97959095588316614</v>
      </c>
      <c r="I6413" s="35">
        <v>4.3764938137922762</v>
      </c>
      <c r="J6413" s="35">
        <v>70.858476245077256</v>
      </c>
      <c r="K6413" s="35">
        <v>-0.73262984565321587</v>
      </c>
      <c r="L6413" s="35">
        <v>0.51185783509420024</v>
      </c>
      <c r="M6413" s="35">
        <v>2.9788215360012086E-2</v>
      </c>
      <c r="N6413" s="35">
        <v>0</v>
      </c>
      <c r="O6413" s="35">
        <v>0</v>
      </c>
      <c r="P6413" s="36">
        <v>12</v>
      </c>
      <c r="Q6413" s="37">
        <v>86</v>
      </c>
      <c r="R6413" s="36">
        <v>10</v>
      </c>
      <c r="S6413" s="39">
        <f t="shared" si="219"/>
        <v>86</v>
      </c>
      <c r="T6413" s="34" t="s">
        <v>44</v>
      </c>
      <c r="U6413" s="12">
        <f>(alpha+(beta/(1+EXP((((-1)*ceta)+(delta*LN(speed)))+(epsilon*speed)))))</f>
        <v>4.6442948773585284</v>
      </c>
      <c r="V6413" s="8">
        <f t="shared" si="220"/>
        <v>86</v>
      </c>
    </row>
    <row r="6414" spans="1:28">
      <c r="A6414" s="34" t="s">
        <v>19</v>
      </c>
      <c r="B6414" s="34" t="s">
        <v>71</v>
      </c>
      <c r="C6414" s="5" t="s">
        <v>153</v>
      </c>
      <c r="D6414" s="35" t="s">
        <v>88</v>
      </c>
      <c r="E6414" s="36" t="s">
        <v>14</v>
      </c>
      <c r="F6414" s="37">
        <v>50</v>
      </c>
      <c r="G6414" s="38">
        <v>0</v>
      </c>
      <c r="H6414" s="34">
        <v>0.99326294943725113</v>
      </c>
      <c r="I6414" s="35">
        <v>1.5299811496041595</v>
      </c>
      <c r="J6414" s="35">
        <v>1.0054260370618129</v>
      </c>
      <c r="K6414" s="35">
        <v>-0.92244387630956215</v>
      </c>
      <c r="L6414" s="35">
        <v>0</v>
      </c>
      <c r="M6414" s="35">
        <v>0</v>
      </c>
      <c r="N6414" s="35">
        <v>0</v>
      </c>
      <c r="O6414" s="35">
        <v>0</v>
      </c>
      <c r="P6414" s="36">
        <v>12</v>
      </c>
      <c r="Q6414" s="37">
        <v>86</v>
      </c>
      <c r="R6414" s="36">
        <v>0</v>
      </c>
      <c r="S6414" s="39">
        <f t="shared" si="219"/>
        <v>86</v>
      </c>
      <c r="T6414" s="34" t="s">
        <v>29</v>
      </c>
      <c r="U6414" s="12">
        <f>((alpha*(beta^speed))*(speed^ceta))</f>
        <v>4.0024951813846146E-2</v>
      </c>
      <c r="V6414" s="8">
        <f t="shared" si="220"/>
        <v>86</v>
      </c>
    </row>
    <row r="6415" spans="1:28">
      <c r="A6415" s="34" t="s">
        <v>19</v>
      </c>
      <c r="B6415" s="34" t="s">
        <v>71</v>
      </c>
      <c r="C6415" s="5" t="s">
        <v>153</v>
      </c>
      <c r="D6415" s="35" t="s">
        <v>88</v>
      </c>
      <c r="E6415" s="36" t="s">
        <v>18</v>
      </c>
      <c r="F6415" s="37">
        <v>50</v>
      </c>
      <c r="G6415" s="38">
        <v>0</v>
      </c>
      <c r="H6415" s="34">
        <v>0.9841469303447592</v>
      </c>
      <c r="I6415" s="35">
        <v>4.6141103861753656</v>
      </c>
      <c r="J6415" s="35">
        <v>0.55520277137771235</v>
      </c>
      <c r="K6415" s="35">
        <v>-2.9762845577280682E-3</v>
      </c>
      <c r="L6415" s="35">
        <v>0</v>
      </c>
      <c r="M6415" s="35">
        <v>0</v>
      </c>
      <c r="N6415" s="35">
        <v>0</v>
      </c>
      <c r="O6415" s="35">
        <v>0</v>
      </c>
      <c r="P6415" s="36">
        <v>12</v>
      </c>
      <c r="Q6415" s="37">
        <v>86</v>
      </c>
      <c r="R6415" s="36">
        <v>5</v>
      </c>
      <c r="S6415" s="39">
        <f t="shared" si="219"/>
        <v>86</v>
      </c>
      <c r="T6415" s="34" t="s">
        <v>36</v>
      </c>
      <c r="U6415" s="12">
        <f>(1/(((ceta*(speed^2))+(beta*speed))+alpha))</f>
        <v>3.2950071136851757E-2</v>
      </c>
      <c r="V6415" s="8">
        <f t="shared" si="220"/>
        <v>86</v>
      </c>
      <c r="AB6415" s="41"/>
    </row>
    <row r="6416" spans="1:28">
      <c r="A6416" s="34" t="s">
        <v>19</v>
      </c>
      <c r="B6416" s="34" t="s">
        <v>71</v>
      </c>
      <c r="C6416" s="5" t="s">
        <v>153</v>
      </c>
      <c r="D6416" s="35" t="s">
        <v>88</v>
      </c>
      <c r="E6416" s="36" t="s">
        <v>17</v>
      </c>
      <c r="F6416" s="37">
        <v>50</v>
      </c>
      <c r="G6416" s="38">
        <v>0</v>
      </c>
      <c r="H6416" s="34">
        <v>0.96534855596894975</v>
      </c>
      <c r="I6416" s="35">
        <v>2299.2777284996191</v>
      </c>
      <c r="J6416" s="35">
        <v>1.0038122044832125</v>
      </c>
      <c r="K6416" s="35">
        <v>-0.5952658336593083</v>
      </c>
      <c r="L6416" s="35">
        <v>0</v>
      </c>
      <c r="M6416" s="35">
        <v>0</v>
      </c>
      <c r="N6416" s="35">
        <v>0</v>
      </c>
      <c r="O6416" s="35">
        <v>0</v>
      </c>
      <c r="P6416" s="36">
        <v>12</v>
      </c>
      <c r="Q6416" s="37">
        <v>86</v>
      </c>
      <c r="R6416" s="36">
        <v>0</v>
      </c>
      <c r="S6416" s="39">
        <f t="shared" si="219"/>
        <v>86</v>
      </c>
      <c r="T6416" s="34" t="s">
        <v>29</v>
      </c>
      <c r="U6416" s="12">
        <f>((alpha*(beta^speed))*(speed^ceta))</f>
        <v>224.98996904781734</v>
      </c>
      <c r="V6416" s="8">
        <f t="shared" si="220"/>
        <v>86</v>
      </c>
    </row>
    <row r="6417" spans="1:28">
      <c r="A6417" s="34" t="s">
        <v>19</v>
      </c>
      <c r="B6417" s="34" t="s">
        <v>71</v>
      </c>
      <c r="C6417" s="5" t="s">
        <v>153</v>
      </c>
      <c r="D6417" s="35" t="s">
        <v>88</v>
      </c>
      <c r="E6417" s="36" t="s">
        <v>15</v>
      </c>
      <c r="F6417" s="37">
        <v>100</v>
      </c>
      <c r="G6417" s="38">
        <v>0</v>
      </c>
      <c r="H6417" s="34">
        <v>0.99692598199927251</v>
      </c>
      <c r="I6417" s="35">
        <v>1.9525030391250435</v>
      </c>
      <c r="J6417" s="35">
        <v>3.8310829396679242</v>
      </c>
      <c r="K6417" s="35">
        <v>-0.51496830258907222</v>
      </c>
      <c r="L6417" s="35">
        <v>0</v>
      </c>
      <c r="M6417" s="35">
        <v>0</v>
      </c>
      <c r="N6417" s="35">
        <v>0</v>
      </c>
      <c r="O6417" s="35">
        <v>0</v>
      </c>
      <c r="P6417" s="36">
        <v>12</v>
      </c>
      <c r="Q6417" s="37">
        <v>86</v>
      </c>
      <c r="R6417" s="36">
        <v>13</v>
      </c>
      <c r="S6417" s="39">
        <f t="shared" si="219"/>
        <v>86</v>
      </c>
      <c r="T6417" s="34" t="s">
        <v>50</v>
      </c>
      <c r="U6417" s="12">
        <f>EXP((alpha+(beta/speed))+(ceta*LN(speed)))</f>
        <v>0.74319475329132967</v>
      </c>
      <c r="V6417" s="8">
        <f t="shared" si="220"/>
        <v>86</v>
      </c>
    </row>
    <row r="6418" spans="1:28">
      <c r="A6418" s="34" t="s">
        <v>19</v>
      </c>
      <c r="B6418" s="34" t="s">
        <v>71</v>
      </c>
      <c r="C6418" s="5" t="s">
        <v>153</v>
      </c>
      <c r="D6418" s="35" t="s">
        <v>88</v>
      </c>
      <c r="E6418" s="36" t="s">
        <v>16</v>
      </c>
      <c r="F6418" s="37">
        <v>100</v>
      </c>
      <c r="G6418" s="38">
        <v>0</v>
      </c>
      <c r="H6418" s="34">
        <v>0.97308030320385308</v>
      </c>
      <c r="I6418" s="35">
        <v>-3.6982182616414584E-5</v>
      </c>
      <c r="J6418" s="35">
        <v>6.943129782475084E-3</v>
      </c>
      <c r="K6418" s="35">
        <v>-0.46412766555674223</v>
      </c>
      <c r="L6418" s="35">
        <v>16.795351483648151</v>
      </c>
      <c r="M6418" s="35">
        <v>0</v>
      </c>
      <c r="N6418" s="35">
        <v>0</v>
      </c>
      <c r="O6418" s="35">
        <v>0</v>
      </c>
      <c r="P6418" s="36">
        <v>12</v>
      </c>
      <c r="Q6418" s="37">
        <v>86</v>
      </c>
      <c r="R6418" s="36">
        <v>14</v>
      </c>
      <c r="S6418" s="39">
        <f t="shared" si="219"/>
        <v>86</v>
      </c>
      <c r="T6418" s="34" t="s">
        <v>51</v>
      </c>
      <c r="U6418" s="12">
        <f>(((alpha*(speed^3))+(beta*(speed^2))+(ceta*speed))+delta)</f>
        <v>4.7090209706878454</v>
      </c>
      <c r="V6418" s="8">
        <f t="shared" si="220"/>
        <v>86</v>
      </c>
    </row>
    <row r="6419" spans="1:28">
      <c r="A6419" s="34" t="s">
        <v>19</v>
      </c>
      <c r="B6419" s="34" t="s">
        <v>71</v>
      </c>
      <c r="C6419" s="5" t="s">
        <v>153</v>
      </c>
      <c r="D6419" s="35" t="s">
        <v>88</v>
      </c>
      <c r="E6419" s="36" t="s">
        <v>14</v>
      </c>
      <c r="F6419" s="37">
        <v>100</v>
      </c>
      <c r="G6419" s="38">
        <v>0</v>
      </c>
      <c r="H6419" s="34">
        <v>0.99303707285928011</v>
      </c>
      <c r="I6419" s="35">
        <v>1.438122773900173</v>
      </c>
      <c r="J6419" s="35">
        <v>0.38467648286673273</v>
      </c>
      <c r="K6419" s="35">
        <v>-1.7529397779826659E-3</v>
      </c>
      <c r="L6419" s="35">
        <v>0</v>
      </c>
      <c r="M6419" s="35">
        <v>0</v>
      </c>
      <c r="N6419" s="35">
        <v>0</v>
      </c>
      <c r="O6419" s="35">
        <v>0</v>
      </c>
      <c r="P6419" s="36">
        <v>12</v>
      </c>
      <c r="Q6419" s="37">
        <v>86</v>
      </c>
      <c r="R6419" s="36">
        <v>5</v>
      </c>
      <c r="S6419" s="39">
        <f t="shared" si="219"/>
        <v>86</v>
      </c>
      <c r="T6419" s="34" t="s">
        <v>36</v>
      </c>
      <c r="U6419" s="12">
        <f>(1/(((ceta*(speed^2))+(beta*speed))+alpha))</f>
        <v>4.6391747956721942E-2</v>
      </c>
      <c r="V6419" s="8">
        <f t="shared" si="220"/>
        <v>86</v>
      </c>
    </row>
    <row r="6420" spans="1:28">
      <c r="A6420" s="34" t="s">
        <v>19</v>
      </c>
      <c r="B6420" s="34" t="s">
        <v>71</v>
      </c>
      <c r="C6420" s="5" t="s">
        <v>153</v>
      </c>
      <c r="D6420" s="35" t="s">
        <v>88</v>
      </c>
      <c r="E6420" s="36" t="s">
        <v>18</v>
      </c>
      <c r="F6420" s="37">
        <v>100</v>
      </c>
      <c r="G6420" s="38">
        <v>0</v>
      </c>
      <c r="H6420" s="34">
        <v>0.98920548510586925</v>
      </c>
      <c r="I6420" s="35">
        <v>4.0954746101702826</v>
      </c>
      <c r="J6420" s="35">
        <v>0.47764969419740855</v>
      </c>
      <c r="K6420" s="35">
        <v>-2.2925319331769185E-3</v>
      </c>
      <c r="L6420" s="35">
        <v>0</v>
      </c>
      <c r="M6420" s="35">
        <v>0</v>
      </c>
      <c r="N6420" s="35">
        <v>0</v>
      </c>
      <c r="O6420" s="35">
        <v>0</v>
      </c>
      <c r="P6420" s="36">
        <v>12</v>
      </c>
      <c r="Q6420" s="37">
        <v>86</v>
      </c>
      <c r="R6420" s="36">
        <v>5</v>
      </c>
      <c r="S6420" s="39">
        <f t="shared" si="219"/>
        <v>86</v>
      </c>
      <c r="T6420" s="34" t="s">
        <v>36</v>
      </c>
      <c r="U6420" s="12">
        <f>(1/(((ceta*(speed^2))+(beta*speed))+alpha))</f>
        <v>3.5438646286002025E-2</v>
      </c>
      <c r="V6420" s="8">
        <f t="shared" si="220"/>
        <v>86</v>
      </c>
      <c r="AB6420" s="41"/>
    </row>
    <row r="6421" spans="1:28">
      <c r="A6421" s="34" t="s">
        <v>19</v>
      </c>
      <c r="B6421" s="34" t="s">
        <v>71</v>
      </c>
      <c r="C6421" s="5" t="s">
        <v>153</v>
      </c>
      <c r="D6421" s="35" t="s">
        <v>88</v>
      </c>
      <c r="E6421" s="36" t="s">
        <v>17</v>
      </c>
      <c r="F6421" s="37">
        <v>100</v>
      </c>
      <c r="G6421" s="38">
        <v>0</v>
      </c>
      <c r="H6421" s="34">
        <v>0.9520818289110472</v>
      </c>
      <c r="I6421" s="35">
        <v>-1.6539705855934371E-3</v>
      </c>
      <c r="J6421" s="35">
        <v>0.32731260740164292</v>
      </c>
      <c r="K6421" s="35">
        <v>-23.103311601590473</v>
      </c>
      <c r="L6421" s="35">
        <v>873.62824248225934</v>
      </c>
      <c r="M6421" s="35">
        <v>0</v>
      </c>
      <c r="N6421" s="35">
        <v>0</v>
      </c>
      <c r="O6421" s="35">
        <v>0</v>
      </c>
      <c r="P6421" s="36">
        <v>12</v>
      </c>
      <c r="Q6421" s="37">
        <v>86</v>
      </c>
      <c r="R6421" s="36">
        <v>14</v>
      </c>
      <c r="S6421" s="39">
        <f t="shared" si="219"/>
        <v>86</v>
      </c>
      <c r="T6421" s="34" t="s">
        <v>51</v>
      </c>
      <c r="U6421" s="12">
        <f>(((alpha*(speed^3))+(beta*(speed^2))+(ceta*speed))+delta)</f>
        <v>255.52957429781054</v>
      </c>
      <c r="V6421" s="8">
        <f t="shared" si="220"/>
        <v>86</v>
      </c>
    </row>
    <row r="6422" spans="1:28">
      <c r="A6422" s="34" t="s">
        <v>19</v>
      </c>
      <c r="B6422" s="34" t="s">
        <v>71</v>
      </c>
      <c r="C6422" s="5" t="s">
        <v>153</v>
      </c>
      <c r="D6422" s="35" t="s">
        <v>88</v>
      </c>
      <c r="E6422" s="36" t="s">
        <v>15</v>
      </c>
      <c r="F6422" s="37">
        <v>0</v>
      </c>
      <c r="G6422" s="38">
        <v>-0.06</v>
      </c>
      <c r="H6422" s="34">
        <v>0.99275384654158749</v>
      </c>
      <c r="I6422" s="35">
        <v>13.005015491305858</v>
      </c>
      <c r="J6422" s="35">
        <v>0.95456365520242226</v>
      </c>
      <c r="K6422" s="35">
        <v>-0.65991766010252728</v>
      </c>
      <c r="L6422" s="35">
        <v>0</v>
      </c>
      <c r="M6422" s="35">
        <v>0</v>
      </c>
      <c r="N6422" s="35">
        <v>0</v>
      </c>
      <c r="O6422" s="35">
        <v>0</v>
      </c>
      <c r="P6422" s="36">
        <v>12</v>
      </c>
      <c r="Q6422" s="37">
        <v>86</v>
      </c>
      <c r="R6422" s="36">
        <v>0</v>
      </c>
      <c r="S6422" s="39">
        <f t="shared" si="219"/>
        <v>86</v>
      </c>
      <c r="T6422" s="34" t="s">
        <v>29</v>
      </c>
      <c r="U6422" s="12">
        <f>((alpha*(beta^speed))*(speed^ceta))</f>
        <v>1.2610204363698035E-2</v>
      </c>
      <c r="V6422" s="8">
        <f t="shared" si="220"/>
        <v>86</v>
      </c>
    </row>
    <row r="6423" spans="1:28">
      <c r="A6423" s="34" t="s">
        <v>19</v>
      </c>
      <c r="B6423" s="34" t="s">
        <v>71</v>
      </c>
      <c r="C6423" s="5" t="s">
        <v>153</v>
      </c>
      <c r="D6423" s="35" t="s">
        <v>88</v>
      </c>
      <c r="E6423" s="36" t="s">
        <v>16</v>
      </c>
      <c r="F6423" s="37">
        <v>0</v>
      </c>
      <c r="G6423" s="38">
        <v>-0.06</v>
      </c>
      <c r="H6423" s="34">
        <v>0.98630198476952946</v>
      </c>
      <c r="I6423" s="35">
        <v>27.026286557971201</v>
      </c>
      <c r="J6423" s="35">
        <v>0.95533515022996063</v>
      </c>
      <c r="K6423" s="35">
        <v>-0.57299905389123029</v>
      </c>
      <c r="L6423" s="35">
        <v>0</v>
      </c>
      <c r="M6423" s="35">
        <v>0</v>
      </c>
      <c r="N6423" s="35">
        <v>0</v>
      </c>
      <c r="O6423" s="35">
        <v>0</v>
      </c>
      <c r="P6423" s="36">
        <v>12</v>
      </c>
      <c r="Q6423" s="37">
        <v>86</v>
      </c>
      <c r="R6423" s="36">
        <v>0</v>
      </c>
      <c r="S6423" s="39">
        <f t="shared" si="219"/>
        <v>86</v>
      </c>
      <c r="T6423" s="34" t="s">
        <v>29</v>
      </c>
      <c r="U6423" s="12">
        <f>((alpha*(beta^speed))*(speed^ceta))</f>
        <v>4.1372877081323763E-2</v>
      </c>
      <c r="V6423" s="8">
        <f t="shared" si="220"/>
        <v>86</v>
      </c>
    </row>
    <row r="6424" spans="1:28">
      <c r="A6424" s="34" t="s">
        <v>19</v>
      </c>
      <c r="B6424" s="34" t="s">
        <v>71</v>
      </c>
      <c r="C6424" s="5" t="s">
        <v>153</v>
      </c>
      <c r="D6424" s="35" t="s">
        <v>88</v>
      </c>
      <c r="E6424" s="36" t="s">
        <v>14</v>
      </c>
      <c r="F6424" s="37">
        <v>0</v>
      </c>
      <c r="G6424" s="38">
        <v>-0.06</v>
      </c>
      <c r="H6424" s="34">
        <v>0.99396680425821948</v>
      </c>
      <c r="I6424" s="35">
        <v>3.3945707740457678</v>
      </c>
      <c r="J6424" s="35">
        <v>-9.2158782778259027</v>
      </c>
      <c r="K6424" s="35">
        <v>-1.9216562041418177</v>
      </c>
      <c r="L6424" s="35">
        <v>0</v>
      </c>
      <c r="M6424" s="35">
        <v>0</v>
      </c>
      <c r="N6424" s="35">
        <v>0</v>
      </c>
      <c r="O6424" s="35">
        <v>0</v>
      </c>
      <c r="P6424" s="36">
        <v>12</v>
      </c>
      <c r="Q6424" s="37">
        <v>86</v>
      </c>
      <c r="R6424" s="36">
        <v>13</v>
      </c>
      <c r="S6424" s="39">
        <f t="shared" si="219"/>
        <v>86</v>
      </c>
      <c r="T6424" s="34" t="s">
        <v>50</v>
      </c>
      <c r="U6424" s="12">
        <f>EXP((alpha+(beta/speed))+(ceta*LN(speed)))</f>
        <v>5.1317183312541269E-3</v>
      </c>
      <c r="V6424" s="8">
        <f t="shared" si="220"/>
        <v>86</v>
      </c>
      <c r="AB6424" s="41"/>
    </row>
    <row r="6425" spans="1:28">
      <c r="A6425" s="34" t="s">
        <v>19</v>
      </c>
      <c r="B6425" s="34" t="s">
        <v>71</v>
      </c>
      <c r="C6425" s="5" t="s">
        <v>153</v>
      </c>
      <c r="D6425" s="35" t="s">
        <v>88</v>
      </c>
      <c r="E6425" s="36" t="s">
        <v>18</v>
      </c>
      <c r="F6425" s="37">
        <v>0</v>
      </c>
      <c r="G6425" s="38">
        <v>-0.06</v>
      </c>
      <c r="H6425" s="34">
        <v>0.9934775253334005</v>
      </c>
      <c r="I6425" s="35">
        <v>0.58928166842910545</v>
      </c>
      <c r="J6425" s="35">
        <v>0.994369131220046</v>
      </c>
      <c r="K6425" s="35">
        <v>-0.96158768589256494</v>
      </c>
      <c r="L6425" s="35">
        <v>0</v>
      </c>
      <c r="M6425" s="35">
        <v>0</v>
      </c>
      <c r="N6425" s="35">
        <v>0</v>
      </c>
      <c r="O6425" s="35">
        <v>0</v>
      </c>
      <c r="P6425" s="36">
        <v>12</v>
      </c>
      <c r="Q6425" s="37">
        <v>86</v>
      </c>
      <c r="R6425" s="36">
        <v>0</v>
      </c>
      <c r="S6425" s="39">
        <f t="shared" si="219"/>
        <v>86</v>
      </c>
      <c r="T6425" s="34" t="s">
        <v>29</v>
      </c>
      <c r="U6425" s="12">
        <f>((alpha*(beta^speed))*(speed^ceta))</f>
        <v>5.002988996004442E-3</v>
      </c>
      <c r="V6425" s="8">
        <f t="shared" si="220"/>
        <v>86</v>
      </c>
      <c r="AB6425" s="41"/>
    </row>
    <row r="6426" spans="1:28">
      <c r="A6426" s="34" t="s">
        <v>19</v>
      </c>
      <c r="B6426" s="34" t="s">
        <v>71</v>
      </c>
      <c r="C6426" s="5" t="s">
        <v>153</v>
      </c>
      <c r="D6426" s="35" t="s">
        <v>88</v>
      </c>
      <c r="E6426" s="36" t="s">
        <v>17</v>
      </c>
      <c r="F6426" s="37">
        <v>0</v>
      </c>
      <c r="G6426" s="38">
        <v>-0.06</v>
      </c>
      <c r="H6426" s="34">
        <v>0.98025344934089476</v>
      </c>
      <c r="I6426" s="35">
        <v>13.715748615335247</v>
      </c>
      <c r="J6426" s="35">
        <v>-21.88902750193888</v>
      </c>
      <c r="K6426" s="35">
        <v>-2.6909707584115252</v>
      </c>
      <c r="L6426" s="35">
        <v>0</v>
      </c>
      <c r="M6426" s="35">
        <v>0</v>
      </c>
      <c r="N6426" s="35">
        <v>0</v>
      </c>
      <c r="O6426" s="35">
        <v>0</v>
      </c>
      <c r="P6426" s="36">
        <v>12</v>
      </c>
      <c r="Q6426" s="37">
        <v>86</v>
      </c>
      <c r="R6426" s="36">
        <v>13</v>
      </c>
      <c r="S6426" s="39">
        <f t="shared" si="219"/>
        <v>86</v>
      </c>
      <c r="T6426" s="34" t="s">
        <v>50</v>
      </c>
      <c r="U6426" s="12">
        <f>EXP((alpha+(beta/speed))+(ceta*LN(speed)))</f>
        <v>4.3697540134888353</v>
      </c>
      <c r="V6426" s="8">
        <f t="shared" si="220"/>
        <v>86</v>
      </c>
    </row>
    <row r="6427" spans="1:28">
      <c r="A6427" s="34" t="s">
        <v>19</v>
      </c>
      <c r="B6427" s="34" t="s">
        <v>71</v>
      </c>
      <c r="C6427" s="5" t="s">
        <v>153</v>
      </c>
      <c r="D6427" s="35" t="s">
        <v>88</v>
      </c>
      <c r="E6427" s="36" t="s">
        <v>15</v>
      </c>
      <c r="F6427" s="37">
        <v>50</v>
      </c>
      <c r="G6427" s="38">
        <v>-0.06</v>
      </c>
      <c r="H6427" s="34">
        <v>0.99072022232107659</v>
      </c>
      <c r="I6427" s="35">
        <v>-7.083874586340333E-2</v>
      </c>
      <c r="J6427" s="35">
        <v>2.2372991174208781</v>
      </c>
      <c r="K6427" s="35">
        <v>6.6814094652382101</v>
      </c>
      <c r="L6427" s="35">
        <v>2.5843772800516516</v>
      </c>
      <c r="M6427" s="35">
        <v>-1.6368666107772066E-2</v>
      </c>
      <c r="N6427" s="35">
        <v>0</v>
      </c>
      <c r="O6427" s="35">
        <v>0</v>
      </c>
      <c r="P6427" s="36">
        <v>12</v>
      </c>
      <c r="Q6427" s="37">
        <v>85</v>
      </c>
      <c r="R6427" s="36">
        <v>10</v>
      </c>
      <c r="S6427" s="39">
        <f t="shared" si="219"/>
        <v>85</v>
      </c>
      <c r="T6427" s="34" t="s">
        <v>44</v>
      </c>
      <c r="U6427" s="12">
        <f>(alpha+(beta/(1+EXP((((-1)*ceta)+(delta*LN(speed)))+(epsilon*speed)))))</f>
        <v>8.071885272102064E-4</v>
      </c>
      <c r="V6427" s="8">
        <f t="shared" si="220"/>
        <v>85</v>
      </c>
    </row>
    <row r="6428" spans="1:28">
      <c r="A6428" s="34" t="s">
        <v>19</v>
      </c>
      <c r="B6428" s="34" t="s">
        <v>71</v>
      </c>
      <c r="C6428" s="5" t="s">
        <v>153</v>
      </c>
      <c r="D6428" s="35" t="s">
        <v>88</v>
      </c>
      <c r="E6428" s="36" t="s">
        <v>16</v>
      </c>
      <c r="F6428" s="37">
        <v>50</v>
      </c>
      <c r="G6428" s="38">
        <v>-0.06</v>
      </c>
      <c r="H6428" s="34">
        <v>0.97830620128852597</v>
      </c>
      <c r="I6428" s="35">
        <v>-0.24624427828651341</v>
      </c>
      <c r="J6428" s="35">
        <v>6.2665570641774986</v>
      </c>
      <c r="K6428" s="35">
        <v>5.7096262687124746</v>
      </c>
      <c r="L6428" s="35">
        <v>2.1904362245889559</v>
      </c>
      <c r="M6428" s="35">
        <v>-9.8828918962366539E-3</v>
      </c>
      <c r="N6428" s="35">
        <v>0</v>
      </c>
      <c r="O6428" s="35">
        <v>0</v>
      </c>
      <c r="P6428" s="36">
        <v>12</v>
      </c>
      <c r="Q6428" s="37">
        <v>85</v>
      </c>
      <c r="R6428" s="36">
        <v>10</v>
      </c>
      <c r="S6428" s="39">
        <f t="shared" si="219"/>
        <v>85</v>
      </c>
      <c r="T6428" s="34" t="s">
        <v>44</v>
      </c>
      <c r="U6428" s="12">
        <f>(alpha+(beta/(1+EXP((((-1)*ceta)+(delta*LN(speed)))+(epsilon*speed)))))</f>
        <v>3.5487510918271736E-3</v>
      </c>
      <c r="V6428" s="8">
        <f t="shared" si="220"/>
        <v>85</v>
      </c>
    </row>
    <row r="6429" spans="1:28">
      <c r="A6429" s="34" t="s">
        <v>19</v>
      </c>
      <c r="B6429" s="34" t="s">
        <v>71</v>
      </c>
      <c r="C6429" s="5" t="s">
        <v>153</v>
      </c>
      <c r="D6429" s="35" t="s">
        <v>88</v>
      </c>
      <c r="E6429" s="36" t="s">
        <v>14</v>
      </c>
      <c r="F6429" s="37">
        <v>50</v>
      </c>
      <c r="G6429" s="38">
        <v>-0.06</v>
      </c>
      <c r="H6429" s="34">
        <v>0.99179742085878864</v>
      </c>
      <c r="I6429" s="35">
        <v>1.18745248834962</v>
      </c>
      <c r="J6429" s="35">
        <v>0.16237496095866968</v>
      </c>
      <c r="K6429" s="35">
        <v>0.51223838146971712</v>
      </c>
      <c r="L6429" s="35">
        <v>0</v>
      </c>
      <c r="M6429" s="35">
        <v>0</v>
      </c>
      <c r="N6429" s="35">
        <v>0</v>
      </c>
      <c r="O6429" s="35">
        <v>0</v>
      </c>
      <c r="P6429" s="36">
        <v>12</v>
      </c>
      <c r="Q6429" s="37">
        <v>86</v>
      </c>
      <c r="R6429" s="36">
        <v>2</v>
      </c>
      <c r="S6429" s="39">
        <f t="shared" si="219"/>
        <v>86</v>
      </c>
      <c r="T6429" s="34" t="s">
        <v>31</v>
      </c>
      <c r="U6429" s="12">
        <f>((alpha+(beta*speed))^((-1)/ceta))</f>
        <v>4.9600311741884277E-3</v>
      </c>
      <c r="V6429" s="8">
        <f t="shared" si="220"/>
        <v>86</v>
      </c>
      <c r="AB6429" s="41"/>
    </row>
    <row r="6430" spans="1:28">
      <c r="A6430" s="34" t="s">
        <v>19</v>
      </c>
      <c r="B6430" s="34" t="s">
        <v>71</v>
      </c>
      <c r="C6430" s="5" t="s">
        <v>153</v>
      </c>
      <c r="D6430" s="35" t="s">
        <v>88</v>
      </c>
      <c r="E6430" s="36" t="s">
        <v>18</v>
      </c>
      <c r="F6430" s="37">
        <v>50</v>
      </c>
      <c r="G6430" s="38">
        <v>-0.06</v>
      </c>
      <c r="H6430" s="34">
        <v>0.99041352590817888</v>
      </c>
      <c r="I6430" s="35">
        <v>0.46854234370011072</v>
      </c>
      <c r="J6430" s="35">
        <v>0.99227677816664384</v>
      </c>
      <c r="K6430" s="35">
        <v>-0.87373164528641145</v>
      </c>
      <c r="L6430" s="35">
        <v>0</v>
      </c>
      <c r="M6430" s="35">
        <v>0</v>
      </c>
      <c r="N6430" s="35">
        <v>0</v>
      </c>
      <c r="O6430" s="35">
        <v>0</v>
      </c>
      <c r="P6430" s="36">
        <v>12</v>
      </c>
      <c r="Q6430" s="37">
        <v>86</v>
      </c>
      <c r="R6430" s="36">
        <v>0</v>
      </c>
      <c r="S6430" s="39">
        <f t="shared" si="219"/>
        <v>86</v>
      </c>
      <c r="T6430" s="34" t="s">
        <v>29</v>
      </c>
      <c r="U6430" s="12">
        <f>((alpha*(beta^speed))*(speed^ceta))</f>
        <v>4.9083952521219252E-3</v>
      </c>
      <c r="V6430" s="8">
        <f t="shared" si="220"/>
        <v>86</v>
      </c>
      <c r="AB6430" s="41"/>
    </row>
    <row r="6431" spans="1:28">
      <c r="A6431" s="34" t="s">
        <v>19</v>
      </c>
      <c r="B6431" s="34" t="s">
        <v>71</v>
      </c>
      <c r="C6431" s="5" t="s">
        <v>153</v>
      </c>
      <c r="D6431" s="35" t="s">
        <v>88</v>
      </c>
      <c r="E6431" s="36" t="s">
        <v>17</v>
      </c>
      <c r="F6431" s="37">
        <v>50</v>
      </c>
      <c r="G6431" s="38">
        <v>-0.06</v>
      </c>
      <c r="H6431" s="34">
        <v>0.96811544535037053</v>
      </c>
      <c r="I6431" s="35">
        <v>14.319814755132633</v>
      </c>
      <c r="J6431" s="35">
        <v>-26.052002469568137</v>
      </c>
      <c r="K6431" s="35">
        <v>-2.8315232890406574</v>
      </c>
      <c r="L6431" s="35">
        <v>0</v>
      </c>
      <c r="M6431" s="35">
        <v>0</v>
      </c>
      <c r="N6431" s="35">
        <v>0</v>
      </c>
      <c r="O6431" s="35">
        <v>0</v>
      </c>
      <c r="P6431" s="36">
        <v>12</v>
      </c>
      <c r="Q6431" s="37">
        <v>86</v>
      </c>
      <c r="R6431" s="36">
        <v>13</v>
      </c>
      <c r="S6431" s="39">
        <f t="shared" si="219"/>
        <v>86</v>
      </c>
      <c r="T6431" s="34" t="s">
        <v>50</v>
      </c>
      <c r="U6431" s="12">
        <f>EXP((alpha+(beta/speed))+(ceta*LN(speed)))</f>
        <v>4.072660156441013</v>
      </c>
      <c r="V6431" s="8">
        <f t="shared" si="220"/>
        <v>86</v>
      </c>
    </row>
    <row r="6432" spans="1:28">
      <c r="A6432" s="34" t="s">
        <v>19</v>
      </c>
      <c r="B6432" s="34" t="s">
        <v>71</v>
      </c>
      <c r="C6432" s="5" t="s">
        <v>153</v>
      </c>
      <c r="D6432" s="35" t="s">
        <v>88</v>
      </c>
      <c r="E6432" s="36" t="s">
        <v>15</v>
      </c>
      <c r="F6432" s="37">
        <v>100</v>
      </c>
      <c r="G6432" s="38">
        <v>-0.06</v>
      </c>
      <c r="H6432" s="34">
        <v>0.98996311692087657</v>
      </c>
      <c r="I6432" s="35">
        <v>-6.5268245479154524E-2</v>
      </c>
      <c r="J6432" s="35">
        <v>2.137428670392167</v>
      </c>
      <c r="K6432" s="35">
        <v>6.8371695769608785</v>
      </c>
      <c r="L6432" s="35">
        <v>2.6391892733188729</v>
      </c>
      <c r="M6432" s="35">
        <v>-1.7065853692225321E-2</v>
      </c>
      <c r="N6432" s="35">
        <v>0</v>
      </c>
      <c r="O6432" s="35">
        <v>0</v>
      </c>
      <c r="P6432" s="36">
        <v>12</v>
      </c>
      <c r="Q6432" s="37">
        <v>86</v>
      </c>
      <c r="R6432" s="36">
        <v>10</v>
      </c>
      <c r="S6432" s="39">
        <f t="shared" si="219"/>
        <v>86</v>
      </c>
      <c r="T6432" s="34" t="s">
        <v>44</v>
      </c>
      <c r="U6432" s="12">
        <f>(alpha+(beta/(1+EXP((((-1)*ceta)+(delta*LN(speed)))+(epsilon*speed)))))</f>
        <v>4.3220724719426895E-4</v>
      </c>
      <c r="V6432" s="8">
        <f t="shared" si="220"/>
        <v>86</v>
      </c>
    </row>
    <row r="6433" spans="1:28">
      <c r="A6433" s="34" t="s">
        <v>19</v>
      </c>
      <c r="B6433" s="34" t="s">
        <v>71</v>
      </c>
      <c r="C6433" s="5" t="s">
        <v>153</v>
      </c>
      <c r="D6433" s="35" t="s">
        <v>88</v>
      </c>
      <c r="E6433" s="36" t="s">
        <v>16</v>
      </c>
      <c r="F6433" s="37">
        <v>100</v>
      </c>
      <c r="G6433" s="38">
        <v>-0.06</v>
      </c>
      <c r="H6433" s="34">
        <v>0.97035602466840409</v>
      </c>
      <c r="I6433" s="35">
        <v>-0.24968429141932427</v>
      </c>
      <c r="J6433" s="35">
        <v>5.8793380109482571</v>
      </c>
      <c r="K6433" s="35">
        <v>5.8596685619473172</v>
      </c>
      <c r="L6433" s="35">
        <v>2.2020583738248529</v>
      </c>
      <c r="M6433" s="35">
        <v>-9.8195056478702011E-3</v>
      </c>
      <c r="N6433" s="35">
        <v>0</v>
      </c>
      <c r="O6433" s="35">
        <v>0</v>
      </c>
      <c r="P6433" s="36">
        <v>12</v>
      </c>
      <c r="Q6433" s="37">
        <v>86</v>
      </c>
      <c r="R6433" s="36">
        <v>10</v>
      </c>
      <c r="S6433" s="39">
        <f t="shared" si="219"/>
        <v>86</v>
      </c>
      <c r="T6433" s="34" t="s">
        <v>44</v>
      </c>
      <c r="U6433" s="12">
        <f>(alpha+(beta/(1+EXP((((-1)*ceta)+(delta*LN(speed)))+(epsilon*speed)))))</f>
        <v>2.6478029963605543E-3</v>
      </c>
      <c r="V6433" s="8">
        <f t="shared" si="220"/>
        <v>86</v>
      </c>
    </row>
    <row r="6434" spans="1:28">
      <c r="A6434" s="34" t="s">
        <v>19</v>
      </c>
      <c r="B6434" s="34" t="s">
        <v>71</v>
      </c>
      <c r="C6434" s="5" t="s">
        <v>153</v>
      </c>
      <c r="D6434" s="35" t="s">
        <v>88</v>
      </c>
      <c r="E6434" s="36" t="s">
        <v>14</v>
      </c>
      <c r="F6434" s="37">
        <v>100</v>
      </c>
      <c r="G6434" s="38">
        <v>-0.06</v>
      </c>
      <c r="H6434" s="34">
        <v>0.98998334776387442</v>
      </c>
      <c r="I6434" s="35">
        <v>1.1786584900853647</v>
      </c>
      <c r="J6434" s="35">
        <v>0.18193971164146935</v>
      </c>
      <c r="K6434" s="35">
        <v>0.53238047693825674</v>
      </c>
      <c r="L6434" s="35">
        <v>0</v>
      </c>
      <c r="M6434" s="35">
        <v>0</v>
      </c>
      <c r="N6434" s="35">
        <v>0</v>
      </c>
      <c r="O6434" s="35">
        <v>0</v>
      </c>
      <c r="P6434" s="36">
        <v>12</v>
      </c>
      <c r="Q6434" s="37">
        <v>86</v>
      </c>
      <c r="R6434" s="36">
        <v>2</v>
      </c>
      <c r="S6434" s="39">
        <f t="shared" si="219"/>
        <v>86</v>
      </c>
      <c r="T6434" s="34" t="s">
        <v>31</v>
      </c>
      <c r="U6434" s="12">
        <f>((alpha+(beta*speed))^((-1)/ceta))</f>
        <v>4.9796304266333498E-3</v>
      </c>
      <c r="V6434" s="8">
        <f t="shared" si="220"/>
        <v>86</v>
      </c>
      <c r="AB6434" s="41"/>
    </row>
    <row r="6435" spans="1:28">
      <c r="A6435" s="34" t="s">
        <v>19</v>
      </c>
      <c r="B6435" s="34" t="s">
        <v>71</v>
      </c>
      <c r="C6435" s="5" t="s">
        <v>153</v>
      </c>
      <c r="D6435" s="35" t="s">
        <v>88</v>
      </c>
      <c r="E6435" s="36" t="s">
        <v>18</v>
      </c>
      <c r="F6435" s="37">
        <v>100</v>
      </c>
      <c r="G6435" s="38">
        <v>-0.06</v>
      </c>
      <c r="H6435" s="34">
        <v>0.98707495406542189</v>
      </c>
      <c r="I6435" s="35">
        <v>0.40678258509246407</v>
      </c>
      <c r="J6435" s="35">
        <v>0.99063573086882628</v>
      </c>
      <c r="K6435" s="35">
        <v>-0.81305427899676663</v>
      </c>
      <c r="L6435" s="35">
        <v>0</v>
      </c>
      <c r="M6435" s="35">
        <v>0</v>
      </c>
      <c r="N6435" s="35">
        <v>0</v>
      </c>
      <c r="O6435" s="35">
        <v>0</v>
      </c>
      <c r="P6435" s="36">
        <v>12</v>
      </c>
      <c r="Q6435" s="37">
        <v>86</v>
      </c>
      <c r="R6435" s="36">
        <v>0</v>
      </c>
      <c r="S6435" s="39">
        <f t="shared" si="219"/>
        <v>86</v>
      </c>
      <c r="T6435" s="34" t="s">
        <v>29</v>
      </c>
      <c r="U6435" s="12">
        <f>((alpha*(beta^speed))*(speed^ceta))</f>
        <v>4.8429847904330409E-3</v>
      </c>
      <c r="V6435" s="8">
        <f t="shared" si="220"/>
        <v>86</v>
      </c>
      <c r="AB6435" s="41"/>
    </row>
    <row r="6436" spans="1:28">
      <c r="A6436" s="34" t="s">
        <v>19</v>
      </c>
      <c r="B6436" s="34" t="s">
        <v>71</v>
      </c>
      <c r="C6436" s="5" t="s">
        <v>153</v>
      </c>
      <c r="D6436" s="35" t="s">
        <v>88</v>
      </c>
      <c r="E6436" s="36" t="s">
        <v>17</v>
      </c>
      <c r="F6436" s="37">
        <v>100</v>
      </c>
      <c r="G6436" s="38">
        <v>-0.06</v>
      </c>
      <c r="H6436" s="34">
        <v>0.95575792139615445</v>
      </c>
      <c r="I6436" s="35">
        <v>14.428563817355203</v>
      </c>
      <c r="J6436" s="35">
        <v>-27.484415965917805</v>
      </c>
      <c r="K6436" s="35">
        <v>-2.8401042875969091</v>
      </c>
      <c r="L6436" s="35">
        <v>0</v>
      </c>
      <c r="M6436" s="35">
        <v>0</v>
      </c>
      <c r="N6436" s="35">
        <v>0</v>
      </c>
      <c r="O6436" s="35">
        <v>0</v>
      </c>
      <c r="P6436" s="36">
        <v>12</v>
      </c>
      <c r="Q6436" s="37">
        <v>86</v>
      </c>
      <c r="R6436" s="36">
        <v>13</v>
      </c>
      <c r="S6436" s="39">
        <f t="shared" si="219"/>
        <v>86</v>
      </c>
      <c r="T6436" s="34" t="s">
        <v>50</v>
      </c>
      <c r="U6436" s="12">
        <f>EXP((alpha+(beta/speed))+(ceta*LN(speed)))</f>
        <v>4.2980727762336439</v>
      </c>
      <c r="V6436" s="8">
        <f t="shared" si="220"/>
        <v>86</v>
      </c>
    </row>
    <row r="6437" spans="1:28">
      <c r="A6437" s="34" t="s">
        <v>19</v>
      </c>
      <c r="B6437" s="34" t="s">
        <v>71</v>
      </c>
      <c r="C6437" s="5" t="s">
        <v>153</v>
      </c>
      <c r="D6437" s="35" t="s">
        <v>88</v>
      </c>
      <c r="E6437" s="36" t="s">
        <v>15</v>
      </c>
      <c r="F6437" s="37">
        <v>0</v>
      </c>
      <c r="G6437" s="38">
        <v>-0.04</v>
      </c>
      <c r="H6437" s="34">
        <v>0.992869835983066</v>
      </c>
      <c r="I6437" s="35">
        <v>-9.6218172206401484E-2</v>
      </c>
      <c r="J6437" s="35">
        <v>17.808635134168103</v>
      </c>
      <c r="K6437" s="35">
        <v>0.758974667954882</v>
      </c>
      <c r="L6437" s="35">
        <v>1.1442820928064235</v>
      </c>
      <c r="M6437" s="35">
        <v>7.9051397294329553E-3</v>
      </c>
      <c r="N6437" s="35">
        <v>0</v>
      </c>
      <c r="O6437" s="35">
        <v>0</v>
      </c>
      <c r="P6437" s="36">
        <v>12</v>
      </c>
      <c r="Q6437" s="37">
        <v>86</v>
      </c>
      <c r="R6437" s="36">
        <v>10</v>
      </c>
      <c r="S6437" s="39">
        <f t="shared" si="219"/>
        <v>86</v>
      </c>
      <c r="T6437" s="34" t="s">
        <v>44</v>
      </c>
      <c r="U6437" s="12">
        <f>(alpha+(beta/(1+EXP((((-1)*ceta)+(delta*LN(speed)))+(epsilon*speed)))))</f>
        <v>2.0872067823032192E-2</v>
      </c>
      <c r="V6437" s="8">
        <f t="shared" si="220"/>
        <v>86</v>
      </c>
    </row>
    <row r="6438" spans="1:28">
      <c r="A6438" s="34" t="s">
        <v>19</v>
      </c>
      <c r="B6438" s="34" t="s">
        <v>71</v>
      </c>
      <c r="C6438" s="5" t="s">
        <v>153</v>
      </c>
      <c r="D6438" s="35" t="s">
        <v>88</v>
      </c>
      <c r="E6438" s="36" t="s">
        <v>16</v>
      </c>
      <c r="F6438" s="37">
        <v>0</v>
      </c>
      <c r="G6438" s="38">
        <v>-0.04</v>
      </c>
      <c r="H6438" s="34">
        <v>0.98184582084324923</v>
      </c>
      <c r="I6438" s="35">
        <v>-0.67685507187464677</v>
      </c>
      <c r="J6438" s="35">
        <v>23.285350003454759</v>
      </c>
      <c r="K6438" s="35">
        <v>1.6713688453152502</v>
      </c>
      <c r="L6438" s="35">
        <v>1.1443990132175628</v>
      </c>
      <c r="M6438" s="35">
        <v>-3.8959619375846237E-4</v>
      </c>
      <c r="N6438" s="35">
        <v>0</v>
      </c>
      <c r="O6438" s="35">
        <v>0</v>
      </c>
      <c r="P6438" s="36">
        <v>12</v>
      </c>
      <c r="Q6438" s="37">
        <v>86</v>
      </c>
      <c r="R6438" s="36">
        <v>10</v>
      </c>
      <c r="S6438" s="39">
        <f t="shared" si="219"/>
        <v>86</v>
      </c>
      <c r="T6438" s="34" t="s">
        <v>44</v>
      </c>
      <c r="U6438" s="12">
        <f>(alpha+(beta/(1+EXP((((-1)*ceta)+(delta*LN(speed)))+(epsilon*speed)))))</f>
        <v>8.0503888398519408E-2</v>
      </c>
      <c r="V6438" s="8">
        <f t="shared" si="220"/>
        <v>86</v>
      </c>
    </row>
    <row r="6439" spans="1:28">
      <c r="A6439" s="34" t="s">
        <v>19</v>
      </c>
      <c r="B6439" s="34" t="s">
        <v>71</v>
      </c>
      <c r="C6439" s="5" t="s">
        <v>153</v>
      </c>
      <c r="D6439" s="35" t="s">
        <v>88</v>
      </c>
      <c r="E6439" s="36" t="s">
        <v>14</v>
      </c>
      <c r="F6439" s="37">
        <v>0</v>
      </c>
      <c r="G6439" s="38">
        <v>-0.04</v>
      </c>
      <c r="H6439" s="34">
        <v>0.99452128003238682</v>
      </c>
      <c r="I6439" s="35">
        <v>1.9783031331946712</v>
      </c>
      <c r="J6439" s="35">
        <v>0.98636484440840588</v>
      </c>
      <c r="K6439" s="35">
        <v>-1.0379237595411048</v>
      </c>
      <c r="L6439" s="35">
        <v>0</v>
      </c>
      <c r="M6439" s="35">
        <v>0</v>
      </c>
      <c r="N6439" s="35">
        <v>0</v>
      </c>
      <c r="O6439" s="35">
        <v>0</v>
      </c>
      <c r="P6439" s="36">
        <v>12</v>
      </c>
      <c r="Q6439" s="37">
        <v>86</v>
      </c>
      <c r="R6439" s="36">
        <v>0</v>
      </c>
      <c r="S6439" s="39">
        <f t="shared" si="219"/>
        <v>86</v>
      </c>
      <c r="T6439" s="34" t="s">
        <v>29</v>
      </c>
      <c r="U6439" s="12">
        <f>((alpha*(beta^speed))*(speed^ceta))</f>
        <v>5.9657250987056598E-3</v>
      </c>
      <c r="V6439" s="8">
        <f t="shared" si="220"/>
        <v>86</v>
      </c>
      <c r="AB6439" s="41"/>
    </row>
    <row r="6440" spans="1:28">
      <c r="A6440" s="34" t="s">
        <v>19</v>
      </c>
      <c r="B6440" s="34" t="s">
        <v>71</v>
      </c>
      <c r="C6440" s="5" t="s">
        <v>153</v>
      </c>
      <c r="D6440" s="35" t="s">
        <v>88</v>
      </c>
      <c r="E6440" s="36" t="s">
        <v>18</v>
      </c>
      <c r="F6440" s="37">
        <v>0</v>
      </c>
      <c r="G6440" s="38">
        <v>-0.04</v>
      </c>
      <c r="H6440" s="34">
        <v>0.99053886076828068</v>
      </c>
      <c r="I6440" s="35">
        <v>0.55715866760699773</v>
      </c>
      <c r="J6440" s="35">
        <v>0.99170443325752744</v>
      </c>
      <c r="K6440" s="35">
        <v>-0.87127693318908028</v>
      </c>
      <c r="L6440" s="35">
        <v>0</v>
      </c>
      <c r="M6440" s="35">
        <v>0</v>
      </c>
      <c r="N6440" s="35">
        <v>0</v>
      </c>
      <c r="O6440" s="35">
        <v>0</v>
      </c>
      <c r="P6440" s="36">
        <v>12</v>
      </c>
      <c r="Q6440" s="37">
        <v>86</v>
      </c>
      <c r="R6440" s="36">
        <v>0</v>
      </c>
      <c r="S6440" s="39">
        <f t="shared" si="219"/>
        <v>86</v>
      </c>
      <c r="T6440" s="34" t="s">
        <v>29</v>
      </c>
      <c r="U6440" s="12">
        <f>((alpha*(beta^speed))*(speed^ceta))</f>
        <v>5.6152476655584741E-3</v>
      </c>
      <c r="V6440" s="8">
        <f t="shared" si="220"/>
        <v>86</v>
      </c>
      <c r="AB6440" s="41"/>
    </row>
    <row r="6441" spans="1:28">
      <c r="A6441" s="34" t="s">
        <v>19</v>
      </c>
      <c r="B6441" s="34" t="s">
        <v>71</v>
      </c>
      <c r="C6441" s="5" t="s">
        <v>153</v>
      </c>
      <c r="D6441" s="35" t="s">
        <v>88</v>
      </c>
      <c r="E6441" s="36" t="s">
        <v>17</v>
      </c>
      <c r="F6441" s="37">
        <v>0</v>
      </c>
      <c r="G6441" s="38">
        <v>-0.04</v>
      </c>
      <c r="H6441" s="34">
        <v>0.97716640583697911</v>
      </c>
      <c r="I6441" s="35">
        <v>1523.952364720514</v>
      </c>
      <c r="J6441" s="35">
        <v>0.97002952924301744</v>
      </c>
      <c r="K6441" s="35">
        <v>-0.59235995080897486</v>
      </c>
      <c r="L6441" s="35">
        <v>0</v>
      </c>
      <c r="M6441" s="35">
        <v>0</v>
      </c>
      <c r="N6441" s="35">
        <v>0</v>
      </c>
      <c r="O6441" s="35">
        <v>0</v>
      </c>
      <c r="P6441" s="36">
        <v>12</v>
      </c>
      <c r="Q6441" s="37">
        <v>86</v>
      </c>
      <c r="R6441" s="36">
        <v>0</v>
      </c>
      <c r="S6441" s="39">
        <f t="shared" si="219"/>
        <v>86</v>
      </c>
      <c r="T6441" s="34" t="s">
        <v>29</v>
      </c>
      <c r="U6441" s="12">
        <f>((alpha*(beta^speed))*(speed^ceta))</f>
        <v>7.9534970049121121</v>
      </c>
      <c r="V6441" s="8">
        <f t="shared" si="220"/>
        <v>86</v>
      </c>
    </row>
    <row r="6442" spans="1:28">
      <c r="A6442" s="34" t="s">
        <v>19</v>
      </c>
      <c r="B6442" s="34" t="s">
        <v>71</v>
      </c>
      <c r="C6442" s="5" t="s">
        <v>153</v>
      </c>
      <c r="D6442" s="35" t="s">
        <v>88</v>
      </c>
      <c r="E6442" s="36" t="s">
        <v>15</v>
      </c>
      <c r="F6442" s="37">
        <v>50</v>
      </c>
      <c r="G6442" s="38">
        <v>-0.04</v>
      </c>
      <c r="H6442" s="34">
        <v>0.99120464545833398</v>
      </c>
      <c r="I6442" s="35">
        <v>9.7024655799463915</v>
      </c>
      <c r="J6442" s="35">
        <v>0.9607625561969827</v>
      </c>
      <c r="K6442" s="35">
        <v>-0.54175748417991876</v>
      </c>
      <c r="L6442" s="35">
        <v>0</v>
      </c>
      <c r="M6442" s="35">
        <v>0</v>
      </c>
      <c r="N6442" s="35">
        <v>0</v>
      </c>
      <c r="O6442" s="35">
        <v>0</v>
      </c>
      <c r="P6442" s="36">
        <v>12</v>
      </c>
      <c r="Q6442" s="37">
        <v>86</v>
      </c>
      <c r="R6442" s="36">
        <v>0</v>
      </c>
      <c r="S6442" s="39">
        <f t="shared" si="219"/>
        <v>86</v>
      </c>
      <c r="T6442" s="34" t="s">
        <v>29</v>
      </c>
      <c r="U6442" s="12">
        <f>((alpha*(beta^speed))*(speed^ceta))</f>
        <v>2.7786575577293793E-2</v>
      </c>
      <c r="V6442" s="8">
        <f t="shared" si="220"/>
        <v>86</v>
      </c>
    </row>
    <row r="6443" spans="1:28">
      <c r="A6443" s="34" t="s">
        <v>19</v>
      </c>
      <c r="B6443" s="34" t="s">
        <v>71</v>
      </c>
      <c r="C6443" s="5" t="s">
        <v>153</v>
      </c>
      <c r="D6443" s="35" t="s">
        <v>88</v>
      </c>
      <c r="E6443" s="36" t="s">
        <v>16</v>
      </c>
      <c r="F6443" s="37">
        <v>50</v>
      </c>
      <c r="G6443" s="38">
        <v>-0.04</v>
      </c>
      <c r="H6443" s="34">
        <v>0.97069315185833949</v>
      </c>
      <c r="I6443" s="35">
        <v>-0.76803026570549027</v>
      </c>
      <c r="J6443" s="35">
        <v>11.229065949130337</v>
      </c>
      <c r="K6443" s="35">
        <v>3.331069860668245</v>
      </c>
      <c r="L6443" s="35">
        <v>1.3585220203398627</v>
      </c>
      <c r="M6443" s="35">
        <v>-1.9402864748232877E-3</v>
      </c>
      <c r="N6443" s="35">
        <v>0</v>
      </c>
      <c r="O6443" s="35">
        <v>0</v>
      </c>
      <c r="P6443" s="36">
        <v>12</v>
      </c>
      <c r="Q6443" s="37">
        <v>86</v>
      </c>
      <c r="R6443" s="36">
        <v>10</v>
      </c>
      <c r="S6443" s="39">
        <f t="shared" si="219"/>
        <v>86</v>
      </c>
      <c r="T6443" s="34" t="s">
        <v>44</v>
      </c>
      <c r="U6443" s="12">
        <f>(alpha+(beta/(1+EXP((((-1)*ceta)+(delta*LN(speed)))+(epsilon*speed)))))</f>
        <v>4.2694572522492868E-2</v>
      </c>
      <c r="V6443" s="8">
        <f t="shared" si="220"/>
        <v>86</v>
      </c>
    </row>
    <row r="6444" spans="1:28">
      <c r="A6444" s="34" t="s">
        <v>19</v>
      </c>
      <c r="B6444" s="34" t="s">
        <v>71</v>
      </c>
      <c r="C6444" s="5" t="s">
        <v>153</v>
      </c>
      <c r="D6444" s="35" t="s">
        <v>88</v>
      </c>
      <c r="E6444" s="36" t="s">
        <v>14</v>
      </c>
      <c r="F6444" s="37">
        <v>50</v>
      </c>
      <c r="G6444" s="38">
        <v>-0.04</v>
      </c>
      <c r="H6444" s="34">
        <v>0.99301013799456794</v>
      </c>
      <c r="I6444" s="35">
        <v>1.4432459041802079</v>
      </c>
      <c r="J6444" s="35">
        <v>0.98268456820176298</v>
      </c>
      <c r="K6444" s="35">
        <v>-0.92010025741569723</v>
      </c>
      <c r="L6444" s="35">
        <v>0</v>
      </c>
      <c r="M6444" s="35">
        <v>0</v>
      </c>
      <c r="N6444" s="35">
        <v>0</v>
      </c>
      <c r="O6444" s="35">
        <v>0</v>
      </c>
      <c r="P6444" s="36">
        <v>12</v>
      </c>
      <c r="Q6444" s="37">
        <v>86</v>
      </c>
      <c r="R6444" s="36">
        <v>0</v>
      </c>
      <c r="S6444" s="39">
        <f t="shared" si="219"/>
        <v>86</v>
      </c>
      <c r="T6444" s="34" t="s">
        <v>29</v>
      </c>
      <c r="U6444" s="12">
        <f>((alpha*(beta^speed))*(speed^ceta))</f>
        <v>5.3336377094530896E-3</v>
      </c>
      <c r="V6444" s="8">
        <f t="shared" si="220"/>
        <v>86</v>
      </c>
      <c r="AB6444" s="41"/>
    </row>
    <row r="6445" spans="1:28">
      <c r="A6445" s="34" t="s">
        <v>19</v>
      </c>
      <c r="B6445" s="34" t="s">
        <v>71</v>
      </c>
      <c r="C6445" s="5" t="s">
        <v>153</v>
      </c>
      <c r="D6445" s="35" t="s">
        <v>88</v>
      </c>
      <c r="E6445" s="36" t="s">
        <v>18</v>
      </c>
      <c r="F6445" s="37">
        <v>50</v>
      </c>
      <c r="G6445" s="38">
        <v>-0.04</v>
      </c>
      <c r="H6445" s="34">
        <v>0.98563453582934313</v>
      </c>
      <c r="I6445" s="35">
        <v>0.42276972276477781</v>
      </c>
      <c r="J6445" s="35">
        <v>0.98723535730946099</v>
      </c>
      <c r="K6445" s="35">
        <v>-0.73063380916528375</v>
      </c>
      <c r="L6445" s="35">
        <v>0</v>
      </c>
      <c r="M6445" s="35">
        <v>0</v>
      </c>
      <c r="N6445" s="35">
        <v>0</v>
      </c>
      <c r="O6445" s="35">
        <v>0</v>
      </c>
      <c r="P6445" s="36">
        <v>12</v>
      </c>
      <c r="Q6445" s="37">
        <v>86</v>
      </c>
      <c r="R6445" s="36">
        <v>0</v>
      </c>
      <c r="S6445" s="39">
        <f t="shared" si="219"/>
        <v>86</v>
      </c>
      <c r="T6445" s="34" t="s">
        <v>29</v>
      </c>
      <c r="U6445" s="12">
        <f>((alpha*(beta^speed))*(speed^ceta))</f>
        <v>5.4059769590900112E-3</v>
      </c>
      <c r="V6445" s="8">
        <f t="shared" si="220"/>
        <v>86</v>
      </c>
      <c r="AB6445" s="41"/>
    </row>
    <row r="6446" spans="1:28">
      <c r="A6446" s="34" t="s">
        <v>19</v>
      </c>
      <c r="B6446" s="34" t="s">
        <v>71</v>
      </c>
      <c r="C6446" s="5" t="s">
        <v>153</v>
      </c>
      <c r="D6446" s="35" t="s">
        <v>88</v>
      </c>
      <c r="E6446" s="36" t="s">
        <v>17</v>
      </c>
      <c r="F6446" s="37">
        <v>50</v>
      </c>
      <c r="G6446" s="38">
        <v>-0.04</v>
      </c>
      <c r="H6446" s="34">
        <v>0.96370715132823181</v>
      </c>
      <c r="I6446" s="35">
        <v>809.86099588268678</v>
      </c>
      <c r="J6446" s="35">
        <v>0.96078419206292576</v>
      </c>
      <c r="K6446" s="35">
        <v>-0.29117740454153951</v>
      </c>
      <c r="L6446" s="35">
        <v>0</v>
      </c>
      <c r="M6446" s="35">
        <v>0</v>
      </c>
      <c r="N6446" s="35">
        <v>0</v>
      </c>
      <c r="O6446" s="35">
        <v>0</v>
      </c>
      <c r="P6446" s="36">
        <v>12</v>
      </c>
      <c r="Q6446" s="37">
        <v>86</v>
      </c>
      <c r="R6446" s="36">
        <v>0</v>
      </c>
      <c r="S6446" s="39">
        <f t="shared" si="219"/>
        <v>86</v>
      </c>
      <c r="T6446" s="34" t="s">
        <v>29</v>
      </c>
      <c r="U6446" s="12">
        <f>((alpha*(beta^speed))*(speed^ceta))</f>
        <v>7.0949812751625716</v>
      </c>
      <c r="V6446" s="8">
        <f t="shared" si="220"/>
        <v>86</v>
      </c>
    </row>
    <row r="6447" spans="1:28">
      <c r="A6447" s="34" t="s">
        <v>19</v>
      </c>
      <c r="B6447" s="34" t="s">
        <v>71</v>
      </c>
      <c r="C6447" s="5" t="s">
        <v>153</v>
      </c>
      <c r="D6447" s="35" t="s">
        <v>88</v>
      </c>
      <c r="E6447" s="36" t="s">
        <v>15</v>
      </c>
      <c r="F6447" s="37">
        <v>100</v>
      </c>
      <c r="G6447" s="38">
        <v>-0.04</v>
      </c>
      <c r="H6447" s="34">
        <v>0.98926925474195204</v>
      </c>
      <c r="I6447" s="35">
        <v>-0.13628366311686707</v>
      </c>
      <c r="J6447" s="35">
        <v>3.2134222369608705</v>
      </c>
      <c r="K6447" s="35">
        <v>4.61577876003716</v>
      </c>
      <c r="L6447" s="35">
        <v>1.8541112767722752</v>
      </c>
      <c r="M6447" s="35">
        <v>-6.760030032747044E-3</v>
      </c>
      <c r="N6447" s="35">
        <v>0</v>
      </c>
      <c r="O6447" s="35">
        <v>0</v>
      </c>
      <c r="P6447" s="36">
        <v>12</v>
      </c>
      <c r="Q6447" s="37">
        <v>86</v>
      </c>
      <c r="R6447" s="36">
        <v>10</v>
      </c>
      <c r="S6447" s="39">
        <f t="shared" si="219"/>
        <v>86</v>
      </c>
      <c r="T6447" s="34" t="s">
        <v>44</v>
      </c>
      <c r="U6447" s="12">
        <f>(alpha+(beta/(1+EXP((((-1)*ceta)+(delta*LN(speed)))+(epsilon*speed)))))</f>
        <v>7.4026591251005192E-3</v>
      </c>
      <c r="V6447" s="8">
        <f t="shared" si="220"/>
        <v>86</v>
      </c>
    </row>
    <row r="6448" spans="1:28">
      <c r="A6448" s="34" t="s">
        <v>19</v>
      </c>
      <c r="B6448" s="34" t="s">
        <v>71</v>
      </c>
      <c r="C6448" s="5" t="s">
        <v>153</v>
      </c>
      <c r="D6448" s="35" t="s">
        <v>88</v>
      </c>
      <c r="E6448" s="36" t="s">
        <v>16</v>
      </c>
      <c r="F6448" s="37">
        <v>100</v>
      </c>
      <c r="G6448" s="38">
        <v>-0.04</v>
      </c>
      <c r="H6448" s="34">
        <v>0.95982691628332684</v>
      </c>
      <c r="I6448" s="35">
        <v>-0.76712704895834394</v>
      </c>
      <c r="J6448" s="35">
        <v>9.1101587275925944</v>
      </c>
      <c r="K6448" s="35">
        <v>4.3946541601368949</v>
      </c>
      <c r="L6448" s="35">
        <v>1.5707899387198319</v>
      </c>
      <c r="M6448" s="35">
        <v>-3.2779313138082853E-3</v>
      </c>
      <c r="N6448" s="35">
        <v>0</v>
      </c>
      <c r="O6448" s="35">
        <v>0</v>
      </c>
      <c r="P6448" s="36">
        <v>12</v>
      </c>
      <c r="Q6448" s="37">
        <v>86</v>
      </c>
      <c r="R6448" s="36">
        <v>10</v>
      </c>
      <c r="S6448" s="39">
        <f t="shared" si="219"/>
        <v>86</v>
      </c>
      <c r="T6448" s="34" t="s">
        <v>44</v>
      </c>
      <c r="U6448" s="12">
        <f>(alpha+(beta/(1+EXP((((-1)*ceta)+(delta*LN(speed)))+(epsilon*speed)))))</f>
        <v>4.7837005780369313E-2</v>
      </c>
      <c r="V6448" s="8">
        <f t="shared" si="220"/>
        <v>86</v>
      </c>
    </row>
    <row r="6449" spans="1:28">
      <c r="A6449" s="34" t="s">
        <v>19</v>
      </c>
      <c r="B6449" s="34" t="s">
        <v>71</v>
      </c>
      <c r="C6449" s="5" t="s">
        <v>153</v>
      </c>
      <c r="D6449" s="35" t="s">
        <v>88</v>
      </c>
      <c r="E6449" s="36" t="s">
        <v>14</v>
      </c>
      <c r="F6449" s="37">
        <v>100</v>
      </c>
      <c r="G6449" s="38">
        <v>-0.04</v>
      </c>
      <c r="H6449" s="34">
        <v>0.99107963207705052</v>
      </c>
      <c r="I6449" s="35">
        <v>1.2963767920189657</v>
      </c>
      <c r="J6449" s="35">
        <v>0.98166919899795269</v>
      </c>
      <c r="K6449" s="35">
        <v>-0.87809180467270309</v>
      </c>
      <c r="L6449" s="35">
        <v>0</v>
      </c>
      <c r="M6449" s="35">
        <v>0</v>
      </c>
      <c r="N6449" s="35">
        <v>0</v>
      </c>
      <c r="O6449" s="35">
        <v>0</v>
      </c>
      <c r="P6449" s="36">
        <v>12</v>
      </c>
      <c r="Q6449" s="37">
        <v>86</v>
      </c>
      <c r="R6449" s="36">
        <v>0</v>
      </c>
      <c r="S6449" s="39">
        <f t="shared" si="219"/>
        <v>86</v>
      </c>
      <c r="T6449" s="34" t="s">
        <v>29</v>
      </c>
      <c r="U6449" s="12">
        <f>((alpha*(beta^speed))*(speed^ceta))</f>
        <v>5.2852821566182658E-3</v>
      </c>
      <c r="V6449" s="8">
        <f t="shared" si="220"/>
        <v>86</v>
      </c>
      <c r="AB6449" s="41"/>
    </row>
    <row r="6450" spans="1:28">
      <c r="A6450" s="34" t="s">
        <v>19</v>
      </c>
      <c r="B6450" s="34" t="s">
        <v>71</v>
      </c>
      <c r="C6450" s="5" t="s">
        <v>153</v>
      </c>
      <c r="D6450" s="35" t="s">
        <v>88</v>
      </c>
      <c r="E6450" s="36" t="s">
        <v>18</v>
      </c>
      <c r="F6450" s="37">
        <v>100</v>
      </c>
      <c r="G6450" s="38">
        <v>-0.04</v>
      </c>
      <c r="H6450" s="34">
        <v>0.98133575560812969</v>
      </c>
      <c r="I6450" s="35">
        <v>0.36820148897197813</v>
      </c>
      <c r="J6450" s="35">
        <v>0.98463198412703534</v>
      </c>
      <c r="K6450" s="35">
        <v>-0.64962600625010181</v>
      </c>
      <c r="L6450" s="35">
        <v>0</v>
      </c>
      <c r="M6450" s="35">
        <v>0</v>
      </c>
      <c r="N6450" s="35">
        <v>0</v>
      </c>
      <c r="O6450" s="35">
        <v>0</v>
      </c>
      <c r="P6450" s="36">
        <v>12</v>
      </c>
      <c r="Q6450" s="37">
        <v>86</v>
      </c>
      <c r="R6450" s="36">
        <v>0</v>
      </c>
      <c r="S6450" s="39">
        <f t="shared" si="219"/>
        <v>86</v>
      </c>
      <c r="T6450" s="34" t="s">
        <v>29</v>
      </c>
      <c r="U6450" s="12">
        <f>((alpha*(beta^speed))*(speed^ceta))</f>
        <v>5.3820012118814004E-3</v>
      </c>
      <c r="V6450" s="8">
        <f t="shared" si="220"/>
        <v>86</v>
      </c>
      <c r="AB6450" s="41"/>
    </row>
    <row r="6451" spans="1:28">
      <c r="A6451" s="34" t="s">
        <v>19</v>
      </c>
      <c r="B6451" s="34" t="s">
        <v>71</v>
      </c>
      <c r="C6451" s="5" t="s">
        <v>153</v>
      </c>
      <c r="D6451" s="35" t="s">
        <v>88</v>
      </c>
      <c r="E6451" s="36" t="s">
        <v>17</v>
      </c>
      <c r="F6451" s="37">
        <v>100</v>
      </c>
      <c r="G6451" s="38">
        <v>-0.04</v>
      </c>
      <c r="H6451" s="34">
        <v>0.95037625764336775</v>
      </c>
      <c r="I6451" s="35">
        <v>-1.4075740227986026E-3</v>
      </c>
      <c r="J6451" s="35">
        <v>0.26515681424950882</v>
      </c>
      <c r="K6451" s="35">
        <v>-17.46739161402186</v>
      </c>
      <c r="L6451" s="35">
        <v>425.36125918146979</v>
      </c>
      <c r="M6451" s="35">
        <v>0</v>
      </c>
      <c r="N6451" s="35">
        <v>0</v>
      </c>
      <c r="O6451" s="35">
        <v>0</v>
      </c>
      <c r="P6451" s="36">
        <v>12</v>
      </c>
      <c r="Q6451" s="37">
        <v>81</v>
      </c>
      <c r="R6451" s="36">
        <v>14</v>
      </c>
      <c r="S6451" s="39">
        <f t="shared" si="219"/>
        <v>81</v>
      </c>
      <c r="T6451" s="34" t="s">
        <v>51</v>
      </c>
      <c r="U6451" s="12">
        <f>(((alpha*(speed^3))+(beta*(speed^2))+(ceta*speed))+delta)</f>
        <v>2.1538504866143739</v>
      </c>
      <c r="V6451" s="8">
        <f t="shared" si="220"/>
        <v>81</v>
      </c>
    </row>
    <row r="6452" spans="1:28">
      <c r="A6452" s="34" t="s">
        <v>19</v>
      </c>
      <c r="B6452" s="34" t="s">
        <v>71</v>
      </c>
      <c r="C6452" s="5" t="s">
        <v>153</v>
      </c>
      <c r="D6452" s="35" t="s">
        <v>88</v>
      </c>
      <c r="E6452" s="36" t="s">
        <v>15</v>
      </c>
      <c r="F6452" s="37">
        <v>0</v>
      </c>
      <c r="G6452" s="38">
        <v>-0.02</v>
      </c>
      <c r="H6452" s="34">
        <v>0.99391380096158111</v>
      </c>
      <c r="I6452" s="35">
        <v>0.31010755830899694</v>
      </c>
      <c r="J6452" s="35">
        <v>24.891822847555883</v>
      </c>
      <c r="K6452" s="35">
        <v>0.25028628853305901</v>
      </c>
      <c r="L6452" s="35">
        <v>0.95445421040797895</v>
      </c>
      <c r="M6452" s="35">
        <v>3.4506587745559099E-2</v>
      </c>
      <c r="N6452" s="35">
        <v>0</v>
      </c>
      <c r="O6452" s="35">
        <v>0</v>
      </c>
      <c r="P6452" s="36">
        <v>12</v>
      </c>
      <c r="Q6452" s="37">
        <v>86</v>
      </c>
      <c r="R6452" s="36">
        <v>10</v>
      </c>
      <c r="S6452" s="39">
        <f t="shared" si="219"/>
        <v>86</v>
      </c>
      <c r="T6452" s="34" t="s">
        <v>44</v>
      </c>
      <c r="U6452" s="12">
        <f>(alpha+(beta/(1+EXP((((-1)*ceta)+(delta*LN(speed)))+(epsilon*speed)))))</f>
        <v>0.3335044564276376</v>
      </c>
      <c r="V6452" s="8">
        <f t="shared" si="220"/>
        <v>86</v>
      </c>
    </row>
    <row r="6453" spans="1:28">
      <c r="A6453" s="34" t="s">
        <v>19</v>
      </c>
      <c r="B6453" s="34" t="s">
        <v>71</v>
      </c>
      <c r="C6453" s="5" t="s">
        <v>153</v>
      </c>
      <c r="D6453" s="35" t="s">
        <v>88</v>
      </c>
      <c r="E6453" s="36" t="s">
        <v>16</v>
      </c>
      <c r="F6453" s="37">
        <v>0</v>
      </c>
      <c r="G6453" s="38">
        <v>-0.02</v>
      </c>
      <c r="H6453" s="34">
        <v>0.98303547745573372</v>
      </c>
      <c r="I6453" s="35">
        <v>0.9970220327558883</v>
      </c>
      <c r="J6453" s="35">
        <v>62.843137455816795</v>
      </c>
      <c r="K6453" s="35">
        <v>-0.20209481113214017</v>
      </c>
      <c r="L6453" s="35">
        <v>0.7223769300612074</v>
      </c>
      <c r="M6453" s="35">
        <v>2.8255282193305292E-2</v>
      </c>
      <c r="N6453" s="35">
        <v>0</v>
      </c>
      <c r="O6453" s="35">
        <v>0</v>
      </c>
      <c r="P6453" s="36">
        <v>12</v>
      </c>
      <c r="Q6453" s="37">
        <v>86</v>
      </c>
      <c r="R6453" s="36">
        <v>10</v>
      </c>
      <c r="S6453" s="39">
        <f t="shared" si="219"/>
        <v>86</v>
      </c>
      <c r="T6453" s="34" t="s">
        <v>44</v>
      </c>
      <c r="U6453" s="12">
        <f>(alpha+(beta/(1+EXP((((-1)*ceta)+(delta*LN(speed)))+(epsilon*speed)))))</f>
        <v>1.1775261853985459</v>
      </c>
      <c r="V6453" s="8">
        <f t="shared" si="220"/>
        <v>86</v>
      </c>
    </row>
    <row r="6454" spans="1:28">
      <c r="A6454" s="34" t="s">
        <v>19</v>
      </c>
      <c r="B6454" s="34" t="s">
        <v>71</v>
      </c>
      <c r="C6454" s="5" t="s">
        <v>153</v>
      </c>
      <c r="D6454" s="35" t="s">
        <v>88</v>
      </c>
      <c r="E6454" s="36" t="s">
        <v>14</v>
      </c>
      <c r="F6454" s="37">
        <v>0</v>
      </c>
      <c r="G6454" s="38">
        <v>-0.02</v>
      </c>
      <c r="H6454" s="34">
        <v>0.99475388082143867</v>
      </c>
      <c r="I6454" s="35">
        <v>3.1941963096434649</v>
      </c>
      <c r="J6454" s="35">
        <v>1.0038563786058208</v>
      </c>
      <c r="K6454" s="35">
        <v>-1.2610270131493246</v>
      </c>
      <c r="L6454" s="35">
        <v>0</v>
      </c>
      <c r="M6454" s="35">
        <v>0</v>
      </c>
      <c r="N6454" s="35">
        <v>0</v>
      </c>
      <c r="O6454" s="35">
        <v>0</v>
      </c>
      <c r="P6454" s="36">
        <v>12</v>
      </c>
      <c r="Q6454" s="37">
        <v>86</v>
      </c>
      <c r="R6454" s="36">
        <v>0</v>
      </c>
      <c r="S6454" s="39">
        <f t="shared" si="219"/>
        <v>86</v>
      </c>
      <c r="T6454" s="34" t="s">
        <v>29</v>
      </c>
      <c r="U6454" s="12">
        <f>((alpha*(beta^speed))*(speed^ceta))</f>
        <v>1.6168246733227705E-2</v>
      </c>
      <c r="V6454" s="8">
        <f t="shared" si="220"/>
        <v>86</v>
      </c>
      <c r="AB6454" s="41"/>
    </row>
    <row r="6455" spans="1:28">
      <c r="A6455" s="34" t="s">
        <v>19</v>
      </c>
      <c r="B6455" s="34" t="s">
        <v>71</v>
      </c>
      <c r="C6455" s="5" t="s">
        <v>153</v>
      </c>
      <c r="D6455" s="35" t="s">
        <v>88</v>
      </c>
      <c r="E6455" s="36" t="s">
        <v>18</v>
      </c>
      <c r="F6455" s="37">
        <v>0</v>
      </c>
      <c r="G6455" s="38">
        <v>-0.02</v>
      </c>
      <c r="H6455" s="34">
        <v>0.98809821540975951</v>
      </c>
      <c r="I6455" s="35">
        <v>0.21959686984892302</v>
      </c>
      <c r="J6455" s="35">
        <v>-2.778486483155103</v>
      </c>
      <c r="K6455" s="35">
        <v>-1.0785808421163989</v>
      </c>
      <c r="L6455" s="35">
        <v>0</v>
      </c>
      <c r="M6455" s="35">
        <v>0</v>
      </c>
      <c r="N6455" s="35">
        <v>0</v>
      </c>
      <c r="O6455" s="35">
        <v>0</v>
      </c>
      <c r="P6455" s="36">
        <v>12</v>
      </c>
      <c r="Q6455" s="37">
        <v>86</v>
      </c>
      <c r="R6455" s="36">
        <v>13</v>
      </c>
      <c r="S6455" s="39">
        <f t="shared" si="219"/>
        <v>86</v>
      </c>
      <c r="T6455" s="34" t="s">
        <v>50</v>
      </c>
      <c r="U6455" s="12">
        <f>EXP((alpha+(beta/speed))+(ceta*LN(speed)))</f>
        <v>9.881561132073299E-3</v>
      </c>
      <c r="V6455" s="8">
        <f t="shared" si="220"/>
        <v>86</v>
      </c>
      <c r="AB6455" s="41"/>
    </row>
    <row r="6456" spans="1:28">
      <c r="A6456" s="34" t="s">
        <v>19</v>
      </c>
      <c r="B6456" s="34" t="s">
        <v>71</v>
      </c>
      <c r="C6456" s="5" t="s">
        <v>153</v>
      </c>
      <c r="D6456" s="35" t="s">
        <v>88</v>
      </c>
      <c r="E6456" s="36" t="s">
        <v>17</v>
      </c>
      <c r="F6456" s="37">
        <v>0</v>
      </c>
      <c r="G6456" s="38">
        <v>-0.02</v>
      </c>
      <c r="H6456" s="34">
        <v>0.97847639233656869</v>
      </c>
      <c r="I6456" s="35">
        <v>8.4900818032551619</v>
      </c>
      <c r="J6456" s="35">
        <v>-1.6735035733931045</v>
      </c>
      <c r="K6456" s="35">
        <v>-1.0224028726407555</v>
      </c>
      <c r="L6456" s="35">
        <v>0</v>
      </c>
      <c r="M6456" s="35">
        <v>0</v>
      </c>
      <c r="N6456" s="35">
        <v>0</v>
      </c>
      <c r="O6456" s="35">
        <v>0</v>
      </c>
      <c r="P6456" s="36">
        <v>12</v>
      </c>
      <c r="Q6456" s="37">
        <v>86</v>
      </c>
      <c r="R6456" s="36">
        <v>13</v>
      </c>
      <c r="S6456" s="39">
        <f t="shared" si="219"/>
        <v>86</v>
      </c>
      <c r="T6456" s="34" t="s">
        <v>50</v>
      </c>
      <c r="U6456" s="12">
        <f>EXP((alpha+(beta/speed))+(ceta*LN(speed)))</f>
        <v>50.223597599377001</v>
      </c>
      <c r="V6456" s="8">
        <f t="shared" si="220"/>
        <v>86</v>
      </c>
    </row>
    <row r="6457" spans="1:28">
      <c r="A6457" s="34" t="s">
        <v>19</v>
      </c>
      <c r="B6457" s="34" t="s">
        <v>71</v>
      </c>
      <c r="C6457" s="5" t="s">
        <v>153</v>
      </c>
      <c r="D6457" s="35" t="s">
        <v>88</v>
      </c>
      <c r="E6457" s="36" t="s">
        <v>15</v>
      </c>
      <c r="F6457" s="37">
        <v>50</v>
      </c>
      <c r="G6457" s="38">
        <v>-0.02</v>
      </c>
      <c r="H6457" s="34">
        <v>0.99377036601067847</v>
      </c>
      <c r="I6457" s="35">
        <v>-0.18445273927356698</v>
      </c>
      <c r="J6457" s="35">
        <v>19.750538858745696</v>
      </c>
      <c r="K6457" s="35">
        <v>0.46310129157309821</v>
      </c>
      <c r="L6457" s="35">
        <v>1.0206021233462754</v>
      </c>
      <c r="M6457" s="35">
        <v>-2.1353966574637935E-5</v>
      </c>
      <c r="N6457" s="35">
        <v>0</v>
      </c>
      <c r="O6457" s="35">
        <v>0</v>
      </c>
      <c r="P6457" s="36">
        <v>12</v>
      </c>
      <c r="Q6457" s="37">
        <v>86</v>
      </c>
      <c r="R6457" s="36">
        <v>10</v>
      </c>
      <c r="S6457" s="39">
        <f t="shared" si="219"/>
        <v>86</v>
      </c>
      <c r="T6457" s="34" t="s">
        <v>44</v>
      </c>
      <c r="U6457" s="12">
        <f>(alpha+(beta/(1+EXP((((-1)*ceta)+(delta*LN(speed)))+(epsilon*speed)))))</f>
        <v>0.14354638440520667</v>
      </c>
      <c r="V6457" s="8">
        <f t="shared" si="220"/>
        <v>86</v>
      </c>
    </row>
    <row r="6458" spans="1:28">
      <c r="A6458" s="34" t="s">
        <v>19</v>
      </c>
      <c r="B6458" s="34" t="s">
        <v>71</v>
      </c>
      <c r="C6458" s="5" t="s">
        <v>153</v>
      </c>
      <c r="D6458" s="35" t="s">
        <v>88</v>
      </c>
      <c r="E6458" s="36" t="s">
        <v>16</v>
      </c>
      <c r="F6458" s="37">
        <v>50</v>
      </c>
      <c r="G6458" s="38">
        <v>-0.02</v>
      </c>
      <c r="H6458" s="34">
        <v>0.96763863965149488</v>
      </c>
      <c r="I6458" s="35">
        <v>-3.5178814710737941E-5</v>
      </c>
      <c r="J6458" s="35">
        <v>6.4281562685913948E-3</v>
      </c>
      <c r="K6458" s="35">
        <v>-0.41853096186751287</v>
      </c>
      <c r="L6458" s="35">
        <v>11.114020018999859</v>
      </c>
      <c r="M6458" s="35">
        <v>0</v>
      </c>
      <c r="N6458" s="35">
        <v>0</v>
      </c>
      <c r="O6458" s="35">
        <v>0</v>
      </c>
      <c r="P6458" s="36">
        <v>12</v>
      </c>
      <c r="Q6458" s="37">
        <v>86</v>
      </c>
      <c r="R6458" s="36">
        <v>14</v>
      </c>
      <c r="S6458" s="39">
        <f t="shared" si="219"/>
        <v>86</v>
      </c>
      <c r="T6458" s="34" t="s">
        <v>51</v>
      </c>
      <c r="U6458" s="12">
        <f>(((alpha*(speed^3))+(beta*(speed^2))+(ceta*speed))+delta)</f>
        <v>0.28730489124257019</v>
      </c>
      <c r="V6458" s="8">
        <f t="shared" si="220"/>
        <v>86</v>
      </c>
    </row>
    <row r="6459" spans="1:28">
      <c r="A6459" s="34" t="s">
        <v>19</v>
      </c>
      <c r="B6459" s="34" t="s">
        <v>71</v>
      </c>
      <c r="C6459" s="5" t="s">
        <v>153</v>
      </c>
      <c r="D6459" s="35" t="s">
        <v>88</v>
      </c>
      <c r="E6459" s="36" t="s">
        <v>14</v>
      </c>
      <c r="F6459" s="37">
        <v>50</v>
      </c>
      <c r="G6459" s="38">
        <v>-0.02</v>
      </c>
      <c r="H6459" s="34">
        <v>0.99159419799579096</v>
      </c>
      <c r="I6459" s="35">
        <v>1.4238131978222852</v>
      </c>
      <c r="J6459" s="35">
        <v>0.99004206101868419</v>
      </c>
      <c r="K6459" s="35">
        <v>-0.89124290379006477</v>
      </c>
      <c r="L6459" s="35">
        <v>0</v>
      </c>
      <c r="M6459" s="35">
        <v>0</v>
      </c>
      <c r="N6459" s="35">
        <v>0</v>
      </c>
      <c r="O6459" s="35">
        <v>0</v>
      </c>
      <c r="P6459" s="36">
        <v>12</v>
      </c>
      <c r="Q6459" s="37">
        <v>86</v>
      </c>
      <c r="R6459" s="36">
        <v>0</v>
      </c>
      <c r="S6459" s="39">
        <f t="shared" si="219"/>
        <v>86</v>
      </c>
      <c r="T6459" s="34" t="s">
        <v>29</v>
      </c>
      <c r="U6459" s="12">
        <f>((alpha*(beta^speed))*(speed^ceta))</f>
        <v>1.1364714178399351E-2</v>
      </c>
      <c r="V6459" s="8">
        <f t="shared" si="220"/>
        <v>86</v>
      </c>
      <c r="AB6459" s="41"/>
    </row>
    <row r="6460" spans="1:28">
      <c r="A6460" s="34" t="s">
        <v>19</v>
      </c>
      <c r="B6460" s="34" t="s">
        <v>71</v>
      </c>
      <c r="C6460" s="5" t="s">
        <v>153</v>
      </c>
      <c r="D6460" s="35" t="s">
        <v>88</v>
      </c>
      <c r="E6460" s="36" t="s">
        <v>18</v>
      </c>
      <c r="F6460" s="37">
        <v>50</v>
      </c>
      <c r="G6460" s="38">
        <v>-0.02</v>
      </c>
      <c r="H6460" s="34">
        <v>0.97907077843182799</v>
      </c>
      <c r="I6460" s="35">
        <v>0.3717121075866156</v>
      </c>
      <c r="J6460" s="35">
        <v>0.98770496647457817</v>
      </c>
      <c r="K6460" s="35">
        <v>-0.59490151726467655</v>
      </c>
      <c r="L6460" s="35">
        <v>0</v>
      </c>
      <c r="M6460" s="35">
        <v>0</v>
      </c>
      <c r="N6460" s="35">
        <v>0</v>
      </c>
      <c r="O6460" s="35">
        <v>0</v>
      </c>
      <c r="P6460" s="36">
        <v>12</v>
      </c>
      <c r="Q6460" s="37">
        <v>86</v>
      </c>
      <c r="R6460" s="36">
        <v>0</v>
      </c>
      <c r="S6460" s="39">
        <f t="shared" si="219"/>
        <v>86</v>
      </c>
      <c r="T6460" s="34" t="s">
        <v>29</v>
      </c>
      <c r="U6460" s="12">
        <f>((alpha*(beta^speed))*(speed^ceta))</f>
        <v>9.0638575554699598E-3</v>
      </c>
      <c r="V6460" s="8">
        <f t="shared" si="220"/>
        <v>86</v>
      </c>
      <c r="AB6460" s="41"/>
    </row>
    <row r="6461" spans="1:28">
      <c r="A6461" s="34" t="s">
        <v>19</v>
      </c>
      <c r="B6461" s="34" t="s">
        <v>71</v>
      </c>
      <c r="C6461" s="5" t="s">
        <v>153</v>
      </c>
      <c r="D6461" s="35" t="s">
        <v>88</v>
      </c>
      <c r="E6461" s="36" t="s">
        <v>17</v>
      </c>
      <c r="F6461" s="37">
        <v>50</v>
      </c>
      <c r="G6461" s="38">
        <v>-0.02</v>
      </c>
      <c r="H6461" s="34">
        <v>0.96207282401857208</v>
      </c>
      <c r="I6461" s="35">
        <v>-1.8944031067945775E-3</v>
      </c>
      <c r="J6461" s="35">
        <v>0.34453188158694786</v>
      </c>
      <c r="K6461" s="35">
        <v>-22.240436106826291</v>
      </c>
      <c r="L6461" s="35">
        <v>580.64190264029014</v>
      </c>
      <c r="M6461" s="35">
        <v>0</v>
      </c>
      <c r="N6461" s="35">
        <v>0</v>
      </c>
      <c r="O6461" s="35">
        <v>0</v>
      </c>
      <c r="P6461" s="36">
        <v>12</v>
      </c>
      <c r="Q6461" s="37">
        <v>86</v>
      </c>
      <c r="R6461" s="36">
        <v>14</v>
      </c>
      <c r="S6461" s="39">
        <f t="shared" si="219"/>
        <v>86</v>
      </c>
      <c r="T6461" s="34" t="s">
        <v>51</v>
      </c>
      <c r="U6461" s="12">
        <f>(((alpha*(speed^3))+(beta*(speed^2))+(ceta*speed))+delta)</f>
        <v>11.175731174963516</v>
      </c>
      <c r="V6461" s="8">
        <f t="shared" si="220"/>
        <v>86</v>
      </c>
    </row>
    <row r="6462" spans="1:28">
      <c r="A6462" s="34" t="s">
        <v>19</v>
      </c>
      <c r="B6462" s="34" t="s">
        <v>71</v>
      </c>
      <c r="C6462" s="5" t="s">
        <v>153</v>
      </c>
      <c r="D6462" s="35" t="s">
        <v>88</v>
      </c>
      <c r="E6462" s="36" t="s">
        <v>15</v>
      </c>
      <c r="F6462" s="37">
        <v>100</v>
      </c>
      <c r="G6462" s="38">
        <v>-0.02</v>
      </c>
      <c r="H6462" s="34">
        <v>0.99065669582273708</v>
      </c>
      <c r="I6462" s="35">
        <v>-0.29879218692373261</v>
      </c>
      <c r="J6462" s="35">
        <v>20.619526951621644</v>
      </c>
      <c r="K6462" s="35">
        <v>0.19230029001622034</v>
      </c>
      <c r="L6462" s="35">
        <v>0.91131101926683333</v>
      </c>
      <c r="M6462" s="35">
        <v>2.4139637500940377E-4</v>
      </c>
      <c r="N6462" s="35">
        <v>0</v>
      </c>
      <c r="O6462" s="35">
        <v>0</v>
      </c>
      <c r="P6462" s="36">
        <v>12</v>
      </c>
      <c r="Q6462" s="37">
        <v>86</v>
      </c>
      <c r="R6462" s="36">
        <v>10</v>
      </c>
      <c r="S6462" s="39">
        <f t="shared" si="219"/>
        <v>86</v>
      </c>
      <c r="T6462" s="34" t="s">
        <v>44</v>
      </c>
      <c r="U6462" s="12">
        <f>(alpha+(beta/(1+EXP((((-1)*ceta)+(delta*LN(speed)))+(epsilon*speed)))))</f>
        <v>0.11524429029523831</v>
      </c>
      <c r="V6462" s="8">
        <f t="shared" si="220"/>
        <v>86</v>
      </c>
    </row>
    <row r="6463" spans="1:28">
      <c r="A6463" s="34" t="s">
        <v>19</v>
      </c>
      <c r="B6463" s="34" t="s">
        <v>71</v>
      </c>
      <c r="C6463" s="5" t="s">
        <v>153</v>
      </c>
      <c r="D6463" s="35" t="s">
        <v>88</v>
      </c>
      <c r="E6463" s="36" t="s">
        <v>16</v>
      </c>
      <c r="F6463" s="37">
        <v>100</v>
      </c>
      <c r="G6463" s="38">
        <v>-0.02</v>
      </c>
      <c r="H6463" s="34">
        <v>0.95800111186771908</v>
      </c>
      <c r="I6463" s="35">
        <v>-3.2487781209373296E-5</v>
      </c>
      <c r="J6463" s="35">
        <v>6.0496232542611543E-3</v>
      </c>
      <c r="K6463" s="35">
        <v>-0.41454196432073015</v>
      </c>
      <c r="L6463" s="35">
        <v>11.800111557653874</v>
      </c>
      <c r="M6463" s="35">
        <v>0</v>
      </c>
      <c r="N6463" s="35">
        <v>0</v>
      </c>
      <c r="O6463" s="35">
        <v>0</v>
      </c>
      <c r="P6463" s="36">
        <v>12</v>
      </c>
      <c r="Q6463" s="37">
        <v>86</v>
      </c>
      <c r="R6463" s="36">
        <v>14</v>
      </c>
      <c r="S6463" s="39">
        <f t="shared" si="219"/>
        <v>86</v>
      </c>
      <c r="T6463" s="34" t="s">
        <v>51</v>
      </c>
      <c r="U6463" s="12">
        <f>(((alpha*(speed^3))+(beta*(speed^2))+(ceta*speed))+delta)</f>
        <v>0.22846804967743495</v>
      </c>
      <c r="V6463" s="8">
        <f t="shared" si="220"/>
        <v>86</v>
      </c>
    </row>
    <row r="6464" spans="1:28">
      <c r="A6464" s="34" t="s">
        <v>19</v>
      </c>
      <c r="B6464" s="34" t="s">
        <v>71</v>
      </c>
      <c r="C6464" s="5" t="s">
        <v>153</v>
      </c>
      <c r="D6464" s="35" t="s">
        <v>88</v>
      </c>
      <c r="E6464" s="36" t="s">
        <v>14</v>
      </c>
      <c r="F6464" s="37">
        <v>100</v>
      </c>
      <c r="G6464" s="38">
        <v>-0.02</v>
      </c>
      <c r="H6464" s="34">
        <v>0.98774302293166849</v>
      </c>
      <c r="I6464" s="35">
        <v>1.0106100273053444</v>
      </c>
      <c r="J6464" s="35">
        <v>0.9857113785350291</v>
      </c>
      <c r="K6464" s="35">
        <v>-0.73323210750964951</v>
      </c>
      <c r="L6464" s="35">
        <v>0</v>
      </c>
      <c r="M6464" s="35">
        <v>0</v>
      </c>
      <c r="N6464" s="35">
        <v>0</v>
      </c>
      <c r="O6464" s="35">
        <v>0</v>
      </c>
      <c r="P6464" s="36">
        <v>12</v>
      </c>
      <c r="Q6464" s="37">
        <v>86</v>
      </c>
      <c r="R6464" s="36">
        <v>0</v>
      </c>
      <c r="S6464" s="39">
        <f t="shared" si="219"/>
        <v>86</v>
      </c>
      <c r="T6464" s="34" t="s">
        <v>29</v>
      </c>
      <c r="U6464" s="12">
        <f>((alpha*(beta^speed))*(speed^ceta))</f>
        <v>1.1184779683103474E-2</v>
      </c>
      <c r="V6464" s="8">
        <f t="shared" si="220"/>
        <v>86</v>
      </c>
      <c r="AB6464" s="41"/>
    </row>
    <row r="6465" spans="1:28">
      <c r="A6465" s="34" t="s">
        <v>19</v>
      </c>
      <c r="B6465" s="34" t="s">
        <v>71</v>
      </c>
      <c r="C6465" s="5" t="s">
        <v>153</v>
      </c>
      <c r="D6465" s="35" t="s">
        <v>88</v>
      </c>
      <c r="E6465" s="36" t="s">
        <v>18</v>
      </c>
      <c r="F6465" s="37">
        <v>100</v>
      </c>
      <c r="G6465" s="38">
        <v>-0.02</v>
      </c>
      <c r="H6465" s="34">
        <v>0.97738212530412327</v>
      </c>
      <c r="I6465" s="35">
        <v>-3.8706899974795112E-7</v>
      </c>
      <c r="J6465" s="35">
        <v>7.0663736373767895E-5</v>
      </c>
      <c r="K6465" s="35">
        <v>-4.5894950834581821E-3</v>
      </c>
      <c r="L6465" s="35">
        <v>0.12213841952467236</v>
      </c>
      <c r="M6465" s="35">
        <v>0</v>
      </c>
      <c r="N6465" s="35">
        <v>0</v>
      </c>
      <c r="O6465" s="35">
        <v>0</v>
      </c>
      <c r="P6465" s="36">
        <v>12</v>
      </c>
      <c r="Q6465" s="37">
        <v>86</v>
      </c>
      <c r="R6465" s="36">
        <v>14</v>
      </c>
      <c r="S6465" s="39">
        <f t="shared" si="219"/>
        <v>86</v>
      </c>
      <c r="T6465" s="34" t="s">
        <v>51</v>
      </c>
      <c r="U6465" s="12">
        <f>(((alpha*(speed^3))+(beta*(speed^2))+(ceta*speed))+delta)</f>
        <v>3.8732768639732629E-3</v>
      </c>
      <c r="V6465" s="8">
        <f t="shared" si="220"/>
        <v>86</v>
      </c>
      <c r="AB6465" s="41"/>
    </row>
    <row r="6466" spans="1:28">
      <c r="A6466" s="34" t="s">
        <v>19</v>
      </c>
      <c r="B6466" s="34" t="s">
        <v>71</v>
      </c>
      <c r="C6466" s="5" t="s">
        <v>153</v>
      </c>
      <c r="D6466" s="35" t="s">
        <v>88</v>
      </c>
      <c r="E6466" s="36" t="s">
        <v>17</v>
      </c>
      <c r="F6466" s="37">
        <v>100</v>
      </c>
      <c r="G6466" s="38">
        <v>-0.02</v>
      </c>
      <c r="H6466" s="34">
        <v>0.94693684545005274</v>
      </c>
      <c r="I6466" s="35">
        <v>-1.8083293832559422E-3</v>
      </c>
      <c r="J6466" s="35">
        <v>0.33201297046989542</v>
      </c>
      <c r="K6466" s="35">
        <v>-22.38023087782852</v>
      </c>
      <c r="L6466" s="35">
        <v>627.14675422840651</v>
      </c>
      <c r="M6466" s="35">
        <v>0</v>
      </c>
      <c r="N6466" s="35">
        <v>0</v>
      </c>
      <c r="O6466" s="35">
        <v>0</v>
      </c>
      <c r="P6466" s="36">
        <v>12</v>
      </c>
      <c r="Q6466" s="37">
        <v>86</v>
      </c>
      <c r="R6466" s="36">
        <v>14</v>
      </c>
      <c r="S6466" s="39">
        <f t="shared" ref="S6466:S6529" si="221">V6466</f>
        <v>86</v>
      </c>
      <c r="T6466" s="34" t="s">
        <v>51</v>
      </c>
      <c r="U6466" s="12">
        <f>(((alpha*(speed^3))+(beta*(speed^2))+(ceta*speed))+delta)</f>
        <v>7.8160741342587698</v>
      </c>
      <c r="V6466" s="8">
        <f t="shared" ref="V6466:V6529" si="222">IF($V$1&lt;P6466,P6466,IF($V$1&gt;Q6466,Q6466,$V$1))</f>
        <v>86</v>
      </c>
    </row>
    <row r="6467" spans="1:28">
      <c r="A6467" s="34" t="s">
        <v>19</v>
      </c>
      <c r="B6467" s="34" t="s">
        <v>71</v>
      </c>
      <c r="C6467" s="5" t="s">
        <v>153</v>
      </c>
      <c r="D6467" s="35" t="s">
        <v>88</v>
      </c>
      <c r="E6467" s="36" t="s">
        <v>15</v>
      </c>
      <c r="F6467" s="37">
        <v>0</v>
      </c>
      <c r="G6467" s="38">
        <v>0.02</v>
      </c>
      <c r="H6467" s="34">
        <v>0.99825939971613986</v>
      </c>
      <c r="I6467" s="35">
        <v>0.70349589951587321</v>
      </c>
      <c r="J6467" s="35">
        <v>7.1985678918453462E-3</v>
      </c>
      <c r="K6467" s="35">
        <v>39.616631291688094</v>
      </c>
      <c r="L6467" s="35">
        <v>-1.1660803028882281</v>
      </c>
      <c r="M6467" s="35">
        <v>0</v>
      </c>
      <c r="N6467" s="35">
        <v>0</v>
      </c>
      <c r="O6467" s="35">
        <v>0</v>
      </c>
      <c r="P6467" s="36">
        <v>12</v>
      </c>
      <c r="Q6467" s="37">
        <v>86</v>
      </c>
      <c r="R6467" s="36">
        <v>1</v>
      </c>
      <c r="S6467" s="39">
        <f t="shared" si="221"/>
        <v>86</v>
      </c>
      <c r="T6467" s="34" t="s">
        <v>30</v>
      </c>
      <c r="U6467" s="12">
        <f>((alpha*(speed^beta))+(ceta*(speed^delta)))</f>
        <v>0.94625407372854387</v>
      </c>
      <c r="V6467" s="8">
        <f t="shared" si="222"/>
        <v>86</v>
      </c>
    </row>
    <row r="6468" spans="1:28">
      <c r="A6468" s="34" t="s">
        <v>19</v>
      </c>
      <c r="B6468" s="34" t="s">
        <v>71</v>
      </c>
      <c r="C6468" s="5" t="s">
        <v>153</v>
      </c>
      <c r="D6468" s="35" t="s">
        <v>88</v>
      </c>
      <c r="E6468" s="36" t="s">
        <v>16</v>
      </c>
      <c r="F6468" s="37">
        <v>0</v>
      </c>
      <c r="G6468" s="38">
        <v>0.02</v>
      </c>
      <c r="H6468" s="34">
        <v>0.98251665109920094</v>
      </c>
      <c r="I6468" s="35">
        <v>76.657187867035489</v>
      </c>
      <c r="J6468" s="35">
        <v>-0.94588026153047</v>
      </c>
      <c r="K6468" s="35">
        <v>2.4081415789932716</v>
      </c>
      <c r="L6468" s="35">
        <v>0.19956861708433116</v>
      </c>
      <c r="M6468" s="35">
        <v>0</v>
      </c>
      <c r="N6468" s="35">
        <v>0</v>
      </c>
      <c r="O6468" s="35">
        <v>0</v>
      </c>
      <c r="P6468" s="36">
        <v>12</v>
      </c>
      <c r="Q6468" s="37">
        <v>86</v>
      </c>
      <c r="R6468" s="36">
        <v>1</v>
      </c>
      <c r="S6468" s="39">
        <f t="shared" si="221"/>
        <v>86</v>
      </c>
      <c r="T6468" s="34" t="s">
        <v>30</v>
      </c>
      <c r="U6468" s="12">
        <f>((alpha*(speed^beta))+(ceta*(speed^delta)))</f>
        <v>6.9923257055666994</v>
      </c>
      <c r="V6468" s="8">
        <f t="shared" si="222"/>
        <v>86</v>
      </c>
    </row>
    <row r="6469" spans="1:28">
      <c r="A6469" s="34" t="s">
        <v>19</v>
      </c>
      <c r="B6469" s="34" t="s">
        <v>71</v>
      </c>
      <c r="C6469" s="5" t="s">
        <v>153</v>
      </c>
      <c r="D6469" s="35" t="s">
        <v>88</v>
      </c>
      <c r="E6469" s="36" t="s">
        <v>14</v>
      </c>
      <c r="F6469" s="37">
        <v>0</v>
      </c>
      <c r="G6469" s="38">
        <v>0.02</v>
      </c>
      <c r="H6469" s="34">
        <v>0.99429001225317903</v>
      </c>
      <c r="I6469" s="35">
        <v>2.3660408897750353</v>
      </c>
      <c r="J6469" s="35">
        <v>1.0168743829373001</v>
      </c>
      <c r="K6469" s="35">
        <v>-1.1310372185719002</v>
      </c>
      <c r="L6469" s="35">
        <v>0</v>
      </c>
      <c r="M6469" s="35">
        <v>0</v>
      </c>
      <c r="N6469" s="35">
        <v>0</v>
      </c>
      <c r="O6469" s="35">
        <v>0</v>
      </c>
      <c r="P6469" s="36">
        <v>12</v>
      </c>
      <c r="Q6469" s="37">
        <v>86</v>
      </c>
      <c r="R6469" s="36">
        <v>0</v>
      </c>
      <c r="S6469" s="39">
        <f t="shared" si="221"/>
        <v>86</v>
      </c>
      <c r="T6469" s="34" t="s">
        <v>29</v>
      </c>
      <c r="U6469" s="12">
        <f>((alpha*(beta^speed))*(speed^ceta))</f>
        <v>6.4717372670653237E-2</v>
      </c>
      <c r="V6469" s="8">
        <f t="shared" si="222"/>
        <v>86</v>
      </c>
    </row>
    <row r="6470" spans="1:28">
      <c r="A6470" s="34" t="s">
        <v>19</v>
      </c>
      <c r="B6470" s="34" t="s">
        <v>71</v>
      </c>
      <c r="C6470" s="5" t="s">
        <v>153</v>
      </c>
      <c r="D6470" s="35" t="s">
        <v>88</v>
      </c>
      <c r="E6470" s="36" t="s">
        <v>18</v>
      </c>
      <c r="F6470" s="37">
        <v>0</v>
      </c>
      <c r="G6470" s="38">
        <v>0.02</v>
      </c>
      <c r="H6470" s="34">
        <v>0.98167945155078007</v>
      </c>
      <c r="I6470" s="35">
        <v>0.63838925174153272</v>
      </c>
      <c r="J6470" s="35">
        <v>-0.83242191244729535</v>
      </c>
      <c r="K6470" s="35">
        <v>3.5011698519782342E-3</v>
      </c>
      <c r="L6470" s="35">
        <v>0.53160434323287742</v>
      </c>
      <c r="M6470" s="35">
        <v>0</v>
      </c>
      <c r="N6470" s="35">
        <v>0</v>
      </c>
      <c r="O6470" s="35">
        <v>0</v>
      </c>
      <c r="P6470" s="36">
        <v>12</v>
      </c>
      <c r="Q6470" s="37">
        <v>86</v>
      </c>
      <c r="R6470" s="36">
        <v>1</v>
      </c>
      <c r="S6470" s="39">
        <f t="shared" si="221"/>
        <v>86</v>
      </c>
      <c r="T6470" s="34" t="s">
        <v>30</v>
      </c>
      <c r="U6470" s="12">
        <f>((alpha*(speed^beta))+(ceta*(speed^delta)))</f>
        <v>5.3035795607451322E-2</v>
      </c>
      <c r="V6470" s="8">
        <f t="shared" si="222"/>
        <v>86</v>
      </c>
      <c r="AB6470" s="41"/>
    </row>
    <row r="6471" spans="1:28">
      <c r="A6471" s="34" t="s">
        <v>19</v>
      </c>
      <c r="B6471" s="34" t="s">
        <v>71</v>
      </c>
      <c r="C6471" s="5" t="s">
        <v>153</v>
      </c>
      <c r="D6471" s="35" t="s">
        <v>88</v>
      </c>
      <c r="E6471" s="36" t="s">
        <v>17</v>
      </c>
      <c r="F6471" s="37">
        <v>0</v>
      </c>
      <c r="G6471" s="38">
        <v>0.02</v>
      </c>
      <c r="H6471" s="34">
        <v>0.98513710745929761</v>
      </c>
      <c r="I6471" s="35">
        <v>2454.5641999185814</v>
      </c>
      <c r="J6471" s="35">
        <v>1.0105412785609618</v>
      </c>
      <c r="K6471" s="35">
        <v>-0.63877416062695369</v>
      </c>
      <c r="L6471" s="35">
        <v>0</v>
      </c>
      <c r="M6471" s="35">
        <v>0</v>
      </c>
      <c r="N6471" s="35">
        <v>0</v>
      </c>
      <c r="O6471" s="35">
        <v>0</v>
      </c>
      <c r="P6471" s="36">
        <v>12</v>
      </c>
      <c r="Q6471" s="37">
        <v>86</v>
      </c>
      <c r="R6471" s="36">
        <v>0</v>
      </c>
      <c r="S6471" s="39">
        <f t="shared" si="221"/>
        <v>86</v>
      </c>
      <c r="T6471" s="34" t="s">
        <v>29</v>
      </c>
      <c r="U6471" s="12">
        <f>((alpha*(beta^speed))*(speed^ceta))</f>
        <v>351.49227269674191</v>
      </c>
      <c r="V6471" s="8">
        <f t="shared" si="222"/>
        <v>86</v>
      </c>
    </row>
    <row r="6472" spans="1:28">
      <c r="A6472" s="34" t="s">
        <v>19</v>
      </c>
      <c r="B6472" s="34" t="s">
        <v>71</v>
      </c>
      <c r="C6472" s="5" t="s">
        <v>153</v>
      </c>
      <c r="D6472" s="35" t="s">
        <v>88</v>
      </c>
      <c r="E6472" s="36" t="s">
        <v>15</v>
      </c>
      <c r="F6472" s="37">
        <v>50</v>
      </c>
      <c r="G6472" s="38">
        <v>0.02</v>
      </c>
      <c r="H6472" s="34">
        <v>0.99365109289374143</v>
      </c>
      <c r="I6472" s="35">
        <v>6129.6019613025674</v>
      </c>
      <c r="J6472" s="35">
        <v>-3.8501578029586465</v>
      </c>
      <c r="K6472" s="35">
        <v>8.3465078494002167</v>
      </c>
      <c r="L6472" s="35">
        <v>-0.45581082208404328</v>
      </c>
      <c r="M6472" s="35">
        <v>0</v>
      </c>
      <c r="N6472" s="35">
        <v>0</v>
      </c>
      <c r="O6472" s="35">
        <v>0</v>
      </c>
      <c r="P6472" s="36">
        <v>12</v>
      </c>
      <c r="Q6472" s="37">
        <v>86</v>
      </c>
      <c r="R6472" s="36">
        <v>1</v>
      </c>
      <c r="S6472" s="39">
        <f t="shared" si="221"/>
        <v>86</v>
      </c>
      <c r="T6472" s="34" t="s">
        <v>30</v>
      </c>
      <c r="U6472" s="12">
        <f>((alpha*(speed^beta))+(ceta*(speed^delta)))</f>
        <v>1.0960390692557207</v>
      </c>
      <c r="V6472" s="8">
        <f t="shared" si="222"/>
        <v>86</v>
      </c>
    </row>
    <row r="6473" spans="1:28">
      <c r="A6473" s="34" t="s">
        <v>19</v>
      </c>
      <c r="B6473" s="34" t="s">
        <v>71</v>
      </c>
      <c r="C6473" s="5" t="s">
        <v>153</v>
      </c>
      <c r="D6473" s="35" t="s">
        <v>88</v>
      </c>
      <c r="E6473" s="36" t="s">
        <v>16</v>
      </c>
      <c r="F6473" s="37">
        <v>50</v>
      </c>
      <c r="G6473" s="38">
        <v>0.02</v>
      </c>
      <c r="H6473" s="34">
        <v>0.9767295996896258</v>
      </c>
      <c r="I6473" s="35">
        <v>-4.4809199989082821E-5</v>
      </c>
      <c r="J6473" s="35">
        <v>7.5065601286638285E-3</v>
      </c>
      <c r="K6473" s="35">
        <v>-0.43962260641339035</v>
      </c>
      <c r="L6473" s="35">
        <v>18.668403497328043</v>
      </c>
      <c r="M6473" s="35">
        <v>0</v>
      </c>
      <c r="N6473" s="35">
        <v>0</v>
      </c>
      <c r="O6473" s="35">
        <v>0</v>
      </c>
      <c r="P6473" s="36">
        <v>12</v>
      </c>
      <c r="Q6473" s="37">
        <v>86</v>
      </c>
      <c r="R6473" s="36">
        <v>14</v>
      </c>
      <c r="S6473" s="39">
        <f t="shared" si="221"/>
        <v>86</v>
      </c>
      <c r="T6473" s="34" t="s">
        <v>51</v>
      </c>
      <c r="U6473" s="12">
        <f>(((alpha*(speed^3))+(beta*(speed^2))+(ceta*speed))+delta)</f>
        <v>7.8782175491180908</v>
      </c>
      <c r="V6473" s="8">
        <f t="shared" si="222"/>
        <v>86</v>
      </c>
    </row>
    <row r="6474" spans="1:28">
      <c r="A6474" s="34" t="s">
        <v>19</v>
      </c>
      <c r="B6474" s="34" t="s">
        <v>71</v>
      </c>
      <c r="C6474" s="5" t="s">
        <v>153</v>
      </c>
      <c r="D6474" s="35" t="s">
        <v>88</v>
      </c>
      <c r="E6474" s="36" t="s">
        <v>14</v>
      </c>
      <c r="F6474" s="37">
        <v>50</v>
      </c>
      <c r="G6474" s="38">
        <v>0.02</v>
      </c>
      <c r="H6474" s="34">
        <v>0.99062217369609473</v>
      </c>
      <c r="I6474" s="35">
        <v>0.11391362429702208</v>
      </c>
      <c r="J6474" s="35">
        <v>-9.8013901359386507E-2</v>
      </c>
      <c r="K6474" s="35">
        <v>2.8891039456874474</v>
      </c>
      <c r="L6474" s="35">
        <v>-1.3424506016391626</v>
      </c>
      <c r="M6474" s="35">
        <v>0</v>
      </c>
      <c r="N6474" s="35">
        <v>0</v>
      </c>
      <c r="O6474" s="35">
        <v>0</v>
      </c>
      <c r="P6474" s="36">
        <v>12</v>
      </c>
      <c r="Q6474" s="37">
        <v>86</v>
      </c>
      <c r="R6474" s="36">
        <v>1</v>
      </c>
      <c r="S6474" s="39">
        <f t="shared" si="221"/>
        <v>86</v>
      </c>
      <c r="T6474" s="34" t="s">
        <v>30</v>
      </c>
      <c r="U6474" s="12">
        <f>((alpha*(speed^beta))+(ceta*(speed^delta)))</f>
        <v>8.0923206400202508E-2</v>
      </c>
      <c r="V6474" s="8">
        <f t="shared" si="222"/>
        <v>86</v>
      </c>
    </row>
    <row r="6475" spans="1:28">
      <c r="A6475" s="34" t="s">
        <v>19</v>
      </c>
      <c r="B6475" s="34" t="s">
        <v>71</v>
      </c>
      <c r="C6475" s="5" t="s">
        <v>153</v>
      </c>
      <c r="D6475" s="35" t="s">
        <v>88</v>
      </c>
      <c r="E6475" s="36" t="s">
        <v>18</v>
      </c>
      <c r="F6475" s="37">
        <v>50</v>
      </c>
      <c r="G6475" s="38">
        <v>0.02</v>
      </c>
      <c r="H6475" s="34">
        <v>0.9810234239870067</v>
      </c>
      <c r="I6475" s="35">
        <v>-4.5113238131278947E-7</v>
      </c>
      <c r="J6475" s="35">
        <v>7.5439837342920459E-5</v>
      </c>
      <c r="K6475" s="35">
        <v>-4.4652678311445501E-3</v>
      </c>
      <c r="L6475" s="35">
        <v>0.1600581911391743</v>
      </c>
      <c r="M6475" s="35">
        <v>0</v>
      </c>
      <c r="N6475" s="35">
        <v>0</v>
      </c>
      <c r="O6475" s="35">
        <v>0</v>
      </c>
      <c r="P6475" s="36">
        <v>12</v>
      </c>
      <c r="Q6475" s="37">
        <v>86</v>
      </c>
      <c r="R6475" s="36">
        <v>14</v>
      </c>
      <c r="S6475" s="39">
        <f t="shared" si="221"/>
        <v>86</v>
      </c>
      <c r="T6475" s="34" t="s">
        <v>51</v>
      </c>
      <c r="U6475" s="12">
        <f>(((alpha*(speed^3))+(beta*(speed^2))+(ceta*speed))+delta)</f>
        <v>4.7052736720695099E-2</v>
      </c>
      <c r="V6475" s="8">
        <f t="shared" si="222"/>
        <v>86</v>
      </c>
      <c r="AB6475" s="41"/>
    </row>
    <row r="6476" spans="1:28">
      <c r="A6476" s="34" t="s">
        <v>19</v>
      </c>
      <c r="B6476" s="34" t="s">
        <v>71</v>
      </c>
      <c r="C6476" s="5" t="s">
        <v>153</v>
      </c>
      <c r="D6476" s="35" t="s">
        <v>88</v>
      </c>
      <c r="E6476" s="36" t="s">
        <v>17</v>
      </c>
      <c r="F6476" s="37">
        <v>50</v>
      </c>
      <c r="G6476" s="38">
        <v>0.02</v>
      </c>
      <c r="H6476" s="34">
        <v>0.96660732934223004</v>
      </c>
      <c r="I6476" s="35">
        <v>2078.9331804730855</v>
      </c>
      <c r="J6476" s="35">
        <v>1.0064330203428398</v>
      </c>
      <c r="K6476" s="35">
        <v>-0.43729450082493254</v>
      </c>
      <c r="L6476" s="35">
        <v>0</v>
      </c>
      <c r="M6476" s="35">
        <v>0</v>
      </c>
      <c r="N6476" s="35">
        <v>0</v>
      </c>
      <c r="O6476" s="35">
        <v>0</v>
      </c>
      <c r="P6476" s="36">
        <v>12</v>
      </c>
      <c r="Q6476" s="37">
        <v>86</v>
      </c>
      <c r="R6476" s="36">
        <v>0</v>
      </c>
      <c r="S6476" s="39">
        <f t="shared" si="221"/>
        <v>86</v>
      </c>
      <c r="T6476" s="34" t="s">
        <v>29</v>
      </c>
      <c r="U6476" s="12">
        <f>((alpha*(beta^speed))*(speed^ceta))</f>
        <v>514.51073140306767</v>
      </c>
      <c r="V6476" s="8">
        <f t="shared" si="222"/>
        <v>86</v>
      </c>
    </row>
    <row r="6477" spans="1:28">
      <c r="A6477" s="34" t="s">
        <v>19</v>
      </c>
      <c r="B6477" s="34" t="s">
        <v>71</v>
      </c>
      <c r="C6477" s="5" t="s">
        <v>153</v>
      </c>
      <c r="D6477" s="35" t="s">
        <v>88</v>
      </c>
      <c r="E6477" s="36" t="s">
        <v>15</v>
      </c>
      <c r="F6477" s="37">
        <v>100</v>
      </c>
      <c r="G6477" s="38">
        <v>0.02</v>
      </c>
      <c r="H6477" s="34">
        <v>0.99026949174388423</v>
      </c>
      <c r="I6477" s="35">
        <v>9.0069336978711689</v>
      </c>
      <c r="J6477" s="35">
        <v>-0.43384418364697447</v>
      </c>
      <c r="K6477" s="35">
        <v>447.52872519980281</v>
      </c>
      <c r="L6477" s="35">
        <v>-3.0087026529721972</v>
      </c>
      <c r="M6477" s="35">
        <v>0</v>
      </c>
      <c r="N6477" s="35">
        <v>0</v>
      </c>
      <c r="O6477" s="35">
        <v>0</v>
      </c>
      <c r="P6477" s="36">
        <v>12</v>
      </c>
      <c r="Q6477" s="37">
        <v>83</v>
      </c>
      <c r="R6477" s="36">
        <v>1</v>
      </c>
      <c r="S6477" s="39">
        <f t="shared" si="221"/>
        <v>83</v>
      </c>
      <c r="T6477" s="34" t="s">
        <v>30</v>
      </c>
      <c r="U6477" s="12">
        <f>((alpha*(speed^beta))+(ceta*(speed^delta)))</f>
        <v>1.3250827919314689</v>
      </c>
      <c r="V6477" s="8">
        <f t="shared" si="222"/>
        <v>83</v>
      </c>
    </row>
    <row r="6478" spans="1:28">
      <c r="A6478" s="34" t="s">
        <v>19</v>
      </c>
      <c r="B6478" s="34" t="s">
        <v>71</v>
      </c>
      <c r="C6478" s="5" t="s">
        <v>153</v>
      </c>
      <c r="D6478" s="35" t="s">
        <v>88</v>
      </c>
      <c r="E6478" s="36" t="s">
        <v>16</v>
      </c>
      <c r="F6478" s="37">
        <v>100</v>
      </c>
      <c r="G6478" s="38">
        <v>0.02</v>
      </c>
      <c r="H6478" s="34">
        <v>0.98142428394945791</v>
      </c>
      <c r="I6478" s="35">
        <v>33.427539721586406</v>
      </c>
      <c r="J6478" s="35">
        <v>0.99935618631660239</v>
      </c>
      <c r="K6478" s="35">
        <v>-0.25212390283757025</v>
      </c>
      <c r="L6478" s="35">
        <v>0</v>
      </c>
      <c r="M6478" s="35">
        <v>0</v>
      </c>
      <c r="N6478" s="35">
        <v>0</v>
      </c>
      <c r="O6478" s="35">
        <v>0</v>
      </c>
      <c r="P6478" s="36">
        <v>12</v>
      </c>
      <c r="Q6478" s="37">
        <v>83</v>
      </c>
      <c r="R6478" s="36">
        <v>0</v>
      </c>
      <c r="S6478" s="39">
        <f t="shared" si="221"/>
        <v>83</v>
      </c>
      <c r="T6478" s="34" t="s">
        <v>29</v>
      </c>
      <c r="U6478" s="12">
        <f>((alpha*(beta^speed))*(speed^ceta))</f>
        <v>10.40026220705923</v>
      </c>
      <c r="V6478" s="8">
        <f t="shared" si="222"/>
        <v>83</v>
      </c>
    </row>
    <row r="6479" spans="1:28">
      <c r="A6479" s="34" t="s">
        <v>19</v>
      </c>
      <c r="B6479" s="34" t="s">
        <v>71</v>
      </c>
      <c r="C6479" s="5" t="s">
        <v>153</v>
      </c>
      <c r="D6479" s="35" t="s">
        <v>88</v>
      </c>
      <c r="E6479" s="36" t="s">
        <v>14</v>
      </c>
      <c r="F6479" s="37">
        <v>100</v>
      </c>
      <c r="G6479" s="38">
        <v>0.02</v>
      </c>
      <c r="H6479" s="34">
        <v>0.99080572613938389</v>
      </c>
      <c r="I6479" s="35">
        <v>21.367544384909841</v>
      </c>
      <c r="J6479" s="35">
        <v>-2.7699965951808592</v>
      </c>
      <c r="K6479" s="35">
        <v>0.53006232436572154</v>
      </c>
      <c r="L6479" s="35">
        <v>-0.41107446426037941</v>
      </c>
      <c r="M6479" s="35">
        <v>0</v>
      </c>
      <c r="N6479" s="35">
        <v>0</v>
      </c>
      <c r="O6479" s="35">
        <v>0</v>
      </c>
      <c r="P6479" s="36">
        <v>12</v>
      </c>
      <c r="Q6479" s="37">
        <v>83</v>
      </c>
      <c r="R6479" s="36">
        <v>1</v>
      </c>
      <c r="S6479" s="39">
        <f t="shared" si="221"/>
        <v>83</v>
      </c>
      <c r="T6479" s="34" t="s">
        <v>30</v>
      </c>
      <c r="U6479" s="12">
        <f>((alpha*(speed^beta))+(ceta*(speed^delta)))</f>
        <v>8.6290488857072176E-2</v>
      </c>
      <c r="V6479" s="8">
        <f t="shared" si="222"/>
        <v>83</v>
      </c>
    </row>
    <row r="6480" spans="1:28">
      <c r="A6480" s="34" t="s">
        <v>19</v>
      </c>
      <c r="B6480" s="34" t="s">
        <v>71</v>
      </c>
      <c r="C6480" s="5" t="s">
        <v>153</v>
      </c>
      <c r="D6480" s="35" t="s">
        <v>88</v>
      </c>
      <c r="E6480" s="36" t="s">
        <v>18</v>
      </c>
      <c r="F6480" s="37">
        <v>100</v>
      </c>
      <c r="G6480" s="38">
        <v>0.02</v>
      </c>
      <c r="H6480" s="34">
        <v>0.97941238836416344</v>
      </c>
      <c r="I6480" s="35">
        <v>0.31637917311988062</v>
      </c>
      <c r="J6480" s="35">
        <v>0.99515936401433325</v>
      </c>
      <c r="K6480" s="35">
        <v>-0.31657819072977406</v>
      </c>
      <c r="L6480" s="35">
        <v>0</v>
      </c>
      <c r="M6480" s="35">
        <v>0</v>
      </c>
      <c r="N6480" s="35">
        <v>0</v>
      </c>
      <c r="O6480" s="35">
        <v>0</v>
      </c>
      <c r="P6480" s="36">
        <v>12</v>
      </c>
      <c r="Q6480" s="37">
        <v>83</v>
      </c>
      <c r="R6480" s="36">
        <v>0</v>
      </c>
      <c r="S6480" s="39">
        <f t="shared" si="221"/>
        <v>83</v>
      </c>
      <c r="T6480" s="34" t="s">
        <v>29</v>
      </c>
      <c r="U6480" s="12">
        <f>((alpha*(beta^speed))*(speed^ceta))</f>
        <v>5.2210545221730277E-2</v>
      </c>
      <c r="V6480" s="8">
        <f t="shared" si="222"/>
        <v>83</v>
      </c>
    </row>
    <row r="6481" spans="1:28">
      <c r="A6481" s="34" t="s">
        <v>19</v>
      </c>
      <c r="B6481" s="34" t="s">
        <v>71</v>
      </c>
      <c r="C6481" s="5" t="s">
        <v>153</v>
      </c>
      <c r="D6481" s="35" t="s">
        <v>88</v>
      </c>
      <c r="E6481" s="36" t="s">
        <v>17</v>
      </c>
      <c r="F6481" s="37">
        <v>100</v>
      </c>
      <c r="G6481" s="38">
        <v>0.02</v>
      </c>
      <c r="H6481" s="34">
        <v>0.95487628833795779</v>
      </c>
      <c r="I6481" s="35">
        <v>2049.23192653159</v>
      </c>
      <c r="J6481" s="35">
        <v>1.0036937459013364</v>
      </c>
      <c r="K6481" s="35">
        <v>-0.32635626520244676</v>
      </c>
      <c r="L6481" s="35">
        <v>0</v>
      </c>
      <c r="M6481" s="35">
        <v>0</v>
      </c>
      <c r="N6481" s="35">
        <v>0</v>
      </c>
      <c r="O6481" s="35">
        <v>0</v>
      </c>
      <c r="P6481" s="36">
        <v>12</v>
      </c>
      <c r="Q6481" s="37">
        <v>83</v>
      </c>
      <c r="R6481" s="36">
        <v>0</v>
      </c>
      <c r="S6481" s="39">
        <f t="shared" si="221"/>
        <v>83</v>
      </c>
      <c r="T6481" s="34" t="s">
        <v>29</v>
      </c>
      <c r="U6481" s="12">
        <f>((alpha*(beta^speed))*(speed^ceta))</f>
        <v>657.9441826525092</v>
      </c>
      <c r="V6481" s="8">
        <f t="shared" si="222"/>
        <v>83</v>
      </c>
    </row>
    <row r="6482" spans="1:28">
      <c r="A6482" s="34" t="s">
        <v>19</v>
      </c>
      <c r="B6482" s="34" t="s">
        <v>71</v>
      </c>
      <c r="C6482" s="5" t="s">
        <v>153</v>
      </c>
      <c r="D6482" s="35" t="s">
        <v>88</v>
      </c>
      <c r="E6482" s="36" t="s">
        <v>15</v>
      </c>
      <c r="F6482" s="37">
        <v>0</v>
      </c>
      <c r="G6482" s="38">
        <v>0.04</v>
      </c>
      <c r="H6482" s="34">
        <v>0.99015866230662952</v>
      </c>
      <c r="I6482" s="35">
        <v>7.0967682255312932</v>
      </c>
      <c r="J6482" s="35">
        <v>-0.41140760066628979</v>
      </c>
      <c r="K6482" s="35">
        <v>1035.0633284531339</v>
      </c>
      <c r="L6482" s="35">
        <v>-2.9508820537014793</v>
      </c>
      <c r="M6482" s="35">
        <v>0</v>
      </c>
      <c r="N6482" s="35">
        <v>0</v>
      </c>
      <c r="O6482" s="35">
        <v>0</v>
      </c>
      <c r="P6482" s="36">
        <v>12</v>
      </c>
      <c r="Q6482" s="37">
        <v>86</v>
      </c>
      <c r="R6482" s="36">
        <v>1</v>
      </c>
      <c r="S6482" s="39">
        <f t="shared" si="221"/>
        <v>86</v>
      </c>
      <c r="T6482" s="34" t="s">
        <v>30</v>
      </c>
      <c r="U6482" s="12">
        <f>((alpha*(speed^beta))+(ceta*(speed^delta)))</f>
        <v>1.1375412969702923</v>
      </c>
      <c r="V6482" s="8">
        <f t="shared" si="222"/>
        <v>86</v>
      </c>
    </row>
    <row r="6483" spans="1:28">
      <c r="A6483" s="34" t="s">
        <v>19</v>
      </c>
      <c r="B6483" s="34" t="s">
        <v>71</v>
      </c>
      <c r="C6483" s="5" t="s">
        <v>153</v>
      </c>
      <c r="D6483" s="35" t="s">
        <v>88</v>
      </c>
      <c r="E6483" s="36" t="s">
        <v>16</v>
      </c>
      <c r="F6483" s="37">
        <v>0</v>
      </c>
      <c r="G6483" s="38">
        <v>0.04</v>
      </c>
      <c r="H6483" s="34">
        <v>0.93572338450341552</v>
      </c>
      <c r="I6483" s="35">
        <v>2.5488532177866974</v>
      </c>
      <c r="J6483" s="35">
        <v>3.3052311847539082</v>
      </c>
      <c r="K6483" s="35">
        <v>-8.0695391486217807E-2</v>
      </c>
      <c r="L6483" s="35">
        <v>0</v>
      </c>
      <c r="M6483" s="35">
        <v>0</v>
      </c>
      <c r="N6483" s="35">
        <v>0</v>
      </c>
      <c r="O6483" s="35">
        <v>0</v>
      </c>
      <c r="P6483" s="36">
        <v>12</v>
      </c>
      <c r="Q6483" s="37">
        <v>86</v>
      </c>
      <c r="R6483" s="36">
        <v>13</v>
      </c>
      <c r="S6483" s="39">
        <f t="shared" si="221"/>
        <v>86</v>
      </c>
      <c r="T6483" s="34" t="s">
        <v>50</v>
      </c>
      <c r="U6483" s="12">
        <f>EXP((alpha+(beta/speed))+(ceta*LN(speed)))</f>
        <v>9.2798078396819843</v>
      </c>
      <c r="V6483" s="8">
        <f t="shared" si="222"/>
        <v>86</v>
      </c>
    </row>
    <row r="6484" spans="1:28">
      <c r="A6484" s="34" t="s">
        <v>19</v>
      </c>
      <c r="B6484" s="34" t="s">
        <v>71</v>
      </c>
      <c r="C6484" s="5" t="s">
        <v>153</v>
      </c>
      <c r="D6484" s="35" t="s">
        <v>88</v>
      </c>
      <c r="E6484" s="36" t="s">
        <v>14</v>
      </c>
      <c r="F6484" s="37">
        <v>0</v>
      </c>
      <c r="G6484" s="38">
        <v>0.04</v>
      </c>
      <c r="H6484" s="34">
        <v>0.98179896861896454</v>
      </c>
      <c r="I6484" s="35">
        <v>9.154701062103264E-2</v>
      </c>
      <c r="J6484" s="35">
        <v>-1.9580646841558993E-2</v>
      </c>
      <c r="K6484" s="35">
        <v>6.1364222667213415</v>
      </c>
      <c r="L6484" s="35">
        <v>-1.6417490535554973</v>
      </c>
      <c r="M6484" s="35">
        <v>0</v>
      </c>
      <c r="N6484" s="35">
        <v>0</v>
      </c>
      <c r="O6484" s="35">
        <v>0</v>
      </c>
      <c r="P6484" s="36">
        <v>12</v>
      </c>
      <c r="Q6484" s="37">
        <v>86</v>
      </c>
      <c r="R6484" s="36">
        <v>1</v>
      </c>
      <c r="S6484" s="39">
        <f t="shared" si="221"/>
        <v>86</v>
      </c>
      <c r="T6484" s="34" t="s">
        <v>30</v>
      </c>
      <c r="U6484" s="12">
        <f>((alpha*(speed^beta))+(ceta*(speed^delta)))</f>
        <v>8.7992846797134552E-2</v>
      </c>
      <c r="V6484" s="8">
        <f t="shared" si="222"/>
        <v>86</v>
      </c>
    </row>
    <row r="6485" spans="1:28">
      <c r="A6485" s="34" t="s">
        <v>19</v>
      </c>
      <c r="B6485" s="34" t="s">
        <v>71</v>
      </c>
      <c r="C6485" s="5" t="s">
        <v>153</v>
      </c>
      <c r="D6485" s="35" t="s">
        <v>88</v>
      </c>
      <c r="E6485" s="36" t="s">
        <v>18</v>
      </c>
      <c r="F6485" s="37">
        <v>0</v>
      </c>
      <c r="G6485" s="38">
        <v>0.04</v>
      </c>
      <c r="H6485" s="34">
        <v>0.97457633984143455</v>
      </c>
      <c r="I6485" s="35">
        <v>-5.4683417629540241E-7</v>
      </c>
      <c r="J6485" s="35">
        <v>8.3017485581892941E-5</v>
      </c>
      <c r="K6485" s="35">
        <v>-4.2513198763017455E-3</v>
      </c>
      <c r="L6485" s="35">
        <v>0.14808516306304109</v>
      </c>
      <c r="M6485" s="35">
        <v>0</v>
      </c>
      <c r="N6485" s="35">
        <v>0</v>
      </c>
      <c r="O6485" s="35">
        <v>0</v>
      </c>
      <c r="P6485" s="36">
        <v>12</v>
      </c>
      <c r="Q6485" s="37">
        <v>86</v>
      </c>
      <c r="R6485" s="36">
        <v>14</v>
      </c>
      <c r="S6485" s="39">
        <f t="shared" si="221"/>
        <v>86</v>
      </c>
      <c r="T6485" s="34" t="s">
        <v>51</v>
      </c>
      <c r="U6485" s="12">
        <f>(((alpha*(speed^3))+(beta*(speed^2))+(ceta*speed))+delta)</f>
        <v>4.8651818227022636E-2</v>
      </c>
      <c r="V6485" s="8">
        <f t="shared" si="222"/>
        <v>86</v>
      </c>
      <c r="AB6485" s="41"/>
    </row>
    <row r="6486" spans="1:28">
      <c r="A6486" s="34" t="s">
        <v>19</v>
      </c>
      <c r="B6486" s="34" t="s">
        <v>71</v>
      </c>
      <c r="C6486" s="5" t="s">
        <v>153</v>
      </c>
      <c r="D6486" s="35" t="s">
        <v>88</v>
      </c>
      <c r="E6486" s="36" t="s">
        <v>17</v>
      </c>
      <c r="F6486" s="37">
        <v>0</v>
      </c>
      <c r="G6486" s="38">
        <v>0.04</v>
      </c>
      <c r="H6486" s="34">
        <v>0.98201637704441935</v>
      </c>
      <c r="I6486" s="35">
        <v>2052.6446185275713</v>
      </c>
      <c r="J6486" s="35">
        <v>1.0089164023381871</v>
      </c>
      <c r="K6486" s="35">
        <v>-0.47602459762402605</v>
      </c>
      <c r="L6486" s="35">
        <v>0</v>
      </c>
      <c r="M6486" s="35">
        <v>0</v>
      </c>
      <c r="N6486" s="35">
        <v>0</v>
      </c>
      <c r="O6486" s="35">
        <v>0</v>
      </c>
      <c r="P6486" s="36">
        <v>12</v>
      </c>
      <c r="Q6486" s="37">
        <v>86</v>
      </c>
      <c r="R6486" s="36">
        <v>0</v>
      </c>
      <c r="S6486" s="39">
        <f t="shared" si="221"/>
        <v>86</v>
      </c>
      <c r="T6486" s="34" t="s">
        <v>29</v>
      </c>
      <c r="U6486" s="12">
        <f>((alpha*(beta^speed))*(speed^ceta))</f>
        <v>528.43383865825024</v>
      </c>
      <c r="V6486" s="8">
        <f t="shared" si="222"/>
        <v>86</v>
      </c>
    </row>
    <row r="6487" spans="1:28">
      <c r="A6487" s="34" t="s">
        <v>19</v>
      </c>
      <c r="B6487" s="34" t="s">
        <v>71</v>
      </c>
      <c r="C6487" s="5" t="s">
        <v>153</v>
      </c>
      <c r="D6487" s="35" t="s">
        <v>88</v>
      </c>
      <c r="E6487" s="36" t="s">
        <v>15</v>
      </c>
      <c r="F6487" s="37">
        <v>50</v>
      </c>
      <c r="G6487" s="38">
        <v>0.04</v>
      </c>
      <c r="H6487" s="34">
        <v>0.96733679251115379</v>
      </c>
      <c r="I6487" s="35">
        <v>16.423205717462839</v>
      </c>
      <c r="J6487" s="35">
        <v>1.006943910401874</v>
      </c>
      <c r="K6487" s="35">
        <v>-0.64837381563444818</v>
      </c>
      <c r="L6487" s="35">
        <v>0</v>
      </c>
      <c r="M6487" s="35">
        <v>0</v>
      </c>
      <c r="N6487" s="35">
        <v>0</v>
      </c>
      <c r="O6487" s="35">
        <v>0</v>
      </c>
      <c r="P6487" s="36">
        <v>12</v>
      </c>
      <c r="Q6487" s="37">
        <v>75</v>
      </c>
      <c r="R6487" s="36">
        <v>0</v>
      </c>
      <c r="S6487" s="39">
        <f t="shared" si="221"/>
        <v>75</v>
      </c>
      <c r="T6487" s="34" t="s">
        <v>29</v>
      </c>
      <c r="U6487" s="12">
        <f>((alpha*(beta^speed))*(speed^ceta))</f>
        <v>1.6792420177567737</v>
      </c>
      <c r="V6487" s="8">
        <f t="shared" si="222"/>
        <v>75</v>
      </c>
    </row>
    <row r="6488" spans="1:28">
      <c r="A6488" s="34" t="s">
        <v>19</v>
      </c>
      <c r="B6488" s="34" t="s">
        <v>71</v>
      </c>
      <c r="C6488" s="5" t="s">
        <v>153</v>
      </c>
      <c r="D6488" s="35" t="s">
        <v>88</v>
      </c>
      <c r="E6488" s="36" t="s">
        <v>16</v>
      </c>
      <c r="F6488" s="37">
        <v>50</v>
      </c>
      <c r="G6488" s="38">
        <v>0.04</v>
      </c>
      <c r="H6488" s="34">
        <v>0.98017638160886922</v>
      </c>
      <c r="I6488" s="35">
        <v>3.0922161085780027</v>
      </c>
      <c r="J6488" s="35">
        <v>2.1216620446470156</v>
      </c>
      <c r="K6488" s="35">
        <v>-0.12910012129639281</v>
      </c>
      <c r="L6488" s="35">
        <v>0</v>
      </c>
      <c r="M6488" s="35">
        <v>0</v>
      </c>
      <c r="N6488" s="35">
        <v>0</v>
      </c>
      <c r="O6488" s="35">
        <v>0</v>
      </c>
      <c r="P6488" s="36">
        <v>12</v>
      </c>
      <c r="Q6488" s="37">
        <v>75</v>
      </c>
      <c r="R6488" s="36">
        <v>13</v>
      </c>
      <c r="S6488" s="39">
        <f t="shared" si="221"/>
        <v>75</v>
      </c>
      <c r="T6488" s="34" t="s">
        <v>50</v>
      </c>
      <c r="U6488" s="12">
        <f>EXP((alpha+(beta/speed))+(ceta*LN(speed)))</f>
        <v>12.976197227792573</v>
      </c>
      <c r="V6488" s="8">
        <f t="shared" si="222"/>
        <v>75</v>
      </c>
    </row>
    <row r="6489" spans="1:28">
      <c r="A6489" s="34" t="s">
        <v>19</v>
      </c>
      <c r="B6489" s="34" t="s">
        <v>71</v>
      </c>
      <c r="C6489" s="5" t="s">
        <v>153</v>
      </c>
      <c r="D6489" s="35" t="s">
        <v>88</v>
      </c>
      <c r="E6489" s="36" t="s">
        <v>14</v>
      </c>
      <c r="F6489" s="37">
        <v>50</v>
      </c>
      <c r="G6489" s="38">
        <v>0.04</v>
      </c>
      <c r="H6489" s="34">
        <v>0.95318016319387933</v>
      </c>
      <c r="I6489" s="35">
        <v>0.81877172372024221</v>
      </c>
      <c r="J6489" s="35">
        <v>1.0035844542508212</v>
      </c>
      <c r="K6489" s="35">
        <v>-0.53843153251653963</v>
      </c>
      <c r="L6489" s="35">
        <v>0</v>
      </c>
      <c r="M6489" s="35">
        <v>0</v>
      </c>
      <c r="N6489" s="35">
        <v>0</v>
      </c>
      <c r="O6489" s="35">
        <v>0</v>
      </c>
      <c r="P6489" s="36">
        <v>12</v>
      </c>
      <c r="Q6489" s="37">
        <v>75</v>
      </c>
      <c r="R6489" s="36">
        <v>0</v>
      </c>
      <c r="S6489" s="39">
        <f t="shared" si="221"/>
        <v>75</v>
      </c>
      <c r="T6489" s="34" t="s">
        <v>29</v>
      </c>
      <c r="U6489" s="12">
        <f>((alpha*(beta^speed))*(speed^ceta))</f>
        <v>0.10474061737189641</v>
      </c>
      <c r="V6489" s="8">
        <f t="shared" si="222"/>
        <v>75</v>
      </c>
    </row>
    <row r="6490" spans="1:28">
      <c r="A6490" s="34" t="s">
        <v>19</v>
      </c>
      <c r="B6490" s="34" t="s">
        <v>71</v>
      </c>
      <c r="C6490" s="5" t="s">
        <v>153</v>
      </c>
      <c r="D6490" s="35" t="s">
        <v>88</v>
      </c>
      <c r="E6490" s="36" t="s">
        <v>18</v>
      </c>
      <c r="F6490" s="37">
        <v>50</v>
      </c>
      <c r="G6490" s="38">
        <v>0.04</v>
      </c>
      <c r="H6490" s="34">
        <v>0.97293448302952523</v>
      </c>
      <c r="I6490" s="35">
        <v>0.23395509285120758</v>
      </c>
      <c r="J6490" s="35">
        <v>0.98979983098052904</v>
      </c>
      <c r="K6490" s="35">
        <v>-0.14693122882225096</v>
      </c>
      <c r="L6490" s="35">
        <v>0</v>
      </c>
      <c r="M6490" s="35">
        <v>0</v>
      </c>
      <c r="N6490" s="35">
        <v>0</v>
      </c>
      <c r="O6490" s="35">
        <v>0</v>
      </c>
      <c r="P6490" s="36">
        <v>12</v>
      </c>
      <c r="Q6490" s="37">
        <v>75</v>
      </c>
      <c r="R6490" s="36">
        <v>0</v>
      </c>
      <c r="S6490" s="39">
        <f t="shared" si="221"/>
        <v>75</v>
      </c>
      <c r="T6490" s="34" t="s">
        <v>29</v>
      </c>
      <c r="U6490" s="12">
        <f>((alpha*(beta^speed))*(speed^ceta))</f>
        <v>5.7501688361487675E-2</v>
      </c>
      <c r="V6490" s="8">
        <f t="shared" si="222"/>
        <v>75</v>
      </c>
    </row>
    <row r="6491" spans="1:28">
      <c r="A6491" s="34" t="s">
        <v>19</v>
      </c>
      <c r="B6491" s="34" t="s">
        <v>71</v>
      </c>
      <c r="C6491" s="5" t="s">
        <v>153</v>
      </c>
      <c r="D6491" s="35" t="s">
        <v>88</v>
      </c>
      <c r="E6491" s="36" t="s">
        <v>17</v>
      </c>
      <c r="F6491" s="37">
        <v>50</v>
      </c>
      <c r="G6491" s="38">
        <v>0.04</v>
      </c>
      <c r="H6491" s="34">
        <v>0.97339857287146947</v>
      </c>
      <c r="I6491" s="35">
        <v>1845.3709162855409</v>
      </c>
      <c r="J6491" s="35">
        <v>1.0042407992082809</v>
      </c>
      <c r="K6491" s="35">
        <v>-0.27068022014584731</v>
      </c>
      <c r="L6491" s="35">
        <v>0</v>
      </c>
      <c r="M6491" s="35">
        <v>0</v>
      </c>
      <c r="N6491" s="35">
        <v>0</v>
      </c>
      <c r="O6491" s="35">
        <v>0</v>
      </c>
      <c r="P6491" s="36">
        <v>12</v>
      </c>
      <c r="Q6491" s="37">
        <v>75</v>
      </c>
      <c r="R6491" s="36">
        <v>0</v>
      </c>
      <c r="S6491" s="39">
        <f t="shared" si="221"/>
        <v>75</v>
      </c>
      <c r="T6491" s="34" t="s">
        <v>29</v>
      </c>
      <c r="U6491" s="12">
        <f>((alpha*(beta^speed))*(speed^ceta))</f>
        <v>787.73707181151633</v>
      </c>
      <c r="V6491" s="8">
        <f t="shared" si="222"/>
        <v>75</v>
      </c>
    </row>
    <row r="6492" spans="1:28">
      <c r="A6492" s="34" t="s">
        <v>19</v>
      </c>
      <c r="B6492" s="34" t="s">
        <v>71</v>
      </c>
      <c r="C6492" s="5" t="s">
        <v>153</v>
      </c>
      <c r="D6492" s="35" t="s">
        <v>88</v>
      </c>
      <c r="E6492" s="36" t="s">
        <v>15</v>
      </c>
      <c r="F6492" s="37">
        <v>100</v>
      </c>
      <c r="G6492" s="38">
        <v>0.04</v>
      </c>
      <c r="H6492" s="34">
        <v>0.99447118053998906</v>
      </c>
      <c r="I6492" s="35">
        <v>-4.0960628821919246E-5</v>
      </c>
      <c r="J6492" s="35">
        <v>4.7158267710554107E-3</v>
      </c>
      <c r="K6492" s="35">
        <v>-0.20390361963617812</v>
      </c>
      <c r="L6492" s="35">
        <v>5.7813980824067537</v>
      </c>
      <c r="M6492" s="35">
        <v>0</v>
      </c>
      <c r="N6492" s="35">
        <v>0</v>
      </c>
      <c r="O6492" s="35">
        <v>0</v>
      </c>
      <c r="P6492" s="36">
        <v>12</v>
      </c>
      <c r="Q6492" s="37">
        <v>60</v>
      </c>
      <c r="R6492" s="36">
        <v>14</v>
      </c>
      <c r="S6492" s="39">
        <f t="shared" si="221"/>
        <v>60</v>
      </c>
      <c r="T6492" s="34" t="s">
        <v>51</v>
      </c>
      <c r="U6492" s="12">
        <f>(((alpha*(speed^3))+(beta*(speed^2))+(ceta*speed))+delta)</f>
        <v>1.6766614545009881</v>
      </c>
      <c r="V6492" s="8">
        <f t="shared" si="222"/>
        <v>60</v>
      </c>
    </row>
    <row r="6493" spans="1:28">
      <c r="A6493" s="34" t="s">
        <v>19</v>
      </c>
      <c r="B6493" s="34" t="s">
        <v>71</v>
      </c>
      <c r="C6493" s="5" t="s">
        <v>153</v>
      </c>
      <c r="D6493" s="35" t="s">
        <v>88</v>
      </c>
      <c r="E6493" s="36" t="s">
        <v>16</v>
      </c>
      <c r="F6493" s="37">
        <v>100</v>
      </c>
      <c r="G6493" s="38">
        <v>0.04</v>
      </c>
      <c r="H6493" s="34">
        <v>0.98664176679640003</v>
      </c>
      <c r="I6493" s="35">
        <v>-5.0147073558218516E-5</v>
      </c>
      <c r="J6493" s="35">
        <v>8.5994959603876171E-3</v>
      </c>
      <c r="K6493" s="35">
        <v>-0.52869253199284472</v>
      </c>
      <c r="L6493" s="35">
        <v>28.855482514415804</v>
      </c>
      <c r="M6493" s="35">
        <v>0</v>
      </c>
      <c r="N6493" s="35">
        <v>0</v>
      </c>
      <c r="O6493" s="35">
        <v>0</v>
      </c>
      <c r="P6493" s="36">
        <v>12</v>
      </c>
      <c r="Q6493" s="37">
        <v>60</v>
      </c>
      <c r="R6493" s="36">
        <v>14</v>
      </c>
      <c r="S6493" s="39">
        <f t="shared" si="221"/>
        <v>60</v>
      </c>
      <c r="T6493" s="34" t="s">
        <v>51</v>
      </c>
      <c r="U6493" s="12">
        <f>(((alpha*(speed^3))+(beta*(speed^2))+(ceta*speed))+delta)</f>
        <v>17.260348163665345</v>
      </c>
      <c r="V6493" s="8">
        <f t="shared" si="222"/>
        <v>60</v>
      </c>
    </row>
    <row r="6494" spans="1:28">
      <c r="A6494" s="34" t="s">
        <v>19</v>
      </c>
      <c r="B6494" s="34" t="s">
        <v>71</v>
      </c>
      <c r="C6494" s="5" t="s">
        <v>153</v>
      </c>
      <c r="D6494" s="35" t="s">
        <v>88</v>
      </c>
      <c r="E6494" s="36" t="s">
        <v>14</v>
      </c>
      <c r="F6494" s="37">
        <v>100</v>
      </c>
      <c r="G6494" s="38">
        <v>0.04</v>
      </c>
      <c r="H6494" s="34">
        <v>0.98737248251344778</v>
      </c>
      <c r="I6494" s="35">
        <v>-2.0670119224641784E-6</v>
      </c>
      <c r="J6494" s="35">
        <v>2.632152365663561E-4</v>
      </c>
      <c r="K6494" s="35">
        <v>-1.2820196678819418E-2</v>
      </c>
      <c r="L6494" s="35">
        <v>0.36530913369873824</v>
      </c>
      <c r="M6494" s="35">
        <v>0</v>
      </c>
      <c r="N6494" s="35">
        <v>0</v>
      </c>
      <c r="O6494" s="35">
        <v>0</v>
      </c>
      <c r="P6494" s="36">
        <v>12</v>
      </c>
      <c r="Q6494" s="37">
        <v>60</v>
      </c>
      <c r="R6494" s="36">
        <v>14</v>
      </c>
      <c r="S6494" s="39">
        <f t="shared" si="221"/>
        <v>60</v>
      </c>
      <c r="T6494" s="34" t="s">
        <v>51</v>
      </c>
      <c r="U6494" s="12">
        <f>(((alpha*(speed^3))+(beta*(speed^2))+(ceta*speed))+delta)</f>
        <v>9.7197609356192649E-2</v>
      </c>
      <c r="V6494" s="8">
        <f t="shared" si="222"/>
        <v>60</v>
      </c>
    </row>
    <row r="6495" spans="1:28">
      <c r="A6495" s="34" t="s">
        <v>19</v>
      </c>
      <c r="B6495" s="34" t="s">
        <v>71</v>
      </c>
      <c r="C6495" s="5" t="s">
        <v>153</v>
      </c>
      <c r="D6495" s="35" t="s">
        <v>88</v>
      </c>
      <c r="E6495" s="36" t="s">
        <v>18</v>
      </c>
      <c r="F6495" s="37">
        <v>100</v>
      </c>
      <c r="G6495" s="38">
        <v>0.04</v>
      </c>
      <c r="H6495" s="34">
        <v>0.98015694940256581</v>
      </c>
      <c r="I6495" s="35">
        <v>0.38187824366747547</v>
      </c>
      <c r="J6495" s="35">
        <v>0.99056330623911115</v>
      </c>
      <c r="K6495" s="35">
        <v>-0.29603562701747682</v>
      </c>
      <c r="L6495" s="35">
        <v>0</v>
      </c>
      <c r="M6495" s="35">
        <v>0</v>
      </c>
      <c r="N6495" s="35">
        <v>0</v>
      </c>
      <c r="O6495" s="35">
        <v>0</v>
      </c>
      <c r="P6495" s="36">
        <v>12</v>
      </c>
      <c r="Q6495" s="37">
        <v>60</v>
      </c>
      <c r="R6495" s="36">
        <v>0</v>
      </c>
      <c r="S6495" s="39">
        <f t="shared" si="221"/>
        <v>60</v>
      </c>
      <c r="T6495" s="34" t="s">
        <v>29</v>
      </c>
      <c r="U6495" s="12">
        <f>((alpha*(beta^speed))*(speed^ceta))</f>
        <v>6.4337320569601272E-2</v>
      </c>
      <c r="V6495" s="8">
        <f t="shared" si="222"/>
        <v>60</v>
      </c>
    </row>
    <row r="6496" spans="1:28">
      <c r="A6496" s="34" t="s">
        <v>19</v>
      </c>
      <c r="B6496" s="34" t="s">
        <v>71</v>
      </c>
      <c r="C6496" s="5" t="s">
        <v>153</v>
      </c>
      <c r="D6496" s="35" t="s">
        <v>88</v>
      </c>
      <c r="E6496" s="36" t="s">
        <v>17</v>
      </c>
      <c r="F6496" s="37">
        <v>100</v>
      </c>
      <c r="G6496" s="38">
        <v>0.04</v>
      </c>
      <c r="H6496" s="34">
        <v>0.97419932995787972</v>
      </c>
      <c r="I6496" s="35">
        <v>-4.1600832754745297E-3</v>
      </c>
      <c r="J6496" s="35">
        <v>0.5439496179885045</v>
      </c>
      <c r="K6496" s="35">
        <v>-26.165025718585692</v>
      </c>
      <c r="L6496" s="35">
        <v>1528.8337355275007</v>
      </c>
      <c r="M6496" s="35">
        <v>0</v>
      </c>
      <c r="N6496" s="35">
        <v>0</v>
      </c>
      <c r="O6496" s="35">
        <v>0</v>
      </c>
      <c r="P6496" s="36">
        <v>12</v>
      </c>
      <c r="Q6496" s="37">
        <v>60</v>
      </c>
      <c r="R6496" s="36">
        <v>14</v>
      </c>
      <c r="S6496" s="39">
        <f t="shared" si="221"/>
        <v>60</v>
      </c>
      <c r="T6496" s="34" t="s">
        <v>51</v>
      </c>
      <c r="U6496" s="12">
        <f>(((alpha*(speed^3))+(beta*(speed^2))+(ceta*speed))+delta)</f>
        <v>1018.572829668477</v>
      </c>
      <c r="V6496" s="8">
        <f t="shared" si="222"/>
        <v>60</v>
      </c>
    </row>
    <row r="6497" spans="1:22">
      <c r="A6497" s="34" t="s">
        <v>19</v>
      </c>
      <c r="B6497" s="34" t="s">
        <v>71</v>
      </c>
      <c r="C6497" s="5" t="s">
        <v>153</v>
      </c>
      <c r="D6497" s="35" t="s">
        <v>88</v>
      </c>
      <c r="E6497" s="36" t="s">
        <v>15</v>
      </c>
      <c r="F6497" s="37">
        <v>0</v>
      </c>
      <c r="G6497" s="38">
        <v>0.06</v>
      </c>
      <c r="H6497" s="34">
        <v>0.99439132090565441</v>
      </c>
      <c r="I6497" s="35">
        <v>6.8682206671835395</v>
      </c>
      <c r="J6497" s="35">
        <v>-0.35908090690705585</v>
      </c>
      <c r="K6497" s="35">
        <v>718.60918311191415</v>
      </c>
      <c r="L6497" s="35">
        <v>-2.8144041993668178</v>
      </c>
      <c r="M6497" s="35">
        <v>0</v>
      </c>
      <c r="N6497" s="35">
        <v>0</v>
      </c>
      <c r="O6497" s="35">
        <v>0</v>
      </c>
      <c r="P6497" s="36">
        <v>12</v>
      </c>
      <c r="Q6497" s="37">
        <v>86</v>
      </c>
      <c r="R6497" s="36">
        <v>1</v>
      </c>
      <c r="S6497" s="39">
        <f t="shared" si="221"/>
        <v>86</v>
      </c>
      <c r="T6497" s="34" t="s">
        <v>30</v>
      </c>
      <c r="U6497" s="12">
        <f>((alpha*(speed^beta))+(ceta*(speed^delta)))</f>
        <v>1.3899859388644036</v>
      </c>
      <c r="V6497" s="8">
        <f t="shared" si="222"/>
        <v>86</v>
      </c>
    </row>
    <row r="6498" spans="1:22">
      <c r="A6498" s="34" t="s">
        <v>19</v>
      </c>
      <c r="B6498" s="34" t="s">
        <v>71</v>
      </c>
      <c r="C6498" s="5" t="s">
        <v>153</v>
      </c>
      <c r="D6498" s="35" t="s">
        <v>88</v>
      </c>
      <c r="E6498" s="36" t="s">
        <v>16</v>
      </c>
      <c r="F6498" s="37">
        <v>0</v>
      </c>
      <c r="G6498" s="38">
        <v>0.06</v>
      </c>
      <c r="H6498" s="34">
        <v>0.97490736192931893</v>
      </c>
      <c r="I6498" s="35">
        <v>26.873275266468667</v>
      </c>
      <c r="J6498" s="35">
        <v>0.99960645556852445</v>
      </c>
      <c r="K6498" s="35">
        <v>-0.19449013074704</v>
      </c>
      <c r="L6498" s="35">
        <v>0</v>
      </c>
      <c r="M6498" s="35">
        <v>0</v>
      </c>
      <c r="N6498" s="35">
        <v>0</v>
      </c>
      <c r="O6498" s="35">
        <v>0</v>
      </c>
      <c r="P6498" s="36">
        <v>12</v>
      </c>
      <c r="Q6498" s="37">
        <v>86</v>
      </c>
      <c r="R6498" s="36">
        <v>0</v>
      </c>
      <c r="S6498" s="39">
        <f t="shared" si="221"/>
        <v>86</v>
      </c>
      <c r="T6498" s="34" t="s">
        <v>29</v>
      </c>
      <c r="U6498" s="12">
        <f>((alpha*(beta^speed))*(speed^ceta))</f>
        <v>10.923912980083822</v>
      </c>
      <c r="V6498" s="8">
        <f t="shared" si="222"/>
        <v>86</v>
      </c>
    </row>
    <row r="6499" spans="1:22">
      <c r="A6499" s="34" t="s">
        <v>19</v>
      </c>
      <c r="B6499" s="34" t="s">
        <v>71</v>
      </c>
      <c r="C6499" s="5" t="s">
        <v>153</v>
      </c>
      <c r="D6499" s="35" t="s">
        <v>88</v>
      </c>
      <c r="E6499" s="36" t="s">
        <v>14</v>
      </c>
      <c r="F6499" s="37">
        <v>0</v>
      </c>
      <c r="G6499" s="38">
        <v>0.06</v>
      </c>
      <c r="H6499" s="34">
        <v>0.97862659944254271</v>
      </c>
      <c r="I6499" s="35">
        <v>-1.0918225225814799E-6</v>
      </c>
      <c r="J6499" s="35">
        <v>1.7460024185925904E-4</v>
      </c>
      <c r="K6499" s="35">
        <v>-9.4989824897298795E-3</v>
      </c>
      <c r="L6499" s="35">
        <v>0.29242434679864693</v>
      </c>
      <c r="M6499" s="35">
        <v>0</v>
      </c>
      <c r="N6499" s="35">
        <v>0</v>
      </c>
      <c r="O6499" s="35">
        <v>0</v>
      </c>
      <c r="P6499" s="36">
        <v>12</v>
      </c>
      <c r="Q6499" s="37">
        <v>86</v>
      </c>
      <c r="R6499" s="36">
        <v>14</v>
      </c>
      <c r="S6499" s="39">
        <f t="shared" si="221"/>
        <v>86</v>
      </c>
      <c r="T6499" s="34" t="s">
        <v>51</v>
      </c>
      <c r="U6499" s="12">
        <f>(((alpha*(speed^3))+(beta*(speed^2))+(ceta*speed))+delta)</f>
        <v>7.2394975049871468E-2</v>
      </c>
      <c r="V6499" s="8">
        <f t="shared" si="222"/>
        <v>86</v>
      </c>
    </row>
    <row r="6500" spans="1:22">
      <c r="A6500" s="34" t="s">
        <v>19</v>
      </c>
      <c r="B6500" s="34" t="s">
        <v>71</v>
      </c>
      <c r="C6500" s="5" t="s">
        <v>153</v>
      </c>
      <c r="D6500" s="35" t="s">
        <v>88</v>
      </c>
      <c r="E6500" s="36" t="s">
        <v>18</v>
      </c>
      <c r="F6500" s="37">
        <v>0</v>
      </c>
      <c r="G6500" s="38">
        <v>0.06</v>
      </c>
      <c r="H6500" s="34">
        <v>0.98147426383017622</v>
      </c>
      <c r="I6500" s="35">
        <v>-3.0444633420030327E-7</v>
      </c>
      <c r="J6500" s="35">
        <v>4.496532489423951E-5</v>
      </c>
      <c r="K6500" s="35">
        <v>-2.9185203712713708E-3</v>
      </c>
      <c r="L6500" s="35">
        <v>0.15689013814733302</v>
      </c>
      <c r="M6500" s="35">
        <v>0</v>
      </c>
      <c r="N6500" s="35">
        <v>0</v>
      </c>
      <c r="O6500" s="35">
        <v>0</v>
      </c>
      <c r="P6500" s="36">
        <v>12</v>
      </c>
      <c r="Q6500" s="37">
        <v>86</v>
      </c>
      <c r="R6500" s="36">
        <v>14</v>
      </c>
      <c r="S6500" s="39">
        <f t="shared" si="221"/>
        <v>86</v>
      </c>
      <c r="T6500" s="34" t="s">
        <v>51</v>
      </c>
      <c r="U6500" s="12">
        <f>(((alpha*(speed^3))+(beta*(speed^2))+(ceta*speed))+delta)</f>
        <v>4.4816011589682458E-2</v>
      </c>
      <c r="V6500" s="8">
        <f t="shared" si="222"/>
        <v>86</v>
      </c>
    </row>
    <row r="6501" spans="1:22">
      <c r="A6501" s="34" t="s">
        <v>19</v>
      </c>
      <c r="B6501" s="34" t="s">
        <v>71</v>
      </c>
      <c r="C6501" s="5" t="s">
        <v>153</v>
      </c>
      <c r="D6501" s="35" t="s">
        <v>88</v>
      </c>
      <c r="E6501" s="36" t="s">
        <v>17</v>
      </c>
      <c r="F6501" s="37">
        <v>0</v>
      </c>
      <c r="G6501" s="38">
        <v>0.06</v>
      </c>
      <c r="H6501" s="34">
        <v>0.98288511305985948</v>
      </c>
      <c r="I6501" s="35">
        <v>252.82950491058767</v>
      </c>
      <c r="J6501" s="35">
        <v>0.19719873727084042</v>
      </c>
      <c r="K6501" s="35">
        <v>4026.8647896836446</v>
      </c>
      <c r="L6501" s="35">
        <v>-0.89606422416103393</v>
      </c>
      <c r="M6501" s="35">
        <v>0</v>
      </c>
      <c r="N6501" s="35">
        <v>0</v>
      </c>
      <c r="O6501" s="35">
        <v>0</v>
      </c>
      <c r="P6501" s="36">
        <v>12</v>
      </c>
      <c r="Q6501" s="37">
        <v>86</v>
      </c>
      <c r="R6501" s="36">
        <v>1</v>
      </c>
      <c r="S6501" s="39">
        <f t="shared" si="221"/>
        <v>86</v>
      </c>
      <c r="T6501" s="34" t="s">
        <v>30</v>
      </c>
      <c r="U6501" s="12">
        <f>((alpha*(speed^beta))+(ceta*(speed^delta)))</f>
        <v>682.96003104077408</v>
      </c>
      <c r="V6501" s="8">
        <f t="shared" si="222"/>
        <v>86</v>
      </c>
    </row>
    <row r="6502" spans="1:22">
      <c r="A6502" s="34" t="s">
        <v>19</v>
      </c>
      <c r="B6502" s="34" t="s">
        <v>71</v>
      </c>
      <c r="C6502" s="5" t="s">
        <v>153</v>
      </c>
      <c r="D6502" s="35" t="s">
        <v>88</v>
      </c>
      <c r="E6502" s="36" t="s">
        <v>15</v>
      </c>
      <c r="F6502" s="37">
        <v>50</v>
      </c>
      <c r="G6502" s="38">
        <v>0.06</v>
      </c>
      <c r="H6502" s="34">
        <v>0.99342936395235426</v>
      </c>
      <c r="I6502" s="35">
        <v>-4.3027857520756355E-5</v>
      </c>
      <c r="J6502" s="35">
        <v>5.0614592508243005E-3</v>
      </c>
      <c r="K6502" s="35">
        <v>-0.22029066216533091</v>
      </c>
      <c r="L6502" s="35">
        <v>5.9701452227909915</v>
      </c>
      <c r="M6502" s="35">
        <v>0</v>
      </c>
      <c r="N6502" s="35">
        <v>0</v>
      </c>
      <c r="O6502" s="35">
        <v>0</v>
      </c>
      <c r="P6502" s="36">
        <v>12</v>
      </c>
      <c r="Q6502" s="37">
        <v>59</v>
      </c>
      <c r="R6502" s="36">
        <v>14</v>
      </c>
      <c r="S6502" s="39">
        <f t="shared" si="221"/>
        <v>59</v>
      </c>
      <c r="T6502" s="34" t="s">
        <v>51</v>
      </c>
      <c r="U6502" s="12">
        <f>(((alpha*(speed^3))+(beta*(speed^2))+(ceta*speed))+delta)</f>
        <v>1.7549174574004383</v>
      </c>
      <c r="V6502" s="8">
        <f t="shared" si="222"/>
        <v>59</v>
      </c>
    </row>
    <row r="6503" spans="1:22">
      <c r="A6503" s="34" t="s">
        <v>19</v>
      </c>
      <c r="B6503" s="34" t="s">
        <v>71</v>
      </c>
      <c r="C6503" s="5" t="s">
        <v>153</v>
      </c>
      <c r="D6503" s="35" t="s">
        <v>88</v>
      </c>
      <c r="E6503" s="36" t="s">
        <v>16</v>
      </c>
      <c r="F6503" s="37">
        <v>50</v>
      </c>
      <c r="G6503" s="38">
        <v>0.06</v>
      </c>
      <c r="H6503" s="34">
        <v>0.98621678000804736</v>
      </c>
      <c r="I6503" s="35">
        <v>50.00742152278405</v>
      </c>
      <c r="J6503" s="35">
        <v>1.00464173620499</v>
      </c>
      <c r="K6503" s="35">
        <v>-0.3219687001923483</v>
      </c>
      <c r="L6503" s="35">
        <v>0</v>
      </c>
      <c r="M6503" s="35">
        <v>0</v>
      </c>
      <c r="N6503" s="35">
        <v>0</v>
      </c>
      <c r="O6503" s="35">
        <v>0</v>
      </c>
      <c r="P6503" s="36">
        <v>12</v>
      </c>
      <c r="Q6503" s="37">
        <v>59</v>
      </c>
      <c r="R6503" s="36">
        <v>0</v>
      </c>
      <c r="S6503" s="39">
        <f t="shared" si="221"/>
        <v>59</v>
      </c>
      <c r="T6503" s="34" t="s">
        <v>29</v>
      </c>
      <c r="U6503" s="12">
        <f>((alpha*(beta^speed))*(speed^ceta))</f>
        <v>17.682240806072727</v>
      </c>
      <c r="V6503" s="8">
        <f t="shared" si="222"/>
        <v>59</v>
      </c>
    </row>
    <row r="6504" spans="1:22">
      <c r="A6504" s="34" t="s">
        <v>19</v>
      </c>
      <c r="B6504" s="34" t="s">
        <v>71</v>
      </c>
      <c r="C6504" s="5" t="s">
        <v>153</v>
      </c>
      <c r="D6504" s="35" t="s">
        <v>88</v>
      </c>
      <c r="E6504" s="36" t="s">
        <v>14</v>
      </c>
      <c r="F6504" s="37">
        <v>50</v>
      </c>
      <c r="G6504" s="38">
        <v>0.06</v>
      </c>
      <c r="H6504" s="34">
        <v>0.98509068997224125</v>
      </c>
      <c r="I6504" s="35">
        <v>-1.8081079801619786E-6</v>
      </c>
      <c r="J6504" s="35">
        <v>2.3535731603473273E-4</v>
      </c>
      <c r="K6504" s="35">
        <v>-1.2157137455607082E-2</v>
      </c>
      <c r="L6504" s="35">
        <v>0.36825528209871794</v>
      </c>
      <c r="M6504" s="35">
        <v>0</v>
      </c>
      <c r="N6504" s="35">
        <v>0</v>
      </c>
      <c r="O6504" s="35">
        <v>0</v>
      </c>
      <c r="P6504" s="36">
        <v>12</v>
      </c>
      <c r="Q6504" s="37">
        <v>59</v>
      </c>
      <c r="R6504" s="36">
        <v>14</v>
      </c>
      <c r="S6504" s="39">
        <f t="shared" si="221"/>
        <v>59</v>
      </c>
      <c r="T6504" s="34" t="s">
        <v>51</v>
      </c>
      <c r="U6504" s="12">
        <f>(((alpha*(speed^3))+(beta*(speed^2))+(ceta*speed))+delta)</f>
        <v>9.8915580477117793E-2</v>
      </c>
      <c r="V6504" s="8">
        <f t="shared" si="222"/>
        <v>59</v>
      </c>
    </row>
    <row r="6505" spans="1:22">
      <c r="A6505" s="34" t="s">
        <v>19</v>
      </c>
      <c r="B6505" s="34" t="s">
        <v>71</v>
      </c>
      <c r="C6505" s="5" t="s">
        <v>153</v>
      </c>
      <c r="D6505" s="35" t="s">
        <v>88</v>
      </c>
      <c r="E6505" s="36" t="s">
        <v>18</v>
      </c>
      <c r="F6505" s="37">
        <v>50</v>
      </c>
      <c r="G6505" s="38">
        <v>0.06</v>
      </c>
      <c r="H6505" s="34">
        <v>0.97919383015442218</v>
      </c>
      <c r="I6505" s="35">
        <v>0.3123916827711693</v>
      </c>
      <c r="J6505" s="35">
        <v>0.98528806851429396</v>
      </c>
      <c r="K6505" s="35">
        <v>-0.17443540104918326</v>
      </c>
      <c r="L6505" s="35">
        <v>0</v>
      </c>
      <c r="M6505" s="35">
        <v>0</v>
      </c>
      <c r="N6505" s="35">
        <v>0</v>
      </c>
      <c r="O6505" s="35">
        <v>0</v>
      </c>
      <c r="P6505" s="36">
        <v>12</v>
      </c>
      <c r="Q6505" s="37">
        <v>59</v>
      </c>
      <c r="R6505" s="36">
        <v>0</v>
      </c>
      <c r="S6505" s="39">
        <f t="shared" si="221"/>
        <v>59</v>
      </c>
      <c r="T6505" s="34" t="s">
        <v>29</v>
      </c>
      <c r="U6505" s="12">
        <f>((alpha*(beta^speed))*(speed^ceta))</f>
        <v>6.397795855876437E-2</v>
      </c>
      <c r="V6505" s="8">
        <f t="shared" si="222"/>
        <v>59</v>
      </c>
    </row>
    <row r="6506" spans="1:22">
      <c r="A6506" s="34" t="s">
        <v>19</v>
      </c>
      <c r="B6506" s="34" t="s">
        <v>71</v>
      </c>
      <c r="C6506" s="5" t="s">
        <v>153</v>
      </c>
      <c r="D6506" s="35" t="s">
        <v>88</v>
      </c>
      <c r="E6506" s="36" t="s">
        <v>17</v>
      </c>
      <c r="F6506" s="37">
        <v>50</v>
      </c>
      <c r="G6506" s="38">
        <v>0.06</v>
      </c>
      <c r="H6506" s="34">
        <v>0.98599447124126705</v>
      </c>
      <c r="I6506" s="35">
        <v>-4.3233080556393209E-3</v>
      </c>
      <c r="J6506" s="35">
        <v>0.56406304788258577</v>
      </c>
      <c r="K6506" s="35">
        <v>-25.83994885365626</v>
      </c>
      <c r="L6506" s="35">
        <v>1486.0082490715686</v>
      </c>
      <c r="M6506" s="35">
        <v>0</v>
      </c>
      <c r="N6506" s="35">
        <v>0</v>
      </c>
      <c r="O6506" s="35">
        <v>0</v>
      </c>
      <c r="P6506" s="36">
        <v>12</v>
      </c>
      <c r="Q6506" s="37">
        <v>59</v>
      </c>
      <c r="R6506" s="36">
        <v>14</v>
      </c>
      <c r="S6506" s="39">
        <f t="shared" si="221"/>
        <v>59</v>
      </c>
      <c r="T6506" s="34" t="s">
        <v>51</v>
      </c>
      <c r="U6506" s="12">
        <f t="shared" ref="U6506:U6511" si="223">(((alpha*(speed^3))+(beta*(speed^2))+(ceta*speed))+delta)</f>
        <v>1037.0380512259824</v>
      </c>
      <c r="V6506" s="8">
        <f t="shared" si="222"/>
        <v>59</v>
      </c>
    </row>
    <row r="6507" spans="1:22">
      <c r="A6507" s="34" t="s">
        <v>19</v>
      </c>
      <c r="B6507" s="34" t="s">
        <v>71</v>
      </c>
      <c r="C6507" s="5" t="s">
        <v>153</v>
      </c>
      <c r="D6507" s="35" t="s">
        <v>88</v>
      </c>
      <c r="E6507" s="36" t="s">
        <v>15</v>
      </c>
      <c r="F6507" s="37">
        <v>100</v>
      </c>
      <c r="G6507" s="38">
        <v>0.06</v>
      </c>
      <c r="H6507" s="34">
        <v>0.93880908786726913</v>
      </c>
      <c r="I6507" s="35">
        <v>-2.0397219032920367E-4</v>
      </c>
      <c r="J6507" s="35">
        <v>1.697228084635127E-2</v>
      </c>
      <c r="K6507" s="35">
        <v>-0.49555851102446913</v>
      </c>
      <c r="L6507" s="35">
        <v>8.6364126839277304</v>
      </c>
      <c r="M6507" s="35">
        <v>0</v>
      </c>
      <c r="N6507" s="35">
        <v>0</v>
      </c>
      <c r="O6507" s="35">
        <v>0</v>
      </c>
      <c r="P6507" s="36">
        <v>12</v>
      </c>
      <c r="Q6507" s="37">
        <v>43</v>
      </c>
      <c r="R6507" s="36">
        <v>14</v>
      </c>
      <c r="S6507" s="39">
        <f t="shared" si="221"/>
        <v>43</v>
      </c>
      <c r="T6507" s="34" t="s">
        <v>51</v>
      </c>
      <c r="U6507" s="12">
        <f t="shared" si="223"/>
        <v>2.4919270582750599</v>
      </c>
      <c r="V6507" s="8">
        <f t="shared" si="222"/>
        <v>43</v>
      </c>
    </row>
    <row r="6508" spans="1:22">
      <c r="A6508" s="34" t="s">
        <v>19</v>
      </c>
      <c r="B6508" s="34" t="s">
        <v>71</v>
      </c>
      <c r="C6508" s="5" t="s">
        <v>153</v>
      </c>
      <c r="D6508" s="35" t="s">
        <v>88</v>
      </c>
      <c r="E6508" s="36" t="s">
        <v>16</v>
      </c>
      <c r="F6508" s="37">
        <v>100</v>
      </c>
      <c r="G6508" s="38">
        <v>0.06</v>
      </c>
      <c r="H6508" s="34">
        <v>0.95712766522916004</v>
      </c>
      <c r="I6508" s="35">
        <v>-4.2719642104480831E-4</v>
      </c>
      <c r="J6508" s="35">
        <v>4.0045132013814766E-2</v>
      </c>
      <c r="K6508" s="35">
        <v>-1.3257967024147932</v>
      </c>
      <c r="L6508" s="35">
        <v>41.063108684532622</v>
      </c>
      <c r="M6508" s="35">
        <v>0</v>
      </c>
      <c r="N6508" s="35">
        <v>0</v>
      </c>
      <c r="O6508" s="35">
        <v>0</v>
      </c>
      <c r="P6508" s="36">
        <v>12</v>
      </c>
      <c r="Q6508" s="37">
        <v>43</v>
      </c>
      <c r="R6508" s="36">
        <v>14</v>
      </c>
      <c r="S6508" s="39">
        <f t="shared" si="221"/>
        <v>43</v>
      </c>
      <c r="T6508" s="34" t="s">
        <v>51</v>
      </c>
      <c r="U6508" s="12">
        <f t="shared" si="223"/>
        <v>24.132193726230447</v>
      </c>
      <c r="V6508" s="8">
        <f t="shared" si="222"/>
        <v>43</v>
      </c>
    </row>
    <row r="6509" spans="1:22">
      <c r="A6509" s="34" t="s">
        <v>19</v>
      </c>
      <c r="B6509" s="34" t="s">
        <v>71</v>
      </c>
      <c r="C6509" s="5" t="s">
        <v>153</v>
      </c>
      <c r="D6509" s="35" t="s">
        <v>88</v>
      </c>
      <c r="E6509" s="36" t="s">
        <v>14</v>
      </c>
      <c r="F6509" s="37">
        <v>100</v>
      </c>
      <c r="G6509" s="38">
        <v>0.06</v>
      </c>
      <c r="H6509" s="34">
        <v>0.89937281649456735</v>
      </c>
      <c r="I6509" s="35">
        <v>-1.4369418665354945E-5</v>
      </c>
      <c r="J6509" s="35">
        <v>1.2404120929035509E-3</v>
      </c>
      <c r="K6509" s="35">
        <v>-3.6367977089251151E-2</v>
      </c>
      <c r="L6509" s="35">
        <v>0.55837928164148587</v>
      </c>
      <c r="M6509" s="35">
        <v>0</v>
      </c>
      <c r="N6509" s="35">
        <v>0</v>
      </c>
      <c r="O6509" s="35">
        <v>0</v>
      </c>
      <c r="P6509" s="36">
        <v>12</v>
      </c>
      <c r="Q6509" s="37">
        <v>43</v>
      </c>
      <c r="R6509" s="36">
        <v>14</v>
      </c>
      <c r="S6509" s="39">
        <f t="shared" si="221"/>
        <v>43</v>
      </c>
      <c r="T6509" s="34" t="s">
        <v>51</v>
      </c>
      <c r="U6509" s="12">
        <f t="shared" si="223"/>
        <v>0.14560885675597635</v>
      </c>
      <c r="V6509" s="8">
        <f t="shared" si="222"/>
        <v>43</v>
      </c>
    </row>
    <row r="6510" spans="1:22">
      <c r="A6510" s="34" t="s">
        <v>19</v>
      </c>
      <c r="B6510" s="34" t="s">
        <v>71</v>
      </c>
      <c r="C6510" s="5" t="s">
        <v>153</v>
      </c>
      <c r="D6510" s="35" t="s">
        <v>88</v>
      </c>
      <c r="E6510" s="36" t="s">
        <v>18</v>
      </c>
      <c r="F6510" s="37">
        <v>100</v>
      </c>
      <c r="G6510" s="38">
        <v>0.06</v>
      </c>
      <c r="H6510" s="34">
        <v>0.96530221396785354</v>
      </c>
      <c r="I6510" s="35">
        <v>-5.6003004895998966E-6</v>
      </c>
      <c r="J6510" s="35">
        <v>5.3725705515936565E-4</v>
      </c>
      <c r="K6510" s="35">
        <v>-1.8635514149620423E-2</v>
      </c>
      <c r="L6510" s="35">
        <v>0.34364184196250597</v>
      </c>
      <c r="M6510" s="35">
        <v>0</v>
      </c>
      <c r="N6510" s="35">
        <v>0</v>
      </c>
      <c r="O6510" s="35">
        <v>0</v>
      </c>
      <c r="P6510" s="36">
        <v>12</v>
      </c>
      <c r="Q6510" s="37">
        <v>43</v>
      </c>
      <c r="R6510" s="36">
        <v>14</v>
      </c>
      <c r="S6510" s="39">
        <f t="shared" si="221"/>
        <v>43</v>
      </c>
      <c r="T6510" s="34" t="s">
        <v>51</v>
      </c>
      <c r="U6510" s="12">
        <f t="shared" si="223"/>
        <v>9.0439937491875899E-2</v>
      </c>
      <c r="V6510" s="8">
        <f t="shared" si="222"/>
        <v>43</v>
      </c>
    </row>
    <row r="6511" spans="1:22">
      <c r="A6511" s="34" t="s">
        <v>19</v>
      </c>
      <c r="B6511" s="34" t="s">
        <v>71</v>
      </c>
      <c r="C6511" s="5" t="s">
        <v>153</v>
      </c>
      <c r="D6511" s="35" t="s">
        <v>88</v>
      </c>
      <c r="E6511" s="36" t="s">
        <v>17</v>
      </c>
      <c r="F6511" s="37">
        <v>100</v>
      </c>
      <c r="G6511" s="38">
        <v>0.06</v>
      </c>
      <c r="H6511" s="34">
        <v>0.97817344474170631</v>
      </c>
      <c r="I6511" s="35">
        <v>-1.4230103760958781E-2</v>
      </c>
      <c r="J6511" s="35">
        <v>1.2979640247169661</v>
      </c>
      <c r="K6511" s="35">
        <v>-43.445265938936387</v>
      </c>
      <c r="L6511" s="35">
        <v>2021.0388208632189</v>
      </c>
      <c r="M6511" s="35">
        <v>0</v>
      </c>
      <c r="N6511" s="35">
        <v>0</v>
      </c>
      <c r="O6511" s="35">
        <v>0</v>
      </c>
      <c r="P6511" s="36">
        <v>12</v>
      </c>
      <c r="Q6511" s="37">
        <v>43</v>
      </c>
      <c r="R6511" s="36">
        <v>14</v>
      </c>
      <c r="S6511" s="39">
        <f t="shared" si="221"/>
        <v>43</v>
      </c>
      <c r="T6511" s="34" t="s">
        <v>51</v>
      </c>
      <c r="U6511" s="12">
        <f t="shared" si="223"/>
        <v>1421.4350074680749</v>
      </c>
      <c r="V6511" s="8">
        <f t="shared" si="222"/>
        <v>43</v>
      </c>
    </row>
    <row r="6512" spans="1:22">
      <c r="A6512" s="34" t="s">
        <v>19</v>
      </c>
      <c r="B6512" s="34" t="s">
        <v>71</v>
      </c>
      <c r="C6512" s="5" t="s">
        <v>154</v>
      </c>
      <c r="D6512" s="35" t="s">
        <v>89</v>
      </c>
      <c r="E6512" s="36" t="s">
        <v>15</v>
      </c>
      <c r="F6512" s="37">
        <v>0</v>
      </c>
      <c r="G6512" s="38">
        <v>0</v>
      </c>
      <c r="H6512" s="34">
        <v>0.99831631112062935</v>
      </c>
      <c r="I6512" s="35">
        <v>56.545721740170315</v>
      </c>
      <c r="J6512" s="35">
        <v>-1.4233950184008131</v>
      </c>
      <c r="K6512" s="35">
        <v>2.1927840907855107</v>
      </c>
      <c r="L6512" s="35">
        <v>-0.3115311533307687</v>
      </c>
      <c r="M6512" s="35">
        <v>0</v>
      </c>
      <c r="N6512" s="35">
        <v>0</v>
      </c>
      <c r="O6512" s="35">
        <v>0</v>
      </c>
      <c r="P6512" s="36">
        <v>12</v>
      </c>
      <c r="Q6512" s="37">
        <v>86</v>
      </c>
      <c r="R6512" s="36">
        <v>1</v>
      </c>
      <c r="S6512" s="39">
        <f t="shared" si="221"/>
        <v>86</v>
      </c>
      <c r="T6512" s="34" t="s">
        <v>30</v>
      </c>
      <c r="U6512" s="12">
        <f>((alpha*(speed^beta))+(ceta*(speed^delta)))</f>
        <v>0.64717778577204366</v>
      </c>
      <c r="V6512" s="8">
        <f t="shared" si="222"/>
        <v>86</v>
      </c>
    </row>
    <row r="6513" spans="1:28">
      <c r="A6513" s="34" t="s">
        <v>19</v>
      </c>
      <c r="B6513" s="34" t="s">
        <v>71</v>
      </c>
      <c r="C6513" s="5" t="s">
        <v>155</v>
      </c>
      <c r="D6513" s="35" t="s">
        <v>89</v>
      </c>
      <c r="E6513" s="36" t="s">
        <v>15</v>
      </c>
      <c r="F6513" s="37">
        <v>0</v>
      </c>
      <c r="G6513" s="38">
        <v>0</v>
      </c>
      <c r="H6513" s="34">
        <v>0.9941178338696659</v>
      </c>
      <c r="I6513" s="35">
        <v>0.99558063807823383</v>
      </c>
      <c r="J6513" s="35">
        <v>57.566549542292215</v>
      </c>
      <c r="K6513" s="35">
        <v>0.24993386688478775</v>
      </c>
      <c r="L6513" s="35">
        <v>1.2718335605637645</v>
      </c>
      <c r="M6513" s="35">
        <v>-2.2313680878118716E-3</v>
      </c>
      <c r="N6513" s="35">
        <v>0</v>
      </c>
      <c r="O6513" s="35">
        <v>0</v>
      </c>
      <c r="P6513" s="36">
        <v>12</v>
      </c>
      <c r="Q6513" s="37">
        <v>86</v>
      </c>
      <c r="R6513" s="36">
        <v>10</v>
      </c>
      <c r="S6513" s="39">
        <f t="shared" si="221"/>
        <v>86</v>
      </c>
      <c r="T6513" s="34" t="s">
        <v>44</v>
      </c>
      <c r="U6513" s="12">
        <f>(alpha+(beta/(1+EXP((((-1)*ceta)+(delta*LN(speed)))+(epsilon*speed)))))</f>
        <v>1.3041557670022923</v>
      </c>
      <c r="V6513" s="8">
        <f t="shared" si="222"/>
        <v>86</v>
      </c>
    </row>
    <row r="6514" spans="1:28">
      <c r="A6514" s="34" t="s">
        <v>19</v>
      </c>
      <c r="B6514" s="34" t="s">
        <v>71</v>
      </c>
      <c r="C6514" s="5" t="s">
        <v>154</v>
      </c>
      <c r="D6514" s="35" t="s">
        <v>89</v>
      </c>
      <c r="E6514" s="36" t="s">
        <v>16</v>
      </c>
      <c r="F6514" s="37">
        <v>0</v>
      </c>
      <c r="G6514" s="38">
        <v>0</v>
      </c>
      <c r="H6514" s="34">
        <v>0.98905119355209326</v>
      </c>
      <c r="I6514" s="35">
        <v>33.137707407860425</v>
      </c>
      <c r="J6514" s="35">
        <v>1.0098589577160406</v>
      </c>
      <c r="K6514" s="35">
        <v>-0.78527160070060509</v>
      </c>
      <c r="L6514" s="35">
        <v>0</v>
      </c>
      <c r="M6514" s="35">
        <v>0</v>
      </c>
      <c r="N6514" s="35">
        <v>0</v>
      </c>
      <c r="O6514" s="35">
        <v>0</v>
      </c>
      <c r="P6514" s="36">
        <v>12</v>
      </c>
      <c r="Q6514" s="37">
        <v>86</v>
      </c>
      <c r="R6514" s="36">
        <v>0</v>
      </c>
      <c r="S6514" s="39">
        <f t="shared" si="221"/>
        <v>86</v>
      </c>
      <c r="T6514" s="34" t="s">
        <v>29</v>
      </c>
      <c r="U6514" s="12">
        <f>((alpha*(beta^speed))*(speed^ceta))</f>
        <v>2.3315131396115159</v>
      </c>
      <c r="V6514" s="8">
        <f t="shared" si="222"/>
        <v>86</v>
      </c>
    </row>
    <row r="6515" spans="1:28">
      <c r="A6515" s="34" t="s">
        <v>19</v>
      </c>
      <c r="B6515" s="34" t="s">
        <v>71</v>
      </c>
      <c r="C6515" s="5" t="s">
        <v>155</v>
      </c>
      <c r="D6515" s="35" t="s">
        <v>89</v>
      </c>
      <c r="E6515" s="36" t="s">
        <v>16</v>
      </c>
      <c r="F6515" s="37">
        <v>0</v>
      </c>
      <c r="G6515" s="38">
        <v>0</v>
      </c>
      <c r="H6515" s="34">
        <v>0.99576503486942802</v>
      </c>
      <c r="I6515" s="35">
        <v>51.322127634728126</v>
      </c>
      <c r="J6515" s="35">
        <v>0.98382226227558711</v>
      </c>
      <c r="K6515" s="35">
        <v>-0.39222934744136378</v>
      </c>
      <c r="L6515" s="35">
        <v>0</v>
      </c>
      <c r="M6515" s="35">
        <v>0</v>
      </c>
      <c r="N6515" s="35">
        <v>0</v>
      </c>
      <c r="O6515" s="35">
        <v>0</v>
      </c>
      <c r="P6515" s="36">
        <v>12</v>
      </c>
      <c r="Q6515" s="37">
        <v>86</v>
      </c>
      <c r="R6515" s="36">
        <v>0</v>
      </c>
      <c r="S6515" s="39">
        <f t="shared" si="221"/>
        <v>86</v>
      </c>
      <c r="T6515" s="34" t="s">
        <v>29</v>
      </c>
      <c r="U6515" s="12">
        <f>((alpha*(beta^speed))*(speed^ceta))</f>
        <v>2.1997286824864797</v>
      </c>
      <c r="V6515" s="8">
        <f t="shared" si="222"/>
        <v>86</v>
      </c>
    </row>
    <row r="6516" spans="1:28">
      <c r="A6516" s="34" t="s">
        <v>19</v>
      </c>
      <c r="B6516" s="34" t="s">
        <v>71</v>
      </c>
      <c r="C6516" s="5" t="s">
        <v>154</v>
      </c>
      <c r="D6516" s="35" t="s">
        <v>89</v>
      </c>
      <c r="E6516" s="36" t="s">
        <v>14</v>
      </c>
      <c r="F6516" s="37">
        <v>0</v>
      </c>
      <c r="G6516" s="38">
        <v>0</v>
      </c>
      <c r="H6516" s="34">
        <v>0.99729689881146255</v>
      </c>
      <c r="I6516" s="35">
        <v>2.4813870442571453</v>
      </c>
      <c r="J6516" s="35">
        <v>1.0083926485693753</v>
      </c>
      <c r="K6516" s="35">
        <v>-1.1279428256082309</v>
      </c>
      <c r="L6516" s="35">
        <v>0</v>
      </c>
      <c r="M6516" s="35">
        <v>0</v>
      </c>
      <c r="N6516" s="35">
        <v>0</v>
      </c>
      <c r="O6516" s="35">
        <v>0</v>
      </c>
      <c r="P6516" s="36">
        <v>12</v>
      </c>
      <c r="Q6516" s="37">
        <v>86</v>
      </c>
      <c r="R6516" s="36">
        <v>0</v>
      </c>
      <c r="S6516" s="39">
        <f t="shared" si="221"/>
        <v>86</v>
      </c>
      <c r="T6516" s="34" t="s">
        <v>29</v>
      </c>
      <c r="U6516" s="12">
        <f>((alpha*(beta^speed))*(speed^ceta))</f>
        <v>3.3484402885751621E-2</v>
      </c>
      <c r="V6516" s="8">
        <f t="shared" si="222"/>
        <v>86</v>
      </c>
      <c r="AB6516" s="41"/>
    </row>
    <row r="6517" spans="1:28">
      <c r="A6517" s="34" t="s">
        <v>19</v>
      </c>
      <c r="B6517" s="34" t="s">
        <v>71</v>
      </c>
      <c r="C6517" s="5" t="s">
        <v>155</v>
      </c>
      <c r="D6517" s="35" t="s">
        <v>89</v>
      </c>
      <c r="E6517" s="36" t="s">
        <v>14</v>
      </c>
      <c r="F6517" s="37">
        <v>0</v>
      </c>
      <c r="G6517" s="38">
        <v>0</v>
      </c>
      <c r="H6517" s="34">
        <v>0.99803115167393408</v>
      </c>
      <c r="I6517" s="35">
        <v>0.96329110528282424</v>
      </c>
      <c r="J6517" s="35">
        <v>1.008155456835268</v>
      </c>
      <c r="K6517" s="35">
        <v>-1.0537981734797233</v>
      </c>
      <c r="L6517" s="35">
        <v>0</v>
      </c>
      <c r="M6517" s="35">
        <v>0</v>
      </c>
      <c r="N6517" s="35">
        <v>0</v>
      </c>
      <c r="O6517" s="35">
        <v>0</v>
      </c>
      <c r="P6517" s="36">
        <v>12</v>
      </c>
      <c r="Q6517" s="37">
        <v>86</v>
      </c>
      <c r="R6517" s="36">
        <v>0</v>
      </c>
      <c r="S6517" s="39">
        <f t="shared" si="221"/>
        <v>86</v>
      </c>
      <c r="T6517" s="34" t="s">
        <v>29</v>
      </c>
      <c r="U6517" s="12">
        <f>((alpha*(beta^speed))*(speed^ceta))</f>
        <v>1.7723604892518074E-2</v>
      </c>
      <c r="V6517" s="8">
        <f t="shared" si="222"/>
        <v>86</v>
      </c>
    </row>
    <row r="6518" spans="1:28">
      <c r="A6518" s="34" t="s">
        <v>19</v>
      </c>
      <c r="B6518" s="34" t="s">
        <v>71</v>
      </c>
      <c r="C6518" s="5" t="s">
        <v>154</v>
      </c>
      <c r="D6518" s="35" t="s">
        <v>89</v>
      </c>
      <c r="E6518" s="36" t="s">
        <v>18</v>
      </c>
      <c r="F6518" s="37">
        <v>0</v>
      </c>
      <c r="G6518" s="38">
        <v>0</v>
      </c>
      <c r="H6518" s="34">
        <v>0.98647218214994292</v>
      </c>
      <c r="I6518" s="35">
        <v>2.885438010952162</v>
      </c>
      <c r="J6518" s="35">
        <v>0.85754781844701788</v>
      </c>
      <c r="K6518" s="35">
        <v>-5.5326197222057725E-3</v>
      </c>
      <c r="L6518" s="35">
        <v>0</v>
      </c>
      <c r="M6518" s="35">
        <v>0</v>
      </c>
      <c r="N6518" s="35">
        <v>0</v>
      </c>
      <c r="O6518" s="35">
        <v>0</v>
      </c>
      <c r="P6518" s="36">
        <v>12</v>
      </c>
      <c r="Q6518" s="37">
        <v>86</v>
      </c>
      <c r="R6518" s="36">
        <v>5</v>
      </c>
      <c r="S6518" s="39">
        <f t="shared" si="221"/>
        <v>86</v>
      </c>
      <c r="T6518" s="34" t="s">
        <v>36</v>
      </c>
      <c r="U6518" s="12">
        <f>(1/(((ceta*(speed^2))+(beta*speed))+alpha))</f>
        <v>2.7999208795699865E-2</v>
      </c>
      <c r="V6518" s="8">
        <f t="shared" si="222"/>
        <v>86</v>
      </c>
      <c r="AB6518" s="41"/>
    </row>
    <row r="6519" spans="1:28">
      <c r="A6519" s="34" t="s">
        <v>19</v>
      </c>
      <c r="B6519" s="34" t="s">
        <v>71</v>
      </c>
      <c r="C6519" s="5" t="s">
        <v>155</v>
      </c>
      <c r="D6519" s="35" t="s">
        <v>89</v>
      </c>
      <c r="E6519" s="36" t="s">
        <v>18</v>
      </c>
      <c r="F6519" s="37">
        <v>0</v>
      </c>
      <c r="G6519" s="38">
        <v>0</v>
      </c>
      <c r="H6519" s="34">
        <v>0.9726911146383288</v>
      </c>
      <c r="I6519" s="35">
        <v>3.6331907523465237</v>
      </c>
      <c r="J6519" s="35">
        <v>1.0114645138823175</v>
      </c>
      <c r="K6519" s="35">
        <v>-1.3976973244057722</v>
      </c>
      <c r="L6519" s="35">
        <v>0</v>
      </c>
      <c r="M6519" s="35">
        <v>0</v>
      </c>
      <c r="N6519" s="35">
        <v>0</v>
      </c>
      <c r="O6519" s="35">
        <v>0</v>
      </c>
      <c r="P6519" s="36">
        <v>12</v>
      </c>
      <c r="Q6519" s="37">
        <v>86</v>
      </c>
      <c r="R6519" s="36">
        <v>0</v>
      </c>
      <c r="S6519" s="39">
        <f t="shared" si="221"/>
        <v>86</v>
      </c>
      <c r="T6519" s="34" t="s">
        <v>29</v>
      </c>
      <c r="U6519" s="12">
        <f>((alpha*(beta^speed))*(speed^ceta))</f>
        <v>1.915141401639104E-2</v>
      </c>
      <c r="V6519" s="8">
        <f t="shared" si="222"/>
        <v>86</v>
      </c>
      <c r="AB6519" s="41"/>
    </row>
    <row r="6520" spans="1:28">
      <c r="A6520" s="34" t="s">
        <v>19</v>
      </c>
      <c r="B6520" s="34" t="s">
        <v>71</v>
      </c>
      <c r="C6520" s="5" t="s">
        <v>154</v>
      </c>
      <c r="D6520" s="35" t="s">
        <v>89</v>
      </c>
      <c r="E6520" s="36" t="s">
        <v>17</v>
      </c>
      <c r="F6520" s="37">
        <v>0</v>
      </c>
      <c r="G6520" s="38">
        <v>0</v>
      </c>
      <c r="H6520" s="34">
        <v>0.98365458126982275</v>
      </c>
      <c r="I6520" s="35">
        <v>3233.070154081639</v>
      </c>
      <c r="J6520" s="35">
        <v>1.0101026845055565</v>
      </c>
      <c r="K6520" s="35">
        <v>-0.83398836608709082</v>
      </c>
      <c r="L6520" s="35">
        <v>0</v>
      </c>
      <c r="M6520" s="35">
        <v>0</v>
      </c>
      <c r="N6520" s="35">
        <v>0</v>
      </c>
      <c r="O6520" s="35">
        <v>0</v>
      </c>
      <c r="P6520" s="36">
        <v>12</v>
      </c>
      <c r="Q6520" s="37">
        <v>86</v>
      </c>
      <c r="R6520" s="36">
        <v>0</v>
      </c>
      <c r="S6520" s="39">
        <f t="shared" si="221"/>
        <v>86</v>
      </c>
      <c r="T6520" s="34" t="s">
        <v>29</v>
      </c>
      <c r="U6520" s="12">
        <f>((alpha*(beta^speed))*(speed^ceta))</f>
        <v>186.9395112666482</v>
      </c>
      <c r="V6520" s="8">
        <f t="shared" si="222"/>
        <v>86</v>
      </c>
    </row>
    <row r="6521" spans="1:28">
      <c r="A6521" s="34" t="s">
        <v>19</v>
      </c>
      <c r="B6521" s="34" t="s">
        <v>71</v>
      </c>
      <c r="C6521" s="5" t="s">
        <v>155</v>
      </c>
      <c r="D6521" s="35" t="s">
        <v>89</v>
      </c>
      <c r="E6521" s="36" t="s">
        <v>17</v>
      </c>
      <c r="F6521" s="37">
        <v>0</v>
      </c>
      <c r="G6521" s="38">
        <v>0</v>
      </c>
      <c r="H6521" s="34">
        <v>0.98614419334176728</v>
      </c>
      <c r="I6521" s="35">
        <v>3246.3839924106869</v>
      </c>
      <c r="J6521" s="35">
        <v>1.0099543174377892</v>
      </c>
      <c r="K6521" s="35">
        <v>-0.84239605773678361</v>
      </c>
      <c r="L6521" s="35">
        <v>0</v>
      </c>
      <c r="M6521" s="35">
        <v>0</v>
      </c>
      <c r="N6521" s="35">
        <v>0</v>
      </c>
      <c r="O6521" s="35">
        <v>0</v>
      </c>
      <c r="P6521" s="36">
        <v>12</v>
      </c>
      <c r="Q6521" s="37">
        <v>86</v>
      </c>
      <c r="R6521" s="36">
        <v>0</v>
      </c>
      <c r="S6521" s="39">
        <f t="shared" si="221"/>
        <v>86</v>
      </c>
      <c r="T6521" s="34" t="s">
        <v>29</v>
      </c>
      <c r="U6521" s="12">
        <f>((alpha*(beta^speed))*(speed^ceta))</f>
        <v>178.53970243732257</v>
      </c>
      <c r="V6521" s="8">
        <f t="shared" si="222"/>
        <v>86</v>
      </c>
    </row>
    <row r="6522" spans="1:28">
      <c r="A6522" s="34" t="s">
        <v>19</v>
      </c>
      <c r="B6522" s="34" t="s">
        <v>71</v>
      </c>
      <c r="C6522" s="5" t="s">
        <v>154</v>
      </c>
      <c r="D6522" s="35" t="s">
        <v>89</v>
      </c>
      <c r="E6522" s="36" t="s">
        <v>15</v>
      </c>
      <c r="F6522" s="37">
        <v>50</v>
      </c>
      <c r="G6522" s="38">
        <v>0</v>
      </c>
      <c r="H6522" s="34">
        <v>0.99796461761636635</v>
      </c>
      <c r="I6522" s="35">
        <v>39.953242221188951</v>
      </c>
      <c r="J6522" s="35">
        <v>-1.2994494255812159</v>
      </c>
      <c r="K6522" s="35">
        <v>2.3805789745064776</v>
      </c>
      <c r="L6522" s="35">
        <v>-0.31653165779632775</v>
      </c>
      <c r="M6522" s="35">
        <v>0</v>
      </c>
      <c r="N6522" s="35">
        <v>0</v>
      </c>
      <c r="O6522" s="35">
        <v>0</v>
      </c>
      <c r="P6522" s="36">
        <v>12</v>
      </c>
      <c r="Q6522" s="37">
        <v>86</v>
      </c>
      <c r="R6522" s="36">
        <v>1</v>
      </c>
      <c r="S6522" s="39">
        <f t="shared" si="221"/>
        <v>86</v>
      </c>
      <c r="T6522" s="34" t="s">
        <v>30</v>
      </c>
      <c r="U6522" s="12">
        <f>((alpha*(speed^beta))+(ceta*(speed^delta)))</f>
        <v>0.70363265171847311</v>
      </c>
      <c r="V6522" s="8">
        <f t="shared" si="222"/>
        <v>86</v>
      </c>
    </row>
    <row r="6523" spans="1:28">
      <c r="A6523" s="34" t="s">
        <v>19</v>
      </c>
      <c r="B6523" s="34" t="s">
        <v>71</v>
      </c>
      <c r="C6523" s="5" t="s">
        <v>155</v>
      </c>
      <c r="D6523" s="35" t="s">
        <v>89</v>
      </c>
      <c r="E6523" s="36" t="s">
        <v>15</v>
      </c>
      <c r="F6523" s="37">
        <v>50</v>
      </c>
      <c r="G6523" s="38">
        <v>0</v>
      </c>
      <c r="H6523" s="34">
        <v>0.98570623119938794</v>
      </c>
      <c r="I6523" s="35">
        <v>1.344484121058015</v>
      </c>
      <c r="J6523" s="35">
        <v>31.167062777123341</v>
      </c>
      <c r="K6523" s="35">
        <v>-0.13772387645970977</v>
      </c>
      <c r="L6523" s="35">
        <v>0.75296340308849785</v>
      </c>
      <c r="M6523" s="35">
        <v>1.6866929521138257E-2</v>
      </c>
      <c r="N6523" s="35">
        <v>0</v>
      </c>
      <c r="O6523" s="35">
        <v>0</v>
      </c>
      <c r="P6523" s="36">
        <v>12</v>
      </c>
      <c r="Q6523" s="37">
        <v>86</v>
      </c>
      <c r="R6523" s="36">
        <v>10</v>
      </c>
      <c r="S6523" s="39">
        <f t="shared" si="221"/>
        <v>86</v>
      </c>
      <c r="T6523" s="34" t="s">
        <v>44</v>
      </c>
      <c r="U6523" s="12">
        <f>(alpha+(beta/(1+EXP((((-1)*ceta)+(delta*LN(speed)))+(epsilon*speed)))))</f>
        <v>1.5653959357383433</v>
      </c>
      <c r="V6523" s="8">
        <f t="shared" si="222"/>
        <v>86</v>
      </c>
    </row>
    <row r="6524" spans="1:28">
      <c r="A6524" s="34" t="s">
        <v>19</v>
      </c>
      <c r="B6524" s="34" t="s">
        <v>71</v>
      </c>
      <c r="C6524" s="5" t="s">
        <v>154</v>
      </c>
      <c r="D6524" s="35" t="s">
        <v>89</v>
      </c>
      <c r="E6524" s="36" t="s">
        <v>16</v>
      </c>
      <c r="F6524" s="37">
        <v>50</v>
      </c>
      <c r="G6524" s="38">
        <v>0</v>
      </c>
      <c r="H6524" s="34">
        <v>0.97971857504569282</v>
      </c>
      <c r="I6524" s="35">
        <v>2.5744157781219181</v>
      </c>
      <c r="J6524" s="35">
        <v>24.917622276871811</v>
      </c>
      <c r="K6524" s="35">
        <v>8.5110911567134864E-2</v>
      </c>
      <c r="L6524" s="35">
        <v>0.60649834253256474</v>
      </c>
      <c r="M6524" s="35">
        <v>2.7086769128099004E-2</v>
      </c>
      <c r="N6524" s="35">
        <v>0</v>
      </c>
      <c r="O6524" s="35">
        <v>0</v>
      </c>
      <c r="P6524" s="36">
        <v>12</v>
      </c>
      <c r="Q6524" s="37">
        <v>86</v>
      </c>
      <c r="R6524" s="36">
        <v>10</v>
      </c>
      <c r="S6524" s="39">
        <f t="shared" si="221"/>
        <v>86</v>
      </c>
      <c r="T6524" s="34" t="s">
        <v>44</v>
      </c>
      <c r="U6524" s="12">
        <f>(alpha+(beta/(1+EXP((((-1)*ceta)+(delta*LN(speed)))+(epsilon*speed)))))</f>
        <v>2.7503900446129457</v>
      </c>
      <c r="V6524" s="8">
        <f t="shared" si="222"/>
        <v>86</v>
      </c>
    </row>
    <row r="6525" spans="1:28">
      <c r="A6525" s="34" t="s">
        <v>19</v>
      </c>
      <c r="B6525" s="34" t="s">
        <v>71</v>
      </c>
      <c r="C6525" s="5" t="s">
        <v>155</v>
      </c>
      <c r="D6525" s="35" t="s">
        <v>89</v>
      </c>
      <c r="E6525" s="36" t="s">
        <v>16</v>
      </c>
      <c r="F6525" s="37">
        <v>50</v>
      </c>
      <c r="G6525" s="38">
        <v>0</v>
      </c>
      <c r="H6525" s="34">
        <v>0.99636994407934076</v>
      </c>
      <c r="I6525" s="35">
        <v>66.986173083144152</v>
      </c>
      <c r="J6525" s="35">
        <v>0.97488707705105615</v>
      </c>
      <c r="K6525" s="35">
        <v>-0.39946714256866722</v>
      </c>
      <c r="L6525" s="35">
        <v>0</v>
      </c>
      <c r="M6525" s="35">
        <v>0</v>
      </c>
      <c r="N6525" s="35">
        <v>0</v>
      </c>
      <c r="O6525" s="35">
        <v>0</v>
      </c>
      <c r="P6525" s="36">
        <v>12</v>
      </c>
      <c r="Q6525" s="37">
        <v>86</v>
      </c>
      <c r="R6525" s="36">
        <v>0</v>
      </c>
      <c r="S6525" s="39">
        <f t="shared" si="221"/>
        <v>86</v>
      </c>
      <c r="T6525" s="34" t="s">
        <v>29</v>
      </c>
      <c r="U6525" s="12">
        <f>((alpha*(beta^speed))*(speed^ceta))</f>
        <v>1.2684914922240191</v>
      </c>
      <c r="V6525" s="8">
        <f t="shared" si="222"/>
        <v>86</v>
      </c>
    </row>
    <row r="6526" spans="1:28">
      <c r="A6526" s="34" t="s">
        <v>19</v>
      </c>
      <c r="B6526" s="34" t="s">
        <v>71</v>
      </c>
      <c r="C6526" s="5" t="s">
        <v>154</v>
      </c>
      <c r="D6526" s="35" t="s">
        <v>89</v>
      </c>
      <c r="E6526" s="36" t="s">
        <v>14</v>
      </c>
      <c r="F6526" s="37">
        <v>50</v>
      </c>
      <c r="G6526" s="38">
        <v>0</v>
      </c>
      <c r="H6526" s="34">
        <v>0.99329889370980229</v>
      </c>
      <c r="I6526" s="35">
        <v>1.5691243469137701</v>
      </c>
      <c r="J6526" s="35">
        <v>1.0052804287056478</v>
      </c>
      <c r="K6526" s="35">
        <v>-0.92521087455236417</v>
      </c>
      <c r="L6526" s="35">
        <v>0</v>
      </c>
      <c r="M6526" s="35">
        <v>0</v>
      </c>
      <c r="N6526" s="35">
        <v>0</v>
      </c>
      <c r="O6526" s="35">
        <v>0</v>
      </c>
      <c r="P6526" s="36">
        <v>12</v>
      </c>
      <c r="Q6526" s="37">
        <v>86</v>
      </c>
      <c r="R6526" s="36">
        <v>0</v>
      </c>
      <c r="S6526" s="39">
        <f t="shared" si="221"/>
        <v>86</v>
      </c>
      <c r="T6526" s="34" t="s">
        <v>29</v>
      </c>
      <c r="U6526" s="12">
        <f>((alpha*(beta^speed))*(speed^ceta))</f>
        <v>4.0044228320029837E-2</v>
      </c>
      <c r="V6526" s="8">
        <f t="shared" si="222"/>
        <v>86</v>
      </c>
    </row>
    <row r="6527" spans="1:28">
      <c r="A6527" s="34" t="s">
        <v>19</v>
      </c>
      <c r="B6527" s="34" t="s">
        <v>71</v>
      </c>
      <c r="C6527" s="5" t="s">
        <v>155</v>
      </c>
      <c r="D6527" s="35" t="s">
        <v>89</v>
      </c>
      <c r="E6527" s="36" t="s">
        <v>14</v>
      </c>
      <c r="F6527" s="37">
        <v>50</v>
      </c>
      <c r="G6527" s="38">
        <v>0</v>
      </c>
      <c r="H6527" s="34">
        <v>0.99536359976321009</v>
      </c>
      <c r="I6527" s="35">
        <v>-41.765387237801001</v>
      </c>
      <c r="J6527" s="35">
        <v>9.2805270188672093</v>
      </c>
      <c r="K6527" s="35">
        <v>1.6662934316705722</v>
      </c>
      <c r="L6527" s="35">
        <v>0</v>
      </c>
      <c r="M6527" s="35">
        <v>0</v>
      </c>
      <c r="N6527" s="35">
        <v>0</v>
      </c>
      <c r="O6527" s="35">
        <v>0</v>
      </c>
      <c r="P6527" s="36">
        <v>12</v>
      </c>
      <c r="Q6527" s="37">
        <v>86</v>
      </c>
      <c r="R6527" s="36">
        <v>2</v>
      </c>
      <c r="S6527" s="39">
        <f t="shared" si="221"/>
        <v>86</v>
      </c>
      <c r="T6527" s="34" t="s">
        <v>31</v>
      </c>
      <c r="U6527" s="12">
        <f>((alpha+(beta*speed))^((-1)/ceta))</f>
        <v>1.8723024438547047E-2</v>
      </c>
      <c r="V6527" s="8">
        <f t="shared" si="222"/>
        <v>86</v>
      </c>
      <c r="AB6527" s="41"/>
    </row>
    <row r="6528" spans="1:28">
      <c r="A6528" s="34" t="s">
        <v>19</v>
      </c>
      <c r="B6528" s="34" t="s">
        <v>71</v>
      </c>
      <c r="C6528" s="5" t="s">
        <v>154</v>
      </c>
      <c r="D6528" s="35" t="s">
        <v>89</v>
      </c>
      <c r="E6528" s="36" t="s">
        <v>18</v>
      </c>
      <c r="F6528" s="37">
        <v>50</v>
      </c>
      <c r="G6528" s="38">
        <v>0</v>
      </c>
      <c r="H6528" s="34">
        <v>0.98384848393077073</v>
      </c>
      <c r="I6528" s="35">
        <v>4.5237916079524529</v>
      </c>
      <c r="J6528" s="35">
        <v>0.55101577455005168</v>
      </c>
      <c r="K6528" s="35">
        <v>-2.9183491474698E-3</v>
      </c>
      <c r="L6528" s="35">
        <v>0</v>
      </c>
      <c r="M6528" s="35">
        <v>0</v>
      </c>
      <c r="N6528" s="35">
        <v>0</v>
      </c>
      <c r="O6528" s="35">
        <v>0</v>
      </c>
      <c r="P6528" s="36">
        <v>12</v>
      </c>
      <c r="Q6528" s="37">
        <v>86</v>
      </c>
      <c r="R6528" s="36">
        <v>5</v>
      </c>
      <c r="S6528" s="39">
        <f t="shared" si="221"/>
        <v>86</v>
      </c>
      <c r="T6528" s="34" t="s">
        <v>36</v>
      </c>
      <c r="U6528" s="12">
        <f>(1/(((ceta*(speed^2))+(beta*speed))+alpha))</f>
        <v>3.2973876396607246E-2</v>
      </c>
      <c r="V6528" s="8">
        <f t="shared" si="222"/>
        <v>86</v>
      </c>
      <c r="AB6528" s="41"/>
    </row>
    <row r="6529" spans="1:28">
      <c r="A6529" s="34" t="s">
        <v>19</v>
      </c>
      <c r="B6529" s="34" t="s">
        <v>71</v>
      </c>
      <c r="C6529" s="5" t="s">
        <v>155</v>
      </c>
      <c r="D6529" s="35" t="s">
        <v>89</v>
      </c>
      <c r="E6529" s="36" t="s">
        <v>18</v>
      </c>
      <c r="F6529" s="37">
        <v>50</v>
      </c>
      <c r="G6529" s="38">
        <v>0</v>
      </c>
      <c r="H6529" s="34">
        <v>0.96289270807498795</v>
      </c>
      <c r="I6529" s="35">
        <v>2.9886562924939102</v>
      </c>
      <c r="J6529" s="35">
        <v>1.0114984111652414</v>
      </c>
      <c r="K6529" s="35">
        <v>-1.2603237599016093</v>
      </c>
      <c r="L6529" s="35">
        <v>0</v>
      </c>
      <c r="M6529" s="35">
        <v>0</v>
      </c>
      <c r="N6529" s="35">
        <v>0</v>
      </c>
      <c r="O6529" s="35">
        <v>0</v>
      </c>
      <c r="P6529" s="36">
        <v>12</v>
      </c>
      <c r="Q6529" s="37">
        <v>86</v>
      </c>
      <c r="R6529" s="36">
        <v>0</v>
      </c>
      <c r="S6529" s="39">
        <f t="shared" si="221"/>
        <v>86</v>
      </c>
      <c r="T6529" s="34" t="s">
        <v>29</v>
      </c>
      <c r="U6529" s="12">
        <f>((alpha*(beta^speed))*(speed^ceta))</f>
        <v>2.9133270054616113E-2</v>
      </c>
      <c r="V6529" s="8">
        <f t="shared" si="222"/>
        <v>86</v>
      </c>
      <c r="AB6529" s="41"/>
    </row>
    <row r="6530" spans="1:28">
      <c r="A6530" s="34" t="s">
        <v>19</v>
      </c>
      <c r="B6530" s="34" t="s">
        <v>71</v>
      </c>
      <c r="C6530" s="5" t="s">
        <v>154</v>
      </c>
      <c r="D6530" s="35" t="s">
        <v>89</v>
      </c>
      <c r="E6530" s="36" t="s">
        <v>17</v>
      </c>
      <c r="F6530" s="37">
        <v>50</v>
      </c>
      <c r="G6530" s="38">
        <v>0</v>
      </c>
      <c r="H6530" s="34">
        <v>0.96649026001200289</v>
      </c>
      <c r="I6530" s="35">
        <v>2355.0053168395102</v>
      </c>
      <c r="J6530" s="35">
        <v>1.0037903408180064</v>
      </c>
      <c r="K6530" s="35">
        <v>-0.59881494331869156</v>
      </c>
      <c r="L6530" s="35">
        <v>0</v>
      </c>
      <c r="M6530" s="35">
        <v>0</v>
      </c>
      <c r="N6530" s="35">
        <v>0</v>
      </c>
      <c r="O6530" s="35">
        <v>0</v>
      </c>
      <c r="P6530" s="36">
        <v>12</v>
      </c>
      <c r="Q6530" s="37">
        <v>86</v>
      </c>
      <c r="R6530" s="36">
        <v>0</v>
      </c>
      <c r="S6530" s="39">
        <f t="shared" ref="S6530:S6593" si="224">V6530</f>
        <v>86</v>
      </c>
      <c r="T6530" s="34" t="s">
        <v>29</v>
      </c>
      <c r="U6530" s="12">
        <f>((alpha*(beta^speed))*(speed^ceta))</f>
        <v>226.4041417175734</v>
      </c>
      <c r="V6530" s="8">
        <f t="shared" ref="V6530:V6593" si="225">IF($V$1&lt;P6530,P6530,IF($V$1&gt;Q6530,Q6530,$V$1))</f>
        <v>86</v>
      </c>
    </row>
    <row r="6531" spans="1:28">
      <c r="A6531" s="34" t="s">
        <v>19</v>
      </c>
      <c r="B6531" s="34" t="s">
        <v>71</v>
      </c>
      <c r="C6531" s="5" t="s">
        <v>155</v>
      </c>
      <c r="D6531" s="35" t="s">
        <v>89</v>
      </c>
      <c r="E6531" s="36" t="s">
        <v>17</v>
      </c>
      <c r="F6531" s="37">
        <v>50</v>
      </c>
      <c r="G6531" s="38">
        <v>0</v>
      </c>
      <c r="H6531" s="34">
        <v>0.96861439252923942</v>
      </c>
      <c r="I6531" s="35">
        <v>2367.3413309887437</v>
      </c>
      <c r="J6531" s="35">
        <v>1.003824050972052</v>
      </c>
      <c r="K6531" s="35">
        <v>-0.61132601724708757</v>
      </c>
      <c r="L6531" s="35">
        <v>0</v>
      </c>
      <c r="M6531" s="35">
        <v>0</v>
      </c>
      <c r="N6531" s="35">
        <v>0</v>
      </c>
      <c r="O6531" s="35">
        <v>0</v>
      </c>
      <c r="P6531" s="36">
        <v>12</v>
      </c>
      <c r="Q6531" s="37">
        <v>86</v>
      </c>
      <c r="R6531" s="36">
        <v>0</v>
      </c>
      <c r="S6531" s="39">
        <f t="shared" si="224"/>
        <v>86</v>
      </c>
      <c r="T6531" s="34" t="s">
        <v>29</v>
      </c>
      <c r="U6531" s="12">
        <f>((alpha*(beta^speed))*(speed^ceta))</f>
        <v>215.8763064759714</v>
      </c>
      <c r="V6531" s="8">
        <f t="shared" si="225"/>
        <v>86</v>
      </c>
    </row>
    <row r="6532" spans="1:28">
      <c r="A6532" s="34" t="s">
        <v>19</v>
      </c>
      <c r="B6532" s="34" t="s">
        <v>71</v>
      </c>
      <c r="C6532" s="5" t="s">
        <v>154</v>
      </c>
      <c r="D6532" s="35" t="s">
        <v>89</v>
      </c>
      <c r="E6532" s="36" t="s">
        <v>15</v>
      </c>
      <c r="F6532" s="37">
        <v>100</v>
      </c>
      <c r="G6532" s="38">
        <v>0</v>
      </c>
      <c r="H6532" s="34">
        <v>0.99707818690450201</v>
      </c>
      <c r="I6532" s="35">
        <v>1.9428942446864632</v>
      </c>
      <c r="J6532" s="35">
        <v>4.0191910019186121</v>
      </c>
      <c r="K6532" s="35">
        <v>-0.51131608222185909</v>
      </c>
      <c r="L6532" s="35">
        <v>0</v>
      </c>
      <c r="M6532" s="35">
        <v>0</v>
      </c>
      <c r="N6532" s="35">
        <v>0</v>
      </c>
      <c r="O6532" s="35">
        <v>0</v>
      </c>
      <c r="P6532" s="36">
        <v>12</v>
      </c>
      <c r="Q6532" s="37">
        <v>86</v>
      </c>
      <c r="R6532" s="36">
        <v>13</v>
      </c>
      <c r="S6532" s="39">
        <f t="shared" si="224"/>
        <v>86</v>
      </c>
      <c r="T6532" s="34" t="s">
        <v>50</v>
      </c>
      <c r="U6532" s="12">
        <f>EXP((alpha+(beta/speed))+(ceta*LN(speed)))</f>
        <v>0.74979879288519857</v>
      </c>
      <c r="V6532" s="8">
        <f t="shared" si="225"/>
        <v>86</v>
      </c>
    </row>
    <row r="6533" spans="1:28">
      <c r="A6533" s="34" t="s">
        <v>19</v>
      </c>
      <c r="B6533" s="34" t="s">
        <v>71</v>
      </c>
      <c r="C6533" s="5" t="s">
        <v>155</v>
      </c>
      <c r="D6533" s="35" t="s">
        <v>89</v>
      </c>
      <c r="E6533" s="36" t="s">
        <v>15</v>
      </c>
      <c r="F6533" s="37">
        <v>100</v>
      </c>
      <c r="G6533" s="38">
        <v>0</v>
      </c>
      <c r="H6533" s="34">
        <v>0.98873869490479138</v>
      </c>
      <c r="I6533" s="35">
        <v>-2.029358811618904E-5</v>
      </c>
      <c r="J6533" s="35">
        <v>3.8322258590682058E-3</v>
      </c>
      <c r="K6533" s="35">
        <v>-0.24847522021931687</v>
      </c>
      <c r="L6533" s="35">
        <v>7.4267579462304809</v>
      </c>
      <c r="M6533" s="35">
        <v>0</v>
      </c>
      <c r="N6533" s="35">
        <v>0</v>
      </c>
      <c r="O6533" s="35">
        <v>0</v>
      </c>
      <c r="P6533" s="36">
        <v>12</v>
      </c>
      <c r="Q6533" s="37">
        <v>86</v>
      </c>
      <c r="R6533" s="36">
        <v>14</v>
      </c>
      <c r="S6533" s="39">
        <f t="shared" si="224"/>
        <v>86</v>
      </c>
      <c r="T6533" s="34" t="s">
        <v>51</v>
      </c>
      <c r="U6533" s="12">
        <f>(((alpha*(speed^3))+(beta*(speed^2))+(ceta*speed))+delta)</f>
        <v>1.4931729782069425</v>
      </c>
      <c r="V6533" s="8">
        <f t="shared" si="225"/>
        <v>86</v>
      </c>
    </row>
    <row r="6534" spans="1:28">
      <c r="A6534" s="34" t="s">
        <v>19</v>
      </c>
      <c r="B6534" s="34" t="s">
        <v>71</v>
      </c>
      <c r="C6534" s="5" t="s">
        <v>154</v>
      </c>
      <c r="D6534" s="35" t="s">
        <v>89</v>
      </c>
      <c r="E6534" s="36" t="s">
        <v>16</v>
      </c>
      <c r="F6534" s="37">
        <v>100</v>
      </c>
      <c r="G6534" s="38">
        <v>0</v>
      </c>
      <c r="H6534" s="34">
        <v>0.97379529818660271</v>
      </c>
      <c r="I6534" s="35">
        <v>-2.2135618653071203E-5</v>
      </c>
      <c r="J6534" s="35">
        <v>4.1592836395926555E-3</v>
      </c>
      <c r="K6534" s="35">
        <v>-0.27784582873575547</v>
      </c>
      <c r="L6534" s="35">
        <v>10.015663515119261</v>
      </c>
      <c r="M6534" s="35">
        <v>0</v>
      </c>
      <c r="N6534" s="35">
        <v>0</v>
      </c>
      <c r="O6534" s="35">
        <v>0</v>
      </c>
      <c r="P6534" s="36">
        <v>12</v>
      </c>
      <c r="Q6534" s="37">
        <v>86</v>
      </c>
      <c r="R6534" s="36">
        <v>14</v>
      </c>
      <c r="S6534" s="39">
        <f t="shared" si="224"/>
        <v>86</v>
      </c>
      <c r="T6534" s="34" t="s">
        <v>51</v>
      </c>
      <c r="U6534" s="12">
        <f>(((alpha*(speed^3))+(beta*(speed^2))+(ceta*speed))+delta)</f>
        <v>2.803490984273715</v>
      </c>
      <c r="V6534" s="8">
        <f t="shared" si="225"/>
        <v>86</v>
      </c>
    </row>
    <row r="6535" spans="1:28">
      <c r="A6535" s="34" t="s">
        <v>19</v>
      </c>
      <c r="B6535" s="34" t="s">
        <v>71</v>
      </c>
      <c r="C6535" s="5" t="s">
        <v>155</v>
      </c>
      <c r="D6535" s="35" t="s">
        <v>89</v>
      </c>
      <c r="E6535" s="36" t="s">
        <v>16</v>
      </c>
      <c r="F6535" s="37">
        <v>100</v>
      </c>
      <c r="G6535" s="38">
        <v>0</v>
      </c>
      <c r="H6535" s="34">
        <v>0.99580961335838158</v>
      </c>
      <c r="I6535" s="35">
        <v>8.2493314683829606</v>
      </c>
      <c r="J6535" s="35">
        <v>-11.001631898992562</v>
      </c>
      <c r="K6535" s="35">
        <v>-1.7576400846151756</v>
      </c>
      <c r="L6535" s="35">
        <v>0</v>
      </c>
      <c r="M6535" s="35">
        <v>0</v>
      </c>
      <c r="N6535" s="35">
        <v>0</v>
      </c>
      <c r="O6535" s="35">
        <v>0</v>
      </c>
      <c r="P6535" s="36">
        <v>12</v>
      </c>
      <c r="Q6535" s="37">
        <v>86</v>
      </c>
      <c r="R6535" s="36">
        <v>13</v>
      </c>
      <c r="S6535" s="39">
        <f t="shared" si="224"/>
        <v>86</v>
      </c>
      <c r="T6535" s="34" t="s">
        <v>50</v>
      </c>
      <c r="U6535" s="12">
        <f>EXP((alpha+(beta/speed))+(ceta*LN(speed)))</f>
        <v>1.3394594772206698</v>
      </c>
      <c r="V6535" s="8">
        <f t="shared" si="225"/>
        <v>86</v>
      </c>
    </row>
    <row r="6536" spans="1:28">
      <c r="A6536" s="34" t="s">
        <v>19</v>
      </c>
      <c r="B6536" s="34" t="s">
        <v>71</v>
      </c>
      <c r="C6536" s="5" t="s">
        <v>154</v>
      </c>
      <c r="D6536" s="35" t="s">
        <v>89</v>
      </c>
      <c r="E6536" s="36" t="s">
        <v>14</v>
      </c>
      <c r="F6536" s="37">
        <v>100</v>
      </c>
      <c r="G6536" s="38">
        <v>0</v>
      </c>
      <c r="H6536" s="34">
        <v>0.99304349306439121</v>
      </c>
      <c r="I6536" s="35">
        <v>1.4089838896714211</v>
      </c>
      <c r="J6536" s="35">
        <v>0.38025406739408257</v>
      </c>
      <c r="K6536" s="35">
        <v>-1.7006205551318193E-3</v>
      </c>
      <c r="L6536" s="35">
        <v>0</v>
      </c>
      <c r="M6536" s="35">
        <v>0</v>
      </c>
      <c r="N6536" s="35">
        <v>0</v>
      </c>
      <c r="O6536" s="35">
        <v>0</v>
      </c>
      <c r="P6536" s="36">
        <v>12</v>
      </c>
      <c r="Q6536" s="37">
        <v>86</v>
      </c>
      <c r="R6536" s="36">
        <v>5</v>
      </c>
      <c r="S6536" s="39">
        <f t="shared" si="224"/>
        <v>86</v>
      </c>
      <c r="T6536" s="34" t="s">
        <v>36</v>
      </c>
      <c r="U6536" s="12">
        <f>(1/(((ceta*(speed^2))+(beta*speed))+alpha))</f>
        <v>4.6440252349947392E-2</v>
      </c>
      <c r="V6536" s="8">
        <f t="shared" si="225"/>
        <v>86</v>
      </c>
    </row>
    <row r="6537" spans="1:28">
      <c r="A6537" s="34" t="s">
        <v>19</v>
      </c>
      <c r="B6537" s="34" t="s">
        <v>71</v>
      </c>
      <c r="C6537" s="5" t="s">
        <v>155</v>
      </c>
      <c r="D6537" s="35" t="s">
        <v>89</v>
      </c>
      <c r="E6537" s="36" t="s">
        <v>14</v>
      </c>
      <c r="F6537" s="37">
        <v>100</v>
      </c>
      <c r="G6537" s="38">
        <v>0</v>
      </c>
      <c r="H6537" s="34">
        <v>0.98998415208754031</v>
      </c>
      <c r="I6537" s="35">
        <v>0.52699750825480485</v>
      </c>
      <c r="J6537" s="35">
        <v>1.0022898314919244</v>
      </c>
      <c r="K6537" s="35">
        <v>-0.76269449684379764</v>
      </c>
      <c r="L6537" s="35">
        <v>0</v>
      </c>
      <c r="M6537" s="35">
        <v>0</v>
      </c>
      <c r="N6537" s="35">
        <v>0</v>
      </c>
      <c r="O6537" s="35">
        <v>0</v>
      </c>
      <c r="P6537" s="36">
        <v>12</v>
      </c>
      <c r="Q6537" s="37">
        <v>86</v>
      </c>
      <c r="R6537" s="36">
        <v>0</v>
      </c>
      <c r="S6537" s="39">
        <f t="shared" si="224"/>
        <v>86</v>
      </c>
      <c r="T6537" s="34" t="s">
        <v>29</v>
      </c>
      <c r="U6537" s="12">
        <f>((alpha*(beta^speed))*(speed^ceta))</f>
        <v>2.1468570733179135E-2</v>
      </c>
      <c r="V6537" s="8">
        <f t="shared" si="225"/>
        <v>86</v>
      </c>
      <c r="AB6537" s="41"/>
    </row>
    <row r="6538" spans="1:28">
      <c r="A6538" s="34" t="s">
        <v>19</v>
      </c>
      <c r="B6538" s="34" t="s">
        <v>71</v>
      </c>
      <c r="C6538" s="5" t="s">
        <v>154</v>
      </c>
      <c r="D6538" s="35" t="s">
        <v>89</v>
      </c>
      <c r="E6538" s="36" t="s">
        <v>18</v>
      </c>
      <c r="F6538" s="37">
        <v>100</v>
      </c>
      <c r="G6538" s="38">
        <v>0</v>
      </c>
      <c r="H6538" s="34">
        <v>0.98907057693063971</v>
      </c>
      <c r="I6538" s="35">
        <v>4.0668328005958481</v>
      </c>
      <c r="J6538" s="35">
        <v>0.47197084291315833</v>
      </c>
      <c r="K6538" s="35">
        <v>-2.2417582349903908E-3</v>
      </c>
      <c r="L6538" s="35">
        <v>0</v>
      </c>
      <c r="M6538" s="35">
        <v>0</v>
      </c>
      <c r="N6538" s="35">
        <v>0</v>
      </c>
      <c r="O6538" s="35">
        <v>0</v>
      </c>
      <c r="P6538" s="36">
        <v>12</v>
      </c>
      <c r="Q6538" s="37">
        <v>86</v>
      </c>
      <c r="R6538" s="36">
        <v>5</v>
      </c>
      <c r="S6538" s="39">
        <f t="shared" si="224"/>
        <v>86</v>
      </c>
      <c r="T6538" s="34" t="s">
        <v>36</v>
      </c>
      <c r="U6538" s="12">
        <f>(1/(((ceta*(speed^2))+(beta*speed))+alpha))</f>
        <v>3.5617252380485277E-2</v>
      </c>
      <c r="V6538" s="8">
        <f t="shared" si="225"/>
        <v>86</v>
      </c>
    </row>
    <row r="6539" spans="1:28">
      <c r="A6539" s="34" t="s">
        <v>19</v>
      </c>
      <c r="B6539" s="34" t="s">
        <v>71</v>
      </c>
      <c r="C6539" s="5" t="s">
        <v>155</v>
      </c>
      <c r="D6539" s="35" t="s">
        <v>89</v>
      </c>
      <c r="E6539" s="36" t="s">
        <v>18</v>
      </c>
      <c r="F6539" s="37">
        <v>100</v>
      </c>
      <c r="G6539" s="38">
        <v>0</v>
      </c>
      <c r="H6539" s="34">
        <v>0.95506091327199705</v>
      </c>
      <c r="I6539" s="35">
        <v>-0.66353407907189343</v>
      </c>
      <c r="J6539" s="35">
        <v>0.59462854789198105</v>
      </c>
      <c r="K6539" s="35">
        <v>-3.0721657090976508E-3</v>
      </c>
      <c r="L6539" s="35">
        <v>0</v>
      </c>
      <c r="M6539" s="35">
        <v>0</v>
      </c>
      <c r="N6539" s="35">
        <v>0</v>
      </c>
      <c r="O6539" s="35">
        <v>0</v>
      </c>
      <c r="P6539" s="36">
        <v>12</v>
      </c>
      <c r="Q6539" s="37">
        <v>86</v>
      </c>
      <c r="R6539" s="36">
        <v>5</v>
      </c>
      <c r="S6539" s="39">
        <f t="shared" si="224"/>
        <v>86</v>
      </c>
      <c r="T6539" s="34" t="s">
        <v>36</v>
      </c>
      <c r="U6539" s="12">
        <f>(1/(((ceta*(speed^2))+(beta*speed))+alpha))</f>
        <v>3.603242181512975E-2</v>
      </c>
      <c r="V6539" s="8">
        <f t="shared" si="225"/>
        <v>86</v>
      </c>
      <c r="AB6539" s="41"/>
    </row>
    <row r="6540" spans="1:28">
      <c r="A6540" s="34" t="s">
        <v>19</v>
      </c>
      <c r="B6540" s="34" t="s">
        <v>71</v>
      </c>
      <c r="C6540" s="5" t="s">
        <v>154</v>
      </c>
      <c r="D6540" s="35" t="s">
        <v>89</v>
      </c>
      <c r="E6540" s="36" t="s">
        <v>17</v>
      </c>
      <c r="F6540" s="37">
        <v>100</v>
      </c>
      <c r="G6540" s="38">
        <v>0</v>
      </c>
      <c r="H6540" s="34">
        <v>0.95309042584743575</v>
      </c>
      <c r="I6540" s="35">
        <v>-1.6970549435615075E-3</v>
      </c>
      <c r="J6540" s="35">
        <v>0.33498790491732061</v>
      </c>
      <c r="K6540" s="35">
        <v>-23.585757241823408</v>
      </c>
      <c r="L6540" s="35">
        <v>886.77623665956594</v>
      </c>
      <c r="M6540" s="35">
        <v>0</v>
      </c>
      <c r="N6540" s="35">
        <v>0</v>
      </c>
      <c r="O6540" s="35">
        <v>0</v>
      </c>
      <c r="P6540" s="36">
        <v>12</v>
      </c>
      <c r="Q6540" s="37">
        <v>86</v>
      </c>
      <c r="R6540" s="36">
        <v>14</v>
      </c>
      <c r="S6540" s="39">
        <f t="shared" si="224"/>
        <v>86</v>
      </c>
      <c r="T6540" s="34" t="s">
        <v>51</v>
      </c>
      <c r="U6540" s="12">
        <f>(((alpha*(speed^3))+(beta*(speed^2))+(ceta*speed))+delta)</f>
        <v>256.54967944929763</v>
      </c>
      <c r="V6540" s="8">
        <f t="shared" si="225"/>
        <v>86</v>
      </c>
    </row>
    <row r="6541" spans="1:28">
      <c r="A6541" s="34" t="s">
        <v>19</v>
      </c>
      <c r="B6541" s="34" t="s">
        <v>71</v>
      </c>
      <c r="C6541" s="5" t="s">
        <v>155</v>
      </c>
      <c r="D6541" s="35" t="s">
        <v>89</v>
      </c>
      <c r="E6541" s="36" t="s">
        <v>17</v>
      </c>
      <c r="F6541" s="37">
        <v>100</v>
      </c>
      <c r="G6541" s="38">
        <v>0</v>
      </c>
      <c r="H6541" s="34">
        <v>0.95296435302034588</v>
      </c>
      <c r="I6541" s="35">
        <v>-1.7380944934545421E-3</v>
      </c>
      <c r="J6541" s="35">
        <v>0.33944835334228035</v>
      </c>
      <c r="K6541" s="35">
        <v>-23.605628503698014</v>
      </c>
      <c r="L6541" s="35">
        <v>868.45202929909385</v>
      </c>
      <c r="M6541" s="35">
        <v>0</v>
      </c>
      <c r="N6541" s="35">
        <v>0</v>
      </c>
      <c r="O6541" s="35">
        <v>0</v>
      </c>
      <c r="P6541" s="36">
        <v>12</v>
      </c>
      <c r="Q6541" s="37">
        <v>86</v>
      </c>
      <c r="R6541" s="36">
        <v>14</v>
      </c>
      <c r="S6541" s="39">
        <f t="shared" si="224"/>
        <v>86</v>
      </c>
      <c r="T6541" s="34" t="s">
        <v>51</v>
      </c>
      <c r="U6541" s="12">
        <f>(((alpha*(speed^3))+(beta*(speed^2))+(ceta*speed))+delta)</f>
        <v>243.40256817184775</v>
      </c>
      <c r="V6541" s="8">
        <f t="shared" si="225"/>
        <v>86</v>
      </c>
    </row>
    <row r="6542" spans="1:28">
      <c r="A6542" s="34" t="s">
        <v>19</v>
      </c>
      <c r="B6542" s="34" t="s">
        <v>71</v>
      </c>
      <c r="C6542" s="5" t="s">
        <v>154</v>
      </c>
      <c r="D6542" s="35" t="s">
        <v>89</v>
      </c>
      <c r="E6542" s="36" t="s">
        <v>15</v>
      </c>
      <c r="F6542" s="37">
        <v>0</v>
      </c>
      <c r="G6542" s="38">
        <v>-0.06</v>
      </c>
      <c r="H6542" s="34">
        <v>0.99272496794430365</v>
      </c>
      <c r="I6542" s="35">
        <v>13.318342679325685</v>
      </c>
      <c r="J6542" s="35">
        <v>0.95451167737666964</v>
      </c>
      <c r="K6542" s="35">
        <v>-0.66086832014387809</v>
      </c>
      <c r="L6542" s="35">
        <v>0</v>
      </c>
      <c r="M6542" s="35">
        <v>0</v>
      </c>
      <c r="N6542" s="35">
        <v>0</v>
      </c>
      <c r="O6542" s="35">
        <v>0</v>
      </c>
      <c r="P6542" s="36">
        <v>12</v>
      </c>
      <c r="Q6542" s="37">
        <v>86</v>
      </c>
      <c r="R6542" s="36">
        <v>0</v>
      </c>
      <c r="S6542" s="39">
        <f t="shared" si="224"/>
        <v>86</v>
      </c>
      <c r="T6542" s="34" t="s">
        <v>29</v>
      </c>
      <c r="U6542" s="12">
        <f>((alpha*(beta^speed))*(speed^ceta))</f>
        <v>1.279936982585613E-2</v>
      </c>
      <c r="V6542" s="8">
        <f t="shared" si="225"/>
        <v>86</v>
      </c>
    </row>
    <row r="6543" spans="1:28">
      <c r="A6543" s="34" t="s">
        <v>19</v>
      </c>
      <c r="B6543" s="34" t="s">
        <v>71</v>
      </c>
      <c r="C6543" s="5" t="s">
        <v>155</v>
      </c>
      <c r="D6543" s="35" t="s">
        <v>89</v>
      </c>
      <c r="E6543" s="36" t="s">
        <v>15</v>
      </c>
      <c r="F6543" s="37">
        <v>0</v>
      </c>
      <c r="G6543" s="38">
        <v>-0.06</v>
      </c>
      <c r="H6543" s="34">
        <v>0.99115457819375208</v>
      </c>
      <c r="I6543" s="35">
        <v>-6.615768500596432E-2</v>
      </c>
      <c r="J6543" s="35">
        <v>19.361314829538344</v>
      </c>
      <c r="K6543" s="35">
        <v>1.0113987667701245</v>
      </c>
      <c r="L6543" s="35">
        <v>1.1511663489431254</v>
      </c>
      <c r="M6543" s="35">
        <v>1.9697871918005899E-2</v>
      </c>
      <c r="N6543" s="35">
        <v>0</v>
      </c>
      <c r="O6543" s="35">
        <v>0</v>
      </c>
      <c r="P6543" s="36">
        <v>12</v>
      </c>
      <c r="Q6543" s="37">
        <v>81</v>
      </c>
      <c r="R6543" s="36">
        <v>10</v>
      </c>
      <c r="S6543" s="39">
        <f t="shared" si="224"/>
        <v>81</v>
      </c>
      <c r="T6543" s="34" t="s">
        <v>44</v>
      </c>
      <c r="U6543" s="12">
        <f>(alpha+(beta/(1+EXP((((-1)*ceta)+(delta*LN(speed)))+(epsilon*speed)))))</f>
        <v>2.1911831100370621E-3</v>
      </c>
      <c r="V6543" s="8">
        <f t="shared" si="225"/>
        <v>81</v>
      </c>
    </row>
    <row r="6544" spans="1:28">
      <c r="A6544" s="34" t="s">
        <v>19</v>
      </c>
      <c r="B6544" s="34" t="s">
        <v>71</v>
      </c>
      <c r="C6544" s="5" t="s">
        <v>154</v>
      </c>
      <c r="D6544" s="35" t="s">
        <v>89</v>
      </c>
      <c r="E6544" s="36" t="s">
        <v>16</v>
      </c>
      <c r="F6544" s="37">
        <v>0</v>
      </c>
      <c r="G6544" s="38">
        <v>-0.06</v>
      </c>
      <c r="H6544" s="34">
        <v>0.98656221380104647</v>
      </c>
      <c r="I6544" s="35">
        <v>16.525561749999632</v>
      </c>
      <c r="J6544" s="35">
        <v>0.95545755899180773</v>
      </c>
      <c r="K6544" s="35">
        <v>-0.57986408287947822</v>
      </c>
      <c r="L6544" s="35">
        <v>0</v>
      </c>
      <c r="M6544" s="35">
        <v>0</v>
      </c>
      <c r="N6544" s="35">
        <v>0</v>
      </c>
      <c r="O6544" s="35">
        <v>0</v>
      </c>
      <c r="P6544" s="36">
        <v>12</v>
      </c>
      <c r="Q6544" s="37">
        <v>86</v>
      </c>
      <c r="R6544" s="36">
        <v>0</v>
      </c>
      <c r="S6544" s="39">
        <f t="shared" si="224"/>
        <v>86</v>
      </c>
      <c r="T6544" s="34" t="s">
        <v>29</v>
      </c>
      <c r="U6544" s="12">
        <f>((alpha*(beta^speed))*(speed^ceta))</f>
        <v>2.4807929369361329E-2</v>
      </c>
      <c r="V6544" s="8">
        <f t="shared" si="225"/>
        <v>86</v>
      </c>
    </row>
    <row r="6545" spans="1:28">
      <c r="A6545" s="34" t="s">
        <v>19</v>
      </c>
      <c r="B6545" s="34" t="s">
        <v>71</v>
      </c>
      <c r="C6545" s="5" t="s">
        <v>155</v>
      </c>
      <c r="D6545" s="35" t="s">
        <v>89</v>
      </c>
      <c r="E6545" s="36" t="s">
        <v>16</v>
      </c>
      <c r="F6545" s="37">
        <v>0</v>
      </c>
      <c r="G6545" s="38">
        <v>-0.06</v>
      </c>
      <c r="H6545" s="34">
        <v>0.98614487034239851</v>
      </c>
      <c r="I6545" s="35">
        <v>47.514917828762798</v>
      </c>
      <c r="J6545" s="35">
        <v>0.95319975253443956</v>
      </c>
      <c r="K6545" s="35">
        <v>-0.53771532374838393</v>
      </c>
      <c r="L6545" s="35">
        <v>0</v>
      </c>
      <c r="M6545" s="35">
        <v>0</v>
      </c>
      <c r="N6545" s="35">
        <v>0</v>
      </c>
      <c r="O6545" s="35">
        <v>0</v>
      </c>
      <c r="P6545" s="36">
        <v>12</v>
      </c>
      <c r="Q6545" s="37">
        <v>86</v>
      </c>
      <c r="R6545" s="36">
        <v>0</v>
      </c>
      <c r="S6545" s="39">
        <f t="shared" si="224"/>
        <v>86</v>
      </c>
      <c r="T6545" s="34" t="s">
        <v>29</v>
      </c>
      <c r="U6545" s="12">
        <f>((alpha*(beta^speed))*(speed^ceta))</f>
        <v>7.0216264461731848E-2</v>
      </c>
      <c r="V6545" s="8">
        <f t="shared" si="225"/>
        <v>86</v>
      </c>
    </row>
    <row r="6546" spans="1:28">
      <c r="A6546" s="34" t="s">
        <v>19</v>
      </c>
      <c r="B6546" s="34" t="s">
        <v>71</v>
      </c>
      <c r="C6546" s="5" t="s">
        <v>154</v>
      </c>
      <c r="D6546" s="35" t="s">
        <v>89</v>
      </c>
      <c r="E6546" s="36" t="s">
        <v>14</v>
      </c>
      <c r="F6546" s="37">
        <v>0</v>
      </c>
      <c r="G6546" s="38">
        <v>-0.06</v>
      </c>
      <c r="H6546" s="34">
        <v>0.99395843522036742</v>
      </c>
      <c r="I6546" s="35">
        <v>3.4283684822651104</v>
      </c>
      <c r="J6546" s="35">
        <v>-9.2634914827005854</v>
      </c>
      <c r="K6546" s="35">
        <v>-1.9252619823809523</v>
      </c>
      <c r="L6546" s="35">
        <v>0</v>
      </c>
      <c r="M6546" s="35">
        <v>0</v>
      </c>
      <c r="N6546" s="35">
        <v>0</v>
      </c>
      <c r="O6546" s="35">
        <v>0</v>
      </c>
      <c r="P6546" s="36">
        <v>12</v>
      </c>
      <c r="Q6546" s="37">
        <v>86</v>
      </c>
      <c r="R6546" s="36">
        <v>13</v>
      </c>
      <c r="S6546" s="39">
        <f t="shared" si="224"/>
        <v>86</v>
      </c>
      <c r="T6546" s="34" t="s">
        <v>50</v>
      </c>
      <c r="U6546" s="12">
        <f>EXP((alpha+(beta/speed))+(ceta*LN(speed)))</f>
        <v>5.2206569068881936E-3</v>
      </c>
      <c r="V6546" s="8">
        <f t="shared" si="225"/>
        <v>86</v>
      </c>
      <c r="AB6546" s="41"/>
    </row>
    <row r="6547" spans="1:28">
      <c r="A6547" s="34" t="s">
        <v>19</v>
      </c>
      <c r="B6547" s="34" t="s">
        <v>71</v>
      </c>
      <c r="C6547" s="5" t="s">
        <v>155</v>
      </c>
      <c r="D6547" s="35" t="s">
        <v>89</v>
      </c>
      <c r="E6547" s="36" t="s">
        <v>14</v>
      </c>
      <c r="F6547" s="37">
        <v>0</v>
      </c>
      <c r="G6547" s="38">
        <v>-0.06</v>
      </c>
      <c r="H6547" s="34">
        <v>0.99405215044122086</v>
      </c>
      <c r="I6547" s="35">
        <v>1.9139493803055583</v>
      </c>
      <c r="J6547" s="35">
        <v>0.1994092806132802</v>
      </c>
      <c r="K6547" s="35">
        <v>0.48670987411910632</v>
      </c>
      <c r="L6547" s="35">
        <v>0</v>
      </c>
      <c r="M6547" s="35">
        <v>0</v>
      </c>
      <c r="N6547" s="35">
        <v>0</v>
      </c>
      <c r="O6547" s="35">
        <v>0</v>
      </c>
      <c r="P6547" s="36">
        <v>12</v>
      </c>
      <c r="Q6547" s="37">
        <v>86</v>
      </c>
      <c r="R6547" s="36">
        <v>2</v>
      </c>
      <c r="S6547" s="39">
        <f t="shared" si="224"/>
        <v>86</v>
      </c>
      <c r="T6547" s="34" t="s">
        <v>31</v>
      </c>
      <c r="U6547" s="12">
        <f>((alpha+(beta*speed))^((-1)/ceta))</f>
        <v>2.3425920113742636E-3</v>
      </c>
      <c r="V6547" s="8">
        <f t="shared" si="225"/>
        <v>86</v>
      </c>
      <c r="AB6547" s="41"/>
    </row>
    <row r="6548" spans="1:28">
      <c r="A6548" s="34" t="s">
        <v>19</v>
      </c>
      <c r="B6548" s="34" t="s">
        <v>71</v>
      </c>
      <c r="C6548" s="5" t="s">
        <v>154</v>
      </c>
      <c r="D6548" s="35" t="s">
        <v>89</v>
      </c>
      <c r="E6548" s="36" t="s">
        <v>18</v>
      </c>
      <c r="F6548" s="37">
        <v>0</v>
      </c>
      <c r="G6548" s="38">
        <v>-0.06</v>
      </c>
      <c r="H6548" s="34">
        <v>0.99353832042144463</v>
      </c>
      <c r="I6548" s="35">
        <v>0.60064755477839138</v>
      </c>
      <c r="J6548" s="35">
        <v>0.99449112467044187</v>
      </c>
      <c r="K6548" s="35">
        <v>-0.96353851629605625</v>
      </c>
      <c r="L6548" s="35">
        <v>0</v>
      </c>
      <c r="M6548" s="35">
        <v>0</v>
      </c>
      <c r="N6548" s="35">
        <v>0</v>
      </c>
      <c r="O6548" s="35">
        <v>0</v>
      </c>
      <c r="P6548" s="36">
        <v>12</v>
      </c>
      <c r="Q6548" s="37">
        <v>86</v>
      </c>
      <c r="R6548" s="36">
        <v>0</v>
      </c>
      <c r="S6548" s="39">
        <f t="shared" si="224"/>
        <v>86</v>
      </c>
      <c r="T6548" s="34" t="s">
        <v>29</v>
      </c>
      <c r="U6548" s="12">
        <f>((alpha*(beta^speed))*(speed^ceta))</f>
        <v>5.1089816779319877E-3</v>
      </c>
      <c r="V6548" s="8">
        <f t="shared" si="225"/>
        <v>86</v>
      </c>
      <c r="AB6548" s="41"/>
    </row>
    <row r="6549" spans="1:28">
      <c r="A6549" s="34" t="s">
        <v>19</v>
      </c>
      <c r="B6549" s="34" t="s">
        <v>71</v>
      </c>
      <c r="C6549" s="5" t="s">
        <v>155</v>
      </c>
      <c r="D6549" s="35" t="s">
        <v>89</v>
      </c>
      <c r="E6549" s="36" t="s">
        <v>18</v>
      </c>
      <c r="F6549" s="37">
        <v>0</v>
      </c>
      <c r="G6549" s="38">
        <v>-0.06</v>
      </c>
      <c r="H6549" s="34">
        <v>0.98203092016944293</v>
      </c>
      <c r="I6549" s="35">
        <v>1.4379620869079652</v>
      </c>
      <c r="J6549" s="35">
        <v>0.91579347226318408</v>
      </c>
      <c r="K6549" s="35">
        <v>-0.73244848741041657</v>
      </c>
      <c r="L6549" s="35">
        <v>0</v>
      </c>
      <c r="M6549" s="35">
        <v>0</v>
      </c>
      <c r="N6549" s="35">
        <v>0</v>
      </c>
      <c r="O6549" s="35">
        <v>0</v>
      </c>
      <c r="P6549" s="36">
        <v>12</v>
      </c>
      <c r="Q6549" s="37">
        <v>86</v>
      </c>
      <c r="R6549" s="36">
        <v>0</v>
      </c>
      <c r="S6549" s="39">
        <f t="shared" si="224"/>
        <v>86</v>
      </c>
      <c r="T6549" s="34" t="s">
        <v>29</v>
      </c>
      <c r="U6549" s="12">
        <f>((alpha*(beta^speed))*(speed^ceta))</f>
        <v>2.8537486442684545E-5</v>
      </c>
      <c r="V6549" s="8">
        <f t="shared" si="225"/>
        <v>86</v>
      </c>
      <c r="AB6549" s="41"/>
    </row>
    <row r="6550" spans="1:28">
      <c r="A6550" s="34" t="s">
        <v>19</v>
      </c>
      <c r="B6550" s="34" t="s">
        <v>71</v>
      </c>
      <c r="C6550" s="5" t="s">
        <v>154</v>
      </c>
      <c r="D6550" s="35" t="s">
        <v>89</v>
      </c>
      <c r="E6550" s="36" t="s">
        <v>17</v>
      </c>
      <c r="F6550" s="37">
        <v>0</v>
      </c>
      <c r="G6550" s="38">
        <v>-0.06</v>
      </c>
      <c r="H6550" s="34">
        <v>0.9805299184472539</v>
      </c>
      <c r="I6550" s="35">
        <v>13.741000048981231</v>
      </c>
      <c r="J6550" s="35">
        <v>-21.863168709943707</v>
      </c>
      <c r="K6550" s="35">
        <v>-2.6928139331072658</v>
      </c>
      <c r="L6550" s="35">
        <v>0</v>
      </c>
      <c r="M6550" s="35">
        <v>0</v>
      </c>
      <c r="N6550" s="35">
        <v>0</v>
      </c>
      <c r="O6550" s="35">
        <v>0</v>
      </c>
      <c r="P6550" s="36">
        <v>12</v>
      </c>
      <c r="Q6550" s="37">
        <v>86</v>
      </c>
      <c r="R6550" s="36">
        <v>13</v>
      </c>
      <c r="S6550" s="39">
        <f t="shared" si="224"/>
        <v>86</v>
      </c>
      <c r="T6550" s="34" t="s">
        <v>50</v>
      </c>
      <c r="U6550" s="12">
        <f>EXP((alpha+(beta/speed))+(ceta*LN(speed)))</f>
        <v>4.4461950912612531</v>
      </c>
      <c r="V6550" s="8">
        <f t="shared" si="225"/>
        <v>86</v>
      </c>
    </row>
    <row r="6551" spans="1:28">
      <c r="A6551" s="34" t="s">
        <v>19</v>
      </c>
      <c r="B6551" s="34" t="s">
        <v>71</v>
      </c>
      <c r="C6551" s="5" t="s">
        <v>155</v>
      </c>
      <c r="D6551" s="35" t="s">
        <v>89</v>
      </c>
      <c r="E6551" s="36" t="s">
        <v>17</v>
      </c>
      <c r="F6551" s="37">
        <v>0</v>
      </c>
      <c r="G6551" s="38">
        <v>-0.06</v>
      </c>
      <c r="H6551" s="34">
        <v>0.98180069929280944</v>
      </c>
      <c r="I6551" s="35">
        <v>13.818293806265874</v>
      </c>
      <c r="J6551" s="35">
        <v>-22.211902561613186</v>
      </c>
      <c r="K6551" s="35">
        <v>-2.7142499290838855</v>
      </c>
      <c r="L6551" s="35">
        <v>0</v>
      </c>
      <c r="M6551" s="35">
        <v>0</v>
      </c>
      <c r="N6551" s="35">
        <v>0</v>
      </c>
      <c r="O6551" s="35">
        <v>0</v>
      </c>
      <c r="P6551" s="36">
        <v>12</v>
      </c>
      <c r="Q6551" s="37">
        <v>86</v>
      </c>
      <c r="R6551" s="36">
        <v>13</v>
      </c>
      <c r="S6551" s="39">
        <f t="shared" si="224"/>
        <v>86</v>
      </c>
      <c r="T6551" s="34" t="s">
        <v>50</v>
      </c>
      <c r="U6551" s="12">
        <f>EXP((alpha+(beta/speed))+(ceta*LN(speed)))</f>
        <v>4.3483829333642188</v>
      </c>
      <c r="V6551" s="8">
        <f t="shared" si="225"/>
        <v>86</v>
      </c>
    </row>
    <row r="6552" spans="1:28">
      <c r="A6552" s="34" t="s">
        <v>19</v>
      </c>
      <c r="B6552" s="34" t="s">
        <v>71</v>
      </c>
      <c r="C6552" s="5" t="s">
        <v>154</v>
      </c>
      <c r="D6552" s="35" t="s">
        <v>89</v>
      </c>
      <c r="E6552" s="36" t="s">
        <v>15</v>
      </c>
      <c r="F6552" s="37">
        <v>50</v>
      </c>
      <c r="G6552" s="38">
        <v>-0.06</v>
      </c>
      <c r="H6552" s="34">
        <v>0.99061789670049061</v>
      </c>
      <c r="I6552" s="35">
        <v>-7.0943741039554128E-2</v>
      </c>
      <c r="J6552" s="35">
        <v>2.2625695710678451</v>
      </c>
      <c r="K6552" s="35">
        <v>6.7794144427098733</v>
      </c>
      <c r="L6552" s="35">
        <v>2.6172175459538014</v>
      </c>
      <c r="M6552" s="35">
        <v>-1.6912954832344042E-2</v>
      </c>
      <c r="N6552" s="35">
        <v>0</v>
      </c>
      <c r="O6552" s="35">
        <v>0</v>
      </c>
      <c r="P6552" s="36">
        <v>12</v>
      </c>
      <c r="Q6552" s="37">
        <v>86</v>
      </c>
      <c r="R6552" s="36">
        <v>10</v>
      </c>
      <c r="S6552" s="39">
        <f t="shared" si="224"/>
        <v>86</v>
      </c>
      <c r="T6552" s="34" t="s">
        <v>44</v>
      </c>
      <c r="U6552" s="12">
        <f>(alpha+(beta/(1+EXP((((-1)*ceta)+(delta*LN(speed)))+(epsilon*speed)))))</f>
        <v>4.4419523513397619E-4</v>
      </c>
      <c r="V6552" s="8">
        <f t="shared" si="225"/>
        <v>86</v>
      </c>
    </row>
    <row r="6553" spans="1:28">
      <c r="A6553" s="34" t="s">
        <v>19</v>
      </c>
      <c r="B6553" s="34" t="s">
        <v>71</v>
      </c>
      <c r="C6553" s="5" t="s">
        <v>155</v>
      </c>
      <c r="D6553" s="35" t="s">
        <v>89</v>
      </c>
      <c r="E6553" s="36" t="s">
        <v>15</v>
      </c>
      <c r="F6553" s="37">
        <v>50</v>
      </c>
      <c r="G6553" s="38">
        <v>-0.06</v>
      </c>
      <c r="H6553" s="34">
        <v>0.98684347580594456</v>
      </c>
      <c r="I6553" s="35">
        <v>-0.12436060942945121</v>
      </c>
      <c r="J6553" s="35">
        <v>3.5501349409136269</v>
      </c>
      <c r="K6553" s="35">
        <v>5.8625572233483814</v>
      </c>
      <c r="L6553" s="35">
        <v>2.3137532745365079</v>
      </c>
      <c r="M6553" s="35">
        <v>-1.2804593290467665E-2</v>
      </c>
      <c r="N6553" s="35">
        <v>0</v>
      </c>
      <c r="O6553" s="35">
        <v>0</v>
      </c>
      <c r="P6553" s="36">
        <v>12</v>
      </c>
      <c r="Q6553" s="37">
        <v>84</v>
      </c>
      <c r="R6553" s="36">
        <v>10</v>
      </c>
      <c r="S6553" s="39">
        <f t="shared" si="224"/>
        <v>84</v>
      </c>
      <c r="T6553" s="34" t="s">
        <v>44</v>
      </c>
      <c r="U6553" s="12">
        <f>(alpha+(beta/(1+EXP((((-1)*ceta)+(delta*LN(speed)))+(epsilon*speed)))))</f>
        <v>2.6710605641656893E-4</v>
      </c>
      <c r="V6553" s="8">
        <f t="shared" si="225"/>
        <v>84</v>
      </c>
    </row>
    <row r="6554" spans="1:28">
      <c r="A6554" s="34" t="s">
        <v>19</v>
      </c>
      <c r="B6554" s="34" t="s">
        <v>71</v>
      </c>
      <c r="C6554" s="5" t="s">
        <v>154</v>
      </c>
      <c r="D6554" s="35" t="s">
        <v>89</v>
      </c>
      <c r="E6554" s="36" t="s">
        <v>16</v>
      </c>
      <c r="F6554" s="37">
        <v>50</v>
      </c>
      <c r="G6554" s="38">
        <v>-0.06</v>
      </c>
      <c r="H6554" s="34">
        <v>0.97882233916663985</v>
      </c>
      <c r="I6554" s="35">
        <v>-0.14761989104862841</v>
      </c>
      <c r="J6554" s="35">
        <v>3.7780328880870928</v>
      </c>
      <c r="K6554" s="35">
        <v>5.7236471857705151</v>
      </c>
      <c r="L6554" s="35">
        <v>2.1993463321325271</v>
      </c>
      <c r="M6554" s="35">
        <v>-1.0133285403427559E-2</v>
      </c>
      <c r="N6554" s="35">
        <v>0</v>
      </c>
      <c r="O6554" s="35">
        <v>0</v>
      </c>
      <c r="P6554" s="36">
        <v>12</v>
      </c>
      <c r="Q6554" s="37">
        <v>86</v>
      </c>
      <c r="R6554" s="36">
        <v>10</v>
      </c>
      <c r="S6554" s="39">
        <f t="shared" si="224"/>
        <v>86</v>
      </c>
      <c r="T6554" s="34" t="s">
        <v>44</v>
      </c>
      <c r="U6554" s="12">
        <f>(alpha+(beta/(1+EXP((((-1)*ceta)+(delta*LN(speed)))+(epsilon*speed)))))</f>
        <v>1.3032772225352041E-4</v>
      </c>
      <c r="V6554" s="8">
        <f t="shared" si="225"/>
        <v>86</v>
      </c>
    </row>
    <row r="6555" spans="1:28">
      <c r="A6555" s="34" t="s">
        <v>19</v>
      </c>
      <c r="B6555" s="34" t="s">
        <v>71</v>
      </c>
      <c r="C6555" s="5" t="s">
        <v>155</v>
      </c>
      <c r="D6555" s="35" t="s">
        <v>89</v>
      </c>
      <c r="E6555" s="36" t="s">
        <v>16</v>
      </c>
      <c r="F6555" s="37">
        <v>50</v>
      </c>
      <c r="G6555" s="38">
        <v>-0.06</v>
      </c>
      <c r="H6555" s="34">
        <v>0.97760437568936553</v>
      </c>
      <c r="I6555" s="35">
        <v>-0.43792526416563043</v>
      </c>
      <c r="J6555" s="35">
        <v>11.291763421089431</v>
      </c>
      <c r="K6555" s="35">
        <v>5.9686657065123754</v>
      </c>
      <c r="L6555" s="35">
        <v>2.2657734975586692</v>
      </c>
      <c r="M6555" s="35">
        <v>-1.0737703941263719E-2</v>
      </c>
      <c r="N6555" s="35">
        <v>0</v>
      </c>
      <c r="O6555" s="35">
        <v>0</v>
      </c>
      <c r="P6555" s="36">
        <v>12</v>
      </c>
      <c r="Q6555" s="37">
        <v>86</v>
      </c>
      <c r="R6555" s="36">
        <v>10</v>
      </c>
      <c r="S6555" s="39">
        <f t="shared" si="224"/>
        <v>86</v>
      </c>
      <c r="T6555" s="34" t="s">
        <v>44</v>
      </c>
      <c r="U6555" s="12">
        <f>(alpha+(beta/(1+EXP((((-1)*ceta)+(delta*LN(speed)))+(epsilon*speed)))))</f>
        <v>4.1405113970669483E-3</v>
      </c>
      <c r="V6555" s="8">
        <f t="shared" si="225"/>
        <v>86</v>
      </c>
    </row>
    <row r="6556" spans="1:28">
      <c r="A6556" s="34" t="s">
        <v>19</v>
      </c>
      <c r="B6556" s="34" t="s">
        <v>71</v>
      </c>
      <c r="C6556" s="5" t="s">
        <v>154</v>
      </c>
      <c r="D6556" s="35" t="s">
        <v>89</v>
      </c>
      <c r="E6556" s="36" t="s">
        <v>14</v>
      </c>
      <c r="F6556" s="37">
        <v>50</v>
      </c>
      <c r="G6556" s="38">
        <v>-0.06</v>
      </c>
      <c r="H6556" s="34">
        <v>0.99195358012717272</v>
      </c>
      <c r="I6556" s="35">
        <v>3.0400289624424</v>
      </c>
      <c r="J6556" s="35">
        <v>-7.9837158779816813</v>
      </c>
      <c r="K6556" s="35">
        <v>-1.8450903083871892</v>
      </c>
      <c r="L6556" s="35">
        <v>0</v>
      </c>
      <c r="M6556" s="35">
        <v>0</v>
      </c>
      <c r="N6556" s="35">
        <v>0</v>
      </c>
      <c r="O6556" s="35">
        <v>0</v>
      </c>
      <c r="P6556" s="36">
        <v>12</v>
      </c>
      <c r="Q6556" s="37">
        <v>86</v>
      </c>
      <c r="R6556" s="36">
        <v>13</v>
      </c>
      <c r="S6556" s="39">
        <f t="shared" si="224"/>
        <v>86</v>
      </c>
      <c r="T6556" s="34" t="s">
        <v>50</v>
      </c>
      <c r="U6556" s="12">
        <f>EXP((alpha+(beta/speed))+(ceta*LN(speed)))</f>
        <v>5.1360140879179823E-3</v>
      </c>
      <c r="V6556" s="8">
        <f t="shared" si="225"/>
        <v>86</v>
      </c>
      <c r="AB6556" s="41"/>
    </row>
    <row r="6557" spans="1:28">
      <c r="A6557" s="34" t="s">
        <v>19</v>
      </c>
      <c r="B6557" s="34" t="s">
        <v>71</v>
      </c>
      <c r="C6557" s="5" t="s">
        <v>155</v>
      </c>
      <c r="D6557" s="35" t="s">
        <v>89</v>
      </c>
      <c r="E6557" s="36" t="s">
        <v>14</v>
      </c>
      <c r="F6557" s="37">
        <v>50</v>
      </c>
      <c r="G6557" s="38">
        <v>-0.06</v>
      </c>
      <c r="H6557" s="34">
        <v>0.99214344791732889</v>
      </c>
      <c r="I6557" s="35">
        <v>2.3665844472364417</v>
      </c>
      <c r="J6557" s="35">
        <v>-9.7045518944246627</v>
      </c>
      <c r="K6557" s="35">
        <v>-1.8702734596213146</v>
      </c>
      <c r="L6557" s="35">
        <v>0</v>
      </c>
      <c r="M6557" s="35">
        <v>0</v>
      </c>
      <c r="N6557" s="35">
        <v>0</v>
      </c>
      <c r="O6557" s="35">
        <v>0</v>
      </c>
      <c r="P6557" s="36">
        <v>12</v>
      </c>
      <c r="Q6557" s="37">
        <v>86</v>
      </c>
      <c r="R6557" s="36">
        <v>13</v>
      </c>
      <c r="S6557" s="39">
        <f t="shared" si="224"/>
        <v>86</v>
      </c>
      <c r="T6557" s="34" t="s">
        <v>50</v>
      </c>
      <c r="U6557" s="12">
        <f>EXP((alpha+(beta/speed))+(ceta*LN(speed)))</f>
        <v>2.2948066036975103E-3</v>
      </c>
      <c r="V6557" s="8">
        <f t="shared" si="225"/>
        <v>86</v>
      </c>
      <c r="AB6557" s="41"/>
    </row>
    <row r="6558" spans="1:28">
      <c r="A6558" s="34" t="s">
        <v>19</v>
      </c>
      <c r="B6558" s="34" t="s">
        <v>71</v>
      </c>
      <c r="C6558" s="5" t="s">
        <v>154</v>
      </c>
      <c r="D6558" s="35" t="s">
        <v>89</v>
      </c>
      <c r="E6558" s="36" t="s">
        <v>18</v>
      </c>
      <c r="F6558" s="37">
        <v>50</v>
      </c>
      <c r="G6558" s="38">
        <v>-0.06</v>
      </c>
      <c r="H6558" s="34">
        <v>0.99063088195091109</v>
      </c>
      <c r="I6558" s="35">
        <v>0.48148603630938791</v>
      </c>
      <c r="J6558" s="35">
        <v>0.99246755485521942</v>
      </c>
      <c r="K6558" s="35">
        <v>-0.87876358982013802</v>
      </c>
      <c r="L6558" s="35">
        <v>0</v>
      </c>
      <c r="M6558" s="35">
        <v>0</v>
      </c>
      <c r="N6558" s="35">
        <v>0</v>
      </c>
      <c r="O6558" s="35">
        <v>0</v>
      </c>
      <c r="P6558" s="36">
        <v>12</v>
      </c>
      <c r="Q6558" s="37">
        <v>86</v>
      </c>
      <c r="R6558" s="36">
        <v>0</v>
      </c>
      <c r="S6558" s="39">
        <f t="shared" si="224"/>
        <v>86</v>
      </c>
      <c r="T6558" s="34" t="s">
        <v>29</v>
      </c>
      <c r="U6558" s="12">
        <f>((alpha*(beta^speed))*(speed^ceta))</f>
        <v>5.0144145970930113E-3</v>
      </c>
      <c r="V6558" s="8">
        <f t="shared" si="225"/>
        <v>86</v>
      </c>
      <c r="AB6558" s="41"/>
    </row>
    <row r="6559" spans="1:28">
      <c r="A6559" s="34" t="s">
        <v>19</v>
      </c>
      <c r="B6559" s="34" t="s">
        <v>71</v>
      </c>
      <c r="C6559" s="5" t="s">
        <v>155</v>
      </c>
      <c r="D6559" s="35" t="s">
        <v>89</v>
      </c>
      <c r="E6559" s="36" t="s">
        <v>18</v>
      </c>
      <c r="F6559" s="37">
        <v>50</v>
      </c>
      <c r="G6559" s="38">
        <v>-0.06</v>
      </c>
      <c r="H6559" s="34">
        <v>0.97765833115160183</v>
      </c>
      <c r="I6559" s="35">
        <v>1.1549222867873323</v>
      </c>
      <c r="J6559" s="35">
        <v>0.91169398764831433</v>
      </c>
      <c r="K6559" s="35">
        <v>-0.62475118284746534</v>
      </c>
      <c r="L6559" s="35">
        <v>0</v>
      </c>
      <c r="M6559" s="35">
        <v>0</v>
      </c>
      <c r="N6559" s="35">
        <v>0</v>
      </c>
      <c r="O6559" s="35">
        <v>0</v>
      </c>
      <c r="P6559" s="36">
        <v>12</v>
      </c>
      <c r="Q6559" s="37">
        <v>86</v>
      </c>
      <c r="R6559" s="36">
        <v>0</v>
      </c>
      <c r="S6559" s="39">
        <f t="shared" si="224"/>
        <v>86</v>
      </c>
      <c r="T6559" s="34" t="s">
        <v>29</v>
      </c>
      <c r="U6559" s="12">
        <f>((alpha*(beta^speed))*(speed^ceta))</f>
        <v>2.5176443033574952E-5</v>
      </c>
      <c r="V6559" s="8">
        <f t="shared" si="225"/>
        <v>86</v>
      </c>
      <c r="AB6559" s="41"/>
    </row>
    <row r="6560" spans="1:28">
      <c r="A6560" s="34" t="s">
        <v>19</v>
      </c>
      <c r="B6560" s="34" t="s">
        <v>71</v>
      </c>
      <c r="C6560" s="5" t="s">
        <v>154</v>
      </c>
      <c r="D6560" s="35" t="s">
        <v>89</v>
      </c>
      <c r="E6560" s="36" t="s">
        <v>17</v>
      </c>
      <c r="F6560" s="37">
        <v>50</v>
      </c>
      <c r="G6560" s="38">
        <v>-0.06</v>
      </c>
      <c r="H6560" s="34">
        <v>0.9687847932867969</v>
      </c>
      <c r="I6560" s="35">
        <v>14.362844120955211</v>
      </c>
      <c r="J6560" s="35">
        <v>-26.081123144523676</v>
      </c>
      <c r="K6560" s="35">
        <v>-2.8385391446182791</v>
      </c>
      <c r="L6560" s="35">
        <v>0</v>
      </c>
      <c r="M6560" s="35">
        <v>0</v>
      </c>
      <c r="N6560" s="35">
        <v>0</v>
      </c>
      <c r="O6560" s="35">
        <v>0</v>
      </c>
      <c r="P6560" s="36">
        <v>12</v>
      </c>
      <c r="Q6560" s="37">
        <v>86</v>
      </c>
      <c r="R6560" s="36">
        <v>13</v>
      </c>
      <c r="S6560" s="39">
        <f t="shared" si="224"/>
        <v>86</v>
      </c>
      <c r="T6560" s="34" t="s">
        <v>50</v>
      </c>
      <c r="U6560" s="12">
        <f>EXP((alpha+(beta/speed))+(ceta*LN(speed)))</f>
        <v>4.1195176573188572</v>
      </c>
      <c r="V6560" s="8">
        <f t="shared" si="225"/>
        <v>86</v>
      </c>
    </row>
    <row r="6561" spans="1:28">
      <c r="A6561" s="34" t="s">
        <v>19</v>
      </c>
      <c r="B6561" s="34" t="s">
        <v>71</v>
      </c>
      <c r="C6561" s="5" t="s">
        <v>155</v>
      </c>
      <c r="D6561" s="35" t="s">
        <v>89</v>
      </c>
      <c r="E6561" s="36" t="s">
        <v>17</v>
      </c>
      <c r="F6561" s="37">
        <v>50</v>
      </c>
      <c r="G6561" s="38">
        <v>-0.06</v>
      </c>
      <c r="H6561" s="34">
        <v>0.97091733680580705</v>
      </c>
      <c r="I6561" s="35">
        <v>14.454464694313645</v>
      </c>
      <c r="J6561" s="35">
        <v>-26.449761076932475</v>
      </c>
      <c r="K6561" s="35">
        <v>-2.865726709722217</v>
      </c>
      <c r="L6561" s="35">
        <v>0</v>
      </c>
      <c r="M6561" s="35">
        <v>0</v>
      </c>
      <c r="N6561" s="35">
        <v>0</v>
      </c>
      <c r="O6561" s="35">
        <v>0</v>
      </c>
      <c r="P6561" s="36">
        <v>12</v>
      </c>
      <c r="Q6561" s="37">
        <v>86</v>
      </c>
      <c r="R6561" s="36">
        <v>13</v>
      </c>
      <c r="S6561" s="39">
        <f t="shared" si="224"/>
        <v>86</v>
      </c>
      <c r="T6561" s="34" t="s">
        <v>50</v>
      </c>
      <c r="U6561" s="12">
        <f>EXP((alpha+(beta/speed))+(ceta*LN(speed)))</f>
        <v>3.9827291950862831</v>
      </c>
      <c r="V6561" s="8">
        <f t="shared" si="225"/>
        <v>86</v>
      </c>
    </row>
    <row r="6562" spans="1:28">
      <c r="A6562" s="34" t="s">
        <v>19</v>
      </c>
      <c r="B6562" s="34" t="s">
        <v>71</v>
      </c>
      <c r="C6562" s="5" t="s">
        <v>154</v>
      </c>
      <c r="D6562" s="35" t="s">
        <v>89</v>
      </c>
      <c r="E6562" s="36" t="s">
        <v>15</v>
      </c>
      <c r="F6562" s="37">
        <v>100</v>
      </c>
      <c r="G6562" s="38">
        <v>-0.06</v>
      </c>
      <c r="H6562" s="34">
        <v>0.99005220656086623</v>
      </c>
      <c r="I6562" s="35">
        <v>-6.4679238712011713E-2</v>
      </c>
      <c r="J6562" s="35">
        <v>2.1534011088305993</v>
      </c>
      <c r="K6562" s="35">
        <v>6.9527229744140637</v>
      </c>
      <c r="L6562" s="35">
        <v>2.6748681624083956</v>
      </c>
      <c r="M6562" s="35">
        <v>-1.7456267545779985E-2</v>
      </c>
      <c r="N6562" s="35">
        <v>0</v>
      </c>
      <c r="O6562" s="35">
        <v>0</v>
      </c>
      <c r="P6562" s="36">
        <v>12</v>
      </c>
      <c r="Q6562" s="37">
        <v>86</v>
      </c>
      <c r="R6562" s="36">
        <v>10</v>
      </c>
      <c r="S6562" s="39">
        <f t="shared" si="224"/>
        <v>86</v>
      </c>
      <c r="T6562" s="34" t="s">
        <v>44</v>
      </c>
      <c r="U6562" s="12">
        <f>(alpha+(beta/(1+EXP((((-1)*ceta)+(delta*LN(speed)))+(epsilon*speed)))))</f>
        <v>8.8650207700856354E-4</v>
      </c>
      <c r="V6562" s="8">
        <f t="shared" si="225"/>
        <v>86</v>
      </c>
    </row>
    <row r="6563" spans="1:28">
      <c r="A6563" s="34" t="s">
        <v>19</v>
      </c>
      <c r="B6563" s="34" t="s">
        <v>71</v>
      </c>
      <c r="C6563" s="5" t="s">
        <v>155</v>
      </c>
      <c r="D6563" s="35" t="s">
        <v>89</v>
      </c>
      <c r="E6563" s="36" t="s">
        <v>15</v>
      </c>
      <c r="F6563" s="37">
        <v>100</v>
      </c>
      <c r="G6563" s="38">
        <v>-0.06</v>
      </c>
      <c r="H6563" s="34">
        <v>0.98260888522946088</v>
      </c>
      <c r="I6563" s="35">
        <v>-0.11779741382704317</v>
      </c>
      <c r="J6563" s="35">
        <v>3.2366567198736758</v>
      </c>
      <c r="K6563" s="35">
        <v>6.2461557904933107</v>
      </c>
      <c r="L6563" s="35">
        <v>2.4052302129235978</v>
      </c>
      <c r="M6563" s="35">
        <v>-1.3721019748228399E-2</v>
      </c>
      <c r="N6563" s="35">
        <v>0</v>
      </c>
      <c r="O6563" s="35">
        <v>0</v>
      </c>
      <c r="P6563" s="36">
        <v>12</v>
      </c>
      <c r="Q6563" s="37">
        <v>85</v>
      </c>
      <c r="R6563" s="36">
        <v>10</v>
      </c>
      <c r="S6563" s="39">
        <f t="shared" si="224"/>
        <v>85</v>
      </c>
      <c r="T6563" s="34" t="s">
        <v>44</v>
      </c>
      <c r="U6563" s="12">
        <f>(alpha+(beta/(1+EXP((((-1)*ceta)+(delta*LN(speed)))+(epsilon*speed)))))</f>
        <v>3.5235720943116444E-4</v>
      </c>
      <c r="V6563" s="8">
        <f t="shared" si="225"/>
        <v>85</v>
      </c>
    </row>
    <row r="6564" spans="1:28">
      <c r="A6564" s="34" t="s">
        <v>19</v>
      </c>
      <c r="B6564" s="34" t="s">
        <v>71</v>
      </c>
      <c r="C6564" s="5" t="s">
        <v>154</v>
      </c>
      <c r="D6564" s="35" t="s">
        <v>89</v>
      </c>
      <c r="E6564" s="36" t="s">
        <v>16</v>
      </c>
      <c r="F6564" s="37">
        <v>100</v>
      </c>
      <c r="G6564" s="38">
        <v>-0.06</v>
      </c>
      <c r="H6564" s="34">
        <v>0.97114393306550517</v>
      </c>
      <c r="I6564" s="35">
        <v>-0.14499287670850503</v>
      </c>
      <c r="J6564" s="35">
        <v>3.4929705143760552</v>
      </c>
      <c r="K6564" s="35">
        <v>5.9598453827116362</v>
      </c>
      <c r="L6564" s="35">
        <v>2.2332618772954995</v>
      </c>
      <c r="M6564" s="35">
        <v>-1.0056825096792699E-2</v>
      </c>
      <c r="N6564" s="35">
        <v>0</v>
      </c>
      <c r="O6564" s="35">
        <v>0</v>
      </c>
      <c r="P6564" s="36">
        <v>12</v>
      </c>
      <c r="Q6564" s="37">
        <v>86</v>
      </c>
      <c r="R6564" s="36">
        <v>10</v>
      </c>
      <c r="S6564" s="39">
        <f t="shared" si="224"/>
        <v>86</v>
      </c>
      <c r="T6564" s="34" t="s">
        <v>44</v>
      </c>
      <c r="U6564" s="12">
        <f>(alpha+(beta/(1+EXP((((-1)*ceta)+(delta*LN(speed)))+(epsilon*speed)))))</f>
        <v>2.3013977261056306E-3</v>
      </c>
      <c r="V6564" s="8">
        <f t="shared" si="225"/>
        <v>86</v>
      </c>
    </row>
    <row r="6565" spans="1:28">
      <c r="A6565" s="34" t="s">
        <v>19</v>
      </c>
      <c r="B6565" s="34" t="s">
        <v>71</v>
      </c>
      <c r="C6565" s="5" t="s">
        <v>155</v>
      </c>
      <c r="D6565" s="35" t="s">
        <v>89</v>
      </c>
      <c r="E6565" s="36" t="s">
        <v>16</v>
      </c>
      <c r="F6565" s="37">
        <v>100</v>
      </c>
      <c r="G6565" s="38">
        <v>-0.06</v>
      </c>
      <c r="H6565" s="34">
        <v>0.96967428277904688</v>
      </c>
      <c r="I6565" s="35">
        <v>-0.43268389401074975</v>
      </c>
      <c r="J6565" s="35">
        <v>10.347031984528698</v>
      </c>
      <c r="K6565" s="35">
        <v>6.3216705115469551</v>
      </c>
      <c r="L6565" s="35">
        <v>2.3335466925061614</v>
      </c>
      <c r="M6565" s="35">
        <v>-1.1294363805951375E-2</v>
      </c>
      <c r="N6565" s="35">
        <v>0</v>
      </c>
      <c r="O6565" s="35">
        <v>0</v>
      </c>
      <c r="P6565" s="36">
        <v>12</v>
      </c>
      <c r="Q6565" s="37">
        <v>86</v>
      </c>
      <c r="R6565" s="36">
        <v>10</v>
      </c>
      <c r="S6565" s="39">
        <f t="shared" si="224"/>
        <v>86</v>
      </c>
      <c r="T6565" s="34" t="s">
        <v>44</v>
      </c>
      <c r="U6565" s="12">
        <f>(alpha+(beta/(1+EXP((((-1)*ceta)+(delta*LN(speed)))+(epsilon*speed)))))</f>
        <v>1.2733374073724602E-2</v>
      </c>
      <c r="V6565" s="8">
        <f t="shared" si="225"/>
        <v>86</v>
      </c>
    </row>
    <row r="6566" spans="1:28">
      <c r="A6566" s="34" t="s">
        <v>19</v>
      </c>
      <c r="B6566" s="34" t="s">
        <v>71</v>
      </c>
      <c r="C6566" s="5" t="s">
        <v>154</v>
      </c>
      <c r="D6566" s="35" t="s">
        <v>89</v>
      </c>
      <c r="E6566" s="36" t="s">
        <v>14</v>
      </c>
      <c r="F6566" s="37">
        <v>100</v>
      </c>
      <c r="G6566" s="38">
        <v>-0.06</v>
      </c>
      <c r="H6566" s="34">
        <v>0.99016922086620751</v>
      </c>
      <c r="I6566" s="35">
        <v>1.1618536975097487</v>
      </c>
      <c r="J6566" s="35">
        <v>0.17939100041789133</v>
      </c>
      <c r="K6566" s="35">
        <v>0.53130454588317921</v>
      </c>
      <c r="L6566" s="35">
        <v>0</v>
      </c>
      <c r="M6566" s="35">
        <v>0</v>
      </c>
      <c r="N6566" s="35">
        <v>0</v>
      </c>
      <c r="O6566" s="35">
        <v>0</v>
      </c>
      <c r="P6566" s="36">
        <v>12</v>
      </c>
      <c r="Q6566" s="37">
        <v>86</v>
      </c>
      <c r="R6566" s="36">
        <v>2</v>
      </c>
      <c r="S6566" s="39">
        <f t="shared" si="224"/>
        <v>86</v>
      </c>
      <c r="T6566" s="34" t="s">
        <v>31</v>
      </c>
      <c r="U6566" s="12">
        <f>((alpha+(beta*speed))^((-1)/ceta))</f>
        <v>5.0591777404410641E-3</v>
      </c>
      <c r="V6566" s="8">
        <f t="shared" si="225"/>
        <v>86</v>
      </c>
      <c r="AB6566" s="41"/>
    </row>
    <row r="6567" spans="1:28">
      <c r="A6567" s="34" t="s">
        <v>19</v>
      </c>
      <c r="B6567" s="34" t="s">
        <v>71</v>
      </c>
      <c r="C6567" s="5" t="s">
        <v>155</v>
      </c>
      <c r="D6567" s="35" t="s">
        <v>89</v>
      </c>
      <c r="E6567" s="36" t="s">
        <v>14</v>
      </c>
      <c r="F6567" s="37">
        <v>100</v>
      </c>
      <c r="G6567" s="38">
        <v>-0.06</v>
      </c>
      <c r="H6567" s="34">
        <v>0.99036183331213024</v>
      </c>
      <c r="I6567" s="35">
        <v>2.1419588486848098</v>
      </c>
      <c r="J6567" s="35">
        <v>-8.9673870783670928</v>
      </c>
      <c r="K6567" s="35">
        <v>-1.8203590864835546</v>
      </c>
      <c r="L6567" s="35">
        <v>0</v>
      </c>
      <c r="M6567" s="35">
        <v>0</v>
      </c>
      <c r="N6567" s="35">
        <v>0</v>
      </c>
      <c r="O6567" s="35">
        <v>0</v>
      </c>
      <c r="P6567" s="36">
        <v>12</v>
      </c>
      <c r="Q6567" s="37">
        <v>86</v>
      </c>
      <c r="R6567" s="36">
        <v>13</v>
      </c>
      <c r="S6567" s="39">
        <f t="shared" si="224"/>
        <v>86</v>
      </c>
      <c r="T6567" s="34" t="s">
        <v>50</v>
      </c>
      <c r="U6567" s="12">
        <f>EXP((alpha+(beta/speed))+(ceta*LN(speed)))</f>
        <v>2.3092680429707573E-3</v>
      </c>
      <c r="V6567" s="8">
        <f t="shared" si="225"/>
        <v>86</v>
      </c>
      <c r="AB6567" s="41"/>
    </row>
    <row r="6568" spans="1:28">
      <c r="A6568" s="34" t="s">
        <v>19</v>
      </c>
      <c r="B6568" s="34" t="s">
        <v>71</v>
      </c>
      <c r="C6568" s="5" t="s">
        <v>154</v>
      </c>
      <c r="D6568" s="35" t="s">
        <v>89</v>
      </c>
      <c r="E6568" s="36" t="s">
        <v>18</v>
      </c>
      <c r="F6568" s="37">
        <v>100</v>
      </c>
      <c r="G6568" s="38">
        <v>-0.06</v>
      </c>
      <c r="H6568" s="34">
        <v>0.98732643772926076</v>
      </c>
      <c r="I6568" s="35">
        <v>0.41711661079947271</v>
      </c>
      <c r="J6568" s="35">
        <v>0.99080515896429722</v>
      </c>
      <c r="K6568" s="35">
        <v>-0.81730415477949447</v>
      </c>
      <c r="L6568" s="35">
        <v>0</v>
      </c>
      <c r="M6568" s="35">
        <v>0</v>
      </c>
      <c r="N6568" s="35">
        <v>0</v>
      </c>
      <c r="O6568" s="35">
        <v>0</v>
      </c>
      <c r="P6568" s="36">
        <v>12</v>
      </c>
      <c r="Q6568" s="37">
        <v>86</v>
      </c>
      <c r="R6568" s="36">
        <v>0</v>
      </c>
      <c r="S6568" s="39">
        <f t="shared" si="224"/>
        <v>86</v>
      </c>
      <c r="T6568" s="34" t="s">
        <v>29</v>
      </c>
      <c r="U6568" s="12">
        <f>((alpha*(beta^speed))*(speed^ceta))</f>
        <v>4.945089503622881E-3</v>
      </c>
      <c r="V6568" s="8">
        <f t="shared" si="225"/>
        <v>86</v>
      </c>
      <c r="AB6568" s="41"/>
    </row>
    <row r="6569" spans="1:28">
      <c r="A6569" s="34" t="s">
        <v>19</v>
      </c>
      <c r="B6569" s="34" t="s">
        <v>71</v>
      </c>
      <c r="C6569" s="5" t="s">
        <v>155</v>
      </c>
      <c r="D6569" s="35" t="s">
        <v>89</v>
      </c>
      <c r="E6569" s="36" t="s">
        <v>18</v>
      </c>
      <c r="F6569" s="37">
        <v>100</v>
      </c>
      <c r="G6569" s="38">
        <v>-0.06</v>
      </c>
      <c r="H6569" s="34">
        <v>0.97411606328792621</v>
      </c>
      <c r="I6569" s="35">
        <v>1.0258065768845486</v>
      </c>
      <c r="J6569" s="35">
        <v>0.91170139189828814</v>
      </c>
      <c r="K6569" s="35">
        <v>-0.57202840260951682</v>
      </c>
      <c r="L6569" s="35">
        <v>0</v>
      </c>
      <c r="M6569" s="35">
        <v>0</v>
      </c>
      <c r="N6569" s="35">
        <v>0</v>
      </c>
      <c r="O6569" s="35">
        <v>0</v>
      </c>
      <c r="P6569" s="36">
        <v>12</v>
      </c>
      <c r="Q6569" s="37">
        <v>86</v>
      </c>
      <c r="R6569" s="36">
        <v>0</v>
      </c>
      <c r="S6569" s="39">
        <f t="shared" si="224"/>
        <v>86</v>
      </c>
      <c r="T6569" s="34" t="s">
        <v>29</v>
      </c>
      <c r="U6569" s="12">
        <f>((alpha*(beta^speed))*(speed^ceta))</f>
        <v>2.8301050379606078E-5</v>
      </c>
      <c r="V6569" s="8">
        <f t="shared" si="225"/>
        <v>86</v>
      </c>
      <c r="AB6569" s="41"/>
    </row>
    <row r="6570" spans="1:28">
      <c r="A6570" s="34" t="s">
        <v>19</v>
      </c>
      <c r="B6570" s="34" t="s">
        <v>71</v>
      </c>
      <c r="C6570" s="5" t="s">
        <v>154</v>
      </c>
      <c r="D6570" s="35" t="s">
        <v>89</v>
      </c>
      <c r="E6570" s="36" t="s">
        <v>17</v>
      </c>
      <c r="F6570" s="37">
        <v>100</v>
      </c>
      <c r="G6570" s="38">
        <v>-0.06</v>
      </c>
      <c r="H6570" s="34">
        <v>0.95674052476112059</v>
      </c>
      <c r="I6570" s="35">
        <v>14.480767719131945</v>
      </c>
      <c r="J6570" s="35">
        <v>-27.563397218382587</v>
      </c>
      <c r="K6570" s="35">
        <v>-2.8494899505110451</v>
      </c>
      <c r="L6570" s="35">
        <v>0</v>
      </c>
      <c r="M6570" s="35">
        <v>0</v>
      </c>
      <c r="N6570" s="35">
        <v>0</v>
      </c>
      <c r="O6570" s="35">
        <v>0</v>
      </c>
      <c r="P6570" s="36">
        <v>12</v>
      </c>
      <c r="Q6570" s="37">
        <v>86</v>
      </c>
      <c r="R6570" s="36">
        <v>13</v>
      </c>
      <c r="S6570" s="39">
        <f t="shared" si="224"/>
        <v>86</v>
      </c>
      <c r="T6570" s="34" t="s">
        <v>50</v>
      </c>
      <c r="U6570" s="12">
        <f>EXP((alpha+(beta/speed))+(ceta*LN(speed)))</f>
        <v>4.339005800105352</v>
      </c>
      <c r="V6570" s="8">
        <f t="shared" si="225"/>
        <v>86</v>
      </c>
    </row>
    <row r="6571" spans="1:28">
      <c r="A6571" s="34" t="s">
        <v>19</v>
      </c>
      <c r="B6571" s="34" t="s">
        <v>71</v>
      </c>
      <c r="C6571" s="5" t="s">
        <v>155</v>
      </c>
      <c r="D6571" s="35" t="s">
        <v>89</v>
      </c>
      <c r="E6571" s="36" t="s">
        <v>17</v>
      </c>
      <c r="F6571" s="37">
        <v>100</v>
      </c>
      <c r="G6571" s="38">
        <v>-0.06</v>
      </c>
      <c r="H6571" s="34">
        <v>0.95943110548798671</v>
      </c>
      <c r="I6571" s="35">
        <v>14.558919280256609</v>
      </c>
      <c r="J6571" s="35">
        <v>-27.851465798676106</v>
      </c>
      <c r="K6571" s="35">
        <v>-2.8742700456193315</v>
      </c>
      <c r="L6571" s="35">
        <v>0</v>
      </c>
      <c r="M6571" s="35">
        <v>0</v>
      </c>
      <c r="N6571" s="35">
        <v>0</v>
      </c>
      <c r="O6571" s="35">
        <v>0</v>
      </c>
      <c r="P6571" s="36">
        <v>12</v>
      </c>
      <c r="Q6571" s="37">
        <v>86</v>
      </c>
      <c r="R6571" s="36">
        <v>13</v>
      </c>
      <c r="S6571" s="39">
        <f t="shared" si="224"/>
        <v>86</v>
      </c>
      <c r="T6571" s="34" t="s">
        <v>50</v>
      </c>
      <c r="U6571" s="12">
        <f>EXP((alpha+(beta/speed))+(ceta*LN(speed)))</f>
        <v>4.1873497687018295</v>
      </c>
      <c r="V6571" s="8">
        <f t="shared" si="225"/>
        <v>86</v>
      </c>
    </row>
    <row r="6572" spans="1:28">
      <c r="A6572" s="34" t="s">
        <v>19</v>
      </c>
      <c r="B6572" s="34" t="s">
        <v>71</v>
      </c>
      <c r="C6572" s="5" t="s">
        <v>154</v>
      </c>
      <c r="D6572" s="35" t="s">
        <v>89</v>
      </c>
      <c r="E6572" s="36" t="s">
        <v>15</v>
      </c>
      <c r="F6572" s="37">
        <v>0</v>
      </c>
      <c r="G6572" s="38">
        <v>-0.04</v>
      </c>
      <c r="H6572" s="34">
        <v>0.99292210365000133</v>
      </c>
      <c r="I6572" s="35">
        <v>-9.798085236326691E-2</v>
      </c>
      <c r="J6572" s="35">
        <v>17.406315391996706</v>
      </c>
      <c r="K6572" s="35">
        <v>0.82353714895727759</v>
      </c>
      <c r="L6572" s="35">
        <v>1.1512017466800806</v>
      </c>
      <c r="M6572" s="35">
        <v>7.8298893493870605E-3</v>
      </c>
      <c r="N6572" s="35">
        <v>0</v>
      </c>
      <c r="O6572" s="35">
        <v>0</v>
      </c>
      <c r="P6572" s="36">
        <v>12</v>
      </c>
      <c r="Q6572" s="37">
        <v>86</v>
      </c>
      <c r="R6572" s="36">
        <v>10</v>
      </c>
      <c r="S6572" s="39">
        <f t="shared" si="224"/>
        <v>86</v>
      </c>
      <c r="T6572" s="34" t="s">
        <v>44</v>
      </c>
      <c r="U6572" s="12">
        <f>(alpha+(beta/(1+EXP((((-1)*ceta)+(delta*LN(speed)))+(epsilon*speed)))))</f>
        <v>2.1127819830764935E-2</v>
      </c>
      <c r="V6572" s="8">
        <f t="shared" si="225"/>
        <v>86</v>
      </c>
    </row>
    <row r="6573" spans="1:28">
      <c r="A6573" s="34" t="s">
        <v>19</v>
      </c>
      <c r="B6573" s="34" t="s">
        <v>71</v>
      </c>
      <c r="C6573" s="5" t="s">
        <v>155</v>
      </c>
      <c r="D6573" s="35" t="s">
        <v>89</v>
      </c>
      <c r="E6573" s="36" t="s">
        <v>15</v>
      </c>
      <c r="F6573" s="37">
        <v>0</v>
      </c>
      <c r="G6573" s="38">
        <v>-0.04</v>
      </c>
      <c r="H6573" s="34">
        <v>0.99050546432753539</v>
      </c>
      <c r="I6573" s="35">
        <v>-0.2277000004114472</v>
      </c>
      <c r="J6573" s="35">
        <v>35.492041772962743</v>
      </c>
      <c r="K6573" s="35">
        <v>0.36318023560834678</v>
      </c>
      <c r="L6573" s="35">
        <v>1.1261261000253502</v>
      </c>
      <c r="M6573" s="35">
        <v>3.0998772555424232E-3</v>
      </c>
      <c r="N6573" s="35">
        <v>0</v>
      </c>
      <c r="O6573" s="35">
        <v>0</v>
      </c>
      <c r="P6573" s="36">
        <v>12</v>
      </c>
      <c r="Q6573" s="37">
        <v>86</v>
      </c>
      <c r="R6573" s="36">
        <v>10</v>
      </c>
      <c r="S6573" s="39">
        <f t="shared" si="224"/>
        <v>86</v>
      </c>
      <c r="T6573" s="34" t="s">
        <v>44</v>
      </c>
      <c r="U6573" s="12">
        <f>(alpha+(beta/(1+EXP((((-1)*ceta)+(delta*LN(speed)))+(epsilon*speed)))))</f>
        <v>2.9594681615646518E-2</v>
      </c>
      <c r="V6573" s="8">
        <f t="shared" si="225"/>
        <v>86</v>
      </c>
    </row>
    <row r="6574" spans="1:28">
      <c r="A6574" s="34" t="s">
        <v>19</v>
      </c>
      <c r="B6574" s="34" t="s">
        <v>71</v>
      </c>
      <c r="C6574" s="5" t="s">
        <v>154</v>
      </c>
      <c r="D6574" s="35" t="s">
        <v>89</v>
      </c>
      <c r="E6574" s="36" t="s">
        <v>16</v>
      </c>
      <c r="F6574" s="37">
        <v>0</v>
      </c>
      <c r="G6574" s="38">
        <v>-0.04</v>
      </c>
      <c r="H6574" s="34">
        <v>0.98215173064103278</v>
      </c>
      <c r="I6574" s="35">
        <v>-0.40312513848934839</v>
      </c>
      <c r="J6574" s="35">
        <v>14.509651664815857</v>
      </c>
      <c r="K6574" s="35">
        <v>1.603900752644337</v>
      </c>
      <c r="L6574" s="35">
        <v>1.1359054920300751</v>
      </c>
      <c r="M6574" s="35">
        <v>-1.6410652000044612E-4</v>
      </c>
      <c r="N6574" s="35">
        <v>0</v>
      </c>
      <c r="O6574" s="35">
        <v>0</v>
      </c>
      <c r="P6574" s="36">
        <v>12</v>
      </c>
      <c r="Q6574" s="37">
        <v>86</v>
      </c>
      <c r="R6574" s="36">
        <v>10</v>
      </c>
      <c r="S6574" s="39">
        <f t="shared" si="224"/>
        <v>86</v>
      </c>
      <c r="T6574" s="34" t="s">
        <v>44</v>
      </c>
      <c r="U6574" s="12">
        <f>(alpha+(beta/(1+EXP((((-1)*ceta)+(delta*LN(speed)))+(epsilon*speed)))))</f>
        <v>4.6924208381056431E-2</v>
      </c>
      <c r="V6574" s="8">
        <f t="shared" si="225"/>
        <v>86</v>
      </c>
    </row>
    <row r="6575" spans="1:28">
      <c r="A6575" s="34" t="s">
        <v>19</v>
      </c>
      <c r="B6575" s="34" t="s">
        <v>71</v>
      </c>
      <c r="C6575" s="5" t="s">
        <v>155</v>
      </c>
      <c r="D6575" s="35" t="s">
        <v>89</v>
      </c>
      <c r="E6575" s="36" t="s">
        <v>16</v>
      </c>
      <c r="F6575" s="37">
        <v>0</v>
      </c>
      <c r="G6575" s="38">
        <v>-0.04</v>
      </c>
      <c r="H6575" s="34">
        <v>0.98185014105264912</v>
      </c>
      <c r="I6575" s="35">
        <v>-1.1621592565876595</v>
      </c>
      <c r="J6575" s="35">
        <v>39.398388824032722</v>
      </c>
      <c r="K6575" s="35">
        <v>1.9121903272527085</v>
      </c>
      <c r="L6575" s="35">
        <v>1.1993965825869386</v>
      </c>
      <c r="M6575" s="35">
        <v>-6.0222896137939862E-4</v>
      </c>
      <c r="N6575" s="35">
        <v>0</v>
      </c>
      <c r="O6575" s="35">
        <v>0</v>
      </c>
      <c r="P6575" s="36">
        <v>12</v>
      </c>
      <c r="Q6575" s="37">
        <v>86</v>
      </c>
      <c r="R6575" s="36">
        <v>10</v>
      </c>
      <c r="S6575" s="39">
        <f t="shared" si="224"/>
        <v>86</v>
      </c>
      <c r="T6575" s="34" t="s">
        <v>44</v>
      </c>
      <c r="U6575" s="12">
        <f>(alpha+(beta/(1+EXP((((-1)*ceta)+(delta*LN(speed)))+(epsilon*speed)))))</f>
        <v>0.13691183966177656</v>
      </c>
      <c r="V6575" s="8">
        <f t="shared" si="225"/>
        <v>86</v>
      </c>
    </row>
    <row r="6576" spans="1:28">
      <c r="A6576" s="34" t="s">
        <v>19</v>
      </c>
      <c r="B6576" s="34" t="s">
        <v>71</v>
      </c>
      <c r="C6576" s="5" t="s">
        <v>154</v>
      </c>
      <c r="D6576" s="35" t="s">
        <v>89</v>
      </c>
      <c r="E6576" s="36" t="s">
        <v>14</v>
      </c>
      <c r="F6576" s="37">
        <v>0</v>
      </c>
      <c r="G6576" s="38">
        <v>-0.04</v>
      </c>
      <c r="H6576" s="34">
        <v>0.99457074462300943</v>
      </c>
      <c r="I6576" s="35">
        <v>2.0216702901027723</v>
      </c>
      <c r="J6576" s="35">
        <v>0.98628763097479455</v>
      </c>
      <c r="K6576" s="35">
        <v>-1.0377533486323638</v>
      </c>
      <c r="L6576" s="35">
        <v>0</v>
      </c>
      <c r="M6576" s="35">
        <v>0</v>
      </c>
      <c r="N6576" s="35">
        <v>0</v>
      </c>
      <c r="O6576" s="35">
        <v>0</v>
      </c>
      <c r="P6576" s="36">
        <v>12</v>
      </c>
      <c r="Q6576" s="37">
        <v>86</v>
      </c>
      <c r="R6576" s="36">
        <v>0</v>
      </c>
      <c r="S6576" s="39">
        <f t="shared" si="224"/>
        <v>86</v>
      </c>
      <c r="T6576" s="34" t="s">
        <v>29</v>
      </c>
      <c r="U6576" s="12">
        <f t="shared" ref="U6576:U6583" si="226">((alpha*(beta^speed))*(speed^ceta))</f>
        <v>6.0601941401787858E-3</v>
      </c>
      <c r="V6576" s="8">
        <f t="shared" si="225"/>
        <v>86</v>
      </c>
      <c r="AB6576" s="41"/>
    </row>
    <row r="6577" spans="1:28">
      <c r="A6577" s="34" t="s">
        <v>19</v>
      </c>
      <c r="B6577" s="34" t="s">
        <v>71</v>
      </c>
      <c r="C6577" s="5" t="s">
        <v>155</v>
      </c>
      <c r="D6577" s="35" t="s">
        <v>89</v>
      </c>
      <c r="E6577" s="36" t="s">
        <v>14</v>
      </c>
      <c r="F6577" s="37">
        <v>0</v>
      </c>
      <c r="G6577" s="38">
        <v>-0.04</v>
      </c>
      <c r="H6577" s="34">
        <v>0.99405163835464549</v>
      </c>
      <c r="I6577" s="35">
        <v>0.75101247616418942</v>
      </c>
      <c r="J6577" s="35">
        <v>0.98594894738944361</v>
      </c>
      <c r="K6577" s="35">
        <v>-0.97207400422456303</v>
      </c>
      <c r="L6577" s="35">
        <v>0</v>
      </c>
      <c r="M6577" s="35">
        <v>0</v>
      </c>
      <c r="N6577" s="35">
        <v>0</v>
      </c>
      <c r="O6577" s="35">
        <v>0</v>
      </c>
      <c r="P6577" s="36">
        <v>12</v>
      </c>
      <c r="Q6577" s="37">
        <v>86</v>
      </c>
      <c r="R6577" s="36">
        <v>0</v>
      </c>
      <c r="S6577" s="39">
        <f t="shared" si="224"/>
        <v>86</v>
      </c>
      <c r="T6577" s="34" t="s">
        <v>29</v>
      </c>
      <c r="U6577" s="12">
        <f t="shared" si="226"/>
        <v>2.9285475264413351E-3</v>
      </c>
      <c r="V6577" s="8">
        <f t="shared" si="225"/>
        <v>86</v>
      </c>
      <c r="AB6577" s="41"/>
    </row>
    <row r="6578" spans="1:28">
      <c r="A6578" s="34" t="s">
        <v>19</v>
      </c>
      <c r="B6578" s="34" t="s">
        <v>71</v>
      </c>
      <c r="C6578" s="5" t="s">
        <v>154</v>
      </c>
      <c r="D6578" s="35" t="s">
        <v>89</v>
      </c>
      <c r="E6578" s="36" t="s">
        <v>18</v>
      </c>
      <c r="F6578" s="37">
        <v>0</v>
      </c>
      <c r="G6578" s="38">
        <v>-0.04</v>
      </c>
      <c r="H6578" s="34">
        <v>0.99063139280493029</v>
      </c>
      <c r="I6578" s="35">
        <v>0.56788196745404662</v>
      </c>
      <c r="J6578" s="35">
        <v>0.99178485584435228</v>
      </c>
      <c r="K6578" s="35">
        <v>-0.87320493198957949</v>
      </c>
      <c r="L6578" s="35">
        <v>0</v>
      </c>
      <c r="M6578" s="35">
        <v>0</v>
      </c>
      <c r="N6578" s="35">
        <v>0</v>
      </c>
      <c r="O6578" s="35">
        <v>0</v>
      </c>
      <c r="P6578" s="36">
        <v>12</v>
      </c>
      <c r="Q6578" s="37">
        <v>86</v>
      </c>
      <c r="R6578" s="36">
        <v>0</v>
      </c>
      <c r="S6578" s="39">
        <f t="shared" si="224"/>
        <v>86</v>
      </c>
      <c r="T6578" s="34" t="s">
        <v>29</v>
      </c>
      <c r="U6578" s="12">
        <f t="shared" si="226"/>
        <v>5.7140906393819222E-3</v>
      </c>
      <c r="V6578" s="8">
        <f t="shared" si="225"/>
        <v>86</v>
      </c>
      <c r="AB6578" s="41"/>
    </row>
    <row r="6579" spans="1:28">
      <c r="A6579" s="34" t="s">
        <v>19</v>
      </c>
      <c r="B6579" s="34" t="s">
        <v>71</v>
      </c>
      <c r="C6579" s="5" t="s">
        <v>155</v>
      </c>
      <c r="D6579" s="35" t="s">
        <v>89</v>
      </c>
      <c r="E6579" s="36" t="s">
        <v>18</v>
      </c>
      <c r="F6579" s="37">
        <v>0</v>
      </c>
      <c r="G6579" s="38">
        <v>-0.04</v>
      </c>
      <c r="H6579" s="34">
        <v>0.98104760080521347</v>
      </c>
      <c r="I6579" s="35">
        <v>1.0380781015687282</v>
      </c>
      <c r="J6579" s="35">
        <v>0.92953362863783018</v>
      </c>
      <c r="K6579" s="35">
        <v>-0.61644872034165688</v>
      </c>
      <c r="L6579" s="35">
        <v>0</v>
      </c>
      <c r="M6579" s="35">
        <v>0</v>
      </c>
      <c r="N6579" s="35">
        <v>0</v>
      </c>
      <c r="O6579" s="35">
        <v>0</v>
      </c>
      <c r="P6579" s="36">
        <v>12</v>
      </c>
      <c r="Q6579" s="37">
        <v>86</v>
      </c>
      <c r="R6579" s="36">
        <v>0</v>
      </c>
      <c r="S6579" s="39">
        <f t="shared" si="224"/>
        <v>86</v>
      </c>
      <c r="T6579" s="34" t="s">
        <v>29</v>
      </c>
      <c r="U6579" s="12">
        <f t="shared" si="226"/>
        <v>1.2431114746752593E-4</v>
      </c>
      <c r="V6579" s="8">
        <f t="shared" si="225"/>
        <v>86</v>
      </c>
      <c r="AB6579" s="41"/>
    </row>
    <row r="6580" spans="1:28">
      <c r="A6580" s="34" t="s">
        <v>19</v>
      </c>
      <c r="B6580" s="34" t="s">
        <v>71</v>
      </c>
      <c r="C6580" s="5" t="s">
        <v>154</v>
      </c>
      <c r="D6580" s="35" t="s">
        <v>89</v>
      </c>
      <c r="E6580" s="36" t="s">
        <v>17</v>
      </c>
      <c r="F6580" s="37">
        <v>0</v>
      </c>
      <c r="G6580" s="38">
        <v>-0.04</v>
      </c>
      <c r="H6580" s="34">
        <v>0.97756084073202731</v>
      </c>
      <c r="I6580" s="35">
        <v>1568.2981506334925</v>
      </c>
      <c r="J6580" s="35">
        <v>0.96999864405057445</v>
      </c>
      <c r="K6580" s="35">
        <v>-0.59516627711352177</v>
      </c>
      <c r="L6580" s="35">
        <v>0</v>
      </c>
      <c r="M6580" s="35">
        <v>0</v>
      </c>
      <c r="N6580" s="35">
        <v>0</v>
      </c>
      <c r="O6580" s="35">
        <v>0</v>
      </c>
      <c r="P6580" s="36">
        <v>12</v>
      </c>
      <c r="Q6580" s="37">
        <v>86</v>
      </c>
      <c r="R6580" s="36">
        <v>0</v>
      </c>
      <c r="S6580" s="39">
        <f t="shared" si="224"/>
        <v>86</v>
      </c>
      <c r="T6580" s="34" t="s">
        <v>29</v>
      </c>
      <c r="U6580" s="12">
        <f t="shared" si="226"/>
        <v>8.061156000992888</v>
      </c>
      <c r="V6580" s="8">
        <f t="shared" si="225"/>
        <v>86</v>
      </c>
    </row>
    <row r="6581" spans="1:28">
      <c r="A6581" s="34" t="s">
        <v>19</v>
      </c>
      <c r="B6581" s="34" t="s">
        <v>71</v>
      </c>
      <c r="C6581" s="5" t="s">
        <v>155</v>
      </c>
      <c r="D6581" s="35" t="s">
        <v>89</v>
      </c>
      <c r="E6581" s="36" t="s">
        <v>17</v>
      </c>
      <c r="F6581" s="37">
        <v>0</v>
      </c>
      <c r="G6581" s="38">
        <v>-0.04</v>
      </c>
      <c r="H6581" s="34">
        <v>0.97916475093761501</v>
      </c>
      <c r="I6581" s="35">
        <v>1560.1580397836324</v>
      </c>
      <c r="J6581" s="35">
        <v>0.96973820406392253</v>
      </c>
      <c r="K6581" s="35">
        <v>-0.59597471322052054</v>
      </c>
      <c r="L6581" s="35">
        <v>0</v>
      </c>
      <c r="M6581" s="35">
        <v>0</v>
      </c>
      <c r="N6581" s="35">
        <v>0</v>
      </c>
      <c r="O6581" s="35">
        <v>0</v>
      </c>
      <c r="P6581" s="36">
        <v>12</v>
      </c>
      <c r="Q6581" s="37">
        <v>86</v>
      </c>
      <c r="R6581" s="36">
        <v>0</v>
      </c>
      <c r="S6581" s="39">
        <f t="shared" si="224"/>
        <v>86</v>
      </c>
      <c r="T6581" s="34" t="s">
        <v>29</v>
      </c>
      <c r="U6581" s="12">
        <f t="shared" si="226"/>
        <v>7.8080737930832411</v>
      </c>
      <c r="V6581" s="8">
        <f t="shared" si="225"/>
        <v>86</v>
      </c>
    </row>
    <row r="6582" spans="1:28">
      <c r="A6582" s="34" t="s">
        <v>19</v>
      </c>
      <c r="B6582" s="34" t="s">
        <v>71</v>
      </c>
      <c r="C6582" s="5" t="s">
        <v>154</v>
      </c>
      <c r="D6582" s="35" t="s">
        <v>89</v>
      </c>
      <c r="E6582" s="36" t="s">
        <v>15</v>
      </c>
      <c r="F6582" s="37">
        <v>50</v>
      </c>
      <c r="G6582" s="38">
        <v>-0.04</v>
      </c>
      <c r="H6582" s="34">
        <v>0.9913179849762046</v>
      </c>
      <c r="I6582" s="35">
        <v>10.366069959579885</v>
      </c>
      <c r="J6582" s="35">
        <v>0.96148271055393209</v>
      </c>
      <c r="K6582" s="35">
        <v>-0.56370824958464327</v>
      </c>
      <c r="L6582" s="35">
        <v>0</v>
      </c>
      <c r="M6582" s="35">
        <v>0</v>
      </c>
      <c r="N6582" s="35">
        <v>0</v>
      </c>
      <c r="O6582" s="35">
        <v>0</v>
      </c>
      <c r="P6582" s="36">
        <v>12</v>
      </c>
      <c r="Q6582" s="37">
        <v>86</v>
      </c>
      <c r="R6582" s="36">
        <v>0</v>
      </c>
      <c r="S6582" s="39">
        <f t="shared" si="224"/>
        <v>86</v>
      </c>
      <c r="T6582" s="34" t="s">
        <v>29</v>
      </c>
      <c r="U6582" s="12">
        <f t="shared" si="226"/>
        <v>2.871366340938131E-2</v>
      </c>
      <c r="V6582" s="8">
        <f t="shared" si="225"/>
        <v>86</v>
      </c>
    </row>
    <row r="6583" spans="1:28">
      <c r="A6583" s="34" t="s">
        <v>19</v>
      </c>
      <c r="B6583" s="34" t="s">
        <v>71</v>
      </c>
      <c r="C6583" s="5" t="s">
        <v>155</v>
      </c>
      <c r="D6583" s="35" t="s">
        <v>89</v>
      </c>
      <c r="E6583" s="36" t="s">
        <v>15</v>
      </c>
      <c r="F6583" s="37">
        <v>50</v>
      </c>
      <c r="G6583" s="38">
        <v>-0.04</v>
      </c>
      <c r="H6583" s="34">
        <v>0.98371596376325821</v>
      </c>
      <c r="I6583" s="35">
        <v>12.987162079729575</v>
      </c>
      <c r="J6583" s="35">
        <v>0.96237652555439368</v>
      </c>
      <c r="K6583" s="35">
        <v>-0.49577223846784518</v>
      </c>
      <c r="L6583" s="35">
        <v>0</v>
      </c>
      <c r="M6583" s="35">
        <v>0</v>
      </c>
      <c r="N6583" s="35">
        <v>0</v>
      </c>
      <c r="O6583" s="35">
        <v>0</v>
      </c>
      <c r="P6583" s="36">
        <v>12</v>
      </c>
      <c r="Q6583" s="37">
        <v>86</v>
      </c>
      <c r="R6583" s="36">
        <v>0</v>
      </c>
      <c r="S6583" s="39">
        <f t="shared" si="224"/>
        <v>86</v>
      </c>
      <c r="T6583" s="34" t="s">
        <v>29</v>
      </c>
      <c r="U6583" s="12">
        <f t="shared" si="226"/>
        <v>5.2737003036398451E-2</v>
      </c>
      <c r="V6583" s="8">
        <f t="shared" si="225"/>
        <v>86</v>
      </c>
    </row>
    <row r="6584" spans="1:28">
      <c r="A6584" s="34" t="s">
        <v>19</v>
      </c>
      <c r="B6584" s="34" t="s">
        <v>71</v>
      </c>
      <c r="C6584" s="5" t="s">
        <v>154</v>
      </c>
      <c r="D6584" s="35" t="s">
        <v>89</v>
      </c>
      <c r="E6584" s="36" t="s">
        <v>16</v>
      </c>
      <c r="F6584" s="37">
        <v>50</v>
      </c>
      <c r="G6584" s="38">
        <v>-0.04</v>
      </c>
      <c r="H6584" s="34">
        <v>0.97130069661265606</v>
      </c>
      <c r="I6584" s="35">
        <v>-0.4716844330378458</v>
      </c>
      <c r="J6584" s="35">
        <v>7.1346915352964029</v>
      </c>
      <c r="K6584" s="35">
        <v>3.1339512230991828</v>
      </c>
      <c r="L6584" s="35">
        <v>1.3182534248512989</v>
      </c>
      <c r="M6584" s="35">
        <v>-1.6531726266674806E-3</v>
      </c>
      <c r="N6584" s="35">
        <v>0</v>
      </c>
      <c r="O6584" s="35">
        <v>0</v>
      </c>
      <c r="P6584" s="36">
        <v>12</v>
      </c>
      <c r="Q6584" s="37">
        <v>86</v>
      </c>
      <c r="R6584" s="36">
        <v>10</v>
      </c>
      <c r="S6584" s="39">
        <f t="shared" si="224"/>
        <v>86</v>
      </c>
      <c r="T6584" s="34" t="s">
        <v>44</v>
      </c>
      <c r="U6584" s="12">
        <f>(alpha+(beta/(1+EXP((((-1)*ceta)+(delta*LN(speed)))+(epsilon*speed)))))</f>
        <v>2.3513001248409826E-2</v>
      </c>
      <c r="V6584" s="8">
        <f t="shared" si="225"/>
        <v>86</v>
      </c>
    </row>
    <row r="6585" spans="1:28">
      <c r="A6585" s="34" t="s">
        <v>19</v>
      </c>
      <c r="B6585" s="34" t="s">
        <v>71</v>
      </c>
      <c r="C6585" s="5" t="s">
        <v>155</v>
      </c>
      <c r="D6585" s="35" t="s">
        <v>89</v>
      </c>
      <c r="E6585" s="36" t="s">
        <v>16</v>
      </c>
      <c r="F6585" s="37">
        <v>50</v>
      </c>
      <c r="G6585" s="38">
        <v>-0.04</v>
      </c>
      <c r="H6585" s="34">
        <v>0.970403636393811</v>
      </c>
      <c r="I6585" s="35">
        <v>-1.288324393030563</v>
      </c>
      <c r="J6585" s="35">
        <v>19.193815897346994</v>
      </c>
      <c r="K6585" s="35">
        <v>3.7490632445623788</v>
      </c>
      <c r="L6585" s="35">
        <v>1.4726184791627999</v>
      </c>
      <c r="M6585" s="35">
        <v>-2.861475842939679E-3</v>
      </c>
      <c r="N6585" s="35">
        <v>0</v>
      </c>
      <c r="O6585" s="35">
        <v>0</v>
      </c>
      <c r="P6585" s="36">
        <v>12</v>
      </c>
      <c r="Q6585" s="37">
        <v>86</v>
      </c>
      <c r="R6585" s="36">
        <v>10</v>
      </c>
      <c r="S6585" s="39">
        <f t="shared" si="224"/>
        <v>86</v>
      </c>
      <c r="T6585" s="34" t="s">
        <v>44</v>
      </c>
      <c r="U6585" s="12">
        <f>(alpha+(beta/(1+EXP((((-1)*ceta)+(delta*LN(speed)))+(epsilon*speed)))))</f>
        <v>8.3356924506440944E-2</v>
      </c>
      <c r="V6585" s="8">
        <f t="shared" si="225"/>
        <v>86</v>
      </c>
    </row>
    <row r="6586" spans="1:28">
      <c r="A6586" s="34" t="s">
        <v>19</v>
      </c>
      <c r="B6586" s="34" t="s">
        <v>71</v>
      </c>
      <c r="C6586" s="5" t="s">
        <v>154</v>
      </c>
      <c r="D6586" s="35" t="s">
        <v>89</v>
      </c>
      <c r="E6586" s="36" t="s">
        <v>14</v>
      </c>
      <c r="F6586" s="37">
        <v>50</v>
      </c>
      <c r="G6586" s="38">
        <v>-0.04</v>
      </c>
      <c r="H6586" s="34">
        <v>0.99312122213510667</v>
      </c>
      <c r="I6586" s="35">
        <v>1.5035980292161659</v>
      </c>
      <c r="J6586" s="35">
        <v>0.9829729600171786</v>
      </c>
      <c r="K6586" s="35">
        <v>-0.93006188355903929</v>
      </c>
      <c r="L6586" s="35">
        <v>0</v>
      </c>
      <c r="M6586" s="35">
        <v>0</v>
      </c>
      <c r="N6586" s="35">
        <v>0</v>
      </c>
      <c r="O6586" s="35">
        <v>0</v>
      </c>
      <c r="P6586" s="36">
        <v>12</v>
      </c>
      <c r="Q6586" s="37">
        <v>86</v>
      </c>
      <c r="R6586" s="36">
        <v>0</v>
      </c>
      <c r="S6586" s="39">
        <f t="shared" si="224"/>
        <v>86</v>
      </c>
      <c r="T6586" s="34" t="s">
        <v>29</v>
      </c>
      <c r="U6586" s="12">
        <f t="shared" ref="U6586:U6591" si="227">((alpha*(beta^speed))*(speed^ceta))</f>
        <v>5.4513441843927566E-3</v>
      </c>
      <c r="V6586" s="8">
        <f t="shared" si="225"/>
        <v>86</v>
      </c>
      <c r="AB6586" s="41"/>
    </row>
    <row r="6587" spans="1:28">
      <c r="A6587" s="34" t="s">
        <v>19</v>
      </c>
      <c r="B6587" s="34" t="s">
        <v>71</v>
      </c>
      <c r="C6587" s="5" t="s">
        <v>155</v>
      </c>
      <c r="D6587" s="35" t="s">
        <v>89</v>
      </c>
      <c r="E6587" s="36" t="s">
        <v>14</v>
      </c>
      <c r="F6587" s="37">
        <v>50</v>
      </c>
      <c r="G6587" s="38">
        <v>-0.04</v>
      </c>
      <c r="H6587" s="34">
        <v>0.99228078291326371</v>
      </c>
      <c r="I6587" s="35">
        <v>0.55713385587260911</v>
      </c>
      <c r="J6587" s="35">
        <v>0.98207660879390291</v>
      </c>
      <c r="K6587" s="35">
        <v>-0.85964556772080869</v>
      </c>
      <c r="L6587" s="35">
        <v>0</v>
      </c>
      <c r="M6587" s="35">
        <v>0</v>
      </c>
      <c r="N6587" s="35">
        <v>0</v>
      </c>
      <c r="O6587" s="35">
        <v>0</v>
      </c>
      <c r="P6587" s="36">
        <v>12</v>
      </c>
      <c r="Q6587" s="37">
        <v>86</v>
      </c>
      <c r="R6587" s="36">
        <v>0</v>
      </c>
      <c r="S6587" s="39">
        <f t="shared" si="224"/>
        <v>86</v>
      </c>
      <c r="T6587" s="34" t="s">
        <v>29</v>
      </c>
      <c r="U6587" s="12">
        <f t="shared" si="227"/>
        <v>2.5555130383073596E-3</v>
      </c>
      <c r="V6587" s="8">
        <f t="shared" si="225"/>
        <v>86</v>
      </c>
      <c r="AB6587" s="41"/>
    </row>
    <row r="6588" spans="1:28">
      <c r="A6588" s="34" t="s">
        <v>19</v>
      </c>
      <c r="B6588" s="34" t="s">
        <v>71</v>
      </c>
      <c r="C6588" s="5" t="s">
        <v>154</v>
      </c>
      <c r="D6588" s="35" t="s">
        <v>89</v>
      </c>
      <c r="E6588" s="36" t="s">
        <v>18</v>
      </c>
      <c r="F6588" s="37">
        <v>50</v>
      </c>
      <c r="G6588" s="38">
        <v>-0.04</v>
      </c>
      <c r="H6588" s="34">
        <v>0.98589496730755311</v>
      </c>
      <c r="I6588" s="35">
        <v>0.43459669884558844</v>
      </c>
      <c r="J6588" s="35">
        <v>0.98743413270180813</v>
      </c>
      <c r="K6588" s="35">
        <v>-0.73654654270930919</v>
      </c>
      <c r="L6588" s="35">
        <v>0</v>
      </c>
      <c r="M6588" s="35">
        <v>0</v>
      </c>
      <c r="N6588" s="35">
        <v>0</v>
      </c>
      <c r="O6588" s="35">
        <v>0</v>
      </c>
      <c r="P6588" s="36">
        <v>12</v>
      </c>
      <c r="Q6588" s="37">
        <v>86</v>
      </c>
      <c r="R6588" s="36">
        <v>0</v>
      </c>
      <c r="S6588" s="39">
        <f t="shared" si="224"/>
        <v>86</v>
      </c>
      <c r="T6588" s="34" t="s">
        <v>29</v>
      </c>
      <c r="U6588" s="12">
        <f t="shared" si="227"/>
        <v>5.5072897209410051E-3</v>
      </c>
      <c r="V6588" s="8">
        <f t="shared" si="225"/>
        <v>86</v>
      </c>
    </row>
    <row r="6589" spans="1:28">
      <c r="A6589" s="34" t="s">
        <v>19</v>
      </c>
      <c r="B6589" s="34" t="s">
        <v>71</v>
      </c>
      <c r="C6589" s="5" t="s">
        <v>155</v>
      </c>
      <c r="D6589" s="35" t="s">
        <v>89</v>
      </c>
      <c r="E6589" s="36" t="s">
        <v>18</v>
      </c>
      <c r="F6589" s="37">
        <v>50</v>
      </c>
      <c r="G6589" s="38">
        <v>-0.04</v>
      </c>
      <c r="H6589" s="34">
        <v>0.9774565767034763</v>
      </c>
      <c r="I6589" s="35">
        <v>0.60725674257361717</v>
      </c>
      <c r="J6589" s="35">
        <v>0.92380031699742216</v>
      </c>
      <c r="K6589" s="35">
        <v>-0.35835218754903048</v>
      </c>
      <c r="L6589" s="35">
        <v>0</v>
      </c>
      <c r="M6589" s="35">
        <v>0</v>
      </c>
      <c r="N6589" s="35">
        <v>0</v>
      </c>
      <c r="O6589" s="35">
        <v>0</v>
      </c>
      <c r="P6589" s="36">
        <v>12</v>
      </c>
      <c r="Q6589" s="37">
        <v>86</v>
      </c>
      <c r="R6589" s="36">
        <v>0</v>
      </c>
      <c r="S6589" s="39">
        <f t="shared" si="224"/>
        <v>86</v>
      </c>
      <c r="T6589" s="34" t="s">
        <v>29</v>
      </c>
      <c r="U6589" s="12">
        <f t="shared" si="227"/>
        <v>1.3485212372414733E-4</v>
      </c>
      <c r="V6589" s="8">
        <f t="shared" si="225"/>
        <v>86</v>
      </c>
      <c r="AB6589" s="41"/>
    </row>
    <row r="6590" spans="1:28">
      <c r="A6590" s="34" t="s">
        <v>19</v>
      </c>
      <c r="B6590" s="34" t="s">
        <v>71</v>
      </c>
      <c r="C6590" s="5" t="s">
        <v>154</v>
      </c>
      <c r="D6590" s="35" t="s">
        <v>89</v>
      </c>
      <c r="E6590" s="36" t="s">
        <v>17</v>
      </c>
      <c r="F6590" s="37">
        <v>50</v>
      </c>
      <c r="G6590" s="38">
        <v>-0.04</v>
      </c>
      <c r="H6590" s="34">
        <v>0.96435541840390304</v>
      </c>
      <c r="I6590" s="35">
        <v>848.14072686543284</v>
      </c>
      <c r="J6590" s="35">
        <v>0.96102941988356738</v>
      </c>
      <c r="K6590" s="35">
        <v>-0.30272357122119092</v>
      </c>
      <c r="L6590" s="35">
        <v>0</v>
      </c>
      <c r="M6590" s="35">
        <v>0</v>
      </c>
      <c r="N6590" s="35">
        <v>0</v>
      </c>
      <c r="O6590" s="35">
        <v>0</v>
      </c>
      <c r="P6590" s="36">
        <v>12</v>
      </c>
      <c r="Q6590" s="37">
        <v>86</v>
      </c>
      <c r="R6590" s="36">
        <v>0</v>
      </c>
      <c r="S6590" s="39">
        <f t="shared" si="224"/>
        <v>86</v>
      </c>
      <c r="T6590" s="34" t="s">
        <v>29</v>
      </c>
      <c r="U6590" s="12">
        <f t="shared" si="227"/>
        <v>7.2144689070836661</v>
      </c>
      <c r="V6590" s="8">
        <f t="shared" si="225"/>
        <v>86</v>
      </c>
    </row>
    <row r="6591" spans="1:28">
      <c r="A6591" s="34" t="s">
        <v>19</v>
      </c>
      <c r="B6591" s="34" t="s">
        <v>71</v>
      </c>
      <c r="C6591" s="5" t="s">
        <v>155</v>
      </c>
      <c r="D6591" s="35" t="s">
        <v>89</v>
      </c>
      <c r="E6591" s="36" t="s">
        <v>17</v>
      </c>
      <c r="F6591" s="37">
        <v>50</v>
      </c>
      <c r="G6591" s="38">
        <v>-0.04</v>
      </c>
      <c r="H6591" s="34">
        <v>0.96628054202896907</v>
      </c>
      <c r="I6591" s="35">
        <v>847.66963594296715</v>
      </c>
      <c r="J6591" s="35">
        <v>0.96085681771619591</v>
      </c>
      <c r="K6591" s="35">
        <v>-0.30850688548637356</v>
      </c>
      <c r="L6591" s="35">
        <v>0</v>
      </c>
      <c r="M6591" s="35">
        <v>0</v>
      </c>
      <c r="N6591" s="35">
        <v>0</v>
      </c>
      <c r="O6591" s="35">
        <v>0</v>
      </c>
      <c r="P6591" s="36">
        <v>12</v>
      </c>
      <c r="Q6591" s="37">
        <v>86</v>
      </c>
      <c r="R6591" s="36">
        <v>0</v>
      </c>
      <c r="S6591" s="39">
        <f t="shared" si="224"/>
        <v>86</v>
      </c>
      <c r="T6591" s="34" t="s">
        <v>29</v>
      </c>
      <c r="U6591" s="12">
        <f t="shared" si="227"/>
        <v>6.9193718594533911</v>
      </c>
      <c r="V6591" s="8">
        <f t="shared" si="225"/>
        <v>86</v>
      </c>
    </row>
    <row r="6592" spans="1:28">
      <c r="A6592" s="34" t="s">
        <v>19</v>
      </c>
      <c r="B6592" s="34" t="s">
        <v>71</v>
      </c>
      <c r="C6592" s="5" t="s">
        <v>154</v>
      </c>
      <c r="D6592" s="35" t="s">
        <v>89</v>
      </c>
      <c r="E6592" s="36" t="s">
        <v>15</v>
      </c>
      <c r="F6592" s="37">
        <v>100</v>
      </c>
      <c r="G6592" s="38">
        <v>-0.04</v>
      </c>
      <c r="H6592" s="34">
        <v>0.98932356874226279</v>
      </c>
      <c r="I6592" s="35">
        <v>-0.13762619491597844</v>
      </c>
      <c r="J6592" s="35">
        <v>3.2197430033355912</v>
      </c>
      <c r="K6592" s="35">
        <v>4.6884717459298351</v>
      </c>
      <c r="L6592" s="35">
        <v>1.8730212220917644</v>
      </c>
      <c r="M6592" s="35">
        <v>-7.0038608287039741E-3</v>
      </c>
      <c r="N6592" s="35">
        <v>0</v>
      </c>
      <c r="O6592" s="35">
        <v>0</v>
      </c>
      <c r="P6592" s="36">
        <v>12</v>
      </c>
      <c r="Q6592" s="37">
        <v>86</v>
      </c>
      <c r="R6592" s="36">
        <v>10</v>
      </c>
      <c r="S6592" s="39">
        <f t="shared" si="224"/>
        <v>86</v>
      </c>
      <c r="T6592" s="34" t="s">
        <v>44</v>
      </c>
      <c r="U6592" s="12">
        <f>(alpha+(beta/(1+EXP((((-1)*ceta)+(delta*LN(speed)))+(epsilon*speed)))))</f>
        <v>7.6453955208622415E-3</v>
      </c>
      <c r="V6592" s="8">
        <f t="shared" si="225"/>
        <v>86</v>
      </c>
    </row>
    <row r="6593" spans="1:28">
      <c r="A6593" s="34" t="s">
        <v>19</v>
      </c>
      <c r="B6593" s="34" t="s">
        <v>71</v>
      </c>
      <c r="C6593" s="5" t="s">
        <v>155</v>
      </c>
      <c r="D6593" s="35" t="s">
        <v>89</v>
      </c>
      <c r="E6593" s="36" t="s">
        <v>15</v>
      </c>
      <c r="F6593" s="37">
        <v>100</v>
      </c>
      <c r="G6593" s="38">
        <v>-0.04</v>
      </c>
      <c r="H6593" s="34">
        <v>0.97685499938686049</v>
      </c>
      <c r="I6593" s="35">
        <v>-0.29059573910061171</v>
      </c>
      <c r="J6593" s="35">
        <v>5.2158350926649222</v>
      </c>
      <c r="K6593" s="35">
        <v>3.9952874332472428</v>
      </c>
      <c r="L6593" s="35">
        <v>1.5909113701006594</v>
      </c>
      <c r="M6593" s="35">
        <v>-3.5887588569899131E-3</v>
      </c>
      <c r="N6593" s="35">
        <v>0</v>
      </c>
      <c r="O6593" s="35">
        <v>0</v>
      </c>
      <c r="P6593" s="36">
        <v>12</v>
      </c>
      <c r="Q6593" s="37">
        <v>86</v>
      </c>
      <c r="R6593" s="36">
        <v>10</v>
      </c>
      <c r="S6593" s="39">
        <f t="shared" si="224"/>
        <v>86</v>
      </c>
      <c r="T6593" s="34" t="s">
        <v>44</v>
      </c>
      <c r="U6593" s="12">
        <f>(alpha+(beta/(1+EXP((((-1)*ceta)+(delta*LN(speed)))+(epsilon*speed)))))</f>
        <v>1.3353916593972004E-2</v>
      </c>
      <c r="V6593" s="8">
        <f t="shared" si="225"/>
        <v>86</v>
      </c>
    </row>
    <row r="6594" spans="1:28">
      <c r="A6594" s="34" t="s">
        <v>19</v>
      </c>
      <c r="B6594" s="34" t="s">
        <v>71</v>
      </c>
      <c r="C6594" s="5" t="s">
        <v>154</v>
      </c>
      <c r="D6594" s="35" t="s">
        <v>89</v>
      </c>
      <c r="E6594" s="36" t="s">
        <v>16</v>
      </c>
      <c r="F6594" s="37">
        <v>100</v>
      </c>
      <c r="G6594" s="38">
        <v>-0.04</v>
      </c>
      <c r="H6594" s="34">
        <v>0.9604659550293948</v>
      </c>
      <c r="I6594" s="35">
        <v>-0.46853216339086823</v>
      </c>
      <c r="J6594" s="35">
        <v>5.4753523428426369</v>
      </c>
      <c r="K6594" s="35">
        <v>4.4078017629957955</v>
      </c>
      <c r="L6594" s="35">
        <v>1.5791032384546493</v>
      </c>
      <c r="M6594" s="35">
        <v>-3.7368343644896599E-3</v>
      </c>
      <c r="N6594" s="35">
        <v>0</v>
      </c>
      <c r="O6594" s="35">
        <v>0</v>
      </c>
      <c r="P6594" s="36">
        <v>12</v>
      </c>
      <c r="Q6594" s="37">
        <v>86</v>
      </c>
      <c r="R6594" s="36">
        <v>10</v>
      </c>
      <c r="S6594" s="39">
        <f t="shared" ref="S6594:S6657" si="228">V6594</f>
        <v>86</v>
      </c>
      <c r="T6594" s="34" t="s">
        <v>44</v>
      </c>
      <c r="U6594" s="12">
        <f>(alpha+(beta/(1+EXP((((-1)*ceta)+(delta*LN(speed)))+(epsilon*speed)))))</f>
        <v>2.8268821618939177E-2</v>
      </c>
      <c r="V6594" s="8">
        <f t="shared" ref="V6594:V6657" si="229">IF($V$1&lt;P6594,P6594,IF($V$1&gt;Q6594,Q6594,$V$1))</f>
        <v>86</v>
      </c>
    </row>
    <row r="6595" spans="1:28">
      <c r="A6595" s="34" t="s">
        <v>19</v>
      </c>
      <c r="B6595" s="34" t="s">
        <v>71</v>
      </c>
      <c r="C6595" s="5" t="s">
        <v>155</v>
      </c>
      <c r="D6595" s="35" t="s">
        <v>89</v>
      </c>
      <c r="E6595" s="36" t="s">
        <v>16</v>
      </c>
      <c r="F6595" s="37">
        <v>100</v>
      </c>
      <c r="G6595" s="38">
        <v>-0.04</v>
      </c>
      <c r="H6595" s="34">
        <v>0.96083491598360027</v>
      </c>
      <c r="I6595" s="35">
        <v>-1.303192301588</v>
      </c>
      <c r="J6595" s="35">
        <v>16.329930944672963</v>
      </c>
      <c r="K6595" s="35">
        <v>4.7382047111586694</v>
      </c>
      <c r="L6595" s="35">
        <v>1.6813181055139546</v>
      </c>
      <c r="M6595" s="35">
        <v>-4.4628899921228008E-3</v>
      </c>
      <c r="N6595" s="35">
        <v>0</v>
      </c>
      <c r="O6595" s="35">
        <v>0</v>
      </c>
      <c r="P6595" s="36">
        <v>12</v>
      </c>
      <c r="Q6595" s="37">
        <v>86</v>
      </c>
      <c r="R6595" s="36">
        <v>10</v>
      </c>
      <c r="S6595" s="39">
        <f t="shared" si="228"/>
        <v>86</v>
      </c>
      <c r="T6595" s="34" t="s">
        <v>44</v>
      </c>
      <c r="U6595" s="12">
        <f>(alpha+(beta/(1+EXP((((-1)*ceta)+(delta*LN(speed)))+(epsilon*speed)))))</f>
        <v>9.6467573146715724E-2</v>
      </c>
      <c r="V6595" s="8">
        <f t="shared" si="229"/>
        <v>86</v>
      </c>
    </row>
    <row r="6596" spans="1:28">
      <c r="A6596" s="34" t="s">
        <v>19</v>
      </c>
      <c r="B6596" s="34" t="s">
        <v>71</v>
      </c>
      <c r="C6596" s="5" t="s">
        <v>154</v>
      </c>
      <c r="D6596" s="35" t="s">
        <v>89</v>
      </c>
      <c r="E6596" s="36" t="s">
        <v>14</v>
      </c>
      <c r="F6596" s="37">
        <v>100</v>
      </c>
      <c r="G6596" s="38">
        <v>-0.04</v>
      </c>
      <c r="H6596" s="34">
        <v>0.99120625975389942</v>
      </c>
      <c r="I6596" s="35">
        <v>1.3203756293554323</v>
      </c>
      <c r="J6596" s="35">
        <v>0.9816222263875779</v>
      </c>
      <c r="K6596" s="35">
        <v>-0.87810004817128917</v>
      </c>
      <c r="L6596" s="35">
        <v>0</v>
      </c>
      <c r="M6596" s="35">
        <v>0</v>
      </c>
      <c r="N6596" s="35">
        <v>0</v>
      </c>
      <c r="O6596" s="35">
        <v>0</v>
      </c>
      <c r="P6596" s="36">
        <v>12</v>
      </c>
      <c r="Q6596" s="37">
        <v>86</v>
      </c>
      <c r="R6596" s="36">
        <v>0</v>
      </c>
      <c r="S6596" s="39">
        <f t="shared" si="228"/>
        <v>86</v>
      </c>
      <c r="T6596" s="34" t="s">
        <v>29</v>
      </c>
      <c r="U6596" s="12">
        <f>((alpha*(beta^speed))*(speed^ceta))</f>
        <v>5.360820730013662E-3</v>
      </c>
      <c r="V6596" s="8">
        <f t="shared" si="229"/>
        <v>86</v>
      </c>
      <c r="AB6596" s="41"/>
    </row>
    <row r="6597" spans="1:28">
      <c r="A6597" s="34" t="s">
        <v>19</v>
      </c>
      <c r="B6597" s="34" t="s">
        <v>71</v>
      </c>
      <c r="C6597" s="5" t="s">
        <v>155</v>
      </c>
      <c r="D6597" s="35" t="s">
        <v>89</v>
      </c>
      <c r="E6597" s="36" t="s">
        <v>14</v>
      </c>
      <c r="F6597" s="37">
        <v>100</v>
      </c>
      <c r="G6597" s="38">
        <v>-0.04</v>
      </c>
      <c r="H6597" s="34">
        <v>0.98970313143350219</v>
      </c>
      <c r="I6597" s="35">
        <v>0.44811760893841823</v>
      </c>
      <c r="J6597" s="35">
        <v>0.9791739317909548</v>
      </c>
      <c r="K6597" s="35">
        <v>-0.76524185935152345</v>
      </c>
      <c r="L6597" s="35">
        <v>0</v>
      </c>
      <c r="M6597" s="35">
        <v>0</v>
      </c>
      <c r="N6597" s="35">
        <v>0</v>
      </c>
      <c r="O6597" s="35">
        <v>0</v>
      </c>
      <c r="P6597" s="36">
        <v>12</v>
      </c>
      <c r="Q6597" s="37">
        <v>86</v>
      </c>
      <c r="R6597" s="36">
        <v>0</v>
      </c>
      <c r="S6597" s="39">
        <f t="shared" si="228"/>
        <v>86</v>
      </c>
      <c r="T6597" s="34" t="s">
        <v>29</v>
      </c>
      <c r="U6597" s="12">
        <f>((alpha*(beta^speed))*(speed^ceta))</f>
        <v>2.4264944719746911E-3</v>
      </c>
      <c r="V6597" s="8">
        <f t="shared" si="229"/>
        <v>86</v>
      </c>
      <c r="AB6597" s="41"/>
    </row>
    <row r="6598" spans="1:28">
      <c r="A6598" s="34" t="s">
        <v>19</v>
      </c>
      <c r="B6598" s="34" t="s">
        <v>71</v>
      </c>
      <c r="C6598" s="5" t="s">
        <v>154</v>
      </c>
      <c r="D6598" s="35" t="s">
        <v>89</v>
      </c>
      <c r="E6598" s="36" t="s">
        <v>18</v>
      </c>
      <c r="F6598" s="37">
        <v>100</v>
      </c>
      <c r="G6598" s="38">
        <v>-0.04</v>
      </c>
      <c r="H6598" s="34">
        <v>0.9814946458975482</v>
      </c>
      <c r="I6598" s="35">
        <v>0.37518305873226365</v>
      </c>
      <c r="J6598" s="35">
        <v>0.98473801659905946</v>
      </c>
      <c r="K6598" s="35">
        <v>-0.65204839822794125</v>
      </c>
      <c r="L6598" s="35">
        <v>0</v>
      </c>
      <c r="M6598" s="35">
        <v>0</v>
      </c>
      <c r="N6598" s="35">
        <v>0</v>
      </c>
      <c r="O6598" s="35">
        <v>0</v>
      </c>
      <c r="P6598" s="36">
        <v>12</v>
      </c>
      <c r="Q6598" s="37">
        <v>86</v>
      </c>
      <c r="R6598" s="36">
        <v>0</v>
      </c>
      <c r="S6598" s="39">
        <f t="shared" si="228"/>
        <v>86</v>
      </c>
      <c r="T6598" s="34" t="s">
        <v>29</v>
      </c>
      <c r="U6598" s="12">
        <f>((alpha*(beta^speed))*(speed^ceta))</f>
        <v>5.4756690659762278E-3</v>
      </c>
      <c r="V6598" s="8">
        <f t="shared" si="229"/>
        <v>86</v>
      </c>
      <c r="AB6598" s="41"/>
    </row>
    <row r="6599" spans="1:28">
      <c r="A6599" s="34" t="s">
        <v>19</v>
      </c>
      <c r="B6599" s="34" t="s">
        <v>71</v>
      </c>
      <c r="C6599" s="5" t="s">
        <v>155</v>
      </c>
      <c r="D6599" s="35" t="s">
        <v>89</v>
      </c>
      <c r="E6599" s="36" t="s">
        <v>18</v>
      </c>
      <c r="F6599" s="37">
        <v>100</v>
      </c>
      <c r="G6599" s="38">
        <v>-0.04</v>
      </c>
      <c r="H6599" s="34">
        <v>0.97552052895550978</v>
      </c>
      <c r="I6599" s="35">
        <v>0.40598809259889651</v>
      </c>
      <c r="J6599" s="35">
        <v>0.9184775624777739</v>
      </c>
      <c r="K6599" s="35">
        <v>-0.14819771212505783</v>
      </c>
      <c r="L6599" s="35">
        <v>0</v>
      </c>
      <c r="M6599" s="35">
        <v>0</v>
      </c>
      <c r="N6599" s="35">
        <v>0</v>
      </c>
      <c r="O6599" s="35">
        <v>0</v>
      </c>
      <c r="P6599" s="36">
        <v>12</v>
      </c>
      <c r="Q6599" s="37">
        <v>86</v>
      </c>
      <c r="R6599" s="36">
        <v>0</v>
      </c>
      <c r="S6599" s="39">
        <f t="shared" si="228"/>
        <v>86</v>
      </c>
      <c r="T6599" s="34" t="s">
        <v>29</v>
      </c>
      <c r="U6599" s="12">
        <f>((alpha*(beta^speed))*(speed^ceta))</f>
        <v>1.3986867793350526E-4</v>
      </c>
      <c r="V6599" s="8">
        <f t="shared" si="229"/>
        <v>86</v>
      </c>
      <c r="AB6599" s="41"/>
    </row>
    <row r="6600" spans="1:28">
      <c r="A6600" s="34" t="s">
        <v>19</v>
      </c>
      <c r="B6600" s="34" t="s">
        <v>71</v>
      </c>
      <c r="C6600" s="5" t="s">
        <v>154</v>
      </c>
      <c r="D6600" s="35" t="s">
        <v>89</v>
      </c>
      <c r="E6600" s="36" t="s">
        <v>17</v>
      </c>
      <c r="F6600" s="37">
        <v>100</v>
      </c>
      <c r="G6600" s="38">
        <v>-0.04</v>
      </c>
      <c r="H6600" s="34">
        <v>0.95114181295048739</v>
      </c>
      <c r="I6600" s="35">
        <v>-1.4407619185645311E-3</v>
      </c>
      <c r="J6600" s="35">
        <v>0.27129073549740756</v>
      </c>
      <c r="K6600" s="35">
        <v>-17.848792219913072</v>
      </c>
      <c r="L6600" s="35">
        <v>433.6524582353581</v>
      </c>
      <c r="M6600" s="35">
        <v>0</v>
      </c>
      <c r="N6600" s="35">
        <v>0</v>
      </c>
      <c r="O6600" s="35">
        <v>0</v>
      </c>
      <c r="P6600" s="36">
        <v>12</v>
      </c>
      <c r="Q6600" s="37">
        <v>81</v>
      </c>
      <c r="R6600" s="36">
        <v>14</v>
      </c>
      <c r="S6600" s="39">
        <f t="shared" si="228"/>
        <v>81</v>
      </c>
      <c r="T6600" s="34" t="s">
        <v>51</v>
      </c>
      <c r="U6600" s="12">
        <f>(((alpha*(speed^3))+(beta*(speed^2))+(ceta*speed))+delta)</f>
        <v>2.1588492570373887</v>
      </c>
      <c r="V6600" s="8">
        <f t="shared" si="229"/>
        <v>81</v>
      </c>
    </row>
    <row r="6601" spans="1:28">
      <c r="A6601" s="34" t="s">
        <v>19</v>
      </c>
      <c r="B6601" s="34" t="s">
        <v>71</v>
      </c>
      <c r="C6601" s="5" t="s">
        <v>155</v>
      </c>
      <c r="D6601" s="35" t="s">
        <v>89</v>
      </c>
      <c r="E6601" s="36" t="s">
        <v>17</v>
      </c>
      <c r="F6601" s="37">
        <v>100</v>
      </c>
      <c r="G6601" s="38">
        <v>-0.04</v>
      </c>
      <c r="H6601" s="34">
        <v>0.95305008970088345</v>
      </c>
      <c r="I6601" s="35">
        <v>-1.4197128486568139E-3</v>
      </c>
      <c r="J6601" s="35">
        <v>0.26747601204983912</v>
      </c>
      <c r="K6601" s="35">
        <v>-17.580738491788072</v>
      </c>
      <c r="L6601" s="35">
        <v>425.6795961056709</v>
      </c>
      <c r="M6601" s="35">
        <v>0</v>
      </c>
      <c r="N6601" s="35">
        <v>0</v>
      </c>
      <c r="O6601" s="35">
        <v>0</v>
      </c>
      <c r="P6601" s="36">
        <v>12</v>
      </c>
      <c r="Q6601" s="37">
        <v>81</v>
      </c>
      <c r="R6601" s="36">
        <v>14</v>
      </c>
      <c r="S6601" s="39">
        <f t="shared" si="228"/>
        <v>81</v>
      </c>
      <c r="T6601" s="34" t="s">
        <v>51</v>
      </c>
      <c r="U6601" s="12">
        <f>(((alpha*(speed^3))+(beta*(speed^2))+(ceta*speed))+delta)</f>
        <v>2.0562773268056276</v>
      </c>
      <c r="V6601" s="8">
        <f t="shared" si="229"/>
        <v>81</v>
      </c>
    </row>
    <row r="6602" spans="1:28">
      <c r="A6602" s="34" t="s">
        <v>19</v>
      </c>
      <c r="B6602" s="34" t="s">
        <v>71</v>
      </c>
      <c r="C6602" s="5" t="s">
        <v>154</v>
      </c>
      <c r="D6602" s="35" t="s">
        <v>89</v>
      </c>
      <c r="E6602" s="36" t="s">
        <v>15</v>
      </c>
      <c r="F6602" s="37">
        <v>0</v>
      </c>
      <c r="G6602" s="38">
        <v>-0.02</v>
      </c>
      <c r="H6602" s="34">
        <v>0.99400786350002535</v>
      </c>
      <c r="I6602" s="35">
        <v>0.30931584653614019</v>
      </c>
      <c r="J6602" s="35">
        <v>27.397308708264624</v>
      </c>
      <c r="K6602" s="35">
        <v>0.25417328693455915</v>
      </c>
      <c r="L6602" s="35">
        <v>0.99872033432161578</v>
      </c>
      <c r="M6602" s="35">
        <v>3.1835797309019559E-2</v>
      </c>
      <c r="N6602" s="35">
        <v>0</v>
      </c>
      <c r="O6602" s="35">
        <v>0</v>
      </c>
      <c r="P6602" s="36">
        <v>12</v>
      </c>
      <c r="Q6602" s="37">
        <v>86</v>
      </c>
      <c r="R6602" s="36">
        <v>10</v>
      </c>
      <c r="S6602" s="39">
        <f t="shared" si="228"/>
        <v>86</v>
      </c>
      <c r="T6602" s="34" t="s">
        <v>44</v>
      </c>
      <c r="U6602" s="12">
        <f>(alpha+(beta/(1+EXP((((-1)*ceta)+(delta*LN(speed)))+(epsilon*speed)))))</f>
        <v>0.33602142128091977</v>
      </c>
      <c r="V6602" s="8">
        <f t="shared" si="229"/>
        <v>86</v>
      </c>
    </row>
    <row r="6603" spans="1:28">
      <c r="A6603" s="34" t="s">
        <v>19</v>
      </c>
      <c r="B6603" s="34" t="s">
        <v>71</v>
      </c>
      <c r="C6603" s="5" t="s">
        <v>155</v>
      </c>
      <c r="D6603" s="35" t="s">
        <v>89</v>
      </c>
      <c r="E6603" s="36" t="s">
        <v>15</v>
      </c>
      <c r="F6603" s="37">
        <v>0</v>
      </c>
      <c r="G6603" s="38">
        <v>-0.02</v>
      </c>
      <c r="H6603" s="34">
        <v>0.99214584125671546</v>
      </c>
      <c r="I6603" s="35">
        <v>0.44744477446409675</v>
      </c>
      <c r="J6603" s="35">
        <v>40.220874747316827</v>
      </c>
      <c r="K6603" s="35">
        <v>0.23600592428978351</v>
      </c>
      <c r="L6603" s="35">
        <v>1.0211198047899515</v>
      </c>
      <c r="M6603" s="35">
        <v>2.4569171140394291E-2</v>
      </c>
      <c r="N6603" s="35">
        <v>0</v>
      </c>
      <c r="O6603" s="35">
        <v>0</v>
      </c>
      <c r="P6603" s="36">
        <v>12</v>
      </c>
      <c r="Q6603" s="37">
        <v>86</v>
      </c>
      <c r="R6603" s="36">
        <v>10</v>
      </c>
      <c r="S6603" s="39">
        <f t="shared" si="228"/>
        <v>86</v>
      </c>
      <c r="T6603" s="34" t="s">
        <v>44</v>
      </c>
      <c r="U6603" s="12">
        <f>(alpha+(beta/(1+EXP((((-1)*ceta)+(delta*LN(speed)))+(epsilon*speed)))))</f>
        <v>0.51249487468346544</v>
      </c>
      <c r="V6603" s="8">
        <f t="shared" si="229"/>
        <v>86</v>
      </c>
    </row>
    <row r="6604" spans="1:28">
      <c r="A6604" s="34" t="s">
        <v>19</v>
      </c>
      <c r="B6604" s="34" t="s">
        <v>71</v>
      </c>
      <c r="C6604" s="5" t="s">
        <v>154</v>
      </c>
      <c r="D6604" s="35" t="s">
        <v>89</v>
      </c>
      <c r="E6604" s="36" t="s">
        <v>16</v>
      </c>
      <c r="F6604" s="37">
        <v>0</v>
      </c>
      <c r="G6604" s="38">
        <v>-0.02</v>
      </c>
      <c r="H6604" s="34">
        <v>0.9835991774919336</v>
      </c>
      <c r="I6604" s="35">
        <v>0.57719751954627319</v>
      </c>
      <c r="J6604" s="35">
        <v>42.702668829165091</v>
      </c>
      <c r="K6604" s="35">
        <v>-0.27757083923371029</v>
      </c>
      <c r="L6604" s="35">
        <v>0.75234483552854559</v>
      </c>
      <c r="M6604" s="35">
        <v>2.6197861811608898E-2</v>
      </c>
      <c r="N6604" s="35">
        <v>0</v>
      </c>
      <c r="O6604" s="35">
        <v>0</v>
      </c>
      <c r="P6604" s="36">
        <v>12</v>
      </c>
      <c r="Q6604" s="37">
        <v>86</v>
      </c>
      <c r="R6604" s="36">
        <v>10</v>
      </c>
      <c r="S6604" s="39">
        <f t="shared" si="228"/>
        <v>86</v>
      </c>
      <c r="T6604" s="34" t="s">
        <v>44</v>
      </c>
      <c r="U6604" s="12">
        <f>(alpha+(beta/(1+EXP((((-1)*ceta)+(delta*LN(speed)))+(epsilon*speed)))))</f>
        <v>0.69599719359163004</v>
      </c>
      <c r="V6604" s="8">
        <f t="shared" si="229"/>
        <v>86</v>
      </c>
    </row>
    <row r="6605" spans="1:28">
      <c r="A6605" s="34" t="s">
        <v>19</v>
      </c>
      <c r="B6605" s="34" t="s">
        <v>71</v>
      </c>
      <c r="C6605" s="5" t="s">
        <v>155</v>
      </c>
      <c r="D6605" s="35" t="s">
        <v>89</v>
      </c>
      <c r="E6605" s="36" t="s">
        <v>16</v>
      </c>
      <c r="F6605" s="37">
        <v>0</v>
      </c>
      <c r="G6605" s="38">
        <v>-0.02</v>
      </c>
      <c r="H6605" s="34">
        <v>0.9829990638798829</v>
      </c>
      <c r="I6605" s="35">
        <v>1.6738366502901976</v>
      </c>
      <c r="J6605" s="35">
        <v>283.79992948838083</v>
      </c>
      <c r="K6605" s="35">
        <v>-1.2784982645994851</v>
      </c>
      <c r="L6605" s="35">
        <v>0.65924950785642378</v>
      </c>
      <c r="M6605" s="35">
        <v>2.9894001632221931E-2</v>
      </c>
      <c r="N6605" s="35">
        <v>0</v>
      </c>
      <c r="O6605" s="35">
        <v>0</v>
      </c>
      <c r="P6605" s="36">
        <v>12</v>
      </c>
      <c r="Q6605" s="37">
        <v>86</v>
      </c>
      <c r="R6605" s="36">
        <v>10</v>
      </c>
      <c r="S6605" s="39">
        <f t="shared" si="228"/>
        <v>86</v>
      </c>
      <c r="T6605" s="34" t="s">
        <v>44</v>
      </c>
      <c r="U6605" s="12">
        <f>(alpha+(beta/(1+EXP((((-1)*ceta)+(delta*LN(speed)))+(epsilon*speed)))))</f>
        <v>1.9940499015661639</v>
      </c>
      <c r="V6605" s="8">
        <f t="shared" si="229"/>
        <v>86</v>
      </c>
    </row>
    <row r="6606" spans="1:28">
      <c r="A6606" s="34" t="s">
        <v>19</v>
      </c>
      <c r="B6606" s="34" t="s">
        <v>71</v>
      </c>
      <c r="C6606" s="5" t="s">
        <v>154</v>
      </c>
      <c r="D6606" s="35" t="s">
        <v>89</v>
      </c>
      <c r="E6606" s="36" t="s">
        <v>14</v>
      </c>
      <c r="F6606" s="37">
        <v>0</v>
      </c>
      <c r="G6606" s="38">
        <v>-0.02</v>
      </c>
      <c r="H6606" s="34">
        <v>0.99494403311582136</v>
      </c>
      <c r="I6606" s="35">
        <v>3.3062700554197315</v>
      </c>
      <c r="J6606" s="35">
        <v>1.0038963923606632</v>
      </c>
      <c r="K6606" s="35">
        <v>-1.2667176006076259</v>
      </c>
      <c r="L6606" s="35">
        <v>0</v>
      </c>
      <c r="M6606" s="35">
        <v>0</v>
      </c>
      <c r="N6606" s="35">
        <v>0</v>
      </c>
      <c r="O6606" s="35">
        <v>0</v>
      </c>
      <c r="P6606" s="36">
        <v>12</v>
      </c>
      <c r="Q6606" s="37">
        <v>86</v>
      </c>
      <c r="R6606" s="36">
        <v>0</v>
      </c>
      <c r="S6606" s="39">
        <f t="shared" si="228"/>
        <v>86</v>
      </c>
      <c r="T6606" s="34" t="s">
        <v>29</v>
      </c>
      <c r="U6606" s="12">
        <f>((alpha*(beta^speed))*(speed^ceta))</f>
        <v>1.6372685948272247E-2</v>
      </c>
      <c r="V6606" s="8">
        <f t="shared" si="229"/>
        <v>86</v>
      </c>
      <c r="AB6606" s="41"/>
    </row>
    <row r="6607" spans="1:28">
      <c r="A6607" s="34" t="s">
        <v>19</v>
      </c>
      <c r="B6607" s="34" t="s">
        <v>71</v>
      </c>
      <c r="C6607" s="5" t="s">
        <v>155</v>
      </c>
      <c r="D6607" s="35" t="s">
        <v>89</v>
      </c>
      <c r="E6607" s="36" t="s">
        <v>14</v>
      </c>
      <c r="F6607" s="37">
        <v>0</v>
      </c>
      <c r="G6607" s="38">
        <v>-0.02</v>
      </c>
      <c r="H6607" s="34">
        <v>0.99500834663967008</v>
      </c>
      <c r="I6607" s="35">
        <v>1.3861909296301682</v>
      </c>
      <c r="J6607" s="35">
        <v>1.0062131618773016</v>
      </c>
      <c r="K6607" s="35">
        <v>-1.247349598202762</v>
      </c>
      <c r="L6607" s="35">
        <v>0</v>
      </c>
      <c r="M6607" s="35">
        <v>0</v>
      </c>
      <c r="N6607" s="35">
        <v>0</v>
      </c>
      <c r="O6607" s="35">
        <v>0</v>
      </c>
      <c r="P6607" s="36">
        <v>12</v>
      </c>
      <c r="Q6607" s="37">
        <v>86</v>
      </c>
      <c r="R6607" s="36">
        <v>0</v>
      </c>
      <c r="S6607" s="39">
        <f t="shared" si="228"/>
        <v>86</v>
      </c>
      <c r="T6607" s="34" t="s">
        <v>29</v>
      </c>
      <c r="U6607" s="12">
        <f>((alpha*(beta^speed))*(speed^ceta))</f>
        <v>9.1236088747858497E-3</v>
      </c>
      <c r="V6607" s="8">
        <f t="shared" si="229"/>
        <v>86</v>
      </c>
      <c r="AB6607" s="41"/>
    </row>
    <row r="6608" spans="1:28">
      <c r="A6608" s="34" t="s">
        <v>19</v>
      </c>
      <c r="B6608" s="34" t="s">
        <v>71</v>
      </c>
      <c r="C6608" s="5" t="s">
        <v>154</v>
      </c>
      <c r="D6608" s="35" t="s">
        <v>89</v>
      </c>
      <c r="E6608" s="36" t="s">
        <v>18</v>
      </c>
      <c r="F6608" s="37">
        <v>0</v>
      </c>
      <c r="G6608" s="38">
        <v>-0.02</v>
      </c>
      <c r="H6608" s="34">
        <v>0.98841097757639651</v>
      </c>
      <c r="I6608" s="35">
        <v>0.24122272294517641</v>
      </c>
      <c r="J6608" s="35">
        <v>-2.7909924656034359</v>
      </c>
      <c r="K6608" s="35">
        <v>-1.0814119080744014</v>
      </c>
      <c r="L6608" s="35">
        <v>0</v>
      </c>
      <c r="M6608" s="35">
        <v>0</v>
      </c>
      <c r="N6608" s="35">
        <v>0</v>
      </c>
      <c r="O6608" s="35">
        <v>0</v>
      </c>
      <c r="P6608" s="36">
        <v>12</v>
      </c>
      <c r="Q6608" s="37">
        <v>86</v>
      </c>
      <c r="R6608" s="36">
        <v>13</v>
      </c>
      <c r="S6608" s="39">
        <f t="shared" si="228"/>
        <v>86</v>
      </c>
      <c r="T6608" s="34" t="s">
        <v>50</v>
      </c>
      <c r="U6608" s="12">
        <f>EXP((alpha+(beta/speed))+(ceta*LN(speed)))</f>
        <v>9.9695992970346217E-3</v>
      </c>
      <c r="V6608" s="8">
        <f t="shared" si="229"/>
        <v>86</v>
      </c>
      <c r="AB6608" s="41"/>
    </row>
    <row r="6609" spans="1:28">
      <c r="A6609" s="34" t="s">
        <v>19</v>
      </c>
      <c r="B6609" s="34" t="s">
        <v>71</v>
      </c>
      <c r="C6609" s="5" t="s">
        <v>155</v>
      </c>
      <c r="D6609" s="35" t="s">
        <v>89</v>
      </c>
      <c r="E6609" s="36" t="s">
        <v>18</v>
      </c>
      <c r="F6609" s="37">
        <v>0</v>
      </c>
      <c r="G6609" s="38">
        <v>-0.02</v>
      </c>
      <c r="H6609" s="34">
        <v>0.97645527882341998</v>
      </c>
      <c r="I6609" s="35">
        <v>1.1482967389969949</v>
      </c>
      <c r="J6609" s="35">
        <v>0.95793443618838303</v>
      </c>
      <c r="K6609" s="35">
        <v>-0.73889987428633552</v>
      </c>
      <c r="L6609" s="35">
        <v>0</v>
      </c>
      <c r="M6609" s="35">
        <v>0</v>
      </c>
      <c r="N6609" s="35">
        <v>0</v>
      </c>
      <c r="O6609" s="35">
        <v>0</v>
      </c>
      <c r="P6609" s="36">
        <v>12</v>
      </c>
      <c r="Q6609" s="37">
        <v>86</v>
      </c>
      <c r="R6609" s="36">
        <v>0</v>
      </c>
      <c r="S6609" s="39">
        <f t="shared" si="228"/>
        <v>86</v>
      </c>
      <c r="T6609" s="34" t="s">
        <v>29</v>
      </c>
      <c r="U6609" s="12">
        <f>((alpha*(beta^speed))*(speed^ceta))</f>
        <v>1.0605497382489011E-3</v>
      </c>
      <c r="V6609" s="8">
        <f t="shared" si="229"/>
        <v>86</v>
      </c>
      <c r="AB6609" s="41"/>
    </row>
    <row r="6610" spans="1:28">
      <c r="A6610" s="34" t="s">
        <v>19</v>
      </c>
      <c r="B6610" s="34" t="s">
        <v>71</v>
      </c>
      <c r="C6610" s="5" t="s">
        <v>154</v>
      </c>
      <c r="D6610" s="35" t="s">
        <v>89</v>
      </c>
      <c r="E6610" s="36" t="s">
        <v>17</v>
      </c>
      <c r="F6610" s="37">
        <v>0</v>
      </c>
      <c r="G6610" s="38">
        <v>-0.02</v>
      </c>
      <c r="H6610" s="34">
        <v>0.97921966226942647</v>
      </c>
      <c r="I6610" s="35">
        <v>8.5093725877054069</v>
      </c>
      <c r="J6610" s="35">
        <v>-1.5826836934688753</v>
      </c>
      <c r="K6610" s="35">
        <v>-1.0245279051608844</v>
      </c>
      <c r="L6610" s="35">
        <v>0</v>
      </c>
      <c r="M6610" s="35">
        <v>0</v>
      </c>
      <c r="N6610" s="35">
        <v>0</v>
      </c>
      <c r="O6610" s="35">
        <v>0</v>
      </c>
      <c r="P6610" s="36">
        <v>12</v>
      </c>
      <c r="Q6610" s="37">
        <v>86</v>
      </c>
      <c r="R6610" s="36">
        <v>13</v>
      </c>
      <c r="S6610" s="39">
        <f t="shared" si="228"/>
        <v>86</v>
      </c>
      <c r="T6610" s="34" t="s">
        <v>50</v>
      </c>
      <c r="U6610" s="12">
        <f>EXP((alpha+(beta/speed))+(ceta*LN(speed)))</f>
        <v>50.7730745057329</v>
      </c>
      <c r="V6610" s="8">
        <f t="shared" si="229"/>
        <v>86</v>
      </c>
    </row>
    <row r="6611" spans="1:28">
      <c r="A6611" s="34" t="s">
        <v>19</v>
      </c>
      <c r="B6611" s="34" t="s">
        <v>71</v>
      </c>
      <c r="C6611" s="5" t="s">
        <v>155</v>
      </c>
      <c r="D6611" s="35" t="s">
        <v>89</v>
      </c>
      <c r="E6611" s="36" t="s">
        <v>17</v>
      </c>
      <c r="F6611" s="37">
        <v>0</v>
      </c>
      <c r="G6611" s="38">
        <v>-0.02</v>
      </c>
      <c r="H6611" s="34">
        <v>0.98113020708518706</v>
      </c>
      <c r="I6611" s="35">
        <v>8.4023797770866668</v>
      </c>
      <c r="J6611" s="35">
        <v>-1.0827687682840021</v>
      </c>
      <c r="K6611" s="35">
        <v>-1.0045625180507802</v>
      </c>
      <c r="L6611" s="35">
        <v>0</v>
      </c>
      <c r="M6611" s="35">
        <v>0</v>
      </c>
      <c r="N6611" s="35">
        <v>0</v>
      </c>
      <c r="O6611" s="35">
        <v>0</v>
      </c>
      <c r="P6611" s="36">
        <v>12</v>
      </c>
      <c r="Q6611" s="37">
        <v>86</v>
      </c>
      <c r="R6611" s="36">
        <v>13</v>
      </c>
      <c r="S6611" s="39">
        <f t="shared" si="228"/>
        <v>86</v>
      </c>
      <c r="T6611" s="34" t="s">
        <v>50</v>
      </c>
      <c r="U6611" s="12">
        <f>EXP((alpha+(beta/speed))+(ceta*LN(speed)))</f>
        <v>50.155044940865182</v>
      </c>
      <c r="V6611" s="8">
        <f t="shared" si="229"/>
        <v>86</v>
      </c>
    </row>
    <row r="6612" spans="1:28">
      <c r="A6612" s="34" t="s">
        <v>19</v>
      </c>
      <c r="B6612" s="34" t="s">
        <v>71</v>
      </c>
      <c r="C6612" s="5" t="s">
        <v>154</v>
      </c>
      <c r="D6612" s="35" t="s">
        <v>89</v>
      </c>
      <c r="E6612" s="36" t="s">
        <v>15</v>
      </c>
      <c r="F6612" s="37">
        <v>50</v>
      </c>
      <c r="G6612" s="38">
        <v>-0.02</v>
      </c>
      <c r="H6612" s="34">
        <v>0.99391745220291006</v>
      </c>
      <c r="I6612" s="35">
        <v>-0.18894458522504076</v>
      </c>
      <c r="J6612" s="35">
        <v>19.945347099636152</v>
      </c>
      <c r="K6612" s="35">
        <v>0.47357400621070611</v>
      </c>
      <c r="L6612" s="35">
        <v>1.0212186748052487</v>
      </c>
      <c r="M6612" s="35">
        <v>-5.2990763570846308E-6</v>
      </c>
      <c r="N6612" s="35">
        <v>0</v>
      </c>
      <c r="O6612" s="35">
        <v>0</v>
      </c>
      <c r="P6612" s="36">
        <v>12</v>
      </c>
      <c r="Q6612" s="37">
        <v>86</v>
      </c>
      <c r="R6612" s="36">
        <v>10</v>
      </c>
      <c r="S6612" s="39">
        <f t="shared" si="228"/>
        <v>86</v>
      </c>
      <c r="T6612" s="34" t="s">
        <v>44</v>
      </c>
      <c r="U6612" s="12">
        <f>(alpha+(beta/(1+EXP((((-1)*ceta)+(delta*LN(speed)))+(epsilon*speed)))))</f>
        <v>0.14436308466983527</v>
      </c>
      <c r="V6612" s="8">
        <f t="shared" si="229"/>
        <v>86</v>
      </c>
    </row>
    <row r="6613" spans="1:28">
      <c r="A6613" s="34" t="s">
        <v>19</v>
      </c>
      <c r="B6613" s="34" t="s">
        <v>71</v>
      </c>
      <c r="C6613" s="5" t="s">
        <v>155</v>
      </c>
      <c r="D6613" s="35" t="s">
        <v>89</v>
      </c>
      <c r="E6613" s="36" t="s">
        <v>15</v>
      </c>
      <c r="F6613" s="37">
        <v>50</v>
      </c>
      <c r="G6613" s="38">
        <v>-0.02</v>
      </c>
      <c r="H6613" s="34">
        <v>0.98044316354401384</v>
      </c>
      <c r="I6613" s="35">
        <v>18.234971564837529</v>
      </c>
      <c r="J6613" s="35">
        <v>0.98420278411030504</v>
      </c>
      <c r="K6613" s="35">
        <v>-0.62190658311593394</v>
      </c>
      <c r="L6613" s="35">
        <v>0</v>
      </c>
      <c r="M6613" s="35">
        <v>0</v>
      </c>
      <c r="N6613" s="35">
        <v>0</v>
      </c>
      <c r="O6613" s="35">
        <v>0</v>
      </c>
      <c r="P6613" s="36">
        <v>12</v>
      </c>
      <c r="Q6613" s="37">
        <v>86</v>
      </c>
      <c r="R6613" s="36">
        <v>0</v>
      </c>
      <c r="S6613" s="39">
        <f t="shared" si="228"/>
        <v>86</v>
      </c>
      <c r="T6613" s="34" t="s">
        <v>29</v>
      </c>
      <c r="U6613" s="12">
        <f>((alpha*(beta^speed))*(speed^ceta))</f>
        <v>0.29047077430960333</v>
      </c>
      <c r="V6613" s="8">
        <f t="shared" si="229"/>
        <v>86</v>
      </c>
    </row>
    <row r="6614" spans="1:28">
      <c r="A6614" s="34" t="s">
        <v>19</v>
      </c>
      <c r="B6614" s="34" t="s">
        <v>71</v>
      </c>
      <c r="C6614" s="5" t="s">
        <v>154</v>
      </c>
      <c r="D6614" s="35" t="s">
        <v>89</v>
      </c>
      <c r="E6614" s="36" t="s">
        <v>16</v>
      </c>
      <c r="F6614" s="37">
        <v>50</v>
      </c>
      <c r="G6614" s="38">
        <v>-0.02</v>
      </c>
      <c r="H6614" s="34">
        <v>0.96836625306504931</v>
      </c>
      <c r="I6614" s="35">
        <v>-2.1130383721651448E-5</v>
      </c>
      <c r="J6614" s="35">
        <v>3.8621635333655918E-3</v>
      </c>
      <c r="K6614" s="35">
        <v>-0.25130606716271942</v>
      </c>
      <c r="L6614" s="35">
        <v>6.6568584555736887</v>
      </c>
      <c r="M6614" s="35">
        <v>0</v>
      </c>
      <c r="N6614" s="35">
        <v>0</v>
      </c>
      <c r="O6614" s="35">
        <v>0</v>
      </c>
      <c r="P6614" s="36">
        <v>12</v>
      </c>
      <c r="Q6614" s="37">
        <v>86</v>
      </c>
      <c r="R6614" s="36">
        <v>14</v>
      </c>
      <c r="S6614" s="39">
        <f t="shared" si="228"/>
        <v>86</v>
      </c>
      <c r="T6614" s="34" t="s">
        <v>51</v>
      </c>
      <c r="U6614" s="12">
        <f>(((alpha*(speed^3))+(beta*(speed^2))+(ceta*speed))+delta)</f>
        <v>0.16899082389300091</v>
      </c>
      <c r="V6614" s="8">
        <f t="shared" si="229"/>
        <v>86</v>
      </c>
    </row>
    <row r="6615" spans="1:28">
      <c r="A6615" s="34" t="s">
        <v>19</v>
      </c>
      <c r="B6615" s="34" t="s">
        <v>71</v>
      </c>
      <c r="C6615" s="5" t="s">
        <v>155</v>
      </c>
      <c r="D6615" s="35" t="s">
        <v>89</v>
      </c>
      <c r="E6615" s="36" t="s">
        <v>16</v>
      </c>
      <c r="F6615" s="37">
        <v>50</v>
      </c>
      <c r="G6615" s="38">
        <v>-0.02</v>
      </c>
      <c r="H6615" s="34">
        <v>0.97495495883241134</v>
      </c>
      <c r="I6615" s="35">
        <v>-7.0670218628176421E-5</v>
      </c>
      <c r="J6615" s="35">
        <v>1.2897972244721237E-2</v>
      </c>
      <c r="K6615" s="35">
        <v>-0.82757196953486178</v>
      </c>
      <c r="L6615" s="35">
        <v>21.139419814844203</v>
      </c>
      <c r="M6615" s="35">
        <v>0</v>
      </c>
      <c r="N6615" s="35">
        <v>0</v>
      </c>
      <c r="O6615" s="35">
        <v>0</v>
      </c>
      <c r="P6615" s="36">
        <v>12</v>
      </c>
      <c r="Q6615" s="37">
        <v>86</v>
      </c>
      <c r="R6615" s="36">
        <v>14</v>
      </c>
      <c r="S6615" s="39">
        <f t="shared" si="228"/>
        <v>86</v>
      </c>
      <c r="T6615" s="34" t="s">
        <v>51</v>
      </c>
      <c r="U6615" s="12">
        <f>(((alpha*(speed^3))+(beta*(speed^2))+(ceta*speed))+delta)</f>
        <v>0.41141657704097412</v>
      </c>
      <c r="V6615" s="8">
        <f t="shared" si="229"/>
        <v>86</v>
      </c>
    </row>
    <row r="6616" spans="1:28">
      <c r="A6616" s="34" t="s">
        <v>19</v>
      </c>
      <c r="B6616" s="34" t="s">
        <v>71</v>
      </c>
      <c r="C6616" s="5" t="s">
        <v>154</v>
      </c>
      <c r="D6616" s="35" t="s">
        <v>89</v>
      </c>
      <c r="E6616" s="36" t="s">
        <v>14</v>
      </c>
      <c r="F6616" s="37">
        <v>50</v>
      </c>
      <c r="G6616" s="38">
        <v>-0.02</v>
      </c>
      <c r="H6616" s="34">
        <v>0.99185105440110921</v>
      </c>
      <c r="I6616" s="35">
        <v>1.4802142771424287</v>
      </c>
      <c r="J6616" s="35">
        <v>0.99015420721904213</v>
      </c>
      <c r="K6616" s="35">
        <v>-0.89969105395998261</v>
      </c>
      <c r="L6616" s="35">
        <v>0</v>
      </c>
      <c r="M6616" s="35">
        <v>0</v>
      </c>
      <c r="N6616" s="35">
        <v>0</v>
      </c>
      <c r="O6616" s="35">
        <v>0</v>
      </c>
      <c r="P6616" s="36">
        <v>12</v>
      </c>
      <c r="Q6616" s="37">
        <v>86</v>
      </c>
      <c r="R6616" s="36">
        <v>0</v>
      </c>
      <c r="S6616" s="39">
        <f t="shared" si="228"/>
        <v>86</v>
      </c>
      <c r="T6616" s="34" t="s">
        <v>29</v>
      </c>
      <c r="U6616" s="12">
        <f>((alpha*(beta^speed))*(speed^ceta))</f>
        <v>1.1489936628639069E-2</v>
      </c>
      <c r="V6616" s="8">
        <f t="shared" si="229"/>
        <v>86</v>
      </c>
      <c r="AB6616" s="41"/>
    </row>
    <row r="6617" spans="1:28">
      <c r="A6617" s="34" t="s">
        <v>19</v>
      </c>
      <c r="B6617" s="34" t="s">
        <v>71</v>
      </c>
      <c r="C6617" s="5" t="s">
        <v>155</v>
      </c>
      <c r="D6617" s="35" t="s">
        <v>89</v>
      </c>
      <c r="E6617" s="36" t="s">
        <v>14</v>
      </c>
      <c r="F6617" s="37">
        <v>50</v>
      </c>
      <c r="G6617" s="38">
        <v>-0.02</v>
      </c>
      <c r="H6617" s="34">
        <v>0.99305216975412014</v>
      </c>
      <c r="I6617" s="35">
        <v>0.60263117249064013</v>
      </c>
      <c r="J6617" s="35">
        <v>0.99009256518488842</v>
      </c>
      <c r="K6617" s="35">
        <v>-0.85555662730216742</v>
      </c>
      <c r="L6617" s="35">
        <v>0</v>
      </c>
      <c r="M6617" s="35">
        <v>0</v>
      </c>
      <c r="N6617" s="35">
        <v>0</v>
      </c>
      <c r="O6617" s="35">
        <v>0</v>
      </c>
      <c r="P6617" s="36">
        <v>12</v>
      </c>
      <c r="Q6617" s="37">
        <v>86</v>
      </c>
      <c r="R6617" s="36">
        <v>0</v>
      </c>
      <c r="S6617" s="39">
        <f t="shared" si="228"/>
        <v>86</v>
      </c>
      <c r="T6617" s="34" t="s">
        <v>29</v>
      </c>
      <c r="U6617" s="12">
        <f>((alpha*(beta^speed))*(speed^ceta))</f>
        <v>5.6636624702333972E-3</v>
      </c>
      <c r="V6617" s="8">
        <f t="shared" si="229"/>
        <v>86</v>
      </c>
      <c r="AB6617" s="41"/>
    </row>
    <row r="6618" spans="1:28">
      <c r="A6618" s="34" t="s">
        <v>19</v>
      </c>
      <c r="B6618" s="34" t="s">
        <v>71</v>
      </c>
      <c r="C6618" s="5" t="s">
        <v>154</v>
      </c>
      <c r="D6618" s="35" t="s">
        <v>89</v>
      </c>
      <c r="E6618" s="36" t="s">
        <v>18</v>
      </c>
      <c r="F6618" s="37">
        <v>50</v>
      </c>
      <c r="G6618" s="38">
        <v>-0.02</v>
      </c>
      <c r="H6618" s="34">
        <v>0.97946080100251942</v>
      </c>
      <c r="I6618" s="35">
        <v>0.38001502067428861</v>
      </c>
      <c r="J6618" s="35">
        <v>0.98776602272539626</v>
      </c>
      <c r="K6618" s="35">
        <v>-0.59896039349371166</v>
      </c>
      <c r="L6618" s="35">
        <v>0</v>
      </c>
      <c r="M6618" s="35">
        <v>0</v>
      </c>
      <c r="N6618" s="35">
        <v>0</v>
      </c>
      <c r="O6618" s="35">
        <v>0</v>
      </c>
      <c r="P6618" s="36">
        <v>12</v>
      </c>
      <c r="Q6618" s="37">
        <v>86</v>
      </c>
      <c r="R6618" s="36">
        <v>0</v>
      </c>
      <c r="S6618" s="39">
        <f t="shared" si="228"/>
        <v>86</v>
      </c>
      <c r="T6618" s="34" t="s">
        <v>29</v>
      </c>
      <c r="U6618" s="12">
        <f>((alpha*(beta^speed))*(speed^ceta))</f>
        <v>9.1487964001446542E-3</v>
      </c>
      <c r="V6618" s="8">
        <f t="shared" si="229"/>
        <v>86</v>
      </c>
      <c r="AB6618" s="41"/>
    </row>
    <row r="6619" spans="1:28">
      <c r="A6619" s="34" t="s">
        <v>19</v>
      </c>
      <c r="B6619" s="34" t="s">
        <v>71</v>
      </c>
      <c r="C6619" s="5" t="s">
        <v>155</v>
      </c>
      <c r="D6619" s="35" t="s">
        <v>89</v>
      </c>
      <c r="E6619" s="36" t="s">
        <v>18</v>
      </c>
      <c r="F6619" s="37">
        <v>50</v>
      </c>
      <c r="G6619" s="38">
        <v>-0.02</v>
      </c>
      <c r="H6619" s="34">
        <v>0.97516469406148842</v>
      </c>
      <c r="I6619" s="35">
        <v>0.48382490052723653</v>
      </c>
      <c r="J6619" s="35">
        <v>0.94336068448492694</v>
      </c>
      <c r="K6619" s="35">
        <v>-0.28298396182874452</v>
      </c>
      <c r="L6619" s="35">
        <v>0</v>
      </c>
      <c r="M6619" s="35">
        <v>0</v>
      </c>
      <c r="N6619" s="35">
        <v>0</v>
      </c>
      <c r="O6619" s="35">
        <v>0</v>
      </c>
      <c r="P6619" s="36">
        <v>12</v>
      </c>
      <c r="Q6619" s="37">
        <v>86</v>
      </c>
      <c r="R6619" s="36">
        <v>0</v>
      </c>
      <c r="S6619" s="39">
        <f t="shared" si="228"/>
        <v>86</v>
      </c>
      <c r="T6619" s="34" t="s">
        <v>29</v>
      </c>
      <c r="U6619" s="12">
        <f>((alpha*(beta^speed))*(speed^ceta))</f>
        <v>9.110550624191248E-4</v>
      </c>
      <c r="V6619" s="8">
        <f t="shared" si="229"/>
        <v>86</v>
      </c>
    </row>
    <row r="6620" spans="1:28">
      <c r="A6620" s="34" t="s">
        <v>19</v>
      </c>
      <c r="B6620" s="34" t="s">
        <v>71</v>
      </c>
      <c r="C6620" s="5" t="s">
        <v>154</v>
      </c>
      <c r="D6620" s="35" t="s">
        <v>89</v>
      </c>
      <c r="E6620" s="36" t="s">
        <v>17</v>
      </c>
      <c r="F6620" s="37">
        <v>50</v>
      </c>
      <c r="G6620" s="38">
        <v>-0.02</v>
      </c>
      <c r="H6620" s="34">
        <v>0.96283353774470382</v>
      </c>
      <c r="I6620" s="35">
        <v>-1.9370468232315311E-3</v>
      </c>
      <c r="J6620" s="35">
        <v>0.35226422999420942</v>
      </c>
      <c r="K6620" s="35">
        <v>-22.718050354249367</v>
      </c>
      <c r="L6620" s="35">
        <v>591.47223428496716</v>
      </c>
      <c r="M6620" s="35">
        <v>0</v>
      </c>
      <c r="N6620" s="35">
        <v>0</v>
      </c>
      <c r="O6620" s="35">
        <v>0</v>
      </c>
      <c r="P6620" s="36">
        <v>12</v>
      </c>
      <c r="Q6620" s="37">
        <v>86</v>
      </c>
      <c r="R6620" s="36">
        <v>14</v>
      </c>
      <c r="S6620" s="39">
        <f t="shared" si="228"/>
        <v>86</v>
      </c>
      <c r="T6620" s="34" t="s">
        <v>51</v>
      </c>
      <c r="U6620" s="12">
        <f>(((alpha*(speed^3))+(beta*(speed^2))+(ceta*speed))+delta)</f>
        <v>10.995894659340024</v>
      </c>
      <c r="V6620" s="8">
        <f t="shared" si="229"/>
        <v>86</v>
      </c>
    </row>
    <row r="6621" spans="1:28">
      <c r="A6621" s="34" t="s">
        <v>19</v>
      </c>
      <c r="B6621" s="34" t="s">
        <v>71</v>
      </c>
      <c r="C6621" s="5" t="s">
        <v>155</v>
      </c>
      <c r="D6621" s="35" t="s">
        <v>89</v>
      </c>
      <c r="E6621" s="36" t="s">
        <v>17</v>
      </c>
      <c r="F6621" s="37">
        <v>50</v>
      </c>
      <c r="G6621" s="38">
        <v>-0.02</v>
      </c>
      <c r="H6621" s="34">
        <v>0.96473444128333929</v>
      </c>
      <c r="I6621" s="35">
        <v>-1.9134056219122834E-3</v>
      </c>
      <c r="J6621" s="35">
        <v>0.34795142473303736</v>
      </c>
      <c r="K6621" s="35">
        <v>-22.388661477572207</v>
      </c>
      <c r="L6621" s="35">
        <v>579.44000987430638</v>
      </c>
      <c r="M6621" s="35">
        <v>0</v>
      </c>
      <c r="N6621" s="35">
        <v>0</v>
      </c>
      <c r="O6621" s="35">
        <v>0</v>
      </c>
      <c r="P6621" s="36">
        <v>12</v>
      </c>
      <c r="Q6621" s="37">
        <v>86</v>
      </c>
      <c r="R6621" s="36">
        <v>14</v>
      </c>
      <c r="S6621" s="39">
        <f t="shared" si="228"/>
        <v>86</v>
      </c>
      <c r="T6621" s="34" t="s">
        <v>51</v>
      </c>
      <c r="U6621" s="12">
        <f>(((alpha*(speed^3))+(beta*(speed^2))+(ceta*speed))+delta)</f>
        <v>10.43073387760171</v>
      </c>
      <c r="V6621" s="8">
        <f t="shared" si="229"/>
        <v>86</v>
      </c>
    </row>
    <row r="6622" spans="1:28">
      <c r="A6622" s="34" t="s">
        <v>19</v>
      </c>
      <c r="B6622" s="34" t="s">
        <v>71</v>
      </c>
      <c r="C6622" s="5" t="s">
        <v>154</v>
      </c>
      <c r="D6622" s="35" t="s">
        <v>89</v>
      </c>
      <c r="E6622" s="36" t="s">
        <v>15</v>
      </c>
      <c r="F6622" s="37">
        <v>100</v>
      </c>
      <c r="G6622" s="38">
        <v>-0.02</v>
      </c>
      <c r="H6622" s="34">
        <v>0.9907100225608626</v>
      </c>
      <c r="I6622" s="35">
        <v>14.810752877028836</v>
      </c>
      <c r="J6622" s="35">
        <v>0.9823817403756121</v>
      </c>
      <c r="K6622" s="35">
        <v>-0.71247722456552498</v>
      </c>
      <c r="L6622" s="35">
        <v>0</v>
      </c>
      <c r="M6622" s="35">
        <v>0</v>
      </c>
      <c r="N6622" s="35">
        <v>0</v>
      </c>
      <c r="O6622" s="35">
        <v>0</v>
      </c>
      <c r="P6622" s="36">
        <v>12</v>
      </c>
      <c r="Q6622" s="37">
        <v>86</v>
      </c>
      <c r="R6622" s="36">
        <v>0</v>
      </c>
      <c r="S6622" s="39">
        <f t="shared" si="228"/>
        <v>86</v>
      </c>
      <c r="T6622" s="34" t="s">
        <v>29</v>
      </c>
      <c r="U6622" s="12">
        <f>((alpha*(beta^speed))*(speed^ceta))</f>
        <v>0.13439876118453703</v>
      </c>
      <c r="V6622" s="8">
        <f t="shared" si="229"/>
        <v>86</v>
      </c>
    </row>
    <row r="6623" spans="1:28">
      <c r="A6623" s="34" t="s">
        <v>19</v>
      </c>
      <c r="B6623" s="34" t="s">
        <v>71</v>
      </c>
      <c r="C6623" s="5" t="s">
        <v>155</v>
      </c>
      <c r="D6623" s="35" t="s">
        <v>89</v>
      </c>
      <c r="E6623" s="36" t="s">
        <v>15</v>
      </c>
      <c r="F6623" s="37">
        <v>100</v>
      </c>
      <c r="G6623" s="38">
        <v>-0.02</v>
      </c>
      <c r="H6623" s="34">
        <v>0.97566324778649238</v>
      </c>
      <c r="I6623" s="35">
        <v>-1.1242512163626852</v>
      </c>
      <c r="J6623" s="35">
        <v>20.439640188803644</v>
      </c>
      <c r="K6623" s="35">
        <v>0.41747717586491989</v>
      </c>
      <c r="L6623" s="35">
        <v>0.67222935301051268</v>
      </c>
      <c r="M6623" s="35">
        <v>1.0762596463781409E-3</v>
      </c>
      <c r="N6623" s="35">
        <v>0</v>
      </c>
      <c r="O6623" s="35">
        <v>0</v>
      </c>
      <c r="P6623" s="36">
        <v>12</v>
      </c>
      <c r="Q6623" s="37">
        <v>86</v>
      </c>
      <c r="R6623" s="36">
        <v>10</v>
      </c>
      <c r="S6623" s="39">
        <f t="shared" si="228"/>
        <v>86</v>
      </c>
      <c r="T6623" s="34" t="s">
        <v>44</v>
      </c>
      <c r="U6623" s="12">
        <f>(alpha+(beta/(1+EXP((((-1)*ceta)+(delta*LN(speed)))+(epsilon*speed)))))</f>
        <v>0.20027543587920604</v>
      </c>
      <c r="V6623" s="8">
        <f t="shared" si="229"/>
        <v>86</v>
      </c>
    </row>
    <row r="6624" spans="1:28">
      <c r="A6624" s="34" t="s">
        <v>19</v>
      </c>
      <c r="B6624" s="34" t="s">
        <v>71</v>
      </c>
      <c r="C6624" s="5" t="s">
        <v>154</v>
      </c>
      <c r="D6624" s="35" t="s">
        <v>89</v>
      </c>
      <c r="E6624" s="36" t="s">
        <v>16</v>
      </c>
      <c r="F6624" s="37">
        <v>100</v>
      </c>
      <c r="G6624" s="38">
        <v>-0.02</v>
      </c>
      <c r="H6624" s="34">
        <v>0.95844317718902794</v>
      </c>
      <c r="I6624" s="35">
        <v>-1.9552066273824975E-5</v>
      </c>
      <c r="J6624" s="35">
        <v>3.6396308616376684E-3</v>
      </c>
      <c r="K6624" s="35">
        <v>-0.24903785001080725</v>
      </c>
      <c r="L6624" s="35">
        <v>7.0675085277471368</v>
      </c>
      <c r="M6624" s="35">
        <v>0</v>
      </c>
      <c r="N6624" s="35">
        <v>0</v>
      </c>
      <c r="O6624" s="35">
        <v>0</v>
      </c>
      <c r="P6624" s="36">
        <v>12</v>
      </c>
      <c r="Q6624" s="37">
        <v>86</v>
      </c>
      <c r="R6624" s="36">
        <v>14</v>
      </c>
      <c r="S6624" s="39">
        <f t="shared" si="228"/>
        <v>86</v>
      </c>
      <c r="T6624" s="34" t="s">
        <v>51</v>
      </c>
      <c r="U6624" s="12">
        <f>(((alpha*(speed^3))+(beta*(speed^2))+(ceta*speed))+delta)</f>
        <v>0.1327542136258888</v>
      </c>
      <c r="V6624" s="8">
        <f t="shared" si="229"/>
        <v>86</v>
      </c>
    </row>
    <row r="6625" spans="1:28">
      <c r="A6625" s="34" t="s">
        <v>19</v>
      </c>
      <c r="B6625" s="34" t="s">
        <v>71</v>
      </c>
      <c r="C6625" s="5" t="s">
        <v>155</v>
      </c>
      <c r="D6625" s="35" t="s">
        <v>89</v>
      </c>
      <c r="E6625" s="36" t="s">
        <v>16</v>
      </c>
      <c r="F6625" s="37">
        <v>100</v>
      </c>
      <c r="G6625" s="38">
        <v>-0.02</v>
      </c>
      <c r="H6625" s="34">
        <v>0.97592807107987545</v>
      </c>
      <c r="I6625" s="35">
        <v>-7.8658549167224693E-5</v>
      </c>
      <c r="J6625" s="35">
        <v>1.4304198646890335E-2</v>
      </c>
      <c r="K6625" s="35">
        <v>-0.92004960812962</v>
      </c>
      <c r="L6625" s="35">
        <v>23.581015240564945</v>
      </c>
      <c r="M6625" s="35">
        <v>0</v>
      </c>
      <c r="N6625" s="35">
        <v>0</v>
      </c>
      <c r="O6625" s="35">
        <v>0</v>
      </c>
      <c r="P6625" s="36">
        <v>12</v>
      </c>
      <c r="Q6625" s="37">
        <v>86</v>
      </c>
      <c r="R6625" s="36">
        <v>14</v>
      </c>
      <c r="S6625" s="39">
        <f t="shared" si="228"/>
        <v>86</v>
      </c>
      <c r="T6625" s="34" t="s">
        <v>51</v>
      </c>
      <c r="U6625" s="12">
        <f>(((alpha*(speed^3))+(beta*(speed^2))+(ceta*speed))+delta)</f>
        <v>0.21935998471026608</v>
      </c>
      <c r="V6625" s="8">
        <f t="shared" si="229"/>
        <v>86</v>
      </c>
    </row>
    <row r="6626" spans="1:28">
      <c r="A6626" s="34" t="s">
        <v>19</v>
      </c>
      <c r="B6626" s="34" t="s">
        <v>71</v>
      </c>
      <c r="C6626" s="5" t="s">
        <v>154</v>
      </c>
      <c r="D6626" s="35" t="s">
        <v>89</v>
      </c>
      <c r="E6626" s="36" t="s">
        <v>14</v>
      </c>
      <c r="F6626" s="37">
        <v>100</v>
      </c>
      <c r="G6626" s="38">
        <v>-0.02</v>
      </c>
      <c r="H6626" s="34">
        <v>0.98802211927953432</v>
      </c>
      <c r="I6626" s="35">
        <v>1.0568229946024335</v>
      </c>
      <c r="J6626" s="35">
        <v>0.98592114682479393</v>
      </c>
      <c r="K6626" s="35">
        <v>-0.74468331218032935</v>
      </c>
      <c r="L6626" s="35">
        <v>0</v>
      </c>
      <c r="M6626" s="35">
        <v>0</v>
      </c>
      <c r="N6626" s="35">
        <v>0</v>
      </c>
      <c r="O6626" s="35">
        <v>0</v>
      </c>
      <c r="P6626" s="36">
        <v>12</v>
      </c>
      <c r="Q6626" s="37">
        <v>86</v>
      </c>
      <c r="R6626" s="36">
        <v>0</v>
      </c>
      <c r="S6626" s="39">
        <f t="shared" si="228"/>
        <v>86</v>
      </c>
      <c r="T6626" s="34" t="s">
        <v>29</v>
      </c>
      <c r="U6626" s="12">
        <f>((alpha*(beta^speed))*(speed^ceta))</f>
        <v>1.1319863127898774E-2</v>
      </c>
      <c r="V6626" s="8">
        <f t="shared" si="229"/>
        <v>86</v>
      </c>
      <c r="AB6626" s="41"/>
    </row>
    <row r="6627" spans="1:28">
      <c r="A6627" s="34" t="s">
        <v>19</v>
      </c>
      <c r="B6627" s="34" t="s">
        <v>71</v>
      </c>
      <c r="C6627" s="5" t="s">
        <v>155</v>
      </c>
      <c r="D6627" s="35" t="s">
        <v>89</v>
      </c>
      <c r="E6627" s="36" t="s">
        <v>14</v>
      </c>
      <c r="F6627" s="37">
        <v>100</v>
      </c>
      <c r="G6627" s="38">
        <v>-0.02</v>
      </c>
      <c r="H6627" s="34">
        <v>0.9875732205433233</v>
      </c>
      <c r="I6627" s="35">
        <v>0.44514107128841984</v>
      </c>
      <c r="J6627" s="35">
        <v>0.9856780783602912</v>
      </c>
      <c r="K6627" s="35">
        <v>-0.71268917705035406</v>
      </c>
      <c r="L6627" s="35">
        <v>0</v>
      </c>
      <c r="M6627" s="35">
        <v>0</v>
      </c>
      <c r="N6627" s="35">
        <v>0</v>
      </c>
      <c r="O6627" s="35">
        <v>0</v>
      </c>
      <c r="P6627" s="36">
        <v>12</v>
      </c>
      <c r="Q6627" s="37">
        <v>86</v>
      </c>
      <c r="R6627" s="36">
        <v>0</v>
      </c>
      <c r="S6627" s="39">
        <f t="shared" si="228"/>
        <v>86</v>
      </c>
      <c r="T6627" s="34" t="s">
        <v>29</v>
      </c>
      <c r="U6627" s="12">
        <f>((alpha*(beta^speed))*(speed^ceta))</f>
        <v>5.3829454073301896E-3</v>
      </c>
      <c r="V6627" s="8">
        <f t="shared" si="229"/>
        <v>86</v>
      </c>
      <c r="AB6627" s="41"/>
    </row>
    <row r="6628" spans="1:28">
      <c r="A6628" s="34" t="s">
        <v>19</v>
      </c>
      <c r="B6628" s="34" t="s">
        <v>71</v>
      </c>
      <c r="C6628" s="5" t="s">
        <v>154</v>
      </c>
      <c r="D6628" s="35" t="s">
        <v>89</v>
      </c>
      <c r="E6628" s="36" t="s">
        <v>18</v>
      </c>
      <c r="F6628" s="37">
        <v>100</v>
      </c>
      <c r="G6628" s="38">
        <v>-0.02</v>
      </c>
      <c r="H6628" s="34">
        <v>0.97736490808616927</v>
      </c>
      <c r="I6628" s="35">
        <v>-3.9364095978017611E-7</v>
      </c>
      <c r="J6628" s="35">
        <v>7.1829649193010933E-5</v>
      </c>
      <c r="K6628" s="35">
        <v>-4.6609857060751648E-3</v>
      </c>
      <c r="L6628" s="35">
        <v>0.12385447102594027</v>
      </c>
      <c r="M6628" s="35">
        <v>0</v>
      </c>
      <c r="N6628" s="35">
        <v>0</v>
      </c>
      <c r="O6628" s="35">
        <v>0</v>
      </c>
      <c r="P6628" s="36">
        <v>12</v>
      </c>
      <c r="Q6628" s="37">
        <v>86</v>
      </c>
      <c r="R6628" s="36">
        <v>14</v>
      </c>
      <c r="S6628" s="39">
        <f t="shared" si="228"/>
        <v>86</v>
      </c>
      <c r="T6628" s="34" t="s">
        <v>51</v>
      </c>
      <c r="U6628" s="12">
        <f>(((alpha*(speed^3))+(beta*(speed^2))+(ceta*speed))+delta)</f>
        <v>3.8840914210452326E-3</v>
      </c>
      <c r="V6628" s="8">
        <f t="shared" si="229"/>
        <v>86</v>
      </c>
      <c r="AB6628" s="41"/>
    </row>
    <row r="6629" spans="1:28">
      <c r="A6629" s="34" t="s">
        <v>19</v>
      </c>
      <c r="B6629" s="34" t="s">
        <v>71</v>
      </c>
      <c r="C6629" s="5" t="s">
        <v>155</v>
      </c>
      <c r="D6629" s="35" t="s">
        <v>89</v>
      </c>
      <c r="E6629" s="36" t="s">
        <v>18</v>
      </c>
      <c r="F6629" s="37">
        <v>100</v>
      </c>
      <c r="G6629" s="38">
        <v>-0.02</v>
      </c>
      <c r="H6629" s="34">
        <v>0.9725860065500288</v>
      </c>
      <c r="I6629" s="35">
        <v>0.38323071971957201</v>
      </c>
      <c r="J6629" s="35">
        <v>0.94179114626828675</v>
      </c>
      <c r="K6629" s="35">
        <v>-0.14842254441817485</v>
      </c>
      <c r="L6629" s="35">
        <v>0</v>
      </c>
      <c r="M6629" s="35">
        <v>0</v>
      </c>
      <c r="N6629" s="35">
        <v>0</v>
      </c>
      <c r="O6629" s="35">
        <v>0</v>
      </c>
      <c r="P6629" s="36">
        <v>12</v>
      </c>
      <c r="Q6629" s="37">
        <v>86</v>
      </c>
      <c r="R6629" s="36">
        <v>0</v>
      </c>
      <c r="S6629" s="39">
        <f t="shared" si="228"/>
        <v>86</v>
      </c>
      <c r="T6629" s="34" t="s">
        <v>29</v>
      </c>
      <c r="U6629" s="12">
        <f>((alpha*(beta^speed))*(speed^ceta))</f>
        <v>1.1387621406998719E-3</v>
      </c>
      <c r="V6629" s="8">
        <f t="shared" si="229"/>
        <v>86</v>
      </c>
      <c r="AB6629" s="41"/>
    </row>
    <row r="6630" spans="1:28">
      <c r="A6630" s="34" t="s">
        <v>19</v>
      </c>
      <c r="B6630" s="34" t="s">
        <v>71</v>
      </c>
      <c r="C6630" s="5" t="s">
        <v>154</v>
      </c>
      <c r="D6630" s="35" t="s">
        <v>89</v>
      </c>
      <c r="E6630" s="36" t="s">
        <v>17</v>
      </c>
      <c r="F6630" s="37">
        <v>100</v>
      </c>
      <c r="G6630" s="38">
        <v>-0.02</v>
      </c>
      <c r="H6630" s="34">
        <v>0.94797882372091047</v>
      </c>
      <c r="I6630" s="35">
        <v>-1.8556672894229586E-3</v>
      </c>
      <c r="J6630" s="35">
        <v>0.34054017038249756</v>
      </c>
      <c r="K6630" s="35">
        <v>-22.901711328298649</v>
      </c>
      <c r="L6630" s="35">
        <v>638.78173108199462</v>
      </c>
      <c r="M6630" s="35">
        <v>0</v>
      </c>
      <c r="N6630" s="35">
        <v>0</v>
      </c>
      <c r="O6630" s="35">
        <v>0</v>
      </c>
      <c r="P6630" s="36">
        <v>12</v>
      </c>
      <c r="Q6630" s="37">
        <v>86</v>
      </c>
      <c r="R6630" s="36">
        <v>14</v>
      </c>
      <c r="S6630" s="39">
        <f t="shared" si="228"/>
        <v>86</v>
      </c>
      <c r="T6630" s="34" t="s">
        <v>51</v>
      </c>
      <c r="U6630" s="12">
        <f>(((alpha*(speed^3))+(beta*(speed^2))+(ceta*speed))+delta)</f>
        <v>7.5613435560535436</v>
      </c>
      <c r="V6630" s="8">
        <f t="shared" si="229"/>
        <v>86</v>
      </c>
    </row>
    <row r="6631" spans="1:28">
      <c r="A6631" s="34" t="s">
        <v>19</v>
      </c>
      <c r="B6631" s="34" t="s">
        <v>71</v>
      </c>
      <c r="C6631" s="5" t="s">
        <v>155</v>
      </c>
      <c r="D6631" s="35" t="s">
        <v>89</v>
      </c>
      <c r="E6631" s="36" t="s">
        <v>17</v>
      </c>
      <c r="F6631" s="37">
        <v>100</v>
      </c>
      <c r="G6631" s="38">
        <v>-0.02</v>
      </c>
      <c r="H6631" s="34">
        <v>0.94933748873328416</v>
      </c>
      <c r="I6631" s="35">
        <v>-1.83221087927662E-3</v>
      </c>
      <c r="J6631" s="35">
        <v>0.33620668038595036</v>
      </c>
      <c r="K6631" s="35">
        <v>-22.541405478893168</v>
      </c>
      <c r="L6631" s="35">
        <v>624.33204115101967</v>
      </c>
      <c r="M6631" s="35">
        <v>0</v>
      </c>
      <c r="N6631" s="35">
        <v>0</v>
      </c>
      <c r="O6631" s="35">
        <v>0</v>
      </c>
      <c r="P6631" s="36">
        <v>12</v>
      </c>
      <c r="Q6631" s="37">
        <v>86</v>
      </c>
      <c r="R6631" s="36">
        <v>14</v>
      </c>
      <c r="S6631" s="39">
        <f t="shared" si="228"/>
        <v>86</v>
      </c>
      <c r="T6631" s="34" t="s">
        <v>51</v>
      </c>
      <c r="U6631" s="12">
        <f>(((alpha*(speed^3))+(beta*(speed^2))+(ceta*speed))+delta)</f>
        <v>6.9670550715263744</v>
      </c>
      <c r="V6631" s="8">
        <f t="shared" si="229"/>
        <v>86</v>
      </c>
    </row>
    <row r="6632" spans="1:28">
      <c r="A6632" s="34" t="s">
        <v>19</v>
      </c>
      <c r="B6632" s="34" t="s">
        <v>71</v>
      </c>
      <c r="C6632" s="5" t="s">
        <v>154</v>
      </c>
      <c r="D6632" s="35" t="s">
        <v>89</v>
      </c>
      <c r="E6632" s="36" t="s">
        <v>15</v>
      </c>
      <c r="F6632" s="37">
        <v>0</v>
      </c>
      <c r="G6632" s="38">
        <v>0.02</v>
      </c>
      <c r="H6632" s="34">
        <v>0.99829714637776712</v>
      </c>
      <c r="I6632" s="35">
        <v>26.682135085141361</v>
      </c>
      <c r="J6632" s="35">
        <v>1.0101661193176561</v>
      </c>
      <c r="K6632" s="35">
        <v>-0.93653008954761507</v>
      </c>
      <c r="L6632" s="35">
        <v>0</v>
      </c>
      <c r="M6632" s="35">
        <v>0</v>
      </c>
      <c r="N6632" s="35">
        <v>0</v>
      </c>
      <c r="O6632" s="35">
        <v>0</v>
      </c>
      <c r="P6632" s="36">
        <v>12</v>
      </c>
      <c r="Q6632" s="37">
        <v>86</v>
      </c>
      <c r="R6632" s="36">
        <v>0</v>
      </c>
      <c r="S6632" s="39">
        <f t="shared" si="228"/>
        <v>86</v>
      </c>
      <c r="T6632" s="34" t="s">
        <v>29</v>
      </c>
      <c r="U6632" s="12">
        <f>((alpha*(beta^speed))*(speed^ceta))</f>
        <v>0.98239292314380222</v>
      </c>
      <c r="V6632" s="8">
        <f t="shared" si="229"/>
        <v>86</v>
      </c>
    </row>
    <row r="6633" spans="1:28">
      <c r="A6633" s="34" t="s">
        <v>19</v>
      </c>
      <c r="B6633" s="34" t="s">
        <v>71</v>
      </c>
      <c r="C6633" s="5" t="s">
        <v>155</v>
      </c>
      <c r="D6633" s="35" t="s">
        <v>89</v>
      </c>
      <c r="E6633" s="36" t="s">
        <v>15</v>
      </c>
      <c r="F6633" s="37">
        <v>0</v>
      </c>
      <c r="G6633" s="38">
        <v>0.02</v>
      </c>
      <c r="H6633" s="34">
        <v>0.96708733861530238</v>
      </c>
      <c r="I6633" s="35">
        <v>55.446547067702085</v>
      </c>
      <c r="J6633" s="35">
        <v>-1.1022866020742343</v>
      </c>
      <c r="K6633" s="35">
        <v>0.47715517954944264</v>
      </c>
      <c r="L6633" s="35">
        <v>0.34902658721727225</v>
      </c>
      <c r="M6633" s="35">
        <v>0</v>
      </c>
      <c r="N6633" s="35">
        <v>0</v>
      </c>
      <c r="O6633" s="35">
        <v>0</v>
      </c>
      <c r="P6633" s="36">
        <v>12</v>
      </c>
      <c r="Q6633" s="37">
        <v>86</v>
      </c>
      <c r="R6633" s="36">
        <v>1</v>
      </c>
      <c r="S6633" s="39">
        <f t="shared" si="228"/>
        <v>86</v>
      </c>
      <c r="T6633" s="34" t="s">
        <v>30</v>
      </c>
      <c r="U6633" s="12">
        <f>((alpha*(speed^beta))+(ceta*(speed^delta)))</f>
        <v>2.6674532756524538</v>
      </c>
      <c r="V6633" s="8">
        <f t="shared" si="229"/>
        <v>86</v>
      </c>
    </row>
    <row r="6634" spans="1:28">
      <c r="A6634" s="34" t="s">
        <v>19</v>
      </c>
      <c r="B6634" s="34" t="s">
        <v>71</v>
      </c>
      <c r="C6634" s="5" t="s">
        <v>154</v>
      </c>
      <c r="D6634" s="35" t="s">
        <v>89</v>
      </c>
      <c r="E6634" s="36" t="s">
        <v>16</v>
      </c>
      <c r="F6634" s="37">
        <v>0</v>
      </c>
      <c r="G6634" s="38">
        <v>0.02</v>
      </c>
      <c r="H6634" s="34">
        <v>0.98292595492039769</v>
      </c>
      <c r="I6634" s="35">
        <v>46.42374162384904</v>
      </c>
      <c r="J6634" s="35">
        <v>-0.951372265492332</v>
      </c>
      <c r="K6634" s="35">
        <v>1.4600852838982092</v>
      </c>
      <c r="L6634" s="35">
        <v>0.19449389770270806</v>
      </c>
      <c r="M6634" s="35">
        <v>0</v>
      </c>
      <c r="N6634" s="35">
        <v>0</v>
      </c>
      <c r="O6634" s="35">
        <v>0</v>
      </c>
      <c r="P6634" s="36">
        <v>12</v>
      </c>
      <c r="Q6634" s="37">
        <v>86</v>
      </c>
      <c r="R6634" s="36">
        <v>1</v>
      </c>
      <c r="S6634" s="39">
        <f t="shared" si="228"/>
        <v>86</v>
      </c>
      <c r="T6634" s="34" t="s">
        <v>30</v>
      </c>
      <c r="U6634" s="12">
        <f>((alpha*(speed^beta))+(ceta*(speed^delta)))</f>
        <v>4.1427389558721979</v>
      </c>
      <c r="V6634" s="8">
        <f t="shared" si="229"/>
        <v>86</v>
      </c>
    </row>
    <row r="6635" spans="1:28">
      <c r="A6635" s="34" t="s">
        <v>19</v>
      </c>
      <c r="B6635" s="34" t="s">
        <v>71</v>
      </c>
      <c r="C6635" s="5" t="s">
        <v>155</v>
      </c>
      <c r="D6635" s="35" t="s">
        <v>89</v>
      </c>
      <c r="E6635" s="36" t="s">
        <v>16</v>
      </c>
      <c r="F6635" s="37">
        <v>0</v>
      </c>
      <c r="G6635" s="38">
        <v>0.02</v>
      </c>
      <c r="H6635" s="34">
        <v>0.99802537344078568</v>
      </c>
      <c r="I6635" s="35">
        <v>1.4508025101489022</v>
      </c>
      <c r="J6635" s="35">
        <v>42.197276465518051</v>
      </c>
      <c r="K6635" s="35">
        <v>0.77635671802102846</v>
      </c>
      <c r="L6635" s="35">
        <v>7.8327413584938582E-2</v>
      </c>
      <c r="M6635" s="35">
        <v>7.8495561203186515E-2</v>
      </c>
      <c r="N6635" s="35">
        <v>0</v>
      </c>
      <c r="O6635" s="35">
        <v>0</v>
      </c>
      <c r="P6635" s="36">
        <v>12</v>
      </c>
      <c r="Q6635" s="37">
        <v>86</v>
      </c>
      <c r="R6635" s="36">
        <v>10</v>
      </c>
      <c r="S6635" s="39">
        <f t="shared" si="228"/>
        <v>86</v>
      </c>
      <c r="T6635" s="34" t="s">
        <v>44</v>
      </c>
      <c r="U6635" s="12">
        <f>(alpha+(beta/(1+EXP((((-1)*ceta)+(delta*LN(speed)))+(epsilon*speed)))))</f>
        <v>1.5263800579437459</v>
      </c>
      <c r="V6635" s="8">
        <f t="shared" si="229"/>
        <v>86</v>
      </c>
    </row>
    <row r="6636" spans="1:28">
      <c r="A6636" s="34" t="s">
        <v>19</v>
      </c>
      <c r="B6636" s="34" t="s">
        <v>71</v>
      </c>
      <c r="C6636" s="5" t="s">
        <v>154</v>
      </c>
      <c r="D6636" s="35" t="s">
        <v>89</v>
      </c>
      <c r="E6636" s="36" t="s">
        <v>14</v>
      </c>
      <c r="F6636" s="37">
        <v>0</v>
      </c>
      <c r="G6636" s="38">
        <v>0.02</v>
      </c>
      <c r="H6636" s="34">
        <v>0.99458173553077101</v>
      </c>
      <c r="I6636" s="35">
        <v>2.4196233259467221</v>
      </c>
      <c r="J6636" s="35">
        <v>1.0164915991450552</v>
      </c>
      <c r="K6636" s="35">
        <v>-1.131232478654487</v>
      </c>
      <c r="L6636" s="35">
        <v>0</v>
      </c>
      <c r="M6636" s="35">
        <v>0</v>
      </c>
      <c r="N6636" s="35">
        <v>0</v>
      </c>
      <c r="O6636" s="35">
        <v>0</v>
      </c>
      <c r="P6636" s="36">
        <v>12</v>
      </c>
      <c r="Q6636" s="37">
        <v>86</v>
      </c>
      <c r="R6636" s="36">
        <v>0</v>
      </c>
      <c r="S6636" s="39">
        <f t="shared" si="228"/>
        <v>86</v>
      </c>
      <c r="T6636" s="34" t="s">
        <v>29</v>
      </c>
      <c r="U6636" s="12">
        <f>((alpha*(beta^speed))*(speed^ceta))</f>
        <v>6.401865505630927E-2</v>
      </c>
      <c r="V6636" s="8">
        <f t="shared" si="229"/>
        <v>86</v>
      </c>
    </row>
    <row r="6637" spans="1:28">
      <c r="A6637" s="34" t="s">
        <v>19</v>
      </c>
      <c r="B6637" s="34" t="s">
        <v>71</v>
      </c>
      <c r="C6637" s="5" t="s">
        <v>155</v>
      </c>
      <c r="D6637" s="35" t="s">
        <v>89</v>
      </c>
      <c r="E6637" s="36" t="s">
        <v>14</v>
      </c>
      <c r="F6637" s="37">
        <v>0</v>
      </c>
      <c r="G6637" s="38">
        <v>0.02</v>
      </c>
      <c r="H6637" s="34">
        <v>0.99874621957383536</v>
      </c>
      <c r="I6637" s="35">
        <v>0.80099978117687731</v>
      </c>
      <c r="J6637" s="35">
        <v>1.008947620578234</v>
      </c>
      <c r="K6637" s="35">
        <v>-0.95145961069050045</v>
      </c>
      <c r="L6637" s="35">
        <v>0</v>
      </c>
      <c r="M6637" s="35">
        <v>0</v>
      </c>
      <c r="N6637" s="35">
        <v>0</v>
      </c>
      <c r="O6637" s="35">
        <v>0</v>
      </c>
      <c r="P6637" s="36">
        <v>12</v>
      </c>
      <c r="Q6637" s="37">
        <v>86</v>
      </c>
      <c r="R6637" s="36">
        <v>0</v>
      </c>
      <c r="S6637" s="39">
        <f t="shared" si="228"/>
        <v>86</v>
      </c>
      <c r="T6637" s="34" t="s">
        <v>29</v>
      </c>
      <c r="U6637" s="12">
        <f>((alpha*(beta^speed))*(speed^ceta))</f>
        <v>2.4873483624071019E-2</v>
      </c>
      <c r="V6637" s="8">
        <f t="shared" si="229"/>
        <v>86</v>
      </c>
      <c r="AB6637" s="41"/>
    </row>
    <row r="6638" spans="1:28">
      <c r="A6638" s="34" t="s">
        <v>19</v>
      </c>
      <c r="B6638" s="34" t="s">
        <v>71</v>
      </c>
      <c r="C6638" s="5" t="s">
        <v>154</v>
      </c>
      <c r="D6638" s="35" t="s">
        <v>89</v>
      </c>
      <c r="E6638" s="36" t="s">
        <v>18</v>
      </c>
      <c r="F6638" s="37">
        <v>0</v>
      </c>
      <c r="G6638" s="38">
        <v>0.02</v>
      </c>
      <c r="H6638" s="34">
        <v>0.98197453342364749</v>
      </c>
      <c r="I6638" s="35">
        <v>0.64994889213171148</v>
      </c>
      <c r="J6638" s="35">
        <v>-0.82995628285112744</v>
      </c>
      <c r="K6638" s="35">
        <v>3.0250223233976884E-3</v>
      </c>
      <c r="L6638" s="35">
        <v>0.56367436198890764</v>
      </c>
      <c r="M6638" s="35">
        <v>0</v>
      </c>
      <c r="N6638" s="35">
        <v>0</v>
      </c>
      <c r="O6638" s="35">
        <v>0</v>
      </c>
      <c r="P6638" s="36">
        <v>12</v>
      </c>
      <c r="Q6638" s="37">
        <v>86</v>
      </c>
      <c r="R6638" s="36">
        <v>1</v>
      </c>
      <c r="S6638" s="39">
        <f t="shared" si="228"/>
        <v>86</v>
      </c>
      <c r="T6638" s="34" t="s">
        <v>30</v>
      </c>
      <c r="U6638" s="12">
        <f>((alpha*(speed^beta))+(ceta*(speed^delta)))</f>
        <v>5.3371231152670423E-2</v>
      </c>
      <c r="V6638" s="8">
        <f t="shared" si="229"/>
        <v>86</v>
      </c>
      <c r="AB6638" s="41"/>
    </row>
    <row r="6639" spans="1:28">
      <c r="A6639" s="34" t="s">
        <v>19</v>
      </c>
      <c r="B6639" s="34" t="s">
        <v>71</v>
      </c>
      <c r="C6639" s="5" t="s">
        <v>155</v>
      </c>
      <c r="D6639" s="35" t="s">
        <v>89</v>
      </c>
      <c r="E6639" s="36" t="s">
        <v>18</v>
      </c>
      <c r="F6639" s="37">
        <v>0</v>
      </c>
      <c r="G6639" s="38">
        <v>0.02</v>
      </c>
      <c r="H6639" s="34">
        <v>0.97390496125595571</v>
      </c>
      <c r="I6639" s="35">
        <v>-0.79316371918979389</v>
      </c>
      <c r="J6639" s="35">
        <v>0.69124364285319828</v>
      </c>
      <c r="K6639" s="35">
        <v>-4.090134236013873E-3</v>
      </c>
      <c r="L6639" s="35">
        <v>0</v>
      </c>
      <c r="M6639" s="35">
        <v>0</v>
      </c>
      <c r="N6639" s="35">
        <v>0</v>
      </c>
      <c r="O6639" s="35">
        <v>0</v>
      </c>
      <c r="P6639" s="36">
        <v>12</v>
      </c>
      <c r="Q6639" s="37">
        <v>86</v>
      </c>
      <c r="R6639" s="36">
        <v>5</v>
      </c>
      <c r="S6639" s="39">
        <f t="shared" si="228"/>
        <v>86</v>
      </c>
      <c r="T6639" s="34" t="s">
        <v>36</v>
      </c>
      <c r="U6639" s="12">
        <f>(1/(((ceta*(speed^2))+(beta*speed))+alpha))</f>
        <v>3.520735418842813E-2</v>
      </c>
      <c r="V6639" s="8">
        <f t="shared" si="229"/>
        <v>86</v>
      </c>
      <c r="AB6639" s="41"/>
    </row>
    <row r="6640" spans="1:28">
      <c r="A6640" s="34" t="s">
        <v>19</v>
      </c>
      <c r="B6640" s="34" t="s">
        <v>71</v>
      </c>
      <c r="C6640" s="5" t="s">
        <v>154</v>
      </c>
      <c r="D6640" s="35" t="s">
        <v>89</v>
      </c>
      <c r="E6640" s="36" t="s">
        <v>17</v>
      </c>
      <c r="F6640" s="37">
        <v>0</v>
      </c>
      <c r="G6640" s="38">
        <v>0.02</v>
      </c>
      <c r="H6640" s="34">
        <v>0.98592172963964941</v>
      </c>
      <c r="I6640" s="35">
        <v>2520.1647715225372</v>
      </c>
      <c r="J6640" s="35">
        <v>1.0104908109099269</v>
      </c>
      <c r="K6640" s="35">
        <v>-0.64266175471797027</v>
      </c>
      <c r="L6640" s="35">
        <v>0</v>
      </c>
      <c r="M6640" s="35">
        <v>0</v>
      </c>
      <c r="N6640" s="35">
        <v>0</v>
      </c>
      <c r="O6640" s="35">
        <v>0</v>
      </c>
      <c r="P6640" s="36">
        <v>12</v>
      </c>
      <c r="Q6640" s="37">
        <v>86</v>
      </c>
      <c r="R6640" s="36">
        <v>0</v>
      </c>
      <c r="S6640" s="39">
        <f t="shared" si="228"/>
        <v>86</v>
      </c>
      <c r="T6640" s="34" t="s">
        <v>29</v>
      </c>
      <c r="U6640" s="12">
        <f>((alpha*(beta^speed))*(speed^ceta))</f>
        <v>353.1705330281082</v>
      </c>
      <c r="V6640" s="8">
        <f t="shared" si="229"/>
        <v>86</v>
      </c>
    </row>
    <row r="6641" spans="1:28">
      <c r="A6641" s="34" t="s">
        <v>19</v>
      </c>
      <c r="B6641" s="34" t="s">
        <v>71</v>
      </c>
      <c r="C6641" s="5" t="s">
        <v>155</v>
      </c>
      <c r="D6641" s="35" t="s">
        <v>89</v>
      </c>
      <c r="E6641" s="36" t="s">
        <v>17</v>
      </c>
      <c r="F6641" s="37">
        <v>0</v>
      </c>
      <c r="G6641" s="38">
        <v>0.02</v>
      </c>
      <c r="H6641" s="34">
        <v>0.98765134928215059</v>
      </c>
      <c r="I6641" s="35">
        <v>2600.0020905030265</v>
      </c>
      <c r="J6641" s="35">
        <v>1.010709146446402</v>
      </c>
      <c r="K6641" s="35">
        <v>-0.66522748688931221</v>
      </c>
      <c r="L6641" s="35">
        <v>0</v>
      </c>
      <c r="M6641" s="35">
        <v>0</v>
      </c>
      <c r="N6641" s="35">
        <v>0</v>
      </c>
      <c r="O6641" s="35">
        <v>0</v>
      </c>
      <c r="P6641" s="36">
        <v>12</v>
      </c>
      <c r="Q6641" s="37">
        <v>86</v>
      </c>
      <c r="R6641" s="36">
        <v>0</v>
      </c>
      <c r="S6641" s="39">
        <f t="shared" si="228"/>
        <v>86</v>
      </c>
      <c r="T6641" s="34" t="s">
        <v>29</v>
      </c>
      <c r="U6641" s="12">
        <f>((alpha*(beta^speed))*(speed^ceta))</f>
        <v>335.69509825386217</v>
      </c>
      <c r="V6641" s="8">
        <f t="shared" si="229"/>
        <v>86</v>
      </c>
    </row>
    <row r="6642" spans="1:28">
      <c r="A6642" s="34" t="s">
        <v>19</v>
      </c>
      <c r="B6642" s="34" t="s">
        <v>71</v>
      </c>
      <c r="C6642" s="5" t="s">
        <v>154</v>
      </c>
      <c r="D6642" s="35" t="s">
        <v>89</v>
      </c>
      <c r="E6642" s="36" t="s">
        <v>15</v>
      </c>
      <c r="F6642" s="37">
        <v>50</v>
      </c>
      <c r="G6642" s="38">
        <v>0.02</v>
      </c>
      <c r="H6642" s="34">
        <v>0.99344453869235516</v>
      </c>
      <c r="I6642" s="35">
        <v>1773.1244353756701</v>
      </c>
      <c r="J6642" s="35">
        <v>-3.2946215523812286</v>
      </c>
      <c r="K6642" s="35">
        <v>8.1197191000684033</v>
      </c>
      <c r="L6642" s="35">
        <v>-0.44762656831577119</v>
      </c>
      <c r="M6642" s="35">
        <v>0</v>
      </c>
      <c r="N6642" s="35">
        <v>0</v>
      </c>
      <c r="O6642" s="35">
        <v>0</v>
      </c>
      <c r="P6642" s="36">
        <v>12</v>
      </c>
      <c r="Q6642" s="37">
        <v>86</v>
      </c>
      <c r="R6642" s="36">
        <v>1</v>
      </c>
      <c r="S6642" s="39">
        <f t="shared" si="228"/>
        <v>86</v>
      </c>
      <c r="T6642" s="34" t="s">
        <v>30</v>
      </c>
      <c r="U6642" s="12">
        <f>((alpha*(speed^beta))+(ceta*(speed^delta)))</f>
        <v>1.1063760515212673</v>
      </c>
      <c r="V6642" s="8">
        <f t="shared" si="229"/>
        <v>86</v>
      </c>
    </row>
    <row r="6643" spans="1:28">
      <c r="A6643" s="34" t="s">
        <v>19</v>
      </c>
      <c r="B6643" s="34" t="s">
        <v>71</v>
      </c>
      <c r="C6643" s="5" t="s">
        <v>155</v>
      </c>
      <c r="D6643" s="35" t="s">
        <v>89</v>
      </c>
      <c r="E6643" s="36" t="s">
        <v>15</v>
      </c>
      <c r="F6643" s="37">
        <v>50</v>
      </c>
      <c r="G6643" s="38">
        <v>0.02</v>
      </c>
      <c r="H6643" s="34">
        <v>0.96293488510456082</v>
      </c>
      <c r="I6643" s="35">
        <v>-2.6850630646453159E-5</v>
      </c>
      <c r="J6643" s="35">
        <v>4.3073564903417733E-3</v>
      </c>
      <c r="K6643" s="35">
        <v>-0.24078072980656443</v>
      </c>
      <c r="L6643" s="35">
        <v>8.0613632710389389</v>
      </c>
      <c r="M6643" s="35">
        <v>0</v>
      </c>
      <c r="N6643" s="35">
        <v>0</v>
      </c>
      <c r="O6643" s="35">
        <v>0</v>
      </c>
      <c r="P6643" s="36">
        <v>12</v>
      </c>
      <c r="Q6643" s="37">
        <v>86</v>
      </c>
      <c r="R6643" s="36">
        <v>14</v>
      </c>
      <c r="S6643" s="39">
        <f t="shared" si="228"/>
        <v>86</v>
      </c>
      <c r="T6643" s="34" t="s">
        <v>51</v>
      </c>
      <c r="U6643" s="12">
        <f>(((alpha*(speed^3))+(beta*(speed^2))+(ceta*speed))+delta)</f>
        <v>2.1329243837817451</v>
      </c>
      <c r="V6643" s="8">
        <f t="shared" si="229"/>
        <v>86</v>
      </c>
    </row>
    <row r="6644" spans="1:28">
      <c r="A6644" s="34" t="s">
        <v>19</v>
      </c>
      <c r="B6644" s="34" t="s">
        <v>71</v>
      </c>
      <c r="C6644" s="5" t="s">
        <v>154</v>
      </c>
      <c r="D6644" s="35" t="s">
        <v>89</v>
      </c>
      <c r="E6644" s="36" t="s">
        <v>16</v>
      </c>
      <c r="F6644" s="37">
        <v>50</v>
      </c>
      <c r="G6644" s="38">
        <v>0.02</v>
      </c>
      <c r="H6644" s="34">
        <v>0.98035902973150557</v>
      </c>
      <c r="I6644" s="35">
        <v>-2.7194017848510956E-5</v>
      </c>
      <c r="J6644" s="35">
        <v>4.5750771139111265E-3</v>
      </c>
      <c r="K6644" s="35">
        <v>-0.26772387459782426</v>
      </c>
      <c r="L6644" s="35">
        <v>11.1986755302449</v>
      </c>
      <c r="M6644" s="35">
        <v>0</v>
      </c>
      <c r="N6644" s="35">
        <v>0</v>
      </c>
      <c r="O6644" s="35">
        <v>0</v>
      </c>
      <c r="P6644" s="36">
        <v>12</v>
      </c>
      <c r="Q6644" s="37">
        <v>86</v>
      </c>
      <c r="R6644" s="36">
        <v>14</v>
      </c>
      <c r="S6644" s="39">
        <f t="shared" si="228"/>
        <v>86</v>
      </c>
      <c r="T6644" s="34" t="s">
        <v>51</v>
      </c>
      <c r="U6644" s="12">
        <f>(((alpha*(speed^3))+(beta*(speed^2))+(ceta*speed))+delta)</f>
        <v>4.714774432666216</v>
      </c>
      <c r="V6644" s="8">
        <f t="shared" si="229"/>
        <v>86</v>
      </c>
    </row>
    <row r="6645" spans="1:28">
      <c r="A6645" s="34" t="s">
        <v>19</v>
      </c>
      <c r="B6645" s="34" t="s">
        <v>71</v>
      </c>
      <c r="C6645" s="5" t="s">
        <v>155</v>
      </c>
      <c r="D6645" s="35" t="s">
        <v>89</v>
      </c>
      <c r="E6645" s="36" t="s">
        <v>16</v>
      </c>
      <c r="F6645" s="37">
        <v>50</v>
      </c>
      <c r="G6645" s="38">
        <v>0.02</v>
      </c>
      <c r="H6645" s="34">
        <v>0.99593766616538137</v>
      </c>
      <c r="I6645" s="35">
        <v>2.4616664773371437</v>
      </c>
      <c r="J6645" s="35">
        <v>49.079922036088867</v>
      </c>
      <c r="K6645" s="35">
        <v>3.43486245920462</v>
      </c>
      <c r="L6645" s="35">
        <v>1.2229198003384198</v>
      </c>
      <c r="M6645" s="35">
        <v>8.102307425865192E-2</v>
      </c>
      <c r="N6645" s="35">
        <v>0</v>
      </c>
      <c r="O6645" s="35">
        <v>0</v>
      </c>
      <c r="P6645" s="36">
        <v>12</v>
      </c>
      <c r="Q6645" s="37">
        <v>86</v>
      </c>
      <c r="R6645" s="36">
        <v>10</v>
      </c>
      <c r="S6645" s="39">
        <f t="shared" si="228"/>
        <v>86</v>
      </c>
      <c r="T6645" s="34" t="s">
        <v>44</v>
      </c>
      <c r="U6645" s="12">
        <f>(alpha+(beta/(1+EXP((((-1)*ceta)+(delta*LN(speed)))+(epsilon*speed)))))</f>
        <v>2.4678423366726894</v>
      </c>
      <c r="V6645" s="8">
        <f t="shared" si="229"/>
        <v>86</v>
      </c>
    </row>
    <row r="6646" spans="1:28">
      <c r="A6646" s="34" t="s">
        <v>19</v>
      </c>
      <c r="B6646" s="34" t="s">
        <v>71</v>
      </c>
      <c r="C6646" s="5" t="s">
        <v>154</v>
      </c>
      <c r="D6646" s="35" t="s">
        <v>89</v>
      </c>
      <c r="E6646" s="36" t="s">
        <v>14</v>
      </c>
      <c r="F6646" s="37">
        <v>50</v>
      </c>
      <c r="G6646" s="38">
        <v>0.02</v>
      </c>
      <c r="H6646" s="34">
        <v>0.99064215428397084</v>
      </c>
      <c r="I6646" s="35">
        <v>2.8798545602318768</v>
      </c>
      <c r="J6646" s="35">
        <v>-1.3116348512262781</v>
      </c>
      <c r="K6646" s="35">
        <v>0.10044860740618035</v>
      </c>
      <c r="L6646" s="35">
        <v>-7.0401928408966225E-2</v>
      </c>
      <c r="M6646" s="35">
        <v>0</v>
      </c>
      <c r="N6646" s="35">
        <v>0</v>
      </c>
      <c r="O6646" s="35">
        <v>0</v>
      </c>
      <c r="P6646" s="36">
        <v>12</v>
      </c>
      <c r="Q6646" s="37">
        <v>86</v>
      </c>
      <c r="R6646" s="36">
        <v>1</v>
      </c>
      <c r="S6646" s="39">
        <f t="shared" si="228"/>
        <v>86</v>
      </c>
      <c r="T6646" s="34" t="s">
        <v>30</v>
      </c>
      <c r="U6646" s="12">
        <f>((alpha*(speed^beta))+(ceta*(speed^delta)))</f>
        <v>8.1765688454790014E-2</v>
      </c>
      <c r="V6646" s="8">
        <f t="shared" si="229"/>
        <v>86</v>
      </c>
    </row>
    <row r="6647" spans="1:28">
      <c r="A6647" s="34" t="s">
        <v>19</v>
      </c>
      <c r="B6647" s="34" t="s">
        <v>71</v>
      </c>
      <c r="C6647" s="5" t="s">
        <v>155</v>
      </c>
      <c r="D6647" s="35" t="s">
        <v>89</v>
      </c>
      <c r="E6647" s="36" t="s">
        <v>14</v>
      </c>
      <c r="F6647" s="37">
        <v>50</v>
      </c>
      <c r="G6647" s="38">
        <v>0.02</v>
      </c>
      <c r="H6647" s="34">
        <v>0.99343953010718977</v>
      </c>
      <c r="I6647" s="35">
        <v>2.1487782098127006E-4</v>
      </c>
      <c r="J6647" s="35">
        <v>1.0108948996208205</v>
      </c>
      <c r="K6647" s="35">
        <v>0.5894353115186407</v>
      </c>
      <c r="L6647" s="35">
        <v>-0.76728346748765863</v>
      </c>
      <c r="M6647" s="35">
        <v>0</v>
      </c>
      <c r="N6647" s="35">
        <v>0</v>
      </c>
      <c r="O6647" s="35">
        <v>0</v>
      </c>
      <c r="P6647" s="36">
        <v>12</v>
      </c>
      <c r="Q6647" s="37">
        <v>86</v>
      </c>
      <c r="R6647" s="36">
        <v>1</v>
      </c>
      <c r="S6647" s="39">
        <f t="shared" si="228"/>
        <v>86</v>
      </c>
      <c r="T6647" s="34" t="s">
        <v>30</v>
      </c>
      <c r="U6647" s="12">
        <f>((alpha*(speed^beta))+(ceta*(speed^delta)))</f>
        <v>3.8723767880397192E-2</v>
      </c>
      <c r="V6647" s="8">
        <f t="shared" si="229"/>
        <v>86</v>
      </c>
      <c r="AB6647" s="41"/>
    </row>
    <row r="6648" spans="1:28">
      <c r="A6648" s="34" t="s">
        <v>19</v>
      </c>
      <c r="B6648" s="34" t="s">
        <v>71</v>
      </c>
      <c r="C6648" s="5" t="s">
        <v>154</v>
      </c>
      <c r="D6648" s="35" t="s">
        <v>89</v>
      </c>
      <c r="E6648" s="36" t="s">
        <v>18</v>
      </c>
      <c r="F6648" s="37">
        <v>50</v>
      </c>
      <c r="G6648" s="38">
        <v>0.02</v>
      </c>
      <c r="H6648" s="34">
        <v>0.98046832149418983</v>
      </c>
      <c r="I6648" s="35">
        <v>-4.6570552600300753E-7</v>
      </c>
      <c r="J6648" s="35">
        <v>7.7883710719219208E-5</v>
      </c>
      <c r="K6648" s="35">
        <v>-4.5799480071920988E-3</v>
      </c>
      <c r="L6648" s="35">
        <v>0.1622113642796898</v>
      </c>
      <c r="M6648" s="35">
        <v>0</v>
      </c>
      <c r="N6648" s="35">
        <v>0</v>
      </c>
      <c r="O6648" s="35">
        <v>0</v>
      </c>
      <c r="P6648" s="36">
        <v>12</v>
      </c>
      <c r="Q6648" s="37">
        <v>86</v>
      </c>
      <c r="R6648" s="36">
        <v>14</v>
      </c>
      <c r="S6648" s="39">
        <f t="shared" si="228"/>
        <v>86</v>
      </c>
      <c r="T6648" s="34" t="s">
        <v>51</v>
      </c>
      <c r="U6648" s="12">
        <f>(((alpha*(speed^3))+(beta*(speed^2))+(ceta*speed))+delta)</f>
        <v>4.8148966093145618E-2</v>
      </c>
      <c r="V6648" s="8">
        <f t="shared" si="229"/>
        <v>86</v>
      </c>
      <c r="AB6648" s="41"/>
    </row>
    <row r="6649" spans="1:28">
      <c r="A6649" s="34" t="s">
        <v>19</v>
      </c>
      <c r="B6649" s="34" t="s">
        <v>71</v>
      </c>
      <c r="C6649" s="5" t="s">
        <v>155</v>
      </c>
      <c r="D6649" s="35" t="s">
        <v>89</v>
      </c>
      <c r="E6649" s="36" t="s">
        <v>18</v>
      </c>
      <c r="F6649" s="37">
        <v>50</v>
      </c>
      <c r="G6649" s="38">
        <v>0.02</v>
      </c>
      <c r="H6649" s="34">
        <v>0.97095552364432258</v>
      </c>
      <c r="I6649" s="35">
        <v>-1.0026492432064437E-6</v>
      </c>
      <c r="J6649" s="35">
        <v>1.7942939401594348E-4</v>
      </c>
      <c r="K6649" s="35">
        <v>-1.0794229563824715E-2</v>
      </c>
      <c r="L6649" s="35">
        <v>0.27149891144945493</v>
      </c>
      <c r="M6649" s="35">
        <v>0</v>
      </c>
      <c r="N6649" s="35">
        <v>0</v>
      </c>
      <c r="O6649" s="35">
        <v>0</v>
      </c>
      <c r="P6649" s="36">
        <v>12</v>
      </c>
      <c r="Q6649" s="37">
        <v>86</v>
      </c>
      <c r="R6649" s="36">
        <v>14</v>
      </c>
      <c r="S6649" s="39">
        <f t="shared" si="228"/>
        <v>86</v>
      </c>
      <c r="T6649" s="34" t="s">
        <v>51</v>
      </c>
      <c r="U6649" s="12">
        <f>(((alpha*(speed^3))+(beta*(speed^2))+(ceta*speed))+delta)</f>
        <v>3.2513900065529566E-2</v>
      </c>
      <c r="V6649" s="8">
        <f t="shared" si="229"/>
        <v>86</v>
      </c>
    </row>
    <row r="6650" spans="1:28">
      <c r="A6650" s="34" t="s">
        <v>19</v>
      </c>
      <c r="B6650" s="34" t="s">
        <v>71</v>
      </c>
      <c r="C6650" s="5" t="s">
        <v>154</v>
      </c>
      <c r="D6650" s="35" t="s">
        <v>89</v>
      </c>
      <c r="E6650" s="36" t="s">
        <v>17</v>
      </c>
      <c r="F6650" s="37">
        <v>50</v>
      </c>
      <c r="G6650" s="38">
        <v>0.02</v>
      </c>
      <c r="H6650" s="34">
        <v>0.96783567590807873</v>
      </c>
      <c r="I6650" s="35">
        <v>2128.9817754387345</v>
      </c>
      <c r="J6650" s="35">
        <v>1.0064728978740061</v>
      </c>
      <c r="K6650" s="35">
        <v>-0.44193675899963469</v>
      </c>
      <c r="L6650" s="35">
        <v>0</v>
      </c>
      <c r="M6650" s="35">
        <v>0</v>
      </c>
      <c r="N6650" s="35">
        <v>0</v>
      </c>
      <c r="O6650" s="35">
        <v>0</v>
      </c>
      <c r="P6650" s="36">
        <v>12</v>
      </c>
      <c r="Q6650" s="37">
        <v>86</v>
      </c>
      <c r="R6650" s="36">
        <v>0</v>
      </c>
      <c r="S6650" s="39">
        <f t="shared" si="228"/>
        <v>86</v>
      </c>
      <c r="T6650" s="34" t="s">
        <v>29</v>
      </c>
      <c r="U6650" s="12">
        <f>((alpha*(beta^speed))*(speed^ceta))</f>
        <v>517.87537254963104</v>
      </c>
      <c r="V6650" s="8">
        <f t="shared" si="229"/>
        <v>86</v>
      </c>
    </row>
    <row r="6651" spans="1:28">
      <c r="A6651" s="34" t="s">
        <v>19</v>
      </c>
      <c r="B6651" s="34" t="s">
        <v>71</v>
      </c>
      <c r="C6651" s="5" t="s">
        <v>155</v>
      </c>
      <c r="D6651" s="35" t="s">
        <v>89</v>
      </c>
      <c r="E6651" s="36" t="s">
        <v>17</v>
      </c>
      <c r="F6651" s="37">
        <v>50</v>
      </c>
      <c r="G6651" s="38">
        <v>0.02</v>
      </c>
      <c r="H6651" s="34">
        <v>0.96749522859887727</v>
      </c>
      <c r="I6651" s="35">
        <v>2209.3535515351355</v>
      </c>
      <c r="J6651" s="35">
        <v>1.0071320074522037</v>
      </c>
      <c r="K6651" s="35">
        <v>-0.47108075873069144</v>
      </c>
      <c r="L6651" s="35">
        <v>0</v>
      </c>
      <c r="M6651" s="35">
        <v>0</v>
      </c>
      <c r="N6651" s="35">
        <v>0</v>
      </c>
      <c r="O6651" s="35">
        <v>0</v>
      </c>
      <c r="P6651" s="36">
        <v>12</v>
      </c>
      <c r="Q6651" s="37">
        <v>86</v>
      </c>
      <c r="R6651" s="36">
        <v>0</v>
      </c>
      <c r="S6651" s="39">
        <f t="shared" si="228"/>
        <v>86</v>
      </c>
      <c r="T6651" s="34" t="s">
        <v>29</v>
      </c>
      <c r="U6651" s="12">
        <f>((alpha*(beta^speed))*(speed^ceta))</f>
        <v>499.33324794939904</v>
      </c>
      <c r="V6651" s="8">
        <f t="shared" si="229"/>
        <v>86</v>
      </c>
    </row>
    <row r="6652" spans="1:28">
      <c r="A6652" s="34" t="s">
        <v>19</v>
      </c>
      <c r="B6652" s="34" t="s">
        <v>71</v>
      </c>
      <c r="C6652" s="5" t="s">
        <v>154</v>
      </c>
      <c r="D6652" s="35" t="s">
        <v>89</v>
      </c>
      <c r="E6652" s="36" t="s">
        <v>15</v>
      </c>
      <c r="F6652" s="37">
        <v>100</v>
      </c>
      <c r="G6652" s="38">
        <v>0.02</v>
      </c>
      <c r="H6652" s="34">
        <v>0.99202231545563302</v>
      </c>
      <c r="I6652" s="35">
        <v>8.8188177627694344</v>
      </c>
      <c r="J6652" s="35">
        <v>-0.42759172233941828</v>
      </c>
      <c r="K6652" s="35">
        <v>297.02203932770772</v>
      </c>
      <c r="L6652" s="35">
        <v>-2.7546905508263406</v>
      </c>
      <c r="M6652" s="35">
        <v>0</v>
      </c>
      <c r="N6652" s="35">
        <v>0</v>
      </c>
      <c r="O6652" s="35">
        <v>0</v>
      </c>
      <c r="P6652" s="36">
        <v>12</v>
      </c>
      <c r="Q6652" s="37">
        <v>84</v>
      </c>
      <c r="R6652" s="36">
        <v>1</v>
      </c>
      <c r="S6652" s="39">
        <f t="shared" si="228"/>
        <v>84</v>
      </c>
      <c r="T6652" s="34" t="s">
        <v>30</v>
      </c>
      <c r="U6652" s="12">
        <f>((alpha*(speed^beta))+(ceta*(speed^delta)))</f>
        <v>1.3276720245954643</v>
      </c>
      <c r="V6652" s="8">
        <f t="shared" si="229"/>
        <v>84</v>
      </c>
    </row>
    <row r="6653" spans="1:28">
      <c r="A6653" s="34" t="s">
        <v>19</v>
      </c>
      <c r="B6653" s="34" t="s">
        <v>71</v>
      </c>
      <c r="C6653" s="5" t="s">
        <v>155</v>
      </c>
      <c r="D6653" s="35" t="s">
        <v>89</v>
      </c>
      <c r="E6653" s="36" t="s">
        <v>15</v>
      </c>
      <c r="F6653" s="37">
        <v>100</v>
      </c>
      <c r="G6653" s="38">
        <v>0.02</v>
      </c>
      <c r="H6653" s="34">
        <v>0.96554591337127316</v>
      </c>
      <c r="I6653" s="35">
        <v>17.832474448207815</v>
      </c>
      <c r="J6653" s="35">
        <v>0.99501963222238565</v>
      </c>
      <c r="K6653" s="35">
        <v>-0.36279846997997228</v>
      </c>
      <c r="L6653" s="35">
        <v>0</v>
      </c>
      <c r="M6653" s="35">
        <v>0</v>
      </c>
      <c r="N6653" s="35">
        <v>0</v>
      </c>
      <c r="O6653" s="35">
        <v>0</v>
      </c>
      <c r="P6653" s="36">
        <v>12</v>
      </c>
      <c r="Q6653" s="37">
        <v>83</v>
      </c>
      <c r="R6653" s="36">
        <v>0</v>
      </c>
      <c r="S6653" s="39">
        <f t="shared" si="228"/>
        <v>83</v>
      </c>
      <c r="T6653" s="34" t="s">
        <v>29</v>
      </c>
      <c r="U6653" s="12">
        <f>((alpha*(beta^speed))*(speed^ceta))</f>
        <v>2.3713733643882677</v>
      </c>
      <c r="V6653" s="8">
        <f t="shared" si="229"/>
        <v>83</v>
      </c>
    </row>
    <row r="6654" spans="1:28">
      <c r="A6654" s="34" t="s">
        <v>19</v>
      </c>
      <c r="B6654" s="34" t="s">
        <v>71</v>
      </c>
      <c r="C6654" s="5" t="s">
        <v>154</v>
      </c>
      <c r="D6654" s="35" t="s">
        <v>89</v>
      </c>
      <c r="E6654" s="36" t="s">
        <v>16</v>
      </c>
      <c r="F6654" s="37">
        <v>100</v>
      </c>
      <c r="G6654" s="38">
        <v>0.02</v>
      </c>
      <c r="H6654" s="34">
        <v>0.98283955869947603</v>
      </c>
      <c r="I6654" s="35">
        <v>19.765533828697148</v>
      </c>
      <c r="J6654" s="35">
        <v>0.99926728597319781</v>
      </c>
      <c r="K6654" s="35">
        <v>-0.24931967848680203</v>
      </c>
      <c r="L6654" s="35">
        <v>0</v>
      </c>
      <c r="M6654" s="35">
        <v>0</v>
      </c>
      <c r="N6654" s="35">
        <v>0</v>
      </c>
      <c r="O6654" s="35">
        <v>0</v>
      </c>
      <c r="P6654" s="36">
        <v>12</v>
      </c>
      <c r="Q6654" s="37">
        <v>84</v>
      </c>
      <c r="R6654" s="36">
        <v>0</v>
      </c>
      <c r="S6654" s="39">
        <f t="shared" si="228"/>
        <v>84</v>
      </c>
      <c r="T6654" s="34" t="s">
        <v>29</v>
      </c>
      <c r="U6654" s="12">
        <f>((alpha*(beta^speed))*(speed^ceta))</f>
        <v>6.1575523182374461</v>
      </c>
      <c r="V6654" s="8">
        <f t="shared" si="229"/>
        <v>84</v>
      </c>
    </row>
    <row r="6655" spans="1:28">
      <c r="A6655" s="34" t="s">
        <v>19</v>
      </c>
      <c r="B6655" s="34" t="s">
        <v>71</v>
      </c>
      <c r="C6655" s="5" t="s">
        <v>155</v>
      </c>
      <c r="D6655" s="35" t="s">
        <v>89</v>
      </c>
      <c r="E6655" s="36" t="s">
        <v>16</v>
      </c>
      <c r="F6655" s="37">
        <v>100</v>
      </c>
      <c r="G6655" s="38">
        <v>0.02</v>
      </c>
      <c r="H6655" s="34">
        <v>0.99766115954568713</v>
      </c>
      <c r="I6655" s="35">
        <v>5559.4799378943426</v>
      </c>
      <c r="J6655" s="35">
        <v>-2.4239345104206693</v>
      </c>
      <c r="K6655" s="35">
        <v>3.351527940627641</v>
      </c>
      <c r="L6655" s="35">
        <v>-3.3165148428183348E-2</v>
      </c>
      <c r="M6655" s="35">
        <v>0</v>
      </c>
      <c r="N6655" s="35">
        <v>0</v>
      </c>
      <c r="O6655" s="35">
        <v>0</v>
      </c>
      <c r="P6655" s="36">
        <v>12</v>
      </c>
      <c r="Q6655" s="37">
        <v>83</v>
      </c>
      <c r="R6655" s="36">
        <v>1</v>
      </c>
      <c r="S6655" s="39">
        <f t="shared" si="228"/>
        <v>83</v>
      </c>
      <c r="T6655" s="34" t="s">
        <v>30</v>
      </c>
      <c r="U6655" s="12">
        <f>((alpha*(speed^beta))+(ceta*(speed^delta)))</f>
        <v>3.0186212479089591</v>
      </c>
      <c r="V6655" s="8">
        <f t="shared" si="229"/>
        <v>83</v>
      </c>
    </row>
    <row r="6656" spans="1:28">
      <c r="A6656" s="34" t="s">
        <v>19</v>
      </c>
      <c r="B6656" s="34" t="s">
        <v>71</v>
      </c>
      <c r="C6656" s="5" t="s">
        <v>154</v>
      </c>
      <c r="D6656" s="35" t="s">
        <v>89</v>
      </c>
      <c r="E6656" s="36" t="s">
        <v>14</v>
      </c>
      <c r="F6656" s="37">
        <v>100</v>
      </c>
      <c r="G6656" s="38">
        <v>0.02</v>
      </c>
      <c r="H6656" s="34">
        <v>0.99049908395587083</v>
      </c>
      <c r="I6656" s="35">
        <v>-55.141552215848712</v>
      </c>
      <c r="J6656" s="35">
        <v>10.23524542747869</v>
      </c>
      <c r="K6656" s="35">
        <v>2.7470954115813324</v>
      </c>
      <c r="L6656" s="35">
        <v>0</v>
      </c>
      <c r="M6656" s="35">
        <v>0</v>
      </c>
      <c r="N6656" s="35">
        <v>0</v>
      </c>
      <c r="O6656" s="35">
        <v>0</v>
      </c>
      <c r="P6656" s="36">
        <v>12</v>
      </c>
      <c r="Q6656" s="37">
        <v>84</v>
      </c>
      <c r="R6656" s="36">
        <v>2</v>
      </c>
      <c r="S6656" s="39">
        <f t="shared" si="228"/>
        <v>84</v>
      </c>
      <c r="T6656" s="34" t="s">
        <v>31</v>
      </c>
      <c r="U6656" s="12">
        <f>((alpha+(beta*speed))^((-1)/ceta))</f>
        <v>8.7559757444661324E-2</v>
      </c>
      <c r="V6656" s="8">
        <f t="shared" si="229"/>
        <v>84</v>
      </c>
    </row>
    <row r="6657" spans="1:28">
      <c r="A6657" s="34" t="s">
        <v>19</v>
      </c>
      <c r="B6657" s="34" t="s">
        <v>71</v>
      </c>
      <c r="C6657" s="5" t="s">
        <v>155</v>
      </c>
      <c r="D6657" s="35" t="s">
        <v>89</v>
      </c>
      <c r="E6657" s="36" t="s">
        <v>14</v>
      </c>
      <c r="F6657" s="37">
        <v>100</v>
      </c>
      <c r="G6657" s="38">
        <v>0.02</v>
      </c>
      <c r="H6657" s="34">
        <v>0.98168389889288143</v>
      </c>
      <c r="I6657" s="35">
        <v>0.73635827380124974</v>
      </c>
      <c r="J6657" s="35">
        <v>-0.8606766176775752</v>
      </c>
      <c r="K6657" s="35">
        <v>5.0548053357420868E-3</v>
      </c>
      <c r="L6657" s="35">
        <v>0.43640766919071461</v>
      </c>
      <c r="M6657" s="35">
        <v>0</v>
      </c>
      <c r="N6657" s="35">
        <v>0</v>
      </c>
      <c r="O6657" s="35">
        <v>0</v>
      </c>
      <c r="P6657" s="36">
        <v>12</v>
      </c>
      <c r="Q6657" s="37">
        <v>83</v>
      </c>
      <c r="R6657" s="36">
        <v>1</v>
      </c>
      <c r="S6657" s="39">
        <f t="shared" si="228"/>
        <v>83</v>
      </c>
      <c r="T6657" s="34" t="s">
        <v>30</v>
      </c>
      <c r="U6657" s="12">
        <f>((alpha*(speed^beta))+(ceta*(speed^delta)))</f>
        <v>5.119040368394126E-2</v>
      </c>
      <c r="V6657" s="8">
        <f t="shared" si="229"/>
        <v>83</v>
      </c>
      <c r="AB6657" s="41"/>
    </row>
    <row r="6658" spans="1:28">
      <c r="A6658" s="34" t="s">
        <v>19</v>
      </c>
      <c r="B6658" s="34" t="s">
        <v>71</v>
      </c>
      <c r="C6658" s="5" t="s">
        <v>154</v>
      </c>
      <c r="D6658" s="35" t="s">
        <v>89</v>
      </c>
      <c r="E6658" s="36" t="s">
        <v>18</v>
      </c>
      <c r="F6658" s="37">
        <v>100</v>
      </c>
      <c r="G6658" s="38">
        <v>0.02</v>
      </c>
      <c r="H6658" s="34">
        <v>0.97904491983831721</v>
      </c>
      <c r="I6658" s="35">
        <v>0.31959985791941881</v>
      </c>
      <c r="J6658" s="35">
        <v>0.9953990608488078</v>
      </c>
      <c r="K6658" s="35">
        <v>-0.31757581693589587</v>
      </c>
      <c r="L6658" s="35">
        <v>0</v>
      </c>
      <c r="M6658" s="35">
        <v>0</v>
      </c>
      <c r="N6658" s="35">
        <v>0</v>
      </c>
      <c r="O6658" s="35">
        <v>0</v>
      </c>
      <c r="P6658" s="36">
        <v>12</v>
      </c>
      <c r="Q6658" s="37">
        <v>84</v>
      </c>
      <c r="R6658" s="36">
        <v>0</v>
      </c>
      <c r="S6658" s="39">
        <f t="shared" ref="S6658:S6721" si="230">V6658</f>
        <v>84</v>
      </c>
      <c r="T6658" s="34" t="s">
        <v>29</v>
      </c>
      <c r="U6658" s="12">
        <f>((alpha*(beta^speed))*(speed^ceta))</f>
        <v>5.3121343497879892E-2</v>
      </c>
      <c r="V6658" s="8">
        <f t="shared" ref="V6658:V6721" si="231">IF($V$1&lt;P6658,P6658,IF($V$1&gt;Q6658,Q6658,$V$1))</f>
        <v>84</v>
      </c>
    </row>
    <row r="6659" spans="1:28">
      <c r="A6659" s="34" t="s">
        <v>19</v>
      </c>
      <c r="B6659" s="34" t="s">
        <v>71</v>
      </c>
      <c r="C6659" s="5" t="s">
        <v>155</v>
      </c>
      <c r="D6659" s="35" t="s">
        <v>89</v>
      </c>
      <c r="E6659" s="36" t="s">
        <v>18</v>
      </c>
      <c r="F6659" s="37">
        <v>100</v>
      </c>
      <c r="G6659" s="38">
        <v>0.02</v>
      </c>
      <c r="H6659" s="34">
        <v>0.97665589320027968</v>
      </c>
      <c r="I6659" s="35">
        <v>-9.6442155591315062E-7</v>
      </c>
      <c r="J6659" s="35">
        <v>1.7528473295496606E-4</v>
      </c>
      <c r="K6659" s="35">
        <v>-1.1076791524420891E-2</v>
      </c>
      <c r="L6659" s="35">
        <v>0.29622185361212455</v>
      </c>
      <c r="M6659" s="35">
        <v>0</v>
      </c>
      <c r="N6659" s="35">
        <v>0</v>
      </c>
      <c r="O6659" s="35">
        <v>0</v>
      </c>
      <c r="P6659" s="36">
        <v>12</v>
      </c>
      <c r="Q6659" s="37">
        <v>83</v>
      </c>
      <c r="R6659" s="36">
        <v>14</v>
      </c>
      <c r="S6659" s="39">
        <f t="shared" si="230"/>
        <v>83</v>
      </c>
      <c r="T6659" s="34" t="s">
        <v>51</v>
      </c>
      <c r="U6659" s="12">
        <f>(((alpha*(speed^3))+(beta*(speed^2))+(ceta*speed))+delta)</f>
        <v>3.2940974221038977E-2</v>
      </c>
      <c r="V6659" s="8">
        <f t="shared" si="231"/>
        <v>83</v>
      </c>
    </row>
    <row r="6660" spans="1:28">
      <c r="A6660" s="34" t="s">
        <v>19</v>
      </c>
      <c r="B6660" s="34" t="s">
        <v>71</v>
      </c>
      <c r="C6660" s="5" t="s">
        <v>154</v>
      </c>
      <c r="D6660" s="35" t="s">
        <v>89</v>
      </c>
      <c r="E6660" s="36" t="s">
        <v>17</v>
      </c>
      <c r="F6660" s="37">
        <v>100</v>
      </c>
      <c r="G6660" s="38">
        <v>0.02</v>
      </c>
      <c r="H6660" s="34">
        <v>0.95594731993714854</v>
      </c>
      <c r="I6660" s="35">
        <v>2097.9633654617096</v>
      </c>
      <c r="J6660" s="35">
        <v>1.00379826194843</v>
      </c>
      <c r="K6660" s="35">
        <v>-0.33168566093260399</v>
      </c>
      <c r="L6660" s="35">
        <v>0</v>
      </c>
      <c r="M6660" s="35">
        <v>0</v>
      </c>
      <c r="N6660" s="35">
        <v>0</v>
      </c>
      <c r="O6660" s="35">
        <v>0</v>
      </c>
      <c r="P6660" s="36">
        <v>12</v>
      </c>
      <c r="Q6660" s="37">
        <v>84</v>
      </c>
      <c r="R6660" s="36">
        <v>0</v>
      </c>
      <c r="S6660" s="39">
        <f t="shared" si="230"/>
        <v>84</v>
      </c>
      <c r="T6660" s="34" t="s">
        <v>29</v>
      </c>
      <c r="U6660" s="12">
        <f>((alpha*(beta^speed))*(speed^ceta))</f>
        <v>663.5031073543114</v>
      </c>
      <c r="V6660" s="8">
        <f t="shared" si="231"/>
        <v>84</v>
      </c>
    </row>
    <row r="6661" spans="1:28">
      <c r="A6661" s="34" t="s">
        <v>19</v>
      </c>
      <c r="B6661" s="34" t="s">
        <v>71</v>
      </c>
      <c r="C6661" s="5" t="s">
        <v>155</v>
      </c>
      <c r="D6661" s="35" t="s">
        <v>89</v>
      </c>
      <c r="E6661" s="36" t="s">
        <v>17</v>
      </c>
      <c r="F6661" s="37">
        <v>100</v>
      </c>
      <c r="G6661" s="38">
        <v>0.02</v>
      </c>
      <c r="H6661" s="34">
        <v>0.95038432803620165</v>
      </c>
      <c r="I6661" s="35">
        <v>2164.0261135178607</v>
      </c>
      <c r="J6661" s="35">
        <v>1.0047481558468214</v>
      </c>
      <c r="K6661" s="35">
        <v>-0.36087096658207019</v>
      </c>
      <c r="L6661" s="35">
        <v>0</v>
      </c>
      <c r="M6661" s="35">
        <v>0</v>
      </c>
      <c r="N6661" s="35">
        <v>0</v>
      </c>
      <c r="O6661" s="35">
        <v>0</v>
      </c>
      <c r="P6661" s="36">
        <v>12</v>
      </c>
      <c r="Q6661" s="37">
        <v>83</v>
      </c>
      <c r="R6661" s="36">
        <v>0</v>
      </c>
      <c r="S6661" s="39">
        <f t="shared" si="230"/>
        <v>83</v>
      </c>
      <c r="T6661" s="34" t="s">
        <v>29</v>
      </c>
      <c r="U6661" s="12">
        <f>((alpha*(beta^speed))*(speed^ceta))</f>
        <v>650.83665413231722</v>
      </c>
      <c r="V6661" s="8">
        <f t="shared" si="231"/>
        <v>83</v>
      </c>
    </row>
    <row r="6662" spans="1:28">
      <c r="A6662" s="34" t="s">
        <v>19</v>
      </c>
      <c r="B6662" s="34" t="s">
        <v>71</v>
      </c>
      <c r="C6662" s="5" t="s">
        <v>154</v>
      </c>
      <c r="D6662" s="35" t="s">
        <v>89</v>
      </c>
      <c r="E6662" s="36" t="s">
        <v>15</v>
      </c>
      <c r="F6662" s="37">
        <v>0</v>
      </c>
      <c r="G6662" s="38">
        <v>0.04</v>
      </c>
      <c r="H6662" s="34">
        <v>0.99237194341811885</v>
      </c>
      <c r="I6662" s="35">
        <v>181.70458279428604</v>
      </c>
      <c r="J6662" s="35">
        <v>-2.0558432439547909</v>
      </c>
      <c r="K6662" s="35">
        <v>4.7906971319420997</v>
      </c>
      <c r="L6662" s="35">
        <v>-0.31650466332464167</v>
      </c>
      <c r="M6662" s="35">
        <v>0</v>
      </c>
      <c r="N6662" s="35">
        <v>0</v>
      </c>
      <c r="O6662" s="35">
        <v>0</v>
      </c>
      <c r="P6662" s="36">
        <v>12</v>
      </c>
      <c r="Q6662" s="37">
        <v>86</v>
      </c>
      <c r="R6662" s="36">
        <v>1</v>
      </c>
      <c r="S6662" s="39">
        <f t="shared" si="230"/>
        <v>86</v>
      </c>
      <c r="T6662" s="34" t="s">
        <v>30</v>
      </c>
      <c r="U6662" s="12">
        <f>((alpha*(speed^beta))+(ceta*(speed^delta)))</f>
        <v>1.1889826628188465</v>
      </c>
      <c r="V6662" s="8">
        <f t="shared" si="231"/>
        <v>86</v>
      </c>
    </row>
    <row r="6663" spans="1:28">
      <c r="A6663" s="34" t="s">
        <v>19</v>
      </c>
      <c r="B6663" s="34" t="s">
        <v>71</v>
      </c>
      <c r="C6663" s="5" t="s">
        <v>155</v>
      </c>
      <c r="D6663" s="35" t="s">
        <v>89</v>
      </c>
      <c r="E6663" s="36" t="s">
        <v>15</v>
      </c>
      <c r="F6663" s="37">
        <v>0</v>
      </c>
      <c r="G6663" s="38">
        <v>0.04</v>
      </c>
      <c r="H6663" s="34">
        <v>0.80618479606846183</v>
      </c>
      <c r="I6663" s="35">
        <v>1.6546264234102666</v>
      </c>
      <c r="J6663" s="35">
        <v>3.6620894669387551</v>
      </c>
      <c r="K6663" s="35">
        <v>-0.10559839737457395</v>
      </c>
      <c r="L6663" s="35">
        <v>0</v>
      </c>
      <c r="M6663" s="35">
        <v>0</v>
      </c>
      <c r="N6663" s="35">
        <v>0</v>
      </c>
      <c r="O6663" s="35">
        <v>0</v>
      </c>
      <c r="P6663" s="36">
        <v>12</v>
      </c>
      <c r="Q6663" s="37">
        <v>86</v>
      </c>
      <c r="R6663" s="36">
        <v>13</v>
      </c>
      <c r="S6663" s="39">
        <f t="shared" si="230"/>
        <v>86</v>
      </c>
      <c r="T6663" s="34" t="s">
        <v>50</v>
      </c>
      <c r="U6663" s="12">
        <f>EXP((alpha+(beta/speed))+(ceta*LN(speed)))</f>
        <v>3.410425021409961</v>
      </c>
      <c r="V6663" s="8">
        <f t="shared" si="231"/>
        <v>86</v>
      </c>
    </row>
    <row r="6664" spans="1:28">
      <c r="A6664" s="34" t="s">
        <v>19</v>
      </c>
      <c r="B6664" s="34" t="s">
        <v>71</v>
      </c>
      <c r="C6664" s="5" t="s">
        <v>154</v>
      </c>
      <c r="D6664" s="35" t="s">
        <v>89</v>
      </c>
      <c r="E6664" s="36" t="s">
        <v>16</v>
      </c>
      <c r="F6664" s="37">
        <v>0</v>
      </c>
      <c r="G6664" s="38">
        <v>0.04</v>
      </c>
      <c r="H6664" s="34">
        <v>0.94401931680707485</v>
      </c>
      <c r="I6664" s="35">
        <v>10.048105413810793</v>
      </c>
      <c r="J6664" s="35">
        <v>-0.13305608928152796</v>
      </c>
      <c r="K6664" s="35">
        <v>2937.1839650606926</v>
      </c>
      <c r="L6664" s="35">
        <v>-3.1770249670240736</v>
      </c>
      <c r="M6664" s="35">
        <v>0</v>
      </c>
      <c r="N6664" s="35">
        <v>0</v>
      </c>
      <c r="O6664" s="35">
        <v>0</v>
      </c>
      <c r="P6664" s="36">
        <v>12</v>
      </c>
      <c r="Q6664" s="37">
        <v>86</v>
      </c>
      <c r="R6664" s="36">
        <v>1</v>
      </c>
      <c r="S6664" s="39">
        <f t="shared" si="230"/>
        <v>86</v>
      </c>
      <c r="T6664" s="34" t="s">
        <v>30</v>
      </c>
      <c r="U6664" s="12">
        <f>((alpha*(speed^beta))+(ceta*(speed^delta)))</f>
        <v>5.5571413234029077</v>
      </c>
      <c r="V6664" s="8">
        <f t="shared" si="231"/>
        <v>86</v>
      </c>
    </row>
    <row r="6665" spans="1:28">
      <c r="A6665" s="34" t="s">
        <v>19</v>
      </c>
      <c r="B6665" s="34" t="s">
        <v>71</v>
      </c>
      <c r="C6665" s="5" t="s">
        <v>155</v>
      </c>
      <c r="D6665" s="35" t="s">
        <v>89</v>
      </c>
      <c r="E6665" s="36" t="s">
        <v>16</v>
      </c>
      <c r="F6665" s="37">
        <v>0</v>
      </c>
      <c r="G6665" s="38">
        <v>0.04</v>
      </c>
      <c r="H6665" s="34">
        <v>0.9988100768256104</v>
      </c>
      <c r="I6665" s="35">
        <v>2.4913099347126004</v>
      </c>
      <c r="J6665" s="35">
        <v>27.976122760069774</v>
      </c>
      <c r="K6665" s="35">
        <v>5.3460491664662237</v>
      </c>
      <c r="L6665" s="35">
        <v>1.3867983002372295</v>
      </c>
      <c r="M6665" s="35">
        <v>0.10755684781225541</v>
      </c>
      <c r="N6665" s="35">
        <v>0</v>
      </c>
      <c r="O6665" s="35">
        <v>0</v>
      </c>
      <c r="P6665" s="36">
        <v>12</v>
      </c>
      <c r="Q6665" s="37">
        <v>86</v>
      </c>
      <c r="R6665" s="36">
        <v>10</v>
      </c>
      <c r="S6665" s="39">
        <f t="shared" si="230"/>
        <v>86</v>
      </c>
      <c r="T6665" s="34" t="s">
        <v>44</v>
      </c>
      <c r="U6665" s="12">
        <f>(alpha+(beta/(1+EXP((((-1)*ceta)+(delta*LN(speed)))+(epsilon*speed)))))</f>
        <v>2.4924810350904347</v>
      </c>
      <c r="V6665" s="8">
        <f t="shared" si="231"/>
        <v>86</v>
      </c>
    </row>
    <row r="6666" spans="1:28">
      <c r="A6666" s="34" t="s">
        <v>19</v>
      </c>
      <c r="B6666" s="34" t="s">
        <v>71</v>
      </c>
      <c r="C6666" s="5" t="s">
        <v>154</v>
      </c>
      <c r="D6666" s="35" t="s">
        <v>89</v>
      </c>
      <c r="E6666" s="36" t="s">
        <v>14</v>
      </c>
      <c r="F6666" s="37">
        <v>0</v>
      </c>
      <c r="G6666" s="38">
        <v>0.04</v>
      </c>
      <c r="H6666" s="34">
        <v>0.9860298067775497</v>
      </c>
      <c r="I6666" s="35">
        <v>3.5564790093156611</v>
      </c>
      <c r="J6666" s="35">
        <v>-1.3122299458062003</v>
      </c>
      <c r="K6666" s="35">
        <v>3.6544513524624567E-2</v>
      </c>
      <c r="L6666" s="35">
        <v>0.17993934627680055</v>
      </c>
      <c r="M6666" s="35">
        <v>0</v>
      </c>
      <c r="N6666" s="35">
        <v>0</v>
      </c>
      <c r="O6666" s="35">
        <v>0</v>
      </c>
      <c r="P6666" s="36">
        <v>12</v>
      </c>
      <c r="Q6666" s="37">
        <v>86</v>
      </c>
      <c r="R6666" s="36">
        <v>1</v>
      </c>
      <c r="S6666" s="39">
        <f t="shared" si="230"/>
        <v>86</v>
      </c>
      <c r="T6666" s="34" t="s">
        <v>30</v>
      </c>
      <c r="U6666" s="12">
        <f>((alpha*(speed^beta))+(ceta*(speed^delta)))</f>
        <v>9.1746728322691373E-2</v>
      </c>
      <c r="V6666" s="8">
        <f t="shared" si="231"/>
        <v>86</v>
      </c>
    </row>
    <row r="6667" spans="1:28">
      <c r="A6667" s="34" t="s">
        <v>19</v>
      </c>
      <c r="B6667" s="34" t="s">
        <v>71</v>
      </c>
      <c r="C6667" s="5" t="s">
        <v>155</v>
      </c>
      <c r="D6667" s="35" t="s">
        <v>89</v>
      </c>
      <c r="E6667" s="36" t="s">
        <v>14</v>
      </c>
      <c r="F6667" s="37">
        <v>0</v>
      </c>
      <c r="G6667" s="38">
        <v>0.04</v>
      </c>
      <c r="H6667" s="34">
        <v>0.99633436528573349</v>
      </c>
      <c r="I6667" s="35">
        <v>0.88166800641740595</v>
      </c>
      <c r="J6667" s="35">
        <v>1.014658910573023</v>
      </c>
      <c r="K6667" s="35">
        <v>-0.9848503028809541</v>
      </c>
      <c r="L6667" s="35">
        <v>0</v>
      </c>
      <c r="M6667" s="35">
        <v>0</v>
      </c>
      <c r="N6667" s="35">
        <v>0</v>
      </c>
      <c r="O6667" s="35">
        <v>0</v>
      </c>
      <c r="P6667" s="36">
        <v>12</v>
      </c>
      <c r="Q6667" s="37">
        <v>86</v>
      </c>
      <c r="R6667" s="36">
        <v>0</v>
      </c>
      <c r="S6667" s="39">
        <f t="shared" si="230"/>
        <v>86</v>
      </c>
      <c r="T6667" s="34" t="s">
        <v>29</v>
      </c>
      <c r="U6667" s="12">
        <f>((alpha*(beta^speed))*(speed^ceta))</f>
        <v>3.8338933520911583E-2</v>
      </c>
      <c r="V6667" s="8">
        <f t="shared" si="231"/>
        <v>86</v>
      </c>
      <c r="AB6667" s="41"/>
    </row>
    <row r="6668" spans="1:28">
      <c r="A6668" s="34" t="s">
        <v>19</v>
      </c>
      <c r="B6668" s="34" t="s">
        <v>71</v>
      </c>
      <c r="C6668" s="5" t="s">
        <v>154</v>
      </c>
      <c r="D6668" s="35" t="s">
        <v>89</v>
      </c>
      <c r="E6668" s="36" t="s">
        <v>18</v>
      </c>
      <c r="F6668" s="37">
        <v>0</v>
      </c>
      <c r="G6668" s="38">
        <v>0.04</v>
      </c>
      <c r="H6668" s="34">
        <v>0.95969971101517582</v>
      </c>
      <c r="I6668" s="35">
        <v>-4.6869398233945231E-7</v>
      </c>
      <c r="J6668" s="35">
        <v>7.40411133793615E-5</v>
      </c>
      <c r="K6668" s="35">
        <v>-3.9635346903149835E-3</v>
      </c>
      <c r="L6668" s="35">
        <v>0.14630009957708487</v>
      </c>
      <c r="M6668" s="35">
        <v>0</v>
      </c>
      <c r="N6668" s="35">
        <v>0</v>
      </c>
      <c r="O6668" s="35">
        <v>0</v>
      </c>
      <c r="P6668" s="36">
        <v>12</v>
      </c>
      <c r="Q6668" s="37">
        <v>86</v>
      </c>
      <c r="R6668" s="36">
        <v>14</v>
      </c>
      <c r="S6668" s="39">
        <f t="shared" si="230"/>
        <v>86</v>
      </c>
      <c r="T6668" s="34" t="s">
        <v>51</v>
      </c>
      <c r="U6668" s="12">
        <f>(((alpha*(speed^3))+(beta*(speed^2))+(ceta*speed))+delta)</f>
        <v>5.492857113285135E-2</v>
      </c>
      <c r="V6668" s="8">
        <f t="shared" si="231"/>
        <v>86</v>
      </c>
      <c r="AB6668" s="41"/>
    </row>
    <row r="6669" spans="1:28">
      <c r="A6669" s="34" t="s">
        <v>19</v>
      </c>
      <c r="B6669" s="34" t="s">
        <v>71</v>
      </c>
      <c r="C6669" s="5" t="s">
        <v>155</v>
      </c>
      <c r="D6669" s="35" t="s">
        <v>89</v>
      </c>
      <c r="E6669" s="36" t="s">
        <v>18</v>
      </c>
      <c r="F6669" s="37">
        <v>0</v>
      </c>
      <c r="G6669" s="38">
        <v>0.04</v>
      </c>
      <c r="H6669" s="34">
        <v>0.97583047943892121</v>
      </c>
      <c r="I6669" s="35">
        <v>-1.1031303291228773E-6</v>
      </c>
      <c r="J6669" s="35">
        <v>1.8904746103838701E-4</v>
      </c>
      <c r="K6669" s="35">
        <v>-1.0836549822896396E-2</v>
      </c>
      <c r="L6669" s="35">
        <v>0.25994790336396228</v>
      </c>
      <c r="M6669" s="35">
        <v>0</v>
      </c>
      <c r="N6669" s="35">
        <v>0</v>
      </c>
      <c r="O6669" s="35">
        <v>0</v>
      </c>
      <c r="P6669" s="36">
        <v>12</v>
      </c>
      <c r="Q6669" s="37">
        <v>86</v>
      </c>
      <c r="R6669" s="36">
        <v>14</v>
      </c>
      <c r="S6669" s="39">
        <f t="shared" si="230"/>
        <v>86</v>
      </c>
      <c r="T6669" s="34" t="s">
        <v>51</v>
      </c>
      <c r="U6669" s="12">
        <f>(((alpha*(speed^3))+(beta*(speed^2))+(ceta*speed))+delta)</f>
        <v>2.4546975814201788E-2</v>
      </c>
      <c r="V6669" s="8">
        <f t="shared" si="231"/>
        <v>86</v>
      </c>
    </row>
    <row r="6670" spans="1:28">
      <c r="A6670" s="34" t="s">
        <v>19</v>
      </c>
      <c r="B6670" s="34" t="s">
        <v>71</v>
      </c>
      <c r="C6670" s="5" t="s">
        <v>154</v>
      </c>
      <c r="D6670" s="35" t="s">
        <v>89</v>
      </c>
      <c r="E6670" s="36" t="s">
        <v>17</v>
      </c>
      <c r="F6670" s="37">
        <v>0</v>
      </c>
      <c r="G6670" s="38">
        <v>0.04</v>
      </c>
      <c r="H6670" s="34">
        <v>0.98294184923009509</v>
      </c>
      <c r="I6670" s="35">
        <v>2131.8611265872655</v>
      </c>
      <c r="J6670" s="35">
        <v>1.0091009289011226</v>
      </c>
      <c r="K6670" s="35">
        <v>-0.48615575190683763</v>
      </c>
      <c r="L6670" s="35">
        <v>0</v>
      </c>
      <c r="M6670" s="35">
        <v>0</v>
      </c>
      <c r="N6670" s="35">
        <v>0</v>
      </c>
      <c r="O6670" s="35">
        <v>0</v>
      </c>
      <c r="P6670" s="36">
        <v>12</v>
      </c>
      <c r="Q6670" s="37">
        <v>86</v>
      </c>
      <c r="R6670" s="36">
        <v>0</v>
      </c>
      <c r="S6670" s="39">
        <f t="shared" si="230"/>
        <v>86</v>
      </c>
      <c r="T6670" s="34" t="s">
        <v>29</v>
      </c>
      <c r="U6670" s="12">
        <f>((alpha*(beta^speed))*(speed^ceta))</f>
        <v>532.9266926859425</v>
      </c>
      <c r="V6670" s="8">
        <f t="shared" si="231"/>
        <v>86</v>
      </c>
    </row>
    <row r="6671" spans="1:28">
      <c r="A6671" s="34" t="s">
        <v>19</v>
      </c>
      <c r="B6671" s="34" t="s">
        <v>71</v>
      </c>
      <c r="C6671" s="5" t="s">
        <v>155</v>
      </c>
      <c r="D6671" s="35" t="s">
        <v>89</v>
      </c>
      <c r="E6671" s="36" t="s">
        <v>17</v>
      </c>
      <c r="F6671" s="37">
        <v>0</v>
      </c>
      <c r="G6671" s="38">
        <v>0.04</v>
      </c>
      <c r="H6671" s="34">
        <v>0.98434863145280027</v>
      </c>
      <c r="I6671" s="35">
        <v>2221.3212380830028</v>
      </c>
      <c r="J6671" s="35">
        <v>1.0095815057561246</v>
      </c>
      <c r="K6671" s="35">
        <v>-0.51519736832398544</v>
      </c>
      <c r="L6671" s="35">
        <v>0</v>
      </c>
      <c r="M6671" s="35">
        <v>0</v>
      </c>
      <c r="N6671" s="35">
        <v>0</v>
      </c>
      <c r="O6671" s="35">
        <v>0</v>
      </c>
      <c r="P6671" s="36">
        <v>12</v>
      </c>
      <c r="Q6671" s="37">
        <v>86</v>
      </c>
      <c r="R6671" s="36">
        <v>0</v>
      </c>
      <c r="S6671" s="39">
        <f t="shared" si="230"/>
        <v>86</v>
      </c>
      <c r="T6671" s="34" t="s">
        <v>29</v>
      </c>
      <c r="U6671" s="12">
        <f>((alpha*(beta^speed))*(speed^ceta))</f>
        <v>508.30230083078737</v>
      </c>
      <c r="V6671" s="8">
        <f t="shared" si="231"/>
        <v>86</v>
      </c>
    </row>
    <row r="6672" spans="1:28">
      <c r="A6672" s="34" t="s">
        <v>19</v>
      </c>
      <c r="B6672" s="34" t="s">
        <v>71</v>
      </c>
      <c r="C6672" s="5" t="s">
        <v>154</v>
      </c>
      <c r="D6672" s="35" t="s">
        <v>89</v>
      </c>
      <c r="E6672" s="36" t="s">
        <v>15</v>
      </c>
      <c r="F6672" s="37">
        <v>50</v>
      </c>
      <c r="G6672" s="38">
        <v>0.04</v>
      </c>
      <c r="H6672" s="34">
        <v>0.96530946693253517</v>
      </c>
      <c r="I6672" s="35">
        <v>0.12409158677439992</v>
      </c>
      <c r="J6672" s="35">
        <v>1.4229892204994987E-2</v>
      </c>
      <c r="K6672" s="35">
        <v>-1.1521293181145145E-4</v>
      </c>
      <c r="L6672" s="35">
        <v>0</v>
      </c>
      <c r="M6672" s="35">
        <v>0</v>
      </c>
      <c r="N6672" s="35">
        <v>0</v>
      </c>
      <c r="O6672" s="35">
        <v>0</v>
      </c>
      <c r="P6672" s="36">
        <v>12</v>
      </c>
      <c r="Q6672" s="37">
        <v>76</v>
      </c>
      <c r="R6672" s="36">
        <v>5</v>
      </c>
      <c r="S6672" s="39">
        <f t="shared" si="230"/>
        <v>76</v>
      </c>
      <c r="T6672" s="34" t="s">
        <v>36</v>
      </c>
      <c r="U6672" s="12">
        <f>(1/(((ceta*(speed^2))+(beta*speed))+alpha))</f>
        <v>1.8515312619188851</v>
      </c>
      <c r="V6672" s="8">
        <f t="shared" si="231"/>
        <v>76</v>
      </c>
    </row>
    <row r="6673" spans="1:28">
      <c r="A6673" s="34" t="s">
        <v>19</v>
      </c>
      <c r="B6673" s="34" t="s">
        <v>71</v>
      </c>
      <c r="C6673" s="5" t="s">
        <v>155</v>
      </c>
      <c r="D6673" s="35" t="s">
        <v>89</v>
      </c>
      <c r="E6673" s="36" t="s">
        <v>15</v>
      </c>
      <c r="F6673" s="37">
        <v>50</v>
      </c>
      <c r="G6673" s="38">
        <v>0.04</v>
      </c>
      <c r="H6673" s="34">
        <v>0.96495136022079653</v>
      </c>
      <c r="I6673" s="35">
        <v>-7.5554184075590429</v>
      </c>
      <c r="J6673" s="35">
        <v>34.349743671725541</v>
      </c>
      <c r="K6673" s="35">
        <v>0.33805774970783781</v>
      </c>
      <c r="L6673" s="35">
        <v>0.229476071165503</v>
      </c>
      <c r="M6673" s="35">
        <v>3.1854574274680931E-3</v>
      </c>
      <c r="N6673" s="35">
        <v>0</v>
      </c>
      <c r="O6673" s="35">
        <v>0</v>
      </c>
      <c r="P6673" s="36">
        <v>12</v>
      </c>
      <c r="Q6673" s="37">
        <v>78</v>
      </c>
      <c r="R6673" s="36">
        <v>10</v>
      </c>
      <c r="S6673" s="39">
        <f t="shared" si="230"/>
        <v>78</v>
      </c>
      <c r="T6673" s="34" t="s">
        <v>44</v>
      </c>
      <c r="U6673" s="12">
        <f>(alpha+(beta/(1+EXP((((-1)*ceta)+(delta*LN(speed)))+(epsilon*speed)))))</f>
        <v>2.301769111747757</v>
      </c>
      <c r="V6673" s="8">
        <f t="shared" si="231"/>
        <v>78</v>
      </c>
    </row>
    <row r="6674" spans="1:28">
      <c r="A6674" s="34" t="s">
        <v>19</v>
      </c>
      <c r="B6674" s="34" t="s">
        <v>71</v>
      </c>
      <c r="C6674" s="5" t="s">
        <v>154</v>
      </c>
      <c r="D6674" s="35" t="s">
        <v>89</v>
      </c>
      <c r="E6674" s="36" t="s">
        <v>16</v>
      </c>
      <c r="F6674" s="37">
        <v>50</v>
      </c>
      <c r="G6674" s="38">
        <v>0.04</v>
      </c>
      <c r="H6674" s="34">
        <v>0.98133246745279668</v>
      </c>
      <c r="I6674" s="35">
        <v>1096.614175856181</v>
      </c>
      <c r="J6674" s="35">
        <v>-2.9348099287643392</v>
      </c>
      <c r="K6674" s="35">
        <v>16.479729001445541</v>
      </c>
      <c r="L6674" s="35">
        <v>-0.17674294865609066</v>
      </c>
      <c r="M6674" s="35">
        <v>0</v>
      </c>
      <c r="N6674" s="35">
        <v>0</v>
      </c>
      <c r="O6674" s="35">
        <v>0</v>
      </c>
      <c r="P6674" s="36">
        <v>12</v>
      </c>
      <c r="Q6674" s="37">
        <v>76</v>
      </c>
      <c r="R6674" s="36">
        <v>1</v>
      </c>
      <c r="S6674" s="39">
        <f t="shared" si="230"/>
        <v>76</v>
      </c>
      <c r="T6674" s="34" t="s">
        <v>30</v>
      </c>
      <c r="U6674" s="12">
        <f>((alpha*(speed^beta))+(ceta*(speed^delta)))</f>
        <v>7.6686195259161005</v>
      </c>
      <c r="V6674" s="8">
        <f t="shared" si="231"/>
        <v>76</v>
      </c>
    </row>
    <row r="6675" spans="1:28">
      <c r="A6675" s="34" t="s">
        <v>19</v>
      </c>
      <c r="B6675" s="34" t="s">
        <v>71</v>
      </c>
      <c r="C6675" s="5" t="s">
        <v>155</v>
      </c>
      <c r="D6675" s="35" t="s">
        <v>89</v>
      </c>
      <c r="E6675" s="36" t="s">
        <v>16</v>
      </c>
      <c r="F6675" s="37">
        <v>50</v>
      </c>
      <c r="G6675" s="38">
        <v>0.04</v>
      </c>
      <c r="H6675" s="34">
        <v>0.99792684468567239</v>
      </c>
      <c r="I6675" s="35">
        <v>2.0617896583225805</v>
      </c>
      <c r="J6675" s="35">
        <v>0.13430999812155037</v>
      </c>
      <c r="K6675" s="35">
        <v>6049.7644070356355</v>
      </c>
      <c r="L6675" s="35">
        <v>-2.4781399716808781</v>
      </c>
      <c r="M6675" s="35">
        <v>0</v>
      </c>
      <c r="N6675" s="35">
        <v>0</v>
      </c>
      <c r="O6675" s="35">
        <v>0</v>
      </c>
      <c r="P6675" s="36">
        <v>12</v>
      </c>
      <c r="Q6675" s="37">
        <v>78</v>
      </c>
      <c r="R6675" s="36">
        <v>1</v>
      </c>
      <c r="S6675" s="39">
        <f t="shared" si="230"/>
        <v>78</v>
      </c>
      <c r="T6675" s="34" t="s">
        <v>30</v>
      </c>
      <c r="U6675" s="12">
        <f>((alpha*(speed^beta))+(ceta*(speed^delta)))</f>
        <v>3.8252880197952335</v>
      </c>
      <c r="V6675" s="8">
        <f t="shared" si="231"/>
        <v>78</v>
      </c>
    </row>
    <row r="6676" spans="1:28">
      <c r="A6676" s="34" t="s">
        <v>19</v>
      </c>
      <c r="B6676" s="34" t="s">
        <v>71</v>
      </c>
      <c r="C6676" s="5" t="s">
        <v>154</v>
      </c>
      <c r="D6676" s="35" t="s">
        <v>89</v>
      </c>
      <c r="E6676" s="36" t="s">
        <v>14</v>
      </c>
      <c r="F6676" s="37">
        <v>50</v>
      </c>
      <c r="G6676" s="38">
        <v>0.04</v>
      </c>
      <c r="H6676" s="34">
        <v>0.95838217518299051</v>
      </c>
      <c r="I6676" s="35">
        <v>0.89056553249553816</v>
      </c>
      <c r="J6676" s="35">
        <v>1.0052758313955164</v>
      </c>
      <c r="K6676" s="35">
        <v>-0.57570281666228651</v>
      </c>
      <c r="L6676" s="35">
        <v>0</v>
      </c>
      <c r="M6676" s="35">
        <v>0</v>
      </c>
      <c r="N6676" s="35">
        <v>0</v>
      </c>
      <c r="O6676" s="35">
        <v>0</v>
      </c>
      <c r="P6676" s="36">
        <v>12</v>
      </c>
      <c r="Q6676" s="37">
        <v>76</v>
      </c>
      <c r="R6676" s="36">
        <v>0</v>
      </c>
      <c r="S6676" s="39">
        <f t="shared" si="230"/>
        <v>76</v>
      </c>
      <c r="T6676" s="34" t="s">
        <v>29</v>
      </c>
      <c r="U6676" s="12">
        <f t="shared" ref="U6676:U6681" si="232">((alpha*(beta^speed))*(speed^ceta))</f>
        <v>0.10978791870228762</v>
      </c>
      <c r="V6676" s="8">
        <f t="shared" si="231"/>
        <v>76</v>
      </c>
    </row>
    <row r="6677" spans="1:28">
      <c r="A6677" s="34" t="s">
        <v>19</v>
      </c>
      <c r="B6677" s="34" t="s">
        <v>71</v>
      </c>
      <c r="C6677" s="5" t="s">
        <v>155</v>
      </c>
      <c r="D6677" s="35" t="s">
        <v>89</v>
      </c>
      <c r="E6677" s="36" t="s">
        <v>14</v>
      </c>
      <c r="F6677" s="37">
        <v>50</v>
      </c>
      <c r="G6677" s="38">
        <v>0.04</v>
      </c>
      <c r="H6677" s="34">
        <v>0.98743663587014674</v>
      </c>
      <c r="I6677" s="35">
        <v>0.65952494487317126</v>
      </c>
      <c r="J6677" s="35">
        <v>1.0160102276779144</v>
      </c>
      <c r="K6677" s="35">
        <v>-0.81663878138800916</v>
      </c>
      <c r="L6677" s="35">
        <v>0</v>
      </c>
      <c r="M6677" s="35">
        <v>0</v>
      </c>
      <c r="N6677" s="35">
        <v>0</v>
      </c>
      <c r="O6677" s="35">
        <v>0</v>
      </c>
      <c r="P6677" s="36">
        <v>12</v>
      </c>
      <c r="Q6677" s="37">
        <v>78</v>
      </c>
      <c r="R6677" s="36">
        <v>0</v>
      </c>
      <c r="S6677" s="39">
        <f t="shared" si="230"/>
        <v>78</v>
      </c>
      <c r="T6677" s="34" t="s">
        <v>29</v>
      </c>
      <c r="U6677" s="12">
        <f t="shared" si="232"/>
        <v>6.4881909086112119E-2</v>
      </c>
      <c r="V6677" s="8">
        <f t="shared" si="231"/>
        <v>78</v>
      </c>
      <c r="AB6677" s="41"/>
    </row>
    <row r="6678" spans="1:28">
      <c r="A6678" s="34" t="s">
        <v>19</v>
      </c>
      <c r="B6678" s="34" t="s">
        <v>71</v>
      </c>
      <c r="C6678" s="5" t="s">
        <v>154</v>
      </c>
      <c r="D6678" s="35" t="s">
        <v>89</v>
      </c>
      <c r="E6678" s="36" t="s">
        <v>18</v>
      </c>
      <c r="F6678" s="37">
        <v>50</v>
      </c>
      <c r="G6678" s="38">
        <v>0.04</v>
      </c>
      <c r="H6678" s="34">
        <v>0.97480941559886647</v>
      </c>
      <c r="I6678" s="35">
        <v>0.23651387267918397</v>
      </c>
      <c r="J6678" s="35">
        <v>0.9902844814670082</v>
      </c>
      <c r="K6678" s="35">
        <v>-0.14978118878279201</v>
      </c>
      <c r="L6678" s="35">
        <v>0</v>
      </c>
      <c r="M6678" s="35">
        <v>0</v>
      </c>
      <c r="N6678" s="35">
        <v>0</v>
      </c>
      <c r="O6678" s="35">
        <v>0</v>
      </c>
      <c r="P6678" s="36">
        <v>12</v>
      </c>
      <c r="Q6678" s="37">
        <v>76</v>
      </c>
      <c r="R6678" s="36">
        <v>0</v>
      </c>
      <c r="S6678" s="39">
        <f t="shared" si="230"/>
        <v>76</v>
      </c>
      <c r="T6678" s="34" t="s">
        <v>29</v>
      </c>
      <c r="U6678" s="12">
        <f t="shared" si="232"/>
        <v>5.8871364192371545E-2</v>
      </c>
      <c r="V6678" s="8">
        <f t="shared" si="231"/>
        <v>76</v>
      </c>
    </row>
    <row r="6679" spans="1:28">
      <c r="A6679" s="34" t="s">
        <v>19</v>
      </c>
      <c r="B6679" s="34" t="s">
        <v>71</v>
      </c>
      <c r="C6679" s="5" t="s">
        <v>155</v>
      </c>
      <c r="D6679" s="35" t="s">
        <v>89</v>
      </c>
      <c r="E6679" s="36" t="s">
        <v>18</v>
      </c>
      <c r="F6679" s="37">
        <v>50</v>
      </c>
      <c r="G6679" s="38">
        <v>0.04</v>
      </c>
      <c r="H6679" s="34">
        <v>0.98349964028247938</v>
      </c>
      <c r="I6679" s="35">
        <v>0.98510306462607111</v>
      </c>
      <c r="J6679" s="35">
        <v>0.99343499392886059</v>
      </c>
      <c r="K6679" s="35">
        <v>-0.62989534767588895</v>
      </c>
      <c r="L6679" s="35">
        <v>0</v>
      </c>
      <c r="M6679" s="35">
        <v>0</v>
      </c>
      <c r="N6679" s="35">
        <v>0</v>
      </c>
      <c r="O6679" s="35">
        <v>0</v>
      </c>
      <c r="P6679" s="36">
        <v>12</v>
      </c>
      <c r="Q6679" s="37">
        <v>78</v>
      </c>
      <c r="R6679" s="36">
        <v>0</v>
      </c>
      <c r="S6679" s="39">
        <f t="shared" si="230"/>
        <v>78</v>
      </c>
      <c r="T6679" s="34" t="s">
        <v>29</v>
      </c>
      <c r="U6679" s="12">
        <f t="shared" si="232"/>
        <v>3.7891124751878093E-2</v>
      </c>
      <c r="V6679" s="8">
        <f t="shared" si="231"/>
        <v>78</v>
      </c>
    </row>
    <row r="6680" spans="1:28">
      <c r="A6680" s="34" t="s">
        <v>19</v>
      </c>
      <c r="B6680" s="34" t="s">
        <v>71</v>
      </c>
      <c r="C6680" s="5" t="s">
        <v>154</v>
      </c>
      <c r="D6680" s="35" t="s">
        <v>89</v>
      </c>
      <c r="E6680" s="36" t="s">
        <v>17</v>
      </c>
      <c r="F6680" s="37">
        <v>50</v>
      </c>
      <c r="G6680" s="38">
        <v>0.04</v>
      </c>
      <c r="H6680" s="34">
        <v>0.97335840105019356</v>
      </c>
      <c r="I6680" s="35">
        <v>1903.32989879293</v>
      </c>
      <c r="J6680" s="35">
        <v>1.004492118976815</v>
      </c>
      <c r="K6680" s="35">
        <v>-0.27960473828910443</v>
      </c>
      <c r="L6680" s="35">
        <v>0</v>
      </c>
      <c r="M6680" s="35">
        <v>0</v>
      </c>
      <c r="N6680" s="35">
        <v>0</v>
      </c>
      <c r="O6680" s="35">
        <v>0</v>
      </c>
      <c r="P6680" s="36">
        <v>12</v>
      </c>
      <c r="Q6680" s="37">
        <v>76</v>
      </c>
      <c r="R6680" s="36">
        <v>0</v>
      </c>
      <c r="S6680" s="39">
        <f t="shared" si="230"/>
        <v>76</v>
      </c>
      <c r="T6680" s="34" t="s">
        <v>29</v>
      </c>
      <c r="U6680" s="12">
        <f t="shared" si="232"/>
        <v>797.19807302236075</v>
      </c>
      <c r="V6680" s="8">
        <f t="shared" si="231"/>
        <v>76</v>
      </c>
    </row>
    <row r="6681" spans="1:28">
      <c r="A6681" s="34" t="s">
        <v>19</v>
      </c>
      <c r="B6681" s="34" t="s">
        <v>71</v>
      </c>
      <c r="C6681" s="5" t="s">
        <v>155</v>
      </c>
      <c r="D6681" s="35" t="s">
        <v>89</v>
      </c>
      <c r="E6681" s="36" t="s">
        <v>17</v>
      </c>
      <c r="F6681" s="37">
        <v>50</v>
      </c>
      <c r="G6681" s="38">
        <v>0.04</v>
      </c>
      <c r="H6681" s="34">
        <v>0.96559129953447698</v>
      </c>
      <c r="I6681" s="35">
        <v>2012.5193037700169</v>
      </c>
      <c r="J6681" s="35">
        <v>1.005914970837281</v>
      </c>
      <c r="K6681" s="35">
        <v>-0.32119279475741569</v>
      </c>
      <c r="L6681" s="35">
        <v>0</v>
      </c>
      <c r="M6681" s="35">
        <v>0</v>
      </c>
      <c r="N6681" s="35">
        <v>0</v>
      </c>
      <c r="O6681" s="35">
        <v>0</v>
      </c>
      <c r="P6681" s="36">
        <v>12</v>
      </c>
      <c r="Q6681" s="37">
        <v>78</v>
      </c>
      <c r="R6681" s="36">
        <v>0</v>
      </c>
      <c r="S6681" s="39">
        <f t="shared" si="230"/>
        <v>78</v>
      </c>
      <c r="T6681" s="34" t="s">
        <v>29</v>
      </c>
      <c r="U6681" s="12">
        <f t="shared" si="232"/>
        <v>786.66910665721321</v>
      </c>
      <c r="V6681" s="8">
        <f t="shared" si="231"/>
        <v>78</v>
      </c>
    </row>
    <row r="6682" spans="1:28">
      <c r="A6682" s="34" t="s">
        <v>19</v>
      </c>
      <c r="B6682" s="34" t="s">
        <v>71</v>
      </c>
      <c r="C6682" s="5" t="s">
        <v>154</v>
      </c>
      <c r="D6682" s="35" t="s">
        <v>89</v>
      </c>
      <c r="E6682" s="36" t="s">
        <v>15</v>
      </c>
      <c r="F6682" s="37">
        <v>100</v>
      </c>
      <c r="G6682" s="38">
        <v>0.04</v>
      </c>
      <c r="H6682" s="34">
        <v>0.99307391192038186</v>
      </c>
      <c r="I6682" s="35">
        <v>-3.6532633922616381E-5</v>
      </c>
      <c r="J6682" s="35">
        <v>4.3473600731345581E-3</v>
      </c>
      <c r="K6682" s="35">
        <v>-0.19607382260198664</v>
      </c>
      <c r="L6682" s="35">
        <v>5.7559887747275997</v>
      </c>
      <c r="M6682" s="35">
        <v>0</v>
      </c>
      <c r="N6682" s="35">
        <v>0</v>
      </c>
      <c r="O6682" s="35">
        <v>0</v>
      </c>
      <c r="P6682" s="36">
        <v>12</v>
      </c>
      <c r="Q6682" s="37">
        <v>60</v>
      </c>
      <c r="R6682" s="36">
        <v>14</v>
      </c>
      <c r="S6682" s="39">
        <f t="shared" si="230"/>
        <v>60</v>
      </c>
      <c r="T6682" s="34" t="s">
        <v>51</v>
      </c>
      <c r="U6682" s="12">
        <f>(((alpha*(speed^3))+(beta*(speed^2))+(ceta*speed))+delta)</f>
        <v>1.7510067546076735</v>
      </c>
      <c r="V6682" s="8">
        <f t="shared" si="231"/>
        <v>60</v>
      </c>
    </row>
    <row r="6683" spans="1:28">
      <c r="A6683" s="34" t="s">
        <v>19</v>
      </c>
      <c r="B6683" s="34" t="s">
        <v>71</v>
      </c>
      <c r="C6683" s="5" t="s">
        <v>155</v>
      </c>
      <c r="D6683" s="35" t="s">
        <v>89</v>
      </c>
      <c r="E6683" s="36" t="s">
        <v>15</v>
      </c>
      <c r="F6683" s="37">
        <v>100</v>
      </c>
      <c r="G6683" s="38">
        <v>0.04</v>
      </c>
      <c r="H6683" s="34">
        <v>0.97871127562782079</v>
      </c>
      <c r="I6683" s="35">
        <v>29.527086869428768</v>
      </c>
      <c r="J6683" s="35">
        <v>0.99277209809830202</v>
      </c>
      <c r="K6683" s="35">
        <v>-0.46919334727436907</v>
      </c>
      <c r="L6683" s="35">
        <v>0</v>
      </c>
      <c r="M6683" s="35">
        <v>0</v>
      </c>
      <c r="N6683" s="35">
        <v>0</v>
      </c>
      <c r="O6683" s="35">
        <v>0</v>
      </c>
      <c r="P6683" s="36">
        <v>12</v>
      </c>
      <c r="Q6683" s="37">
        <v>60</v>
      </c>
      <c r="R6683" s="36">
        <v>0</v>
      </c>
      <c r="S6683" s="39">
        <f t="shared" si="230"/>
        <v>60</v>
      </c>
      <c r="T6683" s="34" t="s">
        <v>29</v>
      </c>
      <c r="U6683" s="12">
        <f>((alpha*(beta^speed))*(speed^ceta))</f>
        <v>2.7983216496962129</v>
      </c>
      <c r="V6683" s="8">
        <f t="shared" si="231"/>
        <v>60</v>
      </c>
    </row>
    <row r="6684" spans="1:28">
      <c r="A6684" s="34" t="s">
        <v>19</v>
      </c>
      <c r="B6684" s="34" t="s">
        <v>71</v>
      </c>
      <c r="C6684" s="5" t="s">
        <v>154</v>
      </c>
      <c r="D6684" s="35" t="s">
        <v>89</v>
      </c>
      <c r="E6684" s="36" t="s">
        <v>16</v>
      </c>
      <c r="F6684" s="37">
        <v>100</v>
      </c>
      <c r="G6684" s="38">
        <v>0.04</v>
      </c>
      <c r="H6684" s="34">
        <v>0.98666425661639778</v>
      </c>
      <c r="I6684" s="35">
        <v>-3.5439447501348942E-5</v>
      </c>
      <c r="J6684" s="35">
        <v>5.6398699523609102E-3</v>
      </c>
      <c r="K6684" s="35">
        <v>-0.3275792164769461</v>
      </c>
      <c r="L6684" s="35">
        <v>17.238771255394695</v>
      </c>
      <c r="M6684" s="35">
        <v>0</v>
      </c>
      <c r="N6684" s="35">
        <v>0</v>
      </c>
      <c r="O6684" s="35">
        <v>0</v>
      </c>
      <c r="P6684" s="36">
        <v>12</v>
      </c>
      <c r="Q6684" s="37">
        <v>60</v>
      </c>
      <c r="R6684" s="36">
        <v>14</v>
      </c>
      <c r="S6684" s="39">
        <f t="shared" si="230"/>
        <v>60</v>
      </c>
      <c r="T6684" s="34" t="s">
        <v>51</v>
      </c>
      <c r="U6684" s="12">
        <f>(((alpha*(speed^3))+(beta*(speed^2))+(ceta*speed))+delta)</f>
        <v>10.232629434985835</v>
      </c>
      <c r="V6684" s="8">
        <f t="shared" si="231"/>
        <v>60</v>
      </c>
    </row>
    <row r="6685" spans="1:28">
      <c r="A6685" s="34" t="s">
        <v>19</v>
      </c>
      <c r="B6685" s="34" t="s">
        <v>71</v>
      </c>
      <c r="C6685" s="5" t="s">
        <v>155</v>
      </c>
      <c r="D6685" s="35" t="s">
        <v>89</v>
      </c>
      <c r="E6685" s="36" t="s">
        <v>16</v>
      </c>
      <c r="F6685" s="37">
        <v>100</v>
      </c>
      <c r="G6685" s="38">
        <v>0.04</v>
      </c>
      <c r="H6685" s="34">
        <v>0.99481078483593188</v>
      </c>
      <c r="I6685" s="35">
        <v>456.29787010980806</v>
      </c>
      <c r="J6685" s="35">
        <v>1.0400901300707743</v>
      </c>
      <c r="K6685" s="35">
        <v>-1.6449182104635707</v>
      </c>
      <c r="L6685" s="35">
        <v>0</v>
      </c>
      <c r="M6685" s="35">
        <v>0</v>
      </c>
      <c r="N6685" s="35">
        <v>0</v>
      </c>
      <c r="O6685" s="35">
        <v>0</v>
      </c>
      <c r="P6685" s="36">
        <v>12</v>
      </c>
      <c r="Q6685" s="37">
        <v>60</v>
      </c>
      <c r="R6685" s="36">
        <v>0</v>
      </c>
      <c r="S6685" s="39">
        <f t="shared" si="230"/>
        <v>60</v>
      </c>
      <c r="T6685" s="34" t="s">
        <v>29</v>
      </c>
      <c r="U6685" s="12">
        <f>((alpha*(beta^speed))*(speed^ceta))</f>
        <v>5.7357944382971988</v>
      </c>
      <c r="V6685" s="8">
        <f t="shared" si="231"/>
        <v>60</v>
      </c>
    </row>
    <row r="6686" spans="1:28">
      <c r="A6686" s="34" t="s">
        <v>19</v>
      </c>
      <c r="B6686" s="34" t="s">
        <v>71</v>
      </c>
      <c r="C6686" s="5" t="s">
        <v>154</v>
      </c>
      <c r="D6686" s="35" t="s">
        <v>89</v>
      </c>
      <c r="E6686" s="36" t="s">
        <v>14</v>
      </c>
      <c r="F6686" s="37">
        <v>100</v>
      </c>
      <c r="G6686" s="38">
        <v>0.04</v>
      </c>
      <c r="H6686" s="34">
        <v>0.98486784233186608</v>
      </c>
      <c r="I6686" s="35">
        <v>-1.9377421259414177E-6</v>
      </c>
      <c r="J6686" s="35">
        <v>2.540475917811327E-4</v>
      </c>
      <c r="K6686" s="35">
        <v>-1.2667259783213232E-2</v>
      </c>
      <c r="L6686" s="35">
        <v>0.36750561339907789</v>
      </c>
      <c r="M6686" s="35">
        <v>0</v>
      </c>
      <c r="N6686" s="35">
        <v>0</v>
      </c>
      <c r="O6686" s="35">
        <v>0</v>
      </c>
      <c r="P6686" s="36">
        <v>12</v>
      </c>
      <c r="Q6686" s="37">
        <v>60</v>
      </c>
      <c r="R6686" s="36">
        <v>14</v>
      </c>
      <c r="S6686" s="39">
        <f t="shared" si="230"/>
        <v>60</v>
      </c>
      <c r="T6686" s="34" t="s">
        <v>51</v>
      </c>
      <c r="U6686" s="12">
        <f>(((alpha*(speed^3))+(beta*(speed^2))+(ceta*speed))+delta)</f>
        <v>0.10348905761501542</v>
      </c>
      <c r="V6686" s="8">
        <f t="shared" si="231"/>
        <v>60</v>
      </c>
    </row>
    <row r="6687" spans="1:28">
      <c r="A6687" s="34" t="s">
        <v>19</v>
      </c>
      <c r="B6687" s="34" t="s">
        <v>71</v>
      </c>
      <c r="C6687" s="5" t="s">
        <v>155</v>
      </c>
      <c r="D6687" s="35" t="s">
        <v>89</v>
      </c>
      <c r="E6687" s="36" t="s">
        <v>14</v>
      </c>
      <c r="F6687" s="37">
        <v>100</v>
      </c>
      <c r="G6687" s="38">
        <v>0.04</v>
      </c>
      <c r="H6687" s="34">
        <v>0.98839600076002188</v>
      </c>
      <c r="I6687" s="35">
        <v>0.50252119064069645</v>
      </c>
      <c r="J6687" s="35">
        <v>1.0116384862093379</v>
      </c>
      <c r="K6687" s="35">
        <v>-0.6207246811144711</v>
      </c>
      <c r="L6687" s="35">
        <v>0</v>
      </c>
      <c r="M6687" s="35">
        <v>0</v>
      </c>
      <c r="N6687" s="35">
        <v>0</v>
      </c>
      <c r="O6687" s="35">
        <v>0</v>
      </c>
      <c r="P6687" s="36">
        <v>12</v>
      </c>
      <c r="Q6687" s="37">
        <v>60</v>
      </c>
      <c r="R6687" s="36">
        <v>0</v>
      </c>
      <c r="S6687" s="39">
        <f t="shared" si="230"/>
        <v>60</v>
      </c>
      <c r="T6687" s="34" t="s">
        <v>29</v>
      </c>
      <c r="U6687" s="12">
        <f>((alpha*(beta^speed))*(speed^ceta))</f>
        <v>7.923783389341045E-2</v>
      </c>
      <c r="V6687" s="8">
        <f t="shared" si="231"/>
        <v>60</v>
      </c>
      <c r="AB6687" s="41"/>
    </row>
    <row r="6688" spans="1:28">
      <c r="A6688" s="34" t="s">
        <v>19</v>
      </c>
      <c r="B6688" s="34" t="s">
        <v>71</v>
      </c>
      <c r="C6688" s="5" t="s">
        <v>154</v>
      </c>
      <c r="D6688" s="35" t="s">
        <v>89</v>
      </c>
      <c r="E6688" s="36" t="s">
        <v>18</v>
      </c>
      <c r="F6688" s="37">
        <v>100</v>
      </c>
      <c r="G6688" s="38">
        <v>0.04</v>
      </c>
      <c r="H6688" s="34">
        <v>0.97851726265533978</v>
      </c>
      <c r="I6688" s="35">
        <v>0.38397142657899003</v>
      </c>
      <c r="J6688" s="35">
        <v>0.99105247252791628</v>
      </c>
      <c r="K6688" s="35">
        <v>-0.29652517317068272</v>
      </c>
      <c r="L6688" s="35">
        <v>0</v>
      </c>
      <c r="M6688" s="35">
        <v>0</v>
      </c>
      <c r="N6688" s="35">
        <v>0</v>
      </c>
      <c r="O6688" s="35">
        <v>0</v>
      </c>
      <c r="P6688" s="36">
        <v>12</v>
      </c>
      <c r="Q6688" s="37">
        <v>60</v>
      </c>
      <c r="R6688" s="36">
        <v>0</v>
      </c>
      <c r="S6688" s="39">
        <f t="shared" si="230"/>
        <v>60</v>
      </c>
      <c r="T6688" s="34" t="s">
        <v>29</v>
      </c>
      <c r="U6688" s="12">
        <f>((alpha*(beta^speed))*(speed^ceta))</f>
        <v>6.6501472513293983E-2</v>
      </c>
      <c r="V6688" s="8">
        <f t="shared" si="231"/>
        <v>60</v>
      </c>
    </row>
    <row r="6689" spans="1:28">
      <c r="A6689" s="34" t="s">
        <v>19</v>
      </c>
      <c r="B6689" s="34" t="s">
        <v>71</v>
      </c>
      <c r="C6689" s="5" t="s">
        <v>155</v>
      </c>
      <c r="D6689" s="35" t="s">
        <v>89</v>
      </c>
      <c r="E6689" s="36" t="s">
        <v>18</v>
      </c>
      <c r="F6689" s="37">
        <v>100</v>
      </c>
      <c r="G6689" s="38">
        <v>0.04</v>
      </c>
      <c r="H6689" s="34">
        <v>0.98932728556578364</v>
      </c>
      <c r="I6689" s="35">
        <v>0.5266394643319926</v>
      </c>
      <c r="J6689" s="35">
        <v>0.97152524868405832</v>
      </c>
      <c r="K6689" s="35">
        <v>-0.22696561259923989</v>
      </c>
      <c r="L6689" s="35">
        <v>0</v>
      </c>
      <c r="M6689" s="35">
        <v>0</v>
      </c>
      <c r="N6689" s="35">
        <v>0</v>
      </c>
      <c r="O6689" s="35">
        <v>0</v>
      </c>
      <c r="P6689" s="36">
        <v>12</v>
      </c>
      <c r="Q6689" s="37">
        <v>60</v>
      </c>
      <c r="R6689" s="36">
        <v>0</v>
      </c>
      <c r="S6689" s="39">
        <f t="shared" si="230"/>
        <v>60</v>
      </c>
      <c r="T6689" s="34" t="s">
        <v>29</v>
      </c>
      <c r="U6689" s="12">
        <f>((alpha*(beta^speed))*(speed^ceta))</f>
        <v>3.6743432308849494E-2</v>
      </c>
      <c r="V6689" s="8">
        <f t="shared" si="231"/>
        <v>60</v>
      </c>
    </row>
    <row r="6690" spans="1:28">
      <c r="A6690" s="34" t="s">
        <v>19</v>
      </c>
      <c r="B6690" s="34" t="s">
        <v>71</v>
      </c>
      <c r="C6690" s="5" t="s">
        <v>154</v>
      </c>
      <c r="D6690" s="35" t="s">
        <v>89</v>
      </c>
      <c r="E6690" s="36" t="s">
        <v>17</v>
      </c>
      <c r="F6690" s="37">
        <v>100</v>
      </c>
      <c r="G6690" s="38">
        <v>0.04</v>
      </c>
      <c r="H6690" s="34">
        <v>0.97454286704252113</v>
      </c>
      <c r="I6690" s="35">
        <v>-4.1176758868792535E-3</v>
      </c>
      <c r="J6690" s="35">
        <v>0.54640066937523957</v>
      </c>
      <c r="K6690" s="35">
        <v>-26.534242918581956</v>
      </c>
      <c r="L6690" s="35">
        <v>1545.9372749951128</v>
      </c>
      <c r="M6690" s="35">
        <v>0</v>
      </c>
      <c r="N6690" s="35">
        <v>0</v>
      </c>
      <c r="O6690" s="35">
        <v>0</v>
      </c>
      <c r="P6690" s="36">
        <v>12</v>
      </c>
      <c r="Q6690" s="37">
        <v>60</v>
      </c>
      <c r="R6690" s="36">
        <v>14</v>
      </c>
      <c r="S6690" s="39">
        <f t="shared" si="230"/>
        <v>60</v>
      </c>
      <c r="T6690" s="34" t="s">
        <v>51</v>
      </c>
      <c r="U6690" s="12">
        <f>(((alpha*(speed^3))+(beta*(speed^2))+(ceta*speed))+delta)</f>
        <v>1031.5071180651391</v>
      </c>
      <c r="V6690" s="8">
        <f t="shared" si="231"/>
        <v>60</v>
      </c>
    </row>
    <row r="6691" spans="1:28">
      <c r="A6691" s="34" t="s">
        <v>19</v>
      </c>
      <c r="B6691" s="34" t="s">
        <v>71</v>
      </c>
      <c r="C6691" s="5" t="s">
        <v>155</v>
      </c>
      <c r="D6691" s="35" t="s">
        <v>89</v>
      </c>
      <c r="E6691" s="36" t="s">
        <v>17</v>
      </c>
      <c r="F6691" s="37">
        <v>100</v>
      </c>
      <c r="G6691" s="38">
        <v>0.04</v>
      </c>
      <c r="H6691" s="34">
        <v>0.96577552898156305</v>
      </c>
      <c r="I6691" s="35">
        <v>-3.8076492035687354E-3</v>
      </c>
      <c r="J6691" s="35">
        <v>0.53112420103398839</v>
      </c>
      <c r="K6691" s="35">
        <v>-26.314568982171199</v>
      </c>
      <c r="L6691" s="35">
        <v>1505.6011239579682</v>
      </c>
      <c r="M6691" s="35">
        <v>0</v>
      </c>
      <c r="N6691" s="35">
        <v>0</v>
      </c>
      <c r="O6691" s="35">
        <v>0</v>
      </c>
      <c r="P6691" s="36">
        <v>12</v>
      </c>
      <c r="Q6691" s="37">
        <v>60</v>
      </c>
      <c r="R6691" s="36">
        <v>14</v>
      </c>
      <c r="S6691" s="39">
        <f t="shared" si="230"/>
        <v>60</v>
      </c>
      <c r="T6691" s="34" t="s">
        <v>51</v>
      </c>
      <c r="U6691" s="12">
        <f>(((alpha*(speed^3))+(beta*(speed^2))+(ceta*speed))+delta)</f>
        <v>1016.3218807792077</v>
      </c>
      <c r="V6691" s="8">
        <f t="shared" si="231"/>
        <v>60</v>
      </c>
    </row>
    <row r="6692" spans="1:28">
      <c r="A6692" s="34" t="s">
        <v>19</v>
      </c>
      <c r="B6692" s="34" t="s">
        <v>71</v>
      </c>
      <c r="C6692" s="5" t="s">
        <v>154</v>
      </c>
      <c r="D6692" s="35" t="s">
        <v>89</v>
      </c>
      <c r="E6692" s="36" t="s">
        <v>15</v>
      </c>
      <c r="F6692" s="37">
        <v>0</v>
      </c>
      <c r="G6692" s="38">
        <v>0.06</v>
      </c>
      <c r="H6692" s="34">
        <v>0.9951042580423255</v>
      </c>
      <c r="I6692" s="35">
        <v>1316.8453411040518</v>
      </c>
      <c r="J6692" s="35">
        <v>-3.0816510200467087</v>
      </c>
      <c r="K6692" s="35">
        <v>7.3329252558607108</v>
      </c>
      <c r="L6692" s="35">
        <v>-0.37260651069954259</v>
      </c>
      <c r="M6692" s="35">
        <v>0</v>
      </c>
      <c r="N6692" s="35">
        <v>0</v>
      </c>
      <c r="O6692" s="35">
        <v>0</v>
      </c>
      <c r="P6692" s="36">
        <v>12</v>
      </c>
      <c r="Q6692" s="37">
        <v>86</v>
      </c>
      <c r="R6692" s="36">
        <v>1</v>
      </c>
      <c r="S6692" s="39">
        <f t="shared" si="230"/>
        <v>86</v>
      </c>
      <c r="T6692" s="34" t="s">
        <v>30</v>
      </c>
      <c r="U6692" s="12">
        <f>((alpha*(speed^beta))+(ceta*(speed^delta)))</f>
        <v>1.3961061320154868</v>
      </c>
      <c r="V6692" s="8">
        <f t="shared" si="231"/>
        <v>86</v>
      </c>
    </row>
    <row r="6693" spans="1:28">
      <c r="A6693" s="34" t="s">
        <v>19</v>
      </c>
      <c r="B6693" s="34" t="s">
        <v>71</v>
      </c>
      <c r="C6693" s="5" t="s">
        <v>155</v>
      </c>
      <c r="D6693" s="35" t="s">
        <v>89</v>
      </c>
      <c r="E6693" s="36" t="s">
        <v>15</v>
      </c>
      <c r="F6693" s="37">
        <v>0</v>
      </c>
      <c r="G6693" s="38">
        <v>0.06</v>
      </c>
      <c r="H6693" s="34">
        <v>0.96048774396871683</v>
      </c>
      <c r="I6693" s="35">
        <v>-9.8781936975357882E-6</v>
      </c>
      <c r="J6693" s="35">
        <v>1.3000115674727257E-3</v>
      </c>
      <c r="K6693" s="35">
        <v>-0.10266268376764823</v>
      </c>
      <c r="L6693" s="35">
        <v>7.3997710813701332</v>
      </c>
      <c r="M6693" s="35">
        <v>0</v>
      </c>
      <c r="N6693" s="35">
        <v>0</v>
      </c>
      <c r="O6693" s="35">
        <v>0</v>
      </c>
      <c r="P6693" s="36">
        <v>12</v>
      </c>
      <c r="Q6693" s="37">
        <v>86</v>
      </c>
      <c r="R6693" s="36">
        <v>14</v>
      </c>
      <c r="S6693" s="39">
        <f t="shared" si="230"/>
        <v>86</v>
      </c>
      <c r="T6693" s="34" t="s">
        <v>51</v>
      </c>
      <c r="U6693" s="12">
        <f>(((alpha*(speed^3))+(beta*(speed^2))+(ceta*speed))+delta)</f>
        <v>1.9025814599008424</v>
      </c>
      <c r="V6693" s="8">
        <f t="shared" si="231"/>
        <v>86</v>
      </c>
    </row>
    <row r="6694" spans="1:28">
      <c r="A6694" s="34" t="s">
        <v>19</v>
      </c>
      <c r="B6694" s="34" t="s">
        <v>71</v>
      </c>
      <c r="C6694" s="5" t="s">
        <v>154</v>
      </c>
      <c r="D6694" s="35" t="s">
        <v>89</v>
      </c>
      <c r="E6694" s="36" t="s">
        <v>16</v>
      </c>
      <c r="F6694" s="37">
        <v>0</v>
      </c>
      <c r="G6694" s="38">
        <v>0.06</v>
      </c>
      <c r="H6694" s="34">
        <v>0.97020614322743914</v>
      </c>
      <c r="I6694" s="35">
        <v>15.678415669658632</v>
      </c>
      <c r="J6694" s="35">
        <v>0.99936071670091553</v>
      </c>
      <c r="K6694" s="35">
        <v>-0.18559487083898274</v>
      </c>
      <c r="L6694" s="35">
        <v>0</v>
      </c>
      <c r="M6694" s="35">
        <v>0</v>
      </c>
      <c r="N6694" s="35">
        <v>0</v>
      </c>
      <c r="O6694" s="35">
        <v>0</v>
      </c>
      <c r="P6694" s="36">
        <v>12</v>
      </c>
      <c r="Q6694" s="37">
        <v>86</v>
      </c>
      <c r="R6694" s="36">
        <v>0</v>
      </c>
      <c r="S6694" s="39">
        <f t="shared" si="230"/>
        <v>86</v>
      </c>
      <c r="T6694" s="34" t="s">
        <v>29</v>
      </c>
      <c r="U6694" s="12">
        <f>((alpha*(beta^speed))*(speed^ceta))</f>
        <v>6.4920932451330913</v>
      </c>
      <c r="V6694" s="8">
        <f t="shared" si="231"/>
        <v>86</v>
      </c>
    </row>
    <row r="6695" spans="1:28">
      <c r="A6695" s="34" t="s">
        <v>19</v>
      </c>
      <c r="B6695" s="34" t="s">
        <v>71</v>
      </c>
      <c r="C6695" s="5" t="s">
        <v>155</v>
      </c>
      <c r="D6695" s="35" t="s">
        <v>89</v>
      </c>
      <c r="E6695" s="36" t="s">
        <v>16</v>
      </c>
      <c r="F6695" s="37">
        <v>0</v>
      </c>
      <c r="G6695" s="38">
        <v>0.06</v>
      </c>
      <c r="H6695" s="34">
        <v>0.99732362821415044</v>
      </c>
      <c r="I6695" s="35">
        <v>6270.5522562431815</v>
      </c>
      <c r="J6695" s="35">
        <v>1.0470299863972936</v>
      </c>
      <c r="K6695" s="35">
        <v>-2.5418368601623516</v>
      </c>
      <c r="L6695" s="35">
        <v>0</v>
      </c>
      <c r="M6695" s="35">
        <v>0</v>
      </c>
      <c r="N6695" s="35">
        <v>0</v>
      </c>
      <c r="O6695" s="35">
        <v>0</v>
      </c>
      <c r="P6695" s="36">
        <v>12</v>
      </c>
      <c r="Q6695" s="37">
        <v>86</v>
      </c>
      <c r="R6695" s="36">
        <v>0</v>
      </c>
      <c r="S6695" s="39">
        <f t="shared" si="230"/>
        <v>86</v>
      </c>
      <c r="T6695" s="34" t="s">
        <v>29</v>
      </c>
      <c r="U6695" s="12">
        <f>((alpha*(beta^speed))*(speed^ceta))</f>
        <v>3.9501230744099383</v>
      </c>
      <c r="V6695" s="8">
        <f t="shared" si="231"/>
        <v>86</v>
      </c>
    </row>
    <row r="6696" spans="1:28">
      <c r="A6696" s="34" t="s">
        <v>19</v>
      </c>
      <c r="B6696" s="34" t="s">
        <v>71</v>
      </c>
      <c r="C6696" s="5" t="s">
        <v>154</v>
      </c>
      <c r="D6696" s="35" t="s">
        <v>89</v>
      </c>
      <c r="E6696" s="36" t="s">
        <v>14</v>
      </c>
      <c r="F6696" s="37">
        <v>0</v>
      </c>
      <c r="G6696" s="38">
        <v>0.06</v>
      </c>
      <c r="H6696" s="34">
        <v>0.97989383759031068</v>
      </c>
      <c r="I6696" s="35">
        <v>-1.1464704792584059E-6</v>
      </c>
      <c r="J6696" s="35">
        <v>1.83289236684184E-4</v>
      </c>
      <c r="K6696" s="35">
        <v>-9.8894230690258159E-3</v>
      </c>
      <c r="L6696" s="35">
        <v>0.29833747030335872</v>
      </c>
      <c r="M6696" s="35">
        <v>0</v>
      </c>
      <c r="N6696" s="35">
        <v>0</v>
      </c>
      <c r="O6696" s="35">
        <v>0</v>
      </c>
      <c r="P6696" s="36">
        <v>12</v>
      </c>
      <c r="Q6696" s="37">
        <v>86</v>
      </c>
      <c r="R6696" s="36">
        <v>14</v>
      </c>
      <c r="S6696" s="39">
        <f t="shared" si="230"/>
        <v>86</v>
      </c>
      <c r="T6696" s="34" t="s">
        <v>51</v>
      </c>
      <c r="U6696" s="12">
        <f>(((alpha*(speed^3))+(beta*(speed^2))+(ceta*speed))+delta)</f>
        <v>7.4234853728178896E-2</v>
      </c>
      <c r="V6696" s="8">
        <f t="shared" si="231"/>
        <v>86</v>
      </c>
    </row>
    <row r="6697" spans="1:28">
      <c r="A6697" s="34" t="s">
        <v>19</v>
      </c>
      <c r="B6697" s="34" t="s">
        <v>71</v>
      </c>
      <c r="C6697" s="5" t="s">
        <v>155</v>
      </c>
      <c r="D6697" s="35" t="s">
        <v>89</v>
      </c>
      <c r="E6697" s="36" t="s">
        <v>14</v>
      </c>
      <c r="F6697" s="37">
        <v>0</v>
      </c>
      <c r="G6697" s="38">
        <v>0.06</v>
      </c>
      <c r="H6697" s="34">
        <v>0.98914948069007036</v>
      </c>
      <c r="I6697" s="35">
        <v>1.094084507226553</v>
      </c>
      <c r="J6697" s="35">
        <v>-1.0647728435728319</v>
      </c>
      <c r="K6697" s="35">
        <v>7.4507942794884117E-3</v>
      </c>
      <c r="L6697" s="35">
        <v>0.38585222665359609</v>
      </c>
      <c r="M6697" s="35">
        <v>0</v>
      </c>
      <c r="N6697" s="35">
        <v>0</v>
      </c>
      <c r="O6697" s="35">
        <v>0</v>
      </c>
      <c r="P6697" s="36">
        <v>12</v>
      </c>
      <c r="Q6697" s="37">
        <v>86</v>
      </c>
      <c r="R6697" s="36">
        <v>1</v>
      </c>
      <c r="S6697" s="39">
        <f t="shared" si="230"/>
        <v>86</v>
      </c>
      <c r="T6697" s="34" t="s">
        <v>30</v>
      </c>
      <c r="U6697" s="12">
        <f>((alpha*(speed^beta))+(ceta*(speed^delta)))</f>
        <v>5.1089375604621498E-2</v>
      </c>
      <c r="V6697" s="8">
        <f t="shared" si="231"/>
        <v>86</v>
      </c>
      <c r="AB6697" s="41"/>
    </row>
    <row r="6698" spans="1:28">
      <c r="A6698" s="34" t="s">
        <v>19</v>
      </c>
      <c r="B6698" s="34" t="s">
        <v>71</v>
      </c>
      <c r="C6698" s="5" t="s">
        <v>154</v>
      </c>
      <c r="D6698" s="35" t="s">
        <v>89</v>
      </c>
      <c r="E6698" s="36" t="s">
        <v>18</v>
      </c>
      <c r="F6698" s="37">
        <v>0</v>
      </c>
      <c r="G6698" s="38">
        <v>0.06</v>
      </c>
      <c r="H6698" s="34">
        <v>0.98093973510084542</v>
      </c>
      <c r="I6698" s="35">
        <v>-3.3858427806442476E-7</v>
      </c>
      <c r="J6698" s="35">
        <v>4.9651955385023639E-5</v>
      </c>
      <c r="K6698" s="35">
        <v>-3.07901199010627E-3</v>
      </c>
      <c r="L6698" s="35">
        <v>0.15918449029376117</v>
      </c>
      <c r="M6698" s="35">
        <v>0</v>
      </c>
      <c r="N6698" s="35">
        <v>0</v>
      </c>
      <c r="O6698" s="35">
        <v>0</v>
      </c>
      <c r="P6698" s="36">
        <v>12</v>
      </c>
      <c r="Q6698" s="37">
        <v>86</v>
      </c>
      <c r="R6698" s="36">
        <v>14</v>
      </c>
      <c r="S6698" s="39">
        <f t="shared" si="230"/>
        <v>86</v>
      </c>
      <c r="T6698" s="34" t="s">
        <v>51</v>
      </c>
      <c r="U6698" s="12">
        <f>(((alpha*(speed^3))+(beta*(speed^2))+(ceta*speed))+delta)</f>
        <v>4.6256759603711062E-2</v>
      </c>
      <c r="V6698" s="8">
        <f t="shared" si="231"/>
        <v>86</v>
      </c>
    </row>
    <row r="6699" spans="1:28">
      <c r="A6699" s="34" t="s">
        <v>19</v>
      </c>
      <c r="B6699" s="34" t="s">
        <v>71</v>
      </c>
      <c r="C6699" s="5" t="s">
        <v>155</v>
      </c>
      <c r="D6699" s="35" t="s">
        <v>89</v>
      </c>
      <c r="E6699" s="36" t="s">
        <v>18</v>
      </c>
      <c r="F6699" s="37">
        <v>0</v>
      </c>
      <c r="G6699" s="38">
        <v>0.06</v>
      </c>
      <c r="H6699" s="34">
        <v>0.9841333677804216</v>
      </c>
      <c r="I6699" s="35">
        <v>0.79970045501097431</v>
      </c>
      <c r="J6699" s="35">
        <v>0.9929219839186908</v>
      </c>
      <c r="K6699" s="35">
        <v>-0.58514031512326015</v>
      </c>
      <c r="L6699" s="35">
        <v>0</v>
      </c>
      <c r="M6699" s="35">
        <v>0</v>
      </c>
      <c r="N6699" s="35">
        <v>0</v>
      </c>
      <c r="O6699" s="35">
        <v>0</v>
      </c>
      <c r="P6699" s="36">
        <v>12</v>
      </c>
      <c r="Q6699" s="37">
        <v>86</v>
      </c>
      <c r="R6699" s="36">
        <v>0</v>
      </c>
      <c r="S6699" s="39">
        <f t="shared" si="230"/>
        <v>86</v>
      </c>
      <c r="T6699" s="34" t="s">
        <v>29</v>
      </c>
      <c r="U6699" s="12">
        <f>((alpha*(beta^speed))*(speed^ceta))</f>
        <v>3.2038721429258364E-2</v>
      </c>
      <c r="V6699" s="8">
        <f t="shared" si="231"/>
        <v>86</v>
      </c>
    </row>
    <row r="6700" spans="1:28">
      <c r="A6700" s="34" t="s">
        <v>19</v>
      </c>
      <c r="B6700" s="34" t="s">
        <v>71</v>
      </c>
      <c r="C6700" s="5" t="s">
        <v>154</v>
      </c>
      <c r="D6700" s="35" t="s">
        <v>89</v>
      </c>
      <c r="E6700" s="36" t="s">
        <v>17</v>
      </c>
      <c r="F6700" s="37">
        <v>0</v>
      </c>
      <c r="G6700" s="38">
        <v>0.06</v>
      </c>
      <c r="H6700" s="34">
        <v>0.98347296411260465</v>
      </c>
      <c r="I6700" s="35">
        <v>4150.1279792020514</v>
      </c>
      <c r="J6700" s="35">
        <v>-0.89801134244667469</v>
      </c>
      <c r="K6700" s="35">
        <v>250.73613010769691</v>
      </c>
      <c r="L6700" s="35">
        <v>0.20046996551160431</v>
      </c>
      <c r="M6700" s="35">
        <v>0</v>
      </c>
      <c r="N6700" s="35">
        <v>0</v>
      </c>
      <c r="O6700" s="35">
        <v>0</v>
      </c>
      <c r="P6700" s="36">
        <v>12</v>
      </c>
      <c r="Q6700" s="37">
        <v>86</v>
      </c>
      <c r="R6700" s="36">
        <v>1</v>
      </c>
      <c r="S6700" s="39">
        <f t="shared" si="230"/>
        <v>86</v>
      </c>
      <c r="T6700" s="34" t="s">
        <v>30</v>
      </c>
      <c r="U6700" s="12">
        <f>((alpha*(speed^beta))+(ceta*(speed^delta)))</f>
        <v>688.39481989600461</v>
      </c>
      <c r="V6700" s="8">
        <f t="shared" si="231"/>
        <v>86</v>
      </c>
    </row>
    <row r="6701" spans="1:28">
      <c r="A6701" s="34" t="s">
        <v>19</v>
      </c>
      <c r="B6701" s="34" t="s">
        <v>71</v>
      </c>
      <c r="C6701" s="5" t="s">
        <v>155</v>
      </c>
      <c r="D6701" s="35" t="s">
        <v>89</v>
      </c>
      <c r="E6701" s="36" t="s">
        <v>17</v>
      </c>
      <c r="F6701" s="37">
        <v>0</v>
      </c>
      <c r="G6701" s="38">
        <v>0.06</v>
      </c>
      <c r="H6701" s="34">
        <v>0.98095398178656079</v>
      </c>
      <c r="I6701" s="35">
        <v>3943.3637934891058</v>
      </c>
      <c r="J6701" s="35">
        <v>-0.81717114190118256</v>
      </c>
      <c r="K6701" s="35">
        <v>151.17995021287064</v>
      </c>
      <c r="L6701" s="35">
        <v>0.29675192621249658</v>
      </c>
      <c r="M6701" s="35">
        <v>0</v>
      </c>
      <c r="N6701" s="35">
        <v>0</v>
      </c>
      <c r="O6701" s="35">
        <v>0</v>
      </c>
      <c r="P6701" s="36">
        <v>12</v>
      </c>
      <c r="Q6701" s="37">
        <v>86</v>
      </c>
      <c r="R6701" s="36">
        <v>1</v>
      </c>
      <c r="S6701" s="39">
        <f t="shared" si="230"/>
        <v>86</v>
      </c>
      <c r="T6701" s="34" t="s">
        <v>30</v>
      </c>
      <c r="U6701" s="12">
        <f>((alpha*(speed^beta))+(ceta*(speed^delta)))</f>
        <v>670.49660198443019</v>
      </c>
      <c r="V6701" s="8">
        <f t="shared" si="231"/>
        <v>86</v>
      </c>
    </row>
    <row r="6702" spans="1:28">
      <c r="A6702" s="34" t="s">
        <v>19</v>
      </c>
      <c r="B6702" s="34" t="s">
        <v>71</v>
      </c>
      <c r="C6702" s="5" t="s">
        <v>154</v>
      </c>
      <c r="D6702" s="35" t="s">
        <v>89</v>
      </c>
      <c r="E6702" s="36" t="s">
        <v>15</v>
      </c>
      <c r="F6702" s="37">
        <v>50</v>
      </c>
      <c r="G6702" s="38">
        <v>0.06</v>
      </c>
      <c r="H6702" s="34">
        <v>0.98538890225230247</v>
      </c>
      <c r="I6702" s="35">
        <v>-4.2756669027821785E-5</v>
      </c>
      <c r="J6702" s="35">
        <v>5.1366830888086622E-3</v>
      </c>
      <c r="K6702" s="35">
        <v>-0.22691084120710561</v>
      </c>
      <c r="L6702" s="35">
        <v>6.0728523814939859</v>
      </c>
      <c r="M6702" s="35">
        <v>0</v>
      </c>
      <c r="N6702" s="35">
        <v>0</v>
      </c>
      <c r="O6702" s="35">
        <v>0</v>
      </c>
      <c r="P6702" s="36">
        <v>12</v>
      </c>
      <c r="Q6702" s="37">
        <v>60</v>
      </c>
      <c r="R6702" s="36">
        <v>14</v>
      </c>
      <c r="S6702" s="39">
        <f t="shared" si="230"/>
        <v>60</v>
      </c>
      <c r="T6702" s="34" t="s">
        <v>51</v>
      </c>
      <c r="U6702" s="12">
        <f>(((alpha*(speed^3))+(beta*(speed^2))+(ceta*speed))+delta)</f>
        <v>1.7148205187693257</v>
      </c>
      <c r="V6702" s="8">
        <f t="shared" si="231"/>
        <v>60</v>
      </c>
    </row>
    <row r="6703" spans="1:28">
      <c r="A6703" s="34" t="s">
        <v>19</v>
      </c>
      <c r="B6703" s="34" t="s">
        <v>71</v>
      </c>
      <c r="C6703" s="5" t="s">
        <v>155</v>
      </c>
      <c r="D6703" s="35" t="s">
        <v>89</v>
      </c>
      <c r="E6703" s="36" t="s">
        <v>15</v>
      </c>
      <c r="F6703" s="37">
        <v>50</v>
      </c>
      <c r="G6703" s="38">
        <v>0.06</v>
      </c>
      <c r="H6703" s="34">
        <v>0.97662265345348398</v>
      </c>
      <c r="I6703" s="35">
        <v>19.473989553126753</v>
      </c>
      <c r="J6703" s="35">
        <v>0.98323150389912084</v>
      </c>
      <c r="K6703" s="35">
        <v>-0.23964654734537869</v>
      </c>
      <c r="L6703" s="35">
        <v>0</v>
      </c>
      <c r="M6703" s="35">
        <v>0</v>
      </c>
      <c r="N6703" s="35">
        <v>0</v>
      </c>
      <c r="O6703" s="35">
        <v>0</v>
      </c>
      <c r="P6703" s="36">
        <v>12</v>
      </c>
      <c r="Q6703" s="37">
        <v>60</v>
      </c>
      <c r="R6703" s="36">
        <v>0</v>
      </c>
      <c r="S6703" s="39">
        <f t="shared" si="230"/>
        <v>60</v>
      </c>
      <c r="T6703" s="34" t="s">
        <v>29</v>
      </c>
      <c r="U6703" s="12">
        <f>((alpha*(beta^speed))*(speed^ceta))</f>
        <v>2.6465143273515945</v>
      </c>
      <c r="V6703" s="8">
        <f t="shared" si="231"/>
        <v>60</v>
      </c>
    </row>
    <row r="6704" spans="1:28">
      <c r="A6704" s="34" t="s">
        <v>19</v>
      </c>
      <c r="B6704" s="34" t="s">
        <v>71</v>
      </c>
      <c r="C6704" s="5" t="s">
        <v>154</v>
      </c>
      <c r="D6704" s="35" t="s">
        <v>89</v>
      </c>
      <c r="E6704" s="36" t="s">
        <v>16</v>
      </c>
      <c r="F6704" s="37">
        <v>50</v>
      </c>
      <c r="G6704" s="38">
        <v>0.06</v>
      </c>
      <c r="H6704" s="34">
        <v>0.9823414406068588</v>
      </c>
      <c r="I6704" s="35">
        <v>2.1690234398153212</v>
      </c>
      <c r="J6704" s="35">
        <v>24.399624188350092</v>
      </c>
      <c r="K6704" s="35">
        <v>1.5523591179094103</v>
      </c>
      <c r="L6704" s="35">
        <v>0.69751957188948988</v>
      </c>
      <c r="M6704" s="35">
        <v>-1.1096707266445209E-2</v>
      </c>
      <c r="N6704" s="35">
        <v>0</v>
      </c>
      <c r="O6704" s="35">
        <v>0</v>
      </c>
      <c r="P6704" s="36">
        <v>12</v>
      </c>
      <c r="Q6704" s="37">
        <v>60</v>
      </c>
      <c r="R6704" s="36">
        <v>10</v>
      </c>
      <c r="S6704" s="39">
        <f t="shared" si="230"/>
        <v>60</v>
      </c>
      <c r="T6704" s="34" t="s">
        <v>44</v>
      </c>
      <c r="U6704" s="12">
        <f>(alpha+(beta/(1+EXP((((-1)*ceta)+(delta*LN(speed)))+(epsilon*speed)))))</f>
        <v>10.605467588675662</v>
      </c>
      <c r="V6704" s="8">
        <f t="shared" si="231"/>
        <v>60</v>
      </c>
    </row>
    <row r="6705" spans="1:28">
      <c r="A6705" s="34" t="s">
        <v>19</v>
      </c>
      <c r="B6705" s="34" t="s">
        <v>71</v>
      </c>
      <c r="C6705" s="5" t="s">
        <v>155</v>
      </c>
      <c r="D6705" s="35" t="s">
        <v>89</v>
      </c>
      <c r="E6705" s="36" t="s">
        <v>16</v>
      </c>
      <c r="F6705" s="37">
        <v>50</v>
      </c>
      <c r="G6705" s="38">
        <v>0.06</v>
      </c>
      <c r="H6705" s="34">
        <v>0.99481738944244535</v>
      </c>
      <c r="I6705" s="35">
        <v>505.31205286579848</v>
      </c>
      <c r="J6705" s="35">
        <v>1.042892684725611</v>
      </c>
      <c r="K6705" s="35">
        <v>-1.7016198057935132</v>
      </c>
      <c r="L6705" s="35">
        <v>0</v>
      </c>
      <c r="M6705" s="35">
        <v>0</v>
      </c>
      <c r="N6705" s="35">
        <v>0</v>
      </c>
      <c r="O6705" s="35">
        <v>0</v>
      </c>
      <c r="P6705" s="36">
        <v>12</v>
      </c>
      <c r="Q6705" s="37">
        <v>60</v>
      </c>
      <c r="R6705" s="36">
        <v>0</v>
      </c>
      <c r="S6705" s="39">
        <f t="shared" si="230"/>
        <v>60</v>
      </c>
      <c r="T6705" s="34" t="s">
        <v>29</v>
      </c>
      <c r="U6705" s="12">
        <f>((alpha*(beta^speed))*(speed^ceta))</f>
        <v>5.9183349554201792</v>
      </c>
      <c r="V6705" s="8">
        <f t="shared" si="231"/>
        <v>60</v>
      </c>
    </row>
    <row r="6706" spans="1:28">
      <c r="A6706" s="34" t="s">
        <v>19</v>
      </c>
      <c r="B6706" s="34" t="s">
        <v>71</v>
      </c>
      <c r="C6706" s="5" t="s">
        <v>154</v>
      </c>
      <c r="D6706" s="35" t="s">
        <v>89</v>
      </c>
      <c r="E6706" s="36" t="s">
        <v>14</v>
      </c>
      <c r="F6706" s="37">
        <v>50</v>
      </c>
      <c r="G6706" s="38">
        <v>0.06</v>
      </c>
      <c r="H6706" s="34">
        <v>0.9776537982774639</v>
      </c>
      <c r="I6706" s="35">
        <v>-2.0053454703137618E-6</v>
      </c>
      <c r="J6706" s="35">
        <v>2.6056791669489844E-4</v>
      </c>
      <c r="K6706" s="35">
        <v>-1.3019798523679528E-2</v>
      </c>
      <c r="L6706" s="35">
        <v>0.3780600231893157</v>
      </c>
      <c r="M6706" s="35">
        <v>0</v>
      </c>
      <c r="N6706" s="35">
        <v>0</v>
      </c>
      <c r="O6706" s="35">
        <v>0</v>
      </c>
      <c r="P6706" s="36">
        <v>12</v>
      </c>
      <c r="Q6706" s="37">
        <v>60</v>
      </c>
      <c r="R6706" s="36">
        <v>14</v>
      </c>
      <c r="S6706" s="39">
        <f t="shared" si="230"/>
        <v>60</v>
      </c>
      <c r="T6706" s="34" t="s">
        <v>51</v>
      </c>
      <c r="U6706" s="12">
        <f>(((alpha*(speed^3))+(beta*(speed^2))+(ceta*speed))+delta)</f>
        <v>0.10176199028240579</v>
      </c>
      <c r="V6706" s="8">
        <f t="shared" si="231"/>
        <v>60</v>
      </c>
    </row>
    <row r="6707" spans="1:28">
      <c r="A6707" s="34" t="s">
        <v>19</v>
      </c>
      <c r="B6707" s="34" t="s">
        <v>71</v>
      </c>
      <c r="C6707" s="5" t="s">
        <v>155</v>
      </c>
      <c r="D6707" s="35" t="s">
        <v>89</v>
      </c>
      <c r="E6707" s="36" t="s">
        <v>14</v>
      </c>
      <c r="F6707" s="37">
        <v>50</v>
      </c>
      <c r="G6707" s="38">
        <v>0.06</v>
      </c>
      <c r="H6707" s="34">
        <v>0.987805915398967</v>
      </c>
      <c r="I6707" s="35">
        <v>0.47673891262813817</v>
      </c>
      <c r="J6707" s="35">
        <v>1.01240605090623</v>
      </c>
      <c r="K6707" s="35">
        <v>-0.61626926445960162</v>
      </c>
      <c r="L6707" s="35">
        <v>0</v>
      </c>
      <c r="M6707" s="35">
        <v>0</v>
      </c>
      <c r="N6707" s="35">
        <v>0</v>
      </c>
      <c r="O6707" s="35">
        <v>0</v>
      </c>
      <c r="P6707" s="36">
        <v>12</v>
      </c>
      <c r="Q6707" s="37">
        <v>60</v>
      </c>
      <c r="R6707" s="36">
        <v>0</v>
      </c>
      <c r="S6707" s="39">
        <f t="shared" si="230"/>
        <v>60</v>
      </c>
      <c r="T6707" s="34" t="s">
        <v>29</v>
      </c>
      <c r="U6707" s="12">
        <f>((alpha*(beta^speed))*(speed^ceta))</f>
        <v>8.0120669273205769E-2</v>
      </c>
      <c r="V6707" s="8">
        <f t="shared" si="231"/>
        <v>60</v>
      </c>
      <c r="AB6707" s="41"/>
    </row>
    <row r="6708" spans="1:28">
      <c r="A6708" s="34" t="s">
        <v>19</v>
      </c>
      <c r="B6708" s="34" t="s">
        <v>71</v>
      </c>
      <c r="C6708" s="5" t="s">
        <v>154</v>
      </c>
      <c r="D6708" s="35" t="s">
        <v>89</v>
      </c>
      <c r="E6708" s="36" t="s">
        <v>18</v>
      </c>
      <c r="F6708" s="37">
        <v>50</v>
      </c>
      <c r="G6708" s="38">
        <v>0.06</v>
      </c>
      <c r="H6708" s="34">
        <v>0.97638907040655387</v>
      </c>
      <c r="I6708" s="35">
        <v>0.31055741084694949</v>
      </c>
      <c r="J6708" s="35">
        <v>0.98578352007541981</v>
      </c>
      <c r="K6708" s="35">
        <v>-0.17104759737626246</v>
      </c>
      <c r="L6708" s="35">
        <v>0</v>
      </c>
      <c r="M6708" s="35">
        <v>0</v>
      </c>
      <c r="N6708" s="35">
        <v>0</v>
      </c>
      <c r="O6708" s="35">
        <v>0</v>
      </c>
      <c r="P6708" s="36">
        <v>12</v>
      </c>
      <c r="Q6708" s="37">
        <v>60</v>
      </c>
      <c r="R6708" s="36">
        <v>0</v>
      </c>
      <c r="S6708" s="39">
        <f t="shared" si="230"/>
        <v>60</v>
      </c>
      <c r="T6708" s="34" t="s">
        <v>29</v>
      </c>
      <c r="U6708" s="12">
        <f>((alpha*(beta^speed))*(speed^ceta))</f>
        <v>6.5296004820066506E-2</v>
      </c>
      <c r="V6708" s="8">
        <f t="shared" si="231"/>
        <v>60</v>
      </c>
    </row>
    <row r="6709" spans="1:28">
      <c r="A6709" s="34" t="s">
        <v>19</v>
      </c>
      <c r="B6709" s="34" t="s">
        <v>71</v>
      </c>
      <c r="C6709" s="5" t="s">
        <v>155</v>
      </c>
      <c r="D6709" s="35" t="s">
        <v>89</v>
      </c>
      <c r="E6709" s="36" t="s">
        <v>18</v>
      </c>
      <c r="F6709" s="37">
        <v>50</v>
      </c>
      <c r="G6709" s="38">
        <v>0.06</v>
      </c>
      <c r="H6709" s="34">
        <v>0.98784008345303487</v>
      </c>
      <c r="I6709" s="35">
        <v>0.47295819174385273</v>
      </c>
      <c r="J6709" s="35">
        <v>0.97028265455175955</v>
      </c>
      <c r="K6709" s="35">
        <v>-0.19100693831051657</v>
      </c>
      <c r="L6709" s="35">
        <v>0</v>
      </c>
      <c r="M6709" s="35">
        <v>0</v>
      </c>
      <c r="N6709" s="35">
        <v>0</v>
      </c>
      <c r="O6709" s="35">
        <v>0</v>
      </c>
      <c r="P6709" s="36">
        <v>12</v>
      </c>
      <c r="Q6709" s="37">
        <v>60</v>
      </c>
      <c r="R6709" s="36">
        <v>0</v>
      </c>
      <c r="S6709" s="39">
        <f t="shared" si="230"/>
        <v>60</v>
      </c>
      <c r="T6709" s="34" t="s">
        <v>29</v>
      </c>
      <c r="U6709" s="12">
        <f>((alpha*(beta^speed))*(speed^ceta))</f>
        <v>3.5406221970766504E-2</v>
      </c>
      <c r="V6709" s="8">
        <f t="shared" si="231"/>
        <v>60</v>
      </c>
    </row>
    <row r="6710" spans="1:28">
      <c r="A6710" s="34" t="s">
        <v>19</v>
      </c>
      <c r="B6710" s="34" t="s">
        <v>71</v>
      </c>
      <c r="C6710" s="5" t="s">
        <v>154</v>
      </c>
      <c r="D6710" s="35" t="s">
        <v>89</v>
      </c>
      <c r="E6710" s="36" t="s">
        <v>17</v>
      </c>
      <c r="F6710" s="37">
        <v>50</v>
      </c>
      <c r="G6710" s="38">
        <v>0.06</v>
      </c>
      <c r="H6710" s="34">
        <v>0.98633688288954013</v>
      </c>
      <c r="I6710" s="35">
        <v>-4.2698609111084876E-3</v>
      </c>
      <c r="J6710" s="35">
        <v>0.56526775710951649</v>
      </c>
      <c r="K6710" s="35">
        <v>-26.173232355690235</v>
      </c>
      <c r="L6710" s="35">
        <v>1502.4702849649852</v>
      </c>
      <c r="M6710" s="35">
        <v>0</v>
      </c>
      <c r="N6710" s="35">
        <v>0</v>
      </c>
      <c r="O6710" s="35">
        <v>0</v>
      </c>
      <c r="P6710" s="36">
        <v>12</v>
      </c>
      <c r="Q6710" s="37">
        <v>60</v>
      </c>
      <c r="R6710" s="36">
        <v>14</v>
      </c>
      <c r="S6710" s="39">
        <f t="shared" si="230"/>
        <v>60</v>
      </c>
      <c r="T6710" s="34" t="s">
        <v>51</v>
      </c>
      <c r="U6710" s="12">
        <f>(((alpha*(speed^3))+(beta*(speed^2))+(ceta*speed))+delta)</f>
        <v>1044.7503124183972</v>
      </c>
      <c r="V6710" s="8">
        <f t="shared" si="231"/>
        <v>60</v>
      </c>
    </row>
    <row r="6711" spans="1:28">
      <c r="A6711" s="34" t="s">
        <v>19</v>
      </c>
      <c r="B6711" s="34" t="s">
        <v>71</v>
      </c>
      <c r="C6711" s="5" t="s">
        <v>155</v>
      </c>
      <c r="D6711" s="35" t="s">
        <v>89</v>
      </c>
      <c r="E6711" s="36" t="s">
        <v>17</v>
      </c>
      <c r="F6711" s="37">
        <v>50</v>
      </c>
      <c r="G6711" s="38">
        <v>0.06</v>
      </c>
      <c r="H6711" s="34">
        <v>0.9786221058395409</v>
      </c>
      <c r="I6711" s="35">
        <v>6.8917668685063269</v>
      </c>
      <c r="J6711" s="35">
        <v>2.5872282739404788</v>
      </c>
      <c r="K6711" s="35">
        <v>8.7350880510011131E-4</v>
      </c>
      <c r="L6711" s="35">
        <v>0</v>
      </c>
      <c r="M6711" s="35">
        <v>0</v>
      </c>
      <c r="N6711" s="35">
        <v>0</v>
      </c>
      <c r="O6711" s="35">
        <v>0</v>
      </c>
      <c r="P6711" s="36">
        <v>12</v>
      </c>
      <c r="Q6711" s="37">
        <v>60</v>
      </c>
      <c r="R6711" s="36">
        <v>13</v>
      </c>
      <c r="S6711" s="39">
        <f t="shared" si="230"/>
        <v>60</v>
      </c>
      <c r="T6711" s="34" t="s">
        <v>50</v>
      </c>
      <c r="U6711" s="12">
        <f>EXP((alpha+(beta/speed))+(ceta*LN(speed)))</f>
        <v>1031.184876675969</v>
      </c>
      <c r="V6711" s="8">
        <f t="shared" si="231"/>
        <v>60</v>
      </c>
    </row>
    <row r="6712" spans="1:28">
      <c r="A6712" s="34" t="s">
        <v>19</v>
      </c>
      <c r="B6712" s="34" t="s">
        <v>71</v>
      </c>
      <c r="C6712" s="5" t="s">
        <v>154</v>
      </c>
      <c r="D6712" s="35" t="s">
        <v>89</v>
      </c>
      <c r="E6712" s="36" t="s">
        <v>15</v>
      </c>
      <c r="F6712" s="37">
        <v>100</v>
      </c>
      <c r="G6712" s="38">
        <v>0.06</v>
      </c>
      <c r="H6712" s="34">
        <v>0.80253148162088828</v>
      </c>
      <c r="I6712" s="35">
        <v>-2.2094766504985366E-4</v>
      </c>
      <c r="J6712" s="35">
        <v>1.780930706636397E-2</v>
      </c>
      <c r="K6712" s="35">
        <v>-0.48926226771081816</v>
      </c>
      <c r="L6712" s="35">
        <v>8.4843809810668365</v>
      </c>
      <c r="M6712" s="35">
        <v>0</v>
      </c>
      <c r="N6712" s="35">
        <v>0</v>
      </c>
      <c r="O6712" s="35">
        <v>0</v>
      </c>
      <c r="P6712" s="36">
        <v>12</v>
      </c>
      <c r="Q6712" s="37">
        <v>44</v>
      </c>
      <c r="R6712" s="36">
        <v>14</v>
      </c>
      <c r="S6712" s="39">
        <f t="shared" si="230"/>
        <v>44</v>
      </c>
      <c r="T6712" s="34" t="s">
        <v>51</v>
      </c>
      <c r="U6712" s="12">
        <f>(((alpha*(speed^3))+(beta*(speed^2))+(ceta*speed))+delta)</f>
        <v>2.6144537826647518</v>
      </c>
      <c r="V6712" s="8">
        <f t="shared" si="231"/>
        <v>44</v>
      </c>
    </row>
    <row r="6713" spans="1:28">
      <c r="A6713" s="34" t="s">
        <v>19</v>
      </c>
      <c r="B6713" s="34" t="s">
        <v>71</v>
      </c>
      <c r="C6713" s="5" t="s">
        <v>155</v>
      </c>
      <c r="D6713" s="35" t="s">
        <v>89</v>
      </c>
      <c r="E6713" s="36" t="s">
        <v>15</v>
      </c>
      <c r="F6713" s="37">
        <v>100</v>
      </c>
      <c r="G6713" s="38">
        <v>0.06</v>
      </c>
      <c r="H6713" s="34">
        <v>0.98423390059599825</v>
      </c>
      <c r="I6713" s="35">
        <v>1.8117058344071353</v>
      </c>
      <c r="J6713" s="35">
        <v>42.802714929917563</v>
      </c>
      <c r="K6713" s="35">
        <v>-3.1747441867777546E-2</v>
      </c>
      <c r="L6713" s="35">
        <v>0.42096954386528179</v>
      </c>
      <c r="M6713" s="35">
        <v>3.7165699209499706E-2</v>
      </c>
      <c r="N6713" s="35">
        <v>0</v>
      </c>
      <c r="O6713" s="35">
        <v>0</v>
      </c>
      <c r="P6713" s="36">
        <v>12</v>
      </c>
      <c r="Q6713" s="37">
        <v>45</v>
      </c>
      <c r="R6713" s="36">
        <v>10</v>
      </c>
      <c r="S6713" s="39">
        <f t="shared" si="230"/>
        <v>45</v>
      </c>
      <c r="T6713" s="34" t="s">
        <v>44</v>
      </c>
      <c r="U6713" s="12">
        <f>(alpha+(beta/(1+EXP((((-1)*ceta)+(delta*LN(speed)))+(epsilon*speed)))))</f>
        <v>3.3244520778512601</v>
      </c>
      <c r="V6713" s="8">
        <f t="shared" si="231"/>
        <v>45</v>
      </c>
    </row>
    <row r="6714" spans="1:28">
      <c r="A6714" s="34" t="s">
        <v>19</v>
      </c>
      <c r="B6714" s="34" t="s">
        <v>71</v>
      </c>
      <c r="C6714" s="5" t="s">
        <v>154</v>
      </c>
      <c r="D6714" s="35" t="s">
        <v>89</v>
      </c>
      <c r="E6714" s="36" t="s">
        <v>16</v>
      </c>
      <c r="F6714" s="37">
        <v>100</v>
      </c>
      <c r="G6714" s="38">
        <v>0.06</v>
      </c>
      <c r="H6714" s="34">
        <v>0.98646473570165927</v>
      </c>
      <c r="I6714" s="35">
        <v>-1.5586860089025729E-4</v>
      </c>
      <c r="J6714" s="35">
        <v>1.5289820956034596E-2</v>
      </c>
      <c r="K6714" s="35">
        <v>-0.57513165490066775</v>
      </c>
      <c r="L6714" s="35">
        <v>22.866704085857464</v>
      </c>
      <c r="M6714" s="35">
        <v>0</v>
      </c>
      <c r="N6714" s="35">
        <v>0</v>
      </c>
      <c r="O6714" s="35">
        <v>0</v>
      </c>
      <c r="P6714" s="36">
        <v>12</v>
      </c>
      <c r="Q6714" s="37">
        <v>44</v>
      </c>
      <c r="R6714" s="36">
        <v>14</v>
      </c>
      <c r="S6714" s="39">
        <f t="shared" si="230"/>
        <v>44</v>
      </c>
      <c r="T6714" s="34" t="s">
        <v>51</v>
      </c>
      <c r="U6714" s="12">
        <f>(((alpha*(speed^3))+(beta*(speed^2))+(ceta*speed))+delta)</f>
        <v>13.884493742875385</v>
      </c>
      <c r="V6714" s="8">
        <f t="shared" si="231"/>
        <v>44</v>
      </c>
    </row>
    <row r="6715" spans="1:28">
      <c r="A6715" s="34" t="s">
        <v>19</v>
      </c>
      <c r="B6715" s="34" t="s">
        <v>71</v>
      </c>
      <c r="C6715" s="5" t="s">
        <v>155</v>
      </c>
      <c r="D6715" s="35" t="s">
        <v>89</v>
      </c>
      <c r="E6715" s="36" t="s">
        <v>16</v>
      </c>
      <c r="F6715" s="37">
        <v>100</v>
      </c>
      <c r="G6715" s="38">
        <v>0.06</v>
      </c>
      <c r="H6715" s="34">
        <v>0.97980164206092402</v>
      </c>
      <c r="I6715" s="35">
        <v>5.0562440444556982</v>
      </c>
      <c r="J6715" s="35">
        <v>1071.2520288679548</v>
      </c>
      <c r="K6715" s="35">
        <v>2.9639748733972699</v>
      </c>
      <c r="L6715" s="35">
        <v>3.8749361660817323</v>
      </c>
      <c r="M6715" s="35">
        <v>-0.13176109043278544</v>
      </c>
      <c r="N6715" s="35">
        <v>0</v>
      </c>
      <c r="O6715" s="35">
        <v>0</v>
      </c>
      <c r="P6715" s="36">
        <v>12</v>
      </c>
      <c r="Q6715" s="37">
        <v>45</v>
      </c>
      <c r="R6715" s="36">
        <v>10</v>
      </c>
      <c r="S6715" s="39">
        <f t="shared" si="230"/>
        <v>45</v>
      </c>
      <c r="T6715" s="34" t="s">
        <v>44</v>
      </c>
      <c r="U6715" s="12">
        <f>(alpha+(beta/(1+EXP((((-1)*ceta)+(delta*LN(speed)))+(epsilon*speed)))))</f>
        <v>8.1100187163134159</v>
      </c>
      <c r="V6715" s="8">
        <f t="shared" si="231"/>
        <v>45</v>
      </c>
    </row>
    <row r="6716" spans="1:28">
      <c r="A6716" s="34" t="s">
        <v>19</v>
      </c>
      <c r="B6716" s="34" t="s">
        <v>71</v>
      </c>
      <c r="C6716" s="5" t="s">
        <v>154</v>
      </c>
      <c r="D6716" s="35" t="s">
        <v>89</v>
      </c>
      <c r="E6716" s="36" t="s">
        <v>14</v>
      </c>
      <c r="F6716" s="37">
        <v>100</v>
      </c>
      <c r="G6716" s="38">
        <v>0.06</v>
      </c>
      <c r="H6716" s="34">
        <v>0.88659127780282199</v>
      </c>
      <c r="I6716" s="35">
        <v>-1.1803363077364769E-5</v>
      </c>
      <c r="J6716" s="35">
        <v>1.0126172942731891E-3</v>
      </c>
      <c r="K6716" s="35">
        <v>-2.9919392332340367E-2</v>
      </c>
      <c r="L6716" s="35">
        <v>0.51168829721857745</v>
      </c>
      <c r="M6716" s="35">
        <v>0</v>
      </c>
      <c r="N6716" s="35">
        <v>0</v>
      </c>
      <c r="O6716" s="35">
        <v>0</v>
      </c>
      <c r="P6716" s="36">
        <v>12</v>
      </c>
      <c r="Q6716" s="37">
        <v>44</v>
      </c>
      <c r="R6716" s="36">
        <v>14</v>
      </c>
      <c r="S6716" s="39">
        <f t="shared" si="230"/>
        <v>44</v>
      </c>
      <c r="T6716" s="34" t="s">
        <v>51</v>
      </c>
      <c r="U6716" s="12">
        <f>(((alpha*(speed^3))+(beta*(speed^2))+(ceta*speed))+delta)</f>
        <v>0.1502044359262551</v>
      </c>
      <c r="V6716" s="8">
        <f t="shared" si="231"/>
        <v>44</v>
      </c>
    </row>
    <row r="6717" spans="1:28">
      <c r="A6717" s="34" t="s">
        <v>19</v>
      </c>
      <c r="B6717" s="34" t="s">
        <v>71</v>
      </c>
      <c r="C6717" s="5" t="s">
        <v>155</v>
      </c>
      <c r="D6717" s="35" t="s">
        <v>89</v>
      </c>
      <c r="E6717" s="36" t="s">
        <v>14</v>
      </c>
      <c r="F6717" s="37">
        <v>100</v>
      </c>
      <c r="G6717" s="38">
        <v>0.06</v>
      </c>
      <c r="H6717" s="34">
        <v>0.98519243618898344</v>
      </c>
      <c r="I6717" s="35">
        <v>9.0693560818767853</v>
      </c>
      <c r="J6717" s="35">
        <v>-252.7727729597247</v>
      </c>
      <c r="K6717" s="35">
        <v>-1.8833084146341155</v>
      </c>
      <c r="L6717" s="35">
        <v>0</v>
      </c>
      <c r="M6717" s="35">
        <v>0</v>
      </c>
      <c r="N6717" s="35">
        <v>0</v>
      </c>
      <c r="O6717" s="35">
        <v>0</v>
      </c>
      <c r="P6717" s="36">
        <v>12</v>
      </c>
      <c r="Q6717" s="37">
        <v>45</v>
      </c>
      <c r="R6717" s="36">
        <v>6</v>
      </c>
      <c r="S6717" s="39">
        <f t="shared" si="230"/>
        <v>45</v>
      </c>
      <c r="T6717" s="34" t="s">
        <v>37</v>
      </c>
      <c r="U6717" s="12">
        <f>(1/(alpha+(beta*(speed^ceta))))</f>
        <v>0.11267959935629346</v>
      </c>
      <c r="V6717" s="8">
        <f t="shared" si="231"/>
        <v>45</v>
      </c>
    </row>
    <row r="6718" spans="1:28">
      <c r="A6718" s="34" t="s">
        <v>19</v>
      </c>
      <c r="B6718" s="34" t="s">
        <v>71</v>
      </c>
      <c r="C6718" s="5" t="s">
        <v>154</v>
      </c>
      <c r="D6718" s="35" t="s">
        <v>89</v>
      </c>
      <c r="E6718" s="36" t="s">
        <v>18</v>
      </c>
      <c r="F6718" s="37">
        <v>100</v>
      </c>
      <c r="G6718" s="38">
        <v>0.06</v>
      </c>
      <c r="H6718" s="34">
        <v>0.98139298331994074</v>
      </c>
      <c r="I6718" s="35">
        <v>-3.0597003156711632E-6</v>
      </c>
      <c r="J6718" s="35">
        <v>3.2970446586511807E-4</v>
      </c>
      <c r="K6718" s="35">
        <v>-1.3452268468314521E-2</v>
      </c>
      <c r="L6718" s="35">
        <v>0.30794573518780655</v>
      </c>
      <c r="M6718" s="35">
        <v>0</v>
      </c>
      <c r="N6718" s="35">
        <v>0</v>
      </c>
      <c r="O6718" s="35">
        <v>0</v>
      </c>
      <c r="P6718" s="36">
        <v>12</v>
      </c>
      <c r="Q6718" s="37">
        <v>44</v>
      </c>
      <c r="R6718" s="36">
        <v>14</v>
      </c>
      <c r="S6718" s="39">
        <f t="shared" si="230"/>
        <v>44</v>
      </c>
      <c r="T6718" s="34" t="s">
        <v>51</v>
      </c>
      <c r="U6718" s="12">
        <f>(((alpha*(speed^3))+(beta*(speed^2))+(ceta*speed))+delta)</f>
        <v>9.3716256806703813E-2</v>
      </c>
      <c r="V6718" s="8">
        <f t="shared" si="231"/>
        <v>44</v>
      </c>
    </row>
    <row r="6719" spans="1:28">
      <c r="A6719" s="34" t="s">
        <v>19</v>
      </c>
      <c r="B6719" s="34" t="s">
        <v>71</v>
      </c>
      <c r="C6719" s="5" t="s">
        <v>155</v>
      </c>
      <c r="D6719" s="35" t="s">
        <v>89</v>
      </c>
      <c r="E6719" s="36" t="s">
        <v>18</v>
      </c>
      <c r="F6719" s="37">
        <v>100</v>
      </c>
      <c r="G6719" s="38">
        <v>0.06</v>
      </c>
      <c r="H6719" s="34">
        <v>0.98865041750888261</v>
      </c>
      <c r="I6719" s="35">
        <v>0.59013558506460784</v>
      </c>
      <c r="J6719" s="35">
        <v>0.96099632133083124</v>
      </c>
      <c r="K6719" s="35">
        <v>-0.18425293749733435</v>
      </c>
      <c r="L6719" s="35">
        <v>0</v>
      </c>
      <c r="M6719" s="35">
        <v>0</v>
      </c>
      <c r="N6719" s="35">
        <v>0</v>
      </c>
      <c r="O6719" s="35">
        <v>0</v>
      </c>
      <c r="P6719" s="36">
        <v>12</v>
      </c>
      <c r="Q6719" s="37">
        <v>45</v>
      </c>
      <c r="R6719" s="36">
        <v>0</v>
      </c>
      <c r="S6719" s="39">
        <f t="shared" si="230"/>
        <v>45</v>
      </c>
      <c r="T6719" s="34" t="s">
        <v>29</v>
      </c>
      <c r="U6719" s="12">
        <f>((alpha*(beta^speed))*(speed^ceta))</f>
        <v>4.8845006923410886E-2</v>
      </c>
      <c r="V6719" s="8">
        <f t="shared" si="231"/>
        <v>45</v>
      </c>
    </row>
    <row r="6720" spans="1:28">
      <c r="A6720" s="34" t="s">
        <v>19</v>
      </c>
      <c r="B6720" s="34" t="s">
        <v>71</v>
      </c>
      <c r="C6720" s="5" t="s">
        <v>154</v>
      </c>
      <c r="D6720" s="35" t="s">
        <v>89</v>
      </c>
      <c r="E6720" s="36" t="s">
        <v>17</v>
      </c>
      <c r="F6720" s="37">
        <v>100</v>
      </c>
      <c r="G6720" s="38">
        <v>0.06</v>
      </c>
      <c r="H6720" s="34">
        <v>0.9757944375983385</v>
      </c>
      <c r="I6720" s="35">
        <v>-1.4794194518809065E-2</v>
      </c>
      <c r="J6720" s="35">
        <v>1.3422528563331977</v>
      </c>
      <c r="K6720" s="35">
        <v>-44.334822386382037</v>
      </c>
      <c r="L6720" s="35">
        <v>2042.5850941082554</v>
      </c>
      <c r="M6720" s="35">
        <v>0</v>
      </c>
      <c r="N6720" s="35">
        <v>0</v>
      </c>
      <c r="O6720" s="35">
        <v>0</v>
      </c>
      <c r="P6720" s="36">
        <v>12</v>
      </c>
      <c r="Q6720" s="37">
        <v>44</v>
      </c>
      <c r="R6720" s="36">
        <v>14</v>
      </c>
      <c r="S6720" s="39">
        <f t="shared" si="230"/>
        <v>44</v>
      </c>
      <c r="T6720" s="34" t="s">
        <v>51</v>
      </c>
      <c r="U6720" s="12">
        <f>(((alpha*(speed^3))+(beta*(speed^2))+(ceta*speed))+delta)</f>
        <v>1430.2257730782849</v>
      </c>
      <c r="V6720" s="8">
        <f t="shared" si="231"/>
        <v>44</v>
      </c>
    </row>
    <row r="6721" spans="1:28">
      <c r="A6721" s="34" t="s">
        <v>19</v>
      </c>
      <c r="B6721" s="34" t="s">
        <v>71</v>
      </c>
      <c r="C6721" s="5" t="s">
        <v>155</v>
      </c>
      <c r="D6721" s="35" t="s">
        <v>89</v>
      </c>
      <c r="E6721" s="36" t="s">
        <v>17</v>
      </c>
      <c r="F6721" s="37">
        <v>100</v>
      </c>
      <c r="G6721" s="38">
        <v>0.06</v>
      </c>
      <c r="H6721" s="34">
        <v>0.9762982794384677</v>
      </c>
      <c r="I6721" s="35">
        <v>-1.1213208204068563E-2</v>
      </c>
      <c r="J6721" s="35">
        <v>1.1125909761062069</v>
      </c>
      <c r="K6721" s="35">
        <v>-39.774747274472801</v>
      </c>
      <c r="L6721" s="35">
        <v>1962.4791182218123</v>
      </c>
      <c r="M6721" s="35">
        <v>0</v>
      </c>
      <c r="N6721" s="35">
        <v>0</v>
      </c>
      <c r="O6721" s="35">
        <v>0</v>
      </c>
      <c r="P6721" s="36">
        <v>12</v>
      </c>
      <c r="Q6721" s="37">
        <v>45</v>
      </c>
      <c r="R6721" s="36">
        <v>14</v>
      </c>
      <c r="S6721" s="39">
        <f t="shared" si="230"/>
        <v>45</v>
      </c>
      <c r="T6721" s="34" t="s">
        <v>51</v>
      </c>
      <c r="U6721" s="12">
        <f>(((alpha*(speed^3))+(beta*(speed^2))+(ceta*speed))+delta)</f>
        <v>1403.8086198898573</v>
      </c>
      <c r="V6721" s="8">
        <f t="shared" si="231"/>
        <v>45</v>
      </c>
    </row>
    <row r="6722" spans="1:28">
      <c r="A6722" s="34" t="s">
        <v>19</v>
      </c>
      <c r="B6722" s="34" t="s">
        <v>71</v>
      </c>
      <c r="C6722" s="5" t="s">
        <v>156</v>
      </c>
      <c r="D6722" s="35" t="s">
        <v>90</v>
      </c>
      <c r="E6722" s="36" t="s">
        <v>15</v>
      </c>
      <c r="F6722" s="37">
        <v>0</v>
      </c>
      <c r="G6722" s="38">
        <v>0</v>
      </c>
      <c r="H6722" s="34">
        <v>0.99825049231030527</v>
      </c>
      <c r="I6722" s="35">
        <v>2.7342634206284955</v>
      </c>
      <c r="J6722" s="35">
        <v>-0.35297907563889347</v>
      </c>
      <c r="K6722" s="35">
        <v>60.602666280940284</v>
      </c>
      <c r="L6722" s="35">
        <v>-1.4573601720248774</v>
      </c>
      <c r="M6722" s="35">
        <v>0</v>
      </c>
      <c r="N6722" s="35">
        <v>0</v>
      </c>
      <c r="O6722" s="35">
        <v>0</v>
      </c>
      <c r="P6722" s="36">
        <v>12</v>
      </c>
      <c r="Q6722" s="37">
        <v>86</v>
      </c>
      <c r="R6722" s="36">
        <v>1</v>
      </c>
      <c r="S6722" s="39">
        <f t="shared" ref="S6722:S6785" si="233">V6722</f>
        <v>86</v>
      </c>
      <c r="T6722" s="34" t="s">
        <v>30</v>
      </c>
      <c r="U6722" s="12">
        <f>((alpha*(speed^beta))+(ceta*(speed^delta)))</f>
        <v>0.65943042820732745</v>
      </c>
      <c r="V6722" s="8">
        <f t="shared" ref="V6722:V6785" si="234">IF($V$1&lt;P6722,P6722,IF($V$1&gt;Q6722,Q6722,$V$1))</f>
        <v>86</v>
      </c>
    </row>
    <row r="6723" spans="1:28">
      <c r="A6723" s="34" t="s">
        <v>19</v>
      </c>
      <c r="B6723" s="34" t="s">
        <v>71</v>
      </c>
      <c r="C6723" s="5" t="s">
        <v>156</v>
      </c>
      <c r="D6723" s="35" t="s">
        <v>90</v>
      </c>
      <c r="E6723" s="36" t="s">
        <v>16</v>
      </c>
      <c r="F6723" s="37">
        <v>0</v>
      </c>
      <c r="G6723" s="38">
        <v>0</v>
      </c>
      <c r="H6723" s="34">
        <v>0.99583171704024265</v>
      </c>
      <c r="I6723" s="35">
        <v>-0.48267207686502994</v>
      </c>
      <c r="J6723" s="35">
        <v>46.581617129353283</v>
      </c>
      <c r="K6723" s="35">
        <v>0.14490747130464476</v>
      </c>
      <c r="L6723" s="35">
        <v>0.99344873821240531</v>
      </c>
      <c r="M6723" s="35">
        <v>6.4327281390419574E-5</v>
      </c>
      <c r="N6723" s="35">
        <v>0</v>
      </c>
      <c r="O6723" s="35">
        <v>0</v>
      </c>
      <c r="P6723" s="36">
        <v>12</v>
      </c>
      <c r="Q6723" s="37">
        <v>86</v>
      </c>
      <c r="R6723" s="36">
        <v>10</v>
      </c>
      <c r="S6723" s="39">
        <f t="shared" si="233"/>
        <v>86</v>
      </c>
      <c r="T6723" s="34" t="s">
        <v>44</v>
      </c>
      <c r="U6723" s="12">
        <f>(alpha+(beta/(1+EXP((((-1)*ceta)+(delta*LN(speed)))+(epsilon*speed)))))</f>
        <v>0.14971520302336266</v>
      </c>
      <c r="V6723" s="8">
        <f t="shared" si="234"/>
        <v>86</v>
      </c>
    </row>
    <row r="6724" spans="1:28">
      <c r="A6724" s="34" t="s">
        <v>19</v>
      </c>
      <c r="B6724" s="34" t="s">
        <v>71</v>
      </c>
      <c r="C6724" s="5" t="s">
        <v>156</v>
      </c>
      <c r="D6724" s="35" t="s">
        <v>90</v>
      </c>
      <c r="E6724" s="36" t="s">
        <v>14</v>
      </c>
      <c r="F6724" s="37">
        <v>0</v>
      </c>
      <c r="G6724" s="38">
        <v>0</v>
      </c>
      <c r="H6724" s="34">
        <v>0.99809578913553021</v>
      </c>
      <c r="I6724" s="35">
        <v>1.0112876886377973</v>
      </c>
      <c r="J6724" s="35">
        <v>1.0080725417682275</v>
      </c>
      <c r="K6724" s="35">
        <v>-1.0574847235636904</v>
      </c>
      <c r="L6724" s="35">
        <v>0</v>
      </c>
      <c r="M6724" s="35">
        <v>0</v>
      </c>
      <c r="N6724" s="35">
        <v>0</v>
      </c>
      <c r="O6724" s="35">
        <v>0</v>
      </c>
      <c r="P6724" s="36">
        <v>12</v>
      </c>
      <c r="Q6724" s="37">
        <v>86</v>
      </c>
      <c r="R6724" s="36">
        <v>0</v>
      </c>
      <c r="S6724" s="39">
        <f t="shared" si="233"/>
        <v>86</v>
      </c>
      <c r="T6724" s="34" t="s">
        <v>29</v>
      </c>
      <c r="U6724" s="12">
        <f>((alpha*(beta^speed))*(speed^ceta))</f>
        <v>1.8174635430442228E-2</v>
      </c>
      <c r="V6724" s="8">
        <f t="shared" si="234"/>
        <v>86</v>
      </c>
      <c r="AB6724" s="41"/>
    </row>
    <row r="6725" spans="1:28">
      <c r="A6725" s="34" t="s">
        <v>19</v>
      </c>
      <c r="B6725" s="34" t="s">
        <v>71</v>
      </c>
      <c r="C6725" s="5" t="s">
        <v>156</v>
      </c>
      <c r="D6725" s="35" t="s">
        <v>90</v>
      </c>
      <c r="E6725" s="36" t="s">
        <v>18</v>
      </c>
      <c r="F6725" s="37">
        <v>0</v>
      </c>
      <c r="G6725" s="38">
        <v>0</v>
      </c>
      <c r="H6725" s="34">
        <v>0.98756397791781769</v>
      </c>
      <c r="I6725" s="35">
        <v>26.181443761378329</v>
      </c>
      <c r="J6725" s="35">
        <v>8.4853959295187735</v>
      </c>
      <c r="K6725" s="35">
        <v>-5.3659154345369144E-2</v>
      </c>
      <c r="L6725" s="35">
        <v>0</v>
      </c>
      <c r="M6725" s="35">
        <v>0</v>
      </c>
      <c r="N6725" s="35">
        <v>0</v>
      </c>
      <c r="O6725" s="35">
        <v>0</v>
      </c>
      <c r="P6725" s="36">
        <v>12</v>
      </c>
      <c r="Q6725" s="37">
        <v>86</v>
      </c>
      <c r="R6725" s="36">
        <v>5</v>
      </c>
      <c r="S6725" s="39">
        <f t="shared" si="233"/>
        <v>86</v>
      </c>
      <c r="T6725" s="34" t="s">
        <v>36</v>
      </c>
      <c r="U6725" s="12">
        <f>(1/(((ceta*(speed^2))+(beta*speed))+alpha))</f>
        <v>2.7850313287333785E-3</v>
      </c>
      <c r="V6725" s="8">
        <f t="shared" si="234"/>
        <v>86</v>
      </c>
      <c r="AB6725" s="41"/>
    </row>
    <row r="6726" spans="1:28">
      <c r="A6726" s="34" t="s">
        <v>19</v>
      </c>
      <c r="B6726" s="34" t="s">
        <v>71</v>
      </c>
      <c r="C6726" s="5" t="s">
        <v>156</v>
      </c>
      <c r="D6726" s="35" t="s">
        <v>90</v>
      </c>
      <c r="E6726" s="36" t="s">
        <v>17</v>
      </c>
      <c r="F6726" s="37">
        <v>0</v>
      </c>
      <c r="G6726" s="38">
        <v>0</v>
      </c>
      <c r="H6726" s="34">
        <v>0.98492006567148838</v>
      </c>
      <c r="I6726" s="35">
        <v>3283.2495970713471</v>
      </c>
      <c r="J6726" s="35">
        <v>1.0099115733473114</v>
      </c>
      <c r="K6726" s="35">
        <v>-0.84056645910229544</v>
      </c>
      <c r="L6726" s="35">
        <v>0</v>
      </c>
      <c r="M6726" s="35">
        <v>0</v>
      </c>
      <c r="N6726" s="35">
        <v>0</v>
      </c>
      <c r="O6726" s="35">
        <v>0</v>
      </c>
      <c r="P6726" s="36">
        <v>12</v>
      </c>
      <c r="Q6726" s="37">
        <v>86</v>
      </c>
      <c r="R6726" s="36">
        <v>0</v>
      </c>
      <c r="S6726" s="39">
        <f t="shared" si="233"/>
        <v>86</v>
      </c>
      <c r="T6726" s="34" t="s">
        <v>29</v>
      </c>
      <c r="U6726" s="12">
        <f>((alpha*(beta^speed))*(speed^ceta))</f>
        <v>181.38334738054814</v>
      </c>
      <c r="V6726" s="8">
        <f t="shared" si="234"/>
        <v>86</v>
      </c>
    </row>
    <row r="6727" spans="1:28">
      <c r="A6727" s="34" t="s">
        <v>19</v>
      </c>
      <c r="B6727" s="34" t="s">
        <v>71</v>
      </c>
      <c r="C6727" s="5" t="s">
        <v>156</v>
      </c>
      <c r="D6727" s="35" t="s">
        <v>90</v>
      </c>
      <c r="E6727" s="36" t="s">
        <v>15</v>
      </c>
      <c r="F6727" s="37">
        <v>50</v>
      </c>
      <c r="G6727" s="38">
        <v>0</v>
      </c>
      <c r="H6727" s="34">
        <v>0.99792419399125376</v>
      </c>
      <c r="I6727" s="35">
        <v>-0.52000494551812793</v>
      </c>
      <c r="J6727" s="35">
        <v>0.32736766252907806</v>
      </c>
      <c r="K6727" s="35">
        <v>0.3984472128918391</v>
      </c>
      <c r="L6727" s="35">
        <v>0</v>
      </c>
      <c r="M6727" s="35">
        <v>0</v>
      </c>
      <c r="N6727" s="35">
        <v>0</v>
      </c>
      <c r="O6727" s="35">
        <v>0</v>
      </c>
      <c r="P6727" s="36">
        <v>12</v>
      </c>
      <c r="Q6727" s="37">
        <v>86</v>
      </c>
      <c r="R6727" s="36">
        <v>6</v>
      </c>
      <c r="S6727" s="39">
        <f t="shared" si="233"/>
        <v>86</v>
      </c>
      <c r="T6727" s="34" t="s">
        <v>37</v>
      </c>
      <c r="U6727" s="12">
        <f>(1/(alpha+(beta*(speed^ceta))))</f>
        <v>0.70861024042909504</v>
      </c>
      <c r="V6727" s="8">
        <f t="shared" si="234"/>
        <v>86</v>
      </c>
    </row>
    <row r="6728" spans="1:28">
      <c r="A6728" s="34" t="s">
        <v>19</v>
      </c>
      <c r="B6728" s="34" t="s">
        <v>71</v>
      </c>
      <c r="C6728" s="5" t="s">
        <v>156</v>
      </c>
      <c r="D6728" s="35" t="s">
        <v>90</v>
      </c>
      <c r="E6728" s="36" t="s">
        <v>16</v>
      </c>
      <c r="F6728" s="37">
        <v>50</v>
      </c>
      <c r="G6728" s="38">
        <v>0</v>
      </c>
      <c r="H6728" s="34">
        <v>0.99175321376546455</v>
      </c>
      <c r="I6728" s="35">
        <v>-1.1933746941364674E-2</v>
      </c>
      <c r="J6728" s="35">
        <v>8.4035082159798491E-3</v>
      </c>
      <c r="K6728" s="35">
        <v>1.4713125423016249</v>
      </c>
      <c r="L6728" s="35">
        <v>0</v>
      </c>
      <c r="M6728" s="35">
        <v>0</v>
      </c>
      <c r="N6728" s="35">
        <v>0</v>
      </c>
      <c r="O6728" s="35">
        <v>0</v>
      </c>
      <c r="P6728" s="36">
        <v>12</v>
      </c>
      <c r="Q6728" s="37">
        <v>86</v>
      </c>
      <c r="R6728" s="36">
        <v>6</v>
      </c>
      <c r="S6728" s="39">
        <f t="shared" si="233"/>
        <v>86</v>
      </c>
      <c r="T6728" s="34" t="s">
        <v>37</v>
      </c>
      <c r="U6728" s="12">
        <f>(1/(alpha+(beta*(speed^ceta))))</f>
        <v>0.16988973661736217</v>
      </c>
      <c r="V6728" s="8">
        <f t="shared" si="234"/>
        <v>86</v>
      </c>
    </row>
    <row r="6729" spans="1:28">
      <c r="A6729" s="34" t="s">
        <v>19</v>
      </c>
      <c r="B6729" s="34" t="s">
        <v>71</v>
      </c>
      <c r="C6729" s="5" t="s">
        <v>156</v>
      </c>
      <c r="D6729" s="35" t="s">
        <v>90</v>
      </c>
      <c r="E6729" s="36" t="s">
        <v>14</v>
      </c>
      <c r="F6729" s="37">
        <v>50</v>
      </c>
      <c r="G6729" s="38">
        <v>0</v>
      </c>
      <c r="H6729" s="34">
        <v>0.99577087894923122</v>
      </c>
      <c r="I6729" s="35">
        <v>-35.438765365631028</v>
      </c>
      <c r="J6729" s="35">
        <v>8.0392614825259479</v>
      </c>
      <c r="K6729" s="35">
        <v>1.6365396214487062</v>
      </c>
      <c r="L6729" s="35">
        <v>0</v>
      </c>
      <c r="M6729" s="35">
        <v>0</v>
      </c>
      <c r="N6729" s="35">
        <v>0</v>
      </c>
      <c r="O6729" s="35">
        <v>0</v>
      </c>
      <c r="P6729" s="36">
        <v>12</v>
      </c>
      <c r="Q6729" s="37">
        <v>86</v>
      </c>
      <c r="R6729" s="36">
        <v>2</v>
      </c>
      <c r="S6729" s="39">
        <f t="shared" si="233"/>
        <v>86</v>
      </c>
      <c r="T6729" s="34" t="s">
        <v>31</v>
      </c>
      <c r="U6729" s="12">
        <f>((alpha+(beta*speed))^((-1)/ceta))</f>
        <v>1.900067696363197E-2</v>
      </c>
      <c r="V6729" s="8">
        <f t="shared" si="234"/>
        <v>86</v>
      </c>
      <c r="AB6729" s="41"/>
    </row>
    <row r="6730" spans="1:28">
      <c r="A6730" s="34" t="s">
        <v>19</v>
      </c>
      <c r="B6730" s="34" t="s">
        <v>71</v>
      </c>
      <c r="C6730" s="5" t="s">
        <v>156</v>
      </c>
      <c r="D6730" s="35" t="s">
        <v>90</v>
      </c>
      <c r="E6730" s="36" t="s">
        <v>18</v>
      </c>
      <c r="F6730" s="37">
        <v>50</v>
      </c>
      <c r="G6730" s="38">
        <v>0</v>
      </c>
      <c r="H6730" s="34">
        <v>0.98357598782423861</v>
      </c>
      <c r="I6730" s="35">
        <v>43.233557652889296</v>
      </c>
      <c r="J6730" s="35">
        <v>5.4581347777467935</v>
      </c>
      <c r="K6730" s="35">
        <v>-2.8562829981265456E-2</v>
      </c>
      <c r="L6730" s="35">
        <v>0</v>
      </c>
      <c r="M6730" s="35">
        <v>0</v>
      </c>
      <c r="N6730" s="35">
        <v>0</v>
      </c>
      <c r="O6730" s="35">
        <v>0</v>
      </c>
      <c r="P6730" s="36">
        <v>12</v>
      </c>
      <c r="Q6730" s="37">
        <v>86</v>
      </c>
      <c r="R6730" s="36">
        <v>5</v>
      </c>
      <c r="S6730" s="39">
        <f t="shared" si="233"/>
        <v>86</v>
      </c>
      <c r="T6730" s="34" t="s">
        <v>36</v>
      </c>
      <c r="U6730" s="12">
        <f>(1/(((ceta*(speed^2))+(beta*speed))+alpha))</f>
        <v>3.3180431490399385E-3</v>
      </c>
      <c r="V6730" s="8">
        <f t="shared" si="234"/>
        <v>86</v>
      </c>
      <c r="AB6730" s="41"/>
    </row>
    <row r="6731" spans="1:28">
      <c r="A6731" s="34" t="s">
        <v>19</v>
      </c>
      <c r="B6731" s="34" t="s">
        <v>71</v>
      </c>
      <c r="C6731" s="5" t="s">
        <v>156</v>
      </c>
      <c r="D6731" s="35" t="s">
        <v>90</v>
      </c>
      <c r="E6731" s="36" t="s">
        <v>17</v>
      </c>
      <c r="F6731" s="37">
        <v>50</v>
      </c>
      <c r="G6731" s="38">
        <v>0</v>
      </c>
      <c r="H6731" s="34">
        <v>0.96899195055112386</v>
      </c>
      <c r="I6731" s="35">
        <v>2402.4069133101452</v>
      </c>
      <c r="J6731" s="35">
        <v>1.0038055298941262</v>
      </c>
      <c r="K6731" s="35">
        <v>-0.61038636085006759</v>
      </c>
      <c r="L6731" s="35">
        <v>0</v>
      </c>
      <c r="M6731" s="35">
        <v>0</v>
      </c>
      <c r="N6731" s="35">
        <v>0</v>
      </c>
      <c r="O6731" s="35">
        <v>0</v>
      </c>
      <c r="P6731" s="36">
        <v>12</v>
      </c>
      <c r="Q6731" s="37">
        <v>86</v>
      </c>
      <c r="R6731" s="36">
        <v>0</v>
      </c>
      <c r="S6731" s="39">
        <f t="shared" si="233"/>
        <v>86</v>
      </c>
      <c r="T6731" s="34" t="s">
        <v>29</v>
      </c>
      <c r="U6731" s="12">
        <f>((alpha*(beta^speed))*(speed^ceta))</f>
        <v>219.64398289773197</v>
      </c>
      <c r="V6731" s="8">
        <f t="shared" si="234"/>
        <v>86</v>
      </c>
    </row>
    <row r="6732" spans="1:28">
      <c r="A6732" s="34" t="s">
        <v>19</v>
      </c>
      <c r="B6732" s="34" t="s">
        <v>71</v>
      </c>
      <c r="C6732" s="5" t="s">
        <v>156</v>
      </c>
      <c r="D6732" s="35" t="s">
        <v>90</v>
      </c>
      <c r="E6732" s="36" t="s">
        <v>15</v>
      </c>
      <c r="F6732" s="37">
        <v>100</v>
      </c>
      <c r="G6732" s="38">
        <v>0</v>
      </c>
      <c r="H6732" s="34">
        <v>0.99746123043813395</v>
      </c>
      <c r="I6732" s="35">
        <v>-0.33393031063348882</v>
      </c>
      <c r="J6732" s="35">
        <v>0.22644383765838391</v>
      </c>
      <c r="K6732" s="35">
        <v>0.44572565726631436</v>
      </c>
      <c r="L6732" s="35">
        <v>0</v>
      </c>
      <c r="M6732" s="35">
        <v>0</v>
      </c>
      <c r="N6732" s="35">
        <v>0</v>
      </c>
      <c r="O6732" s="35">
        <v>0</v>
      </c>
      <c r="P6732" s="36">
        <v>12</v>
      </c>
      <c r="Q6732" s="37">
        <v>86</v>
      </c>
      <c r="R6732" s="36">
        <v>6</v>
      </c>
      <c r="S6732" s="39">
        <f t="shared" si="233"/>
        <v>86</v>
      </c>
      <c r="T6732" s="34" t="s">
        <v>37</v>
      </c>
      <c r="U6732" s="12">
        <f>(1/(alpha+(beta*(speed^ceta))))</f>
        <v>0.76042597677791357</v>
      </c>
      <c r="V6732" s="8">
        <f t="shared" si="234"/>
        <v>86</v>
      </c>
    </row>
    <row r="6733" spans="1:28">
      <c r="A6733" s="34" t="s">
        <v>19</v>
      </c>
      <c r="B6733" s="34" t="s">
        <v>71</v>
      </c>
      <c r="C6733" s="5" t="s">
        <v>156</v>
      </c>
      <c r="D6733" s="35" t="s">
        <v>90</v>
      </c>
      <c r="E6733" s="36" t="s">
        <v>16</v>
      </c>
      <c r="F6733" s="37">
        <v>100</v>
      </c>
      <c r="G6733" s="38">
        <v>0</v>
      </c>
      <c r="H6733" s="34">
        <v>0.99211969052224924</v>
      </c>
      <c r="I6733" s="35">
        <v>0.23614906395139598</v>
      </c>
      <c r="J6733" s="35">
        <v>63.578613350937452</v>
      </c>
      <c r="K6733" s="35">
        <v>0.61411272703950204</v>
      </c>
      <c r="L6733" s="35">
        <v>1.4302619526104221</v>
      </c>
      <c r="M6733" s="35">
        <v>3.0525045250926936E-2</v>
      </c>
      <c r="N6733" s="35">
        <v>0</v>
      </c>
      <c r="O6733" s="35">
        <v>0</v>
      </c>
      <c r="P6733" s="36">
        <v>12</v>
      </c>
      <c r="Q6733" s="37">
        <v>86</v>
      </c>
      <c r="R6733" s="36">
        <v>10</v>
      </c>
      <c r="S6733" s="39">
        <f t="shared" si="233"/>
        <v>86</v>
      </c>
      <c r="T6733" s="34" t="s">
        <v>44</v>
      </c>
      <c r="U6733" s="12">
        <f>(alpha+(beta/(1+EXP((((-1)*ceta)+(delta*LN(speed)))+(epsilon*speed)))))</f>
        <v>0.25070325295186352</v>
      </c>
      <c r="V6733" s="8">
        <f t="shared" si="234"/>
        <v>86</v>
      </c>
    </row>
    <row r="6734" spans="1:28">
      <c r="A6734" s="34" t="s">
        <v>19</v>
      </c>
      <c r="B6734" s="34" t="s">
        <v>71</v>
      </c>
      <c r="C6734" s="5" t="s">
        <v>156</v>
      </c>
      <c r="D6734" s="35" t="s">
        <v>90</v>
      </c>
      <c r="E6734" s="36" t="s">
        <v>14</v>
      </c>
      <c r="F6734" s="37">
        <v>100</v>
      </c>
      <c r="G6734" s="38">
        <v>0</v>
      </c>
      <c r="H6734" s="34">
        <v>0.99122303427153335</v>
      </c>
      <c r="I6734" s="35">
        <v>6.5748951384864973E-2</v>
      </c>
      <c r="J6734" s="35">
        <v>-0.38067678641626063</v>
      </c>
      <c r="K6734" s="35">
        <v>0.59670488537470279</v>
      </c>
      <c r="L6734" s="35">
        <v>-0.93310998690018487</v>
      </c>
      <c r="M6734" s="35">
        <v>0</v>
      </c>
      <c r="N6734" s="35">
        <v>0</v>
      </c>
      <c r="O6734" s="35">
        <v>0</v>
      </c>
      <c r="P6734" s="36">
        <v>12</v>
      </c>
      <c r="Q6734" s="37">
        <v>86</v>
      </c>
      <c r="R6734" s="36">
        <v>1</v>
      </c>
      <c r="S6734" s="39">
        <f t="shared" si="233"/>
        <v>86</v>
      </c>
      <c r="T6734" s="34" t="s">
        <v>30</v>
      </c>
      <c r="U6734" s="12">
        <f>((alpha*(speed^beta))+(ceta*(speed^delta)))</f>
        <v>2.141014400190059E-2</v>
      </c>
      <c r="V6734" s="8">
        <f t="shared" si="234"/>
        <v>86</v>
      </c>
      <c r="AB6734" s="41"/>
    </row>
    <row r="6735" spans="1:28">
      <c r="A6735" s="34" t="s">
        <v>19</v>
      </c>
      <c r="B6735" s="34" t="s">
        <v>71</v>
      </c>
      <c r="C6735" s="5" t="s">
        <v>156</v>
      </c>
      <c r="D6735" s="35" t="s">
        <v>90</v>
      </c>
      <c r="E6735" s="36" t="s">
        <v>18</v>
      </c>
      <c r="F6735" s="37">
        <v>100</v>
      </c>
      <c r="G6735" s="38">
        <v>0</v>
      </c>
      <c r="H6735" s="34">
        <v>0.98881191646929878</v>
      </c>
      <c r="I6735" s="35">
        <v>40.118728986272785</v>
      </c>
      <c r="J6735" s="35">
        <v>4.570473671472179</v>
      </c>
      <c r="K6735" s="35">
        <v>-2.0914637372265517E-2</v>
      </c>
      <c r="L6735" s="35">
        <v>0</v>
      </c>
      <c r="M6735" s="35">
        <v>0</v>
      </c>
      <c r="N6735" s="35">
        <v>0</v>
      </c>
      <c r="O6735" s="35">
        <v>0</v>
      </c>
      <c r="P6735" s="36">
        <v>12</v>
      </c>
      <c r="Q6735" s="37">
        <v>86</v>
      </c>
      <c r="R6735" s="36">
        <v>5</v>
      </c>
      <c r="S6735" s="39">
        <f t="shared" si="233"/>
        <v>86</v>
      </c>
      <c r="T6735" s="34" t="s">
        <v>36</v>
      </c>
      <c r="U6735" s="12">
        <f>(1/(((ceta*(speed^2))+(beta*speed))+alpha))</f>
        <v>3.5907312303245184E-3</v>
      </c>
      <c r="V6735" s="8">
        <f t="shared" si="234"/>
        <v>86</v>
      </c>
      <c r="AB6735" s="41"/>
    </row>
    <row r="6736" spans="1:28">
      <c r="A6736" s="34" t="s">
        <v>19</v>
      </c>
      <c r="B6736" s="34" t="s">
        <v>71</v>
      </c>
      <c r="C6736" s="5" t="s">
        <v>156</v>
      </c>
      <c r="D6736" s="35" t="s">
        <v>90</v>
      </c>
      <c r="E6736" s="36" t="s">
        <v>17</v>
      </c>
      <c r="F6736" s="37">
        <v>100</v>
      </c>
      <c r="G6736" s="38">
        <v>0</v>
      </c>
      <c r="H6736" s="34">
        <v>0.95536053348305572</v>
      </c>
      <c r="I6736" s="35">
        <v>7.8252944385644669</v>
      </c>
      <c r="J6736" s="35">
        <v>-0.94514642459161735</v>
      </c>
      <c r="K6736" s="35">
        <v>-0.5119205416304855</v>
      </c>
      <c r="L6736" s="35">
        <v>0</v>
      </c>
      <c r="M6736" s="35">
        <v>0</v>
      </c>
      <c r="N6736" s="35">
        <v>0</v>
      </c>
      <c r="O6736" s="35">
        <v>0</v>
      </c>
      <c r="P6736" s="36">
        <v>12</v>
      </c>
      <c r="Q6736" s="37">
        <v>86</v>
      </c>
      <c r="R6736" s="36">
        <v>13</v>
      </c>
      <c r="S6736" s="39">
        <f t="shared" si="233"/>
        <v>86</v>
      </c>
      <c r="T6736" s="34" t="s">
        <v>50</v>
      </c>
      <c r="U6736" s="12">
        <f>EXP((alpha+(beta/speed))+(ceta*LN(speed)))</f>
        <v>253.16272995150968</v>
      </c>
      <c r="V6736" s="8">
        <f t="shared" si="234"/>
        <v>86</v>
      </c>
    </row>
    <row r="6737" spans="1:28">
      <c r="A6737" s="34" t="s">
        <v>19</v>
      </c>
      <c r="B6737" s="34" t="s">
        <v>71</v>
      </c>
      <c r="C6737" s="5" t="s">
        <v>156</v>
      </c>
      <c r="D6737" s="35" t="s">
        <v>90</v>
      </c>
      <c r="E6737" s="36" t="s">
        <v>15</v>
      </c>
      <c r="F6737" s="37">
        <v>0</v>
      </c>
      <c r="G6737" s="38">
        <v>-0.06</v>
      </c>
      <c r="H6737" s="34">
        <v>0.99282022813575166</v>
      </c>
      <c r="I6737" s="35">
        <v>14.220371641348237</v>
      </c>
      <c r="J6737" s="35">
        <v>0.95496185212788121</v>
      </c>
      <c r="K6737" s="35">
        <v>-0.67191372012606643</v>
      </c>
      <c r="L6737" s="35">
        <v>0</v>
      </c>
      <c r="M6737" s="35">
        <v>0</v>
      </c>
      <c r="N6737" s="35">
        <v>0</v>
      </c>
      <c r="O6737" s="35">
        <v>0</v>
      </c>
      <c r="P6737" s="36">
        <v>12</v>
      </c>
      <c r="Q6737" s="37">
        <v>86</v>
      </c>
      <c r="R6737" s="36">
        <v>0</v>
      </c>
      <c r="S6737" s="39">
        <f t="shared" si="233"/>
        <v>86</v>
      </c>
      <c r="T6737" s="34" t="s">
        <v>29</v>
      </c>
      <c r="U6737" s="12">
        <f>((alpha*(beta^speed))*(speed^ceta))</f>
        <v>1.354855216162096E-2</v>
      </c>
      <c r="V6737" s="8">
        <f t="shared" si="234"/>
        <v>86</v>
      </c>
    </row>
    <row r="6738" spans="1:28">
      <c r="A6738" s="34" t="s">
        <v>19</v>
      </c>
      <c r="B6738" s="34" t="s">
        <v>71</v>
      </c>
      <c r="C6738" s="5" t="s">
        <v>156</v>
      </c>
      <c r="D6738" s="35" t="s">
        <v>90</v>
      </c>
      <c r="E6738" s="36" t="s">
        <v>16</v>
      </c>
      <c r="F6738" s="37">
        <v>0</v>
      </c>
      <c r="G6738" s="38">
        <v>-0.06</v>
      </c>
      <c r="H6738" s="34">
        <v>0.98776321269285372</v>
      </c>
      <c r="I6738" s="35">
        <v>16.182201441434099</v>
      </c>
      <c r="J6738" s="35">
        <v>0.95424733306437926</v>
      </c>
      <c r="K6738" s="35">
        <v>-0.56498180706222612</v>
      </c>
      <c r="L6738" s="35">
        <v>0</v>
      </c>
      <c r="M6738" s="35">
        <v>0</v>
      </c>
      <c r="N6738" s="35">
        <v>0</v>
      </c>
      <c r="O6738" s="35">
        <v>0</v>
      </c>
      <c r="P6738" s="36">
        <v>12</v>
      </c>
      <c r="Q6738" s="37">
        <v>86</v>
      </c>
      <c r="R6738" s="36">
        <v>0</v>
      </c>
      <c r="S6738" s="39">
        <f t="shared" si="233"/>
        <v>86</v>
      </c>
      <c r="T6738" s="34" t="s">
        <v>29</v>
      </c>
      <c r="U6738" s="12">
        <f>((alpha*(beta^speed))*(speed^ceta))</f>
        <v>2.3276800793105182E-2</v>
      </c>
      <c r="V6738" s="8">
        <f t="shared" si="234"/>
        <v>86</v>
      </c>
    </row>
    <row r="6739" spans="1:28">
      <c r="A6739" s="34" t="s">
        <v>19</v>
      </c>
      <c r="B6739" s="34" t="s">
        <v>71</v>
      </c>
      <c r="C6739" s="5" t="s">
        <v>156</v>
      </c>
      <c r="D6739" s="35" t="s">
        <v>90</v>
      </c>
      <c r="E6739" s="36" t="s">
        <v>14</v>
      </c>
      <c r="F6739" s="37">
        <v>0</v>
      </c>
      <c r="G6739" s="38">
        <v>-0.06</v>
      </c>
      <c r="H6739" s="34">
        <v>0.99415089687748104</v>
      </c>
      <c r="I6739" s="35">
        <v>1.8709436966544284</v>
      </c>
      <c r="J6739" s="35">
        <v>0.19452978166399718</v>
      </c>
      <c r="K6739" s="35">
        <v>0.48588266680281733</v>
      </c>
      <c r="L6739" s="35">
        <v>0</v>
      </c>
      <c r="M6739" s="35">
        <v>0</v>
      </c>
      <c r="N6739" s="35">
        <v>0</v>
      </c>
      <c r="O6739" s="35">
        <v>0</v>
      </c>
      <c r="P6739" s="36">
        <v>12</v>
      </c>
      <c r="Q6739" s="37">
        <v>86</v>
      </c>
      <c r="R6739" s="36">
        <v>2</v>
      </c>
      <c r="S6739" s="39">
        <f t="shared" si="233"/>
        <v>86</v>
      </c>
      <c r="T6739" s="34" t="s">
        <v>31</v>
      </c>
      <c r="U6739" s="12">
        <f>((alpha+(beta*speed))^((-1)/ceta))</f>
        <v>2.4388123543143563E-3</v>
      </c>
      <c r="V6739" s="8">
        <f t="shared" si="234"/>
        <v>86</v>
      </c>
      <c r="AB6739" s="41"/>
    </row>
    <row r="6740" spans="1:28">
      <c r="A6740" s="34" t="s">
        <v>19</v>
      </c>
      <c r="B6740" s="34" t="s">
        <v>71</v>
      </c>
      <c r="C6740" s="5" t="s">
        <v>156</v>
      </c>
      <c r="D6740" s="35" t="s">
        <v>90</v>
      </c>
      <c r="E6740" s="36" t="s">
        <v>18</v>
      </c>
      <c r="F6740" s="37">
        <v>0</v>
      </c>
      <c r="G6740" s="38">
        <v>-0.06</v>
      </c>
      <c r="H6740" s="34">
        <v>0.99363333876640547</v>
      </c>
      <c r="I6740" s="35">
        <v>6.3306065486763666E-2</v>
      </c>
      <c r="J6740" s="35">
        <v>0.9946709488426082</v>
      </c>
      <c r="K6740" s="35">
        <v>-0.96953908789073051</v>
      </c>
      <c r="L6740" s="35">
        <v>0</v>
      </c>
      <c r="M6740" s="35">
        <v>0</v>
      </c>
      <c r="N6740" s="35">
        <v>0</v>
      </c>
      <c r="O6740" s="35">
        <v>0</v>
      </c>
      <c r="P6740" s="36">
        <v>12</v>
      </c>
      <c r="Q6740" s="37">
        <v>86</v>
      </c>
      <c r="R6740" s="36">
        <v>0</v>
      </c>
      <c r="S6740" s="39">
        <f t="shared" si="233"/>
        <v>86</v>
      </c>
      <c r="T6740" s="34" t="s">
        <v>29</v>
      </c>
      <c r="U6740" s="12">
        <f>((alpha*(beta^speed))*(speed^ceta))</f>
        <v>5.3248179378763557E-4</v>
      </c>
      <c r="V6740" s="8">
        <f t="shared" si="234"/>
        <v>86</v>
      </c>
      <c r="AB6740" s="41"/>
    </row>
    <row r="6741" spans="1:28">
      <c r="A6741" s="34" t="s">
        <v>19</v>
      </c>
      <c r="B6741" s="34" t="s">
        <v>71</v>
      </c>
      <c r="C6741" s="5" t="s">
        <v>156</v>
      </c>
      <c r="D6741" s="35" t="s">
        <v>90</v>
      </c>
      <c r="E6741" s="36" t="s">
        <v>17</v>
      </c>
      <c r="F6741" s="37">
        <v>0</v>
      </c>
      <c r="G6741" s="38">
        <v>-0.06</v>
      </c>
      <c r="H6741" s="34">
        <v>0.98116385172508014</v>
      </c>
      <c r="I6741" s="35">
        <v>13.746976926601082</v>
      </c>
      <c r="J6741" s="35">
        <v>-21.748709488507323</v>
      </c>
      <c r="K6741" s="35">
        <v>-2.6932303395076214</v>
      </c>
      <c r="L6741" s="35">
        <v>0</v>
      </c>
      <c r="M6741" s="35">
        <v>0</v>
      </c>
      <c r="N6741" s="35">
        <v>0</v>
      </c>
      <c r="O6741" s="35">
        <v>0</v>
      </c>
      <c r="P6741" s="36">
        <v>12</v>
      </c>
      <c r="Q6741" s="37">
        <v>86</v>
      </c>
      <c r="R6741" s="36">
        <v>13</v>
      </c>
      <c r="S6741" s="39">
        <f t="shared" si="233"/>
        <v>86</v>
      </c>
      <c r="T6741" s="34" t="s">
        <v>50</v>
      </c>
      <c r="U6741" s="12">
        <f>EXP((alpha+(beta/speed))+(ceta*LN(speed)))</f>
        <v>4.4705063286121982</v>
      </c>
      <c r="V6741" s="8">
        <f t="shared" si="234"/>
        <v>86</v>
      </c>
    </row>
    <row r="6742" spans="1:28">
      <c r="A6742" s="34" t="s">
        <v>19</v>
      </c>
      <c r="B6742" s="34" t="s">
        <v>71</v>
      </c>
      <c r="C6742" s="5" t="s">
        <v>156</v>
      </c>
      <c r="D6742" s="35" t="s">
        <v>90</v>
      </c>
      <c r="E6742" s="36" t="s">
        <v>15</v>
      </c>
      <c r="F6742" s="37">
        <v>50</v>
      </c>
      <c r="G6742" s="38">
        <v>-0.06</v>
      </c>
      <c r="H6742" s="34">
        <v>0.99085399181640155</v>
      </c>
      <c r="I6742" s="35">
        <v>-7.4035311625496938E-2</v>
      </c>
      <c r="J6742" s="35">
        <v>2.3849228318716653</v>
      </c>
      <c r="K6742" s="35">
        <v>6.7765045851948882</v>
      </c>
      <c r="L6742" s="35">
        <v>2.622367518280448</v>
      </c>
      <c r="M6742" s="35">
        <v>-1.7119505061881098E-2</v>
      </c>
      <c r="N6742" s="35">
        <v>0</v>
      </c>
      <c r="O6742" s="35">
        <v>0</v>
      </c>
      <c r="P6742" s="36">
        <v>12</v>
      </c>
      <c r="Q6742" s="37">
        <v>86</v>
      </c>
      <c r="R6742" s="36">
        <v>10</v>
      </c>
      <c r="S6742" s="39">
        <f t="shared" si="233"/>
        <v>86</v>
      </c>
      <c r="T6742" s="34" t="s">
        <v>44</v>
      </c>
      <c r="U6742" s="12">
        <f>(alpha+(beta/(1+EXP((((-1)*ceta)+(delta*LN(speed)))+(epsilon*speed)))))</f>
        <v>6.2602341150806706E-4</v>
      </c>
      <c r="V6742" s="8">
        <f t="shared" si="234"/>
        <v>86</v>
      </c>
    </row>
    <row r="6743" spans="1:28">
      <c r="A6743" s="34" t="s">
        <v>19</v>
      </c>
      <c r="B6743" s="34" t="s">
        <v>71</v>
      </c>
      <c r="C6743" s="5" t="s">
        <v>156</v>
      </c>
      <c r="D6743" s="35" t="s">
        <v>90</v>
      </c>
      <c r="E6743" s="36" t="s">
        <v>16</v>
      </c>
      <c r="F6743" s="37">
        <v>50</v>
      </c>
      <c r="G6743" s="38">
        <v>-0.06</v>
      </c>
      <c r="H6743" s="34">
        <v>0.98166483985299691</v>
      </c>
      <c r="I6743" s="35">
        <v>-0.13893471907882318</v>
      </c>
      <c r="J6743" s="35">
        <v>3.6991985749506355</v>
      </c>
      <c r="K6743" s="35">
        <v>5.9271520121106978</v>
      </c>
      <c r="L6743" s="35">
        <v>2.2729684123150409</v>
      </c>
      <c r="M6743" s="35">
        <v>-1.1068636588717115E-2</v>
      </c>
      <c r="N6743" s="35">
        <v>0</v>
      </c>
      <c r="O6743" s="35">
        <v>0</v>
      </c>
      <c r="P6743" s="36">
        <v>12</v>
      </c>
      <c r="Q6743" s="37">
        <v>85</v>
      </c>
      <c r="R6743" s="36">
        <v>10</v>
      </c>
      <c r="S6743" s="39">
        <f t="shared" si="233"/>
        <v>85</v>
      </c>
      <c r="T6743" s="34" t="s">
        <v>44</v>
      </c>
      <c r="U6743" s="12">
        <f>(alpha+(beta/(1+EXP((((-1)*ceta)+(delta*LN(speed)))+(epsilon*speed)))))</f>
        <v>1.8254111599835532E-3</v>
      </c>
      <c r="V6743" s="8">
        <f t="shared" si="234"/>
        <v>85</v>
      </c>
    </row>
    <row r="6744" spans="1:28">
      <c r="A6744" s="34" t="s">
        <v>19</v>
      </c>
      <c r="B6744" s="34" t="s">
        <v>71</v>
      </c>
      <c r="C6744" s="5" t="s">
        <v>156</v>
      </c>
      <c r="D6744" s="35" t="s">
        <v>90</v>
      </c>
      <c r="E6744" s="36" t="s">
        <v>14</v>
      </c>
      <c r="F6744" s="37">
        <v>50</v>
      </c>
      <c r="G6744" s="38">
        <v>-0.06</v>
      </c>
      <c r="H6744" s="34">
        <v>0.99258150694800018</v>
      </c>
      <c r="I6744" s="35">
        <v>2.4386246886328902</v>
      </c>
      <c r="J6744" s="35">
        <v>-9.7531185667580669</v>
      </c>
      <c r="K6744" s="35">
        <v>-1.8787537541578845</v>
      </c>
      <c r="L6744" s="35">
        <v>0</v>
      </c>
      <c r="M6744" s="35">
        <v>0</v>
      </c>
      <c r="N6744" s="35">
        <v>0</v>
      </c>
      <c r="O6744" s="35">
        <v>0</v>
      </c>
      <c r="P6744" s="36">
        <v>12</v>
      </c>
      <c r="Q6744" s="37">
        <v>86</v>
      </c>
      <c r="R6744" s="36">
        <v>13</v>
      </c>
      <c r="S6744" s="39">
        <f t="shared" si="233"/>
        <v>86</v>
      </c>
      <c r="T6744" s="34" t="s">
        <v>50</v>
      </c>
      <c r="U6744" s="12">
        <f>EXP((alpha+(beta/speed))+(ceta*LN(speed)))</f>
        <v>2.3734626129677324E-3</v>
      </c>
      <c r="V6744" s="8">
        <f t="shared" si="234"/>
        <v>86</v>
      </c>
      <c r="AB6744" s="41"/>
    </row>
    <row r="6745" spans="1:28">
      <c r="A6745" s="34" t="s">
        <v>19</v>
      </c>
      <c r="B6745" s="34" t="s">
        <v>71</v>
      </c>
      <c r="C6745" s="5" t="s">
        <v>156</v>
      </c>
      <c r="D6745" s="35" t="s">
        <v>90</v>
      </c>
      <c r="E6745" s="36" t="s">
        <v>18</v>
      </c>
      <c r="F6745" s="37">
        <v>50</v>
      </c>
      <c r="G6745" s="38">
        <v>-0.06</v>
      </c>
      <c r="H6745" s="34">
        <v>0.99105278487225001</v>
      </c>
      <c r="I6745" s="35">
        <v>5.1227255921071788E-2</v>
      </c>
      <c r="J6745" s="35">
        <v>0.9927056857554154</v>
      </c>
      <c r="K6745" s="35">
        <v>-0.88822070624631311</v>
      </c>
      <c r="L6745" s="35">
        <v>0</v>
      </c>
      <c r="M6745" s="35">
        <v>0</v>
      </c>
      <c r="N6745" s="35">
        <v>0</v>
      </c>
      <c r="O6745" s="35">
        <v>0</v>
      </c>
      <c r="P6745" s="36">
        <v>12</v>
      </c>
      <c r="Q6745" s="37">
        <v>86</v>
      </c>
      <c r="R6745" s="36">
        <v>0</v>
      </c>
      <c r="S6745" s="39">
        <f t="shared" si="233"/>
        <v>86</v>
      </c>
      <c r="T6745" s="34" t="s">
        <v>29</v>
      </c>
      <c r="U6745" s="12">
        <f>((alpha*(beta^speed))*(speed^ceta))</f>
        <v>5.2215965642217629E-4</v>
      </c>
      <c r="V6745" s="8">
        <f t="shared" si="234"/>
        <v>86</v>
      </c>
      <c r="AB6745" s="41"/>
    </row>
    <row r="6746" spans="1:28">
      <c r="A6746" s="34" t="s">
        <v>19</v>
      </c>
      <c r="B6746" s="34" t="s">
        <v>71</v>
      </c>
      <c r="C6746" s="5" t="s">
        <v>156</v>
      </c>
      <c r="D6746" s="35" t="s">
        <v>90</v>
      </c>
      <c r="E6746" s="36" t="s">
        <v>17</v>
      </c>
      <c r="F6746" s="37">
        <v>50</v>
      </c>
      <c r="G6746" s="38">
        <v>-0.06</v>
      </c>
      <c r="H6746" s="34">
        <v>0.97048412364112913</v>
      </c>
      <c r="I6746" s="35">
        <v>14.398855720589786</v>
      </c>
      <c r="J6746" s="35">
        <v>-26.018051458835565</v>
      </c>
      <c r="K6746" s="35">
        <v>-2.8488750592252705</v>
      </c>
      <c r="L6746" s="35">
        <v>0</v>
      </c>
      <c r="M6746" s="35">
        <v>0</v>
      </c>
      <c r="N6746" s="35">
        <v>0</v>
      </c>
      <c r="O6746" s="35">
        <v>0</v>
      </c>
      <c r="P6746" s="36">
        <v>12</v>
      </c>
      <c r="Q6746" s="37">
        <v>86</v>
      </c>
      <c r="R6746" s="36">
        <v>13</v>
      </c>
      <c r="S6746" s="39">
        <f t="shared" si="233"/>
        <v>86</v>
      </c>
      <c r="T6746" s="34" t="s">
        <v>50</v>
      </c>
      <c r="U6746" s="12">
        <f>EXP((alpha+(beta/speed))+(ceta*LN(speed)))</f>
        <v>4.081405119194339</v>
      </c>
      <c r="V6746" s="8">
        <f t="shared" si="234"/>
        <v>86</v>
      </c>
    </row>
    <row r="6747" spans="1:28">
      <c r="A6747" s="34" t="s">
        <v>19</v>
      </c>
      <c r="B6747" s="34" t="s">
        <v>71</v>
      </c>
      <c r="C6747" s="5" t="s">
        <v>156</v>
      </c>
      <c r="D6747" s="35" t="s">
        <v>90</v>
      </c>
      <c r="E6747" s="36" t="s">
        <v>15</v>
      </c>
      <c r="F6747" s="37">
        <v>100</v>
      </c>
      <c r="G6747" s="38">
        <v>-0.06</v>
      </c>
      <c r="H6747" s="34">
        <v>0.99027160716717799</v>
      </c>
      <c r="I6747" s="35">
        <v>-6.9793230238461401E-2</v>
      </c>
      <c r="J6747" s="35">
        <v>2.325011189561689</v>
      </c>
      <c r="K6747" s="35">
        <v>6.717556386750875</v>
      </c>
      <c r="L6747" s="35">
        <v>2.6072756164368118</v>
      </c>
      <c r="M6747" s="35">
        <v>-1.6500465310734819E-2</v>
      </c>
      <c r="N6747" s="35">
        <v>0</v>
      </c>
      <c r="O6747" s="35">
        <v>0</v>
      </c>
      <c r="P6747" s="36">
        <v>12</v>
      </c>
      <c r="Q6747" s="37">
        <v>85</v>
      </c>
      <c r="R6747" s="36">
        <v>10</v>
      </c>
      <c r="S6747" s="39">
        <f t="shared" si="233"/>
        <v>85</v>
      </c>
      <c r="T6747" s="34" t="s">
        <v>44</v>
      </c>
      <c r="U6747" s="12">
        <f>(alpha+(beta/(1+EXP((((-1)*ceta)+(delta*LN(speed)))+(epsilon*speed)))))</f>
        <v>8.4056790777682633E-4</v>
      </c>
      <c r="V6747" s="8">
        <f t="shared" si="234"/>
        <v>85</v>
      </c>
    </row>
    <row r="6748" spans="1:28">
      <c r="A6748" s="34" t="s">
        <v>19</v>
      </c>
      <c r="B6748" s="34" t="s">
        <v>71</v>
      </c>
      <c r="C6748" s="5" t="s">
        <v>156</v>
      </c>
      <c r="D6748" s="35" t="s">
        <v>90</v>
      </c>
      <c r="E6748" s="36" t="s">
        <v>16</v>
      </c>
      <c r="F6748" s="37">
        <v>100</v>
      </c>
      <c r="G6748" s="38">
        <v>-0.06</v>
      </c>
      <c r="H6748" s="34">
        <v>0.9749208543760064</v>
      </c>
      <c r="I6748" s="35">
        <v>-0.1379813998366293</v>
      </c>
      <c r="J6748" s="35">
        <v>3.4772354296868331</v>
      </c>
      <c r="K6748" s="35">
        <v>5.987257104564657</v>
      </c>
      <c r="L6748" s="35">
        <v>2.258378135486069</v>
      </c>
      <c r="M6748" s="35">
        <v>-1.0351460397553275E-2</v>
      </c>
      <c r="N6748" s="35">
        <v>0</v>
      </c>
      <c r="O6748" s="35">
        <v>0</v>
      </c>
      <c r="P6748" s="36">
        <v>12</v>
      </c>
      <c r="Q6748" s="37">
        <v>86</v>
      </c>
      <c r="R6748" s="36">
        <v>10</v>
      </c>
      <c r="S6748" s="39">
        <f t="shared" si="233"/>
        <v>86</v>
      </c>
      <c r="T6748" s="34" t="s">
        <v>44</v>
      </c>
      <c r="U6748" s="12">
        <f>(alpha+(beta/(1+EXP((((-1)*ceta)+(delta*LN(speed)))+(epsilon*speed)))))</f>
        <v>5.66379957428087E-4</v>
      </c>
      <c r="V6748" s="8">
        <f t="shared" si="234"/>
        <v>86</v>
      </c>
    </row>
    <row r="6749" spans="1:28">
      <c r="A6749" s="34" t="s">
        <v>19</v>
      </c>
      <c r="B6749" s="34" t="s">
        <v>71</v>
      </c>
      <c r="C6749" s="5" t="s">
        <v>156</v>
      </c>
      <c r="D6749" s="35" t="s">
        <v>90</v>
      </c>
      <c r="E6749" s="36" t="s">
        <v>14</v>
      </c>
      <c r="F6749" s="37">
        <v>100</v>
      </c>
      <c r="G6749" s="38">
        <v>-0.06</v>
      </c>
      <c r="H6749" s="34">
        <v>0.990486066640758</v>
      </c>
      <c r="I6749" s="35">
        <v>2.0510808160041956</v>
      </c>
      <c r="J6749" s="35">
        <v>0.22845467599410008</v>
      </c>
      <c r="K6749" s="35">
        <v>0.50813793822976316</v>
      </c>
      <c r="L6749" s="35">
        <v>0</v>
      </c>
      <c r="M6749" s="35">
        <v>0</v>
      </c>
      <c r="N6749" s="35">
        <v>0</v>
      </c>
      <c r="O6749" s="35">
        <v>0</v>
      </c>
      <c r="P6749" s="36">
        <v>12</v>
      </c>
      <c r="Q6749" s="37">
        <v>86</v>
      </c>
      <c r="R6749" s="36">
        <v>2</v>
      </c>
      <c r="S6749" s="39">
        <f t="shared" si="233"/>
        <v>86</v>
      </c>
      <c r="T6749" s="34" t="s">
        <v>31</v>
      </c>
      <c r="U6749" s="12">
        <f>((alpha+(beta*speed))^((-1)/ceta))</f>
        <v>2.3440101135528122E-3</v>
      </c>
      <c r="V6749" s="8">
        <f t="shared" si="234"/>
        <v>86</v>
      </c>
      <c r="AB6749" s="41"/>
    </row>
    <row r="6750" spans="1:28">
      <c r="A6750" s="34" t="s">
        <v>19</v>
      </c>
      <c r="B6750" s="34" t="s">
        <v>71</v>
      </c>
      <c r="C6750" s="5" t="s">
        <v>156</v>
      </c>
      <c r="D6750" s="35" t="s">
        <v>90</v>
      </c>
      <c r="E6750" s="36" t="s">
        <v>18</v>
      </c>
      <c r="F6750" s="37">
        <v>100</v>
      </c>
      <c r="G6750" s="38">
        <v>-0.06</v>
      </c>
      <c r="H6750" s="34">
        <v>0.9878669642682163</v>
      </c>
      <c r="I6750" s="35">
        <v>4.4291062211480853E-2</v>
      </c>
      <c r="J6750" s="35">
        <v>0.99117757662119588</v>
      </c>
      <c r="K6750" s="35">
        <v>-0.82827366316869566</v>
      </c>
      <c r="L6750" s="35">
        <v>0</v>
      </c>
      <c r="M6750" s="35">
        <v>0</v>
      </c>
      <c r="N6750" s="35">
        <v>0</v>
      </c>
      <c r="O6750" s="35">
        <v>0</v>
      </c>
      <c r="P6750" s="36">
        <v>12</v>
      </c>
      <c r="Q6750" s="37">
        <v>86</v>
      </c>
      <c r="R6750" s="36">
        <v>0</v>
      </c>
      <c r="S6750" s="39">
        <f t="shared" si="233"/>
        <v>86</v>
      </c>
      <c r="T6750" s="34" t="s">
        <v>29</v>
      </c>
      <c r="U6750" s="12">
        <f>((alpha*(beta^speed))*(speed^ceta))</f>
        <v>5.1647376269247508E-4</v>
      </c>
      <c r="V6750" s="8">
        <f t="shared" si="234"/>
        <v>86</v>
      </c>
      <c r="AB6750" s="41"/>
    </row>
    <row r="6751" spans="1:28">
      <c r="A6751" s="34" t="s">
        <v>19</v>
      </c>
      <c r="B6751" s="34" t="s">
        <v>71</v>
      </c>
      <c r="C6751" s="5" t="s">
        <v>156</v>
      </c>
      <c r="D6751" s="35" t="s">
        <v>90</v>
      </c>
      <c r="E6751" s="36" t="s">
        <v>17</v>
      </c>
      <c r="F6751" s="37">
        <v>100</v>
      </c>
      <c r="G6751" s="38">
        <v>-0.06</v>
      </c>
      <c r="H6751" s="34">
        <v>0.95813518993512869</v>
      </c>
      <c r="I6751" s="35">
        <v>14.413346947557677</v>
      </c>
      <c r="J6751" s="35">
        <v>-27.052282939706885</v>
      </c>
      <c r="K6751" s="35">
        <v>-2.835089758580704</v>
      </c>
      <c r="L6751" s="35">
        <v>0</v>
      </c>
      <c r="M6751" s="35">
        <v>0</v>
      </c>
      <c r="N6751" s="35">
        <v>0</v>
      </c>
      <c r="O6751" s="35">
        <v>0</v>
      </c>
      <c r="P6751" s="36">
        <v>12</v>
      </c>
      <c r="Q6751" s="37">
        <v>86</v>
      </c>
      <c r="R6751" s="36">
        <v>13</v>
      </c>
      <c r="S6751" s="39">
        <f t="shared" si="233"/>
        <v>86</v>
      </c>
      <c r="T6751" s="34" t="s">
        <v>50</v>
      </c>
      <c r="U6751" s="12">
        <f>EXP((alpha+(beta/speed))+(ceta*LN(speed)))</f>
        <v>4.3505884736782008</v>
      </c>
      <c r="V6751" s="8">
        <f t="shared" si="234"/>
        <v>86</v>
      </c>
    </row>
    <row r="6752" spans="1:28">
      <c r="A6752" s="34" t="s">
        <v>19</v>
      </c>
      <c r="B6752" s="34" t="s">
        <v>71</v>
      </c>
      <c r="C6752" s="5" t="s">
        <v>156</v>
      </c>
      <c r="D6752" s="35" t="s">
        <v>90</v>
      </c>
      <c r="E6752" s="36" t="s">
        <v>15</v>
      </c>
      <c r="F6752" s="37">
        <v>0</v>
      </c>
      <c r="G6752" s="38">
        <v>-0.04</v>
      </c>
      <c r="H6752" s="34">
        <v>0.99317162583395957</v>
      </c>
      <c r="I6752" s="35">
        <v>-0.10042939858254769</v>
      </c>
      <c r="J6752" s="35">
        <v>18.983894715551081</v>
      </c>
      <c r="K6752" s="35">
        <v>0.78403850585957413</v>
      </c>
      <c r="L6752" s="35">
        <v>1.1513112833058166</v>
      </c>
      <c r="M6752" s="35">
        <v>8.1155447669113354E-3</v>
      </c>
      <c r="N6752" s="35">
        <v>0</v>
      </c>
      <c r="O6752" s="35">
        <v>0</v>
      </c>
      <c r="P6752" s="36">
        <v>12</v>
      </c>
      <c r="Q6752" s="37">
        <v>86</v>
      </c>
      <c r="R6752" s="36">
        <v>10</v>
      </c>
      <c r="S6752" s="39">
        <f t="shared" si="233"/>
        <v>86</v>
      </c>
      <c r="T6752" s="34" t="s">
        <v>44</v>
      </c>
      <c r="U6752" s="12">
        <f>(alpha+(beta/(1+EXP((((-1)*ceta)+(delta*LN(speed)))+(epsilon*speed)))))</f>
        <v>2.1405776298635715E-2</v>
      </c>
      <c r="V6752" s="8">
        <f t="shared" si="234"/>
        <v>86</v>
      </c>
    </row>
    <row r="6753" spans="1:28">
      <c r="A6753" s="34" t="s">
        <v>19</v>
      </c>
      <c r="B6753" s="34" t="s">
        <v>71</v>
      </c>
      <c r="C6753" s="5" t="s">
        <v>156</v>
      </c>
      <c r="D6753" s="35" t="s">
        <v>90</v>
      </c>
      <c r="E6753" s="36" t="s">
        <v>16</v>
      </c>
      <c r="F6753" s="37">
        <v>0</v>
      </c>
      <c r="G6753" s="38">
        <v>-0.04</v>
      </c>
      <c r="H6753" s="34">
        <v>0.98501077192733555</v>
      </c>
      <c r="I6753" s="35">
        <v>20.166118239751473</v>
      </c>
      <c r="J6753" s="35">
        <v>0.96925307982220965</v>
      </c>
      <c r="K6753" s="35">
        <v>-0.62909498251365881</v>
      </c>
      <c r="L6753" s="35">
        <v>0</v>
      </c>
      <c r="M6753" s="35">
        <v>0</v>
      </c>
      <c r="N6753" s="35">
        <v>0</v>
      </c>
      <c r="O6753" s="35">
        <v>0</v>
      </c>
      <c r="P6753" s="36">
        <v>12</v>
      </c>
      <c r="Q6753" s="37">
        <v>86</v>
      </c>
      <c r="R6753" s="36">
        <v>0</v>
      </c>
      <c r="S6753" s="39">
        <f t="shared" si="233"/>
        <v>86</v>
      </c>
      <c r="T6753" s="34" t="s">
        <v>29</v>
      </c>
      <c r="U6753" s="12">
        <f>((alpha*(beta^speed))*(speed^ceta))</f>
        <v>8.3413693288141522E-2</v>
      </c>
      <c r="V6753" s="8">
        <f t="shared" si="234"/>
        <v>86</v>
      </c>
    </row>
    <row r="6754" spans="1:28">
      <c r="A6754" s="34" t="s">
        <v>19</v>
      </c>
      <c r="B6754" s="34" t="s">
        <v>71</v>
      </c>
      <c r="C6754" s="5" t="s">
        <v>156</v>
      </c>
      <c r="D6754" s="35" t="s">
        <v>90</v>
      </c>
      <c r="E6754" s="36" t="s">
        <v>14</v>
      </c>
      <c r="F6754" s="37">
        <v>0</v>
      </c>
      <c r="G6754" s="38">
        <v>-0.04</v>
      </c>
      <c r="H6754" s="34">
        <v>0.99419946661095238</v>
      </c>
      <c r="I6754" s="35">
        <v>0.79945140428998396</v>
      </c>
      <c r="J6754" s="35">
        <v>0.98581837462585431</v>
      </c>
      <c r="K6754" s="35">
        <v>-0.9767443412884298</v>
      </c>
      <c r="L6754" s="35">
        <v>0</v>
      </c>
      <c r="M6754" s="35">
        <v>0</v>
      </c>
      <c r="N6754" s="35">
        <v>0</v>
      </c>
      <c r="O6754" s="35">
        <v>0</v>
      </c>
      <c r="P6754" s="36">
        <v>12</v>
      </c>
      <c r="Q6754" s="37">
        <v>86</v>
      </c>
      <c r="R6754" s="36">
        <v>0</v>
      </c>
      <c r="S6754" s="39">
        <f t="shared" si="233"/>
        <v>86</v>
      </c>
      <c r="T6754" s="34" t="s">
        <v>29</v>
      </c>
      <c r="U6754" s="12">
        <f>((alpha*(beta^speed))*(speed^ceta))</f>
        <v>3.018671132264417E-3</v>
      </c>
      <c r="V6754" s="8">
        <f t="shared" si="234"/>
        <v>86</v>
      </c>
      <c r="AB6754" s="41"/>
    </row>
    <row r="6755" spans="1:28">
      <c r="A6755" s="34" t="s">
        <v>19</v>
      </c>
      <c r="B6755" s="34" t="s">
        <v>71</v>
      </c>
      <c r="C6755" s="5" t="s">
        <v>156</v>
      </c>
      <c r="D6755" s="35" t="s">
        <v>90</v>
      </c>
      <c r="E6755" s="36" t="s">
        <v>18</v>
      </c>
      <c r="F6755" s="37">
        <v>0</v>
      </c>
      <c r="G6755" s="38">
        <v>-0.04</v>
      </c>
      <c r="H6755" s="34">
        <v>0.99097439359117112</v>
      </c>
      <c r="I6755" s="35">
        <v>6.0978439660508948E-2</v>
      </c>
      <c r="J6755" s="35">
        <v>0.99207345462573848</v>
      </c>
      <c r="K6755" s="35">
        <v>-0.88690491542178751</v>
      </c>
      <c r="L6755" s="35">
        <v>0</v>
      </c>
      <c r="M6755" s="35">
        <v>0</v>
      </c>
      <c r="N6755" s="35">
        <v>0</v>
      </c>
      <c r="O6755" s="35">
        <v>0</v>
      </c>
      <c r="P6755" s="36">
        <v>12</v>
      </c>
      <c r="Q6755" s="37">
        <v>86</v>
      </c>
      <c r="R6755" s="36">
        <v>0</v>
      </c>
      <c r="S6755" s="39">
        <f t="shared" si="233"/>
        <v>86</v>
      </c>
      <c r="T6755" s="34" t="s">
        <v>29</v>
      </c>
      <c r="U6755" s="12">
        <f>((alpha*(beta^speed))*(speed^ceta))</f>
        <v>5.9187422874986653E-4</v>
      </c>
      <c r="V6755" s="8">
        <f t="shared" si="234"/>
        <v>86</v>
      </c>
      <c r="AB6755" s="41"/>
    </row>
    <row r="6756" spans="1:28">
      <c r="A6756" s="34" t="s">
        <v>19</v>
      </c>
      <c r="B6756" s="34" t="s">
        <v>71</v>
      </c>
      <c r="C6756" s="5" t="s">
        <v>156</v>
      </c>
      <c r="D6756" s="35" t="s">
        <v>90</v>
      </c>
      <c r="E6756" s="36" t="s">
        <v>17</v>
      </c>
      <c r="F6756" s="37">
        <v>0</v>
      </c>
      <c r="G6756" s="38">
        <v>-0.04</v>
      </c>
      <c r="H6756" s="34">
        <v>0.97860294852838592</v>
      </c>
      <c r="I6756" s="35">
        <v>1635.790357941115</v>
      </c>
      <c r="J6756" s="35">
        <v>0.9698918483895026</v>
      </c>
      <c r="K6756" s="35">
        <v>-0.60630202529878274</v>
      </c>
      <c r="L6756" s="35">
        <v>0</v>
      </c>
      <c r="M6756" s="35">
        <v>0</v>
      </c>
      <c r="N6756" s="35">
        <v>0</v>
      </c>
      <c r="O6756" s="35">
        <v>0</v>
      </c>
      <c r="P6756" s="36">
        <v>12</v>
      </c>
      <c r="Q6756" s="37">
        <v>86</v>
      </c>
      <c r="R6756" s="36">
        <v>0</v>
      </c>
      <c r="S6756" s="39">
        <f t="shared" si="233"/>
        <v>86</v>
      </c>
      <c r="T6756" s="34" t="s">
        <v>29</v>
      </c>
      <c r="U6756" s="12">
        <f>((alpha*(beta^speed))*(speed^ceta))</f>
        <v>7.925778124624645</v>
      </c>
      <c r="V6756" s="8">
        <f t="shared" si="234"/>
        <v>86</v>
      </c>
    </row>
    <row r="6757" spans="1:28">
      <c r="A6757" s="34" t="s">
        <v>19</v>
      </c>
      <c r="B6757" s="34" t="s">
        <v>71</v>
      </c>
      <c r="C6757" s="5" t="s">
        <v>156</v>
      </c>
      <c r="D6757" s="35" t="s">
        <v>90</v>
      </c>
      <c r="E6757" s="36" t="s">
        <v>15</v>
      </c>
      <c r="F6757" s="37">
        <v>50</v>
      </c>
      <c r="G6757" s="38">
        <v>-0.04</v>
      </c>
      <c r="H6757" s="34">
        <v>0.99160960791331665</v>
      </c>
      <c r="I6757" s="35">
        <v>-7.909100663763087E-2</v>
      </c>
      <c r="J6757" s="35">
        <v>11.051558690860263</v>
      </c>
      <c r="K6757" s="35">
        <v>1.1298894111561961</v>
      </c>
      <c r="L6757" s="35">
        <v>1.0558093688461105</v>
      </c>
      <c r="M6757" s="35">
        <v>1.5066842593411204E-2</v>
      </c>
      <c r="N6757" s="35">
        <v>0</v>
      </c>
      <c r="O6757" s="35">
        <v>0</v>
      </c>
      <c r="P6757" s="36">
        <v>12</v>
      </c>
      <c r="Q6757" s="37">
        <v>86</v>
      </c>
      <c r="R6757" s="36">
        <v>10</v>
      </c>
      <c r="S6757" s="39">
        <f t="shared" si="233"/>
        <v>86</v>
      </c>
      <c r="T6757" s="34" t="s">
        <v>44</v>
      </c>
      <c r="U6757" s="12">
        <f>(alpha+(beta/(1+EXP((((-1)*ceta)+(delta*LN(speed)))+(epsilon*speed)))))</f>
        <v>5.16609705796299E-3</v>
      </c>
      <c r="V6757" s="8">
        <f t="shared" si="234"/>
        <v>86</v>
      </c>
    </row>
    <row r="6758" spans="1:28">
      <c r="A6758" s="34" t="s">
        <v>19</v>
      </c>
      <c r="B6758" s="34" t="s">
        <v>71</v>
      </c>
      <c r="C6758" s="5" t="s">
        <v>156</v>
      </c>
      <c r="D6758" s="35" t="s">
        <v>90</v>
      </c>
      <c r="E6758" s="36" t="s">
        <v>16</v>
      </c>
      <c r="F6758" s="37">
        <v>50</v>
      </c>
      <c r="G6758" s="38">
        <v>-0.04</v>
      </c>
      <c r="H6758" s="34">
        <v>0.97756489341012531</v>
      </c>
      <c r="I6758" s="35">
        <v>-0.41005184635854497</v>
      </c>
      <c r="J6758" s="35">
        <v>7.6911859646898808</v>
      </c>
      <c r="K6758" s="35">
        <v>2.9956452057276151</v>
      </c>
      <c r="L6758" s="35">
        <v>1.341435149671163</v>
      </c>
      <c r="M6758" s="35">
        <v>-1.7213594208754629E-3</v>
      </c>
      <c r="N6758" s="35">
        <v>0</v>
      </c>
      <c r="O6758" s="35">
        <v>0</v>
      </c>
      <c r="P6758" s="36">
        <v>12</v>
      </c>
      <c r="Q6758" s="37">
        <v>86</v>
      </c>
      <c r="R6758" s="36">
        <v>10</v>
      </c>
      <c r="S6758" s="39">
        <f t="shared" si="233"/>
        <v>86</v>
      </c>
      <c r="T6758" s="34" t="s">
        <v>44</v>
      </c>
      <c r="U6758" s="12">
        <f>(alpha+(beta/(1+EXP((((-1)*ceta)+(delta*LN(speed)))+(epsilon*speed)))))</f>
        <v>1.7913693518729568E-2</v>
      </c>
      <c r="V6758" s="8">
        <f t="shared" si="234"/>
        <v>86</v>
      </c>
    </row>
    <row r="6759" spans="1:28">
      <c r="A6759" s="34" t="s">
        <v>19</v>
      </c>
      <c r="B6759" s="34" t="s">
        <v>71</v>
      </c>
      <c r="C6759" s="5" t="s">
        <v>156</v>
      </c>
      <c r="D6759" s="35" t="s">
        <v>90</v>
      </c>
      <c r="E6759" s="36" t="s">
        <v>14</v>
      </c>
      <c r="F6759" s="37">
        <v>50</v>
      </c>
      <c r="G6759" s="38">
        <v>-0.04</v>
      </c>
      <c r="H6759" s="34">
        <v>0.99242573843830684</v>
      </c>
      <c r="I6759" s="35">
        <v>0.59777751355393582</v>
      </c>
      <c r="J6759" s="35">
        <v>0.98247475667206552</v>
      </c>
      <c r="K6759" s="35">
        <v>-0.87362385951773958</v>
      </c>
      <c r="L6759" s="35">
        <v>0</v>
      </c>
      <c r="M6759" s="35">
        <v>0</v>
      </c>
      <c r="N6759" s="35">
        <v>0</v>
      </c>
      <c r="O6759" s="35">
        <v>0</v>
      </c>
      <c r="P6759" s="36">
        <v>12</v>
      </c>
      <c r="Q6759" s="37">
        <v>86</v>
      </c>
      <c r="R6759" s="36">
        <v>0</v>
      </c>
      <c r="S6759" s="39">
        <f t="shared" si="233"/>
        <v>86</v>
      </c>
      <c r="T6759" s="34" t="s">
        <v>29</v>
      </c>
      <c r="U6759" s="12">
        <f>((alpha*(beta^speed))*(speed^ceta))</f>
        <v>2.6678169178649055E-3</v>
      </c>
      <c r="V6759" s="8">
        <f t="shared" si="234"/>
        <v>86</v>
      </c>
      <c r="AB6759" s="41"/>
    </row>
    <row r="6760" spans="1:28">
      <c r="A6760" s="34" t="s">
        <v>19</v>
      </c>
      <c r="B6760" s="34" t="s">
        <v>71</v>
      </c>
      <c r="C6760" s="5" t="s">
        <v>156</v>
      </c>
      <c r="D6760" s="35" t="s">
        <v>90</v>
      </c>
      <c r="E6760" s="36" t="s">
        <v>18</v>
      </c>
      <c r="F6760" s="37">
        <v>50</v>
      </c>
      <c r="G6760" s="38">
        <v>-0.04</v>
      </c>
      <c r="H6760" s="34">
        <v>0.98652336112935468</v>
      </c>
      <c r="I6760" s="35">
        <v>4.6726881020498601E-2</v>
      </c>
      <c r="J6760" s="35">
        <v>0.98792610614554299</v>
      </c>
      <c r="K6760" s="35">
        <v>-0.75358285075181819</v>
      </c>
      <c r="L6760" s="35">
        <v>0</v>
      </c>
      <c r="M6760" s="35">
        <v>0</v>
      </c>
      <c r="N6760" s="35">
        <v>0</v>
      </c>
      <c r="O6760" s="35">
        <v>0</v>
      </c>
      <c r="P6760" s="36">
        <v>12</v>
      </c>
      <c r="Q6760" s="37">
        <v>86</v>
      </c>
      <c r="R6760" s="36">
        <v>0</v>
      </c>
      <c r="S6760" s="39">
        <f t="shared" si="233"/>
        <v>86</v>
      </c>
      <c r="T6760" s="34" t="s">
        <v>29</v>
      </c>
      <c r="U6760" s="12">
        <f>((alpha*(beta^speed))*(speed^ceta))</f>
        <v>5.7288263610107983E-4</v>
      </c>
      <c r="V6760" s="8">
        <f t="shared" si="234"/>
        <v>86</v>
      </c>
      <c r="AB6760" s="41"/>
    </row>
    <row r="6761" spans="1:28">
      <c r="A6761" s="34" t="s">
        <v>19</v>
      </c>
      <c r="B6761" s="34" t="s">
        <v>71</v>
      </c>
      <c r="C6761" s="5" t="s">
        <v>156</v>
      </c>
      <c r="D6761" s="35" t="s">
        <v>90</v>
      </c>
      <c r="E6761" s="36" t="s">
        <v>17</v>
      </c>
      <c r="F6761" s="37">
        <v>50</v>
      </c>
      <c r="G6761" s="38">
        <v>-0.04</v>
      </c>
      <c r="H6761" s="34">
        <v>0.96581749963171437</v>
      </c>
      <c r="I6761" s="35">
        <v>899.00242634639608</v>
      </c>
      <c r="J6761" s="35">
        <v>0.96146686021017669</v>
      </c>
      <c r="K6761" s="35">
        <v>-0.3262300897460837</v>
      </c>
      <c r="L6761" s="35">
        <v>0</v>
      </c>
      <c r="M6761" s="35">
        <v>0</v>
      </c>
      <c r="N6761" s="35">
        <v>0</v>
      </c>
      <c r="O6761" s="35">
        <v>0</v>
      </c>
      <c r="P6761" s="36">
        <v>12</v>
      </c>
      <c r="Q6761" s="37">
        <v>86</v>
      </c>
      <c r="R6761" s="36">
        <v>0</v>
      </c>
      <c r="S6761" s="39">
        <f t="shared" si="233"/>
        <v>86</v>
      </c>
      <c r="T6761" s="34" t="s">
        <v>29</v>
      </c>
      <c r="U6761" s="12">
        <f>((alpha*(beta^speed))*(speed^ceta))</f>
        <v>7.1617761994419702</v>
      </c>
      <c r="V6761" s="8">
        <f t="shared" si="234"/>
        <v>86</v>
      </c>
    </row>
    <row r="6762" spans="1:28">
      <c r="A6762" s="34" t="s">
        <v>19</v>
      </c>
      <c r="B6762" s="34" t="s">
        <v>71</v>
      </c>
      <c r="C6762" s="5" t="s">
        <v>156</v>
      </c>
      <c r="D6762" s="35" t="s">
        <v>90</v>
      </c>
      <c r="E6762" s="36" t="s">
        <v>15</v>
      </c>
      <c r="F6762" s="37">
        <v>100</v>
      </c>
      <c r="G6762" s="38">
        <v>-0.04</v>
      </c>
      <c r="H6762" s="34">
        <v>0.9898704176586095</v>
      </c>
      <c r="I6762" s="35">
        <v>-0.14995494427258585</v>
      </c>
      <c r="J6762" s="35">
        <v>3.5539981501040079</v>
      </c>
      <c r="K6762" s="35">
        <v>4.4293592102233834</v>
      </c>
      <c r="L6762" s="35">
        <v>1.8103993944289398</v>
      </c>
      <c r="M6762" s="35">
        <v>-6.4473874504767425E-3</v>
      </c>
      <c r="N6762" s="35">
        <v>0</v>
      </c>
      <c r="O6762" s="35">
        <v>0</v>
      </c>
      <c r="P6762" s="36">
        <v>12</v>
      </c>
      <c r="Q6762" s="37">
        <v>86</v>
      </c>
      <c r="R6762" s="36">
        <v>10</v>
      </c>
      <c r="S6762" s="39">
        <f t="shared" si="233"/>
        <v>86</v>
      </c>
      <c r="T6762" s="34" t="s">
        <v>44</v>
      </c>
      <c r="U6762" s="12">
        <f>(alpha+(beta/(1+EXP((((-1)*ceta)+(delta*LN(speed)))+(epsilon*speed)))))</f>
        <v>6.1603366141822213E-3</v>
      </c>
      <c r="V6762" s="8">
        <f t="shared" si="234"/>
        <v>86</v>
      </c>
    </row>
    <row r="6763" spans="1:28">
      <c r="A6763" s="34" t="s">
        <v>19</v>
      </c>
      <c r="B6763" s="34" t="s">
        <v>71</v>
      </c>
      <c r="C6763" s="5" t="s">
        <v>156</v>
      </c>
      <c r="D6763" s="35" t="s">
        <v>90</v>
      </c>
      <c r="E6763" s="36" t="s">
        <v>16</v>
      </c>
      <c r="F6763" s="37">
        <v>100</v>
      </c>
      <c r="G6763" s="38">
        <v>-0.04</v>
      </c>
      <c r="H6763" s="34">
        <v>0.97319534804937247</v>
      </c>
      <c r="I6763" s="35">
        <v>-0.36291625234947922</v>
      </c>
      <c r="J6763" s="35">
        <v>5.6985552211358526</v>
      </c>
      <c r="K6763" s="35">
        <v>4.2814243051640819</v>
      </c>
      <c r="L6763" s="35">
        <v>1.623858113679862</v>
      </c>
      <c r="M6763" s="35">
        <v>-4.0571527808757925E-3</v>
      </c>
      <c r="N6763" s="35">
        <v>0</v>
      </c>
      <c r="O6763" s="35">
        <v>0</v>
      </c>
      <c r="P6763" s="36">
        <v>12</v>
      </c>
      <c r="Q6763" s="37">
        <v>86</v>
      </c>
      <c r="R6763" s="36">
        <v>10</v>
      </c>
      <c r="S6763" s="39">
        <f t="shared" si="233"/>
        <v>86</v>
      </c>
      <c r="T6763" s="34" t="s">
        <v>44</v>
      </c>
      <c r="U6763" s="12">
        <f>(alpha+(beta/(1+EXP((((-1)*ceta)+(delta*LN(speed)))+(epsilon*speed)))))</f>
        <v>3.0014796272935573E-2</v>
      </c>
      <c r="V6763" s="8">
        <f t="shared" si="234"/>
        <v>86</v>
      </c>
    </row>
    <row r="6764" spans="1:28">
      <c r="A6764" s="34" t="s">
        <v>19</v>
      </c>
      <c r="B6764" s="34" t="s">
        <v>71</v>
      </c>
      <c r="C6764" s="5" t="s">
        <v>156</v>
      </c>
      <c r="D6764" s="35" t="s">
        <v>90</v>
      </c>
      <c r="E6764" s="36" t="s">
        <v>14</v>
      </c>
      <c r="F6764" s="37">
        <v>100</v>
      </c>
      <c r="G6764" s="38">
        <v>-0.04</v>
      </c>
      <c r="H6764" s="34">
        <v>0.99015405314702354</v>
      </c>
      <c r="I6764" s="35">
        <v>0.48464653152584442</v>
      </c>
      <c r="J6764" s="35">
        <v>0.97959784145601392</v>
      </c>
      <c r="K6764" s="35">
        <v>-0.78241195061289781</v>
      </c>
      <c r="L6764" s="35">
        <v>0</v>
      </c>
      <c r="M6764" s="35">
        <v>0</v>
      </c>
      <c r="N6764" s="35">
        <v>0</v>
      </c>
      <c r="O6764" s="35">
        <v>0</v>
      </c>
      <c r="P6764" s="36">
        <v>12</v>
      </c>
      <c r="Q6764" s="37">
        <v>86</v>
      </c>
      <c r="R6764" s="36">
        <v>0</v>
      </c>
      <c r="S6764" s="39">
        <f t="shared" si="233"/>
        <v>86</v>
      </c>
      <c r="T6764" s="34" t="s">
        <v>29</v>
      </c>
      <c r="U6764" s="12">
        <f>((alpha*(beta^speed))*(speed^ceta))</f>
        <v>2.5232650835063726E-3</v>
      </c>
      <c r="V6764" s="8">
        <f t="shared" si="234"/>
        <v>86</v>
      </c>
      <c r="AB6764" s="41"/>
    </row>
    <row r="6765" spans="1:28">
      <c r="A6765" s="34" t="s">
        <v>19</v>
      </c>
      <c r="B6765" s="34" t="s">
        <v>71</v>
      </c>
      <c r="C6765" s="5" t="s">
        <v>156</v>
      </c>
      <c r="D6765" s="35" t="s">
        <v>90</v>
      </c>
      <c r="E6765" s="36" t="s">
        <v>18</v>
      </c>
      <c r="F6765" s="37">
        <v>100</v>
      </c>
      <c r="G6765" s="38">
        <v>-0.04</v>
      </c>
      <c r="H6765" s="34">
        <v>0.98215220617194932</v>
      </c>
      <c r="I6765" s="35">
        <v>3.9901644686136065E-2</v>
      </c>
      <c r="J6765" s="35">
        <v>0.98510860487496155</v>
      </c>
      <c r="K6765" s="35">
        <v>-0.66483870064264494</v>
      </c>
      <c r="L6765" s="35">
        <v>0</v>
      </c>
      <c r="M6765" s="35">
        <v>0</v>
      </c>
      <c r="N6765" s="35">
        <v>0</v>
      </c>
      <c r="O6765" s="35">
        <v>0</v>
      </c>
      <c r="P6765" s="36">
        <v>12</v>
      </c>
      <c r="Q6765" s="37">
        <v>86</v>
      </c>
      <c r="R6765" s="36">
        <v>0</v>
      </c>
      <c r="S6765" s="39">
        <f t="shared" si="233"/>
        <v>86</v>
      </c>
      <c r="T6765" s="34" t="s">
        <v>29</v>
      </c>
      <c r="U6765" s="12">
        <f>((alpha*(beta^speed))*(speed^ceta))</f>
        <v>5.6819191049525201E-4</v>
      </c>
      <c r="V6765" s="8">
        <f t="shared" si="234"/>
        <v>86</v>
      </c>
      <c r="AB6765" s="41"/>
    </row>
    <row r="6766" spans="1:28">
      <c r="A6766" s="34" t="s">
        <v>19</v>
      </c>
      <c r="B6766" s="34" t="s">
        <v>71</v>
      </c>
      <c r="C6766" s="5" t="s">
        <v>156</v>
      </c>
      <c r="D6766" s="35" t="s">
        <v>90</v>
      </c>
      <c r="E6766" s="36" t="s">
        <v>17</v>
      </c>
      <c r="F6766" s="37">
        <v>100</v>
      </c>
      <c r="G6766" s="38">
        <v>-0.04</v>
      </c>
      <c r="H6766" s="34">
        <v>0.95319079998936906</v>
      </c>
      <c r="I6766" s="35">
        <v>644.99083536479304</v>
      </c>
      <c r="J6766" s="35">
        <v>0.95701102754596068</v>
      </c>
      <c r="K6766" s="35">
        <v>-0.15405211748458517</v>
      </c>
      <c r="L6766" s="35">
        <v>0</v>
      </c>
      <c r="M6766" s="35">
        <v>0</v>
      </c>
      <c r="N6766" s="35">
        <v>0</v>
      </c>
      <c r="O6766" s="35">
        <v>0</v>
      </c>
      <c r="P6766" s="36">
        <v>12</v>
      </c>
      <c r="Q6766" s="37">
        <v>86</v>
      </c>
      <c r="R6766" s="36">
        <v>0</v>
      </c>
      <c r="S6766" s="39">
        <f t="shared" si="233"/>
        <v>86</v>
      </c>
      <c r="T6766" s="34" t="s">
        <v>29</v>
      </c>
      <c r="U6766" s="12">
        <f>((alpha*(beta^speed))*(speed^ceta))</f>
        <v>7.4198817684483798</v>
      </c>
      <c r="V6766" s="8">
        <f t="shared" si="234"/>
        <v>86</v>
      </c>
    </row>
    <row r="6767" spans="1:28">
      <c r="A6767" s="34" t="s">
        <v>19</v>
      </c>
      <c r="B6767" s="34" t="s">
        <v>71</v>
      </c>
      <c r="C6767" s="5" t="s">
        <v>156</v>
      </c>
      <c r="D6767" s="35" t="s">
        <v>90</v>
      </c>
      <c r="E6767" s="36" t="s">
        <v>15</v>
      </c>
      <c r="F6767" s="37">
        <v>0</v>
      </c>
      <c r="G6767" s="38">
        <v>-0.02</v>
      </c>
      <c r="H6767" s="34">
        <v>0.9942330180148653</v>
      </c>
      <c r="I6767" s="35">
        <v>0.30823447961741651</v>
      </c>
      <c r="J6767" s="35">
        <v>31.700467723852917</v>
      </c>
      <c r="K6767" s="35">
        <v>0.26484553194373073</v>
      </c>
      <c r="L6767" s="35">
        <v>1.0630169738821535</v>
      </c>
      <c r="M6767" s="35">
        <v>2.7667095748449996E-2</v>
      </c>
      <c r="N6767" s="35">
        <v>0</v>
      </c>
      <c r="O6767" s="35">
        <v>0</v>
      </c>
      <c r="P6767" s="36">
        <v>12</v>
      </c>
      <c r="Q6767" s="37">
        <v>86</v>
      </c>
      <c r="R6767" s="36">
        <v>10</v>
      </c>
      <c r="S6767" s="39">
        <f t="shared" si="233"/>
        <v>86</v>
      </c>
      <c r="T6767" s="34" t="s">
        <v>44</v>
      </c>
      <c r="U6767" s="12">
        <f>(alpha+(beta/(1+EXP((((-1)*ceta)+(delta*LN(speed)))+(epsilon*speed)))))</f>
        <v>0.34179854057183545</v>
      </c>
      <c r="V6767" s="8">
        <f t="shared" si="234"/>
        <v>86</v>
      </c>
    </row>
    <row r="6768" spans="1:28">
      <c r="A6768" s="34" t="s">
        <v>19</v>
      </c>
      <c r="B6768" s="34" t="s">
        <v>71</v>
      </c>
      <c r="C6768" s="5" t="s">
        <v>156</v>
      </c>
      <c r="D6768" s="35" t="s">
        <v>90</v>
      </c>
      <c r="E6768" s="36" t="s">
        <v>16</v>
      </c>
      <c r="F6768" s="37">
        <v>0</v>
      </c>
      <c r="G6768" s="38">
        <v>-0.02</v>
      </c>
      <c r="H6768" s="34">
        <v>0.99638084135032845</v>
      </c>
      <c r="I6768" s="35">
        <v>0.49513632258935836</v>
      </c>
      <c r="J6768" s="35">
        <v>47.233728524459721</v>
      </c>
      <c r="K6768" s="35">
        <v>-7.3295930855050456E-2</v>
      </c>
      <c r="L6768" s="35">
        <v>0.90269903092224424</v>
      </c>
      <c r="M6768" s="35">
        <v>2.40878604093606E-2</v>
      </c>
      <c r="N6768" s="35">
        <v>0</v>
      </c>
      <c r="O6768" s="35">
        <v>0</v>
      </c>
      <c r="P6768" s="36">
        <v>12</v>
      </c>
      <c r="Q6768" s="37">
        <v>86</v>
      </c>
      <c r="R6768" s="36">
        <v>10</v>
      </c>
      <c r="S6768" s="39">
        <f t="shared" si="233"/>
        <v>86</v>
      </c>
      <c r="T6768" s="34" t="s">
        <v>44</v>
      </c>
      <c r="U6768" s="12">
        <f>(alpha+(beta/(1+EXP((((-1)*ceta)+(delta*LN(speed)))+(epsilon*speed)))))</f>
        <v>0.59412235237406819</v>
      </c>
      <c r="V6768" s="8">
        <f t="shared" si="234"/>
        <v>86</v>
      </c>
    </row>
    <row r="6769" spans="1:28">
      <c r="A6769" s="34" t="s">
        <v>19</v>
      </c>
      <c r="B6769" s="34" t="s">
        <v>71</v>
      </c>
      <c r="C6769" s="5" t="s">
        <v>156</v>
      </c>
      <c r="D6769" s="35" t="s">
        <v>90</v>
      </c>
      <c r="E6769" s="36" t="s">
        <v>14</v>
      </c>
      <c r="F6769" s="37">
        <v>0</v>
      </c>
      <c r="G6769" s="38">
        <v>-0.02</v>
      </c>
      <c r="H6769" s="34">
        <v>0.99523494294623094</v>
      </c>
      <c r="I6769" s="35">
        <v>1.4752875865954669</v>
      </c>
      <c r="J6769" s="35">
        <v>1.0061900434396771</v>
      </c>
      <c r="K6769" s="35">
        <v>-1.2549112633506747</v>
      </c>
      <c r="L6769" s="35">
        <v>0</v>
      </c>
      <c r="M6769" s="35">
        <v>0</v>
      </c>
      <c r="N6769" s="35">
        <v>0</v>
      </c>
      <c r="O6769" s="35">
        <v>0</v>
      </c>
      <c r="P6769" s="36">
        <v>12</v>
      </c>
      <c r="Q6769" s="37">
        <v>86</v>
      </c>
      <c r="R6769" s="36">
        <v>0</v>
      </c>
      <c r="S6769" s="39">
        <f t="shared" si="233"/>
        <v>86</v>
      </c>
      <c r="T6769" s="34" t="s">
        <v>29</v>
      </c>
      <c r="U6769" s="12">
        <f>((alpha*(beta^speed))*(speed^ceta))</f>
        <v>9.3698821516492847E-3</v>
      </c>
      <c r="V6769" s="8">
        <f t="shared" si="234"/>
        <v>86</v>
      </c>
      <c r="AB6769" s="41"/>
    </row>
    <row r="6770" spans="1:28">
      <c r="A6770" s="34" t="s">
        <v>19</v>
      </c>
      <c r="B6770" s="34" t="s">
        <v>71</v>
      </c>
      <c r="C6770" s="5" t="s">
        <v>156</v>
      </c>
      <c r="D6770" s="35" t="s">
        <v>90</v>
      </c>
      <c r="E6770" s="36" t="s">
        <v>18</v>
      </c>
      <c r="F6770" s="37">
        <v>0</v>
      </c>
      <c r="G6770" s="38">
        <v>-0.02</v>
      </c>
      <c r="H6770" s="34">
        <v>0.98897063070280156</v>
      </c>
      <c r="I6770" s="35">
        <v>19.167327900956852</v>
      </c>
      <c r="J6770" s="35">
        <v>9.9275445403322138</v>
      </c>
      <c r="K6770" s="35">
        <v>1.6688998460408947E-2</v>
      </c>
      <c r="L6770" s="35">
        <v>0</v>
      </c>
      <c r="M6770" s="35">
        <v>0</v>
      </c>
      <c r="N6770" s="35">
        <v>0</v>
      </c>
      <c r="O6770" s="35">
        <v>0</v>
      </c>
      <c r="P6770" s="36">
        <v>12</v>
      </c>
      <c r="Q6770" s="37">
        <v>86</v>
      </c>
      <c r="R6770" s="36">
        <v>5</v>
      </c>
      <c r="S6770" s="39">
        <f t="shared" si="233"/>
        <v>86</v>
      </c>
      <c r="T6770" s="34" t="s">
        <v>36</v>
      </c>
      <c r="U6770" s="12">
        <f>(1/(((ceta*(speed^2))+(beta*speed))+alpha))</f>
        <v>1.0036452485930483E-3</v>
      </c>
      <c r="V6770" s="8">
        <f t="shared" si="234"/>
        <v>86</v>
      </c>
      <c r="AB6770" s="41"/>
    </row>
    <row r="6771" spans="1:28">
      <c r="A6771" s="34" t="s">
        <v>19</v>
      </c>
      <c r="B6771" s="34" t="s">
        <v>71</v>
      </c>
      <c r="C6771" s="5" t="s">
        <v>156</v>
      </c>
      <c r="D6771" s="35" t="s">
        <v>90</v>
      </c>
      <c r="E6771" s="36" t="s">
        <v>17</v>
      </c>
      <c r="F6771" s="37">
        <v>0</v>
      </c>
      <c r="G6771" s="38">
        <v>-0.02</v>
      </c>
      <c r="H6771" s="34">
        <v>0.98046748868760736</v>
      </c>
      <c r="I6771" s="35">
        <v>8.5514852678174282</v>
      </c>
      <c r="J6771" s="35">
        <v>-1.6082875898234648</v>
      </c>
      <c r="K6771" s="35">
        <v>-1.0389460425588166</v>
      </c>
      <c r="L6771" s="35">
        <v>0</v>
      </c>
      <c r="M6771" s="35">
        <v>0</v>
      </c>
      <c r="N6771" s="35">
        <v>0</v>
      </c>
      <c r="O6771" s="35">
        <v>0</v>
      </c>
      <c r="P6771" s="36">
        <v>12</v>
      </c>
      <c r="Q6771" s="37">
        <v>86</v>
      </c>
      <c r="R6771" s="36">
        <v>13</v>
      </c>
      <c r="S6771" s="39">
        <f t="shared" si="233"/>
        <v>86</v>
      </c>
      <c r="T6771" s="34" t="s">
        <v>50</v>
      </c>
      <c r="U6771" s="12">
        <f>EXP((alpha+(beta/speed))+(ceta*LN(speed)))</f>
        <v>49.647982424608017</v>
      </c>
      <c r="V6771" s="8">
        <f t="shared" si="234"/>
        <v>86</v>
      </c>
    </row>
    <row r="6772" spans="1:28">
      <c r="A6772" s="34" t="s">
        <v>19</v>
      </c>
      <c r="B6772" s="34" t="s">
        <v>71</v>
      </c>
      <c r="C6772" s="5" t="s">
        <v>156</v>
      </c>
      <c r="D6772" s="35" t="s">
        <v>90</v>
      </c>
      <c r="E6772" s="36" t="s">
        <v>15</v>
      </c>
      <c r="F6772" s="37">
        <v>50</v>
      </c>
      <c r="G6772" s="38">
        <v>-0.02</v>
      </c>
      <c r="H6772" s="34">
        <v>0.99431556424552359</v>
      </c>
      <c r="I6772" s="35">
        <v>-0.20964981658719734</v>
      </c>
      <c r="J6772" s="35">
        <v>22.188424384932777</v>
      </c>
      <c r="K6772" s="35">
        <v>0.3974611278369119</v>
      </c>
      <c r="L6772" s="35">
        <v>1.020151221763109</v>
      </c>
      <c r="M6772" s="35">
        <v>-3.7141002341890616E-4</v>
      </c>
      <c r="N6772" s="35">
        <v>0</v>
      </c>
      <c r="O6772" s="35">
        <v>0</v>
      </c>
      <c r="P6772" s="36">
        <v>12</v>
      </c>
      <c r="Q6772" s="37">
        <v>86</v>
      </c>
      <c r="R6772" s="36">
        <v>10</v>
      </c>
      <c r="S6772" s="39">
        <f t="shared" si="233"/>
        <v>86</v>
      </c>
      <c r="T6772" s="34" t="s">
        <v>44</v>
      </c>
      <c r="U6772" s="12">
        <f>(alpha+(beta/(1+EXP((((-1)*ceta)+(delta*LN(speed)))+(epsilon*speed)))))</f>
        <v>0.14688137276543112</v>
      </c>
      <c r="V6772" s="8">
        <f t="shared" si="234"/>
        <v>86</v>
      </c>
    </row>
    <row r="6773" spans="1:28">
      <c r="A6773" s="34" t="s">
        <v>19</v>
      </c>
      <c r="B6773" s="34" t="s">
        <v>71</v>
      </c>
      <c r="C6773" s="5" t="s">
        <v>156</v>
      </c>
      <c r="D6773" s="35" t="s">
        <v>90</v>
      </c>
      <c r="E6773" s="36" t="s">
        <v>16</v>
      </c>
      <c r="F6773" s="37">
        <v>50</v>
      </c>
      <c r="G6773" s="38">
        <v>-0.02</v>
      </c>
      <c r="H6773" s="34">
        <v>0.99192942373431003</v>
      </c>
      <c r="I6773" s="35">
        <v>42.403997728533504</v>
      </c>
      <c r="J6773" s="35">
        <v>0.99456542046107244</v>
      </c>
      <c r="K6773" s="35">
        <v>-0.94953536367507219</v>
      </c>
      <c r="L6773" s="35">
        <v>0</v>
      </c>
      <c r="M6773" s="35">
        <v>0</v>
      </c>
      <c r="N6773" s="35">
        <v>0</v>
      </c>
      <c r="O6773" s="35">
        <v>0</v>
      </c>
      <c r="P6773" s="36">
        <v>12</v>
      </c>
      <c r="Q6773" s="37">
        <v>86</v>
      </c>
      <c r="R6773" s="36">
        <v>0</v>
      </c>
      <c r="S6773" s="39">
        <f t="shared" si="233"/>
        <v>86</v>
      </c>
      <c r="T6773" s="34" t="s">
        <v>29</v>
      </c>
      <c r="U6773" s="12">
        <f>((alpha*(beta^speed))*(speed^ceta))</f>
        <v>0.38636757854538062</v>
      </c>
      <c r="V6773" s="8">
        <f t="shared" si="234"/>
        <v>86</v>
      </c>
    </row>
    <row r="6774" spans="1:28">
      <c r="A6774" s="34" t="s">
        <v>19</v>
      </c>
      <c r="B6774" s="34" t="s">
        <v>71</v>
      </c>
      <c r="C6774" s="5" t="s">
        <v>156</v>
      </c>
      <c r="D6774" s="35" t="s">
        <v>90</v>
      </c>
      <c r="E6774" s="36" t="s">
        <v>14</v>
      </c>
      <c r="F6774" s="37">
        <v>50</v>
      </c>
      <c r="G6774" s="38">
        <v>-0.02</v>
      </c>
      <c r="H6774" s="34">
        <v>0.99357860542737741</v>
      </c>
      <c r="I6774" s="35">
        <v>0.64669672329486882</v>
      </c>
      <c r="J6774" s="35">
        <v>0.99019261793854318</v>
      </c>
      <c r="K6774" s="35">
        <v>-0.8675262816878091</v>
      </c>
      <c r="L6774" s="35">
        <v>0</v>
      </c>
      <c r="M6774" s="35">
        <v>0</v>
      </c>
      <c r="N6774" s="35">
        <v>0</v>
      </c>
      <c r="O6774" s="35">
        <v>0</v>
      </c>
      <c r="P6774" s="36">
        <v>12</v>
      </c>
      <c r="Q6774" s="37">
        <v>86</v>
      </c>
      <c r="R6774" s="36">
        <v>0</v>
      </c>
      <c r="S6774" s="39">
        <f t="shared" si="233"/>
        <v>86</v>
      </c>
      <c r="T6774" s="34" t="s">
        <v>29</v>
      </c>
      <c r="U6774" s="12">
        <f>((alpha*(beta^speed))*(speed^ceta))</f>
        <v>5.8125306894237566E-3</v>
      </c>
      <c r="V6774" s="8">
        <f t="shared" si="234"/>
        <v>86</v>
      </c>
      <c r="AB6774" s="41"/>
    </row>
    <row r="6775" spans="1:28">
      <c r="A6775" s="34" t="s">
        <v>19</v>
      </c>
      <c r="B6775" s="34" t="s">
        <v>71</v>
      </c>
      <c r="C6775" s="5" t="s">
        <v>156</v>
      </c>
      <c r="D6775" s="35" t="s">
        <v>90</v>
      </c>
      <c r="E6775" s="36" t="s">
        <v>18</v>
      </c>
      <c r="F6775" s="37">
        <v>50</v>
      </c>
      <c r="G6775" s="38">
        <v>-0.02</v>
      </c>
      <c r="H6775" s="34">
        <v>0.98055574573045479</v>
      </c>
      <c r="I6775" s="35">
        <v>4.0614763833070208E-2</v>
      </c>
      <c r="J6775" s="35">
        <v>0.98799889164235155</v>
      </c>
      <c r="K6775" s="35">
        <v>-0.61410897888884108</v>
      </c>
      <c r="L6775" s="35">
        <v>0</v>
      </c>
      <c r="M6775" s="35">
        <v>0</v>
      </c>
      <c r="N6775" s="35">
        <v>0</v>
      </c>
      <c r="O6775" s="35">
        <v>0</v>
      </c>
      <c r="P6775" s="36">
        <v>12</v>
      </c>
      <c r="Q6775" s="37">
        <v>86</v>
      </c>
      <c r="R6775" s="36">
        <v>0</v>
      </c>
      <c r="S6775" s="39">
        <f t="shared" si="233"/>
        <v>86</v>
      </c>
      <c r="T6775" s="34" t="s">
        <v>29</v>
      </c>
      <c r="U6775" s="12">
        <f>((alpha*(beta^speed))*(speed^ceta))</f>
        <v>9.3270949733040287E-4</v>
      </c>
      <c r="V6775" s="8">
        <f t="shared" si="234"/>
        <v>86</v>
      </c>
      <c r="AB6775" s="41"/>
    </row>
    <row r="6776" spans="1:28">
      <c r="A6776" s="34" t="s">
        <v>19</v>
      </c>
      <c r="B6776" s="34" t="s">
        <v>71</v>
      </c>
      <c r="C6776" s="5" t="s">
        <v>156</v>
      </c>
      <c r="D6776" s="35" t="s">
        <v>90</v>
      </c>
      <c r="E6776" s="36" t="s">
        <v>17</v>
      </c>
      <c r="F6776" s="37">
        <v>50</v>
      </c>
      <c r="G6776" s="38">
        <v>-0.02</v>
      </c>
      <c r="H6776" s="34">
        <v>0.96471501321352215</v>
      </c>
      <c r="I6776" s="35">
        <v>-1.9642310872355173E-3</v>
      </c>
      <c r="J6776" s="35">
        <v>0.35715842930380115</v>
      </c>
      <c r="K6776" s="35">
        <v>-22.969627326061218</v>
      </c>
      <c r="L6776" s="35">
        <v>593.18436397932214</v>
      </c>
      <c r="M6776" s="35">
        <v>0</v>
      </c>
      <c r="N6776" s="35">
        <v>0</v>
      </c>
      <c r="O6776" s="35">
        <v>0</v>
      </c>
      <c r="P6776" s="36">
        <v>12</v>
      </c>
      <c r="Q6776" s="37">
        <v>86</v>
      </c>
      <c r="R6776" s="36">
        <v>14</v>
      </c>
      <c r="S6776" s="39">
        <f t="shared" si="233"/>
        <v>86</v>
      </c>
      <c r="T6776" s="34" t="s">
        <v>51</v>
      </c>
      <c r="U6776" s="12">
        <f>(((alpha*(speed^3))+(beta*(speed^2))+(ceta*speed))+delta)</f>
        <v>9.9791886462965067</v>
      </c>
      <c r="V6776" s="8">
        <f t="shared" si="234"/>
        <v>86</v>
      </c>
    </row>
    <row r="6777" spans="1:28">
      <c r="A6777" s="34" t="s">
        <v>19</v>
      </c>
      <c r="B6777" s="34" t="s">
        <v>71</v>
      </c>
      <c r="C6777" s="5" t="s">
        <v>156</v>
      </c>
      <c r="D6777" s="35" t="s">
        <v>90</v>
      </c>
      <c r="E6777" s="36" t="s">
        <v>15</v>
      </c>
      <c r="F6777" s="37">
        <v>100</v>
      </c>
      <c r="G6777" s="38">
        <v>-0.02</v>
      </c>
      <c r="H6777" s="34">
        <v>0.99146885214773761</v>
      </c>
      <c r="I6777" s="35">
        <v>-0.31338103720440769</v>
      </c>
      <c r="J6777" s="35">
        <v>23.750186625263474</v>
      </c>
      <c r="K6777" s="35">
        <v>0.10821165019494079</v>
      </c>
      <c r="L6777" s="35">
        <v>0.9167876380061003</v>
      </c>
      <c r="M6777" s="35">
        <v>2.0130822050187623E-4</v>
      </c>
      <c r="N6777" s="35">
        <v>0</v>
      </c>
      <c r="O6777" s="35">
        <v>0</v>
      </c>
      <c r="P6777" s="36">
        <v>12</v>
      </c>
      <c r="Q6777" s="37">
        <v>86</v>
      </c>
      <c r="R6777" s="36">
        <v>10</v>
      </c>
      <c r="S6777" s="39">
        <f t="shared" si="233"/>
        <v>86</v>
      </c>
      <c r="T6777" s="34" t="s">
        <v>44</v>
      </c>
      <c r="U6777" s="12">
        <f>(alpha+(beta/(1+EXP((((-1)*ceta)+(delta*LN(speed)))+(epsilon*speed)))))</f>
        <v>0.11682929362931727</v>
      </c>
      <c r="V6777" s="8">
        <f t="shared" si="234"/>
        <v>86</v>
      </c>
    </row>
    <row r="6778" spans="1:28">
      <c r="A6778" s="34" t="s">
        <v>19</v>
      </c>
      <c r="B6778" s="34" t="s">
        <v>71</v>
      </c>
      <c r="C6778" s="5" t="s">
        <v>156</v>
      </c>
      <c r="D6778" s="35" t="s">
        <v>90</v>
      </c>
      <c r="E6778" s="36" t="s">
        <v>16</v>
      </c>
      <c r="F6778" s="37">
        <v>100</v>
      </c>
      <c r="G6778" s="38">
        <v>-0.02</v>
      </c>
      <c r="H6778" s="34">
        <v>0.98501815129979953</v>
      </c>
      <c r="I6778" s="35">
        <v>1055.6393194469038</v>
      </c>
      <c r="J6778" s="35">
        <v>-3.2085666486906987</v>
      </c>
      <c r="K6778" s="35">
        <v>44.996137298653927</v>
      </c>
      <c r="L6778" s="35">
        <v>-1.0555052661816477</v>
      </c>
      <c r="M6778" s="35">
        <v>0</v>
      </c>
      <c r="N6778" s="35">
        <v>0</v>
      </c>
      <c r="O6778" s="35">
        <v>0</v>
      </c>
      <c r="P6778" s="36">
        <v>12</v>
      </c>
      <c r="Q6778" s="37">
        <v>86</v>
      </c>
      <c r="R6778" s="36">
        <v>1</v>
      </c>
      <c r="S6778" s="39">
        <f t="shared" si="233"/>
        <v>86</v>
      </c>
      <c r="T6778" s="34" t="s">
        <v>30</v>
      </c>
      <c r="U6778" s="12">
        <f>((alpha*(speed^beta))+(ceta*(speed^delta)))</f>
        <v>0.40925882043315226</v>
      </c>
      <c r="V6778" s="8">
        <f t="shared" si="234"/>
        <v>86</v>
      </c>
    </row>
    <row r="6779" spans="1:28">
      <c r="A6779" s="34" t="s">
        <v>19</v>
      </c>
      <c r="B6779" s="34" t="s">
        <v>71</v>
      </c>
      <c r="C6779" s="5" t="s">
        <v>156</v>
      </c>
      <c r="D6779" s="35" t="s">
        <v>90</v>
      </c>
      <c r="E6779" s="36" t="s">
        <v>14</v>
      </c>
      <c r="F6779" s="37">
        <v>100</v>
      </c>
      <c r="G6779" s="38">
        <v>-0.02</v>
      </c>
      <c r="H6779" s="34">
        <v>0.98846709421996026</v>
      </c>
      <c r="I6779" s="35">
        <v>0.48676191713959432</v>
      </c>
      <c r="J6779" s="35">
        <v>0.98623201844297481</v>
      </c>
      <c r="K6779" s="35">
        <v>-0.73686963531125615</v>
      </c>
      <c r="L6779" s="35">
        <v>0</v>
      </c>
      <c r="M6779" s="35">
        <v>0</v>
      </c>
      <c r="N6779" s="35">
        <v>0</v>
      </c>
      <c r="O6779" s="35">
        <v>0</v>
      </c>
      <c r="P6779" s="36">
        <v>12</v>
      </c>
      <c r="Q6779" s="37">
        <v>86</v>
      </c>
      <c r="R6779" s="36">
        <v>0</v>
      </c>
      <c r="S6779" s="39">
        <f t="shared" si="233"/>
        <v>86</v>
      </c>
      <c r="T6779" s="34" t="s">
        <v>29</v>
      </c>
      <c r="U6779" s="12">
        <f>((alpha*(beta^speed))*(speed^ceta))</f>
        <v>5.5468427097752366E-3</v>
      </c>
      <c r="V6779" s="8">
        <f t="shared" si="234"/>
        <v>86</v>
      </c>
      <c r="AB6779" s="41"/>
    </row>
    <row r="6780" spans="1:28">
      <c r="A6780" s="34" t="s">
        <v>19</v>
      </c>
      <c r="B6780" s="34" t="s">
        <v>71</v>
      </c>
      <c r="C6780" s="5" t="s">
        <v>156</v>
      </c>
      <c r="D6780" s="35" t="s">
        <v>90</v>
      </c>
      <c r="E6780" s="36" t="s">
        <v>18</v>
      </c>
      <c r="F6780" s="37">
        <v>100</v>
      </c>
      <c r="G6780" s="38">
        <v>-0.02</v>
      </c>
      <c r="H6780" s="34">
        <v>0.9775452622506231</v>
      </c>
      <c r="I6780" s="35">
        <v>-4.0935822582309177E-8</v>
      </c>
      <c r="J6780" s="35">
        <v>7.4612126014958701E-6</v>
      </c>
      <c r="K6780" s="35">
        <v>-4.8290090896437087E-4</v>
      </c>
      <c r="L6780" s="35">
        <v>1.2773788669502722E-2</v>
      </c>
      <c r="M6780" s="35">
        <v>0</v>
      </c>
      <c r="N6780" s="35">
        <v>0</v>
      </c>
      <c r="O6780" s="35">
        <v>0</v>
      </c>
      <c r="P6780" s="36">
        <v>12</v>
      </c>
      <c r="Q6780" s="37">
        <v>86</v>
      </c>
      <c r="R6780" s="36">
        <v>14</v>
      </c>
      <c r="S6780" s="39">
        <f t="shared" si="233"/>
        <v>86</v>
      </c>
      <c r="T6780" s="34" t="s">
        <v>51</v>
      </c>
      <c r="U6780" s="12">
        <f>(((alpha*(speed^3))+(beta*(speed^2))+(ceta*speed))+delta)</f>
        <v>3.8996333081704401E-4</v>
      </c>
      <c r="V6780" s="8">
        <f t="shared" si="234"/>
        <v>86</v>
      </c>
      <c r="AB6780" s="41"/>
    </row>
    <row r="6781" spans="1:28">
      <c r="A6781" s="34" t="s">
        <v>19</v>
      </c>
      <c r="B6781" s="34" t="s">
        <v>71</v>
      </c>
      <c r="C6781" s="5" t="s">
        <v>156</v>
      </c>
      <c r="D6781" s="35" t="s">
        <v>90</v>
      </c>
      <c r="E6781" s="36" t="s">
        <v>17</v>
      </c>
      <c r="F6781" s="37">
        <v>100</v>
      </c>
      <c r="G6781" s="38">
        <v>-0.02</v>
      </c>
      <c r="H6781" s="34">
        <v>0.95014491798380885</v>
      </c>
      <c r="I6781" s="35">
        <v>-1.8808533919620475E-3</v>
      </c>
      <c r="J6781" s="35">
        <v>0.34482704369347028</v>
      </c>
      <c r="K6781" s="35">
        <v>-23.076516558947379</v>
      </c>
      <c r="L6781" s="35">
        <v>637.20445380123829</v>
      </c>
      <c r="M6781" s="35">
        <v>0</v>
      </c>
      <c r="N6781" s="35">
        <v>0</v>
      </c>
      <c r="O6781" s="35">
        <v>0</v>
      </c>
      <c r="P6781" s="36">
        <v>12</v>
      </c>
      <c r="Q6781" s="37">
        <v>86</v>
      </c>
      <c r="R6781" s="36">
        <v>14</v>
      </c>
      <c r="S6781" s="39">
        <f t="shared" si="233"/>
        <v>86</v>
      </c>
      <c r="T6781" s="34" t="s">
        <v>51</v>
      </c>
      <c r="U6781" s="12">
        <f>(((alpha*(speed^3))+(beta*(speed^2))+(ceta*speed))+delta)</f>
        <v>6.6367598108577113</v>
      </c>
      <c r="V6781" s="8">
        <f t="shared" si="234"/>
        <v>86</v>
      </c>
    </row>
    <row r="6782" spans="1:28">
      <c r="A6782" s="34" t="s">
        <v>19</v>
      </c>
      <c r="B6782" s="34" t="s">
        <v>71</v>
      </c>
      <c r="C6782" s="5" t="s">
        <v>156</v>
      </c>
      <c r="D6782" s="35" t="s">
        <v>90</v>
      </c>
      <c r="E6782" s="36" t="s">
        <v>15</v>
      </c>
      <c r="F6782" s="37">
        <v>0</v>
      </c>
      <c r="G6782" s="38">
        <v>0.02</v>
      </c>
      <c r="H6782" s="34">
        <v>0.99833109459025959</v>
      </c>
      <c r="I6782" s="35">
        <v>28.108438389228859</v>
      </c>
      <c r="J6782" s="35">
        <v>1.0100134297391219</v>
      </c>
      <c r="K6782" s="35">
        <v>-0.94229150197543121</v>
      </c>
      <c r="L6782" s="35">
        <v>0</v>
      </c>
      <c r="M6782" s="35">
        <v>0</v>
      </c>
      <c r="N6782" s="35">
        <v>0</v>
      </c>
      <c r="O6782" s="35">
        <v>0</v>
      </c>
      <c r="P6782" s="36">
        <v>12</v>
      </c>
      <c r="Q6782" s="37">
        <v>86</v>
      </c>
      <c r="R6782" s="36">
        <v>0</v>
      </c>
      <c r="S6782" s="39">
        <f t="shared" si="233"/>
        <v>86</v>
      </c>
      <c r="T6782" s="34" t="s">
        <v>29</v>
      </c>
      <c r="U6782" s="12">
        <f>((alpha*(beta^speed))*(speed^ceta))</f>
        <v>0.99565764919985322</v>
      </c>
      <c r="V6782" s="8">
        <f t="shared" si="234"/>
        <v>86</v>
      </c>
    </row>
    <row r="6783" spans="1:28">
      <c r="A6783" s="34" t="s">
        <v>19</v>
      </c>
      <c r="B6783" s="34" t="s">
        <v>71</v>
      </c>
      <c r="C6783" s="5" t="s">
        <v>156</v>
      </c>
      <c r="D6783" s="35" t="s">
        <v>90</v>
      </c>
      <c r="E6783" s="36" t="s">
        <v>16</v>
      </c>
      <c r="F6783" s="37">
        <v>0</v>
      </c>
      <c r="G6783" s="38">
        <v>0.02</v>
      </c>
      <c r="H6783" s="34">
        <v>0.99731121504037723</v>
      </c>
      <c r="I6783" s="35">
        <v>0.29763408994669893</v>
      </c>
      <c r="J6783" s="35">
        <v>22.678034638063497</v>
      </c>
      <c r="K6783" s="35">
        <v>0.4290942903368013</v>
      </c>
      <c r="L6783" s="35">
        <v>0.49457590780288518</v>
      </c>
      <c r="M6783" s="35">
        <v>9.3554745091780092E-2</v>
      </c>
      <c r="N6783" s="35">
        <v>0</v>
      </c>
      <c r="O6783" s="35">
        <v>0</v>
      </c>
      <c r="P6783" s="36">
        <v>12</v>
      </c>
      <c r="Q6783" s="37">
        <v>86</v>
      </c>
      <c r="R6783" s="36">
        <v>10</v>
      </c>
      <c r="S6783" s="39">
        <f t="shared" si="233"/>
        <v>86</v>
      </c>
      <c r="T6783" s="34" t="s">
        <v>44</v>
      </c>
      <c r="U6783" s="12">
        <f>(alpha+(beta/(1+EXP((((-1)*ceta)+(delta*LN(speed)))+(epsilon*speed)))))</f>
        <v>0.29886711566249086</v>
      </c>
      <c r="V6783" s="8">
        <f t="shared" si="234"/>
        <v>86</v>
      </c>
    </row>
    <row r="6784" spans="1:28">
      <c r="A6784" s="34" t="s">
        <v>19</v>
      </c>
      <c r="B6784" s="34" t="s">
        <v>71</v>
      </c>
      <c r="C6784" s="5" t="s">
        <v>156</v>
      </c>
      <c r="D6784" s="35" t="s">
        <v>90</v>
      </c>
      <c r="E6784" s="36" t="s">
        <v>14</v>
      </c>
      <c r="F6784" s="37">
        <v>0</v>
      </c>
      <c r="G6784" s="38">
        <v>0.02</v>
      </c>
      <c r="H6784" s="34">
        <v>0.99883995181896634</v>
      </c>
      <c r="I6784" s="35">
        <v>0.82599677281795258</v>
      </c>
      <c r="J6784" s="35">
        <v>1.0083493279988507</v>
      </c>
      <c r="K6784" s="35">
        <v>-0.94651442217217452</v>
      </c>
      <c r="L6784" s="35">
        <v>0</v>
      </c>
      <c r="M6784" s="35">
        <v>0</v>
      </c>
      <c r="N6784" s="35">
        <v>0</v>
      </c>
      <c r="O6784" s="35">
        <v>0</v>
      </c>
      <c r="P6784" s="36">
        <v>12</v>
      </c>
      <c r="Q6784" s="37">
        <v>86</v>
      </c>
      <c r="R6784" s="36">
        <v>0</v>
      </c>
      <c r="S6784" s="39">
        <f t="shared" si="233"/>
        <v>86</v>
      </c>
      <c r="T6784" s="34" t="s">
        <v>29</v>
      </c>
      <c r="U6784" s="12">
        <f>((alpha*(beta^speed))*(speed^ceta))</f>
        <v>2.4916945486036804E-2</v>
      </c>
      <c r="V6784" s="8">
        <f t="shared" si="234"/>
        <v>86</v>
      </c>
      <c r="AB6784" s="41"/>
    </row>
    <row r="6785" spans="1:28">
      <c r="A6785" s="34" t="s">
        <v>19</v>
      </c>
      <c r="B6785" s="34" t="s">
        <v>71</v>
      </c>
      <c r="C6785" s="5" t="s">
        <v>156</v>
      </c>
      <c r="D6785" s="35" t="s">
        <v>90</v>
      </c>
      <c r="E6785" s="36" t="s">
        <v>18</v>
      </c>
      <c r="F6785" s="37">
        <v>0</v>
      </c>
      <c r="G6785" s="38">
        <v>0.02</v>
      </c>
      <c r="H6785" s="34">
        <v>0.98315794178500826</v>
      </c>
      <c r="I6785" s="35">
        <v>5.7590669346568334E-2</v>
      </c>
      <c r="J6785" s="35">
        <v>-0.74529588972246541</v>
      </c>
      <c r="K6785" s="35">
        <v>9.0369807333528062E-5</v>
      </c>
      <c r="L6785" s="35">
        <v>0.81049365191398315</v>
      </c>
      <c r="M6785" s="35">
        <v>0</v>
      </c>
      <c r="N6785" s="35">
        <v>0</v>
      </c>
      <c r="O6785" s="35">
        <v>0</v>
      </c>
      <c r="P6785" s="36">
        <v>12</v>
      </c>
      <c r="Q6785" s="37">
        <v>86</v>
      </c>
      <c r="R6785" s="36">
        <v>1</v>
      </c>
      <c r="S6785" s="39">
        <f t="shared" si="233"/>
        <v>86</v>
      </c>
      <c r="T6785" s="34" t="s">
        <v>30</v>
      </c>
      <c r="U6785" s="12">
        <f>((alpha*(speed^beta))+(ceta*(speed^delta)))</f>
        <v>5.4238189952291582E-3</v>
      </c>
      <c r="V6785" s="8">
        <f t="shared" si="234"/>
        <v>86</v>
      </c>
      <c r="AB6785" s="41"/>
    </row>
    <row r="6786" spans="1:28">
      <c r="A6786" s="34" t="s">
        <v>19</v>
      </c>
      <c r="B6786" s="34" t="s">
        <v>71</v>
      </c>
      <c r="C6786" s="5" t="s">
        <v>156</v>
      </c>
      <c r="D6786" s="35" t="s">
        <v>90</v>
      </c>
      <c r="E6786" s="36" t="s">
        <v>17</v>
      </c>
      <c r="F6786" s="37">
        <v>0</v>
      </c>
      <c r="G6786" s="38">
        <v>0.02</v>
      </c>
      <c r="H6786" s="34">
        <v>0.98752949223095243</v>
      </c>
      <c r="I6786" s="35">
        <v>2575.3636202120074</v>
      </c>
      <c r="J6786" s="35">
        <v>1.0104436646759101</v>
      </c>
      <c r="K6786" s="35">
        <v>-0.65415005312845076</v>
      </c>
      <c r="L6786" s="35">
        <v>0</v>
      </c>
      <c r="M6786" s="35">
        <v>0</v>
      </c>
      <c r="N6786" s="35">
        <v>0</v>
      </c>
      <c r="O6786" s="35">
        <v>0</v>
      </c>
      <c r="P6786" s="36">
        <v>12</v>
      </c>
      <c r="Q6786" s="37">
        <v>86</v>
      </c>
      <c r="R6786" s="36">
        <v>0</v>
      </c>
      <c r="S6786" s="39">
        <f t="shared" ref="S6786:S6849" si="235">V6786</f>
        <v>86</v>
      </c>
      <c r="T6786" s="34" t="s">
        <v>29</v>
      </c>
      <c r="U6786" s="12">
        <f>((alpha*(beta^speed))*(speed^ceta))</f>
        <v>341.52881088171347</v>
      </c>
      <c r="V6786" s="8">
        <f t="shared" ref="V6786:V6849" si="236">IF($V$1&lt;P6786,P6786,IF($V$1&gt;Q6786,Q6786,$V$1))</f>
        <v>86</v>
      </c>
    </row>
    <row r="6787" spans="1:28">
      <c r="A6787" s="34" t="s">
        <v>19</v>
      </c>
      <c r="B6787" s="34" t="s">
        <v>71</v>
      </c>
      <c r="C6787" s="5" t="s">
        <v>156</v>
      </c>
      <c r="D6787" s="35" t="s">
        <v>90</v>
      </c>
      <c r="E6787" s="36" t="s">
        <v>15</v>
      </c>
      <c r="F6787" s="37">
        <v>50</v>
      </c>
      <c r="G6787" s="38">
        <v>0.02</v>
      </c>
      <c r="H6787" s="34">
        <v>0.99471238828983233</v>
      </c>
      <c r="I6787" s="35">
        <v>7.8405772110055736</v>
      </c>
      <c r="J6787" s="35">
        <v>-0.43628148682906992</v>
      </c>
      <c r="K6787" s="35">
        <v>502.91480713292771</v>
      </c>
      <c r="L6787" s="35">
        <v>-2.6985421408294137</v>
      </c>
      <c r="M6787" s="35">
        <v>0</v>
      </c>
      <c r="N6787" s="35">
        <v>0</v>
      </c>
      <c r="O6787" s="35">
        <v>0</v>
      </c>
      <c r="P6787" s="36">
        <v>12</v>
      </c>
      <c r="Q6787" s="37">
        <v>86</v>
      </c>
      <c r="R6787" s="36">
        <v>1</v>
      </c>
      <c r="S6787" s="39">
        <f t="shared" si="235"/>
        <v>86</v>
      </c>
      <c r="T6787" s="34" t="s">
        <v>30</v>
      </c>
      <c r="U6787" s="12">
        <f>((alpha*(speed^beta))+(ceta*(speed^delta)))</f>
        <v>1.1259826305394103</v>
      </c>
      <c r="V6787" s="8">
        <f t="shared" si="236"/>
        <v>86</v>
      </c>
    </row>
    <row r="6788" spans="1:28">
      <c r="A6788" s="34" t="s">
        <v>19</v>
      </c>
      <c r="B6788" s="34" t="s">
        <v>71</v>
      </c>
      <c r="C6788" s="5" t="s">
        <v>156</v>
      </c>
      <c r="D6788" s="35" t="s">
        <v>90</v>
      </c>
      <c r="E6788" s="36" t="s">
        <v>16</v>
      </c>
      <c r="F6788" s="37">
        <v>50</v>
      </c>
      <c r="G6788" s="38">
        <v>0.02</v>
      </c>
      <c r="H6788" s="34">
        <v>0.9916179122213501</v>
      </c>
      <c r="I6788" s="35">
        <v>-4.2756973532422755</v>
      </c>
      <c r="J6788" s="35">
        <v>39.706956455794575</v>
      </c>
      <c r="K6788" s="35">
        <v>0.68876027740336787</v>
      </c>
      <c r="L6788" s="35">
        <v>0</v>
      </c>
      <c r="M6788" s="35">
        <v>0</v>
      </c>
      <c r="N6788" s="35">
        <v>0</v>
      </c>
      <c r="O6788" s="35">
        <v>0</v>
      </c>
      <c r="P6788" s="36">
        <v>12</v>
      </c>
      <c r="Q6788" s="37">
        <v>86</v>
      </c>
      <c r="R6788" s="36">
        <v>13</v>
      </c>
      <c r="S6788" s="39">
        <f t="shared" si="235"/>
        <v>86</v>
      </c>
      <c r="T6788" s="34" t="s">
        <v>50</v>
      </c>
      <c r="U6788" s="12">
        <f>EXP((alpha+(beta/speed))+(ceta*LN(speed)))</f>
        <v>0.47425454918946991</v>
      </c>
      <c r="V6788" s="8">
        <f t="shared" si="236"/>
        <v>86</v>
      </c>
    </row>
    <row r="6789" spans="1:28">
      <c r="A6789" s="34" t="s">
        <v>19</v>
      </c>
      <c r="B6789" s="34" t="s">
        <v>71</v>
      </c>
      <c r="C6789" s="5" t="s">
        <v>156</v>
      </c>
      <c r="D6789" s="35" t="s">
        <v>90</v>
      </c>
      <c r="E6789" s="36" t="s">
        <v>14</v>
      </c>
      <c r="F6789" s="37">
        <v>50</v>
      </c>
      <c r="G6789" s="38">
        <v>0.02</v>
      </c>
      <c r="H6789" s="34">
        <v>0.99432037333163736</v>
      </c>
      <c r="I6789" s="35">
        <v>3.2598413373070834</v>
      </c>
      <c r="J6789" s="35">
        <v>0.69349783174565949</v>
      </c>
      <c r="K6789" s="35">
        <v>-5.1479830120974481E-3</v>
      </c>
      <c r="L6789" s="35">
        <v>0</v>
      </c>
      <c r="M6789" s="35">
        <v>0</v>
      </c>
      <c r="N6789" s="35">
        <v>0</v>
      </c>
      <c r="O6789" s="35">
        <v>0</v>
      </c>
      <c r="P6789" s="36">
        <v>12</v>
      </c>
      <c r="Q6789" s="37">
        <v>86</v>
      </c>
      <c r="R6789" s="36">
        <v>5</v>
      </c>
      <c r="S6789" s="39">
        <f t="shared" si="235"/>
        <v>86</v>
      </c>
      <c r="T6789" s="34" t="s">
        <v>36</v>
      </c>
      <c r="U6789" s="12">
        <f>(1/(((ceta*(speed^2))+(beta*speed))+alpha))</f>
        <v>4.0280071348040757E-2</v>
      </c>
      <c r="V6789" s="8">
        <f t="shared" si="236"/>
        <v>86</v>
      </c>
      <c r="AB6789" s="41"/>
    </row>
    <row r="6790" spans="1:28">
      <c r="A6790" s="34" t="s">
        <v>19</v>
      </c>
      <c r="B6790" s="34" t="s">
        <v>71</v>
      </c>
      <c r="C6790" s="5" t="s">
        <v>156</v>
      </c>
      <c r="D6790" s="35" t="s">
        <v>90</v>
      </c>
      <c r="E6790" s="36" t="s">
        <v>18</v>
      </c>
      <c r="F6790" s="37">
        <v>50</v>
      </c>
      <c r="G6790" s="38">
        <v>0.02</v>
      </c>
      <c r="H6790" s="34">
        <v>0.98191919489810786</v>
      </c>
      <c r="I6790" s="35">
        <v>-4.7407268973301639E-8</v>
      </c>
      <c r="J6790" s="35">
        <v>8.0022744147258591E-6</v>
      </c>
      <c r="K6790" s="35">
        <v>-4.7041373523235518E-4</v>
      </c>
      <c r="L6790" s="35">
        <v>1.6558546062636317E-2</v>
      </c>
      <c r="M6790" s="35">
        <v>0</v>
      </c>
      <c r="N6790" s="35">
        <v>0</v>
      </c>
      <c r="O6790" s="35">
        <v>0</v>
      </c>
      <c r="P6790" s="36">
        <v>12</v>
      </c>
      <c r="Q6790" s="37">
        <v>86</v>
      </c>
      <c r="R6790" s="36">
        <v>14</v>
      </c>
      <c r="S6790" s="39">
        <f t="shared" si="235"/>
        <v>86</v>
      </c>
      <c r="T6790" s="34" t="s">
        <v>51</v>
      </c>
      <c r="U6790" s="12">
        <f>(((alpha*(speed^3))+(beta*(speed^2))+(ceta*speed))+delta)</f>
        <v>5.1341085298838782E-3</v>
      </c>
      <c r="V6790" s="8">
        <f t="shared" si="236"/>
        <v>86</v>
      </c>
      <c r="AB6790" s="41"/>
    </row>
    <row r="6791" spans="1:28">
      <c r="A6791" s="34" t="s">
        <v>19</v>
      </c>
      <c r="B6791" s="34" t="s">
        <v>71</v>
      </c>
      <c r="C6791" s="5" t="s">
        <v>156</v>
      </c>
      <c r="D6791" s="35" t="s">
        <v>90</v>
      </c>
      <c r="E6791" s="36" t="s">
        <v>17</v>
      </c>
      <c r="F6791" s="37">
        <v>50</v>
      </c>
      <c r="G6791" s="38">
        <v>0.02</v>
      </c>
      <c r="H6791" s="34">
        <v>0.97012749862676229</v>
      </c>
      <c r="I6791" s="35">
        <v>2166.1815782714002</v>
      </c>
      <c r="J6791" s="35">
        <v>1.0066071195421493</v>
      </c>
      <c r="K6791" s="35">
        <v>-0.45521589205810675</v>
      </c>
      <c r="L6791" s="35">
        <v>0</v>
      </c>
      <c r="M6791" s="35">
        <v>0</v>
      </c>
      <c r="N6791" s="35">
        <v>0</v>
      </c>
      <c r="O6791" s="35">
        <v>0</v>
      </c>
      <c r="P6791" s="36">
        <v>12</v>
      </c>
      <c r="Q6791" s="37">
        <v>86</v>
      </c>
      <c r="R6791" s="36">
        <v>0</v>
      </c>
      <c r="S6791" s="39">
        <f t="shared" si="235"/>
        <v>86</v>
      </c>
      <c r="T6791" s="34" t="s">
        <v>29</v>
      </c>
      <c r="U6791" s="12">
        <f>((alpha*(beta^speed))*(speed^ceta))</f>
        <v>502.38912161597409</v>
      </c>
      <c r="V6791" s="8">
        <f t="shared" si="236"/>
        <v>86</v>
      </c>
    </row>
    <row r="6792" spans="1:28">
      <c r="A6792" s="34" t="s">
        <v>19</v>
      </c>
      <c r="B6792" s="34" t="s">
        <v>71</v>
      </c>
      <c r="C6792" s="5" t="s">
        <v>156</v>
      </c>
      <c r="D6792" s="35" t="s">
        <v>90</v>
      </c>
      <c r="E6792" s="36" t="s">
        <v>15</v>
      </c>
      <c r="F6792" s="37">
        <v>100</v>
      </c>
      <c r="G6792" s="38">
        <v>0.02</v>
      </c>
      <c r="H6792" s="34">
        <v>0.99317412307899766</v>
      </c>
      <c r="I6792" s="35">
        <v>2.1961077230608796</v>
      </c>
      <c r="J6792" s="35">
        <v>1.8543839989345419</v>
      </c>
      <c r="K6792" s="35">
        <v>-0.4460346737975433</v>
      </c>
      <c r="L6792" s="35">
        <v>0</v>
      </c>
      <c r="M6792" s="35">
        <v>0</v>
      </c>
      <c r="N6792" s="35">
        <v>0</v>
      </c>
      <c r="O6792" s="35">
        <v>0</v>
      </c>
      <c r="P6792" s="36">
        <v>12</v>
      </c>
      <c r="Q6792" s="37">
        <v>85</v>
      </c>
      <c r="R6792" s="36">
        <v>13</v>
      </c>
      <c r="S6792" s="39">
        <f t="shared" si="235"/>
        <v>85</v>
      </c>
      <c r="T6792" s="34" t="s">
        <v>50</v>
      </c>
      <c r="U6792" s="12">
        <f>EXP((alpha+(beta/speed))+(ceta*LN(speed)))</f>
        <v>1.2666143839917594</v>
      </c>
      <c r="V6792" s="8">
        <f t="shared" si="236"/>
        <v>85</v>
      </c>
    </row>
    <row r="6793" spans="1:28">
      <c r="A6793" s="34" t="s">
        <v>19</v>
      </c>
      <c r="B6793" s="34" t="s">
        <v>71</v>
      </c>
      <c r="C6793" s="5" t="s">
        <v>156</v>
      </c>
      <c r="D6793" s="35" t="s">
        <v>90</v>
      </c>
      <c r="E6793" s="36" t="s">
        <v>16</v>
      </c>
      <c r="F6793" s="37">
        <v>100</v>
      </c>
      <c r="G6793" s="38">
        <v>0.02</v>
      </c>
      <c r="H6793" s="34">
        <v>0.95514291166791421</v>
      </c>
      <c r="I6793" s="35">
        <v>0.60291843608201412</v>
      </c>
      <c r="J6793" s="35">
        <v>1.149894654267377E-2</v>
      </c>
      <c r="K6793" s="35">
        <v>1093.0217740443577</v>
      </c>
      <c r="L6793" s="35">
        <v>-3.0008502972984776</v>
      </c>
      <c r="M6793" s="35">
        <v>0</v>
      </c>
      <c r="N6793" s="35">
        <v>0</v>
      </c>
      <c r="O6793" s="35">
        <v>0</v>
      </c>
      <c r="P6793" s="36">
        <v>12</v>
      </c>
      <c r="Q6793" s="37">
        <v>85</v>
      </c>
      <c r="R6793" s="36">
        <v>1</v>
      </c>
      <c r="S6793" s="39">
        <f t="shared" si="235"/>
        <v>85</v>
      </c>
      <c r="T6793" s="34" t="s">
        <v>30</v>
      </c>
      <c r="U6793" s="12">
        <f>((alpha*(speed^beta))+(ceta*(speed^delta)))</f>
        <v>0.63629241115921842</v>
      </c>
      <c r="V6793" s="8">
        <f t="shared" si="236"/>
        <v>85</v>
      </c>
    </row>
    <row r="6794" spans="1:28">
      <c r="A6794" s="34" t="s">
        <v>19</v>
      </c>
      <c r="B6794" s="34" t="s">
        <v>71</v>
      </c>
      <c r="C6794" s="5" t="s">
        <v>156</v>
      </c>
      <c r="D6794" s="35" t="s">
        <v>90</v>
      </c>
      <c r="E6794" s="36" t="s">
        <v>14</v>
      </c>
      <c r="F6794" s="37">
        <v>100</v>
      </c>
      <c r="G6794" s="38">
        <v>0.02</v>
      </c>
      <c r="H6794" s="34">
        <v>0.98735326156130021</v>
      </c>
      <c r="I6794" s="35">
        <v>0.59227361934536082</v>
      </c>
      <c r="J6794" s="35">
        <v>1.0102839324390291</v>
      </c>
      <c r="K6794" s="35">
        <v>-0.75135407851220348</v>
      </c>
      <c r="L6794" s="35">
        <v>0</v>
      </c>
      <c r="M6794" s="35">
        <v>0</v>
      </c>
      <c r="N6794" s="35">
        <v>0</v>
      </c>
      <c r="O6794" s="35">
        <v>0</v>
      </c>
      <c r="P6794" s="36">
        <v>12</v>
      </c>
      <c r="Q6794" s="37">
        <v>85</v>
      </c>
      <c r="R6794" s="36">
        <v>0</v>
      </c>
      <c r="S6794" s="39">
        <f t="shared" si="235"/>
        <v>85</v>
      </c>
      <c r="T6794" s="34" t="s">
        <v>29</v>
      </c>
      <c r="U6794" s="12">
        <f>((alpha*(beta^speed))*(speed^ceta))</f>
        <v>5.0180908753983101E-2</v>
      </c>
      <c r="V6794" s="8">
        <f t="shared" si="236"/>
        <v>85</v>
      </c>
      <c r="AB6794" s="41"/>
    </row>
    <row r="6795" spans="1:28">
      <c r="A6795" s="34" t="s">
        <v>19</v>
      </c>
      <c r="B6795" s="34" t="s">
        <v>71</v>
      </c>
      <c r="C6795" s="5" t="s">
        <v>156</v>
      </c>
      <c r="D6795" s="35" t="s">
        <v>90</v>
      </c>
      <c r="E6795" s="36" t="s">
        <v>18</v>
      </c>
      <c r="F6795" s="37">
        <v>100</v>
      </c>
      <c r="G6795" s="38">
        <v>0.02</v>
      </c>
      <c r="H6795" s="34">
        <v>0.97992583828913937</v>
      </c>
      <c r="I6795" s="35">
        <v>3.3062282671990378E-2</v>
      </c>
      <c r="J6795" s="35">
        <v>0.99563175618426314</v>
      </c>
      <c r="K6795" s="35">
        <v>-0.3215749042347068</v>
      </c>
      <c r="L6795" s="35">
        <v>0</v>
      </c>
      <c r="M6795" s="35">
        <v>0</v>
      </c>
      <c r="N6795" s="35">
        <v>0</v>
      </c>
      <c r="O6795" s="35">
        <v>0</v>
      </c>
      <c r="P6795" s="36">
        <v>12</v>
      </c>
      <c r="Q6795" s="37">
        <v>85</v>
      </c>
      <c r="R6795" s="36">
        <v>0</v>
      </c>
      <c r="S6795" s="39">
        <f t="shared" si="235"/>
        <v>85</v>
      </c>
      <c r="T6795" s="34" t="s">
        <v>29</v>
      </c>
      <c r="U6795" s="12">
        <f>((alpha*(beta^speed))*(speed^ceta))</f>
        <v>5.461010927534744E-3</v>
      </c>
      <c r="V6795" s="8">
        <f t="shared" si="236"/>
        <v>85</v>
      </c>
      <c r="AB6795" s="41"/>
    </row>
    <row r="6796" spans="1:28">
      <c r="A6796" s="34" t="s">
        <v>19</v>
      </c>
      <c r="B6796" s="34" t="s">
        <v>71</v>
      </c>
      <c r="C6796" s="5" t="s">
        <v>156</v>
      </c>
      <c r="D6796" s="35" t="s">
        <v>90</v>
      </c>
      <c r="E6796" s="36" t="s">
        <v>17</v>
      </c>
      <c r="F6796" s="37">
        <v>100</v>
      </c>
      <c r="G6796" s="38">
        <v>0.02</v>
      </c>
      <c r="H6796" s="34">
        <v>0.95845765451094833</v>
      </c>
      <c r="I6796" s="35">
        <v>2112.1073663050456</v>
      </c>
      <c r="J6796" s="35">
        <v>1.0039446221333064</v>
      </c>
      <c r="K6796" s="35">
        <v>-0.34241120739025571</v>
      </c>
      <c r="L6796" s="35">
        <v>0</v>
      </c>
      <c r="M6796" s="35">
        <v>0</v>
      </c>
      <c r="N6796" s="35">
        <v>0</v>
      </c>
      <c r="O6796" s="35">
        <v>0</v>
      </c>
      <c r="P6796" s="36">
        <v>12</v>
      </c>
      <c r="Q6796" s="37">
        <v>85</v>
      </c>
      <c r="R6796" s="36">
        <v>0</v>
      </c>
      <c r="S6796" s="39">
        <f t="shared" si="235"/>
        <v>85</v>
      </c>
      <c r="T6796" s="34" t="s">
        <v>29</v>
      </c>
      <c r="U6796" s="12">
        <f>((alpha*(beta^speed))*(speed^ceta))</f>
        <v>644.74907655214349</v>
      </c>
      <c r="V6796" s="8">
        <f t="shared" si="236"/>
        <v>85</v>
      </c>
    </row>
    <row r="6797" spans="1:28">
      <c r="A6797" s="34" t="s">
        <v>19</v>
      </c>
      <c r="B6797" s="34" t="s">
        <v>71</v>
      </c>
      <c r="C6797" s="5" t="s">
        <v>156</v>
      </c>
      <c r="D6797" s="35" t="s">
        <v>90</v>
      </c>
      <c r="E6797" s="36" t="s">
        <v>15</v>
      </c>
      <c r="F6797" s="37">
        <v>0</v>
      </c>
      <c r="G6797" s="38">
        <v>0.04</v>
      </c>
      <c r="H6797" s="34">
        <v>0.99485823797958584</v>
      </c>
      <c r="I6797" s="35">
        <v>4.611383743140375</v>
      </c>
      <c r="J6797" s="35">
        <v>-0.30642534964647633</v>
      </c>
      <c r="K6797" s="35">
        <v>141.25158886558745</v>
      </c>
      <c r="L6797" s="35">
        <v>-1.9081708381293689</v>
      </c>
      <c r="M6797" s="35">
        <v>0</v>
      </c>
      <c r="N6797" s="35">
        <v>0</v>
      </c>
      <c r="O6797" s="35">
        <v>0</v>
      </c>
      <c r="P6797" s="36">
        <v>12</v>
      </c>
      <c r="Q6797" s="37">
        <v>86</v>
      </c>
      <c r="R6797" s="36">
        <v>1</v>
      </c>
      <c r="S6797" s="39">
        <f t="shared" si="235"/>
        <v>86</v>
      </c>
      <c r="T6797" s="34" t="s">
        <v>30</v>
      </c>
      <c r="U6797" s="12">
        <f>((alpha*(speed^beta))+(ceta*(speed^delta)))</f>
        <v>1.2064968402530392</v>
      </c>
      <c r="V6797" s="8">
        <f t="shared" si="236"/>
        <v>86</v>
      </c>
    </row>
    <row r="6798" spans="1:28">
      <c r="A6798" s="34" t="s">
        <v>19</v>
      </c>
      <c r="B6798" s="34" t="s">
        <v>71</v>
      </c>
      <c r="C6798" s="5" t="s">
        <v>156</v>
      </c>
      <c r="D6798" s="35" t="s">
        <v>90</v>
      </c>
      <c r="E6798" s="36" t="s">
        <v>16</v>
      </c>
      <c r="F6798" s="37">
        <v>0</v>
      </c>
      <c r="G6798" s="38">
        <v>0.04</v>
      </c>
      <c r="H6798" s="34">
        <v>0.99610421930146231</v>
      </c>
      <c r="I6798" s="35">
        <v>0.45004190196797256</v>
      </c>
      <c r="J6798" s="35">
        <v>9.3636671637529041</v>
      </c>
      <c r="K6798" s="35">
        <v>-0.71635832632749463</v>
      </c>
      <c r="L6798" s="35">
        <v>-0.94996930332990159</v>
      </c>
      <c r="M6798" s="35">
        <v>0.24342972245814323</v>
      </c>
      <c r="N6798" s="35">
        <v>0</v>
      </c>
      <c r="O6798" s="35">
        <v>0</v>
      </c>
      <c r="P6798" s="36">
        <v>12</v>
      </c>
      <c r="Q6798" s="37">
        <v>86</v>
      </c>
      <c r="R6798" s="36">
        <v>10</v>
      </c>
      <c r="S6798" s="39">
        <f t="shared" si="235"/>
        <v>86</v>
      </c>
      <c r="T6798" s="34" t="s">
        <v>44</v>
      </c>
      <c r="U6798" s="12">
        <f>(alpha+(beta/(1+EXP((((-1)*ceta)+(delta*LN(speed)))+(epsilon*speed)))))</f>
        <v>0.45004215671768788</v>
      </c>
      <c r="V6798" s="8">
        <f t="shared" si="236"/>
        <v>86</v>
      </c>
    </row>
    <row r="6799" spans="1:28">
      <c r="A6799" s="34" t="s">
        <v>19</v>
      </c>
      <c r="B6799" s="34" t="s">
        <v>71</v>
      </c>
      <c r="C6799" s="5" t="s">
        <v>156</v>
      </c>
      <c r="D6799" s="35" t="s">
        <v>90</v>
      </c>
      <c r="E6799" s="36" t="s">
        <v>14</v>
      </c>
      <c r="F6799" s="37">
        <v>0</v>
      </c>
      <c r="G6799" s="38">
        <v>0.04</v>
      </c>
      <c r="H6799" s="34">
        <v>0.99677998121822864</v>
      </c>
      <c r="I6799" s="35">
        <v>0.91543877178091082</v>
      </c>
      <c r="J6799" s="35">
        <v>1.0139607465945901</v>
      </c>
      <c r="K6799" s="35">
        <v>-0.98345914423900693</v>
      </c>
      <c r="L6799" s="35">
        <v>0</v>
      </c>
      <c r="M6799" s="35">
        <v>0</v>
      </c>
      <c r="N6799" s="35">
        <v>0</v>
      </c>
      <c r="O6799" s="35">
        <v>0</v>
      </c>
      <c r="P6799" s="36">
        <v>12</v>
      </c>
      <c r="Q6799" s="37">
        <v>86</v>
      </c>
      <c r="R6799" s="36">
        <v>0</v>
      </c>
      <c r="S6799" s="39">
        <f t="shared" si="235"/>
        <v>86</v>
      </c>
      <c r="T6799" s="34" t="s">
        <v>29</v>
      </c>
      <c r="U6799" s="12">
        <f>((alpha*(beta^speed))*(speed^ceta))</f>
        <v>3.775264343563918E-2</v>
      </c>
      <c r="V6799" s="8">
        <f t="shared" si="236"/>
        <v>86</v>
      </c>
      <c r="AB6799" s="41"/>
    </row>
    <row r="6800" spans="1:28">
      <c r="A6800" s="34" t="s">
        <v>19</v>
      </c>
      <c r="B6800" s="34" t="s">
        <v>71</v>
      </c>
      <c r="C6800" s="5" t="s">
        <v>156</v>
      </c>
      <c r="D6800" s="35" t="s">
        <v>90</v>
      </c>
      <c r="E6800" s="36" t="s">
        <v>18</v>
      </c>
      <c r="F6800" s="37">
        <v>0</v>
      </c>
      <c r="G6800" s="38">
        <v>0.04</v>
      </c>
      <c r="H6800" s="34">
        <v>0.96488618121920577</v>
      </c>
      <c r="I6800" s="35">
        <v>-4.8019082549851862E-8</v>
      </c>
      <c r="J6800" s="35">
        <v>7.7207720790537501E-6</v>
      </c>
      <c r="K6800" s="35">
        <v>-4.1544075829729111E-4</v>
      </c>
      <c r="L6800" s="35">
        <v>1.501369370715624E-2</v>
      </c>
      <c r="M6800" s="35">
        <v>0</v>
      </c>
      <c r="N6800" s="35">
        <v>0</v>
      </c>
      <c r="O6800" s="35">
        <v>0</v>
      </c>
      <c r="P6800" s="36">
        <v>12</v>
      </c>
      <c r="Q6800" s="37">
        <v>86</v>
      </c>
      <c r="R6800" s="36">
        <v>14</v>
      </c>
      <c r="S6800" s="39">
        <f t="shared" si="235"/>
        <v>86</v>
      </c>
      <c r="T6800" s="34" t="s">
        <v>51</v>
      </c>
      <c r="U6800" s="12">
        <f>(((alpha*(speed^3))+(beta*(speed^2))+(ceta*speed))+delta)</f>
        <v>5.8457932199421619E-3</v>
      </c>
      <c r="V6800" s="8">
        <f t="shared" si="236"/>
        <v>86</v>
      </c>
      <c r="AB6800" s="41"/>
    </row>
    <row r="6801" spans="1:28">
      <c r="A6801" s="34" t="s">
        <v>19</v>
      </c>
      <c r="B6801" s="34" t="s">
        <v>71</v>
      </c>
      <c r="C6801" s="5" t="s">
        <v>156</v>
      </c>
      <c r="D6801" s="35" t="s">
        <v>90</v>
      </c>
      <c r="E6801" s="36" t="s">
        <v>17</v>
      </c>
      <c r="F6801" s="37">
        <v>0</v>
      </c>
      <c r="G6801" s="38">
        <v>0.04</v>
      </c>
      <c r="H6801" s="34">
        <v>0.98484972721931763</v>
      </c>
      <c r="I6801" s="35">
        <v>2173.9091804660416</v>
      </c>
      <c r="J6801" s="35">
        <v>1.0091707291564831</v>
      </c>
      <c r="K6801" s="35">
        <v>-0.49919890253523191</v>
      </c>
      <c r="L6801" s="35">
        <v>0</v>
      </c>
      <c r="M6801" s="35">
        <v>0</v>
      </c>
      <c r="N6801" s="35">
        <v>0</v>
      </c>
      <c r="O6801" s="35">
        <v>0</v>
      </c>
      <c r="P6801" s="36">
        <v>12</v>
      </c>
      <c r="Q6801" s="37">
        <v>86</v>
      </c>
      <c r="R6801" s="36">
        <v>0</v>
      </c>
      <c r="S6801" s="39">
        <f t="shared" si="235"/>
        <v>86</v>
      </c>
      <c r="T6801" s="34" t="s">
        <v>29</v>
      </c>
      <c r="U6801" s="12">
        <f>((alpha*(beta^speed))*(speed^ceta))</f>
        <v>515.82382276792771</v>
      </c>
      <c r="V6801" s="8">
        <f t="shared" si="236"/>
        <v>86</v>
      </c>
    </row>
    <row r="6802" spans="1:28">
      <c r="A6802" s="34" t="s">
        <v>19</v>
      </c>
      <c r="B6802" s="34" t="s">
        <v>71</v>
      </c>
      <c r="C6802" s="5" t="s">
        <v>156</v>
      </c>
      <c r="D6802" s="35" t="s">
        <v>90</v>
      </c>
      <c r="E6802" s="36" t="s">
        <v>15</v>
      </c>
      <c r="F6802" s="37">
        <v>50</v>
      </c>
      <c r="G6802" s="38">
        <v>0.04</v>
      </c>
      <c r="H6802" s="34">
        <v>0.97759957764332039</v>
      </c>
      <c r="I6802" s="35">
        <v>18.149023808972704</v>
      </c>
      <c r="J6802" s="35">
        <v>1.0061329978198326</v>
      </c>
      <c r="K6802" s="35">
        <v>-0.66537612357019127</v>
      </c>
      <c r="L6802" s="35">
        <v>0</v>
      </c>
      <c r="M6802" s="35">
        <v>0</v>
      </c>
      <c r="N6802" s="35">
        <v>0</v>
      </c>
      <c r="O6802" s="35">
        <v>0</v>
      </c>
      <c r="P6802" s="36">
        <v>12</v>
      </c>
      <c r="Q6802" s="37">
        <v>79</v>
      </c>
      <c r="R6802" s="36">
        <v>0</v>
      </c>
      <c r="S6802" s="39">
        <f t="shared" si="235"/>
        <v>79</v>
      </c>
      <c r="T6802" s="34" t="s">
        <v>29</v>
      </c>
      <c r="U6802" s="12">
        <f>((alpha*(beta^speed))*(speed^ceta))</f>
        <v>1.6069173198185127</v>
      </c>
      <c r="V6802" s="8">
        <f t="shared" si="236"/>
        <v>79</v>
      </c>
    </row>
    <row r="6803" spans="1:28">
      <c r="A6803" s="34" t="s">
        <v>19</v>
      </c>
      <c r="B6803" s="34" t="s">
        <v>71</v>
      </c>
      <c r="C6803" s="5" t="s">
        <v>156</v>
      </c>
      <c r="D6803" s="35" t="s">
        <v>90</v>
      </c>
      <c r="E6803" s="36" t="s">
        <v>16</v>
      </c>
      <c r="F6803" s="37">
        <v>50</v>
      </c>
      <c r="G6803" s="38">
        <v>0.04</v>
      </c>
      <c r="H6803" s="34">
        <v>0.90404768908011091</v>
      </c>
      <c r="I6803" s="35">
        <v>11.282824463150368</v>
      </c>
      <c r="J6803" s="35">
        <v>1.0271803398503023</v>
      </c>
      <c r="K6803" s="35">
        <v>-1.044677186860852</v>
      </c>
      <c r="L6803" s="35">
        <v>0</v>
      </c>
      <c r="M6803" s="35">
        <v>0</v>
      </c>
      <c r="N6803" s="35">
        <v>0</v>
      </c>
      <c r="O6803" s="35">
        <v>0</v>
      </c>
      <c r="P6803" s="36">
        <v>12</v>
      </c>
      <c r="Q6803" s="37">
        <v>79</v>
      </c>
      <c r="R6803" s="36">
        <v>0</v>
      </c>
      <c r="S6803" s="39">
        <f t="shared" si="235"/>
        <v>79</v>
      </c>
      <c r="T6803" s="34" t="s">
        <v>29</v>
      </c>
      <c r="U6803" s="12">
        <f>((alpha*(beta^speed))*(speed^ceta))</f>
        <v>0.97746063684425877</v>
      </c>
      <c r="V6803" s="8">
        <f t="shared" si="236"/>
        <v>79</v>
      </c>
    </row>
    <row r="6804" spans="1:28">
      <c r="A6804" s="34" t="s">
        <v>19</v>
      </c>
      <c r="B6804" s="34" t="s">
        <v>71</v>
      </c>
      <c r="C6804" s="5" t="s">
        <v>156</v>
      </c>
      <c r="D6804" s="35" t="s">
        <v>90</v>
      </c>
      <c r="E6804" s="36" t="s">
        <v>14</v>
      </c>
      <c r="F6804" s="37">
        <v>50</v>
      </c>
      <c r="G6804" s="38">
        <v>0.04</v>
      </c>
      <c r="H6804" s="34">
        <v>0.98274365267350849</v>
      </c>
      <c r="I6804" s="35">
        <v>2.8827452413148956E-2</v>
      </c>
      <c r="J6804" s="35">
        <v>0.11898658747552217</v>
      </c>
      <c r="K6804" s="35">
        <v>1.1576882666190913</v>
      </c>
      <c r="L6804" s="35">
        <v>-1.1370193716254304</v>
      </c>
      <c r="M6804" s="35">
        <v>0</v>
      </c>
      <c r="N6804" s="35">
        <v>0</v>
      </c>
      <c r="O6804" s="35">
        <v>0</v>
      </c>
      <c r="P6804" s="36">
        <v>12</v>
      </c>
      <c r="Q6804" s="37">
        <v>79</v>
      </c>
      <c r="R6804" s="36">
        <v>1</v>
      </c>
      <c r="S6804" s="39">
        <f t="shared" si="235"/>
        <v>79</v>
      </c>
      <c r="T6804" s="34" t="s">
        <v>30</v>
      </c>
      <c r="U6804" s="12">
        <f>((alpha*(speed^beta))+(ceta*(speed^delta)))</f>
        <v>5.6536909677564577E-2</v>
      </c>
      <c r="V6804" s="8">
        <f t="shared" si="236"/>
        <v>79</v>
      </c>
      <c r="AB6804" s="41"/>
    </row>
    <row r="6805" spans="1:28">
      <c r="A6805" s="34" t="s">
        <v>19</v>
      </c>
      <c r="B6805" s="34" t="s">
        <v>71</v>
      </c>
      <c r="C6805" s="5" t="s">
        <v>156</v>
      </c>
      <c r="D6805" s="35" t="s">
        <v>90</v>
      </c>
      <c r="E6805" s="36" t="s">
        <v>18</v>
      </c>
      <c r="F6805" s="37">
        <v>50</v>
      </c>
      <c r="G6805" s="38">
        <v>0.04</v>
      </c>
      <c r="H6805" s="34">
        <v>0.97729663967177505</v>
      </c>
      <c r="I6805" s="35">
        <v>2.3052546300404934E-2</v>
      </c>
      <c r="J6805" s="35">
        <v>0.98958368004594788</v>
      </c>
      <c r="K6805" s="35">
        <v>-0.12649044054636585</v>
      </c>
      <c r="L6805" s="35">
        <v>0</v>
      </c>
      <c r="M6805" s="35">
        <v>0</v>
      </c>
      <c r="N6805" s="35">
        <v>0</v>
      </c>
      <c r="O6805" s="35">
        <v>0</v>
      </c>
      <c r="P6805" s="36">
        <v>12</v>
      </c>
      <c r="Q6805" s="37">
        <v>79</v>
      </c>
      <c r="R6805" s="36">
        <v>0</v>
      </c>
      <c r="S6805" s="39">
        <f t="shared" si="235"/>
        <v>79</v>
      </c>
      <c r="T6805" s="34" t="s">
        <v>29</v>
      </c>
      <c r="U6805" s="12">
        <f>((alpha*(beta^speed))*(speed^ceta))</f>
        <v>5.8001155350895809E-3</v>
      </c>
      <c r="V6805" s="8">
        <f t="shared" si="236"/>
        <v>79</v>
      </c>
      <c r="AB6805" s="41"/>
    </row>
    <row r="6806" spans="1:28">
      <c r="A6806" s="34" t="s">
        <v>19</v>
      </c>
      <c r="B6806" s="34" t="s">
        <v>71</v>
      </c>
      <c r="C6806" s="5" t="s">
        <v>156</v>
      </c>
      <c r="D6806" s="35" t="s">
        <v>90</v>
      </c>
      <c r="E6806" s="36" t="s">
        <v>17</v>
      </c>
      <c r="F6806" s="37">
        <v>50</v>
      </c>
      <c r="G6806" s="38">
        <v>0.04</v>
      </c>
      <c r="H6806" s="34">
        <v>0.9751292609775033</v>
      </c>
      <c r="I6806" s="35">
        <v>1908.6864370970147</v>
      </c>
      <c r="J6806" s="35">
        <v>1.0045773975962826</v>
      </c>
      <c r="K6806" s="35">
        <v>-0.28864840007448328</v>
      </c>
      <c r="L6806" s="35">
        <v>0</v>
      </c>
      <c r="M6806" s="35">
        <v>0</v>
      </c>
      <c r="N6806" s="35">
        <v>0</v>
      </c>
      <c r="O6806" s="35">
        <v>0</v>
      </c>
      <c r="P6806" s="36">
        <v>12</v>
      </c>
      <c r="Q6806" s="37">
        <v>79</v>
      </c>
      <c r="R6806" s="36">
        <v>0</v>
      </c>
      <c r="S6806" s="39">
        <f t="shared" si="235"/>
        <v>79</v>
      </c>
      <c r="T6806" s="34" t="s">
        <v>29</v>
      </c>
      <c r="U6806" s="12">
        <f>((alpha*(beta^speed))*(speed^ceta))</f>
        <v>775.66887678109208</v>
      </c>
      <c r="V6806" s="8">
        <f t="shared" si="236"/>
        <v>79</v>
      </c>
    </row>
    <row r="6807" spans="1:28">
      <c r="A6807" s="34" t="s">
        <v>19</v>
      </c>
      <c r="B6807" s="34" t="s">
        <v>71</v>
      </c>
      <c r="C6807" s="5" t="s">
        <v>156</v>
      </c>
      <c r="D6807" s="35" t="s">
        <v>90</v>
      </c>
      <c r="E6807" s="36" t="s">
        <v>15</v>
      </c>
      <c r="F6807" s="37">
        <v>100</v>
      </c>
      <c r="G6807" s="38">
        <v>0.04</v>
      </c>
      <c r="H6807" s="34">
        <v>0.98663435712735958</v>
      </c>
      <c r="I6807" s="35">
        <v>-3.0123954167764378E-5</v>
      </c>
      <c r="J6807" s="35">
        <v>4.0313301229494289E-3</v>
      </c>
      <c r="K6807" s="35">
        <v>-0.20089114738123159</v>
      </c>
      <c r="L6807" s="35">
        <v>5.9356674394893849</v>
      </c>
      <c r="M6807" s="35">
        <v>0</v>
      </c>
      <c r="N6807" s="35">
        <v>0</v>
      </c>
      <c r="O6807" s="35">
        <v>0</v>
      </c>
      <c r="P6807" s="36">
        <v>12</v>
      </c>
      <c r="Q6807" s="37">
        <v>62</v>
      </c>
      <c r="R6807" s="36">
        <v>14</v>
      </c>
      <c r="S6807" s="39">
        <f t="shared" si="235"/>
        <v>62</v>
      </c>
      <c r="T6807" s="34" t="s">
        <v>51</v>
      </c>
      <c r="U6807" s="12">
        <f>(((alpha*(speed^3))+(beta*(speed^2))+(ceta*speed))+delta)</f>
        <v>1.7974675455756808</v>
      </c>
      <c r="V6807" s="8">
        <f t="shared" si="236"/>
        <v>62</v>
      </c>
    </row>
    <row r="6808" spans="1:28">
      <c r="A6808" s="34" t="s">
        <v>19</v>
      </c>
      <c r="B6808" s="34" t="s">
        <v>71</v>
      </c>
      <c r="C6808" s="5" t="s">
        <v>156</v>
      </c>
      <c r="D6808" s="35" t="s">
        <v>90</v>
      </c>
      <c r="E6808" s="36" t="s">
        <v>16</v>
      </c>
      <c r="F6808" s="37">
        <v>100</v>
      </c>
      <c r="G6808" s="38">
        <v>0.04</v>
      </c>
      <c r="H6808" s="34">
        <v>0.91747723514930768</v>
      </c>
      <c r="I6808" s="35">
        <v>-6.1693097209297788E-6</v>
      </c>
      <c r="J6808" s="35">
        <v>1.0918357763672287E-3</v>
      </c>
      <c r="K6808" s="35">
        <v>-4.9012667081010867E-2</v>
      </c>
      <c r="L6808" s="35">
        <v>1.7004347100432053</v>
      </c>
      <c r="M6808" s="35">
        <v>0</v>
      </c>
      <c r="N6808" s="35">
        <v>0</v>
      </c>
      <c r="O6808" s="35">
        <v>0</v>
      </c>
      <c r="P6808" s="36">
        <v>12</v>
      </c>
      <c r="Q6808" s="37">
        <v>62</v>
      </c>
      <c r="R6808" s="36">
        <v>14</v>
      </c>
      <c r="S6808" s="39">
        <f t="shared" si="235"/>
        <v>62</v>
      </c>
      <c r="T6808" s="34" t="s">
        <v>51</v>
      </c>
      <c r="U6808" s="12">
        <f>(((alpha*(speed^3))+(beta*(speed^2))+(ceta*speed))+delta)</f>
        <v>1.3883468282064071</v>
      </c>
      <c r="V6808" s="8">
        <f t="shared" si="236"/>
        <v>62</v>
      </c>
    </row>
    <row r="6809" spans="1:28">
      <c r="A6809" s="34" t="s">
        <v>19</v>
      </c>
      <c r="B6809" s="34" t="s">
        <v>71</v>
      </c>
      <c r="C6809" s="5" t="s">
        <v>156</v>
      </c>
      <c r="D6809" s="35" t="s">
        <v>90</v>
      </c>
      <c r="E6809" s="36" t="s">
        <v>14</v>
      </c>
      <c r="F6809" s="37">
        <v>100</v>
      </c>
      <c r="G6809" s="38">
        <v>0.04</v>
      </c>
      <c r="H6809" s="34">
        <v>0.98395732960954641</v>
      </c>
      <c r="I6809" s="35">
        <v>0.55563847971830538</v>
      </c>
      <c r="J6809" s="35">
        <v>1.0124918652433628</v>
      </c>
      <c r="K6809" s="35">
        <v>-0.65937447224138968</v>
      </c>
      <c r="L6809" s="35">
        <v>0</v>
      </c>
      <c r="M6809" s="35">
        <v>0</v>
      </c>
      <c r="N6809" s="35">
        <v>0</v>
      </c>
      <c r="O6809" s="35">
        <v>0</v>
      </c>
      <c r="P6809" s="36">
        <v>12</v>
      </c>
      <c r="Q6809" s="37">
        <v>62</v>
      </c>
      <c r="R6809" s="36">
        <v>0</v>
      </c>
      <c r="S6809" s="39">
        <f t="shared" si="235"/>
        <v>62</v>
      </c>
      <c r="T6809" s="34" t="s">
        <v>29</v>
      </c>
      <c r="U6809" s="12">
        <f>((alpha*(beta^speed))*(speed^ceta))</f>
        <v>7.8924280569042091E-2</v>
      </c>
      <c r="V6809" s="8">
        <f t="shared" si="236"/>
        <v>62</v>
      </c>
      <c r="AB6809" s="41"/>
    </row>
    <row r="6810" spans="1:28">
      <c r="A6810" s="34" t="s">
        <v>19</v>
      </c>
      <c r="B6810" s="34" t="s">
        <v>71</v>
      </c>
      <c r="C6810" s="5" t="s">
        <v>156</v>
      </c>
      <c r="D6810" s="35" t="s">
        <v>90</v>
      </c>
      <c r="E6810" s="36" t="s">
        <v>18</v>
      </c>
      <c r="F6810" s="37">
        <v>100</v>
      </c>
      <c r="G6810" s="38">
        <v>0.04</v>
      </c>
      <c r="H6810" s="34">
        <v>0.97725487285736401</v>
      </c>
      <c r="I6810" s="35">
        <v>3.8740711849707746E-2</v>
      </c>
      <c r="J6810" s="35">
        <v>0.99143815225054721</v>
      </c>
      <c r="K6810" s="35">
        <v>-0.2910824858009925</v>
      </c>
      <c r="L6810" s="35">
        <v>0</v>
      </c>
      <c r="M6810" s="35">
        <v>0</v>
      </c>
      <c r="N6810" s="35">
        <v>0</v>
      </c>
      <c r="O6810" s="35">
        <v>0</v>
      </c>
      <c r="P6810" s="36">
        <v>12</v>
      </c>
      <c r="Q6810" s="37">
        <v>62</v>
      </c>
      <c r="R6810" s="36">
        <v>0</v>
      </c>
      <c r="S6810" s="39">
        <f t="shared" si="235"/>
        <v>62</v>
      </c>
      <c r="T6810" s="34" t="s">
        <v>29</v>
      </c>
      <c r="U6810" s="12">
        <f>((alpha*(beta^speed))*(speed^ceta))</f>
        <v>6.837583769631856E-3</v>
      </c>
      <c r="V6810" s="8">
        <f t="shared" si="236"/>
        <v>62</v>
      </c>
      <c r="AB6810" s="41"/>
    </row>
    <row r="6811" spans="1:28">
      <c r="A6811" s="34" t="s">
        <v>19</v>
      </c>
      <c r="B6811" s="34" t="s">
        <v>71</v>
      </c>
      <c r="C6811" s="5" t="s">
        <v>156</v>
      </c>
      <c r="D6811" s="35" t="s">
        <v>90</v>
      </c>
      <c r="E6811" s="36" t="s">
        <v>17</v>
      </c>
      <c r="F6811" s="37">
        <v>100</v>
      </c>
      <c r="G6811" s="38">
        <v>0.04</v>
      </c>
      <c r="H6811" s="34">
        <v>0.97560587244992336</v>
      </c>
      <c r="I6811" s="35">
        <v>-3.6891757507819421E-3</v>
      </c>
      <c r="J6811" s="35">
        <v>0.51301524098453377</v>
      </c>
      <c r="K6811" s="35">
        <v>-25.832233614396259</v>
      </c>
      <c r="L6811" s="35">
        <v>1513.7942114324185</v>
      </c>
      <c r="M6811" s="35">
        <v>0</v>
      </c>
      <c r="N6811" s="35">
        <v>0</v>
      </c>
      <c r="O6811" s="35">
        <v>0</v>
      </c>
      <c r="P6811" s="36">
        <v>12</v>
      </c>
      <c r="Q6811" s="37">
        <v>62</v>
      </c>
      <c r="R6811" s="36">
        <v>14</v>
      </c>
      <c r="S6811" s="39">
        <f t="shared" si="235"/>
        <v>62</v>
      </c>
      <c r="T6811" s="34" t="s">
        <v>51</v>
      </c>
      <c r="U6811" s="12">
        <f>(((alpha*(speed^3))+(beta*(speed^2))+(ceta*speed))+delta)</f>
        <v>1004.9924353520396</v>
      </c>
      <c r="V6811" s="8">
        <f t="shared" si="236"/>
        <v>62</v>
      </c>
    </row>
    <row r="6812" spans="1:28">
      <c r="A6812" s="34" t="s">
        <v>19</v>
      </c>
      <c r="B6812" s="34" t="s">
        <v>71</v>
      </c>
      <c r="C6812" s="5" t="s">
        <v>156</v>
      </c>
      <c r="D6812" s="35" t="s">
        <v>90</v>
      </c>
      <c r="E6812" s="36" t="s">
        <v>15</v>
      </c>
      <c r="F6812" s="37">
        <v>0</v>
      </c>
      <c r="G6812" s="38">
        <v>0.06</v>
      </c>
      <c r="H6812" s="34">
        <v>0.99701349367880543</v>
      </c>
      <c r="I6812" s="35">
        <v>19994.682753694295</v>
      </c>
      <c r="J6812" s="35">
        <v>-4.2924396214855349</v>
      </c>
      <c r="K6812" s="35">
        <v>9.3179328459384045</v>
      </c>
      <c r="L6812" s="35">
        <v>-0.43233338071547228</v>
      </c>
      <c r="M6812" s="35">
        <v>0</v>
      </c>
      <c r="N6812" s="35">
        <v>0</v>
      </c>
      <c r="O6812" s="35">
        <v>0</v>
      </c>
      <c r="P6812" s="36">
        <v>12</v>
      </c>
      <c r="Q6812" s="37">
        <v>86</v>
      </c>
      <c r="R6812" s="36">
        <v>1</v>
      </c>
      <c r="S6812" s="39">
        <f t="shared" si="235"/>
        <v>86</v>
      </c>
      <c r="T6812" s="34" t="s">
        <v>30</v>
      </c>
      <c r="U6812" s="12">
        <f>((alpha*(speed^beta))+(ceta*(speed^delta)))</f>
        <v>1.3583231080346629</v>
      </c>
      <c r="V6812" s="8">
        <f t="shared" si="236"/>
        <v>86</v>
      </c>
    </row>
    <row r="6813" spans="1:28">
      <c r="A6813" s="34" t="s">
        <v>19</v>
      </c>
      <c r="B6813" s="34" t="s">
        <v>71</v>
      </c>
      <c r="C6813" s="5" t="s">
        <v>156</v>
      </c>
      <c r="D6813" s="35" t="s">
        <v>90</v>
      </c>
      <c r="E6813" s="36" t="s">
        <v>16</v>
      </c>
      <c r="F6813" s="37">
        <v>0</v>
      </c>
      <c r="G6813" s="38">
        <v>0.06</v>
      </c>
      <c r="H6813" s="34">
        <v>0.9971065934007004</v>
      </c>
      <c r="I6813" s="35">
        <v>0.58396878309197686</v>
      </c>
      <c r="J6813" s="35">
        <v>2.5546935606836496</v>
      </c>
      <c r="K6813" s="35">
        <v>19.718204688467871</v>
      </c>
      <c r="L6813" s="35">
        <v>8.9810058796495511</v>
      </c>
      <c r="M6813" s="35">
        <v>-0.20730641747988462</v>
      </c>
      <c r="N6813" s="35">
        <v>0</v>
      </c>
      <c r="O6813" s="35">
        <v>0</v>
      </c>
      <c r="P6813" s="36">
        <v>12</v>
      </c>
      <c r="Q6813" s="37">
        <v>86</v>
      </c>
      <c r="R6813" s="36">
        <v>10</v>
      </c>
      <c r="S6813" s="39">
        <f t="shared" si="235"/>
        <v>86</v>
      </c>
      <c r="T6813" s="34" t="s">
        <v>44</v>
      </c>
      <c r="U6813" s="12">
        <f>(alpha+(beta/(1+EXP((((-1)*ceta)+(delta*LN(speed)))+(epsilon*speed)))))</f>
        <v>0.78542732229867884</v>
      </c>
      <c r="V6813" s="8">
        <f t="shared" si="236"/>
        <v>86</v>
      </c>
    </row>
    <row r="6814" spans="1:28">
      <c r="A6814" s="34" t="s">
        <v>19</v>
      </c>
      <c r="B6814" s="34" t="s">
        <v>71</v>
      </c>
      <c r="C6814" s="5" t="s">
        <v>156</v>
      </c>
      <c r="D6814" s="35" t="s">
        <v>90</v>
      </c>
      <c r="E6814" s="36" t="s">
        <v>14</v>
      </c>
      <c r="F6814" s="37">
        <v>0</v>
      </c>
      <c r="G6814" s="38">
        <v>0.06</v>
      </c>
      <c r="H6814" s="34">
        <v>0.99526717680668397</v>
      </c>
      <c r="I6814" s="35">
        <v>0.9334089282997371</v>
      </c>
      <c r="J6814" s="35">
        <v>-0.96430070351602726</v>
      </c>
      <c r="K6814" s="35">
        <v>4.6188305841866973E-3</v>
      </c>
      <c r="L6814" s="35">
        <v>0.46550234435292248</v>
      </c>
      <c r="M6814" s="35">
        <v>0</v>
      </c>
      <c r="N6814" s="35">
        <v>0</v>
      </c>
      <c r="O6814" s="35">
        <v>0</v>
      </c>
      <c r="P6814" s="36">
        <v>12</v>
      </c>
      <c r="Q6814" s="37">
        <v>86</v>
      </c>
      <c r="R6814" s="36">
        <v>1</v>
      </c>
      <c r="S6814" s="39">
        <f t="shared" si="235"/>
        <v>86</v>
      </c>
      <c r="T6814" s="34" t="s">
        <v>30</v>
      </c>
      <c r="U6814" s="12">
        <f>((alpha*(speed^beta))+(ceta*(speed^delta)))</f>
        <v>4.9456381509373384E-2</v>
      </c>
      <c r="V6814" s="8">
        <f t="shared" si="236"/>
        <v>86</v>
      </c>
    </row>
    <row r="6815" spans="1:28">
      <c r="A6815" s="34" t="s">
        <v>19</v>
      </c>
      <c r="B6815" s="34" t="s">
        <v>71</v>
      </c>
      <c r="C6815" s="5" t="s">
        <v>156</v>
      </c>
      <c r="D6815" s="35" t="s">
        <v>90</v>
      </c>
      <c r="E6815" s="36" t="s">
        <v>18</v>
      </c>
      <c r="F6815" s="37">
        <v>0</v>
      </c>
      <c r="G6815" s="38">
        <v>0.06</v>
      </c>
      <c r="H6815" s="34">
        <v>0.97987160654907812</v>
      </c>
      <c r="I6815" s="35">
        <v>-3.3956267896128478E-8</v>
      </c>
      <c r="J6815" s="35">
        <v>5.0307355613415886E-6</v>
      </c>
      <c r="K6815" s="35">
        <v>-3.1117747574261012E-4</v>
      </c>
      <c r="L6815" s="35">
        <v>1.6135402581525821E-2</v>
      </c>
      <c r="M6815" s="35">
        <v>0</v>
      </c>
      <c r="N6815" s="35">
        <v>0</v>
      </c>
      <c r="O6815" s="35">
        <v>0</v>
      </c>
      <c r="P6815" s="36">
        <v>12</v>
      </c>
      <c r="Q6815" s="37">
        <v>86</v>
      </c>
      <c r="R6815" s="36">
        <v>14</v>
      </c>
      <c r="S6815" s="39">
        <f t="shared" si="235"/>
        <v>86</v>
      </c>
      <c r="T6815" s="34" t="s">
        <v>51</v>
      </c>
      <c r="U6815" s="12">
        <f>(((alpha*(speed^3))+(beta*(speed^2))+(ceta*speed))+delta)</f>
        <v>4.9833719464038445E-3</v>
      </c>
      <c r="V6815" s="8">
        <f t="shared" si="236"/>
        <v>86</v>
      </c>
      <c r="AB6815" s="41"/>
    </row>
    <row r="6816" spans="1:28">
      <c r="A6816" s="34" t="s">
        <v>19</v>
      </c>
      <c r="B6816" s="34" t="s">
        <v>71</v>
      </c>
      <c r="C6816" s="5" t="s">
        <v>156</v>
      </c>
      <c r="D6816" s="35" t="s">
        <v>90</v>
      </c>
      <c r="E6816" s="36" t="s">
        <v>17</v>
      </c>
      <c r="F6816" s="37">
        <v>0</v>
      </c>
      <c r="G6816" s="38">
        <v>0.06</v>
      </c>
      <c r="H6816" s="34">
        <v>0.98482377718145164</v>
      </c>
      <c r="I6816" s="35">
        <v>231.5826247174673</v>
      </c>
      <c r="J6816" s="35">
        <v>0.2100133900562646</v>
      </c>
      <c r="K6816" s="35">
        <v>4173.7499378630055</v>
      </c>
      <c r="L6816" s="35">
        <v>-0.8919018027689305</v>
      </c>
      <c r="M6816" s="35">
        <v>0</v>
      </c>
      <c r="N6816" s="35">
        <v>0</v>
      </c>
      <c r="O6816" s="35">
        <v>0</v>
      </c>
      <c r="P6816" s="36">
        <v>12</v>
      </c>
      <c r="Q6816" s="37">
        <v>86</v>
      </c>
      <c r="R6816" s="36">
        <v>1</v>
      </c>
      <c r="S6816" s="39">
        <f t="shared" si="235"/>
        <v>86</v>
      </c>
      <c r="T6816" s="34" t="s">
        <v>30</v>
      </c>
      <c r="U6816" s="12">
        <f>((alpha*(speed^beta))+(ceta*(speed^delta)))</f>
        <v>668.71877459609755</v>
      </c>
      <c r="V6816" s="8">
        <f t="shared" si="236"/>
        <v>86</v>
      </c>
    </row>
    <row r="6817" spans="1:28">
      <c r="A6817" s="34" t="s">
        <v>19</v>
      </c>
      <c r="B6817" s="34" t="s">
        <v>71</v>
      </c>
      <c r="C6817" s="5" t="s">
        <v>156</v>
      </c>
      <c r="D6817" s="35" t="s">
        <v>90</v>
      </c>
      <c r="E6817" s="36" t="s">
        <v>15</v>
      </c>
      <c r="F6817" s="37">
        <v>50</v>
      </c>
      <c r="G6817" s="38">
        <v>0.06</v>
      </c>
      <c r="H6817" s="34">
        <v>0.98689114271536915</v>
      </c>
      <c r="I6817" s="35">
        <v>-3.5328166118756999E-5</v>
      </c>
      <c r="J6817" s="35">
        <v>4.5668365079904382E-3</v>
      </c>
      <c r="K6817" s="35">
        <v>-0.21946862357155672</v>
      </c>
      <c r="L6817" s="35">
        <v>6.1464692555425273</v>
      </c>
      <c r="M6817" s="35">
        <v>0</v>
      </c>
      <c r="N6817" s="35">
        <v>0</v>
      </c>
      <c r="O6817" s="35">
        <v>0</v>
      </c>
      <c r="P6817" s="36">
        <v>12</v>
      </c>
      <c r="Q6817" s="37">
        <v>62</v>
      </c>
      <c r="R6817" s="36">
        <v>14</v>
      </c>
      <c r="S6817" s="39">
        <f t="shared" si="235"/>
        <v>62</v>
      </c>
      <c r="T6817" s="34" t="s">
        <v>51</v>
      </c>
      <c r="U6817" s="12">
        <f>(((alpha*(speed^3))+(beta*(speed^2))+(ceta*speed))+delta)</f>
        <v>1.6746429560701355</v>
      </c>
      <c r="V6817" s="8">
        <f t="shared" si="236"/>
        <v>62</v>
      </c>
    </row>
    <row r="6818" spans="1:28">
      <c r="A6818" s="34" t="s">
        <v>19</v>
      </c>
      <c r="B6818" s="34" t="s">
        <v>71</v>
      </c>
      <c r="C6818" s="5" t="s">
        <v>156</v>
      </c>
      <c r="D6818" s="35" t="s">
        <v>90</v>
      </c>
      <c r="E6818" s="36" t="s">
        <v>16</v>
      </c>
      <c r="F6818" s="37">
        <v>50</v>
      </c>
      <c r="G6818" s="38">
        <v>0.06</v>
      </c>
      <c r="H6818" s="34">
        <v>0.9687388557257659</v>
      </c>
      <c r="I6818" s="35">
        <v>-5.2685567580808975E-6</v>
      </c>
      <c r="J6818" s="35">
        <v>1.0590206492905021E-3</v>
      </c>
      <c r="K6818" s="35">
        <v>-4.8552254039563224E-2</v>
      </c>
      <c r="L6818" s="35">
        <v>1.659017951375793</v>
      </c>
      <c r="M6818" s="35">
        <v>0</v>
      </c>
      <c r="N6818" s="35">
        <v>0</v>
      </c>
      <c r="O6818" s="35">
        <v>0</v>
      </c>
      <c r="P6818" s="36">
        <v>12</v>
      </c>
      <c r="Q6818" s="37">
        <v>62</v>
      </c>
      <c r="R6818" s="36">
        <v>14</v>
      </c>
      <c r="S6818" s="39">
        <f t="shared" si="235"/>
        <v>62</v>
      </c>
      <c r="T6818" s="34" t="s">
        <v>51</v>
      </c>
      <c r="U6818" s="12">
        <f>(((alpha*(speed^3))+(beta*(speed^2))+(ceta*speed))+delta)</f>
        <v>1.4640089817556594</v>
      </c>
      <c r="V6818" s="8">
        <f t="shared" si="236"/>
        <v>62</v>
      </c>
    </row>
    <row r="6819" spans="1:28">
      <c r="A6819" s="34" t="s">
        <v>19</v>
      </c>
      <c r="B6819" s="34" t="s">
        <v>71</v>
      </c>
      <c r="C6819" s="5" t="s">
        <v>156</v>
      </c>
      <c r="D6819" s="35" t="s">
        <v>90</v>
      </c>
      <c r="E6819" s="36" t="s">
        <v>14</v>
      </c>
      <c r="F6819" s="37">
        <v>50</v>
      </c>
      <c r="G6819" s="38">
        <v>0.06</v>
      </c>
      <c r="H6819" s="34">
        <v>0.98329075476271977</v>
      </c>
      <c r="I6819" s="35">
        <v>0.57661515294093324</v>
      </c>
      <c r="J6819" s="35">
        <v>1.0148482168711912</v>
      </c>
      <c r="K6819" s="35">
        <v>-0.69562557606161002</v>
      </c>
      <c r="L6819" s="35">
        <v>0</v>
      </c>
      <c r="M6819" s="35">
        <v>0</v>
      </c>
      <c r="N6819" s="35">
        <v>0</v>
      </c>
      <c r="O6819" s="35">
        <v>0</v>
      </c>
      <c r="P6819" s="36">
        <v>12</v>
      </c>
      <c r="Q6819" s="37">
        <v>62</v>
      </c>
      <c r="R6819" s="36">
        <v>0</v>
      </c>
      <c r="S6819" s="39">
        <f t="shared" si="235"/>
        <v>62</v>
      </c>
      <c r="T6819" s="34" t="s">
        <v>29</v>
      </c>
      <c r="U6819" s="12">
        <f>((alpha*(beta^speed))*(speed^ceta))</f>
        <v>8.1455481370281815E-2</v>
      </c>
      <c r="V6819" s="8">
        <f t="shared" si="236"/>
        <v>62</v>
      </c>
      <c r="AB6819" s="41"/>
    </row>
    <row r="6820" spans="1:28">
      <c r="A6820" s="34" t="s">
        <v>19</v>
      </c>
      <c r="B6820" s="34" t="s">
        <v>71</v>
      </c>
      <c r="C6820" s="5" t="s">
        <v>156</v>
      </c>
      <c r="D6820" s="35" t="s">
        <v>90</v>
      </c>
      <c r="E6820" s="36" t="s">
        <v>18</v>
      </c>
      <c r="F6820" s="37">
        <v>50</v>
      </c>
      <c r="G6820" s="38">
        <v>0.06</v>
      </c>
      <c r="H6820" s="34">
        <v>0.97657938502255126</v>
      </c>
      <c r="I6820" s="35">
        <v>2.963238446025112E-2</v>
      </c>
      <c r="J6820" s="35">
        <v>0.98547596640476431</v>
      </c>
      <c r="K6820" s="35">
        <v>-0.14257543397904601</v>
      </c>
      <c r="L6820" s="35">
        <v>0</v>
      </c>
      <c r="M6820" s="35">
        <v>0</v>
      </c>
      <c r="N6820" s="35">
        <v>0</v>
      </c>
      <c r="O6820" s="35">
        <v>0</v>
      </c>
      <c r="P6820" s="36">
        <v>12</v>
      </c>
      <c r="Q6820" s="37">
        <v>62</v>
      </c>
      <c r="R6820" s="36">
        <v>0</v>
      </c>
      <c r="S6820" s="39">
        <f t="shared" si="235"/>
        <v>62</v>
      </c>
      <c r="T6820" s="34" t="s">
        <v>29</v>
      </c>
      <c r="U6820" s="12">
        <f>((alpha*(beta^speed))*(speed^ceta))</f>
        <v>6.6415567296989348E-3</v>
      </c>
      <c r="V6820" s="8">
        <f t="shared" si="236"/>
        <v>62</v>
      </c>
      <c r="AB6820" s="41"/>
    </row>
    <row r="6821" spans="1:28">
      <c r="A6821" s="34" t="s">
        <v>19</v>
      </c>
      <c r="B6821" s="34" t="s">
        <v>71</v>
      </c>
      <c r="C6821" s="5" t="s">
        <v>156</v>
      </c>
      <c r="D6821" s="35" t="s">
        <v>90</v>
      </c>
      <c r="E6821" s="36" t="s">
        <v>17</v>
      </c>
      <c r="F6821" s="37">
        <v>50</v>
      </c>
      <c r="G6821" s="38">
        <v>0.06</v>
      </c>
      <c r="H6821" s="34">
        <v>0.98656098064159137</v>
      </c>
      <c r="I6821" s="35">
        <v>7.0634510802494406</v>
      </c>
      <c r="J6821" s="35">
        <v>1.8949698028071884</v>
      </c>
      <c r="K6821" s="35">
        <v>-3.9632587976755888E-2</v>
      </c>
      <c r="L6821" s="35">
        <v>0</v>
      </c>
      <c r="M6821" s="35">
        <v>0</v>
      </c>
      <c r="N6821" s="35">
        <v>0</v>
      </c>
      <c r="O6821" s="35">
        <v>0</v>
      </c>
      <c r="P6821" s="36">
        <v>12</v>
      </c>
      <c r="Q6821" s="37">
        <v>62</v>
      </c>
      <c r="R6821" s="36">
        <v>13</v>
      </c>
      <c r="S6821" s="39">
        <f t="shared" si="235"/>
        <v>62</v>
      </c>
      <c r="T6821" s="34" t="s">
        <v>50</v>
      </c>
      <c r="U6821" s="12">
        <f>EXP((alpha+(beta/speed))+(ceta*LN(speed)))</f>
        <v>1022.9502084955895</v>
      </c>
      <c r="V6821" s="8">
        <f t="shared" si="236"/>
        <v>62</v>
      </c>
    </row>
    <row r="6822" spans="1:28">
      <c r="A6822" s="34" t="s">
        <v>19</v>
      </c>
      <c r="B6822" s="34" t="s">
        <v>71</v>
      </c>
      <c r="C6822" s="5" t="s">
        <v>156</v>
      </c>
      <c r="D6822" s="35" t="s">
        <v>90</v>
      </c>
      <c r="E6822" s="36" t="s">
        <v>15</v>
      </c>
      <c r="F6822" s="37">
        <v>100</v>
      </c>
      <c r="G6822" s="38">
        <v>0.06</v>
      </c>
      <c r="H6822" s="34">
        <v>0.8333673363187456</v>
      </c>
      <c r="I6822" s="35">
        <v>3.6139076396895411</v>
      </c>
      <c r="J6822" s="35">
        <v>1.4800037124575354</v>
      </c>
      <c r="K6822" s="35">
        <v>13.920862631679265</v>
      </c>
      <c r="L6822" s="35">
        <v>5.5480276293142117</v>
      </c>
      <c r="M6822" s="35">
        <v>-7.7308110043774858E-2</v>
      </c>
      <c r="N6822" s="35">
        <v>0</v>
      </c>
      <c r="O6822" s="35">
        <v>0</v>
      </c>
      <c r="P6822" s="36">
        <v>12</v>
      </c>
      <c r="Q6822" s="37">
        <v>45</v>
      </c>
      <c r="R6822" s="36">
        <v>10</v>
      </c>
      <c r="S6822" s="39">
        <f t="shared" si="235"/>
        <v>45</v>
      </c>
      <c r="T6822" s="34" t="s">
        <v>44</v>
      </c>
      <c r="U6822" s="12">
        <f>(alpha+(beta/(1+EXP((((-1)*ceta)+(delta*LN(speed)))+(epsilon*speed)))))</f>
        <v>3.6489342363855388</v>
      </c>
      <c r="V6822" s="8">
        <f t="shared" si="236"/>
        <v>45</v>
      </c>
    </row>
    <row r="6823" spans="1:28">
      <c r="A6823" s="34" t="s">
        <v>19</v>
      </c>
      <c r="B6823" s="34" t="s">
        <v>71</v>
      </c>
      <c r="C6823" s="5" t="s">
        <v>156</v>
      </c>
      <c r="D6823" s="35" t="s">
        <v>90</v>
      </c>
      <c r="E6823" s="36" t="s">
        <v>16</v>
      </c>
      <c r="F6823" s="37">
        <v>100</v>
      </c>
      <c r="G6823" s="38">
        <v>0.06</v>
      </c>
      <c r="H6823" s="34">
        <v>0.87883086866248827</v>
      </c>
      <c r="I6823" s="35">
        <v>-6.439413974004566E-5</v>
      </c>
      <c r="J6823" s="35">
        <v>6.1950745325071548E-3</v>
      </c>
      <c r="K6823" s="35">
        <v>-0.17164028946093907</v>
      </c>
      <c r="L6823" s="35">
        <v>2.9249696632378486</v>
      </c>
      <c r="M6823" s="35">
        <v>0</v>
      </c>
      <c r="N6823" s="35">
        <v>0</v>
      </c>
      <c r="O6823" s="35">
        <v>0</v>
      </c>
      <c r="P6823" s="36">
        <v>12</v>
      </c>
      <c r="Q6823" s="37">
        <v>45</v>
      </c>
      <c r="R6823" s="36">
        <v>14</v>
      </c>
      <c r="S6823" s="39">
        <f t="shared" si="235"/>
        <v>45</v>
      </c>
      <c r="T6823" s="34" t="s">
        <v>51</v>
      </c>
      <c r="U6823" s="12">
        <f>(((alpha*(speed^3))+(beta*(speed^2))+(ceta*speed))+delta)</f>
        <v>1.8782665820109177</v>
      </c>
      <c r="V6823" s="8">
        <f t="shared" si="236"/>
        <v>45</v>
      </c>
    </row>
    <row r="6824" spans="1:28">
      <c r="A6824" s="34" t="s">
        <v>19</v>
      </c>
      <c r="B6824" s="34" t="s">
        <v>71</v>
      </c>
      <c r="C6824" s="5" t="s">
        <v>156</v>
      </c>
      <c r="D6824" s="35" t="s">
        <v>90</v>
      </c>
      <c r="E6824" s="36" t="s">
        <v>14</v>
      </c>
      <c r="F6824" s="37">
        <v>100</v>
      </c>
      <c r="G6824" s="38">
        <v>0.06</v>
      </c>
      <c r="H6824" s="34">
        <v>0.9085666817286665</v>
      </c>
      <c r="I6824" s="35">
        <v>1.7480346035954028E-6</v>
      </c>
      <c r="J6824" s="35">
        <v>-7.174364863559083E-5</v>
      </c>
      <c r="K6824" s="35">
        <v>-1.8503192923422698E-3</v>
      </c>
      <c r="L6824" s="35">
        <v>0.17557663215434624</v>
      </c>
      <c r="M6824" s="35">
        <v>0</v>
      </c>
      <c r="N6824" s="35">
        <v>0</v>
      </c>
      <c r="O6824" s="35">
        <v>0</v>
      </c>
      <c r="P6824" s="36">
        <v>12</v>
      </c>
      <c r="Q6824" s="37">
        <v>45</v>
      </c>
      <c r="R6824" s="36">
        <v>14</v>
      </c>
      <c r="S6824" s="39">
        <f t="shared" si="235"/>
        <v>45</v>
      </c>
      <c r="T6824" s="34" t="s">
        <v>51</v>
      </c>
      <c r="U6824" s="12">
        <f>(((alpha*(speed^3))+(beta*(speed^2))+(ceta*speed))+delta)</f>
        <v>0.10632102876450375</v>
      </c>
      <c r="V6824" s="8">
        <f t="shared" si="236"/>
        <v>45</v>
      </c>
    </row>
    <row r="6825" spans="1:28">
      <c r="A6825" s="34" t="s">
        <v>19</v>
      </c>
      <c r="B6825" s="34" t="s">
        <v>71</v>
      </c>
      <c r="C6825" s="5" t="s">
        <v>156</v>
      </c>
      <c r="D6825" s="35" t="s">
        <v>90</v>
      </c>
      <c r="E6825" s="36" t="s">
        <v>18</v>
      </c>
      <c r="F6825" s="37">
        <v>100</v>
      </c>
      <c r="G6825" s="38">
        <v>0.06</v>
      </c>
      <c r="H6825" s="34">
        <v>0.97729702356964443</v>
      </c>
      <c r="I6825" s="35">
        <v>-3.7053301008078771E-7</v>
      </c>
      <c r="J6825" s="35">
        <v>3.8715635338304954E-5</v>
      </c>
      <c r="K6825" s="35">
        <v>-1.4938521943485786E-3</v>
      </c>
      <c r="L6825" s="35">
        <v>3.237918677911214E-2</v>
      </c>
      <c r="M6825" s="35">
        <v>0</v>
      </c>
      <c r="N6825" s="35">
        <v>0</v>
      </c>
      <c r="O6825" s="35">
        <v>0</v>
      </c>
      <c r="P6825" s="36">
        <v>12</v>
      </c>
      <c r="Q6825" s="37">
        <v>45</v>
      </c>
      <c r="R6825" s="36">
        <v>14</v>
      </c>
      <c r="S6825" s="39">
        <f t="shared" si="235"/>
        <v>45</v>
      </c>
      <c r="T6825" s="34" t="s">
        <v>51</v>
      </c>
      <c r="U6825" s="12">
        <f>(((alpha*(speed^3))+(beta*(speed^2))+(ceta*speed))+delta)</f>
        <v>9.7901790498818447E-3</v>
      </c>
      <c r="V6825" s="8">
        <f t="shared" si="236"/>
        <v>45</v>
      </c>
      <c r="AB6825" s="41"/>
    </row>
    <row r="6826" spans="1:28">
      <c r="A6826" s="34" t="s">
        <v>19</v>
      </c>
      <c r="B6826" s="34" t="s">
        <v>71</v>
      </c>
      <c r="C6826" s="5" t="s">
        <v>156</v>
      </c>
      <c r="D6826" s="35" t="s">
        <v>90</v>
      </c>
      <c r="E6826" s="36" t="s">
        <v>17</v>
      </c>
      <c r="F6826" s="37">
        <v>100</v>
      </c>
      <c r="G6826" s="38">
        <v>0.06</v>
      </c>
      <c r="H6826" s="34">
        <v>0.97438480760072832</v>
      </c>
      <c r="I6826" s="35">
        <v>-1.5669879604818412E-2</v>
      </c>
      <c r="J6826" s="35">
        <v>1.4523544192794919</v>
      </c>
      <c r="K6826" s="35">
        <v>-47.702965009572765</v>
      </c>
      <c r="L6826" s="35">
        <v>2029.7922177121402</v>
      </c>
      <c r="M6826" s="35">
        <v>0</v>
      </c>
      <c r="N6826" s="35">
        <v>0</v>
      </c>
      <c r="O6826" s="35">
        <v>0</v>
      </c>
      <c r="P6826" s="36">
        <v>12</v>
      </c>
      <c r="Q6826" s="37">
        <v>45</v>
      </c>
      <c r="R6826" s="36">
        <v>14</v>
      </c>
      <c r="S6826" s="39">
        <f t="shared" si="235"/>
        <v>45</v>
      </c>
      <c r="T6826" s="34" t="s">
        <v>51</v>
      </c>
      <c r="U6826" s="12">
        <f>(((alpha*(speed^3))+(beta*(speed^2))+(ceta*speed))+delta)</f>
        <v>1396.2587123332594</v>
      </c>
      <c r="V6826" s="8">
        <f t="shared" si="236"/>
        <v>45</v>
      </c>
    </row>
    <row r="6827" spans="1:28">
      <c r="A6827" s="34" t="s">
        <v>19</v>
      </c>
      <c r="B6827" s="34" t="s">
        <v>72</v>
      </c>
      <c r="C6827" s="5" t="s">
        <v>157</v>
      </c>
      <c r="D6827" s="35" t="s">
        <v>84</v>
      </c>
      <c r="E6827" s="36" t="s">
        <v>15</v>
      </c>
      <c r="F6827" s="37">
        <v>0</v>
      </c>
      <c r="G6827" s="38">
        <v>0</v>
      </c>
      <c r="H6827" s="34">
        <v>0.99653931747026248</v>
      </c>
      <c r="I6827" s="35">
        <v>82.232977376571185</v>
      </c>
      <c r="J6827" s="35">
        <v>1.0072266407100543</v>
      </c>
      <c r="K6827" s="35">
        <v>-0.98879965968753691</v>
      </c>
      <c r="L6827" s="35">
        <v>0</v>
      </c>
      <c r="M6827" s="35">
        <v>0</v>
      </c>
      <c r="N6827" s="35">
        <v>0</v>
      </c>
      <c r="O6827" s="35">
        <v>0</v>
      </c>
      <c r="P6827" s="36">
        <v>12</v>
      </c>
      <c r="Q6827" s="37">
        <v>86</v>
      </c>
      <c r="R6827" s="36">
        <v>0</v>
      </c>
      <c r="S6827" s="39">
        <f t="shared" si="235"/>
        <v>86</v>
      </c>
      <c r="T6827" s="34" t="s">
        <v>29</v>
      </c>
      <c r="U6827" s="12">
        <f>((alpha*(beta^speed))*(speed^ceta))</f>
        <v>1.8670423184942868</v>
      </c>
      <c r="V6827" s="8">
        <f t="shared" si="236"/>
        <v>86</v>
      </c>
    </row>
    <row r="6828" spans="1:28">
      <c r="A6828" s="34" t="s">
        <v>19</v>
      </c>
      <c r="B6828" s="34" t="s">
        <v>72</v>
      </c>
      <c r="C6828" s="5" t="s">
        <v>157</v>
      </c>
      <c r="D6828" s="35" t="s">
        <v>84</v>
      </c>
      <c r="E6828" s="36" t="s">
        <v>16</v>
      </c>
      <c r="F6828" s="37">
        <v>0</v>
      </c>
      <c r="G6828" s="38">
        <v>0</v>
      </c>
      <c r="H6828" s="34">
        <v>0.98476213032238036</v>
      </c>
      <c r="I6828" s="35">
        <v>114.16405758167799</v>
      </c>
      <c r="J6828" s="35">
        <v>1.0102458747191208</v>
      </c>
      <c r="K6828" s="35">
        <v>-0.80485722263821613</v>
      </c>
      <c r="L6828" s="35">
        <v>0</v>
      </c>
      <c r="M6828" s="35">
        <v>0</v>
      </c>
      <c r="N6828" s="35">
        <v>0</v>
      </c>
      <c r="O6828" s="35">
        <v>0</v>
      </c>
      <c r="P6828" s="36">
        <v>12</v>
      </c>
      <c r="Q6828" s="37">
        <v>86</v>
      </c>
      <c r="R6828" s="36">
        <v>0</v>
      </c>
      <c r="S6828" s="39">
        <f t="shared" si="235"/>
        <v>86</v>
      </c>
      <c r="T6828" s="34" t="s">
        <v>29</v>
      </c>
      <c r="U6828" s="12">
        <f>((alpha*(beta^speed))*(speed^ceta))</f>
        <v>7.6078810828960703</v>
      </c>
      <c r="V6828" s="8">
        <f t="shared" si="236"/>
        <v>86</v>
      </c>
    </row>
    <row r="6829" spans="1:28">
      <c r="A6829" s="34" t="s">
        <v>19</v>
      </c>
      <c r="B6829" s="34" t="s">
        <v>72</v>
      </c>
      <c r="C6829" s="5" t="s">
        <v>157</v>
      </c>
      <c r="D6829" s="35" t="s">
        <v>84</v>
      </c>
      <c r="E6829" s="36" t="s">
        <v>14</v>
      </c>
      <c r="F6829" s="37">
        <v>0</v>
      </c>
      <c r="G6829" s="38">
        <v>0</v>
      </c>
      <c r="H6829" s="34">
        <v>0.99651595267803017</v>
      </c>
      <c r="I6829" s="35">
        <v>19.56557595272842</v>
      </c>
      <c r="J6829" s="35">
        <v>-0.74727052059004462</v>
      </c>
      <c r="K6829" s="35">
        <v>201.69022795422114</v>
      </c>
      <c r="L6829" s="35">
        <v>-2.385902351437907</v>
      </c>
      <c r="M6829" s="35">
        <v>0</v>
      </c>
      <c r="N6829" s="35">
        <v>0</v>
      </c>
      <c r="O6829" s="35">
        <v>0</v>
      </c>
      <c r="P6829" s="36">
        <v>12</v>
      </c>
      <c r="Q6829" s="37">
        <v>86</v>
      </c>
      <c r="R6829" s="36">
        <v>1</v>
      </c>
      <c r="S6829" s="39">
        <f t="shared" si="235"/>
        <v>86</v>
      </c>
      <c r="T6829" s="34" t="s">
        <v>30</v>
      </c>
      <c r="U6829" s="12">
        <f>((alpha*(speed^beta))+(ceta*(speed^delta)))</f>
        <v>0.70618047029657705</v>
      </c>
      <c r="V6829" s="8">
        <f t="shared" si="236"/>
        <v>86</v>
      </c>
    </row>
    <row r="6830" spans="1:28">
      <c r="A6830" s="34" t="s">
        <v>19</v>
      </c>
      <c r="B6830" s="34" t="s">
        <v>72</v>
      </c>
      <c r="C6830" s="5" t="s">
        <v>157</v>
      </c>
      <c r="D6830" s="35" t="s">
        <v>84</v>
      </c>
      <c r="E6830" s="36" t="s">
        <v>18</v>
      </c>
      <c r="F6830" s="37">
        <v>0</v>
      </c>
      <c r="G6830" s="38">
        <v>0</v>
      </c>
      <c r="H6830" s="34">
        <v>0.99826104537714189</v>
      </c>
      <c r="I6830" s="35">
        <v>11.624004206077387</v>
      </c>
      <c r="J6830" s="35">
        <v>1.0070355490577942</v>
      </c>
      <c r="K6830" s="35">
        <v>-0.99634713680886122</v>
      </c>
      <c r="L6830" s="35">
        <v>0</v>
      </c>
      <c r="M6830" s="35">
        <v>0</v>
      </c>
      <c r="N6830" s="35">
        <v>0</v>
      </c>
      <c r="O6830" s="35">
        <v>0</v>
      </c>
      <c r="P6830" s="36">
        <v>12</v>
      </c>
      <c r="Q6830" s="37">
        <v>86</v>
      </c>
      <c r="R6830" s="36">
        <v>0</v>
      </c>
      <c r="S6830" s="39">
        <f t="shared" si="235"/>
        <v>86</v>
      </c>
      <c r="T6830" s="34" t="s">
        <v>29</v>
      </c>
      <c r="U6830" s="12">
        <f>((alpha*(beta^speed))*(speed^ceta))</f>
        <v>0.25105953119000329</v>
      </c>
      <c r="V6830" s="8">
        <f t="shared" si="236"/>
        <v>86</v>
      </c>
    </row>
    <row r="6831" spans="1:28">
      <c r="A6831" s="34" t="s">
        <v>19</v>
      </c>
      <c r="B6831" s="34" t="s">
        <v>72</v>
      </c>
      <c r="C6831" s="5" t="s">
        <v>157</v>
      </c>
      <c r="D6831" s="35" t="s">
        <v>84</v>
      </c>
      <c r="E6831" s="36" t="s">
        <v>17</v>
      </c>
      <c r="F6831" s="37">
        <v>0</v>
      </c>
      <c r="G6831" s="38">
        <v>0</v>
      </c>
      <c r="H6831" s="34">
        <v>0.99500634996667892</v>
      </c>
      <c r="I6831" s="35">
        <v>4482.9848523009223</v>
      </c>
      <c r="J6831" s="35">
        <v>1.0105946474035319</v>
      </c>
      <c r="K6831" s="35">
        <v>-0.94727857286483319</v>
      </c>
      <c r="L6831" s="35">
        <v>0</v>
      </c>
      <c r="M6831" s="35">
        <v>0</v>
      </c>
      <c r="N6831" s="35">
        <v>0</v>
      </c>
      <c r="O6831" s="35">
        <v>0</v>
      </c>
      <c r="P6831" s="36">
        <v>12</v>
      </c>
      <c r="Q6831" s="37">
        <v>86</v>
      </c>
      <c r="R6831" s="36">
        <v>0</v>
      </c>
      <c r="S6831" s="39">
        <f t="shared" si="235"/>
        <v>86</v>
      </c>
      <c r="T6831" s="34" t="s">
        <v>29</v>
      </c>
      <c r="U6831" s="12">
        <f>((alpha*(beta^speed))*(speed^ceta))</f>
        <v>163.18483451446681</v>
      </c>
      <c r="V6831" s="8">
        <f t="shared" si="236"/>
        <v>86</v>
      </c>
    </row>
    <row r="6832" spans="1:28">
      <c r="A6832" s="34" t="s">
        <v>19</v>
      </c>
      <c r="B6832" s="34" t="s">
        <v>72</v>
      </c>
      <c r="C6832" s="5" t="s">
        <v>157</v>
      </c>
      <c r="D6832" s="35" t="s">
        <v>84</v>
      </c>
      <c r="E6832" s="36" t="s">
        <v>15</v>
      </c>
      <c r="F6832" s="37">
        <v>50</v>
      </c>
      <c r="G6832" s="38">
        <v>0</v>
      </c>
      <c r="H6832" s="34">
        <v>0.99329900382069858</v>
      </c>
      <c r="I6832" s="35">
        <v>81.123694377582595</v>
      </c>
      <c r="J6832" s="35">
        <v>1.0081422365235819</v>
      </c>
      <c r="K6832" s="35">
        <v>-0.98158936648769224</v>
      </c>
      <c r="L6832" s="35">
        <v>0</v>
      </c>
      <c r="M6832" s="35">
        <v>0</v>
      </c>
      <c r="N6832" s="35">
        <v>0</v>
      </c>
      <c r="O6832" s="35">
        <v>0</v>
      </c>
      <c r="P6832" s="36">
        <v>12</v>
      </c>
      <c r="Q6832" s="37">
        <v>86</v>
      </c>
      <c r="R6832" s="36">
        <v>0</v>
      </c>
      <c r="S6832" s="39">
        <f t="shared" si="235"/>
        <v>86</v>
      </c>
      <c r="T6832" s="34" t="s">
        <v>29</v>
      </c>
      <c r="U6832" s="12">
        <f>((alpha*(beta^speed))*(speed^ceta))</f>
        <v>2.0565547535585793</v>
      </c>
      <c r="V6832" s="8">
        <f t="shared" si="236"/>
        <v>86</v>
      </c>
    </row>
    <row r="6833" spans="1:22">
      <c r="A6833" s="34" t="s">
        <v>19</v>
      </c>
      <c r="B6833" s="34" t="s">
        <v>72</v>
      </c>
      <c r="C6833" s="5" t="s">
        <v>157</v>
      </c>
      <c r="D6833" s="35" t="s">
        <v>84</v>
      </c>
      <c r="E6833" s="36" t="s">
        <v>16</v>
      </c>
      <c r="F6833" s="37">
        <v>50</v>
      </c>
      <c r="G6833" s="38">
        <v>0</v>
      </c>
      <c r="H6833" s="34">
        <v>0.97578614844259626</v>
      </c>
      <c r="I6833" s="35">
        <v>97.35840226033649</v>
      </c>
      <c r="J6833" s="35">
        <v>1.0065205450014567</v>
      </c>
      <c r="K6833" s="35">
        <v>-0.67598181989974571</v>
      </c>
      <c r="L6833" s="35">
        <v>0</v>
      </c>
      <c r="M6833" s="35">
        <v>0</v>
      </c>
      <c r="N6833" s="35">
        <v>0</v>
      </c>
      <c r="O6833" s="35">
        <v>0</v>
      </c>
      <c r="P6833" s="36">
        <v>12</v>
      </c>
      <c r="Q6833" s="37">
        <v>86</v>
      </c>
      <c r="R6833" s="36">
        <v>0</v>
      </c>
      <c r="S6833" s="39">
        <f t="shared" si="235"/>
        <v>86</v>
      </c>
      <c r="T6833" s="34" t="s">
        <v>29</v>
      </c>
      <c r="U6833" s="12">
        <f>((alpha*(beta^speed))*(speed^ceta))</f>
        <v>8.3836868187281066</v>
      </c>
      <c r="V6833" s="8">
        <f t="shared" si="236"/>
        <v>86</v>
      </c>
    </row>
    <row r="6834" spans="1:22">
      <c r="A6834" s="34" t="s">
        <v>19</v>
      </c>
      <c r="B6834" s="34" t="s">
        <v>72</v>
      </c>
      <c r="C6834" s="5" t="s">
        <v>157</v>
      </c>
      <c r="D6834" s="35" t="s">
        <v>84</v>
      </c>
      <c r="E6834" s="36" t="s">
        <v>14</v>
      </c>
      <c r="F6834" s="37">
        <v>50</v>
      </c>
      <c r="G6834" s="38">
        <v>0</v>
      </c>
      <c r="H6834" s="34">
        <v>0.99577930148231886</v>
      </c>
      <c r="I6834" s="35">
        <v>890.24824942672763</v>
      </c>
      <c r="J6834" s="35">
        <v>-3.1002305557915379</v>
      </c>
      <c r="K6834" s="35">
        <v>22.683699099432292</v>
      </c>
      <c r="L6834" s="35">
        <v>-0.79887416469044803</v>
      </c>
      <c r="M6834" s="35">
        <v>0</v>
      </c>
      <c r="N6834" s="35">
        <v>0</v>
      </c>
      <c r="O6834" s="35">
        <v>0</v>
      </c>
      <c r="P6834" s="36">
        <v>12</v>
      </c>
      <c r="Q6834" s="37">
        <v>86</v>
      </c>
      <c r="R6834" s="36">
        <v>1</v>
      </c>
      <c r="S6834" s="39">
        <f t="shared" si="235"/>
        <v>86</v>
      </c>
      <c r="T6834" s="34" t="s">
        <v>30</v>
      </c>
      <c r="U6834" s="12">
        <f>((alpha*(speed^beta))+(ceta*(speed^delta)))</f>
        <v>0.64698564799703928</v>
      </c>
      <c r="V6834" s="8">
        <f t="shared" si="236"/>
        <v>86</v>
      </c>
    </row>
    <row r="6835" spans="1:22">
      <c r="A6835" s="34" t="s">
        <v>19</v>
      </c>
      <c r="B6835" s="34" t="s">
        <v>72</v>
      </c>
      <c r="C6835" s="5" t="s">
        <v>157</v>
      </c>
      <c r="D6835" s="35" t="s">
        <v>84</v>
      </c>
      <c r="E6835" s="36" t="s">
        <v>18</v>
      </c>
      <c r="F6835" s="37">
        <v>50</v>
      </c>
      <c r="G6835" s="38">
        <v>0</v>
      </c>
      <c r="H6835" s="34">
        <v>0.99640258736403775</v>
      </c>
      <c r="I6835" s="35">
        <v>11.254641785980372</v>
      </c>
      <c r="J6835" s="35">
        <v>1.0074170224661638</v>
      </c>
      <c r="K6835" s="35">
        <v>-0.9765087622180153</v>
      </c>
      <c r="L6835" s="35">
        <v>0</v>
      </c>
      <c r="M6835" s="35">
        <v>0</v>
      </c>
      <c r="N6835" s="35">
        <v>0</v>
      </c>
      <c r="O6835" s="35">
        <v>0</v>
      </c>
      <c r="P6835" s="36">
        <v>12</v>
      </c>
      <c r="Q6835" s="37">
        <v>86</v>
      </c>
      <c r="R6835" s="36">
        <v>0</v>
      </c>
      <c r="S6835" s="39">
        <f t="shared" si="235"/>
        <v>86</v>
      </c>
      <c r="T6835" s="34" t="s">
        <v>29</v>
      </c>
      <c r="U6835" s="12">
        <f>((alpha*(beta^speed))*(speed^ceta))</f>
        <v>0.27433138216960851</v>
      </c>
      <c r="V6835" s="8">
        <f t="shared" si="236"/>
        <v>86</v>
      </c>
    </row>
    <row r="6836" spans="1:22">
      <c r="A6836" s="34" t="s">
        <v>19</v>
      </c>
      <c r="B6836" s="34" t="s">
        <v>72</v>
      </c>
      <c r="C6836" s="5" t="s">
        <v>157</v>
      </c>
      <c r="D6836" s="35" t="s">
        <v>84</v>
      </c>
      <c r="E6836" s="36" t="s">
        <v>17</v>
      </c>
      <c r="F6836" s="37">
        <v>50</v>
      </c>
      <c r="G6836" s="38">
        <v>0</v>
      </c>
      <c r="H6836" s="34">
        <v>0.99177711686600711</v>
      </c>
      <c r="I6836" s="35">
        <v>3902.4339333123839</v>
      </c>
      <c r="J6836" s="35">
        <v>1.008076874990735</v>
      </c>
      <c r="K6836" s="35">
        <v>-0.85059921993111987</v>
      </c>
      <c r="L6836" s="35">
        <v>0</v>
      </c>
      <c r="M6836" s="35">
        <v>0</v>
      </c>
      <c r="N6836" s="35">
        <v>0</v>
      </c>
      <c r="O6836" s="35">
        <v>0</v>
      </c>
      <c r="P6836" s="36">
        <v>12</v>
      </c>
      <c r="Q6836" s="37">
        <v>86</v>
      </c>
      <c r="R6836" s="36">
        <v>0</v>
      </c>
      <c r="S6836" s="39">
        <f t="shared" si="235"/>
        <v>86</v>
      </c>
      <c r="T6836" s="34" t="s">
        <v>29</v>
      </c>
      <c r="U6836" s="12">
        <f>((alpha*(beta^speed))*(speed^ceta))</f>
        <v>176.32211235678702</v>
      </c>
      <c r="V6836" s="8">
        <f t="shared" si="236"/>
        <v>86</v>
      </c>
    </row>
    <row r="6837" spans="1:22">
      <c r="A6837" s="34" t="s">
        <v>19</v>
      </c>
      <c r="B6837" s="34" t="s">
        <v>72</v>
      </c>
      <c r="C6837" s="5" t="s">
        <v>157</v>
      </c>
      <c r="D6837" s="35" t="s">
        <v>84</v>
      </c>
      <c r="E6837" s="36" t="s">
        <v>15</v>
      </c>
      <c r="F6837" s="37">
        <v>100</v>
      </c>
      <c r="G6837" s="38">
        <v>0</v>
      </c>
      <c r="H6837" s="34">
        <v>0.98521044724711249</v>
      </c>
      <c r="I6837" s="35">
        <v>2.166661383371788</v>
      </c>
      <c r="J6837" s="35">
        <v>62.614525584275505</v>
      </c>
      <c r="K6837" s="35">
        <v>-5.6544672268583118E-2</v>
      </c>
      <c r="L6837" s="35">
        <v>0.75904054662750919</v>
      </c>
      <c r="M6837" s="35">
        <v>2.8758828416712408E-2</v>
      </c>
      <c r="N6837" s="35">
        <v>0</v>
      </c>
      <c r="O6837" s="35">
        <v>0</v>
      </c>
      <c r="P6837" s="36">
        <v>12</v>
      </c>
      <c r="Q6837" s="37">
        <v>86</v>
      </c>
      <c r="R6837" s="36">
        <v>10</v>
      </c>
      <c r="S6837" s="39">
        <f t="shared" si="235"/>
        <v>86</v>
      </c>
      <c r="T6837" s="34" t="s">
        <v>44</v>
      </c>
      <c r="U6837" s="12">
        <f>(alpha+(beta/(1+EXP((((-1)*ceta)+(delta*LN(speed)))+(epsilon*speed)))))</f>
        <v>2.3358835056972991</v>
      </c>
      <c r="V6837" s="8">
        <f t="shared" si="236"/>
        <v>86</v>
      </c>
    </row>
    <row r="6838" spans="1:22">
      <c r="A6838" s="34" t="s">
        <v>19</v>
      </c>
      <c r="B6838" s="34" t="s">
        <v>72</v>
      </c>
      <c r="C6838" s="5" t="s">
        <v>157</v>
      </c>
      <c r="D6838" s="35" t="s">
        <v>84</v>
      </c>
      <c r="E6838" s="36" t="s">
        <v>16</v>
      </c>
      <c r="F6838" s="37">
        <v>100</v>
      </c>
      <c r="G6838" s="38">
        <v>0</v>
      </c>
      <c r="H6838" s="34">
        <v>0.96905022497326587</v>
      </c>
      <c r="I6838" s="35">
        <v>88.525742428695963</v>
      </c>
      <c r="J6838" s="35">
        <v>1.0035868353368531</v>
      </c>
      <c r="K6838" s="35">
        <v>-0.58047612765906775</v>
      </c>
      <c r="L6838" s="35">
        <v>0</v>
      </c>
      <c r="M6838" s="35">
        <v>0</v>
      </c>
      <c r="N6838" s="35">
        <v>0</v>
      </c>
      <c r="O6838" s="35">
        <v>0</v>
      </c>
      <c r="P6838" s="36">
        <v>12</v>
      </c>
      <c r="Q6838" s="37">
        <v>86</v>
      </c>
      <c r="R6838" s="36">
        <v>0</v>
      </c>
      <c r="S6838" s="39">
        <f t="shared" si="235"/>
        <v>86</v>
      </c>
      <c r="T6838" s="34" t="s">
        <v>29</v>
      </c>
      <c r="U6838" s="12">
        <f>((alpha*(beta^speed))*(speed^ceta))</f>
        <v>9.0753964163723975</v>
      </c>
      <c r="V6838" s="8">
        <f t="shared" si="236"/>
        <v>86</v>
      </c>
    </row>
    <row r="6839" spans="1:22">
      <c r="A6839" s="34" t="s">
        <v>19</v>
      </c>
      <c r="B6839" s="34" t="s">
        <v>72</v>
      </c>
      <c r="C6839" s="5" t="s">
        <v>157</v>
      </c>
      <c r="D6839" s="35" t="s">
        <v>84</v>
      </c>
      <c r="E6839" s="36" t="s">
        <v>14</v>
      </c>
      <c r="F6839" s="37">
        <v>100</v>
      </c>
      <c r="G6839" s="38">
        <v>0</v>
      </c>
      <c r="H6839" s="34">
        <v>0.99595871857771023</v>
      </c>
      <c r="I6839" s="35">
        <v>1072.4161372275548</v>
      </c>
      <c r="J6839" s="35">
        <v>-3.1678485049727807</v>
      </c>
      <c r="K6839" s="35">
        <v>22.641125600702459</v>
      </c>
      <c r="L6839" s="35">
        <v>-0.81010667933933078</v>
      </c>
      <c r="M6839" s="35">
        <v>0</v>
      </c>
      <c r="N6839" s="35">
        <v>0</v>
      </c>
      <c r="O6839" s="35">
        <v>0</v>
      </c>
      <c r="P6839" s="36">
        <v>12</v>
      </c>
      <c r="Q6839" s="37">
        <v>86</v>
      </c>
      <c r="R6839" s="36">
        <v>1</v>
      </c>
      <c r="S6839" s="39">
        <f t="shared" si="235"/>
        <v>86</v>
      </c>
      <c r="T6839" s="34" t="s">
        <v>30</v>
      </c>
      <c r="U6839" s="12">
        <f>((alpha*(speed^beta))+(ceta*(speed^delta)))</f>
        <v>0.6142041258008123</v>
      </c>
      <c r="V6839" s="8">
        <f t="shared" si="236"/>
        <v>86</v>
      </c>
    </row>
    <row r="6840" spans="1:22">
      <c r="A6840" s="34" t="s">
        <v>19</v>
      </c>
      <c r="B6840" s="34" t="s">
        <v>72</v>
      </c>
      <c r="C6840" s="5" t="s">
        <v>157</v>
      </c>
      <c r="D6840" s="35" t="s">
        <v>84</v>
      </c>
      <c r="E6840" s="36" t="s">
        <v>18</v>
      </c>
      <c r="F6840" s="37">
        <v>100</v>
      </c>
      <c r="G6840" s="38">
        <v>0</v>
      </c>
      <c r="H6840" s="34">
        <v>0.99129762251010034</v>
      </c>
      <c r="I6840" s="35">
        <v>9.5751782206798168</v>
      </c>
      <c r="J6840" s="35">
        <v>1.0063151802747043</v>
      </c>
      <c r="K6840" s="35">
        <v>-0.89573342464347283</v>
      </c>
      <c r="L6840" s="35">
        <v>0</v>
      </c>
      <c r="M6840" s="35">
        <v>0</v>
      </c>
      <c r="N6840" s="35">
        <v>0</v>
      </c>
      <c r="O6840" s="35">
        <v>0</v>
      </c>
      <c r="P6840" s="36">
        <v>12</v>
      </c>
      <c r="Q6840" s="37">
        <v>86</v>
      </c>
      <c r="R6840" s="36">
        <v>0</v>
      </c>
      <c r="S6840" s="39">
        <f t="shared" si="235"/>
        <v>86</v>
      </c>
      <c r="T6840" s="34" t="s">
        <v>29</v>
      </c>
      <c r="U6840" s="12">
        <f>((alpha*(beta^speed))*(speed^ceta))</f>
        <v>0.30442338726911661</v>
      </c>
      <c r="V6840" s="8">
        <f t="shared" si="236"/>
        <v>86</v>
      </c>
    </row>
    <row r="6841" spans="1:22">
      <c r="A6841" s="34" t="s">
        <v>19</v>
      </c>
      <c r="B6841" s="34" t="s">
        <v>72</v>
      </c>
      <c r="C6841" s="5" t="s">
        <v>157</v>
      </c>
      <c r="D6841" s="35" t="s">
        <v>84</v>
      </c>
      <c r="E6841" s="36" t="s">
        <v>17</v>
      </c>
      <c r="F6841" s="37">
        <v>100</v>
      </c>
      <c r="G6841" s="38">
        <v>0</v>
      </c>
      <c r="H6841" s="34">
        <v>0.98671987222768331</v>
      </c>
      <c r="I6841" s="35">
        <v>3359.9670269839607</v>
      </c>
      <c r="J6841" s="35">
        <v>1.0056550019372248</v>
      </c>
      <c r="K6841" s="35">
        <v>-0.75254297049833951</v>
      </c>
      <c r="L6841" s="35">
        <v>0</v>
      </c>
      <c r="M6841" s="35">
        <v>0</v>
      </c>
      <c r="N6841" s="35">
        <v>0</v>
      </c>
      <c r="O6841" s="35">
        <v>0</v>
      </c>
      <c r="P6841" s="36">
        <v>12</v>
      </c>
      <c r="Q6841" s="37">
        <v>86</v>
      </c>
      <c r="R6841" s="36">
        <v>0</v>
      </c>
      <c r="S6841" s="39">
        <f t="shared" si="235"/>
        <v>86</v>
      </c>
      <c r="T6841" s="34" t="s">
        <v>29</v>
      </c>
      <c r="U6841" s="12">
        <f>((alpha*(beta^speed))*(speed^ceta))</f>
        <v>191.05453739314174</v>
      </c>
      <c r="V6841" s="8">
        <f t="shared" si="236"/>
        <v>86</v>
      </c>
    </row>
    <row r="6842" spans="1:22">
      <c r="A6842" s="34" t="s">
        <v>19</v>
      </c>
      <c r="B6842" s="34" t="s">
        <v>72</v>
      </c>
      <c r="C6842" s="5" t="s">
        <v>157</v>
      </c>
      <c r="D6842" s="35" t="s">
        <v>84</v>
      </c>
      <c r="E6842" s="36" t="s">
        <v>15</v>
      </c>
      <c r="F6842" s="37">
        <v>0</v>
      </c>
      <c r="G6842" s="38">
        <v>-0.06</v>
      </c>
      <c r="H6842" s="34">
        <v>0.99446020485209785</v>
      </c>
      <c r="I6842" s="35">
        <v>5.2587522199547793E-2</v>
      </c>
      <c r="J6842" s="35">
        <v>96.066348306959924</v>
      </c>
      <c r="K6842" s="35">
        <v>-0.47928197490062868</v>
      </c>
      <c r="L6842" s="35">
        <v>0.86475020970075478</v>
      </c>
      <c r="M6842" s="35">
        <v>2.4396484085516153E-2</v>
      </c>
      <c r="N6842" s="35">
        <v>0</v>
      </c>
      <c r="O6842" s="35">
        <v>0</v>
      </c>
      <c r="P6842" s="36">
        <v>12</v>
      </c>
      <c r="Q6842" s="37">
        <v>86</v>
      </c>
      <c r="R6842" s="36">
        <v>10</v>
      </c>
      <c r="S6842" s="39">
        <f t="shared" si="235"/>
        <v>86</v>
      </c>
      <c r="T6842" s="34" t="s">
        <v>44</v>
      </c>
      <c r="U6842" s="12">
        <f>(alpha+(beta/(1+EXP((((-1)*ceta)+(delta*LN(speed)))+(epsilon*speed)))))</f>
        <v>0.20735203341664507</v>
      </c>
      <c r="V6842" s="8">
        <f t="shared" si="236"/>
        <v>86</v>
      </c>
    </row>
    <row r="6843" spans="1:22">
      <c r="A6843" s="34" t="s">
        <v>19</v>
      </c>
      <c r="B6843" s="34" t="s">
        <v>72</v>
      </c>
      <c r="C6843" s="5" t="s">
        <v>157</v>
      </c>
      <c r="D6843" s="35" t="s">
        <v>84</v>
      </c>
      <c r="E6843" s="36" t="s">
        <v>16</v>
      </c>
      <c r="F6843" s="37">
        <v>0</v>
      </c>
      <c r="G6843" s="38">
        <v>-0.06</v>
      </c>
      <c r="H6843" s="34">
        <v>0.98797327959819392</v>
      </c>
      <c r="I6843" s="35">
        <v>70.11878802681926</v>
      </c>
      <c r="J6843" s="35">
        <v>0.96996675286174472</v>
      </c>
      <c r="K6843" s="35">
        <v>-0.72373765391854106</v>
      </c>
      <c r="L6843" s="35">
        <v>0</v>
      </c>
      <c r="M6843" s="35">
        <v>0</v>
      </c>
      <c r="N6843" s="35">
        <v>0</v>
      </c>
      <c r="O6843" s="35">
        <v>0</v>
      </c>
      <c r="P6843" s="36">
        <v>12</v>
      </c>
      <c r="Q6843" s="37">
        <v>86</v>
      </c>
      <c r="R6843" s="36">
        <v>0</v>
      </c>
      <c r="S6843" s="39">
        <f t="shared" si="235"/>
        <v>86</v>
      </c>
      <c r="T6843" s="34" t="s">
        <v>29</v>
      </c>
      <c r="U6843" s="12">
        <f>((alpha*(beta^speed))*(speed^ceta))</f>
        <v>0.20270011363391022</v>
      </c>
      <c r="V6843" s="8">
        <f t="shared" si="236"/>
        <v>86</v>
      </c>
    </row>
    <row r="6844" spans="1:22">
      <c r="A6844" s="34" t="s">
        <v>19</v>
      </c>
      <c r="B6844" s="34" t="s">
        <v>72</v>
      </c>
      <c r="C6844" s="5" t="s">
        <v>157</v>
      </c>
      <c r="D6844" s="35" t="s">
        <v>84</v>
      </c>
      <c r="E6844" s="36" t="s">
        <v>14</v>
      </c>
      <c r="F6844" s="37">
        <v>0</v>
      </c>
      <c r="G6844" s="38">
        <v>-0.06</v>
      </c>
      <c r="H6844" s="34">
        <v>0.99512690656159963</v>
      </c>
      <c r="I6844" s="35">
        <v>5.8338818543266051E-2</v>
      </c>
      <c r="J6844" s="35">
        <v>2.1095623427382418E-2</v>
      </c>
      <c r="K6844" s="35">
        <v>6.206595923362551E-4</v>
      </c>
      <c r="L6844" s="35">
        <v>0</v>
      </c>
      <c r="M6844" s="35">
        <v>0</v>
      </c>
      <c r="N6844" s="35">
        <v>0</v>
      </c>
      <c r="O6844" s="35">
        <v>0</v>
      </c>
      <c r="P6844" s="36">
        <v>12</v>
      </c>
      <c r="Q6844" s="37">
        <v>86</v>
      </c>
      <c r="R6844" s="36">
        <v>5</v>
      </c>
      <c r="S6844" s="39">
        <f t="shared" si="235"/>
        <v>86</v>
      </c>
      <c r="T6844" s="34" t="s">
        <v>36</v>
      </c>
      <c r="U6844" s="12">
        <f>(1/(((ceta*(speed^2))+(beta*speed))+alpha))</f>
        <v>0.15472784600061656</v>
      </c>
      <c r="V6844" s="8">
        <f t="shared" si="236"/>
        <v>86</v>
      </c>
    </row>
    <row r="6845" spans="1:22">
      <c r="A6845" s="34" t="s">
        <v>19</v>
      </c>
      <c r="B6845" s="34" t="s">
        <v>72</v>
      </c>
      <c r="C6845" s="5" t="s">
        <v>157</v>
      </c>
      <c r="D6845" s="35" t="s">
        <v>84</v>
      </c>
      <c r="E6845" s="36" t="s">
        <v>18</v>
      </c>
      <c r="F6845" s="37">
        <v>0</v>
      </c>
      <c r="G6845" s="38">
        <v>-0.06</v>
      </c>
      <c r="H6845" s="34">
        <v>0.99516835223292321</v>
      </c>
      <c r="I6845" s="35">
        <v>0.5824522223878611</v>
      </c>
      <c r="J6845" s="35">
        <v>1.234280835075441E-2</v>
      </c>
      <c r="K6845" s="35">
        <v>1.6708475494473445</v>
      </c>
      <c r="L6845" s="35">
        <v>0</v>
      </c>
      <c r="M6845" s="35">
        <v>0</v>
      </c>
      <c r="N6845" s="35">
        <v>0</v>
      </c>
      <c r="O6845" s="35">
        <v>0</v>
      </c>
      <c r="P6845" s="36">
        <v>12</v>
      </c>
      <c r="Q6845" s="37">
        <v>86</v>
      </c>
      <c r="R6845" s="36">
        <v>6</v>
      </c>
      <c r="S6845" s="39">
        <f t="shared" si="235"/>
        <v>86</v>
      </c>
      <c r="T6845" s="34" t="s">
        <v>37</v>
      </c>
      <c r="U6845" s="12">
        <f>(1/(alpha+(beta*(speed^ceta))))</f>
        <v>4.6183995610609901E-2</v>
      </c>
      <c r="V6845" s="8">
        <f t="shared" si="236"/>
        <v>86</v>
      </c>
    </row>
    <row r="6846" spans="1:22">
      <c r="A6846" s="34" t="s">
        <v>19</v>
      </c>
      <c r="B6846" s="34" t="s">
        <v>72</v>
      </c>
      <c r="C6846" s="5" t="s">
        <v>157</v>
      </c>
      <c r="D6846" s="35" t="s">
        <v>84</v>
      </c>
      <c r="E6846" s="36" t="s">
        <v>17</v>
      </c>
      <c r="F6846" s="37">
        <v>0</v>
      </c>
      <c r="G6846" s="38">
        <v>-0.06</v>
      </c>
      <c r="H6846" s="34">
        <v>0.99055307022226946</v>
      </c>
      <c r="I6846" s="35">
        <v>13.089179093038481</v>
      </c>
      <c r="J6846" s="35">
        <v>-18.457977936938335</v>
      </c>
      <c r="K6846" s="35">
        <v>-2.4281194503357733</v>
      </c>
      <c r="L6846" s="35">
        <v>0</v>
      </c>
      <c r="M6846" s="35">
        <v>0</v>
      </c>
      <c r="N6846" s="35">
        <v>0</v>
      </c>
      <c r="O6846" s="35">
        <v>0</v>
      </c>
      <c r="P6846" s="36">
        <v>12</v>
      </c>
      <c r="Q6846" s="37">
        <v>86</v>
      </c>
      <c r="R6846" s="36">
        <v>13</v>
      </c>
      <c r="S6846" s="39">
        <f t="shared" si="235"/>
        <v>86</v>
      </c>
      <c r="T6846" s="34" t="s">
        <v>50</v>
      </c>
      <c r="U6846" s="12">
        <f>EXP((alpha+(beta/speed))+(ceta*LN(speed)))</f>
        <v>7.8370628996580995</v>
      </c>
      <c r="V6846" s="8">
        <f t="shared" si="236"/>
        <v>86</v>
      </c>
    </row>
    <row r="6847" spans="1:22">
      <c r="A6847" s="34" t="s">
        <v>19</v>
      </c>
      <c r="B6847" s="34" t="s">
        <v>72</v>
      </c>
      <c r="C6847" s="5" t="s">
        <v>157</v>
      </c>
      <c r="D6847" s="35" t="s">
        <v>84</v>
      </c>
      <c r="E6847" s="36" t="s">
        <v>15</v>
      </c>
      <c r="F6847" s="37">
        <v>50</v>
      </c>
      <c r="G6847" s="38">
        <v>-0.06</v>
      </c>
      <c r="H6847" s="34">
        <v>0.99326674202782705</v>
      </c>
      <c r="I6847" s="35">
        <v>7.7926513839724505</v>
      </c>
      <c r="J6847" s="35">
        <v>-13.893202482639227</v>
      </c>
      <c r="K6847" s="35">
        <v>-2.0472115652132072</v>
      </c>
      <c r="L6847" s="35">
        <v>0</v>
      </c>
      <c r="M6847" s="35">
        <v>0</v>
      </c>
      <c r="N6847" s="35">
        <v>0</v>
      </c>
      <c r="O6847" s="35">
        <v>0</v>
      </c>
      <c r="P6847" s="36">
        <v>12</v>
      </c>
      <c r="Q6847" s="37">
        <v>86</v>
      </c>
      <c r="R6847" s="36">
        <v>13</v>
      </c>
      <c r="S6847" s="39">
        <f t="shared" si="235"/>
        <v>86</v>
      </c>
      <c r="T6847" s="34" t="s">
        <v>50</v>
      </c>
      <c r="U6847" s="12">
        <f>EXP((alpha+(beta/speed))+(ceta*LN(speed)))</f>
        <v>0.22584896886394584</v>
      </c>
      <c r="V6847" s="8">
        <f t="shared" si="236"/>
        <v>86</v>
      </c>
    </row>
    <row r="6848" spans="1:22">
      <c r="A6848" s="34" t="s">
        <v>19</v>
      </c>
      <c r="B6848" s="34" t="s">
        <v>72</v>
      </c>
      <c r="C6848" s="5" t="s">
        <v>157</v>
      </c>
      <c r="D6848" s="35" t="s">
        <v>84</v>
      </c>
      <c r="E6848" s="36" t="s">
        <v>16</v>
      </c>
      <c r="F6848" s="37">
        <v>50</v>
      </c>
      <c r="G6848" s="38">
        <v>-0.06</v>
      </c>
      <c r="H6848" s="34">
        <v>0.98399634229733035</v>
      </c>
      <c r="I6848" s="35">
        <v>-0.39404069620101384</v>
      </c>
      <c r="J6848" s="35">
        <v>14.167546942433352</v>
      </c>
      <c r="K6848" s="35">
        <v>5.1638656666197704</v>
      </c>
      <c r="L6848" s="35">
        <v>2.0207104521548942</v>
      </c>
      <c r="M6848" s="35">
        <v>-8.3008927563430947E-3</v>
      </c>
      <c r="N6848" s="35">
        <v>0</v>
      </c>
      <c r="O6848" s="35">
        <v>0</v>
      </c>
      <c r="P6848" s="36">
        <v>12</v>
      </c>
      <c r="Q6848" s="37">
        <v>86</v>
      </c>
      <c r="R6848" s="36">
        <v>10</v>
      </c>
      <c r="S6848" s="39">
        <f t="shared" si="235"/>
        <v>86</v>
      </c>
      <c r="T6848" s="34" t="s">
        <v>44</v>
      </c>
      <c r="U6848" s="12">
        <f>(alpha+(beta/(1+EXP((((-1)*ceta)+(delta*LN(speed)))+(epsilon*speed)))))</f>
        <v>0.20326602919475806</v>
      </c>
      <c r="V6848" s="8">
        <f t="shared" si="236"/>
        <v>86</v>
      </c>
    </row>
    <row r="6849" spans="1:22">
      <c r="A6849" s="34" t="s">
        <v>19</v>
      </c>
      <c r="B6849" s="34" t="s">
        <v>72</v>
      </c>
      <c r="C6849" s="5" t="s">
        <v>157</v>
      </c>
      <c r="D6849" s="35" t="s">
        <v>84</v>
      </c>
      <c r="E6849" s="36" t="s">
        <v>14</v>
      </c>
      <c r="F6849" s="37">
        <v>50</v>
      </c>
      <c r="G6849" s="38">
        <v>-0.06</v>
      </c>
      <c r="H6849" s="34">
        <v>0.99525231679890669</v>
      </c>
      <c r="I6849" s="35">
        <v>0.23757645361989066</v>
      </c>
      <c r="J6849" s="35">
        <v>3.1176555780070402E-2</v>
      </c>
      <c r="K6849" s="35">
        <v>0.5664414466887121</v>
      </c>
      <c r="L6849" s="35">
        <v>0</v>
      </c>
      <c r="M6849" s="35">
        <v>0</v>
      </c>
      <c r="N6849" s="35">
        <v>0</v>
      </c>
      <c r="O6849" s="35">
        <v>0</v>
      </c>
      <c r="P6849" s="36">
        <v>12</v>
      </c>
      <c r="Q6849" s="37">
        <v>86</v>
      </c>
      <c r="R6849" s="36">
        <v>2</v>
      </c>
      <c r="S6849" s="39">
        <f t="shared" si="235"/>
        <v>86</v>
      </c>
      <c r="T6849" s="34" t="s">
        <v>31</v>
      </c>
      <c r="U6849" s="12">
        <f>((alpha+(beta*speed))^((-1)/ceta))</f>
        <v>0.1509159691265079</v>
      </c>
      <c r="V6849" s="8">
        <f t="shared" si="236"/>
        <v>86</v>
      </c>
    </row>
    <row r="6850" spans="1:22">
      <c r="A6850" s="34" t="s">
        <v>19</v>
      </c>
      <c r="B6850" s="34" t="s">
        <v>72</v>
      </c>
      <c r="C6850" s="5" t="s">
        <v>157</v>
      </c>
      <c r="D6850" s="35" t="s">
        <v>84</v>
      </c>
      <c r="E6850" s="36" t="s">
        <v>18</v>
      </c>
      <c r="F6850" s="37">
        <v>50</v>
      </c>
      <c r="G6850" s="38">
        <v>-0.06</v>
      </c>
      <c r="H6850" s="34">
        <v>0.99414831909766266</v>
      </c>
      <c r="I6850" s="35">
        <v>5.1374898393536474</v>
      </c>
      <c r="J6850" s="35">
        <v>-11.328533689472204</v>
      </c>
      <c r="K6850" s="35">
        <v>-1.827272652305568</v>
      </c>
      <c r="L6850" s="35">
        <v>0</v>
      </c>
      <c r="M6850" s="35">
        <v>0</v>
      </c>
      <c r="N6850" s="35">
        <v>0</v>
      </c>
      <c r="O6850" s="35">
        <v>0</v>
      </c>
      <c r="P6850" s="36">
        <v>12</v>
      </c>
      <c r="Q6850" s="37">
        <v>86</v>
      </c>
      <c r="R6850" s="36">
        <v>13</v>
      </c>
      <c r="S6850" s="39">
        <f t="shared" ref="S6850:S6913" si="237">V6850</f>
        <v>86</v>
      </c>
      <c r="T6850" s="34" t="s">
        <v>50</v>
      </c>
      <c r="U6850" s="12">
        <f>EXP((alpha+(beta/speed))+(ceta*LN(speed)))</f>
        <v>4.3563122755466165E-2</v>
      </c>
      <c r="V6850" s="8">
        <f t="shared" ref="V6850:V6913" si="238">IF($V$1&lt;P6850,P6850,IF($V$1&gt;Q6850,Q6850,$V$1))</f>
        <v>86</v>
      </c>
    </row>
    <row r="6851" spans="1:22">
      <c r="A6851" s="34" t="s">
        <v>19</v>
      </c>
      <c r="B6851" s="34" t="s">
        <v>72</v>
      </c>
      <c r="C6851" s="5" t="s">
        <v>157</v>
      </c>
      <c r="D6851" s="35" t="s">
        <v>84</v>
      </c>
      <c r="E6851" s="36" t="s">
        <v>17</v>
      </c>
      <c r="F6851" s="37">
        <v>50</v>
      </c>
      <c r="G6851" s="38">
        <v>-0.06</v>
      </c>
      <c r="H6851" s="34">
        <v>0.9884831805300287</v>
      </c>
      <c r="I6851" s="35">
        <v>13.418043074749276</v>
      </c>
      <c r="J6851" s="35">
        <v>-20.424423872560634</v>
      </c>
      <c r="K6851" s="35">
        <v>-2.5174419014901046</v>
      </c>
      <c r="L6851" s="35">
        <v>0</v>
      </c>
      <c r="M6851" s="35">
        <v>0</v>
      </c>
      <c r="N6851" s="35">
        <v>0</v>
      </c>
      <c r="O6851" s="35">
        <v>0</v>
      </c>
      <c r="P6851" s="36">
        <v>12</v>
      </c>
      <c r="Q6851" s="37">
        <v>86</v>
      </c>
      <c r="R6851" s="36">
        <v>13</v>
      </c>
      <c r="S6851" s="39">
        <f t="shared" si="237"/>
        <v>86</v>
      </c>
      <c r="T6851" s="34" t="s">
        <v>50</v>
      </c>
      <c r="U6851" s="12">
        <f>EXP((alpha+(beta/speed))+(ceta*LN(speed)))</f>
        <v>7.1491198164074534</v>
      </c>
      <c r="V6851" s="8">
        <f t="shared" si="238"/>
        <v>86</v>
      </c>
    </row>
    <row r="6852" spans="1:22">
      <c r="A6852" s="34" t="s">
        <v>19</v>
      </c>
      <c r="B6852" s="34" t="s">
        <v>72</v>
      </c>
      <c r="C6852" s="5" t="s">
        <v>157</v>
      </c>
      <c r="D6852" s="35" t="s">
        <v>84</v>
      </c>
      <c r="E6852" s="36" t="s">
        <v>15</v>
      </c>
      <c r="F6852" s="37">
        <v>100</v>
      </c>
      <c r="G6852" s="38">
        <v>-0.06</v>
      </c>
      <c r="H6852" s="34">
        <v>0.99191282623503785</v>
      </c>
      <c r="I6852" s="35">
        <v>7.8379027163041783</v>
      </c>
      <c r="J6852" s="35">
        <v>-14.358739522709806</v>
      </c>
      <c r="K6852" s="35">
        <v>-2.060642841133693</v>
      </c>
      <c r="L6852" s="35">
        <v>0</v>
      </c>
      <c r="M6852" s="35">
        <v>0</v>
      </c>
      <c r="N6852" s="35">
        <v>0</v>
      </c>
      <c r="O6852" s="35">
        <v>0</v>
      </c>
      <c r="P6852" s="36">
        <v>12</v>
      </c>
      <c r="Q6852" s="37">
        <v>86</v>
      </c>
      <c r="R6852" s="36">
        <v>13</v>
      </c>
      <c r="S6852" s="39">
        <f t="shared" si="237"/>
        <v>86</v>
      </c>
      <c r="T6852" s="34" t="s">
        <v>50</v>
      </c>
      <c r="U6852" s="12">
        <f>EXP((alpha+(beta/speed))+(ceta*LN(speed)))</f>
        <v>0.22137919371502088</v>
      </c>
      <c r="V6852" s="8">
        <f t="shared" si="238"/>
        <v>86</v>
      </c>
    </row>
    <row r="6853" spans="1:22">
      <c r="A6853" s="34" t="s">
        <v>19</v>
      </c>
      <c r="B6853" s="34" t="s">
        <v>72</v>
      </c>
      <c r="C6853" s="5" t="s">
        <v>157</v>
      </c>
      <c r="D6853" s="35" t="s">
        <v>84</v>
      </c>
      <c r="E6853" s="36" t="s">
        <v>16</v>
      </c>
      <c r="F6853" s="37">
        <v>100</v>
      </c>
      <c r="G6853" s="38">
        <v>-0.06</v>
      </c>
      <c r="H6853" s="34">
        <v>0.9792521679297902</v>
      </c>
      <c r="I6853" s="35">
        <v>-0.35407562944712023</v>
      </c>
      <c r="J6853" s="35">
        <v>12.299449341252057</v>
      </c>
      <c r="K6853" s="35">
        <v>5.7100326062731996</v>
      </c>
      <c r="L6853" s="35">
        <v>2.148428299396639</v>
      </c>
      <c r="M6853" s="35">
        <v>-9.6830439591910414E-3</v>
      </c>
      <c r="N6853" s="35">
        <v>0</v>
      </c>
      <c r="O6853" s="35">
        <v>0</v>
      </c>
      <c r="P6853" s="36">
        <v>12</v>
      </c>
      <c r="Q6853" s="37">
        <v>86</v>
      </c>
      <c r="R6853" s="36">
        <v>10</v>
      </c>
      <c r="S6853" s="39">
        <f t="shared" si="237"/>
        <v>86</v>
      </c>
      <c r="T6853" s="34" t="s">
        <v>44</v>
      </c>
      <c r="U6853" s="12">
        <f>(alpha+(beta/(1+EXP((((-1)*ceta)+(delta*LN(speed)))+(epsilon*speed)))))</f>
        <v>0.2143772847257458</v>
      </c>
      <c r="V6853" s="8">
        <f t="shared" si="238"/>
        <v>86</v>
      </c>
    </row>
    <row r="6854" spans="1:22">
      <c r="A6854" s="34" t="s">
        <v>19</v>
      </c>
      <c r="B6854" s="34" t="s">
        <v>72</v>
      </c>
      <c r="C6854" s="5" t="s">
        <v>157</v>
      </c>
      <c r="D6854" s="35" t="s">
        <v>84</v>
      </c>
      <c r="E6854" s="36" t="s">
        <v>14</v>
      </c>
      <c r="F6854" s="37">
        <v>100</v>
      </c>
      <c r="G6854" s="38">
        <v>-0.06</v>
      </c>
      <c r="H6854" s="34">
        <v>0.99511829957377307</v>
      </c>
      <c r="I6854" s="35">
        <v>0.22260313700722945</v>
      </c>
      <c r="J6854" s="35">
        <v>3.2634017600120524E-2</v>
      </c>
      <c r="K6854" s="35">
        <v>0.58168899228230242</v>
      </c>
      <c r="L6854" s="35">
        <v>0</v>
      </c>
      <c r="M6854" s="35">
        <v>0</v>
      </c>
      <c r="N6854" s="35">
        <v>0</v>
      </c>
      <c r="O6854" s="35">
        <v>0</v>
      </c>
      <c r="P6854" s="36">
        <v>12</v>
      </c>
      <c r="Q6854" s="37">
        <v>86</v>
      </c>
      <c r="R6854" s="36">
        <v>2</v>
      </c>
      <c r="S6854" s="39">
        <f t="shared" si="237"/>
        <v>86</v>
      </c>
      <c r="T6854" s="34" t="s">
        <v>31</v>
      </c>
      <c r="U6854" s="12">
        <f>((alpha+(beta*speed))^((-1)/ceta))</f>
        <v>0.14878235907321213</v>
      </c>
      <c r="V6854" s="8">
        <f t="shared" si="238"/>
        <v>86</v>
      </c>
    </row>
    <row r="6855" spans="1:22">
      <c r="A6855" s="34" t="s">
        <v>19</v>
      </c>
      <c r="B6855" s="34" t="s">
        <v>72</v>
      </c>
      <c r="C6855" s="5" t="s">
        <v>157</v>
      </c>
      <c r="D6855" s="35" t="s">
        <v>84</v>
      </c>
      <c r="E6855" s="36" t="s">
        <v>18</v>
      </c>
      <c r="F6855" s="37">
        <v>100</v>
      </c>
      <c r="G6855" s="38">
        <v>-0.06</v>
      </c>
      <c r="H6855" s="34">
        <v>0.99305198442612119</v>
      </c>
      <c r="I6855" s="35">
        <v>5.1815194375180811</v>
      </c>
      <c r="J6855" s="35">
        <v>-11.72679241970453</v>
      </c>
      <c r="K6855" s="35">
        <v>-1.8385100013732225</v>
      </c>
      <c r="L6855" s="35">
        <v>0</v>
      </c>
      <c r="M6855" s="35">
        <v>0</v>
      </c>
      <c r="N6855" s="35">
        <v>0</v>
      </c>
      <c r="O6855" s="35">
        <v>0</v>
      </c>
      <c r="P6855" s="36">
        <v>12</v>
      </c>
      <c r="Q6855" s="37">
        <v>86</v>
      </c>
      <c r="R6855" s="36">
        <v>13</v>
      </c>
      <c r="S6855" s="39">
        <f t="shared" si="237"/>
        <v>86</v>
      </c>
      <c r="T6855" s="34" t="s">
        <v>50</v>
      </c>
      <c r="U6855" s="12">
        <f>EXP((alpha+(beta/speed))+(ceta*LN(speed)))</f>
        <v>4.3101362595573789E-2</v>
      </c>
      <c r="V6855" s="8">
        <f t="shared" si="238"/>
        <v>86</v>
      </c>
    </row>
    <row r="6856" spans="1:22">
      <c r="A6856" s="34" t="s">
        <v>19</v>
      </c>
      <c r="B6856" s="34" t="s">
        <v>72</v>
      </c>
      <c r="C6856" s="5" t="s">
        <v>157</v>
      </c>
      <c r="D6856" s="35" t="s">
        <v>84</v>
      </c>
      <c r="E6856" s="36" t="s">
        <v>17</v>
      </c>
      <c r="F6856" s="37">
        <v>100</v>
      </c>
      <c r="G6856" s="38">
        <v>-0.06</v>
      </c>
      <c r="H6856" s="34">
        <v>0.98617703171534421</v>
      </c>
      <c r="I6856" s="35">
        <v>13.586482936758449</v>
      </c>
      <c r="J6856" s="35">
        <v>-21.610215427509186</v>
      </c>
      <c r="K6856" s="35">
        <v>-2.5595631719882697</v>
      </c>
      <c r="L6856" s="35">
        <v>0</v>
      </c>
      <c r="M6856" s="35">
        <v>0</v>
      </c>
      <c r="N6856" s="35">
        <v>0</v>
      </c>
      <c r="O6856" s="35">
        <v>0</v>
      </c>
      <c r="P6856" s="36">
        <v>12</v>
      </c>
      <c r="Q6856" s="37">
        <v>86</v>
      </c>
      <c r="R6856" s="36">
        <v>13</v>
      </c>
      <c r="S6856" s="39">
        <f t="shared" si="237"/>
        <v>86</v>
      </c>
      <c r="T6856" s="34" t="s">
        <v>50</v>
      </c>
      <c r="U6856" s="12">
        <f>EXP((alpha+(beta/speed))+(ceta*LN(speed)))</f>
        <v>6.9172484469541988</v>
      </c>
      <c r="V6856" s="8">
        <f t="shared" si="238"/>
        <v>86</v>
      </c>
    </row>
    <row r="6857" spans="1:22">
      <c r="A6857" s="34" t="s">
        <v>19</v>
      </c>
      <c r="B6857" s="34" t="s">
        <v>72</v>
      </c>
      <c r="C6857" s="5" t="s">
        <v>157</v>
      </c>
      <c r="D6857" s="35" t="s">
        <v>84</v>
      </c>
      <c r="E6857" s="36" t="s">
        <v>15</v>
      </c>
      <c r="F6857" s="37">
        <v>0</v>
      </c>
      <c r="G6857" s="38">
        <v>-0.04</v>
      </c>
      <c r="H6857" s="34">
        <v>0.99466955886194408</v>
      </c>
      <c r="I6857" s="35">
        <v>7.9759714530086956E-2</v>
      </c>
      <c r="J6857" s="35">
        <v>69.76091166311366</v>
      </c>
      <c r="K6857" s="35">
        <v>7.2117373383624658E-2</v>
      </c>
      <c r="L6857" s="35">
        <v>0.9032904729384581</v>
      </c>
      <c r="M6857" s="35">
        <v>1.925407495461413E-2</v>
      </c>
      <c r="N6857" s="35">
        <v>0</v>
      </c>
      <c r="O6857" s="35">
        <v>0</v>
      </c>
      <c r="P6857" s="36">
        <v>12</v>
      </c>
      <c r="Q6857" s="37">
        <v>86</v>
      </c>
      <c r="R6857" s="36">
        <v>10</v>
      </c>
      <c r="S6857" s="39">
        <f t="shared" si="237"/>
        <v>86</v>
      </c>
      <c r="T6857" s="34" t="s">
        <v>44</v>
      </c>
      <c r="U6857" s="12">
        <f>(alpha+(beta/(1+EXP((((-1)*ceta)+(delta*LN(speed)))+(epsilon*speed)))))</f>
        <v>0.33491245338901826</v>
      </c>
      <c r="V6857" s="8">
        <f t="shared" si="238"/>
        <v>86</v>
      </c>
    </row>
    <row r="6858" spans="1:22">
      <c r="A6858" s="34" t="s">
        <v>19</v>
      </c>
      <c r="B6858" s="34" t="s">
        <v>72</v>
      </c>
      <c r="C6858" s="5" t="s">
        <v>157</v>
      </c>
      <c r="D6858" s="35" t="s">
        <v>84</v>
      </c>
      <c r="E6858" s="36" t="s">
        <v>16</v>
      </c>
      <c r="F6858" s="37">
        <v>0</v>
      </c>
      <c r="G6858" s="38">
        <v>-0.04</v>
      </c>
      <c r="H6858" s="34">
        <v>0.98389112942175661</v>
      </c>
      <c r="I6858" s="35">
        <v>71.094959690965311</v>
      </c>
      <c r="J6858" s="35">
        <v>0.97584040744981948</v>
      </c>
      <c r="K6858" s="35">
        <v>-0.6607489923777452</v>
      </c>
      <c r="L6858" s="35">
        <v>0</v>
      </c>
      <c r="M6858" s="35">
        <v>0</v>
      </c>
      <c r="N6858" s="35">
        <v>0</v>
      </c>
      <c r="O6858" s="35">
        <v>0</v>
      </c>
      <c r="P6858" s="36">
        <v>12</v>
      </c>
      <c r="Q6858" s="37">
        <v>86</v>
      </c>
      <c r="R6858" s="36">
        <v>0</v>
      </c>
      <c r="S6858" s="39">
        <f t="shared" si="237"/>
        <v>86</v>
      </c>
      <c r="T6858" s="34" t="s">
        <v>29</v>
      </c>
      <c r="U6858" s="12">
        <f>((alpha*(beta^speed))*(speed^ceta))</f>
        <v>0.45729608341995326</v>
      </c>
      <c r="V6858" s="8">
        <f t="shared" si="238"/>
        <v>86</v>
      </c>
    </row>
    <row r="6859" spans="1:22">
      <c r="A6859" s="34" t="s">
        <v>19</v>
      </c>
      <c r="B6859" s="34" t="s">
        <v>72</v>
      </c>
      <c r="C6859" s="5" t="s">
        <v>157</v>
      </c>
      <c r="D6859" s="35" t="s">
        <v>84</v>
      </c>
      <c r="E6859" s="36" t="s">
        <v>14</v>
      </c>
      <c r="F6859" s="37">
        <v>0</v>
      </c>
      <c r="G6859" s="38">
        <v>-0.04</v>
      </c>
      <c r="H6859" s="34">
        <v>0.99509480840684283</v>
      </c>
      <c r="I6859" s="35">
        <v>35.014869744976465</v>
      </c>
      <c r="J6859" s="35">
        <v>0.98934722809927145</v>
      </c>
      <c r="K6859" s="35">
        <v>-0.95834944194557903</v>
      </c>
      <c r="L6859" s="35">
        <v>0</v>
      </c>
      <c r="M6859" s="35">
        <v>0</v>
      </c>
      <c r="N6859" s="35">
        <v>0</v>
      </c>
      <c r="O6859" s="35">
        <v>0</v>
      </c>
      <c r="P6859" s="36">
        <v>12</v>
      </c>
      <c r="Q6859" s="37">
        <v>86</v>
      </c>
      <c r="R6859" s="36">
        <v>0</v>
      </c>
      <c r="S6859" s="39">
        <f t="shared" si="237"/>
        <v>86</v>
      </c>
      <c r="T6859" s="34" t="s">
        <v>29</v>
      </c>
      <c r="U6859" s="12">
        <f>((alpha*(beta^speed))*(speed^ceta))</f>
        <v>0.19512762472258166</v>
      </c>
      <c r="V6859" s="8">
        <f t="shared" si="238"/>
        <v>86</v>
      </c>
    </row>
    <row r="6860" spans="1:22">
      <c r="A6860" s="34" t="s">
        <v>19</v>
      </c>
      <c r="B6860" s="34" t="s">
        <v>72</v>
      </c>
      <c r="C6860" s="5" t="s">
        <v>157</v>
      </c>
      <c r="D6860" s="35" t="s">
        <v>84</v>
      </c>
      <c r="E6860" s="36" t="s">
        <v>18</v>
      </c>
      <c r="F6860" s="37">
        <v>0</v>
      </c>
      <c r="G6860" s="38">
        <v>-0.04</v>
      </c>
      <c r="H6860" s="34">
        <v>0.9953988732629292</v>
      </c>
      <c r="I6860" s="35">
        <v>4.6021486387825572</v>
      </c>
      <c r="J6860" s="35">
        <v>-8.5398517006489261</v>
      </c>
      <c r="K6860" s="35">
        <v>-1.6380500762091834</v>
      </c>
      <c r="L6860" s="35">
        <v>0</v>
      </c>
      <c r="M6860" s="35">
        <v>0</v>
      </c>
      <c r="N6860" s="35">
        <v>0</v>
      </c>
      <c r="O6860" s="35">
        <v>0</v>
      </c>
      <c r="P6860" s="36">
        <v>12</v>
      </c>
      <c r="Q6860" s="37">
        <v>86</v>
      </c>
      <c r="R6860" s="36">
        <v>13</v>
      </c>
      <c r="S6860" s="39">
        <f t="shared" si="237"/>
        <v>86</v>
      </c>
      <c r="T6860" s="34" t="s">
        <v>50</v>
      </c>
      <c r="U6860" s="12">
        <f>EXP((alpha+(beta/speed))+(ceta*LN(speed)))</f>
        <v>6.1200746582487781E-2</v>
      </c>
      <c r="V6860" s="8">
        <f t="shared" si="238"/>
        <v>86</v>
      </c>
    </row>
    <row r="6861" spans="1:22">
      <c r="A6861" s="34" t="s">
        <v>19</v>
      </c>
      <c r="B6861" s="34" t="s">
        <v>72</v>
      </c>
      <c r="C6861" s="5" t="s">
        <v>157</v>
      </c>
      <c r="D6861" s="35" t="s">
        <v>84</v>
      </c>
      <c r="E6861" s="36" t="s">
        <v>17</v>
      </c>
      <c r="F6861" s="37">
        <v>0</v>
      </c>
      <c r="G6861" s="38">
        <v>-0.04</v>
      </c>
      <c r="H6861" s="34">
        <v>0.98896724964062876</v>
      </c>
      <c r="I6861" s="35">
        <v>2548.832737067597</v>
      </c>
      <c r="J6861" s="35">
        <v>0.9753343740179321</v>
      </c>
      <c r="K6861" s="35">
        <v>-0.72609938831074772</v>
      </c>
      <c r="L6861" s="35">
        <v>0</v>
      </c>
      <c r="M6861" s="35">
        <v>0</v>
      </c>
      <c r="N6861" s="35">
        <v>0</v>
      </c>
      <c r="O6861" s="35">
        <v>0</v>
      </c>
      <c r="P6861" s="36">
        <v>12</v>
      </c>
      <c r="Q6861" s="37">
        <v>86</v>
      </c>
      <c r="R6861" s="36">
        <v>0</v>
      </c>
      <c r="S6861" s="39">
        <f t="shared" si="237"/>
        <v>86</v>
      </c>
      <c r="T6861" s="34" t="s">
        <v>29</v>
      </c>
      <c r="U6861" s="12">
        <f>((alpha*(beta^speed))*(speed^ceta))</f>
        <v>11.719438767996383</v>
      </c>
      <c r="V6861" s="8">
        <f t="shared" si="238"/>
        <v>86</v>
      </c>
    </row>
    <row r="6862" spans="1:22">
      <c r="A6862" s="34" t="s">
        <v>19</v>
      </c>
      <c r="B6862" s="34" t="s">
        <v>72</v>
      </c>
      <c r="C6862" s="5" t="s">
        <v>157</v>
      </c>
      <c r="D6862" s="35" t="s">
        <v>84</v>
      </c>
      <c r="E6862" s="36" t="s">
        <v>15</v>
      </c>
      <c r="F6862" s="37">
        <v>50</v>
      </c>
      <c r="G6862" s="38">
        <v>-0.04</v>
      </c>
      <c r="H6862" s="34">
        <v>0.99302378308419503</v>
      </c>
      <c r="I6862" s="35">
        <v>45.529086665860405</v>
      </c>
      <c r="J6862" s="35">
        <v>0.97859390266204827</v>
      </c>
      <c r="K6862" s="35">
        <v>-0.74054453681048305</v>
      </c>
      <c r="L6862" s="35">
        <v>0</v>
      </c>
      <c r="M6862" s="35">
        <v>0</v>
      </c>
      <c r="N6862" s="35">
        <v>0</v>
      </c>
      <c r="O6862" s="35">
        <v>0</v>
      </c>
      <c r="P6862" s="36">
        <v>12</v>
      </c>
      <c r="Q6862" s="37">
        <v>86</v>
      </c>
      <c r="R6862" s="36">
        <v>0</v>
      </c>
      <c r="S6862" s="39">
        <f t="shared" si="237"/>
        <v>86</v>
      </c>
      <c r="T6862" s="34" t="s">
        <v>29</v>
      </c>
      <c r="U6862" s="12">
        <f>((alpha*(beta^speed))*(speed^ceta))</f>
        <v>0.26153038248865895</v>
      </c>
      <c r="V6862" s="8">
        <f t="shared" si="238"/>
        <v>86</v>
      </c>
    </row>
    <row r="6863" spans="1:22">
      <c r="A6863" s="34" t="s">
        <v>19</v>
      </c>
      <c r="B6863" s="34" t="s">
        <v>72</v>
      </c>
      <c r="C6863" s="5" t="s">
        <v>157</v>
      </c>
      <c r="D6863" s="35" t="s">
        <v>84</v>
      </c>
      <c r="E6863" s="36" t="s">
        <v>16</v>
      </c>
      <c r="F6863" s="37">
        <v>50</v>
      </c>
      <c r="G6863" s="38">
        <v>-0.04</v>
      </c>
      <c r="H6863" s="34">
        <v>0.97737237767192875</v>
      </c>
      <c r="I6863" s="35">
        <v>-1.2930033503796172</v>
      </c>
      <c r="J6863" s="35">
        <v>27.407266903593278</v>
      </c>
      <c r="K6863" s="35">
        <v>2.8663078431438662</v>
      </c>
      <c r="L6863" s="35">
        <v>1.2986117928290597</v>
      </c>
      <c r="M6863" s="35">
        <v>-1.5864645360492257E-3</v>
      </c>
      <c r="N6863" s="35">
        <v>0</v>
      </c>
      <c r="O6863" s="35">
        <v>0</v>
      </c>
      <c r="P6863" s="36">
        <v>12</v>
      </c>
      <c r="Q6863" s="37">
        <v>86</v>
      </c>
      <c r="R6863" s="36">
        <v>10</v>
      </c>
      <c r="S6863" s="39">
        <f t="shared" si="237"/>
        <v>86</v>
      </c>
      <c r="T6863" s="34" t="s">
        <v>44</v>
      </c>
      <c r="U6863" s="12">
        <f>(alpha+(beta/(1+EXP((((-1)*ceta)+(delta*LN(speed)))+(epsilon*speed)))))</f>
        <v>0.30538287332549041</v>
      </c>
      <c r="V6863" s="8">
        <f t="shared" si="238"/>
        <v>86</v>
      </c>
    </row>
    <row r="6864" spans="1:22">
      <c r="A6864" s="34" t="s">
        <v>19</v>
      </c>
      <c r="B6864" s="34" t="s">
        <v>72</v>
      </c>
      <c r="C6864" s="5" t="s">
        <v>157</v>
      </c>
      <c r="D6864" s="35" t="s">
        <v>84</v>
      </c>
      <c r="E6864" s="36" t="s">
        <v>14</v>
      </c>
      <c r="F6864" s="37">
        <v>50</v>
      </c>
      <c r="G6864" s="38">
        <v>-0.04</v>
      </c>
      <c r="H6864" s="34">
        <v>0.99497105796490615</v>
      </c>
      <c r="I6864" s="35">
        <v>30.948178031694901</v>
      </c>
      <c r="J6864" s="35">
        <v>0.98686498143534007</v>
      </c>
      <c r="K6864" s="35">
        <v>-0.91770053647306027</v>
      </c>
      <c r="L6864" s="35">
        <v>0</v>
      </c>
      <c r="M6864" s="35">
        <v>0</v>
      </c>
      <c r="N6864" s="35">
        <v>0</v>
      </c>
      <c r="O6864" s="35">
        <v>0</v>
      </c>
      <c r="P6864" s="36">
        <v>12</v>
      </c>
      <c r="Q6864" s="37">
        <v>86</v>
      </c>
      <c r="R6864" s="36">
        <v>0</v>
      </c>
      <c r="S6864" s="39">
        <f t="shared" si="237"/>
        <v>86</v>
      </c>
      <c r="T6864" s="34" t="s">
        <v>29</v>
      </c>
      <c r="U6864" s="12">
        <f>((alpha*(beta^speed))*(speed^ceta))</f>
        <v>0.16653684286235468</v>
      </c>
      <c r="V6864" s="8">
        <f t="shared" si="238"/>
        <v>86</v>
      </c>
    </row>
    <row r="6865" spans="1:22">
      <c r="A6865" s="34" t="s">
        <v>19</v>
      </c>
      <c r="B6865" s="34" t="s">
        <v>72</v>
      </c>
      <c r="C6865" s="5" t="s">
        <v>157</v>
      </c>
      <c r="D6865" s="35" t="s">
        <v>84</v>
      </c>
      <c r="E6865" s="36" t="s">
        <v>18</v>
      </c>
      <c r="F6865" s="37">
        <v>50</v>
      </c>
      <c r="G6865" s="38">
        <v>-0.04</v>
      </c>
      <c r="H6865" s="34">
        <v>0.99406272671012952</v>
      </c>
      <c r="I6865" s="35">
        <v>0.59224886248009534</v>
      </c>
      <c r="J6865" s="35">
        <v>1.0471100656572092E-2</v>
      </c>
      <c r="K6865" s="35">
        <v>1.6615037120820431</v>
      </c>
      <c r="L6865" s="35">
        <v>0</v>
      </c>
      <c r="M6865" s="35">
        <v>0</v>
      </c>
      <c r="N6865" s="35">
        <v>0</v>
      </c>
      <c r="O6865" s="35">
        <v>0</v>
      </c>
      <c r="P6865" s="36">
        <v>12</v>
      </c>
      <c r="Q6865" s="37">
        <v>86</v>
      </c>
      <c r="R6865" s="36">
        <v>6</v>
      </c>
      <c r="S6865" s="39">
        <f t="shared" si="237"/>
        <v>86</v>
      </c>
      <c r="T6865" s="34" t="s">
        <v>37</v>
      </c>
      <c r="U6865" s="12">
        <f>(1/(alpha+(beta*(speed^ceta))))</f>
        <v>5.6374613795899725E-2</v>
      </c>
      <c r="V6865" s="8">
        <f t="shared" si="238"/>
        <v>86</v>
      </c>
    </row>
    <row r="6866" spans="1:22">
      <c r="A6866" s="34" t="s">
        <v>19</v>
      </c>
      <c r="B6866" s="34" t="s">
        <v>72</v>
      </c>
      <c r="C6866" s="5" t="s">
        <v>157</v>
      </c>
      <c r="D6866" s="35" t="s">
        <v>84</v>
      </c>
      <c r="E6866" s="36" t="s">
        <v>17</v>
      </c>
      <c r="F6866" s="37">
        <v>50</v>
      </c>
      <c r="G6866" s="38">
        <v>-0.04</v>
      </c>
      <c r="H6866" s="34">
        <v>0.98575395663301613</v>
      </c>
      <c r="I6866" s="35">
        <v>1904.5343286776997</v>
      </c>
      <c r="J6866" s="35">
        <v>0.9699587721976195</v>
      </c>
      <c r="K6866" s="35">
        <v>-0.59218299544846331</v>
      </c>
      <c r="L6866" s="35">
        <v>0</v>
      </c>
      <c r="M6866" s="35">
        <v>0</v>
      </c>
      <c r="N6866" s="35">
        <v>0</v>
      </c>
      <c r="O6866" s="35">
        <v>0</v>
      </c>
      <c r="P6866" s="36">
        <v>12</v>
      </c>
      <c r="Q6866" s="37">
        <v>86</v>
      </c>
      <c r="R6866" s="36">
        <v>0</v>
      </c>
      <c r="S6866" s="39">
        <f t="shared" si="237"/>
        <v>86</v>
      </c>
      <c r="T6866" s="34" t="s">
        <v>29</v>
      </c>
      <c r="U6866" s="12">
        <f>((alpha*(beta^speed))*(speed^ceta))</f>
        <v>9.8853801812453259</v>
      </c>
      <c r="V6866" s="8">
        <f t="shared" si="238"/>
        <v>86</v>
      </c>
    </row>
    <row r="6867" spans="1:22">
      <c r="A6867" s="34" t="s">
        <v>19</v>
      </c>
      <c r="B6867" s="34" t="s">
        <v>72</v>
      </c>
      <c r="C6867" s="5" t="s">
        <v>157</v>
      </c>
      <c r="D6867" s="35" t="s">
        <v>84</v>
      </c>
      <c r="E6867" s="36" t="s">
        <v>15</v>
      </c>
      <c r="F6867" s="37">
        <v>100</v>
      </c>
      <c r="G6867" s="38">
        <v>-0.04</v>
      </c>
      <c r="H6867" s="34">
        <v>0.99109178293501587</v>
      </c>
      <c r="I6867" s="35">
        <v>5.8462487625309457E-2</v>
      </c>
      <c r="J6867" s="35">
        <v>114.08543587701558</v>
      </c>
      <c r="K6867" s="35">
        <v>-1.0583575021104932</v>
      </c>
      <c r="L6867" s="35">
        <v>0.64588525092847537</v>
      </c>
      <c r="M6867" s="35">
        <v>2.804549956486185E-2</v>
      </c>
      <c r="N6867" s="35">
        <v>0</v>
      </c>
      <c r="O6867" s="35">
        <v>0</v>
      </c>
      <c r="P6867" s="36">
        <v>12</v>
      </c>
      <c r="Q6867" s="37">
        <v>86</v>
      </c>
      <c r="R6867" s="36">
        <v>10</v>
      </c>
      <c r="S6867" s="39">
        <f t="shared" si="237"/>
        <v>86</v>
      </c>
      <c r="T6867" s="34" t="s">
        <v>44</v>
      </c>
      <c r="U6867" s="12">
        <f>(alpha+(beta/(1+EXP((((-1)*ceta)+(delta*LN(speed)))+(epsilon*speed)))))</f>
        <v>0.25793674736880223</v>
      </c>
      <c r="V6867" s="8">
        <f t="shared" si="238"/>
        <v>86</v>
      </c>
    </row>
    <row r="6868" spans="1:22">
      <c r="A6868" s="34" t="s">
        <v>19</v>
      </c>
      <c r="B6868" s="34" t="s">
        <v>72</v>
      </c>
      <c r="C6868" s="5" t="s">
        <v>157</v>
      </c>
      <c r="D6868" s="35" t="s">
        <v>84</v>
      </c>
      <c r="E6868" s="36" t="s">
        <v>16</v>
      </c>
      <c r="F6868" s="37">
        <v>100</v>
      </c>
      <c r="G6868" s="38">
        <v>-0.04</v>
      </c>
      <c r="H6868" s="34">
        <v>0.97004984825029927</v>
      </c>
      <c r="I6868" s="35">
        <v>-1.4718737391715826</v>
      </c>
      <c r="J6868" s="35">
        <v>23.188349373820575</v>
      </c>
      <c r="K6868" s="35">
        <v>3.3388216151366605</v>
      </c>
      <c r="L6868" s="35">
        <v>1.3572723008028491</v>
      </c>
      <c r="M6868" s="35">
        <v>-2.3880688194910268E-3</v>
      </c>
      <c r="N6868" s="35">
        <v>0</v>
      </c>
      <c r="O6868" s="35">
        <v>0</v>
      </c>
      <c r="P6868" s="36">
        <v>12</v>
      </c>
      <c r="Q6868" s="37">
        <v>86</v>
      </c>
      <c r="R6868" s="36">
        <v>10</v>
      </c>
      <c r="S6868" s="39">
        <f t="shared" si="237"/>
        <v>86</v>
      </c>
      <c r="T6868" s="34" t="s">
        <v>44</v>
      </c>
      <c r="U6868" s="12">
        <f>(alpha+(beta/(1+EXP((((-1)*ceta)+(delta*LN(speed)))+(epsilon*speed)))))</f>
        <v>0.28460717186982043</v>
      </c>
      <c r="V6868" s="8">
        <f t="shared" si="238"/>
        <v>86</v>
      </c>
    </row>
    <row r="6869" spans="1:22">
      <c r="A6869" s="34" t="s">
        <v>19</v>
      </c>
      <c r="B6869" s="34" t="s">
        <v>72</v>
      </c>
      <c r="C6869" s="5" t="s">
        <v>157</v>
      </c>
      <c r="D6869" s="35" t="s">
        <v>84</v>
      </c>
      <c r="E6869" s="36" t="s">
        <v>14</v>
      </c>
      <c r="F6869" s="37">
        <v>100</v>
      </c>
      <c r="G6869" s="38">
        <v>-0.04</v>
      </c>
      <c r="H6869" s="34">
        <v>0.99504324348453854</v>
      </c>
      <c r="I6869" s="35">
        <v>0.28365349686403335</v>
      </c>
      <c r="J6869" s="35">
        <v>2.6439844028172309E-2</v>
      </c>
      <c r="K6869" s="35">
        <v>0.53379418958278513</v>
      </c>
      <c r="L6869" s="35">
        <v>0</v>
      </c>
      <c r="M6869" s="35">
        <v>0</v>
      </c>
      <c r="N6869" s="35">
        <v>0</v>
      </c>
      <c r="O6869" s="35">
        <v>0</v>
      </c>
      <c r="P6869" s="36">
        <v>12</v>
      </c>
      <c r="Q6869" s="37">
        <v>86</v>
      </c>
      <c r="R6869" s="36">
        <v>2</v>
      </c>
      <c r="S6869" s="39">
        <f t="shared" si="237"/>
        <v>86</v>
      </c>
      <c r="T6869" s="34" t="s">
        <v>31</v>
      </c>
      <c r="U6869" s="12">
        <f>((alpha+(beta*speed))^((-1)/ceta))</f>
        <v>0.17219168585515895</v>
      </c>
      <c r="V6869" s="8">
        <f t="shared" si="238"/>
        <v>86</v>
      </c>
    </row>
    <row r="6870" spans="1:22">
      <c r="A6870" s="34" t="s">
        <v>19</v>
      </c>
      <c r="B6870" s="34" t="s">
        <v>72</v>
      </c>
      <c r="C6870" s="5" t="s">
        <v>157</v>
      </c>
      <c r="D6870" s="35" t="s">
        <v>84</v>
      </c>
      <c r="E6870" s="36" t="s">
        <v>18</v>
      </c>
      <c r="F6870" s="37">
        <v>100</v>
      </c>
      <c r="G6870" s="38">
        <v>-0.04</v>
      </c>
      <c r="H6870" s="34">
        <v>0.99261622606747679</v>
      </c>
      <c r="I6870" s="35">
        <v>0.66372264835666783</v>
      </c>
      <c r="J6870" s="35">
        <v>8.197707730850835E-3</v>
      </c>
      <c r="K6870" s="35">
        <v>1.7230611650077476</v>
      </c>
      <c r="L6870" s="35">
        <v>0</v>
      </c>
      <c r="M6870" s="35">
        <v>0</v>
      </c>
      <c r="N6870" s="35">
        <v>0</v>
      </c>
      <c r="O6870" s="35">
        <v>0</v>
      </c>
      <c r="P6870" s="36">
        <v>12</v>
      </c>
      <c r="Q6870" s="37">
        <v>86</v>
      </c>
      <c r="R6870" s="36">
        <v>6</v>
      </c>
      <c r="S6870" s="39">
        <f t="shared" si="237"/>
        <v>86</v>
      </c>
      <c r="T6870" s="34" t="s">
        <v>37</v>
      </c>
      <c r="U6870" s="12">
        <f>(1/(alpha+(beta*(speed^ceta))))</f>
        <v>5.4578800548872944E-2</v>
      </c>
      <c r="V6870" s="8">
        <f t="shared" si="238"/>
        <v>86</v>
      </c>
    </row>
    <row r="6871" spans="1:22">
      <c r="A6871" s="34" t="s">
        <v>19</v>
      </c>
      <c r="B6871" s="34" t="s">
        <v>72</v>
      </c>
      <c r="C6871" s="5" t="s">
        <v>157</v>
      </c>
      <c r="D6871" s="35" t="s">
        <v>84</v>
      </c>
      <c r="E6871" s="36" t="s">
        <v>17</v>
      </c>
      <c r="F6871" s="37">
        <v>100</v>
      </c>
      <c r="G6871" s="38">
        <v>-0.04</v>
      </c>
      <c r="H6871" s="34">
        <v>0.98218621004314732</v>
      </c>
      <c r="I6871" s="35">
        <v>1571.6129473759502</v>
      </c>
      <c r="J6871" s="35">
        <v>0.96714236535544185</v>
      </c>
      <c r="K6871" s="35">
        <v>-0.50438340745365406</v>
      </c>
      <c r="L6871" s="35">
        <v>0</v>
      </c>
      <c r="M6871" s="35">
        <v>0</v>
      </c>
      <c r="N6871" s="35">
        <v>0</v>
      </c>
      <c r="O6871" s="35">
        <v>0</v>
      </c>
      <c r="P6871" s="36">
        <v>12</v>
      </c>
      <c r="Q6871" s="37">
        <v>86</v>
      </c>
      <c r="R6871" s="36">
        <v>0</v>
      </c>
      <c r="S6871" s="39">
        <f t="shared" si="237"/>
        <v>86</v>
      </c>
      <c r="T6871" s="34" t="s">
        <v>29</v>
      </c>
      <c r="U6871" s="12">
        <f>((alpha*(beta^speed))*(speed^ceta))</f>
        <v>9.3927281126946092</v>
      </c>
      <c r="V6871" s="8">
        <f t="shared" si="238"/>
        <v>86</v>
      </c>
    </row>
    <row r="6872" spans="1:22">
      <c r="A6872" s="34" t="s">
        <v>19</v>
      </c>
      <c r="B6872" s="34" t="s">
        <v>72</v>
      </c>
      <c r="C6872" s="5" t="s">
        <v>157</v>
      </c>
      <c r="D6872" s="35" t="s">
        <v>84</v>
      </c>
      <c r="E6872" s="36" t="s">
        <v>15</v>
      </c>
      <c r="F6872" s="37">
        <v>0</v>
      </c>
      <c r="G6872" s="38">
        <v>-0.02</v>
      </c>
      <c r="H6872" s="34">
        <v>0.99580269797089671</v>
      </c>
      <c r="I6872" s="35">
        <v>1.3000010428215305</v>
      </c>
      <c r="J6872" s="35">
        <v>54.65740072555468</v>
      </c>
      <c r="K6872" s="35">
        <v>5.8158460041938635E-2</v>
      </c>
      <c r="L6872" s="35">
        <v>0.67417184814151621</v>
      </c>
      <c r="M6872" s="35">
        <v>4.8009932408783637E-2</v>
      </c>
      <c r="N6872" s="35">
        <v>0</v>
      </c>
      <c r="O6872" s="35">
        <v>0</v>
      </c>
      <c r="P6872" s="36">
        <v>12</v>
      </c>
      <c r="Q6872" s="37">
        <v>86</v>
      </c>
      <c r="R6872" s="36">
        <v>10</v>
      </c>
      <c r="S6872" s="39">
        <f t="shared" si="237"/>
        <v>86</v>
      </c>
      <c r="T6872" s="34" t="s">
        <v>44</v>
      </c>
      <c r="U6872" s="12">
        <f>(alpha+(beta/(1+EXP((((-1)*ceta)+(delta*LN(speed)))+(epsilon*speed)))))</f>
        <v>1.3462621637190968</v>
      </c>
      <c r="V6872" s="8">
        <f t="shared" si="238"/>
        <v>86</v>
      </c>
    </row>
    <row r="6873" spans="1:22">
      <c r="A6873" s="34" t="s">
        <v>19</v>
      </c>
      <c r="B6873" s="34" t="s">
        <v>72</v>
      </c>
      <c r="C6873" s="5" t="s">
        <v>157</v>
      </c>
      <c r="D6873" s="35" t="s">
        <v>84</v>
      </c>
      <c r="E6873" s="36" t="s">
        <v>16</v>
      </c>
      <c r="F6873" s="37">
        <v>0</v>
      </c>
      <c r="G6873" s="38">
        <v>-0.02</v>
      </c>
      <c r="H6873" s="34">
        <v>0.9820005689082747</v>
      </c>
      <c r="I6873" s="35">
        <v>2.5312623752744057</v>
      </c>
      <c r="J6873" s="35">
        <v>121.91144542047874</v>
      </c>
      <c r="K6873" s="35">
        <v>-0.3937128983702094</v>
      </c>
      <c r="L6873" s="35">
        <v>0.58533198893370975</v>
      </c>
      <c r="M6873" s="35">
        <v>3.9792902535881344E-2</v>
      </c>
      <c r="N6873" s="35">
        <v>0</v>
      </c>
      <c r="O6873" s="35">
        <v>0</v>
      </c>
      <c r="P6873" s="36">
        <v>12</v>
      </c>
      <c r="Q6873" s="37">
        <v>86</v>
      </c>
      <c r="R6873" s="36">
        <v>10</v>
      </c>
      <c r="S6873" s="39">
        <f t="shared" si="237"/>
        <v>86</v>
      </c>
      <c r="T6873" s="34" t="s">
        <v>44</v>
      </c>
      <c r="U6873" s="12">
        <f>(alpha+(beta/(1+EXP((((-1)*ceta)+(delta*LN(speed)))+(epsilon*speed)))))</f>
        <v>2.7288641064558878</v>
      </c>
      <c r="V6873" s="8">
        <f t="shared" si="238"/>
        <v>86</v>
      </c>
    </row>
    <row r="6874" spans="1:22">
      <c r="A6874" s="34" t="s">
        <v>19</v>
      </c>
      <c r="B6874" s="34" t="s">
        <v>72</v>
      </c>
      <c r="C6874" s="5" t="s">
        <v>157</v>
      </c>
      <c r="D6874" s="35" t="s">
        <v>84</v>
      </c>
      <c r="E6874" s="36" t="s">
        <v>14</v>
      </c>
      <c r="F6874" s="37">
        <v>0</v>
      </c>
      <c r="G6874" s="38">
        <v>-0.02</v>
      </c>
      <c r="H6874" s="34">
        <v>0.99580874681331222</v>
      </c>
      <c r="I6874" s="35">
        <v>0.54485893962981047</v>
      </c>
      <c r="J6874" s="35">
        <v>34.1119821878683</v>
      </c>
      <c r="K6874" s="35">
        <v>0.17886294777336376</v>
      </c>
      <c r="L6874" s="35">
        <v>0.91376153429490747</v>
      </c>
      <c r="M6874" s="35">
        <v>3.0495922456914907E-2</v>
      </c>
      <c r="N6874" s="35">
        <v>0</v>
      </c>
      <c r="O6874" s="35">
        <v>0</v>
      </c>
      <c r="P6874" s="36">
        <v>12</v>
      </c>
      <c r="Q6874" s="37">
        <v>86</v>
      </c>
      <c r="R6874" s="36">
        <v>10</v>
      </c>
      <c r="S6874" s="39">
        <f t="shared" si="237"/>
        <v>86</v>
      </c>
      <c r="T6874" s="34" t="s">
        <v>44</v>
      </c>
      <c r="U6874" s="12">
        <f>(alpha+(beta/(1+EXP((((-1)*ceta)+(delta*LN(speed)))+(epsilon*speed)))))</f>
        <v>0.59535649561416681</v>
      </c>
      <c r="V6874" s="8">
        <f t="shared" si="238"/>
        <v>86</v>
      </c>
    </row>
    <row r="6875" spans="1:22">
      <c r="A6875" s="34" t="s">
        <v>19</v>
      </c>
      <c r="B6875" s="34" t="s">
        <v>72</v>
      </c>
      <c r="C6875" s="5" t="s">
        <v>157</v>
      </c>
      <c r="D6875" s="35" t="s">
        <v>84</v>
      </c>
      <c r="E6875" s="36" t="s">
        <v>18</v>
      </c>
      <c r="F6875" s="37">
        <v>0</v>
      </c>
      <c r="G6875" s="38">
        <v>-0.02</v>
      </c>
      <c r="H6875" s="34">
        <v>0.99678317553324425</v>
      </c>
      <c r="I6875" s="35">
        <v>0.16162915191618069</v>
      </c>
      <c r="J6875" s="35">
        <v>-4.4038244906621014</v>
      </c>
      <c r="K6875" s="35">
        <v>0.36371684303283408</v>
      </c>
      <c r="L6875" s="35">
        <v>0.62630268511356368</v>
      </c>
      <c r="M6875" s="35">
        <v>0</v>
      </c>
      <c r="N6875" s="35">
        <v>0</v>
      </c>
      <c r="O6875" s="35">
        <v>0</v>
      </c>
      <c r="P6875" s="36">
        <v>12</v>
      </c>
      <c r="Q6875" s="37">
        <v>86</v>
      </c>
      <c r="R6875" s="36">
        <v>8</v>
      </c>
      <c r="S6875" s="39">
        <f t="shared" si="237"/>
        <v>86</v>
      </c>
      <c r="T6875" s="34" t="s">
        <v>40</v>
      </c>
      <c r="U6875" s="12">
        <f>(alpha-(beta*EXP(((-1)*ceta)*(speed^delta))))</f>
        <v>0.17345055007594906</v>
      </c>
      <c r="V6875" s="8">
        <f t="shared" si="238"/>
        <v>86</v>
      </c>
    </row>
    <row r="6876" spans="1:22">
      <c r="A6876" s="34" t="s">
        <v>19</v>
      </c>
      <c r="B6876" s="34" t="s">
        <v>72</v>
      </c>
      <c r="C6876" s="5" t="s">
        <v>157</v>
      </c>
      <c r="D6876" s="35" t="s">
        <v>84</v>
      </c>
      <c r="E6876" s="36" t="s">
        <v>17</v>
      </c>
      <c r="F6876" s="37">
        <v>0</v>
      </c>
      <c r="G6876" s="38">
        <v>-0.02</v>
      </c>
      <c r="H6876" s="34">
        <v>0.98816133189653643</v>
      </c>
      <c r="I6876" s="35">
        <v>6176.4780180084908</v>
      </c>
      <c r="J6876" s="35">
        <v>1.0059609444522624</v>
      </c>
      <c r="K6876" s="35">
        <v>-1.1368141398920704</v>
      </c>
      <c r="L6876" s="35">
        <v>0</v>
      </c>
      <c r="M6876" s="35">
        <v>0</v>
      </c>
      <c r="N6876" s="35">
        <v>0</v>
      </c>
      <c r="O6876" s="35">
        <v>0</v>
      </c>
      <c r="P6876" s="36">
        <v>12</v>
      </c>
      <c r="Q6876" s="37">
        <v>86</v>
      </c>
      <c r="R6876" s="36">
        <v>0</v>
      </c>
      <c r="S6876" s="39">
        <f t="shared" si="237"/>
        <v>86</v>
      </c>
      <c r="T6876" s="34" t="s">
        <v>29</v>
      </c>
      <c r="U6876" s="12">
        <f>((alpha*(beta^speed))*(speed^ceta))</f>
        <v>65.09565818527885</v>
      </c>
      <c r="V6876" s="8">
        <f t="shared" si="238"/>
        <v>86</v>
      </c>
    </row>
    <row r="6877" spans="1:22">
      <c r="A6877" s="34" t="s">
        <v>19</v>
      </c>
      <c r="B6877" s="34" t="s">
        <v>72</v>
      </c>
      <c r="C6877" s="5" t="s">
        <v>157</v>
      </c>
      <c r="D6877" s="35" t="s">
        <v>84</v>
      </c>
      <c r="E6877" s="36" t="s">
        <v>15</v>
      </c>
      <c r="F6877" s="37">
        <v>50</v>
      </c>
      <c r="G6877" s="38">
        <v>-0.02</v>
      </c>
      <c r="H6877" s="34">
        <v>0.99482691269321966</v>
      </c>
      <c r="I6877" s="35">
        <v>0.91219200079268314</v>
      </c>
      <c r="J6877" s="35">
        <v>54.42279438248076</v>
      </c>
      <c r="K6877" s="35">
        <v>2.2880974939502134E-2</v>
      </c>
      <c r="L6877" s="35">
        <v>0.68677001773560298</v>
      </c>
      <c r="M6877" s="35">
        <v>3.8096241503688073E-2</v>
      </c>
      <c r="N6877" s="35">
        <v>0</v>
      </c>
      <c r="O6877" s="35">
        <v>0</v>
      </c>
      <c r="P6877" s="36">
        <v>12</v>
      </c>
      <c r="Q6877" s="37">
        <v>86</v>
      </c>
      <c r="R6877" s="36">
        <v>10</v>
      </c>
      <c r="S6877" s="39">
        <f t="shared" si="237"/>
        <v>86</v>
      </c>
      <c r="T6877" s="34" t="s">
        <v>44</v>
      </c>
      <c r="U6877" s="12">
        <f>(alpha+(beta/(1+EXP((((-1)*ceta)+(delta*LN(speed)))+(epsilon*speed)))))</f>
        <v>1.0107079598973938</v>
      </c>
      <c r="V6877" s="8">
        <f t="shared" si="238"/>
        <v>86</v>
      </c>
    </row>
    <row r="6878" spans="1:22">
      <c r="A6878" s="34" t="s">
        <v>19</v>
      </c>
      <c r="B6878" s="34" t="s">
        <v>72</v>
      </c>
      <c r="C6878" s="5" t="s">
        <v>157</v>
      </c>
      <c r="D6878" s="35" t="s">
        <v>84</v>
      </c>
      <c r="E6878" s="36" t="s">
        <v>16</v>
      </c>
      <c r="F6878" s="37">
        <v>50</v>
      </c>
      <c r="G6878" s="38">
        <v>-0.02</v>
      </c>
      <c r="H6878" s="34">
        <v>0.97380469306845097</v>
      </c>
      <c r="I6878" s="35">
        <v>-2.3591825771774033</v>
      </c>
      <c r="J6878" s="35">
        <v>141.16907276608322</v>
      </c>
      <c r="K6878" s="35">
        <v>-0.24796494885693329</v>
      </c>
      <c r="L6878" s="35">
        <v>0.71235164759193825</v>
      </c>
      <c r="M6878" s="35">
        <v>1.2519436520667057E-3</v>
      </c>
      <c r="N6878" s="35">
        <v>0</v>
      </c>
      <c r="O6878" s="35">
        <v>0</v>
      </c>
      <c r="P6878" s="36">
        <v>12</v>
      </c>
      <c r="Q6878" s="37">
        <v>86</v>
      </c>
      <c r="R6878" s="36">
        <v>10</v>
      </c>
      <c r="S6878" s="39">
        <f t="shared" si="237"/>
        <v>86</v>
      </c>
      <c r="T6878" s="34" t="s">
        <v>44</v>
      </c>
      <c r="U6878" s="12">
        <f>(alpha+(beta/(1+EXP((((-1)*ceta)+(delta*LN(speed)))+(epsilon*speed)))))</f>
        <v>1.6650876410240159</v>
      </c>
      <c r="V6878" s="8">
        <f t="shared" si="238"/>
        <v>86</v>
      </c>
    </row>
    <row r="6879" spans="1:22">
      <c r="A6879" s="34" t="s">
        <v>19</v>
      </c>
      <c r="B6879" s="34" t="s">
        <v>72</v>
      </c>
      <c r="C6879" s="5" t="s">
        <v>157</v>
      </c>
      <c r="D6879" s="35" t="s">
        <v>84</v>
      </c>
      <c r="E6879" s="36" t="s">
        <v>14</v>
      </c>
      <c r="F6879" s="37">
        <v>50</v>
      </c>
      <c r="G6879" s="38">
        <v>-0.02</v>
      </c>
      <c r="H6879" s="34">
        <v>0.99594783408683873</v>
      </c>
      <c r="I6879" s="35">
        <v>0.3164752758168396</v>
      </c>
      <c r="J6879" s="35">
        <v>37.458037806360863</v>
      </c>
      <c r="K6879" s="35">
        <v>0.21885915849945137</v>
      </c>
      <c r="L6879" s="35">
        <v>1.0066538627807466</v>
      </c>
      <c r="M6879" s="35">
        <v>1.9399702748815612E-2</v>
      </c>
      <c r="N6879" s="35">
        <v>0</v>
      </c>
      <c r="O6879" s="35">
        <v>0</v>
      </c>
      <c r="P6879" s="36">
        <v>12</v>
      </c>
      <c r="Q6879" s="37">
        <v>86</v>
      </c>
      <c r="R6879" s="36">
        <v>10</v>
      </c>
      <c r="S6879" s="39">
        <f t="shared" si="237"/>
        <v>86</v>
      </c>
      <c r="T6879" s="34" t="s">
        <v>44</v>
      </c>
      <c r="U6879" s="12">
        <f>(alpha+(beta/(1+EXP((((-1)*ceta)+(delta*LN(speed)))+(epsilon*speed)))))</f>
        <v>0.41544655672923414</v>
      </c>
      <c r="V6879" s="8">
        <f t="shared" si="238"/>
        <v>86</v>
      </c>
    </row>
    <row r="6880" spans="1:22">
      <c r="A6880" s="34" t="s">
        <v>19</v>
      </c>
      <c r="B6880" s="34" t="s">
        <v>72</v>
      </c>
      <c r="C6880" s="5" t="s">
        <v>157</v>
      </c>
      <c r="D6880" s="35" t="s">
        <v>84</v>
      </c>
      <c r="E6880" s="36" t="s">
        <v>18</v>
      </c>
      <c r="F6880" s="37">
        <v>50</v>
      </c>
      <c r="G6880" s="38">
        <v>-0.02</v>
      </c>
      <c r="H6880" s="34">
        <v>0.99591673924782997</v>
      </c>
      <c r="I6880" s="35">
        <v>0.11232461718766465</v>
      </c>
      <c r="J6880" s="35">
        <v>-4.4783212373715955</v>
      </c>
      <c r="K6880" s="35">
        <v>0.40186922964297983</v>
      </c>
      <c r="L6880" s="35">
        <v>0.57918159495861044</v>
      </c>
      <c r="M6880" s="35">
        <v>0</v>
      </c>
      <c r="N6880" s="35">
        <v>0</v>
      </c>
      <c r="O6880" s="35">
        <v>0</v>
      </c>
      <c r="P6880" s="36">
        <v>12</v>
      </c>
      <c r="Q6880" s="37">
        <v>86</v>
      </c>
      <c r="R6880" s="36">
        <v>8</v>
      </c>
      <c r="S6880" s="39">
        <f t="shared" si="237"/>
        <v>86</v>
      </c>
      <c r="T6880" s="34" t="s">
        <v>40</v>
      </c>
      <c r="U6880" s="12">
        <f>(alpha-(beta*EXP(((-1)*ceta)*(speed^delta))))</f>
        <v>0.13461460348695542</v>
      </c>
      <c r="V6880" s="8">
        <f t="shared" si="238"/>
        <v>86</v>
      </c>
    </row>
    <row r="6881" spans="1:22">
      <c r="A6881" s="34" t="s">
        <v>19</v>
      </c>
      <c r="B6881" s="34" t="s">
        <v>72</v>
      </c>
      <c r="C6881" s="5" t="s">
        <v>157</v>
      </c>
      <c r="D6881" s="35" t="s">
        <v>84</v>
      </c>
      <c r="E6881" s="36" t="s">
        <v>17</v>
      </c>
      <c r="F6881" s="37">
        <v>50</v>
      </c>
      <c r="G6881" s="38">
        <v>-0.02</v>
      </c>
      <c r="H6881" s="34">
        <v>0.98747186833960454</v>
      </c>
      <c r="I6881" s="35">
        <v>9.8208662227868508</v>
      </c>
      <c r="J6881" s="35">
        <v>-6.3664455797067312</v>
      </c>
      <c r="K6881" s="35">
        <v>-1.3314596474181739</v>
      </c>
      <c r="L6881" s="35">
        <v>0</v>
      </c>
      <c r="M6881" s="35">
        <v>0</v>
      </c>
      <c r="N6881" s="35">
        <v>0</v>
      </c>
      <c r="O6881" s="35">
        <v>0</v>
      </c>
      <c r="P6881" s="36">
        <v>12</v>
      </c>
      <c r="Q6881" s="37">
        <v>86</v>
      </c>
      <c r="R6881" s="36">
        <v>13</v>
      </c>
      <c r="S6881" s="39">
        <f t="shared" si="237"/>
        <v>86</v>
      </c>
      <c r="T6881" s="34" t="s">
        <v>50</v>
      </c>
      <c r="U6881" s="12">
        <f>EXP((alpha+(beta/speed))+(ceta*LN(speed)))</f>
        <v>45.424613479569508</v>
      </c>
      <c r="V6881" s="8">
        <f t="shared" si="238"/>
        <v>86</v>
      </c>
    </row>
    <row r="6882" spans="1:22">
      <c r="A6882" s="34" t="s">
        <v>19</v>
      </c>
      <c r="B6882" s="34" t="s">
        <v>72</v>
      </c>
      <c r="C6882" s="5" t="s">
        <v>157</v>
      </c>
      <c r="D6882" s="35" t="s">
        <v>84</v>
      </c>
      <c r="E6882" s="36" t="s">
        <v>15</v>
      </c>
      <c r="F6882" s="37">
        <v>100</v>
      </c>
      <c r="G6882" s="38">
        <v>-0.02</v>
      </c>
      <c r="H6882" s="34">
        <v>0.99108301035957325</v>
      </c>
      <c r="I6882" s="35">
        <v>5.36318113163032</v>
      </c>
      <c r="J6882" s="35">
        <v>-4.2790910702815284</v>
      </c>
      <c r="K6882" s="35">
        <v>-1.2487984346510745</v>
      </c>
      <c r="L6882" s="35">
        <v>0</v>
      </c>
      <c r="M6882" s="35">
        <v>0</v>
      </c>
      <c r="N6882" s="35">
        <v>0</v>
      </c>
      <c r="O6882" s="35">
        <v>0</v>
      </c>
      <c r="P6882" s="36">
        <v>12</v>
      </c>
      <c r="Q6882" s="37">
        <v>86</v>
      </c>
      <c r="R6882" s="36">
        <v>13</v>
      </c>
      <c r="S6882" s="39">
        <f t="shared" si="237"/>
        <v>86</v>
      </c>
      <c r="T6882" s="34" t="s">
        <v>50</v>
      </c>
      <c r="U6882" s="12">
        <f>EXP((alpha+(beta/speed))+(ceta*LN(speed)))</f>
        <v>0.77945706495893874</v>
      </c>
      <c r="V6882" s="8">
        <f t="shared" si="238"/>
        <v>86</v>
      </c>
    </row>
    <row r="6883" spans="1:22">
      <c r="A6883" s="34" t="s">
        <v>19</v>
      </c>
      <c r="B6883" s="34" t="s">
        <v>72</v>
      </c>
      <c r="C6883" s="5" t="s">
        <v>157</v>
      </c>
      <c r="D6883" s="35" t="s">
        <v>84</v>
      </c>
      <c r="E6883" s="36" t="s">
        <v>16</v>
      </c>
      <c r="F6883" s="37">
        <v>100</v>
      </c>
      <c r="G6883" s="38">
        <v>-0.02</v>
      </c>
      <c r="H6883" s="34">
        <v>0.96521862264242897</v>
      </c>
      <c r="I6883" s="35">
        <v>-7.3534132168176107E-5</v>
      </c>
      <c r="J6883" s="35">
        <v>1.3395108384211573E-2</v>
      </c>
      <c r="K6883" s="35">
        <v>-0.87098609037001773</v>
      </c>
      <c r="L6883" s="35">
        <v>23.142287297276983</v>
      </c>
      <c r="M6883" s="35">
        <v>0</v>
      </c>
      <c r="N6883" s="35">
        <v>0</v>
      </c>
      <c r="O6883" s="35">
        <v>0</v>
      </c>
      <c r="P6883" s="36">
        <v>12</v>
      </c>
      <c r="Q6883" s="37">
        <v>86</v>
      </c>
      <c r="R6883" s="36">
        <v>14</v>
      </c>
      <c r="S6883" s="39">
        <f t="shared" si="237"/>
        <v>86</v>
      </c>
      <c r="T6883" s="34" t="s">
        <v>51</v>
      </c>
      <c r="U6883" s="12">
        <f>(((alpha*(speed^3))+(beta*(speed^2))+(ceta*speed))+delta)</f>
        <v>0.53587916472284647</v>
      </c>
      <c r="V6883" s="8">
        <f t="shared" si="238"/>
        <v>86</v>
      </c>
    </row>
    <row r="6884" spans="1:22">
      <c r="A6884" s="34" t="s">
        <v>19</v>
      </c>
      <c r="B6884" s="34" t="s">
        <v>72</v>
      </c>
      <c r="C6884" s="5" t="s">
        <v>157</v>
      </c>
      <c r="D6884" s="35" t="s">
        <v>84</v>
      </c>
      <c r="E6884" s="36" t="s">
        <v>14</v>
      </c>
      <c r="F6884" s="37">
        <v>100</v>
      </c>
      <c r="G6884" s="38">
        <v>-0.02</v>
      </c>
      <c r="H6884" s="34">
        <v>0.99642611461701591</v>
      </c>
      <c r="I6884" s="35">
        <v>-6.6842100250779956E-3</v>
      </c>
      <c r="J6884" s="35">
        <v>2.6367562995857855E-2</v>
      </c>
      <c r="K6884" s="35">
        <v>1.4816227161339922E-4</v>
      </c>
      <c r="L6884" s="35">
        <v>0</v>
      </c>
      <c r="M6884" s="35">
        <v>0</v>
      </c>
      <c r="N6884" s="35">
        <v>0</v>
      </c>
      <c r="O6884" s="35">
        <v>0</v>
      </c>
      <c r="P6884" s="36">
        <v>12</v>
      </c>
      <c r="Q6884" s="37">
        <v>86</v>
      </c>
      <c r="R6884" s="36">
        <v>5</v>
      </c>
      <c r="S6884" s="39">
        <f t="shared" si="237"/>
        <v>86</v>
      </c>
      <c r="T6884" s="34" t="s">
        <v>36</v>
      </c>
      <c r="U6884" s="12">
        <f>(1/(((ceta*(speed^2))+(beta*speed))+alpha))</f>
        <v>0.29790858919092361</v>
      </c>
      <c r="V6884" s="8">
        <f t="shared" si="238"/>
        <v>86</v>
      </c>
    </row>
    <row r="6885" spans="1:22">
      <c r="A6885" s="34" t="s">
        <v>19</v>
      </c>
      <c r="B6885" s="34" t="s">
        <v>72</v>
      </c>
      <c r="C6885" s="5" t="s">
        <v>157</v>
      </c>
      <c r="D6885" s="35" t="s">
        <v>84</v>
      </c>
      <c r="E6885" s="36" t="s">
        <v>18</v>
      </c>
      <c r="F6885" s="37">
        <v>100</v>
      </c>
      <c r="G6885" s="38">
        <v>-0.02</v>
      </c>
      <c r="H6885" s="34">
        <v>0.99345102564944077</v>
      </c>
      <c r="I6885" s="35">
        <v>6.2690297060364344E-2</v>
      </c>
      <c r="J6885" s="35">
        <v>-8.1145013236195958</v>
      </c>
      <c r="K6885" s="35">
        <v>0.78265030903554489</v>
      </c>
      <c r="L6885" s="35">
        <v>0.41906130672826697</v>
      </c>
      <c r="M6885" s="35">
        <v>0</v>
      </c>
      <c r="N6885" s="35">
        <v>0</v>
      </c>
      <c r="O6885" s="35">
        <v>0</v>
      </c>
      <c r="P6885" s="36">
        <v>12</v>
      </c>
      <c r="Q6885" s="37">
        <v>86</v>
      </c>
      <c r="R6885" s="36">
        <v>8</v>
      </c>
      <c r="S6885" s="39">
        <f t="shared" si="237"/>
        <v>86</v>
      </c>
      <c r="T6885" s="34" t="s">
        <v>40</v>
      </c>
      <c r="U6885" s="12">
        <f>(alpha-(beta*EXP(((-1)*ceta)*(speed^delta))))</f>
        <v>0.11412696202494348</v>
      </c>
      <c r="V6885" s="8">
        <f t="shared" si="238"/>
        <v>86</v>
      </c>
    </row>
    <row r="6886" spans="1:22">
      <c r="A6886" s="34" t="s">
        <v>19</v>
      </c>
      <c r="B6886" s="34" t="s">
        <v>72</v>
      </c>
      <c r="C6886" s="5" t="s">
        <v>157</v>
      </c>
      <c r="D6886" s="35" t="s">
        <v>84</v>
      </c>
      <c r="E6886" s="36" t="s">
        <v>17</v>
      </c>
      <c r="F6886" s="37">
        <v>100</v>
      </c>
      <c r="G6886" s="38">
        <v>-0.02</v>
      </c>
      <c r="H6886" s="34">
        <v>0.98210421180037966</v>
      </c>
      <c r="I6886" s="35">
        <v>2391.7572736090647</v>
      </c>
      <c r="J6886" s="35">
        <v>0.98471235395008982</v>
      </c>
      <c r="K6886" s="35">
        <v>-0.6371584657198639</v>
      </c>
      <c r="L6886" s="35">
        <v>0</v>
      </c>
      <c r="M6886" s="35">
        <v>0</v>
      </c>
      <c r="N6886" s="35">
        <v>0</v>
      </c>
      <c r="O6886" s="35">
        <v>0</v>
      </c>
      <c r="P6886" s="36">
        <v>12</v>
      </c>
      <c r="Q6886" s="37">
        <v>86</v>
      </c>
      <c r="R6886" s="36">
        <v>0</v>
      </c>
      <c r="S6886" s="39">
        <f t="shared" si="237"/>
        <v>86</v>
      </c>
      <c r="T6886" s="34" t="s">
        <v>29</v>
      </c>
      <c r="U6886" s="12">
        <f>((alpha*(beta^speed))*(speed^ceta))</f>
        <v>37.217078404104029</v>
      </c>
      <c r="V6886" s="8">
        <f t="shared" si="238"/>
        <v>86</v>
      </c>
    </row>
    <row r="6887" spans="1:22">
      <c r="A6887" s="34" t="s">
        <v>19</v>
      </c>
      <c r="B6887" s="34" t="s">
        <v>72</v>
      </c>
      <c r="C6887" s="5" t="s">
        <v>157</v>
      </c>
      <c r="D6887" s="35" t="s">
        <v>84</v>
      </c>
      <c r="E6887" s="36" t="s">
        <v>15</v>
      </c>
      <c r="F6887" s="37">
        <v>0</v>
      </c>
      <c r="G6887" s="38">
        <v>0.02</v>
      </c>
      <c r="H6887" s="34">
        <v>0.99614801610293746</v>
      </c>
      <c r="I6887" s="35">
        <v>2.1269731174241029</v>
      </c>
      <c r="J6887" s="35">
        <v>78.988330956673167</v>
      </c>
      <c r="K6887" s="35">
        <v>-6.7366587281824219E-3</v>
      </c>
      <c r="L6887" s="35">
        <v>0.86125122156911149</v>
      </c>
      <c r="M6887" s="35">
        <v>2.7243442487744657E-2</v>
      </c>
      <c r="N6887" s="35">
        <v>0</v>
      </c>
      <c r="O6887" s="35">
        <v>0</v>
      </c>
      <c r="P6887" s="36">
        <v>12</v>
      </c>
      <c r="Q6887" s="37">
        <v>86</v>
      </c>
      <c r="R6887" s="36">
        <v>10</v>
      </c>
      <c r="S6887" s="39">
        <f t="shared" si="237"/>
        <v>86</v>
      </c>
      <c r="T6887" s="34" t="s">
        <v>44</v>
      </c>
      <c r="U6887" s="12">
        <f>(alpha+(beta/(1+EXP((((-1)*ceta)+(delta*LN(speed)))+(epsilon*speed)))))</f>
        <v>2.2892030538193922</v>
      </c>
      <c r="V6887" s="8">
        <f t="shared" si="238"/>
        <v>86</v>
      </c>
    </row>
    <row r="6888" spans="1:22">
      <c r="A6888" s="34" t="s">
        <v>19</v>
      </c>
      <c r="B6888" s="34" t="s">
        <v>72</v>
      </c>
      <c r="C6888" s="5" t="s">
        <v>157</v>
      </c>
      <c r="D6888" s="35" t="s">
        <v>84</v>
      </c>
      <c r="E6888" s="36" t="s">
        <v>16</v>
      </c>
      <c r="F6888" s="37">
        <v>0</v>
      </c>
      <c r="G6888" s="38">
        <v>0.02</v>
      </c>
      <c r="H6888" s="34">
        <v>0.98789853152710005</v>
      </c>
      <c r="I6888" s="35">
        <v>89.392229899648001</v>
      </c>
      <c r="J6888" s="35">
        <v>1.0099013510961428</v>
      </c>
      <c r="K6888" s="35">
        <v>-0.61555391601582121</v>
      </c>
      <c r="L6888" s="35">
        <v>0</v>
      </c>
      <c r="M6888" s="35">
        <v>0</v>
      </c>
      <c r="N6888" s="35">
        <v>0</v>
      </c>
      <c r="O6888" s="35">
        <v>0</v>
      </c>
      <c r="P6888" s="36">
        <v>12</v>
      </c>
      <c r="Q6888" s="37">
        <v>86</v>
      </c>
      <c r="R6888" s="36">
        <v>0</v>
      </c>
      <c r="S6888" s="39">
        <f t="shared" si="237"/>
        <v>86</v>
      </c>
      <c r="T6888" s="34" t="s">
        <v>29</v>
      </c>
      <c r="U6888" s="12">
        <f t="shared" ref="U6888:U6893" si="239">((alpha*(beta^speed))*(speed^ceta))</f>
        <v>13.443168764876665</v>
      </c>
      <c r="V6888" s="8">
        <f t="shared" si="238"/>
        <v>86</v>
      </c>
    </row>
    <row r="6889" spans="1:22">
      <c r="A6889" s="34" t="s">
        <v>19</v>
      </c>
      <c r="B6889" s="34" t="s">
        <v>72</v>
      </c>
      <c r="C6889" s="5" t="s">
        <v>157</v>
      </c>
      <c r="D6889" s="35" t="s">
        <v>84</v>
      </c>
      <c r="E6889" s="36" t="s">
        <v>14</v>
      </c>
      <c r="F6889" s="37">
        <v>0</v>
      </c>
      <c r="G6889" s="38">
        <v>0.02</v>
      </c>
      <c r="H6889" s="34">
        <v>0.99663625229762576</v>
      </c>
      <c r="I6889" s="35">
        <v>30.148608624923451</v>
      </c>
      <c r="J6889" s="35">
        <v>0.99677521615536169</v>
      </c>
      <c r="K6889" s="35">
        <v>-0.8219080448962327</v>
      </c>
      <c r="L6889" s="35">
        <v>0</v>
      </c>
      <c r="M6889" s="35">
        <v>0</v>
      </c>
      <c r="N6889" s="35">
        <v>0</v>
      </c>
      <c r="O6889" s="35">
        <v>0</v>
      </c>
      <c r="P6889" s="36">
        <v>12</v>
      </c>
      <c r="Q6889" s="37">
        <v>86</v>
      </c>
      <c r="R6889" s="36">
        <v>0</v>
      </c>
      <c r="S6889" s="39">
        <f t="shared" si="237"/>
        <v>86</v>
      </c>
      <c r="T6889" s="34" t="s">
        <v>29</v>
      </c>
      <c r="U6889" s="12">
        <f t="shared" si="239"/>
        <v>0.58701515303821228</v>
      </c>
      <c r="V6889" s="8">
        <f t="shared" si="238"/>
        <v>86</v>
      </c>
    </row>
    <row r="6890" spans="1:22">
      <c r="A6890" s="34" t="s">
        <v>19</v>
      </c>
      <c r="B6890" s="34" t="s">
        <v>72</v>
      </c>
      <c r="C6890" s="5" t="s">
        <v>157</v>
      </c>
      <c r="D6890" s="35" t="s">
        <v>84</v>
      </c>
      <c r="E6890" s="36" t="s">
        <v>18</v>
      </c>
      <c r="F6890" s="37">
        <v>0</v>
      </c>
      <c r="G6890" s="38">
        <v>0.02</v>
      </c>
      <c r="H6890" s="34">
        <v>0.99799090211204222</v>
      </c>
      <c r="I6890" s="35">
        <v>11.505742157808708</v>
      </c>
      <c r="J6890" s="35">
        <v>1.0086437370945358</v>
      </c>
      <c r="K6890" s="35">
        <v>-0.96661803976259986</v>
      </c>
      <c r="L6890" s="35">
        <v>0</v>
      </c>
      <c r="M6890" s="35">
        <v>0</v>
      </c>
      <c r="N6890" s="35">
        <v>0</v>
      </c>
      <c r="O6890" s="35">
        <v>0</v>
      </c>
      <c r="P6890" s="36">
        <v>12</v>
      </c>
      <c r="Q6890" s="37">
        <v>86</v>
      </c>
      <c r="R6890" s="36">
        <v>0</v>
      </c>
      <c r="S6890" s="39">
        <f t="shared" si="237"/>
        <v>86</v>
      </c>
      <c r="T6890" s="34" t="s">
        <v>29</v>
      </c>
      <c r="U6890" s="12">
        <f t="shared" si="239"/>
        <v>0.32541982886379373</v>
      </c>
      <c r="V6890" s="8">
        <f t="shared" si="238"/>
        <v>86</v>
      </c>
    </row>
    <row r="6891" spans="1:22">
      <c r="A6891" s="34" t="s">
        <v>19</v>
      </c>
      <c r="B6891" s="34" t="s">
        <v>72</v>
      </c>
      <c r="C6891" s="5" t="s">
        <v>157</v>
      </c>
      <c r="D6891" s="35" t="s">
        <v>84</v>
      </c>
      <c r="E6891" s="36" t="s">
        <v>17</v>
      </c>
      <c r="F6891" s="37">
        <v>0</v>
      </c>
      <c r="G6891" s="38">
        <v>0.02</v>
      </c>
      <c r="H6891" s="34">
        <v>0.99733949171854963</v>
      </c>
      <c r="I6891" s="35">
        <v>3795.2977182522163</v>
      </c>
      <c r="J6891" s="35">
        <v>1.0108149348424362</v>
      </c>
      <c r="K6891" s="35">
        <v>-0.81346438715560432</v>
      </c>
      <c r="L6891" s="35">
        <v>0</v>
      </c>
      <c r="M6891" s="35">
        <v>0</v>
      </c>
      <c r="N6891" s="35">
        <v>0</v>
      </c>
      <c r="O6891" s="35">
        <v>0</v>
      </c>
      <c r="P6891" s="36">
        <v>12</v>
      </c>
      <c r="Q6891" s="37">
        <v>86</v>
      </c>
      <c r="R6891" s="36">
        <v>0</v>
      </c>
      <c r="S6891" s="39">
        <f t="shared" si="237"/>
        <v>86</v>
      </c>
      <c r="T6891" s="34" t="s">
        <v>29</v>
      </c>
      <c r="U6891" s="12">
        <f t="shared" si="239"/>
        <v>255.48308626868106</v>
      </c>
      <c r="V6891" s="8">
        <f t="shared" si="238"/>
        <v>86</v>
      </c>
    </row>
    <row r="6892" spans="1:22">
      <c r="A6892" s="34" t="s">
        <v>19</v>
      </c>
      <c r="B6892" s="34" t="s">
        <v>72</v>
      </c>
      <c r="C6892" s="5" t="s">
        <v>157</v>
      </c>
      <c r="D6892" s="35" t="s">
        <v>84</v>
      </c>
      <c r="E6892" s="36" t="s">
        <v>15</v>
      </c>
      <c r="F6892" s="37">
        <v>50</v>
      </c>
      <c r="G6892" s="38">
        <v>0.02</v>
      </c>
      <c r="H6892" s="34">
        <v>0.98561552293070276</v>
      </c>
      <c r="I6892" s="35">
        <v>76.271145429167589</v>
      </c>
      <c r="J6892" s="35">
        <v>1.0115480994620933</v>
      </c>
      <c r="K6892" s="35">
        <v>-0.93751185459263653</v>
      </c>
      <c r="L6892" s="35">
        <v>0</v>
      </c>
      <c r="M6892" s="35">
        <v>0</v>
      </c>
      <c r="N6892" s="35">
        <v>0</v>
      </c>
      <c r="O6892" s="35">
        <v>0</v>
      </c>
      <c r="P6892" s="36">
        <v>12</v>
      </c>
      <c r="Q6892" s="37">
        <v>86</v>
      </c>
      <c r="R6892" s="36">
        <v>0</v>
      </c>
      <c r="S6892" s="39">
        <f t="shared" si="237"/>
        <v>86</v>
      </c>
      <c r="T6892" s="34" t="s">
        <v>29</v>
      </c>
      <c r="U6892" s="12">
        <f t="shared" si="239"/>
        <v>3.144758825711893</v>
      </c>
      <c r="V6892" s="8">
        <f t="shared" si="238"/>
        <v>86</v>
      </c>
    </row>
    <row r="6893" spans="1:22">
      <c r="A6893" s="34" t="s">
        <v>19</v>
      </c>
      <c r="B6893" s="34" t="s">
        <v>72</v>
      </c>
      <c r="C6893" s="5" t="s">
        <v>157</v>
      </c>
      <c r="D6893" s="35" t="s">
        <v>84</v>
      </c>
      <c r="E6893" s="36" t="s">
        <v>16</v>
      </c>
      <c r="F6893" s="37">
        <v>50</v>
      </c>
      <c r="G6893" s="38">
        <v>0.02</v>
      </c>
      <c r="H6893" s="34">
        <v>0.98157719954778055</v>
      </c>
      <c r="I6893" s="35">
        <v>81.260793772235658</v>
      </c>
      <c r="J6893" s="35">
        <v>1.0070222150066148</v>
      </c>
      <c r="K6893" s="35">
        <v>-0.49214894109496937</v>
      </c>
      <c r="L6893" s="35">
        <v>0</v>
      </c>
      <c r="M6893" s="35">
        <v>0</v>
      </c>
      <c r="N6893" s="35">
        <v>0</v>
      </c>
      <c r="O6893" s="35">
        <v>0</v>
      </c>
      <c r="P6893" s="36">
        <v>12</v>
      </c>
      <c r="Q6893" s="37">
        <v>86</v>
      </c>
      <c r="R6893" s="36">
        <v>0</v>
      </c>
      <c r="S6893" s="39">
        <f t="shared" si="237"/>
        <v>86</v>
      </c>
      <c r="T6893" s="34" t="s">
        <v>29</v>
      </c>
      <c r="U6893" s="12">
        <f t="shared" si="239"/>
        <v>16.564491270921259</v>
      </c>
      <c r="V6893" s="8">
        <f t="shared" si="238"/>
        <v>86</v>
      </c>
    </row>
    <row r="6894" spans="1:22">
      <c r="A6894" s="34" t="s">
        <v>19</v>
      </c>
      <c r="B6894" s="34" t="s">
        <v>72</v>
      </c>
      <c r="C6894" s="5" t="s">
        <v>157</v>
      </c>
      <c r="D6894" s="35" t="s">
        <v>84</v>
      </c>
      <c r="E6894" s="36" t="s">
        <v>14</v>
      </c>
      <c r="F6894" s="37">
        <v>50</v>
      </c>
      <c r="G6894" s="38">
        <v>0.02</v>
      </c>
      <c r="H6894" s="34">
        <v>0.99638441837648128</v>
      </c>
      <c r="I6894" s="35">
        <v>121.8902410677524</v>
      </c>
      <c r="J6894" s="35">
        <v>-2.510693468673213</v>
      </c>
      <c r="K6894" s="35">
        <v>31.33606190397375</v>
      </c>
      <c r="L6894" s="35">
        <v>-0.88805890992894321</v>
      </c>
      <c r="M6894" s="35">
        <v>0</v>
      </c>
      <c r="N6894" s="35">
        <v>0</v>
      </c>
      <c r="O6894" s="35">
        <v>0</v>
      </c>
      <c r="P6894" s="36">
        <v>12</v>
      </c>
      <c r="Q6894" s="37">
        <v>86</v>
      </c>
      <c r="R6894" s="36">
        <v>1</v>
      </c>
      <c r="S6894" s="39">
        <f t="shared" si="237"/>
        <v>86</v>
      </c>
      <c r="T6894" s="34" t="s">
        <v>30</v>
      </c>
      <c r="U6894" s="12">
        <f>((alpha*(speed^beta))+(ceta*(speed^delta)))</f>
        <v>0.6016179191042127</v>
      </c>
      <c r="V6894" s="8">
        <f t="shared" si="238"/>
        <v>86</v>
      </c>
    </row>
    <row r="6895" spans="1:22">
      <c r="A6895" s="34" t="s">
        <v>19</v>
      </c>
      <c r="B6895" s="34" t="s">
        <v>72</v>
      </c>
      <c r="C6895" s="5" t="s">
        <v>157</v>
      </c>
      <c r="D6895" s="35" t="s">
        <v>84</v>
      </c>
      <c r="E6895" s="36" t="s">
        <v>18</v>
      </c>
      <c r="F6895" s="37">
        <v>50</v>
      </c>
      <c r="G6895" s="38">
        <v>0.02</v>
      </c>
      <c r="H6895" s="34">
        <v>0.99255539124654102</v>
      </c>
      <c r="I6895" s="35">
        <v>10.498765541703102</v>
      </c>
      <c r="J6895" s="35">
        <v>1.0110817869087241</v>
      </c>
      <c r="K6895" s="35">
        <v>-0.92660429629255758</v>
      </c>
      <c r="L6895" s="35">
        <v>0</v>
      </c>
      <c r="M6895" s="35">
        <v>0</v>
      </c>
      <c r="N6895" s="35">
        <v>0</v>
      </c>
      <c r="O6895" s="35">
        <v>0</v>
      </c>
      <c r="P6895" s="36">
        <v>12</v>
      </c>
      <c r="Q6895" s="37">
        <v>86</v>
      </c>
      <c r="R6895" s="36">
        <v>0</v>
      </c>
      <c r="S6895" s="39">
        <f t="shared" si="237"/>
        <v>86</v>
      </c>
      <c r="T6895" s="34" t="s">
        <v>29</v>
      </c>
      <c r="U6895" s="12">
        <f>((alpha*(beta^speed))*(speed^ceta))</f>
        <v>0.43676152088770098</v>
      </c>
      <c r="V6895" s="8">
        <f t="shared" si="238"/>
        <v>86</v>
      </c>
    </row>
    <row r="6896" spans="1:22">
      <c r="A6896" s="34" t="s">
        <v>19</v>
      </c>
      <c r="B6896" s="34" t="s">
        <v>72</v>
      </c>
      <c r="C6896" s="5" t="s">
        <v>157</v>
      </c>
      <c r="D6896" s="35" t="s">
        <v>84</v>
      </c>
      <c r="E6896" s="36" t="s">
        <v>17</v>
      </c>
      <c r="F6896" s="37">
        <v>50</v>
      </c>
      <c r="G6896" s="38">
        <v>0.02</v>
      </c>
      <c r="H6896" s="34">
        <v>0.9933692668223234</v>
      </c>
      <c r="I6896" s="35">
        <v>3556.6150899930867</v>
      </c>
      <c r="J6896" s="35">
        <v>1.0109720644895339</v>
      </c>
      <c r="K6896" s="35">
        <v>-0.74160780250214331</v>
      </c>
      <c r="L6896" s="35">
        <v>0</v>
      </c>
      <c r="M6896" s="35">
        <v>0</v>
      </c>
      <c r="N6896" s="35">
        <v>0</v>
      </c>
      <c r="O6896" s="35">
        <v>0</v>
      </c>
      <c r="P6896" s="36">
        <v>12</v>
      </c>
      <c r="Q6896" s="37">
        <v>86</v>
      </c>
      <c r="R6896" s="36">
        <v>0</v>
      </c>
      <c r="S6896" s="39">
        <f t="shared" si="237"/>
        <v>86</v>
      </c>
      <c r="T6896" s="34" t="s">
        <v>29</v>
      </c>
      <c r="U6896" s="12">
        <f>((alpha*(beta^speed))*(speed^ceta))</f>
        <v>334.16816028490638</v>
      </c>
      <c r="V6896" s="8">
        <f t="shared" si="238"/>
        <v>86</v>
      </c>
    </row>
    <row r="6897" spans="1:22">
      <c r="A6897" s="34" t="s">
        <v>19</v>
      </c>
      <c r="B6897" s="34" t="s">
        <v>72</v>
      </c>
      <c r="C6897" s="5" t="s">
        <v>157</v>
      </c>
      <c r="D6897" s="35" t="s">
        <v>84</v>
      </c>
      <c r="E6897" s="36" t="s">
        <v>15</v>
      </c>
      <c r="F6897" s="37">
        <v>100</v>
      </c>
      <c r="G6897" s="38">
        <v>0.02</v>
      </c>
      <c r="H6897" s="34">
        <v>0.96693967812811776</v>
      </c>
      <c r="I6897" s="35">
        <v>54.386134810375786</v>
      </c>
      <c r="J6897" s="35">
        <v>1.0100456550662247</v>
      </c>
      <c r="K6897" s="35">
        <v>-0.77368059663582744</v>
      </c>
      <c r="L6897" s="35">
        <v>0</v>
      </c>
      <c r="M6897" s="35">
        <v>0</v>
      </c>
      <c r="N6897" s="35">
        <v>0</v>
      </c>
      <c r="O6897" s="35">
        <v>0</v>
      </c>
      <c r="P6897" s="36">
        <v>12</v>
      </c>
      <c r="Q6897" s="37">
        <v>86</v>
      </c>
      <c r="R6897" s="36">
        <v>0</v>
      </c>
      <c r="S6897" s="39">
        <f t="shared" si="237"/>
        <v>86</v>
      </c>
      <c r="T6897" s="34" t="s">
        <v>29</v>
      </c>
      <c r="U6897" s="12">
        <f>((alpha*(beta^speed))*(speed^ceta))</f>
        <v>4.0938383398761644</v>
      </c>
      <c r="V6897" s="8">
        <f t="shared" si="238"/>
        <v>86</v>
      </c>
    </row>
    <row r="6898" spans="1:22">
      <c r="A6898" s="34" t="s">
        <v>19</v>
      </c>
      <c r="B6898" s="34" t="s">
        <v>72</v>
      </c>
      <c r="C6898" s="5" t="s">
        <v>157</v>
      </c>
      <c r="D6898" s="35" t="s">
        <v>84</v>
      </c>
      <c r="E6898" s="36" t="s">
        <v>16</v>
      </c>
      <c r="F6898" s="37">
        <v>100</v>
      </c>
      <c r="G6898" s="38">
        <v>0.02</v>
      </c>
      <c r="H6898" s="34">
        <v>0.97744408893613655</v>
      </c>
      <c r="I6898" s="35">
        <v>81.304657995571489</v>
      </c>
      <c r="J6898" s="35">
        <v>1.005425477800779</v>
      </c>
      <c r="K6898" s="35">
        <v>-0.42413344593027036</v>
      </c>
      <c r="L6898" s="35">
        <v>0</v>
      </c>
      <c r="M6898" s="35">
        <v>0</v>
      </c>
      <c r="N6898" s="35">
        <v>0</v>
      </c>
      <c r="O6898" s="35">
        <v>0</v>
      </c>
      <c r="P6898" s="36">
        <v>12</v>
      </c>
      <c r="Q6898" s="37">
        <v>86</v>
      </c>
      <c r="R6898" s="36">
        <v>0</v>
      </c>
      <c r="S6898" s="39">
        <f t="shared" si="237"/>
        <v>86</v>
      </c>
      <c r="T6898" s="34" t="s">
        <v>29</v>
      </c>
      <c r="U6898" s="12">
        <f>((alpha*(beta^speed))*(speed^ceta))</f>
        <v>19.575828226017645</v>
      </c>
      <c r="V6898" s="8">
        <f t="shared" si="238"/>
        <v>86</v>
      </c>
    </row>
    <row r="6899" spans="1:22">
      <c r="A6899" s="34" t="s">
        <v>19</v>
      </c>
      <c r="B6899" s="34" t="s">
        <v>72</v>
      </c>
      <c r="C6899" s="5" t="s">
        <v>157</v>
      </c>
      <c r="D6899" s="35" t="s">
        <v>84</v>
      </c>
      <c r="E6899" s="36" t="s">
        <v>14</v>
      </c>
      <c r="F6899" s="37">
        <v>100</v>
      </c>
      <c r="G6899" s="38">
        <v>0.02</v>
      </c>
      <c r="H6899" s="34">
        <v>0.99579974653452397</v>
      </c>
      <c r="I6899" s="35">
        <v>-7.6918864454471006E-2</v>
      </c>
      <c r="J6899" s="35">
        <v>4.8525288252704309E-2</v>
      </c>
      <c r="K6899" s="35">
        <v>0.80324065699669656</v>
      </c>
      <c r="L6899" s="35">
        <v>0</v>
      </c>
      <c r="M6899" s="35">
        <v>0</v>
      </c>
      <c r="N6899" s="35">
        <v>0</v>
      </c>
      <c r="O6899" s="35">
        <v>0</v>
      </c>
      <c r="P6899" s="36">
        <v>12</v>
      </c>
      <c r="Q6899" s="37">
        <v>86</v>
      </c>
      <c r="R6899" s="36">
        <v>6</v>
      </c>
      <c r="S6899" s="39">
        <f t="shared" si="237"/>
        <v>86</v>
      </c>
      <c r="T6899" s="34" t="s">
        <v>37</v>
      </c>
      <c r="U6899" s="12">
        <f>(1/(alpha+(beta*(speed^ceta))))</f>
        <v>0.60232778864192482</v>
      </c>
      <c r="V6899" s="8">
        <f t="shared" si="238"/>
        <v>86</v>
      </c>
    </row>
    <row r="6900" spans="1:22">
      <c r="A6900" s="34" t="s">
        <v>19</v>
      </c>
      <c r="B6900" s="34" t="s">
        <v>72</v>
      </c>
      <c r="C6900" s="5" t="s">
        <v>157</v>
      </c>
      <c r="D6900" s="35" t="s">
        <v>84</v>
      </c>
      <c r="E6900" s="36" t="s">
        <v>18</v>
      </c>
      <c r="F6900" s="37">
        <v>100</v>
      </c>
      <c r="G6900" s="38">
        <v>0.02</v>
      </c>
      <c r="H6900" s="34">
        <v>0.98120931680968926</v>
      </c>
      <c r="I6900" s="35">
        <v>4.8084781111499246E-4</v>
      </c>
      <c r="J6900" s="35">
        <v>1.3882627227093791</v>
      </c>
      <c r="K6900" s="35">
        <v>6.5056834532989551</v>
      </c>
      <c r="L6900" s="35">
        <v>-0.66509665379874927</v>
      </c>
      <c r="M6900" s="35">
        <v>0</v>
      </c>
      <c r="N6900" s="35">
        <v>0</v>
      </c>
      <c r="O6900" s="35">
        <v>0</v>
      </c>
      <c r="P6900" s="36">
        <v>12</v>
      </c>
      <c r="Q6900" s="37">
        <v>86</v>
      </c>
      <c r="R6900" s="36">
        <v>1</v>
      </c>
      <c r="S6900" s="39">
        <f t="shared" si="237"/>
        <v>86</v>
      </c>
      <c r="T6900" s="34" t="s">
        <v>30</v>
      </c>
      <c r="U6900" s="12">
        <f>((alpha*(speed^beta))+(ceta*(speed^delta)))</f>
        <v>0.5693825353162334</v>
      </c>
      <c r="V6900" s="8">
        <f t="shared" si="238"/>
        <v>86</v>
      </c>
    </row>
    <row r="6901" spans="1:22">
      <c r="A6901" s="34" t="s">
        <v>19</v>
      </c>
      <c r="B6901" s="34" t="s">
        <v>72</v>
      </c>
      <c r="C6901" s="5" t="s">
        <v>157</v>
      </c>
      <c r="D6901" s="35" t="s">
        <v>84</v>
      </c>
      <c r="E6901" s="36" t="s">
        <v>17</v>
      </c>
      <c r="F6901" s="37">
        <v>100</v>
      </c>
      <c r="G6901" s="38">
        <v>0.02</v>
      </c>
      <c r="H6901" s="34">
        <v>0.98845340133151882</v>
      </c>
      <c r="I6901" s="35">
        <v>3096.0149383083613</v>
      </c>
      <c r="J6901" s="35">
        <v>1.0094100300392002</v>
      </c>
      <c r="K6901" s="35">
        <v>-0.63641061252309294</v>
      </c>
      <c r="L6901" s="35">
        <v>0</v>
      </c>
      <c r="M6901" s="35">
        <v>0</v>
      </c>
      <c r="N6901" s="35">
        <v>0</v>
      </c>
      <c r="O6901" s="35">
        <v>0</v>
      </c>
      <c r="P6901" s="36">
        <v>12</v>
      </c>
      <c r="Q6901" s="37">
        <v>86</v>
      </c>
      <c r="R6901" s="36">
        <v>0</v>
      </c>
      <c r="S6901" s="39">
        <f t="shared" si="237"/>
        <v>86</v>
      </c>
      <c r="T6901" s="34" t="s">
        <v>29</v>
      </c>
      <c r="U6901" s="12">
        <f>((alpha*(beta^speed))*(speed^ceta))</f>
        <v>406.89528948519154</v>
      </c>
      <c r="V6901" s="8">
        <f t="shared" si="238"/>
        <v>86</v>
      </c>
    </row>
    <row r="6902" spans="1:22">
      <c r="A6902" s="34" t="s">
        <v>19</v>
      </c>
      <c r="B6902" s="34" t="s">
        <v>72</v>
      </c>
      <c r="C6902" s="5" t="s">
        <v>157</v>
      </c>
      <c r="D6902" s="35" t="s">
        <v>84</v>
      </c>
      <c r="E6902" s="36" t="s">
        <v>15</v>
      </c>
      <c r="F6902" s="37">
        <v>0</v>
      </c>
      <c r="G6902" s="38">
        <v>0.04</v>
      </c>
      <c r="H6902" s="34">
        <v>0.99385613173594878</v>
      </c>
      <c r="I6902" s="35">
        <v>101.75740289671282</v>
      </c>
      <c r="J6902" s="35">
        <v>1.0149830353552738</v>
      </c>
      <c r="K6902" s="35">
        <v>-1.0551760026179373</v>
      </c>
      <c r="L6902" s="35">
        <v>0</v>
      </c>
      <c r="M6902" s="35">
        <v>0</v>
      </c>
      <c r="N6902" s="35">
        <v>0</v>
      </c>
      <c r="O6902" s="35">
        <v>0</v>
      </c>
      <c r="P6902" s="36">
        <v>12</v>
      </c>
      <c r="Q6902" s="37">
        <v>86</v>
      </c>
      <c r="R6902" s="36">
        <v>0</v>
      </c>
      <c r="S6902" s="39">
        <f t="shared" si="237"/>
        <v>86</v>
      </c>
      <c r="T6902" s="34" t="s">
        <v>29</v>
      </c>
      <c r="U6902" s="12">
        <f>((alpha*(beta^speed))*(speed^ceta))</f>
        <v>3.3249494369694559</v>
      </c>
      <c r="V6902" s="8">
        <f t="shared" si="238"/>
        <v>86</v>
      </c>
    </row>
    <row r="6903" spans="1:22">
      <c r="A6903" s="34" t="s">
        <v>19</v>
      </c>
      <c r="B6903" s="34" t="s">
        <v>72</v>
      </c>
      <c r="C6903" s="5" t="s">
        <v>157</v>
      </c>
      <c r="D6903" s="35" t="s">
        <v>84</v>
      </c>
      <c r="E6903" s="36" t="s">
        <v>16</v>
      </c>
      <c r="F6903" s="37">
        <v>0</v>
      </c>
      <c r="G6903" s="38">
        <v>0.04</v>
      </c>
      <c r="H6903" s="34">
        <v>0.99054641401913901</v>
      </c>
      <c r="I6903" s="35">
        <v>76.335424843296394</v>
      </c>
      <c r="J6903" s="35">
        <v>1.0075285615263598</v>
      </c>
      <c r="K6903" s="35">
        <v>-0.45900565535947652</v>
      </c>
      <c r="L6903" s="35">
        <v>0</v>
      </c>
      <c r="M6903" s="35">
        <v>0</v>
      </c>
      <c r="N6903" s="35">
        <v>0</v>
      </c>
      <c r="O6903" s="35">
        <v>0</v>
      </c>
      <c r="P6903" s="36">
        <v>12</v>
      </c>
      <c r="Q6903" s="37">
        <v>86</v>
      </c>
      <c r="R6903" s="36">
        <v>0</v>
      </c>
      <c r="S6903" s="39">
        <f t="shared" si="237"/>
        <v>86</v>
      </c>
      <c r="T6903" s="34" t="s">
        <v>29</v>
      </c>
      <c r="U6903" s="12">
        <f>((alpha*(beta^speed))*(speed^ceta))</f>
        <v>18.832757279379191</v>
      </c>
      <c r="V6903" s="8">
        <f t="shared" si="238"/>
        <v>86</v>
      </c>
    </row>
    <row r="6904" spans="1:22">
      <c r="A6904" s="34" t="s">
        <v>19</v>
      </c>
      <c r="B6904" s="34" t="s">
        <v>72</v>
      </c>
      <c r="C6904" s="5" t="s">
        <v>157</v>
      </c>
      <c r="D6904" s="35" t="s">
        <v>84</v>
      </c>
      <c r="E6904" s="36" t="s">
        <v>14</v>
      </c>
      <c r="F6904" s="37">
        <v>0</v>
      </c>
      <c r="G6904" s="38">
        <v>0.04</v>
      </c>
      <c r="H6904" s="34">
        <v>0.99704155617987678</v>
      </c>
      <c r="I6904" s="35">
        <v>3.7679284743511849</v>
      </c>
      <c r="J6904" s="35">
        <v>6.8802954745541101E-2</v>
      </c>
      <c r="K6904" s="35">
        <v>-0.96710600570779215</v>
      </c>
      <c r="L6904" s="35">
        <v>0</v>
      </c>
      <c r="M6904" s="35">
        <v>0</v>
      </c>
      <c r="N6904" s="35">
        <v>0</v>
      </c>
      <c r="O6904" s="35">
        <v>0</v>
      </c>
      <c r="P6904" s="36">
        <v>12</v>
      </c>
      <c r="Q6904" s="37">
        <v>86</v>
      </c>
      <c r="R6904" s="36">
        <v>13</v>
      </c>
      <c r="S6904" s="39">
        <f t="shared" si="237"/>
        <v>86</v>
      </c>
      <c r="T6904" s="34" t="s">
        <v>50</v>
      </c>
      <c r="U6904" s="12">
        <f>EXP((alpha+(beta/speed))+(ceta*LN(speed)))</f>
        <v>0.58327441248294931</v>
      </c>
      <c r="V6904" s="8">
        <f t="shared" si="238"/>
        <v>86</v>
      </c>
    </row>
    <row r="6905" spans="1:22">
      <c r="A6905" s="34" t="s">
        <v>19</v>
      </c>
      <c r="B6905" s="34" t="s">
        <v>72</v>
      </c>
      <c r="C6905" s="5" t="s">
        <v>157</v>
      </c>
      <c r="D6905" s="35" t="s">
        <v>84</v>
      </c>
      <c r="E6905" s="36" t="s">
        <v>18</v>
      </c>
      <c r="F6905" s="37">
        <v>0</v>
      </c>
      <c r="G6905" s="38">
        <v>0.04</v>
      </c>
      <c r="H6905" s="34">
        <v>0.99663384553104661</v>
      </c>
      <c r="I6905" s="35">
        <v>12.78346725605315</v>
      </c>
      <c r="J6905" s="35">
        <v>1.0134949728200142</v>
      </c>
      <c r="K6905" s="35">
        <v>-1.0030298447664743</v>
      </c>
      <c r="L6905" s="35">
        <v>0</v>
      </c>
      <c r="M6905" s="35">
        <v>0</v>
      </c>
      <c r="N6905" s="35">
        <v>0</v>
      </c>
      <c r="O6905" s="35">
        <v>0</v>
      </c>
      <c r="P6905" s="36">
        <v>12</v>
      </c>
      <c r="Q6905" s="37">
        <v>86</v>
      </c>
      <c r="R6905" s="36">
        <v>0</v>
      </c>
      <c r="S6905" s="39">
        <f t="shared" si="237"/>
        <v>86</v>
      </c>
      <c r="T6905" s="34" t="s">
        <v>29</v>
      </c>
      <c r="U6905" s="12">
        <f>((alpha*(beta^speed))*(speed^ceta))</f>
        <v>0.46445803599434082</v>
      </c>
      <c r="V6905" s="8">
        <f t="shared" si="238"/>
        <v>86</v>
      </c>
    </row>
    <row r="6906" spans="1:22">
      <c r="A6906" s="34" t="s">
        <v>19</v>
      </c>
      <c r="B6906" s="34" t="s">
        <v>72</v>
      </c>
      <c r="C6906" s="5" t="s">
        <v>157</v>
      </c>
      <c r="D6906" s="35" t="s">
        <v>84</v>
      </c>
      <c r="E6906" s="36" t="s">
        <v>17</v>
      </c>
      <c r="F6906" s="37">
        <v>0</v>
      </c>
      <c r="G6906" s="38">
        <v>0.04</v>
      </c>
      <c r="H6906" s="34">
        <v>0.99631671170348091</v>
      </c>
      <c r="I6906" s="35">
        <v>3824.9501105361701</v>
      </c>
      <c r="J6906" s="35">
        <v>1.0127546498601347</v>
      </c>
      <c r="K6906" s="35">
        <v>-0.76459655445605401</v>
      </c>
      <c r="L6906" s="35">
        <v>0</v>
      </c>
      <c r="M6906" s="35">
        <v>0</v>
      </c>
      <c r="N6906" s="35">
        <v>0</v>
      </c>
      <c r="O6906" s="35">
        <v>0</v>
      </c>
      <c r="P6906" s="36">
        <v>12</v>
      </c>
      <c r="Q6906" s="37">
        <v>86</v>
      </c>
      <c r="R6906" s="36">
        <v>0</v>
      </c>
      <c r="S6906" s="39">
        <f t="shared" si="237"/>
        <v>86</v>
      </c>
      <c r="T6906" s="34" t="s">
        <v>29</v>
      </c>
      <c r="U6906" s="12">
        <f>((alpha*(beta^speed))*(speed^ceta))</f>
        <v>377.46793604454206</v>
      </c>
      <c r="V6906" s="8">
        <f t="shared" si="238"/>
        <v>86</v>
      </c>
    </row>
    <row r="6907" spans="1:22">
      <c r="A6907" s="34" t="s">
        <v>19</v>
      </c>
      <c r="B6907" s="34" t="s">
        <v>72</v>
      </c>
      <c r="C6907" s="5" t="s">
        <v>157</v>
      </c>
      <c r="D6907" s="35" t="s">
        <v>84</v>
      </c>
      <c r="E6907" s="36" t="s">
        <v>15</v>
      </c>
      <c r="F6907" s="37">
        <v>50</v>
      </c>
      <c r="G6907" s="38">
        <v>0.04</v>
      </c>
      <c r="H6907" s="34">
        <v>0.96651777348037704</v>
      </c>
      <c r="I6907" s="35">
        <v>75.813556285146802</v>
      </c>
      <c r="J6907" s="35">
        <v>1.0185964979246767</v>
      </c>
      <c r="K6907" s="35">
        <v>-0.93175733831940688</v>
      </c>
      <c r="L6907" s="35">
        <v>0</v>
      </c>
      <c r="M6907" s="35">
        <v>0</v>
      </c>
      <c r="N6907" s="35">
        <v>0</v>
      </c>
      <c r="O6907" s="35">
        <v>0</v>
      </c>
      <c r="P6907" s="36">
        <v>12</v>
      </c>
      <c r="Q6907" s="37">
        <v>79</v>
      </c>
      <c r="R6907" s="36">
        <v>0</v>
      </c>
      <c r="S6907" s="39">
        <f t="shared" si="237"/>
        <v>79</v>
      </c>
      <c r="T6907" s="34" t="s">
        <v>29</v>
      </c>
      <c r="U6907" s="12">
        <f>((alpha*(beta^speed))*(speed^ceta))</f>
        <v>5.5435889066207622</v>
      </c>
      <c r="V6907" s="8">
        <f t="shared" si="238"/>
        <v>79</v>
      </c>
    </row>
    <row r="6908" spans="1:22">
      <c r="A6908" s="34" t="s">
        <v>19</v>
      </c>
      <c r="B6908" s="34" t="s">
        <v>72</v>
      </c>
      <c r="C6908" s="5" t="s">
        <v>157</v>
      </c>
      <c r="D6908" s="35" t="s">
        <v>84</v>
      </c>
      <c r="E6908" s="36" t="s">
        <v>16</v>
      </c>
      <c r="F6908" s="37">
        <v>50</v>
      </c>
      <c r="G6908" s="38">
        <v>0.04</v>
      </c>
      <c r="H6908" s="34">
        <v>0.99088980635406365</v>
      </c>
      <c r="I6908" s="35">
        <v>112.0641607621596</v>
      </c>
      <c r="J6908" s="35">
        <v>-0.69436908488717675</v>
      </c>
      <c r="K6908" s="35">
        <v>8.806575481938193</v>
      </c>
      <c r="L6908" s="35">
        <v>0.1682711657661935</v>
      </c>
      <c r="M6908" s="35">
        <v>0</v>
      </c>
      <c r="N6908" s="35">
        <v>0</v>
      </c>
      <c r="O6908" s="35">
        <v>0</v>
      </c>
      <c r="P6908" s="36">
        <v>12</v>
      </c>
      <c r="Q6908" s="37">
        <v>79</v>
      </c>
      <c r="R6908" s="36">
        <v>1</v>
      </c>
      <c r="S6908" s="39">
        <f t="shared" si="237"/>
        <v>79</v>
      </c>
      <c r="T6908" s="34" t="s">
        <v>30</v>
      </c>
      <c r="U6908" s="12">
        <f>((alpha*(speed^beta))+(ceta*(speed^delta)))</f>
        <v>23.763370550251025</v>
      </c>
      <c r="V6908" s="8">
        <f t="shared" si="238"/>
        <v>79</v>
      </c>
    </row>
    <row r="6909" spans="1:22">
      <c r="A6909" s="34" t="s">
        <v>19</v>
      </c>
      <c r="B6909" s="34" t="s">
        <v>72</v>
      </c>
      <c r="C6909" s="5" t="s">
        <v>157</v>
      </c>
      <c r="D6909" s="35" t="s">
        <v>84</v>
      </c>
      <c r="E6909" s="36" t="s">
        <v>14</v>
      </c>
      <c r="F6909" s="37">
        <v>50</v>
      </c>
      <c r="G6909" s="38">
        <v>0.04</v>
      </c>
      <c r="H6909" s="34">
        <v>0.99660914337213713</v>
      </c>
      <c r="I6909" s="35">
        <v>-3.4577593673384456E-2</v>
      </c>
      <c r="J6909" s="35">
        <v>3.2144664096529107E-2</v>
      </c>
      <c r="K6909" s="35">
        <v>0.89834065159323084</v>
      </c>
      <c r="L6909" s="35">
        <v>0</v>
      </c>
      <c r="M6909" s="35">
        <v>0</v>
      </c>
      <c r="N6909" s="35">
        <v>0</v>
      </c>
      <c r="O6909" s="35">
        <v>0</v>
      </c>
      <c r="P6909" s="36">
        <v>12</v>
      </c>
      <c r="Q6909" s="37">
        <v>79</v>
      </c>
      <c r="R6909" s="36">
        <v>6</v>
      </c>
      <c r="S6909" s="39">
        <f t="shared" si="237"/>
        <v>79</v>
      </c>
      <c r="T6909" s="34" t="s">
        <v>37</v>
      </c>
      <c r="U6909" s="12">
        <f>(1/(alpha+(beta*(speed^ceta))))</f>
        <v>0.6273289673497523</v>
      </c>
      <c r="V6909" s="8">
        <f t="shared" si="238"/>
        <v>79</v>
      </c>
    </row>
    <row r="6910" spans="1:22">
      <c r="A6910" s="34" t="s">
        <v>19</v>
      </c>
      <c r="B6910" s="34" t="s">
        <v>72</v>
      </c>
      <c r="C6910" s="5" t="s">
        <v>157</v>
      </c>
      <c r="D6910" s="35" t="s">
        <v>84</v>
      </c>
      <c r="E6910" s="36" t="s">
        <v>18</v>
      </c>
      <c r="F6910" s="37">
        <v>50</v>
      </c>
      <c r="G6910" s="38">
        <v>0.04</v>
      </c>
      <c r="H6910" s="34">
        <v>0.98050824211205267</v>
      </c>
      <c r="I6910" s="35">
        <v>10.769255312052614</v>
      </c>
      <c r="J6910" s="35">
        <v>1.0176812155402495</v>
      </c>
      <c r="K6910" s="35">
        <v>-0.927326117897455</v>
      </c>
      <c r="L6910" s="35">
        <v>0</v>
      </c>
      <c r="M6910" s="35">
        <v>0</v>
      </c>
      <c r="N6910" s="35">
        <v>0</v>
      </c>
      <c r="O6910" s="35">
        <v>0</v>
      </c>
      <c r="P6910" s="36">
        <v>12</v>
      </c>
      <c r="Q6910" s="37">
        <v>79</v>
      </c>
      <c r="R6910" s="36">
        <v>0</v>
      </c>
      <c r="S6910" s="39">
        <f t="shared" si="237"/>
        <v>79</v>
      </c>
      <c r="T6910" s="34" t="s">
        <v>29</v>
      </c>
      <c r="U6910" s="12">
        <f>((alpha*(beta^speed))*(speed^ceta))</f>
        <v>0.74781714569941193</v>
      </c>
      <c r="V6910" s="8">
        <f t="shared" si="238"/>
        <v>79</v>
      </c>
    </row>
    <row r="6911" spans="1:22">
      <c r="A6911" s="34" t="s">
        <v>19</v>
      </c>
      <c r="B6911" s="34" t="s">
        <v>72</v>
      </c>
      <c r="C6911" s="5" t="s">
        <v>157</v>
      </c>
      <c r="D6911" s="35" t="s">
        <v>84</v>
      </c>
      <c r="E6911" s="36" t="s">
        <v>17</v>
      </c>
      <c r="F6911" s="37">
        <v>50</v>
      </c>
      <c r="G6911" s="38">
        <v>0.04</v>
      </c>
      <c r="H6911" s="34">
        <v>0.9916904905941557</v>
      </c>
      <c r="I6911" s="35">
        <v>2905.7274387700159</v>
      </c>
      <c r="J6911" s="35">
        <v>1.00992752970566</v>
      </c>
      <c r="K6911" s="35">
        <v>-0.58273377394788384</v>
      </c>
      <c r="L6911" s="35">
        <v>0</v>
      </c>
      <c r="M6911" s="35">
        <v>0</v>
      </c>
      <c r="N6911" s="35">
        <v>0</v>
      </c>
      <c r="O6911" s="35">
        <v>0</v>
      </c>
      <c r="P6911" s="36">
        <v>12</v>
      </c>
      <c r="Q6911" s="37">
        <v>79</v>
      </c>
      <c r="R6911" s="36">
        <v>0</v>
      </c>
      <c r="S6911" s="39">
        <f t="shared" si="237"/>
        <v>79</v>
      </c>
      <c r="T6911" s="34" t="s">
        <v>29</v>
      </c>
      <c r="U6911" s="12">
        <f>((alpha*(beta^speed))*(speed^ceta))</f>
        <v>497.01572999078422</v>
      </c>
      <c r="V6911" s="8">
        <f t="shared" si="238"/>
        <v>79</v>
      </c>
    </row>
    <row r="6912" spans="1:22">
      <c r="A6912" s="34" t="s">
        <v>19</v>
      </c>
      <c r="B6912" s="34" t="s">
        <v>72</v>
      </c>
      <c r="C6912" s="5" t="s">
        <v>157</v>
      </c>
      <c r="D6912" s="35" t="s">
        <v>84</v>
      </c>
      <c r="E6912" s="36" t="s">
        <v>15</v>
      </c>
      <c r="F6912" s="37">
        <v>100</v>
      </c>
      <c r="G6912" s="38">
        <v>0.04</v>
      </c>
      <c r="H6912" s="34">
        <v>0.93615770661103948</v>
      </c>
      <c r="I6912" s="35">
        <v>34.979152922522474</v>
      </c>
      <c r="J6912" s="35">
        <v>1.0101381285587152</v>
      </c>
      <c r="K6912" s="35">
        <v>-0.54723272953548652</v>
      </c>
      <c r="L6912" s="35">
        <v>0</v>
      </c>
      <c r="M6912" s="35">
        <v>0</v>
      </c>
      <c r="N6912" s="35">
        <v>0</v>
      </c>
      <c r="O6912" s="35">
        <v>0</v>
      </c>
      <c r="P6912" s="36">
        <v>12</v>
      </c>
      <c r="Q6912" s="37">
        <v>66</v>
      </c>
      <c r="R6912" s="36">
        <v>0</v>
      </c>
      <c r="S6912" s="39">
        <f t="shared" si="237"/>
        <v>66</v>
      </c>
      <c r="T6912" s="34" t="s">
        <v>29</v>
      </c>
      <c r="U6912" s="12">
        <f>((alpha*(beta^speed))*(speed^ceta))</f>
        <v>6.8742565172006538</v>
      </c>
      <c r="V6912" s="8">
        <f t="shared" si="238"/>
        <v>66</v>
      </c>
    </row>
    <row r="6913" spans="1:22">
      <c r="A6913" s="34" t="s">
        <v>19</v>
      </c>
      <c r="B6913" s="34" t="s">
        <v>72</v>
      </c>
      <c r="C6913" s="5" t="s">
        <v>157</v>
      </c>
      <c r="D6913" s="35" t="s">
        <v>84</v>
      </c>
      <c r="E6913" s="36" t="s">
        <v>16</v>
      </c>
      <c r="F6913" s="37">
        <v>100</v>
      </c>
      <c r="G6913" s="38">
        <v>0.04</v>
      </c>
      <c r="H6913" s="34">
        <v>0.99028511809177155</v>
      </c>
      <c r="I6913" s="35">
        <v>153.65640213035451</v>
      </c>
      <c r="J6913" s="35">
        <v>-1.1428778256042877</v>
      </c>
      <c r="K6913" s="35">
        <v>35.56074995598054</v>
      </c>
      <c r="L6913" s="35">
        <v>-6.0247492949638201E-2</v>
      </c>
      <c r="M6913" s="35">
        <v>0</v>
      </c>
      <c r="N6913" s="35">
        <v>0</v>
      </c>
      <c r="O6913" s="35">
        <v>0</v>
      </c>
      <c r="P6913" s="36">
        <v>12</v>
      </c>
      <c r="Q6913" s="37">
        <v>66</v>
      </c>
      <c r="R6913" s="36">
        <v>1</v>
      </c>
      <c r="S6913" s="39">
        <f t="shared" si="237"/>
        <v>66</v>
      </c>
      <c r="T6913" s="34" t="s">
        <v>30</v>
      </c>
      <c r="U6913" s="12">
        <f>((alpha*(speed^beta))+(ceta*(speed^delta)))</f>
        <v>28.907386993972302</v>
      </c>
      <c r="V6913" s="8">
        <f t="shared" si="238"/>
        <v>66</v>
      </c>
    </row>
    <row r="6914" spans="1:22">
      <c r="A6914" s="34" t="s">
        <v>19</v>
      </c>
      <c r="B6914" s="34" t="s">
        <v>72</v>
      </c>
      <c r="C6914" s="5" t="s">
        <v>157</v>
      </c>
      <c r="D6914" s="35" t="s">
        <v>84</v>
      </c>
      <c r="E6914" s="36" t="s">
        <v>14</v>
      </c>
      <c r="F6914" s="37">
        <v>100</v>
      </c>
      <c r="G6914" s="38">
        <v>0.04</v>
      </c>
      <c r="H6914" s="34">
        <v>0.99758371151430369</v>
      </c>
      <c r="I6914" s="35">
        <v>36.490751105466707</v>
      </c>
      <c r="J6914" s="35">
        <v>0.998511684598689</v>
      </c>
      <c r="K6914" s="35">
        <v>-0.92040594405329357</v>
      </c>
      <c r="L6914" s="35">
        <v>0</v>
      </c>
      <c r="M6914" s="35">
        <v>0</v>
      </c>
      <c r="N6914" s="35">
        <v>0</v>
      </c>
      <c r="O6914" s="35">
        <v>0</v>
      </c>
      <c r="P6914" s="36">
        <v>12</v>
      </c>
      <c r="Q6914" s="37">
        <v>66</v>
      </c>
      <c r="R6914" s="36">
        <v>0</v>
      </c>
      <c r="S6914" s="39">
        <f t="shared" ref="S6914:S6977" si="240">V6914</f>
        <v>66</v>
      </c>
      <c r="T6914" s="34" t="s">
        <v>29</v>
      </c>
      <c r="U6914" s="12">
        <f>((alpha*(beta^speed))*(speed^ceta))</f>
        <v>0.69947426171783456</v>
      </c>
      <c r="V6914" s="8">
        <f t="shared" ref="V6914:V6977" si="241">IF($V$1&lt;P6914,P6914,IF($V$1&gt;Q6914,Q6914,$V$1))</f>
        <v>66</v>
      </c>
    </row>
    <row r="6915" spans="1:22">
      <c r="A6915" s="34" t="s">
        <v>19</v>
      </c>
      <c r="B6915" s="34" t="s">
        <v>72</v>
      </c>
      <c r="C6915" s="5" t="s">
        <v>157</v>
      </c>
      <c r="D6915" s="35" t="s">
        <v>84</v>
      </c>
      <c r="E6915" s="36" t="s">
        <v>18</v>
      </c>
      <c r="F6915" s="37">
        <v>100</v>
      </c>
      <c r="G6915" s="38">
        <v>0.04</v>
      </c>
      <c r="H6915" s="34">
        <v>0.9623167016040024</v>
      </c>
      <c r="I6915" s="35">
        <v>10.571926305623817</v>
      </c>
      <c r="J6915" s="35">
        <v>-0.99507790875481894</v>
      </c>
      <c r="K6915" s="35">
        <v>0.35953242324177725</v>
      </c>
      <c r="L6915" s="35">
        <v>0.17375951691152633</v>
      </c>
      <c r="M6915" s="35">
        <v>0</v>
      </c>
      <c r="N6915" s="35">
        <v>0</v>
      </c>
      <c r="O6915" s="35">
        <v>0</v>
      </c>
      <c r="P6915" s="36">
        <v>12</v>
      </c>
      <c r="Q6915" s="37">
        <v>66</v>
      </c>
      <c r="R6915" s="36">
        <v>1</v>
      </c>
      <c r="S6915" s="39">
        <f t="shared" si="240"/>
        <v>66</v>
      </c>
      <c r="T6915" s="34" t="s">
        <v>30</v>
      </c>
      <c r="U6915" s="12">
        <f>((alpha*(speed^beta))+(ceta*(speed^delta)))</f>
        <v>0.90808068302242873</v>
      </c>
      <c r="V6915" s="8">
        <f t="shared" si="241"/>
        <v>66</v>
      </c>
    </row>
    <row r="6916" spans="1:22">
      <c r="A6916" s="34" t="s">
        <v>19</v>
      </c>
      <c r="B6916" s="34" t="s">
        <v>72</v>
      </c>
      <c r="C6916" s="5" t="s">
        <v>157</v>
      </c>
      <c r="D6916" s="35" t="s">
        <v>84</v>
      </c>
      <c r="E6916" s="36" t="s">
        <v>17</v>
      </c>
      <c r="F6916" s="37">
        <v>100</v>
      </c>
      <c r="G6916" s="38">
        <v>0.04</v>
      </c>
      <c r="H6916" s="34">
        <v>0.9903317593615738</v>
      </c>
      <c r="I6916" s="35">
        <v>2350.7548893898247</v>
      </c>
      <c r="J6916" s="35">
        <v>1.0061987450179644</v>
      </c>
      <c r="K6916" s="35">
        <v>-0.42489893331252876</v>
      </c>
      <c r="L6916" s="35">
        <v>0</v>
      </c>
      <c r="M6916" s="35">
        <v>0</v>
      </c>
      <c r="N6916" s="35">
        <v>0</v>
      </c>
      <c r="O6916" s="35">
        <v>0</v>
      </c>
      <c r="P6916" s="36">
        <v>12</v>
      </c>
      <c r="Q6916" s="37">
        <v>66</v>
      </c>
      <c r="R6916" s="36">
        <v>0</v>
      </c>
      <c r="S6916" s="39">
        <f t="shared" si="240"/>
        <v>66</v>
      </c>
      <c r="T6916" s="34" t="s">
        <v>29</v>
      </c>
      <c r="U6916" s="12">
        <f>((alpha*(beta^speed))*(speed^ceta))</f>
        <v>595.9556995637937</v>
      </c>
      <c r="V6916" s="8">
        <f t="shared" si="241"/>
        <v>66</v>
      </c>
    </row>
    <row r="6917" spans="1:22">
      <c r="A6917" s="34" t="s">
        <v>19</v>
      </c>
      <c r="B6917" s="34" t="s">
        <v>72</v>
      </c>
      <c r="C6917" s="5" t="s">
        <v>157</v>
      </c>
      <c r="D6917" s="35" t="s">
        <v>84</v>
      </c>
      <c r="E6917" s="36" t="s">
        <v>15</v>
      </c>
      <c r="F6917" s="37">
        <v>0</v>
      </c>
      <c r="G6917" s="38">
        <v>0.06</v>
      </c>
      <c r="H6917" s="34">
        <v>0.98189754945944308</v>
      </c>
      <c r="I6917" s="35">
        <v>114.66335768677025</v>
      </c>
      <c r="J6917" s="35">
        <v>1.0234855383016412</v>
      </c>
      <c r="K6917" s="35">
        <v>-1.1248078477935055</v>
      </c>
      <c r="L6917" s="35">
        <v>0</v>
      </c>
      <c r="M6917" s="35">
        <v>0</v>
      </c>
      <c r="N6917" s="35">
        <v>0</v>
      </c>
      <c r="O6917" s="35">
        <v>0</v>
      </c>
      <c r="P6917" s="36">
        <v>12</v>
      </c>
      <c r="Q6917" s="37">
        <v>81</v>
      </c>
      <c r="R6917" s="36">
        <v>0</v>
      </c>
      <c r="S6917" s="39">
        <f t="shared" si="240"/>
        <v>81</v>
      </c>
      <c r="T6917" s="34" t="s">
        <v>29</v>
      </c>
      <c r="U6917" s="12">
        <f>((alpha*(beta^speed))*(speed^ceta))</f>
        <v>5.3624626585838726</v>
      </c>
      <c r="V6917" s="8">
        <f t="shared" si="241"/>
        <v>81</v>
      </c>
    </row>
    <row r="6918" spans="1:22">
      <c r="A6918" s="34" t="s">
        <v>19</v>
      </c>
      <c r="B6918" s="34" t="s">
        <v>72</v>
      </c>
      <c r="C6918" s="5" t="s">
        <v>157</v>
      </c>
      <c r="D6918" s="35" t="s">
        <v>84</v>
      </c>
      <c r="E6918" s="36" t="s">
        <v>16</v>
      </c>
      <c r="F6918" s="37">
        <v>0</v>
      </c>
      <c r="G6918" s="38">
        <v>0.06</v>
      </c>
      <c r="H6918" s="34">
        <v>0.99590518546498408</v>
      </c>
      <c r="I6918" s="35">
        <v>8.8951980070560257</v>
      </c>
      <c r="J6918" s="35">
        <v>0.17525856184168309</v>
      </c>
      <c r="K6918" s="35">
        <v>126.50895597840423</v>
      </c>
      <c r="L6918" s="35">
        <v>-0.77480639128655115</v>
      </c>
      <c r="M6918" s="35">
        <v>0</v>
      </c>
      <c r="N6918" s="35">
        <v>0</v>
      </c>
      <c r="O6918" s="35">
        <v>0</v>
      </c>
      <c r="P6918" s="36">
        <v>12</v>
      </c>
      <c r="Q6918" s="37">
        <v>81</v>
      </c>
      <c r="R6918" s="36">
        <v>1</v>
      </c>
      <c r="S6918" s="39">
        <f t="shared" si="240"/>
        <v>81</v>
      </c>
      <c r="T6918" s="34" t="s">
        <v>30</v>
      </c>
      <c r="U6918" s="12">
        <f>((alpha*(speed^beta))+(ceta*(speed^delta)))</f>
        <v>23.41631726097463</v>
      </c>
      <c r="V6918" s="8">
        <f t="shared" si="241"/>
        <v>81</v>
      </c>
    </row>
    <row r="6919" spans="1:22">
      <c r="A6919" s="34" t="s">
        <v>19</v>
      </c>
      <c r="B6919" s="34" t="s">
        <v>72</v>
      </c>
      <c r="C6919" s="5" t="s">
        <v>157</v>
      </c>
      <c r="D6919" s="35" t="s">
        <v>84</v>
      </c>
      <c r="E6919" s="36" t="s">
        <v>14</v>
      </c>
      <c r="F6919" s="37">
        <v>0</v>
      </c>
      <c r="G6919" s="38">
        <v>0.06</v>
      </c>
      <c r="H6919" s="34">
        <v>0.99720695675048698</v>
      </c>
      <c r="I6919" s="35">
        <v>-2.4208677737664431E-2</v>
      </c>
      <c r="J6919" s="35">
        <v>2.7078472280259034E-2</v>
      </c>
      <c r="K6919" s="35">
        <v>0.93747857829607217</v>
      </c>
      <c r="L6919" s="35">
        <v>0</v>
      </c>
      <c r="M6919" s="35">
        <v>0</v>
      </c>
      <c r="N6919" s="35">
        <v>0</v>
      </c>
      <c r="O6919" s="35">
        <v>0</v>
      </c>
      <c r="P6919" s="36">
        <v>12</v>
      </c>
      <c r="Q6919" s="37">
        <v>81</v>
      </c>
      <c r="R6919" s="36">
        <v>6</v>
      </c>
      <c r="S6919" s="39">
        <f t="shared" si="240"/>
        <v>81</v>
      </c>
      <c r="T6919" s="34" t="s">
        <v>37</v>
      </c>
      <c r="U6919" s="12">
        <f>(1/(alpha+(beta*(speed^ceta))))</f>
        <v>0.60893003340542307</v>
      </c>
      <c r="V6919" s="8">
        <f t="shared" si="241"/>
        <v>81</v>
      </c>
    </row>
    <row r="6920" spans="1:22">
      <c r="A6920" s="34" t="s">
        <v>19</v>
      </c>
      <c r="B6920" s="34" t="s">
        <v>72</v>
      </c>
      <c r="C6920" s="5" t="s">
        <v>157</v>
      </c>
      <c r="D6920" s="35" t="s">
        <v>84</v>
      </c>
      <c r="E6920" s="36" t="s">
        <v>18</v>
      </c>
      <c r="F6920" s="37">
        <v>0</v>
      </c>
      <c r="G6920" s="38">
        <v>0.06</v>
      </c>
      <c r="H6920" s="34">
        <v>0.98907309778599051</v>
      </c>
      <c r="I6920" s="35">
        <v>14.936386883971579</v>
      </c>
      <c r="J6920" s="35">
        <v>1.0212829478741658</v>
      </c>
      <c r="K6920" s="35">
        <v>-1.0776826909871604</v>
      </c>
      <c r="L6920" s="35">
        <v>0</v>
      </c>
      <c r="M6920" s="35">
        <v>0</v>
      </c>
      <c r="N6920" s="35">
        <v>0</v>
      </c>
      <c r="O6920" s="35">
        <v>0</v>
      </c>
      <c r="P6920" s="36">
        <v>12</v>
      </c>
      <c r="Q6920" s="37">
        <v>81</v>
      </c>
      <c r="R6920" s="36">
        <v>0</v>
      </c>
      <c r="S6920" s="39">
        <f t="shared" si="240"/>
        <v>81</v>
      </c>
      <c r="T6920" s="34" t="s">
        <v>29</v>
      </c>
      <c r="U6920" s="12">
        <f>((alpha*(beta^speed))*(speed^ceta))</f>
        <v>0.72166694971499989</v>
      </c>
      <c r="V6920" s="8">
        <f t="shared" si="241"/>
        <v>81</v>
      </c>
    </row>
    <row r="6921" spans="1:22">
      <c r="A6921" s="34" t="s">
        <v>19</v>
      </c>
      <c r="B6921" s="34" t="s">
        <v>72</v>
      </c>
      <c r="C6921" s="5" t="s">
        <v>157</v>
      </c>
      <c r="D6921" s="35" t="s">
        <v>84</v>
      </c>
      <c r="E6921" s="36" t="s">
        <v>17</v>
      </c>
      <c r="F6921" s="37">
        <v>0</v>
      </c>
      <c r="G6921" s="38">
        <v>0.06</v>
      </c>
      <c r="H6921" s="34">
        <v>0.99513716958712017</v>
      </c>
      <c r="I6921" s="35">
        <v>3382.1823239294908</v>
      </c>
      <c r="J6921" s="35">
        <v>1.0121070170825548</v>
      </c>
      <c r="K6921" s="35">
        <v>-0.66104634290485753</v>
      </c>
      <c r="L6921" s="35">
        <v>0</v>
      </c>
      <c r="M6921" s="35">
        <v>0</v>
      </c>
      <c r="N6921" s="35">
        <v>0</v>
      </c>
      <c r="O6921" s="35">
        <v>0</v>
      </c>
      <c r="P6921" s="36">
        <v>12</v>
      </c>
      <c r="Q6921" s="37">
        <v>81</v>
      </c>
      <c r="R6921" s="36">
        <v>0</v>
      </c>
      <c r="S6921" s="39">
        <f t="shared" si="240"/>
        <v>81</v>
      </c>
      <c r="T6921" s="34" t="s">
        <v>29</v>
      </c>
      <c r="U6921" s="12">
        <f>((alpha*(beta^speed))*(speed^ceta))</f>
        <v>490.84150686193681</v>
      </c>
      <c r="V6921" s="8">
        <f t="shared" si="241"/>
        <v>81</v>
      </c>
    </row>
    <row r="6922" spans="1:22">
      <c r="A6922" s="34" t="s">
        <v>19</v>
      </c>
      <c r="B6922" s="34" t="s">
        <v>72</v>
      </c>
      <c r="C6922" s="5" t="s">
        <v>157</v>
      </c>
      <c r="D6922" s="35" t="s">
        <v>84</v>
      </c>
      <c r="E6922" s="36" t="s">
        <v>15</v>
      </c>
      <c r="F6922" s="37">
        <v>50</v>
      </c>
      <c r="G6922" s="38">
        <v>0.06</v>
      </c>
      <c r="H6922" s="34">
        <v>0.9286030953864598</v>
      </c>
      <c r="I6922" s="35">
        <v>2.7043869358824093</v>
      </c>
      <c r="J6922" s="35">
        <v>0.22115914344130466</v>
      </c>
      <c r="K6922" s="35">
        <v>144.52922154669409</v>
      </c>
      <c r="L6922" s="35">
        <v>-1.3162327003978449</v>
      </c>
      <c r="M6922" s="35">
        <v>0</v>
      </c>
      <c r="N6922" s="35">
        <v>0</v>
      </c>
      <c r="O6922" s="35">
        <v>0</v>
      </c>
      <c r="P6922" s="36">
        <v>12</v>
      </c>
      <c r="Q6922" s="37">
        <v>62</v>
      </c>
      <c r="R6922" s="36">
        <v>1</v>
      </c>
      <c r="S6922" s="39">
        <f t="shared" si="240"/>
        <v>62</v>
      </c>
      <c r="T6922" s="34" t="s">
        <v>30</v>
      </c>
      <c r="U6922" s="12">
        <f>((alpha*(speed^beta))+(ceta*(speed^delta)))</f>
        <v>7.3691440400271055</v>
      </c>
      <c r="V6922" s="8">
        <f t="shared" si="241"/>
        <v>62</v>
      </c>
    </row>
    <row r="6923" spans="1:22">
      <c r="A6923" s="34" t="s">
        <v>19</v>
      </c>
      <c r="B6923" s="34" t="s">
        <v>72</v>
      </c>
      <c r="C6923" s="5" t="s">
        <v>157</v>
      </c>
      <c r="D6923" s="35" t="s">
        <v>84</v>
      </c>
      <c r="E6923" s="36" t="s">
        <v>16</v>
      </c>
      <c r="F6923" s="37">
        <v>50</v>
      </c>
      <c r="G6923" s="38">
        <v>0.06</v>
      </c>
      <c r="H6923" s="34">
        <v>0.99610368955404083</v>
      </c>
      <c r="I6923" s="35">
        <v>3.4402443784276557</v>
      </c>
      <c r="J6923" s="35">
        <v>3.711978423614724</v>
      </c>
      <c r="K6923" s="35">
        <v>-1.4797296703992067E-2</v>
      </c>
      <c r="L6923" s="35">
        <v>0</v>
      </c>
      <c r="M6923" s="35">
        <v>0</v>
      </c>
      <c r="N6923" s="35">
        <v>0</v>
      </c>
      <c r="O6923" s="35">
        <v>0</v>
      </c>
      <c r="P6923" s="36">
        <v>12</v>
      </c>
      <c r="Q6923" s="37">
        <v>62</v>
      </c>
      <c r="R6923" s="36">
        <v>13</v>
      </c>
      <c r="S6923" s="39">
        <f t="shared" si="240"/>
        <v>62</v>
      </c>
      <c r="T6923" s="34" t="s">
        <v>50</v>
      </c>
      <c r="U6923" s="12">
        <f>EXP((alpha+(beta/speed))+(ceta*LN(speed)))</f>
        <v>31.157175322227982</v>
      </c>
      <c r="V6923" s="8">
        <f t="shared" si="241"/>
        <v>62</v>
      </c>
    </row>
    <row r="6924" spans="1:22">
      <c r="A6924" s="34" t="s">
        <v>19</v>
      </c>
      <c r="B6924" s="34" t="s">
        <v>72</v>
      </c>
      <c r="C6924" s="5" t="s">
        <v>157</v>
      </c>
      <c r="D6924" s="35" t="s">
        <v>84</v>
      </c>
      <c r="E6924" s="36" t="s">
        <v>14</v>
      </c>
      <c r="F6924" s="37">
        <v>50</v>
      </c>
      <c r="G6924" s="38">
        <v>0.06</v>
      </c>
      <c r="H6924" s="34">
        <v>0.99765101153624247</v>
      </c>
      <c r="I6924" s="35">
        <v>-3.3672456086778088E-2</v>
      </c>
      <c r="J6924" s="35">
        <v>3.2743981914999817E-2</v>
      </c>
      <c r="K6924" s="35">
        <v>0.89039645668504963</v>
      </c>
      <c r="L6924" s="35">
        <v>0</v>
      </c>
      <c r="M6924" s="35">
        <v>0</v>
      </c>
      <c r="N6924" s="35">
        <v>0</v>
      </c>
      <c r="O6924" s="35">
        <v>0</v>
      </c>
      <c r="P6924" s="36">
        <v>12</v>
      </c>
      <c r="Q6924" s="37">
        <v>62</v>
      </c>
      <c r="R6924" s="36">
        <v>6</v>
      </c>
      <c r="S6924" s="39">
        <f t="shared" si="240"/>
        <v>62</v>
      </c>
      <c r="T6924" s="34" t="s">
        <v>37</v>
      </c>
      <c r="U6924" s="12">
        <f>(1/(alpha+(beta*(speed^ceta))))</f>
        <v>0.79506611289951179</v>
      </c>
      <c r="V6924" s="8">
        <f t="shared" si="241"/>
        <v>62</v>
      </c>
    </row>
    <row r="6925" spans="1:22">
      <c r="A6925" s="34" t="s">
        <v>19</v>
      </c>
      <c r="B6925" s="34" t="s">
        <v>72</v>
      </c>
      <c r="C6925" s="5" t="s">
        <v>157</v>
      </c>
      <c r="D6925" s="35" t="s">
        <v>84</v>
      </c>
      <c r="E6925" s="36" t="s">
        <v>18</v>
      </c>
      <c r="F6925" s="37">
        <v>50</v>
      </c>
      <c r="G6925" s="38">
        <v>0.06</v>
      </c>
      <c r="H6925" s="34">
        <v>0.95768802607435377</v>
      </c>
      <c r="I6925" s="35">
        <v>0.32138300531041075</v>
      </c>
      <c r="J6925" s="35">
        <v>0.25025476845418654</v>
      </c>
      <c r="K6925" s="35">
        <v>21.248488743150347</v>
      </c>
      <c r="L6925" s="35">
        <v>-1.2899266953888864</v>
      </c>
      <c r="M6925" s="35">
        <v>0</v>
      </c>
      <c r="N6925" s="35">
        <v>0</v>
      </c>
      <c r="O6925" s="35">
        <v>0</v>
      </c>
      <c r="P6925" s="36">
        <v>12</v>
      </c>
      <c r="Q6925" s="37">
        <v>62</v>
      </c>
      <c r="R6925" s="36">
        <v>1</v>
      </c>
      <c r="S6925" s="39">
        <f t="shared" si="240"/>
        <v>62</v>
      </c>
      <c r="T6925" s="34" t="s">
        <v>30</v>
      </c>
      <c r="U6925" s="12">
        <f>((alpha*(speed^beta))+(ceta*(speed^delta)))</f>
        <v>1.0063503235496385</v>
      </c>
      <c r="V6925" s="8">
        <f t="shared" si="241"/>
        <v>62</v>
      </c>
    </row>
    <row r="6926" spans="1:22">
      <c r="A6926" s="34" t="s">
        <v>19</v>
      </c>
      <c r="B6926" s="34" t="s">
        <v>72</v>
      </c>
      <c r="C6926" s="5" t="s">
        <v>157</v>
      </c>
      <c r="D6926" s="35" t="s">
        <v>84</v>
      </c>
      <c r="E6926" s="36" t="s">
        <v>17</v>
      </c>
      <c r="F6926" s="37">
        <v>50</v>
      </c>
      <c r="G6926" s="38">
        <v>0.06</v>
      </c>
      <c r="H6926" s="34">
        <v>0.99202849856987474</v>
      </c>
      <c r="I6926" s="35">
        <v>2642.4911605150651</v>
      </c>
      <c r="J6926" s="35">
        <v>1.0091121584775773</v>
      </c>
      <c r="K6926" s="35">
        <v>-0.47444790214929017</v>
      </c>
      <c r="L6926" s="35">
        <v>0</v>
      </c>
      <c r="M6926" s="35">
        <v>0</v>
      </c>
      <c r="N6926" s="35">
        <v>0</v>
      </c>
      <c r="O6926" s="35">
        <v>0</v>
      </c>
      <c r="P6926" s="36">
        <v>12</v>
      </c>
      <c r="Q6926" s="37">
        <v>62</v>
      </c>
      <c r="R6926" s="36">
        <v>0</v>
      </c>
      <c r="S6926" s="39">
        <f t="shared" si="240"/>
        <v>62</v>
      </c>
      <c r="T6926" s="34" t="s">
        <v>29</v>
      </c>
      <c r="U6926" s="12">
        <f>((alpha*(beta^speed))*(speed^ceta))</f>
        <v>654.42860961297197</v>
      </c>
      <c r="V6926" s="8">
        <f t="shared" si="241"/>
        <v>62</v>
      </c>
    </row>
    <row r="6927" spans="1:22">
      <c r="A6927" s="34" t="s">
        <v>19</v>
      </c>
      <c r="B6927" s="34" t="s">
        <v>72</v>
      </c>
      <c r="C6927" s="5" t="s">
        <v>157</v>
      </c>
      <c r="D6927" s="35" t="s">
        <v>84</v>
      </c>
      <c r="E6927" s="36" t="s">
        <v>15</v>
      </c>
      <c r="F6927" s="37">
        <v>100</v>
      </c>
      <c r="G6927" s="38">
        <v>0.06</v>
      </c>
      <c r="H6927" s="34">
        <v>0.88733283432750698</v>
      </c>
      <c r="I6927" s="35">
        <v>2.0641594139114314</v>
      </c>
      <c r="J6927" s="35">
        <v>4.3069529219806642</v>
      </c>
      <c r="K6927" s="35">
        <v>2.5880964770982177E-2</v>
      </c>
      <c r="L6927" s="35">
        <v>0</v>
      </c>
      <c r="M6927" s="35">
        <v>0</v>
      </c>
      <c r="N6927" s="35">
        <v>0</v>
      </c>
      <c r="O6927" s="35">
        <v>0</v>
      </c>
      <c r="P6927" s="36">
        <v>12</v>
      </c>
      <c r="Q6927" s="37">
        <v>50</v>
      </c>
      <c r="R6927" s="36">
        <v>13</v>
      </c>
      <c r="S6927" s="39">
        <f t="shared" si="240"/>
        <v>50</v>
      </c>
      <c r="T6927" s="34" t="s">
        <v>50</v>
      </c>
      <c r="U6927" s="12">
        <f>EXP((alpha+(beta/speed))+(ceta*LN(speed)))</f>
        <v>9.5024095371678303</v>
      </c>
      <c r="V6927" s="8">
        <f t="shared" si="241"/>
        <v>50</v>
      </c>
    </row>
    <row r="6928" spans="1:22">
      <c r="A6928" s="34" t="s">
        <v>19</v>
      </c>
      <c r="B6928" s="34" t="s">
        <v>72</v>
      </c>
      <c r="C6928" s="5" t="s">
        <v>157</v>
      </c>
      <c r="D6928" s="35" t="s">
        <v>84</v>
      </c>
      <c r="E6928" s="36" t="s">
        <v>16</v>
      </c>
      <c r="F6928" s="37">
        <v>100</v>
      </c>
      <c r="G6928" s="38">
        <v>0.06</v>
      </c>
      <c r="H6928" s="34">
        <v>0.99366238398856266</v>
      </c>
      <c r="I6928" s="35">
        <v>-3.3403903281591248E-4</v>
      </c>
      <c r="J6928" s="35">
        <v>3.8834432252888858E-2</v>
      </c>
      <c r="K6928" s="35">
        <v>-1.5892826951661085</v>
      </c>
      <c r="L6928" s="35">
        <v>63.289683039096872</v>
      </c>
      <c r="M6928" s="35">
        <v>0</v>
      </c>
      <c r="N6928" s="35">
        <v>0</v>
      </c>
      <c r="O6928" s="35">
        <v>0</v>
      </c>
      <c r="P6928" s="36">
        <v>12</v>
      </c>
      <c r="Q6928" s="37">
        <v>50</v>
      </c>
      <c r="R6928" s="36">
        <v>14</v>
      </c>
      <c r="S6928" s="39">
        <f t="shared" si="240"/>
        <v>50</v>
      </c>
      <c r="T6928" s="34" t="s">
        <v>51</v>
      </c>
      <c r="U6928" s="12">
        <f>(((alpha*(speed^3))+(beta*(speed^2))+(ceta*speed))+delta)</f>
        <v>39.15674981102454</v>
      </c>
      <c r="V6928" s="8">
        <f t="shared" si="241"/>
        <v>50</v>
      </c>
    </row>
    <row r="6929" spans="1:22">
      <c r="A6929" s="34" t="s">
        <v>19</v>
      </c>
      <c r="B6929" s="34" t="s">
        <v>72</v>
      </c>
      <c r="C6929" s="5" t="s">
        <v>157</v>
      </c>
      <c r="D6929" s="35" t="s">
        <v>84</v>
      </c>
      <c r="E6929" s="36" t="s">
        <v>14</v>
      </c>
      <c r="F6929" s="37">
        <v>100</v>
      </c>
      <c r="G6929" s="38">
        <v>0.06</v>
      </c>
      <c r="H6929" s="34">
        <v>0.99858737817100451</v>
      </c>
      <c r="I6929" s="35">
        <v>25.154935988621244</v>
      </c>
      <c r="J6929" s="35">
        <v>-0.82844685175416588</v>
      </c>
      <c r="K6929" s="35">
        <v>471.44525750651127</v>
      </c>
      <c r="L6929" s="35">
        <v>-2.7792549248736278</v>
      </c>
      <c r="M6929" s="35">
        <v>0</v>
      </c>
      <c r="N6929" s="35">
        <v>0</v>
      </c>
      <c r="O6929" s="35">
        <v>0</v>
      </c>
      <c r="P6929" s="36">
        <v>12</v>
      </c>
      <c r="Q6929" s="37">
        <v>50</v>
      </c>
      <c r="R6929" s="36">
        <v>1</v>
      </c>
      <c r="S6929" s="39">
        <f t="shared" si="240"/>
        <v>50</v>
      </c>
      <c r="T6929" s="34" t="s">
        <v>30</v>
      </c>
      <c r="U6929" s="12">
        <f>((alpha*(speed^beta))+(ceta*(speed^delta)))</f>
        <v>0.99322052265610994</v>
      </c>
      <c r="V6929" s="8">
        <f t="shared" si="241"/>
        <v>50</v>
      </c>
    </row>
    <row r="6930" spans="1:22">
      <c r="A6930" s="34" t="s">
        <v>19</v>
      </c>
      <c r="B6930" s="34" t="s">
        <v>72</v>
      </c>
      <c r="C6930" s="5" t="s">
        <v>157</v>
      </c>
      <c r="D6930" s="35" t="s">
        <v>84</v>
      </c>
      <c r="E6930" s="36" t="s">
        <v>18</v>
      </c>
      <c r="F6930" s="37">
        <v>100</v>
      </c>
      <c r="G6930" s="38">
        <v>0.06</v>
      </c>
      <c r="H6930" s="34">
        <v>0.93714216684849672</v>
      </c>
      <c r="I6930" s="35">
        <v>111.94337581083825</v>
      </c>
      <c r="J6930" s="35">
        <v>-2.377592411760276</v>
      </c>
      <c r="K6930" s="35">
        <v>1.6735162161286685</v>
      </c>
      <c r="L6930" s="35">
        <v>-6.8401742745799021E-2</v>
      </c>
      <c r="M6930" s="35">
        <v>0</v>
      </c>
      <c r="N6930" s="35">
        <v>0</v>
      </c>
      <c r="O6930" s="35">
        <v>0</v>
      </c>
      <c r="P6930" s="36">
        <v>12</v>
      </c>
      <c r="Q6930" s="37">
        <v>50</v>
      </c>
      <c r="R6930" s="36">
        <v>1</v>
      </c>
      <c r="S6930" s="39">
        <f t="shared" si="240"/>
        <v>50</v>
      </c>
      <c r="T6930" s="34" t="s">
        <v>30</v>
      </c>
      <c r="U6930" s="12">
        <f>((alpha*(speed^beta))+(ceta*(speed^delta)))</f>
        <v>1.2908336559081492</v>
      </c>
      <c r="V6930" s="8">
        <f t="shared" si="241"/>
        <v>50</v>
      </c>
    </row>
    <row r="6931" spans="1:22">
      <c r="A6931" s="34" t="s">
        <v>19</v>
      </c>
      <c r="B6931" s="34" t="s">
        <v>72</v>
      </c>
      <c r="C6931" s="5" t="s">
        <v>157</v>
      </c>
      <c r="D6931" s="35" t="s">
        <v>84</v>
      </c>
      <c r="E6931" s="36" t="s">
        <v>17</v>
      </c>
      <c r="F6931" s="37">
        <v>100</v>
      </c>
      <c r="G6931" s="38">
        <v>0.06</v>
      </c>
      <c r="H6931" s="34">
        <v>0.98968654525266841</v>
      </c>
      <c r="I6931" s="35">
        <v>-8.1859874869824531E-3</v>
      </c>
      <c r="J6931" s="35">
        <v>0.99081602509798572</v>
      </c>
      <c r="K6931" s="35">
        <v>-41.507321597511648</v>
      </c>
      <c r="L6931" s="35">
        <v>1439.0822977014607</v>
      </c>
      <c r="M6931" s="35">
        <v>0</v>
      </c>
      <c r="N6931" s="35">
        <v>0</v>
      </c>
      <c r="O6931" s="35">
        <v>0</v>
      </c>
      <c r="P6931" s="36">
        <v>12</v>
      </c>
      <c r="Q6931" s="37">
        <v>50</v>
      </c>
      <c r="R6931" s="36">
        <v>14</v>
      </c>
      <c r="S6931" s="39">
        <f t="shared" si="240"/>
        <v>50</v>
      </c>
      <c r="T6931" s="34" t="s">
        <v>51</v>
      </c>
      <c r="U6931" s="12">
        <f>(((alpha*(speed^3))+(beta*(speed^2))+(ceta*speed))+delta)</f>
        <v>817.50784469803625</v>
      </c>
      <c r="V6931" s="8">
        <f t="shared" si="241"/>
        <v>50</v>
      </c>
    </row>
    <row r="6932" spans="1:22">
      <c r="A6932" s="34" t="s">
        <v>19</v>
      </c>
      <c r="B6932" s="34" t="s">
        <v>72</v>
      </c>
      <c r="C6932" s="5" t="s">
        <v>158</v>
      </c>
      <c r="D6932" s="35" t="s">
        <v>85</v>
      </c>
      <c r="E6932" s="36" t="s">
        <v>15</v>
      </c>
      <c r="F6932" s="37">
        <v>0</v>
      </c>
      <c r="G6932" s="38">
        <v>0</v>
      </c>
      <c r="H6932" s="34">
        <v>0.98789343123284912</v>
      </c>
      <c r="I6932" s="35">
        <v>0.83386543663825763</v>
      </c>
      <c r="J6932" s="35">
        <v>28.730079258632262</v>
      </c>
      <c r="K6932" s="35">
        <v>4.2966546797163725E-2</v>
      </c>
      <c r="L6932" s="35">
        <v>0.83955730903106451</v>
      </c>
      <c r="M6932" s="35">
        <v>2.6024158407958142E-2</v>
      </c>
      <c r="N6932" s="35">
        <v>0</v>
      </c>
      <c r="O6932" s="35">
        <v>0</v>
      </c>
      <c r="P6932" s="36">
        <v>12</v>
      </c>
      <c r="Q6932" s="37">
        <v>86</v>
      </c>
      <c r="R6932" s="36">
        <v>10</v>
      </c>
      <c r="S6932" s="39">
        <f t="shared" si="240"/>
        <v>86</v>
      </c>
      <c r="T6932" s="34" t="s">
        <v>44</v>
      </c>
      <c r="U6932" s="12">
        <f>(alpha+(beta/(1+EXP((((-1)*ceta)+(delta*LN(speed)))+(epsilon*speed)))))</f>
        <v>0.90967820472518213</v>
      </c>
      <c r="V6932" s="8">
        <f t="shared" si="241"/>
        <v>86</v>
      </c>
    </row>
    <row r="6933" spans="1:22">
      <c r="A6933" s="34" t="s">
        <v>19</v>
      </c>
      <c r="B6933" s="34" t="s">
        <v>72</v>
      </c>
      <c r="C6933" s="5" t="s">
        <v>158</v>
      </c>
      <c r="D6933" s="35" t="s">
        <v>85</v>
      </c>
      <c r="E6933" s="36" t="s">
        <v>16</v>
      </c>
      <c r="F6933" s="37">
        <v>0</v>
      </c>
      <c r="G6933" s="38">
        <v>0</v>
      </c>
      <c r="H6933" s="34">
        <v>0.98358396609210164</v>
      </c>
      <c r="I6933" s="35">
        <v>74.94326067101089</v>
      </c>
      <c r="J6933" s="35">
        <v>1.0104223599271598</v>
      </c>
      <c r="K6933" s="35">
        <v>-0.83299472837404009</v>
      </c>
      <c r="L6933" s="35">
        <v>0</v>
      </c>
      <c r="M6933" s="35">
        <v>0</v>
      </c>
      <c r="N6933" s="35">
        <v>0</v>
      </c>
      <c r="O6933" s="35">
        <v>0</v>
      </c>
      <c r="P6933" s="36">
        <v>12</v>
      </c>
      <c r="Q6933" s="37">
        <v>86</v>
      </c>
      <c r="R6933" s="36">
        <v>0</v>
      </c>
      <c r="S6933" s="39">
        <f t="shared" si="240"/>
        <v>86</v>
      </c>
      <c r="T6933" s="34" t="s">
        <v>29</v>
      </c>
      <c r="U6933" s="12">
        <f>((alpha*(beta^speed))*(speed^ceta))</f>
        <v>4.4725903757141383</v>
      </c>
      <c r="V6933" s="8">
        <f t="shared" si="241"/>
        <v>86</v>
      </c>
    </row>
    <row r="6934" spans="1:22">
      <c r="A6934" s="34" t="s">
        <v>19</v>
      </c>
      <c r="B6934" s="34" t="s">
        <v>72</v>
      </c>
      <c r="C6934" s="5" t="s">
        <v>158</v>
      </c>
      <c r="D6934" s="35" t="s">
        <v>85</v>
      </c>
      <c r="E6934" s="36" t="s">
        <v>14</v>
      </c>
      <c r="F6934" s="37">
        <v>0</v>
      </c>
      <c r="G6934" s="38">
        <v>0</v>
      </c>
      <c r="H6934" s="34">
        <v>0.99681078002336332</v>
      </c>
      <c r="I6934" s="35">
        <v>-0.25533634309797426</v>
      </c>
      <c r="J6934" s="35">
        <v>7.3707567070159449E-2</v>
      </c>
      <c r="K6934" s="35">
        <v>1.4565425333479671</v>
      </c>
      <c r="L6934" s="35">
        <v>0</v>
      </c>
      <c r="M6934" s="35">
        <v>0</v>
      </c>
      <c r="N6934" s="35">
        <v>0</v>
      </c>
      <c r="O6934" s="35">
        <v>0</v>
      </c>
      <c r="P6934" s="36">
        <v>12</v>
      </c>
      <c r="Q6934" s="37">
        <v>86</v>
      </c>
      <c r="R6934" s="36">
        <v>2</v>
      </c>
      <c r="S6934" s="39">
        <f t="shared" si="240"/>
        <v>86</v>
      </c>
      <c r="T6934" s="34" t="s">
        <v>31</v>
      </c>
      <c r="U6934" s="12">
        <f>((alpha+(beta*speed))^((-1)/ceta))</f>
        <v>0.28948957306113315</v>
      </c>
      <c r="V6934" s="8">
        <f t="shared" si="241"/>
        <v>86</v>
      </c>
    </row>
    <row r="6935" spans="1:22">
      <c r="A6935" s="34" t="s">
        <v>19</v>
      </c>
      <c r="B6935" s="34" t="s">
        <v>72</v>
      </c>
      <c r="C6935" s="5" t="s">
        <v>158</v>
      </c>
      <c r="D6935" s="35" t="s">
        <v>85</v>
      </c>
      <c r="E6935" s="36" t="s">
        <v>18</v>
      </c>
      <c r="F6935" s="37">
        <v>0</v>
      </c>
      <c r="G6935" s="38">
        <v>0</v>
      </c>
      <c r="H6935" s="34">
        <v>0.99678815182151626</v>
      </c>
      <c r="I6935" s="35">
        <v>0.12831297466925051</v>
      </c>
      <c r="J6935" s="35">
        <v>-4.0527190368563728</v>
      </c>
      <c r="K6935" s="35">
        <v>0.61888889835067751</v>
      </c>
      <c r="L6935" s="35">
        <v>0.48083198185305059</v>
      </c>
      <c r="M6935" s="35">
        <v>0</v>
      </c>
      <c r="N6935" s="35">
        <v>0</v>
      </c>
      <c r="O6935" s="35">
        <v>0</v>
      </c>
      <c r="P6935" s="36">
        <v>12</v>
      </c>
      <c r="Q6935" s="37">
        <v>86</v>
      </c>
      <c r="R6935" s="36">
        <v>8</v>
      </c>
      <c r="S6935" s="39">
        <f t="shared" si="240"/>
        <v>86</v>
      </c>
      <c r="T6935" s="34" t="s">
        <v>40</v>
      </c>
      <c r="U6935" s="12">
        <f>(alpha-(beta*EXP(((-1)*ceta)*(speed^delta))))</f>
        <v>0.14916597011721072</v>
      </c>
      <c r="V6935" s="8">
        <f t="shared" si="241"/>
        <v>86</v>
      </c>
    </row>
    <row r="6936" spans="1:22">
      <c r="A6936" s="34" t="s">
        <v>19</v>
      </c>
      <c r="B6936" s="34" t="s">
        <v>72</v>
      </c>
      <c r="C6936" s="5" t="s">
        <v>158</v>
      </c>
      <c r="D6936" s="35" t="s">
        <v>85</v>
      </c>
      <c r="E6936" s="36" t="s">
        <v>17</v>
      </c>
      <c r="F6936" s="37">
        <v>0</v>
      </c>
      <c r="G6936" s="38">
        <v>0</v>
      </c>
      <c r="H6936" s="34">
        <v>0.9905647244131931</v>
      </c>
      <c r="I6936" s="35">
        <v>3281.103607665676</v>
      </c>
      <c r="J6936" s="35">
        <v>1.011399408330893</v>
      </c>
      <c r="K6936" s="35">
        <v>-0.93186238809794586</v>
      </c>
      <c r="L6936" s="35">
        <v>0</v>
      </c>
      <c r="M6936" s="35">
        <v>0</v>
      </c>
      <c r="N6936" s="35">
        <v>0</v>
      </c>
      <c r="O6936" s="35">
        <v>0</v>
      </c>
      <c r="P6936" s="36">
        <v>12</v>
      </c>
      <c r="Q6936" s="37">
        <v>86</v>
      </c>
      <c r="R6936" s="36">
        <v>0</v>
      </c>
      <c r="S6936" s="39">
        <f t="shared" si="240"/>
        <v>86</v>
      </c>
      <c r="T6936" s="34" t="s">
        <v>29</v>
      </c>
      <c r="U6936" s="12">
        <f>((alpha*(beta^speed))*(speed^ceta))</f>
        <v>136.98890301978832</v>
      </c>
      <c r="V6936" s="8">
        <f t="shared" si="241"/>
        <v>86</v>
      </c>
    </row>
    <row r="6937" spans="1:22">
      <c r="A6937" s="34" t="s">
        <v>19</v>
      </c>
      <c r="B6937" s="34" t="s">
        <v>72</v>
      </c>
      <c r="C6937" s="5" t="s">
        <v>158</v>
      </c>
      <c r="D6937" s="35" t="s">
        <v>85</v>
      </c>
      <c r="E6937" s="36" t="s">
        <v>15</v>
      </c>
      <c r="F6937" s="37">
        <v>50</v>
      </c>
      <c r="G6937" s="38">
        <v>0</v>
      </c>
      <c r="H6937" s="34">
        <v>0.96889270697749041</v>
      </c>
      <c r="I6937" s="35">
        <v>1.0466310654950277</v>
      </c>
      <c r="J6937" s="35">
        <v>22.501507762485861</v>
      </c>
      <c r="K6937" s="35">
        <v>-0.23525904599292854</v>
      </c>
      <c r="L6937" s="35">
        <v>0.5446378193413085</v>
      </c>
      <c r="M6937" s="35">
        <v>4.6542499279869573E-2</v>
      </c>
      <c r="N6937" s="35">
        <v>0</v>
      </c>
      <c r="O6937" s="35">
        <v>0</v>
      </c>
      <c r="P6937" s="36">
        <v>12</v>
      </c>
      <c r="Q6937" s="37">
        <v>86</v>
      </c>
      <c r="R6937" s="36">
        <v>10</v>
      </c>
      <c r="S6937" s="39">
        <f t="shared" si="240"/>
        <v>86</v>
      </c>
      <c r="T6937" s="34" t="s">
        <v>44</v>
      </c>
      <c r="U6937" s="12">
        <f>(alpha+(beta/(1+EXP((((-1)*ceta)+(delta*LN(speed)))+(epsilon*speed)))))</f>
        <v>1.075309410111321</v>
      </c>
      <c r="V6937" s="8">
        <f t="shared" si="241"/>
        <v>86</v>
      </c>
    </row>
    <row r="6938" spans="1:22">
      <c r="A6938" s="34" t="s">
        <v>19</v>
      </c>
      <c r="B6938" s="34" t="s">
        <v>72</v>
      </c>
      <c r="C6938" s="5" t="s">
        <v>158</v>
      </c>
      <c r="D6938" s="35" t="s">
        <v>85</v>
      </c>
      <c r="E6938" s="36" t="s">
        <v>16</v>
      </c>
      <c r="F6938" s="37">
        <v>50</v>
      </c>
      <c r="G6938" s="38">
        <v>0</v>
      </c>
      <c r="H6938" s="34">
        <v>0.97472032607832737</v>
      </c>
      <c r="I6938" s="35">
        <v>4.8369639753709102</v>
      </c>
      <c r="J6938" s="35">
        <v>48.901370434889564</v>
      </c>
      <c r="K6938" s="35">
        <v>0.13495834594987233</v>
      </c>
      <c r="L6938" s="35">
        <v>0.58630200415032874</v>
      </c>
      <c r="M6938" s="35">
        <v>3.8195832558422356E-2</v>
      </c>
      <c r="N6938" s="35">
        <v>0</v>
      </c>
      <c r="O6938" s="35">
        <v>0</v>
      </c>
      <c r="P6938" s="36">
        <v>12</v>
      </c>
      <c r="Q6938" s="37">
        <v>86</v>
      </c>
      <c r="R6938" s="36">
        <v>10</v>
      </c>
      <c r="S6938" s="39">
        <f t="shared" si="240"/>
        <v>86</v>
      </c>
      <c r="T6938" s="34" t="s">
        <v>44</v>
      </c>
      <c r="U6938" s="12">
        <f>(alpha+(beta/(1+EXP((((-1)*ceta)+(delta*LN(speed)))+(epsilon*speed)))))</f>
        <v>4.9903477597179933</v>
      </c>
      <c r="V6938" s="8">
        <f t="shared" si="241"/>
        <v>86</v>
      </c>
    </row>
    <row r="6939" spans="1:22">
      <c r="A6939" s="34" t="s">
        <v>19</v>
      </c>
      <c r="B6939" s="34" t="s">
        <v>72</v>
      </c>
      <c r="C6939" s="5" t="s">
        <v>158</v>
      </c>
      <c r="D6939" s="35" t="s">
        <v>85</v>
      </c>
      <c r="E6939" s="36" t="s">
        <v>14</v>
      </c>
      <c r="F6939" s="37">
        <v>50</v>
      </c>
      <c r="G6939" s="38">
        <v>0</v>
      </c>
      <c r="H6939" s="34">
        <v>0.99677720205614739</v>
      </c>
      <c r="I6939" s="35">
        <v>7.8559378312850514</v>
      </c>
      <c r="J6939" s="35">
        <v>-0.75047186203769545</v>
      </c>
      <c r="K6939" s="35">
        <v>346.29573351081876</v>
      </c>
      <c r="L6939" s="35">
        <v>-3.140102024786362</v>
      </c>
      <c r="M6939" s="35">
        <v>0</v>
      </c>
      <c r="N6939" s="35">
        <v>0</v>
      </c>
      <c r="O6939" s="35">
        <v>0</v>
      </c>
      <c r="P6939" s="36">
        <v>12</v>
      </c>
      <c r="Q6939" s="37">
        <v>86</v>
      </c>
      <c r="R6939" s="36">
        <v>1</v>
      </c>
      <c r="S6939" s="39">
        <f t="shared" si="240"/>
        <v>86</v>
      </c>
      <c r="T6939" s="34" t="s">
        <v>30</v>
      </c>
      <c r="U6939" s="12">
        <f>((alpha*(speed^beta))+(ceta*(speed^delta)))</f>
        <v>0.27788652828364779</v>
      </c>
      <c r="V6939" s="8">
        <f t="shared" si="241"/>
        <v>86</v>
      </c>
    </row>
    <row r="6940" spans="1:22">
      <c r="A6940" s="34" t="s">
        <v>19</v>
      </c>
      <c r="B6940" s="34" t="s">
        <v>72</v>
      </c>
      <c r="C6940" s="5" t="s">
        <v>158</v>
      </c>
      <c r="D6940" s="35" t="s">
        <v>85</v>
      </c>
      <c r="E6940" s="36" t="s">
        <v>18</v>
      </c>
      <c r="F6940" s="37">
        <v>50</v>
      </c>
      <c r="G6940" s="38">
        <v>0</v>
      </c>
      <c r="H6940" s="34">
        <v>0.99159954575957499</v>
      </c>
      <c r="I6940" s="35">
        <v>0.16620761993232472</v>
      </c>
      <c r="J6940" s="35">
        <v>-1.7689702688236173</v>
      </c>
      <c r="K6940" s="35">
        <v>0.21635768782447118</v>
      </c>
      <c r="L6940" s="35">
        <v>0.71602515317746496</v>
      </c>
      <c r="M6940" s="35">
        <v>0</v>
      </c>
      <c r="N6940" s="35">
        <v>0</v>
      </c>
      <c r="O6940" s="35">
        <v>0</v>
      </c>
      <c r="P6940" s="36">
        <v>12</v>
      </c>
      <c r="Q6940" s="37">
        <v>86</v>
      </c>
      <c r="R6940" s="36">
        <v>8</v>
      </c>
      <c r="S6940" s="39">
        <f t="shared" si="240"/>
        <v>86</v>
      </c>
      <c r="T6940" s="34" t="s">
        <v>40</v>
      </c>
      <c r="U6940" s="12">
        <f>(alpha-(beta*EXP(((-1)*ceta)*(speed^delta))))</f>
        <v>0.17547209483812823</v>
      </c>
      <c r="V6940" s="8">
        <f t="shared" si="241"/>
        <v>86</v>
      </c>
    </row>
    <row r="6941" spans="1:22">
      <c r="A6941" s="34" t="s">
        <v>19</v>
      </c>
      <c r="B6941" s="34" t="s">
        <v>72</v>
      </c>
      <c r="C6941" s="5" t="s">
        <v>158</v>
      </c>
      <c r="D6941" s="35" t="s">
        <v>85</v>
      </c>
      <c r="E6941" s="36" t="s">
        <v>17</v>
      </c>
      <c r="F6941" s="37">
        <v>50</v>
      </c>
      <c r="G6941" s="38">
        <v>0</v>
      </c>
      <c r="H6941" s="34">
        <v>0.98427903996768817</v>
      </c>
      <c r="I6941" s="35">
        <v>2737.1297998347027</v>
      </c>
      <c r="J6941" s="35">
        <v>1.0080145758473567</v>
      </c>
      <c r="K6941" s="35">
        <v>-0.80088340689691451</v>
      </c>
      <c r="L6941" s="35">
        <v>0</v>
      </c>
      <c r="M6941" s="35">
        <v>0</v>
      </c>
      <c r="N6941" s="35">
        <v>0</v>
      </c>
      <c r="O6941" s="35">
        <v>0</v>
      </c>
      <c r="P6941" s="36">
        <v>12</v>
      </c>
      <c r="Q6941" s="37">
        <v>86</v>
      </c>
      <c r="R6941" s="36">
        <v>0</v>
      </c>
      <c r="S6941" s="39">
        <f t="shared" si="240"/>
        <v>86</v>
      </c>
      <c r="T6941" s="34" t="s">
        <v>29</v>
      </c>
      <c r="U6941" s="12">
        <f>((alpha*(beta^speed))*(speed^ceta))</f>
        <v>153.50888514516197</v>
      </c>
      <c r="V6941" s="8">
        <f t="shared" si="241"/>
        <v>86</v>
      </c>
    </row>
    <row r="6942" spans="1:22">
      <c r="A6942" s="34" t="s">
        <v>19</v>
      </c>
      <c r="B6942" s="34" t="s">
        <v>72</v>
      </c>
      <c r="C6942" s="5" t="s">
        <v>158</v>
      </c>
      <c r="D6942" s="35" t="s">
        <v>85</v>
      </c>
      <c r="E6942" s="36" t="s">
        <v>15</v>
      </c>
      <c r="F6942" s="37">
        <v>100</v>
      </c>
      <c r="G6942" s="38">
        <v>0</v>
      </c>
      <c r="H6942" s="34">
        <v>0.93576095074257304</v>
      </c>
      <c r="I6942" s="35">
        <v>1.2630601896201132</v>
      </c>
      <c r="J6942" s="35">
        <v>6.5838788114142375</v>
      </c>
      <c r="K6942" s="35">
        <v>0.56039154535200475</v>
      </c>
      <c r="L6942" s="35">
        <v>0.11637981813300065</v>
      </c>
      <c r="M6942" s="35">
        <v>7.7167621866020358E-2</v>
      </c>
      <c r="N6942" s="35">
        <v>0</v>
      </c>
      <c r="O6942" s="35">
        <v>0</v>
      </c>
      <c r="P6942" s="36">
        <v>12</v>
      </c>
      <c r="Q6942" s="37">
        <v>86</v>
      </c>
      <c r="R6942" s="36">
        <v>10</v>
      </c>
      <c r="S6942" s="39">
        <f t="shared" si="240"/>
        <v>86</v>
      </c>
      <c r="T6942" s="34" t="s">
        <v>44</v>
      </c>
      <c r="U6942" s="12">
        <f>(alpha+(beta/(1+EXP((((-1)*ceta)+(delta*LN(speed)))+(epsilon*speed)))))</f>
        <v>1.2720545002670403</v>
      </c>
      <c r="V6942" s="8">
        <f t="shared" si="241"/>
        <v>86</v>
      </c>
    </row>
    <row r="6943" spans="1:22">
      <c r="A6943" s="34" t="s">
        <v>19</v>
      </c>
      <c r="B6943" s="34" t="s">
        <v>72</v>
      </c>
      <c r="C6943" s="5" t="s">
        <v>158</v>
      </c>
      <c r="D6943" s="35" t="s">
        <v>85</v>
      </c>
      <c r="E6943" s="36" t="s">
        <v>16</v>
      </c>
      <c r="F6943" s="37">
        <v>100</v>
      </c>
      <c r="G6943" s="38">
        <v>0</v>
      </c>
      <c r="H6943" s="34">
        <v>0.96851910800838936</v>
      </c>
      <c r="I6943" s="35">
        <v>55.310057464434763</v>
      </c>
      <c r="J6943" s="35">
        <v>1.0034503177024572</v>
      </c>
      <c r="K6943" s="35">
        <v>-0.59038475997516882</v>
      </c>
      <c r="L6943" s="35">
        <v>0</v>
      </c>
      <c r="M6943" s="35">
        <v>0</v>
      </c>
      <c r="N6943" s="35">
        <v>0</v>
      </c>
      <c r="O6943" s="35">
        <v>0</v>
      </c>
      <c r="P6943" s="36">
        <v>12</v>
      </c>
      <c r="Q6943" s="37">
        <v>86</v>
      </c>
      <c r="R6943" s="36">
        <v>0</v>
      </c>
      <c r="S6943" s="39">
        <f t="shared" si="240"/>
        <v>86</v>
      </c>
      <c r="T6943" s="34" t="s">
        <v>29</v>
      </c>
      <c r="U6943" s="12">
        <f>((alpha*(beta^speed))*(speed^ceta))</f>
        <v>5.362297915033956</v>
      </c>
      <c r="V6943" s="8">
        <f t="shared" si="241"/>
        <v>86</v>
      </c>
    </row>
    <row r="6944" spans="1:22">
      <c r="A6944" s="34" t="s">
        <v>19</v>
      </c>
      <c r="B6944" s="34" t="s">
        <v>72</v>
      </c>
      <c r="C6944" s="5" t="s">
        <v>158</v>
      </c>
      <c r="D6944" s="35" t="s">
        <v>85</v>
      </c>
      <c r="E6944" s="36" t="s">
        <v>14</v>
      </c>
      <c r="F6944" s="37">
        <v>100</v>
      </c>
      <c r="G6944" s="38">
        <v>0</v>
      </c>
      <c r="H6944" s="34">
        <v>0.99681530402996354</v>
      </c>
      <c r="I6944" s="35">
        <v>8.028978992727124</v>
      </c>
      <c r="J6944" s="35">
        <v>-0.75676360522011699</v>
      </c>
      <c r="K6944" s="35">
        <v>369.32960467834374</v>
      </c>
      <c r="L6944" s="35">
        <v>-3.2403908081024362</v>
      </c>
      <c r="M6944" s="35">
        <v>0</v>
      </c>
      <c r="N6944" s="35">
        <v>0</v>
      </c>
      <c r="O6944" s="35">
        <v>0</v>
      </c>
      <c r="P6944" s="36">
        <v>12</v>
      </c>
      <c r="Q6944" s="37">
        <v>86</v>
      </c>
      <c r="R6944" s="36">
        <v>1</v>
      </c>
      <c r="S6944" s="39">
        <f t="shared" si="240"/>
        <v>86</v>
      </c>
      <c r="T6944" s="34" t="s">
        <v>30</v>
      </c>
      <c r="U6944" s="12">
        <f>((alpha*(speed^beta))+(ceta*(speed^delta)))</f>
        <v>0.27606763184968486</v>
      </c>
      <c r="V6944" s="8">
        <f t="shared" si="241"/>
        <v>86</v>
      </c>
    </row>
    <row r="6945" spans="1:22">
      <c r="A6945" s="34" t="s">
        <v>19</v>
      </c>
      <c r="B6945" s="34" t="s">
        <v>72</v>
      </c>
      <c r="C6945" s="5" t="s">
        <v>158</v>
      </c>
      <c r="D6945" s="35" t="s">
        <v>85</v>
      </c>
      <c r="E6945" s="36" t="s">
        <v>18</v>
      </c>
      <c r="F6945" s="37">
        <v>100</v>
      </c>
      <c r="G6945" s="38">
        <v>0</v>
      </c>
      <c r="H6945" s="34">
        <v>0.98209722713776615</v>
      </c>
      <c r="I6945" s="35">
        <v>-2.9414905937777467E-6</v>
      </c>
      <c r="J6945" s="35">
        <v>5.7352002522404431E-4</v>
      </c>
      <c r="K6945" s="35">
        <v>-3.7379114327371052E-2</v>
      </c>
      <c r="L6945" s="35">
        <v>1.0359848484178025</v>
      </c>
      <c r="M6945" s="35">
        <v>0</v>
      </c>
      <c r="N6945" s="35">
        <v>0</v>
      </c>
      <c r="O6945" s="35">
        <v>0</v>
      </c>
      <c r="P6945" s="36">
        <v>12</v>
      </c>
      <c r="Q6945" s="37">
        <v>86</v>
      </c>
      <c r="R6945" s="36">
        <v>14</v>
      </c>
      <c r="S6945" s="39">
        <f t="shared" si="240"/>
        <v>86</v>
      </c>
      <c r="T6945" s="34" t="s">
        <v>51</v>
      </c>
      <c r="U6945" s="12">
        <f>(((alpha*(speed^3))+(beta*(speed^2))+(ceta*speed))+delta)</f>
        <v>0.19218238170502544</v>
      </c>
      <c r="V6945" s="8">
        <f t="shared" si="241"/>
        <v>86</v>
      </c>
    </row>
    <row r="6946" spans="1:22">
      <c r="A6946" s="34" t="s">
        <v>19</v>
      </c>
      <c r="B6946" s="34" t="s">
        <v>72</v>
      </c>
      <c r="C6946" s="5" t="s">
        <v>158</v>
      </c>
      <c r="D6946" s="35" t="s">
        <v>85</v>
      </c>
      <c r="E6946" s="36" t="s">
        <v>17</v>
      </c>
      <c r="F6946" s="37">
        <v>100</v>
      </c>
      <c r="G6946" s="38">
        <v>0</v>
      </c>
      <c r="H6946" s="34">
        <v>0.97735074272852174</v>
      </c>
      <c r="I6946" s="35">
        <v>2374.3833987971639</v>
      </c>
      <c r="J6946" s="35">
        <v>1.0051093883255522</v>
      </c>
      <c r="K6946" s="35">
        <v>-0.6913109159228138</v>
      </c>
      <c r="L6946" s="35">
        <v>0</v>
      </c>
      <c r="M6946" s="35">
        <v>0</v>
      </c>
      <c r="N6946" s="35">
        <v>0</v>
      </c>
      <c r="O6946" s="35">
        <v>0</v>
      </c>
      <c r="P6946" s="36">
        <v>12</v>
      </c>
      <c r="Q6946" s="37">
        <v>86</v>
      </c>
      <c r="R6946" s="36">
        <v>0</v>
      </c>
      <c r="S6946" s="39">
        <f t="shared" si="240"/>
        <v>86</v>
      </c>
      <c r="T6946" s="34" t="s">
        <v>29</v>
      </c>
      <c r="U6946" s="12">
        <f>((alpha*(beta^speed))*(speed^ceta))</f>
        <v>169.26115289215161</v>
      </c>
      <c r="V6946" s="8">
        <f t="shared" si="241"/>
        <v>86</v>
      </c>
    </row>
    <row r="6947" spans="1:22">
      <c r="A6947" s="34" t="s">
        <v>19</v>
      </c>
      <c r="B6947" s="34" t="s">
        <v>72</v>
      </c>
      <c r="C6947" s="5" t="s">
        <v>158</v>
      </c>
      <c r="D6947" s="35" t="s">
        <v>85</v>
      </c>
      <c r="E6947" s="36" t="s">
        <v>15</v>
      </c>
      <c r="F6947" s="37">
        <v>0</v>
      </c>
      <c r="G6947" s="38">
        <v>-0.06</v>
      </c>
      <c r="H6947" s="34">
        <v>0.99329503723508872</v>
      </c>
      <c r="I6947" s="35">
        <v>3.5803825570063015E-2</v>
      </c>
      <c r="J6947" s="35">
        <v>14.244619275612941</v>
      </c>
      <c r="K6947" s="35">
        <v>0.68432413858514263</v>
      </c>
      <c r="L6947" s="35">
        <v>0.85461500969587578</v>
      </c>
      <c r="M6947" s="35">
        <v>2.6023661107690586E-2</v>
      </c>
      <c r="N6947" s="35">
        <v>0</v>
      </c>
      <c r="O6947" s="35">
        <v>0</v>
      </c>
      <c r="P6947" s="36">
        <v>12</v>
      </c>
      <c r="Q6947" s="37">
        <v>86</v>
      </c>
      <c r="R6947" s="36">
        <v>10</v>
      </c>
      <c r="S6947" s="39">
        <f t="shared" si="240"/>
        <v>86</v>
      </c>
      <c r="T6947" s="34" t="s">
        <v>44</v>
      </c>
      <c r="U6947" s="12">
        <f>(alpha+(beta/(1+EXP((((-1)*ceta)+(delta*LN(speed)))+(epsilon*speed)))))</f>
        <v>0.10242243894949937</v>
      </c>
      <c r="V6947" s="8">
        <f t="shared" si="241"/>
        <v>86</v>
      </c>
    </row>
    <row r="6948" spans="1:22">
      <c r="A6948" s="34" t="s">
        <v>19</v>
      </c>
      <c r="B6948" s="34" t="s">
        <v>72</v>
      </c>
      <c r="C6948" s="5" t="s">
        <v>158</v>
      </c>
      <c r="D6948" s="35" t="s">
        <v>85</v>
      </c>
      <c r="E6948" s="36" t="s">
        <v>16</v>
      </c>
      <c r="F6948" s="37">
        <v>0</v>
      </c>
      <c r="G6948" s="38">
        <v>-0.06</v>
      </c>
      <c r="H6948" s="34">
        <v>0.99182915604584521</v>
      </c>
      <c r="I6948" s="35">
        <v>-4.4611605667441032E-2</v>
      </c>
      <c r="J6948" s="35">
        <v>43.343933292023046</v>
      </c>
      <c r="K6948" s="35">
        <v>0.95749593485355744</v>
      </c>
      <c r="L6948" s="35">
        <v>1.0858125314089355</v>
      </c>
      <c r="M6948" s="35">
        <v>1.598774399973163E-2</v>
      </c>
      <c r="N6948" s="35">
        <v>0</v>
      </c>
      <c r="O6948" s="35">
        <v>0</v>
      </c>
      <c r="P6948" s="36">
        <v>12</v>
      </c>
      <c r="Q6948" s="37">
        <v>86</v>
      </c>
      <c r="R6948" s="36">
        <v>10</v>
      </c>
      <c r="S6948" s="39">
        <f t="shared" si="240"/>
        <v>86</v>
      </c>
      <c r="T6948" s="34" t="s">
        <v>44</v>
      </c>
      <c r="U6948" s="12">
        <f>(alpha+(beta/(1+EXP((((-1)*ceta)+(delta*LN(speed)))+(epsilon*speed)))))</f>
        <v>0.18074252782836187</v>
      </c>
      <c r="V6948" s="8">
        <f t="shared" si="241"/>
        <v>86</v>
      </c>
    </row>
    <row r="6949" spans="1:22">
      <c r="A6949" s="34" t="s">
        <v>19</v>
      </c>
      <c r="B6949" s="34" t="s">
        <v>72</v>
      </c>
      <c r="C6949" s="5" t="s">
        <v>158</v>
      </c>
      <c r="D6949" s="35" t="s">
        <v>85</v>
      </c>
      <c r="E6949" s="36" t="s">
        <v>14</v>
      </c>
      <c r="F6949" s="37">
        <v>0</v>
      </c>
      <c r="G6949" s="38">
        <v>-0.06</v>
      </c>
      <c r="H6949" s="34">
        <v>0.99615833913835039</v>
      </c>
      <c r="I6949" s="35">
        <v>11.025951654395664</v>
      </c>
      <c r="J6949" s="35">
        <v>0.98766812955551042</v>
      </c>
      <c r="K6949" s="35">
        <v>-0.92848902978964221</v>
      </c>
      <c r="L6949" s="35">
        <v>0</v>
      </c>
      <c r="M6949" s="35">
        <v>0</v>
      </c>
      <c r="N6949" s="35">
        <v>0</v>
      </c>
      <c r="O6949" s="35">
        <v>0</v>
      </c>
      <c r="P6949" s="36">
        <v>12</v>
      </c>
      <c r="Q6949" s="37">
        <v>86</v>
      </c>
      <c r="R6949" s="36">
        <v>0</v>
      </c>
      <c r="S6949" s="39">
        <f t="shared" si="240"/>
        <v>86</v>
      </c>
      <c r="T6949" s="34" t="s">
        <v>29</v>
      </c>
      <c r="U6949" s="12">
        <f>((alpha*(beta^speed))*(speed^ceta))</f>
        <v>6.0646387331397399E-2</v>
      </c>
      <c r="V6949" s="8">
        <f t="shared" si="241"/>
        <v>86</v>
      </c>
    </row>
    <row r="6950" spans="1:22">
      <c r="A6950" s="34" t="s">
        <v>19</v>
      </c>
      <c r="B6950" s="34" t="s">
        <v>72</v>
      </c>
      <c r="C6950" s="5" t="s">
        <v>158</v>
      </c>
      <c r="D6950" s="35" t="s">
        <v>85</v>
      </c>
      <c r="E6950" s="36" t="s">
        <v>18</v>
      </c>
      <c r="F6950" s="37">
        <v>0</v>
      </c>
      <c r="G6950" s="38">
        <v>-0.06</v>
      </c>
      <c r="H6950" s="34">
        <v>0.9946573349373552</v>
      </c>
      <c r="I6950" s="35">
        <v>5.6979016098830852</v>
      </c>
      <c r="J6950" s="35">
        <v>0.99011475248620917</v>
      </c>
      <c r="K6950" s="35">
        <v>-0.91215213100911807</v>
      </c>
      <c r="L6950" s="35">
        <v>0</v>
      </c>
      <c r="M6950" s="35">
        <v>0</v>
      </c>
      <c r="N6950" s="35">
        <v>0</v>
      </c>
      <c r="O6950" s="35">
        <v>0</v>
      </c>
      <c r="P6950" s="36">
        <v>12</v>
      </c>
      <c r="Q6950" s="37">
        <v>86</v>
      </c>
      <c r="R6950" s="36">
        <v>0</v>
      </c>
      <c r="S6950" s="39">
        <f t="shared" si="240"/>
        <v>86</v>
      </c>
      <c r="T6950" s="34" t="s">
        <v>29</v>
      </c>
      <c r="U6950" s="12">
        <f>((alpha*(beta^speed))*(speed^ceta))</f>
        <v>4.1697859877388846E-2</v>
      </c>
      <c r="V6950" s="8">
        <f t="shared" si="241"/>
        <v>86</v>
      </c>
    </row>
    <row r="6951" spans="1:22">
      <c r="A6951" s="34" t="s">
        <v>19</v>
      </c>
      <c r="B6951" s="34" t="s">
        <v>72</v>
      </c>
      <c r="C6951" s="5" t="s">
        <v>158</v>
      </c>
      <c r="D6951" s="35" t="s">
        <v>85</v>
      </c>
      <c r="E6951" s="36" t="s">
        <v>17</v>
      </c>
      <c r="F6951" s="37">
        <v>0</v>
      </c>
      <c r="G6951" s="38">
        <v>-0.06</v>
      </c>
      <c r="H6951" s="34">
        <v>0.99052062393463014</v>
      </c>
      <c r="I6951" s="35">
        <v>12.734921085852411</v>
      </c>
      <c r="J6951" s="35">
        <v>-18.330426470053435</v>
      </c>
      <c r="K6951" s="35">
        <v>-2.3907731990954786</v>
      </c>
      <c r="L6951" s="35">
        <v>0</v>
      </c>
      <c r="M6951" s="35">
        <v>0</v>
      </c>
      <c r="N6951" s="35">
        <v>0</v>
      </c>
      <c r="O6951" s="35">
        <v>0</v>
      </c>
      <c r="P6951" s="36">
        <v>12</v>
      </c>
      <c r="Q6951" s="37">
        <v>86</v>
      </c>
      <c r="R6951" s="36">
        <v>13</v>
      </c>
      <c r="S6951" s="39">
        <f t="shared" si="240"/>
        <v>86</v>
      </c>
      <c r="T6951" s="34" t="s">
        <v>50</v>
      </c>
      <c r="U6951" s="12">
        <f>EXP((alpha+(beta/speed))+(ceta*LN(speed)))</f>
        <v>6.5041631511320102</v>
      </c>
      <c r="V6951" s="8">
        <f t="shared" si="241"/>
        <v>86</v>
      </c>
    </row>
    <row r="6952" spans="1:22">
      <c r="A6952" s="34" t="s">
        <v>19</v>
      </c>
      <c r="B6952" s="34" t="s">
        <v>72</v>
      </c>
      <c r="C6952" s="5" t="s">
        <v>158</v>
      </c>
      <c r="D6952" s="35" t="s">
        <v>85</v>
      </c>
      <c r="E6952" s="36" t="s">
        <v>15</v>
      </c>
      <c r="F6952" s="37">
        <v>50</v>
      </c>
      <c r="G6952" s="38">
        <v>-0.06</v>
      </c>
      <c r="H6952" s="34">
        <v>0.99046052195889323</v>
      </c>
      <c r="I6952" s="35">
        <v>7.5958175623100788</v>
      </c>
      <c r="J6952" s="35">
        <v>-17.958948524856748</v>
      </c>
      <c r="K6952" s="35">
        <v>-2.165110383599266</v>
      </c>
      <c r="L6952" s="35">
        <v>0</v>
      </c>
      <c r="M6952" s="35">
        <v>0</v>
      </c>
      <c r="N6952" s="35">
        <v>0</v>
      </c>
      <c r="O6952" s="35">
        <v>0</v>
      </c>
      <c r="P6952" s="36">
        <v>12</v>
      </c>
      <c r="Q6952" s="37">
        <v>86</v>
      </c>
      <c r="R6952" s="36">
        <v>13</v>
      </c>
      <c r="S6952" s="39">
        <f t="shared" si="240"/>
        <v>86</v>
      </c>
      <c r="T6952" s="34" t="s">
        <v>50</v>
      </c>
      <c r="U6952" s="12">
        <f>EXP((alpha+(beta/speed))+(ceta*LN(speed)))</f>
        <v>0.10464715630855136</v>
      </c>
      <c r="V6952" s="8">
        <f t="shared" si="241"/>
        <v>86</v>
      </c>
    </row>
    <row r="6953" spans="1:22">
      <c r="A6953" s="34" t="s">
        <v>19</v>
      </c>
      <c r="B6953" s="34" t="s">
        <v>72</v>
      </c>
      <c r="C6953" s="5" t="s">
        <v>158</v>
      </c>
      <c r="D6953" s="35" t="s">
        <v>85</v>
      </c>
      <c r="E6953" s="36" t="s">
        <v>16</v>
      </c>
      <c r="F6953" s="37">
        <v>50</v>
      </c>
      <c r="G6953" s="38">
        <v>-0.06</v>
      </c>
      <c r="H6953" s="34">
        <v>0.98872941351598542</v>
      </c>
      <c r="I6953" s="35">
        <v>49.533213216307786</v>
      </c>
      <c r="J6953" s="35">
        <v>0.97561993938801073</v>
      </c>
      <c r="K6953" s="35">
        <v>-0.79448795002922201</v>
      </c>
      <c r="L6953" s="35">
        <v>0</v>
      </c>
      <c r="M6953" s="35">
        <v>0</v>
      </c>
      <c r="N6953" s="35">
        <v>0</v>
      </c>
      <c r="O6953" s="35">
        <v>0</v>
      </c>
      <c r="P6953" s="36">
        <v>12</v>
      </c>
      <c r="Q6953" s="37">
        <v>86</v>
      </c>
      <c r="R6953" s="36">
        <v>0</v>
      </c>
      <c r="S6953" s="39">
        <f t="shared" si="240"/>
        <v>86</v>
      </c>
      <c r="T6953" s="34" t="s">
        <v>29</v>
      </c>
      <c r="U6953" s="12">
        <f>((alpha*(beta^speed))*(speed^ceta))</f>
        <v>0.17222580147150821</v>
      </c>
      <c r="V6953" s="8">
        <f t="shared" si="241"/>
        <v>86</v>
      </c>
    </row>
    <row r="6954" spans="1:22">
      <c r="A6954" s="34" t="s">
        <v>19</v>
      </c>
      <c r="B6954" s="34" t="s">
        <v>72</v>
      </c>
      <c r="C6954" s="5" t="s">
        <v>158</v>
      </c>
      <c r="D6954" s="35" t="s">
        <v>85</v>
      </c>
      <c r="E6954" s="36" t="s">
        <v>14</v>
      </c>
      <c r="F6954" s="37">
        <v>50</v>
      </c>
      <c r="G6954" s="38">
        <v>-0.06</v>
      </c>
      <c r="H6954" s="34">
        <v>0.99635632485116454</v>
      </c>
      <c r="I6954" s="35">
        <v>10.931014739771038</v>
      </c>
      <c r="J6954" s="35">
        <v>0.98876454764993671</v>
      </c>
      <c r="K6954" s="35">
        <v>-0.95203598801885003</v>
      </c>
      <c r="L6954" s="35">
        <v>0</v>
      </c>
      <c r="M6954" s="35">
        <v>0</v>
      </c>
      <c r="N6954" s="35">
        <v>0</v>
      </c>
      <c r="O6954" s="35">
        <v>0</v>
      </c>
      <c r="P6954" s="36">
        <v>12</v>
      </c>
      <c r="Q6954" s="37">
        <v>86</v>
      </c>
      <c r="R6954" s="36">
        <v>0</v>
      </c>
      <c r="S6954" s="39">
        <f t="shared" si="240"/>
        <v>86</v>
      </c>
      <c r="T6954" s="34" t="s">
        <v>29</v>
      </c>
      <c r="U6954" s="12">
        <f>((alpha*(beta^speed))*(speed^ceta))</f>
        <v>5.9557513535334602E-2</v>
      </c>
      <c r="V6954" s="8">
        <f t="shared" si="241"/>
        <v>86</v>
      </c>
    </row>
    <row r="6955" spans="1:22">
      <c r="A6955" s="34" t="s">
        <v>19</v>
      </c>
      <c r="B6955" s="34" t="s">
        <v>72</v>
      </c>
      <c r="C6955" s="5" t="s">
        <v>158</v>
      </c>
      <c r="D6955" s="35" t="s">
        <v>85</v>
      </c>
      <c r="E6955" s="36" t="s">
        <v>18</v>
      </c>
      <c r="F6955" s="37">
        <v>50</v>
      </c>
      <c r="G6955" s="38">
        <v>-0.06</v>
      </c>
      <c r="H6955" s="34">
        <v>0.99493942907881106</v>
      </c>
      <c r="I6955" s="35">
        <v>4.9018185711079996</v>
      </c>
      <c r="J6955" s="35">
        <v>0.98894477739242959</v>
      </c>
      <c r="K6955" s="35">
        <v>-0.86561942233850953</v>
      </c>
      <c r="L6955" s="35">
        <v>0</v>
      </c>
      <c r="M6955" s="35">
        <v>0</v>
      </c>
      <c r="N6955" s="35">
        <v>0</v>
      </c>
      <c r="O6955" s="35">
        <v>0</v>
      </c>
      <c r="P6955" s="36">
        <v>12</v>
      </c>
      <c r="Q6955" s="37">
        <v>86</v>
      </c>
      <c r="R6955" s="36">
        <v>0</v>
      </c>
      <c r="S6955" s="39">
        <f t="shared" si="240"/>
        <v>86</v>
      </c>
      <c r="T6955" s="34" t="s">
        <v>29</v>
      </c>
      <c r="U6955" s="12">
        <f>((alpha*(beta^speed))*(speed^ceta))</f>
        <v>3.9866981336477487E-2</v>
      </c>
      <c r="V6955" s="8">
        <f t="shared" si="241"/>
        <v>86</v>
      </c>
    </row>
    <row r="6956" spans="1:22">
      <c r="A6956" s="34" t="s">
        <v>19</v>
      </c>
      <c r="B6956" s="34" t="s">
        <v>72</v>
      </c>
      <c r="C6956" s="5" t="s">
        <v>158</v>
      </c>
      <c r="D6956" s="35" t="s">
        <v>85</v>
      </c>
      <c r="E6956" s="36" t="s">
        <v>17</v>
      </c>
      <c r="F6956" s="37">
        <v>50</v>
      </c>
      <c r="G6956" s="38">
        <v>-0.06</v>
      </c>
      <c r="H6956" s="34">
        <v>0.98771999611704686</v>
      </c>
      <c r="I6956" s="35">
        <v>13.024391159721141</v>
      </c>
      <c r="J6956" s="35">
        <v>-20.18206637631274</v>
      </c>
      <c r="K6956" s="35">
        <v>-2.4645844575962679</v>
      </c>
      <c r="L6956" s="35">
        <v>0</v>
      </c>
      <c r="M6956" s="35">
        <v>0</v>
      </c>
      <c r="N6956" s="35">
        <v>0</v>
      </c>
      <c r="O6956" s="35">
        <v>0</v>
      </c>
      <c r="P6956" s="36">
        <v>12</v>
      </c>
      <c r="Q6956" s="37">
        <v>86</v>
      </c>
      <c r="R6956" s="36">
        <v>13</v>
      </c>
      <c r="S6956" s="39">
        <f t="shared" si="240"/>
        <v>86</v>
      </c>
      <c r="T6956" s="34" t="s">
        <v>50</v>
      </c>
      <c r="U6956" s="12">
        <f>EXP((alpha+(beta/speed))+(ceta*LN(speed)))</f>
        <v>6.1202372016736142</v>
      </c>
      <c r="V6956" s="8">
        <f t="shared" si="241"/>
        <v>86</v>
      </c>
    </row>
    <row r="6957" spans="1:22">
      <c r="A6957" s="34" t="s">
        <v>19</v>
      </c>
      <c r="B6957" s="34" t="s">
        <v>72</v>
      </c>
      <c r="C6957" s="5" t="s">
        <v>158</v>
      </c>
      <c r="D6957" s="35" t="s">
        <v>85</v>
      </c>
      <c r="E6957" s="36" t="s">
        <v>15</v>
      </c>
      <c r="F6957" s="37">
        <v>100</v>
      </c>
      <c r="G6957" s="38">
        <v>-0.06</v>
      </c>
      <c r="H6957" s="34">
        <v>0.98706962454789648</v>
      </c>
      <c r="I6957" s="35">
        <v>7.9415789305593876</v>
      </c>
      <c r="J6957" s="35">
        <v>-20.155414038494925</v>
      </c>
      <c r="K6957" s="35">
        <v>-2.2416340116337685</v>
      </c>
      <c r="L6957" s="35">
        <v>0</v>
      </c>
      <c r="M6957" s="35">
        <v>0</v>
      </c>
      <c r="N6957" s="35">
        <v>0</v>
      </c>
      <c r="O6957" s="35">
        <v>0</v>
      </c>
      <c r="P6957" s="36">
        <v>12</v>
      </c>
      <c r="Q6957" s="37">
        <v>86</v>
      </c>
      <c r="R6957" s="36">
        <v>13</v>
      </c>
      <c r="S6957" s="39">
        <f t="shared" si="240"/>
        <v>86</v>
      </c>
      <c r="T6957" s="34" t="s">
        <v>50</v>
      </c>
      <c r="U6957" s="12">
        <f>EXP((alpha+(beta/speed))+(ceta*LN(speed)))</f>
        <v>0.10250919799750079</v>
      </c>
      <c r="V6957" s="8">
        <f t="shared" si="241"/>
        <v>86</v>
      </c>
    </row>
    <row r="6958" spans="1:22">
      <c r="A6958" s="34" t="s">
        <v>19</v>
      </c>
      <c r="B6958" s="34" t="s">
        <v>72</v>
      </c>
      <c r="C6958" s="5" t="s">
        <v>158</v>
      </c>
      <c r="D6958" s="35" t="s">
        <v>85</v>
      </c>
      <c r="E6958" s="36" t="s">
        <v>16</v>
      </c>
      <c r="F6958" s="37">
        <v>100</v>
      </c>
      <c r="G6958" s="38">
        <v>-0.06</v>
      </c>
      <c r="H6958" s="34">
        <v>0.98512100135456848</v>
      </c>
      <c r="I6958" s="35">
        <v>8.1111771310828313</v>
      </c>
      <c r="J6958" s="35">
        <v>-15.268329487053197</v>
      </c>
      <c r="K6958" s="35">
        <v>-2.1128890833100469</v>
      </c>
      <c r="L6958" s="35">
        <v>0</v>
      </c>
      <c r="M6958" s="35">
        <v>0</v>
      </c>
      <c r="N6958" s="35">
        <v>0</v>
      </c>
      <c r="O6958" s="35">
        <v>0</v>
      </c>
      <c r="P6958" s="36">
        <v>12</v>
      </c>
      <c r="Q6958" s="37">
        <v>86</v>
      </c>
      <c r="R6958" s="36">
        <v>13</v>
      </c>
      <c r="S6958" s="39">
        <f t="shared" si="240"/>
        <v>86</v>
      </c>
      <c r="T6958" s="34" t="s">
        <v>50</v>
      </c>
      <c r="U6958" s="12">
        <f>EXP((alpha+(beta/speed))+(ceta*LN(speed)))</f>
        <v>0.22811546348773637</v>
      </c>
      <c r="V6958" s="8">
        <f t="shared" si="241"/>
        <v>86</v>
      </c>
    </row>
    <row r="6959" spans="1:22">
      <c r="A6959" s="34" t="s">
        <v>19</v>
      </c>
      <c r="B6959" s="34" t="s">
        <v>72</v>
      </c>
      <c r="C6959" s="5" t="s">
        <v>158</v>
      </c>
      <c r="D6959" s="35" t="s">
        <v>85</v>
      </c>
      <c r="E6959" s="36" t="s">
        <v>14</v>
      </c>
      <c r="F6959" s="37">
        <v>100</v>
      </c>
      <c r="G6959" s="38">
        <v>-0.06</v>
      </c>
      <c r="H6959" s="34">
        <v>0.996266560897619</v>
      </c>
      <c r="I6959" s="35">
        <v>10.985533845015151</v>
      </c>
      <c r="J6959" s="35">
        <v>0.98977530844252382</v>
      </c>
      <c r="K6959" s="35">
        <v>-0.97263747971510484</v>
      </c>
      <c r="L6959" s="35">
        <v>0</v>
      </c>
      <c r="M6959" s="35">
        <v>0</v>
      </c>
      <c r="N6959" s="35">
        <v>0</v>
      </c>
      <c r="O6959" s="35">
        <v>0</v>
      </c>
      <c r="P6959" s="36">
        <v>12</v>
      </c>
      <c r="Q6959" s="37">
        <v>86</v>
      </c>
      <c r="R6959" s="36">
        <v>0</v>
      </c>
      <c r="S6959" s="39">
        <f t="shared" si="240"/>
        <v>86</v>
      </c>
      <c r="T6959" s="34" t="s">
        <v>29</v>
      </c>
      <c r="U6959" s="12">
        <f>((alpha*(beta^speed))*(speed^ceta))</f>
        <v>5.9621705498904443E-2</v>
      </c>
      <c r="V6959" s="8">
        <f t="shared" si="241"/>
        <v>86</v>
      </c>
    </row>
    <row r="6960" spans="1:22">
      <c r="A6960" s="34" t="s">
        <v>19</v>
      </c>
      <c r="B6960" s="34" t="s">
        <v>72</v>
      </c>
      <c r="C6960" s="5" t="s">
        <v>158</v>
      </c>
      <c r="D6960" s="35" t="s">
        <v>85</v>
      </c>
      <c r="E6960" s="36" t="s">
        <v>18</v>
      </c>
      <c r="F6960" s="37">
        <v>100</v>
      </c>
      <c r="G6960" s="38">
        <v>-0.06</v>
      </c>
      <c r="H6960" s="34">
        <v>0.9940340043761704</v>
      </c>
      <c r="I6960" s="35">
        <v>4.3601561495522967</v>
      </c>
      <c r="J6960" s="35">
        <v>0.98826648544913565</v>
      </c>
      <c r="K6960" s="35">
        <v>-0.82851789634826056</v>
      </c>
      <c r="L6960" s="35">
        <v>0</v>
      </c>
      <c r="M6960" s="35">
        <v>0</v>
      </c>
      <c r="N6960" s="35">
        <v>0</v>
      </c>
      <c r="O6960" s="35">
        <v>0</v>
      </c>
      <c r="P6960" s="36">
        <v>12</v>
      </c>
      <c r="Q6960" s="37">
        <v>86</v>
      </c>
      <c r="R6960" s="36">
        <v>0</v>
      </c>
      <c r="S6960" s="39">
        <f t="shared" si="240"/>
        <v>86</v>
      </c>
      <c r="T6960" s="34" t="s">
        <v>29</v>
      </c>
      <c r="U6960" s="12">
        <f>((alpha*(beta^speed))*(speed^ceta))</f>
        <v>3.9437127160961531E-2</v>
      </c>
      <c r="V6960" s="8">
        <f t="shared" si="241"/>
        <v>86</v>
      </c>
    </row>
    <row r="6961" spans="1:22">
      <c r="A6961" s="34" t="s">
        <v>19</v>
      </c>
      <c r="B6961" s="34" t="s">
        <v>72</v>
      </c>
      <c r="C6961" s="5" t="s">
        <v>158</v>
      </c>
      <c r="D6961" s="35" t="s">
        <v>85</v>
      </c>
      <c r="E6961" s="36" t="s">
        <v>17</v>
      </c>
      <c r="F6961" s="37">
        <v>100</v>
      </c>
      <c r="G6961" s="38">
        <v>-0.06</v>
      </c>
      <c r="H6961" s="34">
        <v>0.98453417978354407</v>
      </c>
      <c r="I6961" s="35">
        <v>13.194276128560807</v>
      </c>
      <c r="J6961" s="35">
        <v>-21.422602175011445</v>
      </c>
      <c r="K6961" s="35">
        <v>-2.5021402382865072</v>
      </c>
      <c r="L6961" s="35">
        <v>0</v>
      </c>
      <c r="M6961" s="35">
        <v>0</v>
      </c>
      <c r="N6961" s="35">
        <v>0</v>
      </c>
      <c r="O6961" s="35">
        <v>0</v>
      </c>
      <c r="P6961" s="36">
        <v>12</v>
      </c>
      <c r="Q6961" s="37">
        <v>86</v>
      </c>
      <c r="R6961" s="36">
        <v>13</v>
      </c>
      <c r="S6961" s="39">
        <f t="shared" si="240"/>
        <v>86</v>
      </c>
      <c r="T6961" s="34" t="s">
        <v>50</v>
      </c>
      <c r="U6961" s="12">
        <f>EXP((alpha+(beta/speed))+(ceta*LN(speed)))</f>
        <v>6.0482834106833741</v>
      </c>
      <c r="V6961" s="8">
        <f t="shared" si="241"/>
        <v>86</v>
      </c>
    </row>
    <row r="6962" spans="1:22">
      <c r="A6962" s="34" t="s">
        <v>19</v>
      </c>
      <c r="B6962" s="34" t="s">
        <v>72</v>
      </c>
      <c r="C6962" s="5" t="s">
        <v>158</v>
      </c>
      <c r="D6962" s="35" t="s">
        <v>85</v>
      </c>
      <c r="E6962" s="36" t="s">
        <v>15</v>
      </c>
      <c r="F6962" s="37">
        <v>0</v>
      </c>
      <c r="G6962" s="38">
        <v>-0.04</v>
      </c>
      <c r="H6962" s="34">
        <v>0.99308357304131256</v>
      </c>
      <c r="I6962" s="35">
        <v>0.41168732317477835</v>
      </c>
      <c r="J6962" s="35">
        <v>2.1038773192066283E-2</v>
      </c>
      <c r="K6962" s="35">
        <v>0.43880915495533024</v>
      </c>
      <c r="L6962" s="35">
        <v>0</v>
      </c>
      <c r="M6962" s="35">
        <v>0</v>
      </c>
      <c r="N6962" s="35">
        <v>0</v>
      </c>
      <c r="O6962" s="35">
        <v>0</v>
      </c>
      <c r="P6962" s="36">
        <v>12</v>
      </c>
      <c r="Q6962" s="37">
        <v>86</v>
      </c>
      <c r="R6962" s="36">
        <v>2</v>
      </c>
      <c r="S6962" s="39">
        <f t="shared" si="240"/>
        <v>86</v>
      </c>
      <c r="T6962" s="34" t="s">
        <v>31</v>
      </c>
      <c r="U6962" s="12">
        <f>((alpha+(beta*speed))^((-1)/ceta))</f>
        <v>0.16227159011409215</v>
      </c>
      <c r="V6962" s="8">
        <f t="shared" si="241"/>
        <v>86</v>
      </c>
    </row>
    <row r="6963" spans="1:22">
      <c r="A6963" s="34" t="s">
        <v>19</v>
      </c>
      <c r="B6963" s="34" t="s">
        <v>72</v>
      </c>
      <c r="C6963" s="5" t="s">
        <v>158</v>
      </c>
      <c r="D6963" s="35" t="s">
        <v>85</v>
      </c>
      <c r="E6963" s="36" t="s">
        <v>16</v>
      </c>
      <c r="F6963" s="37">
        <v>0</v>
      </c>
      <c r="G6963" s="38">
        <v>-0.04</v>
      </c>
      <c r="H6963" s="34">
        <v>0.98795281676396052</v>
      </c>
      <c r="I6963" s="35">
        <v>-0.84117144525870169</v>
      </c>
      <c r="J6963" s="35">
        <v>65.414085749567391</v>
      </c>
      <c r="K6963" s="35">
        <v>0.51702405139025187</v>
      </c>
      <c r="L6963" s="35">
        <v>1.0285763888251238</v>
      </c>
      <c r="M6963" s="35">
        <v>-7.1761813941206785E-5</v>
      </c>
      <c r="N6963" s="35">
        <v>0</v>
      </c>
      <c r="O6963" s="35">
        <v>0</v>
      </c>
      <c r="P6963" s="36">
        <v>12</v>
      </c>
      <c r="Q6963" s="37">
        <v>86</v>
      </c>
      <c r="R6963" s="36">
        <v>10</v>
      </c>
      <c r="S6963" s="39">
        <f t="shared" si="240"/>
        <v>86</v>
      </c>
      <c r="T6963" s="34" t="s">
        <v>44</v>
      </c>
      <c r="U6963" s="12">
        <f>(alpha+(beta/(1+EXP((((-1)*ceta)+(delta*LN(speed)))+(epsilon*speed)))))</f>
        <v>0.26972613953681768</v>
      </c>
      <c r="V6963" s="8">
        <f t="shared" si="241"/>
        <v>86</v>
      </c>
    </row>
    <row r="6964" spans="1:22">
      <c r="A6964" s="34" t="s">
        <v>19</v>
      </c>
      <c r="B6964" s="34" t="s">
        <v>72</v>
      </c>
      <c r="C6964" s="5" t="s">
        <v>158</v>
      </c>
      <c r="D6964" s="35" t="s">
        <v>85</v>
      </c>
      <c r="E6964" s="36" t="s">
        <v>14</v>
      </c>
      <c r="F6964" s="37">
        <v>0</v>
      </c>
      <c r="G6964" s="38">
        <v>-0.04</v>
      </c>
      <c r="H6964" s="34">
        <v>0.99553957765133505</v>
      </c>
      <c r="I6964" s="35">
        <v>11.766069402699161</v>
      </c>
      <c r="J6964" s="35">
        <v>0.98872996099980082</v>
      </c>
      <c r="K6964" s="35">
        <v>-0.90396617192059958</v>
      </c>
      <c r="L6964" s="35">
        <v>0</v>
      </c>
      <c r="M6964" s="35">
        <v>0</v>
      </c>
      <c r="N6964" s="35">
        <v>0</v>
      </c>
      <c r="O6964" s="35">
        <v>0</v>
      </c>
      <c r="P6964" s="36">
        <v>12</v>
      </c>
      <c r="Q6964" s="37">
        <v>86</v>
      </c>
      <c r="R6964" s="36">
        <v>0</v>
      </c>
      <c r="S6964" s="39">
        <f t="shared" si="240"/>
        <v>86</v>
      </c>
      <c r="T6964" s="34" t="s">
        <v>29</v>
      </c>
      <c r="U6964" s="12">
        <f>((alpha*(beta^speed))*(speed^ceta))</f>
        <v>7.9175712287961997E-2</v>
      </c>
      <c r="V6964" s="8">
        <f t="shared" si="241"/>
        <v>86</v>
      </c>
    </row>
    <row r="6965" spans="1:22">
      <c r="A6965" s="34" t="s">
        <v>19</v>
      </c>
      <c r="B6965" s="34" t="s">
        <v>72</v>
      </c>
      <c r="C6965" s="5" t="s">
        <v>158</v>
      </c>
      <c r="D6965" s="35" t="s">
        <v>85</v>
      </c>
      <c r="E6965" s="36" t="s">
        <v>18</v>
      </c>
      <c r="F6965" s="37">
        <v>0</v>
      </c>
      <c r="G6965" s="38">
        <v>-0.04</v>
      </c>
      <c r="H6965" s="34">
        <v>0.99573250974521432</v>
      </c>
      <c r="I6965" s="35">
        <v>6.0688230102926406</v>
      </c>
      <c r="J6965" s="35">
        <v>0.99101361120644449</v>
      </c>
      <c r="K6965" s="35">
        <v>-0.89745509895442077</v>
      </c>
      <c r="L6965" s="35">
        <v>0</v>
      </c>
      <c r="M6965" s="35">
        <v>0</v>
      </c>
      <c r="N6965" s="35">
        <v>0</v>
      </c>
      <c r="O6965" s="35">
        <v>0</v>
      </c>
      <c r="P6965" s="36">
        <v>12</v>
      </c>
      <c r="Q6965" s="37">
        <v>86</v>
      </c>
      <c r="R6965" s="36">
        <v>0</v>
      </c>
      <c r="S6965" s="39">
        <f t="shared" si="240"/>
        <v>86</v>
      </c>
      <c r="T6965" s="34" t="s">
        <v>29</v>
      </c>
      <c r="U6965" s="12">
        <f>((alpha*(beta^speed))*(speed^ceta))</f>
        <v>5.126562324004199E-2</v>
      </c>
      <c r="V6965" s="8">
        <f t="shared" si="241"/>
        <v>86</v>
      </c>
    </row>
    <row r="6966" spans="1:22">
      <c r="A6966" s="34" t="s">
        <v>19</v>
      </c>
      <c r="B6966" s="34" t="s">
        <v>72</v>
      </c>
      <c r="C6966" s="5" t="s">
        <v>158</v>
      </c>
      <c r="D6966" s="35" t="s">
        <v>85</v>
      </c>
      <c r="E6966" s="36" t="s">
        <v>17</v>
      </c>
      <c r="F6966" s="37">
        <v>0</v>
      </c>
      <c r="G6966" s="38">
        <v>-0.04</v>
      </c>
      <c r="H6966" s="34">
        <v>0.98834561919387387</v>
      </c>
      <c r="I6966" s="35">
        <v>1844.8337310081197</v>
      </c>
      <c r="J6966" s="35">
        <v>0.97529513512523136</v>
      </c>
      <c r="K6966" s="35">
        <v>-0.70048788319304867</v>
      </c>
      <c r="L6966" s="35">
        <v>0</v>
      </c>
      <c r="M6966" s="35">
        <v>0</v>
      </c>
      <c r="N6966" s="35">
        <v>0</v>
      </c>
      <c r="O6966" s="35">
        <v>0</v>
      </c>
      <c r="P6966" s="36">
        <v>12</v>
      </c>
      <c r="Q6966" s="37">
        <v>86</v>
      </c>
      <c r="R6966" s="36">
        <v>0</v>
      </c>
      <c r="S6966" s="39">
        <f t="shared" si="240"/>
        <v>86</v>
      </c>
      <c r="T6966" s="34" t="s">
        <v>29</v>
      </c>
      <c r="U6966" s="12">
        <f>((alpha*(beta^speed))*(speed^ceta))</f>
        <v>9.4747004038383427</v>
      </c>
      <c r="V6966" s="8">
        <f t="shared" si="241"/>
        <v>86</v>
      </c>
    </row>
    <row r="6967" spans="1:22">
      <c r="A6967" s="34" t="s">
        <v>19</v>
      </c>
      <c r="B6967" s="34" t="s">
        <v>72</v>
      </c>
      <c r="C6967" s="5" t="s">
        <v>158</v>
      </c>
      <c r="D6967" s="35" t="s">
        <v>85</v>
      </c>
      <c r="E6967" s="36" t="s">
        <v>15</v>
      </c>
      <c r="F6967" s="37">
        <v>50</v>
      </c>
      <c r="G6967" s="38">
        <v>-0.04</v>
      </c>
      <c r="H6967" s="34">
        <v>0.98996983599457478</v>
      </c>
      <c r="I6967" s="35">
        <v>6.0420866550003179E-2</v>
      </c>
      <c r="J6967" s="35">
        <v>24.89558203761495</v>
      </c>
      <c r="K6967" s="35">
        <v>-0.44426440271688183</v>
      </c>
      <c r="L6967" s="35">
        <v>0.57180081932790738</v>
      </c>
      <c r="M6967" s="35">
        <v>3.1654391268173543E-2</v>
      </c>
      <c r="N6967" s="35">
        <v>0</v>
      </c>
      <c r="O6967" s="35">
        <v>0</v>
      </c>
      <c r="P6967" s="36">
        <v>12</v>
      </c>
      <c r="Q6967" s="37">
        <v>86</v>
      </c>
      <c r="R6967" s="36">
        <v>10</v>
      </c>
      <c r="S6967" s="39">
        <f t="shared" si="240"/>
        <v>86</v>
      </c>
      <c r="T6967" s="34" t="s">
        <v>44</v>
      </c>
      <c r="U6967" s="12">
        <f>(alpha+(beta/(1+EXP((((-1)*ceta)+(delta*LN(speed)))+(epsilon*speed)))))</f>
        <v>0.14232984631215714</v>
      </c>
      <c r="V6967" s="8">
        <f t="shared" si="241"/>
        <v>86</v>
      </c>
    </row>
    <row r="6968" spans="1:22">
      <c r="A6968" s="34" t="s">
        <v>19</v>
      </c>
      <c r="B6968" s="34" t="s">
        <v>72</v>
      </c>
      <c r="C6968" s="5" t="s">
        <v>158</v>
      </c>
      <c r="D6968" s="35" t="s">
        <v>85</v>
      </c>
      <c r="E6968" s="36" t="s">
        <v>16</v>
      </c>
      <c r="F6968" s="37">
        <v>50</v>
      </c>
      <c r="G6968" s="38">
        <v>-0.04</v>
      </c>
      <c r="H6968" s="34">
        <v>0.98179374187810542</v>
      </c>
      <c r="I6968" s="35">
        <v>-0.93665168414994993</v>
      </c>
      <c r="J6968" s="35">
        <v>32.137715341078838</v>
      </c>
      <c r="K6968" s="35">
        <v>1.4537778996684607</v>
      </c>
      <c r="L6968" s="35">
        <v>1.0677010849325808</v>
      </c>
      <c r="M6968" s="35">
        <v>-2.5295563012876841E-4</v>
      </c>
      <c r="N6968" s="35">
        <v>0</v>
      </c>
      <c r="O6968" s="35">
        <v>0</v>
      </c>
      <c r="P6968" s="36">
        <v>12</v>
      </c>
      <c r="Q6968" s="37">
        <v>86</v>
      </c>
      <c r="R6968" s="36">
        <v>10</v>
      </c>
      <c r="S6968" s="39">
        <f t="shared" si="240"/>
        <v>86</v>
      </c>
      <c r="T6968" s="34" t="s">
        <v>44</v>
      </c>
      <c r="U6968" s="12">
        <f>(alpha+(beta/(1+EXP((((-1)*ceta)+(delta*LN(speed)))+(epsilon*speed)))))</f>
        <v>0.22835530241283264</v>
      </c>
      <c r="V6968" s="8">
        <f t="shared" si="241"/>
        <v>86</v>
      </c>
    </row>
    <row r="6969" spans="1:22">
      <c r="A6969" s="34" t="s">
        <v>19</v>
      </c>
      <c r="B6969" s="34" t="s">
        <v>72</v>
      </c>
      <c r="C6969" s="5" t="s">
        <v>158</v>
      </c>
      <c r="D6969" s="35" t="s">
        <v>85</v>
      </c>
      <c r="E6969" s="36" t="s">
        <v>14</v>
      </c>
      <c r="F6969" s="37">
        <v>50</v>
      </c>
      <c r="G6969" s="38">
        <v>-0.04</v>
      </c>
      <c r="H6969" s="34">
        <v>0.99542644148794046</v>
      </c>
      <c r="I6969" s="35">
        <v>10.631931808900859</v>
      </c>
      <c r="J6969" s="35">
        <v>0.98710629915242831</v>
      </c>
      <c r="K6969" s="35">
        <v>-0.87653058447972954</v>
      </c>
      <c r="L6969" s="35">
        <v>0</v>
      </c>
      <c r="M6969" s="35">
        <v>0</v>
      </c>
      <c r="N6969" s="35">
        <v>0</v>
      </c>
      <c r="O6969" s="35">
        <v>0</v>
      </c>
      <c r="P6969" s="36">
        <v>12</v>
      </c>
      <c r="Q6969" s="37">
        <v>86</v>
      </c>
      <c r="R6969" s="36">
        <v>0</v>
      </c>
      <c r="S6969" s="39">
        <f t="shared" si="240"/>
        <v>86</v>
      </c>
      <c r="T6969" s="34" t="s">
        <v>29</v>
      </c>
      <c r="U6969" s="12">
        <f>((alpha*(beta^speed))*(speed^ceta))</f>
        <v>7.0187945692308268E-2</v>
      </c>
      <c r="V6969" s="8">
        <f t="shared" si="241"/>
        <v>86</v>
      </c>
    </row>
    <row r="6970" spans="1:22">
      <c r="A6970" s="34" t="s">
        <v>19</v>
      </c>
      <c r="B6970" s="34" t="s">
        <v>72</v>
      </c>
      <c r="C6970" s="5" t="s">
        <v>158</v>
      </c>
      <c r="D6970" s="35" t="s">
        <v>85</v>
      </c>
      <c r="E6970" s="36" t="s">
        <v>18</v>
      </c>
      <c r="F6970" s="37">
        <v>50</v>
      </c>
      <c r="G6970" s="38">
        <v>-0.04</v>
      </c>
      <c r="H6970" s="34">
        <v>0.99419816084549961</v>
      </c>
      <c r="I6970" s="35">
        <v>4.7492306529175412</v>
      </c>
      <c r="J6970" s="35">
        <v>0.98834342926452157</v>
      </c>
      <c r="K6970" s="35">
        <v>-0.81219863309462237</v>
      </c>
      <c r="L6970" s="35">
        <v>0</v>
      </c>
      <c r="M6970" s="35">
        <v>0</v>
      </c>
      <c r="N6970" s="35">
        <v>0</v>
      </c>
      <c r="O6970" s="35">
        <v>0</v>
      </c>
      <c r="P6970" s="36">
        <v>12</v>
      </c>
      <c r="Q6970" s="37">
        <v>86</v>
      </c>
      <c r="R6970" s="36">
        <v>0</v>
      </c>
      <c r="S6970" s="39">
        <f t="shared" si="240"/>
        <v>86</v>
      </c>
      <c r="T6970" s="34" t="s">
        <v>29</v>
      </c>
      <c r="U6970" s="12">
        <f>((alpha*(beta^speed))*(speed^ceta))</f>
        <v>4.6505453752997743E-2</v>
      </c>
      <c r="V6970" s="8">
        <f t="shared" si="241"/>
        <v>86</v>
      </c>
    </row>
    <row r="6971" spans="1:22">
      <c r="A6971" s="34" t="s">
        <v>19</v>
      </c>
      <c r="B6971" s="34" t="s">
        <v>72</v>
      </c>
      <c r="C6971" s="5" t="s">
        <v>158</v>
      </c>
      <c r="D6971" s="35" t="s">
        <v>85</v>
      </c>
      <c r="E6971" s="36" t="s">
        <v>17</v>
      </c>
      <c r="F6971" s="37">
        <v>50</v>
      </c>
      <c r="G6971" s="38">
        <v>-0.04</v>
      </c>
      <c r="H6971" s="34">
        <v>0.98363402728405946</v>
      </c>
      <c r="I6971" s="35">
        <v>1333.1004215927362</v>
      </c>
      <c r="J6971" s="35">
        <v>0.96976290283358468</v>
      </c>
      <c r="K6971" s="35">
        <v>-0.54701744571079658</v>
      </c>
      <c r="L6971" s="35">
        <v>0</v>
      </c>
      <c r="M6971" s="35">
        <v>0</v>
      </c>
      <c r="N6971" s="35">
        <v>0</v>
      </c>
      <c r="O6971" s="35">
        <v>0</v>
      </c>
      <c r="P6971" s="36">
        <v>12</v>
      </c>
      <c r="Q6971" s="37">
        <v>86</v>
      </c>
      <c r="R6971" s="36">
        <v>0</v>
      </c>
      <c r="S6971" s="39">
        <f t="shared" si="240"/>
        <v>86</v>
      </c>
      <c r="T6971" s="34" t="s">
        <v>29</v>
      </c>
      <c r="U6971" s="12">
        <f>((alpha*(beta^speed))*(speed^ceta))</f>
        <v>8.3156690546983967</v>
      </c>
      <c r="V6971" s="8">
        <f t="shared" si="241"/>
        <v>86</v>
      </c>
    </row>
    <row r="6972" spans="1:22">
      <c r="A6972" s="34" t="s">
        <v>19</v>
      </c>
      <c r="B6972" s="34" t="s">
        <v>72</v>
      </c>
      <c r="C6972" s="5" t="s">
        <v>158</v>
      </c>
      <c r="D6972" s="35" t="s">
        <v>85</v>
      </c>
      <c r="E6972" s="36" t="s">
        <v>15</v>
      </c>
      <c r="F6972" s="37">
        <v>100</v>
      </c>
      <c r="G6972" s="38">
        <v>-0.04</v>
      </c>
      <c r="H6972" s="34">
        <v>0.98540100728454849</v>
      </c>
      <c r="I6972" s="35">
        <v>6.2281345047815427E-2</v>
      </c>
      <c r="J6972" s="35">
        <v>9.0026276186188294</v>
      </c>
      <c r="K6972" s="35">
        <v>0.92095946946045482</v>
      </c>
      <c r="L6972" s="35">
        <v>0.61342348607290664</v>
      </c>
      <c r="M6972" s="35">
        <v>3.4646437515924368E-2</v>
      </c>
      <c r="N6972" s="35">
        <v>0</v>
      </c>
      <c r="O6972" s="35">
        <v>0</v>
      </c>
      <c r="P6972" s="36">
        <v>12</v>
      </c>
      <c r="Q6972" s="37">
        <v>86</v>
      </c>
      <c r="R6972" s="36">
        <v>10</v>
      </c>
      <c r="S6972" s="39">
        <f t="shared" si="240"/>
        <v>86</v>
      </c>
      <c r="T6972" s="34" t="s">
        <v>44</v>
      </c>
      <c r="U6972" s="12">
        <f>(alpha+(beta/(1+EXP((((-1)*ceta)+(delta*LN(speed)))+(epsilon*speed)))))</f>
        <v>0.1364222052464672</v>
      </c>
      <c r="V6972" s="8">
        <f t="shared" si="241"/>
        <v>86</v>
      </c>
    </row>
    <row r="6973" spans="1:22">
      <c r="A6973" s="34" t="s">
        <v>19</v>
      </c>
      <c r="B6973" s="34" t="s">
        <v>72</v>
      </c>
      <c r="C6973" s="5" t="s">
        <v>158</v>
      </c>
      <c r="D6973" s="35" t="s">
        <v>85</v>
      </c>
      <c r="E6973" s="36" t="s">
        <v>16</v>
      </c>
      <c r="F6973" s="37">
        <v>100</v>
      </c>
      <c r="G6973" s="38">
        <v>-0.04</v>
      </c>
      <c r="H6973" s="34">
        <v>0.97533672229789981</v>
      </c>
      <c r="I6973" s="35">
        <v>-1.0190897768116893</v>
      </c>
      <c r="J6973" s="35">
        <v>21.275856029589182</v>
      </c>
      <c r="K6973" s="35">
        <v>2.2118554015532514</v>
      </c>
      <c r="L6973" s="35">
        <v>1.1404225879191388</v>
      </c>
      <c r="M6973" s="35">
        <v>-9.9924188983071941E-4</v>
      </c>
      <c r="N6973" s="35">
        <v>0</v>
      </c>
      <c r="O6973" s="35">
        <v>0</v>
      </c>
      <c r="P6973" s="36">
        <v>12</v>
      </c>
      <c r="Q6973" s="37">
        <v>86</v>
      </c>
      <c r="R6973" s="36">
        <v>10</v>
      </c>
      <c r="S6973" s="39">
        <f t="shared" si="240"/>
        <v>86</v>
      </c>
      <c r="T6973" s="34" t="s">
        <v>44</v>
      </c>
      <c r="U6973" s="12">
        <f>(alpha+(beta/(1+EXP((((-1)*ceta)+(delta*LN(speed)))+(epsilon*speed)))))</f>
        <v>0.22133537253269964</v>
      </c>
      <c r="V6973" s="8">
        <f t="shared" si="241"/>
        <v>86</v>
      </c>
    </row>
    <row r="6974" spans="1:22">
      <c r="A6974" s="34" t="s">
        <v>19</v>
      </c>
      <c r="B6974" s="34" t="s">
        <v>72</v>
      </c>
      <c r="C6974" s="5" t="s">
        <v>158</v>
      </c>
      <c r="D6974" s="35" t="s">
        <v>85</v>
      </c>
      <c r="E6974" s="36" t="s">
        <v>14</v>
      </c>
      <c r="F6974" s="37">
        <v>100</v>
      </c>
      <c r="G6974" s="38">
        <v>-0.04</v>
      </c>
      <c r="H6974" s="34">
        <v>0.99537670223318109</v>
      </c>
      <c r="I6974" s="35">
        <v>9.8373027280920979</v>
      </c>
      <c r="J6974" s="35">
        <v>0.98634677671996185</v>
      </c>
      <c r="K6974" s="35">
        <v>-0.85674061521116429</v>
      </c>
      <c r="L6974" s="35">
        <v>0</v>
      </c>
      <c r="M6974" s="35">
        <v>0</v>
      </c>
      <c r="N6974" s="35">
        <v>0</v>
      </c>
      <c r="O6974" s="35">
        <v>0</v>
      </c>
      <c r="P6974" s="36">
        <v>12</v>
      </c>
      <c r="Q6974" s="37">
        <v>86</v>
      </c>
      <c r="R6974" s="36">
        <v>0</v>
      </c>
      <c r="S6974" s="39">
        <f t="shared" si="240"/>
        <v>86</v>
      </c>
      <c r="T6974" s="34" t="s">
        <v>29</v>
      </c>
      <c r="U6974" s="12">
        <f>((alpha*(beta^speed))*(speed^ceta))</f>
        <v>6.6383599312417371E-2</v>
      </c>
      <c r="V6974" s="8">
        <f t="shared" si="241"/>
        <v>86</v>
      </c>
    </row>
    <row r="6975" spans="1:22">
      <c r="A6975" s="34" t="s">
        <v>19</v>
      </c>
      <c r="B6975" s="34" t="s">
        <v>72</v>
      </c>
      <c r="C6975" s="5" t="s">
        <v>158</v>
      </c>
      <c r="D6975" s="35" t="s">
        <v>85</v>
      </c>
      <c r="E6975" s="36" t="s">
        <v>18</v>
      </c>
      <c r="F6975" s="37">
        <v>100</v>
      </c>
      <c r="G6975" s="38">
        <v>-0.04</v>
      </c>
      <c r="H6975" s="34">
        <v>0.99230665674279517</v>
      </c>
      <c r="I6975" s="35">
        <v>3.7007918334612198</v>
      </c>
      <c r="J6975" s="35">
        <v>0.98518550541894223</v>
      </c>
      <c r="K6975" s="35">
        <v>-0.70744361632427943</v>
      </c>
      <c r="L6975" s="35">
        <v>0</v>
      </c>
      <c r="M6975" s="35">
        <v>0</v>
      </c>
      <c r="N6975" s="35">
        <v>0</v>
      </c>
      <c r="O6975" s="35">
        <v>0</v>
      </c>
      <c r="P6975" s="36">
        <v>12</v>
      </c>
      <c r="Q6975" s="37">
        <v>86</v>
      </c>
      <c r="R6975" s="36">
        <v>0</v>
      </c>
      <c r="S6975" s="39">
        <f t="shared" si="240"/>
        <v>86</v>
      </c>
      <c r="T6975" s="34" t="s">
        <v>29</v>
      </c>
      <c r="U6975" s="12">
        <f>((alpha*(beta^speed))*(speed^ceta))</f>
        <v>4.3882892899612599E-2</v>
      </c>
      <c r="V6975" s="8">
        <f t="shared" si="241"/>
        <v>86</v>
      </c>
    </row>
    <row r="6976" spans="1:22">
      <c r="A6976" s="34" t="s">
        <v>19</v>
      </c>
      <c r="B6976" s="34" t="s">
        <v>72</v>
      </c>
      <c r="C6976" s="5" t="s">
        <v>158</v>
      </c>
      <c r="D6976" s="35" t="s">
        <v>85</v>
      </c>
      <c r="E6976" s="36" t="s">
        <v>17</v>
      </c>
      <c r="F6976" s="37">
        <v>100</v>
      </c>
      <c r="G6976" s="38">
        <v>-0.04</v>
      </c>
      <c r="H6976" s="34">
        <v>0.97845531534073005</v>
      </c>
      <c r="I6976" s="35">
        <v>1063.3458012582651</v>
      </c>
      <c r="J6976" s="35">
        <v>0.96656944502602327</v>
      </c>
      <c r="K6976" s="35">
        <v>-0.43850155949392638</v>
      </c>
      <c r="L6976" s="35">
        <v>0</v>
      </c>
      <c r="M6976" s="35">
        <v>0</v>
      </c>
      <c r="N6976" s="35">
        <v>0</v>
      </c>
      <c r="O6976" s="35">
        <v>0</v>
      </c>
      <c r="P6976" s="36">
        <v>12</v>
      </c>
      <c r="Q6976" s="37">
        <v>86</v>
      </c>
      <c r="R6976" s="36">
        <v>0</v>
      </c>
      <c r="S6976" s="39">
        <f t="shared" si="240"/>
        <v>86</v>
      </c>
      <c r="T6976" s="34" t="s">
        <v>29</v>
      </c>
      <c r="U6976" s="12">
        <f>((alpha*(beta^speed))*(speed^ceta))</f>
        <v>8.0991097140534407</v>
      </c>
      <c r="V6976" s="8">
        <f t="shared" si="241"/>
        <v>86</v>
      </c>
    </row>
    <row r="6977" spans="1:22">
      <c r="A6977" s="34" t="s">
        <v>19</v>
      </c>
      <c r="B6977" s="34" t="s">
        <v>72</v>
      </c>
      <c r="C6977" s="5" t="s">
        <v>158</v>
      </c>
      <c r="D6977" s="35" t="s">
        <v>85</v>
      </c>
      <c r="E6977" s="36" t="s">
        <v>15</v>
      </c>
      <c r="F6977" s="37">
        <v>0</v>
      </c>
      <c r="G6977" s="38">
        <v>-0.02</v>
      </c>
      <c r="H6977" s="34">
        <v>0.99347423030036008</v>
      </c>
      <c r="I6977" s="35">
        <v>0.62618729929371741</v>
      </c>
      <c r="J6977" s="35">
        <v>16.79745229229448</v>
      </c>
      <c r="K6977" s="35">
        <v>1.5729685206360332E-2</v>
      </c>
      <c r="L6977" s="35">
        <v>0.45101898807151086</v>
      </c>
      <c r="M6977" s="35">
        <v>6.0669810371234777E-2</v>
      </c>
      <c r="N6977" s="35">
        <v>0</v>
      </c>
      <c r="O6977" s="35">
        <v>0</v>
      </c>
      <c r="P6977" s="36">
        <v>12</v>
      </c>
      <c r="Q6977" s="37">
        <v>86</v>
      </c>
      <c r="R6977" s="36">
        <v>10</v>
      </c>
      <c r="S6977" s="39">
        <f t="shared" si="240"/>
        <v>86</v>
      </c>
      <c r="T6977" s="34" t="s">
        <v>44</v>
      </c>
      <c r="U6977" s="12">
        <f>(alpha+(beta/(1+EXP((((-1)*ceta)+(delta*LN(speed)))+(epsilon*speed)))))</f>
        <v>0.638583314237399</v>
      </c>
      <c r="V6977" s="8">
        <f t="shared" si="241"/>
        <v>86</v>
      </c>
    </row>
    <row r="6978" spans="1:22">
      <c r="A6978" s="34" t="s">
        <v>19</v>
      </c>
      <c r="B6978" s="34" t="s">
        <v>72</v>
      </c>
      <c r="C6978" s="5" t="s">
        <v>158</v>
      </c>
      <c r="D6978" s="35" t="s">
        <v>85</v>
      </c>
      <c r="E6978" s="36" t="s">
        <v>16</v>
      </c>
      <c r="F6978" s="37">
        <v>0</v>
      </c>
      <c r="G6978" s="38">
        <v>-0.02</v>
      </c>
      <c r="H6978" s="34">
        <v>0.98432101928874893</v>
      </c>
      <c r="I6978" s="35">
        <v>1.3484092137370456</v>
      </c>
      <c r="J6978" s="35">
        <v>145.93536284413003</v>
      </c>
      <c r="K6978" s="35">
        <v>-0.84101591221490879</v>
      </c>
      <c r="L6978" s="35">
        <v>0.72322243781389528</v>
      </c>
      <c r="M6978" s="35">
        <v>2.7729318924671831E-2</v>
      </c>
      <c r="N6978" s="35">
        <v>0</v>
      </c>
      <c r="O6978" s="35">
        <v>0</v>
      </c>
      <c r="P6978" s="36">
        <v>12</v>
      </c>
      <c r="Q6978" s="37">
        <v>86</v>
      </c>
      <c r="R6978" s="36">
        <v>10</v>
      </c>
      <c r="S6978" s="39">
        <f t="shared" ref="S6978:S7041" si="242">V6978</f>
        <v>86</v>
      </c>
      <c r="T6978" s="34" t="s">
        <v>44</v>
      </c>
      <c r="U6978" s="12">
        <f>(alpha+(beta/(1+EXP((((-1)*ceta)+(delta*LN(speed)))+(epsilon*speed)))))</f>
        <v>1.5793391057599715</v>
      </c>
      <c r="V6978" s="8">
        <f t="shared" ref="V6978:V7041" si="243">IF($V$1&lt;P6978,P6978,IF($V$1&gt;Q6978,Q6978,$V$1))</f>
        <v>86</v>
      </c>
    </row>
    <row r="6979" spans="1:22">
      <c r="A6979" s="34" t="s">
        <v>19</v>
      </c>
      <c r="B6979" s="34" t="s">
        <v>72</v>
      </c>
      <c r="C6979" s="5" t="s">
        <v>158</v>
      </c>
      <c r="D6979" s="35" t="s">
        <v>85</v>
      </c>
      <c r="E6979" s="36" t="s">
        <v>14</v>
      </c>
      <c r="F6979" s="37">
        <v>0</v>
      </c>
      <c r="G6979" s="38">
        <v>-0.02</v>
      </c>
      <c r="H6979" s="34">
        <v>0.99586326339537379</v>
      </c>
      <c r="I6979" s="35">
        <v>0.19132793132067619</v>
      </c>
      <c r="J6979" s="35">
        <v>14.491376324328479</v>
      </c>
      <c r="K6979" s="35">
        <v>0.23271795000189285</v>
      </c>
      <c r="L6979" s="35">
        <v>1.0210168957915924</v>
      </c>
      <c r="M6979" s="35">
        <v>2.0274151342998266E-2</v>
      </c>
      <c r="N6979" s="35">
        <v>0</v>
      </c>
      <c r="O6979" s="35">
        <v>0</v>
      </c>
      <c r="P6979" s="36">
        <v>12</v>
      </c>
      <c r="Q6979" s="37">
        <v>86</v>
      </c>
      <c r="R6979" s="36">
        <v>10</v>
      </c>
      <c r="S6979" s="39">
        <f t="shared" si="242"/>
        <v>86</v>
      </c>
      <c r="T6979" s="34" t="s">
        <v>44</v>
      </c>
      <c r="U6979" s="12">
        <f>(alpha+(beta/(1+EXP((((-1)*ceta)+(delta*LN(speed)))+(epsilon*speed)))))</f>
        <v>0.22511748449827396</v>
      </c>
      <c r="V6979" s="8">
        <f t="shared" si="243"/>
        <v>86</v>
      </c>
    </row>
    <row r="6980" spans="1:22">
      <c r="A6980" s="34" t="s">
        <v>19</v>
      </c>
      <c r="B6980" s="34" t="s">
        <v>72</v>
      </c>
      <c r="C6980" s="5" t="s">
        <v>158</v>
      </c>
      <c r="D6980" s="35" t="s">
        <v>85</v>
      </c>
      <c r="E6980" s="36" t="s">
        <v>18</v>
      </c>
      <c r="F6980" s="37">
        <v>0</v>
      </c>
      <c r="G6980" s="38">
        <v>-0.02</v>
      </c>
      <c r="H6980" s="34">
        <v>0.99321267804197988</v>
      </c>
      <c r="I6980" s="35">
        <v>9.0792755493957849</v>
      </c>
      <c r="J6980" s="35">
        <v>1.0074469537306925</v>
      </c>
      <c r="K6980" s="35">
        <v>-1.1022484228541916</v>
      </c>
      <c r="L6980" s="35">
        <v>0</v>
      </c>
      <c r="M6980" s="35">
        <v>0</v>
      </c>
      <c r="N6980" s="35">
        <v>0</v>
      </c>
      <c r="O6980" s="35">
        <v>0</v>
      </c>
      <c r="P6980" s="36">
        <v>12</v>
      </c>
      <c r="Q6980" s="37">
        <v>86</v>
      </c>
      <c r="R6980" s="36">
        <v>0</v>
      </c>
      <c r="S6980" s="39">
        <f t="shared" si="242"/>
        <v>86</v>
      </c>
      <c r="T6980" s="34" t="s">
        <v>29</v>
      </c>
      <c r="U6980" s="12">
        <f>((alpha*(beta^speed))*(speed^ceta))</f>
        <v>0.12672476613022496</v>
      </c>
      <c r="V6980" s="8">
        <f t="shared" si="243"/>
        <v>86</v>
      </c>
    </row>
    <row r="6981" spans="1:22">
      <c r="A6981" s="34" t="s">
        <v>19</v>
      </c>
      <c r="B6981" s="34" t="s">
        <v>72</v>
      </c>
      <c r="C6981" s="5" t="s">
        <v>158</v>
      </c>
      <c r="D6981" s="35" t="s">
        <v>85</v>
      </c>
      <c r="E6981" s="36" t="s">
        <v>17</v>
      </c>
      <c r="F6981" s="37">
        <v>0</v>
      </c>
      <c r="G6981" s="38">
        <v>-0.02</v>
      </c>
      <c r="H6981" s="34">
        <v>0.98628524567490561</v>
      </c>
      <c r="I6981" s="35">
        <v>3946.8049690108796</v>
      </c>
      <c r="J6981" s="35">
        <v>1.0032384777807066</v>
      </c>
      <c r="K6981" s="35">
        <v>-1.0506440568689881</v>
      </c>
      <c r="L6981" s="35">
        <v>0</v>
      </c>
      <c r="M6981" s="35">
        <v>0</v>
      </c>
      <c r="N6981" s="35">
        <v>0</v>
      </c>
      <c r="O6981" s="35">
        <v>0</v>
      </c>
      <c r="P6981" s="36">
        <v>12</v>
      </c>
      <c r="Q6981" s="37">
        <v>86</v>
      </c>
      <c r="R6981" s="36">
        <v>0</v>
      </c>
      <c r="S6981" s="39">
        <f t="shared" si="242"/>
        <v>86</v>
      </c>
      <c r="T6981" s="34" t="s">
        <v>29</v>
      </c>
      <c r="U6981" s="12">
        <f>((alpha*(beta^speed))*(speed^ceta))</f>
        <v>48.365523504769719</v>
      </c>
      <c r="V6981" s="8">
        <f t="shared" si="243"/>
        <v>86</v>
      </c>
    </row>
    <row r="6982" spans="1:22">
      <c r="A6982" s="34" t="s">
        <v>19</v>
      </c>
      <c r="B6982" s="34" t="s">
        <v>72</v>
      </c>
      <c r="C6982" s="5" t="s">
        <v>158</v>
      </c>
      <c r="D6982" s="35" t="s">
        <v>85</v>
      </c>
      <c r="E6982" s="36" t="s">
        <v>15</v>
      </c>
      <c r="F6982" s="37">
        <v>50</v>
      </c>
      <c r="G6982" s="38">
        <v>-0.02</v>
      </c>
      <c r="H6982" s="34">
        <v>0.98833744936616141</v>
      </c>
      <c r="I6982" s="35">
        <v>0.50393111337821217</v>
      </c>
      <c r="J6982" s="35">
        <v>21.486849720461063</v>
      </c>
      <c r="K6982" s="35">
        <v>-0.71469674255343829</v>
      </c>
      <c r="L6982" s="35">
        <v>0.25775488747245212</v>
      </c>
      <c r="M6982" s="35">
        <v>5.9116571137742734E-2</v>
      </c>
      <c r="N6982" s="35">
        <v>0</v>
      </c>
      <c r="O6982" s="35">
        <v>0</v>
      </c>
      <c r="P6982" s="36">
        <v>12</v>
      </c>
      <c r="Q6982" s="37">
        <v>86</v>
      </c>
      <c r="R6982" s="36">
        <v>10</v>
      </c>
      <c r="S6982" s="39">
        <f t="shared" si="242"/>
        <v>86</v>
      </c>
      <c r="T6982" s="34" t="s">
        <v>44</v>
      </c>
      <c r="U6982" s="12">
        <f>(alpha+(beta/(1+EXP((((-1)*ceta)+(delta*LN(speed)))+(epsilon*speed)))))</f>
        <v>0.52457426334491541</v>
      </c>
      <c r="V6982" s="8">
        <f t="shared" si="243"/>
        <v>86</v>
      </c>
    </row>
    <row r="6983" spans="1:22">
      <c r="A6983" s="34" t="s">
        <v>19</v>
      </c>
      <c r="B6983" s="34" t="s">
        <v>72</v>
      </c>
      <c r="C6983" s="5" t="s">
        <v>158</v>
      </c>
      <c r="D6983" s="35" t="s">
        <v>85</v>
      </c>
      <c r="E6983" s="36" t="s">
        <v>16</v>
      </c>
      <c r="F6983" s="37">
        <v>50</v>
      </c>
      <c r="G6983" s="38">
        <v>-0.02</v>
      </c>
      <c r="H6983" s="34">
        <v>0.97646155290753689</v>
      </c>
      <c r="I6983" s="35">
        <v>-1.3329102299416198</v>
      </c>
      <c r="J6983" s="35">
        <v>64.920226606749125</v>
      </c>
      <c r="K6983" s="35">
        <v>0.21248624660244958</v>
      </c>
      <c r="L6983" s="35">
        <v>0.76516353401507042</v>
      </c>
      <c r="M6983" s="35">
        <v>9.3304116584742684E-4</v>
      </c>
      <c r="N6983" s="35">
        <v>0</v>
      </c>
      <c r="O6983" s="35">
        <v>0</v>
      </c>
      <c r="P6983" s="36">
        <v>12</v>
      </c>
      <c r="Q6983" s="37">
        <v>86</v>
      </c>
      <c r="R6983" s="36">
        <v>10</v>
      </c>
      <c r="S6983" s="39">
        <f t="shared" si="242"/>
        <v>86</v>
      </c>
      <c r="T6983" s="34" t="s">
        <v>44</v>
      </c>
      <c r="U6983" s="12">
        <f>(alpha+(beta/(1+EXP((((-1)*ceta)+(delta*LN(speed)))+(epsilon*speed)))))</f>
        <v>1.0302955109522547</v>
      </c>
      <c r="V6983" s="8">
        <f t="shared" si="243"/>
        <v>86</v>
      </c>
    </row>
    <row r="6984" spans="1:22">
      <c r="A6984" s="34" t="s">
        <v>19</v>
      </c>
      <c r="B6984" s="34" t="s">
        <v>72</v>
      </c>
      <c r="C6984" s="5" t="s">
        <v>158</v>
      </c>
      <c r="D6984" s="35" t="s">
        <v>85</v>
      </c>
      <c r="E6984" s="36" t="s">
        <v>14</v>
      </c>
      <c r="F6984" s="37">
        <v>50</v>
      </c>
      <c r="G6984" s="38">
        <v>-0.02</v>
      </c>
      <c r="H6984" s="34">
        <v>0.9961814966329926</v>
      </c>
      <c r="I6984" s="35">
        <v>-2.3807786541893486E-2</v>
      </c>
      <c r="J6984" s="35">
        <v>6.7105898363714861E-2</v>
      </c>
      <c r="K6984" s="35">
        <v>1.0261311728278824</v>
      </c>
      <c r="L6984" s="35">
        <v>0</v>
      </c>
      <c r="M6984" s="35">
        <v>0</v>
      </c>
      <c r="N6984" s="35">
        <v>0</v>
      </c>
      <c r="O6984" s="35">
        <v>0</v>
      </c>
      <c r="P6984" s="36">
        <v>12</v>
      </c>
      <c r="Q6984" s="37">
        <v>86</v>
      </c>
      <c r="R6984" s="36">
        <v>6</v>
      </c>
      <c r="S6984" s="39">
        <f t="shared" si="242"/>
        <v>86</v>
      </c>
      <c r="T6984" s="34" t="s">
        <v>37</v>
      </c>
      <c r="U6984" s="12">
        <f>(1/(alpha+(beta*(speed^ceta))))</f>
        <v>0.15480601420981543</v>
      </c>
      <c r="V6984" s="8">
        <f t="shared" si="243"/>
        <v>86</v>
      </c>
    </row>
    <row r="6985" spans="1:22">
      <c r="A6985" s="34" t="s">
        <v>19</v>
      </c>
      <c r="B6985" s="34" t="s">
        <v>72</v>
      </c>
      <c r="C6985" s="5" t="s">
        <v>158</v>
      </c>
      <c r="D6985" s="35" t="s">
        <v>85</v>
      </c>
      <c r="E6985" s="36" t="s">
        <v>18</v>
      </c>
      <c r="F6985" s="37">
        <v>50</v>
      </c>
      <c r="G6985" s="38">
        <v>-0.02</v>
      </c>
      <c r="H6985" s="34">
        <v>0.9911082321218998</v>
      </c>
      <c r="I6985" s="35">
        <v>7.3655094869554691</v>
      </c>
      <c r="J6985" s="35">
        <v>1.0029068761576654</v>
      </c>
      <c r="K6985" s="35">
        <v>-1.0132882467934032</v>
      </c>
      <c r="L6985" s="35">
        <v>0</v>
      </c>
      <c r="M6985" s="35">
        <v>0</v>
      </c>
      <c r="N6985" s="35">
        <v>0</v>
      </c>
      <c r="O6985" s="35">
        <v>0</v>
      </c>
      <c r="P6985" s="36">
        <v>12</v>
      </c>
      <c r="Q6985" s="37">
        <v>86</v>
      </c>
      <c r="R6985" s="36">
        <v>0</v>
      </c>
      <c r="S6985" s="39">
        <f t="shared" si="242"/>
        <v>86</v>
      </c>
      <c r="T6985" s="34" t="s">
        <v>29</v>
      </c>
      <c r="U6985" s="12">
        <f>((alpha*(beta^speed))*(speed^ceta))</f>
        <v>0.10361213395323395</v>
      </c>
      <c r="V6985" s="8">
        <f t="shared" si="243"/>
        <v>86</v>
      </c>
    </row>
    <row r="6986" spans="1:22">
      <c r="A6986" s="34" t="s">
        <v>19</v>
      </c>
      <c r="B6986" s="34" t="s">
        <v>72</v>
      </c>
      <c r="C6986" s="5" t="s">
        <v>158</v>
      </c>
      <c r="D6986" s="35" t="s">
        <v>85</v>
      </c>
      <c r="E6986" s="36" t="s">
        <v>17</v>
      </c>
      <c r="F6986" s="37">
        <v>50</v>
      </c>
      <c r="G6986" s="38">
        <v>-0.02</v>
      </c>
      <c r="H6986" s="34">
        <v>0.98224894425979226</v>
      </c>
      <c r="I6986" s="35">
        <v>9.7260969632545837</v>
      </c>
      <c r="J6986" s="35">
        <v>-7.7218033477116474</v>
      </c>
      <c r="K6986" s="35">
        <v>-1.3478246872794364</v>
      </c>
      <c r="L6986" s="35">
        <v>0</v>
      </c>
      <c r="M6986" s="35">
        <v>0</v>
      </c>
      <c r="N6986" s="35">
        <v>0</v>
      </c>
      <c r="O6986" s="35">
        <v>0</v>
      </c>
      <c r="P6986" s="36">
        <v>12</v>
      </c>
      <c r="Q6986" s="37">
        <v>86</v>
      </c>
      <c r="R6986" s="36">
        <v>13</v>
      </c>
      <c r="S6986" s="39">
        <f t="shared" si="242"/>
        <v>86</v>
      </c>
      <c r="T6986" s="34" t="s">
        <v>50</v>
      </c>
      <c r="U6986" s="12">
        <f>EXP((alpha+(beta/speed))+(ceta*LN(speed)))</f>
        <v>37.81210542244775</v>
      </c>
      <c r="V6986" s="8">
        <f t="shared" si="243"/>
        <v>86</v>
      </c>
    </row>
    <row r="6987" spans="1:22">
      <c r="A6987" s="34" t="s">
        <v>19</v>
      </c>
      <c r="B6987" s="34" t="s">
        <v>72</v>
      </c>
      <c r="C6987" s="5" t="s">
        <v>158</v>
      </c>
      <c r="D6987" s="35" t="s">
        <v>85</v>
      </c>
      <c r="E6987" s="36" t="s">
        <v>15</v>
      </c>
      <c r="F6987" s="37">
        <v>100</v>
      </c>
      <c r="G6987" s="38">
        <v>-0.02</v>
      </c>
      <c r="H6987" s="34">
        <v>0.97892542354607393</v>
      </c>
      <c r="I6987" s="35">
        <v>-1.5066666296275899E-5</v>
      </c>
      <c r="J6987" s="35">
        <v>2.923188957528103E-3</v>
      </c>
      <c r="K6987" s="35">
        <v>-0.19198861616064541</v>
      </c>
      <c r="L6987" s="35">
        <v>4.8656464353801372</v>
      </c>
      <c r="M6987" s="35">
        <v>0</v>
      </c>
      <c r="N6987" s="35">
        <v>0</v>
      </c>
      <c r="O6987" s="35">
        <v>0</v>
      </c>
      <c r="P6987" s="36">
        <v>12</v>
      </c>
      <c r="Q6987" s="37">
        <v>86</v>
      </c>
      <c r="R6987" s="36">
        <v>14</v>
      </c>
      <c r="S6987" s="39">
        <f t="shared" si="242"/>
        <v>86</v>
      </c>
      <c r="T6987" s="34" t="s">
        <v>51</v>
      </c>
      <c r="U6987" s="12">
        <f>(((alpha*(speed^3))+(beta*(speed^2))+(ceta*speed))+delta)</f>
        <v>0.39128747769841965</v>
      </c>
      <c r="V6987" s="8">
        <f t="shared" si="243"/>
        <v>86</v>
      </c>
    </row>
    <row r="6988" spans="1:22">
      <c r="A6988" s="34" t="s">
        <v>19</v>
      </c>
      <c r="B6988" s="34" t="s">
        <v>72</v>
      </c>
      <c r="C6988" s="5" t="s">
        <v>158</v>
      </c>
      <c r="D6988" s="35" t="s">
        <v>85</v>
      </c>
      <c r="E6988" s="36" t="s">
        <v>16</v>
      </c>
      <c r="F6988" s="37">
        <v>100</v>
      </c>
      <c r="G6988" s="38">
        <v>-0.02</v>
      </c>
      <c r="H6988" s="34">
        <v>0.96794979574893614</v>
      </c>
      <c r="I6988" s="35">
        <v>-3.1848349948031323</v>
      </c>
      <c r="J6988" s="35">
        <v>85.990638728416656</v>
      </c>
      <c r="K6988" s="35">
        <v>-0.37242570359909039</v>
      </c>
      <c r="L6988" s="35">
        <v>0.5640969096421764</v>
      </c>
      <c r="M6988" s="35">
        <v>1.5912615487890631E-3</v>
      </c>
      <c r="N6988" s="35">
        <v>0</v>
      </c>
      <c r="O6988" s="35">
        <v>0</v>
      </c>
      <c r="P6988" s="36">
        <v>12</v>
      </c>
      <c r="Q6988" s="37">
        <v>86</v>
      </c>
      <c r="R6988" s="36">
        <v>10</v>
      </c>
      <c r="S6988" s="39">
        <f t="shared" si="242"/>
        <v>86</v>
      </c>
      <c r="T6988" s="34" t="s">
        <v>44</v>
      </c>
      <c r="U6988" s="12">
        <f>(alpha+(beta/(1+EXP((((-1)*ceta)+(delta*LN(speed)))+(epsilon*speed)))))</f>
        <v>0.80888805792865837</v>
      </c>
      <c r="V6988" s="8">
        <f t="shared" si="243"/>
        <v>86</v>
      </c>
    </row>
    <row r="6989" spans="1:22">
      <c r="A6989" s="34" t="s">
        <v>19</v>
      </c>
      <c r="B6989" s="34" t="s">
        <v>72</v>
      </c>
      <c r="C6989" s="5" t="s">
        <v>158</v>
      </c>
      <c r="D6989" s="35" t="s">
        <v>85</v>
      </c>
      <c r="E6989" s="36" t="s">
        <v>14</v>
      </c>
      <c r="F6989" s="37">
        <v>100</v>
      </c>
      <c r="G6989" s="38">
        <v>-0.02</v>
      </c>
      <c r="H6989" s="34">
        <v>0.9959583281750255</v>
      </c>
      <c r="I6989" s="35">
        <v>12.982398370101643</v>
      </c>
      <c r="J6989" s="35">
        <v>0.99466847601592634</v>
      </c>
      <c r="K6989" s="35">
        <v>-0.94560884862920147</v>
      </c>
      <c r="L6989" s="35">
        <v>0</v>
      </c>
      <c r="M6989" s="35">
        <v>0</v>
      </c>
      <c r="N6989" s="35">
        <v>0</v>
      </c>
      <c r="O6989" s="35">
        <v>0</v>
      </c>
      <c r="P6989" s="36">
        <v>12</v>
      </c>
      <c r="Q6989" s="37">
        <v>86</v>
      </c>
      <c r="R6989" s="36">
        <v>0</v>
      </c>
      <c r="S6989" s="39">
        <f t="shared" si="242"/>
        <v>86</v>
      </c>
      <c r="T6989" s="34" t="s">
        <v>29</v>
      </c>
      <c r="U6989" s="12">
        <f>((alpha*(beta^speed))*(speed^ceta))</f>
        <v>0.1214547570415565</v>
      </c>
      <c r="V6989" s="8">
        <f t="shared" si="243"/>
        <v>86</v>
      </c>
    </row>
    <row r="6990" spans="1:22">
      <c r="A6990" s="34" t="s">
        <v>19</v>
      </c>
      <c r="B6990" s="34" t="s">
        <v>72</v>
      </c>
      <c r="C6990" s="5" t="s">
        <v>158</v>
      </c>
      <c r="D6990" s="35" t="s">
        <v>85</v>
      </c>
      <c r="E6990" s="36" t="s">
        <v>18</v>
      </c>
      <c r="F6990" s="37">
        <v>100</v>
      </c>
      <c r="G6990" s="38">
        <v>-0.02</v>
      </c>
      <c r="H6990" s="34">
        <v>0.9897789818381113</v>
      </c>
      <c r="I6990" s="35">
        <v>4.5582908443984875</v>
      </c>
      <c r="J6990" s="35">
        <v>0.99415290183791138</v>
      </c>
      <c r="K6990" s="35">
        <v>-0.78351108050575791</v>
      </c>
      <c r="L6990" s="35">
        <v>0</v>
      </c>
      <c r="M6990" s="35">
        <v>0</v>
      </c>
      <c r="N6990" s="35">
        <v>0</v>
      </c>
      <c r="O6990" s="35">
        <v>0</v>
      </c>
      <c r="P6990" s="36">
        <v>12</v>
      </c>
      <c r="Q6990" s="37">
        <v>86</v>
      </c>
      <c r="R6990" s="36">
        <v>0</v>
      </c>
      <c r="S6990" s="39">
        <f t="shared" si="242"/>
        <v>86</v>
      </c>
      <c r="T6990" s="34" t="s">
        <v>29</v>
      </c>
      <c r="U6990" s="12">
        <f>((alpha*(beta^speed))*(speed^ceta))</f>
        <v>8.39604830839209E-2</v>
      </c>
      <c r="V6990" s="8">
        <f t="shared" si="243"/>
        <v>86</v>
      </c>
    </row>
    <row r="6991" spans="1:22">
      <c r="A6991" s="34" t="s">
        <v>19</v>
      </c>
      <c r="B6991" s="34" t="s">
        <v>72</v>
      </c>
      <c r="C6991" s="5" t="s">
        <v>158</v>
      </c>
      <c r="D6991" s="35" t="s">
        <v>85</v>
      </c>
      <c r="E6991" s="36" t="s">
        <v>17</v>
      </c>
      <c r="F6991" s="37">
        <v>100</v>
      </c>
      <c r="G6991" s="38">
        <v>-0.02</v>
      </c>
      <c r="H6991" s="34">
        <v>0.9748244313769987</v>
      </c>
      <c r="I6991" s="35">
        <v>-1.7531067316081223E-3</v>
      </c>
      <c r="J6991" s="35">
        <v>0.32311993547747703</v>
      </c>
      <c r="K6991" s="35">
        <v>-20.756735308809127</v>
      </c>
      <c r="L6991" s="35">
        <v>524.85676916512693</v>
      </c>
      <c r="M6991" s="35">
        <v>0</v>
      </c>
      <c r="N6991" s="35">
        <v>0</v>
      </c>
      <c r="O6991" s="35">
        <v>0</v>
      </c>
      <c r="P6991" s="36">
        <v>12</v>
      </c>
      <c r="Q6991" s="37">
        <v>86</v>
      </c>
      <c r="R6991" s="36">
        <v>14</v>
      </c>
      <c r="S6991" s="39">
        <f t="shared" si="242"/>
        <v>86</v>
      </c>
      <c r="T6991" s="34" t="s">
        <v>51</v>
      </c>
      <c r="U6991" s="12">
        <f>(((alpha*(speed^3))+(beta*(speed^2))+(ceta*speed))+delta)</f>
        <v>14.498520119226441</v>
      </c>
      <c r="V6991" s="8">
        <f t="shared" si="243"/>
        <v>86</v>
      </c>
    </row>
    <row r="6992" spans="1:22">
      <c r="A6992" s="34" t="s">
        <v>19</v>
      </c>
      <c r="B6992" s="34" t="s">
        <v>72</v>
      </c>
      <c r="C6992" s="5" t="s">
        <v>158</v>
      </c>
      <c r="D6992" s="35" t="s">
        <v>85</v>
      </c>
      <c r="E6992" s="36" t="s">
        <v>15</v>
      </c>
      <c r="F6992" s="37">
        <v>0</v>
      </c>
      <c r="G6992" s="38">
        <v>0.02</v>
      </c>
      <c r="H6992" s="34">
        <v>0.98575876444833721</v>
      </c>
      <c r="I6992" s="35">
        <v>1.0744902211139489</v>
      </c>
      <c r="J6992" s="35">
        <v>27.328528505773168</v>
      </c>
      <c r="K6992" s="35">
        <v>-0.230871191525475</v>
      </c>
      <c r="L6992" s="35">
        <v>0.59765221567613458</v>
      </c>
      <c r="M6992" s="35">
        <v>4.7315831719373036E-2</v>
      </c>
      <c r="N6992" s="35">
        <v>0</v>
      </c>
      <c r="O6992" s="35">
        <v>0</v>
      </c>
      <c r="P6992" s="36">
        <v>12</v>
      </c>
      <c r="Q6992" s="37">
        <v>86</v>
      </c>
      <c r="R6992" s="36">
        <v>10</v>
      </c>
      <c r="S6992" s="39">
        <f t="shared" si="242"/>
        <v>86</v>
      </c>
      <c r="T6992" s="34" t="s">
        <v>44</v>
      </c>
      <c r="U6992" s="12">
        <f>(alpha+(beta/(1+EXP((((-1)*ceta)+(delta*LN(speed)))+(epsilon*speed)))))</f>
        <v>1.1003465811470923</v>
      </c>
      <c r="V6992" s="8">
        <f t="shared" si="243"/>
        <v>86</v>
      </c>
    </row>
    <row r="6993" spans="1:22">
      <c r="A6993" s="34" t="s">
        <v>19</v>
      </c>
      <c r="B6993" s="34" t="s">
        <v>72</v>
      </c>
      <c r="C6993" s="5" t="s">
        <v>158</v>
      </c>
      <c r="D6993" s="35" t="s">
        <v>85</v>
      </c>
      <c r="E6993" s="36" t="s">
        <v>16</v>
      </c>
      <c r="F6993" s="37">
        <v>0</v>
      </c>
      <c r="G6993" s="38">
        <v>0.02</v>
      </c>
      <c r="H6993" s="34">
        <v>0.9841727650937403</v>
      </c>
      <c r="I6993" s="35">
        <v>54.584631141150922</v>
      </c>
      <c r="J6993" s="35">
        <v>1.0100229238345908</v>
      </c>
      <c r="K6993" s="35">
        <v>-0.61979289206479304</v>
      </c>
      <c r="L6993" s="35">
        <v>0</v>
      </c>
      <c r="M6993" s="35">
        <v>0</v>
      </c>
      <c r="N6993" s="35">
        <v>0</v>
      </c>
      <c r="O6993" s="35">
        <v>0</v>
      </c>
      <c r="P6993" s="36">
        <v>12</v>
      </c>
      <c r="Q6993" s="37">
        <v>86</v>
      </c>
      <c r="R6993" s="36">
        <v>0</v>
      </c>
      <c r="S6993" s="39">
        <f t="shared" si="242"/>
        <v>86</v>
      </c>
      <c r="T6993" s="34" t="s">
        <v>29</v>
      </c>
      <c r="U6993" s="12">
        <f>((alpha*(beta^speed))*(speed^ceta))</f>
        <v>8.1389398411053993</v>
      </c>
      <c r="V6993" s="8">
        <f t="shared" si="243"/>
        <v>86</v>
      </c>
    </row>
    <row r="6994" spans="1:22">
      <c r="A6994" s="34" t="s">
        <v>19</v>
      </c>
      <c r="B6994" s="34" t="s">
        <v>72</v>
      </c>
      <c r="C6994" s="5" t="s">
        <v>158</v>
      </c>
      <c r="D6994" s="35" t="s">
        <v>85</v>
      </c>
      <c r="E6994" s="36" t="s">
        <v>14</v>
      </c>
      <c r="F6994" s="37">
        <v>0</v>
      </c>
      <c r="G6994" s="38">
        <v>0.02</v>
      </c>
      <c r="H6994" s="34">
        <v>0.99740692731790082</v>
      </c>
      <c r="I6994" s="35">
        <v>129.79109727385287</v>
      </c>
      <c r="J6994" s="35">
        <v>-3.0467009669800995</v>
      </c>
      <c r="K6994" s="35">
        <v>9.6099692711781248</v>
      </c>
      <c r="L6994" s="35">
        <v>-0.77954523414952592</v>
      </c>
      <c r="M6994" s="35">
        <v>0</v>
      </c>
      <c r="N6994" s="35">
        <v>0</v>
      </c>
      <c r="O6994" s="35">
        <v>0</v>
      </c>
      <c r="P6994" s="36">
        <v>12</v>
      </c>
      <c r="Q6994" s="37">
        <v>86</v>
      </c>
      <c r="R6994" s="36">
        <v>1</v>
      </c>
      <c r="S6994" s="39">
        <f t="shared" si="242"/>
        <v>86</v>
      </c>
      <c r="T6994" s="34" t="s">
        <v>30</v>
      </c>
      <c r="U6994" s="12">
        <f>((alpha*(speed^beta))+(ceta*(speed^delta)))</f>
        <v>0.29849299998542467</v>
      </c>
      <c r="V6994" s="8">
        <f t="shared" si="243"/>
        <v>86</v>
      </c>
    </row>
    <row r="6995" spans="1:22">
      <c r="A6995" s="34" t="s">
        <v>19</v>
      </c>
      <c r="B6995" s="34" t="s">
        <v>72</v>
      </c>
      <c r="C6995" s="5" t="s">
        <v>158</v>
      </c>
      <c r="D6995" s="35" t="s">
        <v>85</v>
      </c>
      <c r="E6995" s="36" t="s">
        <v>18</v>
      </c>
      <c r="F6995" s="37">
        <v>0</v>
      </c>
      <c r="G6995" s="38">
        <v>0.02</v>
      </c>
      <c r="H6995" s="34">
        <v>0.99576189488878342</v>
      </c>
      <c r="I6995" s="35">
        <v>7.0458295915446767</v>
      </c>
      <c r="J6995" s="35">
        <v>1.010278195585145</v>
      </c>
      <c r="K6995" s="35">
        <v>-0.99368612904605547</v>
      </c>
      <c r="L6995" s="35">
        <v>0</v>
      </c>
      <c r="M6995" s="35">
        <v>0</v>
      </c>
      <c r="N6995" s="35">
        <v>0</v>
      </c>
      <c r="O6995" s="35">
        <v>0</v>
      </c>
      <c r="P6995" s="36">
        <v>12</v>
      </c>
      <c r="Q6995" s="37">
        <v>86</v>
      </c>
      <c r="R6995" s="36">
        <v>0</v>
      </c>
      <c r="S6995" s="39">
        <f t="shared" si="242"/>
        <v>86</v>
      </c>
      <c r="T6995" s="34" t="s">
        <v>29</v>
      </c>
      <c r="U6995" s="12">
        <f>((alpha*(beta^speed))*(speed^ceta))</f>
        <v>0.2030355696820659</v>
      </c>
      <c r="V6995" s="8">
        <f t="shared" si="243"/>
        <v>86</v>
      </c>
    </row>
    <row r="6996" spans="1:22">
      <c r="A6996" s="34" t="s">
        <v>19</v>
      </c>
      <c r="B6996" s="34" t="s">
        <v>72</v>
      </c>
      <c r="C6996" s="5" t="s">
        <v>158</v>
      </c>
      <c r="D6996" s="35" t="s">
        <v>85</v>
      </c>
      <c r="E6996" s="36" t="s">
        <v>17</v>
      </c>
      <c r="F6996" s="37">
        <v>0</v>
      </c>
      <c r="G6996" s="38">
        <v>0.02</v>
      </c>
      <c r="H6996" s="34">
        <v>0.99298476965111726</v>
      </c>
      <c r="I6996" s="35">
        <v>2512.0070523817567</v>
      </c>
      <c r="J6996" s="35">
        <v>1.0114091367733569</v>
      </c>
      <c r="K6996" s="35">
        <v>-0.75071732132671976</v>
      </c>
      <c r="L6996" s="35">
        <v>0</v>
      </c>
      <c r="M6996" s="35">
        <v>0</v>
      </c>
      <c r="N6996" s="35">
        <v>0</v>
      </c>
      <c r="O6996" s="35">
        <v>0</v>
      </c>
      <c r="P6996" s="36">
        <v>12</v>
      </c>
      <c r="Q6996" s="37">
        <v>86</v>
      </c>
      <c r="R6996" s="36">
        <v>0</v>
      </c>
      <c r="S6996" s="39">
        <f t="shared" si="242"/>
        <v>86</v>
      </c>
      <c r="T6996" s="34" t="s">
        <v>29</v>
      </c>
      <c r="U6996" s="12">
        <f>((alpha*(beta^speed))*(speed^ceta))</f>
        <v>235.21791866302357</v>
      </c>
      <c r="V6996" s="8">
        <f t="shared" si="243"/>
        <v>86</v>
      </c>
    </row>
    <row r="6997" spans="1:22">
      <c r="A6997" s="34" t="s">
        <v>19</v>
      </c>
      <c r="B6997" s="34" t="s">
        <v>72</v>
      </c>
      <c r="C6997" s="5" t="s">
        <v>158</v>
      </c>
      <c r="D6997" s="35" t="s">
        <v>85</v>
      </c>
      <c r="E6997" s="36" t="s">
        <v>15</v>
      </c>
      <c r="F6997" s="37">
        <v>50</v>
      </c>
      <c r="G6997" s="38">
        <v>0.02</v>
      </c>
      <c r="H6997" s="34">
        <v>0.94726999896315089</v>
      </c>
      <c r="I6997" s="35">
        <v>8.306290914150613E-2</v>
      </c>
      <c r="J6997" s="35">
        <v>1.7062426577509046E-2</v>
      </c>
      <c r="K6997" s="35">
        <v>-1.2764256608350182E-4</v>
      </c>
      <c r="L6997" s="35">
        <v>0</v>
      </c>
      <c r="M6997" s="35">
        <v>0</v>
      </c>
      <c r="N6997" s="35">
        <v>0</v>
      </c>
      <c r="O6997" s="35">
        <v>0</v>
      </c>
      <c r="P6997" s="36">
        <v>12</v>
      </c>
      <c r="Q6997" s="37">
        <v>86</v>
      </c>
      <c r="R6997" s="36">
        <v>5</v>
      </c>
      <c r="S6997" s="39">
        <f t="shared" si="242"/>
        <v>86</v>
      </c>
      <c r="T6997" s="34" t="s">
        <v>36</v>
      </c>
      <c r="U6997" s="12">
        <f>(1/(((ceta*(speed^2))+(beta*speed))+alpha))</f>
        <v>1.6491113920117517</v>
      </c>
      <c r="V6997" s="8">
        <f t="shared" si="243"/>
        <v>86</v>
      </c>
    </row>
    <row r="6998" spans="1:22">
      <c r="A6998" s="34" t="s">
        <v>19</v>
      </c>
      <c r="B6998" s="34" t="s">
        <v>72</v>
      </c>
      <c r="C6998" s="5" t="s">
        <v>158</v>
      </c>
      <c r="D6998" s="35" t="s">
        <v>85</v>
      </c>
      <c r="E6998" s="36" t="s">
        <v>16</v>
      </c>
      <c r="F6998" s="37">
        <v>50</v>
      </c>
      <c r="G6998" s="38">
        <v>0.02</v>
      </c>
      <c r="H6998" s="34">
        <v>0.9798232060990002</v>
      </c>
      <c r="I6998" s="35">
        <v>8.9699122726489957</v>
      </c>
      <c r="J6998" s="35">
        <v>14.674226992907144</v>
      </c>
      <c r="K6998" s="35">
        <v>4.2109545086319828</v>
      </c>
      <c r="L6998" s="35">
        <v>1.8031331461151272</v>
      </c>
      <c r="M6998" s="35">
        <v>-9.5081994147632916E-3</v>
      </c>
      <c r="N6998" s="35">
        <v>0</v>
      </c>
      <c r="O6998" s="35">
        <v>0</v>
      </c>
      <c r="P6998" s="36">
        <v>12</v>
      </c>
      <c r="Q6998" s="37">
        <v>86</v>
      </c>
      <c r="R6998" s="36">
        <v>10</v>
      </c>
      <c r="S6998" s="39">
        <f t="shared" si="242"/>
        <v>86</v>
      </c>
      <c r="T6998" s="34" t="s">
        <v>44</v>
      </c>
      <c r="U6998" s="12">
        <f>(alpha+(beta/(1+EXP((((-1)*ceta)+(delta*LN(speed)))+(epsilon*speed)))))</f>
        <v>9.66378381455959</v>
      </c>
      <c r="V6998" s="8">
        <f t="shared" si="243"/>
        <v>86</v>
      </c>
    </row>
    <row r="6999" spans="1:22">
      <c r="A6999" s="34" t="s">
        <v>19</v>
      </c>
      <c r="B6999" s="34" t="s">
        <v>72</v>
      </c>
      <c r="C6999" s="5" t="s">
        <v>158</v>
      </c>
      <c r="D6999" s="35" t="s">
        <v>85</v>
      </c>
      <c r="E6999" s="36" t="s">
        <v>14</v>
      </c>
      <c r="F6999" s="37">
        <v>50</v>
      </c>
      <c r="G6999" s="38">
        <v>0.02</v>
      </c>
      <c r="H6999" s="34">
        <v>0.99637661117108511</v>
      </c>
      <c r="I6999" s="35">
        <v>0.33204703103433431</v>
      </c>
      <c r="J6999" s="35">
        <v>12.591075387124494</v>
      </c>
      <c r="K6999" s="35">
        <v>0.11572011757281248</v>
      </c>
      <c r="L6999" s="35">
        <v>0.87400023803548632</v>
      </c>
      <c r="M6999" s="35">
        <v>2.3330874133000327E-2</v>
      </c>
      <c r="N6999" s="35">
        <v>0</v>
      </c>
      <c r="O6999" s="35">
        <v>0</v>
      </c>
      <c r="P6999" s="36">
        <v>12</v>
      </c>
      <c r="Q6999" s="37">
        <v>86</v>
      </c>
      <c r="R6999" s="36">
        <v>10</v>
      </c>
      <c r="S6999" s="39">
        <f t="shared" si="242"/>
        <v>86</v>
      </c>
      <c r="T6999" s="34" t="s">
        <v>44</v>
      </c>
      <c r="U6999" s="12">
        <f>(alpha+(beta/(1+EXP((((-1)*ceta)+(delta*LN(speed)))+(epsilon*speed)))))</f>
        <v>0.37066955842410387</v>
      </c>
      <c r="V6999" s="8">
        <f t="shared" si="243"/>
        <v>86</v>
      </c>
    </row>
    <row r="7000" spans="1:22">
      <c r="A7000" s="34" t="s">
        <v>19</v>
      </c>
      <c r="B7000" s="34" t="s">
        <v>72</v>
      </c>
      <c r="C7000" s="5" t="s">
        <v>158</v>
      </c>
      <c r="D7000" s="35" t="s">
        <v>85</v>
      </c>
      <c r="E7000" s="36" t="s">
        <v>18</v>
      </c>
      <c r="F7000" s="37">
        <v>50</v>
      </c>
      <c r="G7000" s="38">
        <v>0.02</v>
      </c>
      <c r="H7000" s="34">
        <v>0.9826298113616776</v>
      </c>
      <c r="I7000" s="35">
        <v>0.27709282669808277</v>
      </c>
      <c r="J7000" s="35">
        <v>-0.9530775710171786</v>
      </c>
      <c r="K7000" s="35">
        <v>6.161226764746703E-2</v>
      </c>
      <c r="L7000" s="35">
        <v>1.0594932379317281</v>
      </c>
      <c r="M7000" s="35">
        <v>0</v>
      </c>
      <c r="N7000" s="35">
        <v>0</v>
      </c>
      <c r="O7000" s="35">
        <v>0</v>
      </c>
      <c r="P7000" s="36">
        <v>12</v>
      </c>
      <c r="Q7000" s="37">
        <v>86</v>
      </c>
      <c r="R7000" s="36">
        <v>8</v>
      </c>
      <c r="S7000" s="39">
        <f t="shared" si="242"/>
        <v>86</v>
      </c>
      <c r="T7000" s="34" t="s">
        <v>40</v>
      </c>
      <c r="U7000" s="12">
        <f>(alpha-(beta*EXP(((-1)*ceta)*(speed^delta))))</f>
        <v>0.27804714381397422</v>
      </c>
      <c r="V7000" s="8">
        <f t="shared" si="243"/>
        <v>86</v>
      </c>
    </row>
    <row r="7001" spans="1:22">
      <c r="A7001" s="34" t="s">
        <v>19</v>
      </c>
      <c r="B7001" s="34" t="s">
        <v>72</v>
      </c>
      <c r="C7001" s="5" t="s">
        <v>158</v>
      </c>
      <c r="D7001" s="35" t="s">
        <v>85</v>
      </c>
      <c r="E7001" s="36" t="s">
        <v>17</v>
      </c>
      <c r="F7001" s="37">
        <v>50</v>
      </c>
      <c r="G7001" s="38">
        <v>0.02</v>
      </c>
      <c r="H7001" s="34">
        <v>0.9865483846408768</v>
      </c>
      <c r="I7001" s="35">
        <v>2250.7802225041587</v>
      </c>
      <c r="J7001" s="35">
        <v>1.0096471018853723</v>
      </c>
      <c r="K7001" s="35">
        <v>-0.63474816329591255</v>
      </c>
      <c r="L7001" s="35">
        <v>0</v>
      </c>
      <c r="M7001" s="35">
        <v>0</v>
      </c>
      <c r="N7001" s="35">
        <v>0</v>
      </c>
      <c r="O7001" s="35">
        <v>0</v>
      </c>
      <c r="P7001" s="36">
        <v>12</v>
      </c>
      <c r="Q7001" s="37">
        <v>86</v>
      </c>
      <c r="R7001" s="36">
        <v>0</v>
      </c>
      <c r="S7001" s="39">
        <f t="shared" si="242"/>
        <v>86</v>
      </c>
      <c r="T7001" s="34" t="s">
        <v>29</v>
      </c>
      <c r="U7001" s="12">
        <f>((alpha*(beta^speed))*(speed^ceta))</f>
        <v>304.08822949029491</v>
      </c>
      <c r="V7001" s="8">
        <f t="shared" si="243"/>
        <v>86</v>
      </c>
    </row>
    <row r="7002" spans="1:22">
      <c r="A7002" s="34" t="s">
        <v>19</v>
      </c>
      <c r="B7002" s="34" t="s">
        <v>72</v>
      </c>
      <c r="C7002" s="5" t="s">
        <v>158</v>
      </c>
      <c r="D7002" s="35" t="s">
        <v>85</v>
      </c>
      <c r="E7002" s="36" t="s">
        <v>15</v>
      </c>
      <c r="F7002" s="37">
        <v>100</v>
      </c>
      <c r="G7002" s="38">
        <v>0.02</v>
      </c>
      <c r="H7002" s="34">
        <v>0.93531739966935734</v>
      </c>
      <c r="I7002" s="35">
        <v>-1.3347419981866234E-5</v>
      </c>
      <c r="J7002" s="35">
        <v>2.6083061704175702E-3</v>
      </c>
      <c r="K7002" s="35">
        <v>-0.17201070421364043</v>
      </c>
      <c r="L7002" s="35">
        <v>5.7154304227743742</v>
      </c>
      <c r="M7002" s="35">
        <v>0</v>
      </c>
      <c r="N7002" s="35">
        <v>0</v>
      </c>
      <c r="O7002" s="35">
        <v>0</v>
      </c>
      <c r="P7002" s="36">
        <v>12</v>
      </c>
      <c r="Q7002" s="37">
        <v>86</v>
      </c>
      <c r="R7002" s="36">
        <v>14</v>
      </c>
      <c r="S7002" s="39">
        <f t="shared" si="242"/>
        <v>86</v>
      </c>
      <c r="T7002" s="34" t="s">
        <v>51</v>
      </c>
      <c r="U7002" s="12">
        <f>(((alpha*(speed^3))+(beta*(speed^2))+(ceta*speed))+delta)</f>
        <v>1.7238357328237361</v>
      </c>
      <c r="V7002" s="8">
        <f t="shared" si="243"/>
        <v>86</v>
      </c>
    </row>
    <row r="7003" spans="1:22">
      <c r="A7003" s="34" t="s">
        <v>19</v>
      </c>
      <c r="B7003" s="34" t="s">
        <v>72</v>
      </c>
      <c r="C7003" s="5" t="s">
        <v>158</v>
      </c>
      <c r="D7003" s="35" t="s">
        <v>85</v>
      </c>
      <c r="E7003" s="36" t="s">
        <v>16</v>
      </c>
      <c r="F7003" s="37">
        <v>100</v>
      </c>
      <c r="G7003" s="38">
        <v>0.02</v>
      </c>
      <c r="H7003" s="34">
        <v>0.97486711588289676</v>
      </c>
      <c r="I7003" s="35">
        <v>45.739046673575913</v>
      </c>
      <c r="J7003" s="35">
        <v>1.004184513106654</v>
      </c>
      <c r="K7003" s="35">
        <v>-0.39020559020471002</v>
      </c>
      <c r="L7003" s="35">
        <v>0</v>
      </c>
      <c r="M7003" s="35">
        <v>0</v>
      </c>
      <c r="N7003" s="35">
        <v>0</v>
      </c>
      <c r="O7003" s="35">
        <v>0</v>
      </c>
      <c r="P7003" s="36">
        <v>12</v>
      </c>
      <c r="Q7003" s="37">
        <v>86</v>
      </c>
      <c r="R7003" s="36">
        <v>0</v>
      </c>
      <c r="S7003" s="39">
        <f t="shared" si="242"/>
        <v>86</v>
      </c>
      <c r="T7003" s="34" t="s">
        <v>29</v>
      </c>
      <c r="U7003" s="12">
        <f>((alpha*(beta^speed))*(speed^ceta))</f>
        <v>11.518545803646747</v>
      </c>
      <c r="V7003" s="8">
        <f t="shared" si="243"/>
        <v>86</v>
      </c>
    </row>
    <row r="7004" spans="1:22">
      <c r="A7004" s="34" t="s">
        <v>19</v>
      </c>
      <c r="B7004" s="34" t="s">
        <v>72</v>
      </c>
      <c r="C7004" s="5" t="s">
        <v>158</v>
      </c>
      <c r="D7004" s="35" t="s">
        <v>85</v>
      </c>
      <c r="E7004" s="36" t="s">
        <v>14</v>
      </c>
      <c r="F7004" s="37">
        <v>100</v>
      </c>
      <c r="G7004" s="38">
        <v>0.02</v>
      </c>
      <c r="H7004" s="34">
        <v>0.99616358022920959</v>
      </c>
      <c r="I7004" s="35">
        <v>7.8602957356120565E-2</v>
      </c>
      <c r="J7004" s="35">
        <v>5.5277267110529563E-2</v>
      </c>
      <c r="K7004" s="35">
        <v>-3.5316931019697566E-4</v>
      </c>
      <c r="L7004" s="35">
        <v>0</v>
      </c>
      <c r="M7004" s="35">
        <v>0</v>
      </c>
      <c r="N7004" s="35">
        <v>0</v>
      </c>
      <c r="O7004" s="35">
        <v>0</v>
      </c>
      <c r="P7004" s="36">
        <v>12</v>
      </c>
      <c r="Q7004" s="37">
        <v>86</v>
      </c>
      <c r="R7004" s="36">
        <v>5</v>
      </c>
      <c r="S7004" s="39">
        <f t="shared" si="242"/>
        <v>86</v>
      </c>
      <c r="T7004" s="34" t="s">
        <v>36</v>
      </c>
      <c r="U7004" s="12">
        <f>(1/(((ceta*(speed^2))+(beta*speed))+alpha))</f>
        <v>0.45036773886431369</v>
      </c>
      <c r="V7004" s="8">
        <f t="shared" si="243"/>
        <v>86</v>
      </c>
    </row>
    <row r="7005" spans="1:22">
      <c r="A7005" s="34" t="s">
        <v>19</v>
      </c>
      <c r="B7005" s="34" t="s">
        <v>72</v>
      </c>
      <c r="C7005" s="5" t="s">
        <v>158</v>
      </c>
      <c r="D7005" s="35" t="s">
        <v>85</v>
      </c>
      <c r="E7005" s="36" t="s">
        <v>18</v>
      </c>
      <c r="F7005" s="37">
        <v>100</v>
      </c>
      <c r="G7005" s="38">
        <v>0.02</v>
      </c>
      <c r="H7005" s="34">
        <v>0.96600242395329916</v>
      </c>
      <c r="I7005" s="35">
        <v>0.34856571567888395</v>
      </c>
      <c r="J7005" s="35">
        <v>-0.61171093716404923</v>
      </c>
      <c r="K7005" s="35">
        <v>1.5607814420807199E-2</v>
      </c>
      <c r="L7005" s="35">
        <v>1.3965553599868328</v>
      </c>
      <c r="M7005" s="35">
        <v>0</v>
      </c>
      <c r="N7005" s="35">
        <v>0</v>
      </c>
      <c r="O7005" s="35">
        <v>0</v>
      </c>
      <c r="P7005" s="36">
        <v>12</v>
      </c>
      <c r="Q7005" s="37">
        <v>86</v>
      </c>
      <c r="R7005" s="36">
        <v>8</v>
      </c>
      <c r="S7005" s="39">
        <f t="shared" si="242"/>
        <v>86</v>
      </c>
      <c r="T7005" s="34" t="s">
        <v>40</v>
      </c>
      <c r="U7005" s="12">
        <f>(alpha-(beta*EXP(((-1)*ceta)*(speed^delta))))</f>
        <v>0.34880367214899161</v>
      </c>
      <c r="V7005" s="8">
        <f t="shared" si="243"/>
        <v>86</v>
      </c>
    </row>
    <row r="7006" spans="1:22">
      <c r="A7006" s="34" t="s">
        <v>19</v>
      </c>
      <c r="B7006" s="34" t="s">
        <v>72</v>
      </c>
      <c r="C7006" s="5" t="s">
        <v>158</v>
      </c>
      <c r="D7006" s="35" t="s">
        <v>85</v>
      </c>
      <c r="E7006" s="36" t="s">
        <v>17</v>
      </c>
      <c r="F7006" s="37">
        <v>100</v>
      </c>
      <c r="G7006" s="38">
        <v>0.02</v>
      </c>
      <c r="H7006" s="34">
        <v>0.98078715480346035</v>
      </c>
      <c r="I7006" s="35">
        <v>2071.801990513412</v>
      </c>
      <c r="J7006" s="35">
        <v>1.0077215326150761</v>
      </c>
      <c r="K7006" s="35">
        <v>-0.53678892181817073</v>
      </c>
      <c r="L7006" s="35">
        <v>0</v>
      </c>
      <c r="M7006" s="35">
        <v>0</v>
      </c>
      <c r="N7006" s="35">
        <v>0</v>
      </c>
      <c r="O7006" s="35">
        <v>0</v>
      </c>
      <c r="P7006" s="36">
        <v>12</v>
      </c>
      <c r="Q7006" s="37">
        <v>86</v>
      </c>
      <c r="R7006" s="36">
        <v>0</v>
      </c>
      <c r="S7006" s="39">
        <f t="shared" si="242"/>
        <v>86</v>
      </c>
      <c r="T7006" s="34" t="s">
        <v>29</v>
      </c>
      <c r="U7006" s="12">
        <f>((alpha*(beta^speed))*(speed^ceta))</f>
        <v>367.46604848568859</v>
      </c>
      <c r="V7006" s="8">
        <f t="shared" si="243"/>
        <v>86</v>
      </c>
    </row>
    <row r="7007" spans="1:22">
      <c r="A7007" s="34" t="s">
        <v>19</v>
      </c>
      <c r="B7007" s="34" t="s">
        <v>72</v>
      </c>
      <c r="C7007" s="5" t="s">
        <v>158</v>
      </c>
      <c r="D7007" s="35" t="s">
        <v>85</v>
      </c>
      <c r="E7007" s="36" t="s">
        <v>15</v>
      </c>
      <c r="F7007" s="37">
        <v>0</v>
      </c>
      <c r="G7007" s="38">
        <v>0.04</v>
      </c>
      <c r="H7007" s="34">
        <v>0.98135683783695316</v>
      </c>
      <c r="I7007" s="35">
        <v>41.270327374553275</v>
      </c>
      <c r="J7007" s="35">
        <v>1.016228481207722</v>
      </c>
      <c r="K7007" s="35">
        <v>-1.0366321430562988</v>
      </c>
      <c r="L7007" s="35">
        <v>0</v>
      </c>
      <c r="M7007" s="35">
        <v>0</v>
      </c>
      <c r="N7007" s="35">
        <v>0</v>
      </c>
      <c r="O7007" s="35">
        <v>0</v>
      </c>
      <c r="P7007" s="36">
        <v>12</v>
      </c>
      <c r="Q7007" s="37">
        <v>86</v>
      </c>
      <c r="R7007" s="36">
        <v>0</v>
      </c>
      <c r="S7007" s="39">
        <f t="shared" si="242"/>
        <v>86</v>
      </c>
      <c r="T7007" s="34" t="s">
        <v>29</v>
      </c>
      <c r="U7007" s="12">
        <f>((alpha*(beta^speed))*(speed^ceta))</f>
        <v>1.6275405177821298</v>
      </c>
      <c r="V7007" s="8">
        <f t="shared" si="243"/>
        <v>86</v>
      </c>
    </row>
    <row r="7008" spans="1:22">
      <c r="A7008" s="34" t="s">
        <v>19</v>
      </c>
      <c r="B7008" s="34" t="s">
        <v>72</v>
      </c>
      <c r="C7008" s="5" t="s">
        <v>158</v>
      </c>
      <c r="D7008" s="35" t="s">
        <v>85</v>
      </c>
      <c r="E7008" s="36" t="s">
        <v>16</v>
      </c>
      <c r="F7008" s="37">
        <v>0</v>
      </c>
      <c r="G7008" s="38">
        <v>0.04</v>
      </c>
      <c r="H7008" s="34">
        <v>0.99021952048500528</v>
      </c>
      <c r="I7008" s="35">
        <v>10.632862349034614</v>
      </c>
      <c r="J7008" s="35">
        <v>16.275224416946052</v>
      </c>
      <c r="K7008" s="35">
        <v>4.0297173103203363</v>
      </c>
      <c r="L7008" s="35">
        <v>1.9183708635326753</v>
      </c>
      <c r="M7008" s="35">
        <v>-7.0435330789050867E-3</v>
      </c>
      <c r="N7008" s="35">
        <v>0</v>
      </c>
      <c r="O7008" s="35">
        <v>0</v>
      </c>
      <c r="P7008" s="36">
        <v>12</v>
      </c>
      <c r="Q7008" s="37">
        <v>86</v>
      </c>
      <c r="R7008" s="36">
        <v>10</v>
      </c>
      <c r="S7008" s="39">
        <f t="shared" si="242"/>
        <v>86</v>
      </c>
      <c r="T7008" s="34" t="s">
        <v>44</v>
      </c>
      <c r="U7008" s="12">
        <f>(alpha+(beta/(1+EXP((((-1)*ceta)+(delta*LN(speed)))+(epsilon*speed)))))</f>
        <v>10.952734285312843</v>
      </c>
      <c r="V7008" s="8">
        <f t="shared" si="243"/>
        <v>86</v>
      </c>
    </row>
    <row r="7009" spans="1:22">
      <c r="A7009" s="34" t="s">
        <v>19</v>
      </c>
      <c r="B7009" s="34" t="s">
        <v>72</v>
      </c>
      <c r="C7009" s="5" t="s">
        <v>158</v>
      </c>
      <c r="D7009" s="35" t="s">
        <v>85</v>
      </c>
      <c r="E7009" s="36" t="s">
        <v>14</v>
      </c>
      <c r="F7009" s="37">
        <v>0</v>
      </c>
      <c r="G7009" s="38">
        <v>0.04</v>
      </c>
      <c r="H7009" s="34">
        <v>0.99656075375897835</v>
      </c>
      <c r="I7009" s="35">
        <v>2.3119365460407396E-2</v>
      </c>
      <c r="J7009" s="35">
        <v>5.6310116726754213E-2</v>
      </c>
      <c r="K7009" s="35">
        <v>-3.2611351749716968E-4</v>
      </c>
      <c r="L7009" s="35">
        <v>0</v>
      </c>
      <c r="M7009" s="35">
        <v>0</v>
      </c>
      <c r="N7009" s="35">
        <v>0</v>
      </c>
      <c r="O7009" s="35">
        <v>0</v>
      </c>
      <c r="P7009" s="36">
        <v>12</v>
      </c>
      <c r="Q7009" s="37">
        <v>86</v>
      </c>
      <c r="R7009" s="36">
        <v>5</v>
      </c>
      <c r="S7009" s="39">
        <f t="shared" si="242"/>
        <v>86</v>
      </c>
      <c r="T7009" s="34" t="s">
        <v>36</v>
      </c>
      <c r="U7009" s="12">
        <f>(1/(((ceta*(speed^2))+(beta*speed))+alpha))</f>
        <v>0.4075222363958042</v>
      </c>
      <c r="V7009" s="8">
        <f t="shared" si="243"/>
        <v>86</v>
      </c>
    </row>
    <row r="7010" spans="1:22">
      <c r="A7010" s="34" t="s">
        <v>19</v>
      </c>
      <c r="B7010" s="34" t="s">
        <v>72</v>
      </c>
      <c r="C7010" s="5" t="s">
        <v>158</v>
      </c>
      <c r="D7010" s="35" t="s">
        <v>85</v>
      </c>
      <c r="E7010" s="36" t="s">
        <v>18</v>
      </c>
      <c r="F7010" s="37">
        <v>0</v>
      </c>
      <c r="G7010" s="38">
        <v>0.04</v>
      </c>
      <c r="H7010" s="34">
        <v>0.99330283230277228</v>
      </c>
      <c r="I7010" s="35">
        <v>7.1142310099511734</v>
      </c>
      <c r="J7010" s="35">
        <v>1.0154609661137408</v>
      </c>
      <c r="K7010" s="35">
        <v>-1.0076846705354727</v>
      </c>
      <c r="L7010" s="35">
        <v>0</v>
      </c>
      <c r="M7010" s="35">
        <v>0</v>
      </c>
      <c r="N7010" s="35">
        <v>0</v>
      </c>
      <c r="O7010" s="35">
        <v>0</v>
      </c>
      <c r="P7010" s="36">
        <v>12</v>
      </c>
      <c r="Q7010" s="37">
        <v>86</v>
      </c>
      <c r="R7010" s="36">
        <v>0</v>
      </c>
      <c r="S7010" s="39">
        <f t="shared" si="242"/>
        <v>86</v>
      </c>
      <c r="T7010" s="34" t="s">
        <v>29</v>
      </c>
      <c r="U7010" s="12">
        <f>((alpha*(beta^speed))*(speed^ceta))</f>
        <v>0.29908983279941731</v>
      </c>
      <c r="V7010" s="8">
        <f t="shared" si="243"/>
        <v>86</v>
      </c>
    </row>
    <row r="7011" spans="1:22">
      <c r="A7011" s="34" t="s">
        <v>19</v>
      </c>
      <c r="B7011" s="34" t="s">
        <v>72</v>
      </c>
      <c r="C7011" s="5" t="s">
        <v>158</v>
      </c>
      <c r="D7011" s="35" t="s">
        <v>85</v>
      </c>
      <c r="E7011" s="36" t="s">
        <v>17</v>
      </c>
      <c r="F7011" s="37">
        <v>0</v>
      </c>
      <c r="G7011" s="38">
        <v>0.04</v>
      </c>
      <c r="H7011" s="34">
        <v>0.99324586321476593</v>
      </c>
      <c r="I7011" s="35">
        <v>2216.8141486780059</v>
      </c>
      <c r="J7011" s="35">
        <v>1.0109665002291539</v>
      </c>
      <c r="K7011" s="35">
        <v>-0.62875153856775556</v>
      </c>
      <c r="L7011" s="35">
        <v>0</v>
      </c>
      <c r="M7011" s="35">
        <v>0</v>
      </c>
      <c r="N7011" s="35">
        <v>0</v>
      </c>
      <c r="O7011" s="35">
        <v>0</v>
      </c>
      <c r="P7011" s="36">
        <v>12</v>
      </c>
      <c r="Q7011" s="37">
        <v>86</v>
      </c>
      <c r="R7011" s="36">
        <v>0</v>
      </c>
      <c r="S7011" s="39">
        <f t="shared" si="242"/>
        <v>86</v>
      </c>
      <c r="T7011" s="34" t="s">
        <v>29</v>
      </c>
      <c r="U7011" s="12">
        <f>((alpha*(beta^speed))*(speed^ceta))</f>
        <v>344.16934628093236</v>
      </c>
      <c r="V7011" s="8">
        <f t="shared" si="243"/>
        <v>86</v>
      </c>
    </row>
    <row r="7012" spans="1:22">
      <c r="A7012" s="34" t="s">
        <v>19</v>
      </c>
      <c r="B7012" s="34" t="s">
        <v>72</v>
      </c>
      <c r="C7012" s="5" t="s">
        <v>158</v>
      </c>
      <c r="D7012" s="35" t="s">
        <v>85</v>
      </c>
      <c r="E7012" s="36" t="s">
        <v>15</v>
      </c>
      <c r="F7012" s="37">
        <v>50</v>
      </c>
      <c r="G7012" s="38">
        <v>0.04</v>
      </c>
      <c r="H7012" s="34">
        <v>0.95980184096230448</v>
      </c>
      <c r="I7012" s="35">
        <v>15.763434511276355</v>
      </c>
      <c r="J7012" s="35">
        <v>1.0049976791787623</v>
      </c>
      <c r="K7012" s="35">
        <v>-0.56812837038505903</v>
      </c>
      <c r="L7012" s="35">
        <v>0</v>
      </c>
      <c r="M7012" s="35">
        <v>0</v>
      </c>
      <c r="N7012" s="35">
        <v>0</v>
      </c>
      <c r="O7012" s="35">
        <v>0</v>
      </c>
      <c r="P7012" s="36">
        <v>12</v>
      </c>
      <c r="Q7012" s="37">
        <v>80</v>
      </c>
      <c r="R7012" s="36">
        <v>0</v>
      </c>
      <c r="S7012" s="39">
        <f t="shared" si="242"/>
        <v>80</v>
      </c>
      <c r="T7012" s="34" t="s">
        <v>29</v>
      </c>
      <c r="U7012" s="12">
        <f>((alpha*(beta^speed))*(speed^ceta))</f>
        <v>1.9483013965411504</v>
      </c>
      <c r="V7012" s="8">
        <f t="shared" si="243"/>
        <v>80</v>
      </c>
    </row>
    <row r="7013" spans="1:22">
      <c r="A7013" s="34" t="s">
        <v>19</v>
      </c>
      <c r="B7013" s="34" t="s">
        <v>72</v>
      </c>
      <c r="C7013" s="5" t="s">
        <v>158</v>
      </c>
      <c r="D7013" s="35" t="s">
        <v>85</v>
      </c>
      <c r="E7013" s="36" t="s">
        <v>16</v>
      </c>
      <c r="F7013" s="37">
        <v>50</v>
      </c>
      <c r="G7013" s="38">
        <v>0.04</v>
      </c>
      <c r="H7013" s="34">
        <v>0.98499950103256706</v>
      </c>
      <c r="I7013" s="35">
        <v>61.598010282482988</v>
      </c>
      <c r="J7013" s="35">
        <v>-0.61163404206958671</v>
      </c>
      <c r="K7013" s="35">
        <v>3.8359778540597378</v>
      </c>
      <c r="L7013" s="35">
        <v>0.22251569893087406</v>
      </c>
      <c r="M7013" s="35">
        <v>0</v>
      </c>
      <c r="N7013" s="35">
        <v>0</v>
      </c>
      <c r="O7013" s="35">
        <v>0</v>
      </c>
      <c r="P7013" s="36">
        <v>12</v>
      </c>
      <c r="Q7013" s="37">
        <v>80</v>
      </c>
      <c r="R7013" s="36">
        <v>1</v>
      </c>
      <c r="S7013" s="39">
        <f t="shared" si="242"/>
        <v>80</v>
      </c>
      <c r="T7013" s="34" t="s">
        <v>30</v>
      </c>
      <c r="U7013" s="12">
        <f>((alpha*(speed^beta))+(ceta*(speed^delta)))</f>
        <v>14.393051145311745</v>
      </c>
      <c r="V7013" s="8">
        <f t="shared" si="243"/>
        <v>80</v>
      </c>
    </row>
    <row r="7014" spans="1:22">
      <c r="A7014" s="34" t="s">
        <v>19</v>
      </c>
      <c r="B7014" s="34" t="s">
        <v>72</v>
      </c>
      <c r="C7014" s="5" t="s">
        <v>158</v>
      </c>
      <c r="D7014" s="35" t="s">
        <v>85</v>
      </c>
      <c r="E7014" s="36" t="s">
        <v>14</v>
      </c>
      <c r="F7014" s="37">
        <v>50</v>
      </c>
      <c r="G7014" s="38">
        <v>0.04</v>
      </c>
      <c r="H7014" s="34">
        <v>0.9957569382823096</v>
      </c>
      <c r="I7014" s="35">
        <v>24.254627391277264</v>
      </c>
      <c r="J7014" s="35">
        <v>-1.2467478540777062</v>
      </c>
      <c r="K7014" s="35">
        <v>0.56087195171798654</v>
      </c>
      <c r="L7014" s="35">
        <v>-9.2041903853907744E-2</v>
      </c>
      <c r="M7014" s="35">
        <v>0</v>
      </c>
      <c r="N7014" s="35">
        <v>0</v>
      </c>
      <c r="O7014" s="35">
        <v>0</v>
      </c>
      <c r="P7014" s="36">
        <v>12</v>
      </c>
      <c r="Q7014" s="37">
        <v>80</v>
      </c>
      <c r="R7014" s="36">
        <v>1</v>
      </c>
      <c r="S7014" s="39">
        <f t="shared" si="242"/>
        <v>80</v>
      </c>
      <c r="T7014" s="34" t="s">
        <v>30</v>
      </c>
      <c r="U7014" s="12">
        <f>((alpha*(speed^beta))+(ceta*(speed^delta)))</f>
        <v>0.47754414253528515</v>
      </c>
      <c r="V7014" s="8">
        <f t="shared" si="243"/>
        <v>80</v>
      </c>
    </row>
    <row r="7015" spans="1:22">
      <c r="A7015" s="34" t="s">
        <v>19</v>
      </c>
      <c r="B7015" s="34" t="s">
        <v>72</v>
      </c>
      <c r="C7015" s="5" t="s">
        <v>158</v>
      </c>
      <c r="D7015" s="35" t="s">
        <v>85</v>
      </c>
      <c r="E7015" s="36" t="s">
        <v>18</v>
      </c>
      <c r="F7015" s="37">
        <v>50</v>
      </c>
      <c r="G7015" s="38">
        <v>0.04</v>
      </c>
      <c r="H7015" s="34">
        <v>0.97448415822519696</v>
      </c>
      <c r="I7015" s="35">
        <v>4.1609878637456399</v>
      </c>
      <c r="J7015" s="35">
        <v>1.013153256332477</v>
      </c>
      <c r="K7015" s="35">
        <v>-0.75787255281651866</v>
      </c>
      <c r="L7015" s="35">
        <v>0</v>
      </c>
      <c r="M7015" s="35">
        <v>0</v>
      </c>
      <c r="N7015" s="35">
        <v>0</v>
      </c>
      <c r="O7015" s="35">
        <v>0</v>
      </c>
      <c r="P7015" s="36">
        <v>12</v>
      </c>
      <c r="Q7015" s="37">
        <v>80</v>
      </c>
      <c r="R7015" s="36">
        <v>0</v>
      </c>
      <c r="S7015" s="39">
        <f t="shared" si="242"/>
        <v>80</v>
      </c>
      <c r="T7015" s="34" t="s">
        <v>29</v>
      </c>
      <c r="U7015" s="12">
        <f>((alpha*(beta^speed))*(speed^ceta))</f>
        <v>0.42747266786010996</v>
      </c>
      <c r="V7015" s="8">
        <f t="shared" si="243"/>
        <v>80</v>
      </c>
    </row>
    <row r="7016" spans="1:22">
      <c r="A7016" s="34" t="s">
        <v>19</v>
      </c>
      <c r="B7016" s="34" t="s">
        <v>72</v>
      </c>
      <c r="C7016" s="5" t="s">
        <v>158</v>
      </c>
      <c r="D7016" s="35" t="s">
        <v>85</v>
      </c>
      <c r="E7016" s="36" t="s">
        <v>17</v>
      </c>
      <c r="F7016" s="37">
        <v>50</v>
      </c>
      <c r="G7016" s="38">
        <v>0.04</v>
      </c>
      <c r="H7016" s="34">
        <v>0.98847711291579299</v>
      </c>
      <c r="I7016" s="35">
        <v>1859.762226146973</v>
      </c>
      <c r="J7016" s="35">
        <v>1.0077466501952927</v>
      </c>
      <c r="K7016" s="35">
        <v>-0.46496029784362608</v>
      </c>
      <c r="L7016" s="35">
        <v>0</v>
      </c>
      <c r="M7016" s="35">
        <v>0</v>
      </c>
      <c r="N7016" s="35">
        <v>0</v>
      </c>
      <c r="O7016" s="35">
        <v>0</v>
      </c>
      <c r="P7016" s="36">
        <v>12</v>
      </c>
      <c r="Q7016" s="37">
        <v>80</v>
      </c>
      <c r="R7016" s="36">
        <v>0</v>
      </c>
      <c r="S7016" s="39">
        <f t="shared" si="242"/>
        <v>80</v>
      </c>
      <c r="T7016" s="34" t="s">
        <v>29</v>
      </c>
      <c r="U7016" s="12">
        <f>((alpha*(beta^speed))*(speed^ceta))</f>
        <v>449.47463871264085</v>
      </c>
      <c r="V7016" s="8">
        <f t="shared" si="243"/>
        <v>80</v>
      </c>
    </row>
    <row r="7017" spans="1:22">
      <c r="A7017" s="34" t="s">
        <v>19</v>
      </c>
      <c r="B7017" s="34" t="s">
        <v>72</v>
      </c>
      <c r="C7017" s="5" t="s">
        <v>158</v>
      </c>
      <c r="D7017" s="35" t="s">
        <v>85</v>
      </c>
      <c r="E7017" s="36" t="s">
        <v>15</v>
      </c>
      <c r="F7017" s="37">
        <v>100</v>
      </c>
      <c r="G7017" s="38">
        <v>0.04</v>
      </c>
      <c r="H7017" s="34">
        <v>0.96422010215238718</v>
      </c>
      <c r="I7017" s="35">
        <v>1.5985028685823246</v>
      </c>
      <c r="J7017" s="35">
        <v>12.963192884868718</v>
      </c>
      <c r="K7017" s="35">
        <v>-0.15404738815482363</v>
      </c>
      <c r="L7017" s="35">
        <v>0.33206467428102898</v>
      </c>
      <c r="M7017" s="35">
        <v>1.9094064380092035E-2</v>
      </c>
      <c r="N7017" s="35">
        <v>0</v>
      </c>
      <c r="O7017" s="35">
        <v>0</v>
      </c>
      <c r="P7017" s="36">
        <v>12</v>
      </c>
      <c r="Q7017" s="37">
        <v>67</v>
      </c>
      <c r="R7017" s="36">
        <v>10</v>
      </c>
      <c r="S7017" s="39">
        <f t="shared" si="242"/>
        <v>67</v>
      </c>
      <c r="T7017" s="34" t="s">
        <v>44</v>
      </c>
      <c r="U7017" s="12">
        <f>(alpha+(beta/(1+EXP((((-1)*ceta)+(delta*LN(speed)))+(epsilon*speed)))))</f>
        <v>2.3211558101239618</v>
      </c>
      <c r="V7017" s="8">
        <f t="shared" si="243"/>
        <v>67</v>
      </c>
    </row>
    <row r="7018" spans="1:22">
      <c r="A7018" s="34" t="s">
        <v>19</v>
      </c>
      <c r="B7018" s="34" t="s">
        <v>72</v>
      </c>
      <c r="C7018" s="5" t="s">
        <v>158</v>
      </c>
      <c r="D7018" s="35" t="s">
        <v>85</v>
      </c>
      <c r="E7018" s="36" t="s">
        <v>16</v>
      </c>
      <c r="F7018" s="37">
        <v>100</v>
      </c>
      <c r="G7018" s="38">
        <v>0.04</v>
      </c>
      <c r="H7018" s="34">
        <v>0.9857634683115597</v>
      </c>
      <c r="I7018" s="35">
        <v>2.9500216018531207</v>
      </c>
      <c r="J7018" s="35">
        <v>3.6176469039761292</v>
      </c>
      <c r="K7018" s="35">
        <v>-2.9809128816050284E-2</v>
      </c>
      <c r="L7018" s="35">
        <v>0</v>
      </c>
      <c r="M7018" s="35">
        <v>0</v>
      </c>
      <c r="N7018" s="35">
        <v>0</v>
      </c>
      <c r="O7018" s="35">
        <v>0</v>
      </c>
      <c r="P7018" s="36">
        <v>12</v>
      </c>
      <c r="Q7018" s="37">
        <v>67</v>
      </c>
      <c r="R7018" s="36">
        <v>13</v>
      </c>
      <c r="S7018" s="39">
        <f t="shared" si="242"/>
        <v>67</v>
      </c>
      <c r="T7018" s="34" t="s">
        <v>50</v>
      </c>
      <c r="U7018" s="12">
        <f>EXP((alpha+(beta/speed))+(ceta*LN(speed)))</f>
        <v>17.790740189022699</v>
      </c>
      <c r="V7018" s="8">
        <f t="shared" si="243"/>
        <v>67</v>
      </c>
    </row>
    <row r="7019" spans="1:22">
      <c r="A7019" s="34" t="s">
        <v>19</v>
      </c>
      <c r="B7019" s="34" t="s">
        <v>72</v>
      </c>
      <c r="C7019" s="5" t="s">
        <v>158</v>
      </c>
      <c r="D7019" s="35" t="s">
        <v>85</v>
      </c>
      <c r="E7019" s="36" t="s">
        <v>14</v>
      </c>
      <c r="F7019" s="37">
        <v>100</v>
      </c>
      <c r="G7019" s="38">
        <v>0.04</v>
      </c>
      <c r="H7019" s="34">
        <v>0.99766304021710428</v>
      </c>
      <c r="I7019" s="35">
        <v>22.103585749895082</v>
      </c>
      <c r="J7019" s="35">
        <v>-1.351405069874426</v>
      </c>
      <c r="K7019" s="35">
        <v>1.6454871834186247</v>
      </c>
      <c r="L7019" s="35">
        <v>-0.29236924265650077</v>
      </c>
      <c r="M7019" s="35">
        <v>0</v>
      </c>
      <c r="N7019" s="35">
        <v>0</v>
      </c>
      <c r="O7019" s="35">
        <v>0</v>
      </c>
      <c r="P7019" s="36">
        <v>12</v>
      </c>
      <c r="Q7019" s="37">
        <v>67</v>
      </c>
      <c r="R7019" s="36">
        <v>1</v>
      </c>
      <c r="S7019" s="39">
        <f t="shared" si="242"/>
        <v>67</v>
      </c>
      <c r="T7019" s="34" t="s">
        <v>30</v>
      </c>
      <c r="U7019" s="12">
        <f>((alpha*(speed^beta))+(ceta*(speed^delta)))</f>
        <v>0.55657234951766099</v>
      </c>
      <c r="V7019" s="8">
        <f t="shared" si="243"/>
        <v>67</v>
      </c>
    </row>
    <row r="7020" spans="1:22">
      <c r="A7020" s="34" t="s">
        <v>19</v>
      </c>
      <c r="B7020" s="34" t="s">
        <v>72</v>
      </c>
      <c r="C7020" s="5" t="s">
        <v>158</v>
      </c>
      <c r="D7020" s="35" t="s">
        <v>85</v>
      </c>
      <c r="E7020" s="36" t="s">
        <v>18</v>
      </c>
      <c r="F7020" s="37">
        <v>100</v>
      </c>
      <c r="G7020" s="38">
        <v>0.04</v>
      </c>
      <c r="H7020" s="34">
        <v>0.95296745410363681</v>
      </c>
      <c r="I7020" s="35">
        <v>2.1497289950104523</v>
      </c>
      <c r="J7020" s="35">
        <v>1.0048125043093132</v>
      </c>
      <c r="K7020" s="35">
        <v>-0.41738211301765016</v>
      </c>
      <c r="L7020" s="35">
        <v>0</v>
      </c>
      <c r="M7020" s="35">
        <v>0</v>
      </c>
      <c r="N7020" s="35">
        <v>0</v>
      </c>
      <c r="O7020" s="35">
        <v>0</v>
      </c>
      <c r="P7020" s="36">
        <v>12</v>
      </c>
      <c r="Q7020" s="37">
        <v>67</v>
      </c>
      <c r="R7020" s="36">
        <v>0</v>
      </c>
      <c r="S7020" s="39">
        <f t="shared" si="242"/>
        <v>67</v>
      </c>
      <c r="T7020" s="34" t="s">
        <v>29</v>
      </c>
      <c r="U7020" s="12">
        <f>((alpha*(beta^speed))*(speed^ceta))</f>
        <v>0.51275491202079271</v>
      </c>
      <c r="V7020" s="8">
        <f t="shared" si="243"/>
        <v>67</v>
      </c>
    </row>
    <row r="7021" spans="1:22">
      <c r="A7021" s="34" t="s">
        <v>19</v>
      </c>
      <c r="B7021" s="34" t="s">
        <v>72</v>
      </c>
      <c r="C7021" s="5" t="s">
        <v>158</v>
      </c>
      <c r="D7021" s="35" t="s">
        <v>85</v>
      </c>
      <c r="E7021" s="36" t="s">
        <v>17</v>
      </c>
      <c r="F7021" s="37">
        <v>100</v>
      </c>
      <c r="G7021" s="38">
        <v>0.04</v>
      </c>
      <c r="H7021" s="34">
        <v>0.98764569962430437</v>
      </c>
      <c r="I7021" s="35">
        <v>1703.8141433355574</v>
      </c>
      <c r="J7021" s="35">
        <v>1.0047901196979381</v>
      </c>
      <c r="K7021" s="35">
        <v>-0.34860095529847041</v>
      </c>
      <c r="L7021" s="35">
        <v>0</v>
      </c>
      <c r="M7021" s="35">
        <v>0</v>
      </c>
      <c r="N7021" s="35">
        <v>0</v>
      </c>
      <c r="O7021" s="35">
        <v>0</v>
      </c>
      <c r="P7021" s="36">
        <v>12</v>
      </c>
      <c r="Q7021" s="37">
        <v>67</v>
      </c>
      <c r="R7021" s="36">
        <v>0</v>
      </c>
      <c r="S7021" s="39">
        <f t="shared" si="242"/>
        <v>67</v>
      </c>
      <c r="T7021" s="34" t="s">
        <v>29</v>
      </c>
      <c r="U7021" s="12">
        <f>((alpha*(beta^speed))*(speed^ceta))</f>
        <v>541.87566060906158</v>
      </c>
      <c r="V7021" s="8">
        <f t="shared" si="243"/>
        <v>67</v>
      </c>
    </row>
    <row r="7022" spans="1:22">
      <c r="A7022" s="34" t="s">
        <v>19</v>
      </c>
      <c r="B7022" s="34" t="s">
        <v>72</v>
      </c>
      <c r="C7022" s="5" t="s">
        <v>158</v>
      </c>
      <c r="D7022" s="35" t="s">
        <v>85</v>
      </c>
      <c r="E7022" s="36" t="s">
        <v>15</v>
      </c>
      <c r="F7022" s="37">
        <v>0</v>
      </c>
      <c r="G7022" s="38">
        <v>0.06</v>
      </c>
      <c r="H7022" s="34">
        <v>0.97855032668601882</v>
      </c>
      <c r="I7022" s="35">
        <v>488.53273573567122</v>
      </c>
      <c r="J7022" s="35">
        <v>-2.3694026494953553</v>
      </c>
      <c r="K7022" s="35">
        <v>4.2987477010971924</v>
      </c>
      <c r="L7022" s="35">
        <v>-0.19121612736403651</v>
      </c>
      <c r="M7022" s="35">
        <v>0</v>
      </c>
      <c r="N7022" s="35">
        <v>0</v>
      </c>
      <c r="O7022" s="35">
        <v>0</v>
      </c>
      <c r="P7022" s="36">
        <v>12</v>
      </c>
      <c r="Q7022" s="37">
        <v>82</v>
      </c>
      <c r="R7022" s="36">
        <v>1</v>
      </c>
      <c r="S7022" s="39">
        <f t="shared" si="242"/>
        <v>82</v>
      </c>
      <c r="T7022" s="34" t="s">
        <v>30</v>
      </c>
      <c r="U7022" s="12">
        <f>((alpha*(speed^beta))+(ceta*(speed^delta)))</f>
        <v>1.865195388818701</v>
      </c>
      <c r="V7022" s="8">
        <f t="shared" si="243"/>
        <v>82</v>
      </c>
    </row>
    <row r="7023" spans="1:22">
      <c r="A7023" s="34" t="s">
        <v>19</v>
      </c>
      <c r="B7023" s="34" t="s">
        <v>72</v>
      </c>
      <c r="C7023" s="5" t="s">
        <v>158</v>
      </c>
      <c r="D7023" s="35" t="s">
        <v>85</v>
      </c>
      <c r="E7023" s="36" t="s">
        <v>16</v>
      </c>
      <c r="F7023" s="37">
        <v>0</v>
      </c>
      <c r="G7023" s="38">
        <v>0.06</v>
      </c>
      <c r="H7023" s="34">
        <v>0.99189259737509961</v>
      </c>
      <c r="I7023" s="35">
        <v>8.6784473716931316</v>
      </c>
      <c r="J7023" s="35">
        <v>8.4856519766741009E-2</v>
      </c>
      <c r="K7023" s="35">
        <v>82.803090388684765</v>
      </c>
      <c r="L7023" s="35">
        <v>-0.90885389579906317</v>
      </c>
      <c r="M7023" s="35">
        <v>0</v>
      </c>
      <c r="N7023" s="35">
        <v>0</v>
      </c>
      <c r="O7023" s="35">
        <v>0</v>
      </c>
      <c r="P7023" s="36">
        <v>12</v>
      </c>
      <c r="Q7023" s="37">
        <v>82</v>
      </c>
      <c r="R7023" s="36">
        <v>1</v>
      </c>
      <c r="S7023" s="39">
        <f t="shared" si="242"/>
        <v>82</v>
      </c>
      <c r="T7023" s="34" t="s">
        <v>30</v>
      </c>
      <c r="U7023" s="12">
        <f>((alpha*(speed^beta))+(ceta*(speed^delta)))</f>
        <v>14.122605388816737</v>
      </c>
      <c r="V7023" s="8">
        <f t="shared" si="243"/>
        <v>82</v>
      </c>
    </row>
    <row r="7024" spans="1:22">
      <c r="A7024" s="34" t="s">
        <v>19</v>
      </c>
      <c r="B7024" s="34" t="s">
        <v>72</v>
      </c>
      <c r="C7024" s="5" t="s">
        <v>158</v>
      </c>
      <c r="D7024" s="35" t="s">
        <v>85</v>
      </c>
      <c r="E7024" s="36" t="s">
        <v>14</v>
      </c>
      <c r="F7024" s="37">
        <v>0</v>
      </c>
      <c r="G7024" s="38">
        <v>0.06</v>
      </c>
      <c r="H7024" s="34">
        <v>0.99709738006517235</v>
      </c>
      <c r="I7024" s="35">
        <v>17.556049483498743</v>
      </c>
      <c r="J7024" s="35">
        <v>1.0112271325437925</v>
      </c>
      <c r="K7024" s="35">
        <v>-1.0253480044564809</v>
      </c>
      <c r="L7024" s="35">
        <v>0</v>
      </c>
      <c r="M7024" s="35">
        <v>0</v>
      </c>
      <c r="N7024" s="35">
        <v>0</v>
      </c>
      <c r="O7024" s="35">
        <v>0</v>
      </c>
      <c r="P7024" s="36">
        <v>12</v>
      </c>
      <c r="Q7024" s="37">
        <v>82</v>
      </c>
      <c r="R7024" s="36">
        <v>0</v>
      </c>
      <c r="S7024" s="39">
        <f t="shared" si="242"/>
        <v>82</v>
      </c>
      <c r="T7024" s="34" t="s">
        <v>29</v>
      </c>
      <c r="U7024" s="12">
        <f>((alpha*(beta^speed))*(speed^ceta))</f>
        <v>0.47829529859394948</v>
      </c>
      <c r="V7024" s="8">
        <f t="shared" si="243"/>
        <v>82</v>
      </c>
    </row>
    <row r="7025" spans="1:22">
      <c r="A7025" s="34" t="s">
        <v>19</v>
      </c>
      <c r="B7025" s="34" t="s">
        <v>72</v>
      </c>
      <c r="C7025" s="5" t="s">
        <v>158</v>
      </c>
      <c r="D7025" s="35" t="s">
        <v>85</v>
      </c>
      <c r="E7025" s="36" t="s">
        <v>18</v>
      </c>
      <c r="F7025" s="37">
        <v>0</v>
      </c>
      <c r="G7025" s="38">
        <v>0.06</v>
      </c>
      <c r="H7025" s="34">
        <v>0.98760627573094728</v>
      </c>
      <c r="I7025" s="35">
        <v>5.0646353218555618</v>
      </c>
      <c r="J7025" s="35">
        <v>1.0165231194114472</v>
      </c>
      <c r="K7025" s="35">
        <v>-0.87317142097464262</v>
      </c>
      <c r="L7025" s="35">
        <v>0</v>
      </c>
      <c r="M7025" s="35">
        <v>0</v>
      </c>
      <c r="N7025" s="35">
        <v>0</v>
      </c>
      <c r="O7025" s="35">
        <v>0</v>
      </c>
      <c r="P7025" s="36">
        <v>12</v>
      </c>
      <c r="Q7025" s="37">
        <v>82</v>
      </c>
      <c r="R7025" s="36">
        <v>0</v>
      </c>
      <c r="S7025" s="39">
        <f t="shared" si="242"/>
        <v>82</v>
      </c>
      <c r="T7025" s="34" t="s">
        <v>29</v>
      </c>
      <c r="U7025" s="12">
        <f>((alpha*(beta^speed))*(speed^ceta))</f>
        <v>0.41407211119101373</v>
      </c>
      <c r="V7025" s="8">
        <f t="shared" si="243"/>
        <v>82</v>
      </c>
    </row>
    <row r="7026" spans="1:22">
      <c r="A7026" s="34" t="s">
        <v>19</v>
      </c>
      <c r="B7026" s="34" t="s">
        <v>72</v>
      </c>
      <c r="C7026" s="5" t="s">
        <v>158</v>
      </c>
      <c r="D7026" s="35" t="s">
        <v>85</v>
      </c>
      <c r="E7026" s="36" t="s">
        <v>17</v>
      </c>
      <c r="F7026" s="37">
        <v>0</v>
      </c>
      <c r="G7026" s="38">
        <v>0.06</v>
      </c>
      <c r="H7026" s="34">
        <v>0.99336415201367156</v>
      </c>
      <c r="I7026" s="35">
        <v>1954.7199039145676</v>
      </c>
      <c r="J7026" s="35">
        <v>1.0093301729318702</v>
      </c>
      <c r="K7026" s="35">
        <v>-0.50948635915710461</v>
      </c>
      <c r="L7026" s="35">
        <v>0</v>
      </c>
      <c r="M7026" s="35">
        <v>0</v>
      </c>
      <c r="N7026" s="35">
        <v>0</v>
      </c>
      <c r="O7026" s="35">
        <v>0</v>
      </c>
      <c r="P7026" s="36">
        <v>12</v>
      </c>
      <c r="Q7026" s="37">
        <v>82</v>
      </c>
      <c r="R7026" s="36">
        <v>0</v>
      </c>
      <c r="S7026" s="39">
        <f t="shared" si="242"/>
        <v>82</v>
      </c>
      <c r="T7026" s="34" t="s">
        <v>29</v>
      </c>
      <c r="U7026" s="12">
        <f>((alpha*(beta^speed))*(speed^ceta))</f>
        <v>443.35284144449685</v>
      </c>
      <c r="V7026" s="8">
        <f t="shared" si="243"/>
        <v>82</v>
      </c>
    </row>
    <row r="7027" spans="1:22">
      <c r="A7027" s="34" t="s">
        <v>19</v>
      </c>
      <c r="B7027" s="34" t="s">
        <v>72</v>
      </c>
      <c r="C7027" s="5" t="s">
        <v>158</v>
      </c>
      <c r="D7027" s="35" t="s">
        <v>85</v>
      </c>
      <c r="E7027" s="36" t="s">
        <v>15</v>
      </c>
      <c r="F7027" s="37">
        <v>50</v>
      </c>
      <c r="G7027" s="38">
        <v>0.06</v>
      </c>
      <c r="H7027" s="34">
        <v>0.95489130827724933</v>
      </c>
      <c r="I7027" s="35">
        <v>-3.06631867425999E-5</v>
      </c>
      <c r="J7027" s="35">
        <v>3.9262978058187811E-3</v>
      </c>
      <c r="K7027" s="35">
        <v>-0.1904802124192583</v>
      </c>
      <c r="L7027" s="35">
        <v>6.2868133453004758</v>
      </c>
      <c r="M7027" s="35">
        <v>0</v>
      </c>
      <c r="N7027" s="35">
        <v>0</v>
      </c>
      <c r="O7027" s="35">
        <v>0</v>
      </c>
      <c r="P7027" s="36">
        <v>12</v>
      </c>
      <c r="Q7027" s="37">
        <v>62</v>
      </c>
      <c r="R7027" s="36">
        <v>14</v>
      </c>
      <c r="S7027" s="39">
        <f t="shared" si="242"/>
        <v>62</v>
      </c>
      <c r="T7027" s="34" t="s">
        <v>51</v>
      </c>
      <c r="U7027" s="12">
        <f>(((alpha*(speed^3))+(beta*(speed^2))+(ceta*speed))+delta)</f>
        <v>2.261832970883507</v>
      </c>
      <c r="V7027" s="8">
        <f t="shared" si="243"/>
        <v>62</v>
      </c>
    </row>
    <row r="7028" spans="1:22">
      <c r="A7028" s="34" t="s">
        <v>19</v>
      </c>
      <c r="B7028" s="34" t="s">
        <v>72</v>
      </c>
      <c r="C7028" s="5" t="s">
        <v>158</v>
      </c>
      <c r="D7028" s="35" t="s">
        <v>85</v>
      </c>
      <c r="E7028" s="36" t="s">
        <v>16</v>
      </c>
      <c r="F7028" s="37">
        <v>50</v>
      </c>
      <c r="G7028" s="38">
        <v>0.06</v>
      </c>
      <c r="H7028" s="34">
        <v>0.99192576926035503</v>
      </c>
      <c r="I7028" s="35">
        <v>323.80785281117613</v>
      </c>
      <c r="J7028" s="35">
        <v>-1.7958560013565239</v>
      </c>
      <c r="K7028" s="35">
        <v>25.099578452616438</v>
      </c>
      <c r="L7028" s="35">
        <v>-7.1376081233102073E-2</v>
      </c>
      <c r="M7028" s="35">
        <v>0</v>
      </c>
      <c r="N7028" s="35">
        <v>0</v>
      </c>
      <c r="O7028" s="35">
        <v>0</v>
      </c>
      <c r="P7028" s="36">
        <v>12</v>
      </c>
      <c r="Q7028" s="37">
        <v>62</v>
      </c>
      <c r="R7028" s="36">
        <v>1</v>
      </c>
      <c r="S7028" s="39">
        <f t="shared" si="242"/>
        <v>62</v>
      </c>
      <c r="T7028" s="34" t="s">
        <v>30</v>
      </c>
      <c r="U7028" s="12">
        <f>((alpha*(speed^beta))+(ceta*(speed^delta)))</f>
        <v>18.890922588845857</v>
      </c>
      <c r="V7028" s="8">
        <f t="shared" si="243"/>
        <v>62</v>
      </c>
    </row>
    <row r="7029" spans="1:22">
      <c r="A7029" s="34" t="s">
        <v>19</v>
      </c>
      <c r="B7029" s="34" t="s">
        <v>72</v>
      </c>
      <c r="C7029" s="5" t="s">
        <v>158</v>
      </c>
      <c r="D7029" s="35" t="s">
        <v>85</v>
      </c>
      <c r="E7029" s="36" t="s">
        <v>14</v>
      </c>
      <c r="F7029" s="37">
        <v>50</v>
      </c>
      <c r="G7029" s="38">
        <v>0.06</v>
      </c>
      <c r="H7029" s="34">
        <v>0.99529562377298719</v>
      </c>
      <c r="I7029" s="35">
        <v>14.238386153911726</v>
      </c>
      <c r="J7029" s="35">
        <v>1.0126472776309143</v>
      </c>
      <c r="K7029" s="35">
        <v>-0.93996733348812844</v>
      </c>
      <c r="L7029" s="35">
        <v>0</v>
      </c>
      <c r="M7029" s="35">
        <v>0</v>
      </c>
      <c r="N7029" s="35">
        <v>0</v>
      </c>
      <c r="O7029" s="35">
        <v>0</v>
      </c>
      <c r="P7029" s="36">
        <v>12</v>
      </c>
      <c r="Q7029" s="37">
        <v>62</v>
      </c>
      <c r="R7029" s="36">
        <v>0</v>
      </c>
      <c r="S7029" s="39">
        <f t="shared" si="242"/>
        <v>62</v>
      </c>
      <c r="T7029" s="34" t="s">
        <v>29</v>
      </c>
      <c r="U7029" s="12">
        <f>((alpha*(beta^speed))*(speed^ceta))</f>
        <v>0.64132696325295602</v>
      </c>
      <c r="V7029" s="8">
        <f t="shared" si="243"/>
        <v>62</v>
      </c>
    </row>
    <row r="7030" spans="1:22">
      <c r="A7030" s="34" t="s">
        <v>19</v>
      </c>
      <c r="B7030" s="34" t="s">
        <v>72</v>
      </c>
      <c r="C7030" s="5" t="s">
        <v>158</v>
      </c>
      <c r="D7030" s="35" t="s">
        <v>85</v>
      </c>
      <c r="E7030" s="36" t="s">
        <v>18</v>
      </c>
      <c r="F7030" s="37">
        <v>50</v>
      </c>
      <c r="G7030" s="38">
        <v>0.06</v>
      </c>
      <c r="H7030" s="34">
        <v>0.94750261556911353</v>
      </c>
      <c r="I7030" s="35">
        <v>2.1637190080292901</v>
      </c>
      <c r="J7030" s="35">
        <v>1.0081759830547319</v>
      </c>
      <c r="K7030" s="35">
        <v>-0.45022211614153418</v>
      </c>
      <c r="L7030" s="35">
        <v>0</v>
      </c>
      <c r="M7030" s="35">
        <v>0</v>
      </c>
      <c r="N7030" s="35">
        <v>0</v>
      </c>
      <c r="O7030" s="35">
        <v>0</v>
      </c>
      <c r="P7030" s="36">
        <v>12</v>
      </c>
      <c r="Q7030" s="37">
        <v>62</v>
      </c>
      <c r="R7030" s="36">
        <v>0</v>
      </c>
      <c r="S7030" s="39">
        <f t="shared" si="242"/>
        <v>62</v>
      </c>
      <c r="T7030" s="34" t="s">
        <v>29</v>
      </c>
      <c r="U7030" s="12">
        <f>((alpha*(beta^speed))*(speed^ceta))</f>
        <v>0.55908780430325766</v>
      </c>
      <c r="V7030" s="8">
        <f t="shared" si="243"/>
        <v>62</v>
      </c>
    </row>
    <row r="7031" spans="1:22">
      <c r="A7031" s="34" t="s">
        <v>19</v>
      </c>
      <c r="B7031" s="34" t="s">
        <v>72</v>
      </c>
      <c r="C7031" s="5" t="s">
        <v>158</v>
      </c>
      <c r="D7031" s="35" t="s">
        <v>85</v>
      </c>
      <c r="E7031" s="36" t="s">
        <v>17</v>
      </c>
      <c r="F7031" s="37">
        <v>50</v>
      </c>
      <c r="G7031" s="38">
        <v>0.06</v>
      </c>
      <c r="H7031" s="34">
        <v>0.98981607490313417</v>
      </c>
      <c r="I7031" s="35">
        <v>1788.2970795303588</v>
      </c>
      <c r="J7031" s="35">
        <v>1.0065084597125633</v>
      </c>
      <c r="K7031" s="35">
        <v>-0.36770957954558081</v>
      </c>
      <c r="L7031" s="35">
        <v>0</v>
      </c>
      <c r="M7031" s="35">
        <v>0</v>
      </c>
      <c r="N7031" s="35">
        <v>0</v>
      </c>
      <c r="O7031" s="35">
        <v>0</v>
      </c>
      <c r="P7031" s="36">
        <v>12</v>
      </c>
      <c r="Q7031" s="37">
        <v>62</v>
      </c>
      <c r="R7031" s="36">
        <v>0</v>
      </c>
      <c r="S7031" s="39">
        <f t="shared" si="242"/>
        <v>62</v>
      </c>
      <c r="T7031" s="34" t="s">
        <v>29</v>
      </c>
      <c r="U7031" s="12">
        <f>((alpha*(beta^speed))*(speed^ceta))</f>
        <v>586.19309862853288</v>
      </c>
      <c r="V7031" s="8">
        <f t="shared" si="243"/>
        <v>62</v>
      </c>
    </row>
    <row r="7032" spans="1:22">
      <c r="A7032" s="34" t="s">
        <v>19</v>
      </c>
      <c r="B7032" s="34" t="s">
        <v>72</v>
      </c>
      <c r="C7032" s="5" t="s">
        <v>158</v>
      </c>
      <c r="D7032" s="35" t="s">
        <v>85</v>
      </c>
      <c r="E7032" s="36" t="s">
        <v>15</v>
      </c>
      <c r="F7032" s="37">
        <v>100</v>
      </c>
      <c r="G7032" s="38">
        <v>0.06</v>
      </c>
      <c r="H7032" s="34">
        <v>0.97943049709885233</v>
      </c>
      <c r="I7032" s="35">
        <v>-2.5274768891261677E-5</v>
      </c>
      <c r="J7032" s="35">
        <v>3.0949843989787778E-3</v>
      </c>
      <c r="K7032" s="35">
        <v>-0.17839930967036327</v>
      </c>
      <c r="L7032" s="35">
        <v>7.0666969939076889</v>
      </c>
      <c r="M7032" s="35">
        <v>0</v>
      </c>
      <c r="N7032" s="35">
        <v>0</v>
      </c>
      <c r="O7032" s="35">
        <v>0</v>
      </c>
      <c r="P7032" s="36">
        <v>12</v>
      </c>
      <c r="Q7032" s="37">
        <v>51</v>
      </c>
      <c r="R7032" s="36">
        <v>14</v>
      </c>
      <c r="S7032" s="39">
        <f t="shared" si="242"/>
        <v>51</v>
      </c>
      <c r="T7032" s="34" t="s">
        <v>51</v>
      </c>
      <c r="U7032" s="12">
        <f>(((alpha*(speed^3))+(beta*(speed^2))+(ceta*speed))+delta)</f>
        <v>2.6656632542682122</v>
      </c>
      <c r="V7032" s="8">
        <f t="shared" si="243"/>
        <v>51</v>
      </c>
    </row>
    <row r="7033" spans="1:22">
      <c r="A7033" s="34" t="s">
        <v>19</v>
      </c>
      <c r="B7033" s="34" t="s">
        <v>72</v>
      </c>
      <c r="C7033" s="5" t="s">
        <v>158</v>
      </c>
      <c r="D7033" s="35" t="s">
        <v>85</v>
      </c>
      <c r="E7033" s="36" t="s">
        <v>16</v>
      </c>
      <c r="F7033" s="37">
        <v>100</v>
      </c>
      <c r="G7033" s="38">
        <v>0.06</v>
      </c>
      <c r="H7033" s="34">
        <v>0.99338435183076013</v>
      </c>
      <c r="I7033" s="35">
        <v>-2.0149586442317144E-4</v>
      </c>
      <c r="J7033" s="35">
        <v>2.3409161505520519E-2</v>
      </c>
      <c r="K7033" s="35">
        <v>-0.95666911291891699</v>
      </c>
      <c r="L7033" s="35">
        <v>38.244084437551059</v>
      </c>
      <c r="M7033" s="35">
        <v>0</v>
      </c>
      <c r="N7033" s="35">
        <v>0</v>
      </c>
      <c r="O7033" s="35">
        <v>0</v>
      </c>
      <c r="P7033" s="36">
        <v>12</v>
      </c>
      <c r="Q7033" s="37">
        <v>51</v>
      </c>
      <c r="R7033" s="36">
        <v>14</v>
      </c>
      <c r="S7033" s="39">
        <f t="shared" si="242"/>
        <v>51</v>
      </c>
      <c r="T7033" s="34" t="s">
        <v>51</v>
      </c>
      <c r="U7033" s="12">
        <f>(((alpha*(speed^3))+(beta*(speed^2))+(ceta*speed))+delta)</f>
        <v>23.612560842947055</v>
      </c>
      <c r="V7033" s="8">
        <f t="shared" si="243"/>
        <v>51</v>
      </c>
    </row>
    <row r="7034" spans="1:22">
      <c r="A7034" s="34" t="s">
        <v>19</v>
      </c>
      <c r="B7034" s="34" t="s">
        <v>72</v>
      </c>
      <c r="C7034" s="5" t="s">
        <v>158</v>
      </c>
      <c r="D7034" s="35" t="s">
        <v>85</v>
      </c>
      <c r="E7034" s="36" t="s">
        <v>14</v>
      </c>
      <c r="F7034" s="37">
        <v>100</v>
      </c>
      <c r="G7034" s="38">
        <v>0.06</v>
      </c>
      <c r="H7034" s="34">
        <v>0.9981677493340475</v>
      </c>
      <c r="I7034" s="35">
        <v>-5.0611609017175846E-2</v>
      </c>
      <c r="J7034" s="35">
        <v>9.2531524530442475</v>
      </c>
      <c r="K7034" s="35">
        <v>-8.1134518872666483E-2</v>
      </c>
      <c r="L7034" s="35">
        <v>0</v>
      </c>
      <c r="M7034" s="35">
        <v>0</v>
      </c>
      <c r="N7034" s="35">
        <v>0</v>
      </c>
      <c r="O7034" s="35">
        <v>0</v>
      </c>
      <c r="P7034" s="36">
        <v>12</v>
      </c>
      <c r="Q7034" s="37">
        <v>51</v>
      </c>
      <c r="R7034" s="36">
        <v>13</v>
      </c>
      <c r="S7034" s="39">
        <f t="shared" si="242"/>
        <v>51</v>
      </c>
      <c r="T7034" s="34" t="s">
        <v>50</v>
      </c>
      <c r="U7034" s="12">
        <f>EXP((alpha+(beta/speed))+(ceta*LN(speed)))</f>
        <v>0.8284622327939164</v>
      </c>
      <c r="V7034" s="8">
        <f t="shared" si="243"/>
        <v>51</v>
      </c>
    </row>
    <row r="7035" spans="1:22">
      <c r="A7035" s="34" t="s">
        <v>19</v>
      </c>
      <c r="B7035" s="34" t="s">
        <v>72</v>
      </c>
      <c r="C7035" s="5" t="s">
        <v>158</v>
      </c>
      <c r="D7035" s="35" t="s">
        <v>85</v>
      </c>
      <c r="E7035" s="36" t="s">
        <v>18</v>
      </c>
      <c r="F7035" s="37">
        <v>100</v>
      </c>
      <c r="G7035" s="38">
        <v>0.06</v>
      </c>
      <c r="H7035" s="34">
        <v>0.92254274323646346</v>
      </c>
      <c r="I7035" s="35">
        <v>-0.99212488998301607</v>
      </c>
      <c r="J7035" s="35">
        <v>0.23307563991579544</v>
      </c>
      <c r="K7035" s="35">
        <v>7.5520420525454828</v>
      </c>
      <c r="L7035" s="35">
        <v>0</v>
      </c>
      <c r="M7035" s="35">
        <v>0</v>
      </c>
      <c r="N7035" s="35">
        <v>0</v>
      </c>
      <c r="O7035" s="35">
        <v>0</v>
      </c>
      <c r="P7035" s="36">
        <v>12</v>
      </c>
      <c r="Q7035" s="37">
        <v>51</v>
      </c>
      <c r="R7035" s="36">
        <v>2</v>
      </c>
      <c r="S7035" s="39">
        <f t="shared" si="242"/>
        <v>51</v>
      </c>
      <c r="T7035" s="34" t="s">
        <v>31</v>
      </c>
      <c r="U7035" s="12">
        <f>((alpha+(beta*speed))^((-1)/ceta))</f>
        <v>0.72888240644271651</v>
      </c>
      <c r="V7035" s="8">
        <f t="shared" si="243"/>
        <v>51</v>
      </c>
    </row>
    <row r="7036" spans="1:22">
      <c r="A7036" s="34" t="s">
        <v>19</v>
      </c>
      <c r="B7036" s="34" t="s">
        <v>72</v>
      </c>
      <c r="C7036" s="5" t="s">
        <v>158</v>
      </c>
      <c r="D7036" s="35" t="s">
        <v>85</v>
      </c>
      <c r="E7036" s="36" t="s">
        <v>17</v>
      </c>
      <c r="F7036" s="37">
        <v>100</v>
      </c>
      <c r="G7036" s="38">
        <v>0.06</v>
      </c>
      <c r="H7036" s="34">
        <v>0.98856658848328904</v>
      </c>
      <c r="I7036" s="35">
        <v>-5.5050431022263665E-3</v>
      </c>
      <c r="J7036" s="35">
        <v>0.67912056881241423</v>
      </c>
      <c r="K7036" s="35">
        <v>-29.297259385910902</v>
      </c>
      <c r="L7036" s="35">
        <v>1199.880144240678</v>
      </c>
      <c r="M7036" s="35">
        <v>0</v>
      </c>
      <c r="N7036" s="35">
        <v>0</v>
      </c>
      <c r="O7036" s="35">
        <v>0</v>
      </c>
      <c r="P7036" s="36">
        <v>12</v>
      </c>
      <c r="Q7036" s="37">
        <v>51</v>
      </c>
      <c r="R7036" s="36">
        <v>14</v>
      </c>
      <c r="S7036" s="39">
        <f t="shared" si="242"/>
        <v>51</v>
      </c>
      <c r="T7036" s="34" t="s">
        <v>51</v>
      </c>
      <c r="U7036" s="12">
        <f>(((alpha*(speed^3))+(beta*(speed^2))+(ceta*speed))+delta)</f>
        <v>741.86304248688157</v>
      </c>
      <c r="V7036" s="8">
        <f t="shared" si="243"/>
        <v>51</v>
      </c>
    </row>
    <row r="7037" spans="1:22">
      <c r="A7037" s="34" t="s">
        <v>19</v>
      </c>
      <c r="B7037" s="34" t="s">
        <v>72</v>
      </c>
      <c r="C7037" s="5" t="s">
        <v>159</v>
      </c>
      <c r="D7037" s="35" t="s">
        <v>86</v>
      </c>
      <c r="E7037" s="36" t="s">
        <v>15</v>
      </c>
      <c r="F7037" s="37">
        <v>0</v>
      </c>
      <c r="G7037" s="38">
        <v>0</v>
      </c>
      <c r="H7037" s="34">
        <v>0.97812075837383006</v>
      </c>
      <c r="I7037" s="35">
        <v>7.0254594642158621E-2</v>
      </c>
      <c r="J7037" s="35">
        <v>3.2715095667592446E-2</v>
      </c>
      <c r="K7037" s="35">
        <v>-2.2779245761266075E-4</v>
      </c>
      <c r="L7037" s="35">
        <v>0</v>
      </c>
      <c r="M7037" s="35">
        <v>0</v>
      </c>
      <c r="N7037" s="35">
        <v>0</v>
      </c>
      <c r="O7037" s="35">
        <v>0</v>
      </c>
      <c r="P7037" s="36">
        <v>12</v>
      </c>
      <c r="Q7037" s="37">
        <v>86</v>
      </c>
      <c r="R7037" s="36">
        <v>5</v>
      </c>
      <c r="S7037" s="39">
        <f t="shared" si="242"/>
        <v>86</v>
      </c>
      <c r="T7037" s="34" t="s">
        <v>36</v>
      </c>
      <c r="U7037" s="12">
        <f>(1/(((ceta*(speed^2))+(beta*speed))+alpha))</f>
        <v>0.83402849222291964</v>
      </c>
      <c r="V7037" s="8">
        <f t="shared" si="243"/>
        <v>86</v>
      </c>
    </row>
    <row r="7038" spans="1:22">
      <c r="A7038" s="34" t="s">
        <v>19</v>
      </c>
      <c r="B7038" s="34" t="s">
        <v>72</v>
      </c>
      <c r="C7038" s="5" t="s">
        <v>159</v>
      </c>
      <c r="D7038" s="35" t="s">
        <v>86</v>
      </c>
      <c r="E7038" s="36" t="s">
        <v>16</v>
      </c>
      <c r="F7038" s="37">
        <v>0</v>
      </c>
      <c r="G7038" s="38">
        <v>0</v>
      </c>
      <c r="H7038" s="34">
        <v>0.98866928072231597</v>
      </c>
      <c r="I7038" s="35">
        <v>79.997875120320089</v>
      </c>
      <c r="J7038" s="35">
        <v>1.0094643382802981</v>
      </c>
      <c r="K7038" s="35">
        <v>-0.81003227808632317</v>
      </c>
      <c r="L7038" s="35">
        <v>0</v>
      </c>
      <c r="M7038" s="35">
        <v>0</v>
      </c>
      <c r="N7038" s="35">
        <v>0</v>
      </c>
      <c r="O7038" s="35">
        <v>0</v>
      </c>
      <c r="P7038" s="36">
        <v>12</v>
      </c>
      <c r="Q7038" s="37">
        <v>86</v>
      </c>
      <c r="R7038" s="36">
        <v>0</v>
      </c>
      <c r="S7038" s="39">
        <f t="shared" si="242"/>
        <v>86</v>
      </c>
      <c r="T7038" s="34" t="s">
        <v>29</v>
      </c>
      <c r="U7038" s="12">
        <f>((alpha*(beta^speed))*(speed^ceta))</f>
        <v>4.8741247005440353</v>
      </c>
      <c r="V7038" s="8">
        <f t="shared" si="243"/>
        <v>86</v>
      </c>
    </row>
    <row r="7039" spans="1:22">
      <c r="A7039" s="34" t="s">
        <v>19</v>
      </c>
      <c r="B7039" s="34" t="s">
        <v>72</v>
      </c>
      <c r="C7039" s="5" t="s">
        <v>159</v>
      </c>
      <c r="D7039" s="35" t="s">
        <v>86</v>
      </c>
      <c r="E7039" s="36" t="s">
        <v>14</v>
      </c>
      <c r="F7039" s="37">
        <v>0</v>
      </c>
      <c r="G7039" s="38">
        <v>0</v>
      </c>
      <c r="H7039" s="34">
        <v>0.99684563131499826</v>
      </c>
      <c r="I7039" s="35">
        <v>5.0580389896767626</v>
      </c>
      <c r="J7039" s="35">
        <v>-0.73520688590011596</v>
      </c>
      <c r="K7039" s="35">
        <v>78.844793694377728</v>
      </c>
      <c r="L7039" s="35">
        <v>-2.6094718245563593</v>
      </c>
      <c r="M7039" s="35">
        <v>0</v>
      </c>
      <c r="N7039" s="35">
        <v>0</v>
      </c>
      <c r="O7039" s="35">
        <v>0</v>
      </c>
      <c r="P7039" s="36">
        <v>12</v>
      </c>
      <c r="Q7039" s="37">
        <v>86</v>
      </c>
      <c r="R7039" s="36">
        <v>1</v>
      </c>
      <c r="S7039" s="39">
        <f t="shared" si="242"/>
        <v>86</v>
      </c>
      <c r="T7039" s="34" t="s">
        <v>30</v>
      </c>
      <c r="U7039" s="12">
        <f>((alpha*(speed^beta))+(ceta*(speed^delta)))</f>
        <v>0.19201059556270336</v>
      </c>
      <c r="V7039" s="8">
        <f t="shared" si="243"/>
        <v>86</v>
      </c>
    </row>
    <row r="7040" spans="1:22">
      <c r="A7040" s="34" t="s">
        <v>19</v>
      </c>
      <c r="B7040" s="34" t="s">
        <v>72</v>
      </c>
      <c r="C7040" s="5" t="s">
        <v>159</v>
      </c>
      <c r="D7040" s="35" t="s">
        <v>86</v>
      </c>
      <c r="E7040" s="36" t="s">
        <v>18</v>
      </c>
      <c r="F7040" s="37">
        <v>0</v>
      </c>
      <c r="G7040" s="38">
        <v>0</v>
      </c>
      <c r="H7040" s="34">
        <v>0.96625064086321744</v>
      </c>
      <c r="I7040" s="35">
        <v>1.0767355480368423</v>
      </c>
      <c r="J7040" s="35">
        <v>0.34084327575951628</v>
      </c>
      <c r="K7040" s="35">
        <v>-2.7417930815238725E-3</v>
      </c>
      <c r="L7040" s="35">
        <v>0</v>
      </c>
      <c r="M7040" s="35">
        <v>0</v>
      </c>
      <c r="N7040" s="35">
        <v>0</v>
      </c>
      <c r="O7040" s="35">
        <v>0</v>
      </c>
      <c r="P7040" s="36">
        <v>12</v>
      </c>
      <c r="Q7040" s="37">
        <v>86</v>
      </c>
      <c r="R7040" s="36">
        <v>5</v>
      </c>
      <c r="S7040" s="39">
        <f t="shared" si="242"/>
        <v>86</v>
      </c>
      <c r="T7040" s="34" t="s">
        <v>36</v>
      </c>
      <c r="U7040" s="12">
        <f>(1/(((ceta*(speed^2))+(beta*speed))+alpha))</f>
        <v>9.8902619728158253E-2</v>
      </c>
      <c r="V7040" s="8">
        <f t="shared" si="243"/>
        <v>86</v>
      </c>
    </row>
    <row r="7041" spans="1:22">
      <c r="A7041" s="34" t="s">
        <v>19</v>
      </c>
      <c r="B7041" s="34" t="s">
        <v>72</v>
      </c>
      <c r="C7041" s="5" t="s">
        <v>159</v>
      </c>
      <c r="D7041" s="35" t="s">
        <v>86</v>
      </c>
      <c r="E7041" s="36" t="s">
        <v>17</v>
      </c>
      <c r="F7041" s="37">
        <v>0</v>
      </c>
      <c r="G7041" s="38">
        <v>0</v>
      </c>
      <c r="H7041" s="34">
        <v>0.98877838381697525</v>
      </c>
      <c r="I7041" s="35">
        <v>2804.9150831063907</v>
      </c>
      <c r="J7041" s="35">
        <v>1.0113357287736813</v>
      </c>
      <c r="K7041" s="35">
        <v>-0.9009367021971828</v>
      </c>
      <c r="L7041" s="35">
        <v>0</v>
      </c>
      <c r="M7041" s="35">
        <v>0</v>
      </c>
      <c r="N7041" s="35">
        <v>0</v>
      </c>
      <c r="O7041" s="35">
        <v>0</v>
      </c>
      <c r="P7041" s="36">
        <v>12</v>
      </c>
      <c r="Q7041" s="37">
        <v>86</v>
      </c>
      <c r="R7041" s="36">
        <v>0</v>
      </c>
      <c r="S7041" s="39">
        <f t="shared" si="242"/>
        <v>86</v>
      </c>
      <c r="T7041" s="34" t="s">
        <v>29</v>
      </c>
      <c r="U7041" s="12">
        <f>((alpha*(beta^speed))*(speed^ceta))</f>
        <v>133.67777150963627</v>
      </c>
      <c r="V7041" s="8">
        <f t="shared" si="243"/>
        <v>86</v>
      </c>
    </row>
    <row r="7042" spans="1:22">
      <c r="A7042" s="34" t="s">
        <v>19</v>
      </c>
      <c r="B7042" s="34" t="s">
        <v>72</v>
      </c>
      <c r="C7042" s="5" t="s">
        <v>159</v>
      </c>
      <c r="D7042" s="35" t="s">
        <v>86</v>
      </c>
      <c r="E7042" s="36" t="s">
        <v>15</v>
      </c>
      <c r="F7042" s="37">
        <v>50</v>
      </c>
      <c r="G7042" s="38">
        <v>0</v>
      </c>
      <c r="H7042" s="34">
        <v>0.92906496942613725</v>
      </c>
      <c r="I7042" s="35">
        <v>0.97115001907124288</v>
      </c>
      <c r="J7042" s="35">
        <v>4.8564895930365424</v>
      </c>
      <c r="K7042" s="35">
        <v>0.23993918403946082</v>
      </c>
      <c r="L7042" s="35">
        <v>7.8686434133780825E-4</v>
      </c>
      <c r="M7042" s="35">
        <v>8.838766513428252E-2</v>
      </c>
      <c r="N7042" s="35">
        <v>0</v>
      </c>
      <c r="O7042" s="35">
        <v>0</v>
      </c>
      <c r="P7042" s="36">
        <v>12</v>
      </c>
      <c r="Q7042" s="37">
        <v>86</v>
      </c>
      <c r="R7042" s="36">
        <v>10</v>
      </c>
      <c r="S7042" s="39">
        <f t="shared" ref="S7042:S7105" si="244">V7042</f>
        <v>86</v>
      </c>
      <c r="T7042" s="34" t="s">
        <v>44</v>
      </c>
      <c r="U7042" s="12">
        <f>(alpha+(beta/(1+EXP((((-1)*ceta)+(delta*LN(speed)))+(epsilon*speed)))))</f>
        <v>0.97422264725150587</v>
      </c>
      <c r="V7042" s="8">
        <f t="shared" ref="V7042:V7105" si="245">IF($V$1&lt;P7042,P7042,IF($V$1&gt;Q7042,Q7042,$V$1))</f>
        <v>86</v>
      </c>
    </row>
    <row r="7043" spans="1:22">
      <c r="A7043" s="34" t="s">
        <v>19</v>
      </c>
      <c r="B7043" s="34" t="s">
        <v>72</v>
      </c>
      <c r="C7043" s="5" t="s">
        <v>159</v>
      </c>
      <c r="D7043" s="35" t="s">
        <v>86</v>
      </c>
      <c r="E7043" s="36" t="s">
        <v>16</v>
      </c>
      <c r="F7043" s="37">
        <v>50</v>
      </c>
      <c r="G7043" s="38">
        <v>0</v>
      </c>
      <c r="H7043" s="34">
        <v>0.98232917574154555</v>
      </c>
      <c r="I7043" s="35">
        <v>4.9622843929839036</v>
      </c>
      <c r="J7043" s="35">
        <v>104.44616426935919</v>
      </c>
      <c r="K7043" s="35">
        <v>-0.35372794432513521</v>
      </c>
      <c r="L7043" s="35">
        <v>0.72592310136499283</v>
      </c>
      <c r="M7043" s="35">
        <v>2.4587622916851029E-2</v>
      </c>
      <c r="N7043" s="35">
        <v>0</v>
      </c>
      <c r="O7043" s="35">
        <v>0</v>
      </c>
      <c r="P7043" s="36">
        <v>12</v>
      </c>
      <c r="Q7043" s="37">
        <v>86</v>
      </c>
      <c r="R7043" s="36">
        <v>10</v>
      </c>
      <c r="S7043" s="39">
        <f t="shared" si="244"/>
        <v>86</v>
      </c>
      <c r="T7043" s="34" t="s">
        <v>44</v>
      </c>
      <c r="U7043" s="12">
        <f>(alpha+(beta/(1+EXP((((-1)*ceta)+(delta*LN(speed)))+(epsilon*speed)))))</f>
        <v>5.3099758487354372</v>
      </c>
      <c r="V7043" s="8">
        <f t="shared" si="245"/>
        <v>86</v>
      </c>
    </row>
    <row r="7044" spans="1:22">
      <c r="A7044" s="34" t="s">
        <v>19</v>
      </c>
      <c r="B7044" s="34" t="s">
        <v>72</v>
      </c>
      <c r="C7044" s="5" t="s">
        <v>159</v>
      </c>
      <c r="D7044" s="35" t="s">
        <v>86</v>
      </c>
      <c r="E7044" s="36" t="s">
        <v>14</v>
      </c>
      <c r="F7044" s="37">
        <v>50</v>
      </c>
      <c r="G7044" s="38">
        <v>0</v>
      </c>
      <c r="H7044" s="34">
        <v>0.99658401415755671</v>
      </c>
      <c r="I7044" s="35">
        <v>5.481905984814988</v>
      </c>
      <c r="J7044" s="35">
        <v>-0.76182142120550655</v>
      </c>
      <c r="K7044" s="35">
        <v>230.43855969342101</v>
      </c>
      <c r="L7044" s="35">
        <v>-3.1190597629387962</v>
      </c>
      <c r="M7044" s="35">
        <v>0</v>
      </c>
      <c r="N7044" s="35">
        <v>0</v>
      </c>
      <c r="O7044" s="35">
        <v>0</v>
      </c>
      <c r="P7044" s="36">
        <v>12</v>
      </c>
      <c r="Q7044" s="37">
        <v>86</v>
      </c>
      <c r="R7044" s="36">
        <v>1</v>
      </c>
      <c r="S7044" s="39">
        <f t="shared" si="244"/>
        <v>86</v>
      </c>
      <c r="T7044" s="34" t="s">
        <v>30</v>
      </c>
      <c r="U7044" s="12">
        <f>((alpha*(speed^beta))+(ceta*(speed^delta)))</f>
        <v>0.18437059698062261</v>
      </c>
      <c r="V7044" s="8">
        <f t="shared" si="245"/>
        <v>86</v>
      </c>
    </row>
    <row r="7045" spans="1:22">
      <c r="A7045" s="34" t="s">
        <v>19</v>
      </c>
      <c r="B7045" s="34" t="s">
        <v>72</v>
      </c>
      <c r="C7045" s="5" t="s">
        <v>159</v>
      </c>
      <c r="D7045" s="35" t="s">
        <v>86</v>
      </c>
      <c r="E7045" s="36" t="s">
        <v>18</v>
      </c>
      <c r="F7045" s="37">
        <v>50</v>
      </c>
      <c r="G7045" s="38">
        <v>0</v>
      </c>
      <c r="H7045" s="34">
        <v>0.9218691859734951</v>
      </c>
      <c r="I7045" s="35">
        <v>-5.3119592635332956E-7</v>
      </c>
      <c r="J7045" s="35">
        <v>1.3182007944673152E-4</v>
      </c>
      <c r="K7045" s="35">
        <v>-9.8135381239462804E-3</v>
      </c>
      <c r="L7045" s="35">
        <v>0.33270950669948607</v>
      </c>
      <c r="M7045" s="35">
        <v>0</v>
      </c>
      <c r="N7045" s="35">
        <v>0</v>
      </c>
      <c r="O7045" s="35">
        <v>0</v>
      </c>
      <c r="P7045" s="36">
        <v>12</v>
      </c>
      <c r="Q7045" s="37">
        <v>86</v>
      </c>
      <c r="R7045" s="36">
        <v>14</v>
      </c>
      <c r="S7045" s="39">
        <f t="shared" si="244"/>
        <v>86</v>
      </c>
      <c r="T7045" s="34" t="s">
        <v>51</v>
      </c>
      <c r="U7045" s="12">
        <f>(((alpha*(speed^3))+(beta*(speed^2))+(ceta*speed))+delta)</f>
        <v>0.1258161794955388</v>
      </c>
      <c r="V7045" s="8">
        <f t="shared" si="245"/>
        <v>86</v>
      </c>
    </row>
    <row r="7046" spans="1:22">
      <c r="A7046" s="34" t="s">
        <v>19</v>
      </c>
      <c r="B7046" s="34" t="s">
        <v>72</v>
      </c>
      <c r="C7046" s="5" t="s">
        <v>159</v>
      </c>
      <c r="D7046" s="35" t="s">
        <v>86</v>
      </c>
      <c r="E7046" s="36" t="s">
        <v>17</v>
      </c>
      <c r="F7046" s="37">
        <v>50</v>
      </c>
      <c r="G7046" s="38">
        <v>0</v>
      </c>
      <c r="H7046" s="34">
        <v>0.98164612701497145</v>
      </c>
      <c r="I7046" s="35">
        <v>2357.7493569693775</v>
      </c>
      <c r="J7046" s="35">
        <v>1.0077736660719454</v>
      </c>
      <c r="K7046" s="35">
        <v>-0.76766318159354685</v>
      </c>
      <c r="L7046" s="35">
        <v>0</v>
      </c>
      <c r="M7046" s="35">
        <v>0</v>
      </c>
      <c r="N7046" s="35">
        <v>0</v>
      </c>
      <c r="O7046" s="35">
        <v>0</v>
      </c>
      <c r="P7046" s="36">
        <v>12</v>
      </c>
      <c r="Q7046" s="37">
        <v>86</v>
      </c>
      <c r="R7046" s="36">
        <v>0</v>
      </c>
      <c r="S7046" s="39">
        <f t="shared" si="244"/>
        <v>86</v>
      </c>
      <c r="T7046" s="34" t="s">
        <v>29</v>
      </c>
      <c r="U7046" s="12">
        <f>((alpha*(beta^speed))*(speed^ceta))</f>
        <v>150.2010228115291</v>
      </c>
      <c r="V7046" s="8">
        <f t="shared" si="245"/>
        <v>86</v>
      </c>
    </row>
    <row r="7047" spans="1:22">
      <c r="A7047" s="34" t="s">
        <v>19</v>
      </c>
      <c r="B7047" s="34" t="s">
        <v>72</v>
      </c>
      <c r="C7047" s="5" t="s">
        <v>159</v>
      </c>
      <c r="D7047" s="35" t="s">
        <v>86</v>
      </c>
      <c r="E7047" s="36" t="s">
        <v>15</v>
      </c>
      <c r="F7047" s="37">
        <v>100</v>
      </c>
      <c r="G7047" s="38">
        <v>0</v>
      </c>
      <c r="H7047" s="34">
        <v>0.89562087565750159</v>
      </c>
      <c r="I7047" s="35">
        <v>-8.0374678486963136E-6</v>
      </c>
      <c r="J7047" s="35">
        <v>1.7878443582473665E-3</v>
      </c>
      <c r="K7047" s="35">
        <v>-0.12595166689578488</v>
      </c>
      <c r="L7047" s="35">
        <v>3.9782966953422854</v>
      </c>
      <c r="M7047" s="35">
        <v>0</v>
      </c>
      <c r="N7047" s="35">
        <v>0</v>
      </c>
      <c r="O7047" s="35">
        <v>0</v>
      </c>
      <c r="P7047" s="36">
        <v>12</v>
      </c>
      <c r="Q7047" s="37">
        <v>86</v>
      </c>
      <c r="R7047" s="36">
        <v>14</v>
      </c>
      <c r="S7047" s="39">
        <f t="shared" si="244"/>
        <v>86</v>
      </c>
      <c r="T7047" s="34" t="s">
        <v>51</v>
      </c>
      <c r="U7047" s="12">
        <f>(((alpha*(speed^3))+(beta*(speed^2))+(ceta*speed))+delta)</f>
        <v>1.2570705659319259</v>
      </c>
      <c r="V7047" s="8">
        <f t="shared" si="245"/>
        <v>86</v>
      </c>
    </row>
    <row r="7048" spans="1:22">
      <c r="A7048" s="34" t="s">
        <v>19</v>
      </c>
      <c r="B7048" s="34" t="s">
        <v>72</v>
      </c>
      <c r="C7048" s="5" t="s">
        <v>159</v>
      </c>
      <c r="D7048" s="35" t="s">
        <v>86</v>
      </c>
      <c r="E7048" s="36" t="s">
        <v>16</v>
      </c>
      <c r="F7048" s="37">
        <v>100</v>
      </c>
      <c r="G7048" s="38">
        <v>0</v>
      </c>
      <c r="H7048" s="34">
        <v>0.97781789155787668</v>
      </c>
      <c r="I7048" s="35">
        <v>3.9292473688597642</v>
      </c>
      <c r="J7048" s="35">
        <v>25.8421068081947</v>
      </c>
      <c r="K7048" s="35">
        <v>2.6470414962297575</v>
      </c>
      <c r="L7048" s="35">
        <v>1.2199365893899907</v>
      </c>
      <c r="M7048" s="35">
        <v>-2.13355102780915E-3</v>
      </c>
      <c r="N7048" s="35">
        <v>0</v>
      </c>
      <c r="O7048" s="35">
        <v>0</v>
      </c>
      <c r="P7048" s="36">
        <v>12</v>
      </c>
      <c r="Q7048" s="37">
        <v>86</v>
      </c>
      <c r="R7048" s="36">
        <v>10</v>
      </c>
      <c r="S7048" s="39">
        <f t="shared" si="244"/>
        <v>86</v>
      </c>
      <c r="T7048" s="34" t="s">
        <v>44</v>
      </c>
      <c r="U7048" s="12">
        <f>(alpha+(beta/(1+EXP((((-1)*ceta)+(delta*LN(speed)))+(epsilon*speed)))))</f>
        <v>5.7101268891434396</v>
      </c>
      <c r="V7048" s="8">
        <f t="shared" si="245"/>
        <v>86</v>
      </c>
    </row>
    <row r="7049" spans="1:22">
      <c r="A7049" s="34" t="s">
        <v>19</v>
      </c>
      <c r="B7049" s="34" t="s">
        <v>72</v>
      </c>
      <c r="C7049" s="5" t="s">
        <v>159</v>
      </c>
      <c r="D7049" s="35" t="s">
        <v>86</v>
      </c>
      <c r="E7049" s="36" t="s">
        <v>14</v>
      </c>
      <c r="F7049" s="37">
        <v>100</v>
      </c>
      <c r="G7049" s="38">
        <v>0</v>
      </c>
      <c r="H7049" s="34">
        <v>0.99643439695817049</v>
      </c>
      <c r="I7049" s="35">
        <v>356.28416505457108</v>
      </c>
      <c r="J7049" s="35">
        <v>-3.3431507836849583</v>
      </c>
      <c r="K7049" s="35">
        <v>5.622070659819137</v>
      </c>
      <c r="L7049" s="35">
        <v>-0.77042159097693608</v>
      </c>
      <c r="M7049" s="35">
        <v>0</v>
      </c>
      <c r="N7049" s="35">
        <v>0</v>
      </c>
      <c r="O7049" s="35">
        <v>0</v>
      </c>
      <c r="P7049" s="36">
        <v>12</v>
      </c>
      <c r="Q7049" s="37">
        <v>86</v>
      </c>
      <c r="R7049" s="36">
        <v>1</v>
      </c>
      <c r="S7049" s="39">
        <f t="shared" si="244"/>
        <v>86</v>
      </c>
      <c r="T7049" s="34" t="s">
        <v>30</v>
      </c>
      <c r="U7049" s="12">
        <f>((alpha*(speed^beta))+(ceta*(speed^delta)))</f>
        <v>0.18188926132096098</v>
      </c>
      <c r="V7049" s="8">
        <f t="shared" si="245"/>
        <v>86</v>
      </c>
    </row>
    <row r="7050" spans="1:22">
      <c r="A7050" s="34" t="s">
        <v>19</v>
      </c>
      <c r="B7050" s="34" t="s">
        <v>72</v>
      </c>
      <c r="C7050" s="5" t="s">
        <v>159</v>
      </c>
      <c r="D7050" s="35" t="s">
        <v>86</v>
      </c>
      <c r="E7050" s="36" t="s">
        <v>18</v>
      </c>
      <c r="F7050" s="37">
        <v>100</v>
      </c>
      <c r="G7050" s="38">
        <v>0</v>
      </c>
      <c r="H7050" s="34">
        <v>0.86067192137932147</v>
      </c>
      <c r="I7050" s="35">
        <v>-4.0958342917724333E-7</v>
      </c>
      <c r="J7050" s="35">
        <v>1.1888520795595394E-4</v>
      </c>
      <c r="K7050" s="35">
        <v>-9.6765154431804664E-3</v>
      </c>
      <c r="L7050" s="35">
        <v>0.36529406994810926</v>
      </c>
      <c r="M7050" s="35">
        <v>0</v>
      </c>
      <c r="N7050" s="35">
        <v>0</v>
      </c>
      <c r="O7050" s="35">
        <v>0</v>
      </c>
      <c r="P7050" s="36">
        <v>12</v>
      </c>
      <c r="Q7050" s="37">
        <v>86</v>
      </c>
      <c r="R7050" s="36">
        <v>14</v>
      </c>
      <c r="S7050" s="39">
        <f t="shared" si="244"/>
        <v>86</v>
      </c>
      <c r="T7050" s="34" t="s">
        <v>51</v>
      </c>
      <c r="U7050" s="12">
        <f>(((alpha*(speed^3))+(beta*(speed^2))+(ceta*speed))+delta)</f>
        <v>0.15187074224806368</v>
      </c>
      <c r="V7050" s="8">
        <f t="shared" si="245"/>
        <v>86</v>
      </c>
    </row>
    <row r="7051" spans="1:22">
      <c r="A7051" s="34" t="s">
        <v>19</v>
      </c>
      <c r="B7051" s="34" t="s">
        <v>72</v>
      </c>
      <c r="C7051" s="5" t="s">
        <v>159</v>
      </c>
      <c r="D7051" s="35" t="s">
        <v>86</v>
      </c>
      <c r="E7051" s="36" t="s">
        <v>17</v>
      </c>
      <c r="F7051" s="37">
        <v>100</v>
      </c>
      <c r="G7051" s="38">
        <v>0</v>
      </c>
      <c r="H7051" s="34">
        <v>0.9737607218985882</v>
      </c>
      <c r="I7051" s="35">
        <v>2065.9295789268394</v>
      </c>
      <c r="J7051" s="35">
        <v>1.0047763260535334</v>
      </c>
      <c r="K7051" s="35">
        <v>-0.65814737340803864</v>
      </c>
      <c r="L7051" s="35">
        <v>0</v>
      </c>
      <c r="M7051" s="35">
        <v>0</v>
      </c>
      <c r="N7051" s="35">
        <v>0</v>
      </c>
      <c r="O7051" s="35">
        <v>0</v>
      </c>
      <c r="P7051" s="36">
        <v>12</v>
      </c>
      <c r="Q7051" s="37">
        <v>86</v>
      </c>
      <c r="R7051" s="36">
        <v>0</v>
      </c>
      <c r="S7051" s="39">
        <f t="shared" si="244"/>
        <v>86</v>
      </c>
      <c r="T7051" s="34" t="s">
        <v>29</v>
      </c>
      <c r="U7051" s="12">
        <f>((alpha*(beta^speed))*(speed^ceta))</f>
        <v>165.91983859669065</v>
      </c>
      <c r="V7051" s="8">
        <f t="shared" si="245"/>
        <v>86</v>
      </c>
    </row>
    <row r="7052" spans="1:22">
      <c r="A7052" s="34" t="s">
        <v>19</v>
      </c>
      <c r="B7052" s="34" t="s">
        <v>72</v>
      </c>
      <c r="C7052" s="5" t="s">
        <v>159</v>
      </c>
      <c r="D7052" s="35" t="s">
        <v>86</v>
      </c>
      <c r="E7052" s="36" t="s">
        <v>15</v>
      </c>
      <c r="F7052" s="37">
        <v>0</v>
      </c>
      <c r="G7052" s="38">
        <v>-0.06</v>
      </c>
      <c r="H7052" s="34">
        <v>0.99285229866144598</v>
      </c>
      <c r="I7052" s="35">
        <v>6.2368898711203897</v>
      </c>
      <c r="J7052" s="35">
        <v>-12.734892014211463</v>
      </c>
      <c r="K7052" s="35">
        <v>-1.9148222811617717</v>
      </c>
      <c r="L7052" s="35">
        <v>0</v>
      </c>
      <c r="M7052" s="35">
        <v>0</v>
      </c>
      <c r="N7052" s="35">
        <v>0</v>
      </c>
      <c r="O7052" s="35">
        <v>0</v>
      </c>
      <c r="P7052" s="36">
        <v>12</v>
      </c>
      <c r="Q7052" s="37">
        <v>86</v>
      </c>
      <c r="R7052" s="36">
        <v>13</v>
      </c>
      <c r="S7052" s="39">
        <f t="shared" si="244"/>
        <v>86</v>
      </c>
      <c r="T7052" s="34" t="s">
        <v>50</v>
      </c>
      <c r="U7052" s="12">
        <f>EXP((alpha+(beta/speed))+(ceta*LN(speed)))</f>
        <v>8.7119571447213162E-2</v>
      </c>
      <c r="V7052" s="8">
        <f t="shared" si="245"/>
        <v>86</v>
      </c>
    </row>
    <row r="7053" spans="1:22">
      <c r="A7053" s="34" t="s">
        <v>19</v>
      </c>
      <c r="B7053" s="34" t="s">
        <v>72</v>
      </c>
      <c r="C7053" s="5" t="s">
        <v>159</v>
      </c>
      <c r="D7053" s="35" t="s">
        <v>86</v>
      </c>
      <c r="E7053" s="36" t="s">
        <v>16</v>
      </c>
      <c r="F7053" s="37">
        <v>0</v>
      </c>
      <c r="G7053" s="38">
        <v>-0.06</v>
      </c>
      <c r="H7053" s="34">
        <v>0.99200340641342244</v>
      </c>
      <c r="I7053" s="35">
        <v>-2.1025286482105523E-2</v>
      </c>
      <c r="J7053" s="35">
        <v>55.695137614071122</v>
      </c>
      <c r="K7053" s="35">
        <v>0.66540756005750834</v>
      </c>
      <c r="L7053" s="35">
        <v>1.0324460731974456</v>
      </c>
      <c r="M7053" s="35">
        <v>1.7520610112511339E-2</v>
      </c>
      <c r="N7053" s="35">
        <v>0</v>
      </c>
      <c r="O7053" s="35">
        <v>0</v>
      </c>
      <c r="P7053" s="36">
        <v>12</v>
      </c>
      <c r="Q7053" s="37">
        <v>86</v>
      </c>
      <c r="R7053" s="36">
        <v>10</v>
      </c>
      <c r="S7053" s="39">
        <f t="shared" si="244"/>
        <v>86</v>
      </c>
      <c r="T7053" s="34" t="s">
        <v>44</v>
      </c>
      <c r="U7053" s="12">
        <f>(alpha+(beta/(1+EXP((((-1)*ceta)+(delta*LN(speed)))+(epsilon*speed)))))</f>
        <v>0.2195614743548889</v>
      </c>
      <c r="V7053" s="8">
        <f t="shared" si="245"/>
        <v>86</v>
      </c>
    </row>
    <row r="7054" spans="1:22">
      <c r="A7054" s="34" t="s">
        <v>19</v>
      </c>
      <c r="B7054" s="34" t="s">
        <v>72</v>
      </c>
      <c r="C7054" s="5" t="s">
        <v>159</v>
      </c>
      <c r="D7054" s="35" t="s">
        <v>86</v>
      </c>
      <c r="E7054" s="36" t="s">
        <v>14</v>
      </c>
      <c r="F7054" s="37">
        <v>0</v>
      </c>
      <c r="G7054" s="38">
        <v>-0.06</v>
      </c>
      <c r="H7054" s="34">
        <v>0.99711916878041684</v>
      </c>
      <c r="I7054" s="35">
        <v>8.1123738556935212</v>
      </c>
      <c r="J7054" s="35">
        <v>0.99166204056927221</v>
      </c>
      <c r="K7054" s="35">
        <v>-0.95549581581189824</v>
      </c>
      <c r="L7054" s="35">
        <v>0</v>
      </c>
      <c r="M7054" s="35">
        <v>0</v>
      </c>
      <c r="N7054" s="35">
        <v>0</v>
      </c>
      <c r="O7054" s="35">
        <v>0</v>
      </c>
      <c r="P7054" s="36">
        <v>12</v>
      </c>
      <c r="Q7054" s="37">
        <v>86</v>
      </c>
      <c r="R7054" s="36">
        <v>0</v>
      </c>
      <c r="S7054" s="39">
        <f t="shared" si="244"/>
        <v>86</v>
      </c>
      <c r="T7054" s="34" t="s">
        <v>29</v>
      </c>
      <c r="U7054" s="12">
        <f>((alpha*(beta^speed))*(speed^ceta))</f>
        <v>5.5978346570000087E-2</v>
      </c>
      <c r="V7054" s="8">
        <f t="shared" si="245"/>
        <v>86</v>
      </c>
    </row>
    <row r="7055" spans="1:22">
      <c r="A7055" s="34" t="s">
        <v>19</v>
      </c>
      <c r="B7055" s="34" t="s">
        <v>72</v>
      </c>
      <c r="C7055" s="5" t="s">
        <v>159</v>
      </c>
      <c r="D7055" s="35" t="s">
        <v>86</v>
      </c>
      <c r="E7055" s="36" t="s">
        <v>18</v>
      </c>
      <c r="F7055" s="37">
        <v>0</v>
      </c>
      <c r="G7055" s="38">
        <v>-0.06</v>
      </c>
      <c r="H7055" s="34">
        <v>0.99494915842169174</v>
      </c>
      <c r="I7055" s="35">
        <v>1.4750950352331877</v>
      </c>
      <c r="J7055" s="35">
        <v>-5.2206684785365747</v>
      </c>
      <c r="K7055" s="35">
        <v>-1.1679438870788188</v>
      </c>
      <c r="L7055" s="35">
        <v>0</v>
      </c>
      <c r="M7055" s="35">
        <v>0</v>
      </c>
      <c r="N7055" s="35">
        <v>0</v>
      </c>
      <c r="O7055" s="35">
        <v>0</v>
      </c>
      <c r="P7055" s="36">
        <v>12</v>
      </c>
      <c r="Q7055" s="37">
        <v>86</v>
      </c>
      <c r="R7055" s="36">
        <v>13</v>
      </c>
      <c r="S7055" s="39">
        <f t="shared" si="244"/>
        <v>86</v>
      </c>
      <c r="T7055" s="34" t="s">
        <v>50</v>
      </c>
      <c r="U7055" s="12">
        <f>EXP((alpha+(beta/speed))+(ceta*LN(speed)))</f>
        <v>2.2639975500593462E-2</v>
      </c>
      <c r="V7055" s="8">
        <f t="shared" si="245"/>
        <v>86</v>
      </c>
    </row>
    <row r="7056" spans="1:22">
      <c r="A7056" s="34" t="s">
        <v>19</v>
      </c>
      <c r="B7056" s="34" t="s">
        <v>72</v>
      </c>
      <c r="C7056" s="5" t="s">
        <v>159</v>
      </c>
      <c r="D7056" s="35" t="s">
        <v>86</v>
      </c>
      <c r="E7056" s="36" t="s">
        <v>17</v>
      </c>
      <c r="F7056" s="37">
        <v>0</v>
      </c>
      <c r="G7056" s="38">
        <v>-0.06</v>
      </c>
      <c r="H7056" s="34">
        <v>0.98996809112697637</v>
      </c>
      <c r="I7056" s="35">
        <v>12.323531835421559</v>
      </c>
      <c r="J7056" s="35">
        <v>-17.423552541715619</v>
      </c>
      <c r="K7056" s="35">
        <v>-2.3024150941306463</v>
      </c>
      <c r="L7056" s="35">
        <v>0</v>
      </c>
      <c r="M7056" s="35">
        <v>0</v>
      </c>
      <c r="N7056" s="35">
        <v>0</v>
      </c>
      <c r="O7056" s="35">
        <v>0</v>
      </c>
      <c r="P7056" s="36">
        <v>12</v>
      </c>
      <c r="Q7056" s="37">
        <v>86</v>
      </c>
      <c r="R7056" s="36">
        <v>13</v>
      </c>
      <c r="S7056" s="39">
        <f t="shared" si="244"/>
        <v>86</v>
      </c>
      <c r="T7056" s="34" t="s">
        <v>50</v>
      </c>
      <c r="U7056" s="12">
        <f>EXP((alpha+(beta/speed))+(ceta*LN(speed)))</f>
        <v>6.4570718295115368</v>
      </c>
      <c r="V7056" s="8">
        <f t="shared" si="245"/>
        <v>86</v>
      </c>
    </row>
    <row r="7057" spans="1:22">
      <c r="A7057" s="34" t="s">
        <v>19</v>
      </c>
      <c r="B7057" s="34" t="s">
        <v>72</v>
      </c>
      <c r="C7057" s="5" t="s">
        <v>159</v>
      </c>
      <c r="D7057" s="35" t="s">
        <v>86</v>
      </c>
      <c r="E7057" s="36" t="s">
        <v>15</v>
      </c>
      <c r="F7057" s="37">
        <v>50</v>
      </c>
      <c r="G7057" s="38">
        <v>-0.06</v>
      </c>
      <c r="H7057" s="34">
        <v>0.98558378483174813</v>
      </c>
      <c r="I7057" s="35">
        <v>7.5149268945125733</v>
      </c>
      <c r="J7057" s="35">
        <v>-19.576916560366971</v>
      </c>
      <c r="K7057" s="35">
        <v>-2.2090515846755698</v>
      </c>
      <c r="L7057" s="35">
        <v>0</v>
      </c>
      <c r="M7057" s="35">
        <v>0</v>
      </c>
      <c r="N7057" s="35">
        <v>0</v>
      </c>
      <c r="O7057" s="35">
        <v>0</v>
      </c>
      <c r="P7057" s="36">
        <v>12</v>
      </c>
      <c r="Q7057" s="37">
        <v>86</v>
      </c>
      <c r="R7057" s="36">
        <v>13</v>
      </c>
      <c r="S7057" s="39">
        <f t="shared" si="244"/>
        <v>86</v>
      </c>
      <c r="T7057" s="34" t="s">
        <v>50</v>
      </c>
      <c r="U7057" s="12">
        <f>EXP((alpha+(beta/speed))+(ceta*LN(speed)))</f>
        <v>7.7879336064236249E-2</v>
      </c>
      <c r="V7057" s="8">
        <f t="shared" si="245"/>
        <v>86</v>
      </c>
    </row>
    <row r="7058" spans="1:22">
      <c r="A7058" s="34" t="s">
        <v>19</v>
      </c>
      <c r="B7058" s="34" t="s">
        <v>72</v>
      </c>
      <c r="C7058" s="5" t="s">
        <v>159</v>
      </c>
      <c r="D7058" s="35" t="s">
        <v>86</v>
      </c>
      <c r="E7058" s="36" t="s">
        <v>16</v>
      </c>
      <c r="F7058" s="37">
        <v>50</v>
      </c>
      <c r="G7058" s="38">
        <v>-0.06</v>
      </c>
      <c r="H7058" s="34">
        <v>0.98901255659046261</v>
      </c>
      <c r="I7058" s="35">
        <v>7.9945549396033355</v>
      </c>
      <c r="J7058" s="35">
        <v>-13.978618918317007</v>
      </c>
      <c r="K7058" s="35">
        <v>-2.0552141344805595</v>
      </c>
      <c r="L7058" s="35">
        <v>0</v>
      </c>
      <c r="M7058" s="35">
        <v>0</v>
      </c>
      <c r="N7058" s="35">
        <v>0</v>
      </c>
      <c r="O7058" s="35">
        <v>0</v>
      </c>
      <c r="P7058" s="36">
        <v>12</v>
      </c>
      <c r="Q7058" s="37">
        <v>86</v>
      </c>
      <c r="R7058" s="36">
        <v>13</v>
      </c>
      <c r="S7058" s="39">
        <f t="shared" si="244"/>
        <v>86</v>
      </c>
      <c r="T7058" s="34" t="s">
        <v>50</v>
      </c>
      <c r="U7058" s="12">
        <f>EXP((alpha+(beta/speed))+(ceta*LN(speed)))</f>
        <v>0.26643508088344786</v>
      </c>
      <c r="V7058" s="8">
        <f t="shared" si="245"/>
        <v>86</v>
      </c>
    </row>
    <row r="7059" spans="1:22">
      <c r="A7059" s="34" t="s">
        <v>19</v>
      </c>
      <c r="B7059" s="34" t="s">
        <v>72</v>
      </c>
      <c r="C7059" s="5" t="s">
        <v>159</v>
      </c>
      <c r="D7059" s="35" t="s">
        <v>86</v>
      </c>
      <c r="E7059" s="36" t="s">
        <v>14</v>
      </c>
      <c r="F7059" s="37">
        <v>50</v>
      </c>
      <c r="G7059" s="38">
        <v>-0.06</v>
      </c>
      <c r="H7059" s="34">
        <v>0.99735180943988322</v>
      </c>
      <c r="I7059" s="35">
        <v>7.9375377558227775</v>
      </c>
      <c r="J7059" s="35">
        <v>0.9923110994228721</v>
      </c>
      <c r="K7059" s="35">
        <v>-0.9660936317405322</v>
      </c>
      <c r="L7059" s="35">
        <v>0</v>
      </c>
      <c r="M7059" s="35">
        <v>0</v>
      </c>
      <c r="N7059" s="35">
        <v>0</v>
      </c>
      <c r="O7059" s="35">
        <v>0</v>
      </c>
      <c r="P7059" s="36">
        <v>12</v>
      </c>
      <c r="Q7059" s="37">
        <v>86</v>
      </c>
      <c r="R7059" s="36">
        <v>0</v>
      </c>
      <c r="S7059" s="39">
        <f t="shared" si="244"/>
        <v>86</v>
      </c>
      <c r="T7059" s="34" t="s">
        <v>29</v>
      </c>
      <c r="U7059" s="12">
        <f>((alpha*(beta^speed))*(speed^ceta))</f>
        <v>5.5270602238728379E-2</v>
      </c>
      <c r="V7059" s="8">
        <f t="shared" si="245"/>
        <v>86</v>
      </c>
    </row>
    <row r="7060" spans="1:22">
      <c r="A7060" s="34" t="s">
        <v>19</v>
      </c>
      <c r="B7060" s="34" t="s">
        <v>72</v>
      </c>
      <c r="C7060" s="5" t="s">
        <v>159</v>
      </c>
      <c r="D7060" s="35" t="s">
        <v>86</v>
      </c>
      <c r="E7060" s="36" t="s">
        <v>18</v>
      </c>
      <c r="F7060" s="37">
        <v>50</v>
      </c>
      <c r="G7060" s="38">
        <v>-0.06</v>
      </c>
      <c r="H7060" s="34">
        <v>0.98485244429232577</v>
      </c>
      <c r="I7060" s="35">
        <v>2.783827692527046</v>
      </c>
      <c r="J7060" s="35">
        <v>-12.187863072839795</v>
      </c>
      <c r="K7060" s="35">
        <v>-1.4572893677986547</v>
      </c>
      <c r="L7060" s="35">
        <v>0</v>
      </c>
      <c r="M7060" s="35">
        <v>0</v>
      </c>
      <c r="N7060" s="35">
        <v>0</v>
      </c>
      <c r="O7060" s="35">
        <v>0</v>
      </c>
      <c r="P7060" s="36">
        <v>12</v>
      </c>
      <c r="Q7060" s="37">
        <v>86</v>
      </c>
      <c r="R7060" s="36">
        <v>13</v>
      </c>
      <c r="S7060" s="39">
        <f t="shared" si="244"/>
        <v>86</v>
      </c>
      <c r="T7060" s="34" t="s">
        <v>50</v>
      </c>
      <c r="U7060" s="12">
        <f>EXP((alpha+(beta/speed))+(ceta*LN(speed)))</f>
        <v>2.1297520939821495E-2</v>
      </c>
      <c r="V7060" s="8">
        <f t="shared" si="245"/>
        <v>86</v>
      </c>
    </row>
    <row r="7061" spans="1:22">
      <c r="A7061" s="34" t="s">
        <v>19</v>
      </c>
      <c r="B7061" s="34" t="s">
        <v>72</v>
      </c>
      <c r="C7061" s="5" t="s">
        <v>159</v>
      </c>
      <c r="D7061" s="35" t="s">
        <v>86</v>
      </c>
      <c r="E7061" s="36" t="s">
        <v>17</v>
      </c>
      <c r="F7061" s="37">
        <v>50</v>
      </c>
      <c r="G7061" s="38">
        <v>-0.06</v>
      </c>
      <c r="H7061" s="34">
        <v>0.98658068990574466</v>
      </c>
      <c r="I7061" s="35">
        <v>12.630398934989817</v>
      </c>
      <c r="J7061" s="35">
        <v>-19.373268625891036</v>
      </c>
      <c r="K7061" s="35">
        <v>-2.3783411363086295</v>
      </c>
      <c r="L7061" s="35">
        <v>0</v>
      </c>
      <c r="M7061" s="35">
        <v>0</v>
      </c>
      <c r="N7061" s="35">
        <v>0</v>
      </c>
      <c r="O7061" s="35">
        <v>0</v>
      </c>
      <c r="P7061" s="36">
        <v>12</v>
      </c>
      <c r="Q7061" s="37">
        <v>86</v>
      </c>
      <c r="R7061" s="36">
        <v>13</v>
      </c>
      <c r="S7061" s="39">
        <f t="shared" si="244"/>
        <v>86</v>
      </c>
      <c r="T7061" s="34" t="s">
        <v>50</v>
      </c>
      <c r="U7061" s="12">
        <f>EXP((alpha+(beta/speed))+(ceta*LN(speed)))</f>
        <v>6.1176067094188467</v>
      </c>
      <c r="V7061" s="8">
        <f t="shared" si="245"/>
        <v>86</v>
      </c>
    </row>
    <row r="7062" spans="1:22">
      <c r="A7062" s="34" t="s">
        <v>19</v>
      </c>
      <c r="B7062" s="34" t="s">
        <v>72</v>
      </c>
      <c r="C7062" s="5" t="s">
        <v>159</v>
      </c>
      <c r="D7062" s="35" t="s">
        <v>86</v>
      </c>
      <c r="E7062" s="36" t="s">
        <v>15</v>
      </c>
      <c r="F7062" s="37">
        <v>100</v>
      </c>
      <c r="G7062" s="38">
        <v>-0.06</v>
      </c>
      <c r="H7062" s="34">
        <v>0.98242754133627641</v>
      </c>
      <c r="I7062" s="35">
        <v>7.9815720919493138</v>
      </c>
      <c r="J7062" s="35">
        <v>-22.29466413011145</v>
      </c>
      <c r="K7062" s="35">
        <v>-2.3060515449814387</v>
      </c>
      <c r="L7062" s="35">
        <v>0</v>
      </c>
      <c r="M7062" s="35">
        <v>0</v>
      </c>
      <c r="N7062" s="35">
        <v>0</v>
      </c>
      <c r="O7062" s="35">
        <v>0</v>
      </c>
      <c r="P7062" s="36">
        <v>12</v>
      </c>
      <c r="Q7062" s="37">
        <v>86</v>
      </c>
      <c r="R7062" s="36">
        <v>13</v>
      </c>
      <c r="S7062" s="39">
        <f t="shared" si="244"/>
        <v>86</v>
      </c>
      <c r="T7062" s="34" t="s">
        <v>50</v>
      </c>
      <c r="U7062" s="12">
        <f>EXP((alpha+(beta/speed))+(ceta*LN(speed)))</f>
        <v>7.8111135439993665E-2</v>
      </c>
      <c r="V7062" s="8">
        <f t="shared" si="245"/>
        <v>86</v>
      </c>
    </row>
    <row r="7063" spans="1:22">
      <c r="A7063" s="34" t="s">
        <v>19</v>
      </c>
      <c r="B7063" s="34" t="s">
        <v>72</v>
      </c>
      <c r="C7063" s="5" t="s">
        <v>159</v>
      </c>
      <c r="D7063" s="35" t="s">
        <v>86</v>
      </c>
      <c r="E7063" s="36" t="s">
        <v>16</v>
      </c>
      <c r="F7063" s="37">
        <v>100</v>
      </c>
      <c r="G7063" s="38">
        <v>-0.06</v>
      </c>
      <c r="H7063" s="34">
        <v>0.98574009164611165</v>
      </c>
      <c r="I7063" s="35">
        <v>8.1295934908102687</v>
      </c>
      <c r="J7063" s="35">
        <v>-15.14722382474714</v>
      </c>
      <c r="K7063" s="35">
        <v>-2.0857941845710006</v>
      </c>
      <c r="L7063" s="35">
        <v>0</v>
      </c>
      <c r="M7063" s="35">
        <v>0</v>
      </c>
      <c r="N7063" s="35">
        <v>0</v>
      </c>
      <c r="O7063" s="35">
        <v>0</v>
      </c>
      <c r="P7063" s="36">
        <v>12</v>
      </c>
      <c r="Q7063" s="37">
        <v>86</v>
      </c>
      <c r="R7063" s="36">
        <v>13</v>
      </c>
      <c r="S7063" s="39">
        <f t="shared" si="244"/>
        <v>86</v>
      </c>
      <c r="T7063" s="34" t="s">
        <v>50</v>
      </c>
      <c r="U7063" s="12">
        <f>EXP((alpha+(beta/speed))+(ceta*LN(speed)))</f>
        <v>0.26253031829191864</v>
      </c>
      <c r="V7063" s="8">
        <f t="shared" si="245"/>
        <v>86</v>
      </c>
    </row>
    <row r="7064" spans="1:22">
      <c r="A7064" s="34" t="s">
        <v>19</v>
      </c>
      <c r="B7064" s="34" t="s">
        <v>72</v>
      </c>
      <c r="C7064" s="5" t="s">
        <v>159</v>
      </c>
      <c r="D7064" s="35" t="s">
        <v>86</v>
      </c>
      <c r="E7064" s="36" t="s">
        <v>14</v>
      </c>
      <c r="F7064" s="37">
        <v>100</v>
      </c>
      <c r="G7064" s="38">
        <v>-0.06</v>
      </c>
      <c r="H7064" s="34">
        <v>0.99740173856740322</v>
      </c>
      <c r="I7064" s="35">
        <v>7.8886337431215416</v>
      </c>
      <c r="J7064" s="35">
        <v>0.9929668444147659</v>
      </c>
      <c r="K7064" s="35">
        <v>-0.97744646750637632</v>
      </c>
      <c r="L7064" s="35">
        <v>0</v>
      </c>
      <c r="M7064" s="35">
        <v>0</v>
      </c>
      <c r="N7064" s="35">
        <v>0</v>
      </c>
      <c r="O7064" s="35">
        <v>0</v>
      </c>
      <c r="P7064" s="36">
        <v>12</v>
      </c>
      <c r="Q7064" s="37">
        <v>86</v>
      </c>
      <c r="R7064" s="36">
        <v>0</v>
      </c>
      <c r="S7064" s="39">
        <f t="shared" si="244"/>
        <v>86</v>
      </c>
      <c r="T7064" s="34" t="s">
        <v>29</v>
      </c>
      <c r="U7064" s="12">
        <f>((alpha*(beta^speed))*(speed^ceta))</f>
        <v>5.5274063981988579E-2</v>
      </c>
      <c r="V7064" s="8">
        <f t="shared" si="245"/>
        <v>86</v>
      </c>
    </row>
    <row r="7065" spans="1:22">
      <c r="A7065" s="34" t="s">
        <v>19</v>
      </c>
      <c r="B7065" s="34" t="s">
        <v>72</v>
      </c>
      <c r="C7065" s="5" t="s">
        <v>159</v>
      </c>
      <c r="D7065" s="35" t="s">
        <v>86</v>
      </c>
      <c r="E7065" s="36" t="s">
        <v>18</v>
      </c>
      <c r="F7065" s="37">
        <v>100</v>
      </c>
      <c r="G7065" s="38">
        <v>-0.06</v>
      </c>
      <c r="H7065" s="34">
        <v>0.98158277806485295</v>
      </c>
      <c r="I7065" s="35">
        <v>3.3375710098282951</v>
      </c>
      <c r="J7065" s="35">
        <v>-15.061510064456591</v>
      </c>
      <c r="K7065" s="35">
        <v>-1.5749250679519142</v>
      </c>
      <c r="L7065" s="35">
        <v>0</v>
      </c>
      <c r="M7065" s="35">
        <v>0</v>
      </c>
      <c r="N7065" s="35">
        <v>0</v>
      </c>
      <c r="O7065" s="35">
        <v>0</v>
      </c>
      <c r="P7065" s="36">
        <v>12</v>
      </c>
      <c r="Q7065" s="37">
        <v>86</v>
      </c>
      <c r="R7065" s="36">
        <v>13</v>
      </c>
      <c r="S7065" s="39">
        <f t="shared" si="244"/>
        <v>86</v>
      </c>
      <c r="T7065" s="34" t="s">
        <v>50</v>
      </c>
      <c r="U7065" s="12">
        <f>EXP((alpha+(beta/speed))+(ceta*LN(speed)))</f>
        <v>2.1219683812309466E-2</v>
      </c>
      <c r="V7065" s="8">
        <f t="shared" si="245"/>
        <v>86</v>
      </c>
    </row>
    <row r="7066" spans="1:22">
      <c r="A7066" s="34" t="s">
        <v>19</v>
      </c>
      <c r="B7066" s="34" t="s">
        <v>72</v>
      </c>
      <c r="C7066" s="5" t="s">
        <v>159</v>
      </c>
      <c r="D7066" s="35" t="s">
        <v>86</v>
      </c>
      <c r="E7066" s="36" t="s">
        <v>17</v>
      </c>
      <c r="F7066" s="37">
        <v>100</v>
      </c>
      <c r="G7066" s="38">
        <v>-0.06</v>
      </c>
      <c r="H7066" s="34">
        <v>0.98296977716238054</v>
      </c>
      <c r="I7066" s="35">
        <v>12.781739801938617</v>
      </c>
      <c r="J7066" s="35">
        <v>-20.535312419628493</v>
      </c>
      <c r="K7066" s="35">
        <v>-2.4098235199397906</v>
      </c>
      <c r="L7066" s="35">
        <v>0</v>
      </c>
      <c r="M7066" s="35">
        <v>0</v>
      </c>
      <c r="N7066" s="35">
        <v>0</v>
      </c>
      <c r="O7066" s="35">
        <v>0</v>
      </c>
      <c r="P7066" s="36">
        <v>12</v>
      </c>
      <c r="Q7066" s="37">
        <v>86</v>
      </c>
      <c r="R7066" s="36">
        <v>13</v>
      </c>
      <c r="S7066" s="39">
        <f t="shared" si="244"/>
        <v>86</v>
      </c>
      <c r="T7066" s="34" t="s">
        <v>50</v>
      </c>
      <c r="U7066" s="12">
        <f>EXP((alpha+(beta/speed))+(ceta*LN(speed)))</f>
        <v>6.1029131264304928</v>
      </c>
      <c r="V7066" s="8">
        <f t="shared" si="245"/>
        <v>86</v>
      </c>
    </row>
    <row r="7067" spans="1:22">
      <c r="A7067" s="34" t="s">
        <v>19</v>
      </c>
      <c r="B7067" s="34" t="s">
        <v>72</v>
      </c>
      <c r="C7067" s="5" t="s">
        <v>159</v>
      </c>
      <c r="D7067" s="35" t="s">
        <v>86</v>
      </c>
      <c r="E7067" s="36" t="s">
        <v>15</v>
      </c>
      <c r="F7067" s="37">
        <v>0</v>
      </c>
      <c r="G7067" s="38">
        <v>-0.04</v>
      </c>
      <c r="H7067" s="34">
        <v>0.9915092763044272</v>
      </c>
      <c r="I7067" s="35">
        <v>5.8590113365807515</v>
      </c>
      <c r="J7067" s="35">
        <v>-11.098974528929213</v>
      </c>
      <c r="K7067" s="35">
        <v>-1.7492664401491935</v>
      </c>
      <c r="L7067" s="35">
        <v>0</v>
      </c>
      <c r="M7067" s="35">
        <v>0</v>
      </c>
      <c r="N7067" s="35">
        <v>0</v>
      </c>
      <c r="O7067" s="35">
        <v>0</v>
      </c>
      <c r="P7067" s="36">
        <v>12</v>
      </c>
      <c r="Q7067" s="37">
        <v>86</v>
      </c>
      <c r="R7067" s="36">
        <v>13</v>
      </c>
      <c r="S7067" s="39">
        <f t="shared" si="244"/>
        <v>86</v>
      </c>
      <c r="T7067" s="34" t="s">
        <v>50</v>
      </c>
      <c r="U7067" s="12">
        <f>EXP((alpha+(beta/speed))+(ceta*LN(speed)))</f>
        <v>0.12721372348223323</v>
      </c>
      <c r="V7067" s="8">
        <f t="shared" si="245"/>
        <v>86</v>
      </c>
    </row>
    <row r="7068" spans="1:22">
      <c r="A7068" s="34" t="s">
        <v>19</v>
      </c>
      <c r="B7068" s="34" t="s">
        <v>72</v>
      </c>
      <c r="C7068" s="5" t="s">
        <v>159</v>
      </c>
      <c r="D7068" s="35" t="s">
        <v>86</v>
      </c>
      <c r="E7068" s="36" t="s">
        <v>16</v>
      </c>
      <c r="F7068" s="37">
        <v>0</v>
      </c>
      <c r="G7068" s="38">
        <v>-0.04</v>
      </c>
      <c r="H7068" s="34">
        <v>0.98843081500627084</v>
      </c>
      <c r="I7068" s="35">
        <v>-0.94358189929626446</v>
      </c>
      <c r="J7068" s="35">
        <v>67.650906690663163</v>
      </c>
      <c r="K7068" s="35">
        <v>0.57365980171019881</v>
      </c>
      <c r="L7068" s="35">
        <v>1.0191157805293196</v>
      </c>
      <c r="M7068" s="35">
        <v>-4.7830588356641647E-5</v>
      </c>
      <c r="N7068" s="35">
        <v>0</v>
      </c>
      <c r="O7068" s="35">
        <v>0</v>
      </c>
      <c r="P7068" s="36">
        <v>12</v>
      </c>
      <c r="Q7068" s="37">
        <v>86</v>
      </c>
      <c r="R7068" s="36">
        <v>10</v>
      </c>
      <c r="S7068" s="39">
        <f t="shared" si="244"/>
        <v>86</v>
      </c>
      <c r="T7068" s="34" t="s">
        <v>44</v>
      </c>
      <c r="U7068" s="12">
        <f>(alpha+(beta/(1+EXP((((-1)*ceta)+(delta*LN(speed)))+(epsilon*speed)))))</f>
        <v>0.31979330208570633</v>
      </c>
      <c r="V7068" s="8">
        <f t="shared" si="245"/>
        <v>86</v>
      </c>
    </row>
    <row r="7069" spans="1:22">
      <c r="A7069" s="34" t="s">
        <v>19</v>
      </c>
      <c r="B7069" s="34" t="s">
        <v>72</v>
      </c>
      <c r="C7069" s="5" t="s">
        <v>159</v>
      </c>
      <c r="D7069" s="35" t="s">
        <v>86</v>
      </c>
      <c r="E7069" s="36" t="s">
        <v>14</v>
      </c>
      <c r="F7069" s="37">
        <v>0</v>
      </c>
      <c r="G7069" s="38">
        <v>-0.04</v>
      </c>
      <c r="H7069" s="34">
        <v>0.99639924148202008</v>
      </c>
      <c r="I7069" s="35">
        <v>8.4298472814532808</v>
      </c>
      <c r="J7069" s="35">
        <v>0.99143318998206997</v>
      </c>
      <c r="K7069" s="35">
        <v>-0.92314306269132229</v>
      </c>
      <c r="L7069" s="35">
        <v>0</v>
      </c>
      <c r="M7069" s="35">
        <v>0</v>
      </c>
      <c r="N7069" s="35">
        <v>0</v>
      </c>
      <c r="O7069" s="35">
        <v>0</v>
      </c>
      <c r="P7069" s="36">
        <v>12</v>
      </c>
      <c r="Q7069" s="37">
        <v>86</v>
      </c>
      <c r="R7069" s="36">
        <v>0</v>
      </c>
      <c r="S7069" s="39">
        <f t="shared" si="244"/>
        <v>86</v>
      </c>
      <c r="T7069" s="34" t="s">
        <v>29</v>
      </c>
      <c r="U7069" s="12">
        <f>((alpha*(beta^speed))*(speed^ceta))</f>
        <v>6.5865484452324735E-2</v>
      </c>
      <c r="V7069" s="8">
        <f t="shared" si="245"/>
        <v>86</v>
      </c>
    </row>
    <row r="7070" spans="1:22">
      <c r="A7070" s="34" t="s">
        <v>19</v>
      </c>
      <c r="B7070" s="34" t="s">
        <v>72</v>
      </c>
      <c r="C7070" s="5" t="s">
        <v>159</v>
      </c>
      <c r="D7070" s="35" t="s">
        <v>86</v>
      </c>
      <c r="E7070" s="36" t="s">
        <v>18</v>
      </c>
      <c r="F7070" s="37">
        <v>0</v>
      </c>
      <c r="G7070" s="38">
        <v>-0.04</v>
      </c>
      <c r="H7070" s="34">
        <v>0.99074116318000616</v>
      </c>
      <c r="I7070" s="35">
        <v>1.8619288097746098</v>
      </c>
      <c r="J7070" s="35">
        <v>-6.6101214426625319</v>
      </c>
      <c r="K7070" s="35">
        <v>-1.2427188430535188</v>
      </c>
      <c r="L7070" s="35">
        <v>0</v>
      </c>
      <c r="M7070" s="35">
        <v>0</v>
      </c>
      <c r="N7070" s="35">
        <v>0</v>
      </c>
      <c r="O7070" s="35">
        <v>0</v>
      </c>
      <c r="P7070" s="36">
        <v>12</v>
      </c>
      <c r="Q7070" s="37">
        <v>86</v>
      </c>
      <c r="R7070" s="36">
        <v>13</v>
      </c>
      <c r="S7070" s="39">
        <f t="shared" si="244"/>
        <v>86</v>
      </c>
      <c r="T7070" s="34" t="s">
        <v>50</v>
      </c>
      <c r="U7070" s="12">
        <f>EXP((alpha+(beta/speed))+(ceta*LN(speed)))</f>
        <v>2.3507532294359163E-2</v>
      </c>
      <c r="V7070" s="8">
        <f t="shared" si="245"/>
        <v>86</v>
      </c>
    </row>
    <row r="7071" spans="1:22">
      <c r="A7071" s="34" t="s">
        <v>19</v>
      </c>
      <c r="B7071" s="34" t="s">
        <v>72</v>
      </c>
      <c r="C7071" s="5" t="s">
        <v>159</v>
      </c>
      <c r="D7071" s="35" t="s">
        <v>86</v>
      </c>
      <c r="E7071" s="36" t="s">
        <v>17</v>
      </c>
      <c r="F7071" s="37">
        <v>0</v>
      </c>
      <c r="G7071" s="38">
        <v>-0.04</v>
      </c>
      <c r="H7071" s="34">
        <v>0.98714617424425732</v>
      </c>
      <c r="I7071" s="35">
        <v>1565.2436188278937</v>
      </c>
      <c r="J7071" s="35">
        <v>0.97621737002386766</v>
      </c>
      <c r="K7071" s="35">
        <v>-0.68249480208750246</v>
      </c>
      <c r="L7071" s="35">
        <v>0</v>
      </c>
      <c r="M7071" s="35">
        <v>0</v>
      </c>
      <c r="N7071" s="35">
        <v>0</v>
      </c>
      <c r="O7071" s="35">
        <v>0</v>
      </c>
      <c r="P7071" s="36">
        <v>12</v>
      </c>
      <c r="Q7071" s="37">
        <v>86</v>
      </c>
      <c r="R7071" s="36">
        <v>0</v>
      </c>
      <c r="S7071" s="39">
        <f t="shared" si="244"/>
        <v>86</v>
      </c>
      <c r="T7071" s="34" t="s">
        <v>29</v>
      </c>
      <c r="U7071" s="12">
        <f>((alpha*(beta^speed))*(speed^ceta))</f>
        <v>9.4470988478925815</v>
      </c>
      <c r="V7071" s="8">
        <f t="shared" si="245"/>
        <v>86</v>
      </c>
    </row>
    <row r="7072" spans="1:22">
      <c r="A7072" s="34" t="s">
        <v>19</v>
      </c>
      <c r="B7072" s="34" t="s">
        <v>72</v>
      </c>
      <c r="C7072" s="5" t="s">
        <v>159</v>
      </c>
      <c r="D7072" s="35" t="s">
        <v>86</v>
      </c>
      <c r="E7072" s="36" t="s">
        <v>15</v>
      </c>
      <c r="F7072" s="37">
        <v>50</v>
      </c>
      <c r="G7072" s="38">
        <v>-0.04</v>
      </c>
      <c r="H7072" s="34">
        <v>0.98483366019873619</v>
      </c>
      <c r="I7072" s="35">
        <v>0.60321990709150763</v>
      </c>
      <c r="J7072" s="35">
        <v>1.8075364212814495E-2</v>
      </c>
      <c r="K7072" s="35">
        <v>0.34907290947223962</v>
      </c>
      <c r="L7072" s="35">
        <v>0</v>
      </c>
      <c r="M7072" s="35">
        <v>0</v>
      </c>
      <c r="N7072" s="35">
        <v>0</v>
      </c>
      <c r="O7072" s="35">
        <v>0</v>
      </c>
      <c r="P7072" s="36">
        <v>12</v>
      </c>
      <c r="Q7072" s="37">
        <v>86</v>
      </c>
      <c r="R7072" s="36">
        <v>2</v>
      </c>
      <c r="S7072" s="39">
        <f t="shared" si="244"/>
        <v>86</v>
      </c>
      <c r="T7072" s="34" t="s">
        <v>31</v>
      </c>
      <c r="U7072" s="12">
        <f>((alpha+(beta*speed))^((-1)/ceta))</f>
        <v>0.11045992118186861</v>
      </c>
      <c r="V7072" s="8">
        <f t="shared" si="245"/>
        <v>86</v>
      </c>
    </row>
    <row r="7073" spans="1:22">
      <c r="A7073" s="34" t="s">
        <v>19</v>
      </c>
      <c r="B7073" s="34" t="s">
        <v>72</v>
      </c>
      <c r="C7073" s="5" t="s">
        <v>159</v>
      </c>
      <c r="D7073" s="35" t="s">
        <v>86</v>
      </c>
      <c r="E7073" s="36" t="s">
        <v>16</v>
      </c>
      <c r="F7073" s="37">
        <v>50</v>
      </c>
      <c r="G7073" s="38">
        <v>-0.04</v>
      </c>
      <c r="H7073" s="34">
        <v>0.98271452320260377</v>
      </c>
      <c r="I7073" s="35">
        <v>-1.033401890784128</v>
      </c>
      <c r="J7073" s="35">
        <v>33.712624105168729</v>
      </c>
      <c r="K7073" s="35">
        <v>1.5279060109093816</v>
      </c>
      <c r="L7073" s="35">
        <v>1.0697819660532979</v>
      </c>
      <c r="M7073" s="35">
        <v>-2.7539256950216435E-4</v>
      </c>
      <c r="N7073" s="35">
        <v>0</v>
      </c>
      <c r="O7073" s="35">
        <v>0</v>
      </c>
      <c r="P7073" s="36">
        <v>12</v>
      </c>
      <c r="Q7073" s="37">
        <v>86</v>
      </c>
      <c r="R7073" s="36">
        <v>10</v>
      </c>
      <c r="S7073" s="39">
        <f t="shared" si="244"/>
        <v>86</v>
      </c>
      <c r="T7073" s="34" t="s">
        <v>44</v>
      </c>
      <c r="U7073" s="12">
        <f>(alpha+(beta/(1+EXP((((-1)*ceta)+(delta*LN(speed)))+(epsilon*speed)))))</f>
        <v>0.26984300295046371</v>
      </c>
      <c r="V7073" s="8">
        <f t="shared" si="245"/>
        <v>86</v>
      </c>
    </row>
    <row r="7074" spans="1:22">
      <c r="A7074" s="34" t="s">
        <v>19</v>
      </c>
      <c r="B7074" s="34" t="s">
        <v>72</v>
      </c>
      <c r="C7074" s="5" t="s">
        <v>159</v>
      </c>
      <c r="D7074" s="35" t="s">
        <v>86</v>
      </c>
      <c r="E7074" s="36" t="s">
        <v>14</v>
      </c>
      <c r="F7074" s="37">
        <v>50</v>
      </c>
      <c r="G7074" s="38">
        <v>-0.04</v>
      </c>
      <c r="H7074" s="34">
        <v>0.99655366720174754</v>
      </c>
      <c r="I7074" s="35">
        <v>8.0184723366831712</v>
      </c>
      <c r="J7074" s="35">
        <v>0.9906954644485283</v>
      </c>
      <c r="K7074" s="35">
        <v>-0.91531983587372467</v>
      </c>
      <c r="L7074" s="35">
        <v>0</v>
      </c>
      <c r="M7074" s="35">
        <v>0</v>
      </c>
      <c r="N7074" s="35">
        <v>0</v>
      </c>
      <c r="O7074" s="35">
        <v>0</v>
      </c>
      <c r="P7074" s="36">
        <v>12</v>
      </c>
      <c r="Q7074" s="37">
        <v>86</v>
      </c>
      <c r="R7074" s="36">
        <v>0</v>
      </c>
      <c r="S7074" s="39">
        <f t="shared" si="244"/>
        <v>86</v>
      </c>
      <c r="T7074" s="34" t="s">
        <v>29</v>
      </c>
      <c r="U7074" s="12">
        <f>((alpha*(beta^speed))*(speed^ceta))</f>
        <v>6.085017861056928E-2</v>
      </c>
      <c r="V7074" s="8">
        <f t="shared" si="245"/>
        <v>86</v>
      </c>
    </row>
    <row r="7075" spans="1:22">
      <c r="A7075" s="34" t="s">
        <v>19</v>
      </c>
      <c r="B7075" s="34" t="s">
        <v>72</v>
      </c>
      <c r="C7075" s="5" t="s">
        <v>159</v>
      </c>
      <c r="D7075" s="35" t="s">
        <v>86</v>
      </c>
      <c r="E7075" s="36" t="s">
        <v>18</v>
      </c>
      <c r="F7075" s="37">
        <v>50</v>
      </c>
      <c r="G7075" s="38">
        <v>-0.04</v>
      </c>
      <c r="H7075" s="34">
        <v>0.98240223599163246</v>
      </c>
      <c r="I7075" s="35">
        <v>2.6332820692526182</v>
      </c>
      <c r="J7075" s="35">
        <v>-11.241480482305557</v>
      </c>
      <c r="K7075" s="35">
        <v>-1.3939549504031024</v>
      </c>
      <c r="L7075" s="35">
        <v>0</v>
      </c>
      <c r="M7075" s="35">
        <v>0</v>
      </c>
      <c r="N7075" s="35">
        <v>0</v>
      </c>
      <c r="O7075" s="35">
        <v>0</v>
      </c>
      <c r="P7075" s="36">
        <v>12</v>
      </c>
      <c r="Q7075" s="37">
        <v>86</v>
      </c>
      <c r="R7075" s="36">
        <v>13</v>
      </c>
      <c r="S7075" s="39">
        <f t="shared" si="244"/>
        <v>86</v>
      </c>
      <c r="T7075" s="34" t="s">
        <v>50</v>
      </c>
      <c r="U7075" s="12">
        <f>EXP((alpha+(beta/speed))+(ceta*LN(speed)))</f>
        <v>2.4561077991514951E-2</v>
      </c>
      <c r="V7075" s="8">
        <f t="shared" si="245"/>
        <v>86</v>
      </c>
    </row>
    <row r="7076" spans="1:22">
      <c r="A7076" s="34" t="s">
        <v>19</v>
      </c>
      <c r="B7076" s="34" t="s">
        <v>72</v>
      </c>
      <c r="C7076" s="5" t="s">
        <v>159</v>
      </c>
      <c r="D7076" s="35" t="s">
        <v>86</v>
      </c>
      <c r="E7076" s="36" t="s">
        <v>17</v>
      </c>
      <c r="F7076" s="37">
        <v>50</v>
      </c>
      <c r="G7076" s="38">
        <v>-0.04</v>
      </c>
      <c r="H7076" s="34">
        <v>0.98177569505167761</v>
      </c>
      <c r="I7076" s="35">
        <v>1135.6500682724345</v>
      </c>
      <c r="J7076" s="35">
        <v>0.97065762628036512</v>
      </c>
      <c r="K7076" s="35">
        <v>-0.52740181712359202</v>
      </c>
      <c r="L7076" s="35">
        <v>0</v>
      </c>
      <c r="M7076" s="35">
        <v>0</v>
      </c>
      <c r="N7076" s="35">
        <v>0</v>
      </c>
      <c r="O7076" s="35">
        <v>0</v>
      </c>
      <c r="P7076" s="36">
        <v>12</v>
      </c>
      <c r="Q7076" s="37">
        <v>86</v>
      </c>
      <c r="R7076" s="36">
        <v>0</v>
      </c>
      <c r="S7076" s="39">
        <f t="shared" si="244"/>
        <v>86</v>
      </c>
      <c r="T7076" s="34" t="s">
        <v>29</v>
      </c>
      <c r="U7076" s="12">
        <f>((alpha*(beta^speed))*(speed^ceta))</f>
        <v>8.3689051247256927</v>
      </c>
      <c r="V7076" s="8">
        <f t="shared" si="245"/>
        <v>86</v>
      </c>
    </row>
    <row r="7077" spans="1:22">
      <c r="A7077" s="34" t="s">
        <v>19</v>
      </c>
      <c r="B7077" s="34" t="s">
        <v>72</v>
      </c>
      <c r="C7077" s="5" t="s">
        <v>159</v>
      </c>
      <c r="D7077" s="35" t="s">
        <v>86</v>
      </c>
      <c r="E7077" s="36" t="s">
        <v>15</v>
      </c>
      <c r="F7077" s="37">
        <v>100</v>
      </c>
      <c r="G7077" s="38">
        <v>-0.04</v>
      </c>
      <c r="H7077" s="34">
        <v>0.97677365676698913</v>
      </c>
      <c r="I7077" s="35">
        <v>0.44223911761172197</v>
      </c>
      <c r="J7077" s="35">
        <v>7.1008234371292564E-4</v>
      </c>
      <c r="K7077" s="35">
        <v>2.1007206724955618</v>
      </c>
      <c r="L7077" s="35">
        <v>0</v>
      </c>
      <c r="M7077" s="35">
        <v>0</v>
      </c>
      <c r="N7077" s="35">
        <v>0</v>
      </c>
      <c r="O7077" s="35">
        <v>0</v>
      </c>
      <c r="P7077" s="36">
        <v>12</v>
      </c>
      <c r="Q7077" s="37">
        <v>86</v>
      </c>
      <c r="R7077" s="36">
        <v>6</v>
      </c>
      <c r="S7077" s="39">
        <f t="shared" si="244"/>
        <v>86</v>
      </c>
      <c r="T7077" s="34" t="s">
        <v>37</v>
      </c>
      <c r="U7077" s="12">
        <f>(1/(alpha+(beta*(speed^ceta))))</f>
        <v>0.11537354194978802</v>
      </c>
      <c r="V7077" s="8">
        <f t="shared" si="245"/>
        <v>86</v>
      </c>
    </row>
    <row r="7078" spans="1:22">
      <c r="A7078" s="34" t="s">
        <v>19</v>
      </c>
      <c r="B7078" s="34" t="s">
        <v>72</v>
      </c>
      <c r="C7078" s="5" t="s">
        <v>159</v>
      </c>
      <c r="D7078" s="35" t="s">
        <v>86</v>
      </c>
      <c r="E7078" s="36" t="s">
        <v>16</v>
      </c>
      <c r="F7078" s="37">
        <v>100</v>
      </c>
      <c r="G7078" s="38">
        <v>-0.04</v>
      </c>
      <c r="H7078" s="34">
        <v>0.97698475342171842</v>
      </c>
      <c r="I7078" s="35">
        <v>-1.0319836600246932</v>
      </c>
      <c r="J7078" s="35">
        <v>21.176732991813271</v>
      </c>
      <c r="K7078" s="35">
        <v>2.4768779931188396</v>
      </c>
      <c r="L7078" s="35">
        <v>1.1880832212822083</v>
      </c>
      <c r="M7078" s="35">
        <v>-9.6963050294997591E-4</v>
      </c>
      <c r="N7078" s="35">
        <v>0</v>
      </c>
      <c r="O7078" s="35">
        <v>0</v>
      </c>
      <c r="P7078" s="36">
        <v>12</v>
      </c>
      <c r="Q7078" s="37">
        <v>86</v>
      </c>
      <c r="R7078" s="36">
        <v>10</v>
      </c>
      <c r="S7078" s="39">
        <f t="shared" si="244"/>
        <v>86</v>
      </c>
      <c r="T7078" s="34" t="s">
        <v>44</v>
      </c>
      <c r="U7078" s="12">
        <f>(alpha+(beta/(1+EXP((((-1)*ceta)+(delta*LN(speed)))+(epsilon*speed)))))</f>
        <v>0.26231330332846214</v>
      </c>
      <c r="V7078" s="8">
        <f t="shared" si="245"/>
        <v>86</v>
      </c>
    </row>
    <row r="7079" spans="1:22">
      <c r="A7079" s="34" t="s">
        <v>19</v>
      </c>
      <c r="B7079" s="34" t="s">
        <v>72</v>
      </c>
      <c r="C7079" s="5" t="s">
        <v>159</v>
      </c>
      <c r="D7079" s="35" t="s">
        <v>86</v>
      </c>
      <c r="E7079" s="36" t="s">
        <v>14</v>
      </c>
      <c r="F7079" s="37">
        <v>100</v>
      </c>
      <c r="G7079" s="38">
        <v>-0.04</v>
      </c>
      <c r="H7079" s="34">
        <v>0.99665420581491859</v>
      </c>
      <c r="I7079" s="35">
        <v>7.6948168627113986</v>
      </c>
      <c r="J7079" s="35">
        <v>0.99059842182487023</v>
      </c>
      <c r="K7079" s="35">
        <v>-0.91102387924923478</v>
      </c>
      <c r="L7079" s="35">
        <v>0</v>
      </c>
      <c r="M7079" s="35">
        <v>0</v>
      </c>
      <c r="N7079" s="35">
        <v>0</v>
      </c>
      <c r="O7079" s="35">
        <v>0</v>
      </c>
      <c r="P7079" s="36">
        <v>12</v>
      </c>
      <c r="Q7079" s="37">
        <v>86</v>
      </c>
      <c r="R7079" s="36">
        <v>0</v>
      </c>
      <c r="S7079" s="39">
        <f t="shared" si="244"/>
        <v>86</v>
      </c>
      <c r="T7079" s="34" t="s">
        <v>29</v>
      </c>
      <c r="U7079" s="12">
        <f>((alpha*(beta^speed))*(speed^ceta))</f>
        <v>5.9022871588786316E-2</v>
      </c>
      <c r="V7079" s="8">
        <f t="shared" si="245"/>
        <v>86</v>
      </c>
    </row>
    <row r="7080" spans="1:22">
      <c r="A7080" s="34" t="s">
        <v>19</v>
      </c>
      <c r="B7080" s="34" t="s">
        <v>72</v>
      </c>
      <c r="C7080" s="5" t="s">
        <v>159</v>
      </c>
      <c r="D7080" s="35" t="s">
        <v>86</v>
      </c>
      <c r="E7080" s="36" t="s">
        <v>18</v>
      </c>
      <c r="F7080" s="37">
        <v>100</v>
      </c>
      <c r="G7080" s="38">
        <v>-0.04</v>
      </c>
      <c r="H7080" s="34">
        <v>0.97168106090567263</v>
      </c>
      <c r="I7080" s="35">
        <v>4.0129937414756673</v>
      </c>
      <c r="J7080" s="35">
        <v>-18.873648066241383</v>
      </c>
      <c r="K7080" s="35">
        <v>-1.6870749355735939</v>
      </c>
      <c r="L7080" s="35">
        <v>0</v>
      </c>
      <c r="M7080" s="35">
        <v>0</v>
      </c>
      <c r="N7080" s="35">
        <v>0</v>
      </c>
      <c r="O7080" s="35">
        <v>0</v>
      </c>
      <c r="P7080" s="36">
        <v>12</v>
      </c>
      <c r="Q7080" s="37">
        <v>86</v>
      </c>
      <c r="R7080" s="36">
        <v>13</v>
      </c>
      <c r="S7080" s="39">
        <f t="shared" si="244"/>
        <v>86</v>
      </c>
      <c r="T7080" s="34" t="s">
        <v>50</v>
      </c>
      <c r="U7080" s="12">
        <f>EXP((alpha+(beta/speed))+(ceta*LN(speed)))</f>
        <v>2.4202848154749077E-2</v>
      </c>
      <c r="V7080" s="8">
        <f t="shared" si="245"/>
        <v>86</v>
      </c>
    </row>
    <row r="7081" spans="1:22">
      <c r="A7081" s="34" t="s">
        <v>19</v>
      </c>
      <c r="B7081" s="34" t="s">
        <v>72</v>
      </c>
      <c r="C7081" s="5" t="s">
        <v>159</v>
      </c>
      <c r="D7081" s="35" t="s">
        <v>86</v>
      </c>
      <c r="E7081" s="36" t="s">
        <v>17</v>
      </c>
      <c r="F7081" s="37">
        <v>100</v>
      </c>
      <c r="G7081" s="38">
        <v>-0.04</v>
      </c>
      <c r="H7081" s="34">
        <v>0.97600222596484609</v>
      </c>
      <c r="I7081" s="35">
        <v>894.04096397390583</v>
      </c>
      <c r="J7081" s="35">
        <v>0.96714776914294776</v>
      </c>
      <c r="K7081" s="35">
        <v>-0.40991556426475639</v>
      </c>
      <c r="L7081" s="35">
        <v>0</v>
      </c>
      <c r="M7081" s="35">
        <v>0</v>
      </c>
      <c r="N7081" s="35">
        <v>0</v>
      </c>
      <c r="O7081" s="35">
        <v>0</v>
      </c>
      <c r="P7081" s="36">
        <v>12</v>
      </c>
      <c r="Q7081" s="37">
        <v>86</v>
      </c>
      <c r="R7081" s="36">
        <v>0</v>
      </c>
      <c r="S7081" s="39">
        <f t="shared" si="244"/>
        <v>86</v>
      </c>
      <c r="T7081" s="34" t="s">
        <v>29</v>
      </c>
      <c r="U7081" s="12">
        <f>((alpha*(beta^speed))*(speed^ceta))</f>
        <v>8.1425447078104547</v>
      </c>
      <c r="V7081" s="8">
        <f t="shared" si="245"/>
        <v>86</v>
      </c>
    </row>
    <row r="7082" spans="1:22">
      <c r="A7082" s="34" t="s">
        <v>19</v>
      </c>
      <c r="B7082" s="34" t="s">
        <v>72</v>
      </c>
      <c r="C7082" s="5" t="s">
        <v>159</v>
      </c>
      <c r="D7082" s="35" t="s">
        <v>86</v>
      </c>
      <c r="E7082" s="36" t="s">
        <v>15</v>
      </c>
      <c r="F7082" s="37">
        <v>0</v>
      </c>
      <c r="G7082" s="38">
        <v>-0.02</v>
      </c>
      <c r="H7082" s="34">
        <v>0.98937712429367886</v>
      </c>
      <c r="I7082" s="35">
        <v>0.44682303142042762</v>
      </c>
      <c r="J7082" s="35">
        <v>11.405934673882935</v>
      </c>
      <c r="K7082" s="35">
        <v>2.3278069876431919E-2</v>
      </c>
      <c r="L7082" s="35">
        <v>0.43890888971442144</v>
      </c>
      <c r="M7082" s="35">
        <v>6.1884425143207938E-2</v>
      </c>
      <c r="N7082" s="35">
        <v>0</v>
      </c>
      <c r="O7082" s="35">
        <v>0</v>
      </c>
      <c r="P7082" s="36">
        <v>12</v>
      </c>
      <c r="Q7082" s="37">
        <v>86</v>
      </c>
      <c r="R7082" s="36">
        <v>10</v>
      </c>
      <c r="S7082" s="39">
        <f t="shared" si="244"/>
        <v>86</v>
      </c>
      <c r="T7082" s="34" t="s">
        <v>44</v>
      </c>
      <c r="U7082" s="12">
        <f>(alpha+(beta/(1+EXP((((-1)*ceta)+(delta*LN(speed)))+(epsilon*speed)))))</f>
        <v>0.45488652379559863</v>
      </c>
      <c r="V7082" s="8">
        <f t="shared" si="245"/>
        <v>86</v>
      </c>
    </row>
    <row r="7083" spans="1:22">
      <c r="A7083" s="34" t="s">
        <v>19</v>
      </c>
      <c r="B7083" s="34" t="s">
        <v>72</v>
      </c>
      <c r="C7083" s="5" t="s">
        <v>159</v>
      </c>
      <c r="D7083" s="35" t="s">
        <v>86</v>
      </c>
      <c r="E7083" s="36" t="s">
        <v>16</v>
      </c>
      <c r="F7083" s="37">
        <v>0</v>
      </c>
      <c r="G7083" s="38">
        <v>-0.02</v>
      </c>
      <c r="H7083" s="34">
        <v>0.98672982762253647</v>
      </c>
      <c r="I7083" s="35">
        <v>1.3632967416043338</v>
      </c>
      <c r="J7083" s="35">
        <v>60.159923931888549</v>
      </c>
      <c r="K7083" s="35">
        <v>0.64645280740079947</v>
      </c>
      <c r="L7083" s="35">
        <v>0.91875628749224747</v>
      </c>
      <c r="M7083" s="35">
        <v>1.8638100609246911E-2</v>
      </c>
      <c r="N7083" s="35">
        <v>0</v>
      </c>
      <c r="O7083" s="35">
        <v>0</v>
      </c>
      <c r="P7083" s="36">
        <v>12</v>
      </c>
      <c r="Q7083" s="37">
        <v>86</v>
      </c>
      <c r="R7083" s="36">
        <v>10</v>
      </c>
      <c r="S7083" s="39">
        <f t="shared" si="244"/>
        <v>86</v>
      </c>
      <c r="T7083" s="34" t="s">
        <v>44</v>
      </c>
      <c r="U7083" s="12">
        <f>(alpha+(beta/(1+EXP((((-1)*ceta)+(delta*LN(speed)))+(epsilon*speed)))))</f>
        <v>1.7468514507965689</v>
      </c>
      <c r="V7083" s="8">
        <f t="shared" si="245"/>
        <v>86</v>
      </c>
    </row>
    <row r="7084" spans="1:22">
      <c r="A7084" s="34" t="s">
        <v>19</v>
      </c>
      <c r="B7084" s="34" t="s">
        <v>72</v>
      </c>
      <c r="C7084" s="5" t="s">
        <v>159</v>
      </c>
      <c r="D7084" s="35" t="s">
        <v>86</v>
      </c>
      <c r="E7084" s="36" t="s">
        <v>14</v>
      </c>
      <c r="F7084" s="37">
        <v>0</v>
      </c>
      <c r="G7084" s="38">
        <v>-0.02</v>
      </c>
      <c r="H7084" s="34">
        <v>0.99633208047627653</v>
      </c>
      <c r="I7084" s="35">
        <v>13.006103854819262</v>
      </c>
      <c r="J7084" s="35">
        <v>1.0060702364615397</v>
      </c>
      <c r="K7084" s="35">
        <v>-1.1215759951267232</v>
      </c>
      <c r="L7084" s="35">
        <v>0</v>
      </c>
      <c r="M7084" s="35">
        <v>0</v>
      </c>
      <c r="N7084" s="35">
        <v>0</v>
      </c>
      <c r="O7084" s="35">
        <v>0</v>
      </c>
      <c r="P7084" s="36">
        <v>12</v>
      </c>
      <c r="Q7084" s="37">
        <v>86</v>
      </c>
      <c r="R7084" s="36">
        <v>0</v>
      </c>
      <c r="S7084" s="39">
        <f t="shared" si="244"/>
        <v>86</v>
      </c>
      <c r="T7084" s="34" t="s">
        <v>29</v>
      </c>
      <c r="U7084" s="12">
        <f>((alpha*(beta^speed))*(speed^ceta))</f>
        <v>0.14807920753013518</v>
      </c>
      <c r="V7084" s="8">
        <f t="shared" si="245"/>
        <v>86</v>
      </c>
    </row>
    <row r="7085" spans="1:22">
      <c r="A7085" s="34" t="s">
        <v>19</v>
      </c>
      <c r="B7085" s="34" t="s">
        <v>72</v>
      </c>
      <c r="C7085" s="5" t="s">
        <v>159</v>
      </c>
      <c r="D7085" s="35" t="s">
        <v>86</v>
      </c>
      <c r="E7085" s="36" t="s">
        <v>18</v>
      </c>
      <c r="F7085" s="37">
        <v>0</v>
      </c>
      <c r="G7085" s="38">
        <v>-0.02</v>
      </c>
      <c r="H7085" s="34">
        <v>0.98379747638180415</v>
      </c>
      <c r="I7085" s="35">
        <v>0.95813629306001646</v>
      </c>
      <c r="J7085" s="35">
        <v>0.38729141348482743</v>
      </c>
      <c r="K7085" s="35">
        <v>-1.1225642677197868E-3</v>
      </c>
      <c r="L7085" s="35">
        <v>0</v>
      </c>
      <c r="M7085" s="35">
        <v>0</v>
      </c>
      <c r="N7085" s="35">
        <v>0</v>
      </c>
      <c r="O7085" s="35">
        <v>0</v>
      </c>
      <c r="P7085" s="36">
        <v>12</v>
      </c>
      <c r="Q7085" s="37">
        <v>86</v>
      </c>
      <c r="R7085" s="36">
        <v>5</v>
      </c>
      <c r="S7085" s="39">
        <f t="shared" si="244"/>
        <v>86</v>
      </c>
      <c r="T7085" s="34" t="s">
        <v>36</v>
      </c>
      <c r="U7085" s="12">
        <f>(1/(((ceta*(speed^2))+(beta*speed))+alpha))</f>
        <v>3.8516776661706012E-2</v>
      </c>
      <c r="V7085" s="8">
        <f t="shared" si="245"/>
        <v>86</v>
      </c>
    </row>
    <row r="7086" spans="1:22">
      <c r="A7086" s="34" t="s">
        <v>19</v>
      </c>
      <c r="B7086" s="34" t="s">
        <v>72</v>
      </c>
      <c r="C7086" s="5" t="s">
        <v>159</v>
      </c>
      <c r="D7086" s="35" t="s">
        <v>86</v>
      </c>
      <c r="E7086" s="36" t="s">
        <v>17</v>
      </c>
      <c r="F7086" s="37">
        <v>0</v>
      </c>
      <c r="G7086" s="38">
        <v>-0.02</v>
      </c>
      <c r="H7086" s="34">
        <v>0.98521676468377328</v>
      </c>
      <c r="I7086" s="35">
        <v>3174.6003057490711</v>
      </c>
      <c r="J7086" s="35">
        <v>1.0022547764082419</v>
      </c>
      <c r="K7086" s="35">
        <v>-0.99650864797237126</v>
      </c>
      <c r="L7086" s="35">
        <v>0</v>
      </c>
      <c r="M7086" s="35">
        <v>0</v>
      </c>
      <c r="N7086" s="35">
        <v>0</v>
      </c>
      <c r="O7086" s="35">
        <v>0</v>
      </c>
      <c r="P7086" s="36">
        <v>12</v>
      </c>
      <c r="Q7086" s="37">
        <v>86</v>
      </c>
      <c r="R7086" s="36">
        <v>0</v>
      </c>
      <c r="S7086" s="39">
        <f t="shared" si="244"/>
        <v>86</v>
      </c>
      <c r="T7086" s="34" t="s">
        <v>29</v>
      </c>
      <c r="U7086" s="12">
        <f>((alpha*(beta^speed))*(speed^ceta))</f>
        <v>45.505531960390392</v>
      </c>
      <c r="V7086" s="8">
        <f t="shared" si="245"/>
        <v>86</v>
      </c>
    </row>
    <row r="7087" spans="1:22">
      <c r="A7087" s="34" t="s">
        <v>19</v>
      </c>
      <c r="B7087" s="34" t="s">
        <v>72</v>
      </c>
      <c r="C7087" s="5" t="s">
        <v>159</v>
      </c>
      <c r="D7087" s="35" t="s">
        <v>86</v>
      </c>
      <c r="E7087" s="36" t="s">
        <v>15</v>
      </c>
      <c r="F7087" s="37">
        <v>50</v>
      </c>
      <c r="G7087" s="38">
        <v>-0.02</v>
      </c>
      <c r="H7087" s="34">
        <v>0.9762805522501119</v>
      </c>
      <c r="I7087" s="35">
        <v>-8.329405556761694E-6</v>
      </c>
      <c r="J7087" s="35">
        <v>1.7307078341215552E-3</v>
      </c>
      <c r="K7087" s="35">
        <v>-0.11986726008562854</v>
      </c>
      <c r="L7087" s="35">
        <v>3.2222164516776104</v>
      </c>
      <c r="M7087" s="35">
        <v>0</v>
      </c>
      <c r="N7087" s="35">
        <v>0</v>
      </c>
      <c r="O7087" s="35">
        <v>0</v>
      </c>
      <c r="P7087" s="36">
        <v>12</v>
      </c>
      <c r="Q7087" s="37">
        <v>86</v>
      </c>
      <c r="R7087" s="36">
        <v>14</v>
      </c>
      <c r="S7087" s="39">
        <f t="shared" si="244"/>
        <v>86</v>
      </c>
      <c r="T7087" s="34" t="s">
        <v>51</v>
      </c>
      <c r="U7087" s="12">
        <f>(((alpha*(speed^3))+(beta*(speed^2))+(ceta*speed))+delta)</f>
        <v>0.41597884466496282</v>
      </c>
      <c r="V7087" s="8">
        <f t="shared" si="245"/>
        <v>86</v>
      </c>
    </row>
    <row r="7088" spans="1:22">
      <c r="A7088" s="34" t="s">
        <v>19</v>
      </c>
      <c r="B7088" s="34" t="s">
        <v>72</v>
      </c>
      <c r="C7088" s="5" t="s">
        <v>159</v>
      </c>
      <c r="D7088" s="35" t="s">
        <v>86</v>
      </c>
      <c r="E7088" s="36" t="s">
        <v>16</v>
      </c>
      <c r="F7088" s="37">
        <v>50</v>
      </c>
      <c r="G7088" s="38">
        <v>-0.02</v>
      </c>
      <c r="H7088" s="34">
        <v>0.97972889194858936</v>
      </c>
      <c r="I7088" s="35">
        <v>-1.3986245272866762</v>
      </c>
      <c r="J7088" s="35">
        <v>97.855246942983115</v>
      </c>
      <c r="K7088" s="35">
        <v>-0.17989057653044369</v>
      </c>
      <c r="L7088" s="35">
        <v>0.74901409368440774</v>
      </c>
      <c r="M7088" s="35">
        <v>1.1719349790439025E-3</v>
      </c>
      <c r="N7088" s="35">
        <v>0</v>
      </c>
      <c r="O7088" s="35">
        <v>0</v>
      </c>
      <c r="P7088" s="36">
        <v>12</v>
      </c>
      <c r="Q7088" s="37">
        <v>86</v>
      </c>
      <c r="R7088" s="36">
        <v>10</v>
      </c>
      <c r="S7088" s="39">
        <f t="shared" si="244"/>
        <v>86</v>
      </c>
      <c r="T7088" s="34" t="s">
        <v>44</v>
      </c>
      <c r="U7088" s="12">
        <f>(alpha+(beta/(1+EXP((((-1)*ceta)+(delta*LN(speed)))+(epsilon*speed)))))</f>
        <v>1.1611929606485274</v>
      </c>
      <c r="V7088" s="8">
        <f t="shared" si="245"/>
        <v>86</v>
      </c>
    </row>
    <row r="7089" spans="1:22">
      <c r="A7089" s="34" t="s">
        <v>19</v>
      </c>
      <c r="B7089" s="34" t="s">
        <v>72</v>
      </c>
      <c r="C7089" s="5" t="s">
        <v>159</v>
      </c>
      <c r="D7089" s="35" t="s">
        <v>86</v>
      </c>
      <c r="E7089" s="36" t="s">
        <v>14</v>
      </c>
      <c r="F7089" s="37">
        <v>50</v>
      </c>
      <c r="G7089" s="38">
        <v>-0.02</v>
      </c>
      <c r="H7089" s="34">
        <v>0.99695550146602907</v>
      </c>
      <c r="I7089" s="35">
        <v>10.455731133692295</v>
      </c>
      <c r="J7089" s="35">
        <v>0.99973121697353928</v>
      </c>
      <c r="K7089" s="35">
        <v>-1.0182526331454587</v>
      </c>
      <c r="L7089" s="35">
        <v>0</v>
      </c>
      <c r="M7089" s="35">
        <v>0</v>
      </c>
      <c r="N7089" s="35">
        <v>0</v>
      </c>
      <c r="O7089" s="35">
        <v>0</v>
      </c>
      <c r="P7089" s="36">
        <v>12</v>
      </c>
      <c r="Q7089" s="37">
        <v>86</v>
      </c>
      <c r="R7089" s="36">
        <v>0</v>
      </c>
      <c r="S7089" s="39">
        <f t="shared" si="244"/>
        <v>86</v>
      </c>
      <c r="T7089" s="34" t="s">
        <v>29</v>
      </c>
      <c r="U7089" s="12">
        <f>((alpha*(beta^speed))*(speed^ceta))</f>
        <v>0.10952318151805558</v>
      </c>
      <c r="V7089" s="8">
        <f t="shared" si="245"/>
        <v>86</v>
      </c>
    </row>
    <row r="7090" spans="1:22">
      <c r="A7090" s="34" t="s">
        <v>19</v>
      </c>
      <c r="B7090" s="34" t="s">
        <v>72</v>
      </c>
      <c r="C7090" s="5" t="s">
        <v>159</v>
      </c>
      <c r="D7090" s="35" t="s">
        <v>86</v>
      </c>
      <c r="E7090" s="36" t="s">
        <v>18</v>
      </c>
      <c r="F7090" s="37">
        <v>50</v>
      </c>
      <c r="G7090" s="38">
        <v>-0.02</v>
      </c>
      <c r="H7090" s="34">
        <v>0.96522686544792635</v>
      </c>
      <c r="I7090" s="35">
        <v>-5.5268477444691867E-7</v>
      </c>
      <c r="J7090" s="35">
        <v>1.2079941336280577E-4</v>
      </c>
      <c r="K7090" s="35">
        <v>-9.0885369403443782E-3</v>
      </c>
      <c r="L7090" s="35">
        <v>0.28380075508274999</v>
      </c>
      <c r="M7090" s="35">
        <v>0</v>
      </c>
      <c r="N7090" s="35">
        <v>0</v>
      </c>
      <c r="O7090" s="35">
        <v>0</v>
      </c>
      <c r="P7090" s="36">
        <v>12</v>
      </c>
      <c r="Q7090" s="37">
        <v>86</v>
      </c>
      <c r="R7090" s="36">
        <v>14</v>
      </c>
      <c r="S7090" s="39">
        <f t="shared" si="244"/>
        <v>86</v>
      </c>
      <c r="T7090" s="34" t="s">
        <v>51</v>
      </c>
      <c r="U7090" s="12">
        <f>(((alpha*(speed^3))+(beta*(speed^2))+(ceta*speed))+delta)</f>
        <v>4.4080572548835628E-2</v>
      </c>
      <c r="V7090" s="8">
        <f t="shared" si="245"/>
        <v>86</v>
      </c>
    </row>
    <row r="7091" spans="1:22">
      <c r="A7091" s="34" t="s">
        <v>19</v>
      </c>
      <c r="B7091" s="34" t="s">
        <v>72</v>
      </c>
      <c r="C7091" s="5" t="s">
        <v>159</v>
      </c>
      <c r="D7091" s="35" t="s">
        <v>86</v>
      </c>
      <c r="E7091" s="36" t="s">
        <v>17</v>
      </c>
      <c r="F7091" s="37">
        <v>50</v>
      </c>
      <c r="G7091" s="38">
        <v>-0.02</v>
      </c>
      <c r="H7091" s="34">
        <v>0.97969559464811828</v>
      </c>
      <c r="I7091" s="35">
        <v>9.6046830072415261</v>
      </c>
      <c r="J7091" s="35">
        <v>-7.9347379574641224</v>
      </c>
      <c r="K7091" s="35">
        <v>-1.3257046820554816</v>
      </c>
      <c r="L7091" s="35">
        <v>0</v>
      </c>
      <c r="M7091" s="35">
        <v>0</v>
      </c>
      <c r="N7091" s="35">
        <v>0</v>
      </c>
      <c r="O7091" s="35">
        <v>0</v>
      </c>
      <c r="P7091" s="36">
        <v>12</v>
      </c>
      <c r="Q7091" s="37">
        <v>86</v>
      </c>
      <c r="R7091" s="36">
        <v>13</v>
      </c>
      <c r="S7091" s="39">
        <f t="shared" si="244"/>
        <v>86</v>
      </c>
      <c r="T7091" s="34" t="s">
        <v>50</v>
      </c>
      <c r="U7091" s="12">
        <f>EXP((alpha+(beta/speed))+(ceta*LN(speed)))</f>
        <v>36.865256389638795</v>
      </c>
      <c r="V7091" s="8">
        <f t="shared" si="245"/>
        <v>86</v>
      </c>
    </row>
    <row r="7092" spans="1:22">
      <c r="A7092" s="34" t="s">
        <v>19</v>
      </c>
      <c r="B7092" s="34" t="s">
        <v>72</v>
      </c>
      <c r="C7092" s="5" t="s">
        <v>159</v>
      </c>
      <c r="D7092" s="35" t="s">
        <v>86</v>
      </c>
      <c r="E7092" s="36" t="s">
        <v>15</v>
      </c>
      <c r="F7092" s="37">
        <v>100</v>
      </c>
      <c r="G7092" s="38">
        <v>-0.02</v>
      </c>
      <c r="H7092" s="34">
        <v>0.96036890534967134</v>
      </c>
      <c r="I7092" s="35">
        <v>-8.0101481209585946E-6</v>
      </c>
      <c r="J7092" s="35">
        <v>1.6709942210744939E-3</v>
      </c>
      <c r="K7092" s="35">
        <v>-0.11925373280123978</v>
      </c>
      <c r="L7092" s="35">
        <v>3.3718918150763679</v>
      </c>
      <c r="M7092" s="35">
        <v>0</v>
      </c>
      <c r="N7092" s="35">
        <v>0</v>
      </c>
      <c r="O7092" s="35">
        <v>0</v>
      </c>
      <c r="P7092" s="36">
        <v>12</v>
      </c>
      <c r="Q7092" s="37">
        <v>86</v>
      </c>
      <c r="R7092" s="36">
        <v>14</v>
      </c>
      <c r="S7092" s="39">
        <f t="shared" si="244"/>
        <v>86</v>
      </c>
      <c r="T7092" s="34" t="s">
        <v>51</v>
      </c>
      <c r="U7092" s="12">
        <f>(((alpha*(speed^3))+(beta*(speed^2))+(ceta*speed))+delta)</f>
        <v>0.37984128001226214</v>
      </c>
      <c r="V7092" s="8">
        <f t="shared" si="245"/>
        <v>86</v>
      </c>
    </row>
    <row r="7093" spans="1:22">
      <c r="A7093" s="34" t="s">
        <v>19</v>
      </c>
      <c r="B7093" s="34" t="s">
        <v>72</v>
      </c>
      <c r="C7093" s="5" t="s">
        <v>159</v>
      </c>
      <c r="D7093" s="35" t="s">
        <v>86</v>
      </c>
      <c r="E7093" s="36" t="s">
        <v>16</v>
      </c>
      <c r="F7093" s="37">
        <v>100</v>
      </c>
      <c r="G7093" s="38">
        <v>-0.02</v>
      </c>
      <c r="H7093" s="34">
        <v>0.97278975269752954</v>
      </c>
      <c r="I7093" s="35">
        <v>-3.1125267787072142</v>
      </c>
      <c r="J7093" s="35">
        <v>103.11014444867007</v>
      </c>
      <c r="K7093" s="35">
        <v>-0.42924013469816596</v>
      </c>
      <c r="L7093" s="35">
        <v>0.59116929679102814</v>
      </c>
      <c r="M7093" s="35">
        <v>1.645546701334702E-3</v>
      </c>
      <c r="N7093" s="35">
        <v>0</v>
      </c>
      <c r="O7093" s="35">
        <v>0</v>
      </c>
      <c r="P7093" s="36">
        <v>12</v>
      </c>
      <c r="Q7093" s="37">
        <v>86</v>
      </c>
      <c r="R7093" s="36">
        <v>10</v>
      </c>
      <c r="S7093" s="39">
        <f t="shared" si="244"/>
        <v>86</v>
      </c>
      <c r="T7093" s="34" t="s">
        <v>44</v>
      </c>
      <c r="U7093" s="12">
        <f>(alpha+(beta/(1+EXP((((-1)*ceta)+(delta*LN(speed)))+(epsilon*speed)))))</f>
        <v>0.91024631865768768</v>
      </c>
      <c r="V7093" s="8">
        <f t="shared" si="245"/>
        <v>86</v>
      </c>
    </row>
    <row r="7094" spans="1:22">
      <c r="A7094" s="34" t="s">
        <v>19</v>
      </c>
      <c r="B7094" s="34" t="s">
        <v>72</v>
      </c>
      <c r="C7094" s="5" t="s">
        <v>159</v>
      </c>
      <c r="D7094" s="35" t="s">
        <v>86</v>
      </c>
      <c r="E7094" s="36" t="s">
        <v>14</v>
      </c>
      <c r="F7094" s="37">
        <v>100</v>
      </c>
      <c r="G7094" s="38">
        <v>-0.02</v>
      </c>
      <c r="H7094" s="34">
        <v>0.99666129104613455</v>
      </c>
      <c r="I7094" s="35">
        <v>9.5428050498997656</v>
      </c>
      <c r="J7094" s="35">
        <v>0.99638983204712717</v>
      </c>
      <c r="K7094" s="35">
        <v>-0.97360647900906894</v>
      </c>
      <c r="L7094" s="35">
        <v>0</v>
      </c>
      <c r="M7094" s="35">
        <v>0</v>
      </c>
      <c r="N7094" s="35">
        <v>0</v>
      </c>
      <c r="O7094" s="35">
        <v>0</v>
      </c>
      <c r="P7094" s="36">
        <v>12</v>
      </c>
      <c r="Q7094" s="37">
        <v>86</v>
      </c>
      <c r="R7094" s="36">
        <v>0</v>
      </c>
      <c r="S7094" s="39">
        <f t="shared" si="244"/>
        <v>86</v>
      </c>
      <c r="T7094" s="34" t="s">
        <v>29</v>
      </c>
      <c r="U7094" s="12">
        <f>((alpha*(beta^speed))*(speed^ceta))</f>
        <v>9.1443851154027561E-2</v>
      </c>
      <c r="V7094" s="8">
        <f t="shared" si="245"/>
        <v>86</v>
      </c>
    </row>
    <row r="7095" spans="1:22">
      <c r="A7095" s="34" t="s">
        <v>19</v>
      </c>
      <c r="B7095" s="34" t="s">
        <v>72</v>
      </c>
      <c r="C7095" s="5" t="s">
        <v>159</v>
      </c>
      <c r="D7095" s="35" t="s">
        <v>86</v>
      </c>
      <c r="E7095" s="36" t="s">
        <v>18</v>
      </c>
      <c r="F7095" s="37">
        <v>100</v>
      </c>
      <c r="G7095" s="38">
        <v>-0.02</v>
      </c>
      <c r="H7095" s="34">
        <v>0.94177920295684647</v>
      </c>
      <c r="I7095" s="35">
        <v>-4.8522540716689786E-7</v>
      </c>
      <c r="J7095" s="35">
        <v>1.1295490418511934E-4</v>
      </c>
      <c r="K7095" s="35">
        <v>-9.1566054928255546E-3</v>
      </c>
      <c r="L7095" s="35">
        <v>0.30968770070935259</v>
      </c>
      <c r="M7095" s="35">
        <v>0</v>
      </c>
      <c r="N7095" s="35">
        <v>0</v>
      </c>
      <c r="O7095" s="35">
        <v>0</v>
      </c>
      <c r="P7095" s="36">
        <v>12</v>
      </c>
      <c r="Q7095" s="37">
        <v>86</v>
      </c>
      <c r="R7095" s="36">
        <v>14</v>
      </c>
      <c r="S7095" s="39">
        <f t="shared" si="244"/>
        <v>86</v>
      </c>
      <c r="T7095" s="34" t="s">
        <v>51</v>
      </c>
      <c r="U7095" s="12">
        <f>(((alpha*(speed^3))+(beta*(speed^2))+(ceta*speed))+delta)</f>
        <v>4.9003568098549222E-2</v>
      </c>
      <c r="V7095" s="8">
        <f t="shared" si="245"/>
        <v>86</v>
      </c>
    </row>
    <row r="7096" spans="1:22">
      <c r="A7096" s="34" t="s">
        <v>19</v>
      </c>
      <c r="B7096" s="34" t="s">
        <v>72</v>
      </c>
      <c r="C7096" s="5" t="s">
        <v>159</v>
      </c>
      <c r="D7096" s="35" t="s">
        <v>86</v>
      </c>
      <c r="E7096" s="36" t="s">
        <v>17</v>
      </c>
      <c r="F7096" s="37">
        <v>100</v>
      </c>
      <c r="G7096" s="38">
        <v>-0.02</v>
      </c>
      <c r="H7096" s="34">
        <v>0.97195898279650084</v>
      </c>
      <c r="I7096" s="35">
        <v>-1.5646247790212509E-3</v>
      </c>
      <c r="J7096" s="35">
        <v>0.28877331295385178</v>
      </c>
      <c r="K7096" s="35">
        <v>-18.688526079140445</v>
      </c>
      <c r="L7096" s="35">
        <v>481.92139108023662</v>
      </c>
      <c r="M7096" s="35">
        <v>0</v>
      </c>
      <c r="N7096" s="35">
        <v>0</v>
      </c>
      <c r="O7096" s="35">
        <v>0</v>
      </c>
      <c r="P7096" s="36">
        <v>12</v>
      </c>
      <c r="Q7096" s="37">
        <v>86</v>
      </c>
      <c r="R7096" s="36">
        <v>14</v>
      </c>
      <c r="S7096" s="39">
        <f t="shared" si="244"/>
        <v>86</v>
      </c>
      <c r="T7096" s="34" t="s">
        <v>51</v>
      </c>
      <c r="U7096" s="12">
        <f>(((alpha*(speed^3))+(beta*(speed^2))+(ceta*speed))+delta)</f>
        <v>15.286592435705643</v>
      </c>
      <c r="V7096" s="8">
        <f t="shared" si="245"/>
        <v>86</v>
      </c>
    </row>
    <row r="7097" spans="1:22">
      <c r="A7097" s="34" t="s">
        <v>19</v>
      </c>
      <c r="B7097" s="34" t="s">
        <v>72</v>
      </c>
      <c r="C7097" s="5" t="s">
        <v>159</v>
      </c>
      <c r="D7097" s="35" t="s">
        <v>86</v>
      </c>
      <c r="E7097" s="36" t="s">
        <v>15</v>
      </c>
      <c r="F7097" s="37">
        <v>0</v>
      </c>
      <c r="G7097" s="38">
        <v>0.02</v>
      </c>
      <c r="H7097" s="34">
        <v>0.96325758811586215</v>
      </c>
      <c r="I7097" s="35">
        <v>16.801423161108715</v>
      </c>
      <c r="J7097" s="35">
        <v>1.0109462362949346</v>
      </c>
      <c r="K7097" s="35">
        <v>-0.80770465407236103</v>
      </c>
      <c r="L7097" s="35">
        <v>0</v>
      </c>
      <c r="M7097" s="35">
        <v>0</v>
      </c>
      <c r="N7097" s="35">
        <v>0</v>
      </c>
      <c r="O7097" s="35">
        <v>0</v>
      </c>
      <c r="P7097" s="36">
        <v>12</v>
      </c>
      <c r="Q7097" s="37">
        <v>86</v>
      </c>
      <c r="R7097" s="36">
        <v>0</v>
      </c>
      <c r="S7097" s="39">
        <f t="shared" si="244"/>
        <v>86</v>
      </c>
      <c r="T7097" s="34" t="s">
        <v>29</v>
      </c>
      <c r="U7097" s="12">
        <f>((alpha*(beta^speed))*(speed^ceta))</f>
        <v>1.1734262673043876</v>
      </c>
      <c r="V7097" s="8">
        <f t="shared" si="245"/>
        <v>86</v>
      </c>
    </row>
    <row r="7098" spans="1:22">
      <c r="A7098" s="34" t="s">
        <v>19</v>
      </c>
      <c r="B7098" s="34" t="s">
        <v>72</v>
      </c>
      <c r="C7098" s="5" t="s">
        <v>159</v>
      </c>
      <c r="D7098" s="35" t="s">
        <v>86</v>
      </c>
      <c r="E7098" s="36" t="s">
        <v>16</v>
      </c>
      <c r="F7098" s="37">
        <v>0</v>
      </c>
      <c r="G7098" s="38">
        <v>0.02</v>
      </c>
      <c r="H7098" s="34">
        <v>0.99167530327240161</v>
      </c>
      <c r="I7098" s="35">
        <v>59.41667719989502</v>
      </c>
      <c r="J7098" s="35">
        <v>1.008533870169509</v>
      </c>
      <c r="K7098" s="35">
        <v>-0.60342384615010236</v>
      </c>
      <c r="L7098" s="35">
        <v>0</v>
      </c>
      <c r="M7098" s="35">
        <v>0</v>
      </c>
      <c r="N7098" s="35">
        <v>0</v>
      </c>
      <c r="O7098" s="35">
        <v>0</v>
      </c>
      <c r="P7098" s="36">
        <v>12</v>
      </c>
      <c r="Q7098" s="37">
        <v>86</v>
      </c>
      <c r="R7098" s="36">
        <v>0</v>
      </c>
      <c r="S7098" s="39">
        <f t="shared" si="244"/>
        <v>86</v>
      </c>
      <c r="T7098" s="34" t="s">
        <v>29</v>
      </c>
      <c r="U7098" s="12">
        <f>((alpha*(beta^speed))*(speed^ceta))</f>
        <v>8.3939780455565369</v>
      </c>
      <c r="V7098" s="8">
        <f t="shared" si="245"/>
        <v>86</v>
      </c>
    </row>
    <row r="7099" spans="1:22">
      <c r="A7099" s="34" t="s">
        <v>19</v>
      </c>
      <c r="B7099" s="34" t="s">
        <v>72</v>
      </c>
      <c r="C7099" s="5" t="s">
        <v>159</v>
      </c>
      <c r="D7099" s="35" t="s">
        <v>86</v>
      </c>
      <c r="E7099" s="36" t="s">
        <v>14</v>
      </c>
      <c r="F7099" s="37">
        <v>0</v>
      </c>
      <c r="G7099" s="38">
        <v>0.02</v>
      </c>
      <c r="H7099" s="34">
        <v>0.99722524724505957</v>
      </c>
      <c r="I7099" s="35">
        <v>-0.19014163104861909</v>
      </c>
      <c r="J7099" s="35">
        <v>0.10044018683783026</v>
      </c>
      <c r="K7099" s="35">
        <v>1.3116949942238849</v>
      </c>
      <c r="L7099" s="35">
        <v>0</v>
      </c>
      <c r="M7099" s="35">
        <v>0</v>
      </c>
      <c r="N7099" s="35">
        <v>0</v>
      </c>
      <c r="O7099" s="35">
        <v>0</v>
      </c>
      <c r="P7099" s="36">
        <v>12</v>
      </c>
      <c r="Q7099" s="37">
        <v>86</v>
      </c>
      <c r="R7099" s="36">
        <v>2</v>
      </c>
      <c r="S7099" s="39">
        <f t="shared" si="244"/>
        <v>86</v>
      </c>
      <c r="T7099" s="34" t="s">
        <v>31</v>
      </c>
      <c r="U7099" s="12">
        <f>((alpha+(beta*speed))^((-1)/ceta))</f>
        <v>0.19655298151964726</v>
      </c>
      <c r="V7099" s="8">
        <f t="shared" si="245"/>
        <v>86</v>
      </c>
    </row>
    <row r="7100" spans="1:22">
      <c r="A7100" s="34" t="s">
        <v>19</v>
      </c>
      <c r="B7100" s="34" t="s">
        <v>72</v>
      </c>
      <c r="C7100" s="5" t="s">
        <v>159</v>
      </c>
      <c r="D7100" s="35" t="s">
        <v>86</v>
      </c>
      <c r="E7100" s="36" t="s">
        <v>18</v>
      </c>
      <c r="F7100" s="37">
        <v>0</v>
      </c>
      <c r="G7100" s="38">
        <v>0.02</v>
      </c>
      <c r="H7100" s="34">
        <v>0.94673105961278947</v>
      </c>
      <c r="I7100" s="35">
        <v>2.3640302366843446</v>
      </c>
      <c r="J7100" s="35">
        <v>0.16974807979905954</v>
      </c>
      <c r="K7100" s="35">
        <v>-1.3977418466428965E-3</v>
      </c>
      <c r="L7100" s="35">
        <v>0</v>
      </c>
      <c r="M7100" s="35">
        <v>0</v>
      </c>
      <c r="N7100" s="35">
        <v>0</v>
      </c>
      <c r="O7100" s="35">
        <v>0</v>
      </c>
      <c r="P7100" s="36">
        <v>12</v>
      </c>
      <c r="Q7100" s="37">
        <v>86</v>
      </c>
      <c r="R7100" s="36">
        <v>5</v>
      </c>
      <c r="S7100" s="39">
        <f t="shared" si="244"/>
        <v>86</v>
      </c>
      <c r="T7100" s="34" t="s">
        <v>36</v>
      </c>
      <c r="U7100" s="12">
        <f>(1/(((ceta*(speed^2))+(beta*speed))+alpha))</f>
        <v>0.15095099728396241</v>
      </c>
      <c r="V7100" s="8">
        <f t="shared" si="245"/>
        <v>86</v>
      </c>
    </row>
    <row r="7101" spans="1:22">
      <c r="A7101" s="34" t="s">
        <v>19</v>
      </c>
      <c r="B7101" s="34" t="s">
        <v>72</v>
      </c>
      <c r="C7101" s="5" t="s">
        <v>159</v>
      </c>
      <c r="D7101" s="35" t="s">
        <v>86</v>
      </c>
      <c r="E7101" s="36" t="s">
        <v>17</v>
      </c>
      <c r="F7101" s="37">
        <v>0</v>
      </c>
      <c r="G7101" s="38">
        <v>0.02</v>
      </c>
      <c r="H7101" s="34">
        <v>0.99164994804290274</v>
      </c>
      <c r="I7101" s="35">
        <v>2154.8792107407953</v>
      </c>
      <c r="J7101" s="35">
        <v>1.0111874759790302</v>
      </c>
      <c r="K7101" s="35">
        <v>-0.7151444880300033</v>
      </c>
      <c r="L7101" s="35">
        <v>0</v>
      </c>
      <c r="M7101" s="35">
        <v>0</v>
      </c>
      <c r="N7101" s="35">
        <v>0</v>
      </c>
      <c r="O7101" s="35">
        <v>0</v>
      </c>
      <c r="P7101" s="36">
        <v>12</v>
      </c>
      <c r="Q7101" s="37">
        <v>86</v>
      </c>
      <c r="R7101" s="36">
        <v>0</v>
      </c>
      <c r="S7101" s="39">
        <f t="shared" si="244"/>
        <v>86</v>
      </c>
      <c r="T7101" s="34" t="s">
        <v>29</v>
      </c>
      <c r="U7101" s="12">
        <f>((alpha*(beta^speed))*(speed^ceta))</f>
        <v>232.00731701010224</v>
      </c>
      <c r="V7101" s="8">
        <f t="shared" si="245"/>
        <v>86</v>
      </c>
    </row>
    <row r="7102" spans="1:22">
      <c r="A7102" s="34" t="s">
        <v>19</v>
      </c>
      <c r="B7102" s="34" t="s">
        <v>72</v>
      </c>
      <c r="C7102" s="5" t="s">
        <v>159</v>
      </c>
      <c r="D7102" s="35" t="s">
        <v>86</v>
      </c>
      <c r="E7102" s="36" t="s">
        <v>15</v>
      </c>
      <c r="F7102" s="37">
        <v>50</v>
      </c>
      <c r="G7102" s="38">
        <v>0.02</v>
      </c>
      <c r="H7102" s="34">
        <v>0.91604946129725773</v>
      </c>
      <c r="I7102" s="35">
        <v>1.3814893317054522</v>
      </c>
      <c r="J7102" s="35">
        <v>5.1449110927934205</v>
      </c>
      <c r="K7102" s="35">
        <v>0.39755517841203292</v>
      </c>
      <c r="L7102" s="35">
        <v>0.18941798349148992</v>
      </c>
      <c r="M7102" s="35">
        <v>6.8230753510120035E-2</v>
      </c>
      <c r="N7102" s="35">
        <v>0</v>
      </c>
      <c r="O7102" s="35">
        <v>0</v>
      </c>
      <c r="P7102" s="36">
        <v>12</v>
      </c>
      <c r="Q7102" s="37">
        <v>86</v>
      </c>
      <c r="R7102" s="36">
        <v>10</v>
      </c>
      <c r="S7102" s="39">
        <f t="shared" si="244"/>
        <v>86</v>
      </c>
      <c r="T7102" s="34" t="s">
        <v>44</v>
      </c>
      <c r="U7102" s="12">
        <f>(alpha+(beta/(1+EXP((((-1)*ceta)+(delta*LN(speed)))+(epsilon*speed)))))</f>
        <v>1.3907885576537702</v>
      </c>
      <c r="V7102" s="8">
        <f t="shared" si="245"/>
        <v>86</v>
      </c>
    </row>
    <row r="7103" spans="1:22">
      <c r="A7103" s="34" t="s">
        <v>19</v>
      </c>
      <c r="B7103" s="34" t="s">
        <v>72</v>
      </c>
      <c r="C7103" s="5" t="s">
        <v>159</v>
      </c>
      <c r="D7103" s="35" t="s">
        <v>86</v>
      </c>
      <c r="E7103" s="36" t="s">
        <v>16</v>
      </c>
      <c r="F7103" s="37">
        <v>50</v>
      </c>
      <c r="G7103" s="38">
        <v>0.02</v>
      </c>
      <c r="H7103" s="34">
        <v>0.98845328830220824</v>
      </c>
      <c r="I7103" s="35">
        <v>54.267778284454003</v>
      </c>
      <c r="J7103" s="35">
        <v>1.0056920941284324</v>
      </c>
      <c r="K7103" s="35">
        <v>-0.48844176502424652</v>
      </c>
      <c r="L7103" s="35">
        <v>0</v>
      </c>
      <c r="M7103" s="35">
        <v>0</v>
      </c>
      <c r="N7103" s="35">
        <v>0</v>
      </c>
      <c r="O7103" s="35">
        <v>0</v>
      </c>
      <c r="P7103" s="36">
        <v>12</v>
      </c>
      <c r="Q7103" s="37">
        <v>86</v>
      </c>
      <c r="R7103" s="36">
        <v>0</v>
      </c>
      <c r="S7103" s="39">
        <f t="shared" si="244"/>
        <v>86</v>
      </c>
      <c r="T7103" s="34" t="s">
        <v>29</v>
      </c>
      <c r="U7103" s="12">
        <f>((alpha*(beta^speed))*(speed^ceta))</f>
        <v>10.037956480916169</v>
      </c>
      <c r="V7103" s="8">
        <f t="shared" si="245"/>
        <v>86</v>
      </c>
    </row>
    <row r="7104" spans="1:22">
      <c r="A7104" s="34" t="s">
        <v>19</v>
      </c>
      <c r="B7104" s="34" t="s">
        <v>72</v>
      </c>
      <c r="C7104" s="5" t="s">
        <v>159</v>
      </c>
      <c r="D7104" s="35" t="s">
        <v>86</v>
      </c>
      <c r="E7104" s="36" t="s">
        <v>14</v>
      </c>
      <c r="F7104" s="37">
        <v>50</v>
      </c>
      <c r="G7104" s="38">
        <v>0.02</v>
      </c>
      <c r="H7104" s="34">
        <v>0.9970701109484843</v>
      </c>
      <c r="I7104" s="35">
        <v>9.7201985495511618</v>
      </c>
      <c r="J7104" s="35">
        <v>1.0052607759320951</v>
      </c>
      <c r="K7104" s="35">
        <v>-0.94777241137199153</v>
      </c>
      <c r="L7104" s="35">
        <v>0</v>
      </c>
      <c r="M7104" s="35">
        <v>0</v>
      </c>
      <c r="N7104" s="35">
        <v>0</v>
      </c>
      <c r="O7104" s="35">
        <v>0</v>
      </c>
      <c r="P7104" s="36">
        <v>12</v>
      </c>
      <c r="Q7104" s="37">
        <v>86</v>
      </c>
      <c r="R7104" s="36">
        <v>0</v>
      </c>
      <c r="S7104" s="39">
        <f t="shared" si="244"/>
        <v>86</v>
      </c>
      <c r="T7104" s="34" t="s">
        <v>29</v>
      </c>
      <c r="U7104" s="12">
        <f>((alpha*(beta^speed))*(speed^ceta))</f>
        <v>0.22396609432604689</v>
      </c>
      <c r="V7104" s="8">
        <f t="shared" si="245"/>
        <v>86</v>
      </c>
    </row>
    <row r="7105" spans="1:22">
      <c r="A7105" s="34" t="s">
        <v>19</v>
      </c>
      <c r="B7105" s="34" t="s">
        <v>72</v>
      </c>
      <c r="C7105" s="5" t="s">
        <v>159</v>
      </c>
      <c r="D7105" s="35" t="s">
        <v>86</v>
      </c>
      <c r="E7105" s="36" t="s">
        <v>18</v>
      </c>
      <c r="F7105" s="37">
        <v>50</v>
      </c>
      <c r="G7105" s="38">
        <v>0.02</v>
      </c>
      <c r="H7105" s="34">
        <v>0.88766529203652433</v>
      </c>
      <c r="I7105" s="35">
        <v>2.1985069388649308</v>
      </c>
      <c r="J7105" s="35">
        <v>0.11604806063125507</v>
      </c>
      <c r="K7105" s="35">
        <v>-8.8094224362382913E-4</v>
      </c>
      <c r="L7105" s="35">
        <v>0</v>
      </c>
      <c r="M7105" s="35">
        <v>0</v>
      </c>
      <c r="N7105" s="35">
        <v>0</v>
      </c>
      <c r="O7105" s="35">
        <v>0</v>
      </c>
      <c r="P7105" s="36">
        <v>12</v>
      </c>
      <c r="Q7105" s="37">
        <v>86</v>
      </c>
      <c r="R7105" s="36">
        <v>5</v>
      </c>
      <c r="S7105" s="39">
        <f t="shared" si="244"/>
        <v>86</v>
      </c>
      <c r="T7105" s="34" t="s">
        <v>36</v>
      </c>
      <c r="U7105" s="12">
        <f>(1/(((ceta*(speed^2))+(beta*speed))+alpha))</f>
        <v>0.17657888346277134</v>
      </c>
      <c r="V7105" s="8">
        <f t="shared" si="245"/>
        <v>86</v>
      </c>
    </row>
    <row r="7106" spans="1:22">
      <c r="A7106" s="34" t="s">
        <v>19</v>
      </c>
      <c r="B7106" s="34" t="s">
        <v>72</v>
      </c>
      <c r="C7106" s="5" t="s">
        <v>159</v>
      </c>
      <c r="D7106" s="35" t="s">
        <v>86</v>
      </c>
      <c r="E7106" s="36" t="s">
        <v>17</v>
      </c>
      <c r="F7106" s="37">
        <v>50</v>
      </c>
      <c r="G7106" s="38">
        <v>0.02</v>
      </c>
      <c r="H7106" s="34">
        <v>0.98416916859581138</v>
      </c>
      <c r="I7106" s="35">
        <v>1922.1000046420511</v>
      </c>
      <c r="J7106" s="35">
        <v>1.0089856133520523</v>
      </c>
      <c r="K7106" s="35">
        <v>-0.59100009441560408</v>
      </c>
      <c r="L7106" s="35">
        <v>0</v>
      </c>
      <c r="M7106" s="35">
        <v>0</v>
      </c>
      <c r="N7106" s="35">
        <v>0</v>
      </c>
      <c r="O7106" s="35">
        <v>0</v>
      </c>
      <c r="P7106" s="36">
        <v>12</v>
      </c>
      <c r="Q7106" s="37">
        <v>86</v>
      </c>
      <c r="R7106" s="36">
        <v>0</v>
      </c>
      <c r="S7106" s="39">
        <f t="shared" ref="S7106:S7169" si="246">V7106</f>
        <v>86</v>
      </c>
      <c r="T7106" s="34" t="s">
        <v>29</v>
      </c>
      <c r="U7106" s="12">
        <f>((alpha*(beta^speed))*(speed^ceta))</f>
        <v>298.25996754065329</v>
      </c>
      <c r="V7106" s="8">
        <f t="shared" ref="V7106:V7169" si="247">IF($V$1&lt;P7106,P7106,IF($V$1&gt;Q7106,Q7106,$V$1))</f>
        <v>86</v>
      </c>
    </row>
    <row r="7107" spans="1:22">
      <c r="A7107" s="34" t="s">
        <v>19</v>
      </c>
      <c r="B7107" s="34" t="s">
        <v>72</v>
      </c>
      <c r="C7107" s="5" t="s">
        <v>159</v>
      </c>
      <c r="D7107" s="35" t="s">
        <v>86</v>
      </c>
      <c r="E7107" s="36" t="s">
        <v>15</v>
      </c>
      <c r="F7107" s="37">
        <v>100</v>
      </c>
      <c r="G7107" s="38">
        <v>0.02</v>
      </c>
      <c r="H7107" s="34">
        <v>0.92225280499318596</v>
      </c>
      <c r="I7107" s="35">
        <v>-8.8385688648374929E-6</v>
      </c>
      <c r="J7107" s="35">
        <v>1.7143667921618985E-3</v>
      </c>
      <c r="K7107" s="35">
        <v>-0.1196560604663079</v>
      </c>
      <c r="L7107" s="35">
        <v>4.4869924122103484</v>
      </c>
      <c r="M7107" s="35">
        <v>0</v>
      </c>
      <c r="N7107" s="35">
        <v>0</v>
      </c>
      <c r="O7107" s="35">
        <v>0</v>
      </c>
      <c r="P7107" s="36">
        <v>12</v>
      </c>
      <c r="Q7107" s="37">
        <v>86</v>
      </c>
      <c r="R7107" s="36">
        <v>14</v>
      </c>
      <c r="S7107" s="39">
        <f t="shared" si="246"/>
        <v>86</v>
      </c>
      <c r="T7107" s="34" t="s">
        <v>51</v>
      </c>
      <c r="U7107" s="12">
        <f>(((alpha*(speed^3))+(beta*(speed^2))+(ceta*speed))+delta)</f>
        <v>1.2542032490441937</v>
      </c>
      <c r="V7107" s="8">
        <f t="shared" si="247"/>
        <v>86</v>
      </c>
    </row>
    <row r="7108" spans="1:22">
      <c r="A7108" s="34" t="s">
        <v>19</v>
      </c>
      <c r="B7108" s="34" t="s">
        <v>72</v>
      </c>
      <c r="C7108" s="5" t="s">
        <v>159</v>
      </c>
      <c r="D7108" s="35" t="s">
        <v>86</v>
      </c>
      <c r="E7108" s="36" t="s">
        <v>16</v>
      </c>
      <c r="F7108" s="37">
        <v>100</v>
      </c>
      <c r="G7108" s="38">
        <v>0.02</v>
      </c>
      <c r="H7108" s="34">
        <v>0.98616007272319073</v>
      </c>
      <c r="I7108" s="35">
        <v>55.475132860344949</v>
      </c>
      <c r="J7108" s="35">
        <v>1.004561532933387</v>
      </c>
      <c r="K7108" s="35">
        <v>-0.43723437483893279</v>
      </c>
      <c r="L7108" s="35">
        <v>0</v>
      </c>
      <c r="M7108" s="35">
        <v>0</v>
      </c>
      <c r="N7108" s="35">
        <v>0</v>
      </c>
      <c r="O7108" s="35">
        <v>0</v>
      </c>
      <c r="P7108" s="36">
        <v>12</v>
      </c>
      <c r="Q7108" s="37">
        <v>86</v>
      </c>
      <c r="R7108" s="36">
        <v>0</v>
      </c>
      <c r="S7108" s="39">
        <f t="shared" si="246"/>
        <v>86</v>
      </c>
      <c r="T7108" s="34" t="s">
        <v>29</v>
      </c>
      <c r="U7108" s="12">
        <f>((alpha*(beta^speed))*(speed^ceta))</f>
        <v>11.701779522795922</v>
      </c>
      <c r="V7108" s="8">
        <f t="shared" si="247"/>
        <v>86</v>
      </c>
    </row>
    <row r="7109" spans="1:22">
      <c r="A7109" s="34" t="s">
        <v>19</v>
      </c>
      <c r="B7109" s="34" t="s">
        <v>72</v>
      </c>
      <c r="C7109" s="5" t="s">
        <v>159</v>
      </c>
      <c r="D7109" s="35" t="s">
        <v>86</v>
      </c>
      <c r="E7109" s="36" t="s">
        <v>14</v>
      </c>
      <c r="F7109" s="37">
        <v>100</v>
      </c>
      <c r="G7109" s="38">
        <v>0.02</v>
      </c>
      <c r="H7109" s="34">
        <v>0.9960530721197679</v>
      </c>
      <c r="I7109" s="35">
        <v>8.8668586982746156E-2</v>
      </c>
      <c r="J7109" s="35">
        <v>8.3828236087005445E-2</v>
      </c>
      <c r="K7109" s="35">
        <v>-4.953070121311566E-4</v>
      </c>
      <c r="L7109" s="35">
        <v>0</v>
      </c>
      <c r="M7109" s="35">
        <v>0</v>
      </c>
      <c r="N7109" s="35">
        <v>0</v>
      </c>
      <c r="O7109" s="35">
        <v>0</v>
      </c>
      <c r="P7109" s="36">
        <v>12</v>
      </c>
      <c r="Q7109" s="37">
        <v>86</v>
      </c>
      <c r="R7109" s="36">
        <v>5</v>
      </c>
      <c r="S7109" s="39">
        <f t="shared" si="246"/>
        <v>86</v>
      </c>
      <c r="T7109" s="34" t="s">
        <v>36</v>
      </c>
      <c r="U7109" s="12">
        <f>(1/(((ceta*(speed^2))+(beta*speed))+alpha))</f>
        <v>0.2751329682131185</v>
      </c>
      <c r="V7109" s="8">
        <f t="shared" si="247"/>
        <v>86</v>
      </c>
    </row>
    <row r="7110" spans="1:22">
      <c r="A7110" s="34" t="s">
        <v>19</v>
      </c>
      <c r="B7110" s="34" t="s">
        <v>72</v>
      </c>
      <c r="C7110" s="5" t="s">
        <v>159</v>
      </c>
      <c r="D7110" s="35" t="s">
        <v>86</v>
      </c>
      <c r="E7110" s="36" t="s">
        <v>18</v>
      </c>
      <c r="F7110" s="37">
        <v>100</v>
      </c>
      <c r="G7110" s="38">
        <v>0.02</v>
      </c>
      <c r="H7110" s="34">
        <v>0.87511480308858502</v>
      </c>
      <c r="I7110" s="35">
        <v>-4.2982635782545044E-7</v>
      </c>
      <c r="J7110" s="35">
        <v>1.043142804418661E-4</v>
      </c>
      <c r="K7110" s="35">
        <v>-8.5172275272527506E-3</v>
      </c>
      <c r="L7110" s="35">
        <v>0.42041612473936796</v>
      </c>
      <c r="M7110" s="35">
        <v>0</v>
      </c>
      <c r="N7110" s="35">
        <v>0</v>
      </c>
      <c r="O7110" s="35">
        <v>0</v>
      </c>
      <c r="P7110" s="36">
        <v>12</v>
      </c>
      <c r="Q7110" s="37">
        <v>86</v>
      </c>
      <c r="R7110" s="36">
        <v>14</v>
      </c>
      <c r="S7110" s="39">
        <f t="shared" si="246"/>
        <v>86</v>
      </c>
      <c r="T7110" s="34" t="s">
        <v>51</v>
      </c>
      <c r="U7110" s="12">
        <f>(((alpha*(speed^3))+(beta*(speed^2))+(ceta*speed))+delta)</f>
        <v>0.18604934169064835</v>
      </c>
      <c r="V7110" s="8">
        <f t="shared" si="247"/>
        <v>86</v>
      </c>
    </row>
    <row r="7111" spans="1:22">
      <c r="A7111" s="34" t="s">
        <v>19</v>
      </c>
      <c r="B7111" s="34" t="s">
        <v>72</v>
      </c>
      <c r="C7111" s="5" t="s">
        <v>159</v>
      </c>
      <c r="D7111" s="35" t="s">
        <v>86</v>
      </c>
      <c r="E7111" s="36" t="s">
        <v>17</v>
      </c>
      <c r="F7111" s="37">
        <v>100</v>
      </c>
      <c r="G7111" s="38">
        <v>0.02</v>
      </c>
      <c r="H7111" s="34">
        <v>0.97603141984306252</v>
      </c>
      <c r="I7111" s="35">
        <v>1819.234061117417</v>
      </c>
      <c r="J7111" s="35">
        <v>1.0072651931271395</v>
      </c>
      <c r="K7111" s="35">
        <v>-0.50175699282029251</v>
      </c>
      <c r="L7111" s="35">
        <v>0</v>
      </c>
      <c r="M7111" s="35">
        <v>0</v>
      </c>
      <c r="N7111" s="35">
        <v>0</v>
      </c>
      <c r="O7111" s="35">
        <v>0</v>
      </c>
      <c r="P7111" s="36">
        <v>12</v>
      </c>
      <c r="Q7111" s="37">
        <v>86</v>
      </c>
      <c r="R7111" s="36">
        <v>0</v>
      </c>
      <c r="S7111" s="39">
        <f t="shared" si="246"/>
        <v>86</v>
      </c>
      <c r="T7111" s="34" t="s">
        <v>29</v>
      </c>
      <c r="U7111" s="12">
        <f>((alpha*(beta^speed))*(speed^ceta))</f>
        <v>362.75178543911045</v>
      </c>
      <c r="V7111" s="8">
        <f t="shared" si="247"/>
        <v>86</v>
      </c>
    </row>
    <row r="7112" spans="1:22">
      <c r="A7112" s="34" t="s">
        <v>19</v>
      </c>
      <c r="B7112" s="34" t="s">
        <v>72</v>
      </c>
      <c r="C7112" s="5" t="s">
        <v>159</v>
      </c>
      <c r="D7112" s="35" t="s">
        <v>86</v>
      </c>
      <c r="E7112" s="36" t="s">
        <v>15</v>
      </c>
      <c r="F7112" s="37">
        <v>0</v>
      </c>
      <c r="G7112" s="38">
        <v>0.04</v>
      </c>
      <c r="H7112" s="34">
        <v>0.95864395602442554</v>
      </c>
      <c r="I7112" s="35">
        <v>-1.2632015878278615E-5</v>
      </c>
      <c r="J7112" s="35">
        <v>2.1406871884324346E-3</v>
      </c>
      <c r="K7112" s="35">
        <v>-0.12525655646720343</v>
      </c>
      <c r="L7112" s="35">
        <v>4.0358552805798373</v>
      </c>
      <c r="M7112" s="35">
        <v>0</v>
      </c>
      <c r="N7112" s="35">
        <v>0</v>
      </c>
      <c r="O7112" s="35">
        <v>0</v>
      </c>
      <c r="P7112" s="36">
        <v>12</v>
      </c>
      <c r="Q7112" s="37">
        <v>86</v>
      </c>
      <c r="R7112" s="36">
        <v>14</v>
      </c>
      <c r="S7112" s="39">
        <f t="shared" si="246"/>
        <v>86</v>
      </c>
      <c r="T7112" s="34" t="s">
        <v>51</v>
      </c>
      <c r="U7112" s="12">
        <f>(((alpha*(speed^3))+(beta*(speed^2))+(ceta*speed))+delta)</f>
        <v>1.0616443785722476</v>
      </c>
      <c r="V7112" s="8">
        <f t="shared" si="247"/>
        <v>86</v>
      </c>
    </row>
    <row r="7113" spans="1:22">
      <c r="A7113" s="34" t="s">
        <v>19</v>
      </c>
      <c r="B7113" s="34" t="s">
        <v>72</v>
      </c>
      <c r="C7113" s="5" t="s">
        <v>159</v>
      </c>
      <c r="D7113" s="35" t="s">
        <v>86</v>
      </c>
      <c r="E7113" s="36" t="s">
        <v>16</v>
      </c>
      <c r="F7113" s="37">
        <v>0</v>
      </c>
      <c r="G7113" s="38">
        <v>0.04</v>
      </c>
      <c r="H7113" s="34">
        <v>0.99517674329561323</v>
      </c>
      <c r="I7113" s="35">
        <v>90.491983087203067</v>
      </c>
      <c r="J7113" s="35">
        <v>-0.87467694075323354</v>
      </c>
      <c r="K7113" s="35">
        <v>5.891531928524202</v>
      </c>
      <c r="L7113" s="35">
        <v>0.10441367066346545</v>
      </c>
      <c r="M7113" s="35">
        <v>0</v>
      </c>
      <c r="N7113" s="35">
        <v>0</v>
      </c>
      <c r="O7113" s="35">
        <v>0</v>
      </c>
      <c r="P7113" s="36">
        <v>12</v>
      </c>
      <c r="Q7113" s="37">
        <v>86</v>
      </c>
      <c r="R7113" s="36">
        <v>1</v>
      </c>
      <c r="S7113" s="39">
        <f t="shared" si="246"/>
        <v>86</v>
      </c>
      <c r="T7113" s="34" t="s">
        <v>30</v>
      </c>
      <c r="U7113" s="12">
        <f>((alpha*(speed^beta))+(ceta*(speed^delta)))</f>
        <v>11.219152249532591</v>
      </c>
      <c r="V7113" s="8">
        <f t="shared" si="247"/>
        <v>86</v>
      </c>
    </row>
    <row r="7114" spans="1:22">
      <c r="A7114" s="34" t="s">
        <v>19</v>
      </c>
      <c r="B7114" s="34" t="s">
        <v>72</v>
      </c>
      <c r="C7114" s="5" t="s">
        <v>159</v>
      </c>
      <c r="D7114" s="35" t="s">
        <v>86</v>
      </c>
      <c r="E7114" s="36" t="s">
        <v>14</v>
      </c>
      <c r="F7114" s="37">
        <v>0</v>
      </c>
      <c r="G7114" s="38">
        <v>0.04</v>
      </c>
      <c r="H7114" s="34">
        <v>0.99757148059233403</v>
      </c>
      <c r="I7114" s="35">
        <v>44.162883940459501</v>
      </c>
      <c r="J7114" s="35">
        <v>0.50073685159534398</v>
      </c>
      <c r="K7114" s="35">
        <v>1.4154987460081776</v>
      </c>
      <c r="L7114" s="35">
        <v>6.0216057734388213E-2</v>
      </c>
      <c r="M7114" s="35">
        <v>0.24434397244602285</v>
      </c>
      <c r="N7114" s="35">
        <v>0</v>
      </c>
      <c r="O7114" s="35">
        <v>0</v>
      </c>
      <c r="P7114" s="36">
        <v>12</v>
      </c>
      <c r="Q7114" s="37">
        <v>86</v>
      </c>
      <c r="R7114" s="36">
        <v>4</v>
      </c>
      <c r="S7114" s="39">
        <f t="shared" si="246"/>
        <v>86</v>
      </c>
      <c r="T7114" s="34" t="s">
        <v>35</v>
      </c>
      <c r="U7114" s="12">
        <f>((epsilon+(alpha*EXP(((-1)*beta)*speed)))+(ceta*EXP(((-1)*delta)*speed)))</f>
        <v>0.25232172114306622</v>
      </c>
      <c r="V7114" s="8">
        <f t="shared" si="247"/>
        <v>86</v>
      </c>
    </row>
    <row r="7115" spans="1:22">
      <c r="A7115" s="34" t="s">
        <v>19</v>
      </c>
      <c r="B7115" s="34" t="s">
        <v>72</v>
      </c>
      <c r="C7115" s="5" t="s">
        <v>159</v>
      </c>
      <c r="D7115" s="35" t="s">
        <v>86</v>
      </c>
      <c r="E7115" s="36" t="s">
        <v>18</v>
      </c>
      <c r="F7115" s="37">
        <v>0</v>
      </c>
      <c r="G7115" s="38">
        <v>0.04</v>
      </c>
      <c r="H7115" s="34">
        <v>0.95056380931642392</v>
      </c>
      <c r="I7115" s="35">
        <v>0.49975673745897664</v>
      </c>
      <c r="J7115" s="35">
        <v>-0.26054783944049459</v>
      </c>
      <c r="K7115" s="35">
        <v>390.86737430409181</v>
      </c>
      <c r="L7115" s="35">
        <v>-3.9126775810825016</v>
      </c>
      <c r="M7115" s="35">
        <v>0</v>
      </c>
      <c r="N7115" s="35">
        <v>0</v>
      </c>
      <c r="O7115" s="35">
        <v>0</v>
      </c>
      <c r="P7115" s="36">
        <v>12</v>
      </c>
      <c r="Q7115" s="37">
        <v>86</v>
      </c>
      <c r="R7115" s="36">
        <v>1</v>
      </c>
      <c r="S7115" s="39">
        <f t="shared" si="246"/>
        <v>86</v>
      </c>
      <c r="T7115" s="34" t="s">
        <v>30</v>
      </c>
      <c r="U7115" s="12">
        <f>((alpha*(speed^beta))+(ceta*(speed^delta)))</f>
        <v>0.15658801092906369</v>
      </c>
      <c r="V7115" s="8">
        <f t="shared" si="247"/>
        <v>86</v>
      </c>
    </row>
    <row r="7116" spans="1:22">
      <c r="A7116" s="34" t="s">
        <v>19</v>
      </c>
      <c r="B7116" s="34" t="s">
        <v>72</v>
      </c>
      <c r="C7116" s="5" t="s">
        <v>159</v>
      </c>
      <c r="D7116" s="35" t="s">
        <v>86</v>
      </c>
      <c r="E7116" s="36" t="s">
        <v>17</v>
      </c>
      <c r="F7116" s="37">
        <v>0</v>
      </c>
      <c r="G7116" s="38">
        <v>0.04</v>
      </c>
      <c r="H7116" s="34">
        <v>0.99200463653269599</v>
      </c>
      <c r="I7116" s="35">
        <v>1872.1475114567413</v>
      </c>
      <c r="J7116" s="35">
        <v>1.0102135706978645</v>
      </c>
      <c r="K7116" s="35">
        <v>-0.58083942777787056</v>
      </c>
      <c r="L7116" s="35">
        <v>0</v>
      </c>
      <c r="M7116" s="35">
        <v>0</v>
      </c>
      <c r="N7116" s="35">
        <v>0</v>
      </c>
      <c r="O7116" s="35">
        <v>0</v>
      </c>
      <c r="P7116" s="36">
        <v>12</v>
      </c>
      <c r="Q7116" s="37">
        <v>86</v>
      </c>
      <c r="R7116" s="36">
        <v>0</v>
      </c>
      <c r="S7116" s="39">
        <f t="shared" si="246"/>
        <v>86</v>
      </c>
      <c r="T7116" s="34" t="s">
        <v>29</v>
      </c>
      <c r="U7116" s="12">
        <f>((alpha*(beta^speed))*(speed^ceta))</f>
        <v>337.47541958525898</v>
      </c>
      <c r="V7116" s="8">
        <f t="shared" si="247"/>
        <v>86</v>
      </c>
    </row>
    <row r="7117" spans="1:22">
      <c r="A7117" s="34" t="s">
        <v>19</v>
      </c>
      <c r="B7117" s="34" t="s">
        <v>72</v>
      </c>
      <c r="C7117" s="5" t="s">
        <v>159</v>
      </c>
      <c r="D7117" s="35" t="s">
        <v>86</v>
      </c>
      <c r="E7117" s="36" t="s">
        <v>15</v>
      </c>
      <c r="F7117" s="37">
        <v>50</v>
      </c>
      <c r="G7117" s="38">
        <v>0.04</v>
      </c>
      <c r="H7117" s="34">
        <v>0.95965455060825244</v>
      </c>
      <c r="I7117" s="35">
        <v>6.9788770638159221</v>
      </c>
      <c r="J7117" s="35">
        <v>0.99190934142966525</v>
      </c>
      <c r="K7117" s="35">
        <v>-0.25496676294236092</v>
      </c>
      <c r="L7117" s="35">
        <v>0</v>
      </c>
      <c r="M7117" s="35">
        <v>0</v>
      </c>
      <c r="N7117" s="35">
        <v>0</v>
      </c>
      <c r="O7117" s="35">
        <v>0</v>
      </c>
      <c r="P7117" s="36">
        <v>12</v>
      </c>
      <c r="Q7117" s="37">
        <v>84</v>
      </c>
      <c r="R7117" s="36">
        <v>0</v>
      </c>
      <c r="S7117" s="39">
        <f t="shared" si="246"/>
        <v>84</v>
      </c>
      <c r="T7117" s="34" t="s">
        <v>29</v>
      </c>
      <c r="U7117" s="12">
        <f>((alpha*(beta^speed))*(speed^ceta))</f>
        <v>1.1397369625451945</v>
      </c>
      <c r="V7117" s="8">
        <f t="shared" si="247"/>
        <v>84</v>
      </c>
    </row>
    <row r="7118" spans="1:22">
      <c r="A7118" s="34" t="s">
        <v>19</v>
      </c>
      <c r="B7118" s="34" t="s">
        <v>72</v>
      </c>
      <c r="C7118" s="5" t="s">
        <v>159</v>
      </c>
      <c r="D7118" s="35" t="s">
        <v>86</v>
      </c>
      <c r="E7118" s="36" t="s">
        <v>16</v>
      </c>
      <c r="F7118" s="37">
        <v>50</v>
      </c>
      <c r="G7118" s="38">
        <v>0.04</v>
      </c>
      <c r="H7118" s="34">
        <v>0.99483597924873224</v>
      </c>
      <c r="I7118" s="35">
        <v>15.299515535549485</v>
      </c>
      <c r="J7118" s="35">
        <v>-3.1978671325631189E-2</v>
      </c>
      <c r="K7118" s="35">
        <v>117.97264874728621</v>
      </c>
      <c r="L7118" s="35">
        <v>-1.0947059225511182</v>
      </c>
      <c r="M7118" s="35">
        <v>0</v>
      </c>
      <c r="N7118" s="35">
        <v>0</v>
      </c>
      <c r="O7118" s="35">
        <v>0</v>
      </c>
      <c r="P7118" s="36">
        <v>12</v>
      </c>
      <c r="Q7118" s="37">
        <v>84</v>
      </c>
      <c r="R7118" s="36">
        <v>1</v>
      </c>
      <c r="S7118" s="39">
        <f t="shared" si="246"/>
        <v>84</v>
      </c>
      <c r="T7118" s="34" t="s">
        <v>30</v>
      </c>
      <c r="U7118" s="12">
        <f>((alpha*(speed^beta))+(ceta*(speed^delta)))</f>
        <v>14.201405714183164</v>
      </c>
      <c r="V7118" s="8">
        <f t="shared" si="247"/>
        <v>84</v>
      </c>
    </row>
    <row r="7119" spans="1:22">
      <c r="A7119" s="34" t="s">
        <v>19</v>
      </c>
      <c r="B7119" s="34" t="s">
        <v>72</v>
      </c>
      <c r="C7119" s="5" t="s">
        <v>159</v>
      </c>
      <c r="D7119" s="35" t="s">
        <v>86</v>
      </c>
      <c r="E7119" s="36" t="s">
        <v>14</v>
      </c>
      <c r="F7119" s="37">
        <v>50</v>
      </c>
      <c r="G7119" s="38">
        <v>0.04</v>
      </c>
      <c r="H7119" s="34">
        <v>0.99737748388851355</v>
      </c>
      <c r="I7119" s="35">
        <v>1.3951640038245796</v>
      </c>
      <c r="J7119" s="35">
        <v>6.7501129424392292E-2</v>
      </c>
      <c r="K7119" s="35">
        <v>114.35888858242643</v>
      </c>
      <c r="L7119" s="35">
        <v>0.5819819676574326</v>
      </c>
      <c r="M7119" s="35">
        <v>0.31440152939612676</v>
      </c>
      <c r="N7119" s="35">
        <v>0</v>
      </c>
      <c r="O7119" s="35">
        <v>0</v>
      </c>
      <c r="P7119" s="36">
        <v>12</v>
      </c>
      <c r="Q7119" s="37">
        <v>84</v>
      </c>
      <c r="R7119" s="36">
        <v>4</v>
      </c>
      <c r="S7119" s="39">
        <f t="shared" si="246"/>
        <v>84</v>
      </c>
      <c r="T7119" s="34" t="s">
        <v>35</v>
      </c>
      <c r="U7119" s="12">
        <f>((epsilon+(alpha*EXP(((-1)*beta)*speed)))+(ceta*EXP(((-1)*delta)*speed)))</f>
        <v>0.31921141057637703</v>
      </c>
      <c r="V7119" s="8">
        <f t="shared" si="247"/>
        <v>84</v>
      </c>
    </row>
    <row r="7120" spans="1:22">
      <c r="A7120" s="34" t="s">
        <v>19</v>
      </c>
      <c r="B7120" s="34" t="s">
        <v>72</v>
      </c>
      <c r="C7120" s="5" t="s">
        <v>159</v>
      </c>
      <c r="D7120" s="35" t="s">
        <v>86</v>
      </c>
      <c r="E7120" s="36" t="s">
        <v>18</v>
      </c>
      <c r="F7120" s="37">
        <v>50</v>
      </c>
      <c r="G7120" s="38">
        <v>0.04</v>
      </c>
      <c r="H7120" s="34">
        <v>0.94626569612189726</v>
      </c>
      <c r="I7120" s="35">
        <v>-2.620647045186744E-7</v>
      </c>
      <c r="J7120" s="35">
        <v>7.392094058636846E-5</v>
      </c>
      <c r="K7120" s="35">
        <v>-7.1191012641493977E-3</v>
      </c>
      <c r="L7120" s="35">
        <v>0.41460735562872347</v>
      </c>
      <c r="M7120" s="35">
        <v>0</v>
      </c>
      <c r="N7120" s="35">
        <v>0</v>
      </c>
      <c r="O7120" s="35">
        <v>0</v>
      </c>
      <c r="P7120" s="36">
        <v>12</v>
      </c>
      <c r="Q7120" s="37">
        <v>84</v>
      </c>
      <c r="R7120" s="36">
        <v>14</v>
      </c>
      <c r="S7120" s="39">
        <f t="shared" si="246"/>
        <v>84</v>
      </c>
      <c r="T7120" s="34" t="s">
        <v>51</v>
      </c>
      <c r="U7120" s="12">
        <f>(((alpha*(speed^3))+(beta*(speed^2))+(ceta*speed))+delta)</f>
        <v>0.18286220759055355</v>
      </c>
      <c r="V7120" s="8">
        <f t="shared" si="247"/>
        <v>84</v>
      </c>
    </row>
    <row r="7121" spans="1:22">
      <c r="A7121" s="34" t="s">
        <v>19</v>
      </c>
      <c r="B7121" s="34" t="s">
        <v>72</v>
      </c>
      <c r="C7121" s="5" t="s">
        <v>159</v>
      </c>
      <c r="D7121" s="35" t="s">
        <v>86</v>
      </c>
      <c r="E7121" s="36" t="s">
        <v>17</v>
      </c>
      <c r="F7121" s="37">
        <v>50</v>
      </c>
      <c r="G7121" s="38">
        <v>0.04</v>
      </c>
      <c r="H7121" s="34">
        <v>0.9850557557801598</v>
      </c>
      <c r="I7121" s="35">
        <v>1710.2026129478568</v>
      </c>
      <c r="J7121" s="35">
        <v>1.0080012948972319</v>
      </c>
      <c r="K7121" s="35">
        <v>-0.45039983011619017</v>
      </c>
      <c r="L7121" s="35">
        <v>0</v>
      </c>
      <c r="M7121" s="35">
        <v>0</v>
      </c>
      <c r="N7121" s="35">
        <v>0</v>
      </c>
      <c r="O7121" s="35">
        <v>0</v>
      </c>
      <c r="P7121" s="36">
        <v>12</v>
      </c>
      <c r="Q7121" s="37">
        <v>84</v>
      </c>
      <c r="R7121" s="36">
        <v>0</v>
      </c>
      <c r="S7121" s="39">
        <f t="shared" si="246"/>
        <v>84</v>
      </c>
      <c r="T7121" s="34" t="s">
        <v>29</v>
      </c>
      <c r="U7121" s="12">
        <f>((alpha*(beta^speed))*(speed^ceta))</f>
        <v>454.02949126762735</v>
      </c>
      <c r="V7121" s="8">
        <f t="shared" si="247"/>
        <v>84</v>
      </c>
    </row>
    <row r="7122" spans="1:22">
      <c r="A7122" s="34" t="s">
        <v>19</v>
      </c>
      <c r="B7122" s="34" t="s">
        <v>72</v>
      </c>
      <c r="C7122" s="5" t="s">
        <v>159</v>
      </c>
      <c r="D7122" s="35" t="s">
        <v>86</v>
      </c>
      <c r="E7122" s="36" t="s">
        <v>15</v>
      </c>
      <c r="F7122" s="37">
        <v>100</v>
      </c>
      <c r="G7122" s="38">
        <v>0.04</v>
      </c>
      <c r="H7122" s="34">
        <v>0.97309991653597572</v>
      </c>
      <c r="I7122" s="35">
        <v>0.70719216327144907</v>
      </c>
      <c r="J7122" s="35">
        <v>6.7685897677896953</v>
      </c>
      <c r="K7122" s="35">
        <v>0.95947711600325924</v>
      </c>
      <c r="L7122" s="35">
        <v>0.3348096054251738</v>
      </c>
      <c r="M7122" s="35">
        <v>2.6477233228838104E-2</v>
      </c>
      <c r="N7122" s="35">
        <v>0</v>
      </c>
      <c r="O7122" s="35">
        <v>0</v>
      </c>
      <c r="P7122" s="36">
        <v>12</v>
      </c>
      <c r="Q7122" s="37">
        <v>72</v>
      </c>
      <c r="R7122" s="36">
        <v>10</v>
      </c>
      <c r="S7122" s="39">
        <f t="shared" si="246"/>
        <v>72</v>
      </c>
      <c r="T7122" s="34" t="s">
        <v>44</v>
      </c>
      <c r="U7122" s="12">
        <f>(alpha+(beta/(1+EXP((((-1)*ceta)+(delta*LN(speed)))+(epsilon*speed)))))</f>
        <v>1.2812182215768777</v>
      </c>
      <c r="V7122" s="8">
        <f t="shared" si="247"/>
        <v>72</v>
      </c>
    </row>
    <row r="7123" spans="1:22">
      <c r="A7123" s="34" t="s">
        <v>19</v>
      </c>
      <c r="B7123" s="34" t="s">
        <v>72</v>
      </c>
      <c r="C7123" s="5" t="s">
        <v>159</v>
      </c>
      <c r="D7123" s="35" t="s">
        <v>86</v>
      </c>
      <c r="E7123" s="36" t="s">
        <v>16</v>
      </c>
      <c r="F7123" s="37">
        <v>100</v>
      </c>
      <c r="G7123" s="38">
        <v>0.04</v>
      </c>
      <c r="H7123" s="34">
        <v>0.99417998634216986</v>
      </c>
      <c r="I7123" s="35">
        <v>34.281863063541152</v>
      </c>
      <c r="J7123" s="35">
        <v>-0.16396520066761869</v>
      </c>
      <c r="K7123" s="35">
        <v>795.35855376010636</v>
      </c>
      <c r="L7123" s="35">
        <v>-2.2641519648797885</v>
      </c>
      <c r="M7123" s="35">
        <v>0</v>
      </c>
      <c r="N7123" s="35">
        <v>0</v>
      </c>
      <c r="O7123" s="35">
        <v>0</v>
      </c>
      <c r="P7123" s="36">
        <v>12</v>
      </c>
      <c r="Q7123" s="37">
        <v>72</v>
      </c>
      <c r="R7123" s="36">
        <v>1</v>
      </c>
      <c r="S7123" s="39">
        <f t="shared" si="246"/>
        <v>72</v>
      </c>
      <c r="T7123" s="34" t="s">
        <v>30</v>
      </c>
      <c r="U7123" s="12">
        <f>((alpha*(speed^beta))+(ceta*(speed^delta)))</f>
        <v>17.052614765840485</v>
      </c>
      <c r="V7123" s="8">
        <f t="shared" si="247"/>
        <v>72</v>
      </c>
    </row>
    <row r="7124" spans="1:22">
      <c r="A7124" s="34" t="s">
        <v>19</v>
      </c>
      <c r="B7124" s="34" t="s">
        <v>72</v>
      </c>
      <c r="C7124" s="5" t="s">
        <v>159</v>
      </c>
      <c r="D7124" s="35" t="s">
        <v>86</v>
      </c>
      <c r="E7124" s="36" t="s">
        <v>14</v>
      </c>
      <c r="F7124" s="37">
        <v>100</v>
      </c>
      <c r="G7124" s="38">
        <v>0.04</v>
      </c>
      <c r="H7124" s="34">
        <v>0.99754441454547971</v>
      </c>
      <c r="I7124" s="35">
        <v>1.3947315403282246</v>
      </c>
      <c r="J7124" s="35">
        <v>7.358177265549723E-2</v>
      </c>
      <c r="K7124" s="35">
        <v>26.57232942338943</v>
      </c>
      <c r="L7124" s="35">
        <v>0.47834829425723424</v>
      </c>
      <c r="M7124" s="35">
        <v>0.38695130502199138</v>
      </c>
      <c r="N7124" s="35">
        <v>0</v>
      </c>
      <c r="O7124" s="35">
        <v>0</v>
      </c>
      <c r="P7124" s="36">
        <v>12</v>
      </c>
      <c r="Q7124" s="37">
        <v>72</v>
      </c>
      <c r="R7124" s="36">
        <v>4</v>
      </c>
      <c r="S7124" s="39">
        <f t="shared" si="246"/>
        <v>72</v>
      </c>
      <c r="T7124" s="34" t="s">
        <v>35</v>
      </c>
      <c r="U7124" s="12">
        <f>((epsilon+(alpha*EXP(((-1)*beta)*speed)))+(ceta*EXP(((-1)*delta)*speed)))</f>
        <v>0.39392796019492415</v>
      </c>
      <c r="V7124" s="8">
        <f t="shared" si="247"/>
        <v>72</v>
      </c>
    </row>
    <row r="7125" spans="1:22">
      <c r="A7125" s="34" t="s">
        <v>19</v>
      </c>
      <c r="B7125" s="34" t="s">
        <v>72</v>
      </c>
      <c r="C7125" s="5" t="s">
        <v>159</v>
      </c>
      <c r="D7125" s="35" t="s">
        <v>86</v>
      </c>
      <c r="E7125" s="36" t="s">
        <v>18</v>
      </c>
      <c r="F7125" s="37">
        <v>100</v>
      </c>
      <c r="G7125" s="38">
        <v>0.04</v>
      </c>
      <c r="H7125" s="34">
        <v>0.95755594264946009</v>
      </c>
      <c r="I7125" s="35">
        <v>6.9187647303623415E-7</v>
      </c>
      <c r="J7125" s="35">
        <v>-4.2216029715246198E-5</v>
      </c>
      <c r="K7125" s="35">
        <v>-3.5472840369384067E-3</v>
      </c>
      <c r="L7125" s="35">
        <v>0.43713773283743601</v>
      </c>
      <c r="M7125" s="35">
        <v>0</v>
      </c>
      <c r="N7125" s="35">
        <v>0</v>
      </c>
      <c r="O7125" s="35">
        <v>0</v>
      </c>
      <c r="P7125" s="36">
        <v>12</v>
      </c>
      <c r="Q7125" s="37">
        <v>72</v>
      </c>
      <c r="R7125" s="36">
        <v>14</v>
      </c>
      <c r="S7125" s="39">
        <f t="shared" si="246"/>
        <v>72</v>
      </c>
      <c r="T7125" s="34" t="s">
        <v>51</v>
      </c>
      <c r="U7125" s="12">
        <f>(((alpha*(speed^3))+(beta*(speed^2))+(ceta*speed))+delta)</f>
        <v>0.22112689394186277</v>
      </c>
      <c r="V7125" s="8">
        <f t="shared" si="247"/>
        <v>72</v>
      </c>
    </row>
    <row r="7126" spans="1:22">
      <c r="A7126" s="34" t="s">
        <v>19</v>
      </c>
      <c r="B7126" s="34" t="s">
        <v>72</v>
      </c>
      <c r="C7126" s="5" t="s">
        <v>159</v>
      </c>
      <c r="D7126" s="35" t="s">
        <v>86</v>
      </c>
      <c r="E7126" s="36" t="s">
        <v>17</v>
      </c>
      <c r="F7126" s="37">
        <v>100</v>
      </c>
      <c r="G7126" s="38">
        <v>0.04</v>
      </c>
      <c r="H7126" s="34">
        <v>0.97773417345783942</v>
      </c>
      <c r="I7126" s="35">
        <v>1667.3716058672519</v>
      </c>
      <c r="J7126" s="35">
        <v>1.0063068105181106</v>
      </c>
      <c r="K7126" s="35">
        <v>-0.36156702003141494</v>
      </c>
      <c r="L7126" s="35">
        <v>0</v>
      </c>
      <c r="M7126" s="35">
        <v>0</v>
      </c>
      <c r="N7126" s="35">
        <v>0</v>
      </c>
      <c r="O7126" s="35">
        <v>0</v>
      </c>
      <c r="P7126" s="36">
        <v>12</v>
      </c>
      <c r="Q7126" s="37">
        <v>72</v>
      </c>
      <c r="R7126" s="36">
        <v>0</v>
      </c>
      <c r="S7126" s="39">
        <f t="shared" si="246"/>
        <v>72</v>
      </c>
      <c r="T7126" s="34" t="s">
        <v>29</v>
      </c>
      <c r="U7126" s="12">
        <f>((alpha*(beta^speed))*(speed^ceta))</f>
        <v>558.56264078029278</v>
      </c>
      <c r="V7126" s="8">
        <f t="shared" si="247"/>
        <v>72</v>
      </c>
    </row>
    <row r="7127" spans="1:22">
      <c r="A7127" s="34" t="s">
        <v>19</v>
      </c>
      <c r="B7127" s="34" t="s">
        <v>72</v>
      </c>
      <c r="C7127" s="5" t="s">
        <v>159</v>
      </c>
      <c r="D7127" s="35" t="s">
        <v>86</v>
      </c>
      <c r="E7127" s="36" t="s">
        <v>15</v>
      </c>
      <c r="F7127" s="37">
        <v>0</v>
      </c>
      <c r="G7127" s="38">
        <v>0.06</v>
      </c>
      <c r="H7127" s="34">
        <v>0.96856014197404128</v>
      </c>
      <c r="I7127" s="35">
        <v>6.1514594826799938</v>
      </c>
      <c r="J7127" s="35">
        <v>0.99148018820246808</v>
      </c>
      <c r="K7127" s="35">
        <v>-0.22457337118329487</v>
      </c>
      <c r="L7127" s="35">
        <v>0</v>
      </c>
      <c r="M7127" s="35">
        <v>0</v>
      </c>
      <c r="N7127" s="35">
        <v>0</v>
      </c>
      <c r="O7127" s="35">
        <v>0</v>
      </c>
      <c r="P7127" s="36">
        <v>12</v>
      </c>
      <c r="Q7127" s="37">
        <v>85</v>
      </c>
      <c r="R7127" s="36">
        <v>0</v>
      </c>
      <c r="S7127" s="39">
        <f t="shared" si="246"/>
        <v>85</v>
      </c>
      <c r="T7127" s="34" t="s">
        <v>29</v>
      </c>
      <c r="U7127" s="12">
        <f>((alpha*(beta^speed))*(speed^ceta))</f>
        <v>1.0960377209617425</v>
      </c>
      <c r="V7127" s="8">
        <f t="shared" si="247"/>
        <v>85</v>
      </c>
    </row>
    <row r="7128" spans="1:22">
      <c r="A7128" s="34" t="s">
        <v>19</v>
      </c>
      <c r="B7128" s="34" t="s">
        <v>72</v>
      </c>
      <c r="C7128" s="5" t="s">
        <v>159</v>
      </c>
      <c r="D7128" s="35" t="s">
        <v>86</v>
      </c>
      <c r="E7128" s="36" t="s">
        <v>16</v>
      </c>
      <c r="F7128" s="37">
        <v>0</v>
      </c>
      <c r="G7128" s="38">
        <v>0.06</v>
      </c>
      <c r="H7128" s="34">
        <v>0.99750282325266404</v>
      </c>
      <c r="I7128" s="35">
        <v>17.467058888378673</v>
      </c>
      <c r="J7128" s="35">
        <v>-5.6753507408184078E-2</v>
      </c>
      <c r="K7128" s="35">
        <v>175.8528187620596</v>
      </c>
      <c r="L7128" s="35">
        <v>-1.3541150790732246</v>
      </c>
      <c r="M7128" s="35">
        <v>0</v>
      </c>
      <c r="N7128" s="35">
        <v>0</v>
      </c>
      <c r="O7128" s="35">
        <v>0</v>
      </c>
      <c r="P7128" s="36">
        <v>12</v>
      </c>
      <c r="Q7128" s="37">
        <v>85</v>
      </c>
      <c r="R7128" s="36">
        <v>1</v>
      </c>
      <c r="S7128" s="39">
        <f t="shared" si="246"/>
        <v>85</v>
      </c>
      <c r="T7128" s="34" t="s">
        <v>30</v>
      </c>
      <c r="U7128" s="12">
        <f>((alpha*(speed^beta))+(ceta*(speed^delta)))</f>
        <v>14.003369153001742</v>
      </c>
      <c r="V7128" s="8">
        <f t="shared" si="247"/>
        <v>85</v>
      </c>
    </row>
    <row r="7129" spans="1:22">
      <c r="A7129" s="34" t="s">
        <v>19</v>
      </c>
      <c r="B7129" s="34" t="s">
        <v>72</v>
      </c>
      <c r="C7129" s="5" t="s">
        <v>159</v>
      </c>
      <c r="D7129" s="35" t="s">
        <v>86</v>
      </c>
      <c r="E7129" s="36" t="s">
        <v>14</v>
      </c>
      <c r="F7129" s="37">
        <v>0</v>
      </c>
      <c r="G7129" s="38">
        <v>0.06</v>
      </c>
      <c r="H7129" s="34">
        <v>0.99721283723681009</v>
      </c>
      <c r="I7129" s="35">
        <v>14.386814555663543</v>
      </c>
      <c r="J7129" s="35">
        <v>1.0129380175983702</v>
      </c>
      <c r="K7129" s="35">
        <v>-1.1084241817749996</v>
      </c>
      <c r="L7129" s="35">
        <v>0</v>
      </c>
      <c r="M7129" s="35">
        <v>0</v>
      </c>
      <c r="N7129" s="35">
        <v>0</v>
      </c>
      <c r="O7129" s="35">
        <v>0</v>
      </c>
      <c r="P7129" s="36">
        <v>12</v>
      </c>
      <c r="Q7129" s="37">
        <v>85</v>
      </c>
      <c r="R7129" s="36">
        <v>0</v>
      </c>
      <c r="S7129" s="39">
        <f t="shared" si="246"/>
        <v>85</v>
      </c>
      <c r="T7129" s="34" t="s">
        <v>29</v>
      </c>
      <c r="U7129" s="12">
        <f>((alpha*(beta^speed))*(speed^ceta))</f>
        <v>0.31181292928230181</v>
      </c>
      <c r="V7129" s="8">
        <f t="shared" si="247"/>
        <v>85</v>
      </c>
    </row>
    <row r="7130" spans="1:22">
      <c r="A7130" s="34" t="s">
        <v>19</v>
      </c>
      <c r="B7130" s="34" t="s">
        <v>72</v>
      </c>
      <c r="C7130" s="5" t="s">
        <v>159</v>
      </c>
      <c r="D7130" s="35" t="s">
        <v>86</v>
      </c>
      <c r="E7130" s="36" t="s">
        <v>18</v>
      </c>
      <c r="F7130" s="37">
        <v>0</v>
      </c>
      <c r="G7130" s="38">
        <v>0.06</v>
      </c>
      <c r="H7130" s="34">
        <v>0.96805847630759279</v>
      </c>
      <c r="I7130" s="35">
        <v>-1.7035246106723982E-7</v>
      </c>
      <c r="J7130" s="35">
        <v>6.0311353686512368E-5</v>
      </c>
      <c r="K7130" s="35">
        <v>-6.4065533534851957E-3</v>
      </c>
      <c r="L7130" s="35">
        <v>0.39099835053867349</v>
      </c>
      <c r="M7130" s="35">
        <v>0</v>
      </c>
      <c r="N7130" s="35">
        <v>0</v>
      </c>
      <c r="O7130" s="35">
        <v>0</v>
      </c>
      <c r="P7130" s="36">
        <v>12</v>
      </c>
      <c r="Q7130" s="37">
        <v>85</v>
      </c>
      <c r="R7130" s="36">
        <v>14</v>
      </c>
      <c r="S7130" s="39">
        <f t="shared" si="246"/>
        <v>85</v>
      </c>
      <c r="T7130" s="34" t="s">
        <v>51</v>
      </c>
      <c r="U7130" s="12">
        <f>(((alpha*(speed^3))+(beta*(speed^2))+(ceta*speed))+delta)</f>
        <v>0.17757314072456509</v>
      </c>
      <c r="V7130" s="8">
        <f t="shared" si="247"/>
        <v>85</v>
      </c>
    </row>
    <row r="7131" spans="1:22">
      <c r="A7131" s="34" t="s">
        <v>19</v>
      </c>
      <c r="B7131" s="34" t="s">
        <v>72</v>
      </c>
      <c r="C7131" s="5" t="s">
        <v>159</v>
      </c>
      <c r="D7131" s="35" t="s">
        <v>86</v>
      </c>
      <c r="E7131" s="36" t="s">
        <v>17</v>
      </c>
      <c r="F7131" s="37">
        <v>0</v>
      </c>
      <c r="G7131" s="38">
        <v>0.06</v>
      </c>
      <c r="H7131" s="34">
        <v>0.99137219419231115</v>
      </c>
      <c r="I7131" s="35">
        <v>1756.15999003415</v>
      </c>
      <c r="J7131" s="35">
        <v>1.0092877968038751</v>
      </c>
      <c r="K7131" s="35">
        <v>-0.48561996464212415</v>
      </c>
      <c r="L7131" s="35">
        <v>0</v>
      </c>
      <c r="M7131" s="35">
        <v>0</v>
      </c>
      <c r="N7131" s="35">
        <v>0</v>
      </c>
      <c r="O7131" s="35">
        <v>0</v>
      </c>
      <c r="P7131" s="36">
        <v>12</v>
      </c>
      <c r="Q7131" s="37">
        <v>85</v>
      </c>
      <c r="R7131" s="36">
        <v>0</v>
      </c>
      <c r="S7131" s="39">
        <f t="shared" si="246"/>
        <v>85</v>
      </c>
      <c r="T7131" s="34" t="s">
        <v>29</v>
      </c>
      <c r="U7131" s="12">
        <f>((alpha*(beta^speed))*(speed^ceta))</f>
        <v>445.52966002553484</v>
      </c>
      <c r="V7131" s="8">
        <f t="shared" si="247"/>
        <v>85</v>
      </c>
    </row>
    <row r="7132" spans="1:22">
      <c r="A7132" s="34" t="s">
        <v>19</v>
      </c>
      <c r="B7132" s="34" t="s">
        <v>72</v>
      </c>
      <c r="C7132" s="5" t="s">
        <v>159</v>
      </c>
      <c r="D7132" s="35" t="s">
        <v>86</v>
      </c>
      <c r="E7132" s="36" t="s">
        <v>15</v>
      </c>
      <c r="F7132" s="37">
        <v>50</v>
      </c>
      <c r="G7132" s="38">
        <v>0.06</v>
      </c>
      <c r="H7132" s="34">
        <v>0.979585727142812</v>
      </c>
      <c r="I7132" s="35">
        <v>8.7065909902047132</v>
      </c>
      <c r="J7132" s="35">
        <v>0.99092201312603256</v>
      </c>
      <c r="K7132" s="35">
        <v>-0.29117169976241292</v>
      </c>
      <c r="L7132" s="35">
        <v>0</v>
      </c>
      <c r="M7132" s="35">
        <v>0</v>
      </c>
      <c r="N7132" s="35">
        <v>0</v>
      </c>
      <c r="O7132" s="35">
        <v>0</v>
      </c>
      <c r="P7132" s="36">
        <v>12</v>
      </c>
      <c r="Q7132" s="37">
        <v>68</v>
      </c>
      <c r="R7132" s="36">
        <v>0</v>
      </c>
      <c r="S7132" s="39">
        <f t="shared" si="246"/>
        <v>68</v>
      </c>
      <c r="T7132" s="34" t="s">
        <v>29</v>
      </c>
      <c r="U7132" s="12">
        <f>((alpha*(beta^speed))*(speed^ceta))</f>
        <v>1.3707485499858538</v>
      </c>
      <c r="V7132" s="8">
        <f t="shared" si="247"/>
        <v>68</v>
      </c>
    </row>
    <row r="7133" spans="1:22">
      <c r="A7133" s="34" t="s">
        <v>19</v>
      </c>
      <c r="B7133" s="34" t="s">
        <v>72</v>
      </c>
      <c r="C7133" s="5" t="s">
        <v>159</v>
      </c>
      <c r="D7133" s="35" t="s">
        <v>86</v>
      </c>
      <c r="E7133" s="36" t="s">
        <v>16</v>
      </c>
      <c r="F7133" s="37">
        <v>50</v>
      </c>
      <c r="G7133" s="38">
        <v>0.06</v>
      </c>
      <c r="H7133" s="34">
        <v>0.99722042675219369</v>
      </c>
      <c r="I7133" s="35">
        <v>249.75387436200322</v>
      </c>
      <c r="J7133" s="35">
        <v>-1.5454607090490116</v>
      </c>
      <c r="K7133" s="35">
        <v>26.342540801210564</v>
      </c>
      <c r="L7133" s="35">
        <v>-8.6892195016302187E-2</v>
      </c>
      <c r="M7133" s="35">
        <v>0</v>
      </c>
      <c r="N7133" s="35">
        <v>0</v>
      </c>
      <c r="O7133" s="35">
        <v>0</v>
      </c>
      <c r="P7133" s="36">
        <v>12</v>
      </c>
      <c r="Q7133" s="37">
        <v>68</v>
      </c>
      <c r="R7133" s="36">
        <v>1</v>
      </c>
      <c r="S7133" s="39">
        <f t="shared" si="246"/>
        <v>68</v>
      </c>
      <c r="T7133" s="34" t="s">
        <v>30</v>
      </c>
      <c r="U7133" s="12">
        <f>((alpha*(speed^beta))+(ceta*(speed^delta)))</f>
        <v>18.624551958774386</v>
      </c>
      <c r="V7133" s="8">
        <f t="shared" si="247"/>
        <v>68</v>
      </c>
    </row>
    <row r="7134" spans="1:22">
      <c r="A7134" s="34" t="s">
        <v>19</v>
      </c>
      <c r="B7134" s="34" t="s">
        <v>72</v>
      </c>
      <c r="C7134" s="5" t="s">
        <v>159</v>
      </c>
      <c r="D7134" s="35" t="s">
        <v>86</v>
      </c>
      <c r="E7134" s="36" t="s">
        <v>14</v>
      </c>
      <c r="F7134" s="37">
        <v>50</v>
      </c>
      <c r="G7134" s="38">
        <v>0.06</v>
      </c>
      <c r="H7134" s="34">
        <v>0.99762843199759044</v>
      </c>
      <c r="I7134" s="35">
        <v>9.894496518453721</v>
      </c>
      <c r="J7134" s="35">
        <v>1.0123141763730381</v>
      </c>
      <c r="K7134" s="35">
        <v>-0.95520244650468999</v>
      </c>
      <c r="L7134" s="35">
        <v>0</v>
      </c>
      <c r="M7134" s="35">
        <v>0</v>
      </c>
      <c r="N7134" s="35">
        <v>0</v>
      </c>
      <c r="O7134" s="35">
        <v>0</v>
      </c>
      <c r="P7134" s="36">
        <v>12</v>
      </c>
      <c r="Q7134" s="37">
        <v>68</v>
      </c>
      <c r="R7134" s="36">
        <v>0</v>
      </c>
      <c r="S7134" s="39">
        <f t="shared" si="246"/>
        <v>68</v>
      </c>
      <c r="T7134" s="34" t="s">
        <v>29</v>
      </c>
      <c r="U7134" s="12">
        <f>((alpha*(beta^speed))*(speed^ceta))</f>
        <v>0.4040344308790943</v>
      </c>
      <c r="V7134" s="8">
        <f t="shared" si="247"/>
        <v>68</v>
      </c>
    </row>
    <row r="7135" spans="1:22">
      <c r="A7135" s="34" t="s">
        <v>19</v>
      </c>
      <c r="B7135" s="34" t="s">
        <v>72</v>
      </c>
      <c r="C7135" s="5" t="s">
        <v>159</v>
      </c>
      <c r="D7135" s="35" t="s">
        <v>86</v>
      </c>
      <c r="E7135" s="36" t="s">
        <v>18</v>
      </c>
      <c r="F7135" s="37">
        <v>50</v>
      </c>
      <c r="G7135" s="38">
        <v>0.06</v>
      </c>
      <c r="H7135" s="34">
        <v>0.97555929929219298</v>
      </c>
      <c r="I7135" s="35">
        <v>0.76948831304862486</v>
      </c>
      <c r="J7135" s="35">
        <v>0.99713027438384705</v>
      </c>
      <c r="K7135" s="35">
        <v>-0.25194065357604856</v>
      </c>
      <c r="L7135" s="35">
        <v>0</v>
      </c>
      <c r="M7135" s="35">
        <v>0</v>
      </c>
      <c r="N7135" s="35">
        <v>0</v>
      </c>
      <c r="O7135" s="35">
        <v>0</v>
      </c>
      <c r="P7135" s="36">
        <v>12</v>
      </c>
      <c r="Q7135" s="37">
        <v>68</v>
      </c>
      <c r="R7135" s="36">
        <v>0</v>
      </c>
      <c r="S7135" s="39">
        <f t="shared" si="246"/>
        <v>68</v>
      </c>
      <c r="T7135" s="34" t="s">
        <v>29</v>
      </c>
      <c r="U7135" s="12">
        <f>((alpha*(beta^speed))*(speed^ceta))</f>
        <v>0.21859885910703736</v>
      </c>
      <c r="V7135" s="8">
        <f t="shared" si="247"/>
        <v>68</v>
      </c>
    </row>
    <row r="7136" spans="1:22">
      <c r="A7136" s="34" t="s">
        <v>19</v>
      </c>
      <c r="B7136" s="34" t="s">
        <v>72</v>
      </c>
      <c r="C7136" s="5" t="s">
        <v>159</v>
      </c>
      <c r="D7136" s="35" t="s">
        <v>86</v>
      </c>
      <c r="E7136" s="36" t="s">
        <v>17</v>
      </c>
      <c r="F7136" s="37">
        <v>50</v>
      </c>
      <c r="G7136" s="38">
        <v>0.06</v>
      </c>
      <c r="H7136" s="34">
        <v>0.98645177348684032</v>
      </c>
      <c r="I7136" s="35">
        <v>1588.9517189676344</v>
      </c>
      <c r="J7136" s="35">
        <v>1.0061307134627344</v>
      </c>
      <c r="K7136" s="35">
        <v>-0.33440220254668612</v>
      </c>
      <c r="L7136" s="35">
        <v>0</v>
      </c>
      <c r="M7136" s="35">
        <v>0</v>
      </c>
      <c r="N7136" s="35">
        <v>0</v>
      </c>
      <c r="O7136" s="35">
        <v>0</v>
      </c>
      <c r="P7136" s="36">
        <v>12</v>
      </c>
      <c r="Q7136" s="37">
        <v>68</v>
      </c>
      <c r="R7136" s="36">
        <v>0</v>
      </c>
      <c r="S7136" s="39">
        <f t="shared" si="246"/>
        <v>68</v>
      </c>
      <c r="T7136" s="34" t="s">
        <v>29</v>
      </c>
      <c r="U7136" s="12">
        <f>((alpha*(beta^speed))*(speed^ceta))</f>
        <v>587.23960006033906</v>
      </c>
      <c r="V7136" s="8">
        <f t="shared" si="247"/>
        <v>68</v>
      </c>
    </row>
    <row r="7137" spans="1:22">
      <c r="A7137" s="34" t="s">
        <v>19</v>
      </c>
      <c r="B7137" s="34" t="s">
        <v>72</v>
      </c>
      <c r="C7137" s="5" t="s">
        <v>159</v>
      </c>
      <c r="D7137" s="35" t="s">
        <v>86</v>
      </c>
      <c r="E7137" s="36" t="s">
        <v>15</v>
      </c>
      <c r="F7137" s="37">
        <v>100</v>
      </c>
      <c r="G7137" s="38">
        <v>0.06</v>
      </c>
      <c r="H7137" s="34">
        <v>0.97993522503395925</v>
      </c>
      <c r="I7137" s="35">
        <v>9.5044834891355094</v>
      </c>
      <c r="J7137" s="35">
        <v>0.98767399385448751</v>
      </c>
      <c r="K7137" s="35">
        <v>-0.25604220832758662</v>
      </c>
      <c r="L7137" s="35">
        <v>0</v>
      </c>
      <c r="M7137" s="35">
        <v>0</v>
      </c>
      <c r="N7137" s="35">
        <v>0</v>
      </c>
      <c r="O7137" s="35">
        <v>0</v>
      </c>
      <c r="P7137" s="36">
        <v>12</v>
      </c>
      <c r="Q7137" s="37">
        <v>52</v>
      </c>
      <c r="R7137" s="36">
        <v>0</v>
      </c>
      <c r="S7137" s="39">
        <f t="shared" si="246"/>
        <v>52</v>
      </c>
      <c r="T7137" s="34" t="s">
        <v>29</v>
      </c>
      <c r="U7137" s="12">
        <f>((alpha*(beta^speed))*(speed^ceta))</f>
        <v>1.8132905757132314</v>
      </c>
      <c r="V7137" s="8">
        <f t="shared" si="247"/>
        <v>52</v>
      </c>
    </row>
    <row r="7138" spans="1:22">
      <c r="A7138" s="34" t="s">
        <v>19</v>
      </c>
      <c r="B7138" s="34" t="s">
        <v>72</v>
      </c>
      <c r="C7138" s="5" t="s">
        <v>159</v>
      </c>
      <c r="D7138" s="35" t="s">
        <v>86</v>
      </c>
      <c r="E7138" s="36" t="s">
        <v>16</v>
      </c>
      <c r="F7138" s="37">
        <v>100</v>
      </c>
      <c r="G7138" s="38">
        <v>0.06</v>
      </c>
      <c r="H7138" s="34">
        <v>0.98531163474648653</v>
      </c>
      <c r="I7138" s="35">
        <v>-3.3968609343502221E-4</v>
      </c>
      <c r="J7138" s="35">
        <v>3.8169101714279133E-2</v>
      </c>
      <c r="K7138" s="35">
        <v>-1.4761290732787409</v>
      </c>
      <c r="L7138" s="35">
        <v>44.368738115571396</v>
      </c>
      <c r="M7138" s="35">
        <v>0</v>
      </c>
      <c r="N7138" s="35">
        <v>0</v>
      </c>
      <c r="O7138" s="35">
        <v>0</v>
      </c>
      <c r="P7138" s="36">
        <v>12</v>
      </c>
      <c r="Q7138" s="37">
        <v>52</v>
      </c>
      <c r="R7138" s="36">
        <v>14</v>
      </c>
      <c r="S7138" s="39">
        <f t="shared" si="246"/>
        <v>52</v>
      </c>
      <c r="T7138" s="34" t="s">
        <v>51</v>
      </c>
      <c r="U7138" s="12">
        <f>(((alpha*(speed^3))+(beta*(speed^2))+(ceta*speed))+delta)</f>
        <v>23.056695114776034</v>
      </c>
      <c r="V7138" s="8">
        <f t="shared" si="247"/>
        <v>52</v>
      </c>
    </row>
    <row r="7139" spans="1:22">
      <c r="A7139" s="34" t="s">
        <v>19</v>
      </c>
      <c r="B7139" s="34" t="s">
        <v>72</v>
      </c>
      <c r="C7139" s="5" t="s">
        <v>159</v>
      </c>
      <c r="D7139" s="35" t="s">
        <v>86</v>
      </c>
      <c r="E7139" s="36" t="s">
        <v>14</v>
      </c>
      <c r="F7139" s="37">
        <v>100</v>
      </c>
      <c r="G7139" s="38">
        <v>0.06</v>
      </c>
      <c r="H7139" s="34">
        <v>0.99335530267015348</v>
      </c>
      <c r="I7139" s="35">
        <v>-1.3327627440586725</v>
      </c>
      <c r="J7139" s="35">
        <v>0.17235803376930886</v>
      </c>
      <c r="K7139" s="35">
        <v>2.9150054283940738</v>
      </c>
      <c r="L7139" s="35">
        <v>0</v>
      </c>
      <c r="M7139" s="35">
        <v>0</v>
      </c>
      <c r="N7139" s="35">
        <v>0</v>
      </c>
      <c r="O7139" s="35">
        <v>0</v>
      </c>
      <c r="P7139" s="36">
        <v>12</v>
      </c>
      <c r="Q7139" s="37">
        <v>52</v>
      </c>
      <c r="R7139" s="36">
        <v>2</v>
      </c>
      <c r="S7139" s="39">
        <f t="shared" si="246"/>
        <v>52</v>
      </c>
      <c r="T7139" s="34" t="s">
        <v>31</v>
      </c>
      <c r="U7139" s="12">
        <f>((alpha+(beta*speed))^((-1)/ceta))</f>
        <v>0.49802432061170154</v>
      </c>
      <c r="V7139" s="8">
        <f t="shared" si="247"/>
        <v>52</v>
      </c>
    </row>
    <row r="7140" spans="1:22">
      <c r="A7140" s="34" t="s">
        <v>19</v>
      </c>
      <c r="B7140" s="34" t="s">
        <v>72</v>
      </c>
      <c r="C7140" s="5" t="s">
        <v>159</v>
      </c>
      <c r="D7140" s="35" t="s">
        <v>86</v>
      </c>
      <c r="E7140" s="36" t="s">
        <v>18</v>
      </c>
      <c r="F7140" s="37">
        <v>100</v>
      </c>
      <c r="G7140" s="38">
        <v>0.06</v>
      </c>
      <c r="H7140" s="34">
        <v>0.9487982536147388</v>
      </c>
      <c r="I7140" s="35">
        <v>3.0636926350431915E-6</v>
      </c>
      <c r="J7140" s="35">
        <v>-2.3587474813074793E-4</v>
      </c>
      <c r="K7140" s="35">
        <v>3.1113758869071994E-4</v>
      </c>
      <c r="L7140" s="35">
        <v>0.48567110648946316</v>
      </c>
      <c r="M7140" s="35">
        <v>0</v>
      </c>
      <c r="N7140" s="35">
        <v>0</v>
      </c>
      <c r="O7140" s="35">
        <v>0</v>
      </c>
      <c r="P7140" s="36">
        <v>12</v>
      </c>
      <c r="Q7140" s="37">
        <v>52</v>
      </c>
      <c r="R7140" s="36">
        <v>14</v>
      </c>
      <c r="S7140" s="39">
        <f t="shared" si="246"/>
        <v>52</v>
      </c>
      <c r="T7140" s="34" t="s">
        <v>51</v>
      </c>
      <c r="U7140" s="12">
        <f>(((alpha*(speed^3))+(beta*(speed^2))+(ceta*speed))+delta)</f>
        <v>0.2948246361839913</v>
      </c>
      <c r="V7140" s="8">
        <f t="shared" si="247"/>
        <v>52</v>
      </c>
    </row>
    <row r="7141" spans="1:22">
      <c r="A7141" s="34" t="s">
        <v>19</v>
      </c>
      <c r="B7141" s="34" t="s">
        <v>72</v>
      </c>
      <c r="C7141" s="5" t="s">
        <v>159</v>
      </c>
      <c r="D7141" s="35" t="s">
        <v>86</v>
      </c>
      <c r="E7141" s="36" t="s">
        <v>17</v>
      </c>
      <c r="F7141" s="37">
        <v>100</v>
      </c>
      <c r="G7141" s="38">
        <v>0.06</v>
      </c>
      <c r="H7141" s="34">
        <v>0.97212106483149796</v>
      </c>
      <c r="I7141" s="35">
        <v>1574.3448318694052</v>
      </c>
      <c r="J7141" s="35">
        <v>1.0035513008905577</v>
      </c>
      <c r="K7141" s="35">
        <v>-0.23914747698060679</v>
      </c>
      <c r="L7141" s="35">
        <v>0</v>
      </c>
      <c r="M7141" s="35">
        <v>0</v>
      </c>
      <c r="N7141" s="35">
        <v>0</v>
      </c>
      <c r="O7141" s="35">
        <v>0</v>
      </c>
      <c r="P7141" s="36">
        <v>12</v>
      </c>
      <c r="Q7141" s="37">
        <v>52</v>
      </c>
      <c r="R7141" s="36">
        <v>0</v>
      </c>
      <c r="S7141" s="39">
        <f t="shared" si="246"/>
        <v>52</v>
      </c>
      <c r="T7141" s="34" t="s">
        <v>29</v>
      </c>
      <c r="U7141" s="12">
        <f>((alpha*(beta^speed))*(speed^ceta))</f>
        <v>735.8343563571359</v>
      </c>
      <c r="V7141" s="8">
        <f t="shared" si="247"/>
        <v>52</v>
      </c>
    </row>
    <row r="7142" spans="1:22">
      <c r="A7142" s="34" t="s">
        <v>19</v>
      </c>
      <c r="B7142" s="34" t="s">
        <v>72</v>
      </c>
      <c r="C7142" s="5" t="s">
        <v>160</v>
      </c>
      <c r="D7142" s="35" t="s">
        <v>87</v>
      </c>
      <c r="E7142" s="36" t="s">
        <v>15</v>
      </c>
      <c r="F7142" s="37">
        <v>0</v>
      </c>
      <c r="G7142" s="38">
        <v>0</v>
      </c>
      <c r="H7142" s="34">
        <v>0.98751164991428242</v>
      </c>
      <c r="I7142" s="35">
        <v>0.85462206422213005</v>
      </c>
      <c r="J7142" s="35">
        <v>18.481684655121253</v>
      </c>
      <c r="K7142" s="35">
        <v>-6.9371403804016088E-2</v>
      </c>
      <c r="L7142" s="35">
        <v>0.46024844782694763</v>
      </c>
      <c r="M7142" s="35">
        <v>5.1296469177770525E-2</v>
      </c>
      <c r="N7142" s="35">
        <v>0</v>
      </c>
      <c r="O7142" s="35">
        <v>0</v>
      </c>
      <c r="P7142" s="36">
        <v>12</v>
      </c>
      <c r="Q7142" s="37">
        <v>86</v>
      </c>
      <c r="R7142" s="36">
        <v>10</v>
      </c>
      <c r="S7142" s="39">
        <f t="shared" si="246"/>
        <v>86</v>
      </c>
      <c r="T7142" s="34" t="s">
        <v>44</v>
      </c>
      <c r="U7142" s="12">
        <f>(alpha+(beta/(1+EXP((((-1)*ceta)+(delta*LN(speed)))+(epsilon*speed)))))</f>
        <v>0.88152148612558567</v>
      </c>
      <c r="V7142" s="8">
        <f t="shared" si="247"/>
        <v>86</v>
      </c>
    </row>
    <row r="7143" spans="1:22">
      <c r="A7143" s="34" t="s">
        <v>19</v>
      </c>
      <c r="B7143" s="34" t="s">
        <v>72</v>
      </c>
      <c r="C7143" s="5" t="s">
        <v>160</v>
      </c>
      <c r="D7143" s="35" t="s">
        <v>87</v>
      </c>
      <c r="E7143" s="36" t="s">
        <v>16</v>
      </c>
      <c r="F7143" s="37">
        <v>0</v>
      </c>
      <c r="G7143" s="38">
        <v>0</v>
      </c>
      <c r="H7143" s="34">
        <v>0.99588555169918447</v>
      </c>
      <c r="I7143" s="35">
        <v>79.642488946458286</v>
      </c>
      <c r="J7143" s="35">
        <v>1.0083218639087652</v>
      </c>
      <c r="K7143" s="35">
        <v>-0.85069586096874128</v>
      </c>
      <c r="L7143" s="35">
        <v>0</v>
      </c>
      <c r="M7143" s="35">
        <v>0</v>
      </c>
      <c r="N7143" s="35">
        <v>0</v>
      </c>
      <c r="O7143" s="35">
        <v>0</v>
      </c>
      <c r="P7143" s="36">
        <v>12</v>
      </c>
      <c r="Q7143" s="37">
        <v>86</v>
      </c>
      <c r="R7143" s="36">
        <v>0</v>
      </c>
      <c r="S7143" s="39">
        <f t="shared" si="246"/>
        <v>86</v>
      </c>
      <c r="T7143" s="34" t="s">
        <v>29</v>
      </c>
      <c r="U7143" s="12">
        <f>((alpha*(beta^speed))*(speed^ceta))</f>
        <v>3.6728640056767623</v>
      </c>
      <c r="V7143" s="8">
        <f t="shared" si="247"/>
        <v>86</v>
      </c>
    </row>
    <row r="7144" spans="1:22">
      <c r="A7144" s="34" t="s">
        <v>19</v>
      </c>
      <c r="B7144" s="34" t="s">
        <v>72</v>
      </c>
      <c r="C7144" s="5" t="s">
        <v>160</v>
      </c>
      <c r="D7144" s="35" t="s">
        <v>87</v>
      </c>
      <c r="E7144" s="36" t="s">
        <v>14</v>
      </c>
      <c r="F7144" s="37">
        <v>0</v>
      </c>
      <c r="G7144" s="38">
        <v>0</v>
      </c>
      <c r="H7144" s="34">
        <v>0.9958446179609487</v>
      </c>
      <c r="I7144" s="35">
        <v>6.1001187657813363</v>
      </c>
      <c r="J7144" s="35">
        <v>-0.80186698937261269</v>
      </c>
      <c r="K7144" s="35">
        <v>237.52707204205626</v>
      </c>
      <c r="L7144" s="35">
        <v>-3.1809205294216532</v>
      </c>
      <c r="M7144" s="35">
        <v>0</v>
      </c>
      <c r="N7144" s="35">
        <v>0</v>
      </c>
      <c r="O7144" s="35">
        <v>0</v>
      </c>
      <c r="P7144" s="36">
        <v>12</v>
      </c>
      <c r="Q7144" s="37">
        <v>86</v>
      </c>
      <c r="R7144" s="36">
        <v>1</v>
      </c>
      <c r="S7144" s="39">
        <f t="shared" si="246"/>
        <v>86</v>
      </c>
      <c r="T7144" s="34" t="s">
        <v>30</v>
      </c>
      <c r="U7144" s="12">
        <f>((alpha*(speed^beta))+(ceta*(speed^delta)))</f>
        <v>0.17161300324111137</v>
      </c>
      <c r="V7144" s="8">
        <f t="shared" si="247"/>
        <v>86</v>
      </c>
    </row>
    <row r="7145" spans="1:22">
      <c r="A7145" s="34" t="s">
        <v>19</v>
      </c>
      <c r="B7145" s="34" t="s">
        <v>72</v>
      </c>
      <c r="C7145" s="5" t="s">
        <v>160</v>
      </c>
      <c r="D7145" s="35" t="s">
        <v>87</v>
      </c>
      <c r="E7145" s="36" t="s">
        <v>18</v>
      </c>
      <c r="F7145" s="37">
        <v>0</v>
      </c>
      <c r="G7145" s="38">
        <v>0</v>
      </c>
      <c r="H7145" s="34">
        <v>0.99524094986612144</v>
      </c>
      <c r="I7145" s="35">
        <v>0.11726264368752087</v>
      </c>
      <c r="J7145" s="35">
        <v>0.24814947714249677</v>
      </c>
      <c r="K7145" s="35">
        <v>-1.1520861129325753E-3</v>
      </c>
      <c r="L7145" s="35">
        <v>0</v>
      </c>
      <c r="M7145" s="35">
        <v>0</v>
      </c>
      <c r="N7145" s="35">
        <v>0</v>
      </c>
      <c r="O7145" s="35">
        <v>0</v>
      </c>
      <c r="P7145" s="36">
        <v>12</v>
      </c>
      <c r="Q7145" s="37">
        <v>86</v>
      </c>
      <c r="R7145" s="36">
        <v>5</v>
      </c>
      <c r="S7145" s="39">
        <f t="shared" si="246"/>
        <v>86</v>
      </c>
      <c r="T7145" s="34" t="s">
        <v>36</v>
      </c>
      <c r="U7145" s="12">
        <f>(1/(((ceta*(speed^2))+(beta*speed))+alpha))</f>
        <v>7.7295947898185863E-2</v>
      </c>
      <c r="V7145" s="8">
        <f t="shared" si="247"/>
        <v>86</v>
      </c>
    </row>
    <row r="7146" spans="1:22">
      <c r="A7146" s="34" t="s">
        <v>19</v>
      </c>
      <c r="B7146" s="34" t="s">
        <v>72</v>
      </c>
      <c r="C7146" s="5" t="s">
        <v>160</v>
      </c>
      <c r="D7146" s="35" t="s">
        <v>87</v>
      </c>
      <c r="E7146" s="36" t="s">
        <v>17</v>
      </c>
      <c r="F7146" s="37">
        <v>0</v>
      </c>
      <c r="G7146" s="38">
        <v>0</v>
      </c>
      <c r="H7146" s="34">
        <v>0.99047481403489657</v>
      </c>
      <c r="I7146" s="35">
        <v>3122.2470014947212</v>
      </c>
      <c r="J7146" s="35">
        <v>1.0108706186704444</v>
      </c>
      <c r="K7146" s="35">
        <v>-0.90955587009902905</v>
      </c>
      <c r="L7146" s="35">
        <v>0</v>
      </c>
      <c r="M7146" s="35">
        <v>0</v>
      </c>
      <c r="N7146" s="35">
        <v>0</v>
      </c>
      <c r="O7146" s="35">
        <v>0</v>
      </c>
      <c r="P7146" s="36">
        <v>12</v>
      </c>
      <c r="Q7146" s="37">
        <v>86</v>
      </c>
      <c r="R7146" s="36">
        <v>0</v>
      </c>
      <c r="S7146" s="39">
        <f t="shared" si="246"/>
        <v>86</v>
      </c>
      <c r="T7146" s="34" t="s">
        <v>29</v>
      </c>
      <c r="U7146" s="12">
        <f>((alpha*(beta^speed))*(speed^ceta))</f>
        <v>137.64238262367144</v>
      </c>
      <c r="V7146" s="8">
        <f t="shared" si="247"/>
        <v>86</v>
      </c>
    </row>
    <row r="7147" spans="1:22">
      <c r="A7147" s="34" t="s">
        <v>19</v>
      </c>
      <c r="B7147" s="34" t="s">
        <v>72</v>
      </c>
      <c r="C7147" s="5" t="s">
        <v>160</v>
      </c>
      <c r="D7147" s="35" t="s">
        <v>87</v>
      </c>
      <c r="E7147" s="36" t="s">
        <v>15</v>
      </c>
      <c r="F7147" s="37">
        <v>50</v>
      </c>
      <c r="G7147" s="38">
        <v>0</v>
      </c>
      <c r="H7147" s="34">
        <v>0.96561215778715992</v>
      </c>
      <c r="I7147" s="35">
        <v>1.0483892277582525</v>
      </c>
      <c r="J7147" s="35">
        <v>10.600068937957506</v>
      </c>
      <c r="K7147" s="35">
        <v>2.7780911765454282E-2</v>
      </c>
      <c r="L7147" s="35">
        <v>0.13245682533837624</v>
      </c>
      <c r="M7147" s="35">
        <v>7.5298632844856453E-2</v>
      </c>
      <c r="N7147" s="35">
        <v>0</v>
      </c>
      <c r="O7147" s="35">
        <v>0</v>
      </c>
      <c r="P7147" s="36">
        <v>12</v>
      </c>
      <c r="Q7147" s="37">
        <v>86</v>
      </c>
      <c r="R7147" s="36">
        <v>10</v>
      </c>
      <c r="S7147" s="39">
        <f t="shared" si="246"/>
        <v>86</v>
      </c>
      <c r="T7147" s="34" t="s">
        <v>44</v>
      </c>
      <c r="U7147" s="12">
        <f>(alpha+(beta/(1+EXP((((-1)*ceta)+(delta*LN(speed)))+(epsilon*speed)))))</f>
        <v>1.0576874943494099</v>
      </c>
      <c r="V7147" s="8">
        <f t="shared" si="247"/>
        <v>86</v>
      </c>
    </row>
    <row r="7148" spans="1:22">
      <c r="A7148" s="34" t="s">
        <v>19</v>
      </c>
      <c r="B7148" s="34" t="s">
        <v>72</v>
      </c>
      <c r="C7148" s="5" t="s">
        <v>160</v>
      </c>
      <c r="D7148" s="35" t="s">
        <v>87</v>
      </c>
      <c r="E7148" s="36" t="s">
        <v>16</v>
      </c>
      <c r="F7148" s="37">
        <v>50</v>
      </c>
      <c r="G7148" s="38">
        <v>0</v>
      </c>
      <c r="H7148" s="34">
        <v>0.99309596803555089</v>
      </c>
      <c r="I7148" s="35">
        <v>3.7445354093261112</v>
      </c>
      <c r="J7148" s="35">
        <v>189.28619610636005</v>
      </c>
      <c r="K7148" s="35">
        <v>-1.0633204468676987</v>
      </c>
      <c r="L7148" s="35">
        <v>0.72937956698731576</v>
      </c>
      <c r="M7148" s="35">
        <v>2.2608102805994745E-2</v>
      </c>
      <c r="N7148" s="35">
        <v>0</v>
      </c>
      <c r="O7148" s="35">
        <v>0</v>
      </c>
      <c r="P7148" s="36">
        <v>12</v>
      </c>
      <c r="Q7148" s="37">
        <v>86</v>
      </c>
      <c r="R7148" s="36">
        <v>10</v>
      </c>
      <c r="S7148" s="39">
        <f t="shared" si="246"/>
        <v>86</v>
      </c>
      <c r="T7148" s="34" t="s">
        <v>44</v>
      </c>
      <c r="U7148" s="12">
        <f>(alpha+(beta/(1+EXP((((-1)*ceta)+(delta*LN(speed)))+(epsilon*speed)))))</f>
        <v>4.1068714844847349</v>
      </c>
      <c r="V7148" s="8">
        <f t="shared" si="247"/>
        <v>86</v>
      </c>
    </row>
    <row r="7149" spans="1:22">
      <c r="A7149" s="34" t="s">
        <v>19</v>
      </c>
      <c r="B7149" s="34" t="s">
        <v>72</v>
      </c>
      <c r="C7149" s="5" t="s">
        <v>160</v>
      </c>
      <c r="D7149" s="35" t="s">
        <v>87</v>
      </c>
      <c r="E7149" s="36" t="s">
        <v>14</v>
      </c>
      <c r="F7149" s="37">
        <v>50</v>
      </c>
      <c r="G7149" s="38">
        <v>0</v>
      </c>
      <c r="H7149" s="34">
        <v>0.99588757762601743</v>
      </c>
      <c r="I7149" s="35">
        <v>-0.46901264821639305</v>
      </c>
      <c r="J7149" s="35">
        <v>0.13583236138923876</v>
      </c>
      <c r="K7149" s="35">
        <v>1.3512488700315919</v>
      </c>
      <c r="L7149" s="35">
        <v>0</v>
      </c>
      <c r="M7149" s="35">
        <v>0</v>
      </c>
      <c r="N7149" s="35">
        <v>0</v>
      </c>
      <c r="O7149" s="35">
        <v>0</v>
      </c>
      <c r="P7149" s="36">
        <v>12</v>
      </c>
      <c r="Q7149" s="37">
        <v>86</v>
      </c>
      <c r="R7149" s="36">
        <v>2</v>
      </c>
      <c r="S7149" s="39">
        <f t="shared" si="246"/>
        <v>86</v>
      </c>
      <c r="T7149" s="34" t="s">
        <v>31</v>
      </c>
      <c r="U7149" s="12">
        <f>((alpha+(beta*speed))^((-1)/ceta))</f>
        <v>0.16717034978061915</v>
      </c>
      <c r="V7149" s="8">
        <f t="shared" si="247"/>
        <v>86</v>
      </c>
    </row>
    <row r="7150" spans="1:22">
      <c r="A7150" s="34" t="s">
        <v>19</v>
      </c>
      <c r="B7150" s="34" t="s">
        <v>72</v>
      </c>
      <c r="C7150" s="5" t="s">
        <v>160</v>
      </c>
      <c r="D7150" s="35" t="s">
        <v>87</v>
      </c>
      <c r="E7150" s="36" t="s">
        <v>18</v>
      </c>
      <c r="F7150" s="37">
        <v>50</v>
      </c>
      <c r="G7150" s="38">
        <v>0</v>
      </c>
      <c r="H7150" s="34">
        <v>0.99548680426836422</v>
      </c>
      <c r="I7150" s="35">
        <v>0.19144235360905215</v>
      </c>
      <c r="J7150" s="35">
        <v>0.24337869811516483</v>
      </c>
      <c r="K7150" s="35">
        <v>-1.3022626050680274E-3</v>
      </c>
      <c r="L7150" s="35">
        <v>0</v>
      </c>
      <c r="M7150" s="35">
        <v>0</v>
      </c>
      <c r="N7150" s="35">
        <v>0</v>
      </c>
      <c r="O7150" s="35">
        <v>0</v>
      </c>
      <c r="P7150" s="36">
        <v>12</v>
      </c>
      <c r="Q7150" s="37">
        <v>86</v>
      </c>
      <c r="R7150" s="36">
        <v>5</v>
      </c>
      <c r="S7150" s="39">
        <f t="shared" si="246"/>
        <v>86</v>
      </c>
      <c r="T7150" s="34" t="s">
        <v>36</v>
      </c>
      <c r="U7150" s="12">
        <f>(1/(((ceta*(speed^2))+(beta*speed))+alpha))</f>
        <v>8.7028595307094295E-2</v>
      </c>
      <c r="V7150" s="8">
        <f t="shared" si="247"/>
        <v>86</v>
      </c>
    </row>
    <row r="7151" spans="1:22">
      <c r="A7151" s="34" t="s">
        <v>19</v>
      </c>
      <c r="B7151" s="34" t="s">
        <v>72</v>
      </c>
      <c r="C7151" s="5" t="s">
        <v>160</v>
      </c>
      <c r="D7151" s="35" t="s">
        <v>87</v>
      </c>
      <c r="E7151" s="36" t="s">
        <v>17</v>
      </c>
      <c r="F7151" s="37">
        <v>50</v>
      </c>
      <c r="G7151" s="38">
        <v>0</v>
      </c>
      <c r="H7151" s="34">
        <v>0.98385093424651349</v>
      </c>
      <c r="I7151" s="35">
        <v>2569.3481374647081</v>
      </c>
      <c r="J7151" s="35">
        <v>1.0074511351642674</v>
      </c>
      <c r="K7151" s="35">
        <v>-0.77440708620901189</v>
      </c>
      <c r="L7151" s="35">
        <v>0</v>
      </c>
      <c r="M7151" s="35">
        <v>0</v>
      </c>
      <c r="N7151" s="35">
        <v>0</v>
      </c>
      <c r="O7151" s="35">
        <v>0</v>
      </c>
      <c r="P7151" s="36">
        <v>12</v>
      </c>
      <c r="Q7151" s="37">
        <v>86</v>
      </c>
      <c r="R7151" s="36">
        <v>0</v>
      </c>
      <c r="S7151" s="39">
        <f t="shared" si="246"/>
        <v>86</v>
      </c>
      <c r="T7151" s="34" t="s">
        <v>29</v>
      </c>
      <c r="U7151" s="12">
        <f>((alpha*(beta^speed))*(speed^ceta))</f>
        <v>154.52431681595849</v>
      </c>
      <c r="V7151" s="8">
        <f t="shared" si="247"/>
        <v>86</v>
      </c>
    </row>
    <row r="7152" spans="1:22">
      <c r="A7152" s="34" t="s">
        <v>19</v>
      </c>
      <c r="B7152" s="34" t="s">
        <v>72</v>
      </c>
      <c r="C7152" s="5" t="s">
        <v>160</v>
      </c>
      <c r="D7152" s="35" t="s">
        <v>87</v>
      </c>
      <c r="E7152" s="36" t="s">
        <v>15</v>
      </c>
      <c r="F7152" s="37">
        <v>100</v>
      </c>
      <c r="G7152" s="38">
        <v>0</v>
      </c>
      <c r="H7152" s="34">
        <v>0.93975446518373906</v>
      </c>
      <c r="I7152" s="35">
        <v>1.2135918702659276</v>
      </c>
      <c r="J7152" s="35">
        <v>5.2186328744258645</v>
      </c>
      <c r="K7152" s="35">
        <v>0.85369670578461387</v>
      </c>
      <c r="L7152" s="35">
        <v>-6.5172429258375228E-2</v>
      </c>
      <c r="M7152" s="35">
        <v>9.8046718777994285E-2</v>
      </c>
      <c r="N7152" s="35">
        <v>0</v>
      </c>
      <c r="O7152" s="35">
        <v>0</v>
      </c>
      <c r="P7152" s="36">
        <v>12</v>
      </c>
      <c r="Q7152" s="37">
        <v>86</v>
      </c>
      <c r="R7152" s="36">
        <v>10</v>
      </c>
      <c r="S7152" s="39">
        <f t="shared" si="246"/>
        <v>86</v>
      </c>
      <c r="T7152" s="34" t="s">
        <v>44</v>
      </c>
      <c r="U7152" s="12">
        <f>(alpha+(beta/(1+EXP((((-1)*ceta)+(delta*LN(speed)))+(epsilon*speed)))))</f>
        <v>1.2171573079668419</v>
      </c>
      <c r="V7152" s="8">
        <f t="shared" si="247"/>
        <v>86</v>
      </c>
    </row>
    <row r="7153" spans="1:22">
      <c r="A7153" s="34" t="s">
        <v>19</v>
      </c>
      <c r="B7153" s="34" t="s">
        <v>72</v>
      </c>
      <c r="C7153" s="5" t="s">
        <v>160</v>
      </c>
      <c r="D7153" s="35" t="s">
        <v>87</v>
      </c>
      <c r="E7153" s="36" t="s">
        <v>16</v>
      </c>
      <c r="F7153" s="37">
        <v>100</v>
      </c>
      <c r="G7153" s="38">
        <v>0</v>
      </c>
      <c r="H7153" s="34">
        <v>0.99078493632099729</v>
      </c>
      <c r="I7153" s="35">
        <v>3.9625463434363826</v>
      </c>
      <c r="J7153" s="35">
        <v>70.405712994196691</v>
      </c>
      <c r="K7153" s="35">
        <v>0.12481571209398654</v>
      </c>
      <c r="L7153" s="35">
        <v>0.75027863927967797</v>
      </c>
      <c r="M7153" s="35">
        <v>1.9420163519849133E-2</v>
      </c>
      <c r="N7153" s="35">
        <v>0</v>
      </c>
      <c r="O7153" s="35">
        <v>0</v>
      </c>
      <c r="P7153" s="36">
        <v>12</v>
      </c>
      <c r="Q7153" s="37">
        <v>86</v>
      </c>
      <c r="R7153" s="36">
        <v>10</v>
      </c>
      <c r="S7153" s="39">
        <f t="shared" si="246"/>
        <v>86</v>
      </c>
      <c r="T7153" s="34" t="s">
        <v>44</v>
      </c>
      <c r="U7153" s="12">
        <f>(alpha+(beta/(1+EXP((((-1)*ceta)+(delta*LN(speed)))+(epsilon*speed)))))</f>
        <v>4.4895441566732162</v>
      </c>
      <c r="V7153" s="8">
        <f t="shared" si="247"/>
        <v>86</v>
      </c>
    </row>
    <row r="7154" spans="1:22">
      <c r="A7154" s="34" t="s">
        <v>19</v>
      </c>
      <c r="B7154" s="34" t="s">
        <v>72</v>
      </c>
      <c r="C7154" s="5" t="s">
        <v>160</v>
      </c>
      <c r="D7154" s="35" t="s">
        <v>87</v>
      </c>
      <c r="E7154" s="36" t="s">
        <v>14</v>
      </c>
      <c r="F7154" s="37">
        <v>100</v>
      </c>
      <c r="G7154" s="38">
        <v>0</v>
      </c>
      <c r="H7154" s="34">
        <v>0.99587943094952447</v>
      </c>
      <c r="I7154" s="35">
        <v>5.6098376324257728</v>
      </c>
      <c r="J7154" s="35">
        <v>-0.79437250452726083</v>
      </c>
      <c r="K7154" s="35">
        <v>414.84584596658942</v>
      </c>
      <c r="L7154" s="35">
        <v>-3.3891064646510141</v>
      </c>
      <c r="M7154" s="35">
        <v>0</v>
      </c>
      <c r="N7154" s="35">
        <v>0</v>
      </c>
      <c r="O7154" s="35">
        <v>0</v>
      </c>
      <c r="P7154" s="36">
        <v>12</v>
      </c>
      <c r="Q7154" s="37">
        <v>86</v>
      </c>
      <c r="R7154" s="36">
        <v>1</v>
      </c>
      <c r="S7154" s="39">
        <f t="shared" si="246"/>
        <v>86</v>
      </c>
      <c r="T7154" s="34" t="s">
        <v>30</v>
      </c>
      <c r="U7154" s="12">
        <f>((alpha*(speed^beta))+(ceta*(speed^delta)))</f>
        <v>0.16313413905509774</v>
      </c>
      <c r="V7154" s="8">
        <f t="shared" si="247"/>
        <v>86</v>
      </c>
    </row>
    <row r="7155" spans="1:22">
      <c r="A7155" s="34" t="s">
        <v>19</v>
      </c>
      <c r="B7155" s="34" t="s">
        <v>72</v>
      </c>
      <c r="C7155" s="5" t="s">
        <v>160</v>
      </c>
      <c r="D7155" s="35" t="s">
        <v>87</v>
      </c>
      <c r="E7155" s="36" t="s">
        <v>18</v>
      </c>
      <c r="F7155" s="37">
        <v>100</v>
      </c>
      <c r="G7155" s="38">
        <v>0</v>
      </c>
      <c r="H7155" s="34">
        <v>0.99110298853437384</v>
      </c>
      <c r="I7155" s="35">
        <v>3.1366667427853403</v>
      </c>
      <c r="J7155" s="35">
        <v>1.0069348668783906</v>
      </c>
      <c r="K7155" s="35">
        <v>-0.92319202790906429</v>
      </c>
      <c r="L7155" s="35">
        <v>0</v>
      </c>
      <c r="M7155" s="35">
        <v>0</v>
      </c>
      <c r="N7155" s="35">
        <v>0</v>
      </c>
      <c r="O7155" s="35">
        <v>0</v>
      </c>
      <c r="P7155" s="36">
        <v>12</v>
      </c>
      <c r="Q7155" s="37">
        <v>86</v>
      </c>
      <c r="R7155" s="36">
        <v>0</v>
      </c>
      <c r="S7155" s="39">
        <f t="shared" si="246"/>
        <v>86</v>
      </c>
      <c r="T7155" s="34" t="s">
        <v>29</v>
      </c>
      <c r="U7155" s="12">
        <f>((alpha*(beta^speed))*(speed^ceta))</f>
        <v>9.3040803597275665E-2</v>
      </c>
      <c r="V7155" s="8">
        <f t="shared" si="247"/>
        <v>86</v>
      </c>
    </row>
    <row r="7156" spans="1:22">
      <c r="A7156" s="34" t="s">
        <v>19</v>
      </c>
      <c r="B7156" s="34" t="s">
        <v>72</v>
      </c>
      <c r="C7156" s="5" t="s">
        <v>160</v>
      </c>
      <c r="D7156" s="35" t="s">
        <v>87</v>
      </c>
      <c r="E7156" s="36" t="s">
        <v>17</v>
      </c>
      <c r="F7156" s="37">
        <v>100</v>
      </c>
      <c r="G7156" s="38">
        <v>0</v>
      </c>
      <c r="H7156" s="34">
        <v>0.976459871844227</v>
      </c>
      <c r="I7156" s="35">
        <v>2232.4589065065866</v>
      </c>
      <c r="J7156" s="35">
        <v>1.0045344168076038</v>
      </c>
      <c r="K7156" s="35">
        <v>-0.66490166747559021</v>
      </c>
      <c r="L7156" s="35">
        <v>0</v>
      </c>
      <c r="M7156" s="35">
        <v>0</v>
      </c>
      <c r="N7156" s="35">
        <v>0</v>
      </c>
      <c r="O7156" s="35">
        <v>0</v>
      </c>
      <c r="P7156" s="36">
        <v>12</v>
      </c>
      <c r="Q7156" s="37">
        <v>86</v>
      </c>
      <c r="R7156" s="36">
        <v>0</v>
      </c>
      <c r="S7156" s="39">
        <f t="shared" si="246"/>
        <v>86</v>
      </c>
      <c r="T7156" s="34" t="s">
        <v>29</v>
      </c>
      <c r="U7156" s="12">
        <f>((alpha*(beta^speed))*(speed^ceta))</f>
        <v>170.41460991408292</v>
      </c>
      <c r="V7156" s="8">
        <f t="shared" si="247"/>
        <v>86</v>
      </c>
    </row>
    <row r="7157" spans="1:22">
      <c r="A7157" s="34" t="s">
        <v>19</v>
      </c>
      <c r="B7157" s="34" t="s">
        <v>72</v>
      </c>
      <c r="C7157" s="5" t="s">
        <v>160</v>
      </c>
      <c r="D7157" s="35" t="s">
        <v>87</v>
      </c>
      <c r="E7157" s="36" t="s">
        <v>15</v>
      </c>
      <c r="F7157" s="37">
        <v>0</v>
      </c>
      <c r="G7157" s="38">
        <v>-0.06</v>
      </c>
      <c r="H7157" s="34">
        <v>0.99443239321225307</v>
      </c>
      <c r="I7157" s="35">
        <v>24.464354602875094</v>
      </c>
      <c r="J7157" s="35">
        <v>0.98467596173587335</v>
      </c>
      <c r="K7157" s="35">
        <v>-0.82681383882468418</v>
      </c>
      <c r="L7157" s="35">
        <v>0</v>
      </c>
      <c r="M7157" s="35">
        <v>0</v>
      </c>
      <c r="N7157" s="35">
        <v>0</v>
      </c>
      <c r="O7157" s="35">
        <v>0</v>
      </c>
      <c r="P7157" s="36">
        <v>12</v>
      </c>
      <c r="Q7157" s="37">
        <v>86</v>
      </c>
      <c r="R7157" s="36">
        <v>0</v>
      </c>
      <c r="S7157" s="39">
        <f t="shared" si="246"/>
        <v>86</v>
      </c>
      <c r="T7157" s="34" t="s">
        <v>29</v>
      </c>
      <c r="U7157" s="12">
        <f>((alpha*(beta^speed))*(speed^ceta))</f>
        <v>0.16303864579873695</v>
      </c>
      <c r="V7157" s="8">
        <f t="shared" si="247"/>
        <v>86</v>
      </c>
    </row>
    <row r="7158" spans="1:22">
      <c r="A7158" s="34" t="s">
        <v>19</v>
      </c>
      <c r="B7158" s="34" t="s">
        <v>72</v>
      </c>
      <c r="C7158" s="5" t="s">
        <v>160</v>
      </c>
      <c r="D7158" s="35" t="s">
        <v>87</v>
      </c>
      <c r="E7158" s="36" t="s">
        <v>16</v>
      </c>
      <c r="F7158" s="37">
        <v>0</v>
      </c>
      <c r="G7158" s="38">
        <v>-0.06</v>
      </c>
      <c r="H7158" s="34">
        <v>0.99383302943778151</v>
      </c>
      <c r="I7158" s="35">
        <v>0.15931797727784813</v>
      </c>
      <c r="J7158" s="35">
        <v>78.388740766825904</v>
      </c>
      <c r="K7158" s="35">
        <v>0.24606416125085531</v>
      </c>
      <c r="L7158" s="35">
        <v>0.98928075000962146</v>
      </c>
      <c r="M7158" s="35">
        <v>2.6797246872898962E-2</v>
      </c>
      <c r="N7158" s="35">
        <v>0</v>
      </c>
      <c r="O7158" s="35">
        <v>0</v>
      </c>
      <c r="P7158" s="36">
        <v>12</v>
      </c>
      <c r="Q7158" s="37">
        <v>86</v>
      </c>
      <c r="R7158" s="36">
        <v>10</v>
      </c>
      <c r="S7158" s="39">
        <f t="shared" si="246"/>
        <v>86</v>
      </c>
      <c r="T7158" s="34" t="s">
        <v>44</v>
      </c>
      <c r="U7158" s="12">
        <f>(alpha+(beta/(1+EXP((((-1)*ceta)+(delta*LN(speed)))+(epsilon*speed)))))</f>
        <v>0.28116676768838367</v>
      </c>
      <c r="V7158" s="8">
        <f t="shared" si="247"/>
        <v>86</v>
      </c>
    </row>
    <row r="7159" spans="1:22">
      <c r="A7159" s="34" t="s">
        <v>19</v>
      </c>
      <c r="B7159" s="34" t="s">
        <v>72</v>
      </c>
      <c r="C7159" s="5" t="s">
        <v>160</v>
      </c>
      <c r="D7159" s="35" t="s">
        <v>87</v>
      </c>
      <c r="E7159" s="36" t="s">
        <v>14</v>
      </c>
      <c r="F7159" s="37">
        <v>0</v>
      </c>
      <c r="G7159" s="38">
        <v>-0.06</v>
      </c>
      <c r="H7159" s="34">
        <v>0.99648531562406573</v>
      </c>
      <c r="I7159" s="35">
        <v>9.6777909262824835</v>
      </c>
      <c r="J7159" s="35">
        <v>0.99511705202452316</v>
      </c>
      <c r="K7159" s="35">
        <v>-1.0528520721887131</v>
      </c>
      <c r="L7159" s="35">
        <v>0</v>
      </c>
      <c r="M7159" s="35">
        <v>0</v>
      </c>
      <c r="N7159" s="35">
        <v>0</v>
      </c>
      <c r="O7159" s="35">
        <v>0</v>
      </c>
      <c r="P7159" s="36">
        <v>12</v>
      </c>
      <c r="Q7159" s="37">
        <v>86</v>
      </c>
      <c r="R7159" s="36">
        <v>0</v>
      </c>
      <c r="S7159" s="39">
        <f t="shared" si="246"/>
        <v>86</v>
      </c>
      <c r="T7159" s="34" t="s">
        <v>29</v>
      </c>
      <c r="U7159" s="12">
        <f>((alpha*(beta^speed))*(speed^ceta))</f>
        <v>5.8373267139065127E-2</v>
      </c>
      <c r="V7159" s="8">
        <f t="shared" si="247"/>
        <v>86</v>
      </c>
    </row>
    <row r="7160" spans="1:22">
      <c r="A7160" s="34" t="s">
        <v>19</v>
      </c>
      <c r="B7160" s="34" t="s">
        <v>72</v>
      </c>
      <c r="C7160" s="5" t="s">
        <v>160</v>
      </c>
      <c r="D7160" s="35" t="s">
        <v>87</v>
      </c>
      <c r="E7160" s="36" t="s">
        <v>18</v>
      </c>
      <c r="F7160" s="37">
        <v>0</v>
      </c>
      <c r="G7160" s="38">
        <v>-0.06</v>
      </c>
      <c r="H7160" s="34">
        <v>0.99528431351685198</v>
      </c>
      <c r="I7160" s="35">
        <v>2.8126025039746323</v>
      </c>
      <c r="J7160" s="35">
        <v>0.99726574825929648</v>
      </c>
      <c r="K7160" s="35">
        <v>-0.8887147762890264</v>
      </c>
      <c r="L7160" s="35">
        <v>0</v>
      </c>
      <c r="M7160" s="35">
        <v>0</v>
      </c>
      <c r="N7160" s="35">
        <v>0</v>
      </c>
      <c r="O7160" s="35">
        <v>0</v>
      </c>
      <c r="P7160" s="36">
        <v>12</v>
      </c>
      <c r="Q7160" s="37">
        <v>86</v>
      </c>
      <c r="R7160" s="36">
        <v>0</v>
      </c>
      <c r="S7160" s="39">
        <f t="shared" si="246"/>
        <v>86</v>
      </c>
      <c r="T7160" s="34" t="s">
        <v>29</v>
      </c>
      <c r="U7160" s="12">
        <f>((alpha*(beta^speed))*(speed^ceta))</f>
        <v>4.2425666463087409E-2</v>
      </c>
      <c r="V7160" s="8">
        <f t="shared" si="247"/>
        <v>86</v>
      </c>
    </row>
    <row r="7161" spans="1:22">
      <c r="A7161" s="34" t="s">
        <v>19</v>
      </c>
      <c r="B7161" s="34" t="s">
        <v>72</v>
      </c>
      <c r="C7161" s="5" t="s">
        <v>160</v>
      </c>
      <c r="D7161" s="35" t="s">
        <v>87</v>
      </c>
      <c r="E7161" s="36" t="s">
        <v>17</v>
      </c>
      <c r="F7161" s="37">
        <v>0</v>
      </c>
      <c r="G7161" s="38">
        <v>-0.06</v>
      </c>
      <c r="H7161" s="34">
        <v>0.99312795050530112</v>
      </c>
      <c r="I7161" s="35">
        <v>11.031284970039131</v>
      </c>
      <c r="J7161" s="35">
        <v>-11.935299230087358</v>
      </c>
      <c r="K7161" s="35">
        <v>-1.9027161518835207</v>
      </c>
      <c r="L7161" s="35">
        <v>0</v>
      </c>
      <c r="M7161" s="35">
        <v>0</v>
      </c>
      <c r="N7161" s="35">
        <v>0</v>
      </c>
      <c r="O7161" s="35">
        <v>0</v>
      </c>
      <c r="P7161" s="36">
        <v>12</v>
      </c>
      <c r="Q7161" s="37">
        <v>86</v>
      </c>
      <c r="R7161" s="36">
        <v>13</v>
      </c>
      <c r="S7161" s="39">
        <f t="shared" si="246"/>
        <v>86</v>
      </c>
      <c r="T7161" s="34" t="s">
        <v>50</v>
      </c>
      <c r="U7161" s="12">
        <f>EXP((alpha+(beta/speed))+(ceta*LN(speed)))</f>
        <v>11.213785550789009</v>
      </c>
      <c r="V7161" s="8">
        <f t="shared" si="247"/>
        <v>86</v>
      </c>
    </row>
    <row r="7162" spans="1:22">
      <c r="A7162" s="34" t="s">
        <v>19</v>
      </c>
      <c r="B7162" s="34" t="s">
        <v>72</v>
      </c>
      <c r="C7162" s="5" t="s">
        <v>160</v>
      </c>
      <c r="D7162" s="35" t="s">
        <v>87</v>
      </c>
      <c r="E7162" s="36" t="s">
        <v>15</v>
      </c>
      <c r="F7162" s="37">
        <v>50</v>
      </c>
      <c r="G7162" s="38">
        <v>-0.06</v>
      </c>
      <c r="H7162" s="34">
        <v>0.99287427591036714</v>
      </c>
      <c r="I7162" s="35">
        <v>0.10124625123736167</v>
      </c>
      <c r="J7162" s="35">
        <v>18.886080868481404</v>
      </c>
      <c r="K7162" s="35">
        <v>0.18268224574932118</v>
      </c>
      <c r="L7162" s="35">
        <v>0.71720291561378657</v>
      </c>
      <c r="M7162" s="35">
        <v>2.8899387048154555E-2</v>
      </c>
      <c r="N7162" s="35">
        <v>0</v>
      </c>
      <c r="O7162" s="35">
        <v>0</v>
      </c>
      <c r="P7162" s="36">
        <v>12</v>
      </c>
      <c r="Q7162" s="37">
        <v>86</v>
      </c>
      <c r="R7162" s="36">
        <v>10</v>
      </c>
      <c r="S7162" s="39">
        <f t="shared" si="246"/>
        <v>86</v>
      </c>
      <c r="T7162" s="34" t="s">
        <v>44</v>
      </c>
      <c r="U7162" s="12">
        <f>(alpha+(beta/(1+EXP((((-1)*ceta)+(delta*LN(speed)))+(epsilon*speed)))))</f>
        <v>0.17831942339920115</v>
      </c>
      <c r="V7162" s="8">
        <f t="shared" si="247"/>
        <v>86</v>
      </c>
    </row>
    <row r="7163" spans="1:22">
      <c r="A7163" s="34" t="s">
        <v>19</v>
      </c>
      <c r="B7163" s="34" t="s">
        <v>72</v>
      </c>
      <c r="C7163" s="5" t="s">
        <v>160</v>
      </c>
      <c r="D7163" s="35" t="s">
        <v>87</v>
      </c>
      <c r="E7163" s="36" t="s">
        <v>16</v>
      </c>
      <c r="F7163" s="37">
        <v>50</v>
      </c>
      <c r="G7163" s="38">
        <v>-0.06</v>
      </c>
      <c r="H7163" s="34">
        <v>0.99139799762647052</v>
      </c>
      <c r="I7163" s="35">
        <v>7.4666057748102173</v>
      </c>
      <c r="J7163" s="35">
        <v>-10.771269926602114</v>
      </c>
      <c r="K7163" s="35">
        <v>-1.9536758490726744</v>
      </c>
      <c r="L7163" s="35">
        <v>0</v>
      </c>
      <c r="M7163" s="35">
        <v>0</v>
      </c>
      <c r="N7163" s="35">
        <v>0</v>
      </c>
      <c r="O7163" s="35">
        <v>0</v>
      </c>
      <c r="P7163" s="36">
        <v>12</v>
      </c>
      <c r="Q7163" s="37">
        <v>86</v>
      </c>
      <c r="R7163" s="36">
        <v>13</v>
      </c>
      <c r="S7163" s="39">
        <f t="shared" si="246"/>
        <v>86</v>
      </c>
      <c r="T7163" s="34" t="s">
        <v>50</v>
      </c>
      <c r="U7163" s="12">
        <f>EXP((alpha+(beta/speed))+(ceta*LN(speed)))</f>
        <v>0.25640622237666799</v>
      </c>
      <c r="V7163" s="8">
        <f t="shared" si="247"/>
        <v>86</v>
      </c>
    </row>
    <row r="7164" spans="1:22">
      <c r="A7164" s="34" t="s">
        <v>19</v>
      </c>
      <c r="B7164" s="34" t="s">
        <v>72</v>
      </c>
      <c r="C7164" s="5" t="s">
        <v>160</v>
      </c>
      <c r="D7164" s="35" t="s">
        <v>87</v>
      </c>
      <c r="E7164" s="36" t="s">
        <v>14</v>
      </c>
      <c r="F7164" s="37">
        <v>50</v>
      </c>
      <c r="G7164" s="38">
        <v>-0.06</v>
      </c>
      <c r="H7164" s="34">
        <v>0.9969446195978201</v>
      </c>
      <c r="I7164" s="35">
        <v>9.1688146536872424</v>
      </c>
      <c r="J7164" s="35">
        <v>0.99623338007704454</v>
      </c>
      <c r="K7164" s="35">
        <v>-1.0666356564072574</v>
      </c>
      <c r="L7164" s="35">
        <v>0</v>
      </c>
      <c r="M7164" s="35">
        <v>0</v>
      </c>
      <c r="N7164" s="35">
        <v>0</v>
      </c>
      <c r="O7164" s="35">
        <v>0</v>
      </c>
      <c r="P7164" s="36">
        <v>12</v>
      </c>
      <c r="Q7164" s="37">
        <v>86</v>
      </c>
      <c r="R7164" s="36">
        <v>0</v>
      </c>
      <c r="S7164" s="39">
        <f t="shared" si="246"/>
        <v>86</v>
      </c>
      <c r="T7164" s="34" t="s">
        <v>29</v>
      </c>
      <c r="U7164" s="12">
        <f>((alpha*(beta^speed))*(speed^ceta))</f>
        <v>5.7274570663816332E-2</v>
      </c>
      <c r="V7164" s="8">
        <f t="shared" si="247"/>
        <v>86</v>
      </c>
    </row>
    <row r="7165" spans="1:22">
      <c r="A7165" s="34" t="s">
        <v>19</v>
      </c>
      <c r="B7165" s="34" t="s">
        <v>72</v>
      </c>
      <c r="C7165" s="5" t="s">
        <v>160</v>
      </c>
      <c r="D7165" s="35" t="s">
        <v>87</v>
      </c>
      <c r="E7165" s="36" t="s">
        <v>18</v>
      </c>
      <c r="F7165" s="37">
        <v>50</v>
      </c>
      <c r="G7165" s="38">
        <v>-0.06</v>
      </c>
      <c r="H7165" s="34">
        <v>0.99628818581944634</v>
      </c>
      <c r="I7165" s="35">
        <v>0.81015702144927959</v>
      </c>
      <c r="J7165" s="35">
        <v>0.19367002164993122</v>
      </c>
      <c r="K7165" s="35">
        <v>0.90432337395626061</v>
      </c>
      <c r="L7165" s="35">
        <v>0</v>
      </c>
      <c r="M7165" s="35">
        <v>0</v>
      </c>
      <c r="N7165" s="35">
        <v>0</v>
      </c>
      <c r="O7165" s="35">
        <v>0</v>
      </c>
      <c r="P7165" s="36">
        <v>12</v>
      </c>
      <c r="Q7165" s="37">
        <v>86</v>
      </c>
      <c r="R7165" s="36">
        <v>2</v>
      </c>
      <c r="S7165" s="39">
        <f t="shared" si="246"/>
        <v>86</v>
      </c>
      <c r="T7165" s="34" t="s">
        <v>31</v>
      </c>
      <c r="U7165" s="12">
        <f>((alpha+(beta*speed))^((-1)/ceta))</f>
        <v>4.2304799131552842E-2</v>
      </c>
      <c r="V7165" s="8">
        <f t="shared" si="247"/>
        <v>86</v>
      </c>
    </row>
    <row r="7166" spans="1:22">
      <c r="A7166" s="34" t="s">
        <v>19</v>
      </c>
      <c r="B7166" s="34" t="s">
        <v>72</v>
      </c>
      <c r="C7166" s="5" t="s">
        <v>160</v>
      </c>
      <c r="D7166" s="35" t="s">
        <v>87</v>
      </c>
      <c r="E7166" s="36" t="s">
        <v>17</v>
      </c>
      <c r="F7166" s="37">
        <v>50</v>
      </c>
      <c r="G7166" s="38">
        <v>-0.06</v>
      </c>
      <c r="H7166" s="34">
        <v>0.99009414262635376</v>
      </c>
      <c r="I7166" s="35">
        <v>11.317427702852074</v>
      </c>
      <c r="J7166" s="35">
        <v>-13.936607971923651</v>
      </c>
      <c r="K7166" s="35">
        <v>-1.9721330999775144</v>
      </c>
      <c r="L7166" s="35">
        <v>0</v>
      </c>
      <c r="M7166" s="35">
        <v>0</v>
      </c>
      <c r="N7166" s="35">
        <v>0</v>
      </c>
      <c r="O7166" s="35">
        <v>0</v>
      </c>
      <c r="P7166" s="36">
        <v>12</v>
      </c>
      <c r="Q7166" s="37">
        <v>86</v>
      </c>
      <c r="R7166" s="36">
        <v>13</v>
      </c>
      <c r="S7166" s="39">
        <f t="shared" si="246"/>
        <v>86</v>
      </c>
      <c r="T7166" s="34" t="s">
        <v>50</v>
      </c>
      <c r="U7166" s="12">
        <f>EXP((alpha+(beta/speed))+(ceta*LN(speed)))</f>
        <v>10.706043338779894</v>
      </c>
      <c r="V7166" s="8">
        <f t="shared" si="247"/>
        <v>86</v>
      </c>
    </row>
    <row r="7167" spans="1:22">
      <c r="A7167" s="34" t="s">
        <v>19</v>
      </c>
      <c r="B7167" s="34" t="s">
        <v>72</v>
      </c>
      <c r="C7167" s="5" t="s">
        <v>160</v>
      </c>
      <c r="D7167" s="35" t="s">
        <v>87</v>
      </c>
      <c r="E7167" s="36" t="s">
        <v>15</v>
      </c>
      <c r="F7167" s="37">
        <v>100</v>
      </c>
      <c r="G7167" s="38">
        <v>-0.06</v>
      </c>
      <c r="H7167" s="34">
        <v>0.99101179639000736</v>
      </c>
      <c r="I7167" s="35">
        <v>6.4220911798736928</v>
      </c>
      <c r="J7167" s="35">
        <v>-12.908504983169573</v>
      </c>
      <c r="K7167" s="35">
        <v>-1.7983412531060545</v>
      </c>
      <c r="L7167" s="35">
        <v>0</v>
      </c>
      <c r="M7167" s="35">
        <v>0</v>
      </c>
      <c r="N7167" s="35">
        <v>0</v>
      </c>
      <c r="O7167" s="35">
        <v>0</v>
      </c>
      <c r="P7167" s="36">
        <v>12</v>
      </c>
      <c r="Q7167" s="37">
        <v>86</v>
      </c>
      <c r="R7167" s="36">
        <v>13</v>
      </c>
      <c r="S7167" s="39">
        <f t="shared" si="246"/>
        <v>86</v>
      </c>
      <c r="T7167" s="34" t="s">
        <v>50</v>
      </c>
      <c r="U7167" s="12">
        <f>EXP((alpha+(beta/speed))+(ceta*LN(speed)))</f>
        <v>0.17579368536642784</v>
      </c>
      <c r="V7167" s="8">
        <f t="shared" si="247"/>
        <v>86</v>
      </c>
    </row>
    <row r="7168" spans="1:22">
      <c r="A7168" s="34" t="s">
        <v>19</v>
      </c>
      <c r="B7168" s="34" t="s">
        <v>72</v>
      </c>
      <c r="C7168" s="5" t="s">
        <v>160</v>
      </c>
      <c r="D7168" s="35" t="s">
        <v>87</v>
      </c>
      <c r="E7168" s="36" t="s">
        <v>16</v>
      </c>
      <c r="F7168" s="37">
        <v>100</v>
      </c>
      <c r="G7168" s="38">
        <v>-0.06</v>
      </c>
      <c r="H7168" s="34">
        <v>0.98864686353192299</v>
      </c>
      <c r="I7168" s="35">
        <v>7.601675535769961</v>
      </c>
      <c r="J7168" s="35">
        <v>-11.85785725638274</v>
      </c>
      <c r="K7168" s="35">
        <v>-1.9863849816882158</v>
      </c>
      <c r="L7168" s="35">
        <v>0</v>
      </c>
      <c r="M7168" s="35">
        <v>0</v>
      </c>
      <c r="N7168" s="35">
        <v>0</v>
      </c>
      <c r="O7168" s="35">
        <v>0</v>
      </c>
      <c r="P7168" s="36">
        <v>12</v>
      </c>
      <c r="Q7168" s="37">
        <v>86</v>
      </c>
      <c r="R7168" s="36">
        <v>13</v>
      </c>
      <c r="S7168" s="39">
        <f t="shared" si="246"/>
        <v>86</v>
      </c>
      <c r="T7168" s="34" t="s">
        <v>50</v>
      </c>
      <c r="U7168" s="12">
        <f>EXP((alpha+(beta/speed))+(ceta*LN(speed)))</f>
        <v>0.25051033599477907</v>
      </c>
      <c r="V7168" s="8">
        <f t="shared" si="247"/>
        <v>86</v>
      </c>
    </row>
    <row r="7169" spans="1:22">
      <c r="A7169" s="34" t="s">
        <v>19</v>
      </c>
      <c r="B7169" s="34" t="s">
        <v>72</v>
      </c>
      <c r="C7169" s="5" t="s">
        <v>160</v>
      </c>
      <c r="D7169" s="35" t="s">
        <v>87</v>
      </c>
      <c r="E7169" s="36" t="s">
        <v>14</v>
      </c>
      <c r="F7169" s="37">
        <v>100</v>
      </c>
      <c r="G7169" s="38">
        <v>-0.06</v>
      </c>
      <c r="H7169" s="34">
        <v>0.99699122123737982</v>
      </c>
      <c r="I7169" s="35">
        <v>0.1995072465980601</v>
      </c>
      <c r="J7169" s="35">
        <v>0.11038877787126872</v>
      </c>
      <c r="K7169" s="35">
        <v>0.79984791828397428</v>
      </c>
      <c r="L7169" s="35">
        <v>0</v>
      </c>
      <c r="M7169" s="35">
        <v>0</v>
      </c>
      <c r="N7169" s="35">
        <v>0</v>
      </c>
      <c r="O7169" s="35">
        <v>0</v>
      </c>
      <c r="P7169" s="36">
        <v>12</v>
      </c>
      <c r="Q7169" s="37">
        <v>86</v>
      </c>
      <c r="R7169" s="36">
        <v>2</v>
      </c>
      <c r="S7169" s="39">
        <f t="shared" si="246"/>
        <v>86</v>
      </c>
      <c r="T7169" s="34" t="s">
        <v>31</v>
      </c>
      <c r="U7169" s="12">
        <f>((alpha+(beta*speed))^((-1)/ceta))</f>
        <v>5.8438091040715873E-2</v>
      </c>
      <c r="V7169" s="8">
        <f t="shared" si="247"/>
        <v>86</v>
      </c>
    </row>
    <row r="7170" spans="1:22">
      <c r="A7170" s="34" t="s">
        <v>19</v>
      </c>
      <c r="B7170" s="34" t="s">
        <v>72</v>
      </c>
      <c r="C7170" s="5" t="s">
        <v>160</v>
      </c>
      <c r="D7170" s="35" t="s">
        <v>87</v>
      </c>
      <c r="E7170" s="36" t="s">
        <v>18</v>
      </c>
      <c r="F7170" s="37">
        <v>100</v>
      </c>
      <c r="G7170" s="38">
        <v>-0.06</v>
      </c>
      <c r="H7170" s="34">
        <v>0.99596653846237349</v>
      </c>
      <c r="I7170" s="35">
        <v>1.7941000515094658</v>
      </c>
      <c r="J7170" s="35">
        <v>-4.0680311703912775</v>
      </c>
      <c r="K7170" s="35">
        <v>-1.1035218858754552</v>
      </c>
      <c r="L7170" s="35">
        <v>0</v>
      </c>
      <c r="M7170" s="35">
        <v>0</v>
      </c>
      <c r="N7170" s="35">
        <v>0</v>
      </c>
      <c r="O7170" s="35">
        <v>0</v>
      </c>
      <c r="P7170" s="36">
        <v>12</v>
      </c>
      <c r="Q7170" s="37">
        <v>86</v>
      </c>
      <c r="R7170" s="36">
        <v>13</v>
      </c>
      <c r="S7170" s="39">
        <f t="shared" ref="S7170:S7233" si="248">V7170</f>
        <v>86</v>
      </c>
      <c r="T7170" s="34" t="s">
        <v>50</v>
      </c>
      <c r="U7170" s="12">
        <f>EXP((alpha+(beta/speed))+(ceta*LN(speed)))</f>
        <v>4.2059400375183499E-2</v>
      </c>
      <c r="V7170" s="8">
        <f t="shared" ref="V7170:V7233" si="249">IF($V$1&lt;P7170,P7170,IF($V$1&gt;Q7170,Q7170,$V$1))</f>
        <v>86</v>
      </c>
    </row>
    <row r="7171" spans="1:22">
      <c r="A7171" s="34" t="s">
        <v>19</v>
      </c>
      <c r="B7171" s="34" t="s">
        <v>72</v>
      </c>
      <c r="C7171" s="5" t="s">
        <v>160</v>
      </c>
      <c r="D7171" s="35" t="s">
        <v>87</v>
      </c>
      <c r="E7171" s="36" t="s">
        <v>17</v>
      </c>
      <c r="F7171" s="37">
        <v>100</v>
      </c>
      <c r="G7171" s="38">
        <v>-0.06</v>
      </c>
      <c r="H7171" s="34">
        <v>0.98705574140784147</v>
      </c>
      <c r="I7171" s="35">
        <v>11.480073546377886</v>
      </c>
      <c r="J7171" s="35">
        <v>-15.182475236119583</v>
      </c>
      <c r="K7171" s="35">
        <v>-2.0069014715973967</v>
      </c>
      <c r="L7171" s="35">
        <v>0</v>
      </c>
      <c r="M7171" s="35">
        <v>0</v>
      </c>
      <c r="N7171" s="35">
        <v>0</v>
      </c>
      <c r="O7171" s="35">
        <v>0</v>
      </c>
      <c r="P7171" s="36">
        <v>12</v>
      </c>
      <c r="Q7171" s="37">
        <v>86</v>
      </c>
      <c r="R7171" s="36">
        <v>13</v>
      </c>
      <c r="S7171" s="39">
        <f t="shared" si="248"/>
        <v>86</v>
      </c>
      <c r="T7171" s="34" t="s">
        <v>50</v>
      </c>
      <c r="U7171" s="12">
        <f>EXP((alpha+(beta/speed))+(ceta*LN(speed)))</f>
        <v>10.634431512190694</v>
      </c>
      <c r="V7171" s="8">
        <f t="shared" si="249"/>
        <v>86</v>
      </c>
    </row>
    <row r="7172" spans="1:22">
      <c r="A7172" s="34" t="s">
        <v>19</v>
      </c>
      <c r="B7172" s="34" t="s">
        <v>72</v>
      </c>
      <c r="C7172" s="5" t="s">
        <v>160</v>
      </c>
      <c r="D7172" s="35" t="s">
        <v>87</v>
      </c>
      <c r="E7172" s="36" t="s">
        <v>15</v>
      </c>
      <c r="F7172" s="37">
        <v>0</v>
      </c>
      <c r="G7172" s="38">
        <v>-0.04</v>
      </c>
      <c r="H7172" s="34">
        <v>0.99475544746321898</v>
      </c>
      <c r="I7172" s="35">
        <v>30.50237806203474</v>
      </c>
      <c r="J7172" s="35">
        <v>0.98936783477294399</v>
      </c>
      <c r="K7172" s="35">
        <v>-0.87808859036222864</v>
      </c>
      <c r="L7172" s="35">
        <v>0</v>
      </c>
      <c r="M7172" s="35">
        <v>0</v>
      </c>
      <c r="N7172" s="35">
        <v>0</v>
      </c>
      <c r="O7172" s="35">
        <v>0</v>
      </c>
      <c r="P7172" s="36">
        <v>12</v>
      </c>
      <c r="Q7172" s="37">
        <v>86</v>
      </c>
      <c r="R7172" s="36">
        <v>0</v>
      </c>
      <c r="S7172" s="39">
        <f t="shared" si="248"/>
        <v>86</v>
      </c>
      <c r="T7172" s="34" t="s">
        <v>29</v>
      </c>
      <c r="U7172" s="12">
        <f>((alpha*(beta^speed))*(speed^ceta))</f>
        <v>0.24346826446809705</v>
      </c>
      <c r="V7172" s="8">
        <f t="shared" si="249"/>
        <v>86</v>
      </c>
    </row>
    <row r="7173" spans="1:22">
      <c r="A7173" s="34" t="s">
        <v>19</v>
      </c>
      <c r="B7173" s="34" t="s">
        <v>72</v>
      </c>
      <c r="C7173" s="5" t="s">
        <v>160</v>
      </c>
      <c r="D7173" s="35" t="s">
        <v>87</v>
      </c>
      <c r="E7173" s="36" t="s">
        <v>16</v>
      </c>
      <c r="F7173" s="37">
        <v>0</v>
      </c>
      <c r="G7173" s="38">
        <v>-0.04</v>
      </c>
      <c r="H7173" s="34">
        <v>0.99309834242218153</v>
      </c>
      <c r="I7173" s="35">
        <v>-9.8837309177338684E-3</v>
      </c>
      <c r="J7173" s="35">
        <v>134.1061472773317</v>
      </c>
      <c r="K7173" s="35">
        <v>-0.26311591474401141</v>
      </c>
      <c r="L7173" s="35">
        <v>0.98767714289740494</v>
      </c>
      <c r="M7173" s="35">
        <v>1.3062880331126646E-2</v>
      </c>
      <c r="N7173" s="35">
        <v>0</v>
      </c>
      <c r="O7173" s="35">
        <v>0</v>
      </c>
      <c r="P7173" s="36">
        <v>12</v>
      </c>
      <c r="Q7173" s="37">
        <v>86</v>
      </c>
      <c r="R7173" s="36">
        <v>10</v>
      </c>
      <c r="S7173" s="39">
        <f t="shared" si="248"/>
        <v>86</v>
      </c>
      <c r="T7173" s="34" t="s">
        <v>44</v>
      </c>
      <c r="U7173" s="12">
        <f>(alpha+(beta/(1+EXP((((-1)*ceta)+(delta*LN(speed)))+(epsilon*speed)))))</f>
        <v>0.40060179992798278</v>
      </c>
      <c r="V7173" s="8">
        <f t="shared" si="249"/>
        <v>86</v>
      </c>
    </row>
    <row r="7174" spans="1:22">
      <c r="A7174" s="34" t="s">
        <v>19</v>
      </c>
      <c r="B7174" s="34" t="s">
        <v>72</v>
      </c>
      <c r="C7174" s="5" t="s">
        <v>160</v>
      </c>
      <c r="D7174" s="35" t="s">
        <v>87</v>
      </c>
      <c r="E7174" s="36" t="s">
        <v>14</v>
      </c>
      <c r="F7174" s="37">
        <v>0</v>
      </c>
      <c r="G7174" s="38">
        <v>-0.04</v>
      </c>
      <c r="H7174" s="34">
        <v>0.99624921910728004</v>
      </c>
      <c r="I7174" s="35">
        <v>10.267940101070282</v>
      </c>
      <c r="J7174" s="35">
        <v>0.99491113421690158</v>
      </c>
      <c r="K7174" s="35">
        <v>-1.0191823824282269</v>
      </c>
      <c r="L7174" s="35">
        <v>0</v>
      </c>
      <c r="M7174" s="35">
        <v>0</v>
      </c>
      <c r="N7174" s="35">
        <v>0</v>
      </c>
      <c r="O7174" s="35">
        <v>0</v>
      </c>
      <c r="P7174" s="36">
        <v>12</v>
      </c>
      <c r="Q7174" s="37">
        <v>86</v>
      </c>
      <c r="R7174" s="36">
        <v>0</v>
      </c>
      <c r="S7174" s="39">
        <f t="shared" si="248"/>
        <v>86</v>
      </c>
      <c r="T7174" s="34" t="s">
        <v>29</v>
      </c>
      <c r="U7174" s="12">
        <f>((alpha*(beta^speed))*(speed^ceta))</f>
        <v>7.0684733591921997E-2</v>
      </c>
      <c r="V7174" s="8">
        <f t="shared" si="249"/>
        <v>86</v>
      </c>
    </row>
    <row r="7175" spans="1:22">
      <c r="A7175" s="34" t="s">
        <v>19</v>
      </c>
      <c r="B7175" s="34" t="s">
        <v>72</v>
      </c>
      <c r="C7175" s="5" t="s">
        <v>160</v>
      </c>
      <c r="D7175" s="35" t="s">
        <v>87</v>
      </c>
      <c r="E7175" s="36" t="s">
        <v>18</v>
      </c>
      <c r="F7175" s="37">
        <v>0</v>
      </c>
      <c r="G7175" s="38">
        <v>-0.04</v>
      </c>
      <c r="H7175" s="34">
        <v>0.99566002536378695</v>
      </c>
      <c r="I7175" s="35">
        <v>3.2027579377389266</v>
      </c>
      <c r="J7175" s="35">
        <v>0.99776670524611566</v>
      </c>
      <c r="K7175" s="35">
        <v>-0.91312499529010116</v>
      </c>
      <c r="L7175" s="35">
        <v>0</v>
      </c>
      <c r="M7175" s="35">
        <v>0</v>
      </c>
      <c r="N7175" s="35">
        <v>0</v>
      </c>
      <c r="O7175" s="35">
        <v>0</v>
      </c>
      <c r="P7175" s="36">
        <v>12</v>
      </c>
      <c r="Q7175" s="37">
        <v>86</v>
      </c>
      <c r="R7175" s="36">
        <v>0</v>
      </c>
      <c r="S7175" s="39">
        <f t="shared" si="248"/>
        <v>86</v>
      </c>
      <c r="T7175" s="34" t="s">
        <v>29</v>
      </c>
      <c r="U7175" s="12">
        <f>((alpha*(beta^speed))*(speed^ceta))</f>
        <v>4.5245969009662212E-2</v>
      </c>
      <c r="V7175" s="8">
        <f t="shared" si="249"/>
        <v>86</v>
      </c>
    </row>
    <row r="7176" spans="1:22">
      <c r="A7176" s="34" t="s">
        <v>19</v>
      </c>
      <c r="B7176" s="34" t="s">
        <v>72</v>
      </c>
      <c r="C7176" s="5" t="s">
        <v>160</v>
      </c>
      <c r="D7176" s="35" t="s">
        <v>87</v>
      </c>
      <c r="E7176" s="36" t="s">
        <v>17</v>
      </c>
      <c r="F7176" s="37">
        <v>0</v>
      </c>
      <c r="G7176" s="38">
        <v>-0.04</v>
      </c>
      <c r="H7176" s="34">
        <v>0.99077757963057234</v>
      </c>
      <c r="I7176" s="35">
        <v>2048.4196149879335</v>
      </c>
      <c r="J7176" s="35">
        <v>0.98205396249090693</v>
      </c>
      <c r="K7176" s="35">
        <v>-0.76581768243662507</v>
      </c>
      <c r="L7176" s="35">
        <v>0</v>
      </c>
      <c r="M7176" s="35">
        <v>0</v>
      </c>
      <c r="N7176" s="35">
        <v>0</v>
      </c>
      <c r="O7176" s="35">
        <v>0</v>
      </c>
      <c r="P7176" s="36">
        <v>12</v>
      </c>
      <c r="Q7176" s="37">
        <v>86</v>
      </c>
      <c r="R7176" s="36">
        <v>0</v>
      </c>
      <c r="S7176" s="39">
        <f t="shared" si="248"/>
        <v>86</v>
      </c>
      <c r="T7176" s="34" t="s">
        <v>29</v>
      </c>
      <c r="U7176" s="12">
        <f>((alpha*(beta^speed))*(speed^ceta))</f>
        <v>14.242495944457556</v>
      </c>
      <c r="V7176" s="8">
        <f t="shared" si="249"/>
        <v>86</v>
      </c>
    </row>
    <row r="7177" spans="1:22">
      <c r="A7177" s="34" t="s">
        <v>19</v>
      </c>
      <c r="B7177" s="34" t="s">
        <v>72</v>
      </c>
      <c r="C7177" s="5" t="s">
        <v>160</v>
      </c>
      <c r="D7177" s="35" t="s">
        <v>87</v>
      </c>
      <c r="E7177" s="36" t="s">
        <v>15</v>
      </c>
      <c r="F7177" s="37">
        <v>50</v>
      </c>
      <c r="G7177" s="38">
        <v>-0.04</v>
      </c>
      <c r="H7177" s="34">
        <v>0.99244096260341785</v>
      </c>
      <c r="I7177" s="35">
        <v>0.11739694385051161</v>
      </c>
      <c r="J7177" s="35">
        <v>32.868423174455351</v>
      </c>
      <c r="K7177" s="35">
        <v>-0.52733029608163329</v>
      </c>
      <c r="L7177" s="35">
        <v>0.62281858056320316</v>
      </c>
      <c r="M7177" s="35">
        <v>2.7823807387795722E-2</v>
      </c>
      <c r="N7177" s="35">
        <v>0</v>
      </c>
      <c r="O7177" s="35">
        <v>0</v>
      </c>
      <c r="P7177" s="36">
        <v>12</v>
      </c>
      <c r="Q7177" s="37">
        <v>86</v>
      </c>
      <c r="R7177" s="36">
        <v>10</v>
      </c>
      <c r="S7177" s="39">
        <f t="shared" si="248"/>
        <v>86</v>
      </c>
      <c r="T7177" s="34" t="s">
        <v>44</v>
      </c>
      <c r="U7177" s="12">
        <f>(alpha+(beta/(1+EXP((((-1)*ceta)+(delta*LN(speed)))+(epsilon*speed)))))</f>
        <v>0.2276171995861313</v>
      </c>
      <c r="V7177" s="8">
        <f t="shared" si="249"/>
        <v>86</v>
      </c>
    </row>
    <row r="7178" spans="1:22">
      <c r="A7178" s="34" t="s">
        <v>19</v>
      </c>
      <c r="B7178" s="34" t="s">
        <v>72</v>
      </c>
      <c r="C7178" s="5" t="s">
        <v>160</v>
      </c>
      <c r="D7178" s="35" t="s">
        <v>87</v>
      </c>
      <c r="E7178" s="36" t="s">
        <v>16</v>
      </c>
      <c r="F7178" s="37">
        <v>50</v>
      </c>
      <c r="G7178" s="38">
        <v>-0.04</v>
      </c>
      <c r="H7178" s="34">
        <v>0.98882789093018952</v>
      </c>
      <c r="I7178" s="35">
        <v>63.046925345285828</v>
      </c>
      <c r="J7178" s="35">
        <v>0.98110739745747066</v>
      </c>
      <c r="K7178" s="35">
        <v>-0.7967888135191239</v>
      </c>
      <c r="L7178" s="35">
        <v>0</v>
      </c>
      <c r="M7178" s="35">
        <v>0</v>
      </c>
      <c r="N7178" s="35">
        <v>0</v>
      </c>
      <c r="O7178" s="35">
        <v>0</v>
      </c>
      <c r="P7178" s="36">
        <v>12</v>
      </c>
      <c r="Q7178" s="37">
        <v>86</v>
      </c>
      <c r="R7178" s="36">
        <v>0</v>
      </c>
      <c r="S7178" s="39">
        <f t="shared" si="248"/>
        <v>86</v>
      </c>
      <c r="T7178" s="34" t="s">
        <v>29</v>
      </c>
      <c r="U7178" s="12">
        <f>((alpha*(beta^speed))*(speed^ceta))</f>
        <v>0.35147991195611428</v>
      </c>
      <c r="V7178" s="8">
        <f t="shared" si="249"/>
        <v>86</v>
      </c>
    </row>
    <row r="7179" spans="1:22">
      <c r="A7179" s="34" t="s">
        <v>19</v>
      </c>
      <c r="B7179" s="34" t="s">
        <v>72</v>
      </c>
      <c r="C7179" s="5" t="s">
        <v>160</v>
      </c>
      <c r="D7179" s="35" t="s">
        <v>87</v>
      </c>
      <c r="E7179" s="36" t="s">
        <v>14</v>
      </c>
      <c r="F7179" s="37">
        <v>50</v>
      </c>
      <c r="G7179" s="38">
        <v>-0.04</v>
      </c>
      <c r="H7179" s="34">
        <v>0.99627747649643539</v>
      </c>
      <c r="I7179" s="35">
        <v>9.6718655715124857</v>
      </c>
      <c r="J7179" s="35">
        <v>0.99468599078761211</v>
      </c>
      <c r="K7179" s="35">
        <v>-1.0229130037032752</v>
      </c>
      <c r="L7179" s="35">
        <v>0</v>
      </c>
      <c r="M7179" s="35">
        <v>0</v>
      </c>
      <c r="N7179" s="35">
        <v>0</v>
      </c>
      <c r="O7179" s="35">
        <v>0</v>
      </c>
      <c r="P7179" s="36">
        <v>12</v>
      </c>
      <c r="Q7179" s="37">
        <v>86</v>
      </c>
      <c r="R7179" s="36">
        <v>0</v>
      </c>
      <c r="S7179" s="39">
        <f t="shared" si="248"/>
        <v>86</v>
      </c>
      <c r="T7179" s="34" t="s">
        <v>29</v>
      </c>
      <c r="U7179" s="12">
        <f>((alpha*(beta^speed))*(speed^ceta))</f>
        <v>6.4221840404641795E-2</v>
      </c>
      <c r="V7179" s="8">
        <f t="shared" si="249"/>
        <v>86</v>
      </c>
    </row>
    <row r="7180" spans="1:22">
      <c r="A7180" s="34" t="s">
        <v>19</v>
      </c>
      <c r="B7180" s="34" t="s">
        <v>72</v>
      </c>
      <c r="C7180" s="5" t="s">
        <v>160</v>
      </c>
      <c r="D7180" s="35" t="s">
        <v>87</v>
      </c>
      <c r="E7180" s="36" t="s">
        <v>18</v>
      </c>
      <c r="F7180" s="37">
        <v>50</v>
      </c>
      <c r="G7180" s="38">
        <v>-0.04</v>
      </c>
      <c r="H7180" s="34">
        <v>0.99598651338702615</v>
      </c>
      <c r="I7180" s="35">
        <v>2.4338794359244522</v>
      </c>
      <c r="J7180" s="35">
        <v>0.99580369807920155</v>
      </c>
      <c r="K7180" s="35">
        <v>-0.82327346475249219</v>
      </c>
      <c r="L7180" s="35">
        <v>0</v>
      </c>
      <c r="M7180" s="35">
        <v>0</v>
      </c>
      <c r="N7180" s="35">
        <v>0</v>
      </c>
      <c r="O7180" s="35">
        <v>0</v>
      </c>
      <c r="P7180" s="36">
        <v>12</v>
      </c>
      <c r="Q7180" s="37">
        <v>86</v>
      </c>
      <c r="R7180" s="36">
        <v>0</v>
      </c>
      <c r="S7180" s="39">
        <f t="shared" si="248"/>
        <v>86</v>
      </c>
      <c r="T7180" s="34" t="s">
        <v>29</v>
      </c>
      <c r="U7180" s="12">
        <f>((alpha*(beta^speed))*(speed^ceta))</f>
        <v>4.3313074123684327E-2</v>
      </c>
      <c r="V7180" s="8">
        <f t="shared" si="249"/>
        <v>86</v>
      </c>
    </row>
    <row r="7181" spans="1:22">
      <c r="A7181" s="34" t="s">
        <v>19</v>
      </c>
      <c r="B7181" s="34" t="s">
        <v>72</v>
      </c>
      <c r="C7181" s="5" t="s">
        <v>160</v>
      </c>
      <c r="D7181" s="35" t="s">
        <v>87</v>
      </c>
      <c r="E7181" s="36" t="s">
        <v>17</v>
      </c>
      <c r="F7181" s="37">
        <v>50</v>
      </c>
      <c r="G7181" s="38">
        <v>-0.04</v>
      </c>
      <c r="H7181" s="34">
        <v>0.98563255869592259</v>
      </c>
      <c r="I7181" s="35">
        <v>1503.9850099763369</v>
      </c>
      <c r="J7181" s="35">
        <v>0.97748129633695879</v>
      </c>
      <c r="K7181" s="35">
        <v>-0.62734007335549535</v>
      </c>
      <c r="L7181" s="35">
        <v>0</v>
      </c>
      <c r="M7181" s="35">
        <v>0</v>
      </c>
      <c r="N7181" s="35">
        <v>0</v>
      </c>
      <c r="O7181" s="35">
        <v>0</v>
      </c>
      <c r="P7181" s="36">
        <v>12</v>
      </c>
      <c r="Q7181" s="37">
        <v>86</v>
      </c>
      <c r="R7181" s="36">
        <v>0</v>
      </c>
      <c r="S7181" s="39">
        <f t="shared" si="248"/>
        <v>86</v>
      </c>
      <c r="T7181" s="34" t="s">
        <v>29</v>
      </c>
      <c r="U7181" s="12">
        <f>((alpha*(beta^speed))*(speed^ceta))</f>
        <v>12.971265049473178</v>
      </c>
      <c r="V7181" s="8">
        <f t="shared" si="249"/>
        <v>86</v>
      </c>
    </row>
    <row r="7182" spans="1:22">
      <c r="A7182" s="34" t="s">
        <v>19</v>
      </c>
      <c r="B7182" s="34" t="s">
        <v>72</v>
      </c>
      <c r="C7182" s="5" t="s">
        <v>160</v>
      </c>
      <c r="D7182" s="35" t="s">
        <v>87</v>
      </c>
      <c r="E7182" s="36" t="s">
        <v>15</v>
      </c>
      <c r="F7182" s="37">
        <v>100</v>
      </c>
      <c r="G7182" s="38">
        <v>-0.04</v>
      </c>
      <c r="H7182" s="34">
        <v>0.98938967577659132</v>
      </c>
      <c r="I7182" s="35">
        <v>0.13689433080658289</v>
      </c>
      <c r="J7182" s="35">
        <v>17.672547654037452</v>
      </c>
      <c r="K7182" s="35">
        <v>-0.22932142355676738</v>
      </c>
      <c r="L7182" s="35">
        <v>0.43382285768329931</v>
      </c>
      <c r="M7182" s="35">
        <v>3.7059995378264765E-2</v>
      </c>
      <c r="N7182" s="35">
        <v>0</v>
      </c>
      <c r="O7182" s="35">
        <v>0</v>
      </c>
      <c r="P7182" s="36">
        <v>12</v>
      </c>
      <c r="Q7182" s="37">
        <v>86</v>
      </c>
      <c r="R7182" s="36">
        <v>10</v>
      </c>
      <c r="S7182" s="39">
        <f t="shared" si="248"/>
        <v>86</v>
      </c>
      <c r="T7182" s="34" t="s">
        <v>44</v>
      </c>
      <c r="U7182" s="12">
        <f>(alpha+(beta/(1+EXP((((-1)*ceta)+(delta*LN(speed)))+(epsilon*speed)))))</f>
        <v>0.22050296706639277</v>
      </c>
      <c r="V7182" s="8">
        <f t="shared" si="249"/>
        <v>86</v>
      </c>
    </row>
    <row r="7183" spans="1:22">
      <c r="A7183" s="34" t="s">
        <v>19</v>
      </c>
      <c r="B7183" s="34" t="s">
        <v>72</v>
      </c>
      <c r="C7183" s="5" t="s">
        <v>160</v>
      </c>
      <c r="D7183" s="35" t="s">
        <v>87</v>
      </c>
      <c r="E7183" s="36" t="s">
        <v>16</v>
      </c>
      <c r="F7183" s="37">
        <v>100</v>
      </c>
      <c r="G7183" s="38">
        <v>-0.04</v>
      </c>
      <c r="H7183" s="34">
        <v>0.98442717764454135</v>
      </c>
      <c r="I7183" s="35">
        <v>49.190790121632737</v>
      </c>
      <c r="J7183" s="35">
        <v>0.97775884338294861</v>
      </c>
      <c r="K7183" s="35">
        <v>-0.6859539602268192</v>
      </c>
      <c r="L7183" s="35">
        <v>0</v>
      </c>
      <c r="M7183" s="35">
        <v>0</v>
      </c>
      <c r="N7183" s="35">
        <v>0</v>
      </c>
      <c r="O7183" s="35">
        <v>0</v>
      </c>
      <c r="P7183" s="36">
        <v>12</v>
      </c>
      <c r="Q7183" s="37">
        <v>86</v>
      </c>
      <c r="R7183" s="36">
        <v>0</v>
      </c>
      <c r="S7183" s="39">
        <f t="shared" si="248"/>
        <v>86</v>
      </c>
      <c r="T7183" s="34" t="s">
        <v>29</v>
      </c>
      <c r="U7183" s="12">
        <f>((alpha*(beta^speed))*(speed^ceta))</f>
        <v>0.33484024541529905</v>
      </c>
      <c r="V7183" s="8">
        <f t="shared" si="249"/>
        <v>86</v>
      </c>
    </row>
    <row r="7184" spans="1:22">
      <c r="A7184" s="34" t="s">
        <v>19</v>
      </c>
      <c r="B7184" s="34" t="s">
        <v>72</v>
      </c>
      <c r="C7184" s="5" t="s">
        <v>160</v>
      </c>
      <c r="D7184" s="35" t="s">
        <v>87</v>
      </c>
      <c r="E7184" s="36" t="s">
        <v>14</v>
      </c>
      <c r="F7184" s="37">
        <v>100</v>
      </c>
      <c r="G7184" s="38">
        <v>-0.04</v>
      </c>
      <c r="H7184" s="34">
        <v>0.99638539475958254</v>
      </c>
      <c r="I7184" s="35">
        <v>8.775352101199049</v>
      </c>
      <c r="J7184" s="35">
        <v>0.99442347560132938</v>
      </c>
      <c r="K7184" s="35">
        <v>-1.0060298453065182</v>
      </c>
      <c r="L7184" s="35">
        <v>0</v>
      </c>
      <c r="M7184" s="35">
        <v>0</v>
      </c>
      <c r="N7184" s="35">
        <v>0</v>
      </c>
      <c r="O7184" s="35">
        <v>0</v>
      </c>
      <c r="P7184" s="36">
        <v>12</v>
      </c>
      <c r="Q7184" s="37">
        <v>86</v>
      </c>
      <c r="R7184" s="36">
        <v>0</v>
      </c>
      <c r="S7184" s="39">
        <f t="shared" si="248"/>
        <v>86</v>
      </c>
      <c r="T7184" s="34" t="s">
        <v>29</v>
      </c>
      <c r="U7184" s="12">
        <f>((alpha*(beta^speed))*(speed^ceta))</f>
        <v>6.1409992323315288E-2</v>
      </c>
      <c r="V7184" s="8">
        <f t="shared" si="249"/>
        <v>86</v>
      </c>
    </row>
    <row r="7185" spans="1:22">
      <c r="A7185" s="34" t="s">
        <v>19</v>
      </c>
      <c r="B7185" s="34" t="s">
        <v>72</v>
      </c>
      <c r="C7185" s="5" t="s">
        <v>160</v>
      </c>
      <c r="D7185" s="35" t="s">
        <v>87</v>
      </c>
      <c r="E7185" s="36" t="s">
        <v>18</v>
      </c>
      <c r="F7185" s="37">
        <v>100</v>
      </c>
      <c r="G7185" s="38">
        <v>-0.04</v>
      </c>
      <c r="H7185" s="34">
        <v>0.99519609993715041</v>
      </c>
      <c r="I7185" s="35">
        <v>1.1537764420988368</v>
      </c>
      <c r="J7185" s="35">
        <v>0.13246997807718253</v>
      </c>
      <c r="K7185" s="35">
        <v>0.80542622509494266</v>
      </c>
      <c r="L7185" s="35">
        <v>0</v>
      </c>
      <c r="M7185" s="35">
        <v>0</v>
      </c>
      <c r="N7185" s="35">
        <v>0</v>
      </c>
      <c r="O7185" s="35">
        <v>0</v>
      </c>
      <c r="P7185" s="36">
        <v>12</v>
      </c>
      <c r="Q7185" s="37">
        <v>86</v>
      </c>
      <c r="R7185" s="36">
        <v>2</v>
      </c>
      <c r="S7185" s="39">
        <f t="shared" si="248"/>
        <v>86</v>
      </c>
      <c r="T7185" s="34" t="s">
        <v>31</v>
      </c>
      <c r="U7185" s="12">
        <f>((alpha+(beta*speed))^((-1)/ceta))</f>
        <v>4.3262432915196734E-2</v>
      </c>
      <c r="V7185" s="8">
        <f t="shared" si="249"/>
        <v>86</v>
      </c>
    </row>
    <row r="7186" spans="1:22">
      <c r="A7186" s="34" t="s">
        <v>19</v>
      </c>
      <c r="B7186" s="34" t="s">
        <v>72</v>
      </c>
      <c r="C7186" s="5" t="s">
        <v>160</v>
      </c>
      <c r="D7186" s="35" t="s">
        <v>87</v>
      </c>
      <c r="E7186" s="36" t="s">
        <v>17</v>
      </c>
      <c r="F7186" s="37">
        <v>100</v>
      </c>
      <c r="G7186" s="38">
        <v>-0.04</v>
      </c>
      <c r="H7186" s="34">
        <v>0.980028538582421</v>
      </c>
      <c r="I7186" s="35">
        <v>1161.011197765089</v>
      </c>
      <c r="J7186" s="35">
        <v>0.97396161437876727</v>
      </c>
      <c r="K7186" s="35">
        <v>-0.5064527652137214</v>
      </c>
      <c r="L7186" s="35">
        <v>0</v>
      </c>
      <c r="M7186" s="35">
        <v>0</v>
      </c>
      <c r="N7186" s="35">
        <v>0</v>
      </c>
      <c r="O7186" s="35">
        <v>0</v>
      </c>
      <c r="P7186" s="36">
        <v>12</v>
      </c>
      <c r="Q7186" s="37">
        <v>86</v>
      </c>
      <c r="R7186" s="36">
        <v>0</v>
      </c>
      <c r="S7186" s="39">
        <f t="shared" si="248"/>
        <v>86</v>
      </c>
      <c r="T7186" s="34" t="s">
        <v>29</v>
      </c>
      <c r="U7186" s="12">
        <f>((alpha*(beta^speed))*(speed^ceta))</f>
        <v>12.580637055692021</v>
      </c>
      <c r="V7186" s="8">
        <f t="shared" si="249"/>
        <v>86</v>
      </c>
    </row>
    <row r="7187" spans="1:22">
      <c r="A7187" s="34" t="s">
        <v>19</v>
      </c>
      <c r="B7187" s="34" t="s">
        <v>72</v>
      </c>
      <c r="C7187" s="5" t="s">
        <v>160</v>
      </c>
      <c r="D7187" s="35" t="s">
        <v>87</v>
      </c>
      <c r="E7187" s="36" t="s">
        <v>15</v>
      </c>
      <c r="F7187" s="37">
        <v>0</v>
      </c>
      <c r="G7187" s="38">
        <v>-0.02</v>
      </c>
      <c r="H7187" s="34">
        <v>0.99053026751273943</v>
      </c>
      <c r="I7187" s="35">
        <v>0.76780490412668723</v>
      </c>
      <c r="J7187" s="35">
        <v>24.883044460248463</v>
      </c>
      <c r="K7187" s="35">
        <v>-9.6237600982646609E-2</v>
      </c>
      <c r="L7187" s="35">
        <v>0.57518374042641207</v>
      </c>
      <c r="M7187" s="35">
        <v>5.2671533588505383E-2</v>
      </c>
      <c r="N7187" s="35">
        <v>0</v>
      </c>
      <c r="O7187" s="35">
        <v>0</v>
      </c>
      <c r="P7187" s="36">
        <v>12</v>
      </c>
      <c r="Q7187" s="37">
        <v>86</v>
      </c>
      <c r="R7187" s="36">
        <v>10</v>
      </c>
      <c r="S7187" s="39">
        <f t="shared" si="248"/>
        <v>86</v>
      </c>
      <c r="T7187" s="34" t="s">
        <v>44</v>
      </c>
      <c r="U7187" s="12">
        <f>(alpha+(beta/(1+EXP((((-1)*ceta)+(delta*LN(speed)))+(epsilon*speed)))))</f>
        <v>0.78659122527557568</v>
      </c>
      <c r="V7187" s="8">
        <f t="shared" si="249"/>
        <v>86</v>
      </c>
    </row>
    <row r="7188" spans="1:22">
      <c r="A7188" s="34" t="s">
        <v>19</v>
      </c>
      <c r="B7188" s="34" t="s">
        <v>72</v>
      </c>
      <c r="C7188" s="5" t="s">
        <v>160</v>
      </c>
      <c r="D7188" s="35" t="s">
        <v>87</v>
      </c>
      <c r="E7188" s="36" t="s">
        <v>16</v>
      </c>
      <c r="F7188" s="37">
        <v>0</v>
      </c>
      <c r="G7188" s="38">
        <v>-0.02</v>
      </c>
      <c r="H7188" s="34">
        <v>0.99405663873955619</v>
      </c>
      <c r="I7188" s="35">
        <v>1.3267857202880076</v>
      </c>
      <c r="J7188" s="35">
        <v>102.5451392782747</v>
      </c>
      <c r="K7188" s="35">
        <v>-0.20614273778647713</v>
      </c>
      <c r="L7188" s="35">
        <v>0.80140189292330122</v>
      </c>
      <c r="M7188" s="35">
        <v>2.906070776115079E-2</v>
      </c>
      <c r="N7188" s="35">
        <v>0</v>
      </c>
      <c r="O7188" s="35">
        <v>0</v>
      </c>
      <c r="P7188" s="36">
        <v>12</v>
      </c>
      <c r="Q7188" s="37">
        <v>86</v>
      </c>
      <c r="R7188" s="36">
        <v>10</v>
      </c>
      <c r="S7188" s="39">
        <f t="shared" si="248"/>
        <v>86</v>
      </c>
      <c r="T7188" s="34" t="s">
        <v>44</v>
      </c>
      <c r="U7188" s="12">
        <f>(alpha+(beta/(1+EXP((((-1)*ceta)+(delta*LN(speed)))+(epsilon*speed)))))</f>
        <v>1.519477428375684</v>
      </c>
      <c r="V7188" s="8">
        <f t="shared" si="249"/>
        <v>86</v>
      </c>
    </row>
    <row r="7189" spans="1:22">
      <c r="A7189" s="34" t="s">
        <v>19</v>
      </c>
      <c r="B7189" s="34" t="s">
        <v>72</v>
      </c>
      <c r="C7189" s="5" t="s">
        <v>160</v>
      </c>
      <c r="D7189" s="35" t="s">
        <v>87</v>
      </c>
      <c r="E7189" s="36" t="s">
        <v>14</v>
      </c>
      <c r="F7189" s="37">
        <v>0</v>
      </c>
      <c r="G7189" s="38">
        <v>-0.02</v>
      </c>
      <c r="H7189" s="34">
        <v>0.99393894557778795</v>
      </c>
      <c r="I7189" s="35">
        <v>-0.24364388958750485</v>
      </c>
      <c r="J7189" s="35">
        <v>0.12217777108379116</v>
      </c>
      <c r="K7189" s="35">
        <v>-5.4575055304969047E-4</v>
      </c>
      <c r="L7189" s="35">
        <v>0</v>
      </c>
      <c r="M7189" s="35">
        <v>0</v>
      </c>
      <c r="N7189" s="35">
        <v>0</v>
      </c>
      <c r="O7189" s="35">
        <v>0</v>
      </c>
      <c r="P7189" s="36">
        <v>12</v>
      </c>
      <c r="Q7189" s="37">
        <v>86</v>
      </c>
      <c r="R7189" s="36">
        <v>5</v>
      </c>
      <c r="S7189" s="39">
        <f t="shared" si="248"/>
        <v>86</v>
      </c>
      <c r="T7189" s="34" t="s">
        <v>36</v>
      </c>
      <c r="U7189" s="12">
        <f>(1/(((ceta*(speed^2))+(beta*speed))+alpha))</f>
        <v>0.16058392597904655</v>
      </c>
      <c r="V7189" s="8">
        <f t="shared" si="249"/>
        <v>86</v>
      </c>
    </row>
    <row r="7190" spans="1:22">
      <c r="A7190" s="34" t="s">
        <v>19</v>
      </c>
      <c r="B7190" s="34" t="s">
        <v>72</v>
      </c>
      <c r="C7190" s="5" t="s">
        <v>160</v>
      </c>
      <c r="D7190" s="35" t="s">
        <v>87</v>
      </c>
      <c r="E7190" s="36" t="s">
        <v>18</v>
      </c>
      <c r="F7190" s="37">
        <v>0</v>
      </c>
      <c r="G7190" s="38">
        <v>-0.02</v>
      </c>
      <c r="H7190" s="34">
        <v>0.98902990608213737</v>
      </c>
      <c r="I7190" s="35">
        <v>6.0127115540809309E-2</v>
      </c>
      <c r="J7190" s="35">
        <v>0.25146196850262692</v>
      </c>
      <c r="K7190" s="35">
        <v>-1.0917511324838361E-3</v>
      </c>
      <c r="L7190" s="35">
        <v>0</v>
      </c>
      <c r="M7190" s="35">
        <v>0</v>
      </c>
      <c r="N7190" s="35">
        <v>0</v>
      </c>
      <c r="O7190" s="35">
        <v>0</v>
      </c>
      <c r="P7190" s="36">
        <v>12</v>
      </c>
      <c r="Q7190" s="37">
        <v>86</v>
      </c>
      <c r="R7190" s="36">
        <v>5</v>
      </c>
      <c r="S7190" s="39">
        <f t="shared" si="248"/>
        <v>86</v>
      </c>
      <c r="T7190" s="34" t="s">
        <v>36</v>
      </c>
      <c r="U7190" s="12">
        <f>(1/(((ceta*(speed^2))+(beta*speed))+alpha))</f>
        <v>7.3468556943724644E-2</v>
      </c>
      <c r="V7190" s="8">
        <f t="shared" si="249"/>
        <v>86</v>
      </c>
    </row>
    <row r="7191" spans="1:22">
      <c r="A7191" s="34" t="s">
        <v>19</v>
      </c>
      <c r="B7191" s="34" t="s">
        <v>72</v>
      </c>
      <c r="C7191" s="5" t="s">
        <v>160</v>
      </c>
      <c r="D7191" s="35" t="s">
        <v>87</v>
      </c>
      <c r="E7191" s="36" t="s">
        <v>17</v>
      </c>
      <c r="F7191" s="37">
        <v>0</v>
      </c>
      <c r="G7191" s="38">
        <v>-0.02</v>
      </c>
      <c r="H7191" s="34">
        <v>0.98942727010806464</v>
      </c>
      <c r="I7191" s="35">
        <v>3421.2501629265457</v>
      </c>
      <c r="J7191" s="35">
        <v>1.0019846896384859</v>
      </c>
      <c r="K7191" s="35">
        <v>-0.98234112441080867</v>
      </c>
      <c r="L7191" s="35">
        <v>0</v>
      </c>
      <c r="M7191" s="35">
        <v>0</v>
      </c>
      <c r="N7191" s="35">
        <v>0</v>
      </c>
      <c r="O7191" s="35">
        <v>0</v>
      </c>
      <c r="P7191" s="36">
        <v>12</v>
      </c>
      <c r="Q7191" s="37">
        <v>86</v>
      </c>
      <c r="R7191" s="36">
        <v>0</v>
      </c>
      <c r="S7191" s="39">
        <f t="shared" si="248"/>
        <v>86</v>
      </c>
      <c r="T7191" s="34" t="s">
        <v>29</v>
      </c>
      <c r="U7191" s="12">
        <f>((alpha*(beta^speed))*(speed^ceta))</f>
        <v>51.038841068730349</v>
      </c>
      <c r="V7191" s="8">
        <f t="shared" si="249"/>
        <v>86</v>
      </c>
    </row>
    <row r="7192" spans="1:22">
      <c r="A7192" s="34" t="s">
        <v>19</v>
      </c>
      <c r="B7192" s="34" t="s">
        <v>72</v>
      </c>
      <c r="C7192" s="5" t="s">
        <v>160</v>
      </c>
      <c r="D7192" s="35" t="s">
        <v>87</v>
      </c>
      <c r="E7192" s="36" t="s">
        <v>15</v>
      </c>
      <c r="F7192" s="37">
        <v>50</v>
      </c>
      <c r="G7192" s="38">
        <v>-0.02</v>
      </c>
      <c r="H7192" s="34">
        <v>0.98593159151530274</v>
      </c>
      <c r="I7192" s="35">
        <v>0.6700808955542904</v>
      </c>
      <c r="J7192" s="35">
        <v>15.780489514246655</v>
      </c>
      <c r="K7192" s="35">
        <v>-0.12494091174681213</v>
      </c>
      <c r="L7192" s="35">
        <v>0.31864079773095572</v>
      </c>
      <c r="M7192" s="35">
        <v>6.0881805940911887E-2</v>
      </c>
      <c r="N7192" s="35">
        <v>0</v>
      </c>
      <c r="O7192" s="35">
        <v>0</v>
      </c>
      <c r="P7192" s="36">
        <v>12</v>
      </c>
      <c r="Q7192" s="37">
        <v>86</v>
      </c>
      <c r="R7192" s="36">
        <v>10</v>
      </c>
      <c r="S7192" s="39">
        <f t="shared" si="248"/>
        <v>86</v>
      </c>
      <c r="T7192" s="34" t="s">
        <v>44</v>
      </c>
      <c r="U7192" s="12">
        <f>(alpha+(beta/(1+EXP((((-1)*ceta)+(delta*LN(speed)))+(epsilon*speed)))))</f>
        <v>0.68798949681877364</v>
      </c>
      <c r="V7192" s="8">
        <f t="shared" si="249"/>
        <v>86</v>
      </c>
    </row>
    <row r="7193" spans="1:22">
      <c r="A7193" s="34" t="s">
        <v>19</v>
      </c>
      <c r="B7193" s="34" t="s">
        <v>72</v>
      </c>
      <c r="C7193" s="5" t="s">
        <v>160</v>
      </c>
      <c r="D7193" s="35" t="s">
        <v>87</v>
      </c>
      <c r="E7193" s="36" t="s">
        <v>16</v>
      </c>
      <c r="F7193" s="37">
        <v>50</v>
      </c>
      <c r="G7193" s="38">
        <v>-0.02</v>
      </c>
      <c r="H7193" s="34">
        <v>0.98862863414595892</v>
      </c>
      <c r="I7193" s="35">
        <v>-0.66411206753259544</v>
      </c>
      <c r="J7193" s="35">
        <v>60.131163268978376</v>
      </c>
      <c r="K7193" s="35">
        <v>0.69039570659528871</v>
      </c>
      <c r="L7193" s="35">
        <v>0.94905427507770646</v>
      </c>
      <c r="M7193" s="35">
        <v>-1.0170014106906828E-4</v>
      </c>
      <c r="N7193" s="35">
        <v>0</v>
      </c>
      <c r="O7193" s="35">
        <v>0</v>
      </c>
      <c r="P7193" s="36">
        <v>12</v>
      </c>
      <c r="Q7193" s="37">
        <v>86</v>
      </c>
      <c r="R7193" s="36">
        <v>10</v>
      </c>
      <c r="S7193" s="39">
        <f t="shared" si="248"/>
        <v>86</v>
      </c>
      <c r="T7193" s="34" t="s">
        <v>44</v>
      </c>
      <c r="U7193" s="12">
        <f>(alpha+(beta/(1+EXP((((-1)*ceta)+(delta*LN(speed)))+(epsilon*speed)))))</f>
        <v>1.050728184925795</v>
      </c>
      <c r="V7193" s="8">
        <f t="shared" si="249"/>
        <v>86</v>
      </c>
    </row>
    <row r="7194" spans="1:22">
      <c r="A7194" s="34" t="s">
        <v>19</v>
      </c>
      <c r="B7194" s="34" t="s">
        <v>72</v>
      </c>
      <c r="C7194" s="5" t="s">
        <v>160</v>
      </c>
      <c r="D7194" s="35" t="s">
        <v>87</v>
      </c>
      <c r="E7194" s="36" t="s">
        <v>14</v>
      </c>
      <c r="F7194" s="37">
        <v>50</v>
      </c>
      <c r="G7194" s="38">
        <v>-0.02</v>
      </c>
      <c r="H7194" s="34">
        <v>0.99476164430941827</v>
      </c>
      <c r="I7194" s="35">
        <v>107.6466028936365</v>
      </c>
      <c r="J7194" s="35">
        <v>-2.7973530183144879</v>
      </c>
      <c r="K7194" s="35">
        <v>7.3738683847964968</v>
      </c>
      <c r="L7194" s="35">
        <v>-0.93949686790034048</v>
      </c>
      <c r="M7194" s="35">
        <v>0</v>
      </c>
      <c r="N7194" s="35">
        <v>0</v>
      </c>
      <c r="O7194" s="35">
        <v>0</v>
      </c>
      <c r="P7194" s="36">
        <v>12</v>
      </c>
      <c r="Q7194" s="37">
        <v>86</v>
      </c>
      <c r="R7194" s="36">
        <v>1</v>
      </c>
      <c r="S7194" s="39">
        <f t="shared" si="248"/>
        <v>86</v>
      </c>
      <c r="T7194" s="34" t="s">
        <v>30</v>
      </c>
      <c r="U7194" s="12">
        <f>((alpha*(speed^beta))+(ceta*(speed^delta)))</f>
        <v>0.1126812791405995</v>
      </c>
      <c r="V7194" s="8">
        <f t="shared" si="249"/>
        <v>86</v>
      </c>
    </row>
    <row r="7195" spans="1:22">
      <c r="A7195" s="34" t="s">
        <v>19</v>
      </c>
      <c r="B7195" s="34" t="s">
        <v>72</v>
      </c>
      <c r="C7195" s="5" t="s">
        <v>160</v>
      </c>
      <c r="D7195" s="35" t="s">
        <v>87</v>
      </c>
      <c r="E7195" s="36" t="s">
        <v>18</v>
      </c>
      <c r="F7195" s="37">
        <v>50</v>
      </c>
      <c r="G7195" s="38">
        <v>-0.02</v>
      </c>
      <c r="H7195" s="34">
        <v>0.99061063712295483</v>
      </c>
      <c r="I7195" s="35">
        <v>0.23097091852435195</v>
      </c>
      <c r="J7195" s="35">
        <v>0.24796594195601032</v>
      </c>
      <c r="K7195" s="35">
        <v>-8.1406664406755158E-4</v>
      </c>
      <c r="L7195" s="35">
        <v>0</v>
      </c>
      <c r="M7195" s="35">
        <v>0</v>
      </c>
      <c r="N7195" s="35">
        <v>0</v>
      </c>
      <c r="O7195" s="35">
        <v>0</v>
      </c>
      <c r="P7195" s="36">
        <v>12</v>
      </c>
      <c r="Q7195" s="37">
        <v>86</v>
      </c>
      <c r="R7195" s="36">
        <v>5</v>
      </c>
      <c r="S7195" s="39">
        <f t="shared" si="248"/>
        <v>86</v>
      </c>
      <c r="T7195" s="34" t="s">
        <v>36</v>
      </c>
      <c r="U7195" s="12">
        <f>(1/(((ceta*(speed^2))+(beta*speed))+alpha))</f>
        <v>6.4369926128944113E-2</v>
      </c>
      <c r="V7195" s="8">
        <f t="shared" si="249"/>
        <v>86</v>
      </c>
    </row>
    <row r="7196" spans="1:22">
      <c r="A7196" s="34" t="s">
        <v>19</v>
      </c>
      <c r="B7196" s="34" t="s">
        <v>72</v>
      </c>
      <c r="C7196" s="5" t="s">
        <v>160</v>
      </c>
      <c r="D7196" s="35" t="s">
        <v>87</v>
      </c>
      <c r="E7196" s="36" t="s">
        <v>17</v>
      </c>
      <c r="F7196" s="37">
        <v>50</v>
      </c>
      <c r="G7196" s="38">
        <v>-0.02</v>
      </c>
      <c r="H7196" s="34">
        <v>0.98341707104954623</v>
      </c>
      <c r="I7196" s="35">
        <v>9.4400131072400733</v>
      </c>
      <c r="J7196" s="35">
        <v>-6.808836581580441</v>
      </c>
      <c r="K7196" s="35">
        <v>-1.2608071105383232</v>
      </c>
      <c r="L7196" s="35">
        <v>0</v>
      </c>
      <c r="M7196" s="35">
        <v>0</v>
      </c>
      <c r="N7196" s="35">
        <v>0</v>
      </c>
      <c r="O7196" s="35">
        <v>0</v>
      </c>
      <c r="P7196" s="36">
        <v>12</v>
      </c>
      <c r="Q7196" s="37">
        <v>86</v>
      </c>
      <c r="R7196" s="36">
        <v>13</v>
      </c>
      <c r="S7196" s="39">
        <f t="shared" si="248"/>
        <v>86</v>
      </c>
      <c r="T7196" s="34" t="s">
        <v>50</v>
      </c>
      <c r="U7196" s="12">
        <f>EXP((alpha+(beta/speed))+(ceta*LN(speed)))</f>
        <v>42.299186108191613</v>
      </c>
      <c r="V7196" s="8">
        <f t="shared" si="249"/>
        <v>86</v>
      </c>
    </row>
    <row r="7197" spans="1:22">
      <c r="A7197" s="34" t="s">
        <v>19</v>
      </c>
      <c r="B7197" s="34" t="s">
        <v>72</v>
      </c>
      <c r="C7197" s="5" t="s">
        <v>160</v>
      </c>
      <c r="D7197" s="35" t="s">
        <v>87</v>
      </c>
      <c r="E7197" s="36" t="s">
        <v>15</v>
      </c>
      <c r="F7197" s="37">
        <v>100</v>
      </c>
      <c r="G7197" s="38">
        <v>-0.02</v>
      </c>
      <c r="H7197" s="34">
        <v>0.9801041923286794</v>
      </c>
      <c r="I7197" s="35">
        <v>-1.4299058955565769E-5</v>
      </c>
      <c r="J7197" s="35">
        <v>2.8680129713083077E-3</v>
      </c>
      <c r="K7197" s="35">
        <v>-0.19410850431829332</v>
      </c>
      <c r="L7197" s="35">
        <v>5.1235124965267582</v>
      </c>
      <c r="M7197" s="35">
        <v>0</v>
      </c>
      <c r="N7197" s="35">
        <v>0</v>
      </c>
      <c r="O7197" s="35">
        <v>0</v>
      </c>
      <c r="P7197" s="36">
        <v>12</v>
      </c>
      <c r="Q7197" s="37">
        <v>86</v>
      </c>
      <c r="R7197" s="36">
        <v>14</v>
      </c>
      <c r="S7197" s="39">
        <f t="shared" si="248"/>
        <v>86</v>
      </c>
      <c r="T7197" s="34" t="s">
        <v>51</v>
      </c>
      <c r="U7197" s="12">
        <f>(((alpha*(speed^3))+(beta*(speed^2))+(ceta*speed))+delta)</f>
        <v>0.5470028179084343</v>
      </c>
      <c r="V7197" s="8">
        <f t="shared" si="249"/>
        <v>86</v>
      </c>
    </row>
    <row r="7198" spans="1:22">
      <c r="A7198" s="34" t="s">
        <v>19</v>
      </c>
      <c r="B7198" s="34" t="s">
        <v>72</v>
      </c>
      <c r="C7198" s="5" t="s">
        <v>160</v>
      </c>
      <c r="D7198" s="35" t="s">
        <v>87</v>
      </c>
      <c r="E7198" s="36" t="s">
        <v>16</v>
      </c>
      <c r="F7198" s="37">
        <v>100</v>
      </c>
      <c r="G7198" s="38">
        <v>-0.02</v>
      </c>
      <c r="H7198" s="34">
        <v>0.98323856562794332</v>
      </c>
      <c r="I7198" s="35">
        <v>-1.7206591275272367</v>
      </c>
      <c r="J7198" s="35">
        <v>95.112786498977897</v>
      </c>
      <c r="K7198" s="35">
        <v>-0.22911754296977507</v>
      </c>
      <c r="L7198" s="35">
        <v>0.72734214544107734</v>
      </c>
      <c r="M7198" s="35">
        <v>1.1449050054244915E-3</v>
      </c>
      <c r="N7198" s="35">
        <v>0</v>
      </c>
      <c r="O7198" s="35">
        <v>0</v>
      </c>
      <c r="P7198" s="36">
        <v>12</v>
      </c>
      <c r="Q7198" s="37">
        <v>86</v>
      </c>
      <c r="R7198" s="36">
        <v>10</v>
      </c>
      <c r="S7198" s="39">
        <f t="shared" si="248"/>
        <v>86</v>
      </c>
      <c r="T7198" s="34" t="s">
        <v>44</v>
      </c>
      <c r="U7198" s="12">
        <f>(alpha+(beta/(1+EXP((((-1)*ceta)+(delta*LN(speed)))+(epsilon*speed)))))</f>
        <v>0.89054599592189509</v>
      </c>
      <c r="V7198" s="8">
        <f t="shared" si="249"/>
        <v>86</v>
      </c>
    </row>
    <row r="7199" spans="1:22">
      <c r="A7199" s="34" t="s">
        <v>19</v>
      </c>
      <c r="B7199" s="34" t="s">
        <v>72</v>
      </c>
      <c r="C7199" s="5" t="s">
        <v>160</v>
      </c>
      <c r="D7199" s="35" t="s">
        <v>87</v>
      </c>
      <c r="E7199" s="36" t="s">
        <v>14</v>
      </c>
      <c r="F7199" s="37">
        <v>100</v>
      </c>
      <c r="G7199" s="38">
        <v>-0.02</v>
      </c>
      <c r="H7199" s="34">
        <v>0.99540682327811691</v>
      </c>
      <c r="I7199" s="35">
        <v>-9.248597921359572E-2</v>
      </c>
      <c r="J7199" s="35">
        <v>0.10483368742503291</v>
      </c>
      <c r="K7199" s="35">
        <v>1.0350075175600222</v>
      </c>
      <c r="L7199" s="35">
        <v>0</v>
      </c>
      <c r="M7199" s="35">
        <v>0</v>
      </c>
      <c r="N7199" s="35">
        <v>0</v>
      </c>
      <c r="O7199" s="35">
        <v>0</v>
      </c>
      <c r="P7199" s="36">
        <v>12</v>
      </c>
      <c r="Q7199" s="37">
        <v>86</v>
      </c>
      <c r="R7199" s="36">
        <v>6</v>
      </c>
      <c r="S7199" s="39">
        <f t="shared" si="248"/>
        <v>86</v>
      </c>
      <c r="T7199" s="34" t="s">
        <v>37</v>
      </c>
      <c r="U7199" s="12">
        <f>(1/(alpha+(beta*(speed^ceta))))</f>
        <v>9.5743081867572424E-2</v>
      </c>
      <c r="V7199" s="8">
        <f t="shared" si="249"/>
        <v>86</v>
      </c>
    </row>
    <row r="7200" spans="1:22">
      <c r="A7200" s="34" t="s">
        <v>19</v>
      </c>
      <c r="B7200" s="34" t="s">
        <v>72</v>
      </c>
      <c r="C7200" s="5" t="s">
        <v>160</v>
      </c>
      <c r="D7200" s="35" t="s">
        <v>87</v>
      </c>
      <c r="E7200" s="36" t="s">
        <v>18</v>
      </c>
      <c r="F7200" s="37">
        <v>100</v>
      </c>
      <c r="G7200" s="38">
        <v>-0.02</v>
      </c>
      <c r="H7200" s="34">
        <v>0.99363523523838582</v>
      </c>
      <c r="I7200" s="35">
        <v>0.76917075387443667</v>
      </c>
      <c r="J7200" s="35">
        <v>0.19919619265931457</v>
      </c>
      <c r="K7200" s="35">
        <v>0.99692100178042797</v>
      </c>
      <c r="L7200" s="35">
        <v>0</v>
      </c>
      <c r="M7200" s="35">
        <v>0</v>
      </c>
      <c r="N7200" s="35">
        <v>0</v>
      </c>
      <c r="O7200" s="35">
        <v>0</v>
      </c>
      <c r="P7200" s="36">
        <v>12</v>
      </c>
      <c r="Q7200" s="37">
        <v>86</v>
      </c>
      <c r="R7200" s="36">
        <v>2</v>
      </c>
      <c r="S7200" s="39">
        <f t="shared" si="248"/>
        <v>86</v>
      </c>
      <c r="T7200" s="34" t="s">
        <v>31</v>
      </c>
      <c r="U7200" s="12">
        <f>((alpha+(beta*speed))^((-1)/ceta))</f>
        <v>5.5370247962562971E-2</v>
      </c>
      <c r="V7200" s="8">
        <f t="shared" si="249"/>
        <v>86</v>
      </c>
    </row>
    <row r="7201" spans="1:22">
      <c r="A7201" s="34" t="s">
        <v>19</v>
      </c>
      <c r="B7201" s="34" t="s">
        <v>72</v>
      </c>
      <c r="C7201" s="5" t="s">
        <v>160</v>
      </c>
      <c r="D7201" s="35" t="s">
        <v>87</v>
      </c>
      <c r="E7201" s="36" t="s">
        <v>17</v>
      </c>
      <c r="F7201" s="37">
        <v>100</v>
      </c>
      <c r="G7201" s="38">
        <v>-0.02</v>
      </c>
      <c r="H7201" s="34">
        <v>0.97535198750885255</v>
      </c>
      <c r="I7201" s="35">
        <v>1392.8316910221265</v>
      </c>
      <c r="J7201" s="35">
        <v>0.9837246845160641</v>
      </c>
      <c r="K7201" s="35">
        <v>-0.50556043600463574</v>
      </c>
      <c r="L7201" s="35">
        <v>0</v>
      </c>
      <c r="M7201" s="35">
        <v>0</v>
      </c>
      <c r="N7201" s="35">
        <v>0</v>
      </c>
      <c r="O7201" s="35">
        <v>0</v>
      </c>
      <c r="P7201" s="36">
        <v>12</v>
      </c>
      <c r="Q7201" s="37">
        <v>86</v>
      </c>
      <c r="R7201" s="36">
        <v>0</v>
      </c>
      <c r="S7201" s="39">
        <f t="shared" si="248"/>
        <v>86</v>
      </c>
      <c r="T7201" s="34" t="s">
        <v>29</v>
      </c>
      <c r="U7201" s="12">
        <f>((alpha*(beta^speed))*(speed^ceta))</f>
        <v>35.728905606446318</v>
      </c>
      <c r="V7201" s="8">
        <f t="shared" si="249"/>
        <v>86</v>
      </c>
    </row>
    <row r="7202" spans="1:22">
      <c r="A7202" s="34" t="s">
        <v>19</v>
      </c>
      <c r="B7202" s="34" t="s">
        <v>72</v>
      </c>
      <c r="C7202" s="5" t="s">
        <v>160</v>
      </c>
      <c r="D7202" s="35" t="s">
        <v>87</v>
      </c>
      <c r="E7202" s="36" t="s">
        <v>15</v>
      </c>
      <c r="F7202" s="37">
        <v>0</v>
      </c>
      <c r="G7202" s="38">
        <v>0.02</v>
      </c>
      <c r="H7202" s="34">
        <v>0.98128341331483193</v>
      </c>
      <c r="I7202" s="35">
        <v>1.0079188919981323</v>
      </c>
      <c r="J7202" s="35">
        <v>19.890863155034602</v>
      </c>
      <c r="K7202" s="35">
        <v>-3.3987683902848231E-2</v>
      </c>
      <c r="L7202" s="35">
        <v>0.56277811355767537</v>
      </c>
      <c r="M7202" s="35">
        <v>4.4064460406265431E-2</v>
      </c>
      <c r="N7202" s="35">
        <v>0</v>
      </c>
      <c r="O7202" s="35">
        <v>0</v>
      </c>
      <c r="P7202" s="36">
        <v>12</v>
      </c>
      <c r="Q7202" s="37">
        <v>86</v>
      </c>
      <c r="R7202" s="36">
        <v>10</v>
      </c>
      <c r="S7202" s="39">
        <f t="shared" si="248"/>
        <v>86</v>
      </c>
      <c r="T7202" s="34" t="s">
        <v>44</v>
      </c>
      <c r="U7202" s="12">
        <f>(alpha+(beta/(1+EXP((((-1)*ceta)+(delta*LN(speed)))+(epsilon*speed)))))</f>
        <v>1.0432900052665588</v>
      </c>
      <c r="V7202" s="8">
        <f t="shared" si="249"/>
        <v>86</v>
      </c>
    </row>
    <row r="7203" spans="1:22">
      <c r="A7203" s="34" t="s">
        <v>19</v>
      </c>
      <c r="B7203" s="34" t="s">
        <v>72</v>
      </c>
      <c r="C7203" s="5" t="s">
        <v>160</v>
      </c>
      <c r="D7203" s="35" t="s">
        <v>87</v>
      </c>
      <c r="E7203" s="36" t="s">
        <v>16</v>
      </c>
      <c r="F7203" s="37">
        <v>0</v>
      </c>
      <c r="G7203" s="38">
        <v>0.02</v>
      </c>
      <c r="H7203" s="34">
        <v>0.99512228360102339</v>
      </c>
      <c r="I7203" s="35">
        <v>5.8358802622979571</v>
      </c>
      <c r="J7203" s="35">
        <v>155.75825154349286</v>
      </c>
      <c r="K7203" s="35">
        <v>-0.43959954406348278</v>
      </c>
      <c r="L7203" s="35">
        <v>0.97871006134988847</v>
      </c>
      <c r="M7203" s="35">
        <v>1.7489055745634252E-2</v>
      </c>
      <c r="N7203" s="35">
        <v>0</v>
      </c>
      <c r="O7203" s="35">
        <v>0</v>
      </c>
      <c r="P7203" s="36">
        <v>12</v>
      </c>
      <c r="Q7203" s="37">
        <v>86</v>
      </c>
      <c r="R7203" s="36">
        <v>10</v>
      </c>
      <c r="S7203" s="39">
        <f t="shared" si="248"/>
        <v>86</v>
      </c>
      <c r="T7203" s="34" t="s">
        <v>44</v>
      </c>
      <c r="U7203" s="12">
        <f>(alpha+(beta/(1+EXP((((-1)*ceta)+(delta*LN(speed)))+(epsilon*speed)))))</f>
        <v>6.1204728801093973</v>
      </c>
      <c r="V7203" s="8">
        <f t="shared" si="249"/>
        <v>86</v>
      </c>
    </row>
    <row r="7204" spans="1:22">
      <c r="A7204" s="34" t="s">
        <v>19</v>
      </c>
      <c r="B7204" s="34" t="s">
        <v>72</v>
      </c>
      <c r="C7204" s="5" t="s">
        <v>160</v>
      </c>
      <c r="D7204" s="35" t="s">
        <v>87</v>
      </c>
      <c r="E7204" s="36" t="s">
        <v>14</v>
      </c>
      <c r="F7204" s="37">
        <v>0</v>
      </c>
      <c r="G7204" s="38">
        <v>0.02</v>
      </c>
      <c r="H7204" s="34">
        <v>0.99701619853504331</v>
      </c>
      <c r="I7204" s="35">
        <v>-0.26909937836681519</v>
      </c>
      <c r="J7204" s="35">
        <v>0.1119791419933046</v>
      </c>
      <c r="K7204" s="35">
        <v>1.2909532814172546</v>
      </c>
      <c r="L7204" s="35">
        <v>0</v>
      </c>
      <c r="M7204" s="35">
        <v>0</v>
      </c>
      <c r="N7204" s="35">
        <v>0</v>
      </c>
      <c r="O7204" s="35">
        <v>0</v>
      </c>
      <c r="P7204" s="36">
        <v>12</v>
      </c>
      <c r="Q7204" s="37">
        <v>86</v>
      </c>
      <c r="R7204" s="36">
        <v>2</v>
      </c>
      <c r="S7204" s="39">
        <f t="shared" si="248"/>
        <v>86</v>
      </c>
      <c r="T7204" s="34" t="s">
        <v>31</v>
      </c>
      <c r="U7204" s="12">
        <f>((alpha+(beta*speed))^((-1)/ceta))</f>
        <v>0.17684353676338363</v>
      </c>
      <c r="V7204" s="8">
        <f t="shared" si="249"/>
        <v>86</v>
      </c>
    </row>
    <row r="7205" spans="1:22">
      <c r="A7205" s="34" t="s">
        <v>19</v>
      </c>
      <c r="B7205" s="34" t="s">
        <v>72</v>
      </c>
      <c r="C7205" s="5" t="s">
        <v>160</v>
      </c>
      <c r="D7205" s="35" t="s">
        <v>87</v>
      </c>
      <c r="E7205" s="36" t="s">
        <v>18</v>
      </c>
      <c r="F7205" s="37">
        <v>0</v>
      </c>
      <c r="G7205" s="38">
        <v>0.02</v>
      </c>
      <c r="H7205" s="34">
        <v>0.99674287907203041</v>
      </c>
      <c r="I7205" s="35">
        <v>4.8110021230999402</v>
      </c>
      <c r="J7205" s="35">
        <v>-1.2176584511487818</v>
      </c>
      <c r="K7205" s="35">
        <v>0.17962158404255044</v>
      </c>
      <c r="L7205" s="35">
        <v>-0.19353544782290083</v>
      </c>
      <c r="M7205" s="35">
        <v>0</v>
      </c>
      <c r="N7205" s="35">
        <v>0</v>
      </c>
      <c r="O7205" s="35">
        <v>0</v>
      </c>
      <c r="P7205" s="36">
        <v>12</v>
      </c>
      <c r="Q7205" s="37">
        <v>86</v>
      </c>
      <c r="R7205" s="36">
        <v>1</v>
      </c>
      <c r="S7205" s="39">
        <f t="shared" si="248"/>
        <v>86</v>
      </c>
      <c r="T7205" s="34" t="s">
        <v>30</v>
      </c>
      <c r="U7205" s="12">
        <f>((alpha*(speed^beta))+(ceta*(speed^delta)))</f>
        <v>9.7068223677428872E-2</v>
      </c>
      <c r="V7205" s="8">
        <f t="shared" si="249"/>
        <v>86</v>
      </c>
    </row>
    <row r="7206" spans="1:22">
      <c r="A7206" s="34" t="s">
        <v>19</v>
      </c>
      <c r="B7206" s="34" t="s">
        <v>72</v>
      </c>
      <c r="C7206" s="5" t="s">
        <v>160</v>
      </c>
      <c r="D7206" s="35" t="s">
        <v>87</v>
      </c>
      <c r="E7206" s="36" t="s">
        <v>17</v>
      </c>
      <c r="F7206" s="37">
        <v>0</v>
      </c>
      <c r="G7206" s="38">
        <v>0.02</v>
      </c>
      <c r="H7206" s="34">
        <v>0.99172953523675855</v>
      </c>
      <c r="I7206" s="35">
        <v>2397.4560057578756</v>
      </c>
      <c r="J7206" s="35">
        <v>1.0113583986115093</v>
      </c>
      <c r="K7206" s="35">
        <v>-0.73359692428738543</v>
      </c>
      <c r="L7206" s="35">
        <v>0</v>
      </c>
      <c r="M7206" s="35">
        <v>0</v>
      </c>
      <c r="N7206" s="35">
        <v>0</v>
      </c>
      <c r="O7206" s="35">
        <v>0</v>
      </c>
      <c r="P7206" s="36">
        <v>12</v>
      </c>
      <c r="Q7206" s="37">
        <v>86</v>
      </c>
      <c r="R7206" s="36">
        <v>0</v>
      </c>
      <c r="S7206" s="39">
        <f t="shared" si="248"/>
        <v>86</v>
      </c>
      <c r="T7206" s="34" t="s">
        <v>29</v>
      </c>
      <c r="U7206" s="12">
        <f>((alpha*(beta^speed))*(speed^ceta))</f>
        <v>241.23808381872757</v>
      </c>
      <c r="V7206" s="8">
        <f t="shared" si="249"/>
        <v>86</v>
      </c>
    </row>
    <row r="7207" spans="1:22">
      <c r="A7207" s="34" t="s">
        <v>19</v>
      </c>
      <c r="B7207" s="34" t="s">
        <v>72</v>
      </c>
      <c r="C7207" s="5" t="s">
        <v>160</v>
      </c>
      <c r="D7207" s="35" t="s">
        <v>87</v>
      </c>
      <c r="E7207" s="36" t="s">
        <v>15</v>
      </c>
      <c r="F7207" s="37">
        <v>50</v>
      </c>
      <c r="G7207" s="38">
        <v>0.02</v>
      </c>
      <c r="H7207" s="34">
        <v>0.95180920163247318</v>
      </c>
      <c r="I7207" s="35">
        <v>1.2685504022967189</v>
      </c>
      <c r="J7207" s="35">
        <v>9.7336468050333718</v>
      </c>
      <c r="K7207" s="35">
        <v>0.16609710343489723</v>
      </c>
      <c r="L7207" s="35">
        <v>0.2154371254232193</v>
      </c>
      <c r="M7207" s="35">
        <v>6.5183303269119336E-2</v>
      </c>
      <c r="N7207" s="35">
        <v>0</v>
      </c>
      <c r="O7207" s="35">
        <v>0</v>
      </c>
      <c r="P7207" s="36">
        <v>12</v>
      </c>
      <c r="Q7207" s="37">
        <v>86</v>
      </c>
      <c r="R7207" s="36">
        <v>10</v>
      </c>
      <c r="S7207" s="39">
        <f t="shared" si="248"/>
        <v>86</v>
      </c>
      <c r="T7207" s="34" t="s">
        <v>44</v>
      </c>
      <c r="U7207" s="12">
        <f>(alpha+(beta/(1+EXP((((-1)*ceta)+(delta*LN(speed)))+(epsilon*speed)))))</f>
        <v>1.2847078937334544</v>
      </c>
      <c r="V7207" s="8">
        <f t="shared" si="249"/>
        <v>86</v>
      </c>
    </row>
    <row r="7208" spans="1:22">
      <c r="A7208" s="34" t="s">
        <v>19</v>
      </c>
      <c r="B7208" s="34" t="s">
        <v>72</v>
      </c>
      <c r="C7208" s="5" t="s">
        <v>160</v>
      </c>
      <c r="D7208" s="35" t="s">
        <v>87</v>
      </c>
      <c r="E7208" s="36" t="s">
        <v>16</v>
      </c>
      <c r="F7208" s="37">
        <v>50</v>
      </c>
      <c r="G7208" s="38">
        <v>0.02</v>
      </c>
      <c r="H7208" s="34">
        <v>0.99565574633889486</v>
      </c>
      <c r="I7208" s="35">
        <v>6.5765389264629972</v>
      </c>
      <c r="J7208" s="35">
        <v>103.1594831097775</v>
      </c>
      <c r="K7208" s="35">
        <v>-0.10454951593587579</v>
      </c>
      <c r="L7208" s="35">
        <v>0.91709141034737252</v>
      </c>
      <c r="M7208" s="35">
        <v>7.7640762574899373E-3</v>
      </c>
      <c r="N7208" s="35">
        <v>0</v>
      </c>
      <c r="O7208" s="35">
        <v>0</v>
      </c>
      <c r="P7208" s="36">
        <v>12</v>
      </c>
      <c r="Q7208" s="37">
        <v>86</v>
      </c>
      <c r="R7208" s="36">
        <v>10</v>
      </c>
      <c r="S7208" s="39">
        <f t="shared" si="248"/>
        <v>86</v>
      </c>
      <c r="T7208" s="34" t="s">
        <v>44</v>
      </c>
      <c r="U7208" s="12">
        <f>(alpha+(beta/(1+EXP((((-1)*ceta)+(delta*LN(speed)))+(epsilon*speed)))))</f>
        <v>7.3720512693292468</v>
      </c>
      <c r="V7208" s="8">
        <f t="shared" si="249"/>
        <v>86</v>
      </c>
    </row>
    <row r="7209" spans="1:22">
      <c r="A7209" s="34" t="s">
        <v>19</v>
      </c>
      <c r="B7209" s="34" t="s">
        <v>72</v>
      </c>
      <c r="C7209" s="5" t="s">
        <v>160</v>
      </c>
      <c r="D7209" s="35" t="s">
        <v>87</v>
      </c>
      <c r="E7209" s="36" t="s">
        <v>14</v>
      </c>
      <c r="F7209" s="37">
        <v>50</v>
      </c>
      <c r="G7209" s="38">
        <v>0.02</v>
      </c>
      <c r="H7209" s="34">
        <v>0.99710246042708983</v>
      </c>
      <c r="I7209" s="35">
        <v>-0.53321631471205999</v>
      </c>
      <c r="J7209" s="35">
        <v>0.13820030878086959</v>
      </c>
      <c r="K7209" s="35">
        <v>1.463598552560651</v>
      </c>
      <c r="L7209" s="35">
        <v>0</v>
      </c>
      <c r="M7209" s="35">
        <v>0</v>
      </c>
      <c r="N7209" s="35">
        <v>0</v>
      </c>
      <c r="O7209" s="35">
        <v>0</v>
      </c>
      <c r="P7209" s="36">
        <v>12</v>
      </c>
      <c r="Q7209" s="37">
        <v>86</v>
      </c>
      <c r="R7209" s="36">
        <v>2</v>
      </c>
      <c r="S7209" s="39">
        <f t="shared" si="248"/>
        <v>86</v>
      </c>
      <c r="T7209" s="34" t="s">
        <v>31</v>
      </c>
      <c r="U7209" s="12">
        <f>((alpha+(beta*speed))^((-1)/ceta))</f>
        <v>0.19016220397534103</v>
      </c>
      <c r="V7209" s="8">
        <f t="shared" si="249"/>
        <v>86</v>
      </c>
    </row>
    <row r="7210" spans="1:22">
      <c r="A7210" s="34" t="s">
        <v>19</v>
      </c>
      <c r="B7210" s="34" t="s">
        <v>72</v>
      </c>
      <c r="C7210" s="5" t="s">
        <v>160</v>
      </c>
      <c r="D7210" s="35" t="s">
        <v>87</v>
      </c>
      <c r="E7210" s="36" t="s">
        <v>18</v>
      </c>
      <c r="F7210" s="37">
        <v>50</v>
      </c>
      <c r="G7210" s="38">
        <v>0.02</v>
      </c>
      <c r="H7210" s="34">
        <v>0.99390544632561173</v>
      </c>
      <c r="I7210" s="35">
        <v>0.21021377289273671</v>
      </c>
      <c r="J7210" s="35">
        <v>-0.19075932571451676</v>
      </c>
      <c r="K7210" s="35">
        <v>4.2150731751500974</v>
      </c>
      <c r="L7210" s="35">
        <v>-1.1913795466491339</v>
      </c>
      <c r="M7210" s="35">
        <v>0</v>
      </c>
      <c r="N7210" s="35">
        <v>0</v>
      </c>
      <c r="O7210" s="35">
        <v>0</v>
      </c>
      <c r="P7210" s="36">
        <v>12</v>
      </c>
      <c r="Q7210" s="37">
        <v>86</v>
      </c>
      <c r="R7210" s="36">
        <v>1</v>
      </c>
      <c r="S7210" s="39">
        <f t="shared" si="248"/>
        <v>86</v>
      </c>
      <c r="T7210" s="34" t="s">
        <v>30</v>
      </c>
      <c r="U7210" s="12">
        <f>((alpha*(speed^beta))+(ceta*(speed^delta)))</f>
        <v>0.11077168499972592</v>
      </c>
      <c r="V7210" s="8">
        <f t="shared" si="249"/>
        <v>86</v>
      </c>
    </row>
    <row r="7211" spans="1:22">
      <c r="A7211" s="34" t="s">
        <v>19</v>
      </c>
      <c r="B7211" s="34" t="s">
        <v>72</v>
      </c>
      <c r="C7211" s="5" t="s">
        <v>160</v>
      </c>
      <c r="D7211" s="35" t="s">
        <v>87</v>
      </c>
      <c r="E7211" s="36" t="s">
        <v>17</v>
      </c>
      <c r="F7211" s="37">
        <v>50</v>
      </c>
      <c r="G7211" s="38">
        <v>0.02</v>
      </c>
      <c r="H7211" s="34">
        <v>0.98621509344304914</v>
      </c>
      <c r="I7211" s="35">
        <v>2052.6467407605446</v>
      </c>
      <c r="J7211" s="35">
        <v>1.0087190478334449</v>
      </c>
      <c r="K7211" s="35">
        <v>-0.59525424253550441</v>
      </c>
      <c r="L7211" s="35">
        <v>0</v>
      </c>
      <c r="M7211" s="35">
        <v>0</v>
      </c>
      <c r="N7211" s="35">
        <v>0</v>
      </c>
      <c r="O7211" s="35">
        <v>0</v>
      </c>
      <c r="P7211" s="36">
        <v>12</v>
      </c>
      <c r="Q7211" s="37">
        <v>86</v>
      </c>
      <c r="R7211" s="36">
        <v>0</v>
      </c>
      <c r="S7211" s="39">
        <f t="shared" si="248"/>
        <v>86</v>
      </c>
      <c r="T7211" s="34" t="s">
        <v>29</v>
      </c>
      <c r="U7211" s="12">
        <f>((alpha*(beta^speed))*(speed^ceta))</f>
        <v>305.51664484099666</v>
      </c>
      <c r="V7211" s="8">
        <f t="shared" si="249"/>
        <v>86</v>
      </c>
    </row>
    <row r="7212" spans="1:22">
      <c r="A7212" s="34" t="s">
        <v>19</v>
      </c>
      <c r="B7212" s="34" t="s">
        <v>72</v>
      </c>
      <c r="C7212" s="5" t="s">
        <v>160</v>
      </c>
      <c r="D7212" s="35" t="s">
        <v>87</v>
      </c>
      <c r="E7212" s="36" t="s">
        <v>15</v>
      </c>
      <c r="F7212" s="37">
        <v>100</v>
      </c>
      <c r="G7212" s="38">
        <v>0.02</v>
      </c>
      <c r="H7212" s="34">
        <v>0.93940037305794211</v>
      </c>
      <c r="I7212" s="35">
        <v>-1.4239968475861631E-5</v>
      </c>
      <c r="J7212" s="35">
        <v>2.7729759894209146E-3</v>
      </c>
      <c r="K7212" s="35">
        <v>-0.18512941774866834</v>
      </c>
      <c r="L7212" s="35">
        <v>5.7188899484117783</v>
      </c>
      <c r="M7212" s="35">
        <v>0</v>
      </c>
      <c r="N7212" s="35">
        <v>0</v>
      </c>
      <c r="O7212" s="35">
        <v>0</v>
      </c>
      <c r="P7212" s="36">
        <v>12</v>
      </c>
      <c r="Q7212" s="37">
        <v>86</v>
      </c>
      <c r="R7212" s="36">
        <v>14</v>
      </c>
      <c r="S7212" s="39">
        <f t="shared" si="248"/>
        <v>86</v>
      </c>
      <c r="T7212" s="34" t="s">
        <v>51</v>
      </c>
      <c r="U7212" s="12">
        <f>(((alpha*(speed^3))+(beta*(speed^2))+(ceta*speed))+delta)</f>
        <v>1.2492730509007401</v>
      </c>
      <c r="V7212" s="8">
        <f t="shared" si="249"/>
        <v>86</v>
      </c>
    </row>
    <row r="7213" spans="1:22">
      <c r="A7213" s="34" t="s">
        <v>19</v>
      </c>
      <c r="B7213" s="34" t="s">
        <v>72</v>
      </c>
      <c r="C7213" s="5" t="s">
        <v>160</v>
      </c>
      <c r="D7213" s="35" t="s">
        <v>87</v>
      </c>
      <c r="E7213" s="36" t="s">
        <v>16</v>
      </c>
      <c r="F7213" s="37">
        <v>100</v>
      </c>
      <c r="G7213" s="38">
        <v>0.02</v>
      </c>
      <c r="H7213" s="34">
        <v>0.99382932152312475</v>
      </c>
      <c r="I7213" s="35">
        <v>3.1428734777473779</v>
      </c>
      <c r="J7213" s="35">
        <v>2.9671888169659226</v>
      </c>
      <c r="K7213" s="35">
        <v>-0.23700566936319961</v>
      </c>
      <c r="L7213" s="35">
        <v>0</v>
      </c>
      <c r="M7213" s="35">
        <v>0</v>
      </c>
      <c r="N7213" s="35">
        <v>0</v>
      </c>
      <c r="O7213" s="35">
        <v>0</v>
      </c>
      <c r="P7213" s="36">
        <v>12</v>
      </c>
      <c r="Q7213" s="37">
        <v>86</v>
      </c>
      <c r="R7213" s="36">
        <v>13</v>
      </c>
      <c r="S7213" s="39">
        <f t="shared" si="248"/>
        <v>86</v>
      </c>
      <c r="T7213" s="34" t="s">
        <v>50</v>
      </c>
      <c r="U7213" s="12">
        <f>EXP((alpha+(beta/speed))+(ceta*LN(speed)))</f>
        <v>8.3450630354888347</v>
      </c>
      <c r="V7213" s="8">
        <f t="shared" si="249"/>
        <v>86</v>
      </c>
    </row>
    <row r="7214" spans="1:22">
      <c r="A7214" s="34" t="s">
        <v>19</v>
      </c>
      <c r="B7214" s="34" t="s">
        <v>72</v>
      </c>
      <c r="C7214" s="5" t="s">
        <v>160</v>
      </c>
      <c r="D7214" s="35" t="s">
        <v>87</v>
      </c>
      <c r="E7214" s="36" t="s">
        <v>14</v>
      </c>
      <c r="F7214" s="37">
        <v>100</v>
      </c>
      <c r="G7214" s="38">
        <v>0.02</v>
      </c>
      <c r="H7214" s="34">
        <v>0.99550108842014484</v>
      </c>
      <c r="I7214" s="35">
        <v>6.000367560107981E-2</v>
      </c>
      <c r="J7214" s="35">
        <v>9.3419057145954512E-2</v>
      </c>
      <c r="K7214" s="35">
        <v>-5.1784124077723767E-4</v>
      </c>
      <c r="L7214" s="35">
        <v>0</v>
      </c>
      <c r="M7214" s="35">
        <v>0</v>
      </c>
      <c r="N7214" s="35">
        <v>0</v>
      </c>
      <c r="O7214" s="35">
        <v>0</v>
      </c>
      <c r="P7214" s="36">
        <v>12</v>
      </c>
      <c r="Q7214" s="37">
        <v>86</v>
      </c>
      <c r="R7214" s="36">
        <v>5</v>
      </c>
      <c r="S7214" s="39">
        <f t="shared" si="248"/>
        <v>86</v>
      </c>
      <c r="T7214" s="34" t="s">
        <v>36</v>
      </c>
      <c r="U7214" s="12">
        <f>(1/(((ceta*(speed^2))+(beta*speed))+alpha))</f>
        <v>0.23451669351876964</v>
      </c>
      <c r="V7214" s="8">
        <f t="shared" si="249"/>
        <v>86</v>
      </c>
    </row>
    <row r="7215" spans="1:22">
      <c r="A7215" s="34" t="s">
        <v>19</v>
      </c>
      <c r="B7215" s="34" t="s">
        <v>72</v>
      </c>
      <c r="C7215" s="5" t="s">
        <v>160</v>
      </c>
      <c r="D7215" s="35" t="s">
        <v>87</v>
      </c>
      <c r="E7215" s="36" t="s">
        <v>18</v>
      </c>
      <c r="F7215" s="37">
        <v>100</v>
      </c>
      <c r="G7215" s="38">
        <v>0.02</v>
      </c>
      <c r="H7215" s="34">
        <v>0.98526329299777549</v>
      </c>
      <c r="I7215" s="35">
        <v>2.1595840512820037</v>
      </c>
      <c r="J7215" s="35">
        <v>1.0073124481434881</v>
      </c>
      <c r="K7215" s="35">
        <v>-0.76380362646945021</v>
      </c>
      <c r="L7215" s="35">
        <v>0</v>
      </c>
      <c r="M7215" s="35">
        <v>0</v>
      </c>
      <c r="N7215" s="35">
        <v>0</v>
      </c>
      <c r="O7215" s="35">
        <v>0</v>
      </c>
      <c r="P7215" s="36">
        <v>12</v>
      </c>
      <c r="Q7215" s="37">
        <v>86</v>
      </c>
      <c r="R7215" s="36">
        <v>0</v>
      </c>
      <c r="S7215" s="39">
        <f t="shared" si="248"/>
        <v>86</v>
      </c>
      <c r="T7215" s="34" t="s">
        <v>29</v>
      </c>
      <c r="U7215" s="12">
        <f>((alpha*(beta^speed))*(speed^ceta))</f>
        <v>0.1345595283961811</v>
      </c>
      <c r="V7215" s="8">
        <f t="shared" si="249"/>
        <v>86</v>
      </c>
    </row>
    <row r="7216" spans="1:22">
      <c r="A7216" s="34" t="s">
        <v>19</v>
      </c>
      <c r="B7216" s="34" t="s">
        <v>72</v>
      </c>
      <c r="C7216" s="5" t="s">
        <v>160</v>
      </c>
      <c r="D7216" s="35" t="s">
        <v>87</v>
      </c>
      <c r="E7216" s="36" t="s">
        <v>17</v>
      </c>
      <c r="F7216" s="37">
        <v>100</v>
      </c>
      <c r="G7216" s="38">
        <v>0.02</v>
      </c>
      <c r="H7216" s="34">
        <v>0.9804318341269298</v>
      </c>
      <c r="I7216" s="35">
        <v>1972.5998027854559</v>
      </c>
      <c r="J7216" s="35">
        <v>1.0072811048065329</v>
      </c>
      <c r="K7216" s="35">
        <v>-0.5153710502307397</v>
      </c>
      <c r="L7216" s="35">
        <v>0</v>
      </c>
      <c r="M7216" s="35">
        <v>0</v>
      </c>
      <c r="N7216" s="35">
        <v>0</v>
      </c>
      <c r="O7216" s="35">
        <v>0</v>
      </c>
      <c r="P7216" s="36">
        <v>12</v>
      </c>
      <c r="Q7216" s="37">
        <v>86</v>
      </c>
      <c r="R7216" s="36">
        <v>0</v>
      </c>
      <c r="S7216" s="39">
        <f t="shared" si="248"/>
        <v>86</v>
      </c>
      <c r="T7216" s="34" t="s">
        <v>29</v>
      </c>
      <c r="U7216" s="12">
        <f>((alpha*(beta^speed))*(speed^ceta))</f>
        <v>370.69232288549932</v>
      </c>
      <c r="V7216" s="8">
        <f t="shared" si="249"/>
        <v>86</v>
      </c>
    </row>
    <row r="7217" spans="1:22">
      <c r="A7217" s="34" t="s">
        <v>19</v>
      </c>
      <c r="B7217" s="34" t="s">
        <v>72</v>
      </c>
      <c r="C7217" s="5" t="s">
        <v>160</v>
      </c>
      <c r="D7217" s="35" t="s">
        <v>87</v>
      </c>
      <c r="E7217" s="36" t="s">
        <v>15</v>
      </c>
      <c r="F7217" s="37">
        <v>0</v>
      </c>
      <c r="G7217" s="38">
        <v>0.04</v>
      </c>
      <c r="H7217" s="34">
        <v>0.98001142350896298</v>
      </c>
      <c r="I7217" s="35">
        <v>23.638014351744282</v>
      </c>
      <c r="J7217" s="35">
        <v>1.0048162678594097</v>
      </c>
      <c r="K7217" s="35">
        <v>-0.77949762881044937</v>
      </c>
      <c r="L7217" s="35">
        <v>0</v>
      </c>
      <c r="M7217" s="35">
        <v>0</v>
      </c>
      <c r="N7217" s="35">
        <v>0</v>
      </c>
      <c r="O7217" s="35">
        <v>0</v>
      </c>
      <c r="P7217" s="36">
        <v>12</v>
      </c>
      <c r="Q7217" s="37">
        <v>86</v>
      </c>
      <c r="R7217" s="36">
        <v>0</v>
      </c>
      <c r="S7217" s="39">
        <f t="shared" si="248"/>
        <v>86</v>
      </c>
      <c r="T7217" s="34" t="s">
        <v>29</v>
      </c>
      <c r="U7217" s="12">
        <f>((alpha*(beta^speed))*(speed^ceta))</f>
        <v>1.109498175205526</v>
      </c>
      <c r="V7217" s="8">
        <f t="shared" si="249"/>
        <v>86</v>
      </c>
    </row>
    <row r="7218" spans="1:22">
      <c r="A7218" s="34" t="s">
        <v>19</v>
      </c>
      <c r="B7218" s="34" t="s">
        <v>72</v>
      </c>
      <c r="C7218" s="5" t="s">
        <v>160</v>
      </c>
      <c r="D7218" s="35" t="s">
        <v>87</v>
      </c>
      <c r="E7218" s="36" t="s">
        <v>16</v>
      </c>
      <c r="F7218" s="37">
        <v>0</v>
      </c>
      <c r="G7218" s="38">
        <v>0.04</v>
      </c>
      <c r="H7218" s="34">
        <v>0.99661904860265405</v>
      </c>
      <c r="I7218" s="35">
        <v>2.6355052826184653</v>
      </c>
      <c r="J7218" s="35">
        <v>4.9683386135543666</v>
      </c>
      <c r="K7218" s="35">
        <v>-0.1357146132145223</v>
      </c>
      <c r="L7218" s="35">
        <v>0</v>
      </c>
      <c r="M7218" s="35">
        <v>0</v>
      </c>
      <c r="N7218" s="35">
        <v>0</v>
      </c>
      <c r="O7218" s="35">
        <v>0</v>
      </c>
      <c r="P7218" s="36">
        <v>12</v>
      </c>
      <c r="Q7218" s="37">
        <v>86</v>
      </c>
      <c r="R7218" s="36">
        <v>13</v>
      </c>
      <c r="S7218" s="39">
        <f t="shared" si="248"/>
        <v>86</v>
      </c>
      <c r="T7218" s="34" t="s">
        <v>50</v>
      </c>
      <c r="U7218" s="12">
        <f>EXP((alpha+(beta/speed))+(ceta*LN(speed)))</f>
        <v>8.0748689624093295</v>
      </c>
      <c r="V7218" s="8">
        <f t="shared" si="249"/>
        <v>86</v>
      </c>
    </row>
    <row r="7219" spans="1:22">
      <c r="A7219" s="34" t="s">
        <v>19</v>
      </c>
      <c r="B7219" s="34" t="s">
        <v>72</v>
      </c>
      <c r="C7219" s="5" t="s">
        <v>160</v>
      </c>
      <c r="D7219" s="35" t="s">
        <v>87</v>
      </c>
      <c r="E7219" s="36" t="s">
        <v>14</v>
      </c>
      <c r="F7219" s="37">
        <v>0</v>
      </c>
      <c r="G7219" s="38">
        <v>0.04</v>
      </c>
      <c r="H7219" s="34">
        <v>0.99736394424991293</v>
      </c>
      <c r="I7219" s="35">
        <v>1.1199720238685104E-2</v>
      </c>
      <c r="J7219" s="35">
        <v>8.9645810244847371E-2</v>
      </c>
      <c r="K7219" s="35">
        <v>-4.1081859297781835E-4</v>
      </c>
      <c r="L7219" s="35">
        <v>0</v>
      </c>
      <c r="M7219" s="35">
        <v>0</v>
      </c>
      <c r="N7219" s="35">
        <v>0</v>
      </c>
      <c r="O7219" s="35">
        <v>0</v>
      </c>
      <c r="P7219" s="36">
        <v>12</v>
      </c>
      <c r="Q7219" s="37">
        <v>86</v>
      </c>
      <c r="R7219" s="36">
        <v>5</v>
      </c>
      <c r="S7219" s="39">
        <f t="shared" si="248"/>
        <v>86</v>
      </c>
      <c r="T7219" s="34" t="s">
        <v>36</v>
      </c>
      <c r="U7219" s="12">
        <f>(1/(((ceta*(speed^2))+(beta*speed))+alpha))</f>
        <v>0.21356910963775352</v>
      </c>
      <c r="V7219" s="8">
        <f t="shared" si="249"/>
        <v>86</v>
      </c>
    </row>
    <row r="7220" spans="1:22">
      <c r="A7220" s="34" t="s">
        <v>19</v>
      </c>
      <c r="B7220" s="34" t="s">
        <v>72</v>
      </c>
      <c r="C7220" s="5" t="s">
        <v>160</v>
      </c>
      <c r="D7220" s="35" t="s">
        <v>87</v>
      </c>
      <c r="E7220" s="36" t="s">
        <v>18</v>
      </c>
      <c r="F7220" s="37">
        <v>0</v>
      </c>
      <c r="G7220" s="38">
        <v>0.04</v>
      </c>
      <c r="H7220" s="34">
        <v>0.99575215398705685</v>
      </c>
      <c r="I7220" s="35">
        <v>-13.392276472213508</v>
      </c>
      <c r="J7220" s="35">
        <v>1.9756299322025379</v>
      </c>
      <c r="K7220" s="35">
        <v>2.2915255823071226</v>
      </c>
      <c r="L7220" s="35">
        <v>0</v>
      </c>
      <c r="M7220" s="35">
        <v>0</v>
      </c>
      <c r="N7220" s="35">
        <v>0</v>
      </c>
      <c r="O7220" s="35">
        <v>0</v>
      </c>
      <c r="P7220" s="36">
        <v>12</v>
      </c>
      <c r="Q7220" s="37">
        <v>86</v>
      </c>
      <c r="R7220" s="36">
        <v>2</v>
      </c>
      <c r="S7220" s="39">
        <f t="shared" si="248"/>
        <v>86</v>
      </c>
      <c r="T7220" s="34" t="s">
        <v>31</v>
      </c>
      <c r="U7220" s="12">
        <f>((alpha+(beta*speed))^((-1)/ceta))</f>
        <v>0.11023522080452536</v>
      </c>
      <c r="V7220" s="8">
        <f t="shared" si="249"/>
        <v>86</v>
      </c>
    </row>
    <row r="7221" spans="1:22">
      <c r="A7221" s="34" t="s">
        <v>19</v>
      </c>
      <c r="B7221" s="34" t="s">
        <v>72</v>
      </c>
      <c r="C7221" s="5" t="s">
        <v>160</v>
      </c>
      <c r="D7221" s="35" t="s">
        <v>87</v>
      </c>
      <c r="E7221" s="36" t="s">
        <v>17</v>
      </c>
      <c r="F7221" s="37">
        <v>0</v>
      </c>
      <c r="G7221" s="38">
        <v>0.04</v>
      </c>
      <c r="H7221" s="34">
        <v>0.99280296477085395</v>
      </c>
      <c r="I7221" s="35">
        <v>1984.7904293280021</v>
      </c>
      <c r="J7221" s="35">
        <v>1.0098075041777255</v>
      </c>
      <c r="K7221" s="35">
        <v>-0.58082296842881864</v>
      </c>
      <c r="L7221" s="35">
        <v>0</v>
      </c>
      <c r="M7221" s="35">
        <v>0</v>
      </c>
      <c r="N7221" s="35">
        <v>0</v>
      </c>
      <c r="O7221" s="35">
        <v>0</v>
      </c>
      <c r="P7221" s="36">
        <v>12</v>
      </c>
      <c r="Q7221" s="37">
        <v>86</v>
      </c>
      <c r="R7221" s="36">
        <v>0</v>
      </c>
      <c r="S7221" s="39">
        <f t="shared" si="248"/>
        <v>86</v>
      </c>
      <c r="T7221" s="34" t="s">
        <v>29</v>
      </c>
      <c r="U7221" s="12">
        <f>((alpha*(beta^speed))*(speed^ceta))</f>
        <v>345.64683621319585</v>
      </c>
      <c r="V7221" s="8">
        <f t="shared" si="249"/>
        <v>86</v>
      </c>
    </row>
    <row r="7222" spans="1:22">
      <c r="A7222" s="34" t="s">
        <v>19</v>
      </c>
      <c r="B7222" s="34" t="s">
        <v>72</v>
      </c>
      <c r="C7222" s="5" t="s">
        <v>160</v>
      </c>
      <c r="D7222" s="35" t="s">
        <v>87</v>
      </c>
      <c r="E7222" s="36" t="s">
        <v>15</v>
      </c>
      <c r="F7222" s="37">
        <v>50</v>
      </c>
      <c r="G7222" s="38">
        <v>0.04</v>
      </c>
      <c r="H7222" s="34">
        <v>0.97083710809336177</v>
      </c>
      <c r="I7222" s="35">
        <v>0.83650364034628155</v>
      </c>
      <c r="J7222" s="35">
        <v>20.430540975054711</v>
      </c>
      <c r="K7222" s="35">
        <v>-0.14394511379940986</v>
      </c>
      <c r="L7222" s="35">
        <v>0.56016377668616091</v>
      </c>
      <c r="M7222" s="35">
        <v>1.8362006648882746E-2</v>
      </c>
      <c r="N7222" s="35">
        <v>0</v>
      </c>
      <c r="O7222" s="35">
        <v>0</v>
      </c>
      <c r="P7222" s="36">
        <v>12</v>
      </c>
      <c r="Q7222" s="37">
        <v>85</v>
      </c>
      <c r="R7222" s="36">
        <v>10</v>
      </c>
      <c r="S7222" s="39">
        <f t="shared" si="248"/>
        <v>85</v>
      </c>
      <c r="T7222" s="34" t="s">
        <v>44</v>
      </c>
      <c r="U7222" s="12">
        <f>(alpha+(beta/(1+EXP((((-1)*ceta)+(delta*LN(speed)))+(epsilon*speed)))))</f>
        <v>1.1403356745688504</v>
      </c>
      <c r="V7222" s="8">
        <f t="shared" si="249"/>
        <v>85</v>
      </c>
    </row>
    <row r="7223" spans="1:22">
      <c r="A7223" s="34" t="s">
        <v>19</v>
      </c>
      <c r="B7223" s="34" t="s">
        <v>72</v>
      </c>
      <c r="C7223" s="5" t="s">
        <v>160</v>
      </c>
      <c r="D7223" s="35" t="s">
        <v>87</v>
      </c>
      <c r="E7223" s="36" t="s">
        <v>16</v>
      </c>
      <c r="F7223" s="37">
        <v>50</v>
      </c>
      <c r="G7223" s="38">
        <v>0.04</v>
      </c>
      <c r="H7223" s="34">
        <v>0.99611005519919549</v>
      </c>
      <c r="I7223" s="35">
        <v>76.703480540908643</v>
      </c>
      <c r="J7223" s="35">
        <v>-0.80645955980134687</v>
      </c>
      <c r="K7223" s="35">
        <v>6.9117964800512608</v>
      </c>
      <c r="L7223" s="35">
        <v>4.2582016129750176E-2</v>
      </c>
      <c r="M7223" s="35">
        <v>0</v>
      </c>
      <c r="N7223" s="35">
        <v>0</v>
      </c>
      <c r="O7223" s="35">
        <v>0</v>
      </c>
      <c r="P7223" s="36">
        <v>12</v>
      </c>
      <c r="Q7223" s="37">
        <v>85</v>
      </c>
      <c r="R7223" s="36">
        <v>1</v>
      </c>
      <c r="S7223" s="39">
        <f t="shared" si="248"/>
        <v>85</v>
      </c>
      <c r="T7223" s="34" t="s">
        <v>30</v>
      </c>
      <c r="U7223" s="12">
        <f>((alpha*(speed^beta))+(ceta*(speed^delta)))</f>
        <v>10.483356620426022</v>
      </c>
      <c r="V7223" s="8">
        <f t="shared" si="249"/>
        <v>85</v>
      </c>
    </row>
    <row r="7224" spans="1:22">
      <c r="A7224" s="34" t="s">
        <v>19</v>
      </c>
      <c r="B7224" s="34" t="s">
        <v>72</v>
      </c>
      <c r="C7224" s="5" t="s">
        <v>160</v>
      </c>
      <c r="D7224" s="35" t="s">
        <v>87</v>
      </c>
      <c r="E7224" s="36" t="s">
        <v>14</v>
      </c>
      <c r="F7224" s="37">
        <v>50</v>
      </c>
      <c r="G7224" s="38">
        <v>0.04</v>
      </c>
      <c r="H7224" s="34">
        <v>0.9967647498566643</v>
      </c>
      <c r="I7224" s="35">
        <v>11.176687443948042</v>
      </c>
      <c r="J7224" s="35">
        <v>1.0101857077978709</v>
      </c>
      <c r="K7224" s="35">
        <v>-1.038766613100256</v>
      </c>
      <c r="L7224" s="35">
        <v>0</v>
      </c>
      <c r="M7224" s="35">
        <v>0</v>
      </c>
      <c r="N7224" s="35">
        <v>0</v>
      </c>
      <c r="O7224" s="35">
        <v>0</v>
      </c>
      <c r="P7224" s="36">
        <v>12</v>
      </c>
      <c r="Q7224" s="37">
        <v>85</v>
      </c>
      <c r="R7224" s="36">
        <v>0</v>
      </c>
      <c r="S7224" s="39">
        <f t="shared" si="248"/>
        <v>85</v>
      </c>
      <c r="T7224" s="34" t="s">
        <v>29</v>
      </c>
      <c r="U7224" s="12">
        <f>((alpha*(beta^speed))*(speed^ceta))</f>
        <v>0.26193939778138114</v>
      </c>
      <c r="V7224" s="8">
        <f t="shared" si="249"/>
        <v>85</v>
      </c>
    </row>
    <row r="7225" spans="1:22">
      <c r="A7225" s="34" t="s">
        <v>19</v>
      </c>
      <c r="B7225" s="34" t="s">
        <v>72</v>
      </c>
      <c r="C7225" s="5" t="s">
        <v>160</v>
      </c>
      <c r="D7225" s="35" t="s">
        <v>87</v>
      </c>
      <c r="E7225" s="36" t="s">
        <v>18</v>
      </c>
      <c r="F7225" s="37">
        <v>50</v>
      </c>
      <c r="G7225" s="38">
        <v>0.04</v>
      </c>
      <c r="H7225" s="34">
        <v>0.98831497005383773</v>
      </c>
      <c r="I7225" s="35">
        <v>2.5164895491836123</v>
      </c>
      <c r="J7225" s="35">
        <v>1.0105547738151377</v>
      </c>
      <c r="K7225" s="35">
        <v>-0.82968132510443238</v>
      </c>
      <c r="L7225" s="35">
        <v>0</v>
      </c>
      <c r="M7225" s="35">
        <v>0</v>
      </c>
      <c r="N7225" s="35">
        <v>0</v>
      </c>
      <c r="O7225" s="35">
        <v>0</v>
      </c>
      <c r="P7225" s="36">
        <v>12</v>
      </c>
      <c r="Q7225" s="37">
        <v>85</v>
      </c>
      <c r="R7225" s="36">
        <v>0</v>
      </c>
      <c r="S7225" s="39">
        <f t="shared" si="248"/>
        <v>85</v>
      </c>
      <c r="T7225" s="34" t="s">
        <v>29</v>
      </c>
      <c r="U7225" s="12">
        <f>((alpha*(beta^speed))*(speed^ceta))</f>
        <v>0.15402109627265606</v>
      </c>
      <c r="V7225" s="8">
        <f t="shared" si="249"/>
        <v>85</v>
      </c>
    </row>
    <row r="7226" spans="1:22">
      <c r="A7226" s="34" t="s">
        <v>19</v>
      </c>
      <c r="B7226" s="34" t="s">
        <v>72</v>
      </c>
      <c r="C7226" s="5" t="s">
        <v>160</v>
      </c>
      <c r="D7226" s="35" t="s">
        <v>87</v>
      </c>
      <c r="E7226" s="36" t="s">
        <v>17</v>
      </c>
      <c r="F7226" s="37">
        <v>50</v>
      </c>
      <c r="G7226" s="38">
        <v>0.04</v>
      </c>
      <c r="H7226" s="34">
        <v>0.98936271626736139</v>
      </c>
      <c r="I7226" s="35">
        <v>1833.0942895081835</v>
      </c>
      <c r="J7226" s="35">
        <v>1.0076740947618252</v>
      </c>
      <c r="K7226" s="35">
        <v>-0.45763113034607028</v>
      </c>
      <c r="L7226" s="35">
        <v>0</v>
      </c>
      <c r="M7226" s="35">
        <v>0</v>
      </c>
      <c r="N7226" s="35">
        <v>0</v>
      </c>
      <c r="O7226" s="35">
        <v>0</v>
      </c>
      <c r="P7226" s="36">
        <v>12</v>
      </c>
      <c r="Q7226" s="37">
        <v>85</v>
      </c>
      <c r="R7226" s="36">
        <v>0</v>
      </c>
      <c r="S7226" s="39">
        <f t="shared" si="248"/>
        <v>85</v>
      </c>
      <c r="T7226" s="34" t="s">
        <v>29</v>
      </c>
      <c r="U7226" s="12">
        <f>((alpha*(beta^speed))*(speed^ceta))</f>
        <v>459.65355214694148</v>
      </c>
      <c r="V7226" s="8">
        <f t="shared" si="249"/>
        <v>85</v>
      </c>
    </row>
    <row r="7227" spans="1:22">
      <c r="A7227" s="34" t="s">
        <v>19</v>
      </c>
      <c r="B7227" s="34" t="s">
        <v>72</v>
      </c>
      <c r="C7227" s="5" t="s">
        <v>160</v>
      </c>
      <c r="D7227" s="35" t="s">
        <v>87</v>
      </c>
      <c r="E7227" s="36" t="s">
        <v>15</v>
      </c>
      <c r="F7227" s="37">
        <v>100</v>
      </c>
      <c r="G7227" s="38">
        <v>0.04</v>
      </c>
      <c r="H7227" s="34">
        <v>0.97503900152223766</v>
      </c>
      <c r="I7227" s="35">
        <v>0.89492884277074247</v>
      </c>
      <c r="J7227" s="35">
        <v>9.3112176118500667</v>
      </c>
      <c r="K7227" s="35">
        <v>0.63027159667850829</v>
      </c>
      <c r="L7227" s="35">
        <v>0.34645304852112963</v>
      </c>
      <c r="M7227" s="35">
        <v>3.2721735387440221E-2</v>
      </c>
      <c r="N7227" s="35">
        <v>0</v>
      </c>
      <c r="O7227" s="35">
        <v>0</v>
      </c>
      <c r="P7227" s="36">
        <v>12</v>
      </c>
      <c r="Q7227" s="37">
        <v>72</v>
      </c>
      <c r="R7227" s="36">
        <v>10</v>
      </c>
      <c r="S7227" s="39">
        <f t="shared" si="248"/>
        <v>72</v>
      </c>
      <c r="T7227" s="34" t="s">
        <v>44</v>
      </c>
      <c r="U7227" s="12">
        <f>(alpha+(beta/(1+EXP((((-1)*ceta)+(delta*LN(speed)))+(epsilon*speed)))))</f>
        <v>1.257040130265267</v>
      </c>
      <c r="V7227" s="8">
        <f t="shared" si="249"/>
        <v>72</v>
      </c>
    </row>
    <row r="7228" spans="1:22">
      <c r="A7228" s="34" t="s">
        <v>19</v>
      </c>
      <c r="B7228" s="34" t="s">
        <v>72</v>
      </c>
      <c r="C7228" s="5" t="s">
        <v>160</v>
      </c>
      <c r="D7228" s="35" t="s">
        <v>87</v>
      </c>
      <c r="E7228" s="36" t="s">
        <v>16</v>
      </c>
      <c r="F7228" s="37">
        <v>100</v>
      </c>
      <c r="G7228" s="38">
        <v>0.04</v>
      </c>
      <c r="H7228" s="34">
        <v>0.99560180632238582</v>
      </c>
      <c r="I7228" s="35">
        <v>186.04931752030728</v>
      </c>
      <c r="J7228" s="35">
        <v>-1.3722472513128772</v>
      </c>
      <c r="K7228" s="35">
        <v>18.428576510830617</v>
      </c>
      <c r="L7228" s="35">
        <v>-8.7150354337974439E-2</v>
      </c>
      <c r="M7228" s="35">
        <v>0</v>
      </c>
      <c r="N7228" s="35">
        <v>0</v>
      </c>
      <c r="O7228" s="35">
        <v>0</v>
      </c>
      <c r="P7228" s="36">
        <v>12</v>
      </c>
      <c r="Q7228" s="37">
        <v>72</v>
      </c>
      <c r="R7228" s="36">
        <v>1</v>
      </c>
      <c r="S7228" s="39">
        <f t="shared" si="248"/>
        <v>72</v>
      </c>
      <c r="T7228" s="34" t="s">
        <v>30</v>
      </c>
      <c r="U7228" s="12">
        <f>((alpha*(speed^beta))+(ceta*(speed^delta)))</f>
        <v>13.220669875590767</v>
      </c>
      <c r="V7228" s="8">
        <f t="shared" si="249"/>
        <v>72</v>
      </c>
    </row>
    <row r="7229" spans="1:22">
      <c r="A7229" s="34" t="s">
        <v>19</v>
      </c>
      <c r="B7229" s="34" t="s">
        <v>72</v>
      </c>
      <c r="C7229" s="5" t="s">
        <v>160</v>
      </c>
      <c r="D7229" s="35" t="s">
        <v>87</v>
      </c>
      <c r="E7229" s="36" t="s">
        <v>14</v>
      </c>
      <c r="F7229" s="37">
        <v>100</v>
      </c>
      <c r="G7229" s="38">
        <v>0.04</v>
      </c>
      <c r="H7229" s="34">
        <v>0.9974181880258286</v>
      </c>
      <c r="I7229" s="35">
        <v>8.8268844953124201</v>
      </c>
      <c r="J7229" s="35">
        <v>1.0097443877304495</v>
      </c>
      <c r="K7229" s="35">
        <v>-0.94645685178863737</v>
      </c>
      <c r="L7229" s="35">
        <v>0</v>
      </c>
      <c r="M7229" s="35">
        <v>0</v>
      </c>
      <c r="N7229" s="35">
        <v>0</v>
      </c>
      <c r="O7229" s="35">
        <v>0</v>
      </c>
      <c r="P7229" s="36">
        <v>12</v>
      </c>
      <c r="Q7229" s="37">
        <v>72</v>
      </c>
      <c r="R7229" s="36">
        <v>0</v>
      </c>
      <c r="S7229" s="39">
        <f t="shared" si="248"/>
        <v>72</v>
      </c>
      <c r="T7229" s="34" t="s">
        <v>29</v>
      </c>
      <c r="U7229" s="12">
        <f>((alpha*(beta^speed))*(speed^ceta))</f>
        <v>0.30984652643304089</v>
      </c>
      <c r="V7229" s="8">
        <f t="shared" si="249"/>
        <v>72</v>
      </c>
    </row>
    <row r="7230" spans="1:22">
      <c r="A7230" s="34" t="s">
        <v>19</v>
      </c>
      <c r="B7230" s="34" t="s">
        <v>72</v>
      </c>
      <c r="C7230" s="5" t="s">
        <v>160</v>
      </c>
      <c r="D7230" s="35" t="s">
        <v>87</v>
      </c>
      <c r="E7230" s="36" t="s">
        <v>18</v>
      </c>
      <c r="F7230" s="37">
        <v>100</v>
      </c>
      <c r="G7230" s="38">
        <v>0.04</v>
      </c>
      <c r="H7230" s="34">
        <v>0.98006017293350811</v>
      </c>
      <c r="I7230" s="35">
        <v>1.4544099779114457</v>
      </c>
      <c r="J7230" s="35">
        <v>1.0062039446954707</v>
      </c>
      <c r="K7230" s="35">
        <v>-0.58306620398204234</v>
      </c>
      <c r="L7230" s="35">
        <v>0</v>
      </c>
      <c r="M7230" s="35">
        <v>0</v>
      </c>
      <c r="N7230" s="35">
        <v>0</v>
      </c>
      <c r="O7230" s="35">
        <v>0</v>
      </c>
      <c r="P7230" s="36">
        <v>12</v>
      </c>
      <c r="Q7230" s="37">
        <v>72</v>
      </c>
      <c r="R7230" s="36">
        <v>0</v>
      </c>
      <c r="S7230" s="39">
        <f t="shared" si="248"/>
        <v>72</v>
      </c>
      <c r="T7230" s="34" t="s">
        <v>29</v>
      </c>
      <c r="U7230" s="12">
        <f>((alpha*(beta^speed))*(speed^ceta))</f>
        <v>0.18755651719879521</v>
      </c>
      <c r="V7230" s="8">
        <f t="shared" si="249"/>
        <v>72</v>
      </c>
    </row>
    <row r="7231" spans="1:22">
      <c r="A7231" s="34" t="s">
        <v>19</v>
      </c>
      <c r="B7231" s="34" t="s">
        <v>72</v>
      </c>
      <c r="C7231" s="5" t="s">
        <v>160</v>
      </c>
      <c r="D7231" s="35" t="s">
        <v>87</v>
      </c>
      <c r="E7231" s="36" t="s">
        <v>17</v>
      </c>
      <c r="F7231" s="37">
        <v>100</v>
      </c>
      <c r="G7231" s="38">
        <v>0.04</v>
      </c>
      <c r="H7231" s="34">
        <v>0.98595095413794165</v>
      </c>
      <c r="I7231" s="35">
        <v>1725.2641131757396</v>
      </c>
      <c r="J7231" s="35">
        <v>1.0054211733776921</v>
      </c>
      <c r="K7231" s="35">
        <v>-0.35551602695270629</v>
      </c>
      <c r="L7231" s="35">
        <v>0</v>
      </c>
      <c r="M7231" s="35">
        <v>0</v>
      </c>
      <c r="N7231" s="35">
        <v>0</v>
      </c>
      <c r="O7231" s="35">
        <v>0</v>
      </c>
      <c r="P7231" s="36">
        <v>12</v>
      </c>
      <c r="Q7231" s="37">
        <v>72</v>
      </c>
      <c r="R7231" s="36">
        <v>0</v>
      </c>
      <c r="S7231" s="39">
        <f t="shared" si="248"/>
        <v>72</v>
      </c>
      <c r="T7231" s="34" t="s">
        <v>29</v>
      </c>
      <c r="U7231" s="12">
        <f>((alpha*(beta^speed))*(speed^ceta))</f>
        <v>556.67543200026375</v>
      </c>
      <c r="V7231" s="8">
        <f t="shared" si="249"/>
        <v>72</v>
      </c>
    </row>
    <row r="7232" spans="1:22">
      <c r="A7232" s="34" t="s">
        <v>19</v>
      </c>
      <c r="B7232" s="34" t="s">
        <v>72</v>
      </c>
      <c r="C7232" s="5" t="s">
        <v>160</v>
      </c>
      <c r="D7232" s="35" t="s">
        <v>87</v>
      </c>
      <c r="E7232" s="36" t="s">
        <v>15</v>
      </c>
      <c r="F7232" s="37">
        <v>0</v>
      </c>
      <c r="G7232" s="38">
        <v>0.06</v>
      </c>
      <c r="H7232" s="34">
        <v>0.98242416401105737</v>
      </c>
      <c r="I7232" s="35">
        <v>0.61201123466977447</v>
      </c>
      <c r="J7232" s="35">
        <v>21.774109857968988</v>
      </c>
      <c r="K7232" s="35">
        <v>-0.16861322425138153</v>
      </c>
      <c r="L7232" s="35">
        <v>0.61697307267896817</v>
      </c>
      <c r="M7232" s="35">
        <v>1.1574111411529465E-2</v>
      </c>
      <c r="N7232" s="35">
        <v>0</v>
      </c>
      <c r="O7232" s="35">
        <v>0</v>
      </c>
      <c r="P7232" s="36">
        <v>12</v>
      </c>
      <c r="Q7232" s="37">
        <v>86</v>
      </c>
      <c r="R7232" s="36">
        <v>10</v>
      </c>
      <c r="S7232" s="39">
        <f t="shared" si="248"/>
        <v>86</v>
      </c>
      <c r="T7232" s="34" t="s">
        <v>44</v>
      </c>
      <c r="U7232" s="12">
        <f>(alpha+(beta/(1+EXP((((-1)*ceta)+(delta*LN(speed)))+(epsilon*speed)))))</f>
        <v>1.0388808448880511</v>
      </c>
      <c r="V7232" s="8">
        <f t="shared" si="249"/>
        <v>86</v>
      </c>
    </row>
    <row r="7233" spans="1:22">
      <c r="A7233" s="34" t="s">
        <v>19</v>
      </c>
      <c r="B7233" s="34" t="s">
        <v>72</v>
      </c>
      <c r="C7233" s="5" t="s">
        <v>160</v>
      </c>
      <c r="D7233" s="35" t="s">
        <v>87</v>
      </c>
      <c r="E7233" s="36" t="s">
        <v>16</v>
      </c>
      <c r="F7233" s="37">
        <v>0</v>
      </c>
      <c r="G7233" s="38">
        <v>0.06</v>
      </c>
      <c r="H7233" s="34">
        <v>0.99566637830786409</v>
      </c>
      <c r="I7233" s="35">
        <v>2.7925815547750101</v>
      </c>
      <c r="J7233" s="35">
        <v>4.4618007603938459</v>
      </c>
      <c r="K7233" s="35">
        <v>-0.11959273703288595</v>
      </c>
      <c r="L7233" s="35">
        <v>0</v>
      </c>
      <c r="M7233" s="35">
        <v>0</v>
      </c>
      <c r="N7233" s="35">
        <v>0</v>
      </c>
      <c r="O7233" s="35">
        <v>0</v>
      </c>
      <c r="P7233" s="36">
        <v>12</v>
      </c>
      <c r="Q7233" s="37">
        <v>86</v>
      </c>
      <c r="R7233" s="36">
        <v>13</v>
      </c>
      <c r="S7233" s="39">
        <f t="shared" si="248"/>
        <v>86</v>
      </c>
      <c r="T7233" s="34" t="s">
        <v>50</v>
      </c>
      <c r="U7233" s="12">
        <f>EXP((alpha+(beta/speed))+(ceta*LN(speed)))</f>
        <v>10.092124569683749</v>
      </c>
      <c r="V7233" s="8">
        <f t="shared" si="249"/>
        <v>86</v>
      </c>
    </row>
    <row r="7234" spans="1:22">
      <c r="A7234" s="34" t="s">
        <v>19</v>
      </c>
      <c r="B7234" s="34" t="s">
        <v>72</v>
      </c>
      <c r="C7234" s="5" t="s">
        <v>160</v>
      </c>
      <c r="D7234" s="35" t="s">
        <v>87</v>
      </c>
      <c r="E7234" s="36" t="s">
        <v>14</v>
      </c>
      <c r="F7234" s="37">
        <v>0</v>
      </c>
      <c r="G7234" s="38">
        <v>0.06</v>
      </c>
      <c r="H7234" s="34">
        <v>0.99710636404959152</v>
      </c>
      <c r="I7234" s="35">
        <v>9.6387645643360269E-3</v>
      </c>
      <c r="J7234" s="35">
        <v>9.1700881040608501E-2</v>
      </c>
      <c r="K7234" s="35">
        <v>-5.631863060384457E-4</v>
      </c>
      <c r="L7234" s="35">
        <v>0</v>
      </c>
      <c r="M7234" s="35">
        <v>0</v>
      </c>
      <c r="N7234" s="35">
        <v>0</v>
      </c>
      <c r="O7234" s="35">
        <v>0</v>
      </c>
      <c r="P7234" s="36">
        <v>12</v>
      </c>
      <c r="Q7234" s="37">
        <v>86</v>
      </c>
      <c r="R7234" s="36">
        <v>5</v>
      </c>
      <c r="S7234" s="39">
        <f t="shared" ref="S7234:S7297" si="250">V7234</f>
        <v>86</v>
      </c>
      <c r="T7234" s="34" t="s">
        <v>36</v>
      </c>
      <c r="U7234" s="12">
        <f>(1/(((ceta*(speed^2))+(beta*speed))+alpha))</f>
        <v>0.26805421431014781</v>
      </c>
      <c r="V7234" s="8">
        <f t="shared" ref="V7234:V7297" si="251">IF($V$1&lt;P7234,P7234,IF($V$1&gt;Q7234,Q7234,$V$1))</f>
        <v>86</v>
      </c>
    </row>
    <row r="7235" spans="1:22">
      <c r="A7235" s="34" t="s">
        <v>19</v>
      </c>
      <c r="B7235" s="34" t="s">
        <v>72</v>
      </c>
      <c r="C7235" s="5" t="s">
        <v>160</v>
      </c>
      <c r="D7235" s="35" t="s">
        <v>87</v>
      </c>
      <c r="E7235" s="36" t="s">
        <v>18</v>
      </c>
      <c r="F7235" s="37">
        <v>0</v>
      </c>
      <c r="G7235" s="38">
        <v>0.06</v>
      </c>
      <c r="H7235" s="34">
        <v>0.98830258127689052</v>
      </c>
      <c r="I7235" s="35">
        <v>2.439206516978337</v>
      </c>
      <c r="J7235" s="35">
        <v>1.0099295036098377</v>
      </c>
      <c r="K7235" s="35">
        <v>-0.82322544178458745</v>
      </c>
      <c r="L7235" s="35">
        <v>0</v>
      </c>
      <c r="M7235" s="35">
        <v>0</v>
      </c>
      <c r="N7235" s="35">
        <v>0</v>
      </c>
      <c r="O7235" s="35">
        <v>0</v>
      </c>
      <c r="P7235" s="36">
        <v>12</v>
      </c>
      <c r="Q7235" s="37">
        <v>86</v>
      </c>
      <c r="R7235" s="36">
        <v>0</v>
      </c>
      <c r="S7235" s="39">
        <f t="shared" si="250"/>
        <v>86</v>
      </c>
      <c r="T7235" s="34" t="s">
        <v>29</v>
      </c>
      <c r="U7235" s="12">
        <f>((alpha*(beta^speed))*(speed^ceta))</f>
        <v>0.14579793082024337</v>
      </c>
      <c r="V7235" s="8">
        <f t="shared" si="251"/>
        <v>86</v>
      </c>
    </row>
    <row r="7236" spans="1:22">
      <c r="A7236" s="34" t="s">
        <v>19</v>
      </c>
      <c r="B7236" s="34" t="s">
        <v>72</v>
      </c>
      <c r="C7236" s="5" t="s">
        <v>160</v>
      </c>
      <c r="D7236" s="35" t="s">
        <v>87</v>
      </c>
      <c r="E7236" s="36" t="s">
        <v>17</v>
      </c>
      <c r="F7236" s="37">
        <v>0</v>
      </c>
      <c r="G7236" s="38">
        <v>0.06</v>
      </c>
      <c r="H7236" s="34">
        <v>0.99321601202217791</v>
      </c>
      <c r="I7236" s="35">
        <v>1824.7812263434696</v>
      </c>
      <c r="J7236" s="35">
        <v>1.0086165743608588</v>
      </c>
      <c r="K7236" s="35">
        <v>-0.47895887802007436</v>
      </c>
      <c r="L7236" s="35">
        <v>0</v>
      </c>
      <c r="M7236" s="35">
        <v>0</v>
      </c>
      <c r="N7236" s="35">
        <v>0</v>
      </c>
      <c r="O7236" s="35">
        <v>0</v>
      </c>
      <c r="P7236" s="36">
        <v>12</v>
      </c>
      <c r="Q7236" s="37">
        <v>86</v>
      </c>
      <c r="R7236" s="36">
        <v>0</v>
      </c>
      <c r="S7236" s="39">
        <f t="shared" si="250"/>
        <v>86</v>
      </c>
      <c r="T7236" s="34" t="s">
        <v>29</v>
      </c>
      <c r="U7236" s="12">
        <f>((alpha*(beta^speed))*(speed^ceta))</f>
        <v>451.97065984563449</v>
      </c>
      <c r="V7236" s="8">
        <f t="shared" si="251"/>
        <v>86</v>
      </c>
    </row>
    <row r="7237" spans="1:22">
      <c r="A7237" s="34" t="s">
        <v>19</v>
      </c>
      <c r="B7237" s="34" t="s">
        <v>72</v>
      </c>
      <c r="C7237" s="5" t="s">
        <v>160</v>
      </c>
      <c r="D7237" s="35" t="s">
        <v>87</v>
      </c>
      <c r="E7237" s="36" t="s">
        <v>15</v>
      </c>
      <c r="F7237" s="37">
        <v>50</v>
      </c>
      <c r="G7237" s="38">
        <v>0.06</v>
      </c>
      <c r="H7237" s="34">
        <v>0.98124744179983181</v>
      </c>
      <c r="I7237" s="35">
        <v>11.997646283585301</v>
      </c>
      <c r="J7237" s="35">
        <v>0.99286108149435159</v>
      </c>
      <c r="K7237" s="35">
        <v>-0.41181813267889433</v>
      </c>
      <c r="L7237" s="35">
        <v>0</v>
      </c>
      <c r="M7237" s="35">
        <v>0</v>
      </c>
      <c r="N7237" s="35">
        <v>0</v>
      </c>
      <c r="O7237" s="35">
        <v>0</v>
      </c>
      <c r="P7237" s="36">
        <v>12</v>
      </c>
      <c r="Q7237" s="37">
        <v>69</v>
      </c>
      <c r="R7237" s="36">
        <v>0</v>
      </c>
      <c r="S7237" s="39">
        <f t="shared" si="250"/>
        <v>69</v>
      </c>
      <c r="T7237" s="34" t="s">
        <v>29</v>
      </c>
      <c r="U7237" s="12">
        <f>((alpha*(beta^speed))*(speed^ceta))</f>
        <v>1.2797651695087378</v>
      </c>
      <c r="V7237" s="8">
        <f t="shared" si="251"/>
        <v>69</v>
      </c>
    </row>
    <row r="7238" spans="1:22">
      <c r="A7238" s="34" t="s">
        <v>19</v>
      </c>
      <c r="B7238" s="34" t="s">
        <v>72</v>
      </c>
      <c r="C7238" s="5" t="s">
        <v>160</v>
      </c>
      <c r="D7238" s="35" t="s">
        <v>87</v>
      </c>
      <c r="E7238" s="36" t="s">
        <v>16</v>
      </c>
      <c r="F7238" s="37">
        <v>50</v>
      </c>
      <c r="G7238" s="38">
        <v>0.06</v>
      </c>
      <c r="H7238" s="34">
        <v>0.99745729533011129</v>
      </c>
      <c r="I7238" s="35">
        <v>2.7359328194780508</v>
      </c>
      <c r="J7238" s="35">
        <v>5.1824734328830084</v>
      </c>
      <c r="K7238" s="35">
        <v>-3.8612179696498841E-2</v>
      </c>
      <c r="L7238" s="35">
        <v>0</v>
      </c>
      <c r="M7238" s="35">
        <v>0</v>
      </c>
      <c r="N7238" s="35">
        <v>0</v>
      </c>
      <c r="O7238" s="35">
        <v>0</v>
      </c>
      <c r="P7238" s="36">
        <v>12</v>
      </c>
      <c r="Q7238" s="37">
        <v>69</v>
      </c>
      <c r="R7238" s="36">
        <v>13</v>
      </c>
      <c r="S7238" s="39">
        <f t="shared" si="250"/>
        <v>69</v>
      </c>
      <c r="T7238" s="34" t="s">
        <v>50</v>
      </c>
      <c r="U7238" s="12">
        <f>EXP((alpha+(beta/speed))+(ceta*LN(speed)))</f>
        <v>14.119446744405733</v>
      </c>
      <c r="V7238" s="8">
        <f t="shared" si="251"/>
        <v>69</v>
      </c>
    </row>
    <row r="7239" spans="1:22">
      <c r="A7239" s="34" t="s">
        <v>19</v>
      </c>
      <c r="B7239" s="34" t="s">
        <v>72</v>
      </c>
      <c r="C7239" s="5" t="s">
        <v>160</v>
      </c>
      <c r="D7239" s="35" t="s">
        <v>87</v>
      </c>
      <c r="E7239" s="36" t="s">
        <v>14</v>
      </c>
      <c r="F7239" s="37">
        <v>50</v>
      </c>
      <c r="G7239" s="38">
        <v>0.06</v>
      </c>
      <c r="H7239" s="34">
        <v>0.99688570298183254</v>
      </c>
      <c r="I7239" s="35">
        <v>0.27959630216087455</v>
      </c>
      <c r="J7239" s="35">
        <v>6.9363860708878722</v>
      </c>
      <c r="K7239" s="35">
        <v>-0.3606508758683844</v>
      </c>
      <c r="L7239" s="35">
        <v>0</v>
      </c>
      <c r="M7239" s="35">
        <v>0</v>
      </c>
      <c r="N7239" s="35">
        <v>0</v>
      </c>
      <c r="O7239" s="35">
        <v>0</v>
      </c>
      <c r="P7239" s="36">
        <v>12</v>
      </c>
      <c r="Q7239" s="37">
        <v>69</v>
      </c>
      <c r="R7239" s="36">
        <v>13</v>
      </c>
      <c r="S7239" s="39">
        <f t="shared" si="250"/>
        <v>69</v>
      </c>
      <c r="T7239" s="34" t="s">
        <v>50</v>
      </c>
      <c r="U7239" s="12">
        <f>EXP((alpha+(beta/speed))+(ceta*LN(speed)))</f>
        <v>0.31761650506157063</v>
      </c>
      <c r="V7239" s="8">
        <f t="shared" si="251"/>
        <v>69</v>
      </c>
    </row>
    <row r="7240" spans="1:22">
      <c r="A7240" s="34" t="s">
        <v>19</v>
      </c>
      <c r="B7240" s="34" t="s">
        <v>72</v>
      </c>
      <c r="C7240" s="5" t="s">
        <v>160</v>
      </c>
      <c r="D7240" s="35" t="s">
        <v>87</v>
      </c>
      <c r="E7240" s="36" t="s">
        <v>18</v>
      </c>
      <c r="F7240" s="37">
        <v>50</v>
      </c>
      <c r="G7240" s="38">
        <v>0.06</v>
      </c>
      <c r="H7240" s="34">
        <v>0.98294477430200533</v>
      </c>
      <c r="I7240" s="35">
        <v>1.760594430426661</v>
      </c>
      <c r="J7240" s="35">
        <v>1.0110626579241815</v>
      </c>
      <c r="K7240" s="35">
        <v>-0.68588971993239445</v>
      </c>
      <c r="L7240" s="35">
        <v>0</v>
      </c>
      <c r="M7240" s="35">
        <v>0</v>
      </c>
      <c r="N7240" s="35">
        <v>0</v>
      </c>
      <c r="O7240" s="35">
        <v>0</v>
      </c>
      <c r="P7240" s="36">
        <v>12</v>
      </c>
      <c r="Q7240" s="37">
        <v>69</v>
      </c>
      <c r="R7240" s="36">
        <v>0</v>
      </c>
      <c r="S7240" s="39">
        <f t="shared" si="250"/>
        <v>69</v>
      </c>
      <c r="T7240" s="34" t="s">
        <v>29</v>
      </c>
      <c r="U7240" s="12">
        <f>((alpha*(beta^speed))*(speed^ceta))</f>
        <v>0.2061097384651768</v>
      </c>
      <c r="V7240" s="8">
        <f t="shared" si="251"/>
        <v>69</v>
      </c>
    </row>
    <row r="7241" spans="1:22">
      <c r="A7241" s="34" t="s">
        <v>19</v>
      </c>
      <c r="B7241" s="34" t="s">
        <v>72</v>
      </c>
      <c r="C7241" s="5" t="s">
        <v>160</v>
      </c>
      <c r="D7241" s="35" t="s">
        <v>87</v>
      </c>
      <c r="E7241" s="36" t="s">
        <v>17</v>
      </c>
      <c r="F7241" s="37">
        <v>50</v>
      </c>
      <c r="G7241" s="38">
        <v>0.06</v>
      </c>
      <c r="H7241" s="34">
        <v>0.99101039991848472</v>
      </c>
      <c r="I7241" s="35">
        <v>1738.5047933950971</v>
      </c>
      <c r="J7241" s="35">
        <v>1.0062243224646152</v>
      </c>
      <c r="K7241" s="35">
        <v>-0.35403713111378809</v>
      </c>
      <c r="L7241" s="35">
        <v>0</v>
      </c>
      <c r="M7241" s="35">
        <v>0</v>
      </c>
      <c r="N7241" s="35">
        <v>0</v>
      </c>
      <c r="O7241" s="35">
        <v>0</v>
      </c>
      <c r="P7241" s="36">
        <v>12</v>
      </c>
      <c r="Q7241" s="37">
        <v>69</v>
      </c>
      <c r="R7241" s="36">
        <v>0</v>
      </c>
      <c r="S7241" s="39">
        <f t="shared" si="250"/>
        <v>69</v>
      </c>
      <c r="T7241" s="34" t="s">
        <v>29</v>
      </c>
      <c r="U7241" s="12">
        <f>((alpha*(beta^speed))*(speed^ceta))</f>
        <v>595.79518219797637</v>
      </c>
      <c r="V7241" s="8">
        <f t="shared" si="251"/>
        <v>69</v>
      </c>
    </row>
    <row r="7242" spans="1:22">
      <c r="A7242" s="34" t="s">
        <v>19</v>
      </c>
      <c r="B7242" s="34" t="s">
        <v>72</v>
      </c>
      <c r="C7242" s="5" t="s">
        <v>160</v>
      </c>
      <c r="D7242" s="35" t="s">
        <v>87</v>
      </c>
      <c r="E7242" s="36" t="s">
        <v>15</v>
      </c>
      <c r="F7242" s="37">
        <v>100</v>
      </c>
      <c r="G7242" s="38">
        <v>0.06</v>
      </c>
      <c r="H7242" s="34">
        <v>0.98188738489062033</v>
      </c>
      <c r="I7242" s="35">
        <v>8.6768225246203201</v>
      </c>
      <c r="J7242" s="35">
        <v>0.98264297659656619</v>
      </c>
      <c r="K7242" s="35">
        <v>-0.18917449155477756</v>
      </c>
      <c r="L7242" s="35">
        <v>0</v>
      </c>
      <c r="M7242" s="35">
        <v>0</v>
      </c>
      <c r="N7242" s="35">
        <v>0</v>
      </c>
      <c r="O7242" s="35">
        <v>0</v>
      </c>
      <c r="P7242" s="36">
        <v>12</v>
      </c>
      <c r="Q7242" s="37">
        <v>55</v>
      </c>
      <c r="R7242" s="36">
        <v>0</v>
      </c>
      <c r="S7242" s="39">
        <f t="shared" si="250"/>
        <v>55</v>
      </c>
      <c r="T7242" s="34" t="s">
        <v>29</v>
      </c>
      <c r="U7242" s="12">
        <f>((alpha*(beta^speed))*(speed^ceta))</f>
        <v>1.5520116586588062</v>
      </c>
      <c r="V7242" s="8">
        <f t="shared" si="251"/>
        <v>55</v>
      </c>
    </row>
    <row r="7243" spans="1:22">
      <c r="A7243" s="34" t="s">
        <v>19</v>
      </c>
      <c r="B7243" s="34" t="s">
        <v>72</v>
      </c>
      <c r="C7243" s="5" t="s">
        <v>160</v>
      </c>
      <c r="D7243" s="35" t="s">
        <v>87</v>
      </c>
      <c r="E7243" s="36" t="s">
        <v>16</v>
      </c>
      <c r="F7243" s="37">
        <v>100</v>
      </c>
      <c r="G7243" s="38">
        <v>0.06</v>
      </c>
      <c r="H7243" s="34">
        <v>0.99440447529173837</v>
      </c>
      <c r="I7243" s="35">
        <v>2.7656474053849407</v>
      </c>
      <c r="J7243" s="35">
        <v>5.3017600137265131</v>
      </c>
      <c r="K7243" s="35">
        <v>1.412528389692972E-2</v>
      </c>
      <c r="L7243" s="35">
        <v>0</v>
      </c>
      <c r="M7243" s="35">
        <v>0</v>
      </c>
      <c r="N7243" s="35">
        <v>0</v>
      </c>
      <c r="O7243" s="35">
        <v>0</v>
      </c>
      <c r="P7243" s="36">
        <v>12</v>
      </c>
      <c r="Q7243" s="37">
        <v>55</v>
      </c>
      <c r="R7243" s="36">
        <v>13</v>
      </c>
      <c r="S7243" s="39">
        <f t="shared" si="250"/>
        <v>55</v>
      </c>
      <c r="T7243" s="34" t="s">
        <v>50</v>
      </c>
      <c r="U7243" s="12">
        <f>EXP((alpha+(beta/speed))+(ceta*LN(speed)))</f>
        <v>18.516232150251419</v>
      </c>
      <c r="V7243" s="8">
        <f t="shared" si="251"/>
        <v>55</v>
      </c>
    </row>
    <row r="7244" spans="1:22">
      <c r="A7244" s="34" t="s">
        <v>19</v>
      </c>
      <c r="B7244" s="34" t="s">
        <v>72</v>
      </c>
      <c r="C7244" s="5" t="s">
        <v>160</v>
      </c>
      <c r="D7244" s="35" t="s">
        <v>87</v>
      </c>
      <c r="E7244" s="36" t="s">
        <v>14</v>
      </c>
      <c r="F7244" s="37">
        <v>100</v>
      </c>
      <c r="G7244" s="38">
        <v>0.06</v>
      </c>
      <c r="H7244" s="34">
        <v>0.99749802897606898</v>
      </c>
      <c r="I7244" s="35">
        <v>-0.96166912704970708</v>
      </c>
      <c r="J7244" s="35">
        <v>0.1683600757294357</v>
      </c>
      <c r="K7244" s="35">
        <v>2.2003901274736597</v>
      </c>
      <c r="L7244" s="35">
        <v>0</v>
      </c>
      <c r="M7244" s="35">
        <v>0</v>
      </c>
      <c r="N7244" s="35">
        <v>0</v>
      </c>
      <c r="O7244" s="35">
        <v>0</v>
      </c>
      <c r="P7244" s="36">
        <v>12</v>
      </c>
      <c r="Q7244" s="37">
        <v>55</v>
      </c>
      <c r="R7244" s="36">
        <v>2</v>
      </c>
      <c r="S7244" s="39">
        <f t="shared" si="250"/>
        <v>55</v>
      </c>
      <c r="T7244" s="34" t="s">
        <v>31</v>
      </c>
      <c r="U7244" s="12">
        <f>((alpha+(beta*speed))^((-1)/ceta))</f>
        <v>0.38225718123542124</v>
      </c>
      <c r="V7244" s="8">
        <f t="shared" si="251"/>
        <v>55</v>
      </c>
    </row>
    <row r="7245" spans="1:22">
      <c r="A7245" s="34" t="s">
        <v>19</v>
      </c>
      <c r="B7245" s="34" t="s">
        <v>72</v>
      </c>
      <c r="C7245" s="5" t="s">
        <v>160</v>
      </c>
      <c r="D7245" s="35" t="s">
        <v>87</v>
      </c>
      <c r="E7245" s="36" t="s">
        <v>18</v>
      </c>
      <c r="F7245" s="37">
        <v>100</v>
      </c>
      <c r="G7245" s="38">
        <v>0.06</v>
      </c>
      <c r="H7245" s="34">
        <v>0.98235930072725586</v>
      </c>
      <c r="I7245" s="35">
        <v>0.77337360272275035</v>
      </c>
      <c r="J7245" s="35">
        <v>0.99735210016168319</v>
      </c>
      <c r="K7245" s="35">
        <v>-0.25893292654322053</v>
      </c>
      <c r="L7245" s="35">
        <v>0</v>
      </c>
      <c r="M7245" s="35">
        <v>0</v>
      </c>
      <c r="N7245" s="35">
        <v>0</v>
      </c>
      <c r="O7245" s="35">
        <v>0</v>
      </c>
      <c r="P7245" s="36">
        <v>12</v>
      </c>
      <c r="Q7245" s="37">
        <v>55</v>
      </c>
      <c r="R7245" s="36">
        <v>0</v>
      </c>
      <c r="S7245" s="39">
        <f t="shared" si="250"/>
        <v>55</v>
      </c>
      <c r="T7245" s="34" t="s">
        <v>29</v>
      </c>
      <c r="U7245" s="12">
        <f>((alpha*(beta^speed))*(speed^ceta))</f>
        <v>0.2368208842900287</v>
      </c>
      <c r="V7245" s="8">
        <f t="shared" si="251"/>
        <v>55</v>
      </c>
    </row>
    <row r="7246" spans="1:22">
      <c r="A7246" s="34" t="s">
        <v>19</v>
      </c>
      <c r="B7246" s="34" t="s">
        <v>72</v>
      </c>
      <c r="C7246" s="5" t="s">
        <v>160</v>
      </c>
      <c r="D7246" s="35" t="s">
        <v>87</v>
      </c>
      <c r="E7246" s="36" t="s">
        <v>17</v>
      </c>
      <c r="F7246" s="37">
        <v>100</v>
      </c>
      <c r="G7246" s="38">
        <v>0.06</v>
      </c>
      <c r="H7246" s="34">
        <v>0.99139301560726645</v>
      </c>
      <c r="I7246" s="35">
        <v>6.9090919484631037</v>
      </c>
      <c r="J7246" s="35">
        <v>1.7971925035593717</v>
      </c>
      <c r="K7246" s="35">
        <v>-8.6401576350846901E-2</v>
      </c>
      <c r="L7246" s="35">
        <v>0</v>
      </c>
      <c r="M7246" s="35">
        <v>0</v>
      </c>
      <c r="N7246" s="35">
        <v>0</v>
      </c>
      <c r="O7246" s="35">
        <v>0</v>
      </c>
      <c r="P7246" s="36">
        <v>12</v>
      </c>
      <c r="Q7246" s="37">
        <v>55</v>
      </c>
      <c r="R7246" s="36">
        <v>13</v>
      </c>
      <c r="S7246" s="39">
        <f t="shared" si="250"/>
        <v>55</v>
      </c>
      <c r="T7246" s="34" t="s">
        <v>50</v>
      </c>
      <c r="U7246" s="12">
        <f>EXP((alpha+(beta/speed))+(ceta*LN(speed)))</f>
        <v>731.81538190119784</v>
      </c>
      <c r="V7246" s="8">
        <f t="shared" si="251"/>
        <v>55</v>
      </c>
    </row>
    <row r="7247" spans="1:22">
      <c r="A7247" s="34" t="s">
        <v>19</v>
      </c>
      <c r="B7247" s="34" t="s">
        <v>72</v>
      </c>
      <c r="C7247" s="5" t="s">
        <v>161</v>
      </c>
      <c r="D7247" s="35" t="s">
        <v>88</v>
      </c>
      <c r="E7247" s="36" t="s">
        <v>15</v>
      </c>
      <c r="F7247" s="37">
        <v>0</v>
      </c>
      <c r="G7247" s="38">
        <v>0</v>
      </c>
      <c r="H7247" s="34">
        <v>0.99785401592771261</v>
      </c>
      <c r="I7247" s="35">
        <v>1.074589415406644</v>
      </c>
      <c r="J7247" s="35">
        <v>-0.25046454966748294</v>
      </c>
      <c r="K7247" s="35">
        <v>33.540303977854919</v>
      </c>
      <c r="L7247" s="35">
        <v>-1.3272028936141087</v>
      </c>
      <c r="M7247" s="35">
        <v>0</v>
      </c>
      <c r="N7247" s="35">
        <v>0</v>
      </c>
      <c r="O7247" s="35">
        <v>0</v>
      </c>
      <c r="P7247" s="36">
        <v>12</v>
      </c>
      <c r="Q7247" s="37">
        <v>86</v>
      </c>
      <c r="R7247" s="36">
        <v>1</v>
      </c>
      <c r="S7247" s="39">
        <f t="shared" si="250"/>
        <v>86</v>
      </c>
      <c r="T7247" s="34" t="s">
        <v>30</v>
      </c>
      <c r="U7247" s="12">
        <f>((alpha*(speed^beta))+(ceta*(speed^delta)))</f>
        <v>0.44294509883243588</v>
      </c>
      <c r="V7247" s="8">
        <f t="shared" si="251"/>
        <v>86</v>
      </c>
    </row>
    <row r="7248" spans="1:22">
      <c r="A7248" s="34" t="s">
        <v>19</v>
      </c>
      <c r="B7248" s="34" t="s">
        <v>72</v>
      </c>
      <c r="C7248" s="5" t="s">
        <v>161</v>
      </c>
      <c r="D7248" s="35" t="s">
        <v>88</v>
      </c>
      <c r="E7248" s="36" t="s">
        <v>16</v>
      </c>
      <c r="F7248" s="37">
        <v>0</v>
      </c>
      <c r="G7248" s="38">
        <v>0</v>
      </c>
      <c r="H7248" s="34">
        <v>0.99123240617329489</v>
      </c>
      <c r="I7248" s="35">
        <v>2.56244491042911</v>
      </c>
      <c r="J7248" s="35">
        <v>47.716952661219466</v>
      </c>
      <c r="K7248" s="35">
        <v>-0.15256067912572077</v>
      </c>
      <c r="L7248" s="35">
        <v>0.77334227093039776</v>
      </c>
      <c r="M7248" s="35">
        <v>3.4182207797019623E-2</v>
      </c>
      <c r="N7248" s="35">
        <v>0</v>
      </c>
      <c r="O7248" s="35">
        <v>0</v>
      </c>
      <c r="P7248" s="36">
        <v>12</v>
      </c>
      <c r="Q7248" s="37">
        <v>86</v>
      </c>
      <c r="R7248" s="36">
        <v>10</v>
      </c>
      <c r="S7248" s="39">
        <f t="shared" si="250"/>
        <v>86</v>
      </c>
      <c r="T7248" s="34" t="s">
        <v>44</v>
      </c>
      <c r="U7248" s="12">
        <f>(alpha+(beta/(1+EXP((((-1)*ceta)+(delta*LN(speed)))+(epsilon*speed)))))</f>
        <v>2.6314809432079196</v>
      </c>
      <c r="V7248" s="8">
        <f t="shared" si="251"/>
        <v>86</v>
      </c>
    </row>
    <row r="7249" spans="1:28">
      <c r="A7249" s="34" t="s">
        <v>19</v>
      </c>
      <c r="B7249" s="34" t="s">
        <v>72</v>
      </c>
      <c r="C7249" s="5" t="s">
        <v>161</v>
      </c>
      <c r="D7249" s="35" t="s">
        <v>88</v>
      </c>
      <c r="E7249" s="36" t="s">
        <v>14</v>
      </c>
      <c r="F7249" s="37">
        <v>0</v>
      </c>
      <c r="G7249" s="38">
        <v>0</v>
      </c>
      <c r="H7249" s="34">
        <v>0.99689895774137949</v>
      </c>
      <c r="I7249" s="35">
        <v>3.7682880084468934E-2</v>
      </c>
      <c r="J7249" s="35">
        <v>0.87731110673047696</v>
      </c>
      <c r="K7249" s="35">
        <v>-4.4002467949662699E-3</v>
      </c>
      <c r="L7249" s="35">
        <v>0</v>
      </c>
      <c r="M7249" s="35">
        <v>0</v>
      </c>
      <c r="N7249" s="35">
        <v>0</v>
      </c>
      <c r="O7249" s="35">
        <v>0</v>
      </c>
      <c r="P7249" s="36">
        <v>12</v>
      </c>
      <c r="Q7249" s="37">
        <v>86</v>
      </c>
      <c r="R7249" s="36">
        <v>5</v>
      </c>
      <c r="S7249" s="39">
        <f t="shared" si="250"/>
        <v>86</v>
      </c>
      <c r="T7249" s="34" t="s">
        <v>36</v>
      </c>
      <c r="U7249" s="12">
        <f>(1/(((ceta*(speed^2))+(beta*speed))+alpha))</f>
        <v>2.3287109248683689E-2</v>
      </c>
      <c r="V7249" s="8">
        <f t="shared" si="251"/>
        <v>86</v>
      </c>
      <c r="AB7249" s="41"/>
    </row>
    <row r="7250" spans="1:28">
      <c r="A7250" s="34" t="s">
        <v>19</v>
      </c>
      <c r="B7250" s="34" t="s">
        <v>72</v>
      </c>
      <c r="C7250" s="5" t="s">
        <v>161</v>
      </c>
      <c r="D7250" s="35" t="s">
        <v>88</v>
      </c>
      <c r="E7250" s="36" t="s">
        <v>18</v>
      </c>
      <c r="F7250" s="37">
        <v>0</v>
      </c>
      <c r="G7250" s="38">
        <v>0</v>
      </c>
      <c r="H7250" s="34">
        <v>0.98484651288953629</v>
      </c>
      <c r="I7250" s="35">
        <v>4.9190944306213567</v>
      </c>
      <c r="J7250" s="35">
        <v>1.2661655206102356</v>
      </c>
      <c r="K7250" s="35">
        <v>-8.423658629772502E-3</v>
      </c>
      <c r="L7250" s="35">
        <v>0</v>
      </c>
      <c r="M7250" s="35">
        <v>0</v>
      </c>
      <c r="N7250" s="35">
        <v>0</v>
      </c>
      <c r="O7250" s="35">
        <v>0</v>
      </c>
      <c r="P7250" s="36">
        <v>12</v>
      </c>
      <c r="Q7250" s="37">
        <v>86</v>
      </c>
      <c r="R7250" s="36">
        <v>5</v>
      </c>
      <c r="S7250" s="39">
        <f t="shared" si="250"/>
        <v>86</v>
      </c>
      <c r="T7250" s="34" t="s">
        <v>36</v>
      </c>
      <c r="U7250" s="12">
        <f>(1/(((ceta*(speed^2))+(beta*speed))+alpha))</f>
        <v>1.9414478744361353E-2</v>
      </c>
      <c r="V7250" s="8">
        <f t="shared" si="251"/>
        <v>86</v>
      </c>
    </row>
    <row r="7251" spans="1:28">
      <c r="A7251" s="34" t="s">
        <v>19</v>
      </c>
      <c r="B7251" s="34" t="s">
        <v>72</v>
      </c>
      <c r="C7251" s="5" t="s">
        <v>161</v>
      </c>
      <c r="D7251" s="35" t="s">
        <v>88</v>
      </c>
      <c r="E7251" s="36" t="s">
        <v>17</v>
      </c>
      <c r="F7251" s="37">
        <v>0</v>
      </c>
      <c r="G7251" s="38">
        <v>0</v>
      </c>
      <c r="H7251" s="34">
        <v>0.98291896273739432</v>
      </c>
      <c r="I7251" s="35">
        <v>0.27996526856814397</v>
      </c>
      <c r="J7251" s="35">
        <v>1.1949375405178049</v>
      </c>
      <c r="K7251" s="35">
        <v>1802.8184796395626</v>
      </c>
      <c r="L7251" s="35">
        <v>-0.70936311272000907</v>
      </c>
      <c r="M7251" s="35">
        <v>0</v>
      </c>
      <c r="N7251" s="35">
        <v>0</v>
      </c>
      <c r="O7251" s="35">
        <v>0</v>
      </c>
      <c r="P7251" s="36">
        <v>12</v>
      </c>
      <c r="Q7251" s="37">
        <v>86</v>
      </c>
      <c r="R7251" s="36">
        <v>1</v>
      </c>
      <c r="S7251" s="39">
        <f t="shared" si="250"/>
        <v>86</v>
      </c>
      <c r="T7251" s="34" t="s">
        <v>30</v>
      </c>
      <c r="U7251" s="12">
        <f>((alpha*(speed^beta))+(ceta*(speed^delta)))</f>
        <v>133.87824722373489</v>
      </c>
      <c r="V7251" s="8">
        <f t="shared" si="251"/>
        <v>86</v>
      </c>
    </row>
    <row r="7252" spans="1:28">
      <c r="A7252" s="34" t="s">
        <v>19</v>
      </c>
      <c r="B7252" s="34" t="s">
        <v>72</v>
      </c>
      <c r="C7252" s="5" t="s">
        <v>161</v>
      </c>
      <c r="D7252" s="35" t="s">
        <v>88</v>
      </c>
      <c r="E7252" s="36" t="s">
        <v>15</v>
      </c>
      <c r="F7252" s="37">
        <v>50</v>
      </c>
      <c r="G7252" s="38">
        <v>0</v>
      </c>
      <c r="H7252" s="34">
        <v>0.99739439187508994</v>
      </c>
      <c r="I7252" s="35">
        <v>-1.0165700508409794</v>
      </c>
      <c r="J7252" s="35">
        <v>0.63161869564888296</v>
      </c>
      <c r="K7252" s="35">
        <v>0.36411165391957162</v>
      </c>
      <c r="L7252" s="35">
        <v>0</v>
      </c>
      <c r="M7252" s="35">
        <v>0</v>
      </c>
      <c r="N7252" s="35">
        <v>0</v>
      </c>
      <c r="O7252" s="35">
        <v>0</v>
      </c>
      <c r="P7252" s="36">
        <v>12</v>
      </c>
      <c r="Q7252" s="37">
        <v>86</v>
      </c>
      <c r="R7252" s="36">
        <v>6</v>
      </c>
      <c r="S7252" s="39">
        <f t="shared" si="250"/>
        <v>86</v>
      </c>
      <c r="T7252" s="34" t="s">
        <v>37</v>
      </c>
      <c r="U7252" s="12">
        <f>(1/(alpha+(beta*(speed^ceta))))</f>
        <v>0.4584923649228182</v>
      </c>
      <c r="V7252" s="8">
        <f t="shared" si="251"/>
        <v>86</v>
      </c>
    </row>
    <row r="7253" spans="1:28">
      <c r="A7253" s="34" t="s">
        <v>19</v>
      </c>
      <c r="B7253" s="34" t="s">
        <v>72</v>
      </c>
      <c r="C7253" s="5" t="s">
        <v>161</v>
      </c>
      <c r="D7253" s="35" t="s">
        <v>88</v>
      </c>
      <c r="E7253" s="36" t="s">
        <v>16</v>
      </c>
      <c r="F7253" s="37">
        <v>50</v>
      </c>
      <c r="G7253" s="38">
        <v>0</v>
      </c>
      <c r="H7253" s="34">
        <v>0.985082533427314</v>
      </c>
      <c r="I7253" s="35">
        <v>2.6823354364594105</v>
      </c>
      <c r="J7253" s="35">
        <v>42.752648245812111</v>
      </c>
      <c r="K7253" s="35">
        <v>4.2550129873680446E-2</v>
      </c>
      <c r="L7253" s="35">
        <v>0.81546875494095739</v>
      </c>
      <c r="M7253" s="35">
        <v>1.7491198203253639E-2</v>
      </c>
      <c r="N7253" s="35">
        <v>0</v>
      </c>
      <c r="O7253" s="35">
        <v>0</v>
      </c>
      <c r="P7253" s="36">
        <v>12</v>
      </c>
      <c r="Q7253" s="37">
        <v>86</v>
      </c>
      <c r="R7253" s="36">
        <v>10</v>
      </c>
      <c r="S7253" s="39">
        <f t="shared" si="250"/>
        <v>86</v>
      </c>
      <c r="T7253" s="34" t="s">
        <v>44</v>
      </c>
      <c r="U7253" s="12">
        <f>(alpha+(beta/(1+EXP((((-1)*ceta)+(delta*LN(speed)))+(epsilon*speed)))))</f>
        <v>2.9429384444449322</v>
      </c>
      <c r="V7253" s="8">
        <f t="shared" si="251"/>
        <v>86</v>
      </c>
    </row>
    <row r="7254" spans="1:28">
      <c r="A7254" s="34" t="s">
        <v>19</v>
      </c>
      <c r="B7254" s="34" t="s">
        <v>72</v>
      </c>
      <c r="C7254" s="5" t="s">
        <v>161</v>
      </c>
      <c r="D7254" s="35" t="s">
        <v>88</v>
      </c>
      <c r="E7254" s="36" t="s">
        <v>14</v>
      </c>
      <c r="F7254" s="37">
        <v>50</v>
      </c>
      <c r="G7254" s="38">
        <v>0</v>
      </c>
      <c r="H7254" s="34">
        <v>0.99382935033656006</v>
      </c>
      <c r="I7254" s="35">
        <v>0.90734545274980072</v>
      </c>
      <c r="J7254" s="35">
        <v>1.0056632745722247</v>
      </c>
      <c r="K7254" s="35">
        <v>-0.9097111026342164</v>
      </c>
      <c r="L7254" s="35">
        <v>0</v>
      </c>
      <c r="M7254" s="35">
        <v>0</v>
      </c>
      <c r="N7254" s="35">
        <v>0</v>
      </c>
      <c r="O7254" s="35">
        <v>0</v>
      </c>
      <c r="P7254" s="36">
        <v>12</v>
      </c>
      <c r="Q7254" s="37">
        <v>86</v>
      </c>
      <c r="R7254" s="36">
        <v>0</v>
      </c>
      <c r="S7254" s="39">
        <f t="shared" si="250"/>
        <v>86</v>
      </c>
      <c r="T7254" s="34" t="s">
        <v>29</v>
      </c>
      <c r="U7254" s="12">
        <f>((alpha*(beta^speed))*(speed^ceta))</f>
        <v>2.5636618361016727E-2</v>
      </c>
      <c r="V7254" s="8">
        <f t="shared" si="251"/>
        <v>86</v>
      </c>
      <c r="AB7254" s="41"/>
    </row>
    <row r="7255" spans="1:28">
      <c r="A7255" s="34" t="s">
        <v>19</v>
      </c>
      <c r="B7255" s="34" t="s">
        <v>72</v>
      </c>
      <c r="C7255" s="5" t="s">
        <v>161</v>
      </c>
      <c r="D7255" s="35" t="s">
        <v>88</v>
      </c>
      <c r="E7255" s="36" t="s">
        <v>18</v>
      </c>
      <c r="F7255" s="37">
        <v>50</v>
      </c>
      <c r="G7255" s="38">
        <v>0</v>
      </c>
      <c r="H7255" s="34">
        <v>0.98126249273859989</v>
      </c>
      <c r="I7255" s="35">
        <v>7.0470349359708226</v>
      </c>
      <c r="J7255" s="35">
        <v>0.90755785696788172</v>
      </c>
      <c r="K7255" s="35">
        <v>-5.202914871644931E-3</v>
      </c>
      <c r="L7255" s="35">
        <v>0</v>
      </c>
      <c r="M7255" s="35">
        <v>0</v>
      </c>
      <c r="N7255" s="35">
        <v>0</v>
      </c>
      <c r="O7255" s="35">
        <v>0</v>
      </c>
      <c r="P7255" s="36">
        <v>12</v>
      </c>
      <c r="Q7255" s="37">
        <v>86</v>
      </c>
      <c r="R7255" s="36">
        <v>5</v>
      </c>
      <c r="S7255" s="39">
        <f t="shared" si="250"/>
        <v>86</v>
      </c>
      <c r="T7255" s="34" t="s">
        <v>36</v>
      </c>
      <c r="U7255" s="12">
        <f>(1/(((ceta*(speed^2))+(beta*speed))+alpha))</f>
        <v>2.1451745943765709E-2</v>
      </c>
      <c r="V7255" s="8">
        <f t="shared" si="251"/>
        <v>86</v>
      </c>
      <c r="AB7255" s="41"/>
    </row>
    <row r="7256" spans="1:28">
      <c r="A7256" s="34" t="s">
        <v>19</v>
      </c>
      <c r="B7256" s="34" t="s">
        <v>72</v>
      </c>
      <c r="C7256" s="5" t="s">
        <v>161</v>
      </c>
      <c r="D7256" s="35" t="s">
        <v>88</v>
      </c>
      <c r="E7256" s="36" t="s">
        <v>17</v>
      </c>
      <c r="F7256" s="37">
        <v>50</v>
      </c>
      <c r="G7256" s="38">
        <v>0</v>
      </c>
      <c r="H7256" s="34">
        <v>0.97265403715040577</v>
      </c>
      <c r="I7256" s="35">
        <v>1806.8438679561918</v>
      </c>
      <c r="J7256" s="35">
        <v>1.0067146274198246</v>
      </c>
      <c r="K7256" s="35">
        <v>-0.68494317398060023</v>
      </c>
      <c r="L7256" s="35">
        <v>0</v>
      </c>
      <c r="M7256" s="35">
        <v>0</v>
      </c>
      <c r="N7256" s="35">
        <v>0</v>
      </c>
      <c r="O7256" s="35">
        <v>0</v>
      </c>
      <c r="P7256" s="36">
        <v>12</v>
      </c>
      <c r="Q7256" s="37">
        <v>86</v>
      </c>
      <c r="R7256" s="36">
        <v>0</v>
      </c>
      <c r="S7256" s="39">
        <f t="shared" si="250"/>
        <v>86</v>
      </c>
      <c r="T7256" s="34" t="s">
        <v>29</v>
      </c>
      <c r="U7256" s="12">
        <f>((alpha*(beta^speed))*(speed^ceta))</f>
        <v>152.00143982323198</v>
      </c>
      <c r="V7256" s="8">
        <f t="shared" si="251"/>
        <v>86</v>
      </c>
    </row>
    <row r="7257" spans="1:28">
      <c r="A7257" s="34" t="s">
        <v>19</v>
      </c>
      <c r="B7257" s="34" t="s">
        <v>72</v>
      </c>
      <c r="C7257" s="5" t="s">
        <v>161</v>
      </c>
      <c r="D7257" s="35" t="s">
        <v>88</v>
      </c>
      <c r="E7257" s="36" t="s">
        <v>15</v>
      </c>
      <c r="F7257" s="37">
        <v>100</v>
      </c>
      <c r="G7257" s="38">
        <v>0</v>
      </c>
      <c r="H7257" s="34">
        <v>0.99778081796565488</v>
      </c>
      <c r="I7257" s="35">
        <v>16.736969242044339</v>
      </c>
      <c r="J7257" s="35">
        <v>1.0066965245250448</v>
      </c>
      <c r="K7257" s="35">
        <v>-0.91805064372066558</v>
      </c>
      <c r="L7257" s="35">
        <v>0</v>
      </c>
      <c r="M7257" s="35">
        <v>0</v>
      </c>
      <c r="N7257" s="35">
        <v>0</v>
      </c>
      <c r="O7257" s="35">
        <v>0</v>
      </c>
      <c r="P7257" s="36">
        <v>12</v>
      </c>
      <c r="Q7257" s="37">
        <v>86</v>
      </c>
      <c r="R7257" s="36">
        <v>0</v>
      </c>
      <c r="S7257" s="39">
        <f t="shared" si="250"/>
        <v>86</v>
      </c>
      <c r="T7257" s="34" t="s">
        <v>29</v>
      </c>
      <c r="U7257" s="12">
        <f>((alpha*(beta^speed))*(speed^ceta))</f>
        <v>0.49772130047548269</v>
      </c>
      <c r="V7257" s="8">
        <f t="shared" si="251"/>
        <v>86</v>
      </c>
    </row>
    <row r="7258" spans="1:28">
      <c r="A7258" s="34" t="s">
        <v>19</v>
      </c>
      <c r="B7258" s="34" t="s">
        <v>72</v>
      </c>
      <c r="C7258" s="5" t="s">
        <v>161</v>
      </c>
      <c r="D7258" s="35" t="s">
        <v>88</v>
      </c>
      <c r="E7258" s="36" t="s">
        <v>16</v>
      </c>
      <c r="F7258" s="37">
        <v>100</v>
      </c>
      <c r="G7258" s="38">
        <v>0</v>
      </c>
      <c r="H7258" s="34">
        <v>0.98355694494641477</v>
      </c>
      <c r="I7258" s="35">
        <v>2.7887248813705501</v>
      </c>
      <c r="J7258" s="35">
        <v>16.283811414365317</v>
      </c>
      <c r="K7258" s="35">
        <v>1.493899604318812</v>
      </c>
      <c r="L7258" s="35">
        <v>0.86763397394763209</v>
      </c>
      <c r="M7258" s="35">
        <v>1.4959590606283659E-2</v>
      </c>
      <c r="N7258" s="35">
        <v>0</v>
      </c>
      <c r="O7258" s="35">
        <v>0</v>
      </c>
      <c r="P7258" s="36">
        <v>12</v>
      </c>
      <c r="Q7258" s="37">
        <v>86</v>
      </c>
      <c r="R7258" s="36">
        <v>10</v>
      </c>
      <c r="S7258" s="39">
        <f t="shared" si="250"/>
        <v>86</v>
      </c>
      <c r="T7258" s="34" t="s">
        <v>44</v>
      </c>
      <c r="U7258" s="12">
        <f>(alpha+(beta/(1+EXP((((-1)*ceta)+(delta*LN(speed)))+(epsilon*speed)))))</f>
        <v>3.1982856883252588</v>
      </c>
      <c r="V7258" s="8">
        <f t="shared" si="251"/>
        <v>86</v>
      </c>
    </row>
    <row r="7259" spans="1:28">
      <c r="A7259" s="34" t="s">
        <v>19</v>
      </c>
      <c r="B7259" s="34" t="s">
        <v>72</v>
      </c>
      <c r="C7259" s="5" t="s">
        <v>161</v>
      </c>
      <c r="D7259" s="35" t="s">
        <v>88</v>
      </c>
      <c r="E7259" s="36" t="s">
        <v>14</v>
      </c>
      <c r="F7259" s="37">
        <v>100</v>
      </c>
      <c r="G7259" s="38">
        <v>0</v>
      </c>
      <c r="H7259" s="34">
        <v>0.99145708100720786</v>
      </c>
      <c r="I7259" s="35">
        <v>2.5500832474047308</v>
      </c>
      <c r="J7259" s="35">
        <v>0.6245337079959119</v>
      </c>
      <c r="K7259" s="35">
        <v>-2.9264810893643517E-3</v>
      </c>
      <c r="L7259" s="35">
        <v>0</v>
      </c>
      <c r="M7259" s="35">
        <v>0</v>
      </c>
      <c r="N7259" s="35">
        <v>0</v>
      </c>
      <c r="O7259" s="35">
        <v>0</v>
      </c>
      <c r="P7259" s="36">
        <v>12</v>
      </c>
      <c r="Q7259" s="37">
        <v>86</v>
      </c>
      <c r="R7259" s="36">
        <v>5</v>
      </c>
      <c r="S7259" s="39">
        <f t="shared" si="250"/>
        <v>86</v>
      </c>
      <c r="T7259" s="34" t="s">
        <v>36</v>
      </c>
      <c r="U7259" s="12">
        <f>(1/(((ceta*(speed^2))+(beta*speed))+alpha))</f>
        <v>2.8888602315527558E-2</v>
      </c>
      <c r="V7259" s="8">
        <f t="shared" si="251"/>
        <v>86</v>
      </c>
      <c r="AB7259" s="41"/>
    </row>
    <row r="7260" spans="1:28">
      <c r="A7260" s="34" t="s">
        <v>19</v>
      </c>
      <c r="B7260" s="34" t="s">
        <v>72</v>
      </c>
      <c r="C7260" s="5" t="s">
        <v>161</v>
      </c>
      <c r="D7260" s="35" t="s">
        <v>88</v>
      </c>
      <c r="E7260" s="36" t="s">
        <v>18</v>
      </c>
      <c r="F7260" s="37">
        <v>100</v>
      </c>
      <c r="G7260" s="38">
        <v>0</v>
      </c>
      <c r="H7260" s="34">
        <v>0.98451461331484769</v>
      </c>
      <c r="I7260" s="35">
        <v>-2.213696422693955E-7</v>
      </c>
      <c r="J7260" s="35">
        <v>4.3361580355577208E-5</v>
      </c>
      <c r="K7260" s="35">
        <v>-2.9203439715100843E-3</v>
      </c>
      <c r="L7260" s="35">
        <v>9.2994808122402101E-2</v>
      </c>
      <c r="M7260" s="35">
        <v>0</v>
      </c>
      <c r="N7260" s="35">
        <v>0</v>
      </c>
      <c r="O7260" s="35">
        <v>0</v>
      </c>
      <c r="P7260" s="36">
        <v>12</v>
      </c>
      <c r="Q7260" s="37">
        <v>86</v>
      </c>
      <c r="R7260" s="36">
        <v>14</v>
      </c>
      <c r="S7260" s="39">
        <f t="shared" si="250"/>
        <v>86</v>
      </c>
      <c r="T7260" s="34" t="s">
        <v>51</v>
      </c>
      <c r="U7260" s="12">
        <f>(((alpha*(speed^3))+(beta*(speed^2))+(ceta*speed))+delta)</f>
        <v>2.1743985699081259E-2</v>
      </c>
      <c r="V7260" s="8">
        <f t="shared" si="251"/>
        <v>86</v>
      </c>
      <c r="AB7260" s="41"/>
    </row>
    <row r="7261" spans="1:28">
      <c r="A7261" s="34" t="s">
        <v>19</v>
      </c>
      <c r="B7261" s="34" t="s">
        <v>72</v>
      </c>
      <c r="C7261" s="5" t="s">
        <v>161</v>
      </c>
      <c r="D7261" s="35" t="s">
        <v>88</v>
      </c>
      <c r="E7261" s="36" t="s">
        <v>17</v>
      </c>
      <c r="F7261" s="37">
        <v>100</v>
      </c>
      <c r="G7261" s="38">
        <v>0</v>
      </c>
      <c r="H7261" s="34">
        <v>0.96165580470376466</v>
      </c>
      <c r="I7261" s="35">
        <v>1563.0121781888131</v>
      </c>
      <c r="J7261" s="35">
        <v>1.0033124238008009</v>
      </c>
      <c r="K7261" s="35">
        <v>-0.56443970701438051</v>
      </c>
      <c r="L7261" s="35">
        <v>0</v>
      </c>
      <c r="M7261" s="35">
        <v>0</v>
      </c>
      <c r="N7261" s="35">
        <v>0</v>
      </c>
      <c r="O7261" s="35">
        <v>0</v>
      </c>
      <c r="P7261" s="36">
        <v>12</v>
      </c>
      <c r="Q7261" s="37">
        <v>86</v>
      </c>
      <c r="R7261" s="36">
        <v>0</v>
      </c>
      <c r="S7261" s="39">
        <f t="shared" si="250"/>
        <v>86</v>
      </c>
      <c r="T7261" s="34" t="s">
        <v>29</v>
      </c>
      <c r="U7261" s="12">
        <f>((alpha*(beta^speed))*(speed^ceta))</f>
        <v>168.09971126081763</v>
      </c>
      <c r="V7261" s="8">
        <f t="shared" si="251"/>
        <v>86</v>
      </c>
    </row>
    <row r="7262" spans="1:28">
      <c r="A7262" s="34" t="s">
        <v>19</v>
      </c>
      <c r="B7262" s="34" t="s">
        <v>72</v>
      </c>
      <c r="C7262" s="5" t="s">
        <v>161</v>
      </c>
      <c r="D7262" s="35" t="s">
        <v>88</v>
      </c>
      <c r="E7262" s="36" t="s">
        <v>15</v>
      </c>
      <c r="F7262" s="37">
        <v>0</v>
      </c>
      <c r="G7262" s="38">
        <v>-0.06</v>
      </c>
      <c r="H7262" s="34">
        <v>0.99376117973591638</v>
      </c>
      <c r="I7262" s="35">
        <v>5.0006809781694797</v>
      </c>
      <c r="J7262" s="35">
        <v>0.21928721645553303</v>
      </c>
      <c r="K7262" s="35">
        <v>1.2974244843829363</v>
      </c>
      <c r="L7262" s="35">
        <v>5.4050789099387563E-2</v>
      </c>
      <c r="M7262" s="35">
        <v>-1.335836936179996E-2</v>
      </c>
      <c r="N7262" s="35">
        <v>0</v>
      </c>
      <c r="O7262" s="35">
        <v>0</v>
      </c>
      <c r="P7262" s="36">
        <v>12</v>
      </c>
      <c r="Q7262" s="37">
        <v>84</v>
      </c>
      <c r="R7262" s="36">
        <v>4</v>
      </c>
      <c r="S7262" s="39">
        <f t="shared" si="250"/>
        <v>84</v>
      </c>
      <c r="T7262" s="34" t="s">
        <v>35</v>
      </c>
      <c r="U7262" s="12">
        <f>((epsilon+(alpha*EXP(((-1)*beta)*speed)))+(ceta*EXP(((-1)*delta)*speed)))</f>
        <v>4.8593266856615698E-4</v>
      </c>
      <c r="V7262" s="8">
        <f t="shared" si="251"/>
        <v>84</v>
      </c>
    </row>
    <row r="7263" spans="1:28">
      <c r="A7263" s="34" t="s">
        <v>19</v>
      </c>
      <c r="B7263" s="34" t="s">
        <v>72</v>
      </c>
      <c r="C7263" s="5" t="s">
        <v>161</v>
      </c>
      <c r="D7263" s="35" t="s">
        <v>88</v>
      </c>
      <c r="E7263" s="36" t="s">
        <v>16</v>
      </c>
      <c r="F7263" s="37">
        <v>0</v>
      </c>
      <c r="G7263" s="38">
        <v>-0.06</v>
      </c>
      <c r="H7263" s="34">
        <v>0.9877976189103892</v>
      </c>
      <c r="I7263" s="35">
        <v>-7.9947160623650204E-2</v>
      </c>
      <c r="J7263" s="35">
        <v>17.699825840342818</v>
      </c>
      <c r="K7263" s="35">
        <v>1.228668738676149</v>
      </c>
      <c r="L7263" s="35">
        <v>1.0466613613365374</v>
      </c>
      <c r="M7263" s="35">
        <v>2.326599515790833E-2</v>
      </c>
      <c r="N7263" s="35">
        <v>0</v>
      </c>
      <c r="O7263" s="35">
        <v>0</v>
      </c>
      <c r="P7263" s="36">
        <v>12</v>
      </c>
      <c r="Q7263" s="37">
        <v>84</v>
      </c>
      <c r="R7263" s="36">
        <v>10</v>
      </c>
      <c r="S7263" s="39">
        <f t="shared" si="250"/>
        <v>84</v>
      </c>
      <c r="T7263" s="34" t="s">
        <v>44</v>
      </c>
      <c r="U7263" s="12">
        <f>(alpha+(beta/(1+EXP((((-1)*ceta)+(delta*LN(speed)))+(epsilon*speed)))))</f>
        <v>2.6021421240873532E-3</v>
      </c>
      <c r="V7263" s="8">
        <f t="shared" si="251"/>
        <v>84</v>
      </c>
    </row>
    <row r="7264" spans="1:28">
      <c r="A7264" s="34" t="s">
        <v>19</v>
      </c>
      <c r="B7264" s="34" t="s">
        <v>72</v>
      </c>
      <c r="C7264" s="5" t="s">
        <v>161</v>
      </c>
      <c r="D7264" s="35" t="s">
        <v>88</v>
      </c>
      <c r="E7264" s="36" t="s">
        <v>14</v>
      </c>
      <c r="F7264" s="37">
        <v>0</v>
      </c>
      <c r="G7264" s="38">
        <v>-0.06</v>
      </c>
      <c r="H7264" s="34">
        <v>0.9940263717114004</v>
      </c>
      <c r="I7264" s="35">
        <v>2.1872290336373021</v>
      </c>
      <c r="J7264" s="35">
        <v>0.66955549440080597</v>
      </c>
      <c r="K7264" s="35">
        <v>3.0086807147618858E-2</v>
      </c>
      <c r="L7264" s="35">
        <v>0</v>
      </c>
      <c r="M7264" s="35">
        <v>0</v>
      </c>
      <c r="N7264" s="35">
        <v>0</v>
      </c>
      <c r="O7264" s="35">
        <v>0</v>
      </c>
      <c r="P7264" s="36">
        <v>12</v>
      </c>
      <c r="Q7264" s="37">
        <v>86</v>
      </c>
      <c r="R7264" s="36">
        <v>5</v>
      </c>
      <c r="S7264" s="39">
        <f t="shared" si="250"/>
        <v>86</v>
      </c>
      <c r="T7264" s="34" t="s">
        <v>36</v>
      </c>
      <c r="U7264" s="12">
        <f>(1/(((ceta*(speed^2))+(beta*speed))+alpha))</f>
        <v>3.5424434487434189E-3</v>
      </c>
      <c r="V7264" s="8">
        <f t="shared" si="251"/>
        <v>86</v>
      </c>
      <c r="AB7264" s="41"/>
    </row>
    <row r="7265" spans="1:28">
      <c r="A7265" s="34" t="s">
        <v>19</v>
      </c>
      <c r="B7265" s="34" t="s">
        <v>72</v>
      </c>
      <c r="C7265" s="5" t="s">
        <v>161</v>
      </c>
      <c r="D7265" s="35" t="s">
        <v>88</v>
      </c>
      <c r="E7265" s="36" t="s">
        <v>18</v>
      </c>
      <c r="F7265" s="37">
        <v>0</v>
      </c>
      <c r="G7265" s="38">
        <v>-0.06</v>
      </c>
      <c r="H7265" s="34">
        <v>0.99350101836878635</v>
      </c>
      <c r="I7265" s="35">
        <v>0.26280857435771665</v>
      </c>
      <c r="J7265" s="35">
        <v>0.98936041368639671</v>
      </c>
      <c r="K7265" s="35">
        <v>-0.7864623532164795</v>
      </c>
      <c r="L7265" s="35">
        <v>0</v>
      </c>
      <c r="M7265" s="35">
        <v>0</v>
      </c>
      <c r="N7265" s="35">
        <v>0</v>
      </c>
      <c r="O7265" s="35">
        <v>0</v>
      </c>
      <c r="P7265" s="36">
        <v>12</v>
      </c>
      <c r="Q7265" s="37">
        <v>86</v>
      </c>
      <c r="R7265" s="36">
        <v>0</v>
      </c>
      <c r="S7265" s="39">
        <f t="shared" si="250"/>
        <v>86</v>
      </c>
      <c r="T7265" s="34" t="s">
        <v>29</v>
      </c>
      <c r="U7265" s="12">
        <f>((alpha*(beta^speed))*(speed^ceta))</f>
        <v>3.1529628398077685E-3</v>
      </c>
      <c r="V7265" s="8">
        <f t="shared" si="251"/>
        <v>86</v>
      </c>
      <c r="AB7265" s="41"/>
    </row>
    <row r="7266" spans="1:28">
      <c r="A7266" s="34" t="s">
        <v>19</v>
      </c>
      <c r="B7266" s="34" t="s">
        <v>72</v>
      </c>
      <c r="C7266" s="5" t="s">
        <v>161</v>
      </c>
      <c r="D7266" s="35" t="s">
        <v>88</v>
      </c>
      <c r="E7266" s="36" t="s">
        <v>17</v>
      </c>
      <c r="F7266" s="37">
        <v>0</v>
      </c>
      <c r="G7266" s="38">
        <v>-0.06</v>
      </c>
      <c r="H7266" s="34">
        <v>0.98199251289013934</v>
      </c>
      <c r="I7266" s="35">
        <v>724.93353366647341</v>
      </c>
      <c r="J7266" s="35">
        <v>0.95471441278597358</v>
      </c>
      <c r="K7266" s="35">
        <v>-0.47128613703830197</v>
      </c>
      <c r="L7266" s="35">
        <v>0</v>
      </c>
      <c r="M7266" s="35">
        <v>0</v>
      </c>
      <c r="N7266" s="35">
        <v>0</v>
      </c>
      <c r="O7266" s="35">
        <v>0</v>
      </c>
      <c r="P7266" s="36">
        <v>12</v>
      </c>
      <c r="Q7266" s="37">
        <v>86</v>
      </c>
      <c r="R7266" s="36">
        <v>0</v>
      </c>
      <c r="S7266" s="39">
        <f t="shared" si="250"/>
        <v>86</v>
      </c>
      <c r="T7266" s="34" t="s">
        <v>29</v>
      </c>
      <c r="U7266" s="12">
        <f>((alpha*(beta^speed))*(speed^ceta))</f>
        <v>1.6508783571409371</v>
      </c>
      <c r="V7266" s="8">
        <f t="shared" si="251"/>
        <v>86</v>
      </c>
    </row>
    <row r="7267" spans="1:28">
      <c r="A7267" s="34" t="s">
        <v>19</v>
      </c>
      <c r="B7267" s="34" t="s">
        <v>72</v>
      </c>
      <c r="C7267" s="5" t="s">
        <v>161</v>
      </c>
      <c r="D7267" s="35" t="s">
        <v>88</v>
      </c>
      <c r="E7267" s="36" t="s">
        <v>15</v>
      </c>
      <c r="F7267" s="37">
        <v>50</v>
      </c>
      <c r="G7267" s="38">
        <v>-0.06</v>
      </c>
      <c r="H7267" s="34">
        <v>0.99224554535830112</v>
      </c>
      <c r="I7267" s="35">
        <v>-2.7469005964061575E-2</v>
      </c>
      <c r="J7267" s="35">
        <v>-20.203070766266066</v>
      </c>
      <c r="K7267" s="35">
        <v>1.1146406095256955</v>
      </c>
      <c r="L7267" s="35">
        <v>0.40346262855756165</v>
      </c>
      <c r="M7267" s="35">
        <v>0</v>
      </c>
      <c r="N7267" s="35">
        <v>0</v>
      </c>
      <c r="O7267" s="35">
        <v>0</v>
      </c>
      <c r="P7267" s="36">
        <v>12</v>
      </c>
      <c r="Q7267" s="37">
        <v>82</v>
      </c>
      <c r="R7267" s="36">
        <v>8</v>
      </c>
      <c r="S7267" s="39">
        <f t="shared" si="250"/>
        <v>82</v>
      </c>
      <c r="T7267" s="34" t="s">
        <v>40</v>
      </c>
      <c r="U7267" s="12">
        <f>(alpha-(beta*EXP(((-1)*ceta)*(speed^delta))))</f>
        <v>1.2200201267569336E-4</v>
      </c>
      <c r="V7267" s="8">
        <f t="shared" si="251"/>
        <v>82</v>
      </c>
    </row>
    <row r="7268" spans="1:28">
      <c r="A7268" s="34" t="s">
        <v>19</v>
      </c>
      <c r="B7268" s="34" t="s">
        <v>72</v>
      </c>
      <c r="C7268" s="5" t="s">
        <v>161</v>
      </c>
      <c r="D7268" s="35" t="s">
        <v>88</v>
      </c>
      <c r="E7268" s="36" t="s">
        <v>16</v>
      </c>
      <c r="F7268" s="37">
        <v>50</v>
      </c>
      <c r="G7268" s="38">
        <v>-0.06</v>
      </c>
      <c r="H7268" s="34">
        <v>0.98302362382617214</v>
      </c>
      <c r="I7268" s="35">
        <v>14.151120408445667</v>
      </c>
      <c r="J7268" s="35">
        <v>0.95054077537258508</v>
      </c>
      <c r="K7268" s="35">
        <v>-0.43473282908179983</v>
      </c>
      <c r="L7268" s="35">
        <v>0</v>
      </c>
      <c r="M7268" s="35">
        <v>0</v>
      </c>
      <c r="N7268" s="35">
        <v>0</v>
      </c>
      <c r="O7268" s="35">
        <v>0</v>
      </c>
      <c r="P7268" s="36">
        <v>12</v>
      </c>
      <c r="Q7268" s="37">
        <v>86</v>
      </c>
      <c r="R7268" s="36">
        <v>0</v>
      </c>
      <c r="S7268" s="39">
        <f t="shared" si="250"/>
        <v>86</v>
      </c>
      <c r="T7268" s="34" t="s">
        <v>29</v>
      </c>
      <c r="U7268" s="12">
        <f>((alpha*(beta^speed))*(speed^ceta))</f>
        <v>2.6018692856197526E-2</v>
      </c>
      <c r="V7268" s="8">
        <f t="shared" si="251"/>
        <v>86</v>
      </c>
    </row>
    <row r="7269" spans="1:28">
      <c r="A7269" s="34" t="s">
        <v>19</v>
      </c>
      <c r="B7269" s="34" t="s">
        <v>72</v>
      </c>
      <c r="C7269" s="5" t="s">
        <v>161</v>
      </c>
      <c r="D7269" s="35" t="s">
        <v>88</v>
      </c>
      <c r="E7269" s="36" t="s">
        <v>14</v>
      </c>
      <c r="F7269" s="37">
        <v>50</v>
      </c>
      <c r="G7269" s="38">
        <v>-0.06</v>
      </c>
      <c r="H7269" s="34">
        <v>0.99258158827723175</v>
      </c>
      <c r="I7269" s="35">
        <v>2.6435210546283976</v>
      </c>
      <c r="J7269" s="35">
        <v>-9.6859598223565744</v>
      </c>
      <c r="K7269" s="35">
        <v>-1.8443516149173249</v>
      </c>
      <c r="L7269" s="35">
        <v>0</v>
      </c>
      <c r="M7269" s="35">
        <v>0</v>
      </c>
      <c r="N7269" s="35">
        <v>0</v>
      </c>
      <c r="O7269" s="35">
        <v>0</v>
      </c>
      <c r="P7269" s="36">
        <v>12</v>
      </c>
      <c r="Q7269" s="37">
        <v>86</v>
      </c>
      <c r="R7269" s="36">
        <v>13</v>
      </c>
      <c r="S7269" s="39">
        <f t="shared" si="250"/>
        <v>86</v>
      </c>
      <c r="T7269" s="34" t="s">
        <v>50</v>
      </c>
      <c r="U7269" s="12">
        <f>EXP((alpha+(beta/speed))+(ceta*LN(speed)))</f>
        <v>3.3982692726677779E-3</v>
      </c>
      <c r="V7269" s="8">
        <f t="shared" si="251"/>
        <v>86</v>
      </c>
      <c r="AB7269" s="41"/>
    </row>
    <row r="7270" spans="1:28">
      <c r="A7270" s="34" t="s">
        <v>19</v>
      </c>
      <c r="B7270" s="34" t="s">
        <v>72</v>
      </c>
      <c r="C7270" s="5" t="s">
        <v>161</v>
      </c>
      <c r="D7270" s="35" t="s">
        <v>88</v>
      </c>
      <c r="E7270" s="36" t="s">
        <v>18</v>
      </c>
      <c r="F7270" s="37">
        <v>50</v>
      </c>
      <c r="G7270" s="38">
        <v>-0.06</v>
      </c>
      <c r="H7270" s="34">
        <v>0.99151671014921028</v>
      </c>
      <c r="I7270" s="35">
        <v>0.22922266304627753</v>
      </c>
      <c r="J7270" s="35">
        <v>0.98810679000283042</v>
      </c>
      <c r="K7270" s="35">
        <v>-0.73462653623437213</v>
      </c>
      <c r="L7270" s="35">
        <v>0</v>
      </c>
      <c r="M7270" s="35">
        <v>0</v>
      </c>
      <c r="N7270" s="35">
        <v>0</v>
      </c>
      <c r="O7270" s="35">
        <v>0</v>
      </c>
      <c r="P7270" s="36">
        <v>12</v>
      </c>
      <c r="Q7270" s="37">
        <v>86</v>
      </c>
      <c r="R7270" s="36">
        <v>0</v>
      </c>
      <c r="S7270" s="39">
        <f t="shared" si="250"/>
        <v>86</v>
      </c>
      <c r="T7270" s="34" t="s">
        <v>29</v>
      </c>
      <c r="U7270" s="12">
        <f>((alpha*(beta^speed))*(speed^ceta))</f>
        <v>3.1064019620041729E-3</v>
      </c>
      <c r="V7270" s="8">
        <f t="shared" si="251"/>
        <v>86</v>
      </c>
      <c r="AB7270" s="41"/>
    </row>
    <row r="7271" spans="1:28">
      <c r="A7271" s="34" t="s">
        <v>19</v>
      </c>
      <c r="B7271" s="34" t="s">
        <v>72</v>
      </c>
      <c r="C7271" s="5" t="s">
        <v>161</v>
      </c>
      <c r="D7271" s="35" t="s">
        <v>88</v>
      </c>
      <c r="E7271" s="36" t="s">
        <v>17</v>
      </c>
      <c r="F7271" s="37">
        <v>50</v>
      </c>
      <c r="G7271" s="38">
        <v>-0.06</v>
      </c>
      <c r="H7271" s="34">
        <v>0.9748267041173202</v>
      </c>
      <c r="I7271" s="35">
        <v>-9.5578307304782388</v>
      </c>
      <c r="J7271" s="35">
        <v>216.90755440287094</v>
      </c>
      <c r="K7271" s="35">
        <v>5.5297433529561815</v>
      </c>
      <c r="L7271" s="35">
        <v>2.1102682922833029</v>
      </c>
      <c r="M7271" s="35">
        <v>-9.414375474854221E-3</v>
      </c>
      <c r="N7271" s="35">
        <v>0</v>
      </c>
      <c r="O7271" s="35">
        <v>0</v>
      </c>
      <c r="P7271" s="36">
        <v>12</v>
      </c>
      <c r="Q7271" s="37">
        <v>86</v>
      </c>
      <c r="R7271" s="36">
        <v>10</v>
      </c>
      <c r="S7271" s="39">
        <f t="shared" si="250"/>
        <v>86</v>
      </c>
      <c r="T7271" s="34" t="s">
        <v>44</v>
      </c>
      <c r="U7271" s="12">
        <f>(alpha+(beta/(1+EXP((((-1)*ceta)+(delta*LN(speed)))+(epsilon*speed)))))</f>
        <v>0.15243089856183722</v>
      </c>
      <c r="V7271" s="8">
        <f t="shared" si="251"/>
        <v>86</v>
      </c>
    </row>
    <row r="7272" spans="1:28">
      <c r="A7272" s="34" t="s">
        <v>19</v>
      </c>
      <c r="B7272" s="34" t="s">
        <v>72</v>
      </c>
      <c r="C7272" s="5" t="s">
        <v>161</v>
      </c>
      <c r="D7272" s="35" t="s">
        <v>88</v>
      </c>
      <c r="E7272" s="36" t="s">
        <v>15</v>
      </c>
      <c r="F7272" s="37">
        <v>100</v>
      </c>
      <c r="G7272" s="38">
        <v>-0.06</v>
      </c>
      <c r="H7272" s="34">
        <v>0.9904594486200865</v>
      </c>
      <c r="I7272" s="35">
        <v>-1.8986052382971786E-2</v>
      </c>
      <c r="J7272" s="35">
        <v>-12.206797042680682</v>
      </c>
      <c r="K7272" s="35">
        <v>0.80761616176873907</v>
      </c>
      <c r="L7272" s="35">
        <v>0.46961332462312355</v>
      </c>
      <c r="M7272" s="35">
        <v>0</v>
      </c>
      <c r="N7272" s="35">
        <v>0</v>
      </c>
      <c r="O7272" s="35">
        <v>0</v>
      </c>
      <c r="P7272" s="36">
        <v>12</v>
      </c>
      <c r="Q7272" s="37">
        <v>83</v>
      </c>
      <c r="R7272" s="36">
        <v>8</v>
      </c>
      <c r="S7272" s="39">
        <f t="shared" si="250"/>
        <v>83</v>
      </c>
      <c r="T7272" s="34" t="s">
        <v>40</v>
      </c>
      <c r="U7272" s="12">
        <f>(alpha-(beta*EXP(((-1)*ceta)*(speed^delta))))</f>
        <v>6.331701341598002E-4</v>
      </c>
      <c r="V7272" s="8">
        <f t="shared" si="251"/>
        <v>83</v>
      </c>
    </row>
    <row r="7273" spans="1:28">
      <c r="A7273" s="34" t="s">
        <v>19</v>
      </c>
      <c r="B7273" s="34" t="s">
        <v>72</v>
      </c>
      <c r="C7273" s="5" t="s">
        <v>161</v>
      </c>
      <c r="D7273" s="35" t="s">
        <v>88</v>
      </c>
      <c r="E7273" s="36" t="s">
        <v>16</v>
      </c>
      <c r="F7273" s="37">
        <v>100</v>
      </c>
      <c r="G7273" s="38">
        <v>-0.06</v>
      </c>
      <c r="H7273" s="34">
        <v>0.97759926608303171</v>
      </c>
      <c r="I7273" s="35">
        <v>-0.18408326091266872</v>
      </c>
      <c r="J7273" s="35">
        <v>4.6494566942130842</v>
      </c>
      <c r="K7273" s="35">
        <v>5.4966132913753096</v>
      </c>
      <c r="L7273" s="35">
        <v>2.1266492193439364</v>
      </c>
      <c r="M7273" s="35">
        <v>-9.0705255150742535E-3</v>
      </c>
      <c r="N7273" s="35">
        <v>0</v>
      </c>
      <c r="O7273" s="35">
        <v>0</v>
      </c>
      <c r="P7273" s="36">
        <v>12</v>
      </c>
      <c r="Q7273" s="37">
        <v>85</v>
      </c>
      <c r="R7273" s="36">
        <v>10</v>
      </c>
      <c r="S7273" s="39">
        <f t="shared" si="250"/>
        <v>85</v>
      </c>
      <c r="T7273" s="34" t="s">
        <v>44</v>
      </c>
      <c r="U7273" s="12">
        <f>(alpha+(beta/(1+EXP((((-1)*ceta)+(delta*LN(speed)))+(epsilon*speed)))))</f>
        <v>1.4849727800365919E-3</v>
      </c>
      <c r="V7273" s="8">
        <f t="shared" si="251"/>
        <v>85</v>
      </c>
    </row>
    <row r="7274" spans="1:28">
      <c r="A7274" s="34" t="s">
        <v>19</v>
      </c>
      <c r="B7274" s="34" t="s">
        <v>72</v>
      </c>
      <c r="C7274" s="5" t="s">
        <v>161</v>
      </c>
      <c r="D7274" s="35" t="s">
        <v>88</v>
      </c>
      <c r="E7274" s="36" t="s">
        <v>14</v>
      </c>
      <c r="F7274" s="37">
        <v>100</v>
      </c>
      <c r="G7274" s="38">
        <v>-0.06</v>
      </c>
      <c r="H7274" s="34">
        <v>0.99049409904959895</v>
      </c>
      <c r="I7274" s="35">
        <v>2.8420471536511451</v>
      </c>
      <c r="J7274" s="35">
        <v>-11.175049719217455</v>
      </c>
      <c r="K7274" s="35">
        <v>-1.8950292251481728</v>
      </c>
      <c r="L7274" s="35">
        <v>0</v>
      </c>
      <c r="M7274" s="35">
        <v>0</v>
      </c>
      <c r="N7274" s="35">
        <v>0</v>
      </c>
      <c r="O7274" s="35">
        <v>0</v>
      </c>
      <c r="P7274" s="36">
        <v>12</v>
      </c>
      <c r="Q7274" s="37">
        <v>86</v>
      </c>
      <c r="R7274" s="36">
        <v>13</v>
      </c>
      <c r="S7274" s="39">
        <f t="shared" si="250"/>
        <v>86</v>
      </c>
      <c r="T7274" s="34" t="s">
        <v>50</v>
      </c>
      <c r="U7274" s="12">
        <f>EXP((alpha+(beta/speed))+(ceta*LN(speed)))</f>
        <v>3.2502817623049525E-3</v>
      </c>
      <c r="V7274" s="8">
        <f t="shared" si="251"/>
        <v>86</v>
      </c>
      <c r="AB7274" s="41"/>
    </row>
    <row r="7275" spans="1:28">
      <c r="A7275" s="34" t="s">
        <v>19</v>
      </c>
      <c r="B7275" s="34" t="s">
        <v>72</v>
      </c>
      <c r="C7275" s="5" t="s">
        <v>161</v>
      </c>
      <c r="D7275" s="35" t="s">
        <v>88</v>
      </c>
      <c r="E7275" s="36" t="s">
        <v>18</v>
      </c>
      <c r="F7275" s="37">
        <v>100</v>
      </c>
      <c r="G7275" s="38">
        <v>-0.06</v>
      </c>
      <c r="H7275" s="34">
        <v>0.98916853865906196</v>
      </c>
      <c r="I7275" s="35">
        <v>0.20401321334362135</v>
      </c>
      <c r="J7275" s="35">
        <v>0.9868845440104288</v>
      </c>
      <c r="K7275" s="35">
        <v>-0.68701449850298801</v>
      </c>
      <c r="L7275" s="35">
        <v>0</v>
      </c>
      <c r="M7275" s="35">
        <v>0</v>
      </c>
      <c r="N7275" s="35">
        <v>0</v>
      </c>
      <c r="O7275" s="35">
        <v>0</v>
      </c>
      <c r="P7275" s="36">
        <v>12</v>
      </c>
      <c r="Q7275" s="37">
        <v>86</v>
      </c>
      <c r="R7275" s="36">
        <v>0</v>
      </c>
      <c r="S7275" s="39">
        <f t="shared" si="250"/>
        <v>86</v>
      </c>
      <c r="T7275" s="34" t="s">
        <v>29</v>
      </c>
      <c r="U7275" s="12">
        <f>((alpha*(beta^speed))*(speed^ceta))</f>
        <v>3.0728098527470385E-3</v>
      </c>
      <c r="V7275" s="8">
        <f t="shared" si="251"/>
        <v>86</v>
      </c>
      <c r="AB7275" s="41"/>
    </row>
    <row r="7276" spans="1:28">
      <c r="A7276" s="34" t="s">
        <v>19</v>
      </c>
      <c r="B7276" s="34" t="s">
        <v>72</v>
      </c>
      <c r="C7276" s="5" t="s">
        <v>161</v>
      </c>
      <c r="D7276" s="35" t="s">
        <v>88</v>
      </c>
      <c r="E7276" s="36" t="s">
        <v>17</v>
      </c>
      <c r="F7276" s="37">
        <v>100</v>
      </c>
      <c r="G7276" s="38">
        <v>-0.06</v>
      </c>
      <c r="H7276" s="34">
        <v>0.96594135239330503</v>
      </c>
      <c r="I7276" s="35">
        <v>-8.5306054183095945</v>
      </c>
      <c r="J7276" s="35">
        <v>183.88935939985066</v>
      </c>
      <c r="K7276" s="35">
        <v>6.2273109902730486</v>
      </c>
      <c r="L7276" s="35">
        <v>2.2784510194983212</v>
      </c>
      <c r="M7276" s="35">
        <v>-1.1037866176145671E-2</v>
      </c>
      <c r="N7276" s="35">
        <v>0</v>
      </c>
      <c r="O7276" s="35">
        <v>0</v>
      </c>
      <c r="P7276" s="36">
        <v>12</v>
      </c>
      <c r="Q7276" s="37">
        <v>86</v>
      </c>
      <c r="R7276" s="36">
        <v>10</v>
      </c>
      <c r="S7276" s="39">
        <f t="shared" si="250"/>
        <v>86</v>
      </c>
      <c r="T7276" s="34" t="s">
        <v>44</v>
      </c>
      <c r="U7276" s="12">
        <f>(alpha+(beta/(1+EXP((((-1)*ceta)+(delta*LN(speed)))+(epsilon*speed)))))</f>
        <v>0.42230020097170673</v>
      </c>
      <c r="V7276" s="8">
        <f t="shared" si="251"/>
        <v>86</v>
      </c>
    </row>
    <row r="7277" spans="1:28">
      <c r="A7277" s="34" t="s">
        <v>19</v>
      </c>
      <c r="B7277" s="34" t="s">
        <v>72</v>
      </c>
      <c r="C7277" s="5" t="s">
        <v>161</v>
      </c>
      <c r="D7277" s="35" t="s">
        <v>88</v>
      </c>
      <c r="E7277" s="36" t="s">
        <v>15</v>
      </c>
      <c r="F7277" s="37">
        <v>0</v>
      </c>
      <c r="G7277" s="38">
        <v>-0.04</v>
      </c>
      <c r="H7277" s="34">
        <v>0.99311299758870386</v>
      </c>
      <c r="I7277" s="35">
        <v>14.030707162487781</v>
      </c>
      <c r="J7277" s="35">
        <v>0.97451926589379312</v>
      </c>
      <c r="K7277" s="35">
        <v>-0.85499881086750862</v>
      </c>
      <c r="L7277" s="35">
        <v>0</v>
      </c>
      <c r="M7277" s="35">
        <v>0</v>
      </c>
      <c r="N7277" s="35">
        <v>0</v>
      </c>
      <c r="O7277" s="35">
        <v>0</v>
      </c>
      <c r="P7277" s="36">
        <v>12</v>
      </c>
      <c r="Q7277" s="37">
        <v>86</v>
      </c>
      <c r="R7277" s="36">
        <v>0</v>
      </c>
      <c r="S7277" s="39">
        <f t="shared" si="250"/>
        <v>86</v>
      </c>
      <c r="T7277" s="34" t="s">
        <v>29</v>
      </c>
      <c r="U7277" s="12">
        <f>((alpha*(beta^speed))*(speed^ceta))</f>
        <v>3.3811357836292119E-2</v>
      </c>
      <c r="V7277" s="8">
        <f t="shared" si="251"/>
        <v>86</v>
      </c>
    </row>
    <row r="7278" spans="1:28">
      <c r="A7278" s="34" t="s">
        <v>19</v>
      </c>
      <c r="B7278" s="34" t="s">
        <v>72</v>
      </c>
      <c r="C7278" s="5" t="s">
        <v>161</v>
      </c>
      <c r="D7278" s="35" t="s">
        <v>88</v>
      </c>
      <c r="E7278" s="36" t="s">
        <v>16</v>
      </c>
      <c r="F7278" s="37">
        <v>0</v>
      </c>
      <c r="G7278" s="38">
        <v>-0.04</v>
      </c>
      <c r="H7278" s="34">
        <v>0.9840134305289947</v>
      </c>
      <c r="I7278" s="35">
        <v>23.941455983784099</v>
      </c>
      <c r="J7278" s="35">
        <v>0.97074450961990166</v>
      </c>
      <c r="K7278" s="35">
        <v>-0.62011647718497587</v>
      </c>
      <c r="L7278" s="35">
        <v>0</v>
      </c>
      <c r="M7278" s="35">
        <v>0</v>
      </c>
      <c r="N7278" s="35">
        <v>0</v>
      </c>
      <c r="O7278" s="35">
        <v>0</v>
      </c>
      <c r="P7278" s="36">
        <v>12</v>
      </c>
      <c r="Q7278" s="37">
        <v>86</v>
      </c>
      <c r="R7278" s="36">
        <v>0</v>
      </c>
      <c r="S7278" s="39">
        <f t="shared" si="250"/>
        <v>86</v>
      </c>
      <c r="T7278" s="34" t="s">
        <v>29</v>
      </c>
      <c r="U7278" s="12">
        <f>((alpha*(beta^speed))*(speed^ceta))</f>
        <v>0.11764169814450218</v>
      </c>
      <c r="V7278" s="8">
        <f t="shared" si="251"/>
        <v>86</v>
      </c>
    </row>
    <row r="7279" spans="1:28">
      <c r="A7279" s="34" t="s">
        <v>19</v>
      </c>
      <c r="B7279" s="34" t="s">
        <v>72</v>
      </c>
      <c r="C7279" s="5" t="s">
        <v>161</v>
      </c>
      <c r="D7279" s="35" t="s">
        <v>88</v>
      </c>
      <c r="E7279" s="36" t="s">
        <v>14</v>
      </c>
      <c r="F7279" s="37">
        <v>0</v>
      </c>
      <c r="G7279" s="38">
        <v>-0.04</v>
      </c>
      <c r="H7279" s="34">
        <v>0.99434749587182492</v>
      </c>
      <c r="I7279" s="35">
        <v>1.1672857544452855</v>
      </c>
      <c r="J7279" s="35">
        <v>0.98796945037171224</v>
      </c>
      <c r="K7279" s="35">
        <v>-1.0246843119734312</v>
      </c>
      <c r="L7279" s="35">
        <v>0</v>
      </c>
      <c r="M7279" s="35">
        <v>0</v>
      </c>
      <c r="N7279" s="35">
        <v>0</v>
      </c>
      <c r="O7279" s="35">
        <v>0</v>
      </c>
      <c r="P7279" s="36">
        <v>12</v>
      </c>
      <c r="Q7279" s="37">
        <v>86</v>
      </c>
      <c r="R7279" s="36">
        <v>0</v>
      </c>
      <c r="S7279" s="39">
        <f t="shared" si="250"/>
        <v>86</v>
      </c>
      <c r="T7279" s="34" t="s">
        <v>29</v>
      </c>
      <c r="U7279" s="12">
        <f>((alpha*(beta^speed))*(speed^ceta))</f>
        <v>4.2940719907767905E-3</v>
      </c>
      <c r="V7279" s="8">
        <f t="shared" si="251"/>
        <v>86</v>
      </c>
    </row>
    <row r="7280" spans="1:28">
      <c r="A7280" s="34" t="s">
        <v>19</v>
      </c>
      <c r="B7280" s="34" t="s">
        <v>72</v>
      </c>
      <c r="C7280" s="5" t="s">
        <v>161</v>
      </c>
      <c r="D7280" s="35" t="s">
        <v>88</v>
      </c>
      <c r="E7280" s="36" t="s">
        <v>18</v>
      </c>
      <c r="F7280" s="37">
        <v>0</v>
      </c>
      <c r="G7280" s="38">
        <v>-0.04</v>
      </c>
      <c r="H7280" s="34">
        <v>0.99102576340224313</v>
      </c>
      <c r="I7280" s="35">
        <v>0.26821085591554317</v>
      </c>
      <c r="J7280" s="35">
        <v>0.98748914749334116</v>
      </c>
      <c r="K7280" s="35">
        <v>-0.72545174337414697</v>
      </c>
      <c r="L7280" s="35">
        <v>0</v>
      </c>
      <c r="M7280" s="35">
        <v>0</v>
      </c>
      <c r="N7280" s="35">
        <v>0</v>
      </c>
      <c r="O7280" s="35">
        <v>0</v>
      </c>
      <c r="P7280" s="36">
        <v>12</v>
      </c>
      <c r="Q7280" s="37">
        <v>86</v>
      </c>
      <c r="R7280" s="36">
        <v>0</v>
      </c>
      <c r="S7280" s="39">
        <f t="shared" si="250"/>
        <v>86</v>
      </c>
      <c r="T7280" s="34" t="s">
        <v>29</v>
      </c>
      <c r="U7280" s="12">
        <f>((alpha*(beta^speed))*(speed^ceta))</f>
        <v>3.5881581856136713E-3</v>
      </c>
      <c r="V7280" s="8">
        <f t="shared" si="251"/>
        <v>86</v>
      </c>
      <c r="AB7280" s="41"/>
    </row>
    <row r="7281" spans="1:28">
      <c r="A7281" s="34" t="s">
        <v>19</v>
      </c>
      <c r="B7281" s="34" t="s">
        <v>72</v>
      </c>
      <c r="C7281" s="5" t="s">
        <v>161</v>
      </c>
      <c r="D7281" s="35" t="s">
        <v>88</v>
      </c>
      <c r="E7281" s="36" t="s">
        <v>17</v>
      </c>
      <c r="F7281" s="37">
        <v>0</v>
      </c>
      <c r="G7281" s="38">
        <v>-0.04</v>
      </c>
      <c r="H7281" s="34">
        <v>0.97864268490132578</v>
      </c>
      <c r="I7281" s="35">
        <v>991.02447679926445</v>
      </c>
      <c r="J7281" s="35">
        <v>0.96925688568426904</v>
      </c>
      <c r="K7281" s="35">
        <v>-0.54837033919059397</v>
      </c>
      <c r="L7281" s="35">
        <v>0</v>
      </c>
      <c r="M7281" s="35">
        <v>0</v>
      </c>
      <c r="N7281" s="35">
        <v>0</v>
      </c>
      <c r="O7281" s="35">
        <v>0</v>
      </c>
      <c r="P7281" s="36">
        <v>12</v>
      </c>
      <c r="Q7281" s="37">
        <v>86</v>
      </c>
      <c r="R7281" s="36">
        <v>0</v>
      </c>
      <c r="S7281" s="39">
        <f t="shared" si="250"/>
        <v>86</v>
      </c>
      <c r="T7281" s="34" t="s">
        <v>29</v>
      </c>
      <c r="U7281" s="12">
        <f>((alpha*(beta^speed))*(speed^ceta))</f>
        <v>5.8749987066658305</v>
      </c>
      <c r="V7281" s="8">
        <f t="shared" si="251"/>
        <v>86</v>
      </c>
    </row>
    <row r="7282" spans="1:28">
      <c r="A7282" s="34" t="s">
        <v>19</v>
      </c>
      <c r="B7282" s="34" t="s">
        <v>72</v>
      </c>
      <c r="C7282" s="5" t="s">
        <v>161</v>
      </c>
      <c r="D7282" s="35" t="s">
        <v>88</v>
      </c>
      <c r="E7282" s="36" t="s">
        <v>15</v>
      </c>
      <c r="F7282" s="37">
        <v>50</v>
      </c>
      <c r="G7282" s="38">
        <v>-0.04</v>
      </c>
      <c r="H7282" s="34">
        <v>0.99224237214404476</v>
      </c>
      <c r="I7282" s="35">
        <v>-8.961516111563303E-2</v>
      </c>
      <c r="J7282" s="35">
        <v>16.982163874828096</v>
      </c>
      <c r="K7282" s="35">
        <v>0.27482418683087584</v>
      </c>
      <c r="L7282" s="35">
        <v>1.1066997777361216</v>
      </c>
      <c r="M7282" s="35">
        <v>6.1103937456865893E-3</v>
      </c>
      <c r="N7282" s="35">
        <v>0</v>
      </c>
      <c r="O7282" s="35">
        <v>0</v>
      </c>
      <c r="P7282" s="36">
        <v>12</v>
      </c>
      <c r="Q7282" s="37">
        <v>86</v>
      </c>
      <c r="R7282" s="36">
        <v>10</v>
      </c>
      <c r="S7282" s="39">
        <f t="shared" si="250"/>
        <v>86</v>
      </c>
      <c r="T7282" s="34" t="s">
        <v>44</v>
      </c>
      <c r="U7282" s="12">
        <f>(alpha+(beta/(1+EXP((((-1)*ceta)+(delta*LN(speed)))+(epsilon*speed)))))</f>
        <v>5.397814895939948E-3</v>
      </c>
      <c r="V7282" s="8">
        <f t="shared" si="251"/>
        <v>86</v>
      </c>
    </row>
    <row r="7283" spans="1:28">
      <c r="A7283" s="34" t="s">
        <v>19</v>
      </c>
      <c r="B7283" s="34" t="s">
        <v>72</v>
      </c>
      <c r="C7283" s="5" t="s">
        <v>161</v>
      </c>
      <c r="D7283" s="35" t="s">
        <v>88</v>
      </c>
      <c r="E7283" s="36" t="s">
        <v>16</v>
      </c>
      <c r="F7283" s="37">
        <v>50</v>
      </c>
      <c r="G7283" s="38">
        <v>-0.04</v>
      </c>
      <c r="H7283" s="34">
        <v>0.97777557532263093</v>
      </c>
      <c r="I7283" s="35">
        <v>-0.54066313712829606</v>
      </c>
      <c r="J7283" s="35">
        <v>11.303674357986571</v>
      </c>
      <c r="K7283" s="35">
        <v>2.4592191370885925</v>
      </c>
      <c r="L7283" s="35">
        <v>1.2285239192574477</v>
      </c>
      <c r="M7283" s="35">
        <v>-1.0730542708703304E-3</v>
      </c>
      <c r="N7283" s="35">
        <v>0</v>
      </c>
      <c r="O7283" s="35">
        <v>0</v>
      </c>
      <c r="P7283" s="36">
        <v>12</v>
      </c>
      <c r="Q7283" s="37">
        <v>86</v>
      </c>
      <c r="R7283" s="36">
        <v>10</v>
      </c>
      <c r="S7283" s="39">
        <f t="shared" si="250"/>
        <v>86</v>
      </c>
      <c r="T7283" s="34" t="s">
        <v>44</v>
      </c>
      <c r="U7283" s="12">
        <f>(alpha+(beta/(1+EXP((((-1)*ceta)+(delta*LN(speed)))+(epsilon*speed)))))</f>
        <v>3.7365029776478376E-2</v>
      </c>
      <c r="V7283" s="8">
        <f t="shared" si="251"/>
        <v>86</v>
      </c>
    </row>
    <row r="7284" spans="1:28">
      <c r="A7284" s="34" t="s">
        <v>19</v>
      </c>
      <c r="B7284" s="34" t="s">
        <v>72</v>
      </c>
      <c r="C7284" s="5" t="s">
        <v>161</v>
      </c>
      <c r="D7284" s="35" t="s">
        <v>88</v>
      </c>
      <c r="E7284" s="36" t="s">
        <v>14</v>
      </c>
      <c r="F7284" s="37">
        <v>50</v>
      </c>
      <c r="G7284" s="38">
        <v>-0.04</v>
      </c>
      <c r="H7284" s="34">
        <v>0.99320688915427935</v>
      </c>
      <c r="I7284" s="35">
        <v>0.94869557856161035</v>
      </c>
      <c r="J7284" s="35">
        <v>0.98601238615866182</v>
      </c>
      <c r="K7284" s="35">
        <v>-0.95861100046937009</v>
      </c>
      <c r="L7284" s="35">
        <v>0</v>
      </c>
      <c r="M7284" s="35">
        <v>0</v>
      </c>
      <c r="N7284" s="35">
        <v>0</v>
      </c>
      <c r="O7284" s="35">
        <v>0</v>
      </c>
      <c r="P7284" s="36">
        <v>12</v>
      </c>
      <c r="Q7284" s="37">
        <v>86</v>
      </c>
      <c r="R7284" s="36">
        <v>0</v>
      </c>
      <c r="S7284" s="39">
        <f t="shared" si="250"/>
        <v>86</v>
      </c>
      <c r="T7284" s="34" t="s">
        <v>29</v>
      </c>
      <c r="U7284" s="12">
        <f>((alpha*(beta^speed))*(speed^ceta))</f>
        <v>3.9498376573680214E-3</v>
      </c>
      <c r="V7284" s="8">
        <f t="shared" si="251"/>
        <v>86</v>
      </c>
    </row>
    <row r="7285" spans="1:28">
      <c r="A7285" s="34" t="s">
        <v>19</v>
      </c>
      <c r="B7285" s="34" t="s">
        <v>72</v>
      </c>
      <c r="C7285" s="5" t="s">
        <v>161</v>
      </c>
      <c r="D7285" s="35" t="s">
        <v>88</v>
      </c>
      <c r="E7285" s="36" t="s">
        <v>18</v>
      </c>
      <c r="F7285" s="37">
        <v>50</v>
      </c>
      <c r="G7285" s="38">
        <v>-0.04</v>
      </c>
      <c r="H7285" s="34">
        <v>0.98771279559908864</v>
      </c>
      <c r="I7285" s="35">
        <v>0.22996986264211708</v>
      </c>
      <c r="J7285" s="35">
        <v>0.9850909845661443</v>
      </c>
      <c r="K7285" s="35">
        <v>-0.64906633371021727</v>
      </c>
      <c r="L7285" s="35">
        <v>0</v>
      </c>
      <c r="M7285" s="35">
        <v>0</v>
      </c>
      <c r="N7285" s="35">
        <v>0</v>
      </c>
      <c r="O7285" s="35">
        <v>0</v>
      </c>
      <c r="P7285" s="36">
        <v>12</v>
      </c>
      <c r="Q7285" s="37">
        <v>86</v>
      </c>
      <c r="R7285" s="36">
        <v>0</v>
      </c>
      <c r="S7285" s="39">
        <f t="shared" si="250"/>
        <v>86</v>
      </c>
      <c r="T7285" s="34" t="s">
        <v>29</v>
      </c>
      <c r="U7285" s="12">
        <f>((alpha*(beta^speed))*(speed^ceta))</f>
        <v>3.5076700418076399E-3</v>
      </c>
      <c r="V7285" s="8">
        <f t="shared" si="251"/>
        <v>86</v>
      </c>
      <c r="AB7285" s="41"/>
    </row>
    <row r="7286" spans="1:28">
      <c r="A7286" s="34" t="s">
        <v>19</v>
      </c>
      <c r="B7286" s="34" t="s">
        <v>72</v>
      </c>
      <c r="C7286" s="5" t="s">
        <v>161</v>
      </c>
      <c r="D7286" s="35" t="s">
        <v>88</v>
      </c>
      <c r="E7286" s="36" t="s">
        <v>17</v>
      </c>
      <c r="F7286" s="37">
        <v>50</v>
      </c>
      <c r="G7286" s="38">
        <v>-0.04</v>
      </c>
      <c r="H7286" s="34">
        <v>0.96974531520714047</v>
      </c>
      <c r="I7286" s="35">
        <v>667.44240396136911</v>
      </c>
      <c r="J7286" s="35">
        <v>0.96351469009669577</v>
      </c>
      <c r="K7286" s="35">
        <v>-0.37014080031950747</v>
      </c>
      <c r="L7286" s="35">
        <v>0</v>
      </c>
      <c r="M7286" s="35">
        <v>0</v>
      </c>
      <c r="N7286" s="35">
        <v>0</v>
      </c>
      <c r="O7286" s="35">
        <v>0</v>
      </c>
      <c r="P7286" s="36">
        <v>12</v>
      </c>
      <c r="Q7286" s="37">
        <v>86</v>
      </c>
      <c r="R7286" s="36">
        <v>0</v>
      </c>
      <c r="S7286" s="39">
        <f t="shared" si="250"/>
        <v>86</v>
      </c>
      <c r="T7286" s="34" t="s">
        <v>29</v>
      </c>
      <c r="U7286" s="12">
        <f>((alpha*(beta^speed))*(speed^ceta))</f>
        <v>5.2504226998587278</v>
      </c>
      <c r="V7286" s="8">
        <f t="shared" si="251"/>
        <v>86</v>
      </c>
    </row>
    <row r="7287" spans="1:28">
      <c r="A7287" s="34" t="s">
        <v>19</v>
      </c>
      <c r="B7287" s="34" t="s">
        <v>72</v>
      </c>
      <c r="C7287" s="5" t="s">
        <v>161</v>
      </c>
      <c r="D7287" s="35" t="s">
        <v>88</v>
      </c>
      <c r="E7287" s="36" t="s">
        <v>15</v>
      </c>
      <c r="F7287" s="37">
        <v>100</v>
      </c>
      <c r="G7287" s="38">
        <v>-0.04</v>
      </c>
      <c r="H7287" s="34">
        <v>0.99100562673987602</v>
      </c>
      <c r="I7287" s="35">
        <v>-5.0492454196121417E-2</v>
      </c>
      <c r="J7287" s="35">
        <v>20.593961669209232</v>
      </c>
      <c r="K7287" s="35">
        <v>-0.38995864738129682</v>
      </c>
      <c r="L7287" s="35">
        <v>0.89694394322825866</v>
      </c>
      <c r="M7287" s="35">
        <v>1.8202547247090511E-2</v>
      </c>
      <c r="N7287" s="35">
        <v>0</v>
      </c>
      <c r="O7287" s="35">
        <v>0</v>
      </c>
      <c r="P7287" s="36">
        <v>12</v>
      </c>
      <c r="Q7287" s="37">
        <v>86</v>
      </c>
      <c r="R7287" s="36">
        <v>10</v>
      </c>
      <c r="S7287" s="39">
        <f t="shared" si="250"/>
        <v>86</v>
      </c>
      <c r="T7287" s="34" t="s">
        <v>44</v>
      </c>
      <c r="U7287" s="12">
        <f>(alpha+(beta/(1+EXP((((-1)*ceta)+(delta*LN(speed)))+(epsilon*speed)))))</f>
        <v>2.9964887739943116E-3</v>
      </c>
      <c r="V7287" s="8">
        <f t="shared" si="251"/>
        <v>86</v>
      </c>
    </row>
    <row r="7288" spans="1:28">
      <c r="A7288" s="34" t="s">
        <v>19</v>
      </c>
      <c r="B7288" s="34" t="s">
        <v>72</v>
      </c>
      <c r="C7288" s="5" t="s">
        <v>161</v>
      </c>
      <c r="D7288" s="35" t="s">
        <v>88</v>
      </c>
      <c r="E7288" s="36" t="s">
        <v>16</v>
      </c>
      <c r="F7288" s="37">
        <v>100</v>
      </c>
      <c r="G7288" s="38">
        <v>-0.04</v>
      </c>
      <c r="H7288" s="34">
        <v>0.97085405720664331</v>
      </c>
      <c r="I7288" s="35">
        <v>-0.55582622441429586</v>
      </c>
      <c r="J7288" s="35">
        <v>8.0076449274571715</v>
      </c>
      <c r="K7288" s="35">
        <v>3.4482559202611052</v>
      </c>
      <c r="L7288" s="35">
        <v>1.3858464480911936</v>
      </c>
      <c r="M7288" s="35">
        <v>-2.1072673857267456E-3</v>
      </c>
      <c r="N7288" s="35">
        <v>0</v>
      </c>
      <c r="O7288" s="35">
        <v>0</v>
      </c>
      <c r="P7288" s="36">
        <v>12</v>
      </c>
      <c r="Q7288" s="37">
        <v>86</v>
      </c>
      <c r="R7288" s="36">
        <v>10</v>
      </c>
      <c r="S7288" s="39">
        <f t="shared" si="250"/>
        <v>86</v>
      </c>
      <c r="T7288" s="34" t="s">
        <v>44</v>
      </c>
      <c r="U7288" s="12">
        <f>(alpha+(beta/(1+EXP((((-1)*ceta)+(delta*LN(speed)))+(epsilon*speed)))))</f>
        <v>2.7613123840879217E-2</v>
      </c>
      <c r="V7288" s="8">
        <f t="shared" si="251"/>
        <v>86</v>
      </c>
    </row>
    <row r="7289" spans="1:28">
      <c r="A7289" s="34" t="s">
        <v>19</v>
      </c>
      <c r="B7289" s="34" t="s">
        <v>72</v>
      </c>
      <c r="C7289" s="5" t="s">
        <v>161</v>
      </c>
      <c r="D7289" s="35" t="s">
        <v>88</v>
      </c>
      <c r="E7289" s="36" t="s">
        <v>14</v>
      </c>
      <c r="F7289" s="37">
        <v>100</v>
      </c>
      <c r="G7289" s="38">
        <v>-0.04</v>
      </c>
      <c r="H7289" s="34">
        <v>0.99161394592651186</v>
      </c>
      <c r="I7289" s="35">
        <v>0.78225824106427677</v>
      </c>
      <c r="J7289" s="35">
        <v>0.98392389646194889</v>
      </c>
      <c r="K7289" s="35">
        <v>-0.88396999129845788</v>
      </c>
      <c r="L7289" s="35">
        <v>0</v>
      </c>
      <c r="M7289" s="35">
        <v>0</v>
      </c>
      <c r="N7289" s="35">
        <v>0</v>
      </c>
      <c r="O7289" s="35">
        <v>0</v>
      </c>
      <c r="P7289" s="36">
        <v>12</v>
      </c>
      <c r="Q7289" s="37">
        <v>86</v>
      </c>
      <c r="R7289" s="36">
        <v>0</v>
      </c>
      <c r="S7289" s="39">
        <f t="shared" si="250"/>
        <v>86</v>
      </c>
      <c r="T7289" s="34" t="s">
        <v>29</v>
      </c>
      <c r="U7289" s="12">
        <f>((alpha*(beta^speed))*(speed^ceta))</f>
        <v>3.7844370658810704E-3</v>
      </c>
      <c r="V7289" s="8">
        <f t="shared" si="251"/>
        <v>86</v>
      </c>
      <c r="AB7289" s="41"/>
    </row>
    <row r="7290" spans="1:28">
      <c r="A7290" s="34" t="s">
        <v>19</v>
      </c>
      <c r="B7290" s="34" t="s">
        <v>72</v>
      </c>
      <c r="C7290" s="5" t="s">
        <v>161</v>
      </c>
      <c r="D7290" s="35" t="s">
        <v>88</v>
      </c>
      <c r="E7290" s="36" t="s">
        <v>18</v>
      </c>
      <c r="F7290" s="37">
        <v>100</v>
      </c>
      <c r="G7290" s="38">
        <v>-0.04</v>
      </c>
      <c r="H7290" s="34">
        <v>0.98409074390618867</v>
      </c>
      <c r="I7290" s="35">
        <v>0.19506665576547397</v>
      </c>
      <c r="J7290" s="35">
        <v>0.98248280187615444</v>
      </c>
      <c r="K7290" s="35">
        <v>-0.56449761013207833</v>
      </c>
      <c r="L7290" s="35">
        <v>0</v>
      </c>
      <c r="M7290" s="35">
        <v>0</v>
      </c>
      <c r="N7290" s="35">
        <v>0</v>
      </c>
      <c r="O7290" s="35">
        <v>0</v>
      </c>
      <c r="P7290" s="36">
        <v>12</v>
      </c>
      <c r="Q7290" s="37">
        <v>86</v>
      </c>
      <c r="R7290" s="36">
        <v>0</v>
      </c>
      <c r="S7290" s="39">
        <f t="shared" si="250"/>
        <v>86</v>
      </c>
      <c r="T7290" s="34" t="s">
        <v>29</v>
      </c>
      <c r="U7290" s="12">
        <f>((alpha*(beta^speed))*(speed^ceta))</f>
        <v>3.4523083511838692E-3</v>
      </c>
      <c r="V7290" s="8">
        <f t="shared" si="251"/>
        <v>86</v>
      </c>
      <c r="AB7290" s="41"/>
    </row>
    <row r="7291" spans="1:28">
      <c r="A7291" s="34" t="s">
        <v>19</v>
      </c>
      <c r="B7291" s="34" t="s">
        <v>72</v>
      </c>
      <c r="C7291" s="5" t="s">
        <v>161</v>
      </c>
      <c r="D7291" s="35" t="s">
        <v>88</v>
      </c>
      <c r="E7291" s="36" t="s">
        <v>17</v>
      </c>
      <c r="F7291" s="37">
        <v>100</v>
      </c>
      <c r="G7291" s="38">
        <v>-0.04</v>
      </c>
      <c r="H7291" s="34">
        <v>0.96072134570279166</v>
      </c>
      <c r="I7291" s="35">
        <v>463.64684956847935</v>
      </c>
      <c r="J7291" s="35">
        <v>0.95844788843938511</v>
      </c>
      <c r="K7291" s="35">
        <v>-0.19676243231015714</v>
      </c>
      <c r="L7291" s="35">
        <v>0</v>
      </c>
      <c r="M7291" s="35">
        <v>0</v>
      </c>
      <c r="N7291" s="35">
        <v>0</v>
      </c>
      <c r="O7291" s="35">
        <v>0</v>
      </c>
      <c r="P7291" s="36">
        <v>12</v>
      </c>
      <c r="Q7291" s="37">
        <v>86</v>
      </c>
      <c r="R7291" s="36">
        <v>0</v>
      </c>
      <c r="S7291" s="39">
        <f t="shared" si="250"/>
        <v>86</v>
      </c>
      <c r="T7291" s="34" t="s">
        <v>29</v>
      </c>
      <c r="U7291" s="12">
        <f>((alpha*(beta^speed))*(speed^ceta))</f>
        <v>5.0169770709857842</v>
      </c>
      <c r="V7291" s="8">
        <f t="shared" si="251"/>
        <v>86</v>
      </c>
    </row>
    <row r="7292" spans="1:28">
      <c r="A7292" s="34" t="s">
        <v>19</v>
      </c>
      <c r="B7292" s="34" t="s">
        <v>72</v>
      </c>
      <c r="C7292" s="5" t="s">
        <v>161</v>
      </c>
      <c r="D7292" s="35" t="s">
        <v>88</v>
      </c>
      <c r="E7292" s="36" t="s">
        <v>15</v>
      </c>
      <c r="F7292" s="37">
        <v>0</v>
      </c>
      <c r="G7292" s="38">
        <v>-0.02</v>
      </c>
      <c r="H7292" s="34">
        <v>0.99366364788446093</v>
      </c>
      <c r="I7292" s="35">
        <v>0.2667984691547185</v>
      </c>
      <c r="J7292" s="35">
        <v>14.751498436333405</v>
      </c>
      <c r="K7292" s="35">
        <v>0.12852528799738216</v>
      </c>
      <c r="L7292" s="35">
        <v>0.77741948261981453</v>
      </c>
      <c r="M7292" s="35">
        <v>4.7943696495090914E-2</v>
      </c>
      <c r="N7292" s="35">
        <v>0</v>
      </c>
      <c r="O7292" s="35">
        <v>0</v>
      </c>
      <c r="P7292" s="36">
        <v>12</v>
      </c>
      <c r="Q7292" s="37">
        <v>86</v>
      </c>
      <c r="R7292" s="36">
        <v>10</v>
      </c>
      <c r="S7292" s="39">
        <f t="shared" si="250"/>
        <v>86</v>
      </c>
      <c r="T7292" s="34" t="s">
        <v>44</v>
      </c>
      <c r="U7292" s="12">
        <f>(alpha+(beta/(1+EXP((((-1)*ceta)+(delta*LN(speed)))+(epsilon*speed)))))</f>
        <v>0.27530635985476509</v>
      </c>
      <c r="V7292" s="8">
        <f t="shared" si="251"/>
        <v>86</v>
      </c>
    </row>
    <row r="7293" spans="1:28">
      <c r="A7293" s="34" t="s">
        <v>19</v>
      </c>
      <c r="B7293" s="34" t="s">
        <v>72</v>
      </c>
      <c r="C7293" s="5" t="s">
        <v>161</v>
      </c>
      <c r="D7293" s="35" t="s">
        <v>88</v>
      </c>
      <c r="E7293" s="36" t="s">
        <v>16</v>
      </c>
      <c r="F7293" s="37">
        <v>0</v>
      </c>
      <c r="G7293" s="38">
        <v>-0.02</v>
      </c>
      <c r="H7293" s="34">
        <v>0.98608337462177942</v>
      </c>
      <c r="I7293" s="35">
        <v>0.87639407475371889</v>
      </c>
      <c r="J7293" s="35">
        <v>32.482847655940127</v>
      </c>
      <c r="K7293" s="35">
        <v>5.1753472708953127E-2</v>
      </c>
      <c r="L7293" s="35">
        <v>0.63673665528382839</v>
      </c>
      <c r="M7293" s="35">
        <v>3.8978044515446959E-2</v>
      </c>
      <c r="N7293" s="35">
        <v>0</v>
      </c>
      <c r="O7293" s="35">
        <v>0</v>
      </c>
      <c r="P7293" s="36">
        <v>12</v>
      </c>
      <c r="Q7293" s="37">
        <v>86</v>
      </c>
      <c r="R7293" s="36">
        <v>10</v>
      </c>
      <c r="S7293" s="39">
        <f t="shared" si="250"/>
        <v>86</v>
      </c>
      <c r="T7293" s="34" t="s">
        <v>44</v>
      </c>
      <c r="U7293" s="12">
        <f>(alpha+(beta/(1+EXP((((-1)*ceta)+(delta*LN(speed)))+(epsilon*speed)))))</f>
        <v>0.94647866828078775</v>
      </c>
      <c r="V7293" s="8">
        <f t="shared" si="251"/>
        <v>86</v>
      </c>
    </row>
    <row r="7294" spans="1:28">
      <c r="A7294" s="34" t="s">
        <v>19</v>
      </c>
      <c r="B7294" s="34" t="s">
        <v>72</v>
      </c>
      <c r="C7294" s="5" t="s">
        <v>161</v>
      </c>
      <c r="D7294" s="35" t="s">
        <v>88</v>
      </c>
      <c r="E7294" s="36" t="s">
        <v>14</v>
      </c>
      <c r="F7294" s="37">
        <v>0</v>
      </c>
      <c r="G7294" s="38">
        <v>-0.02</v>
      </c>
      <c r="H7294" s="34">
        <v>0.99143732368856186</v>
      </c>
      <c r="I7294" s="35">
        <v>1.8162926190686168</v>
      </c>
      <c r="J7294" s="35">
        <v>1.0070999750424785</v>
      </c>
      <c r="K7294" s="35">
        <v>-1.2424428117801503</v>
      </c>
      <c r="L7294" s="35">
        <v>0</v>
      </c>
      <c r="M7294" s="35">
        <v>0</v>
      </c>
      <c r="N7294" s="35">
        <v>0</v>
      </c>
      <c r="O7294" s="35">
        <v>0</v>
      </c>
      <c r="P7294" s="36">
        <v>12</v>
      </c>
      <c r="Q7294" s="37">
        <v>86</v>
      </c>
      <c r="R7294" s="36">
        <v>0</v>
      </c>
      <c r="S7294" s="39">
        <f t="shared" si="250"/>
        <v>86</v>
      </c>
      <c r="T7294" s="34" t="s">
        <v>29</v>
      </c>
      <c r="U7294" s="12">
        <f>((alpha*(beta^speed))*(speed^ceta))</f>
        <v>1.3180274359389977E-2</v>
      </c>
      <c r="V7294" s="8">
        <f t="shared" si="251"/>
        <v>86</v>
      </c>
      <c r="AB7294" s="41"/>
    </row>
    <row r="7295" spans="1:28">
      <c r="A7295" s="34" t="s">
        <v>19</v>
      </c>
      <c r="B7295" s="34" t="s">
        <v>72</v>
      </c>
      <c r="C7295" s="5" t="s">
        <v>161</v>
      </c>
      <c r="D7295" s="35" t="s">
        <v>88</v>
      </c>
      <c r="E7295" s="36" t="s">
        <v>18</v>
      </c>
      <c r="F7295" s="37">
        <v>0</v>
      </c>
      <c r="G7295" s="38">
        <v>-0.02</v>
      </c>
      <c r="H7295" s="34">
        <v>0.98819721267381677</v>
      </c>
      <c r="I7295" s="35">
        <v>-0.36898960553419008</v>
      </c>
      <c r="J7295" s="35">
        <v>-2.4337055655868314</v>
      </c>
      <c r="K7295" s="35">
        <v>-1.0188617078657516</v>
      </c>
      <c r="L7295" s="35">
        <v>0</v>
      </c>
      <c r="M7295" s="35">
        <v>0</v>
      </c>
      <c r="N7295" s="35">
        <v>0</v>
      </c>
      <c r="O7295" s="35">
        <v>0</v>
      </c>
      <c r="P7295" s="36">
        <v>12</v>
      </c>
      <c r="Q7295" s="37">
        <v>86</v>
      </c>
      <c r="R7295" s="36">
        <v>13</v>
      </c>
      <c r="S7295" s="39">
        <f t="shared" si="250"/>
        <v>86</v>
      </c>
      <c r="T7295" s="34" t="s">
        <v>50</v>
      </c>
      <c r="U7295" s="12">
        <f>EXP((alpha+(beta/speed))+(ceta*LN(speed)))</f>
        <v>7.1857714108185099E-3</v>
      </c>
      <c r="V7295" s="8">
        <f t="shared" si="251"/>
        <v>86</v>
      </c>
      <c r="AB7295" s="41"/>
    </row>
    <row r="7296" spans="1:28">
      <c r="A7296" s="34" t="s">
        <v>19</v>
      </c>
      <c r="B7296" s="34" t="s">
        <v>72</v>
      </c>
      <c r="C7296" s="5" t="s">
        <v>161</v>
      </c>
      <c r="D7296" s="35" t="s">
        <v>88</v>
      </c>
      <c r="E7296" s="36" t="s">
        <v>17</v>
      </c>
      <c r="F7296" s="37">
        <v>0</v>
      </c>
      <c r="G7296" s="38">
        <v>-0.02</v>
      </c>
      <c r="H7296" s="34">
        <v>0.97733353186622018</v>
      </c>
      <c r="I7296" s="35">
        <v>2588.2067536305726</v>
      </c>
      <c r="J7296" s="35">
        <v>1.0027500970745622</v>
      </c>
      <c r="K7296" s="35">
        <v>-0.97214938157067676</v>
      </c>
      <c r="L7296" s="35">
        <v>0</v>
      </c>
      <c r="M7296" s="35">
        <v>0</v>
      </c>
      <c r="N7296" s="35">
        <v>0</v>
      </c>
      <c r="O7296" s="35">
        <v>0</v>
      </c>
      <c r="P7296" s="36">
        <v>12</v>
      </c>
      <c r="Q7296" s="37">
        <v>86</v>
      </c>
      <c r="R7296" s="36">
        <v>0</v>
      </c>
      <c r="S7296" s="39">
        <f t="shared" si="250"/>
        <v>86</v>
      </c>
      <c r="T7296" s="34" t="s">
        <v>29</v>
      </c>
      <c r="U7296" s="12">
        <f>((alpha*(beta^speed))*(speed^ceta))</f>
        <v>43.14701791423763</v>
      </c>
      <c r="V7296" s="8">
        <f t="shared" si="251"/>
        <v>86</v>
      </c>
    </row>
    <row r="7297" spans="1:28">
      <c r="A7297" s="34" t="s">
        <v>19</v>
      </c>
      <c r="B7297" s="34" t="s">
        <v>72</v>
      </c>
      <c r="C7297" s="5" t="s">
        <v>161</v>
      </c>
      <c r="D7297" s="35" t="s">
        <v>88</v>
      </c>
      <c r="E7297" s="36" t="s">
        <v>15</v>
      </c>
      <c r="F7297" s="37">
        <v>50</v>
      </c>
      <c r="G7297" s="38">
        <v>-0.02</v>
      </c>
      <c r="H7297" s="34">
        <v>0.9949572614346045</v>
      </c>
      <c r="I7297" s="35">
        <v>-2.4919397078307669E-2</v>
      </c>
      <c r="J7297" s="35">
        <v>5.5189893085818724E-2</v>
      </c>
      <c r="K7297" s="35">
        <v>3.2573007037083263E-4</v>
      </c>
      <c r="L7297" s="35">
        <v>0</v>
      </c>
      <c r="M7297" s="35">
        <v>0</v>
      </c>
      <c r="N7297" s="35">
        <v>0</v>
      </c>
      <c r="O7297" s="35">
        <v>0</v>
      </c>
      <c r="P7297" s="36">
        <v>12</v>
      </c>
      <c r="Q7297" s="37">
        <v>86</v>
      </c>
      <c r="R7297" s="36">
        <v>5</v>
      </c>
      <c r="S7297" s="39">
        <f t="shared" si="250"/>
        <v>86</v>
      </c>
      <c r="T7297" s="34" t="s">
        <v>36</v>
      </c>
      <c r="U7297" s="12">
        <f>(1/(((ceta*(speed^2))+(beta*speed))+alpha))</f>
        <v>0.14024240321216896</v>
      </c>
      <c r="V7297" s="8">
        <f t="shared" si="251"/>
        <v>86</v>
      </c>
    </row>
    <row r="7298" spans="1:28">
      <c r="A7298" s="34" t="s">
        <v>19</v>
      </c>
      <c r="B7298" s="34" t="s">
        <v>72</v>
      </c>
      <c r="C7298" s="5" t="s">
        <v>161</v>
      </c>
      <c r="D7298" s="35" t="s">
        <v>88</v>
      </c>
      <c r="E7298" s="36" t="s">
        <v>16</v>
      </c>
      <c r="F7298" s="37">
        <v>50</v>
      </c>
      <c r="G7298" s="38">
        <v>-0.02</v>
      </c>
      <c r="H7298" s="34">
        <v>0.97691830964513426</v>
      </c>
      <c r="I7298" s="35">
        <v>-0.79525866144118906</v>
      </c>
      <c r="J7298" s="35">
        <v>41.172362047107185</v>
      </c>
      <c r="K7298" s="35">
        <v>6.6512631583530588E-2</v>
      </c>
      <c r="L7298" s="35">
        <v>0.75346176553264033</v>
      </c>
      <c r="M7298" s="35">
        <v>1.021598484922131E-3</v>
      </c>
      <c r="N7298" s="35">
        <v>0</v>
      </c>
      <c r="O7298" s="35">
        <v>0</v>
      </c>
      <c r="P7298" s="36">
        <v>12</v>
      </c>
      <c r="Q7298" s="37">
        <v>86</v>
      </c>
      <c r="R7298" s="36">
        <v>10</v>
      </c>
      <c r="S7298" s="39">
        <f t="shared" ref="S7298:S7361" si="252">V7298</f>
        <v>86</v>
      </c>
      <c r="T7298" s="34" t="s">
        <v>44</v>
      </c>
      <c r="U7298" s="12">
        <f>(alpha+(beta/(1+EXP((((-1)*ceta)+(delta*LN(speed)))+(epsilon*speed)))))</f>
        <v>0.56364703141844286</v>
      </c>
      <c r="V7298" s="8">
        <f t="shared" ref="V7298:V7361" si="253">IF($V$1&lt;P7298,P7298,IF($V$1&gt;Q7298,Q7298,$V$1))</f>
        <v>86</v>
      </c>
    </row>
    <row r="7299" spans="1:28">
      <c r="A7299" s="34" t="s">
        <v>19</v>
      </c>
      <c r="B7299" s="34" t="s">
        <v>72</v>
      </c>
      <c r="C7299" s="5" t="s">
        <v>161</v>
      </c>
      <c r="D7299" s="35" t="s">
        <v>88</v>
      </c>
      <c r="E7299" s="36" t="s">
        <v>14</v>
      </c>
      <c r="F7299" s="37">
        <v>50</v>
      </c>
      <c r="G7299" s="38">
        <v>-0.02</v>
      </c>
      <c r="H7299" s="34">
        <v>0.99366303830462066</v>
      </c>
      <c r="I7299" s="35">
        <v>1.3703900530676321</v>
      </c>
      <c r="J7299" s="35">
        <v>0.47420888910204612</v>
      </c>
      <c r="K7299" s="35">
        <v>0.80020788610490379</v>
      </c>
      <c r="L7299" s="35">
        <v>0</v>
      </c>
      <c r="M7299" s="35">
        <v>0</v>
      </c>
      <c r="N7299" s="35">
        <v>0</v>
      </c>
      <c r="O7299" s="35">
        <v>0</v>
      </c>
      <c r="P7299" s="36">
        <v>12</v>
      </c>
      <c r="Q7299" s="37">
        <v>86</v>
      </c>
      <c r="R7299" s="36">
        <v>2</v>
      </c>
      <c r="S7299" s="39">
        <f t="shared" si="252"/>
        <v>86</v>
      </c>
      <c r="T7299" s="34" t="s">
        <v>31</v>
      </c>
      <c r="U7299" s="12">
        <f>((alpha+(beta*speed))^((-1)/ceta))</f>
        <v>9.3218120688265214E-3</v>
      </c>
      <c r="V7299" s="8">
        <f t="shared" si="253"/>
        <v>86</v>
      </c>
      <c r="AB7299" s="41"/>
    </row>
    <row r="7300" spans="1:28">
      <c r="A7300" s="34" t="s">
        <v>19</v>
      </c>
      <c r="B7300" s="34" t="s">
        <v>72</v>
      </c>
      <c r="C7300" s="5" t="s">
        <v>161</v>
      </c>
      <c r="D7300" s="35" t="s">
        <v>88</v>
      </c>
      <c r="E7300" s="36" t="s">
        <v>18</v>
      </c>
      <c r="F7300" s="37">
        <v>50</v>
      </c>
      <c r="G7300" s="38">
        <v>-0.02</v>
      </c>
      <c r="H7300" s="34">
        <v>0.98230468447144292</v>
      </c>
      <c r="I7300" s="35">
        <v>0.24411205723897741</v>
      </c>
      <c r="J7300" s="35">
        <v>0.98892664762204452</v>
      </c>
      <c r="K7300" s="35">
        <v>-0.60908912616286237</v>
      </c>
      <c r="L7300" s="35">
        <v>0</v>
      </c>
      <c r="M7300" s="35">
        <v>0</v>
      </c>
      <c r="N7300" s="35">
        <v>0</v>
      </c>
      <c r="O7300" s="35">
        <v>0</v>
      </c>
      <c r="P7300" s="36">
        <v>12</v>
      </c>
      <c r="Q7300" s="37">
        <v>86</v>
      </c>
      <c r="R7300" s="36">
        <v>0</v>
      </c>
      <c r="S7300" s="39">
        <f t="shared" si="252"/>
        <v>86</v>
      </c>
      <c r="T7300" s="34" t="s">
        <v>29</v>
      </c>
      <c r="U7300" s="12">
        <f>((alpha*(beta^speed))*(speed^ceta))</f>
        <v>6.2146704053829905E-3</v>
      </c>
      <c r="V7300" s="8">
        <f t="shared" si="253"/>
        <v>86</v>
      </c>
      <c r="AB7300" s="41"/>
    </row>
    <row r="7301" spans="1:28">
      <c r="A7301" s="34" t="s">
        <v>19</v>
      </c>
      <c r="B7301" s="34" t="s">
        <v>72</v>
      </c>
      <c r="C7301" s="5" t="s">
        <v>161</v>
      </c>
      <c r="D7301" s="35" t="s">
        <v>88</v>
      </c>
      <c r="E7301" s="36" t="s">
        <v>17</v>
      </c>
      <c r="F7301" s="37">
        <v>50</v>
      </c>
      <c r="G7301" s="38">
        <v>-0.02</v>
      </c>
      <c r="H7301" s="34">
        <v>0.96970153002853265</v>
      </c>
      <c r="I7301" s="35">
        <v>1212.260178660418</v>
      </c>
      <c r="J7301" s="35">
        <v>0.98626010818401966</v>
      </c>
      <c r="K7301" s="35">
        <v>-0.57072274837026393</v>
      </c>
      <c r="L7301" s="35">
        <v>0</v>
      </c>
      <c r="M7301" s="35">
        <v>0</v>
      </c>
      <c r="N7301" s="35">
        <v>0</v>
      </c>
      <c r="O7301" s="35">
        <v>0</v>
      </c>
      <c r="P7301" s="36">
        <v>12</v>
      </c>
      <c r="Q7301" s="37">
        <v>86</v>
      </c>
      <c r="R7301" s="36">
        <v>0</v>
      </c>
      <c r="S7301" s="39">
        <f t="shared" si="252"/>
        <v>86</v>
      </c>
      <c r="T7301" s="34" t="s">
        <v>29</v>
      </c>
      <c r="U7301" s="12">
        <f>((alpha*(beta^speed))*(speed^ceta))</f>
        <v>29.0268398352028</v>
      </c>
      <c r="V7301" s="8">
        <f t="shared" si="253"/>
        <v>86</v>
      </c>
    </row>
    <row r="7302" spans="1:28">
      <c r="A7302" s="34" t="s">
        <v>19</v>
      </c>
      <c r="B7302" s="34" t="s">
        <v>72</v>
      </c>
      <c r="C7302" s="5" t="s">
        <v>161</v>
      </c>
      <c r="D7302" s="35" t="s">
        <v>88</v>
      </c>
      <c r="E7302" s="36" t="s">
        <v>15</v>
      </c>
      <c r="F7302" s="37">
        <v>100</v>
      </c>
      <c r="G7302" s="38">
        <v>-0.02</v>
      </c>
      <c r="H7302" s="34">
        <v>0.99357677252525567</v>
      </c>
      <c r="I7302" s="35">
        <v>-0.13885976348442503</v>
      </c>
      <c r="J7302" s="35">
        <v>9.1661992287094716</v>
      </c>
      <c r="K7302" s="35">
        <v>0.97328257290541675</v>
      </c>
      <c r="L7302" s="35">
        <v>1.0347697243101612</v>
      </c>
      <c r="M7302" s="35">
        <v>-8.7282872876990464E-5</v>
      </c>
      <c r="N7302" s="35">
        <v>0</v>
      </c>
      <c r="O7302" s="35">
        <v>0</v>
      </c>
      <c r="P7302" s="36">
        <v>12</v>
      </c>
      <c r="Q7302" s="37">
        <v>86</v>
      </c>
      <c r="R7302" s="36">
        <v>10</v>
      </c>
      <c r="S7302" s="39">
        <f t="shared" si="252"/>
        <v>86</v>
      </c>
      <c r="T7302" s="34" t="s">
        <v>44</v>
      </c>
      <c r="U7302" s="12">
        <f>(alpha+(beta/(1+EXP((((-1)*ceta)+(delta*LN(speed)))+(epsilon*speed)))))</f>
        <v>9.8275803804657752E-2</v>
      </c>
      <c r="V7302" s="8">
        <f t="shared" si="253"/>
        <v>86</v>
      </c>
    </row>
    <row r="7303" spans="1:28">
      <c r="A7303" s="34" t="s">
        <v>19</v>
      </c>
      <c r="B7303" s="34" t="s">
        <v>72</v>
      </c>
      <c r="C7303" s="5" t="s">
        <v>161</v>
      </c>
      <c r="D7303" s="35" t="s">
        <v>88</v>
      </c>
      <c r="E7303" s="36" t="s">
        <v>16</v>
      </c>
      <c r="F7303" s="37">
        <v>100</v>
      </c>
      <c r="G7303" s="38">
        <v>-0.02</v>
      </c>
      <c r="H7303" s="34">
        <v>0.96939856157057314</v>
      </c>
      <c r="I7303" s="35">
        <v>-2.5365316562430697E-5</v>
      </c>
      <c r="J7303" s="35">
        <v>4.6526550047344128E-3</v>
      </c>
      <c r="K7303" s="35">
        <v>-0.30476567224118883</v>
      </c>
      <c r="L7303" s="35">
        <v>8.1206011536397984</v>
      </c>
      <c r="M7303" s="35">
        <v>0</v>
      </c>
      <c r="N7303" s="35">
        <v>0</v>
      </c>
      <c r="O7303" s="35">
        <v>0</v>
      </c>
      <c r="P7303" s="36">
        <v>12</v>
      </c>
      <c r="Q7303" s="37">
        <v>86</v>
      </c>
      <c r="R7303" s="36">
        <v>14</v>
      </c>
      <c r="S7303" s="39">
        <f t="shared" si="252"/>
        <v>86</v>
      </c>
      <c r="T7303" s="34" t="s">
        <v>51</v>
      </c>
      <c r="U7303" s="12">
        <f>(((alpha*(speed^3))+(beta*(speed^2))+(ceta*speed))+delta)</f>
        <v>0.18802796447985592</v>
      </c>
      <c r="V7303" s="8">
        <f t="shared" si="253"/>
        <v>86</v>
      </c>
    </row>
    <row r="7304" spans="1:28">
      <c r="A7304" s="34" t="s">
        <v>19</v>
      </c>
      <c r="B7304" s="34" t="s">
        <v>72</v>
      </c>
      <c r="C7304" s="5" t="s">
        <v>161</v>
      </c>
      <c r="D7304" s="35" t="s">
        <v>88</v>
      </c>
      <c r="E7304" s="36" t="s">
        <v>14</v>
      </c>
      <c r="F7304" s="37">
        <v>100</v>
      </c>
      <c r="G7304" s="38">
        <v>-0.02</v>
      </c>
      <c r="H7304" s="34">
        <v>0.98980878584034637</v>
      </c>
      <c r="I7304" s="35">
        <v>0.68783317771466101</v>
      </c>
      <c r="J7304" s="35">
        <v>0.98914704364589867</v>
      </c>
      <c r="K7304" s="35">
        <v>-0.78876928328728368</v>
      </c>
      <c r="L7304" s="35">
        <v>0</v>
      </c>
      <c r="M7304" s="35">
        <v>0</v>
      </c>
      <c r="N7304" s="35">
        <v>0</v>
      </c>
      <c r="O7304" s="35">
        <v>0</v>
      </c>
      <c r="P7304" s="36">
        <v>12</v>
      </c>
      <c r="Q7304" s="37">
        <v>86</v>
      </c>
      <c r="R7304" s="36">
        <v>0</v>
      </c>
      <c r="S7304" s="39">
        <f t="shared" si="252"/>
        <v>86</v>
      </c>
      <c r="T7304" s="34" t="s">
        <v>29</v>
      </c>
      <c r="U7304" s="12">
        <f>((alpha*(beta^speed))*(speed^ceta))</f>
        <v>8.0175909025718486E-3</v>
      </c>
      <c r="V7304" s="8">
        <f t="shared" si="253"/>
        <v>86</v>
      </c>
      <c r="AB7304" s="41"/>
    </row>
    <row r="7305" spans="1:28">
      <c r="A7305" s="34" t="s">
        <v>19</v>
      </c>
      <c r="B7305" s="34" t="s">
        <v>72</v>
      </c>
      <c r="C7305" s="5" t="s">
        <v>161</v>
      </c>
      <c r="D7305" s="35" t="s">
        <v>88</v>
      </c>
      <c r="E7305" s="36" t="s">
        <v>18</v>
      </c>
      <c r="F7305" s="37">
        <v>100</v>
      </c>
      <c r="G7305" s="38">
        <v>-0.02</v>
      </c>
      <c r="H7305" s="34">
        <v>0.97824481693309684</v>
      </c>
      <c r="I7305" s="35">
        <v>-2.3973312621521937E-7</v>
      </c>
      <c r="J7305" s="35">
        <v>4.3805013370575783E-5</v>
      </c>
      <c r="K7305" s="35">
        <v>-2.8494690675269362E-3</v>
      </c>
      <c r="L7305" s="35">
        <v>7.6508199089124165E-2</v>
      </c>
      <c r="M7305" s="35">
        <v>0</v>
      </c>
      <c r="N7305" s="35">
        <v>0</v>
      </c>
      <c r="O7305" s="35">
        <v>0</v>
      </c>
      <c r="P7305" s="36">
        <v>12</v>
      </c>
      <c r="Q7305" s="37">
        <v>86</v>
      </c>
      <c r="R7305" s="36">
        <v>14</v>
      </c>
      <c r="S7305" s="39">
        <f t="shared" si="252"/>
        <v>86</v>
      </c>
      <c r="T7305" s="34" t="s">
        <v>51</v>
      </c>
      <c r="U7305" s="12">
        <f>(((alpha*(speed^3))+(beta*(speed^2))+(ceta*speed))+delta)</f>
        <v>2.9520448426385987E-3</v>
      </c>
      <c r="V7305" s="8">
        <f t="shared" si="253"/>
        <v>86</v>
      </c>
    </row>
    <row r="7306" spans="1:28">
      <c r="A7306" s="34" t="s">
        <v>19</v>
      </c>
      <c r="B7306" s="34" t="s">
        <v>72</v>
      </c>
      <c r="C7306" s="5" t="s">
        <v>161</v>
      </c>
      <c r="D7306" s="35" t="s">
        <v>88</v>
      </c>
      <c r="E7306" s="36" t="s">
        <v>17</v>
      </c>
      <c r="F7306" s="37">
        <v>100</v>
      </c>
      <c r="G7306" s="38">
        <v>-0.02</v>
      </c>
      <c r="H7306" s="34">
        <v>0.95970182772347479</v>
      </c>
      <c r="I7306" s="35">
        <v>-1.2518570317376855E-3</v>
      </c>
      <c r="J7306" s="35">
        <v>0.23011226122644632</v>
      </c>
      <c r="K7306" s="35">
        <v>-15.179772957711913</v>
      </c>
      <c r="L7306" s="35">
        <v>409.85480072839238</v>
      </c>
      <c r="M7306" s="35">
        <v>0</v>
      </c>
      <c r="N7306" s="35">
        <v>0</v>
      </c>
      <c r="O7306" s="35">
        <v>0</v>
      </c>
      <c r="P7306" s="36">
        <v>12</v>
      </c>
      <c r="Q7306" s="37">
        <v>86</v>
      </c>
      <c r="R7306" s="36">
        <v>14</v>
      </c>
      <c r="S7306" s="39">
        <f t="shared" si="252"/>
        <v>86</v>
      </c>
      <c r="T7306" s="34" t="s">
        <v>51</v>
      </c>
      <c r="U7306" s="12">
        <f>(((alpha*(speed^3))+(beta*(speed^2))+(ceta*speed))+delta)</f>
        <v>10.053434217019628</v>
      </c>
      <c r="V7306" s="8">
        <f t="shared" si="253"/>
        <v>86</v>
      </c>
    </row>
    <row r="7307" spans="1:28">
      <c r="A7307" s="34" t="s">
        <v>19</v>
      </c>
      <c r="B7307" s="34" t="s">
        <v>72</v>
      </c>
      <c r="C7307" s="5" t="s">
        <v>161</v>
      </c>
      <c r="D7307" s="35" t="s">
        <v>88</v>
      </c>
      <c r="E7307" s="36" t="s">
        <v>15</v>
      </c>
      <c r="F7307" s="37">
        <v>0</v>
      </c>
      <c r="G7307" s="38">
        <v>0.02</v>
      </c>
      <c r="H7307" s="34">
        <v>0.99796190873513602</v>
      </c>
      <c r="I7307" s="35">
        <v>17.821533297122919</v>
      </c>
      <c r="J7307" s="35">
        <v>1.0095433167365855</v>
      </c>
      <c r="K7307" s="35">
        <v>-0.92655984196073982</v>
      </c>
      <c r="L7307" s="35">
        <v>0</v>
      </c>
      <c r="M7307" s="35">
        <v>0</v>
      </c>
      <c r="N7307" s="35">
        <v>0</v>
      </c>
      <c r="O7307" s="35">
        <v>0</v>
      </c>
      <c r="P7307" s="36">
        <v>12</v>
      </c>
      <c r="Q7307" s="37">
        <v>86</v>
      </c>
      <c r="R7307" s="36">
        <v>0</v>
      </c>
      <c r="S7307" s="39">
        <f t="shared" si="252"/>
        <v>86</v>
      </c>
      <c r="T7307" s="34" t="s">
        <v>29</v>
      </c>
      <c r="U7307" s="12">
        <f>((alpha*(beta^speed))*(speed^ceta))</f>
        <v>0.65052333635991366</v>
      </c>
      <c r="V7307" s="8">
        <f t="shared" si="253"/>
        <v>86</v>
      </c>
    </row>
    <row r="7308" spans="1:28">
      <c r="A7308" s="34" t="s">
        <v>19</v>
      </c>
      <c r="B7308" s="34" t="s">
        <v>72</v>
      </c>
      <c r="C7308" s="5" t="s">
        <v>161</v>
      </c>
      <c r="D7308" s="35" t="s">
        <v>88</v>
      </c>
      <c r="E7308" s="36" t="s">
        <v>16</v>
      </c>
      <c r="F7308" s="37">
        <v>0</v>
      </c>
      <c r="G7308" s="38">
        <v>0.02</v>
      </c>
      <c r="H7308" s="34">
        <v>0.98374703876102154</v>
      </c>
      <c r="I7308" s="35">
        <v>63.023803607775882</v>
      </c>
      <c r="J7308" s="35">
        <v>-1.1155124830993433</v>
      </c>
      <c r="K7308" s="35">
        <v>3.5607574425411568</v>
      </c>
      <c r="L7308" s="35">
        <v>3.1088997928529632E-2</v>
      </c>
      <c r="M7308" s="35">
        <v>0</v>
      </c>
      <c r="N7308" s="35">
        <v>0</v>
      </c>
      <c r="O7308" s="35">
        <v>0</v>
      </c>
      <c r="P7308" s="36">
        <v>12</v>
      </c>
      <c r="Q7308" s="37">
        <v>86</v>
      </c>
      <c r="R7308" s="36">
        <v>1</v>
      </c>
      <c r="S7308" s="39">
        <f t="shared" si="252"/>
        <v>86</v>
      </c>
      <c r="T7308" s="34" t="s">
        <v>30</v>
      </c>
      <c r="U7308" s="12">
        <f>((alpha*(speed^beta))+(ceta*(speed^delta)))</f>
        <v>4.5277038765666608</v>
      </c>
      <c r="V7308" s="8">
        <f t="shared" si="253"/>
        <v>86</v>
      </c>
    </row>
    <row r="7309" spans="1:28">
      <c r="A7309" s="34" t="s">
        <v>19</v>
      </c>
      <c r="B7309" s="34" t="s">
        <v>72</v>
      </c>
      <c r="C7309" s="5" t="s">
        <v>161</v>
      </c>
      <c r="D7309" s="35" t="s">
        <v>88</v>
      </c>
      <c r="E7309" s="36" t="s">
        <v>14</v>
      </c>
      <c r="F7309" s="37">
        <v>0</v>
      </c>
      <c r="G7309" s="38">
        <v>0.02</v>
      </c>
      <c r="H7309" s="34">
        <v>0.99311087028191058</v>
      </c>
      <c r="I7309" s="35">
        <v>1.5567866258301466</v>
      </c>
      <c r="J7309" s="35">
        <v>0.70847192330662301</v>
      </c>
      <c r="K7309" s="35">
        <v>-5.3715397195274878E-3</v>
      </c>
      <c r="L7309" s="35">
        <v>0</v>
      </c>
      <c r="M7309" s="35">
        <v>0</v>
      </c>
      <c r="N7309" s="35">
        <v>0</v>
      </c>
      <c r="O7309" s="35">
        <v>0</v>
      </c>
      <c r="P7309" s="36">
        <v>12</v>
      </c>
      <c r="Q7309" s="37">
        <v>86</v>
      </c>
      <c r="R7309" s="36">
        <v>5</v>
      </c>
      <c r="S7309" s="39">
        <f t="shared" si="252"/>
        <v>86</v>
      </c>
      <c r="T7309" s="34" t="s">
        <v>36</v>
      </c>
      <c r="U7309" s="12">
        <f>(1/(((ceta*(speed^2))+(beta*speed))+alpha))</f>
        <v>4.3941626728451345E-2</v>
      </c>
      <c r="V7309" s="8">
        <f t="shared" si="253"/>
        <v>86</v>
      </c>
      <c r="AB7309" s="41"/>
    </row>
    <row r="7310" spans="1:28">
      <c r="A7310" s="34" t="s">
        <v>19</v>
      </c>
      <c r="B7310" s="34" t="s">
        <v>72</v>
      </c>
      <c r="C7310" s="5" t="s">
        <v>161</v>
      </c>
      <c r="D7310" s="35" t="s">
        <v>88</v>
      </c>
      <c r="E7310" s="36" t="s">
        <v>18</v>
      </c>
      <c r="F7310" s="37">
        <v>0</v>
      </c>
      <c r="G7310" s="38">
        <v>0.02</v>
      </c>
      <c r="H7310" s="34">
        <v>0.98038085345361492</v>
      </c>
      <c r="I7310" s="35">
        <v>0.31538226550124721</v>
      </c>
      <c r="J7310" s="35">
        <v>1.0115316430773225</v>
      </c>
      <c r="K7310" s="35">
        <v>-0.70888123284111537</v>
      </c>
      <c r="L7310" s="35">
        <v>0</v>
      </c>
      <c r="M7310" s="35">
        <v>0</v>
      </c>
      <c r="N7310" s="35">
        <v>0</v>
      </c>
      <c r="O7310" s="35">
        <v>0</v>
      </c>
      <c r="P7310" s="36">
        <v>12</v>
      </c>
      <c r="Q7310" s="37">
        <v>86</v>
      </c>
      <c r="R7310" s="36">
        <v>0</v>
      </c>
      <c r="S7310" s="39">
        <f t="shared" si="252"/>
        <v>86</v>
      </c>
      <c r="T7310" s="34" t="s">
        <v>29</v>
      </c>
      <c r="U7310" s="12">
        <f>((alpha*(beta^speed))*(speed^ceta))</f>
        <v>3.5953593615375014E-2</v>
      </c>
      <c r="V7310" s="8">
        <f t="shared" si="253"/>
        <v>86</v>
      </c>
      <c r="AB7310" s="41"/>
    </row>
    <row r="7311" spans="1:28">
      <c r="A7311" s="34" t="s">
        <v>19</v>
      </c>
      <c r="B7311" s="34" t="s">
        <v>72</v>
      </c>
      <c r="C7311" s="5" t="s">
        <v>161</v>
      </c>
      <c r="D7311" s="35" t="s">
        <v>88</v>
      </c>
      <c r="E7311" s="36" t="s">
        <v>17</v>
      </c>
      <c r="F7311" s="37">
        <v>0</v>
      </c>
      <c r="G7311" s="38">
        <v>0.02</v>
      </c>
      <c r="H7311" s="34">
        <v>0.98541835932463473</v>
      </c>
      <c r="I7311" s="35">
        <v>1702.3484487257285</v>
      </c>
      <c r="J7311" s="35">
        <v>1.0106318845977675</v>
      </c>
      <c r="K7311" s="35">
        <v>-0.63948112415804648</v>
      </c>
      <c r="L7311" s="35">
        <v>0</v>
      </c>
      <c r="M7311" s="35">
        <v>0</v>
      </c>
      <c r="N7311" s="35">
        <v>0</v>
      </c>
      <c r="O7311" s="35">
        <v>0</v>
      </c>
      <c r="P7311" s="36">
        <v>12</v>
      </c>
      <c r="Q7311" s="37">
        <v>86</v>
      </c>
      <c r="R7311" s="36">
        <v>0</v>
      </c>
      <c r="S7311" s="39">
        <f t="shared" si="252"/>
        <v>86</v>
      </c>
      <c r="T7311" s="34" t="s">
        <v>29</v>
      </c>
      <c r="U7311" s="12">
        <f>((alpha*(beta^speed))*(speed^ceta))</f>
        <v>244.88988622728138</v>
      </c>
      <c r="V7311" s="8">
        <f t="shared" si="253"/>
        <v>86</v>
      </c>
    </row>
    <row r="7312" spans="1:28">
      <c r="A7312" s="34" t="s">
        <v>19</v>
      </c>
      <c r="B7312" s="34" t="s">
        <v>72</v>
      </c>
      <c r="C7312" s="5" t="s">
        <v>161</v>
      </c>
      <c r="D7312" s="35" t="s">
        <v>88</v>
      </c>
      <c r="E7312" s="36" t="s">
        <v>15</v>
      </c>
      <c r="F7312" s="37">
        <v>50</v>
      </c>
      <c r="G7312" s="38">
        <v>0.02</v>
      </c>
      <c r="H7312" s="34">
        <v>0.99742266579037542</v>
      </c>
      <c r="I7312" s="35">
        <v>1.613217879248338</v>
      </c>
      <c r="J7312" s="35">
        <v>-0.21288589603971816</v>
      </c>
      <c r="K7312" s="35">
        <v>28.278281464297784</v>
      </c>
      <c r="L7312" s="35">
        <v>-1.2870108337559418</v>
      </c>
      <c r="M7312" s="35">
        <v>0</v>
      </c>
      <c r="N7312" s="35">
        <v>0</v>
      </c>
      <c r="O7312" s="35">
        <v>0</v>
      </c>
      <c r="P7312" s="36">
        <v>12</v>
      </c>
      <c r="Q7312" s="37">
        <v>86</v>
      </c>
      <c r="R7312" s="36">
        <v>1</v>
      </c>
      <c r="S7312" s="39">
        <f t="shared" si="252"/>
        <v>86</v>
      </c>
      <c r="T7312" s="34" t="s">
        <v>30</v>
      </c>
      <c r="U7312" s="12">
        <f>((alpha*(speed^beta))+(ceta*(speed^delta)))</f>
        <v>0.71654488111590042</v>
      </c>
      <c r="V7312" s="8">
        <f t="shared" si="253"/>
        <v>86</v>
      </c>
    </row>
    <row r="7313" spans="1:28">
      <c r="A7313" s="34" t="s">
        <v>19</v>
      </c>
      <c r="B7313" s="34" t="s">
        <v>72</v>
      </c>
      <c r="C7313" s="5" t="s">
        <v>161</v>
      </c>
      <c r="D7313" s="35" t="s">
        <v>88</v>
      </c>
      <c r="E7313" s="36" t="s">
        <v>16</v>
      </c>
      <c r="F7313" s="37">
        <v>50</v>
      </c>
      <c r="G7313" s="38">
        <v>0.02</v>
      </c>
      <c r="H7313" s="34">
        <v>0.98244889552093628</v>
      </c>
      <c r="I7313" s="35">
        <v>49.915400753243105</v>
      </c>
      <c r="J7313" s="35">
        <v>-1.1752660817680052</v>
      </c>
      <c r="K7313" s="35">
        <v>8.7418157112307373</v>
      </c>
      <c r="L7313" s="35">
        <v>-0.11746216360019428</v>
      </c>
      <c r="M7313" s="35">
        <v>0</v>
      </c>
      <c r="N7313" s="35">
        <v>0</v>
      </c>
      <c r="O7313" s="35">
        <v>0</v>
      </c>
      <c r="P7313" s="36">
        <v>12</v>
      </c>
      <c r="Q7313" s="37">
        <v>86</v>
      </c>
      <c r="R7313" s="36">
        <v>1</v>
      </c>
      <c r="S7313" s="39">
        <f t="shared" si="252"/>
        <v>86</v>
      </c>
      <c r="T7313" s="34" t="s">
        <v>30</v>
      </c>
      <c r="U7313" s="12">
        <f>((alpha*(speed^beta))+(ceta*(speed^delta)))</f>
        <v>5.4463742385425196</v>
      </c>
      <c r="V7313" s="8">
        <f t="shared" si="253"/>
        <v>86</v>
      </c>
    </row>
    <row r="7314" spans="1:28">
      <c r="A7314" s="34" t="s">
        <v>19</v>
      </c>
      <c r="B7314" s="34" t="s">
        <v>72</v>
      </c>
      <c r="C7314" s="5" t="s">
        <v>161</v>
      </c>
      <c r="D7314" s="35" t="s">
        <v>88</v>
      </c>
      <c r="E7314" s="36" t="s">
        <v>14</v>
      </c>
      <c r="F7314" s="37">
        <v>50</v>
      </c>
      <c r="G7314" s="38">
        <v>0.02</v>
      </c>
      <c r="H7314" s="34">
        <v>0.99025504696623012</v>
      </c>
      <c r="I7314" s="35">
        <v>0.77446232740655918</v>
      </c>
      <c r="J7314" s="35">
        <v>1.0114599038443353</v>
      </c>
      <c r="K7314" s="35">
        <v>-0.81874663771208456</v>
      </c>
      <c r="L7314" s="35">
        <v>0</v>
      </c>
      <c r="M7314" s="35">
        <v>0</v>
      </c>
      <c r="N7314" s="35">
        <v>0</v>
      </c>
      <c r="O7314" s="35">
        <v>0</v>
      </c>
      <c r="P7314" s="36">
        <v>12</v>
      </c>
      <c r="Q7314" s="37">
        <v>86</v>
      </c>
      <c r="R7314" s="36">
        <v>0</v>
      </c>
      <c r="S7314" s="39">
        <f t="shared" si="252"/>
        <v>86</v>
      </c>
      <c r="T7314" s="34" t="s">
        <v>29</v>
      </c>
      <c r="U7314" s="12">
        <f>((alpha*(beta^speed))*(speed^ceta))</f>
        <v>5.3792523471746921E-2</v>
      </c>
      <c r="V7314" s="8">
        <f t="shared" si="253"/>
        <v>86</v>
      </c>
      <c r="AB7314" s="41"/>
    </row>
    <row r="7315" spans="1:28">
      <c r="A7315" s="34" t="s">
        <v>19</v>
      </c>
      <c r="B7315" s="34" t="s">
        <v>72</v>
      </c>
      <c r="C7315" s="5" t="s">
        <v>161</v>
      </c>
      <c r="D7315" s="35" t="s">
        <v>88</v>
      </c>
      <c r="E7315" s="36" t="s">
        <v>18</v>
      </c>
      <c r="F7315" s="37">
        <v>50</v>
      </c>
      <c r="G7315" s="38">
        <v>0.02</v>
      </c>
      <c r="H7315" s="34">
        <v>0.98221495403368497</v>
      </c>
      <c r="I7315" s="35">
        <v>0.21585683276152709</v>
      </c>
      <c r="J7315" s="35">
        <v>1.0036047730375717</v>
      </c>
      <c r="K7315" s="35">
        <v>-0.45335645867804086</v>
      </c>
      <c r="L7315" s="35">
        <v>0</v>
      </c>
      <c r="M7315" s="35">
        <v>0</v>
      </c>
      <c r="N7315" s="35">
        <v>0</v>
      </c>
      <c r="O7315" s="35">
        <v>0</v>
      </c>
      <c r="P7315" s="36">
        <v>12</v>
      </c>
      <c r="Q7315" s="37">
        <v>86</v>
      </c>
      <c r="R7315" s="36">
        <v>0</v>
      </c>
      <c r="S7315" s="39">
        <f t="shared" si="252"/>
        <v>86</v>
      </c>
      <c r="T7315" s="34" t="s">
        <v>29</v>
      </c>
      <c r="U7315" s="12">
        <f>((alpha*(beta^speed))*(speed^ceta))</f>
        <v>3.9042910963714962E-2</v>
      </c>
      <c r="V7315" s="8">
        <f t="shared" si="253"/>
        <v>86</v>
      </c>
      <c r="AB7315" s="41"/>
    </row>
    <row r="7316" spans="1:28">
      <c r="A7316" s="34" t="s">
        <v>19</v>
      </c>
      <c r="B7316" s="34" t="s">
        <v>72</v>
      </c>
      <c r="C7316" s="5" t="s">
        <v>161</v>
      </c>
      <c r="D7316" s="35" t="s">
        <v>88</v>
      </c>
      <c r="E7316" s="36" t="s">
        <v>17</v>
      </c>
      <c r="F7316" s="37">
        <v>50</v>
      </c>
      <c r="G7316" s="38">
        <v>0.02</v>
      </c>
      <c r="H7316" s="34">
        <v>0.97400456563471949</v>
      </c>
      <c r="I7316" s="35">
        <v>1507.5048921735411</v>
      </c>
      <c r="J7316" s="35">
        <v>1.0079425610327837</v>
      </c>
      <c r="K7316" s="35">
        <v>-0.50304796575571376</v>
      </c>
      <c r="L7316" s="35">
        <v>0</v>
      </c>
      <c r="M7316" s="35">
        <v>0</v>
      </c>
      <c r="N7316" s="35">
        <v>0</v>
      </c>
      <c r="O7316" s="35">
        <v>0</v>
      </c>
      <c r="P7316" s="36">
        <v>12</v>
      </c>
      <c r="Q7316" s="37">
        <v>86</v>
      </c>
      <c r="R7316" s="36">
        <v>0</v>
      </c>
      <c r="S7316" s="39">
        <f t="shared" si="252"/>
        <v>86</v>
      </c>
      <c r="T7316" s="34" t="s">
        <v>29</v>
      </c>
      <c r="U7316" s="12">
        <f>((alpha*(beta^speed))*(speed^ceta))</f>
        <v>316.65812790828147</v>
      </c>
      <c r="V7316" s="8">
        <f t="shared" si="253"/>
        <v>86</v>
      </c>
    </row>
    <row r="7317" spans="1:28">
      <c r="A7317" s="34" t="s">
        <v>19</v>
      </c>
      <c r="B7317" s="34" t="s">
        <v>72</v>
      </c>
      <c r="C7317" s="5" t="s">
        <v>161</v>
      </c>
      <c r="D7317" s="35" t="s">
        <v>88</v>
      </c>
      <c r="E7317" s="36" t="s">
        <v>15</v>
      </c>
      <c r="F7317" s="37">
        <v>100</v>
      </c>
      <c r="G7317" s="38">
        <v>0.02</v>
      </c>
      <c r="H7317" s="34">
        <v>0.99337879958174113</v>
      </c>
      <c r="I7317" s="35">
        <v>6.660912942920918</v>
      </c>
      <c r="J7317" s="35">
        <v>-0.49055777376647991</v>
      </c>
      <c r="K7317" s="35">
        <v>252.15116974868457</v>
      </c>
      <c r="L7317" s="35">
        <v>-2.7889851897985758</v>
      </c>
      <c r="M7317" s="35">
        <v>0</v>
      </c>
      <c r="N7317" s="35">
        <v>0</v>
      </c>
      <c r="O7317" s="35">
        <v>0</v>
      </c>
      <c r="P7317" s="36">
        <v>12</v>
      </c>
      <c r="Q7317" s="37">
        <v>86</v>
      </c>
      <c r="R7317" s="36">
        <v>1</v>
      </c>
      <c r="S7317" s="39">
        <f t="shared" si="252"/>
        <v>86</v>
      </c>
      <c r="T7317" s="34" t="s">
        <v>30</v>
      </c>
      <c r="U7317" s="12">
        <f>((alpha*(speed^beta))+(ceta*(speed^delta)))</f>
        <v>0.75013325178193246</v>
      </c>
      <c r="V7317" s="8">
        <f t="shared" si="253"/>
        <v>86</v>
      </c>
    </row>
    <row r="7318" spans="1:28">
      <c r="A7318" s="34" t="s">
        <v>19</v>
      </c>
      <c r="B7318" s="34" t="s">
        <v>72</v>
      </c>
      <c r="C7318" s="5" t="s">
        <v>161</v>
      </c>
      <c r="D7318" s="35" t="s">
        <v>88</v>
      </c>
      <c r="E7318" s="36" t="s">
        <v>16</v>
      </c>
      <c r="F7318" s="37">
        <v>100</v>
      </c>
      <c r="G7318" s="38">
        <v>0.02</v>
      </c>
      <c r="H7318" s="34">
        <v>0.97951994225338535</v>
      </c>
      <c r="I7318" s="35">
        <v>2.9164630831519949</v>
      </c>
      <c r="J7318" s="35">
        <v>0.86501635286742329</v>
      </c>
      <c r="K7318" s="35">
        <v>-0.25250001998649113</v>
      </c>
      <c r="L7318" s="35">
        <v>0</v>
      </c>
      <c r="M7318" s="35">
        <v>0</v>
      </c>
      <c r="N7318" s="35">
        <v>0</v>
      </c>
      <c r="O7318" s="35">
        <v>0</v>
      </c>
      <c r="P7318" s="36">
        <v>12</v>
      </c>
      <c r="Q7318" s="37">
        <v>86</v>
      </c>
      <c r="R7318" s="36">
        <v>13</v>
      </c>
      <c r="S7318" s="39">
        <f t="shared" si="252"/>
        <v>86</v>
      </c>
      <c r="T7318" s="34" t="s">
        <v>50</v>
      </c>
      <c r="U7318" s="12">
        <f>EXP((alpha+(beta/speed))+(ceta*LN(speed)))</f>
        <v>6.0605383423429338</v>
      </c>
      <c r="V7318" s="8">
        <f t="shared" si="253"/>
        <v>86</v>
      </c>
    </row>
    <row r="7319" spans="1:28">
      <c r="A7319" s="34" t="s">
        <v>19</v>
      </c>
      <c r="B7319" s="34" t="s">
        <v>72</v>
      </c>
      <c r="C7319" s="5" t="s">
        <v>161</v>
      </c>
      <c r="D7319" s="35" t="s">
        <v>88</v>
      </c>
      <c r="E7319" s="36" t="s">
        <v>14</v>
      </c>
      <c r="F7319" s="37">
        <v>100</v>
      </c>
      <c r="G7319" s="38">
        <v>0.02</v>
      </c>
      <c r="H7319" s="34">
        <v>0.98895289837854361</v>
      </c>
      <c r="I7319" s="35">
        <v>0.66649635078706326</v>
      </c>
      <c r="J7319" s="35">
        <v>-0.80154763735516721</v>
      </c>
      <c r="K7319" s="35">
        <v>3.3762041483073081E-2</v>
      </c>
      <c r="L7319" s="35">
        <v>1.8193580258999878E-2</v>
      </c>
      <c r="M7319" s="35">
        <v>0</v>
      </c>
      <c r="N7319" s="35">
        <v>0</v>
      </c>
      <c r="O7319" s="35">
        <v>0</v>
      </c>
      <c r="P7319" s="36">
        <v>12</v>
      </c>
      <c r="Q7319" s="37">
        <v>86</v>
      </c>
      <c r="R7319" s="36">
        <v>1</v>
      </c>
      <c r="S7319" s="39">
        <f t="shared" si="252"/>
        <v>86</v>
      </c>
      <c r="T7319" s="34" t="s">
        <v>30</v>
      </c>
      <c r="U7319" s="12">
        <f>((alpha*(speed^beta))+(ceta*(speed^delta)))</f>
        <v>5.5370861447135697E-2</v>
      </c>
      <c r="V7319" s="8">
        <f t="shared" si="253"/>
        <v>86</v>
      </c>
    </row>
    <row r="7320" spans="1:28">
      <c r="A7320" s="34" t="s">
        <v>19</v>
      </c>
      <c r="B7320" s="34" t="s">
        <v>72</v>
      </c>
      <c r="C7320" s="5" t="s">
        <v>161</v>
      </c>
      <c r="D7320" s="35" t="s">
        <v>88</v>
      </c>
      <c r="E7320" s="36" t="s">
        <v>18</v>
      </c>
      <c r="F7320" s="37">
        <v>100</v>
      </c>
      <c r="G7320" s="38">
        <v>0.02</v>
      </c>
      <c r="H7320" s="34">
        <v>0.98088763641947851</v>
      </c>
      <c r="I7320" s="35">
        <v>0.18920778230199062</v>
      </c>
      <c r="J7320" s="35">
        <v>0.99733312155741505</v>
      </c>
      <c r="K7320" s="35">
        <v>-0.31642157353584549</v>
      </c>
      <c r="L7320" s="35">
        <v>0</v>
      </c>
      <c r="M7320" s="35">
        <v>0</v>
      </c>
      <c r="N7320" s="35">
        <v>0</v>
      </c>
      <c r="O7320" s="35">
        <v>0</v>
      </c>
      <c r="P7320" s="36">
        <v>12</v>
      </c>
      <c r="Q7320" s="37">
        <v>86</v>
      </c>
      <c r="R7320" s="36">
        <v>0</v>
      </c>
      <c r="S7320" s="39">
        <f t="shared" si="252"/>
        <v>86</v>
      </c>
      <c r="T7320" s="34" t="s">
        <v>29</v>
      </c>
      <c r="U7320" s="12">
        <f>((alpha*(beta^speed))*(speed^ceta))</f>
        <v>3.6735231856794837E-2</v>
      </c>
      <c r="V7320" s="8">
        <f t="shared" si="253"/>
        <v>86</v>
      </c>
    </row>
    <row r="7321" spans="1:28">
      <c r="A7321" s="34" t="s">
        <v>19</v>
      </c>
      <c r="B7321" s="34" t="s">
        <v>72</v>
      </c>
      <c r="C7321" s="5" t="s">
        <v>161</v>
      </c>
      <c r="D7321" s="35" t="s">
        <v>88</v>
      </c>
      <c r="E7321" s="36" t="s">
        <v>17</v>
      </c>
      <c r="F7321" s="37">
        <v>100</v>
      </c>
      <c r="G7321" s="38">
        <v>0.02</v>
      </c>
      <c r="H7321" s="34">
        <v>0.96405279139464761</v>
      </c>
      <c r="I7321" s="35">
        <v>1433.0452041055626</v>
      </c>
      <c r="J7321" s="35">
        <v>1.0058404088624591</v>
      </c>
      <c r="K7321" s="35">
        <v>-0.4082036327537546</v>
      </c>
      <c r="L7321" s="35">
        <v>0</v>
      </c>
      <c r="M7321" s="35">
        <v>0</v>
      </c>
      <c r="N7321" s="35">
        <v>0</v>
      </c>
      <c r="O7321" s="35">
        <v>0</v>
      </c>
      <c r="P7321" s="36">
        <v>12</v>
      </c>
      <c r="Q7321" s="37">
        <v>86</v>
      </c>
      <c r="R7321" s="36">
        <v>0</v>
      </c>
      <c r="S7321" s="39">
        <f t="shared" si="252"/>
        <v>86</v>
      </c>
      <c r="T7321" s="34" t="s">
        <v>29</v>
      </c>
      <c r="U7321" s="12">
        <f>((alpha*(beta^speed))*(speed^ceta))</f>
        <v>383.78800375587707</v>
      </c>
      <c r="V7321" s="8">
        <f t="shared" si="253"/>
        <v>86</v>
      </c>
    </row>
    <row r="7322" spans="1:28">
      <c r="A7322" s="34" t="s">
        <v>19</v>
      </c>
      <c r="B7322" s="34" t="s">
        <v>72</v>
      </c>
      <c r="C7322" s="5" t="s">
        <v>161</v>
      </c>
      <c r="D7322" s="35" t="s">
        <v>88</v>
      </c>
      <c r="E7322" s="36" t="s">
        <v>15</v>
      </c>
      <c r="F7322" s="37">
        <v>0</v>
      </c>
      <c r="G7322" s="38">
        <v>0.04</v>
      </c>
      <c r="H7322" s="34">
        <v>0.997269570410244</v>
      </c>
      <c r="I7322" s="35">
        <v>1.7011279662468271</v>
      </c>
      <c r="J7322" s="35">
        <v>-0.19554698398967918</v>
      </c>
      <c r="K7322" s="35">
        <v>36.37084261862276</v>
      </c>
      <c r="L7322" s="35">
        <v>-1.3786281495208252</v>
      </c>
      <c r="M7322" s="35">
        <v>0</v>
      </c>
      <c r="N7322" s="35">
        <v>0</v>
      </c>
      <c r="O7322" s="35">
        <v>0</v>
      </c>
      <c r="P7322" s="36">
        <v>12</v>
      </c>
      <c r="Q7322" s="37">
        <v>86</v>
      </c>
      <c r="R7322" s="36">
        <v>1</v>
      </c>
      <c r="S7322" s="39">
        <f t="shared" si="252"/>
        <v>86</v>
      </c>
      <c r="T7322" s="34" t="s">
        <v>30</v>
      </c>
      <c r="U7322" s="12">
        <f>((alpha*(speed^beta))+(ceta*(speed^delta)))</f>
        <v>0.79026030415249393</v>
      </c>
      <c r="V7322" s="8">
        <f t="shared" si="253"/>
        <v>86</v>
      </c>
    </row>
    <row r="7323" spans="1:28">
      <c r="A7323" s="34" t="s">
        <v>19</v>
      </c>
      <c r="B7323" s="34" t="s">
        <v>72</v>
      </c>
      <c r="C7323" s="5" t="s">
        <v>161</v>
      </c>
      <c r="D7323" s="35" t="s">
        <v>88</v>
      </c>
      <c r="E7323" s="36" t="s">
        <v>16</v>
      </c>
      <c r="F7323" s="37">
        <v>0</v>
      </c>
      <c r="G7323" s="38">
        <v>0.04</v>
      </c>
      <c r="H7323" s="34">
        <v>0.96900922298151926</v>
      </c>
      <c r="I7323" s="35">
        <v>183.10145487878083</v>
      </c>
      <c r="J7323" s="35">
        <v>-1.8652034178415333</v>
      </c>
      <c r="K7323" s="35">
        <v>10.230544331882211</v>
      </c>
      <c r="L7323" s="35">
        <v>-0.11264182495948895</v>
      </c>
      <c r="M7323" s="35">
        <v>0</v>
      </c>
      <c r="N7323" s="35">
        <v>0</v>
      </c>
      <c r="O7323" s="35">
        <v>0</v>
      </c>
      <c r="P7323" s="36">
        <v>12</v>
      </c>
      <c r="Q7323" s="37">
        <v>86</v>
      </c>
      <c r="R7323" s="36">
        <v>1</v>
      </c>
      <c r="S7323" s="39">
        <f t="shared" si="252"/>
        <v>86</v>
      </c>
      <c r="T7323" s="34" t="s">
        <v>30</v>
      </c>
      <c r="U7323" s="12">
        <f>((alpha*(speed^beta))+(ceta*(speed^delta)))</f>
        <v>6.2394445774899276</v>
      </c>
      <c r="V7323" s="8">
        <f t="shared" si="253"/>
        <v>86</v>
      </c>
    </row>
    <row r="7324" spans="1:28">
      <c r="A7324" s="34" t="s">
        <v>19</v>
      </c>
      <c r="B7324" s="34" t="s">
        <v>72</v>
      </c>
      <c r="C7324" s="5" t="s">
        <v>161</v>
      </c>
      <c r="D7324" s="35" t="s">
        <v>88</v>
      </c>
      <c r="E7324" s="36" t="s">
        <v>14</v>
      </c>
      <c r="F7324" s="37">
        <v>0</v>
      </c>
      <c r="G7324" s="38">
        <v>0.04</v>
      </c>
      <c r="H7324" s="34">
        <v>0.98734896063263411</v>
      </c>
      <c r="I7324" s="35">
        <v>1.1371868799218277E-2</v>
      </c>
      <c r="J7324" s="35">
        <v>0.32908795842808891</v>
      </c>
      <c r="K7324" s="35">
        <v>1.2471221786887789</v>
      </c>
      <c r="L7324" s="35">
        <v>-1.0437024994964159</v>
      </c>
      <c r="M7324" s="35">
        <v>0</v>
      </c>
      <c r="N7324" s="35">
        <v>0</v>
      </c>
      <c r="O7324" s="35">
        <v>0</v>
      </c>
      <c r="P7324" s="36">
        <v>12</v>
      </c>
      <c r="Q7324" s="37">
        <v>86</v>
      </c>
      <c r="R7324" s="36">
        <v>1</v>
      </c>
      <c r="S7324" s="39">
        <f t="shared" si="252"/>
        <v>86</v>
      </c>
      <c r="T7324" s="34" t="s">
        <v>30</v>
      </c>
      <c r="U7324" s="12">
        <f>((alpha*(speed^beta))+(ceta*(speed^delta)))</f>
        <v>6.1191444856491958E-2</v>
      </c>
      <c r="V7324" s="8">
        <f t="shared" si="253"/>
        <v>86</v>
      </c>
      <c r="AB7324" s="41"/>
    </row>
    <row r="7325" spans="1:28">
      <c r="A7325" s="34" t="s">
        <v>19</v>
      </c>
      <c r="B7325" s="34" t="s">
        <v>72</v>
      </c>
      <c r="C7325" s="5" t="s">
        <v>161</v>
      </c>
      <c r="D7325" s="35" t="s">
        <v>88</v>
      </c>
      <c r="E7325" s="36" t="s">
        <v>18</v>
      </c>
      <c r="F7325" s="37">
        <v>0</v>
      </c>
      <c r="G7325" s="38">
        <v>0.04</v>
      </c>
      <c r="H7325" s="34">
        <v>0.97724155586413086</v>
      </c>
      <c r="I7325" s="35">
        <v>-2.4411961815603055E-7</v>
      </c>
      <c r="J7325" s="35">
        <v>4.0351973550154562E-5</v>
      </c>
      <c r="K7325" s="35">
        <v>-2.3001479653897176E-3</v>
      </c>
      <c r="L7325" s="35">
        <v>9.391161104472999E-2</v>
      </c>
      <c r="M7325" s="35">
        <v>0</v>
      </c>
      <c r="N7325" s="35">
        <v>0</v>
      </c>
      <c r="O7325" s="35">
        <v>0</v>
      </c>
      <c r="P7325" s="36">
        <v>12</v>
      </c>
      <c r="Q7325" s="37">
        <v>86</v>
      </c>
      <c r="R7325" s="36">
        <v>14</v>
      </c>
      <c r="S7325" s="39">
        <f t="shared" si="252"/>
        <v>86</v>
      </c>
      <c r="T7325" s="34" t="s">
        <v>51</v>
      </c>
      <c r="U7325" s="12">
        <f>(((alpha*(speed^3))+(beta*(speed^2))+(ceta*speed))+delta)</f>
        <v>3.9268334552305287E-2</v>
      </c>
      <c r="V7325" s="8">
        <f t="shared" si="253"/>
        <v>86</v>
      </c>
      <c r="AB7325" s="41"/>
    </row>
    <row r="7326" spans="1:28">
      <c r="A7326" s="34" t="s">
        <v>19</v>
      </c>
      <c r="B7326" s="34" t="s">
        <v>72</v>
      </c>
      <c r="C7326" s="5" t="s">
        <v>161</v>
      </c>
      <c r="D7326" s="35" t="s">
        <v>88</v>
      </c>
      <c r="E7326" s="36" t="s">
        <v>17</v>
      </c>
      <c r="F7326" s="37">
        <v>0</v>
      </c>
      <c r="G7326" s="38">
        <v>0.04</v>
      </c>
      <c r="H7326" s="34">
        <v>0.98431403862622024</v>
      </c>
      <c r="I7326" s="35">
        <v>1455.9405566814503</v>
      </c>
      <c r="J7326" s="35">
        <v>1.0092196965407434</v>
      </c>
      <c r="K7326" s="35">
        <v>-0.48858092214905713</v>
      </c>
      <c r="L7326" s="35">
        <v>0</v>
      </c>
      <c r="M7326" s="35">
        <v>0</v>
      </c>
      <c r="N7326" s="35">
        <v>0</v>
      </c>
      <c r="O7326" s="35">
        <v>0</v>
      </c>
      <c r="P7326" s="36">
        <v>12</v>
      </c>
      <c r="Q7326" s="37">
        <v>86</v>
      </c>
      <c r="R7326" s="36">
        <v>0</v>
      </c>
      <c r="S7326" s="39">
        <f t="shared" si="252"/>
        <v>86</v>
      </c>
      <c r="T7326" s="34" t="s">
        <v>29</v>
      </c>
      <c r="U7326" s="12">
        <f>((alpha*(beta^speed))*(speed^ceta))</f>
        <v>363.71092341204451</v>
      </c>
      <c r="V7326" s="8">
        <f t="shared" si="253"/>
        <v>86</v>
      </c>
    </row>
    <row r="7327" spans="1:28">
      <c r="A7327" s="34" t="s">
        <v>19</v>
      </c>
      <c r="B7327" s="34" t="s">
        <v>72</v>
      </c>
      <c r="C7327" s="5" t="s">
        <v>161</v>
      </c>
      <c r="D7327" s="35" t="s">
        <v>88</v>
      </c>
      <c r="E7327" s="36" t="s">
        <v>15</v>
      </c>
      <c r="F7327" s="37">
        <v>50</v>
      </c>
      <c r="G7327" s="38">
        <v>0.04</v>
      </c>
      <c r="H7327" s="34">
        <v>0.9934403298360498</v>
      </c>
      <c r="I7327" s="35">
        <v>6.5814304421777781</v>
      </c>
      <c r="J7327" s="35">
        <v>-0.45093160746704652</v>
      </c>
      <c r="K7327" s="35">
        <v>960.48910097938517</v>
      </c>
      <c r="L7327" s="35">
        <v>-3.3278822121835527</v>
      </c>
      <c r="M7327" s="35">
        <v>0</v>
      </c>
      <c r="N7327" s="35">
        <v>0</v>
      </c>
      <c r="O7327" s="35">
        <v>0</v>
      </c>
      <c r="P7327" s="36">
        <v>12</v>
      </c>
      <c r="Q7327" s="37">
        <v>85</v>
      </c>
      <c r="R7327" s="36">
        <v>1</v>
      </c>
      <c r="S7327" s="39">
        <f t="shared" si="252"/>
        <v>85</v>
      </c>
      <c r="T7327" s="34" t="s">
        <v>30</v>
      </c>
      <c r="U7327" s="12">
        <f>((alpha*(speed^beta))+(ceta*(speed^delta)))</f>
        <v>0.88810142298093675</v>
      </c>
      <c r="V7327" s="8">
        <f t="shared" si="253"/>
        <v>85</v>
      </c>
    </row>
    <row r="7328" spans="1:28">
      <c r="A7328" s="34" t="s">
        <v>19</v>
      </c>
      <c r="B7328" s="34" t="s">
        <v>72</v>
      </c>
      <c r="C7328" s="5" t="s">
        <v>161</v>
      </c>
      <c r="D7328" s="35" t="s">
        <v>88</v>
      </c>
      <c r="E7328" s="36" t="s">
        <v>16</v>
      </c>
      <c r="F7328" s="37">
        <v>50</v>
      </c>
      <c r="G7328" s="38">
        <v>0.04</v>
      </c>
      <c r="H7328" s="34">
        <v>0.97693077045297194</v>
      </c>
      <c r="I7328" s="35">
        <v>20.633985529366178</v>
      </c>
      <c r="J7328" s="35">
        <v>0.99968351714246362</v>
      </c>
      <c r="K7328" s="35">
        <v>-0.22960184126247721</v>
      </c>
      <c r="L7328" s="35">
        <v>0</v>
      </c>
      <c r="M7328" s="35">
        <v>0</v>
      </c>
      <c r="N7328" s="35">
        <v>0</v>
      </c>
      <c r="O7328" s="35">
        <v>0</v>
      </c>
      <c r="P7328" s="36">
        <v>12</v>
      </c>
      <c r="Q7328" s="37">
        <v>85</v>
      </c>
      <c r="R7328" s="36">
        <v>0</v>
      </c>
      <c r="S7328" s="39">
        <f t="shared" si="252"/>
        <v>85</v>
      </c>
      <c r="T7328" s="34" t="s">
        <v>29</v>
      </c>
      <c r="U7328" s="12">
        <f>((alpha*(beta^speed))*(speed^ceta))</f>
        <v>7.2426943876182035</v>
      </c>
      <c r="V7328" s="8">
        <f t="shared" si="253"/>
        <v>85</v>
      </c>
    </row>
    <row r="7329" spans="1:28">
      <c r="A7329" s="34" t="s">
        <v>19</v>
      </c>
      <c r="B7329" s="34" t="s">
        <v>72</v>
      </c>
      <c r="C7329" s="5" t="s">
        <v>161</v>
      </c>
      <c r="D7329" s="35" t="s">
        <v>88</v>
      </c>
      <c r="E7329" s="36" t="s">
        <v>14</v>
      </c>
      <c r="F7329" s="37">
        <v>50</v>
      </c>
      <c r="G7329" s="38">
        <v>0.04</v>
      </c>
      <c r="H7329" s="34">
        <v>0.98563797208971915</v>
      </c>
      <c r="I7329" s="35">
        <v>-5.9541017786175344E-7</v>
      </c>
      <c r="J7329" s="35">
        <v>9.5299140275821405E-5</v>
      </c>
      <c r="K7329" s="35">
        <v>-5.387124511771744E-3</v>
      </c>
      <c r="L7329" s="35">
        <v>0.18337348405638798</v>
      </c>
      <c r="M7329" s="35">
        <v>0</v>
      </c>
      <c r="N7329" s="35">
        <v>0</v>
      </c>
      <c r="O7329" s="35">
        <v>0</v>
      </c>
      <c r="P7329" s="36">
        <v>12</v>
      </c>
      <c r="Q7329" s="37">
        <v>85</v>
      </c>
      <c r="R7329" s="36">
        <v>14</v>
      </c>
      <c r="S7329" s="39">
        <f t="shared" si="252"/>
        <v>85</v>
      </c>
      <c r="T7329" s="34" t="s">
        <v>51</v>
      </c>
      <c r="U7329" s="12">
        <f>(((alpha*(speed^3))+(beta*(speed^2))+(ceta*speed))+delta)</f>
        <v>4.8347913569250112E-2</v>
      </c>
      <c r="V7329" s="8">
        <f t="shared" si="253"/>
        <v>85</v>
      </c>
    </row>
    <row r="7330" spans="1:28">
      <c r="A7330" s="34" t="s">
        <v>19</v>
      </c>
      <c r="B7330" s="34" t="s">
        <v>72</v>
      </c>
      <c r="C7330" s="5" t="s">
        <v>161</v>
      </c>
      <c r="D7330" s="35" t="s">
        <v>88</v>
      </c>
      <c r="E7330" s="36" t="s">
        <v>18</v>
      </c>
      <c r="F7330" s="37">
        <v>50</v>
      </c>
      <c r="G7330" s="38">
        <v>0.04</v>
      </c>
      <c r="H7330" s="34">
        <v>0.98458431750710806</v>
      </c>
      <c r="I7330" s="35">
        <v>-1.8552775381657859E-7</v>
      </c>
      <c r="J7330" s="35">
        <v>2.9658117255297427E-5</v>
      </c>
      <c r="K7330" s="35">
        <v>-2.1051405860454003E-3</v>
      </c>
      <c r="L7330" s="35">
        <v>0.11004323288217427</v>
      </c>
      <c r="M7330" s="35">
        <v>0</v>
      </c>
      <c r="N7330" s="35">
        <v>0</v>
      </c>
      <c r="O7330" s="35">
        <v>0</v>
      </c>
      <c r="P7330" s="36">
        <v>12</v>
      </c>
      <c r="Q7330" s="37">
        <v>85</v>
      </c>
      <c r="R7330" s="36">
        <v>14</v>
      </c>
      <c r="S7330" s="39">
        <f t="shared" si="252"/>
        <v>85</v>
      </c>
      <c r="T7330" s="34" t="s">
        <v>51</v>
      </c>
      <c r="U7330" s="12">
        <f>(((alpha*(speed^3))+(beta*(speed^2))+(ceta*speed))+delta)</f>
        <v>3.1448948425232839E-2</v>
      </c>
      <c r="V7330" s="8">
        <f t="shared" si="253"/>
        <v>85</v>
      </c>
      <c r="AB7330" s="41"/>
    </row>
    <row r="7331" spans="1:28">
      <c r="A7331" s="34" t="s">
        <v>19</v>
      </c>
      <c r="B7331" s="34" t="s">
        <v>72</v>
      </c>
      <c r="C7331" s="5" t="s">
        <v>161</v>
      </c>
      <c r="D7331" s="35" t="s">
        <v>88</v>
      </c>
      <c r="E7331" s="36" t="s">
        <v>17</v>
      </c>
      <c r="F7331" s="37">
        <v>50</v>
      </c>
      <c r="G7331" s="38">
        <v>0.04</v>
      </c>
      <c r="H7331" s="34">
        <v>0.97519084743525297</v>
      </c>
      <c r="I7331" s="35">
        <v>1275.1364525697736</v>
      </c>
      <c r="J7331" s="35">
        <v>1.0056852985239164</v>
      </c>
      <c r="K7331" s="35">
        <v>-0.32792941818494287</v>
      </c>
      <c r="L7331" s="35">
        <v>0</v>
      </c>
      <c r="M7331" s="35">
        <v>0</v>
      </c>
      <c r="N7331" s="35">
        <v>0</v>
      </c>
      <c r="O7331" s="35">
        <v>0</v>
      </c>
      <c r="P7331" s="36">
        <v>12</v>
      </c>
      <c r="Q7331" s="37">
        <v>85</v>
      </c>
      <c r="R7331" s="36">
        <v>0</v>
      </c>
      <c r="S7331" s="39">
        <f t="shared" si="252"/>
        <v>85</v>
      </c>
      <c r="T7331" s="34" t="s">
        <v>29</v>
      </c>
      <c r="U7331" s="12">
        <f>((alpha*(beta^speed))*(speed^ceta))</f>
        <v>480.9745121945212</v>
      </c>
      <c r="V7331" s="8">
        <f t="shared" si="253"/>
        <v>85</v>
      </c>
    </row>
    <row r="7332" spans="1:28">
      <c r="A7332" s="34" t="s">
        <v>19</v>
      </c>
      <c r="B7332" s="34" t="s">
        <v>72</v>
      </c>
      <c r="C7332" s="5" t="s">
        <v>161</v>
      </c>
      <c r="D7332" s="35" t="s">
        <v>88</v>
      </c>
      <c r="E7332" s="36" t="s">
        <v>15</v>
      </c>
      <c r="F7332" s="37">
        <v>100</v>
      </c>
      <c r="G7332" s="38">
        <v>0.04</v>
      </c>
      <c r="H7332" s="34">
        <v>0.98881356580671875</v>
      </c>
      <c r="I7332" s="35">
        <v>14.876559497719361</v>
      </c>
      <c r="J7332" s="35">
        <v>1.0128191811117011</v>
      </c>
      <c r="K7332" s="35">
        <v>-0.77109864650216819</v>
      </c>
      <c r="L7332" s="35">
        <v>0</v>
      </c>
      <c r="M7332" s="35">
        <v>0</v>
      </c>
      <c r="N7332" s="35">
        <v>0</v>
      </c>
      <c r="O7332" s="35">
        <v>0</v>
      </c>
      <c r="P7332" s="36">
        <v>12</v>
      </c>
      <c r="Q7332" s="37">
        <v>73</v>
      </c>
      <c r="R7332" s="36">
        <v>0</v>
      </c>
      <c r="S7332" s="39">
        <f t="shared" si="252"/>
        <v>73</v>
      </c>
      <c r="T7332" s="34" t="s">
        <v>29</v>
      </c>
      <c r="U7332" s="12">
        <f>((alpha*(beta^speed))*(speed^ceta))</f>
        <v>1.3788808828202603</v>
      </c>
      <c r="V7332" s="8">
        <f t="shared" si="253"/>
        <v>73</v>
      </c>
    </row>
    <row r="7333" spans="1:28">
      <c r="A7333" s="34" t="s">
        <v>19</v>
      </c>
      <c r="B7333" s="34" t="s">
        <v>72</v>
      </c>
      <c r="C7333" s="5" t="s">
        <v>161</v>
      </c>
      <c r="D7333" s="35" t="s">
        <v>88</v>
      </c>
      <c r="E7333" s="36" t="s">
        <v>16</v>
      </c>
      <c r="F7333" s="37">
        <v>100</v>
      </c>
      <c r="G7333" s="38">
        <v>0.04</v>
      </c>
      <c r="H7333" s="34">
        <v>0.98749110094081938</v>
      </c>
      <c r="I7333" s="35">
        <v>1707.1578087603666</v>
      </c>
      <c r="J7333" s="35">
        <v>-3.068017499872</v>
      </c>
      <c r="K7333" s="35">
        <v>20.917016056975875</v>
      </c>
      <c r="L7333" s="35">
        <v>-0.19258836682666902</v>
      </c>
      <c r="M7333" s="35">
        <v>0</v>
      </c>
      <c r="N7333" s="35">
        <v>0</v>
      </c>
      <c r="O7333" s="35">
        <v>0</v>
      </c>
      <c r="P7333" s="36">
        <v>12</v>
      </c>
      <c r="Q7333" s="37">
        <v>73</v>
      </c>
      <c r="R7333" s="36">
        <v>1</v>
      </c>
      <c r="S7333" s="39">
        <f t="shared" si="252"/>
        <v>73</v>
      </c>
      <c r="T7333" s="34" t="s">
        <v>30</v>
      </c>
      <c r="U7333" s="12">
        <f>((alpha*(speed^beta))+(ceta*(speed^delta)))</f>
        <v>9.1580052154123255</v>
      </c>
      <c r="V7333" s="8">
        <f t="shared" si="253"/>
        <v>73</v>
      </c>
    </row>
    <row r="7334" spans="1:28">
      <c r="A7334" s="34" t="s">
        <v>19</v>
      </c>
      <c r="B7334" s="34" t="s">
        <v>72</v>
      </c>
      <c r="C7334" s="5" t="s">
        <v>161</v>
      </c>
      <c r="D7334" s="35" t="s">
        <v>88</v>
      </c>
      <c r="E7334" s="36" t="s">
        <v>14</v>
      </c>
      <c r="F7334" s="37">
        <v>100</v>
      </c>
      <c r="G7334" s="38">
        <v>0.04</v>
      </c>
      <c r="H7334" s="34">
        <v>0.98120057024324236</v>
      </c>
      <c r="I7334" s="35">
        <v>4.2172144911251994</v>
      </c>
      <c r="J7334" s="35">
        <v>0.22590713008552898</v>
      </c>
      <c r="K7334" s="35">
        <v>-1.501325288301486E-3</v>
      </c>
      <c r="L7334" s="35">
        <v>0</v>
      </c>
      <c r="M7334" s="35">
        <v>0</v>
      </c>
      <c r="N7334" s="35">
        <v>0</v>
      </c>
      <c r="O7334" s="35">
        <v>0</v>
      </c>
      <c r="P7334" s="36">
        <v>12</v>
      </c>
      <c r="Q7334" s="37">
        <v>73</v>
      </c>
      <c r="R7334" s="36">
        <v>5</v>
      </c>
      <c r="S7334" s="39">
        <f t="shared" si="252"/>
        <v>73</v>
      </c>
      <c r="T7334" s="34" t="s">
        <v>36</v>
      </c>
      <c r="U7334" s="12">
        <f>(1/(((ceta*(speed^2))+(beta*speed))+alpha))</f>
        <v>7.8691377959073938E-2</v>
      </c>
      <c r="V7334" s="8">
        <f t="shared" si="253"/>
        <v>73</v>
      </c>
    </row>
    <row r="7335" spans="1:28">
      <c r="A7335" s="34" t="s">
        <v>19</v>
      </c>
      <c r="B7335" s="34" t="s">
        <v>72</v>
      </c>
      <c r="C7335" s="5" t="s">
        <v>161</v>
      </c>
      <c r="D7335" s="35" t="s">
        <v>88</v>
      </c>
      <c r="E7335" s="36" t="s">
        <v>18</v>
      </c>
      <c r="F7335" s="37">
        <v>100</v>
      </c>
      <c r="G7335" s="38">
        <v>0.04</v>
      </c>
      <c r="H7335" s="34">
        <v>0.97923976808273905</v>
      </c>
      <c r="I7335" s="35">
        <v>0.18064981909247285</v>
      </c>
      <c r="J7335" s="35">
        <v>0.99038504770950653</v>
      </c>
      <c r="K7335" s="35">
        <v>-0.18156727604866413</v>
      </c>
      <c r="L7335" s="35">
        <v>0</v>
      </c>
      <c r="M7335" s="35">
        <v>0</v>
      </c>
      <c r="N7335" s="35">
        <v>0</v>
      </c>
      <c r="O7335" s="35">
        <v>0</v>
      </c>
      <c r="P7335" s="36">
        <v>12</v>
      </c>
      <c r="Q7335" s="37">
        <v>73</v>
      </c>
      <c r="R7335" s="36">
        <v>0</v>
      </c>
      <c r="S7335" s="39">
        <f t="shared" si="252"/>
        <v>73</v>
      </c>
      <c r="T7335" s="34" t="s">
        <v>29</v>
      </c>
      <c r="U7335" s="12">
        <f>((alpha*(beta^speed))*(speed^ceta))</f>
        <v>4.094647770211831E-2</v>
      </c>
      <c r="V7335" s="8">
        <f t="shared" si="253"/>
        <v>73</v>
      </c>
      <c r="AB7335" s="41"/>
    </row>
    <row r="7336" spans="1:28">
      <c r="A7336" s="34" t="s">
        <v>19</v>
      </c>
      <c r="B7336" s="34" t="s">
        <v>72</v>
      </c>
      <c r="C7336" s="5" t="s">
        <v>161</v>
      </c>
      <c r="D7336" s="35" t="s">
        <v>88</v>
      </c>
      <c r="E7336" s="36" t="s">
        <v>17</v>
      </c>
      <c r="F7336" s="37">
        <v>100</v>
      </c>
      <c r="G7336" s="38">
        <v>0.04</v>
      </c>
      <c r="H7336" s="34">
        <v>0.97178013990222145</v>
      </c>
      <c r="I7336" s="35">
        <v>1297.4666935845596</v>
      </c>
      <c r="J7336" s="35">
        <v>1.0037868332650026</v>
      </c>
      <c r="K7336" s="35">
        <v>-0.24860641324841942</v>
      </c>
      <c r="L7336" s="35">
        <v>0</v>
      </c>
      <c r="M7336" s="35">
        <v>0</v>
      </c>
      <c r="N7336" s="35">
        <v>0</v>
      </c>
      <c r="O7336" s="35">
        <v>0</v>
      </c>
      <c r="P7336" s="36">
        <v>12</v>
      </c>
      <c r="Q7336" s="37">
        <v>73</v>
      </c>
      <c r="R7336" s="36">
        <v>0</v>
      </c>
      <c r="S7336" s="39">
        <f t="shared" si="252"/>
        <v>73</v>
      </c>
      <c r="T7336" s="34" t="s">
        <v>29</v>
      </c>
      <c r="U7336" s="12">
        <f>((alpha*(beta^speed))*(speed^ceta))</f>
        <v>588.42527559599296</v>
      </c>
      <c r="V7336" s="8">
        <f t="shared" si="253"/>
        <v>73</v>
      </c>
    </row>
    <row r="7337" spans="1:28">
      <c r="A7337" s="34" t="s">
        <v>19</v>
      </c>
      <c r="B7337" s="34" t="s">
        <v>72</v>
      </c>
      <c r="C7337" s="5" t="s">
        <v>161</v>
      </c>
      <c r="D7337" s="35" t="s">
        <v>88</v>
      </c>
      <c r="E7337" s="36" t="s">
        <v>15</v>
      </c>
      <c r="F7337" s="37">
        <v>0</v>
      </c>
      <c r="G7337" s="38">
        <v>0.06</v>
      </c>
      <c r="H7337" s="34">
        <v>0.99294948216987022</v>
      </c>
      <c r="I7337" s="35">
        <v>6.3175838421835762</v>
      </c>
      <c r="J7337" s="35">
        <v>-0.44300420544835933</v>
      </c>
      <c r="K7337" s="35">
        <v>824.86624829082029</v>
      </c>
      <c r="L7337" s="35">
        <v>-3.2223517813967537</v>
      </c>
      <c r="M7337" s="35">
        <v>0</v>
      </c>
      <c r="N7337" s="35">
        <v>0</v>
      </c>
      <c r="O7337" s="35">
        <v>0</v>
      </c>
      <c r="P7337" s="36">
        <v>12</v>
      </c>
      <c r="Q7337" s="37">
        <v>86</v>
      </c>
      <c r="R7337" s="36">
        <v>1</v>
      </c>
      <c r="S7337" s="39">
        <f t="shared" si="252"/>
        <v>86</v>
      </c>
      <c r="T7337" s="34" t="s">
        <v>30</v>
      </c>
      <c r="U7337" s="12">
        <f>((alpha*(speed^beta))+(ceta*(speed^delta)))</f>
        <v>0.87861419780382288</v>
      </c>
      <c r="V7337" s="8">
        <f t="shared" si="253"/>
        <v>86</v>
      </c>
    </row>
    <row r="7338" spans="1:28">
      <c r="A7338" s="34" t="s">
        <v>19</v>
      </c>
      <c r="B7338" s="34" t="s">
        <v>72</v>
      </c>
      <c r="C7338" s="5" t="s">
        <v>161</v>
      </c>
      <c r="D7338" s="35" t="s">
        <v>88</v>
      </c>
      <c r="E7338" s="36" t="s">
        <v>16</v>
      </c>
      <c r="F7338" s="37">
        <v>0</v>
      </c>
      <c r="G7338" s="38">
        <v>0.06</v>
      </c>
      <c r="H7338" s="34">
        <v>0.96418681546709051</v>
      </c>
      <c r="I7338" s="35">
        <v>17.407547320681299</v>
      </c>
      <c r="J7338" s="35">
        <v>0.99845879273387694</v>
      </c>
      <c r="K7338" s="35">
        <v>-0.17262934548586456</v>
      </c>
      <c r="L7338" s="35">
        <v>0</v>
      </c>
      <c r="M7338" s="35">
        <v>0</v>
      </c>
      <c r="N7338" s="35">
        <v>0</v>
      </c>
      <c r="O7338" s="35">
        <v>0</v>
      </c>
      <c r="P7338" s="36">
        <v>12</v>
      </c>
      <c r="Q7338" s="37">
        <v>86</v>
      </c>
      <c r="R7338" s="36">
        <v>0</v>
      </c>
      <c r="S7338" s="39">
        <f t="shared" si="252"/>
        <v>86</v>
      </c>
      <c r="T7338" s="34" t="s">
        <v>29</v>
      </c>
      <c r="U7338" s="12">
        <f>((alpha*(beta^speed))*(speed^ceta))</f>
        <v>7.0660861370216281</v>
      </c>
      <c r="V7338" s="8">
        <f t="shared" si="253"/>
        <v>86</v>
      </c>
    </row>
    <row r="7339" spans="1:28">
      <c r="A7339" s="34" t="s">
        <v>19</v>
      </c>
      <c r="B7339" s="34" t="s">
        <v>72</v>
      </c>
      <c r="C7339" s="5" t="s">
        <v>161</v>
      </c>
      <c r="D7339" s="35" t="s">
        <v>88</v>
      </c>
      <c r="E7339" s="36" t="s">
        <v>14</v>
      </c>
      <c r="F7339" s="37">
        <v>0</v>
      </c>
      <c r="G7339" s="38">
        <v>0.06</v>
      </c>
      <c r="H7339" s="34">
        <v>0.97430467094672468</v>
      </c>
      <c r="I7339" s="35">
        <v>-5.8711017007418982E-7</v>
      </c>
      <c r="J7339" s="35">
        <v>9.3807118336456687E-5</v>
      </c>
      <c r="K7339" s="35">
        <v>-5.182758859481538E-3</v>
      </c>
      <c r="L7339" s="35">
        <v>0.1763385394341557</v>
      </c>
      <c r="M7339" s="35">
        <v>0</v>
      </c>
      <c r="N7339" s="35">
        <v>0</v>
      </c>
      <c r="O7339" s="35">
        <v>0</v>
      </c>
      <c r="P7339" s="36">
        <v>12</v>
      </c>
      <c r="Q7339" s="37">
        <v>86</v>
      </c>
      <c r="R7339" s="36">
        <v>14</v>
      </c>
      <c r="S7339" s="39">
        <f t="shared" si="252"/>
        <v>86</v>
      </c>
      <c r="T7339" s="34" t="s">
        <v>51</v>
      </c>
      <c r="U7339" s="12">
        <f>(((alpha*(speed^3))+(beta*(speed^2))+(ceta*speed))+delta)</f>
        <v>5.098377839846821E-2</v>
      </c>
      <c r="V7339" s="8">
        <f t="shared" si="253"/>
        <v>86</v>
      </c>
    </row>
    <row r="7340" spans="1:28">
      <c r="A7340" s="34" t="s">
        <v>19</v>
      </c>
      <c r="B7340" s="34" t="s">
        <v>72</v>
      </c>
      <c r="C7340" s="5" t="s">
        <v>161</v>
      </c>
      <c r="D7340" s="35" t="s">
        <v>88</v>
      </c>
      <c r="E7340" s="36" t="s">
        <v>18</v>
      </c>
      <c r="F7340" s="37">
        <v>0</v>
      </c>
      <c r="G7340" s="38">
        <v>0.06</v>
      </c>
      <c r="H7340" s="34">
        <v>0.9827227808379112</v>
      </c>
      <c r="I7340" s="35">
        <v>-1.6806011853289412E-7</v>
      </c>
      <c r="J7340" s="35">
        <v>2.4322857254979288E-5</v>
      </c>
      <c r="K7340" s="35">
        <v>-1.652823922125729E-3</v>
      </c>
      <c r="L7340" s="35">
        <v>0.10105712719048179</v>
      </c>
      <c r="M7340" s="35">
        <v>0</v>
      </c>
      <c r="N7340" s="35">
        <v>0</v>
      </c>
      <c r="O7340" s="35">
        <v>0</v>
      </c>
      <c r="P7340" s="36">
        <v>12</v>
      </c>
      <c r="Q7340" s="37">
        <v>86</v>
      </c>
      <c r="R7340" s="36">
        <v>14</v>
      </c>
      <c r="S7340" s="39">
        <f t="shared" si="252"/>
        <v>86</v>
      </c>
      <c r="T7340" s="34" t="s">
        <v>51</v>
      </c>
      <c r="U7340" s="12">
        <f>(((alpha*(speed^3))+(beta*(speed^2))+(ceta*speed))+delta)</f>
        <v>3.1910475391937393E-2</v>
      </c>
      <c r="V7340" s="8">
        <f t="shared" si="253"/>
        <v>86</v>
      </c>
      <c r="AB7340" s="41"/>
    </row>
    <row r="7341" spans="1:28">
      <c r="A7341" s="34" t="s">
        <v>19</v>
      </c>
      <c r="B7341" s="34" t="s">
        <v>72</v>
      </c>
      <c r="C7341" s="5" t="s">
        <v>161</v>
      </c>
      <c r="D7341" s="35" t="s">
        <v>88</v>
      </c>
      <c r="E7341" s="36" t="s">
        <v>17</v>
      </c>
      <c r="F7341" s="37">
        <v>0</v>
      </c>
      <c r="G7341" s="38">
        <v>0.06</v>
      </c>
      <c r="H7341" s="34">
        <v>0.98260769938306636</v>
      </c>
      <c r="I7341" s="35">
        <v>1261.8176303905627</v>
      </c>
      <c r="J7341" s="35">
        <v>1.0067861420686546</v>
      </c>
      <c r="K7341" s="35">
        <v>-0.34978963394738316</v>
      </c>
      <c r="L7341" s="35">
        <v>0</v>
      </c>
      <c r="M7341" s="35">
        <v>0</v>
      </c>
      <c r="N7341" s="35">
        <v>0</v>
      </c>
      <c r="O7341" s="35">
        <v>0</v>
      </c>
      <c r="P7341" s="36">
        <v>12</v>
      </c>
      <c r="Q7341" s="37">
        <v>86</v>
      </c>
      <c r="R7341" s="36">
        <v>0</v>
      </c>
      <c r="S7341" s="39">
        <f t="shared" si="252"/>
        <v>86</v>
      </c>
      <c r="T7341" s="34" t="s">
        <v>29</v>
      </c>
      <c r="U7341" s="12">
        <f>((alpha*(beta^speed))*(speed^ceta))</f>
        <v>475.25947647894805</v>
      </c>
      <c r="V7341" s="8">
        <f t="shared" si="253"/>
        <v>86</v>
      </c>
    </row>
    <row r="7342" spans="1:28">
      <c r="A7342" s="34" t="s">
        <v>19</v>
      </c>
      <c r="B7342" s="34" t="s">
        <v>72</v>
      </c>
      <c r="C7342" s="5" t="s">
        <v>161</v>
      </c>
      <c r="D7342" s="35" t="s">
        <v>88</v>
      </c>
      <c r="E7342" s="36" t="s">
        <v>15</v>
      </c>
      <c r="F7342" s="37">
        <v>50</v>
      </c>
      <c r="G7342" s="38">
        <v>0.06</v>
      </c>
      <c r="H7342" s="34">
        <v>0.98385259848832907</v>
      </c>
      <c r="I7342" s="35">
        <v>258068.84486432702</v>
      </c>
      <c r="J7342" s="35">
        <v>-5.7558347585729068</v>
      </c>
      <c r="K7342" s="35">
        <v>6.9313086209167301</v>
      </c>
      <c r="L7342" s="35">
        <v>-0.41771977559318857</v>
      </c>
      <c r="M7342" s="35">
        <v>0</v>
      </c>
      <c r="N7342" s="35">
        <v>0</v>
      </c>
      <c r="O7342" s="35">
        <v>0</v>
      </c>
      <c r="P7342" s="36">
        <v>12</v>
      </c>
      <c r="Q7342" s="37">
        <v>69</v>
      </c>
      <c r="R7342" s="36">
        <v>1</v>
      </c>
      <c r="S7342" s="39">
        <f t="shared" si="252"/>
        <v>69</v>
      </c>
      <c r="T7342" s="34" t="s">
        <v>30</v>
      </c>
      <c r="U7342" s="12">
        <f>((alpha*(speed^beta))+(ceta*(speed^delta)))</f>
        <v>1.1822084986823553</v>
      </c>
      <c r="V7342" s="8">
        <f t="shared" si="253"/>
        <v>69</v>
      </c>
    </row>
    <row r="7343" spans="1:28">
      <c r="A7343" s="34" t="s">
        <v>19</v>
      </c>
      <c r="B7343" s="34" t="s">
        <v>72</v>
      </c>
      <c r="C7343" s="5" t="s">
        <v>161</v>
      </c>
      <c r="D7343" s="35" t="s">
        <v>88</v>
      </c>
      <c r="E7343" s="36" t="s">
        <v>16</v>
      </c>
      <c r="F7343" s="37">
        <v>50</v>
      </c>
      <c r="G7343" s="38">
        <v>0.06</v>
      </c>
      <c r="H7343" s="34">
        <v>0.98840922843080525</v>
      </c>
      <c r="I7343" s="35">
        <v>20.102954252660496</v>
      </c>
      <c r="J7343" s="35">
        <v>-0.16855283448259292</v>
      </c>
      <c r="K7343" s="35">
        <v>3382.1158271436693</v>
      </c>
      <c r="L7343" s="35">
        <v>-3.2294008295795553</v>
      </c>
      <c r="M7343" s="35">
        <v>0</v>
      </c>
      <c r="N7343" s="35">
        <v>0</v>
      </c>
      <c r="O7343" s="35">
        <v>0</v>
      </c>
      <c r="P7343" s="36">
        <v>12</v>
      </c>
      <c r="Q7343" s="37">
        <v>69</v>
      </c>
      <c r="R7343" s="36">
        <v>1</v>
      </c>
      <c r="S7343" s="39">
        <f t="shared" si="252"/>
        <v>69</v>
      </c>
      <c r="T7343" s="34" t="s">
        <v>30</v>
      </c>
      <c r="U7343" s="12">
        <f>((alpha*(speed^beta))+(ceta*(speed^delta)))</f>
        <v>9.8511861055627943</v>
      </c>
      <c r="V7343" s="8">
        <f t="shared" si="253"/>
        <v>69</v>
      </c>
    </row>
    <row r="7344" spans="1:28">
      <c r="A7344" s="34" t="s">
        <v>19</v>
      </c>
      <c r="B7344" s="34" t="s">
        <v>72</v>
      </c>
      <c r="C7344" s="5" t="s">
        <v>161</v>
      </c>
      <c r="D7344" s="35" t="s">
        <v>88</v>
      </c>
      <c r="E7344" s="36" t="s">
        <v>14</v>
      </c>
      <c r="F7344" s="37">
        <v>50</v>
      </c>
      <c r="G7344" s="38">
        <v>0.06</v>
      </c>
      <c r="H7344" s="34">
        <v>0.97471335997696484</v>
      </c>
      <c r="I7344" s="35">
        <v>-5.453727889116249E-7</v>
      </c>
      <c r="J7344" s="35">
        <v>8.1792724173416849E-5</v>
      </c>
      <c r="K7344" s="35">
        <v>-5.0097527852444451E-3</v>
      </c>
      <c r="L7344" s="35">
        <v>0.20070089560023582</v>
      </c>
      <c r="M7344" s="35">
        <v>0</v>
      </c>
      <c r="N7344" s="35">
        <v>0</v>
      </c>
      <c r="O7344" s="35">
        <v>0</v>
      </c>
      <c r="P7344" s="36">
        <v>12</v>
      </c>
      <c r="Q7344" s="37">
        <v>69</v>
      </c>
      <c r="R7344" s="36">
        <v>14</v>
      </c>
      <c r="S7344" s="39">
        <f t="shared" si="252"/>
        <v>69</v>
      </c>
      <c r="T7344" s="34" t="s">
        <v>51</v>
      </c>
      <c r="U7344" s="12">
        <f>(((alpha*(speed^3))+(beta*(speed^2))+(ceta*speed))+delta)</f>
        <v>6.5283243695437754E-2</v>
      </c>
      <c r="V7344" s="8">
        <f t="shared" si="253"/>
        <v>69</v>
      </c>
    </row>
    <row r="7345" spans="1:28">
      <c r="A7345" s="34" t="s">
        <v>19</v>
      </c>
      <c r="B7345" s="34" t="s">
        <v>72</v>
      </c>
      <c r="C7345" s="5" t="s">
        <v>161</v>
      </c>
      <c r="D7345" s="35" t="s">
        <v>88</v>
      </c>
      <c r="E7345" s="36" t="s">
        <v>18</v>
      </c>
      <c r="F7345" s="37">
        <v>50</v>
      </c>
      <c r="G7345" s="38">
        <v>0.06</v>
      </c>
      <c r="H7345" s="34">
        <v>0.9800440163906009</v>
      </c>
      <c r="I7345" s="35">
        <v>-1.6333387889396639E-7</v>
      </c>
      <c r="J7345" s="35">
        <v>2.8969496622828951E-5</v>
      </c>
      <c r="K7345" s="35">
        <v>-2.5596260844218846E-3</v>
      </c>
      <c r="L7345" s="35">
        <v>0.13215168112778622</v>
      </c>
      <c r="M7345" s="35">
        <v>0</v>
      </c>
      <c r="N7345" s="35">
        <v>0</v>
      </c>
      <c r="O7345" s="35">
        <v>0</v>
      </c>
      <c r="P7345" s="36">
        <v>12</v>
      </c>
      <c r="Q7345" s="37">
        <v>69</v>
      </c>
      <c r="R7345" s="36">
        <v>14</v>
      </c>
      <c r="S7345" s="39">
        <f t="shared" si="252"/>
        <v>69</v>
      </c>
      <c r="T7345" s="34" t="s">
        <v>51</v>
      </c>
      <c r="U7345" s="12">
        <f>(((alpha*(speed^3))+(beta*(speed^2))+(ceta*speed))+delta)</f>
        <v>3.9804605502386819E-2</v>
      </c>
      <c r="V7345" s="8">
        <f t="shared" si="253"/>
        <v>69</v>
      </c>
      <c r="AB7345" s="41"/>
    </row>
    <row r="7346" spans="1:28">
      <c r="A7346" s="34" t="s">
        <v>19</v>
      </c>
      <c r="B7346" s="34" t="s">
        <v>72</v>
      </c>
      <c r="C7346" s="5" t="s">
        <v>161</v>
      </c>
      <c r="D7346" s="35" t="s">
        <v>88</v>
      </c>
      <c r="E7346" s="36" t="s">
        <v>17</v>
      </c>
      <c r="F7346" s="37">
        <v>50</v>
      </c>
      <c r="G7346" s="38">
        <v>0.06</v>
      </c>
      <c r="H7346" s="34">
        <v>0.98409479056305205</v>
      </c>
      <c r="I7346" s="35">
        <v>6.353375086214224</v>
      </c>
      <c r="J7346" s="35">
        <v>3.0023056409948725</v>
      </c>
      <c r="K7346" s="35">
        <v>7.638923005578546E-3</v>
      </c>
      <c r="L7346" s="35">
        <v>0</v>
      </c>
      <c r="M7346" s="35">
        <v>0</v>
      </c>
      <c r="N7346" s="35">
        <v>0</v>
      </c>
      <c r="O7346" s="35">
        <v>0</v>
      </c>
      <c r="P7346" s="36">
        <v>12</v>
      </c>
      <c r="Q7346" s="37">
        <v>69</v>
      </c>
      <c r="R7346" s="36">
        <v>13</v>
      </c>
      <c r="S7346" s="39">
        <f t="shared" si="252"/>
        <v>69</v>
      </c>
      <c r="T7346" s="34" t="s">
        <v>50</v>
      </c>
      <c r="U7346" s="12">
        <f>EXP((alpha+(beta/speed))+(ceta*LN(speed)))</f>
        <v>619.69707861011079</v>
      </c>
      <c r="V7346" s="8">
        <f t="shared" si="253"/>
        <v>69</v>
      </c>
    </row>
    <row r="7347" spans="1:28">
      <c r="A7347" s="34" t="s">
        <v>19</v>
      </c>
      <c r="B7347" s="34" t="s">
        <v>72</v>
      </c>
      <c r="C7347" s="5" t="s">
        <v>161</v>
      </c>
      <c r="D7347" s="35" t="s">
        <v>88</v>
      </c>
      <c r="E7347" s="36" t="s">
        <v>15</v>
      </c>
      <c r="F7347" s="37">
        <v>100</v>
      </c>
      <c r="G7347" s="38">
        <v>0.06</v>
      </c>
      <c r="H7347" s="34">
        <v>0.9901075312073323</v>
      </c>
      <c r="I7347" s="35">
        <v>3.5603202187408471</v>
      </c>
      <c r="J7347" s="35">
        <v>-0.18642078763348091</v>
      </c>
      <c r="K7347" s="35">
        <v>128.36136832356124</v>
      </c>
      <c r="L7347" s="35">
        <v>-2.1262615658969501</v>
      </c>
      <c r="M7347" s="35">
        <v>0</v>
      </c>
      <c r="N7347" s="35">
        <v>0</v>
      </c>
      <c r="O7347" s="35">
        <v>0</v>
      </c>
      <c r="P7347" s="36">
        <v>12</v>
      </c>
      <c r="Q7347" s="37">
        <v>57</v>
      </c>
      <c r="R7347" s="36">
        <v>1</v>
      </c>
      <c r="S7347" s="39">
        <f t="shared" si="252"/>
        <v>57</v>
      </c>
      <c r="T7347" s="34" t="s">
        <v>30</v>
      </c>
      <c r="U7347" s="12">
        <f>((alpha*(speed^beta))+(ceta*(speed^delta)))</f>
        <v>1.6992632906082936</v>
      </c>
      <c r="V7347" s="8">
        <f t="shared" si="253"/>
        <v>57</v>
      </c>
    </row>
    <row r="7348" spans="1:28">
      <c r="A7348" s="34" t="s">
        <v>19</v>
      </c>
      <c r="B7348" s="34" t="s">
        <v>72</v>
      </c>
      <c r="C7348" s="5" t="s">
        <v>161</v>
      </c>
      <c r="D7348" s="35" t="s">
        <v>88</v>
      </c>
      <c r="E7348" s="36" t="s">
        <v>16</v>
      </c>
      <c r="F7348" s="37">
        <v>100</v>
      </c>
      <c r="G7348" s="38">
        <v>0.06</v>
      </c>
      <c r="H7348" s="34">
        <v>0.98881473053309576</v>
      </c>
      <c r="I7348" s="35">
        <v>2.8516894349736233</v>
      </c>
      <c r="J7348" s="35">
        <v>2.8491638612570478</v>
      </c>
      <c r="K7348" s="35">
        <v>-9.8301483250634175E-2</v>
      </c>
      <c r="L7348" s="35">
        <v>0</v>
      </c>
      <c r="M7348" s="35">
        <v>0</v>
      </c>
      <c r="N7348" s="35">
        <v>0</v>
      </c>
      <c r="O7348" s="35">
        <v>0</v>
      </c>
      <c r="P7348" s="36">
        <v>12</v>
      </c>
      <c r="Q7348" s="37">
        <v>57</v>
      </c>
      <c r="R7348" s="36">
        <v>13</v>
      </c>
      <c r="S7348" s="39">
        <f t="shared" si="252"/>
        <v>57</v>
      </c>
      <c r="T7348" s="34" t="s">
        <v>50</v>
      </c>
      <c r="U7348" s="12">
        <f>EXP((alpha+(beta/speed))+(ceta*LN(speed)))</f>
        <v>12.234218605989568</v>
      </c>
      <c r="V7348" s="8">
        <f t="shared" si="253"/>
        <v>57</v>
      </c>
    </row>
    <row r="7349" spans="1:28">
      <c r="A7349" s="34" t="s">
        <v>19</v>
      </c>
      <c r="B7349" s="34" t="s">
        <v>72</v>
      </c>
      <c r="C7349" s="5" t="s">
        <v>161</v>
      </c>
      <c r="D7349" s="35" t="s">
        <v>88</v>
      </c>
      <c r="E7349" s="36" t="s">
        <v>14</v>
      </c>
      <c r="F7349" s="37">
        <v>100</v>
      </c>
      <c r="G7349" s="38">
        <v>0.06</v>
      </c>
      <c r="H7349" s="34">
        <v>0.9838019070177626</v>
      </c>
      <c r="I7349" s="35">
        <v>-1.7316764368788356E-6</v>
      </c>
      <c r="J7349" s="35">
        <v>2.0746810660610243E-4</v>
      </c>
      <c r="K7349" s="35">
        <v>-9.3869236492491494E-3</v>
      </c>
      <c r="L7349" s="35">
        <v>0.25718540827711073</v>
      </c>
      <c r="M7349" s="35">
        <v>0</v>
      </c>
      <c r="N7349" s="35">
        <v>0</v>
      </c>
      <c r="O7349" s="35">
        <v>0</v>
      </c>
      <c r="P7349" s="36">
        <v>12</v>
      </c>
      <c r="Q7349" s="37">
        <v>57</v>
      </c>
      <c r="R7349" s="36">
        <v>14</v>
      </c>
      <c r="S7349" s="39">
        <f t="shared" si="252"/>
        <v>57</v>
      </c>
      <c r="T7349" s="34" t="s">
        <v>51</v>
      </c>
      <c r="U7349" s="12">
        <f>(((alpha*(speed^3))+(beta*(speed^2))+(ceta*speed))+delta)</f>
        <v>7.5500284258233852E-2</v>
      </c>
      <c r="V7349" s="8">
        <f t="shared" si="253"/>
        <v>57</v>
      </c>
    </row>
    <row r="7350" spans="1:28">
      <c r="A7350" s="34" t="s">
        <v>19</v>
      </c>
      <c r="B7350" s="34" t="s">
        <v>72</v>
      </c>
      <c r="C7350" s="5" t="s">
        <v>161</v>
      </c>
      <c r="D7350" s="35" t="s">
        <v>88</v>
      </c>
      <c r="E7350" s="36" t="s">
        <v>18</v>
      </c>
      <c r="F7350" s="37">
        <v>100</v>
      </c>
      <c r="G7350" s="38">
        <v>0.06</v>
      </c>
      <c r="H7350" s="34">
        <v>0.98263747209239483</v>
      </c>
      <c r="I7350" s="35">
        <v>0.29496438252424356</v>
      </c>
      <c r="J7350" s="35">
        <v>0.98978414042411433</v>
      </c>
      <c r="K7350" s="35">
        <v>-0.308846048791381</v>
      </c>
      <c r="L7350" s="35">
        <v>0</v>
      </c>
      <c r="M7350" s="35">
        <v>0</v>
      </c>
      <c r="N7350" s="35">
        <v>0</v>
      </c>
      <c r="O7350" s="35">
        <v>0</v>
      </c>
      <c r="P7350" s="36">
        <v>12</v>
      </c>
      <c r="Q7350" s="37">
        <v>57</v>
      </c>
      <c r="R7350" s="36">
        <v>0</v>
      </c>
      <c r="S7350" s="39">
        <f t="shared" si="252"/>
        <v>57</v>
      </c>
      <c r="T7350" s="34" t="s">
        <v>29</v>
      </c>
      <c r="U7350" s="12">
        <f>((alpha*(beta^speed))*(speed^ceta))</f>
        <v>4.7128382732968002E-2</v>
      </c>
      <c r="V7350" s="8">
        <f t="shared" si="253"/>
        <v>57</v>
      </c>
      <c r="AB7350" s="41"/>
    </row>
    <row r="7351" spans="1:28">
      <c r="A7351" s="34" t="s">
        <v>19</v>
      </c>
      <c r="B7351" s="34" t="s">
        <v>72</v>
      </c>
      <c r="C7351" s="5" t="s">
        <v>161</v>
      </c>
      <c r="D7351" s="35" t="s">
        <v>88</v>
      </c>
      <c r="E7351" s="36" t="s">
        <v>17</v>
      </c>
      <c r="F7351" s="37">
        <v>100</v>
      </c>
      <c r="G7351" s="38">
        <v>0.06</v>
      </c>
      <c r="H7351" s="34">
        <v>0.98376809291468892</v>
      </c>
      <c r="I7351" s="35">
        <v>-3.2928036149766234E-3</v>
      </c>
      <c r="J7351" s="35">
        <v>0.41667658466407892</v>
      </c>
      <c r="K7351" s="35">
        <v>-18.556489892874207</v>
      </c>
      <c r="L7351" s="35">
        <v>1092.7678546775887</v>
      </c>
      <c r="M7351" s="35">
        <v>0</v>
      </c>
      <c r="N7351" s="35">
        <v>0</v>
      </c>
      <c r="O7351" s="35">
        <v>0</v>
      </c>
      <c r="P7351" s="36">
        <v>12</v>
      </c>
      <c r="Q7351" s="37">
        <v>57</v>
      </c>
      <c r="R7351" s="36">
        <v>14</v>
      </c>
      <c r="S7351" s="39">
        <f t="shared" si="252"/>
        <v>57</v>
      </c>
      <c r="T7351" s="34" t="s">
        <v>51</v>
      </c>
      <c r="U7351" s="12">
        <f>(((alpha*(speed^3))+(beta*(speed^2))+(ceta*speed))+delta)</f>
        <v>779.0259744889853</v>
      </c>
      <c r="V7351" s="8">
        <f t="shared" si="253"/>
        <v>57</v>
      </c>
    </row>
    <row r="7352" spans="1:28">
      <c r="A7352" s="34" t="s">
        <v>19</v>
      </c>
      <c r="B7352" s="34" t="s">
        <v>72</v>
      </c>
      <c r="C7352" s="5" t="s">
        <v>162</v>
      </c>
      <c r="D7352" s="35" t="s">
        <v>89</v>
      </c>
      <c r="E7352" s="36" t="s">
        <v>15</v>
      </c>
      <c r="F7352" s="37">
        <v>0</v>
      </c>
      <c r="G7352" s="38">
        <v>0</v>
      </c>
      <c r="H7352" s="34">
        <v>0.99778415681510235</v>
      </c>
      <c r="I7352" s="35">
        <v>21.240814897884405</v>
      </c>
      <c r="J7352" s="35">
        <v>1.0086690338257136</v>
      </c>
      <c r="K7352" s="35">
        <v>-1.0260717539924158</v>
      </c>
      <c r="L7352" s="35">
        <v>0</v>
      </c>
      <c r="M7352" s="35">
        <v>0</v>
      </c>
      <c r="N7352" s="35">
        <v>0</v>
      </c>
      <c r="O7352" s="35">
        <v>0</v>
      </c>
      <c r="P7352" s="36">
        <v>12</v>
      </c>
      <c r="Q7352" s="37">
        <v>86</v>
      </c>
      <c r="R7352" s="36">
        <v>0</v>
      </c>
      <c r="S7352" s="39">
        <f t="shared" si="252"/>
        <v>86</v>
      </c>
      <c r="T7352" s="34" t="s">
        <v>29</v>
      </c>
      <c r="U7352" s="12">
        <f>((alpha*(beta^speed))*(speed^ceta))</f>
        <v>0.46198102553274251</v>
      </c>
      <c r="V7352" s="8">
        <f t="shared" si="253"/>
        <v>86</v>
      </c>
    </row>
    <row r="7353" spans="1:28">
      <c r="A7353" s="34" t="s">
        <v>19</v>
      </c>
      <c r="B7353" s="34" t="s">
        <v>72</v>
      </c>
      <c r="C7353" s="5" t="s">
        <v>163</v>
      </c>
      <c r="D7353" s="35" t="s">
        <v>89</v>
      </c>
      <c r="E7353" s="36" t="s">
        <v>15</v>
      </c>
      <c r="F7353" s="37">
        <v>0</v>
      </c>
      <c r="G7353" s="38">
        <v>0</v>
      </c>
      <c r="H7353" s="34">
        <v>0.99531885069314663</v>
      </c>
      <c r="I7353" s="35">
        <v>0.6256028389157926</v>
      </c>
      <c r="J7353" s="35">
        <v>34.383057555775153</v>
      </c>
      <c r="K7353" s="35">
        <v>0.31724834331558915</v>
      </c>
      <c r="L7353" s="35">
        <v>1.1986293158290242</v>
      </c>
      <c r="M7353" s="35">
        <v>-7.3628556504485426E-4</v>
      </c>
      <c r="N7353" s="35">
        <v>0</v>
      </c>
      <c r="O7353" s="35">
        <v>0</v>
      </c>
      <c r="P7353" s="36">
        <v>12</v>
      </c>
      <c r="Q7353" s="37">
        <v>86</v>
      </c>
      <c r="R7353" s="36">
        <v>10</v>
      </c>
      <c r="S7353" s="39">
        <f t="shared" si="252"/>
        <v>86</v>
      </c>
      <c r="T7353" s="34" t="s">
        <v>44</v>
      </c>
      <c r="U7353" s="12">
        <f>(alpha+(beta/(1+EXP((((-1)*ceta)+(delta*LN(speed)))+(epsilon*speed)))))</f>
        <v>0.86539636586412794</v>
      </c>
      <c r="V7353" s="8">
        <f t="shared" si="253"/>
        <v>86</v>
      </c>
    </row>
    <row r="7354" spans="1:28">
      <c r="A7354" s="34" t="s">
        <v>19</v>
      </c>
      <c r="B7354" s="34" t="s">
        <v>72</v>
      </c>
      <c r="C7354" s="5" t="s">
        <v>162</v>
      </c>
      <c r="D7354" s="35" t="s">
        <v>89</v>
      </c>
      <c r="E7354" s="36" t="s">
        <v>16</v>
      </c>
      <c r="F7354" s="37">
        <v>0</v>
      </c>
      <c r="G7354" s="38">
        <v>0</v>
      </c>
      <c r="H7354" s="34">
        <v>0.99168708050695742</v>
      </c>
      <c r="I7354" s="35">
        <v>1.5169346985944112</v>
      </c>
      <c r="J7354" s="35">
        <v>27.473454419585668</v>
      </c>
      <c r="K7354" s="35">
        <v>-0.11076989871593507</v>
      </c>
      <c r="L7354" s="35">
        <v>0.77152981366351903</v>
      </c>
      <c r="M7354" s="35">
        <v>3.3838565220407089E-2</v>
      </c>
      <c r="N7354" s="35">
        <v>0</v>
      </c>
      <c r="O7354" s="35">
        <v>0</v>
      </c>
      <c r="P7354" s="36">
        <v>12</v>
      </c>
      <c r="Q7354" s="37">
        <v>86</v>
      </c>
      <c r="R7354" s="36">
        <v>10</v>
      </c>
      <c r="S7354" s="39">
        <f t="shared" si="252"/>
        <v>86</v>
      </c>
      <c r="T7354" s="34" t="s">
        <v>44</v>
      </c>
      <c r="U7354" s="12">
        <f>(alpha+(beta/(1+EXP((((-1)*ceta)+(delta*LN(speed)))+(epsilon*speed)))))</f>
        <v>1.5599630773298092</v>
      </c>
      <c r="V7354" s="8">
        <f t="shared" si="253"/>
        <v>86</v>
      </c>
    </row>
    <row r="7355" spans="1:28">
      <c r="A7355" s="34" t="s">
        <v>19</v>
      </c>
      <c r="B7355" s="34" t="s">
        <v>72</v>
      </c>
      <c r="C7355" s="5" t="s">
        <v>163</v>
      </c>
      <c r="D7355" s="35" t="s">
        <v>89</v>
      </c>
      <c r="E7355" s="36" t="s">
        <v>16</v>
      </c>
      <c r="F7355" s="37">
        <v>0</v>
      </c>
      <c r="G7355" s="38">
        <v>0</v>
      </c>
      <c r="H7355" s="34">
        <v>0.99598364397213579</v>
      </c>
      <c r="I7355" s="35">
        <v>36.09135932008558</v>
      </c>
      <c r="J7355" s="35">
        <v>0.98430099910038882</v>
      </c>
      <c r="K7355" s="35">
        <v>-0.39690863304318458</v>
      </c>
      <c r="L7355" s="35">
        <v>0</v>
      </c>
      <c r="M7355" s="35">
        <v>0</v>
      </c>
      <c r="N7355" s="35">
        <v>0</v>
      </c>
      <c r="O7355" s="35">
        <v>0</v>
      </c>
      <c r="P7355" s="36">
        <v>12</v>
      </c>
      <c r="Q7355" s="37">
        <v>86</v>
      </c>
      <c r="R7355" s="36">
        <v>0</v>
      </c>
      <c r="S7355" s="39">
        <f t="shared" si="252"/>
        <v>86</v>
      </c>
      <c r="T7355" s="34" t="s">
        <v>29</v>
      </c>
      <c r="U7355" s="12">
        <f>((alpha*(beta^speed))*(speed^ceta))</f>
        <v>1.5797404311667314</v>
      </c>
      <c r="V7355" s="8">
        <f t="shared" si="253"/>
        <v>86</v>
      </c>
    </row>
    <row r="7356" spans="1:28">
      <c r="A7356" s="34" t="s">
        <v>19</v>
      </c>
      <c r="B7356" s="34" t="s">
        <v>72</v>
      </c>
      <c r="C7356" s="5" t="s">
        <v>162</v>
      </c>
      <c r="D7356" s="35" t="s">
        <v>89</v>
      </c>
      <c r="E7356" s="36" t="s">
        <v>14</v>
      </c>
      <c r="F7356" s="37">
        <v>0</v>
      </c>
      <c r="G7356" s="38">
        <v>0</v>
      </c>
      <c r="H7356" s="34">
        <v>0.99699071181815868</v>
      </c>
      <c r="I7356" s="35">
        <v>2.8471703566038467E-3</v>
      </c>
      <c r="J7356" s="35">
        <v>0.86382907620974503</v>
      </c>
      <c r="K7356" s="35">
        <v>-4.2740575358636646E-3</v>
      </c>
      <c r="L7356" s="35">
        <v>0</v>
      </c>
      <c r="M7356" s="35">
        <v>0</v>
      </c>
      <c r="N7356" s="35">
        <v>0</v>
      </c>
      <c r="O7356" s="35">
        <v>0</v>
      </c>
      <c r="P7356" s="36">
        <v>12</v>
      </c>
      <c r="Q7356" s="37">
        <v>86</v>
      </c>
      <c r="R7356" s="36">
        <v>5</v>
      </c>
      <c r="S7356" s="39">
        <f t="shared" si="252"/>
        <v>86</v>
      </c>
      <c r="T7356" s="34" t="s">
        <v>36</v>
      </c>
      <c r="U7356" s="12">
        <f>(1/(((ceta*(speed^2))+(beta*speed))+alpha))</f>
        <v>2.3429509335192313E-2</v>
      </c>
      <c r="V7356" s="8">
        <f t="shared" si="253"/>
        <v>86</v>
      </c>
      <c r="AB7356" s="41"/>
    </row>
    <row r="7357" spans="1:28">
      <c r="A7357" s="34" t="s">
        <v>19</v>
      </c>
      <c r="B7357" s="34" t="s">
        <v>72</v>
      </c>
      <c r="C7357" s="5" t="s">
        <v>163</v>
      </c>
      <c r="D7357" s="35" t="s">
        <v>89</v>
      </c>
      <c r="E7357" s="36" t="s">
        <v>14</v>
      </c>
      <c r="F7357" s="37">
        <v>0</v>
      </c>
      <c r="G7357" s="38">
        <v>0</v>
      </c>
      <c r="H7357" s="34">
        <v>0.99771342460333234</v>
      </c>
      <c r="I7357" s="35">
        <v>0.52452024750694648</v>
      </c>
      <c r="J7357" s="35">
        <v>1.0075229753336543</v>
      </c>
      <c r="K7357" s="35">
        <v>-0.98609021506836658</v>
      </c>
      <c r="L7357" s="35">
        <v>0</v>
      </c>
      <c r="M7357" s="35">
        <v>0</v>
      </c>
      <c r="N7357" s="35">
        <v>0</v>
      </c>
      <c r="O7357" s="35">
        <v>0</v>
      </c>
      <c r="P7357" s="36">
        <v>12</v>
      </c>
      <c r="Q7357" s="37">
        <v>86</v>
      </c>
      <c r="R7357" s="36">
        <v>0</v>
      </c>
      <c r="S7357" s="39">
        <f t="shared" si="252"/>
        <v>86</v>
      </c>
      <c r="T7357" s="34" t="s">
        <v>29</v>
      </c>
      <c r="U7357" s="12">
        <f>((alpha*(beta^speed))*(speed^ceta))</f>
        <v>1.2362283335767265E-2</v>
      </c>
      <c r="V7357" s="8">
        <f t="shared" si="253"/>
        <v>86</v>
      </c>
      <c r="AB7357" s="41"/>
    </row>
    <row r="7358" spans="1:28">
      <c r="A7358" s="34" t="s">
        <v>19</v>
      </c>
      <c r="B7358" s="34" t="s">
        <v>72</v>
      </c>
      <c r="C7358" s="5" t="s">
        <v>162</v>
      </c>
      <c r="D7358" s="35" t="s">
        <v>89</v>
      </c>
      <c r="E7358" s="36" t="s">
        <v>18</v>
      </c>
      <c r="F7358" s="37">
        <v>0</v>
      </c>
      <c r="G7358" s="38">
        <v>0</v>
      </c>
      <c r="H7358" s="34">
        <v>0.98531109152984586</v>
      </c>
      <c r="I7358" s="35">
        <v>4.7213089506181527</v>
      </c>
      <c r="J7358" s="35">
        <v>1.2623356910789043</v>
      </c>
      <c r="K7358" s="35">
        <v>-8.3573594791853494E-3</v>
      </c>
      <c r="L7358" s="35">
        <v>0</v>
      </c>
      <c r="M7358" s="35">
        <v>0</v>
      </c>
      <c r="N7358" s="35">
        <v>0</v>
      </c>
      <c r="O7358" s="35">
        <v>0</v>
      </c>
      <c r="P7358" s="36">
        <v>12</v>
      </c>
      <c r="Q7358" s="37">
        <v>86</v>
      </c>
      <c r="R7358" s="36">
        <v>5</v>
      </c>
      <c r="S7358" s="39">
        <f t="shared" si="252"/>
        <v>86</v>
      </c>
      <c r="T7358" s="34" t="s">
        <v>36</v>
      </c>
      <c r="U7358" s="12">
        <f>(1/(((ceta*(speed^2))+(beta*speed))+alpha))</f>
        <v>1.9428360259371624E-2</v>
      </c>
      <c r="V7358" s="8">
        <f t="shared" si="253"/>
        <v>86</v>
      </c>
      <c r="AB7358" s="41"/>
    </row>
    <row r="7359" spans="1:28">
      <c r="A7359" s="34" t="s">
        <v>19</v>
      </c>
      <c r="B7359" s="34" t="s">
        <v>72</v>
      </c>
      <c r="C7359" s="5" t="s">
        <v>163</v>
      </c>
      <c r="D7359" s="35" t="s">
        <v>89</v>
      </c>
      <c r="E7359" s="36" t="s">
        <v>18</v>
      </c>
      <c r="F7359" s="37">
        <v>0</v>
      </c>
      <c r="G7359" s="38">
        <v>0</v>
      </c>
      <c r="H7359" s="34">
        <v>0.96534567603377364</v>
      </c>
      <c r="I7359" s="35">
        <v>1.7675166390898911</v>
      </c>
      <c r="J7359" s="35">
        <v>1.0086585276623561</v>
      </c>
      <c r="K7359" s="35">
        <v>-1.2820879046989981</v>
      </c>
      <c r="L7359" s="35">
        <v>0</v>
      </c>
      <c r="M7359" s="35">
        <v>0</v>
      </c>
      <c r="N7359" s="35">
        <v>0</v>
      </c>
      <c r="O7359" s="35">
        <v>0</v>
      </c>
      <c r="P7359" s="36">
        <v>12</v>
      </c>
      <c r="Q7359" s="37">
        <v>86</v>
      </c>
      <c r="R7359" s="36">
        <v>0</v>
      </c>
      <c r="S7359" s="39">
        <f t="shared" si="252"/>
        <v>86</v>
      </c>
      <c r="T7359" s="34" t="s">
        <v>29</v>
      </c>
      <c r="U7359" s="12">
        <f>((alpha*(beta^speed))*(speed^ceta))</f>
        <v>1.2279045268038953E-2</v>
      </c>
      <c r="V7359" s="8">
        <f t="shared" si="253"/>
        <v>86</v>
      </c>
      <c r="AB7359" s="41"/>
    </row>
    <row r="7360" spans="1:28">
      <c r="A7360" s="34" t="s">
        <v>19</v>
      </c>
      <c r="B7360" s="34" t="s">
        <v>72</v>
      </c>
      <c r="C7360" s="5" t="s">
        <v>162</v>
      </c>
      <c r="D7360" s="35" t="s">
        <v>89</v>
      </c>
      <c r="E7360" s="36" t="s">
        <v>17</v>
      </c>
      <c r="F7360" s="37">
        <v>0</v>
      </c>
      <c r="G7360" s="38">
        <v>0</v>
      </c>
      <c r="H7360" s="34">
        <v>0.98373217345447517</v>
      </c>
      <c r="I7360" s="35">
        <v>0.14663435017195278</v>
      </c>
      <c r="J7360" s="35">
        <v>1.3316583787528444</v>
      </c>
      <c r="K7360" s="35">
        <v>1786.1287748828486</v>
      </c>
      <c r="L7360" s="35">
        <v>-0.69638266988575659</v>
      </c>
      <c r="M7360" s="35">
        <v>0</v>
      </c>
      <c r="N7360" s="35">
        <v>0</v>
      </c>
      <c r="O7360" s="35">
        <v>0</v>
      </c>
      <c r="P7360" s="36">
        <v>12</v>
      </c>
      <c r="Q7360" s="37">
        <v>86</v>
      </c>
      <c r="R7360" s="36">
        <v>1</v>
      </c>
      <c r="S7360" s="39">
        <f t="shared" si="252"/>
        <v>86</v>
      </c>
      <c r="T7360" s="34" t="s">
        <v>30</v>
      </c>
      <c r="U7360" s="12">
        <f>((alpha*(speed^beta))+(ceta*(speed^delta)))</f>
        <v>135.55781174650562</v>
      </c>
      <c r="V7360" s="8">
        <f t="shared" si="253"/>
        <v>86</v>
      </c>
    </row>
    <row r="7361" spans="1:28">
      <c r="A7361" s="34" t="s">
        <v>19</v>
      </c>
      <c r="B7361" s="34" t="s">
        <v>72</v>
      </c>
      <c r="C7361" s="5" t="s">
        <v>163</v>
      </c>
      <c r="D7361" s="35" t="s">
        <v>89</v>
      </c>
      <c r="E7361" s="36" t="s">
        <v>17</v>
      </c>
      <c r="F7361" s="37">
        <v>0</v>
      </c>
      <c r="G7361" s="38">
        <v>0</v>
      </c>
      <c r="H7361" s="34">
        <v>0.98666990717983993</v>
      </c>
      <c r="I7361" s="35">
        <v>2196.0289863466496</v>
      </c>
      <c r="J7361" s="35">
        <v>1.0101832644459212</v>
      </c>
      <c r="K7361" s="35">
        <v>-0.83123809387636138</v>
      </c>
      <c r="L7361" s="35">
        <v>0</v>
      </c>
      <c r="M7361" s="35">
        <v>0</v>
      </c>
      <c r="N7361" s="35">
        <v>0</v>
      </c>
      <c r="O7361" s="35">
        <v>0</v>
      </c>
      <c r="P7361" s="36">
        <v>12</v>
      </c>
      <c r="Q7361" s="37">
        <v>86</v>
      </c>
      <c r="R7361" s="36">
        <v>0</v>
      </c>
      <c r="S7361" s="39">
        <f t="shared" si="252"/>
        <v>86</v>
      </c>
      <c r="T7361" s="34" t="s">
        <v>29</v>
      </c>
      <c r="U7361" s="12">
        <f>((alpha*(beta^speed))*(speed^ceta))</f>
        <v>129.42668468028415</v>
      </c>
      <c r="V7361" s="8">
        <f t="shared" si="253"/>
        <v>86</v>
      </c>
    </row>
    <row r="7362" spans="1:28">
      <c r="A7362" s="34" t="s">
        <v>19</v>
      </c>
      <c r="B7362" s="34" t="s">
        <v>72</v>
      </c>
      <c r="C7362" s="5" t="s">
        <v>162</v>
      </c>
      <c r="D7362" s="35" t="s">
        <v>89</v>
      </c>
      <c r="E7362" s="36" t="s">
        <v>15</v>
      </c>
      <c r="F7362" s="37">
        <v>50</v>
      </c>
      <c r="G7362" s="38">
        <v>0</v>
      </c>
      <c r="H7362" s="34">
        <v>0.99740267915312486</v>
      </c>
      <c r="I7362" s="35">
        <v>-0.94270184676008939</v>
      </c>
      <c r="J7362" s="35">
        <v>0.57945758612116394</v>
      </c>
      <c r="K7362" s="35">
        <v>0.37686466425117554</v>
      </c>
      <c r="L7362" s="35">
        <v>0</v>
      </c>
      <c r="M7362" s="35">
        <v>0</v>
      </c>
      <c r="N7362" s="35">
        <v>0</v>
      </c>
      <c r="O7362" s="35">
        <v>0</v>
      </c>
      <c r="P7362" s="36">
        <v>12</v>
      </c>
      <c r="Q7362" s="37">
        <v>86</v>
      </c>
      <c r="R7362" s="36">
        <v>6</v>
      </c>
      <c r="S7362" s="39">
        <f t="shared" ref="S7362:S7425" si="254">V7362</f>
        <v>86</v>
      </c>
      <c r="T7362" s="34" t="s">
        <v>37</v>
      </c>
      <c r="U7362" s="12">
        <f>(1/(alpha+(beta*(speed^ceta))))</f>
        <v>0.46246455481348542</v>
      </c>
      <c r="V7362" s="8">
        <f t="shared" ref="V7362:V7425" si="255">IF($V$1&lt;P7362,P7362,IF($V$1&gt;Q7362,Q7362,$V$1))</f>
        <v>86</v>
      </c>
    </row>
    <row r="7363" spans="1:28">
      <c r="A7363" s="34" t="s">
        <v>19</v>
      </c>
      <c r="B7363" s="34" t="s">
        <v>72</v>
      </c>
      <c r="C7363" s="5" t="s">
        <v>163</v>
      </c>
      <c r="D7363" s="35" t="s">
        <v>89</v>
      </c>
      <c r="E7363" s="36" t="s">
        <v>15</v>
      </c>
      <c r="F7363" s="37">
        <v>50</v>
      </c>
      <c r="G7363" s="38">
        <v>0</v>
      </c>
      <c r="H7363" s="34">
        <v>0.98725816997616178</v>
      </c>
      <c r="I7363" s="35">
        <v>24.958444876251562</v>
      </c>
      <c r="J7363" s="35">
        <v>-1.0377422902223645</v>
      </c>
      <c r="K7363" s="35">
        <v>2.0512106961167333</v>
      </c>
      <c r="L7363" s="35">
        <v>-0.23145830578136622</v>
      </c>
      <c r="M7363" s="35">
        <v>0</v>
      </c>
      <c r="N7363" s="35">
        <v>0</v>
      </c>
      <c r="O7363" s="35">
        <v>0</v>
      </c>
      <c r="P7363" s="36">
        <v>12</v>
      </c>
      <c r="Q7363" s="37">
        <v>86</v>
      </c>
      <c r="R7363" s="36">
        <v>1</v>
      </c>
      <c r="S7363" s="39">
        <f t="shared" si="254"/>
        <v>86</v>
      </c>
      <c r="T7363" s="34" t="s">
        <v>30</v>
      </c>
      <c r="U7363" s="12">
        <f>((alpha*(speed^beta))+(ceta*(speed^delta)))</f>
        <v>0.97687287841160808</v>
      </c>
      <c r="V7363" s="8">
        <f t="shared" si="255"/>
        <v>86</v>
      </c>
    </row>
    <row r="7364" spans="1:28">
      <c r="A7364" s="34" t="s">
        <v>19</v>
      </c>
      <c r="B7364" s="34" t="s">
        <v>72</v>
      </c>
      <c r="C7364" s="5" t="s">
        <v>162</v>
      </c>
      <c r="D7364" s="35" t="s">
        <v>89</v>
      </c>
      <c r="E7364" s="36" t="s">
        <v>16</v>
      </c>
      <c r="F7364" s="37">
        <v>50</v>
      </c>
      <c r="G7364" s="38">
        <v>0</v>
      </c>
      <c r="H7364" s="34">
        <v>0.98531287853760752</v>
      </c>
      <c r="I7364" s="35">
        <v>1.5735128629447717</v>
      </c>
      <c r="J7364" s="35">
        <v>20.997734941443863</v>
      </c>
      <c r="K7364" s="35">
        <v>0.36046030769437926</v>
      </c>
      <c r="L7364" s="35">
        <v>0.85799893759459545</v>
      </c>
      <c r="M7364" s="35">
        <v>1.5602673843250139E-2</v>
      </c>
      <c r="N7364" s="35">
        <v>0</v>
      </c>
      <c r="O7364" s="35">
        <v>0</v>
      </c>
      <c r="P7364" s="36">
        <v>12</v>
      </c>
      <c r="Q7364" s="37">
        <v>86</v>
      </c>
      <c r="R7364" s="36">
        <v>10</v>
      </c>
      <c r="S7364" s="39">
        <f t="shared" si="254"/>
        <v>86</v>
      </c>
      <c r="T7364" s="34" t="s">
        <v>44</v>
      </c>
      <c r="U7364" s="12">
        <f>(alpha+(beta/(1+EXP((((-1)*ceta)+(delta*LN(speed)))+(epsilon*speed)))))</f>
        <v>1.7443661008590974</v>
      </c>
      <c r="V7364" s="8">
        <f t="shared" si="255"/>
        <v>86</v>
      </c>
    </row>
    <row r="7365" spans="1:28">
      <c r="A7365" s="34" t="s">
        <v>19</v>
      </c>
      <c r="B7365" s="34" t="s">
        <v>72</v>
      </c>
      <c r="C7365" s="5" t="s">
        <v>163</v>
      </c>
      <c r="D7365" s="35" t="s">
        <v>89</v>
      </c>
      <c r="E7365" s="36" t="s">
        <v>16</v>
      </c>
      <c r="F7365" s="37">
        <v>50</v>
      </c>
      <c r="G7365" s="38">
        <v>0</v>
      </c>
      <c r="H7365" s="34">
        <v>0.99710442684844802</v>
      </c>
      <c r="I7365" s="35">
        <v>-3.9164147105468814</v>
      </c>
      <c r="J7365" s="35">
        <v>137.32459299036495</v>
      </c>
      <c r="K7365" s="35">
        <v>-0.59005311576565023</v>
      </c>
      <c r="L7365" s="35">
        <v>0.55388440241340997</v>
      </c>
      <c r="M7365" s="35">
        <v>3.0160839078151162E-3</v>
      </c>
      <c r="N7365" s="35">
        <v>0</v>
      </c>
      <c r="O7365" s="35">
        <v>0</v>
      </c>
      <c r="P7365" s="36">
        <v>12</v>
      </c>
      <c r="Q7365" s="37">
        <v>86</v>
      </c>
      <c r="R7365" s="36">
        <v>10</v>
      </c>
      <c r="S7365" s="39">
        <f t="shared" si="254"/>
        <v>86</v>
      </c>
      <c r="T7365" s="34" t="s">
        <v>44</v>
      </c>
      <c r="U7365" s="12">
        <f>(alpha+(beta/(1+EXP((((-1)*ceta)+(delta*LN(speed)))+(epsilon*speed)))))</f>
        <v>0.8906428231562078</v>
      </c>
      <c r="V7365" s="8">
        <f t="shared" si="255"/>
        <v>86</v>
      </c>
    </row>
    <row r="7366" spans="1:28">
      <c r="A7366" s="34" t="s">
        <v>19</v>
      </c>
      <c r="B7366" s="34" t="s">
        <v>72</v>
      </c>
      <c r="C7366" s="5" t="s">
        <v>162</v>
      </c>
      <c r="D7366" s="35" t="s">
        <v>89</v>
      </c>
      <c r="E7366" s="36" t="s">
        <v>14</v>
      </c>
      <c r="F7366" s="37">
        <v>50</v>
      </c>
      <c r="G7366" s="38">
        <v>0</v>
      </c>
      <c r="H7366" s="34">
        <v>0.99409035123310796</v>
      </c>
      <c r="I7366" s="35">
        <v>0.93662833322452077</v>
      </c>
      <c r="J7366" s="35">
        <v>1.0056483547471995</v>
      </c>
      <c r="K7366" s="35">
        <v>-0.91565662685134275</v>
      </c>
      <c r="L7366" s="35">
        <v>0</v>
      </c>
      <c r="M7366" s="35">
        <v>0</v>
      </c>
      <c r="N7366" s="35">
        <v>0</v>
      </c>
      <c r="O7366" s="35">
        <v>0</v>
      </c>
      <c r="P7366" s="36">
        <v>12</v>
      </c>
      <c r="Q7366" s="37">
        <v>86</v>
      </c>
      <c r="R7366" s="36">
        <v>0</v>
      </c>
      <c r="S7366" s="39">
        <f t="shared" si="254"/>
        <v>86</v>
      </c>
      <c r="T7366" s="34" t="s">
        <v>29</v>
      </c>
      <c r="U7366" s="12">
        <f>((alpha*(beta^speed))*(speed^ceta))</f>
        <v>2.5739472575050115E-2</v>
      </c>
      <c r="V7366" s="8">
        <f t="shared" si="255"/>
        <v>86</v>
      </c>
      <c r="AB7366" s="41"/>
    </row>
    <row r="7367" spans="1:28">
      <c r="A7367" s="34" t="s">
        <v>19</v>
      </c>
      <c r="B7367" s="34" t="s">
        <v>72</v>
      </c>
      <c r="C7367" s="5" t="s">
        <v>163</v>
      </c>
      <c r="D7367" s="35" t="s">
        <v>89</v>
      </c>
      <c r="E7367" s="36" t="s">
        <v>14</v>
      </c>
      <c r="F7367" s="37">
        <v>50</v>
      </c>
      <c r="G7367" s="38">
        <v>0</v>
      </c>
      <c r="H7367" s="34">
        <v>0.9964110482799482</v>
      </c>
      <c r="I7367" s="35">
        <v>-22.543763541312007</v>
      </c>
      <c r="J7367" s="35">
        <v>14.06607551532697</v>
      </c>
      <c r="K7367" s="35">
        <v>0.44585285183814816</v>
      </c>
      <c r="L7367" s="35">
        <v>0</v>
      </c>
      <c r="M7367" s="35">
        <v>0</v>
      </c>
      <c r="N7367" s="35">
        <v>0</v>
      </c>
      <c r="O7367" s="35">
        <v>0</v>
      </c>
      <c r="P7367" s="36">
        <v>12</v>
      </c>
      <c r="Q7367" s="37">
        <v>86</v>
      </c>
      <c r="R7367" s="36">
        <v>6</v>
      </c>
      <c r="S7367" s="39">
        <f t="shared" si="254"/>
        <v>86</v>
      </c>
      <c r="T7367" s="34" t="s">
        <v>37</v>
      </c>
      <c r="U7367" s="12">
        <f>(1/(alpha+(beta*(speed^ceta))))</f>
        <v>1.2508660870816268E-2</v>
      </c>
      <c r="V7367" s="8">
        <f t="shared" si="255"/>
        <v>86</v>
      </c>
      <c r="AB7367" s="41"/>
    </row>
    <row r="7368" spans="1:28">
      <c r="A7368" s="34" t="s">
        <v>19</v>
      </c>
      <c r="B7368" s="34" t="s">
        <v>72</v>
      </c>
      <c r="C7368" s="5" t="s">
        <v>162</v>
      </c>
      <c r="D7368" s="35" t="s">
        <v>89</v>
      </c>
      <c r="E7368" s="36" t="s">
        <v>18</v>
      </c>
      <c r="F7368" s="37">
        <v>50</v>
      </c>
      <c r="G7368" s="38">
        <v>0</v>
      </c>
      <c r="H7368" s="34">
        <v>0.9815512544643975</v>
      </c>
      <c r="I7368" s="35">
        <v>6.8863128505374656</v>
      </c>
      <c r="J7368" s="35">
        <v>0.90537945788906637</v>
      </c>
      <c r="K7368" s="35">
        <v>-5.1692472430211267E-3</v>
      </c>
      <c r="L7368" s="35">
        <v>0</v>
      </c>
      <c r="M7368" s="35">
        <v>0</v>
      </c>
      <c r="N7368" s="35">
        <v>0</v>
      </c>
      <c r="O7368" s="35">
        <v>0</v>
      </c>
      <c r="P7368" s="36">
        <v>12</v>
      </c>
      <c r="Q7368" s="37">
        <v>86</v>
      </c>
      <c r="R7368" s="36">
        <v>5</v>
      </c>
      <c r="S7368" s="39">
        <f t="shared" si="254"/>
        <v>86</v>
      </c>
      <c r="T7368" s="34" t="s">
        <v>36</v>
      </c>
      <c r="U7368" s="12">
        <f>(1/(((ceta*(speed^2))+(beta*speed))+alpha))</f>
        <v>2.1497427557159696E-2</v>
      </c>
      <c r="V7368" s="8">
        <f t="shared" si="255"/>
        <v>86</v>
      </c>
      <c r="AB7368" s="41"/>
    </row>
    <row r="7369" spans="1:28">
      <c r="A7369" s="34" t="s">
        <v>19</v>
      </c>
      <c r="B7369" s="34" t="s">
        <v>72</v>
      </c>
      <c r="C7369" s="5" t="s">
        <v>163</v>
      </c>
      <c r="D7369" s="35" t="s">
        <v>89</v>
      </c>
      <c r="E7369" s="36" t="s">
        <v>18</v>
      </c>
      <c r="F7369" s="37">
        <v>50</v>
      </c>
      <c r="G7369" s="38">
        <v>0</v>
      </c>
      <c r="H7369" s="34">
        <v>0.95943026296592471</v>
      </c>
      <c r="I7369" s="35">
        <v>1.6716981643721915</v>
      </c>
      <c r="J7369" s="35">
        <v>1.0097316944989894</v>
      </c>
      <c r="K7369" s="35">
        <v>-1.2192199248696725</v>
      </c>
      <c r="L7369" s="35">
        <v>0</v>
      </c>
      <c r="M7369" s="35">
        <v>0</v>
      </c>
      <c r="N7369" s="35">
        <v>0</v>
      </c>
      <c r="O7369" s="35">
        <v>0</v>
      </c>
      <c r="P7369" s="36">
        <v>12</v>
      </c>
      <c r="Q7369" s="37">
        <v>86</v>
      </c>
      <c r="R7369" s="36">
        <v>0</v>
      </c>
      <c r="S7369" s="39">
        <f t="shared" si="254"/>
        <v>86</v>
      </c>
      <c r="T7369" s="34" t="s">
        <v>29</v>
      </c>
      <c r="U7369" s="12">
        <f>((alpha*(beta^speed))*(speed^ceta))</f>
        <v>1.683812871460354E-2</v>
      </c>
      <c r="V7369" s="8">
        <f t="shared" si="255"/>
        <v>86</v>
      </c>
      <c r="AB7369" s="41"/>
    </row>
    <row r="7370" spans="1:28">
      <c r="A7370" s="34" t="s">
        <v>19</v>
      </c>
      <c r="B7370" s="34" t="s">
        <v>72</v>
      </c>
      <c r="C7370" s="5" t="s">
        <v>162</v>
      </c>
      <c r="D7370" s="35" t="s">
        <v>89</v>
      </c>
      <c r="E7370" s="36" t="s">
        <v>17</v>
      </c>
      <c r="F7370" s="37">
        <v>50</v>
      </c>
      <c r="G7370" s="38">
        <v>0</v>
      </c>
      <c r="H7370" s="34">
        <v>0.97358387010770098</v>
      </c>
      <c r="I7370" s="35">
        <v>1854.1442292887846</v>
      </c>
      <c r="J7370" s="35">
        <v>1.0066768933903718</v>
      </c>
      <c r="K7370" s="35">
        <v>-0.6883173006429697</v>
      </c>
      <c r="L7370" s="35">
        <v>0</v>
      </c>
      <c r="M7370" s="35">
        <v>0</v>
      </c>
      <c r="N7370" s="35">
        <v>0</v>
      </c>
      <c r="O7370" s="35">
        <v>0</v>
      </c>
      <c r="P7370" s="36">
        <v>12</v>
      </c>
      <c r="Q7370" s="37">
        <v>86</v>
      </c>
      <c r="R7370" s="36">
        <v>0</v>
      </c>
      <c r="S7370" s="39">
        <f t="shared" si="254"/>
        <v>86</v>
      </c>
      <c r="T7370" s="34" t="s">
        <v>29</v>
      </c>
      <c r="U7370" s="12">
        <f>((alpha*(beta^speed))*(speed^ceta))</f>
        <v>153.15930252588333</v>
      </c>
      <c r="V7370" s="8">
        <f t="shared" si="255"/>
        <v>86</v>
      </c>
    </row>
    <row r="7371" spans="1:28">
      <c r="A7371" s="34" t="s">
        <v>19</v>
      </c>
      <c r="B7371" s="34" t="s">
        <v>72</v>
      </c>
      <c r="C7371" s="5" t="s">
        <v>163</v>
      </c>
      <c r="D7371" s="35" t="s">
        <v>89</v>
      </c>
      <c r="E7371" s="36" t="s">
        <v>17</v>
      </c>
      <c r="F7371" s="37">
        <v>50</v>
      </c>
      <c r="G7371" s="38">
        <v>0</v>
      </c>
      <c r="H7371" s="34">
        <v>0.97663692454596085</v>
      </c>
      <c r="I7371" s="35">
        <v>1814.6525169115514</v>
      </c>
      <c r="J7371" s="35">
        <v>1.0064243041213776</v>
      </c>
      <c r="K7371" s="35">
        <v>-0.69003867728691837</v>
      </c>
      <c r="L7371" s="35">
        <v>0</v>
      </c>
      <c r="M7371" s="35">
        <v>0</v>
      </c>
      <c r="N7371" s="35">
        <v>0</v>
      </c>
      <c r="O7371" s="35">
        <v>0</v>
      </c>
      <c r="P7371" s="36">
        <v>12</v>
      </c>
      <c r="Q7371" s="37">
        <v>86</v>
      </c>
      <c r="R7371" s="36">
        <v>0</v>
      </c>
      <c r="S7371" s="39">
        <f t="shared" si="254"/>
        <v>86</v>
      </c>
      <c r="T7371" s="34" t="s">
        <v>29</v>
      </c>
      <c r="U7371" s="12">
        <f>((alpha*(beta^speed))*(speed^ceta))</f>
        <v>145.57630723653028</v>
      </c>
      <c r="V7371" s="8">
        <f t="shared" si="255"/>
        <v>86</v>
      </c>
    </row>
    <row r="7372" spans="1:28">
      <c r="A7372" s="34" t="s">
        <v>19</v>
      </c>
      <c r="B7372" s="34" t="s">
        <v>72</v>
      </c>
      <c r="C7372" s="5" t="s">
        <v>162</v>
      </c>
      <c r="D7372" s="35" t="s">
        <v>89</v>
      </c>
      <c r="E7372" s="36" t="s">
        <v>15</v>
      </c>
      <c r="F7372" s="37">
        <v>100</v>
      </c>
      <c r="G7372" s="38">
        <v>0</v>
      </c>
      <c r="H7372" s="34">
        <v>0.99778832722858346</v>
      </c>
      <c r="I7372" s="35">
        <v>0.30792238613364831</v>
      </c>
      <c r="J7372" s="35">
        <v>-1.851746065223683E-2</v>
      </c>
      <c r="K7372" s="35">
        <v>20.385013790191678</v>
      </c>
      <c r="L7372" s="35">
        <v>-1.0259821033667269</v>
      </c>
      <c r="M7372" s="35">
        <v>0</v>
      </c>
      <c r="N7372" s="35">
        <v>0</v>
      </c>
      <c r="O7372" s="35">
        <v>0</v>
      </c>
      <c r="P7372" s="36">
        <v>12</v>
      </c>
      <c r="Q7372" s="37">
        <v>86</v>
      </c>
      <c r="R7372" s="36">
        <v>1</v>
      </c>
      <c r="S7372" s="39">
        <f t="shared" si="254"/>
        <v>86</v>
      </c>
      <c r="T7372" s="34" t="s">
        <v>30</v>
      </c>
      <c r="U7372" s="12">
        <f>((alpha*(speed^beta))+(ceta*(speed^delta)))</f>
        <v>0.49467335057558393</v>
      </c>
      <c r="V7372" s="8">
        <f t="shared" si="255"/>
        <v>86</v>
      </c>
    </row>
    <row r="7373" spans="1:28">
      <c r="A7373" s="34" t="s">
        <v>19</v>
      </c>
      <c r="B7373" s="34" t="s">
        <v>72</v>
      </c>
      <c r="C7373" s="5" t="s">
        <v>163</v>
      </c>
      <c r="D7373" s="35" t="s">
        <v>89</v>
      </c>
      <c r="E7373" s="36" t="s">
        <v>15</v>
      </c>
      <c r="F7373" s="37">
        <v>100</v>
      </c>
      <c r="G7373" s="38">
        <v>0</v>
      </c>
      <c r="H7373" s="34">
        <v>0.99064679883707141</v>
      </c>
      <c r="I7373" s="35">
        <v>-1.4391073374440197E-5</v>
      </c>
      <c r="J7373" s="35">
        <v>2.6473831664309373E-3</v>
      </c>
      <c r="K7373" s="35">
        <v>-0.16753474462843121</v>
      </c>
      <c r="L7373" s="35">
        <v>4.9043603656044725</v>
      </c>
      <c r="M7373" s="35">
        <v>0</v>
      </c>
      <c r="N7373" s="35">
        <v>0</v>
      </c>
      <c r="O7373" s="35">
        <v>0</v>
      </c>
      <c r="P7373" s="36">
        <v>12</v>
      </c>
      <c r="Q7373" s="37">
        <v>86</v>
      </c>
      <c r="R7373" s="36">
        <v>14</v>
      </c>
      <c r="S7373" s="39">
        <f t="shared" si="254"/>
        <v>86</v>
      </c>
      <c r="T7373" s="34" t="s">
        <v>51</v>
      </c>
      <c r="U7373" s="12">
        <f>(((alpha*(speed^3))+(beta*(speed^2))+(ceta*speed))+delta)</f>
        <v>0.92288966022966878</v>
      </c>
      <c r="V7373" s="8">
        <f t="shared" si="255"/>
        <v>86</v>
      </c>
    </row>
    <row r="7374" spans="1:28">
      <c r="A7374" s="34" t="s">
        <v>19</v>
      </c>
      <c r="B7374" s="34" t="s">
        <v>72</v>
      </c>
      <c r="C7374" s="5" t="s">
        <v>162</v>
      </c>
      <c r="D7374" s="35" t="s">
        <v>89</v>
      </c>
      <c r="E7374" s="36" t="s">
        <v>16</v>
      </c>
      <c r="F7374" s="37">
        <v>100</v>
      </c>
      <c r="G7374" s="38">
        <v>0</v>
      </c>
      <c r="H7374" s="34">
        <v>0.98388649630884073</v>
      </c>
      <c r="I7374" s="35">
        <v>1.6050983658060611</v>
      </c>
      <c r="J7374" s="35">
        <v>10.93629898033519</v>
      </c>
      <c r="K7374" s="35">
        <v>1.3186756398631854</v>
      </c>
      <c r="L7374" s="35">
        <v>0.86186995913949305</v>
      </c>
      <c r="M7374" s="35">
        <v>1.2694282030738812E-2</v>
      </c>
      <c r="N7374" s="35">
        <v>0</v>
      </c>
      <c r="O7374" s="35">
        <v>0</v>
      </c>
      <c r="P7374" s="36">
        <v>12</v>
      </c>
      <c r="Q7374" s="37">
        <v>86</v>
      </c>
      <c r="R7374" s="36">
        <v>10</v>
      </c>
      <c r="S7374" s="39">
        <f t="shared" si="254"/>
        <v>86</v>
      </c>
      <c r="T7374" s="34" t="s">
        <v>44</v>
      </c>
      <c r="U7374" s="12">
        <f>(alpha+(beta/(1+EXP((((-1)*ceta)+(delta*LN(speed)))+(epsilon*speed)))))</f>
        <v>1.8925644375895363</v>
      </c>
      <c r="V7374" s="8">
        <f t="shared" si="255"/>
        <v>86</v>
      </c>
    </row>
    <row r="7375" spans="1:28">
      <c r="A7375" s="34" t="s">
        <v>19</v>
      </c>
      <c r="B7375" s="34" t="s">
        <v>72</v>
      </c>
      <c r="C7375" s="5" t="s">
        <v>163</v>
      </c>
      <c r="D7375" s="35" t="s">
        <v>89</v>
      </c>
      <c r="E7375" s="36" t="s">
        <v>16</v>
      </c>
      <c r="F7375" s="37">
        <v>100</v>
      </c>
      <c r="G7375" s="38">
        <v>0</v>
      </c>
      <c r="H7375" s="34">
        <v>0.99707017549596444</v>
      </c>
      <c r="I7375" s="35">
        <v>52.468118030778825</v>
      </c>
      <c r="J7375" s="35">
        <v>0.97573029737928119</v>
      </c>
      <c r="K7375" s="35">
        <v>-0.43974281555079048</v>
      </c>
      <c r="L7375" s="35">
        <v>0</v>
      </c>
      <c r="M7375" s="35">
        <v>0</v>
      </c>
      <c r="N7375" s="35">
        <v>0</v>
      </c>
      <c r="O7375" s="35">
        <v>0</v>
      </c>
      <c r="P7375" s="36">
        <v>12</v>
      </c>
      <c r="Q7375" s="37">
        <v>86</v>
      </c>
      <c r="R7375" s="36">
        <v>0</v>
      </c>
      <c r="S7375" s="39">
        <f t="shared" si="254"/>
        <v>86</v>
      </c>
      <c r="T7375" s="34" t="s">
        <v>29</v>
      </c>
      <c r="U7375" s="12">
        <f>((alpha*(beta^speed))*(speed^ceta))</f>
        <v>0.89449037424904299</v>
      </c>
      <c r="V7375" s="8">
        <f t="shared" si="255"/>
        <v>86</v>
      </c>
    </row>
    <row r="7376" spans="1:28">
      <c r="A7376" s="34" t="s">
        <v>19</v>
      </c>
      <c r="B7376" s="34" t="s">
        <v>72</v>
      </c>
      <c r="C7376" s="5" t="s">
        <v>162</v>
      </c>
      <c r="D7376" s="35" t="s">
        <v>89</v>
      </c>
      <c r="E7376" s="36" t="s">
        <v>14</v>
      </c>
      <c r="F7376" s="37">
        <v>100</v>
      </c>
      <c r="G7376" s="38">
        <v>0</v>
      </c>
      <c r="H7376" s="34">
        <v>0.99159866281137643</v>
      </c>
      <c r="I7376" s="35">
        <v>2.4527784839817524</v>
      </c>
      <c r="J7376" s="35">
        <v>0.61949819197559786</v>
      </c>
      <c r="K7376" s="35">
        <v>-2.8571773807584059E-3</v>
      </c>
      <c r="L7376" s="35">
        <v>0</v>
      </c>
      <c r="M7376" s="35">
        <v>0</v>
      </c>
      <c r="N7376" s="35">
        <v>0</v>
      </c>
      <c r="O7376" s="35">
        <v>0</v>
      </c>
      <c r="P7376" s="36">
        <v>12</v>
      </c>
      <c r="Q7376" s="37">
        <v>86</v>
      </c>
      <c r="R7376" s="36">
        <v>5</v>
      </c>
      <c r="S7376" s="39">
        <f t="shared" si="254"/>
        <v>86</v>
      </c>
      <c r="T7376" s="34" t="s">
        <v>36</v>
      </c>
      <c r="U7376" s="12">
        <f>(1/(((ceta*(speed^2))+(beta*speed))+alpha))</f>
        <v>2.8903455709320049E-2</v>
      </c>
      <c r="V7376" s="8">
        <f t="shared" si="255"/>
        <v>86</v>
      </c>
      <c r="AB7376" s="41"/>
    </row>
    <row r="7377" spans="1:28">
      <c r="A7377" s="34" t="s">
        <v>19</v>
      </c>
      <c r="B7377" s="34" t="s">
        <v>72</v>
      </c>
      <c r="C7377" s="5" t="s">
        <v>163</v>
      </c>
      <c r="D7377" s="35" t="s">
        <v>89</v>
      </c>
      <c r="E7377" s="36" t="s">
        <v>14</v>
      </c>
      <c r="F7377" s="37">
        <v>100</v>
      </c>
      <c r="G7377" s="38">
        <v>0</v>
      </c>
      <c r="H7377" s="34">
        <v>0.99414313998830517</v>
      </c>
      <c r="I7377" s="35">
        <v>-14.124892059077569</v>
      </c>
      <c r="J7377" s="35">
        <v>10.02795769160533</v>
      </c>
      <c r="K7377" s="35">
        <v>0.48952582048579268</v>
      </c>
      <c r="L7377" s="35">
        <v>0</v>
      </c>
      <c r="M7377" s="35">
        <v>0</v>
      </c>
      <c r="N7377" s="35">
        <v>0</v>
      </c>
      <c r="O7377" s="35">
        <v>0</v>
      </c>
      <c r="P7377" s="36">
        <v>12</v>
      </c>
      <c r="Q7377" s="37">
        <v>86</v>
      </c>
      <c r="R7377" s="36">
        <v>6</v>
      </c>
      <c r="S7377" s="39">
        <f t="shared" si="254"/>
        <v>86</v>
      </c>
      <c r="T7377" s="34" t="s">
        <v>37</v>
      </c>
      <c r="U7377" s="12">
        <f>(1/(alpha+(beta*(speed^ceta))))</f>
        <v>1.3399175445396504E-2</v>
      </c>
      <c r="V7377" s="8">
        <f t="shared" si="255"/>
        <v>86</v>
      </c>
      <c r="AB7377" s="41"/>
    </row>
    <row r="7378" spans="1:28">
      <c r="A7378" s="34" t="s">
        <v>19</v>
      </c>
      <c r="B7378" s="34" t="s">
        <v>72</v>
      </c>
      <c r="C7378" s="5" t="s">
        <v>162</v>
      </c>
      <c r="D7378" s="35" t="s">
        <v>89</v>
      </c>
      <c r="E7378" s="36" t="s">
        <v>18</v>
      </c>
      <c r="F7378" s="37">
        <v>100</v>
      </c>
      <c r="G7378" s="38">
        <v>0</v>
      </c>
      <c r="H7378" s="34">
        <v>0.98440276468867294</v>
      </c>
      <c r="I7378" s="35">
        <v>-2.2712253586563061E-7</v>
      </c>
      <c r="J7378" s="35">
        <v>4.4193234748822E-5</v>
      </c>
      <c r="K7378" s="35">
        <v>-2.9614302533298806E-3</v>
      </c>
      <c r="L7378" s="35">
        <v>9.3918941586630639E-2</v>
      </c>
      <c r="M7378" s="35">
        <v>0</v>
      </c>
      <c r="N7378" s="35">
        <v>0</v>
      </c>
      <c r="O7378" s="35">
        <v>0</v>
      </c>
      <c r="P7378" s="36">
        <v>12</v>
      </c>
      <c r="Q7378" s="37">
        <v>86</v>
      </c>
      <c r="R7378" s="36">
        <v>14</v>
      </c>
      <c r="S7378" s="39">
        <f t="shared" si="254"/>
        <v>86</v>
      </c>
      <c r="T7378" s="34" t="s">
        <v>51</v>
      </c>
      <c r="U7378" s="12">
        <f>(((alpha*(speed^3))+(beta*(speed^2))+(ceta*speed))+delta)</f>
        <v>2.162645232999888E-2</v>
      </c>
      <c r="V7378" s="8">
        <f t="shared" si="255"/>
        <v>86</v>
      </c>
      <c r="AB7378" s="41"/>
    </row>
    <row r="7379" spans="1:28">
      <c r="A7379" s="34" t="s">
        <v>19</v>
      </c>
      <c r="B7379" s="34" t="s">
        <v>72</v>
      </c>
      <c r="C7379" s="5" t="s">
        <v>163</v>
      </c>
      <c r="D7379" s="35" t="s">
        <v>89</v>
      </c>
      <c r="E7379" s="36" t="s">
        <v>18</v>
      </c>
      <c r="F7379" s="37">
        <v>100</v>
      </c>
      <c r="G7379" s="38">
        <v>0</v>
      </c>
      <c r="H7379" s="34">
        <v>0.95396472239686425</v>
      </c>
      <c r="I7379" s="35">
        <v>-0.94050208312473282</v>
      </c>
      <c r="J7379" s="35">
        <v>0.97854444652139161</v>
      </c>
      <c r="K7379" s="35">
        <v>-4.5877432748231643E-3</v>
      </c>
      <c r="L7379" s="35">
        <v>0</v>
      </c>
      <c r="M7379" s="35">
        <v>0</v>
      </c>
      <c r="N7379" s="35">
        <v>0</v>
      </c>
      <c r="O7379" s="35">
        <v>0</v>
      </c>
      <c r="P7379" s="36">
        <v>12</v>
      </c>
      <c r="Q7379" s="37">
        <v>86</v>
      </c>
      <c r="R7379" s="36">
        <v>5</v>
      </c>
      <c r="S7379" s="39">
        <f t="shared" si="254"/>
        <v>86</v>
      </c>
      <c r="T7379" s="34" t="s">
        <v>36</v>
      </c>
      <c r="U7379" s="12">
        <f>(1/(((ceta*(speed^2))+(beta*speed))+alpha))</f>
        <v>2.0290819774502259E-2</v>
      </c>
      <c r="V7379" s="8">
        <f t="shared" si="255"/>
        <v>86</v>
      </c>
      <c r="AB7379" s="41"/>
    </row>
    <row r="7380" spans="1:28">
      <c r="A7380" s="34" t="s">
        <v>19</v>
      </c>
      <c r="B7380" s="34" t="s">
        <v>72</v>
      </c>
      <c r="C7380" s="5" t="s">
        <v>162</v>
      </c>
      <c r="D7380" s="35" t="s">
        <v>89</v>
      </c>
      <c r="E7380" s="36" t="s">
        <v>17</v>
      </c>
      <c r="F7380" s="37">
        <v>100</v>
      </c>
      <c r="G7380" s="38">
        <v>0</v>
      </c>
      <c r="H7380" s="34">
        <v>0.96292248796438995</v>
      </c>
      <c r="I7380" s="35">
        <v>1609.603149143574</v>
      </c>
      <c r="J7380" s="35">
        <v>1.0033420272590035</v>
      </c>
      <c r="K7380" s="35">
        <v>-0.56984382517588617</v>
      </c>
      <c r="L7380" s="35">
        <v>0</v>
      </c>
      <c r="M7380" s="35">
        <v>0</v>
      </c>
      <c r="N7380" s="35">
        <v>0</v>
      </c>
      <c r="O7380" s="35">
        <v>0</v>
      </c>
      <c r="P7380" s="36">
        <v>12</v>
      </c>
      <c r="Q7380" s="37">
        <v>86</v>
      </c>
      <c r="R7380" s="36">
        <v>0</v>
      </c>
      <c r="S7380" s="39">
        <f t="shared" si="254"/>
        <v>86</v>
      </c>
      <c r="T7380" s="34" t="s">
        <v>29</v>
      </c>
      <c r="U7380" s="12">
        <f>((alpha*(beta^speed))*(speed^ceta))</f>
        <v>169.4225301011457</v>
      </c>
      <c r="V7380" s="8">
        <f t="shared" si="255"/>
        <v>86</v>
      </c>
    </row>
    <row r="7381" spans="1:28">
      <c r="A7381" s="34" t="s">
        <v>19</v>
      </c>
      <c r="B7381" s="34" t="s">
        <v>72</v>
      </c>
      <c r="C7381" s="5" t="s">
        <v>163</v>
      </c>
      <c r="D7381" s="35" t="s">
        <v>89</v>
      </c>
      <c r="E7381" s="36" t="s">
        <v>17</v>
      </c>
      <c r="F7381" s="37">
        <v>100</v>
      </c>
      <c r="G7381" s="38">
        <v>0</v>
      </c>
      <c r="H7381" s="34">
        <v>0.96528477285797698</v>
      </c>
      <c r="I7381" s="35">
        <v>1575.3111253757215</v>
      </c>
      <c r="J7381" s="35">
        <v>1.003177766579159</v>
      </c>
      <c r="K7381" s="35">
        <v>-0.57312066192057987</v>
      </c>
      <c r="L7381" s="35">
        <v>0</v>
      </c>
      <c r="M7381" s="35">
        <v>0</v>
      </c>
      <c r="N7381" s="35">
        <v>0</v>
      </c>
      <c r="O7381" s="35">
        <v>0</v>
      </c>
      <c r="P7381" s="36">
        <v>12</v>
      </c>
      <c r="Q7381" s="37">
        <v>86</v>
      </c>
      <c r="R7381" s="36">
        <v>0</v>
      </c>
      <c r="S7381" s="39">
        <f t="shared" si="254"/>
        <v>86</v>
      </c>
      <c r="T7381" s="34" t="s">
        <v>29</v>
      </c>
      <c r="U7381" s="12">
        <f>((alpha*(beta^speed))*(speed^ceta))</f>
        <v>161.12560590650367</v>
      </c>
      <c r="V7381" s="8">
        <f t="shared" si="255"/>
        <v>86</v>
      </c>
    </row>
    <row r="7382" spans="1:28">
      <c r="A7382" s="34" t="s">
        <v>19</v>
      </c>
      <c r="B7382" s="34" t="s">
        <v>72</v>
      </c>
      <c r="C7382" s="5" t="s">
        <v>162</v>
      </c>
      <c r="D7382" s="35" t="s">
        <v>89</v>
      </c>
      <c r="E7382" s="36" t="s">
        <v>15</v>
      </c>
      <c r="F7382" s="37">
        <v>0</v>
      </c>
      <c r="G7382" s="38">
        <v>-0.06</v>
      </c>
      <c r="H7382" s="34">
        <v>0.99384948991676791</v>
      </c>
      <c r="I7382" s="35">
        <v>1.2694382270142928</v>
      </c>
      <c r="J7382" s="35">
        <v>5.2824152213383428E-2</v>
      </c>
      <c r="K7382" s="35">
        <v>4.7079327018221626</v>
      </c>
      <c r="L7382" s="35">
        <v>0.20849202842041015</v>
      </c>
      <c r="M7382" s="35">
        <v>-1.508598160923879E-2</v>
      </c>
      <c r="N7382" s="35">
        <v>0</v>
      </c>
      <c r="O7382" s="35">
        <v>0</v>
      </c>
      <c r="P7382" s="36">
        <v>12</v>
      </c>
      <c r="Q7382" s="37">
        <v>83</v>
      </c>
      <c r="R7382" s="36">
        <v>4</v>
      </c>
      <c r="S7382" s="39">
        <f t="shared" si="254"/>
        <v>83</v>
      </c>
      <c r="T7382" s="34" t="s">
        <v>35</v>
      </c>
      <c r="U7382" s="12">
        <f>((epsilon+(alpha*EXP(((-1)*beta)*speed)))+(ceta*EXP(((-1)*delta)*speed)))</f>
        <v>7.4445071524296979E-4</v>
      </c>
      <c r="V7382" s="8">
        <f t="shared" si="255"/>
        <v>83</v>
      </c>
    </row>
    <row r="7383" spans="1:28">
      <c r="A7383" s="34" t="s">
        <v>19</v>
      </c>
      <c r="B7383" s="34" t="s">
        <v>72</v>
      </c>
      <c r="C7383" s="5" t="s">
        <v>163</v>
      </c>
      <c r="D7383" s="35" t="s">
        <v>89</v>
      </c>
      <c r="E7383" s="36" t="s">
        <v>15</v>
      </c>
      <c r="F7383" s="37">
        <v>0</v>
      </c>
      <c r="G7383" s="38">
        <v>-0.06</v>
      </c>
      <c r="H7383" s="34">
        <v>0.99250377420193092</v>
      </c>
      <c r="I7383" s="35">
        <v>-5.9175174027714501E-2</v>
      </c>
      <c r="J7383" s="35">
        <v>26.602930086995801</v>
      </c>
      <c r="K7383" s="35">
        <v>0.28642832757368714</v>
      </c>
      <c r="L7383" s="35">
        <v>1.139405203141661</v>
      </c>
      <c r="M7383" s="35">
        <v>1.7000173859549557E-2</v>
      </c>
      <c r="N7383" s="35">
        <v>0</v>
      </c>
      <c r="O7383" s="35">
        <v>0</v>
      </c>
      <c r="P7383" s="36">
        <v>12</v>
      </c>
      <c r="Q7383" s="37">
        <v>81</v>
      </c>
      <c r="R7383" s="36">
        <v>10</v>
      </c>
      <c r="S7383" s="39">
        <f t="shared" si="254"/>
        <v>81</v>
      </c>
      <c r="T7383" s="34" t="s">
        <v>44</v>
      </c>
      <c r="U7383" s="12">
        <f>(alpha+(beta/(1+EXP((((-1)*ceta)+(delta*LN(speed)))+(epsilon*speed)))))</f>
        <v>4.982653990100519E-4</v>
      </c>
      <c r="V7383" s="8">
        <f t="shared" si="255"/>
        <v>81</v>
      </c>
    </row>
    <row r="7384" spans="1:28">
      <c r="A7384" s="34" t="s">
        <v>19</v>
      </c>
      <c r="B7384" s="34" t="s">
        <v>72</v>
      </c>
      <c r="C7384" s="5" t="s">
        <v>162</v>
      </c>
      <c r="D7384" s="35" t="s">
        <v>89</v>
      </c>
      <c r="E7384" s="36" t="s">
        <v>16</v>
      </c>
      <c r="F7384" s="37">
        <v>0</v>
      </c>
      <c r="G7384" s="38">
        <v>-0.06</v>
      </c>
      <c r="H7384" s="34">
        <v>0.98815396996793559</v>
      </c>
      <c r="I7384" s="35">
        <v>-4.9296513997575266E-2</v>
      </c>
      <c r="J7384" s="35">
        <v>12.300312477691911</v>
      </c>
      <c r="K7384" s="35">
        <v>1.0301845002395094</v>
      </c>
      <c r="L7384" s="35">
        <v>1.0339148557347424</v>
      </c>
      <c r="M7384" s="35">
        <v>2.3119433688853795E-2</v>
      </c>
      <c r="N7384" s="35">
        <v>0</v>
      </c>
      <c r="O7384" s="35">
        <v>0</v>
      </c>
      <c r="P7384" s="36">
        <v>12</v>
      </c>
      <c r="Q7384" s="37">
        <v>84</v>
      </c>
      <c r="R7384" s="36">
        <v>10</v>
      </c>
      <c r="S7384" s="39">
        <f t="shared" si="254"/>
        <v>84</v>
      </c>
      <c r="T7384" s="34" t="s">
        <v>44</v>
      </c>
      <c r="U7384" s="12">
        <f>(alpha+(beta/(1+EXP((((-1)*ceta)+(delta*LN(speed)))+(epsilon*speed)))))</f>
        <v>1.1209390385993195E-3</v>
      </c>
      <c r="V7384" s="8">
        <f t="shared" si="255"/>
        <v>84</v>
      </c>
    </row>
    <row r="7385" spans="1:28">
      <c r="A7385" s="34" t="s">
        <v>19</v>
      </c>
      <c r="B7385" s="34" t="s">
        <v>72</v>
      </c>
      <c r="C7385" s="5" t="s">
        <v>163</v>
      </c>
      <c r="D7385" s="35" t="s">
        <v>89</v>
      </c>
      <c r="E7385" s="36" t="s">
        <v>16</v>
      </c>
      <c r="F7385" s="37">
        <v>0</v>
      </c>
      <c r="G7385" s="38">
        <v>-0.06</v>
      </c>
      <c r="H7385" s="34">
        <v>0.98817660183338596</v>
      </c>
      <c r="I7385" s="35">
        <v>-0.1429052890603133</v>
      </c>
      <c r="J7385" s="35">
        <v>32.824292889388779</v>
      </c>
      <c r="K7385" s="35">
        <v>1.2779850987911396</v>
      </c>
      <c r="L7385" s="35">
        <v>1.0662133440122261</v>
      </c>
      <c r="M7385" s="35">
        <v>2.3337307653184057E-2</v>
      </c>
      <c r="N7385" s="35">
        <v>0</v>
      </c>
      <c r="O7385" s="35">
        <v>0</v>
      </c>
      <c r="P7385" s="36">
        <v>12</v>
      </c>
      <c r="Q7385" s="37">
        <v>84</v>
      </c>
      <c r="R7385" s="36">
        <v>10</v>
      </c>
      <c r="S7385" s="39">
        <f t="shared" si="254"/>
        <v>84</v>
      </c>
      <c r="T7385" s="34" t="s">
        <v>44</v>
      </c>
      <c r="U7385" s="12">
        <f>(alpha+(beta/(1+EXP((((-1)*ceta)+(delta*LN(speed)))+(epsilon*speed)))))</f>
        <v>3.7232343427257564E-3</v>
      </c>
      <c r="V7385" s="8">
        <f t="shared" si="255"/>
        <v>84</v>
      </c>
    </row>
    <row r="7386" spans="1:28">
      <c r="A7386" s="34" t="s">
        <v>19</v>
      </c>
      <c r="B7386" s="34" t="s">
        <v>72</v>
      </c>
      <c r="C7386" s="5" t="s">
        <v>162</v>
      </c>
      <c r="D7386" s="35" t="s">
        <v>89</v>
      </c>
      <c r="E7386" s="36" t="s">
        <v>14</v>
      </c>
      <c r="F7386" s="37">
        <v>0</v>
      </c>
      <c r="G7386" s="38">
        <v>-0.06</v>
      </c>
      <c r="H7386" s="34">
        <v>0.99419784275904999</v>
      </c>
      <c r="I7386" s="35">
        <v>1.283866140456992</v>
      </c>
      <c r="J7386" s="35">
        <v>0.98807890413854849</v>
      </c>
      <c r="K7386" s="35">
        <v>-1.106317751384017</v>
      </c>
      <c r="L7386" s="35">
        <v>0</v>
      </c>
      <c r="M7386" s="35">
        <v>0</v>
      </c>
      <c r="N7386" s="35">
        <v>0</v>
      </c>
      <c r="O7386" s="35">
        <v>0</v>
      </c>
      <c r="P7386" s="36">
        <v>12</v>
      </c>
      <c r="Q7386" s="37">
        <v>86</v>
      </c>
      <c r="R7386" s="36">
        <v>0</v>
      </c>
      <c r="S7386" s="39">
        <f t="shared" si="254"/>
        <v>86</v>
      </c>
      <c r="T7386" s="34" t="s">
        <v>29</v>
      </c>
      <c r="U7386" s="12">
        <f t="shared" ref="U7386:U7393" si="256">((alpha*(beta^speed))*(speed^ceta))</f>
        <v>3.3145890720095825E-3</v>
      </c>
      <c r="V7386" s="8">
        <f t="shared" si="255"/>
        <v>86</v>
      </c>
      <c r="AB7386" s="41"/>
    </row>
    <row r="7387" spans="1:28">
      <c r="A7387" s="34" t="s">
        <v>19</v>
      </c>
      <c r="B7387" s="34" t="s">
        <v>72</v>
      </c>
      <c r="C7387" s="5" t="s">
        <v>163</v>
      </c>
      <c r="D7387" s="35" t="s">
        <v>89</v>
      </c>
      <c r="E7387" s="36" t="s">
        <v>14</v>
      </c>
      <c r="F7387" s="37">
        <v>0</v>
      </c>
      <c r="G7387" s="38">
        <v>-0.06</v>
      </c>
      <c r="H7387" s="34">
        <v>0.99413767976457879</v>
      </c>
      <c r="I7387" s="35">
        <v>0.4739741723777483</v>
      </c>
      <c r="J7387" s="35">
        <v>0.98636411526038936</v>
      </c>
      <c r="K7387" s="35">
        <v>-1.0277481397225909</v>
      </c>
      <c r="L7387" s="35">
        <v>0</v>
      </c>
      <c r="M7387" s="35">
        <v>0</v>
      </c>
      <c r="N7387" s="35">
        <v>0</v>
      </c>
      <c r="O7387" s="35">
        <v>0</v>
      </c>
      <c r="P7387" s="36">
        <v>12</v>
      </c>
      <c r="Q7387" s="37">
        <v>86</v>
      </c>
      <c r="R7387" s="36">
        <v>0</v>
      </c>
      <c r="S7387" s="39">
        <f t="shared" si="254"/>
        <v>86</v>
      </c>
      <c r="T7387" s="34" t="s">
        <v>29</v>
      </c>
      <c r="U7387" s="12">
        <f t="shared" si="256"/>
        <v>1.4954854305089015E-3</v>
      </c>
      <c r="V7387" s="8">
        <f t="shared" si="255"/>
        <v>86</v>
      </c>
      <c r="AB7387" s="41"/>
    </row>
    <row r="7388" spans="1:28">
      <c r="A7388" s="34" t="s">
        <v>19</v>
      </c>
      <c r="B7388" s="34" t="s">
        <v>72</v>
      </c>
      <c r="C7388" s="5" t="s">
        <v>162</v>
      </c>
      <c r="D7388" s="35" t="s">
        <v>89</v>
      </c>
      <c r="E7388" s="36" t="s">
        <v>18</v>
      </c>
      <c r="F7388" s="37">
        <v>0</v>
      </c>
      <c r="G7388" s="38">
        <v>-0.06</v>
      </c>
      <c r="H7388" s="34">
        <v>0.9936183933615258</v>
      </c>
      <c r="I7388" s="35">
        <v>0.27500730199203915</v>
      </c>
      <c r="J7388" s="35">
        <v>0.98972985612721509</v>
      </c>
      <c r="K7388" s="35">
        <v>-0.7987194931785303</v>
      </c>
      <c r="L7388" s="35">
        <v>0</v>
      </c>
      <c r="M7388" s="35">
        <v>0</v>
      </c>
      <c r="N7388" s="35">
        <v>0</v>
      </c>
      <c r="O7388" s="35">
        <v>0</v>
      </c>
      <c r="P7388" s="36">
        <v>12</v>
      </c>
      <c r="Q7388" s="37">
        <v>86</v>
      </c>
      <c r="R7388" s="36">
        <v>0</v>
      </c>
      <c r="S7388" s="39">
        <f t="shared" si="254"/>
        <v>86</v>
      </c>
      <c r="T7388" s="34" t="s">
        <v>29</v>
      </c>
      <c r="U7388" s="12">
        <f t="shared" si="256"/>
        <v>3.2259404039745683E-3</v>
      </c>
      <c r="V7388" s="8">
        <f t="shared" si="255"/>
        <v>86</v>
      </c>
    </row>
    <row r="7389" spans="1:28">
      <c r="A7389" s="34" t="s">
        <v>19</v>
      </c>
      <c r="B7389" s="34" t="s">
        <v>72</v>
      </c>
      <c r="C7389" s="5" t="s">
        <v>163</v>
      </c>
      <c r="D7389" s="35" t="s">
        <v>89</v>
      </c>
      <c r="E7389" s="36" t="s">
        <v>18</v>
      </c>
      <c r="F7389" s="37">
        <v>0</v>
      </c>
      <c r="G7389" s="38">
        <v>-0.06</v>
      </c>
      <c r="H7389" s="34">
        <v>0.97541776405315916</v>
      </c>
      <c r="I7389" s="35">
        <v>0.12618554659592998</v>
      </c>
      <c r="J7389" s="35">
        <v>0.86687204036356136</v>
      </c>
      <c r="K7389" s="35">
        <v>0.30617262367221543</v>
      </c>
      <c r="L7389" s="35">
        <v>0</v>
      </c>
      <c r="M7389" s="35">
        <v>0</v>
      </c>
      <c r="N7389" s="35">
        <v>0</v>
      </c>
      <c r="O7389" s="35">
        <v>0</v>
      </c>
      <c r="P7389" s="36">
        <v>12</v>
      </c>
      <c r="Q7389" s="37">
        <v>86</v>
      </c>
      <c r="R7389" s="36">
        <v>0</v>
      </c>
      <c r="S7389" s="39">
        <f t="shared" si="254"/>
        <v>86</v>
      </c>
      <c r="T7389" s="34" t="s">
        <v>29</v>
      </c>
      <c r="U7389" s="12">
        <f t="shared" si="256"/>
        <v>2.2773496116452073E-6</v>
      </c>
      <c r="V7389" s="8">
        <f t="shared" si="255"/>
        <v>86</v>
      </c>
      <c r="AB7389" s="41"/>
    </row>
    <row r="7390" spans="1:28">
      <c r="A7390" s="34" t="s">
        <v>19</v>
      </c>
      <c r="B7390" s="34" t="s">
        <v>72</v>
      </c>
      <c r="C7390" s="5" t="s">
        <v>162</v>
      </c>
      <c r="D7390" s="35" t="s">
        <v>89</v>
      </c>
      <c r="E7390" s="36" t="s">
        <v>17</v>
      </c>
      <c r="F7390" s="37">
        <v>0</v>
      </c>
      <c r="G7390" s="38">
        <v>-0.06</v>
      </c>
      <c r="H7390" s="34">
        <v>0.98246992788862708</v>
      </c>
      <c r="I7390" s="35">
        <v>801.84450488123321</v>
      </c>
      <c r="J7390" s="35">
        <v>0.95575500786157708</v>
      </c>
      <c r="K7390" s="35">
        <v>-0.50521509422691091</v>
      </c>
      <c r="L7390" s="35">
        <v>0</v>
      </c>
      <c r="M7390" s="35">
        <v>0</v>
      </c>
      <c r="N7390" s="35">
        <v>0</v>
      </c>
      <c r="O7390" s="35">
        <v>0</v>
      </c>
      <c r="P7390" s="36">
        <v>12</v>
      </c>
      <c r="Q7390" s="37">
        <v>86</v>
      </c>
      <c r="R7390" s="36">
        <v>0</v>
      </c>
      <c r="S7390" s="39">
        <f t="shared" si="254"/>
        <v>86</v>
      </c>
      <c r="T7390" s="34" t="s">
        <v>29</v>
      </c>
      <c r="U7390" s="12">
        <f t="shared" si="256"/>
        <v>1.7240839736481386</v>
      </c>
      <c r="V7390" s="8">
        <f t="shared" si="255"/>
        <v>86</v>
      </c>
    </row>
    <row r="7391" spans="1:28">
      <c r="A7391" s="34" t="s">
        <v>19</v>
      </c>
      <c r="B7391" s="34" t="s">
        <v>72</v>
      </c>
      <c r="C7391" s="5" t="s">
        <v>163</v>
      </c>
      <c r="D7391" s="35" t="s">
        <v>89</v>
      </c>
      <c r="E7391" s="36" t="s">
        <v>17</v>
      </c>
      <c r="F7391" s="37">
        <v>0</v>
      </c>
      <c r="G7391" s="38">
        <v>-0.06</v>
      </c>
      <c r="H7391" s="34">
        <v>0.98400668606603192</v>
      </c>
      <c r="I7391" s="35">
        <v>843.82975705004742</v>
      </c>
      <c r="J7391" s="35">
        <v>0.95636980054253817</v>
      </c>
      <c r="K7391" s="35">
        <v>-0.52988842722776874</v>
      </c>
      <c r="L7391" s="35">
        <v>0</v>
      </c>
      <c r="M7391" s="35">
        <v>0</v>
      </c>
      <c r="N7391" s="35">
        <v>0</v>
      </c>
      <c r="O7391" s="35">
        <v>0</v>
      </c>
      <c r="P7391" s="36">
        <v>12</v>
      </c>
      <c r="Q7391" s="37">
        <v>86</v>
      </c>
      <c r="R7391" s="36">
        <v>0</v>
      </c>
      <c r="S7391" s="39">
        <f t="shared" si="254"/>
        <v>86</v>
      </c>
      <c r="T7391" s="34" t="s">
        <v>29</v>
      </c>
      <c r="U7391" s="12">
        <f t="shared" si="256"/>
        <v>1.7179476557631619</v>
      </c>
      <c r="V7391" s="8">
        <f t="shared" si="255"/>
        <v>86</v>
      </c>
    </row>
    <row r="7392" spans="1:28">
      <c r="A7392" s="34" t="s">
        <v>19</v>
      </c>
      <c r="B7392" s="34" t="s">
        <v>72</v>
      </c>
      <c r="C7392" s="5" t="s">
        <v>162</v>
      </c>
      <c r="D7392" s="35" t="s">
        <v>89</v>
      </c>
      <c r="E7392" s="36" t="s">
        <v>15</v>
      </c>
      <c r="F7392" s="37">
        <v>50</v>
      </c>
      <c r="G7392" s="38">
        <v>-0.06</v>
      </c>
      <c r="H7392" s="34">
        <v>0.99203631723891361</v>
      </c>
      <c r="I7392" s="35">
        <v>8.890943042924544</v>
      </c>
      <c r="J7392" s="35">
        <v>0.95453504556789459</v>
      </c>
      <c r="K7392" s="35">
        <v>-0.67307072120741307</v>
      </c>
      <c r="L7392" s="35">
        <v>0</v>
      </c>
      <c r="M7392" s="35">
        <v>0</v>
      </c>
      <c r="N7392" s="35">
        <v>0</v>
      </c>
      <c r="O7392" s="35">
        <v>0</v>
      </c>
      <c r="P7392" s="36">
        <v>12</v>
      </c>
      <c r="Q7392" s="37">
        <v>86</v>
      </c>
      <c r="R7392" s="36">
        <v>0</v>
      </c>
      <c r="S7392" s="39">
        <f t="shared" si="254"/>
        <v>86</v>
      </c>
      <c r="T7392" s="34" t="s">
        <v>29</v>
      </c>
      <c r="U7392" s="12">
        <f t="shared" si="256"/>
        <v>8.1095185852294218E-3</v>
      </c>
      <c r="V7392" s="8">
        <f t="shared" si="255"/>
        <v>86</v>
      </c>
    </row>
    <row r="7393" spans="1:28">
      <c r="A7393" s="34" t="s">
        <v>19</v>
      </c>
      <c r="B7393" s="34" t="s">
        <v>72</v>
      </c>
      <c r="C7393" s="5" t="s">
        <v>163</v>
      </c>
      <c r="D7393" s="35" t="s">
        <v>89</v>
      </c>
      <c r="E7393" s="36" t="s">
        <v>15</v>
      </c>
      <c r="F7393" s="37">
        <v>50</v>
      </c>
      <c r="G7393" s="38">
        <v>-0.06</v>
      </c>
      <c r="H7393" s="34">
        <v>0.98912245653873254</v>
      </c>
      <c r="I7393" s="35">
        <v>10.625525392488598</v>
      </c>
      <c r="J7393" s="35">
        <v>0.9515611611398952</v>
      </c>
      <c r="K7393" s="35">
        <v>-0.5678331291241252</v>
      </c>
      <c r="L7393" s="35">
        <v>0</v>
      </c>
      <c r="M7393" s="35">
        <v>0</v>
      </c>
      <c r="N7393" s="35">
        <v>0</v>
      </c>
      <c r="O7393" s="35">
        <v>0</v>
      </c>
      <c r="P7393" s="36">
        <v>12</v>
      </c>
      <c r="Q7393" s="37">
        <v>86</v>
      </c>
      <c r="R7393" s="36">
        <v>0</v>
      </c>
      <c r="S7393" s="39">
        <f t="shared" si="254"/>
        <v>86</v>
      </c>
      <c r="T7393" s="34" t="s">
        <v>29</v>
      </c>
      <c r="U7393" s="12">
        <f t="shared" si="256"/>
        <v>1.1842269967755606E-2</v>
      </c>
      <c r="V7393" s="8">
        <f t="shared" si="255"/>
        <v>86</v>
      </c>
    </row>
    <row r="7394" spans="1:28">
      <c r="A7394" s="34" t="s">
        <v>19</v>
      </c>
      <c r="B7394" s="34" t="s">
        <v>72</v>
      </c>
      <c r="C7394" s="5" t="s">
        <v>162</v>
      </c>
      <c r="D7394" s="35" t="s">
        <v>89</v>
      </c>
      <c r="E7394" s="36" t="s">
        <v>16</v>
      </c>
      <c r="F7394" s="37">
        <v>50</v>
      </c>
      <c r="G7394" s="38">
        <v>-0.06</v>
      </c>
      <c r="H7394" s="34">
        <v>0.9834643849745528</v>
      </c>
      <c r="I7394" s="35">
        <v>-0.11820494544816169</v>
      </c>
      <c r="J7394" s="35">
        <v>3.087354279682339</v>
      </c>
      <c r="K7394" s="35">
        <v>5.2297250055994544</v>
      </c>
      <c r="L7394" s="35">
        <v>2.0756846981177848</v>
      </c>
      <c r="M7394" s="35">
        <v>-8.9653740693523484E-3</v>
      </c>
      <c r="N7394" s="35">
        <v>0</v>
      </c>
      <c r="O7394" s="35">
        <v>0</v>
      </c>
      <c r="P7394" s="36">
        <v>12</v>
      </c>
      <c r="Q7394" s="37">
        <v>84</v>
      </c>
      <c r="R7394" s="36">
        <v>10</v>
      </c>
      <c r="S7394" s="39">
        <f t="shared" si="254"/>
        <v>84</v>
      </c>
      <c r="T7394" s="34" t="s">
        <v>44</v>
      </c>
      <c r="U7394" s="12">
        <f>(alpha+(beta/(1+EXP((((-1)*ceta)+(delta*LN(speed)))+(epsilon*speed)))))</f>
        <v>1.0788110520410094E-3</v>
      </c>
      <c r="V7394" s="8">
        <f t="shared" si="255"/>
        <v>84</v>
      </c>
    </row>
    <row r="7395" spans="1:28">
      <c r="A7395" s="34" t="s">
        <v>19</v>
      </c>
      <c r="B7395" s="34" t="s">
        <v>72</v>
      </c>
      <c r="C7395" s="5" t="s">
        <v>163</v>
      </c>
      <c r="D7395" s="35" t="s">
        <v>89</v>
      </c>
      <c r="E7395" s="36" t="s">
        <v>16</v>
      </c>
      <c r="F7395" s="37">
        <v>50</v>
      </c>
      <c r="G7395" s="38">
        <v>-0.06</v>
      </c>
      <c r="H7395" s="34">
        <v>0.98319949494062875</v>
      </c>
      <c r="I7395" s="35">
        <v>-0.3509302411214667</v>
      </c>
      <c r="J7395" s="35">
        <v>9.3965694460310267</v>
      </c>
      <c r="K7395" s="35">
        <v>5.2860184165305499</v>
      </c>
      <c r="L7395" s="35">
        <v>2.0912143606640266</v>
      </c>
      <c r="M7395" s="35">
        <v>-8.7840743035351339E-3</v>
      </c>
      <c r="N7395" s="35">
        <v>0</v>
      </c>
      <c r="O7395" s="35">
        <v>0</v>
      </c>
      <c r="P7395" s="36">
        <v>12</v>
      </c>
      <c r="Q7395" s="37">
        <v>84</v>
      </c>
      <c r="R7395" s="36">
        <v>10</v>
      </c>
      <c r="S7395" s="39">
        <f t="shared" si="254"/>
        <v>84</v>
      </c>
      <c r="T7395" s="34" t="s">
        <v>44</v>
      </c>
      <c r="U7395" s="12">
        <f>(alpha+(beta/(1+EXP((((-1)*ceta)+(delta*LN(speed)))+(epsilon*speed)))))</f>
        <v>2.5573042261931578E-3</v>
      </c>
      <c r="V7395" s="8">
        <f t="shared" si="255"/>
        <v>84</v>
      </c>
    </row>
    <row r="7396" spans="1:28">
      <c r="A7396" s="34" t="s">
        <v>19</v>
      </c>
      <c r="B7396" s="34" t="s">
        <v>72</v>
      </c>
      <c r="C7396" s="5" t="s">
        <v>162</v>
      </c>
      <c r="D7396" s="35" t="s">
        <v>89</v>
      </c>
      <c r="E7396" s="36" t="s">
        <v>14</v>
      </c>
      <c r="F7396" s="37">
        <v>50</v>
      </c>
      <c r="G7396" s="38">
        <v>-0.06</v>
      </c>
      <c r="H7396" s="34">
        <v>0.99258510885614826</v>
      </c>
      <c r="I7396" s="35">
        <v>2.6671250986057586</v>
      </c>
      <c r="J7396" s="35">
        <v>-9.7186749360712401</v>
      </c>
      <c r="K7396" s="35">
        <v>-1.8455170312402256</v>
      </c>
      <c r="L7396" s="35">
        <v>0</v>
      </c>
      <c r="M7396" s="35">
        <v>0</v>
      </c>
      <c r="N7396" s="35">
        <v>0</v>
      </c>
      <c r="O7396" s="35">
        <v>0</v>
      </c>
      <c r="P7396" s="36">
        <v>12</v>
      </c>
      <c r="Q7396" s="37">
        <v>86</v>
      </c>
      <c r="R7396" s="36">
        <v>13</v>
      </c>
      <c r="S7396" s="39">
        <f t="shared" si="254"/>
        <v>86</v>
      </c>
      <c r="T7396" s="34" t="s">
        <v>50</v>
      </c>
      <c r="U7396" s="12">
        <f>EXP((alpha+(beta/speed))+(ceta*LN(speed)))</f>
        <v>3.4601042933406121E-3</v>
      </c>
      <c r="V7396" s="8">
        <f t="shared" si="255"/>
        <v>86</v>
      </c>
      <c r="AB7396" s="41"/>
    </row>
    <row r="7397" spans="1:28">
      <c r="A7397" s="34" t="s">
        <v>19</v>
      </c>
      <c r="B7397" s="34" t="s">
        <v>72</v>
      </c>
      <c r="C7397" s="5" t="s">
        <v>163</v>
      </c>
      <c r="D7397" s="35" t="s">
        <v>89</v>
      </c>
      <c r="E7397" s="36" t="s">
        <v>14</v>
      </c>
      <c r="F7397" s="37">
        <v>50</v>
      </c>
      <c r="G7397" s="38">
        <v>-0.06</v>
      </c>
      <c r="H7397" s="34">
        <v>0.99281850129093341</v>
      </c>
      <c r="I7397" s="35">
        <v>1.877007278322198</v>
      </c>
      <c r="J7397" s="35">
        <v>-10.197511728843471</v>
      </c>
      <c r="K7397" s="35">
        <v>-1.841198676036327</v>
      </c>
      <c r="L7397" s="35">
        <v>0</v>
      </c>
      <c r="M7397" s="35">
        <v>0</v>
      </c>
      <c r="N7397" s="35">
        <v>0</v>
      </c>
      <c r="O7397" s="35">
        <v>0</v>
      </c>
      <c r="P7397" s="36">
        <v>12</v>
      </c>
      <c r="Q7397" s="37">
        <v>86</v>
      </c>
      <c r="R7397" s="36">
        <v>13</v>
      </c>
      <c r="S7397" s="39">
        <f t="shared" si="254"/>
        <v>86</v>
      </c>
      <c r="T7397" s="34" t="s">
        <v>50</v>
      </c>
      <c r="U7397" s="12">
        <f>EXP((alpha+(beta/speed))+(ceta*LN(speed)))</f>
        <v>1.5917730091419794E-3</v>
      </c>
      <c r="V7397" s="8">
        <f t="shared" si="255"/>
        <v>86</v>
      </c>
      <c r="AB7397" s="41"/>
    </row>
    <row r="7398" spans="1:28">
      <c r="A7398" s="34" t="s">
        <v>19</v>
      </c>
      <c r="B7398" s="34" t="s">
        <v>72</v>
      </c>
      <c r="C7398" s="5" t="s">
        <v>162</v>
      </c>
      <c r="D7398" s="35" t="s">
        <v>89</v>
      </c>
      <c r="E7398" s="36" t="s">
        <v>18</v>
      </c>
      <c r="F7398" s="37">
        <v>50</v>
      </c>
      <c r="G7398" s="38">
        <v>-0.06</v>
      </c>
      <c r="H7398" s="34">
        <v>0.99155247654470924</v>
      </c>
      <c r="I7398" s="35">
        <v>0.23047801996685724</v>
      </c>
      <c r="J7398" s="35">
        <v>0.98804466820263148</v>
      </c>
      <c r="K7398" s="35">
        <v>-0.73080804121375453</v>
      </c>
      <c r="L7398" s="35">
        <v>0</v>
      </c>
      <c r="M7398" s="35">
        <v>0</v>
      </c>
      <c r="N7398" s="35">
        <v>0</v>
      </c>
      <c r="O7398" s="35">
        <v>0</v>
      </c>
      <c r="P7398" s="36">
        <v>12</v>
      </c>
      <c r="Q7398" s="37">
        <v>86</v>
      </c>
      <c r="R7398" s="36">
        <v>0</v>
      </c>
      <c r="S7398" s="39">
        <f t="shared" si="254"/>
        <v>86</v>
      </c>
      <c r="T7398" s="34" t="s">
        <v>29</v>
      </c>
      <c r="U7398" s="12">
        <f>((alpha*(beta^speed))*(speed^ceta))</f>
        <v>3.159863170642816E-3</v>
      </c>
      <c r="V7398" s="8">
        <f t="shared" si="255"/>
        <v>86</v>
      </c>
    </row>
    <row r="7399" spans="1:28">
      <c r="A7399" s="34" t="s">
        <v>19</v>
      </c>
      <c r="B7399" s="34" t="s">
        <v>72</v>
      </c>
      <c r="C7399" s="5" t="s">
        <v>163</v>
      </c>
      <c r="D7399" s="35" t="s">
        <v>89</v>
      </c>
      <c r="E7399" s="36" t="s">
        <v>18</v>
      </c>
      <c r="F7399" s="37">
        <v>50</v>
      </c>
      <c r="G7399" s="38">
        <v>-0.06</v>
      </c>
      <c r="H7399" s="34">
        <v>0.97061203172201549</v>
      </c>
      <c r="I7399" s="35">
        <v>0.10170865055555044</v>
      </c>
      <c r="J7399" s="35">
        <v>0.86173372462616105</v>
      </c>
      <c r="K7399" s="35">
        <v>0.41484154845874099</v>
      </c>
      <c r="L7399" s="35">
        <v>0</v>
      </c>
      <c r="M7399" s="35">
        <v>0</v>
      </c>
      <c r="N7399" s="35">
        <v>0</v>
      </c>
      <c r="O7399" s="35">
        <v>0</v>
      </c>
      <c r="P7399" s="36">
        <v>12</v>
      </c>
      <c r="Q7399" s="37">
        <v>86</v>
      </c>
      <c r="R7399" s="36">
        <v>0</v>
      </c>
      <c r="S7399" s="39">
        <f t="shared" si="254"/>
        <v>86</v>
      </c>
      <c r="T7399" s="34" t="s">
        <v>29</v>
      </c>
      <c r="U7399" s="12">
        <f>((alpha*(beta^speed))*(speed^ceta))</f>
        <v>1.7862981249548225E-6</v>
      </c>
      <c r="V7399" s="8">
        <f t="shared" si="255"/>
        <v>86</v>
      </c>
      <c r="AB7399" s="41"/>
    </row>
    <row r="7400" spans="1:28">
      <c r="A7400" s="34" t="s">
        <v>19</v>
      </c>
      <c r="B7400" s="34" t="s">
        <v>72</v>
      </c>
      <c r="C7400" s="5" t="s">
        <v>162</v>
      </c>
      <c r="D7400" s="35" t="s">
        <v>89</v>
      </c>
      <c r="E7400" s="36" t="s">
        <v>17</v>
      </c>
      <c r="F7400" s="37">
        <v>50</v>
      </c>
      <c r="G7400" s="38">
        <v>-0.06</v>
      </c>
      <c r="H7400" s="34">
        <v>0.97506421905208462</v>
      </c>
      <c r="I7400" s="35">
        <v>-9.7347061135456361</v>
      </c>
      <c r="J7400" s="35">
        <v>220.4052405784619</v>
      </c>
      <c r="K7400" s="35">
        <v>5.5641827960845545</v>
      </c>
      <c r="L7400" s="35">
        <v>2.1202814235761269</v>
      </c>
      <c r="M7400" s="35">
        <v>-9.5573703428131016E-3</v>
      </c>
      <c r="N7400" s="35">
        <v>0</v>
      </c>
      <c r="O7400" s="35">
        <v>0</v>
      </c>
      <c r="P7400" s="36">
        <v>12</v>
      </c>
      <c r="Q7400" s="37">
        <v>86</v>
      </c>
      <c r="R7400" s="36">
        <v>10</v>
      </c>
      <c r="S7400" s="39">
        <f t="shared" si="254"/>
        <v>86</v>
      </c>
      <c r="T7400" s="34" t="s">
        <v>44</v>
      </c>
      <c r="U7400" s="12">
        <f>(alpha+(beta/(1+EXP((((-1)*ceta)+(delta*LN(speed)))+(epsilon*speed)))))</f>
        <v>0.15227839155838296</v>
      </c>
      <c r="V7400" s="8">
        <f t="shared" si="255"/>
        <v>86</v>
      </c>
    </row>
    <row r="7401" spans="1:28">
      <c r="A7401" s="34" t="s">
        <v>19</v>
      </c>
      <c r="B7401" s="34" t="s">
        <v>72</v>
      </c>
      <c r="C7401" s="5" t="s">
        <v>163</v>
      </c>
      <c r="D7401" s="35" t="s">
        <v>89</v>
      </c>
      <c r="E7401" s="36" t="s">
        <v>17</v>
      </c>
      <c r="F7401" s="37">
        <v>50</v>
      </c>
      <c r="G7401" s="38">
        <v>-0.06</v>
      </c>
      <c r="H7401" s="34">
        <v>0.97721729369487009</v>
      </c>
      <c r="I7401" s="35">
        <v>-9.5041145622968095</v>
      </c>
      <c r="J7401" s="35">
        <v>227.84695694068046</v>
      </c>
      <c r="K7401" s="35">
        <v>5.3438549971922464</v>
      </c>
      <c r="L7401" s="35">
        <v>2.0636304305872786</v>
      </c>
      <c r="M7401" s="35">
        <v>-8.3358435312203202E-3</v>
      </c>
      <c r="N7401" s="35">
        <v>0</v>
      </c>
      <c r="O7401" s="35">
        <v>0</v>
      </c>
      <c r="P7401" s="36">
        <v>12</v>
      </c>
      <c r="Q7401" s="37">
        <v>86</v>
      </c>
      <c r="R7401" s="36">
        <v>10</v>
      </c>
      <c r="S7401" s="39">
        <f t="shared" si="254"/>
        <v>86</v>
      </c>
      <c r="T7401" s="34" t="s">
        <v>44</v>
      </c>
      <c r="U7401" s="12">
        <f>(alpha+(beta/(1+EXP((((-1)*ceta)+(delta*LN(speed)))+(epsilon*speed)))))</f>
        <v>2.6927676902609221E-2</v>
      </c>
      <c r="V7401" s="8">
        <f t="shared" si="255"/>
        <v>86</v>
      </c>
    </row>
    <row r="7402" spans="1:28">
      <c r="A7402" s="34" t="s">
        <v>19</v>
      </c>
      <c r="B7402" s="34" t="s">
        <v>72</v>
      </c>
      <c r="C7402" s="5" t="s">
        <v>162</v>
      </c>
      <c r="D7402" s="35" t="s">
        <v>89</v>
      </c>
      <c r="E7402" s="36" t="s">
        <v>15</v>
      </c>
      <c r="F7402" s="37">
        <v>100</v>
      </c>
      <c r="G7402" s="38">
        <v>-0.06</v>
      </c>
      <c r="H7402" s="34">
        <v>0.99052993977253989</v>
      </c>
      <c r="I7402" s="35">
        <v>-2.0779863459038879E-2</v>
      </c>
      <c r="J7402" s="35">
        <v>-14.104897223330871</v>
      </c>
      <c r="K7402" s="35">
        <v>0.88329523870944127</v>
      </c>
      <c r="L7402" s="35">
        <v>0.45194570841986131</v>
      </c>
      <c r="M7402" s="35">
        <v>0</v>
      </c>
      <c r="N7402" s="35">
        <v>0</v>
      </c>
      <c r="O7402" s="35">
        <v>0</v>
      </c>
      <c r="P7402" s="36">
        <v>12</v>
      </c>
      <c r="Q7402" s="37">
        <v>83</v>
      </c>
      <c r="R7402" s="36">
        <v>8</v>
      </c>
      <c r="S7402" s="39">
        <f t="shared" si="254"/>
        <v>83</v>
      </c>
      <c r="T7402" s="34" t="s">
        <v>40</v>
      </c>
      <c r="U7402" s="12">
        <f>(alpha-(beta*EXP(((-1)*ceta)*(speed^delta))))</f>
        <v>2.6413052140535423E-4</v>
      </c>
      <c r="V7402" s="8">
        <f t="shared" si="255"/>
        <v>83</v>
      </c>
    </row>
    <row r="7403" spans="1:28">
      <c r="A7403" s="34" t="s">
        <v>19</v>
      </c>
      <c r="B7403" s="34" t="s">
        <v>72</v>
      </c>
      <c r="C7403" s="5" t="s">
        <v>163</v>
      </c>
      <c r="D7403" s="35" t="s">
        <v>89</v>
      </c>
      <c r="E7403" s="36" t="s">
        <v>15</v>
      </c>
      <c r="F7403" s="37">
        <v>100</v>
      </c>
      <c r="G7403" s="38">
        <v>-0.06</v>
      </c>
      <c r="H7403" s="34">
        <v>0.98524977221419419</v>
      </c>
      <c r="I7403" s="35">
        <v>8.9565911717024296</v>
      </c>
      <c r="J7403" s="35">
        <v>0.94906092866370628</v>
      </c>
      <c r="K7403" s="35">
        <v>-0.50151799021042709</v>
      </c>
      <c r="L7403" s="35">
        <v>0</v>
      </c>
      <c r="M7403" s="35">
        <v>0</v>
      </c>
      <c r="N7403" s="35">
        <v>0</v>
      </c>
      <c r="O7403" s="35">
        <v>0</v>
      </c>
      <c r="P7403" s="36">
        <v>12</v>
      </c>
      <c r="Q7403" s="37">
        <v>86</v>
      </c>
      <c r="R7403" s="36">
        <v>0</v>
      </c>
      <c r="S7403" s="39">
        <f t="shared" si="254"/>
        <v>86</v>
      </c>
      <c r="T7403" s="34" t="s">
        <v>29</v>
      </c>
      <c r="U7403" s="12">
        <f>((alpha*(beta^speed))*(speed^ceta))</f>
        <v>1.0696682541465486E-2</v>
      </c>
      <c r="V7403" s="8">
        <f t="shared" si="255"/>
        <v>86</v>
      </c>
    </row>
    <row r="7404" spans="1:28">
      <c r="A7404" s="34" t="s">
        <v>19</v>
      </c>
      <c r="B7404" s="34" t="s">
        <v>72</v>
      </c>
      <c r="C7404" s="5" t="s">
        <v>162</v>
      </c>
      <c r="D7404" s="35" t="s">
        <v>89</v>
      </c>
      <c r="E7404" s="36" t="s">
        <v>16</v>
      </c>
      <c r="F7404" s="37">
        <v>100</v>
      </c>
      <c r="G7404" s="38">
        <v>-0.06</v>
      </c>
      <c r="H7404" s="34">
        <v>0.97784390987344072</v>
      </c>
      <c r="I7404" s="35">
        <v>-0.11044020143953046</v>
      </c>
      <c r="J7404" s="35">
        <v>2.7835493920534788</v>
      </c>
      <c r="K7404" s="35">
        <v>5.5300776033513435</v>
      </c>
      <c r="L7404" s="35">
        <v>2.1377040378797019</v>
      </c>
      <c r="M7404" s="35">
        <v>-9.2710667115846104E-3</v>
      </c>
      <c r="N7404" s="35">
        <v>0</v>
      </c>
      <c r="O7404" s="35">
        <v>0</v>
      </c>
      <c r="P7404" s="36">
        <v>12</v>
      </c>
      <c r="Q7404" s="37">
        <v>85</v>
      </c>
      <c r="R7404" s="36">
        <v>10</v>
      </c>
      <c r="S7404" s="39">
        <f t="shared" si="254"/>
        <v>85</v>
      </c>
      <c r="T7404" s="34" t="s">
        <v>44</v>
      </c>
      <c r="U7404" s="12">
        <f>(alpha+(beta/(1+EXP((((-1)*ceta)+(delta*LN(speed)))+(epsilon*speed)))))</f>
        <v>8.054623270771083E-4</v>
      </c>
      <c r="V7404" s="8">
        <f t="shared" si="255"/>
        <v>85</v>
      </c>
    </row>
    <row r="7405" spans="1:28">
      <c r="A7405" s="34" t="s">
        <v>19</v>
      </c>
      <c r="B7405" s="34" t="s">
        <v>72</v>
      </c>
      <c r="C7405" s="5" t="s">
        <v>163</v>
      </c>
      <c r="D7405" s="35" t="s">
        <v>89</v>
      </c>
      <c r="E7405" s="36" t="s">
        <v>16</v>
      </c>
      <c r="F7405" s="37">
        <v>100</v>
      </c>
      <c r="G7405" s="38">
        <v>-0.06</v>
      </c>
      <c r="H7405" s="34">
        <v>0.97723902631718418</v>
      </c>
      <c r="I7405" s="35">
        <v>-0.33095300985150244</v>
      </c>
      <c r="J7405" s="35">
        <v>8.3073914010599825</v>
      </c>
      <c r="K7405" s="35">
        <v>5.7159904787875373</v>
      </c>
      <c r="L7405" s="35">
        <v>2.189078825836817</v>
      </c>
      <c r="M7405" s="35">
        <v>-9.8619725733829766E-3</v>
      </c>
      <c r="N7405" s="35">
        <v>0</v>
      </c>
      <c r="O7405" s="35">
        <v>0</v>
      </c>
      <c r="P7405" s="36">
        <v>12</v>
      </c>
      <c r="Q7405" s="37">
        <v>85</v>
      </c>
      <c r="R7405" s="36">
        <v>10</v>
      </c>
      <c r="S7405" s="39">
        <f t="shared" si="254"/>
        <v>85</v>
      </c>
      <c r="T7405" s="34" t="s">
        <v>44</v>
      </c>
      <c r="U7405" s="12">
        <f>(alpha+(beta/(1+EXP((((-1)*ceta)+(delta*LN(speed)))+(epsilon*speed)))))</f>
        <v>3.5822936098581226E-3</v>
      </c>
      <c r="V7405" s="8">
        <f t="shared" si="255"/>
        <v>85</v>
      </c>
    </row>
    <row r="7406" spans="1:28">
      <c r="A7406" s="34" t="s">
        <v>19</v>
      </c>
      <c r="B7406" s="34" t="s">
        <v>72</v>
      </c>
      <c r="C7406" s="5" t="s">
        <v>162</v>
      </c>
      <c r="D7406" s="35" t="s">
        <v>89</v>
      </c>
      <c r="E7406" s="36" t="s">
        <v>14</v>
      </c>
      <c r="F7406" s="37">
        <v>100</v>
      </c>
      <c r="G7406" s="38">
        <v>-0.06</v>
      </c>
      <c r="H7406" s="34">
        <v>0.99068120393506443</v>
      </c>
      <c r="I7406" s="35">
        <v>2.8178429435191275</v>
      </c>
      <c r="J7406" s="35">
        <v>-10.877375882817828</v>
      </c>
      <c r="K7406" s="35">
        <v>-1.885448267888052</v>
      </c>
      <c r="L7406" s="35">
        <v>0</v>
      </c>
      <c r="M7406" s="35">
        <v>0</v>
      </c>
      <c r="N7406" s="35">
        <v>0</v>
      </c>
      <c r="O7406" s="35">
        <v>0</v>
      </c>
      <c r="P7406" s="36">
        <v>12</v>
      </c>
      <c r="Q7406" s="37">
        <v>86</v>
      </c>
      <c r="R7406" s="36">
        <v>13</v>
      </c>
      <c r="S7406" s="39">
        <f t="shared" si="254"/>
        <v>86</v>
      </c>
      <c r="T7406" s="34" t="s">
        <v>50</v>
      </c>
      <c r="U7406" s="12">
        <f>EXP((alpha+(beta/speed))+(ceta*LN(speed)))</f>
        <v>3.3223611280057616E-3</v>
      </c>
      <c r="V7406" s="8">
        <f t="shared" si="255"/>
        <v>86</v>
      </c>
      <c r="AB7406" s="41"/>
    </row>
    <row r="7407" spans="1:28">
      <c r="A7407" s="34" t="s">
        <v>19</v>
      </c>
      <c r="B7407" s="34" t="s">
        <v>72</v>
      </c>
      <c r="C7407" s="5" t="s">
        <v>163</v>
      </c>
      <c r="D7407" s="35" t="s">
        <v>89</v>
      </c>
      <c r="E7407" s="36" t="s">
        <v>14</v>
      </c>
      <c r="F7407" s="37">
        <v>100</v>
      </c>
      <c r="G7407" s="38">
        <v>-0.06</v>
      </c>
      <c r="H7407" s="34">
        <v>0.99127904391962152</v>
      </c>
      <c r="I7407" s="35">
        <v>1.8744343574141991</v>
      </c>
      <c r="J7407" s="35">
        <v>-10.556188763312432</v>
      </c>
      <c r="K7407" s="35">
        <v>-1.8459314043559065</v>
      </c>
      <c r="L7407" s="35">
        <v>0</v>
      </c>
      <c r="M7407" s="35">
        <v>0</v>
      </c>
      <c r="N7407" s="35">
        <v>0</v>
      </c>
      <c r="O7407" s="35">
        <v>0</v>
      </c>
      <c r="P7407" s="36">
        <v>12</v>
      </c>
      <c r="Q7407" s="37">
        <v>86</v>
      </c>
      <c r="R7407" s="36">
        <v>13</v>
      </c>
      <c r="S7407" s="39">
        <f t="shared" si="254"/>
        <v>86</v>
      </c>
      <c r="T7407" s="34" t="s">
        <v>50</v>
      </c>
      <c r="U7407" s="12">
        <f>EXP((alpha+(beta/speed))+(ceta*LN(speed)))</f>
        <v>1.5480927592453665E-3</v>
      </c>
      <c r="V7407" s="8">
        <f t="shared" si="255"/>
        <v>86</v>
      </c>
      <c r="AB7407" s="41"/>
    </row>
    <row r="7408" spans="1:28">
      <c r="A7408" s="34" t="s">
        <v>19</v>
      </c>
      <c r="B7408" s="34" t="s">
        <v>72</v>
      </c>
      <c r="C7408" s="5" t="s">
        <v>162</v>
      </c>
      <c r="D7408" s="35" t="s">
        <v>89</v>
      </c>
      <c r="E7408" s="36" t="s">
        <v>18</v>
      </c>
      <c r="F7408" s="37">
        <v>100</v>
      </c>
      <c r="G7408" s="38">
        <v>-0.06</v>
      </c>
      <c r="H7408" s="34">
        <v>0.98941649964030198</v>
      </c>
      <c r="I7408" s="35">
        <v>0.20864803152183123</v>
      </c>
      <c r="J7408" s="35">
        <v>0.98699694116856151</v>
      </c>
      <c r="K7408" s="35">
        <v>-0.68990082338552239</v>
      </c>
      <c r="L7408" s="35">
        <v>0</v>
      </c>
      <c r="M7408" s="35">
        <v>0</v>
      </c>
      <c r="N7408" s="35">
        <v>0</v>
      </c>
      <c r="O7408" s="35">
        <v>0</v>
      </c>
      <c r="P7408" s="36">
        <v>12</v>
      </c>
      <c r="Q7408" s="37">
        <v>86</v>
      </c>
      <c r="R7408" s="36">
        <v>0</v>
      </c>
      <c r="S7408" s="39">
        <f t="shared" si="254"/>
        <v>86</v>
      </c>
      <c r="T7408" s="34" t="s">
        <v>29</v>
      </c>
      <c r="U7408" s="12">
        <f>((alpha*(beta^speed))*(speed^ceta))</f>
        <v>3.1330086703401363E-3</v>
      </c>
      <c r="V7408" s="8">
        <f t="shared" si="255"/>
        <v>86</v>
      </c>
    </row>
    <row r="7409" spans="1:28">
      <c r="A7409" s="34" t="s">
        <v>19</v>
      </c>
      <c r="B7409" s="34" t="s">
        <v>72</v>
      </c>
      <c r="C7409" s="5" t="s">
        <v>163</v>
      </c>
      <c r="D7409" s="35" t="s">
        <v>89</v>
      </c>
      <c r="E7409" s="36" t="s">
        <v>18</v>
      </c>
      <c r="F7409" s="37">
        <v>100</v>
      </c>
      <c r="G7409" s="38">
        <v>-0.06</v>
      </c>
      <c r="H7409" s="34">
        <v>0.96698604232290764</v>
      </c>
      <c r="I7409" s="35">
        <v>4.9563585906960299E-2</v>
      </c>
      <c r="J7409" s="35">
        <v>0.84234057023601061</v>
      </c>
      <c r="K7409" s="35">
        <v>0.81386996047553828</v>
      </c>
      <c r="L7409" s="35">
        <v>0</v>
      </c>
      <c r="M7409" s="35">
        <v>0</v>
      </c>
      <c r="N7409" s="35">
        <v>0</v>
      </c>
      <c r="O7409" s="35">
        <v>0</v>
      </c>
      <c r="P7409" s="36">
        <v>12</v>
      </c>
      <c r="Q7409" s="37">
        <v>86</v>
      </c>
      <c r="R7409" s="36">
        <v>0</v>
      </c>
      <c r="S7409" s="39">
        <f t="shared" si="254"/>
        <v>86</v>
      </c>
      <c r="T7409" s="34" t="s">
        <v>29</v>
      </c>
      <c r="U7409" s="12">
        <f>((alpha*(beta^speed))*(speed^ceta))</f>
        <v>7.270038023999154E-7</v>
      </c>
      <c r="V7409" s="8">
        <f t="shared" si="255"/>
        <v>86</v>
      </c>
      <c r="AB7409" s="41"/>
    </row>
    <row r="7410" spans="1:28">
      <c r="A7410" s="34" t="s">
        <v>19</v>
      </c>
      <c r="B7410" s="34" t="s">
        <v>72</v>
      </c>
      <c r="C7410" s="5" t="s">
        <v>162</v>
      </c>
      <c r="D7410" s="35" t="s">
        <v>89</v>
      </c>
      <c r="E7410" s="36" t="s">
        <v>17</v>
      </c>
      <c r="F7410" s="37">
        <v>100</v>
      </c>
      <c r="G7410" s="38">
        <v>-0.06</v>
      </c>
      <c r="H7410" s="34">
        <v>0.96646155514945487</v>
      </c>
      <c r="I7410" s="35">
        <v>-8.8034464518231399</v>
      </c>
      <c r="J7410" s="35">
        <v>190.1999362376292</v>
      </c>
      <c r="K7410" s="35">
        <v>6.1644509422743239</v>
      </c>
      <c r="L7410" s="35">
        <v>2.2628700584763624</v>
      </c>
      <c r="M7410" s="35">
        <v>-1.087049203184594E-2</v>
      </c>
      <c r="N7410" s="35">
        <v>0</v>
      </c>
      <c r="O7410" s="35">
        <v>0</v>
      </c>
      <c r="P7410" s="36">
        <v>12</v>
      </c>
      <c r="Q7410" s="37">
        <v>86</v>
      </c>
      <c r="R7410" s="36">
        <v>10</v>
      </c>
      <c r="S7410" s="39">
        <f t="shared" si="254"/>
        <v>86</v>
      </c>
      <c r="T7410" s="34" t="s">
        <v>44</v>
      </c>
      <c r="U7410" s="12">
        <f>(alpha+(beta/(1+EXP((((-1)*ceta)+(delta*LN(speed)))+(epsilon*speed)))))</f>
        <v>0.38777910984275721</v>
      </c>
      <c r="V7410" s="8">
        <f t="shared" si="255"/>
        <v>86</v>
      </c>
    </row>
    <row r="7411" spans="1:28">
      <c r="A7411" s="34" t="s">
        <v>19</v>
      </c>
      <c r="B7411" s="34" t="s">
        <v>72</v>
      </c>
      <c r="C7411" s="5" t="s">
        <v>163</v>
      </c>
      <c r="D7411" s="35" t="s">
        <v>89</v>
      </c>
      <c r="E7411" s="36" t="s">
        <v>17</v>
      </c>
      <c r="F7411" s="37">
        <v>100</v>
      </c>
      <c r="G7411" s="38">
        <v>-0.06</v>
      </c>
      <c r="H7411" s="34">
        <v>0.96903635145605438</v>
      </c>
      <c r="I7411" s="35">
        <v>-8.8298709845960239</v>
      </c>
      <c r="J7411" s="35">
        <v>194.10525319852229</v>
      </c>
      <c r="K7411" s="35">
        <v>6.0015369341636244</v>
      </c>
      <c r="L7411" s="35">
        <v>2.2244248441791088</v>
      </c>
      <c r="M7411" s="35">
        <v>-1.0396770047464589E-2</v>
      </c>
      <c r="N7411" s="35">
        <v>0</v>
      </c>
      <c r="O7411" s="35">
        <v>0</v>
      </c>
      <c r="P7411" s="36">
        <v>12</v>
      </c>
      <c r="Q7411" s="37">
        <v>86</v>
      </c>
      <c r="R7411" s="36">
        <v>10</v>
      </c>
      <c r="S7411" s="39">
        <f t="shared" si="254"/>
        <v>86</v>
      </c>
      <c r="T7411" s="34" t="s">
        <v>44</v>
      </c>
      <c r="U7411" s="12">
        <f>(alpha+(beta/(1+EXP((((-1)*ceta)+(delta*LN(speed)))+(epsilon*speed)))))</f>
        <v>0.26499726829136705</v>
      </c>
      <c r="V7411" s="8">
        <f t="shared" si="255"/>
        <v>86</v>
      </c>
    </row>
    <row r="7412" spans="1:28">
      <c r="A7412" s="34" t="s">
        <v>19</v>
      </c>
      <c r="B7412" s="34" t="s">
        <v>72</v>
      </c>
      <c r="C7412" s="5" t="s">
        <v>162</v>
      </c>
      <c r="D7412" s="35" t="s">
        <v>89</v>
      </c>
      <c r="E7412" s="36" t="s">
        <v>15</v>
      </c>
      <c r="F7412" s="37">
        <v>0</v>
      </c>
      <c r="G7412" s="38">
        <v>-0.04</v>
      </c>
      <c r="H7412" s="34">
        <v>0.99332985184339773</v>
      </c>
      <c r="I7412" s="35">
        <v>-0.19263089011350509</v>
      </c>
      <c r="J7412" s="35">
        <v>24.676643219753124</v>
      </c>
      <c r="K7412" s="35">
        <v>9.421378877555632E-2</v>
      </c>
      <c r="L7412" s="35">
        <v>1.1758173141390356</v>
      </c>
      <c r="M7412" s="35">
        <v>-4.4912183733278512E-3</v>
      </c>
      <c r="N7412" s="35">
        <v>0</v>
      </c>
      <c r="O7412" s="35">
        <v>0</v>
      </c>
      <c r="P7412" s="36">
        <v>12</v>
      </c>
      <c r="Q7412" s="37">
        <v>86</v>
      </c>
      <c r="R7412" s="36">
        <v>10</v>
      </c>
      <c r="S7412" s="39">
        <f t="shared" si="254"/>
        <v>86</v>
      </c>
      <c r="T7412" s="34" t="s">
        <v>44</v>
      </c>
      <c r="U7412" s="12">
        <f>(alpha+(beta/(1+EXP((((-1)*ceta)+(delta*LN(speed)))+(epsilon*speed)))))</f>
        <v>1.7560404697216092E-2</v>
      </c>
      <c r="V7412" s="8">
        <f t="shared" si="255"/>
        <v>86</v>
      </c>
    </row>
    <row r="7413" spans="1:28">
      <c r="A7413" s="34" t="s">
        <v>19</v>
      </c>
      <c r="B7413" s="34" t="s">
        <v>72</v>
      </c>
      <c r="C7413" s="5" t="s">
        <v>163</v>
      </c>
      <c r="D7413" s="35" t="s">
        <v>89</v>
      </c>
      <c r="E7413" s="36" t="s">
        <v>15</v>
      </c>
      <c r="F7413" s="37">
        <v>0</v>
      </c>
      <c r="G7413" s="38">
        <v>-0.04</v>
      </c>
      <c r="H7413" s="34">
        <v>0.99193466273143049</v>
      </c>
      <c r="I7413" s="35">
        <v>-9.9817722150945365E-2</v>
      </c>
      <c r="J7413" s="35">
        <v>26.609260459083227</v>
      </c>
      <c r="K7413" s="35">
        <v>0.3136268450347075</v>
      </c>
      <c r="L7413" s="35">
        <v>1.093959411632631</v>
      </c>
      <c r="M7413" s="35">
        <v>8.9225327234592321E-3</v>
      </c>
      <c r="N7413" s="35">
        <v>0</v>
      </c>
      <c r="O7413" s="35">
        <v>0</v>
      </c>
      <c r="P7413" s="36">
        <v>12</v>
      </c>
      <c r="Q7413" s="37">
        <v>86</v>
      </c>
      <c r="R7413" s="36">
        <v>10</v>
      </c>
      <c r="S7413" s="39">
        <f t="shared" si="254"/>
        <v>86</v>
      </c>
      <c r="T7413" s="34" t="s">
        <v>44</v>
      </c>
      <c r="U7413" s="12">
        <f>(alpha+(beta/(1+EXP((((-1)*ceta)+(delta*LN(speed)))+(epsilon*speed)))))</f>
        <v>2.8894566702395597E-2</v>
      </c>
      <c r="V7413" s="8">
        <f t="shared" si="255"/>
        <v>86</v>
      </c>
    </row>
    <row r="7414" spans="1:28">
      <c r="A7414" s="34" t="s">
        <v>19</v>
      </c>
      <c r="B7414" s="34" t="s">
        <v>72</v>
      </c>
      <c r="C7414" s="5" t="s">
        <v>162</v>
      </c>
      <c r="D7414" s="35" t="s">
        <v>89</v>
      </c>
      <c r="E7414" s="36" t="s">
        <v>16</v>
      </c>
      <c r="F7414" s="37">
        <v>0</v>
      </c>
      <c r="G7414" s="38">
        <v>-0.04</v>
      </c>
      <c r="H7414" s="34">
        <v>0.98438329839925764</v>
      </c>
      <c r="I7414" s="35">
        <v>14.363809793952345</v>
      </c>
      <c r="J7414" s="35">
        <v>0.97055940807244512</v>
      </c>
      <c r="K7414" s="35">
        <v>-0.61865572603195351</v>
      </c>
      <c r="L7414" s="35">
        <v>0</v>
      </c>
      <c r="M7414" s="35">
        <v>0</v>
      </c>
      <c r="N7414" s="35">
        <v>0</v>
      </c>
      <c r="O7414" s="35">
        <v>0</v>
      </c>
      <c r="P7414" s="36">
        <v>12</v>
      </c>
      <c r="Q7414" s="37">
        <v>86</v>
      </c>
      <c r="R7414" s="36">
        <v>0</v>
      </c>
      <c r="S7414" s="39">
        <f t="shared" si="254"/>
        <v>86</v>
      </c>
      <c r="T7414" s="34" t="s">
        <v>29</v>
      </c>
      <c r="U7414" s="12">
        <f>((alpha*(beta^speed))*(speed^ceta))</f>
        <v>6.9884963907586237E-2</v>
      </c>
      <c r="V7414" s="8">
        <f t="shared" si="255"/>
        <v>86</v>
      </c>
    </row>
    <row r="7415" spans="1:28">
      <c r="A7415" s="34" t="s">
        <v>19</v>
      </c>
      <c r="B7415" s="34" t="s">
        <v>72</v>
      </c>
      <c r="C7415" s="5" t="s">
        <v>163</v>
      </c>
      <c r="D7415" s="35" t="s">
        <v>89</v>
      </c>
      <c r="E7415" s="36" t="s">
        <v>16</v>
      </c>
      <c r="F7415" s="37">
        <v>0</v>
      </c>
      <c r="G7415" s="38">
        <v>-0.04</v>
      </c>
      <c r="H7415" s="34">
        <v>0.98407236245200769</v>
      </c>
      <c r="I7415" s="35">
        <v>-0.7088549101064151</v>
      </c>
      <c r="J7415" s="35">
        <v>23.999972675417197</v>
      </c>
      <c r="K7415" s="35">
        <v>2.3527659714863289</v>
      </c>
      <c r="L7415" s="35">
        <v>1.2836051362889227</v>
      </c>
      <c r="M7415" s="35">
        <v>-3.9369079893259009E-4</v>
      </c>
      <c r="N7415" s="35">
        <v>0</v>
      </c>
      <c r="O7415" s="35">
        <v>0</v>
      </c>
      <c r="P7415" s="36">
        <v>12</v>
      </c>
      <c r="Q7415" s="37">
        <v>86</v>
      </c>
      <c r="R7415" s="36">
        <v>10</v>
      </c>
      <c r="S7415" s="39">
        <f t="shared" si="254"/>
        <v>86</v>
      </c>
      <c r="T7415" s="34" t="s">
        <v>44</v>
      </c>
      <c r="U7415" s="12">
        <f>(alpha+(beta/(1+EXP((((-1)*ceta)+(delta*LN(speed)))+(epsilon*speed)))))</f>
        <v>0.11969360518657912</v>
      </c>
      <c r="V7415" s="8">
        <f t="shared" si="255"/>
        <v>86</v>
      </c>
    </row>
    <row r="7416" spans="1:28">
      <c r="A7416" s="34" t="s">
        <v>19</v>
      </c>
      <c r="B7416" s="34" t="s">
        <v>72</v>
      </c>
      <c r="C7416" s="5" t="s">
        <v>162</v>
      </c>
      <c r="D7416" s="35" t="s">
        <v>89</v>
      </c>
      <c r="E7416" s="36" t="s">
        <v>14</v>
      </c>
      <c r="F7416" s="37">
        <v>0</v>
      </c>
      <c r="G7416" s="38">
        <v>-0.04</v>
      </c>
      <c r="H7416" s="34">
        <v>0.99445639214776727</v>
      </c>
      <c r="I7416" s="35">
        <v>1.1680781718686006</v>
      </c>
      <c r="J7416" s="35">
        <v>0.98763828004241672</v>
      </c>
      <c r="K7416" s="35">
        <v>-1.015923834254324</v>
      </c>
      <c r="L7416" s="35">
        <v>0</v>
      </c>
      <c r="M7416" s="35">
        <v>0</v>
      </c>
      <c r="N7416" s="35">
        <v>0</v>
      </c>
      <c r="O7416" s="35">
        <v>0</v>
      </c>
      <c r="P7416" s="36">
        <v>12</v>
      </c>
      <c r="Q7416" s="37">
        <v>86</v>
      </c>
      <c r="R7416" s="36">
        <v>0</v>
      </c>
      <c r="S7416" s="39">
        <f t="shared" si="254"/>
        <v>86</v>
      </c>
      <c r="T7416" s="34" t="s">
        <v>29</v>
      </c>
      <c r="U7416" s="12">
        <f t="shared" ref="U7416:U7421" si="257">((alpha*(beta^speed))*(speed^ceta))</f>
        <v>4.3409968396022269E-3</v>
      </c>
      <c r="V7416" s="8">
        <f t="shared" si="255"/>
        <v>86</v>
      </c>
      <c r="AB7416" s="41"/>
    </row>
    <row r="7417" spans="1:28">
      <c r="A7417" s="34" t="s">
        <v>19</v>
      </c>
      <c r="B7417" s="34" t="s">
        <v>72</v>
      </c>
      <c r="C7417" s="5" t="s">
        <v>163</v>
      </c>
      <c r="D7417" s="35" t="s">
        <v>89</v>
      </c>
      <c r="E7417" s="36" t="s">
        <v>14</v>
      </c>
      <c r="F7417" s="37">
        <v>0</v>
      </c>
      <c r="G7417" s="38">
        <v>-0.04</v>
      </c>
      <c r="H7417" s="34">
        <v>0.99381850674828431</v>
      </c>
      <c r="I7417" s="35">
        <v>0.45017620851895029</v>
      </c>
      <c r="J7417" s="35">
        <v>0.98700176589417088</v>
      </c>
      <c r="K7417" s="35">
        <v>-0.94868281464855919</v>
      </c>
      <c r="L7417" s="35">
        <v>0</v>
      </c>
      <c r="M7417" s="35">
        <v>0</v>
      </c>
      <c r="N7417" s="35">
        <v>0</v>
      </c>
      <c r="O7417" s="35">
        <v>0</v>
      </c>
      <c r="P7417" s="36">
        <v>12</v>
      </c>
      <c r="Q7417" s="37">
        <v>86</v>
      </c>
      <c r="R7417" s="36">
        <v>0</v>
      </c>
      <c r="S7417" s="39">
        <f t="shared" si="254"/>
        <v>86</v>
      </c>
      <c r="T7417" s="34" t="s">
        <v>29</v>
      </c>
      <c r="U7417" s="12">
        <f t="shared" si="257"/>
        <v>2.1354974474900429E-3</v>
      </c>
      <c r="V7417" s="8">
        <f t="shared" si="255"/>
        <v>86</v>
      </c>
      <c r="AB7417" s="41"/>
    </row>
    <row r="7418" spans="1:28">
      <c r="A7418" s="34" t="s">
        <v>19</v>
      </c>
      <c r="B7418" s="34" t="s">
        <v>72</v>
      </c>
      <c r="C7418" s="5" t="s">
        <v>162</v>
      </c>
      <c r="D7418" s="35" t="s">
        <v>89</v>
      </c>
      <c r="E7418" s="36" t="s">
        <v>18</v>
      </c>
      <c r="F7418" s="37">
        <v>0</v>
      </c>
      <c r="G7418" s="38">
        <v>-0.04</v>
      </c>
      <c r="H7418" s="34">
        <v>0.99121353490918218</v>
      </c>
      <c r="I7418" s="35">
        <v>0.27209841684697578</v>
      </c>
      <c r="J7418" s="35">
        <v>0.98750522738629543</v>
      </c>
      <c r="K7418" s="35">
        <v>-0.72547268220296524</v>
      </c>
      <c r="L7418" s="35">
        <v>0</v>
      </c>
      <c r="M7418" s="35">
        <v>0</v>
      </c>
      <c r="N7418" s="35">
        <v>0</v>
      </c>
      <c r="O7418" s="35">
        <v>0</v>
      </c>
      <c r="P7418" s="36">
        <v>12</v>
      </c>
      <c r="Q7418" s="37">
        <v>86</v>
      </c>
      <c r="R7418" s="36">
        <v>0</v>
      </c>
      <c r="S7418" s="39">
        <f t="shared" si="254"/>
        <v>86</v>
      </c>
      <c r="T7418" s="34" t="s">
        <v>29</v>
      </c>
      <c r="U7418" s="12">
        <f t="shared" si="257"/>
        <v>3.6449276706409751E-3</v>
      </c>
      <c r="V7418" s="8">
        <f t="shared" si="255"/>
        <v>86</v>
      </c>
      <c r="AB7418" s="41"/>
    </row>
    <row r="7419" spans="1:28">
      <c r="A7419" s="34" t="s">
        <v>19</v>
      </c>
      <c r="B7419" s="34" t="s">
        <v>72</v>
      </c>
      <c r="C7419" s="5" t="s">
        <v>163</v>
      </c>
      <c r="D7419" s="35" t="s">
        <v>89</v>
      </c>
      <c r="E7419" s="36" t="s">
        <v>18</v>
      </c>
      <c r="F7419" s="37">
        <v>0</v>
      </c>
      <c r="G7419" s="38">
        <v>-0.04</v>
      </c>
      <c r="H7419" s="34">
        <v>0.97702108404400279</v>
      </c>
      <c r="I7419" s="35">
        <v>0.1708798879806539</v>
      </c>
      <c r="J7419" s="35">
        <v>0.89998452951617047</v>
      </c>
      <c r="K7419" s="35">
        <v>6.87958944634076E-2</v>
      </c>
      <c r="L7419" s="35">
        <v>0</v>
      </c>
      <c r="M7419" s="35">
        <v>0</v>
      </c>
      <c r="N7419" s="35">
        <v>0</v>
      </c>
      <c r="O7419" s="35">
        <v>0</v>
      </c>
      <c r="P7419" s="36">
        <v>12</v>
      </c>
      <c r="Q7419" s="37">
        <v>86</v>
      </c>
      <c r="R7419" s="36">
        <v>0</v>
      </c>
      <c r="S7419" s="39">
        <f t="shared" si="254"/>
        <v>86</v>
      </c>
      <c r="T7419" s="34" t="s">
        <v>29</v>
      </c>
      <c r="U7419" s="12">
        <f t="shared" si="257"/>
        <v>2.6914746562490529E-5</v>
      </c>
      <c r="V7419" s="8">
        <f t="shared" si="255"/>
        <v>86</v>
      </c>
      <c r="AB7419" s="41"/>
    </row>
    <row r="7420" spans="1:28">
      <c r="A7420" s="34" t="s">
        <v>19</v>
      </c>
      <c r="B7420" s="34" t="s">
        <v>72</v>
      </c>
      <c r="C7420" s="5" t="s">
        <v>162</v>
      </c>
      <c r="D7420" s="35" t="s">
        <v>89</v>
      </c>
      <c r="E7420" s="36" t="s">
        <v>17</v>
      </c>
      <c r="F7420" s="37">
        <v>0</v>
      </c>
      <c r="G7420" s="38">
        <v>-0.04</v>
      </c>
      <c r="H7420" s="34">
        <v>0.97908788350182263</v>
      </c>
      <c r="I7420" s="35">
        <v>1010.8466930543121</v>
      </c>
      <c r="J7420" s="35">
        <v>0.96906417474459761</v>
      </c>
      <c r="K7420" s="35">
        <v>-0.5465196581949282</v>
      </c>
      <c r="L7420" s="35">
        <v>0</v>
      </c>
      <c r="M7420" s="35">
        <v>0</v>
      </c>
      <c r="N7420" s="35">
        <v>0</v>
      </c>
      <c r="O7420" s="35">
        <v>0</v>
      </c>
      <c r="P7420" s="36">
        <v>12</v>
      </c>
      <c r="Q7420" s="37">
        <v>86</v>
      </c>
      <c r="R7420" s="36">
        <v>0</v>
      </c>
      <c r="S7420" s="39">
        <f t="shared" si="254"/>
        <v>86</v>
      </c>
      <c r="T7420" s="34" t="s">
        <v>29</v>
      </c>
      <c r="U7420" s="12">
        <f t="shared" si="257"/>
        <v>5.9396680007894043</v>
      </c>
      <c r="V7420" s="8">
        <f t="shared" si="255"/>
        <v>86</v>
      </c>
    </row>
    <row r="7421" spans="1:28">
      <c r="A7421" s="34" t="s">
        <v>19</v>
      </c>
      <c r="B7421" s="34" t="s">
        <v>72</v>
      </c>
      <c r="C7421" s="5" t="s">
        <v>163</v>
      </c>
      <c r="D7421" s="35" t="s">
        <v>89</v>
      </c>
      <c r="E7421" s="36" t="s">
        <v>17</v>
      </c>
      <c r="F7421" s="37">
        <v>0</v>
      </c>
      <c r="G7421" s="38">
        <v>-0.04</v>
      </c>
      <c r="H7421" s="34">
        <v>0.98090376017348768</v>
      </c>
      <c r="I7421" s="35">
        <v>1048.714620508295</v>
      </c>
      <c r="J7421" s="35">
        <v>0.96957414052707491</v>
      </c>
      <c r="K7421" s="35">
        <v>-0.56790640592640018</v>
      </c>
      <c r="L7421" s="35">
        <v>0</v>
      </c>
      <c r="M7421" s="35">
        <v>0</v>
      </c>
      <c r="N7421" s="35">
        <v>0</v>
      </c>
      <c r="O7421" s="35">
        <v>0</v>
      </c>
      <c r="P7421" s="36">
        <v>12</v>
      </c>
      <c r="Q7421" s="37">
        <v>86</v>
      </c>
      <c r="R7421" s="36">
        <v>0</v>
      </c>
      <c r="S7421" s="39">
        <f t="shared" si="254"/>
        <v>86</v>
      </c>
      <c r="T7421" s="34" t="s">
        <v>29</v>
      </c>
      <c r="U7421" s="12">
        <f t="shared" si="257"/>
        <v>5.8615343935043169</v>
      </c>
      <c r="V7421" s="8">
        <f t="shared" si="255"/>
        <v>86</v>
      </c>
    </row>
    <row r="7422" spans="1:28">
      <c r="A7422" s="34" t="s">
        <v>19</v>
      </c>
      <c r="B7422" s="34" t="s">
        <v>72</v>
      </c>
      <c r="C7422" s="5" t="s">
        <v>162</v>
      </c>
      <c r="D7422" s="35" t="s">
        <v>89</v>
      </c>
      <c r="E7422" s="36" t="s">
        <v>15</v>
      </c>
      <c r="F7422" s="37">
        <v>50</v>
      </c>
      <c r="G7422" s="38">
        <v>-0.04</v>
      </c>
      <c r="H7422" s="34">
        <v>0.99232663034009028</v>
      </c>
      <c r="I7422" s="35">
        <v>-7.3475345515266383E-2</v>
      </c>
      <c r="J7422" s="35">
        <v>26.237517870667329</v>
      </c>
      <c r="K7422" s="35">
        <v>-0.29305051067837945</v>
      </c>
      <c r="L7422" s="35">
        <v>1.0442214039738338</v>
      </c>
      <c r="M7422" s="35">
        <v>9.860150190223696E-3</v>
      </c>
      <c r="N7422" s="35">
        <v>0</v>
      </c>
      <c r="O7422" s="35">
        <v>0</v>
      </c>
      <c r="P7422" s="36">
        <v>12</v>
      </c>
      <c r="Q7422" s="37">
        <v>86</v>
      </c>
      <c r="R7422" s="36">
        <v>10</v>
      </c>
      <c r="S7422" s="39">
        <f t="shared" si="254"/>
        <v>86</v>
      </c>
      <c r="T7422" s="34" t="s">
        <v>44</v>
      </c>
      <c r="U7422" s="12">
        <f>(alpha+(beta/(1+EXP((((-1)*ceta)+(delta*LN(speed)))+(epsilon*speed)))))</f>
        <v>6.3268698225428383E-3</v>
      </c>
      <c r="V7422" s="8">
        <f t="shared" si="255"/>
        <v>86</v>
      </c>
    </row>
    <row r="7423" spans="1:28">
      <c r="A7423" s="34" t="s">
        <v>19</v>
      </c>
      <c r="B7423" s="34" t="s">
        <v>72</v>
      </c>
      <c r="C7423" s="5" t="s">
        <v>163</v>
      </c>
      <c r="D7423" s="35" t="s">
        <v>89</v>
      </c>
      <c r="E7423" s="36" t="s">
        <v>15</v>
      </c>
      <c r="F7423" s="37">
        <v>50</v>
      </c>
      <c r="G7423" s="38">
        <v>-0.04</v>
      </c>
      <c r="H7423" s="34">
        <v>0.98795830522302652</v>
      </c>
      <c r="I7423" s="35">
        <v>-9.966444598381427E-2</v>
      </c>
      <c r="J7423" s="35">
        <v>12.428067540541996</v>
      </c>
      <c r="K7423" s="35">
        <v>1.0974518003133034</v>
      </c>
      <c r="L7423" s="35">
        <v>1.0729592275275079</v>
      </c>
      <c r="M7423" s="35">
        <v>1.1653025901545178E-2</v>
      </c>
      <c r="N7423" s="35">
        <v>0</v>
      </c>
      <c r="O7423" s="35">
        <v>0</v>
      </c>
      <c r="P7423" s="36">
        <v>12</v>
      </c>
      <c r="Q7423" s="37">
        <v>86</v>
      </c>
      <c r="R7423" s="36">
        <v>10</v>
      </c>
      <c r="S7423" s="39">
        <f t="shared" si="254"/>
        <v>86</v>
      </c>
      <c r="T7423" s="34" t="s">
        <v>44</v>
      </c>
      <c r="U7423" s="12">
        <f>(alpha+(beta/(1+EXP((((-1)*ceta)+(delta*LN(speed)))+(epsilon*speed)))))</f>
        <v>1.4138919747660891E-2</v>
      </c>
      <c r="V7423" s="8">
        <f t="shared" si="255"/>
        <v>86</v>
      </c>
    </row>
    <row r="7424" spans="1:28">
      <c r="A7424" s="34" t="s">
        <v>19</v>
      </c>
      <c r="B7424" s="34" t="s">
        <v>72</v>
      </c>
      <c r="C7424" s="5" t="s">
        <v>162</v>
      </c>
      <c r="D7424" s="35" t="s">
        <v>89</v>
      </c>
      <c r="E7424" s="36" t="s">
        <v>16</v>
      </c>
      <c r="F7424" s="37">
        <v>50</v>
      </c>
      <c r="G7424" s="38">
        <v>-0.04</v>
      </c>
      <c r="H7424" s="34">
        <v>0.97816004056533723</v>
      </c>
      <c r="I7424" s="35">
        <v>-0.31385845959347669</v>
      </c>
      <c r="J7424" s="35">
        <v>6.5213804700411435</v>
      </c>
      <c r="K7424" s="35">
        <v>2.5839349579493569</v>
      </c>
      <c r="L7424" s="35">
        <v>1.2570457120680232</v>
      </c>
      <c r="M7424" s="35">
        <v>-1.2232206406928444E-3</v>
      </c>
      <c r="N7424" s="35">
        <v>0</v>
      </c>
      <c r="O7424" s="35">
        <v>0</v>
      </c>
      <c r="P7424" s="36">
        <v>12</v>
      </c>
      <c r="Q7424" s="37">
        <v>86</v>
      </c>
      <c r="R7424" s="36">
        <v>10</v>
      </c>
      <c r="S7424" s="39">
        <f t="shared" si="254"/>
        <v>86</v>
      </c>
      <c r="T7424" s="34" t="s">
        <v>44</v>
      </c>
      <c r="U7424" s="12">
        <f>(alpha+(beta/(1+EXP((((-1)*ceta)+(delta*LN(speed)))+(epsilon*speed)))))</f>
        <v>2.2985919547048927E-2</v>
      </c>
      <c r="V7424" s="8">
        <f t="shared" si="255"/>
        <v>86</v>
      </c>
    </row>
    <row r="7425" spans="1:28">
      <c r="A7425" s="34" t="s">
        <v>19</v>
      </c>
      <c r="B7425" s="34" t="s">
        <v>72</v>
      </c>
      <c r="C7425" s="5" t="s">
        <v>163</v>
      </c>
      <c r="D7425" s="35" t="s">
        <v>89</v>
      </c>
      <c r="E7425" s="36" t="s">
        <v>16</v>
      </c>
      <c r="F7425" s="37">
        <v>50</v>
      </c>
      <c r="G7425" s="38">
        <v>-0.04</v>
      </c>
      <c r="H7425" s="34">
        <v>0.97741321229621014</v>
      </c>
      <c r="I7425" s="35">
        <v>-0.89372441261782931</v>
      </c>
      <c r="J7425" s="35">
        <v>17.767199530324497</v>
      </c>
      <c r="K7425" s="35">
        <v>2.9501193756681445</v>
      </c>
      <c r="L7425" s="35">
        <v>1.3403129781196044</v>
      </c>
      <c r="M7425" s="35">
        <v>-1.8829126009900685E-3</v>
      </c>
      <c r="N7425" s="35">
        <v>0</v>
      </c>
      <c r="O7425" s="35">
        <v>0</v>
      </c>
      <c r="P7425" s="36">
        <v>12</v>
      </c>
      <c r="Q7425" s="37">
        <v>86</v>
      </c>
      <c r="R7425" s="36">
        <v>10</v>
      </c>
      <c r="S7425" s="39">
        <f t="shared" si="254"/>
        <v>86</v>
      </c>
      <c r="T7425" s="34" t="s">
        <v>44</v>
      </c>
      <c r="U7425" s="12">
        <f>(alpha+(beta/(1+EXP((((-1)*ceta)+(delta*LN(speed)))+(epsilon*speed)))))</f>
        <v>7.0333636725453785E-2</v>
      </c>
      <c r="V7425" s="8">
        <f t="shared" si="255"/>
        <v>86</v>
      </c>
    </row>
    <row r="7426" spans="1:28">
      <c r="A7426" s="34" t="s">
        <v>19</v>
      </c>
      <c r="B7426" s="34" t="s">
        <v>72</v>
      </c>
      <c r="C7426" s="5" t="s">
        <v>162</v>
      </c>
      <c r="D7426" s="35" t="s">
        <v>89</v>
      </c>
      <c r="E7426" s="36" t="s">
        <v>14</v>
      </c>
      <c r="F7426" s="37">
        <v>50</v>
      </c>
      <c r="G7426" s="38">
        <v>-0.04</v>
      </c>
      <c r="H7426" s="34">
        <v>0.99325472301948303</v>
      </c>
      <c r="I7426" s="35">
        <v>0.95590406093991642</v>
      </c>
      <c r="J7426" s="35">
        <v>0.98571652119719577</v>
      </c>
      <c r="K7426" s="35">
        <v>-0.95249258204227105</v>
      </c>
      <c r="L7426" s="35">
        <v>0</v>
      </c>
      <c r="M7426" s="35">
        <v>0</v>
      </c>
      <c r="N7426" s="35">
        <v>0</v>
      </c>
      <c r="O7426" s="35">
        <v>0</v>
      </c>
      <c r="P7426" s="36">
        <v>12</v>
      </c>
      <c r="Q7426" s="37">
        <v>86</v>
      </c>
      <c r="R7426" s="36">
        <v>0</v>
      </c>
      <c r="S7426" s="39">
        <f t="shared" ref="S7426:S7489" si="258">V7426</f>
        <v>86</v>
      </c>
      <c r="T7426" s="34" t="s">
        <v>29</v>
      </c>
      <c r="U7426" s="12">
        <f t="shared" ref="U7426:U7431" si="259">((alpha*(beta^speed))*(speed^ceta))</f>
        <v>3.9856021800659487E-3</v>
      </c>
      <c r="V7426" s="8">
        <f t="shared" ref="V7426:V7489" si="260">IF($V$1&lt;P7426,P7426,IF($V$1&gt;Q7426,Q7426,$V$1))</f>
        <v>86</v>
      </c>
      <c r="AB7426" s="41"/>
    </row>
    <row r="7427" spans="1:28">
      <c r="A7427" s="34" t="s">
        <v>19</v>
      </c>
      <c r="B7427" s="34" t="s">
        <v>72</v>
      </c>
      <c r="C7427" s="5" t="s">
        <v>163</v>
      </c>
      <c r="D7427" s="35" t="s">
        <v>89</v>
      </c>
      <c r="E7427" s="36" t="s">
        <v>14</v>
      </c>
      <c r="F7427" s="37">
        <v>50</v>
      </c>
      <c r="G7427" s="38">
        <v>-0.04</v>
      </c>
      <c r="H7427" s="34">
        <v>0.99265412463451397</v>
      </c>
      <c r="I7427" s="35">
        <v>0.35743697765093291</v>
      </c>
      <c r="J7427" s="35">
        <v>0.98403211600588192</v>
      </c>
      <c r="K7427" s="35">
        <v>-0.86719103648592089</v>
      </c>
      <c r="L7427" s="35">
        <v>0</v>
      </c>
      <c r="M7427" s="35">
        <v>0</v>
      </c>
      <c r="N7427" s="35">
        <v>0</v>
      </c>
      <c r="O7427" s="35">
        <v>0</v>
      </c>
      <c r="P7427" s="36">
        <v>12</v>
      </c>
      <c r="Q7427" s="37">
        <v>86</v>
      </c>
      <c r="R7427" s="36">
        <v>0</v>
      </c>
      <c r="S7427" s="39">
        <f t="shared" si="258"/>
        <v>86</v>
      </c>
      <c r="T7427" s="34" t="s">
        <v>29</v>
      </c>
      <c r="U7427" s="12">
        <f t="shared" si="259"/>
        <v>1.8811231271334574E-3</v>
      </c>
      <c r="V7427" s="8">
        <f t="shared" si="260"/>
        <v>86</v>
      </c>
      <c r="AB7427" s="41"/>
    </row>
    <row r="7428" spans="1:28">
      <c r="A7428" s="34" t="s">
        <v>19</v>
      </c>
      <c r="B7428" s="34" t="s">
        <v>72</v>
      </c>
      <c r="C7428" s="5" t="s">
        <v>162</v>
      </c>
      <c r="D7428" s="35" t="s">
        <v>89</v>
      </c>
      <c r="E7428" s="36" t="s">
        <v>18</v>
      </c>
      <c r="F7428" s="37">
        <v>50</v>
      </c>
      <c r="G7428" s="38">
        <v>-0.04</v>
      </c>
      <c r="H7428" s="34">
        <v>0.98793352913159793</v>
      </c>
      <c r="I7428" s="35">
        <v>0.23443928523336788</v>
      </c>
      <c r="J7428" s="35">
        <v>0.98518607174606143</v>
      </c>
      <c r="K7428" s="35">
        <v>-0.65151879063120932</v>
      </c>
      <c r="L7428" s="35">
        <v>0</v>
      </c>
      <c r="M7428" s="35">
        <v>0</v>
      </c>
      <c r="N7428" s="35">
        <v>0</v>
      </c>
      <c r="O7428" s="35">
        <v>0</v>
      </c>
      <c r="P7428" s="36">
        <v>12</v>
      </c>
      <c r="Q7428" s="37">
        <v>86</v>
      </c>
      <c r="R7428" s="36">
        <v>0</v>
      </c>
      <c r="S7428" s="39">
        <f t="shared" si="258"/>
        <v>86</v>
      </c>
      <c r="T7428" s="34" t="s">
        <v>29</v>
      </c>
      <c r="U7428" s="12">
        <f t="shared" si="259"/>
        <v>3.5664729968182649E-3</v>
      </c>
      <c r="V7428" s="8">
        <f t="shared" si="260"/>
        <v>86</v>
      </c>
      <c r="AB7428" s="41"/>
    </row>
    <row r="7429" spans="1:28">
      <c r="A7429" s="34" t="s">
        <v>19</v>
      </c>
      <c r="B7429" s="34" t="s">
        <v>72</v>
      </c>
      <c r="C7429" s="5" t="s">
        <v>163</v>
      </c>
      <c r="D7429" s="35" t="s">
        <v>89</v>
      </c>
      <c r="E7429" s="36" t="s">
        <v>18</v>
      </c>
      <c r="F7429" s="37">
        <v>50</v>
      </c>
      <c r="G7429" s="38">
        <v>-0.04</v>
      </c>
      <c r="H7429" s="34">
        <v>0.97397135901573317</v>
      </c>
      <c r="I7429" s="35">
        <v>0.1418443844482849</v>
      </c>
      <c r="J7429" s="35">
        <v>0.90013208685062629</v>
      </c>
      <c r="K7429" s="35">
        <v>0.14814420101204279</v>
      </c>
      <c r="L7429" s="35">
        <v>0</v>
      </c>
      <c r="M7429" s="35">
        <v>0</v>
      </c>
      <c r="N7429" s="35">
        <v>0</v>
      </c>
      <c r="O7429" s="35">
        <v>0</v>
      </c>
      <c r="P7429" s="36">
        <v>12</v>
      </c>
      <c r="Q7429" s="37">
        <v>86</v>
      </c>
      <c r="R7429" s="36">
        <v>0</v>
      </c>
      <c r="S7429" s="39">
        <f t="shared" si="258"/>
        <v>86</v>
      </c>
      <c r="T7429" s="34" t="s">
        <v>29</v>
      </c>
      <c r="U7429" s="12">
        <f t="shared" si="259"/>
        <v>3.2265157487702922E-5</v>
      </c>
      <c r="V7429" s="8">
        <f t="shared" si="260"/>
        <v>86</v>
      </c>
      <c r="AB7429" s="41"/>
    </row>
    <row r="7430" spans="1:28">
      <c r="A7430" s="34" t="s">
        <v>19</v>
      </c>
      <c r="B7430" s="34" t="s">
        <v>72</v>
      </c>
      <c r="C7430" s="5" t="s">
        <v>162</v>
      </c>
      <c r="D7430" s="35" t="s">
        <v>89</v>
      </c>
      <c r="E7430" s="36" t="s">
        <v>17</v>
      </c>
      <c r="F7430" s="37">
        <v>50</v>
      </c>
      <c r="G7430" s="38">
        <v>-0.04</v>
      </c>
      <c r="H7430" s="34">
        <v>0.97019206666814239</v>
      </c>
      <c r="I7430" s="35">
        <v>681.97666598772639</v>
      </c>
      <c r="J7430" s="35">
        <v>0.96331784000851151</v>
      </c>
      <c r="K7430" s="35">
        <v>-0.36921873665385668</v>
      </c>
      <c r="L7430" s="35">
        <v>0</v>
      </c>
      <c r="M7430" s="35">
        <v>0</v>
      </c>
      <c r="N7430" s="35">
        <v>0</v>
      </c>
      <c r="O7430" s="35">
        <v>0</v>
      </c>
      <c r="P7430" s="36">
        <v>12</v>
      </c>
      <c r="Q7430" s="37">
        <v>86</v>
      </c>
      <c r="R7430" s="36">
        <v>0</v>
      </c>
      <c r="S7430" s="39">
        <f t="shared" si="258"/>
        <v>86</v>
      </c>
      <c r="T7430" s="34" t="s">
        <v>29</v>
      </c>
      <c r="U7430" s="12">
        <f t="shared" si="259"/>
        <v>5.2930051551323132</v>
      </c>
      <c r="V7430" s="8">
        <f t="shared" si="260"/>
        <v>86</v>
      </c>
    </row>
    <row r="7431" spans="1:28">
      <c r="A7431" s="34" t="s">
        <v>19</v>
      </c>
      <c r="B7431" s="34" t="s">
        <v>72</v>
      </c>
      <c r="C7431" s="5" t="s">
        <v>163</v>
      </c>
      <c r="D7431" s="35" t="s">
        <v>89</v>
      </c>
      <c r="E7431" s="36" t="s">
        <v>17</v>
      </c>
      <c r="F7431" s="37">
        <v>50</v>
      </c>
      <c r="G7431" s="38">
        <v>-0.04</v>
      </c>
      <c r="H7431" s="34">
        <v>0.97232713177861552</v>
      </c>
      <c r="I7431" s="35">
        <v>696.37120894189286</v>
      </c>
      <c r="J7431" s="35">
        <v>0.96353583303241352</v>
      </c>
      <c r="K7431" s="35">
        <v>-0.38519552746764163</v>
      </c>
      <c r="L7431" s="35">
        <v>0</v>
      </c>
      <c r="M7431" s="35">
        <v>0</v>
      </c>
      <c r="N7431" s="35">
        <v>0</v>
      </c>
      <c r="O7431" s="35">
        <v>0</v>
      </c>
      <c r="P7431" s="36">
        <v>12</v>
      </c>
      <c r="Q7431" s="37">
        <v>86</v>
      </c>
      <c r="R7431" s="36">
        <v>0</v>
      </c>
      <c r="S7431" s="39">
        <f t="shared" si="258"/>
        <v>86</v>
      </c>
      <c r="T7431" s="34" t="s">
        <v>29</v>
      </c>
      <c r="U7431" s="12">
        <f t="shared" si="259"/>
        <v>5.1323646238087095</v>
      </c>
      <c r="V7431" s="8">
        <f t="shared" si="260"/>
        <v>86</v>
      </c>
    </row>
    <row r="7432" spans="1:28">
      <c r="A7432" s="34" t="s">
        <v>19</v>
      </c>
      <c r="B7432" s="34" t="s">
        <v>72</v>
      </c>
      <c r="C7432" s="5" t="s">
        <v>162</v>
      </c>
      <c r="D7432" s="35" t="s">
        <v>89</v>
      </c>
      <c r="E7432" s="36" t="s">
        <v>15</v>
      </c>
      <c r="F7432" s="37">
        <v>100</v>
      </c>
      <c r="G7432" s="38">
        <v>-0.04</v>
      </c>
      <c r="H7432" s="34">
        <v>0.99101080291580312</v>
      </c>
      <c r="I7432" s="35">
        <v>-5.6628000233460651E-2</v>
      </c>
      <c r="J7432" s="35">
        <v>13.091653707858992</v>
      </c>
      <c r="K7432" s="35">
        <v>0.24638705306480035</v>
      </c>
      <c r="L7432" s="35">
        <v>0.95834781839789518</v>
      </c>
      <c r="M7432" s="35">
        <v>1.5979372704278787E-2</v>
      </c>
      <c r="N7432" s="35">
        <v>0</v>
      </c>
      <c r="O7432" s="35">
        <v>0</v>
      </c>
      <c r="P7432" s="36">
        <v>12</v>
      </c>
      <c r="Q7432" s="37">
        <v>86</v>
      </c>
      <c r="R7432" s="36">
        <v>10</v>
      </c>
      <c r="S7432" s="39">
        <f t="shared" si="258"/>
        <v>86</v>
      </c>
      <c r="T7432" s="34" t="s">
        <v>44</v>
      </c>
      <c r="U7432" s="12">
        <f>(alpha+(beta/(1+EXP((((-1)*ceta)+(delta*LN(speed)))+(epsilon*speed)))))</f>
        <v>2.432106616142099E-3</v>
      </c>
      <c r="V7432" s="8">
        <f t="shared" si="260"/>
        <v>86</v>
      </c>
    </row>
    <row r="7433" spans="1:28">
      <c r="A7433" s="34" t="s">
        <v>19</v>
      </c>
      <c r="B7433" s="34" t="s">
        <v>72</v>
      </c>
      <c r="C7433" s="5" t="s">
        <v>163</v>
      </c>
      <c r="D7433" s="35" t="s">
        <v>89</v>
      </c>
      <c r="E7433" s="36" t="s">
        <v>15</v>
      </c>
      <c r="F7433" s="37">
        <v>100</v>
      </c>
      <c r="G7433" s="38">
        <v>-0.04</v>
      </c>
      <c r="H7433" s="34">
        <v>0.98268318295210455</v>
      </c>
      <c r="I7433" s="35">
        <v>8.7178585723683852</v>
      </c>
      <c r="J7433" s="35">
        <v>0.96014604944037329</v>
      </c>
      <c r="K7433" s="35">
        <v>-0.44657046099580655</v>
      </c>
      <c r="L7433" s="35">
        <v>0</v>
      </c>
      <c r="M7433" s="35">
        <v>0</v>
      </c>
      <c r="N7433" s="35">
        <v>0</v>
      </c>
      <c r="O7433" s="35">
        <v>0</v>
      </c>
      <c r="P7433" s="36">
        <v>12</v>
      </c>
      <c r="Q7433" s="37">
        <v>86</v>
      </c>
      <c r="R7433" s="36">
        <v>0</v>
      </c>
      <c r="S7433" s="39">
        <f t="shared" si="258"/>
        <v>86</v>
      </c>
      <c r="T7433" s="34" t="s">
        <v>29</v>
      </c>
      <c r="U7433" s="12">
        <f>((alpha*(beta^speed))*(speed^ceta))</f>
        <v>3.6101703640441615E-2</v>
      </c>
      <c r="V7433" s="8">
        <f t="shared" si="260"/>
        <v>86</v>
      </c>
    </row>
    <row r="7434" spans="1:28">
      <c r="A7434" s="34" t="s">
        <v>19</v>
      </c>
      <c r="B7434" s="34" t="s">
        <v>72</v>
      </c>
      <c r="C7434" s="5" t="s">
        <v>162</v>
      </c>
      <c r="D7434" s="35" t="s">
        <v>89</v>
      </c>
      <c r="E7434" s="36" t="s">
        <v>16</v>
      </c>
      <c r="F7434" s="37">
        <v>100</v>
      </c>
      <c r="G7434" s="38">
        <v>-0.04</v>
      </c>
      <c r="H7434" s="34">
        <v>0.97132386083820443</v>
      </c>
      <c r="I7434" s="35">
        <v>-0.33257887883070075</v>
      </c>
      <c r="J7434" s="35">
        <v>4.8475490638911678</v>
      </c>
      <c r="K7434" s="35">
        <v>3.4171059886172634</v>
      </c>
      <c r="L7434" s="35">
        <v>1.3813245343543323</v>
      </c>
      <c r="M7434" s="35">
        <v>-2.0750074561755945E-3</v>
      </c>
      <c r="N7434" s="35">
        <v>0</v>
      </c>
      <c r="O7434" s="35">
        <v>0</v>
      </c>
      <c r="P7434" s="36">
        <v>12</v>
      </c>
      <c r="Q7434" s="37">
        <v>86</v>
      </c>
      <c r="R7434" s="36">
        <v>10</v>
      </c>
      <c r="S7434" s="39">
        <f t="shared" si="258"/>
        <v>86</v>
      </c>
      <c r="T7434" s="34" t="s">
        <v>44</v>
      </c>
      <c r="U7434" s="12">
        <f>(alpha+(beta/(1+EXP((((-1)*ceta)+(delta*LN(speed)))+(epsilon*speed)))))</f>
        <v>1.6128354328836969E-2</v>
      </c>
      <c r="V7434" s="8">
        <f t="shared" si="260"/>
        <v>86</v>
      </c>
    </row>
    <row r="7435" spans="1:28">
      <c r="A7435" s="34" t="s">
        <v>19</v>
      </c>
      <c r="B7435" s="34" t="s">
        <v>72</v>
      </c>
      <c r="C7435" s="5" t="s">
        <v>163</v>
      </c>
      <c r="D7435" s="35" t="s">
        <v>89</v>
      </c>
      <c r="E7435" s="36" t="s">
        <v>16</v>
      </c>
      <c r="F7435" s="37">
        <v>100</v>
      </c>
      <c r="G7435" s="38">
        <v>-0.04</v>
      </c>
      <c r="H7435" s="34">
        <v>0.9708898778104198</v>
      </c>
      <c r="I7435" s="35">
        <v>-0.95018425516135174</v>
      </c>
      <c r="J7435" s="35">
        <v>14.342344932377666</v>
      </c>
      <c r="K7435" s="35">
        <v>3.5973864765214008</v>
      </c>
      <c r="L7435" s="35">
        <v>1.4362429614673999</v>
      </c>
      <c r="M7435" s="35">
        <v>-2.4823894922612649E-3</v>
      </c>
      <c r="N7435" s="35">
        <v>0</v>
      </c>
      <c r="O7435" s="35">
        <v>0</v>
      </c>
      <c r="P7435" s="36">
        <v>12</v>
      </c>
      <c r="Q7435" s="37">
        <v>86</v>
      </c>
      <c r="R7435" s="36">
        <v>10</v>
      </c>
      <c r="S7435" s="39">
        <f t="shared" si="258"/>
        <v>86</v>
      </c>
      <c r="T7435" s="34" t="s">
        <v>44</v>
      </c>
      <c r="U7435" s="12">
        <f>(alpha+(beta/(1+EXP((((-1)*ceta)+(delta*LN(speed)))+(epsilon*speed)))))</f>
        <v>5.3813843944290785E-2</v>
      </c>
      <c r="V7435" s="8">
        <f t="shared" si="260"/>
        <v>86</v>
      </c>
    </row>
    <row r="7436" spans="1:28">
      <c r="A7436" s="34" t="s">
        <v>19</v>
      </c>
      <c r="B7436" s="34" t="s">
        <v>72</v>
      </c>
      <c r="C7436" s="5" t="s">
        <v>162</v>
      </c>
      <c r="D7436" s="35" t="s">
        <v>89</v>
      </c>
      <c r="E7436" s="36" t="s">
        <v>14</v>
      </c>
      <c r="F7436" s="37">
        <v>100</v>
      </c>
      <c r="G7436" s="38">
        <v>-0.04</v>
      </c>
      <c r="H7436" s="34">
        <v>0.99170877976950267</v>
      </c>
      <c r="I7436" s="35">
        <v>0.79997546102442818</v>
      </c>
      <c r="J7436" s="35">
        <v>0.98395620482987523</v>
      </c>
      <c r="K7436" s="35">
        <v>-0.88602928218210264</v>
      </c>
      <c r="L7436" s="35">
        <v>0</v>
      </c>
      <c r="M7436" s="35">
        <v>0</v>
      </c>
      <c r="N7436" s="35">
        <v>0</v>
      </c>
      <c r="O7436" s="35">
        <v>0</v>
      </c>
      <c r="P7436" s="36">
        <v>12</v>
      </c>
      <c r="Q7436" s="37">
        <v>86</v>
      </c>
      <c r="R7436" s="36">
        <v>0</v>
      </c>
      <c r="S7436" s="39">
        <f t="shared" si="258"/>
        <v>86</v>
      </c>
      <c r="T7436" s="34" t="s">
        <v>29</v>
      </c>
      <c r="U7436" s="12">
        <f t="shared" ref="U7436:U7441" si="261">((alpha*(beta^speed))*(speed^ceta))</f>
        <v>3.8456566098895367E-3</v>
      </c>
      <c r="V7436" s="8">
        <f t="shared" si="260"/>
        <v>86</v>
      </c>
    </row>
    <row r="7437" spans="1:28">
      <c r="A7437" s="34" t="s">
        <v>19</v>
      </c>
      <c r="B7437" s="34" t="s">
        <v>72</v>
      </c>
      <c r="C7437" s="5" t="s">
        <v>163</v>
      </c>
      <c r="D7437" s="35" t="s">
        <v>89</v>
      </c>
      <c r="E7437" s="36" t="s">
        <v>14</v>
      </c>
      <c r="F7437" s="37">
        <v>100</v>
      </c>
      <c r="G7437" s="38">
        <v>-0.04</v>
      </c>
      <c r="H7437" s="34">
        <v>0.99127605792878526</v>
      </c>
      <c r="I7437" s="35">
        <v>0.29029831634562375</v>
      </c>
      <c r="J7437" s="35">
        <v>0.98148816363850722</v>
      </c>
      <c r="K7437" s="35">
        <v>-0.78604828698171936</v>
      </c>
      <c r="L7437" s="35">
        <v>0</v>
      </c>
      <c r="M7437" s="35">
        <v>0</v>
      </c>
      <c r="N7437" s="35">
        <v>0</v>
      </c>
      <c r="O7437" s="35">
        <v>0</v>
      </c>
      <c r="P7437" s="36">
        <v>12</v>
      </c>
      <c r="Q7437" s="37">
        <v>86</v>
      </c>
      <c r="R7437" s="36">
        <v>0</v>
      </c>
      <c r="S7437" s="39">
        <f t="shared" si="258"/>
        <v>86</v>
      </c>
      <c r="T7437" s="34" t="s">
        <v>29</v>
      </c>
      <c r="U7437" s="12">
        <f t="shared" si="261"/>
        <v>1.7552987611064571E-3</v>
      </c>
      <c r="V7437" s="8">
        <f t="shared" si="260"/>
        <v>86</v>
      </c>
      <c r="AB7437" s="41"/>
    </row>
    <row r="7438" spans="1:28">
      <c r="A7438" s="34" t="s">
        <v>19</v>
      </c>
      <c r="B7438" s="34" t="s">
        <v>72</v>
      </c>
      <c r="C7438" s="5" t="s">
        <v>162</v>
      </c>
      <c r="D7438" s="35" t="s">
        <v>89</v>
      </c>
      <c r="E7438" s="36" t="s">
        <v>18</v>
      </c>
      <c r="F7438" s="37">
        <v>100</v>
      </c>
      <c r="G7438" s="38">
        <v>-0.04</v>
      </c>
      <c r="H7438" s="34">
        <v>0.98439205237961414</v>
      </c>
      <c r="I7438" s="35">
        <v>0.19970658799072635</v>
      </c>
      <c r="J7438" s="35">
        <v>0.98266267811988628</v>
      </c>
      <c r="K7438" s="35">
        <v>-0.56932718460433251</v>
      </c>
      <c r="L7438" s="35">
        <v>0</v>
      </c>
      <c r="M7438" s="35">
        <v>0</v>
      </c>
      <c r="N7438" s="35">
        <v>0</v>
      </c>
      <c r="O7438" s="35">
        <v>0</v>
      </c>
      <c r="P7438" s="36">
        <v>12</v>
      </c>
      <c r="Q7438" s="37">
        <v>86</v>
      </c>
      <c r="R7438" s="36">
        <v>0</v>
      </c>
      <c r="S7438" s="39">
        <f t="shared" si="258"/>
        <v>86</v>
      </c>
      <c r="T7438" s="34" t="s">
        <v>29</v>
      </c>
      <c r="U7438" s="12">
        <f t="shared" si="261"/>
        <v>3.514095352267022E-3</v>
      </c>
      <c r="V7438" s="8">
        <f t="shared" si="260"/>
        <v>86</v>
      </c>
    </row>
    <row r="7439" spans="1:28">
      <c r="A7439" s="34" t="s">
        <v>19</v>
      </c>
      <c r="B7439" s="34" t="s">
        <v>72</v>
      </c>
      <c r="C7439" s="5" t="s">
        <v>163</v>
      </c>
      <c r="D7439" s="35" t="s">
        <v>89</v>
      </c>
      <c r="E7439" s="36" t="s">
        <v>18</v>
      </c>
      <c r="F7439" s="37">
        <v>100</v>
      </c>
      <c r="G7439" s="38">
        <v>-0.04</v>
      </c>
      <c r="H7439" s="34">
        <v>0.97134139331489766</v>
      </c>
      <c r="I7439" s="35">
        <v>0.1218902447709502</v>
      </c>
      <c r="J7439" s="35">
        <v>0.90127513685401306</v>
      </c>
      <c r="K7439" s="35">
        <v>0.2121425741845554</v>
      </c>
      <c r="L7439" s="35">
        <v>0</v>
      </c>
      <c r="M7439" s="35">
        <v>0</v>
      </c>
      <c r="N7439" s="35">
        <v>0</v>
      </c>
      <c r="O7439" s="35">
        <v>0</v>
      </c>
      <c r="P7439" s="36">
        <v>12</v>
      </c>
      <c r="Q7439" s="37">
        <v>86</v>
      </c>
      <c r="R7439" s="36">
        <v>0</v>
      </c>
      <c r="S7439" s="39">
        <f t="shared" si="258"/>
        <v>86</v>
      </c>
      <c r="T7439" s="34" t="s">
        <v>29</v>
      </c>
      <c r="U7439" s="12">
        <f t="shared" si="261"/>
        <v>4.1123873464274067E-5</v>
      </c>
      <c r="V7439" s="8">
        <f t="shared" si="260"/>
        <v>86</v>
      </c>
    </row>
    <row r="7440" spans="1:28">
      <c r="A7440" s="34" t="s">
        <v>19</v>
      </c>
      <c r="B7440" s="34" t="s">
        <v>72</v>
      </c>
      <c r="C7440" s="5" t="s">
        <v>162</v>
      </c>
      <c r="D7440" s="35" t="s">
        <v>89</v>
      </c>
      <c r="E7440" s="36" t="s">
        <v>17</v>
      </c>
      <c r="F7440" s="37">
        <v>100</v>
      </c>
      <c r="G7440" s="38">
        <v>-0.04</v>
      </c>
      <c r="H7440" s="34">
        <v>0.96132255525053656</v>
      </c>
      <c r="I7440" s="35">
        <v>478.13824247354643</v>
      </c>
      <c r="J7440" s="35">
        <v>0.95848866286026502</v>
      </c>
      <c r="K7440" s="35">
        <v>-0.20150981706925575</v>
      </c>
      <c r="L7440" s="35">
        <v>0</v>
      </c>
      <c r="M7440" s="35">
        <v>0</v>
      </c>
      <c r="N7440" s="35">
        <v>0</v>
      </c>
      <c r="O7440" s="35">
        <v>0</v>
      </c>
      <c r="P7440" s="36">
        <v>12</v>
      </c>
      <c r="Q7440" s="37">
        <v>86</v>
      </c>
      <c r="R7440" s="36">
        <v>0</v>
      </c>
      <c r="S7440" s="39">
        <f t="shared" si="258"/>
        <v>86</v>
      </c>
      <c r="T7440" s="34" t="s">
        <v>29</v>
      </c>
      <c r="U7440" s="12">
        <f t="shared" si="261"/>
        <v>5.0840915425687259</v>
      </c>
      <c r="V7440" s="8">
        <f t="shared" si="260"/>
        <v>86</v>
      </c>
    </row>
    <row r="7441" spans="1:28">
      <c r="A7441" s="34" t="s">
        <v>19</v>
      </c>
      <c r="B7441" s="34" t="s">
        <v>72</v>
      </c>
      <c r="C7441" s="5" t="s">
        <v>163</v>
      </c>
      <c r="D7441" s="35" t="s">
        <v>89</v>
      </c>
      <c r="E7441" s="36" t="s">
        <v>17</v>
      </c>
      <c r="F7441" s="37">
        <v>100</v>
      </c>
      <c r="G7441" s="38">
        <v>-0.04</v>
      </c>
      <c r="H7441" s="34">
        <v>0.96362953040236032</v>
      </c>
      <c r="I7441" s="35">
        <v>481.94477663671859</v>
      </c>
      <c r="J7441" s="35">
        <v>0.9585665827646902</v>
      </c>
      <c r="K7441" s="35">
        <v>-0.21349250870000294</v>
      </c>
      <c r="L7441" s="35">
        <v>0</v>
      </c>
      <c r="M7441" s="35">
        <v>0</v>
      </c>
      <c r="N7441" s="35">
        <v>0</v>
      </c>
      <c r="O7441" s="35">
        <v>0</v>
      </c>
      <c r="P7441" s="36">
        <v>12</v>
      </c>
      <c r="Q7441" s="37">
        <v>86</v>
      </c>
      <c r="R7441" s="36">
        <v>0</v>
      </c>
      <c r="S7441" s="39">
        <f t="shared" si="258"/>
        <v>86</v>
      </c>
      <c r="T7441" s="34" t="s">
        <v>29</v>
      </c>
      <c r="U7441" s="12">
        <f t="shared" si="261"/>
        <v>4.8922972162905403</v>
      </c>
      <c r="V7441" s="8">
        <f t="shared" si="260"/>
        <v>86</v>
      </c>
    </row>
    <row r="7442" spans="1:28">
      <c r="A7442" s="34" t="s">
        <v>19</v>
      </c>
      <c r="B7442" s="34" t="s">
        <v>72</v>
      </c>
      <c r="C7442" s="5" t="s">
        <v>162</v>
      </c>
      <c r="D7442" s="35" t="s">
        <v>89</v>
      </c>
      <c r="E7442" s="36" t="s">
        <v>15</v>
      </c>
      <c r="F7442" s="37">
        <v>0</v>
      </c>
      <c r="G7442" s="38">
        <v>-0.02</v>
      </c>
      <c r="H7442" s="34">
        <v>0.9936194761327598</v>
      </c>
      <c r="I7442" s="35">
        <v>0.2692465457285883</v>
      </c>
      <c r="J7442" s="35">
        <v>15.929988244863933</v>
      </c>
      <c r="K7442" s="35">
        <v>0.11970496194755977</v>
      </c>
      <c r="L7442" s="35">
        <v>0.80641751113927151</v>
      </c>
      <c r="M7442" s="35">
        <v>4.6092976767318827E-2</v>
      </c>
      <c r="N7442" s="35">
        <v>0</v>
      </c>
      <c r="O7442" s="35">
        <v>0</v>
      </c>
      <c r="P7442" s="36">
        <v>12</v>
      </c>
      <c r="Q7442" s="37">
        <v>86</v>
      </c>
      <c r="R7442" s="36">
        <v>10</v>
      </c>
      <c r="S7442" s="39">
        <f t="shared" si="258"/>
        <v>86</v>
      </c>
      <c r="T7442" s="34" t="s">
        <v>44</v>
      </c>
      <c r="U7442" s="12">
        <f>(alpha+(beta/(1+EXP((((-1)*ceta)+(delta*LN(speed)))+(epsilon*speed)))))</f>
        <v>0.27863062640226821</v>
      </c>
      <c r="V7442" s="8">
        <f t="shared" si="260"/>
        <v>86</v>
      </c>
    </row>
    <row r="7443" spans="1:28">
      <c r="A7443" s="34" t="s">
        <v>19</v>
      </c>
      <c r="B7443" s="34" t="s">
        <v>72</v>
      </c>
      <c r="C7443" s="5" t="s">
        <v>163</v>
      </c>
      <c r="D7443" s="35" t="s">
        <v>89</v>
      </c>
      <c r="E7443" s="36" t="s">
        <v>15</v>
      </c>
      <c r="F7443" s="37">
        <v>0</v>
      </c>
      <c r="G7443" s="38">
        <v>-0.02</v>
      </c>
      <c r="H7443" s="34">
        <v>0.99221264615054772</v>
      </c>
      <c r="I7443" s="35">
        <v>0.40592445348589651</v>
      </c>
      <c r="J7443" s="35">
        <v>30.513500940958156</v>
      </c>
      <c r="K7443" s="35">
        <v>-0.45081430092336189</v>
      </c>
      <c r="L7443" s="35">
        <v>0.66821355835429697</v>
      </c>
      <c r="M7443" s="35">
        <v>4.7325941656211741E-2</v>
      </c>
      <c r="N7443" s="35">
        <v>0</v>
      </c>
      <c r="O7443" s="35">
        <v>0</v>
      </c>
      <c r="P7443" s="36">
        <v>12</v>
      </c>
      <c r="Q7443" s="37">
        <v>86</v>
      </c>
      <c r="R7443" s="36">
        <v>10</v>
      </c>
      <c r="S7443" s="39">
        <f t="shared" si="258"/>
        <v>86</v>
      </c>
      <c r="T7443" s="34" t="s">
        <v>44</v>
      </c>
      <c r="U7443" s="12">
        <f>(alpha+(beta/(1+EXP((((-1)*ceta)+(delta*LN(speed)))+(epsilon*speed)))))</f>
        <v>0.42283723354114383</v>
      </c>
      <c r="V7443" s="8">
        <f t="shared" si="260"/>
        <v>86</v>
      </c>
    </row>
    <row r="7444" spans="1:28">
      <c r="A7444" s="34" t="s">
        <v>19</v>
      </c>
      <c r="B7444" s="34" t="s">
        <v>72</v>
      </c>
      <c r="C7444" s="5" t="s">
        <v>162</v>
      </c>
      <c r="D7444" s="35" t="s">
        <v>89</v>
      </c>
      <c r="E7444" s="36" t="s">
        <v>16</v>
      </c>
      <c r="F7444" s="37">
        <v>0</v>
      </c>
      <c r="G7444" s="38">
        <v>-0.02</v>
      </c>
      <c r="H7444" s="34">
        <v>0.98651139739840388</v>
      </c>
      <c r="I7444" s="35">
        <v>0.51730634277526721</v>
      </c>
      <c r="J7444" s="35">
        <v>20.659862229912971</v>
      </c>
      <c r="K7444" s="35">
        <v>5.5484148002811397E-3</v>
      </c>
      <c r="L7444" s="35">
        <v>0.64766289859589521</v>
      </c>
      <c r="M7444" s="35">
        <v>3.7965654406154938E-2</v>
      </c>
      <c r="N7444" s="35">
        <v>0</v>
      </c>
      <c r="O7444" s="35">
        <v>0</v>
      </c>
      <c r="P7444" s="36">
        <v>12</v>
      </c>
      <c r="Q7444" s="37">
        <v>86</v>
      </c>
      <c r="R7444" s="36">
        <v>10</v>
      </c>
      <c r="S7444" s="39">
        <f t="shared" si="258"/>
        <v>86</v>
      </c>
      <c r="T7444" s="34" t="s">
        <v>44</v>
      </c>
      <c r="U7444" s="12">
        <f>(alpha+(beta/(1+EXP((((-1)*ceta)+(delta*LN(speed)))+(epsilon*speed)))))</f>
        <v>0.56153582532966095</v>
      </c>
      <c r="V7444" s="8">
        <f t="shared" si="260"/>
        <v>86</v>
      </c>
    </row>
    <row r="7445" spans="1:28">
      <c r="A7445" s="34" t="s">
        <v>19</v>
      </c>
      <c r="B7445" s="34" t="s">
        <v>72</v>
      </c>
      <c r="C7445" s="5" t="s">
        <v>163</v>
      </c>
      <c r="D7445" s="35" t="s">
        <v>89</v>
      </c>
      <c r="E7445" s="36" t="s">
        <v>16</v>
      </c>
      <c r="F7445" s="37">
        <v>0</v>
      </c>
      <c r="G7445" s="38">
        <v>-0.02</v>
      </c>
      <c r="H7445" s="34">
        <v>0.98515097497704951</v>
      </c>
      <c r="I7445" s="35">
        <v>1.5477715740415459</v>
      </c>
      <c r="J7445" s="35">
        <v>63.910139705074585</v>
      </c>
      <c r="K7445" s="35">
        <v>-0.26115273891597929</v>
      </c>
      <c r="L7445" s="35">
        <v>0.51319946865483668</v>
      </c>
      <c r="M7445" s="35">
        <v>4.6085433218267594E-2</v>
      </c>
      <c r="N7445" s="35">
        <v>0</v>
      </c>
      <c r="O7445" s="35">
        <v>0</v>
      </c>
      <c r="P7445" s="36">
        <v>12</v>
      </c>
      <c r="Q7445" s="37">
        <v>86</v>
      </c>
      <c r="R7445" s="36">
        <v>10</v>
      </c>
      <c r="S7445" s="39">
        <f t="shared" si="258"/>
        <v>86</v>
      </c>
      <c r="T7445" s="34" t="s">
        <v>44</v>
      </c>
      <c r="U7445" s="12">
        <f>(alpha+(beta/(1+EXP((((-1)*ceta)+(delta*LN(speed)))+(epsilon*speed)))))</f>
        <v>1.6427146935851864</v>
      </c>
      <c r="V7445" s="8">
        <f t="shared" si="260"/>
        <v>86</v>
      </c>
    </row>
    <row r="7446" spans="1:28">
      <c r="A7446" s="34" t="s">
        <v>19</v>
      </c>
      <c r="B7446" s="34" t="s">
        <v>72</v>
      </c>
      <c r="C7446" s="5" t="s">
        <v>162</v>
      </c>
      <c r="D7446" s="35" t="s">
        <v>89</v>
      </c>
      <c r="E7446" s="36" t="s">
        <v>14</v>
      </c>
      <c r="F7446" s="37">
        <v>0</v>
      </c>
      <c r="G7446" s="38">
        <v>-0.02</v>
      </c>
      <c r="H7446" s="34">
        <v>0.99161673497021896</v>
      </c>
      <c r="I7446" s="35">
        <v>1.8724514351848387</v>
      </c>
      <c r="J7446" s="35">
        <v>1.0071274447581495</v>
      </c>
      <c r="K7446" s="35">
        <v>-1.2467443154507973</v>
      </c>
      <c r="L7446" s="35">
        <v>0</v>
      </c>
      <c r="M7446" s="35">
        <v>0</v>
      </c>
      <c r="N7446" s="35">
        <v>0</v>
      </c>
      <c r="O7446" s="35">
        <v>0</v>
      </c>
      <c r="P7446" s="36">
        <v>12</v>
      </c>
      <c r="Q7446" s="37">
        <v>86</v>
      </c>
      <c r="R7446" s="36">
        <v>0</v>
      </c>
      <c r="S7446" s="39">
        <f t="shared" si="258"/>
        <v>86</v>
      </c>
      <c r="T7446" s="34" t="s">
        <v>29</v>
      </c>
      <c r="U7446" s="12">
        <f>((alpha*(beta^speed))*(speed^ceta))</f>
        <v>1.3361237111938309E-2</v>
      </c>
      <c r="V7446" s="8">
        <f t="shared" si="260"/>
        <v>86</v>
      </c>
      <c r="AB7446" s="41"/>
    </row>
    <row r="7447" spans="1:28">
      <c r="A7447" s="34" t="s">
        <v>19</v>
      </c>
      <c r="B7447" s="34" t="s">
        <v>72</v>
      </c>
      <c r="C7447" s="5" t="s">
        <v>163</v>
      </c>
      <c r="D7447" s="35" t="s">
        <v>89</v>
      </c>
      <c r="E7447" s="36" t="s">
        <v>14</v>
      </c>
      <c r="F7447" s="37">
        <v>0</v>
      </c>
      <c r="G7447" s="38">
        <v>-0.02</v>
      </c>
      <c r="H7447" s="34">
        <v>0.99289293937878509</v>
      </c>
      <c r="I7447" s="35">
        <v>0.81657118364106929</v>
      </c>
      <c r="J7447" s="35">
        <v>1.0088026480336445</v>
      </c>
      <c r="K7447" s="35">
        <v>-1.224659718431051</v>
      </c>
      <c r="L7447" s="35">
        <v>0</v>
      </c>
      <c r="M7447" s="35">
        <v>0</v>
      </c>
      <c r="N7447" s="35">
        <v>0</v>
      </c>
      <c r="O7447" s="35">
        <v>0</v>
      </c>
      <c r="P7447" s="36">
        <v>12</v>
      </c>
      <c r="Q7447" s="37">
        <v>86</v>
      </c>
      <c r="R7447" s="36">
        <v>0</v>
      </c>
      <c r="S7447" s="39">
        <f t="shared" si="258"/>
        <v>86</v>
      </c>
      <c r="T7447" s="34" t="s">
        <v>29</v>
      </c>
      <c r="U7447" s="12">
        <f>((alpha*(beta^speed))*(speed^ceta))</f>
        <v>7.4169625680568854E-3</v>
      </c>
      <c r="V7447" s="8">
        <f t="shared" si="260"/>
        <v>86</v>
      </c>
    </row>
    <row r="7448" spans="1:28">
      <c r="A7448" s="34" t="s">
        <v>19</v>
      </c>
      <c r="B7448" s="34" t="s">
        <v>72</v>
      </c>
      <c r="C7448" s="5" t="s">
        <v>162</v>
      </c>
      <c r="D7448" s="35" t="s">
        <v>89</v>
      </c>
      <c r="E7448" s="36" t="s">
        <v>18</v>
      </c>
      <c r="F7448" s="37">
        <v>0</v>
      </c>
      <c r="G7448" s="38">
        <v>-0.02</v>
      </c>
      <c r="H7448" s="34">
        <v>0.98855615554347898</v>
      </c>
      <c r="I7448" s="35">
        <v>-0.34344568693689193</v>
      </c>
      <c r="J7448" s="35">
        <v>-2.4486964578177814</v>
      </c>
      <c r="K7448" s="35">
        <v>-1.0228978658928394</v>
      </c>
      <c r="L7448" s="35">
        <v>0</v>
      </c>
      <c r="M7448" s="35">
        <v>0</v>
      </c>
      <c r="N7448" s="35">
        <v>0</v>
      </c>
      <c r="O7448" s="35">
        <v>0</v>
      </c>
      <c r="P7448" s="36">
        <v>12</v>
      </c>
      <c r="Q7448" s="37">
        <v>86</v>
      </c>
      <c r="R7448" s="36">
        <v>13</v>
      </c>
      <c r="S7448" s="39">
        <f t="shared" si="258"/>
        <v>86</v>
      </c>
      <c r="T7448" s="34" t="s">
        <v>50</v>
      </c>
      <c r="U7448" s="12">
        <f>EXP((alpha+(beta/speed))+(ceta*LN(speed)))</f>
        <v>7.2390793313703164E-3</v>
      </c>
      <c r="V7448" s="8">
        <f t="shared" si="260"/>
        <v>86</v>
      </c>
      <c r="AB7448" s="41"/>
    </row>
    <row r="7449" spans="1:28">
      <c r="A7449" s="34" t="s">
        <v>19</v>
      </c>
      <c r="B7449" s="34" t="s">
        <v>72</v>
      </c>
      <c r="C7449" s="5" t="s">
        <v>163</v>
      </c>
      <c r="D7449" s="35" t="s">
        <v>89</v>
      </c>
      <c r="E7449" s="36" t="s">
        <v>18</v>
      </c>
      <c r="F7449" s="37">
        <v>0</v>
      </c>
      <c r="G7449" s="38">
        <v>-0.02</v>
      </c>
      <c r="H7449" s="34">
        <v>0.97122688137952384</v>
      </c>
      <c r="I7449" s="35">
        <v>1.2687143908848755</v>
      </c>
      <c r="J7449" s="35">
        <v>1.855600275899302E-2</v>
      </c>
      <c r="K7449" s="35">
        <v>0.14844582963207129</v>
      </c>
      <c r="L7449" s="35">
        <v>0</v>
      </c>
      <c r="M7449" s="35">
        <v>0</v>
      </c>
      <c r="N7449" s="35">
        <v>0</v>
      </c>
      <c r="O7449" s="35">
        <v>0</v>
      </c>
      <c r="P7449" s="36">
        <v>12</v>
      </c>
      <c r="Q7449" s="37">
        <v>86</v>
      </c>
      <c r="R7449" s="36">
        <v>2</v>
      </c>
      <c r="S7449" s="39">
        <f t="shared" si="258"/>
        <v>86</v>
      </c>
      <c r="T7449" s="34" t="s">
        <v>31</v>
      </c>
      <c r="U7449" s="12">
        <f>((alpha+(beta*speed))^((-1)/ceta))</f>
        <v>8.3382653736778793E-4</v>
      </c>
      <c r="V7449" s="8">
        <f t="shared" si="260"/>
        <v>86</v>
      </c>
      <c r="AB7449" s="41"/>
    </row>
    <row r="7450" spans="1:28">
      <c r="A7450" s="34" t="s">
        <v>19</v>
      </c>
      <c r="B7450" s="34" t="s">
        <v>72</v>
      </c>
      <c r="C7450" s="5" t="s">
        <v>162</v>
      </c>
      <c r="D7450" s="35" t="s">
        <v>89</v>
      </c>
      <c r="E7450" s="36" t="s">
        <v>17</v>
      </c>
      <c r="F7450" s="37">
        <v>0</v>
      </c>
      <c r="G7450" s="38">
        <v>-0.02</v>
      </c>
      <c r="H7450" s="34">
        <v>0.97806143297704995</v>
      </c>
      <c r="I7450" s="35">
        <v>2660.540908717302</v>
      </c>
      <c r="J7450" s="35">
        <v>1.0026676531791472</v>
      </c>
      <c r="K7450" s="35">
        <v>-0.97433057229051256</v>
      </c>
      <c r="L7450" s="35">
        <v>0</v>
      </c>
      <c r="M7450" s="35">
        <v>0</v>
      </c>
      <c r="N7450" s="35">
        <v>0</v>
      </c>
      <c r="O7450" s="35">
        <v>0</v>
      </c>
      <c r="P7450" s="36">
        <v>12</v>
      </c>
      <c r="Q7450" s="37">
        <v>86</v>
      </c>
      <c r="R7450" s="36">
        <v>0</v>
      </c>
      <c r="S7450" s="39">
        <f t="shared" si="258"/>
        <v>86</v>
      </c>
      <c r="T7450" s="34" t="s">
        <v>29</v>
      </c>
      <c r="U7450" s="12">
        <f>((alpha*(beta^speed))*(speed^ceta))</f>
        <v>43.614544857571445</v>
      </c>
      <c r="V7450" s="8">
        <f t="shared" si="260"/>
        <v>86</v>
      </c>
    </row>
    <row r="7451" spans="1:28">
      <c r="A7451" s="34" t="s">
        <v>19</v>
      </c>
      <c r="B7451" s="34" t="s">
        <v>72</v>
      </c>
      <c r="C7451" s="5" t="s">
        <v>163</v>
      </c>
      <c r="D7451" s="35" t="s">
        <v>89</v>
      </c>
      <c r="E7451" s="36" t="s">
        <v>17</v>
      </c>
      <c r="F7451" s="37">
        <v>0</v>
      </c>
      <c r="G7451" s="38">
        <v>-0.02</v>
      </c>
      <c r="H7451" s="34">
        <v>0.98073961919622799</v>
      </c>
      <c r="I7451" s="35">
        <v>2711.557392561876</v>
      </c>
      <c r="J7451" s="35">
        <v>1.0032102021814535</v>
      </c>
      <c r="K7451" s="35">
        <v>-0.99124325025170978</v>
      </c>
      <c r="L7451" s="35">
        <v>0</v>
      </c>
      <c r="M7451" s="35">
        <v>0</v>
      </c>
      <c r="N7451" s="35">
        <v>0</v>
      </c>
      <c r="O7451" s="35">
        <v>0</v>
      </c>
      <c r="P7451" s="36">
        <v>12</v>
      </c>
      <c r="Q7451" s="37">
        <v>86</v>
      </c>
      <c r="R7451" s="36">
        <v>0</v>
      </c>
      <c r="S7451" s="39">
        <f t="shared" si="258"/>
        <v>86</v>
      </c>
      <c r="T7451" s="34" t="s">
        <v>29</v>
      </c>
      <c r="U7451" s="12">
        <f>((alpha*(beta^speed))*(speed^ceta))</f>
        <v>43.188400069978329</v>
      </c>
      <c r="V7451" s="8">
        <f t="shared" si="260"/>
        <v>86</v>
      </c>
    </row>
    <row r="7452" spans="1:28">
      <c r="A7452" s="34" t="s">
        <v>19</v>
      </c>
      <c r="B7452" s="34" t="s">
        <v>72</v>
      </c>
      <c r="C7452" s="5" t="s">
        <v>162</v>
      </c>
      <c r="D7452" s="35" t="s">
        <v>89</v>
      </c>
      <c r="E7452" s="36" t="s">
        <v>15</v>
      </c>
      <c r="F7452" s="37">
        <v>50</v>
      </c>
      <c r="G7452" s="38">
        <v>-0.02</v>
      </c>
      <c r="H7452" s="34">
        <v>0.99514562738974199</v>
      </c>
      <c r="I7452" s="35">
        <v>21.115191552646003</v>
      </c>
      <c r="J7452" s="35">
        <v>0.99588812928584447</v>
      </c>
      <c r="K7452" s="35">
        <v>-1.0472194679647202</v>
      </c>
      <c r="L7452" s="35">
        <v>0</v>
      </c>
      <c r="M7452" s="35">
        <v>0</v>
      </c>
      <c r="N7452" s="35">
        <v>0</v>
      </c>
      <c r="O7452" s="35">
        <v>0</v>
      </c>
      <c r="P7452" s="36">
        <v>12</v>
      </c>
      <c r="Q7452" s="37">
        <v>86</v>
      </c>
      <c r="R7452" s="36">
        <v>0</v>
      </c>
      <c r="S7452" s="39">
        <f t="shared" si="258"/>
        <v>86</v>
      </c>
      <c r="T7452" s="34" t="s">
        <v>29</v>
      </c>
      <c r="U7452" s="12">
        <f>((alpha*(beta^speed))*(speed^ceta))</f>
        <v>0.13959130890832849</v>
      </c>
      <c r="V7452" s="8">
        <f t="shared" si="260"/>
        <v>86</v>
      </c>
    </row>
    <row r="7453" spans="1:28">
      <c r="A7453" s="34" t="s">
        <v>19</v>
      </c>
      <c r="B7453" s="34" t="s">
        <v>72</v>
      </c>
      <c r="C7453" s="5" t="s">
        <v>163</v>
      </c>
      <c r="D7453" s="35" t="s">
        <v>89</v>
      </c>
      <c r="E7453" s="36" t="s">
        <v>15</v>
      </c>
      <c r="F7453" s="37">
        <v>50</v>
      </c>
      <c r="G7453" s="38">
        <v>-0.02</v>
      </c>
      <c r="H7453" s="34">
        <v>0.98806547050850968</v>
      </c>
      <c r="I7453" s="35">
        <v>-0.15857824639021101</v>
      </c>
      <c r="J7453" s="35">
        <v>31.119710525056583</v>
      </c>
      <c r="K7453" s="35">
        <v>-2.7199361939732145E-2</v>
      </c>
      <c r="L7453" s="35">
        <v>0.96421165776670836</v>
      </c>
      <c r="M7453" s="35">
        <v>5.0712281660273122E-4</v>
      </c>
      <c r="N7453" s="35">
        <v>0</v>
      </c>
      <c r="O7453" s="35">
        <v>0</v>
      </c>
      <c r="P7453" s="36">
        <v>12</v>
      </c>
      <c r="Q7453" s="37">
        <v>86</v>
      </c>
      <c r="R7453" s="36">
        <v>10</v>
      </c>
      <c r="S7453" s="39">
        <f t="shared" si="258"/>
        <v>86</v>
      </c>
      <c r="T7453" s="34" t="s">
        <v>44</v>
      </c>
      <c r="U7453" s="12">
        <f>(alpha+(beta/(1+EXP((((-1)*ceta)+(delta*LN(speed)))+(epsilon*speed)))))</f>
        <v>0.23184289853211382</v>
      </c>
      <c r="V7453" s="8">
        <f t="shared" si="260"/>
        <v>86</v>
      </c>
    </row>
    <row r="7454" spans="1:28">
      <c r="A7454" s="34" t="s">
        <v>19</v>
      </c>
      <c r="B7454" s="34" t="s">
        <v>72</v>
      </c>
      <c r="C7454" s="5" t="s">
        <v>162</v>
      </c>
      <c r="D7454" s="35" t="s">
        <v>89</v>
      </c>
      <c r="E7454" s="36" t="s">
        <v>16</v>
      </c>
      <c r="F7454" s="37">
        <v>50</v>
      </c>
      <c r="G7454" s="38">
        <v>-0.02</v>
      </c>
      <c r="H7454" s="34">
        <v>0.97748501590672499</v>
      </c>
      <c r="I7454" s="35">
        <v>-0.47048500839644469</v>
      </c>
      <c r="J7454" s="35">
        <v>24.479858840496139</v>
      </c>
      <c r="K7454" s="35">
        <v>9.0155319458134764E-2</v>
      </c>
      <c r="L7454" s="35">
        <v>0.75992345498601832</v>
      </c>
      <c r="M7454" s="35">
        <v>1.0069498121374077E-3</v>
      </c>
      <c r="N7454" s="35">
        <v>0</v>
      </c>
      <c r="O7454" s="35">
        <v>0</v>
      </c>
      <c r="P7454" s="36">
        <v>12</v>
      </c>
      <c r="Q7454" s="37">
        <v>86</v>
      </c>
      <c r="R7454" s="36">
        <v>10</v>
      </c>
      <c r="S7454" s="39">
        <f t="shared" si="258"/>
        <v>86</v>
      </c>
      <c r="T7454" s="34" t="s">
        <v>44</v>
      </c>
      <c r="U7454" s="12">
        <f>(alpha+(beta/(1+EXP((((-1)*ceta)+(delta*LN(speed)))+(epsilon*speed)))))</f>
        <v>0.33445374452250187</v>
      </c>
      <c r="V7454" s="8">
        <f t="shared" si="260"/>
        <v>86</v>
      </c>
    </row>
    <row r="7455" spans="1:28">
      <c r="A7455" s="34" t="s">
        <v>19</v>
      </c>
      <c r="B7455" s="34" t="s">
        <v>72</v>
      </c>
      <c r="C7455" s="5" t="s">
        <v>163</v>
      </c>
      <c r="D7455" s="35" t="s">
        <v>89</v>
      </c>
      <c r="E7455" s="36" t="s">
        <v>16</v>
      </c>
      <c r="F7455" s="37">
        <v>50</v>
      </c>
      <c r="G7455" s="38">
        <v>-0.02</v>
      </c>
      <c r="H7455" s="34">
        <v>0.97828941355020871</v>
      </c>
      <c r="I7455" s="35">
        <v>-1.4196569006262871</v>
      </c>
      <c r="J7455" s="35">
        <v>65.45576114157933</v>
      </c>
      <c r="K7455" s="35">
        <v>0.34527804121245642</v>
      </c>
      <c r="L7455" s="35">
        <v>0.80547388581430834</v>
      </c>
      <c r="M7455" s="35">
        <v>3.6187244434071858E-4</v>
      </c>
      <c r="N7455" s="35">
        <v>0</v>
      </c>
      <c r="O7455" s="35">
        <v>0</v>
      </c>
      <c r="P7455" s="36">
        <v>12</v>
      </c>
      <c r="Q7455" s="37">
        <v>86</v>
      </c>
      <c r="R7455" s="36">
        <v>10</v>
      </c>
      <c r="S7455" s="39">
        <f t="shared" si="258"/>
        <v>86</v>
      </c>
      <c r="T7455" s="34" t="s">
        <v>44</v>
      </c>
      <c r="U7455" s="12">
        <f>(alpha+(beta/(1+EXP((((-1)*ceta)+(delta*LN(speed)))+(epsilon*speed)))))</f>
        <v>0.96845840381680981</v>
      </c>
      <c r="V7455" s="8">
        <f t="shared" si="260"/>
        <v>86</v>
      </c>
    </row>
    <row r="7456" spans="1:28">
      <c r="A7456" s="34" t="s">
        <v>19</v>
      </c>
      <c r="B7456" s="34" t="s">
        <v>72</v>
      </c>
      <c r="C7456" s="5" t="s">
        <v>162</v>
      </c>
      <c r="D7456" s="35" t="s">
        <v>89</v>
      </c>
      <c r="E7456" s="36" t="s">
        <v>14</v>
      </c>
      <c r="F7456" s="37">
        <v>50</v>
      </c>
      <c r="G7456" s="38">
        <v>-0.02</v>
      </c>
      <c r="H7456" s="34">
        <v>0.99386944297400193</v>
      </c>
      <c r="I7456" s="35">
        <v>1.374579818373169</v>
      </c>
      <c r="J7456" s="35">
        <v>0.4529647803785995</v>
      </c>
      <c r="K7456" s="35">
        <v>0.79193951537605445</v>
      </c>
      <c r="L7456" s="35">
        <v>0</v>
      </c>
      <c r="M7456" s="35">
        <v>0</v>
      </c>
      <c r="N7456" s="35">
        <v>0</v>
      </c>
      <c r="O7456" s="35">
        <v>0</v>
      </c>
      <c r="P7456" s="36">
        <v>12</v>
      </c>
      <c r="Q7456" s="37">
        <v>86</v>
      </c>
      <c r="R7456" s="36">
        <v>2</v>
      </c>
      <c r="S7456" s="39">
        <f t="shared" si="258"/>
        <v>86</v>
      </c>
      <c r="T7456" s="34" t="s">
        <v>31</v>
      </c>
      <c r="U7456" s="12">
        <f>((alpha+(beta*speed))^((-1)/ceta))</f>
        <v>9.3873478039706235E-3</v>
      </c>
      <c r="V7456" s="8">
        <f t="shared" si="260"/>
        <v>86</v>
      </c>
      <c r="AB7456" s="41"/>
    </row>
    <row r="7457" spans="1:28">
      <c r="A7457" s="34" t="s">
        <v>19</v>
      </c>
      <c r="B7457" s="34" t="s">
        <v>72</v>
      </c>
      <c r="C7457" s="5" t="s">
        <v>163</v>
      </c>
      <c r="D7457" s="35" t="s">
        <v>89</v>
      </c>
      <c r="E7457" s="36" t="s">
        <v>14</v>
      </c>
      <c r="F7457" s="37">
        <v>50</v>
      </c>
      <c r="G7457" s="38">
        <v>-0.02</v>
      </c>
      <c r="H7457" s="34">
        <v>0.99451340761891582</v>
      </c>
      <c r="I7457" s="35">
        <v>0.48706458400808683</v>
      </c>
      <c r="J7457" s="35">
        <v>0.99639313900687121</v>
      </c>
      <c r="K7457" s="35">
        <v>-0.97165532171692803</v>
      </c>
      <c r="L7457" s="35">
        <v>0</v>
      </c>
      <c r="M7457" s="35">
        <v>0</v>
      </c>
      <c r="N7457" s="35">
        <v>0</v>
      </c>
      <c r="O7457" s="35">
        <v>0</v>
      </c>
      <c r="P7457" s="36">
        <v>12</v>
      </c>
      <c r="Q7457" s="37">
        <v>86</v>
      </c>
      <c r="R7457" s="36">
        <v>0</v>
      </c>
      <c r="S7457" s="39">
        <f t="shared" si="258"/>
        <v>86</v>
      </c>
      <c r="T7457" s="34" t="s">
        <v>29</v>
      </c>
      <c r="U7457" s="12">
        <f>((alpha*(beta^speed))*(speed^ceta))</f>
        <v>4.7093772224980233E-3</v>
      </c>
      <c r="V7457" s="8">
        <f t="shared" si="260"/>
        <v>86</v>
      </c>
      <c r="AB7457" s="41"/>
    </row>
    <row r="7458" spans="1:28">
      <c r="A7458" s="34" t="s">
        <v>19</v>
      </c>
      <c r="B7458" s="34" t="s">
        <v>72</v>
      </c>
      <c r="C7458" s="5" t="s">
        <v>162</v>
      </c>
      <c r="D7458" s="35" t="s">
        <v>89</v>
      </c>
      <c r="E7458" s="36" t="s">
        <v>18</v>
      </c>
      <c r="F7458" s="37">
        <v>50</v>
      </c>
      <c r="G7458" s="38">
        <v>-0.02</v>
      </c>
      <c r="H7458" s="34">
        <v>0.9826780709651104</v>
      </c>
      <c r="I7458" s="35">
        <v>0.24916493250097127</v>
      </c>
      <c r="J7458" s="35">
        <v>0.98896494582394967</v>
      </c>
      <c r="K7458" s="35">
        <v>-0.61247135452310908</v>
      </c>
      <c r="L7458" s="35">
        <v>0</v>
      </c>
      <c r="M7458" s="35">
        <v>0</v>
      </c>
      <c r="N7458" s="35">
        <v>0</v>
      </c>
      <c r="O7458" s="35">
        <v>0</v>
      </c>
      <c r="P7458" s="36">
        <v>12</v>
      </c>
      <c r="Q7458" s="37">
        <v>86</v>
      </c>
      <c r="R7458" s="36">
        <v>0</v>
      </c>
      <c r="S7458" s="39">
        <f t="shared" si="258"/>
        <v>86</v>
      </c>
      <c r="T7458" s="34" t="s">
        <v>29</v>
      </c>
      <c r="U7458" s="12">
        <f>((alpha*(beta^speed))*(speed^ceta))</f>
        <v>6.2693032151152281E-3</v>
      </c>
      <c r="V7458" s="8">
        <f t="shared" si="260"/>
        <v>86</v>
      </c>
      <c r="AB7458" s="41"/>
    </row>
    <row r="7459" spans="1:28">
      <c r="A7459" s="34" t="s">
        <v>19</v>
      </c>
      <c r="B7459" s="34" t="s">
        <v>72</v>
      </c>
      <c r="C7459" s="5" t="s">
        <v>163</v>
      </c>
      <c r="D7459" s="35" t="s">
        <v>89</v>
      </c>
      <c r="E7459" s="36" t="s">
        <v>18</v>
      </c>
      <c r="F7459" s="37">
        <v>50</v>
      </c>
      <c r="G7459" s="38">
        <v>-0.02</v>
      </c>
      <c r="H7459" s="34">
        <v>0.97194444517596745</v>
      </c>
      <c r="I7459" s="35">
        <v>0.18814722147596555</v>
      </c>
      <c r="J7459" s="35">
        <v>0.93343177581059089</v>
      </c>
      <c r="K7459" s="35">
        <v>-5.4136524871415716E-2</v>
      </c>
      <c r="L7459" s="35">
        <v>0</v>
      </c>
      <c r="M7459" s="35">
        <v>0</v>
      </c>
      <c r="N7459" s="35">
        <v>0</v>
      </c>
      <c r="O7459" s="35">
        <v>0</v>
      </c>
      <c r="P7459" s="36">
        <v>12</v>
      </c>
      <c r="Q7459" s="37">
        <v>86</v>
      </c>
      <c r="R7459" s="36">
        <v>0</v>
      </c>
      <c r="S7459" s="39">
        <f t="shared" si="258"/>
        <v>86</v>
      </c>
      <c r="T7459" s="34" t="s">
        <v>29</v>
      </c>
      <c r="U7459" s="12">
        <f>((alpha*(beta^speed))*(speed^ceta))</f>
        <v>3.9525079601130433E-4</v>
      </c>
      <c r="V7459" s="8">
        <f t="shared" si="260"/>
        <v>86</v>
      </c>
      <c r="AB7459" s="41"/>
    </row>
    <row r="7460" spans="1:28">
      <c r="A7460" s="34" t="s">
        <v>19</v>
      </c>
      <c r="B7460" s="34" t="s">
        <v>72</v>
      </c>
      <c r="C7460" s="5" t="s">
        <v>162</v>
      </c>
      <c r="D7460" s="35" t="s">
        <v>89</v>
      </c>
      <c r="E7460" s="36" t="s">
        <v>17</v>
      </c>
      <c r="F7460" s="37">
        <v>50</v>
      </c>
      <c r="G7460" s="38">
        <v>-0.02</v>
      </c>
      <c r="H7460" s="34">
        <v>0.97045405336623447</v>
      </c>
      <c r="I7460" s="35">
        <v>1246.382639036224</v>
      </c>
      <c r="J7460" s="35">
        <v>0.98618847617343031</v>
      </c>
      <c r="K7460" s="35">
        <v>-0.57363173670596768</v>
      </c>
      <c r="L7460" s="35">
        <v>0</v>
      </c>
      <c r="M7460" s="35">
        <v>0</v>
      </c>
      <c r="N7460" s="35">
        <v>0</v>
      </c>
      <c r="O7460" s="35">
        <v>0</v>
      </c>
      <c r="P7460" s="36">
        <v>12</v>
      </c>
      <c r="Q7460" s="37">
        <v>86</v>
      </c>
      <c r="R7460" s="36">
        <v>0</v>
      </c>
      <c r="S7460" s="39">
        <f t="shared" si="258"/>
        <v>86</v>
      </c>
      <c r="T7460" s="34" t="s">
        <v>29</v>
      </c>
      <c r="U7460" s="12">
        <f>((alpha*(beta^speed))*(speed^ceta))</f>
        <v>29.276226410370239</v>
      </c>
      <c r="V7460" s="8">
        <f t="shared" si="260"/>
        <v>86</v>
      </c>
    </row>
    <row r="7461" spans="1:28">
      <c r="A7461" s="34" t="s">
        <v>19</v>
      </c>
      <c r="B7461" s="34" t="s">
        <v>72</v>
      </c>
      <c r="C7461" s="5" t="s">
        <v>163</v>
      </c>
      <c r="D7461" s="35" t="s">
        <v>89</v>
      </c>
      <c r="E7461" s="36" t="s">
        <v>17</v>
      </c>
      <c r="F7461" s="37">
        <v>50</v>
      </c>
      <c r="G7461" s="38">
        <v>-0.02</v>
      </c>
      <c r="H7461" s="34">
        <v>0.97272853759055433</v>
      </c>
      <c r="I7461" s="35">
        <v>1265.7235455178036</v>
      </c>
      <c r="J7461" s="35">
        <v>0.986624556966058</v>
      </c>
      <c r="K7461" s="35">
        <v>-0.59138132719812053</v>
      </c>
      <c r="L7461" s="35">
        <v>0</v>
      </c>
      <c r="M7461" s="35">
        <v>0</v>
      </c>
      <c r="N7461" s="35">
        <v>0</v>
      </c>
      <c r="O7461" s="35">
        <v>0</v>
      </c>
      <c r="P7461" s="36">
        <v>12</v>
      </c>
      <c r="Q7461" s="37">
        <v>86</v>
      </c>
      <c r="R7461" s="36">
        <v>0</v>
      </c>
      <c r="S7461" s="39">
        <f t="shared" si="258"/>
        <v>86</v>
      </c>
      <c r="T7461" s="34" t="s">
        <v>29</v>
      </c>
      <c r="U7461" s="12">
        <f>((alpha*(beta^speed))*(speed^ceta))</f>
        <v>28.534994038971728</v>
      </c>
      <c r="V7461" s="8">
        <f t="shared" si="260"/>
        <v>86</v>
      </c>
    </row>
    <row r="7462" spans="1:28">
      <c r="A7462" s="34" t="s">
        <v>19</v>
      </c>
      <c r="B7462" s="34" t="s">
        <v>72</v>
      </c>
      <c r="C7462" s="5" t="s">
        <v>162</v>
      </c>
      <c r="D7462" s="35" t="s">
        <v>89</v>
      </c>
      <c r="E7462" s="36" t="s">
        <v>15</v>
      </c>
      <c r="F7462" s="37">
        <v>100</v>
      </c>
      <c r="G7462" s="38">
        <v>-0.02</v>
      </c>
      <c r="H7462" s="34">
        <v>0.99371646847769923</v>
      </c>
      <c r="I7462" s="35">
        <v>-0.14910915491481636</v>
      </c>
      <c r="J7462" s="35">
        <v>10.991000046147475</v>
      </c>
      <c r="K7462" s="35">
        <v>0.71759900381064523</v>
      </c>
      <c r="L7462" s="35">
        <v>1.0077989304608326</v>
      </c>
      <c r="M7462" s="35">
        <v>-1.9110998323460234E-5</v>
      </c>
      <c r="N7462" s="35">
        <v>0</v>
      </c>
      <c r="O7462" s="35">
        <v>0</v>
      </c>
      <c r="P7462" s="36">
        <v>12</v>
      </c>
      <c r="Q7462" s="37">
        <v>86</v>
      </c>
      <c r="R7462" s="36">
        <v>10</v>
      </c>
      <c r="S7462" s="39">
        <f t="shared" si="258"/>
        <v>86</v>
      </c>
      <c r="T7462" s="34" t="s">
        <v>44</v>
      </c>
      <c r="U7462" s="12">
        <f>(alpha+(beta/(1+EXP((((-1)*ceta)+(delta*LN(speed)))+(epsilon*speed)))))</f>
        <v>9.8584879336641645E-2</v>
      </c>
      <c r="V7462" s="8">
        <f t="shared" si="260"/>
        <v>86</v>
      </c>
    </row>
    <row r="7463" spans="1:28">
      <c r="A7463" s="34" t="s">
        <v>19</v>
      </c>
      <c r="B7463" s="34" t="s">
        <v>72</v>
      </c>
      <c r="C7463" s="5" t="s">
        <v>163</v>
      </c>
      <c r="D7463" s="35" t="s">
        <v>89</v>
      </c>
      <c r="E7463" s="36" t="s">
        <v>15</v>
      </c>
      <c r="F7463" s="37">
        <v>100</v>
      </c>
      <c r="G7463" s="38">
        <v>-0.02</v>
      </c>
      <c r="H7463" s="34">
        <v>0.98075804012131673</v>
      </c>
      <c r="I7463" s="35">
        <v>10.886245524318788</v>
      </c>
      <c r="J7463" s="35">
        <v>0.98025744317851049</v>
      </c>
      <c r="K7463" s="35">
        <v>-0.52054978710532851</v>
      </c>
      <c r="L7463" s="35">
        <v>0</v>
      </c>
      <c r="M7463" s="35">
        <v>0</v>
      </c>
      <c r="N7463" s="35">
        <v>0</v>
      </c>
      <c r="O7463" s="35">
        <v>0</v>
      </c>
      <c r="P7463" s="36">
        <v>12</v>
      </c>
      <c r="Q7463" s="37">
        <v>86</v>
      </c>
      <c r="R7463" s="36">
        <v>0</v>
      </c>
      <c r="S7463" s="39">
        <f t="shared" si="258"/>
        <v>86</v>
      </c>
      <c r="T7463" s="34" t="s">
        <v>29</v>
      </c>
      <c r="U7463" s="12">
        <f>((alpha*(beta^speed))*(speed^ceta))</f>
        <v>0.19280937611767218</v>
      </c>
      <c r="V7463" s="8">
        <f t="shared" si="260"/>
        <v>86</v>
      </c>
    </row>
    <row r="7464" spans="1:28">
      <c r="A7464" s="34" t="s">
        <v>19</v>
      </c>
      <c r="B7464" s="34" t="s">
        <v>72</v>
      </c>
      <c r="C7464" s="5" t="s">
        <v>162</v>
      </c>
      <c r="D7464" s="35" t="s">
        <v>89</v>
      </c>
      <c r="E7464" s="36" t="s">
        <v>16</v>
      </c>
      <c r="F7464" s="37">
        <v>100</v>
      </c>
      <c r="G7464" s="38">
        <v>-0.02</v>
      </c>
      <c r="H7464" s="34">
        <v>0.97001912920245104</v>
      </c>
      <c r="I7464" s="35">
        <v>-1.5229426198083125E-5</v>
      </c>
      <c r="J7464" s="35">
        <v>2.7934374914870383E-3</v>
      </c>
      <c r="K7464" s="35">
        <v>-0.1828508142295496</v>
      </c>
      <c r="L7464" s="35">
        <v>4.8615819992419471</v>
      </c>
      <c r="M7464" s="35">
        <v>0</v>
      </c>
      <c r="N7464" s="35">
        <v>0</v>
      </c>
      <c r="O7464" s="35">
        <v>0</v>
      </c>
      <c r="P7464" s="36">
        <v>12</v>
      </c>
      <c r="Q7464" s="37">
        <v>86</v>
      </c>
      <c r="R7464" s="36">
        <v>14</v>
      </c>
      <c r="S7464" s="39">
        <f t="shared" si="258"/>
        <v>86</v>
      </c>
      <c r="T7464" s="34" t="s">
        <v>51</v>
      </c>
      <c r="U7464" s="12">
        <f>(((alpha*(speed^3))+(beta*(speed^2))+(ceta*speed))+delta)</f>
        <v>0.10990775269085695</v>
      </c>
      <c r="V7464" s="8">
        <f t="shared" si="260"/>
        <v>86</v>
      </c>
    </row>
    <row r="7465" spans="1:28">
      <c r="A7465" s="34" t="s">
        <v>19</v>
      </c>
      <c r="B7465" s="34" t="s">
        <v>72</v>
      </c>
      <c r="C7465" s="5" t="s">
        <v>163</v>
      </c>
      <c r="D7465" s="35" t="s">
        <v>89</v>
      </c>
      <c r="E7465" s="36" t="s">
        <v>16</v>
      </c>
      <c r="F7465" s="37">
        <v>100</v>
      </c>
      <c r="G7465" s="38">
        <v>-0.02</v>
      </c>
      <c r="H7465" s="34">
        <v>0.97524911798757841</v>
      </c>
      <c r="I7465" s="35">
        <v>-4.9698302855361446E-5</v>
      </c>
      <c r="J7465" s="35">
        <v>9.107326612339187E-3</v>
      </c>
      <c r="K7465" s="35">
        <v>-0.58831515713039517</v>
      </c>
      <c r="L7465" s="35">
        <v>15.145460303641688</v>
      </c>
      <c r="M7465" s="35">
        <v>0</v>
      </c>
      <c r="N7465" s="35">
        <v>0</v>
      </c>
      <c r="O7465" s="35">
        <v>0</v>
      </c>
      <c r="P7465" s="36">
        <v>12</v>
      </c>
      <c r="Q7465" s="37">
        <v>86</v>
      </c>
      <c r="R7465" s="36">
        <v>14</v>
      </c>
      <c r="S7465" s="39">
        <f t="shared" si="258"/>
        <v>86</v>
      </c>
      <c r="T7465" s="34" t="s">
        <v>51</v>
      </c>
      <c r="U7465" s="12">
        <f>(((alpha*(speed^3))+(beta*(speed^2))+(ceta*speed))+delta)</f>
        <v>0.29724069431854261</v>
      </c>
      <c r="V7465" s="8">
        <f t="shared" si="260"/>
        <v>86</v>
      </c>
    </row>
    <row r="7466" spans="1:28">
      <c r="A7466" s="34" t="s">
        <v>19</v>
      </c>
      <c r="B7466" s="34" t="s">
        <v>72</v>
      </c>
      <c r="C7466" s="5" t="s">
        <v>162</v>
      </c>
      <c r="D7466" s="35" t="s">
        <v>89</v>
      </c>
      <c r="E7466" s="36" t="s">
        <v>14</v>
      </c>
      <c r="F7466" s="37">
        <v>100</v>
      </c>
      <c r="G7466" s="38">
        <v>-0.02</v>
      </c>
      <c r="H7466" s="34">
        <v>0.99013322062336062</v>
      </c>
      <c r="I7466" s="35">
        <v>0.71130085325921943</v>
      </c>
      <c r="J7466" s="35">
        <v>0.98925225651096604</v>
      </c>
      <c r="K7466" s="35">
        <v>-0.79596647775624807</v>
      </c>
      <c r="L7466" s="35">
        <v>0</v>
      </c>
      <c r="M7466" s="35">
        <v>0</v>
      </c>
      <c r="N7466" s="35">
        <v>0</v>
      </c>
      <c r="O7466" s="35">
        <v>0</v>
      </c>
      <c r="P7466" s="36">
        <v>12</v>
      </c>
      <c r="Q7466" s="37">
        <v>86</v>
      </c>
      <c r="R7466" s="36">
        <v>0</v>
      </c>
      <c r="S7466" s="39">
        <f t="shared" si="258"/>
        <v>86</v>
      </c>
      <c r="T7466" s="34" t="s">
        <v>29</v>
      </c>
      <c r="U7466" s="12">
        <f>((alpha*(beta^speed))*(speed^ceta))</f>
        <v>8.1033327860309274E-3</v>
      </c>
      <c r="V7466" s="8">
        <f t="shared" si="260"/>
        <v>86</v>
      </c>
      <c r="AB7466" s="41"/>
    </row>
    <row r="7467" spans="1:28">
      <c r="A7467" s="34" t="s">
        <v>19</v>
      </c>
      <c r="B7467" s="34" t="s">
        <v>72</v>
      </c>
      <c r="C7467" s="5" t="s">
        <v>163</v>
      </c>
      <c r="D7467" s="35" t="s">
        <v>89</v>
      </c>
      <c r="E7467" s="36" t="s">
        <v>14</v>
      </c>
      <c r="F7467" s="37">
        <v>100</v>
      </c>
      <c r="G7467" s="38">
        <v>-0.02</v>
      </c>
      <c r="H7467" s="34">
        <v>0.99194592992619524</v>
      </c>
      <c r="I7467" s="35">
        <v>0.31377506372223746</v>
      </c>
      <c r="J7467" s="35">
        <v>0.98935971873807049</v>
      </c>
      <c r="K7467" s="35">
        <v>-0.77410704566128963</v>
      </c>
      <c r="L7467" s="35">
        <v>0</v>
      </c>
      <c r="M7467" s="35">
        <v>0</v>
      </c>
      <c r="N7467" s="35">
        <v>0</v>
      </c>
      <c r="O7467" s="35">
        <v>0</v>
      </c>
      <c r="P7467" s="36">
        <v>12</v>
      </c>
      <c r="Q7467" s="37">
        <v>86</v>
      </c>
      <c r="R7467" s="36">
        <v>0</v>
      </c>
      <c r="S7467" s="39">
        <f t="shared" si="258"/>
        <v>86</v>
      </c>
      <c r="T7467" s="34" t="s">
        <v>29</v>
      </c>
      <c r="U7467" s="12">
        <f>((alpha*(beta^speed))*(speed^ceta))</f>
        <v>3.9771579287372627E-3</v>
      </c>
      <c r="V7467" s="8">
        <f t="shared" si="260"/>
        <v>86</v>
      </c>
      <c r="AB7467" s="41"/>
    </row>
    <row r="7468" spans="1:28">
      <c r="A7468" s="34" t="s">
        <v>19</v>
      </c>
      <c r="B7468" s="34" t="s">
        <v>72</v>
      </c>
      <c r="C7468" s="5" t="s">
        <v>162</v>
      </c>
      <c r="D7468" s="35" t="s">
        <v>89</v>
      </c>
      <c r="E7468" s="36" t="s">
        <v>18</v>
      </c>
      <c r="F7468" s="37">
        <v>100</v>
      </c>
      <c r="G7468" s="38">
        <v>-0.02</v>
      </c>
      <c r="H7468" s="34">
        <v>0.97850231371506169</v>
      </c>
      <c r="I7468" s="35">
        <v>-2.444822174044762E-7</v>
      </c>
      <c r="J7468" s="35">
        <v>4.4624795002146984E-5</v>
      </c>
      <c r="K7468" s="35">
        <v>-2.8968949442111317E-3</v>
      </c>
      <c r="L7468" s="35">
        <v>7.7544977471793786E-2</v>
      </c>
      <c r="M7468" s="35">
        <v>0</v>
      </c>
      <c r="N7468" s="35">
        <v>0</v>
      </c>
      <c r="O7468" s="35">
        <v>0</v>
      </c>
      <c r="P7468" s="36">
        <v>12</v>
      </c>
      <c r="Q7468" s="37">
        <v>86</v>
      </c>
      <c r="R7468" s="36">
        <v>14</v>
      </c>
      <c r="S7468" s="39">
        <f t="shared" si="258"/>
        <v>86</v>
      </c>
      <c r="T7468" s="34" t="s">
        <v>51</v>
      </c>
      <c r="U7468" s="12">
        <f>(((alpha*(speed^3))+(beta*(speed^2))+(ceta*speed))+delta)</f>
        <v>2.9526148320940526E-3</v>
      </c>
      <c r="V7468" s="8">
        <f t="shared" si="260"/>
        <v>86</v>
      </c>
      <c r="AB7468" s="41"/>
    </row>
    <row r="7469" spans="1:28">
      <c r="A7469" s="34" t="s">
        <v>19</v>
      </c>
      <c r="B7469" s="34" t="s">
        <v>72</v>
      </c>
      <c r="C7469" s="5" t="s">
        <v>163</v>
      </c>
      <c r="D7469" s="35" t="s">
        <v>89</v>
      </c>
      <c r="E7469" s="36" t="s">
        <v>18</v>
      </c>
      <c r="F7469" s="37">
        <v>100</v>
      </c>
      <c r="G7469" s="38">
        <v>-0.02</v>
      </c>
      <c r="H7469" s="34">
        <v>0.97133692448671294</v>
      </c>
      <c r="I7469" s="35">
        <v>0.12898085929116726</v>
      </c>
      <c r="J7469" s="35">
        <v>0.9276330835324339</v>
      </c>
      <c r="K7469" s="35">
        <v>0.14972773150928512</v>
      </c>
      <c r="L7469" s="35">
        <v>0</v>
      </c>
      <c r="M7469" s="35">
        <v>0</v>
      </c>
      <c r="N7469" s="35">
        <v>0</v>
      </c>
      <c r="O7469" s="35">
        <v>0</v>
      </c>
      <c r="P7469" s="36">
        <v>12</v>
      </c>
      <c r="Q7469" s="37">
        <v>86</v>
      </c>
      <c r="R7469" s="36">
        <v>0</v>
      </c>
      <c r="S7469" s="39">
        <f t="shared" si="258"/>
        <v>86</v>
      </c>
      <c r="T7469" s="34" t="s">
        <v>29</v>
      </c>
      <c r="U7469" s="12">
        <f>((alpha*(beta^speed))*(speed^ceta))</f>
        <v>3.9312352651207021E-4</v>
      </c>
      <c r="V7469" s="8">
        <f t="shared" si="260"/>
        <v>86</v>
      </c>
      <c r="AB7469" s="41"/>
    </row>
    <row r="7470" spans="1:28">
      <c r="A7470" s="34" t="s">
        <v>19</v>
      </c>
      <c r="B7470" s="34" t="s">
        <v>72</v>
      </c>
      <c r="C7470" s="5" t="s">
        <v>162</v>
      </c>
      <c r="D7470" s="35" t="s">
        <v>89</v>
      </c>
      <c r="E7470" s="36" t="s">
        <v>17</v>
      </c>
      <c r="F7470" s="37">
        <v>100</v>
      </c>
      <c r="G7470" s="38">
        <v>-0.02</v>
      </c>
      <c r="H7470" s="34">
        <v>0.96055180813884966</v>
      </c>
      <c r="I7470" s="35">
        <v>-1.2799280066499294E-3</v>
      </c>
      <c r="J7470" s="35">
        <v>0.23525858606400929</v>
      </c>
      <c r="K7470" s="35">
        <v>-15.504726420851121</v>
      </c>
      <c r="L7470" s="35">
        <v>417.52594372390411</v>
      </c>
      <c r="M7470" s="35">
        <v>0</v>
      </c>
      <c r="N7470" s="35">
        <v>0</v>
      </c>
      <c r="O7470" s="35">
        <v>0</v>
      </c>
      <c r="P7470" s="36">
        <v>12</v>
      </c>
      <c r="Q7470" s="37">
        <v>86</v>
      </c>
      <c r="R7470" s="36">
        <v>14</v>
      </c>
      <c r="S7470" s="39">
        <f t="shared" si="258"/>
        <v>86</v>
      </c>
      <c r="T7470" s="34" t="s">
        <v>51</v>
      </c>
      <c r="U7470" s="12">
        <f>(((alpha*(speed^3))+(beta*(speed^2))+(ceta*speed))+delta)</f>
        <v>9.9860858623928834</v>
      </c>
      <c r="V7470" s="8">
        <f t="shared" si="260"/>
        <v>86</v>
      </c>
    </row>
    <row r="7471" spans="1:28">
      <c r="A7471" s="34" t="s">
        <v>19</v>
      </c>
      <c r="B7471" s="34" t="s">
        <v>72</v>
      </c>
      <c r="C7471" s="5" t="s">
        <v>163</v>
      </c>
      <c r="D7471" s="35" t="s">
        <v>89</v>
      </c>
      <c r="E7471" s="36" t="s">
        <v>17</v>
      </c>
      <c r="F7471" s="37">
        <v>100</v>
      </c>
      <c r="G7471" s="38">
        <v>-0.02</v>
      </c>
      <c r="H7471" s="34">
        <v>0.9625161967243917</v>
      </c>
      <c r="I7471" s="35">
        <v>-1.2576297819088683E-3</v>
      </c>
      <c r="J7471" s="35">
        <v>0.2309043145654914</v>
      </c>
      <c r="K7471" s="35">
        <v>-15.173566063875533</v>
      </c>
      <c r="L7471" s="35">
        <v>406.46247316661686</v>
      </c>
      <c r="M7471" s="35">
        <v>0</v>
      </c>
      <c r="N7471" s="35">
        <v>0</v>
      </c>
      <c r="O7471" s="35">
        <v>0</v>
      </c>
      <c r="P7471" s="36">
        <v>12</v>
      </c>
      <c r="Q7471" s="37">
        <v>86</v>
      </c>
      <c r="R7471" s="36">
        <v>14</v>
      </c>
      <c r="S7471" s="39">
        <f t="shared" si="258"/>
        <v>86</v>
      </c>
      <c r="T7471" s="34" t="s">
        <v>51</v>
      </c>
      <c r="U7471" s="12">
        <f>(((alpha*(speed^3))+(beta*(speed^2))+(ceta*speed))+delta)</f>
        <v>9.3811336378680608</v>
      </c>
      <c r="V7471" s="8">
        <f t="shared" si="260"/>
        <v>86</v>
      </c>
    </row>
    <row r="7472" spans="1:28">
      <c r="A7472" s="34" t="s">
        <v>19</v>
      </c>
      <c r="B7472" s="34" t="s">
        <v>72</v>
      </c>
      <c r="C7472" s="5" t="s">
        <v>162</v>
      </c>
      <c r="D7472" s="35" t="s">
        <v>89</v>
      </c>
      <c r="E7472" s="36" t="s">
        <v>15</v>
      </c>
      <c r="F7472" s="37">
        <v>0</v>
      </c>
      <c r="G7472" s="38">
        <v>0.02</v>
      </c>
      <c r="H7472" s="34">
        <v>0.99796543510257518</v>
      </c>
      <c r="I7472" s="35">
        <v>18.256813577745628</v>
      </c>
      <c r="J7472" s="35">
        <v>1.0094328530374357</v>
      </c>
      <c r="K7472" s="35">
        <v>-0.92881228024153062</v>
      </c>
      <c r="L7472" s="35">
        <v>0</v>
      </c>
      <c r="M7472" s="35">
        <v>0</v>
      </c>
      <c r="N7472" s="35">
        <v>0</v>
      </c>
      <c r="O7472" s="35">
        <v>0</v>
      </c>
      <c r="P7472" s="36">
        <v>12</v>
      </c>
      <c r="Q7472" s="37">
        <v>86</v>
      </c>
      <c r="R7472" s="36">
        <v>0</v>
      </c>
      <c r="S7472" s="39">
        <f t="shared" si="258"/>
        <v>86</v>
      </c>
      <c r="T7472" s="34" t="s">
        <v>29</v>
      </c>
      <c r="U7472" s="12">
        <f>((alpha*(beta^speed))*(speed^ceta))</f>
        <v>0.6535796023498176</v>
      </c>
      <c r="V7472" s="8">
        <f t="shared" si="260"/>
        <v>86</v>
      </c>
    </row>
    <row r="7473" spans="1:28">
      <c r="A7473" s="34" t="s">
        <v>19</v>
      </c>
      <c r="B7473" s="34" t="s">
        <v>72</v>
      </c>
      <c r="C7473" s="5" t="s">
        <v>163</v>
      </c>
      <c r="D7473" s="35" t="s">
        <v>89</v>
      </c>
      <c r="E7473" s="36" t="s">
        <v>15</v>
      </c>
      <c r="F7473" s="37">
        <v>0</v>
      </c>
      <c r="G7473" s="38">
        <v>0.02</v>
      </c>
      <c r="H7473" s="34">
        <v>0.97339713439678099</v>
      </c>
      <c r="I7473" s="35">
        <v>1.6797567978813064</v>
      </c>
      <c r="J7473" s="35">
        <v>17.312449267477973</v>
      </c>
      <c r="K7473" s="35">
        <v>0.14298640942655538</v>
      </c>
      <c r="L7473" s="35">
        <v>0.66992757184344531</v>
      </c>
      <c r="M7473" s="35">
        <v>6.2644124040739574E-2</v>
      </c>
      <c r="N7473" s="35">
        <v>0</v>
      </c>
      <c r="O7473" s="35">
        <v>0</v>
      </c>
      <c r="P7473" s="36">
        <v>12</v>
      </c>
      <c r="Q7473" s="37">
        <v>86</v>
      </c>
      <c r="R7473" s="36">
        <v>10</v>
      </c>
      <c r="S7473" s="39">
        <f t="shared" si="258"/>
        <v>86</v>
      </c>
      <c r="T7473" s="34" t="s">
        <v>44</v>
      </c>
      <c r="U7473" s="12">
        <f>(alpha+(beta/(1+EXP((((-1)*ceta)+(delta*LN(speed)))+(epsilon*speed)))))</f>
        <v>1.6843768958252801</v>
      </c>
      <c r="V7473" s="8">
        <f t="shared" si="260"/>
        <v>86</v>
      </c>
    </row>
    <row r="7474" spans="1:28">
      <c r="A7474" s="34" t="s">
        <v>19</v>
      </c>
      <c r="B7474" s="34" t="s">
        <v>72</v>
      </c>
      <c r="C7474" s="5" t="s">
        <v>162</v>
      </c>
      <c r="D7474" s="35" t="s">
        <v>89</v>
      </c>
      <c r="E7474" s="36" t="s">
        <v>16</v>
      </c>
      <c r="F7474" s="37">
        <v>0</v>
      </c>
      <c r="G7474" s="38">
        <v>0.02</v>
      </c>
      <c r="H7474" s="34">
        <v>0.98456745173486915</v>
      </c>
      <c r="I7474" s="35">
        <v>2.1705803420643237</v>
      </c>
      <c r="J7474" s="35">
        <v>2.504933295570394E-2</v>
      </c>
      <c r="K7474" s="35">
        <v>38.499581484711641</v>
      </c>
      <c r="L7474" s="35">
        <v>-1.1255258717546144</v>
      </c>
      <c r="M7474" s="35">
        <v>0</v>
      </c>
      <c r="N7474" s="35">
        <v>0</v>
      </c>
      <c r="O7474" s="35">
        <v>0</v>
      </c>
      <c r="P7474" s="36">
        <v>12</v>
      </c>
      <c r="Q7474" s="37">
        <v>86</v>
      </c>
      <c r="R7474" s="36">
        <v>1</v>
      </c>
      <c r="S7474" s="39">
        <f t="shared" si="258"/>
        <v>86</v>
      </c>
      <c r="T7474" s="34" t="s">
        <v>30</v>
      </c>
      <c r="U7474" s="12">
        <f>((alpha*(speed^beta))+(ceta*(speed^delta)))</f>
        <v>2.6827327242333072</v>
      </c>
      <c r="V7474" s="8">
        <f t="shared" si="260"/>
        <v>86</v>
      </c>
    </row>
    <row r="7475" spans="1:28">
      <c r="A7475" s="34" t="s">
        <v>19</v>
      </c>
      <c r="B7475" s="34" t="s">
        <v>72</v>
      </c>
      <c r="C7475" s="5" t="s">
        <v>163</v>
      </c>
      <c r="D7475" s="35" t="s">
        <v>89</v>
      </c>
      <c r="E7475" s="36" t="s">
        <v>16</v>
      </c>
      <c r="F7475" s="37">
        <v>0</v>
      </c>
      <c r="G7475" s="38">
        <v>0.02</v>
      </c>
      <c r="H7475" s="34">
        <v>0.99827493845484938</v>
      </c>
      <c r="I7475" s="35">
        <v>-5.4730056485187505E-5</v>
      </c>
      <c r="J7475" s="35">
        <v>1.1802716913569718E-2</v>
      </c>
      <c r="K7475" s="35">
        <v>-0.84910389756160143</v>
      </c>
      <c r="L7475" s="35">
        <v>21.637532463178161</v>
      </c>
      <c r="M7475" s="35">
        <v>0</v>
      </c>
      <c r="N7475" s="35">
        <v>0</v>
      </c>
      <c r="O7475" s="35">
        <v>0</v>
      </c>
      <c r="P7475" s="36">
        <v>12</v>
      </c>
      <c r="Q7475" s="37">
        <v>86</v>
      </c>
      <c r="R7475" s="36">
        <v>14</v>
      </c>
      <c r="S7475" s="39">
        <f t="shared" si="258"/>
        <v>86</v>
      </c>
      <c r="T7475" s="34" t="s">
        <v>51</v>
      </c>
      <c r="U7475" s="12">
        <f>(((alpha*(speed^3))+(beta*(speed^2))+(ceta*speed))+delta)</f>
        <v>1.0961107578996518</v>
      </c>
      <c r="V7475" s="8">
        <f t="shared" si="260"/>
        <v>86</v>
      </c>
    </row>
    <row r="7476" spans="1:28">
      <c r="A7476" s="34" t="s">
        <v>19</v>
      </c>
      <c r="B7476" s="34" t="s">
        <v>72</v>
      </c>
      <c r="C7476" s="5" t="s">
        <v>162</v>
      </c>
      <c r="D7476" s="35" t="s">
        <v>89</v>
      </c>
      <c r="E7476" s="36" t="s">
        <v>14</v>
      </c>
      <c r="F7476" s="37">
        <v>0</v>
      </c>
      <c r="G7476" s="38">
        <v>0.02</v>
      </c>
      <c r="H7476" s="34">
        <v>0.99366171860951591</v>
      </c>
      <c r="I7476" s="35">
        <v>1.4040727916983642</v>
      </c>
      <c r="J7476" s="35">
        <v>0.70652368043136748</v>
      </c>
      <c r="K7476" s="35">
        <v>-5.2945365412308326E-3</v>
      </c>
      <c r="L7476" s="35">
        <v>0</v>
      </c>
      <c r="M7476" s="35">
        <v>0</v>
      </c>
      <c r="N7476" s="35">
        <v>0</v>
      </c>
      <c r="O7476" s="35">
        <v>0</v>
      </c>
      <c r="P7476" s="36">
        <v>12</v>
      </c>
      <c r="Q7476" s="37">
        <v>86</v>
      </c>
      <c r="R7476" s="36">
        <v>5</v>
      </c>
      <c r="S7476" s="39">
        <f t="shared" si="258"/>
        <v>86</v>
      </c>
      <c r="T7476" s="34" t="s">
        <v>36</v>
      </c>
      <c r="U7476" s="12">
        <f>(1/(((ceta*(speed^2))+(beta*speed))+alpha))</f>
        <v>4.346556693999943E-2</v>
      </c>
      <c r="V7476" s="8">
        <f t="shared" si="260"/>
        <v>86</v>
      </c>
    </row>
    <row r="7477" spans="1:28">
      <c r="A7477" s="34" t="s">
        <v>19</v>
      </c>
      <c r="B7477" s="34" t="s">
        <v>72</v>
      </c>
      <c r="C7477" s="5" t="s">
        <v>163</v>
      </c>
      <c r="D7477" s="35" t="s">
        <v>89</v>
      </c>
      <c r="E7477" s="36" t="s">
        <v>14</v>
      </c>
      <c r="F7477" s="37">
        <v>0</v>
      </c>
      <c r="G7477" s="38">
        <v>0.02</v>
      </c>
      <c r="H7477" s="34">
        <v>0.99830710221308727</v>
      </c>
      <c r="I7477" s="35">
        <v>0.43460089196696106</v>
      </c>
      <c r="J7477" s="35">
        <v>1.0075745202583519</v>
      </c>
      <c r="K7477" s="35">
        <v>-0.87818734352808292</v>
      </c>
      <c r="L7477" s="35">
        <v>0</v>
      </c>
      <c r="M7477" s="35">
        <v>0</v>
      </c>
      <c r="N7477" s="35">
        <v>0</v>
      </c>
      <c r="O7477" s="35">
        <v>0</v>
      </c>
      <c r="P7477" s="36">
        <v>12</v>
      </c>
      <c r="Q7477" s="37">
        <v>86</v>
      </c>
      <c r="R7477" s="36">
        <v>0</v>
      </c>
      <c r="S7477" s="39">
        <f t="shared" si="258"/>
        <v>86</v>
      </c>
      <c r="T7477" s="34" t="s">
        <v>29</v>
      </c>
      <c r="U7477" s="12">
        <f>((alpha*(beta^speed))*(speed^ceta))</f>
        <v>1.6637027378391636E-2</v>
      </c>
      <c r="V7477" s="8">
        <f t="shared" si="260"/>
        <v>86</v>
      </c>
      <c r="AB7477" s="41"/>
    </row>
    <row r="7478" spans="1:28">
      <c r="A7478" s="34" t="s">
        <v>19</v>
      </c>
      <c r="B7478" s="34" t="s">
        <v>72</v>
      </c>
      <c r="C7478" s="5" t="s">
        <v>162</v>
      </c>
      <c r="D7478" s="35" t="s">
        <v>89</v>
      </c>
      <c r="E7478" s="36" t="s">
        <v>18</v>
      </c>
      <c r="F7478" s="37">
        <v>0</v>
      </c>
      <c r="G7478" s="38">
        <v>0.02</v>
      </c>
      <c r="H7478" s="34">
        <v>0.98090870841590772</v>
      </c>
      <c r="I7478" s="35">
        <v>1.8329904891056529E-4</v>
      </c>
      <c r="J7478" s="35">
        <v>1.0372108424794588</v>
      </c>
      <c r="K7478" s="35">
        <v>0.29382606485222224</v>
      </c>
      <c r="L7478" s="35">
        <v>-0.63637882491973397</v>
      </c>
      <c r="M7478" s="35">
        <v>0</v>
      </c>
      <c r="N7478" s="35">
        <v>0</v>
      </c>
      <c r="O7478" s="35">
        <v>0</v>
      </c>
      <c r="P7478" s="36">
        <v>12</v>
      </c>
      <c r="Q7478" s="37">
        <v>86</v>
      </c>
      <c r="R7478" s="36">
        <v>1</v>
      </c>
      <c r="S7478" s="39">
        <f t="shared" si="258"/>
        <v>86</v>
      </c>
      <c r="T7478" s="34" t="s">
        <v>30</v>
      </c>
      <c r="U7478" s="12">
        <f>((alpha*(speed^beta))+(ceta*(speed^delta)))</f>
        <v>3.5864603347599139E-2</v>
      </c>
      <c r="V7478" s="8">
        <f t="shared" si="260"/>
        <v>86</v>
      </c>
      <c r="AB7478" s="41"/>
    </row>
    <row r="7479" spans="1:28">
      <c r="A7479" s="34" t="s">
        <v>19</v>
      </c>
      <c r="B7479" s="34" t="s">
        <v>72</v>
      </c>
      <c r="C7479" s="5" t="s">
        <v>163</v>
      </c>
      <c r="D7479" s="35" t="s">
        <v>89</v>
      </c>
      <c r="E7479" s="36" t="s">
        <v>18</v>
      </c>
      <c r="F7479" s="37">
        <v>0</v>
      </c>
      <c r="G7479" s="38">
        <v>0.02</v>
      </c>
      <c r="H7479" s="34">
        <v>0.96960864287076887</v>
      </c>
      <c r="I7479" s="35">
        <v>0.14341534286842597</v>
      </c>
      <c r="J7479" s="35">
        <v>0.96371464948038177</v>
      </c>
      <c r="K7479" s="35">
        <v>-5.024627331724661E-3</v>
      </c>
      <c r="L7479" s="35">
        <v>0</v>
      </c>
      <c r="M7479" s="35">
        <v>0</v>
      </c>
      <c r="N7479" s="35">
        <v>0</v>
      </c>
      <c r="O7479" s="35">
        <v>0</v>
      </c>
      <c r="P7479" s="36">
        <v>12</v>
      </c>
      <c r="Q7479" s="37">
        <v>86</v>
      </c>
      <c r="R7479" s="36">
        <v>5</v>
      </c>
      <c r="S7479" s="39">
        <f t="shared" si="258"/>
        <v>86</v>
      </c>
      <c r="T7479" s="34" t="s">
        <v>36</v>
      </c>
      <c r="U7479" s="12">
        <f>(1/(((ceta*(speed^2))+(beta*speed))+alpha))</f>
        <v>2.1805147199415863E-2</v>
      </c>
      <c r="V7479" s="8">
        <f t="shared" si="260"/>
        <v>86</v>
      </c>
      <c r="AB7479" s="41"/>
    </row>
    <row r="7480" spans="1:28">
      <c r="A7480" s="34" t="s">
        <v>19</v>
      </c>
      <c r="B7480" s="34" t="s">
        <v>72</v>
      </c>
      <c r="C7480" s="5" t="s">
        <v>162</v>
      </c>
      <c r="D7480" s="35" t="s">
        <v>89</v>
      </c>
      <c r="E7480" s="36" t="s">
        <v>17</v>
      </c>
      <c r="F7480" s="37">
        <v>0</v>
      </c>
      <c r="G7480" s="38">
        <v>0.02</v>
      </c>
      <c r="H7480" s="34">
        <v>0.98627937806878974</v>
      </c>
      <c r="I7480" s="35">
        <v>1753.1324776031288</v>
      </c>
      <c r="J7480" s="35">
        <v>1.0106047647256409</v>
      </c>
      <c r="K7480" s="35">
        <v>-0.64419300310479466</v>
      </c>
      <c r="L7480" s="35">
        <v>0</v>
      </c>
      <c r="M7480" s="35">
        <v>0</v>
      </c>
      <c r="N7480" s="35">
        <v>0</v>
      </c>
      <c r="O7480" s="35">
        <v>0</v>
      </c>
      <c r="P7480" s="36">
        <v>12</v>
      </c>
      <c r="Q7480" s="37">
        <v>86</v>
      </c>
      <c r="R7480" s="36">
        <v>0</v>
      </c>
      <c r="S7480" s="39">
        <f t="shared" si="258"/>
        <v>86</v>
      </c>
      <c r="T7480" s="34" t="s">
        <v>29</v>
      </c>
      <c r="U7480" s="12">
        <f>((alpha*(beta^speed))*(speed^ceta))</f>
        <v>246.38810446187654</v>
      </c>
      <c r="V7480" s="8">
        <f t="shared" si="260"/>
        <v>86</v>
      </c>
    </row>
    <row r="7481" spans="1:28">
      <c r="A7481" s="34" t="s">
        <v>19</v>
      </c>
      <c r="B7481" s="34" t="s">
        <v>72</v>
      </c>
      <c r="C7481" s="5" t="s">
        <v>163</v>
      </c>
      <c r="D7481" s="35" t="s">
        <v>89</v>
      </c>
      <c r="E7481" s="36" t="s">
        <v>17</v>
      </c>
      <c r="F7481" s="37">
        <v>0</v>
      </c>
      <c r="G7481" s="38">
        <v>0.02</v>
      </c>
      <c r="H7481" s="34">
        <v>0.98816948210582867</v>
      </c>
      <c r="I7481" s="35">
        <v>1767.1484686416468</v>
      </c>
      <c r="J7481" s="35">
        <v>1.0106931546830353</v>
      </c>
      <c r="K7481" s="35">
        <v>-0.65897371717854869</v>
      </c>
      <c r="L7481" s="35">
        <v>0</v>
      </c>
      <c r="M7481" s="35">
        <v>0</v>
      </c>
      <c r="N7481" s="35">
        <v>0</v>
      </c>
      <c r="O7481" s="35">
        <v>0</v>
      </c>
      <c r="P7481" s="36">
        <v>12</v>
      </c>
      <c r="Q7481" s="37">
        <v>86</v>
      </c>
      <c r="R7481" s="36">
        <v>0</v>
      </c>
      <c r="S7481" s="39">
        <f t="shared" si="258"/>
        <v>86</v>
      </c>
      <c r="T7481" s="34" t="s">
        <v>29</v>
      </c>
      <c r="U7481" s="12">
        <f>((alpha*(beta^speed))*(speed^ceta))</f>
        <v>234.28867244808706</v>
      </c>
      <c r="V7481" s="8">
        <f t="shared" si="260"/>
        <v>86</v>
      </c>
    </row>
    <row r="7482" spans="1:28">
      <c r="A7482" s="34" t="s">
        <v>19</v>
      </c>
      <c r="B7482" s="34" t="s">
        <v>72</v>
      </c>
      <c r="C7482" s="5" t="s">
        <v>162</v>
      </c>
      <c r="D7482" s="35" t="s">
        <v>89</v>
      </c>
      <c r="E7482" s="36" t="s">
        <v>15</v>
      </c>
      <c r="F7482" s="37">
        <v>50</v>
      </c>
      <c r="G7482" s="38">
        <v>0.02</v>
      </c>
      <c r="H7482" s="34">
        <v>0.99778980377312143</v>
      </c>
      <c r="I7482" s="35">
        <v>0.63750828454187125</v>
      </c>
      <c r="J7482" s="35">
        <v>21.680843749857843</v>
      </c>
      <c r="K7482" s="35">
        <v>9.557861438100107E-2</v>
      </c>
      <c r="L7482" s="35">
        <v>1.0413276515731678</v>
      </c>
      <c r="M7482" s="35">
        <v>9.414364620298727E-3</v>
      </c>
      <c r="N7482" s="35">
        <v>0</v>
      </c>
      <c r="O7482" s="35">
        <v>0</v>
      </c>
      <c r="P7482" s="36">
        <v>12</v>
      </c>
      <c r="Q7482" s="37">
        <v>86</v>
      </c>
      <c r="R7482" s="36">
        <v>10</v>
      </c>
      <c r="S7482" s="39">
        <f t="shared" si="258"/>
        <v>86</v>
      </c>
      <c r="T7482" s="34" t="s">
        <v>44</v>
      </c>
      <c r="U7482" s="12">
        <f>(alpha+(beta/(1+EXP((((-1)*ceta)+(delta*LN(speed)))+(epsilon*speed)))))</f>
        <v>0.73971194231917592</v>
      </c>
      <c r="V7482" s="8">
        <f t="shared" si="260"/>
        <v>86</v>
      </c>
    </row>
    <row r="7483" spans="1:28">
      <c r="A7483" s="34" t="s">
        <v>19</v>
      </c>
      <c r="B7483" s="34" t="s">
        <v>72</v>
      </c>
      <c r="C7483" s="5" t="s">
        <v>163</v>
      </c>
      <c r="D7483" s="35" t="s">
        <v>89</v>
      </c>
      <c r="E7483" s="36" t="s">
        <v>15</v>
      </c>
      <c r="F7483" s="37">
        <v>50</v>
      </c>
      <c r="G7483" s="38">
        <v>0.02</v>
      </c>
      <c r="H7483" s="34">
        <v>0.96865628984439844</v>
      </c>
      <c r="I7483" s="35">
        <v>-1.5703934682744107E-5</v>
      </c>
      <c r="J7483" s="35">
        <v>2.7079235996622475E-3</v>
      </c>
      <c r="K7483" s="35">
        <v>-0.15772671800143329</v>
      </c>
      <c r="L7483" s="35">
        <v>5.2598750440739428</v>
      </c>
      <c r="M7483" s="35">
        <v>0</v>
      </c>
      <c r="N7483" s="35">
        <v>0</v>
      </c>
      <c r="O7483" s="35">
        <v>0</v>
      </c>
      <c r="P7483" s="36">
        <v>12</v>
      </c>
      <c r="Q7483" s="37">
        <v>86</v>
      </c>
      <c r="R7483" s="36">
        <v>14</v>
      </c>
      <c r="S7483" s="39">
        <f t="shared" si="258"/>
        <v>86</v>
      </c>
      <c r="T7483" s="34" t="s">
        <v>51</v>
      </c>
      <c r="U7483" s="12">
        <f>(((alpha*(speed^3))+(beta*(speed^2))+(ceta*speed))+delta)</f>
        <v>1.7345983604851769</v>
      </c>
      <c r="V7483" s="8">
        <f t="shared" si="260"/>
        <v>86</v>
      </c>
    </row>
    <row r="7484" spans="1:28">
      <c r="A7484" s="34" t="s">
        <v>19</v>
      </c>
      <c r="B7484" s="34" t="s">
        <v>72</v>
      </c>
      <c r="C7484" s="5" t="s">
        <v>162</v>
      </c>
      <c r="D7484" s="35" t="s">
        <v>89</v>
      </c>
      <c r="E7484" s="36" t="s">
        <v>16</v>
      </c>
      <c r="F7484" s="37">
        <v>50</v>
      </c>
      <c r="G7484" s="38">
        <v>0.02</v>
      </c>
      <c r="H7484" s="34">
        <v>0.98222024255899565</v>
      </c>
      <c r="I7484" s="35">
        <v>24.072313332156472</v>
      </c>
      <c r="J7484" s="35">
        <v>-0.98531766151280764</v>
      </c>
      <c r="K7484" s="35">
        <v>4.1019575862293527</v>
      </c>
      <c r="L7484" s="35">
        <v>-7.3923268357357241E-2</v>
      </c>
      <c r="M7484" s="35">
        <v>0</v>
      </c>
      <c r="N7484" s="35">
        <v>0</v>
      </c>
      <c r="O7484" s="35">
        <v>0</v>
      </c>
      <c r="P7484" s="36">
        <v>12</v>
      </c>
      <c r="Q7484" s="37">
        <v>86</v>
      </c>
      <c r="R7484" s="36">
        <v>1</v>
      </c>
      <c r="S7484" s="39">
        <f t="shared" si="258"/>
        <v>86</v>
      </c>
      <c r="T7484" s="34" t="s">
        <v>30</v>
      </c>
      <c r="U7484" s="12">
        <f>((alpha*(speed^beta))+(ceta*(speed^delta)))</f>
        <v>3.2499476890151247</v>
      </c>
      <c r="V7484" s="8">
        <f t="shared" si="260"/>
        <v>86</v>
      </c>
    </row>
    <row r="7485" spans="1:28">
      <c r="A7485" s="34" t="s">
        <v>19</v>
      </c>
      <c r="B7485" s="34" t="s">
        <v>72</v>
      </c>
      <c r="C7485" s="5" t="s">
        <v>163</v>
      </c>
      <c r="D7485" s="35" t="s">
        <v>89</v>
      </c>
      <c r="E7485" s="36" t="s">
        <v>16</v>
      </c>
      <c r="F7485" s="37">
        <v>50</v>
      </c>
      <c r="G7485" s="38">
        <v>0.02</v>
      </c>
      <c r="H7485" s="34">
        <v>0.9983916213240106</v>
      </c>
      <c r="I7485" s="35">
        <v>1.488340260498864</v>
      </c>
      <c r="J7485" s="35">
        <v>18.89462732467031</v>
      </c>
      <c r="K7485" s="35">
        <v>5.956804232514636</v>
      </c>
      <c r="L7485" s="35">
        <v>1.8353082133375036</v>
      </c>
      <c r="M7485" s="35">
        <v>5.8670168700353846E-2</v>
      </c>
      <c r="N7485" s="35">
        <v>0</v>
      </c>
      <c r="O7485" s="35">
        <v>0</v>
      </c>
      <c r="P7485" s="36">
        <v>12</v>
      </c>
      <c r="Q7485" s="37">
        <v>86</v>
      </c>
      <c r="R7485" s="36">
        <v>10</v>
      </c>
      <c r="S7485" s="39">
        <f t="shared" si="258"/>
        <v>86</v>
      </c>
      <c r="T7485" s="34" t="s">
        <v>44</v>
      </c>
      <c r="U7485" s="12">
        <f>(alpha+(beta/(1+EXP((((-1)*ceta)+(delta*LN(speed)))+(epsilon*speed)))))</f>
        <v>1.5015638502068012</v>
      </c>
      <c r="V7485" s="8">
        <f t="shared" si="260"/>
        <v>86</v>
      </c>
    </row>
    <row r="7486" spans="1:28">
      <c r="A7486" s="34" t="s">
        <v>19</v>
      </c>
      <c r="B7486" s="34" t="s">
        <v>72</v>
      </c>
      <c r="C7486" s="5" t="s">
        <v>162</v>
      </c>
      <c r="D7486" s="35" t="s">
        <v>89</v>
      </c>
      <c r="E7486" s="36" t="s">
        <v>14</v>
      </c>
      <c r="F7486" s="37">
        <v>50</v>
      </c>
      <c r="G7486" s="38">
        <v>0.02</v>
      </c>
      <c r="H7486" s="34">
        <v>0.99026227729882399</v>
      </c>
      <c r="I7486" s="35">
        <v>0.81488157403192663</v>
      </c>
      <c r="J7486" s="35">
        <v>1.0118772374909895</v>
      </c>
      <c r="K7486" s="35">
        <v>-0.83603775567633531</v>
      </c>
      <c r="L7486" s="35">
        <v>0</v>
      </c>
      <c r="M7486" s="35">
        <v>0</v>
      </c>
      <c r="N7486" s="35">
        <v>0</v>
      </c>
      <c r="O7486" s="35">
        <v>0</v>
      </c>
      <c r="P7486" s="36">
        <v>12</v>
      </c>
      <c r="Q7486" s="37">
        <v>86</v>
      </c>
      <c r="R7486" s="36">
        <v>0</v>
      </c>
      <c r="S7486" s="39">
        <f t="shared" si="258"/>
        <v>86</v>
      </c>
      <c r="T7486" s="34" t="s">
        <v>29</v>
      </c>
      <c r="U7486" s="12">
        <f>((alpha*(beta^speed))*(speed^ceta))</f>
        <v>5.4296748923753968E-2</v>
      </c>
      <c r="V7486" s="8">
        <f t="shared" si="260"/>
        <v>86</v>
      </c>
      <c r="AB7486" s="41"/>
    </row>
    <row r="7487" spans="1:28">
      <c r="A7487" s="34" t="s">
        <v>19</v>
      </c>
      <c r="B7487" s="34" t="s">
        <v>72</v>
      </c>
      <c r="C7487" s="5" t="s">
        <v>163</v>
      </c>
      <c r="D7487" s="35" t="s">
        <v>89</v>
      </c>
      <c r="E7487" s="36" t="s">
        <v>14</v>
      </c>
      <c r="F7487" s="37">
        <v>50</v>
      </c>
      <c r="G7487" s="38">
        <v>0.02</v>
      </c>
      <c r="H7487" s="34">
        <v>0.99614502426189089</v>
      </c>
      <c r="I7487" s="35">
        <v>5.5956718906417864</v>
      </c>
      <c r="J7487" s="35">
        <v>1.1258716845657373</v>
      </c>
      <c r="K7487" s="35">
        <v>-7.9783234495031229E-3</v>
      </c>
      <c r="L7487" s="35">
        <v>0</v>
      </c>
      <c r="M7487" s="35">
        <v>0</v>
      </c>
      <c r="N7487" s="35">
        <v>0</v>
      </c>
      <c r="O7487" s="35">
        <v>0</v>
      </c>
      <c r="P7487" s="36">
        <v>12</v>
      </c>
      <c r="Q7487" s="37">
        <v>86</v>
      </c>
      <c r="R7487" s="36">
        <v>5</v>
      </c>
      <c r="S7487" s="39">
        <f t="shared" si="258"/>
        <v>86</v>
      </c>
      <c r="T7487" s="34" t="s">
        <v>36</v>
      </c>
      <c r="U7487" s="12">
        <f>(1/(((ceta*(speed^2))+(beta*speed))+alpha))</f>
        <v>2.3034597961353383E-2</v>
      </c>
      <c r="V7487" s="8">
        <f t="shared" si="260"/>
        <v>86</v>
      </c>
      <c r="AB7487" s="41"/>
    </row>
    <row r="7488" spans="1:28">
      <c r="A7488" s="34" t="s">
        <v>19</v>
      </c>
      <c r="B7488" s="34" t="s">
        <v>72</v>
      </c>
      <c r="C7488" s="5" t="s">
        <v>162</v>
      </c>
      <c r="D7488" s="35" t="s">
        <v>89</v>
      </c>
      <c r="E7488" s="36" t="s">
        <v>18</v>
      </c>
      <c r="F7488" s="37">
        <v>50</v>
      </c>
      <c r="G7488" s="38">
        <v>0.02</v>
      </c>
      <c r="H7488" s="34">
        <v>0.98286981946898044</v>
      </c>
      <c r="I7488" s="35">
        <v>0.22417068571215057</v>
      </c>
      <c r="J7488" s="35">
        <v>1.0041251147182759</v>
      </c>
      <c r="K7488" s="35">
        <v>-0.46784789068164967</v>
      </c>
      <c r="L7488" s="35">
        <v>0</v>
      </c>
      <c r="M7488" s="35">
        <v>0</v>
      </c>
      <c r="N7488" s="35">
        <v>0</v>
      </c>
      <c r="O7488" s="35">
        <v>0</v>
      </c>
      <c r="P7488" s="36">
        <v>12</v>
      </c>
      <c r="Q7488" s="37">
        <v>86</v>
      </c>
      <c r="R7488" s="36">
        <v>0</v>
      </c>
      <c r="S7488" s="39">
        <f t="shared" si="258"/>
        <v>86</v>
      </c>
      <c r="T7488" s="34" t="s">
        <v>29</v>
      </c>
      <c r="U7488" s="12">
        <f>((alpha*(beta^speed))*(speed^ceta))</f>
        <v>3.9744875868373782E-2</v>
      </c>
      <c r="V7488" s="8">
        <f t="shared" si="260"/>
        <v>86</v>
      </c>
      <c r="AB7488" s="41"/>
    </row>
    <row r="7489" spans="1:28">
      <c r="A7489" s="34" t="s">
        <v>19</v>
      </c>
      <c r="B7489" s="34" t="s">
        <v>72</v>
      </c>
      <c r="C7489" s="5" t="s">
        <v>163</v>
      </c>
      <c r="D7489" s="35" t="s">
        <v>89</v>
      </c>
      <c r="E7489" s="36" t="s">
        <v>18</v>
      </c>
      <c r="F7489" s="37">
        <v>50</v>
      </c>
      <c r="G7489" s="38">
        <v>0.02</v>
      </c>
      <c r="H7489" s="34">
        <v>0.96974760224609002</v>
      </c>
      <c r="I7489" s="35">
        <v>-5.7631617201831243E-7</v>
      </c>
      <c r="J7489" s="35">
        <v>1.0567734253274044E-4</v>
      </c>
      <c r="K7489" s="35">
        <v>-6.4714137759387131E-3</v>
      </c>
      <c r="L7489" s="35">
        <v>0.16440779912310305</v>
      </c>
      <c r="M7489" s="35">
        <v>0</v>
      </c>
      <c r="N7489" s="35">
        <v>0</v>
      </c>
      <c r="O7489" s="35">
        <v>0</v>
      </c>
      <c r="P7489" s="36">
        <v>12</v>
      </c>
      <c r="Q7489" s="37">
        <v>86</v>
      </c>
      <c r="R7489" s="36">
        <v>14</v>
      </c>
      <c r="S7489" s="39">
        <f t="shared" si="258"/>
        <v>86</v>
      </c>
      <c r="T7489" s="34" t="s">
        <v>51</v>
      </c>
      <c r="U7489" s="12">
        <f>(((alpha*(speed^3))+(beta*(speed^2))+(ceta*speed))+delta)</f>
        <v>2.2886480655242236E-2</v>
      </c>
      <c r="V7489" s="8">
        <f t="shared" si="260"/>
        <v>86</v>
      </c>
      <c r="AB7489" s="41"/>
    </row>
    <row r="7490" spans="1:28">
      <c r="A7490" s="34" t="s">
        <v>19</v>
      </c>
      <c r="B7490" s="34" t="s">
        <v>72</v>
      </c>
      <c r="C7490" s="5" t="s">
        <v>162</v>
      </c>
      <c r="D7490" s="35" t="s">
        <v>89</v>
      </c>
      <c r="E7490" s="36" t="s">
        <v>17</v>
      </c>
      <c r="F7490" s="37">
        <v>50</v>
      </c>
      <c r="G7490" s="38">
        <v>0.02</v>
      </c>
      <c r="H7490" s="34">
        <v>0.9750417592332602</v>
      </c>
      <c r="I7490" s="35">
        <v>1544.1175834452883</v>
      </c>
      <c r="J7490" s="35">
        <v>1.0079415334433417</v>
      </c>
      <c r="K7490" s="35">
        <v>-0.50691322572423769</v>
      </c>
      <c r="L7490" s="35">
        <v>0</v>
      </c>
      <c r="M7490" s="35">
        <v>0</v>
      </c>
      <c r="N7490" s="35">
        <v>0</v>
      </c>
      <c r="O7490" s="35">
        <v>0</v>
      </c>
      <c r="P7490" s="36">
        <v>12</v>
      </c>
      <c r="Q7490" s="37">
        <v>86</v>
      </c>
      <c r="R7490" s="36">
        <v>0</v>
      </c>
      <c r="S7490" s="39">
        <f t="shared" ref="S7490:S7553" si="262">V7490</f>
        <v>86</v>
      </c>
      <c r="T7490" s="34" t="s">
        <v>29</v>
      </c>
      <c r="U7490" s="12">
        <f>((alpha*(beta^speed))*(speed^ceta))</f>
        <v>318.7842537224758</v>
      </c>
      <c r="V7490" s="8">
        <f t="shared" ref="V7490:V7553" si="263">IF($V$1&lt;P7490,P7490,IF($V$1&gt;Q7490,Q7490,$V$1))</f>
        <v>86</v>
      </c>
    </row>
    <row r="7491" spans="1:28">
      <c r="A7491" s="34" t="s">
        <v>19</v>
      </c>
      <c r="B7491" s="34" t="s">
        <v>72</v>
      </c>
      <c r="C7491" s="5" t="s">
        <v>163</v>
      </c>
      <c r="D7491" s="35" t="s">
        <v>89</v>
      </c>
      <c r="E7491" s="36" t="s">
        <v>17</v>
      </c>
      <c r="F7491" s="37">
        <v>50</v>
      </c>
      <c r="G7491" s="38">
        <v>0.02</v>
      </c>
      <c r="H7491" s="34">
        <v>0.97631595227856527</v>
      </c>
      <c r="I7491" s="35">
        <v>1561.8009538396852</v>
      </c>
      <c r="J7491" s="35">
        <v>1.0082627980643215</v>
      </c>
      <c r="K7491" s="35">
        <v>-0.52587052101716492</v>
      </c>
      <c r="L7491" s="35">
        <v>0</v>
      </c>
      <c r="M7491" s="35">
        <v>0</v>
      </c>
      <c r="N7491" s="35">
        <v>0</v>
      </c>
      <c r="O7491" s="35">
        <v>0</v>
      </c>
      <c r="P7491" s="36">
        <v>12</v>
      </c>
      <c r="Q7491" s="37">
        <v>86</v>
      </c>
      <c r="R7491" s="36">
        <v>0</v>
      </c>
      <c r="S7491" s="39">
        <f t="shared" si="262"/>
        <v>86</v>
      </c>
      <c r="T7491" s="34" t="s">
        <v>29</v>
      </c>
      <c r="U7491" s="12">
        <f>((alpha*(beta^speed))*(speed^ceta))</f>
        <v>304.5593230929984</v>
      </c>
      <c r="V7491" s="8">
        <f t="shared" si="263"/>
        <v>86</v>
      </c>
    </row>
    <row r="7492" spans="1:28">
      <c r="A7492" s="34" t="s">
        <v>19</v>
      </c>
      <c r="B7492" s="34" t="s">
        <v>72</v>
      </c>
      <c r="C7492" s="5" t="s">
        <v>162</v>
      </c>
      <c r="D7492" s="35" t="s">
        <v>89</v>
      </c>
      <c r="E7492" s="36" t="s">
        <v>15</v>
      </c>
      <c r="F7492" s="37">
        <v>100</v>
      </c>
      <c r="G7492" s="38">
        <v>0.02</v>
      </c>
      <c r="H7492" s="34">
        <v>0.99371388932549432</v>
      </c>
      <c r="I7492" s="35">
        <v>6.3457602854711253</v>
      </c>
      <c r="J7492" s="35">
        <v>-0.47750541407958319</v>
      </c>
      <c r="K7492" s="35">
        <v>115.16853303582059</v>
      </c>
      <c r="L7492" s="35">
        <v>-2.38351176241382</v>
      </c>
      <c r="M7492" s="35">
        <v>0</v>
      </c>
      <c r="N7492" s="35">
        <v>0</v>
      </c>
      <c r="O7492" s="35">
        <v>0</v>
      </c>
      <c r="P7492" s="36">
        <v>12</v>
      </c>
      <c r="Q7492" s="37">
        <v>86</v>
      </c>
      <c r="R7492" s="36">
        <v>1</v>
      </c>
      <c r="S7492" s="39">
        <f t="shared" si="262"/>
        <v>86</v>
      </c>
      <c r="T7492" s="34" t="s">
        <v>30</v>
      </c>
      <c r="U7492" s="12">
        <f>((alpha*(speed^beta))+(ceta*(speed^delta)))</f>
        <v>0.75921886396911098</v>
      </c>
      <c r="V7492" s="8">
        <f t="shared" si="263"/>
        <v>86</v>
      </c>
    </row>
    <row r="7493" spans="1:28">
      <c r="A7493" s="34" t="s">
        <v>19</v>
      </c>
      <c r="B7493" s="34" t="s">
        <v>72</v>
      </c>
      <c r="C7493" s="5" t="s">
        <v>163</v>
      </c>
      <c r="D7493" s="35" t="s">
        <v>89</v>
      </c>
      <c r="E7493" s="36" t="s">
        <v>15</v>
      </c>
      <c r="F7493" s="37">
        <v>100</v>
      </c>
      <c r="G7493" s="38">
        <v>0.02</v>
      </c>
      <c r="H7493" s="34">
        <v>0.96860690229210156</v>
      </c>
      <c r="I7493" s="35">
        <v>-1.3959617222317855E-5</v>
      </c>
      <c r="J7493" s="35">
        <v>2.4255714179162099E-3</v>
      </c>
      <c r="K7493" s="35">
        <v>-0.15584988450719475</v>
      </c>
      <c r="L7493" s="35">
        <v>5.845231190197862</v>
      </c>
      <c r="M7493" s="35">
        <v>0</v>
      </c>
      <c r="N7493" s="35">
        <v>0</v>
      </c>
      <c r="O7493" s="35">
        <v>0</v>
      </c>
      <c r="P7493" s="36">
        <v>12</v>
      </c>
      <c r="Q7493" s="37">
        <v>86</v>
      </c>
      <c r="R7493" s="36">
        <v>14</v>
      </c>
      <c r="S7493" s="39">
        <f t="shared" si="262"/>
        <v>86</v>
      </c>
      <c r="T7493" s="34" t="s">
        <v>51</v>
      </c>
      <c r="U7493" s="12">
        <f>(((alpha*(speed^3))+(beta*(speed^2))+(ceta*speed))+delta)</f>
        <v>1.5025690375287981</v>
      </c>
      <c r="V7493" s="8">
        <f t="shared" si="263"/>
        <v>86</v>
      </c>
    </row>
    <row r="7494" spans="1:28">
      <c r="A7494" s="34" t="s">
        <v>19</v>
      </c>
      <c r="B7494" s="34" t="s">
        <v>72</v>
      </c>
      <c r="C7494" s="5" t="s">
        <v>162</v>
      </c>
      <c r="D7494" s="35" t="s">
        <v>89</v>
      </c>
      <c r="E7494" s="36" t="s">
        <v>16</v>
      </c>
      <c r="F7494" s="37">
        <v>100</v>
      </c>
      <c r="G7494" s="38">
        <v>0.02</v>
      </c>
      <c r="H7494" s="34">
        <v>0.97902222342047518</v>
      </c>
      <c r="I7494" s="35">
        <v>10.956994861473547</v>
      </c>
      <c r="J7494" s="35">
        <v>-0.25045929396734717</v>
      </c>
      <c r="K7494" s="35">
        <v>14.367458683642797</v>
      </c>
      <c r="L7494" s="35">
        <v>-1.4047505857836511</v>
      </c>
      <c r="M7494" s="35">
        <v>0</v>
      </c>
      <c r="N7494" s="35">
        <v>0</v>
      </c>
      <c r="O7494" s="35">
        <v>0</v>
      </c>
      <c r="P7494" s="36">
        <v>12</v>
      </c>
      <c r="Q7494" s="37">
        <v>86</v>
      </c>
      <c r="R7494" s="36">
        <v>1</v>
      </c>
      <c r="S7494" s="39">
        <f t="shared" si="262"/>
        <v>86</v>
      </c>
      <c r="T7494" s="34" t="s">
        <v>30</v>
      </c>
      <c r="U7494" s="12">
        <f>((alpha*(speed^beta))+(ceta*(speed^delta)))</f>
        <v>3.6182289976138051</v>
      </c>
      <c r="V7494" s="8">
        <f t="shared" si="263"/>
        <v>86</v>
      </c>
    </row>
    <row r="7495" spans="1:28">
      <c r="A7495" s="34" t="s">
        <v>19</v>
      </c>
      <c r="B7495" s="34" t="s">
        <v>72</v>
      </c>
      <c r="C7495" s="5" t="s">
        <v>163</v>
      </c>
      <c r="D7495" s="35" t="s">
        <v>89</v>
      </c>
      <c r="E7495" s="36" t="s">
        <v>16</v>
      </c>
      <c r="F7495" s="37">
        <v>100</v>
      </c>
      <c r="G7495" s="38">
        <v>0.02</v>
      </c>
      <c r="H7495" s="34">
        <v>0.998607954041695</v>
      </c>
      <c r="I7495" s="35">
        <v>1.6940701086121859</v>
      </c>
      <c r="J7495" s="35">
        <v>268.12363642313221</v>
      </c>
      <c r="K7495" s="35">
        <v>0.73765809262639681</v>
      </c>
      <c r="L7495" s="35">
        <v>1.2390722876223077</v>
      </c>
      <c r="M7495" s="35">
        <v>5.5793140652899864E-2</v>
      </c>
      <c r="N7495" s="35">
        <v>0</v>
      </c>
      <c r="O7495" s="35">
        <v>0</v>
      </c>
      <c r="P7495" s="36">
        <v>12</v>
      </c>
      <c r="Q7495" s="37">
        <v>86</v>
      </c>
      <c r="R7495" s="36">
        <v>10</v>
      </c>
      <c r="S7495" s="39">
        <f t="shared" si="262"/>
        <v>86</v>
      </c>
      <c r="T7495" s="34" t="s">
        <v>44</v>
      </c>
      <c r="U7495" s="12">
        <f>(alpha+(beta/(1+EXP((((-1)*ceta)+(delta*LN(speed)))+(epsilon*speed)))))</f>
        <v>1.7125988678354163</v>
      </c>
      <c r="V7495" s="8">
        <f t="shared" si="263"/>
        <v>86</v>
      </c>
    </row>
    <row r="7496" spans="1:28">
      <c r="A7496" s="34" t="s">
        <v>19</v>
      </c>
      <c r="B7496" s="34" t="s">
        <v>72</v>
      </c>
      <c r="C7496" s="5" t="s">
        <v>162</v>
      </c>
      <c r="D7496" s="35" t="s">
        <v>89</v>
      </c>
      <c r="E7496" s="36" t="s">
        <v>14</v>
      </c>
      <c r="F7496" s="37">
        <v>100</v>
      </c>
      <c r="G7496" s="38">
        <v>0.02</v>
      </c>
      <c r="H7496" s="34">
        <v>0.98863316204786145</v>
      </c>
      <c r="I7496" s="35">
        <v>0.54445194673074182</v>
      </c>
      <c r="J7496" s="35">
        <v>1.005399932559542</v>
      </c>
      <c r="K7496" s="35">
        <v>-0.61067736369636016</v>
      </c>
      <c r="L7496" s="35">
        <v>0</v>
      </c>
      <c r="M7496" s="35">
        <v>0</v>
      </c>
      <c r="N7496" s="35">
        <v>0</v>
      </c>
      <c r="O7496" s="35">
        <v>0</v>
      </c>
      <c r="P7496" s="36">
        <v>12</v>
      </c>
      <c r="Q7496" s="37">
        <v>86</v>
      </c>
      <c r="R7496" s="36">
        <v>0</v>
      </c>
      <c r="S7496" s="39">
        <f t="shared" si="262"/>
        <v>86</v>
      </c>
      <c r="T7496" s="34" t="s">
        <v>29</v>
      </c>
      <c r="U7496" s="12">
        <f>((alpha*(beta^speed))*(speed^ceta))</f>
        <v>5.698314199116513E-2</v>
      </c>
      <c r="V7496" s="8">
        <f t="shared" si="263"/>
        <v>86</v>
      </c>
    </row>
    <row r="7497" spans="1:28">
      <c r="A7497" s="34" t="s">
        <v>19</v>
      </c>
      <c r="B7497" s="34" t="s">
        <v>72</v>
      </c>
      <c r="C7497" s="5" t="s">
        <v>163</v>
      </c>
      <c r="D7497" s="35" t="s">
        <v>89</v>
      </c>
      <c r="E7497" s="36" t="s">
        <v>14</v>
      </c>
      <c r="F7497" s="37">
        <v>100</v>
      </c>
      <c r="G7497" s="38">
        <v>0.02</v>
      </c>
      <c r="H7497" s="34">
        <v>0.99286332328737292</v>
      </c>
      <c r="I7497" s="35">
        <v>6.4134533359613091</v>
      </c>
      <c r="J7497" s="35">
        <v>0.96324336656675646</v>
      </c>
      <c r="K7497" s="35">
        <v>-7.7355786773276305E-3</v>
      </c>
      <c r="L7497" s="35">
        <v>0</v>
      </c>
      <c r="M7497" s="35">
        <v>0</v>
      </c>
      <c r="N7497" s="35">
        <v>0</v>
      </c>
      <c r="O7497" s="35">
        <v>0</v>
      </c>
      <c r="P7497" s="36">
        <v>12</v>
      </c>
      <c r="Q7497" s="37">
        <v>86</v>
      </c>
      <c r="R7497" s="36">
        <v>5</v>
      </c>
      <c r="S7497" s="39">
        <f t="shared" si="262"/>
        <v>86</v>
      </c>
      <c r="T7497" s="34" t="s">
        <v>36</v>
      </c>
      <c r="U7497" s="12">
        <f>(1/(((ceta*(speed^2))+(beta*speed))+alpha))</f>
        <v>3.1210944415678902E-2</v>
      </c>
      <c r="V7497" s="8">
        <f t="shared" si="263"/>
        <v>86</v>
      </c>
    </row>
    <row r="7498" spans="1:28">
      <c r="A7498" s="34" t="s">
        <v>19</v>
      </c>
      <c r="B7498" s="34" t="s">
        <v>72</v>
      </c>
      <c r="C7498" s="5" t="s">
        <v>162</v>
      </c>
      <c r="D7498" s="35" t="s">
        <v>89</v>
      </c>
      <c r="E7498" s="36" t="s">
        <v>18</v>
      </c>
      <c r="F7498" s="37">
        <v>100</v>
      </c>
      <c r="G7498" s="38">
        <v>0.02</v>
      </c>
      <c r="H7498" s="34">
        <v>0.98015226633223262</v>
      </c>
      <c r="I7498" s="35">
        <v>0.19474064504758834</v>
      </c>
      <c r="J7498" s="35">
        <v>0.99782671388741673</v>
      </c>
      <c r="K7498" s="35">
        <v>-0.32667944258421938</v>
      </c>
      <c r="L7498" s="35">
        <v>0</v>
      </c>
      <c r="M7498" s="35">
        <v>0</v>
      </c>
      <c r="N7498" s="35">
        <v>0</v>
      </c>
      <c r="O7498" s="35">
        <v>0</v>
      </c>
      <c r="P7498" s="36">
        <v>12</v>
      </c>
      <c r="Q7498" s="37">
        <v>86</v>
      </c>
      <c r="R7498" s="36">
        <v>0</v>
      </c>
      <c r="S7498" s="39">
        <f t="shared" si="262"/>
        <v>86</v>
      </c>
      <c r="T7498" s="34" t="s">
        <v>29</v>
      </c>
      <c r="U7498" s="12">
        <f>((alpha*(beta^speed))*(speed^ceta))</f>
        <v>3.7690910298487174E-2</v>
      </c>
      <c r="V7498" s="8">
        <f t="shared" si="263"/>
        <v>86</v>
      </c>
      <c r="AB7498" s="41"/>
    </row>
    <row r="7499" spans="1:28">
      <c r="A7499" s="34" t="s">
        <v>19</v>
      </c>
      <c r="B7499" s="34" t="s">
        <v>72</v>
      </c>
      <c r="C7499" s="5" t="s">
        <v>163</v>
      </c>
      <c r="D7499" s="35" t="s">
        <v>89</v>
      </c>
      <c r="E7499" s="36" t="s">
        <v>18</v>
      </c>
      <c r="F7499" s="37">
        <v>100</v>
      </c>
      <c r="G7499" s="38">
        <v>0.02</v>
      </c>
      <c r="H7499" s="34">
        <v>0.97316855955451109</v>
      </c>
      <c r="I7499" s="35">
        <v>-5.1250114895595514E-7</v>
      </c>
      <c r="J7499" s="35">
        <v>9.7246775636476173E-5</v>
      </c>
      <c r="K7499" s="35">
        <v>-6.3039222181496104E-3</v>
      </c>
      <c r="L7499" s="35">
        <v>0.17389947533344158</v>
      </c>
      <c r="M7499" s="35">
        <v>0</v>
      </c>
      <c r="N7499" s="35">
        <v>0</v>
      </c>
      <c r="O7499" s="35">
        <v>0</v>
      </c>
      <c r="P7499" s="36">
        <v>12</v>
      </c>
      <c r="Q7499" s="37">
        <v>86</v>
      </c>
      <c r="R7499" s="36">
        <v>14</v>
      </c>
      <c r="S7499" s="39">
        <f t="shared" si="262"/>
        <v>86</v>
      </c>
      <c r="T7499" s="34" t="s">
        <v>51</v>
      </c>
      <c r="U7499" s="12">
        <f>(((alpha*(speed^3))+(beta*(speed^2))+(ceta*speed))+delta)</f>
        <v>2.5019886379623879E-2</v>
      </c>
      <c r="V7499" s="8">
        <f t="shared" si="263"/>
        <v>86</v>
      </c>
      <c r="AB7499" s="41"/>
    </row>
    <row r="7500" spans="1:28">
      <c r="A7500" s="34" t="s">
        <v>19</v>
      </c>
      <c r="B7500" s="34" t="s">
        <v>72</v>
      </c>
      <c r="C7500" s="5" t="s">
        <v>162</v>
      </c>
      <c r="D7500" s="35" t="s">
        <v>89</v>
      </c>
      <c r="E7500" s="36" t="s">
        <v>17</v>
      </c>
      <c r="F7500" s="37">
        <v>100</v>
      </c>
      <c r="G7500" s="38">
        <v>0.02</v>
      </c>
      <c r="H7500" s="34">
        <v>0.9651831876622331</v>
      </c>
      <c r="I7500" s="35">
        <v>1467.8735184458972</v>
      </c>
      <c r="J7500" s="35">
        <v>1.0058897830929963</v>
      </c>
      <c r="K7500" s="35">
        <v>-0.41273720409487602</v>
      </c>
      <c r="L7500" s="35">
        <v>0</v>
      </c>
      <c r="M7500" s="35">
        <v>0</v>
      </c>
      <c r="N7500" s="35">
        <v>0</v>
      </c>
      <c r="O7500" s="35">
        <v>0</v>
      </c>
      <c r="P7500" s="36">
        <v>12</v>
      </c>
      <c r="Q7500" s="37">
        <v>86</v>
      </c>
      <c r="R7500" s="36">
        <v>0</v>
      </c>
      <c r="S7500" s="39">
        <f t="shared" si="262"/>
        <v>86</v>
      </c>
      <c r="T7500" s="34" t="s">
        <v>29</v>
      </c>
      <c r="U7500" s="12">
        <f>((alpha*(beta^speed))*(speed^ceta))</f>
        <v>386.88625072793803</v>
      </c>
      <c r="V7500" s="8">
        <f t="shared" si="263"/>
        <v>86</v>
      </c>
    </row>
    <row r="7501" spans="1:28">
      <c r="A7501" s="34" t="s">
        <v>19</v>
      </c>
      <c r="B7501" s="34" t="s">
        <v>72</v>
      </c>
      <c r="C7501" s="5" t="s">
        <v>163</v>
      </c>
      <c r="D7501" s="35" t="s">
        <v>89</v>
      </c>
      <c r="E7501" s="36" t="s">
        <v>17</v>
      </c>
      <c r="F7501" s="37">
        <v>100</v>
      </c>
      <c r="G7501" s="38">
        <v>0.02</v>
      </c>
      <c r="H7501" s="34">
        <v>0.96235843872170335</v>
      </c>
      <c r="I7501" s="35">
        <v>1513.0669446518391</v>
      </c>
      <c r="J7501" s="35">
        <v>1.0067434821642265</v>
      </c>
      <c r="K7501" s="35">
        <v>-0.44261342255837954</v>
      </c>
      <c r="L7501" s="35">
        <v>0</v>
      </c>
      <c r="M7501" s="35">
        <v>0</v>
      </c>
      <c r="N7501" s="35">
        <v>0</v>
      </c>
      <c r="O7501" s="35">
        <v>0</v>
      </c>
      <c r="P7501" s="36">
        <v>12</v>
      </c>
      <c r="Q7501" s="37">
        <v>86</v>
      </c>
      <c r="R7501" s="36">
        <v>0</v>
      </c>
      <c r="S7501" s="39">
        <f t="shared" si="262"/>
        <v>86</v>
      </c>
      <c r="T7501" s="34" t="s">
        <v>29</v>
      </c>
      <c r="U7501" s="12">
        <f>((alpha*(beta^speed))*(speed^ceta))</f>
        <v>375.52793555586788</v>
      </c>
      <c r="V7501" s="8">
        <f t="shared" si="263"/>
        <v>86</v>
      </c>
    </row>
    <row r="7502" spans="1:28">
      <c r="A7502" s="34" t="s">
        <v>19</v>
      </c>
      <c r="B7502" s="34" t="s">
        <v>72</v>
      </c>
      <c r="C7502" s="5" t="s">
        <v>162</v>
      </c>
      <c r="D7502" s="35" t="s">
        <v>89</v>
      </c>
      <c r="E7502" s="36" t="s">
        <v>15</v>
      </c>
      <c r="F7502" s="37">
        <v>0</v>
      </c>
      <c r="G7502" s="38">
        <v>0.04</v>
      </c>
      <c r="H7502" s="34">
        <v>0.9976089377500752</v>
      </c>
      <c r="I7502" s="35">
        <v>0.63684866066099577</v>
      </c>
      <c r="J7502" s="35">
        <v>22.720666866977957</v>
      </c>
      <c r="K7502" s="35">
        <v>0.38207288808356676</v>
      </c>
      <c r="L7502" s="35">
        <v>1.1907512650792595</v>
      </c>
      <c r="M7502" s="35">
        <v>-9.6956201503010215E-4</v>
      </c>
      <c r="N7502" s="35">
        <v>0</v>
      </c>
      <c r="O7502" s="35">
        <v>0</v>
      </c>
      <c r="P7502" s="36">
        <v>12</v>
      </c>
      <c r="Q7502" s="37">
        <v>86</v>
      </c>
      <c r="R7502" s="36">
        <v>10</v>
      </c>
      <c r="S7502" s="39">
        <f t="shared" si="262"/>
        <v>86</v>
      </c>
      <c r="T7502" s="34" t="s">
        <v>44</v>
      </c>
      <c r="U7502" s="12">
        <f>(alpha+(beta/(1+EXP((((-1)*ceta)+(delta*LN(speed)))+(epsilon*speed)))))</f>
        <v>0.81534686477702256</v>
      </c>
      <c r="V7502" s="8">
        <f t="shared" si="263"/>
        <v>86</v>
      </c>
    </row>
    <row r="7503" spans="1:28">
      <c r="A7503" s="34" t="s">
        <v>19</v>
      </c>
      <c r="B7503" s="34" t="s">
        <v>72</v>
      </c>
      <c r="C7503" s="5" t="s">
        <v>163</v>
      </c>
      <c r="D7503" s="35" t="s">
        <v>89</v>
      </c>
      <c r="E7503" s="36" t="s">
        <v>15</v>
      </c>
      <c r="F7503" s="37">
        <v>0</v>
      </c>
      <c r="G7503" s="38">
        <v>0.04</v>
      </c>
      <c r="H7503" s="34">
        <v>0.89019292395227567</v>
      </c>
      <c r="I7503" s="35">
        <v>321.25692694752382</v>
      </c>
      <c r="J7503" s="35">
        <v>-2.4785137109512321</v>
      </c>
      <c r="K7503" s="35">
        <v>4.7858226969572089</v>
      </c>
      <c r="L7503" s="35">
        <v>-0.16468908836619242</v>
      </c>
      <c r="M7503" s="35">
        <v>0</v>
      </c>
      <c r="N7503" s="35">
        <v>0</v>
      </c>
      <c r="O7503" s="35">
        <v>0</v>
      </c>
      <c r="P7503" s="36">
        <v>12</v>
      </c>
      <c r="Q7503" s="37">
        <v>86</v>
      </c>
      <c r="R7503" s="36">
        <v>1</v>
      </c>
      <c r="S7503" s="39">
        <f t="shared" si="262"/>
        <v>86</v>
      </c>
      <c r="T7503" s="34" t="s">
        <v>30</v>
      </c>
      <c r="U7503" s="12">
        <f>((alpha*(speed^beta))+(ceta*(speed^delta)))</f>
        <v>2.3032378967266038</v>
      </c>
      <c r="V7503" s="8">
        <f t="shared" si="263"/>
        <v>86</v>
      </c>
    </row>
    <row r="7504" spans="1:28">
      <c r="A7504" s="34" t="s">
        <v>19</v>
      </c>
      <c r="B7504" s="34" t="s">
        <v>72</v>
      </c>
      <c r="C7504" s="5" t="s">
        <v>162</v>
      </c>
      <c r="D7504" s="35" t="s">
        <v>89</v>
      </c>
      <c r="E7504" s="36" t="s">
        <v>16</v>
      </c>
      <c r="F7504" s="37">
        <v>0</v>
      </c>
      <c r="G7504" s="38">
        <v>0.04</v>
      </c>
      <c r="H7504" s="34">
        <v>0.97004471858286101</v>
      </c>
      <c r="I7504" s="35">
        <v>91.979732697387007</v>
      </c>
      <c r="J7504" s="35">
        <v>-1.7405466781569856</v>
      </c>
      <c r="K7504" s="35">
        <v>5.6586649744213631</v>
      </c>
      <c r="L7504" s="35">
        <v>-9.5468079718114857E-2</v>
      </c>
      <c r="M7504" s="35">
        <v>0</v>
      </c>
      <c r="N7504" s="35">
        <v>0</v>
      </c>
      <c r="O7504" s="35">
        <v>0</v>
      </c>
      <c r="P7504" s="36">
        <v>12</v>
      </c>
      <c r="Q7504" s="37">
        <v>86</v>
      </c>
      <c r="R7504" s="36">
        <v>1</v>
      </c>
      <c r="S7504" s="39">
        <f t="shared" si="262"/>
        <v>86</v>
      </c>
      <c r="T7504" s="34" t="s">
        <v>30</v>
      </c>
      <c r="U7504" s="12">
        <f>((alpha*(speed^beta))+(ceta*(speed^delta)))</f>
        <v>3.7380478220143663</v>
      </c>
      <c r="V7504" s="8">
        <f t="shared" si="263"/>
        <v>86</v>
      </c>
    </row>
    <row r="7505" spans="1:28">
      <c r="A7505" s="34" t="s">
        <v>19</v>
      </c>
      <c r="B7505" s="34" t="s">
        <v>72</v>
      </c>
      <c r="C7505" s="5" t="s">
        <v>163</v>
      </c>
      <c r="D7505" s="35" t="s">
        <v>89</v>
      </c>
      <c r="E7505" s="36" t="s">
        <v>16</v>
      </c>
      <c r="F7505" s="37">
        <v>0</v>
      </c>
      <c r="G7505" s="38">
        <v>0.04</v>
      </c>
      <c r="H7505" s="34">
        <v>0.99867317073006512</v>
      </c>
      <c r="I7505" s="35">
        <v>1.6627542155078505</v>
      </c>
      <c r="J7505" s="35">
        <v>17.901522826296155</v>
      </c>
      <c r="K7505" s="35">
        <v>6.1264595890298255</v>
      </c>
      <c r="L7505" s="35">
        <v>1.6572526701130215</v>
      </c>
      <c r="M7505" s="35">
        <v>9.4728116973241058E-2</v>
      </c>
      <c r="N7505" s="35">
        <v>0</v>
      </c>
      <c r="O7505" s="35">
        <v>0</v>
      </c>
      <c r="P7505" s="36">
        <v>12</v>
      </c>
      <c r="Q7505" s="37">
        <v>86</v>
      </c>
      <c r="R7505" s="36">
        <v>10</v>
      </c>
      <c r="S7505" s="39">
        <f t="shared" si="262"/>
        <v>86</v>
      </c>
      <c r="T7505" s="34" t="s">
        <v>44</v>
      </c>
      <c r="U7505" s="12">
        <f>(alpha+(beta/(1+EXP((((-1)*ceta)+(delta*LN(speed)))+(epsilon*speed)))))</f>
        <v>1.6642318183852947</v>
      </c>
      <c r="V7505" s="8">
        <f t="shared" si="263"/>
        <v>86</v>
      </c>
    </row>
    <row r="7506" spans="1:28">
      <c r="A7506" s="34" t="s">
        <v>19</v>
      </c>
      <c r="B7506" s="34" t="s">
        <v>72</v>
      </c>
      <c r="C7506" s="5" t="s">
        <v>162</v>
      </c>
      <c r="D7506" s="35" t="s">
        <v>89</v>
      </c>
      <c r="E7506" s="36" t="s">
        <v>14</v>
      </c>
      <c r="F7506" s="37">
        <v>0</v>
      </c>
      <c r="G7506" s="38">
        <v>0.04</v>
      </c>
      <c r="H7506" s="34">
        <v>0.98861689986772971</v>
      </c>
      <c r="I7506" s="35">
        <v>2.0068932438677459E-3</v>
      </c>
      <c r="J7506" s="35">
        <v>0.68454551877017911</v>
      </c>
      <c r="K7506" s="35">
        <v>0.89248606925082397</v>
      </c>
      <c r="L7506" s="35">
        <v>-0.84515426967678142</v>
      </c>
      <c r="M7506" s="35">
        <v>0</v>
      </c>
      <c r="N7506" s="35">
        <v>0</v>
      </c>
      <c r="O7506" s="35">
        <v>0</v>
      </c>
      <c r="P7506" s="36">
        <v>12</v>
      </c>
      <c r="Q7506" s="37">
        <v>86</v>
      </c>
      <c r="R7506" s="36">
        <v>1</v>
      </c>
      <c r="S7506" s="39">
        <f t="shared" si="262"/>
        <v>86</v>
      </c>
      <c r="T7506" s="34" t="s">
        <v>30</v>
      </c>
      <c r="U7506" s="12">
        <f>((alpha*(speed^beta))+(ceta*(speed^delta)))</f>
        <v>6.3027325542428222E-2</v>
      </c>
      <c r="V7506" s="8">
        <f t="shared" si="263"/>
        <v>86</v>
      </c>
      <c r="AB7506" s="41"/>
    </row>
    <row r="7507" spans="1:28">
      <c r="A7507" s="34" t="s">
        <v>19</v>
      </c>
      <c r="B7507" s="34" t="s">
        <v>72</v>
      </c>
      <c r="C7507" s="5" t="s">
        <v>163</v>
      </c>
      <c r="D7507" s="35" t="s">
        <v>89</v>
      </c>
      <c r="E7507" s="36" t="s">
        <v>14</v>
      </c>
      <c r="F7507" s="37">
        <v>0</v>
      </c>
      <c r="G7507" s="38">
        <v>0.04</v>
      </c>
      <c r="H7507" s="34">
        <v>0.99681884384042441</v>
      </c>
      <c r="I7507" s="35">
        <v>5.3189593702213099E-5</v>
      </c>
      <c r="J7507" s="35">
        <v>1.2272302335439575</v>
      </c>
      <c r="K7507" s="35">
        <v>0.38915757368464021</v>
      </c>
      <c r="L7507" s="35">
        <v>-0.77033072352908394</v>
      </c>
      <c r="M7507" s="35">
        <v>0</v>
      </c>
      <c r="N7507" s="35">
        <v>0</v>
      </c>
      <c r="O7507" s="35">
        <v>0</v>
      </c>
      <c r="P7507" s="36">
        <v>12</v>
      </c>
      <c r="Q7507" s="37">
        <v>86</v>
      </c>
      <c r="R7507" s="36">
        <v>1</v>
      </c>
      <c r="S7507" s="39">
        <f t="shared" si="262"/>
        <v>86</v>
      </c>
      <c r="T7507" s="34" t="s">
        <v>30</v>
      </c>
      <c r="U7507" s="12">
        <f>((alpha*(speed^beta))+(ceta*(speed^delta)))</f>
        <v>2.5173393987131067E-2</v>
      </c>
      <c r="V7507" s="8">
        <f t="shared" si="263"/>
        <v>86</v>
      </c>
      <c r="AB7507" s="41"/>
    </row>
    <row r="7508" spans="1:28">
      <c r="A7508" s="34" t="s">
        <v>19</v>
      </c>
      <c r="B7508" s="34" t="s">
        <v>72</v>
      </c>
      <c r="C7508" s="5" t="s">
        <v>162</v>
      </c>
      <c r="D7508" s="35" t="s">
        <v>89</v>
      </c>
      <c r="E7508" s="36" t="s">
        <v>18</v>
      </c>
      <c r="F7508" s="37">
        <v>0</v>
      </c>
      <c r="G7508" s="38">
        <v>0.04</v>
      </c>
      <c r="H7508" s="34">
        <v>0.9781238281511101</v>
      </c>
      <c r="I7508" s="35">
        <v>-2.5475569756822771E-7</v>
      </c>
      <c r="J7508" s="35">
        <v>4.2230096672441354E-5</v>
      </c>
      <c r="K7508" s="35">
        <v>-2.3856935688268423E-3</v>
      </c>
      <c r="L7508" s="35">
        <v>9.5236040891897578E-2</v>
      </c>
      <c r="M7508" s="35">
        <v>0</v>
      </c>
      <c r="N7508" s="35">
        <v>0</v>
      </c>
      <c r="O7508" s="35">
        <v>0</v>
      </c>
      <c r="P7508" s="36">
        <v>12</v>
      </c>
      <c r="Q7508" s="37">
        <v>86</v>
      </c>
      <c r="R7508" s="36">
        <v>14</v>
      </c>
      <c r="S7508" s="39">
        <f t="shared" si="262"/>
        <v>86</v>
      </c>
      <c r="T7508" s="34" t="s">
        <v>51</v>
      </c>
      <c r="U7508" s="12">
        <f>(((alpha*(speed^3))+(beta*(speed^2))+(ceta*speed))+delta)</f>
        <v>4.0361298989708749E-2</v>
      </c>
      <c r="V7508" s="8">
        <f t="shared" si="263"/>
        <v>86</v>
      </c>
      <c r="AB7508" s="41"/>
    </row>
    <row r="7509" spans="1:28">
      <c r="A7509" s="34" t="s">
        <v>19</v>
      </c>
      <c r="B7509" s="34" t="s">
        <v>72</v>
      </c>
      <c r="C7509" s="5" t="s">
        <v>163</v>
      </c>
      <c r="D7509" s="35" t="s">
        <v>89</v>
      </c>
      <c r="E7509" s="36" t="s">
        <v>18</v>
      </c>
      <c r="F7509" s="37">
        <v>0</v>
      </c>
      <c r="G7509" s="38">
        <v>0.04</v>
      </c>
      <c r="H7509" s="34">
        <v>0.97573148727094539</v>
      </c>
      <c r="I7509" s="35">
        <v>-6.5237336590753168E-7</v>
      </c>
      <c r="J7509" s="35">
        <v>1.1376604520132414E-4</v>
      </c>
      <c r="K7509" s="35">
        <v>-6.6525030645139104E-3</v>
      </c>
      <c r="L7509" s="35">
        <v>0.16430534979932954</v>
      </c>
      <c r="M7509" s="35">
        <v>0</v>
      </c>
      <c r="N7509" s="35">
        <v>0</v>
      </c>
      <c r="O7509" s="35">
        <v>0</v>
      </c>
      <c r="P7509" s="36">
        <v>12</v>
      </c>
      <c r="Q7509" s="37">
        <v>86</v>
      </c>
      <c r="R7509" s="36">
        <v>14</v>
      </c>
      <c r="S7509" s="39">
        <f t="shared" si="262"/>
        <v>86</v>
      </c>
      <c r="T7509" s="34" t="s">
        <v>51</v>
      </c>
      <c r="U7509" s="12">
        <f>(((alpha*(speed^3))+(beta*(speed^2))+(ceta*speed))+delta)</f>
        <v>1.8657762934445543E-2</v>
      </c>
      <c r="V7509" s="8">
        <f t="shared" si="263"/>
        <v>86</v>
      </c>
      <c r="AB7509" s="41"/>
    </row>
    <row r="7510" spans="1:28">
      <c r="A7510" s="34" t="s">
        <v>19</v>
      </c>
      <c r="B7510" s="34" t="s">
        <v>72</v>
      </c>
      <c r="C7510" s="5" t="s">
        <v>162</v>
      </c>
      <c r="D7510" s="35" t="s">
        <v>89</v>
      </c>
      <c r="E7510" s="36" t="s">
        <v>17</v>
      </c>
      <c r="F7510" s="37">
        <v>0</v>
      </c>
      <c r="G7510" s="38">
        <v>0.04</v>
      </c>
      <c r="H7510" s="34">
        <v>0.98517281756349029</v>
      </c>
      <c r="I7510" s="35">
        <v>1498.0952342952987</v>
      </c>
      <c r="J7510" s="35">
        <v>1.009249456195894</v>
      </c>
      <c r="K7510" s="35">
        <v>-0.49406964430695838</v>
      </c>
      <c r="L7510" s="35">
        <v>0</v>
      </c>
      <c r="M7510" s="35">
        <v>0</v>
      </c>
      <c r="N7510" s="35">
        <v>0</v>
      </c>
      <c r="O7510" s="35">
        <v>0</v>
      </c>
      <c r="P7510" s="36">
        <v>12</v>
      </c>
      <c r="Q7510" s="37">
        <v>86</v>
      </c>
      <c r="R7510" s="36">
        <v>0</v>
      </c>
      <c r="S7510" s="39">
        <f t="shared" si="262"/>
        <v>86</v>
      </c>
      <c r="T7510" s="34" t="s">
        <v>29</v>
      </c>
      <c r="U7510" s="12">
        <f>((alpha*(beta^speed))*(speed^ceta))</f>
        <v>366.13018179246501</v>
      </c>
      <c r="V7510" s="8">
        <f t="shared" si="263"/>
        <v>86</v>
      </c>
    </row>
    <row r="7511" spans="1:28">
      <c r="A7511" s="34" t="s">
        <v>19</v>
      </c>
      <c r="B7511" s="34" t="s">
        <v>72</v>
      </c>
      <c r="C7511" s="5" t="s">
        <v>163</v>
      </c>
      <c r="D7511" s="35" t="s">
        <v>89</v>
      </c>
      <c r="E7511" s="36" t="s">
        <v>17</v>
      </c>
      <c r="F7511" s="37">
        <v>0</v>
      </c>
      <c r="G7511" s="38">
        <v>0.04</v>
      </c>
      <c r="H7511" s="34">
        <v>0.98624787563114402</v>
      </c>
      <c r="I7511" s="35">
        <v>1533.1668694356822</v>
      </c>
      <c r="J7511" s="35">
        <v>1.0096369919701667</v>
      </c>
      <c r="K7511" s="35">
        <v>-0.51736160146442267</v>
      </c>
      <c r="L7511" s="35">
        <v>0</v>
      </c>
      <c r="M7511" s="35">
        <v>0</v>
      </c>
      <c r="N7511" s="35">
        <v>0</v>
      </c>
      <c r="O7511" s="35">
        <v>0</v>
      </c>
      <c r="P7511" s="36">
        <v>12</v>
      </c>
      <c r="Q7511" s="37">
        <v>86</v>
      </c>
      <c r="R7511" s="36">
        <v>0</v>
      </c>
      <c r="S7511" s="39">
        <f t="shared" si="262"/>
        <v>86</v>
      </c>
      <c r="T7511" s="34" t="s">
        <v>29</v>
      </c>
      <c r="U7511" s="12">
        <f>((alpha*(beta^speed))*(speed^ceta))</f>
        <v>349.11304348457656</v>
      </c>
      <c r="V7511" s="8">
        <f t="shared" si="263"/>
        <v>86</v>
      </c>
    </row>
    <row r="7512" spans="1:28">
      <c r="A7512" s="34" t="s">
        <v>19</v>
      </c>
      <c r="B7512" s="34" t="s">
        <v>72</v>
      </c>
      <c r="C7512" s="5" t="s">
        <v>162</v>
      </c>
      <c r="D7512" s="35" t="s">
        <v>89</v>
      </c>
      <c r="E7512" s="36" t="s">
        <v>15</v>
      </c>
      <c r="F7512" s="37">
        <v>50</v>
      </c>
      <c r="G7512" s="38">
        <v>0.04</v>
      </c>
      <c r="H7512" s="34">
        <v>0.99281120615806728</v>
      </c>
      <c r="I7512" s="35">
        <v>1.4819429278920724</v>
      </c>
      <c r="J7512" s="35">
        <v>3.6928725997776168</v>
      </c>
      <c r="K7512" s="35">
        <v>-0.36525257440064846</v>
      </c>
      <c r="L7512" s="35">
        <v>0</v>
      </c>
      <c r="M7512" s="35">
        <v>0</v>
      </c>
      <c r="N7512" s="35">
        <v>0</v>
      </c>
      <c r="O7512" s="35">
        <v>0</v>
      </c>
      <c r="P7512" s="36">
        <v>12</v>
      </c>
      <c r="Q7512" s="37">
        <v>85</v>
      </c>
      <c r="R7512" s="36">
        <v>13</v>
      </c>
      <c r="S7512" s="39">
        <f t="shared" si="262"/>
        <v>85</v>
      </c>
      <c r="T7512" s="34" t="s">
        <v>50</v>
      </c>
      <c r="U7512" s="12">
        <f>EXP((alpha+(beta/speed))+(ceta*LN(speed)))</f>
        <v>0.90728258191129763</v>
      </c>
      <c r="V7512" s="8">
        <f t="shared" si="263"/>
        <v>85</v>
      </c>
    </row>
    <row r="7513" spans="1:28">
      <c r="A7513" s="34" t="s">
        <v>19</v>
      </c>
      <c r="B7513" s="34" t="s">
        <v>72</v>
      </c>
      <c r="C7513" s="5" t="s">
        <v>163</v>
      </c>
      <c r="D7513" s="35" t="s">
        <v>89</v>
      </c>
      <c r="E7513" s="36" t="s">
        <v>15</v>
      </c>
      <c r="F7513" s="37">
        <v>50</v>
      </c>
      <c r="G7513" s="38">
        <v>0.04</v>
      </c>
      <c r="H7513" s="34">
        <v>0.9654376197354001</v>
      </c>
      <c r="I7513" s="35">
        <v>-4.9307073307896628E-6</v>
      </c>
      <c r="J7513" s="35">
        <v>8.9985322311652845E-4</v>
      </c>
      <c r="K7513" s="35">
        <v>-8.9291390536450757E-2</v>
      </c>
      <c r="L7513" s="35">
        <v>5.5723588058778226</v>
      </c>
      <c r="M7513" s="35">
        <v>0</v>
      </c>
      <c r="N7513" s="35">
        <v>0</v>
      </c>
      <c r="O7513" s="35">
        <v>0</v>
      </c>
      <c r="P7513" s="36">
        <v>12</v>
      </c>
      <c r="Q7513" s="37">
        <v>86</v>
      </c>
      <c r="R7513" s="36">
        <v>14</v>
      </c>
      <c r="S7513" s="39">
        <f t="shared" si="262"/>
        <v>86</v>
      </c>
      <c r="T7513" s="34" t="s">
        <v>51</v>
      </c>
      <c r="U7513" s="12">
        <f>(((alpha*(speed^3))+(beta*(speed^2))+(ceta*speed))+delta)</f>
        <v>1.4124076759201518</v>
      </c>
      <c r="V7513" s="8">
        <f t="shared" si="263"/>
        <v>86</v>
      </c>
    </row>
    <row r="7514" spans="1:28">
      <c r="A7514" s="34" t="s">
        <v>19</v>
      </c>
      <c r="B7514" s="34" t="s">
        <v>72</v>
      </c>
      <c r="C7514" s="5" t="s">
        <v>162</v>
      </c>
      <c r="D7514" s="35" t="s">
        <v>89</v>
      </c>
      <c r="E7514" s="36" t="s">
        <v>16</v>
      </c>
      <c r="F7514" s="37">
        <v>50</v>
      </c>
      <c r="G7514" s="38">
        <v>0.04</v>
      </c>
      <c r="H7514" s="34">
        <v>0.9751602538757187</v>
      </c>
      <c r="I7514" s="35">
        <v>12.217674147230362</v>
      </c>
      <c r="J7514" s="35">
        <v>0.99958299629009095</v>
      </c>
      <c r="K7514" s="35">
        <v>-0.22699213796768267</v>
      </c>
      <c r="L7514" s="35">
        <v>0</v>
      </c>
      <c r="M7514" s="35">
        <v>0</v>
      </c>
      <c r="N7514" s="35">
        <v>0</v>
      </c>
      <c r="O7514" s="35">
        <v>0</v>
      </c>
      <c r="P7514" s="36">
        <v>12</v>
      </c>
      <c r="Q7514" s="37">
        <v>85</v>
      </c>
      <c r="R7514" s="36">
        <v>0</v>
      </c>
      <c r="S7514" s="39">
        <f t="shared" si="262"/>
        <v>85</v>
      </c>
      <c r="T7514" s="34" t="s">
        <v>29</v>
      </c>
      <c r="U7514" s="12">
        <f>((alpha*(beta^speed))*(speed^ceta))</f>
        <v>4.3015868487263598</v>
      </c>
      <c r="V7514" s="8">
        <f t="shared" si="263"/>
        <v>85</v>
      </c>
    </row>
    <row r="7515" spans="1:28">
      <c r="A7515" s="34" t="s">
        <v>19</v>
      </c>
      <c r="B7515" s="34" t="s">
        <v>72</v>
      </c>
      <c r="C7515" s="5" t="s">
        <v>163</v>
      </c>
      <c r="D7515" s="35" t="s">
        <v>89</v>
      </c>
      <c r="E7515" s="36" t="s">
        <v>16</v>
      </c>
      <c r="F7515" s="37">
        <v>50</v>
      </c>
      <c r="G7515" s="38">
        <v>0.04</v>
      </c>
      <c r="H7515" s="34">
        <v>0.99904638982977256</v>
      </c>
      <c r="I7515" s="35">
        <v>2.1864681308071638</v>
      </c>
      <c r="J7515" s="35">
        <v>644.72518769268618</v>
      </c>
      <c r="K7515" s="35">
        <v>7.1469929581158068E-2</v>
      </c>
      <c r="L7515" s="35">
        <v>1.248380403421427</v>
      </c>
      <c r="M7515" s="35">
        <v>8.4790475200707968E-2</v>
      </c>
      <c r="N7515" s="35">
        <v>0</v>
      </c>
      <c r="O7515" s="35">
        <v>0</v>
      </c>
      <c r="P7515" s="36">
        <v>12</v>
      </c>
      <c r="Q7515" s="37">
        <v>86</v>
      </c>
      <c r="R7515" s="36">
        <v>10</v>
      </c>
      <c r="S7515" s="39">
        <f t="shared" si="262"/>
        <v>86</v>
      </c>
      <c r="T7515" s="34" t="s">
        <v>44</v>
      </c>
      <c r="U7515" s="12">
        <f>(alpha+(beta/(1+EXP((((-1)*ceta)+(delta*LN(speed)))+(epsilon*speed)))))</f>
        <v>2.1882817888319588</v>
      </c>
      <c r="V7515" s="8">
        <f t="shared" si="263"/>
        <v>86</v>
      </c>
    </row>
    <row r="7516" spans="1:28">
      <c r="A7516" s="34" t="s">
        <v>19</v>
      </c>
      <c r="B7516" s="34" t="s">
        <v>72</v>
      </c>
      <c r="C7516" s="5" t="s">
        <v>162</v>
      </c>
      <c r="D7516" s="35" t="s">
        <v>89</v>
      </c>
      <c r="E7516" s="36" t="s">
        <v>14</v>
      </c>
      <c r="F7516" s="37">
        <v>50</v>
      </c>
      <c r="G7516" s="38">
        <v>0.04</v>
      </c>
      <c r="H7516" s="34">
        <v>0.97688365601728311</v>
      </c>
      <c r="I7516" s="35">
        <v>-5.3077885809216039E-7</v>
      </c>
      <c r="J7516" s="35">
        <v>8.811383018155859E-5</v>
      </c>
      <c r="K7516" s="35">
        <v>-5.1707250686108749E-3</v>
      </c>
      <c r="L7516" s="35">
        <v>0.1825862468332195</v>
      </c>
      <c r="M7516" s="35">
        <v>0</v>
      </c>
      <c r="N7516" s="35">
        <v>0</v>
      </c>
      <c r="O7516" s="35">
        <v>0</v>
      </c>
      <c r="P7516" s="36">
        <v>12</v>
      </c>
      <c r="Q7516" s="37">
        <v>85</v>
      </c>
      <c r="R7516" s="36">
        <v>14</v>
      </c>
      <c r="S7516" s="39">
        <f t="shared" si="262"/>
        <v>85</v>
      </c>
      <c r="T7516" s="34" t="s">
        <v>51</v>
      </c>
      <c r="U7516" s="12">
        <f>(((alpha*(speed^3))+(beta*(speed^2))+(ceta*speed))+delta)</f>
        <v>5.3732472837208001E-2</v>
      </c>
      <c r="V7516" s="8">
        <f t="shared" si="263"/>
        <v>85</v>
      </c>
    </row>
    <row r="7517" spans="1:28">
      <c r="A7517" s="34" t="s">
        <v>19</v>
      </c>
      <c r="B7517" s="34" t="s">
        <v>72</v>
      </c>
      <c r="C7517" s="5" t="s">
        <v>163</v>
      </c>
      <c r="D7517" s="35" t="s">
        <v>89</v>
      </c>
      <c r="E7517" s="36" t="s">
        <v>14</v>
      </c>
      <c r="F7517" s="37">
        <v>50</v>
      </c>
      <c r="G7517" s="38">
        <v>0.04</v>
      </c>
      <c r="H7517" s="34">
        <v>0.99297378024000327</v>
      </c>
      <c r="I7517" s="35">
        <v>0.39733771567296777</v>
      </c>
      <c r="J7517" s="35">
        <v>1.0138008529452103</v>
      </c>
      <c r="K7517" s="35">
        <v>-0.804525579599907</v>
      </c>
      <c r="L7517" s="35">
        <v>0</v>
      </c>
      <c r="M7517" s="35">
        <v>0</v>
      </c>
      <c r="N7517" s="35">
        <v>0</v>
      </c>
      <c r="O7517" s="35">
        <v>0</v>
      </c>
      <c r="P7517" s="36">
        <v>12</v>
      </c>
      <c r="Q7517" s="37">
        <v>86</v>
      </c>
      <c r="R7517" s="36">
        <v>0</v>
      </c>
      <c r="S7517" s="39">
        <f t="shared" si="262"/>
        <v>86</v>
      </c>
      <c r="T7517" s="34" t="s">
        <v>29</v>
      </c>
      <c r="U7517" s="12">
        <f>((alpha*(beta^speed))*(speed^ceta))</f>
        <v>3.587024958647906E-2</v>
      </c>
      <c r="V7517" s="8">
        <f t="shared" si="263"/>
        <v>86</v>
      </c>
      <c r="AB7517" s="41"/>
    </row>
    <row r="7518" spans="1:28">
      <c r="A7518" s="34" t="s">
        <v>19</v>
      </c>
      <c r="B7518" s="34" t="s">
        <v>72</v>
      </c>
      <c r="C7518" s="5" t="s">
        <v>162</v>
      </c>
      <c r="D7518" s="35" t="s">
        <v>89</v>
      </c>
      <c r="E7518" s="36" t="s">
        <v>18</v>
      </c>
      <c r="F7518" s="37">
        <v>50</v>
      </c>
      <c r="G7518" s="38">
        <v>0.04</v>
      </c>
      <c r="H7518" s="34">
        <v>0.98339481340904589</v>
      </c>
      <c r="I7518" s="35">
        <v>-1.7552638091181202E-7</v>
      </c>
      <c r="J7518" s="35">
        <v>2.8441769665997827E-5</v>
      </c>
      <c r="K7518" s="35">
        <v>-2.0540304003824846E-3</v>
      </c>
      <c r="L7518" s="35">
        <v>0.11010439838726051</v>
      </c>
      <c r="M7518" s="35">
        <v>0</v>
      </c>
      <c r="N7518" s="35">
        <v>0</v>
      </c>
      <c r="O7518" s="35">
        <v>0</v>
      </c>
      <c r="P7518" s="36">
        <v>12</v>
      </c>
      <c r="Q7518" s="37">
        <v>85</v>
      </c>
      <c r="R7518" s="36">
        <v>14</v>
      </c>
      <c r="S7518" s="39">
        <f t="shared" si="262"/>
        <v>85</v>
      </c>
      <c r="T7518" s="34" t="s">
        <v>51</v>
      </c>
      <c r="U7518" s="12">
        <f>(((alpha*(speed^3))+(beta*(speed^2))+(ceta*speed))+delta)</f>
        <v>3.3208461514117077E-2</v>
      </c>
      <c r="V7518" s="8">
        <f t="shared" si="263"/>
        <v>85</v>
      </c>
      <c r="AB7518" s="41"/>
    </row>
    <row r="7519" spans="1:28">
      <c r="A7519" s="34" t="s">
        <v>19</v>
      </c>
      <c r="B7519" s="34" t="s">
        <v>72</v>
      </c>
      <c r="C7519" s="5" t="s">
        <v>163</v>
      </c>
      <c r="D7519" s="35" t="s">
        <v>89</v>
      </c>
      <c r="E7519" s="36" t="s">
        <v>18</v>
      </c>
      <c r="F7519" s="37">
        <v>50</v>
      </c>
      <c r="G7519" s="38">
        <v>0.04</v>
      </c>
      <c r="H7519" s="34">
        <v>0.9827879802946321</v>
      </c>
      <c r="I7519" s="35">
        <v>0.41147195699758554</v>
      </c>
      <c r="J7519" s="35">
        <v>0.98916491030693476</v>
      </c>
      <c r="K7519" s="35">
        <v>-0.45862545400781818</v>
      </c>
      <c r="L7519" s="35">
        <v>0</v>
      </c>
      <c r="M7519" s="35">
        <v>0</v>
      </c>
      <c r="N7519" s="35">
        <v>0</v>
      </c>
      <c r="O7519" s="35">
        <v>0</v>
      </c>
      <c r="P7519" s="36">
        <v>12</v>
      </c>
      <c r="Q7519" s="37">
        <v>86</v>
      </c>
      <c r="R7519" s="36">
        <v>0</v>
      </c>
      <c r="S7519" s="39">
        <f t="shared" si="262"/>
        <v>86</v>
      </c>
      <c r="T7519" s="34" t="s">
        <v>29</v>
      </c>
      <c r="U7519" s="12">
        <f>((alpha*(beta^speed))*(speed^ceta))</f>
        <v>2.0904431643457372E-2</v>
      </c>
      <c r="V7519" s="8">
        <f t="shared" si="263"/>
        <v>86</v>
      </c>
      <c r="AB7519" s="41"/>
    </row>
    <row r="7520" spans="1:28">
      <c r="A7520" s="34" t="s">
        <v>19</v>
      </c>
      <c r="B7520" s="34" t="s">
        <v>72</v>
      </c>
      <c r="C7520" s="5" t="s">
        <v>162</v>
      </c>
      <c r="D7520" s="35" t="s">
        <v>89</v>
      </c>
      <c r="E7520" s="36" t="s">
        <v>17</v>
      </c>
      <c r="F7520" s="37">
        <v>50</v>
      </c>
      <c r="G7520" s="38">
        <v>0.04</v>
      </c>
      <c r="H7520" s="34">
        <v>0.97608711353146338</v>
      </c>
      <c r="I7520" s="35">
        <v>1314.3289744787562</v>
      </c>
      <c r="J7520" s="35">
        <v>1.0058395844562973</v>
      </c>
      <c r="K7520" s="35">
        <v>-0.33543084100208281</v>
      </c>
      <c r="L7520" s="35">
        <v>0</v>
      </c>
      <c r="M7520" s="35">
        <v>0</v>
      </c>
      <c r="N7520" s="35">
        <v>0</v>
      </c>
      <c r="O7520" s="35">
        <v>0</v>
      </c>
      <c r="P7520" s="36">
        <v>12</v>
      </c>
      <c r="Q7520" s="37">
        <v>85</v>
      </c>
      <c r="R7520" s="36">
        <v>0</v>
      </c>
      <c r="S7520" s="39">
        <f t="shared" si="262"/>
        <v>85</v>
      </c>
      <c r="T7520" s="34" t="s">
        <v>29</v>
      </c>
      <c r="U7520" s="12">
        <f>((alpha*(beta^speed))*(speed^ceta))</f>
        <v>485.80159322554289</v>
      </c>
      <c r="V7520" s="8">
        <f t="shared" si="263"/>
        <v>85</v>
      </c>
    </row>
    <row r="7521" spans="1:28">
      <c r="A7521" s="34" t="s">
        <v>19</v>
      </c>
      <c r="B7521" s="34" t="s">
        <v>72</v>
      </c>
      <c r="C7521" s="5" t="s">
        <v>163</v>
      </c>
      <c r="D7521" s="35" t="s">
        <v>89</v>
      </c>
      <c r="E7521" s="36" t="s">
        <v>17</v>
      </c>
      <c r="F7521" s="37">
        <v>50</v>
      </c>
      <c r="G7521" s="38">
        <v>0.04</v>
      </c>
      <c r="H7521" s="34">
        <v>0.97280363566013883</v>
      </c>
      <c r="I7521" s="35">
        <v>1400.1052608772618</v>
      </c>
      <c r="J7521" s="35">
        <v>1.0072237754395128</v>
      </c>
      <c r="K7521" s="35">
        <v>-0.38062439171525292</v>
      </c>
      <c r="L7521" s="35">
        <v>0</v>
      </c>
      <c r="M7521" s="35">
        <v>0</v>
      </c>
      <c r="N7521" s="35">
        <v>0</v>
      </c>
      <c r="O7521" s="35">
        <v>0</v>
      </c>
      <c r="P7521" s="36">
        <v>12</v>
      </c>
      <c r="Q7521" s="37">
        <v>86</v>
      </c>
      <c r="R7521" s="36">
        <v>0</v>
      </c>
      <c r="S7521" s="39">
        <f t="shared" si="262"/>
        <v>86</v>
      </c>
      <c r="T7521" s="34" t="s">
        <v>29</v>
      </c>
      <c r="U7521" s="12">
        <f>((alpha*(beta^speed))*(speed^ceta))</f>
        <v>477.17392097962335</v>
      </c>
      <c r="V7521" s="8">
        <f t="shared" si="263"/>
        <v>86</v>
      </c>
    </row>
    <row r="7522" spans="1:28">
      <c r="A7522" s="34" t="s">
        <v>19</v>
      </c>
      <c r="B7522" s="34" t="s">
        <v>72</v>
      </c>
      <c r="C7522" s="5" t="s">
        <v>162</v>
      </c>
      <c r="D7522" s="35" t="s">
        <v>89</v>
      </c>
      <c r="E7522" s="36" t="s">
        <v>15</v>
      </c>
      <c r="F7522" s="37">
        <v>100</v>
      </c>
      <c r="G7522" s="38">
        <v>0.04</v>
      </c>
      <c r="H7522" s="34">
        <v>0.99367968043274491</v>
      </c>
      <c r="I7522" s="35">
        <v>13.660261647024129</v>
      </c>
      <c r="J7522" s="35">
        <v>1.0106995020079741</v>
      </c>
      <c r="K7522" s="35">
        <v>-0.72322058827100255</v>
      </c>
      <c r="L7522" s="35">
        <v>0</v>
      </c>
      <c r="M7522" s="35">
        <v>0</v>
      </c>
      <c r="N7522" s="35">
        <v>0</v>
      </c>
      <c r="O7522" s="35">
        <v>0</v>
      </c>
      <c r="P7522" s="36">
        <v>12</v>
      </c>
      <c r="Q7522" s="37">
        <v>75</v>
      </c>
      <c r="R7522" s="36">
        <v>0</v>
      </c>
      <c r="S7522" s="39">
        <f t="shared" si="262"/>
        <v>75</v>
      </c>
      <c r="T7522" s="34" t="s">
        <v>29</v>
      </c>
      <c r="U7522" s="12">
        <f>((alpha*(beta^speed))*(speed^ceta))</f>
        <v>1.3366878070385071</v>
      </c>
      <c r="V7522" s="8">
        <f t="shared" si="263"/>
        <v>75</v>
      </c>
    </row>
    <row r="7523" spans="1:28">
      <c r="A7523" s="34" t="s">
        <v>19</v>
      </c>
      <c r="B7523" s="34" t="s">
        <v>72</v>
      </c>
      <c r="C7523" s="5" t="s">
        <v>163</v>
      </c>
      <c r="D7523" s="35" t="s">
        <v>89</v>
      </c>
      <c r="E7523" s="36" t="s">
        <v>15</v>
      </c>
      <c r="F7523" s="37">
        <v>100</v>
      </c>
      <c r="G7523" s="38">
        <v>0.04</v>
      </c>
      <c r="H7523" s="34">
        <v>0.97233513489646062</v>
      </c>
      <c r="I7523" s="35">
        <v>11.187084775453812</v>
      </c>
      <c r="J7523" s="35">
        <v>0.98857883477200403</v>
      </c>
      <c r="K7523" s="35">
        <v>-0.23418891698755723</v>
      </c>
      <c r="L7523" s="35">
        <v>0</v>
      </c>
      <c r="M7523" s="35">
        <v>0</v>
      </c>
      <c r="N7523" s="35">
        <v>0</v>
      </c>
      <c r="O7523" s="35">
        <v>0</v>
      </c>
      <c r="P7523" s="36">
        <v>12</v>
      </c>
      <c r="Q7523" s="37">
        <v>73</v>
      </c>
      <c r="R7523" s="36">
        <v>0</v>
      </c>
      <c r="S7523" s="39">
        <f t="shared" si="262"/>
        <v>73</v>
      </c>
      <c r="T7523" s="34" t="s">
        <v>29</v>
      </c>
      <c r="U7523" s="12">
        <f>((alpha*(beta^speed))*(speed^ceta))</f>
        <v>1.7708136333102789</v>
      </c>
      <c r="V7523" s="8">
        <f t="shared" si="263"/>
        <v>73</v>
      </c>
    </row>
    <row r="7524" spans="1:28">
      <c r="A7524" s="34" t="s">
        <v>19</v>
      </c>
      <c r="B7524" s="34" t="s">
        <v>72</v>
      </c>
      <c r="C7524" s="5" t="s">
        <v>162</v>
      </c>
      <c r="D7524" s="35" t="s">
        <v>89</v>
      </c>
      <c r="E7524" s="36" t="s">
        <v>16</v>
      </c>
      <c r="F7524" s="37">
        <v>100</v>
      </c>
      <c r="G7524" s="38">
        <v>0.04</v>
      </c>
      <c r="H7524" s="34">
        <v>0.98686852581856632</v>
      </c>
      <c r="I7524" s="35">
        <v>2.4162758737067245</v>
      </c>
      <c r="J7524" s="35">
        <v>1.4076892867089652</v>
      </c>
      <c r="K7524" s="35">
        <v>-0.17394253673111632</v>
      </c>
      <c r="L7524" s="35">
        <v>0</v>
      </c>
      <c r="M7524" s="35">
        <v>0</v>
      </c>
      <c r="N7524" s="35">
        <v>0</v>
      </c>
      <c r="O7524" s="35">
        <v>0</v>
      </c>
      <c r="P7524" s="36">
        <v>12</v>
      </c>
      <c r="Q7524" s="37">
        <v>75</v>
      </c>
      <c r="R7524" s="36">
        <v>13</v>
      </c>
      <c r="S7524" s="39">
        <f t="shared" si="262"/>
        <v>75</v>
      </c>
      <c r="T7524" s="34" t="s">
        <v>50</v>
      </c>
      <c r="U7524" s="12">
        <f>EXP((alpha+(beta/speed))+(ceta*LN(speed)))</f>
        <v>5.3873317725050205</v>
      </c>
      <c r="V7524" s="8">
        <f t="shared" si="263"/>
        <v>75</v>
      </c>
    </row>
    <row r="7525" spans="1:28">
      <c r="A7525" s="34" t="s">
        <v>19</v>
      </c>
      <c r="B7525" s="34" t="s">
        <v>72</v>
      </c>
      <c r="C7525" s="5" t="s">
        <v>163</v>
      </c>
      <c r="D7525" s="35" t="s">
        <v>89</v>
      </c>
      <c r="E7525" s="36" t="s">
        <v>16</v>
      </c>
      <c r="F7525" s="37">
        <v>100</v>
      </c>
      <c r="G7525" s="38">
        <v>0.04</v>
      </c>
      <c r="H7525" s="34">
        <v>0.99565902638582549</v>
      </c>
      <c r="I7525" s="35">
        <v>-1.7254137514612202</v>
      </c>
      <c r="J7525" s="35">
        <v>32.727418552157246</v>
      </c>
      <c r="K7525" s="35">
        <v>0.5437120882797476</v>
      </c>
      <c r="L7525" s="35">
        <v>0</v>
      </c>
      <c r="M7525" s="35">
        <v>0</v>
      </c>
      <c r="N7525" s="35">
        <v>0</v>
      </c>
      <c r="O7525" s="35">
        <v>0</v>
      </c>
      <c r="P7525" s="36">
        <v>12</v>
      </c>
      <c r="Q7525" s="37">
        <v>73</v>
      </c>
      <c r="R7525" s="36">
        <v>13</v>
      </c>
      <c r="S7525" s="39">
        <f t="shared" si="262"/>
        <v>73</v>
      </c>
      <c r="T7525" s="34" t="s">
        <v>50</v>
      </c>
      <c r="U7525" s="12">
        <f>EXP((alpha+(beta/speed))+(ceta*LN(speed)))</f>
        <v>2.8739336843435623</v>
      </c>
      <c r="V7525" s="8">
        <f t="shared" si="263"/>
        <v>73</v>
      </c>
    </row>
    <row r="7526" spans="1:28">
      <c r="A7526" s="34" t="s">
        <v>19</v>
      </c>
      <c r="B7526" s="34" t="s">
        <v>72</v>
      </c>
      <c r="C7526" s="5" t="s">
        <v>162</v>
      </c>
      <c r="D7526" s="35" t="s">
        <v>89</v>
      </c>
      <c r="E7526" s="36" t="s">
        <v>14</v>
      </c>
      <c r="F7526" s="37">
        <v>100</v>
      </c>
      <c r="G7526" s="38">
        <v>0.04</v>
      </c>
      <c r="H7526" s="34">
        <v>0.9851368064159739</v>
      </c>
      <c r="I7526" s="35">
        <v>-16.757453529676297</v>
      </c>
      <c r="J7526" s="35">
        <v>14.39555406789416</v>
      </c>
      <c r="K7526" s="35">
        <v>2.6743878136190808</v>
      </c>
      <c r="L7526" s="35">
        <v>0</v>
      </c>
      <c r="M7526" s="35">
        <v>0</v>
      </c>
      <c r="N7526" s="35">
        <v>0</v>
      </c>
      <c r="O7526" s="35">
        <v>0</v>
      </c>
      <c r="P7526" s="36">
        <v>12</v>
      </c>
      <c r="Q7526" s="37">
        <v>75</v>
      </c>
      <c r="R7526" s="36">
        <v>2</v>
      </c>
      <c r="S7526" s="39">
        <f t="shared" si="262"/>
        <v>75</v>
      </c>
      <c r="T7526" s="34" t="s">
        <v>31</v>
      </c>
      <c r="U7526" s="12">
        <f>((alpha+(beta*speed))^((-1)/ceta))</f>
        <v>7.3848315521244837E-2</v>
      </c>
      <c r="V7526" s="8">
        <f t="shared" si="263"/>
        <v>75</v>
      </c>
    </row>
    <row r="7527" spans="1:28">
      <c r="A7527" s="34" t="s">
        <v>19</v>
      </c>
      <c r="B7527" s="34" t="s">
        <v>72</v>
      </c>
      <c r="C7527" s="5" t="s">
        <v>163</v>
      </c>
      <c r="D7527" s="35" t="s">
        <v>89</v>
      </c>
      <c r="E7527" s="36" t="s">
        <v>14</v>
      </c>
      <c r="F7527" s="37">
        <v>100</v>
      </c>
      <c r="G7527" s="38">
        <v>0.04</v>
      </c>
      <c r="H7527" s="34">
        <v>0.98234174680793052</v>
      </c>
      <c r="I7527" s="35">
        <v>1.1121345770376139E-2</v>
      </c>
      <c r="J7527" s="35">
        <v>0.24772278934970718</v>
      </c>
      <c r="K7527" s="35">
        <v>0.50266995487360744</v>
      </c>
      <c r="L7527" s="35">
        <v>-0.92680719605058204</v>
      </c>
      <c r="M7527" s="35">
        <v>0</v>
      </c>
      <c r="N7527" s="35">
        <v>0</v>
      </c>
      <c r="O7527" s="35">
        <v>0</v>
      </c>
      <c r="P7527" s="36">
        <v>12</v>
      </c>
      <c r="Q7527" s="37">
        <v>73</v>
      </c>
      <c r="R7527" s="36">
        <v>1</v>
      </c>
      <c r="S7527" s="39">
        <f t="shared" si="262"/>
        <v>73</v>
      </c>
      <c r="T7527" s="34" t="s">
        <v>30</v>
      </c>
      <c r="U7527" s="12">
        <f>((alpha*(speed^beta))+(ceta*(speed^delta)))</f>
        <v>4.1618085538498634E-2</v>
      </c>
      <c r="V7527" s="8">
        <f t="shared" si="263"/>
        <v>73</v>
      </c>
    </row>
    <row r="7528" spans="1:28">
      <c r="A7528" s="34" t="s">
        <v>19</v>
      </c>
      <c r="B7528" s="34" t="s">
        <v>72</v>
      </c>
      <c r="C7528" s="5" t="s">
        <v>162</v>
      </c>
      <c r="D7528" s="35" t="s">
        <v>89</v>
      </c>
      <c r="E7528" s="36" t="s">
        <v>18</v>
      </c>
      <c r="F7528" s="37">
        <v>100</v>
      </c>
      <c r="G7528" s="38">
        <v>0.04</v>
      </c>
      <c r="H7528" s="34">
        <v>0.97968840813557834</v>
      </c>
      <c r="I7528" s="35">
        <v>0.16824100555341526</v>
      </c>
      <c r="J7528" s="35">
        <v>0.98928350192172054</v>
      </c>
      <c r="K7528" s="35">
        <v>-0.14512983167403565</v>
      </c>
      <c r="L7528" s="35">
        <v>0</v>
      </c>
      <c r="M7528" s="35">
        <v>0</v>
      </c>
      <c r="N7528" s="35">
        <v>0</v>
      </c>
      <c r="O7528" s="35">
        <v>0</v>
      </c>
      <c r="P7528" s="36">
        <v>12</v>
      </c>
      <c r="Q7528" s="37">
        <v>75</v>
      </c>
      <c r="R7528" s="36">
        <v>0</v>
      </c>
      <c r="S7528" s="39">
        <f t="shared" si="262"/>
        <v>75</v>
      </c>
      <c r="T7528" s="34" t="s">
        <v>29</v>
      </c>
      <c r="U7528" s="12">
        <f>((alpha*(beta^speed))*(speed^ceta))</f>
        <v>4.0073937562931386E-2</v>
      </c>
      <c r="V7528" s="8">
        <f t="shared" si="263"/>
        <v>75</v>
      </c>
      <c r="AB7528" s="41"/>
    </row>
    <row r="7529" spans="1:28">
      <c r="A7529" s="34" t="s">
        <v>19</v>
      </c>
      <c r="B7529" s="34" t="s">
        <v>72</v>
      </c>
      <c r="C7529" s="5" t="s">
        <v>163</v>
      </c>
      <c r="D7529" s="35" t="s">
        <v>89</v>
      </c>
      <c r="E7529" s="36" t="s">
        <v>18</v>
      </c>
      <c r="F7529" s="37">
        <v>100</v>
      </c>
      <c r="G7529" s="38">
        <v>0.04</v>
      </c>
      <c r="H7529" s="34">
        <v>0.98579311221983634</v>
      </c>
      <c r="I7529" s="35">
        <v>0.37645789939146579</v>
      </c>
      <c r="J7529" s="35">
        <v>0.98284546585136923</v>
      </c>
      <c r="K7529" s="35">
        <v>-0.35401106198342563</v>
      </c>
      <c r="L7529" s="35">
        <v>0</v>
      </c>
      <c r="M7529" s="35">
        <v>0</v>
      </c>
      <c r="N7529" s="35">
        <v>0</v>
      </c>
      <c r="O7529" s="35">
        <v>0</v>
      </c>
      <c r="P7529" s="36">
        <v>12</v>
      </c>
      <c r="Q7529" s="37">
        <v>73</v>
      </c>
      <c r="R7529" s="36">
        <v>0</v>
      </c>
      <c r="S7529" s="39">
        <f t="shared" si="262"/>
        <v>73</v>
      </c>
      <c r="T7529" s="34" t="s">
        <v>29</v>
      </c>
      <c r="U7529" s="12">
        <f>((alpha*(beta^speed))*(speed^ceta))</f>
        <v>2.330783414366085E-2</v>
      </c>
      <c r="V7529" s="8">
        <f t="shared" si="263"/>
        <v>73</v>
      </c>
      <c r="AB7529" s="41"/>
    </row>
    <row r="7530" spans="1:28">
      <c r="A7530" s="34" t="s">
        <v>19</v>
      </c>
      <c r="B7530" s="34" t="s">
        <v>72</v>
      </c>
      <c r="C7530" s="5" t="s">
        <v>162</v>
      </c>
      <c r="D7530" s="35" t="s">
        <v>89</v>
      </c>
      <c r="E7530" s="36" t="s">
        <v>17</v>
      </c>
      <c r="F7530" s="37">
        <v>100</v>
      </c>
      <c r="G7530" s="38">
        <v>0.04</v>
      </c>
      <c r="H7530" s="34">
        <v>0.97229494147875684</v>
      </c>
      <c r="I7530" s="35">
        <v>1319.8775169361813</v>
      </c>
      <c r="J7530" s="35">
        <v>1.003798691281321</v>
      </c>
      <c r="K7530" s="35">
        <v>-0.25082334742268886</v>
      </c>
      <c r="L7530" s="35">
        <v>0</v>
      </c>
      <c r="M7530" s="35">
        <v>0</v>
      </c>
      <c r="N7530" s="35">
        <v>0</v>
      </c>
      <c r="O7530" s="35">
        <v>0</v>
      </c>
      <c r="P7530" s="36">
        <v>12</v>
      </c>
      <c r="Q7530" s="37">
        <v>75</v>
      </c>
      <c r="R7530" s="36">
        <v>0</v>
      </c>
      <c r="S7530" s="39">
        <f t="shared" si="262"/>
        <v>75</v>
      </c>
      <c r="T7530" s="34" t="s">
        <v>29</v>
      </c>
      <c r="U7530" s="12">
        <f>((alpha*(beta^speed))*(speed^ceta))</f>
        <v>593.91100534751433</v>
      </c>
      <c r="V7530" s="8">
        <f t="shared" si="263"/>
        <v>75</v>
      </c>
    </row>
    <row r="7531" spans="1:28">
      <c r="A7531" s="34" t="s">
        <v>19</v>
      </c>
      <c r="B7531" s="34" t="s">
        <v>72</v>
      </c>
      <c r="C7531" s="5" t="s">
        <v>163</v>
      </c>
      <c r="D7531" s="35" t="s">
        <v>89</v>
      </c>
      <c r="E7531" s="36" t="s">
        <v>17</v>
      </c>
      <c r="F7531" s="37">
        <v>100</v>
      </c>
      <c r="G7531" s="38">
        <v>0.04</v>
      </c>
      <c r="H7531" s="34">
        <v>0.9637544987860529</v>
      </c>
      <c r="I7531" s="35">
        <v>1333.9392059916847</v>
      </c>
      <c r="J7531" s="35">
        <v>1.0046559618237649</v>
      </c>
      <c r="K7531" s="35">
        <v>-0.27396584725069439</v>
      </c>
      <c r="L7531" s="35">
        <v>0</v>
      </c>
      <c r="M7531" s="35">
        <v>0</v>
      </c>
      <c r="N7531" s="35">
        <v>0</v>
      </c>
      <c r="O7531" s="35">
        <v>0</v>
      </c>
      <c r="P7531" s="36">
        <v>12</v>
      </c>
      <c r="Q7531" s="37">
        <v>73</v>
      </c>
      <c r="R7531" s="36">
        <v>0</v>
      </c>
      <c r="S7531" s="39">
        <f t="shared" si="262"/>
        <v>73</v>
      </c>
      <c r="T7531" s="34" t="s">
        <v>29</v>
      </c>
      <c r="U7531" s="12">
        <f>((alpha*(beta^speed))*(speed^ceta))</f>
        <v>577.98545912835414</v>
      </c>
      <c r="V7531" s="8">
        <f t="shared" si="263"/>
        <v>73</v>
      </c>
    </row>
    <row r="7532" spans="1:28">
      <c r="A7532" s="34" t="s">
        <v>19</v>
      </c>
      <c r="B7532" s="34" t="s">
        <v>72</v>
      </c>
      <c r="C7532" s="5" t="s">
        <v>162</v>
      </c>
      <c r="D7532" s="35" t="s">
        <v>89</v>
      </c>
      <c r="E7532" s="36" t="s">
        <v>15</v>
      </c>
      <c r="F7532" s="37">
        <v>0</v>
      </c>
      <c r="G7532" s="38">
        <v>0.06</v>
      </c>
      <c r="H7532" s="34">
        <v>0.9927046106476981</v>
      </c>
      <c r="I7532" s="35">
        <v>1.5613898240202142</v>
      </c>
      <c r="J7532" s="35">
        <v>3.299624643245143</v>
      </c>
      <c r="K7532" s="35">
        <v>-0.38726916873548284</v>
      </c>
      <c r="L7532" s="35">
        <v>0</v>
      </c>
      <c r="M7532" s="35">
        <v>0</v>
      </c>
      <c r="N7532" s="35">
        <v>0</v>
      </c>
      <c r="O7532" s="35">
        <v>0</v>
      </c>
      <c r="P7532" s="36">
        <v>12</v>
      </c>
      <c r="Q7532" s="37">
        <v>86</v>
      </c>
      <c r="R7532" s="36">
        <v>13</v>
      </c>
      <c r="S7532" s="39">
        <f t="shared" si="262"/>
        <v>86</v>
      </c>
      <c r="T7532" s="34" t="s">
        <v>50</v>
      </c>
      <c r="U7532" s="12">
        <f>EXP((alpha+(beta/speed))+(ceta*LN(speed)))</f>
        <v>0.88225528837899991</v>
      </c>
      <c r="V7532" s="8">
        <f t="shared" si="263"/>
        <v>86</v>
      </c>
    </row>
    <row r="7533" spans="1:28">
      <c r="A7533" s="34" t="s">
        <v>19</v>
      </c>
      <c r="B7533" s="34" t="s">
        <v>72</v>
      </c>
      <c r="C7533" s="5" t="s">
        <v>163</v>
      </c>
      <c r="D7533" s="35" t="s">
        <v>89</v>
      </c>
      <c r="E7533" s="36" t="s">
        <v>15</v>
      </c>
      <c r="F7533" s="37">
        <v>0</v>
      </c>
      <c r="G7533" s="38">
        <v>0.06</v>
      </c>
      <c r="H7533" s="34">
        <v>0.95277280470392189</v>
      </c>
      <c r="I7533" s="35">
        <v>-6.9903981148838392</v>
      </c>
      <c r="J7533" s="35">
        <v>12.501647740004202</v>
      </c>
      <c r="K7533" s="35">
        <v>3.1131451088817217</v>
      </c>
      <c r="L7533" s="35">
        <v>0.28866988721939058</v>
      </c>
      <c r="M7533" s="35">
        <v>1.2573621153682487E-2</v>
      </c>
      <c r="N7533" s="35">
        <v>0</v>
      </c>
      <c r="O7533" s="35">
        <v>0</v>
      </c>
      <c r="P7533" s="36">
        <v>12</v>
      </c>
      <c r="Q7533" s="37">
        <v>86</v>
      </c>
      <c r="R7533" s="36">
        <v>10</v>
      </c>
      <c r="S7533" s="39">
        <f t="shared" si="262"/>
        <v>86</v>
      </c>
      <c r="T7533" s="34" t="s">
        <v>44</v>
      </c>
      <c r="U7533" s="12">
        <f>(alpha+(beta/(1+EXP((((-1)*ceta)+(delta*LN(speed)))+(epsilon*speed)))))</f>
        <v>1.4894900732579677</v>
      </c>
      <c r="V7533" s="8">
        <f t="shared" si="263"/>
        <v>86</v>
      </c>
    </row>
    <row r="7534" spans="1:28">
      <c r="A7534" s="34" t="s">
        <v>19</v>
      </c>
      <c r="B7534" s="34" t="s">
        <v>72</v>
      </c>
      <c r="C7534" s="5" t="s">
        <v>162</v>
      </c>
      <c r="D7534" s="35" t="s">
        <v>89</v>
      </c>
      <c r="E7534" s="36" t="s">
        <v>16</v>
      </c>
      <c r="F7534" s="37">
        <v>0</v>
      </c>
      <c r="G7534" s="38">
        <v>0.06</v>
      </c>
      <c r="H7534" s="34">
        <v>0.96460963414831324</v>
      </c>
      <c r="I7534" s="35">
        <v>10.23778787972452</v>
      </c>
      <c r="J7534" s="35">
        <v>0.99821831044421017</v>
      </c>
      <c r="K7534" s="35">
        <v>-0.16654755798860918</v>
      </c>
      <c r="L7534" s="35">
        <v>0</v>
      </c>
      <c r="M7534" s="35">
        <v>0</v>
      </c>
      <c r="N7534" s="35">
        <v>0</v>
      </c>
      <c r="O7534" s="35">
        <v>0</v>
      </c>
      <c r="P7534" s="36">
        <v>12</v>
      </c>
      <c r="Q7534" s="37">
        <v>86</v>
      </c>
      <c r="R7534" s="36">
        <v>0</v>
      </c>
      <c r="S7534" s="39">
        <f t="shared" si="262"/>
        <v>86</v>
      </c>
      <c r="T7534" s="34" t="s">
        <v>29</v>
      </c>
      <c r="U7534" s="12">
        <f>((alpha*(beta^speed))*(speed^ceta))</f>
        <v>4.182306715631964</v>
      </c>
      <c r="V7534" s="8">
        <f t="shared" si="263"/>
        <v>86</v>
      </c>
    </row>
    <row r="7535" spans="1:28">
      <c r="A7535" s="34" t="s">
        <v>19</v>
      </c>
      <c r="B7535" s="34" t="s">
        <v>72</v>
      </c>
      <c r="C7535" s="5" t="s">
        <v>163</v>
      </c>
      <c r="D7535" s="35" t="s">
        <v>89</v>
      </c>
      <c r="E7535" s="36" t="s">
        <v>16</v>
      </c>
      <c r="F7535" s="37">
        <v>0</v>
      </c>
      <c r="G7535" s="38">
        <v>0.06</v>
      </c>
      <c r="H7535" s="34">
        <v>0.99718653282153591</v>
      </c>
      <c r="I7535" s="35">
        <v>3731.5448854482029</v>
      </c>
      <c r="J7535" s="35">
        <v>1.0421728660428187</v>
      </c>
      <c r="K7535" s="35">
        <v>-2.4460362304977146</v>
      </c>
      <c r="L7535" s="35">
        <v>0</v>
      </c>
      <c r="M7535" s="35">
        <v>0</v>
      </c>
      <c r="N7535" s="35">
        <v>0</v>
      </c>
      <c r="O7535" s="35">
        <v>0</v>
      </c>
      <c r="P7535" s="36">
        <v>12</v>
      </c>
      <c r="Q7535" s="37">
        <v>86</v>
      </c>
      <c r="R7535" s="36">
        <v>0</v>
      </c>
      <c r="S7535" s="39">
        <f t="shared" si="262"/>
        <v>86</v>
      </c>
      <c r="T7535" s="34" t="s">
        <v>29</v>
      </c>
      <c r="U7535" s="12">
        <f>((alpha*(beta^speed))*(speed^ceta))</f>
        <v>2.4146538260202473</v>
      </c>
      <c r="V7535" s="8">
        <f t="shared" si="263"/>
        <v>86</v>
      </c>
    </row>
    <row r="7536" spans="1:28">
      <c r="A7536" s="34" t="s">
        <v>19</v>
      </c>
      <c r="B7536" s="34" t="s">
        <v>72</v>
      </c>
      <c r="C7536" s="5" t="s">
        <v>162</v>
      </c>
      <c r="D7536" s="35" t="s">
        <v>89</v>
      </c>
      <c r="E7536" s="36" t="s">
        <v>14</v>
      </c>
      <c r="F7536" s="37">
        <v>0</v>
      </c>
      <c r="G7536" s="38">
        <v>0.06</v>
      </c>
      <c r="H7536" s="34">
        <v>0.97690919917133567</v>
      </c>
      <c r="I7536" s="35">
        <v>-6.1714941881999004E-7</v>
      </c>
      <c r="J7536" s="35">
        <v>9.872063503361268E-5</v>
      </c>
      <c r="K7536" s="35">
        <v>-5.4177035470597936E-3</v>
      </c>
      <c r="L7536" s="35">
        <v>0.18000027566910806</v>
      </c>
      <c r="M7536" s="35">
        <v>0</v>
      </c>
      <c r="N7536" s="35">
        <v>0</v>
      </c>
      <c r="O7536" s="35">
        <v>0</v>
      </c>
      <c r="P7536" s="36">
        <v>12</v>
      </c>
      <c r="Q7536" s="37">
        <v>86</v>
      </c>
      <c r="R7536" s="36">
        <v>14</v>
      </c>
      <c r="S7536" s="39">
        <f t="shared" si="262"/>
        <v>86</v>
      </c>
      <c r="T7536" s="34" t="s">
        <v>51</v>
      </c>
      <c r="U7536" s="12">
        <f>(((alpha*(speed^3))+(beta*(speed^2))+(ceta*speed))+delta)</f>
        <v>5.1673996593597588E-2</v>
      </c>
      <c r="V7536" s="8">
        <f t="shared" si="263"/>
        <v>86</v>
      </c>
    </row>
    <row r="7537" spans="1:28">
      <c r="A7537" s="34" t="s">
        <v>19</v>
      </c>
      <c r="B7537" s="34" t="s">
        <v>72</v>
      </c>
      <c r="C7537" s="5" t="s">
        <v>163</v>
      </c>
      <c r="D7537" s="35" t="s">
        <v>89</v>
      </c>
      <c r="E7537" s="36" t="s">
        <v>14</v>
      </c>
      <c r="F7537" s="37">
        <v>0</v>
      </c>
      <c r="G7537" s="38">
        <v>0.06</v>
      </c>
      <c r="H7537" s="34">
        <v>0.99416863887304152</v>
      </c>
      <c r="I7537" s="35">
        <v>4.5325507376691297E-6</v>
      </c>
      <c r="J7537" s="35">
        <v>1.846192637802452</v>
      </c>
      <c r="K7537" s="35">
        <v>0.27656208088650014</v>
      </c>
      <c r="L7537" s="35">
        <v>-0.60656467882338183</v>
      </c>
      <c r="M7537" s="35">
        <v>0</v>
      </c>
      <c r="N7537" s="35">
        <v>0</v>
      </c>
      <c r="O7537" s="35">
        <v>0</v>
      </c>
      <c r="P7537" s="36">
        <v>12</v>
      </c>
      <c r="Q7537" s="37">
        <v>86</v>
      </c>
      <c r="R7537" s="36">
        <v>1</v>
      </c>
      <c r="S7537" s="39">
        <f t="shared" si="262"/>
        <v>86</v>
      </c>
      <c r="T7537" s="34" t="s">
        <v>30</v>
      </c>
      <c r="U7537" s="12">
        <f>((alpha*(speed^beta))+(ceta*(speed^delta)))</f>
        <v>3.5448753926365519E-2</v>
      </c>
      <c r="V7537" s="8">
        <f t="shared" si="263"/>
        <v>86</v>
      </c>
      <c r="AB7537" s="41"/>
    </row>
    <row r="7538" spans="1:28">
      <c r="A7538" s="34" t="s">
        <v>19</v>
      </c>
      <c r="B7538" s="34" t="s">
        <v>72</v>
      </c>
      <c r="C7538" s="5" t="s">
        <v>162</v>
      </c>
      <c r="D7538" s="35" t="s">
        <v>89</v>
      </c>
      <c r="E7538" s="36" t="s">
        <v>18</v>
      </c>
      <c r="F7538" s="37">
        <v>0</v>
      </c>
      <c r="G7538" s="38">
        <v>0.06</v>
      </c>
      <c r="H7538" s="34">
        <v>0.9821195067848596</v>
      </c>
      <c r="I7538" s="35">
        <v>-1.7337140139765769E-7</v>
      </c>
      <c r="J7538" s="35">
        <v>2.5097275843648965E-5</v>
      </c>
      <c r="K7538" s="35">
        <v>-1.6746499068385063E-3</v>
      </c>
      <c r="L7538" s="35">
        <v>0.10166297843107308</v>
      </c>
      <c r="M7538" s="35">
        <v>0</v>
      </c>
      <c r="N7538" s="35">
        <v>0</v>
      </c>
      <c r="O7538" s="35">
        <v>0</v>
      </c>
      <c r="P7538" s="36">
        <v>12</v>
      </c>
      <c r="Q7538" s="37">
        <v>86</v>
      </c>
      <c r="R7538" s="36">
        <v>14</v>
      </c>
      <c r="S7538" s="39">
        <f t="shared" si="262"/>
        <v>86</v>
      </c>
      <c r="T7538" s="34" t="s">
        <v>51</v>
      </c>
      <c r="U7538" s="12">
        <f>(((alpha*(speed^3))+(beta*(speed^2))+(ceta*speed))+delta)</f>
        <v>3.2988618495200711E-2</v>
      </c>
      <c r="V7538" s="8">
        <f t="shared" si="263"/>
        <v>86</v>
      </c>
      <c r="AB7538" s="41"/>
    </row>
    <row r="7539" spans="1:28">
      <c r="A7539" s="34" t="s">
        <v>19</v>
      </c>
      <c r="B7539" s="34" t="s">
        <v>72</v>
      </c>
      <c r="C7539" s="5" t="s">
        <v>163</v>
      </c>
      <c r="D7539" s="35" t="s">
        <v>89</v>
      </c>
      <c r="E7539" s="36" t="s">
        <v>18</v>
      </c>
      <c r="F7539" s="37">
        <v>0</v>
      </c>
      <c r="G7539" s="38">
        <v>0.06</v>
      </c>
      <c r="H7539" s="34">
        <v>0.98443926011946836</v>
      </c>
      <c r="I7539" s="35">
        <v>0.3520463119383016</v>
      </c>
      <c r="J7539" s="35">
        <v>0.98759606703957548</v>
      </c>
      <c r="K7539" s="35">
        <v>-0.41098849867313575</v>
      </c>
      <c r="L7539" s="35">
        <v>0</v>
      </c>
      <c r="M7539" s="35">
        <v>0</v>
      </c>
      <c r="N7539" s="35">
        <v>0</v>
      </c>
      <c r="O7539" s="35">
        <v>0</v>
      </c>
      <c r="P7539" s="36">
        <v>12</v>
      </c>
      <c r="Q7539" s="37">
        <v>86</v>
      </c>
      <c r="R7539" s="36">
        <v>0</v>
      </c>
      <c r="S7539" s="39">
        <f t="shared" si="262"/>
        <v>86</v>
      </c>
      <c r="T7539" s="34" t="s">
        <v>29</v>
      </c>
      <c r="U7539" s="12">
        <f>((alpha*(beta^speed))*(speed^ceta))</f>
        <v>1.9291563868458834E-2</v>
      </c>
      <c r="V7539" s="8">
        <f t="shared" si="263"/>
        <v>86</v>
      </c>
      <c r="AB7539" s="41"/>
    </row>
    <row r="7540" spans="1:28">
      <c r="A7540" s="34" t="s">
        <v>19</v>
      </c>
      <c r="B7540" s="34" t="s">
        <v>72</v>
      </c>
      <c r="C7540" s="5" t="s">
        <v>162</v>
      </c>
      <c r="D7540" s="35" t="s">
        <v>89</v>
      </c>
      <c r="E7540" s="36" t="s">
        <v>17</v>
      </c>
      <c r="F7540" s="37">
        <v>0</v>
      </c>
      <c r="G7540" s="38">
        <v>0.06</v>
      </c>
      <c r="H7540" s="34">
        <v>0.98351098856040153</v>
      </c>
      <c r="I7540" s="35">
        <v>1299.5534107643862</v>
      </c>
      <c r="J7540" s="35">
        <v>1.0068928662979599</v>
      </c>
      <c r="K7540" s="35">
        <v>-0.35654209922028191</v>
      </c>
      <c r="L7540" s="35">
        <v>0</v>
      </c>
      <c r="M7540" s="35">
        <v>0</v>
      </c>
      <c r="N7540" s="35">
        <v>0</v>
      </c>
      <c r="O7540" s="35">
        <v>0</v>
      </c>
      <c r="P7540" s="36">
        <v>12</v>
      </c>
      <c r="Q7540" s="37">
        <v>86</v>
      </c>
      <c r="R7540" s="36">
        <v>0</v>
      </c>
      <c r="S7540" s="39">
        <f t="shared" si="262"/>
        <v>86</v>
      </c>
      <c r="T7540" s="34" t="s">
        <v>29</v>
      </c>
      <c r="U7540" s="12">
        <f>((alpha*(beta^speed))*(speed^ceta))</f>
        <v>479.31905485824024</v>
      </c>
      <c r="V7540" s="8">
        <f t="shared" si="263"/>
        <v>86</v>
      </c>
    </row>
    <row r="7541" spans="1:28">
      <c r="A7541" s="34" t="s">
        <v>19</v>
      </c>
      <c r="B7541" s="34" t="s">
        <v>72</v>
      </c>
      <c r="C7541" s="5" t="s">
        <v>163</v>
      </c>
      <c r="D7541" s="35" t="s">
        <v>89</v>
      </c>
      <c r="E7541" s="36" t="s">
        <v>17</v>
      </c>
      <c r="F7541" s="37">
        <v>0</v>
      </c>
      <c r="G7541" s="38">
        <v>0.06</v>
      </c>
      <c r="H7541" s="34">
        <v>0.98278234348376059</v>
      </c>
      <c r="I7541" s="35">
        <v>1395.1146151427095</v>
      </c>
      <c r="J7541" s="35">
        <v>1.0082918192218655</v>
      </c>
      <c r="K7541" s="35">
        <v>-0.40474587427788788</v>
      </c>
      <c r="L7541" s="35">
        <v>0</v>
      </c>
      <c r="M7541" s="35">
        <v>0</v>
      </c>
      <c r="N7541" s="35">
        <v>0</v>
      </c>
      <c r="O7541" s="35">
        <v>0</v>
      </c>
      <c r="P7541" s="36">
        <v>12</v>
      </c>
      <c r="Q7541" s="37">
        <v>86</v>
      </c>
      <c r="R7541" s="36">
        <v>0</v>
      </c>
      <c r="S7541" s="39">
        <f t="shared" si="262"/>
        <v>86</v>
      </c>
      <c r="T7541" s="34" t="s">
        <v>29</v>
      </c>
      <c r="U7541" s="12">
        <f>((alpha*(beta^speed))*(speed^ceta))</f>
        <v>467.78529673870577</v>
      </c>
      <c r="V7541" s="8">
        <f t="shared" si="263"/>
        <v>86</v>
      </c>
    </row>
    <row r="7542" spans="1:28">
      <c r="A7542" s="34" t="s">
        <v>19</v>
      </c>
      <c r="B7542" s="34" t="s">
        <v>72</v>
      </c>
      <c r="C7542" s="5" t="s">
        <v>162</v>
      </c>
      <c r="D7542" s="35" t="s">
        <v>89</v>
      </c>
      <c r="E7542" s="36" t="s">
        <v>15</v>
      </c>
      <c r="F7542" s="37">
        <v>50</v>
      </c>
      <c r="G7542" s="38">
        <v>0.06</v>
      </c>
      <c r="H7542" s="34">
        <v>0.98224800951956048</v>
      </c>
      <c r="I7542" s="35">
        <v>1.1540325335601787</v>
      </c>
      <c r="J7542" s="35">
        <v>4.7916318188970957</v>
      </c>
      <c r="K7542" s="35">
        <v>-0.23262620373570125</v>
      </c>
      <c r="L7542" s="35">
        <v>0</v>
      </c>
      <c r="M7542" s="35">
        <v>0</v>
      </c>
      <c r="N7542" s="35">
        <v>0</v>
      </c>
      <c r="O7542" s="35">
        <v>0</v>
      </c>
      <c r="P7542" s="36">
        <v>12</v>
      </c>
      <c r="Q7542" s="37">
        <v>69</v>
      </c>
      <c r="R7542" s="36">
        <v>13</v>
      </c>
      <c r="S7542" s="39">
        <f t="shared" si="262"/>
        <v>69</v>
      </c>
      <c r="T7542" s="34" t="s">
        <v>50</v>
      </c>
      <c r="U7542" s="12">
        <f>EXP((alpha+(beta/speed))+(ceta*LN(speed)))</f>
        <v>1.2693593832735808</v>
      </c>
      <c r="V7542" s="8">
        <f t="shared" si="263"/>
        <v>69</v>
      </c>
    </row>
    <row r="7543" spans="1:28">
      <c r="A7543" s="34" t="s">
        <v>19</v>
      </c>
      <c r="B7543" s="34" t="s">
        <v>72</v>
      </c>
      <c r="C7543" s="5" t="s">
        <v>163</v>
      </c>
      <c r="D7543" s="35" t="s">
        <v>89</v>
      </c>
      <c r="E7543" s="36" t="s">
        <v>15</v>
      </c>
      <c r="F7543" s="37">
        <v>50</v>
      </c>
      <c r="G7543" s="38">
        <v>0.06</v>
      </c>
      <c r="H7543" s="34">
        <v>0.97521960094638305</v>
      </c>
      <c r="I7543" s="35">
        <v>-7.1463431635142971</v>
      </c>
      <c r="J7543" s="35">
        <v>25.465910755301021</v>
      </c>
      <c r="K7543" s="35">
        <v>0.63574567530290538</v>
      </c>
      <c r="L7543" s="35">
        <v>0.23505169624020245</v>
      </c>
      <c r="M7543" s="35">
        <v>3.8936761198054906E-3</v>
      </c>
      <c r="N7543" s="35">
        <v>0</v>
      </c>
      <c r="O7543" s="35">
        <v>0</v>
      </c>
      <c r="P7543" s="36">
        <v>12</v>
      </c>
      <c r="Q7543" s="37">
        <v>71</v>
      </c>
      <c r="R7543" s="36">
        <v>10</v>
      </c>
      <c r="S7543" s="39">
        <f t="shared" si="262"/>
        <v>71</v>
      </c>
      <c r="T7543" s="34" t="s">
        <v>44</v>
      </c>
      <c r="U7543" s="12">
        <f>(alpha+(beta/(1+EXP((((-1)*ceta)+(delta*LN(speed)))+(epsilon*speed)))))</f>
        <v>1.6303942262462403</v>
      </c>
      <c r="V7543" s="8">
        <f t="shared" si="263"/>
        <v>71</v>
      </c>
    </row>
    <row r="7544" spans="1:28">
      <c r="A7544" s="34" t="s">
        <v>19</v>
      </c>
      <c r="B7544" s="34" t="s">
        <v>72</v>
      </c>
      <c r="C7544" s="5" t="s">
        <v>162</v>
      </c>
      <c r="D7544" s="35" t="s">
        <v>89</v>
      </c>
      <c r="E7544" s="36" t="s">
        <v>16</v>
      </c>
      <c r="F7544" s="37">
        <v>50</v>
      </c>
      <c r="G7544" s="38">
        <v>0.06</v>
      </c>
      <c r="H7544" s="34">
        <v>0.98782331956625058</v>
      </c>
      <c r="I7544" s="35">
        <v>11.696053091785281</v>
      </c>
      <c r="J7544" s="35">
        <v>-0.16334154633384962</v>
      </c>
      <c r="K7544" s="35">
        <v>386.01749490911419</v>
      </c>
      <c r="L7544" s="35">
        <v>-2.5044668414173858</v>
      </c>
      <c r="M7544" s="35">
        <v>0</v>
      </c>
      <c r="N7544" s="35">
        <v>0</v>
      </c>
      <c r="O7544" s="35">
        <v>0</v>
      </c>
      <c r="P7544" s="36">
        <v>12</v>
      </c>
      <c r="Q7544" s="37">
        <v>69</v>
      </c>
      <c r="R7544" s="36">
        <v>1</v>
      </c>
      <c r="S7544" s="39">
        <f t="shared" si="262"/>
        <v>69</v>
      </c>
      <c r="T7544" s="34" t="s">
        <v>30</v>
      </c>
      <c r="U7544" s="12">
        <f>((alpha*(speed^beta))+(ceta*(speed^delta)))</f>
        <v>5.8666271683106404</v>
      </c>
      <c r="V7544" s="8">
        <f t="shared" si="263"/>
        <v>69</v>
      </c>
    </row>
    <row r="7545" spans="1:28">
      <c r="A7545" s="34" t="s">
        <v>19</v>
      </c>
      <c r="B7545" s="34" t="s">
        <v>72</v>
      </c>
      <c r="C7545" s="5" t="s">
        <v>163</v>
      </c>
      <c r="D7545" s="35" t="s">
        <v>89</v>
      </c>
      <c r="E7545" s="36" t="s">
        <v>16</v>
      </c>
      <c r="F7545" s="37">
        <v>50</v>
      </c>
      <c r="G7545" s="38">
        <v>0.06</v>
      </c>
      <c r="H7545" s="34">
        <v>0.99637998059236577</v>
      </c>
      <c r="I7545" s="35">
        <v>-2.1245831669066328</v>
      </c>
      <c r="J7545" s="35">
        <v>33.656997966448586</v>
      </c>
      <c r="K7545" s="35">
        <v>0.65572725773617491</v>
      </c>
      <c r="L7545" s="35">
        <v>0</v>
      </c>
      <c r="M7545" s="35">
        <v>0</v>
      </c>
      <c r="N7545" s="35">
        <v>0</v>
      </c>
      <c r="O7545" s="35">
        <v>0</v>
      </c>
      <c r="P7545" s="36">
        <v>12</v>
      </c>
      <c r="Q7545" s="37">
        <v>71</v>
      </c>
      <c r="R7545" s="36">
        <v>13</v>
      </c>
      <c r="S7545" s="39">
        <f t="shared" si="262"/>
        <v>71</v>
      </c>
      <c r="T7545" s="34" t="s">
        <v>50</v>
      </c>
      <c r="U7545" s="12">
        <f>EXP((alpha+(beta/speed))+(ceta*LN(speed)))</f>
        <v>3.1412300043636914</v>
      </c>
      <c r="V7545" s="8">
        <f t="shared" si="263"/>
        <v>71</v>
      </c>
    </row>
    <row r="7546" spans="1:28">
      <c r="A7546" s="34" t="s">
        <v>19</v>
      </c>
      <c r="B7546" s="34" t="s">
        <v>72</v>
      </c>
      <c r="C7546" s="5" t="s">
        <v>162</v>
      </c>
      <c r="D7546" s="35" t="s">
        <v>89</v>
      </c>
      <c r="E7546" s="36" t="s">
        <v>14</v>
      </c>
      <c r="F7546" s="37">
        <v>50</v>
      </c>
      <c r="G7546" s="38">
        <v>0.06</v>
      </c>
      <c r="H7546" s="34">
        <v>0.96827933171972924</v>
      </c>
      <c r="I7546" s="35">
        <v>0.3501950029562364</v>
      </c>
      <c r="J7546" s="35">
        <v>0.99728210745008128</v>
      </c>
      <c r="K7546" s="35">
        <v>-0.31535156619476795</v>
      </c>
      <c r="L7546" s="35">
        <v>0</v>
      </c>
      <c r="M7546" s="35">
        <v>0</v>
      </c>
      <c r="N7546" s="35">
        <v>0</v>
      </c>
      <c r="O7546" s="35">
        <v>0</v>
      </c>
      <c r="P7546" s="36">
        <v>12</v>
      </c>
      <c r="Q7546" s="37">
        <v>69</v>
      </c>
      <c r="R7546" s="36">
        <v>0</v>
      </c>
      <c r="S7546" s="39">
        <f t="shared" si="262"/>
        <v>69</v>
      </c>
      <c r="T7546" s="34" t="s">
        <v>29</v>
      </c>
      <c r="U7546" s="12">
        <f>((alpha*(beta^speed))*(speed^ceta))</f>
        <v>7.6360697630778129E-2</v>
      </c>
      <c r="V7546" s="8">
        <f t="shared" si="263"/>
        <v>69</v>
      </c>
    </row>
    <row r="7547" spans="1:28">
      <c r="A7547" s="34" t="s">
        <v>19</v>
      </c>
      <c r="B7547" s="34" t="s">
        <v>72</v>
      </c>
      <c r="C7547" s="5" t="s">
        <v>163</v>
      </c>
      <c r="D7547" s="35" t="s">
        <v>89</v>
      </c>
      <c r="E7547" s="36" t="s">
        <v>14</v>
      </c>
      <c r="F7547" s="37">
        <v>50</v>
      </c>
      <c r="G7547" s="38">
        <v>0.06</v>
      </c>
      <c r="H7547" s="34">
        <v>0.99082565311406079</v>
      </c>
      <c r="I7547" s="35">
        <v>0.34363726926599258</v>
      </c>
      <c r="J7547" s="35">
        <v>1.0140756688001213</v>
      </c>
      <c r="K7547" s="35">
        <v>-0.70025958643891317</v>
      </c>
      <c r="L7547" s="35">
        <v>0</v>
      </c>
      <c r="M7547" s="35">
        <v>0</v>
      </c>
      <c r="N7547" s="35">
        <v>0</v>
      </c>
      <c r="O7547" s="35">
        <v>0</v>
      </c>
      <c r="P7547" s="36">
        <v>12</v>
      </c>
      <c r="Q7547" s="37">
        <v>71</v>
      </c>
      <c r="R7547" s="36">
        <v>0</v>
      </c>
      <c r="S7547" s="39">
        <f t="shared" si="262"/>
        <v>71</v>
      </c>
      <c r="T7547" s="34" t="s">
        <v>29</v>
      </c>
      <c r="U7547" s="12">
        <f>((alpha*(beta^speed))*(speed^ceta))</f>
        <v>4.6852697351444601E-2</v>
      </c>
      <c r="V7547" s="8">
        <f t="shared" si="263"/>
        <v>71</v>
      </c>
      <c r="AB7547" s="41"/>
    </row>
    <row r="7548" spans="1:28">
      <c r="A7548" s="34" t="s">
        <v>19</v>
      </c>
      <c r="B7548" s="34" t="s">
        <v>72</v>
      </c>
      <c r="C7548" s="5" t="s">
        <v>162</v>
      </c>
      <c r="D7548" s="35" t="s">
        <v>89</v>
      </c>
      <c r="E7548" s="36" t="s">
        <v>18</v>
      </c>
      <c r="F7548" s="37">
        <v>50</v>
      </c>
      <c r="G7548" s="38">
        <v>0.06</v>
      </c>
      <c r="H7548" s="34">
        <v>0.98058543774591944</v>
      </c>
      <c r="I7548" s="35">
        <v>0.15143084880383209</v>
      </c>
      <c r="J7548" s="35">
        <v>0.9865876850897366</v>
      </c>
      <c r="K7548" s="35">
        <v>-7.4513260933537981E-2</v>
      </c>
      <c r="L7548" s="35">
        <v>0</v>
      </c>
      <c r="M7548" s="35">
        <v>0</v>
      </c>
      <c r="N7548" s="35">
        <v>0</v>
      </c>
      <c r="O7548" s="35">
        <v>0</v>
      </c>
      <c r="P7548" s="36">
        <v>12</v>
      </c>
      <c r="Q7548" s="37">
        <v>69</v>
      </c>
      <c r="R7548" s="36">
        <v>0</v>
      </c>
      <c r="S7548" s="39">
        <f t="shared" si="262"/>
        <v>69</v>
      </c>
      <c r="T7548" s="34" t="s">
        <v>29</v>
      </c>
      <c r="U7548" s="12">
        <f>((alpha*(beta^speed))*(speed^ceta))</f>
        <v>4.3506919596118285E-2</v>
      </c>
      <c r="V7548" s="8">
        <f t="shared" si="263"/>
        <v>69</v>
      </c>
      <c r="AB7548" s="41"/>
    </row>
    <row r="7549" spans="1:28">
      <c r="A7549" s="34" t="s">
        <v>19</v>
      </c>
      <c r="B7549" s="34" t="s">
        <v>72</v>
      </c>
      <c r="C7549" s="5" t="s">
        <v>163</v>
      </c>
      <c r="D7549" s="35" t="s">
        <v>89</v>
      </c>
      <c r="E7549" s="36" t="s">
        <v>18</v>
      </c>
      <c r="F7549" s="37">
        <v>50</v>
      </c>
      <c r="G7549" s="38">
        <v>0.06</v>
      </c>
      <c r="H7549" s="34">
        <v>0.98940375071858544</v>
      </c>
      <c r="I7549" s="35">
        <v>0.37872093439860072</v>
      </c>
      <c r="J7549" s="35">
        <v>0.98151377889101077</v>
      </c>
      <c r="K7549" s="35">
        <v>-0.35217954543218444</v>
      </c>
      <c r="L7549" s="35">
        <v>0</v>
      </c>
      <c r="M7549" s="35">
        <v>0</v>
      </c>
      <c r="N7549" s="35">
        <v>0</v>
      </c>
      <c r="O7549" s="35">
        <v>0</v>
      </c>
      <c r="P7549" s="36">
        <v>12</v>
      </c>
      <c r="Q7549" s="37">
        <v>71</v>
      </c>
      <c r="R7549" s="36">
        <v>0</v>
      </c>
      <c r="S7549" s="39">
        <f t="shared" si="262"/>
        <v>71</v>
      </c>
      <c r="T7549" s="34" t="s">
        <v>29</v>
      </c>
      <c r="U7549" s="12">
        <f>((alpha*(beta^speed))*(speed^ceta))</f>
        <v>2.2438222172958277E-2</v>
      </c>
      <c r="V7549" s="8">
        <f t="shared" si="263"/>
        <v>71</v>
      </c>
      <c r="AB7549" s="41"/>
    </row>
    <row r="7550" spans="1:28">
      <c r="A7550" s="34" t="s">
        <v>19</v>
      </c>
      <c r="B7550" s="34" t="s">
        <v>72</v>
      </c>
      <c r="C7550" s="5" t="s">
        <v>162</v>
      </c>
      <c r="D7550" s="35" t="s">
        <v>89</v>
      </c>
      <c r="E7550" s="36" t="s">
        <v>17</v>
      </c>
      <c r="F7550" s="37">
        <v>50</v>
      </c>
      <c r="G7550" s="38">
        <v>0.06</v>
      </c>
      <c r="H7550" s="34">
        <v>0.98390966942167724</v>
      </c>
      <c r="I7550" s="35">
        <v>6.3132030630030487</v>
      </c>
      <c r="J7550" s="35">
        <v>3.2857318404337996</v>
      </c>
      <c r="K7550" s="35">
        <v>1.9304754276336159E-2</v>
      </c>
      <c r="L7550" s="35">
        <v>0</v>
      </c>
      <c r="M7550" s="35">
        <v>0</v>
      </c>
      <c r="N7550" s="35">
        <v>0</v>
      </c>
      <c r="O7550" s="35">
        <v>0</v>
      </c>
      <c r="P7550" s="36">
        <v>12</v>
      </c>
      <c r="Q7550" s="37">
        <v>69</v>
      </c>
      <c r="R7550" s="36">
        <v>13</v>
      </c>
      <c r="S7550" s="39">
        <f t="shared" si="262"/>
        <v>69</v>
      </c>
      <c r="T7550" s="34" t="s">
        <v>50</v>
      </c>
      <c r="U7550" s="12">
        <f>EXP((alpha+(beta/speed))+(ceta*LN(speed)))</f>
        <v>628.01292702396529</v>
      </c>
      <c r="V7550" s="8">
        <f t="shared" si="263"/>
        <v>69</v>
      </c>
    </row>
    <row r="7551" spans="1:28">
      <c r="A7551" s="34" t="s">
        <v>19</v>
      </c>
      <c r="B7551" s="34" t="s">
        <v>72</v>
      </c>
      <c r="C7551" s="5" t="s">
        <v>163</v>
      </c>
      <c r="D7551" s="35" t="s">
        <v>89</v>
      </c>
      <c r="E7551" s="36" t="s">
        <v>17</v>
      </c>
      <c r="F7551" s="37">
        <v>50</v>
      </c>
      <c r="G7551" s="38">
        <v>0.06</v>
      </c>
      <c r="H7551" s="34">
        <v>0.97504880086277168</v>
      </c>
      <c r="I7551" s="35">
        <v>1305.319195810406</v>
      </c>
      <c r="J7551" s="35">
        <v>1.005037786903384</v>
      </c>
      <c r="K7551" s="35">
        <v>-0.2589258398779839</v>
      </c>
      <c r="L7551" s="35">
        <v>0</v>
      </c>
      <c r="M7551" s="35">
        <v>0</v>
      </c>
      <c r="N7551" s="35">
        <v>0</v>
      </c>
      <c r="O7551" s="35">
        <v>0</v>
      </c>
      <c r="P7551" s="36">
        <v>12</v>
      </c>
      <c r="Q7551" s="37">
        <v>71</v>
      </c>
      <c r="R7551" s="36">
        <v>0</v>
      </c>
      <c r="S7551" s="39">
        <f t="shared" si="262"/>
        <v>71</v>
      </c>
      <c r="T7551" s="34" t="s">
        <v>29</v>
      </c>
      <c r="U7551" s="12">
        <f>((alpha*(beta^speed))*(speed^ceta))</f>
        <v>618.48308106483489</v>
      </c>
      <c r="V7551" s="8">
        <f t="shared" si="263"/>
        <v>71</v>
      </c>
    </row>
    <row r="7552" spans="1:28">
      <c r="A7552" s="34" t="s">
        <v>19</v>
      </c>
      <c r="B7552" s="34" t="s">
        <v>72</v>
      </c>
      <c r="C7552" s="5" t="s">
        <v>162</v>
      </c>
      <c r="D7552" s="35" t="s">
        <v>89</v>
      </c>
      <c r="E7552" s="36" t="s">
        <v>15</v>
      </c>
      <c r="F7552" s="37">
        <v>100</v>
      </c>
      <c r="G7552" s="38">
        <v>0.06</v>
      </c>
      <c r="H7552" s="34">
        <v>0.98188498990179984</v>
      </c>
      <c r="I7552" s="35">
        <v>-3.9949636409098475E-5</v>
      </c>
      <c r="J7552" s="35">
        <v>4.7762882475020614E-3</v>
      </c>
      <c r="K7552" s="35">
        <v>-0.19587357463969529</v>
      </c>
      <c r="L7552" s="35">
        <v>4.605446194179339</v>
      </c>
      <c r="M7552" s="35">
        <v>0</v>
      </c>
      <c r="N7552" s="35">
        <v>0</v>
      </c>
      <c r="O7552" s="35">
        <v>0</v>
      </c>
      <c r="P7552" s="36">
        <v>12</v>
      </c>
      <c r="Q7552" s="37">
        <v>58</v>
      </c>
      <c r="R7552" s="36">
        <v>14</v>
      </c>
      <c r="S7552" s="39">
        <f t="shared" si="262"/>
        <v>58</v>
      </c>
      <c r="T7552" s="34" t="s">
        <v>51</v>
      </c>
      <c r="U7552" s="12">
        <f>(((alpha*(speed^3))+(beta*(speed^2))+(ceta*speed))+delta)</f>
        <v>1.5175590706219237</v>
      </c>
      <c r="V7552" s="8">
        <f t="shared" si="263"/>
        <v>58</v>
      </c>
    </row>
    <row r="7553" spans="1:28">
      <c r="A7553" s="34" t="s">
        <v>19</v>
      </c>
      <c r="B7553" s="34" t="s">
        <v>72</v>
      </c>
      <c r="C7553" s="5" t="s">
        <v>163</v>
      </c>
      <c r="D7553" s="35" t="s">
        <v>89</v>
      </c>
      <c r="E7553" s="36" t="s">
        <v>15</v>
      </c>
      <c r="F7553" s="37">
        <v>100</v>
      </c>
      <c r="G7553" s="38">
        <v>0.06</v>
      </c>
      <c r="H7553" s="34">
        <v>0.98343930293968396</v>
      </c>
      <c r="I7553" s="35">
        <v>23.444160925524606</v>
      </c>
      <c r="J7553" s="35">
        <v>0.99113154019502236</v>
      </c>
      <c r="K7553" s="35">
        <v>-0.47701395760874021</v>
      </c>
      <c r="L7553" s="35">
        <v>0</v>
      </c>
      <c r="M7553" s="35">
        <v>0</v>
      </c>
      <c r="N7553" s="35">
        <v>0</v>
      </c>
      <c r="O7553" s="35">
        <v>0</v>
      </c>
      <c r="P7553" s="36">
        <v>12</v>
      </c>
      <c r="Q7553" s="37">
        <v>56</v>
      </c>
      <c r="R7553" s="36">
        <v>0</v>
      </c>
      <c r="S7553" s="39">
        <f t="shared" si="262"/>
        <v>56</v>
      </c>
      <c r="T7553" s="34" t="s">
        <v>29</v>
      </c>
      <c r="U7553" s="12">
        <f>((alpha*(beta^speed))*(speed^ceta))</f>
        <v>2.0867826491253312</v>
      </c>
      <c r="V7553" s="8">
        <f t="shared" si="263"/>
        <v>56</v>
      </c>
    </row>
    <row r="7554" spans="1:28">
      <c r="A7554" s="34" t="s">
        <v>19</v>
      </c>
      <c r="B7554" s="34" t="s">
        <v>72</v>
      </c>
      <c r="C7554" s="5" t="s">
        <v>162</v>
      </c>
      <c r="D7554" s="35" t="s">
        <v>89</v>
      </c>
      <c r="E7554" s="36" t="s">
        <v>16</v>
      </c>
      <c r="F7554" s="37">
        <v>100</v>
      </c>
      <c r="G7554" s="38">
        <v>0.06</v>
      </c>
      <c r="H7554" s="34">
        <v>0.98208459089891453</v>
      </c>
      <c r="I7554" s="35">
        <v>14.342534242490089</v>
      </c>
      <c r="J7554" s="35">
        <v>-0.16553900454721002</v>
      </c>
      <c r="K7554" s="35">
        <v>82367.339109802924</v>
      </c>
      <c r="L7554" s="35">
        <v>-4.6705173557143773</v>
      </c>
      <c r="M7554" s="35">
        <v>0</v>
      </c>
      <c r="N7554" s="35">
        <v>0</v>
      </c>
      <c r="O7554" s="35">
        <v>0</v>
      </c>
      <c r="P7554" s="36">
        <v>12</v>
      </c>
      <c r="Q7554" s="37">
        <v>58</v>
      </c>
      <c r="R7554" s="36">
        <v>1</v>
      </c>
      <c r="S7554" s="39">
        <f t="shared" ref="S7554:S7617" si="264">V7554</f>
        <v>58</v>
      </c>
      <c r="T7554" s="34" t="s">
        <v>30</v>
      </c>
      <c r="U7554" s="12">
        <f>((alpha*(speed^beta))+(ceta*(speed^delta)))</f>
        <v>7.3238280616111417</v>
      </c>
      <c r="V7554" s="8">
        <f t="shared" ref="V7554:V7617" si="265">IF($V$1&lt;P7554,P7554,IF($V$1&gt;Q7554,Q7554,$V$1))</f>
        <v>58</v>
      </c>
    </row>
    <row r="7555" spans="1:28">
      <c r="A7555" s="34" t="s">
        <v>19</v>
      </c>
      <c r="B7555" s="34" t="s">
        <v>72</v>
      </c>
      <c r="C7555" s="5" t="s">
        <v>163</v>
      </c>
      <c r="D7555" s="35" t="s">
        <v>89</v>
      </c>
      <c r="E7555" s="36" t="s">
        <v>16</v>
      </c>
      <c r="F7555" s="37">
        <v>100</v>
      </c>
      <c r="G7555" s="38">
        <v>0.06</v>
      </c>
      <c r="H7555" s="34">
        <v>0.9936370803425324</v>
      </c>
      <c r="I7555" s="35">
        <v>360.35483494134536</v>
      </c>
      <c r="J7555" s="35">
        <v>1.0464841020327211</v>
      </c>
      <c r="K7555" s="35">
        <v>-1.7280970309787642</v>
      </c>
      <c r="L7555" s="35">
        <v>0</v>
      </c>
      <c r="M7555" s="35">
        <v>0</v>
      </c>
      <c r="N7555" s="35">
        <v>0</v>
      </c>
      <c r="O7555" s="35">
        <v>0</v>
      </c>
      <c r="P7555" s="36">
        <v>12</v>
      </c>
      <c r="Q7555" s="37">
        <v>56</v>
      </c>
      <c r="R7555" s="36">
        <v>0</v>
      </c>
      <c r="S7555" s="39">
        <f t="shared" si="264"/>
        <v>56</v>
      </c>
      <c r="T7555" s="34" t="s">
        <v>29</v>
      </c>
      <c r="U7555" s="12">
        <f>((alpha*(beta^speed))*(speed^ceta))</f>
        <v>4.3723948606729435</v>
      </c>
      <c r="V7555" s="8">
        <f t="shared" si="265"/>
        <v>56</v>
      </c>
    </row>
    <row r="7556" spans="1:28">
      <c r="A7556" s="34" t="s">
        <v>19</v>
      </c>
      <c r="B7556" s="34" t="s">
        <v>72</v>
      </c>
      <c r="C7556" s="5" t="s">
        <v>162</v>
      </c>
      <c r="D7556" s="35" t="s">
        <v>89</v>
      </c>
      <c r="E7556" s="36" t="s">
        <v>14</v>
      </c>
      <c r="F7556" s="37">
        <v>100</v>
      </c>
      <c r="G7556" s="38">
        <v>0.06</v>
      </c>
      <c r="H7556" s="34">
        <v>0.96618144644372428</v>
      </c>
      <c r="I7556" s="35">
        <v>-1.8116945734644452E-6</v>
      </c>
      <c r="J7556" s="35">
        <v>2.1791679163456036E-4</v>
      </c>
      <c r="K7556" s="35">
        <v>-9.7525663245756657E-3</v>
      </c>
      <c r="L7556" s="35">
        <v>0.26161907370195553</v>
      </c>
      <c r="M7556" s="35">
        <v>0</v>
      </c>
      <c r="N7556" s="35">
        <v>0</v>
      </c>
      <c r="O7556" s="35">
        <v>0</v>
      </c>
      <c r="P7556" s="36">
        <v>12</v>
      </c>
      <c r="Q7556" s="37">
        <v>58</v>
      </c>
      <c r="R7556" s="36">
        <v>14</v>
      </c>
      <c r="S7556" s="39">
        <f t="shared" si="264"/>
        <v>58</v>
      </c>
      <c r="T7556" s="34" t="s">
        <v>51</v>
      </c>
      <c r="U7556" s="12">
        <f>(((alpha*(speed^3))+(beta*(speed^2))+(ceta*speed))+delta)</f>
        <v>7.5558962317433087E-2</v>
      </c>
      <c r="V7556" s="8">
        <f t="shared" si="265"/>
        <v>58</v>
      </c>
    </row>
    <row r="7557" spans="1:28">
      <c r="A7557" s="34" t="s">
        <v>19</v>
      </c>
      <c r="B7557" s="34" t="s">
        <v>72</v>
      </c>
      <c r="C7557" s="5" t="s">
        <v>163</v>
      </c>
      <c r="D7557" s="35" t="s">
        <v>89</v>
      </c>
      <c r="E7557" s="36" t="s">
        <v>14</v>
      </c>
      <c r="F7557" s="37">
        <v>100</v>
      </c>
      <c r="G7557" s="38">
        <v>0.06</v>
      </c>
      <c r="H7557" s="34">
        <v>0.99373089170639706</v>
      </c>
      <c r="I7557" s="35">
        <v>9.258536198645146</v>
      </c>
      <c r="J7557" s="35">
        <v>-2.8509885349112483</v>
      </c>
      <c r="K7557" s="35">
        <v>0.12901125437034425</v>
      </c>
      <c r="L7557" s="35">
        <v>-0.22491306947384693</v>
      </c>
      <c r="M7557" s="35">
        <v>0</v>
      </c>
      <c r="N7557" s="35">
        <v>0</v>
      </c>
      <c r="O7557" s="35">
        <v>0</v>
      </c>
      <c r="P7557" s="36">
        <v>12</v>
      </c>
      <c r="Q7557" s="37">
        <v>56</v>
      </c>
      <c r="R7557" s="36">
        <v>1</v>
      </c>
      <c r="S7557" s="39">
        <f t="shared" si="264"/>
        <v>56</v>
      </c>
      <c r="T7557" s="34" t="s">
        <v>30</v>
      </c>
      <c r="U7557" s="12">
        <f>((alpha*(speed^beta))+(ceta*(speed^delta)))</f>
        <v>5.2268019007185473E-2</v>
      </c>
      <c r="V7557" s="8">
        <f t="shared" si="265"/>
        <v>56</v>
      </c>
      <c r="AB7557" s="41"/>
    </row>
    <row r="7558" spans="1:28">
      <c r="A7558" s="34" t="s">
        <v>19</v>
      </c>
      <c r="B7558" s="34" t="s">
        <v>72</v>
      </c>
      <c r="C7558" s="5" t="s">
        <v>162</v>
      </c>
      <c r="D7558" s="35" t="s">
        <v>89</v>
      </c>
      <c r="E7558" s="36" t="s">
        <v>18</v>
      </c>
      <c r="F7558" s="37">
        <v>100</v>
      </c>
      <c r="G7558" s="38">
        <v>0.06</v>
      </c>
      <c r="H7558" s="34">
        <v>0.97804433757585285</v>
      </c>
      <c r="I7558" s="35">
        <v>-9.0712774854536601E-7</v>
      </c>
      <c r="J7558" s="35">
        <v>1.2141257537740452E-4</v>
      </c>
      <c r="K7558" s="35">
        <v>-6.3308942779280843E-3</v>
      </c>
      <c r="L7558" s="35">
        <v>0.18172319148506286</v>
      </c>
      <c r="M7558" s="35">
        <v>0</v>
      </c>
      <c r="N7558" s="35">
        <v>0</v>
      </c>
      <c r="O7558" s="35">
        <v>0</v>
      </c>
      <c r="P7558" s="36">
        <v>12</v>
      </c>
      <c r="Q7558" s="37">
        <v>58</v>
      </c>
      <c r="R7558" s="36">
        <v>14</v>
      </c>
      <c r="S7558" s="39">
        <f t="shared" si="264"/>
        <v>58</v>
      </c>
      <c r="T7558" s="34" t="s">
        <v>51</v>
      </c>
      <c r="U7558" s="12">
        <f>(((alpha*(speed^3))+(beta*(speed^2))+(ceta*speed))+delta)</f>
        <v>4.5971717660639316E-2</v>
      </c>
      <c r="V7558" s="8">
        <f t="shared" si="265"/>
        <v>58</v>
      </c>
      <c r="AB7558" s="41"/>
    </row>
    <row r="7559" spans="1:28">
      <c r="A7559" s="34" t="s">
        <v>19</v>
      </c>
      <c r="B7559" s="34" t="s">
        <v>72</v>
      </c>
      <c r="C7559" s="5" t="s">
        <v>163</v>
      </c>
      <c r="D7559" s="35" t="s">
        <v>89</v>
      </c>
      <c r="E7559" s="36" t="s">
        <v>18</v>
      </c>
      <c r="F7559" s="37">
        <v>100</v>
      </c>
      <c r="G7559" s="38">
        <v>0.06</v>
      </c>
      <c r="H7559" s="34">
        <v>0.98913169121758449</v>
      </c>
      <c r="I7559" s="35">
        <v>-8.0461963690602632E-7</v>
      </c>
      <c r="J7559" s="35">
        <v>1.2624161014488749E-4</v>
      </c>
      <c r="K7559" s="35">
        <v>-8.0528638942908085E-3</v>
      </c>
      <c r="L7559" s="35">
        <v>0.2178244558641331</v>
      </c>
      <c r="M7559" s="35">
        <v>0</v>
      </c>
      <c r="N7559" s="35">
        <v>0</v>
      </c>
      <c r="O7559" s="35">
        <v>0</v>
      </c>
      <c r="P7559" s="36">
        <v>12</v>
      </c>
      <c r="Q7559" s="37">
        <v>56</v>
      </c>
      <c r="R7559" s="36">
        <v>14</v>
      </c>
      <c r="S7559" s="39">
        <f t="shared" si="264"/>
        <v>56</v>
      </c>
      <c r="T7559" s="34" t="s">
        <v>51</v>
      </c>
      <c r="U7559" s="12">
        <f>(((alpha*(speed^3))+(beta*(speed^2))+(ceta*speed))+delta)</f>
        <v>2.1453685043326315E-2</v>
      </c>
      <c r="V7559" s="8">
        <f t="shared" si="265"/>
        <v>56</v>
      </c>
    </row>
    <row r="7560" spans="1:28">
      <c r="A7560" s="34" t="s">
        <v>19</v>
      </c>
      <c r="B7560" s="34" t="s">
        <v>72</v>
      </c>
      <c r="C7560" s="5" t="s">
        <v>162</v>
      </c>
      <c r="D7560" s="35" t="s">
        <v>89</v>
      </c>
      <c r="E7560" s="36" t="s">
        <v>17</v>
      </c>
      <c r="F7560" s="37">
        <v>100</v>
      </c>
      <c r="G7560" s="38">
        <v>0.06</v>
      </c>
      <c r="H7560" s="34">
        <v>0.98451698785719499</v>
      </c>
      <c r="I7560" s="35">
        <v>-3.3058747089878518E-3</v>
      </c>
      <c r="J7560" s="35">
        <v>0.4219929735832138</v>
      </c>
      <c r="K7560" s="35">
        <v>-18.925055949564918</v>
      </c>
      <c r="L7560" s="35">
        <v>1106.9759928746889</v>
      </c>
      <c r="M7560" s="35">
        <v>0</v>
      </c>
      <c r="N7560" s="35">
        <v>0</v>
      </c>
      <c r="O7560" s="35">
        <v>0</v>
      </c>
      <c r="P7560" s="36">
        <v>12</v>
      </c>
      <c r="Q7560" s="37">
        <v>58</v>
      </c>
      <c r="R7560" s="36">
        <v>14</v>
      </c>
      <c r="S7560" s="39">
        <f t="shared" si="264"/>
        <v>58</v>
      </c>
      <c r="T7560" s="34" t="s">
        <v>51</v>
      </c>
      <c r="U7560" s="12">
        <f>(((alpha*(speed^3))+(beta*(speed^2))+(ceta*speed))+delta)</f>
        <v>783.89128471381719</v>
      </c>
      <c r="V7560" s="8">
        <f t="shared" si="265"/>
        <v>58</v>
      </c>
    </row>
    <row r="7561" spans="1:28">
      <c r="A7561" s="34" t="s">
        <v>19</v>
      </c>
      <c r="B7561" s="34" t="s">
        <v>72</v>
      </c>
      <c r="C7561" s="5" t="s">
        <v>163</v>
      </c>
      <c r="D7561" s="35" t="s">
        <v>89</v>
      </c>
      <c r="E7561" s="36" t="s">
        <v>17</v>
      </c>
      <c r="F7561" s="37">
        <v>100</v>
      </c>
      <c r="G7561" s="38">
        <v>0.06</v>
      </c>
      <c r="H7561" s="34">
        <v>0.97852009527408312</v>
      </c>
      <c r="I7561" s="35">
        <v>-3.179240767632542E-3</v>
      </c>
      <c r="J7561" s="35">
        <v>0.4057246545077321</v>
      </c>
      <c r="K7561" s="35">
        <v>-18.098273557687961</v>
      </c>
      <c r="L7561" s="35">
        <v>1063.9497460692917</v>
      </c>
      <c r="M7561" s="35">
        <v>0</v>
      </c>
      <c r="N7561" s="35">
        <v>0</v>
      </c>
      <c r="O7561" s="35">
        <v>0</v>
      </c>
      <c r="P7561" s="36">
        <v>12</v>
      </c>
      <c r="Q7561" s="37">
        <v>56</v>
      </c>
      <c r="R7561" s="36">
        <v>14</v>
      </c>
      <c r="S7561" s="39">
        <f t="shared" si="264"/>
        <v>56</v>
      </c>
      <c r="T7561" s="34" t="s">
        <v>51</v>
      </c>
      <c r="U7561" s="12">
        <f>(((alpha*(speed^3))+(beta*(speed^2))+(ceta*speed))+delta)</f>
        <v>764.47339672645717</v>
      </c>
      <c r="V7561" s="8">
        <f t="shared" si="265"/>
        <v>56</v>
      </c>
    </row>
    <row r="7562" spans="1:28">
      <c r="A7562" s="34" t="s">
        <v>19</v>
      </c>
      <c r="B7562" s="34" t="s">
        <v>72</v>
      </c>
      <c r="C7562" s="5" t="s">
        <v>164</v>
      </c>
      <c r="D7562" s="35" t="s">
        <v>90</v>
      </c>
      <c r="E7562" s="36" t="s">
        <v>15</v>
      </c>
      <c r="F7562" s="37">
        <v>0</v>
      </c>
      <c r="G7562" s="38">
        <v>0</v>
      </c>
      <c r="H7562" s="34">
        <v>0.99780562755447288</v>
      </c>
      <c r="I7562" s="35">
        <v>22.261334897101204</v>
      </c>
      <c r="J7562" s="35">
        <v>1.0085226498018476</v>
      </c>
      <c r="K7562" s="35">
        <v>-1.0285719797096133</v>
      </c>
      <c r="L7562" s="35">
        <v>0</v>
      </c>
      <c r="M7562" s="35">
        <v>0</v>
      </c>
      <c r="N7562" s="35">
        <v>0</v>
      </c>
      <c r="O7562" s="35">
        <v>0</v>
      </c>
      <c r="P7562" s="36">
        <v>12</v>
      </c>
      <c r="Q7562" s="37">
        <v>86</v>
      </c>
      <c r="R7562" s="36">
        <v>0</v>
      </c>
      <c r="S7562" s="39">
        <f t="shared" si="264"/>
        <v>86</v>
      </c>
      <c r="T7562" s="34" t="s">
        <v>29</v>
      </c>
      <c r="U7562" s="12">
        <f>((alpha*(beta^speed))*(speed^ceta))</f>
        <v>0.47287541562713409</v>
      </c>
      <c r="V7562" s="8">
        <f t="shared" si="265"/>
        <v>86</v>
      </c>
    </row>
    <row r="7563" spans="1:28">
      <c r="A7563" s="34" t="s">
        <v>19</v>
      </c>
      <c r="B7563" s="34" t="s">
        <v>72</v>
      </c>
      <c r="C7563" s="5" t="s">
        <v>164</v>
      </c>
      <c r="D7563" s="35" t="s">
        <v>90</v>
      </c>
      <c r="E7563" s="36" t="s">
        <v>16</v>
      </c>
      <c r="F7563" s="37">
        <v>0</v>
      </c>
      <c r="G7563" s="38">
        <v>0</v>
      </c>
      <c r="H7563" s="34">
        <v>0.99650624760263706</v>
      </c>
      <c r="I7563" s="35">
        <v>-0.31782582780694368</v>
      </c>
      <c r="J7563" s="35">
        <v>37.064315512442072</v>
      </c>
      <c r="K7563" s="35">
        <v>9.5440685363505667E-2</v>
      </c>
      <c r="L7563" s="35">
        <v>1.0220642160846454</v>
      </c>
      <c r="M7563" s="35">
        <v>-2.1879279191112163E-4</v>
      </c>
      <c r="N7563" s="35">
        <v>0</v>
      </c>
      <c r="O7563" s="35">
        <v>0</v>
      </c>
      <c r="P7563" s="36">
        <v>12</v>
      </c>
      <c r="Q7563" s="37">
        <v>86</v>
      </c>
      <c r="R7563" s="36">
        <v>10</v>
      </c>
      <c r="S7563" s="39">
        <f t="shared" si="264"/>
        <v>86</v>
      </c>
      <c r="T7563" s="34" t="s">
        <v>44</v>
      </c>
      <c r="U7563" s="12">
        <f>(alpha+(beta/(1+EXP((((-1)*ceta)+(delta*LN(speed)))+(epsilon*speed)))))</f>
        <v>0.11498118252573508</v>
      </c>
      <c r="V7563" s="8">
        <f t="shared" si="265"/>
        <v>86</v>
      </c>
    </row>
    <row r="7564" spans="1:28">
      <c r="A7564" s="34" t="s">
        <v>19</v>
      </c>
      <c r="B7564" s="34" t="s">
        <v>72</v>
      </c>
      <c r="C7564" s="5" t="s">
        <v>164</v>
      </c>
      <c r="D7564" s="35" t="s">
        <v>90</v>
      </c>
      <c r="E7564" s="36" t="s">
        <v>14</v>
      </c>
      <c r="F7564" s="37">
        <v>0</v>
      </c>
      <c r="G7564" s="38">
        <v>0</v>
      </c>
      <c r="H7564" s="34">
        <v>0.99771429768159003</v>
      </c>
      <c r="I7564" s="35">
        <v>1.2873900375260914</v>
      </c>
      <c r="J7564" s="35">
        <v>1.6183014392408497</v>
      </c>
      <c r="K7564" s="35">
        <v>-8.5962101966756896E-3</v>
      </c>
      <c r="L7564" s="35">
        <v>0</v>
      </c>
      <c r="M7564" s="35">
        <v>0</v>
      </c>
      <c r="N7564" s="35">
        <v>0</v>
      </c>
      <c r="O7564" s="35">
        <v>0</v>
      </c>
      <c r="P7564" s="36">
        <v>12</v>
      </c>
      <c r="Q7564" s="37">
        <v>86</v>
      </c>
      <c r="R7564" s="36">
        <v>5</v>
      </c>
      <c r="S7564" s="39">
        <f t="shared" si="264"/>
        <v>86</v>
      </c>
      <c r="T7564" s="34" t="s">
        <v>36</v>
      </c>
      <c r="U7564" s="12">
        <f>(1/(((ceta*(speed^2))+(beta*speed))+alpha))</f>
        <v>1.300665080041109E-2</v>
      </c>
      <c r="V7564" s="8">
        <f t="shared" si="265"/>
        <v>86</v>
      </c>
      <c r="AB7564" s="41"/>
    </row>
    <row r="7565" spans="1:28">
      <c r="A7565" s="34" t="s">
        <v>19</v>
      </c>
      <c r="B7565" s="34" t="s">
        <v>72</v>
      </c>
      <c r="C7565" s="5" t="s">
        <v>164</v>
      </c>
      <c r="D7565" s="35" t="s">
        <v>90</v>
      </c>
      <c r="E7565" s="36" t="s">
        <v>18</v>
      </c>
      <c r="F7565" s="37">
        <v>0</v>
      </c>
      <c r="G7565" s="38">
        <v>0</v>
      </c>
      <c r="H7565" s="34">
        <v>0.98625869669160249</v>
      </c>
      <c r="I7565" s="35">
        <v>42.190534806544342</v>
      </c>
      <c r="J7565" s="35">
        <v>12.557124959260788</v>
      </c>
      <c r="K7565" s="35">
        <v>-8.2190284584962831E-2</v>
      </c>
      <c r="L7565" s="35">
        <v>0</v>
      </c>
      <c r="M7565" s="35">
        <v>0</v>
      </c>
      <c r="N7565" s="35">
        <v>0</v>
      </c>
      <c r="O7565" s="35">
        <v>0</v>
      </c>
      <c r="P7565" s="36">
        <v>12</v>
      </c>
      <c r="Q7565" s="37">
        <v>86</v>
      </c>
      <c r="R7565" s="36">
        <v>5</v>
      </c>
      <c r="S7565" s="39">
        <f t="shared" si="264"/>
        <v>86</v>
      </c>
      <c r="T7565" s="34" t="s">
        <v>36</v>
      </c>
      <c r="U7565" s="12">
        <f>(1/(((ceta*(speed^2))+(beta*speed))+alpha))</f>
        <v>1.9446780458760736E-3</v>
      </c>
      <c r="V7565" s="8">
        <f t="shared" si="265"/>
        <v>86</v>
      </c>
      <c r="AB7565" s="41"/>
    </row>
    <row r="7566" spans="1:28">
      <c r="A7566" s="34" t="s">
        <v>19</v>
      </c>
      <c r="B7566" s="34" t="s">
        <v>72</v>
      </c>
      <c r="C7566" s="5" t="s">
        <v>164</v>
      </c>
      <c r="D7566" s="35" t="s">
        <v>90</v>
      </c>
      <c r="E7566" s="36" t="s">
        <v>17</v>
      </c>
      <c r="F7566" s="37">
        <v>0</v>
      </c>
      <c r="G7566" s="38">
        <v>0</v>
      </c>
      <c r="H7566" s="34">
        <v>0.98471636843434196</v>
      </c>
      <c r="I7566" s="35">
        <v>2305.6138743367783</v>
      </c>
      <c r="J7566" s="35">
        <v>1.0105070482922622</v>
      </c>
      <c r="K7566" s="35">
        <v>-0.84300744462742261</v>
      </c>
      <c r="L7566" s="35">
        <v>0</v>
      </c>
      <c r="M7566" s="35">
        <v>0</v>
      </c>
      <c r="N7566" s="35">
        <v>0</v>
      </c>
      <c r="O7566" s="35">
        <v>0</v>
      </c>
      <c r="P7566" s="36">
        <v>12</v>
      </c>
      <c r="Q7566" s="37">
        <v>86</v>
      </c>
      <c r="R7566" s="36">
        <v>0</v>
      </c>
      <c r="S7566" s="39">
        <f t="shared" si="264"/>
        <v>86</v>
      </c>
      <c r="T7566" s="34" t="s">
        <v>29</v>
      </c>
      <c r="U7566" s="12">
        <f>((alpha*(beta^speed))*(speed^ceta))</f>
        <v>132.54819827652398</v>
      </c>
      <c r="V7566" s="8">
        <f t="shared" si="265"/>
        <v>86</v>
      </c>
    </row>
    <row r="7567" spans="1:28">
      <c r="A7567" s="34" t="s">
        <v>19</v>
      </c>
      <c r="B7567" s="34" t="s">
        <v>72</v>
      </c>
      <c r="C7567" s="5" t="s">
        <v>164</v>
      </c>
      <c r="D7567" s="35" t="s">
        <v>90</v>
      </c>
      <c r="E7567" s="36" t="s">
        <v>15</v>
      </c>
      <c r="F7567" s="37">
        <v>50</v>
      </c>
      <c r="G7567" s="38">
        <v>0</v>
      </c>
      <c r="H7567" s="34">
        <v>0.99758362606377515</v>
      </c>
      <c r="I7567" s="35">
        <v>-0.85154697973747673</v>
      </c>
      <c r="J7567" s="35">
        <v>0.51350291427234684</v>
      </c>
      <c r="K7567" s="35">
        <v>0.39400983944586659</v>
      </c>
      <c r="L7567" s="35">
        <v>0</v>
      </c>
      <c r="M7567" s="35">
        <v>0</v>
      </c>
      <c r="N7567" s="35">
        <v>0</v>
      </c>
      <c r="O7567" s="35">
        <v>0</v>
      </c>
      <c r="P7567" s="36">
        <v>12</v>
      </c>
      <c r="Q7567" s="37">
        <v>86</v>
      </c>
      <c r="R7567" s="36">
        <v>6</v>
      </c>
      <c r="S7567" s="39">
        <f t="shared" si="264"/>
        <v>86</v>
      </c>
      <c r="T7567" s="34" t="s">
        <v>37</v>
      </c>
      <c r="U7567" s="12">
        <f>(1/(alpha+(beta*(speed^ceta))))</f>
        <v>0.47204578518849055</v>
      </c>
      <c r="V7567" s="8">
        <f t="shared" si="265"/>
        <v>86</v>
      </c>
    </row>
    <row r="7568" spans="1:28">
      <c r="A7568" s="34" t="s">
        <v>19</v>
      </c>
      <c r="B7568" s="34" t="s">
        <v>72</v>
      </c>
      <c r="C7568" s="5" t="s">
        <v>164</v>
      </c>
      <c r="D7568" s="35" t="s">
        <v>90</v>
      </c>
      <c r="E7568" s="36" t="s">
        <v>16</v>
      </c>
      <c r="F7568" s="37">
        <v>50</v>
      </c>
      <c r="G7568" s="38">
        <v>0</v>
      </c>
      <c r="H7568" s="34">
        <v>0.99531213953629638</v>
      </c>
      <c r="I7568" s="35">
        <v>41.832052447191145</v>
      </c>
      <c r="J7568" s="35">
        <v>0.98614581840589188</v>
      </c>
      <c r="K7568" s="35">
        <v>-1.0729733268489632</v>
      </c>
      <c r="L7568" s="35">
        <v>0</v>
      </c>
      <c r="M7568" s="35">
        <v>0</v>
      </c>
      <c r="N7568" s="35">
        <v>0</v>
      </c>
      <c r="O7568" s="35">
        <v>0</v>
      </c>
      <c r="P7568" s="36">
        <v>12</v>
      </c>
      <c r="Q7568" s="37">
        <v>86</v>
      </c>
      <c r="R7568" s="36">
        <v>0</v>
      </c>
      <c r="S7568" s="39">
        <f t="shared" si="264"/>
        <v>86</v>
      </c>
      <c r="T7568" s="34" t="s">
        <v>29</v>
      </c>
      <c r="U7568" s="12">
        <f>((alpha*(beta^speed))*(speed^ceta))</f>
        <v>0.10587215658829249</v>
      </c>
      <c r="V7568" s="8">
        <f t="shared" si="265"/>
        <v>86</v>
      </c>
    </row>
    <row r="7569" spans="1:28">
      <c r="A7569" s="34" t="s">
        <v>19</v>
      </c>
      <c r="B7569" s="34" t="s">
        <v>72</v>
      </c>
      <c r="C7569" s="5" t="s">
        <v>164</v>
      </c>
      <c r="D7569" s="35" t="s">
        <v>90</v>
      </c>
      <c r="E7569" s="36" t="s">
        <v>14</v>
      </c>
      <c r="F7569" s="37">
        <v>50</v>
      </c>
      <c r="G7569" s="38">
        <v>0</v>
      </c>
      <c r="H7569" s="34">
        <v>0.99669065012967495</v>
      </c>
      <c r="I7569" s="35">
        <v>2.3206946431552019E-2</v>
      </c>
      <c r="J7569" s="35">
        <v>-0.21621276631954386</v>
      </c>
      <c r="K7569" s="35">
        <v>0.62950949008456614</v>
      </c>
      <c r="L7569" s="35">
        <v>-1.1284994106958282</v>
      </c>
      <c r="M7569" s="35">
        <v>0</v>
      </c>
      <c r="N7569" s="35">
        <v>0</v>
      </c>
      <c r="O7569" s="35">
        <v>0</v>
      </c>
      <c r="P7569" s="36">
        <v>12</v>
      </c>
      <c r="Q7569" s="37">
        <v>86</v>
      </c>
      <c r="R7569" s="36">
        <v>1</v>
      </c>
      <c r="S7569" s="39">
        <f t="shared" si="264"/>
        <v>86</v>
      </c>
      <c r="T7569" s="34" t="s">
        <v>30</v>
      </c>
      <c r="U7569" s="12">
        <f>((alpha*(speed^beta))+(ceta*(speed^delta)))</f>
        <v>1.2988121287946183E-2</v>
      </c>
      <c r="V7569" s="8">
        <f t="shared" si="265"/>
        <v>86</v>
      </c>
      <c r="AB7569" s="41"/>
    </row>
    <row r="7570" spans="1:28">
      <c r="A7570" s="34" t="s">
        <v>19</v>
      </c>
      <c r="B7570" s="34" t="s">
        <v>72</v>
      </c>
      <c r="C7570" s="5" t="s">
        <v>164</v>
      </c>
      <c r="D7570" s="35" t="s">
        <v>90</v>
      </c>
      <c r="E7570" s="36" t="s">
        <v>18</v>
      </c>
      <c r="F7570" s="37">
        <v>50</v>
      </c>
      <c r="G7570" s="38">
        <v>0</v>
      </c>
      <c r="H7570" s="34">
        <v>0.98202967303141397</v>
      </c>
      <c r="I7570" s="35">
        <v>64.709987917114006</v>
      </c>
      <c r="J7570" s="35">
        <v>9.0257749296111562</v>
      </c>
      <c r="K7570" s="35">
        <v>-5.1059289772790104E-2</v>
      </c>
      <c r="L7570" s="35">
        <v>0</v>
      </c>
      <c r="M7570" s="35">
        <v>0</v>
      </c>
      <c r="N7570" s="35">
        <v>0</v>
      </c>
      <c r="O7570" s="35">
        <v>0</v>
      </c>
      <c r="P7570" s="36">
        <v>12</v>
      </c>
      <c r="Q7570" s="37">
        <v>86</v>
      </c>
      <c r="R7570" s="36">
        <v>5</v>
      </c>
      <c r="S7570" s="39">
        <f t="shared" si="264"/>
        <v>86</v>
      </c>
      <c r="T7570" s="34" t="s">
        <v>36</v>
      </c>
      <c r="U7570" s="12">
        <f>(1/(((ceta*(speed^2))+(beta*speed))+alpha))</f>
        <v>2.1584653540973773E-3</v>
      </c>
      <c r="V7570" s="8">
        <f t="shared" si="265"/>
        <v>86</v>
      </c>
      <c r="AB7570" s="41"/>
    </row>
    <row r="7571" spans="1:28">
      <c r="A7571" s="34" t="s">
        <v>19</v>
      </c>
      <c r="B7571" s="34" t="s">
        <v>72</v>
      </c>
      <c r="C7571" s="5" t="s">
        <v>164</v>
      </c>
      <c r="D7571" s="35" t="s">
        <v>90</v>
      </c>
      <c r="E7571" s="36" t="s">
        <v>17</v>
      </c>
      <c r="F7571" s="37">
        <v>50</v>
      </c>
      <c r="G7571" s="38">
        <v>0</v>
      </c>
      <c r="H7571" s="34">
        <v>0.97580344943938602</v>
      </c>
      <c r="I7571" s="35">
        <v>1898.1956570305272</v>
      </c>
      <c r="J7571" s="35">
        <v>1.0066361364856709</v>
      </c>
      <c r="K7571" s="35">
        <v>-0.69907460548498412</v>
      </c>
      <c r="L7571" s="35">
        <v>0</v>
      </c>
      <c r="M7571" s="35">
        <v>0</v>
      </c>
      <c r="N7571" s="35">
        <v>0</v>
      </c>
      <c r="O7571" s="35">
        <v>0</v>
      </c>
      <c r="P7571" s="36">
        <v>12</v>
      </c>
      <c r="Q7571" s="37">
        <v>86</v>
      </c>
      <c r="R7571" s="36">
        <v>0</v>
      </c>
      <c r="S7571" s="39">
        <f t="shared" si="264"/>
        <v>86</v>
      </c>
      <c r="T7571" s="34" t="s">
        <v>29</v>
      </c>
      <c r="U7571" s="12">
        <f>((alpha*(beta^speed))*(speed^ceta))</f>
        <v>148.94251224982662</v>
      </c>
      <c r="V7571" s="8">
        <f t="shared" si="265"/>
        <v>86</v>
      </c>
    </row>
    <row r="7572" spans="1:28">
      <c r="A7572" s="34" t="s">
        <v>19</v>
      </c>
      <c r="B7572" s="34" t="s">
        <v>72</v>
      </c>
      <c r="C7572" s="5" t="s">
        <v>164</v>
      </c>
      <c r="D7572" s="35" t="s">
        <v>90</v>
      </c>
      <c r="E7572" s="36" t="s">
        <v>15</v>
      </c>
      <c r="F7572" s="37">
        <v>100</v>
      </c>
      <c r="G7572" s="38">
        <v>0</v>
      </c>
      <c r="H7572" s="34">
        <v>0.99789849071024872</v>
      </c>
      <c r="I7572" s="35">
        <v>1.0844676925386012</v>
      </c>
      <c r="J7572" s="35">
        <v>-0.24469008818638319</v>
      </c>
      <c r="K7572" s="35">
        <v>25.016779322846602</v>
      </c>
      <c r="L7572" s="35">
        <v>-1.1704230767938835</v>
      </c>
      <c r="M7572" s="35">
        <v>0</v>
      </c>
      <c r="N7572" s="35">
        <v>0</v>
      </c>
      <c r="O7572" s="35">
        <v>0</v>
      </c>
      <c r="P7572" s="36">
        <v>12</v>
      </c>
      <c r="Q7572" s="37">
        <v>86</v>
      </c>
      <c r="R7572" s="36">
        <v>1</v>
      </c>
      <c r="S7572" s="39">
        <f t="shared" si="264"/>
        <v>86</v>
      </c>
      <c r="T7572" s="34" t="s">
        <v>30</v>
      </c>
      <c r="U7572" s="12">
        <f>((alpha*(speed^beta))+(ceta*(speed^delta)))</f>
        <v>0.50079983054523669</v>
      </c>
      <c r="V7572" s="8">
        <f t="shared" si="265"/>
        <v>86</v>
      </c>
    </row>
    <row r="7573" spans="1:28">
      <c r="A7573" s="34" t="s">
        <v>19</v>
      </c>
      <c r="B7573" s="34" t="s">
        <v>72</v>
      </c>
      <c r="C7573" s="5" t="s">
        <v>164</v>
      </c>
      <c r="D7573" s="35" t="s">
        <v>90</v>
      </c>
      <c r="E7573" s="36" t="s">
        <v>16</v>
      </c>
      <c r="F7573" s="37">
        <v>100</v>
      </c>
      <c r="G7573" s="38">
        <v>0</v>
      </c>
      <c r="H7573" s="34">
        <v>0.9930024681441566</v>
      </c>
      <c r="I7573" s="35">
        <v>-9.1234353729430381E-2</v>
      </c>
      <c r="J7573" s="35">
        <v>1.7065176608281819E-2</v>
      </c>
      <c r="K7573" s="35">
        <v>1.3912063214100701</v>
      </c>
      <c r="L7573" s="35">
        <v>0</v>
      </c>
      <c r="M7573" s="35">
        <v>0</v>
      </c>
      <c r="N7573" s="35">
        <v>0</v>
      </c>
      <c r="O7573" s="35">
        <v>0</v>
      </c>
      <c r="P7573" s="36">
        <v>12</v>
      </c>
      <c r="Q7573" s="37">
        <v>86</v>
      </c>
      <c r="R7573" s="36">
        <v>6</v>
      </c>
      <c r="S7573" s="39">
        <f t="shared" si="264"/>
        <v>86</v>
      </c>
      <c r="T7573" s="34" t="s">
        <v>37</v>
      </c>
      <c r="U7573" s="12">
        <f>(1/(alpha+(beta*(speed^ceta))))</f>
        <v>0.12060219444345208</v>
      </c>
      <c r="V7573" s="8">
        <f t="shared" si="265"/>
        <v>86</v>
      </c>
    </row>
    <row r="7574" spans="1:28">
      <c r="A7574" s="34" t="s">
        <v>19</v>
      </c>
      <c r="B7574" s="34" t="s">
        <v>72</v>
      </c>
      <c r="C7574" s="5" t="s">
        <v>164</v>
      </c>
      <c r="D7574" s="35" t="s">
        <v>90</v>
      </c>
      <c r="E7574" s="36" t="s">
        <v>14</v>
      </c>
      <c r="F7574" s="37">
        <v>100</v>
      </c>
      <c r="G7574" s="38">
        <v>0</v>
      </c>
      <c r="H7574" s="34">
        <v>0.99484612806802086</v>
      </c>
      <c r="I7574" s="35">
        <v>-13.416248149240687</v>
      </c>
      <c r="J7574" s="35">
        <v>9.3522786280630932</v>
      </c>
      <c r="K7574" s="35">
        <v>0.50086840442435288</v>
      </c>
      <c r="L7574" s="35">
        <v>0</v>
      </c>
      <c r="M7574" s="35">
        <v>0</v>
      </c>
      <c r="N7574" s="35">
        <v>0</v>
      </c>
      <c r="O7574" s="35">
        <v>0</v>
      </c>
      <c r="P7574" s="36">
        <v>12</v>
      </c>
      <c r="Q7574" s="37">
        <v>86</v>
      </c>
      <c r="R7574" s="36">
        <v>6</v>
      </c>
      <c r="S7574" s="39">
        <f t="shared" si="264"/>
        <v>86</v>
      </c>
      <c r="T7574" s="34" t="s">
        <v>37</v>
      </c>
      <c r="U7574" s="12">
        <f>(1/(alpha+(beta*(speed^ceta))))</f>
        <v>1.3577852287458739E-2</v>
      </c>
      <c r="V7574" s="8">
        <f t="shared" si="265"/>
        <v>86</v>
      </c>
      <c r="AB7574" s="41"/>
    </row>
    <row r="7575" spans="1:28">
      <c r="A7575" s="34" t="s">
        <v>19</v>
      </c>
      <c r="B7575" s="34" t="s">
        <v>72</v>
      </c>
      <c r="C7575" s="5" t="s">
        <v>164</v>
      </c>
      <c r="D7575" s="35" t="s">
        <v>90</v>
      </c>
      <c r="E7575" s="36" t="s">
        <v>18</v>
      </c>
      <c r="F7575" s="37">
        <v>100</v>
      </c>
      <c r="G7575" s="38">
        <v>0</v>
      </c>
      <c r="H7575" s="34">
        <v>0.98352817338056175</v>
      </c>
      <c r="I7575" s="35">
        <v>68.030943904801461</v>
      </c>
      <c r="J7575" s="35">
        <v>7.2570876009991947</v>
      </c>
      <c r="K7575" s="35">
        <v>-3.5064276198304233E-2</v>
      </c>
      <c r="L7575" s="35">
        <v>0</v>
      </c>
      <c r="M7575" s="35">
        <v>0</v>
      </c>
      <c r="N7575" s="35">
        <v>0</v>
      </c>
      <c r="O7575" s="35">
        <v>0</v>
      </c>
      <c r="P7575" s="36">
        <v>12</v>
      </c>
      <c r="Q7575" s="37">
        <v>86</v>
      </c>
      <c r="R7575" s="36">
        <v>5</v>
      </c>
      <c r="S7575" s="39">
        <f t="shared" si="264"/>
        <v>86</v>
      </c>
      <c r="T7575" s="34" t="s">
        <v>36</v>
      </c>
      <c r="U7575" s="12">
        <f>(1/(((ceta*(speed^2))+(beta*speed))+alpha))</f>
        <v>2.3105088669052565E-3</v>
      </c>
      <c r="V7575" s="8">
        <f t="shared" si="265"/>
        <v>86</v>
      </c>
      <c r="AB7575" s="41"/>
    </row>
    <row r="7576" spans="1:28">
      <c r="A7576" s="34" t="s">
        <v>19</v>
      </c>
      <c r="B7576" s="34" t="s">
        <v>72</v>
      </c>
      <c r="C7576" s="5" t="s">
        <v>164</v>
      </c>
      <c r="D7576" s="35" t="s">
        <v>90</v>
      </c>
      <c r="E7576" s="36" t="s">
        <v>17</v>
      </c>
      <c r="F7576" s="37">
        <v>100</v>
      </c>
      <c r="G7576" s="38">
        <v>0</v>
      </c>
      <c r="H7576" s="34">
        <v>0.96561439573550034</v>
      </c>
      <c r="I7576" s="35">
        <v>1639.0524527281423</v>
      </c>
      <c r="J7576" s="35">
        <v>1.0033241000836683</v>
      </c>
      <c r="K7576" s="35">
        <v>-0.58007264520656598</v>
      </c>
      <c r="L7576" s="35">
        <v>0</v>
      </c>
      <c r="M7576" s="35">
        <v>0</v>
      </c>
      <c r="N7576" s="35">
        <v>0</v>
      </c>
      <c r="O7576" s="35">
        <v>0</v>
      </c>
      <c r="P7576" s="36">
        <v>12</v>
      </c>
      <c r="Q7576" s="37">
        <v>86</v>
      </c>
      <c r="R7576" s="36">
        <v>0</v>
      </c>
      <c r="S7576" s="39">
        <f t="shared" si="264"/>
        <v>86</v>
      </c>
      <c r="T7576" s="34" t="s">
        <v>29</v>
      </c>
      <c r="U7576" s="12">
        <f>((alpha*(beta^speed))*(speed^ceta))</f>
        <v>164.58498867003465</v>
      </c>
      <c r="V7576" s="8">
        <f t="shared" si="265"/>
        <v>86</v>
      </c>
    </row>
    <row r="7577" spans="1:28">
      <c r="A7577" s="34" t="s">
        <v>19</v>
      </c>
      <c r="B7577" s="34" t="s">
        <v>72</v>
      </c>
      <c r="C7577" s="5" t="s">
        <v>164</v>
      </c>
      <c r="D7577" s="35" t="s">
        <v>90</v>
      </c>
      <c r="E7577" s="36" t="s">
        <v>15</v>
      </c>
      <c r="F7577" s="37">
        <v>0</v>
      </c>
      <c r="G7577" s="38">
        <v>-0.06</v>
      </c>
      <c r="H7577" s="34">
        <v>0.99368835855139981</v>
      </c>
      <c r="I7577" s="35">
        <v>-4.0757154754358885E-2</v>
      </c>
      <c r="J7577" s="35">
        <v>17.466727636126354</v>
      </c>
      <c r="K7577" s="35">
        <v>0.38158805711488492</v>
      </c>
      <c r="L7577" s="35">
        <v>1.1443856086982938</v>
      </c>
      <c r="M7577" s="35">
        <v>1.7370076883225984E-2</v>
      </c>
      <c r="N7577" s="35">
        <v>0</v>
      </c>
      <c r="O7577" s="35">
        <v>0</v>
      </c>
      <c r="P7577" s="36">
        <v>12</v>
      </c>
      <c r="Q7577" s="37">
        <v>81</v>
      </c>
      <c r="R7577" s="36">
        <v>10</v>
      </c>
      <c r="S7577" s="39">
        <f t="shared" si="264"/>
        <v>81</v>
      </c>
      <c r="T7577" s="34" t="s">
        <v>44</v>
      </c>
      <c r="U7577" s="12">
        <f>(alpha+(beta/(1+EXP((((-1)*ceta)+(delta*LN(speed)))+(epsilon*speed)))))</f>
        <v>1.5288951110455778E-4</v>
      </c>
      <c r="V7577" s="8">
        <f t="shared" si="265"/>
        <v>81</v>
      </c>
    </row>
    <row r="7578" spans="1:28">
      <c r="A7578" s="34" t="s">
        <v>19</v>
      </c>
      <c r="B7578" s="34" t="s">
        <v>72</v>
      </c>
      <c r="C7578" s="5" t="s">
        <v>164</v>
      </c>
      <c r="D7578" s="35" t="s">
        <v>90</v>
      </c>
      <c r="E7578" s="36" t="s">
        <v>16</v>
      </c>
      <c r="F7578" s="37">
        <v>0</v>
      </c>
      <c r="G7578" s="38">
        <v>-0.06</v>
      </c>
      <c r="H7578" s="34">
        <v>0.98923319295083945</v>
      </c>
      <c r="I7578" s="35">
        <v>-4.9034087091055903E-2</v>
      </c>
      <c r="J7578" s="35">
        <v>11.587679049112305</v>
      </c>
      <c r="K7578" s="35">
        <v>1.1469940236865439</v>
      </c>
      <c r="L7578" s="35">
        <v>1.0615543709456783</v>
      </c>
      <c r="M7578" s="35">
        <v>2.2665100247176904E-2</v>
      </c>
      <c r="N7578" s="35">
        <v>0</v>
      </c>
      <c r="O7578" s="35">
        <v>0</v>
      </c>
      <c r="P7578" s="36">
        <v>12</v>
      </c>
      <c r="Q7578" s="37">
        <v>84</v>
      </c>
      <c r="R7578" s="36">
        <v>10</v>
      </c>
      <c r="S7578" s="39">
        <f t="shared" si="264"/>
        <v>84</v>
      </c>
      <c r="T7578" s="34" t="s">
        <v>44</v>
      </c>
      <c r="U7578" s="12">
        <f>(alpha+(beta/(1+EXP((((-1)*ceta)+(delta*LN(speed)))+(epsilon*speed)))))</f>
        <v>2.5106406671755732E-5</v>
      </c>
      <c r="V7578" s="8">
        <f t="shared" si="265"/>
        <v>84</v>
      </c>
    </row>
    <row r="7579" spans="1:28">
      <c r="A7579" s="34" t="s">
        <v>19</v>
      </c>
      <c r="B7579" s="34" t="s">
        <v>72</v>
      </c>
      <c r="C7579" s="5" t="s">
        <v>164</v>
      </c>
      <c r="D7579" s="35" t="s">
        <v>90</v>
      </c>
      <c r="E7579" s="36" t="s">
        <v>14</v>
      </c>
      <c r="F7579" s="37">
        <v>0</v>
      </c>
      <c r="G7579" s="38">
        <v>-0.06</v>
      </c>
      <c r="H7579" s="34">
        <v>0.99403139666412288</v>
      </c>
      <c r="I7579" s="35">
        <v>5.6811658337597502</v>
      </c>
      <c r="J7579" s="35">
        <v>1.3401140080712677</v>
      </c>
      <c r="K7579" s="35">
        <v>6.1910139238636856E-2</v>
      </c>
      <c r="L7579" s="35">
        <v>0</v>
      </c>
      <c r="M7579" s="35">
        <v>0</v>
      </c>
      <c r="N7579" s="35">
        <v>0</v>
      </c>
      <c r="O7579" s="35">
        <v>0</v>
      </c>
      <c r="P7579" s="36">
        <v>12</v>
      </c>
      <c r="Q7579" s="37">
        <v>86</v>
      </c>
      <c r="R7579" s="36">
        <v>5</v>
      </c>
      <c r="S7579" s="39">
        <f t="shared" si="264"/>
        <v>86</v>
      </c>
      <c r="T7579" s="34" t="s">
        <v>36</v>
      </c>
      <c r="U7579" s="12">
        <f>(1/(((ceta*(speed^2))+(beta*speed))+alpha))</f>
        <v>1.7276577049457167E-3</v>
      </c>
      <c r="V7579" s="8">
        <f t="shared" si="265"/>
        <v>86</v>
      </c>
      <c r="AB7579" s="41"/>
    </row>
    <row r="7580" spans="1:28">
      <c r="A7580" s="34" t="s">
        <v>19</v>
      </c>
      <c r="B7580" s="34" t="s">
        <v>72</v>
      </c>
      <c r="C7580" s="5" t="s">
        <v>164</v>
      </c>
      <c r="D7580" s="35" t="s">
        <v>90</v>
      </c>
      <c r="E7580" s="36" t="s">
        <v>18</v>
      </c>
      <c r="F7580" s="37">
        <v>0</v>
      </c>
      <c r="G7580" s="38">
        <v>-0.06</v>
      </c>
      <c r="H7580" s="34">
        <v>0.99363412298886233</v>
      </c>
      <c r="I7580" s="35">
        <v>2.8457495981855596E-2</v>
      </c>
      <c r="J7580" s="35">
        <v>0.98961776743131069</v>
      </c>
      <c r="K7580" s="35">
        <v>-0.79610515498977463</v>
      </c>
      <c r="L7580" s="35">
        <v>0</v>
      </c>
      <c r="M7580" s="35">
        <v>0</v>
      </c>
      <c r="N7580" s="35">
        <v>0</v>
      </c>
      <c r="O7580" s="35">
        <v>0</v>
      </c>
      <c r="P7580" s="36">
        <v>12</v>
      </c>
      <c r="Q7580" s="37">
        <v>86</v>
      </c>
      <c r="R7580" s="36">
        <v>0</v>
      </c>
      <c r="S7580" s="39">
        <f t="shared" si="264"/>
        <v>86</v>
      </c>
      <c r="T7580" s="34" t="s">
        <v>29</v>
      </c>
      <c r="U7580" s="12">
        <f>((alpha*(beta^speed))*(speed^ceta))</f>
        <v>3.3445378314266564E-4</v>
      </c>
      <c r="V7580" s="8">
        <f t="shared" si="265"/>
        <v>86</v>
      </c>
      <c r="AB7580" s="41"/>
    </row>
    <row r="7581" spans="1:28">
      <c r="A7581" s="34" t="s">
        <v>19</v>
      </c>
      <c r="B7581" s="34" t="s">
        <v>72</v>
      </c>
      <c r="C7581" s="5" t="s">
        <v>164</v>
      </c>
      <c r="D7581" s="35" t="s">
        <v>90</v>
      </c>
      <c r="E7581" s="36" t="s">
        <v>17</v>
      </c>
      <c r="F7581" s="37">
        <v>0</v>
      </c>
      <c r="G7581" s="38">
        <v>-0.06</v>
      </c>
      <c r="H7581" s="34">
        <v>0.98276501115963255</v>
      </c>
      <c r="I7581" s="35">
        <v>792.2380411408484</v>
      </c>
      <c r="J7581" s="35">
        <v>0.95482018904976051</v>
      </c>
      <c r="K7581" s="35">
        <v>-0.48860339148716453</v>
      </c>
      <c r="L7581" s="35">
        <v>0</v>
      </c>
      <c r="M7581" s="35">
        <v>0</v>
      </c>
      <c r="N7581" s="35">
        <v>0</v>
      </c>
      <c r="O7581" s="35">
        <v>0</v>
      </c>
      <c r="P7581" s="36">
        <v>12</v>
      </c>
      <c r="Q7581" s="37">
        <v>86</v>
      </c>
      <c r="R7581" s="36">
        <v>0</v>
      </c>
      <c r="S7581" s="39">
        <f t="shared" si="264"/>
        <v>86</v>
      </c>
      <c r="T7581" s="34" t="s">
        <v>29</v>
      </c>
      <c r="U7581" s="12">
        <f>((alpha*(beta^speed))*(speed^ceta))</f>
        <v>1.6862043772666646</v>
      </c>
      <c r="V7581" s="8">
        <f t="shared" si="265"/>
        <v>86</v>
      </c>
    </row>
    <row r="7582" spans="1:28">
      <c r="A7582" s="34" t="s">
        <v>19</v>
      </c>
      <c r="B7582" s="34" t="s">
        <v>72</v>
      </c>
      <c r="C7582" s="5" t="s">
        <v>164</v>
      </c>
      <c r="D7582" s="35" t="s">
        <v>90</v>
      </c>
      <c r="E7582" s="36" t="s">
        <v>15</v>
      </c>
      <c r="F7582" s="37">
        <v>50</v>
      </c>
      <c r="G7582" s="38">
        <v>-0.06</v>
      </c>
      <c r="H7582" s="34">
        <v>0.99199373834561422</v>
      </c>
      <c r="I7582" s="35">
        <v>9.2390572387529151</v>
      </c>
      <c r="J7582" s="35">
        <v>0.95439526531913166</v>
      </c>
      <c r="K7582" s="35">
        <v>-0.66935674644905085</v>
      </c>
      <c r="L7582" s="35">
        <v>0</v>
      </c>
      <c r="M7582" s="35">
        <v>0</v>
      </c>
      <c r="N7582" s="35">
        <v>0</v>
      </c>
      <c r="O7582" s="35">
        <v>0</v>
      </c>
      <c r="P7582" s="36">
        <v>12</v>
      </c>
      <c r="Q7582" s="37">
        <v>86</v>
      </c>
      <c r="R7582" s="36">
        <v>0</v>
      </c>
      <c r="S7582" s="39">
        <f t="shared" si="264"/>
        <v>86</v>
      </c>
      <c r="T7582" s="34" t="s">
        <v>29</v>
      </c>
      <c r="U7582" s="12">
        <f>((alpha*(beta^speed))*(speed^ceta))</f>
        <v>8.460379001810717E-3</v>
      </c>
      <c r="V7582" s="8">
        <f t="shared" si="265"/>
        <v>86</v>
      </c>
    </row>
    <row r="7583" spans="1:28">
      <c r="A7583" s="34" t="s">
        <v>19</v>
      </c>
      <c r="B7583" s="34" t="s">
        <v>72</v>
      </c>
      <c r="C7583" s="5" t="s">
        <v>164</v>
      </c>
      <c r="D7583" s="35" t="s">
        <v>90</v>
      </c>
      <c r="E7583" s="36" t="s">
        <v>16</v>
      </c>
      <c r="F7583" s="37">
        <v>50</v>
      </c>
      <c r="G7583" s="38">
        <v>-0.06</v>
      </c>
      <c r="H7583" s="34">
        <v>0.98518850558810733</v>
      </c>
      <c r="I7583" s="35">
        <v>8.8840970457472181</v>
      </c>
      <c r="J7583" s="35">
        <v>0.95062649980803082</v>
      </c>
      <c r="K7583" s="35">
        <v>-0.46198577982916994</v>
      </c>
      <c r="L7583" s="35">
        <v>0</v>
      </c>
      <c r="M7583" s="35">
        <v>0</v>
      </c>
      <c r="N7583" s="35">
        <v>0</v>
      </c>
      <c r="O7583" s="35">
        <v>0</v>
      </c>
      <c r="P7583" s="36">
        <v>12</v>
      </c>
      <c r="Q7583" s="37">
        <v>86</v>
      </c>
      <c r="R7583" s="36">
        <v>0</v>
      </c>
      <c r="S7583" s="39">
        <f t="shared" si="264"/>
        <v>86</v>
      </c>
      <c r="T7583" s="34" t="s">
        <v>29</v>
      </c>
      <c r="U7583" s="12">
        <f>((alpha*(beta^speed))*(speed^ceta))</f>
        <v>1.4579926840143356E-2</v>
      </c>
      <c r="V7583" s="8">
        <f t="shared" si="265"/>
        <v>86</v>
      </c>
    </row>
    <row r="7584" spans="1:28">
      <c r="A7584" s="34" t="s">
        <v>19</v>
      </c>
      <c r="B7584" s="34" t="s">
        <v>72</v>
      </c>
      <c r="C7584" s="5" t="s">
        <v>164</v>
      </c>
      <c r="D7584" s="35" t="s">
        <v>90</v>
      </c>
      <c r="E7584" s="36" t="s">
        <v>14</v>
      </c>
      <c r="F7584" s="37">
        <v>50</v>
      </c>
      <c r="G7584" s="38">
        <v>-0.06</v>
      </c>
      <c r="H7584" s="34">
        <v>0.99290406477807158</v>
      </c>
      <c r="I7584" s="35">
        <v>1.9200832446696423</v>
      </c>
      <c r="J7584" s="35">
        <v>-10.14395578239154</v>
      </c>
      <c r="K7584" s="35">
        <v>-1.8419417003338672</v>
      </c>
      <c r="L7584" s="35">
        <v>0</v>
      </c>
      <c r="M7584" s="35">
        <v>0</v>
      </c>
      <c r="N7584" s="35">
        <v>0</v>
      </c>
      <c r="O7584" s="35">
        <v>0</v>
      </c>
      <c r="P7584" s="36">
        <v>12</v>
      </c>
      <c r="Q7584" s="37">
        <v>86</v>
      </c>
      <c r="R7584" s="36">
        <v>13</v>
      </c>
      <c r="S7584" s="39">
        <f t="shared" si="264"/>
        <v>86</v>
      </c>
      <c r="T7584" s="34" t="s">
        <v>50</v>
      </c>
      <c r="U7584" s="12">
        <f>EXP((alpha+(beta/speed))+(ceta*LN(speed)))</f>
        <v>1.6573791289346944E-3</v>
      </c>
      <c r="V7584" s="8">
        <f t="shared" si="265"/>
        <v>86</v>
      </c>
      <c r="AB7584" s="41"/>
    </row>
    <row r="7585" spans="1:28">
      <c r="A7585" s="34" t="s">
        <v>19</v>
      </c>
      <c r="B7585" s="34" t="s">
        <v>72</v>
      </c>
      <c r="C7585" s="5" t="s">
        <v>164</v>
      </c>
      <c r="D7585" s="35" t="s">
        <v>90</v>
      </c>
      <c r="E7585" s="36" t="s">
        <v>18</v>
      </c>
      <c r="F7585" s="37">
        <v>50</v>
      </c>
      <c r="G7585" s="38">
        <v>-0.06</v>
      </c>
      <c r="H7585" s="34">
        <v>0.99182609647536146</v>
      </c>
      <c r="I7585" s="35">
        <v>2.4482785501033524E-2</v>
      </c>
      <c r="J7585" s="35">
        <v>0.98832018134261346</v>
      </c>
      <c r="K7585" s="35">
        <v>-0.74034900784064617</v>
      </c>
      <c r="L7585" s="35">
        <v>0</v>
      </c>
      <c r="M7585" s="35">
        <v>0</v>
      </c>
      <c r="N7585" s="35">
        <v>0</v>
      </c>
      <c r="O7585" s="35">
        <v>0</v>
      </c>
      <c r="P7585" s="36">
        <v>12</v>
      </c>
      <c r="Q7585" s="37">
        <v>86</v>
      </c>
      <c r="R7585" s="36">
        <v>0</v>
      </c>
      <c r="S7585" s="39">
        <f t="shared" si="264"/>
        <v>86</v>
      </c>
      <c r="T7585" s="34" t="s">
        <v>29</v>
      </c>
      <c r="U7585" s="12">
        <f>((alpha*(beta^speed))*(speed^ceta))</f>
        <v>3.295003612832308E-4</v>
      </c>
      <c r="V7585" s="8">
        <f t="shared" si="265"/>
        <v>86</v>
      </c>
      <c r="AB7585" s="41"/>
    </row>
    <row r="7586" spans="1:28">
      <c r="A7586" s="34" t="s">
        <v>19</v>
      </c>
      <c r="B7586" s="34" t="s">
        <v>72</v>
      </c>
      <c r="C7586" s="5" t="s">
        <v>164</v>
      </c>
      <c r="D7586" s="35" t="s">
        <v>90</v>
      </c>
      <c r="E7586" s="36" t="s">
        <v>17</v>
      </c>
      <c r="F7586" s="37">
        <v>50</v>
      </c>
      <c r="G7586" s="38">
        <v>-0.06</v>
      </c>
      <c r="H7586" s="34">
        <v>0.97591836552984756</v>
      </c>
      <c r="I7586" s="35">
        <v>-9.9115403587453788</v>
      </c>
      <c r="J7586" s="35">
        <v>228.75686780847852</v>
      </c>
      <c r="K7586" s="35">
        <v>5.4524498059117263</v>
      </c>
      <c r="L7586" s="35">
        <v>2.0925264810272948</v>
      </c>
      <c r="M7586" s="35">
        <v>-9.0748496617747074E-3</v>
      </c>
      <c r="N7586" s="35">
        <v>0</v>
      </c>
      <c r="O7586" s="35">
        <v>0</v>
      </c>
      <c r="P7586" s="36">
        <v>12</v>
      </c>
      <c r="Q7586" s="37">
        <v>86</v>
      </c>
      <c r="R7586" s="36">
        <v>10</v>
      </c>
      <c r="S7586" s="39">
        <f t="shared" si="264"/>
        <v>86</v>
      </c>
      <c r="T7586" s="34" t="s">
        <v>44</v>
      </c>
      <c r="U7586" s="12">
        <f>(alpha+(beta/(1+EXP((((-1)*ceta)+(delta*LN(speed)))+(epsilon*speed)))))</f>
        <v>6.3845418714731039E-2</v>
      </c>
      <c r="V7586" s="8">
        <f t="shared" si="265"/>
        <v>86</v>
      </c>
    </row>
    <row r="7587" spans="1:28">
      <c r="A7587" s="34" t="s">
        <v>19</v>
      </c>
      <c r="B7587" s="34" t="s">
        <v>72</v>
      </c>
      <c r="C7587" s="5" t="s">
        <v>164</v>
      </c>
      <c r="D7587" s="35" t="s">
        <v>90</v>
      </c>
      <c r="E7587" s="36" t="s">
        <v>15</v>
      </c>
      <c r="F7587" s="37">
        <v>100</v>
      </c>
      <c r="G7587" s="38">
        <v>-0.06</v>
      </c>
      <c r="H7587" s="34">
        <v>0.99066960799875403</v>
      </c>
      <c r="I7587" s="35">
        <v>-2.0544040376488087E-2</v>
      </c>
      <c r="J7587" s="35">
        <v>-13.743800413329597</v>
      </c>
      <c r="K7587" s="35">
        <v>0.83732246626807016</v>
      </c>
      <c r="L7587" s="35">
        <v>0.46301861344102907</v>
      </c>
      <c r="M7587" s="35">
        <v>0</v>
      </c>
      <c r="N7587" s="35">
        <v>0</v>
      </c>
      <c r="O7587" s="35">
        <v>0</v>
      </c>
      <c r="P7587" s="36">
        <v>12</v>
      </c>
      <c r="Q7587" s="37">
        <v>83</v>
      </c>
      <c r="R7587" s="36">
        <v>8</v>
      </c>
      <c r="S7587" s="39">
        <f t="shared" si="264"/>
        <v>83</v>
      </c>
      <c r="T7587" s="34" t="s">
        <v>40</v>
      </c>
      <c r="U7587" s="12">
        <f>(alpha-(beta*EXP(((-1)*ceta)*(speed^delta))))</f>
        <v>5.7203641217296736E-4</v>
      </c>
      <c r="V7587" s="8">
        <f t="shared" si="265"/>
        <v>83</v>
      </c>
    </row>
    <row r="7588" spans="1:28">
      <c r="A7588" s="34" t="s">
        <v>19</v>
      </c>
      <c r="B7588" s="34" t="s">
        <v>72</v>
      </c>
      <c r="C7588" s="5" t="s">
        <v>164</v>
      </c>
      <c r="D7588" s="35" t="s">
        <v>90</v>
      </c>
      <c r="E7588" s="36" t="s">
        <v>16</v>
      </c>
      <c r="F7588" s="37">
        <v>100</v>
      </c>
      <c r="G7588" s="38">
        <v>-0.06</v>
      </c>
      <c r="H7588" s="34">
        <v>0.98108612963088826</v>
      </c>
      <c r="I7588" s="35">
        <v>-0.10345766236700281</v>
      </c>
      <c r="J7588" s="35">
        <v>2.7238954955331809</v>
      </c>
      <c r="K7588" s="35">
        <v>5.6479412460533593</v>
      </c>
      <c r="L7588" s="35">
        <v>2.1968122184965737</v>
      </c>
      <c r="M7588" s="35">
        <v>-1.0452078209663063E-2</v>
      </c>
      <c r="N7588" s="35">
        <v>0</v>
      </c>
      <c r="O7588" s="35">
        <v>0</v>
      </c>
      <c r="P7588" s="36">
        <v>12</v>
      </c>
      <c r="Q7588" s="37">
        <v>85</v>
      </c>
      <c r="R7588" s="36">
        <v>10</v>
      </c>
      <c r="S7588" s="39">
        <f t="shared" si="264"/>
        <v>85</v>
      </c>
      <c r="T7588" s="34" t="s">
        <v>44</v>
      </c>
      <c r="U7588" s="12">
        <f>(alpha+(beta/(1+EXP((((-1)*ceta)+(delta*LN(speed)))+(epsilon*speed)))))</f>
        <v>8.6251740920399722E-4</v>
      </c>
      <c r="V7588" s="8">
        <f t="shared" si="265"/>
        <v>85</v>
      </c>
    </row>
    <row r="7589" spans="1:28">
      <c r="A7589" s="34" t="s">
        <v>19</v>
      </c>
      <c r="B7589" s="34" t="s">
        <v>72</v>
      </c>
      <c r="C7589" s="5" t="s">
        <v>164</v>
      </c>
      <c r="D7589" s="35" t="s">
        <v>90</v>
      </c>
      <c r="E7589" s="36" t="s">
        <v>14</v>
      </c>
      <c r="F7589" s="37">
        <v>100</v>
      </c>
      <c r="G7589" s="38">
        <v>-0.06</v>
      </c>
      <c r="H7589" s="34">
        <v>0.99133227038758243</v>
      </c>
      <c r="I7589" s="35">
        <v>1.9346564153338019</v>
      </c>
      <c r="J7589" s="35">
        <v>-10.596224983196427</v>
      </c>
      <c r="K7589" s="35">
        <v>-1.8511271867998611</v>
      </c>
      <c r="L7589" s="35">
        <v>0</v>
      </c>
      <c r="M7589" s="35">
        <v>0</v>
      </c>
      <c r="N7589" s="35">
        <v>0</v>
      </c>
      <c r="O7589" s="35">
        <v>0</v>
      </c>
      <c r="P7589" s="36">
        <v>12</v>
      </c>
      <c r="Q7589" s="37">
        <v>86</v>
      </c>
      <c r="R7589" s="36">
        <v>13</v>
      </c>
      <c r="S7589" s="39">
        <f t="shared" si="264"/>
        <v>86</v>
      </c>
      <c r="T7589" s="34" t="s">
        <v>50</v>
      </c>
      <c r="U7589" s="12">
        <f>EXP((alpha+(beta/speed))+(ceta*LN(speed)))</f>
        <v>1.6058229977817884E-3</v>
      </c>
      <c r="V7589" s="8">
        <f t="shared" si="265"/>
        <v>86</v>
      </c>
    </row>
    <row r="7590" spans="1:28">
      <c r="A7590" s="34" t="s">
        <v>19</v>
      </c>
      <c r="B7590" s="34" t="s">
        <v>72</v>
      </c>
      <c r="C7590" s="5" t="s">
        <v>164</v>
      </c>
      <c r="D7590" s="35" t="s">
        <v>90</v>
      </c>
      <c r="E7590" s="36" t="s">
        <v>18</v>
      </c>
      <c r="F7590" s="37">
        <v>100</v>
      </c>
      <c r="G7590" s="38">
        <v>-0.06</v>
      </c>
      <c r="H7590" s="34">
        <v>0.98966236908357219</v>
      </c>
      <c r="I7590" s="35">
        <v>2.2031772758207061E-2</v>
      </c>
      <c r="J7590" s="35">
        <v>0.9872274093981569</v>
      </c>
      <c r="K7590" s="35">
        <v>-0.69745814417093477</v>
      </c>
      <c r="L7590" s="35">
        <v>0</v>
      </c>
      <c r="M7590" s="35">
        <v>0</v>
      </c>
      <c r="N7590" s="35">
        <v>0</v>
      </c>
      <c r="O7590" s="35">
        <v>0</v>
      </c>
      <c r="P7590" s="36">
        <v>12</v>
      </c>
      <c r="Q7590" s="37">
        <v>86</v>
      </c>
      <c r="R7590" s="36">
        <v>0</v>
      </c>
      <c r="S7590" s="39">
        <f t="shared" si="264"/>
        <v>86</v>
      </c>
      <c r="T7590" s="34" t="s">
        <v>29</v>
      </c>
      <c r="U7590" s="12">
        <f>((alpha*(beta^speed))*(speed^ceta))</f>
        <v>3.26360312833125E-4</v>
      </c>
      <c r="V7590" s="8">
        <f t="shared" si="265"/>
        <v>86</v>
      </c>
      <c r="AB7590" s="41"/>
    </row>
    <row r="7591" spans="1:28">
      <c r="A7591" s="34" t="s">
        <v>19</v>
      </c>
      <c r="B7591" s="34" t="s">
        <v>72</v>
      </c>
      <c r="C7591" s="5" t="s">
        <v>164</v>
      </c>
      <c r="D7591" s="35" t="s">
        <v>90</v>
      </c>
      <c r="E7591" s="36" t="s">
        <v>17</v>
      </c>
      <c r="F7591" s="37">
        <v>100</v>
      </c>
      <c r="G7591" s="38">
        <v>-0.06</v>
      </c>
      <c r="H7591" s="34">
        <v>0.96757671716673277</v>
      </c>
      <c r="I7591" s="35">
        <v>-8.7461272945074686</v>
      </c>
      <c r="J7591" s="35">
        <v>192.19097061193057</v>
      </c>
      <c r="K7591" s="35">
        <v>6.2448405982485617</v>
      </c>
      <c r="L7591" s="35">
        <v>2.2939639582097922</v>
      </c>
      <c r="M7591" s="35">
        <v>-1.1385373315556724E-2</v>
      </c>
      <c r="N7591" s="35">
        <v>0</v>
      </c>
      <c r="O7591" s="35">
        <v>0</v>
      </c>
      <c r="P7591" s="36">
        <v>12</v>
      </c>
      <c r="Q7591" s="37">
        <v>86</v>
      </c>
      <c r="R7591" s="36">
        <v>10</v>
      </c>
      <c r="S7591" s="39">
        <f t="shared" si="264"/>
        <v>86</v>
      </c>
      <c r="T7591" s="34" t="s">
        <v>44</v>
      </c>
      <c r="U7591" s="12">
        <f>(alpha+(beta/(1+EXP((((-1)*ceta)+(delta*LN(speed)))+(epsilon*speed)))))</f>
        <v>0.41980424803074001</v>
      </c>
      <c r="V7591" s="8">
        <f t="shared" si="265"/>
        <v>86</v>
      </c>
    </row>
    <row r="7592" spans="1:28">
      <c r="A7592" s="34" t="s">
        <v>19</v>
      </c>
      <c r="B7592" s="34" t="s">
        <v>72</v>
      </c>
      <c r="C7592" s="5" t="s">
        <v>164</v>
      </c>
      <c r="D7592" s="35" t="s">
        <v>90</v>
      </c>
      <c r="E7592" s="36" t="s">
        <v>15</v>
      </c>
      <c r="F7592" s="37">
        <v>0</v>
      </c>
      <c r="G7592" s="38">
        <v>-0.04</v>
      </c>
      <c r="H7592" s="34">
        <v>0.99329851261742719</v>
      </c>
      <c r="I7592" s="35">
        <v>-8.5966025166869409E-2</v>
      </c>
      <c r="J7592" s="35">
        <v>24.713606456803753</v>
      </c>
      <c r="K7592" s="35">
        <v>3.5506717828684267E-2</v>
      </c>
      <c r="L7592" s="35">
        <v>1.1187851743894339</v>
      </c>
      <c r="M7592" s="35">
        <v>6.0468580709472034E-3</v>
      </c>
      <c r="N7592" s="35">
        <v>0</v>
      </c>
      <c r="O7592" s="35">
        <v>0</v>
      </c>
      <c r="P7592" s="36">
        <v>12</v>
      </c>
      <c r="Q7592" s="37">
        <v>86</v>
      </c>
      <c r="R7592" s="36">
        <v>10</v>
      </c>
      <c r="S7592" s="39">
        <f t="shared" si="264"/>
        <v>86</v>
      </c>
      <c r="T7592" s="34" t="s">
        <v>44</v>
      </c>
      <c r="U7592" s="12">
        <f>(alpha+(beta/(1+EXP((((-1)*ceta)+(delta*LN(speed)))+(epsilon*speed)))))</f>
        <v>1.7880862544044585E-2</v>
      </c>
      <c r="V7592" s="8">
        <f t="shared" si="265"/>
        <v>86</v>
      </c>
    </row>
    <row r="7593" spans="1:28">
      <c r="A7593" s="34" t="s">
        <v>19</v>
      </c>
      <c r="B7593" s="34" t="s">
        <v>72</v>
      </c>
      <c r="C7593" s="5" t="s">
        <v>164</v>
      </c>
      <c r="D7593" s="35" t="s">
        <v>90</v>
      </c>
      <c r="E7593" s="36" t="s">
        <v>16</v>
      </c>
      <c r="F7593" s="37">
        <v>0</v>
      </c>
      <c r="G7593" s="38">
        <v>-0.04</v>
      </c>
      <c r="H7593" s="34">
        <v>0.98687523030374846</v>
      </c>
      <c r="I7593" s="35">
        <v>14.752215504326044</v>
      </c>
      <c r="J7593" s="35">
        <v>0.96990044741142645</v>
      </c>
      <c r="K7593" s="35">
        <v>-0.63658803511633422</v>
      </c>
      <c r="L7593" s="35">
        <v>0</v>
      </c>
      <c r="M7593" s="35">
        <v>0</v>
      </c>
      <c r="N7593" s="35">
        <v>0</v>
      </c>
      <c r="O7593" s="35">
        <v>0</v>
      </c>
      <c r="P7593" s="36">
        <v>12</v>
      </c>
      <c r="Q7593" s="37">
        <v>86</v>
      </c>
      <c r="R7593" s="36">
        <v>0</v>
      </c>
      <c r="S7593" s="39">
        <f t="shared" si="264"/>
        <v>86</v>
      </c>
      <c r="T7593" s="34" t="s">
        <v>29</v>
      </c>
      <c r="U7593" s="12">
        <f>((alpha*(beta^speed))*(speed^ceta))</f>
        <v>6.250494993100339E-2</v>
      </c>
      <c r="V7593" s="8">
        <f t="shared" si="265"/>
        <v>86</v>
      </c>
    </row>
    <row r="7594" spans="1:28">
      <c r="A7594" s="34" t="s">
        <v>19</v>
      </c>
      <c r="B7594" s="34" t="s">
        <v>72</v>
      </c>
      <c r="C7594" s="5" t="s">
        <v>164</v>
      </c>
      <c r="D7594" s="35" t="s">
        <v>90</v>
      </c>
      <c r="E7594" s="36" t="s">
        <v>14</v>
      </c>
      <c r="F7594" s="37">
        <v>0</v>
      </c>
      <c r="G7594" s="38">
        <v>-0.04</v>
      </c>
      <c r="H7594" s="34">
        <v>0.99380384356651963</v>
      </c>
      <c r="I7594" s="35">
        <v>0.45126893332485346</v>
      </c>
      <c r="J7594" s="35">
        <v>0.98629668840491214</v>
      </c>
      <c r="K7594" s="35">
        <v>-0.93015878635533722</v>
      </c>
      <c r="L7594" s="35">
        <v>0</v>
      </c>
      <c r="M7594" s="35">
        <v>0</v>
      </c>
      <c r="N7594" s="35">
        <v>0</v>
      </c>
      <c r="O7594" s="35">
        <v>0</v>
      </c>
      <c r="P7594" s="36">
        <v>12</v>
      </c>
      <c r="Q7594" s="37">
        <v>86</v>
      </c>
      <c r="R7594" s="36">
        <v>0</v>
      </c>
      <c r="S7594" s="39">
        <f t="shared" si="264"/>
        <v>86</v>
      </c>
      <c r="T7594" s="34" t="s">
        <v>29</v>
      </c>
      <c r="U7594" s="12">
        <f>((alpha*(beta^speed))*(speed^ceta))</f>
        <v>2.1862315095332249E-3</v>
      </c>
      <c r="V7594" s="8">
        <f t="shared" si="265"/>
        <v>86</v>
      </c>
      <c r="AB7594" s="41"/>
    </row>
    <row r="7595" spans="1:28">
      <c r="A7595" s="34" t="s">
        <v>19</v>
      </c>
      <c r="B7595" s="34" t="s">
        <v>72</v>
      </c>
      <c r="C7595" s="5" t="s">
        <v>164</v>
      </c>
      <c r="D7595" s="35" t="s">
        <v>90</v>
      </c>
      <c r="E7595" s="36" t="s">
        <v>18</v>
      </c>
      <c r="F7595" s="37">
        <v>0</v>
      </c>
      <c r="G7595" s="38">
        <v>-0.04</v>
      </c>
      <c r="H7595" s="34">
        <v>0.99147549486776443</v>
      </c>
      <c r="I7595" s="35">
        <v>2.8140346560530563E-2</v>
      </c>
      <c r="J7595" s="35">
        <v>0.98739797632580983</v>
      </c>
      <c r="K7595" s="35">
        <v>-0.72412404598710112</v>
      </c>
      <c r="L7595" s="35">
        <v>0</v>
      </c>
      <c r="M7595" s="35">
        <v>0</v>
      </c>
      <c r="N7595" s="35">
        <v>0</v>
      </c>
      <c r="O7595" s="35">
        <v>0</v>
      </c>
      <c r="P7595" s="36">
        <v>12</v>
      </c>
      <c r="Q7595" s="37">
        <v>86</v>
      </c>
      <c r="R7595" s="36">
        <v>0</v>
      </c>
      <c r="S7595" s="39">
        <f t="shared" si="264"/>
        <v>86</v>
      </c>
      <c r="T7595" s="34" t="s">
        <v>29</v>
      </c>
      <c r="U7595" s="12">
        <f>((alpha*(beta^speed))*(speed^ceta))</f>
        <v>3.7570296002822082E-4</v>
      </c>
      <c r="V7595" s="8">
        <f t="shared" si="265"/>
        <v>86</v>
      </c>
      <c r="AB7595" s="41"/>
    </row>
    <row r="7596" spans="1:28">
      <c r="A7596" s="34" t="s">
        <v>19</v>
      </c>
      <c r="B7596" s="34" t="s">
        <v>72</v>
      </c>
      <c r="C7596" s="5" t="s">
        <v>164</v>
      </c>
      <c r="D7596" s="35" t="s">
        <v>90</v>
      </c>
      <c r="E7596" s="36" t="s">
        <v>17</v>
      </c>
      <c r="F7596" s="37">
        <v>0</v>
      </c>
      <c r="G7596" s="38">
        <v>-0.04</v>
      </c>
      <c r="H7596" s="34">
        <v>0.97970632198573693</v>
      </c>
      <c r="I7596" s="35">
        <v>994.96820895581766</v>
      </c>
      <c r="J7596" s="35">
        <v>0.96823159108585799</v>
      </c>
      <c r="K7596" s="35">
        <v>-0.5323268762445027</v>
      </c>
      <c r="L7596" s="35">
        <v>0</v>
      </c>
      <c r="M7596" s="35">
        <v>0</v>
      </c>
      <c r="N7596" s="35">
        <v>0</v>
      </c>
      <c r="O7596" s="35">
        <v>0</v>
      </c>
      <c r="P7596" s="36">
        <v>12</v>
      </c>
      <c r="Q7596" s="37">
        <v>86</v>
      </c>
      <c r="R7596" s="36">
        <v>0</v>
      </c>
      <c r="S7596" s="39">
        <f t="shared" si="264"/>
        <v>86</v>
      </c>
      <c r="T7596" s="34" t="s">
        <v>29</v>
      </c>
      <c r="U7596" s="12">
        <f>((alpha*(beta^speed))*(speed^ceta))</f>
        <v>5.7841435178692553</v>
      </c>
      <c r="V7596" s="8">
        <f t="shared" si="265"/>
        <v>86</v>
      </c>
    </row>
    <row r="7597" spans="1:28">
      <c r="A7597" s="34" t="s">
        <v>19</v>
      </c>
      <c r="B7597" s="34" t="s">
        <v>72</v>
      </c>
      <c r="C7597" s="5" t="s">
        <v>164</v>
      </c>
      <c r="D7597" s="35" t="s">
        <v>90</v>
      </c>
      <c r="E7597" s="36" t="s">
        <v>15</v>
      </c>
      <c r="F7597" s="37">
        <v>50</v>
      </c>
      <c r="G7597" s="38">
        <v>-0.04</v>
      </c>
      <c r="H7597" s="34">
        <v>0.99244823250161363</v>
      </c>
      <c r="I7597" s="35">
        <v>-6.3323591176531038E-2</v>
      </c>
      <c r="J7597" s="35">
        <v>28.094385694183263</v>
      </c>
      <c r="K7597" s="35">
        <v>-0.41836362437572461</v>
      </c>
      <c r="L7597" s="35">
        <v>0.99451383923734082</v>
      </c>
      <c r="M7597" s="35">
        <v>1.3231432347686362E-2</v>
      </c>
      <c r="N7597" s="35">
        <v>0</v>
      </c>
      <c r="O7597" s="35">
        <v>0</v>
      </c>
      <c r="P7597" s="36">
        <v>12</v>
      </c>
      <c r="Q7597" s="37">
        <v>86</v>
      </c>
      <c r="R7597" s="36">
        <v>10</v>
      </c>
      <c r="S7597" s="39">
        <f t="shared" si="264"/>
        <v>86</v>
      </c>
      <c r="T7597" s="34" t="s">
        <v>44</v>
      </c>
      <c r="U7597" s="12">
        <f>(alpha+(beta/(1+EXP((((-1)*ceta)+(delta*LN(speed)))+(epsilon*speed)))))</f>
        <v>7.1077322668457177E-3</v>
      </c>
      <c r="V7597" s="8">
        <f t="shared" si="265"/>
        <v>86</v>
      </c>
    </row>
    <row r="7598" spans="1:28">
      <c r="A7598" s="34" t="s">
        <v>19</v>
      </c>
      <c r="B7598" s="34" t="s">
        <v>72</v>
      </c>
      <c r="C7598" s="5" t="s">
        <v>164</v>
      </c>
      <c r="D7598" s="35" t="s">
        <v>90</v>
      </c>
      <c r="E7598" s="36" t="s">
        <v>16</v>
      </c>
      <c r="F7598" s="37">
        <v>50</v>
      </c>
      <c r="G7598" s="38">
        <v>-0.04</v>
      </c>
      <c r="H7598" s="34">
        <v>0.98220693223699573</v>
      </c>
      <c r="I7598" s="35">
        <v>-0.26343252670834683</v>
      </c>
      <c r="J7598" s="35">
        <v>5.9714566183386681</v>
      </c>
      <c r="K7598" s="35">
        <v>2.863824668870103</v>
      </c>
      <c r="L7598" s="35">
        <v>1.3508768629771322</v>
      </c>
      <c r="M7598" s="35">
        <v>-1.7904986594906079E-3</v>
      </c>
      <c r="N7598" s="35">
        <v>0</v>
      </c>
      <c r="O7598" s="35">
        <v>0</v>
      </c>
      <c r="P7598" s="36">
        <v>12</v>
      </c>
      <c r="Q7598" s="37">
        <v>86</v>
      </c>
      <c r="R7598" s="36">
        <v>10</v>
      </c>
      <c r="S7598" s="39">
        <f t="shared" si="264"/>
        <v>86</v>
      </c>
      <c r="T7598" s="34" t="s">
        <v>44</v>
      </c>
      <c r="U7598" s="12">
        <f>(alpha+(beta/(1+EXP((((-1)*ceta)+(delta*LN(speed)))+(epsilon*speed)))))</f>
        <v>1.991279980140287E-2</v>
      </c>
      <c r="V7598" s="8">
        <f t="shared" si="265"/>
        <v>86</v>
      </c>
    </row>
    <row r="7599" spans="1:28">
      <c r="A7599" s="34" t="s">
        <v>19</v>
      </c>
      <c r="B7599" s="34" t="s">
        <v>72</v>
      </c>
      <c r="C7599" s="5" t="s">
        <v>164</v>
      </c>
      <c r="D7599" s="35" t="s">
        <v>90</v>
      </c>
      <c r="E7599" s="36" t="s">
        <v>14</v>
      </c>
      <c r="F7599" s="37">
        <v>50</v>
      </c>
      <c r="G7599" s="38">
        <v>-0.04</v>
      </c>
      <c r="H7599" s="34">
        <v>0.9927987787935515</v>
      </c>
      <c r="I7599" s="35">
        <v>0.36238235688150722</v>
      </c>
      <c r="J7599" s="35">
        <v>0.98354094681829229</v>
      </c>
      <c r="K7599" s="35">
        <v>-0.85467337952299582</v>
      </c>
      <c r="L7599" s="35">
        <v>0</v>
      </c>
      <c r="M7599" s="35">
        <v>0</v>
      </c>
      <c r="N7599" s="35">
        <v>0</v>
      </c>
      <c r="O7599" s="35">
        <v>0</v>
      </c>
      <c r="P7599" s="36">
        <v>12</v>
      </c>
      <c r="Q7599" s="37">
        <v>86</v>
      </c>
      <c r="R7599" s="36">
        <v>0</v>
      </c>
      <c r="S7599" s="39">
        <f t="shared" si="264"/>
        <v>86</v>
      </c>
      <c r="T7599" s="34" t="s">
        <v>29</v>
      </c>
      <c r="U7599" s="12">
        <f>((alpha*(beta^speed))*(speed^ceta))</f>
        <v>1.9317592623772045E-3</v>
      </c>
      <c r="V7599" s="8">
        <f t="shared" si="265"/>
        <v>86</v>
      </c>
      <c r="AB7599" s="41"/>
    </row>
    <row r="7600" spans="1:28">
      <c r="A7600" s="34" t="s">
        <v>19</v>
      </c>
      <c r="B7600" s="34" t="s">
        <v>72</v>
      </c>
      <c r="C7600" s="5" t="s">
        <v>164</v>
      </c>
      <c r="D7600" s="35" t="s">
        <v>90</v>
      </c>
      <c r="E7600" s="36" t="s">
        <v>18</v>
      </c>
      <c r="F7600" s="37">
        <v>50</v>
      </c>
      <c r="G7600" s="38">
        <v>-0.04</v>
      </c>
      <c r="H7600" s="34">
        <v>0.98852437810104532</v>
      </c>
      <c r="I7600" s="35">
        <v>2.4573272416842443E-2</v>
      </c>
      <c r="J7600" s="35">
        <v>0.9852948947080935</v>
      </c>
      <c r="K7600" s="35">
        <v>-0.65684288532518331</v>
      </c>
      <c r="L7600" s="35">
        <v>0</v>
      </c>
      <c r="M7600" s="35">
        <v>0</v>
      </c>
      <c r="N7600" s="35">
        <v>0</v>
      </c>
      <c r="O7600" s="35">
        <v>0</v>
      </c>
      <c r="P7600" s="36">
        <v>12</v>
      </c>
      <c r="Q7600" s="37">
        <v>86</v>
      </c>
      <c r="R7600" s="36">
        <v>0</v>
      </c>
      <c r="S7600" s="39">
        <f t="shared" si="264"/>
        <v>86</v>
      </c>
      <c r="T7600" s="34" t="s">
        <v>29</v>
      </c>
      <c r="U7600" s="12">
        <f>((alpha*(beta^speed))*(speed^ceta))</f>
        <v>3.685508746881671E-4</v>
      </c>
      <c r="V7600" s="8">
        <f t="shared" si="265"/>
        <v>86</v>
      </c>
      <c r="AB7600" s="41"/>
    </row>
    <row r="7601" spans="1:28">
      <c r="A7601" s="34" t="s">
        <v>19</v>
      </c>
      <c r="B7601" s="34" t="s">
        <v>72</v>
      </c>
      <c r="C7601" s="5" t="s">
        <v>164</v>
      </c>
      <c r="D7601" s="35" t="s">
        <v>90</v>
      </c>
      <c r="E7601" s="36" t="s">
        <v>17</v>
      </c>
      <c r="F7601" s="37">
        <v>50</v>
      </c>
      <c r="G7601" s="38">
        <v>-0.04</v>
      </c>
      <c r="H7601" s="34">
        <v>0.97141280636874749</v>
      </c>
      <c r="I7601" s="35">
        <v>682.76286084070261</v>
      </c>
      <c r="J7601" s="35">
        <v>0.96278981290469068</v>
      </c>
      <c r="K7601" s="35">
        <v>-0.36429721465424963</v>
      </c>
      <c r="L7601" s="35">
        <v>0</v>
      </c>
      <c r="M7601" s="35">
        <v>0</v>
      </c>
      <c r="N7601" s="35">
        <v>0</v>
      </c>
      <c r="O7601" s="35">
        <v>0</v>
      </c>
      <c r="P7601" s="36">
        <v>12</v>
      </c>
      <c r="Q7601" s="37">
        <v>86</v>
      </c>
      <c r="R7601" s="36">
        <v>0</v>
      </c>
      <c r="S7601" s="39">
        <f t="shared" si="264"/>
        <v>86</v>
      </c>
      <c r="T7601" s="34" t="s">
        <v>29</v>
      </c>
      <c r="U7601" s="12">
        <f>((alpha*(beta^speed))*(speed^ceta))</f>
        <v>5.1670816676231963</v>
      </c>
      <c r="V7601" s="8">
        <f t="shared" si="265"/>
        <v>86</v>
      </c>
    </row>
    <row r="7602" spans="1:28">
      <c r="A7602" s="34" t="s">
        <v>19</v>
      </c>
      <c r="B7602" s="34" t="s">
        <v>72</v>
      </c>
      <c r="C7602" s="5" t="s">
        <v>164</v>
      </c>
      <c r="D7602" s="35" t="s">
        <v>90</v>
      </c>
      <c r="E7602" s="36" t="s">
        <v>15</v>
      </c>
      <c r="F7602" s="37">
        <v>100</v>
      </c>
      <c r="G7602" s="38">
        <v>-0.04</v>
      </c>
      <c r="H7602" s="34">
        <v>0.99119736980547957</v>
      </c>
      <c r="I7602" s="35">
        <v>-6.0265082285874225E-2</v>
      </c>
      <c r="J7602" s="35">
        <v>14.529099890769341</v>
      </c>
      <c r="K7602" s="35">
        <v>0.17492949537601407</v>
      </c>
      <c r="L7602" s="35">
        <v>0.9590127163287081</v>
      </c>
      <c r="M7602" s="35">
        <v>1.5699815113635229E-2</v>
      </c>
      <c r="N7602" s="35">
        <v>0</v>
      </c>
      <c r="O7602" s="35">
        <v>0</v>
      </c>
      <c r="P7602" s="36">
        <v>12</v>
      </c>
      <c r="Q7602" s="37">
        <v>86</v>
      </c>
      <c r="R7602" s="36">
        <v>10</v>
      </c>
      <c r="S7602" s="39">
        <f t="shared" si="264"/>
        <v>86</v>
      </c>
      <c r="T7602" s="34" t="s">
        <v>44</v>
      </c>
      <c r="U7602" s="12">
        <f>(alpha+(beta/(1+EXP((((-1)*ceta)+(delta*LN(speed)))+(epsilon*speed)))))</f>
        <v>2.0733843353037407E-3</v>
      </c>
      <c r="V7602" s="8">
        <f t="shared" si="265"/>
        <v>86</v>
      </c>
    </row>
    <row r="7603" spans="1:28">
      <c r="A7603" s="34" t="s">
        <v>19</v>
      </c>
      <c r="B7603" s="34" t="s">
        <v>72</v>
      </c>
      <c r="C7603" s="5" t="s">
        <v>164</v>
      </c>
      <c r="D7603" s="35" t="s">
        <v>90</v>
      </c>
      <c r="E7603" s="36" t="s">
        <v>16</v>
      </c>
      <c r="F7603" s="37">
        <v>100</v>
      </c>
      <c r="G7603" s="38">
        <v>-0.04</v>
      </c>
      <c r="H7603" s="34">
        <v>0.97799008606162152</v>
      </c>
      <c r="I7603" s="35">
        <v>-0.2783636152023356</v>
      </c>
      <c r="J7603" s="35">
        <v>4.8574730472911476</v>
      </c>
      <c r="K7603" s="35">
        <v>3.415068298821506</v>
      </c>
      <c r="L7603" s="35">
        <v>1.4322140784096871</v>
      </c>
      <c r="M7603" s="35">
        <v>-2.5264997650501901E-3</v>
      </c>
      <c r="N7603" s="35">
        <v>0</v>
      </c>
      <c r="O7603" s="35">
        <v>0</v>
      </c>
      <c r="P7603" s="36">
        <v>12</v>
      </c>
      <c r="Q7603" s="37">
        <v>86</v>
      </c>
      <c r="R7603" s="36">
        <v>10</v>
      </c>
      <c r="S7603" s="39">
        <f t="shared" si="264"/>
        <v>86</v>
      </c>
      <c r="T7603" s="34" t="s">
        <v>44</v>
      </c>
      <c r="U7603" s="12">
        <f>(alpha+(beta/(1+EXP((((-1)*ceta)+(delta*LN(speed)))+(epsilon*speed)))))</f>
        <v>1.4266046298780199E-2</v>
      </c>
      <c r="V7603" s="8">
        <f t="shared" si="265"/>
        <v>86</v>
      </c>
    </row>
    <row r="7604" spans="1:28">
      <c r="A7604" s="34" t="s">
        <v>19</v>
      </c>
      <c r="B7604" s="34" t="s">
        <v>72</v>
      </c>
      <c r="C7604" s="5" t="s">
        <v>164</v>
      </c>
      <c r="D7604" s="35" t="s">
        <v>90</v>
      </c>
      <c r="E7604" s="36" t="s">
        <v>14</v>
      </c>
      <c r="F7604" s="37">
        <v>100</v>
      </c>
      <c r="G7604" s="38">
        <v>-0.04</v>
      </c>
      <c r="H7604" s="34">
        <v>0.99154345649279363</v>
      </c>
      <c r="I7604" s="35">
        <v>0.30493394599713547</v>
      </c>
      <c r="J7604" s="35">
        <v>0.98154774797468614</v>
      </c>
      <c r="K7604" s="35">
        <v>-0.79023201488151429</v>
      </c>
      <c r="L7604" s="35">
        <v>0</v>
      </c>
      <c r="M7604" s="35">
        <v>0</v>
      </c>
      <c r="N7604" s="35">
        <v>0</v>
      </c>
      <c r="O7604" s="35">
        <v>0</v>
      </c>
      <c r="P7604" s="36">
        <v>12</v>
      </c>
      <c r="Q7604" s="37">
        <v>86</v>
      </c>
      <c r="R7604" s="36">
        <v>0</v>
      </c>
      <c r="S7604" s="39">
        <f t="shared" si="264"/>
        <v>86</v>
      </c>
      <c r="T7604" s="34" t="s">
        <v>29</v>
      </c>
      <c r="U7604" s="12">
        <f>((alpha*(beta^speed))*(speed^ceta))</f>
        <v>1.8192242134628552E-3</v>
      </c>
      <c r="V7604" s="8">
        <f t="shared" si="265"/>
        <v>86</v>
      </c>
      <c r="AB7604" s="41"/>
    </row>
    <row r="7605" spans="1:28">
      <c r="A7605" s="34" t="s">
        <v>19</v>
      </c>
      <c r="B7605" s="34" t="s">
        <v>72</v>
      </c>
      <c r="C7605" s="5" t="s">
        <v>164</v>
      </c>
      <c r="D7605" s="35" t="s">
        <v>90</v>
      </c>
      <c r="E7605" s="36" t="s">
        <v>18</v>
      </c>
      <c r="F7605" s="37">
        <v>100</v>
      </c>
      <c r="G7605" s="38">
        <v>-0.04</v>
      </c>
      <c r="H7605" s="34">
        <v>0.98457563220164424</v>
      </c>
      <c r="I7605" s="35">
        <v>100.22079127011068</v>
      </c>
      <c r="J7605" s="35">
        <v>9.7281472595462084</v>
      </c>
      <c r="K7605" s="35">
        <v>0.2051937865155955</v>
      </c>
      <c r="L7605" s="35">
        <v>0</v>
      </c>
      <c r="M7605" s="35">
        <v>0</v>
      </c>
      <c r="N7605" s="35">
        <v>0</v>
      </c>
      <c r="O7605" s="35">
        <v>0</v>
      </c>
      <c r="P7605" s="36">
        <v>12</v>
      </c>
      <c r="Q7605" s="37">
        <v>86</v>
      </c>
      <c r="R7605" s="36">
        <v>5</v>
      </c>
      <c r="S7605" s="39">
        <f t="shared" si="264"/>
        <v>86</v>
      </c>
      <c r="T7605" s="34" t="s">
        <v>36</v>
      </c>
      <c r="U7605" s="12">
        <f>(1/(((ceta*(speed^2))+(beta*speed))+alpha))</f>
        <v>4.0742247136642056E-4</v>
      </c>
      <c r="V7605" s="8">
        <f t="shared" si="265"/>
        <v>86</v>
      </c>
      <c r="AB7605" s="41"/>
    </row>
    <row r="7606" spans="1:28">
      <c r="A7606" s="34" t="s">
        <v>19</v>
      </c>
      <c r="B7606" s="34" t="s">
        <v>72</v>
      </c>
      <c r="C7606" s="5" t="s">
        <v>164</v>
      </c>
      <c r="D7606" s="35" t="s">
        <v>90</v>
      </c>
      <c r="E7606" s="36" t="s">
        <v>17</v>
      </c>
      <c r="F7606" s="37">
        <v>100</v>
      </c>
      <c r="G7606" s="38">
        <v>-0.04</v>
      </c>
      <c r="H7606" s="34">
        <v>0.96303010420973634</v>
      </c>
      <c r="I7606" s="35">
        <v>499.52105153417278</v>
      </c>
      <c r="J7606" s="35">
        <v>0.95866956815252524</v>
      </c>
      <c r="K7606" s="35">
        <v>-0.21758139025399767</v>
      </c>
      <c r="L7606" s="35">
        <v>0</v>
      </c>
      <c r="M7606" s="35">
        <v>0</v>
      </c>
      <c r="N7606" s="35">
        <v>0</v>
      </c>
      <c r="O7606" s="35">
        <v>0</v>
      </c>
      <c r="P7606" s="36">
        <v>12</v>
      </c>
      <c r="Q7606" s="37">
        <v>86</v>
      </c>
      <c r="R7606" s="36">
        <v>0</v>
      </c>
      <c r="S7606" s="39">
        <f t="shared" si="264"/>
        <v>86</v>
      </c>
      <c r="T7606" s="34" t="s">
        <v>29</v>
      </c>
      <c r="U7606" s="12">
        <f>((alpha*(beta^speed))*(speed^ceta))</f>
        <v>5.0254145764101787</v>
      </c>
      <c r="V7606" s="8">
        <f t="shared" si="265"/>
        <v>86</v>
      </c>
    </row>
    <row r="7607" spans="1:28">
      <c r="A7607" s="34" t="s">
        <v>19</v>
      </c>
      <c r="B7607" s="34" t="s">
        <v>72</v>
      </c>
      <c r="C7607" s="5" t="s">
        <v>164</v>
      </c>
      <c r="D7607" s="35" t="s">
        <v>90</v>
      </c>
      <c r="E7607" s="36" t="s">
        <v>15</v>
      </c>
      <c r="F7607" s="37">
        <v>0</v>
      </c>
      <c r="G7607" s="38">
        <v>-0.02</v>
      </c>
      <c r="H7607" s="34">
        <v>0.99361807801882063</v>
      </c>
      <c r="I7607" s="35">
        <v>0.2748460379496217</v>
      </c>
      <c r="J7607" s="35">
        <v>17.053130253872148</v>
      </c>
      <c r="K7607" s="35">
        <v>0.15841203609296031</v>
      </c>
      <c r="L7607" s="35">
        <v>0.84404081881892579</v>
      </c>
      <c r="M7607" s="35">
        <v>4.3505504358177668E-2</v>
      </c>
      <c r="N7607" s="35">
        <v>0</v>
      </c>
      <c r="O7607" s="35">
        <v>0</v>
      </c>
      <c r="P7607" s="36">
        <v>12</v>
      </c>
      <c r="Q7607" s="37">
        <v>86</v>
      </c>
      <c r="R7607" s="36">
        <v>10</v>
      </c>
      <c r="S7607" s="39">
        <f t="shared" si="264"/>
        <v>86</v>
      </c>
      <c r="T7607" s="34" t="s">
        <v>44</v>
      </c>
      <c r="U7607" s="12">
        <f>(alpha+(beta/(1+EXP((((-1)*ceta)+(delta*LN(speed)))+(epsilon*speed)))))</f>
        <v>0.28587726084905307</v>
      </c>
      <c r="V7607" s="8">
        <f t="shared" si="265"/>
        <v>86</v>
      </c>
    </row>
    <row r="7608" spans="1:28">
      <c r="A7608" s="34" t="s">
        <v>19</v>
      </c>
      <c r="B7608" s="34" t="s">
        <v>72</v>
      </c>
      <c r="C7608" s="5" t="s">
        <v>164</v>
      </c>
      <c r="D7608" s="35" t="s">
        <v>90</v>
      </c>
      <c r="E7608" s="36" t="s">
        <v>16</v>
      </c>
      <c r="F7608" s="37">
        <v>0</v>
      </c>
      <c r="G7608" s="38">
        <v>-0.02</v>
      </c>
      <c r="H7608" s="34">
        <v>0.9970947800276414</v>
      </c>
      <c r="I7608" s="35">
        <v>0.41557856428824846</v>
      </c>
      <c r="J7608" s="35">
        <v>40.396873869746777</v>
      </c>
      <c r="K7608" s="35">
        <v>-0.47228986056905958</v>
      </c>
      <c r="L7608" s="35">
        <v>0.7949862538296304</v>
      </c>
      <c r="M7608" s="35">
        <v>3.1172440307759074E-2</v>
      </c>
      <c r="N7608" s="35">
        <v>0</v>
      </c>
      <c r="O7608" s="35">
        <v>0</v>
      </c>
      <c r="P7608" s="36">
        <v>12</v>
      </c>
      <c r="Q7608" s="37">
        <v>86</v>
      </c>
      <c r="R7608" s="36">
        <v>10</v>
      </c>
      <c r="S7608" s="39">
        <f t="shared" si="264"/>
        <v>86</v>
      </c>
      <c r="T7608" s="34" t="s">
        <v>44</v>
      </c>
      <c r="U7608" s="12">
        <f>(alpha+(beta/(1+EXP((((-1)*ceta)+(delta*LN(speed)))+(epsilon*speed)))))</f>
        <v>0.46552773276632986</v>
      </c>
      <c r="V7608" s="8">
        <f t="shared" si="265"/>
        <v>86</v>
      </c>
    </row>
    <row r="7609" spans="1:28">
      <c r="A7609" s="34" t="s">
        <v>19</v>
      </c>
      <c r="B7609" s="34" t="s">
        <v>72</v>
      </c>
      <c r="C7609" s="5" t="s">
        <v>164</v>
      </c>
      <c r="D7609" s="35" t="s">
        <v>90</v>
      </c>
      <c r="E7609" s="36" t="s">
        <v>14</v>
      </c>
      <c r="F7609" s="37">
        <v>0</v>
      </c>
      <c r="G7609" s="38">
        <v>-0.02</v>
      </c>
      <c r="H7609" s="34">
        <v>0.99303577501112139</v>
      </c>
      <c r="I7609" s="35">
        <v>0.85036485332658751</v>
      </c>
      <c r="J7609" s="35">
        <v>1.0086103659379269</v>
      </c>
      <c r="K7609" s="35">
        <v>-1.2238425456780815</v>
      </c>
      <c r="L7609" s="35">
        <v>0</v>
      </c>
      <c r="M7609" s="35">
        <v>0</v>
      </c>
      <c r="N7609" s="35">
        <v>0</v>
      </c>
      <c r="O7609" s="35">
        <v>0</v>
      </c>
      <c r="P7609" s="36">
        <v>12</v>
      </c>
      <c r="Q7609" s="37">
        <v>86</v>
      </c>
      <c r="R7609" s="36">
        <v>0</v>
      </c>
      <c r="S7609" s="39">
        <f t="shared" si="264"/>
        <v>86</v>
      </c>
      <c r="T7609" s="34" t="s">
        <v>29</v>
      </c>
      <c r="U7609" s="12">
        <f>((alpha*(beta^speed))*(speed^ceta))</f>
        <v>7.6260305225446237E-3</v>
      </c>
      <c r="V7609" s="8">
        <f t="shared" si="265"/>
        <v>86</v>
      </c>
    </row>
    <row r="7610" spans="1:28">
      <c r="A7610" s="34" t="s">
        <v>19</v>
      </c>
      <c r="B7610" s="34" t="s">
        <v>72</v>
      </c>
      <c r="C7610" s="5" t="s">
        <v>164</v>
      </c>
      <c r="D7610" s="35" t="s">
        <v>90</v>
      </c>
      <c r="E7610" s="36" t="s">
        <v>18</v>
      </c>
      <c r="F7610" s="37">
        <v>0</v>
      </c>
      <c r="G7610" s="38">
        <v>-0.02</v>
      </c>
      <c r="H7610" s="34">
        <v>0.9890926193234334</v>
      </c>
      <c r="I7610" s="35">
        <v>-2.5721955449004823</v>
      </c>
      <c r="J7610" s="35">
        <v>-2.5631624940250313</v>
      </c>
      <c r="K7610" s="35">
        <v>-1.0356625325042579</v>
      </c>
      <c r="L7610" s="35">
        <v>0</v>
      </c>
      <c r="M7610" s="35">
        <v>0</v>
      </c>
      <c r="N7610" s="35">
        <v>0</v>
      </c>
      <c r="O7610" s="35">
        <v>0</v>
      </c>
      <c r="P7610" s="36">
        <v>12</v>
      </c>
      <c r="Q7610" s="37">
        <v>86</v>
      </c>
      <c r="R7610" s="36">
        <v>13</v>
      </c>
      <c r="S7610" s="39">
        <f t="shared" si="264"/>
        <v>86</v>
      </c>
      <c r="T7610" s="34" t="s">
        <v>50</v>
      </c>
      <c r="U7610" s="12">
        <f>EXP((alpha+(beta/speed))+(ceta*LN(speed)))</f>
        <v>7.3532324858543129E-4</v>
      </c>
      <c r="V7610" s="8">
        <f t="shared" si="265"/>
        <v>86</v>
      </c>
      <c r="AB7610" s="41"/>
    </row>
    <row r="7611" spans="1:28">
      <c r="A7611" s="34" t="s">
        <v>19</v>
      </c>
      <c r="B7611" s="34" t="s">
        <v>72</v>
      </c>
      <c r="C7611" s="5" t="s">
        <v>164</v>
      </c>
      <c r="D7611" s="35" t="s">
        <v>90</v>
      </c>
      <c r="E7611" s="36" t="s">
        <v>17</v>
      </c>
      <c r="F7611" s="37">
        <v>0</v>
      </c>
      <c r="G7611" s="38">
        <v>-0.02</v>
      </c>
      <c r="H7611" s="34">
        <v>0.97951776500372612</v>
      </c>
      <c r="I7611" s="35">
        <v>2712.2441581232761</v>
      </c>
      <c r="J7611" s="35">
        <v>1.0023692287111121</v>
      </c>
      <c r="K7611" s="35">
        <v>-0.97817364112673222</v>
      </c>
      <c r="L7611" s="35">
        <v>0</v>
      </c>
      <c r="M7611" s="35">
        <v>0</v>
      </c>
      <c r="N7611" s="35">
        <v>0</v>
      </c>
      <c r="O7611" s="35">
        <v>0</v>
      </c>
      <c r="P7611" s="36">
        <v>12</v>
      </c>
      <c r="Q7611" s="37">
        <v>86</v>
      </c>
      <c r="R7611" s="36">
        <v>0</v>
      </c>
      <c r="S7611" s="39">
        <f t="shared" si="264"/>
        <v>86</v>
      </c>
      <c r="T7611" s="34" t="s">
        <v>29</v>
      </c>
      <c r="U7611" s="12">
        <f t="shared" ref="U7611:U7616" si="266">((alpha*(beta^speed))*(speed^ceta))</f>
        <v>42.602768541167059</v>
      </c>
      <c r="V7611" s="8">
        <f t="shared" si="265"/>
        <v>86</v>
      </c>
    </row>
    <row r="7612" spans="1:28">
      <c r="A7612" s="34" t="s">
        <v>19</v>
      </c>
      <c r="B7612" s="34" t="s">
        <v>72</v>
      </c>
      <c r="C7612" s="5" t="s">
        <v>164</v>
      </c>
      <c r="D7612" s="35" t="s">
        <v>90</v>
      </c>
      <c r="E7612" s="36" t="s">
        <v>15</v>
      </c>
      <c r="F7612" s="37">
        <v>50</v>
      </c>
      <c r="G7612" s="38">
        <v>-0.02</v>
      </c>
      <c r="H7612" s="34">
        <v>0.99522885588382848</v>
      </c>
      <c r="I7612" s="35">
        <v>21.575043136087807</v>
      </c>
      <c r="J7612" s="35">
        <v>0.99536949328459412</v>
      </c>
      <c r="K7612" s="35">
        <v>-1.0382184833837911</v>
      </c>
      <c r="L7612" s="35">
        <v>0</v>
      </c>
      <c r="M7612" s="35">
        <v>0</v>
      </c>
      <c r="N7612" s="35">
        <v>0</v>
      </c>
      <c r="O7612" s="35">
        <v>0</v>
      </c>
      <c r="P7612" s="36">
        <v>12</v>
      </c>
      <c r="Q7612" s="37">
        <v>86</v>
      </c>
      <c r="R7612" s="36">
        <v>0</v>
      </c>
      <c r="S7612" s="39">
        <f t="shared" si="264"/>
        <v>86</v>
      </c>
      <c r="T7612" s="34" t="s">
        <v>29</v>
      </c>
      <c r="U7612" s="12">
        <f t="shared" si="266"/>
        <v>0.14196185557722885</v>
      </c>
      <c r="V7612" s="8">
        <f t="shared" si="265"/>
        <v>86</v>
      </c>
    </row>
    <row r="7613" spans="1:28">
      <c r="A7613" s="34" t="s">
        <v>19</v>
      </c>
      <c r="B7613" s="34" t="s">
        <v>72</v>
      </c>
      <c r="C7613" s="5" t="s">
        <v>164</v>
      </c>
      <c r="D7613" s="35" t="s">
        <v>90</v>
      </c>
      <c r="E7613" s="36" t="s">
        <v>16</v>
      </c>
      <c r="F7613" s="37">
        <v>50</v>
      </c>
      <c r="G7613" s="38">
        <v>-0.02</v>
      </c>
      <c r="H7613" s="34">
        <v>0.99417303676978674</v>
      </c>
      <c r="I7613" s="35">
        <v>29.151751815117386</v>
      </c>
      <c r="J7613" s="35">
        <v>0.99522542517415047</v>
      </c>
      <c r="K7613" s="35">
        <v>-0.93223331387119424</v>
      </c>
      <c r="L7613" s="35">
        <v>0</v>
      </c>
      <c r="M7613" s="35">
        <v>0</v>
      </c>
      <c r="N7613" s="35">
        <v>0</v>
      </c>
      <c r="O7613" s="35">
        <v>0</v>
      </c>
      <c r="P7613" s="36">
        <v>12</v>
      </c>
      <c r="Q7613" s="37">
        <v>86</v>
      </c>
      <c r="R7613" s="36">
        <v>0</v>
      </c>
      <c r="S7613" s="39">
        <f t="shared" si="264"/>
        <v>86</v>
      </c>
      <c r="T7613" s="34" t="s">
        <v>29</v>
      </c>
      <c r="U7613" s="12">
        <f t="shared" si="266"/>
        <v>0.30374317543868257</v>
      </c>
      <c r="V7613" s="8">
        <f t="shared" si="265"/>
        <v>86</v>
      </c>
    </row>
    <row r="7614" spans="1:28">
      <c r="A7614" s="34" t="s">
        <v>19</v>
      </c>
      <c r="B7614" s="34" t="s">
        <v>72</v>
      </c>
      <c r="C7614" s="5" t="s">
        <v>164</v>
      </c>
      <c r="D7614" s="35" t="s">
        <v>90</v>
      </c>
      <c r="E7614" s="36" t="s">
        <v>14</v>
      </c>
      <c r="F7614" s="37">
        <v>50</v>
      </c>
      <c r="G7614" s="38">
        <v>-0.02</v>
      </c>
      <c r="H7614" s="34">
        <v>0.99468587565760813</v>
      </c>
      <c r="I7614" s="35">
        <v>0.50468483212402615</v>
      </c>
      <c r="J7614" s="35">
        <v>0.99612408061235824</v>
      </c>
      <c r="K7614" s="35">
        <v>-0.96918565519526878</v>
      </c>
      <c r="L7614" s="35">
        <v>0</v>
      </c>
      <c r="M7614" s="35">
        <v>0</v>
      </c>
      <c r="N7614" s="35">
        <v>0</v>
      </c>
      <c r="O7614" s="35">
        <v>0</v>
      </c>
      <c r="P7614" s="36">
        <v>12</v>
      </c>
      <c r="Q7614" s="37">
        <v>86</v>
      </c>
      <c r="R7614" s="36">
        <v>0</v>
      </c>
      <c r="S7614" s="39">
        <f t="shared" si="264"/>
        <v>86</v>
      </c>
      <c r="T7614" s="34" t="s">
        <v>29</v>
      </c>
      <c r="U7614" s="12">
        <f t="shared" si="266"/>
        <v>4.8204530488442322E-3</v>
      </c>
      <c r="V7614" s="8">
        <f t="shared" si="265"/>
        <v>86</v>
      </c>
      <c r="AB7614" s="41"/>
    </row>
    <row r="7615" spans="1:28">
      <c r="A7615" s="34" t="s">
        <v>19</v>
      </c>
      <c r="B7615" s="34" t="s">
        <v>72</v>
      </c>
      <c r="C7615" s="5" t="s">
        <v>164</v>
      </c>
      <c r="D7615" s="35" t="s">
        <v>90</v>
      </c>
      <c r="E7615" s="36" t="s">
        <v>18</v>
      </c>
      <c r="F7615" s="37">
        <v>50</v>
      </c>
      <c r="G7615" s="38">
        <v>-0.02</v>
      </c>
      <c r="H7615" s="34">
        <v>0.98364408986229945</v>
      </c>
      <c r="I7615" s="35">
        <v>2.6208610211035977E-2</v>
      </c>
      <c r="J7615" s="35">
        <v>0.98895531713185569</v>
      </c>
      <c r="K7615" s="35">
        <v>-0.62019495561459914</v>
      </c>
      <c r="L7615" s="35">
        <v>0</v>
      </c>
      <c r="M7615" s="35">
        <v>0</v>
      </c>
      <c r="N7615" s="35">
        <v>0</v>
      </c>
      <c r="O7615" s="35">
        <v>0</v>
      </c>
      <c r="P7615" s="36">
        <v>12</v>
      </c>
      <c r="Q7615" s="37">
        <v>86</v>
      </c>
      <c r="R7615" s="36">
        <v>0</v>
      </c>
      <c r="S7615" s="39">
        <f t="shared" si="264"/>
        <v>86</v>
      </c>
      <c r="T7615" s="34" t="s">
        <v>29</v>
      </c>
      <c r="U7615" s="12">
        <f t="shared" si="266"/>
        <v>6.3660700502526804E-4</v>
      </c>
      <c r="V7615" s="8">
        <f t="shared" si="265"/>
        <v>86</v>
      </c>
      <c r="AB7615" s="41"/>
    </row>
    <row r="7616" spans="1:28">
      <c r="A7616" s="34" t="s">
        <v>19</v>
      </c>
      <c r="B7616" s="34" t="s">
        <v>72</v>
      </c>
      <c r="C7616" s="5" t="s">
        <v>164</v>
      </c>
      <c r="D7616" s="35" t="s">
        <v>90</v>
      </c>
      <c r="E7616" s="36" t="s">
        <v>17</v>
      </c>
      <c r="F7616" s="37">
        <v>50</v>
      </c>
      <c r="G7616" s="38">
        <v>-0.02</v>
      </c>
      <c r="H7616" s="34">
        <v>0.97191884219511304</v>
      </c>
      <c r="I7616" s="35">
        <v>1265.8836660513186</v>
      </c>
      <c r="J7616" s="35">
        <v>0.98593614421221165</v>
      </c>
      <c r="K7616" s="35">
        <v>-0.5781305259757229</v>
      </c>
      <c r="L7616" s="35">
        <v>0</v>
      </c>
      <c r="M7616" s="35">
        <v>0</v>
      </c>
      <c r="N7616" s="35">
        <v>0</v>
      </c>
      <c r="O7616" s="35">
        <v>0</v>
      </c>
      <c r="P7616" s="36">
        <v>12</v>
      </c>
      <c r="Q7616" s="37">
        <v>86</v>
      </c>
      <c r="R7616" s="36">
        <v>0</v>
      </c>
      <c r="S7616" s="39">
        <f t="shared" si="264"/>
        <v>86</v>
      </c>
      <c r="T7616" s="34" t="s">
        <v>29</v>
      </c>
      <c r="U7616" s="12">
        <f t="shared" si="266"/>
        <v>28.509983195986464</v>
      </c>
      <c r="V7616" s="8">
        <f t="shared" si="265"/>
        <v>86</v>
      </c>
    </row>
    <row r="7617" spans="1:28">
      <c r="A7617" s="34" t="s">
        <v>19</v>
      </c>
      <c r="B7617" s="34" t="s">
        <v>72</v>
      </c>
      <c r="C7617" s="5" t="s">
        <v>164</v>
      </c>
      <c r="D7617" s="35" t="s">
        <v>90</v>
      </c>
      <c r="E7617" s="36" t="s">
        <v>15</v>
      </c>
      <c r="F7617" s="37">
        <v>100</v>
      </c>
      <c r="G7617" s="38">
        <v>-0.02</v>
      </c>
      <c r="H7617" s="34">
        <v>0.99397125030601019</v>
      </c>
      <c r="I7617" s="35">
        <v>-0.16044753075847537</v>
      </c>
      <c r="J7617" s="35">
        <v>13.949854542179704</v>
      </c>
      <c r="K7617" s="35">
        <v>0.44306608886666154</v>
      </c>
      <c r="L7617" s="35">
        <v>0.98778872748288982</v>
      </c>
      <c r="M7617" s="35">
        <v>4.6169716178795086E-5</v>
      </c>
      <c r="N7617" s="35">
        <v>0</v>
      </c>
      <c r="O7617" s="35">
        <v>0</v>
      </c>
      <c r="P7617" s="36">
        <v>12</v>
      </c>
      <c r="Q7617" s="37">
        <v>86</v>
      </c>
      <c r="R7617" s="36">
        <v>10</v>
      </c>
      <c r="S7617" s="39">
        <f t="shared" si="264"/>
        <v>86</v>
      </c>
      <c r="T7617" s="34" t="s">
        <v>44</v>
      </c>
      <c r="U7617" s="12">
        <f>(alpha+(beta/(1+EXP((((-1)*ceta)+(delta*LN(speed)))+(epsilon*speed)))))</f>
        <v>0.10028580158101255</v>
      </c>
      <c r="V7617" s="8">
        <f t="shared" si="265"/>
        <v>86</v>
      </c>
    </row>
    <row r="7618" spans="1:28">
      <c r="A7618" s="34" t="s">
        <v>19</v>
      </c>
      <c r="B7618" s="34" t="s">
        <v>72</v>
      </c>
      <c r="C7618" s="5" t="s">
        <v>164</v>
      </c>
      <c r="D7618" s="35" t="s">
        <v>90</v>
      </c>
      <c r="E7618" s="36" t="s">
        <v>16</v>
      </c>
      <c r="F7618" s="37">
        <v>100</v>
      </c>
      <c r="G7618" s="38">
        <v>-0.02</v>
      </c>
      <c r="H7618" s="34">
        <v>0.99199483427850976</v>
      </c>
      <c r="I7618" s="35">
        <v>-0.13688389092381242</v>
      </c>
      <c r="J7618" s="35">
        <v>39.030985916046951</v>
      </c>
      <c r="K7618" s="35">
        <v>-9.3956432447855308E-3</v>
      </c>
      <c r="L7618" s="35">
        <v>1.0208769802764406</v>
      </c>
      <c r="M7618" s="35">
        <v>-1.4014997269784068E-4</v>
      </c>
      <c r="N7618" s="35">
        <v>0</v>
      </c>
      <c r="O7618" s="35">
        <v>0</v>
      </c>
      <c r="P7618" s="36">
        <v>12</v>
      </c>
      <c r="Q7618" s="37">
        <v>86</v>
      </c>
      <c r="R7618" s="36">
        <v>10</v>
      </c>
      <c r="S7618" s="39">
        <f t="shared" ref="S7618:S7681" si="267">V7618</f>
        <v>86</v>
      </c>
      <c r="T7618" s="34" t="s">
        <v>44</v>
      </c>
      <c r="U7618" s="12">
        <f>(alpha+(beta/(1+EXP((((-1)*ceta)+(delta*LN(speed)))+(epsilon*speed)))))</f>
        <v>0.27340447955296998</v>
      </c>
      <c r="V7618" s="8">
        <f t="shared" ref="V7618:V7681" si="268">IF($V$1&lt;P7618,P7618,IF($V$1&gt;Q7618,Q7618,$V$1))</f>
        <v>86</v>
      </c>
    </row>
    <row r="7619" spans="1:28">
      <c r="A7619" s="34" t="s">
        <v>19</v>
      </c>
      <c r="B7619" s="34" t="s">
        <v>72</v>
      </c>
      <c r="C7619" s="5" t="s">
        <v>164</v>
      </c>
      <c r="D7619" s="35" t="s">
        <v>90</v>
      </c>
      <c r="E7619" s="36" t="s">
        <v>14</v>
      </c>
      <c r="F7619" s="37">
        <v>100</v>
      </c>
      <c r="G7619" s="38">
        <v>-0.02</v>
      </c>
      <c r="H7619" s="34">
        <v>0.99242967871136656</v>
      </c>
      <c r="I7619" s="35">
        <v>0.3328919720815664</v>
      </c>
      <c r="J7619" s="35">
        <v>0.98940969657825151</v>
      </c>
      <c r="K7619" s="35">
        <v>-0.78249959597131513</v>
      </c>
      <c r="L7619" s="35">
        <v>0</v>
      </c>
      <c r="M7619" s="35">
        <v>0</v>
      </c>
      <c r="N7619" s="35">
        <v>0</v>
      </c>
      <c r="O7619" s="35">
        <v>0</v>
      </c>
      <c r="P7619" s="36">
        <v>12</v>
      </c>
      <c r="Q7619" s="37">
        <v>86</v>
      </c>
      <c r="R7619" s="36">
        <v>0</v>
      </c>
      <c r="S7619" s="39">
        <f t="shared" si="267"/>
        <v>86</v>
      </c>
      <c r="T7619" s="34" t="s">
        <v>29</v>
      </c>
      <c r="U7619" s="12">
        <f>((alpha*(beta^speed))*(speed^ceta))</f>
        <v>4.0823385941099492E-3</v>
      </c>
      <c r="V7619" s="8">
        <f t="shared" si="268"/>
        <v>86</v>
      </c>
      <c r="AB7619" s="41"/>
    </row>
    <row r="7620" spans="1:28">
      <c r="A7620" s="34" t="s">
        <v>19</v>
      </c>
      <c r="B7620" s="34" t="s">
        <v>72</v>
      </c>
      <c r="C7620" s="5" t="s">
        <v>164</v>
      </c>
      <c r="D7620" s="35" t="s">
        <v>90</v>
      </c>
      <c r="E7620" s="36" t="s">
        <v>18</v>
      </c>
      <c r="F7620" s="37">
        <v>100</v>
      </c>
      <c r="G7620" s="38">
        <v>-0.02</v>
      </c>
      <c r="H7620" s="34">
        <v>0.97886239378154227</v>
      </c>
      <c r="I7620" s="35">
        <v>-2.556339650508432E-8</v>
      </c>
      <c r="J7620" s="35">
        <v>4.658245419053387E-6</v>
      </c>
      <c r="K7620" s="35">
        <v>-3.0123007014307813E-4</v>
      </c>
      <c r="L7620" s="35">
        <v>8.009204963942116E-3</v>
      </c>
      <c r="M7620" s="35">
        <v>0</v>
      </c>
      <c r="N7620" s="35">
        <v>0</v>
      </c>
      <c r="O7620" s="35">
        <v>0</v>
      </c>
      <c r="P7620" s="36">
        <v>12</v>
      </c>
      <c r="Q7620" s="37">
        <v>86</v>
      </c>
      <c r="R7620" s="36">
        <v>14</v>
      </c>
      <c r="S7620" s="39">
        <f t="shared" si="267"/>
        <v>86</v>
      </c>
      <c r="T7620" s="34" t="s">
        <v>51</v>
      </c>
      <c r="U7620" s="12">
        <f>(((alpha*(speed^3))+(beta*(speed^2))+(ceta*speed))+delta)</f>
        <v>2.9605032351833621E-4</v>
      </c>
      <c r="V7620" s="8">
        <f t="shared" si="268"/>
        <v>86</v>
      </c>
      <c r="AB7620" s="41"/>
    </row>
    <row r="7621" spans="1:28">
      <c r="A7621" s="34" t="s">
        <v>19</v>
      </c>
      <c r="B7621" s="34" t="s">
        <v>72</v>
      </c>
      <c r="C7621" s="5" t="s">
        <v>164</v>
      </c>
      <c r="D7621" s="35" t="s">
        <v>90</v>
      </c>
      <c r="E7621" s="36" t="s">
        <v>17</v>
      </c>
      <c r="F7621" s="37">
        <v>100</v>
      </c>
      <c r="G7621" s="38">
        <v>-0.02</v>
      </c>
      <c r="H7621" s="34">
        <v>0.96249092822477023</v>
      </c>
      <c r="I7621" s="35">
        <v>-1.295789361470027E-3</v>
      </c>
      <c r="J7621" s="35">
        <v>0.23817913912415517</v>
      </c>
      <c r="K7621" s="35">
        <v>-15.658331451879157</v>
      </c>
      <c r="L7621" s="35">
        <v>418.54830125076137</v>
      </c>
      <c r="M7621" s="35">
        <v>0</v>
      </c>
      <c r="N7621" s="35">
        <v>0</v>
      </c>
      <c r="O7621" s="35">
        <v>0</v>
      </c>
      <c r="P7621" s="36">
        <v>12</v>
      </c>
      <c r="Q7621" s="37">
        <v>86</v>
      </c>
      <c r="R7621" s="36">
        <v>14</v>
      </c>
      <c r="S7621" s="39">
        <f t="shared" si="267"/>
        <v>86</v>
      </c>
      <c r="T7621" s="34" t="s">
        <v>51</v>
      </c>
      <c r="U7621" s="12">
        <f>(((alpha*(speed^3))+(beta*(speed^2))+(ceta*speed))+delta)</f>
        <v>9.3101112522260792</v>
      </c>
      <c r="V7621" s="8">
        <f t="shared" si="268"/>
        <v>86</v>
      </c>
    </row>
    <row r="7622" spans="1:28">
      <c r="A7622" s="34" t="s">
        <v>19</v>
      </c>
      <c r="B7622" s="34" t="s">
        <v>72</v>
      </c>
      <c r="C7622" s="5" t="s">
        <v>164</v>
      </c>
      <c r="D7622" s="35" t="s">
        <v>90</v>
      </c>
      <c r="E7622" s="36" t="s">
        <v>15</v>
      </c>
      <c r="F7622" s="37">
        <v>0</v>
      </c>
      <c r="G7622" s="38">
        <v>0.02</v>
      </c>
      <c r="H7622" s="34">
        <v>0.99807259181618591</v>
      </c>
      <c r="I7622" s="35">
        <v>19.093128931401896</v>
      </c>
      <c r="J7622" s="35">
        <v>1.0090880208421833</v>
      </c>
      <c r="K7622" s="35">
        <v>-0.93069246212378076</v>
      </c>
      <c r="L7622" s="35">
        <v>0</v>
      </c>
      <c r="M7622" s="35">
        <v>0</v>
      </c>
      <c r="N7622" s="35">
        <v>0</v>
      </c>
      <c r="O7622" s="35">
        <v>0</v>
      </c>
      <c r="P7622" s="36">
        <v>12</v>
      </c>
      <c r="Q7622" s="37">
        <v>86</v>
      </c>
      <c r="R7622" s="36">
        <v>0</v>
      </c>
      <c r="S7622" s="39">
        <f t="shared" si="267"/>
        <v>86</v>
      </c>
      <c r="T7622" s="34" t="s">
        <v>29</v>
      </c>
      <c r="U7622" s="12">
        <f>((alpha*(beta^speed))*(speed^ceta))</f>
        <v>0.65819158917881271</v>
      </c>
      <c r="V7622" s="8">
        <f t="shared" si="268"/>
        <v>86</v>
      </c>
    </row>
    <row r="7623" spans="1:28">
      <c r="A7623" s="34" t="s">
        <v>19</v>
      </c>
      <c r="B7623" s="34" t="s">
        <v>72</v>
      </c>
      <c r="C7623" s="5" t="s">
        <v>164</v>
      </c>
      <c r="D7623" s="35" t="s">
        <v>90</v>
      </c>
      <c r="E7623" s="36" t="s">
        <v>16</v>
      </c>
      <c r="F7623" s="37">
        <v>0</v>
      </c>
      <c r="G7623" s="38">
        <v>0.02</v>
      </c>
      <c r="H7623" s="34">
        <v>0.99505377564638076</v>
      </c>
      <c r="I7623" s="35">
        <v>0.1961372025155935</v>
      </c>
      <c r="J7623" s="35">
        <v>26.078939879947665</v>
      </c>
      <c r="K7623" s="35">
        <v>-7.8719764692334909E-2</v>
      </c>
      <c r="L7623" s="35">
        <v>0.53623159300705947</v>
      </c>
      <c r="M7623" s="35">
        <v>8.5272407193163119E-2</v>
      </c>
      <c r="N7623" s="35">
        <v>0</v>
      </c>
      <c r="O7623" s="35">
        <v>0</v>
      </c>
      <c r="P7623" s="36">
        <v>12</v>
      </c>
      <c r="Q7623" s="37">
        <v>86</v>
      </c>
      <c r="R7623" s="36">
        <v>10</v>
      </c>
      <c r="S7623" s="39">
        <f t="shared" si="267"/>
        <v>86</v>
      </c>
      <c r="T7623" s="34" t="s">
        <v>44</v>
      </c>
      <c r="U7623" s="12">
        <f>(alpha+(beta/(1+EXP((((-1)*ceta)+(delta*LN(speed)))+(epsilon*speed)))))</f>
        <v>0.19758221711638785</v>
      </c>
      <c r="V7623" s="8">
        <f t="shared" si="268"/>
        <v>86</v>
      </c>
    </row>
    <row r="7624" spans="1:28">
      <c r="A7624" s="34" t="s">
        <v>19</v>
      </c>
      <c r="B7624" s="34" t="s">
        <v>72</v>
      </c>
      <c r="C7624" s="5" t="s">
        <v>164</v>
      </c>
      <c r="D7624" s="35" t="s">
        <v>90</v>
      </c>
      <c r="E7624" s="36" t="s">
        <v>14</v>
      </c>
      <c r="F7624" s="37">
        <v>0</v>
      </c>
      <c r="G7624" s="38">
        <v>0.02</v>
      </c>
      <c r="H7624" s="34">
        <v>0.99841440479068255</v>
      </c>
      <c r="I7624" s="35">
        <v>0.45301120856595778</v>
      </c>
      <c r="J7624" s="35">
        <v>1.007171095355494</v>
      </c>
      <c r="K7624" s="35">
        <v>-0.87817656858292314</v>
      </c>
      <c r="L7624" s="35">
        <v>0</v>
      </c>
      <c r="M7624" s="35">
        <v>0</v>
      </c>
      <c r="N7624" s="35">
        <v>0</v>
      </c>
      <c r="O7624" s="35">
        <v>0</v>
      </c>
      <c r="P7624" s="36">
        <v>12</v>
      </c>
      <c r="Q7624" s="37">
        <v>86</v>
      </c>
      <c r="R7624" s="36">
        <v>0</v>
      </c>
      <c r="S7624" s="39">
        <f t="shared" si="267"/>
        <v>86</v>
      </c>
      <c r="T7624" s="34" t="s">
        <v>29</v>
      </c>
      <c r="U7624" s="12">
        <f>((alpha*(beta^speed))*(speed^ceta))</f>
        <v>1.6755505679522709E-2</v>
      </c>
      <c r="V7624" s="8">
        <f t="shared" si="268"/>
        <v>86</v>
      </c>
      <c r="AB7624" s="41"/>
    </row>
    <row r="7625" spans="1:28">
      <c r="A7625" s="34" t="s">
        <v>19</v>
      </c>
      <c r="B7625" s="34" t="s">
        <v>72</v>
      </c>
      <c r="C7625" s="5" t="s">
        <v>164</v>
      </c>
      <c r="D7625" s="35" t="s">
        <v>90</v>
      </c>
      <c r="E7625" s="36" t="s">
        <v>18</v>
      </c>
      <c r="F7625" s="37">
        <v>0</v>
      </c>
      <c r="G7625" s="38">
        <v>0.02</v>
      </c>
      <c r="H7625" s="34">
        <v>0.98257070608286101</v>
      </c>
      <c r="I7625" s="35">
        <v>2.952688484403844E-2</v>
      </c>
      <c r="J7625" s="35">
        <v>-0.62281567734370269</v>
      </c>
      <c r="K7625" s="35">
        <v>7.7621562322154695E-6</v>
      </c>
      <c r="L7625" s="35">
        <v>1.2178922182399439</v>
      </c>
      <c r="M7625" s="35">
        <v>0</v>
      </c>
      <c r="N7625" s="35">
        <v>0</v>
      </c>
      <c r="O7625" s="35">
        <v>0</v>
      </c>
      <c r="P7625" s="36">
        <v>12</v>
      </c>
      <c r="Q7625" s="37">
        <v>86</v>
      </c>
      <c r="R7625" s="36">
        <v>1</v>
      </c>
      <c r="S7625" s="39">
        <f t="shared" si="267"/>
        <v>86</v>
      </c>
      <c r="T7625" s="34" t="s">
        <v>30</v>
      </c>
      <c r="U7625" s="12">
        <f>((alpha*(speed^beta))+(ceta*(speed^delta)))</f>
        <v>3.6043380264918204E-3</v>
      </c>
      <c r="V7625" s="8">
        <f t="shared" si="268"/>
        <v>86</v>
      </c>
      <c r="AB7625" s="41"/>
    </row>
    <row r="7626" spans="1:28">
      <c r="A7626" s="34" t="s">
        <v>19</v>
      </c>
      <c r="B7626" s="34" t="s">
        <v>72</v>
      </c>
      <c r="C7626" s="5" t="s">
        <v>164</v>
      </c>
      <c r="D7626" s="35" t="s">
        <v>90</v>
      </c>
      <c r="E7626" s="36" t="s">
        <v>17</v>
      </c>
      <c r="F7626" s="37">
        <v>0</v>
      </c>
      <c r="G7626" s="38">
        <v>0.02</v>
      </c>
      <c r="H7626" s="34">
        <v>0.9877430242508024</v>
      </c>
      <c r="I7626" s="35">
        <v>1795.4819846198595</v>
      </c>
      <c r="J7626" s="35">
        <v>1.0105477206683167</v>
      </c>
      <c r="K7626" s="35">
        <v>-0.65554499572310421</v>
      </c>
      <c r="L7626" s="35">
        <v>0</v>
      </c>
      <c r="M7626" s="35">
        <v>0</v>
      </c>
      <c r="N7626" s="35">
        <v>0</v>
      </c>
      <c r="O7626" s="35">
        <v>0</v>
      </c>
      <c r="P7626" s="36">
        <v>12</v>
      </c>
      <c r="Q7626" s="37">
        <v>86</v>
      </c>
      <c r="R7626" s="36">
        <v>0</v>
      </c>
      <c r="S7626" s="39">
        <f t="shared" si="267"/>
        <v>86</v>
      </c>
      <c r="T7626" s="34" t="s">
        <v>29</v>
      </c>
      <c r="U7626" s="12">
        <f>((alpha*(beta^speed))*(speed^ceta))</f>
        <v>238.73570766524307</v>
      </c>
      <c r="V7626" s="8">
        <f t="shared" si="268"/>
        <v>86</v>
      </c>
    </row>
    <row r="7627" spans="1:28">
      <c r="A7627" s="34" t="s">
        <v>19</v>
      </c>
      <c r="B7627" s="34" t="s">
        <v>72</v>
      </c>
      <c r="C7627" s="5" t="s">
        <v>164</v>
      </c>
      <c r="D7627" s="35" t="s">
        <v>90</v>
      </c>
      <c r="E7627" s="36" t="s">
        <v>15</v>
      </c>
      <c r="F7627" s="37">
        <v>50</v>
      </c>
      <c r="G7627" s="38">
        <v>0.02</v>
      </c>
      <c r="H7627" s="34">
        <v>0.99770871000692729</v>
      </c>
      <c r="I7627" s="35">
        <v>15.86224041974087</v>
      </c>
      <c r="J7627" s="35">
        <v>1.0078215316730714</v>
      </c>
      <c r="K7627" s="35">
        <v>-0.83337123730820506</v>
      </c>
      <c r="L7627" s="35">
        <v>0</v>
      </c>
      <c r="M7627" s="35">
        <v>0</v>
      </c>
      <c r="N7627" s="35">
        <v>0</v>
      </c>
      <c r="O7627" s="35">
        <v>0</v>
      </c>
      <c r="P7627" s="36">
        <v>12</v>
      </c>
      <c r="Q7627" s="37">
        <v>86</v>
      </c>
      <c r="R7627" s="36">
        <v>0</v>
      </c>
      <c r="S7627" s="39">
        <f t="shared" si="267"/>
        <v>86</v>
      </c>
      <c r="T7627" s="34" t="s">
        <v>29</v>
      </c>
      <c r="U7627" s="12">
        <f>((alpha*(beta^speed))*(speed^ceta))</f>
        <v>0.75718424117275285</v>
      </c>
      <c r="V7627" s="8">
        <f t="shared" si="268"/>
        <v>86</v>
      </c>
    </row>
    <row r="7628" spans="1:28">
      <c r="A7628" s="34" t="s">
        <v>19</v>
      </c>
      <c r="B7628" s="34" t="s">
        <v>72</v>
      </c>
      <c r="C7628" s="5" t="s">
        <v>164</v>
      </c>
      <c r="D7628" s="35" t="s">
        <v>90</v>
      </c>
      <c r="E7628" s="36" t="s">
        <v>16</v>
      </c>
      <c r="F7628" s="37">
        <v>50</v>
      </c>
      <c r="G7628" s="38">
        <v>0.02</v>
      </c>
      <c r="H7628" s="34">
        <v>0.99657338227655257</v>
      </c>
      <c r="I7628" s="35">
        <v>0.27123962670968593</v>
      </c>
      <c r="J7628" s="35">
        <v>20.374035247937091</v>
      </c>
      <c r="K7628" s="35">
        <v>0.56572453257480071</v>
      </c>
      <c r="L7628" s="35">
        <v>0.54089856400639269</v>
      </c>
      <c r="M7628" s="35">
        <v>0.14382202781852338</v>
      </c>
      <c r="N7628" s="35">
        <v>0</v>
      </c>
      <c r="O7628" s="35">
        <v>0</v>
      </c>
      <c r="P7628" s="36">
        <v>12</v>
      </c>
      <c r="Q7628" s="37">
        <v>86</v>
      </c>
      <c r="R7628" s="36">
        <v>10</v>
      </c>
      <c r="S7628" s="39">
        <f t="shared" si="267"/>
        <v>86</v>
      </c>
      <c r="T7628" s="34" t="s">
        <v>44</v>
      </c>
      <c r="U7628" s="12">
        <f>(alpha+(beta/(1+EXP((((-1)*ceta)+(delta*LN(speed)))+(epsilon*speed)))))</f>
        <v>0.27125332746930259</v>
      </c>
      <c r="V7628" s="8">
        <f t="shared" si="268"/>
        <v>86</v>
      </c>
    </row>
    <row r="7629" spans="1:28">
      <c r="A7629" s="34" t="s">
        <v>19</v>
      </c>
      <c r="B7629" s="34" t="s">
        <v>72</v>
      </c>
      <c r="C7629" s="5" t="s">
        <v>164</v>
      </c>
      <c r="D7629" s="35" t="s">
        <v>90</v>
      </c>
      <c r="E7629" s="36" t="s">
        <v>14</v>
      </c>
      <c r="F7629" s="37">
        <v>50</v>
      </c>
      <c r="G7629" s="38">
        <v>0.02</v>
      </c>
      <c r="H7629" s="34">
        <v>0.99690768337784297</v>
      </c>
      <c r="I7629" s="35">
        <v>0.42808701853366166</v>
      </c>
      <c r="J7629" s="35">
        <v>1.0092834542597759</v>
      </c>
      <c r="K7629" s="35">
        <v>-0.84882202098922954</v>
      </c>
      <c r="L7629" s="35">
        <v>0</v>
      </c>
      <c r="M7629" s="35">
        <v>0</v>
      </c>
      <c r="N7629" s="35">
        <v>0</v>
      </c>
      <c r="O7629" s="35">
        <v>0</v>
      </c>
      <c r="P7629" s="36">
        <v>12</v>
      </c>
      <c r="Q7629" s="37">
        <v>86</v>
      </c>
      <c r="R7629" s="36">
        <v>0</v>
      </c>
      <c r="S7629" s="39">
        <f t="shared" si="267"/>
        <v>86</v>
      </c>
      <c r="T7629" s="34" t="s">
        <v>29</v>
      </c>
      <c r="U7629" s="12">
        <f>((alpha*(beta^speed))*(speed^ceta))</f>
        <v>2.1608190006150559E-2</v>
      </c>
      <c r="V7629" s="8">
        <f t="shared" si="268"/>
        <v>86</v>
      </c>
    </row>
    <row r="7630" spans="1:28">
      <c r="A7630" s="34" t="s">
        <v>19</v>
      </c>
      <c r="B7630" s="34" t="s">
        <v>72</v>
      </c>
      <c r="C7630" s="5" t="s">
        <v>164</v>
      </c>
      <c r="D7630" s="35" t="s">
        <v>90</v>
      </c>
      <c r="E7630" s="36" t="s">
        <v>18</v>
      </c>
      <c r="F7630" s="37">
        <v>50</v>
      </c>
      <c r="G7630" s="38">
        <v>0.02</v>
      </c>
      <c r="H7630" s="34">
        <v>0.98415773799788819</v>
      </c>
      <c r="I7630" s="35">
        <v>2.3748435331670908E-2</v>
      </c>
      <c r="J7630" s="35">
        <v>1.0046687516413557</v>
      </c>
      <c r="K7630" s="35">
        <v>-0.48633956392430411</v>
      </c>
      <c r="L7630" s="35">
        <v>0</v>
      </c>
      <c r="M7630" s="35">
        <v>0</v>
      </c>
      <c r="N7630" s="35">
        <v>0</v>
      </c>
      <c r="O7630" s="35">
        <v>0</v>
      </c>
      <c r="P7630" s="36">
        <v>12</v>
      </c>
      <c r="Q7630" s="37">
        <v>86</v>
      </c>
      <c r="R7630" s="36">
        <v>0</v>
      </c>
      <c r="S7630" s="39">
        <f t="shared" si="267"/>
        <v>86</v>
      </c>
      <c r="T7630" s="34" t="s">
        <v>29</v>
      </c>
      <c r="U7630" s="12">
        <f>((alpha*(beta^speed))*(speed^ceta))</f>
        <v>4.0623823725158279E-3</v>
      </c>
      <c r="V7630" s="8">
        <f t="shared" si="268"/>
        <v>86</v>
      </c>
      <c r="AB7630" s="41"/>
    </row>
    <row r="7631" spans="1:28">
      <c r="A7631" s="34" t="s">
        <v>19</v>
      </c>
      <c r="B7631" s="34" t="s">
        <v>72</v>
      </c>
      <c r="C7631" s="5" t="s">
        <v>164</v>
      </c>
      <c r="D7631" s="35" t="s">
        <v>90</v>
      </c>
      <c r="E7631" s="36" t="s">
        <v>17</v>
      </c>
      <c r="F7631" s="37">
        <v>50</v>
      </c>
      <c r="G7631" s="38">
        <v>0.02</v>
      </c>
      <c r="H7631" s="34">
        <v>0.97732115170598532</v>
      </c>
      <c r="I7631" s="35">
        <v>1572.5000907089789</v>
      </c>
      <c r="J7631" s="35">
        <v>1.0079703380358314</v>
      </c>
      <c r="K7631" s="35">
        <v>-0.51842603100164197</v>
      </c>
      <c r="L7631" s="35">
        <v>0</v>
      </c>
      <c r="M7631" s="35">
        <v>0</v>
      </c>
      <c r="N7631" s="35">
        <v>0</v>
      </c>
      <c r="O7631" s="35">
        <v>0</v>
      </c>
      <c r="P7631" s="36">
        <v>12</v>
      </c>
      <c r="Q7631" s="37">
        <v>86</v>
      </c>
      <c r="R7631" s="36">
        <v>0</v>
      </c>
      <c r="S7631" s="39">
        <f t="shared" si="267"/>
        <v>86</v>
      </c>
      <c r="T7631" s="34" t="s">
        <v>29</v>
      </c>
      <c r="U7631" s="12">
        <f>((alpha*(beta^speed))*(speed^ceta))</f>
        <v>309.17403113189937</v>
      </c>
      <c r="V7631" s="8">
        <f t="shared" si="268"/>
        <v>86</v>
      </c>
    </row>
    <row r="7632" spans="1:28">
      <c r="A7632" s="34" t="s">
        <v>19</v>
      </c>
      <c r="B7632" s="34" t="s">
        <v>72</v>
      </c>
      <c r="C7632" s="5" t="s">
        <v>164</v>
      </c>
      <c r="D7632" s="35" t="s">
        <v>90</v>
      </c>
      <c r="E7632" s="36" t="s">
        <v>15</v>
      </c>
      <c r="F7632" s="37">
        <v>100</v>
      </c>
      <c r="G7632" s="38">
        <v>0.02</v>
      </c>
      <c r="H7632" s="34">
        <v>0.99390973777202507</v>
      </c>
      <c r="I7632" s="35">
        <v>7.7103619119654949</v>
      </c>
      <c r="J7632" s="35">
        <v>-0.522807997871784</v>
      </c>
      <c r="K7632" s="35">
        <v>489.7530363435651</v>
      </c>
      <c r="L7632" s="35">
        <v>-3.1162729710567985</v>
      </c>
      <c r="M7632" s="35">
        <v>0</v>
      </c>
      <c r="N7632" s="35">
        <v>0</v>
      </c>
      <c r="O7632" s="35">
        <v>0</v>
      </c>
      <c r="P7632" s="36">
        <v>12</v>
      </c>
      <c r="Q7632" s="37">
        <v>86</v>
      </c>
      <c r="R7632" s="36">
        <v>1</v>
      </c>
      <c r="S7632" s="39">
        <f t="shared" si="267"/>
        <v>86</v>
      </c>
      <c r="T7632" s="34" t="s">
        <v>30</v>
      </c>
      <c r="U7632" s="12">
        <f>((alpha*(speed^beta))+(ceta*(speed^delta)))</f>
        <v>0.75156865074781432</v>
      </c>
      <c r="V7632" s="8">
        <f t="shared" si="268"/>
        <v>86</v>
      </c>
    </row>
    <row r="7633" spans="1:28">
      <c r="A7633" s="34" t="s">
        <v>19</v>
      </c>
      <c r="B7633" s="34" t="s">
        <v>72</v>
      </c>
      <c r="C7633" s="5" t="s">
        <v>164</v>
      </c>
      <c r="D7633" s="35" t="s">
        <v>90</v>
      </c>
      <c r="E7633" s="36" t="s">
        <v>16</v>
      </c>
      <c r="F7633" s="37">
        <v>100</v>
      </c>
      <c r="G7633" s="38">
        <v>0.02</v>
      </c>
      <c r="H7633" s="34">
        <v>0.99213746531358338</v>
      </c>
      <c r="I7633" s="35">
        <v>0.34570148381009547</v>
      </c>
      <c r="J7633" s="35">
        <v>1.2128386829602515</v>
      </c>
      <c r="K7633" s="35">
        <v>31.792645302797876</v>
      </c>
      <c r="L7633" s="35">
        <v>13.025536184884984</v>
      </c>
      <c r="M7633" s="35">
        <v>-0.23314586541372018</v>
      </c>
      <c r="N7633" s="35">
        <v>0</v>
      </c>
      <c r="O7633" s="35">
        <v>0</v>
      </c>
      <c r="P7633" s="36">
        <v>12</v>
      </c>
      <c r="Q7633" s="37">
        <v>86</v>
      </c>
      <c r="R7633" s="36">
        <v>10</v>
      </c>
      <c r="S7633" s="39">
        <f t="shared" si="267"/>
        <v>86</v>
      </c>
      <c r="T7633" s="34" t="s">
        <v>44</v>
      </c>
      <c r="U7633" s="12">
        <f>(alpha+(beta/(1+EXP((((-1)*ceta)+(delta*LN(speed)))+(epsilon*speed)))))</f>
        <v>0.34821472292513866</v>
      </c>
      <c r="V7633" s="8">
        <f t="shared" si="268"/>
        <v>86</v>
      </c>
    </row>
    <row r="7634" spans="1:28">
      <c r="A7634" s="34" t="s">
        <v>19</v>
      </c>
      <c r="B7634" s="34" t="s">
        <v>72</v>
      </c>
      <c r="C7634" s="5" t="s">
        <v>164</v>
      </c>
      <c r="D7634" s="35" t="s">
        <v>90</v>
      </c>
      <c r="E7634" s="36" t="s">
        <v>14</v>
      </c>
      <c r="F7634" s="37">
        <v>100</v>
      </c>
      <c r="G7634" s="38">
        <v>0.02</v>
      </c>
      <c r="H7634" s="34">
        <v>0.9936327238078525</v>
      </c>
      <c r="I7634" s="35">
        <v>5.9187858196322489</v>
      </c>
      <c r="J7634" s="35">
        <v>0.9630917153604347</v>
      </c>
      <c r="K7634" s="35">
        <v>-7.5733392431050041E-3</v>
      </c>
      <c r="L7634" s="35">
        <v>0</v>
      </c>
      <c r="M7634" s="35">
        <v>0</v>
      </c>
      <c r="N7634" s="35">
        <v>0</v>
      </c>
      <c r="O7634" s="35">
        <v>0</v>
      </c>
      <c r="P7634" s="36">
        <v>12</v>
      </c>
      <c r="Q7634" s="37">
        <v>86</v>
      </c>
      <c r="R7634" s="36">
        <v>5</v>
      </c>
      <c r="S7634" s="39">
        <f t="shared" si="267"/>
        <v>86</v>
      </c>
      <c r="T7634" s="34" t="s">
        <v>36</v>
      </c>
      <c r="U7634" s="12">
        <f>(1/(((ceta*(speed^2))+(beta*speed))+alpha))</f>
        <v>3.0550903392565904E-2</v>
      </c>
      <c r="V7634" s="8">
        <f t="shared" si="268"/>
        <v>86</v>
      </c>
      <c r="AB7634" s="41"/>
    </row>
    <row r="7635" spans="1:28">
      <c r="A7635" s="34" t="s">
        <v>19</v>
      </c>
      <c r="B7635" s="34" t="s">
        <v>72</v>
      </c>
      <c r="C7635" s="5" t="s">
        <v>164</v>
      </c>
      <c r="D7635" s="35" t="s">
        <v>90</v>
      </c>
      <c r="E7635" s="36" t="s">
        <v>18</v>
      </c>
      <c r="F7635" s="37">
        <v>100</v>
      </c>
      <c r="G7635" s="38">
        <v>0.02</v>
      </c>
      <c r="H7635" s="34">
        <v>0.98313194234897117</v>
      </c>
      <c r="I7635" s="35">
        <v>-2.6568459287326203E-8</v>
      </c>
      <c r="J7635" s="35">
        <v>4.6288239461608658E-6</v>
      </c>
      <c r="K7635" s="35">
        <v>-2.9409766777016794E-4</v>
      </c>
      <c r="L7635" s="35">
        <v>1.1438695842208867E-2</v>
      </c>
      <c r="M7635" s="35">
        <v>0</v>
      </c>
      <c r="N7635" s="35">
        <v>0</v>
      </c>
      <c r="O7635" s="35">
        <v>0</v>
      </c>
      <c r="P7635" s="36">
        <v>12</v>
      </c>
      <c r="Q7635" s="37">
        <v>86</v>
      </c>
      <c r="R7635" s="36">
        <v>14</v>
      </c>
      <c r="S7635" s="39">
        <f t="shared" si="267"/>
        <v>86</v>
      </c>
      <c r="T7635" s="34" t="s">
        <v>51</v>
      </c>
      <c r="U7635" s="12">
        <f>(((alpha*(speed^3))+(beta*(speed^2))+(ceta*speed))+delta)</f>
        <v>3.4820503793206344E-3</v>
      </c>
      <c r="V7635" s="8">
        <f t="shared" si="268"/>
        <v>86</v>
      </c>
      <c r="AB7635" s="41"/>
    </row>
    <row r="7636" spans="1:28">
      <c r="A7636" s="34" t="s">
        <v>19</v>
      </c>
      <c r="B7636" s="34" t="s">
        <v>72</v>
      </c>
      <c r="C7636" s="5" t="s">
        <v>164</v>
      </c>
      <c r="D7636" s="35" t="s">
        <v>90</v>
      </c>
      <c r="E7636" s="36" t="s">
        <v>17</v>
      </c>
      <c r="F7636" s="37">
        <v>100</v>
      </c>
      <c r="G7636" s="38">
        <v>0.02</v>
      </c>
      <c r="H7636" s="34">
        <v>0.96823474694878997</v>
      </c>
      <c r="I7636" s="35">
        <v>1485.9691166276853</v>
      </c>
      <c r="J7636" s="35">
        <v>1.0059514881632809</v>
      </c>
      <c r="K7636" s="35">
        <v>-0.42328259511683536</v>
      </c>
      <c r="L7636" s="35">
        <v>0</v>
      </c>
      <c r="M7636" s="35">
        <v>0</v>
      </c>
      <c r="N7636" s="35">
        <v>0</v>
      </c>
      <c r="O7636" s="35">
        <v>0</v>
      </c>
      <c r="P7636" s="36">
        <v>12</v>
      </c>
      <c r="Q7636" s="37">
        <v>86</v>
      </c>
      <c r="R7636" s="36">
        <v>0</v>
      </c>
      <c r="S7636" s="39">
        <f t="shared" si="267"/>
        <v>86</v>
      </c>
      <c r="T7636" s="34" t="s">
        <v>29</v>
      </c>
      <c r="U7636" s="12">
        <f>((alpha*(beta^speed))*(speed^ceta))</f>
        <v>375.66045425000385</v>
      </c>
      <c r="V7636" s="8">
        <f t="shared" si="268"/>
        <v>86</v>
      </c>
    </row>
    <row r="7637" spans="1:28">
      <c r="A7637" s="34" t="s">
        <v>19</v>
      </c>
      <c r="B7637" s="34" t="s">
        <v>72</v>
      </c>
      <c r="C7637" s="5" t="s">
        <v>164</v>
      </c>
      <c r="D7637" s="35" t="s">
        <v>90</v>
      </c>
      <c r="E7637" s="36" t="s">
        <v>15</v>
      </c>
      <c r="F7637" s="37">
        <v>0</v>
      </c>
      <c r="G7637" s="38">
        <v>0.04</v>
      </c>
      <c r="H7637" s="34">
        <v>0.99815160361580813</v>
      </c>
      <c r="I7637" s="35">
        <v>0.66008796594796781</v>
      </c>
      <c r="J7637" s="35">
        <v>22.917348714999324</v>
      </c>
      <c r="K7637" s="35">
        <v>0.49686174409755218</v>
      </c>
      <c r="L7637" s="35">
        <v>1.2266653122440354</v>
      </c>
      <c r="M7637" s="35">
        <v>-1.1767337967529205E-3</v>
      </c>
      <c r="N7637" s="35">
        <v>0</v>
      </c>
      <c r="O7637" s="35">
        <v>0</v>
      </c>
      <c r="P7637" s="36">
        <v>12</v>
      </c>
      <c r="Q7637" s="37">
        <v>86</v>
      </c>
      <c r="R7637" s="36">
        <v>10</v>
      </c>
      <c r="S7637" s="39">
        <f t="shared" si="267"/>
        <v>86</v>
      </c>
      <c r="T7637" s="34" t="s">
        <v>44</v>
      </c>
      <c r="U7637" s="12">
        <f>(alpha+(beta/(1+EXP((((-1)*ceta)+(delta*LN(speed)))+(epsilon*speed)))))</f>
        <v>0.83530789297719288</v>
      </c>
      <c r="V7637" s="8">
        <f t="shared" si="268"/>
        <v>86</v>
      </c>
    </row>
    <row r="7638" spans="1:28">
      <c r="A7638" s="34" t="s">
        <v>19</v>
      </c>
      <c r="B7638" s="34" t="s">
        <v>72</v>
      </c>
      <c r="C7638" s="5" t="s">
        <v>164</v>
      </c>
      <c r="D7638" s="35" t="s">
        <v>90</v>
      </c>
      <c r="E7638" s="36" t="s">
        <v>16</v>
      </c>
      <c r="F7638" s="37">
        <v>0</v>
      </c>
      <c r="G7638" s="38">
        <v>0.04</v>
      </c>
      <c r="H7638" s="34">
        <v>0.99652340375124104</v>
      </c>
      <c r="I7638" s="35">
        <v>0.2973947666585563</v>
      </c>
      <c r="J7638" s="35">
        <v>16.861454489278348</v>
      </c>
      <c r="K7638" s="35">
        <v>0.48653700612769368</v>
      </c>
      <c r="L7638" s="35">
        <v>0.33812442979683266</v>
      </c>
      <c r="M7638" s="35">
        <v>0.16353835468335173</v>
      </c>
      <c r="N7638" s="35">
        <v>0</v>
      </c>
      <c r="O7638" s="35">
        <v>0</v>
      </c>
      <c r="P7638" s="36">
        <v>12</v>
      </c>
      <c r="Q7638" s="37">
        <v>86</v>
      </c>
      <c r="R7638" s="36">
        <v>10</v>
      </c>
      <c r="S7638" s="39">
        <f t="shared" si="267"/>
        <v>86</v>
      </c>
      <c r="T7638" s="34" t="s">
        <v>44</v>
      </c>
      <c r="U7638" s="12">
        <f>(alpha+(beta/(1+EXP((((-1)*ceta)+(delta*LN(speed)))+(epsilon*speed)))))</f>
        <v>0.29739950958983535</v>
      </c>
      <c r="V7638" s="8">
        <f t="shared" si="268"/>
        <v>86</v>
      </c>
    </row>
    <row r="7639" spans="1:28">
      <c r="A7639" s="34" t="s">
        <v>19</v>
      </c>
      <c r="B7639" s="34" t="s">
        <v>72</v>
      </c>
      <c r="C7639" s="5" t="s">
        <v>164</v>
      </c>
      <c r="D7639" s="35" t="s">
        <v>90</v>
      </c>
      <c r="E7639" s="36" t="s">
        <v>14</v>
      </c>
      <c r="F7639" s="37">
        <v>0</v>
      </c>
      <c r="G7639" s="38">
        <v>0.04</v>
      </c>
      <c r="H7639" s="34">
        <v>0.99760281562864506</v>
      </c>
      <c r="I7639" s="35">
        <v>0.51828985969366248</v>
      </c>
      <c r="J7639" s="35">
        <v>1.0122800866111452</v>
      </c>
      <c r="K7639" s="35">
        <v>-0.92170142167652658</v>
      </c>
      <c r="L7639" s="35">
        <v>0</v>
      </c>
      <c r="M7639" s="35">
        <v>0</v>
      </c>
      <c r="N7639" s="35">
        <v>0</v>
      </c>
      <c r="O7639" s="35">
        <v>0</v>
      </c>
      <c r="P7639" s="36">
        <v>12</v>
      </c>
      <c r="Q7639" s="37">
        <v>86</v>
      </c>
      <c r="R7639" s="36">
        <v>0</v>
      </c>
      <c r="S7639" s="39">
        <f t="shared" si="267"/>
        <v>86</v>
      </c>
      <c r="T7639" s="34" t="s">
        <v>29</v>
      </c>
      <c r="U7639" s="12">
        <f>((alpha*(beta^speed))*(speed^ceta))</f>
        <v>2.4400705669324719E-2</v>
      </c>
      <c r="V7639" s="8">
        <f t="shared" si="268"/>
        <v>86</v>
      </c>
      <c r="AB7639" s="41"/>
    </row>
    <row r="7640" spans="1:28">
      <c r="A7640" s="34" t="s">
        <v>19</v>
      </c>
      <c r="B7640" s="34" t="s">
        <v>72</v>
      </c>
      <c r="C7640" s="5" t="s">
        <v>164</v>
      </c>
      <c r="D7640" s="35" t="s">
        <v>90</v>
      </c>
      <c r="E7640" s="36" t="s">
        <v>18</v>
      </c>
      <c r="F7640" s="37">
        <v>0</v>
      </c>
      <c r="G7640" s="38">
        <v>0.04</v>
      </c>
      <c r="H7640" s="34">
        <v>0.98103584816274081</v>
      </c>
      <c r="I7640" s="35">
        <v>-2.7469538350587134E-8</v>
      </c>
      <c r="J7640" s="35">
        <v>4.5760403387849364E-6</v>
      </c>
      <c r="K7640" s="35">
        <v>-2.5576021013082729E-4</v>
      </c>
      <c r="L7640" s="35">
        <v>9.8110051562637791E-3</v>
      </c>
      <c r="M7640" s="35">
        <v>0</v>
      </c>
      <c r="N7640" s="35">
        <v>0</v>
      </c>
      <c r="O7640" s="35">
        <v>0</v>
      </c>
      <c r="P7640" s="36">
        <v>12</v>
      </c>
      <c r="Q7640" s="37">
        <v>86</v>
      </c>
      <c r="R7640" s="36">
        <v>14</v>
      </c>
      <c r="S7640" s="39">
        <f t="shared" si="267"/>
        <v>86</v>
      </c>
      <c r="T7640" s="34" t="s">
        <v>51</v>
      </c>
      <c r="U7640" s="12">
        <f>(((alpha*(speed^3))+(beta*(speed^2))+(ceta*speed))+delta)</f>
        <v>4.1878567455449715E-3</v>
      </c>
      <c r="V7640" s="8">
        <f t="shared" si="268"/>
        <v>86</v>
      </c>
      <c r="AB7640" s="41"/>
    </row>
    <row r="7641" spans="1:28">
      <c r="A7641" s="34" t="s">
        <v>19</v>
      </c>
      <c r="B7641" s="34" t="s">
        <v>72</v>
      </c>
      <c r="C7641" s="5" t="s">
        <v>164</v>
      </c>
      <c r="D7641" s="35" t="s">
        <v>90</v>
      </c>
      <c r="E7641" s="36" t="s">
        <v>17</v>
      </c>
      <c r="F7641" s="37">
        <v>0</v>
      </c>
      <c r="G7641" s="38">
        <v>0.04</v>
      </c>
      <c r="H7641" s="34">
        <v>0.98703916246921009</v>
      </c>
      <c r="I7641" s="35">
        <v>1535.4784234626402</v>
      </c>
      <c r="J7641" s="35">
        <v>1.0093168472648935</v>
      </c>
      <c r="K7641" s="35">
        <v>-0.50789187475812125</v>
      </c>
      <c r="L7641" s="35">
        <v>0</v>
      </c>
      <c r="M7641" s="35">
        <v>0</v>
      </c>
      <c r="N7641" s="35">
        <v>0</v>
      </c>
      <c r="O7641" s="35">
        <v>0</v>
      </c>
      <c r="P7641" s="36">
        <v>12</v>
      </c>
      <c r="Q7641" s="37">
        <v>86</v>
      </c>
      <c r="R7641" s="36">
        <v>0</v>
      </c>
      <c r="S7641" s="39">
        <f t="shared" si="267"/>
        <v>86</v>
      </c>
      <c r="T7641" s="34" t="s">
        <v>29</v>
      </c>
      <c r="U7641" s="12">
        <f>((alpha*(beta^speed))*(speed^ceta))</f>
        <v>354.89068765913231</v>
      </c>
      <c r="V7641" s="8">
        <f t="shared" si="268"/>
        <v>86</v>
      </c>
    </row>
    <row r="7642" spans="1:28">
      <c r="A7642" s="34" t="s">
        <v>19</v>
      </c>
      <c r="B7642" s="34" t="s">
        <v>72</v>
      </c>
      <c r="C7642" s="5" t="s">
        <v>164</v>
      </c>
      <c r="D7642" s="35" t="s">
        <v>90</v>
      </c>
      <c r="E7642" s="36" t="s">
        <v>15</v>
      </c>
      <c r="F7642" s="37">
        <v>50</v>
      </c>
      <c r="G7642" s="38">
        <v>0.04</v>
      </c>
      <c r="H7642" s="34">
        <v>0.99375301856060083</v>
      </c>
      <c r="I7642" s="35">
        <v>204.1569647477516</v>
      </c>
      <c r="J7642" s="35">
        <v>-2.674540872891189</v>
      </c>
      <c r="K7642" s="35">
        <v>7.1625115771196874</v>
      </c>
      <c r="L7642" s="35">
        <v>-0.47040918290708217</v>
      </c>
      <c r="M7642" s="35">
        <v>0</v>
      </c>
      <c r="N7642" s="35">
        <v>0</v>
      </c>
      <c r="O7642" s="35">
        <v>0</v>
      </c>
      <c r="P7642" s="36">
        <v>12</v>
      </c>
      <c r="Q7642" s="37">
        <v>86</v>
      </c>
      <c r="R7642" s="36">
        <v>1</v>
      </c>
      <c r="S7642" s="39">
        <f t="shared" si="267"/>
        <v>86</v>
      </c>
      <c r="T7642" s="34" t="s">
        <v>30</v>
      </c>
      <c r="U7642" s="12">
        <f>((alpha*(speed^beta))+(ceta*(speed^delta)))</f>
        <v>0.88253753691265635</v>
      </c>
      <c r="V7642" s="8">
        <f t="shared" si="268"/>
        <v>86</v>
      </c>
    </row>
    <row r="7643" spans="1:28">
      <c r="A7643" s="34" t="s">
        <v>19</v>
      </c>
      <c r="B7643" s="34" t="s">
        <v>72</v>
      </c>
      <c r="C7643" s="5" t="s">
        <v>164</v>
      </c>
      <c r="D7643" s="35" t="s">
        <v>90</v>
      </c>
      <c r="E7643" s="36" t="s">
        <v>16</v>
      </c>
      <c r="F7643" s="37">
        <v>50</v>
      </c>
      <c r="G7643" s="38">
        <v>0.04</v>
      </c>
      <c r="H7643" s="34">
        <v>0.98870851482111599</v>
      </c>
      <c r="I7643" s="35">
        <v>0.424005703362894</v>
      </c>
      <c r="J7643" s="35">
        <v>176.11394717975182</v>
      </c>
      <c r="K7643" s="35">
        <v>2.0594962062632707</v>
      </c>
      <c r="L7643" s="35">
        <v>2.0082308588971696</v>
      </c>
      <c r="M7643" s="35">
        <v>0.21331499697448661</v>
      </c>
      <c r="N7643" s="35">
        <v>0</v>
      </c>
      <c r="O7643" s="35">
        <v>0</v>
      </c>
      <c r="P7643" s="36">
        <v>12</v>
      </c>
      <c r="Q7643" s="37">
        <v>86</v>
      </c>
      <c r="R7643" s="36">
        <v>10</v>
      </c>
      <c r="S7643" s="39">
        <f t="shared" si="267"/>
        <v>86</v>
      </c>
      <c r="T7643" s="34" t="s">
        <v>44</v>
      </c>
      <c r="U7643" s="12">
        <f>(alpha+(beta/(1+EXP((((-1)*ceta)+(delta*LN(speed)))+(epsilon*speed)))))</f>
        <v>0.42400570530436477</v>
      </c>
      <c r="V7643" s="8">
        <f t="shared" si="268"/>
        <v>86</v>
      </c>
    </row>
    <row r="7644" spans="1:28">
      <c r="A7644" s="34" t="s">
        <v>19</v>
      </c>
      <c r="B7644" s="34" t="s">
        <v>72</v>
      </c>
      <c r="C7644" s="5" t="s">
        <v>164</v>
      </c>
      <c r="D7644" s="35" t="s">
        <v>90</v>
      </c>
      <c r="E7644" s="36" t="s">
        <v>14</v>
      </c>
      <c r="F7644" s="37">
        <v>50</v>
      </c>
      <c r="G7644" s="38">
        <v>0.04</v>
      </c>
      <c r="H7644" s="34">
        <v>0.99358863743123105</v>
      </c>
      <c r="I7644" s="35">
        <v>6.9627986717889687</v>
      </c>
      <c r="J7644" s="35">
        <v>0.79760047556288538</v>
      </c>
      <c r="K7644" s="35">
        <v>-6.6076170843907848E-3</v>
      </c>
      <c r="L7644" s="35">
        <v>0</v>
      </c>
      <c r="M7644" s="35">
        <v>0</v>
      </c>
      <c r="N7644" s="35">
        <v>0</v>
      </c>
      <c r="O7644" s="35">
        <v>0</v>
      </c>
      <c r="P7644" s="36">
        <v>12</v>
      </c>
      <c r="Q7644" s="37">
        <v>86</v>
      </c>
      <c r="R7644" s="36">
        <v>5</v>
      </c>
      <c r="S7644" s="39">
        <f t="shared" si="267"/>
        <v>86</v>
      </c>
      <c r="T7644" s="34" t="s">
        <v>36</v>
      </c>
      <c r="U7644" s="12">
        <f>(1/(((ceta*(speed^2))+(beta*speed))+alpha))</f>
        <v>3.7472125028540047E-2</v>
      </c>
      <c r="V7644" s="8">
        <f t="shared" si="268"/>
        <v>86</v>
      </c>
      <c r="AB7644" s="41"/>
    </row>
    <row r="7645" spans="1:28">
      <c r="A7645" s="34" t="s">
        <v>19</v>
      </c>
      <c r="B7645" s="34" t="s">
        <v>72</v>
      </c>
      <c r="C7645" s="5" t="s">
        <v>164</v>
      </c>
      <c r="D7645" s="35" t="s">
        <v>90</v>
      </c>
      <c r="E7645" s="36" t="s">
        <v>18</v>
      </c>
      <c r="F7645" s="37">
        <v>50</v>
      </c>
      <c r="G7645" s="38">
        <v>0.04</v>
      </c>
      <c r="H7645" s="34">
        <v>0.98256283908142594</v>
      </c>
      <c r="I7645" s="35">
        <v>-1.8944294778412874E-8</v>
      </c>
      <c r="J7645" s="35">
        <v>3.0109421886390139E-6</v>
      </c>
      <c r="K7645" s="35">
        <v>-2.0984046707044621E-4</v>
      </c>
      <c r="L7645" s="35">
        <v>1.1180343003597937E-2</v>
      </c>
      <c r="M7645" s="35">
        <v>0</v>
      </c>
      <c r="N7645" s="35">
        <v>0</v>
      </c>
      <c r="O7645" s="35">
        <v>0</v>
      </c>
      <c r="P7645" s="36">
        <v>12</v>
      </c>
      <c r="Q7645" s="37">
        <v>86</v>
      </c>
      <c r="R7645" s="36">
        <v>14</v>
      </c>
      <c r="S7645" s="39">
        <f t="shared" si="267"/>
        <v>86</v>
      </c>
      <c r="T7645" s="34" t="s">
        <v>51</v>
      </c>
      <c r="U7645" s="12">
        <f>(((alpha*(speed^3))+(beta*(speed^2))+(ceta*speed))+delta)</f>
        <v>3.3533589031355306E-3</v>
      </c>
      <c r="V7645" s="8">
        <f t="shared" si="268"/>
        <v>86</v>
      </c>
      <c r="AB7645" s="41"/>
    </row>
    <row r="7646" spans="1:28">
      <c r="A7646" s="34" t="s">
        <v>19</v>
      </c>
      <c r="B7646" s="34" t="s">
        <v>72</v>
      </c>
      <c r="C7646" s="5" t="s">
        <v>164</v>
      </c>
      <c r="D7646" s="35" t="s">
        <v>90</v>
      </c>
      <c r="E7646" s="36" t="s">
        <v>17</v>
      </c>
      <c r="F7646" s="37">
        <v>50</v>
      </c>
      <c r="G7646" s="38">
        <v>0.04</v>
      </c>
      <c r="H7646" s="34">
        <v>0.97807313128571183</v>
      </c>
      <c r="I7646" s="35">
        <v>1338.9879758162772</v>
      </c>
      <c r="J7646" s="35">
        <v>1.0060390364384053</v>
      </c>
      <c r="K7646" s="35">
        <v>-0.34947130468792703</v>
      </c>
      <c r="L7646" s="35">
        <v>0</v>
      </c>
      <c r="M7646" s="35">
        <v>0</v>
      </c>
      <c r="N7646" s="35">
        <v>0</v>
      </c>
      <c r="O7646" s="35">
        <v>0</v>
      </c>
      <c r="P7646" s="36">
        <v>12</v>
      </c>
      <c r="Q7646" s="37">
        <v>86</v>
      </c>
      <c r="R7646" s="36">
        <v>0</v>
      </c>
      <c r="S7646" s="39">
        <f t="shared" si="267"/>
        <v>86</v>
      </c>
      <c r="T7646" s="34" t="s">
        <v>29</v>
      </c>
      <c r="U7646" s="12">
        <f>((alpha*(beta^speed))*(speed^ceta))</f>
        <v>473.80602836622938</v>
      </c>
      <c r="V7646" s="8">
        <f t="shared" si="268"/>
        <v>86</v>
      </c>
    </row>
    <row r="7647" spans="1:28">
      <c r="A7647" s="34" t="s">
        <v>19</v>
      </c>
      <c r="B7647" s="34" t="s">
        <v>72</v>
      </c>
      <c r="C7647" s="5" t="s">
        <v>164</v>
      </c>
      <c r="D7647" s="35" t="s">
        <v>90</v>
      </c>
      <c r="E7647" s="36" t="s">
        <v>15</v>
      </c>
      <c r="F7647" s="37">
        <v>100</v>
      </c>
      <c r="G7647" s="38">
        <v>0.04</v>
      </c>
      <c r="H7647" s="34">
        <v>0.99524541860628213</v>
      </c>
      <c r="I7647" s="35">
        <v>19.053937869569118</v>
      </c>
      <c r="J7647" s="35">
        <v>-1.0004086081932217</v>
      </c>
      <c r="K7647" s="35">
        <v>1.242157396810722</v>
      </c>
      <c r="L7647" s="35">
        <v>-6.5321125340429706E-2</v>
      </c>
      <c r="M7647" s="35">
        <v>0</v>
      </c>
      <c r="N7647" s="35">
        <v>0</v>
      </c>
      <c r="O7647" s="35">
        <v>0</v>
      </c>
      <c r="P7647" s="36">
        <v>12</v>
      </c>
      <c r="Q7647" s="37">
        <v>77</v>
      </c>
      <c r="R7647" s="36">
        <v>1</v>
      </c>
      <c r="S7647" s="39">
        <f t="shared" si="267"/>
        <v>77</v>
      </c>
      <c r="T7647" s="34" t="s">
        <v>30</v>
      </c>
      <c r="U7647" s="12">
        <f>((alpha*(speed^beta))+(ceta*(speed^delta)))</f>
        <v>1.1823106082135177</v>
      </c>
      <c r="V7647" s="8">
        <f t="shared" si="268"/>
        <v>77</v>
      </c>
    </row>
    <row r="7648" spans="1:28">
      <c r="A7648" s="34" t="s">
        <v>19</v>
      </c>
      <c r="B7648" s="34" t="s">
        <v>72</v>
      </c>
      <c r="C7648" s="5" t="s">
        <v>164</v>
      </c>
      <c r="D7648" s="35" t="s">
        <v>90</v>
      </c>
      <c r="E7648" s="36" t="s">
        <v>16</v>
      </c>
      <c r="F7648" s="37">
        <v>100</v>
      </c>
      <c r="G7648" s="38">
        <v>0.04</v>
      </c>
      <c r="H7648" s="34">
        <v>0.91779731608055071</v>
      </c>
      <c r="I7648" s="35">
        <v>6.016347839418362</v>
      </c>
      <c r="J7648" s="35">
        <v>1.0262204697129067</v>
      </c>
      <c r="K7648" s="35">
        <v>-0.94635401369952532</v>
      </c>
      <c r="L7648" s="35">
        <v>0</v>
      </c>
      <c r="M7648" s="35">
        <v>0</v>
      </c>
      <c r="N7648" s="35">
        <v>0</v>
      </c>
      <c r="O7648" s="35">
        <v>0</v>
      </c>
      <c r="P7648" s="36">
        <v>12</v>
      </c>
      <c r="Q7648" s="37">
        <v>77</v>
      </c>
      <c r="R7648" s="36">
        <v>0</v>
      </c>
      <c r="S7648" s="39">
        <f t="shared" si="267"/>
        <v>77</v>
      </c>
      <c r="T7648" s="34" t="s">
        <v>29</v>
      </c>
      <c r="U7648" s="12">
        <f>((alpha*(beta^speed))*(speed^ceta))</f>
        <v>0.72373020802507282</v>
      </c>
      <c r="V7648" s="8">
        <f t="shared" si="268"/>
        <v>77</v>
      </c>
    </row>
    <row r="7649" spans="1:28">
      <c r="A7649" s="34" t="s">
        <v>19</v>
      </c>
      <c r="B7649" s="34" t="s">
        <v>72</v>
      </c>
      <c r="C7649" s="5" t="s">
        <v>164</v>
      </c>
      <c r="D7649" s="35" t="s">
        <v>90</v>
      </c>
      <c r="E7649" s="36" t="s">
        <v>14</v>
      </c>
      <c r="F7649" s="37">
        <v>100</v>
      </c>
      <c r="G7649" s="38">
        <v>0.04</v>
      </c>
      <c r="H7649" s="34">
        <v>0.99289871262552865</v>
      </c>
      <c r="I7649" s="35">
        <v>1.1956552670150217E-2</v>
      </c>
      <c r="J7649" s="35">
        <v>0.19809114685159096</v>
      </c>
      <c r="K7649" s="35">
        <v>0.43734223208585504</v>
      </c>
      <c r="L7649" s="35">
        <v>-0.8514014220289472</v>
      </c>
      <c r="M7649" s="35">
        <v>0</v>
      </c>
      <c r="N7649" s="35">
        <v>0</v>
      </c>
      <c r="O7649" s="35">
        <v>0</v>
      </c>
      <c r="P7649" s="36">
        <v>12</v>
      </c>
      <c r="Q7649" s="37">
        <v>77</v>
      </c>
      <c r="R7649" s="36">
        <v>1</v>
      </c>
      <c r="S7649" s="39">
        <f t="shared" si="267"/>
        <v>77</v>
      </c>
      <c r="T7649" s="34" t="s">
        <v>30</v>
      </c>
      <c r="U7649" s="12">
        <f>((alpha*(speed^beta))+(ceta*(speed^delta)))</f>
        <v>3.909932123830346E-2</v>
      </c>
      <c r="V7649" s="8">
        <f t="shared" si="268"/>
        <v>77</v>
      </c>
      <c r="AB7649" s="41"/>
    </row>
    <row r="7650" spans="1:28">
      <c r="A7650" s="34" t="s">
        <v>19</v>
      </c>
      <c r="B7650" s="34" t="s">
        <v>72</v>
      </c>
      <c r="C7650" s="5" t="s">
        <v>164</v>
      </c>
      <c r="D7650" s="35" t="s">
        <v>90</v>
      </c>
      <c r="E7650" s="36" t="s">
        <v>18</v>
      </c>
      <c r="F7650" s="37">
        <v>100</v>
      </c>
      <c r="G7650" s="38">
        <v>0.04</v>
      </c>
      <c r="H7650" s="34">
        <v>0.98066132446515375</v>
      </c>
      <c r="I7650" s="35">
        <v>1.5871500652583959E-2</v>
      </c>
      <c r="J7650" s="35">
        <v>0.98872649287410286</v>
      </c>
      <c r="K7650" s="35">
        <v>-0.11327726047921947</v>
      </c>
      <c r="L7650" s="35">
        <v>0</v>
      </c>
      <c r="M7650" s="35">
        <v>0</v>
      </c>
      <c r="N7650" s="35">
        <v>0</v>
      </c>
      <c r="O7650" s="35">
        <v>0</v>
      </c>
      <c r="P7650" s="36">
        <v>12</v>
      </c>
      <c r="Q7650" s="37">
        <v>77</v>
      </c>
      <c r="R7650" s="36">
        <v>0</v>
      </c>
      <c r="S7650" s="39">
        <f t="shared" si="267"/>
        <v>77</v>
      </c>
      <c r="T7650" s="34" t="s">
        <v>29</v>
      </c>
      <c r="U7650" s="12">
        <f>((alpha*(beta^speed))*(speed^ceta))</f>
        <v>4.0530939729052657E-3</v>
      </c>
      <c r="V7650" s="8">
        <f t="shared" si="268"/>
        <v>77</v>
      </c>
      <c r="AB7650" s="41"/>
    </row>
    <row r="7651" spans="1:28">
      <c r="A7651" s="34" t="s">
        <v>19</v>
      </c>
      <c r="B7651" s="34" t="s">
        <v>72</v>
      </c>
      <c r="C7651" s="5" t="s">
        <v>164</v>
      </c>
      <c r="D7651" s="35" t="s">
        <v>90</v>
      </c>
      <c r="E7651" s="36" t="s">
        <v>17</v>
      </c>
      <c r="F7651" s="37">
        <v>100</v>
      </c>
      <c r="G7651" s="38">
        <v>0.04</v>
      </c>
      <c r="H7651" s="34">
        <v>0.97410781713403183</v>
      </c>
      <c r="I7651" s="35">
        <v>1325.5238271761341</v>
      </c>
      <c r="J7651" s="35">
        <v>1.0038925919222546</v>
      </c>
      <c r="K7651" s="35">
        <v>-0.25981436356038962</v>
      </c>
      <c r="L7651" s="35">
        <v>0</v>
      </c>
      <c r="M7651" s="35">
        <v>0</v>
      </c>
      <c r="N7651" s="35">
        <v>0</v>
      </c>
      <c r="O7651" s="35">
        <v>0</v>
      </c>
      <c r="P7651" s="36">
        <v>12</v>
      </c>
      <c r="Q7651" s="37">
        <v>77</v>
      </c>
      <c r="R7651" s="36">
        <v>0</v>
      </c>
      <c r="S7651" s="39">
        <f t="shared" si="267"/>
        <v>77</v>
      </c>
      <c r="T7651" s="34" t="s">
        <v>29</v>
      </c>
      <c r="U7651" s="12">
        <f>((alpha*(beta^speed))*(speed^ceta))</f>
        <v>578.32019475470179</v>
      </c>
      <c r="V7651" s="8">
        <f t="shared" si="268"/>
        <v>77</v>
      </c>
    </row>
    <row r="7652" spans="1:28">
      <c r="A7652" s="34" t="s">
        <v>19</v>
      </c>
      <c r="B7652" s="34" t="s">
        <v>72</v>
      </c>
      <c r="C7652" s="5" t="s">
        <v>164</v>
      </c>
      <c r="D7652" s="35" t="s">
        <v>90</v>
      </c>
      <c r="E7652" s="36" t="s">
        <v>15</v>
      </c>
      <c r="F7652" s="37">
        <v>0</v>
      </c>
      <c r="G7652" s="38">
        <v>0.06</v>
      </c>
      <c r="H7652" s="34">
        <v>0.99313414755693497</v>
      </c>
      <c r="I7652" s="35">
        <v>1.709852501548643</v>
      </c>
      <c r="J7652" s="35">
        <v>2.8510755054596681</v>
      </c>
      <c r="K7652" s="35">
        <v>-0.41975557439609146</v>
      </c>
      <c r="L7652" s="35">
        <v>0</v>
      </c>
      <c r="M7652" s="35">
        <v>0</v>
      </c>
      <c r="N7652" s="35">
        <v>0</v>
      </c>
      <c r="O7652" s="35">
        <v>0</v>
      </c>
      <c r="P7652" s="36">
        <v>12</v>
      </c>
      <c r="Q7652" s="37">
        <v>86</v>
      </c>
      <c r="R7652" s="36">
        <v>13</v>
      </c>
      <c r="S7652" s="39">
        <f t="shared" si="267"/>
        <v>86</v>
      </c>
      <c r="T7652" s="34" t="s">
        <v>50</v>
      </c>
      <c r="U7652" s="12">
        <f>EXP((alpha+(beta/speed))+(ceta*LN(speed)))</f>
        <v>0.88096924258669873</v>
      </c>
      <c r="V7652" s="8">
        <f t="shared" si="268"/>
        <v>86</v>
      </c>
    </row>
    <row r="7653" spans="1:28">
      <c r="A7653" s="34" t="s">
        <v>19</v>
      </c>
      <c r="B7653" s="34" t="s">
        <v>72</v>
      </c>
      <c r="C7653" s="5" t="s">
        <v>164</v>
      </c>
      <c r="D7653" s="35" t="s">
        <v>90</v>
      </c>
      <c r="E7653" s="36" t="s">
        <v>16</v>
      </c>
      <c r="F7653" s="37">
        <v>0</v>
      </c>
      <c r="G7653" s="38">
        <v>0.06</v>
      </c>
      <c r="H7653" s="34">
        <v>0.99512011552305368</v>
      </c>
      <c r="I7653" s="35">
        <v>0.40407079461859646</v>
      </c>
      <c r="J7653" s="35">
        <v>75.755087584030392</v>
      </c>
      <c r="K7653" s="35">
        <v>1.4393875735584376</v>
      </c>
      <c r="L7653" s="35">
        <v>1.1695230954847928</v>
      </c>
      <c r="M7653" s="35">
        <v>0.24311881962082085</v>
      </c>
      <c r="N7653" s="35">
        <v>0</v>
      </c>
      <c r="O7653" s="35">
        <v>0</v>
      </c>
      <c r="P7653" s="36">
        <v>12</v>
      </c>
      <c r="Q7653" s="37">
        <v>86</v>
      </c>
      <c r="R7653" s="36">
        <v>10</v>
      </c>
      <c r="S7653" s="39">
        <f t="shared" si="267"/>
        <v>86</v>
      </c>
      <c r="T7653" s="34" t="s">
        <v>44</v>
      </c>
      <c r="U7653" s="12">
        <f>(alpha+(beta/(1+EXP((((-1)*ceta)+(delta*LN(speed)))+(epsilon*speed)))))</f>
        <v>0.40407079606992374</v>
      </c>
      <c r="V7653" s="8">
        <f t="shared" si="268"/>
        <v>86</v>
      </c>
    </row>
    <row r="7654" spans="1:28">
      <c r="A7654" s="34" t="s">
        <v>19</v>
      </c>
      <c r="B7654" s="34" t="s">
        <v>72</v>
      </c>
      <c r="C7654" s="5" t="s">
        <v>164</v>
      </c>
      <c r="D7654" s="35" t="s">
        <v>90</v>
      </c>
      <c r="E7654" s="36" t="s">
        <v>14</v>
      </c>
      <c r="F7654" s="37">
        <v>0</v>
      </c>
      <c r="G7654" s="38">
        <v>0.06</v>
      </c>
      <c r="H7654" s="34">
        <v>0.99433585466806529</v>
      </c>
      <c r="I7654" s="35">
        <v>0.46511918363867999</v>
      </c>
      <c r="J7654" s="35">
        <v>1.0147252659239243</v>
      </c>
      <c r="K7654" s="35">
        <v>-0.86784545827737225</v>
      </c>
      <c r="L7654" s="35">
        <v>0</v>
      </c>
      <c r="M7654" s="35">
        <v>0</v>
      </c>
      <c r="N7654" s="35">
        <v>0</v>
      </c>
      <c r="O7654" s="35">
        <v>0</v>
      </c>
      <c r="P7654" s="36">
        <v>12</v>
      </c>
      <c r="Q7654" s="37">
        <v>86</v>
      </c>
      <c r="R7654" s="36">
        <v>0</v>
      </c>
      <c r="S7654" s="39">
        <f t="shared" si="267"/>
        <v>86</v>
      </c>
      <c r="T7654" s="34" t="s">
        <v>29</v>
      </c>
      <c r="U7654" s="12">
        <f>((alpha*(beta^speed))*(speed^ceta))</f>
        <v>3.4252110162757102E-2</v>
      </c>
      <c r="V7654" s="8">
        <f t="shared" si="268"/>
        <v>86</v>
      </c>
    </row>
    <row r="7655" spans="1:28">
      <c r="A7655" s="34" t="s">
        <v>19</v>
      </c>
      <c r="B7655" s="34" t="s">
        <v>72</v>
      </c>
      <c r="C7655" s="5" t="s">
        <v>164</v>
      </c>
      <c r="D7655" s="35" t="s">
        <v>90</v>
      </c>
      <c r="E7655" s="36" t="s">
        <v>18</v>
      </c>
      <c r="F7655" s="37">
        <v>0</v>
      </c>
      <c r="G7655" s="38">
        <v>0.06</v>
      </c>
      <c r="H7655" s="34">
        <v>0.98164047572009028</v>
      </c>
      <c r="I7655" s="35">
        <v>-1.9041659150167235E-8</v>
      </c>
      <c r="J7655" s="35">
        <v>2.7752227604906533E-6</v>
      </c>
      <c r="K7655" s="35">
        <v>-1.7769535469549811E-4</v>
      </c>
      <c r="L7655" s="35">
        <v>1.0379385054135323E-2</v>
      </c>
      <c r="M7655" s="35">
        <v>0</v>
      </c>
      <c r="N7655" s="35">
        <v>0</v>
      </c>
      <c r="O7655" s="35">
        <v>0</v>
      </c>
      <c r="P7655" s="36">
        <v>12</v>
      </c>
      <c r="Q7655" s="37">
        <v>86</v>
      </c>
      <c r="R7655" s="36">
        <v>14</v>
      </c>
      <c r="S7655" s="39">
        <f t="shared" si="267"/>
        <v>86</v>
      </c>
      <c r="T7655" s="34" t="s">
        <v>51</v>
      </c>
      <c r="U7655" s="12">
        <f>(((alpha*(speed^3))+(beta*(speed^2))+(ceta*speed))+delta)</f>
        <v>3.5115705344925877E-3</v>
      </c>
      <c r="V7655" s="8">
        <f t="shared" si="268"/>
        <v>86</v>
      </c>
      <c r="AB7655" s="41"/>
    </row>
    <row r="7656" spans="1:28">
      <c r="A7656" s="34" t="s">
        <v>19</v>
      </c>
      <c r="B7656" s="34" t="s">
        <v>72</v>
      </c>
      <c r="C7656" s="5" t="s">
        <v>164</v>
      </c>
      <c r="D7656" s="35" t="s">
        <v>90</v>
      </c>
      <c r="E7656" s="36" t="s">
        <v>17</v>
      </c>
      <c r="F7656" s="37">
        <v>0</v>
      </c>
      <c r="G7656" s="38">
        <v>0.06</v>
      </c>
      <c r="H7656" s="34">
        <v>0.98549686102557987</v>
      </c>
      <c r="I7656" s="35">
        <v>1334.3543519929808</v>
      </c>
      <c r="J7656" s="35">
        <v>1.0071482549477684</v>
      </c>
      <c r="K7656" s="35">
        <v>-0.37337314325729232</v>
      </c>
      <c r="L7656" s="35">
        <v>0</v>
      </c>
      <c r="M7656" s="35">
        <v>0</v>
      </c>
      <c r="N7656" s="35">
        <v>0</v>
      </c>
      <c r="O7656" s="35">
        <v>0</v>
      </c>
      <c r="P7656" s="36">
        <v>12</v>
      </c>
      <c r="Q7656" s="37">
        <v>86</v>
      </c>
      <c r="R7656" s="36">
        <v>0</v>
      </c>
      <c r="S7656" s="39">
        <f t="shared" si="267"/>
        <v>86</v>
      </c>
      <c r="T7656" s="34" t="s">
        <v>29</v>
      </c>
      <c r="U7656" s="12">
        <f>((alpha*(beta^speed))*(speed^ceta))</f>
        <v>466.67464212196592</v>
      </c>
      <c r="V7656" s="8">
        <f t="shared" si="268"/>
        <v>86</v>
      </c>
    </row>
    <row r="7657" spans="1:28">
      <c r="A7657" s="34" t="s">
        <v>19</v>
      </c>
      <c r="B7657" s="34" t="s">
        <v>72</v>
      </c>
      <c r="C7657" s="5" t="s">
        <v>164</v>
      </c>
      <c r="D7657" s="35" t="s">
        <v>90</v>
      </c>
      <c r="E7657" s="36" t="s">
        <v>15</v>
      </c>
      <c r="F7657" s="37">
        <v>50</v>
      </c>
      <c r="G7657" s="38">
        <v>0.06</v>
      </c>
      <c r="H7657" s="34">
        <v>0.9789701610954481</v>
      </c>
      <c r="I7657" s="35">
        <v>1.2836064854335707</v>
      </c>
      <c r="J7657" s="35">
        <v>4.5148943465974352</v>
      </c>
      <c r="K7657" s="35">
        <v>-0.26372214229078139</v>
      </c>
      <c r="L7657" s="35">
        <v>0</v>
      </c>
      <c r="M7657" s="35">
        <v>0</v>
      </c>
      <c r="N7657" s="35">
        <v>0</v>
      </c>
      <c r="O7657" s="35">
        <v>0</v>
      </c>
      <c r="P7657" s="36">
        <v>12</v>
      </c>
      <c r="Q7657" s="37">
        <v>71</v>
      </c>
      <c r="R7657" s="36">
        <v>13</v>
      </c>
      <c r="S7657" s="39">
        <f t="shared" si="267"/>
        <v>71</v>
      </c>
      <c r="T7657" s="34" t="s">
        <v>50</v>
      </c>
      <c r="U7657" s="12">
        <f>EXP((alpha+(beta/speed))+(ceta*LN(speed)))</f>
        <v>1.2498624154047426</v>
      </c>
      <c r="V7657" s="8">
        <f t="shared" si="268"/>
        <v>71</v>
      </c>
    </row>
    <row r="7658" spans="1:28">
      <c r="A7658" s="34" t="s">
        <v>19</v>
      </c>
      <c r="B7658" s="34" t="s">
        <v>72</v>
      </c>
      <c r="C7658" s="5" t="s">
        <v>164</v>
      </c>
      <c r="D7658" s="35" t="s">
        <v>90</v>
      </c>
      <c r="E7658" s="36" t="s">
        <v>16</v>
      </c>
      <c r="F7658" s="37">
        <v>50</v>
      </c>
      <c r="G7658" s="38">
        <v>0.06</v>
      </c>
      <c r="H7658" s="34">
        <v>0.92303091433801632</v>
      </c>
      <c r="I7658" s="35">
        <v>5.5140736295592605</v>
      </c>
      <c r="J7658" s="35">
        <v>1.0278749733364239</v>
      </c>
      <c r="K7658" s="35">
        <v>-0.92077904861874715</v>
      </c>
      <c r="L7658" s="35">
        <v>0</v>
      </c>
      <c r="M7658" s="35">
        <v>0</v>
      </c>
      <c r="N7658" s="35">
        <v>0</v>
      </c>
      <c r="O7658" s="35">
        <v>0</v>
      </c>
      <c r="P7658" s="36">
        <v>12</v>
      </c>
      <c r="Q7658" s="37">
        <v>71</v>
      </c>
      <c r="R7658" s="36">
        <v>0</v>
      </c>
      <c r="S7658" s="39">
        <f t="shared" si="267"/>
        <v>71</v>
      </c>
      <c r="T7658" s="34" t="s">
        <v>29</v>
      </c>
      <c r="U7658" s="12">
        <f>((alpha*(beta^speed))*(speed^ceta))</f>
        <v>0.76671399741929924</v>
      </c>
      <c r="V7658" s="8">
        <f t="shared" si="268"/>
        <v>71</v>
      </c>
    </row>
    <row r="7659" spans="1:28">
      <c r="A7659" s="34" t="s">
        <v>19</v>
      </c>
      <c r="B7659" s="34" t="s">
        <v>72</v>
      </c>
      <c r="C7659" s="5" t="s">
        <v>164</v>
      </c>
      <c r="D7659" s="35" t="s">
        <v>90</v>
      </c>
      <c r="E7659" s="36" t="s">
        <v>14</v>
      </c>
      <c r="F7659" s="37">
        <v>50</v>
      </c>
      <c r="G7659" s="38">
        <v>0.06</v>
      </c>
      <c r="H7659" s="34">
        <v>0.98400770607990351</v>
      </c>
      <c r="I7659" s="35">
        <v>0.62630314679968424</v>
      </c>
      <c r="J7659" s="35">
        <v>-1.0594445159433359</v>
      </c>
      <c r="K7659" s="35">
        <v>1.978553852005259E-2</v>
      </c>
      <c r="L7659" s="35">
        <v>0.13903931016677501</v>
      </c>
      <c r="M7659" s="35">
        <v>0</v>
      </c>
      <c r="N7659" s="35">
        <v>0</v>
      </c>
      <c r="O7659" s="35">
        <v>0</v>
      </c>
      <c r="P7659" s="36">
        <v>12</v>
      </c>
      <c r="Q7659" s="37">
        <v>71</v>
      </c>
      <c r="R7659" s="36">
        <v>1</v>
      </c>
      <c r="S7659" s="39">
        <f t="shared" si="267"/>
        <v>71</v>
      </c>
      <c r="T7659" s="34" t="s">
        <v>30</v>
      </c>
      <c r="U7659" s="12">
        <f>((alpha*(speed^beta))+(ceta*(speed^delta)))</f>
        <v>4.2635335146284974E-2</v>
      </c>
      <c r="V7659" s="8">
        <f t="shared" si="268"/>
        <v>71</v>
      </c>
      <c r="AB7659" s="41"/>
    </row>
    <row r="7660" spans="1:28">
      <c r="A7660" s="34" t="s">
        <v>19</v>
      </c>
      <c r="B7660" s="34" t="s">
        <v>72</v>
      </c>
      <c r="C7660" s="5" t="s">
        <v>164</v>
      </c>
      <c r="D7660" s="35" t="s">
        <v>90</v>
      </c>
      <c r="E7660" s="36" t="s">
        <v>18</v>
      </c>
      <c r="F7660" s="37">
        <v>50</v>
      </c>
      <c r="G7660" s="38">
        <v>0.06</v>
      </c>
      <c r="H7660" s="34">
        <v>0.98145675332874227</v>
      </c>
      <c r="I7660" s="35">
        <v>1.424612444517199E-2</v>
      </c>
      <c r="J7660" s="35">
        <v>0.98610764910616155</v>
      </c>
      <c r="K7660" s="35">
        <v>-4.1359026758526561E-2</v>
      </c>
      <c r="L7660" s="35">
        <v>0</v>
      </c>
      <c r="M7660" s="35">
        <v>0</v>
      </c>
      <c r="N7660" s="35">
        <v>0</v>
      </c>
      <c r="O7660" s="35">
        <v>0</v>
      </c>
      <c r="P7660" s="36">
        <v>12</v>
      </c>
      <c r="Q7660" s="37">
        <v>71</v>
      </c>
      <c r="R7660" s="36">
        <v>0</v>
      </c>
      <c r="S7660" s="39">
        <f t="shared" si="267"/>
        <v>71</v>
      </c>
      <c r="T7660" s="34" t="s">
        <v>29</v>
      </c>
      <c r="U7660" s="12">
        <f>((alpha*(beta^speed))*(speed^ceta))</f>
        <v>4.4234156310584112E-3</v>
      </c>
      <c r="V7660" s="8">
        <f t="shared" si="268"/>
        <v>71</v>
      </c>
      <c r="AB7660" s="41"/>
    </row>
    <row r="7661" spans="1:28">
      <c r="A7661" s="34" t="s">
        <v>19</v>
      </c>
      <c r="B7661" s="34" t="s">
        <v>72</v>
      </c>
      <c r="C7661" s="5" t="s">
        <v>164</v>
      </c>
      <c r="D7661" s="35" t="s">
        <v>90</v>
      </c>
      <c r="E7661" s="36" t="s">
        <v>17</v>
      </c>
      <c r="F7661" s="37">
        <v>50</v>
      </c>
      <c r="G7661" s="38">
        <v>0.06</v>
      </c>
      <c r="H7661" s="34">
        <v>0.98379399879157359</v>
      </c>
      <c r="I7661" s="35">
        <v>6.2554543323228087</v>
      </c>
      <c r="J7661" s="35">
        <v>3.5609129988815083</v>
      </c>
      <c r="K7661" s="35">
        <v>2.6489809840013982E-2</v>
      </c>
      <c r="L7661" s="35">
        <v>0</v>
      </c>
      <c r="M7661" s="35">
        <v>0</v>
      </c>
      <c r="N7661" s="35">
        <v>0</v>
      </c>
      <c r="O7661" s="35">
        <v>0</v>
      </c>
      <c r="P7661" s="36">
        <v>12</v>
      </c>
      <c r="Q7661" s="37">
        <v>71</v>
      </c>
      <c r="R7661" s="36">
        <v>13</v>
      </c>
      <c r="S7661" s="39">
        <f t="shared" si="267"/>
        <v>71</v>
      </c>
      <c r="T7661" s="34" t="s">
        <v>50</v>
      </c>
      <c r="U7661" s="12">
        <f>EXP((alpha+(beta/speed))+(ceta*LN(speed)))</f>
        <v>613.0985047217024</v>
      </c>
      <c r="V7661" s="8">
        <f t="shared" si="268"/>
        <v>71</v>
      </c>
    </row>
    <row r="7662" spans="1:28">
      <c r="A7662" s="34" t="s">
        <v>19</v>
      </c>
      <c r="B7662" s="34" t="s">
        <v>72</v>
      </c>
      <c r="C7662" s="5" t="s">
        <v>164</v>
      </c>
      <c r="D7662" s="35" t="s">
        <v>90</v>
      </c>
      <c r="E7662" s="36" t="s">
        <v>15</v>
      </c>
      <c r="F7662" s="37">
        <v>100</v>
      </c>
      <c r="G7662" s="38">
        <v>0.06</v>
      </c>
      <c r="H7662" s="34">
        <v>0.97993441852385177</v>
      </c>
      <c r="I7662" s="35">
        <v>-4.2121767603720975E-5</v>
      </c>
      <c r="J7662" s="35">
        <v>5.0666921107601513E-3</v>
      </c>
      <c r="K7662" s="35">
        <v>-0.21239525170026494</v>
      </c>
      <c r="L7662" s="35">
        <v>4.8463640962521231</v>
      </c>
      <c r="M7662" s="35">
        <v>0</v>
      </c>
      <c r="N7662" s="35">
        <v>0</v>
      </c>
      <c r="O7662" s="35">
        <v>0</v>
      </c>
      <c r="P7662" s="36">
        <v>12</v>
      </c>
      <c r="Q7662" s="37">
        <v>59</v>
      </c>
      <c r="R7662" s="36">
        <v>14</v>
      </c>
      <c r="S7662" s="39">
        <f t="shared" si="267"/>
        <v>59</v>
      </c>
      <c r="T7662" s="34" t="s">
        <v>51</v>
      </c>
      <c r="U7662" s="12">
        <f>(((alpha*(speed^3))+(beta*(speed^2))+(ceta*speed))+delta)</f>
        <v>1.3012729748079677</v>
      </c>
      <c r="V7662" s="8">
        <f t="shared" si="268"/>
        <v>59</v>
      </c>
    </row>
    <row r="7663" spans="1:28">
      <c r="A7663" s="34" t="s">
        <v>19</v>
      </c>
      <c r="B7663" s="34" t="s">
        <v>72</v>
      </c>
      <c r="C7663" s="5" t="s">
        <v>164</v>
      </c>
      <c r="D7663" s="35" t="s">
        <v>90</v>
      </c>
      <c r="E7663" s="36" t="s">
        <v>16</v>
      </c>
      <c r="F7663" s="37">
        <v>100</v>
      </c>
      <c r="G7663" s="38">
        <v>0.06</v>
      </c>
      <c r="H7663" s="34">
        <v>0.97158989467176948</v>
      </c>
      <c r="I7663" s="35">
        <v>-4.2962595519342902E-6</v>
      </c>
      <c r="J7663" s="35">
        <v>8.3305457328334458E-4</v>
      </c>
      <c r="K7663" s="35">
        <v>-3.6655023171804281E-2</v>
      </c>
      <c r="L7663" s="35">
        <v>1.2022040673967385</v>
      </c>
      <c r="M7663" s="35">
        <v>0</v>
      </c>
      <c r="N7663" s="35">
        <v>0</v>
      </c>
      <c r="O7663" s="35">
        <v>0</v>
      </c>
      <c r="P7663" s="36">
        <v>12</v>
      </c>
      <c r="Q7663" s="37">
        <v>59</v>
      </c>
      <c r="R7663" s="36">
        <v>14</v>
      </c>
      <c r="S7663" s="39">
        <f t="shared" si="267"/>
        <v>59</v>
      </c>
      <c r="T7663" s="34" t="s">
        <v>51</v>
      </c>
      <c r="U7663" s="12">
        <f>(((alpha*(speed^3))+(beta*(speed^2))+(ceta*speed))+delta)</f>
        <v>1.0570591793428958</v>
      </c>
      <c r="V7663" s="8">
        <f t="shared" si="268"/>
        <v>59</v>
      </c>
    </row>
    <row r="7664" spans="1:28">
      <c r="A7664" s="34" t="s">
        <v>19</v>
      </c>
      <c r="B7664" s="34" t="s">
        <v>72</v>
      </c>
      <c r="C7664" s="5" t="s">
        <v>164</v>
      </c>
      <c r="D7664" s="35" t="s">
        <v>90</v>
      </c>
      <c r="E7664" s="36" t="s">
        <v>14</v>
      </c>
      <c r="F7664" s="37">
        <v>100</v>
      </c>
      <c r="G7664" s="38">
        <v>0.06</v>
      </c>
      <c r="H7664" s="34">
        <v>0.97939498432220229</v>
      </c>
      <c r="I7664" s="35">
        <v>0.31583933995864738</v>
      </c>
      <c r="J7664" s="35">
        <v>1.0118704238599729</v>
      </c>
      <c r="K7664" s="35">
        <v>-0.59427938383483636</v>
      </c>
      <c r="L7664" s="35">
        <v>0</v>
      </c>
      <c r="M7664" s="35">
        <v>0</v>
      </c>
      <c r="N7664" s="35">
        <v>0</v>
      </c>
      <c r="O7664" s="35">
        <v>0</v>
      </c>
      <c r="P7664" s="36">
        <v>12</v>
      </c>
      <c r="Q7664" s="37">
        <v>59</v>
      </c>
      <c r="R7664" s="36">
        <v>0</v>
      </c>
      <c r="S7664" s="39">
        <f t="shared" si="267"/>
        <v>59</v>
      </c>
      <c r="T7664" s="34" t="s">
        <v>29</v>
      </c>
      <c r="U7664" s="12">
        <f>((alpha*(beta^speed))*(speed^ceta))</f>
        <v>5.6163556399891186E-2</v>
      </c>
      <c r="V7664" s="8">
        <f t="shared" si="268"/>
        <v>59</v>
      </c>
      <c r="AB7664" s="41"/>
    </row>
    <row r="7665" spans="1:28">
      <c r="A7665" s="34" t="s">
        <v>19</v>
      </c>
      <c r="B7665" s="34" t="s">
        <v>72</v>
      </c>
      <c r="C7665" s="5" t="s">
        <v>164</v>
      </c>
      <c r="D7665" s="35" t="s">
        <v>90</v>
      </c>
      <c r="E7665" s="36" t="s">
        <v>18</v>
      </c>
      <c r="F7665" s="37">
        <v>100</v>
      </c>
      <c r="G7665" s="38">
        <v>0.06</v>
      </c>
      <c r="H7665" s="34">
        <v>0.98098155188274894</v>
      </c>
      <c r="I7665" s="35">
        <v>-7.8216871416739429E-8</v>
      </c>
      <c r="J7665" s="35">
        <v>1.0851339229846126E-5</v>
      </c>
      <c r="K7665" s="35">
        <v>-5.9463007375935633E-4</v>
      </c>
      <c r="L7665" s="35">
        <v>1.8162700931949036E-2</v>
      </c>
      <c r="M7665" s="35">
        <v>0</v>
      </c>
      <c r="N7665" s="35">
        <v>0</v>
      </c>
      <c r="O7665" s="35">
        <v>0</v>
      </c>
      <c r="P7665" s="36">
        <v>12</v>
      </c>
      <c r="Q7665" s="37">
        <v>59</v>
      </c>
      <c r="R7665" s="36">
        <v>14</v>
      </c>
      <c r="S7665" s="39">
        <f t="shared" si="267"/>
        <v>59</v>
      </c>
      <c r="T7665" s="34" t="s">
        <v>51</v>
      </c>
      <c r="U7665" s="12">
        <f>(((alpha*(speed^3))+(beta*(speed^2))+(ceta*speed))+delta)</f>
        <v>4.7889356045428509E-3</v>
      </c>
      <c r="V7665" s="8">
        <f t="shared" si="268"/>
        <v>59</v>
      </c>
      <c r="AB7665" s="41"/>
    </row>
    <row r="7666" spans="1:28">
      <c r="A7666" s="34" t="s">
        <v>19</v>
      </c>
      <c r="B7666" s="34" t="s">
        <v>72</v>
      </c>
      <c r="C7666" s="5" t="s">
        <v>164</v>
      </c>
      <c r="D7666" s="35" t="s">
        <v>90</v>
      </c>
      <c r="E7666" s="36" t="s">
        <v>17</v>
      </c>
      <c r="F7666" s="37">
        <v>100</v>
      </c>
      <c r="G7666" s="38">
        <v>0.06</v>
      </c>
      <c r="H7666" s="34">
        <v>0.98588868402747698</v>
      </c>
      <c r="I7666" s="35">
        <v>-3.109724658824046E-3</v>
      </c>
      <c r="J7666" s="35">
        <v>0.40719623395890009</v>
      </c>
      <c r="K7666" s="35">
        <v>-18.713504783619484</v>
      </c>
      <c r="L7666" s="35">
        <v>1088.4700361738426</v>
      </c>
      <c r="M7666" s="35">
        <v>0</v>
      </c>
      <c r="N7666" s="35">
        <v>0</v>
      </c>
      <c r="O7666" s="35">
        <v>0</v>
      </c>
      <c r="P7666" s="36">
        <v>12</v>
      </c>
      <c r="Q7666" s="37">
        <v>59</v>
      </c>
      <c r="R7666" s="36">
        <v>14</v>
      </c>
      <c r="S7666" s="39">
        <f t="shared" si="267"/>
        <v>59</v>
      </c>
      <c r="T7666" s="34" t="s">
        <v>51</v>
      </c>
      <c r="U7666" s="12">
        <f>(((alpha*(speed^3))+(beta*(speed^2))+(ceta*speed))+delta)</f>
        <v>763.15120364660027</v>
      </c>
      <c r="V7666" s="8">
        <f t="shared" si="268"/>
        <v>59</v>
      </c>
    </row>
    <row r="7667" spans="1:28">
      <c r="A7667" s="34" t="s">
        <v>19</v>
      </c>
      <c r="B7667" s="34" t="s">
        <v>73</v>
      </c>
      <c r="C7667" s="5" t="s">
        <v>165</v>
      </c>
      <c r="D7667" s="35" t="s">
        <v>84</v>
      </c>
      <c r="E7667" s="36" t="s">
        <v>15</v>
      </c>
      <c r="F7667" s="37">
        <v>0</v>
      </c>
      <c r="G7667" s="38">
        <v>0</v>
      </c>
      <c r="H7667" s="34">
        <v>0.99142985133480155</v>
      </c>
      <c r="I7667" s="35">
        <v>1.3791817625497254</v>
      </c>
      <c r="J7667" s="35">
        <v>55.870588535428574</v>
      </c>
      <c r="K7667" s="35">
        <v>-2.6384416170043758E-2</v>
      </c>
      <c r="L7667" s="35">
        <v>0.84803394594817239</v>
      </c>
      <c r="M7667" s="35">
        <v>3.2112429251089807E-2</v>
      </c>
      <c r="N7667" s="35">
        <v>0</v>
      </c>
      <c r="O7667" s="35">
        <v>0</v>
      </c>
      <c r="P7667" s="36">
        <v>12</v>
      </c>
      <c r="Q7667" s="37">
        <v>86</v>
      </c>
      <c r="R7667" s="36">
        <v>10</v>
      </c>
      <c r="S7667" s="39">
        <f t="shared" si="267"/>
        <v>86</v>
      </c>
      <c r="T7667" s="34" t="s">
        <v>44</v>
      </c>
      <c r="U7667" s="12">
        <f>(alpha+(beta/(1+EXP((((-1)*ceta)+(delta*LN(speed)))+(epsilon*speed)))))</f>
        <v>1.4577443177162155</v>
      </c>
      <c r="V7667" s="8">
        <f t="shared" si="268"/>
        <v>86</v>
      </c>
    </row>
    <row r="7668" spans="1:28">
      <c r="A7668" s="34" t="s">
        <v>19</v>
      </c>
      <c r="B7668" s="34" t="s">
        <v>73</v>
      </c>
      <c r="C7668" s="5" t="s">
        <v>165</v>
      </c>
      <c r="D7668" s="35" t="s">
        <v>84</v>
      </c>
      <c r="E7668" s="36" t="s">
        <v>16</v>
      </c>
      <c r="F7668" s="37">
        <v>0</v>
      </c>
      <c r="G7668" s="38">
        <v>0</v>
      </c>
      <c r="H7668" s="34">
        <v>0.981575493737045</v>
      </c>
      <c r="I7668" s="35">
        <v>100.74316237063981</v>
      </c>
      <c r="J7668" s="35">
        <v>1.0074050708077407</v>
      </c>
      <c r="K7668" s="35">
        <v>-0.72940294373911918</v>
      </c>
      <c r="L7668" s="35">
        <v>0</v>
      </c>
      <c r="M7668" s="35">
        <v>0</v>
      </c>
      <c r="N7668" s="35">
        <v>0</v>
      </c>
      <c r="O7668" s="35">
        <v>0</v>
      </c>
      <c r="P7668" s="36">
        <v>12</v>
      </c>
      <c r="Q7668" s="37">
        <v>86</v>
      </c>
      <c r="R7668" s="36">
        <v>0</v>
      </c>
      <c r="S7668" s="39">
        <f t="shared" si="267"/>
        <v>86</v>
      </c>
      <c r="T7668" s="34" t="s">
        <v>29</v>
      </c>
      <c r="U7668" s="12">
        <f>((alpha*(beta^speed))*(speed^ceta))</f>
        <v>7.3746619084985463</v>
      </c>
      <c r="V7668" s="8">
        <f t="shared" si="268"/>
        <v>86</v>
      </c>
    </row>
    <row r="7669" spans="1:28">
      <c r="A7669" s="34" t="s">
        <v>19</v>
      </c>
      <c r="B7669" s="34" t="s">
        <v>73</v>
      </c>
      <c r="C7669" s="5" t="s">
        <v>165</v>
      </c>
      <c r="D7669" s="35" t="s">
        <v>84</v>
      </c>
      <c r="E7669" s="36" t="s">
        <v>14</v>
      </c>
      <c r="F7669" s="37">
        <v>0</v>
      </c>
      <c r="G7669" s="38">
        <v>0</v>
      </c>
      <c r="H7669" s="34">
        <v>0.99563433100299303</v>
      </c>
      <c r="I7669" s="35">
        <v>12.548797790965249</v>
      </c>
      <c r="J7669" s="35">
        <v>-0.77681638894565652</v>
      </c>
      <c r="K7669" s="35">
        <v>358.43945836478622</v>
      </c>
      <c r="L7669" s="35">
        <v>-2.8367611655581642</v>
      </c>
      <c r="M7669" s="35">
        <v>0</v>
      </c>
      <c r="N7669" s="35">
        <v>0</v>
      </c>
      <c r="O7669" s="35">
        <v>0</v>
      </c>
      <c r="P7669" s="36">
        <v>12</v>
      </c>
      <c r="Q7669" s="37">
        <v>86</v>
      </c>
      <c r="R7669" s="36">
        <v>1</v>
      </c>
      <c r="S7669" s="39">
        <f t="shared" si="267"/>
        <v>86</v>
      </c>
      <c r="T7669" s="34" t="s">
        <v>30</v>
      </c>
      <c r="U7669" s="12">
        <f>((alpha*(speed^beta))+(ceta*(speed^delta)))</f>
        <v>0.39548893814104036</v>
      </c>
      <c r="V7669" s="8">
        <f t="shared" si="268"/>
        <v>86</v>
      </c>
    </row>
    <row r="7670" spans="1:28">
      <c r="A7670" s="34" t="s">
        <v>19</v>
      </c>
      <c r="B7670" s="34" t="s">
        <v>73</v>
      </c>
      <c r="C7670" s="5" t="s">
        <v>165</v>
      </c>
      <c r="D7670" s="35" t="s">
        <v>84</v>
      </c>
      <c r="E7670" s="36" t="s">
        <v>18</v>
      </c>
      <c r="F7670" s="37">
        <v>0</v>
      </c>
      <c r="G7670" s="38">
        <v>0</v>
      </c>
      <c r="H7670" s="34">
        <v>0.99669796744649242</v>
      </c>
      <c r="I7670" s="35">
        <v>0.10745250317802461</v>
      </c>
      <c r="J7670" s="35">
        <v>8.2494409522062176E-2</v>
      </c>
      <c r="K7670" s="35">
        <v>-4.727899308176275E-4</v>
      </c>
      <c r="L7670" s="35">
        <v>0</v>
      </c>
      <c r="M7670" s="35">
        <v>0</v>
      </c>
      <c r="N7670" s="35">
        <v>0</v>
      </c>
      <c r="O7670" s="35">
        <v>0</v>
      </c>
      <c r="P7670" s="36">
        <v>12</v>
      </c>
      <c r="Q7670" s="37">
        <v>86</v>
      </c>
      <c r="R7670" s="36">
        <v>5</v>
      </c>
      <c r="S7670" s="39">
        <f t="shared" si="267"/>
        <v>86</v>
      </c>
      <c r="T7670" s="34" t="s">
        <v>36</v>
      </c>
      <c r="U7670" s="12">
        <f>(1/(((ceta*(speed^2))+(beta*speed))+alpha))</f>
        <v>0.26988969707615451</v>
      </c>
      <c r="V7670" s="8">
        <f t="shared" si="268"/>
        <v>86</v>
      </c>
    </row>
    <row r="7671" spans="1:28">
      <c r="A7671" s="34" t="s">
        <v>19</v>
      </c>
      <c r="B7671" s="34" t="s">
        <v>73</v>
      </c>
      <c r="C7671" s="5" t="s">
        <v>165</v>
      </c>
      <c r="D7671" s="35" t="s">
        <v>84</v>
      </c>
      <c r="E7671" s="36" t="s">
        <v>17</v>
      </c>
      <c r="F7671" s="37">
        <v>0</v>
      </c>
      <c r="G7671" s="38">
        <v>0</v>
      </c>
      <c r="H7671" s="34">
        <v>0.99375286827206455</v>
      </c>
      <c r="I7671" s="35">
        <v>4495.6352177969466</v>
      </c>
      <c r="J7671" s="35">
        <v>1.0092406664100748</v>
      </c>
      <c r="K7671" s="35">
        <v>-0.89035889284660508</v>
      </c>
      <c r="L7671" s="35">
        <v>0</v>
      </c>
      <c r="M7671" s="35">
        <v>0</v>
      </c>
      <c r="N7671" s="35">
        <v>0</v>
      </c>
      <c r="O7671" s="35">
        <v>0</v>
      </c>
      <c r="P7671" s="36">
        <v>12</v>
      </c>
      <c r="Q7671" s="37">
        <v>86</v>
      </c>
      <c r="R7671" s="36">
        <v>0</v>
      </c>
      <c r="S7671" s="39">
        <f t="shared" si="267"/>
        <v>86</v>
      </c>
      <c r="T7671" s="34" t="s">
        <v>29</v>
      </c>
      <c r="U7671" s="12">
        <f>((alpha*(beta^speed))*(speed^ceta))</f>
        <v>187.90613108383076</v>
      </c>
      <c r="V7671" s="8">
        <f t="shared" si="268"/>
        <v>86</v>
      </c>
    </row>
    <row r="7672" spans="1:28">
      <c r="A7672" s="34" t="s">
        <v>19</v>
      </c>
      <c r="B7672" s="34" t="s">
        <v>73</v>
      </c>
      <c r="C7672" s="5" t="s">
        <v>165</v>
      </c>
      <c r="D7672" s="35" t="s">
        <v>84</v>
      </c>
      <c r="E7672" s="36" t="s">
        <v>15</v>
      </c>
      <c r="F7672" s="37">
        <v>50</v>
      </c>
      <c r="G7672" s="38">
        <v>0</v>
      </c>
      <c r="H7672" s="34">
        <v>0.9719083898997084</v>
      </c>
      <c r="I7672" s="35">
        <v>1.6756922231148828</v>
      </c>
      <c r="J7672" s="35">
        <v>32.400899393340261</v>
      </c>
      <c r="K7672" s="35">
        <v>-0.28403022556380908</v>
      </c>
      <c r="L7672" s="35">
        <v>0.40425938510590403</v>
      </c>
      <c r="M7672" s="35">
        <v>5.6414344637164972E-2</v>
      </c>
      <c r="N7672" s="35">
        <v>0</v>
      </c>
      <c r="O7672" s="35">
        <v>0</v>
      </c>
      <c r="P7672" s="36">
        <v>12</v>
      </c>
      <c r="Q7672" s="37">
        <v>86</v>
      </c>
      <c r="R7672" s="36">
        <v>10</v>
      </c>
      <c r="S7672" s="39">
        <f t="shared" si="267"/>
        <v>86</v>
      </c>
      <c r="T7672" s="34" t="s">
        <v>44</v>
      </c>
      <c r="U7672" s="12">
        <f>(alpha+(beta/(1+EXP((((-1)*ceta)+(delta*LN(speed)))+(epsilon*speed)))))</f>
        <v>1.7071483753488839</v>
      </c>
      <c r="V7672" s="8">
        <f t="shared" si="268"/>
        <v>86</v>
      </c>
    </row>
    <row r="7673" spans="1:28">
      <c r="A7673" s="34" t="s">
        <v>19</v>
      </c>
      <c r="B7673" s="34" t="s">
        <v>73</v>
      </c>
      <c r="C7673" s="5" t="s">
        <v>165</v>
      </c>
      <c r="D7673" s="35" t="s">
        <v>84</v>
      </c>
      <c r="E7673" s="36" t="s">
        <v>16</v>
      </c>
      <c r="F7673" s="37">
        <v>50</v>
      </c>
      <c r="G7673" s="38">
        <v>0</v>
      </c>
      <c r="H7673" s="34">
        <v>0.96291593740195869</v>
      </c>
      <c r="I7673" s="35">
        <v>80.838310792016671</v>
      </c>
      <c r="J7673" s="35">
        <v>1.0025763156794762</v>
      </c>
      <c r="K7673" s="35">
        <v>-0.55141869687502265</v>
      </c>
      <c r="L7673" s="35">
        <v>0</v>
      </c>
      <c r="M7673" s="35">
        <v>0</v>
      </c>
      <c r="N7673" s="35">
        <v>0</v>
      </c>
      <c r="O7673" s="35">
        <v>0</v>
      </c>
      <c r="P7673" s="36">
        <v>12</v>
      </c>
      <c r="Q7673" s="37">
        <v>86</v>
      </c>
      <c r="R7673" s="36">
        <v>0</v>
      </c>
      <c r="S7673" s="39">
        <f t="shared" si="267"/>
        <v>86</v>
      </c>
      <c r="T7673" s="34" t="s">
        <v>29</v>
      </c>
      <c r="U7673" s="12">
        <f>((alpha*(beta^speed))*(speed^ceta))</f>
        <v>8.6496498856527673</v>
      </c>
      <c r="V7673" s="8">
        <f t="shared" si="268"/>
        <v>86</v>
      </c>
    </row>
    <row r="7674" spans="1:28">
      <c r="A7674" s="34" t="s">
        <v>19</v>
      </c>
      <c r="B7674" s="34" t="s">
        <v>73</v>
      </c>
      <c r="C7674" s="5" t="s">
        <v>165</v>
      </c>
      <c r="D7674" s="35" t="s">
        <v>84</v>
      </c>
      <c r="E7674" s="36" t="s">
        <v>14</v>
      </c>
      <c r="F7674" s="37">
        <v>50</v>
      </c>
      <c r="G7674" s="38">
        <v>0</v>
      </c>
      <c r="H7674" s="34">
        <v>0.99575487521524997</v>
      </c>
      <c r="I7674" s="35">
        <v>15.180277762266515</v>
      </c>
      <c r="J7674" s="35">
        <v>-0.84338445514327631</v>
      </c>
      <c r="K7674" s="35">
        <v>142248.03064174973</v>
      </c>
      <c r="L7674" s="35">
        <v>-5.4744123883233407</v>
      </c>
      <c r="M7674" s="35">
        <v>0</v>
      </c>
      <c r="N7674" s="35">
        <v>0</v>
      </c>
      <c r="O7674" s="35">
        <v>0</v>
      </c>
      <c r="P7674" s="36">
        <v>12</v>
      </c>
      <c r="Q7674" s="37">
        <v>86</v>
      </c>
      <c r="R7674" s="36">
        <v>1</v>
      </c>
      <c r="S7674" s="39">
        <f t="shared" si="267"/>
        <v>86</v>
      </c>
      <c r="T7674" s="34" t="s">
        <v>30</v>
      </c>
      <c r="U7674" s="12">
        <f>((alpha*(speed^beta))+(ceta*(speed^delta)))</f>
        <v>0.3546159547280216</v>
      </c>
      <c r="V7674" s="8">
        <f t="shared" si="268"/>
        <v>86</v>
      </c>
    </row>
    <row r="7675" spans="1:28">
      <c r="A7675" s="34" t="s">
        <v>19</v>
      </c>
      <c r="B7675" s="34" t="s">
        <v>73</v>
      </c>
      <c r="C7675" s="5" t="s">
        <v>165</v>
      </c>
      <c r="D7675" s="35" t="s">
        <v>84</v>
      </c>
      <c r="E7675" s="36" t="s">
        <v>18</v>
      </c>
      <c r="F7675" s="37">
        <v>50</v>
      </c>
      <c r="G7675" s="38">
        <v>0</v>
      </c>
      <c r="H7675" s="34">
        <v>0.98879224575870972</v>
      </c>
      <c r="I7675" s="35">
        <v>0.30406344061308777</v>
      </c>
      <c r="J7675" s="35">
        <v>4.6029320642571543</v>
      </c>
      <c r="K7675" s="35">
        <v>3.0287529785051844E-2</v>
      </c>
      <c r="L7675" s="35">
        <v>0.47705253233791661</v>
      </c>
      <c r="M7675" s="35">
        <v>4.6070131427043352E-2</v>
      </c>
      <c r="N7675" s="35">
        <v>0</v>
      </c>
      <c r="O7675" s="35">
        <v>0</v>
      </c>
      <c r="P7675" s="36">
        <v>12</v>
      </c>
      <c r="Q7675" s="37">
        <v>86</v>
      </c>
      <c r="R7675" s="36">
        <v>10</v>
      </c>
      <c r="S7675" s="39">
        <f t="shared" si="267"/>
        <v>86</v>
      </c>
      <c r="T7675" s="34" t="s">
        <v>44</v>
      </c>
      <c r="U7675" s="12">
        <f>(alpha+(beta/(1+EXP((((-1)*ceta)+(delta*LN(speed)))+(epsilon*speed)))))</f>
        <v>0.31481884088003576</v>
      </c>
      <c r="V7675" s="8">
        <f t="shared" si="268"/>
        <v>86</v>
      </c>
    </row>
    <row r="7676" spans="1:28">
      <c r="A7676" s="34" t="s">
        <v>19</v>
      </c>
      <c r="B7676" s="34" t="s">
        <v>73</v>
      </c>
      <c r="C7676" s="5" t="s">
        <v>165</v>
      </c>
      <c r="D7676" s="35" t="s">
        <v>84</v>
      </c>
      <c r="E7676" s="36" t="s">
        <v>17</v>
      </c>
      <c r="F7676" s="37">
        <v>50</v>
      </c>
      <c r="G7676" s="38">
        <v>0</v>
      </c>
      <c r="H7676" s="34">
        <v>0.98611329360956668</v>
      </c>
      <c r="I7676" s="35">
        <v>3612.7995127554404</v>
      </c>
      <c r="J7676" s="35">
        <v>1.0054210479030228</v>
      </c>
      <c r="K7676" s="35">
        <v>-0.73962504484380442</v>
      </c>
      <c r="L7676" s="35">
        <v>0</v>
      </c>
      <c r="M7676" s="35">
        <v>0</v>
      </c>
      <c r="N7676" s="35">
        <v>0</v>
      </c>
      <c r="O7676" s="35">
        <v>0</v>
      </c>
      <c r="P7676" s="36">
        <v>12</v>
      </c>
      <c r="Q7676" s="37">
        <v>86</v>
      </c>
      <c r="R7676" s="36">
        <v>0</v>
      </c>
      <c r="S7676" s="39">
        <f t="shared" si="267"/>
        <v>86</v>
      </c>
      <c r="T7676" s="34" t="s">
        <v>29</v>
      </c>
      <c r="U7676" s="12">
        <f>((alpha*(beta^speed))*(speed^ceta))</f>
        <v>213.28779730752942</v>
      </c>
      <c r="V7676" s="8">
        <f t="shared" si="268"/>
        <v>86</v>
      </c>
    </row>
    <row r="7677" spans="1:28">
      <c r="A7677" s="34" t="s">
        <v>19</v>
      </c>
      <c r="B7677" s="34" t="s">
        <v>73</v>
      </c>
      <c r="C7677" s="5" t="s">
        <v>165</v>
      </c>
      <c r="D7677" s="35" t="s">
        <v>84</v>
      </c>
      <c r="E7677" s="36" t="s">
        <v>15</v>
      </c>
      <c r="F7677" s="37">
        <v>100</v>
      </c>
      <c r="G7677" s="38">
        <v>0</v>
      </c>
      <c r="H7677" s="34">
        <v>0.95427717793482514</v>
      </c>
      <c r="I7677" s="35">
        <v>1.9358981590208733</v>
      </c>
      <c r="J7677" s="35">
        <v>9.4468893545544361</v>
      </c>
      <c r="K7677" s="35">
        <v>0.82594519656225451</v>
      </c>
      <c r="L7677" s="35">
        <v>5.0882255714632806E-2</v>
      </c>
      <c r="M7677" s="35">
        <v>8.5356296265201761E-2</v>
      </c>
      <c r="N7677" s="35">
        <v>0</v>
      </c>
      <c r="O7677" s="35">
        <v>0</v>
      </c>
      <c r="P7677" s="36">
        <v>12</v>
      </c>
      <c r="Q7677" s="37">
        <v>86</v>
      </c>
      <c r="R7677" s="36">
        <v>10</v>
      </c>
      <c r="S7677" s="39">
        <f t="shared" si="267"/>
        <v>86</v>
      </c>
      <c r="T7677" s="34" t="s">
        <v>44</v>
      </c>
      <c r="U7677" s="12">
        <f>(alpha+(beta/(1+EXP((((-1)*ceta)+(delta*LN(speed)))+(epsilon*speed)))))</f>
        <v>1.9470423337397276</v>
      </c>
      <c r="V7677" s="8">
        <f t="shared" si="268"/>
        <v>86</v>
      </c>
    </row>
    <row r="7678" spans="1:28">
      <c r="A7678" s="34" t="s">
        <v>19</v>
      </c>
      <c r="B7678" s="34" t="s">
        <v>73</v>
      </c>
      <c r="C7678" s="5" t="s">
        <v>165</v>
      </c>
      <c r="D7678" s="35" t="s">
        <v>84</v>
      </c>
      <c r="E7678" s="36" t="s">
        <v>16</v>
      </c>
      <c r="F7678" s="37">
        <v>100</v>
      </c>
      <c r="G7678" s="38">
        <v>0</v>
      </c>
      <c r="H7678" s="34">
        <v>0.9496268796056383</v>
      </c>
      <c r="I7678" s="35">
        <v>4.5843182565501204</v>
      </c>
      <c r="J7678" s="35">
        <v>-1.2874828083533962</v>
      </c>
      <c r="K7678" s="35">
        <v>-0.51353775102794519</v>
      </c>
      <c r="L7678" s="35">
        <v>0</v>
      </c>
      <c r="M7678" s="35">
        <v>0</v>
      </c>
      <c r="N7678" s="35">
        <v>0</v>
      </c>
      <c r="O7678" s="35">
        <v>0</v>
      </c>
      <c r="P7678" s="36">
        <v>12</v>
      </c>
      <c r="Q7678" s="37">
        <v>86</v>
      </c>
      <c r="R7678" s="36">
        <v>13</v>
      </c>
      <c r="S7678" s="39">
        <f t="shared" si="267"/>
        <v>86</v>
      </c>
      <c r="T7678" s="34" t="s">
        <v>50</v>
      </c>
      <c r="U7678" s="12">
        <f>EXP((alpha+(beta/speed))+(ceta*LN(speed)))</f>
        <v>9.7949998237731712</v>
      </c>
      <c r="V7678" s="8">
        <f t="shared" si="268"/>
        <v>86</v>
      </c>
    </row>
    <row r="7679" spans="1:28">
      <c r="A7679" s="34" t="s">
        <v>19</v>
      </c>
      <c r="B7679" s="34" t="s">
        <v>73</v>
      </c>
      <c r="C7679" s="5" t="s">
        <v>165</v>
      </c>
      <c r="D7679" s="35" t="s">
        <v>84</v>
      </c>
      <c r="E7679" s="36" t="s">
        <v>14</v>
      </c>
      <c r="F7679" s="37">
        <v>100</v>
      </c>
      <c r="G7679" s="38">
        <v>0</v>
      </c>
      <c r="H7679" s="34">
        <v>0.99443169211904192</v>
      </c>
      <c r="I7679" s="35">
        <v>-0.24069808733946763</v>
      </c>
      <c r="J7679" s="35">
        <v>5.23783585270527E-2</v>
      </c>
      <c r="K7679" s="35">
        <v>1.4065561425621744</v>
      </c>
      <c r="L7679" s="35">
        <v>0</v>
      </c>
      <c r="M7679" s="35">
        <v>0</v>
      </c>
      <c r="N7679" s="35">
        <v>0</v>
      </c>
      <c r="O7679" s="35">
        <v>0</v>
      </c>
      <c r="P7679" s="36">
        <v>12</v>
      </c>
      <c r="Q7679" s="37">
        <v>86</v>
      </c>
      <c r="R7679" s="36">
        <v>2</v>
      </c>
      <c r="S7679" s="39">
        <f t="shared" si="267"/>
        <v>86</v>
      </c>
      <c r="T7679" s="34" t="s">
        <v>31</v>
      </c>
      <c r="U7679" s="12">
        <f>((alpha+(beta*speed))^((-1)/ceta))</f>
        <v>0.35664735436486922</v>
      </c>
      <c r="V7679" s="8">
        <f t="shared" si="268"/>
        <v>86</v>
      </c>
    </row>
    <row r="7680" spans="1:28">
      <c r="A7680" s="34" t="s">
        <v>19</v>
      </c>
      <c r="B7680" s="34" t="s">
        <v>73</v>
      </c>
      <c r="C7680" s="5" t="s">
        <v>165</v>
      </c>
      <c r="D7680" s="35" t="s">
        <v>84</v>
      </c>
      <c r="E7680" s="36" t="s">
        <v>18</v>
      </c>
      <c r="F7680" s="37">
        <v>100</v>
      </c>
      <c r="G7680" s="38">
        <v>0</v>
      </c>
      <c r="H7680" s="34">
        <v>0.98147267425552309</v>
      </c>
      <c r="I7680" s="35">
        <v>-4.034298485751829E-6</v>
      </c>
      <c r="J7680" s="35">
        <v>7.9842227543337752E-4</v>
      </c>
      <c r="K7680" s="35">
        <v>-5.3506857819741967E-2</v>
      </c>
      <c r="L7680" s="35">
        <v>1.6025229636343397</v>
      </c>
      <c r="M7680" s="35">
        <v>0</v>
      </c>
      <c r="N7680" s="35">
        <v>0</v>
      </c>
      <c r="O7680" s="35">
        <v>0</v>
      </c>
      <c r="P7680" s="36">
        <v>12</v>
      </c>
      <c r="Q7680" s="37">
        <v>86</v>
      </c>
      <c r="R7680" s="36">
        <v>14</v>
      </c>
      <c r="S7680" s="39">
        <f t="shared" si="267"/>
        <v>86</v>
      </c>
      <c r="T7680" s="34" t="s">
        <v>51</v>
      </c>
      <c r="U7680" s="12">
        <f>(((alpha*(speed^3))+(beta*(speed^2))+(ceta*speed))+delta)</f>
        <v>0.34002458258842538</v>
      </c>
      <c r="V7680" s="8">
        <f t="shared" si="268"/>
        <v>86</v>
      </c>
    </row>
    <row r="7681" spans="1:22">
      <c r="A7681" s="34" t="s">
        <v>19</v>
      </c>
      <c r="B7681" s="34" t="s">
        <v>73</v>
      </c>
      <c r="C7681" s="5" t="s">
        <v>165</v>
      </c>
      <c r="D7681" s="35" t="s">
        <v>84</v>
      </c>
      <c r="E7681" s="36" t="s">
        <v>17</v>
      </c>
      <c r="F7681" s="37">
        <v>100</v>
      </c>
      <c r="G7681" s="38">
        <v>0</v>
      </c>
      <c r="H7681" s="34">
        <v>0.97667397493579577</v>
      </c>
      <c r="I7681" s="35">
        <v>3038.590539180268</v>
      </c>
      <c r="J7681" s="35">
        <v>1.0022019837647602</v>
      </c>
      <c r="K7681" s="35">
        <v>-0.61274641159751086</v>
      </c>
      <c r="L7681" s="35">
        <v>0</v>
      </c>
      <c r="M7681" s="35">
        <v>0</v>
      </c>
      <c r="N7681" s="35">
        <v>0</v>
      </c>
      <c r="O7681" s="35">
        <v>0</v>
      </c>
      <c r="P7681" s="36">
        <v>12</v>
      </c>
      <c r="Q7681" s="37">
        <v>86</v>
      </c>
      <c r="R7681" s="36">
        <v>0</v>
      </c>
      <c r="S7681" s="39">
        <f t="shared" si="267"/>
        <v>86</v>
      </c>
      <c r="T7681" s="34" t="s">
        <v>29</v>
      </c>
      <c r="U7681" s="12">
        <f>((alpha*(beta^speed))*(speed^ceta))</f>
        <v>239.5892839537544</v>
      </c>
      <c r="V7681" s="8">
        <f t="shared" si="268"/>
        <v>86</v>
      </c>
    </row>
    <row r="7682" spans="1:22">
      <c r="A7682" s="34" t="s">
        <v>19</v>
      </c>
      <c r="B7682" s="34" t="s">
        <v>73</v>
      </c>
      <c r="C7682" s="5" t="s">
        <v>165</v>
      </c>
      <c r="D7682" s="35" t="s">
        <v>84</v>
      </c>
      <c r="E7682" s="36" t="s">
        <v>15</v>
      </c>
      <c r="F7682" s="37">
        <v>0</v>
      </c>
      <c r="G7682" s="38">
        <v>-0.06</v>
      </c>
      <c r="H7682" s="34">
        <v>0.99272117177228048</v>
      </c>
      <c r="I7682" s="35">
        <v>7.2269081093822853</v>
      </c>
      <c r="J7682" s="35">
        <v>-13.193209778115596</v>
      </c>
      <c r="K7682" s="35">
        <v>-1.9542961155105285</v>
      </c>
      <c r="L7682" s="35">
        <v>0</v>
      </c>
      <c r="M7682" s="35">
        <v>0</v>
      </c>
      <c r="N7682" s="35">
        <v>0</v>
      </c>
      <c r="O7682" s="35">
        <v>0</v>
      </c>
      <c r="P7682" s="36">
        <v>12</v>
      </c>
      <c r="Q7682" s="37">
        <v>86</v>
      </c>
      <c r="R7682" s="36">
        <v>13</v>
      </c>
      <c r="S7682" s="39">
        <f t="shared" ref="S7682:S7745" si="269">V7682</f>
        <v>86</v>
      </c>
      <c r="T7682" s="34" t="s">
        <v>50</v>
      </c>
      <c r="U7682" s="12">
        <f>EXP((alpha+(beta/speed))+(ceta*LN(speed)))</f>
        <v>0.19561341794265868</v>
      </c>
      <c r="V7682" s="8">
        <f t="shared" ref="V7682:V7745" si="270">IF($V$1&lt;P7682,P7682,IF($V$1&gt;Q7682,Q7682,$V$1))</f>
        <v>86</v>
      </c>
    </row>
    <row r="7683" spans="1:22">
      <c r="A7683" s="34" t="s">
        <v>19</v>
      </c>
      <c r="B7683" s="34" t="s">
        <v>73</v>
      </c>
      <c r="C7683" s="5" t="s">
        <v>165</v>
      </c>
      <c r="D7683" s="35" t="s">
        <v>84</v>
      </c>
      <c r="E7683" s="36" t="s">
        <v>16</v>
      </c>
      <c r="F7683" s="37">
        <v>0</v>
      </c>
      <c r="G7683" s="38">
        <v>-0.06</v>
      </c>
      <c r="H7683" s="34">
        <v>0.98852047981599589</v>
      </c>
      <c r="I7683" s="35">
        <v>74.707788346077834</v>
      </c>
      <c r="J7683" s="35">
        <v>0.97401141604242658</v>
      </c>
      <c r="K7683" s="35">
        <v>-0.77072103309462525</v>
      </c>
      <c r="L7683" s="35">
        <v>0</v>
      </c>
      <c r="M7683" s="35">
        <v>0</v>
      </c>
      <c r="N7683" s="35">
        <v>0</v>
      </c>
      <c r="O7683" s="35">
        <v>0</v>
      </c>
      <c r="P7683" s="36">
        <v>12</v>
      </c>
      <c r="Q7683" s="37">
        <v>86</v>
      </c>
      <c r="R7683" s="36">
        <v>0</v>
      </c>
      <c r="S7683" s="39">
        <f t="shared" si="269"/>
        <v>86</v>
      </c>
      <c r="T7683" s="34" t="s">
        <v>29</v>
      </c>
      <c r="U7683" s="12">
        <f>((alpha*(beta^speed))*(speed^ceta))</f>
        <v>0.25056204628675499</v>
      </c>
      <c r="V7683" s="8">
        <f t="shared" si="270"/>
        <v>86</v>
      </c>
    </row>
    <row r="7684" spans="1:22">
      <c r="A7684" s="34" t="s">
        <v>19</v>
      </c>
      <c r="B7684" s="34" t="s">
        <v>73</v>
      </c>
      <c r="C7684" s="5" t="s">
        <v>165</v>
      </c>
      <c r="D7684" s="35" t="s">
        <v>84</v>
      </c>
      <c r="E7684" s="36" t="s">
        <v>14</v>
      </c>
      <c r="F7684" s="37">
        <v>0</v>
      </c>
      <c r="G7684" s="38">
        <v>-0.06</v>
      </c>
      <c r="H7684" s="34">
        <v>0.9960629493726656</v>
      </c>
      <c r="I7684" s="35">
        <v>7.3869684285725573E-2</v>
      </c>
      <c r="J7684" s="35">
        <v>16.242430011459742</v>
      </c>
      <c r="K7684" s="35">
        <v>0.1965601132458579</v>
      </c>
      <c r="L7684" s="35">
        <v>0.92321807712862158</v>
      </c>
      <c r="M7684" s="35">
        <v>2.1726643472039887E-2</v>
      </c>
      <c r="N7684" s="35">
        <v>0</v>
      </c>
      <c r="O7684" s="35">
        <v>0</v>
      </c>
      <c r="P7684" s="36">
        <v>12</v>
      </c>
      <c r="Q7684" s="37">
        <v>86</v>
      </c>
      <c r="R7684" s="36">
        <v>10</v>
      </c>
      <c r="S7684" s="39">
        <f t="shared" si="269"/>
        <v>86</v>
      </c>
      <c r="T7684" s="34" t="s">
        <v>44</v>
      </c>
      <c r="U7684" s="12">
        <f>(alpha+(beta/(1+EXP((((-1)*ceta)+(delta*LN(speed)))+(epsilon*speed)))))</f>
        <v>0.12367123951445266</v>
      </c>
      <c r="V7684" s="8">
        <f t="shared" si="270"/>
        <v>86</v>
      </c>
    </row>
    <row r="7685" spans="1:22">
      <c r="A7685" s="34" t="s">
        <v>19</v>
      </c>
      <c r="B7685" s="34" t="s">
        <v>73</v>
      </c>
      <c r="C7685" s="5" t="s">
        <v>165</v>
      </c>
      <c r="D7685" s="35" t="s">
        <v>84</v>
      </c>
      <c r="E7685" s="36" t="s">
        <v>18</v>
      </c>
      <c r="F7685" s="37">
        <v>0</v>
      </c>
      <c r="G7685" s="38">
        <v>-0.06</v>
      </c>
      <c r="H7685" s="34">
        <v>0.99557241653599515</v>
      </c>
      <c r="I7685" s="35">
        <v>3.282746022850076</v>
      </c>
      <c r="J7685" s="35">
        <v>-4.6275838555233841</v>
      </c>
      <c r="K7685" s="35">
        <v>-1.2871794319543541</v>
      </c>
      <c r="L7685" s="35">
        <v>0</v>
      </c>
      <c r="M7685" s="35">
        <v>0</v>
      </c>
      <c r="N7685" s="35">
        <v>0</v>
      </c>
      <c r="O7685" s="35">
        <v>0</v>
      </c>
      <c r="P7685" s="36">
        <v>12</v>
      </c>
      <c r="Q7685" s="37">
        <v>86</v>
      </c>
      <c r="R7685" s="36">
        <v>13</v>
      </c>
      <c r="S7685" s="39">
        <f t="shared" si="269"/>
        <v>86</v>
      </c>
      <c r="T7685" s="34" t="s">
        <v>50</v>
      </c>
      <c r="U7685" s="12">
        <f>EXP((alpha+(beta/speed))+(ceta*LN(speed)))</f>
        <v>8.1707677125370012E-2</v>
      </c>
      <c r="V7685" s="8">
        <f t="shared" si="270"/>
        <v>86</v>
      </c>
    </row>
    <row r="7686" spans="1:22">
      <c r="A7686" s="34" t="s">
        <v>19</v>
      </c>
      <c r="B7686" s="34" t="s">
        <v>73</v>
      </c>
      <c r="C7686" s="5" t="s">
        <v>165</v>
      </c>
      <c r="D7686" s="35" t="s">
        <v>84</v>
      </c>
      <c r="E7686" s="36" t="s">
        <v>17</v>
      </c>
      <c r="F7686" s="37">
        <v>0</v>
      </c>
      <c r="G7686" s="38">
        <v>-0.06</v>
      </c>
      <c r="H7686" s="34">
        <v>0.98979509077378447</v>
      </c>
      <c r="I7686" s="35">
        <v>13.188369401293498</v>
      </c>
      <c r="J7686" s="35">
        <v>-18.778888442427949</v>
      </c>
      <c r="K7686" s="35">
        <v>-2.4320309267425602</v>
      </c>
      <c r="L7686" s="35">
        <v>0</v>
      </c>
      <c r="M7686" s="35">
        <v>0</v>
      </c>
      <c r="N7686" s="35">
        <v>0</v>
      </c>
      <c r="O7686" s="35">
        <v>0</v>
      </c>
      <c r="P7686" s="36">
        <v>12</v>
      </c>
      <c r="Q7686" s="37">
        <v>86</v>
      </c>
      <c r="R7686" s="36">
        <v>13</v>
      </c>
      <c r="S7686" s="39">
        <f t="shared" si="269"/>
        <v>86</v>
      </c>
      <c r="T7686" s="34" t="s">
        <v>50</v>
      </c>
      <c r="U7686" s="12">
        <f>EXP((alpha+(beta/speed))+(ceta*LN(speed)))</f>
        <v>8.4731289024353522</v>
      </c>
      <c r="V7686" s="8">
        <f t="shared" si="270"/>
        <v>86</v>
      </c>
    </row>
    <row r="7687" spans="1:22">
      <c r="A7687" s="34" t="s">
        <v>19</v>
      </c>
      <c r="B7687" s="34" t="s">
        <v>73</v>
      </c>
      <c r="C7687" s="5" t="s">
        <v>165</v>
      </c>
      <c r="D7687" s="35" t="s">
        <v>84</v>
      </c>
      <c r="E7687" s="36" t="s">
        <v>15</v>
      </c>
      <c r="F7687" s="37">
        <v>50</v>
      </c>
      <c r="G7687" s="38">
        <v>-0.06</v>
      </c>
      <c r="H7687" s="34">
        <v>0.98985730518564075</v>
      </c>
      <c r="I7687" s="35">
        <v>7.8208261648100921</v>
      </c>
      <c r="J7687" s="35">
        <v>-16.578033070364121</v>
      </c>
      <c r="K7687" s="35">
        <v>-2.0953322528199823</v>
      </c>
      <c r="L7687" s="35">
        <v>0</v>
      </c>
      <c r="M7687" s="35">
        <v>0</v>
      </c>
      <c r="N7687" s="35">
        <v>0</v>
      </c>
      <c r="O7687" s="35">
        <v>0</v>
      </c>
      <c r="P7687" s="36">
        <v>12</v>
      </c>
      <c r="Q7687" s="37">
        <v>86</v>
      </c>
      <c r="R7687" s="36">
        <v>13</v>
      </c>
      <c r="S7687" s="39">
        <f t="shared" si="269"/>
        <v>86</v>
      </c>
      <c r="T7687" s="34" t="s">
        <v>50</v>
      </c>
      <c r="U7687" s="12">
        <f>EXP((alpha+(beta/speed))+(ceta*LN(speed)))</f>
        <v>0.18172163937620014</v>
      </c>
      <c r="V7687" s="8">
        <f t="shared" si="270"/>
        <v>86</v>
      </c>
    </row>
    <row r="7688" spans="1:22">
      <c r="A7688" s="34" t="s">
        <v>19</v>
      </c>
      <c r="B7688" s="34" t="s">
        <v>73</v>
      </c>
      <c r="C7688" s="5" t="s">
        <v>165</v>
      </c>
      <c r="D7688" s="35" t="s">
        <v>84</v>
      </c>
      <c r="E7688" s="36" t="s">
        <v>16</v>
      </c>
      <c r="F7688" s="37">
        <v>50</v>
      </c>
      <c r="G7688" s="38">
        <v>-0.06</v>
      </c>
      <c r="H7688" s="34">
        <v>0.98252902668082553</v>
      </c>
      <c r="I7688" s="35">
        <v>-0.36519562247913656</v>
      </c>
      <c r="J7688" s="35">
        <v>13.989369094288106</v>
      </c>
      <c r="K7688" s="35">
        <v>4.9996254093775629</v>
      </c>
      <c r="L7688" s="35">
        <v>1.9521309054710603</v>
      </c>
      <c r="M7688" s="35">
        <v>-7.5246876222563657E-3</v>
      </c>
      <c r="N7688" s="35">
        <v>0</v>
      </c>
      <c r="O7688" s="35">
        <v>0</v>
      </c>
      <c r="P7688" s="36">
        <v>12</v>
      </c>
      <c r="Q7688" s="37">
        <v>86</v>
      </c>
      <c r="R7688" s="36">
        <v>10</v>
      </c>
      <c r="S7688" s="39">
        <f t="shared" si="269"/>
        <v>86</v>
      </c>
      <c r="T7688" s="34" t="s">
        <v>44</v>
      </c>
      <c r="U7688" s="12">
        <f>(alpha+(beta/(1+EXP((((-1)*ceta)+(delta*LN(speed)))+(epsilon*speed)))))</f>
        <v>0.26814153611068586</v>
      </c>
      <c r="V7688" s="8">
        <f t="shared" si="270"/>
        <v>86</v>
      </c>
    </row>
    <row r="7689" spans="1:22">
      <c r="A7689" s="34" t="s">
        <v>19</v>
      </c>
      <c r="B7689" s="34" t="s">
        <v>73</v>
      </c>
      <c r="C7689" s="5" t="s">
        <v>165</v>
      </c>
      <c r="D7689" s="35" t="s">
        <v>84</v>
      </c>
      <c r="E7689" s="36" t="s">
        <v>14</v>
      </c>
      <c r="F7689" s="37">
        <v>50</v>
      </c>
      <c r="G7689" s="38">
        <v>-0.06</v>
      </c>
      <c r="H7689" s="34">
        <v>0.99621341176860101</v>
      </c>
      <c r="I7689" s="35">
        <v>8.7091747516083867E-2</v>
      </c>
      <c r="J7689" s="35">
        <v>11.003983845089383</v>
      </c>
      <c r="K7689" s="35">
        <v>0.59884368796756504</v>
      </c>
      <c r="L7689" s="35">
        <v>0.92331232648974537</v>
      </c>
      <c r="M7689" s="35">
        <v>2.4937746089901361E-2</v>
      </c>
      <c r="N7689" s="35">
        <v>0</v>
      </c>
      <c r="O7689" s="35">
        <v>0</v>
      </c>
      <c r="P7689" s="36">
        <v>12</v>
      </c>
      <c r="Q7689" s="37">
        <v>86</v>
      </c>
      <c r="R7689" s="36">
        <v>10</v>
      </c>
      <c r="S7689" s="39">
        <f t="shared" si="269"/>
        <v>86</v>
      </c>
      <c r="T7689" s="34" t="s">
        <v>44</v>
      </c>
      <c r="U7689" s="12">
        <f>(alpha+(beta/(1+EXP((((-1)*ceta)+(delta*LN(speed)))+(epsilon*speed)))))</f>
        <v>0.12533529802987589</v>
      </c>
      <c r="V7689" s="8">
        <f t="shared" si="270"/>
        <v>86</v>
      </c>
    </row>
    <row r="7690" spans="1:22">
      <c r="A7690" s="34" t="s">
        <v>19</v>
      </c>
      <c r="B7690" s="34" t="s">
        <v>73</v>
      </c>
      <c r="C7690" s="5" t="s">
        <v>165</v>
      </c>
      <c r="D7690" s="35" t="s">
        <v>84</v>
      </c>
      <c r="E7690" s="36" t="s">
        <v>18</v>
      </c>
      <c r="F7690" s="37">
        <v>50</v>
      </c>
      <c r="G7690" s="38">
        <v>-0.06</v>
      </c>
      <c r="H7690" s="34">
        <v>0.99415128672102049</v>
      </c>
      <c r="I7690" s="35">
        <v>3.6091481193958068</v>
      </c>
      <c r="J7690" s="35">
        <v>-6.5867882123466446</v>
      </c>
      <c r="K7690" s="35">
        <v>-1.3606876917998048</v>
      </c>
      <c r="L7690" s="35">
        <v>0</v>
      </c>
      <c r="M7690" s="35">
        <v>0</v>
      </c>
      <c r="N7690" s="35">
        <v>0</v>
      </c>
      <c r="O7690" s="35">
        <v>0</v>
      </c>
      <c r="P7690" s="36">
        <v>12</v>
      </c>
      <c r="Q7690" s="37">
        <v>86</v>
      </c>
      <c r="R7690" s="36">
        <v>13</v>
      </c>
      <c r="S7690" s="39">
        <f t="shared" si="269"/>
        <v>86</v>
      </c>
      <c r="T7690" s="34" t="s">
        <v>50</v>
      </c>
      <c r="U7690" s="12">
        <f>EXP((alpha+(beta/speed))+(ceta*LN(speed)))</f>
        <v>7.9785142008888199E-2</v>
      </c>
      <c r="V7690" s="8">
        <f t="shared" si="270"/>
        <v>86</v>
      </c>
    </row>
    <row r="7691" spans="1:22">
      <c r="A7691" s="34" t="s">
        <v>19</v>
      </c>
      <c r="B7691" s="34" t="s">
        <v>73</v>
      </c>
      <c r="C7691" s="5" t="s">
        <v>165</v>
      </c>
      <c r="D7691" s="35" t="s">
        <v>84</v>
      </c>
      <c r="E7691" s="36" t="s">
        <v>17</v>
      </c>
      <c r="F7691" s="37">
        <v>50</v>
      </c>
      <c r="G7691" s="38">
        <v>-0.06</v>
      </c>
      <c r="H7691" s="34">
        <v>0.98626381970156884</v>
      </c>
      <c r="I7691" s="35">
        <v>13.552335377298029</v>
      </c>
      <c r="J7691" s="35">
        <v>-21.091334251031409</v>
      </c>
      <c r="K7691" s="35">
        <v>-2.5252263531155803</v>
      </c>
      <c r="L7691" s="35">
        <v>0</v>
      </c>
      <c r="M7691" s="35">
        <v>0</v>
      </c>
      <c r="N7691" s="35">
        <v>0</v>
      </c>
      <c r="O7691" s="35">
        <v>0</v>
      </c>
      <c r="P7691" s="36">
        <v>12</v>
      </c>
      <c r="Q7691" s="37">
        <v>86</v>
      </c>
      <c r="R7691" s="36">
        <v>13</v>
      </c>
      <c r="S7691" s="39">
        <f t="shared" si="269"/>
        <v>86</v>
      </c>
      <c r="T7691" s="34" t="s">
        <v>50</v>
      </c>
      <c r="U7691" s="12">
        <f>EXP((alpha+(beta/speed))+(ceta*LN(speed)))</f>
        <v>7.8369687940090103</v>
      </c>
      <c r="V7691" s="8">
        <f t="shared" si="270"/>
        <v>86</v>
      </c>
    </row>
    <row r="7692" spans="1:22">
      <c r="A7692" s="34" t="s">
        <v>19</v>
      </c>
      <c r="B7692" s="34" t="s">
        <v>73</v>
      </c>
      <c r="C7692" s="5" t="s">
        <v>165</v>
      </c>
      <c r="D7692" s="35" t="s">
        <v>84</v>
      </c>
      <c r="E7692" s="36" t="s">
        <v>15</v>
      </c>
      <c r="F7692" s="37">
        <v>100</v>
      </c>
      <c r="G7692" s="38">
        <v>-0.06</v>
      </c>
      <c r="H7692" s="34">
        <v>0.98710737796235082</v>
      </c>
      <c r="I7692" s="35">
        <v>7.879266687754825</v>
      </c>
      <c r="J7692" s="35">
        <v>-16.951874716138253</v>
      </c>
      <c r="K7692" s="35">
        <v>-2.1056927589307977</v>
      </c>
      <c r="L7692" s="35">
        <v>0</v>
      </c>
      <c r="M7692" s="35">
        <v>0</v>
      </c>
      <c r="N7692" s="35">
        <v>0</v>
      </c>
      <c r="O7692" s="35">
        <v>0</v>
      </c>
      <c r="P7692" s="36">
        <v>12</v>
      </c>
      <c r="Q7692" s="37">
        <v>86</v>
      </c>
      <c r="R7692" s="36">
        <v>13</v>
      </c>
      <c r="S7692" s="39">
        <f t="shared" si="269"/>
        <v>86</v>
      </c>
      <c r="T7692" s="34" t="s">
        <v>50</v>
      </c>
      <c r="U7692" s="12">
        <f>EXP((alpha+(beta/speed))+(ceta*LN(speed)))</f>
        <v>0.1831710282460296</v>
      </c>
      <c r="V7692" s="8">
        <f t="shared" si="270"/>
        <v>86</v>
      </c>
    </row>
    <row r="7693" spans="1:22">
      <c r="A7693" s="34" t="s">
        <v>19</v>
      </c>
      <c r="B7693" s="34" t="s">
        <v>73</v>
      </c>
      <c r="C7693" s="5" t="s">
        <v>165</v>
      </c>
      <c r="D7693" s="35" t="s">
        <v>84</v>
      </c>
      <c r="E7693" s="36" t="s">
        <v>16</v>
      </c>
      <c r="F7693" s="37">
        <v>100</v>
      </c>
      <c r="G7693" s="38">
        <v>-0.06</v>
      </c>
      <c r="H7693" s="34">
        <v>0.97467841647216913</v>
      </c>
      <c r="I7693" s="35">
        <v>-0.33608509486949845</v>
      </c>
      <c r="J7693" s="35">
        <v>12.036178845043263</v>
      </c>
      <c r="K7693" s="35">
        <v>5.4957899388114422</v>
      </c>
      <c r="L7693" s="35">
        <v>2.0464186813179959</v>
      </c>
      <c r="M7693" s="35">
        <v>-8.0995823174130257E-3</v>
      </c>
      <c r="N7693" s="35">
        <v>0</v>
      </c>
      <c r="O7693" s="35">
        <v>0</v>
      </c>
      <c r="P7693" s="36">
        <v>12</v>
      </c>
      <c r="Q7693" s="37">
        <v>86</v>
      </c>
      <c r="R7693" s="36">
        <v>10</v>
      </c>
      <c r="S7693" s="39">
        <f t="shared" si="269"/>
        <v>86</v>
      </c>
      <c r="T7693" s="34" t="s">
        <v>44</v>
      </c>
      <c r="U7693" s="12">
        <f>(alpha+(beta/(1+EXP((((-1)*ceta)+(delta*LN(speed)))+(epsilon*speed)))))</f>
        <v>0.27803834375212633</v>
      </c>
      <c r="V7693" s="8">
        <f t="shared" si="270"/>
        <v>86</v>
      </c>
    </row>
    <row r="7694" spans="1:22">
      <c r="A7694" s="34" t="s">
        <v>19</v>
      </c>
      <c r="B7694" s="34" t="s">
        <v>73</v>
      </c>
      <c r="C7694" s="5" t="s">
        <v>165</v>
      </c>
      <c r="D7694" s="35" t="s">
        <v>84</v>
      </c>
      <c r="E7694" s="36" t="s">
        <v>14</v>
      </c>
      <c r="F7694" s="37">
        <v>100</v>
      </c>
      <c r="G7694" s="38">
        <v>-0.06</v>
      </c>
      <c r="H7694" s="34">
        <v>0.99634975829007499</v>
      </c>
      <c r="I7694" s="35">
        <v>9.3786433563290847E-2</v>
      </c>
      <c r="J7694" s="35">
        <v>8.0885846897071492</v>
      </c>
      <c r="K7694" s="35">
        <v>0.97607171687387195</v>
      </c>
      <c r="L7694" s="35">
        <v>0.94451947837132233</v>
      </c>
      <c r="M7694" s="35">
        <v>2.6400595288573303E-2</v>
      </c>
      <c r="N7694" s="35">
        <v>0</v>
      </c>
      <c r="O7694" s="35">
        <v>0</v>
      </c>
      <c r="P7694" s="36">
        <v>12</v>
      </c>
      <c r="Q7694" s="37">
        <v>86</v>
      </c>
      <c r="R7694" s="36">
        <v>10</v>
      </c>
      <c r="S7694" s="39">
        <f t="shared" si="269"/>
        <v>86</v>
      </c>
      <c r="T7694" s="34" t="s">
        <v>44</v>
      </c>
      <c r="U7694" s="12">
        <f>(alpha+(beta/(1+EXP((((-1)*ceta)+(delta*LN(speed)))+(epsilon*speed)))))</f>
        <v>0.12665575813704127</v>
      </c>
      <c r="V7694" s="8">
        <f t="shared" si="270"/>
        <v>86</v>
      </c>
    </row>
    <row r="7695" spans="1:22">
      <c r="A7695" s="34" t="s">
        <v>19</v>
      </c>
      <c r="B7695" s="34" t="s">
        <v>73</v>
      </c>
      <c r="C7695" s="5" t="s">
        <v>165</v>
      </c>
      <c r="D7695" s="35" t="s">
        <v>84</v>
      </c>
      <c r="E7695" s="36" t="s">
        <v>18</v>
      </c>
      <c r="F7695" s="37">
        <v>100</v>
      </c>
      <c r="G7695" s="38">
        <v>-0.06</v>
      </c>
      <c r="H7695" s="34">
        <v>0.99303436842418491</v>
      </c>
      <c r="I7695" s="35">
        <v>3.7158075984265602</v>
      </c>
      <c r="J7695" s="35">
        <v>-7.1519050535121123</v>
      </c>
      <c r="K7695" s="35">
        <v>-1.3828450460045141</v>
      </c>
      <c r="L7695" s="35">
        <v>0</v>
      </c>
      <c r="M7695" s="35">
        <v>0</v>
      </c>
      <c r="N7695" s="35">
        <v>0</v>
      </c>
      <c r="O7695" s="35">
        <v>0</v>
      </c>
      <c r="P7695" s="36">
        <v>12</v>
      </c>
      <c r="Q7695" s="37">
        <v>86</v>
      </c>
      <c r="R7695" s="36">
        <v>13</v>
      </c>
      <c r="S7695" s="39">
        <f t="shared" si="269"/>
        <v>86</v>
      </c>
      <c r="T7695" s="34" t="s">
        <v>50</v>
      </c>
      <c r="U7695" s="12">
        <f>EXP((alpha+(beta/speed))+(ceta*LN(speed)))</f>
        <v>7.9896264455506863E-2</v>
      </c>
      <c r="V7695" s="8">
        <f t="shared" si="270"/>
        <v>86</v>
      </c>
    </row>
    <row r="7696" spans="1:22">
      <c r="A7696" s="34" t="s">
        <v>19</v>
      </c>
      <c r="B7696" s="34" t="s">
        <v>73</v>
      </c>
      <c r="C7696" s="5" t="s">
        <v>165</v>
      </c>
      <c r="D7696" s="35" t="s">
        <v>84</v>
      </c>
      <c r="E7696" s="36" t="s">
        <v>17</v>
      </c>
      <c r="F7696" s="37">
        <v>100</v>
      </c>
      <c r="G7696" s="38">
        <v>-0.06</v>
      </c>
      <c r="H7696" s="34">
        <v>0.98230886765036851</v>
      </c>
      <c r="I7696" s="35">
        <v>13.744126758927994</v>
      </c>
      <c r="J7696" s="35">
        <v>-22.60194445520375</v>
      </c>
      <c r="K7696" s="35">
        <v>-2.566636120608401</v>
      </c>
      <c r="L7696" s="35">
        <v>0</v>
      </c>
      <c r="M7696" s="35">
        <v>0</v>
      </c>
      <c r="N7696" s="35">
        <v>0</v>
      </c>
      <c r="O7696" s="35">
        <v>0</v>
      </c>
      <c r="P7696" s="36">
        <v>12</v>
      </c>
      <c r="Q7696" s="37">
        <v>86</v>
      </c>
      <c r="R7696" s="36">
        <v>13</v>
      </c>
      <c r="S7696" s="39">
        <f t="shared" si="269"/>
        <v>86</v>
      </c>
      <c r="T7696" s="34" t="s">
        <v>50</v>
      </c>
      <c r="U7696" s="12">
        <f>EXP((alpha+(beta/speed))+(ceta*LN(speed)))</f>
        <v>7.7572259298090716</v>
      </c>
      <c r="V7696" s="8">
        <f t="shared" si="270"/>
        <v>86</v>
      </c>
    </row>
    <row r="7697" spans="1:22">
      <c r="A7697" s="34" t="s">
        <v>19</v>
      </c>
      <c r="B7697" s="34" t="s">
        <v>73</v>
      </c>
      <c r="C7697" s="5" t="s">
        <v>165</v>
      </c>
      <c r="D7697" s="35" t="s">
        <v>84</v>
      </c>
      <c r="E7697" s="36" t="s">
        <v>15</v>
      </c>
      <c r="F7697" s="37">
        <v>0</v>
      </c>
      <c r="G7697" s="38">
        <v>-0.04</v>
      </c>
      <c r="H7697" s="34">
        <v>0.99352976738231213</v>
      </c>
      <c r="I7697" s="35">
        <v>0.12201903557949384</v>
      </c>
      <c r="J7697" s="35">
        <v>23.002926807219612</v>
      </c>
      <c r="K7697" s="35">
        <v>1.0845273955342998</v>
      </c>
      <c r="L7697" s="35">
        <v>0.93588489807740893</v>
      </c>
      <c r="M7697" s="35">
        <v>2.2804384291718931E-2</v>
      </c>
      <c r="N7697" s="35">
        <v>0</v>
      </c>
      <c r="O7697" s="35">
        <v>0</v>
      </c>
      <c r="P7697" s="36">
        <v>12</v>
      </c>
      <c r="Q7697" s="37">
        <v>86</v>
      </c>
      <c r="R7697" s="36">
        <v>10</v>
      </c>
      <c r="S7697" s="39">
        <f t="shared" si="269"/>
        <v>86</v>
      </c>
      <c r="T7697" s="34" t="s">
        <v>44</v>
      </c>
      <c r="U7697" s="12">
        <f>(alpha+(beta/(1+EXP((((-1)*ceta)+(delta*LN(speed)))+(epsilon*speed)))))</f>
        <v>0.269183757346946</v>
      </c>
      <c r="V7697" s="8">
        <f t="shared" si="270"/>
        <v>86</v>
      </c>
    </row>
    <row r="7698" spans="1:22">
      <c r="A7698" s="34" t="s">
        <v>19</v>
      </c>
      <c r="B7698" s="34" t="s">
        <v>73</v>
      </c>
      <c r="C7698" s="5" t="s">
        <v>165</v>
      </c>
      <c r="D7698" s="35" t="s">
        <v>84</v>
      </c>
      <c r="E7698" s="36" t="s">
        <v>16</v>
      </c>
      <c r="F7698" s="37">
        <v>0</v>
      </c>
      <c r="G7698" s="38">
        <v>-0.04</v>
      </c>
      <c r="H7698" s="34">
        <v>0.98368627274658671</v>
      </c>
      <c r="I7698" s="35">
        <v>65.988289549276288</v>
      </c>
      <c r="J7698" s="35">
        <v>0.97558314298908011</v>
      </c>
      <c r="K7698" s="35">
        <v>-0.62969506868904856</v>
      </c>
      <c r="L7698" s="35">
        <v>0</v>
      </c>
      <c r="M7698" s="35">
        <v>0</v>
      </c>
      <c r="N7698" s="35">
        <v>0</v>
      </c>
      <c r="O7698" s="35">
        <v>0</v>
      </c>
      <c r="P7698" s="36">
        <v>12</v>
      </c>
      <c r="Q7698" s="37">
        <v>86</v>
      </c>
      <c r="R7698" s="36">
        <v>0</v>
      </c>
      <c r="S7698" s="39">
        <f t="shared" si="269"/>
        <v>86</v>
      </c>
      <c r="T7698" s="34" t="s">
        <v>29</v>
      </c>
      <c r="U7698" s="12">
        <f>((alpha*(beta^speed))*(speed^ceta))</f>
        <v>0.47648745112736646</v>
      </c>
      <c r="V7698" s="8">
        <f t="shared" si="270"/>
        <v>86</v>
      </c>
    </row>
    <row r="7699" spans="1:22">
      <c r="A7699" s="34" t="s">
        <v>19</v>
      </c>
      <c r="B7699" s="34" t="s">
        <v>73</v>
      </c>
      <c r="C7699" s="5" t="s">
        <v>165</v>
      </c>
      <c r="D7699" s="35" t="s">
        <v>84</v>
      </c>
      <c r="E7699" s="36" t="s">
        <v>14</v>
      </c>
      <c r="F7699" s="37">
        <v>0</v>
      </c>
      <c r="G7699" s="38">
        <v>-0.04</v>
      </c>
      <c r="H7699" s="34">
        <v>0.99554781716268825</v>
      </c>
      <c r="I7699" s="35">
        <v>20.236467041390277</v>
      </c>
      <c r="J7699" s="35">
        <v>0.99084113966010579</v>
      </c>
      <c r="K7699" s="35">
        <v>-0.9556365620960805</v>
      </c>
      <c r="L7699" s="35">
        <v>0</v>
      </c>
      <c r="M7699" s="35">
        <v>0</v>
      </c>
      <c r="N7699" s="35">
        <v>0</v>
      </c>
      <c r="O7699" s="35">
        <v>0</v>
      </c>
      <c r="P7699" s="36">
        <v>12</v>
      </c>
      <c r="Q7699" s="37">
        <v>86</v>
      </c>
      <c r="R7699" s="36">
        <v>0</v>
      </c>
      <c r="S7699" s="39">
        <f t="shared" si="269"/>
        <v>86</v>
      </c>
      <c r="T7699" s="34" t="s">
        <v>29</v>
      </c>
      <c r="U7699" s="12">
        <f>((alpha*(beta^speed))*(speed^ceta))</f>
        <v>0.12995824535916753</v>
      </c>
      <c r="V7699" s="8">
        <f t="shared" si="270"/>
        <v>86</v>
      </c>
    </row>
    <row r="7700" spans="1:22">
      <c r="A7700" s="34" t="s">
        <v>19</v>
      </c>
      <c r="B7700" s="34" t="s">
        <v>73</v>
      </c>
      <c r="C7700" s="5" t="s">
        <v>165</v>
      </c>
      <c r="D7700" s="35" t="s">
        <v>84</v>
      </c>
      <c r="E7700" s="36" t="s">
        <v>18</v>
      </c>
      <c r="F7700" s="37">
        <v>0</v>
      </c>
      <c r="G7700" s="38">
        <v>-0.04</v>
      </c>
      <c r="H7700" s="34">
        <v>0.9956002294475953</v>
      </c>
      <c r="I7700" s="35">
        <v>3.3358590649927082</v>
      </c>
      <c r="J7700" s="35">
        <v>-4.5338317932593242</v>
      </c>
      <c r="K7700" s="35">
        <v>-1.274582647511364</v>
      </c>
      <c r="L7700" s="35">
        <v>0</v>
      </c>
      <c r="M7700" s="35">
        <v>0</v>
      </c>
      <c r="N7700" s="35">
        <v>0</v>
      </c>
      <c r="O7700" s="35">
        <v>0</v>
      </c>
      <c r="P7700" s="36">
        <v>12</v>
      </c>
      <c r="Q7700" s="37">
        <v>86</v>
      </c>
      <c r="R7700" s="36">
        <v>13</v>
      </c>
      <c r="S7700" s="39">
        <f t="shared" si="269"/>
        <v>86</v>
      </c>
      <c r="T7700" s="34" t="s">
        <v>50</v>
      </c>
      <c r="U7700" s="12">
        <f>EXP((alpha+(beta/speed))+(ceta*LN(speed)))</f>
        <v>9.1237098835341424E-2</v>
      </c>
      <c r="V7700" s="8">
        <f t="shared" si="270"/>
        <v>86</v>
      </c>
    </row>
    <row r="7701" spans="1:22">
      <c r="A7701" s="34" t="s">
        <v>19</v>
      </c>
      <c r="B7701" s="34" t="s">
        <v>73</v>
      </c>
      <c r="C7701" s="5" t="s">
        <v>165</v>
      </c>
      <c r="D7701" s="35" t="s">
        <v>84</v>
      </c>
      <c r="E7701" s="36" t="s">
        <v>17</v>
      </c>
      <c r="F7701" s="37">
        <v>0</v>
      </c>
      <c r="G7701" s="38">
        <v>-0.04</v>
      </c>
      <c r="H7701" s="34">
        <v>0.98762772008520794</v>
      </c>
      <c r="I7701" s="35">
        <v>2419.3758911618074</v>
      </c>
      <c r="J7701" s="35">
        <v>0.97300678812642738</v>
      </c>
      <c r="K7701" s="35">
        <v>-0.66092075774973891</v>
      </c>
      <c r="L7701" s="35">
        <v>0</v>
      </c>
      <c r="M7701" s="35">
        <v>0</v>
      </c>
      <c r="N7701" s="35">
        <v>0</v>
      </c>
      <c r="O7701" s="35">
        <v>0</v>
      </c>
      <c r="P7701" s="36">
        <v>12</v>
      </c>
      <c r="Q7701" s="37">
        <v>86</v>
      </c>
      <c r="R7701" s="36">
        <v>0</v>
      </c>
      <c r="S7701" s="39">
        <f t="shared" si="269"/>
        <v>86</v>
      </c>
      <c r="T7701" s="34" t="s">
        <v>29</v>
      </c>
      <c r="U7701" s="12">
        <f>((alpha*(beta^speed))*(speed^ceta))</f>
        <v>12.109270921433438</v>
      </c>
      <c r="V7701" s="8">
        <f t="shared" si="270"/>
        <v>86</v>
      </c>
    </row>
    <row r="7702" spans="1:22">
      <c r="A7702" s="34" t="s">
        <v>19</v>
      </c>
      <c r="B7702" s="34" t="s">
        <v>73</v>
      </c>
      <c r="C7702" s="5" t="s">
        <v>165</v>
      </c>
      <c r="D7702" s="35" t="s">
        <v>84</v>
      </c>
      <c r="E7702" s="36" t="s">
        <v>15</v>
      </c>
      <c r="F7702" s="37">
        <v>50</v>
      </c>
      <c r="G7702" s="38">
        <v>-0.04</v>
      </c>
      <c r="H7702" s="34">
        <v>0.98958103997007285</v>
      </c>
      <c r="I7702" s="35">
        <v>7.7077373779952101</v>
      </c>
      <c r="J7702" s="35">
        <v>-16.295410235453708</v>
      </c>
      <c r="K7702" s="35">
        <v>-1.9938795281770503</v>
      </c>
      <c r="L7702" s="35">
        <v>0</v>
      </c>
      <c r="M7702" s="35">
        <v>0</v>
      </c>
      <c r="N7702" s="35">
        <v>0</v>
      </c>
      <c r="O7702" s="35">
        <v>0</v>
      </c>
      <c r="P7702" s="36">
        <v>12</v>
      </c>
      <c r="Q7702" s="37">
        <v>86</v>
      </c>
      <c r="R7702" s="36">
        <v>13</v>
      </c>
      <c r="S7702" s="39">
        <f t="shared" si="269"/>
        <v>86</v>
      </c>
      <c r="T7702" s="34" t="s">
        <v>50</v>
      </c>
      <c r="U7702" s="12">
        <f>EXP((alpha+(beta/speed))+(ceta*LN(speed)))</f>
        <v>0.25584690985464564</v>
      </c>
      <c r="V7702" s="8">
        <f t="shared" si="270"/>
        <v>86</v>
      </c>
    </row>
    <row r="7703" spans="1:22">
      <c r="A7703" s="34" t="s">
        <v>19</v>
      </c>
      <c r="B7703" s="34" t="s">
        <v>73</v>
      </c>
      <c r="C7703" s="5" t="s">
        <v>165</v>
      </c>
      <c r="D7703" s="35" t="s">
        <v>84</v>
      </c>
      <c r="E7703" s="36" t="s">
        <v>16</v>
      </c>
      <c r="F7703" s="37">
        <v>50</v>
      </c>
      <c r="G7703" s="38">
        <v>-0.04</v>
      </c>
      <c r="H7703" s="34">
        <v>0.97290992102976992</v>
      </c>
      <c r="I7703" s="35">
        <v>-1.4909470359612147</v>
      </c>
      <c r="J7703" s="35">
        <v>26.937531402182156</v>
      </c>
      <c r="K7703" s="35">
        <v>2.7789917868343124</v>
      </c>
      <c r="L7703" s="35">
        <v>1.2358439545577118</v>
      </c>
      <c r="M7703" s="35">
        <v>-1.2238592404171492E-3</v>
      </c>
      <c r="N7703" s="35">
        <v>0</v>
      </c>
      <c r="O7703" s="35">
        <v>0</v>
      </c>
      <c r="P7703" s="36">
        <v>12</v>
      </c>
      <c r="Q7703" s="37">
        <v>86</v>
      </c>
      <c r="R7703" s="36">
        <v>10</v>
      </c>
      <c r="S7703" s="39">
        <f t="shared" si="269"/>
        <v>86</v>
      </c>
      <c r="T7703" s="34" t="s">
        <v>44</v>
      </c>
      <c r="U7703" s="12">
        <f>(alpha+(beta/(1+EXP((((-1)*ceta)+(delta*LN(speed)))+(epsilon*speed)))))</f>
        <v>0.33601475133319103</v>
      </c>
      <c r="V7703" s="8">
        <f t="shared" si="270"/>
        <v>86</v>
      </c>
    </row>
    <row r="7704" spans="1:22">
      <c r="A7704" s="34" t="s">
        <v>19</v>
      </c>
      <c r="B7704" s="34" t="s">
        <v>73</v>
      </c>
      <c r="C7704" s="5" t="s">
        <v>165</v>
      </c>
      <c r="D7704" s="35" t="s">
        <v>84</v>
      </c>
      <c r="E7704" s="36" t="s">
        <v>14</v>
      </c>
      <c r="F7704" s="37">
        <v>50</v>
      </c>
      <c r="G7704" s="38">
        <v>-0.04</v>
      </c>
      <c r="H7704" s="34">
        <v>0.99603568652161512</v>
      </c>
      <c r="I7704" s="35">
        <v>5.4403166213198545E-2</v>
      </c>
      <c r="J7704" s="35">
        <v>19.202108344272801</v>
      </c>
      <c r="K7704" s="35">
        <v>0.12652515346975449</v>
      </c>
      <c r="L7704" s="35">
        <v>0.94914167540291139</v>
      </c>
      <c r="M7704" s="35">
        <v>1.703388400834523E-2</v>
      </c>
      <c r="N7704" s="35">
        <v>0</v>
      </c>
      <c r="O7704" s="35">
        <v>0</v>
      </c>
      <c r="P7704" s="36">
        <v>12</v>
      </c>
      <c r="Q7704" s="37">
        <v>86</v>
      </c>
      <c r="R7704" s="36">
        <v>10</v>
      </c>
      <c r="S7704" s="39">
        <f t="shared" si="269"/>
        <v>86</v>
      </c>
      <c r="T7704" s="34" t="s">
        <v>44</v>
      </c>
      <c r="U7704" s="12">
        <f>(alpha+(beta/(1+EXP((((-1)*ceta)+(delta*LN(speed)))+(epsilon*speed)))))</f>
        <v>0.12757145593304753</v>
      </c>
      <c r="V7704" s="8">
        <f t="shared" si="270"/>
        <v>86</v>
      </c>
    </row>
    <row r="7705" spans="1:22">
      <c r="A7705" s="34" t="s">
        <v>19</v>
      </c>
      <c r="B7705" s="34" t="s">
        <v>73</v>
      </c>
      <c r="C7705" s="5" t="s">
        <v>165</v>
      </c>
      <c r="D7705" s="35" t="s">
        <v>84</v>
      </c>
      <c r="E7705" s="36" t="s">
        <v>18</v>
      </c>
      <c r="F7705" s="37">
        <v>50</v>
      </c>
      <c r="G7705" s="38">
        <v>-0.04</v>
      </c>
      <c r="H7705" s="34">
        <v>0.99335504745695957</v>
      </c>
      <c r="I7705" s="35">
        <v>3.9082693672201234</v>
      </c>
      <c r="J7705" s="35">
        <v>-7.9703051414759551</v>
      </c>
      <c r="K7705" s="35">
        <v>-1.4002742196681779</v>
      </c>
      <c r="L7705" s="35">
        <v>0</v>
      </c>
      <c r="M7705" s="35">
        <v>0</v>
      </c>
      <c r="N7705" s="35">
        <v>0</v>
      </c>
      <c r="O7705" s="35">
        <v>0</v>
      </c>
      <c r="P7705" s="36">
        <v>12</v>
      </c>
      <c r="Q7705" s="37">
        <v>86</v>
      </c>
      <c r="R7705" s="36">
        <v>13</v>
      </c>
      <c r="S7705" s="39">
        <f t="shared" si="269"/>
        <v>86</v>
      </c>
      <c r="T7705" s="34" t="s">
        <v>50</v>
      </c>
      <c r="U7705" s="12">
        <f>EXP((alpha+(beta/speed))+(ceta*LN(speed)))</f>
        <v>8.8769133606209208E-2</v>
      </c>
      <c r="V7705" s="8">
        <f t="shared" si="270"/>
        <v>86</v>
      </c>
    </row>
    <row r="7706" spans="1:22">
      <c r="A7706" s="34" t="s">
        <v>19</v>
      </c>
      <c r="B7706" s="34" t="s">
        <v>73</v>
      </c>
      <c r="C7706" s="5" t="s">
        <v>165</v>
      </c>
      <c r="D7706" s="35" t="s">
        <v>84</v>
      </c>
      <c r="E7706" s="36" t="s">
        <v>17</v>
      </c>
      <c r="F7706" s="37">
        <v>50</v>
      </c>
      <c r="G7706" s="38">
        <v>-0.04</v>
      </c>
      <c r="H7706" s="34">
        <v>0.9820021488894215</v>
      </c>
      <c r="I7706" s="35">
        <v>1735.4804868974356</v>
      </c>
      <c r="J7706" s="35">
        <v>0.96786721705311729</v>
      </c>
      <c r="K7706" s="35">
        <v>-0.50922083786861116</v>
      </c>
      <c r="L7706" s="35">
        <v>0</v>
      </c>
      <c r="M7706" s="35">
        <v>0</v>
      </c>
      <c r="N7706" s="35">
        <v>0</v>
      </c>
      <c r="O7706" s="35">
        <v>0</v>
      </c>
      <c r="P7706" s="36">
        <v>12</v>
      </c>
      <c r="Q7706" s="37">
        <v>86</v>
      </c>
      <c r="R7706" s="36">
        <v>0</v>
      </c>
      <c r="S7706" s="39">
        <f t="shared" si="269"/>
        <v>86</v>
      </c>
      <c r="T7706" s="34" t="s">
        <v>29</v>
      </c>
      <c r="U7706" s="12">
        <f>((alpha*(beta^speed))*(speed^ceta))</f>
        <v>10.826545136307905</v>
      </c>
      <c r="V7706" s="8">
        <f t="shared" si="270"/>
        <v>86</v>
      </c>
    </row>
    <row r="7707" spans="1:22">
      <c r="A7707" s="34" t="s">
        <v>19</v>
      </c>
      <c r="B7707" s="34" t="s">
        <v>73</v>
      </c>
      <c r="C7707" s="5" t="s">
        <v>165</v>
      </c>
      <c r="D7707" s="35" t="s">
        <v>84</v>
      </c>
      <c r="E7707" s="36" t="s">
        <v>15</v>
      </c>
      <c r="F7707" s="37">
        <v>100</v>
      </c>
      <c r="G7707" s="38">
        <v>-0.04</v>
      </c>
      <c r="H7707" s="34">
        <v>0.98591110066835941</v>
      </c>
      <c r="I7707" s="35">
        <v>7.9837833513490439</v>
      </c>
      <c r="J7707" s="35">
        <v>-17.528441393660994</v>
      </c>
      <c r="K7707" s="35">
        <v>-2.0499491523076281</v>
      </c>
      <c r="L7707" s="35">
        <v>0</v>
      </c>
      <c r="M7707" s="35">
        <v>0</v>
      </c>
      <c r="N7707" s="35">
        <v>0</v>
      </c>
      <c r="O7707" s="35">
        <v>0</v>
      </c>
      <c r="P7707" s="36">
        <v>12</v>
      </c>
      <c r="Q7707" s="37">
        <v>86</v>
      </c>
      <c r="R7707" s="36">
        <v>13</v>
      </c>
      <c r="S7707" s="39">
        <f t="shared" si="269"/>
        <v>86</v>
      </c>
      <c r="T7707" s="34" t="s">
        <v>50</v>
      </c>
      <c r="U7707" s="12">
        <f>EXP((alpha+(beta/speed))+(ceta*LN(speed)))</f>
        <v>0.25892387001357614</v>
      </c>
      <c r="V7707" s="8">
        <f t="shared" si="270"/>
        <v>86</v>
      </c>
    </row>
    <row r="7708" spans="1:22">
      <c r="A7708" s="34" t="s">
        <v>19</v>
      </c>
      <c r="B7708" s="34" t="s">
        <v>73</v>
      </c>
      <c r="C7708" s="5" t="s">
        <v>165</v>
      </c>
      <c r="D7708" s="35" t="s">
        <v>84</v>
      </c>
      <c r="E7708" s="36" t="s">
        <v>16</v>
      </c>
      <c r="F7708" s="37">
        <v>100</v>
      </c>
      <c r="G7708" s="38">
        <v>-0.04</v>
      </c>
      <c r="H7708" s="34">
        <v>0.96010287616632528</v>
      </c>
      <c r="I7708" s="35">
        <v>-1.5872060429433947</v>
      </c>
      <c r="J7708" s="35">
        <v>20.971207365473372</v>
      </c>
      <c r="K7708" s="35">
        <v>3.6343063419838861</v>
      </c>
      <c r="L7708" s="35">
        <v>1.3686858926724839</v>
      </c>
      <c r="M7708" s="35">
        <v>-1.9858918561008387E-3</v>
      </c>
      <c r="N7708" s="35">
        <v>0</v>
      </c>
      <c r="O7708" s="35">
        <v>0</v>
      </c>
      <c r="P7708" s="36">
        <v>12</v>
      </c>
      <c r="Q7708" s="37">
        <v>86</v>
      </c>
      <c r="R7708" s="36">
        <v>10</v>
      </c>
      <c r="S7708" s="39">
        <f t="shared" si="269"/>
        <v>86</v>
      </c>
      <c r="T7708" s="34" t="s">
        <v>44</v>
      </c>
      <c r="U7708" s="12">
        <f>(alpha+(beta/(1+EXP((((-1)*ceta)+(delta*LN(speed)))+(epsilon*speed)))))</f>
        <v>0.33855068782942044</v>
      </c>
      <c r="V7708" s="8">
        <f t="shared" si="270"/>
        <v>86</v>
      </c>
    </row>
    <row r="7709" spans="1:22">
      <c r="A7709" s="34" t="s">
        <v>19</v>
      </c>
      <c r="B7709" s="34" t="s">
        <v>73</v>
      </c>
      <c r="C7709" s="5" t="s">
        <v>165</v>
      </c>
      <c r="D7709" s="35" t="s">
        <v>84</v>
      </c>
      <c r="E7709" s="36" t="s">
        <v>14</v>
      </c>
      <c r="F7709" s="37">
        <v>100</v>
      </c>
      <c r="G7709" s="38">
        <v>-0.04</v>
      </c>
      <c r="H7709" s="34">
        <v>0.99618844188244182</v>
      </c>
      <c r="I7709" s="35">
        <v>5.9906445152805327E-2</v>
      </c>
      <c r="J7709" s="35">
        <v>18.817308018948648</v>
      </c>
      <c r="K7709" s="35">
        <v>0.13408794633352772</v>
      </c>
      <c r="L7709" s="35">
        <v>0.95500705896819305</v>
      </c>
      <c r="M7709" s="35">
        <v>1.7907008783909155E-2</v>
      </c>
      <c r="N7709" s="35">
        <v>0</v>
      </c>
      <c r="O7709" s="35">
        <v>0</v>
      </c>
      <c r="P7709" s="36">
        <v>12</v>
      </c>
      <c r="Q7709" s="37">
        <v>86</v>
      </c>
      <c r="R7709" s="36">
        <v>10</v>
      </c>
      <c r="S7709" s="39">
        <f t="shared" si="269"/>
        <v>86</v>
      </c>
      <c r="T7709" s="34" t="s">
        <v>44</v>
      </c>
      <c r="U7709" s="12">
        <f>(alpha+(beta/(1+EXP((((-1)*ceta)+(delta*LN(speed)))+(epsilon*speed)))))</f>
        <v>0.12522051316373523</v>
      </c>
      <c r="V7709" s="8">
        <f t="shared" si="270"/>
        <v>86</v>
      </c>
    </row>
    <row r="7710" spans="1:22">
      <c r="A7710" s="34" t="s">
        <v>19</v>
      </c>
      <c r="B7710" s="34" t="s">
        <v>73</v>
      </c>
      <c r="C7710" s="5" t="s">
        <v>165</v>
      </c>
      <c r="D7710" s="35" t="s">
        <v>84</v>
      </c>
      <c r="E7710" s="36" t="s">
        <v>18</v>
      </c>
      <c r="F7710" s="37">
        <v>100</v>
      </c>
      <c r="G7710" s="38">
        <v>-0.04</v>
      </c>
      <c r="H7710" s="34">
        <v>0.99087349103928857</v>
      </c>
      <c r="I7710" s="35">
        <v>4.2063800864166101</v>
      </c>
      <c r="J7710" s="35">
        <v>-9.3836901333010196</v>
      </c>
      <c r="K7710" s="35">
        <v>-1.4621884712506226</v>
      </c>
      <c r="L7710" s="35">
        <v>0</v>
      </c>
      <c r="M7710" s="35">
        <v>0</v>
      </c>
      <c r="N7710" s="35">
        <v>0</v>
      </c>
      <c r="O7710" s="35">
        <v>0</v>
      </c>
      <c r="P7710" s="36">
        <v>12</v>
      </c>
      <c r="Q7710" s="37">
        <v>86</v>
      </c>
      <c r="R7710" s="36">
        <v>13</v>
      </c>
      <c r="S7710" s="39">
        <f t="shared" si="269"/>
        <v>86</v>
      </c>
      <c r="T7710" s="34" t="s">
        <v>50</v>
      </c>
      <c r="U7710" s="12">
        <f>EXP((alpha+(beta/speed))+(ceta*LN(speed)))</f>
        <v>8.9293386510041095E-2</v>
      </c>
      <c r="V7710" s="8">
        <f t="shared" si="270"/>
        <v>86</v>
      </c>
    </row>
    <row r="7711" spans="1:22">
      <c r="A7711" s="34" t="s">
        <v>19</v>
      </c>
      <c r="B7711" s="34" t="s">
        <v>73</v>
      </c>
      <c r="C7711" s="5" t="s">
        <v>165</v>
      </c>
      <c r="D7711" s="35" t="s">
        <v>84</v>
      </c>
      <c r="E7711" s="36" t="s">
        <v>17</v>
      </c>
      <c r="F7711" s="37">
        <v>100</v>
      </c>
      <c r="G7711" s="38">
        <v>-0.04</v>
      </c>
      <c r="H7711" s="34">
        <v>0.97509014689868012</v>
      </c>
      <c r="I7711" s="35">
        <v>1360.6164777806196</v>
      </c>
      <c r="J7711" s="35">
        <v>0.96478443812885595</v>
      </c>
      <c r="K7711" s="35">
        <v>-0.39457783232725518</v>
      </c>
      <c r="L7711" s="35">
        <v>0</v>
      </c>
      <c r="M7711" s="35">
        <v>0</v>
      </c>
      <c r="N7711" s="35">
        <v>0</v>
      </c>
      <c r="O7711" s="35">
        <v>0</v>
      </c>
      <c r="P7711" s="36">
        <v>12</v>
      </c>
      <c r="Q7711" s="37">
        <v>86</v>
      </c>
      <c r="R7711" s="36">
        <v>0</v>
      </c>
      <c r="S7711" s="39">
        <f t="shared" si="269"/>
        <v>86</v>
      </c>
      <c r="T7711" s="34" t="s">
        <v>29</v>
      </c>
      <c r="U7711" s="12">
        <f>((alpha*(beta^speed))*(speed^ceta))</f>
        <v>10.750543908081257</v>
      </c>
      <c r="V7711" s="8">
        <f t="shared" si="270"/>
        <v>86</v>
      </c>
    </row>
    <row r="7712" spans="1:22">
      <c r="A7712" s="34" t="s">
        <v>19</v>
      </c>
      <c r="B7712" s="34" t="s">
        <v>73</v>
      </c>
      <c r="C7712" s="5" t="s">
        <v>165</v>
      </c>
      <c r="D7712" s="35" t="s">
        <v>84</v>
      </c>
      <c r="E7712" s="36" t="s">
        <v>15</v>
      </c>
      <c r="F7712" s="37">
        <v>0</v>
      </c>
      <c r="G7712" s="38">
        <v>-0.02</v>
      </c>
      <c r="H7712" s="34">
        <v>0.99453726367984696</v>
      </c>
      <c r="I7712" s="35">
        <v>0.84187638479063609</v>
      </c>
      <c r="J7712" s="35">
        <v>33.664892137027685</v>
      </c>
      <c r="K7712" s="35">
        <v>3.3112090647747595E-2</v>
      </c>
      <c r="L7712" s="35">
        <v>0.56902558206437459</v>
      </c>
      <c r="M7712" s="35">
        <v>5.1069836130161646E-2</v>
      </c>
      <c r="N7712" s="35">
        <v>0</v>
      </c>
      <c r="O7712" s="35">
        <v>0</v>
      </c>
      <c r="P7712" s="36">
        <v>12</v>
      </c>
      <c r="Q7712" s="37">
        <v>86</v>
      </c>
      <c r="R7712" s="36">
        <v>10</v>
      </c>
      <c r="S7712" s="39">
        <f t="shared" si="269"/>
        <v>86</v>
      </c>
      <c r="T7712" s="34" t="s">
        <v>44</v>
      </c>
      <c r="U7712" s="12">
        <f>(alpha+(beta/(1+EXP((((-1)*ceta)+(delta*LN(speed)))+(epsilon*speed)))))</f>
        <v>0.87598894346271705</v>
      </c>
      <c r="V7712" s="8">
        <f t="shared" si="270"/>
        <v>86</v>
      </c>
    </row>
    <row r="7713" spans="1:22">
      <c r="A7713" s="34" t="s">
        <v>19</v>
      </c>
      <c r="B7713" s="34" t="s">
        <v>73</v>
      </c>
      <c r="C7713" s="5" t="s">
        <v>165</v>
      </c>
      <c r="D7713" s="35" t="s">
        <v>84</v>
      </c>
      <c r="E7713" s="36" t="s">
        <v>16</v>
      </c>
      <c r="F7713" s="37">
        <v>0</v>
      </c>
      <c r="G7713" s="38">
        <v>-0.02</v>
      </c>
      <c r="H7713" s="34">
        <v>0.98187640499419382</v>
      </c>
      <c r="I7713" s="35">
        <v>5.5935857529153443</v>
      </c>
      <c r="J7713" s="35">
        <v>-3.5377634240052083</v>
      </c>
      <c r="K7713" s="35">
        <v>-1.0820441268243777</v>
      </c>
      <c r="L7713" s="35">
        <v>0</v>
      </c>
      <c r="M7713" s="35">
        <v>0</v>
      </c>
      <c r="N7713" s="35">
        <v>0</v>
      </c>
      <c r="O7713" s="35">
        <v>0</v>
      </c>
      <c r="P7713" s="36">
        <v>12</v>
      </c>
      <c r="Q7713" s="37">
        <v>86</v>
      </c>
      <c r="R7713" s="36">
        <v>13</v>
      </c>
      <c r="S7713" s="39">
        <f t="shared" si="269"/>
        <v>86</v>
      </c>
      <c r="T7713" s="34" t="s">
        <v>50</v>
      </c>
      <c r="U7713" s="12">
        <f>EXP((alpha+(beta/speed))+(ceta*LN(speed)))</f>
        <v>2.0805840304440175</v>
      </c>
      <c r="V7713" s="8">
        <f t="shared" si="270"/>
        <v>86</v>
      </c>
    </row>
    <row r="7714" spans="1:22">
      <c r="A7714" s="34" t="s">
        <v>19</v>
      </c>
      <c r="B7714" s="34" t="s">
        <v>73</v>
      </c>
      <c r="C7714" s="5" t="s">
        <v>165</v>
      </c>
      <c r="D7714" s="35" t="s">
        <v>84</v>
      </c>
      <c r="E7714" s="36" t="s">
        <v>14</v>
      </c>
      <c r="F7714" s="37">
        <v>0</v>
      </c>
      <c r="G7714" s="38">
        <v>-0.02</v>
      </c>
      <c r="H7714" s="34">
        <v>0.99610123090884584</v>
      </c>
      <c r="I7714" s="35">
        <v>31.248782081939723</v>
      </c>
      <c r="J7714" s="35">
        <v>1.0043149217773799</v>
      </c>
      <c r="K7714" s="35">
        <v>-1.1433781334436262</v>
      </c>
      <c r="L7714" s="35">
        <v>0</v>
      </c>
      <c r="M7714" s="35">
        <v>0</v>
      </c>
      <c r="N7714" s="35">
        <v>0</v>
      </c>
      <c r="O7714" s="35">
        <v>0</v>
      </c>
      <c r="P7714" s="36">
        <v>12</v>
      </c>
      <c r="Q7714" s="37">
        <v>86</v>
      </c>
      <c r="R7714" s="36">
        <v>0</v>
      </c>
      <c r="S7714" s="39">
        <f t="shared" si="269"/>
        <v>86</v>
      </c>
      <c r="T7714" s="34" t="s">
        <v>29</v>
      </c>
      <c r="U7714" s="12">
        <f>((alpha*(beta^speed))*(speed^ceta))</f>
        <v>0.2778322056087083</v>
      </c>
      <c r="V7714" s="8">
        <f t="shared" si="270"/>
        <v>86</v>
      </c>
    </row>
    <row r="7715" spans="1:22">
      <c r="A7715" s="34" t="s">
        <v>19</v>
      </c>
      <c r="B7715" s="34" t="s">
        <v>73</v>
      </c>
      <c r="C7715" s="5" t="s">
        <v>165</v>
      </c>
      <c r="D7715" s="35" t="s">
        <v>84</v>
      </c>
      <c r="E7715" s="36" t="s">
        <v>18</v>
      </c>
      <c r="F7715" s="37">
        <v>0</v>
      </c>
      <c r="G7715" s="38">
        <v>-0.02</v>
      </c>
      <c r="H7715" s="34">
        <v>0.99623785659731745</v>
      </c>
      <c r="I7715" s="35">
        <v>0.13476428930197315</v>
      </c>
      <c r="J7715" s="35">
        <v>-4.9576772228770247</v>
      </c>
      <c r="K7715" s="35">
        <v>0.52514797807856728</v>
      </c>
      <c r="L7715" s="35">
        <v>0.51626602330809457</v>
      </c>
      <c r="M7715" s="35">
        <v>0</v>
      </c>
      <c r="N7715" s="35">
        <v>0</v>
      </c>
      <c r="O7715" s="35">
        <v>0</v>
      </c>
      <c r="P7715" s="36">
        <v>12</v>
      </c>
      <c r="Q7715" s="37">
        <v>86</v>
      </c>
      <c r="R7715" s="36">
        <v>8</v>
      </c>
      <c r="S7715" s="39">
        <f t="shared" si="269"/>
        <v>86</v>
      </c>
      <c r="T7715" s="34" t="s">
        <v>40</v>
      </c>
      <c r="U7715" s="12">
        <f>(alpha-(beta*EXP(((-1)*ceta)*(speed^delta))))</f>
        <v>0.16114724381588491</v>
      </c>
      <c r="V7715" s="8">
        <f t="shared" si="270"/>
        <v>86</v>
      </c>
    </row>
    <row r="7716" spans="1:22">
      <c r="A7716" s="34" t="s">
        <v>19</v>
      </c>
      <c r="B7716" s="34" t="s">
        <v>73</v>
      </c>
      <c r="C7716" s="5" t="s">
        <v>165</v>
      </c>
      <c r="D7716" s="35" t="s">
        <v>84</v>
      </c>
      <c r="E7716" s="36" t="s">
        <v>17</v>
      </c>
      <c r="F7716" s="37">
        <v>0</v>
      </c>
      <c r="G7716" s="38">
        <v>-0.02</v>
      </c>
      <c r="H7716" s="34">
        <v>0.9892854266833967</v>
      </c>
      <c r="I7716" s="35">
        <v>9.0970712802465759</v>
      </c>
      <c r="J7716" s="35">
        <v>-2.6910737492709251</v>
      </c>
      <c r="K7716" s="35">
        <v>-1.1287415069871958</v>
      </c>
      <c r="L7716" s="35">
        <v>0</v>
      </c>
      <c r="M7716" s="35">
        <v>0</v>
      </c>
      <c r="N7716" s="35">
        <v>0</v>
      </c>
      <c r="O7716" s="35">
        <v>0</v>
      </c>
      <c r="P7716" s="36">
        <v>12</v>
      </c>
      <c r="Q7716" s="37">
        <v>86</v>
      </c>
      <c r="R7716" s="36">
        <v>13</v>
      </c>
      <c r="S7716" s="39">
        <f t="shared" si="269"/>
        <v>86</v>
      </c>
      <c r="T7716" s="34" t="s">
        <v>50</v>
      </c>
      <c r="U7716" s="12">
        <f>EXP((alpha+(beta/speed))+(ceta*LN(speed)))</f>
        <v>56.711275035416328</v>
      </c>
      <c r="V7716" s="8">
        <f t="shared" si="270"/>
        <v>86</v>
      </c>
    </row>
    <row r="7717" spans="1:22">
      <c r="A7717" s="34" t="s">
        <v>19</v>
      </c>
      <c r="B7717" s="34" t="s">
        <v>73</v>
      </c>
      <c r="C7717" s="5" t="s">
        <v>165</v>
      </c>
      <c r="D7717" s="35" t="s">
        <v>84</v>
      </c>
      <c r="E7717" s="36" t="s">
        <v>15</v>
      </c>
      <c r="F7717" s="37">
        <v>50</v>
      </c>
      <c r="G7717" s="38">
        <v>-0.02</v>
      </c>
      <c r="H7717" s="34">
        <v>0.98814017345131278</v>
      </c>
      <c r="I7717" s="35">
        <v>0.59042251023054892</v>
      </c>
      <c r="J7717" s="35">
        <v>32.052571515737874</v>
      </c>
      <c r="K7717" s="35">
        <v>0.10655636943483028</v>
      </c>
      <c r="L7717" s="35">
        <v>0.61590165745770087</v>
      </c>
      <c r="M7717" s="35">
        <v>3.6736312838739509E-2</v>
      </c>
      <c r="N7717" s="35">
        <v>0</v>
      </c>
      <c r="O7717" s="35">
        <v>0</v>
      </c>
      <c r="P7717" s="36">
        <v>12</v>
      </c>
      <c r="Q7717" s="37">
        <v>86</v>
      </c>
      <c r="R7717" s="36">
        <v>10</v>
      </c>
      <c r="S7717" s="39">
        <f t="shared" si="269"/>
        <v>86</v>
      </c>
      <c r="T7717" s="34" t="s">
        <v>44</v>
      </c>
      <c r="U7717" s="12">
        <f>(alpha+(beta/(1+EXP((((-1)*ceta)+(delta*LN(speed)))+(epsilon*speed)))))</f>
        <v>0.68753711980681809</v>
      </c>
      <c r="V7717" s="8">
        <f t="shared" si="270"/>
        <v>86</v>
      </c>
    </row>
    <row r="7718" spans="1:22">
      <c r="A7718" s="34" t="s">
        <v>19</v>
      </c>
      <c r="B7718" s="34" t="s">
        <v>73</v>
      </c>
      <c r="C7718" s="5" t="s">
        <v>165</v>
      </c>
      <c r="D7718" s="35" t="s">
        <v>84</v>
      </c>
      <c r="E7718" s="36" t="s">
        <v>16</v>
      </c>
      <c r="F7718" s="37">
        <v>50</v>
      </c>
      <c r="G7718" s="38">
        <v>-0.02</v>
      </c>
      <c r="H7718" s="34">
        <v>0.96537761455823323</v>
      </c>
      <c r="I7718" s="35">
        <v>-5.0762430876840172</v>
      </c>
      <c r="J7718" s="35">
        <v>156.3130576867091</v>
      </c>
      <c r="K7718" s="35">
        <v>-0.56624309669248163</v>
      </c>
      <c r="L7718" s="35">
        <v>0.54739732484226866</v>
      </c>
      <c r="M7718" s="35">
        <v>1.6444279042176634E-3</v>
      </c>
      <c r="N7718" s="35">
        <v>0</v>
      </c>
      <c r="O7718" s="35">
        <v>0</v>
      </c>
      <c r="P7718" s="36">
        <v>12</v>
      </c>
      <c r="Q7718" s="37">
        <v>86</v>
      </c>
      <c r="R7718" s="36">
        <v>10</v>
      </c>
      <c r="S7718" s="39">
        <f t="shared" si="269"/>
        <v>86</v>
      </c>
      <c r="T7718" s="34" t="s">
        <v>44</v>
      </c>
      <c r="U7718" s="12">
        <f>(alpha+(beta/(1+EXP((((-1)*ceta)+(delta*LN(speed)))+(epsilon*speed)))))</f>
        <v>1.371779033031566</v>
      </c>
      <c r="V7718" s="8">
        <f t="shared" si="270"/>
        <v>86</v>
      </c>
    </row>
    <row r="7719" spans="1:22">
      <c r="A7719" s="34" t="s">
        <v>19</v>
      </c>
      <c r="B7719" s="34" t="s">
        <v>73</v>
      </c>
      <c r="C7719" s="5" t="s">
        <v>165</v>
      </c>
      <c r="D7719" s="35" t="s">
        <v>84</v>
      </c>
      <c r="E7719" s="36" t="s">
        <v>14</v>
      </c>
      <c r="F7719" s="37">
        <v>50</v>
      </c>
      <c r="G7719" s="38">
        <v>-0.02</v>
      </c>
      <c r="H7719" s="34">
        <v>0.99689277632074635</v>
      </c>
      <c r="I7719" s="35">
        <v>-3.8844181331094275E-2</v>
      </c>
      <c r="J7719" s="35">
        <v>4.6486424294818911E-2</v>
      </c>
      <c r="K7719" s="35">
        <v>1.6565999533779129E-4</v>
      </c>
      <c r="L7719" s="35">
        <v>0</v>
      </c>
      <c r="M7719" s="35">
        <v>0</v>
      </c>
      <c r="N7719" s="35">
        <v>0</v>
      </c>
      <c r="O7719" s="35">
        <v>0</v>
      </c>
      <c r="P7719" s="36">
        <v>12</v>
      </c>
      <c r="Q7719" s="37">
        <v>86</v>
      </c>
      <c r="R7719" s="36">
        <v>5</v>
      </c>
      <c r="S7719" s="39">
        <f t="shared" si="269"/>
        <v>86</v>
      </c>
      <c r="T7719" s="34" t="s">
        <v>36</v>
      </c>
      <c r="U7719" s="12">
        <f>(1/(((ceta*(speed^2))+(beta*speed))+alpha))</f>
        <v>0.19289343423345356</v>
      </c>
      <c r="V7719" s="8">
        <f t="shared" si="270"/>
        <v>86</v>
      </c>
    </row>
    <row r="7720" spans="1:22">
      <c r="A7720" s="34" t="s">
        <v>19</v>
      </c>
      <c r="B7720" s="34" t="s">
        <v>73</v>
      </c>
      <c r="C7720" s="5" t="s">
        <v>165</v>
      </c>
      <c r="D7720" s="35" t="s">
        <v>84</v>
      </c>
      <c r="E7720" s="36" t="s">
        <v>18</v>
      </c>
      <c r="F7720" s="37">
        <v>50</v>
      </c>
      <c r="G7720" s="38">
        <v>-0.02</v>
      </c>
      <c r="H7720" s="34">
        <v>0.99228521057708541</v>
      </c>
      <c r="I7720" s="35">
        <v>9.6388717699213172E-2</v>
      </c>
      <c r="J7720" s="35">
        <v>-3.9492448772726068</v>
      </c>
      <c r="K7720" s="35">
        <v>0.44194157651826188</v>
      </c>
      <c r="L7720" s="35">
        <v>0.51814188537047257</v>
      </c>
      <c r="M7720" s="35">
        <v>0</v>
      </c>
      <c r="N7720" s="35">
        <v>0</v>
      </c>
      <c r="O7720" s="35">
        <v>0</v>
      </c>
      <c r="P7720" s="36">
        <v>12</v>
      </c>
      <c r="Q7720" s="37">
        <v>86</v>
      </c>
      <c r="R7720" s="36">
        <v>8</v>
      </c>
      <c r="S7720" s="39">
        <f t="shared" si="269"/>
        <v>86</v>
      </c>
      <c r="T7720" s="34" t="s">
        <v>40</v>
      </c>
      <c r="U7720" s="12">
        <f>(alpha-(beta*EXP(((-1)*ceta)*(speed^delta))))</f>
        <v>0.14281843815345097</v>
      </c>
      <c r="V7720" s="8">
        <f t="shared" si="270"/>
        <v>86</v>
      </c>
    </row>
    <row r="7721" spans="1:22">
      <c r="A7721" s="34" t="s">
        <v>19</v>
      </c>
      <c r="B7721" s="34" t="s">
        <v>73</v>
      </c>
      <c r="C7721" s="5" t="s">
        <v>165</v>
      </c>
      <c r="D7721" s="35" t="s">
        <v>84</v>
      </c>
      <c r="E7721" s="36" t="s">
        <v>17</v>
      </c>
      <c r="F7721" s="37">
        <v>50</v>
      </c>
      <c r="G7721" s="38">
        <v>-0.02</v>
      </c>
      <c r="H7721" s="34">
        <v>0.98147659317228508</v>
      </c>
      <c r="I7721" s="35">
        <v>2553.505896649041</v>
      </c>
      <c r="J7721" s="35">
        <v>0.98483266311924489</v>
      </c>
      <c r="K7721" s="35">
        <v>-0.62511004335904152</v>
      </c>
      <c r="L7721" s="35">
        <v>0</v>
      </c>
      <c r="M7721" s="35">
        <v>0</v>
      </c>
      <c r="N7721" s="35">
        <v>0</v>
      </c>
      <c r="O7721" s="35">
        <v>0</v>
      </c>
      <c r="P7721" s="36">
        <v>12</v>
      </c>
      <c r="Q7721" s="37">
        <v>86</v>
      </c>
      <c r="R7721" s="36">
        <v>0</v>
      </c>
      <c r="S7721" s="39">
        <f t="shared" si="269"/>
        <v>86</v>
      </c>
      <c r="T7721" s="34" t="s">
        <v>29</v>
      </c>
      <c r="U7721" s="12">
        <f>((alpha*(beta^speed))*(speed^ceta))</f>
        <v>42.367480871883245</v>
      </c>
      <c r="V7721" s="8">
        <f t="shared" si="270"/>
        <v>86</v>
      </c>
    </row>
    <row r="7722" spans="1:22">
      <c r="A7722" s="34" t="s">
        <v>19</v>
      </c>
      <c r="B7722" s="34" t="s">
        <v>73</v>
      </c>
      <c r="C7722" s="5" t="s">
        <v>165</v>
      </c>
      <c r="D7722" s="35" t="s">
        <v>84</v>
      </c>
      <c r="E7722" s="36" t="s">
        <v>15</v>
      </c>
      <c r="F7722" s="37">
        <v>100</v>
      </c>
      <c r="G7722" s="38">
        <v>-0.02</v>
      </c>
      <c r="H7722" s="34">
        <v>0.98208980720044603</v>
      </c>
      <c r="I7722" s="35">
        <v>-2.5326262728220687E-5</v>
      </c>
      <c r="J7722" s="35">
        <v>4.9350918251528184E-3</v>
      </c>
      <c r="K7722" s="35">
        <v>-0.32712563020173013</v>
      </c>
      <c r="L7722" s="35">
        <v>8.274420261921982</v>
      </c>
      <c r="M7722" s="35">
        <v>0</v>
      </c>
      <c r="N7722" s="35">
        <v>0</v>
      </c>
      <c r="O7722" s="35">
        <v>0</v>
      </c>
      <c r="P7722" s="36">
        <v>12</v>
      </c>
      <c r="Q7722" s="37">
        <v>86</v>
      </c>
      <c r="R7722" s="36">
        <v>14</v>
      </c>
      <c r="S7722" s="39">
        <f t="shared" si="269"/>
        <v>86</v>
      </c>
      <c r="T7722" s="34" t="s">
        <v>51</v>
      </c>
      <c r="U7722" s="12">
        <f>(((alpha*(speed^3))+(beta*(speed^2))+(ceta*speed))+delta)</f>
        <v>0.5326338375422992</v>
      </c>
      <c r="V7722" s="8">
        <f t="shared" si="270"/>
        <v>86</v>
      </c>
    </row>
    <row r="7723" spans="1:22">
      <c r="A7723" s="34" t="s">
        <v>19</v>
      </c>
      <c r="B7723" s="34" t="s">
        <v>73</v>
      </c>
      <c r="C7723" s="5" t="s">
        <v>165</v>
      </c>
      <c r="D7723" s="35" t="s">
        <v>84</v>
      </c>
      <c r="E7723" s="36" t="s">
        <v>16</v>
      </c>
      <c r="F7723" s="37">
        <v>100</v>
      </c>
      <c r="G7723" s="38">
        <v>-0.02</v>
      </c>
      <c r="H7723" s="34">
        <v>0.95110361516302289</v>
      </c>
      <c r="I7723" s="35">
        <v>-6.9973392614503966E-5</v>
      </c>
      <c r="J7723" s="35">
        <v>1.2757123193737703E-2</v>
      </c>
      <c r="K7723" s="35">
        <v>-0.85546676789670972</v>
      </c>
      <c r="L7723" s="35">
        <v>24.100656986643013</v>
      </c>
      <c r="M7723" s="35">
        <v>0</v>
      </c>
      <c r="N7723" s="35">
        <v>0</v>
      </c>
      <c r="O7723" s="35">
        <v>0</v>
      </c>
      <c r="P7723" s="36">
        <v>12</v>
      </c>
      <c r="Q7723" s="37">
        <v>86</v>
      </c>
      <c r="R7723" s="36">
        <v>14</v>
      </c>
      <c r="S7723" s="39">
        <f t="shared" si="269"/>
        <v>86</v>
      </c>
      <c r="T7723" s="34" t="s">
        <v>51</v>
      </c>
      <c r="U7723" s="12">
        <f>(((alpha*(speed^3))+(beta*(speed^2))+(ceta*speed))+delta)</f>
        <v>0.37520187559909957</v>
      </c>
      <c r="V7723" s="8">
        <f t="shared" si="270"/>
        <v>86</v>
      </c>
    </row>
    <row r="7724" spans="1:22">
      <c r="A7724" s="34" t="s">
        <v>19</v>
      </c>
      <c r="B7724" s="34" t="s">
        <v>73</v>
      </c>
      <c r="C7724" s="5" t="s">
        <v>165</v>
      </c>
      <c r="D7724" s="35" t="s">
        <v>84</v>
      </c>
      <c r="E7724" s="36" t="s">
        <v>14</v>
      </c>
      <c r="F7724" s="37">
        <v>100</v>
      </c>
      <c r="G7724" s="38">
        <v>-0.02</v>
      </c>
      <c r="H7724" s="34">
        <v>0.99689122402350128</v>
      </c>
      <c r="I7724" s="35">
        <v>-2.8587969741677696E-2</v>
      </c>
      <c r="J7724" s="35">
        <v>4.686936997460224E-2</v>
      </c>
      <c r="K7724" s="35">
        <v>2.4623679962364946E-4</v>
      </c>
      <c r="L7724" s="35">
        <v>0</v>
      </c>
      <c r="M7724" s="35">
        <v>0</v>
      </c>
      <c r="N7724" s="35">
        <v>0</v>
      </c>
      <c r="O7724" s="35">
        <v>0</v>
      </c>
      <c r="P7724" s="36">
        <v>12</v>
      </c>
      <c r="Q7724" s="37">
        <v>86</v>
      </c>
      <c r="R7724" s="36">
        <v>5</v>
      </c>
      <c r="S7724" s="39">
        <f t="shared" si="269"/>
        <v>86</v>
      </c>
      <c r="T7724" s="34" t="s">
        <v>36</v>
      </c>
      <c r="U7724" s="12">
        <f>(1/(((ceta*(speed^2))+(beta*speed))+alpha))</f>
        <v>0.17172260316861013</v>
      </c>
      <c r="V7724" s="8">
        <f t="shared" si="270"/>
        <v>86</v>
      </c>
    </row>
    <row r="7725" spans="1:22">
      <c r="A7725" s="34" t="s">
        <v>19</v>
      </c>
      <c r="B7725" s="34" t="s">
        <v>73</v>
      </c>
      <c r="C7725" s="5" t="s">
        <v>165</v>
      </c>
      <c r="D7725" s="35" t="s">
        <v>84</v>
      </c>
      <c r="E7725" s="36" t="s">
        <v>18</v>
      </c>
      <c r="F7725" s="37">
        <v>100</v>
      </c>
      <c r="G7725" s="38">
        <v>-0.02</v>
      </c>
      <c r="H7725" s="34">
        <v>0.98755499727016838</v>
      </c>
      <c r="I7725" s="35">
        <v>0.11293023379792122</v>
      </c>
      <c r="J7725" s="35">
        <v>-2.0689246655175317</v>
      </c>
      <c r="K7725" s="35">
        <v>0.1444698915415622</v>
      </c>
      <c r="L7725" s="35">
        <v>0.75060450094332065</v>
      </c>
      <c r="M7725" s="35">
        <v>0</v>
      </c>
      <c r="N7725" s="35">
        <v>0</v>
      </c>
      <c r="O7725" s="35">
        <v>0</v>
      </c>
      <c r="P7725" s="36">
        <v>12</v>
      </c>
      <c r="Q7725" s="37">
        <v>86</v>
      </c>
      <c r="R7725" s="36">
        <v>8</v>
      </c>
      <c r="S7725" s="39">
        <f t="shared" si="269"/>
        <v>86</v>
      </c>
      <c r="T7725" s="34" t="s">
        <v>40</v>
      </c>
      <c r="U7725" s="12">
        <f>(alpha-(beta*EXP(((-1)*ceta)*(speed^delta))))</f>
        <v>0.14753072888060365</v>
      </c>
      <c r="V7725" s="8">
        <f t="shared" si="270"/>
        <v>86</v>
      </c>
    </row>
    <row r="7726" spans="1:22">
      <c r="A7726" s="34" t="s">
        <v>19</v>
      </c>
      <c r="B7726" s="34" t="s">
        <v>73</v>
      </c>
      <c r="C7726" s="5" t="s">
        <v>165</v>
      </c>
      <c r="D7726" s="35" t="s">
        <v>84</v>
      </c>
      <c r="E7726" s="36" t="s">
        <v>17</v>
      </c>
      <c r="F7726" s="37">
        <v>100</v>
      </c>
      <c r="G7726" s="38">
        <v>-0.02</v>
      </c>
      <c r="H7726" s="34">
        <v>0.97202366390067885</v>
      </c>
      <c r="I7726" s="35">
        <v>1855.158503761674</v>
      </c>
      <c r="J7726" s="35">
        <v>0.97929979175968518</v>
      </c>
      <c r="K7726" s="35">
        <v>-0.4501481201208683</v>
      </c>
      <c r="L7726" s="35">
        <v>0</v>
      </c>
      <c r="M7726" s="35">
        <v>0</v>
      </c>
      <c r="N7726" s="35">
        <v>0</v>
      </c>
      <c r="O7726" s="35">
        <v>0</v>
      </c>
      <c r="P7726" s="36">
        <v>12</v>
      </c>
      <c r="Q7726" s="37">
        <v>86</v>
      </c>
      <c r="R7726" s="36">
        <v>0</v>
      </c>
      <c r="S7726" s="39">
        <f t="shared" si="269"/>
        <v>86</v>
      </c>
      <c r="T7726" s="34" t="s">
        <v>29</v>
      </c>
      <c r="U7726" s="12">
        <f>((alpha*(beta^speed))*(speed^ceta))</f>
        <v>41.334922311214569</v>
      </c>
      <c r="V7726" s="8">
        <f t="shared" si="270"/>
        <v>86</v>
      </c>
    </row>
    <row r="7727" spans="1:22">
      <c r="A7727" s="34" t="s">
        <v>19</v>
      </c>
      <c r="B7727" s="34" t="s">
        <v>73</v>
      </c>
      <c r="C7727" s="5" t="s">
        <v>165</v>
      </c>
      <c r="D7727" s="35" t="s">
        <v>84</v>
      </c>
      <c r="E7727" s="36" t="s">
        <v>15</v>
      </c>
      <c r="F7727" s="37">
        <v>0</v>
      </c>
      <c r="G7727" s="38">
        <v>0.02</v>
      </c>
      <c r="H7727" s="34">
        <v>0.98756179577018555</v>
      </c>
      <c r="I7727" s="35">
        <v>1.6869141764767859</v>
      </c>
      <c r="J7727" s="35">
        <v>50.810406095029165</v>
      </c>
      <c r="K7727" s="35">
        <v>-0.15395047874066339</v>
      </c>
      <c r="L7727" s="35">
        <v>0.73046846748131267</v>
      </c>
      <c r="M7727" s="35">
        <v>3.6230352568517678E-2</v>
      </c>
      <c r="N7727" s="35">
        <v>0</v>
      </c>
      <c r="O7727" s="35">
        <v>0</v>
      </c>
      <c r="P7727" s="36">
        <v>12</v>
      </c>
      <c r="Q7727" s="37">
        <v>86</v>
      </c>
      <c r="R7727" s="36">
        <v>10</v>
      </c>
      <c r="S7727" s="39">
        <f t="shared" si="269"/>
        <v>86</v>
      </c>
      <c r="T7727" s="34" t="s">
        <v>44</v>
      </c>
      <c r="U7727" s="12">
        <f>(alpha+(beta/(1+EXP((((-1)*ceta)+(delta*LN(speed)))+(epsilon*speed)))))</f>
        <v>1.7614193079630296</v>
      </c>
      <c r="V7727" s="8">
        <f t="shared" si="270"/>
        <v>86</v>
      </c>
    </row>
    <row r="7728" spans="1:22">
      <c r="A7728" s="34" t="s">
        <v>19</v>
      </c>
      <c r="B7728" s="34" t="s">
        <v>73</v>
      </c>
      <c r="C7728" s="5" t="s">
        <v>165</v>
      </c>
      <c r="D7728" s="35" t="s">
        <v>84</v>
      </c>
      <c r="E7728" s="36" t="s">
        <v>16</v>
      </c>
      <c r="F7728" s="37">
        <v>0</v>
      </c>
      <c r="G7728" s="38">
        <v>0.02</v>
      </c>
      <c r="H7728" s="34">
        <v>0.97656482589254434</v>
      </c>
      <c r="I7728" s="35">
        <v>88.912438407487983</v>
      </c>
      <c r="J7728" s="35">
        <v>1.0099078218453597</v>
      </c>
      <c r="K7728" s="35">
        <v>-0.59307496249322278</v>
      </c>
      <c r="L7728" s="35">
        <v>0</v>
      </c>
      <c r="M7728" s="35">
        <v>0</v>
      </c>
      <c r="N7728" s="35">
        <v>0</v>
      </c>
      <c r="O7728" s="35">
        <v>0</v>
      </c>
      <c r="P7728" s="36">
        <v>12</v>
      </c>
      <c r="Q7728" s="37">
        <v>86</v>
      </c>
      <c r="R7728" s="36">
        <v>0</v>
      </c>
      <c r="S7728" s="39">
        <f t="shared" si="269"/>
        <v>86</v>
      </c>
      <c r="T7728" s="34" t="s">
        <v>29</v>
      </c>
      <c r="U7728" s="12">
        <f>((alpha*(beta^speed))*(speed^ceta))</f>
        <v>14.787311084731543</v>
      </c>
      <c r="V7728" s="8">
        <f t="shared" si="270"/>
        <v>86</v>
      </c>
    </row>
    <row r="7729" spans="1:22">
      <c r="A7729" s="34" t="s">
        <v>19</v>
      </c>
      <c r="B7729" s="34" t="s">
        <v>73</v>
      </c>
      <c r="C7729" s="5" t="s">
        <v>165</v>
      </c>
      <c r="D7729" s="35" t="s">
        <v>84</v>
      </c>
      <c r="E7729" s="36" t="s">
        <v>14</v>
      </c>
      <c r="F7729" s="37">
        <v>0</v>
      </c>
      <c r="G7729" s="38">
        <v>0.02</v>
      </c>
      <c r="H7729" s="34">
        <v>0.9961203345722045</v>
      </c>
      <c r="I7729" s="35">
        <v>21.449009476452591</v>
      </c>
      <c r="J7729" s="35">
        <v>0.99802366500239759</v>
      </c>
      <c r="K7729" s="35">
        <v>-0.90360873253244767</v>
      </c>
      <c r="L7729" s="35">
        <v>0</v>
      </c>
      <c r="M7729" s="35">
        <v>0</v>
      </c>
      <c r="N7729" s="35">
        <v>0</v>
      </c>
      <c r="O7729" s="35">
        <v>0</v>
      </c>
      <c r="P7729" s="36">
        <v>12</v>
      </c>
      <c r="Q7729" s="37">
        <v>86</v>
      </c>
      <c r="R7729" s="36">
        <v>0</v>
      </c>
      <c r="S7729" s="39">
        <f t="shared" si="269"/>
        <v>86</v>
      </c>
      <c r="T7729" s="34" t="s">
        <v>29</v>
      </c>
      <c r="U7729" s="12">
        <f>((alpha*(beta^speed))*(speed^ceta))</f>
        <v>0.32321367767716003</v>
      </c>
      <c r="V7729" s="8">
        <f t="shared" si="270"/>
        <v>86</v>
      </c>
    </row>
    <row r="7730" spans="1:22">
      <c r="A7730" s="34" t="s">
        <v>19</v>
      </c>
      <c r="B7730" s="34" t="s">
        <v>73</v>
      </c>
      <c r="C7730" s="5" t="s">
        <v>165</v>
      </c>
      <c r="D7730" s="35" t="s">
        <v>84</v>
      </c>
      <c r="E7730" s="36" t="s">
        <v>18</v>
      </c>
      <c r="F7730" s="37">
        <v>0</v>
      </c>
      <c r="G7730" s="38">
        <v>0.02</v>
      </c>
      <c r="H7730" s="34">
        <v>0.99501927864817663</v>
      </c>
      <c r="I7730" s="35">
        <v>8.0866885454536792</v>
      </c>
      <c r="J7730" s="35">
        <v>1.0098221800766249</v>
      </c>
      <c r="K7730" s="35">
        <v>-0.86956831816360036</v>
      </c>
      <c r="L7730" s="35">
        <v>0</v>
      </c>
      <c r="M7730" s="35">
        <v>0</v>
      </c>
      <c r="N7730" s="35">
        <v>0</v>
      </c>
      <c r="O7730" s="35">
        <v>0</v>
      </c>
      <c r="P7730" s="36">
        <v>12</v>
      </c>
      <c r="Q7730" s="37">
        <v>86</v>
      </c>
      <c r="R7730" s="36">
        <v>0</v>
      </c>
      <c r="S7730" s="39">
        <f t="shared" si="269"/>
        <v>86</v>
      </c>
      <c r="T7730" s="34" t="s">
        <v>29</v>
      </c>
      <c r="U7730" s="12">
        <f>((alpha*(beta^speed))*(speed^ceta))</f>
        <v>0.38963146483663846</v>
      </c>
      <c r="V7730" s="8">
        <f t="shared" si="270"/>
        <v>86</v>
      </c>
    </row>
    <row r="7731" spans="1:22">
      <c r="A7731" s="34" t="s">
        <v>19</v>
      </c>
      <c r="B7731" s="34" t="s">
        <v>73</v>
      </c>
      <c r="C7731" s="5" t="s">
        <v>165</v>
      </c>
      <c r="D7731" s="35" t="s">
        <v>84</v>
      </c>
      <c r="E7731" s="36" t="s">
        <v>17</v>
      </c>
      <c r="F7731" s="37">
        <v>0</v>
      </c>
      <c r="G7731" s="38">
        <v>0.02</v>
      </c>
      <c r="H7731" s="34">
        <v>0.99568609736301628</v>
      </c>
      <c r="I7731" s="35">
        <v>3833.4874682117947</v>
      </c>
      <c r="J7731" s="35">
        <v>1.0103825802590929</v>
      </c>
      <c r="K7731" s="35">
        <v>-0.75435266768067044</v>
      </c>
      <c r="L7731" s="35">
        <v>0</v>
      </c>
      <c r="M7731" s="35">
        <v>0</v>
      </c>
      <c r="N7731" s="35">
        <v>0</v>
      </c>
      <c r="O7731" s="35">
        <v>0</v>
      </c>
      <c r="P7731" s="36">
        <v>12</v>
      </c>
      <c r="Q7731" s="37">
        <v>86</v>
      </c>
      <c r="R7731" s="36">
        <v>0</v>
      </c>
      <c r="S7731" s="39">
        <f t="shared" si="269"/>
        <v>86</v>
      </c>
      <c r="T7731" s="34" t="s">
        <v>29</v>
      </c>
      <c r="U7731" s="12">
        <f>((alpha*(beta^speed))*(speed^ceta))</f>
        <v>323.65556983273723</v>
      </c>
      <c r="V7731" s="8">
        <f t="shared" si="270"/>
        <v>86</v>
      </c>
    </row>
    <row r="7732" spans="1:22">
      <c r="A7732" s="34" t="s">
        <v>19</v>
      </c>
      <c r="B7732" s="34" t="s">
        <v>73</v>
      </c>
      <c r="C7732" s="5" t="s">
        <v>165</v>
      </c>
      <c r="D7732" s="35" t="s">
        <v>84</v>
      </c>
      <c r="E7732" s="36" t="s">
        <v>15</v>
      </c>
      <c r="F7732" s="37">
        <v>50</v>
      </c>
      <c r="G7732" s="38">
        <v>0.02</v>
      </c>
      <c r="H7732" s="34">
        <v>0.9739787370228451</v>
      </c>
      <c r="I7732" s="35">
        <v>-2.6743161175013634E-5</v>
      </c>
      <c r="J7732" s="35">
        <v>5.0071232604367664E-3</v>
      </c>
      <c r="K7732" s="35">
        <v>-0.32131522148991798</v>
      </c>
      <c r="L7732" s="35">
        <v>9.3000254211891686</v>
      </c>
      <c r="M7732" s="35">
        <v>0</v>
      </c>
      <c r="N7732" s="35">
        <v>0</v>
      </c>
      <c r="O7732" s="35">
        <v>0</v>
      </c>
      <c r="P7732" s="36">
        <v>12</v>
      </c>
      <c r="Q7732" s="37">
        <v>86</v>
      </c>
      <c r="R7732" s="36">
        <v>14</v>
      </c>
      <c r="S7732" s="39">
        <f t="shared" si="269"/>
        <v>86</v>
      </c>
      <c r="T7732" s="34" t="s">
        <v>51</v>
      </c>
      <c r="U7732" s="12">
        <f>(((alpha*(speed^3))+(beta*(speed^2))+(ceta*speed))+delta)</f>
        <v>1.6894518829120777</v>
      </c>
      <c r="V7732" s="8">
        <f t="shared" si="270"/>
        <v>86</v>
      </c>
    </row>
    <row r="7733" spans="1:22">
      <c r="A7733" s="34" t="s">
        <v>19</v>
      </c>
      <c r="B7733" s="34" t="s">
        <v>73</v>
      </c>
      <c r="C7733" s="5" t="s">
        <v>165</v>
      </c>
      <c r="D7733" s="35" t="s">
        <v>84</v>
      </c>
      <c r="E7733" s="36" t="s">
        <v>16</v>
      </c>
      <c r="F7733" s="37">
        <v>50</v>
      </c>
      <c r="G7733" s="38">
        <v>0.02</v>
      </c>
      <c r="H7733" s="34">
        <v>0.95509684158747832</v>
      </c>
      <c r="I7733" s="35">
        <v>79.576629509022453</v>
      </c>
      <c r="J7733" s="35">
        <v>1.0066013434897223</v>
      </c>
      <c r="K7733" s="35">
        <v>-0.43239998610437014</v>
      </c>
      <c r="L7733" s="35">
        <v>0</v>
      </c>
      <c r="M7733" s="35">
        <v>0</v>
      </c>
      <c r="N7733" s="35">
        <v>0</v>
      </c>
      <c r="O7733" s="35">
        <v>0</v>
      </c>
      <c r="P7733" s="36">
        <v>12</v>
      </c>
      <c r="Q7733" s="37">
        <v>86</v>
      </c>
      <c r="R7733" s="36">
        <v>0</v>
      </c>
      <c r="S7733" s="39">
        <f t="shared" si="269"/>
        <v>86</v>
      </c>
      <c r="T7733" s="34" t="s">
        <v>29</v>
      </c>
      <c r="U7733" s="12">
        <f>((alpha*(beta^speed))*(speed^ceta))</f>
        <v>20.419914896017808</v>
      </c>
      <c r="V7733" s="8">
        <f t="shared" si="270"/>
        <v>86</v>
      </c>
    </row>
    <row r="7734" spans="1:22">
      <c r="A7734" s="34" t="s">
        <v>19</v>
      </c>
      <c r="B7734" s="34" t="s">
        <v>73</v>
      </c>
      <c r="C7734" s="5" t="s">
        <v>165</v>
      </c>
      <c r="D7734" s="35" t="s">
        <v>84</v>
      </c>
      <c r="E7734" s="36" t="s">
        <v>14</v>
      </c>
      <c r="F7734" s="37">
        <v>50</v>
      </c>
      <c r="G7734" s="38">
        <v>0.02</v>
      </c>
      <c r="H7734" s="34">
        <v>0.99316484763703428</v>
      </c>
      <c r="I7734" s="35">
        <v>-4.8944455241308055E-2</v>
      </c>
      <c r="J7734" s="35">
        <v>4.591660114236043E-2</v>
      </c>
      <c r="K7734" s="35">
        <v>-1.9341014412006254E-4</v>
      </c>
      <c r="L7734" s="35">
        <v>0</v>
      </c>
      <c r="M7734" s="35">
        <v>0</v>
      </c>
      <c r="N7734" s="35">
        <v>0</v>
      </c>
      <c r="O7734" s="35">
        <v>0</v>
      </c>
      <c r="P7734" s="36">
        <v>12</v>
      </c>
      <c r="Q7734" s="37">
        <v>86</v>
      </c>
      <c r="R7734" s="36">
        <v>5</v>
      </c>
      <c r="S7734" s="39">
        <f t="shared" si="269"/>
        <v>86</v>
      </c>
      <c r="T7734" s="34" t="s">
        <v>36</v>
      </c>
      <c r="U7734" s="12">
        <f>(1/(((ceta*(speed^2))+(beta*speed))+alpha))</f>
        <v>0.4049530918855056</v>
      </c>
      <c r="V7734" s="8">
        <f t="shared" si="270"/>
        <v>86</v>
      </c>
    </row>
    <row r="7735" spans="1:22">
      <c r="A7735" s="34" t="s">
        <v>19</v>
      </c>
      <c r="B7735" s="34" t="s">
        <v>73</v>
      </c>
      <c r="C7735" s="5" t="s">
        <v>165</v>
      </c>
      <c r="D7735" s="35" t="s">
        <v>84</v>
      </c>
      <c r="E7735" s="36" t="s">
        <v>18</v>
      </c>
      <c r="F7735" s="37">
        <v>50</v>
      </c>
      <c r="G7735" s="38">
        <v>0.02</v>
      </c>
      <c r="H7735" s="34">
        <v>0.98905624336451992</v>
      </c>
      <c r="I7735" s="35">
        <v>5.0563489606134588</v>
      </c>
      <c r="J7735" s="35">
        <v>1.0040272995975079</v>
      </c>
      <c r="K7735" s="35">
        <v>-0.61707234382457354</v>
      </c>
      <c r="L7735" s="35">
        <v>0</v>
      </c>
      <c r="M7735" s="35">
        <v>0</v>
      </c>
      <c r="N7735" s="35">
        <v>0</v>
      </c>
      <c r="O7735" s="35">
        <v>0</v>
      </c>
      <c r="P7735" s="36">
        <v>12</v>
      </c>
      <c r="Q7735" s="37">
        <v>86</v>
      </c>
      <c r="R7735" s="36">
        <v>0</v>
      </c>
      <c r="S7735" s="39">
        <f t="shared" si="269"/>
        <v>86</v>
      </c>
      <c r="T7735" s="34" t="s">
        <v>29</v>
      </c>
      <c r="U7735" s="12">
        <f>((alpha*(beta^speed))*(speed^ceta))</f>
        <v>0.45732652632305765</v>
      </c>
      <c r="V7735" s="8">
        <f t="shared" si="270"/>
        <v>86</v>
      </c>
    </row>
    <row r="7736" spans="1:22">
      <c r="A7736" s="34" t="s">
        <v>19</v>
      </c>
      <c r="B7736" s="34" t="s">
        <v>73</v>
      </c>
      <c r="C7736" s="5" t="s">
        <v>165</v>
      </c>
      <c r="D7736" s="35" t="s">
        <v>84</v>
      </c>
      <c r="E7736" s="36" t="s">
        <v>17</v>
      </c>
      <c r="F7736" s="37">
        <v>50</v>
      </c>
      <c r="G7736" s="38">
        <v>0.02</v>
      </c>
      <c r="H7736" s="34">
        <v>0.98695243118404496</v>
      </c>
      <c r="I7736" s="35">
        <v>3408.8140974866833</v>
      </c>
      <c r="J7736" s="35">
        <v>1.0095165327363893</v>
      </c>
      <c r="K7736" s="35">
        <v>-0.63263453199598718</v>
      </c>
      <c r="L7736" s="35">
        <v>0</v>
      </c>
      <c r="M7736" s="35">
        <v>0</v>
      </c>
      <c r="N7736" s="35">
        <v>0</v>
      </c>
      <c r="O7736" s="35">
        <v>0</v>
      </c>
      <c r="P7736" s="36">
        <v>12</v>
      </c>
      <c r="Q7736" s="37">
        <v>86</v>
      </c>
      <c r="R7736" s="36">
        <v>0</v>
      </c>
      <c r="S7736" s="39">
        <f t="shared" si="269"/>
        <v>86</v>
      </c>
      <c r="T7736" s="34" t="s">
        <v>29</v>
      </c>
      <c r="U7736" s="12">
        <f>((alpha*(beta^speed))*(speed^ceta))</f>
        <v>459.75691245876425</v>
      </c>
      <c r="V7736" s="8">
        <f t="shared" si="270"/>
        <v>86</v>
      </c>
    </row>
    <row r="7737" spans="1:22">
      <c r="A7737" s="34" t="s">
        <v>19</v>
      </c>
      <c r="B7737" s="34" t="s">
        <v>73</v>
      </c>
      <c r="C7737" s="5" t="s">
        <v>165</v>
      </c>
      <c r="D7737" s="35" t="s">
        <v>84</v>
      </c>
      <c r="E7737" s="36" t="s">
        <v>15</v>
      </c>
      <c r="F7737" s="37">
        <v>100</v>
      </c>
      <c r="G7737" s="38">
        <v>0.02</v>
      </c>
      <c r="H7737" s="34">
        <v>0.97349157775927042</v>
      </c>
      <c r="I7737" s="35">
        <v>-2.008602190111339E-5</v>
      </c>
      <c r="J7737" s="35">
        <v>3.996690631923339E-3</v>
      </c>
      <c r="K7737" s="35">
        <v>-0.28402942424062944</v>
      </c>
      <c r="L7737" s="35">
        <v>9.4278117854325174</v>
      </c>
      <c r="M7737" s="35">
        <v>0</v>
      </c>
      <c r="N7737" s="35">
        <v>0</v>
      </c>
      <c r="O7737" s="35">
        <v>0</v>
      </c>
      <c r="P7737" s="36">
        <v>12</v>
      </c>
      <c r="Q7737" s="37">
        <v>81</v>
      </c>
      <c r="R7737" s="36">
        <v>14</v>
      </c>
      <c r="S7737" s="39">
        <f t="shared" si="269"/>
        <v>81</v>
      </c>
      <c r="T7737" s="34" t="s">
        <v>51</v>
      </c>
      <c r="U7737" s="12">
        <f>(((alpha*(speed^3))+(beta*(speed^2))+(ceta*speed))+delta)</f>
        <v>1.9691800928409613</v>
      </c>
      <c r="V7737" s="8">
        <f t="shared" si="270"/>
        <v>81</v>
      </c>
    </row>
    <row r="7738" spans="1:22">
      <c r="A7738" s="34" t="s">
        <v>19</v>
      </c>
      <c r="B7738" s="34" t="s">
        <v>73</v>
      </c>
      <c r="C7738" s="5" t="s">
        <v>165</v>
      </c>
      <c r="D7738" s="35" t="s">
        <v>84</v>
      </c>
      <c r="E7738" s="36" t="s">
        <v>16</v>
      </c>
      <c r="F7738" s="37">
        <v>100</v>
      </c>
      <c r="G7738" s="38">
        <v>0.02</v>
      </c>
      <c r="H7738" s="34">
        <v>0.94695653026929849</v>
      </c>
      <c r="I7738" s="35">
        <v>78.328444368191398</v>
      </c>
      <c r="J7738" s="35">
        <v>1.0040547810983638</v>
      </c>
      <c r="K7738" s="35">
        <v>-0.33171155919686007</v>
      </c>
      <c r="L7738" s="35">
        <v>0</v>
      </c>
      <c r="M7738" s="35">
        <v>0</v>
      </c>
      <c r="N7738" s="35">
        <v>0</v>
      </c>
      <c r="O7738" s="35">
        <v>0</v>
      </c>
      <c r="P7738" s="36">
        <v>12</v>
      </c>
      <c r="Q7738" s="37">
        <v>81</v>
      </c>
      <c r="R7738" s="36">
        <v>0</v>
      </c>
      <c r="S7738" s="39">
        <f t="shared" si="269"/>
        <v>81</v>
      </c>
      <c r="T7738" s="34" t="s">
        <v>29</v>
      </c>
      <c r="U7738" s="12">
        <f>((alpha*(beta^speed))*(speed^ceta))</f>
        <v>25.304808150941653</v>
      </c>
      <c r="V7738" s="8">
        <f t="shared" si="270"/>
        <v>81</v>
      </c>
    </row>
    <row r="7739" spans="1:22">
      <c r="A7739" s="34" t="s">
        <v>19</v>
      </c>
      <c r="B7739" s="34" t="s">
        <v>73</v>
      </c>
      <c r="C7739" s="5" t="s">
        <v>165</v>
      </c>
      <c r="D7739" s="35" t="s">
        <v>84</v>
      </c>
      <c r="E7739" s="36" t="s">
        <v>14</v>
      </c>
      <c r="F7739" s="37">
        <v>100</v>
      </c>
      <c r="G7739" s="38">
        <v>0.02</v>
      </c>
      <c r="H7739" s="34">
        <v>0.99509735586828296</v>
      </c>
      <c r="I7739" s="35">
        <v>24.976975995151424</v>
      </c>
      <c r="J7739" s="35">
        <v>1.0068901329828124</v>
      </c>
      <c r="K7739" s="35">
        <v>-1.0437708067728915</v>
      </c>
      <c r="L7739" s="35">
        <v>0</v>
      </c>
      <c r="M7739" s="35">
        <v>0</v>
      </c>
      <c r="N7739" s="35">
        <v>0</v>
      </c>
      <c r="O7739" s="35">
        <v>0</v>
      </c>
      <c r="P7739" s="36">
        <v>12</v>
      </c>
      <c r="Q7739" s="37">
        <v>81</v>
      </c>
      <c r="R7739" s="36">
        <v>0</v>
      </c>
      <c r="S7739" s="39">
        <f t="shared" si="269"/>
        <v>81</v>
      </c>
      <c r="T7739" s="34" t="s">
        <v>29</v>
      </c>
      <c r="U7739" s="12">
        <f>((alpha*(beta^speed))*(speed^ceta))</f>
        <v>0.44367789769281762</v>
      </c>
      <c r="V7739" s="8">
        <f t="shared" si="270"/>
        <v>81</v>
      </c>
    </row>
    <row r="7740" spans="1:22">
      <c r="A7740" s="34" t="s">
        <v>19</v>
      </c>
      <c r="B7740" s="34" t="s">
        <v>73</v>
      </c>
      <c r="C7740" s="5" t="s">
        <v>165</v>
      </c>
      <c r="D7740" s="35" t="s">
        <v>84</v>
      </c>
      <c r="E7740" s="36" t="s">
        <v>18</v>
      </c>
      <c r="F7740" s="37">
        <v>100</v>
      </c>
      <c r="G7740" s="38">
        <v>0.02</v>
      </c>
      <c r="H7740" s="34">
        <v>0.98505626773126487</v>
      </c>
      <c r="I7740" s="35">
        <v>-3.1581559435861947E-6</v>
      </c>
      <c r="J7740" s="35">
        <v>6.2564513714337216E-4</v>
      </c>
      <c r="K7740" s="35">
        <v>-4.4039188396894621E-2</v>
      </c>
      <c r="L7740" s="35">
        <v>1.6793426880237792</v>
      </c>
      <c r="M7740" s="35">
        <v>0</v>
      </c>
      <c r="N7740" s="35">
        <v>0</v>
      </c>
      <c r="O7740" s="35">
        <v>0</v>
      </c>
      <c r="P7740" s="36">
        <v>12</v>
      </c>
      <c r="Q7740" s="37">
        <v>81</v>
      </c>
      <c r="R7740" s="36">
        <v>14</v>
      </c>
      <c r="S7740" s="39">
        <f t="shared" si="269"/>
        <v>81</v>
      </c>
      <c r="T7740" s="34" t="s">
        <v>51</v>
      </c>
      <c r="U7740" s="12">
        <f>(((alpha*(speed^3))+(beta*(speed^2))+(ceta*speed))+delta)</f>
        <v>0.5386526198575885</v>
      </c>
      <c r="V7740" s="8">
        <f t="shared" si="270"/>
        <v>81</v>
      </c>
    </row>
    <row r="7741" spans="1:22">
      <c r="A7741" s="34" t="s">
        <v>19</v>
      </c>
      <c r="B7741" s="34" t="s">
        <v>73</v>
      </c>
      <c r="C7741" s="5" t="s">
        <v>165</v>
      </c>
      <c r="D7741" s="35" t="s">
        <v>84</v>
      </c>
      <c r="E7741" s="36" t="s">
        <v>17</v>
      </c>
      <c r="F7741" s="37">
        <v>100</v>
      </c>
      <c r="G7741" s="38">
        <v>0.02</v>
      </c>
      <c r="H7741" s="34">
        <v>0.97836665299042713</v>
      </c>
      <c r="I7741" s="35">
        <v>2886.5071060092168</v>
      </c>
      <c r="J7741" s="35">
        <v>1.0064194369484802</v>
      </c>
      <c r="K7741" s="35">
        <v>-0.48811418061537037</v>
      </c>
      <c r="L7741" s="35">
        <v>0</v>
      </c>
      <c r="M7741" s="35">
        <v>0</v>
      </c>
      <c r="N7741" s="35">
        <v>0</v>
      </c>
      <c r="O7741" s="35">
        <v>0</v>
      </c>
      <c r="P7741" s="36">
        <v>12</v>
      </c>
      <c r="Q7741" s="37">
        <v>81</v>
      </c>
      <c r="R7741" s="36">
        <v>0</v>
      </c>
      <c r="S7741" s="39">
        <f t="shared" si="269"/>
        <v>81</v>
      </c>
      <c r="T7741" s="34" t="s">
        <v>29</v>
      </c>
      <c r="U7741" s="12">
        <f>((alpha*(beta^speed))*(speed^ceta))</f>
        <v>567.43262377844485</v>
      </c>
      <c r="V7741" s="8">
        <f t="shared" si="270"/>
        <v>81</v>
      </c>
    </row>
    <row r="7742" spans="1:22">
      <c r="A7742" s="34" t="s">
        <v>19</v>
      </c>
      <c r="B7742" s="34" t="s">
        <v>73</v>
      </c>
      <c r="C7742" s="5" t="s">
        <v>165</v>
      </c>
      <c r="D7742" s="35" t="s">
        <v>84</v>
      </c>
      <c r="E7742" s="36" t="s">
        <v>15</v>
      </c>
      <c r="F7742" s="37">
        <v>0</v>
      </c>
      <c r="G7742" s="38">
        <v>0.04</v>
      </c>
      <c r="H7742" s="34">
        <v>0.98984412098538088</v>
      </c>
      <c r="I7742" s="35">
        <v>3.1084606188221939</v>
      </c>
      <c r="J7742" s="35">
        <v>2.2285390893421613</v>
      </c>
      <c r="K7742" s="35">
        <v>-0.58476290842296252</v>
      </c>
      <c r="L7742" s="35">
        <v>0</v>
      </c>
      <c r="M7742" s="35">
        <v>0</v>
      </c>
      <c r="N7742" s="35">
        <v>0</v>
      </c>
      <c r="O7742" s="35">
        <v>0</v>
      </c>
      <c r="P7742" s="36">
        <v>12</v>
      </c>
      <c r="Q7742" s="37">
        <v>86</v>
      </c>
      <c r="R7742" s="36">
        <v>13</v>
      </c>
      <c r="S7742" s="39">
        <f t="shared" si="269"/>
        <v>86</v>
      </c>
      <c r="T7742" s="34" t="s">
        <v>50</v>
      </c>
      <c r="U7742" s="12">
        <f>EXP((alpha+(beta/speed))+(ceta*LN(speed)))</f>
        <v>1.6983153412128942</v>
      </c>
      <c r="V7742" s="8">
        <f t="shared" si="270"/>
        <v>86</v>
      </c>
    </row>
    <row r="7743" spans="1:22">
      <c r="A7743" s="34" t="s">
        <v>19</v>
      </c>
      <c r="B7743" s="34" t="s">
        <v>73</v>
      </c>
      <c r="C7743" s="5" t="s">
        <v>165</v>
      </c>
      <c r="D7743" s="35" t="s">
        <v>84</v>
      </c>
      <c r="E7743" s="36" t="s">
        <v>16</v>
      </c>
      <c r="F7743" s="37">
        <v>0</v>
      </c>
      <c r="G7743" s="38">
        <v>0.04</v>
      </c>
      <c r="H7743" s="34">
        <v>0.97137628490235473</v>
      </c>
      <c r="I7743" s="35">
        <v>75.052110945486959</v>
      </c>
      <c r="J7743" s="35">
        <v>1.0081949144254454</v>
      </c>
      <c r="K7743" s="35">
        <v>-0.42757811674073798</v>
      </c>
      <c r="L7743" s="35">
        <v>0</v>
      </c>
      <c r="M7743" s="35">
        <v>0</v>
      </c>
      <c r="N7743" s="35">
        <v>0</v>
      </c>
      <c r="O7743" s="35">
        <v>0</v>
      </c>
      <c r="P7743" s="36">
        <v>12</v>
      </c>
      <c r="Q7743" s="37">
        <v>86</v>
      </c>
      <c r="R7743" s="36">
        <v>0</v>
      </c>
      <c r="S7743" s="39">
        <f t="shared" si="269"/>
        <v>86</v>
      </c>
      <c r="T7743" s="34" t="s">
        <v>29</v>
      </c>
      <c r="U7743" s="12">
        <f>((alpha*(beta^speed))*(speed^ceta))</f>
        <v>22.544515980736023</v>
      </c>
      <c r="V7743" s="8">
        <f t="shared" si="270"/>
        <v>86</v>
      </c>
    </row>
    <row r="7744" spans="1:22">
      <c r="A7744" s="34" t="s">
        <v>19</v>
      </c>
      <c r="B7744" s="34" t="s">
        <v>73</v>
      </c>
      <c r="C7744" s="5" t="s">
        <v>165</v>
      </c>
      <c r="D7744" s="35" t="s">
        <v>84</v>
      </c>
      <c r="E7744" s="36" t="s">
        <v>14</v>
      </c>
      <c r="F7744" s="37">
        <v>0</v>
      </c>
      <c r="G7744" s="38">
        <v>0.04</v>
      </c>
      <c r="H7744" s="34">
        <v>0.99525230727429337</v>
      </c>
      <c r="I7744" s="35">
        <v>0.35955922958540948</v>
      </c>
      <c r="J7744" s="35">
        <v>27.403973216141196</v>
      </c>
      <c r="K7744" s="35">
        <v>0.1589293396371704</v>
      </c>
      <c r="L7744" s="35">
        <v>0.99096154907028511</v>
      </c>
      <c r="M7744" s="35">
        <v>2.3520478613854343E-2</v>
      </c>
      <c r="N7744" s="35">
        <v>0</v>
      </c>
      <c r="O7744" s="35">
        <v>0</v>
      </c>
      <c r="P7744" s="36">
        <v>12</v>
      </c>
      <c r="Q7744" s="37">
        <v>86</v>
      </c>
      <c r="R7744" s="36">
        <v>10</v>
      </c>
      <c r="S7744" s="39">
        <f t="shared" si="269"/>
        <v>86</v>
      </c>
      <c r="T7744" s="34" t="s">
        <v>44</v>
      </c>
      <c r="U7744" s="12">
        <f>(alpha+(beta/(1+EXP((((-1)*ceta)+(delta*LN(speed)))+(epsilon*speed)))))</f>
        <v>0.41090841269728112</v>
      </c>
      <c r="V7744" s="8">
        <f t="shared" si="270"/>
        <v>86</v>
      </c>
    </row>
    <row r="7745" spans="1:22">
      <c r="A7745" s="34" t="s">
        <v>19</v>
      </c>
      <c r="B7745" s="34" t="s">
        <v>73</v>
      </c>
      <c r="C7745" s="5" t="s">
        <v>165</v>
      </c>
      <c r="D7745" s="35" t="s">
        <v>84</v>
      </c>
      <c r="E7745" s="36" t="s">
        <v>18</v>
      </c>
      <c r="F7745" s="37">
        <v>0</v>
      </c>
      <c r="G7745" s="38">
        <v>0.04</v>
      </c>
      <c r="H7745" s="34">
        <v>0.99423935190765167</v>
      </c>
      <c r="I7745" s="35">
        <v>2777.0181699917052</v>
      </c>
      <c r="J7745" s="35">
        <v>-3.9985945243790821</v>
      </c>
      <c r="K7745" s="35">
        <v>2.9031802702895613</v>
      </c>
      <c r="L7745" s="35">
        <v>-0.42330811546365738</v>
      </c>
      <c r="M7745" s="35">
        <v>0</v>
      </c>
      <c r="N7745" s="35">
        <v>0</v>
      </c>
      <c r="O7745" s="35">
        <v>0</v>
      </c>
      <c r="P7745" s="36">
        <v>12</v>
      </c>
      <c r="Q7745" s="37">
        <v>86</v>
      </c>
      <c r="R7745" s="36">
        <v>1</v>
      </c>
      <c r="S7745" s="39">
        <f t="shared" si="269"/>
        <v>86</v>
      </c>
      <c r="T7745" s="34" t="s">
        <v>30</v>
      </c>
      <c r="U7745" s="12">
        <f>((alpha*(speed^beta))+(ceta*(speed^delta)))</f>
        <v>0.44059084536913551</v>
      </c>
      <c r="V7745" s="8">
        <f t="shared" si="270"/>
        <v>86</v>
      </c>
    </row>
    <row r="7746" spans="1:22">
      <c r="A7746" s="34" t="s">
        <v>19</v>
      </c>
      <c r="B7746" s="34" t="s">
        <v>73</v>
      </c>
      <c r="C7746" s="5" t="s">
        <v>165</v>
      </c>
      <c r="D7746" s="35" t="s">
        <v>84</v>
      </c>
      <c r="E7746" s="36" t="s">
        <v>17</v>
      </c>
      <c r="F7746" s="37">
        <v>0</v>
      </c>
      <c r="G7746" s="38">
        <v>0.04</v>
      </c>
      <c r="H7746" s="34">
        <v>0.99417764332497671</v>
      </c>
      <c r="I7746" s="35">
        <v>3737.7183919305098</v>
      </c>
      <c r="J7746" s="35">
        <v>1.012002974129137</v>
      </c>
      <c r="K7746" s="35">
        <v>-0.68213816271023731</v>
      </c>
      <c r="L7746" s="35">
        <v>0</v>
      </c>
      <c r="M7746" s="35">
        <v>0</v>
      </c>
      <c r="N7746" s="35">
        <v>0</v>
      </c>
      <c r="O7746" s="35">
        <v>0</v>
      </c>
      <c r="P7746" s="36">
        <v>12</v>
      </c>
      <c r="Q7746" s="37">
        <v>86</v>
      </c>
      <c r="R7746" s="36">
        <v>0</v>
      </c>
      <c r="S7746" s="39">
        <f t="shared" ref="S7746:S7809" si="271">V7746</f>
        <v>86</v>
      </c>
      <c r="T7746" s="34" t="s">
        <v>29</v>
      </c>
      <c r="U7746" s="12">
        <f>((alpha*(beta^speed))*(speed^ceta))</f>
        <v>499.62619264914213</v>
      </c>
      <c r="V7746" s="8">
        <f t="shared" ref="V7746:V7809" si="272">IF($V$1&lt;P7746,P7746,IF($V$1&gt;Q7746,Q7746,$V$1))</f>
        <v>86</v>
      </c>
    </row>
    <row r="7747" spans="1:22">
      <c r="A7747" s="34" t="s">
        <v>19</v>
      </c>
      <c r="B7747" s="34" t="s">
        <v>73</v>
      </c>
      <c r="C7747" s="5" t="s">
        <v>165</v>
      </c>
      <c r="D7747" s="35" t="s">
        <v>84</v>
      </c>
      <c r="E7747" s="36" t="s">
        <v>15</v>
      </c>
      <c r="F7747" s="37">
        <v>50</v>
      </c>
      <c r="G7747" s="38">
        <v>0.04</v>
      </c>
      <c r="H7747" s="34">
        <v>0.98177384839627546</v>
      </c>
      <c r="I7747" s="35">
        <v>2.0202883221856243</v>
      </c>
      <c r="J7747" s="35">
        <v>31.723650699869072</v>
      </c>
      <c r="K7747" s="35">
        <v>-0.15165747771379889</v>
      </c>
      <c r="L7747" s="35">
        <v>0.51402249792099752</v>
      </c>
      <c r="M7747" s="35">
        <v>2.9189075190522277E-2</v>
      </c>
      <c r="N7747" s="35">
        <v>0</v>
      </c>
      <c r="O7747" s="35">
        <v>0</v>
      </c>
      <c r="P7747" s="36">
        <v>12</v>
      </c>
      <c r="Q7747" s="37">
        <v>71</v>
      </c>
      <c r="R7747" s="36">
        <v>10</v>
      </c>
      <c r="S7747" s="39">
        <f t="shared" si="271"/>
        <v>71</v>
      </c>
      <c r="T7747" s="34" t="s">
        <v>44</v>
      </c>
      <c r="U7747" s="12">
        <f>(alpha+(beta/(1+EXP((((-1)*ceta)+(delta*LN(speed)))+(epsilon*speed)))))</f>
        <v>2.3993136075113579</v>
      </c>
      <c r="V7747" s="8">
        <f t="shared" si="272"/>
        <v>71</v>
      </c>
    </row>
    <row r="7748" spans="1:22">
      <c r="A7748" s="34" t="s">
        <v>19</v>
      </c>
      <c r="B7748" s="34" t="s">
        <v>73</v>
      </c>
      <c r="C7748" s="5" t="s">
        <v>165</v>
      </c>
      <c r="D7748" s="35" t="s">
        <v>84</v>
      </c>
      <c r="E7748" s="36" t="s">
        <v>16</v>
      </c>
      <c r="F7748" s="37">
        <v>50</v>
      </c>
      <c r="G7748" s="38">
        <v>0.04</v>
      </c>
      <c r="H7748" s="34">
        <v>0.96671144944587717</v>
      </c>
      <c r="I7748" s="35">
        <v>3.2650715009465756</v>
      </c>
      <c r="J7748" s="35">
        <v>4.0467232693762032</v>
      </c>
      <c r="K7748" s="35">
        <v>2.5567955043790013E-2</v>
      </c>
      <c r="L7748" s="35">
        <v>0</v>
      </c>
      <c r="M7748" s="35">
        <v>0</v>
      </c>
      <c r="N7748" s="35">
        <v>0</v>
      </c>
      <c r="O7748" s="35">
        <v>0</v>
      </c>
      <c r="P7748" s="36">
        <v>12</v>
      </c>
      <c r="Q7748" s="37">
        <v>71</v>
      </c>
      <c r="R7748" s="36">
        <v>13</v>
      </c>
      <c r="S7748" s="39">
        <f t="shared" si="271"/>
        <v>71</v>
      </c>
      <c r="T7748" s="34" t="s">
        <v>50</v>
      </c>
      <c r="U7748" s="12">
        <f>EXP((alpha+(beta/speed))+(ceta*LN(speed)))</f>
        <v>30.909253676253766</v>
      </c>
      <c r="V7748" s="8">
        <f t="shared" si="272"/>
        <v>71</v>
      </c>
    </row>
    <row r="7749" spans="1:22">
      <c r="A7749" s="34" t="s">
        <v>19</v>
      </c>
      <c r="B7749" s="34" t="s">
        <v>73</v>
      </c>
      <c r="C7749" s="5" t="s">
        <v>165</v>
      </c>
      <c r="D7749" s="35" t="s">
        <v>84</v>
      </c>
      <c r="E7749" s="36" t="s">
        <v>14</v>
      </c>
      <c r="F7749" s="37">
        <v>50</v>
      </c>
      <c r="G7749" s="38">
        <v>0.04</v>
      </c>
      <c r="H7749" s="34">
        <v>0.99634190947826895</v>
      </c>
      <c r="I7749" s="35">
        <v>-1.8964567861785117E-2</v>
      </c>
      <c r="J7749" s="35">
        <v>4.3380042308161081E-2</v>
      </c>
      <c r="K7749" s="35">
        <v>-2.2602994193869272E-4</v>
      </c>
      <c r="L7749" s="35">
        <v>0</v>
      </c>
      <c r="M7749" s="35">
        <v>0</v>
      </c>
      <c r="N7749" s="35">
        <v>0</v>
      </c>
      <c r="O7749" s="35">
        <v>0</v>
      </c>
      <c r="P7749" s="36">
        <v>12</v>
      </c>
      <c r="Q7749" s="37">
        <v>71</v>
      </c>
      <c r="R7749" s="36">
        <v>5</v>
      </c>
      <c r="S7749" s="39">
        <f t="shared" si="271"/>
        <v>71</v>
      </c>
      <c r="T7749" s="34" t="s">
        <v>36</v>
      </c>
      <c r="U7749" s="12">
        <f>(1/(((ceta*(speed^2))+(beta*speed))+alpha))</f>
        <v>0.52039926107159695</v>
      </c>
      <c r="V7749" s="8">
        <f t="shared" si="272"/>
        <v>71</v>
      </c>
    </row>
    <row r="7750" spans="1:22">
      <c r="A7750" s="34" t="s">
        <v>19</v>
      </c>
      <c r="B7750" s="34" t="s">
        <v>73</v>
      </c>
      <c r="C7750" s="5" t="s">
        <v>165</v>
      </c>
      <c r="D7750" s="35" t="s">
        <v>84</v>
      </c>
      <c r="E7750" s="36" t="s">
        <v>18</v>
      </c>
      <c r="F7750" s="37">
        <v>50</v>
      </c>
      <c r="G7750" s="38">
        <v>0.04</v>
      </c>
      <c r="H7750" s="34">
        <v>0.98461448051141554</v>
      </c>
      <c r="I7750" s="35">
        <v>4.6481767627766484</v>
      </c>
      <c r="J7750" s="35">
        <v>1.0060676869639822</v>
      </c>
      <c r="K7750" s="35">
        <v>-0.5496131011280404</v>
      </c>
      <c r="L7750" s="35">
        <v>0</v>
      </c>
      <c r="M7750" s="35">
        <v>0</v>
      </c>
      <c r="N7750" s="35">
        <v>0</v>
      </c>
      <c r="O7750" s="35">
        <v>0</v>
      </c>
      <c r="P7750" s="36">
        <v>12</v>
      </c>
      <c r="Q7750" s="37">
        <v>71</v>
      </c>
      <c r="R7750" s="36">
        <v>0</v>
      </c>
      <c r="S7750" s="39">
        <f t="shared" si="271"/>
        <v>71</v>
      </c>
      <c r="T7750" s="34" t="s">
        <v>29</v>
      </c>
      <c r="U7750" s="12">
        <f>((alpha*(beta^speed))*(speed^ceta))</f>
        <v>0.68602197552409616</v>
      </c>
      <c r="V7750" s="8">
        <f t="shared" si="272"/>
        <v>71</v>
      </c>
    </row>
    <row r="7751" spans="1:22">
      <c r="A7751" s="34" t="s">
        <v>19</v>
      </c>
      <c r="B7751" s="34" t="s">
        <v>73</v>
      </c>
      <c r="C7751" s="5" t="s">
        <v>165</v>
      </c>
      <c r="D7751" s="35" t="s">
        <v>84</v>
      </c>
      <c r="E7751" s="36" t="s">
        <v>17</v>
      </c>
      <c r="F7751" s="37">
        <v>50</v>
      </c>
      <c r="G7751" s="38">
        <v>0.04</v>
      </c>
      <c r="H7751" s="34">
        <v>0.98618126946664131</v>
      </c>
      <c r="I7751" s="35">
        <v>2873.0230666958423</v>
      </c>
      <c r="J7751" s="35">
        <v>1.0084347532102607</v>
      </c>
      <c r="K7751" s="35">
        <v>-0.47013630394588979</v>
      </c>
      <c r="L7751" s="35">
        <v>0</v>
      </c>
      <c r="M7751" s="35">
        <v>0</v>
      </c>
      <c r="N7751" s="35">
        <v>0</v>
      </c>
      <c r="O7751" s="35">
        <v>0</v>
      </c>
      <c r="P7751" s="36">
        <v>12</v>
      </c>
      <c r="Q7751" s="37">
        <v>71</v>
      </c>
      <c r="R7751" s="36">
        <v>0</v>
      </c>
      <c r="S7751" s="39">
        <f t="shared" si="271"/>
        <v>71</v>
      </c>
      <c r="T7751" s="34" t="s">
        <v>29</v>
      </c>
      <c r="U7751" s="12">
        <f>((alpha*(beta^speed))*(speed^ceta))</f>
        <v>703.05524023619989</v>
      </c>
      <c r="V7751" s="8">
        <f t="shared" si="272"/>
        <v>71</v>
      </c>
    </row>
    <row r="7752" spans="1:22">
      <c r="A7752" s="34" t="s">
        <v>19</v>
      </c>
      <c r="B7752" s="34" t="s">
        <v>73</v>
      </c>
      <c r="C7752" s="5" t="s">
        <v>165</v>
      </c>
      <c r="D7752" s="35" t="s">
        <v>84</v>
      </c>
      <c r="E7752" s="36" t="s">
        <v>15</v>
      </c>
      <c r="F7752" s="37">
        <v>100</v>
      </c>
      <c r="G7752" s="38">
        <v>0.04</v>
      </c>
      <c r="H7752" s="34">
        <v>0.98599294669706961</v>
      </c>
      <c r="I7752" s="35">
        <v>15.502995966006537</v>
      </c>
      <c r="J7752" s="35">
        <v>0.98532466476002911</v>
      </c>
      <c r="K7752" s="35">
        <v>-0.2282418459782273</v>
      </c>
      <c r="L7752" s="35">
        <v>0</v>
      </c>
      <c r="M7752" s="35">
        <v>0</v>
      </c>
      <c r="N7752" s="35">
        <v>0</v>
      </c>
      <c r="O7752" s="35">
        <v>0</v>
      </c>
      <c r="P7752" s="36">
        <v>12</v>
      </c>
      <c r="Q7752" s="37">
        <v>55</v>
      </c>
      <c r="R7752" s="36">
        <v>0</v>
      </c>
      <c r="S7752" s="39">
        <f t="shared" si="271"/>
        <v>55</v>
      </c>
      <c r="T7752" s="34" t="s">
        <v>29</v>
      </c>
      <c r="U7752" s="12">
        <f>((alpha*(beta^speed))*(speed^ceta))</f>
        <v>2.754587193385595</v>
      </c>
      <c r="V7752" s="8">
        <f t="shared" si="272"/>
        <v>55</v>
      </c>
    </row>
    <row r="7753" spans="1:22">
      <c r="A7753" s="34" t="s">
        <v>19</v>
      </c>
      <c r="B7753" s="34" t="s">
        <v>73</v>
      </c>
      <c r="C7753" s="5" t="s">
        <v>165</v>
      </c>
      <c r="D7753" s="35" t="s">
        <v>84</v>
      </c>
      <c r="E7753" s="36" t="s">
        <v>16</v>
      </c>
      <c r="F7753" s="37">
        <v>100</v>
      </c>
      <c r="G7753" s="38">
        <v>0.04</v>
      </c>
      <c r="H7753" s="34">
        <v>0.96700861723836307</v>
      </c>
      <c r="I7753" s="35">
        <v>-2.3729010013046146E-4</v>
      </c>
      <c r="J7753" s="35">
        <v>2.8865344350266199E-2</v>
      </c>
      <c r="K7753" s="35">
        <v>-1.2471608726460772</v>
      </c>
      <c r="L7753" s="35">
        <v>60.242576798748793</v>
      </c>
      <c r="M7753" s="35">
        <v>0</v>
      </c>
      <c r="N7753" s="35">
        <v>0</v>
      </c>
      <c r="O7753" s="35">
        <v>0</v>
      </c>
      <c r="P7753" s="36">
        <v>12</v>
      </c>
      <c r="Q7753" s="37">
        <v>55</v>
      </c>
      <c r="R7753" s="36">
        <v>14</v>
      </c>
      <c r="S7753" s="39">
        <f t="shared" si="271"/>
        <v>55</v>
      </c>
      <c r="T7753" s="34" t="s">
        <v>51</v>
      </c>
      <c r="U7753" s="12">
        <f>(((alpha*(speed^3))+(beta*(speed^2))+(ceta*speed))+delta)</f>
        <v>39.487255053564276</v>
      </c>
      <c r="V7753" s="8">
        <f t="shared" si="272"/>
        <v>55</v>
      </c>
    </row>
    <row r="7754" spans="1:22">
      <c r="A7754" s="34" t="s">
        <v>19</v>
      </c>
      <c r="B7754" s="34" t="s">
        <v>73</v>
      </c>
      <c r="C7754" s="5" t="s">
        <v>165</v>
      </c>
      <c r="D7754" s="35" t="s">
        <v>84</v>
      </c>
      <c r="E7754" s="36" t="s">
        <v>14</v>
      </c>
      <c r="F7754" s="37">
        <v>100</v>
      </c>
      <c r="G7754" s="38">
        <v>0.04</v>
      </c>
      <c r="H7754" s="34">
        <v>0.99676749316653412</v>
      </c>
      <c r="I7754" s="35">
        <v>-0.22968080398218393</v>
      </c>
      <c r="J7754" s="35">
        <v>4.2716746340335406E-2</v>
      </c>
      <c r="K7754" s="35">
        <v>1.6731646721573368</v>
      </c>
      <c r="L7754" s="35">
        <v>0</v>
      </c>
      <c r="M7754" s="35">
        <v>0</v>
      </c>
      <c r="N7754" s="35">
        <v>0</v>
      </c>
      <c r="O7754" s="35">
        <v>0</v>
      </c>
      <c r="P7754" s="36">
        <v>12</v>
      </c>
      <c r="Q7754" s="37">
        <v>55</v>
      </c>
      <c r="R7754" s="36">
        <v>2</v>
      </c>
      <c r="S7754" s="39">
        <f t="shared" si="271"/>
        <v>55</v>
      </c>
      <c r="T7754" s="34" t="s">
        <v>31</v>
      </c>
      <c r="U7754" s="12">
        <f>((alpha+(beta*speed))^((-1)/ceta))</f>
        <v>0.6382498415742085</v>
      </c>
      <c r="V7754" s="8">
        <f t="shared" si="272"/>
        <v>55</v>
      </c>
    </row>
    <row r="7755" spans="1:22">
      <c r="A7755" s="34" t="s">
        <v>19</v>
      </c>
      <c r="B7755" s="34" t="s">
        <v>73</v>
      </c>
      <c r="C7755" s="5" t="s">
        <v>165</v>
      </c>
      <c r="D7755" s="35" t="s">
        <v>84</v>
      </c>
      <c r="E7755" s="36" t="s">
        <v>18</v>
      </c>
      <c r="F7755" s="37">
        <v>100</v>
      </c>
      <c r="G7755" s="38">
        <v>0.04</v>
      </c>
      <c r="H7755" s="34">
        <v>0.98846252128177747</v>
      </c>
      <c r="I7755" s="35">
        <v>2.7357627354984309</v>
      </c>
      <c r="J7755" s="35">
        <v>0.99430151861396288</v>
      </c>
      <c r="K7755" s="35">
        <v>-0.22292112216762378</v>
      </c>
      <c r="L7755" s="35">
        <v>0</v>
      </c>
      <c r="M7755" s="35">
        <v>0</v>
      </c>
      <c r="N7755" s="35">
        <v>0</v>
      </c>
      <c r="O7755" s="35">
        <v>0</v>
      </c>
      <c r="P7755" s="36">
        <v>12</v>
      </c>
      <c r="Q7755" s="37">
        <v>55</v>
      </c>
      <c r="R7755" s="36">
        <v>0</v>
      </c>
      <c r="S7755" s="39">
        <f t="shared" si="271"/>
        <v>55</v>
      </c>
      <c r="T7755" s="34" t="s">
        <v>29</v>
      </c>
      <c r="U7755" s="12">
        <f>((alpha*(beta^speed))*(speed^ceta))</f>
        <v>0.81773102536418818</v>
      </c>
      <c r="V7755" s="8">
        <f t="shared" si="272"/>
        <v>55</v>
      </c>
    </row>
    <row r="7756" spans="1:22">
      <c r="A7756" s="34" t="s">
        <v>19</v>
      </c>
      <c r="B7756" s="34" t="s">
        <v>73</v>
      </c>
      <c r="C7756" s="5" t="s">
        <v>165</v>
      </c>
      <c r="D7756" s="35" t="s">
        <v>84</v>
      </c>
      <c r="E7756" s="36" t="s">
        <v>17</v>
      </c>
      <c r="F7756" s="37">
        <v>100</v>
      </c>
      <c r="G7756" s="38">
        <v>0.04</v>
      </c>
      <c r="H7756" s="34">
        <v>0.98488360395493324</v>
      </c>
      <c r="I7756" s="35">
        <v>7.2590164067324805</v>
      </c>
      <c r="J7756" s="35">
        <v>1.8994433296535818</v>
      </c>
      <c r="K7756" s="35">
        <v>-0.13062396879046054</v>
      </c>
      <c r="L7756" s="35">
        <v>0</v>
      </c>
      <c r="M7756" s="35">
        <v>0</v>
      </c>
      <c r="N7756" s="35">
        <v>0</v>
      </c>
      <c r="O7756" s="35">
        <v>0</v>
      </c>
      <c r="P7756" s="36">
        <v>12</v>
      </c>
      <c r="Q7756" s="37">
        <v>55</v>
      </c>
      <c r="R7756" s="36">
        <v>13</v>
      </c>
      <c r="S7756" s="39">
        <f t="shared" si="271"/>
        <v>55</v>
      </c>
      <c r="T7756" s="34" t="s">
        <v>50</v>
      </c>
      <c r="U7756" s="12">
        <f>EXP((alpha+(beta/speed))+(ceta*LN(speed)))</f>
        <v>871.3972650237074</v>
      </c>
      <c r="V7756" s="8">
        <f t="shared" si="272"/>
        <v>55</v>
      </c>
    </row>
    <row r="7757" spans="1:22">
      <c r="A7757" s="34" t="s">
        <v>19</v>
      </c>
      <c r="B7757" s="34" t="s">
        <v>73</v>
      </c>
      <c r="C7757" s="5" t="s">
        <v>165</v>
      </c>
      <c r="D7757" s="35" t="s">
        <v>84</v>
      </c>
      <c r="E7757" s="36" t="s">
        <v>15</v>
      </c>
      <c r="F7757" s="37">
        <v>0</v>
      </c>
      <c r="G7757" s="38">
        <v>0.06</v>
      </c>
      <c r="H7757" s="34">
        <v>0.99125099083514234</v>
      </c>
      <c r="I7757" s="35">
        <v>21.760845380720365</v>
      </c>
      <c r="J7757" s="35">
        <v>-0.54350184926418454</v>
      </c>
      <c r="K7757" s="35">
        <v>433.43249402894082</v>
      </c>
      <c r="L7757" s="35">
        <v>-2.4456961567866751</v>
      </c>
      <c r="M7757" s="35">
        <v>0</v>
      </c>
      <c r="N7757" s="35">
        <v>0</v>
      </c>
      <c r="O7757" s="35">
        <v>0</v>
      </c>
      <c r="P7757" s="36">
        <v>12</v>
      </c>
      <c r="Q7757" s="37">
        <v>74</v>
      </c>
      <c r="R7757" s="36">
        <v>1</v>
      </c>
      <c r="S7757" s="39">
        <f t="shared" si="271"/>
        <v>74</v>
      </c>
      <c r="T7757" s="34" t="s">
        <v>30</v>
      </c>
      <c r="U7757" s="12">
        <f>((alpha*(speed^beta))+(ceta*(speed^delta)))</f>
        <v>2.1093310034298063</v>
      </c>
      <c r="V7757" s="8">
        <f t="shared" si="272"/>
        <v>74</v>
      </c>
    </row>
    <row r="7758" spans="1:22">
      <c r="A7758" s="34" t="s">
        <v>19</v>
      </c>
      <c r="B7758" s="34" t="s">
        <v>73</v>
      </c>
      <c r="C7758" s="5" t="s">
        <v>165</v>
      </c>
      <c r="D7758" s="35" t="s">
        <v>84</v>
      </c>
      <c r="E7758" s="36" t="s">
        <v>16</v>
      </c>
      <c r="F7758" s="37">
        <v>0</v>
      </c>
      <c r="G7758" s="38">
        <v>0.06</v>
      </c>
      <c r="H7758" s="34">
        <v>0.98023399646459974</v>
      </c>
      <c r="I7758" s="35">
        <v>177.94142458194375</v>
      </c>
      <c r="J7758" s="35">
        <v>-1.0085597266216981</v>
      </c>
      <c r="K7758" s="35">
        <v>14.980408687032744</v>
      </c>
      <c r="L7758" s="35">
        <v>0.13104579209840955</v>
      </c>
      <c r="M7758" s="35">
        <v>0</v>
      </c>
      <c r="N7758" s="35">
        <v>0</v>
      </c>
      <c r="O7758" s="35">
        <v>0</v>
      </c>
      <c r="P7758" s="36">
        <v>12</v>
      </c>
      <c r="Q7758" s="37">
        <v>74</v>
      </c>
      <c r="R7758" s="36">
        <v>1</v>
      </c>
      <c r="S7758" s="39">
        <f t="shared" si="271"/>
        <v>74</v>
      </c>
      <c r="T7758" s="34" t="s">
        <v>30</v>
      </c>
      <c r="U7758" s="12">
        <f>((alpha*(speed^beta))+(ceta*(speed^delta)))</f>
        <v>28.649318707329918</v>
      </c>
      <c r="V7758" s="8">
        <f t="shared" si="272"/>
        <v>74</v>
      </c>
    </row>
    <row r="7759" spans="1:22">
      <c r="A7759" s="34" t="s">
        <v>19</v>
      </c>
      <c r="B7759" s="34" t="s">
        <v>73</v>
      </c>
      <c r="C7759" s="5" t="s">
        <v>165</v>
      </c>
      <c r="D7759" s="35" t="s">
        <v>84</v>
      </c>
      <c r="E7759" s="36" t="s">
        <v>14</v>
      </c>
      <c r="F7759" s="37">
        <v>0</v>
      </c>
      <c r="G7759" s="38">
        <v>0.06</v>
      </c>
      <c r="H7759" s="34">
        <v>0.99496155089911198</v>
      </c>
      <c r="I7759" s="35">
        <v>-0.2510927358175285</v>
      </c>
      <c r="J7759" s="35">
        <v>4.5607053167218914E-2</v>
      </c>
      <c r="K7759" s="35">
        <v>1.4772020547322726</v>
      </c>
      <c r="L7759" s="35">
        <v>0</v>
      </c>
      <c r="M7759" s="35">
        <v>0</v>
      </c>
      <c r="N7759" s="35">
        <v>0</v>
      </c>
      <c r="O7759" s="35">
        <v>0</v>
      </c>
      <c r="P7759" s="36">
        <v>12</v>
      </c>
      <c r="Q7759" s="37">
        <v>74</v>
      </c>
      <c r="R7759" s="36">
        <v>2</v>
      </c>
      <c r="S7759" s="39">
        <f t="shared" si="271"/>
        <v>74</v>
      </c>
      <c r="T7759" s="34" t="s">
        <v>31</v>
      </c>
      <c r="U7759" s="12">
        <f>((alpha+(beta*speed))^((-1)/ceta))</f>
        <v>0.46250746169110341</v>
      </c>
      <c r="V7759" s="8">
        <f t="shared" si="272"/>
        <v>74</v>
      </c>
    </row>
    <row r="7760" spans="1:22">
      <c r="A7760" s="34" t="s">
        <v>19</v>
      </c>
      <c r="B7760" s="34" t="s">
        <v>73</v>
      </c>
      <c r="C7760" s="5" t="s">
        <v>165</v>
      </c>
      <c r="D7760" s="35" t="s">
        <v>84</v>
      </c>
      <c r="E7760" s="36" t="s">
        <v>18</v>
      </c>
      <c r="F7760" s="37">
        <v>0</v>
      </c>
      <c r="G7760" s="38">
        <v>0.06</v>
      </c>
      <c r="H7760" s="34">
        <v>0.99142045589726524</v>
      </c>
      <c r="I7760" s="35">
        <v>5.5487046571807692</v>
      </c>
      <c r="J7760" s="35">
        <v>1.0076944157581134</v>
      </c>
      <c r="K7760" s="35">
        <v>-0.64403233379447899</v>
      </c>
      <c r="L7760" s="35">
        <v>0</v>
      </c>
      <c r="M7760" s="35">
        <v>0</v>
      </c>
      <c r="N7760" s="35">
        <v>0</v>
      </c>
      <c r="O7760" s="35">
        <v>0</v>
      </c>
      <c r="P7760" s="36">
        <v>12</v>
      </c>
      <c r="Q7760" s="37">
        <v>74</v>
      </c>
      <c r="R7760" s="36">
        <v>0</v>
      </c>
      <c r="S7760" s="39">
        <f t="shared" si="271"/>
        <v>74</v>
      </c>
      <c r="T7760" s="34" t="s">
        <v>29</v>
      </c>
      <c r="U7760" s="12">
        <f>((alpha*(beta^speed))*(speed^ceta))</f>
        <v>0.61190074420114171</v>
      </c>
      <c r="V7760" s="8">
        <f t="shared" si="272"/>
        <v>74</v>
      </c>
    </row>
    <row r="7761" spans="1:22">
      <c r="A7761" s="34" t="s">
        <v>19</v>
      </c>
      <c r="B7761" s="34" t="s">
        <v>73</v>
      </c>
      <c r="C7761" s="5" t="s">
        <v>165</v>
      </c>
      <c r="D7761" s="35" t="s">
        <v>84</v>
      </c>
      <c r="E7761" s="36" t="s">
        <v>17</v>
      </c>
      <c r="F7761" s="37">
        <v>0</v>
      </c>
      <c r="G7761" s="38">
        <v>0.06</v>
      </c>
      <c r="H7761" s="34">
        <v>0.99064523104337576</v>
      </c>
      <c r="I7761" s="35">
        <v>6822.8820262080217</v>
      </c>
      <c r="J7761" s="35">
        <v>-0.98673276739491933</v>
      </c>
      <c r="K7761" s="35">
        <v>180.3783043637892</v>
      </c>
      <c r="L7761" s="35">
        <v>0.25302302701136775</v>
      </c>
      <c r="M7761" s="35">
        <v>0</v>
      </c>
      <c r="N7761" s="35">
        <v>0</v>
      </c>
      <c r="O7761" s="35">
        <v>0</v>
      </c>
      <c r="P7761" s="36">
        <v>12</v>
      </c>
      <c r="Q7761" s="37">
        <v>74</v>
      </c>
      <c r="R7761" s="36">
        <v>1</v>
      </c>
      <c r="S7761" s="39">
        <f t="shared" si="271"/>
        <v>74</v>
      </c>
      <c r="T7761" s="34" t="s">
        <v>30</v>
      </c>
      <c r="U7761" s="12">
        <f>((alpha*(speed^beta))+(ceta*(speed^delta)))</f>
        <v>633.59236527172675</v>
      </c>
      <c r="V7761" s="8">
        <f t="shared" si="272"/>
        <v>74</v>
      </c>
    </row>
    <row r="7762" spans="1:22">
      <c r="A7762" s="34" t="s">
        <v>19</v>
      </c>
      <c r="B7762" s="34" t="s">
        <v>73</v>
      </c>
      <c r="C7762" s="5" t="s">
        <v>165</v>
      </c>
      <c r="D7762" s="35" t="s">
        <v>84</v>
      </c>
      <c r="E7762" s="36" t="s">
        <v>15</v>
      </c>
      <c r="F7762" s="37">
        <v>50</v>
      </c>
      <c r="G7762" s="38">
        <v>0.06</v>
      </c>
      <c r="H7762" s="34">
        <v>0.98403086332811063</v>
      </c>
      <c r="I7762" s="35">
        <v>24.220490466180376</v>
      </c>
      <c r="J7762" s="35">
        <v>0.99777320992145924</v>
      </c>
      <c r="K7762" s="35">
        <v>-0.48122172978040062</v>
      </c>
      <c r="L7762" s="35">
        <v>0</v>
      </c>
      <c r="M7762" s="35">
        <v>0</v>
      </c>
      <c r="N7762" s="35">
        <v>0</v>
      </c>
      <c r="O7762" s="35">
        <v>0</v>
      </c>
      <c r="P7762" s="36">
        <v>12</v>
      </c>
      <c r="Q7762" s="37">
        <v>53</v>
      </c>
      <c r="R7762" s="36">
        <v>0</v>
      </c>
      <c r="S7762" s="39">
        <f t="shared" si="271"/>
        <v>53</v>
      </c>
      <c r="T7762" s="34" t="s">
        <v>29</v>
      </c>
      <c r="U7762" s="12">
        <f>((alpha*(beta^speed))*(speed^ceta))</f>
        <v>3.185014283745387</v>
      </c>
      <c r="V7762" s="8">
        <f t="shared" si="272"/>
        <v>53</v>
      </c>
    </row>
    <row r="7763" spans="1:22">
      <c r="A7763" s="34" t="s">
        <v>19</v>
      </c>
      <c r="B7763" s="34" t="s">
        <v>73</v>
      </c>
      <c r="C7763" s="5" t="s">
        <v>165</v>
      </c>
      <c r="D7763" s="35" t="s">
        <v>84</v>
      </c>
      <c r="E7763" s="36" t="s">
        <v>16</v>
      </c>
      <c r="F7763" s="37">
        <v>50</v>
      </c>
      <c r="G7763" s="38">
        <v>0.06</v>
      </c>
      <c r="H7763" s="34">
        <v>0.98112169525509307</v>
      </c>
      <c r="I7763" s="35">
        <v>-2.8473722777444012E-4</v>
      </c>
      <c r="J7763" s="35">
        <v>3.3062367739175633E-2</v>
      </c>
      <c r="K7763" s="35">
        <v>-1.31996597715626</v>
      </c>
      <c r="L7763" s="35">
        <v>60.660133850933619</v>
      </c>
      <c r="M7763" s="35">
        <v>0</v>
      </c>
      <c r="N7763" s="35">
        <v>0</v>
      </c>
      <c r="O7763" s="35">
        <v>0</v>
      </c>
      <c r="P7763" s="36">
        <v>12</v>
      </c>
      <c r="Q7763" s="37">
        <v>53</v>
      </c>
      <c r="R7763" s="36">
        <v>14</v>
      </c>
      <c r="S7763" s="39">
        <f t="shared" si="271"/>
        <v>53</v>
      </c>
      <c r="T7763" s="34" t="s">
        <v>51</v>
      </c>
      <c r="U7763" s="12">
        <f>(((alpha*(speed^3))+(beta*(speed^2))+(ceta*speed))+delta)</f>
        <v>41.183303781620879</v>
      </c>
      <c r="V7763" s="8">
        <f t="shared" si="272"/>
        <v>53</v>
      </c>
    </row>
    <row r="7764" spans="1:22">
      <c r="A7764" s="34" t="s">
        <v>19</v>
      </c>
      <c r="B7764" s="34" t="s">
        <v>73</v>
      </c>
      <c r="C7764" s="5" t="s">
        <v>165</v>
      </c>
      <c r="D7764" s="35" t="s">
        <v>84</v>
      </c>
      <c r="E7764" s="36" t="s">
        <v>14</v>
      </c>
      <c r="F7764" s="37">
        <v>50</v>
      </c>
      <c r="G7764" s="38">
        <v>0.06</v>
      </c>
      <c r="H7764" s="34">
        <v>0.99731435457058748</v>
      </c>
      <c r="I7764" s="35">
        <v>168.78732382904474</v>
      </c>
      <c r="J7764" s="35">
        <v>-2.308264155456027</v>
      </c>
      <c r="K7764" s="35">
        <v>7.1069665167154463</v>
      </c>
      <c r="L7764" s="35">
        <v>-0.59639805500335841</v>
      </c>
      <c r="M7764" s="35">
        <v>0</v>
      </c>
      <c r="N7764" s="35">
        <v>0</v>
      </c>
      <c r="O7764" s="35">
        <v>0</v>
      </c>
      <c r="P7764" s="36">
        <v>12</v>
      </c>
      <c r="Q7764" s="37">
        <v>53</v>
      </c>
      <c r="R7764" s="36">
        <v>1</v>
      </c>
      <c r="S7764" s="39">
        <f t="shared" si="271"/>
        <v>53</v>
      </c>
      <c r="T7764" s="34" t="s">
        <v>30</v>
      </c>
      <c r="U7764" s="12">
        <f>((alpha*(speed^beta))+(ceta*(speed^delta)))</f>
        <v>0.68344885999419835</v>
      </c>
      <c r="V7764" s="8">
        <f t="shared" si="272"/>
        <v>53</v>
      </c>
    </row>
    <row r="7765" spans="1:22">
      <c r="A7765" s="34" t="s">
        <v>19</v>
      </c>
      <c r="B7765" s="34" t="s">
        <v>73</v>
      </c>
      <c r="C7765" s="5" t="s">
        <v>165</v>
      </c>
      <c r="D7765" s="35" t="s">
        <v>84</v>
      </c>
      <c r="E7765" s="36" t="s">
        <v>18</v>
      </c>
      <c r="F7765" s="37">
        <v>50</v>
      </c>
      <c r="G7765" s="38">
        <v>0.06</v>
      </c>
      <c r="H7765" s="34">
        <v>0.98442173065297145</v>
      </c>
      <c r="I7765" s="35">
        <v>0.74219547639116557</v>
      </c>
      <c r="J7765" s="35">
        <v>1.9266562081204104</v>
      </c>
      <c r="K7765" s="35">
        <v>-0.21790049722054178</v>
      </c>
      <c r="L7765" s="35">
        <v>0</v>
      </c>
      <c r="M7765" s="35">
        <v>0</v>
      </c>
      <c r="N7765" s="35">
        <v>0</v>
      </c>
      <c r="O7765" s="35">
        <v>0</v>
      </c>
      <c r="P7765" s="36">
        <v>12</v>
      </c>
      <c r="Q7765" s="37">
        <v>53</v>
      </c>
      <c r="R7765" s="36">
        <v>13</v>
      </c>
      <c r="S7765" s="39">
        <f t="shared" si="271"/>
        <v>53</v>
      </c>
      <c r="T7765" s="34" t="s">
        <v>50</v>
      </c>
      <c r="U7765" s="12">
        <f>EXP((alpha+(beta/speed))+(ceta*LN(speed)))</f>
        <v>0.91706117049759517</v>
      </c>
      <c r="V7765" s="8">
        <f t="shared" si="272"/>
        <v>53</v>
      </c>
    </row>
    <row r="7766" spans="1:22">
      <c r="A7766" s="34" t="s">
        <v>19</v>
      </c>
      <c r="B7766" s="34" t="s">
        <v>73</v>
      </c>
      <c r="C7766" s="5" t="s">
        <v>165</v>
      </c>
      <c r="D7766" s="35" t="s">
        <v>84</v>
      </c>
      <c r="E7766" s="36" t="s">
        <v>17</v>
      </c>
      <c r="F7766" s="37">
        <v>50</v>
      </c>
      <c r="G7766" s="38">
        <v>0.06</v>
      </c>
      <c r="H7766" s="34">
        <v>0.98595775717478229</v>
      </c>
      <c r="I7766" s="35">
        <v>6.7647768294618649</v>
      </c>
      <c r="J7766" s="35">
        <v>3.9364839533635108</v>
      </c>
      <c r="K7766" s="35">
        <v>-5.6940179604027404E-5</v>
      </c>
      <c r="L7766" s="35">
        <v>0</v>
      </c>
      <c r="M7766" s="35">
        <v>0</v>
      </c>
      <c r="N7766" s="35">
        <v>0</v>
      </c>
      <c r="O7766" s="35">
        <v>0</v>
      </c>
      <c r="P7766" s="36">
        <v>12</v>
      </c>
      <c r="Q7766" s="37">
        <v>53</v>
      </c>
      <c r="R7766" s="36">
        <v>13</v>
      </c>
      <c r="S7766" s="39">
        <f t="shared" si="271"/>
        <v>53</v>
      </c>
      <c r="T7766" s="34" t="s">
        <v>50</v>
      </c>
      <c r="U7766" s="12">
        <f>EXP((alpha+(beta/speed))+(ceta*LN(speed)))</f>
        <v>933.39086107908599</v>
      </c>
      <c r="V7766" s="8">
        <f t="shared" si="272"/>
        <v>53</v>
      </c>
    </row>
    <row r="7767" spans="1:22">
      <c r="A7767" s="34" t="s">
        <v>19</v>
      </c>
      <c r="B7767" s="34" t="s">
        <v>73</v>
      </c>
      <c r="C7767" s="5" t="s">
        <v>165</v>
      </c>
      <c r="D7767" s="35" t="s">
        <v>84</v>
      </c>
      <c r="E7767" s="36" t="s">
        <v>15</v>
      </c>
      <c r="F7767" s="37">
        <v>100</v>
      </c>
      <c r="G7767" s="38">
        <v>0.06</v>
      </c>
      <c r="H7767" s="34">
        <v>0.98547846591533028</v>
      </c>
      <c r="I7767" s="35">
        <v>23.57441267894102</v>
      </c>
      <c r="J7767" s="35">
        <v>0.99485487091923774</v>
      </c>
      <c r="K7767" s="35">
        <v>-0.39150680547732408</v>
      </c>
      <c r="L7767" s="35">
        <v>0</v>
      </c>
      <c r="M7767" s="35">
        <v>0</v>
      </c>
      <c r="N7767" s="35">
        <v>0</v>
      </c>
      <c r="O7767" s="35">
        <v>0</v>
      </c>
      <c r="P7767" s="36">
        <v>12</v>
      </c>
      <c r="Q7767" s="37">
        <v>42</v>
      </c>
      <c r="R7767" s="36">
        <v>0</v>
      </c>
      <c r="S7767" s="39">
        <f t="shared" si="271"/>
        <v>42</v>
      </c>
      <c r="T7767" s="34" t="s">
        <v>29</v>
      </c>
      <c r="U7767" s="12">
        <f>((alpha*(beta^speed))*(speed^ceta))</f>
        <v>4.3937609471372667</v>
      </c>
      <c r="V7767" s="8">
        <f t="shared" si="272"/>
        <v>42</v>
      </c>
    </row>
    <row r="7768" spans="1:22">
      <c r="A7768" s="34" t="s">
        <v>19</v>
      </c>
      <c r="B7768" s="34" t="s">
        <v>73</v>
      </c>
      <c r="C7768" s="5" t="s">
        <v>165</v>
      </c>
      <c r="D7768" s="35" t="s">
        <v>84</v>
      </c>
      <c r="E7768" s="36" t="s">
        <v>16</v>
      </c>
      <c r="F7768" s="37">
        <v>100</v>
      </c>
      <c r="G7768" s="38">
        <v>0.06</v>
      </c>
      <c r="H7768" s="34">
        <v>0.97820283793205298</v>
      </c>
      <c r="I7768" s="35">
        <v>-6.4970394636018971E-4</v>
      </c>
      <c r="J7768" s="35">
        <v>5.924912263700656E-2</v>
      </c>
      <c r="K7768" s="35">
        <v>-1.9214775351532687</v>
      </c>
      <c r="L7768" s="35">
        <v>78.847314286018303</v>
      </c>
      <c r="M7768" s="35">
        <v>0</v>
      </c>
      <c r="N7768" s="35">
        <v>0</v>
      </c>
      <c r="O7768" s="35">
        <v>0</v>
      </c>
      <c r="P7768" s="36">
        <v>12</v>
      </c>
      <c r="Q7768" s="37">
        <v>42</v>
      </c>
      <c r="R7768" s="36">
        <v>14</v>
      </c>
      <c r="S7768" s="39">
        <f t="shared" si="271"/>
        <v>42</v>
      </c>
      <c r="T7768" s="34" t="s">
        <v>51</v>
      </c>
      <c r="U7768" s="12">
        <f>(((alpha*(speed^3))+(beta*(speed^2))+(ceta*speed))+delta)</f>
        <v>54.525444163326846</v>
      </c>
      <c r="V7768" s="8">
        <f t="shared" si="272"/>
        <v>42</v>
      </c>
    </row>
    <row r="7769" spans="1:22">
      <c r="A7769" s="34" t="s">
        <v>19</v>
      </c>
      <c r="B7769" s="34" t="s">
        <v>73</v>
      </c>
      <c r="C7769" s="5" t="s">
        <v>165</v>
      </c>
      <c r="D7769" s="35" t="s">
        <v>84</v>
      </c>
      <c r="E7769" s="36" t="s">
        <v>14</v>
      </c>
      <c r="F7769" s="37">
        <v>100</v>
      </c>
      <c r="G7769" s="38">
        <v>0.06</v>
      </c>
      <c r="H7769" s="34">
        <v>0.99493982001412995</v>
      </c>
      <c r="I7769" s="35">
        <v>4.0563009835543289</v>
      </c>
      <c r="J7769" s="35">
        <v>-0.41262719974072515</v>
      </c>
      <c r="K7769" s="35">
        <v>191.22531624676222</v>
      </c>
      <c r="L7769" s="35">
        <v>-2.2619711920575045</v>
      </c>
      <c r="M7769" s="35">
        <v>0</v>
      </c>
      <c r="N7769" s="35">
        <v>0</v>
      </c>
      <c r="O7769" s="35">
        <v>0</v>
      </c>
      <c r="P7769" s="36">
        <v>12</v>
      </c>
      <c r="Q7769" s="37">
        <v>42</v>
      </c>
      <c r="R7769" s="36">
        <v>1</v>
      </c>
      <c r="S7769" s="39">
        <f t="shared" si="271"/>
        <v>42</v>
      </c>
      <c r="T7769" s="34" t="s">
        <v>30</v>
      </c>
      <c r="U7769" s="12">
        <f>((alpha*(speed^beta))+(ceta*(speed^delta)))</f>
        <v>0.9083470925722783</v>
      </c>
      <c r="V7769" s="8">
        <f t="shared" si="272"/>
        <v>42</v>
      </c>
    </row>
    <row r="7770" spans="1:22">
      <c r="A7770" s="34" t="s">
        <v>19</v>
      </c>
      <c r="B7770" s="34" t="s">
        <v>73</v>
      </c>
      <c r="C7770" s="5" t="s">
        <v>165</v>
      </c>
      <c r="D7770" s="35" t="s">
        <v>84</v>
      </c>
      <c r="E7770" s="36" t="s">
        <v>18</v>
      </c>
      <c r="F7770" s="37">
        <v>100</v>
      </c>
      <c r="G7770" s="38">
        <v>0.06</v>
      </c>
      <c r="H7770" s="34">
        <v>0.98732249101727532</v>
      </c>
      <c r="I7770" s="35">
        <v>1.1235292209309609</v>
      </c>
      <c r="J7770" s="35">
        <v>0.50327886999030491</v>
      </c>
      <c r="K7770" s="35">
        <v>-0.24358088061770222</v>
      </c>
      <c r="L7770" s="35">
        <v>0</v>
      </c>
      <c r="M7770" s="35">
        <v>0</v>
      </c>
      <c r="N7770" s="35">
        <v>0</v>
      </c>
      <c r="O7770" s="35">
        <v>0</v>
      </c>
      <c r="P7770" s="36">
        <v>12</v>
      </c>
      <c r="Q7770" s="37">
        <v>42</v>
      </c>
      <c r="R7770" s="36">
        <v>13</v>
      </c>
      <c r="S7770" s="39">
        <f t="shared" si="271"/>
        <v>42</v>
      </c>
      <c r="T7770" s="34" t="s">
        <v>50</v>
      </c>
      <c r="U7770" s="12">
        <f>EXP((alpha+(beta/speed))+(ceta*LN(speed)))</f>
        <v>1.2524319160913755</v>
      </c>
      <c r="V7770" s="8">
        <f t="shared" si="272"/>
        <v>42</v>
      </c>
    </row>
    <row r="7771" spans="1:22">
      <c r="A7771" s="34" t="s">
        <v>19</v>
      </c>
      <c r="B7771" s="34" t="s">
        <v>73</v>
      </c>
      <c r="C7771" s="5" t="s">
        <v>165</v>
      </c>
      <c r="D7771" s="35" t="s">
        <v>84</v>
      </c>
      <c r="E7771" s="36" t="s">
        <v>17</v>
      </c>
      <c r="F7771" s="37">
        <v>100</v>
      </c>
      <c r="G7771" s="38">
        <v>0.06</v>
      </c>
      <c r="H7771" s="34">
        <v>0.98739631746680068</v>
      </c>
      <c r="I7771" s="35">
        <v>-1.8344633929181009E-2</v>
      </c>
      <c r="J7771" s="35">
        <v>1.7756698995023541</v>
      </c>
      <c r="K7771" s="35">
        <v>-60.702668490281148</v>
      </c>
      <c r="L7771" s="35">
        <v>2006.8177243544353</v>
      </c>
      <c r="M7771" s="35">
        <v>0</v>
      </c>
      <c r="N7771" s="35">
        <v>0</v>
      </c>
      <c r="O7771" s="35">
        <v>0</v>
      </c>
      <c r="P7771" s="36">
        <v>12</v>
      </c>
      <c r="Q7771" s="37">
        <v>42</v>
      </c>
      <c r="R7771" s="36">
        <v>14</v>
      </c>
      <c r="S7771" s="39">
        <f t="shared" si="271"/>
        <v>42</v>
      </c>
      <c r="T7771" s="34" t="s">
        <v>51</v>
      </c>
      <c r="U7771" s="12">
        <f>(((alpha*(speed^3))+(beta*(speed^2))+(ceta*speed))+delta)</f>
        <v>1230.4701119396173</v>
      </c>
      <c r="V7771" s="8">
        <f t="shared" si="272"/>
        <v>42</v>
      </c>
    </row>
    <row r="7772" spans="1:22">
      <c r="A7772" s="34" t="s">
        <v>19</v>
      </c>
      <c r="B7772" s="34" t="s">
        <v>73</v>
      </c>
      <c r="C7772" s="5" t="s">
        <v>166</v>
      </c>
      <c r="D7772" s="35" t="s">
        <v>85</v>
      </c>
      <c r="E7772" s="36" t="s">
        <v>15</v>
      </c>
      <c r="F7772" s="37">
        <v>0</v>
      </c>
      <c r="G7772" s="38">
        <v>0</v>
      </c>
      <c r="H7772" s="34">
        <v>0.98442867051513128</v>
      </c>
      <c r="I7772" s="35">
        <v>43.710524699629893</v>
      </c>
      <c r="J7772" s="35">
        <v>1.0094421101872892</v>
      </c>
      <c r="K7772" s="35">
        <v>-0.99203008448893282</v>
      </c>
      <c r="L7772" s="35">
        <v>0</v>
      </c>
      <c r="M7772" s="35">
        <v>0</v>
      </c>
      <c r="N7772" s="35">
        <v>0</v>
      </c>
      <c r="O7772" s="35">
        <v>0</v>
      </c>
      <c r="P7772" s="36">
        <v>12</v>
      </c>
      <c r="Q7772" s="37">
        <v>86</v>
      </c>
      <c r="R7772" s="36">
        <v>0</v>
      </c>
      <c r="S7772" s="39">
        <f t="shared" si="271"/>
        <v>86</v>
      </c>
      <c r="T7772" s="34" t="s">
        <v>29</v>
      </c>
      <c r="U7772" s="12">
        <f>((alpha*(beta^speed))*(speed^ceta))</f>
        <v>1.1817001754599334</v>
      </c>
      <c r="V7772" s="8">
        <f t="shared" si="272"/>
        <v>86</v>
      </c>
    </row>
    <row r="7773" spans="1:22">
      <c r="A7773" s="34" t="s">
        <v>19</v>
      </c>
      <c r="B7773" s="34" t="s">
        <v>73</v>
      </c>
      <c r="C7773" s="5" t="s">
        <v>166</v>
      </c>
      <c r="D7773" s="35" t="s">
        <v>85</v>
      </c>
      <c r="E7773" s="36" t="s">
        <v>16</v>
      </c>
      <c r="F7773" s="37">
        <v>0</v>
      </c>
      <c r="G7773" s="38">
        <v>0</v>
      </c>
      <c r="H7773" s="34">
        <v>0.98274787445362155</v>
      </c>
      <c r="I7773" s="35">
        <v>5.1949680129903264</v>
      </c>
      <c r="J7773" s="35">
        <v>99.382776077390915</v>
      </c>
      <c r="K7773" s="35">
        <v>-0.32635810028387507</v>
      </c>
      <c r="L7773" s="35">
        <v>0.66574176765809012</v>
      </c>
      <c r="M7773" s="35">
        <v>3.4978812108069572E-2</v>
      </c>
      <c r="N7773" s="35">
        <v>0</v>
      </c>
      <c r="O7773" s="35">
        <v>0</v>
      </c>
      <c r="P7773" s="36">
        <v>12</v>
      </c>
      <c r="Q7773" s="37">
        <v>86</v>
      </c>
      <c r="R7773" s="36">
        <v>10</v>
      </c>
      <c r="S7773" s="39">
        <f t="shared" si="271"/>
        <v>86</v>
      </c>
      <c r="T7773" s="34" t="s">
        <v>44</v>
      </c>
      <c r="U7773" s="12">
        <f>(alpha+(beta/(1+EXP((((-1)*ceta)+(delta*LN(speed)))+(epsilon*speed)))))</f>
        <v>5.3771340310989117</v>
      </c>
      <c r="V7773" s="8">
        <f t="shared" si="272"/>
        <v>86</v>
      </c>
    </row>
    <row r="7774" spans="1:22">
      <c r="A7774" s="34" t="s">
        <v>19</v>
      </c>
      <c r="B7774" s="34" t="s">
        <v>73</v>
      </c>
      <c r="C7774" s="5" t="s">
        <v>166</v>
      </c>
      <c r="D7774" s="35" t="s">
        <v>85</v>
      </c>
      <c r="E7774" s="36" t="s">
        <v>14</v>
      </c>
      <c r="F7774" s="37">
        <v>0</v>
      </c>
      <c r="G7774" s="38">
        <v>0</v>
      </c>
      <c r="H7774" s="34">
        <v>0.99644842455939819</v>
      </c>
      <c r="I7774" s="35">
        <v>3218.0485657956206</v>
      </c>
      <c r="J7774" s="35">
        <v>-3.9607120662635724</v>
      </c>
      <c r="K7774" s="35">
        <v>9.8640371637662376</v>
      </c>
      <c r="L7774" s="35">
        <v>-0.74768298608324757</v>
      </c>
      <c r="M7774" s="35">
        <v>0</v>
      </c>
      <c r="N7774" s="35">
        <v>0</v>
      </c>
      <c r="O7774" s="35">
        <v>0</v>
      </c>
      <c r="P7774" s="36">
        <v>12</v>
      </c>
      <c r="Q7774" s="37">
        <v>86</v>
      </c>
      <c r="R7774" s="36">
        <v>1</v>
      </c>
      <c r="S7774" s="39">
        <f t="shared" si="271"/>
        <v>86</v>
      </c>
      <c r="T7774" s="34" t="s">
        <v>30</v>
      </c>
      <c r="U7774" s="12">
        <f>((alpha*(speed^beta))+(ceta*(speed^delta)))</f>
        <v>0.35297939580898441</v>
      </c>
      <c r="V7774" s="8">
        <f t="shared" si="272"/>
        <v>86</v>
      </c>
    </row>
    <row r="7775" spans="1:22">
      <c r="A7775" s="34" t="s">
        <v>19</v>
      </c>
      <c r="B7775" s="34" t="s">
        <v>73</v>
      </c>
      <c r="C7775" s="5" t="s">
        <v>166</v>
      </c>
      <c r="D7775" s="35" t="s">
        <v>85</v>
      </c>
      <c r="E7775" s="36" t="s">
        <v>18</v>
      </c>
      <c r="F7775" s="37">
        <v>0</v>
      </c>
      <c r="G7775" s="38">
        <v>0</v>
      </c>
      <c r="H7775" s="34">
        <v>0.995242745293621</v>
      </c>
      <c r="I7775" s="35">
        <v>6.0850093262206174E-2</v>
      </c>
      <c r="J7775" s="35">
        <v>0.10214703535283312</v>
      </c>
      <c r="K7775" s="35">
        <v>-4.8722091865770304E-4</v>
      </c>
      <c r="L7775" s="35">
        <v>0</v>
      </c>
      <c r="M7775" s="35">
        <v>0</v>
      </c>
      <c r="N7775" s="35">
        <v>0</v>
      </c>
      <c r="O7775" s="35">
        <v>0</v>
      </c>
      <c r="P7775" s="36">
        <v>12</v>
      </c>
      <c r="Q7775" s="37">
        <v>86</v>
      </c>
      <c r="R7775" s="36">
        <v>5</v>
      </c>
      <c r="S7775" s="39">
        <f t="shared" si="271"/>
        <v>86</v>
      </c>
      <c r="T7775" s="34" t="s">
        <v>36</v>
      </c>
      <c r="U7775" s="12">
        <f>(1/(((ceta*(speed^2))+(beta*speed))+alpha))</f>
        <v>0.19076654736407375</v>
      </c>
      <c r="V7775" s="8">
        <f t="shared" si="272"/>
        <v>86</v>
      </c>
    </row>
    <row r="7776" spans="1:22">
      <c r="A7776" s="34" t="s">
        <v>19</v>
      </c>
      <c r="B7776" s="34" t="s">
        <v>73</v>
      </c>
      <c r="C7776" s="5" t="s">
        <v>166</v>
      </c>
      <c r="D7776" s="35" t="s">
        <v>85</v>
      </c>
      <c r="E7776" s="36" t="s">
        <v>17</v>
      </c>
      <c r="F7776" s="37">
        <v>0</v>
      </c>
      <c r="G7776" s="38">
        <v>0</v>
      </c>
      <c r="H7776" s="34">
        <v>0.9903033669503285</v>
      </c>
      <c r="I7776" s="35">
        <v>3670.8889435390511</v>
      </c>
      <c r="J7776" s="35">
        <v>1.0095566287055808</v>
      </c>
      <c r="K7776" s="35">
        <v>-0.88058969299508394</v>
      </c>
      <c r="L7776" s="35">
        <v>0</v>
      </c>
      <c r="M7776" s="35">
        <v>0</v>
      </c>
      <c r="N7776" s="35">
        <v>0</v>
      </c>
      <c r="O7776" s="35">
        <v>0</v>
      </c>
      <c r="P7776" s="36">
        <v>12</v>
      </c>
      <c r="Q7776" s="37">
        <v>86</v>
      </c>
      <c r="R7776" s="36">
        <v>0</v>
      </c>
      <c r="S7776" s="39">
        <f t="shared" si="271"/>
        <v>86</v>
      </c>
      <c r="T7776" s="34" t="s">
        <v>29</v>
      </c>
      <c r="U7776" s="12">
        <f>((alpha*(beta^speed))*(speed^ceta))</f>
        <v>164.63066482671999</v>
      </c>
      <c r="V7776" s="8">
        <f t="shared" si="272"/>
        <v>86</v>
      </c>
    </row>
    <row r="7777" spans="1:22">
      <c r="A7777" s="34" t="s">
        <v>19</v>
      </c>
      <c r="B7777" s="34" t="s">
        <v>73</v>
      </c>
      <c r="C7777" s="5" t="s">
        <v>166</v>
      </c>
      <c r="D7777" s="35" t="s">
        <v>85</v>
      </c>
      <c r="E7777" s="36" t="s">
        <v>15</v>
      </c>
      <c r="F7777" s="37">
        <v>50</v>
      </c>
      <c r="G7777" s="38">
        <v>0</v>
      </c>
      <c r="H7777" s="34">
        <v>0.94718325696175265</v>
      </c>
      <c r="I7777" s="35">
        <v>1.4662806057115096</v>
      </c>
      <c r="J7777" s="35">
        <v>15.703476224094647</v>
      </c>
      <c r="K7777" s="35">
        <v>-0.11639852368161246</v>
      </c>
      <c r="L7777" s="35">
        <v>0.27470521976728091</v>
      </c>
      <c r="M7777" s="35">
        <v>6.1661657351329419E-2</v>
      </c>
      <c r="N7777" s="35">
        <v>0</v>
      </c>
      <c r="O7777" s="35">
        <v>0</v>
      </c>
      <c r="P7777" s="36">
        <v>12</v>
      </c>
      <c r="Q7777" s="37">
        <v>86</v>
      </c>
      <c r="R7777" s="36">
        <v>10</v>
      </c>
      <c r="S7777" s="39">
        <f t="shared" si="271"/>
        <v>86</v>
      </c>
      <c r="T7777" s="34" t="s">
        <v>44</v>
      </c>
      <c r="U7777" s="12">
        <f>(alpha+(beta/(1+EXP((((-1)*ceta)+(delta*LN(speed)))+(epsilon*speed)))))</f>
        <v>1.4867187203708947</v>
      </c>
      <c r="V7777" s="8">
        <f t="shared" si="272"/>
        <v>86</v>
      </c>
    </row>
    <row r="7778" spans="1:22">
      <c r="A7778" s="34" t="s">
        <v>19</v>
      </c>
      <c r="B7778" s="34" t="s">
        <v>73</v>
      </c>
      <c r="C7778" s="5" t="s">
        <v>166</v>
      </c>
      <c r="D7778" s="35" t="s">
        <v>85</v>
      </c>
      <c r="E7778" s="36" t="s">
        <v>16</v>
      </c>
      <c r="F7778" s="37">
        <v>50</v>
      </c>
      <c r="G7778" s="38">
        <v>0</v>
      </c>
      <c r="H7778" s="34">
        <v>0.97186104395220807</v>
      </c>
      <c r="I7778" s="35">
        <v>66.393139500172026</v>
      </c>
      <c r="J7778" s="35">
        <v>1.0031780983697163</v>
      </c>
      <c r="K7778" s="35">
        <v>-0.59446987653426719</v>
      </c>
      <c r="L7778" s="35">
        <v>0</v>
      </c>
      <c r="M7778" s="35">
        <v>0</v>
      </c>
      <c r="N7778" s="35">
        <v>0</v>
      </c>
      <c r="O7778" s="35">
        <v>0</v>
      </c>
      <c r="P7778" s="36">
        <v>12</v>
      </c>
      <c r="Q7778" s="37">
        <v>86</v>
      </c>
      <c r="R7778" s="36">
        <v>0</v>
      </c>
      <c r="S7778" s="39">
        <f t="shared" si="271"/>
        <v>86</v>
      </c>
      <c r="T7778" s="34" t="s">
        <v>29</v>
      </c>
      <c r="U7778" s="12">
        <f>((alpha*(beta^speed))*(speed^ceta))</f>
        <v>6.1749544602162167</v>
      </c>
      <c r="V7778" s="8">
        <f t="shared" si="272"/>
        <v>86</v>
      </c>
    </row>
    <row r="7779" spans="1:22">
      <c r="A7779" s="34" t="s">
        <v>19</v>
      </c>
      <c r="B7779" s="34" t="s">
        <v>73</v>
      </c>
      <c r="C7779" s="5" t="s">
        <v>166</v>
      </c>
      <c r="D7779" s="35" t="s">
        <v>85</v>
      </c>
      <c r="E7779" s="36" t="s">
        <v>14</v>
      </c>
      <c r="F7779" s="37">
        <v>50</v>
      </c>
      <c r="G7779" s="38">
        <v>0</v>
      </c>
      <c r="H7779" s="34">
        <v>0.99644061840310361</v>
      </c>
      <c r="I7779" s="35">
        <v>9.3103853351955479</v>
      </c>
      <c r="J7779" s="35">
        <v>-0.7409024008750652</v>
      </c>
      <c r="K7779" s="35">
        <v>270.29220600881916</v>
      </c>
      <c r="L7779" s="35">
        <v>-2.8804703155872224</v>
      </c>
      <c r="M7779" s="35">
        <v>0</v>
      </c>
      <c r="N7779" s="35">
        <v>0</v>
      </c>
      <c r="O7779" s="35">
        <v>0</v>
      </c>
      <c r="P7779" s="36">
        <v>12</v>
      </c>
      <c r="Q7779" s="37">
        <v>86</v>
      </c>
      <c r="R7779" s="36">
        <v>1</v>
      </c>
      <c r="S7779" s="39">
        <f t="shared" si="271"/>
        <v>86</v>
      </c>
      <c r="T7779" s="34" t="s">
        <v>30</v>
      </c>
      <c r="U7779" s="12">
        <f>((alpha*(speed^beta))+(ceta*(speed^delta)))</f>
        <v>0.34403897675760647</v>
      </c>
      <c r="V7779" s="8">
        <f t="shared" si="272"/>
        <v>86</v>
      </c>
    </row>
    <row r="7780" spans="1:22">
      <c r="A7780" s="34" t="s">
        <v>19</v>
      </c>
      <c r="B7780" s="34" t="s">
        <v>73</v>
      </c>
      <c r="C7780" s="5" t="s">
        <v>166</v>
      </c>
      <c r="D7780" s="35" t="s">
        <v>85</v>
      </c>
      <c r="E7780" s="36" t="s">
        <v>18</v>
      </c>
      <c r="F7780" s="37">
        <v>50</v>
      </c>
      <c r="G7780" s="38">
        <v>0</v>
      </c>
      <c r="H7780" s="34">
        <v>0.9848981053335778</v>
      </c>
      <c r="I7780" s="35">
        <v>0.21675541098149217</v>
      </c>
      <c r="J7780" s="35">
        <v>8.7386247900038766E-2</v>
      </c>
      <c r="K7780" s="35">
        <v>-4.7069051236700327E-4</v>
      </c>
      <c r="L7780" s="35">
        <v>0</v>
      </c>
      <c r="M7780" s="35">
        <v>0</v>
      </c>
      <c r="N7780" s="35">
        <v>0</v>
      </c>
      <c r="O7780" s="35">
        <v>0</v>
      </c>
      <c r="P7780" s="36">
        <v>12</v>
      </c>
      <c r="Q7780" s="37">
        <v>86</v>
      </c>
      <c r="R7780" s="36">
        <v>5</v>
      </c>
      <c r="S7780" s="39">
        <f t="shared" si="271"/>
        <v>86</v>
      </c>
      <c r="T7780" s="34" t="s">
        <v>36</v>
      </c>
      <c r="U7780" s="12">
        <f>(1/(((ceta*(speed^2))+(beta*speed))+alpha))</f>
        <v>0.23525284040960795</v>
      </c>
      <c r="V7780" s="8">
        <f t="shared" si="272"/>
        <v>86</v>
      </c>
    </row>
    <row r="7781" spans="1:22">
      <c r="A7781" s="34" t="s">
        <v>19</v>
      </c>
      <c r="B7781" s="34" t="s">
        <v>73</v>
      </c>
      <c r="C7781" s="5" t="s">
        <v>166</v>
      </c>
      <c r="D7781" s="35" t="s">
        <v>85</v>
      </c>
      <c r="E7781" s="36" t="s">
        <v>17</v>
      </c>
      <c r="F7781" s="37">
        <v>50</v>
      </c>
      <c r="G7781" s="38">
        <v>0</v>
      </c>
      <c r="H7781" s="34">
        <v>0.98104343780939962</v>
      </c>
      <c r="I7781" s="35">
        <v>2911.9983378931702</v>
      </c>
      <c r="J7781" s="35">
        <v>1.0052062613725605</v>
      </c>
      <c r="K7781" s="35">
        <v>-0.71037745123503315</v>
      </c>
      <c r="L7781" s="35">
        <v>0</v>
      </c>
      <c r="M7781" s="35">
        <v>0</v>
      </c>
      <c r="N7781" s="35">
        <v>0</v>
      </c>
      <c r="O7781" s="35">
        <v>0</v>
      </c>
      <c r="P7781" s="36">
        <v>12</v>
      </c>
      <c r="Q7781" s="37">
        <v>86</v>
      </c>
      <c r="R7781" s="36">
        <v>0</v>
      </c>
      <c r="S7781" s="39">
        <f t="shared" si="271"/>
        <v>86</v>
      </c>
      <c r="T7781" s="34" t="s">
        <v>29</v>
      </c>
      <c r="U7781" s="12">
        <f>((alpha*(beta^speed))*(speed^ceta))</f>
        <v>192.27063660787348</v>
      </c>
      <c r="V7781" s="8">
        <f t="shared" si="272"/>
        <v>86</v>
      </c>
    </row>
    <row r="7782" spans="1:22">
      <c r="A7782" s="34" t="s">
        <v>19</v>
      </c>
      <c r="B7782" s="34" t="s">
        <v>73</v>
      </c>
      <c r="C7782" s="5" t="s">
        <v>166</v>
      </c>
      <c r="D7782" s="35" t="s">
        <v>85</v>
      </c>
      <c r="E7782" s="36" t="s">
        <v>15</v>
      </c>
      <c r="F7782" s="37">
        <v>100</v>
      </c>
      <c r="G7782" s="38">
        <v>0</v>
      </c>
      <c r="H7782" s="34">
        <v>0.91226156009442305</v>
      </c>
      <c r="I7782" s="35">
        <v>1.8115177892854983</v>
      </c>
      <c r="J7782" s="35">
        <v>3.4222594216090569</v>
      </c>
      <c r="K7782" s="35">
        <v>1.598516269609646</v>
      </c>
      <c r="L7782" s="35">
        <v>-0.5730838226652778</v>
      </c>
      <c r="M7782" s="35">
        <v>0.14589495150142034</v>
      </c>
      <c r="N7782" s="35">
        <v>0</v>
      </c>
      <c r="O7782" s="35">
        <v>0</v>
      </c>
      <c r="P7782" s="36">
        <v>12</v>
      </c>
      <c r="Q7782" s="37">
        <v>86</v>
      </c>
      <c r="R7782" s="36">
        <v>10</v>
      </c>
      <c r="S7782" s="39">
        <f t="shared" si="271"/>
        <v>86</v>
      </c>
      <c r="T7782" s="34" t="s">
        <v>44</v>
      </c>
      <c r="U7782" s="12">
        <f>(alpha+(beta/(1+EXP((((-1)*ceta)+(delta*LN(speed)))+(epsilon*speed)))))</f>
        <v>1.8122904581302197</v>
      </c>
      <c r="V7782" s="8">
        <f t="shared" si="272"/>
        <v>86</v>
      </c>
    </row>
    <row r="7783" spans="1:22">
      <c r="A7783" s="34" t="s">
        <v>19</v>
      </c>
      <c r="B7783" s="34" t="s">
        <v>73</v>
      </c>
      <c r="C7783" s="5" t="s">
        <v>166</v>
      </c>
      <c r="D7783" s="35" t="s">
        <v>85</v>
      </c>
      <c r="E7783" s="36" t="s">
        <v>16</v>
      </c>
      <c r="F7783" s="37">
        <v>100</v>
      </c>
      <c r="G7783" s="38">
        <v>0</v>
      </c>
      <c r="H7783" s="34">
        <v>0.96371908345200163</v>
      </c>
      <c r="I7783" s="35">
        <v>4.2076374108092267</v>
      </c>
      <c r="J7783" s="35">
        <v>-0.56571843100227526</v>
      </c>
      <c r="K7783" s="35">
        <v>-0.51235891582479498</v>
      </c>
      <c r="L7783" s="35">
        <v>0</v>
      </c>
      <c r="M7783" s="35">
        <v>0</v>
      </c>
      <c r="N7783" s="35">
        <v>0</v>
      </c>
      <c r="O7783" s="35">
        <v>0</v>
      </c>
      <c r="P7783" s="36">
        <v>12</v>
      </c>
      <c r="Q7783" s="37">
        <v>86</v>
      </c>
      <c r="R7783" s="36">
        <v>13</v>
      </c>
      <c r="S7783" s="39">
        <f t="shared" si="271"/>
        <v>86</v>
      </c>
      <c r="T7783" s="34" t="s">
        <v>50</v>
      </c>
      <c r="U7783" s="12">
        <f>EXP((alpha+(beta/speed))+(ceta*LN(speed)))</f>
        <v>6.8130148953559697</v>
      </c>
      <c r="V7783" s="8">
        <f t="shared" si="272"/>
        <v>86</v>
      </c>
    </row>
    <row r="7784" spans="1:22">
      <c r="A7784" s="34" t="s">
        <v>19</v>
      </c>
      <c r="B7784" s="34" t="s">
        <v>73</v>
      </c>
      <c r="C7784" s="5" t="s">
        <v>166</v>
      </c>
      <c r="D7784" s="35" t="s">
        <v>85</v>
      </c>
      <c r="E7784" s="36" t="s">
        <v>14</v>
      </c>
      <c r="F7784" s="37">
        <v>100</v>
      </c>
      <c r="G7784" s="38">
        <v>0</v>
      </c>
      <c r="H7784" s="34">
        <v>0.9954134719903035</v>
      </c>
      <c r="I7784" s="35">
        <v>-0.21352023970247638</v>
      </c>
      <c r="J7784" s="35">
        <v>5.6825696594064432E-2</v>
      </c>
      <c r="K7784" s="35">
        <v>1.4797533734334096</v>
      </c>
      <c r="L7784" s="35">
        <v>0</v>
      </c>
      <c r="M7784" s="35">
        <v>0</v>
      </c>
      <c r="N7784" s="35">
        <v>0</v>
      </c>
      <c r="O7784" s="35">
        <v>0</v>
      </c>
      <c r="P7784" s="36">
        <v>12</v>
      </c>
      <c r="Q7784" s="37">
        <v>86</v>
      </c>
      <c r="R7784" s="36">
        <v>2</v>
      </c>
      <c r="S7784" s="39">
        <f t="shared" si="271"/>
        <v>86</v>
      </c>
      <c r="T7784" s="34" t="s">
        <v>31</v>
      </c>
      <c r="U7784" s="12">
        <f>((alpha+(beta*speed))^((-1)/ceta))</f>
        <v>0.35274775682159731</v>
      </c>
      <c r="V7784" s="8">
        <f t="shared" si="272"/>
        <v>86</v>
      </c>
    </row>
    <row r="7785" spans="1:22">
      <c r="A7785" s="34" t="s">
        <v>19</v>
      </c>
      <c r="B7785" s="34" t="s">
        <v>73</v>
      </c>
      <c r="C7785" s="5" t="s">
        <v>166</v>
      </c>
      <c r="D7785" s="35" t="s">
        <v>85</v>
      </c>
      <c r="E7785" s="36" t="s">
        <v>18</v>
      </c>
      <c r="F7785" s="37">
        <v>100</v>
      </c>
      <c r="G7785" s="38">
        <v>0</v>
      </c>
      <c r="H7785" s="34">
        <v>0.97042615406481814</v>
      </c>
      <c r="I7785" s="35">
        <v>-3.2834244226585199E-6</v>
      </c>
      <c r="J7785" s="35">
        <v>6.5373212861270043E-4</v>
      </c>
      <c r="K7785" s="35">
        <v>-4.3891448568017154E-2</v>
      </c>
      <c r="L7785" s="35">
        <v>1.300148696097104</v>
      </c>
      <c r="M7785" s="35">
        <v>0</v>
      </c>
      <c r="N7785" s="35">
        <v>0</v>
      </c>
      <c r="O7785" s="35">
        <v>0</v>
      </c>
      <c r="P7785" s="36">
        <v>12</v>
      </c>
      <c r="Q7785" s="37">
        <v>86</v>
      </c>
      <c r="R7785" s="36">
        <v>14</v>
      </c>
      <c r="S7785" s="39">
        <f t="shared" si="271"/>
        <v>86</v>
      </c>
      <c r="T7785" s="34" t="s">
        <v>51</v>
      </c>
      <c r="U7785" s="12">
        <f>(((alpha*(speed^3))+(beta*(speed^2))+(ceta*speed))+delta)</f>
        <v>0.27204513788867413</v>
      </c>
      <c r="V7785" s="8">
        <f t="shared" si="272"/>
        <v>86</v>
      </c>
    </row>
    <row r="7786" spans="1:22">
      <c r="A7786" s="34" t="s">
        <v>19</v>
      </c>
      <c r="B7786" s="34" t="s">
        <v>73</v>
      </c>
      <c r="C7786" s="5" t="s">
        <v>166</v>
      </c>
      <c r="D7786" s="35" t="s">
        <v>85</v>
      </c>
      <c r="E7786" s="36" t="s">
        <v>17</v>
      </c>
      <c r="F7786" s="37">
        <v>100</v>
      </c>
      <c r="G7786" s="38">
        <v>0</v>
      </c>
      <c r="H7786" s="34">
        <v>0.97233861449424253</v>
      </c>
      <c r="I7786" s="35">
        <v>-1.8907148134434E-3</v>
      </c>
      <c r="J7786" s="35">
        <v>0.37183273663860783</v>
      </c>
      <c r="K7786" s="35">
        <v>-25.305627711446125</v>
      </c>
      <c r="L7786" s="35">
        <v>842.32142600370844</v>
      </c>
      <c r="M7786" s="35">
        <v>0</v>
      </c>
      <c r="N7786" s="35">
        <v>0</v>
      </c>
      <c r="O7786" s="35">
        <v>0</v>
      </c>
      <c r="P7786" s="36">
        <v>12</v>
      </c>
      <c r="Q7786" s="37">
        <v>86</v>
      </c>
      <c r="R7786" s="36">
        <v>14</v>
      </c>
      <c r="S7786" s="39">
        <f t="shared" si="271"/>
        <v>86</v>
      </c>
      <c r="T7786" s="34" t="s">
        <v>51</v>
      </c>
      <c r="U7786" s="12">
        <f>(((alpha*(speed^3))+(beta*(speed^2))+(ceta*speed))+delta)</f>
        <v>213.5118616189302</v>
      </c>
      <c r="V7786" s="8">
        <f t="shared" si="272"/>
        <v>86</v>
      </c>
    </row>
    <row r="7787" spans="1:22">
      <c r="A7787" s="34" t="s">
        <v>19</v>
      </c>
      <c r="B7787" s="34" t="s">
        <v>73</v>
      </c>
      <c r="C7787" s="5" t="s">
        <v>166</v>
      </c>
      <c r="D7787" s="35" t="s">
        <v>85</v>
      </c>
      <c r="E7787" s="36" t="s">
        <v>15</v>
      </c>
      <c r="F7787" s="37">
        <v>0</v>
      </c>
      <c r="G7787" s="38">
        <v>-0.06</v>
      </c>
      <c r="H7787" s="34">
        <v>0.99269520013676471</v>
      </c>
      <c r="I7787" s="35">
        <v>0.44708641313581393</v>
      </c>
      <c r="J7787" s="35">
        <v>2.049734006706282E-2</v>
      </c>
      <c r="K7787" s="35">
        <v>0.38581773414323373</v>
      </c>
      <c r="L7787" s="35">
        <v>0</v>
      </c>
      <c r="M7787" s="35">
        <v>0</v>
      </c>
      <c r="N7787" s="35">
        <v>0</v>
      </c>
      <c r="O7787" s="35">
        <v>0</v>
      </c>
      <c r="P7787" s="36">
        <v>12</v>
      </c>
      <c r="Q7787" s="37">
        <v>86</v>
      </c>
      <c r="R7787" s="36">
        <v>2</v>
      </c>
      <c r="S7787" s="39">
        <f t="shared" si="271"/>
        <v>86</v>
      </c>
      <c r="T7787" s="34" t="s">
        <v>31</v>
      </c>
      <c r="U7787" s="12">
        <f>((alpha+(beta*speed))^((-1)/ceta))</f>
        <v>0.12806871379297724</v>
      </c>
      <c r="V7787" s="8">
        <f t="shared" si="272"/>
        <v>86</v>
      </c>
    </row>
    <row r="7788" spans="1:22">
      <c r="A7788" s="34" t="s">
        <v>19</v>
      </c>
      <c r="B7788" s="34" t="s">
        <v>73</v>
      </c>
      <c r="C7788" s="5" t="s">
        <v>166</v>
      </c>
      <c r="D7788" s="35" t="s">
        <v>85</v>
      </c>
      <c r="E7788" s="36" t="s">
        <v>16</v>
      </c>
      <c r="F7788" s="37">
        <v>0</v>
      </c>
      <c r="G7788" s="38">
        <v>-0.06</v>
      </c>
      <c r="H7788" s="34">
        <v>0.99128540426789369</v>
      </c>
      <c r="I7788" s="35">
        <v>71.848939993584565</v>
      </c>
      <c r="J7788" s="35">
        <v>0.97755002645261069</v>
      </c>
      <c r="K7788" s="35">
        <v>-0.85732535276749933</v>
      </c>
      <c r="L7788" s="35">
        <v>0</v>
      </c>
      <c r="M7788" s="35">
        <v>0</v>
      </c>
      <c r="N7788" s="35">
        <v>0</v>
      </c>
      <c r="O7788" s="35">
        <v>0</v>
      </c>
      <c r="P7788" s="36">
        <v>12</v>
      </c>
      <c r="Q7788" s="37">
        <v>86</v>
      </c>
      <c r="R7788" s="36">
        <v>0</v>
      </c>
      <c r="S7788" s="39">
        <f t="shared" si="271"/>
        <v>86</v>
      </c>
      <c r="T7788" s="34" t="s">
        <v>29</v>
      </c>
      <c r="U7788" s="12">
        <f>((alpha*(beta^speed))*(speed^ceta))</f>
        <v>0.22380979694053504</v>
      </c>
      <c r="V7788" s="8">
        <f t="shared" si="272"/>
        <v>86</v>
      </c>
    </row>
    <row r="7789" spans="1:22">
      <c r="A7789" s="34" t="s">
        <v>19</v>
      </c>
      <c r="B7789" s="34" t="s">
        <v>73</v>
      </c>
      <c r="C7789" s="5" t="s">
        <v>166</v>
      </c>
      <c r="D7789" s="35" t="s">
        <v>85</v>
      </c>
      <c r="E7789" s="36" t="s">
        <v>14</v>
      </c>
      <c r="F7789" s="37">
        <v>0</v>
      </c>
      <c r="G7789" s="38">
        <v>-0.06</v>
      </c>
      <c r="H7789" s="34">
        <v>0.99626091408523576</v>
      </c>
      <c r="I7789" s="35">
        <v>13.948915914970442</v>
      </c>
      <c r="J7789" s="35">
        <v>0.98836151258111027</v>
      </c>
      <c r="K7789" s="35">
        <v>-0.94558695485849409</v>
      </c>
      <c r="L7789" s="35">
        <v>0</v>
      </c>
      <c r="M7789" s="35">
        <v>0</v>
      </c>
      <c r="N7789" s="35">
        <v>0</v>
      </c>
      <c r="O7789" s="35">
        <v>0</v>
      </c>
      <c r="P7789" s="36">
        <v>12</v>
      </c>
      <c r="Q7789" s="37">
        <v>86</v>
      </c>
      <c r="R7789" s="36">
        <v>0</v>
      </c>
      <c r="S7789" s="39">
        <f t="shared" si="271"/>
        <v>86</v>
      </c>
      <c r="T7789" s="34" t="s">
        <v>29</v>
      </c>
      <c r="U7789" s="12">
        <f>((alpha*(beta^speed))*(speed^ceta))</f>
        <v>7.5520514062837524E-2</v>
      </c>
      <c r="V7789" s="8">
        <f t="shared" si="272"/>
        <v>86</v>
      </c>
    </row>
    <row r="7790" spans="1:22">
      <c r="A7790" s="34" t="s">
        <v>19</v>
      </c>
      <c r="B7790" s="34" t="s">
        <v>73</v>
      </c>
      <c r="C7790" s="5" t="s">
        <v>166</v>
      </c>
      <c r="D7790" s="35" t="s">
        <v>85</v>
      </c>
      <c r="E7790" s="36" t="s">
        <v>18</v>
      </c>
      <c r="F7790" s="37">
        <v>0</v>
      </c>
      <c r="G7790" s="38">
        <v>-0.06</v>
      </c>
      <c r="H7790" s="34">
        <v>0.99488007231475795</v>
      </c>
      <c r="I7790" s="35">
        <v>7.5175112666050241</v>
      </c>
      <c r="J7790" s="35">
        <v>0.99104934668006872</v>
      </c>
      <c r="K7790" s="35">
        <v>-0.94359120769104177</v>
      </c>
      <c r="L7790" s="35">
        <v>0</v>
      </c>
      <c r="M7790" s="35">
        <v>0</v>
      </c>
      <c r="N7790" s="35">
        <v>0</v>
      </c>
      <c r="O7790" s="35">
        <v>0</v>
      </c>
      <c r="P7790" s="36">
        <v>12</v>
      </c>
      <c r="Q7790" s="37">
        <v>86</v>
      </c>
      <c r="R7790" s="36">
        <v>0</v>
      </c>
      <c r="S7790" s="39">
        <f t="shared" si="271"/>
        <v>86</v>
      </c>
      <c r="T7790" s="34" t="s">
        <v>29</v>
      </c>
      <c r="U7790" s="12">
        <f>((alpha*(beta^speed))*(speed^ceta))</f>
        <v>5.1867151868191082E-2</v>
      </c>
      <c r="V7790" s="8">
        <f t="shared" si="272"/>
        <v>86</v>
      </c>
    </row>
    <row r="7791" spans="1:22">
      <c r="A7791" s="34" t="s">
        <v>19</v>
      </c>
      <c r="B7791" s="34" t="s">
        <v>73</v>
      </c>
      <c r="C7791" s="5" t="s">
        <v>166</v>
      </c>
      <c r="D7791" s="35" t="s">
        <v>85</v>
      </c>
      <c r="E7791" s="36" t="s">
        <v>17</v>
      </c>
      <c r="F7791" s="37">
        <v>0</v>
      </c>
      <c r="G7791" s="38">
        <v>-0.06</v>
      </c>
      <c r="H7791" s="34">
        <v>0.98985933523379754</v>
      </c>
      <c r="I7791" s="35">
        <v>12.943169656434693</v>
      </c>
      <c r="J7791" s="35">
        <v>-18.672372196492887</v>
      </c>
      <c r="K7791" s="35">
        <v>-2.3982597807366193</v>
      </c>
      <c r="L7791" s="35">
        <v>0</v>
      </c>
      <c r="M7791" s="35">
        <v>0</v>
      </c>
      <c r="N7791" s="35">
        <v>0</v>
      </c>
      <c r="O7791" s="35">
        <v>0</v>
      </c>
      <c r="P7791" s="36">
        <v>12</v>
      </c>
      <c r="Q7791" s="37">
        <v>86</v>
      </c>
      <c r="R7791" s="36">
        <v>13</v>
      </c>
      <c r="S7791" s="39">
        <f t="shared" si="271"/>
        <v>86</v>
      </c>
      <c r="T7791" s="34" t="s">
        <v>50</v>
      </c>
      <c r="U7791" s="12">
        <f>EXP((alpha+(beta/speed))+(ceta*LN(speed)))</f>
        <v>7.7165477352059639</v>
      </c>
      <c r="V7791" s="8">
        <f t="shared" si="272"/>
        <v>86</v>
      </c>
    </row>
    <row r="7792" spans="1:22">
      <c r="A7792" s="34" t="s">
        <v>19</v>
      </c>
      <c r="B7792" s="34" t="s">
        <v>73</v>
      </c>
      <c r="C7792" s="5" t="s">
        <v>166</v>
      </c>
      <c r="D7792" s="35" t="s">
        <v>85</v>
      </c>
      <c r="E7792" s="36" t="s">
        <v>15</v>
      </c>
      <c r="F7792" s="37">
        <v>50</v>
      </c>
      <c r="G7792" s="38">
        <v>-0.06</v>
      </c>
      <c r="H7792" s="34">
        <v>0.9888531095661699</v>
      </c>
      <c r="I7792" s="35">
        <v>7.9511026385641266</v>
      </c>
      <c r="J7792" s="35">
        <v>-18.992603161522347</v>
      </c>
      <c r="K7792" s="35">
        <v>-2.1972455261505845</v>
      </c>
      <c r="L7792" s="35">
        <v>0</v>
      </c>
      <c r="M7792" s="35">
        <v>0</v>
      </c>
      <c r="N7792" s="35">
        <v>0</v>
      </c>
      <c r="O7792" s="35">
        <v>0</v>
      </c>
      <c r="P7792" s="36">
        <v>12</v>
      </c>
      <c r="Q7792" s="37">
        <v>86</v>
      </c>
      <c r="R7792" s="36">
        <v>13</v>
      </c>
      <c r="S7792" s="39">
        <f t="shared" si="271"/>
        <v>86</v>
      </c>
      <c r="T7792" s="34" t="s">
        <v>50</v>
      </c>
      <c r="U7792" s="12">
        <f>EXP((alpha+(beta/speed))+(ceta*LN(speed)))</f>
        <v>0.1278322715521194</v>
      </c>
      <c r="V7792" s="8">
        <f t="shared" si="272"/>
        <v>86</v>
      </c>
    </row>
    <row r="7793" spans="1:22">
      <c r="A7793" s="34" t="s">
        <v>19</v>
      </c>
      <c r="B7793" s="34" t="s">
        <v>73</v>
      </c>
      <c r="C7793" s="5" t="s">
        <v>166</v>
      </c>
      <c r="D7793" s="35" t="s">
        <v>85</v>
      </c>
      <c r="E7793" s="36" t="s">
        <v>16</v>
      </c>
      <c r="F7793" s="37">
        <v>50</v>
      </c>
      <c r="G7793" s="38">
        <v>-0.06</v>
      </c>
      <c r="H7793" s="34">
        <v>0.98652577086125426</v>
      </c>
      <c r="I7793" s="35">
        <v>8.3264295909918715</v>
      </c>
      <c r="J7793" s="35">
        <v>-15.296421200883321</v>
      </c>
      <c r="K7793" s="35">
        <v>-2.116343382930562</v>
      </c>
      <c r="L7793" s="35">
        <v>0</v>
      </c>
      <c r="M7793" s="35">
        <v>0</v>
      </c>
      <c r="N7793" s="35">
        <v>0</v>
      </c>
      <c r="O7793" s="35">
        <v>0</v>
      </c>
      <c r="P7793" s="36">
        <v>12</v>
      </c>
      <c r="Q7793" s="37">
        <v>86</v>
      </c>
      <c r="R7793" s="36">
        <v>13</v>
      </c>
      <c r="S7793" s="39">
        <f t="shared" si="271"/>
        <v>86</v>
      </c>
      <c r="T7793" s="34" t="s">
        <v>50</v>
      </c>
      <c r="U7793" s="12">
        <f>EXP((alpha+(beta/speed))+(ceta*LN(speed)))</f>
        <v>0.27849248675757526</v>
      </c>
      <c r="V7793" s="8">
        <f t="shared" si="272"/>
        <v>86</v>
      </c>
    </row>
    <row r="7794" spans="1:22">
      <c r="A7794" s="34" t="s">
        <v>19</v>
      </c>
      <c r="B7794" s="34" t="s">
        <v>73</v>
      </c>
      <c r="C7794" s="5" t="s">
        <v>166</v>
      </c>
      <c r="D7794" s="35" t="s">
        <v>85</v>
      </c>
      <c r="E7794" s="36" t="s">
        <v>14</v>
      </c>
      <c r="F7794" s="37">
        <v>50</v>
      </c>
      <c r="G7794" s="38">
        <v>-0.06</v>
      </c>
      <c r="H7794" s="34">
        <v>0.99633035657053515</v>
      </c>
      <c r="I7794" s="35">
        <v>9.8607565017355143E-3</v>
      </c>
      <c r="J7794" s="35">
        <v>16.339364118579461</v>
      </c>
      <c r="K7794" s="35">
        <v>-9.8327530250841289E-4</v>
      </c>
      <c r="L7794" s="35">
        <v>1.0116144322516423</v>
      </c>
      <c r="M7794" s="35">
        <v>1.1630525826901038E-2</v>
      </c>
      <c r="N7794" s="35">
        <v>0</v>
      </c>
      <c r="O7794" s="35">
        <v>0</v>
      </c>
      <c r="P7794" s="36">
        <v>12</v>
      </c>
      <c r="Q7794" s="37">
        <v>86</v>
      </c>
      <c r="R7794" s="36">
        <v>10</v>
      </c>
      <c r="S7794" s="39">
        <f t="shared" si="271"/>
        <v>86</v>
      </c>
      <c r="T7794" s="34" t="s">
        <v>44</v>
      </c>
      <c r="U7794" s="12">
        <f>(alpha+(beta/(1+EXP((((-1)*ceta)+(delta*LN(speed)))+(epsilon*speed)))))</f>
        <v>7.5883089733648421E-2</v>
      </c>
      <c r="V7794" s="8">
        <f t="shared" si="272"/>
        <v>86</v>
      </c>
    </row>
    <row r="7795" spans="1:22">
      <c r="A7795" s="34" t="s">
        <v>19</v>
      </c>
      <c r="B7795" s="34" t="s">
        <v>73</v>
      </c>
      <c r="C7795" s="5" t="s">
        <v>166</v>
      </c>
      <c r="D7795" s="35" t="s">
        <v>85</v>
      </c>
      <c r="E7795" s="36" t="s">
        <v>18</v>
      </c>
      <c r="F7795" s="37">
        <v>50</v>
      </c>
      <c r="G7795" s="38">
        <v>-0.06</v>
      </c>
      <c r="H7795" s="34">
        <v>0.99477363152423415</v>
      </c>
      <c r="I7795" s="35">
        <v>5.7455767212877422</v>
      </c>
      <c r="J7795" s="35">
        <v>0.98854424544405217</v>
      </c>
      <c r="K7795" s="35">
        <v>-0.84766030674750392</v>
      </c>
      <c r="L7795" s="35">
        <v>0</v>
      </c>
      <c r="M7795" s="35">
        <v>0</v>
      </c>
      <c r="N7795" s="35">
        <v>0</v>
      </c>
      <c r="O7795" s="35">
        <v>0</v>
      </c>
      <c r="P7795" s="36">
        <v>12</v>
      </c>
      <c r="Q7795" s="37">
        <v>86</v>
      </c>
      <c r="R7795" s="36">
        <v>0</v>
      </c>
      <c r="S7795" s="39">
        <f t="shared" si="271"/>
        <v>86</v>
      </c>
      <c r="T7795" s="34" t="s">
        <v>29</v>
      </c>
      <c r="U7795" s="12">
        <f>((alpha*(beta^speed))*(speed^ceta))</f>
        <v>4.888793990282924E-2</v>
      </c>
      <c r="V7795" s="8">
        <f t="shared" si="272"/>
        <v>86</v>
      </c>
    </row>
    <row r="7796" spans="1:22">
      <c r="A7796" s="34" t="s">
        <v>19</v>
      </c>
      <c r="B7796" s="34" t="s">
        <v>73</v>
      </c>
      <c r="C7796" s="5" t="s">
        <v>166</v>
      </c>
      <c r="D7796" s="35" t="s">
        <v>85</v>
      </c>
      <c r="E7796" s="36" t="s">
        <v>17</v>
      </c>
      <c r="F7796" s="37">
        <v>50</v>
      </c>
      <c r="G7796" s="38">
        <v>-0.06</v>
      </c>
      <c r="H7796" s="34">
        <v>0.9856255264686189</v>
      </c>
      <c r="I7796" s="35">
        <v>13.26541787377435</v>
      </c>
      <c r="J7796" s="35">
        <v>-20.819980579106893</v>
      </c>
      <c r="K7796" s="35">
        <v>-2.4760771125513688</v>
      </c>
      <c r="L7796" s="35">
        <v>0</v>
      </c>
      <c r="M7796" s="35">
        <v>0</v>
      </c>
      <c r="N7796" s="35">
        <v>0</v>
      </c>
      <c r="O7796" s="35">
        <v>0</v>
      </c>
      <c r="P7796" s="36">
        <v>12</v>
      </c>
      <c r="Q7796" s="37">
        <v>86</v>
      </c>
      <c r="R7796" s="36">
        <v>13</v>
      </c>
      <c r="S7796" s="39">
        <f t="shared" si="271"/>
        <v>86</v>
      </c>
      <c r="T7796" s="34" t="s">
        <v>50</v>
      </c>
      <c r="U7796" s="12">
        <f>EXP((alpha+(beta/speed))+(ceta*LN(speed)))</f>
        <v>7.3449843926896436</v>
      </c>
      <c r="V7796" s="8">
        <f t="shared" si="272"/>
        <v>86</v>
      </c>
    </row>
    <row r="7797" spans="1:22">
      <c r="A7797" s="34" t="s">
        <v>19</v>
      </c>
      <c r="B7797" s="34" t="s">
        <v>73</v>
      </c>
      <c r="C7797" s="5" t="s">
        <v>166</v>
      </c>
      <c r="D7797" s="35" t="s">
        <v>85</v>
      </c>
      <c r="E7797" s="36" t="s">
        <v>15</v>
      </c>
      <c r="F7797" s="37">
        <v>100</v>
      </c>
      <c r="G7797" s="38">
        <v>-0.06</v>
      </c>
      <c r="H7797" s="34">
        <v>0.98491299221753936</v>
      </c>
      <c r="I7797" s="35">
        <v>8.0547262455953437</v>
      </c>
      <c r="J7797" s="35">
        <v>-19.498190115474969</v>
      </c>
      <c r="K7797" s="35">
        <v>-2.2159188536287204</v>
      </c>
      <c r="L7797" s="35">
        <v>0</v>
      </c>
      <c r="M7797" s="35">
        <v>0</v>
      </c>
      <c r="N7797" s="35">
        <v>0</v>
      </c>
      <c r="O7797" s="35">
        <v>0</v>
      </c>
      <c r="P7797" s="36">
        <v>12</v>
      </c>
      <c r="Q7797" s="37">
        <v>86</v>
      </c>
      <c r="R7797" s="36">
        <v>13</v>
      </c>
      <c r="S7797" s="39">
        <f t="shared" si="271"/>
        <v>86</v>
      </c>
      <c r="T7797" s="34" t="s">
        <v>50</v>
      </c>
      <c r="U7797" s="12">
        <f>EXP((alpha+(beta/speed))+(ceta*LN(speed)))</f>
        <v>0.12970805954889628</v>
      </c>
      <c r="V7797" s="8">
        <f t="shared" si="272"/>
        <v>86</v>
      </c>
    </row>
    <row r="7798" spans="1:22">
      <c r="A7798" s="34" t="s">
        <v>19</v>
      </c>
      <c r="B7798" s="34" t="s">
        <v>73</v>
      </c>
      <c r="C7798" s="5" t="s">
        <v>166</v>
      </c>
      <c r="D7798" s="35" t="s">
        <v>85</v>
      </c>
      <c r="E7798" s="36" t="s">
        <v>16</v>
      </c>
      <c r="F7798" s="37">
        <v>100</v>
      </c>
      <c r="G7798" s="38">
        <v>-0.06</v>
      </c>
      <c r="H7798" s="34">
        <v>0.98092892254364294</v>
      </c>
      <c r="I7798" s="35">
        <v>-0.25917308044178877</v>
      </c>
      <c r="J7798" s="35">
        <v>10.719032582650291</v>
      </c>
      <c r="K7798" s="35">
        <v>4.9545526245523854</v>
      </c>
      <c r="L7798" s="35">
        <v>1.9240753891363345</v>
      </c>
      <c r="M7798" s="35">
        <v>-6.9355230271983303E-3</v>
      </c>
      <c r="N7798" s="35">
        <v>0</v>
      </c>
      <c r="O7798" s="35">
        <v>0</v>
      </c>
      <c r="P7798" s="36">
        <v>12</v>
      </c>
      <c r="Q7798" s="37">
        <v>86</v>
      </c>
      <c r="R7798" s="36">
        <v>10</v>
      </c>
      <c r="S7798" s="39">
        <f t="shared" si="271"/>
        <v>86</v>
      </c>
      <c r="T7798" s="34" t="s">
        <v>44</v>
      </c>
      <c r="U7798" s="12">
        <f>(alpha+(beta/(1+EXP((((-1)*ceta)+(delta*LN(speed)))+(epsilon*speed)))))</f>
        <v>0.23983003759000854</v>
      </c>
      <c r="V7798" s="8">
        <f t="shared" si="272"/>
        <v>86</v>
      </c>
    </row>
    <row r="7799" spans="1:22">
      <c r="A7799" s="34" t="s">
        <v>19</v>
      </c>
      <c r="B7799" s="34" t="s">
        <v>73</v>
      </c>
      <c r="C7799" s="5" t="s">
        <v>166</v>
      </c>
      <c r="D7799" s="35" t="s">
        <v>85</v>
      </c>
      <c r="E7799" s="36" t="s">
        <v>14</v>
      </c>
      <c r="F7799" s="37">
        <v>100</v>
      </c>
      <c r="G7799" s="38">
        <v>-0.06</v>
      </c>
      <c r="H7799" s="34">
        <v>0.99615812155962569</v>
      </c>
      <c r="I7799" s="35">
        <v>0.13793471995728124</v>
      </c>
      <c r="J7799" s="35">
        <v>5.6048535896756034E-2</v>
      </c>
      <c r="K7799" s="35">
        <v>1.0806657060884251E-3</v>
      </c>
      <c r="L7799" s="35">
        <v>0</v>
      </c>
      <c r="M7799" s="35">
        <v>0</v>
      </c>
      <c r="N7799" s="35">
        <v>0</v>
      </c>
      <c r="O7799" s="35">
        <v>0</v>
      </c>
      <c r="P7799" s="36">
        <v>12</v>
      </c>
      <c r="Q7799" s="37">
        <v>86</v>
      </c>
      <c r="R7799" s="36">
        <v>5</v>
      </c>
      <c r="S7799" s="39">
        <f t="shared" si="271"/>
        <v>86</v>
      </c>
      <c r="T7799" s="34" t="s">
        <v>36</v>
      </c>
      <c r="U7799" s="12">
        <f>(1/(((ceta*(speed^2))+(beta*speed))+alpha))</f>
        <v>7.7215829638058037E-2</v>
      </c>
      <c r="V7799" s="8">
        <f t="shared" si="272"/>
        <v>86</v>
      </c>
    </row>
    <row r="7800" spans="1:22">
      <c r="A7800" s="34" t="s">
        <v>19</v>
      </c>
      <c r="B7800" s="34" t="s">
        <v>73</v>
      </c>
      <c r="C7800" s="5" t="s">
        <v>166</v>
      </c>
      <c r="D7800" s="35" t="s">
        <v>85</v>
      </c>
      <c r="E7800" s="36" t="s">
        <v>18</v>
      </c>
      <c r="F7800" s="37">
        <v>100</v>
      </c>
      <c r="G7800" s="38">
        <v>-0.06</v>
      </c>
      <c r="H7800" s="34">
        <v>0.99342432998620389</v>
      </c>
      <c r="I7800" s="35">
        <v>5.4593689729667982</v>
      </c>
      <c r="J7800" s="35">
        <v>0.98835154902156286</v>
      </c>
      <c r="K7800" s="35">
        <v>-0.83214277213841104</v>
      </c>
      <c r="L7800" s="35">
        <v>0</v>
      </c>
      <c r="M7800" s="35">
        <v>0</v>
      </c>
      <c r="N7800" s="35">
        <v>0</v>
      </c>
      <c r="O7800" s="35">
        <v>0</v>
      </c>
      <c r="P7800" s="36">
        <v>12</v>
      </c>
      <c r="Q7800" s="37">
        <v>86</v>
      </c>
      <c r="R7800" s="36">
        <v>0</v>
      </c>
      <c r="S7800" s="39">
        <f t="shared" si="271"/>
        <v>86</v>
      </c>
      <c r="T7800" s="34" t="s">
        <v>29</v>
      </c>
      <c r="U7800" s="12">
        <f>((alpha*(beta^speed))*(speed^ceta))</f>
        <v>4.8949471594503136E-2</v>
      </c>
      <c r="V7800" s="8">
        <f t="shared" si="272"/>
        <v>86</v>
      </c>
    </row>
    <row r="7801" spans="1:22">
      <c r="A7801" s="34" t="s">
        <v>19</v>
      </c>
      <c r="B7801" s="34" t="s">
        <v>73</v>
      </c>
      <c r="C7801" s="5" t="s">
        <v>166</v>
      </c>
      <c r="D7801" s="35" t="s">
        <v>85</v>
      </c>
      <c r="E7801" s="36" t="s">
        <v>17</v>
      </c>
      <c r="F7801" s="37">
        <v>100</v>
      </c>
      <c r="G7801" s="38">
        <v>-0.06</v>
      </c>
      <c r="H7801" s="34">
        <v>0.98080066449375236</v>
      </c>
      <c r="I7801" s="35">
        <v>13.492467955619142</v>
      </c>
      <c r="J7801" s="35">
        <v>-22.524567240762913</v>
      </c>
      <c r="K7801" s="35">
        <v>-2.5219713977626248</v>
      </c>
      <c r="L7801" s="35">
        <v>0</v>
      </c>
      <c r="M7801" s="35">
        <v>0</v>
      </c>
      <c r="N7801" s="35">
        <v>0</v>
      </c>
      <c r="O7801" s="35">
        <v>0</v>
      </c>
      <c r="P7801" s="36">
        <v>12</v>
      </c>
      <c r="Q7801" s="37">
        <v>86</v>
      </c>
      <c r="R7801" s="36">
        <v>13</v>
      </c>
      <c r="S7801" s="39">
        <f t="shared" si="271"/>
        <v>86</v>
      </c>
      <c r="T7801" s="34" t="s">
        <v>50</v>
      </c>
      <c r="U7801" s="12">
        <f>EXP((alpha+(beta/speed))+(ceta*LN(speed)))</f>
        <v>7.3655807994379137</v>
      </c>
      <c r="V7801" s="8">
        <f t="shared" si="272"/>
        <v>86</v>
      </c>
    </row>
    <row r="7802" spans="1:22">
      <c r="A7802" s="34" t="s">
        <v>19</v>
      </c>
      <c r="B7802" s="34" t="s">
        <v>73</v>
      </c>
      <c r="C7802" s="5" t="s">
        <v>166</v>
      </c>
      <c r="D7802" s="35" t="s">
        <v>85</v>
      </c>
      <c r="E7802" s="36" t="s">
        <v>15</v>
      </c>
      <c r="F7802" s="37">
        <v>0</v>
      </c>
      <c r="G7802" s="38">
        <v>-0.04</v>
      </c>
      <c r="H7802" s="34">
        <v>0.99298231939768866</v>
      </c>
      <c r="I7802" s="35">
        <v>4.0630175600614153E-2</v>
      </c>
      <c r="J7802" s="35">
        <v>49.831438233455152</v>
      </c>
      <c r="K7802" s="35">
        <v>-0.56441974846133292</v>
      </c>
      <c r="L7802" s="35">
        <v>0.75839490924582742</v>
      </c>
      <c r="M7802" s="35">
        <v>2.2498559702933806E-2</v>
      </c>
      <c r="N7802" s="35">
        <v>0</v>
      </c>
      <c r="O7802" s="35">
        <v>0</v>
      </c>
      <c r="P7802" s="36">
        <v>12</v>
      </c>
      <c r="Q7802" s="37">
        <v>86</v>
      </c>
      <c r="R7802" s="36">
        <v>10</v>
      </c>
      <c r="S7802" s="39">
        <f t="shared" si="271"/>
        <v>86</v>
      </c>
      <c r="T7802" s="34" t="s">
        <v>44</v>
      </c>
      <c r="U7802" s="12">
        <f>(alpha+(beta/(1+EXP((((-1)*ceta)+(delta*LN(speed)))+(epsilon*speed)))))</f>
        <v>0.17986378349708182</v>
      </c>
      <c r="V7802" s="8">
        <f t="shared" si="272"/>
        <v>86</v>
      </c>
    </row>
    <row r="7803" spans="1:22">
      <c r="A7803" s="34" t="s">
        <v>19</v>
      </c>
      <c r="B7803" s="34" t="s">
        <v>73</v>
      </c>
      <c r="C7803" s="5" t="s">
        <v>166</v>
      </c>
      <c r="D7803" s="35" t="s">
        <v>85</v>
      </c>
      <c r="E7803" s="36" t="s">
        <v>16</v>
      </c>
      <c r="F7803" s="37">
        <v>0</v>
      </c>
      <c r="G7803" s="38">
        <v>-0.04</v>
      </c>
      <c r="H7803" s="34">
        <v>0.98660243257517333</v>
      </c>
      <c r="I7803" s="35">
        <v>-1.100111458740457</v>
      </c>
      <c r="J7803" s="35">
        <v>81.48598515349579</v>
      </c>
      <c r="K7803" s="35">
        <v>0.40462473959720502</v>
      </c>
      <c r="L7803" s="35">
        <v>0.99029587786722484</v>
      </c>
      <c r="M7803" s="35">
        <v>4.8043829221318455E-4</v>
      </c>
      <c r="N7803" s="35">
        <v>0</v>
      </c>
      <c r="O7803" s="35">
        <v>0</v>
      </c>
      <c r="P7803" s="36">
        <v>12</v>
      </c>
      <c r="Q7803" s="37">
        <v>86</v>
      </c>
      <c r="R7803" s="36">
        <v>10</v>
      </c>
      <c r="S7803" s="39">
        <f t="shared" si="271"/>
        <v>86</v>
      </c>
      <c r="T7803" s="34" t="s">
        <v>44</v>
      </c>
      <c r="U7803" s="12">
        <f>(alpha+(beta/(1+EXP((((-1)*ceta)+(delta*LN(speed)))+(epsilon*speed)))))</f>
        <v>0.29825748657781559</v>
      </c>
      <c r="V7803" s="8">
        <f t="shared" si="272"/>
        <v>86</v>
      </c>
    </row>
    <row r="7804" spans="1:22">
      <c r="A7804" s="34" t="s">
        <v>19</v>
      </c>
      <c r="B7804" s="34" t="s">
        <v>73</v>
      </c>
      <c r="C7804" s="5" t="s">
        <v>166</v>
      </c>
      <c r="D7804" s="35" t="s">
        <v>85</v>
      </c>
      <c r="E7804" s="36" t="s">
        <v>14</v>
      </c>
      <c r="F7804" s="37">
        <v>0</v>
      </c>
      <c r="G7804" s="38">
        <v>-0.04</v>
      </c>
      <c r="H7804" s="34">
        <v>0.99543186931702776</v>
      </c>
      <c r="I7804" s="35">
        <v>-0.12210032451520909</v>
      </c>
      <c r="J7804" s="35">
        <v>22.354436619463325</v>
      </c>
      <c r="K7804" s="35">
        <v>-8.0606713492576434E-2</v>
      </c>
      <c r="L7804" s="35">
        <v>1.0428082956865354</v>
      </c>
      <c r="M7804" s="35">
        <v>-8.4408342441254312E-4</v>
      </c>
      <c r="N7804" s="35">
        <v>0</v>
      </c>
      <c r="O7804" s="35">
        <v>0</v>
      </c>
      <c r="P7804" s="36">
        <v>12</v>
      </c>
      <c r="Q7804" s="37">
        <v>86</v>
      </c>
      <c r="R7804" s="36">
        <v>10</v>
      </c>
      <c r="S7804" s="39">
        <f t="shared" si="271"/>
        <v>86</v>
      </c>
      <c r="T7804" s="34" t="s">
        <v>44</v>
      </c>
      <c r="U7804" s="12">
        <f>(alpha+(beta/(1+EXP((((-1)*ceta)+(delta*LN(speed)))+(epsilon*speed)))))</f>
        <v>8.898171276761134E-2</v>
      </c>
      <c r="V7804" s="8">
        <f t="shared" si="272"/>
        <v>86</v>
      </c>
    </row>
    <row r="7805" spans="1:22">
      <c r="A7805" s="34" t="s">
        <v>19</v>
      </c>
      <c r="B7805" s="34" t="s">
        <v>73</v>
      </c>
      <c r="C7805" s="5" t="s">
        <v>166</v>
      </c>
      <c r="D7805" s="35" t="s">
        <v>85</v>
      </c>
      <c r="E7805" s="36" t="s">
        <v>18</v>
      </c>
      <c r="F7805" s="37">
        <v>0</v>
      </c>
      <c r="G7805" s="38">
        <v>-0.04</v>
      </c>
      <c r="H7805" s="34">
        <v>0.99473644953668783</v>
      </c>
      <c r="I7805" s="35">
        <v>7.994288240772887</v>
      </c>
      <c r="J7805" s="35">
        <v>0.99168053734240613</v>
      </c>
      <c r="K7805" s="35">
        <v>-0.92862709877367944</v>
      </c>
      <c r="L7805" s="35">
        <v>0</v>
      </c>
      <c r="M7805" s="35">
        <v>0</v>
      </c>
      <c r="N7805" s="35">
        <v>0</v>
      </c>
      <c r="O7805" s="35">
        <v>0</v>
      </c>
      <c r="P7805" s="36">
        <v>12</v>
      </c>
      <c r="Q7805" s="37">
        <v>86</v>
      </c>
      <c r="R7805" s="36">
        <v>0</v>
      </c>
      <c r="S7805" s="39">
        <f t="shared" si="271"/>
        <v>86</v>
      </c>
      <c r="T7805" s="34" t="s">
        <v>29</v>
      </c>
      <c r="U7805" s="12">
        <f>((alpha*(beta^speed))*(speed^ceta))</f>
        <v>6.2276765532772636E-2</v>
      </c>
      <c r="V7805" s="8">
        <f t="shared" si="272"/>
        <v>86</v>
      </c>
    </row>
    <row r="7806" spans="1:22">
      <c r="A7806" s="34" t="s">
        <v>19</v>
      </c>
      <c r="B7806" s="34" t="s">
        <v>73</v>
      </c>
      <c r="C7806" s="5" t="s">
        <v>166</v>
      </c>
      <c r="D7806" s="35" t="s">
        <v>85</v>
      </c>
      <c r="E7806" s="36" t="s">
        <v>17</v>
      </c>
      <c r="F7806" s="37">
        <v>0</v>
      </c>
      <c r="G7806" s="38">
        <v>-0.04</v>
      </c>
      <c r="H7806" s="34">
        <v>0.98738661127661376</v>
      </c>
      <c r="I7806" s="35">
        <v>1967.3559729806434</v>
      </c>
      <c r="J7806" s="35">
        <v>0.97309522278791538</v>
      </c>
      <c r="K7806" s="35">
        <v>-0.64386152125341123</v>
      </c>
      <c r="L7806" s="35">
        <v>0</v>
      </c>
      <c r="M7806" s="35">
        <v>0</v>
      </c>
      <c r="N7806" s="35">
        <v>0</v>
      </c>
      <c r="O7806" s="35">
        <v>0</v>
      </c>
      <c r="P7806" s="36">
        <v>12</v>
      </c>
      <c r="Q7806" s="37">
        <v>86</v>
      </c>
      <c r="R7806" s="36">
        <v>0</v>
      </c>
      <c r="S7806" s="39">
        <f t="shared" si="271"/>
        <v>86</v>
      </c>
      <c r="T7806" s="34" t="s">
        <v>29</v>
      </c>
      <c r="U7806" s="12">
        <f>((alpha*(beta^speed))*(speed^ceta))</f>
        <v>10.707624036864813</v>
      </c>
      <c r="V7806" s="8">
        <f t="shared" si="272"/>
        <v>86</v>
      </c>
    </row>
    <row r="7807" spans="1:22">
      <c r="A7807" s="34" t="s">
        <v>19</v>
      </c>
      <c r="B7807" s="34" t="s">
        <v>73</v>
      </c>
      <c r="C7807" s="5" t="s">
        <v>166</v>
      </c>
      <c r="D7807" s="35" t="s">
        <v>85</v>
      </c>
      <c r="E7807" s="36" t="s">
        <v>15</v>
      </c>
      <c r="F7807" s="37">
        <v>50</v>
      </c>
      <c r="G7807" s="38">
        <v>-0.04</v>
      </c>
      <c r="H7807" s="34">
        <v>0.98719201659443778</v>
      </c>
      <c r="I7807" s="35">
        <v>0.62825248992567129</v>
      </c>
      <c r="J7807" s="35">
        <v>1.1161552413598213E-2</v>
      </c>
      <c r="K7807" s="35">
        <v>0.25146577238325651</v>
      </c>
      <c r="L7807" s="35">
        <v>0</v>
      </c>
      <c r="M7807" s="35">
        <v>0</v>
      </c>
      <c r="N7807" s="35">
        <v>0</v>
      </c>
      <c r="O7807" s="35">
        <v>0</v>
      </c>
      <c r="P7807" s="36">
        <v>12</v>
      </c>
      <c r="Q7807" s="37">
        <v>86</v>
      </c>
      <c r="R7807" s="36">
        <v>2</v>
      </c>
      <c r="S7807" s="39">
        <f t="shared" si="271"/>
        <v>86</v>
      </c>
      <c r="T7807" s="34" t="s">
        <v>31</v>
      </c>
      <c r="U7807" s="12">
        <f>((alpha+(beta*speed))^((-1)/ceta))</f>
        <v>0.15889937700090137</v>
      </c>
      <c r="V7807" s="8">
        <f t="shared" si="272"/>
        <v>86</v>
      </c>
    </row>
    <row r="7808" spans="1:22">
      <c r="A7808" s="34" t="s">
        <v>19</v>
      </c>
      <c r="B7808" s="34" t="s">
        <v>73</v>
      </c>
      <c r="C7808" s="5" t="s">
        <v>166</v>
      </c>
      <c r="D7808" s="35" t="s">
        <v>85</v>
      </c>
      <c r="E7808" s="36" t="s">
        <v>16</v>
      </c>
      <c r="F7808" s="37">
        <v>50</v>
      </c>
      <c r="G7808" s="38">
        <v>-0.04</v>
      </c>
      <c r="H7808" s="34">
        <v>0.97736474131406437</v>
      </c>
      <c r="I7808" s="35">
        <v>-1.1667469239507653</v>
      </c>
      <c r="J7808" s="35">
        <v>26.508872685799307</v>
      </c>
      <c r="K7808" s="35">
        <v>2.1719298577988324</v>
      </c>
      <c r="L7808" s="35">
        <v>1.1419600538899579</v>
      </c>
      <c r="M7808" s="35">
        <v>-6.8233943887887174E-4</v>
      </c>
      <c r="N7808" s="35">
        <v>0</v>
      </c>
      <c r="O7808" s="35">
        <v>0</v>
      </c>
      <c r="P7808" s="36">
        <v>12</v>
      </c>
      <c r="Q7808" s="37">
        <v>86</v>
      </c>
      <c r="R7808" s="36">
        <v>10</v>
      </c>
      <c r="S7808" s="39">
        <f t="shared" si="271"/>
        <v>86</v>
      </c>
      <c r="T7808" s="34" t="s">
        <v>44</v>
      </c>
      <c r="U7808" s="12">
        <f>(alpha+(beta/(1+EXP((((-1)*ceta)+(delta*LN(speed)))+(epsilon*speed)))))</f>
        <v>0.27449034545560269</v>
      </c>
      <c r="V7808" s="8">
        <f t="shared" si="272"/>
        <v>86</v>
      </c>
    </row>
    <row r="7809" spans="1:22">
      <c r="A7809" s="34" t="s">
        <v>19</v>
      </c>
      <c r="B7809" s="34" t="s">
        <v>73</v>
      </c>
      <c r="C7809" s="5" t="s">
        <v>166</v>
      </c>
      <c r="D7809" s="35" t="s">
        <v>85</v>
      </c>
      <c r="E7809" s="36" t="s">
        <v>14</v>
      </c>
      <c r="F7809" s="37">
        <v>50</v>
      </c>
      <c r="G7809" s="38">
        <v>-0.04</v>
      </c>
      <c r="H7809" s="34">
        <v>0.99545252118249383</v>
      </c>
      <c r="I7809" s="35">
        <v>13.023692357908775</v>
      </c>
      <c r="J7809" s="35">
        <v>0.98699512761951935</v>
      </c>
      <c r="K7809" s="35">
        <v>-0.87852750600812279</v>
      </c>
      <c r="L7809" s="35">
        <v>0</v>
      </c>
      <c r="M7809" s="35">
        <v>0</v>
      </c>
      <c r="N7809" s="35">
        <v>0</v>
      </c>
      <c r="O7809" s="35">
        <v>0</v>
      </c>
      <c r="P7809" s="36">
        <v>12</v>
      </c>
      <c r="Q7809" s="37">
        <v>86</v>
      </c>
      <c r="R7809" s="36">
        <v>0</v>
      </c>
      <c r="S7809" s="39">
        <f t="shared" si="271"/>
        <v>86</v>
      </c>
      <c r="T7809" s="34" t="s">
        <v>29</v>
      </c>
      <c r="U7809" s="12">
        <f>((alpha*(beta^speed))*(speed^ceta))</f>
        <v>8.4394623730796078E-2</v>
      </c>
      <c r="V7809" s="8">
        <f t="shared" si="272"/>
        <v>86</v>
      </c>
    </row>
    <row r="7810" spans="1:22">
      <c r="A7810" s="34" t="s">
        <v>19</v>
      </c>
      <c r="B7810" s="34" t="s">
        <v>73</v>
      </c>
      <c r="C7810" s="5" t="s">
        <v>166</v>
      </c>
      <c r="D7810" s="35" t="s">
        <v>85</v>
      </c>
      <c r="E7810" s="36" t="s">
        <v>18</v>
      </c>
      <c r="F7810" s="37">
        <v>50</v>
      </c>
      <c r="G7810" s="38">
        <v>-0.04</v>
      </c>
      <c r="H7810" s="34">
        <v>0.99324857481791851</v>
      </c>
      <c r="I7810" s="35">
        <v>4.5819526011772336</v>
      </c>
      <c r="J7810" s="35">
        <v>0.98530295776058208</v>
      </c>
      <c r="K7810" s="35">
        <v>-0.70867496830595234</v>
      </c>
      <c r="L7810" s="35">
        <v>0</v>
      </c>
      <c r="M7810" s="35">
        <v>0</v>
      </c>
      <c r="N7810" s="35">
        <v>0</v>
      </c>
      <c r="O7810" s="35">
        <v>0</v>
      </c>
      <c r="P7810" s="36">
        <v>12</v>
      </c>
      <c r="Q7810" s="37">
        <v>86</v>
      </c>
      <c r="R7810" s="36">
        <v>0</v>
      </c>
      <c r="S7810" s="39">
        <f t="shared" ref="S7810:S7873" si="273">V7810</f>
        <v>86</v>
      </c>
      <c r="T7810" s="34" t="s">
        <v>29</v>
      </c>
      <c r="U7810" s="12">
        <f>((alpha*(beta^speed))*(speed^ceta))</f>
        <v>5.459106939529406E-2</v>
      </c>
      <c r="V7810" s="8">
        <f t="shared" ref="V7810:V7873" si="274">IF($V$1&lt;P7810,P7810,IF($V$1&gt;Q7810,Q7810,$V$1))</f>
        <v>86</v>
      </c>
    </row>
    <row r="7811" spans="1:22">
      <c r="A7811" s="34" t="s">
        <v>19</v>
      </c>
      <c r="B7811" s="34" t="s">
        <v>73</v>
      </c>
      <c r="C7811" s="5" t="s">
        <v>166</v>
      </c>
      <c r="D7811" s="35" t="s">
        <v>85</v>
      </c>
      <c r="E7811" s="36" t="s">
        <v>17</v>
      </c>
      <c r="F7811" s="37">
        <v>50</v>
      </c>
      <c r="G7811" s="38">
        <v>-0.04</v>
      </c>
      <c r="H7811" s="34">
        <v>0.98041195659205549</v>
      </c>
      <c r="I7811" s="35">
        <v>1369.5212202278401</v>
      </c>
      <c r="J7811" s="35">
        <v>0.96767961576190131</v>
      </c>
      <c r="K7811" s="35">
        <v>-0.47307548992380888</v>
      </c>
      <c r="L7811" s="35">
        <v>0</v>
      </c>
      <c r="M7811" s="35">
        <v>0</v>
      </c>
      <c r="N7811" s="35">
        <v>0</v>
      </c>
      <c r="O7811" s="35">
        <v>0</v>
      </c>
      <c r="P7811" s="36">
        <v>12</v>
      </c>
      <c r="Q7811" s="37">
        <v>86</v>
      </c>
      <c r="R7811" s="36">
        <v>0</v>
      </c>
      <c r="S7811" s="39">
        <f t="shared" si="273"/>
        <v>86</v>
      </c>
      <c r="T7811" s="34" t="s">
        <v>29</v>
      </c>
      <c r="U7811" s="12">
        <f>((alpha*(beta^speed))*(speed^ceta))</f>
        <v>9.8701087036483148</v>
      </c>
      <c r="V7811" s="8">
        <f t="shared" si="274"/>
        <v>86</v>
      </c>
    </row>
    <row r="7812" spans="1:22">
      <c r="A7812" s="34" t="s">
        <v>19</v>
      </c>
      <c r="B7812" s="34" t="s">
        <v>73</v>
      </c>
      <c r="C7812" s="5" t="s">
        <v>166</v>
      </c>
      <c r="D7812" s="35" t="s">
        <v>85</v>
      </c>
      <c r="E7812" s="36" t="s">
        <v>15</v>
      </c>
      <c r="F7812" s="37">
        <v>100</v>
      </c>
      <c r="G7812" s="38">
        <v>-0.04</v>
      </c>
      <c r="H7812" s="34">
        <v>0.98141379901750947</v>
      </c>
      <c r="I7812" s="35">
        <v>0.69380035131078444</v>
      </c>
      <c r="J7812" s="35">
        <v>8.7683738759530751E-3</v>
      </c>
      <c r="K7812" s="35">
        <v>0.19859266301032269</v>
      </c>
      <c r="L7812" s="35">
        <v>0</v>
      </c>
      <c r="M7812" s="35">
        <v>0</v>
      </c>
      <c r="N7812" s="35">
        <v>0</v>
      </c>
      <c r="O7812" s="35">
        <v>0</v>
      </c>
      <c r="P7812" s="36">
        <v>12</v>
      </c>
      <c r="Q7812" s="37">
        <v>86</v>
      </c>
      <c r="R7812" s="36">
        <v>2</v>
      </c>
      <c r="S7812" s="39">
        <f t="shared" si="273"/>
        <v>86</v>
      </c>
      <c r="T7812" s="34" t="s">
        <v>31</v>
      </c>
      <c r="U7812" s="12">
        <f>((alpha+(beta*speed))^((-1)/ceta))</f>
        <v>0.15511049887978184</v>
      </c>
      <c r="V7812" s="8">
        <f t="shared" si="274"/>
        <v>86</v>
      </c>
    </row>
    <row r="7813" spans="1:22">
      <c r="A7813" s="34" t="s">
        <v>19</v>
      </c>
      <c r="B7813" s="34" t="s">
        <v>73</v>
      </c>
      <c r="C7813" s="5" t="s">
        <v>166</v>
      </c>
      <c r="D7813" s="35" t="s">
        <v>85</v>
      </c>
      <c r="E7813" s="36" t="s">
        <v>16</v>
      </c>
      <c r="F7813" s="37">
        <v>100</v>
      </c>
      <c r="G7813" s="38">
        <v>-0.04</v>
      </c>
      <c r="H7813" s="34">
        <v>0.96800224482095165</v>
      </c>
      <c r="I7813" s="35">
        <v>-1.2494143829213096</v>
      </c>
      <c r="J7813" s="35">
        <v>19.326051190229272</v>
      </c>
      <c r="K7813" s="35">
        <v>2.9681147452752281</v>
      </c>
      <c r="L7813" s="35">
        <v>1.2437104902969196</v>
      </c>
      <c r="M7813" s="35">
        <v>-1.3082153879156553E-3</v>
      </c>
      <c r="N7813" s="35">
        <v>0</v>
      </c>
      <c r="O7813" s="35">
        <v>0</v>
      </c>
      <c r="P7813" s="36">
        <v>12</v>
      </c>
      <c r="Q7813" s="37">
        <v>86</v>
      </c>
      <c r="R7813" s="36">
        <v>10</v>
      </c>
      <c r="S7813" s="39">
        <f t="shared" si="273"/>
        <v>86</v>
      </c>
      <c r="T7813" s="34" t="s">
        <v>44</v>
      </c>
      <c r="U7813" s="12">
        <f>(alpha+(beta/(1+EXP((((-1)*ceta)+(delta*LN(speed)))+(epsilon*speed)))))</f>
        <v>0.27273085081795712</v>
      </c>
      <c r="V7813" s="8">
        <f t="shared" si="274"/>
        <v>86</v>
      </c>
    </row>
    <row r="7814" spans="1:22">
      <c r="A7814" s="34" t="s">
        <v>19</v>
      </c>
      <c r="B7814" s="34" t="s">
        <v>73</v>
      </c>
      <c r="C7814" s="5" t="s">
        <v>166</v>
      </c>
      <c r="D7814" s="35" t="s">
        <v>85</v>
      </c>
      <c r="E7814" s="36" t="s">
        <v>14</v>
      </c>
      <c r="F7814" s="37">
        <v>100</v>
      </c>
      <c r="G7814" s="38">
        <v>-0.04</v>
      </c>
      <c r="H7814" s="34">
        <v>0.99525034473971796</v>
      </c>
      <c r="I7814" s="35">
        <v>12.700856725994877</v>
      </c>
      <c r="J7814" s="35">
        <v>0.98728571624262007</v>
      </c>
      <c r="K7814" s="35">
        <v>-0.88485203358232245</v>
      </c>
      <c r="L7814" s="35">
        <v>0</v>
      </c>
      <c r="M7814" s="35">
        <v>0</v>
      </c>
      <c r="N7814" s="35">
        <v>0</v>
      </c>
      <c r="O7814" s="35">
        <v>0</v>
      </c>
      <c r="P7814" s="36">
        <v>12</v>
      </c>
      <c r="Q7814" s="37">
        <v>86</v>
      </c>
      <c r="R7814" s="36">
        <v>0</v>
      </c>
      <c r="S7814" s="39">
        <f t="shared" si="273"/>
        <v>86</v>
      </c>
      <c r="T7814" s="34" t="s">
        <v>29</v>
      </c>
      <c r="U7814" s="12">
        <f>((alpha*(beta^speed))*(speed^ceta))</f>
        <v>8.206794458243423E-2</v>
      </c>
      <c r="V7814" s="8">
        <f t="shared" si="274"/>
        <v>86</v>
      </c>
    </row>
    <row r="7815" spans="1:22">
      <c r="A7815" s="34" t="s">
        <v>19</v>
      </c>
      <c r="B7815" s="34" t="s">
        <v>73</v>
      </c>
      <c r="C7815" s="5" t="s">
        <v>166</v>
      </c>
      <c r="D7815" s="35" t="s">
        <v>85</v>
      </c>
      <c r="E7815" s="36" t="s">
        <v>18</v>
      </c>
      <c r="F7815" s="37">
        <v>100</v>
      </c>
      <c r="G7815" s="38">
        <v>-0.04</v>
      </c>
      <c r="H7815" s="34">
        <v>0.99073906331709383</v>
      </c>
      <c r="I7815" s="35">
        <v>3.9324224329028454</v>
      </c>
      <c r="J7815" s="35">
        <v>0.98303888384088434</v>
      </c>
      <c r="K7815" s="35">
        <v>-0.63595246750990186</v>
      </c>
      <c r="L7815" s="35">
        <v>0</v>
      </c>
      <c r="M7815" s="35">
        <v>0</v>
      </c>
      <c r="N7815" s="35">
        <v>0</v>
      </c>
      <c r="O7815" s="35">
        <v>0</v>
      </c>
      <c r="P7815" s="36">
        <v>12</v>
      </c>
      <c r="Q7815" s="37">
        <v>86</v>
      </c>
      <c r="R7815" s="36">
        <v>0</v>
      </c>
      <c r="S7815" s="39">
        <f t="shared" si="273"/>
        <v>86</v>
      </c>
      <c r="T7815" s="34" t="s">
        <v>29</v>
      </c>
      <c r="U7815" s="12">
        <f>((alpha*(beta^speed))*(speed^ceta))</f>
        <v>5.3148499366009828E-2</v>
      </c>
      <c r="V7815" s="8">
        <f t="shared" si="274"/>
        <v>86</v>
      </c>
    </row>
    <row r="7816" spans="1:22">
      <c r="A7816" s="34" t="s">
        <v>19</v>
      </c>
      <c r="B7816" s="34" t="s">
        <v>73</v>
      </c>
      <c r="C7816" s="5" t="s">
        <v>166</v>
      </c>
      <c r="D7816" s="35" t="s">
        <v>85</v>
      </c>
      <c r="E7816" s="36" t="s">
        <v>17</v>
      </c>
      <c r="F7816" s="37">
        <v>100</v>
      </c>
      <c r="G7816" s="38">
        <v>-0.04</v>
      </c>
      <c r="H7816" s="34">
        <v>0.97270145406683362</v>
      </c>
      <c r="I7816" s="35">
        <v>1055.8999198236475</v>
      </c>
      <c r="J7816" s="35">
        <v>0.96429254637702311</v>
      </c>
      <c r="K7816" s="35">
        <v>-0.34550673181940683</v>
      </c>
      <c r="L7816" s="35">
        <v>0</v>
      </c>
      <c r="M7816" s="35">
        <v>0</v>
      </c>
      <c r="N7816" s="35">
        <v>0</v>
      </c>
      <c r="O7816" s="35">
        <v>0</v>
      </c>
      <c r="P7816" s="36">
        <v>12</v>
      </c>
      <c r="Q7816" s="37">
        <v>86</v>
      </c>
      <c r="R7816" s="36">
        <v>0</v>
      </c>
      <c r="S7816" s="39">
        <f t="shared" si="273"/>
        <v>86</v>
      </c>
      <c r="T7816" s="34" t="s">
        <v>29</v>
      </c>
      <c r="U7816" s="12">
        <f>((alpha*(beta^speed))*(speed^ceta))</f>
        <v>9.9356930364652225</v>
      </c>
      <c r="V7816" s="8">
        <f t="shared" si="274"/>
        <v>86</v>
      </c>
    </row>
    <row r="7817" spans="1:22">
      <c r="A7817" s="34" t="s">
        <v>19</v>
      </c>
      <c r="B7817" s="34" t="s">
        <v>73</v>
      </c>
      <c r="C7817" s="5" t="s">
        <v>166</v>
      </c>
      <c r="D7817" s="35" t="s">
        <v>85</v>
      </c>
      <c r="E7817" s="36" t="s">
        <v>15</v>
      </c>
      <c r="F7817" s="37">
        <v>0</v>
      </c>
      <c r="G7817" s="38">
        <v>-0.02</v>
      </c>
      <c r="H7817" s="34">
        <v>0.99315688153280457</v>
      </c>
      <c r="I7817" s="35">
        <v>0.66882540738969454</v>
      </c>
      <c r="J7817" s="35">
        <v>24.061473117241665</v>
      </c>
      <c r="K7817" s="35">
        <v>-3.497837716530508E-2</v>
      </c>
      <c r="L7817" s="35">
        <v>0.53183640980221392</v>
      </c>
      <c r="M7817" s="35">
        <v>5.0672308135168757E-2</v>
      </c>
      <c r="N7817" s="35">
        <v>0</v>
      </c>
      <c r="O7817" s="35">
        <v>0</v>
      </c>
      <c r="P7817" s="36">
        <v>12</v>
      </c>
      <c r="Q7817" s="37">
        <v>86</v>
      </c>
      <c r="R7817" s="36">
        <v>10</v>
      </c>
      <c r="S7817" s="39">
        <f t="shared" si="273"/>
        <v>86</v>
      </c>
      <c r="T7817" s="34" t="s">
        <v>44</v>
      </c>
      <c r="U7817" s="12">
        <f>(alpha+(beta/(1+EXP((((-1)*ceta)+(delta*LN(speed)))+(epsilon*speed)))))</f>
        <v>0.69663635566860205</v>
      </c>
      <c r="V7817" s="8">
        <f t="shared" si="274"/>
        <v>86</v>
      </c>
    </row>
    <row r="7818" spans="1:22">
      <c r="A7818" s="34" t="s">
        <v>19</v>
      </c>
      <c r="B7818" s="34" t="s">
        <v>73</v>
      </c>
      <c r="C7818" s="5" t="s">
        <v>166</v>
      </c>
      <c r="D7818" s="35" t="s">
        <v>85</v>
      </c>
      <c r="E7818" s="36" t="s">
        <v>16</v>
      </c>
      <c r="F7818" s="37">
        <v>0</v>
      </c>
      <c r="G7818" s="38">
        <v>-0.02</v>
      </c>
      <c r="H7818" s="34">
        <v>0.98342257808958766</v>
      </c>
      <c r="I7818" s="35">
        <v>9.1872896992869296E-2</v>
      </c>
      <c r="J7818" s="35">
        <v>77.837504090563172</v>
      </c>
      <c r="K7818" s="35">
        <v>0.51280949014115451</v>
      </c>
      <c r="L7818" s="35">
        <v>0.94380718156979404</v>
      </c>
      <c r="M7818" s="35">
        <v>3.3719814672777703E-3</v>
      </c>
      <c r="N7818" s="35">
        <v>0</v>
      </c>
      <c r="O7818" s="35">
        <v>0</v>
      </c>
      <c r="P7818" s="36">
        <v>12</v>
      </c>
      <c r="Q7818" s="37">
        <v>86</v>
      </c>
      <c r="R7818" s="36">
        <v>10</v>
      </c>
      <c r="S7818" s="39">
        <f t="shared" si="273"/>
        <v>86</v>
      </c>
      <c r="T7818" s="34" t="s">
        <v>44</v>
      </c>
      <c r="U7818" s="12">
        <f>(alpha+(beta/(1+EXP((((-1)*ceta)+(delta*LN(speed)))+(epsilon*speed)))))</f>
        <v>1.5179205726187286</v>
      </c>
      <c r="V7818" s="8">
        <f t="shared" si="274"/>
        <v>86</v>
      </c>
    </row>
    <row r="7819" spans="1:22">
      <c r="A7819" s="34" t="s">
        <v>19</v>
      </c>
      <c r="B7819" s="34" t="s">
        <v>73</v>
      </c>
      <c r="C7819" s="5" t="s">
        <v>166</v>
      </c>
      <c r="D7819" s="35" t="s">
        <v>85</v>
      </c>
      <c r="E7819" s="36" t="s">
        <v>14</v>
      </c>
      <c r="F7819" s="37">
        <v>0</v>
      </c>
      <c r="G7819" s="38">
        <v>-0.02</v>
      </c>
      <c r="H7819" s="34">
        <v>0.99584471570943967</v>
      </c>
      <c r="I7819" s="35">
        <v>-8.3411742059933139E-2</v>
      </c>
      <c r="J7819" s="35">
        <v>6.2396912954945434E-2</v>
      </c>
      <c r="K7819" s="35">
        <v>-1.3097476437330425E-4</v>
      </c>
      <c r="L7819" s="35">
        <v>0</v>
      </c>
      <c r="M7819" s="35">
        <v>0</v>
      </c>
      <c r="N7819" s="35">
        <v>0</v>
      </c>
      <c r="O7819" s="35">
        <v>0</v>
      </c>
      <c r="P7819" s="36">
        <v>12</v>
      </c>
      <c r="Q7819" s="37">
        <v>86</v>
      </c>
      <c r="R7819" s="36">
        <v>5</v>
      </c>
      <c r="S7819" s="39">
        <f t="shared" si="273"/>
        <v>86</v>
      </c>
      <c r="T7819" s="34" t="s">
        <v>36</v>
      </c>
      <c r="U7819" s="12">
        <f>(1/(((ceta*(speed^2))+(beta*speed))+alpha))</f>
        <v>0.23180163523502426</v>
      </c>
      <c r="V7819" s="8">
        <f t="shared" si="274"/>
        <v>86</v>
      </c>
    </row>
    <row r="7820" spans="1:22">
      <c r="A7820" s="34" t="s">
        <v>19</v>
      </c>
      <c r="B7820" s="34" t="s">
        <v>73</v>
      </c>
      <c r="C7820" s="5" t="s">
        <v>166</v>
      </c>
      <c r="D7820" s="35" t="s">
        <v>85</v>
      </c>
      <c r="E7820" s="36" t="s">
        <v>18</v>
      </c>
      <c r="F7820" s="37">
        <v>0</v>
      </c>
      <c r="G7820" s="38">
        <v>-0.02</v>
      </c>
      <c r="H7820" s="34">
        <v>0.99059388112337332</v>
      </c>
      <c r="I7820" s="35">
        <v>12.942092759548675</v>
      </c>
      <c r="J7820" s="35">
        <v>1.0089197955590248</v>
      </c>
      <c r="K7820" s="35">
        <v>-1.1654934899368126</v>
      </c>
      <c r="L7820" s="35">
        <v>0</v>
      </c>
      <c r="M7820" s="35">
        <v>0</v>
      </c>
      <c r="N7820" s="35">
        <v>0</v>
      </c>
      <c r="O7820" s="35">
        <v>0</v>
      </c>
      <c r="P7820" s="36">
        <v>12</v>
      </c>
      <c r="Q7820" s="37">
        <v>86</v>
      </c>
      <c r="R7820" s="36">
        <v>0</v>
      </c>
      <c r="S7820" s="39">
        <f t="shared" si="273"/>
        <v>86</v>
      </c>
      <c r="T7820" s="34" t="s">
        <v>29</v>
      </c>
      <c r="U7820" s="12">
        <f>((alpha*(beta^speed))*(speed^ceta))</f>
        <v>0.1545362869956847</v>
      </c>
      <c r="V7820" s="8">
        <f t="shared" si="274"/>
        <v>86</v>
      </c>
    </row>
    <row r="7821" spans="1:22">
      <c r="A7821" s="34" t="s">
        <v>19</v>
      </c>
      <c r="B7821" s="34" t="s">
        <v>73</v>
      </c>
      <c r="C7821" s="5" t="s">
        <v>166</v>
      </c>
      <c r="D7821" s="35" t="s">
        <v>85</v>
      </c>
      <c r="E7821" s="36" t="s">
        <v>17</v>
      </c>
      <c r="F7821" s="37">
        <v>0</v>
      </c>
      <c r="G7821" s="38">
        <v>-0.02</v>
      </c>
      <c r="H7821" s="34">
        <v>0.98721137414191551</v>
      </c>
      <c r="I7821" s="35">
        <v>9.0634960992296509</v>
      </c>
      <c r="J7821" s="35">
        <v>-3.5403251791533661</v>
      </c>
      <c r="K7821" s="35">
        <v>-1.1556542583980571</v>
      </c>
      <c r="L7821" s="35">
        <v>0</v>
      </c>
      <c r="M7821" s="35">
        <v>0</v>
      </c>
      <c r="N7821" s="35">
        <v>0</v>
      </c>
      <c r="O7821" s="35">
        <v>0</v>
      </c>
      <c r="P7821" s="36">
        <v>12</v>
      </c>
      <c r="Q7821" s="37">
        <v>86</v>
      </c>
      <c r="R7821" s="36">
        <v>13</v>
      </c>
      <c r="S7821" s="39">
        <f t="shared" si="273"/>
        <v>86</v>
      </c>
      <c r="T7821" s="34" t="s">
        <v>50</v>
      </c>
      <c r="U7821" s="12">
        <f>EXP((alpha+(beta/speed))+(ceta*LN(speed)))</f>
        <v>48.16555341277774</v>
      </c>
      <c r="V7821" s="8">
        <f t="shared" si="274"/>
        <v>86</v>
      </c>
    </row>
    <row r="7822" spans="1:22">
      <c r="A7822" s="34" t="s">
        <v>19</v>
      </c>
      <c r="B7822" s="34" t="s">
        <v>73</v>
      </c>
      <c r="C7822" s="5" t="s">
        <v>166</v>
      </c>
      <c r="D7822" s="35" t="s">
        <v>85</v>
      </c>
      <c r="E7822" s="36" t="s">
        <v>15</v>
      </c>
      <c r="F7822" s="37">
        <v>50</v>
      </c>
      <c r="G7822" s="38">
        <v>-0.02</v>
      </c>
      <c r="H7822" s="34">
        <v>0.98225602456671413</v>
      </c>
      <c r="I7822" s="35">
        <v>0.51231959441454411</v>
      </c>
      <c r="J7822" s="35">
        <v>27.94213665197617</v>
      </c>
      <c r="K7822" s="35">
        <v>-0.64944566163227757</v>
      </c>
      <c r="L7822" s="35">
        <v>0.35354732755149737</v>
      </c>
      <c r="M7822" s="35">
        <v>4.5838422522781259E-2</v>
      </c>
      <c r="N7822" s="35">
        <v>0</v>
      </c>
      <c r="O7822" s="35">
        <v>0</v>
      </c>
      <c r="P7822" s="36">
        <v>12</v>
      </c>
      <c r="Q7822" s="37">
        <v>86</v>
      </c>
      <c r="R7822" s="36">
        <v>10</v>
      </c>
      <c r="S7822" s="39">
        <f t="shared" si="273"/>
        <v>86</v>
      </c>
      <c r="T7822" s="34" t="s">
        <v>44</v>
      </c>
      <c r="U7822" s="12">
        <f>(alpha+(beta/(1+EXP((((-1)*ceta)+(delta*LN(speed)))+(epsilon*speed)))))</f>
        <v>0.57084271416088972</v>
      </c>
      <c r="V7822" s="8">
        <f t="shared" si="274"/>
        <v>86</v>
      </c>
    </row>
    <row r="7823" spans="1:22">
      <c r="A7823" s="34" t="s">
        <v>19</v>
      </c>
      <c r="B7823" s="34" t="s">
        <v>73</v>
      </c>
      <c r="C7823" s="5" t="s">
        <v>166</v>
      </c>
      <c r="D7823" s="35" t="s">
        <v>85</v>
      </c>
      <c r="E7823" s="36" t="s">
        <v>16</v>
      </c>
      <c r="F7823" s="37">
        <v>50</v>
      </c>
      <c r="G7823" s="38">
        <v>-0.02</v>
      </c>
      <c r="H7823" s="34">
        <v>0.97079401207820482</v>
      </c>
      <c r="I7823" s="35">
        <v>-3.4757397481258558</v>
      </c>
      <c r="J7823" s="35">
        <v>110.24694194928634</v>
      </c>
      <c r="K7823" s="35">
        <v>-0.4259383979490769</v>
      </c>
      <c r="L7823" s="35">
        <v>0.58339645749881341</v>
      </c>
      <c r="M7823" s="35">
        <v>1.6325542579277109E-3</v>
      </c>
      <c r="N7823" s="35">
        <v>0</v>
      </c>
      <c r="O7823" s="35">
        <v>0</v>
      </c>
      <c r="P7823" s="36">
        <v>12</v>
      </c>
      <c r="Q7823" s="37">
        <v>86</v>
      </c>
      <c r="R7823" s="36">
        <v>10</v>
      </c>
      <c r="S7823" s="39">
        <f t="shared" si="273"/>
        <v>86</v>
      </c>
      <c r="T7823" s="34" t="s">
        <v>44</v>
      </c>
      <c r="U7823" s="12">
        <f>(alpha+(beta/(1+EXP((((-1)*ceta)+(delta*LN(speed)))+(epsilon*speed)))))</f>
        <v>0.98978343071722774</v>
      </c>
      <c r="V7823" s="8">
        <f t="shared" si="274"/>
        <v>86</v>
      </c>
    </row>
    <row r="7824" spans="1:22">
      <c r="A7824" s="34" t="s">
        <v>19</v>
      </c>
      <c r="B7824" s="34" t="s">
        <v>73</v>
      </c>
      <c r="C7824" s="5" t="s">
        <v>166</v>
      </c>
      <c r="D7824" s="35" t="s">
        <v>85</v>
      </c>
      <c r="E7824" s="36" t="s">
        <v>14</v>
      </c>
      <c r="F7824" s="37">
        <v>50</v>
      </c>
      <c r="G7824" s="38">
        <v>-0.02</v>
      </c>
      <c r="H7824" s="34">
        <v>0.99599694403596173</v>
      </c>
      <c r="I7824" s="35">
        <v>17.479017892019041</v>
      </c>
      <c r="J7824" s="35">
        <v>0.99563756444511586</v>
      </c>
      <c r="K7824" s="35">
        <v>-0.97529716642146469</v>
      </c>
      <c r="L7824" s="35">
        <v>0</v>
      </c>
      <c r="M7824" s="35">
        <v>0</v>
      </c>
      <c r="N7824" s="35">
        <v>0</v>
      </c>
      <c r="O7824" s="35">
        <v>0</v>
      </c>
      <c r="P7824" s="36">
        <v>12</v>
      </c>
      <c r="Q7824" s="37">
        <v>86</v>
      </c>
      <c r="R7824" s="36">
        <v>0</v>
      </c>
      <c r="S7824" s="39">
        <f t="shared" si="273"/>
        <v>86</v>
      </c>
      <c r="T7824" s="34" t="s">
        <v>29</v>
      </c>
      <c r="U7824" s="12">
        <f>((alpha*(beta^speed))*(speed^ceta))</f>
        <v>0.15578143932409047</v>
      </c>
      <c r="V7824" s="8">
        <f t="shared" si="274"/>
        <v>86</v>
      </c>
    </row>
    <row r="7825" spans="1:22">
      <c r="A7825" s="34" t="s">
        <v>19</v>
      </c>
      <c r="B7825" s="34" t="s">
        <v>73</v>
      </c>
      <c r="C7825" s="5" t="s">
        <v>166</v>
      </c>
      <c r="D7825" s="35" t="s">
        <v>85</v>
      </c>
      <c r="E7825" s="36" t="s">
        <v>18</v>
      </c>
      <c r="F7825" s="37">
        <v>50</v>
      </c>
      <c r="G7825" s="38">
        <v>-0.02</v>
      </c>
      <c r="H7825" s="34">
        <v>0.99123342942178294</v>
      </c>
      <c r="I7825" s="35">
        <v>6.1715327178245527</v>
      </c>
      <c r="J7825" s="35">
        <v>0.9952894384051475</v>
      </c>
      <c r="K7825" s="35">
        <v>-0.82434269691644857</v>
      </c>
      <c r="L7825" s="35">
        <v>0</v>
      </c>
      <c r="M7825" s="35">
        <v>0</v>
      </c>
      <c r="N7825" s="35">
        <v>0</v>
      </c>
      <c r="O7825" s="35">
        <v>0</v>
      </c>
      <c r="P7825" s="36">
        <v>12</v>
      </c>
      <c r="Q7825" s="37">
        <v>86</v>
      </c>
      <c r="R7825" s="36">
        <v>0</v>
      </c>
      <c r="S7825" s="39">
        <f t="shared" si="273"/>
        <v>86</v>
      </c>
      <c r="T7825" s="34" t="s">
        <v>29</v>
      </c>
      <c r="U7825" s="12">
        <f>((alpha*(beta^speed))*(speed^ceta))</f>
        <v>0.10455658305078332</v>
      </c>
      <c r="V7825" s="8">
        <f t="shared" si="274"/>
        <v>86</v>
      </c>
    </row>
    <row r="7826" spans="1:22">
      <c r="A7826" s="34" t="s">
        <v>19</v>
      </c>
      <c r="B7826" s="34" t="s">
        <v>73</v>
      </c>
      <c r="C7826" s="5" t="s">
        <v>166</v>
      </c>
      <c r="D7826" s="35" t="s">
        <v>85</v>
      </c>
      <c r="E7826" s="36" t="s">
        <v>17</v>
      </c>
      <c r="F7826" s="37">
        <v>50</v>
      </c>
      <c r="G7826" s="38">
        <v>-0.02</v>
      </c>
      <c r="H7826" s="34">
        <v>0.97752178118799937</v>
      </c>
      <c r="I7826" s="35">
        <v>1933.074934938682</v>
      </c>
      <c r="J7826" s="35">
        <v>0.98390416552158777</v>
      </c>
      <c r="K7826" s="35">
        <v>-0.56933541306604363</v>
      </c>
      <c r="L7826" s="35">
        <v>0</v>
      </c>
      <c r="M7826" s="35">
        <v>0</v>
      </c>
      <c r="N7826" s="35">
        <v>0</v>
      </c>
      <c r="O7826" s="35">
        <v>0</v>
      </c>
      <c r="P7826" s="36">
        <v>12</v>
      </c>
      <c r="Q7826" s="37">
        <v>86</v>
      </c>
      <c r="R7826" s="36">
        <v>0</v>
      </c>
      <c r="S7826" s="39">
        <f t="shared" si="273"/>
        <v>86</v>
      </c>
      <c r="T7826" s="34" t="s">
        <v>29</v>
      </c>
      <c r="U7826" s="12">
        <f>((alpha*(beta^speed))*(speed^ceta))</f>
        <v>37.914990260982066</v>
      </c>
      <c r="V7826" s="8">
        <f t="shared" si="274"/>
        <v>86</v>
      </c>
    </row>
    <row r="7827" spans="1:22">
      <c r="A7827" s="34" t="s">
        <v>19</v>
      </c>
      <c r="B7827" s="34" t="s">
        <v>73</v>
      </c>
      <c r="C7827" s="5" t="s">
        <v>166</v>
      </c>
      <c r="D7827" s="35" t="s">
        <v>85</v>
      </c>
      <c r="E7827" s="36" t="s">
        <v>15</v>
      </c>
      <c r="F7827" s="37">
        <v>100</v>
      </c>
      <c r="G7827" s="38">
        <v>-0.02</v>
      </c>
      <c r="H7827" s="34">
        <v>0.97234631314049136</v>
      </c>
      <c r="I7827" s="35">
        <v>-1.6937527094008008E-5</v>
      </c>
      <c r="J7827" s="35">
        <v>3.3478058738796133E-3</v>
      </c>
      <c r="K7827" s="35">
        <v>-0.22817036013989048</v>
      </c>
      <c r="L7827" s="35">
        <v>6.1040691956797701</v>
      </c>
      <c r="M7827" s="35">
        <v>0</v>
      </c>
      <c r="N7827" s="35">
        <v>0</v>
      </c>
      <c r="O7827" s="35">
        <v>0</v>
      </c>
      <c r="P7827" s="36">
        <v>12</v>
      </c>
      <c r="Q7827" s="37">
        <v>86</v>
      </c>
      <c r="R7827" s="36">
        <v>14</v>
      </c>
      <c r="S7827" s="39">
        <f t="shared" si="273"/>
        <v>86</v>
      </c>
      <c r="T7827" s="34" t="s">
        <v>51</v>
      </c>
      <c r="U7827" s="12">
        <f>(((alpha*(speed^3))+(beta*(speed^2))+(ceta*speed))+delta)</f>
        <v>0.46857473355645141</v>
      </c>
      <c r="V7827" s="8">
        <f t="shared" si="274"/>
        <v>86</v>
      </c>
    </row>
    <row r="7828" spans="1:22">
      <c r="A7828" s="34" t="s">
        <v>19</v>
      </c>
      <c r="B7828" s="34" t="s">
        <v>73</v>
      </c>
      <c r="C7828" s="5" t="s">
        <v>166</v>
      </c>
      <c r="D7828" s="35" t="s">
        <v>85</v>
      </c>
      <c r="E7828" s="36" t="s">
        <v>16</v>
      </c>
      <c r="F7828" s="37">
        <v>100</v>
      </c>
      <c r="G7828" s="38">
        <v>-0.02</v>
      </c>
      <c r="H7828" s="34">
        <v>0.96074647337011521</v>
      </c>
      <c r="I7828" s="35">
        <v>-5.4057550691798986E-5</v>
      </c>
      <c r="J7828" s="35">
        <v>9.887731964085808E-3</v>
      </c>
      <c r="K7828" s="35">
        <v>-0.65865781425422598</v>
      </c>
      <c r="L7828" s="35">
        <v>18.145541207853142</v>
      </c>
      <c r="M7828" s="35">
        <v>0</v>
      </c>
      <c r="N7828" s="35">
        <v>0</v>
      </c>
      <c r="O7828" s="35">
        <v>0</v>
      </c>
      <c r="P7828" s="36">
        <v>12</v>
      </c>
      <c r="Q7828" s="37">
        <v>86</v>
      </c>
      <c r="R7828" s="36">
        <v>14</v>
      </c>
      <c r="S7828" s="39">
        <f t="shared" si="273"/>
        <v>86</v>
      </c>
      <c r="T7828" s="34" t="s">
        <v>51</v>
      </c>
      <c r="U7828" s="12">
        <f>(((alpha*(speed^3))+(beta*(speed^2))+(ceta*speed))+delta)</f>
        <v>0.24700532554545163</v>
      </c>
      <c r="V7828" s="8">
        <f t="shared" si="274"/>
        <v>86</v>
      </c>
    </row>
    <row r="7829" spans="1:22">
      <c r="A7829" s="34" t="s">
        <v>19</v>
      </c>
      <c r="B7829" s="34" t="s">
        <v>73</v>
      </c>
      <c r="C7829" s="5" t="s">
        <v>166</v>
      </c>
      <c r="D7829" s="35" t="s">
        <v>85</v>
      </c>
      <c r="E7829" s="36" t="s">
        <v>14</v>
      </c>
      <c r="F7829" s="37">
        <v>100</v>
      </c>
      <c r="G7829" s="38">
        <v>-0.02</v>
      </c>
      <c r="H7829" s="34">
        <v>0.99541649242236485</v>
      </c>
      <c r="I7829" s="35">
        <v>-9.6801697542248044E-2</v>
      </c>
      <c r="J7829" s="35">
        <v>19.687502471523796</v>
      </c>
      <c r="K7829" s="35">
        <v>-2.0495814560813674E-2</v>
      </c>
      <c r="L7829" s="35">
        <v>0.99281591856698681</v>
      </c>
      <c r="M7829" s="35">
        <v>5.6446198330030155E-5</v>
      </c>
      <c r="N7829" s="35">
        <v>0</v>
      </c>
      <c r="O7829" s="35">
        <v>0</v>
      </c>
      <c r="P7829" s="36">
        <v>12</v>
      </c>
      <c r="Q7829" s="37">
        <v>86</v>
      </c>
      <c r="R7829" s="36">
        <v>10</v>
      </c>
      <c r="S7829" s="39">
        <f t="shared" si="273"/>
        <v>86</v>
      </c>
      <c r="T7829" s="34" t="s">
        <v>44</v>
      </c>
      <c r="U7829" s="12">
        <f>(alpha+(beta/(1+EXP((((-1)*ceta)+(delta*LN(speed)))+(epsilon*speed)))))</f>
        <v>0.13098387556289875</v>
      </c>
      <c r="V7829" s="8">
        <f t="shared" si="274"/>
        <v>86</v>
      </c>
    </row>
    <row r="7830" spans="1:22">
      <c r="A7830" s="34" t="s">
        <v>19</v>
      </c>
      <c r="B7830" s="34" t="s">
        <v>73</v>
      </c>
      <c r="C7830" s="5" t="s">
        <v>166</v>
      </c>
      <c r="D7830" s="35" t="s">
        <v>85</v>
      </c>
      <c r="E7830" s="36" t="s">
        <v>18</v>
      </c>
      <c r="F7830" s="37">
        <v>100</v>
      </c>
      <c r="G7830" s="38">
        <v>-0.02</v>
      </c>
      <c r="H7830" s="34">
        <v>0.98629448494259808</v>
      </c>
      <c r="I7830" s="35">
        <v>0.68331456973825189</v>
      </c>
      <c r="J7830" s="35">
        <v>4.3124879737649773E-2</v>
      </c>
      <c r="K7830" s="35">
        <v>0.65105672916664115</v>
      </c>
      <c r="L7830" s="35">
        <v>0</v>
      </c>
      <c r="M7830" s="35">
        <v>0</v>
      </c>
      <c r="N7830" s="35">
        <v>0</v>
      </c>
      <c r="O7830" s="35">
        <v>0</v>
      </c>
      <c r="P7830" s="36">
        <v>12</v>
      </c>
      <c r="Q7830" s="37">
        <v>86</v>
      </c>
      <c r="R7830" s="36">
        <v>2</v>
      </c>
      <c r="S7830" s="39">
        <f t="shared" si="273"/>
        <v>86</v>
      </c>
      <c r="T7830" s="34" t="s">
        <v>31</v>
      </c>
      <c r="U7830" s="12">
        <f>((alpha+(beta*speed))^((-1)/ceta))</f>
        <v>0.10301139311903006</v>
      </c>
      <c r="V7830" s="8">
        <f t="shared" si="274"/>
        <v>86</v>
      </c>
    </row>
    <row r="7831" spans="1:22">
      <c r="A7831" s="34" t="s">
        <v>19</v>
      </c>
      <c r="B7831" s="34" t="s">
        <v>73</v>
      </c>
      <c r="C7831" s="5" t="s">
        <v>166</v>
      </c>
      <c r="D7831" s="35" t="s">
        <v>85</v>
      </c>
      <c r="E7831" s="36" t="s">
        <v>17</v>
      </c>
      <c r="F7831" s="37">
        <v>100</v>
      </c>
      <c r="G7831" s="38">
        <v>-0.02</v>
      </c>
      <c r="H7831" s="34">
        <v>0.96843498361164992</v>
      </c>
      <c r="I7831" s="35">
        <v>-2.0698721098272202E-3</v>
      </c>
      <c r="J7831" s="35">
        <v>0.38251938575945116</v>
      </c>
      <c r="K7831" s="35">
        <v>-25.076707767696277</v>
      </c>
      <c r="L7831" s="35">
        <v>656.89563121924039</v>
      </c>
      <c r="M7831" s="35">
        <v>0</v>
      </c>
      <c r="N7831" s="35">
        <v>0</v>
      </c>
      <c r="O7831" s="35">
        <v>0</v>
      </c>
      <c r="P7831" s="36">
        <v>12</v>
      </c>
      <c r="Q7831" s="37">
        <v>86</v>
      </c>
      <c r="R7831" s="36">
        <v>14</v>
      </c>
      <c r="S7831" s="39">
        <f t="shared" si="273"/>
        <v>86</v>
      </c>
      <c r="T7831" s="34" t="s">
        <v>51</v>
      </c>
      <c r="U7831" s="12">
        <f>(((alpha*(speed^3))+(beta*(speed^2))+(ceta*speed))+delta)</f>
        <v>12.857565585998827</v>
      </c>
      <c r="V7831" s="8">
        <f t="shared" si="274"/>
        <v>86</v>
      </c>
    </row>
    <row r="7832" spans="1:22">
      <c r="A7832" s="34" t="s">
        <v>19</v>
      </c>
      <c r="B7832" s="34" t="s">
        <v>73</v>
      </c>
      <c r="C7832" s="5" t="s">
        <v>166</v>
      </c>
      <c r="D7832" s="35" t="s">
        <v>85</v>
      </c>
      <c r="E7832" s="36" t="s">
        <v>15</v>
      </c>
      <c r="F7832" s="37">
        <v>0</v>
      </c>
      <c r="G7832" s="38">
        <v>0.02</v>
      </c>
      <c r="H7832" s="34">
        <v>0.97852482073871694</v>
      </c>
      <c r="I7832" s="35">
        <v>49.844594694140753</v>
      </c>
      <c r="J7832" s="35">
        <v>1.0128047658885528</v>
      </c>
      <c r="K7832" s="35">
        <v>-1.0291153224084124</v>
      </c>
      <c r="L7832" s="35">
        <v>0</v>
      </c>
      <c r="M7832" s="35">
        <v>0</v>
      </c>
      <c r="N7832" s="35">
        <v>0</v>
      </c>
      <c r="O7832" s="35">
        <v>0</v>
      </c>
      <c r="P7832" s="36">
        <v>12</v>
      </c>
      <c r="Q7832" s="37">
        <v>86</v>
      </c>
      <c r="R7832" s="36">
        <v>0</v>
      </c>
      <c r="S7832" s="39">
        <f t="shared" si="273"/>
        <v>86</v>
      </c>
      <c r="T7832" s="34" t="s">
        <v>29</v>
      </c>
      <c r="U7832" s="12">
        <f>((alpha*(beta^speed))*(speed^ceta))</f>
        <v>1.5205804208011799</v>
      </c>
      <c r="V7832" s="8">
        <f t="shared" si="274"/>
        <v>86</v>
      </c>
    </row>
    <row r="7833" spans="1:22">
      <c r="A7833" s="34" t="s">
        <v>19</v>
      </c>
      <c r="B7833" s="34" t="s">
        <v>73</v>
      </c>
      <c r="C7833" s="5" t="s">
        <v>166</v>
      </c>
      <c r="D7833" s="35" t="s">
        <v>85</v>
      </c>
      <c r="E7833" s="36" t="s">
        <v>16</v>
      </c>
      <c r="F7833" s="37">
        <v>0</v>
      </c>
      <c r="G7833" s="38">
        <v>0.02</v>
      </c>
      <c r="H7833" s="34">
        <v>0.9837978330541669</v>
      </c>
      <c r="I7833" s="35">
        <v>62.336325304928579</v>
      </c>
      <c r="J7833" s="35">
        <v>1.0082987447246294</v>
      </c>
      <c r="K7833" s="35">
        <v>-0.5628130991728163</v>
      </c>
      <c r="L7833" s="35">
        <v>0</v>
      </c>
      <c r="M7833" s="35">
        <v>0</v>
      </c>
      <c r="N7833" s="35">
        <v>0</v>
      </c>
      <c r="O7833" s="35">
        <v>0</v>
      </c>
      <c r="P7833" s="36">
        <v>12</v>
      </c>
      <c r="Q7833" s="37">
        <v>86</v>
      </c>
      <c r="R7833" s="36">
        <v>0</v>
      </c>
      <c r="S7833" s="39">
        <f t="shared" si="273"/>
        <v>86</v>
      </c>
      <c r="T7833" s="34" t="s">
        <v>29</v>
      </c>
      <c r="U7833" s="12">
        <f>((alpha*(beta^speed))*(speed^ceta))</f>
        <v>10.343168719937921</v>
      </c>
      <c r="V7833" s="8">
        <f t="shared" si="274"/>
        <v>86</v>
      </c>
    </row>
    <row r="7834" spans="1:22">
      <c r="A7834" s="34" t="s">
        <v>19</v>
      </c>
      <c r="B7834" s="34" t="s">
        <v>73</v>
      </c>
      <c r="C7834" s="5" t="s">
        <v>166</v>
      </c>
      <c r="D7834" s="35" t="s">
        <v>85</v>
      </c>
      <c r="E7834" s="36" t="s">
        <v>14</v>
      </c>
      <c r="F7834" s="37">
        <v>0</v>
      </c>
      <c r="G7834" s="38">
        <v>0.02</v>
      </c>
      <c r="H7834" s="34">
        <v>0.99702446164407799</v>
      </c>
      <c r="I7834" s="35">
        <v>11.287578792731578</v>
      </c>
      <c r="J7834" s="35">
        <v>-0.76337667894762862</v>
      </c>
      <c r="K7834" s="35">
        <v>660.07071090758859</v>
      </c>
      <c r="L7834" s="35">
        <v>-3.4449522993816939</v>
      </c>
      <c r="M7834" s="35">
        <v>0</v>
      </c>
      <c r="N7834" s="35">
        <v>0</v>
      </c>
      <c r="O7834" s="35">
        <v>0</v>
      </c>
      <c r="P7834" s="36">
        <v>12</v>
      </c>
      <c r="Q7834" s="37">
        <v>86</v>
      </c>
      <c r="R7834" s="36">
        <v>1</v>
      </c>
      <c r="S7834" s="39">
        <f t="shared" si="273"/>
        <v>86</v>
      </c>
      <c r="T7834" s="34" t="s">
        <v>30</v>
      </c>
      <c r="U7834" s="12">
        <f>((alpha*(speed^beta))+(ceta*(speed^delta)))</f>
        <v>0.37671653186642945</v>
      </c>
      <c r="V7834" s="8">
        <f t="shared" si="274"/>
        <v>86</v>
      </c>
    </row>
    <row r="7835" spans="1:22">
      <c r="A7835" s="34" t="s">
        <v>19</v>
      </c>
      <c r="B7835" s="34" t="s">
        <v>73</v>
      </c>
      <c r="C7835" s="5" t="s">
        <v>166</v>
      </c>
      <c r="D7835" s="35" t="s">
        <v>85</v>
      </c>
      <c r="E7835" s="36" t="s">
        <v>18</v>
      </c>
      <c r="F7835" s="37">
        <v>0</v>
      </c>
      <c r="G7835" s="38">
        <v>0.02</v>
      </c>
      <c r="H7835" s="34">
        <v>0.99395662630483006</v>
      </c>
      <c r="I7835" s="35">
        <v>0.17969450263203976</v>
      </c>
      <c r="J7835" s="35">
        <v>9.2468506631512598E-2</v>
      </c>
      <c r="K7835" s="35">
        <v>-6.1856563531682601E-4</v>
      </c>
      <c r="L7835" s="35">
        <v>0</v>
      </c>
      <c r="M7835" s="35">
        <v>0</v>
      </c>
      <c r="N7835" s="35">
        <v>0</v>
      </c>
      <c r="O7835" s="35">
        <v>0</v>
      </c>
      <c r="P7835" s="36">
        <v>12</v>
      </c>
      <c r="Q7835" s="37">
        <v>86</v>
      </c>
      <c r="R7835" s="36">
        <v>5</v>
      </c>
      <c r="S7835" s="39">
        <f t="shared" si="273"/>
        <v>86</v>
      </c>
      <c r="T7835" s="34" t="s">
        <v>36</v>
      </c>
      <c r="U7835" s="12">
        <f>(1/(((ceta*(speed^2))+(beta*speed))+alpha))</f>
        <v>0.28112988982647175</v>
      </c>
      <c r="V7835" s="8">
        <f t="shared" si="274"/>
        <v>86</v>
      </c>
    </row>
    <row r="7836" spans="1:22">
      <c r="A7836" s="34" t="s">
        <v>19</v>
      </c>
      <c r="B7836" s="34" t="s">
        <v>73</v>
      </c>
      <c r="C7836" s="5" t="s">
        <v>166</v>
      </c>
      <c r="D7836" s="35" t="s">
        <v>85</v>
      </c>
      <c r="E7836" s="36" t="s">
        <v>17</v>
      </c>
      <c r="F7836" s="37">
        <v>0</v>
      </c>
      <c r="G7836" s="38">
        <v>0.02</v>
      </c>
      <c r="H7836" s="34">
        <v>0.99262594772274759</v>
      </c>
      <c r="I7836" s="35">
        <v>2868.643961308785</v>
      </c>
      <c r="J7836" s="35">
        <v>1.0102126216921066</v>
      </c>
      <c r="K7836" s="35">
        <v>-0.70435762289074277</v>
      </c>
      <c r="L7836" s="35">
        <v>0</v>
      </c>
      <c r="M7836" s="35">
        <v>0</v>
      </c>
      <c r="N7836" s="35">
        <v>0</v>
      </c>
      <c r="O7836" s="35">
        <v>0</v>
      </c>
      <c r="P7836" s="36">
        <v>12</v>
      </c>
      <c r="Q7836" s="37">
        <v>86</v>
      </c>
      <c r="R7836" s="36">
        <v>0</v>
      </c>
      <c r="S7836" s="39">
        <f t="shared" si="273"/>
        <v>86</v>
      </c>
      <c r="T7836" s="34" t="s">
        <v>29</v>
      </c>
      <c r="U7836" s="12">
        <f>((alpha*(beta^speed))*(speed^ceta))</f>
        <v>298.26197347421981</v>
      </c>
      <c r="V7836" s="8">
        <f t="shared" si="274"/>
        <v>86</v>
      </c>
    </row>
    <row r="7837" spans="1:22">
      <c r="A7837" s="34" t="s">
        <v>19</v>
      </c>
      <c r="B7837" s="34" t="s">
        <v>73</v>
      </c>
      <c r="C7837" s="5" t="s">
        <v>166</v>
      </c>
      <c r="D7837" s="35" t="s">
        <v>85</v>
      </c>
      <c r="E7837" s="36" t="s">
        <v>15</v>
      </c>
      <c r="F7837" s="37">
        <v>50</v>
      </c>
      <c r="G7837" s="38">
        <v>0.02</v>
      </c>
      <c r="H7837" s="34">
        <v>0.93021114808036598</v>
      </c>
      <c r="I7837" s="35">
        <v>-1.9542939079865143E-5</v>
      </c>
      <c r="J7837" s="35">
        <v>3.6670909943776436E-3</v>
      </c>
      <c r="K7837" s="35">
        <v>-0.22946883167770463</v>
      </c>
      <c r="L7837" s="35">
        <v>7.0213403176576312</v>
      </c>
      <c r="M7837" s="35">
        <v>0</v>
      </c>
      <c r="N7837" s="35">
        <v>0</v>
      </c>
      <c r="O7837" s="35">
        <v>0</v>
      </c>
      <c r="P7837" s="36">
        <v>12</v>
      </c>
      <c r="Q7837" s="37">
        <v>86</v>
      </c>
      <c r="R7837" s="36">
        <v>14</v>
      </c>
      <c r="S7837" s="39">
        <f t="shared" si="273"/>
        <v>86</v>
      </c>
      <c r="T7837" s="34" t="s">
        <v>51</v>
      </c>
      <c r="U7837" s="12">
        <f>(((alpha*(speed^3))+(beta*(speed^2))+(ceta*speed))+delta)</f>
        <v>1.9784221284093819</v>
      </c>
      <c r="V7837" s="8">
        <f t="shared" si="274"/>
        <v>86</v>
      </c>
    </row>
    <row r="7838" spans="1:22">
      <c r="A7838" s="34" t="s">
        <v>19</v>
      </c>
      <c r="B7838" s="34" t="s">
        <v>73</v>
      </c>
      <c r="C7838" s="5" t="s">
        <v>166</v>
      </c>
      <c r="D7838" s="35" t="s">
        <v>85</v>
      </c>
      <c r="E7838" s="36" t="s">
        <v>16</v>
      </c>
      <c r="F7838" s="37">
        <v>50</v>
      </c>
      <c r="G7838" s="38">
        <v>0.02</v>
      </c>
      <c r="H7838" s="34">
        <v>0.97806380407858828</v>
      </c>
      <c r="I7838" s="35">
        <v>72.376351340208302</v>
      </c>
      <c r="J7838" s="35">
        <v>-0.71895270323529248</v>
      </c>
      <c r="K7838" s="35">
        <v>8.3645522265542915</v>
      </c>
      <c r="L7838" s="35">
        <v>4.1900431534889399E-2</v>
      </c>
      <c r="M7838" s="35">
        <v>0</v>
      </c>
      <c r="N7838" s="35">
        <v>0</v>
      </c>
      <c r="O7838" s="35">
        <v>0</v>
      </c>
      <c r="P7838" s="36">
        <v>12</v>
      </c>
      <c r="Q7838" s="37">
        <v>86</v>
      </c>
      <c r="R7838" s="36">
        <v>1</v>
      </c>
      <c r="S7838" s="39">
        <f t="shared" si="273"/>
        <v>86</v>
      </c>
      <c r="T7838" s="34" t="s">
        <v>30</v>
      </c>
      <c r="U7838" s="12">
        <f>((alpha*(speed^beta))+(ceta*(speed^delta)))</f>
        <v>13.023849450873568</v>
      </c>
      <c r="V7838" s="8">
        <f t="shared" si="274"/>
        <v>86</v>
      </c>
    </row>
    <row r="7839" spans="1:22">
      <c r="A7839" s="34" t="s">
        <v>19</v>
      </c>
      <c r="B7839" s="34" t="s">
        <v>73</v>
      </c>
      <c r="C7839" s="5" t="s">
        <v>166</v>
      </c>
      <c r="D7839" s="35" t="s">
        <v>85</v>
      </c>
      <c r="E7839" s="36" t="s">
        <v>14</v>
      </c>
      <c r="F7839" s="37">
        <v>50</v>
      </c>
      <c r="G7839" s="38">
        <v>0.02</v>
      </c>
      <c r="H7839" s="34">
        <v>0.9953190232334993</v>
      </c>
      <c r="I7839" s="35">
        <v>4.1217764132605146E-2</v>
      </c>
      <c r="J7839" s="35">
        <v>4.5960653660298605E-2</v>
      </c>
      <c r="K7839" s="35">
        <v>-2.851043507036083E-4</v>
      </c>
      <c r="L7839" s="35">
        <v>0</v>
      </c>
      <c r="M7839" s="35">
        <v>0</v>
      </c>
      <c r="N7839" s="35">
        <v>0</v>
      </c>
      <c r="O7839" s="35">
        <v>0</v>
      </c>
      <c r="P7839" s="36">
        <v>12</v>
      </c>
      <c r="Q7839" s="37">
        <v>86</v>
      </c>
      <c r="R7839" s="36">
        <v>5</v>
      </c>
      <c r="S7839" s="39">
        <f t="shared" si="273"/>
        <v>86</v>
      </c>
      <c r="T7839" s="34" t="s">
        <v>36</v>
      </c>
      <c r="U7839" s="12">
        <f>(1/(((ceta*(speed^2))+(beta*speed))+alpha))</f>
        <v>0.53044707851967854</v>
      </c>
      <c r="V7839" s="8">
        <f t="shared" si="274"/>
        <v>86</v>
      </c>
    </row>
    <row r="7840" spans="1:22">
      <c r="A7840" s="34" t="s">
        <v>19</v>
      </c>
      <c r="B7840" s="34" t="s">
        <v>73</v>
      </c>
      <c r="C7840" s="5" t="s">
        <v>166</v>
      </c>
      <c r="D7840" s="35" t="s">
        <v>85</v>
      </c>
      <c r="E7840" s="36" t="s">
        <v>18</v>
      </c>
      <c r="F7840" s="37">
        <v>50</v>
      </c>
      <c r="G7840" s="38">
        <v>0.02</v>
      </c>
      <c r="H7840" s="34">
        <v>0.96891890369754463</v>
      </c>
      <c r="I7840" s="35">
        <v>5.6984131359913368</v>
      </c>
      <c r="J7840" s="35">
        <v>1.0105878103702108</v>
      </c>
      <c r="K7840" s="35">
        <v>-0.79803732683361517</v>
      </c>
      <c r="L7840" s="35">
        <v>0</v>
      </c>
      <c r="M7840" s="35">
        <v>0</v>
      </c>
      <c r="N7840" s="35">
        <v>0</v>
      </c>
      <c r="O7840" s="35">
        <v>0</v>
      </c>
      <c r="P7840" s="36">
        <v>12</v>
      </c>
      <c r="Q7840" s="37">
        <v>86</v>
      </c>
      <c r="R7840" s="36">
        <v>0</v>
      </c>
      <c r="S7840" s="39">
        <f t="shared" si="273"/>
        <v>86</v>
      </c>
      <c r="T7840" s="34" t="s">
        <v>29</v>
      </c>
      <c r="U7840" s="12">
        <f>((alpha*(beta^speed))*(speed^ceta))</f>
        <v>0.40301455712062439</v>
      </c>
      <c r="V7840" s="8">
        <f t="shared" si="274"/>
        <v>86</v>
      </c>
    </row>
    <row r="7841" spans="1:22">
      <c r="A7841" s="34" t="s">
        <v>19</v>
      </c>
      <c r="B7841" s="34" t="s">
        <v>73</v>
      </c>
      <c r="C7841" s="5" t="s">
        <v>166</v>
      </c>
      <c r="D7841" s="35" t="s">
        <v>85</v>
      </c>
      <c r="E7841" s="36" t="s">
        <v>17</v>
      </c>
      <c r="F7841" s="37">
        <v>50</v>
      </c>
      <c r="G7841" s="38">
        <v>0.02</v>
      </c>
      <c r="H7841" s="34">
        <v>0.98398613217889741</v>
      </c>
      <c r="I7841" s="35">
        <v>2559.4160692026007</v>
      </c>
      <c r="J7841" s="35">
        <v>1.0080738113357572</v>
      </c>
      <c r="K7841" s="35">
        <v>-0.56449013241903878</v>
      </c>
      <c r="L7841" s="35">
        <v>0</v>
      </c>
      <c r="M7841" s="35">
        <v>0</v>
      </c>
      <c r="N7841" s="35">
        <v>0</v>
      </c>
      <c r="O7841" s="35">
        <v>0</v>
      </c>
      <c r="P7841" s="36">
        <v>12</v>
      </c>
      <c r="Q7841" s="37">
        <v>86</v>
      </c>
      <c r="R7841" s="36">
        <v>0</v>
      </c>
      <c r="S7841" s="39">
        <f t="shared" si="273"/>
        <v>86</v>
      </c>
      <c r="T7841" s="34" t="s">
        <v>29</v>
      </c>
      <c r="U7841" s="12">
        <f>((alpha*(beta^speed))*(speed^ceta))</f>
        <v>413.50064460819004</v>
      </c>
      <c r="V7841" s="8">
        <f t="shared" si="274"/>
        <v>86</v>
      </c>
    </row>
    <row r="7842" spans="1:22">
      <c r="A7842" s="34" t="s">
        <v>19</v>
      </c>
      <c r="B7842" s="34" t="s">
        <v>73</v>
      </c>
      <c r="C7842" s="5" t="s">
        <v>166</v>
      </c>
      <c r="D7842" s="35" t="s">
        <v>85</v>
      </c>
      <c r="E7842" s="36" t="s">
        <v>15</v>
      </c>
      <c r="F7842" s="37">
        <v>100</v>
      </c>
      <c r="G7842" s="38">
        <v>0.02</v>
      </c>
      <c r="H7842" s="34">
        <v>0.94080610229596373</v>
      </c>
      <c r="I7842" s="35">
        <v>2.4741210347611804</v>
      </c>
      <c r="J7842" s="35">
        <v>3.3268082283205032</v>
      </c>
      <c r="K7842" s="35">
        <v>2.7950412559827154</v>
      </c>
      <c r="L7842" s="35">
        <v>-0.13094596550520227</v>
      </c>
      <c r="M7842" s="35">
        <v>0.11762742556125089</v>
      </c>
      <c r="N7842" s="35">
        <v>0</v>
      </c>
      <c r="O7842" s="35">
        <v>0</v>
      </c>
      <c r="P7842" s="36">
        <v>12</v>
      </c>
      <c r="Q7842" s="37">
        <v>82</v>
      </c>
      <c r="R7842" s="36">
        <v>10</v>
      </c>
      <c r="S7842" s="39">
        <f t="shared" si="273"/>
        <v>82</v>
      </c>
      <c r="T7842" s="34" t="s">
        <v>44</v>
      </c>
      <c r="U7842" s="12">
        <f>(alpha+(beta/(1+EXP((((-1)*ceta)+(delta*LN(speed)))+(epsilon*speed)))))</f>
        <v>2.4803831561326142</v>
      </c>
      <c r="V7842" s="8">
        <f t="shared" si="274"/>
        <v>82</v>
      </c>
    </row>
    <row r="7843" spans="1:22">
      <c r="A7843" s="34" t="s">
        <v>19</v>
      </c>
      <c r="B7843" s="34" t="s">
        <v>73</v>
      </c>
      <c r="C7843" s="5" t="s">
        <v>166</v>
      </c>
      <c r="D7843" s="35" t="s">
        <v>85</v>
      </c>
      <c r="E7843" s="36" t="s">
        <v>16</v>
      </c>
      <c r="F7843" s="37">
        <v>100</v>
      </c>
      <c r="G7843" s="38">
        <v>0.02</v>
      </c>
      <c r="H7843" s="34">
        <v>0.97019675443546127</v>
      </c>
      <c r="I7843" s="35">
        <v>57.450504974137921</v>
      </c>
      <c r="J7843" s="35">
        <v>1.003000334748908</v>
      </c>
      <c r="K7843" s="35">
        <v>-0.3403536276886896</v>
      </c>
      <c r="L7843" s="35">
        <v>0</v>
      </c>
      <c r="M7843" s="35">
        <v>0</v>
      </c>
      <c r="N7843" s="35">
        <v>0</v>
      </c>
      <c r="O7843" s="35">
        <v>0</v>
      </c>
      <c r="P7843" s="36">
        <v>12</v>
      </c>
      <c r="Q7843" s="37">
        <v>82</v>
      </c>
      <c r="R7843" s="36">
        <v>0</v>
      </c>
      <c r="S7843" s="39">
        <f t="shared" si="273"/>
        <v>82</v>
      </c>
      <c r="T7843" s="34" t="s">
        <v>29</v>
      </c>
      <c r="U7843" s="12">
        <f>((alpha*(beta^speed))*(speed^ceta))</f>
        <v>16.39112476854751</v>
      </c>
      <c r="V7843" s="8">
        <f t="shared" si="274"/>
        <v>82</v>
      </c>
    </row>
    <row r="7844" spans="1:22">
      <c r="A7844" s="34" t="s">
        <v>19</v>
      </c>
      <c r="B7844" s="34" t="s">
        <v>73</v>
      </c>
      <c r="C7844" s="5" t="s">
        <v>166</v>
      </c>
      <c r="D7844" s="35" t="s">
        <v>85</v>
      </c>
      <c r="E7844" s="36" t="s">
        <v>14</v>
      </c>
      <c r="F7844" s="37">
        <v>100</v>
      </c>
      <c r="G7844" s="38">
        <v>0.02</v>
      </c>
      <c r="H7844" s="34">
        <v>0.99632156970391839</v>
      </c>
      <c r="I7844" s="35">
        <v>16.327894851168775</v>
      </c>
      <c r="J7844" s="35">
        <v>1.0088976449556546</v>
      </c>
      <c r="K7844" s="35">
        <v>-0.92070706872716412</v>
      </c>
      <c r="L7844" s="35">
        <v>0</v>
      </c>
      <c r="M7844" s="35">
        <v>0</v>
      </c>
      <c r="N7844" s="35">
        <v>0</v>
      </c>
      <c r="O7844" s="35">
        <v>0</v>
      </c>
      <c r="P7844" s="36">
        <v>12</v>
      </c>
      <c r="Q7844" s="37">
        <v>82</v>
      </c>
      <c r="R7844" s="36">
        <v>0</v>
      </c>
      <c r="S7844" s="39">
        <f t="shared" si="273"/>
        <v>82</v>
      </c>
      <c r="T7844" s="34" t="s">
        <v>29</v>
      </c>
      <c r="U7844" s="12">
        <f>((alpha*(beta^speed))*(speed^ceta))</f>
        <v>0.58389012614240154</v>
      </c>
      <c r="V7844" s="8">
        <f t="shared" si="274"/>
        <v>82</v>
      </c>
    </row>
    <row r="7845" spans="1:22">
      <c r="A7845" s="34" t="s">
        <v>19</v>
      </c>
      <c r="B7845" s="34" t="s">
        <v>73</v>
      </c>
      <c r="C7845" s="5" t="s">
        <v>166</v>
      </c>
      <c r="D7845" s="35" t="s">
        <v>85</v>
      </c>
      <c r="E7845" s="36" t="s">
        <v>18</v>
      </c>
      <c r="F7845" s="37">
        <v>100</v>
      </c>
      <c r="G7845" s="38">
        <v>0.02</v>
      </c>
      <c r="H7845" s="34">
        <v>0.95842219919272043</v>
      </c>
      <c r="I7845" s="35">
        <v>-2.4795269490158501E-6</v>
      </c>
      <c r="J7845" s="35">
        <v>5.0454947590808645E-4</v>
      </c>
      <c r="K7845" s="35">
        <v>-3.4659919043311296E-2</v>
      </c>
      <c r="L7845" s="35">
        <v>1.3160490650615619</v>
      </c>
      <c r="M7845" s="35">
        <v>0</v>
      </c>
      <c r="N7845" s="35">
        <v>0</v>
      </c>
      <c r="O7845" s="35">
        <v>0</v>
      </c>
      <c r="P7845" s="36">
        <v>12</v>
      </c>
      <c r="Q7845" s="37">
        <v>82</v>
      </c>
      <c r="R7845" s="36">
        <v>14</v>
      </c>
      <c r="S7845" s="39">
        <f t="shared" si="273"/>
        <v>82</v>
      </c>
      <c r="T7845" s="34" t="s">
        <v>51</v>
      </c>
      <c r="U7845" s="12">
        <f>(((alpha*(speed^3))+(beta*(speed^2))+(ceta*speed))+delta)</f>
        <v>0.4993945646910376</v>
      </c>
      <c r="V7845" s="8">
        <f t="shared" si="274"/>
        <v>82</v>
      </c>
    </row>
    <row r="7846" spans="1:22">
      <c r="A7846" s="34" t="s">
        <v>19</v>
      </c>
      <c r="B7846" s="34" t="s">
        <v>73</v>
      </c>
      <c r="C7846" s="5" t="s">
        <v>166</v>
      </c>
      <c r="D7846" s="35" t="s">
        <v>85</v>
      </c>
      <c r="E7846" s="36" t="s">
        <v>17</v>
      </c>
      <c r="F7846" s="37">
        <v>100</v>
      </c>
      <c r="G7846" s="38">
        <v>0.02</v>
      </c>
      <c r="H7846" s="34">
        <v>0.97747488170204022</v>
      </c>
      <c r="I7846" s="35">
        <v>2336.1647052847929</v>
      </c>
      <c r="J7846" s="35">
        <v>1.0052863068250415</v>
      </c>
      <c r="K7846" s="35">
        <v>-0.44426895804086558</v>
      </c>
      <c r="L7846" s="35">
        <v>0</v>
      </c>
      <c r="M7846" s="35">
        <v>0</v>
      </c>
      <c r="N7846" s="35">
        <v>0</v>
      </c>
      <c r="O7846" s="35">
        <v>0</v>
      </c>
      <c r="P7846" s="36">
        <v>12</v>
      </c>
      <c r="Q7846" s="37">
        <v>82</v>
      </c>
      <c r="R7846" s="36">
        <v>0</v>
      </c>
      <c r="S7846" s="39">
        <f t="shared" si="273"/>
        <v>82</v>
      </c>
      <c r="T7846" s="34" t="s">
        <v>29</v>
      </c>
      <c r="U7846" s="12">
        <f>((alpha*(beta^speed))*(speed^ceta))</f>
        <v>508.17847541039532</v>
      </c>
      <c r="V7846" s="8">
        <f t="shared" si="274"/>
        <v>82</v>
      </c>
    </row>
    <row r="7847" spans="1:22">
      <c r="A7847" s="34" t="s">
        <v>19</v>
      </c>
      <c r="B7847" s="34" t="s">
        <v>73</v>
      </c>
      <c r="C7847" s="5" t="s">
        <v>166</v>
      </c>
      <c r="D7847" s="35" t="s">
        <v>85</v>
      </c>
      <c r="E7847" s="36" t="s">
        <v>15</v>
      </c>
      <c r="F7847" s="37">
        <v>0</v>
      </c>
      <c r="G7847" s="38">
        <v>0.04</v>
      </c>
      <c r="H7847" s="34">
        <v>0.97173690838081872</v>
      </c>
      <c r="I7847" s="35">
        <v>0.91572494603227095</v>
      </c>
      <c r="J7847" s="35">
        <v>0.13946778830536319</v>
      </c>
      <c r="K7847" s="35">
        <v>70.777934708763738</v>
      </c>
      <c r="L7847" s="35">
        <v>-1.2107138439686247</v>
      </c>
      <c r="M7847" s="35">
        <v>0</v>
      </c>
      <c r="N7847" s="35">
        <v>0</v>
      </c>
      <c r="O7847" s="35">
        <v>0</v>
      </c>
      <c r="P7847" s="36">
        <v>12</v>
      </c>
      <c r="Q7847" s="37">
        <v>86</v>
      </c>
      <c r="R7847" s="36">
        <v>1</v>
      </c>
      <c r="S7847" s="39">
        <f t="shared" si="273"/>
        <v>86</v>
      </c>
      <c r="T7847" s="34" t="s">
        <v>30</v>
      </c>
      <c r="U7847" s="12">
        <f>((alpha*(speed^beta))+(ceta*(speed^delta)))</f>
        <v>2.0263146109288703</v>
      </c>
      <c r="V7847" s="8">
        <f t="shared" si="274"/>
        <v>86</v>
      </c>
    </row>
    <row r="7848" spans="1:22">
      <c r="A7848" s="34" t="s">
        <v>19</v>
      </c>
      <c r="B7848" s="34" t="s">
        <v>73</v>
      </c>
      <c r="C7848" s="5" t="s">
        <v>166</v>
      </c>
      <c r="D7848" s="35" t="s">
        <v>85</v>
      </c>
      <c r="E7848" s="36" t="s">
        <v>16</v>
      </c>
      <c r="F7848" s="37">
        <v>0</v>
      </c>
      <c r="G7848" s="38">
        <v>0.04</v>
      </c>
      <c r="H7848" s="34">
        <v>0.99095644827133467</v>
      </c>
      <c r="I7848" s="35">
        <v>163.249918535912</v>
      </c>
      <c r="J7848" s="35">
        <v>-1.2897992011507253</v>
      </c>
      <c r="K7848" s="35">
        <v>15.802682032445805</v>
      </c>
      <c r="L7848" s="35">
        <v>-3.1849254283327404E-2</v>
      </c>
      <c r="M7848" s="35">
        <v>0</v>
      </c>
      <c r="N7848" s="35">
        <v>0</v>
      </c>
      <c r="O7848" s="35">
        <v>0</v>
      </c>
      <c r="P7848" s="36">
        <v>12</v>
      </c>
      <c r="Q7848" s="37">
        <v>86</v>
      </c>
      <c r="R7848" s="36">
        <v>1</v>
      </c>
      <c r="S7848" s="39">
        <f t="shared" si="273"/>
        <v>86</v>
      </c>
      <c r="T7848" s="34" t="s">
        <v>30</v>
      </c>
      <c r="U7848" s="12">
        <f>((alpha*(speed^beta))+(ceta*(speed^delta)))</f>
        <v>14.234639353511545</v>
      </c>
      <c r="V7848" s="8">
        <f t="shared" si="274"/>
        <v>86</v>
      </c>
    </row>
    <row r="7849" spans="1:22">
      <c r="A7849" s="34" t="s">
        <v>19</v>
      </c>
      <c r="B7849" s="34" t="s">
        <v>73</v>
      </c>
      <c r="C7849" s="5" t="s">
        <v>166</v>
      </c>
      <c r="D7849" s="35" t="s">
        <v>85</v>
      </c>
      <c r="E7849" s="36" t="s">
        <v>14</v>
      </c>
      <c r="F7849" s="37">
        <v>0</v>
      </c>
      <c r="G7849" s="38">
        <v>0.04</v>
      </c>
      <c r="H7849" s="34">
        <v>0.99500406667277752</v>
      </c>
      <c r="I7849" s="35">
        <v>24.173037631286395</v>
      </c>
      <c r="J7849" s="35">
        <v>1.0112413868036907</v>
      </c>
      <c r="K7849" s="35">
        <v>-1.0725808388433342</v>
      </c>
      <c r="L7849" s="35">
        <v>0</v>
      </c>
      <c r="M7849" s="35">
        <v>0</v>
      </c>
      <c r="N7849" s="35">
        <v>0</v>
      </c>
      <c r="O7849" s="35">
        <v>0</v>
      </c>
      <c r="P7849" s="36">
        <v>12</v>
      </c>
      <c r="Q7849" s="37">
        <v>86</v>
      </c>
      <c r="R7849" s="36">
        <v>0</v>
      </c>
      <c r="S7849" s="39">
        <f t="shared" si="273"/>
        <v>86</v>
      </c>
      <c r="T7849" s="34" t="s">
        <v>29</v>
      </c>
      <c r="U7849" s="12">
        <f>((alpha*(beta^speed))*(speed^ceta))</f>
        <v>0.5320361159630651</v>
      </c>
      <c r="V7849" s="8">
        <f t="shared" si="274"/>
        <v>86</v>
      </c>
    </row>
    <row r="7850" spans="1:22">
      <c r="A7850" s="34" t="s">
        <v>19</v>
      </c>
      <c r="B7850" s="34" t="s">
        <v>73</v>
      </c>
      <c r="C7850" s="5" t="s">
        <v>166</v>
      </c>
      <c r="D7850" s="35" t="s">
        <v>85</v>
      </c>
      <c r="E7850" s="36" t="s">
        <v>18</v>
      </c>
      <c r="F7850" s="37">
        <v>0</v>
      </c>
      <c r="G7850" s="38">
        <v>0.04</v>
      </c>
      <c r="H7850" s="34">
        <v>0.98931853389279967</v>
      </c>
      <c r="I7850" s="35">
        <v>7.9367880176985581</v>
      </c>
      <c r="J7850" s="35">
        <v>1.0152740762918868</v>
      </c>
      <c r="K7850" s="35">
        <v>-0.95912205805460926</v>
      </c>
      <c r="L7850" s="35">
        <v>0</v>
      </c>
      <c r="M7850" s="35">
        <v>0</v>
      </c>
      <c r="N7850" s="35">
        <v>0</v>
      </c>
      <c r="O7850" s="35">
        <v>0</v>
      </c>
      <c r="P7850" s="36">
        <v>12</v>
      </c>
      <c r="Q7850" s="37">
        <v>86</v>
      </c>
      <c r="R7850" s="36">
        <v>0</v>
      </c>
      <c r="S7850" s="39">
        <f t="shared" si="273"/>
        <v>86</v>
      </c>
      <c r="T7850" s="34" t="s">
        <v>29</v>
      </c>
      <c r="U7850" s="12">
        <f>((alpha*(beta^speed))*(speed^ceta))</f>
        <v>0.40774458530297353</v>
      </c>
      <c r="V7850" s="8">
        <f t="shared" si="274"/>
        <v>86</v>
      </c>
    </row>
    <row r="7851" spans="1:22">
      <c r="A7851" s="34" t="s">
        <v>19</v>
      </c>
      <c r="B7851" s="34" t="s">
        <v>73</v>
      </c>
      <c r="C7851" s="5" t="s">
        <v>166</v>
      </c>
      <c r="D7851" s="35" t="s">
        <v>85</v>
      </c>
      <c r="E7851" s="36" t="s">
        <v>17</v>
      </c>
      <c r="F7851" s="37">
        <v>0</v>
      </c>
      <c r="G7851" s="38">
        <v>0.04</v>
      </c>
      <c r="H7851" s="34">
        <v>0.99315311925546723</v>
      </c>
      <c r="I7851" s="35">
        <v>2557.9169775817813</v>
      </c>
      <c r="J7851" s="35">
        <v>1.0099430108078229</v>
      </c>
      <c r="K7851" s="35">
        <v>-0.58238815926706011</v>
      </c>
      <c r="L7851" s="35">
        <v>0</v>
      </c>
      <c r="M7851" s="35">
        <v>0</v>
      </c>
      <c r="N7851" s="35">
        <v>0</v>
      </c>
      <c r="O7851" s="35">
        <v>0</v>
      </c>
      <c r="P7851" s="36">
        <v>12</v>
      </c>
      <c r="Q7851" s="37">
        <v>86</v>
      </c>
      <c r="R7851" s="36">
        <v>0</v>
      </c>
      <c r="S7851" s="39">
        <f t="shared" si="273"/>
        <v>86</v>
      </c>
      <c r="T7851" s="34" t="s">
        <v>29</v>
      </c>
      <c r="U7851" s="12">
        <f>((alpha*(beta^speed))*(speed^ceta))</f>
        <v>447.49491495038706</v>
      </c>
      <c r="V7851" s="8">
        <f t="shared" si="274"/>
        <v>86</v>
      </c>
    </row>
    <row r="7852" spans="1:22">
      <c r="A7852" s="34" t="s">
        <v>19</v>
      </c>
      <c r="B7852" s="34" t="s">
        <v>73</v>
      </c>
      <c r="C7852" s="5" t="s">
        <v>166</v>
      </c>
      <c r="D7852" s="35" t="s">
        <v>85</v>
      </c>
      <c r="E7852" s="36" t="s">
        <v>15</v>
      </c>
      <c r="F7852" s="37">
        <v>50</v>
      </c>
      <c r="G7852" s="38">
        <v>0.04</v>
      </c>
      <c r="H7852" s="34">
        <v>0.96771870987587649</v>
      </c>
      <c r="I7852" s="35">
        <v>9.9027029104047202</v>
      </c>
      <c r="J7852" s="35">
        <v>0.99258458136905925</v>
      </c>
      <c r="K7852" s="35">
        <v>-0.20831352238026013</v>
      </c>
      <c r="L7852" s="35">
        <v>0</v>
      </c>
      <c r="M7852" s="35">
        <v>0</v>
      </c>
      <c r="N7852" s="35">
        <v>0</v>
      </c>
      <c r="O7852" s="35">
        <v>0</v>
      </c>
      <c r="P7852" s="36">
        <v>12</v>
      </c>
      <c r="Q7852" s="37">
        <v>73</v>
      </c>
      <c r="R7852" s="36">
        <v>0</v>
      </c>
      <c r="S7852" s="39">
        <f t="shared" si="273"/>
        <v>73</v>
      </c>
      <c r="T7852" s="34" t="s">
        <v>29</v>
      </c>
      <c r="U7852" s="12">
        <f>((alpha*(beta^speed))*(speed^ceta))</f>
        <v>2.3530312879592445</v>
      </c>
      <c r="V7852" s="8">
        <f t="shared" si="274"/>
        <v>73</v>
      </c>
    </row>
    <row r="7853" spans="1:22">
      <c r="A7853" s="34" t="s">
        <v>19</v>
      </c>
      <c r="B7853" s="34" t="s">
        <v>73</v>
      </c>
      <c r="C7853" s="5" t="s">
        <v>166</v>
      </c>
      <c r="D7853" s="35" t="s">
        <v>85</v>
      </c>
      <c r="E7853" s="36" t="s">
        <v>16</v>
      </c>
      <c r="F7853" s="37">
        <v>50</v>
      </c>
      <c r="G7853" s="38">
        <v>0.04</v>
      </c>
      <c r="H7853" s="34">
        <v>0.98857128399740857</v>
      </c>
      <c r="I7853" s="35">
        <v>216.37589760199279</v>
      </c>
      <c r="J7853" s="35">
        <v>-1.4988439296958143</v>
      </c>
      <c r="K7853" s="35">
        <v>27.492103229092599</v>
      </c>
      <c r="L7853" s="35">
        <v>-7.6944968402398992E-2</v>
      </c>
      <c r="M7853" s="35">
        <v>0</v>
      </c>
      <c r="N7853" s="35">
        <v>0</v>
      </c>
      <c r="O7853" s="35">
        <v>0</v>
      </c>
      <c r="P7853" s="36">
        <v>12</v>
      </c>
      <c r="Q7853" s="37">
        <v>73</v>
      </c>
      <c r="R7853" s="36">
        <v>1</v>
      </c>
      <c r="S7853" s="39">
        <f t="shared" si="273"/>
        <v>73</v>
      </c>
      <c r="T7853" s="34" t="s">
        <v>30</v>
      </c>
      <c r="U7853" s="12">
        <f>((alpha*(speed^beta))+(ceta*(speed^delta)))</f>
        <v>20.110811962387281</v>
      </c>
      <c r="V7853" s="8">
        <f t="shared" si="274"/>
        <v>73</v>
      </c>
    </row>
    <row r="7854" spans="1:22">
      <c r="A7854" s="34" t="s">
        <v>19</v>
      </c>
      <c r="B7854" s="34" t="s">
        <v>73</v>
      </c>
      <c r="C7854" s="5" t="s">
        <v>166</v>
      </c>
      <c r="D7854" s="35" t="s">
        <v>85</v>
      </c>
      <c r="E7854" s="36" t="s">
        <v>14</v>
      </c>
      <c r="F7854" s="37">
        <v>50</v>
      </c>
      <c r="G7854" s="38">
        <v>0.04</v>
      </c>
      <c r="H7854" s="34">
        <v>0.99665131741483026</v>
      </c>
      <c r="I7854" s="35">
        <v>19.552056367579372</v>
      </c>
      <c r="J7854" s="35">
        <v>1.0132548377328612</v>
      </c>
      <c r="K7854" s="35">
        <v>-0.99289864198494715</v>
      </c>
      <c r="L7854" s="35">
        <v>0</v>
      </c>
      <c r="M7854" s="35">
        <v>0</v>
      </c>
      <c r="N7854" s="35">
        <v>0</v>
      </c>
      <c r="O7854" s="35">
        <v>0</v>
      </c>
      <c r="P7854" s="36">
        <v>12</v>
      </c>
      <c r="Q7854" s="37">
        <v>73</v>
      </c>
      <c r="R7854" s="36">
        <v>0</v>
      </c>
      <c r="S7854" s="39">
        <f t="shared" si="273"/>
        <v>73</v>
      </c>
      <c r="T7854" s="34" t="s">
        <v>29</v>
      </c>
      <c r="U7854" s="12">
        <f>((alpha*(beta^speed))*(speed^ceta))</f>
        <v>0.72204751306350912</v>
      </c>
      <c r="V7854" s="8">
        <f t="shared" si="274"/>
        <v>73</v>
      </c>
    </row>
    <row r="7855" spans="1:22">
      <c r="A7855" s="34" t="s">
        <v>19</v>
      </c>
      <c r="B7855" s="34" t="s">
        <v>73</v>
      </c>
      <c r="C7855" s="5" t="s">
        <v>166</v>
      </c>
      <c r="D7855" s="35" t="s">
        <v>85</v>
      </c>
      <c r="E7855" s="36" t="s">
        <v>18</v>
      </c>
      <c r="F7855" s="37">
        <v>50</v>
      </c>
      <c r="G7855" s="38">
        <v>0.04</v>
      </c>
      <c r="H7855" s="34">
        <v>0.94942891768389615</v>
      </c>
      <c r="I7855" s="35">
        <v>3.7267832437557185</v>
      </c>
      <c r="J7855" s="35">
        <v>1.0102145707794732</v>
      </c>
      <c r="K7855" s="35">
        <v>-0.59091881542261082</v>
      </c>
      <c r="L7855" s="35">
        <v>0</v>
      </c>
      <c r="M7855" s="35">
        <v>0</v>
      </c>
      <c r="N7855" s="35">
        <v>0</v>
      </c>
      <c r="O7855" s="35">
        <v>0</v>
      </c>
      <c r="P7855" s="36">
        <v>12</v>
      </c>
      <c r="Q7855" s="37">
        <v>73</v>
      </c>
      <c r="R7855" s="36">
        <v>0</v>
      </c>
      <c r="S7855" s="39">
        <f t="shared" si="273"/>
        <v>73</v>
      </c>
      <c r="T7855" s="34" t="s">
        <v>29</v>
      </c>
      <c r="U7855" s="12">
        <f>((alpha*(beta^speed))*(speed^ceta))</f>
        <v>0.62009247185491401</v>
      </c>
      <c r="V7855" s="8">
        <f t="shared" si="274"/>
        <v>73</v>
      </c>
    </row>
    <row r="7856" spans="1:22">
      <c r="A7856" s="34" t="s">
        <v>19</v>
      </c>
      <c r="B7856" s="34" t="s">
        <v>73</v>
      </c>
      <c r="C7856" s="5" t="s">
        <v>166</v>
      </c>
      <c r="D7856" s="35" t="s">
        <v>85</v>
      </c>
      <c r="E7856" s="36" t="s">
        <v>17</v>
      </c>
      <c r="F7856" s="37">
        <v>50</v>
      </c>
      <c r="G7856" s="38">
        <v>0.04</v>
      </c>
      <c r="H7856" s="34">
        <v>0.98676432285553073</v>
      </c>
      <c r="I7856" s="35">
        <v>2241.2290267937105</v>
      </c>
      <c r="J7856" s="35">
        <v>1.0068403613245682</v>
      </c>
      <c r="K7856" s="35">
        <v>-0.41226374903237956</v>
      </c>
      <c r="L7856" s="35">
        <v>0</v>
      </c>
      <c r="M7856" s="35">
        <v>0</v>
      </c>
      <c r="N7856" s="35">
        <v>0</v>
      </c>
      <c r="O7856" s="35">
        <v>0</v>
      </c>
      <c r="P7856" s="36">
        <v>12</v>
      </c>
      <c r="Q7856" s="37">
        <v>73</v>
      </c>
      <c r="R7856" s="36">
        <v>0</v>
      </c>
      <c r="S7856" s="39">
        <f t="shared" si="273"/>
        <v>73</v>
      </c>
      <c r="T7856" s="34" t="s">
        <v>29</v>
      </c>
      <c r="U7856" s="12">
        <f>((alpha*(beta^speed))*(speed^ceta))</f>
        <v>628.68167225009017</v>
      </c>
      <c r="V7856" s="8">
        <f t="shared" si="274"/>
        <v>73</v>
      </c>
    </row>
    <row r="7857" spans="1:22">
      <c r="A7857" s="34" t="s">
        <v>19</v>
      </c>
      <c r="B7857" s="34" t="s">
        <v>73</v>
      </c>
      <c r="C7857" s="5" t="s">
        <v>166</v>
      </c>
      <c r="D7857" s="35" t="s">
        <v>85</v>
      </c>
      <c r="E7857" s="36" t="s">
        <v>15</v>
      </c>
      <c r="F7857" s="37">
        <v>100</v>
      </c>
      <c r="G7857" s="38">
        <v>0.04</v>
      </c>
      <c r="H7857" s="34">
        <v>0.97511506707970175</v>
      </c>
      <c r="I7857" s="35">
        <v>11.220880311567386</v>
      </c>
      <c r="J7857" s="35">
        <v>0.99109149486688908</v>
      </c>
      <c r="K7857" s="35">
        <v>-0.17296475628870991</v>
      </c>
      <c r="L7857" s="35">
        <v>0</v>
      </c>
      <c r="M7857" s="35">
        <v>0</v>
      </c>
      <c r="N7857" s="35">
        <v>0</v>
      </c>
      <c r="O7857" s="35">
        <v>0</v>
      </c>
      <c r="P7857" s="36">
        <v>12</v>
      </c>
      <c r="Q7857" s="37">
        <v>57</v>
      </c>
      <c r="R7857" s="36">
        <v>0</v>
      </c>
      <c r="S7857" s="39">
        <f t="shared" si="273"/>
        <v>57</v>
      </c>
      <c r="T7857" s="34" t="s">
        <v>29</v>
      </c>
      <c r="U7857" s="12">
        <f>((alpha*(beta^speed))*(speed^ceta))</f>
        <v>3.3481597328118502</v>
      </c>
      <c r="V7857" s="8">
        <f t="shared" si="274"/>
        <v>57</v>
      </c>
    </row>
    <row r="7858" spans="1:22">
      <c r="A7858" s="34" t="s">
        <v>19</v>
      </c>
      <c r="B7858" s="34" t="s">
        <v>73</v>
      </c>
      <c r="C7858" s="5" t="s">
        <v>166</v>
      </c>
      <c r="D7858" s="35" t="s">
        <v>85</v>
      </c>
      <c r="E7858" s="36" t="s">
        <v>16</v>
      </c>
      <c r="F7858" s="37">
        <v>100</v>
      </c>
      <c r="G7858" s="38">
        <v>0.04</v>
      </c>
      <c r="H7858" s="34">
        <v>0.98339615198917119</v>
      </c>
      <c r="I7858" s="35">
        <v>-1.9379244918355047E-4</v>
      </c>
      <c r="J7858" s="35">
        <v>2.4389862451240762E-2</v>
      </c>
      <c r="K7858" s="35">
        <v>-1.0724860797719651</v>
      </c>
      <c r="L7858" s="35">
        <v>43.833113783687423</v>
      </c>
      <c r="M7858" s="35">
        <v>0</v>
      </c>
      <c r="N7858" s="35">
        <v>0</v>
      </c>
      <c r="O7858" s="35">
        <v>0</v>
      </c>
      <c r="P7858" s="36">
        <v>12</v>
      </c>
      <c r="Q7858" s="37">
        <v>57</v>
      </c>
      <c r="R7858" s="36">
        <v>14</v>
      </c>
      <c r="S7858" s="39">
        <f t="shared" si="273"/>
        <v>57</v>
      </c>
      <c r="T7858" s="34" t="s">
        <v>51</v>
      </c>
      <c r="U7858" s="12">
        <f>(((alpha*(speed^3))+(beta*(speed^2))+(ceta*speed))+delta)</f>
        <v>26.055065299117381</v>
      </c>
      <c r="V7858" s="8">
        <f t="shared" si="274"/>
        <v>57</v>
      </c>
    </row>
    <row r="7859" spans="1:22">
      <c r="A7859" s="34" t="s">
        <v>19</v>
      </c>
      <c r="B7859" s="34" t="s">
        <v>73</v>
      </c>
      <c r="C7859" s="5" t="s">
        <v>166</v>
      </c>
      <c r="D7859" s="35" t="s">
        <v>85</v>
      </c>
      <c r="E7859" s="36" t="s">
        <v>14</v>
      </c>
      <c r="F7859" s="37">
        <v>100</v>
      </c>
      <c r="G7859" s="38">
        <v>0.04</v>
      </c>
      <c r="H7859" s="34">
        <v>0.9975452463292146</v>
      </c>
      <c r="I7859" s="35">
        <v>5.7835073358534812</v>
      </c>
      <c r="J7859" s="35">
        <v>-0.48292584530196514</v>
      </c>
      <c r="K7859" s="35">
        <v>1203.5107563221968</v>
      </c>
      <c r="L7859" s="35">
        <v>-3.3626872545942428</v>
      </c>
      <c r="M7859" s="35">
        <v>0</v>
      </c>
      <c r="N7859" s="35">
        <v>0</v>
      </c>
      <c r="O7859" s="35">
        <v>0</v>
      </c>
      <c r="P7859" s="36">
        <v>12</v>
      </c>
      <c r="Q7859" s="37">
        <v>57</v>
      </c>
      <c r="R7859" s="36">
        <v>1</v>
      </c>
      <c r="S7859" s="39">
        <f t="shared" si="273"/>
        <v>57</v>
      </c>
      <c r="T7859" s="34" t="s">
        <v>30</v>
      </c>
      <c r="U7859" s="12">
        <f>((alpha*(speed^beta))+(ceta*(speed^delta)))</f>
        <v>0.82229322012765305</v>
      </c>
      <c r="V7859" s="8">
        <f t="shared" si="274"/>
        <v>57</v>
      </c>
    </row>
    <row r="7860" spans="1:22">
      <c r="A7860" s="34" t="s">
        <v>19</v>
      </c>
      <c r="B7860" s="34" t="s">
        <v>73</v>
      </c>
      <c r="C7860" s="5" t="s">
        <v>166</v>
      </c>
      <c r="D7860" s="35" t="s">
        <v>85</v>
      </c>
      <c r="E7860" s="36" t="s">
        <v>18</v>
      </c>
      <c r="F7860" s="37">
        <v>100</v>
      </c>
      <c r="G7860" s="38">
        <v>0.04</v>
      </c>
      <c r="H7860" s="34">
        <v>0.9563497047413253</v>
      </c>
      <c r="I7860" s="35">
        <v>0.64087243980213737</v>
      </c>
      <c r="J7860" s="35">
        <v>1.3521919761243761</v>
      </c>
      <c r="K7860" s="35">
        <v>0.69362979300145067</v>
      </c>
      <c r="L7860" s="35">
        <v>0.34996990348342483</v>
      </c>
      <c r="M7860" s="35">
        <v>2.8847014336329531E-2</v>
      </c>
      <c r="N7860" s="35">
        <v>0</v>
      </c>
      <c r="O7860" s="35">
        <v>0</v>
      </c>
      <c r="P7860" s="36">
        <v>12</v>
      </c>
      <c r="Q7860" s="37">
        <v>57</v>
      </c>
      <c r="R7860" s="36">
        <v>10</v>
      </c>
      <c r="S7860" s="39">
        <f t="shared" si="273"/>
        <v>57</v>
      </c>
      <c r="T7860" s="34" t="s">
        <v>44</v>
      </c>
      <c r="U7860" s="12">
        <f>(alpha+(beta/(1+EXP((((-1)*ceta)+(delta*LN(speed)))+(epsilon*speed)))))</f>
        <v>0.75693655905622459</v>
      </c>
      <c r="V7860" s="8">
        <f t="shared" si="274"/>
        <v>57</v>
      </c>
    </row>
    <row r="7861" spans="1:22">
      <c r="A7861" s="34" t="s">
        <v>19</v>
      </c>
      <c r="B7861" s="34" t="s">
        <v>73</v>
      </c>
      <c r="C7861" s="5" t="s">
        <v>166</v>
      </c>
      <c r="D7861" s="35" t="s">
        <v>85</v>
      </c>
      <c r="E7861" s="36" t="s">
        <v>17</v>
      </c>
      <c r="F7861" s="37">
        <v>100</v>
      </c>
      <c r="G7861" s="38">
        <v>0.04</v>
      </c>
      <c r="H7861" s="34">
        <v>0.98688916727030385</v>
      </c>
      <c r="I7861" s="35">
        <v>7.1969320704950741</v>
      </c>
      <c r="J7861" s="35">
        <v>1.5156039002380788</v>
      </c>
      <c r="K7861" s="35">
        <v>-0.13879854590395929</v>
      </c>
      <c r="L7861" s="35">
        <v>0</v>
      </c>
      <c r="M7861" s="35">
        <v>0</v>
      </c>
      <c r="N7861" s="35">
        <v>0</v>
      </c>
      <c r="O7861" s="35">
        <v>0</v>
      </c>
      <c r="P7861" s="36">
        <v>12</v>
      </c>
      <c r="Q7861" s="37">
        <v>57</v>
      </c>
      <c r="R7861" s="36">
        <v>13</v>
      </c>
      <c r="S7861" s="39">
        <f t="shared" si="273"/>
        <v>57</v>
      </c>
      <c r="T7861" s="34" t="s">
        <v>50</v>
      </c>
      <c r="U7861" s="12">
        <f>EXP((alpha+(beta/speed))+(ceta*LN(speed)))</f>
        <v>782.38893451157765</v>
      </c>
      <c r="V7861" s="8">
        <f t="shared" si="274"/>
        <v>57</v>
      </c>
    </row>
    <row r="7862" spans="1:22">
      <c r="A7862" s="34" t="s">
        <v>19</v>
      </c>
      <c r="B7862" s="34" t="s">
        <v>73</v>
      </c>
      <c r="C7862" s="5" t="s">
        <v>166</v>
      </c>
      <c r="D7862" s="35" t="s">
        <v>85</v>
      </c>
      <c r="E7862" s="36" t="s">
        <v>15</v>
      </c>
      <c r="F7862" s="37">
        <v>0</v>
      </c>
      <c r="G7862" s="38">
        <v>0.06</v>
      </c>
      <c r="H7862" s="34">
        <v>0.97269828611608455</v>
      </c>
      <c r="I7862" s="35">
        <v>6.1793053279452446</v>
      </c>
      <c r="J7862" s="35">
        <v>-0.20592969463796779</v>
      </c>
      <c r="K7862" s="35">
        <v>588.3104051855039</v>
      </c>
      <c r="L7862" s="35">
        <v>-2.4239068711594314</v>
      </c>
      <c r="M7862" s="35">
        <v>0</v>
      </c>
      <c r="N7862" s="35">
        <v>0</v>
      </c>
      <c r="O7862" s="35">
        <v>0</v>
      </c>
      <c r="P7862" s="36">
        <v>12</v>
      </c>
      <c r="Q7862" s="37">
        <v>78</v>
      </c>
      <c r="R7862" s="36">
        <v>1</v>
      </c>
      <c r="S7862" s="39">
        <f t="shared" si="273"/>
        <v>78</v>
      </c>
      <c r="T7862" s="34" t="s">
        <v>30</v>
      </c>
      <c r="U7862" s="12">
        <f>((alpha*(speed^beta))+(ceta*(speed^delta)))</f>
        <v>2.53467624190472</v>
      </c>
      <c r="V7862" s="8">
        <f t="shared" si="274"/>
        <v>78</v>
      </c>
    </row>
    <row r="7863" spans="1:22">
      <c r="A7863" s="34" t="s">
        <v>19</v>
      </c>
      <c r="B7863" s="34" t="s">
        <v>73</v>
      </c>
      <c r="C7863" s="5" t="s">
        <v>166</v>
      </c>
      <c r="D7863" s="35" t="s">
        <v>85</v>
      </c>
      <c r="E7863" s="36" t="s">
        <v>16</v>
      </c>
      <c r="F7863" s="37">
        <v>0</v>
      </c>
      <c r="G7863" s="38">
        <v>0.06</v>
      </c>
      <c r="H7863" s="34">
        <v>0.991114943304782</v>
      </c>
      <c r="I7863" s="35">
        <v>2.8534567802055149</v>
      </c>
      <c r="J7863" s="35">
        <v>4.5389847856696797</v>
      </c>
      <c r="K7863" s="35">
        <v>4.9744574520756164E-3</v>
      </c>
      <c r="L7863" s="35">
        <v>0</v>
      </c>
      <c r="M7863" s="35">
        <v>0</v>
      </c>
      <c r="N7863" s="35">
        <v>0</v>
      </c>
      <c r="O7863" s="35">
        <v>0</v>
      </c>
      <c r="P7863" s="36">
        <v>12</v>
      </c>
      <c r="Q7863" s="37">
        <v>78</v>
      </c>
      <c r="R7863" s="36">
        <v>13</v>
      </c>
      <c r="S7863" s="39">
        <f t="shared" si="273"/>
        <v>78</v>
      </c>
      <c r="T7863" s="34" t="s">
        <v>50</v>
      </c>
      <c r="U7863" s="12">
        <f>EXP((alpha+(beta/speed))+(ceta*LN(speed)))</f>
        <v>18.789931268304603</v>
      </c>
      <c r="V7863" s="8">
        <f t="shared" si="274"/>
        <v>78</v>
      </c>
    </row>
    <row r="7864" spans="1:22">
      <c r="A7864" s="34" t="s">
        <v>19</v>
      </c>
      <c r="B7864" s="34" t="s">
        <v>73</v>
      </c>
      <c r="C7864" s="5" t="s">
        <v>166</v>
      </c>
      <c r="D7864" s="35" t="s">
        <v>85</v>
      </c>
      <c r="E7864" s="36" t="s">
        <v>14</v>
      </c>
      <c r="F7864" s="37">
        <v>0</v>
      </c>
      <c r="G7864" s="38">
        <v>0.06</v>
      </c>
      <c r="H7864" s="34">
        <v>0.99572638042418005</v>
      </c>
      <c r="I7864" s="35">
        <v>1.5065468507858006</v>
      </c>
      <c r="J7864" s="35">
        <v>-0.2393367231931165</v>
      </c>
      <c r="K7864" s="35">
        <v>44.044360019203523</v>
      </c>
      <c r="L7864" s="35">
        <v>-1.469263716035184</v>
      </c>
      <c r="M7864" s="35">
        <v>0</v>
      </c>
      <c r="N7864" s="35">
        <v>0</v>
      </c>
      <c r="O7864" s="35">
        <v>0</v>
      </c>
      <c r="P7864" s="36">
        <v>12</v>
      </c>
      <c r="Q7864" s="37">
        <v>78</v>
      </c>
      <c r="R7864" s="36">
        <v>1</v>
      </c>
      <c r="S7864" s="39">
        <f t="shared" si="273"/>
        <v>78</v>
      </c>
      <c r="T7864" s="34" t="s">
        <v>30</v>
      </c>
      <c r="U7864" s="12">
        <f>((alpha*(speed^beta))+(ceta*(speed^delta)))</f>
        <v>0.60414720519398579</v>
      </c>
      <c r="V7864" s="8">
        <f t="shared" si="274"/>
        <v>78</v>
      </c>
    </row>
    <row r="7865" spans="1:22">
      <c r="A7865" s="34" t="s">
        <v>19</v>
      </c>
      <c r="B7865" s="34" t="s">
        <v>73</v>
      </c>
      <c r="C7865" s="5" t="s">
        <v>166</v>
      </c>
      <c r="D7865" s="35" t="s">
        <v>85</v>
      </c>
      <c r="E7865" s="36" t="s">
        <v>18</v>
      </c>
      <c r="F7865" s="37">
        <v>0</v>
      </c>
      <c r="G7865" s="38">
        <v>0.06</v>
      </c>
      <c r="H7865" s="34">
        <v>0.97883950560610067</v>
      </c>
      <c r="I7865" s="35">
        <v>5.0860587438968823</v>
      </c>
      <c r="J7865" s="35">
        <v>1.0149655272063351</v>
      </c>
      <c r="K7865" s="35">
        <v>-0.77339620303578627</v>
      </c>
      <c r="L7865" s="35">
        <v>0</v>
      </c>
      <c r="M7865" s="35">
        <v>0</v>
      </c>
      <c r="N7865" s="35">
        <v>0</v>
      </c>
      <c r="O7865" s="35">
        <v>0</v>
      </c>
      <c r="P7865" s="36">
        <v>12</v>
      </c>
      <c r="Q7865" s="37">
        <v>78</v>
      </c>
      <c r="R7865" s="36">
        <v>0</v>
      </c>
      <c r="S7865" s="39">
        <f t="shared" si="273"/>
        <v>78</v>
      </c>
      <c r="T7865" s="34" t="s">
        <v>29</v>
      </c>
      <c r="U7865" s="12">
        <f>((alpha*(beta^speed))*(speed^ceta))</f>
        <v>0.55749805830612587</v>
      </c>
      <c r="V7865" s="8">
        <f t="shared" si="274"/>
        <v>78</v>
      </c>
    </row>
    <row r="7866" spans="1:22">
      <c r="A7866" s="34" t="s">
        <v>19</v>
      </c>
      <c r="B7866" s="34" t="s">
        <v>73</v>
      </c>
      <c r="C7866" s="5" t="s">
        <v>166</v>
      </c>
      <c r="D7866" s="35" t="s">
        <v>85</v>
      </c>
      <c r="E7866" s="36" t="s">
        <v>17</v>
      </c>
      <c r="F7866" s="37">
        <v>0</v>
      </c>
      <c r="G7866" s="38">
        <v>0.06</v>
      </c>
      <c r="H7866" s="34">
        <v>0.99263260063813974</v>
      </c>
      <c r="I7866" s="35">
        <v>215.18682789837362</v>
      </c>
      <c r="J7866" s="35">
        <v>0.18482975286777545</v>
      </c>
      <c r="K7866" s="35">
        <v>4430.1723539694713</v>
      </c>
      <c r="L7866" s="35">
        <v>-0.91089859122541694</v>
      </c>
      <c r="M7866" s="35">
        <v>0</v>
      </c>
      <c r="N7866" s="35">
        <v>0</v>
      </c>
      <c r="O7866" s="35">
        <v>0</v>
      </c>
      <c r="P7866" s="36">
        <v>12</v>
      </c>
      <c r="Q7866" s="37">
        <v>78</v>
      </c>
      <c r="R7866" s="36">
        <v>1</v>
      </c>
      <c r="S7866" s="39">
        <f t="shared" si="273"/>
        <v>78</v>
      </c>
      <c r="T7866" s="34" t="s">
        <v>30</v>
      </c>
      <c r="U7866" s="12">
        <f>((alpha*(speed^beta))+(ceta*(speed^delta)))</f>
        <v>565.16409078014033</v>
      </c>
      <c r="V7866" s="8">
        <f t="shared" si="274"/>
        <v>78</v>
      </c>
    </row>
    <row r="7867" spans="1:22">
      <c r="A7867" s="34" t="s">
        <v>19</v>
      </c>
      <c r="B7867" s="34" t="s">
        <v>73</v>
      </c>
      <c r="C7867" s="5" t="s">
        <v>166</v>
      </c>
      <c r="D7867" s="35" t="s">
        <v>85</v>
      </c>
      <c r="E7867" s="36" t="s">
        <v>15</v>
      </c>
      <c r="F7867" s="37">
        <v>50</v>
      </c>
      <c r="G7867" s="38">
        <v>0.06</v>
      </c>
      <c r="H7867" s="34">
        <v>0.96017679175061177</v>
      </c>
      <c r="I7867" s="35">
        <v>172.3556375162689</v>
      </c>
      <c r="J7867" s="35">
        <v>0.47830710059428549</v>
      </c>
      <c r="K7867" s="35">
        <v>3.7944548403648053</v>
      </c>
      <c r="L7867" s="35">
        <v>6.1997647105316932E-2</v>
      </c>
      <c r="M7867" s="35">
        <v>4.0521521961874338</v>
      </c>
      <c r="N7867" s="35">
        <v>0</v>
      </c>
      <c r="O7867" s="35">
        <v>0</v>
      </c>
      <c r="P7867" s="36">
        <v>12</v>
      </c>
      <c r="Q7867" s="37">
        <v>53</v>
      </c>
      <c r="R7867" s="36">
        <v>4</v>
      </c>
      <c r="S7867" s="39">
        <f t="shared" si="273"/>
        <v>53</v>
      </c>
      <c r="T7867" s="34" t="s">
        <v>35</v>
      </c>
      <c r="U7867" s="12">
        <f>((epsilon+(alpha*EXP(((-1)*beta)*speed)))+(ceta*EXP(((-1)*delta)*speed)))</f>
        <v>4.1940945111958605</v>
      </c>
      <c r="V7867" s="8">
        <f t="shared" si="274"/>
        <v>53</v>
      </c>
    </row>
    <row r="7868" spans="1:22">
      <c r="A7868" s="34" t="s">
        <v>19</v>
      </c>
      <c r="B7868" s="34" t="s">
        <v>73</v>
      </c>
      <c r="C7868" s="5" t="s">
        <v>166</v>
      </c>
      <c r="D7868" s="35" t="s">
        <v>85</v>
      </c>
      <c r="E7868" s="36" t="s">
        <v>16</v>
      </c>
      <c r="F7868" s="37">
        <v>50</v>
      </c>
      <c r="G7868" s="38">
        <v>0.06</v>
      </c>
      <c r="H7868" s="34">
        <v>0.99170817653394372</v>
      </c>
      <c r="I7868" s="35">
        <v>-2.2886537182859032E-4</v>
      </c>
      <c r="J7868" s="35">
        <v>2.7927037567659931E-2</v>
      </c>
      <c r="K7868" s="35">
        <v>-1.160115118040205</v>
      </c>
      <c r="L7868" s="35">
        <v>44.810783543720056</v>
      </c>
      <c r="M7868" s="35">
        <v>0</v>
      </c>
      <c r="N7868" s="35">
        <v>0</v>
      </c>
      <c r="O7868" s="35">
        <v>0</v>
      </c>
      <c r="P7868" s="36">
        <v>12</v>
      </c>
      <c r="Q7868" s="37">
        <v>53</v>
      </c>
      <c r="R7868" s="36">
        <v>14</v>
      </c>
      <c r="S7868" s="39">
        <f t="shared" si="273"/>
        <v>53</v>
      </c>
      <c r="T7868" s="34" t="s">
        <v>51</v>
      </c>
      <c r="U7868" s="12">
        <f>(((alpha*(speed^3))+(beta*(speed^2))+(ceta*speed))+delta)</f>
        <v>27.698940853420893</v>
      </c>
      <c r="V7868" s="8">
        <f t="shared" si="274"/>
        <v>53</v>
      </c>
    </row>
    <row r="7869" spans="1:22">
      <c r="A7869" s="34" t="s">
        <v>19</v>
      </c>
      <c r="B7869" s="34" t="s">
        <v>73</v>
      </c>
      <c r="C7869" s="5" t="s">
        <v>166</v>
      </c>
      <c r="D7869" s="35" t="s">
        <v>85</v>
      </c>
      <c r="E7869" s="36" t="s">
        <v>14</v>
      </c>
      <c r="F7869" s="37">
        <v>50</v>
      </c>
      <c r="G7869" s="38">
        <v>0.06</v>
      </c>
      <c r="H7869" s="34">
        <v>0.99506492153184178</v>
      </c>
      <c r="I7869" s="35">
        <v>1.7498545076630092</v>
      </c>
      <c r="J7869" s="35">
        <v>2.5346169991088279</v>
      </c>
      <c r="K7869" s="35">
        <v>-0.50244932617010762</v>
      </c>
      <c r="L7869" s="35">
        <v>0</v>
      </c>
      <c r="M7869" s="35">
        <v>0</v>
      </c>
      <c r="N7869" s="35">
        <v>0</v>
      </c>
      <c r="O7869" s="35">
        <v>0</v>
      </c>
      <c r="P7869" s="36">
        <v>12</v>
      </c>
      <c r="Q7869" s="37">
        <v>53</v>
      </c>
      <c r="R7869" s="36">
        <v>13</v>
      </c>
      <c r="S7869" s="39">
        <f t="shared" si="273"/>
        <v>53</v>
      </c>
      <c r="T7869" s="34" t="s">
        <v>50</v>
      </c>
      <c r="U7869" s="12">
        <f>EXP((alpha+(beta/speed))+(ceta*LN(speed)))</f>
        <v>0.82103213684900977</v>
      </c>
      <c r="V7869" s="8">
        <f t="shared" si="274"/>
        <v>53</v>
      </c>
    </row>
    <row r="7870" spans="1:22">
      <c r="A7870" s="34" t="s">
        <v>19</v>
      </c>
      <c r="B7870" s="34" t="s">
        <v>73</v>
      </c>
      <c r="C7870" s="5" t="s">
        <v>166</v>
      </c>
      <c r="D7870" s="35" t="s">
        <v>85</v>
      </c>
      <c r="E7870" s="36" t="s">
        <v>18</v>
      </c>
      <c r="F7870" s="37">
        <v>50</v>
      </c>
      <c r="G7870" s="38">
        <v>0.06</v>
      </c>
      <c r="H7870" s="34">
        <v>0.93723650932617597</v>
      </c>
      <c r="I7870" s="35">
        <v>-0.22889493587816523</v>
      </c>
      <c r="J7870" s="35">
        <v>7.5137371684476664E-2</v>
      </c>
      <c r="K7870" s="35">
        <v>5.8173241966558775</v>
      </c>
      <c r="L7870" s="35">
        <v>0</v>
      </c>
      <c r="M7870" s="35">
        <v>0</v>
      </c>
      <c r="N7870" s="35">
        <v>0</v>
      </c>
      <c r="O7870" s="35">
        <v>0</v>
      </c>
      <c r="P7870" s="36">
        <v>12</v>
      </c>
      <c r="Q7870" s="37">
        <v>53</v>
      </c>
      <c r="R7870" s="36">
        <v>2</v>
      </c>
      <c r="S7870" s="39">
        <f t="shared" si="273"/>
        <v>53</v>
      </c>
      <c r="T7870" s="34" t="s">
        <v>31</v>
      </c>
      <c r="U7870" s="12">
        <f>((alpha+(beta*speed))^((-1)/ceta))</f>
        <v>0.79662963241772888</v>
      </c>
      <c r="V7870" s="8">
        <f t="shared" si="274"/>
        <v>53</v>
      </c>
    </row>
    <row r="7871" spans="1:22">
      <c r="A7871" s="34" t="s">
        <v>19</v>
      </c>
      <c r="B7871" s="34" t="s">
        <v>73</v>
      </c>
      <c r="C7871" s="5" t="s">
        <v>166</v>
      </c>
      <c r="D7871" s="35" t="s">
        <v>85</v>
      </c>
      <c r="E7871" s="36" t="s">
        <v>17</v>
      </c>
      <c r="F7871" s="37">
        <v>50</v>
      </c>
      <c r="G7871" s="38">
        <v>0.06</v>
      </c>
      <c r="H7871" s="34">
        <v>0.99245842847054722</v>
      </c>
      <c r="I7871" s="35">
        <v>7.1395860703585416</v>
      </c>
      <c r="J7871" s="35">
        <v>1.563286920483451</v>
      </c>
      <c r="K7871" s="35">
        <v>-0.11949999747137643</v>
      </c>
      <c r="L7871" s="35">
        <v>0</v>
      </c>
      <c r="M7871" s="35">
        <v>0</v>
      </c>
      <c r="N7871" s="35">
        <v>0</v>
      </c>
      <c r="O7871" s="35">
        <v>0</v>
      </c>
      <c r="P7871" s="36">
        <v>12</v>
      </c>
      <c r="Q7871" s="37">
        <v>53</v>
      </c>
      <c r="R7871" s="36">
        <v>13</v>
      </c>
      <c r="S7871" s="39">
        <f t="shared" si="273"/>
        <v>53</v>
      </c>
      <c r="T7871" s="34" t="s">
        <v>50</v>
      </c>
      <c r="U7871" s="12">
        <f>EXP((alpha+(beta/speed))+(ceta*LN(speed)))</f>
        <v>808.05665720031334</v>
      </c>
      <c r="V7871" s="8">
        <f t="shared" si="274"/>
        <v>53</v>
      </c>
    </row>
    <row r="7872" spans="1:22">
      <c r="A7872" s="34" t="s">
        <v>19</v>
      </c>
      <c r="B7872" s="34" t="s">
        <v>73</v>
      </c>
      <c r="C7872" s="5" t="s">
        <v>166</v>
      </c>
      <c r="D7872" s="35" t="s">
        <v>85</v>
      </c>
      <c r="E7872" s="36" t="s">
        <v>15</v>
      </c>
      <c r="F7872" s="37">
        <v>100</v>
      </c>
      <c r="G7872" s="38">
        <v>0.06</v>
      </c>
      <c r="H7872" s="34">
        <v>0.97823714012411811</v>
      </c>
      <c r="I7872" s="35">
        <v>-1.179087637964731</v>
      </c>
      <c r="J7872" s="35">
        <v>18.402452387016083</v>
      </c>
      <c r="K7872" s="35">
        <v>0.85315237307436986</v>
      </c>
      <c r="L7872" s="35">
        <v>0.31616623183502734</v>
      </c>
      <c r="M7872" s="35">
        <v>1.3144667637705479E-2</v>
      </c>
      <c r="N7872" s="35">
        <v>0</v>
      </c>
      <c r="O7872" s="35">
        <v>0</v>
      </c>
      <c r="P7872" s="36">
        <v>12</v>
      </c>
      <c r="Q7872" s="37">
        <v>43</v>
      </c>
      <c r="R7872" s="36">
        <v>10</v>
      </c>
      <c r="S7872" s="39">
        <f t="shared" si="273"/>
        <v>43</v>
      </c>
      <c r="T7872" s="34" t="s">
        <v>44</v>
      </c>
      <c r="U7872" s="12">
        <f>(alpha+(beta/(1+EXP((((-1)*ceta)+(delta*LN(speed)))+(epsilon*speed)))))</f>
        <v>4.1354894867628564</v>
      </c>
      <c r="V7872" s="8">
        <f t="shared" si="274"/>
        <v>43</v>
      </c>
    </row>
    <row r="7873" spans="1:22">
      <c r="A7873" s="34" t="s">
        <v>19</v>
      </c>
      <c r="B7873" s="34" t="s">
        <v>73</v>
      </c>
      <c r="C7873" s="5" t="s">
        <v>166</v>
      </c>
      <c r="D7873" s="35" t="s">
        <v>85</v>
      </c>
      <c r="E7873" s="36" t="s">
        <v>16</v>
      </c>
      <c r="F7873" s="37">
        <v>100</v>
      </c>
      <c r="G7873" s="38">
        <v>0.06</v>
      </c>
      <c r="H7873" s="34">
        <v>0.99070657506870141</v>
      </c>
      <c r="I7873" s="35">
        <v>-4.5038152184226208E-4</v>
      </c>
      <c r="J7873" s="35">
        <v>4.3663038034283973E-2</v>
      </c>
      <c r="K7873" s="35">
        <v>-1.5326501465219626</v>
      </c>
      <c r="L7873" s="35">
        <v>56.391379063233629</v>
      </c>
      <c r="M7873" s="35">
        <v>0</v>
      </c>
      <c r="N7873" s="35">
        <v>0</v>
      </c>
      <c r="O7873" s="35">
        <v>0</v>
      </c>
      <c r="P7873" s="36">
        <v>12</v>
      </c>
      <c r="Q7873" s="37">
        <v>43</v>
      </c>
      <c r="R7873" s="36">
        <v>14</v>
      </c>
      <c r="S7873" s="39">
        <f t="shared" si="273"/>
        <v>43</v>
      </c>
      <c r="T7873" s="34" t="s">
        <v>51</v>
      </c>
      <c r="U7873" s="12">
        <f>(((alpha*(speed^3))+(beta*(speed^2))+(ceta*speed))+delta)</f>
        <v>35.411896431067575</v>
      </c>
      <c r="V7873" s="8">
        <f t="shared" si="274"/>
        <v>43</v>
      </c>
    </row>
    <row r="7874" spans="1:22">
      <c r="A7874" s="34" t="s">
        <v>19</v>
      </c>
      <c r="B7874" s="34" t="s">
        <v>73</v>
      </c>
      <c r="C7874" s="5" t="s">
        <v>166</v>
      </c>
      <c r="D7874" s="35" t="s">
        <v>85</v>
      </c>
      <c r="E7874" s="36" t="s">
        <v>14</v>
      </c>
      <c r="F7874" s="37">
        <v>100</v>
      </c>
      <c r="G7874" s="38">
        <v>0.06</v>
      </c>
      <c r="H7874" s="34">
        <v>0.99654353758244929</v>
      </c>
      <c r="I7874" s="35">
        <v>168.81699564772057</v>
      </c>
      <c r="J7874" s="35">
        <v>-2.1967415101377701</v>
      </c>
      <c r="K7874" s="35">
        <v>2.0145687047790797</v>
      </c>
      <c r="L7874" s="35">
        <v>-0.12671116859145395</v>
      </c>
      <c r="M7874" s="35">
        <v>0</v>
      </c>
      <c r="N7874" s="35">
        <v>0</v>
      </c>
      <c r="O7874" s="35">
        <v>0</v>
      </c>
      <c r="P7874" s="36">
        <v>12</v>
      </c>
      <c r="Q7874" s="37">
        <v>43</v>
      </c>
      <c r="R7874" s="36">
        <v>1</v>
      </c>
      <c r="S7874" s="39">
        <f t="shared" ref="S7874:S7937" si="275">V7874</f>
        <v>43</v>
      </c>
      <c r="T7874" s="34" t="s">
        <v>30</v>
      </c>
      <c r="U7874" s="12">
        <f>((alpha*(speed^beta))+(ceta*(speed^delta)))</f>
        <v>1.2944067209825594</v>
      </c>
      <c r="V7874" s="8">
        <f t="shared" ref="V7874:V7937" si="276">IF($V$1&lt;P7874,P7874,IF($V$1&gt;Q7874,Q7874,$V$1))</f>
        <v>43</v>
      </c>
    </row>
    <row r="7875" spans="1:22">
      <c r="A7875" s="34" t="s">
        <v>19</v>
      </c>
      <c r="B7875" s="34" t="s">
        <v>73</v>
      </c>
      <c r="C7875" s="5" t="s">
        <v>166</v>
      </c>
      <c r="D7875" s="35" t="s">
        <v>85</v>
      </c>
      <c r="E7875" s="36" t="s">
        <v>18</v>
      </c>
      <c r="F7875" s="37">
        <v>100</v>
      </c>
      <c r="G7875" s="38">
        <v>0.06</v>
      </c>
      <c r="H7875" s="34">
        <v>0.92342077894241303</v>
      </c>
      <c r="I7875" s="35">
        <v>1.8534239763661124</v>
      </c>
      <c r="J7875" s="35">
        <v>0.99870592516972234</v>
      </c>
      <c r="K7875" s="35">
        <v>-0.11593274324347753</v>
      </c>
      <c r="L7875" s="35">
        <v>0</v>
      </c>
      <c r="M7875" s="35">
        <v>0</v>
      </c>
      <c r="N7875" s="35">
        <v>0</v>
      </c>
      <c r="O7875" s="35">
        <v>0</v>
      </c>
      <c r="P7875" s="36">
        <v>12</v>
      </c>
      <c r="Q7875" s="37">
        <v>43</v>
      </c>
      <c r="R7875" s="36">
        <v>0</v>
      </c>
      <c r="S7875" s="39">
        <f t="shared" si="275"/>
        <v>43</v>
      </c>
      <c r="T7875" s="34" t="s">
        <v>29</v>
      </c>
      <c r="U7875" s="12">
        <f>((alpha*(beta^speed))*(speed^ceta))</f>
        <v>1.1334966390782892</v>
      </c>
      <c r="V7875" s="8">
        <f t="shared" si="276"/>
        <v>43</v>
      </c>
    </row>
    <row r="7876" spans="1:22">
      <c r="A7876" s="34" t="s">
        <v>19</v>
      </c>
      <c r="B7876" s="34" t="s">
        <v>73</v>
      </c>
      <c r="C7876" s="5" t="s">
        <v>166</v>
      </c>
      <c r="D7876" s="35" t="s">
        <v>85</v>
      </c>
      <c r="E7876" s="36" t="s">
        <v>17</v>
      </c>
      <c r="F7876" s="37">
        <v>100</v>
      </c>
      <c r="G7876" s="38">
        <v>0.06</v>
      </c>
      <c r="H7876" s="34">
        <v>0.98817039312658261</v>
      </c>
      <c r="I7876" s="35">
        <v>-1.2368436309974543E-2</v>
      </c>
      <c r="J7876" s="35">
        <v>1.25027387727492</v>
      </c>
      <c r="K7876" s="35">
        <v>-45.566434769675602</v>
      </c>
      <c r="L7876" s="35">
        <v>1734.5976349966568</v>
      </c>
      <c r="M7876" s="35">
        <v>0</v>
      </c>
      <c r="N7876" s="35">
        <v>0</v>
      </c>
      <c r="O7876" s="35">
        <v>0</v>
      </c>
      <c r="P7876" s="36">
        <v>12</v>
      </c>
      <c r="Q7876" s="37">
        <v>43</v>
      </c>
      <c r="R7876" s="36">
        <v>14</v>
      </c>
      <c r="S7876" s="39">
        <f t="shared" si="275"/>
        <v>43</v>
      </c>
      <c r="T7876" s="34" t="s">
        <v>51</v>
      </c>
      <c r="U7876" s="12">
        <f>(((alpha*(speed^3))+(beta*(speed^2))+(ceta*speed))+delta)</f>
        <v>1103.6200732847867</v>
      </c>
      <c r="V7876" s="8">
        <f t="shared" si="276"/>
        <v>43</v>
      </c>
    </row>
    <row r="7877" spans="1:22">
      <c r="A7877" s="34" t="s">
        <v>19</v>
      </c>
      <c r="B7877" s="34" t="s">
        <v>73</v>
      </c>
      <c r="C7877" s="5" t="s">
        <v>167</v>
      </c>
      <c r="D7877" s="35" t="s">
        <v>86</v>
      </c>
      <c r="E7877" s="36" t="s">
        <v>15</v>
      </c>
      <c r="F7877" s="37">
        <v>0</v>
      </c>
      <c r="G7877" s="38">
        <v>0</v>
      </c>
      <c r="H7877" s="34">
        <v>0.96779416330309531</v>
      </c>
      <c r="I7877" s="35">
        <v>6.7890723348992446E-2</v>
      </c>
      <c r="J7877" s="35">
        <v>2.5679450680535582E-2</v>
      </c>
      <c r="K7877" s="35">
        <v>-1.800848536589122E-4</v>
      </c>
      <c r="L7877" s="35">
        <v>0</v>
      </c>
      <c r="M7877" s="35">
        <v>0</v>
      </c>
      <c r="N7877" s="35">
        <v>0</v>
      </c>
      <c r="O7877" s="35">
        <v>0</v>
      </c>
      <c r="P7877" s="36">
        <v>12</v>
      </c>
      <c r="Q7877" s="37">
        <v>86</v>
      </c>
      <c r="R7877" s="36">
        <v>5</v>
      </c>
      <c r="S7877" s="39">
        <f t="shared" si="275"/>
        <v>86</v>
      </c>
      <c r="T7877" s="34" t="s">
        <v>36</v>
      </c>
      <c r="U7877" s="12">
        <f>(1/(((ceta*(speed^2))+(beta*speed))+alpha))</f>
        <v>1.0588555270387343</v>
      </c>
      <c r="V7877" s="8">
        <f t="shared" si="276"/>
        <v>86</v>
      </c>
    </row>
    <row r="7878" spans="1:22">
      <c r="A7878" s="34" t="s">
        <v>19</v>
      </c>
      <c r="B7878" s="34" t="s">
        <v>73</v>
      </c>
      <c r="C7878" s="5" t="s">
        <v>167</v>
      </c>
      <c r="D7878" s="35" t="s">
        <v>86</v>
      </c>
      <c r="E7878" s="36" t="s">
        <v>16</v>
      </c>
      <c r="F7878" s="37">
        <v>0</v>
      </c>
      <c r="G7878" s="38">
        <v>0</v>
      </c>
      <c r="H7878" s="34">
        <v>0.98679189452710914</v>
      </c>
      <c r="I7878" s="35">
        <v>85.632480285558074</v>
      </c>
      <c r="J7878" s="35">
        <v>1.0072045142419426</v>
      </c>
      <c r="K7878" s="35">
        <v>-0.74548916037012525</v>
      </c>
      <c r="L7878" s="35">
        <v>0</v>
      </c>
      <c r="M7878" s="35">
        <v>0</v>
      </c>
      <c r="N7878" s="35">
        <v>0</v>
      </c>
      <c r="O7878" s="35">
        <v>0</v>
      </c>
      <c r="P7878" s="36">
        <v>12</v>
      </c>
      <c r="Q7878" s="37">
        <v>86</v>
      </c>
      <c r="R7878" s="36">
        <v>0</v>
      </c>
      <c r="S7878" s="39">
        <f t="shared" si="275"/>
        <v>86</v>
      </c>
      <c r="T7878" s="34" t="s">
        <v>29</v>
      </c>
      <c r="U7878" s="12">
        <f>((alpha*(beta^speed))*(speed^ceta))</f>
        <v>5.7360108732979658</v>
      </c>
      <c r="V7878" s="8">
        <f t="shared" si="276"/>
        <v>86</v>
      </c>
    </row>
    <row r="7879" spans="1:22">
      <c r="A7879" s="34" t="s">
        <v>19</v>
      </c>
      <c r="B7879" s="34" t="s">
        <v>73</v>
      </c>
      <c r="C7879" s="5" t="s">
        <v>167</v>
      </c>
      <c r="D7879" s="35" t="s">
        <v>86</v>
      </c>
      <c r="E7879" s="36" t="s">
        <v>14</v>
      </c>
      <c r="F7879" s="37">
        <v>0</v>
      </c>
      <c r="G7879" s="38">
        <v>0</v>
      </c>
      <c r="H7879" s="34">
        <v>0.99679269441422846</v>
      </c>
      <c r="I7879" s="35">
        <v>-0.32406257970369595</v>
      </c>
      <c r="J7879" s="35">
        <v>9.4295741333227739E-2</v>
      </c>
      <c r="K7879" s="35">
        <v>1.4146848588377934</v>
      </c>
      <c r="L7879" s="35">
        <v>0</v>
      </c>
      <c r="M7879" s="35">
        <v>0</v>
      </c>
      <c r="N7879" s="35">
        <v>0</v>
      </c>
      <c r="O7879" s="35">
        <v>0</v>
      </c>
      <c r="P7879" s="36">
        <v>12</v>
      </c>
      <c r="Q7879" s="37">
        <v>86</v>
      </c>
      <c r="R7879" s="36">
        <v>2</v>
      </c>
      <c r="S7879" s="39">
        <f t="shared" si="275"/>
        <v>86</v>
      </c>
      <c r="T7879" s="34" t="s">
        <v>31</v>
      </c>
      <c r="U7879" s="12">
        <f>((alpha+(beta*speed))^((-1)/ceta))</f>
        <v>0.23441225101871985</v>
      </c>
      <c r="V7879" s="8">
        <f t="shared" si="276"/>
        <v>86</v>
      </c>
    </row>
    <row r="7880" spans="1:22">
      <c r="A7880" s="34" t="s">
        <v>19</v>
      </c>
      <c r="B7880" s="34" t="s">
        <v>73</v>
      </c>
      <c r="C7880" s="5" t="s">
        <v>167</v>
      </c>
      <c r="D7880" s="35" t="s">
        <v>86</v>
      </c>
      <c r="E7880" s="36" t="s">
        <v>18</v>
      </c>
      <c r="F7880" s="37">
        <v>0</v>
      </c>
      <c r="G7880" s="38">
        <v>0</v>
      </c>
      <c r="H7880" s="34">
        <v>0.95652678599105245</v>
      </c>
      <c r="I7880" s="35">
        <v>-7.5552116965555409E-7</v>
      </c>
      <c r="J7880" s="35">
        <v>1.7160922385560813E-4</v>
      </c>
      <c r="K7880" s="35">
        <v>-1.2130616514946256E-2</v>
      </c>
      <c r="L7880" s="35">
        <v>0.37863287248523986</v>
      </c>
      <c r="M7880" s="35">
        <v>0</v>
      </c>
      <c r="N7880" s="35">
        <v>0</v>
      </c>
      <c r="O7880" s="35">
        <v>0</v>
      </c>
      <c r="P7880" s="36">
        <v>12</v>
      </c>
      <c r="Q7880" s="37">
        <v>86</v>
      </c>
      <c r="R7880" s="36">
        <v>14</v>
      </c>
      <c r="S7880" s="39">
        <f t="shared" si="275"/>
        <v>86</v>
      </c>
      <c r="T7880" s="34" t="s">
        <v>51</v>
      </c>
      <c r="U7880" s="12">
        <f>(((alpha*(speed^3))+(beta*(speed^2))+(ceta*speed))+delta)</f>
        <v>0.12406789874950624</v>
      </c>
      <c r="V7880" s="8">
        <f t="shared" si="276"/>
        <v>86</v>
      </c>
    </row>
    <row r="7881" spans="1:22">
      <c r="A7881" s="34" t="s">
        <v>19</v>
      </c>
      <c r="B7881" s="34" t="s">
        <v>73</v>
      </c>
      <c r="C7881" s="5" t="s">
        <v>167</v>
      </c>
      <c r="D7881" s="35" t="s">
        <v>86</v>
      </c>
      <c r="E7881" s="36" t="s">
        <v>17</v>
      </c>
      <c r="F7881" s="37">
        <v>0</v>
      </c>
      <c r="G7881" s="38">
        <v>0</v>
      </c>
      <c r="H7881" s="34">
        <v>0.98627657321484474</v>
      </c>
      <c r="I7881" s="35">
        <v>2859.5469315198197</v>
      </c>
      <c r="J7881" s="35">
        <v>1.0091619988902238</v>
      </c>
      <c r="K7881" s="35">
        <v>-0.82575561310986834</v>
      </c>
      <c r="L7881" s="35">
        <v>0</v>
      </c>
      <c r="M7881" s="35">
        <v>0</v>
      </c>
      <c r="N7881" s="35">
        <v>0</v>
      </c>
      <c r="O7881" s="35">
        <v>0</v>
      </c>
      <c r="P7881" s="36">
        <v>12</v>
      </c>
      <c r="Q7881" s="37">
        <v>86</v>
      </c>
      <c r="R7881" s="36">
        <v>0</v>
      </c>
      <c r="S7881" s="39">
        <f t="shared" si="275"/>
        <v>86</v>
      </c>
      <c r="T7881" s="34" t="s">
        <v>29</v>
      </c>
      <c r="U7881" s="12">
        <f>((alpha*(beta^speed))*(speed^ceta))</f>
        <v>158.3108457689288</v>
      </c>
      <c r="V7881" s="8">
        <f t="shared" si="276"/>
        <v>86</v>
      </c>
    </row>
    <row r="7882" spans="1:22">
      <c r="A7882" s="34" t="s">
        <v>19</v>
      </c>
      <c r="B7882" s="34" t="s">
        <v>73</v>
      </c>
      <c r="C7882" s="5" t="s">
        <v>167</v>
      </c>
      <c r="D7882" s="35" t="s">
        <v>86</v>
      </c>
      <c r="E7882" s="36" t="s">
        <v>15</v>
      </c>
      <c r="F7882" s="37">
        <v>50</v>
      </c>
      <c r="G7882" s="38">
        <v>0</v>
      </c>
      <c r="H7882" s="34">
        <v>0.90426026000478332</v>
      </c>
      <c r="I7882" s="35">
        <v>-9.4756894982656655E-6</v>
      </c>
      <c r="J7882" s="35">
        <v>2.0831315856949025E-3</v>
      </c>
      <c r="K7882" s="35">
        <v>-0.14602314387714443</v>
      </c>
      <c r="L7882" s="35">
        <v>4.6045734615063774</v>
      </c>
      <c r="M7882" s="35">
        <v>0</v>
      </c>
      <c r="N7882" s="35">
        <v>0</v>
      </c>
      <c r="O7882" s="35">
        <v>0</v>
      </c>
      <c r="P7882" s="36">
        <v>12</v>
      </c>
      <c r="Q7882" s="37">
        <v>86</v>
      </c>
      <c r="R7882" s="36">
        <v>14</v>
      </c>
      <c r="S7882" s="39">
        <f t="shared" si="275"/>
        <v>86</v>
      </c>
      <c r="T7882" s="34" t="s">
        <v>51</v>
      </c>
      <c r="U7882" s="12">
        <f>(((alpha*(speed^3))+(beta*(speed^2))+(ceta*speed))+delta)</f>
        <v>1.4263551363625888</v>
      </c>
      <c r="V7882" s="8">
        <f t="shared" si="276"/>
        <v>86</v>
      </c>
    </row>
    <row r="7883" spans="1:22">
      <c r="A7883" s="34" t="s">
        <v>19</v>
      </c>
      <c r="B7883" s="34" t="s">
        <v>73</v>
      </c>
      <c r="C7883" s="5" t="s">
        <v>167</v>
      </c>
      <c r="D7883" s="35" t="s">
        <v>86</v>
      </c>
      <c r="E7883" s="36" t="s">
        <v>16</v>
      </c>
      <c r="F7883" s="37">
        <v>50</v>
      </c>
      <c r="G7883" s="38">
        <v>0</v>
      </c>
      <c r="H7883" s="34">
        <v>0.97874436831734024</v>
      </c>
      <c r="I7883" s="35">
        <v>72.949209380911299</v>
      </c>
      <c r="J7883" s="35">
        <v>1.0030203804072448</v>
      </c>
      <c r="K7883" s="35">
        <v>-0.60214751381294163</v>
      </c>
      <c r="L7883" s="35">
        <v>0</v>
      </c>
      <c r="M7883" s="35">
        <v>0</v>
      </c>
      <c r="N7883" s="35">
        <v>0</v>
      </c>
      <c r="O7883" s="35">
        <v>0</v>
      </c>
      <c r="P7883" s="36">
        <v>12</v>
      </c>
      <c r="Q7883" s="37">
        <v>86</v>
      </c>
      <c r="R7883" s="36">
        <v>0</v>
      </c>
      <c r="S7883" s="39">
        <f t="shared" si="275"/>
        <v>86</v>
      </c>
      <c r="T7883" s="34" t="s">
        <v>29</v>
      </c>
      <c r="U7883" s="12">
        <f>((alpha*(beta^speed))*(speed^ceta))</f>
        <v>6.4685405688028181</v>
      </c>
      <c r="V7883" s="8">
        <f t="shared" si="276"/>
        <v>86</v>
      </c>
    </row>
    <row r="7884" spans="1:22">
      <c r="A7884" s="34" t="s">
        <v>19</v>
      </c>
      <c r="B7884" s="34" t="s">
        <v>73</v>
      </c>
      <c r="C7884" s="5" t="s">
        <v>167</v>
      </c>
      <c r="D7884" s="35" t="s">
        <v>86</v>
      </c>
      <c r="E7884" s="36" t="s">
        <v>14</v>
      </c>
      <c r="F7884" s="37">
        <v>50</v>
      </c>
      <c r="G7884" s="38">
        <v>0</v>
      </c>
      <c r="H7884" s="34">
        <v>0.9961762252978329</v>
      </c>
      <c r="I7884" s="35">
        <v>6.5840762880704631</v>
      </c>
      <c r="J7884" s="35">
        <v>-0.75857777021069739</v>
      </c>
      <c r="K7884" s="35">
        <v>139.62784520260789</v>
      </c>
      <c r="L7884" s="35">
        <v>-2.7531102900674558</v>
      </c>
      <c r="M7884" s="35">
        <v>0</v>
      </c>
      <c r="N7884" s="35">
        <v>0</v>
      </c>
      <c r="O7884" s="35">
        <v>0</v>
      </c>
      <c r="P7884" s="36">
        <v>12</v>
      </c>
      <c r="Q7884" s="37">
        <v>86</v>
      </c>
      <c r="R7884" s="36">
        <v>1</v>
      </c>
      <c r="S7884" s="39">
        <f t="shared" si="275"/>
        <v>86</v>
      </c>
      <c r="T7884" s="34" t="s">
        <v>30</v>
      </c>
      <c r="U7884" s="12">
        <f>((alpha*(speed^beta))+(ceta*(speed^delta)))</f>
        <v>0.22506161695248797</v>
      </c>
      <c r="V7884" s="8">
        <f t="shared" si="276"/>
        <v>86</v>
      </c>
    </row>
    <row r="7885" spans="1:22">
      <c r="A7885" s="34" t="s">
        <v>19</v>
      </c>
      <c r="B7885" s="34" t="s">
        <v>73</v>
      </c>
      <c r="C7885" s="5" t="s">
        <v>167</v>
      </c>
      <c r="D7885" s="35" t="s">
        <v>86</v>
      </c>
      <c r="E7885" s="36" t="s">
        <v>18</v>
      </c>
      <c r="F7885" s="37">
        <v>50</v>
      </c>
      <c r="G7885" s="38">
        <v>0</v>
      </c>
      <c r="H7885" s="34">
        <v>0.88017886562349579</v>
      </c>
      <c r="I7885" s="35">
        <v>-5.2521354288724813E-7</v>
      </c>
      <c r="J7885" s="35">
        <v>1.4585712400443587E-4</v>
      </c>
      <c r="K7885" s="35">
        <v>-1.1630081663785246E-2</v>
      </c>
      <c r="L7885" s="35">
        <v>0.42733665557046857</v>
      </c>
      <c r="M7885" s="35">
        <v>0</v>
      </c>
      <c r="N7885" s="35">
        <v>0</v>
      </c>
      <c r="O7885" s="35">
        <v>0</v>
      </c>
      <c r="P7885" s="36">
        <v>12</v>
      </c>
      <c r="Q7885" s="37">
        <v>86</v>
      </c>
      <c r="R7885" s="36">
        <v>14</v>
      </c>
      <c r="S7885" s="39">
        <f t="shared" si="275"/>
        <v>86</v>
      </c>
      <c r="T7885" s="34" t="s">
        <v>51</v>
      </c>
      <c r="U7885" s="12">
        <f>(((alpha*(speed^3))+(beta*(speed^2))+(ceta*speed))+delta)</f>
        <v>0.17184369638705349</v>
      </c>
      <c r="V7885" s="8">
        <f t="shared" si="276"/>
        <v>86</v>
      </c>
    </row>
    <row r="7886" spans="1:22">
      <c r="A7886" s="34" t="s">
        <v>19</v>
      </c>
      <c r="B7886" s="34" t="s">
        <v>73</v>
      </c>
      <c r="C7886" s="5" t="s">
        <v>167</v>
      </c>
      <c r="D7886" s="35" t="s">
        <v>86</v>
      </c>
      <c r="E7886" s="36" t="s">
        <v>17</v>
      </c>
      <c r="F7886" s="37">
        <v>50</v>
      </c>
      <c r="G7886" s="38">
        <v>0</v>
      </c>
      <c r="H7886" s="34">
        <v>0.9751832946699589</v>
      </c>
      <c r="I7886" s="35">
        <v>2329.507157906829</v>
      </c>
      <c r="J7886" s="35">
        <v>1.0046021874327111</v>
      </c>
      <c r="K7886" s="35">
        <v>-0.65606845429288307</v>
      </c>
      <c r="L7886" s="35">
        <v>0</v>
      </c>
      <c r="M7886" s="35">
        <v>0</v>
      </c>
      <c r="N7886" s="35">
        <v>0</v>
      </c>
      <c r="O7886" s="35">
        <v>0</v>
      </c>
      <c r="P7886" s="36">
        <v>12</v>
      </c>
      <c r="Q7886" s="37">
        <v>86</v>
      </c>
      <c r="R7886" s="36">
        <v>0</v>
      </c>
      <c r="S7886" s="39">
        <f t="shared" si="275"/>
        <v>86</v>
      </c>
      <c r="T7886" s="34" t="s">
        <v>29</v>
      </c>
      <c r="U7886" s="12">
        <f>((alpha*(beta^speed))*(speed^ceta))</f>
        <v>186.03510952152442</v>
      </c>
      <c r="V7886" s="8">
        <f t="shared" si="276"/>
        <v>86</v>
      </c>
    </row>
    <row r="7887" spans="1:22">
      <c r="A7887" s="34" t="s">
        <v>19</v>
      </c>
      <c r="B7887" s="34" t="s">
        <v>73</v>
      </c>
      <c r="C7887" s="5" t="s">
        <v>167</v>
      </c>
      <c r="D7887" s="35" t="s">
        <v>86</v>
      </c>
      <c r="E7887" s="36" t="s">
        <v>15</v>
      </c>
      <c r="F7887" s="37">
        <v>100</v>
      </c>
      <c r="G7887" s="38">
        <v>0</v>
      </c>
      <c r="H7887" s="34">
        <v>0.87128157215781288</v>
      </c>
      <c r="I7887" s="35">
        <v>1.5561135436715687</v>
      </c>
      <c r="J7887" s="35">
        <v>2.1357782943990591</v>
      </c>
      <c r="K7887" s="35">
        <v>0.57541106146740129</v>
      </c>
      <c r="L7887" s="35">
        <v>-1.8414905559027734</v>
      </c>
      <c r="M7887" s="35">
        <v>0.2420141375752331</v>
      </c>
      <c r="N7887" s="35">
        <v>0</v>
      </c>
      <c r="O7887" s="35">
        <v>0</v>
      </c>
      <c r="P7887" s="36">
        <v>12</v>
      </c>
      <c r="Q7887" s="37">
        <v>86</v>
      </c>
      <c r="R7887" s="36">
        <v>10</v>
      </c>
      <c r="S7887" s="39">
        <f t="shared" si="275"/>
        <v>86</v>
      </c>
      <c r="T7887" s="34" t="s">
        <v>44</v>
      </c>
      <c r="U7887" s="12">
        <f>(alpha+(beta/(1+EXP((((-1)*ceta)+(delta*LN(speed)))+(epsilon*speed)))))</f>
        <v>1.5561262128158844</v>
      </c>
      <c r="V7887" s="8">
        <f t="shared" si="276"/>
        <v>86</v>
      </c>
    </row>
    <row r="7888" spans="1:22">
      <c r="A7888" s="34" t="s">
        <v>19</v>
      </c>
      <c r="B7888" s="34" t="s">
        <v>73</v>
      </c>
      <c r="C7888" s="5" t="s">
        <v>167</v>
      </c>
      <c r="D7888" s="35" t="s">
        <v>86</v>
      </c>
      <c r="E7888" s="36" t="s">
        <v>16</v>
      </c>
      <c r="F7888" s="37">
        <v>100</v>
      </c>
      <c r="G7888" s="38">
        <v>0</v>
      </c>
      <c r="H7888" s="34">
        <v>0.97363953558638305</v>
      </c>
      <c r="I7888" s="35">
        <v>68.142084572182014</v>
      </c>
      <c r="J7888" s="35">
        <v>1.0001862697966082</v>
      </c>
      <c r="K7888" s="35">
        <v>-0.51164115111115405</v>
      </c>
      <c r="L7888" s="35">
        <v>0</v>
      </c>
      <c r="M7888" s="35">
        <v>0</v>
      </c>
      <c r="N7888" s="35">
        <v>0</v>
      </c>
      <c r="O7888" s="35">
        <v>0</v>
      </c>
      <c r="P7888" s="36">
        <v>12</v>
      </c>
      <c r="Q7888" s="37">
        <v>86</v>
      </c>
      <c r="R7888" s="36">
        <v>0</v>
      </c>
      <c r="S7888" s="39">
        <f t="shared" si="275"/>
        <v>86</v>
      </c>
      <c r="T7888" s="34" t="s">
        <v>29</v>
      </c>
      <c r="U7888" s="12">
        <f>((alpha*(beta^speed))*(speed^ceta))</f>
        <v>7.0892910095893686</v>
      </c>
      <c r="V7888" s="8">
        <f t="shared" si="276"/>
        <v>86</v>
      </c>
    </row>
    <row r="7889" spans="1:22">
      <c r="A7889" s="34" t="s">
        <v>19</v>
      </c>
      <c r="B7889" s="34" t="s">
        <v>73</v>
      </c>
      <c r="C7889" s="5" t="s">
        <v>167</v>
      </c>
      <c r="D7889" s="35" t="s">
        <v>86</v>
      </c>
      <c r="E7889" s="36" t="s">
        <v>14</v>
      </c>
      <c r="F7889" s="37">
        <v>100</v>
      </c>
      <c r="G7889" s="38">
        <v>0</v>
      </c>
      <c r="H7889" s="34">
        <v>0.99582245723460339</v>
      </c>
      <c r="I7889" s="35">
        <v>6.5218289653121833</v>
      </c>
      <c r="J7889" s="35">
        <v>-0.75475951651153617</v>
      </c>
      <c r="K7889" s="35">
        <v>183.7210505149462</v>
      </c>
      <c r="L7889" s="35">
        <v>-2.8986168944027373</v>
      </c>
      <c r="M7889" s="35">
        <v>0</v>
      </c>
      <c r="N7889" s="35">
        <v>0</v>
      </c>
      <c r="O7889" s="35">
        <v>0</v>
      </c>
      <c r="P7889" s="36">
        <v>12</v>
      </c>
      <c r="Q7889" s="37">
        <v>86</v>
      </c>
      <c r="R7889" s="36">
        <v>1</v>
      </c>
      <c r="S7889" s="39">
        <f t="shared" si="275"/>
        <v>86</v>
      </c>
      <c r="T7889" s="34" t="s">
        <v>30</v>
      </c>
      <c r="U7889" s="12">
        <f>((alpha*(speed^beta))+(ceta*(speed^delta)))</f>
        <v>0.22654733182844133</v>
      </c>
      <c r="V7889" s="8">
        <f t="shared" si="276"/>
        <v>86</v>
      </c>
    </row>
    <row r="7890" spans="1:22">
      <c r="A7890" s="34" t="s">
        <v>19</v>
      </c>
      <c r="B7890" s="34" t="s">
        <v>73</v>
      </c>
      <c r="C7890" s="5" t="s">
        <v>167</v>
      </c>
      <c r="D7890" s="35" t="s">
        <v>86</v>
      </c>
      <c r="E7890" s="36" t="s">
        <v>18</v>
      </c>
      <c r="F7890" s="37">
        <v>100</v>
      </c>
      <c r="G7890" s="38">
        <v>0</v>
      </c>
      <c r="H7890" s="34">
        <v>0.81949878927034014</v>
      </c>
      <c r="I7890" s="35">
        <v>-3.6663122598141535E-7</v>
      </c>
      <c r="J7890" s="35">
        <v>1.3320806196179505E-4</v>
      </c>
      <c r="K7890" s="35">
        <v>-1.2063618060929492E-2</v>
      </c>
      <c r="L7890" s="35">
        <v>0.49787919874446951</v>
      </c>
      <c r="M7890" s="35">
        <v>0</v>
      </c>
      <c r="N7890" s="35">
        <v>0</v>
      </c>
      <c r="O7890" s="35">
        <v>0</v>
      </c>
      <c r="P7890" s="36">
        <v>12</v>
      </c>
      <c r="Q7890" s="37">
        <v>86</v>
      </c>
      <c r="R7890" s="36">
        <v>14</v>
      </c>
      <c r="S7890" s="39">
        <f t="shared" si="275"/>
        <v>86</v>
      </c>
      <c r="T7890" s="34" t="s">
        <v>51</v>
      </c>
      <c r="U7890" s="12">
        <f>(((alpha*(speed^3))+(beta*(speed^2))+(ceta*speed))+delta)</f>
        <v>0.21241688070113418</v>
      </c>
      <c r="V7890" s="8">
        <f t="shared" si="276"/>
        <v>86</v>
      </c>
    </row>
    <row r="7891" spans="1:22">
      <c r="A7891" s="34" t="s">
        <v>19</v>
      </c>
      <c r="B7891" s="34" t="s">
        <v>73</v>
      </c>
      <c r="C7891" s="5" t="s">
        <v>167</v>
      </c>
      <c r="D7891" s="35" t="s">
        <v>86</v>
      </c>
      <c r="E7891" s="36" t="s">
        <v>17</v>
      </c>
      <c r="F7891" s="37">
        <v>100</v>
      </c>
      <c r="G7891" s="38">
        <v>0</v>
      </c>
      <c r="H7891" s="34">
        <v>0.96496538666837028</v>
      </c>
      <c r="I7891" s="35">
        <v>-1.5889850326720944E-3</v>
      </c>
      <c r="J7891" s="35">
        <v>0.31504995139649417</v>
      </c>
      <c r="K7891" s="35">
        <v>-21.789294521836784</v>
      </c>
      <c r="L7891" s="35">
        <v>763.45810166967135</v>
      </c>
      <c r="M7891" s="35">
        <v>0</v>
      </c>
      <c r="N7891" s="35">
        <v>0</v>
      </c>
      <c r="O7891" s="35">
        <v>0</v>
      </c>
      <c r="P7891" s="36">
        <v>12</v>
      </c>
      <c r="Q7891" s="37">
        <v>86</v>
      </c>
      <c r="R7891" s="36">
        <v>14</v>
      </c>
      <c r="S7891" s="39">
        <f t="shared" si="275"/>
        <v>86</v>
      </c>
      <c r="T7891" s="34" t="s">
        <v>51</v>
      </c>
      <c r="U7891" s="12">
        <f>(((alpha*(speed^3))+(beta*(speed^2))+(ceta*speed))+delta)</f>
        <v>209.0047493788968</v>
      </c>
      <c r="V7891" s="8">
        <f t="shared" si="276"/>
        <v>86</v>
      </c>
    </row>
    <row r="7892" spans="1:22">
      <c r="A7892" s="34" t="s">
        <v>19</v>
      </c>
      <c r="B7892" s="34" t="s">
        <v>73</v>
      </c>
      <c r="C7892" s="5" t="s">
        <v>167</v>
      </c>
      <c r="D7892" s="35" t="s">
        <v>86</v>
      </c>
      <c r="E7892" s="36" t="s">
        <v>15</v>
      </c>
      <c r="F7892" s="37">
        <v>0</v>
      </c>
      <c r="G7892" s="38">
        <v>-0.06</v>
      </c>
      <c r="H7892" s="34">
        <v>0.9910454304695131</v>
      </c>
      <c r="I7892" s="35">
        <v>6.9403186635022998</v>
      </c>
      <c r="J7892" s="35">
        <v>-16.054044433239607</v>
      </c>
      <c r="K7892" s="35">
        <v>-2.030295888717307</v>
      </c>
      <c r="L7892" s="35">
        <v>0</v>
      </c>
      <c r="M7892" s="35">
        <v>0</v>
      </c>
      <c r="N7892" s="35">
        <v>0</v>
      </c>
      <c r="O7892" s="35">
        <v>0</v>
      </c>
      <c r="P7892" s="36">
        <v>12</v>
      </c>
      <c r="Q7892" s="37">
        <v>86</v>
      </c>
      <c r="R7892" s="36">
        <v>13</v>
      </c>
      <c r="S7892" s="39">
        <f t="shared" si="275"/>
        <v>86</v>
      </c>
      <c r="T7892" s="34" t="s">
        <v>50</v>
      </c>
      <c r="U7892" s="12">
        <f>EXP((alpha+(beta/speed))+(ceta*LN(speed)))</f>
        <v>0.10126653534597109</v>
      </c>
      <c r="V7892" s="8">
        <f t="shared" si="276"/>
        <v>86</v>
      </c>
    </row>
    <row r="7893" spans="1:22">
      <c r="A7893" s="34" t="s">
        <v>19</v>
      </c>
      <c r="B7893" s="34" t="s">
        <v>73</v>
      </c>
      <c r="C7893" s="5" t="s">
        <v>167</v>
      </c>
      <c r="D7893" s="35" t="s">
        <v>86</v>
      </c>
      <c r="E7893" s="36" t="s">
        <v>16</v>
      </c>
      <c r="F7893" s="37">
        <v>0</v>
      </c>
      <c r="G7893" s="38">
        <v>-0.06</v>
      </c>
      <c r="H7893" s="34">
        <v>0.99135481466880315</v>
      </c>
      <c r="I7893" s="35">
        <v>77.559165476202793</v>
      </c>
      <c r="J7893" s="35">
        <v>0.97906310870889324</v>
      </c>
      <c r="K7893" s="35">
        <v>-0.86848233061891078</v>
      </c>
      <c r="L7893" s="35">
        <v>0</v>
      </c>
      <c r="M7893" s="35">
        <v>0</v>
      </c>
      <c r="N7893" s="35">
        <v>0</v>
      </c>
      <c r="O7893" s="35">
        <v>0</v>
      </c>
      <c r="P7893" s="36">
        <v>12</v>
      </c>
      <c r="Q7893" s="37">
        <v>86</v>
      </c>
      <c r="R7893" s="36">
        <v>0</v>
      </c>
      <c r="S7893" s="39">
        <f t="shared" si="275"/>
        <v>86</v>
      </c>
      <c r="T7893" s="34" t="s">
        <v>29</v>
      </c>
      <c r="U7893" s="12">
        <f>((alpha*(beta^speed))*(speed^ceta))</f>
        <v>0.26258774239514909</v>
      </c>
      <c r="V7893" s="8">
        <f t="shared" si="276"/>
        <v>86</v>
      </c>
    </row>
    <row r="7894" spans="1:22">
      <c r="A7894" s="34" t="s">
        <v>19</v>
      </c>
      <c r="B7894" s="34" t="s">
        <v>73</v>
      </c>
      <c r="C7894" s="5" t="s">
        <v>167</v>
      </c>
      <c r="D7894" s="35" t="s">
        <v>86</v>
      </c>
      <c r="E7894" s="36" t="s">
        <v>14</v>
      </c>
      <c r="F7894" s="37">
        <v>0</v>
      </c>
      <c r="G7894" s="38">
        <v>-0.06</v>
      </c>
      <c r="H7894" s="34">
        <v>0.99728630399396412</v>
      </c>
      <c r="I7894" s="35">
        <v>10.305361693882162</v>
      </c>
      <c r="J7894" s="35">
        <v>0.99238297298808675</v>
      </c>
      <c r="K7894" s="35">
        <v>-0.97444728544049364</v>
      </c>
      <c r="L7894" s="35">
        <v>0</v>
      </c>
      <c r="M7894" s="35">
        <v>0</v>
      </c>
      <c r="N7894" s="35">
        <v>0</v>
      </c>
      <c r="O7894" s="35">
        <v>0</v>
      </c>
      <c r="P7894" s="36">
        <v>12</v>
      </c>
      <c r="Q7894" s="37">
        <v>86</v>
      </c>
      <c r="R7894" s="36">
        <v>0</v>
      </c>
      <c r="S7894" s="39">
        <f t="shared" si="275"/>
        <v>86</v>
      </c>
      <c r="T7894" s="34" t="s">
        <v>29</v>
      </c>
      <c r="U7894" s="12">
        <f>((alpha*(beta^speed))*(speed^ceta))</f>
        <v>6.9569139736864696E-2</v>
      </c>
      <c r="V7894" s="8">
        <f t="shared" si="276"/>
        <v>86</v>
      </c>
    </row>
    <row r="7895" spans="1:22">
      <c r="A7895" s="34" t="s">
        <v>19</v>
      </c>
      <c r="B7895" s="34" t="s">
        <v>73</v>
      </c>
      <c r="C7895" s="5" t="s">
        <v>167</v>
      </c>
      <c r="D7895" s="35" t="s">
        <v>86</v>
      </c>
      <c r="E7895" s="36" t="s">
        <v>18</v>
      </c>
      <c r="F7895" s="37">
        <v>0</v>
      </c>
      <c r="G7895" s="38">
        <v>-0.06</v>
      </c>
      <c r="H7895" s="34">
        <v>0.99279538354978492</v>
      </c>
      <c r="I7895" s="35">
        <v>2.1256605581308854</v>
      </c>
      <c r="J7895" s="35">
        <v>-8.1041662577634543</v>
      </c>
      <c r="K7895" s="35">
        <v>-1.2636122039156825</v>
      </c>
      <c r="L7895" s="35">
        <v>0</v>
      </c>
      <c r="M7895" s="35">
        <v>0</v>
      </c>
      <c r="N7895" s="35">
        <v>0</v>
      </c>
      <c r="O7895" s="35">
        <v>0</v>
      </c>
      <c r="P7895" s="36">
        <v>12</v>
      </c>
      <c r="Q7895" s="37">
        <v>86</v>
      </c>
      <c r="R7895" s="36">
        <v>13</v>
      </c>
      <c r="S7895" s="39">
        <f t="shared" si="275"/>
        <v>86</v>
      </c>
      <c r="T7895" s="34" t="s">
        <v>50</v>
      </c>
      <c r="U7895" s="12">
        <f>EXP((alpha+(beta/speed))+(ceta*LN(speed)))</f>
        <v>2.7401938024638053E-2</v>
      </c>
      <c r="V7895" s="8">
        <f t="shared" si="276"/>
        <v>86</v>
      </c>
    </row>
    <row r="7896" spans="1:22">
      <c r="A7896" s="34" t="s">
        <v>19</v>
      </c>
      <c r="B7896" s="34" t="s">
        <v>73</v>
      </c>
      <c r="C7896" s="5" t="s">
        <v>167</v>
      </c>
      <c r="D7896" s="35" t="s">
        <v>86</v>
      </c>
      <c r="E7896" s="36" t="s">
        <v>17</v>
      </c>
      <c r="F7896" s="37">
        <v>0</v>
      </c>
      <c r="G7896" s="38">
        <v>-0.06</v>
      </c>
      <c r="H7896" s="34">
        <v>0.98865718505825284</v>
      </c>
      <c r="I7896" s="35">
        <v>12.349855600896598</v>
      </c>
      <c r="J7896" s="35">
        <v>-17.394082408518717</v>
      </c>
      <c r="K7896" s="35">
        <v>-2.2718337920860368</v>
      </c>
      <c r="L7896" s="35">
        <v>0</v>
      </c>
      <c r="M7896" s="35">
        <v>0</v>
      </c>
      <c r="N7896" s="35">
        <v>0</v>
      </c>
      <c r="O7896" s="35">
        <v>0</v>
      </c>
      <c r="P7896" s="36">
        <v>12</v>
      </c>
      <c r="Q7896" s="37">
        <v>86</v>
      </c>
      <c r="R7896" s="36">
        <v>13</v>
      </c>
      <c r="S7896" s="39">
        <f t="shared" si="275"/>
        <v>86</v>
      </c>
      <c r="T7896" s="34" t="s">
        <v>50</v>
      </c>
      <c r="U7896" s="12">
        <f>EXP((alpha+(beta/speed))+(ceta*LN(speed)))</f>
        <v>7.5993454561206315</v>
      </c>
      <c r="V7896" s="8">
        <f t="shared" si="276"/>
        <v>86</v>
      </c>
    </row>
    <row r="7897" spans="1:22">
      <c r="A7897" s="34" t="s">
        <v>19</v>
      </c>
      <c r="B7897" s="34" t="s">
        <v>73</v>
      </c>
      <c r="C7897" s="5" t="s">
        <v>167</v>
      </c>
      <c r="D7897" s="35" t="s">
        <v>86</v>
      </c>
      <c r="E7897" s="36" t="s">
        <v>15</v>
      </c>
      <c r="F7897" s="37">
        <v>50</v>
      </c>
      <c r="G7897" s="38">
        <v>-0.06</v>
      </c>
      <c r="H7897" s="34">
        <v>0.98025552259251547</v>
      </c>
      <c r="I7897" s="35">
        <v>8.5221482247486708</v>
      </c>
      <c r="J7897" s="35">
        <v>-24.378610737076283</v>
      </c>
      <c r="K7897" s="35">
        <v>-2.3903097844878447</v>
      </c>
      <c r="L7897" s="35">
        <v>0</v>
      </c>
      <c r="M7897" s="35">
        <v>0</v>
      </c>
      <c r="N7897" s="35">
        <v>0</v>
      </c>
      <c r="O7897" s="35">
        <v>0</v>
      </c>
      <c r="P7897" s="36">
        <v>12</v>
      </c>
      <c r="Q7897" s="37">
        <v>86</v>
      </c>
      <c r="R7897" s="36">
        <v>13</v>
      </c>
      <c r="S7897" s="39">
        <f t="shared" si="275"/>
        <v>86</v>
      </c>
      <c r="T7897" s="34" t="s">
        <v>50</v>
      </c>
      <c r="U7897" s="12">
        <f>EXP((alpha+(beta/speed))+(ceta*LN(speed)))</f>
        <v>8.9941670990413836E-2</v>
      </c>
      <c r="V7897" s="8">
        <f t="shared" si="276"/>
        <v>86</v>
      </c>
    </row>
    <row r="7898" spans="1:22">
      <c r="A7898" s="34" t="s">
        <v>19</v>
      </c>
      <c r="B7898" s="34" t="s">
        <v>73</v>
      </c>
      <c r="C7898" s="5" t="s">
        <v>167</v>
      </c>
      <c r="D7898" s="35" t="s">
        <v>86</v>
      </c>
      <c r="E7898" s="36" t="s">
        <v>16</v>
      </c>
      <c r="F7898" s="37">
        <v>50</v>
      </c>
      <c r="G7898" s="38">
        <v>-0.06</v>
      </c>
      <c r="H7898" s="34">
        <v>0.98693898320963291</v>
      </c>
      <c r="I7898" s="35">
        <v>8.1606988178118041</v>
      </c>
      <c r="J7898" s="35">
        <v>-14.441295960871685</v>
      </c>
      <c r="K7898" s="35">
        <v>-2.0496041269212104</v>
      </c>
      <c r="L7898" s="35">
        <v>0</v>
      </c>
      <c r="M7898" s="35">
        <v>0</v>
      </c>
      <c r="N7898" s="35">
        <v>0</v>
      </c>
      <c r="O7898" s="35">
        <v>0</v>
      </c>
      <c r="P7898" s="36">
        <v>12</v>
      </c>
      <c r="Q7898" s="37">
        <v>86</v>
      </c>
      <c r="R7898" s="36">
        <v>13</v>
      </c>
      <c r="S7898" s="39">
        <f t="shared" si="275"/>
        <v>86</v>
      </c>
      <c r="T7898" s="34" t="s">
        <v>50</v>
      </c>
      <c r="U7898" s="12">
        <f>EXP((alpha+(beta/speed))+(ceta*LN(speed)))</f>
        <v>0.32082103670169282</v>
      </c>
      <c r="V7898" s="8">
        <f t="shared" si="276"/>
        <v>86</v>
      </c>
    </row>
    <row r="7899" spans="1:22">
      <c r="A7899" s="34" t="s">
        <v>19</v>
      </c>
      <c r="B7899" s="34" t="s">
        <v>73</v>
      </c>
      <c r="C7899" s="5" t="s">
        <v>167</v>
      </c>
      <c r="D7899" s="35" t="s">
        <v>86</v>
      </c>
      <c r="E7899" s="36" t="s">
        <v>14</v>
      </c>
      <c r="F7899" s="37">
        <v>50</v>
      </c>
      <c r="G7899" s="38">
        <v>-0.06</v>
      </c>
      <c r="H7899" s="34">
        <v>0.99747764843254083</v>
      </c>
      <c r="I7899" s="35">
        <v>9.9227446624906541</v>
      </c>
      <c r="J7899" s="35">
        <v>0.99306186410069208</v>
      </c>
      <c r="K7899" s="35">
        <v>-0.98112008224068659</v>
      </c>
      <c r="L7899" s="35">
        <v>0</v>
      </c>
      <c r="M7899" s="35">
        <v>0</v>
      </c>
      <c r="N7899" s="35">
        <v>0</v>
      </c>
      <c r="O7899" s="35">
        <v>0</v>
      </c>
      <c r="P7899" s="36">
        <v>12</v>
      </c>
      <c r="Q7899" s="37">
        <v>86</v>
      </c>
      <c r="R7899" s="36">
        <v>0</v>
      </c>
      <c r="S7899" s="39">
        <f t="shared" si="275"/>
        <v>86</v>
      </c>
      <c r="T7899" s="34" t="s">
        <v>29</v>
      </c>
      <c r="U7899" s="12">
        <f>((alpha*(beta^speed))*(speed^ceta))</f>
        <v>6.8963406406435404E-2</v>
      </c>
      <c r="V7899" s="8">
        <f t="shared" si="276"/>
        <v>86</v>
      </c>
    </row>
    <row r="7900" spans="1:22">
      <c r="A7900" s="34" t="s">
        <v>19</v>
      </c>
      <c r="B7900" s="34" t="s">
        <v>73</v>
      </c>
      <c r="C7900" s="5" t="s">
        <v>167</v>
      </c>
      <c r="D7900" s="35" t="s">
        <v>86</v>
      </c>
      <c r="E7900" s="36" t="s">
        <v>18</v>
      </c>
      <c r="F7900" s="37">
        <v>50</v>
      </c>
      <c r="G7900" s="38">
        <v>-0.06</v>
      </c>
      <c r="H7900" s="34">
        <v>0.98025078860068737</v>
      </c>
      <c r="I7900" s="35">
        <v>3.5625745111323455</v>
      </c>
      <c r="J7900" s="35">
        <v>-15.42905975044868</v>
      </c>
      <c r="K7900" s="35">
        <v>-1.581362424681692</v>
      </c>
      <c r="L7900" s="35">
        <v>0</v>
      </c>
      <c r="M7900" s="35">
        <v>0</v>
      </c>
      <c r="N7900" s="35">
        <v>0</v>
      </c>
      <c r="O7900" s="35">
        <v>0</v>
      </c>
      <c r="P7900" s="36">
        <v>12</v>
      </c>
      <c r="Q7900" s="37">
        <v>86</v>
      </c>
      <c r="R7900" s="36">
        <v>13</v>
      </c>
      <c r="S7900" s="39">
        <f t="shared" si="275"/>
        <v>86</v>
      </c>
      <c r="T7900" s="34" t="s">
        <v>50</v>
      </c>
      <c r="U7900" s="12">
        <f>EXP((alpha+(beta/speed))+(ceta*LN(speed)))</f>
        <v>2.5712690860501826E-2</v>
      </c>
      <c r="V7900" s="8">
        <f t="shared" si="276"/>
        <v>86</v>
      </c>
    </row>
    <row r="7901" spans="1:22">
      <c r="A7901" s="34" t="s">
        <v>19</v>
      </c>
      <c r="B7901" s="34" t="s">
        <v>73</v>
      </c>
      <c r="C7901" s="5" t="s">
        <v>167</v>
      </c>
      <c r="D7901" s="35" t="s">
        <v>86</v>
      </c>
      <c r="E7901" s="36" t="s">
        <v>17</v>
      </c>
      <c r="F7901" s="37">
        <v>50</v>
      </c>
      <c r="G7901" s="38">
        <v>-0.06</v>
      </c>
      <c r="H7901" s="34">
        <v>0.98335609355538844</v>
      </c>
      <c r="I7901" s="35">
        <v>12.660825339822603</v>
      </c>
      <c r="J7901" s="35">
        <v>-19.555644355006134</v>
      </c>
      <c r="K7901" s="35">
        <v>-2.341819922250858</v>
      </c>
      <c r="L7901" s="35">
        <v>0</v>
      </c>
      <c r="M7901" s="35">
        <v>0</v>
      </c>
      <c r="N7901" s="35">
        <v>0</v>
      </c>
      <c r="O7901" s="35">
        <v>0</v>
      </c>
      <c r="P7901" s="36">
        <v>12</v>
      </c>
      <c r="Q7901" s="37">
        <v>86</v>
      </c>
      <c r="R7901" s="36">
        <v>13</v>
      </c>
      <c r="S7901" s="39">
        <f t="shared" si="275"/>
        <v>86</v>
      </c>
      <c r="T7901" s="34" t="s">
        <v>50</v>
      </c>
      <c r="U7901" s="12">
        <f>EXP((alpha+(beta/speed))+(ceta*LN(speed)))</f>
        <v>7.4049958508451077</v>
      </c>
      <c r="V7901" s="8">
        <f t="shared" si="276"/>
        <v>86</v>
      </c>
    </row>
    <row r="7902" spans="1:22">
      <c r="A7902" s="34" t="s">
        <v>19</v>
      </c>
      <c r="B7902" s="34" t="s">
        <v>73</v>
      </c>
      <c r="C7902" s="5" t="s">
        <v>167</v>
      </c>
      <c r="D7902" s="35" t="s">
        <v>86</v>
      </c>
      <c r="E7902" s="36" t="s">
        <v>15</v>
      </c>
      <c r="F7902" s="37">
        <v>100</v>
      </c>
      <c r="G7902" s="38">
        <v>-0.06</v>
      </c>
      <c r="H7902" s="34">
        <v>0.97670056340410749</v>
      </c>
      <c r="I7902" s="35">
        <v>8.275228340160389</v>
      </c>
      <c r="J7902" s="35">
        <v>-22.808539940633427</v>
      </c>
      <c r="K7902" s="35">
        <v>-2.3179036607907135</v>
      </c>
      <c r="L7902" s="35">
        <v>0</v>
      </c>
      <c r="M7902" s="35">
        <v>0</v>
      </c>
      <c r="N7902" s="35">
        <v>0</v>
      </c>
      <c r="O7902" s="35">
        <v>0</v>
      </c>
      <c r="P7902" s="36">
        <v>12</v>
      </c>
      <c r="Q7902" s="37">
        <v>86</v>
      </c>
      <c r="R7902" s="36">
        <v>13</v>
      </c>
      <c r="S7902" s="39">
        <f t="shared" si="275"/>
        <v>86</v>
      </c>
      <c r="T7902" s="34" t="s">
        <v>50</v>
      </c>
      <c r="U7902" s="12">
        <f>EXP((alpha+(beta/speed))+(ceta*LN(speed)))</f>
        <v>9.8792346187804123E-2</v>
      </c>
      <c r="V7902" s="8">
        <f t="shared" si="276"/>
        <v>86</v>
      </c>
    </row>
    <row r="7903" spans="1:22">
      <c r="A7903" s="34" t="s">
        <v>19</v>
      </c>
      <c r="B7903" s="34" t="s">
        <v>73</v>
      </c>
      <c r="C7903" s="5" t="s">
        <v>167</v>
      </c>
      <c r="D7903" s="35" t="s">
        <v>86</v>
      </c>
      <c r="E7903" s="36" t="s">
        <v>16</v>
      </c>
      <c r="F7903" s="37">
        <v>100</v>
      </c>
      <c r="G7903" s="38">
        <v>-0.06</v>
      </c>
      <c r="H7903" s="34">
        <v>0.98207067903704215</v>
      </c>
      <c r="I7903" s="35">
        <v>-0.26071278561666145</v>
      </c>
      <c r="J7903" s="35">
        <v>12.27031677823555</v>
      </c>
      <c r="K7903" s="35">
        <v>4.5716800246090887</v>
      </c>
      <c r="L7903" s="35">
        <v>1.8166474648828717</v>
      </c>
      <c r="M7903" s="35">
        <v>-5.134206515413125E-3</v>
      </c>
      <c r="N7903" s="35">
        <v>0</v>
      </c>
      <c r="O7903" s="35">
        <v>0</v>
      </c>
      <c r="P7903" s="36">
        <v>12</v>
      </c>
      <c r="Q7903" s="37">
        <v>86</v>
      </c>
      <c r="R7903" s="36">
        <v>10</v>
      </c>
      <c r="S7903" s="39">
        <f t="shared" si="275"/>
        <v>86</v>
      </c>
      <c r="T7903" s="34" t="s">
        <v>44</v>
      </c>
      <c r="U7903" s="12">
        <f>(alpha+(beta/(1+EXP((((-1)*ceta)+(delta*LN(speed)))+(epsilon*speed)))))</f>
        <v>0.27908378661354538</v>
      </c>
      <c r="V7903" s="8">
        <f t="shared" si="276"/>
        <v>86</v>
      </c>
    </row>
    <row r="7904" spans="1:22">
      <c r="A7904" s="34" t="s">
        <v>19</v>
      </c>
      <c r="B7904" s="34" t="s">
        <v>73</v>
      </c>
      <c r="C7904" s="5" t="s">
        <v>167</v>
      </c>
      <c r="D7904" s="35" t="s">
        <v>86</v>
      </c>
      <c r="E7904" s="36" t="s">
        <v>14</v>
      </c>
      <c r="F7904" s="37">
        <v>100</v>
      </c>
      <c r="G7904" s="38">
        <v>-0.06</v>
      </c>
      <c r="H7904" s="34">
        <v>0.99748635420309195</v>
      </c>
      <c r="I7904" s="35">
        <v>9.4630723689047773</v>
      </c>
      <c r="J7904" s="35">
        <v>0.99327676470876392</v>
      </c>
      <c r="K7904" s="35">
        <v>-0.97566698075791281</v>
      </c>
      <c r="L7904" s="35">
        <v>0</v>
      </c>
      <c r="M7904" s="35">
        <v>0</v>
      </c>
      <c r="N7904" s="35">
        <v>0</v>
      </c>
      <c r="O7904" s="35">
        <v>0</v>
      </c>
      <c r="P7904" s="36">
        <v>12</v>
      </c>
      <c r="Q7904" s="37">
        <v>86</v>
      </c>
      <c r="R7904" s="36">
        <v>0</v>
      </c>
      <c r="S7904" s="39">
        <f t="shared" si="275"/>
        <v>86</v>
      </c>
      <c r="T7904" s="34" t="s">
        <v>29</v>
      </c>
      <c r="U7904" s="12">
        <f>((alpha*(beta^speed))*(speed^ceta))</f>
        <v>6.8651441772196481E-2</v>
      </c>
      <c r="V7904" s="8">
        <f t="shared" si="276"/>
        <v>86</v>
      </c>
    </row>
    <row r="7905" spans="1:22">
      <c r="A7905" s="34" t="s">
        <v>19</v>
      </c>
      <c r="B7905" s="34" t="s">
        <v>73</v>
      </c>
      <c r="C7905" s="5" t="s">
        <v>167</v>
      </c>
      <c r="D7905" s="35" t="s">
        <v>86</v>
      </c>
      <c r="E7905" s="36" t="s">
        <v>18</v>
      </c>
      <c r="F7905" s="37">
        <v>100</v>
      </c>
      <c r="G7905" s="38">
        <v>-0.06</v>
      </c>
      <c r="H7905" s="34">
        <v>0.97861457137243746</v>
      </c>
      <c r="I7905" s="35">
        <v>3.5921015114882788</v>
      </c>
      <c r="J7905" s="35">
        <v>-14.842455470577764</v>
      </c>
      <c r="K7905" s="35">
        <v>-1.579418717789244</v>
      </c>
      <c r="L7905" s="35">
        <v>0</v>
      </c>
      <c r="M7905" s="35">
        <v>0</v>
      </c>
      <c r="N7905" s="35">
        <v>0</v>
      </c>
      <c r="O7905" s="35">
        <v>0</v>
      </c>
      <c r="P7905" s="36">
        <v>12</v>
      </c>
      <c r="Q7905" s="37">
        <v>86</v>
      </c>
      <c r="R7905" s="36">
        <v>13</v>
      </c>
      <c r="S7905" s="39">
        <f t="shared" si="275"/>
        <v>86</v>
      </c>
      <c r="T7905" s="34" t="s">
        <v>50</v>
      </c>
      <c r="U7905" s="12">
        <f>EXP((alpha+(beta/speed))+(ceta*LN(speed)))</f>
        <v>2.6896350377795038E-2</v>
      </c>
      <c r="V7905" s="8">
        <f t="shared" si="276"/>
        <v>86</v>
      </c>
    </row>
    <row r="7906" spans="1:22">
      <c r="A7906" s="34" t="s">
        <v>19</v>
      </c>
      <c r="B7906" s="34" t="s">
        <v>73</v>
      </c>
      <c r="C7906" s="5" t="s">
        <v>167</v>
      </c>
      <c r="D7906" s="35" t="s">
        <v>86</v>
      </c>
      <c r="E7906" s="36" t="s">
        <v>17</v>
      </c>
      <c r="F7906" s="37">
        <v>100</v>
      </c>
      <c r="G7906" s="38">
        <v>-0.06</v>
      </c>
      <c r="H7906" s="34">
        <v>0.97752962243642239</v>
      </c>
      <c r="I7906" s="35">
        <v>12.848742753468901</v>
      </c>
      <c r="J7906" s="35">
        <v>-21.036525883445066</v>
      </c>
      <c r="K7906" s="35">
        <v>-2.3760845843920615</v>
      </c>
      <c r="L7906" s="35">
        <v>0</v>
      </c>
      <c r="M7906" s="35">
        <v>0</v>
      </c>
      <c r="N7906" s="35">
        <v>0</v>
      </c>
      <c r="O7906" s="35">
        <v>0</v>
      </c>
      <c r="P7906" s="36">
        <v>12</v>
      </c>
      <c r="Q7906" s="37">
        <v>86</v>
      </c>
      <c r="R7906" s="36">
        <v>13</v>
      </c>
      <c r="S7906" s="39">
        <f t="shared" si="275"/>
        <v>86</v>
      </c>
      <c r="T7906" s="34" t="s">
        <v>50</v>
      </c>
      <c r="U7906" s="12">
        <f>EXP((alpha+(beta/speed))+(ceta*LN(speed)))</f>
        <v>7.5400291135498083</v>
      </c>
      <c r="V7906" s="8">
        <f t="shared" si="276"/>
        <v>86</v>
      </c>
    </row>
    <row r="7907" spans="1:22">
      <c r="A7907" s="34" t="s">
        <v>19</v>
      </c>
      <c r="B7907" s="34" t="s">
        <v>73</v>
      </c>
      <c r="C7907" s="5" t="s">
        <v>167</v>
      </c>
      <c r="D7907" s="35" t="s">
        <v>86</v>
      </c>
      <c r="E7907" s="36" t="s">
        <v>15</v>
      </c>
      <c r="F7907" s="37">
        <v>0</v>
      </c>
      <c r="G7907" s="38">
        <v>-0.04</v>
      </c>
      <c r="H7907" s="34">
        <v>0.98970431257063607</v>
      </c>
      <c r="I7907" s="35">
        <v>6.723782602663988</v>
      </c>
      <c r="J7907" s="35">
        <v>-14.719845702407341</v>
      </c>
      <c r="K7907" s="35">
        <v>-1.9078469367105948</v>
      </c>
      <c r="L7907" s="35">
        <v>0</v>
      </c>
      <c r="M7907" s="35">
        <v>0</v>
      </c>
      <c r="N7907" s="35">
        <v>0</v>
      </c>
      <c r="O7907" s="35">
        <v>0</v>
      </c>
      <c r="P7907" s="36">
        <v>12</v>
      </c>
      <c r="Q7907" s="37">
        <v>86</v>
      </c>
      <c r="R7907" s="36">
        <v>13</v>
      </c>
      <c r="S7907" s="39">
        <f t="shared" si="275"/>
        <v>86</v>
      </c>
      <c r="T7907" s="34" t="s">
        <v>50</v>
      </c>
      <c r="U7907" s="12">
        <f>EXP((alpha+(beta/speed))+(ceta*LN(speed)))</f>
        <v>0.14290270883354553</v>
      </c>
      <c r="V7907" s="8">
        <f t="shared" si="276"/>
        <v>86</v>
      </c>
    </row>
    <row r="7908" spans="1:22">
      <c r="A7908" s="34" t="s">
        <v>19</v>
      </c>
      <c r="B7908" s="34" t="s">
        <v>73</v>
      </c>
      <c r="C7908" s="5" t="s">
        <v>167</v>
      </c>
      <c r="D7908" s="35" t="s">
        <v>86</v>
      </c>
      <c r="E7908" s="36" t="s">
        <v>16</v>
      </c>
      <c r="F7908" s="37">
        <v>0</v>
      </c>
      <c r="G7908" s="38">
        <v>-0.04</v>
      </c>
      <c r="H7908" s="34">
        <v>0.98664267571743147</v>
      </c>
      <c r="I7908" s="35">
        <v>-1.2045922176697226</v>
      </c>
      <c r="J7908" s="35">
        <v>64.347478665040782</v>
      </c>
      <c r="K7908" s="35">
        <v>0.80780301025347723</v>
      </c>
      <c r="L7908" s="35">
        <v>1.0128467783427257</v>
      </c>
      <c r="M7908" s="35">
        <v>-3.936001115842169E-5</v>
      </c>
      <c r="N7908" s="35">
        <v>0</v>
      </c>
      <c r="O7908" s="35">
        <v>0</v>
      </c>
      <c r="P7908" s="36">
        <v>12</v>
      </c>
      <c r="Q7908" s="37">
        <v>86</v>
      </c>
      <c r="R7908" s="36">
        <v>10</v>
      </c>
      <c r="S7908" s="39">
        <f t="shared" si="275"/>
        <v>86</v>
      </c>
      <c r="T7908" s="34" t="s">
        <v>44</v>
      </c>
      <c r="U7908" s="12">
        <f>(alpha+(beta/(1+EXP((((-1)*ceta)+(delta*LN(speed)))+(epsilon*speed)))))</f>
        <v>0.34734010673311388</v>
      </c>
      <c r="V7908" s="8">
        <f t="shared" si="276"/>
        <v>86</v>
      </c>
    </row>
    <row r="7909" spans="1:22">
      <c r="A7909" s="34" t="s">
        <v>19</v>
      </c>
      <c r="B7909" s="34" t="s">
        <v>73</v>
      </c>
      <c r="C7909" s="5" t="s">
        <v>167</v>
      </c>
      <c r="D7909" s="35" t="s">
        <v>86</v>
      </c>
      <c r="E7909" s="36" t="s">
        <v>14</v>
      </c>
      <c r="F7909" s="37">
        <v>0</v>
      </c>
      <c r="G7909" s="38">
        <v>-0.04</v>
      </c>
      <c r="H7909" s="34">
        <v>0.99652148933437723</v>
      </c>
      <c r="I7909" s="35">
        <v>10.125797336404412</v>
      </c>
      <c r="J7909" s="35">
        <v>0.99059693166235163</v>
      </c>
      <c r="K7909" s="35">
        <v>-0.91145354287969582</v>
      </c>
      <c r="L7909" s="35">
        <v>0</v>
      </c>
      <c r="M7909" s="35">
        <v>0</v>
      </c>
      <c r="N7909" s="35">
        <v>0</v>
      </c>
      <c r="O7909" s="35">
        <v>0</v>
      </c>
      <c r="P7909" s="36">
        <v>12</v>
      </c>
      <c r="Q7909" s="37">
        <v>86</v>
      </c>
      <c r="R7909" s="36">
        <v>0</v>
      </c>
      <c r="S7909" s="39">
        <f t="shared" si="275"/>
        <v>86</v>
      </c>
      <c r="T7909" s="34" t="s">
        <v>29</v>
      </c>
      <c r="U7909" s="12">
        <f>((alpha*(beta^speed))*(speed^ceta))</f>
        <v>7.7511101644169036E-2</v>
      </c>
      <c r="V7909" s="8">
        <f t="shared" si="276"/>
        <v>86</v>
      </c>
    </row>
    <row r="7910" spans="1:22">
      <c r="A7910" s="34" t="s">
        <v>19</v>
      </c>
      <c r="B7910" s="34" t="s">
        <v>73</v>
      </c>
      <c r="C7910" s="5" t="s">
        <v>167</v>
      </c>
      <c r="D7910" s="35" t="s">
        <v>86</v>
      </c>
      <c r="E7910" s="36" t="s">
        <v>18</v>
      </c>
      <c r="F7910" s="37">
        <v>0</v>
      </c>
      <c r="G7910" s="38">
        <v>-0.04</v>
      </c>
      <c r="H7910" s="34">
        <v>0.98872613029812206</v>
      </c>
      <c r="I7910" s="35">
        <v>2.3787107045271791</v>
      </c>
      <c r="J7910" s="35">
        <v>-8.3132629305054451</v>
      </c>
      <c r="K7910" s="35">
        <v>-1.3088766351990559</v>
      </c>
      <c r="L7910" s="35">
        <v>0</v>
      </c>
      <c r="M7910" s="35">
        <v>0</v>
      </c>
      <c r="N7910" s="35">
        <v>0</v>
      </c>
      <c r="O7910" s="35">
        <v>0</v>
      </c>
      <c r="P7910" s="36">
        <v>12</v>
      </c>
      <c r="Q7910" s="37">
        <v>86</v>
      </c>
      <c r="R7910" s="36">
        <v>13</v>
      </c>
      <c r="S7910" s="39">
        <f t="shared" si="275"/>
        <v>86</v>
      </c>
      <c r="T7910" s="34" t="s">
        <v>50</v>
      </c>
      <c r="U7910" s="12">
        <f>EXP((alpha+(beta/speed))+(ceta*LN(speed)))</f>
        <v>2.8777937494558488E-2</v>
      </c>
      <c r="V7910" s="8">
        <f t="shared" si="276"/>
        <v>86</v>
      </c>
    </row>
    <row r="7911" spans="1:22">
      <c r="A7911" s="34" t="s">
        <v>19</v>
      </c>
      <c r="B7911" s="34" t="s">
        <v>73</v>
      </c>
      <c r="C7911" s="5" t="s">
        <v>167</v>
      </c>
      <c r="D7911" s="35" t="s">
        <v>86</v>
      </c>
      <c r="E7911" s="36" t="s">
        <v>17</v>
      </c>
      <c r="F7911" s="37">
        <v>0</v>
      </c>
      <c r="G7911" s="38">
        <v>-0.04</v>
      </c>
      <c r="H7911" s="34">
        <v>0.98474229665425417</v>
      </c>
      <c r="I7911" s="35">
        <v>1499.1057302286815</v>
      </c>
      <c r="J7911" s="35">
        <v>0.97381029389134444</v>
      </c>
      <c r="K7911" s="35">
        <v>-0.60278042910477858</v>
      </c>
      <c r="L7911" s="35">
        <v>0</v>
      </c>
      <c r="M7911" s="35">
        <v>0</v>
      </c>
      <c r="N7911" s="35">
        <v>0</v>
      </c>
      <c r="O7911" s="35">
        <v>0</v>
      </c>
      <c r="P7911" s="36">
        <v>12</v>
      </c>
      <c r="Q7911" s="37">
        <v>86</v>
      </c>
      <c r="R7911" s="36">
        <v>0</v>
      </c>
      <c r="S7911" s="39">
        <f t="shared" si="275"/>
        <v>86</v>
      </c>
      <c r="T7911" s="34" t="s">
        <v>29</v>
      </c>
      <c r="U7911" s="12">
        <f>((alpha*(beta^speed))*(speed^ceta))</f>
        <v>10.436370960112198</v>
      </c>
      <c r="V7911" s="8">
        <f t="shared" si="276"/>
        <v>86</v>
      </c>
    </row>
    <row r="7912" spans="1:22">
      <c r="A7912" s="34" t="s">
        <v>19</v>
      </c>
      <c r="B7912" s="34" t="s">
        <v>73</v>
      </c>
      <c r="C7912" s="5" t="s">
        <v>167</v>
      </c>
      <c r="D7912" s="35" t="s">
        <v>86</v>
      </c>
      <c r="E7912" s="36" t="s">
        <v>15</v>
      </c>
      <c r="F7912" s="37">
        <v>50</v>
      </c>
      <c r="G7912" s="38">
        <v>-0.04</v>
      </c>
      <c r="H7912" s="34">
        <v>0.97918443034977587</v>
      </c>
      <c r="I7912" s="35">
        <v>7.7977112275162819</v>
      </c>
      <c r="J7912" s="35">
        <v>-21.322349812442248</v>
      </c>
      <c r="K7912" s="35">
        <v>-2.1278453437014084</v>
      </c>
      <c r="L7912" s="35">
        <v>0</v>
      </c>
      <c r="M7912" s="35">
        <v>0</v>
      </c>
      <c r="N7912" s="35">
        <v>0</v>
      </c>
      <c r="O7912" s="35">
        <v>0</v>
      </c>
      <c r="P7912" s="36">
        <v>12</v>
      </c>
      <c r="Q7912" s="37">
        <v>86</v>
      </c>
      <c r="R7912" s="36">
        <v>13</v>
      </c>
      <c r="S7912" s="39">
        <f t="shared" si="275"/>
        <v>86</v>
      </c>
      <c r="T7912" s="34" t="s">
        <v>50</v>
      </c>
      <c r="U7912" s="12">
        <f>EXP((alpha+(beta/speed))+(ceta*LN(speed)))</f>
        <v>0.14538276933150943</v>
      </c>
      <c r="V7912" s="8">
        <f t="shared" si="276"/>
        <v>86</v>
      </c>
    </row>
    <row r="7913" spans="1:22">
      <c r="A7913" s="34" t="s">
        <v>19</v>
      </c>
      <c r="B7913" s="34" t="s">
        <v>73</v>
      </c>
      <c r="C7913" s="5" t="s">
        <v>167</v>
      </c>
      <c r="D7913" s="35" t="s">
        <v>86</v>
      </c>
      <c r="E7913" s="36" t="s">
        <v>16</v>
      </c>
      <c r="F7913" s="37">
        <v>50</v>
      </c>
      <c r="G7913" s="38">
        <v>-0.04</v>
      </c>
      <c r="H7913" s="34">
        <v>0.97835880106665118</v>
      </c>
      <c r="I7913" s="35">
        <v>-1.243465638985249</v>
      </c>
      <c r="J7913" s="35">
        <v>27.767085282386248</v>
      </c>
      <c r="K7913" s="35">
        <v>2.2190605966337471</v>
      </c>
      <c r="L7913" s="35">
        <v>1.1449801583164678</v>
      </c>
      <c r="M7913" s="35">
        <v>-7.1216057572969513E-4</v>
      </c>
      <c r="N7913" s="35">
        <v>0</v>
      </c>
      <c r="O7913" s="35">
        <v>0</v>
      </c>
      <c r="P7913" s="36">
        <v>12</v>
      </c>
      <c r="Q7913" s="37">
        <v>86</v>
      </c>
      <c r="R7913" s="36">
        <v>10</v>
      </c>
      <c r="S7913" s="39">
        <f t="shared" si="275"/>
        <v>86</v>
      </c>
      <c r="T7913" s="34" t="s">
        <v>44</v>
      </c>
      <c r="U7913" s="12">
        <f>(alpha+(beta/(1+EXP((((-1)*ceta)+(delta*LN(speed)))+(epsilon*speed)))))</f>
        <v>0.31876075731206743</v>
      </c>
      <c r="V7913" s="8">
        <f t="shared" si="276"/>
        <v>86</v>
      </c>
    </row>
    <row r="7914" spans="1:22">
      <c r="A7914" s="34" t="s">
        <v>19</v>
      </c>
      <c r="B7914" s="34" t="s">
        <v>73</v>
      </c>
      <c r="C7914" s="5" t="s">
        <v>167</v>
      </c>
      <c r="D7914" s="35" t="s">
        <v>86</v>
      </c>
      <c r="E7914" s="36" t="s">
        <v>14</v>
      </c>
      <c r="F7914" s="37">
        <v>50</v>
      </c>
      <c r="G7914" s="38">
        <v>-0.04</v>
      </c>
      <c r="H7914" s="34">
        <v>0.99677748434671232</v>
      </c>
      <c r="I7914" s="35">
        <v>9.9235649430505699</v>
      </c>
      <c r="J7914" s="35">
        <v>0.99064670520156251</v>
      </c>
      <c r="K7914" s="35">
        <v>-0.92019822648631833</v>
      </c>
      <c r="L7914" s="35">
        <v>0</v>
      </c>
      <c r="M7914" s="35">
        <v>0</v>
      </c>
      <c r="N7914" s="35">
        <v>0</v>
      </c>
      <c r="O7914" s="35">
        <v>0</v>
      </c>
      <c r="P7914" s="36">
        <v>12</v>
      </c>
      <c r="Q7914" s="37">
        <v>86</v>
      </c>
      <c r="R7914" s="36">
        <v>0</v>
      </c>
      <c r="S7914" s="39">
        <f t="shared" si="275"/>
        <v>86</v>
      </c>
      <c r="T7914" s="34" t="s">
        <v>29</v>
      </c>
      <c r="U7914" s="12">
        <f>((alpha*(beta^speed))*(speed^ceta))</f>
        <v>7.3377417890700042E-2</v>
      </c>
      <c r="V7914" s="8">
        <f t="shared" si="276"/>
        <v>86</v>
      </c>
    </row>
    <row r="7915" spans="1:22">
      <c r="A7915" s="34" t="s">
        <v>19</v>
      </c>
      <c r="B7915" s="34" t="s">
        <v>73</v>
      </c>
      <c r="C7915" s="5" t="s">
        <v>167</v>
      </c>
      <c r="D7915" s="35" t="s">
        <v>86</v>
      </c>
      <c r="E7915" s="36" t="s">
        <v>18</v>
      </c>
      <c r="F7915" s="37">
        <v>50</v>
      </c>
      <c r="G7915" s="38">
        <v>-0.04</v>
      </c>
      <c r="H7915" s="34">
        <v>0.97518654517879944</v>
      </c>
      <c r="I7915" s="35">
        <v>3.7286909928098737</v>
      </c>
      <c r="J7915" s="35">
        <v>-16.320923617081579</v>
      </c>
      <c r="K7915" s="35">
        <v>-1.581866588800916</v>
      </c>
      <c r="L7915" s="35">
        <v>0</v>
      </c>
      <c r="M7915" s="35">
        <v>0</v>
      </c>
      <c r="N7915" s="35">
        <v>0</v>
      </c>
      <c r="O7915" s="35">
        <v>0</v>
      </c>
      <c r="P7915" s="36">
        <v>12</v>
      </c>
      <c r="Q7915" s="37">
        <v>86</v>
      </c>
      <c r="R7915" s="36">
        <v>13</v>
      </c>
      <c r="S7915" s="39">
        <f t="shared" si="275"/>
        <v>86</v>
      </c>
      <c r="T7915" s="34" t="s">
        <v>50</v>
      </c>
      <c r="U7915" s="12">
        <f>EXP((alpha+(beta/speed))+(ceta*LN(speed)))</f>
        <v>2.9978633982362515E-2</v>
      </c>
      <c r="V7915" s="8">
        <f t="shared" si="276"/>
        <v>86</v>
      </c>
    </row>
    <row r="7916" spans="1:22">
      <c r="A7916" s="34" t="s">
        <v>19</v>
      </c>
      <c r="B7916" s="34" t="s">
        <v>73</v>
      </c>
      <c r="C7916" s="5" t="s">
        <v>167</v>
      </c>
      <c r="D7916" s="35" t="s">
        <v>86</v>
      </c>
      <c r="E7916" s="36" t="s">
        <v>17</v>
      </c>
      <c r="F7916" s="37">
        <v>50</v>
      </c>
      <c r="G7916" s="38">
        <v>-0.04</v>
      </c>
      <c r="H7916" s="34">
        <v>0.97647295825661373</v>
      </c>
      <c r="I7916" s="35">
        <v>1039.8384910486079</v>
      </c>
      <c r="J7916" s="35">
        <v>0.96813146826635155</v>
      </c>
      <c r="K7916" s="35">
        <v>-0.42266838989969013</v>
      </c>
      <c r="L7916" s="35">
        <v>0</v>
      </c>
      <c r="M7916" s="35">
        <v>0</v>
      </c>
      <c r="N7916" s="35">
        <v>0</v>
      </c>
      <c r="O7916" s="35">
        <v>0</v>
      </c>
      <c r="P7916" s="36">
        <v>12</v>
      </c>
      <c r="Q7916" s="37">
        <v>86</v>
      </c>
      <c r="R7916" s="36">
        <v>0</v>
      </c>
      <c r="S7916" s="39">
        <f t="shared" si="275"/>
        <v>86</v>
      </c>
      <c r="T7916" s="34" t="s">
        <v>29</v>
      </c>
      <c r="U7916" s="12">
        <f>((alpha*(beta^speed))*(speed^ceta))</f>
        <v>9.7648932796845163</v>
      </c>
      <c r="V7916" s="8">
        <f t="shared" si="276"/>
        <v>86</v>
      </c>
    </row>
    <row r="7917" spans="1:22">
      <c r="A7917" s="34" t="s">
        <v>19</v>
      </c>
      <c r="B7917" s="34" t="s">
        <v>73</v>
      </c>
      <c r="C7917" s="5" t="s">
        <v>167</v>
      </c>
      <c r="D7917" s="35" t="s">
        <v>86</v>
      </c>
      <c r="E7917" s="36" t="s">
        <v>15</v>
      </c>
      <c r="F7917" s="37">
        <v>100</v>
      </c>
      <c r="G7917" s="38">
        <v>-0.04</v>
      </c>
      <c r="H7917" s="34">
        <v>0.97048382006031164</v>
      </c>
      <c r="I7917" s="35">
        <v>8.804948345221117</v>
      </c>
      <c r="J7917" s="35">
        <v>-26.391484568644586</v>
      </c>
      <c r="K7917" s="35">
        <v>-2.3359628967213606</v>
      </c>
      <c r="L7917" s="35">
        <v>0</v>
      </c>
      <c r="M7917" s="35">
        <v>0</v>
      </c>
      <c r="N7917" s="35">
        <v>0</v>
      </c>
      <c r="O7917" s="35">
        <v>0</v>
      </c>
      <c r="P7917" s="36">
        <v>12</v>
      </c>
      <c r="Q7917" s="37">
        <v>86</v>
      </c>
      <c r="R7917" s="36">
        <v>13</v>
      </c>
      <c r="S7917" s="39">
        <f t="shared" si="275"/>
        <v>86</v>
      </c>
      <c r="T7917" s="34" t="s">
        <v>50</v>
      </c>
      <c r="U7917" s="12">
        <f>EXP((alpha+(beta/speed))+(ceta*LN(speed)))</f>
        <v>0.14850756259349626</v>
      </c>
      <c r="V7917" s="8">
        <f t="shared" si="276"/>
        <v>86</v>
      </c>
    </row>
    <row r="7918" spans="1:22">
      <c r="A7918" s="34" t="s">
        <v>19</v>
      </c>
      <c r="B7918" s="34" t="s">
        <v>73</v>
      </c>
      <c r="C7918" s="5" t="s">
        <v>167</v>
      </c>
      <c r="D7918" s="35" t="s">
        <v>86</v>
      </c>
      <c r="E7918" s="36" t="s">
        <v>16</v>
      </c>
      <c r="F7918" s="37">
        <v>100</v>
      </c>
      <c r="G7918" s="38">
        <v>-0.04</v>
      </c>
      <c r="H7918" s="34">
        <v>0.9707144092603025</v>
      </c>
      <c r="I7918" s="35">
        <v>-1.329769716969047</v>
      </c>
      <c r="J7918" s="35">
        <v>21.56479942406353</v>
      </c>
      <c r="K7918" s="35">
        <v>2.8656327474354115</v>
      </c>
      <c r="L7918" s="35">
        <v>1.226785828411677</v>
      </c>
      <c r="M7918" s="35">
        <v>-1.2131825569485172E-3</v>
      </c>
      <c r="N7918" s="35">
        <v>0</v>
      </c>
      <c r="O7918" s="35">
        <v>0</v>
      </c>
      <c r="P7918" s="36">
        <v>12</v>
      </c>
      <c r="Q7918" s="37">
        <v>86</v>
      </c>
      <c r="R7918" s="36">
        <v>10</v>
      </c>
      <c r="S7918" s="39">
        <f t="shared" si="275"/>
        <v>86</v>
      </c>
      <c r="T7918" s="34" t="s">
        <v>44</v>
      </c>
      <c r="U7918" s="12">
        <f>(alpha+(beta/(1+EXP((((-1)*ceta)+(delta*LN(speed)))+(epsilon*speed)))))</f>
        <v>0.31433415679973398</v>
      </c>
      <c r="V7918" s="8">
        <f t="shared" si="276"/>
        <v>86</v>
      </c>
    </row>
    <row r="7919" spans="1:22">
      <c r="A7919" s="34" t="s">
        <v>19</v>
      </c>
      <c r="B7919" s="34" t="s">
        <v>73</v>
      </c>
      <c r="C7919" s="5" t="s">
        <v>167</v>
      </c>
      <c r="D7919" s="35" t="s">
        <v>86</v>
      </c>
      <c r="E7919" s="36" t="s">
        <v>14</v>
      </c>
      <c r="F7919" s="37">
        <v>100</v>
      </c>
      <c r="G7919" s="38">
        <v>-0.04</v>
      </c>
      <c r="H7919" s="34">
        <v>0.99684998679731884</v>
      </c>
      <c r="I7919" s="35">
        <v>10.112210317622461</v>
      </c>
      <c r="J7919" s="35">
        <v>0.99146438488791333</v>
      </c>
      <c r="K7919" s="35">
        <v>-0.94250837780703711</v>
      </c>
      <c r="L7919" s="35">
        <v>0</v>
      </c>
      <c r="M7919" s="35">
        <v>0</v>
      </c>
      <c r="N7919" s="35">
        <v>0</v>
      </c>
      <c r="O7919" s="35">
        <v>0</v>
      </c>
      <c r="P7919" s="36">
        <v>12</v>
      </c>
      <c r="Q7919" s="37">
        <v>86</v>
      </c>
      <c r="R7919" s="36">
        <v>0</v>
      </c>
      <c r="S7919" s="39">
        <f t="shared" si="275"/>
        <v>86</v>
      </c>
      <c r="T7919" s="34" t="s">
        <v>29</v>
      </c>
      <c r="U7919" s="12">
        <f>((alpha*(beta^speed))*(speed^ceta))</f>
        <v>7.2677045341796559E-2</v>
      </c>
      <c r="V7919" s="8">
        <f t="shared" si="276"/>
        <v>86</v>
      </c>
    </row>
    <row r="7920" spans="1:22">
      <c r="A7920" s="34" t="s">
        <v>19</v>
      </c>
      <c r="B7920" s="34" t="s">
        <v>73</v>
      </c>
      <c r="C7920" s="5" t="s">
        <v>167</v>
      </c>
      <c r="D7920" s="35" t="s">
        <v>86</v>
      </c>
      <c r="E7920" s="36" t="s">
        <v>18</v>
      </c>
      <c r="F7920" s="37">
        <v>100</v>
      </c>
      <c r="G7920" s="38">
        <v>-0.04</v>
      </c>
      <c r="H7920" s="34">
        <v>0.96528255312602407</v>
      </c>
      <c r="I7920" s="35">
        <v>5.0187281638779453</v>
      </c>
      <c r="J7920" s="35">
        <v>-22.289589496551731</v>
      </c>
      <c r="K7920" s="35">
        <v>-1.8572930939133985</v>
      </c>
      <c r="L7920" s="35">
        <v>0</v>
      </c>
      <c r="M7920" s="35">
        <v>0</v>
      </c>
      <c r="N7920" s="35">
        <v>0</v>
      </c>
      <c r="O7920" s="35">
        <v>0</v>
      </c>
      <c r="P7920" s="36">
        <v>12</v>
      </c>
      <c r="Q7920" s="37">
        <v>86</v>
      </c>
      <c r="R7920" s="36">
        <v>13</v>
      </c>
      <c r="S7920" s="39">
        <f t="shared" si="275"/>
        <v>86</v>
      </c>
      <c r="T7920" s="34" t="s">
        <v>50</v>
      </c>
      <c r="U7920" s="12">
        <f>EXP((alpha+(beta/speed))+(ceta*LN(speed)))</f>
        <v>2.9793006906958918E-2</v>
      </c>
      <c r="V7920" s="8">
        <f t="shared" si="276"/>
        <v>86</v>
      </c>
    </row>
    <row r="7921" spans="1:22">
      <c r="A7921" s="34" t="s">
        <v>19</v>
      </c>
      <c r="B7921" s="34" t="s">
        <v>73</v>
      </c>
      <c r="C7921" s="5" t="s">
        <v>167</v>
      </c>
      <c r="D7921" s="35" t="s">
        <v>86</v>
      </c>
      <c r="E7921" s="36" t="s">
        <v>17</v>
      </c>
      <c r="F7921" s="37">
        <v>100</v>
      </c>
      <c r="G7921" s="38">
        <v>-0.04</v>
      </c>
      <c r="H7921" s="34">
        <v>0.96748847481873523</v>
      </c>
      <c r="I7921" s="35">
        <v>810.54093372414854</v>
      </c>
      <c r="J7921" s="35">
        <v>0.96464558673625034</v>
      </c>
      <c r="K7921" s="35">
        <v>-0.29370326326274576</v>
      </c>
      <c r="L7921" s="35">
        <v>0</v>
      </c>
      <c r="M7921" s="35">
        <v>0</v>
      </c>
      <c r="N7921" s="35">
        <v>0</v>
      </c>
      <c r="O7921" s="35">
        <v>0</v>
      </c>
      <c r="P7921" s="36">
        <v>12</v>
      </c>
      <c r="Q7921" s="37">
        <v>86</v>
      </c>
      <c r="R7921" s="36">
        <v>0</v>
      </c>
      <c r="S7921" s="39">
        <f t="shared" si="275"/>
        <v>86</v>
      </c>
      <c r="T7921" s="34" t="s">
        <v>29</v>
      </c>
      <c r="U7921" s="12">
        <f>((alpha*(beta^speed))*(speed^ceta))</f>
        <v>9.9136977556308832</v>
      </c>
      <c r="V7921" s="8">
        <f t="shared" si="276"/>
        <v>86</v>
      </c>
    </row>
    <row r="7922" spans="1:22">
      <c r="A7922" s="34" t="s">
        <v>19</v>
      </c>
      <c r="B7922" s="34" t="s">
        <v>73</v>
      </c>
      <c r="C7922" s="5" t="s">
        <v>167</v>
      </c>
      <c r="D7922" s="35" t="s">
        <v>86</v>
      </c>
      <c r="E7922" s="36" t="s">
        <v>15</v>
      </c>
      <c r="F7922" s="37">
        <v>0</v>
      </c>
      <c r="G7922" s="38">
        <v>-0.02</v>
      </c>
      <c r="H7922" s="34">
        <v>0.98662412161739343</v>
      </c>
      <c r="I7922" s="35">
        <v>0.47341189645834514</v>
      </c>
      <c r="J7922" s="35">
        <v>14.65890046704679</v>
      </c>
      <c r="K7922" s="35">
        <v>0.10369423610420195</v>
      </c>
      <c r="L7922" s="35">
        <v>0.53081439655924867</v>
      </c>
      <c r="M7922" s="35">
        <v>5.0752253474243045E-2</v>
      </c>
      <c r="N7922" s="35">
        <v>0</v>
      </c>
      <c r="O7922" s="35">
        <v>0</v>
      </c>
      <c r="P7922" s="36">
        <v>12</v>
      </c>
      <c r="Q7922" s="37">
        <v>86</v>
      </c>
      <c r="R7922" s="36">
        <v>10</v>
      </c>
      <c r="S7922" s="39">
        <f t="shared" si="275"/>
        <v>86</v>
      </c>
      <c r="T7922" s="34" t="s">
        <v>44</v>
      </c>
      <c r="U7922" s="12">
        <f>(alpha+(beta/(1+EXP((((-1)*ceta)+(delta*LN(speed)))+(epsilon*speed)))))</f>
        <v>0.49282690505194404</v>
      </c>
      <c r="V7922" s="8">
        <f t="shared" si="276"/>
        <v>86</v>
      </c>
    </row>
    <row r="7923" spans="1:22">
      <c r="A7923" s="34" t="s">
        <v>19</v>
      </c>
      <c r="B7923" s="34" t="s">
        <v>73</v>
      </c>
      <c r="C7923" s="5" t="s">
        <v>167</v>
      </c>
      <c r="D7923" s="35" t="s">
        <v>86</v>
      </c>
      <c r="E7923" s="36" t="s">
        <v>16</v>
      </c>
      <c r="F7923" s="37">
        <v>0</v>
      </c>
      <c r="G7923" s="38">
        <v>-0.02</v>
      </c>
      <c r="H7923" s="34">
        <v>0.98457731318434538</v>
      </c>
      <c r="I7923" s="35">
        <v>-0.62473763301951979</v>
      </c>
      <c r="J7923" s="35">
        <v>95.823002092170199</v>
      </c>
      <c r="K7923" s="35">
        <v>0.30888917112634046</v>
      </c>
      <c r="L7923" s="35">
        <v>0.91142489492338841</v>
      </c>
      <c r="M7923" s="35">
        <v>-2.874120916085342E-4</v>
      </c>
      <c r="N7923" s="35">
        <v>0</v>
      </c>
      <c r="O7923" s="35">
        <v>0</v>
      </c>
      <c r="P7923" s="36">
        <v>12</v>
      </c>
      <c r="Q7923" s="37">
        <v>86</v>
      </c>
      <c r="R7923" s="36">
        <v>10</v>
      </c>
      <c r="S7923" s="39">
        <f t="shared" si="275"/>
        <v>86</v>
      </c>
      <c r="T7923" s="34" t="s">
        <v>44</v>
      </c>
      <c r="U7923" s="12">
        <f>(alpha+(beta/(1+EXP((((-1)*ceta)+(delta*LN(speed)))+(epsilon*speed)))))</f>
        <v>1.628814144216572</v>
      </c>
      <c r="V7923" s="8">
        <f t="shared" si="276"/>
        <v>86</v>
      </c>
    </row>
    <row r="7924" spans="1:22">
      <c r="A7924" s="34" t="s">
        <v>19</v>
      </c>
      <c r="B7924" s="34" t="s">
        <v>73</v>
      </c>
      <c r="C7924" s="5" t="s">
        <v>167</v>
      </c>
      <c r="D7924" s="35" t="s">
        <v>86</v>
      </c>
      <c r="E7924" s="36" t="s">
        <v>14</v>
      </c>
      <c r="F7924" s="37">
        <v>0</v>
      </c>
      <c r="G7924" s="38">
        <v>-0.02</v>
      </c>
      <c r="H7924" s="34">
        <v>0.99688464868300464</v>
      </c>
      <c r="I7924" s="35">
        <v>14.530136649735764</v>
      </c>
      <c r="J7924" s="35">
        <v>1.0022969363498797</v>
      </c>
      <c r="K7924" s="35">
        <v>-1.0647716698967913</v>
      </c>
      <c r="L7924" s="35">
        <v>0</v>
      </c>
      <c r="M7924" s="35">
        <v>0</v>
      </c>
      <c r="N7924" s="35">
        <v>0</v>
      </c>
      <c r="O7924" s="35">
        <v>0</v>
      </c>
      <c r="P7924" s="36">
        <v>12</v>
      </c>
      <c r="Q7924" s="37">
        <v>86</v>
      </c>
      <c r="R7924" s="36">
        <v>0</v>
      </c>
      <c r="S7924" s="39">
        <f t="shared" si="275"/>
        <v>86</v>
      </c>
      <c r="T7924" s="34" t="s">
        <v>29</v>
      </c>
      <c r="U7924" s="12">
        <f>((alpha*(beta^speed))*(speed^ceta))</f>
        <v>0.15422728033036551</v>
      </c>
      <c r="V7924" s="8">
        <f t="shared" si="276"/>
        <v>86</v>
      </c>
    </row>
    <row r="7925" spans="1:22">
      <c r="A7925" s="34" t="s">
        <v>19</v>
      </c>
      <c r="B7925" s="34" t="s">
        <v>73</v>
      </c>
      <c r="C7925" s="5" t="s">
        <v>167</v>
      </c>
      <c r="D7925" s="35" t="s">
        <v>86</v>
      </c>
      <c r="E7925" s="36" t="s">
        <v>18</v>
      </c>
      <c r="F7925" s="37">
        <v>0</v>
      </c>
      <c r="G7925" s="38">
        <v>-0.02</v>
      </c>
      <c r="H7925" s="34">
        <v>0.98019047122054759</v>
      </c>
      <c r="I7925" s="35">
        <v>0.95275556559563068</v>
      </c>
      <c r="J7925" s="35">
        <v>-1.8360982728131923</v>
      </c>
      <c r="K7925" s="35">
        <v>-0.90868097278482829</v>
      </c>
      <c r="L7925" s="35">
        <v>0</v>
      </c>
      <c r="M7925" s="35">
        <v>0</v>
      </c>
      <c r="N7925" s="35">
        <v>0</v>
      </c>
      <c r="O7925" s="35">
        <v>0</v>
      </c>
      <c r="P7925" s="36">
        <v>12</v>
      </c>
      <c r="Q7925" s="37">
        <v>86</v>
      </c>
      <c r="R7925" s="36">
        <v>13</v>
      </c>
      <c r="S7925" s="39">
        <f t="shared" si="275"/>
        <v>86</v>
      </c>
      <c r="T7925" s="34" t="s">
        <v>50</v>
      </c>
      <c r="U7925" s="12">
        <f>EXP((alpha+(beta/speed))+(ceta*LN(speed)))</f>
        <v>4.4326390870286135E-2</v>
      </c>
      <c r="V7925" s="8">
        <f t="shared" si="276"/>
        <v>86</v>
      </c>
    </row>
    <row r="7926" spans="1:22">
      <c r="A7926" s="34" t="s">
        <v>19</v>
      </c>
      <c r="B7926" s="34" t="s">
        <v>73</v>
      </c>
      <c r="C7926" s="5" t="s">
        <v>167</v>
      </c>
      <c r="D7926" s="35" t="s">
        <v>86</v>
      </c>
      <c r="E7926" s="36" t="s">
        <v>17</v>
      </c>
      <c r="F7926" s="37">
        <v>0</v>
      </c>
      <c r="G7926" s="38">
        <v>-0.02</v>
      </c>
      <c r="H7926" s="34">
        <v>0.98373407886175057</v>
      </c>
      <c r="I7926" s="35">
        <v>9.0334640970069593</v>
      </c>
      <c r="J7926" s="35">
        <v>-4.6716102325265272</v>
      </c>
      <c r="K7926" s="35">
        <v>-1.1631881726027173</v>
      </c>
      <c r="L7926" s="35">
        <v>0</v>
      </c>
      <c r="M7926" s="35">
        <v>0</v>
      </c>
      <c r="N7926" s="35">
        <v>0</v>
      </c>
      <c r="O7926" s="35">
        <v>0</v>
      </c>
      <c r="P7926" s="36">
        <v>12</v>
      </c>
      <c r="Q7926" s="37">
        <v>86</v>
      </c>
      <c r="R7926" s="36">
        <v>13</v>
      </c>
      <c r="S7926" s="39">
        <f t="shared" si="275"/>
        <v>86</v>
      </c>
      <c r="T7926" s="34" t="s">
        <v>50</v>
      </c>
      <c r="U7926" s="12">
        <f>EXP((alpha+(beta/speed))+(ceta*LN(speed)))</f>
        <v>44.607363938460786</v>
      </c>
      <c r="V7926" s="8">
        <f t="shared" si="276"/>
        <v>86</v>
      </c>
    </row>
    <row r="7927" spans="1:22">
      <c r="A7927" s="34" t="s">
        <v>19</v>
      </c>
      <c r="B7927" s="34" t="s">
        <v>73</v>
      </c>
      <c r="C7927" s="5" t="s">
        <v>167</v>
      </c>
      <c r="D7927" s="35" t="s">
        <v>86</v>
      </c>
      <c r="E7927" s="36" t="s">
        <v>15</v>
      </c>
      <c r="F7927" s="37">
        <v>50</v>
      </c>
      <c r="G7927" s="38">
        <v>-0.02</v>
      </c>
      <c r="H7927" s="34">
        <v>0.96619974851590229</v>
      </c>
      <c r="I7927" s="35">
        <v>-1.0547569425463654E-5</v>
      </c>
      <c r="J7927" s="35">
        <v>2.1396086200231685E-3</v>
      </c>
      <c r="K7927" s="35">
        <v>-0.1481681778744999</v>
      </c>
      <c r="L7927" s="35">
        <v>4.0533108125828763</v>
      </c>
      <c r="M7927" s="35">
        <v>0</v>
      </c>
      <c r="N7927" s="35">
        <v>0</v>
      </c>
      <c r="O7927" s="35">
        <v>0</v>
      </c>
      <c r="P7927" s="36">
        <v>12</v>
      </c>
      <c r="Q7927" s="37">
        <v>86</v>
      </c>
      <c r="R7927" s="36">
        <v>14</v>
      </c>
      <c r="S7927" s="39">
        <f t="shared" si="275"/>
        <v>86</v>
      </c>
      <c r="T7927" s="34" t="s">
        <v>51</v>
      </c>
      <c r="U7927" s="12">
        <f>(((alpha*(speed^3))+(beta*(speed^2))+(ceta*speed))+delta)</f>
        <v>0.42654805058452805</v>
      </c>
      <c r="V7927" s="8">
        <f t="shared" si="276"/>
        <v>86</v>
      </c>
    </row>
    <row r="7928" spans="1:22">
      <c r="A7928" s="34" t="s">
        <v>19</v>
      </c>
      <c r="B7928" s="34" t="s">
        <v>73</v>
      </c>
      <c r="C7928" s="5" t="s">
        <v>167</v>
      </c>
      <c r="D7928" s="35" t="s">
        <v>86</v>
      </c>
      <c r="E7928" s="36" t="s">
        <v>16</v>
      </c>
      <c r="F7928" s="37">
        <v>50</v>
      </c>
      <c r="G7928" s="38">
        <v>-0.02</v>
      </c>
      <c r="H7928" s="34">
        <v>0.97385222778349034</v>
      </c>
      <c r="I7928" s="35">
        <v>-3.5863088989754104</v>
      </c>
      <c r="J7928" s="35">
        <v>139.84328662574561</v>
      </c>
      <c r="K7928" s="35">
        <v>-0.61130671597940323</v>
      </c>
      <c r="L7928" s="35">
        <v>0.58627885820555836</v>
      </c>
      <c r="M7928" s="35">
        <v>1.6775382081228099E-3</v>
      </c>
      <c r="N7928" s="35">
        <v>0</v>
      </c>
      <c r="O7928" s="35">
        <v>0</v>
      </c>
      <c r="P7928" s="36">
        <v>12</v>
      </c>
      <c r="Q7928" s="37">
        <v>86</v>
      </c>
      <c r="R7928" s="36">
        <v>10</v>
      </c>
      <c r="S7928" s="39">
        <f t="shared" si="275"/>
        <v>86</v>
      </c>
      <c r="T7928" s="34" t="s">
        <v>44</v>
      </c>
      <c r="U7928" s="12">
        <f>(alpha+(beta/(1+EXP((((-1)*ceta)+(delta*LN(speed)))+(epsilon*speed)))))</f>
        <v>1.0761758176822074</v>
      </c>
      <c r="V7928" s="8">
        <f t="shared" si="276"/>
        <v>86</v>
      </c>
    </row>
    <row r="7929" spans="1:22">
      <c r="A7929" s="34" t="s">
        <v>19</v>
      </c>
      <c r="B7929" s="34" t="s">
        <v>73</v>
      </c>
      <c r="C7929" s="5" t="s">
        <v>167</v>
      </c>
      <c r="D7929" s="35" t="s">
        <v>86</v>
      </c>
      <c r="E7929" s="36" t="s">
        <v>14</v>
      </c>
      <c r="F7929" s="37">
        <v>50</v>
      </c>
      <c r="G7929" s="38">
        <v>-0.02</v>
      </c>
      <c r="H7929" s="34">
        <v>0.99720883723828346</v>
      </c>
      <c r="I7929" s="35">
        <v>3.642773981645707</v>
      </c>
      <c r="J7929" s="35">
        <v>0.19541788069197333</v>
      </c>
      <c r="K7929" s="35">
        <v>0.9354170632265858</v>
      </c>
      <c r="L7929" s="35">
        <v>3.6587237573984417E-2</v>
      </c>
      <c r="M7929" s="35">
        <v>7.2259928466235482E-2</v>
      </c>
      <c r="N7929" s="35">
        <v>0</v>
      </c>
      <c r="O7929" s="35">
        <v>0</v>
      </c>
      <c r="P7929" s="36">
        <v>12</v>
      </c>
      <c r="Q7929" s="37">
        <v>86</v>
      </c>
      <c r="R7929" s="36">
        <v>4</v>
      </c>
      <c r="S7929" s="39">
        <f t="shared" si="275"/>
        <v>86</v>
      </c>
      <c r="T7929" s="34" t="s">
        <v>35</v>
      </c>
      <c r="U7929" s="12">
        <f>((epsilon+(alpha*EXP(((-1)*beta)*speed)))+(ceta*EXP(((-1)*delta)*speed)))</f>
        <v>0.11248516638119291</v>
      </c>
      <c r="V7929" s="8">
        <f t="shared" si="276"/>
        <v>86</v>
      </c>
    </row>
    <row r="7930" spans="1:22">
      <c r="A7930" s="34" t="s">
        <v>19</v>
      </c>
      <c r="B7930" s="34" t="s">
        <v>73</v>
      </c>
      <c r="C7930" s="5" t="s">
        <v>167</v>
      </c>
      <c r="D7930" s="35" t="s">
        <v>86</v>
      </c>
      <c r="E7930" s="36" t="s">
        <v>18</v>
      </c>
      <c r="F7930" s="37">
        <v>50</v>
      </c>
      <c r="G7930" s="38">
        <v>-0.02</v>
      </c>
      <c r="H7930" s="34">
        <v>0.95139048076877808</v>
      </c>
      <c r="I7930" s="35">
        <v>-6.8981001283405169E-7</v>
      </c>
      <c r="J7930" s="35">
        <v>1.5064275961257104E-4</v>
      </c>
      <c r="K7930" s="35">
        <v>-1.1527403114374177E-2</v>
      </c>
      <c r="L7930" s="35">
        <v>0.37110466473318754</v>
      </c>
      <c r="M7930" s="35">
        <v>0</v>
      </c>
      <c r="N7930" s="35">
        <v>0</v>
      </c>
      <c r="O7930" s="35">
        <v>0</v>
      </c>
      <c r="P7930" s="36">
        <v>12</v>
      </c>
      <c r="Q7930" s="37">
        <v>86</v>
      </c>
      <c r="R7930" s="36">
        <v>14</v>
      </c>
      <c r="S7930" s="39">
        <f t="shared" si="275"/>
        <v>86</v>
      </c>
      <c r="T7930" s="34" t="s">
        <v>51</v>
      </c>
      <c r="U7930" s="12">
        <f>(((alpha*(speed^3))+(beta*(speed^2))+(ceta*speed))+delta)</f>
        <v>5.5144049468408063E-2</v>
      </c>
      <c r="V7930" s="8">
        <f t="shared" si="276"/>
        <v>86</v>
      </c>
    </row>
    <row r="7931" spans="1:22">
      <c r="A7931" s="34" t="s">
        <v>19</v>
      </c>
      <c r="B7931" s="34" t="s">
        <v>73</v>
      </c>
      <c r="C7931" s="5" t="s">
        <v>167</v>
      </c>
      <c r="D7931" s="35" t="s">
        <v>86</v>
      </c>
      <c r="E7931" s="36" t="s">
        <v>17</v>
      </c>
      <c r="F7931" s="37">
        <v>50</v>
      </c>
      <c r="G7931" s="38">
        <v>-0.02</v>
      </c>
      <c r="H7931" s="34">
        <v>0.97264147554526248</v>
      </c>
      <c r="I7931" s="35">
        <v>-1.7670809535778049E-3</v>
      </c>
      <c r="J7931" s="35">
        <v>0.32626211203517996</v>
      </c>
      <c r="K7931" s="35">
        <v>-21.132210899377597</v>
      </c>
      <c r="L7931" s="35">
        <v>546.44401957492175</v>
      </c>
      <c r="M7931" s="35">
        <v>0</v>
      </c>
      <c r="N7931" s="35">
        <v>0</v>
      </c>
      <c r="O7931" s="35">
        <v>0</v>
      </c>
      <c r="P7931" s="36">
        <v>12</v>
      </c>
      <c r="Q7931" s="37">
        <v>86</v>
      </c>
      <c r="R7931" s="36">
        <v>14</v>
      </c>
      <c r="S7931" s="39">
        <f t="shared" si="275"/>
        <v>86</v>
      </c>
      <c r="T7931" s="34" t="s">
        <v>51</v>
      </c>
      <c r="U7931" s="12">
        <f>(((alpha*(speed^3))+(beta*(speed^2))+(ceta*speed))+delta)</f>
        <v>18.146019831755098</v>
      </c>
      <c r="V7931" s="8">
        <f t="shared" si="276"/>
        <v>86</v>
      </c>
    </row>
    <row r="7932" spans="1:22">
      <c r="A7932" s="34" t="s">
        <v>19</v>
      </c>
      <c r="B7932" s="34" t="s">
        <v>73</v>
      </c>
      <c r="C7932" s="5" t="s">
        <v>167</v>
      </c>
      <c r="D7932" s="35" t="s">
        <v>86</v>
      </c>
      <c r="E7932" s="36" t="s">
        <v>15</v>
      </c>
      <c r="F7932" s="37">
        <v>100</v>
      </c>
      <c r="G7932" s="38">
        <v>-0.02</v>
      </c>
      <c r="H7932" s="34">
        <v>0.95208493358653212</v>
      </c>
      <c r="I7932" s="35">
        <v>0.54700197040202292</v>
      </c>
      <c r="J7932" s="35">
        <v>3.2661440677814313</v>
      </c>
      <c r="K7932" s="35">
        <v>2.1048428389749709</v>
      </c>
      <c r="L7932" s="35">
        <v>5.2022562179796769E-2</v>
      </c>
      <c r="M7932" s="35">
        <v>9.195664028582895E-2</v>
      </c>
      <c r="N7932" s="35">
        <v>0</v>
      </c>
      <c r="O7932" s="35">
        <v>0</v>
      </c>
      <c r="P7932" s="36">
        <v>12</v>
      </c>
      <c r="Q7932" s="37">
        <v>86</v>
      </c>
      <c r="R7932" s="36">
        <v>10</v>
      </c>
      <c r="S7932" s="39">
        <f t="shared" si="275"/>
        <v>86</v>
      </c>
      <c r="T7932" s="34" t="s">
        <v>44</v>
      </c>
      <c r="U7932" s="12">
        <f>(alpha+(beta/(1+EXP((((-1)*ceta)+(delta*LN(speed)))+(epsilon*speed)))))</f>
        <v>0.55479960422802055</v>
      </c>
      <c r="V7932" s="8">
        <f t="shared" si="276"/>
        <v>86</v>
      </c>
    </row>
    <row r="7933" spans="1:22">
      <c r="A7933" s="34" t="s">
        <v>19</v>
      </c>
      <c r="B7933" s="34" t="s">
        <v>73</v>
      </c>
      <c r="C7933" s="5" t="s">
        <v>167</v>
      </c>
      <c r="D7933" s="35" t="s">
        <v>86</v>
      </c>
      <c r="E7933" s="36" t="s">
        <v>16</v>
      </c>
      <c r="F7933" s="37">
        <v>100</v>
      </c>
      <c r="G7933" s="38">
        <v>-0.02</v>
      </c>
      <c r="H7933" s="34">
        <v>0.96583804157925213</v>
      </c>
      <c r="I7933" s="35">
        <v>-5.7217780302016488</v>
      </c>
      <c r="J7933" s="35">
        <v>111.41332662127869</v>
      </c>
      <c r="K7933" s="35">
        <v>-0.3369852592799964</v>
      </c>
      <c r="L7933" s="35">
        <v>0.50797870666250389</v>
      </c>
      <c r="M7933" s="35">
        <v>1.7932436245604064E-3</v>
      </c>
      <c r="N7933" s="35">
        <v>0</v>
      </c>
      <c r="O7933" s="35">
        <v>0</v>
      </c>
      <c r="P7933" s="36">
        <v>12</v>
      </c>
      <c r="Q7933" s="37">
        <v>86</v>
      </c>
      <c r="R7933" s="36">
        <v>10</v>
      </c>
      <c r="S7933" s="39">
        <f t="shared" si="275"/>
        <v>86</v>
      </c>
      <c r="T7933" s="34" t="s">
        <v>44</v>
      </c>
      <c r="U7933" s="12">
        <f>(alpha+(beta/(1+EXP((((-1)*ceta)+(delta*LN(speed)))+(epsilon*speed)))))</f>
        <v>0.94806645599880213</v>
      </c>
      <c r="V7933" s="8">
        <f t="shared" si="276"/>
        <v>86</v>
      </c>
    </row>
    <row r="7934" spans="1:22">
      <c r="A7934" s="34" t="s">
        <v>19</v>
      </c>
      <c r="B7934" s="34" t="s">
        <v>73</v>
      </c>
      <c r="C7934" s="5" t="s">
        <v>167</v>
      </c>
      <c r="D7934" s="35" t="s">
        <v>86</v>
      </c>
      <c r="E7934" s="36" t="s">
        <v>14</v>
      </c>
      <c r="F7934" s="37">
        <v>100</v>
      </c>
      <c r="G7934" s="38">
        <v>-0.02</v>
      </c>
      <c r="H7934" s="34">
        <v>0.99654791931021391</v>
      </c>
      <c r="I7934" s="35">
        <v>10.735485689797613</v>
      </c>
      <c r="J7934" s="35">
        <v>0.99388636720567614</v>
      </c>
      <c r="K7934" s="35">
        <v>-0.929885547799156</v>
      </c>
      <c r="L7934" s="35">
        <v>0</v>
      </c>
      <c r="M7934" s="35">
        <v>0</v>
      </c>
      <c r="N7934" s="35">
        <v>0</v>
      </c>
      <c r="O7934" s="35">
        <v>0</v>
      </c>
      <c r="P7934" s="36">
        <v>12</v>
      </c>
      <c r="Q7934" s="37">
        <v>86</v>
      </c>
      <c r="R7934" s="36">
        <v>0</v>
      </c>
      <c r="S7934" s="39">
        <f t="shared" si="275"/>
        <v>86</v>
      </c>
      <c r="T7934" s="34" t="s">
        <v>29</v>
      </c>
      <c r="U7934" s="12">
        <f>((alpha*(beta^speed))*(speed^ceta))</f>
        <v>0.1006743033013819</v>
      </c>
      <c r="V7934" s="8">
        <f t="shared" si="276"/>
        <v>86</v>
      </c>
    </row>
    <row r="7935" spans="1:22">
      <c r="A7935" s="34" t="s">
        <v>19</v>
      </c>
      <c r="B7935" s="34" t="s">
        <v>73</v>
      </c>
      <c r="C7935" s="5" t="s">
        <v>167</v>
      </c>
      <c r="D7935" s="35" t="s">
        <v>86</v>
      </c>
      <c r="E7935" s="36" t="s">
        <v>18</v>
      </c>
      <c r="F7935" s="37">
        <v>100</v>
      </c>
      <c r="G7935" s="38">
        <v>-0.02</v>
      </c>
      <c r="H7935" s="34">
        <v>0.9333372691843923</v>
      </c>
      <c r="I7935" s="35">
        <v>3.9770961471170359</v>
      </c>
      <c r="J7935" s="35">
        <v>-17.679400650493875</v>
      </c>
      <c r="K7935" s="35">
        <v>-1.5012441775877174</v>
      </c>
      <c r="L7935" s="35">
        <v>0</v>
      </c>
      <c r="M7935" s="35">
        <v>0</v>
      </c>
      <c r="N7935" s="35">
        <v>0</v>
      </c>
      <c r="O7935" s="35">
        <v>0</v>
      </c>
      <c r="P7935" s="36">
        <v>12</v>
      </c>
      <c r="Q7935" s="37">
        <v>86</v>
      </c>
      <c r="R7935" s="36">
        <v>13</v>
      </c>
      <c r="S7935" s="39">
        <f t="shared" si="275"/>
        <v>86</v>
      </c>
      <c r="T7935" s="34" t="s">
        <v>50</v>
      </c>
      <c r="U7935" s="12">
        <f>EXP((alpha+(beta/speed))+(ceta*LN(speed)))</f>
        <v>5.4174702528819743E-2</v>
      </c>
      <c r="V7935" s="8">
        <f t="shared" si="276"/>
        <v>86</v>
      </c>
    </row>
    <row r="7936" spans="1:22">
      <c r="A7936" s="34" t="s">
        <v>19</v>
      </c>
      <c r="B7936" s="34" t="s">
        <v>73</v>
      </c>
      <c r="C7936" s="5" t="s">
        <v>167</v>
      </c>
      <c r="D7936" s="35" t="s">
        <v>86</v>
      </c>
      <c r="E7936" s="36" t="s">
        <v>17</v>
      </c>
      <c r="F7936" s="37">
        <v>100</v>
      </c>
      <c r="G7936" s="38">
        <v>-0.02</v>
      </c>
      <c r="H7936" s="34">
        <v>0.96250387675033577</v>
      </c>
      <c r="I7936" s="35">
        <v>-1.7322209364946189E-3</v>
      </c>
      <c r="J7936" s="35">
        <v>0.32152784766851544</v>
      </c>
      <c r="K7936" s="35">
        <v>-21.440777125403567</v>
      </c>
      <c r="L7936" s="35">
        <v>582.25770002606293</v>
      </c>
      <c r="M7936" s="35">
        <v>0</v>
      </c>
      <c r="N7936" s="35">
        <v>0</v>
      </c>
      <c r="O7936" s="35">
        <v>0</v>
      </c>
      <c r="P7936" s="36">
        <v>12</v>
      </c>
      <c r="Q7936" s="37">
        <v>86</v>
      </c>
      <c r="R7936" s="36">
        <v>14</v>
      </c>
      <c r="S7936" s="39">
        <f t="shared" si="275"/>
        <v>86</v>
      </c>
      <c r="T7936" s="34" t="s">
        <v>51</v>
      </c>
      <c r="U7936" s="12">
        <f>(((alpha*(speed^3))+(beta*(speed^2))+(ceta*speed))+delta)</f>
        <v>14.581308614674867</v>
      </c>
      <c r="V7936" s="8">
        <f t="shared" si="276"/>
        <v>86</v>
      </c>
    </row>
    <row r="7937" spans="1:22">
      <c r="A7937" s="34" t="s">
        <v>19</v>
      </c>
      <c r="B7937" s="34" t="s">
        <v>73</v>
      </c>
      <c r="C7937" s="5" t="s">
        <v>167</v>
      </c>
      <c r="D7937" s="35" t="s">
        <v>86</v>
      </c>
      <c r="E7937" s="36" t="s">
        <v>15</v>
      </c>
      <c r="F7937" s="37">
        <v>0</v>
      </c>
      <c r="G7937" s="38">
        <v>0.02</v>
      </c>
      <c r="H7937" s="34">
        <v>0.94591140060767531</v>
      </c>
      <c r="I7937" s="35">
        <v>5.8594700915819819E-3</v>
      </c>
      <c r="J7937" s="35">
        <v>1.0667227016053427</v>
      </c>
      <c r="K7937" s="35">
        <v>17.175962113750142</v>
      </c>
      <c r="L7937" s="35">
        <v>-0.68388878688818477</v>
      </c>
      <c r="M7937" s="35">
        <v>0</v>
      </c>
      <c r="N7937" s="35">
        <v>0</v>
      </c>
      <c r="O7937" s="35">
        <v>0</v>
      </c>
      <c r="P7937" s="36">
        <v>12</v>
      </c>
      <c r="Q7937" s="37">
        <v>86</v>
      </c>
      <c r="R7937" s="36">
        <v>1</v>
      </c>
      <c r="S7937" s="39">
        <f t="shared" si="275"/>
        <v>86</v>
      </c>
      <c r="T7937" s="34" t="s">
        <v>30</v>
      </c>
      <c r="U7937" s="12">
        <f>((alpha*(speed^beta))+(ceta*(speed^delta)))</f>
        <v>1.4947837232737293</v>
      </c>
      <c r="V7937" s="8">
        <f t="shared" si="276"/>
        <v>86</v>
      </c>
    </row>
    <row r="7938" spans="1:22">
      <c r="A7938" s="34" t="s">
        <v>19</v>
      </c>
      <c r="B7938" s="34" t="s">
        <v>73</v>
      </c>
      <c r="C7938" s="5" t="s">
        <v>167</v>
      </c>
      <c r="D7938" s="35" t="s">
        <v>86</v>
      </c>
      <c r="E7938" s="36" t="s">
        <v>16</v>
      </c>
      <c r="F7938" s="37">
        <v>0</v>
      </c>
      <c r="G7938" s="38">
        <v>0.02</v>
      </c>
      <c r="H7938" s="34">
        <v>0.99019618719512559</v>
      </c>
      <c r="I7938" s="35">
        <v>66.208306866955496</v>
      </c>
      <c r="J7938" s="35">
        <v>1.007128248402428</v>
      </c>
      <c r="K7938" s="35">
        <v>-0.54987595397638778</v>
      </c>
      <c r="L7938" s="35">
        <v>0</v>
      </c>
      <c r="M7938" s="35">
        <v>0</v>
      </c>
      <c r="N7938" s="35">
        <v>0</v>
      </c>
      <c r="O7938" s="35">
        <v>0</v>
      </c>
      <c r="P7938" s="36">
        <v>12</v>
      </c>
      <c r="Q7938" s="37">
        <v>86</v>
      </c>
      <c r="R7938" s="36">
        <v>0</v>
      </c>
      <c r="S7938" s="39">
        <f t="shared" ref="S7938:S8001" si="277">V7938</f>
        <v>86</v>
      </c>
      <c r="T7938" s="34" t="s">
        <v>29</v>
      </c>
      <c r="U7938" s="12">
        <f>((alpha*(beta^speed))*(speed^ceta))</f>
        <v>10.530989014809158</v>
      </c>
      <c r="V7938" s="8">
        <f t="shared" ref="V7938:V8001" si="278">IF($V$1&lt;P7938,P7938,IF($V$1&gt;Q7938,Q7938,$V$1))</f>
        <v>86</v>
      </c>
    </row>
    <row r="7939" spans="1:22">
      <c r="A7939" s="34" t="s">
        <v>19</v>
      </c>
      <c r="B7939" s="34" t="s">
        <v>73</v>
      </c>
      <c r="C7939" s="5" t="s">
        <v>167</v>
      </c>
      <c r="D7939" s="35" t="s">
        <v>86</v>
      </c>
      <c r="E7939" s="36" t="s">
        <v>14</v>
      </c>
      <c r="F7939" s="37">
        <v>0</v>
      </c>
      <c r="G7939" s="38">
        <v>0.02</v>
      </c>
      <c r="H7939" s="34">
        <v>0.99744237497210464</v>
      </c>
      <c r="I7939" s="35">
        <v>8.3925069161155541</v>
      </c>
      <c r="J7939" s="35">
        <v>-0.79556299029074318</v>
      </c>
      <c r="K7939" s="35">
        <v>334.06178615714424</v>
      </c>
      <c r="L7939" s="35">
        <v>-3.4182070740349388</v>
      </c>
      <c r="M7939" s="35">
        <v>0</v>
      </c>
      <c r="N7939" s="35">
        <v>0</v>
      </c>
      <c r="O7939" s="35">
        <v>0</v>
      </c>
      <c r="P7939" s="36">
        <v>12</v>
      </c>
      <c r="Q7939" s="37">
        <v>86</v>
      </c>
      <c r="R7939" s="36">
        <v>1</v>
      </c>
      <c r="S7939" s="39">
        <f t="shared" si="277"/>
        <v>86</v>
      </c>
      <c r="T7939" s="34" t="s">
        <v>30</v>
      </c>
      <c r="U7939" s="12">
        <f>((alpha*(speed^beta))+(ceta*(speed^delta)))</f>
        <v>0.24267345064717799</v>
      </c>
      <c r="V7939" s="8">
        <f t="shared" si="278"/>
        <v>86</v>
      </c>
    </row>
    <row r="7940" spans="1:22">
      <c r="A7940" s="34" t="s">
        <v>19</v>
      </c>
      <c r="B7940" s="34" t="s">
        <v>73</v>
      </c>
      <c r="C7940" s="5" t="s">
        <v>167</v>
      </c>
      <c r="D7940" s="35" t="s">
        <v>86</v>
      </c>
      <c r="E7940" s="36" t="s">
        <v>18</v>
      </c>
      <c r="F7940" s="37">
        <v>0</v>
      </c>
      <c r="G7940" s="38">
        <v>0.02</v>
      </c>
      <c r="H7940" s="34">
        <v>0.93241751123886019</v>
      </c>
      <c r="I7940" s="35">
        <v>1.0820724150304706E-4</v>
      </c>
      <c r="J7940" s="35">
        <v>1.4731791273398718</v>
      </c>
      <c r="K7940" s="35">
        <v>1.176065539419247</v>
      </c>
      <c r="L7940" s="35">
        <v>-0.54033742395067197</v>
      </c>
      <c r="M7940" s="35">
        <v>0</v>
      </c>
      <c r="N7940" s="35">
        <v>0</v>
      </c>
      <c r="O7940" s="35">
        <v>0</v>
      </c>
      <c r="P7940" s="36">
        <v>12</v>
      </c>
      <c r="Q7940" s="37">
        <v>86</v>
      </c>
      <c r="R7940" s="36">
        <v>1</v>
      </c>
      <c r="S7940" s="39">
        <f t="shared" si="277"/>
        <v>86</v>
      </c>
      <c r="T7940" s="34" t="s">
        <v>30</v>
      </c>
      <c r="U7940" s="12">
        <f>((alpha*(speed^beta))+(ceta*(speed^delta)))</f>
        <v>0.18254252334329818</v>
      </c>
      <c r="V7940" s="8">
        <f t="shared" si="278"/>
        <v>86</v>
      </c>
    </row>
    <row r="7941" spans="1:22">
      <c r="A7941" s="34" t="s">
        <v>19</v>
      </c>
      <c r="B7941" s="34" t="s">
        <v>73</v>
      </c>
      <c r="C7941" s="5" t="s">
        <v>167</v>
      </c>
      <c r="D7941" s="35" t="s">
        <v>86</v>
      </c>
      <c r="E7941" s="36" t="s">
        <v>17</v>
      </c>
      <c r="F7941" s="37">
        <v>0</v>
      </c>
      <c r="G7941" s="38">
        <v>0.02</v>
      </c>
      <c r="H7941" s="34">
        <v>0.98952683510567463</v>
      </c>
      <c r="I7941" s="35">
        <v>2267.0558348223799</v>
      </c>
      <c r="J7941" s="35">
        <v>1.0096670322543715</v>
      </c>
      <c r="K7941" s="35">
        <v>-0.64603171019765826</v>
      </c>
      <c r="L7941" s="35">
        <v>0</v>
      </c>
      <c r="M7941" s="35">
        <v>0</v>
      </c>
      <c r="N7941" s="35">
        <v>0</v>
      </c>
      <c r="O7941" s="35">
        <v>0</v>
      </c>
      <c r="P7941" s="36">
        <v>12</v>
      </c>
      <c r="Q7941" s="37">
        <v>86</v>
      </c>
      <c r="R7941" s="36">
        <v>0</v>
      </c>
      <c r="S7941" s="39">
        <f t="shared" si="277"/>
        <v>86</v>
      </c>
      <c r="T7941" s="34" t="s">
        <v>29</v>
      </c>
      <c r="U7941" s="12">
        <f>((alpha*(beta^speed))*(speed^ceta))</f>
        <v>291.76822816275228</v>
      </c>
      <c r="V7941" s="8">
        <f t="shared" si="278"/>
        <v>86</v>
      </c>
    </row>
    <row r="7942" spans="1:22">
      <c r="A7942" s="34" t="s">
        <v>19</v>
      </c>
      <c r="B7942" s="34" t="s">
        <v>73</v>
      </c>
      <c r="C7942" s="5" t="s">
        <v>167</v>
      </c>
      <c r="D7942" s="35" t="s">
        <v>86</v>
      </c>
      <c r="E7942" s="36" t="s">
        <v>15</v>
      </c>
      <c r="F7942" s="37">
        <v>50</v>
      </c>
      <c r="G7942" s="38">
        <v>0.02</v>
      </c>
      <c r="H7942" s="34">
        <v>0.90036511368689287</v>
      </c>
      <c r="I7942" s="35">
        <v>-1.1838107278063351E-5</v>
      </c>
      <c r="J7942" s="35">
        <v>2.2263444136903037E-3</v>
      </c>
      <c r="K7942" s="35">
        <v>-0.14638776827445121</v>
      </c>
      <c r="L7942" s="35">
        <v>5.2287774973545016</v>
      </c>
      <c r="M7942" s="35">
        <v>0</v>
      </c>
      <c r="N7942" s="35">
        <v>0</v>
      </c>
      <c r="O7942" s="35">
        <v>0</v>
      </c>
      <c r="P7942" s="36">
        <v>12</v>
      </c>
      <c r="Q7942" s="37">
        <v>86</v>
      </c>
      <c r="R7942" s="36">
        <v>14</v>
      </c>
      <c r="S7942" s="39">
        <f t="shared" si="277"/>
        <v>86</v>
      </c>
      <c r="T7942" s="34" t="s">
        <v>51</v>
      </c>
      <c r="U7942" s="12">
        <f>(((alpha*(speed^3))+(beta*(speed^2))+(ceta*speed))+delta)</f>
        <v>1.5757735465493212</v>
      </c>
      <c r="V7942" s="8">
        <f t="shared" si="278"/>
        <v>86</v>
      </c>
    </row>
    <row r="7943" spans="1:22">
      <c r="A7943" s="34" t="s">
        <v>19</v>
      </c>
      <c r="B7943" s="34" t="s">
        <v>73</v>
      </c>
      <c r="C7943" s="5" t="s">
        <v>167</v>
      </c>
      <c r="D7943" s="35" t="s">
        <v>86</v>
      </c>
      <c r="E7943" s="36" t="s">
        <v>16</v>
      </c>
      <c r="F7943" s="37">
        <v>50</v>
      </c>
      <c r="G7943" s="38">
        <v>0.02</v>
      </c>
      <c r="H7943" s="34">
        <v>0.98671339608628539</v>
      </c>
      <c r="I7943" s="35">
        <v>3.164952678073722</v>
      </c>
      <c r="J7943" s="35">
        <v>3.8827836998319665</v>
      </c>
      <c r="K7943" s="35">
        <v>-0.14350287944842394</v>
      </c>
      <c r="L7943" s="35">
        <v>0</v>
      </c>
      <c r="M7943" s="35">
        <v>0</v>
      </c>
      <c r="N7943" s="35">
        <v>0</v>
      </c>
      <c r="O7943" s="35">
        <v>0</v>
      </c>
      <c r="P7943" s="36">
        <v>12</v>
      </c>
      <c r="Q7943" s="37">
        <v>86</v>
      </c>
      <c r="R7943" s="36">
        <v>13</v>
      </c>
      <c r="S7943" s="39">
        <f t="shared" si="277"/>
        <v>86</v>
      </c>
      <c r="T7943" s="34" t="s">
        <v>50</v>
      </c>
      <c r="U7943" s="12">
        <f>EXP((alpha+(beta/speed))+(ceta*LN(speed)))</f>
        <v>13.077453789530663</v>
      </c>
      <c r="V7943" s="8">
        <f t="shared" si="278"/>
        <v>86</v>
      </c>
    </row>
    <row r="7944" spans="1:22">
      <c r="A7944" s="34" t="s">
        <v>19</v>
      </c>
      <c r="B7944" s="34" t="s">
        <v>73</v>
      </c>
      <c r="C7944" s="5" t="s">
        <v>167</v>
      </c>
      <c r="D7944" s="35" t="s">
        <v>86</v>
      </c>
      <c r="E7944" s="36" t="s">
        <v>14</v>
      </c>
      <c r="F7944" s="37">
        <v>50</v>
      </c>
      <c r="G7944" s="38">
        <v>0.02</v>
      </c>
      <c r="H7944" s="34">
        <v>0.99640867929454802</v>
      </c>
      <c r="I7944" s="35">
        <v>4.0603366896751023E-2</v>
      </c>
      <c r="J7944" s="35">
        <v>6.9095411400240461E-2</v>
      </c>
      <c r="K7944" s="35">
        <v>-3.8546704407525854E-4</v>
      </c>
      <c r="L7944" s="35">
        <v>0</v>
      </c>
      <c r="M7944" s="35">
        <v>0</v>
      </c>
      <c r="N7944" s="35">
        <v>0</v>
      </c>
      <c r="O7944" s="35">
        <v>0</v>
      </c>
      <c r="P7944" s="36">
        <v>12</v>
      </c>
      <c r="Q7944" s="37">
        <v>86</v>
      </c>
      <c r="R7944" s="36">
        <v>5</v>
      </c>
      <c r="S7944" s="39">
        <f t="shared" si="277"/>
        <v>86</v>
      </c>
      <c r="T7944" s="34" t="s">
        <v>36</v>
      </c>
      <c r="U7944" s="12">
        <f>(1/(((ceta*(speed^2))+(beta*speed))+alpha))</f>
        <v>0.31929555845661678</v>
      </c>
      <c r="V7944" s="8">
        <f t="shared" si="278"/>
        <v>86</v>
      </c>
    </row>
    <row r="7945" spans="1:22">
      <c r="A7945" s="34" t="s">
        <v>19</v>
      </c>
      <c r="B7945" s="34" t="s">
        <v>73</v>
      </c>
      <c r="C7945" s="5" t="s">
        <v>167</v>
      </c>
      <c r="D7945" s="35" t="s">
        <v>86</v>
      </c>
      <c r="E7945" s="36" t="s">
        <v>18</v>
      </c>
      <c r="F7945" s="37">
        <v>50</v>
      </c>
      <c r="G7945" s="38">
        <v>0.02</v>
      </c>
      <c r="H7945" s="34">
        <v>0.8627573071349417</v>
      </c>
      <c r="I7945" s="35">
        <v>-6.0003017826251845E-7</v>
      </c>
      <c r="J7945" s="35">
        <v>1.399722345533609E-4</v>
      </c>
      <c r="K7945" s="35">
        <v>-1.0704497182957693E-2</v>
      </c>
      <c r="L7945" s="35">
        <v>0.49473314092070969</v>
      </c>
      <c r="M7945" s="35">
        <v>0</v>
      </c>
      <c r="N7945" s="35">
        <v>0</v>
      </c>
      <c r="O7945" s="35">
        <v>0</v>
      </c>
      <c r="P7945" s="36">
        <v>12</v>
      </c>
      <c r="Q7945" s="37">
        <v>86</v>
      </c>
      <c r="R7945" s="36">
        <v>14</v>
      </c>
      <c r="S7945" s="39">
        <f t="shared" si="277"/>
        <v>86</v>
      </c>
      <c r="T7945" s="34" t="s">
        <v>51</v>
      </c>
      <c r="U7945" s="12">
        <f>(((alpha*(speed^3))+(beta*(speed^2))+(ceta*speed))+delta)</f>
        <v>0.22772823487806076</v>
      </c>
      <c r="V7945" s="8">
        <f t="shared" si="278"/>
        <v>86</v>
      </c>
    </row>
    <row r="7946" spans="1:22">
      <c r="A7946" s="34" t="s">
        <v>19</v>
      </c>
      <c r="B7946" s="34" t="s">
        <v>73</v>
      </c>
      <c r="C7946" s="5" t="s">
        <v>167</v>
      </c>
      <c r="D7946" s="35" t="s">
        <v>86</v>
      </c>
      <c r="E7946" s="36" t="s">
        <v>17</v>
      </c>
      <c r="F7946" s="37">
        <v>50</v>
      </c>
      <c r="G7946" s="38">
        <v>0.02</v>
      </c>
      <c r="H7946" s="34">
        <v>0.97717363817567271</v>
      </c>
      <c r="I7946" s="35">
        <v>2102.2549059551293</v>
      </c>
      <c r="J7946" s="35">
        <v>1.0074651952160367</v>
      </c>
      <c r="K7946" s="35">
        <v>-0.51257836494162823</v>
      </c>
      <c r="L7946" s="35">
        <v>0</v>
      </c>
      <c r="M7946" s="35">
        <v>0</v>
      </c>
      <c r="N7946" s="35">
        <v>0</v>
      </c>
      <c r="O7946" s="35">
        <v>0</v>
      </c>
      <c r="P7946" s="36">
        <v>12</v>
      </c>
      <c r="Q7946" s="37">
        <v>86</v>
      </c>
      <c r="R7946" s="36">
        <v>0</v>
      </c>
      <c r="S7946" s="39">
        <f t="shared" si="277"/>
        <v>86</v>
      </c>
      <c r="T7946" s="34" t="s">
        <v>29</v>
      </c>
      <c r="U7946" s="12">
        <f>((alpha*(beta^speed))*(speed^ceta))</f>
        <v>406.33829588452556</v>
      </c>
      <c r="V7946" s="8">
        <f t="shared" si="278"/>
        <v>86</v>
      </c>
    </row>
    <row r="7947" spans="1:22">
      <c r="A7947" s="34" t="s">
        <v>19</v>
      </c>
      <c r="B7947" s="34" t="s">
        <v>73</v>
      </c>
      <c r="C7947" s="5" t="s">
        <v>167</v>
      </c>
      <c r="D7947" s="35" t="s">
        <v>86</v>
      </c>
      <c r="E7947" s="36" t="s">
        <v>15</v>
      </c>
      <c r="F7947" s="37">
        <v>100</v>
      </c>
      <c r="G7947" s="38">
        <v>0.02</v>
      </c>
      <c r="H7947" s="34">
        <v>0.93158674225642601</v>
      </c>
      <c r="I7947" s="35">
        <v>1.6283576651728486</v>
      </c>
      <c r="J7947" s="35">
        <v>3.8709381828997405</v>
      </c>
      <c r="K7947" s="35">
        <v>2.4667139217891454</v>
      </c>
      <c r="L7947" s="35">
        <v>0.31144859459599544</v>
      </c>
      <c r="M7947" s="35">
        <v>6.2862808210618501E-2</v>
      </c>
      <c r="N7947" s="35">
        <v>0</v>
      </c>
      <c r="O7947" s="35">
        <v>0</v>
      </c>
      <c r="P7947" s="36">
        <v>12</v>
      </c>
      <c r="Q7947" s="37">
        <v>84</v>
      </c>
      <c r="R7947" s="36">
        <v>10</v>
      </c>
      <c r="S7947" s="39">
        <f t="shared" si="277"/>
        <v>84</v>
      </c>
      <c r="T7947" s="34" t="s">
        <v>44</v>
      </c>
      <c r="U7947" s="12">
        <f>(alpha+(beta/(1+EXP((((-1)*ceta)+(delta*LN(speed)))+(epsilon*speed)))))</f>
        <v>1.6859011792298109</v>
      </c>
      <c r="V7947" s="8">
        <f t="shared" si="278"/>
        <v>84</v>
      </c>
    </row>
    <row r="7948" spans="1:22">
      <c r="A7948" s="34" t="s">
        <v>19</v>
      </c>
      <c r="B7948" s="34" t="s">
        <v>73</v>
      </c>
      <c r="C7948" s="5" t="s">
        <v>167</v>
      </c>
      <c r="D7948" s="35" t="s">
        <v>86</v>
      </c>
      <c r="E7948" s="36" t="s">
        <v>16</v>
      </c>
      <c r="F7948" s="37">
        <v>100</v>
      </c>
      <c r="G7948" s="38">
        <v>0.02</v>
      </c>
      <c r="H7948" s="34">
        <v>0.98346823030133323</v>
      </c>
      <c r="I7948" s="35">
        <v>15.454370214295691</v>
      </c>
      <c r="J7948" s="35">
        <v>-3.8649197369395122E-2</v>
      </c>
      <c r="K7948" s="35">
        <v>82.941833200809853</v>
      </c>
      <c r="L7948" s="35">
        <v>-0.74618294760443138</v>
      </c>
      <c r="M7948" s="35">
        <v>0</v>
      </c>
      <c r="N7948" s="35">
        <v>0</v>
      </c>
      <c r="O7948" s="35">
        <v>0</v>
      </c>
      <c r="P7948" s="36">
        <v>12</v>
      </c>
      <c r="Q7948" s="37">
        <v>84</v>
      </c>
      <c r="R7948" s="36">
        <v>1</v>
      </c>
      <c r="S7948" s="39">
        <f t="shared" si="277"/>
        <v>84</v>
      </c>
      <c r="T7948" s="34" t="s">
        <v>30</v>
      </c>
      <c r="U7948" s="12">
        <f>((alpha*(speed^beta))+(ceta*(speed^delta)))</f>
        <v>16.062302697377962</v>
      </c>
      <c r="V7948" s="8">
        <f t="shared" si="278"/>
        <v>84</v>
      </c>
    </row>
    <row r="7949" spans="1:22">
      <c r="A7949" s="34" t="s">
        <v>19</v>
      </c>
      <c r="B7949" s="34" t="s">
        <v>73</v>
      </c>
      <c r="C7949" s="5" t="s">
        <v>167</v>
      </c>
      <c r="D7949" s="35" t="s">
        <v>86</v>
      </c>
      <c r="E7949" s="36" t="s">
        <v>14</v>
      </c>
      <c r="F7949" s="37">
        <v>100</v>
      </c>
      <c r="G7949" s="38">
        <v>0.02</v>
      </c>
      <c r="H7949" s="34">
        <v>0.99626203296137505</v>
      </c>
      <c r="I7949" s="35">
        <v>0.1049412845479543</v>
      </c>
      <c r="J7949" s="35">
        <v>6.3988637509643648E-2</v>
      </c>
      <c r="K7949" s="35">
        <v>-4.0964079319058734E-4</v>
      </c>
      <c r="L7949" s="35">
        <v>0</v>
      </c>
      <c r="M7949" s="35">
        <v>0</v>
      </c>
      <c r="N7949" s="35">
        <v>0</v>
      </c>
      <c r="O7949" s="35">
        <v>0</v>
      </c>
      <c r="P7949" s="36">
        <v>12</v>
      </c>
      <c r="Q7949" s="37">
        <v>84</v>
      </c>
      <c r="R7949" s="36">
        <v>5</v>
      </c>
      <c r="S7949" s="39">
        <f t="shared" si="277"/>
        <v>84</v>
      </c>
      <c r="T7949" s="34" t="s">
        <v>36</v>
      </c>
      <c r="U7949" s="12">
        <f>(1/(((ceta*(speed^2))+(beta*speed))+alpha))</f>
        <v>0.38616578102323046</v>
      </c>
      <c r="V7949" s="8">
        <f t="shared" si="278"/>
        <v>84</v>
      </c>
    </row>
    <row r="7950" spans="1:22">
      <c r="A7950" s="34" t="s">
        <v>19</v>
      </c>
      <c r="B7950" s="34" t="s">
        <v>73</v>
      </c>
      <c r="C7950" s="5" t="s">
        <v>167</v>
      </c>
      <c r="D7950" s="35" t="s">
        <v>86</v>
      </c>
      <c r="E7950" s="36" t="s">
        <v>18</v>
      </c>
      <c r="F7950" s="37">
        <v>100</v>
      </c>
      <c r="G7950" s="38">
        <v>0.02</v>
      </c>
      <c r="H7950" s="34">
        <v>0.89533603486732405</v>
      </c>
      <c r="I7950" s="35">
        <v>-1.704750937463956E-7</v>
      </c>
      <c r="J7950" s="35">
        <v>8.0780247161137689E-5</v>
      </c>
      <c r="K7950" s="35">
        <v>-9.4759956814716995E-3</v>
      </c>
      <c r="L7950" s="35">
        <v>0.57005131487168126</v>
      </c>
      <c r="M7950" s="35">
        <v>0</v>
      </c>
      <c r="N7950" s="35">
        <v>0</v>
      </c>
      <c r="O7950" s="35">
        <v>0</v>
      </c>
      <c r="P7950" s="36">
        <v>12</v>
      </c>
      <c r="Q7950" s="37">
        <v>84</v>
      </c>
      <c r="R7950" s="36">
        <v>14</v>
      </c>
      <c r="S7950" s="39">
        <f t="shared" si="277"/>
        <v>84</v>
      </c>
      <c r="T7950" s="34" t="s">
        <v>51</v>
      </c>
      <c r="U7950" s="12">
        <f>(((alpha*(speed^3))+(beta*(speed^2))+(ceta*speed))+delta)</f>
        <v>0.24301183163318241</v>
      </c>
      <c r="V7950" s="8">
        <f t="shared" si="278"/>
        <v>84</v>
      </c>
    </row>
    <row r="7951" spans="1:22">
      <c r="A7951" s="34" t="s">
        <v>19</v>
      </c>
      <c r="B7951" s="34" t="s">
        <v>73</v>
      </c>
      <c r="C7951" s="5" t="s">
        <v>167</v>
      </c>
      <c r="D7951" s="35" t="s">
        <v>86</v>
      </c>
      <c r="E7951" s="36" t="s">
        <v>17</v>
      </c>
      <c r="F7951" s="37">
        <v>100</v>
      </c>
      <c r="G7951" s="38">
        <v>0.02</v>
      </c>
      <c r="H7951" s="34">
        <v>0.96584692339484868</v>
      </c>
      <c r="I7951" s="35">
        <v>2012.8992927638185</v>
      </c>
      <c r="J7951" s="35">
        <v>1.0051642413289392</v>
      </c>
      <c r="K7951" s="35">
        <v>-0.4084134204975286</v>
      </c>
      <c r="L7951" s="35">
        <v>0</v>
      </c>
      <c r="M7951" s="35">
        <v>0</v>
      </c>
      <c r="N7951" s="35">
        <v>0</v>
      </c>
      <c r="O7951" s="35">
        <v>0</v>
      </c>
      <c r="P7951" s="36">
        <v>12</v>
      </c>
      <c r="Q7951" s="37">
        <v>84</v>
      </c>
      <c r="R7951" s="36">
        <v>0</v>
      </c>
      <c r="S7951" s="39">
        <f t="shared" si="277"/>
        <v>84</v>
      </c>
      <c r="T7951" s="34" t="s">
        <v>29</v>
      </c>
      <c r="U7951" s="12">
        <f>((alpha*(beta^speed))*(speed^ceta))</f>
        <v>507.96185203567404</v>
      </c>
      <c r="V7951" s="8">
        <f t="shared" si="278"/>
        <v>84</v>
      </c>
    </row>
    <row r="7952" spans="1:22">
      <c r="A7952" s="34" t="s">
        <v>19</v>
      </c>
      <c r="B7952" s="34" t="s">
        <v>73</v>
      </c>
      <c r="C7952" s="5" t="s">
        <v>167</v>
      </c>
      <c r="D7952" s="35" t="s">
        <v>86</v>
      </c>
      <c r="E7952" s="36" t="s">
        <v>15</v>
      </c>
      <c r="F7952" s="37">
        <v>0</v>
      </c>
      <c r="G7952" s="38">
        <v>0.04</v>
      </c>
      <c r="H7952" s="34">
        <v>0.94902113049769443</v>
      </c>
      <c r="I7952" s="35">
        <v>-1.310962557166214E-5</v>
      </c>
      <c r="J7952" s="35">
        <v>2.2541152289804857E-3</v>
      </c>
      <c r="K7952" s="35">
        <v>-0.13901685123040491</v>
      </c>
      <c r="L7952" s="35">
        <v>4.9247795199180082</v>
      </c>
      <c r="M7952" s="35">
        <v>0</v>
      </c>
      <c r="N7952" s="35">
        <v>0</v>
      </c>
      <c r="O7952" s="35">
        <v>0</v>
      </c>
      <c r="P7952" s="36">
        <v>12</v>
      </c>
      <c r="Q7952" s="37">
        <v>86</v>
      </c>
      <c r="R7952" s="36">
        <v>14</v>
      </c>
      <c r="S7952" s="39">
        <f t="shared" si="277"/>
        <v>86</v>
      </c>
      <c r="T7952" s="34" t="s">
        <v>51</v>
      </c>
      <c r="U7952" s="12">
        <f>(((alpha*(speed^3))+(beta*(speed^2))+(ceta*speed))+delta)</f>
        <v>1.3023105450337233</v>
      </c>
      <c r="V7952" s="8">
        <f t="shared" si="278"/>
        <v>86</v>
      </c>
    </row>
    <row r="7953" spans="1:22">
      <c r="A7953" s="34" t="s">
        <v>19</v>
      </c>
      <c r="B7953" s="34" t="s">
        <v>73</v>
      </c>
      <c r="C7953" s="5" t="s">
        <v>167</v>
      </c>
      <c r="D7953" s="35" t="s">
        <v>86</v>
      </c>
      <c r="E7953" s="36" t="s">
        <v>16</v>
      </c>
      <c r="F7953" s="37">
        <v>0</v>
      </c>
      <c r="G7953" s="38">
        <v>0.04</v>
      </c>
      <c r="H7953" s="34">
        <v>0.99504068787712652</v>
      </c>
      <c r="I7953" s="35">
        <v>14.96374584648192</v>
      </c>
      <c r="J7953" s="35">
        <v>-2.4524484088188709E-2</v>
      </c>
      <c r="K7953" s="35">
        <v>134.25696476416167</v>
      </c>
      <c r="L7953" s="35">
        <v>-1.0996960727507135</v>
      </c>
      <c r="M7953" s="35">
        <v>0</v>
      </c>
      <c r="N7953" s="35">
        <v>0</v>
      </c>
      <c r="O7953" s="35">
        <v>0</v>
      </c>
      <c r="P7953" s="36">
        <v>12</v>
      </c>
      <c r="Q7953" s="37">
        <v>86</v>
      </c>
      <c r="R7953" s="36">
        <v>1</v>
      </c>
      <c r="S7953" s="39">
        <f t="shared" si="277"/>
        <v>86</v>
      </c>
      <c r="T7953" s="34" t="s">
        <v>30</v>
      </c>
      <c r="U7953" s="12">
        <f>((alpha*(speed^beta))+(ceta*(speed^delta)))</f>
        <v>14.416546645233188</v>
      </c>
      <c r="V7953" s="8">
        <f t="shared" si="278"/>
        <v>86</v>
      </c>
    </row>
    <row r="7954" spans="1:22">
      <c r="A7954" s="34" t="s">
        <v>19</v>
      </c>
      <c r="B7954" s="34" t="s">
        <v>73</v>
      </c>
      <c r="C7954" s="5" t="s">
        <v>167</v>
      </c>
      <c r="D7954" s="35" t="s">
        <v>86</v>
      </c>
      <c r="E7954" s="36" t="s">
        <v>14</v>
      </c>
      <c r="F7954" s="37">
        <v>0</v>
      </c>
      <c r="G7954" s="38">
        <v>0.04</v>
      </c>
      <c r="H7954" s="34">
        <v>0.99737206782870735</v>
      </c>
      <c r="I7954" s="35">
        <v>8.4409651784611659E-3</v>
      </c>
      <c r="J7954" s="35">
        <v>6.8226467959239451E-2</v>
      </c>
      <c r="K7954" s="35">
        <v>-3.8263995956617732E-4</v>
      </c>
      <c r="L7954" s="35">
        <v>0</v>
      </c>
      <c r="M7954" s="35">
        <v>0</v>
      </c>
      <c r="N7954" s="35">
        <v>0</v>
      </c>
      <c r="O7954" s="35">
        <v>0</v>
      </c>
      <c r="P7954" s="36">
        <v>12</v>
      </c>
      <c r="Q7954" s="37">
        <v>86</v>
      </c>
      <c r="R7954" s="36">
        <v>5</v>
      </c>
      <c r="S7954" s="39">
        <f t="shared" si="277"/>
        <v>86</v>
      </c>
      <c r="T7954" s="34" t="s">
        <v>36</v>
      </c>
      <c r="U7954" s="12">
        <f>(1/(((ceta*(speed^2))+(beta*speed))+alpha))</f>
        <v>0.32830888661198548</v>
      </c>
      <c r="V7954" s="8">
        <f t="shared" si="278"/>
        <v>86</v>
      </c>
    </row>
    <row r="7955" spans="1:22">
      <c r="A7955" s="34" t="s">
        <v>19</v>
      </c>
      <c r="B7955" s="34" t="s">
        <v>73</v>
      </c>
      <c r="C7955" s="5" t="s">
        <v>167</v>
      </c>
      <c r="D7955" s="35" t="s">
        <v>86</v>
      </c>
      <c r="E7955" s="36" t="s">
        <v>18</v>
      </c>
      <c r="F7955" s="37">
        <v>0</v>
      </c>
      <c r="G7955" s="38">
        <v>0.04</v>
      </c>
      <c r="H7955" s="34">
        <v>0.93802385091119955</v>
      </c>
      <c r="I7955" s="35">
        <v>-78.24820751915793</v>
      </c>
      <c r="J7955" s="35">
        <v>12.756003685368777</v>
      </c>
      <c r="K7955" s="35">
        <v>4.3206909268802898</v>
      </c>
      <c r="L7955" s="35">
        <v>0</v>
      </c>
      <c r="M7955" s="35">
        <v>0</v>
      </c>
      <c r="N7955" s="35">
        <v>0</v>
      </c>
      <c r="O7955" s="35">
        <v>0</v>
      </c>
      <c r="P7955" s="36">
        <v>12</v>
      </c>
      <c r="Q7955" s="37">
        <v>86</v>
      </c>
      <c r="R7955" s="36">
        <v>2</v>
      </c>
      <c r="S7955" s="39">
        <f t="shared" si="277"/>
        <v>86</v>
      </c>
      <c r="T7955" s="34" t="s">
        <v>31</v>
      </c>
      <c r="U7955" s="12">
        <f>((alpha+(beta*speed))^((-1)/ceta))</f>
        <v>0.20127860408978399</v>
      </c>
      <c r="V7955" s="8">
        <f t="shared" si="278"/>
        <v>86</v>
      </c>
    </row>
    <row r="7956" spans="1:22">
      <c r="A7956" s="34" t="s">
        <v>19</v>
      </c>
      <c r="B7956" s="34" t="s">
        <v>73</v>
      </c>
      <c r="C7956" s="5" t="s">
        <v>167</v>
      </c>
      <c r="D7956" s="35" t="s">
        <v>86</v>
      </c>
      <c r="E7956" s="36" t="s">
        <v>17</v>
      </c>
      <c r="F7956" s="37">
        <v>0</v>
      </c>
      <c r="G7956" s="38">
        <v>0.04</v>
      </c>
      <c r="H7956" s="34">
        <v>0.99001061159512815</v>
      </c>
      <c r="I7956" s="35">
        <v>2036.6410253080155</v>
      </c>
      <c r="J7956" s="35">
        <v>1.0091137566709201</v>
      </c>
      <c r="K7956" s="35">
        <v>-0.51986500368218957</v>
      </c>
      <c r="L7956" s="35">
        <v>0</v>
      </c>
      <c r="M7956" s="35">
        <v>0</v>
      </c>
      <c r="N7956" s="35">
        <v>0</v>
      </c>
      <c r="O7956" s="35">
        <v>0</v>
      </c>
      <c r="P7956" s="36">
        <v>12</v>
      </c>
      <c r="Q7956" s="37">
        <v>86</v>
      </c>
      <c r="R7956" s="36">
        <v>0</v>
      </c>
      <c r="S7956" s="39">
        <f t="shared" si="277"/>
        <v>86</v>
      </c>
      <c r="T7956" s="34" t="s">
        <v>29</v>
      </c>
      <c r="U7956" s="12">
        <f>((alpha*(beta^speed))*(speed^ceta))</f>
        <v>438.61889828745501</v>
      </c>
      <c r="V7956" s="8">
        <f t="shared" si="278"/>
        <v>86</v>
      </c>
    </row>
    <row r="7957" spans="1:22">
      <c r="A7957" s="34" t="s">
        <v>19</v>
      </c>
      <c r="B7957" s="34" t="s">
        <v>73</v>
      </c>
      <c r="C7957" s="5" t="s">
        <v>167</v>
      </c>
      <c r="D7957" s="35" t="s">
        <v>86</v>
      </c>
      <c r="E7957" s="36" t="s">
        <v>15</v>
      </c>
      <c r="F7957" s="37">
        <v>50</v>
      </c>
      <c r="G7957" s="38">
        <v>0.04</v>
      </c>
      <c r="H7957" s="34">
        <v>0.96558099586709412</v>
      </c>
      <c r="I7957" s="35">
        <v>8.4193517225673027</v>
      </c>
      <c r="J7957" s="35">
        <v>0.9886267162178427</v>
      </c>
      <c r="K7957" s="35">
        <v>-0.20146053256120006</v>
      </c>
      <c r="L7957" s="35">
        <v>0</v>
      </c>
      <c r="M7957" s="35">
        <v>0</v>
      </c>
      <c r="N7957" s="35">
        <v>0</v>
      </c>
      <c r="O7957" s="35">
        <v>0</v>
      </c>
      <c r="P7957" s="36">
        <v>12</v>
      </c>
      <c r="Q7957" s="37">
        <v>76</v>
      </c>
      <c r="R7957" s="36">
        <v>0</v>
      </c>
      <c r="S7957" s="39">
        <f t="shared" si="277"/>
        <v>76</v>
      </c>
      <c r="T7957" s="34" t="s">
        <v>29</v>
      </c>
      <c r="U7957" s="12">
        <f>((alpha*(beta^speed))*(speed^ceta))</f>
        <v>1.4751187130175156</v>
      </c>
      <c r="V7957" s="8">
        <f t="shared" si="278"/>
        <v>76</v>
      </c>
    </row>
    <row r="7958" spans="1:22">
      <c r="A7958" s="34" t="s">
        <v>19</v>
      </c>
      <c r="B7958" s="34" t="s">
        <v>73</v>
      </c>
      <c r="C7958" s="5" t="s">
        <v>167</v>
      </c>
      <c r="D7958" s="35" t="s">
        <v>86</v>
      </c>
      <c r="E7958" s="36" t="s">
        <v>16</v>
      </c>
      <c r="F7958" s="37">
        <v>50</v>
      </c>
      <c r="G7958" s="38">
        <v>0.04</v>
      </c>
      <c r="H7958" s="34">
        <v>0.99339111294795623</v>
      </c>
      <c r="I7958" s="35">
        <v>106.02824090882774</v>
      </c>
      <c r="J7958" s="35">
        <v>-0.86548376816025319</v>
      </c>
      <c r="K7958" s="35">
        <v>16.619809050455117</v>
      </c>
      <c r="L7958" s="35">
        <v>1.1274426092504413E-2</v>
      </c>
      <c r="M7958" s="35">
        <v>0</v>
      </c>
      <c r="N7958" s="35">
        <v>0</v>
      </c>
      <c r="O7958" s="35">
        <v>0</v>
      </c>
      <c r="P7958" s="36">
        <v>12</v>
      </c>
      <c r="Q7958" s="37">
        <v>76</v>
      </c>
      <c r="R7958" s="36">
        <v>1</v>
      </c>
      <c r="S7958" s="39">
        <f t="shared" si="277"/>
        <v>76</v>
      </c>
      <c r="T7958" s="34" t="s">
        <v>30</v>
      </c>
      <c r="U7958" s="12">
        <f>((alpha*(speed^beta))+(ceta*(speed^delta)))</f>
        <v>19.949523260318333</v>
      </c>
      <c r="V7958" s="8">
        <f t="shared" si="278"/>
        <v>76</v>
      </c>
    </row>
    <row r="7959" spans="1:22">
      <c r="A7959" s="34" t="s">
        <v>19</v>
      </c>
      <c r="B7959" s="34" t="s">
        <v>73</v>
      </c>
      <c r="C7959" s="5" t="s">
        <v>167</v>
      </c>
      <c r="D7959" s="35" t="s">
        <v>86</v>
      </c>
      <c r="E7959" s="36" t="s">
        <v>14</v>
      </c>
      <c r="F7959" s="37">
        <v>50</v>
      </c>
      <c r="G7959" s="38">
        <v>0.04</v>
      </c>
      <c r="H7959" s="34">
        <v>0.99738156742945261</v>
      </c>
      <c r="I7959" s="35">
        <v>0.33973550675454744</v>
      </c>
      <c r="J7959" s="35">
        <v>19.748675813733392</v>
      </c>
      <c r="K7959" s="35">
        <v>1.4518963334886774E-2</v>
      </c>
      <c r="L7959" s="35">
        <v>1.1767272118540111</v>
      </c>
      <c r="M7959" s="35">
        <v>5.1409350342746058E-3</v>
      </c>
      <c r="N7959" s="35">
        <v>0</v>
      </c>
      <c r="O7959" s="35">
        <v>0</v>
      </c>
      <c r="P7959" s="36">
        <v>12</v>
      </c>
      <c r="Q7959" s="37">
        <v>76</v>
      </c>
      <c r="R7959" s="36">
        <v>10</v>
      </c>
      <c r="S7959" s="39">
        <f t="shared" si="277"/>
        <v>76</v>
      </c>
      <c r="T7959" s="34" t="s">
        <v>44</v>
      </c>
      <c r="U7959" s="12">
        <f>(alpha+(beta/(1+EXP((((-1)*ceta)+(delta*LN(speed)))+(epsilon*speed)))))</f>
        <v>0.42236486379983523</v>
      </c>
      <c r="V7959" s="8">
        <f t="shared" si="278"/>
        <v>76</v>
      </c>
    </row>
    <row r="7960" spans="1:22">
      <c r="A7960" s="34" t="s">
        <v>19</v>
      </c>
      <c r="B7960" s="34" t="s">
        <v>73</v>
      </c>
      <c r="C7960" s="5" t="s">
        <v>167</v>
      </c>
      <c r="D7960" s="35" t="s">
        <v>86</v>
      </c>
      <c r="E7960" s="36" t="s">
        <v>18</v>
      </c>
      <c r="F7960" s="37">
        <v>50</v>
      </c>
      <c r="G7960" s="38">
        <v>0.04</v>
      </c>
      <c r="H7960" s="34">
        <v>0.95366220202627661</v>
      </c>
      <c r="I7960" s="35">
        <v>-4.4303263586042289E-7</v>
      </c>
      <c r="J7960" s="35">
        <v>9.886454394239977E-5</v>
      </c>
      <c r="K7960" s="35">
        <v>-9.2849519183610882E-3</v>
      </c>
      <c r="L7960" s="35">
        <v>0.55850359021030516</v>
      </c>
      <c r="M7960" s="35">
        <v>0</v>
      </c>
      <c r="N7960" s="35">
        <v>0</v>
      </c>
      <c r="O7960" s="35">
        <v>0</v>
      </c>
      <c r="P7960" s="36">
        <v>12</v>
      </c>
      <c r="Q7960" s="37">
        <v>76</v>
      </c>
      <c r="R7960" s="36">
        <v>14</v>
      </c>
      <c r="S7960" s="39">
        <f t="shared" si="277"/>
        <v>76</v>
      </c>
      <c r="T7960" s="34" t="s">
        <v>51</v>
      </c>
      <c r="U7960" s="12">
        <f>(((alpha*(speed^3))+(beta*(speed^2))+(ceta*speed))+delta)</f>
        <v>0.22940815586669849</v>
      </c>
      <c r="V7960" s="8">
        <f t="shared" si="278"/>
        <v>76</v>
      </c>
    </row>
    <row r="7961" spans="1:22">
      <c r="A7961" s="34" t="s">
        <v>19</v>
      </c>
      <c r="B7961" s="34" t="s">
        <v>73</v>
      </c>
      <c r="C7961" s="5" t="s">
        <v>167</v>
      </c>
      <c r="D7961" s="35" t="s">
        <v>86</v>
      </c>
      <c r="E7961" s="36" t="s">
        <v>17</v>
      </c>
      <c r="F7961" s="37">
        <v>50</v>
      </c>
      <c r="G7961" s="38">
        <v>0.04</v>
      </c>
      <c r="H7961" s="34">
        <v>0.97887734123357373</v>
      </c>
      <c r="I7961" s="35">
        <v>1798.4037513034964</v>
      </c>
      <c r="J7961" s="35">
        <v>1.0053970775224459</v>
      </c>
      <c r="K7961" s="35">
        <v>-0.34180546510950383</v>
      </c>
      <c r="L7961" s="35">
        <v>0</v>
      </c>
      <c r="M7961" s="35">
        <v>0</v>
      </c>
      <c r="N7961" s="35">
        <v>0</v>
      </c>
      <c r="O7961" s="35">
        <v>0</v>
      </c>
      <c r="P7961" s="36">
        <v>12</v>
      </c>
      <c r="Q7961" s="37">
        <v>76</v>
      </c>
      <c r="R7961" s="36">
        <v>0</v>
      </c>
      <c r="S7961" s="39">
        <f t="shared" si="277"/>
        <v>76</v>
      </c>
      <c r="T7961" s="34" t="s">
        <v>29</v>
      </c>
      <c r="U7961" s="12">
        <f>((alpha*(beta^speed))*(speed^ceta))</f>
        <v>616.1321065936304</v>
      </c>
      <c r="V7961" s="8">
        <f t="shared" si="278"/>
        <v>76</v>
      </c>
    </row>
    <row r="7962" spans="1:22">
      <c r="A7962" s="34" t="s">
        <v>19</v>
      </c>
      <c r="B7962" s="34" t="s">
        <v>73</v>
      </c>
      <c r="C7962" s="5" t="s">
        <v>167</v>
      </c>
      <c r="D7962" s="35" t="s">
        <v>86</v>
      </c>
      <c r="E7962" s="36" t="s">
        <v>15</v>
      </c>
      <c r="F7962" s="37">
        <v>100</v>
      </c>
      <c r="G7962" s="38">
        <v>0.04</v>
      </c>
      <c r="H7962" s="34">
        <v>0.97721631763546923</v>
      </c>
      <c r="I7962" s="35">
        <v>0.20818484459528738</v>
      </c>
      <c r="J7962" s="35">
        <v>10.859478226470708</v>
      </c>
      <c r="K7962" s="35">
        <v>0.89464324709784371</v>
      </c>
      <c r="L7962" s="35">
        <v>0.31382785562070847</v>
      </c>
      <c r="M7962" s="35">
        <v>2.3205881868314206E-2</v>
      </c>
      <c r="N7962" s="35">
        <v>0</v>
      </c>
      <c r="O7962" s="35">
        <v>0</v>
      </c>
      <c r="P7962" s="36">
        <v>12</v>
      </c>
      <c r="Q7962" s="37">
        <v>60</v>
      </c>
      <c r="R7962" s="36">
        <v>10</v>
      </c>
      <c r="S7962" s="39">
        <f t="shared" si="277"/>
        <v>60</v>
      </c>
      <c r="T7962" s="34" t="s">
        <v>44</v>
      </c>
      <c r="U7962" s="12">
        <f>(alpha+(beta/(1+EXP((((-1)*ceta)+(delta*LN(speed)))+(epsilon*speed)))))</f>
        <v>1.7717195371734198</v>
      </c>
      <c r="V7962" s="8">
        <f t="shared" si="278"/>
        <v>60</v>
      </c>
    </row>
    <row r="7963" spans="1:22">
      <c r="A7963" s="34" t="s">
        <v>19</v>
      </c>
      <c r="B7963" s="34" t="s">
        <v>73</v>
      </c>
      <c r="C7963" s="5" t="s">
        <v>167</v>
      </c>
      <c r="D7963" s="35" t="s">
        <v>86</v>
      </c>
      <c r="E7963" s="36" t="s">
        <v>16</v>
      </c>
      <c r="F7963" s="37">
        <v>100</v>
      </c>
      <c r="G7963" s="38">
        <v>0.04</v>
      </c>
      <c r="H7963" s="34">
        <v>0.99225217855712777</v>
      </c>
      <c r="I7963" s="35">
        <v>46.391211704388382</v>
      </c>
      <c r="J7963" s="35">
        <v>-0.14887777266929578</v>
      </c>
      <c r="K7963" s="35">
        <v>575.65374112507379</v>
      </c>
      <c r="L7963" s="35">
        <v>-2.0371369342246117</v>
      </c>
      <c r="M7963" s="35">
        <v>0</v>
      </c>
      <c r="N7963" s="35">
        <v>0</v>
      </c>
      <c r="O7963" s="35">
        <v>0</v>
      </c>
      <c r="P7963" s="36">
        <v>12</v>
      </c>
      <c r="Q7963" s="37">
        <v>60</v>
      </c>
      <c r="R7963" s="36">
        <v>1</v>
      </c>
      <c r="S7963" s="39">
        <f t="shared" si="277"/>
        <v>60</v>
      </c>
      <c r="T7963" s="34" t="s">
        <v>30</v>
      </c>
      <c r="U7963" s="12">
        <f>((alpha*(speed^beta))+(ceta*(speed^delta)))</f>
        <v>25.35522523336174</v>
      </c>
      <c r="V7963" s="8">
        <f t="shared" si="278"/>
        <v>60</v>
      </c>
    </row>
    <row r="7964" spans="1:22">
      <c r="A7964" s="34" t="s">
        <v>19</v>
      </c>
      <c r="B7964" s="34" t="s">
        <v>73</v>
      </c>
      <c r="C7964" s="5" t="s">
        <v>167</v>
      </c>
      <c r="D7964" s="35" t="s">
        <v>86</v>
      </c>
      <c r="E7964" s="36" t="s">
        <v>14</v>
      </c>
      <c r="F7964" s="37">
        <v>100</v>
      </c>
      <c r="G7964" s="38">
        <v>0.04</v>
      </c>
      <c r="H7964" s="34">
        <v>0.99822413546372279</v>
      </c>
      <c r="I7964" s="35">
        <v>0.26189181009599044</v>
      </c>
      <c r="J7964" s="35">
        <v>7.5278457536199355</v>
      </c>
      <c r="K7964" s="35">
        <v>-0.23993549527196684</v>
      </c>
      <c r="L7964" s="35">
        <v>0</v>
      </c>
      <c r="M7964" s="35">
        <v>0</v>
      </c>
      <c r="N7964" s="35">
        <v>0</v>
      </c>
      <c r="O7964" s="35">
        <v>0</v>
      </c>
      <c r="P7964" s="36">
        <v>12</v>
      </c>
      <c r="Q7964" s="37">
        <v>60</v>
      </c>
      <c r="R7964" s="36">
        <v>13</v>
      </c>
      <c r="S7964" s="39">
        <f t="shared" si="277"/>
        <v>60</v>
      </c>
      <c r="T7964" s="34" t="s">
        <v>50</v>
      </c>
      <c r="U7964" s="12">
        <f>EXP((alpha+(beta/speed))+(ceta*LN(speed)))</f>
        <v>0.55155005416527847</v>
      </c>
      <c r="V7964" s="8">
        <f t="shared" si="278"/>
        <v>60</v>
      </c>
    </row>
    <row r="7965" spans="1:22">
      <c r="A7965" s="34" t="s">
        <v>19</v>
      </c>
      <c r="B7965" s="34" t="s">
        <v>73</v>
      </c>
      <c r="C7965" s="5" t="s">
        <v>167</v>
      </c>
      <c r="D7965" s="35" t="s">
        <v>86</v>
      </c>
      <c r="E7965" s="36" t="s">
        <v>18</v>
      </c>
      <c r="F7965" s="37">
        <v>100</v>
      </c>
      <c r="G7965" s="38">
        <v>0.04</v>
      </c>
      <c r="H7965" s="34">
        <v>0.96180704833896835</v>
      </c>
      <c r="I7965" s="35">
        <v>1.8011487780610291E-6</v>
      </c>
      <c r="J7965" s="35">
        <v>-1.7446413530543302E-4</v>
      </c>
      <c r="K7965" s="35">
        <v>-8.8259364561451225E-4</v>
      </c>
      <c r="L7965" s="35">
        <v>0.5798370628862386</v>
      </c>
      <c r="M7965" s="35">
        <v>0</v>
      </c>
      <c r="N7965" s="35">
        <v>0</v>
      </c>
      <c r="O7965" s="35">
        <v>0</v>
      </c>
      <c r="P7965" s="36">
        <v>12</v>
      </c>
      <c r="Q7965" s="37">
        <v>60</v>
      </c>
      <c r="R7965" s="36">
        <v>14</v>
      </c>
      <c r="S7965" s="39">
        <f t="shared" si="277"/>
        <v>60</v>
      </c>
      <c r="T7965" s="34" t="s">
        <v>51</v>
      </c>
      <c r="U7965" s="12">
        <f>(((alpha*(speed^3))+(beta*(speed^2))+(ceta*speed))+delta)</f>
        <v>0.28785869311099122</v>
      </c>
      <c r="V7965" s="8">
        <f t="shared" si="278"/>
        <v>60</v>
      </c>
    </row>
    <row r="7966" spans="1:22">
      <c r="A7966" s="34" t="s">
        <v>19</v>
      </c>
      <c r="B7966" s="34" t="s">
        <v>73</v>
      </c>
      <c r="C7966" s="5" t="s">
        <v>167</v>
      </c>
      <c r="D7966" s="35" t="s">
        <v>86</v>
      </c>
      <c r="E7966" s="36" t="s">
        <v>17</v>
      </c>
      <c r="F7966" s="37">
        <v>100</v>
      </c>
      <c r="G7966" s="38">
        <v>0.04</v>
      </c>
      <c r="H7966" s="34">
        <v>0.9753780048763383</v>
      </c>
      <c r="I7966" s="35">
        <v>-3.4707739832412184E-3</v>
      </c>
      <c r="J7966" s="35">
        <v>0.48445642021226815</v>
      </c>
      <c r="K7966" s="35">
        <v>-24.212356777215685</v>
      </c>
      <c r="L7966" s="35">
        <v>1244.5085516752351</v>
      </c>
      <c r="M7966" s="35">
        <v>0</v>
      </c>
      <c r="N7966" s="35">
        <v>0</v>
      </c>
      <c r="O7966" s="35">
        <v>0</v>
      </c>
      <c r="P7966" s="36">
        <v>12</v>
      </c>
      <c r="Q7966" s="37">
        <v>60</v>
      </c>
      <c r="R7966" s="36">
        <v>14</v>
      </c>
      <c r="S7966" s="39">
        <f t="shared" si="277"/>
        <v>60</v>
      </c>
      <c r="T7966" s="34" t="s">
        <v>51</v>
      </c>
      <c r="U7966" s="12">
        <f>(((alpha*(speed^3))+(beta*(speed^2))+(ceta*speed))+delta)</f>
        <v>786.12307742635608</v>
      </c>
      <c r="V7966" s="8">
        <f t="shared" si="278"/>
        <v>60</v>
      </c>
    </row>
    <row r="7967" spans="1:22">
      <c r="A7967" s="34" t="s">
        <v>19</v>
      </c>
      <c r="B7967" s="34" t="s">
        <v>73</v>
      </c>
      <c r="C7967" s="5" t="s">
        <v>167</v>
      </c>
      <c r="D7967" s="35" t="s">
        <v>86</v>
      </c>
      <c r="E7967" s="36" t="s">
        <v>15</v>
      </c>
      <c r="F7967" s="37">
        <v>0</v>
      </c>
      <c r="G7967" s="38">
        <v>0.06</v>
      </c>
      <c r="H7967" s="34">
        <v>0.97213070051137773</v>
      </c>
      <c r="I7967" s="35">
        <v>8.2296434791532995</v>
      </c>
      <c r="J7967" s="35">
        <v>0.99155654530656034</v>
      </c>
      <c r="K7967" s="35">
        <v>-0.24206178298718795</v>
      </c>
      <c r="L7967" s="35">
        <v>0</v>
      </c>
      <c r="M7967" s="35">
        <v>0</v>
      </c>
      <c r="N7967" s="35">
        <v>0</v>
      </c>
      <c r="O7967" s="35">
        <v>0</v>
      </c>
      <c r="P7967" s="36">
        <v>12</v>
      </c>
      <c r="Q7967" s="37">
        <v>82</v>
      </c>
      <c r="R7967" s="36">
        <v>0</v>
      </c>
      <c r="S7967" s="39">
        <f t="shared" si="277"/>
        <v>82</v>
      </c>
      <c r="T7967" s="34" t="s">
        <v>29</v>
      </c>
      <c r="U7967" s="12">
        <f>((alpha*(beta^speed))*(speed^ceta))</f>
        <v>1.4130373887365186</v>
      </c>
      <c r="V7967" s="8">
        <f t="shared" si="278"/>
        <v>82</v>
      </c>
    </row>
    <row r="7968" spans="1:22">
      <c r="A7968" s="34" t="s">
        <v>19</v>
      </c>
      <c r="B7968" s="34" t="s">
        <v>73</v>
      </c>
      <c r="C7968" s="5" t="s">
        <v>167</v>
      </c>
      <c r="D7968" s="35" t="s">
        <v>86</v>
      </c>
      <c r="E7968" s="36" t="s">
        <v>16</v>
      </c>
      <c r="F7968" s="37">
        <v>0</v>
      </c>
      <c r="G7968" s="38">
        <v>0.06</v>
      </c>
      <c r="H7968" s="34">
        <v>0.99723416845556145</v>
      </c>
      <c r="I7968" s="35">
        <v>26.075972948557524</v>
      </c>
      <c r="J7968" s="35">
        <v>-8.3731457776450913E-2</v>
      </c>
      <c r="K7968" s="35">
        <v>242.85013537449848</v>
      </c>
      <c r="L7968" s="35">
        <v>-1.477807776367027</v>
      </c>
      <c r="M7968" s="35">
        <v>0</v>
      </c>
      <c r="N7968" s="35">
        <v>0</v>
      </c>
      <c r="O7968" s="35">
        <v>0</v>
      </c>
      <c r="P7968" s="36">
        <v>12</v>
      </c>
      <c r="Q7968" s="37">
        <v>82</v>
      </c>
      <c r="R7968" s="36">
        <v>1</v>
      </c>
      <c r="S7968" s="39">
        <f t="shared" si="277"/>
        <v>82</v>
      </c>
      <c r="T7968" s="34" t="s">
        <v>30</v>
      </c>
      <c r="U7968" s="12">
        <f>((alpha*(speed^beta))+(ceta*(speed^delta)))</f>
        <v>18.390585224902637</v>
      </c>
      <c r="V7968" s="8">
        <f t="shared" si="278"/>
        <v>82</v>
      </c>
    </row>
    <row r="7969" spans="1:22">
      <c r="A7969" s="34" t="s">
        <v>19</v>
      </c>
      <c r="B7969" s="34" t="s">
        <v>73</v>
      </c>
      <c r="C7969" s="5" t="s">
        <v>167</v>
      </c>
      <c r="D7969" s="35" t="s">
        <v>86</v>
      </c>
      <c r="E7969" s="36" t="s">
        <v>14</v>
      </c>
      <c r="F7969" s="37">
        <v>0</v>
      </c>
      <c r="G7969" s="38">
        <v>0.06</v>
      </c>
      <c r="H7969" s="34">
        <v>0.99741761881700608</v>
      </c>
      <c r="I7969" s="35">
        <v>16.723925084219882</v>
      </c>
      <c r="J7969" s="35">
        <v>1.0128529473377907</v>
      </c>
      <c r="K7969" s="35">
        <v>-1.0803641426375921</v>
      </c>
      <c r="L7969" s="35">
        <v>0</v>
      </c>
      <c r="M7969" s="35">
        <v>0</v>
      </c>
      <c r="N7969" s="35">
        <v>0</v>
      </c>
      <c r="O7969" s="35">
        <v>0</v>
      </c>
      <c r="P7969" s="36">
        <v>12</v>
      </c>
      <c r="Q7969" s="37">
        <v>82</v>
      </c>
      <c r="R7969" s="36">
        <v>0</v>
      </c>
      <c r="S7969" s="39">
        <f t="shared" si="277"/>
        <v>82</v>
      </c>
      <c r="T7969" s="34" t="s">
        <v>29</v>
      </c>
      <c r="U7969" s="12">
        <f>((alpha*(beta^speed))*(speed^ceta))</f>
        <v>0.40787476853620669</v>
      </c>
      <c r="V7969" s="8">
        <f t="shared" si="278"/>
        <v>82</v>
      </c>
    </row>
    <row r="7970" spans="1:22">
      <c r="A7970" s="34" t="s">
        <v>19</v>
      </c>
      <c r="B7970" s="34" t="s">
        <v>73</v>
      </c>
      <c r="C7970" s="5" t="s">
        <v>167</v>
      </c>
      <c r="D7970" s="35" t="s">
        <v>86</v>
      </c>
      <c r="E7970" s="36" t="s">
        <v>18</v>
      </c>
      <c r="F7970" s="37">
        <v>0</v>
      </c>
      <c r="G7970" s="38">
        <v>0.06</v>
      </c>
      <c r="H7970" s="34">
        <v>0.97141988808753954</v>
      </c>
      <c r="I7970" s="35">
        <v>1.7294506979044275</v>
      </c>
      <c r="J7970" s="35">
        <v>5.6369627721633161E-2</v>
      </c>
      <c r="K7970" s="35">
        <v>-2.8568178168369599E-4</v>
      </c>
      <c r="L7970" s="35">
        <v>0</v>
      </c>
      <c r="M7970" s="35">
        <v>0</v>
      </c>
      <c r="N7970" s="35">
        <v>0</v>
      </c>
      <c r="O7970" s="35">
        <v>0</v>
      </c>
      <c r="P7970" s="36">
        <v>12</v>
      </c>
      <c r="Q7970" s="37">
        <v>82</v>
      </c>
      <c r="R7970" s="36">
        <v>5</v>
      </c>
      <c r="S7970" s="39">
        <f t="shared" si="277"/>
        <v>82</v>
      </c>
      <c r="T7970" s="34" t="s">
        <v>36</v>
      </c>
      <c r="U7970" s="12">
        <f>(1/(((ceta*(speed^2))+(beta*speed))+alpha))</f>
        <v>0.22569104997471254</v>
      </c>
      <c r="V7970" s="8">
        <f t="shared" si="278"/>
        <v>82</v>
      </c>
    </row>
    <row r="7971" spans="1:22">
      <c r="A7971" s="34" t="s">
        <v>19</v>
      </c>
      <c r="B7971" s="34" t="s">
        <v>73</v>
      </c>
      <c r="C7971" s="5" t="s">
        <v>167</v>
      </c>
      <c r="D7971" s="35" t="s">
        <v>86</v>
      </c>
      <c r="E7971" s="36" t="s">
        <v>17</v>
      </c>
      <c r="F7971" s="37">
        <v>0</v>
      </c>
      <c r="G7971" s="38">
        <v>0.06</v>
      </c>
      <c r="H7971" s="34">
        <v>0.98975004640905773</v>
      </c>
      <c r="I7971" s="35">
        <v>1924.5315572066261</v>
      </c>
      <c r="J7971" s="35">
        <v>1.0080392074157927</v>
      </c>
      <c r="K7971" s="35">
        <v>-0.42106285205576061</v>
      </c>
      <c r="L7971" s="35">
        <v>0</v>
      </c>
      <c r="M7971" s="35">
        <v>0</v>
      </c>
      <c r="N7971" s="35">
        <v>0</v>
      </c>
      <c r="O7971" s="35">
        <v>0</v>
      </c>
      <c r="P7971" s="36">
        <v>12</v>
      </c>
      <c r="Q7971" s="37">
        <v>82</v>
      </c>
      <c r="R7971" s="36">
        <v>0</v>
      </c>
      <c r="S7971" s="39">
        <f t="shared" si="277"/>
        <v>82</v>
      </c>
      <c r="T7971" s="34" t="s">
        <v>29</v>
      </c>
      <c r="U7971" s="12">
        <f>((alpha*(beta^speed))*(speed^ceta))</f>
        <v>580.28040122428934</v>
      </c>
      <c r="V7971" s="8">
        <f t="shared" si="278"/>
        <v>82</v>
      </c>
    </row>
    <row r="7972" spans="1:22">
      <c r="A7972" s="34" t="s">
        <v>19</v>
      </c>
      <c r="B7972" s="34" t="s">
        <v>73</v>
      </c>
      <c r="C7972" s="5" t="s">
        <v>167</v>
      </c>
      <c r="D7972" s="35" t="s">
        <v>86</v>
      </c>
      <c r="E7972" s="36" t="s">
        <v>15</v>
      </c>
      <c r="F7972" s="37">
        <v>50</v>
      </c>
      <c r="G7972" s="38">
        <v>0.06</v>
      </c>
      <c r="H7972" s="34">
        <v>0.97968422494806862</v>
      </c>
      <c r="I7972" s="35">
        <v>11.264112531540414</v>
      </c>
      <c r="J7972" s="35">
        <v>0.98974573707485847</v>
      </c>
      <c r="K7972" s="35">
        <v>-0.27677856727301436</v>
      </c>
      <c r="L7972" s="35">
        <v>0</v>
      </c>
      <c r="M7972" s="35">
        <v>0</v>
      </c>
      <c r="N7972" s="35">
        <v>0</v>
      </c>
      <c r="O7972" s="35">
        <v>0</v>
      </c>
      <c r="P7972" s="36">
        <v>12</v>
      </c>
      <c r="Q7972" s="37">
        <v>59</v>
      </c>
      <c r="R7972" s="36">
        <v>0</v>
      </c>
      <c r="S7972" s="39">
        <f t="shared" si="277"/>
        <v>59</v>
      </c>
      <c r="T7972" s="34" t="s">
        <v>29</v>
      </c>
      <c r="U7972" s="12">
        <f>((alpha*(beta^speed))*(speed^ceta))</f>
        <v>1.9836171339884361</v>
      </c>
      <c r="V7972" s="8">
        <f t="shared" si="278"/>
        <v>59</v>
      </c>
    </row>
    <row r="7973" spans="1:22">
      <c r="A7973" s="34" t="s">
        <v>19</v>
      </c>
      <c r="B7973" s="34" t="s">
        <v>73</v>
      </c>
      <c r="C7973" s="5" t="s">
        <v>167</v>
      </c>
      <c r="D7973" s="35" t="s">
        <v>86</v>
      </c>
      <c r="E7973" s="36" t="s">
        <v>16</v>
      </c>
      <c r="F7973" s="37">
        <v>50</v>
      </c>
      <c r="G7973" s="38">
        <v>0.06</v>
      </c>
      <c r="H7973" s="34">
        <v>0.99577448502939059</v>
      </c>
      <c r="I7973" s="35">
        <v>3.5738537611823356</v>
      </c>
      <c r="J7973" s="35">
        <v>2.7587983161606231</v>
      </c>
      <c r="K7973" s="35">
        <v>-8.5880633504875653E-2</v>
      </c>
      <c r="L7973" s="35">
        <v>0</v>
      </c>
      <c r="M7973" s="35">
        <v>0</v>
      </c>
      <c r="N7973" s="35">
        <v>0</v>
      </c>
      <c r="O7973" s="35">
        <v>0</v>
      </c>
      <c r="P7973" s="36">
        <v>12</v>
      </c>
      <c r="Q7973" s="37">
        <v>59</v>
      </c>
      <c r="R7973" s="36">
        <v>13</v>
      </c>
      <c r="S7973" s="39">
        <f t="shared" si="277"/>
        <v>59</v>
      </c>
      <c r="T7973" s="34" t="s">
        <v>50</v>
      </c>
      <c r="U7973" s="12">
        <f>EXP((alpha+(beta/speed))+(ceta*LN(speed)))</f>
        <v>26.322696606259324</v>
      </c>
      <c r="V7973" s="8">
        <f t="shared" si="278"/>
        <v>59</v>
      </c>
    </row>
    <row r="7974" spans="1:22">
      <c r="A7974" s="34" t="s">
        <v>19</v>
      </c>
      <c r="B7974" s="34" t="s">
        <v>73</v>
      </c>
      <c r="C7974" s="5" t="s">
        <v>167</v>
      </c>
      <c r="D7974" s="35" t="s">
        <v>86</v>
      </c>
      <c r="E7974" s="36" t="s">
        <v>14</v>
      </c>
      <c r="F7974" s="37">
        <v>50</v>
      </c>
      <c r="G7974" s="38">
        <v>0.06</v>
      </c>
      <c r="H7974" s="34">
        <v>0.99810879417351639</v>
      </c>
      <c r="I7974" s="35">
        <v>0.53549579702059313</v>
      </c>
      <c r="J7974" s="35">
        <v>14.995874086463701</v>
      </c>
      <c r="K7974" s="35">
        <v>0.37144170891598338</v>
      </c>
      <c r="L7974" s="35">
        <v>1.2083478807146812</v>
      </c>
      <c r="M7974" s="35">
        <v>1.7068649087678387E-2</v>
      </c>
      <c r="N7974" s="35">
        <v>0</v>
      </c>
      <c r="O7974" s="35">
        <v>0</v>
      </c>
      <c r="P7974" s="36">
        <v>12</v>
      </c>
      <c r="Q7974" s="37">
        <v>59</v>
      </c>
      <c r="R7974" s="36">
        <v>10</v>
      </c>
      <c r="S7974" s="39">
        <f t="shared" si="277"/>
        <v>59</v>
      </c>
      <c r="T7974" s="34" t="s">
        <v>44</v>
      </c>
      <c r="U7974" s="12">
        <f>(alpha+(beta/(1+EXP((((-1)*ceta)+(delta*LN(speed)))+(epsilon*speed)))))</f>
        <v>0.59283628581821457</v>
      </c>
      <c r="V7974" s="8">
        <f t="shared" si="278"/>
        <v>59</v>
      </c>
    </row>
    <row r="7975" spans="1:22">
      <c r="A7975" s="34" t="s">
        <v>19</v>
      </c>
      <c r="B7975" s="34" t="s">
        <v>73</v>
      </c>
      <c r="C7975" s="5" t="s">
        <v>167</v>
      </c>
      <c r="D7975" s="35" t="s">
        <v>86</v>
      </c>
      <c r="E7975" s="36" t="s">
        <v>18</v>
      </c>
      <c r="F7975" s="37">
        <v>50</v>
      </c>
      <c r="G7975" s="38">
        <v>0.06</v>
      </c>
      <c r="H7975" s="34">
        <v>0.96884045306927069</v>
      </c>
      <c r="I7975" s="35">
        <v>3.5056861574038292E-7</v>
      </c>
      <c r="J7975" s="35">
        <v>3.3300258462894231E-5</v>
      </c>
      <c r="K7975" s="35">
        <v>-8.2258917177186388E-3</v>
      </c>
      <c r="L7975" s="35">
        <v>0.63006819500995148</v>
      </c>
      <c r="M7975" s="35">
        <v>0</v>
      </c>
      <c r="N7975" s="35">
        <v>0</v>
      </c>
      <c r="O7975" s="35">
        <v>0</v>
      </c>
      <c r="P7975" s="36">
        <v>12</v>
      </c>
      <c r="Q7975" s="37">
        <v>59</v>
      </c>
      <c r="R7975" s="36">
        <v>14</v>
      </c>
      <c r="S7975" s="39">
        <f t="shared" si="277"/>
        <v>59</v>
      </c>
      <c r="T7975" s="34" t="s">
        <v>51</v>
      </c>
      <c r="U7975" s="12">
        <f>(((alpha*(speed^3))+(beta*(speed^2))+(ceta*speed))+delta)</f>
        <v>0.33265821510603066</v>
      </c>
      <c r="V7975" s="8">
        <f t="shared" si="278"/>
        <v>59</v>
      </c>
    </row>
    <row r="7976" spans="1:22">
      <c r="A7976" s="34" t="s">
        <v>19</v>
      </c>
      <c r="B7976" s="34" t="s">
        <v>73</v>
      </c>
      <c r="C7976" s="5" t="s">
        <v>167</v>
      </c>
      <c r="D7976" s="35" t="s">
        <v>86</v>
      </c>
      <c r="E7976" s="36" t="s">
        <v>17</v>
      </c>
      <c r="F7976" s="37">
        <v>50</v>
      </c>
      <c r="G7976" s="38">
        <v>0.06</v>
      </c>
      <c r="H7976" s="34">
        <v>0.98296573794047071</v>
      </c>
      <c r="I7976" s="35">
        <v>1827.2385091291226</v>
      </c>
      <c r="J7976" s="35">
        <v>1.0046088214602302</v>
      </c>
      <c r="K7976" s="35">
        <v>-0.25819223563231325</v>
      </c>
      <c r="L7976" s="35">
        <v>0</v>
      </c>
      <c r="M7976" s="35">
        <v>0</v>
      </c>
      <c r="N7976" s="35">
        <v>0</v>
      </c>
      <c r="O7976" s="35">
        <v>0</v>
      </c>
      <c r="P7976" s="36">
        <v>12</v>
      </c>
      <c r="Q7976" s="37">
        <v>59</v>
      </c>
      <c r="R7976" s="36">
        <v>0</v>
      </c>
      <c r="S7976" s="39">
        <f t="shared" si="277"/>
        <v>59</v>
      </c>
      <c r="T7976" s="34" t="s">
        <v>29</v>
      </c>
      <c r="U7976" s="12">
        <f>((alpha*(beta^speed))*(speed^ceta))</f>
        <v>836.36770474973935</v>
      </c>
      <c r="V7976" s="8">
        <f t="shared" si="278"/>
        <v>59</v>
      </c>
    </row>
    <row r="7977" spans="1:22">
      <c r="A7977" s="34" t="s">
        <v>19</v>
      </c>
      <c r="B7977" s="34" t="s">
        <v>73</v>
      </c>
      <c r="C7977" s="5" t="s">
        <v>167</v>
      </c>
      <c r="D7977" s="35" t="s">
        <v>86</v>
      </c>
      <c r="E7977" s="36" t="s">
        <v>15</v>
      </c>
      <c r="F7977" s="37">
        <v>100</v>
      </c>
      <c r="G7977" s="38">
        <v>0.06</v>
      </c>
      <c r="H7977" s="34">
        <v>0.93691540617896096</v>
      </c>
      <c r="I7977" s="35">
        <v>-9.6774686255306561E-5</v>
      </c>
      <c r="J7977" s="35">
        <v>9.6665203283917804E-3</v>
      </c>
      <c r="K7977" s="35">
        <v>-0.39562110818745982</v>
      </c>
      <c r="L7977" s="35">
        <v>9.5604451323349675</v>
      </c>
      <c r="M7977" s="35">
        <v>0</v>
      </c>
      <c r="N7977" s="35">
        <v>0</v>
      </c>
      <c r="O7977" s="35">
        <v>0</v>
      </c>
      <c r="P7977" s="36">
        <v>12</v>
      </c>
      <c r="Q7977" s="37">
        <v>45</v>
      </c>
      <c r="R7977" s="36">
        <v>14</v>
      </c>
      <c r="S7977" s="39">
        <f t="shared" si="277"/>
        <v>45</v>
      </c>
      <c r="T7977" s="34" t="s">
        <v>51</v>
      </c>
      <c r="U7977" s="12">
        <f>(((alpha*(speed^3))+(beta*(speed^2))+(ceta*speed))+delta)</f>
        <v>2.5136056438778187</v>
      </c>
      <c r="V7977" s="8">
        <f t="shared" si="278"/>
        <v>45</v>
      </c>
    </row>
    <row r="7978" spans="1:22">
      <c r="A7978" s="34" t="s">
        <v>19</v>
      </c>
      <c r="B7978" s="34" t="s">
        <v>73</v>
      </c>
      <c r="C7978" s="5" t="s">
        <v>167</v>
      </c>
      <c r="D7978" s="35" t="s">
        <v>86</v>
      </c>
      <c r="E7978" s="36" t="s">
        <v>16</v>
      </c>
      <c r="F7978" s="37">
        <v>100</v>
      </c>
      <c r="G7978" s="38">
        <v>0.06</v>
      </c>
      <c r="H7978" s="34">
        <v>0.99225459540439875</v>
      </c>
      <c r="I7978" s="35">
        <v>-5.2985424120975222E-4</v>
      </c>
      <c r="J7978" s="35">
        <v>5.4847202332983874E-2</v>
      </c>
      <c r="K7978" s="35">
        <v>-1.9680996723536075</v>
      </c>
      <c r="L7978" s="35">
        <v>61.14840571996541</v>
      </c>
      <c r="M7978" s="35">
        <v>0</v>
      </c>
      <c r="N7978" s="35">
        <v>0</v>
      </c>
      <c r="O7978" s="35">
        <v>0</v>
      </c>
      <c r="P7978" s="36">
        <v>12</v>
      </c>
      <c r="Q7978" s="37">
        <v>45</v>
      </c>
      <c r="R7978" s="36">
        <v>14</v>
      </c>
      <c r="S7978" s="39">
        <f t="shared" si="277"/>
        <v>45</v>
      </c>
      <c r="T7978" s="34" t="s">
        <v>51</v>
      </c>
      <c r="U7978" s="12">
        <f>(((alpha*(speed^3))+(beta*(speed^2))+(ceta*speed))+delta)</f>
        <v>35.366537458106755</v>
      </c>
      <c r="V7978" s="8">
        <f t="shared" si="278"/>
        <v>45</v>
      </c>
    </row>
    <row r="7979" spans="1:22">
      <c r="A7979" s="34" t="s">
        <v>19</v>
      </c>
      <c r="B7979" s="34" t="s">
        <v>73</v>
      </c>
      <c r="C7979" s="5" t="s">
        <v>167</v>
      </c>
      <c r="D7979" s="35" t="s">
        <v>86</v>
      </c>
      <c r="E7979" s="36" t="s">
        <v>14</v>
      </c>
      <c r="F7979" s="37">
        <v>100</v>
      </c>
      <c r="G7979" s="38">
        <v>0.06</v>
      </c>
      <c r="H7979" s="34">
        <v>0.99808696623058524</v>
      </c>
      <c r="I7979" s="35">
        <v>-0.34174490163212179</v>
      </c>
      <c r="J7979" s="35">
        <v>6.0619112824545747E-2</v>
      </c>
      <c r="K7979" s="35">
        <v>2.584643790720548</v>
      </c>
      <c r="L7979" s="35">
        <v>0</v>
      </c>
      <c r="M7979" s="35">
        <v>0</v>
      </c>
      <c r="N7979" s="35">
        <v>0</v>
      </c>
      <c r="O7979" s="35">
        <v>0</v>
      </c>
      <c r="P7979" s="36">
        <v>12</v>
      </c>
      <c r="Q7979" s="37">
        <v>45</v>
      </c>
      <c r="R7979" s="36">
        <v>2</v>
      </c>
      <c r="S7979" s="39">
        <f t="shared" si="277"/>
        <v>45</v>
      </c>
      <c r="T7979" s="34" t="s">
        <v>31</v>
      </c>
      <c r="U7979" s="12">
        <f>((alpha+(beta*speed))^((-1)/ceta))</f>
        <v>0.71428413442318195</v>
      </c>
      <c r="V7979" s="8">
        <f t="shared" si="278"/>
        <v>45</v>
      </c>
    </row>
    <row r="7980" spans="1:22">
      <c r="A7980" s="34" t="s">
        <v>19</v>
      </c>
      <c r="B7980" s="34" t="s">
        <v>73</v>
      </c>
      <c r="C7980" s="5" t="s">
        <v>167</v>
      </c>
      <c r="D7980" s="35" t="s">
        <v>86</v>
      </c>
      <c r="E7980" s="36" t="s">
        <v>18</v>
      </c>
      <c r="F7980" s="37">
        <v>100</v>
      </c>
      <c r="G7980" s="38">
        <v>0.06</v>
      </c>
      <c r="H7980" s="34">
        <v>0.97264747320904399</v>
      </c>
      <c r="I7980" s="35">
        <v>1.891060881456763E-6</v>
      </c>
      <c r="J7980" s="35">
        <v>-1.3271911082282997E-4</v>
      </c>
      <c r="K7980" s="35">
        <v>-5.7140835740901747E-3</v>
      </c>
      <c r="L7980" s="35">
        <v>0.76117452200682745</v>
      </c>
      <c r="M7980" s="35">
        <v>0</v>
      </c>
      <c r="N7980" s="35">
        <v>0</v>
      </c>
      <c r="O7980" s="35">
        <v>0</v>
      </c>
      <c r="P7980" s="36">
        <v>12</v>
      </c>
      <c r="Q7980" s="37">
        <v>45</v>
      </c>
      <c r="R7980" s="36">
        <v>14</v>
      </c>
      <c r="S7980" s="39">
        <f t="shared" si="277"/>
        <v>45</v>
      </c>
      <c r="T7980" s="34" t="s">
        <v>51</v>
      </c>
      <c r="U7980" s="12">
        <f>(((alpha*(speed^3))+(beta*(speed^2))+(ceta*speed))+delta)</f>
        <v>0.40760748457928642</v>
      </c>
      <c r="V7980" s="8">
        <f t="shared" si="278"/>
        <v>45</v>
      </c>
    </row>
    <row r="7981" spans="1:22">
      <c r="A7981" s="34" t="s">
        <v>19</v>
      </c>
      <c r="B7981" s="34" t="s">
        <v>73</v>
      </c>
      <c r="C7981" s="5" t="s">
        <v>167</v>
      </c>
      <c r="D7981" s="35" t="s">
        <v>86</v>
      </c>
      <c r="E7981" s="36" t="s">
        <v>17</v>
      </c>
      <c r="F7981" s="37">
        <v>100</v>
      </c>
      <c r="G7981" s="38">
        <v>0.06</v>
      </c>
      <c r="H7981" s="34">
        <v>0.98096648155618238</v>
      </c>
      <c r="I7981" s="35">
        <v>-6.9703757934213737E-3</v>
      </c>
      <c r="J7981" s="35">
        <v>0.73176756126668585</v>
      </c>
      <c r="K7981" s="35">
        <v>-30.015369735830184</v>
      </c>
      <c r="L7981" s="35">
        <v>1566.8560265734768</v>
      </c>
      <c r="M7981" s="35">
        <v>0</v>
      </c>
      <c r="N7981" s="35">
        <v>0</v>
      </c>
      <c r="O7981" s="35">
        <v>0</v>
      </c>
      <c r="P7981" s="36">
        <v>12</v>
      </c>
      <c r="Q7981" s="37">
        <v>45</v>
      </c>
      <c r="R7981" s="36">
        <v>14</v>
      </c>
      <c r="S7981" s="39">
        <f t="shared" si="277"/>
        <v>45</v>
      </c>
      <c r="T7981" s="34" t="s">
        <v>51</v>
      </c>
      <c r="U7981" s="12">
        <f>(((alpha*(speed^3))+(beta*(speed^2))+(ceta*speed))+delta)</f>
        <v>1062.8182058506345</v>
      </c>
      <c r="V7981" s="8">
        <f t="shared" si="278"/>
        <v>45</v>
      </c>
    </row>
    <row r="7982" spans="1:22">
      <c r="A7982" s="34" t="s">
        <v>19</v>
      </c>
      <c r="B7982" s="34" t="s">
        <v>73</v>
      </c>
      <c r="C7982" s="5" t="s">
        <v>168</v>
      </c>
      <c r="D7982" s="35" t="s">
        <v>87</v>
      </c>
      <c r="E7982" s="36" t="s">
        <v>15</v>
      </c>
      <c r="F7982" s="37">
        <v>0</v>
      </c>
      <c r="G7982" s="38">
        <v>0</v>
      </c>
      <c r="H7982" s="34">
        <v>0.98318231834066183</v>
      </c>
      <c r="I7982" s="35">
        <v>1.1244072806216996</v>
      </c>
      <c r="J7982" s="35">
        <v>26.307988071614382</v>
      </c>
      <c r="K7982" s="35">
        <v>-0.64212687126334267</v>
      </c>
      <c r="L7982" s="35">
        <v>0.25719744189051907</v>
      </c>
      <c r="M7982" s="35">
        <v>6.1445858130993708E-2</v>
      </c>
      <c r="N7982" s="35">
        <v>0</v>
      </c>
      <c r="O7982" s="35">
        <v>0</v>
      </c>
      <c r="P7982" s="36">
        <v>12</v>
      </c>
      <c r="Q7982" s="37">
        <v>86</v>
      </c>
      <c r="R7982" s="36">
        <v>10</v>
      </c>
      <c r="S7982" s="39">
        <f t="shared" si="277"/>
        <v>86</v>
      </c>
      <c r="T7982" s="34" t="s">
        <v>44</v>
      </c>
      <c r="U7982" s="12">
        <f>(alpha+(beta/(1+EXP((((-1)*ceta)+(delta*LN(speed)))+(epsilon*speed)))))</f>
        <v>1.1467089698462845</v>
      </c>
      <c r="V7982" s="8">
        <f t="shared" si="278"/>
        <v>86</v>
      </c>
    </row>
    <row r="7983" spans="1:22">
      <c r="A7983" s="34" t="s">
        <v>19</v>
      </c>
      <c r="B7983" s="34" t="s">
        <v>73</v>
      </c>
      <c r="C7983" s="5" t="s">
        <v>168</v>
      </c>
      <c r="D7983" s="35" t="s">
        <v>87</v>
      </c>
      <c r="E7983" s="36" t="s">
        <v>16</v>
      </c>
      <c r="F7983" s="37">
        <v>0</v>
      </c>
      <c r="G7983" s="38">
        <v>0</v>
      </c>
      <c r="H7983" s="34">
        <v>0.99459999269761457</v>
      </c>
      <c r="I7983" s="35">
        <v>3.011708997854067</v>
      </c>
      <c r="J7983" s="35">
        <v>175.99687666438052</v>
      </c>
      <c r="K7983" s="35">
        <v>-0.33730076772125245</v>
      </c>
      <c r="L7983" s="35">
        <v>0.99686827105542331</v>
      </c>
      <c r="M7983" s="35">
        <v>1.3530858493408665E-3</v>
      </c>
      <c r="N7983" s="35">
        <v>0</v>
      </c>
      <c r="O7983" s="35">
        <v>0</v>
      </c>
      <c r="P7983" s="36">
        <v>12</v>
      </c>
      <c r="Q7983" s="37">
        <v>86</v>
      </c>
      <c r="R7983" s="36">
        <v>10</v>
      </c>
      <c r="S7983" s="39">
        <f t="shared" si="277"/>
        <v>86</v>
      </c>
      <c r="T7983" s="34" t="s">
        <v>44</v>
      </c>
      <c r="U7983" s="12">
        <f>(alpha+(beta/(1+EXP((((-1)*ceta)+(delta*LN(speed)))+(epsilon*speed)))))</f>
        <v>4.3202851082729055</v>
      </c>
      <c r="V7983" s="8">
        <f t="shared" si="278"/>
        <v>86</v>
      </c>
    </row>
    <row r="7984" spans="1:22">
      <c r="A7984" s="34" t="s">
        <v>19</v>
      </c>
      <c r="B7984" s="34" t="s">
        <v>73</v>
      </c>
      <c r="C7984" s="5" t="s">
        <v>168</v>
      </c>
      <c r="D7984" s="35" t="s">
        <v>87</v>
      </c>
      <c r="E7984" s="36" t="s">
        <v>14</v>
      </c>
      <c r="F7984" s="37">
        <v>0</v>
      </c>
      <c r="G7984" s="38">
        <v>0</v>
      </c>
      <c r="H7984" s="34">
        <v>0.99612324076873593</v>
      </c>
      <c r="I7984" s="35">
        <v>-0.27840176468367261</v>
      </c>
      <c r="J7984" s="35">
        <v>9.2505979492498655E-2</v>
      </c>
      <c r="K7984" s="35">
        <v>1.3133250414605127</v>
      </c>
      <c r="L7984" s="35">
        <v>0</v>
      </c>
      <c r="M7984" s="35">
        <v>0</v>
      </c>
      <c r="N7984" s="35">
        <v>0</v>
      </c>
      <c r="O7984" s="35">
        <v>0</v>
      </c>
      <c r="P7984" s="36">
        <v>12</v>
      </c>
      <c r="Q7984" s="37">
        <v>86</v>
      </c>
      <c r="R7984" s="36">
        <v>2</v>
      </c>
      <c r="S7984" s="39">
        <f t="shared" si="277"/>
        <v>86</v>
      </c>
      <c r="T7984" s="34" t="s">
        <v>31</v>
      </c>
      <c r="U7984" s="12">
        <f>((alpha+(beta*speed))^((-1)/ceta))</f>
        <v>0.21182986470228016</v>
      </c>
      <c r="V7984" s="8">
        <f t="shared" si="278"/>
        <v>86</v>
      </c>
    </row>
    <row r="7985" spans="1:22">
      <c r="A7985" s="34" t="s">
        <v>19</v>
      </c>
      <c r="B7985" s="34" t="s">
        <v>73</v>
      </c>
      <c r="C7985" s="5" t="s">
        <v>168</v>
      </c>
      <c r="D7985" s="35" t="s">
        <v>87</v>
      </c>
      <c r="E7985" s="36" t="s">
        <v>18</v>
      </c>
      <c r="F7985" s="37">
        <v>0</v>
      </c>
      <c r="G7985" s="38">
        <v>0</v>
      </c>
      <c r="H7985" s="34">
        <v>0.99526390436588064</v>
      </c>
      <c r="I7985" s="35">
        <v>8.5305555083130175E-2</v>
      </c>
      <c r="J7985" s="35">
        <v>-2.7653105523819184</v>
      </c>
      <c r="K7985" s="35">
        <v>0.63122598099560501</v>
      </c>
      <c r="L7985" s="35">
        <v>0.48230261612079994</v>
      </c>
      <c r="M7985" s="35">
        <v>0</v>
      </c>
      <c r="N7985" s="35">
        <v>0</v>
      </c>
      <c r="O7985" s="35">
        <v>0</v>
      </c>
      <c r="P7985" s="36">
        <v>12</v>
      </c>
      <c r="Q7985" s="37">
        <v>86</v>
      </c>
      <c r="R7985" s="36">
        <v>8</v>
      </c>
      <c r="S7985" s="39">
        <f t="shared" si="277"/>
        <v>86</v>
      </c>
      <c r="T7985" s="34" t="s">
        <v>40</v>
      </c>
      <c r="U7985" s="12">
        <f>(alpha-(beta*EXP(((-1)*ceta)*(speed^delta))))</f>
        <v>9.7670834128486608E-2</v>
      </c>
      <c r="V7985" s="8">
        <f t="shared" si="278"/>
        <v>86</v>
      </c>
    </row>
    <row r="7986" spans="1:22">
      <c r="A7986" s="34" t="s">
        <v>19</v>
      </c>
      <c r="B7986" s="34" t="s">
        <v>73</v>
      </c>
      <c r="C7986" s="5" t="s">
        <v>168</v>
      </c>
      <c r="D7986" s="35" t="s">
        <v>87</v>
      </c>
      <c r="E7986" s="36" t="s">
        <v>17</v>
      </c>
      <c r="F7986" s="37">
        <v>0</v>
      </c>
      <c r="G7986" s="38">
        <v>0</v>
      </c>
      <c r="H7986" s="34">
        <v>0.98839252899725649</v>
      </c>
      <c r="I7986" s="35">
        <v>3168.0695300471425</v>
      </c>
      <c r="J7986" s="35">
        <v>1.0087583373503282</v>
      </c>
      <c r="K7986" s="35">
        <v>-0.83466697905771015</v>
      </c>
      <c r="L7986" s="35">
        <v>0</v>
      </c>
      <c r="M7986" s="35">
        <v>0</v>
      </c>
      <c r="N7986" s="35">
        <v>0</v>
      </c>
      <c r="O7986" s="35">
        <v>0</v>
      </c>
      <c r="P7986" s="36">
        <v>12</v>
      </c>
      <c r="Q7986" s="37">
        <v>86</v>
      </c>
      <c r="R7986" s="36">
        <v>0</v>
      </c>
      <c r="S7986" s="39">
        <f t="shared" si="277"/>
        <v>86</v>
      </c>
      <c r="T7986" s="34" t="s">
        <v>29</v>
      </c>
      <c r="U7986" s="12">
        <f>((alpha*(beta^speed))*(speed^ceta))</f>
        <v>162.86453479580715</v>
      </c>
      <c r="V7986" s="8">
        <f t="shared" si="278"/>
        <v>86</v>
      </c>
    </row>
    <row r="7987" spans="1:22">
      <c r="A7987" s="34" t="s">
        <v>19</v>
      </c>
      <c r="B7987" s="34" t="s">
        <v>73</v>
      </c>
      <c r="C7987" s="5" t="s">
        <v>168</v>
      </c>
      <c r="D7987" s="35" t="s">
        <v>87</v>
      </c>
      <c r="E7987" s="36" t="s">
        <v>15</v>
      </c>
      <c r="F7987" s="37">
        <v>50</v>
      </c>
      <c r="G7987" s="38">
        <v>0</v>
      </c>
      <c r="H7987" s="34">
        <v>0.95194242249508354</v>
      </c>
      <c r="I7987" s="35">
        <v>1.4277022921259399</v>
      </c>
      <c r="J7987" s="35">
        <v>7.3826408643813686</v>
      </c>
      <c r="K7987" s="35">
        <v>0.66516624364856614</v>
      </c>
      <c r="L7987" s="35">
        <v>-2.1455435547977759E-2</v>
      </c>
      <c r="M7987" s="35">
        <v>9.2841973760529217E-2</v>
      </c>
      <c r="N7987" s="35">
        <v>0</v>
      </c>
      <c r="O7987" s="35">
        <v>0</v>
      </c>
      <c r="P7987" s="36">
        <v>12</v>
      </c>
      <c r="Q7987" s="37">
        <v>86</v>
      </c>
      <c r="R7987" s="36">
        <v>10</v>
      </c>
      <c r="S7987" s="39">
        <f t="shared" si="277"/>
        <v>86</v>
      </c>
      <c r="T7987" s="34" t="s">
        <v>44</v>
      </c>
      <c r="U7987" s="12">
        <f>(alpha+(beta/(1+EXP((((-1)*ceta)+(delta*LN(speed)))+(epsilon*speed)))))</f>
        <v>1.4330811943322721</v>
      </c>
      <c r="V7987" s="8">
        <f t="shared" si="278"/>
        <v>86</v>
      </c>
    </row>
    <row r="7988" spans="1:22">
      <c r="A7988" s="34" t="s">
        <v>19</v>
      </c>
      <c r="B7988" s="34" t="s">
        <v>73</v>
      </c>
      <c r="C7988" s="5" t="s">
        <v>168</v>
      </c>
      <c r="D7988" s="35" t="s">
        <v>87</v>
      </c>
      <c r="E7988" s="36" t="s">
        <v>16</v>
      </c>
      <c r="F7988" s="37">
        <v>50</v>
      </c>
      <c r="G7988" s="38">
        <v>0</v>
      </c>
      <c r="H7988" s="34">
        <v>0.9909174745934789</v>
      </c>
      <c r="I7988" s="35">
        <v>2.6836001440996315</v>
      </c>
      <c r="J7988" s="35">
        <v>151.77608556574339</v>
      </c>
      <c r="K7988" s="35">
        <v>-0.43122470718460459</v>
      </c>
      <c r="L7988" s="35">
        <v>0.8184398453948396</v>
      </c>
      <c r="M7988" s="35">
        <v>9.1873010050118591E-4</v>
      </c>
      <c r="N7988" s="35">
        <v>0</v>
      </c>
      <c r="O7988" s="35">
        <v>0</v>
      </c>
      <c r="P7988" s="36">
        <v>12</v>
      </c>
      <c r="Q7988" s="37">
        <v>86</v>
      </c>
      <c r="R7988" s="36">
        <v>10</v>
      </c>
      <c r="S7988" s="39">
        <f t="shared" si="277"/>
        <v>86</v>
      </c>
      <c r="T7988" s="34" t="s">
        <v>44</v>
      </c>
      <c r="U7988" s="12">
        <f>(alpha+(beta/(1+EXP((((-1)*ceta)+(delta*LN(speed)))+(epsilon*speed)))))</f>
        <v>5.0255985827931013</v>
      </c>
      <c r="V7988" s="8">
        <f t="shared" si="278"/>
        <v>86</v>
      </c>
    </row>
    <row r="7989" spans="1:22">
      <c r="A7989" s="34" t="s">
        <v>19</v>
      </c>
      <c r="B7989" s="34" t="s">
        <v>73</v>
      </c>
      <c r="C7989" s="5" t="s">
        <v>168</v>
      </c>
      <c r="D7989" s="35" t="s">
        <v>87</v>
      </c>
      <c r="E7989" s="36" t="s">
        <v>14</v>
      </c>
      <c r="F7989" s="37">
        <v>50</v>
      </c>
      <c r="G7989" s="38">
        <v>0</v>
      </c>
      <c r="H7989" s="34">
        <v>0.99570601097027855</v>
      </c>
      <c r="I7989" s="35">
        <v>-0.33667831024239459</v>
      </c>
      <c r="J7989" s="35">
        <v>0.1003024801896315</v>
      </c>
      <c r="K7989" s="35">
        <v>1.3293395553564289</v>
      </c>
      <c r="L7989" s="35">
        <v>0</v>
      </c>
      <c r="M7989" s="35">
        <v>0</v>
      </c>
      <c r="N7989" s="35">
        <v>0</v>
      </c>
      <c r="O7989" s="35">
        <v>0</v>
      </c>
      <c r="P7989" s="36">
        <v>12</v>
      </c>
      <c r="Q7989" s="37">
        <v>86</v>
      </c>
      <c r="R7989" s="36">
        <v>2</v>
      </c>
      <c r="S7989" s="39">
        <f t="shared" si="277"/>
        <v>86</v>
      </c>
      <c r="T7989" s="34" t="s">
        <v>31</v>
      </c>
      <c r="U7989" s="12">
        <f>((alpha+(beta*speed))^((-1)/ceta))</f>
        <v>0.20372324170566058</v>
      </c>
      <c r="V7989" s="8">
        <f t="shared" si="278"/>
        <v>86</v>
      </c>
    </row>
    <row r="7990" spans="1:22">
      <c r="A7990" s="34" t="s">
        <v>19</v>
      </c>
      <c r="B7990" s="34" t="s">
        <v>73</v>
      </c>
      <c r="C7990" s="5" t="s">
        <v>168</v>
      </c>
      <c r="D7990" s="35" t="s">
        <v>87</v>
      </c>
      <c r="E7990" s="36" t="s">
        <v>18</v>
      </c>
      <c r="F7990" s="37">
        <v>50</v>
      </c>
      <c r="G7990" s="38">
        <v>0</v>
      </c>
      <c r="H7990" s="34">
        <v>0.99444104013644008</v>
      </c>
      <c r="I7990" s="35">
        <v>0.10940105783684742</v>
      </c>
      <c r="J7990" s="35">
        <v>-1.1164640075516379</v>
      </c>
      <c r="K7990" s="35">
        <v>0.19711999776904893</v>
      </c>
      <c r="L7990" s="35">
        <v>0.7436293567096145</v>
      </c>
      <c r="M7990" s="35">
        <v>0</v>
      </c>
      <c r="N7990" s="35">
        <v>0</v>
      </c>
      <c r="O7990" s="35">
        <v>0</v>
      </c>
      <c r="P7990" s="36">
        <v>12</v>
      </c>
      <c r="Q7990" s="37">
        <v>86</v>
      </c>
      <c r="R7990" s="36">
        <v>8</v>
      </c>
      <c r="S7990" s="39">
        <f t="shared" si="277"/>
        <v>86</v>
      </c>
      <c r="T7990" s="34" t="s">
        <v>40</v>
      </c>
      <c r="U7990" s="12">
        <f>(alpha-(beta*EXP(((-1)*ceta)*(speed^delta))))</f>
        <v>0.11438830743162673</v>
      </c>
      <c r="V7990" s="8">
        <f t="shared" si="278"/>
        <v>86</v>
      </c>
    </row>
    <row r="7991" spans="1:22">
      <c r="A7991" s="34" t="s">
        <v>19</v>
      </c>
      <c r="B7991" s="34" t="s">
        <v>73</v>
      </c>
      <c r="C7991" s="5" t="s">
        <v>168</v>
      </c>
      <c r="D7991" s="35" t="s">
        <v>87</v>
      </c>
      <c r="E7991" s="36" t="s">
        <v>17</v>
      </c>
      <c r="F7991" s="37">
        <v>50</v>
      </c>
      <c r="G7991" s="38">
        <v>0</v>
      </c>
      <c r="H7991" s="34">
        <v>0.9779191241551769</v>
      </c>
      <c r="I7991" s="35">
        <v>2514.7821870966009</v>
      </c>
      <c r="J7991" s="35">
        <v>1.0043511079109779</v>
      </c>
      <c r="K7991" s="35">
        <v>-0.66309689574566877</v>
      </c>
      <c r="L7991" s="35">
        <v>0</v>
      </c>
      <c r="M7991" s="35">
        <v>0</v>
      </c>
      <c r="N7991" s="35">
        <v>0</v>
      </c>
      <c r="O7991" s="35">
        <v>0</v>
      </c>
      <c r="P7991" s="36">
        <v>12</v>
      </c>
      <c r="Q7991" s="37">
        <v>86</v>
      </c>
      <c r="R7991" s="36">
        <v>0</v>
      </c>
      <c r="S7991" s="39">
        <f t="shared" si="277"/>
        <v>86</v>
      </c>
      <c r="T7991" s="34" t="s">
        <v>29</v>
      </c>
      <c r="U7991" s="12">
        <f>((alpha*(beta^speed))*(speed^ceta))</f>
        <v>190.50170804040067</v>
      </c>
      <c r="V7991" s="8">
        <f t="shared" si="278"/>
        <v>86</v>
      </c>
    </row>
    <row r="7992" spans="1:22">
      <c r="A7992" s="34" t="s">
        <v>19</v>
      </c>
      <c r="B7992" s="34" t="s">
        <v>73</v>
      </c>
      <c r="C7992" s="5" t="s">
        <v>168</v>
      </c>
      <c r="D7992" s="35" t="s">
        <v>87</v>
      </c>
      <c r="E7992" s="36" t="s">
        <v>15</v>
      </c>
      <c r="F7992" s="37">
        <v>100</v>
      </c>
      <c r="G7992" s="38">
        <v>0</v>
      </c>
      <c r="H7992" s="34">
        <v>0.92229873764397763</v>
      </c>
      <c r="I7992" s="35">
        <v>1.6780171639178463</v>
      </c>
      <c r="J7992" s="35">
        <v>4.3505950815712922</v>
      </c>
      <c r="K7992" s="35">
        <v>1.294676451891458</v>
      </c>
      <c r="L7992" s="35">
        <v>-0.44141198897804867</v>
      </c>
      <c r="M7992" s="35">
        <v>0.13484181357742267</v>
      </c>
      <c r="N7992" s="35">
        <v>0</v>
      </c>
      <c r="O7992" s="35">
        <v>0</v>
      </c>
      <c r="P7992" s="36">
        <v>12</v>
      </c>
      <c r="Q7992" s="37">
        <v>86</v>
      </c>
      <c r="R7992" s="36">
        <v>10</v>
      </c>
      <c r="S7992" s="39">
        <f t="shared" si="277"/>
        <v>86</v>
      </c>
      <c r="T7992" s="34" t="s">
        <v>44</v>
      </c>
      <c r="U7992" s="12">
        <f>(alpha+(beta/(1+EXP((((-1)*ceta)+(delta*LN(speed)))+(epsilon*speed)))))</f>
        <v>1.6790603826647532</v>
      </c>
      <c r="V7992" s="8">
        <f t="shared" si="278"/>
        <v>86</v>
      </c>
    </row>
    <row r="7993" spans="1:22">
      <c r="A7993" s="34" t="s">
        <v>19</v>
      </c>
      <c r="B7993" s="34" t="s">
        <v>73</v>
      </c>
      <c r="C7993" s="5" t="s">
        <v>168</v>
      </c>
      <c r="D7993" s="35" t="s">
        <v>87</v>
      </c>
      <c r="E7993" s="36" t="s">
        <v>16</v>
      </c>
      <c r="F7993" s="37">
        <v>100</v>
      </c>
      <c r="G7993" s="38">
        <v>0</v>
      </c>
      <c r="H7993" s="34">
        <v>0.98556599758126073</v>
      </c>
      <c r="I7993" s="35">
        <v>0.98049164814481782</v>
      </c>
      <c r="J7993" s="35">
        <v>99.057261475167834</v>
      </c>
      <c r="K7993" s="35">
        <v>-6.3191924283632298E-3</v>
      </c>
      <c r="L7993" s="35">
        <v>0.68843461542793061</v>
      </c>
      <c r="M7993" s="35">
        <v>-6.6204968641905425E-4</v>
      </c>
      <c r="N7993" s="35">
        <v>0</v>
      </c>
      <c r="O7993" s="35">
        <v>0</v>
      </c>
      <c r="P7993" s="36">
        <v>12</v>
      </c>
      <c r="Q7993" s="37">
        <v>86</v>
      </c>
      <c r="R7993" s="36">
        <v>10</v>
      </c>
      <c r="S7993" s="39">
        <f t="shared" si="277"/>
        <v>86</v>
      </c>
      <c r="T7993" s="34" t="s">
        <v>44</v>
      </c>
      <c r="U7993" s="12">
        <f>(alpha+(beta/(1+EXP((((-1)*ceta)+(delta*LN(speed)))+(epsilon*speed)))))</f>
        <v>5.6076817209514846</v>
      </c>
      <c r="V7993" s="8">
        <f t="shared" si="278"/>
        <v>86</v>
      </c>
    </row>
    <row r="7994" spans="1:22">
      <c r="A7994" s="34" t="s">
        <v>19</v>
      </c>
      <c r="B7994" s="34" t="s">
        <v>73</v>
      </c>
      <c r="C7994" s="5" t="s">
        <v>168</v>
      </c>
      <c r="D7994" s="35" t="s">
        <v>87</v>
      </c>
      <c r="E7994" s="36" t="s">
        <v>14</v>
      </c>
      <c r="F7994" s="37">
        <v>100</v>
      </c>
      <c r="G7994" s="38">
        <v>0</v>
      </c>
      <c r="H7994" s="34">
        <v>0.99523661815966002</v>
      </c>
      <c r="I7994" s="35">
        <v>136.26426051183626</v>
      </c>
      <c r="J7994" s="35">
        <v>-2.7610200239035088</v>
      </c>
      <c r="K7994" s="35">
        <v>6.5214613649788333</v>
      </c>
      <c r="L7994" s="35">
        <v>-0.78151421705711632</v>
      </c>
      <c r="M7994" s="35">
        <v>0</v>
      </c>
      <c r="N7994" s="35">
        <v>0</v>
      </c>
      <c r="O7994" s="35">
        <v>0</v>
      </c>
      <c r="P7994" s="36">
        <v>12</v>
      </c>
      <c r="Q7994" s="37">
        <v>86</v>
      </c>
      <c r="R7994" s="36">
        <v>1</v>
      </c>
      <c r="S7994" s="39">
        <f t="shared" si="277"/>
        <v>86</v>
      </c>
      <c r="T7994" s="34" t="s">
        <v>30</v>
      </c>
      <c r="U7994" s="12">
        <f>((alpha*(speed^beta))+(ceta*(speed^delta)))</f>
        <v>0.20130243462636835</v>
      </c>
      <c r="V7994" s="8">
        <f t="shared" si="278"/>
        <v>86</v>
      </c>
    </row>
    <row r="7995" spans="1:22">
      <c r="A7995" s="34" t="s">
        <v>19</v>
      </c>
      <c r="B7995" s="34" t="s">
        <v>73</v>
      </c>
      <c r="C7995" s="5" t="s">
        <v>168</v>
      </c>
      <c r="D7995" s="35" t="s">
        <v>87</v>
      </c>
      <c r="E7995" s="36" t="s">
        <v>18</v>
      </c>
      <c r="F7995" s="37">
        <v>100</v>
      </c>
      <c r="G7995" s="38">
        <v>0</v>
      </c>
      <c r="H7995" s="34">
        <v>0.98685102593601848</v>
      </c>
      <c r="I7995" s="35">
        <v>0.12673934568544279</v>
      </c>
      <c r="J7995" s="35">
        <v>-0.69356553732603332</v>
      </c>
      <c r="K7995" s="35">
        <v>7.8304923404399249E-2</v>
      </c>
      <c r="L7995" s="35">
        <v>0.94830273617744365</v>
      </c>
      <c r="M7995" s="35">
        <v>0</v>
      </c>
      <c r="N7995" s="35">
        <v>0</v>
      </c>
      <c r="O7995" s="35">
        <v>0</v>
      </c>
      <c r="P7995" s="36">
        <v>12</v>
      </c>
      <c r="Q7995" s="37">
        <v>86</v>
      </c>
      <c r="R7995" s="36">
        <v>8</v>
      </c>
      <c r="S7995" s="39">
        <f t="shared" si="277"/>
        <v>86</v>
      </c>
      <c r="T7995" s="34" t="s">
        <v>40</v>
      </c>
      <c r="U7995" s="12">
        <f>(alpha-(beta*EXP(((-1)*ceta)*(speed^delta))))</f>
        <v>0.13003552457657791</v>
      </c>
      <c r="V7995" s="8">
        <f t="shared" si="278"/>
        <v>86</v>
      </c>
    </row>
    <row r="7996" spans="1:22">
      <c r="A7996" s="34" t="s">
        <v>19</v>
      </c>
      <c r="B7996" s="34" t="s">
        <v>73</v>
      </c>
      <c r="C7996" s="5" t="s">
        <v>168</v>
      </c>
      <c r="D7996" s="35" t="s">
        <v>87</v>
      </c>
      <c r="E7996" s="36" t="s">
        <v>17</v>
      </c>
      <c r="F7996" s="37">
        <v>100</v>
      </c>
      <c r="G7996" s="38">
        <v>0</v>
      </c>
      <c r="H7996" s="34">
        <v>0.96896519643696688</v>
      </c>
      <c r="I7996" s="35">
        <v>-1.6441444998184509E-3</v>
      </c>
      <c r="J7996" s="35">
        <v>0.32927733197297748</v>
      </c>
      <c r="K7996" s="35">
        <v>-22.982408669114832</v>
      </c>
      <c r="L7996" s="35">
        <v>801.64349876315748</v>
      </c>
      <c r="M7996" s="35">
        <v>0</v>
      </c>
      <c r="N7996" s="35">
        <v>0</v>
      </c>
      <c r="O7996" s="35">
        <v>0</v>
      </c>
      <c r="P7996" s="36">
        <v>12</v>
      </c>
      <c r="Q7996" s="37">
        <v>86</v>
      </c>
      <c r="R7996" s="36">
        <v>14</v>
      </c>
      <c r="S7996" s="39">
        <f t="shared" si="277"/>
        <v>86</v>
      </c>
      <c r="T7996" s="34" t="s">
        <v>51</v>
      </c>
      <c r="U7996" s="12">
        <f>(((alpha*(speed^3))+(beta*(speed^2))+(ceta*speed))+delta)</f>
        <v>214.72352651489871</v>
      </c>
      <c r="V7996" s="8">
        <f t="shared" si="278"/>
        <v>86</v>
      </c>
    </row>
    <row r="7997" spans="1:22">
      <c r="A7997" s="34" t="s">
        <v>19</v>
      </c>
      <c r="B7997" s="34" t="s">
        <v>73</v>
      </c>
      <c r="C7997" s="5" t="s">
        <v>168</v>
      </c>
      <c r="D7997" s="35" t="s">
        <v>87</v>
      </c>
      <c r="E7997" s="36" t="s">
        <v>15</v>
      </c>
      <c r="F7997" s="37">
        <v>0</v>
      </c>
      <c r="G7997" s="38">
        <v>-0.06</v>
      </c>
      <c r="H7997" s="34">
        <v>0.99420044984565326</v>
      </c>
      <c r="I7997" s="35">
        <v>8.1272793128003548E-2</v>
      </c>
      <c r="J7997" s="35">
        <v>36.962285714310177</v>
      </c>
      <c r="K7997" s="35">
        <v>-0.22216230025596584</v>
      </c>
      <c r="L7997" s="35">
        <v>0.77942435035866997</v>
      </c>
      <c r="M7997" s="35">
        <v>2.2526222357479669E-2</v>
      </c>
      <c r="N7997" s="35">
        <v>0</v>
      </c>
      <c r="O7997" s="35">
        <v>0</v>
      </c>
      <c r="P7997" s="36">
        <v>12</v>
      </c>
      <c r="Q7997" s="37">
        <v>86</v>
      </c>
      <c r="R7997" s="36">
        <v>10</v>
      </c>
      <c r="S7997" s="39">
        <f t="shared" si="277"/>
        <v>86</v>
      </c>
      <c r="T7997" s="34" t="s">
        <v>44</v>
      </c>
      <c r="U7997" s="12">
        <f>(alpha+(beta/(1+EXP((((-1)*ceta)+(delta*LN(speed)))+(epsilon*speed)))))</f>
        <v>0.21327669614162098</v>
      </c>
      <c r="V7997" s="8">
        <f t="shared" si="278"/>
        <v>86</v>
      </c>
    </row>
    <row r="7998" spans="1:22">
      <c r="A7998" s="34" t="s">
        <v>19</v>
      </c>
      <c r="B7998" s="34" t="s">
        <v>73</v>
      </c>
      <c r="C7998" s="5" t="s">
        <v>168</v>
      </c>
      <c r="D7998" s="35" t="s">
        <v>87</v>
      </c>
      <c r="E7998" s="36" t="s">
        <v>16</v>
      </c>
      <c r="F7998" s="37">
        <v>0</v>
      </c>
      <c r="G7998" s="38">
        <v>-0.06</v>
      </c>
      <c r="H7998" s="34">
        <v>0.9927733936512132</v>
      </c>
      <c r="I7998" s="35">
        <v>0.20064875208056218</v>
      </c>
      <c r="J7998" s="35">
        <v>105.01503765994249</v>
      </c>
      <c r="K7998" s="35">
        <v>-2.8776045720960694E-2</v>
      </c>
      <c r="L7998" s="35">
        <v>0.95143886064855776</v>
      </c>
      <c r="M7998" s="35">
        <v>2.76518918536157E-2</v>
      </c>
      <c r="N7998" s="35">
        <v>0</v>
      </c>
      <c r="O7998" s="35">
        <v>0</v>
      </c>
      <c r="P7998" s="36">
        <v>12</v>
      </c>
      <c r="Q7998" s="37">
        <v>86</v>
      </c>
      <c r="R7998" s="36">
        <v>10</v>
      </c>
      <c r="S7998" s="39">
        <f t="shared" si="277"/>
        <v>86</v>
      </c>
      <c r="T7998" s="34" t="s">
        <v>44</v>
      </c>
      <c r="U7998" s="12">
        <f>(alpha+(beta/(1+EXP((((-1)*ceta)+(delta*LN(speed)))+(epsilon*speed)))))</f>
        <v>0.33706094754103999</v>
      </c>
      <c r="V7998" s="8">
        <f t="shared" si="278"/>
        <v>86</v>
      </c>
    </row>
    <row r="7999" spans="1:22">
      <c r="A7999" s="34" t="s">
        <v>19</v>
      </c>
      <c r="B7999" s="34" t="s">
        <v>73</v>
      </c>
      <c r="C7999" s="5" t="s">
        <v>168</v>
      </c>
      <c r="D7999" s="35" t="s">
        <v>87</v>
      </c>
      <c r="E7999" s="36" t="s">
        <v>14</v>
      </c>
      <c r="F7999" s="37">
        <v>0</v>
      </c>
      <c r="G7999" s="38">
        <v>-0.06</v>
      </c>
      <c r="H7999" s="34">
        <v>0.99680994324419991</v>
      </c>
      <c r="I7999" s="35">
        <v>11.807520925660059</v>
      </c>
      <c r="J7999" s="35">
        <v>0.99529303788906498</v>
      </c>
      <c r="K7999" s="35">
        <v>-1.0563060874806689</v>
      </c>
      <c r="L7999" s="35">
        <v>0</v>
      </c>
      <c r="M7999" s="35">
        <v>0</v>
      </c>
      <c r="N7999" s="35">
        <v>0</v>
      </c>
      <c r="O7999" s="35">
        <v>0</v>
      </c>
      <c r="P7999" s="36">
        <v>12</v>
      </c>
      <c r="Q7999" s="37">
        <v>86</v>
      </c>
      <c r="R7999" s="36">
        <v>0</v>
      </c>
      <c r="S7999" s="39">
        <f t="shared" si="277"/>
        <v>86</v>
      </c>
      <c r="T7999" s="34" t="s">
        <v>29</v>
      </c>
      <c r="U7999" s="12">
        <f>((alpha*(beta^speed))*(speed^ceta))</f>
        <v>7.1206448376959844E-2</v>
      </c>
      <c r="V7999" s="8">
        <f t="shared" si="278"/>
        <v>86</v>
      </c>
    </row>
    <row r="8000" spans="1:22">
      <c r="A8000" s="34" t="s">
        <v>19</v>
      </c>
      <c r="B8000" s="34" t="s">
        <v>73</v>
      </c>
      <c r="C8000" s="5" t="s">
        <v>168</v>
      </c>
      <c r="D8000" s="35" t="s">
        <v>87</v>
      </c>
      <c r="E8000" s="36" t="s">
        <v>18</v>
      </c>
      <c r="F8000" s="37">
        <v>0</v>
      </c>
      <c r="G8000" s="38">
        <v>-0.06</v>
      </c>
      <c r="H8000" s="34">
        <v>0.99572016767334404</v>
      </c>
      <c r="I8000" s="35">
        <v>3.3541742232771798</v>
      </c>
      <c r="J8000" s="35">
        <v>0.99701220843637917</v>
      </c>
      <c r="K8000" s="35">
        <v>-0.87634776697992889</v>
      </c>
      <c r="L8000" s="35">
        <v>0</v>
      </c>
      <c r="M8000" s="35">
        <v>0</v>
      </c>
      <c r="N8000" s="35">
        <v>0</v>
      </c>
      <c r="O8000" s="35">
        <v>0</v>
      </c>
      <c r="P8000" s="36">
        <v>12</v>
      </c>
      <c r="Q8000" s="37">
        <v>86</v>
      </c>
      <c r="R8000" s="36">
        <v>0</v>
      </c>
      <c r="S8000" s="39">
        <f t="shared" si="277"/>
        <v>86</v>
      </c>
      <c r="T8000" s="34" t="s">
        <v>29</v>
      </c>
      <c r="U8000" s="12">
        <f>((alpha*(beta^speed))*(speed^ceta))</f>
        <v>5.2303792465551426E-2</v>
      </c>
      <c r="V8000" s="8">
        <f t="shared" si="278"/>
        <v>86</v>
      </c>
    </row>
    <row r="8001" spans="1:22">
      <c r="A8001" s="34" t="s">
        <v>19</v>
      </c>
      <c r="B8001" s="34" t="s">
        <v>73</v>
      </c>
      <c r="C8001" s="5" t="s">
        <v>168</v>
      </c>
      <c r="D8001" s="35" t="s">
        <v>87</v>
      </c>
      <c r="E8001" s="36" t="s">
        <v>17</v>
      </c>
      <c r="F8001" s="37">
        <v>0</v>
      </c>
      <c r="G8001" s="38">
        <v>-0.06</v>
      </c>
      <c r="H8001" s="34">
        <v>0.99226227469728578</v>
      </c>
      <c r="I8001" s="35">
        <v>11.041260982798919</v>
      </c>
      <c r="J8001" s="35">
        <v>-11.884281023182064</v>
      </c>
      <c r="K8001" s="35">
        <v>-1.8654356200822835</v>
      </c>
      <c r="L8001" s="35">
        <v>0</v>
      </c>
      <c r="M8001" s="35">
        <v>0</v>
      </c>
      <c r="N8001" s="35">
        <v>0</v>
      </c>
      <c r="O8001" s="35">
        <v>0</v>
      </c>
      <c r="P8001" s="36">
        <v>12</v>
      </c>
      <c r="Q8001" s="37">
        <v>86</v>
      </c>
      <c r="R8001" s="36">
        <v>13</v>
      </c>
      <c r="S8001" s="39">
        <f t="shared" si="277"/>
        <v>86</v>
      </c>
      <c r="T8001" s="34" t="s">
        <v>50</v>
      </c>
      <c r="U8001" s="12">
        <f>EXP((alpha+(beta/speed))+(ceta*LN(speed)))</f>
        <v>13.380167294226949</v>
      </c>
      <c r="V8001" s="8">
        <f t="shared" si="278"/>
        <v>86</v>
      </c>
    </row>
    <row r="8002" spans="1:22">
      <c r="A8002" s="34" t="s">
        <v>19</v>
      </c>
      <c r="B8002" s="34" t="s">
        <v>73</v>
      </c>
      <c r="C8002" s="5" t="s">
        <v>168</v>
      </c>
      <c r="D8002" s="35" t="s">
        <v>87</v>
      </c>
      <c r="E8002" s="36" t="s">
        <v>15</v>
      </c>
      <c r="F8002" s="37">
        <v>50</v>
      </c>
      <c r="G8002" s="38">
        <v>-0.06</v>
      </c>
      <c r="H8002" s="34">
        <v>0.99175962458839917</v>
      </c>
      <c r="I8002" s="35">
        <v>6.6786756813417023</v>
      </c>
      <c r="J8002" s="35">
        <v>-13.388406088599227</v>
      </c>
      <c r="K8002" s="35">
        <v>-1.8096322696743854</v>
      </c>
      <c r="L8002" s="35">
        <v>0</v>
      </c>
      <c r="M8002" s="35">
        <v>0</v>
      </c>
      <c r="N8002" s="35">
        <v>0</v>
      </c>
      <c r="O8002" s="35">
        <v>0</v>
      </c>
      <c r="P8002" s="36">
        <v>12</v>
      </c>
      <c r="Q8002" s="37">
        <v>86</v>
      </c>
      <c r="R8002" s="36">
        <v>13</v>
      </c>
      <c r="S8002" s="39">
        <f t="shared" ref="S8002:S8065" si="279">V8002</f>
        <v>86</v>
      </c>
      <c r="T8002" s="34" t="s">
        <v>50</v>
      </c>
      <c r="U8002" s="12">
        <f>EXP((alpha+(beta/speed))+(ceta*LN(speed)))</f>
        <v>0.21486742544993809</v>
      </c>
      <c r="V8002" s="8">
        <f t="shared" ref="V8002:V8065" si="280">IF($V$1&lt;P8002,P8002,IF($V$1&gt;Q8002,Q8002,$V$1))</f>
        <v>86</v>
      </c>
    </row>
    <row r="8003" spans="1:22">
      <c r="A8003" s="34" t="s">
        <v>19</v>
      </c>
      <c r="B8003" s="34" t="s">
        <v>73</v>
      </c>
      <c r="C8003" s="5" t="s">
        <v>168</v>
      </c>
      <c r="D8003" s="35" t="s">
        <v>87</v>
      </c>
      <c r="E8003" s="36" t="s">
        <v>16</v>
      </c>
      <c r="F8003" s="37">
        <v>50</v>
      </c>
      <c r="G8003" s="38">
        <v>-0.06</v>
      </c>
      <c r="H8003" s="34">
        <v>0.98889742050579998</v>
      </c>
      <c r="I8003" s="35">
        <v>7.5519695612443583</v>
      </c>
      <c r="J8003" s="35">
        <v>-11.09513950975456</v>
      </c>
      <c r="K8003" s="35">
        <v>-1.932677993217615</v>
      </c>
      <c r="L8003" s="35">
        <v>0</v>
      </c>
      <c r="M8003" s="35">
        <v>0</v>
      </c>
      <c r="N8003" s="35">
        <v>0</v>
      </c>
      <c r="O8003" s="35">
        <v>0</v>
      </c>
      <c r="P8003" s="36">
        <v>12</v>
      </c>
      <c r="Q8003" s="37">
        <v>86</v>
      </c>
      <c r="R8003" s="36">
        <v>13</v>
      </c>
      <c r="S8003" s="39">
        <f t="shared" si="279"/>
        <v>86</v>
      </c>
      <c r="T8003" s="34" t="s">
        <v>50</v>
      </c>
      <c r="U8003" s="12">
        <f>EXP((alpha+(beta/speed))+(ceta*LN(speed)))</f>
        <v>0.30548253136297776</v>
      </c>
      <c r="V8003" s="8">
        <f t="shared" si="280"/>
        <v>86</v>
      </c>
    </row>
    <row r="8004" spans="1:22">
      <c r="A8004" s="34" t="s">
        <v>19</v>
      </c>
      <c r="B8004" s="34" t="s">
        <v>73</v>
      </c>
      <c r="C8004" s="5" t="s">
        <v>168</v>
      </c>
      <c r="D8004" s="35" t="s">
        <v>87</v>
      </c>
      <c r="E8004" s="36" t="s">
        <v>14</v>
      </c>
      <c r="F8004" s="37">
        <v>50</v>
      </c>
      <c r="G8004" s="38">
        <v>-0.06</v>
      </c>
      <c r="H8004" s="34">
        <v>0.9971243564530462</v>
      </c>
      <c r="I8004" s="35">
        <v>0.18804228929943226</v>
      </c>
      <c r="J8004" s="35">
        <v>8.9397341825909263E-2</v>
      </c>
      <c r="K8004" s="35">
        <v>0.78548557680350151</v>
      </c>
      <c r="L8004" s="35">
        <v>0</v>
      </c>
      <c r="M8004" s="35">
        <v>0</v>
      </c>
      <c r="N8004" s="35">
        <v>0</v>
      </c>
      <c r="O8004" s="35">
        <v>0</v>
      </c>
      <c r="P8004" s="36">
        <v>12</v>
      </c>
      <c r="Q8004" s="37">
        <v>86</v>
      </c>
      <c r="R8004" s="36">
        <v>2</v>
      </c>
      <c r="S8004" s="39">
        <f t="shared" si="279"/>
        <v>86</v>
      </c>
      <c r="T8004" s="34" t="s">
        <v>31</v>
      </c>
      <c r="U8004" s="12">
        <f>((alpha+(beta*speed))^((-1)/ceta))</f>
        <v>7.2260361365167614E-2</v>
      </c>
      <c r="V8004" s="8">
        <f t="shared" si="280"/>
        <v>86</v>
      </c>
    </row>
    <row r="8005" spans="1:22">
      <c r="A8005" s="34" t="s">
        <v>19</v>
      </c>
      <c r="B8005" s="34" t="s">
        <v>73</v>
      </c>
      <c r="C8005" s="5" t="s">
        <v>168</v>
      </c>
      <c r="D8005" s="35" t="s">
        <v>87</v>
      </c>
      <c r="E8005" s="36" t="s">
        <v>18</v>
      </c>
      <c r="F8005" s="37">
        <v>50</v>
      </c>
      <c r="G8005" s="38">
        <v>-0.06</v>
      </c>
      <c r="H8005" s="34">
        <v>0.995956035120386</v>
      </c>
      <c r="I8005" s="35">
        <v>2.0195202967527099</v>
      </c>
      <c r="J8005" s="35">
        <v>-3.9739326361261127</v>
      </c>
      <c r="K8005" s="35">
        <v>-1.1061459186532048</v>
      </c>
      <c r="L8005" s="35">
        <v>0</v>
      </c>
      <c r="M8005" s="35">
        <v>0</v>
      </c>
      <c r="N8005" s="35">
        <v>0</v>
      </c>
      <c r="O8005" s="35">
        <v>0</v>
      </c>
      <c r="P8005" s="36">
        <v>12</v>
      </c>
      <c r="Q8005" s="37">
        <v>86</v>
      </c>
      <c r="R8005" s="36">
        <v>13</v>
      </c>
      <c r="S8005" s="39">
        <f t="shared" si="279"/>
        <v>86</v>
      </c>
      <c r="T8005" s="34" t="s">
        <v>50</v>
      </c>
      <c r="U8005" s="12">
        <f>EXP((alpha+(beta/speed))+(ceta*LN(speed)))</f>
        <v>5.2138778175463411E-2</v>
      </c>
      <c r="V8005" s="8">
        <f t="shared" si="280"/>
        <v>86</v>
      </c>
    </row>
    <row r="8006" spans="1:22">
      <c r="A8006" s="34" t="s">
        <v>19</v>
      </c>
      <c r="B8006" s="34" t="s">
        <v>73</v>
      </c>
      <c r="C8006" s="5" t="s">
        <v>168</v>
      </c>
      <c r="D8006" s="35" t="s">
        <v>87</v>
      </c>
      <c r="E8006" s="36" t="s">
        <v>17</v>
      </c>
      <c r="F8006" s="37">
        <v>50</v>
      </c>
      <c r="G8006" s="38">
        <v>-0.06</v>
      </c>
      <c r="H8006" s="34">
        <v>0.98780110510515351</v>
      </c>
      <c r="I8006" s="35">
        <v>11.36271044734508</v>
      </c>
      <c r="J8006" s="35">
        <v>-14.208199744914495</v>
      </c>
      <c r="K8006" s="35">
        <v>-1.9386308401266379</v>
      </c>
      <c r="L8006" s="35">
        <v>0</v>
      </c>
      <c r="M8006" s="35">
        <v>0</v>
      </c>
      <c r="N8006" s="35">
        <v>0</v>
      </c>
      <c r="O8006" s="35">
        <v>0</v>
      </c>
      <c r="P8006" s="36">
        <v>12</v>
      </c>
      <c r="Q8006" s="37">
        <v>86</v>
      </c>
      <c r="R8006" s="36">
        <v>13</v>
      </c>
      <c r="S8006" s="39">
        <f t="shared" si="279"/>
        <v>86</v>
      </c>
      <c r="T8006" s="34" t="s">
        <v>50</v>
      </c>
      <c r="U8006" s="12">
        <f>EXP((alpha+(beta/speed))+(ceta*LN(speed)))</f>
        <v>12.963837898809473</v>
      </c>
      <c r="V8006" s="8">
        <f t="shared" si="280"/>
        <v>86</v>
      </c>
    </row>
    <row r="8007" spans="1:22">
      <c r="A8007" s="34" t="s">
        <v>19</v>
      </c>
      <c r="B8007" s="34" t="s">
        <v>73</v>
      </c>
      <c r="C8007" s="5" t="s">
        <v>168</v>
      </c>
      <c r="D8007" s="35" t="s">
        <v>87</v>
      </c>
      <c r="E8007" s="36" t="s">
        <v>15</v>
      </c>
      <c r="F8007" s="37">
        <v>100</v>
      </c>
      <c r="G8007" s="38">
        <v>-0.06</v>
      </c>
      <c r="H8007" s="34">
        <v>0.98895081353327241</v>
      </c>
      <c r="I8007" s="35">
        <v>6.6026509165827134</v>
      </c>
      <c r="J8007" s="35">
        <v>-12.982567492369299</v>
      </c>
      <c r="K8007" s="35">
        <v>-1.7896595796195676</v>
      </c>
      <c r="L8007" s="35">
        <v>0</v>
      </c>
      <c r="M8007" s="35">
        <v>0</v>
      </c>
      <c r="N8007" s="35">
        <v>0</v>
      </c>
      <c r="O8007" s="35">
        <v>0</v>
      </c>
      <c r="P8007" s="36">
        <v>12</v>
      </c>
      <c r="Q8007" s="37">
        <v>86</v>
      </c>
      <c r="R8007" s="36">
        <v>13</v>
      </c>
      <c r="S8007" s="39">
        <f t="shared" si="279"/>
        <v>86</v>
      </c>
      <c r="T8007" s="34" t="s">
        <v>50</v>
      </c>
      <c r="U8007" s="12">
        <f>EXP((alpha+(beta/speed))+(ceta*LN(speed)))</f>
        <v>0.21869559784708395</v>
      </c>
      <c r="V8007" s="8">
        <f t="shared" si="280"/>
        <v>86</v>
      </c>
    </row>
    <row r="8008" spans="1:22">
      <c r="A8008" s="34" t="s">
        <v>19</v>
      </c>
      <c r="B8008" s="34" t="s">
        <v>73</v>
      </c>
      <c r="C8008" s="5" t="s">
        <v>168</v>
      </c>
      <c r="D8008" s="35" t="s">
        <v>87</v>
      </c>
      <c r="E8008" s="36" t="s">
        <v>16</v>
      </c>
      <c r="F8008" s="37">
        <v>100</v>
      </c>
      <c r="G8008" s="38">
        <v>-0.06</v>
      </c>
      <c r="H8008" s="34">
        <v>0.9846804433763755</v>
      </c>
      <c r="I8008" s="35">
        <v>7.6924647563203798</v>
      </c>
      <c r="J8008" s="35">
        <v>-12.310234292388751</v>
      </c>
      <c r="K8008" s="35">
        <v>-1.9623104998476877</v>
      </c>
      <c r="L8008" s="35">
        <v>0</v>
      </c>
      <c r="M8008" s="35">
        <v>0</v>
      </c>
      <c r="N8008" s="35">
        <v>0</v>
      </c>
      <c r="O8008" s="35">
        <v>0</v>
      </c>
      <c r="P8008" s="36">
        <v>12</v>
      </c>
      <c r="Q8008" s="37">
        <v>86</v>
      </c>
      <c r="R8008" s="36">
        <v>13</v>
      </c>
      <c r="S8008" s="39">
        <f t="shared" si="279"/>
        <v>86</v>
      </c>
      <c r="T8008" s="34" t="s">
        <v>50</v>
      </c>
      <c r="U8008" s="12">
        <f>EXP((alpha+(beta/speed))+(ceta*LN(speed)))</f>
        <v>0.30376832033082174</v>
      </c>
      <c r="V8008" s="8">
        <f t="shared" si="280"/>
        <v>86</v>
      </c>
    </row>
    <row r="8009" spans="1:22">
      <c r="A8009" s="34" t="s">
        <v>19</v>
      </c>
      <c r="B8009" s="34" t="s">
        <v>73</v>
      </c>
      <c r="C8009" s="5" t="s">
        <v>168</v>
      </c>
      <c r="D8009" s="35" t="s">
        <v>87</v>
      </c>
      <c r="E8009" s="36" t="s">
        <v>14</v>
      </c>
      <c r="F8009" s="37">
        <v>100</v>
      </c>
      <c r="G8009" s="38">
        <v>-0.06</v>
      </c>
      <c r="H8009" s="34">
        <v>0.99711696266045236</v>
      </c>
      <c r="I8009" s="35">
        <v>0.16615494178595991</v>
      </c>
      <c r="J8009" s="35">
        <v>9.6602834260223064E-2</v>
      </c>
      <c r="K8009" s="35">
        <v>0.81048116740664655</v>
      </c>
      <c r="L8009" s="35">
        <v>0</v>
      </c>
      <c r="M8009" s="35">
        <v>0</v>
      </c>
      <c r="N8009" s="35">
        <v>0</v>
      </c>
      <c r="O8009" s="35">
        <v>0</v>
      </c>
      <c r="P8009" s="36">
        <v>12</v>
      </c>
      <c r="Q8009" s="37">
        <v>86</v>
      </c>
      <c r="R8009" s="36">
        <v>2</v>
      </c>
      <c r="S8009" s="39">
        <f t="shared" si="279"/>
        <v>86</v>
      </c>
      <c r="T8009" s="34" t="s">
        <v>31</v>
      </c>
      <c r="U8009" s="12">
        <f>((alpha+(beta*speed))^((-1)/ceta))</f>
        <v>7.1596549741483745E-2</v>
      </c>
      <c r="V8009" s="8">
        <f t="shared" si="280"/>
        <v>86</v>
      </c>
    </row>
    <row r="8010" spans="1:22">
      <c r="A8010" s="34" t="s">
        <v>19</v>
      </c>
      <c r="B8010" s="34" t="s">
        <v>73</v>
      </c>
      <c r="C8010" s="5" t="s">
        <v>168</v>
      </c>
      <c r="D8010" s="35" t="s">
        <v>87</v>
      </c>
      <c r="E8010" s="36" t="s">
        <v>18</v>
      </c>
      <c r="F8010" s="37">
        <v>100</v>
      </c>
      <c r="G8010" s="38">
        <v>-0.06</v>
      </c>
      <c r="H8010" s="34">
        <v>0.99555237958808507</v>
      </c>
      <c r="I8010" s="35">
        <v>1.9243007741087124</v>
      </c>
      <c r="J8010" s="35">
        <v>-3.6432278526448809</v>
      </c>
      <c r="K8010" s="35">
        <v>-1.0833969679913009</v>
      </c>
      <c r="L8010" s="35">
        <v>0</v>
      </c>
      <c r="M8010" s="35">
        <v>0</v>
      </c>
      <c r="N8010" s="35">
        <v>0</v>
      </c>
      <c r="O8010" s="35">
        <v>0</v>
      </c>
      <c r="P8010" s="36">
        <v>12</v>
      </c>
      <c r="Q8010" s="37">
        <v>86</v>
      </c>
      <c r="R8010" s="36">
        <v>13</v>
      </c>
      <c r="S8010" s="39">
        <f t="shared" si="279"/>
        <v>86</v>
      </c>
      <c r="T8010" s="34" t="s">
        <v>50</v>
      </c>
      <c r="U8010" s="12">
        <f>EXP((alpha+(beta/speed))+(ceta*LN(speed)))</f>
        <v>5.2660549210631284E-2</v>
      </c>
      <c r="V8010" s="8">
        <f t="shared" si="280"/>
        <v>86</v>
      </c>
    </row>
    <row r="8011" spans="1:22">
      <c r="A8011" s="34" t="s">
        <v>19</v>
      </c>
      <c r="B8011" s="34" t="s">
        <v>73</v>
      </c>
      <c r="C8011" s="5" t="s">
        <v>168</v>
      </c>
      <c r="D8011" s="35" t="s">
        <v>87</v>
      </c>
      <c r="E8011" s="36" t="s">
        <v>17</v>
      </c>
      <c r="F8011" s="37">
        <v>100</v>
      </c>
      <c r="G8011" s="38">
        <v>-0.06</v>
      </c>
      <c r="H8011" s="34">
        <v>0.98293447430507064</v>
      </c>
      <c r="I8011" s="35">
        <v>11.482101782933027</v>
      </c>
      <c r="J8011" s="35">
        <v>-15.290405111872982</v>
      </c>
      <c r="K8011" s="35">
        <v>-1.959185173787495</v>
      </c>
      <c r="L8011" s="35">
        <v>0</v>
      </c>
      <c r="M8011" s="35">
        <v>0</v>
      </c>
      <c r="N8011" s="35">
        <v>0</v>
      </c>
      <c r="O8011" s="35">
        <v>0</v>
      </c>
      <c r="P8011" s="36">
        <v>12</v>
      </c>
      <c r="Q8011" s="37">
        <v>86</v>
      </c>
      <c r="R8011" s="36">
        <v>13</v>
      </c>
      <c r="S8011" s="39">
        <f t="shared" si="279"/>
        <v>86</v>
      </c>
      <c r="T8011" s="34" t="s">
        <v>50</v>
      </c>
      <c r="U8011" s="12">
        <f>EXP((alpha+(beta/speed))+(ceta*LN(speed)))</f>
        <v>13.163070152288508</v>
      </c>
      <c r="V8011" s="8">
        <f t="shared" si="280"/>
        <v>86</v>
      </c>
    </row>
    <row r="8012" spans="1:22">
      <c r="A8012" s="34" t="s">
        <v>19</v>
      </c>
      <c r="B8012" s="34" t="s">
        <v>73</v>
      </c>
      <c r="C8012" s="5" t="s">
        <v>168</v>
      </c>
      <c r="D8012" s="35" t="s">
        <v>87</v>
      </c>
      <c r="E8012" s="36" t="s">
        <v>15</v>
      </c>
      <c r="F8012" s="37">
        <v>0</v>
      </c>
      <c r="G8012" s="38">
        <v>-0.04</v>
      </c>
      <c r="H8012" s="34">
        <v>0.99452763876406469</v>
      </c>
      <c r="I8012" s="35">
        <v>0.15702526730463859</v>
      </c>
      <c r="J8012" s="35">
        <v>46.383802252665021</v>
      </c>
      <c r="K8012" s="35">
        <v>-0.44719625625256154</v>
      </c>
      <c r="L8012" s="35">
        <v>0.71573624214117837</v>
      </c>
      <c r="M8012" s="35">
        <v>2.4996174729917196E-2</v>
      </c>
      <c r="N8012" s="35">
        <v>0</v>
      </c>
      <c r="O8012" s="35">
        <v>0</v>
      </c>
      <c r="P8012" s="36">
        <v>12</v>
      </c>
      <c r="Q8012" s="37">
        <v>86</v>
      </c>
      <c r="R8012" s="36">
        <v>10</v>
      </c>
      <c r="S8012" s="39">
        <f t="shared" si="279"/>
        <v>86</v>
      </c>
      <c r="T8012" s="34" t="s">
        <v>44</v>
      </c>
      <c r="U8012" s="12">
        <f>(alpha+(beta/(1+EXP((((-1)*ceta)+(delta*LN(speed)))+(epsilon*speed)))))</f>
        <v>0.29913960490796587</v>
      </c>
      <c r="V8012" s="8">
        <f t="shared" si="280"/>
        <v>86</v>
      </c>
    </row>
    <row r="8013" spans="1:22">
      <c r="A8013" s="34" t="s">
        <v>19</v>
      </c>
      <c r="B8013" s="34" t="s">
        <v>73</v>
      </c>
      <c r="C8013" s="5" t="s">
        <v>168</v>
      </c>
      <c r="D8013" s="35" t="s">
        <v>87</v>
      </c>
      <c r="E8013" s="36" t="s">
        <v>16</v>
      </c>
      <c r="F8013" s="37">
        <v>0</v>
      </c>
      <c r="G8013" s="38">
        <v>-0.04</v>
      </c>
      <c r="H8013" s="34">
        <v>0.99122926186943217</v>
      </c>
      <c r="I8013" s="35">
        <v>-0.11373956479549256</v>
      </c>
      <c r="J8013" s="35">
        <v>149.59974645510491</v>
      </c>
      <c r="K8013" s="35">
        <v>-0.29617740929156772</v>
      </c>
      <c r="L8013" s="35">
        <v>0.96573791459783642</v>
      </c>
      <c r="M8013" s="35">
        <v>1.1639559553163028E-2</v>
      </c>
      <c r="N8013" s="35">
        <v>0</v>
      </c>
      <c r="O8013" s="35">
        <v>0</v>
      </c>
      <c r="P8013" s="36">
        <v>12</v>
      </c>
      <c r="Q8013" s="37">
        <v>86</v>
      </c>
      <c r="R8013" s="36">
        <v>10</v>
      </c>
      <c r="S8013" s="39">
        <f t="shared" si="279"/>
        <v>86</v>
      </c>
      <c r="T8013" s="34" t="s">
        <v>44</v>
      </c>
      <c r="U8013" s="12">
        <f>(alpha+(beta/(1+EXP((((-1)*ceta)+(delta*LN(speed)))+(epsilon*speed)))))</f>
        <v>0.43801978711164374</v>
      </c>
      <c r="V8013" s="8">
        <f t="shared" si="280"/>
        <v>86</v>
      </c>
    </row>
    <row r="8014" spans="1:22">
      <c r="A8014" s="34" t="s">
        <v>19</v>
      </c>
      <c r="B8014" s="34" t="s">
        <v>73</v>
      </c>
      <c r="C8014" s="5" t="s">
        <v>168</v>
      </c>
      <c r="D8014" s="35" t="s">
        <v>87</v>
      </c>
      <c r="E8014" s="36" t="s">
        <v>14</v>
      </c>
      <c r="F8014" s="37">
        <v>0</v>
      </c>
      <c r="G8014" s="38">
        <v>-0.04</v>
      </c>
      <c r="H8014" s="34">
        <v>0.99636136386530638</v>
      </c>
      <c r="I8014" s="35">
        <v>12.048266419629559</v>
      </c>
      <c r="J8014" s="35">
        <v>0.99373248335836484</v>
      </c>
      <c r="K8014" s="35">
        <v>-0.99911110750781917</v>
      </c>
      <c r="L8014" s="35">
        <v>0</v>
      </c>
      <c r="M8014" s="35">
        <v>0</v>
      </c>
      <c r="N8014" s="35">
        <v>0</v>
      </c>
      <c r="O8014" s="35">
        <v>0</v>
      </c>
      <c r="P8014" s="36">
        <v>12</v>
      </c>
      <c r="Q8014" s="37">
        <v>86</v>
      </c>
      <c r="R8014" s="36">
        <v>0</v>
      </c>
      <c r="S8014" s="39">
        <f t="shared" si="279"/>
        <v>86</v>
      </c>
      <c r="T8014" s="34" t="s">
        <v>29</v>
      </c>
      <c r="U8014" s="12">
        <f>((alpha*(beta^speed))*(speed^ceta))</f>
        <v>8.1907090685972947E-2</v>
      </c>
      <c r="V8014" s="8">
        <f t="shared" si="280"/>
        <v>86</v>
      </c>
    </row>
    <row r="8015" spans="1:22">
      <c r="A8015" s="34" t="s">
        <v>19</v>
      </c>
      <c r="B8015" s="34" t="s">
        <v>73</v>
      </c>
      <c r="C8015" s="5" t="s">
        <v>168</v>
      </c>
      <c r="D8015" s="35" t="s">
        <v>87</v>
      </c>
      <c r="E8015" s="36" t="s">
        <v>18</v>
      </c>
      <c r="F8015" s="37">
        <v>0</v>
      </c>
      <c r="G8015" s="38">
        <v>-0.04</v>
      </c>
      <c r="H8015" s="34">
        <v>0.99575093113865876</v>
      </c>
      <c r="I8015" s="35">
        <v>3.8658034873337308</v>
      </c>
      <c r="J8015" s="35">
        <v>0.99738856906200846</v>
      </c>
      <c r="K8015" s="35">
        <v>-0.9043345160693026</v>
      </c>
      <c r="L8015" s="35">
        <v>0</v>
      </c>
      <c r="M8015" s="35">
        <v>0</v>
      </c>
      <c r="N8015" s="35">
        <v>0</v>
      </c>
      <c r="O8015" s="35">
        <v>0</v>
      </c>
      <c r="P8015" s="36">
        <v>12</v>
      </c>
      <c r="Q8015" s="37">
        <v>86</v>
      </c>
      <c r="R8015" s="36">
        <v>0</v>
      </c>
      <c r="S8015" s="39">
        <f t="shared" si="279"/>
        <v>86</v>
      </c>
      <c r="T8015" s="34" t="s">
        <v>29</v>
      </c>
      <c r="U8015" s="12">
        <f>((alpha*(beta^speed))*(speed^ceta))</f>
        <v>5.4972222222051233E-2</v>
      </c>
      <c r="V8015" s="8">
        <f t="shared" si="280"/>
        <v>86</v>
      </c>
    </row>
    <row r="8016" spans="1:22">
      <c r="A8016" s="34" t="s">
        <v>19</v>
      </c>
      <c r="B8016" s="34" t="s">
        <v>73</v>
      </c>
      <c r="C8016" s="5" t="s">
        <v>168</v>
      </c>
      <c r="D8016" s="35" t="s">
        <v>87</v>
      </c>
      <c r="E8016" s="36" t="s">
        <v>17</v>
      </c>
      <c r="F8016" s="37">
        <v>0</v>
      </c>
      <c r="G8016" s="38">
        <v>-0.04</v>
      </c>
      <c r="H8016" s="34">
        <v>0.98894882874917567</v>
      </c>
      <c r="I8016" s="35">
        <v>2008.7549080349504</v>
      </c>
      <c r="J8016" s="35">
        <v>0.98028164005163321</v>
      </c>
      <c r="K8016" s="35">
        <v>-0.69866735749704423</v>
      </c>
      <c r="L8016" s="35">
        <v>0</v>
      </c>
      <c r="M8016" s="35">
        <v>0</v>
      </c>
      <c r="N8016" s="35">
        <v>0</v>
      </c>
      <c r="O8016" s="35">
        <v>0</v>
      </c>
      <c r="P8016" s="36">
        <v>12</v>
      </c>
      <c r="Q8016" s="37">
        <v>86</v>
      </c>
      <c r="R8016" s="36">
        <v>0</v>
      </c>
      <c r="S8016" s="39">
        <f t="shared" si="279"/>
        <v>86</v>
      </c>
      <c r="T8016" s="34" t="s">
        <v>29</v>
      </c>
      <c r="U8016" s="12">
        <f>((alpha*(beta^speed))*(speed^ceta))</f>
        <v>16.126151595826673</v>
      </c>
      <c r="V8016" s="8">
        <f t="shared" si="280"/>
        <v>86</v>
      </c>
    </row>
    <row r="8017" spans="1:22">
      <c r="A8017" s="34" t="s">
        <v>19</v>
      </c>
      <c r="B8017" s="34" t="s">
        <v>73</v>
      </c>
      <c r="C8017" s="5" t="s">
        <v>168</v>
      </c>
      <c r="D8017" s="35" t="s">
        <v>87</v>
      </c>
      <c r="E8017" s="36" t="s">
        <v>15</v>
      </c>
      <c r="F8017" s="37">
        <v>50</v>
      </c>
      <c r="G8017" s="38">
        <v>-0.04</v>
      </c>
      <c r="H8017" s="34">
        <v>0.99052629055694541</v>
      </c>
      <c r="I8017" s="35">
        <v>0.13242243438040377</v>
      </c>
      <c r="J8017" s="35">
        <v>33.172956074371456</v>
      </c>
      <c r="K8017" s="35">
        <v>-0.56825137544244808</v>
      </c>
      <c r="L8017" s="35">
        <v>0.51750341226576957</v>
      </c>
      <c r="M8017" s="35">
        <v>3.0893845280687355E-2</v>
      </c>
      <c r="N8017" s="35">
        <v>0</v>
      </c>
      <c r="O8017" s="35">
        <v>0</v>
      </c>
      <c r="P8017" s="36">
        <v>12</v>
      </c>
      <c r="Q8017" s="37">
        <v>86</v>
      </c>
      <c r="R8017" s="36">
        <v>10</v>
      </c>
      <c r="S8017" s="39">
        <f t="shared" si="279"/>
        <v>86</v>
      </c>
      <c r="T8017" s="34" t="s">
        <v>44</v>
      </c>
      <c r="U8017" s="12">
        <f>(alpha+(beta/(1+EXP((((-1)*ceta)+(delta*LN(speed)))+(epsilon*speed)))))</f>
        <v>0.26343210494979541</v>
      </c>
      <c r="V8017" s="8">
        <f t="shared" si="280"/>
        <v>86</v>
      </c>
    </row>
    <row r="8018" spans="1:22">
      <c r="A8018" s="34" t="s">
        <v>19</v>
      </c>
      <c r="B8018" s="34" t="s">
        <v>73</v>
      </c>
      <c r="C8018" s="5" t="s">
        <v>168</v>
      </c>
      <c r="D8018" s="35" t="s">
        <v>87</v>
      </c>
      <c r="E8018" s="36" t="s">
        <v>16</v>
      </c>
      <c r="F8018" s="37">
        <v>50</v>
      </c>
      <c r="G8018" s="38">
        <v>-0.04</v>
      </c>
      <c r="H8018" s="34">
        <v>0.9847544106001016</v>
      </c>
      <c r="I8018" s="35">
        <v>59.874297199629581</v>
      </c>
      <c r="J8018" s="35">
        <v>0.97903006537546577</v>
      </c>
      <c r="K8018" s="35">
        <v>-0.71002875585183045</v>
      </c>
      <c r="L8018" s="35">
        <v>0</v>
      </c>
      <c r="M8018" s="35">
        <v>0</v>
      </c>
      <c r="N8018" s="35">
        <v>0</v>
      </c>
      <c r="O8018" s="35">
        <v>0</v>
      </c>
      <c r="P8018" s="36">
        <v>12</v>
      </c>
      <c r="Q8018" s="37">
        <v>86</v>
      </c>
      <c r="R8018" s="36">
        <v>0</v>
      </c>
      <c r="S8018" s="39">
        <f t="shared" si="279"/>
        <v>86</v>
      </c>
      <c r="T8018" s="34" t="s">
        <v>29</v>
      </c>
      <c r="U8018" s="12">
        <f>((alpha*(beta^speed))*(speed^ceta))</f>
        <v>0.40940145927467897</v>
      </c>
      <c r="V8018" s="8">
        <f t="shared" si="280"/>
        <v>86</v>
      </c>
    </row>
    <row r="8019" spans="1:22">
      <c r="A8019" s="34" t="s">
        <v>19</v>
      </c>
      <c r="B8019" s="34" t="s">
        <v>73</v>
      </c>
      <c r="C8019" s="5" t="s">
        <v>168</v>
      </c>
      <c r="D8019" s="35" t="s">
        <v>87</v>
      </c>
      <c r="E8019" s="36" t="s">
        <v>14</v>
      </c>
      <c r="F8019" s="37">
        <v>50</v>
      </c>
      <c r="G8019" s="38">
        <v>-0.04</v>
      </c>
      <c r="H8019" s="34">
        <v>0.99656778781874189</v>
      </c>
      <c r="I8019" s="35">
        <v>11.280271732823817</v>
      </c>
      <c r="J8019" s="35">
        <v>0.99400376520337297</v>
      </c>
      <c r="K8019" s="35">
        <v>-1.0070874506067142</v>
      </c>
      <c r="L8019" s="35">
        <v>0</v>
      </c>
      <c r="M8019" s="35">
        <v>0</v>
      </c>
      <c r="N8019" s="35">
        <v>0</v>
      </c>
      <c r="O8019" s="35">
        <v>0</v>
      </c>
      <c r="P8019" s="36">
        <v>12</v>
      </c>
      <c r="Q8019" s="37">
        <v>86</v>
      </c>
      <c r="R8019" s="36">
        <v>0</v>
      </c>
      <c r="S8019" s="39">
        <f t="shared" si="279"/>
        <v>86</v>
      </c>
      <c r="T8019" s="34" t="s">
        <v>29</v>
      </c>
      <c r="U8019" s="12">
        <f>((alpha*(beta^speed))*(speed^ceta))</f>
        <v>7.576715544712033E-2</v>
      </c>
      <c r="V8019" s="8">
        <f t="shared" si="280"/>
        <v>86</v>
      </c>
    </row>
    <row r="8020" spans="1:22">
      <c r="A8020" s="34" t="s">
        <v>19</v>
      </c>
      <c r="B8020" s="34" t="s">
        <v>73</v>
      </c>
      <c r="C8020" s="5" t="s">
        <v>168</v>
      </c>
      <c r="D8020" s="35" t="s">
        <v>87</v>
      </c>
      <c r="E8020" s="36" t="s">
        <v>18</v>
      </c>
      <c r="F8020" s="37">
        <v>50</v>
      </c>
      <c r="G8020" s="38">
        <v>-0.04</v>
      </c>
      <c r="H8020" s="34">
        <v>0.99482011189100006</v>
      </c>
      <c r="I8020" s="35">
        <v>2.7290698943034828</v>
      </c>
      <c r="J8020" s="35">
        <v>0.994978472892045</v>
      </c>
      <c r="K8020" s="35">
        <v>-0.78675294813117203</v>
      </c>
      <c r="L8020" s="35">
        <v>0</v>
      </c>
      <c r="M8020" s="35">
        <v>0</v>
      </c>
      <c r="N8020" s="35">
        <v>0</v>
      </c>
      <c r="O8020" s="35">
        <v>0</v>
      </c>
      <c r="P8020" s="36">
        <v>12</v>
      </c>
      <c r="Q8020" s="37">
        <v>86</v>
      </c>
      <c r="R8020" s="36">
        <v>0</v>
      </c>
      <c r="S8020" s="39">
        <f t="shared" si="279"/>
        <v>86</v>
      </c>
      <c r="T8020" s="34" t="s">
        <v>29</v>
      </c>
      <c r="U8020" s="12">
        <f>((alpha*(beta^speed))*(speed^ceta))</f>
        <v>5.3213174854776266E-2</v>
      </c>
      <c r="V8020" s="8">
        <f t="shared" si="280"/>
        <v>86</v>
      </c>
    </row>
    <row r="8021" spans="1:22">
      <c r="A8021" s="34" t="s">
        <v>19</v>
      </c>
      <c r="B8021" s="34" t="s">
        <v>73</v>
      </c>
      <c r="C8021" s="5" t="s">
        <v>168</v>
      </c>
      <c r="D8021" s="35" t="s">
        <v>87</v>
      </c>
      <c r="E8021" s="36" t="s">
        <v>17</v>
      </c>
      <c r="F8021" s="37">
        <v>50</v>
      </c>
      <c r="G8021" s="38">
        <v>-0.04</v>
      </c>
      <c r="H8021" s="34">
        <v>0.9811448014455304</v>
      </c>
      <c r="I8021" s="35">
        <v>1400.9041519205905</v>
      </c>
      <c r="J8021" s="35">
        <v>0.97551864839752189</v>
      </c>
      <c r="K8021" s="35">
        <v>-0.53529814501121853</v>
      </c>
      <c r="L8021" s="35">
        <v>0</v>
      </c>
      <c r="M8021" s="35">
        <v>0</v>
      </c>
      <c r="N8021" s="35">
        <v>0</v>
      </c>
      <c r="O8021" s="35">
        <v>0</v>
      </c>
      <c r="P8021" s="36">
        <v>12</v>
      </c>
      <c r="Q8021" s="37">
        <v>86</v>
      </c>
      <c r="R8021" s="36">
        <v>0</v>
      </c>
      <c r="S8021" s="39">
        <f t="shared" si="279"/>
        <v>86</v>
      </c>
      <c r="T8021" s="34" t="s">
        <v>29</v>
      </c>
      <c r="U8021" s="12">
        <f>((alpha*(beta^speed))*(speed^ceta))</f>
        <v>15.31561786850237</v>
      </c>
      <c r="V8021" s="8">
        <f t="shared" si="280"/>
        <v>86</v>
      </c>
    </row>
    <row r="8022" spans="1:22">
      <c r="A8022" s="34" t="s">
        <v>19</v>
      </c>
      <c r="B8022" s="34" t="s">
        <v>73</v>
      </c>
      <c r="C8022" s="5" t="s">
        <v>168</v>
      </c>
      <c r="D8022" s="35" t="s">
        <v>87</v>
      </c>
      <c r="E8022" s="36" t="s">
        <v>15</v>
      </c>
      <c r="F8022" s="37">
        <v>100</v>
      </c>
      <c r="G8022" s="38">
        <v>-0.04</v>
      </c>
      <c r="H8022" s="34">
        <v>0.98654455344770253</v>
      </c>
      <c r="I8022" s="35">
        <v>0.17088921398498608</v>
      </c>
      <c r="J8022" s="35">
        <v>13.71406753329147</v>
      </c>
      <c r="K8022" s="35">
        <v>0.32823828988653359</v>
      </c>
      <c r="L8022" s="35">
        <v>0.40953578926772172</v>
      </c>
      <c r="M8022" s="35">
        <v>4.0385527770176684E-2</v>
      </c>
      <c r="N8022" s="35">
        <v>0</v>
      </c>
      <c r="O8022" s="35">
        <v>0</v>
      </c>
      <c r="P8022" s="36">
        <v>12</v>
      </c>
      <c r="Q8022" s="37">
        <v>86</v>
      </c>
      <c r="R8022" s="36">
        <v>10</v>
      </c>
      <c r="S8022" s="39">
        <f t="shared" si="279"/>
        <v>86</v>
      </c>
      <c r="T8022" s="34" t="s">
        <v>44</v>
      </c>
      <c r="U8022" s="12">
        <f>(alpha+(beta/(1+EXP((((-1)*ceta)+(delta*LN(speed)))+(epsilon*speed)))))</f>
        <v>0.26553302934920497</v>
      </c>
      <c r="V8022" s="8">
        <f t="shared" si="280"/>
        <v>86</v>
      </c>
    </row>
    <row r="8023" spans="1:22">
      <c r="A8023" s="34" t="s">
        <v>19</v>
      </c>
      <c r="B8023" s="34" t="s">
        <v>73</v>
      </c>
      <c r="C8023" s="5" t="s">
        <v>168</v>
      </c>
      <c r="D8023" s="35" t="s">
        <v>87</v>
      </c>
      <c r="E8023" s="36" t="s">
        <v>16</v>
      </c>
      <c r="F8023" s="37">
        <v>100</v>
      </c>
      <c r="G8023" s="38">
        <v>-0.04</v>
      </c>
      <c r="H8023" s="34">
        <v>0.97880678554559908</v>
      </c>
      <c r="I8023" s="35">
        <v>46.801432021822372</v>
      </c>
      <c r="J8023" s="35">
        <v>0.97570384544297495</v>
      </c>
      <c r="K8023" s="35">
        <v>-0.59315681920046781</v>
      </c>
      <c r="L8023" s="35">
        <v>0</v>
      </c>
      <c r="M8023" s="35">
        <v>0</v>
      </c>
      <c r="N8023" s="35">
        <v>0</v>
      </c>
      <c r="O8023" s="35">
        <v>0</v>
      </c>
      <c r="P8023" s="36">
        <v>12</v>
      </c>
      <c r="Q8023" s="37">
        <v>86</v>
      </c>
      <c r="R8023" s="36">
        <v>0</v>
      </c>
      <c r="S8023" s="39">
        <f t="shared" si="279"/>
        <v>86</v>
      </c>
      <c r="T8023" s="34" t="s">
        <v>29</v>
      </c>
      <c r="U8023" s="12">
        <f>((alpha*(beta^speed))*(speed^ceta))</f>
        <v>0.40192740970655155</v>
      </c>
      <c r="V8023" s="8">
        <f t="shared" si="280"/>
        <v>86</v>
      </c>
    </row>
    <row r="8024" spans="1:22">
      <c r="A8024" s="34" t="s">
        <v>19</v>
      </c>
      <c r="B8024" s="34" t="s">
        <v>73</v>
      </c>
      <c r="C8024" s="5" t="s">
        <v>168</v>
      </c>
      <c r="D8024" s="35" t="s">
        <v>87</v>
      </c>
      <c r="E8024" s="36" t="s">
        <v>14</v>
      </c>
      <c r="F8024" s="37">
        <v>100</v>
      </c>
      <c r="G8024" s="38">
        <v>-0.04</v>
      </c>
      <c r="H8024" s="34">
        <v>0.99667493942658913</v>
      </c>
      <c r="I8024" s="35">
        <v>11.281192358337496</v>
      </c>
      <c r="J8024" s="35">
        <v>0.99507399723677692</v>
      </c>
      <c r="K8024" s="35">
        <v>-1.0319681754510273</v>
      </c>
      <c r="L8024" s="35">
        <v>0</v>
      </c>
      <c r="M8024" s="35">
        <v>0</v>
      </c>
      <c r="N8024" s="35">
        <v>0</v>
      </c>
      <c r="O8024" s="35">
        <v>0</v>
      </c>
      <c r="P8024" s="36">
        <v>12</v>
      </c>
      <c r="Q8024" s="37">
        <v>86</v>
      </c>
      <c r="R8024" s="36">
        <v>0</v>
      </c>
      <c r="S8024" s="39">
        <f t="shared" si="279"/>
        <v>86</v>
      </c>
      <c r="T8024" s="34" t="s">
        <v>29</v>
      </c>
      <c r="U8024" s="12">
        <f>((alpha*(beta^speed))*(speed^ceta))</f>
        <v>7.4400635188651962E-2</v>
      </c>
      <c r="V8024" s="8">
        <f t="shared" si="280"/>
        <v>86</v>
      </c>
    </row>
    <row r="8025" spans="1:22">
      <c r="A8025" s="34" t="s">
        <v>19</v>
      </c>
      <c r="B8025" s="34" t="s">
        <v>73</v>
      </c>
      <c r="C8025" s="5" t="s">
        <v>168</v>
      </c>
      <c r="D8025" s="35" t="s">
        <v>87</v>
      </c>
      <c r="E8025" s="36" t="s">
        <v>18</v>
      </c>
      <c r="F8025" s="37">
        <v>100</v>
      </c>
      <c r="G8025" s="38">
        <v>-0.04</v>
      </c>
      <c r="H8025" s="34">
        <v>0.99443947106311603</v>
      </c>
      <c r="I8025" s="35">
        <v>1.1933006368963073</v>
      </c>
      <c r="J8025" s="35">
        <v>7.7977248746587402E-2</v>
      </c>
      <c r="K8025" s="35">
        <v>1.2146026450781278</v>
      </c>
      <c r="L8025" s="35">
        <v>0</v>
      </c>
      <c r="M8025" s="35">
        <v>0</v>
      </c>
      <c r="N8025" s="35">
        <v>0</v>
      </c>
      <c r="O8025" s="35">
        <v>0</v>
      </c>
      <c r="P8025" s="36">
        <v>12</v>
      </c>
      <c r="Q8025" s="37">
        <v>86</v>
      </c>
      <c r="R8025" s="36">
        <v>6</v>
      </c>
      <c r="S8025" s="39">
        <f t="shared" si="279"/>
        <v>86</v>
      </c>
      <c r="T8025" s="34" t="s">
        <v>37</v>
      </c>
      <c r="U8025" s="12">
        <f>(1/(alpha+(beta*(speed^ceta))))</f>
        <v>5.3659450807850728E-2</v>
      </c>
      <c r="V8025" s="8">
        <f t="shared" si="280"/>
        <v>86</v>
      </c>
    </row>
    <row r="8026" spans="1:22">
      <c r="A8026" s="34" t="s">
        <v>19</v>
      </c>
      <c r="B8026" s="34" t="s">
        <v>73</v>
      </c>
      <c r="C8026" s="5" t="s">
        <v>168</v>
      </c>
      <c r="D8026" s="35" t="s">
        <v>87</v>
      </c>
      <c r="E8026" s="36" t="s">
        <v>17</v>
      </c>
      <c r="F8026" s="37">
        <v>100</v>
      </c>
      <c r="G8026" s="38">
        <v>-0.04</v>
      </c>
      <c r="H8026" s="34">
        <v>0.97242289441148344</v>
      </c>
      <c r="I8026" s="35">
        <v>1052.7532979099121</v>
      </c>
      <c r="J8026" s="35">
        <v>0.9714403927941021</v>
      </c>
      <c r="K8026" s="35">
        <v>-0.39263352193514234</v>
      </c>
      <c r="L8026" s="35">
        <v>0</v>
      </c>
      <c r="M8026" s="35">
        <v>0</v>
      </c>
      <c r="N8026" s="35">
        <v>0</v>
      </c>
      <c r="O8026" s="35">
        <v>0</v>
      </c>
      <c r="P8026" s="36">
        <v>12</v>
      </c>
      <c r="Q8026" s="37">
        <v>86</v>
      </c>
      <c r="R8026" s="36">
        <v>0</v>
      </c>
      <c r="S8026" s="39">
        <f t="shared" si="279"/>
        <v>86</v>
      </c>
      <c r="T8026" s="34" t="s">
        <v>29</v>
      </c>
      <c r="U8026" s="12">
        <f>((alpha*(beta^speed))*(speed^ceta))</f>
        <v>15.155393783670368</v>
      </c>
      <c r="V8026" s="8">
        <f t="shared" si="280"/>
        <v>86</v>
      </c>
    </row>
    <row r="8027" spans="1:22">
      <c r="A8027" s="34" t="s">
        <v>19</v>
      </c>
      <c r="B8027" s="34" t="s">
        <v>73</v>
      </c>
      <c r="C8027" s="5" t="s">
        <v>168</v>
      </c>
      <c r="D8027" s="35" t="s">
        <v>87</v>
      </c>
      <c r="E8027" s="36" t="s">
        <v>15</v>
      </c>
      <c r="F8027" s="37">
        <v>0</v>
      </c>
      <c r="G8027" s="38">
        <v>-0.02</v>
      </c>
      <c r="H8027" s="34">
        <v>0.98931646083272007</v>
      </c>
      <c r="I8027" s="35">
        <v>0.90544523814817279</v>
      </c>
      <c r="J8027" s="35">
        <v>29.58708491940968</v>
      </c>
      <c r="K8027" s="35">
        <v>-0.17261221791628795</v>
      </c>
      <c r="L8027" s="35">
        <v>0.50374679910016451</v>
      </c>
      <c r="M8027" s="35">
        <v>5.742586238111539E-2</v>
      </c>
      <c r="N8027" s="35">
        <v>0</v>
      </c>
      <c r="O8027" s="35">
        <v>0</v>
      </c>
      <c r="P8027" s="36">
        <v>12</v>
      </c>
      <c r="Q8027" s="37">
        <v>86</v>
      </c>
      <c r="R8027" s="36">
        <v>10</v>
      </c>
      <c r="S8027" s="39">
        <f t="shared" si="279"/>
        <v>86</v>
      </c>
      <c r="T8027" s="34" t="s">
        <v>44</v>
      </c>
      <c r="U8027" s="12">
        <f>(alpha+(beta/(1+EXP((((-1)*ceta)+(delta*LN(speed)))+(epsilon*speed)))))</f>
        <v>0.92434887879010863</v>
      </c>
      <c r="V8027" s="8">
        <f t="shared" si="280"/>
        <v>86</v>
      </c>
    </row>
    <row r="8028" spans="1:22">
      <c r="A8028" s="34" t="s">
        <v>19</v>
      </c>
      <c r="B8028" s="34" t="s">
        <v>73</v>
      </c>
      <c r="C8028" s="5" t="s">
        <v>168</v>
      </c>
      <c r="D8028" s="35" t="s">
        <v>87</v>
      </c>
      <c r="E8028" s="36" t="s">
        <v>16</v>
      </c>
      <c r="F8028" s="37">
        <v>0</v>
      </c>
      <c r="G8028" s="38">
        <v>-0.02</v>
      </c>
      <c r="H8028" s="34">
        <v>0.99189382882693433</v>
      </c>
      <c r="I8028" s="35">
        <v>0.91138213029363679</v>
      </c>
      <c r="J8028" s="35">
        <v>130.51859119784029</v>
      </c>
      <c r="K8028" s="35">
        <v>-0.18133442094192981</v>
      </c>
      <c r="L8028" s="35">
        <v>0.88192320951218417</v>
      </c>
      <c r="M8028" s="35">
        <v>1.541525137260959E-2</v>
      </c>
      <c r="N8028" s="35">
        <v>0</v>
      </c>
      <c r="O8028" s="35">
        <v>0</v>
      </c>
      <c r="P8028" s="36">
        <v>12</v>
      </c>
      <c r="Q8028" s="37">
        <v>86</v>
      </c>
      <c r="R8028" s="36">
        <v>10</v>
      </c>
      <c r="S8028" s="39">
        <f t="shared" si="279"/>
        <v>86</v>
      </c>
      <c r="T8028" s="34" t="s">
        <v>44</v>
      </c>
      <c r="U8028" s="12">
        <f>(alpha+(beta/(1+EXP((((-1)*ceta)+(delta*LN(speed)))+(epsilon*speed)))))</f>
        <v>1.4778853729860419</v>
      </c>
      <c r="V8028" s="8">
        <f t="shared" si="280"/>
        <v>86</v>
      </c>
    </row>
    <row r="8029" spans="1:22">
      <c r="A8029" s="34" t="s">
        <v>19</v>
      </c>
      <c r="B8029" s="34" t="s">
        <v>73</v>
      </c>
      <c r="C8029" s="5" t="s">
        <v>168</v>
      </c>
      <c r="D8029" s="35" t="s">
        <v>87</v>
      </c>
      <c r="E8029" s="36" t="s">
        <v>14</v>
      </c>
      <c r="F8029" s="37">
        <v>0</v>
      </c>
      <c r="G8029" s="38">
        <v>-0.02</v>
      </c>
      <c r="H8029" s="34">
        <v>0.99422391245193931</v>
      </c>
      <c r="I8029" s="35">
        <v>0.15156504816094887</v>
      </c>
      <c r="J8029" s="35">
        <v>13.178731203175319</v>
      </c>
      <c r="K8029" s="35">
        <v>0.24005231188408532</v>
      </c>
      <c r="L8029" s="35">
        <v>1.038587479243881</v>
      </c>
      <c r="M8029" s="35">
        <v>2.1070518916545055E-2</v>
      </c>
      <c r="N8029" s="35">
        <v>0</v>
      </c>
      <c r="O8029" s="35">
        <v>0</v>
      </c>
      <c r="P8029" s="36">
        <v>12</v>
      </c>
      <c r="Q8029" s="37">
        <v>86</v>
      </c>
      <c r="R8029" s="36">
        <v>10</v>
      </c>
      <c r="S8029" s="39">
        <f t="shared" si="279"/>
        <v>86</v>
      </c>
      <c r="T8029" s="34" t="s">
        <v>44</v>
      </c>
      <c r="U8029" s="12">
        <f>(alpha+(beta/(1+EXP((((-1)*ceta)+(delta*LN(speed)))+(epsilon*speed)))))</f>
        <v>0.17830307967216183</v>
      </c>
      <c r="V8029" s="8">
        <f t="shared" si="280"/>
        <v>86</v>
      </c>
    </row>
    <row r="8030" spans="1:22">
      <c r="A8030" s="34" t="s">
        <v>19</v>
      </c>
      <c r="B8030" s="34" t="s">
        <v>73</v>
      </c>
      <c r="C8030" s="5" t="s">
        <v>168</v>
      </c>
      <c r="D8030" s="35" t="s">
        <v>87</v>
      </c>
      <c r="E8030" s="36" t="s">
        <v>18</v>
      </c>
      <c r="F8030" s="37">
        <v>0</v>
      </c>
      <c r="G8030" s="38">
        <v>-0.02</v>
      </c>
      <c r="H8030" s="34">
        <v>0.98813067261377951</v>
      </c>
      <c r="I8030" s="35">
        <v>-0.18657290107927649</v>
      </c>
      <c r="J8030" s="35">
        <v>0.22304427009611064</v>
      </c>
      <c r="K8030" s="35">
        <v>-1.1057736922220791E-3</v>
      </c>
      <c r="L8030" s="35">
        <v>0</v>
      </c>
      <c r="M8030" s="35">
        <v>0</v>
      </c>
      <c r="N8030" s="35">
        <v>0</v>
      </c>
      <c r="O8030" s="35">
        <v>0</v>
      </c>
      <c r="P8030" s="36">
        <v>12</v>
      </c>
      <c r="Q8030" s="37">
        <v>86</v>
      </c>
      <c r="R8030" s="36">
        <v>5</v>
      </c>
      <c r="S8030" s="39">
        <f t="shared" si="279"/>
        <v>86</v>
      </c>
      <c r="T8030" s="34" t="s">
        <v>36</v>
      </c>
      <c r="U8030" s="12">
        <f>(1/(((ceta*(speed^2))+(beta*speed))+alpha))</f>
        <v>9.2447654362657811E-2</v>
      </c>
      <c r="V8030" s="8">
        <f t="shared" si="280"/>
        <v>86</v>
      </c>
    </row>
    <row r="8031" spans="1:22">
      <c r="A8031" s="34" t="s">
        <v>19</v>
      </c>
      <c r="B8031" s="34" t="s">
        <v>73</v>
      </c>
      <c r="C8031" s="5" t="s">
        <v>168</v>
      </c>
      <c r="D8031" s="35" t="s">
        <v>87</v>
      </c>
      <c r="E8031" s="36" t="s">
        <v>17</v>
      </c>
      <c r="F8031" s="37">
        <v>0</v>
      </c>
      <c r="G8031" s="38">
        <v>-0.02</v>
      </c>
      <c r="H8031" s="34">
        <v>0.98796826536206706</v>
      </c>
      <c r="I8031" s="35">
        <v>8.8257389967607516</v>
      </c>
      <c r="J8031" s="35">
        <v>-3.1975720119308346</v>
      </c>
      <c r="K8031" s="35">
        <v>-1.0852454095208901</v>
      </c>
      <c r="L8031" s="35">
        <v>0</v>
      </c>
      <c r="M8031" s="35">
        <v>0</v>
      </c>
      <c r="N8031" s="35">
        <v>0</v>
      </c>
      <c r="O8031" s="35">
        <v>0</v>
      </c>
      <c r="P8031" s="36">
        <v>12</v>
      </c>
      <c r="Q8031" s="37">
        <v>86</v>
      </c>
      <c r="R8031" s="36">
        <v>13</v>
      </c>
      <c r="S8031" s="39">
        <f t="shared" si="279"/>
        <v>86</v>
      </c>
      <c r="T8031" s="34" t="s">
        <v>50</v>
      </c>
      <c r="U8031" s="12">
        <f>EXP((alpha+(beta/speed))+(ceta*LN(speed)))</f>
        <v>52.169496778399719</v>
      </c>
      <c r="V8031" s="8">
        <f t="shared" si="280"/>
        <v>86</v>
      </c>
    </row>
    <row r="8032" spans="1:22">
      <c r="A8032" s="34" t="s">
        <v>19</v>
      </c>
      <c r="B8032" s="34" t="s">
        <v>73</v>
      </c>
      <c r="C8032" s="5" t="s">
        <v>168</v>
      </c>
      <c r="D8032" s="35" t="s">
        <v>87</v>
      </c>
      <c r="E8032" s="36" t="s">
        <v>15</v>
      </c>
      <c r="F8032" s="37">
        <v>50</v>
      </c>
      <c r="G8032" s="38">
        <v>-0.02</v>
      </c>
      <c r="H8032" s="34">
        <v>0.98317269161399101</v>
      </c>
      <c r="I8032" s="35">
        <v>0.66772754204442242</v>
      </c>
      <c r="J8032" s="35">
        <v>15.281082941129462</v>
      </c>
      <c r="K8032" s="35">
        <v>0.27538119026951186</v>
      </c>
      <c r="L8032" s="35">
        <v>0.39172557554866949</v>
      </c>
      <c r="M8032" s="35">
        <v>4.9901160277890252E-2</v>
      </c>
      <c r="N8032" s="35">
        <v>0</v>
      </c>
      <c r="O8032" s="35">
        <v>0</v>
      </c>
      <c r="P8032" s="36">
        <v>12</v>
      </c>
      <c r="Q8032" s="37">
        <v>86</v>
      </c>
      <c r="R8032" s="36">
        <v>10</v>
      </c>
      <c r="S8032" s="39">
        <f t="shared" si="279"/>
        <v>86</v>
      </c>
      <c r="T8032" s="34" t="s">
        <v>44</v>
      </c>
      <c r="U8032" s="12">
        <f>(alpha+(beta/(1+EXP((((-1)*ceta)+(delta*LN(speed)))+(epsilon*speed)))))</f>
        <v>0.71568083936971627</v>
      </c>
      <c r="V8032" s="8">
        <f t="shared" si="280"/>
        <v>86</v>
      </c>
    </row>
    <row r="8033" spans="1:22">
      <c r="A8033" s="34" t="s">
        <v>19</v>
      </c>
      <c r="B8033" s="34" t="s">
        <v>73</v>
      </c>
      <c r="C8033" s="5" t="s">
        <v>168</v>
      </c>
      <c r="D8033" s="35" t="s">
        <v>87</v>
      </c>
      <c r="E8033" s="36" t="s">
        <v>16</v>
      </c>
      <c r="F8033" s="37">
        <v>50</v>
      </c>
      <c r="G8033" s="38">
        <v>-0.02</v>
      </c>
      <c r="H8033" s="34">
        <v>0.98330129766608354</v>
      </c>
      <c r="I8033" s="35">
        <v>55.766453504843199</v>
      </c>
      <c r="J8033" s="35">
        <v>0.9858080812109018</v>
      </c>
      <c r="K8033" s="35">
        <v>-0.60057652046526844</v>
      </c>
      <c r="L8033" s="35">
        <v>0</v>
      </c>
      <c r="M8033" s="35">
        <v>0</v>
      </c>
      <c r="N8033" s="35">
        <v>0</v>
      </c>
      <c r="O8033" s="35">
        <v>0</v>
      </c>
      <c r="P8033" s="36">
        <v>12</v>
      </c>
      <c r="Q8033" s="37">
        <v>86</v>
      </c>
      <c r="R8033" s="36">
        <v>0</v>
      </c>
      <c r="S8033" s="39">
        <f t="shared" si="279"/>
        <v>86</v>
      </c>
      <c r="T8033" s="34" t="s">
        <v>29</v>
      </c>
      <c r="U8033" s="12">
        <f>((alpha*(beta^speed))*(speed^ceta))</f>
        <v>1.1238357420719169</v>
      </c>
      <c r="V8033" s="8">
        <f t="shared" si="280"/>
        <v>86</v>
      </c>
    </row>
    <row r="8034" spans="1:22">
      <c r="A8034" s="34" t="s">
        <v>19</v>
      </c>
      <c r="B8034" s="34" t="s">
        <v>73</v>
      </c>
      <c r="C8034" s="5" t="s">
        <v>168</v>
      </c>
      <c r="D8034" s="35" t="s">
        <v>87</v>
      </c>
      <c r="E8034" s="36" t="s">
        <v>14</v>
      </c>
      <c r="F8034" s="37">
        <v>50</v>
      </c>
      <c r="G8034" s="38">
        <v>-0.02</v>
      </c>
      <c r="H8034" s="34">
        <v>0.99626771617009613</v>
      </c>
      <c r="I8034" s="35">
        <v>-7.4794808869407869E-2</v>
      </c>
      <c r="J8034" s="35">
        <v>8.8319930713430056E-2</v>
      </c>
      <c r="K8034" s="35">
        <v>1.4742186082358308E-4</v>
      </c>
      <c r="L8034" s="35">
        <v>0</v>
      </c>
      <c r="M8034" s="35">
        <v>0</v>
      </c>
      <c r="N8034" s="35">
        <v>0</v>
      </c>
      <c r="O8034" s="35">
        <v>0</v>
      </c>
      <c r="P8034" s="36">
        <v>12</v>
      </c>
      <c r="Q8034" s="37">
        <v>86</v>
      </c>
      <c r="R8034" s="36">
        <v>5</v>
      </c>
      <c r="S8034" s="39">
        <f t="shared" si="279"/>
        <v>86</v>
      </c>
      <c r="T8034" s="34" t="s">
        <v>36</v>
      </c>
      <c r="U8034" s="12">
        <f>(1/(((ceta*(speed^2))+(beta*speed))+alpha))</f>
        <v>0.11612983866931162</v>
      </c>
      <c r="V8034" s="8">
        <f t="shared" si="280"/>
        <v>86</v>
      </c>
    </row>
    <row r="8035" spans="1:22">
      <c r="A8035" s="34" t="s">
        <v>19</v>
      </c>
      <c r="B8035" s="34" t="s">
        <v>73</v>
      </c>
      <c r="C8035" s="5" t="s">
        <v>168</v>
      </c>
      <c r="D8035" s="35" t="s">
        <v>87</v>
      </c>
      <c r="E8035" s="36" t="s">
        <v>18</v>
      </c>
      <c r="F8035" s="37">
        <v>50</v>
      </c>
      <c r="G8035" s="38">
        <v>-0.02</v>
      </c>
      <c r="H8035" s="34">
        <v>0.99414940434524468</v>
      </c>
      <c r="I8035" s="35">
        <v>3.1534215769454246</v>
      </c>
      <c r="J8035" s="35">
        <v>0.99784120213331839</v>
      </c>
      <c r="K8035" s="35">
        <v>-0.82024159042647682</v>
      </c>
      <c r="L8035" s="35">
        <v>0</v>
      </c>
      <c r="M8035" s="35">
        <v>0</v>
      </c>
      <c r="N8035" s="35">
        <v>0</v>
      </c>
      <c r="O8035" s="35">
        <v>0</v>
      </c>
      <c r="P8035" s="36">
        <v>12</v>
      </c>
      <c r="Q8035" s="37">
        <v>86</v>
      </c>
      <c r="R8035" s="36">
        <v>0</v>
      </c>
      <c r="S8035" s="39">
        <f t="shared" si="279"/>
        <v>86</v>
      </c>
      <c r="T8035" s="34" t="s">
        <v>29</v>
      </c>
      <c r="U8035" s="12">
        <f>((alpha*(beta^speed))*(speed^ceta))</f>
        <v>6.7812405057458308E-2</v>
      </c>
      <c r="V8035" s="8">
        <f t="shared" si="280"/>
        <v>86</v>
      </c>
    </row>
    <row r="8036" spans="1:22">
      <c r="A8036" s="34" t="s">
        <v>19</v>
      </c>
      <c r="B8036" s="34" t="s">
        <v>73</v>
      </c>
      <c r="C8036" s="5" t="s">
        <v>168</v>
      </c>
      <c r="D8036" s="35" t="s">
        <v>87</v>
      </c>
      <c r="E8036" s="36" t="s">
        <v>17</v>
      </c>
      <c r="F8036" s="37">
        <v>50</v>
      </c>
      <c r="G8036" s="38">
        <v>-0.02</v>
      </c>
      <c r="H8036" s="34">
        <v>0.97657650965649967</v>
      </c>
      <c r="I8036" s="35">
        <v>1616.3373434780301</v>
      </c>
      <c r="J8036" s="35">
        <v>0.98429987482896097</v>
      </c>
      <c r="K8036" s="35">
        <v>-0.51609292501648296</v>
      </c>
      <c r="L8036" s="35">
        <v>0</v>
      </c>
      <c r="M8036" s="35">
        <v>0</v>
      </c>
      <c r="N8036" s="35">
        <v>0</v>
      </c>
      <c r="O8036" s="35">
        <v>0</v>
      </c>
      <c r="P8036" s="36">
        <v>12</v>
      </c>
      <c r="Q8036" s="37">
        <v>86</v>
      </c>
      <c r="R8036" s="36">
        <v>0</v>
      </c>
      <c r="S8036" s="39">
        <f t="shared" si="279"/>
        <v>86</v>
      </c>
      <c r="T8036" s="34" t="s">
        <v>29</v>
      </c>
      <c r="U8036" s="12">
        <f>((alpha*(beta^speed))*(speed^ceta))</f>
        <v>41.601597918570356</v>
      </c>
      <c r="V8036" s="8">
        <f t="shared" si="280"/>
        <v>86</v>
      </c>
    </row>
    <row r="8037" spans="1:22">
      <c r="A8037" s="34" t="s">
        <v>19</v>
      </c>
      <c r="B8037" s="34" t="s">
        <v>73</v>
      </c>
      <c r="C8037" s="5" t="s">
        <v>168</v>
      </c>
      <c r="D8037" s="35" t="s">
        <v>87</v>
      </c>
      <c r="E8037" s="36" t="s">
        <v>15</v>
      </c>
      <c r="F8037" s="37">
        <v>100</v>
      </c>
      <c r="G8037" s="38">
        <v>-0.02</v>
      </c>
      <c r="H8037" s="34">
        <v>0.9772122913127852</v>
      </c>
      <c r="I8037" s="35">
        <v>-1.7248471836311011E-5</v>
      </c>
      <c r="J8037" s="35">
        <v>3.4710595056221404E-3</v>
      </c>
      <c r="K8037" s="35">
        <v>-0.23905329620015159</v>
      </c>
      <c r="L8037" s="35">
        <v>6.4649448869426189</v>
      </c>
      <c r="M8037" s="35">
        <v>0</v>
      </c>
      <c r="N8037" s="35">
        <v>0</v>
      </c>
      <c r="O8037" s="35">
        <v>0</v>
      </c>
      <c r="P8037" s="36">
        <v>12</v>
      </c>
      <c r="Q8037" s="37">
        <v>86</v>
      </c>
      <c r="R8037" s="36">
        <v>14</v>
      </c>
      <c r="S8037" s="39">
        <f t="shared" si="279"/>
        <v>86</v>
      </c>
      <c r="T8037" s="34" t="s">
        <v>51</v>
      </c>
      <c r="U8037" s="12">
        <f>(((alpha*(speed^3))+(beta*(speed^2))+(ceta*speed))+delta)</f>
        <v>0.60732351499429615</v>
      </c>
      <c r="V8037" s="8">
        <f t="shared" si="280"/>
        <v>86</v>
      </c>
    </row>
    <row r="8038" spans="1:22">
      <c r="A8038" s="34" t="s">
        <v>19</v>
      </c>
      <c r="B8038" s="34" t="s">
        <v>73</v>
      </c>
      <c r="C8038" s="5" t="s">
        <v>168</v>
      </c>
      <c r="D8038" s="35" t="s">
        <v>87</v>
      </c>
      <c r="E8038" s="36" t="s">
        <v>16</v>
      </c>
      <c r="F8038" s="37">
        <v>100</v>
      </c>
      <c r="G8038" s="38">
        <v>-0.02</v>
      </c>
      <c r="H8038" s="34">
        <v>0.97684064332773923</v>
      </c>
      <c r="I8038" s="35">
        <v>-3.1557554109801917</v>
      </c>
      <c r="J8038" s="35">
        <v>102.49088687445182</v>
      </c>
      <c r="K8038" s="35">
        <v>-0.23024659926397426</v>
      </c>
      <c r="L8038" s="35">
        <v>0.63034229975413181</v>
      </c>
      <c r="M8038" s="35">
        <v>1.4338666925524078E-3</v>
      </c>
      <c r="N8038" s="35">
        <v>0</v>
      </c>
      <c r="O8038" s="35">
        <v>0</v>
      </c>
      <c r="P8038" s="36">
        <v>12</v>
      </c>
      <c r="Q8038" s="37">
        <v>86</v>
      </c>
      <c r="R8038" s="36">
        <v>10</v>
      </c>
      <c r="S8038" s="39">
        <f t="shared" si="279"/>
        <v>86</v>
      </c>
      <c r="T8038" s="34" t="s">
        <v>44</v>
      </c>
      <c r="U8038" s="12">
        <f>(alpha+(beta/(1+EXP((((-1)*ceta)+(delta*LN(speed)))+(epsilon*speed)))))</f>
        <v>1.0102372811450846</v>
      </c>
      <c r="V8038" s="8">
        <f t="shared" si="280"/>
        <v>86</v>
      </c>
    </row>
    <row r="8039" spans="1:22">
      <c r="A8039" s="34" t="s">
        <v>19</v>
      </c>
      <c r="B8039" s="34" t="s">
        <v>73</v>
      </c>
      <c r="C8039" s="5" t="s">
        <v>168</v>
      </c>
      <c r="D8039" s="35" t="s">
        <v>87</v>
      </c>
      <c r="E8039" s="36" t="s">
        <v>14</v>
      </c>
      <c r="F8039" s="37">
        <v>100</v>
      </c>
      <c r="G8039" s="38">
        <v>-0.02</v>
      </c>
      <c r="H8039" s="34">
        <v>0.99602096055493006</v>
      </c>
      <c r="I8039" s="35">
        <v>-5.5976137204563327E-2</v>
      </c>
      <c r="J8039" s="35">
        <v>9.0017541882646102E-2</v>
      </c>
      <c r="K8039" s="35">
        <v>2.399499229126372E-4</v>
      </c>
      <c r="L8039" s="35">
        <v>0</v>
      </c>
      <c r="M8039" s="35">
        <v>0</v>
      </c>
      <c r="N8039" s="35">
        <v>0</v>
      </c>
      <c r="O8039" s="35">
        <v>0</v>
      </c>
      <c r="P8039" s="36">
        <v>12</v>
      </c>
      <c r="Q8039" s="37">
        <v>86</v>
      </c>
      <c r="R8039" s="36">
        <v>5</v>
      </c>
      <c r="S8039" s="39">
        <f t="shared" si="279"/>
        <v>86</v>
      </c>
      <c r="T8039" s="34" t="s">
        <v>36</v>
      </c>
      <c r="U8039" s="12">
        <f>(1/(((ceta*(speed^2))+(beta*speed))+alpha))</f>
        <v>0.10570598703959254</v>
      </c>
      <c r="V8039" s="8">
        <f t="shared" si="280"/>
        <v>86</v>
      </c>
    </row>
    <row r="8040" spans="1:22">
      <c r="A8040" s="34" t="s">
        <v>19</v>
      </c>
      <c r="B8040" s="34" t="s">
        <v>73</v>
      </c>
      <c r="C8040" s="5" t="s">
        <v>168</v>
      </c>
      <c r="D8040" s="35" t="s">
        <v>87</v>
      </c>
      <c r="E8040" s="36" t="s">
        <v>18</v>
      </c>
      <c r="F8040" s="37">
        <v>100</v>
      </c>
      <c r="G8040" s="38">
        <v>-0.02</v>
      </c>
      <c r="H8040" s="34">
        <v>0.99323151279098532</v>
      </c>
      <c r="I8040" s="35">
        <v>4.5474813696894316E-2</v>
      </c>
      <c r="J8040" s="35">
        <v>-1.3904460179351179</v>
      </c>
      <c r="K8040" s="35">
        <v>0.3551951070145466</v>
      </c>
      <c r="L8040" s="35">
        <v>0.54482907186156615</v>
      </c>
      <c r="M8040" s="35">
        <v>0</v>
      </c>
      <c r="N8040" s="35">
        <v>0</v>
      </c>
      <c r="O8040" s="35">
        <v>0</v>
      </c>
      <c r="P8040" s="36">
        <v>12</v>
      </c>
      <c r="Q8040" s="37">
        <v>86</v>
      </c>
      <c r="R8040" s="36">
        <v>8</v>
      </c>
      <c r="S8040" s="39">
        <f t="shared" si="279"/>
        <v>86</v>
      </c>
      <c r="T8040" s="34" t="s">
        <v>40</v>
      </c>
      <c r="U8040" s="12">
        <f>(alpha-(beta*EXP(((-1)*ceta)*(speed^delta))))</f>
        <v>7.0388511977078155E-2</v>
      </c>
      <c r="V8040" s="8">
        <f t="shared" si="280"/>
        <v>86</v>
      </c>
    </row>
    <row r="8041" spans="1:22">
      <c r="A8041" s="34" t="s">
        <v>19</v>
      </c>
      <c r="B8041" s="34" t="s">
        <v>73</v>
      </c>
      <c r="C8041" s="5" t="s">
        <v>168</v>
      </c>
      <c r="D8041" s="35" t="s">
        <v>87</v>
      </c>
      <c r="E8041" s="36" t="s">
        <v>17</v>
      </c>
      <c r="F8041" s="37">
        <v>100</v>
      </c>
      <c r="G8041" s="38">
        <v>-0.02</v>
      </c>
      <c r="H8041" s="34">
        <v>0.96639372834298609</v>
      </c>
      <c r="I8041" s="35">
        <v>-1.8103426354236607E-3</v>
      </c>
      <c r="J8041" s="35">
        <v>0.3366719165654094</v>
      </c>
      <c r="K8041" s="35">
        <v>-22.530204798795719</v>
      </c>
      <c r="L8041" s="35">
        <v>618.04358371872388</v>
      </c>
      <c r="M8041" s="35">
        <v>0</v>
      </c>
      <c r="N8041" s="35">
        <v>0</v>
      </c>
      <c r="O8041" s="35">
        <v>0</v>
      </c>
      <c r="P8041" s="36">
        <v>12</v>
      </c>
      <c r="Q8041" s="37">
        <v>86</v>
      </c>
      <c r="R8041" s="36">
        <v>14</v>
      </c>
      <c r="S8041" s="39">
        <f t="shared" si="279"/>
        <v>86</v>
      </c>
      <c r="T8041" s="34" t="s">
        <v>51</v>
      </c>
      <c r="U8041" s="12">
        <f>(((alpha*(speed^3))+(beta*(speed^2))+(ceta*speed))+delta)</f>
        <v>18.992170623028073</v>
      </c>
      <c r="V8041" s="8">
        <f t="shared" si="280"/>
        <v>86</v>
      </c>
    </row>
    <row r="8042" spans="1:22">
      <c r="A8042" s="34" t="s">
        <v>19</v>
      </c>
      <c r="B8042" s="34" t="s">
        <v>73</v>
      </c>
      <c r="C8042" s="5" t="s">
        <v>168</v>
      </c>
      <c r="D8042" s="35" t="s">
        <v>87</v>
      </c>
      <c r="E8042" s="36" t="s">
        <v>15</v>
      </c>
      <c r="F8042" s="37">
        <v>0</v>
      </c>
      <c r="G8042" s="38">
        <v>0.02</v>
      </c>
      <c r="H8042" s="34">
        <v>0.97376497511453319</v>
      </c>
      <c r="I8042" s="35">
        <v>1.3275519962552724</v>
      </c>
      <c r="J8042" s="35">
        <v>20.529535589618249</v>
      </c>
      <c r="K8042" s="35">
        <v>-6.6470162797404628E-2</v>
      </c>
      <c r="L8042" s="35">
        <v>0.43896922873146627</v>
      </c>
      <c r="M8042" s="35">
        <v>5.1569020540121878E-2</v>
      </c>
      <c r="N8042" s="35">
        <v>0</v>
      </c>
      <c r="O8042" s="35">
        <v>0</v>
      </c>
      <c r="P8042" s="36">
        <v>12</v>
      </c>
      <c r="Q8042" s="37">
        <v>86</v>
      </c>
      <c r="R8042" s="36">
        <v>10</v>
      </c>
      <c r="S8042" s="39">
        <f t="shared" si="279"/>
        <v>86</v>
      </c>
      <c r="T8042" s="34" t="s">
        <v>44</v>
      </c>
      <c r="U8042" s="12">
        <f>(alpha+(beta/(1+EXP((((-1)*ceta)+(delta*LN(speed)))+(epsilon*speed)))))</f>
        <v>1.3597313116853407</v>
      </c>
      <c r="V8042" s="8">
        <f t="shared" si="280"/>
        <v>86</v>
      </c>
    </row>
    <row r="8043" spans="1:22">
      <c r="A8043" s="34" t="s">
        <v>19</v>
      </c>
      <c r="B8043" s="34" t="s">
        <v>73</v>
      </c>
      <c r="C8043" s="5" t="s">
        <v>168</v>
      </c>
      <c r="D8043" s="35" t="s">
        <v>87</v>
      </c>
      <c r="E8043" s="36" t="s">
        <v>16</v>
      </c>
      <c r="F8043" s="37">
        <v>0</v>
      </c>
      <c r="G8043" s="38">
        <v>0.02</v>
      </c>
      <c r="H8043" s="34">
        <v>0.99470286989646339</v>
      </c>
      <c r="I8043" s="35">
        <v>9.9259805396048364</v>
      </c>
      <c r="J8043" s="35">
        <v>-8.1001991621860947E-2</v>
      </c>
      <c r="K8043" s="35">
        <v>139.01945451543386</v>
      </c>
      <c r="L8043" s="35">
        <v>-1.1734519871233149</v>
      </c>
      <c r="M8043" s="35">
        <v>0</v>
      </c>
      <c r="N8043" s="35">
        <v>0</v>
      </c>
      <c r="O8043" s="35">
        <v>0</v>
      </c>
      <c r="P8043" s="36">
        <v>12</v>
      </c>
      <c r="Q8043" s="37">
        <v>86</v>
      </c>
      <c r="R8043" s="36">
        <v>1</v>
      </c>
      <c r="S8043" s="39">
        <f t="shared" si="279"/>
        <v>86</v>
      </c>
      <c r="T8043" s="34" t="s">
        <v>30</v>
      </c>
      <c r="U8043" s="12">
        <f>((alpha*(speed^beta))+(ceta*(speed^delta)))</f>
        <v>7.6660157291004731</v>
      </c>
      <c r="V8043" s="8">
        <f t="shared" si="280"/>
        <v>86</v>
      </c>
    </row>
    <row r="8044" spans="1:22">
      <c r="A8044" s="34" t="s">
        <v>19</v>
      </c>
      <c r="B8044" s="34" t="s">
        <v>73</v>
      </c>
      <c r="C8044" s="5" t="s">
        <v>168</v>
      </c>
      <c r="D8044" s="35" t="s">
        <v>87</v>
      </c>
      <c r="E8044" s="36" t="s">
        <v>14</v>
      </c>
      <c r="F8044" s="37">
        <v>0</v>
      </c>
      <c r="G8044" s="38">
        <v>0.02</v>
      </c>
      <c r="H8044" s="34">
        <v>0.99732501609013058</v>
      </c>
      <c r="I8044" s="35">
        <v>97.269658456488003</v>
      </c>
      <c r="J8044" s="35">
        <v>-2.8471894742885002</v>
      </c>
      <c r="K8044" s="35">
        <v>8.4699932137194871</v>
      </c>
      <c r="L8044" s="35">
        <v>-0.82222040595757873</v>
      </c>
      <c r="M8044" s="35">
        <v>0</v>
      </c>
      <c r="N8044" s="35">
        <v>0</v>
      </c>
      <c r="O8044" s="35">
        <v>0</v>
      </c>
      <c r="P8044" s="36">
        <v>12</v>
      </c>
      <c r="Q8044" s="37">
        <v>86</v>
      </c>
      <c r="R8044" s="36">
        <v>1</v>
      </c>
      <c r="S8044" s="39">
        <f t="shared" si="279"/>
        <v>86</v>
      </c>
      <c r="T8044" s="34" t="s">
        <v>30</v>
      </c>
      <c r="U8044" s="12">
        <f>((alpha*(speed^beta))+(ceta*(speed^delta)))</f>
        <v>0.2177217945730241</v>
      </c>
      <c r="V8044" s="8">
        <f t="shared" si="280"/>
        <v>86</v>
      </c>
    </row>
    <row r="8045" spans="1:22">
      <c r="A8045" s="34" t="s">
        <v>19</v>
      </c>
      <c r="B8045" s="34" t="s">
        <v>73</v>
      </c>
      <c r="C8045" s="5" t="s">
        <v>168</v>
      </c>
      <c r="D8045" s="35" t="s">
        <v>87</v>
      </c>
      <c r="E8045" s="36" t="s">
        <v>18</v>
      </c>
      <c r="F8045" s="37">
        <v>0</v>
      </c>
      <c r="G8045" s="38">
        <v>0.02</v>
      </c>
      <c r="H8045" s="34">
        <v>0.99702613729858902</v>
      </c>
      <c r="I8045" s="35">
        <v>0.51263668747398639</v>
      </c>
      <c r="J8045" s="35">
        <v>-0.34641731154228084</v>
      </c>
      <c r="K8045" s="35">
        <v>8.6303002301185803</v>
      </c>
      <c r="L8045" s="35">
        <v>-1.479200910158154</v>
      </c>
      <c r="M8045" s="35">
        <v>0</v>
      </c>
      <c r="N8045" s="35">
        <v>0</v>
      </c>
      <c r="O8045" s="35">
        <v>0</v>
      </c>
      <c r="P8045" s="36">
        <v>12</v>
      </c>
      <c r="Q8045" s="37">
        <v>86</v>
      </c>
      <c r="R8045" s="36">
        <v>1</v>
      </c>
      <c r="S8045" s="39">
        <f t="shared" si="279"/>
        <v>86</v>
      </c>
      <c r="T8045" s="34" t="s">
        <v>30</v>
      </c>
      <c r="U8045" s="12">
        <f>((alpha*(speed^beta))+(ceta*(speed^delta)))</f>
        <v>0.12143523917063193</v>
      </c>
      <c r="V8045" s="8">
        <f t="shared" si="280"/>
        <v>86</v>
      </c>
    </row>
    <row r="8046" spans="1:22">
      <c r="A8046" s="34" t="s">
        <v>19</v>
      </c>
      <c r="B8046" s="34" t="s">
        <v>73</v>
      </c>
      <c r="C8046" s="5" t="s">
        <v>168</v>
      </c>
      <c r="D8046" s="35" t="s">
        <v>87</v>
      </c>
      <c r="E8046" s="36" t="s">
        <v>17</v>
      </c>
      <c r="F8046" s="37">
        <v>0</v>
      </c>
      <c r="G8046" s="38">
        <v>0.02</v>
      </c>
      <c r="H8046" s="34">
        <v>0.99000888183075952</v>
      </c>
      <c r="I8046" s="35">
        <v>2506.5919436981862</v>
      </c>
      <c r="J8046" s="35">
        <v>1.0098502695087677</v>
      </c>
      <c r="K8046" s="35">
        <v>-0.6642624711328885</v>
      </c>
      <c r="L8046" s="35">
        <v>0</v>
      </c>
      <c r="M8046" s="35">
        <v>0</v>
      </c>
      <c r="N8046" s="35">
        <v>0</v>
      </c>
      <c r="O8046" s="35">
        <v>0</v>
      </c>
      <c r="P8046" s="36">
        <v>12</v>
      </c>
      <c r="Q8046" s="37">
        <v>86</v>
      </c>
      <c r="R8046" s="36">
        <v>0</v>
      </c>
      <c r="S8046" s="39">
        <f t="shared" si="279"/>
        <v>86</v>
      </c>
      <c r="T8046" s="34" t="s">
        <v>29</v>
      </c>
      <c r="U8046" s="12">
        <f>((alpha*(beta^speed))*(speed^ceta))</f>
        <v>302.11319201072411</v>
      </c>
      <c r="V8046" s="8">
        <f t="shared" si="280"/>
        <v>86</v>
      </c>
    </row>
    <row r="8047" spans="1:22">
      <c r="A8047" s="34" t="s">
        <v>19</v>
      </c>
      <c r="B8047" s="34" t="s">
        <v>73</v>
      </c>
      <c r="C8047" s="5" t="s">
        <v>168</v>
      </c>
      <c r="D8047" s="35" t="s">
        <v>87</v>
      </c>
      <c r="E8047" s="36" t="s">
        <v>15</v>
      </c>
      <c r="F8047" s="37">
        <v>50</v>
      </c>
      <c r="G8047" s="38">
        <v>0.02</v>
      </c>
      <c r="H8047" s="34">
        <v>0.9388453418945657</v>
      </c>
      <c r="I8047" s="35">
        <v>-1.8573589139272987E-5</v>
      </c>
      <c r="J8047" s="35">
        <v>3.5804678276295837E-3</v>
      </c>
      <c r="K8047" s="35">
        <v>-0.23307113124717957</v>
      </c>
      <c r="L8047" s="35">
        <v>6.9374608649915279</v>
      </c>
      <c r="M8047" s="35">
        <v>0</v>
      </c>
      <c r="N8047" s="35">
        <v>0</v>
      </c>
      <c r="O8047" s="35">
        <v>0</v>
      </c>
      <c r="P8047" s="36">
        <v>12</v>
      </c>
      <c r="Q8047" s="37">
        <v>86</v>
      </c>
      <c r="R8047" s="36">
        <v>14</v>
      </c>
      <c r="S8047" s="39">
        <f t="shared" si="279"/>
        <v>86</v>
      </c>
      <c r="T8047" s="34" t="s">
        <v>51</v>
      </c>
      <c r="U8047" s="12">
        <f>(((alpha*(speed^3))+(beta*(speed^2))+(ceta*speed))+delta)</f>
        <v>1.5606408173130673</v>
      </c>
      <c r="V8047" s="8">
        <f t="shared" si="280"/>
        <v>86</v>
      </c>
    </row>
    <row r="8048" spans="1:22">
      <c r="A8048" s="34" t="s">
        <v>19</v>
      </c>
      <c r="B8048" s="34" t="s">
        <v>73</v>
      </c>
      <c r="C8048" s="5" t="s">
        <v>168</v>
      </c>
      <c r="D8048" s="35" t="s">
        <v>87</v>
      </c>
      <c r="E8048" s="36" t="s">
        <v>16</v>
      </c>
      <c r="F8048" s="37">
        <v>50</v>
      </c>
      <c r="G8048" s="38">
        <v>0.02</v>
      </c>
      <c r="H8048" s="34">
        <v>0.99392405561080122</v>
      </c>
      <c r="I8048" s="35">
        <v>3.2653186990797396</v>
      </c>
      <c r="J8048" s="35">
        <v>2.9797019867595167</v>
      </c>
      <c r="K8048" s="35">
        <v>-0.23224938674105078</v>
      </c>
      <c r="L8048" s="35">
        <v>0</v>
      </c>
      <c r="M8048" s="35">
        <v>0</v>
      </c>
      <c r="N8048" s="35">
        <v>0</v>
      </c>
      <c r="O8048" s="35">
        <v>0</v>
      </c>
      <c r="P8048" s="36">
        <v>12</v>
      </c>
      <c r="Q8048" s="37">
        <v>86</v>
      </c>
      <c r="R8048" s="36">
        <v>13</v>
      </c>
      <c r="S8048" s="39">
        <f t="shared" si="279"/>
        <v>86</v>
      </c>
      <c r="T8048" s="34" t="s">
        <v>50</v>
      </c>
      <c r="U8048" s="12">
        <f>EXP((alpha+(beta/speed))+(ceta*LN(speed)))</f>
        <v>9.6354303746857415</v>
      </c>
      <c r="V8048" s="8">
        <f t="shared" si="280"/>
        <v>86</v>
      </c>
    </row>
    <row r="8049" spans="1:22">
      <c r="A8049" s="34" t="s">
        <v>19</v>
      </c>
      <c r="B8049" s="34" t="s">
        <v>73</v>
      </c>
      <c r="C8049" s="5" t="s">
        <v>168</v>
      </c>
      <c r="D8049" s="35" t="s">
        <v>87</v>
      </c>
      <c r="E8049" s="36" t="s">
        <v>14</v>
      </c>
      <c r="F8049" s="37">
        <v>50</v>
      </c>
      <c r="G8049" s="38">
        <v>0.02</v>
      </c>
      <c r="H8049" s="34">
        <v>0.99658250887108235</v>
      </c>
      <c r="I8049" s="35">
        <v>13.083893405139545</v>
      </c>
      <c r="J8049" s="35">
        <v>1.0071532813495681</v>
      </c>
      <c r="K8049" s="35">
        <v>-1.0123504842602522</v>
      </c>
      <c r="L8049" s="35">
        <v>0</v>
      </c>
      <c r="M8049" s="35">
        <v>0</v>
      </c>
      <c r="N8049" s="35">
        <v>0</v>
      </c>
      <c r="O8049" s="35">
        <v>0</v>
      </c>
      <c r="P8049" s="36">
        <v>12</v>
      </c>
      <c r="Q8049" s="37">
        <v>86</v>
      </c>
      <c r="R8049" s="36">
        <v>0</v>
      </c>
      <c r="S8049" s="39">
        <f t="shared" si="279"/>
        <v>86</v>
      </c>
      <c r="T8049" s="34" t="s">
        <v>29</v>
      </c>
      <c r="U8049" s="12">
        <f>((alpha*(beta^speed))*(speed^ceta))</f>
        <v>0.26580659198122547</v>
      </c>
      <c r="V8049" s="8">
        <f t="shared" si="280"/>
        <v>86</v>
      </c>
    </row>
    <row r="8050" spans="1:22">
      <c r="A8050" s="34" t="s">
        <v>19</v>
      </c>
      <c r="B8050" s="34" t="s">
        <v>73</v>
      </c>
      <c r="C8050" s="5" t="s">
        <v>168</v>
      </c>
      <c r="D8050" s="35" t="s">
        <v>87</v>
      </c>
      <c r="E8050" s="36" t="s">
        <v>18</v>
      </c>
      <c r="F8050" s="37">
        <v>50</v>
      </c>
      <c r="G8050" s="38">
        <v>0.02</v>
      </c>
      <c r="H8050" s="34">
        <v>0.98923095851571641</v>
      </c>
      <c r="I8050" s="35">
        <v>3.1150750023543767</v>
      </c>
      <c r="J8050" s="35">
        <v>1.0080329277759164</v>
      </c>
      <c r="K8050" s="35">
        <v>-0.82458850650980553</v>
      </c>
      <c r="L8050" s="35">
        <v>0</v>
      </c>
      <c r="M8050" s="35">
        <v>0</v>
      </c>
      <c r="N8050" s="35">
        <v>0</v>
      </c>
      <c r="O8050" s="35">
        <v>0</v>
      </c>
      <c r="P8050" s="36">
        <v>12</v>
      </c>
      <c r="Q8050" s="37">
        <v>86</v>
      </c>
      <c r="R8050" s="36">
        <v>0</v>
      </c>
      <c r="S8050" s="39">
        <f t="shared" si="279"/>
        <v>86</v>
      </c>
      <c r="T8050" s="34" t="s">
        <v>29</v>
      </c>
      <c r="U8050" s="12">
        <f>((alpha*(beta^speed))*(speed^ceta))</f>
        <v>0.15744509312414467</v>
      </c>
      <c r="V8050" s="8">
        <f t="shared" si="280"/>
        <v>86</v>
      </c>
    </row>
    <row r="8051" spans="1:22">
      <c r="A8051" s="34" t="s">
        <v>19</v>
      </c>
      <c r="B8051" s="34" t="s">
        <v>73</v>
      </c>
      <c r="C8051" s="5" t="s">
        <v>168</v>
      </c>
      <c r="D8051" s="35" t="s">
        <v>87</v>
      </c>
      <c r="E8051" s="36" t="s">
        <v>17</v>
      </c>
      <c r="F8051" s="37">
        <v>50</v>
      </c>
      <c r="G8051" s="38">
        <v>0.02</v>
      </c>
      <c r="H8051" s="34">
        <v>0.98107634236002894</v>
      </c>
      <c r="I8051" s="35">
        <v>2231.166833477615</v>
      </c>
      <c r="J8051" s="35">
        <v>1.0072449007560762</v>
      </c>
      <c r="K8051" s="35">
        <v>-0.51833471887808702</v>
      </c>
      <c r="L8051" s="35">
        <v>0</v>
      </c>
      <c r="M8051" s="35">
        <v>0</v>
      </c>
      <c r="N8051" s="35">
        <v>0</v>
      </c>
      <c r="O8051" s="35">
        <v>0</v>
      </c>
      <c r="P8051" s="36">
        <v>12</v>
      </c>
      <c r="Q8051" s="37">
        <v>86</v>
      </c>
      <c r="R8051" s="36">
        <v>0</v>
      </c>
      <c r="S8051" s="39">
        <f t="shared" si="279"/>
        <v>86</v>
      </c>
      <c r="T8051" s="34" t="s">
        <v>29</v>
      </c>
      <c r="U8051" s="12">
        <f>((alpha*(beta^speed))*(speed^ceta))</f>
        <v>412.50668670153726</v>
      </c>
      <c r="V8051" s="8">
        <f t="shared" si="280"/>
        <v>86</v>
      </c>
    </row>
    <row r="8052" spans="1:22">
      <c r="A8052" s="34" t="s">
        <v>19</v>
      </c>
      <c r="B8052" s="34" t="s">
        <v>73</v>
      </c>
      <c r="C8052" s="5" t="s">
        <v>168</v>
      </c>
      <c r="D8052" s="35" t="s">
        <v>87</v>
      </c>
      <c r="E8052" s="36" t="s">
        <v>15</v>
      </c>
      <c r="F8052" s="37">
        <v>100</v>
      </c>
      <c r="G8052" s="38">
        <v>0.02</v>
      </c>
      <c r="H8052" s="34">
        <v>0.94330364366432062</v>
      </c>
      <c r="I8052" s="35">
        <v>-1.5111114642031511E-5</v>
      </c>
      <c r="J8052" s="35">
        <v>3.0997966088898033E-3</v>
      </c>
      <c r="K8052" s="35">
        <v>-0.22293943967655044</v>
      </c>
      <c r="L8052" s="35">
        <v>7.4321575371042403</v>
      </c>
      <c r="M8052" s="35">
        <v>0</v>
      </c>
      <c r="N8052" s="35">
        <v>0</v>
      </c>
      <c r="O8052" s="35">
        <v>0</v>
      </c>
      <c r="P8052" s="36">
        <v>12</v>
      </c>
      <c r="Q8052" s="37">
        <v>85</v>
      </c>
      <c r="R8052" s="36">
        <v>14</v>
      </c>
      <c r="S8052" s="39">
        <f t="shared" si="279"/>
        <v>85</v>
      </c>
      <c r="T8052" s="34" t="s">
        <v>51</v>
      </c>
      <c r="U8052" s="12">
        <f>(((alpha*(speed^3))+(beta*(speed^2))+(ceta*speed))+delta)</f>
        <v>1.5982223842886807</v>
      </c>
      <c r="V8052" s="8">
        <f t="shared" si="280"/>
        <v>85</v>
      </c>
    </row>
    <row r="8053" spans="1:22">
      <c r="A8053" s="34" t="s">
        <v>19</v>
      </c>
      <c r="B8053" s="34" t="s">
        <v>73</v>
      </c>
      <c r="C8053" s="5" t="s">
        <v>168</v>
      </c>
      <c r="D8053" s="35" t="s">
        <v>87</v>
      </c>
      <c r="E8053" s="36" t="s">
        <v>16</v>
      </c>
      <c r="F8053" s="37">
        <v>100</v>
      </c>
      <c r="G8053" s="38">
        <v>0.02</v>
      </c>
      <c r="H8053" s="34">
        <v>0.99005499077431558</v>
      </c>
      <c r="I8053" s="35">
        <v>3.4527540532980927</v>
      </c>
      <c r="J8053" s="35">
        <v>2.4653905848549118</v>
      </c>
      <c r="K8053" s="35">
        <v>-0.22701877721309047</v>
      </c>
      <c r="L8053" s="35">
        <v>0</v>
      </c>
      <c r="M8053" s="35">
        <v>0</v>
      </c>
      <c r="N8053" s="35">
        <v>0</v>
      </c>
      <c r="O8053" s="35">
        <v>0</v>
      </c>
      <c r="P8053" s="36">
        <v>12</v>
      </c>
      <c r="Q8053" s="37">
        <v>85</v>
      </c>
      <c r="R8053" s="36">
        <v>13</v>
      </c>
      <c r="S8053" s="39">
        <f t="shared" si="279"/>
        <v>85</v>
      </c>
      <c r="T8053" s="34" t="s">
        <v>50</v>
      </c>
      <c r="U8053" s="12">
        <f>EXP((alpha+(beta/speed))+(ceta*LN(speed)))</f>
        <v>11.860260911150093</v>
      </c>
      <c r="V8053" s="8">
        <f t="shared" si="280"/>
        <v>85</v>
      </c>
    </row>
    <row r="8054" spans="1:22">
      <c r="A8054" s="34" t="s">
        <v>19</v>
      </c>
      <c r="B8054" s="34" t="s">
        <v>73</v>
      </c>
      <c r="C8054" s="5" t="s">
        <v>168</v>
      </c>
      <c r="D8054" s="35" t="s">
        <v>87</v>
      </c>
      <c r="E8054" s="36" t="s">
        <v>14</v>
      </c>
      <c r="F8054" s="37">
        <v>100</v>
      </c>
      <c r="G8054" s="38">
        <v>0.02</v>
      </c>
      <c r="H8054" s="34">
        <v>0.99624256256101273</v>
      </c>
      <c r="I8054" s="35">
        <v>11.799130469926551</v>
      </c>
      <c r="J8054" s="35">
        <v>1.0086335447425334</v>
      </c>
      <c r="K8054" s="35">
        <v>-0.98447141694583973</v>
      </c>
      <c r="L8054" s="35">
        <v>0</v>
      </c>
      <c r="M8054" s="35">
        <v>0</v>
      </c>
      <c r="N8054" s="35">
        <v>0</v>
      </c>
      <c r="O8054" s="35">
        <v>0</v>
      </c>
      <c r="P8054" s="36">
        <v>12</v>
      </c>
      <c r="Q8054" s="37">
        <v>85</v>
      </c>
      <c r="R8054" s="36">
        <v>0</v>
      </c>
      <c r="S8054" s="39">
        <f t="shared" si="279"/>
        <v>85</v>
      </c>
      <c r="T8054" s="34" t="s">
        <v>29</v>
      </c>
      <c r="U8054" s="12">
        <f>((alpha*(beta^speed))*(speed^ceta))</f>
        <v>0.30883881033817318</v>
      </c>
      <c r="V8054" s="8">
        <f t="shared" si="280"/>
        <v>85</v>
      </c>
    </row>
    <row r="8055" spans="1:22">
      <c r="A8055" s="34" t="s">
        <v>19</v>
      </c>
      <c r="B8055" s="34" t="s">
        <v>73</v>
      </c>
      <c r="C8055" s="5" t="s">
        <v>168</v>
      </c>
      <c r="D8055" s="35" t="s">
        <v>87</v>
      </c>
      <c r="E8055" s="36" t="s">
        <v>18</v>
      </c>
      <c r="F8055" s="37">
        <v>100</v>
      </c>
      <c r="G8055" s="38">
        <v>0.02</v>
      </c>
      <c r="H8055" s="34">
        <v>0.98155064704684791</v>
      </c>
      <c r="I8055" s="35">
        <v>1.0300898970660417</v>
      </c>
      <c r="J8055" s="35">
        <v>0.10566742153187239</v>
      </c>
      <c r="K8055" s="35">
        <v>-6.6533362553152886E-4</v>
      </c>
      <c r="L8055" s="35">
        <v>0</v>
      </c>
      <c r="M8055" s="35">
        <v>0</v>
      </c>
      <c r="N8055" s="35">
        <v>0</v>
      </c>
      <c r="O8055" s="35">
        <v>0</v>
      </c>
      <c r="P8055" s="36">
        <v>12</v>
      </c>
      <c r="Q8055" s="37">
        <v>85</v>
      </c>
      <c r="R8055" s="36">
        <v>5</v>
      </c>
      <c r="S8055" s="39">
        <f t="shared" si="279"/>
        <v>85</v>
      </c>
      <c r="T8055" s="34" t="s">
        <v>36</v>
      </c>
      <c r="U8055" s="12">
        <f>(1/(((ceta*(speed^2))+(beta*speed))+alpha))</f>
        <v>0.19213088449637861</v>
      </c>
      <c r="V8055" s="8">
        <f t="shared" si="280"/>
        <v>85</v>
      </c>
    </row>
    <row r="8056" spans="1:22">
      <c r="A8056" s="34" t="s">
        <v>19</v>
      </c>
      <c r="B8056" s="34" t="s">
        <v>73</v>
      </c>
      <c r="C8056" s="5" t="s">
        <v>168</v>
      </c>
      <c r="D8056" s="35" t="s">
        <v>87</v>
      </c>
      <c r="E8056" s="36" t="s">
        <v>17</v>
      </c>
      <c r="F8056" s="37">
        <v>100</v>
      </c>
      <c r="G8056" s="38">
        <v>0.02</v>
      </c>
      <c r="H8056" s="34">
        <v>0.97306015972153592</v>
      </c>
      <c r="I8056" s="35">
        <v>2157.2360586943555</v>
      </c>
      <c r="J8056" s="35">
        <v>1.0051122150109777</v>
      </c>
      <c r="K8056" s="35">
        <v>-0.42138157114947516</v>
      </c>
      <c r="L8056" s="35">
        <v>0</v>
      </c>
      <c r="M8056" s="35">
        <v>0</v>
      </c>
      <c r="N8056" s="35">
        <v>0</v>
      </c>
      <c r="O8056" s="35">
        <v>0</v>
      </c>
      <c r="P8056" s="36">
        <v>12</v>
      </c>
      <c r="Q8056" s="37">
        <v>85</v>
      </c>
      <c r="R8056" s="36">
        <v>0</v>
      </c>
      <c r="S8056" s="39">
        <f t="shared" si="279"/>
        <v>85</v>
      </c>
      <c r="T8056" s="34" t="s">
        <v>29</v>
      </c>
      <c r="U8056" s="12">
        <f>((alpha*(beta^speed))*(speed^ceta))</f>
        <v>511.81489821405233</v>
      </c>
      <c r="V8056" s="8">
        <f t="shared" si="280"/>
        <v>85</v>
      </c>
    </row>
    <row r="8057" spans="1:22">
      <c r="A8057" s="34" t="s">
        <v>19</v>
      </c>
      <c r="B8057" s="34" t="s">
        <v>73</v>
      </c>
      <c r="C8057" s="5" t="s">
        <v>168</v>
      </c>
      <c r="D8057" s="35" t="s">
        <v>87</v>
      </c>
      <c r="E8057" s="36" t="s">
        <v>15</v>
      </c>
      <c r="F8057" s="37">
        <v>0</v>
      </c>
      <c r="G8057" s="38">
        <v>0.04</v>
      </c>
      <c r="H8057" s="34">
        <v>0.97596550017073813</v>
      </c>
      <c r="I8057" s="35">
        <v>15.368259467350002</v>
      </c>
      <c r="J8057" s="35">
        <v>-0.54399339681065717</v>
      </c>
      <c r="K8057" s="35">
        <v>231.41163947203395</v>
      </c>
      <c r="L8057" s="35">
        <v>-2.4237329922999034</v>
      </c>
      <c r="M8057" s="35">
        <v>0</v>
      </c>
      <c r="N8057" s="35">
        <v>0</v>
      </c>
      <c r="O8057" s="35">
        <v>0</v>
      </c>
      <c r="P8057" s="36">
        <v>12</v>
      </c>
      <c r="Q8057" s="37">
        <v>86</v>
      </c>
      <c r="R8057" s="36">
        <v>1</v>
      </c>
      <c r="S8057" s="39">
        <f t="shared" si="279"/>
        <v>86</v>
      </c>
      <c r="T8057" s="34" t="s">
        <v>30</v>
      </c>
      <c r="U8057" s="12">
        <f>((alpha*(speed^beta))+(ceta*(speed^delta)))</f>
        <v>1.3670311953461383</v>
      </c>
      <c r="V8057" s="8">
        <f t="shared" si="280"/>
        <v>86</v>
      </c>
    </row>
    <row r="8058" spans="1:22">
      <c r="A8058" s="34" t="s">
        <v>19</v>
      </c>
      <c r="B8058" s="34" t="s">
        <v>73</v>
      </c>
      <c r="C8058" s="5" t="s">
        <v>168</v>
      </c>
      <c r="D8058" s="35" t="s">
        <v>87</v>
      </c>
      <c r="E8058" s="36" t="s">
        <v>16</v>
      </c>
      <c r="F8058" s="37">
        <v>0</v>
      </c>
      <c r="G8058" s="38">
        <v>0.04</v>
      </c>
      <c r="H8058" s="34">
        <v>0.99531092548306022</v>
      </c>
      <c r="I8058" s="35">
        <v>1369.285148325418</v>
      </c>
      <c r="J8058" s="35">
        <v>-2.5420246083623788</v>
      </c>
      <c r="K8058" s="35">
        <v>29.412942505560963</v>
      </c>
      <c r="L8058" s="35">
        <v>-0.23595166049629648</v>
      </c>
      <c r="M8058" s="35">
        <v>0</v>
      </c>
      <c r="N8058" s="35">
        <v>0</v>
      </c>
      <c r="O8058" s="35">
        <v>0</v>
      </c>
      <c r="P8058" s="36">
        <v>12</v>
      </c>
      <c r="Q8058" s="37">
        <v>86</v>
      </c>
      <c r="R8058" s="36">
        <v>1</v>
      </c>
      <c r="S8058" s="39">
        <f t="shared" si="279"/>
        <v>86</v>
      </c>
      <c r="T8058" s="34" t="s">
        <v>30</v>
      </c>
      <c r="U8058" s="12">
        <f>((alpha*(speed^beta))+(ceta*(speed^delta)))</f>
        <v>10.298857766888336</v>
      </c>
      <c r="V8058" s="8">
        <f t="shared" si="280"/>
        <v>86</v>
      </c>
    </row>
    <row r="8059" spans="1:22">
      <c r="A8059" s="34" t="s">
        <v>19</v>
      </c>
      <c r="B8059" s="34" t="s">
        <v>73</v>
      </c>
      <c r="C8059" s="5" t="s">
        <v>168</v>
      </c>
      <c r="D8059" s="35" t="s">
        <v>87</v>
      </c>
      <c r="E8059" s="36" t="s">
        <v>14</v>
      </c>
      <c r="F8059" s="37">
        <v>0</v>
      </c>
      <c r="G8059" s="38">
        <v>0.04</v>
      </c>
      <c r="H8059" s="34">
        <v>0.99747178623970867</v>
      </c>
      <c r="I8059" s="35">
        <v>-1.5726793420375879E-2</v>
      </c>
      <c r="J8059" s="35">
        <v>7.4031589255755481E-2</v>
      </c>
      <c r="K8059" s="35">
        <v>-3.8180313021306879E-4</v>
      </c>
      <c r="L8059" s="35">
        <v>0</v>
      </c>
      <c r="M8059" s="35">
        <v>0</v>
      </c>
      <c r="N8059" s="35">
        <v>0</v>
      </c>
      <c r="O8059" s="35">
        <v>0</v>
      </c>
      <c r="P8059" s="36">
        <v>12</v>
      </c>
      <c r="Q8059" s="37">
        <v>86</v>
      </c>
      <c r="R8059" s="36">
        <v>5</v>
      </c>
      <c r="S8059" s="39">
        <f t="shared" si="279"/>
        <v>86</v>
      </c>
      <c r="T8059" s="34" t="s">
        <v>36</v>
      </c>
      <c r="U8059" s="12">
        <f>(1/(((ceta*(speed^2))+(beta*speed))+alpha))</f>
        <v>0.28351309558738369</v>
      </c>
      <c r="V8059" s="8">
        <f t="shared" si="280"/>
        <v>86</v>
      </c>
    </row>
    <row r="8060" spans="1:22">
      <c r="A8060" s="34" t="s">
        <v>19</v>
      </c>
      <c r="B8060" s="34" t="s">
        <v>73</v>
      </c>
      <c r="C8060" s="5" t="s">
        <v>168</v>
      </c>
      <c r="D8060" s="35" t="s">
        <v>87</v>
      </c>
      <c r="E8060" s="36" t="s">
        <v>18</v>
      </c>
      <c r="F8060" s="37">
        <v>0</v>
      </c>
      <c r="G8060" s="38">
        <v>0.04</v>
      </c>
      <c r="H8060" s="34">
        <v>0.99354336780552699</v>
      </c>
      <c r="I8060" s="35">
        <v>-12.769942522177503</v>
      </c>
      <c r="J8060" s="35">
        <v>1.6482550028176577</v>
      </c>
      <c r="K8060" s="35">
        <v>2.5113455433226681</v>
      </c>
      <c r="L8060" s="35">
        <v>0</v>
      </c>
      <c r="M8060" s="35">
        <v>0</v>
      </c>
      <c r="N8060" s="35">
        <v>0</v>
      </c>
      <c r="O8060" s="35">
        <v>0</v>
      </c>
      <c r="P8060" s="36">
        <v>12</v>
      </c>
      <c r="Q8060" s="37">
        <v>86</v>
      </c>
      <c r="R8060" s="36">
        <v>2</v>
      </c>
      <c r="S8060" s="39">
        <f t="shared" si="279"/>
        <v>86</v>
      </c>
      <c r="T8060" s="34" t="s">
        <v>31</v>
      </c>
      <c r="U8060" s="12">
        <f>((alpha+(beta*speed))^((-1)/ceta))</f>
        <v>0.14441255867993089</v>
      </c>
      <c r="V8060" s="8">
        <f t="shared" si="280"/>
        <v>86</v>
      </c>
    </row>
    <row r="8061" spans="1:22">
      <c r="A8061" s="34" t="s">
        <v>19</v>
      </c>
      <c r="B8061" s="34" t="s">
        <v>73</v>
      </c>
      <c r="C8061" s="5" t="s">
        <v>168</v>
      </c>
      <c r="D8061" s="35" t="s">
        <v>87</v>
      </c>
      <c r="E8061" s="36" t="s">
        <v>17</v>
      </c>
      <c r="F8061" s="37">
        <v>0</v>
      </c>
      <c r="G8061" s="38">
        <v>0.04</v>
      </c>
      <c r="H8061" s="34">
        <v>0.99085269213013261</v>
      </c>
      <c r="I8061" s="35">
        <v>2177.4656576403922</v>
      </c>
      <c r="J8061" s="35">
        <v>1.0088954599259199</v>
      </c>
      <c r="K8061" s="35">
        <v>-0.52601620004804017</v>
      </c>
      <c r="L8061" s="35">
        <v>0</v>
      </c>
      <c r="M8061" s="35">
        <v>0</v>
      </c>
      <c r="N8061" s="35">
        <v>0</v>
      </c>
      <c r="O8061" s="35">
        <v>0</v>
      </c>
      <c r="P8061" s="36">
        <v>12</v>
      </c>
      <c r="Q8061" s="37">
        <v>86</v>
      </c>
      <c r="R8061" s="36">
        <v>0</v>
      </c>
      <c r="S8061" s="39">
        <f t="shared" si="279"/>
        <v>86</v>
      </c>
      <c r="T8061" s="34" t="s">
        <v>29</v>
      </c>
      <c r="U8061" s="12">
        <f>((alpha*(beta^speed))*(speed^ceta))</f>
        <v>447.86199626833172</v>
      </c>
      <c r="V8061" s="8">
        <f t="shared" si="280"/>
        <v>86</v>
      </c>
    </row>
    <row r="8062" spans="1:22">
      <c r="A8062" s="34" t="s">
        <v>19</v>
      </c>
      <c r="B8062" s="34" t="s">
        <v>73</v>
      </c>
      <c r="C8062" s="5" t="s">
        <v>168</v>
      </c>
      <c r="D8062" s="35" t="s">
        <v>87</v>
      </c>
      <c r="E8062" s="36" t="s">
        <v>15</v>
      </c>
      <c r="F8062" s="37">
        <v>50</v>
      </c>
      <c r="G8062" s="38">
        <v>0.04</v>
      </c>
      <c r="H8062" s="34">
        <v>0.97163679698598426</v>
      </c>
      <c r="I8062" s="35">
        <v>15.641561078373583</v>
      </c>
      <c r="J8062" s="35">
        <v>0.99296332609552485</v>
      </c>
      <c r="K8062" s="35">
        <v>-0.42477649644474125</v>
      </c>
      <c r="L8062" s="35">
        <v>0</v>
      </c>
      <c r="M8062" s="35">
        <v>0</v>
      </c>
      <c r="N8062" s="35">
        <v>0</v>
      </c>
      <c r="O8062" s="35">
        <v>0</v>
      </c>
      <c r="P8062" s="36">
        <v>12</v>
      </c>
      <c r="Q8062" s="37">
        <v>78</v>
      </c>
      <c r="R8062" s="36">
        <v>0</v>
      </c>
      <c r="S8062" s="39">
        <f t="shared" si="279"/>
        <v>78</v>
      </c>
      <c r="T8062" s="34" t="s">
        <v>29</v>
      </c>
      <c r="U8062" s="12">
        <f>((alpha*(beta^speed))*(speed^ceta))</f>
        <v>1.4169451961113095</v>
      </c>
      <c r="V8062" s="8">
        <f t="shared" si="280"/>
        <v>78</v>
      </c>
    </row>
    <row r="8063" spans="1:22">
      <c r="A8063" s="34" t="s">
        <v>19</v>
      </c>
      <c r="B8063" s="34" t="s">
        <v>73</v>
      </c>
      <c r="C8063" s="5" t="s">
        <v>168</v>
      </c>
      <c r="D8063" s="35" t="s">
        <v>87</v>
      </c>
      <c r="E8063" s="36" t="s">
        <v>16</v>
      </c>
      <c r="F8063" s="37">
        <v>50</v>
      </c>
      <c r="G8063" s="38">
        <v>0.04</v>
      </c>
      <c r="H8063" s="34">
        <v>0.99283695530290761</v>
      </c>
      <c r="I8063" s="35">
        <v>123.90067249287026</v>
      </c>
      <c r="J8063" s="35">
        <v>-0.92922830798432188</v>
      </c>
      <c r="K8063" s="35">
        <v>9.8725763295996298</v>
      </c>
      <c r="L8063" s="35">
        <v>6.5691444294286458E-2</v>
      </c>
      <c r="M8063" s="35">
        <v>0</v>
      </c>
      <c r="N8063" s="35">
        <v>0</v>
      </c>
      <c r="O8063" s="35">
        <v>0</v>
      </c>
      <c r="P8063" s="36">
        <v>12</v>
      </c>
      <c r="Q8063" s="37">
        <v>78</v>
      </c>
      <c r="R8063" s="36">
        <v>1</v>
      </c>
      <c r="S8063" s="39">
        <f t="shared" si="279"/>
        <v>78</v>
      </c>
      <c r="T8063" s="34" t="s">
        <v>30</v>
      </c>
      <c r="U8063" s="12">
        <f>((alpha*(speed^beta))+(ceta*(speed^delta)))</f>
        <v>15.306070499765534</v>
      </c>
      <c r="V8063" s="8">
        <f t="shared" si="280"/>
        <v>78</v>
      </c>
    </row>
    <row r="8064" spans="1:22">
      <c r="A8064" s="34" t="s">
        <v>19</v>
      </c>
      <c r="B8064" s="34" t="s">
        <v>73</v>
      </c>
      <c r="C8064" s="5" t="s">
        <v>168</v>
      </c>
      <c r="D8064" s="35" t="s">
        <v>87</v>
      </c>
      <c r="E8064" s="36" t="s">
        <v>14</v>
      </c>
      <c r="F8064" s="37">
        <v>50</v>
      </c>
      <c r="G8064" s="38">
        <v>0.04</v>
      </c>
      <c r="H8064" s="34">
        <v>0.99770294067290366</v>
      </c>
      <c r="I8064" s="35">
        <v>1.1745777294358408</v>
      </c>
      <c r="J8064" s="35">
        <v>-0.32607210857877161</v>
      </c>
      <c r="K8064" s="35">
        <v>21.203575013423187</v>
      </c>
      <c r="L8064" s="35">
        <v>-1.3854410098591294</v>
      </c>
      <c r="M8064" s="35">
        <v>0</v>
      </c>
      <c r="N8064" s="35">
        <v>0</v>
      </c>
      <c r="O8064" s="35">
        <v>0</v>
      </c>
      <c r="P8064" s="36">
        <v>12</v>
      </c>
      <c r="Q8064" s="37">
        <v>78</v>
      </c>
      <c r="R8064" s="36">
        <v>1</v>
      </c>
      <c r="S8064" s="39">
        <f t="shared" si="279"/>
        <v>78</v>
      </c>
      <c r="T8064" s="34" t="s">
        <v>30</v>
      </c>
      <c r="U8064" s="12">
        <f>((alpha*(speed^beta))+(ceta*(speed^delta)))</f>
        <v>0.33444308497417408</v>
      </c>
      <c r="V8064" s="8">
        <f t="shared" si="280"/>
        <v>78</v>
      </c>
    </row>
    <row r="8065" spans="1:22">
      <c r="A8065" s="34" t="s">
        <v>19</v>
      </c>
      <c r="B8065" s="34" t="s">
        <v>73</v>
      </c>
      <c r="C8065" s="5" t="s">
        <v>168</v>
      </c>
      <c r="D8065" s="35" t="s">
        <v>87</v>
      </c>
      <c r="E8065" s="36" t="s">
        <v>18</v>
      </c>
      <c r="F8065" s="37">
        <v>50</v>
      </c>
      <c r="G8065" s="38">
        <v>0.04</v>
      </c>
      <c r="H8065" s="34">
        <v>0.99040183860547648</v>
      </c>
      <c r="I8065" s="35">
        <v>-18.964253845387145</v>
      </c>
      <c r="J8065" s="35">
        <v>2.5553471443057956</v>
      </c>
      <c r="K8065" s="35">
        <v>3.2143438886599816</v>
      </c>
      <c r="L8065" s="35">
        <v>0</v>
      </c>
      <c r="M8065" s="35">
        <v>0</v>
      </c>
      <c r="N8065" s="35">
        <v>0</v>
      </c>
      <c r="O8065" s="35">
        <v>0</v>
      </c>
      <c r="P8065" s="36">
        <v>12</v>
      </c>
      <c r="Q8065" s="37">
        <v>78</v>
      </c>
      <c r="R8065" s="36">
        <v>2</v>
      </c>
      <c r="S8065" s="39">
        <f t="shared" si="279"/>
        <v>78</v>
      </c>
      <c r="T8065" s="34" t="s">
        <v>31</v>
      </c>
      <c r="U8065" s="12">
        <f>((alpha+(beta*speed))^((-1)/ceta))</f>
        <v>0.19865879046384557</v>
      </c>
      <c r="V8065" s="8">
        <f t="shared" si="280"/>
        <v>78</v>
      </c>
    </row>
    <row r="8066" spans="1:22">
      <c r="A8066" s="34" t="s">
        <v>19</v>
      </c>
      <c r="B8066" s="34" t="s">
        <v>73</v>
      </c>
      <c r="C8066" s="5" t="s">
        <v>168</v>
      </c>
      <c r="D8066" s="35" t="s">
        <v>87</v>
      </c>
      <c r="E8066" s="36" t="s">
        <v>17</v>
      </c>
      <c r="F8066" s="37">
        <v>50</v>
      </c>
      <c r="G8066" s="38">
        <v>0.04</v>
      </c>
      <c r="H8066" s="34">
        <v>0.98647732260557197</v>
      </c>
      <c r="I8066" s="35">
        <v>1928.9979315985008</v>
      </c>
      <c r="J8066" s="35">
        <v>1.0051785542347715</v>
      </c>
      <c r="K8066" s="35">
        <v>-0.35372485412018934</v>
      </c>
      <c r="L8066" s="35">
        <v>0</v>
      </c>
      <c r="M8066" s="35">
        <v>0</v>
      </c>
      <c r="N8066" s="35">
        <v>0</v>
      </c>
      <c r="O8066" s="35">
        <v>0</v>
      </c>
      <c r="P8066" s="36">
        <v>12</v>
      </c>
      <c r="Q8066" s="37">
        <v>78</v>
      </c>
      <c r="R8066" s="36">
        <v>0</v>
      </c>
      <c r="S8066" s="39">
        <f t="shared" ref="S8066:S8129" si="281">V8066</f>
        <v>78</v>
      </c>
      <c r="T8066" s="34" t="s">
        <v>29</v>
      </c>
      <c r="U8066" s="12">
        <f>((alpha*(beta^speed))*(speed^ceta))</f>
        <v>618.04711600890937</v>
      </c>
      <c r="V8066" s="8">
        <f t="shared" ref="V8066:V8129" si="282">IF($V$1&lt;P8066,P8066,IF($V$1&gt;Q8066,Q8066,$V$1))</f>
        <v>78</v>
      </c>
    </row>
    <row r="8067" spans="1:22">
      <c r="A8067" s="34" t="s">
        <v>19</v>
      </c>
      <c r="B8067" s="34" t="s">
        <v>73</v>
      </c>
      <c r="C8067" s="5" t="s">
        <v>168</v>
      </c>
      <c r="D8067" s="35" t="s">
        <v>87</v>
      </c>
      <c r="E8067" s="36" t="s">
        <v>15</v>
      </c>
      <c r="F8067" s="37">
        <v>100</v>
      </c>
      <c r="G8067" s="38">
        <v>0.04</v>
      </c>
      <c r="H8067" s="34">
        <v>0.97964082371323913</v>
      </c>
      <c r="I8067" s="35">
        <v>0.18696010234611779</v>
      </c>
      <c r="J8067" s="35">
        <v>17.104737799585443</v>
      </c>
      <c r="K8067" s="35">
        <v>0.26270228546122532</v>
      </c>
      <c r="L8067" s="35">
        <v>0.30940603690013818</v>
      </c>
      <c r="M8067" s="35">
        <v>2.1887686746134949E-2</v>
      </c>
      <c r="N8067" s="35">
        <v>0</v>
      </c>
      <c r="O8067" s="35">
        <v>0</v>
      </c>
      <c r="P8067" s="36">
        <v>12</v>
      </c>
      <c r="Q8067" s="37">
        <v>61</v>
      </c>
      <c r="R8067" s="36">
        <v>10</v>
      </c>
      <c r="S8067" s="39">
        <f t="shared" si="281"/>
        <v>61</v>
      </c>
      <c r="T8067" s="34" t="s">
        <v>44</v>
      </c>
      <c r="U8067" s="12">
        <f>(alpha+(beta/(1+EXP((((-1)*ceta)+(delta*LN(speed)))+(epsilon*speed)))))</f>
        <v>1.6838616207248032</v>
      </c>
      <c r="V8067" s="8">
        <f t="shared" si="282"/>
        <v>61</v>
      </c>
    </row>
    <row r="8068" spans="1:22">
      <c r="A8068" s="34" t="s">
        <v>19</v>
      </c>
      <c r="B8068" s="34" t="s">
        <v>73</v>
      </c>
      <c r="C8068" s="5" t="s">
        <v>168</v>
      </c>
      <c r="D8068" s="35" t="s">
        <v>87</v>
      </c>
      <c r="E8068" s="36" t="s">
        <v>16</v>
      </c>
      <c r="F8068" s="37">
        <v>100</v>
      </c>
      <c r="G8068" s="38">
        <v>0.04</v>
      </c>
      <c r="H8068" s="34">
        <v>0.99058707488592124</v>
      </c>
      <c r="I8068" s="35">
        <v>146.4159388952967</v>
      </c>
      <c r="J8068" s="35">
        <v>-1.0076990856763237</v>
      </c>
      <c r="K8068" s="35">
        <v>15.869618852913016</v>
      </c>
      <c r="L8068" s="35">
        <v>2.8679566344876239E-2</v>
      </c>
      <c r="M8068" s="35">
        <v>0</v>
      </c>
      <c r="N8068" s="35">
        <v>0</v>
      </c>
      <c r="O8068" s="35">
        <v>0</v>
      </c>
      <c r="P8068" s="36">
        <v>12</v>
      </c>
      <c r="Q8068" s="37">
        <v>61</v>
      </c>
      <c r="R8068" s="36">
        <v>1</v>
      </c>
      <c r="S8068" s="39">
        <f t="shared" si="281"/>
        <v>61</v>
      </c>
      <c r="T8068" s="34" t="s">
        <v>30</v>
      </c>
      <c r="U8068" s="12">
        <f>((alpha*(speed^beta))+(ceta*(speed^delta)))</f>
        <v>20.180857953757076</v>
      </c>
      <c r="V8068" s="8">
        <f t="shared" si="282"/>
        <v>61</v>
      </c>
    </row>
    <row r="8069" spans="1:22">
      <c r="A8069" s="34" t="s">
        <v>19</v>
      </c>
      <c r="B8069" s="34" t="s">
        <v>73</v>
      </c>
      <c r="C8069" s="5" t="s">
        <v>168</v>
      </c>
      <c r="D8069" s="35" t="s">
        <v>87</v>
      </c>
      <c r="E8069" s="36" t="s">
        <v>14</v>
      </c>
      <c r="F8069" s="37">
        <v>100</v>
      </c>
      <c r="G8069" s="38">
        <v>0.04</v>
      </c>
      <c r="H8069" s="34">
        <v>0.99782116756883288</v>
      </c>
      <c r="I8069" s="35">
        <v>4.2672995493465473</v>
      </c>
      <c r="J8069" s="35">
        <v>-0.56710493801895689</v>
      </c>
      <c r="K8069" s="35">
        <v>517.65601758811169</v>
      </c>
      <c r="L8069" s="35">
        <v>-3.2656143294568958</v>
      </c>
      <c r="M8069" s="35">
        <v>0</v>
      </c>
      <c r="N8069" s="35">
        <v>0</v>
      </c>
      <c r="O8069" s="35">
        <v>0</v>
      </c>
      <c r="P8069" s="36">
        <v>12</v>
      </c>
      <c r="Q8069" s="37">
        <v>61</v>
      </c>
      <c r="R8069" s="36">
        <v>1</v>
      </c>
      <c r="S8069" s="39">
        <f t="shared" si="281"/>
        <v>61</v>
      </c>
      <c r="T8069" s="34" t="s">
        <v>30</v>
      </c>
      <c r="U8069" s="12">
        <f>((alpha*(speed^beta))+(ceta*(speed^delta)))</f>
        <v>0.4154173191158001</v>
      </c>
      <c r="V8069" s="8">
        <f t="shared" si="282"/>
        <v>61</v>
      </c>
    </row>
    <row r="8070" spans="1:22">
      <c r="A8070" s="34" t="s">
        <v>19</v>
      </c>
      <c r="B8070" s="34" t="s">
        <v>73</v>
      </c>
      <c r="C8070" s="5" t="s">
        <v>168</v>
      </c>
      <c r="D8070" s="35" t="s">
        <v>87</v>
      </c>
      <c r="E8070" s="36" t="s">
        <v>18</v>
      </c>
      <c r="F8070" s="37">
        <v>100</v>
      </c>
      <c r="G8070" s="38">
        <v>0.04</v>
      </c>
      <c r="H8070" s="34">
        <v>0.98120220207776643</v>
      </c>
      <c r="I8070" s="35">
        <v>0.84612597059750416</v>
      </c>
      <c r="J8070" s="35">
        <v>0.99247703821325373</v>
      </c>
      <c r="K8070" s="35">
        <v>-0.19071521138900346</v>
      </c>
      <c r="L8070" s="35">
        <v>0</v>
      </c>
      <c r="M8070" s="35">
        <v>0</v>
      </c>
      <c r="N8070" s="35">
        <v>0</v>
      </c>
      <c r="O8070" s="35">
        <v>0</v>
      </c>
      <c r="P8070" s="36">
        <v>12</v>
      </c>
      <c r="Q8070" s="37">
        <v>61</v>
      </c>
      <c r="R8070" s="36">
        <v>0</v>
      </c>
      <c r="S8070" s="39">
        <f t="shared" si="281"/>
        <v>61</v>
      </c>
      <c r="T8070" s="34" t="s">
        <v>29</v>
      </c>
      <c r="U8070" s="12">
        <f>((alpha*(beta^speed))*(speed^ceta))</f>
        <v>0.24372159032010235</v>
      </c>
      <c r="V8070" s="8">
        <f t="shared" si="282"/>
        <v>61</v>
      </c>
    </row>
    <row r="8071" spans="1:22">
      <c r="A8071" s="34" t="s">
        <v>19</v>
      </c>
      <c r="B8071" s="34" t="s">
        <v>73</v>
      </c>
      <c r="C8071" s="5" t="s">
        <v>168</v>
      </c>
      <c r="D8071" s="35" t="s">
        <v>87</v>
      </c>
      <c r="E8071" s="36" t="s">
        <v>17</v>
      </c>
      <c r="F8071" s="37">
        <v>100</v>
      </c>
      <c r="G8071" s="38">
        <v>0.04</v>
      </c>
      <c r="H8071" s="34">
        <v>0.98497912803640608</v>
      </c>
      <c r="I8071" s="35">
        <v>-3.4283367101477589E-3</v>
      </c>
      <c r="J8071" s="35">
        <v>0.48280326718325695</v>
      </c>
      <c r="K8071" s="35">
        <v>-25.027627974272409</v>
      </c>
      <c r="L8071" s="35">
        <v>1280.1523280615972</v>
      </c>
      <c r="M8071" s="35">
        <v>0</v>
      </c>
      <c r="N8071" s="35">
        <v>0</v>
      </c>
      <c r="O8071" s="35">
        <v>0</v>
      </c>
      <c r="P8071" s="36">
        <v>12</v>
      </c>
      <c r="Q8071" s="37">
        <v>61</v>
      </c>
      <c r="R8071" s="36">
        <v>14</v>
      </c>
      <c r="S8071" s="39">
        <f t="shared" si="281"/>
        <v>61</v>
      </c>
      <c r="T8071" s="34" t="s">
        <v>51</v>
      </c>
      <c r="U8071" s="12">
        <f>(((alpha*(speed^3))+(beta*(speed^2))+(ceta*speed))+delta)</f>
        <v>771.81068401383095</v>
      </c>
      <c r="V8071" s="8">
        <f t="shared" si="282"/>
        <v>61</v>
      </c>
    </row>
    <row r="8072" spans="1:22">
      <c r="A8072" s="34" t="s">
        <v>19</v>
      </c>
      <c r="B8072" s="34" t="s">
        <v>73</v>
      </c>
      <c r="C8072" s="5" t="s">
        <v>168</v>
      </c>
      <c r="D8072" s="35" t="s">
        <v>87</v>
      </c>
      <c r="E8072" s="36" t="s">
        <v>15</v>
      </c>
      <c r="F8072" s="37">
        <v>0</v>
      </c>
      <c r="G8072" s="38">
        <v>0.06</v>
      </c>
      <c r="H8072" s="34">
        <v>0.98099660670261679</v>
      </c>
      <c r="I8072" s="35">
        <v>0.83395269341349543</v>
      </c>
      <c r="J8072" s="35">
        <v>24.85200111964199</v>
      </c>
      <c r="K8072" s="35">
        <v>-0.16312567365114369</v>
      </c>
      <c r="L8072" s="35">
        <v>0.5746852107706526</v>
      </c>
      <c r="M8072" s="35">
        <v>1.3547580719842424E-2</v>
      </c>
      <c r="N8072" s="35">
        <v>0</v>
      </c>
      <c r="O8072" s="35">
        <v>0</v>
      </c>
      <c r="P8072" s="36">
        <v>12</v>
      </c>
      <c r="Q8072" s="37">
        <v>83</v>
      </c>
      <c r="R8072" s="36">
        <v>10</v>
      </c>
      <c r="S8072" s="39">
        <f t="shared" si="281"/>
        <v>83</v>
      </c>
      <c r="T8072" s="34" t="s">
        <v>44</v>
      </c>
      <c r="U8072" s="12">
        <f>(alpha+(beta/(1+EXP((((-1)*ceta)+(delta*LN(speed)))+(epsilon*speed)))))</f>
        <v>1.3635598655710846</v>
      </c>
      <c r="V8072" s="8">
        <f t="shared" si="282"/>
        <v>83</v>
      </c>
    </row>
    <row r="8073" spans="1:22">
      <c r="A8073" s="34" t="s">
        <v>19</v>
      </c>
      <c r="B8073" s="34" t="s">
        <v>73</v>
      </c>
      <c r="C8073" s="5" t="s">
        <v>168</v>
      </c>
      <c r="D8073" s="35" t="s">
        <v>87</v>
      </c>
      <c r="E8073" s="36" t="s">
        <v>16</v>
      </c>
      <c r="F8073" s="37">
        <v>0</v>
      </c>
      <c r="G8073" s="38">
        <v>0.06</v>
      </c>
      <c r="H8073" s="34">
        <v>0.99619714348850641</v>
      </c>
      <c r="I8073" s="35">
        <v>2.8944800246857807</v>
      </c>
      <c r="J8073" s="35">
        <v>4.872617799749615</v>
      </c>
      <c r="K8073" s="35">
        <v>-7.6751700083556987E-2</v>
      </c>
      <c r="L8073" s="35">
        <v>0</v>
      </c>
      <c r="M8073" s="35">
        <v>0</v>
      </c>
      <c r="N8073" s="35">
        <v>0</v>
      </c>
      <c r="O8073" s="35">
        <v>0</v>
      </c>
      <c r="P8073" s="36">
        <v>12</v>
      </c>
      <c r="Q8073" s="37">
        <v>83</v>
      </c>
      <c r="R8073" s="36">
        <v>13</v>
      </c>
      <c r="S8073" s="39">
        <f t="shared" si="281"/>
        <v>83</v>
      </c>
      <c r="T8073" s="34" t="s">
        <v>50</v>
      </c>
      <c r="U8073" s="12">
        <f>EXP((alpha+(beta/speed))+(ceta*LN(speed)))</f>
        <v>13.654002938262535</v>
      </c>
      <c r="V8073" s="8">
        <f t="shared" si="282"/>
        <v>83</v>
      </c>
    </row>
    <row r="8074" spans="1:22">
      <c r="A8074" s="34" t="s">
        <v>19</v>
      </c>
      <c r="B8074" s="34" t="s">
        <v>73</v>
      </c>
      <c r="C8074" s="5" t="s">
        <v>168</v>
      </c>
      <c r="D8074" s="35" t="s">
        <v>87</v>
      </c>
      <c r="E8074" s="36" t="s">
        <v>14</v>
      </c>
      <c r="F8074" s="37">
        <v>0</v>
      </c>
      <c r="G8074" s="38">
        <v>0.06</v>
      </c>
      <c r="H8074" s="34">
        <v>0.99723412325984551</v>
      </c>
      <c r="I8074" s="35">
        <v>14.401299012244094</v>
      </c>
      <c r="J8074" s="35">
        <v>1.0102660814356916</v>
      </c>
      <c r="K8074" s="35">
        <v>-1.0430184881195621</v>
      </c>
      <c r="L8074" s="35">
        <v>0</v>
      </c>
      <c r="M8074" s="35">
        <v>0</v>
      </c>
      <c r="N8074" s="35">
        <v>0</v>
      </c>
      <c r="O8074" s="35">
        <v>0</v>
      </c>
      <c r="P8074" s="36">
        <v>12</v>
      </c>
      <c r="Q8074" s="37">
        <v>83</v>
      </c>
      <c r="R8074" s="36">
        <v>0</v>
      </c>
      <c r="S8074" s="39">
        <f t="shared" si="281"/>
        <v>83</v>
      </c>
      <c r="T8074" s="34" t="s">
        <v>29</v>
      </c>
      <c r="U8074" s="12">
        <f>((alpha*(beta^speed))*(speed^ceta))</f>
        <v>0.33491672536191491</v>
      </c>
      <c r="V8074" s="8">
        <f t="shared" si="282"/>
        <v>83</v>
      </c>
    </row>
    <row r="8075" spans="1:22">
      <c r="A8075" s="34" t="s">
        <v>19</v>
      </c>
      <c r="B8075" s="34" t="s">
        <v>73</v>
      </c>
      <c r="C8075" s="5" t="s">
        <v>168</v>
      </c>
      <c r="D8075" s="35" t="s">
        <v>87</v>
      </c>
      <c r="E8075" s="36" t="s">
        <v>18</v>
      </c>
      <c r="F8075" s="37">
        <v>0</v>
      </c>
      <c r="G8075" s="38">
        <v>0.06</v>
      </c>
      <c r="H8075" s="34">
        <v>0.98880427521479841</v>
      </c>
      <c r="I8075" s="35">
        <v>0.81939738790619077</v>
      </c>
      <c r="J8075" s="35">
        <v>0.13304820330436068</v>
      </c>
      <c r="K8075" s="35">
        <v>-1.0254946741418206E-3</v>
      </c>
      <c r="L8075" s="35">
        <v>0</v>
      </c>
      <c r="M8075" s="35">
        <v>0</v>
      </c>
      <c r="N8075" s="35">
        <v>0</v>
      </c>
      <c r="O8075" s="35">
        <v>0</v>
      </c>
      <c r="P8075" s="36">
        <v>12</v>
      </c>
      <c r="Q8075" s="37">
        <v>83</v>
      </c>
      <c r="R8075" s="36">
        <v>5</v>
      </c>
      <c r="S8075" s="39">
        <f t="shared" si="281"/>
        <v>83</v>
      </c>
      <c r="T8075" s="34" t="s">
        <v>36</v>
      </c>
      <c r="U8075" s="12">
        <f>(1/(((ceta*(speed^2))+(beta*speed))+alpha))</f>
        <v>0.20843036409419949</v>
      </c>
      <c r="V8075" s="8">
        <f t="shared" si="282"/>
        <v>83</v>
      </c>
    </row>
    <row r="8076" spans="1:22">
      <c r="A8076" s="34" t="s">
        <v>19</v>
      </c>
      <c r="B8076" s="34" t="s">
        <v>73</v>
      </c>
      <c r="C8076" s="5" t="s">
        <v>168</v>
      </c>
      <c r="D8076" s="35" t="s">
        <v>87</v>
      </c>
      <c r="E8076" s="36" t="s">
        <v>17</v>
      </c>
      <c r="F8076" s="37">
        <v>0</v>
      </c>
      <c r="G8076" s="38">
        <v>0.06</v>
      </c>
      <c r="H8076" s="34">
        <v>0.99262942226739315</v>
      </c>
      <c r="I8076" s="35">
        <v>2007.1841063034483</v>
      </c>
      <c r="J8076" s="35">
        <v>1.0074428331449623</v>
      </c>
      <c r="K8076" s="35">
        <v>-0.41852526938632628</v>
      </c>
      <c r="L8076" s="35">
        <v>0</v>
      </c>
      <c r="M8076" s="35">
        <v>0</v>
      </c>
      <c r="N8076" s="35">
        <v>0</v>
      </c>
      <c r="O8076" s="35">
        <v>0</v>
      </c>
      <c r="P8076" s="36">
        <v>12</v>
      </c>
      <c r="Q8076" s="37">
        <v>83</v>
      </c>
      <c r="R8076" s="36">
        <v>0</v>
      </c>
      <c r="S8076" s="39">
        <f t="shared" si="281"/>
        <v>83</v>
      </c>
      <c r="T8076" s="34" t="s">
        <v>29</v>
      </c>
      <c r="U8076" s="12">
        <f>((alpha*(beta^speed))*(speed^ceta))</f>
        <v>584.38452034417787</v>
      </c>
      <c r="V8076" s="8">
        <f t="shared" si="282"/>
        <v>83</v>
      </c>
    </row>
    <row r="8077" spans="1:22">
      <c r="A8077" s="34" t="s">
        <v>19</v>
      </c>
      <c r="B8077" s="34" t="s">
        <v>73</v>
      </c>
      <c r="C8077" s="5" t="s">
        <v>168</v>
      </c>
      <c r="D8077" s="35" t="s">
        <v>87</v>
      </c>
      <c r="E8077" s="36" t="s">
        <v>15</v>
      </c>
      <c r="F8077" s="37">
        <v>50</v>
      </c>
      <c r="G8077" s="38">
        <v>0.06</v>
      </c>
      <c r="H8077" s="34">
        <v>0.98240336833817632</v>
      </c>
      <c r="I8077" s="35">
        <v>10.909682914125218</v>
      </c>
      <c r="J8077" s="35">
        <v>0.9854045944170875</v>
      </c>
      <c r="K8077" s="35">
        <v>-0.23058324095388338</v>
      </c>
      <c r="L8077" s="35">
        <v>0</v>
      </c>
      <c r="M8077" s="35">
        <v>0</v>
      </c>
      <c r="N8077" s="35">
        <v>0</v>
      </c>
      <c r="O8077" s="35">
        <v>0</v>
      </c>
      <c r="P8077" s="36">
        <v>12</v>
      </c>
      <c r="Q8077" s="37">
        <v>59</v>
      </c>
      <c r="R8077" s="36">
        <v>0</v>
      </c>
      <c r="S8077" s="39">
        <f t="shared" si="281"/>
        <v>59</v>
      </c>
      <c r="T8077" s="34" t="s">
        <v>29</v>
      </c>
      <c r="U8077" s="12">
        <f>((alpha*(beta^speed))*(speed^ceta))</f>
        <v>1.7895495130361585</v>
      </c>
      <c r="V8077" s="8">
        <f t="shared" si="282"/>
        <v>59</v>
      </c>
    </row>
    <row r="8078" spans="1:22">
      <c r="A8078" s="34" t="s">
        <v>19</v>
      </c>
      <c r="B8078" s="34" t="s">
        <v>73</v>
      </c>
      <c r="C8078" s="5" t="s">
        <v>168</v>
      </c>
      <c r="D8078" s="35" t="s">
        <v>87</v>
      </c>
      <c r="E8078" s="36" t="s">
        <v>16</v>
      </c>
      <c r="F8078" s="37">
        <v>50</v>
      </c>
      <c r="G8078" s="38">
        <v>0.06</v>
      </c>
      <c r="H8078" s="34">
        <v>0.993686003546841</v>
      </c>
      <c r="I8078" s="35">
        <v>271.0063928816266</v>
      </c>
      <c r="J8078" s="35">
        <v>-1.4639944985186719</v>
      </c>
      <c r="K8078" s="35">
        <v>25.961676388311229</v>
      </c>
      <c r="L8078" s="35">
        <v>-6.7307463941886692E-2</v>
      </c>
      <c r="M8078" s="35">
        <v>0</v>
      </c>
      <c r="N8078" s="35">
        <v>0</v>
      </c>
      <c r="O8078" s="35">
        <v>0</v>
      </c>
      <c r="P8078" s="36">
        <v>12</v>
      </c>
      <c r="Q8078" s="37">
        <v>59</v>
      </c>
      <c r="R8078" s="36">
        <v>1</v>
      </c>
      <c r="S8078" s="39">
        <f t="shared" si="281"/>
        <v>59</v>
      </c>
      <c r="T8078" s="34" t="s">
        <v>30</v>
      </c>
      <c r="U8078" s="12">
        <f>((alpha*(speed^beta))+(ceta*(speed^delta)))</f>
        <v>20.423207294038903</v>
      </c>
      <c r="V8078" s="8">
        <f t="shared" si="282"/>
        <v>59</v>
      </c>
    </row>
    <row r="8079" spans="1:22">
      <c r="A8079" s="34" t="s">
        <v>19</v>
      </c>
      <c r="B8079" s="34" t="s">
        <v>73</v>
      </c>
      <c r="C8079" s="5" t="s">
        <v>168</v>
      </c>
      <c r="D8079" s="35" t="s">
        <v>87</v>
      </c>
      <c r="E8079" s="36" t="s">
        <v>14</v>
      </c>
      <c r="F8079" s="37">
        <v>50</v>
      </c>
      <c r="G8079" s="38">
        <v>0.06</v>
      </c>
      <c r="H8079" s="34">
        <v>0.99765035697406879</v>
      </c>
      <c r="I8079" s="35">
        <v>-0.77657412059711695</v>
      </c>
      <c r="J8079" s="35">
        <v>0.11686688643327356</v>
      </c>
      <c r="K8079" s="35">
        <v>2.300295134498703</v>
      </c>
      <c r="L8079" s="35">
        <v>0</v>
      </c>
      <c r="M8079" s="35">
        <v>0</v>
      </c>
      <c r="N8079" s="35">
        <v>0</v>
      </c>
      <c r="O8079" s="35">
        <v>0</v>
      </c>
      <c r="P8079" s="36">
        <v>12</v>
      </c>
      <c r="Q8079" s="37">
        <v>59</v>
      </c>
      <c r="R8079" s="36">
        <v>2</v>
      </c>
      <c r="S8079" s="39">
        <f t="shared" si="281"/>
        <v>59</v>
      </c>
      <c r="T8079" s="34" t="s">
        <v>31</v>
      </c>
      <c r="U8079" s="12">
        <f>((alpha+(beta*speed))^((-1)/ceta))</f>
        <v>0.45501121916455867</v>
      </c>
      <c r="V8079" s="8">
        <f t="shared" si="282"/>
        <v>59</v>
      </c>
    </row>
    <row r="8080" spans="1:22">
      <c r="A8080" s="34" t="s">
        <v>19</v>
      </c>
      <c r="B8080" s="34" t="s">
        <v>73</v>
      </c>
      <c r="C8080" s="5" t="s">
        <v>168</v>
      </c>
      <c r="D8080" s="35" t="s">
        <v>87</v>
      </c>
      <c r="E8080" s="36" t="s">
        <v>18</v>
      </c>
      <c r="F8080" s="37">
        <v>50</v>
      </c>
      <c r="G8080" s="38">
        <v>0.06</v>
      </c>
      <c r="H8080" s="34">
        <v>0.98375412850721655</v>
      </c>
      <c r="I8080" s="35">
        <v>-14.536022689188938</v>
      </c>
      <c r="J8080" s="35">
        <v>2.7059905324531663</v>
      </c>
      <c r="K8080" s="35">
        <v>3.9073172974210322</v>
      </c>
      <c r="L8080" s="35">
        <v>0</v>
      </c>
      <c r="M8080" s="35">
        <v>0</v>
      </c>
      <c r="N8080" s="35">
        <v>0</v>
      </c>
      <c r="O8080" s="35">
        <v>0</v>
      </c>
      <c r="P8080" s="36">
        <v>12</v>
      </c>
      <c r="Q8080" s="37">
        <v>59</v>
      </c>
      <c r="R8080" s="36">
        <v>2</v>
      </c>
      <c r="S8080" s="39">
        <f t="shared" si="281"/>
        <v>59</v>
      </c>
      <c r="T8080" s="34" t="s">
        <v>31</v>
      </c>
      <c r="U8080" s="12">
        <f>((alpha+(beta*speed))^((-1)/ceta))</f>
        <v>0.27973767420170581</v>
      </c>
      <c r="V8080" s="8">
        <f t="shared" si="282"/>
        <v>59</v>
      </c>
    </row>
    <row r="8081" spans="1:28">
      <c r="A8081" s="34" t="s">
        <v>19</v>
      </c>
      <c r="B8081" s="34" t="s">
        <v>73</v>
      </c>
      <c r="C8081" s="5" t="s">
        <v>168</v>
      </c>
      <c r="D8081" s="35" t="s">
        <v>87</v>
      </c>
      <c r="E8081" s="36" t="s">
        <v>17</v>
      </c>
      <c r="F8081" s="37">
        <v>50</v>
      </c>
      <c r="G8081" s="38">
        <v>0.06</v>
      </c>
      <c r="H8081" s="34">
        <v>0.99031555656361292</v>
      </c>
      <c r="I8081" s="35">
        <v>6.793362862047978</v>
      </c>
      <c r="J8081" s="35">
        <v>2.8812881186885533</v>
      </c>
      <c r="K8081" s="35">
        <v>-3.0385221147061048E-2</v>
      </c>
      <c r="L8081" s="35">
        <v>0</v>
      </c>
      <c r="M8081" s="35">
        <v>0</v>
      </c>
      <c r="N8081" s="35">
        <v>0</v>
      </c>
      <c r="O8081" s="35">
        <v>0</v>
      </c>
      <c r="P8081" s="36">
        <v>12</v>
      </c>
      <c r="Q8081" s="37">
        <v>59</v>
      </c>
      <c r="R8081" s="36">
        <v>13</v>
      </c>
      <c r="S8081" s="39">
        <f t="shared" si="281"/>
        <v>59</v>
      </c>
      <c r="T8081" s="34" t="s">
        <v>50</v>
      </c>
      <c r="U8081" s="12">
        <f>EXP((alpha+(beta/speed))+(ceta*LN(speed)))</f>
        <v>827.41085795402762</v>
      </c>
      <c r="V8081" s="8">
        <f t="shared" si="282"/>
        <v>59</v>
      </c>
    </row>
    <row r="8082" spans="1:28">
      <c r="A8082" s="34" t="s">
        <v>19</v>
      </c>
      <c r="B8082" s="34" t="s">
        <v>73</v>
      </c>
      <c r="C8082" s="5" t="s">
        <v>168</v>
      </c>
      <c r="D8082" s="35" t="s">
        <v>87</v>
      </c>
      <c r="E8082" s="36" t="s">
        <v>15</v>
      </c>
      <c r="F8082" s="37">
        <v>100</v>
      </c>
      <c r="G8082" s="38">
        <v>0.06</v>
      </c>
      <c r="H8082" s="34">
        <v>0.98645948650476056</v>
      </c>
      <c r="I8082" s="35">
        <v>-2.0061011352498879</v>
      </c>
      <c r="J8082" s="35">
        <v>22.485266467371666</v>
      </c>
      <c r="K8082" s="35">
        <v>0.4359172971231049</v>
      </c>
      <c r="L8082" s="35">
        <v>0.35327474102733925</v>
      </c>
      <c r="M8082" s="35">
        <v>1.1276261894927444E-2</v>
      </c>
      <c r="N8082" s="35">
        <v>0</v>
      </c>
      <c r="O8082" s="35">
        <v>0</v>
      </c>
      <c r="P8082" s="36">
        <v>12</v>
      </c>
      <c r="Q8082" s="37">
        <v>46</v>
      </c>
      <c r="R8082" s="36">
        <v>10</v>
      </c>
      <c r="S8082" s="39">
        <f t="shared" si="281"/>
        <v>46</v>
      </c>
      <c r="T8082" s="34" t="s">
        <v>44</v>
      </c>
      <c r="U8082" s="12">
        <f>(alpha+(beta/(1+EXP((((-1)*ceta)+(delta*LN(speed)))+(epsilon*speed)))))</f>
        <v>2.3170508232407894</v>
      </c>
      <c r="V8082" s="8">
        <f t="shared" si="282"/>
        <v>46</v>
      </c>
    </row>
    <row r="8083" spans="1:28">
      <c r="A8083" s="34" t="s">
        <v>19</v>
      </c>
      <c r="B8083" s="34" t="s">
        <v>73</v>
      </c>
      <c r="C8083" s="5" t="s">
        <v>168</v>
      </c>
      <c r="D8083" s="35" t="s">
        <v>87</v>
      </c>
      <c r="E8083" s="36" t="s">
        <v>16</v>
      </c>
      <c r="F8083" s="37">
        <v>100</v>
      </c>
      <c r="G8083" s="38">
        <v>0.06</v>
      </c>
      <c r="H8083" s="34">
        <v>0.99395587312474964</v>
      </c>
      <c r="I8083" s="35">
        <v>3.4620236292899129</v>
      </c>
      <c r="J8083" s="35">
        <v>3.168177321551112</v>
      </c>
      <c r="K8083" s="35">
        <v>-5.6889281739706324E-2</v>
      </c>
      <c r="L8083" s="35">
        <v>0</v>
      </c>
      <c r="M8083" s="35">
        <v>0</v>
      </c>
      <c r="N8083" s="35">
        <v>0</v>
      </c>
      <c r="O8083" s="35">
        <v>0</v>
      </c>
      <c r="P8083" s="36">
        <v>12</v>
      </c>
      <c r="Q8083" s="37">
        <v>46</v>
      </c>
      <c r="R8083" s="36">
        <v>13</v>
      </c>
      <c r="S8083" s="39">
        <f t="shared" si="281"/>
        <v>46</v>
      </c>
      <c r="T8083" s="34" t="s">
        <v>50</v>
      </c>
      <c r="U8083" s="12">
        <f>EXP((alpha+(beta/speed))+(ceta*LN(speed)))</f>
        <v>27.469832162418982</v>
      </c>
      <c r="V8083" s="8">
        <f t="shared" si="282"/>
        <v>46</v>
      </c>
    </row>
    <row r="8084" spans="1:28">
      <c r="A8084" s="34" t="s">
        <v>19</v>
      </c>
      <c r="B8084" s="34" t="s">
        <v>73</v>
      </c>
      <c r="C8084" s="5" t="s">
        <v>168</v>
      </c>
      <c r="D8084" s="35" t="s">
        <v>87</v>
      </c>
      <c r="E8084" s="36" t="s">
        <v>14</v>
      </c>
      <c r="F8084" s="37">
        <v>100</v>
      </c>
      <c r="G8084" s="38">
        <v>0.06</v>
      </c>
      <c r="H8084" s="34">
        <v>0.99849255227672373</v>
      </c>
      <c r="I8084" s="35">
        <v>-0.61881321874849415</v>
      </c>
      <c r="J8084" s="35">
        <v>9.8656116684744402E-2</v>
      </c>
      <c r="K8084" s="35">
        <v>2.4801294764930732</v>
      </c>
      <c r="L8084" s="35">
        <v>0</v>
      </c>
      <c r="M8084" s="35">
        <v>0</v>
      </c>
      <c r="N8084" s="35">
        <v>0</v>
      </c>
      <c r="O8084" s="35">
        <v>0</v>
      </c>
      <c r="P8084" s="36">
        <v>12</v>
      </c>
      <c r="Q8084" s="37">
        <v>46</v>
      </c>
      <c r="R8084" s="36">
        <v>2</v>
      </c>
      <c r="S8084" s="39">
        <f t="shared" si="281"/>
        <v>46</v>
      </c>
      <c r="T8084" s="34" t="s">
        <v>31</v>
      </c>
      <c r="U8084" s="12">
        <f>((alpha+(beta*speed))^((-1)/ceta))</f>
        <v>0.57651745897735251</v>
      </c>
      <c r="V8084" s="8">
        <f t="shared" si="282"/>
        <v>46</v>
      </c>
    </row>
    <row r="8085" spans="1:28">
      <c r="A8085" s="34" t="s">
        <v>19</v>
      </c>
      <c r="B8085" s="34" t="s">
        <v>73</v>
      </c>
      <c r="C8085" s="5" t="s">
        <v>168</v>
      </c>
      <c r="D8085" s="35" t="s">
        <v>87</v>
      </c>
      <c r="E8085" s="36" t="s">
        <v>18</v>
      </c>
      <c r="F8085" s="37">
        <v>100</v>
      </c>
      <c r="G8085" s="38">
        <v>0.06</v>
      </c>
      <c r="H8085" s="34">
        <v>0.98357458411110787</v>
      </c>
      <c r="I8085" s="35">
        <v>1.2491350754986796</v>
      </c>
      <c r="J8085" s="35">
        <v>8.5532295507744355E-2</v>
      </c>
      <c r="K8085" s="35">
        <v>0.74301806403562187</v>
      </c>
      <c r="L8085" s="35">
        <v>0</v>
      </c>
      <c r="M8085" s="35">
        <v>0</v>
      </c>
      <c r="N8085" s="35">
        <v>0</v>
      </c>
      <c r="O8085" s="35">
        <v>0</v>
      </c>
      <c r="P8085" s="36">
        <v>12</v>
      </c>
      <c r="Q8085" s="37">
        <v>46</v>
      </c>
      <c r="R8085" s="36">
        <v>6</v>
      </c>
      <c r="S8085" s="39">
        <f t="shared" si="281"/>
        <v>46</v>
      </c>
      <c r="T8085" s="34" t="s">
        <v>37</v>
      </c>
      <c r="U8085" s="12">
        <f>(1/(alpha+(beta*(speed^ceta))))</f>
        <v>0.36763953246004916</v>
      </c>
      <c r="V8085" s="8">
        <f t="shared" si="282"/>
        <v>46</v>
      </c>
    </row>
    <row r="8086" spans="1:28">
      <c r="A8086" s="34" t="s">
        <v>19</v>
      </c>
      <c r="B8086" s="34" t="s">
        <v>73</v>
      </c>
      <c r="C8086" s="5" t="s">
        <v>168</v>
      </c>
      <c r="D8086" s="35" t="s">
        <v>87</v>
      </c>
      <c r="E8086" s="36" t="s">
        <v>17</v>
      </c>
      <c r="F8086" s="37">
        <v>100</v>
      </c>
      <c r="G8086" s="38">
        <v>0.06</v>
      </c>
      <c r="H8086" s="34">
        <v>0.98690799689635189</v>
      </c>
      <c r="I8086" s="35">
        <v>-7.698410105514814E-3</v>
      </c>
      <c r="J8086" s="35">
        <v>0.8334613820185518</v>
      </c>
      <c r="K8086" s="35">
        <v>-33.983917820043139</v>
      </c>
      <c r="L8086" s="35">
        <v>1624.4474255683908</v>
      </c>
      <c r="M8086" s="35">
        <v>0</v>
      </c>
      <c r="N8086" s="35">
        <v>0</v>
      </c>
      <c r="O8086" s="35">
        <v>0</v>
      </c>
      <c r="P8086" s="36">
        <v>12</v>
      </c>
      <c r="Q8086" s="37">
        <v>46</v>
      </c>
      <c r="R8086" s="36">
        <v>14</v>
      </c>
      <c r="S8086" s="39">
        <f t="shared" si="281"/>
        <v>46</v>
      </c>
      <c r="T8086" s="34" t="s">
        <v>51</v>
      </c>
      <c r="U8086" s="12">
        <f>(((alpha*(speed^3))+(beta*(speed^2))+(ceta*speed))+delta)</f>
        <v>1075.4590441672719</v>
      </c>
      <c r="V8086" s="8">
        <f t="shared" si="282"/>
        <v>46</v>
      </c>
    </row>
    <row r="8087" spans="1:28">
      <c r="A8087" s="34" t="s">
        <v>19</v>
      </c>
      <c r="B8087" s="34" t="s">
        <v>73</v>
      </c>
      <c r="C8087" s="5" t="s">
        <v>169</v>
      </c>
      <c r="D8087" s="35" t="s">
        <v>88</v>
      </c>
      <c r="E8087" s="36" t="s">
        <v>15</v>
      </c>
      <c r="F8087" s="37">
        <v>0</v>
      </c>
      <c r="G8087" s="38">
        <v>0</v>
      </c>
      <c r="H8087" s="34">
        <v>0.9971722906984497</v>
      </c>
      <c r="I8087" s="35">
        <v>-0.8546786563816644</v>
      </c>
      <c r="J8087" s="35">
        <v>0.51570547985936865</v>
      </c>
      <c r="K8087" s="35">
        <v>0.37392497622230891</v>
      </c>
      <c r="L8087" s="35">
        <v>0</v>
      </c>
      <c r="M8087" s="35">
        <v>0</v>
      </c>
      <c r="N8087" s="35">
        <v>0</v>
      </c>
      <c r="O8087" s="35">
        <v>0</v>
      </c>
      <c r="P8087" s="36">
        <v>12</v>
      </c>
      <c r="Q8087" s="37">
        <v>86</v>
      </c>
      <c r="R8087" s="36">
        <v>6</v>
      </c>
      <c r="S8087" s="39">
        <f t="shared" si="281"/>
        <v>86</v>
      </c>
      <c r="T8087" s="34" t="s">
        <v>37</v>
      </c>
      <c r="U8087" s="12">
        <f>(1/(alpha+(beta*(speed^ceta))))</f>
        <v>0.53396401317550668</v>
      </c>
      <c r="V8087" s="8">
        <f t="shared" si="282"/>
        <v>86</v>
      </c>
    </row>
    <row r="8088" spans="1:28">
      <c r="A8088" s="34" t="s">
        <v>19</v>
      </c>
      <c r="B8088" s="34" t="s">
        <v>73</v>
      </c>
      <c r="C8088" s="5" t="s">
        <v>169</v>
      </c>
      <c r="D8088" s="35" t="s">
        <v>88</v>
      </c>
      <c r="E8088" s="36" t="s">
        <v>16</v>
      </c>
      <c r="F8088" s="37">
        <v>0</v>
      </c>
      <c r="G8088" s="38">
        <v>0</v>
      </c>
      <c r="H8088" s="34">
        <v>0.98837925393391324</v>
      </c>
      <c r="I8088" s="35">
        <v>2.7408018279209805</v>
      </c>
      <c r="J8088" s="35">
        <v>81.237691996531581</v>
      </c>
      <c r="K8088" s="35">
        <v>-0.17252748116199249</v>
      </c>
      <c r="L8088" s="35">
        <v>0.99379823031038139</v>
      </c>
      <c r="M8088" s="35">
        <v>8.9242612173512682E-3</v>
      </c>
      <c r="N8088" s="35">
        <v>0</v>
      </c>
      <c r="O8088" s="35">
        <v>0</v>
      </c>
      <c r="P8088" s="36">
        <v>12</v>
      </c>
      <c r="Q8088" s="37">
        <v>86</v>
      </c>
      <c r="R8088" s="36">
        <v>10</v>
      </c>
      <c r="S8088" s="39">
        <f t="shared" si="281"/>
        <v>86</v>
      </c>
      <c r="T8088" s="34" t="s">
        <v>44</v>
      </c>
      <c r="U8088" s="12">
        <f>(alpha+(beta/(1+EXP((((-1)*ceta)+(delta*LN(speed)))+(epsilon*speed)))))</f>
        <v>3.1183656886203805</v>
      </c>
      <c r="V8088" s="8">
        <f t="shared" si="282"/>
        <v>86</v>
      </c>
    </row>
    <row r="8089" spans="1:28">
      <c r="A8089" s="34" t="s">
        <v>19</v>
      </c>
      <c r="B8089" s="34" t="s">
        <v>73</v>
      </c>
      <c r="C8089" s="5" t="s">
        <v>169</v>
      </c>
      <c r="D8089" s="35" t="s">
        <v>88</v>
      </c>
      <c r="E8089" s="36" t="s">
        <v>14</v>
      </c>
      <c r="F8089" s="37">
        <v>0</v>
      </c>
      <c r="G8089" s="38">
        <v>0</v>
      </c>
      <c r="H8089" s="34">
        <v>0.99600195253680679</v>
      </c>
      <c r="I8089" s="35">
        <v>-6.510305302569315E-2</v>
      </c>
      <c r="J8089" s="35">
        <v>0.71288115718637268</v>
      </c>
      <c r="K8089" s="35">
        <v>-3.7099527570229247E-3</v>
      </c>
      <c r="L8089" s="35">
        <v>0</v>
      </c>
      <c r="M8089" s="35">
        <v>0</v>
      </c>
      <c r="N8089" s="35">
        <v>0</v>
      </c>
      <c r="O8089" s="35">
        <v>0</v>
      </c>
      <c r="P8089" s="36">
        <v>12</v>
      </c>
      <c r="Q8089" s="37">
        <v>86</v>
      </c>
      <c r="R8089" s="36">
        <v>5</v>
      </c>
      <c r="S8089" s="39">
        <f t="shared" si="281"/>
        <v>86</v>
      </c>
      <c r="T8089" s="34" t="s">
        <v>36</v>
      </c>
      <c r="U8089" s="12">
        <f>(1/(((ceta*(speed^2))+(beta*speed))+alpha))</f>
        <v>2.9582415328636837E-2</v>
      </c>
      <c r="V8089" s="8">
        <f t="shared" si="282"/>
        <v>86</v>
      </c>
      <c r="AB8089" s="41"/>
    </row>
    <row r="8090" spans="1:28">
      <c r="A8090" s="34" t="s">
        <v>19</v>
      </c>
      <c r="B8090" s="34" t="s">
        <v>73</v>
      </c>
      <c r="C8090" s="5" t="s">
        <v>169</v>
      </c>
      <c r="D8090" s="35" t="s">
        <v>88</v>
      </c>
      <c r="E8090" s="36" t="s">
        <v>18</v>
      </c>
      <c r="F8090" s="37">
        <v>0</v>
      </c>
      <c r="G8090" s="38">
        <v>0</v>
      </c>
      <c r="H8090" s="34">
        <v>0.9832307159673831</v>
      </c>
      <c r="I8090" s="35">
        <v>4.4505238334664563</v>
      </c>
      <c r="J8090" s="35">
        <v>0.9695003593474667</v>
      </c>
      <c r="K8090" s="35">
        <v>-6.1842635318203071E-3</v>
      </c>
      <c r="L8090" s="35">
        <v>0</v>
      </c>
      <c r="M8090" s="35">
        <v>0</v>
      </c>
      <c r="N8090" s="35">
        <v>0</v>
      </c>
      <c r="O8090" s="35">
        <v>0</v>
      </c>
      <c r="P8090" s="36">
        <v>12</v>
      </c>
      <c r="Q8090" s="37">
        <v>86</v>
      </c>
      <c r="R8090" s="36">
        <v>5</v>
      </c>
      <c r="S8090" s="39">
        <f t="shared" si="281"/>
        <v>86</v>
      </c>
      <c r="T8090" s="34" t="s">
        <v>36</v>
      </c>
      <c r="U8090" s="12">
        <f>(1/(((ceta*(speed^2))+(beta*speed))+alpha))</f>
        <v>2.3759322817799453E-2</v>
      </c>
      <c r="V8090" s="8">
        <f t="shared" si="282"/>
        <v>86</v>
      </c>
      <c r="AB8090" s="41"/>
    </row>
    <row r="8091" spans="1:28">
      <c r="A8091" s="34" t="s">
        <v>19</v>
      </c>
      <c r="B8091" s="34" t="s">
        <v>73</v>
      </c>
      <c r="C8091" s="5" t="s">
        <v>169</v>
      </c>
      <c r="D8091" s="35" t="s">
        <v>88</v>
      </c>
      <c r="E8091" s="36" t="s">
        <v>17</v>
      </c>
      <c r="F8091" s="37">
        <v>0</v>
      </c>
      <c r="G8091" s="38">
        <v>0</v>
      </c>
      <c r="H8091" s="34">
        <v>0.97978882752907848</v>
      </c>
      <c r="I8091" s="35">
        <v>2352.3352052710839</v>
      </c>
      <c r="J8091" s="35">
        <v>1.008956149132451</v>
      </c>
      <c r="K8091" s="35">
        <v>-0.77526260040942896</v>
      </c>
      <c r="L8091" s="35">
        <v>0</v>
      </c>
      <c r="M8091" s="35">
        <v>0</v>
      </c>
      <c r="N8091" s="35">
        <v>0</v>
      </c>
      <c r="O8091" s="35">
        <v>0</v>
      </c>
      <c r="P8091" s="36">
        <v>12</v>
      </c>
      <c r="Q8091" s="37">
        <v>86</v>
      </c>
      <c r="R8091" s="36">
        <v>0</v>
      </c>
      <c r="S8091" s="39">
        <f t="shared" si="281"/>
        <v>86</v>
      </c>
      <c r="T8091" s="34" t="s">
        <v>29</v>
      </c>
      <c r="U8091" s="12">
        <f>((alpha*(beta^speed))*(speed^ceta))</f>
        <v>160.24038436552311</v>
      </c>
      <c r="V8091" s="8">
        <f t="shared" si="282"/>
        <v>86</v>
      </c>
    </row>
    <row r="8092" spans="1:28">
      <c r="A8092" s="34" t="s">
        <v>19</v>
      </c>
      <c r="B8092" s="34" t="s">
        <v>73</v>
      </c>
      <c r="C8092" s="5" t="s">
        <v>169</v>
      </c>
      <c r="D8092" s="35" t="s">
        <v>88</v>
      </c>
      <c r="E8092" s="36" t="s">
        <v>15</v>
      </c>
      <c r="F8092" s="37">
        <v>50</v>
      </c>
      <c r="G8092" s="38">
        <v>0</v>
      </c>
      <c r="H8092" s="34">
        <v>0.99762768395905066</v>
      </c>
      <c r="I8092" s="35">
        <v>1.7383038189977131</v>
      </c>
      <c r="J8092" s="35">
        <v>-0.29925970958920151</v>
      </c>
      <c r="K8092" s="35">
        <v>31.72441239740013</v>
      </c>
      <c r="L8092" s="35">
        <v>-1.2506969608370886</v>
      </c>
      <c r="M8092" s="35">
        <v>0</v>
      </c>
      <c r="N8092" s="35">
        <v>0</v>
      </c>
      <c r="O8092" s="35">
        <v>0</v>
      </c>
      <c r="P8092" s="36">
        <v>12</v>
      </c>
      <c r="Q8092" s="37">
        <v>86</v>
      </c>
      <c r="R8092" s="36">
        <v>1</v>
      </c>
      <c r="S8092" s="39">
        <f t="shared" si="281"/>
        <v>86</v>
      </c>
      <c r="T8092" s="34" t="s">
        <v>30</v>
      </c>
      <c r="U8092" s="12">
        <f>((alpha*(speed^beta))+(ceta*(speed^delta)))</f>
        <v>0.57912137684261122</v>
      </c>
      <c r="V8092" s="8">
        <f t="shared" si="282"/>
        <v>86</v>
      </c>
    </row>
    <row r="8093" spans="1:28">
      <c r="A8093" s="34" t="s">
        <v>19</v>
      </c>
      <c r="B8093" s="34" t="s">
        <v>73</v>
      </c>
      <c r="C8093" s="5" t="s">
        <v>169</v>
      </c>
      <c r="D8093" s="35" t="s">
        <v>88</v>
      </c>
      <c r="E8093" s="36" t="s">
        <v>16</v>
      </c>
      <c r="F8093" s="37">
        <v>50</v>
      </c>
      <c r="G8093" s="38">
        <v>0</v>
      </c>
      <c r="H8093" s="34">
        <v>0.98303141577250175</v>
      </c>
      <c r="I8093" s="35">
        <v>2.027468908644479</v>
      </c>
      <c r="J8093" s="35">
        <v>51.945463760387298</v>
      </c>
      <c r="K8093" s="35">
        <v>2.8312583339493561E-2</v>
      </c>
      <c r="L8093" s="35">
        <v>0.76365593619732719</v>
      </c>
      <c r="M8093" s="35">
        <v>9.8934766510649225E-4</v>
      </c>
      <c r="N8093" s="35">
        <v>0</v>
      </c>
      <c r="O8093" s="35">
        <v>0</v>
      </c>
      <c r="P8093" s="36">
        <v>12</v>
      </c>
      <c r="Q8093" s="37">
        <v>86</v>
      </c>
      <c r="R8093" s="36">
        <v>10</v>
      </c>
      <c r="S8093" s="39">
        <f t="shared" si="281"/>
        <v>86</v>
      </c>
      <c r="T8093" s="34" t="s">
        <v>44</v>
      </c>
      <c r="U8093" s="12">
        <f>(alpha+(beta/(1+EXP((((-1)*ceta)+(delta*LN(speed)))+(epsilon*speed)))))</f>
        <v>3.6128714651878253</v>
      </c>
      <c r="V8093" s="8">
        <f t="shared" si="282"/>
        <v>86</v>
      </c>
    </row>
    <row r="8094" spans="1:28">
      <c r="A8094" s="34" t="s">
        <v>19</v>
      </c>
      <c r="B8094" s="34" t="s">
        <v>73</v>
      </c>
      <c r="C8094" s="5" t="s">
        <v>169</v>
      </c>
      <c r="D8094" s="35" t="s">
        <v>88</v>
      </c>
      <c r="E8094" s="36" t="s">
        <v>14</v>
      </c>
      <c r="F8094" s="37">
        <v>50</v>
      </c>
      <c r="G8094" s="38">
        <v>0</v>
      </c>
      <c r="H8094" s="34">
        <v>0.99246905621021997</v>
      </c>
      <c r="I8094" s="35">
        <v>1.6612717217599298</v>
      </c>
      <c r="J8094" s="35">
        <v>0.54308332152275418</v>
      </c>
      <c r="K8094" s="35">
        <v>-2.531659032749412E-3</v>
      </c>
      <c r="L8094" s="35">
        <v>0</v>
      </c>
      <c r="M8094" s="35">
        <v>0</v>
      </c>
      <c r="N8094" s="35">
        <v>0</v>
      </c>
      <c r="O8094" s="35">
        <v>0</v>
      </c>
      <c r="P8094" s="36">
        <v>12</v>
      </c>
      <c r="Q8094" s="37">
        <v>86</v>
      </c>
      <c r="R8094" s="36">
        <v>5</v>
      </c>
      <c r="S8094" s="39">
        <f t="shared" si="281"/>
        <v>86</v>
      </c>
      <c r="T8094" s="34" t="s">
        <v>36</v>
      </c>
      <c r="U8094" s="12">
        <f>(1/(((ceta*(speed^2))+(beta*speed))+alpha))</f>
        <v>3.3735588430911304E-2</v>
      </c>
      <c r="V8094" s="8">
        <f t="shared" si="282"/>
        <v>86</v>
      </c>
      <c r="AB8094" s="41"/>
    </row>
    <row r="8095" spans="1:28">
      <c r="A8095" s="34" t="s">
        <v>19</v>
      </c>
      <c r="B8095" s="34" t="s">
        <v>73</v>
      </c>
      <c r="C8095" s="5" t="s">
        <v>169</v>
      </c>
      <c r="D8095" s="35" t="s">
        <v>88</v>
      </c>
      <c r="E8095" s="36" t="s">
        <v>18</v>
      </c>
      <c r="F8095" s="37">
        <v>50</v>
      </c>
      <c r="G8095" s="38">
        <v>0</v>
      </c>
      <c r="H8095" s="34">
        <v>0.98286840751562976</v>
      </c>
      <c r="I8095" s="35">
        <v>5.8730629466243958</v>
      </c>
      <c r="J8095" s="35">
        <v>0.65050341269466538</v>
      </c>
      <c r="K8095" s="35">
        <v>-3.3016463281252129E-3</v>
      </c>
      <c r="L8095" s="35">
        <v>0</v>
      </c>
      <c r="M8095" s="35">
        <v>0</v>
      </c>
      <c r="N8095" s="35">
        <v>0</v>
      </c>
      <c r="O8095" s="35">
        <v>0</v>
      </c>
      <c r="P8095" s="36">
        <v>12</v>
      </c>
      <c r="Q8095" s="37">
        <v>86</v>
      </c>
      <c r="R8095" s="36">
        <v>5</v>
      </c>
      <c r="S8095" s="39">
        <f t="shared" si="281"/>
        <v>86</v>
      </c>
      <c r="T8095" s="34" t="s">
        <v>36</v>
      </c>
      <c r="U8095" s="12">
        <f>(1/(((ceta*(speed^2))+(beta*speed))+alpha))</f>
        <v>2.6739840993432771E-2</v>
      </c>
      <c r="V8095" s="8">
        <f t="shared" si="282"/>
        <v>86</v>
      </c>
      <c r="AB8095" s="41"/>
    </row>
    <row r="8096" spans="1:28">
      <c r="A8096" s="34" t="s">
        <v>19</v>
      </c>
      <c r="B8096" s="34" t="s">
        <v>73</v>
      </c>
      <c r="C8096" s="5" t="s">
        <v>169</v>
      </c>
      <c r="D8096" s="35" t="s">
        <v>88</v>
      </c>
      <c r="E8096" s="36" t="s">
        <v>17</v>
      </c>
      <c r="F8096" s="37">
        <v>50</v>
      </c>
      <c r="G8096" s="38">
        <v>0</v>
      </c>
      <c r="H8096" s="34">
        <v>0.96428687917608369</v>
      </c>
      <c r="I8096" s="35">
        <v>1835.9970879594894</v>
      </c>
      <c r="J8096" s="35">
        <v>1.0035621205233338</v>
      </c>
      <c r="K8096" s="35">
        <v>-0.58018281142077621</v>
      </c>
      <c r="L8096" s="35">
        <v>0</v>
      </c>
      <c r="M8096" s="35">
        <v>0</v>
      </c>
      <c r="N8096" s="35">
        <v>0</v>
      </c>
      <c r="O8096" s="35">
        <v>0</v>
      </c>
      <c r="P8096" s="36">
        <v>12</v>
      </c>
      <c r="Q8096" s="37">
        <v>86</v>
      </c>
      <c r="R8096" s="36">
        <v>0</v>
      </c>
      <c r="S8096" s="39">
        <f t="shared" si="281"/>
        <v>86</v>
      </c>
      <c r="T8096" s="34" t="s">
        <v>29</v>
      </c>
      <c r="U8096" s="12">
        <f>((alpha*(beta^speed))*(speed^ceta))</f>
        <v>188.06831805980562</v>
      </c>
      <c r="V8096" s="8">
        <f t="shared" si="282"/>
        <v>86</v>
      </c>
    </row>
    <row r="8097" spans="1:28">
      <c r="A8097" s="34" t="s">
        <v>19</v>
      </c>
      <c r="B8097" s="34" t="s">
        <v>73</v>
      </c>
      <c r="C8097" s="5" t="s">
        <v>169</v>
      </c>
      <c r="D8097" s="35" t="s">
        <v>88</v>
      </c>
      <c r="E8097" s="36" t="s">
        <v>15</v>
      </c>
      <c r="F8097" s="37">
        <v>100</v>
      </c>
      <c r="G8097" s="38">
        <v>0</v>
      </c>
      <c r="H8097" s="34">
        <v>0.99736300419816715</v>
      </c>
      <c r="I8097" s="35">
        <v>18.24310382949734</v>
      </c>
      <c r="J8097" s="35">
        <v>1.0048225900507735</v>
      </c>
      <c r="K8097" s="35">
        <v>-0.85152445133588239</v>
      </c>
      <c r="L8097" s="35">
        <v>0</v>
      </c>
      <c r="M8097" s="35">
        <v>0</v>
      </c>
      <c r="N8097" s="35">
        <v>0</v>
      </c>
      <c r="O8097" s="35">
        <v>0</v>
      </c>
      <c r="P8097" s="36">
        <v>12</v>
      </c>
      <c r="Q8097" s="37">
        <v>86</v>
      </c>
      <c r="R8097" s="36">
        <v>0</v>
      </c>
      <c r="S8097" s="39">
        <f t="shared" si="281"/>
        <v>86</v>
      </c>
      <c r="T8097" s="34" t="s">
        <v>29</v>
      </c>
      <c r="U8097" s="12">
        <f>((alpha*(beta^speed))*(speed^ceta))</f>
        <v>0.62160364235584009</v>
      </c>
      <c r="V8097" s="8">
        <f t="shared" si="282"/>
        <v>86</v>
      </c>
    </row>
    <row r="8098" spans="1:28">
      <c r="A8098" s="34" t="s">
        <v>19</v>
      </c>
      <c r="B8098" s="34" t="s">
        <v>73</v>
      </c>
      <c r="C8098" s="5" t="s">
        <v>169</v>
      </c>
      <c r="D8098" s="35" t="s">
        <v>88</v>
      </c>
      <c r="E8098" s="36" t="s">
        <v>16</v>
      </c>
      <c r="F8098" s="37">
        <v>100</v>
      </c>
      <c r="G8098" s="38">
        <v>0</v>
      </c>
      <c r="H8098" s="34">
        <v>0.97896224644523866</v>
      </c>
      <c r="I8098" s="35">
        <v>-3.0575475962907973E-5</v>
      </c>
      <c r="J8098" s="35">
        <v>5.770565509302372E-3</v>
      </c>
      <c r="K8098" s="35">
        <v>-0.38939190397984169</v>
      </c>
      <c r="L8098" s="35">
        <v>13.975041462102473</v>
      </c>
      <c r="M8098" s="35">
        <v>0</v>
      </c>
      <c r="N8098" s="35">
        <v>0</v>
      </c>
      <c r="O8098" s="35">
        <v>0</v>
      </c>
      <c r="P8098" s="36">
        <v>12</v>
      </c>
      <c r="Q8098" s="37">
        <v>86</v>
      </c>
      <c r="R8098" s="36">
        <v>14</v>
      </c>
      <c r="S8098" s="39">
        <f t="shared" si="281"/>
        <v>86</v>
      </c>
      <c r="T8098" s="34" t="s">
        <v>51</v>
      </c>
      <c r="U8098" s="12">
        <f>(((alpha*(speed^3))+(beta*(speed^2))+(ceta*speed))+delta)</f>
        <v>3.7187252875730348</v>
      </c>
      <c r="V8098" s="8">
        <f t="shared" si="282"/>
        <v>86</v>
      </c>
    </row>
    <row r="8099" spans="1:28">
      <c r="A8099" s="34" t="s">
        <v>19</v>
      </c>
      <c r="B8099" s="34" t="s">
        <v>73</v>
      </c>
      <c r="C8099" s="5" t="s">
        <v>169</v>
      </c>
      <c r="D8099" s="35" t="s">
        <v>88</v>
      </c>
      <c r="E8099" s="36" t="s">
        <v>14</v>
      </c>
      <c r="F8099" s="37">
        <v>100</v>
      </c>
      <c r="G8099" s="38">
        <v>0</v>
      </c>
      <c r="H8099" s="34">
        <v>0.99115857372858052</v>
      </c>
      <c r="I8099" s="35">
        <v>2.1487552322164056</v>
      </c>
      <c r="J8099" s="35">
        <v>0.45455609586837281</v>
      </c>
      <c r="K8099" s="35">
        <v>-1.9681506346025763E-3</v>
      </c>
      <c r="L8099" s="35">
        <v>0</v>
      </c>
      <c r="M8099" s="35">
        <v>0</v>
      </c>
      <c r="N8099" s="35">
        <v>0</v>
      </c>
      <c r="O8099" s="35">
        <v>0</v>
      </c>
      <c r="P8099" s="36">
        <v>12</v>
      </c>
      <c r="Q8099" s="37">
        <v>86</v>
      </c>
      <c r="R8099" s="36">
        <v>5</v>
      </c>
      <c r="S8099" s="39">
        <f t="shared" si="281"/>
        <v>86</v>
      </c>
      <c r="T8099" s="34" t="s">
        <v>36</v>
      </c>
      <c r="U8099" s="12">
        <f>(1/(((ceta*(speed^2))+(beta*speed))+alpha))</f>
        <v>3.747544788998871E-2</v>
      </c>
      <c r="V8099" s="8">
        <f t="shared" si="282"/>
        <v>86</v>
      </c>
      <c r="AB8099" s="41"/>
    </row>
    <row r="8100" spans="1:28">
      <c r="A8100" s="34" t="s">
        <v>19</v>
      </c>
      <c r="B8100" s="34" t="s">
        <v>73</v>
      </c>
      <c r="C8100" s="5" t="s">
        <v>169</v>
      </c>
      <c r="D8100" s="35" t="s">
        <v>88</v>
      </c>
      <c r="E8100" s="36" t="s">
        <v>18</v>
      </c>
      <c r="F8100" s="37">
        <v>100</v>
      </c>
      <c r="G8100" s="38">
        <v>0</v>
      </c>
      <c r="H8100" s="34">
        <v>0.98731354451011899</v>
      </c>
      <c r="I8100" s="35">
        <v>-2.6984879042921881E-7</v>
      </c>
      <c r="J8100" s="35">
        <v>5.4249113399509281E-5</v>
      </c>
      <c r="K8100" s="35">
        <v>-3.7790066432220842E-3</v>
      </c>
      <c r="L8100" s="35">
        <v>0.12303440326641707</v>
      </c>
      <c r="M8100" s="35">
        <v>0</v>
      </c>
      <c r="N8100" s="35">
        <v>0</v>
      </c>
      <c r="O8100" s="35">
        <v>0</v>
      </c>
      <c r="P8100" s="36">
        <v>12</v>
      </c>
      <c r="Q8100" s="37">
        <v>86</v>
      </c>
      <c r="R8100" s="36">
        <v>14</v>
      </c>
      <c r="S8100" s="39">
        <f t="shared" si="281"/>
        <v>86</v>
      </c>
      <c r="T8100" s="34" t="s">
        <v>51</v>
      </c>
      <c r="U8100" s="12">
        <f>(((alpha*(speed^3))+(beta*(speed^2))+(ceta*speed))+delta)</f>
        <v>2.762733240684126E-2</v>
      </c>
      <c r="V8100" s="8">
        <f t="shared" si="282"/>
        <v>86</v>
      </c>
      <c r="AB8100" s="41"/>
    </row>
    <row r="8101" spans="1:28">
      <c r="A8101" s="34" t="s">
        <v>19</v>
      </c>
      <c r="B8101" s="34" t="s">
        <v>73</v>
      </c>
      <c r="C8101" s="5" t="s">
        <v>169</v>
      </c>
      <c r="D8101" s="35" t="s">
        <v>88</v>
      </c>
      <c r="E8101" s="36" t="s">
        <v>17</v>
      </c>
      <c r="F8101" s="37">
        <v>100</v>
      </c>
      <c r="G8101" s="38">
        <v>0</v>
      </c>
      <c r="H8101" s="34">
        <v>0.95258939871577131</v>
      </c>
      <c r="I8101" s="35">
        <v>-1.3195330567010873E-3</v>
      </c>
      <c r="J8101" s="35">
        <v>0.26339404556824675</v>
      </c>
      <c r="K8101" s="35">
        <v>-18.683374741004133</v>
      </c>
      <c r="L8101" s="35">
        <v>709.21001348674622</v>
      </c>
      <c r="M8101" s="35">
        <v>0</v>
      </c>
      <c r="N8101" s="35">
        <v>0</v>
      </c>
      <c r="O8101" s="35">
        <v>0</v>
      </c>
      <c r="P8101" s="36">
        <v>12</v>
      </c>
      <c r="Q8101" s="37">
        <v>86</v>
      </c>
      <c r="R8101" s="36">
        <v>14</v>
      </c>
      <c r="S8101" s="39">
        <f t="shared" si="281"/>
        <v>86</v>
      </c>
      <c r="T8101" s="34" t="s">
        <v>51</v>
      </c>
      <c r="U8101" s="12">
        <f>(((alpha*(speed^3))+(beta*(speed^2))+(ceta*speed))+delta)</f>
        <v>211.20522887007701</v>
      </c>
      <c r="V8101" s="8">
        <f t="shared" si="282"/>
        <v>86</v>
      </c>
    </row>
    <row r="8102" spans="1:28">
      <c r="A8102" s="34" t="s">
        <v>19</v>
      </c>
      <c r="B8102" s="34" t="s">
        <v>73</v>
      </c>
      <c r="C8102" s="5" t="s">
        <v>169</v>
      </c>
      <c r="D8102" s="35" t="s">
        <v>88</v>
      </c>
      <c r="E8102" s="36" t="s">
        <v>15</v>
      </c>
      <c r="F8102" s="37">
        <v>0</v>
      </c>
      <c r="G8102" s="38">
        <v>-0.06</v>
      </c>
      <c r="H8102" s="34">
        <v>0.99270093727452779</v>
      </c>
      <c r="I8102" s="35">
        <v>9.5380356502111159</v>
      </c>
      <c r="J8102" s="35">
        <v>0.95269663117184866</v>
      </c>
      <c r="K8102" s="35">
        <v>-0.60305241203552662</v>
      </c>
      <c r="L8102" s="35">
        <v>0</v>
      </c>
      <c r="M8102" s="35">
        <v>0</v>
      </c>
      <c r="N8102" s="35">
        <v>0</v>
      </c>
      <c r="O8102" s="35">
        <v>0</v>
      </c>
      <c r="P8102" s="36">
        <v>12</v>
      </c>
      <c r="Q8102" s="37">
        <v>86</v>
      </c>
      <c r="R8102" s="36">
        <v>0</v>
      </c>
      <c r="S8102" s="39">
        <f t="shared" si="281"/>
        <v>86</v>
      </c>
      <c r="T8102" s="34" t="s">
        <v>29</v>
      </c>
      <c r="U8102" s="12">
        <f>((alpha*(beta^speed))*(speed^ceta))</f>
        <v>1.0068229867323723E-2</v>
      </c>
      <c r="V8102" s="8">
        <f t="shared" si="282"/>
        <v>86</v>
      </c>
    </row>
    <row r="8103" spans="1:28">
      <c r="A8103" s="34" t="s">
        <v>19</v>
      </c>
      <c r="B8103" s="34" t="s">
        <v>73</v>
      </c>
      <c r="C8103" s="5" t="s">
        <v>169</v>
      </c>
      <c r="D8103" s="35" t="s">
        <v>88</v>
      </c>
      <c r="E8103" s="36" t="s">
        <v>16</v>
      </c>
      <c r="F8103" s="37">
        <v>0</v>
      </c>
      <c r="G8103" s="38">
        <v>-0.06</v>
      </c>
      <c r="H8103" s="34">
        <v>0.98525961838742848</v>
      </c>
      <c r="I8103" s="35">
        <v>16.446457032071482</v>
      </c>
      <c r="J8103" s="35">
        <v>0.95018847887095514</v>
      </c>
      <c r="K8103" s="35">
        <v>-0.42283262227439228</v>
      </c>
      <c r="L8103" s="35">
        <v>0</v>
      </c>
      <c r="M8103" s="35">
        <v>0</v>
      </c>
      <c r="N8103" s="35">
        <v>0</v>
      </c>
      <c r="O8103" s="35">
        <v>0</v>
      </c>
      <c r="P8103" s="36">
        <v>12</v>
      </c>
      <c r="Q8103" s="37">
        <v>86</v>
      </c>
      <c r="R8103" s="36">
        <v>0</v>
      </c>
      <c r="S8103" s="39">
        <f t="shared" si="281"/>
        <v>86</v>
      </c>
      <c r="T8103" s="34" t="s">
        <v>29</v>
      </c>
      <c r="U8103" s="12">
        <f>((alpha*(beta^speed))*(speed^ceta))</f>
        <v>3.088464995694087E-2</v>
      </c>
      <c r="V8103" s="8">
        <f t="shared" si="282"/>
        <v>86</v>
      </c>
    </row>
    <row r="8104" spans="1:28">
      <c r="A8104" s="34" t="s">
        <v>19</v>
      </c>
      <c r="B8104" s="34" t="s">
        <v>73</v>
      </c>
      <c r="C8104" s="5" t="s">
        <v>169</v>
      </c>
      <c r="D8104" s="35" t="s">
        <v>88</v>
      </c>
      <c r="E8104" s="36" t="s">
        <v>14</v>
      </c>
      <c r="F8104" s="37">
        <v>0</v>
      </c>
      <c r="G8104" s="38">
        <v>-0.06</v>
      </c>
      <c r="H8104" s="34">
        <v>0.99367254532362559</v>
      </c>
      <c r="I8104" s="35">
        <v>2.8909457638588654</v>
      </c>
      <c r="J8104" s="35">
        <v>-9.3960250980720694</v>
      </c>
      <c r="K8104" s="35">
        <v>-1.8470663179173001</v>
      </c>
      <c r="L8104" s="35">
        <v>0</v>
      </c>
      <c r="M8104" s="35">
        <v>0</v>
      </c>
      <c r="N8104" s="35">
        <v>0</v>
      </c>
      <c r="O8104" s="35">
        <v>0</v>
      </c>
      <c r="P8104" s="36">
        <v>12</v>
      </c>
      <c r="Q8104" s="37">
        <v>86</v>
      </c>
      <c r="R8104" s="36">
        <v>13</v>
      </c>
      <c r="S8104" s="39">
        <f t="shared" si="281"/>
        <v>86</v>
      </c>
      <c r="T8104" s="34" t="s">
        <v>50</v>
      </c>
      <c r="U8104" s="12">
        <f>EXP((alpha+(beta/speed))+(ceta*LN(speed)))</f>
        <v>4.3144509654140135E-3</v>
      </c>
      <c r="V8104" s="8">
        <f t="shared" si="282"/>
        <v>86</v>
      </c>
      <c r="AB8104" s="41"/>
    </row>
    <row r="8105" spans="1:28">
      <c r="A8105" s="34" t="s">
        <v>19</v>
      </c>
      <c r="B8105" s="34" t="s">
        <v>73</v>
      </c>
      <c r="C8105" s="5" t="s">
        <v>169</v>
      </c>
      <c r="D8105" s="35" t="s">
        <v>88</v>
      </c>
      <c r="E8105" s="36" t="s">
        <v>18</v>
      </c>
      <c r="F8105" s="37">
        <v>0</v>
      </c>
      <c r="G8105" s="38">
        <v>-0.06</v>
      </c>
      <c r="H8105" s="34">
        <v>0.99262141277174276</v>
      </c>
      <c r="I8105" s="35">
        <v>0.28632407837909635</v>
      </c>
      <c r="J8105" s="35">
        <v>0.9889262131221862</v>
      </c>
      <c r="K8105" s="35">
        <v>-0.75360159202058197</v>
      </c>
      <c r="L8105" s="35">
        <v>0</v>
      </c>
      <c r="M8105" s="35">
        <v>0</v>
      </c>
      <c r="N8105" s="35">
        <v>0</v>
      </c>
      <c r="O8105" s="35">
        <v>0</v>
      </c>
      <c r="P8105" s="36">
        <v>12</v>
      </c>
      <c r="Q8105" s="37">
        <v>86</v>
      </c>
      <c r="R8105" s="36">
        <v>0</v>
      </c>
      <c r="S8105" s="39">
        <f t="shared" si="281"/>
        <v>86</v>
      </c>
      <c r="T8105" s="34" t="s">
        <v>29</v>
      </c>
      <c r="U8105" s="12">
        <f>((alpha*(beta^speed))*(speed^ceta))</f>
        <v>3.8292276852498141E-3</v>
      </c>
      <c r="V8105" s="8">
        <f t="shared" si="282"/>
        <v>86</v>
      </c>
      <c r="AB8105" s="41"/>
    </row>
    <row r="8106" spans="1:28">
      <c r="A8106" s="34" t="s">
        <v>19</v>
      </c>
      <c r="B8106" s="34" t="s">
        <v>73</v>
      </c>
      <c r="C8106" s="5" t="s">
        <v>169</v>
      </c>
      <c r="D8106" s="35" t="s">
        <v>88</v>
      </c>
      <c r="E8106" s="36" t="s">
        <v>17</v>
      </c>
      <c r="F8106" s="37">
        <v>0</v>
      </c>
      <c r="G8106" s="38">
        <v>-0.06</v>
      </c>
      <c r="H8106" s="34">
        <v>0.97903389345059744</v>
      </c>
      <c r="I8106" s="35">
        <v>-11.335850112564872</v>
      </c>
      <c r="J8106" s="35">
        <v>262.24274963016165</v>
      </c>
      <c r="K8106" s="35">
        <v>5.3934526869170512</v>
      </c>
      <c r="L8106" s="35">
        <v>2.0763628034866812</v>
      </c>
      <c r="M8106" s="35">
        <v>-8.9677595507925232E-3</v>
      </c>
      <c r="N8106" s="35">
        <v>0</v>
      </c>
      <c r="O8106" s="35">
        <v>0</v>
      </c>
      <c r="P8106" s="36">
        <v>12</v>
      </c>
      <c r="Q8106" s="37">
        <v>86</v>
      </c>
      <c r="R8106" s="36">
        <v>10</v>
      </c>
      <c r="S8106" s="39">
        <f t="shared" si="281"/>
        <v>86</v>
      </c>
      <c r="T8106" s="34" t="s">
        <v>44</v>
      </c>
      <c r="U8106" s="12">
        <f>(alpha+(beta/(1+EXP((((-1)*ceta)+(delta*LN(speed)))+(epsilon*speed)))))</f>
        <v>0.14129443397160379</v>
      </c>
      <c r="V8106" s="8">
        <f t="shared" si="282"/>
        <v>86</v>
      </c>
    </row>
    <row r="8107" spans="1:28">
      <c r="A8107" s="34" t="s">
        <v>19</v>
      </c>
      <c r="B8107" s="34" t="s">
        <v>73</v>
      </c>
      <c r="C8107" s="5" t="s">
        <v>169</v>
      </c>
      <c r="D8107" s="35" t="s">
        <v>88</v>
      </c>
      <c r="E8107" s="36" t="s">
        <v>15</v>
      </c>
      <c r="F8107" s="37">
        <v>50</v>
      </c>
      <c r="G8107" s="38">
        <v>-0.06</v>
      </c>
      <c r="H8107" s="34">
        <v>0.99037843769652456</v>
      </c>
      <c r="I8107" s="35">
        <v>7.7994070789011269</v>
      </c>
      <c r="J8107" s="35">
        <v>0.94786872689365931</v>
      </c>
      <c r="K8107" s="35">
        <v>-0.53314003371452923</v>
      </c>
      <c r="L8107" s="35">
        <v>0</v>
      </c>
      <c r="M8107" s="35">
        <v>0</v>
      </c>
      <c r="N8107" s="35">
        <v>0</v>
      </c>
      <c r="O8107" s="35">
        <v>0</v>
      </c>
      <c r="P8107" s="36">
        <v>12</v>
      </c>
      <c r="Q8107" s="37">
        <v>86</v>
      </c>
      <c r="R8107" s="36">
        <v>0</v>
      </c>
      <c r="S8107" s="39">
        <f t="shared" si="281"/>
        <v>86</v>
      </c>
      <c r="T8107" s="34" t="s">
        <v>29</v>
      </c>
      <c r="U8107" s="12">
        <f>((alpha*(beta^speed))*(speed^ceta))</f>
        <v>7.2618583104916267E-3</v>
      </c>
      <c r="V8107" s="8">
        <f t="shared" si="282"/>
        <v>86</v>
      </c>
    </row>
    <row r="8108" spans="1:28">
      <c r="A8108" s="34" t="s">
        <v>19</v>
      </c>
      <c r="B8108" s="34" t="s">
        <v>73</v>
      </c>
      <c r="C8108" s="5" t="s">
        <v>169</v>
      </c>
      <c r="D8108" s="35" t="s">
        <v>88</v>
      </c>
      <c r="E8108" s="36" t="s">
        <v>16</v>
      </c>
      <c r="F8108" s="37">
        <v>50</v>
      </c>
      <c r="G8108" s="38">
        <v>-0.06</v>
      </c>
      <c r="H8108" s="34">
        <v>0.97746108187110958</v>
      </c>
      <c r="I8108" s="35">
        <v>-0.20338980707631282</v>
      </c>
      <c r="J8108" s="35">
        <v>4.9959933960619578</v>
      </c>
      <c r="K8108" s="35">
        <v>5.9938663865255952</v>
      </c>
      <c r="L8108" s="35">
        <v>2.2623579844344226</v>
      </c>
      <c r="M8108" s="35">
        <v>-1.091493263514505E-2</v>
      </c>
      <c r="N8108" s="35">
        <v>0</v>
      </c>
      <c r="O8108" s="35">
        <v>0</v>
      </c>
      <c r="P8108" s="36">
        <v>12</v>
      </c>
      <c r="Q8108" s="37">
        <v>86</v>
      </c>
      <c r="R8108" s="36">
        <v>10</v>
      </c>
      <c r="S8108" s="39">
        <f t="shared" si="281"/>
        <v>86</v>
      </c>
      <c r="T8108" s="34" t="s">
        <v>44</v>
      </c>
      <c r="U8108" s="12">
        <f>(alpha+(beta/(1+EXP((((-1)*ceta)+(delta*LN(speed)))+(epsilon*speed)))))</f>
        <v>2.9324802890322299E-3</v>
      </c>
      <c r="V8108" s="8">
        <f t="shared" si="282"/>
        <v>86</v>
      </c>
    </row>
    <row r="8109" spans="1:28">
      <c r="A8109" s="34" t="s">
        <v>19</v>
      </c>
      <c r="B8109" s="34" t="s">
        <v>73</v>
      </c>
      <c r="C8109" s="5" t="s">
        <v>169</v>
      </c>
      <c r="D8109" s="35" t="s">
        <v>88</v>
      </c>
      <c r="E8109" s="36" t="s">
        <v>14</v>
      </c>
      <c r="F8109" s="37">
        <v>50</v>
      </c>
      <c r="G8109" s="38">
        <v>-0.06</v>
      </c>
      <c r="H8109" s="34">
        <v>0.99146945640240247</v>
      </c>
      <c r="I8109" s="35">
        <v>2.7974079377336238</v>
      </c>
      <c r="J8109" s="35">
        <v>-9.6604712624493025</v>
      </c>
      <c r="K8109" s="35">
        <v>-1.834064884696216</v>
      </c>
      <c r="L8109" s="35">
        <v>0</v>
      </c>
      <c r="M8109" s="35">
        <v>0</v>
      </c>
      <c r="N8109" s="35">
        <v>0</v>
      </c>
      <c r="O8109" s="35">
        <v>0</v>
      </c>
      <c r="P8109" s="36">
        <v>12</v>
      </c>
      <c r="Q8109" s="37">
        <v>86</v>
      </c>
      <c r="R8109" s="36">
        <v>13</v>
      </c>
      <c r="S8109" s="39">
        <f t="shared" si="281"/>
        <v>86</v>
      </c>
      <c r="T8109" s="34" t="s">
        <v>50</v>
      </c>
      <c r="U8109" s="12">
        <f>EXP((alpha+(beta/speed))+(ceta*LN(speed)))</f>
        <v>4.1506717774402527E-3</v>
      </c>
      <c r="V8109" s="8">
        <f t="shared" si="282"/>
        <v>86</v>
      </c>
      <c r="AB8109" s="41"/>
    </row>
    <row r="8110" spans="1:28">
      <c r="A8110" s="34" t="s">
        <v>19</v>
      </c>
      <c r="B8110" s="34" t="s">
        <v>73</v>
      </c>
      <c r="C8110" s="5" t="s">
        <v>169</v>
      </c>
      <c r="D8110" s="35" t="s">
        <v>88</v>
      </c>
      <c r="E8110" s="36" t="s">
        <v>18</v>
      </c>
      <c r="F8110" s="37">
        <v>50</v>
      </c>
      <c r="G8110" s="38">
        <v>-0.06</v>
      </c>
      <c r="H8110" s="34">
        <v>0.98997423567046083</v>
      </c>
      <c r="I8110" s="35">
        <v>0.25411523626617794</v>
      </c>
      <c r="J8110" s="35">
        <v>0.98806747728122757</v>
      </c>
      <c r="K8110" s="35">
        <v>-0.7100867660165644</v>
      </c>
      <c r="L8110" s="35">
        <v>0</v>
      </c>
      <c r="M8110" s="35">
        <v>0</v>
      </c>
      <c r="N8110" s="35">
        <v>0</v>
      </c>
      <c r="O8110" s="35">
        <v>0</v>
      </c>
      <c r="P8110" s="36">
        <v>12</v>
      </c>
      <c r="Q8110" s="37">
        <v>86</v>
      </c>
      <c r="R8110" s="36">
        <v>0</v>
      </c>
      <c r="S8110" s="39">
        <f t="shared" si="281"/>
        <v>86</v>
      </c>
      <c r="T8110" s="34" t="s">
        <v>29</v>
      </c>
      <c r="U8110" s="12">
        <f>((alpha*(beta^speed))*(speed^ceta))</f>
        <v>3.8283968009470166E-3</v>
      </c>
      <c r="V8110" s="8">
        <f t="shared" si="282"/>
        <v>86</v>
      </c>
      <c r="AB8110" s="41"/>
    </row>
    <row r="8111" spans="1:28">
      <c r="A8111" s="34" t="s">
        <v>19</v>
      </c>
      <c r="B8111" s="34" t="s">
        <v>73</v>
      </c>
      <c r="C8111" s="5" t="s">
        <v>169</v>
      </c>
      <c r="D8111" s="35" t="s">
        <v>88</v>
      </c>
      <c r="E8111" s="36" t="s">
        <v>17</v>
      </c>
      <c r="F8111" s="37">
        <v>50</v>
      </c>
      <c r="G8111" s="38">
        <v>-0.06</v>
      </c>
      <c r="H8111" s="34">
        <v>0.9666203836241446</v>
      </c>
      <c r="I8111" s="35">
        <v>-10.484552439330088</v>
      </c>
      <c r="J8111" s="35">
        <v>215.33651828750089</v>
      </c>
      <c r="K8111" s="35">
        <v>6.0449528873158398</v>
      </c>
      <c r="L8111" s="35">
        <v>2.2264383188169612</v>
      </c>
      <c r="M8111" s="35">
        <v>-1.0953271239918964E-2</v>
      </c>
      <c r="N8111" s="35">
        <v>0</v>
      </c>
      <c r="O8111" s="35">
        <v>0</v>
      </c>
      <c r="P8111" s="36">
        <v>12</v>
      </c>
      <c r="Q8111" s="37">
        <v>86</v>
      </c>
      <c r="R8111" s="36">
        <v>10</v>
      </c>
      <c r="S8111" s="39">
        <f t="shared" si="281"/>
        <v>86</v>
      </c>
      <c r="T8111" s="34" t="s">
        <v>44</v>
      </c>
      <c r="U8111" s="12">
        <f>(alpha+(beta/(1+EXP((((-1)*ceta)+(delta*LN(speed)))+(epsilon*speed)))))</f>
        <v>0.42683028976535198</v>
      </c>
      <c r="V8111" s="8">
        <f t="shared" si="282"/>
        <v>86</v>
      </c>
    </row>
    <row r="8112" spans="1:28">
      <c r="A8112" s="34" t="s">
        <v>19</v>
      </c>
      <c r="B8112" s="34" t="s">
        <v>73</v>
      </c>
      <c r="C8112" s="5" t="s">
        <v>169</v>
      </c>
      <c r="D8112" s="35" t="s">
        <v>88</v>
      </c>
      <c r="E8112" s="36" t="s">
        <v>15</v>
      </c>
      <c r="F8112" s="37">
        <v>100</v>
      </c>
      <c r="G8112" s="38">
        <v>-0.06</v>
      </c>
      <c r="H8112" s="34">
        <v>0.98948068088094454</v>
      </c>
      <c r="I8112" s="35">
        <v>0.32578619732934705</v>
      </c>
      <c r="J8112" s="35">
        <v>1.8432804196111829E-2</v>
      </c>
      <c r="K8112" s="35">
        <v>3.0548695917776332</v>
      </c>
      <c r="L8112" s="35">
        <v>0.10569478796618893</v>
      </c>
      <c r="M8112" s="35">
        <v>-7.5264135353908176E-2</v>
      </c>
      <c r="N8112" s="35">
        <v>0</v>
      </c>
      <c r="O8112" s="35">
        <v>0</v>
      </c>
      <c r="P8112" s="36">
        <v>12</v>
      </c>
      <c r="Q8112" s="37">
        <v>79</v>
      </c>
      <c r="R8112" s="36">
        <v>4</v>
      </c>
      <c r="S8112" s="39">
        <f t="shared" si="281"/>
        <v>79</v>
      </c>
      <c r="T8112" s="34" t="s">
        <v>35</v>
      </c>
      <c r="U8112" s="12">
        <f>((epsilon+(alpha*EXP(((-1)*beta)*speed)))+(ceta*EXP(((-1)*delta)*speed)))</f>
        <v>1.4061744484557999E-3</v>
      </c>
      <c r="V8112" s="8">
        <f t="shared" si="282"/>
        <v>79</v>
      </c>
    </row>
    <row r="8113" spans="1:28">
      <c r="A8113" s="34" t="s">
        <v>19</v>
      </c>
      <c r="B8113" s="34" t="s">
        <v>73</v>
      </c>
      <c r="C8113" s="5" t="s">
        <v>169</v>
      </c>
      <c r="D8113" s="35" t="s">
        <v>88</v>
      </c>
      <c r="E8113" s="36" t="s">
        <v>16</v>
      </c>
      <c r="F8113" s="37">
        <v>100</v>
      </c>
      <c r="G8113" s="38">
        <v>-0.06</v>
      </c>
      <c r="H8113" s="34">
        <v>0.97028564814976259</v>
      </c>
      <c r="I8113" s="35">
        <v>-0.19834971764979564</v>
      </c>
      <c r="J8113" s="35">
        <v>4.5186599334530868</v>
      </c>
      <c r="K8113" s="35">
        <v>6.4172688224070766</v>
      </c>
      <c r="L8113" s="35">
        <v>2.3504118666831997</v>
      </c>
      <c r="M8113" s="35">
        <v>-1.1655346584568077E-2</v>
      </c>
      <c r="N8113" s="35">
        <v>0</v>
      </c>
      <c r="O8113" s="35">
        <v>0</v>
      </c>
      <c r="P8113" s="36">
        <v>12</v>
      </c>
      <c r="Q8113" s="37">
        <v>86</v>
      </c>
      <c r="R8113" s="36">
        <v>10</v>
      </c>
      <c r="S8113" s="39">
        <f t="shared" si="281"/>
        <v>86</v>
      </c>
      <c r="T8113" s="34" t="s">
        <v>44</v>
      </c>
      <c r="U8113" s="12">
        <f>(alpha+(beta/(1+EXP((((-1)*ceta)+(delta*LN(speed)))+(epsilon*speed)))))</f>
        <v>5.9878627296473252E-3</v>
      </c>
      <c r="V8113" s="8">
        <f t="shared" si="282"/>
        <v>86</v>
      </c>
    </row>
    <row r="8114" spans="1:28">
      <c r="A8114" s="34" t="s">
        <v>19</v>
      </c>
      <c r="B8114" s="34" t="s">
        <v>73</v>
      </c>
      <c r="C8114" s="5" t="s">
        <v>169</v>
      </c>
      <c r="D8114" s="35" t="s">
        <v>88</v>
      </c>
      <c r="E8114" s="36" t="s">
        <v>14</v>
      </c>
      <c r="F8114" s="37">
        <v>100</v>
      </c>
      <c r="G8114" s="38">
        <v>-0.06</v>
      </c>
      <c r="H8114" s="34">
        <v>0.98984459158411986</v>
      </c>
      <c r="I8114" s="35">
        <v>2.8423898937464398</v>
      </c>
      <c r="J8114" s="35">
        <v>-10.48035805268939</v>
      </c>
      <c r="K8114" s="35">
        <v>-1.8455063882343155</v>
      </c>
      <c r="L8114" s="35">
        <v>0</v>
      </c>
      <c r="M8114" s="35">
        <v>0</v>
      </c>
      <c r="N8114" s="35">
        <v>0</v>
      </c>
      <c r="O8114" s="35">
        <v>0</v>
      </c>
      <c r="P8114" s="36">
        <v>12</v>
      </c>
      <c r="Q8114" s="37">
        <v>86</v>
      </c>
      <c r="R8114" s="36">
        <v>13</v>
      </c>
      <c r="S8114" s="39">
        <f t="shared" si="281"/>
        <v>86</v>
      </c>
      <c r="T8114" s="34" t="s">
        <v>50</v>
      </c>
      <c r="U8114" s="12">
        <f>EXP((alpha+(beta/speed))+(ceta*LN(speed)))</f>
        <v>4.0867668391188442E-3</v>
      </c>
      <c r="V8114" s="8">
        <f t="shared" si="282"/>
        <v>86</v>
      </c>
      <c r="AB8114" s="41"/>
    </row>
    <row r="8115" spans="1:28">
      <c r="A8115" s="34" t="s">
        <v>19</v>
      </c>
      <c r="B8115" s="34" t="s">
        <v>73</v>
      </c>
      <c r="C8115" s="5" t="s">
        <v>169</v>
      </c>
      <c r="D8115" s="35" t="s">
        <v>88</v>
      </c>
      <c r="E8115" s="36" t="s">
        <v>18</v>
      </c>
      <c r="F8115" s="37">
        <v>100</v>
      </c>
      <c r="G8115" s="38">
        <v>-0.06</v>
      </c>
      <c r="H8115" s="34">
        <v>0.98690560027416374</v>
      </c>
      <c r="I8115" s="35">
        <v>0.21714729552552534</v>
      </c>
      <c r="J8115" s="35">
        <v>0.98622448064948542</v>
      </c>
      <c r="K8115" s="35">
        <v>-0.64219244019077093</v>
      </c>
      <c r="L8115" s="35">
        <v>0</v>
      </c>
      <c r="M8115" s="35">
        <v>0</v>
      </c>
      <c r="N8115" s="35">
        <v>0</v>
      </c>
      <c r="O8115" s="35">
        <v>0</v>
      </c>
      <c r="P8115" s="36">
        <v>12</v>
      </c>
      <c r="Q8115" s="37">
        <v>86</v>
      </c>
      <c r="R8115" s="36">
        <v>0</v>
      </c>
      <c r="S8115" s="39">
        <f t="shared" si="281"/>
        <v>86</v>
      </c>
      <c r="T8115" s="34" t="s">
        <v>29</v>
      </c>
      <c r="U8115" s="12">
        <f>((alpha*(beta^speed))*(speed^ceta))</f>
        <v>3.7700846993620495E-3</v>
      </c>
      <c r="V8115" s="8">
        <f t="shared" si="282"/>
        <v>86</v>
      </c>
      <c r="AB8115" s="41"/>
    </row>
    <row r="8116" spans="1:28">
      <c r="A8116" s="34" t="s">
        <v>19</v>
      </c>
      <c r="B8116" s="34" t="s">
        <v>73</v>
      </c>
      <c r="C8116" s="5" t="s">
        <v>169</v>
      </c>
      <c r="D8116" s="35" t="s">
        <v>88</v>
      </c>
      <c r="E8116" s="36" t="s">
        <v>17</v>
      </c>
      <c r="F8116" s="37">
        <v>100</v>
      </c>
      <c r="G8116" s="38">
        <v>-0.06</v>
      </c>
      <c r="H8116" s="34">
        <v>0.95483379893202147</v>
      </c>
      <c r="I8116" s="35">
        <v>-9.6040374676348552</v>
      </c>
      <c r="J8116" s="35">
        <v>187.59841666203164</v>
      </c>
      <c r="K8116" s="35">
        <v>6.683258536387628</v>
      </c>
      <c r="L8116" s="35">
        <v>2.3632781019359874</v>
      </c>
      <c r="M8116" s="35">
        <v>-1.155600628422772E-2</v>
      </c>
      <c r="N8116" s="35">
        <v>0</v>
      </c>
      <c r="O8116" s="35">
        <v>0</v>
      </c>
      <c r="P8116" s="36">
        <v>12</v>
      </c>
      <c r="Q8116" s="37">
        <v>86</v>
      </c>
      <c r="R8116" s="36">
        <v>10</v>
      </c>
      <c r="S8116" s="39">
        <f t="shared" si="281"/>
        <v>86</v>
      </c>
      <c r="T8116" s="34" t="s">
        <v>44</v>
      </c>
      <c r="U8116" s="12">
        <f>(alpha+(beta/(1+EXP((((-1)*ceta)+(delta*LN(speed)))+(epsilon*speed)))))</f>
        <v>0.65616309791391814</v>
      </c>
      <c r="V8116" s="8">
        <f t="shared" si="282"/>
        <v>86</v>
      </c>
    </row>
    <row r="8117" spans="1:28">
      <c r="A8117" s="34" t="s">
        <v>19</v>
      </c>
      <c r="B8117" s="34" t="s">
        <v>73</v>
      </c>
      <c r="C8117" s="5" t="s">
        <v>169</v>
      </c>
      <c r="D8117" s="35" t="s">
        <v>88</v>
      </c>
      <c r="E8117" s="36" t="s">
        <v>15</v>
      </c>
      <c r="F8117" s="37">
        <v>0</v>
      </c>
      <c r="G8117" s="38">
        <v>-0.04</v>
      </c>
      <c r="H8117" s="34">
        <v>0.99298619151173828</v>
      </c>
      <c r="I8117" s="35">
        <v>-8.228923018746119E-2</v>
      </c>
      <c r="J8117" s="35">
        <v>19.988248483075637</v>
      </c>
      <c r="K8117" s="35">
        <v>0.26951880472573303</v>
      </c>
      <c r="L8117" s="35">
        <v>1.0693625156230362</v>
      </c>
      <c r="M8117" s="35">
        <v>9.796644864947501E-3</v>
      </c>
      <c r="N8117" s="35">
        <v>0</v>
      </c>
      <c r="O8117" s="35">
        <v>0</v>
      </c>
      <c r="P8117" s="36">
        <v>12</v>
      </c>
      <c r="Q8117" s="37">
        <v>86</v>
      </c>
      <c r="R8117" s="36">
        <v>10</v>
      </c>
      <c r="S8117" s="39">
        <f t="shared" si="281"/>
        <v>86</v>
      </c>
      <c r="T8117" s="34" t="s">
        <v>44</v>
      </c>
      <c r="U8117" s="12">
        <f>(alpha+(beta/(1+EXP((((-1)*ceta)+(delta*LN(speed)))+(epsilon*speed)))))</f>
        <v>1.346578866080432E-2</v>
      </c>
      <c r="V8117" s="8">
        <f t="shared" si="282"/>
        <v>86</v>
      </c>
    </row>
    <row r="8118" spans="1:28">
      <c r="A8118" s="34" t="s">
        <v>19</v>
      </c>
      <c r="B8118" s="34" t="s">
        <v>73</v>
      </c>
      <c r="C8118" s="5" t="s">
        <v>169</v>
      </c>
      <c r="D8118" s="35" t="s">
        <v>88</v>
      </c>
      <c r="E8118" s="36" t="s">
        <v>16</v>
      </c>
      <c r="F8118" s="37">
        <v>0</v>
      </c>
      <c r="G8118" s="38">
        <v>-0.04</v>
      </c>
      <c r="H8118" s="34">
        <v>0.9811717533824712</v>
      </c>
      <c r="I8118" s="35">
        <v>-0.53200324301996937</v>
      </c>
      <c r="J8118" s="35">
        <v>11.694689336833441</v>
      </c>
      <c r="K8118" s="35">
        <v>2.8594170130884793</v>
      </c>
      <c r="L8118" s="35">
        <v>1.3328571962849558</v>
      </c>
      <c r="M8118" s="35">
        <v>-1.8098928422895192E-3</v>
      </c>
      <c r="N8118" s="35">
        <v>0</v>
      </c>
      <c r="O8118" s="35">
        <v>0</v>
      </c>
      <c r="P8118" s="36">
        <v>12</v>
      </c>
      <c r="Q8118" s="37">
        <v>86</v>
      </c>
      <c r="R8118" s="36">
        <v>10</v>
      </c>
      <c r="S8118" s="39">
        <f t="shared" si="281"/>
        <v>86</v>
      </c>
      <c r="T8118" s="34" t="s">
        <v>44</v>
      </c>
      <c r="U8118" s="12">
        <f>(alpha+(beta/(1+EXP((((-1)*ceta)+(delta*LN(speed)))+(epsilon*speed)))))</f>
        <v>6.5356054260231389E-2</v>
      </c>
      <c r="V8118" s="8">
        <f t="shared" si="282"/>
        <v>86</v>
      </c>
    </row>
    <row r="8119" spans="1:28">
      <c r="A8119" s="34" t="s">
        <v>19</v>
      </c>
      <c r="B8119" s="34" t="s">
        <v>73</v>
      </c>
      <c r="C8119" s="5" t="s">
        <v>169</v>
      </c>
      <c r="D8119" s="35" t="s">
        <v>88</v>
      </c>
      <c r="E8119" s="36" t="s">
        <v>14</v>
      </c>
      <c r="F8119" s="37">
        <v>0</v>
      </c>
      <c r="G8119" s="38">
        <v>-0.04</v>
      </c>
      <c r="H8119" s="34">
        <v>0.99431300655165045</v>
      </c>
      <c r="I8119" s="35">
        <v>1.4042892275961227</v>
      </c>
      <c r="J8119" s="35">
        <v>0.98788746093359892</v>
      </c>
      <c r="K8119" s="35">
        <v>-1.0240803174470514</v>
      </c>
      <c r="L8119" s="35">
        <v>0</v>
      </c>
      <c r="M8119" s="35">
        <v>0</v>
      </c>
      <c r="N8119" s="35">
        <v>0</v>
      </c>
      <c r="O8119" s="35">
        <v>0</v>
      </c>
      <c r="P8119" s="36">
        <v>12</v>
      </c>
      <c r="Q8119" s="37">
        <v>86</v>
      </c>
      <c r="R8119" s="36">
        <v>0</v>
      </c>
      <c r="S8119" s="39">
        <f t="shared" si="281"/>
        <v>86</v>
      </c>
      <c r="T8119" s="34" t="s">
        <v>29</v>
      </c>
      <c r="U8119" s="12">
        <f>((alpha*(beta^speed))*(speed^ceta))</f>
        <v>5.1430110638295903E-3</v>
      </c>
      <c r="V8119" s="8">
        <f t="shared" si="282"/>
        <v>86</v>
      </c>
      <c r="AB8119" s="41"/>
    </row>
    <row r="8120" spans="1:28">
      <c r="A8120" s="34" t="s">
        <v>19</v>
      </c>
      <c r="B8120" s="34" t="s">
        <v>73</v>
      </c>
      <c r="C8120" s="5" t="s">
        <v>169</v>
      </c>
      <c r="D8120" s="35" t="s">
        <v>88</v>
      </c>
      <c r="E8120" s="36" t="s">
        <v>18</v>
      </c>
      <c r="F8120" s="37">
        <v>0</v>
      </c>
      <c r="G8120" s="38">
        <v>-0.04</v>
      </c>
      <c r="H8120" s="34">
        <v>0.98972659296464305</v>
      </c>
      <c r="I8120" s="35">
        <v>0.28964732640560137</v>
      </c>
      <c r="J8120" s="35">
        <v>0.98661067998839558</v>
      </c>
      <c r="K8120" s="35">
        <v>-0.68413904639256251</v>
      </c>
      <c r="L8120" s="35">
        <v>0</v>
      </c>
      <c r="M8120" s="35">
        <v>0</v>
      </c>
      <c r="N8120" s="35">
        <v>0</v>
      </c>
      <c r="O8120" s="35">
        <v>0</v>
      </c>
      <c r="P8120" s="36">
        <v>12</v>
      </c>
      <c r="Q8120" s="37">
        <v>86</v>
      </c>
      <c r="R8120" s="36">
        <v>0</v>
      </c>
      <c r="S8120" s="39">
        <f t="shared" si="281"/>
        <v>86</v>
      </c>
      <c r="T8120" s="34" t="s">
        <v>29</v>
      </c>
      <c r="U8120" s="12">
        <f>((alpha*(beta^speed))*(speed^ceta))</f>
        <v>4.3146290296036437E-3</v>
      </c>
      <c r="V8120" s="8">
        <f t="shared" si="282"/>
        <v>86</v>
      </c>
      <c r="AB8120" s="41"/>
    </row>
    <row r="8121" spans="1:28">
      <c r="A8121" s="34" t="s">
        <v>19</v>
      </c>
      <c r="B8121" s="34" t="s">
        <v>73</v>
      </c>
      <c r="C8121" s="5" t="s">
        <v>169</v>
      </c>
      <c r="D8121" s="35" t="s">
        <v>88</v>
      </c>
      <c r="E8121" s="36" t="s">
        <v>17</v>
      </c>
      <c r="F8121" s="37">
        <v>0</v>
      </c>
      <c r="G8121" s="38">
        <v>-0.04</v>
      </c>
      <c r="H8121" s="34">
        <v>0.97489249242679876</v>
      </c>
      <c r="I8121" s="35">
        <v>880.30495645721271</v>
      </c>
      <c r="J8121" s="35">
        <v>0.9657344362464948</v>
      </c>
      <c r="K8121" s="35">
        <v>-0.43841640080926003</v>
      </c>
      <c r="L8121" s="35">
        <v>0</v>
      </c>
      <c r="M8121" s="35">
        <v>0</v>
      </c>
      <c r="N8121" s="35">
        <v>0</v>
      </c>
      <c r="O8121" s="35">
        <v>0</v>
      </c>
      <c r="P8121" s="36">
        <v>12</v>
      </c>
      <c r="Q8121" s="37">
        <v>86</v>
      </c>
      <c r="R8121" s="36">
        <v>0</v>
      </c>
      <c r="S8121" s="39">
        <f t="shared" si="281"/>
        <v>86</v>
      </c>
      <c r="T8121" s="34" t="s">
        <v>29</v>
      </c>
      <c r="U8121" s="12">
        <f>((alpha*(beta^speed))*(speed^ceta))</f>
        <v>6.2270310174719254</v>
      </c>
      <c r="V8121" s="8">
        <f t="shared" si="282"/>
        <v>86</v>
      </c>
    </row>
    <row r="8122" spans="1:28">
      <c r="A8122" s="34" t="s">
        <v>19</v>
      </c>
      <c r="B8122" s="34" t="s">
        <v>73</v>
      </c>
      <c r="C8122" s="5" t="s">
        <v>169</v>
      </c>
      <c r="D8122" s="35" t="s">
        <v>88</v>
      </c>
      <c r="E8122" s="36" t="s">
        <v>15</v>
      </c>
      <c r="F8122" s="37">
        <v>50</v>
      </c>
      <c r="G8122" s="38">
        <v>-0.04</v>
      </c>
      <c r="H8122" s="34">
        <v>0.99011814513301533</v>
      </c>
      <c r="I8122" s="35">
        <v>-0.11066410793982272</v>
      </c>
      <c r="J8122" s="35">
        <v>25.535018217730613</v>
      </c>
      <c r="K8122" s="35">
        <v>-0.1581208468888845</v>
      </c>
      <c r="L8122" s="35">
        <v>1.0305239939183413</v>
      </c>
      <c r="M8122" s="35">
        <v>8.072121206263232E-3</v>
      </c>
      <c r="N8122" s="35">
        <v>0</v>
      </c>
      <c r="O8122" s="35">
        <v>0</v>
      </c>
      <c r="P8122" s="36">
        <v>12</v>
      </c>
      <c r="Q8122" s="37">
        <v>85</v>
      </c>
      <c r="R8122" s="36">
        <v>10</v>
      </c>
      <c r="S8122" s="39">
        <f t="shared" si="281"/>
        <v>85</v>
      </c>
      <c r="T8122" s="34" t="s">
        <v>44</v>
      </c>
      <c r="U8122" s="12">
        <f>(alpha+(beta/(1+EXP((((-1)*ceta)+(delta*LN(speed)))+(epsilon*speed)))))</f>
        <v>1.6040031673247579E-3</v>
      </c>
      <c r="V8122" s="8">
        <f t="shared" si="282"/>
        <v>85</v>
      </c>
    </row>
    <row r="8123" spans="1:28">
      <c r="A8123" s="34" t="s">
        <v>19</v>
      </c>
      <c r="B8123" s="34" t="s">
        <v>73</v>
      </c>
      <c r="C8123" s="5" t="s">
        <v>169</v>
      </c>
      <c r="D8123" s="35" t="s">
        <v>88</v>
      </c>
      <c r="E8123" s="36" t="s">
        <v>16</v>
      </c>
      <c r="F8123" s="37">
        <v>50</v>
      </c>
      <c r="G8123" s="38">
        <v>-0.04</v>
      </c>
      <c r="H8123" s="34">
        <v>0.97086185388478952</v>
      </c>
      <c r="I8123" s="35">
        <v>-0.69044701569270372</v>
      </c>
      <c r="J8123" s="35">
        <v>10.213970017987512</v>
      </c>
      <c r="K8123" s="35">
        <v>3.0667530176232596</v>
      </c>
      <c r="L8123" s="35">
        <v>1.2960630293611584</v>
      </c>
      <c r="M8123" s="35">
        <v>-1.4793378703105747E-3</v>
      </c>
      <c r="N8123" s="35">
        <v>0</v>
      </c>
      <c r="O8123" s="35">
        <v>0</v>
      </c>
      <c r="P8123" s="36">
        <v>12</v>
      </c>
      <c r="Q8123" s="37">
        <v>86</v>
      </c>
      <c r="R8123" s="36">
        <v>10</v>
      </c>
      <c r="S8123" s="39">
        <f t="shared" si="281"/>
        <v>86</v>
      </c>
      <c r="T8123" s="34" t="s">
        <v>44</v>
      </c>
      <c r="U8123" s="12">
        <f>(alpha+(beta/(1+EXP((((-1)*ceta)+(delta*LN(speed)))+(epsilon*speed)))))</f>
        <v>2.9567810228741775E-2</v>
      </c>
      <c r="V8123" s="8">
        <f t="shared" si="282"/>
        <v>86</v>
      </c>
    </row>
    <row r="8124" spans="1:28">
      <c r="A8124" s="34" t="s">
        <v>19</v>
      </c>
      <c r="B8124" s="34" t="s">
        <v>73</v>
      </c>
      <c r="C8124" s="5" t="s">
        <v>169</v>
      </c>
      <c r="D8124" s="35" t="s">
        <v>88</v>
      </c>
      <c r="E8124" s="36" t="s">
        <v>14</v>
      </c>
      <c r="F8124" s="37">
        <v>50</v>
      </c>
      <c r="G8124" s="38">
        <v>-0.04</v>
      </c>
      <c r="H8124" s="34">
        <v>0.99234736627708497</v>
      </c>
      <c r="I8124" s="35">
        <v>1.0357386957681785</v>
      </c>
      <c r="J8124" s="35">
        <v>0.98471857670441187</v>
      </c>
      <c r="K8124" s="35">
        <v>-0.91229590638883928</v>
      </c>
      <c r="L8124" s="35">
        <v>0</v>
      </c>
      <c r="M8124" s="35">
        <v>0</v>
      </c>
      <c r="N8124" s="35">
        <v>0</v>
      </c>
      <c r="O8124" s="35">
        <v>0</v>
      </c>
      <c r="P8124" s="36">
        <v>12</v>
      </c>
      <c r="Q8124" s="37">
        <v>86</v>
      </c>
      <c r="R8124" s="36">
        <v>0</v>
      </c>
      <c r="S8124" s="39">
        <f t="shared" si="281"/>
        <v>86</v>
      </c>
      <c r="T8124" s="34" t="s">
        <v>29</v>
      </c>
      <c r="U8124" s="12">
        <f>((alpha*(beta^speed))*(speed^ceta))</f>
        <v>4.7343291257505027E-3</v>
      </c>
      <c r="V8124" s="8">
        <f t="shared" si="282"/>
        <v>86</v>
      </c>
    </row>
    <row r="8125" spans="1:28">
      <c r="A8125" s="34" t="s">
        <v>19</v>
      </c>
      <c r="B8125" s="34" t="s">
        <v>73</v>
      </c>
      <c r="C8125" s="5" t="s">
        <v>169</v>
      </c>
      <c r="D8125" s="35" t="s">
        <v>88</v>
      </c>
      <c r="E8125" s="36" t="s">
        <v>18</v>
      </c>
      <c r="F8125" s="37">
        <v>50</v>
      </c>
      <c r="G8125" s="38">
        <v>-0.04</v>
      </c>
      <c r="H8125" s="34">
        <v>0.98486881933313808</v>
      </c>
      <c r="I8125" s="35">
        <v>0.23780469947657526</v>
      </c>
      <c r="J8125" s="35">
        <v>0.98329975117973456</v>
      </c>
      <c r="K8125" s="35">
        <v>-0.57936417240607052</v>
      </c>
      <c r="L8125" s="35">
        <v>0</v>
      </c>
      <c r="M8125" s="35">
        <v>0</v>
      </c>
      <c r="N8125" s="35">
        <v>0</v>
      </c>
      <c r="O8125" s="35">
        <v>0</v>
      </c>
      <c r="P8125" s="36">
        <v>12</v>
      </c>
      <c r="Q8125" s="37">
        <v>86</v>
      </c>
      <c r="R8125" s="36">
        <v>0</v>
      </c>
      <c r="S8125" s="39">
        <f t="shared" si="281"/>
        <v>86</v>
      </c>
      <c r="T8125" s="34" t="s">
        <v>29</v>
      </c>
      <c r="U8125" s="12">
        <f>((alpha*(beta^speed))*(speed^ceta))</f>
        <v>4.2308853367933243E-3</v>
      </c>
      <c r="V8125" s="8">
        <f t="shared" si="282"/>
        <v>86</v>
      </c>
      <c r="AB8125" s="41"/>
    </row>
    <row r="8126" spans="1:28">
      <c r="A8126" s="34" t="s">
        <v>19</v>
      </c>
      <c r="B8126" s="34" t="s">
        <v>73</v>
      </c>
      <c r="C8126" s="5" t="s">
        <v>169</v>
      </c>
      <c r="D8126" s="35" t="s">
        <v>88</v>
      </c>
      <c r="E8126" s="36" t="s">
        <v>17</v>
      </c>
      <c r="F8126" s="37">
        <v>50</v>
      </c>
      <c r="G8126" s="38">
        <v>-0.04</v>
      </c>
      <c r="H8126" s="34">
        <v>0.96163485262802928</v>
      </c>
      <c r="I8126" s="35">
        <v>537.76444678104713</v>
      </c>
      <c r="J8126" s="35">
        <v>0.95898458920538954</v>
      </c>
      <c r="K8126" s="35">
        <v>-0.20691410058760223</v>
      </c>
      <c r="L8126" s="35">
        <v>0</v>
      </c>
      <c r="M8126" s="35">
        <v>0</v>
      </c>
      <c r="N8126" s="35">
        <v>0</v>
      </c>
      <c r="O8126" s="35">
        <v>0</v>
      </c>
      <c r="P8126" s="36">
        <v>12</v>
      </c>
      <c r="Q8126" s="37">
        <v>86</v>
      </c>
      <c r="R8126" s="36">
        <v>0</v>
      </c>
      <c r="S8126" s="39">
        <f t="shared" si="281"/>
        <v>86</v>
      </c>
      <c r="T8126" s="34" t="s">
        <v>29</v>
      </c>
      <c r="U8126" s="12">
        <f>((alpha*(beta^speed))*(speed^ceta))</f>
        <v>5.8360244198501379</v>
      </c>
      <c r="V8126" s="8">
        <f t="shared" si="282"/>
        <v>86</v>
      </c>
    </row>
    <row r="8127" spans="1:28">
      <c r="A8127" s="34" t="s">
        <v>19</v>
      </c>
      <c r="B8127" s="34" t="s">
        <v>73</v>
      </c>
      <c r="C8127" s="5" t="s">
        <v>169</v>
      </c>
      <c r="D8127" s="35" t="s">
        <v>88</v>
      </c>
      <c r="E8127" s="36" t="s">
        <v>15</v>
      </c>
      <c r="F8127" s="37">
        <v>100</v>
      </c>
      <c r="G8127" s="38">
        <v>-0.04</v>
      </c>
      <c r="H8127" s="34">
        <v>0.98985603308617387</v>
      </c>
      <c r="I8127" s="35">
        <v>-6.573581910875298E-2</v>
      </c>
      <c r="J8127" s="35">
        <v>10.451799524859027</v>
      </c>
      <c r="K8127" s="35">
        <v>0.75475171110384398</v>
      </c>
      <c r="L8127" s="35">
        <v>0.98633656845870865</v>
      </c>
      <c r="M8127" s="35">
        <v>1.6328708024013476E-2</v>
      </c>
      <c r="N8127" s="35">
        <v>0</v>
      </c>
      <c r="O8127" s="35">
        <v>0</v>
      </c>
      <c r="P8127" s="36">
        <v>12</v>
      </c>
      <c r="Q8127" s="37">
        <v>86</v>
      </c>
      <c r="R8127" s="36">
        <v>10</v>
      </c>
      <c r="S8127" s="39">
        <f t="shared" si="281"/>
        <v>86</v>
      </c>
      <c r="T8127" s="34" t="s">
        <v>44</v>
      </c>
      <c r="U8127" s="12">
        <f>(alpha+(beta/(1+EXP((((-1)*ceta)+(delta*LN(speed)))+(epsilon*speed)))))</f>
        <v>1.2910145788853494E-3</v>
      </c>
      <c r="V8127" s="8">
        <f t="shared" si="282"/>
        <v>86</v>
      </c>
    </row>
    <row r="8128" spans="1:28">
      <c r="A8128" s="34" t="s">
        <v>19</v>
      </c>
      <c r="B8128" s="34" t="s">
        <v>73</v>
      </c>
      <c r="C8128" s="5" t="s">
        <v>169</v>
      </c>
      <c r="D8128" s="35" t="s">
        <v>88</v>
      </c>
      <c r="E8128" s="36" t="s">
        <v>16</v>
      </c>
      <c r="F8128" s="37">
        <v>100</v>
      </c>
      <c r="G8128" s="38">
        <v>-0.04</v>
      </c>
      <c r="H8128" s="34">
        <v>0.96279173677890673</v>
      </c>
      <c r="I8128" s="35">
        <v>-0.69969528747257903</v>
      </c>
      <c r="J8128" s="35">
        <v>8.4530809500231356</v>
      </c>
      <c r="K8128" s="35">
        <v>3.8845385896804929</v>
      </c>
      <c r="L8128" s="35">
        <v>1.4464398861762058</v>
      </c>
      <c r="M8128" s="35">
        <v>-2.3199459776057853E-3</v>
      </c>
      <c r="N8128" s="35">
        <v>0</v>
      </c>
      <c r="O8128" s="35">
        <v>0</v>
      </c>
      <c r="P8128" s="36">
        <v>12</v>
      </c>
      <c r="Q8128" s="37">
        <v>86</v>
      </c>
      <c r="R8128" s="36">
        <v>10</v>
      </c>
      <c r="S8128" s="39">
        <f t="shared" si="281"/>
        <v>86</v>
      </c>
      <c r="T8128" s="34" t="s">
        <v>44</v>
      </c>
      <c r="U8128" s="12">
        <f>(alpha+(beta/(1+EXP((((-1)*ceta)+(delta*LN(speed)))+(epsilon*speed)))))</f>
        <v>3.032636468947747E-2</v>
      </c>
      <c r="V8128" s="8">
        <f t="shared" si="282"/>
        <v>86</v>
      </c>
    </row>
    <row r="8129" spans="1:28">
      <c r="A8129" s="34" t="s">
        <v>19</v>
      </c>
      <c r="B8129" s="34" t="s">
        <v>73</v>
      </c>
      <c r="C8129" s="5" t="s">
        <v>169</v>
      </c>
      <c r="D8129" s="35" t="s">
        <v>88</v>
      </c>
      <c r="E8129" s="36" t="s">
        <v>14</v>
      </c>
      <c r="F8129" s="37">
        <v>100</v>
      </c>
      <c r="G8129" s="38">
        <v>-0.04</v>
      </c>
      <c r="H8129" s="34">
        <v>0.9904188759647703</v>
      </c>
      <c r="I8129" s="35">
        <v>0.88565263613095002</v>
      </c>
      <c r="J8129" s="35">
        <v>0.98350800659471727</v>
      </c>
      <c r="K8129" s="35">
        <v>-0.85406684511633768</v>
      </c>
      <c r="L8129" s="35">
        <v>0</v>
      </c>
      <c r="M8129" s="35">
        <v>0</v>
      </c>
      <c r="N8129" s="35">
        <v>0</v>
      </c>
      <c r="O8129" s="35">
        <v>0</v>
      </c>
      <c r="P8129" s="36">
        <v>12</v>
      </c>
      <c r="Q8129" s="37">
        <v>86</v>
      </c>
      <c r="R8129" s="36">
        <v>0</v>
      </c>
      <c r="S8129" s="39">
        <f t="shared" si="281"/>
        <v>86</v>
      </c>
      <c r="T8129" s="34" t="s">
        <v>29</v>
      </c>
      <c r="U8129" s="12">
        <f>((alpha*(beta^speed))*(speed^ceta))</f>
        <v>4.7203240406666668E-3</v>
      </c>
      <c r="V8129" s="8">
        <f t="shared" si="282"/>
        <v>86</v>
      </c>
      <c r="AB8129" s="41"/>
    </row>
    <row r="8130" spans="1:28">
      <c r="A8130" s="34" t="s">
        <v>19</v>
      </c>
      <c r="B8130" s="34" t="s">
        <v>73</v>
      </c>
      <c r="C8130" s="5" t="s">
        <v>169</v>
      </c>
      <c r="D8130" s="35" t="s">
        <v>88</v>
      </c>
      <c r="E8130" s="36" t="s">
        <v>18</v>
      </c>
      <c r="F8130" s="37">
        <v>100</v>
      </c>
      <c r="G8130" s="38">
        <v>-0.04</v>
      </c>
      <c r="H8130" s="34">
        <v>0.98135784132717885</v>
      </c>
      <c r="I8130" s="35">
        <v>0.20490706788706287</v>
      </c>
      <c r="J8130" s="35">
        <v>0.98056265014796495</v>
      </c>
      <c r="K8130" s="35">
        <v>-0.49447726386189267</v>
      </c>
      <c r="L8130" s="35">
        <v>0</v>
      </c>
      <c r="M8130" s="35">
        <v>0</v>
      </c>
      <c r="N8130" s="35">
        <v>0</v>
      </c>
      <c r="O8130" s="35">
        <v>0</v>
      </c>
      <c r="P8130" s="36">
        <v>12</v>
      </c>
      <c r="Q8130" s="37">
        <v>86</v>
      </c>
      <c r="R8130" s="36">
        <v>0</v>
      </c>
      <c r="S8130" s="39">
        <f t="shared" ref="S8130:S8193" si="283">V8130</f>
        <v>86</v>
      </c>
      <c r="T8130" s="34" t="s">
        <v>29</v>
      </c>
      <c r="U8130" s="12">
        <f>((alpha*(beta^speed))*(speed^ceta))</f>
        <v>4.1866944515719182E-3</v>
      </c>
      <c r="V8130" s="8">
        <f t="shared" ref="V8130:V8193" si="284">IF($V$1&lt;P8130,P8130,IF($V$1&gt;Q8130,Q8130,$V$1))</f>
        <v>86</v>
      </c>
      <c r="AB8130" s="41"/>
    </row>
    <row r="8131" spans="1:28">
      <c r="A8131" s="34" t="s">
        <v>19</v>
      </c>
      <c r="B8131" s="34" t="s">
        <v>73</v>
      </c>
      <c r="C8131" s="5" t="s">
        <v>169</v>
      </c>
      <c r="D8131" s="35" t="s">
        <v>88</v>
      </c>
      <c r="E8131" s="36" t="s">
        <v>17</v>
      </c>
      <c r="F8131" s="37">
        <v>100</v>
      </c>
      <c r="G8131" s="38">
        <v>-0.04</v>
      </c>
      <c r="H8131" s="34">
        <v>0.94963301727156313</v>
      </c>
      <c r="I8131" s="35">
        <v>-1.0451111940337334E-3</v>
      </c>
      <c r="J8131" s="35">
        <v>0.19900478776516164</v>
      </c>
      <c r="K8131" s="35">
        <v>-13.351848570733804</v>
      </c>
      <c r="L8131" s="35">
        <v>333.26442487329774</v>
      </c>
      <c r="M8131" s="35">
        <v>0</v>
      </c>
      <c r="N8131" s="35">
        <v>0</v>
      </c>
      <c r="O8131" s="35">
        <v>0</v>
      </c>
      <c r="P8131" s="36">
        <v>12</v>
      </c>
      <c r="Q8131" s="37">
        <v>82</v>
      </c>
      <c r="R8131" s="36">
        <v>14</v>
      </c>
      <c r="S8131" s="39">
        <f t="shared" si="283"/>
        <v>82</v>
      </c>
      <c r="T8131" s="34" t="s">
        <v>51</v>
      </c>
      <c r="U8131" s="12">
        <f>(((alpha*(speed^3))+(beta*(speed^2))+(ceta*speed))+delta)</f>
        <v>0.28016617408121647</v>
      </c>
      <c r="V8131" s="8">
        <f t="shared" si="284"/>
        <v>82</v>
      </c>
    </row>
    <row r="8132" spans="1:28">
      <c r="A8132" s="34" t="s">
        <v>19</v>
      </c>
      <c r="B8132" s="34" t="s">
        <v>73</v>
      </c>
      <c r="C8132" s="5" t="s">
        <v>169</v>
      </c>
      <c r="D8132" s="35" t="s">
        <v>88</v>
      </c>
      <c r="E8132" s="36" t="s">
        <v>15</v>
      </c>
      <c r="F8132" s="37">
        <v>0</v>
      </c>
      <c r="G8132" s="38">
        <v>-0.02</v>
      </c>
      <c r="H8132" s="34">
        <v>0.99395206280475401</v>
      </c>
      <c r="I8132" s="35">
        <v>0.22254357899304025</v>
      </c>
      <c r="J8132" s="35">
        <v>21.17546920103376</v>
      </c>
      <c r="K8132" s="35">
        <v>0.15899188994989588</v>
      </c>
      <c r="L8132" s="35">
        <v>0.93956762502324631</v>
      </c>
      <c r="M8132" s="35">
        <v>2.9674978470672086E-2</v>
      </c>
      <c r="N8132" s="35">
        <v>0</v>
      </c>
      <c r="O8132" s="35">
        <v>0</v>
      </c>
      <c r="P8132" s="36">
        <v>12</v>
      </c>
      <c r="Q8132" s="37">
        <v>86</v>
      </c>
      <c r="R8132" s="36">
        <v>10</v>
      </c>
      <c r="S8132" s="39">
        <f t="shared" si="283"/>
        <v>86</v>
      </c>
      <c r="T8132" s="34" t="s">
        <v>44</v>
      </c>
      <c r="U8132" s="12">
        <f>(alpha+(beta/(1+EXP((((-1)*ceta)+(delta*LN(speed)))+(epsilon*speed)))))</f>
        <v>0.25194351648096169</v>
      </c>
      <c r="V8132" s="8">
        <f t="shared" si="284"/>
        <v>86</v>
      </c>
    </row>
    <row r="8133" spans="1:28">
      <c r="A8133" s="34" t="s">
        <v>19</v>
      </c>
      <c r="B8133" s="34" t="s">
        <v>73</v>
      </c>
      <c r="C8133" s="5" t="s">
        <v>169</v>
      </c>
      <c r="D8133" s="35" t="s">
        <v>88</v>
      </c>
      <c r="E8133" s="36" t="s">
        <v>16</v>
      </c>
      <c r="F8133" s="37">
        <v>0</v>
      </c>
      <c r="G8133" s="38">
        <v>-0.02</v>
      </c>
      <c r="H8133" s="34">
        <v>0.9826556675120689</v>
      </c>
      <c r="I8133" s="35">
        <v>0.50716666098385077</v>
      </c>
      <c r="J8133" s="35">
        <v>25.930133502504908</v>
      </c>
      <c r="K8133" s="35">
        <v>1.0386098517621301</v>
      </c>
      <c r="L8133" s="35">
        <v>0.91662608541486268</v>
      </c>
      <c r="M8133" s="35">
        <v>1.4514578507701674E-2</v>
      </c>
      <c r="N8133" s="35">
        <v>0</v>
      </c>
      <c r="O8133" s="35">
        <v>0</v>
      </c>
      <c r="P8133" s="36">
        <v>12</v>
      </c>
      <c r="Q8133" s="37">
        <v>86</v>
      </c>
      <c r="R8133" s="36">
        <v>10</v>
      </c>
      <c r="S8133" s="39">
        <f t="shared" si="283"/>
        <v>86</v>
      </c>
      <c r="T8133" s="34" t="s">
        <v>44</v>
      </c>
      <c r="U8133" s="12">
        <f>(alpha+(beta/(1+EXP((((-1)*ceta)+(delta*LN(speed)))+(epsilon*speed)))))</f>
        <v>0.85682959533971348</v>
      </c>
      <c r="V8133" s="8">
        <f t="shared" si="284"/>
        <v>86</v>
      </c>
    </row>
    <row r="8134" spans="1:28">
      <c r="A8134" s="34" t="s">
        <v>19</v>
      </c>
      <c r="B8134" s="34" t="s">
        <v>73</v>
      </c>
      <c r="C8134" s="5" t="s">
        <v>169</v>
      </c>
      <c r="D8134" s="35" t="s">
        <v>88</v>
      </c>
      <c r="E8134" s="36" t="s">
        <v>14</v>
      </c>
      <c r="F8134" s="37">
        <v>0</v>
      </c>
      <c r="G8134" s="38">
        <v>-0.02</v>
      </c>
      <c r="H8134" s="34">
        <v>0.99281364933138161</v>
      </c>
      <c r="I8134" s="35">
        <v>2.1310943871258803</v>
      </c>
      <c r="J8134" s="35">
        <v>1.0039130424365872</v>
      </c>
      <c r="K8134" s="35">
        <v>-1.2091672950839185</v>
      </c>
      <c r="L8134" s="35">
        <v>0</v>
      </c>
      <c r="M8134" s="35">
        <v>0</v>
      </c>
      <c r="N8134" s="35">
        <v>0</v>
      </c>
      <c r="O8134" s="35">
        <v>0</v>
      </c>
      <c r="P8134" s="36">
        <v>12</v>
      </c>
      <c r="Q8134" s="37">
        <v>86</v>
      </c>
      <c r="R8134" s="36">
        <v>0</v>
      </c>
      <c r="S8134" s="39">
        <f t="shared" si="283"/>
        <v>86</v>
      </c>
      <c r="T8134" s="34" t="s">
        <v>29</v>
      </c>
      <c r="U8134" s="12">
        <f>((alpha*(beta^speed))*(speed^ceta))</f>
        <v>1.3656352559175607E-2</v>
      </c>
      <c r="V8134" s="8">
        <f t="shared" si="284"/>
        <v>86</v>
      </c>
    </row>
    <row r="8135" spans="1:28">
      <c r="A8135" s="34" t="s">
        <v>19</v>
      </c>
      <c r="B8135" s="34" t="s">
        <v>73</v>
      </c>
      <c r="C8135" s="5" t="s">
        <v>169</v>
      </c>
      <c r="D8135" s="35" t="s">
        <v>88</v>
      </c>
      <c r="E8135" s="36" t="s">
        <v>18</v>
      </c>
      <c r="F8135" s="37">
        <v>0</v>
      </c>
      <c r="G8135" s="38">
        <v>-0.02</v>
      </c>
      <c r="H8135" s="34">
        <v>0.98730499513960979</v>
      </c>
      <c r="I8135" s="35">
        <v>4.479505683404434</v>
      </c>
      <c r="J8135" s="35">
        <v>1.1181175758994468</v>
      </c>
      <c r="K8135" s="35">
        <v>3.0750484136226673E-3</v>
      </c>
      <c r="L8135" s="35">
        <v>0</v>
      </c>
      <c r="M8135" s="35">
        <v>0</v>
      </c>
      <c r="N8135" s="35">
        <v>0</v>
      </c>
      <c r="O8135" s="35">
        <v>0</v>
      </c>
      <c r="P8135" s="36">
        <v>12</v>
      </c>
      <c r="Q8135" s="37">
        <v>86</v>
      </c>
      <c r="R8135" s="36">
        <v>5</v>
      </c>
      <c r="S8135" s="39">
        <f t="shared" si="283"/>
        <v>86</v>
      </c>
      <c r="T8135" s="34" t="s">
        <v>36</v>
      </c>
      <c r="U8135" s="12">
        <f>(1/(((ceta*(speed^2))+(beta*speed))+alpha))</f>
        <v>8.1049969758030527E-3</v>
      </c>
      <c r="V8135" s="8">
        <f t="shared" si="284"/>
        <v>86</v>
      </c>
      <c r="AB8135" s="41"/>
    </row>
    <row r="8136" spans="1:28">
      <c r="A8136" s="34" t="s">
        <v>19</v>
      </c>
      <c r="B8136" s="34" t="s">
        <v>73</v>
      </c>
      <c r="C8136" s="5" t="s">
        <v>169</v>
      </c>
      <c r="D8136" s="35" t="s">
        <v>88</v>
      </c>
      <c r="E8136" s="36" t="s">
        <v>17</v>
      </c>
      <c r="F8136" s="37">
        <v>0</v>
      </c>
      <c r="G8136" s="38">
        <v>-0.02</v>
      </c>
      <c r="H8136" s="34">
        <v>0.97646711254950291</v>
      </c>
      <c r="I8136" s="35">
        <v>8.8910413349426811</v>
      </c>
      <c r="J8136" s="35">
        <v>-4.9680092528874011</v>
      </c>
      <c r="K8136" s="35">
        <v>-1.1523950316973697</v>
      </c>
      <c r="L8136" s="35">
        <v>0</v>
      </c>
      <c r="M8136" s="35">
        <v>0</v>
      </c>
      <c r="N8136" s="35">
        <v>0</v>
      </c>
      <c r="O8136" s="35">
        <v>0</v>
      </c>
      <c r="P8136" s="36">
        <v>12</v>
      </c>
      <c r="Q8136" s="37">
        <v>86</v>
      </c>
      <c r="R8136" s="36">
        <v>13</v>
      </c>
      <c r="S8136" s="39">
        <f t="shared" si="283"/>
        <v>86</v>
      </c>
      <c r="T8136" s="34" t="s">
        <v>50</v>
      </c>
      <c r="U8136" s="12">
        <f>EXP((alpha+(beta/speed))+(ceta*LN(speed)))</f>
        <v>40.451595716375834</v>
      </c>
      <c r="V8136" s="8">
        <f t="shared" si="284"/>
        <v>86</v>
      </c>
    </row>
    <row r="8137" spans="1:28">
      <c r="A8137" s="34" t="s">
        <v>19</v>
      </c>
      <c r="B8137" s="34" t="s">
        <v>73</v>
      </c>
      <c r="C8137" s="5" t="s">
        <v>169</v>
      </c>
      <c r="D8137" s="35" t="s">
        <v>88</v>
      </c>
      <c r="E8137" s="36" t="s">
        <v>15</v>
      </c>
      <c r="F8137" s="37">
        <v>50</v>
      </c>
      <c r="G8137" s="38">
        <v>-0.02</v>
      </c>
      <c r="H8137" s="34">
        <v>0.99351073197742057</v>
      </c>
      <c r="I8137" s="35">
        <v>-0.17591974695655124</v>
      </c>
      <c r="J8137" s="35">
        <v>18.408333118912342</v>
      </c>
      <c r="K8137" s="35">
        <v>0.26454929040682079</v>
      </c>
      <c r="L8137" s="35">
        <v>0.98131310855167841</v>
      </c>
      <c r="M8137" s="35">
        <v>1.0320021214508556E-4</v>
      </c>
      <c r="N8137" s="35">
        <v>0</v>
      </c>
      <c r="O8137" s="35">
        <v>0</v>
      </c>
      <c r="P8137" s="36">
        <v>12</v>
      </c>
      <c r="Q8137" s="37">
        <v>86</v>
      </c>
      <c r="R8137" s="36">
        <v>10</v>
      </c>
      <c r="S8137" s="39">
        <f t="shared" si="283"/>
        <v>86</v>
      </c>
      <c r="T8137" s="34" t="s">
        <v>44</v>
      </c>
      <c r="U8137" s="12">
        <f>(alpha+(beta/(1+EXP((((-1)*ceta)+(delta*LN(speed)))+(epsilon*speed)))))</f>
        <v>0.11965929732723693</v>
      </c>
      <c r="V8137" s="8">
        <f t="shared" si="284"/>
        <v>86</v>
      </c>
    </row>
    <row r="8138" spans="1:28">
      <c r="A8138" s="34" t="s">
        <v>19</v>
      </c>
      <c r="B8138" s="34" t="s">
        <v>73</v>
      </c>
      <c r="C8138" s="5" t="s">
        <v>169</v>
      </c>
      <c r="D8138" s="35" t="s">
        <v>88</v>
      </c>
      <c r="E8138" s="36" t="s">
        <v>16</v>
      </c>
      <c r="F8138" s="37">
        <v>50</v>
      </c>
      <c r="G8138" s="38">
        <v>-0.02</v>
      </c>
      <c r="H8138" s="34">
        <v>0.96968563462487412</v>
      </c>
      <c r="I8138" s="35">
        <v>-3.0081135305384134E-5</v>
      </c>
      <c r="J8138" s="35">
        <v>5.489459227209603E-3</v>
      </c>
      <c r="K8138" s="35">
        <v>-0.35678139324820174</v>
      </c>
      <c r="L8138" s="35">
        <v>9.427367538136199</v>
      </c>
      <c r="M8138" s="35">
        <v>0</v>
      </c>
      <c r="N8138" s="35">
        <v>0</v>
      </c>
      <c r="O8138" s="35">
        <v>0</v>
      </c>
      <c r="P8138" s="36">
        <v>12</v>
      </c>
      <c r="Q8138" s="37">
        <v>86</v>
      </c>
      <c r="R8138" s="36">
        <v>14</v>
      </c>
      <c r="S8138" s="39">
        <f t="shared" si="283"/>
        <v>86</v>
      </c>
      <c r="T8138" s="34" t="s">
        <v>51</v>
      </c>
      <c r="U8138" s="12">
        <f>(((alpha*(speed^3))+(beta*(speed^2))+(ceta*speed))+delta)</f>
        <v>0.21092156543165785</v>
      </c>
      <c r="V8138" s="8">
        <f t="shared" si="284"/>
        <v>86</v>
      </c>
    </row>
    <row r="8139" spans="1:28">
      <c r="A8139" s="34" t="s">
        <v>19</v>
      </c>
      <c r="B8139" s="34" t="s">
        <v>73</v>
      </c>
      <c r="C8139" s="5" t="s">
        <v>169</v>
      </c>
      <c r="D8139" s="35" t="s">
        <v>88</v>
      </c>
      <c r="E8139" s="36" t="s">
        <v>14</v>
      </c>
      <c r="F8139" s="37">
        <v>50</v>
      </c>
      <c r="G8139" s="38">
        <v>-0.02</v>
      </c>
      <c r="H8139" s="34">
        <v>0.99138987077748508</v>
      </c>
      <c r="I8139" s="35">
        <v>1.0380541025362091</v>
      </c>
      <c r="J8139" s="35">
        <v>0.99139750026115681</v>
      </c>
      <c r="K8139" s="35">
        <v>-0.87603391760996041</v>
      </c>
      <c r="L8139" s="35">
        <v>0</v>
      </c>
      <c r="M8139" s="35">
        <v>0</v>
      </c>
      <c r="N8139" s="35">
        <v>0</v>
      </c>
      <c r="O8139" s="35">
        <v>0</v>
      </c>
      <c r="P8139" s="36">
        <v>12</v>
      </c>
      <c r="Q8139" s="37">
        <v>86</v>
      </c>
      <c r="R8139" s="36">
        <v>0</v>
      </c>
      <c r="S8139" s="39">
        <f t="shared" si="283"/>
        <v>86</v>
      </c>
      <c r="T8139" s="34" t="s">
        <v>29</v>
      </c>
      <c r="U8139" s="12">
        <f>((alpha*(beta^speed))*(speed^ceta))</f>
        <v>9.9734683015261748E-3</v>
      </c>
      <c r="V8139" s="8">
        <f t="shared" si="284"/>
        <v>86</v>
      </c>
      <c r="AB8139" s="41"/>
    </row>
    <row r="8140" spans="1:28">
      <c r="A8140" s="34" t="s">
        <v>19</v>
      </c>
      <c r="B8140" s="34" t="s">
        <v>73</v>
      </c>
      <c r="C8140" s="5" t="s">
        <v>169</v>
      </c>
      <c r="D8140" s="35" t="s">
        <v>88</v>
      </c>
      <c r="E8140" s="36" t="s">
        <v>18</v>
      </c>
      <c r="F8140" s="37">
        <v>50</v>
      </c>
      <c r="G8140" s="38">
        <v>-0.02</v>
      </c>
      <c r="H8140" s="34">
        <v>0.97851438186577056</v>
      </c>
      <c r="I8140" s="35">
        <v>0.23979084329375167</v>
      </c>
      <c r="J8140" s="35">
        <v>0.98522737772653279</v>
      </c>
      <c r="K8140" s="35">
        <v>-0.49732499782393069</v>
      </c>
      <c r="L8140" s="35">
        <v>0</v>
      </c>
      <c r="M8140" s="35">
        <v>0</v>
      </c>
      <c r="N8140" s="35">
        <v>0</v>
      </c>
      <c r="O8140" s="35">
        <v>0</v>
      </c>
      <c r="P8140" s="36">
        <v>12</v>
      </c>
      <c r="Q8140" s="37">
        <v>86</v>
      </c>
      <c r="R8140" s="36">
        <v>0</v>
      </c>
      <c r="S8140" s="39">
        <f t="shared" si="283"/>
        <v>86</v>
      </c>
      <c r="T8140" s="34" t="s">
        <v>29</v>
      </c>
      <c r="U8140" s="12">
        <f>((alpha*(beta^speed))*(speed^ceta))</f>
        <v>7.2760339271546667E-3</v>
      </c>
      <c r="V8140" s="8">
        <f t="shared" si="284"/>
        <v>86</v>
      </c>
      <c r="AB8140" s="41"/>
    </row>
    <row r="8141" spans="1:28">
      <c r="A8141" s="34" t="s">
        <v>19</v>
      </c>
      <c r="B8141" s="34" t="s">
        <v>73</v>
      </c>
      <c r="C8141" s="5" t="s">
        <v>169</v>
      </c>
      <c r="D8141" s="35" t="s">
        <v>88</v>
      </c>
      <c r="E8141" s="36" t="s">
        <v>17</v>
      </c>
      <c r="F8141" s="37">
        <v>50</v>
      </c>
      <c r="G8141" s="38">
        <v>-0.02</v>
      </c>
      <c r="H8141" s="34">
        <v>0.96126488034707724</v>
      </c>
      <c r="I8141" s="35">
        <v>-1.4501818454315471E-3</v>
      </c>
      <c r="J8141" s="35">
        <v>0.26602719040208866</v>
      </c>
      <c r="K8141" s="35">
        <v>-17.460798557520896</v>
      </c>
      <c r="L8141" s="35">
        <v>467.96256703306364</v>
      </c>
      <c r="M8141" s="35">
        <v>0</v>
      </c>
      <c r="N8141" s="35">
        <v>0</v>
      </c>
      <c r="O8141" s="35">
        <v>0</v>
      </c>
      <c r="P8141" s="36">
        <v>12</v>
      </c>
      <c r="Q8141" s="37">
        <v>86</v>
      </c>
      <c r="R8141" s="36">
        <v>14</v>
      </c>
      <c r="S8141" s="39">
        <f t="shared" si="283"/>
        <v>86</v>
      </c>
      <c r="T8141" s="34" t="s">
        <v>51</v>
      </c>
      <c r="U8141" s="12">
        <f>(((alpha*(speed^3))+(beta*(speed^2))+(ceta*speed))+delta)</f>
        <v>11.47412742230614</v>
      </c>
      <c r="V8141" s="8">
        <f t="shared" si="284"/>
        <v>86</v>
      </c>
    </row>
    <row r="8142" spans="1:28">
      <c r="A8142" s="34" t="s">
        <v>19</v>
      </c>
      <c r="B8142" s="34" t="s">
        <v>73</v>
      </c>
      <c r="C8142" s="5" t="s">
        <v>169</v>
      </c>
      <c r="D8142" s="35" t="s">
        <v>88</v>
      </c>
      <c r="E8142" s="36" t="s">
        <v>15</v>
      </c>
      <c r="F8142" s="37">
        <v>100</v>
      </c>
      <c r="G8142" s="38">
        <v>-0.02</v>
      </c>
      <c r="H8142" s="34">
        <v>0.99113331304456564</v>
      </c>
      <c r="I8142" s="35">
        <v>12.123132800114266</v>
      </c>
      <c r="J8142" s="35">
        <v>0.98234444069198446</v>
      </c>
      <c r="K8142" s="35">
        <v>-0.70454991647746712</v>
      </c>
      <c r="L8142" s="35">
        <v>0</v>
      </c>
      <c r="M8142" s="35">
        <v>0</v>
      </c>
      <c r="N8142" s="35">
        <v>0</v>
      </c>
      <c r="O8142" s="35">
        <v>0</v>
      </c>
      <c r="P8142" s="36">
        <v>12</v>
      </c>
      <c r="Q8142" s="37">
        <v>86</v>
      </c>
      <c r="R8142" s="36">
        <v>0</v>
      </c>
      <c r="S8142" s="39">
        <f t="shared" si="283"/>
        <v>86</v>
      </c>
      <c r="T8142" s="34" t="s">
        <v>29</v>
      </c>
      <c r="U8142" s="12">
        <f>((alpha*(beta^speed))*(speed^ceta))</f>
        <v>0.1135926492277292</v>
      </c>
      <c r="V8142" s="8">
        <f t="shared" si="284"/>
        <v>86</v>
      </c>
    </row>
    <row r="8143" spans="1:28">
      <c r="A8143" s="34" t="s">
        <v>19</v>
      </c>
      <c r="B8143" s="34" t="s">
        <v>73</v>
      </c>
      <c r="C8143" s="5" t="s">
        <v>169</v>
      </c>
      <c r="D8143" s="35" t="s">
        <v>88</v>
      </c>
      <c r="E8143" s="36" t="s">
        <v>16</v>
      </c>
      <c r="F8143" s="37">
        <v>100</v>
      </c>
      <c r="G8143" s="38">
        <v>-0.02</v>
      </c>
      <c r="H8143" s="34">
        <v>0.96200186524490583</v>
      </c>
      <c r="I8143" s="35">
        <v>-2.9291555915872493E-5</v>
      </c>
      <c r="J8143" s="35">
        <v>5.3967088386663318E-3</v>
      </c>
      <c r="K8143" s="35">
        <v>-0.3627464060747963</v>
      </c>
      <c r="L8143" s="35">
        <v>10.063050903194563</v>
      </c>
      <c r="M8143" s="35">
        <v>0</v>
      </c>
      <c r="N8143" s="35">
        <v>0</v>
      </c>
      <c r="O8143" s="35">
        <v>0</v>
      </c>
      <c r="P8143" s="36">
        <v>12</v>
      </c>
      <c r="Q8143" s="37">
        <v>86</v>
      </c>
      <c r="R8143" s="36">
        <v>14</v>
      </c>
      <c r="S8143" s="39">
        <f t="shared" si="283"/>
        <v>86</v>
      </c>
      <c r="T8143" s="34" t="s">
        <v>51</v>
      </c>
      <c r="U8143" s="12">
        <f>(((alpha*(speed^3))+(beta*(speed^2))+(ceta*speed))+delta)</f>
        <v>0.14984866191207935</v>
      </c>
      <c r="V8143" s="8">
        <f t="shared" si="284"/>
        <v>86</v>
      </c>
    </row>
    <row r="8144" spans="1:28">
      <c r="A8144" s="34" t="s">
        <v>19</v>
      </c>
      <c r="B8144" s="34" t="s">
        <v>73</v>
      </c>
      <c r="C8144" s="5" t="s">
        <v>169</v>
      </c>
      <c r="D8144" s="35" t="s">
        <v>88</v>
      </c>
      <c r="E8144" s="36" t="s">
        <v>14</v>
      </c>
      <c r="F8144" s="37">
        <v>100</v>
      </c>
      <c r="G8144" s="38">
        <v>-0.02</v>
      </c>
      <c r="H8144" s="34">
        <v>0.98687749487912191</v>
      </c>
      <c r="I8144" s="35">
        <v>0.74448138066888025</v>
      </c>
      <c r="J8144" s="35">
        <v>0.98677633428998002</v>
      </c>
      <c r="K8144" s="35">
        <v>-0.71804419685953069</v>
      </c>
      <c r="L8144" s="35">
        <v>0</v>
      </c>
      <c r="M8144" s="35">
        <v>0</v>
      </c>
      <c r="N8144" s="35">
        <v>0</v>
      </c>
      <c r="O8144" s="35">
        <v>0</v>
      </c>
      <c r="P8144" s="36">
        <v>12</v>
      </c>
      <c r="Q8144" s="37">
        <v>86</v>
      </c>
      <c r="R8144" s="36">
        <v>0</v>
      </c>
      <c r="S8144" s="39">
        <f t="shared" si="283"/>
        <v>86</v>
      </c>
      <c r="T8144" s="34" t="s">
        <v>29</v>
      </c>
      <c r="U8144" s="12">
        <f>((alpha*(beta^speed))*(speed^ceta))</f>
        <v>9.6740612247489793E-3</v>
      </c>
      <c r="V8144" s="8">
        <f t="shared" si="284"/>
        <v>86</v>
      </c>
      <c r="AB8144" s="41"/>
    </row>
    <row r="8145" spans="1:28">
      <c r="A8145" s="34" t="s">
        <v>19</v>
      </c>
      <c r="B8145" s="34" t="s">
        <v>73</v>
      </c>
      <c r="C8145" s="5" t="s">
        <v>169</v>
      </c>
      <c r="D8145" s="35" t="s">
        <v>88</v>
      </c>
      <c r="E8145" s="36" t="s">
        <v>18</v>
      </c>
      <c r="F8145" s="37">
        <v>100</v>
      </c>
      <c r="G8145" s="38">
        <v>-0.02</v>
      </c>
      <c r="H8145" s="34">
        <v>0.97663045438673002</v>
      </c>
      <c r="I8145" s="35">
        <v>-2.8724040931550497E-7</v>
      </c>
      <c r="J8145" s="35">
        <v>5.2830272760023837E-5</v>
      </c>
      <c r="K8145" s="35">
        <v>-3.5041083683945845E-3</v>
      </c>
      <c r="L8145" s="35">
        <v>9.6571661212192503E-2</v>
      </c>
      <c r="M8145" s="35">
        <v>0</v>
      </c>
      <c r="N8145" s="35">
        <v>0</v>
      </c>
      <c r="O8145" s="35">
        <v>0</v>
      </c>
      <c r="P8145" s="36">
        <v>12</v>
      </c>
      <c r="Q8145" s="37">
        <v>86</v>
      </c>
      <c r="R8145" s="36">
        <v>14</v>
      </c>
      <c r="S8145" s="39">
        <f t="shared" si="283"/>
        <v>86</v>
      </c>
      <c r="T8145" s="34" t="s">
        <v>51</v>
      </c>
      <c r="U8145" s="12">
        <f>(((alpha*(speed^3))+(beta*(speed^2))+(ceta*speed))+delta)</f>
        <v>3.2500530758117346E-3</v>
      </c>
      <c r="V8145" s="8">
        <f t="shared" si="284"/>
        <v>86</v>
      </c>
      <c r="AB8145" s="41"/>
    </row>
    <row r="8146" spans="1:28">
      <c r="A8146" s="34" t="s">
        <v>19</v>
      </c>
      <c r="B8146" s="34" t="s">
        <v>73</v>
      </c>
      <c r="C8146" s="5" t="s">
        <v>169</v>
      </c>
      <c r="D8146" s="35" t="s">
        <v>88</v>
      </c>
      <c r="E8146" s="36" t="s">
        <v>17</v>
      </c>
      <c r="F8146" s="37">
        <v>100</v>
      </c>
      <c r="G8146" s="38">
        <v>-0.02</v>
      </c>
      <c r="H8146" s="34">
        <v>0.94766156537222568</v>
      </c>
      <c r="I8146" s="35">
        <v>-1.4112430577716147E-3</v>
      </c>
      <c r="J8146" s="35">
        <v>0.26046013792114747</v>
      </c>
      <c r="K8146" s="35">
        <v>-17.719609145029576</v>
      </c>
      <c r="L8146" s="35">
        <v>503.55409158826455</v>
      </c>
      <c r="M8146" s="35">
        <v>0</v>
      </c>
      <c r="N8146" s="35">
        <v>0</v>
      </c>
      <c r="O8146" s="35">
        <v>0</v>
      </c>
      <c r="P8146" s="36">
        <v>12</v>
      </c>
      <c r="Q8146" s="37">
        <v>86</v>
      </c>
      <c r="R8146" s="36">
        <v>14</v>
      </c>
      <c r="S8146" s="39">
        <f t="shared" si="283"/>
        <v>86</v>
      </c>
      <c r="T8146" s="34" t="s">
        <v>51</v>
      </c>
      <c r="U8146" s="12">
        <f>(((alpha*(speed^3))+(beta*(speed^2))+(ceta*speed))+delta)</f>
        <v>8.4012708265456695</v>
      </c>
      <c r="V8146" s="8">
        <f t="shared" si="284"/>
        <v>86</v>
      </c>
    </row>
    <row r="8147" spans="1:28">
      <c r="A8147" s="34" t="s">
        <v>19</v>
      </c>
      <c r="B8147" s="34" t="s">
        <v>73</v>
      </c>
      <c r="C8147" s="5" t="s">
        <v>169</v>
      </c>
      <c r="D8147" s="35" t="s">
        <v>88</v>
      </c>
      <c r="E8147" s="36" t="s">
        <v>15</v>
      </c>
      <c r="F8147" s="37">
        <v>0</v>
      </c>
      <c r="G8147" s="38">
        <v>0.02</v>
      </c>
      <c r="H8147" s="34">
        <v>0.99803564612022289</v>
      </c>
      <c r="I8147" s="35">
        <v>20.771281717123014</v>
      </c>
      <c r="J8147" s="35">
        <v>1.0090251243876536</v>
      </c>
      <c r="K8147" s="35">
        <v>-0.8996391619585935</v>
      </c>
      <c r="L8147" s="35">
        <v>0</v>
      </c>
      <c r="M8147" s="35">
        <v>0</v>
      </c>
      <c r="N8147" s="35">
        <v>0</v>
      </c>
      <c r="O8147" s="35">
        <v>0</v>
      </c>
      <c r="P8147" s="36">
        <v>12</v>
      </c>
      <c r="Q8147" s="37">
        <v>86</v>
      </c>
      <c r="R8147" s="36">
        <v>0</v>
      </c>
      <c r="S8147" s="39">
        <f t="shared" si="283"/>
        <v>86</v>
      </c>
      <c r="T8147" s="34" t="s">
        <v>29</v>
      </c>
      <c r="U8147" s="12">
        <f>((alpha*(beta^speed))*(speed^ceta))</f>
        <v>0.8178676382798501</v>
      </c>
      <c r="V8147" s="8">
        <f t="shared" si="284"/>
        <v>86</v>
      </c>
    </row>
    <row r="8148" spans="1:28">
      <c r="A8148" s="34" t="s">
        <v>19</v>
      </c>
      <c r="B8148" s="34" t="s">
        <v>73</v>
      </c>
      <c r="C8148" s="5" t="s">
        <v>169</v>
      </c>
      <c r="D8148" s="35" t="s">
        <v>88</v>
      </c>
      <c r="E8148" s="36" t="s">
        <v>16</v>
      </c>
      <c r="F8148" s="37">
        <v>0</v>
      </c>
      <c r="G8148" s="38">
        <v>0.02</v>
      </c>
      <c r="H8148" s="34">
        <v>0.98169732581220981</v>
      </c>
      <c r="I8148" s="35">
        <v>100.49735080576509</v>
      </c>
      <c r="J8148" s="35">
        <v>-1.3641932103792167</v>
      </c>
      <c r="K8148" s="35">
        <v>7.7613245041451169</v>
      </c>
      <c r="L8148" s="35">
        <v>-7.8957862307850124E-2</v>
      </c>
      <c r="M8148" s="35">
        <v>0</v>
      </c>
      <c r="N8148" s="35">
        <v>0</v>
      </c>
      <c r="O8148" s="35">
        <v>0</v>
      </c>
      <c r="P8148" s="36">
        <v>12</v>
      </c>
      <c r="Q8148" s="37">
        <v>86</v>
      </c>
      <c r="R8148" s="36">
        <v>1</v>
      </c>
      <c r="S8148" s="39">
        <f t="shared" si="283"/>
        <v>86</v>
      </c>
      <c r="T8148" s="34" t="s">
        <v>30</v>
      </c>
      <c r="U8148" s="12">
        <f>((alpha*(speed^beta))+(ceta*(speed^delta)))</f>
        <v>5.6907327632434814</v>
      </c>
      <c r="V8148" s="8">
        <f t="shared" si="284"/>
        <v>86</v>
      </c>
    </row>
    <row r="8149" spans="1:28">
      <c r="A8149" s="34" t="s">
        <v>19</v>
      </c>
      <c r="B8149" s="34" t="s">
        <v>73</v>
      </c>
      <c r="C8149" s="5" t="s">
        <v>169</v>
      </c>
      <c r="D8149" s="35" t="s">
        <v>88</v>
      </c>
      <c r="E8149" s="36" t="s">
        <v>14</v>
      </c>
      <c r="F8149" s="37">
        <v>0</v>
      </c>
      <c r="G8149" s="38">
        <v>0.02</v>
      </c>
      <c r="H8149" s="34">
        <v>0.99281809704852653</v>
      </c>
      <c r="I8149" s="35">
        <v>1.3568814838818783</v>
      </c>
      <c r="J8149" s="35">
        <v>1.0136478471976271</v>
      </c>
      <c r="K8149" s="35">
        <v>-0.98678930997086978</v>
      </c>
      <c r="L8149" s="35">
        <v>0</v>
      </c>
      <c r="M8149" s="35">
        <v>0</v>
      </c>
      <c r="N8149" s="35">
        <v>0</v>
      </c>
      <c r="O8149" s="35">
        <v>0</v>
      </c>
      <c r="P8149" s="36">
        <v>12</v>
      </c>
      <c r="Q8149" s="37">
        <v>86</v>
      </c>
      <c r="R8149" s="36">
        <v>0</v>
      </c>
      <c r="S8149" s="39">
        <f t="shared" si="283"/>
        <v>86</v>
      </c>
      <c r="T8149" s="34" t="s">
        <v>29</v>
      </c>
      <c r="U8149" s="12">
        <f>((alpha*(beta^speed))*(speed^ceta))</f>
        <v>5.3689619553433134E-2</v>
      </c>
      <c r="V8149" s="8">
        <f t="shared" si="284"/>
        <v>86</v>
      </c>
      <c r="AB8149" s="41"/>
    </row>
    <row r="8150" spans="1:28">
      <c r="A8150" s="34" t="s">
        <v>19</v>
      </c>
      <c r="B8150" s="34" t="s">
        <v>73</v>
      </c>
      <c r="C8150" s="5" t="s">
        <v>169</v>
      </c>
      <c r="D8150" s="35" t="s">
        <v>88</v>
      </c>
      <c r="E8150" s="36" t="s">
        <v>18</v>
      </c>
      <c r="F8150" s="37">
        <v>0</v>
      </c>
      <c r="G8150" s="38">
        <v>0.02</v>
      </c>
      <c r="H8150" s="34">
        <v>0.98101151441563894</v>
      </c>
      <c r="I8150" s="35">
        <v>0.34290648393019085</v>
      </c>
      <c r="J8150" s="35">
        <v>1.0094129372589282</v>
      </c>
      <c r="K8150" s="35">
        <v>-0.63741198085691664</v>
      </c>
      <c r="L8150" s="35">
        <v>0</v>
      </c>
      <c r="M8150" s="35">
        <v>0</v>
      </c>
      <c r="N8150" s="35">
        <v>0</v>
      </c>
      <c r="O8150" s="35">
        <v>0</v>
      </c>
      <c r="P8150" s="36">
        <v>12</v>
      </c>
      <c r="Q8150" s="37">
        <v>86</v>
      </c>
      <c r="R8150" s="36">
        <v>0</v>
      </c>
      <c r="S8150" s="39">
        <f t="shared" si="283"/>
        <v>86</v>
      </c>
      <c r="T8150" s="34" t="s">
        <v>29</v>
      </c>
      <c r="U8150" s="12">
        <f>((alpha*(beta^speed))*(speed^ceta))</f>
        <v>4.4877198374011343E-2</v>
      </c>
      <c r="V8150" s="8">
        <f t="shared" si="284"/>
        <v>86</v>
      </c>
      <c r="AB8150" s="41"/>
    </row>
    <row r="8151" spans="1:28">
      <c r="A8151" s="34" t="s">
        <v>19</v>
      </c>
      <c r="B8151" s="34" t="s">
        <v>73</v>
      </c>
      <c r="C8151" s="5" t="s">
        <v>169</v>
      </c>
      <c r="D8151" s="35" t="s">
        <v>88</v>
      </c>
      <c r="E8151" s="36" t="s">
        <v>17</v>
      </c>
      <c r="F8151" s="37">
        <v>0</v>
      </c>
      <c r="G8151" s="38">
        <v>0.02</v>
      </c>
      <c r="H8151" s="34">
        <v>0.98253240974815137</v>
      </c>
      <c r="I8151" s="35">
        <v>1880.8284688956089</v>
      </c>
      <c r="J8151" s="35">
        <v>1.0093708855125838</v>
      </c>
      <c r="K8151" s="35">
        <v>-0.58648145761394332</v>
      </c>
      <c r="L8151" s="35">
        <v>0</v>
      </c>
      <c r="M8151" s="35">
        <v>0</v>
      </c>
      <c r="N8151" s="35">
        <v>0</v>
      </c>
      <c r="O8151" s="35">
        <v>0</v>
      </c>
      <c r="P8151" s="36">
        <v>12</v>
      </c>
      <c r="Q8151" s="37">
        <v>86</v>
      </c>
      <c r="R8151" s="36">
        <v>0</v>
      </c>
      <c r="S8151" s="39">
        <f t="shared" si="283"/>
        <v>86</v>
      </c>
      <c r="T8151" s="34" t="s">
        <v>29</v>
      </c>
      <c r="U8151" s="12">
        <f>((alpha*(beta^speed))*(speed^ceta))</f>
        <v>307.72888056728453</v>
      </c>
      <c r="V8151" s="8">
        <f t="shared" si="284"/>
        <v>86</v>
      </c>
    </row>
    <row r="8152" spans="1:28">
      <c r="A8152" s="34" t="s">
        <v>19</v>
      </c>
      <c r="B8152" s="34" t="s">
        <v>73</v>
      </c>
      <c r="C8152" s="5" t="s">
        <v>169</v>
      </c>
      <c r="D8152" s="35" t="s">
        <v>88</v>
      </c>
      <c r="E8152" s="36" t="s">
        <v>15</v>
      </c>
      <c r="F8152" s="37">
        <v>50</v>
      </c>
      <c r="G8152" s="38">
        <v>0.02</v>
      </c>
      <c r="H8152" s="34">
        <v>0.99540786914683643</v>
      </c>
      <c r="I8152" s="35">
        <v>6.4071858318064843</v>
      </c>
      <c r="J8152" s="35">
        <v>-0.44236253895458855</v>
      </c>
      <c r="K8152" s="35">
        <v>86.722719143094324</v>
      </c>
      <c r="L8152" s="35">
        <v>-2.0537030208059508</v>
      </c>
      <c r="M8152" s="35">
        <v>0</v>
      </c>
      <c r="N8152" s="35">
        <v>0</v>
      </c>
      <c r="O8152" s="35">
        <v>0</v>
      </c>
      <c r="P8152" s="36">
        <v>12</v>
      </c>
      <c r="Q8152" s="37">
        <v>86</v>
      </c>
      <c r="R8152" s="36">
        <v>1</v>
      </c>
      <c r="S8152" s="39">
        <f t="shared" si="283"/>
        <v>86</v>
      </c>
      <c r="T8152" s="34" t="s">
        <v>30</v>
      </c>
      <c r="U8152" s="12">
        <f>((alpha*(speed^beta))+(ceta*(speed^delta)))</f>
        <v>0.90236713702581739</v>
      </c>
      <c r="V8152" s="8">
        <f t="shared" si="284"/>
        <v>86</v>
      </c>
    </row>
    <row r="8153" spans="1:28">
      <c r="A8153" s="34" t="s">
        <v>19</v>
      </c>
      <c r="B8153" s="34" t="s">
        <v>73</v>
      </c>
      <c r="C8153" s="5" t="s">
        <v>169</v>
      </c>
      <c r="D8153" s="35" t="s">
        <v>88</v>
      </c>
      <c r="E8153" s="36" t="s">
        <v>16</v>
      </c>
      <c r="F8153" s="37">
        <v>50</v>
      </c>
      <c r="G8153" s="38">
        <v>0.02</v>
      </c>
      <c r="H8153" s="34">
        <v>0.98045501292655768</v>
      </c>
      <c r="I8153" s="35">
        <v>21.575415929100661</v>
      </c>
      <c r="J8153" s="35">
        <v>-0.24843167856478479</v>
      </c>
      <c r="K8153" s="35">
        <v>4540.7489550221708</v>
      </c>
      <c r="L8153" s="35">
        <v>-3.5854744398287526</v>
      </c>
      <c r="M8153" s="35">
        <v>0</v>
      </c>
      <c r="N8153" s="35">
        <v>0</v>
      </c>
      <c r="O8153" s="35">
        <v>0</v>
      </c>
      <c r="P8153" s="36">
        <v>12</v>
      </c>
      <c r="Q8153" s="37">
        <v>86</v>
      </c>
      <c r="R8153" s="36">
        <v>1</v>
      </c>
      <c r="S8153" s="39">
        <f t="shared" si="283"/>
        <v>86</v>
      </c>
      <c r="T8153" s="34" t="s">
        <v>30</v>
      </c>
      <c r="U8153" s="12">
        <f>((alpha*(speed^beta))+(ceta*(speed^delta)))</f>
        <v>7.1351071621388895</v>
      </c>
      <c r="V8153" s="8">
        <f t="shared" si="284"/>
        <v>86</v>
      </c>
    </row>
    <row r="8154" spans="1:28">
      <c r="A8154" s="34" t="s">
        <v>19</v>
      </c>
      <c r="B8154" s="34" t="s">
        <v>73</v>
      </c>
      <c r="C8154" s="5" t="s">
        <v>169</v>
      </c>
      <c r="D8154" s="35" t="s">
        <v>88</v>
      </c>
      <c r="E8154" s="36" t="s">
        <v>14</v>
      </c>
      <c r="F8154" s="37">
        <v>50</v>
      </c>
      <c r="G8154" s="38">
        <v>0.02</v>
      </c>
      <c r="H8154" s="34">
        <v>0.99006872665026846</v>
      </c>
      <c r="I8154" s="35">
        <v>0.77334997297238928</v>
      </c>
      <c r="J8154" s="35">
        <v>1.0076051210371433</v>
      </c>
      <c r="K8154" s="35">
        <v>-0.69053290983870086</v>
      </c>
      <c r="L8154" s="35">
        <v>0</v>
      </c>
      <c r="M8154" s="35">
        <v>0</v>
      </c>
      <c r="N8154" s="35">
        <v>0</v>
      </c>
      <c r="O8154" s="35">
        <v>0</v>
      </c>
      <c r="P8154" s="36">
        <v>12</v>
      </c>
      <c r="Q8154" s="37">
        <v>86</v>
      </c>
      <c r="R8154" s="36">
        <v>0</v>
      </c>
      <c r="S8154" s="39">
        <f t="shared" si="283"/>
        <v>86</v>
      </c>
      <c r="T8154" s="34" t="s">
        <v>29</v>
      </c>
      <c r="U8154" s="12">
        <f>((alpha*(beta^speed))*(speed^ceta))</f>
        <v>6.8471952682115839E-2</v>
      </c>
      <c r="V8154" s="8">
        <f t="shared" si="284"/>
        <v>86</v>
      </c>
    </row>
    <row r="8155" spans="1:28">
      <c r="A8155" s="34" t="s">
        <v>19</v>
      </c>
      <c r="B8155" s="34" t="s">
        <v>73</v>
      </c>
      <c r="C8155" s="5" t="s">
        <v>169</v>
      </c>
      <c r="D8155" s="35" t="s">
        <v>88</v>
      </c>
      <c r="E8155" s="36" t="s">
        <v>18</v>
      </c>
      <c r="F8155" s="37">
        <v>50</v>
      </c>
      <c r="G8155" s="38">
        <v>0.02</v>
      </c>
      <c r="H8155" s="34">
        <v>0.98082001643046646</v>
      </c>
      <c r="I8155" s="35">
        <v>0.23771093743389318</v>
      </c>
      <c r="J8155" s="35">
        <v>0.99959282982781983</v>
      </c>
      <c r="K8155" s="35">
        <v>-0.35680532071430815</v>
      </c>
      <c r="L8155" s="35">
        <v>0</v>
      </c>
      <c r="M8155" s="35">
        <v>0</v>
      </c>
      <c r="N8155" s="35">
        <v>0</v>
      </c>
      <c r="O8155" s="35">
        <v>0</v>
      </c>
      <c r="P8155" s="36">
        <v>12</v>
      </c>
      <c r="Q8155" s="37">
        <v>86</v>
      </c>
      <c r="R8155" s="36">
        <v>0</v>
      </c>
      <c r="S8155" s="39">
        <f t="shared" si="283"/>
        <v>86</v>
      </c>
      <c r="T8155" s="34" t="s">
        <v>29</v>
      </c>
      <c r="U8155" s="12">
        <f>((alpha*(beta^speed))*(speed^ceta))</f>
        <v>4.6838092103382155E-2</v>
      </c>
      <c r="V8155" s="8">
        <f t="shared" si="284"/>
        <v>86</v>
      </c>
      <c r="AB8155" s="41"/>
    </row>
    <row r="8156" spans="1:28">
      <c r="A8156" s="34" t="s">
        <v>19</v>
      </c>
      <c r="B8156" s="34" t="s">
        <v>73</v>
      </c>
      <c r="C8156" s="5" t="s">
        <v>169</v>
      </c>
      <c r="D8156" s="35" t="s">
        <v>88</v>
      </c>
      <c r="E8156" s="36" t="s">
        <v>17</v>
      </c>
      <c r="F8156" s="37">
        <v>50</v>
      </c>
      <c r="G8156" s="38">
        <v>0.02</v>
      </c>
      <c r="H8156" s="34">
        <v>0.96553964774525214</v>
      </c>
      <c r="I8156" s="35">
        <v>1671.7490456201015</v>
      </c>
      <c r="J8156" s="35">
        <v>1.0061127313226372</v>
      </c>
      <c r="K8156" s="35">
        <v>-0.42434655724643944</v>
      </c>
      <c r="L8156" s="35">
        <v>0</v>
      </c>
      <c r="M8156" s="35">
        <v>0</v>
      </c>
      <c r="N8156" s="35">
        <v>0</v>
      </c>
      <c r="O8156" s="35">
        <v>0</v>
      </c>
      <c r="P8156" s="36">
        <v>12</v>
      </c>
      <c r="Q8156" s="37">
        <v>86</v>
      </c>
      <c r="R8156" s="36">
        <v>0</v>
      </c>
      <c r="S8156" s="39">
        <f t="shared" si="283"/>
        <v>86</v>
      </c>
      <c r="T8156" s="34" t="s">
        <v>29</v>
      </c>
      <c r="U8156" s="12">
        <f>((alpha*(beta^speed))*(speed^ceta))</f>
        <v>426.4663414528078</v>
      </c>
      <c r="V8156" s="8">
        <f t="shared" si="284"/>
        <v>86</v>
      </c>
    </row>
    <row r="8157" spans="1:28">
      <c r="A8157" s="34" t="s">
        <v>19</v>
      </c>
      <c r="B8157" s="34" t="s">
        <v>73</v>
      </c>
      <c r="C8157" s="5" t="s">
        <v>169</v>
      </c>
      <c r="D8157" s="35" t="s">
        <v>88</v>
      </c>
      <c r="E8157" s="36" t="s">
        <v>15</v>
      </c>
      <c r="F8157" s="37">
        <v>100</v>
      </c>
      <c r="G8157" s="38">
        <v>0.02</v>
      </c>
      <c r="H8157" s="34">
        <v>0.99030132416932926</v>
      </c>
      <c r="I8157" s="35">
        <v>1.8891620249944461</v>
      </c>
      <c r="J8157" s="35">
        <v>2.2643700941453346</v>
      </c>
      <c r="K8157" s="35">
        <v>-0.42127917297797762</v>
      </c>
      <c r="L8157" s="35">
        <v>0</v>
      </c>
      <c r="M8157" s="35">
        <v>0</v>
      </c>
      <c r="N8157" s="35">
        <v>0</v>
      </c>
      <c r="O8157" s="35">
        <v>0</v>
      </c>
      <c r="P8157" s="36">
        <v>12</v>
      </c>
      <c r="Q8157" s="37">
        <v>85</v>
      </c>
      <c r="R8157" s="36">
        <v>13</v>
      </c>
      <c r="S8157" s="39">
        <f t="shared" si="283"/>
        <v>85</v>
      </c>
      <c r="T8157" s="34" t="s">
        <v>50</v>
      </c>
      <c r="U8157" s="12">
        <f>EXP((alpha+(beta/speed))+(ceta*LN(speed)))</f>
        <v>1.0451968344417606</v>
      </c>
      <c r="V8157" s="8">
        <f t="shared" si="284"/>
        <v>85</v>
      </c>
    </row>
    <row r="8158" spans="1:28">
      <c r="A8158" s="34" t="s">
        <v>19</v>
      </c>
      <c r="B8158" s="34" t="s">
        <v>73</v>
      </c>
      <c r="C8158" s="5" t="s">
        <v>169</v>
      </c>
      <c r="D8158" s="35" t="s">
        <v>88</v>
      </c>
      <c r="E8158" s="36" t="s">
        <v>16</v>
      </c>
      <c r="F8158" s="37">
        <v>100</v>
      </c>
      <c r="G8158" s="38">
        <v>0.02</v>
      </c>
      <c r="H8158" s="34">
        <v>0.97774218131247737</v>
      </c>
      <c r="I8158" s="35">
        <v>4242581.6500215828</v>
      </c>
      <c r="J8158" s="35">
        <v>-6.6151792961499716</v>
      </c>
      <c r="K8158" s="35">
        <v>28.192780522197872</v>
      </c>
      <c r="L8158" s="35">
        <v>-0.27318148884468402</v>
      </c>
      <c r="M8158" s="35">
        <v>0</v>
      </c>
      <c r="N8158" s="35">
        <v>0</v>
      </c>
      <c r="O8158" s="35">
        <v>0</v>
      </c>
      <c r="P8158" s="36">
        <v>12</v>
      </c>
      <c r="Q8158" s="37">
        <v>85</v>
      </c>
      <c r="R8158" s="36">
        <v>1</v>
      </c>
      <c r="S8158" s="39">
        <f t="shared" si="283"/>
        <v>85</v>
      </c>
      <c r="T8158" s="34" t="s">
        <v>30</v>
      </c>
      <c r="U8158" s="12">
        <f>((alpha*(speed^beta))+(ceta*(speed^delta)))</f>
        <v>8.3763808185084159</v>
      </c>
      <c r="V8158" s="8">
        <f t="shared" si="284"/>
        <v>85</v>
      </c>
    </row>
    <row r="8159" spans="1:28">
      <c r="A8159" s="34" t="s">
        <v>19</v>
      </c>
      <c r="B8159" s="34" t="s">
        <v>73</v>
      </c>
      <c r="C8159" s="5" t="s">
        <v>169</v>
      </c>
      <c r="D8159" s="35" t="s">
        <v>88</v>
      </c>
      <c r="E8159" s="36" t="s">
        <v>14</v>
      </c>
      <c r="F8159" s="37">
        <v>100</v>
      </c>
      <c r="G8159" s="38">
        <v>0.02</v>
      </c>
      <c r="H8159" s="34">
        <v>0.9855733105953518</v>
      </c>
      <c r="I8159" s="35">
        <v>0.41882164220671297</v>
      </c>
      <c r="J8159" s="35">
        <v>-0.4005881609519279</v>
      </c>
      <c r="K8159" s="35">
        <v>4.8653028416132091</v>
      </c>
      <c r="L8159" s="35">
        <v>-2.3437057231902134</v>
      </c>
      <c r="M8159" s="35">
        <v>0</v>
      </c>
      <c r="N8159" s="35">
        <v>0</v>
      </c>
      <c r="O8159" s="35">
        <v>0</v>
      </c>
      <c r="P8159" s="36">
        <v>12</v>
      </c>
      <c r="Q8159" s="37">
        <v>85</v>
      </c>
      <c r="R8159" s="36">
        <v>1</v>
      </c>
      <c r="S8159" s="39">
        <f t="shared" si="283"/>
        <v>85</v>
      </c>
      <c r="T8159" s="34" t="s">
        <v>30</v>
      </c>
      <c r="U8159" s="12">
        <f>((alpha*(speed^beta))+(ceta*(speed^delta)))</f>
        <v>7.079862827544213E-2</v>
      </c>
      <c r="V8159" s="8">
        <f t="shared" si="284"/>
        <v>85</v>
      </c>
    </row>
    <row r="8160" spans="1:28">
      <c r="A8160" s="34" t="s">
        <v>19</v>
      </c>
      <c r="B8160" s="34" t="s">
        <v>73</v>
      </c>
      <c r="C8160" s="5" t="s">
        <v>169</v>
      </c>
      <c r="D8160" s="35" t="s">
        <v>88</v>
      </c>
      <c r="E8160" s="36" t="s">
        <v>18</v>
      </c>
      <c r="F8160" s="37">
        <v>100</v>
      </c>
      <c r="G8160" s="38">
        <v>0.02</v>
      </c>
      <c r="H8160" s="34">
        <v>0.98083736407917388</v>
      </c>
      <c r="I8160" s="35">
        <v>0.24663888941937359</v>
      </c>
      <c r="J8160" s="35">
        <v>0.99509264329098657</v>
      </c>
      <c r="K8160" s="35">
        <v>-0.29447910449276282</v>
      </c>
      <c r="L8160" s="35">
        <v>0</v>
      </c>
      <c r="M8160" s="35">
        <v>0</v>
      </c>
      <c r="N8160" s="35">
        <v>0</v>
      </c>
      <c r="O8160" s="35">
        <v>0</v>
      </c>
      <c r="P8160" s="36">
        <v>12</v>
      </c>
      <c r="Q8160" s="37">
        <v>85</v>
      </c>
      <c r="R8160" s="36">
        <v>0</v>
      </c>
      <c r="S8160" s="39">
        <f t="shared" si="283"/>
        <v>85</v>
      </c>
      <c r="T8160" s="34" t="s">
        <v>29</v>
      </c>
      <c r="U8160" s="12">
        <f>((alpha*(beta^speed))*(speed^ceta))</f>
        <v>4.3882040875639537E-2</v>
      </c>
      <c r="V8160" s="8">
        <f t="shared" si="284"/>
        <v>85</v>
      </c>
      <c r="AB8160" s="41"/>
    </row>
    <row r="8161" spans="1:28">
      <c r="A8161" s="34" t="s">
        <v>19</v>
      </c>
      <c r="B8161" s="34" t="s">
        <v>73</v>
      </c>
      <c r="C8161" s="5" t="s">
        <v>169</v>
      </c>
      <c r="D8161" s="35" t="s">
        <v>88</v>
      </c>
      <c r="E8161" s="36" t="s">
        <v>17</v>
      </c>
      <c r="F8161" s="37">
        <v>100</v>
      </c>
      <c r="G8161" s="38">
        <v>0.02</v>
      </c>
      <c r="H8161" s="34">
        <v>0.95468043418469739</v>
      </c>
      <c r="I8161" s="35">
        <v>-1.1153569861963146E-3</v>
      </c>
      <c r="J8161" s="35">
        <v>0.23280430979717828</v>
      </c>
      <c r="K8161" s="35">
        <v>-16.319521717749936</v>
      </c>
      <c r="L8161" s="35">
        <v>922.90916446279118</v>
      </c>
      <c r="M8161" s="35">
        <v>0</v>
      </c>
      <c r="N8161" s="35">
        <v>0</v>
      </c>
      <c r="O8161" s="35">
        <v>0</v>
      </c>
      <c r="P8161" s="36">
        <v>12</v>
      </c>
      <c r="Q8161" s="37">
        <v>85</v>
      </c>
      <c r="R8161" s="36">
        <v>14</v>
      </c>
      <c r="S8161" s="39">
        <f t="shared" si="283"/>
        <v>85</v>
      </c>
      <c r="T8161" s="34" t="s">
        <v>51</v>
      </c>
      <c r="U8161" s="12">
        <f>(((alpha*(speed^3))+(beta*(speed^2))+(ceta*speed))+delta)</f>
        <v>532.79234759084807</v>
      </c>
      <c r="V8161" s="8">
        <f t="shared" si="284"/>
        <v>85</v>
      </c>
    </row>
    <row r="8162" spans="1:28">
      <c r="A8162" s="34" t="s">
        <v>19</v>
      </c>
      <c r="B8162" s="34" t="s">
        <v>73</v>
      </c>
      <c r="C8162" s="5" t="s">
        <v>169</v>
      </c>
      <c r="D8162" s="35" t="s">
        <v>88</v>
      </c>
      <c r="E8162" s="36" t="s">
        <v>15</v>
      </c>
      <c r="F8162" s="37">
        <v>0</v>
      </c>
      <c r="G8162" s="38">
        <v>0.04</v>
      </c>
      <c r="H8162" s="34">
        <v>0.99305251172718079</v>
      </c>
      <c r="I8162" s="35">
        <v>5.8395437701550827</v>
      </c>
      <c r="J8162" s="35">
        <v>-0.40656754313630183</v>
      </c>
      <c r="K8162" s="35">
        <v>145.92619699830308</v>
      </c>
      <c r="L8162" s="35">
        <v>-2.1824611481752929</v>
      </c>
      <c r="M8162" s="35">
        <v>0</v>
      </c>
      <c r="N8162" s="35">
        <v>0</v>
      </c>
      <c r="O8162" s="35">
        <v>0</v>
      </c>
      <c r="P8162" s="36">
        <v>12</v>
      </c>
      <c r="Q8162" s="37">
        <v>86</v>
      </c>
      <c r="R8162" s="36">
        <v>1</v>
      </c>
      <c r="S8162" s="39">
        <f t="shared" si="283"/>
        <v>86</v>
      </c>
      <c r="T8162" s="34" t="s">
        <v>30</v>
      </c>
      <c r="U8162" s="12">
        <f>((alpha*(speed^beta))+(ceta*(speed^delta)))</f>
        <v>0.96347012917271191</v>
      </c>
      <c r="V8162" s="8">
        <f t="shared" si="284"/>
        <v>86</v>
      </c>
    </row>
    <row r="8163" spans="1:28">
      <c r="A8163" s="34" t="s">
        <v>19</v>
      </c>
      <c r="B8163" s="34" t="s">
        <v>73</v>
      </c>
      <c r="C8163" s="5" t="s">
        <v>169</v>
      </c>
      <c r="D8163" s="35" t="s">
        <v>88</v>
      </c>
      <c r="E8163" s="36" t="s">
        <v>16</v>
      </c>
      <c r="F8163" s="37">
        <v>0</v>
      </c>
      <c r="G8163" s="38">
        <v>0.04</v>
      </c>
      <c r="H8163" s="34">
        <v>0.96157643476984211</v>
      </c>
      <c r="I8163" s="35">
        <v>17.213438455934529</v>
      </c>
      <c r="J8163" s="35">
        <v>-0.17543496406940526</v>
      </c>
      <c r="K8163" s="35">
        <v>5829.9756882051297</v>
      </c>
      <c r="L8163" s="35">
        <v>-3.5061470103346934</v>
      </c>
      <c r="M8163" s="35">
        <v>0</v>
      </c>
      <c r="N8163" s="35">
        <v>0</v>
      </c>
      <c r="O8163" s="35">
        <v>0</v>
      </c>
      <c r="P8163" s="36">
        <v>12</v>
      </c>
      <c r="Q8163" s="37">
        <v>86</v>
      </c>
      <c r="R8163" s="36">
        <v>1</v>
      </c>
      <c r="S8163" s="39">
        <f t="shared" si="283"/>
        <v>86</v>
      </c>
      <c r="T8163" s="34" t="s">
        <v>30</v>
      </c>
      <c r="U8163" s="12">
        <f>((alpha*(speed^beta))+(ceta*(speed^delta)))</f>
        <v>7.8802857834842239</v>
      </c>
      <c r="V8163" s="8">
        <f t="shared" si="284"/>
        <v>86</v>
      </c>
    </row>
    <row r="8164" spans="1:28">
      <c r="A8164" s="34" t="s">
        <v>19</v>
      </c>
      <c r="B8164" s="34" t="s">
        <v>73</v>
      </c>
      <c r="C8164" s="5" t="s">
        <v>169</v>
      </c>
      <c r="D8164" s="35" t="s">
        <v>88</v>
      </c>
      <c r="E8164" s="36" t="s">
        <v>14</v>
      </c>
      <c r="F8164" s="37">
        <v>0</v>
      </c>
      <c r="G8164" s="38">
        <v>0.04</v>
      </c>
      <c r="H8164" s="34">
        <v>0.98434778759719888</v>
      </c>
      <c r="I8164" s="35">
        <v>5.3884545379374621E-2</v>
      </c>
      <c r="J8164" s="35">
        <v>5.0538967516275915E-2</v>
      </c>
      <c r="K8164" s="35">
        <v>1.9038400747894639</v>
      </c>
      <c r="L8164" s="35">
        <v>-1.2210652110269709</v>
      </c>
      <c r="M8164" s="35">
        <v>0</v>
      </c>
      <c r="N8164" s="35">
        <v>0</v>
      </c>
      <c r="O8164" s="35">
        <v>0</v>
      </c>
      <c r="P8164" s="36">
        <v>12</v>
      </c>
      <c r="Q8164" s="37">
        <v>86</v>
      </c>
      <c r="R8164" s="36">
        <v>1</v>
      </c>
      <c r="S8164" s="39">
        <f t="shared" si="283"/>
        <v>86</v>
      </c>
      <c r="T8164" s="34" t="s">
        <v>30</v>
      </c>
      <c r="U8164" s="12">
        <f>((alpha*(speed^beta))+(ceta*(speed^delta)))</f>
        <v>7.5758357796790549E-2</v>
      </c>
      <c r="V8164" s="8">
        <f t="shared" si="284"/>
        <v>86</v>
      </c>
    </row>
    <row r="8165" spans="1:28">
      <c r="A8165" s="34" t="s">
        <v>19</v>
      </c>
      <c r="B8165" s="34" t="s">
        <v>73</v>
      </c>
      <c r="C8165" s="5" t="s">
        <v>169</v>
      </c>
      <c r="D8165" s="35" t="s">
        <v>88</v>
      </c>
      <c r="E8165" s="36" t="s">
        <v>18</v>
      </c>
      <c r="F8165" s="37">
        <v>0</v>
      </c>
      <c r="G8165" s="38">
        <v>0.04</v>
      </c>
      <c r="H8165" s="34">
        <v>0.97103605347051591</v>
      </c>
      <c r="I8165" s="35">
        <v>-2.6601414607246848E-7</v>
      </c>
      <c r="J8165" s="35">
        <v>4.3081703561862161E-5</v>
      </c>
      <c r="K8165" s="35">
        <v>-2.5672645888382057E-3</v>
      </c>
      <c r="L8165" s="35">
        <v>0.11730663245736851</v>
      </c>
      <c r="M8165" s="35">
        <v>0</v>
      </c>
      <c r="N8165" s="35">
        <v>0</v>
      </c>
      <c r="O8165" s="35">
        <v>0</v>
      </c>
      <c r="P8165" s="36">
        <v>12</v>
      </c>
      <c r="Q8165" s="37">
        <v>86</v>
      </c>
      <c r="R8165" s="36">
        <v>14</v>
      </c>
      <c r="S8165" s="39">
        <f t="shared" si="283"/>
        <v>86</v>
      </c>
      <c r="T8165" s="34" t="s">
        <v>51</v>
      </c>
      <c r="U8165" s="12">
        <f>(((alpha*(speed^3))+(beta*(speed^2))+(ceta*speed))+delta)</f>
        <v>4.5954263666545384E-2</v>
      </c>
      <c r="V8165" s="8">
        <f t="shared" si="284"/>
        <v>86</v>
      </c>
      <c r="AB8165" s="41"/>
    </row>
    <row r="8166" spans="1:28">
      <c r="A8166" s="34" t="s">
        <v>19</v>
      </c>
      <c r="B8166" s="34" t="s">
        <v>73</v>
      </c>
      <c r="C8166" s="5" t="s">
        <v>169</v>
      </c>
      <c r="D8166" s="35" t="s">
        <v>88</v>
      </c>
      <c r="E8166" s="36" t="s">
        <v>17</v>
      </c>
      <c r="F8166" s="37">
        <v>0</v>
      </c>
      <c r="G8166" s="38">
        <v>0.04</v>
      </c>
      <c r="H8166" s="34">
        <v>0.9812691771512454</v>
      </c>
      <c r="I8166" s="35">
        <v>1613.8143707385382</v>
      </c>
      <c r="J8166" s="35">
        <v>1.0079623291421953</v>
      </c>
      <c r="K8166" s="35">
        <v>-0.43091364878951305</v>
      </c>
      <c r="L8166" s="35">
        <v>0</v>
      </c>
      <c r="M8166" s="35">
        <v>0</v>
      </c>
      <c r="N8166" s="35">
        <v>0</v>
      </c>
      <c r="O8166" s="35">
        <v>0</v>
      </c>
      <c r="P8166" s="36">
        <v>12</v>
      </c>
      <c r="Q8166" s="37">
        <v>86</v>
      </c>
      <c r="R8166" s="36">
        <v>0</v>
      </c>
      <c r="S8166" s="39">
        <f t="shared" si="283"/>
        <v>86</v>
      </c>
      <c r="T8166" s="34" t="s">
        <v>29</v>
      </c>
      <c r="U8166" s="12">
        <f>((alpha*(beta^speed))*(speed^ceta))</f>
        <v>468.23267057949937</v>
      </c>
      <c r="V8166" s="8">
        <f t="shared" si="284"/>
        <v>86</v>
      </c>
    </row>
    <row r="8167" spans="1:28">
      <c r="A8167" s="34" t="s">
        <v>19</v>
      </c>
      <c r="B8167" s="34" t="s">
        <v>73</v>
      </c>
      <c r="C8167" s="5" t="s">
        <v>169</v>
      </c>
      <c r="D8167" s="35" t="s">
        <v>88</v>
      </c>
      <c r="E8167" s="36" t="s">
        <v>15</v>
      </c>
      <c r="F8167" s="37">
        <v>50</v>
      </c>
      <c r="G8167" s="38">
        <v>0.04</v>
      </c>
      <c r="H8167" s="34">
        <v>0.99202042595553752</v>
      </c>
      <c r="I8167" s="35">
        <v>1.3556755162262093</v>
      </c>
      <c r="J8167" s="35">
        <v>4.8536752107232672</v>
      </c>
      <c r="K8167" s="35">
        <v>-0.2589875234945066</v>
      </c>
      <c r="L8167" s="35">
        <v>0</v>
      </c>
      <c r="M8167" s="35">
        <v>0</v>
      </c>
      <c r="N8167" s="35">
        <v>0</v>
      </c>
      <c r="O8167" s="35">
        <v>0</v>
      </c>
      <c r="P8167" s="36">
        <v>12</v>
      </c>
      <c r="Q8167" s="37">
        <v>80</v>
      </c>
      <c r="R8167" s="36">
        <v>13</v>
      </c>
      <c r="S8167" s="39">
        <f t="shared" si="283"/>
        <v>80</v>
      </c>
      <c r="T8167" s="34" t="s">
        <v>50</v>
      </c>
      <c r="U8167" s="12">
        <f>EXP((alpha+(beta/speed))+(ceta*LN(speed)))</f>
        <v>1.3250579977395025</v>
      </c>
      <c r="V8167" s="8">
        <f t="shared" si="284"/>
        <v>80</v>
      </c>
    </row>
    <row r="8168" spans="1:28">
      <c r="A8168" s="34" t="s">
        <v>19</v>
      </c>
      <c r="B8168" s="34" t="s">
        <v>73</v>
      </c>
      <c r="C8168" s="5" t="s">
        <v>169</v>
      </c>
      <c r="D8168" s="35" t="s">
        <v>88</v>
      </c>
      <c r="E8168" s="36" t="s">
        <v>16</v>
      </c>
      <c r="F8168" s="37">
        <v>50</v>
      </c>
      <c r="G8168" s="38">
        <v>0.04</v>
      </c>
      <c r="H8168" s="34">
        <v>0.98509957571120776</v>
      </c>
      <c r="I8168" s="35">
        <v>3.1241796990193991</v>
      </c>
      <c r="J8168" s="35">
        <v>1.0715460634820719</v>
      </c>
      <c r="K8168" s="35">
        <v>-0.18405153550546724</v>
      </c>
      <c r="L8168" s="35">
        <v>0</v>
      </c>
      <c r="M8168" s="35">
        <v>0</v>
      </c>
      <c r="N8168" s="35">
        <v>0</v>
      </c>
      <c r="O8168" s="35">
        <v>0</v>
      </c>
      <c r="P8168" s="36">
        <v>12</v>
      </c>
      <c r="Q8168" s="37">
        <v>80</v>
      </c>
      <c r="R8168" s="36">
        <v>13</v>
      </c>
      <c r="S8168" s="39">
        <f t="shared" si="283"/>
        <v>80</v>
      </c>
      <c r="T8168" s="34" t="s">
        <v>50</v>
      </c>
      <c r="U8168" s="12">
        <f>EXP((alpha+(beta/speed))+(ceta*LN(speed)))</f>
        <v>10.288793508855765</v>
      </c>
      <c r="V8168" s="8">
        <f t="shared" si="284"/>
        <v>80</v>
      </c>
    </row>
    <row r="8169" spans="1:28">
      <c r="A8169" s="34" t="s">
        <v>19</v>
      </c>
      <c r="B8169" s="34" t="s">
        <v>73</v>
      </c>
      <c r="C8169" s="5" t="s">
        <v>169</v>
      </c>
      <c r="D8169" s="35" t="s">
        <v>88</v>
      </c>
      <c r="E8169" s="36" t="s">
        <v>14</v>
      </c>
      <c r="F8169" s="37">
        <v>50</v>
      </c>
      <c r="G8169" s="38">
        <v>0.04</v>
      </c>
      <c r="H8169" s="34">
        <v>0.98727916804359694</v>
      </c>
      <c r="I8169" s="35">
        <v>-8.3901412143087487E-7</v>
      </c>
      <c r="J8169" s="35">
        <v>1.300289350033558E-4</v>
      </c>
      <c r="K8169" s="35">
        <v>-7.3195078423952216E-3</v>
      </c>
      <c r="L8169" s="35">
        <v>0.24801538387984867</v>
      </c>
      <c r="M8169" s="35">
        <v>0</v>
      </c>
      <c r="N8169" s="35">
        <v>0</v>
      </c>
      <c r="O8169" s="35">
        <v>0</v>
      </c>
      <c r="P8169" s="36">
        <v>12</v>
      </c>
      <c r="Q8169" s="37">
        <v>80</v>
      </c>
      <c r="R8169" s="36">
        <v>14</v>
      </c>
      <c r="S8169" s="39">
        <f t="shared" si="283"/>
        <v>80</v>
      </c>
      <c r="T8169" s="34" t="s">
        <v>51</v>
      </c>
      <c r="U8169" s="12">
        <f>(((alpha*(speed^3))+(beta*(speed^2))+(ceta*speed))+delta)</f>
        <v>6.5064710337100096E-2</v>
      </c>
      <c r="V8169" s="8">
        <f t="shared" si="284"/>
        <v>80</v>
      </c>
    </row>
    <row r="8170" spans="1:28">
      <c r="A8170" s="34" t="s">
        <v>19</v>
      </c>
      <c r="B8170" s="34" t="s">
        <v>73</v>
      </c>
      <c r="C8170" s="5" t="s">
        <v>169</v>
      </c>
      <c r="D8170" s="35" t="s">
        <v>88</v>
      </c>
      <c r="E8170" s="36" t="s">
        <v>18</v>
      </c>
      <c r="F8170" s="37">
        <v>50</v>
      </c>
      <c r="G8170" s="38">
        <v>0.04</v>
      </c>
      <c r="H8170" s="34">
        <v>0.98164292702807043</v>
      </c>
      <c r="I8170" s="35">
        <v>-2.4383494115880863E-7</v>
      </c>
      <c r="J8170" s="35">
        <v>4.082646396512117E-5</v>
      </c>
      <c r="K8170" s="35">
        <v>-3.0706034474690174E-3</v>
      </c>
      <c r="L8170" s="35">
        <v>0.15028931006593027</v>
      </c>
      <c r="M8170" s="35">
        <v>0</v>
      </c>
      <c r="N8170" s="35">
        <v>0</v>
      </c>
      <c r="O8170" s="35">
        <v>0</v>
      </c>
      <c r="P8170" s="36">
        <v>12</v>
      </c>
      <c r="Q8170" s="37">
        <v>80</v>
      </c>
      <c r="R8170" s="36">
        <v>14</v>
      </c>
      <c r="S8170" s="39">
        <f t="shared" si="283"/>
        <v>80</v>
      </c>
      <c r="T8170" s="34" t="s">
        <v>51</v>
      </c>
      <c r="U8170" s="12">
        <f>(((alpha*(speed^3))+(beta*(speed^2))+(ceta*speed))+delta)</f>
        <v>4.1086913771874345E-2</v>
      </c>
      <c r="V8170" s="8">
        <f t="shared" si="284"/>
        <v>80</v>
      </c>
    </row>
    <row r="8171" spans="1:28">
      <c r="A8171" s="34" t="s">
        <v>19</v>
      </c>
      <c r="B8171" s="34" t="s">
        <v>73</v>
      </c>
      <c r="C8171" s="5" t="s">
        <v>169</v>
      </c>
      <c r="D8171" s="35" t="s">
        <v>88</v>
      </c>
      <c r="E8171" s="36" t="s">
        <v>17</v>
      </c>
      <c r="F8171" s="37">
        <v>50</v>
      </c>
      <c r="G8171" s="38">
        <v>0.04</v>
      </c>
      <c r="H8171" s="34">
        <v>0.97159872943095815</v>
      </c>
      <c r="I8171" s="35">
        <v>1480.0772247746816</v>
      </c>
      <c r="J8171" s="35">
        <v>1.0039640871804405</v>
      </c>
      <c r="K8171" s="35">
        <v>-0.25749062311130572</v>
      </c>
      <c r="L8171" s="35">
        <v>0</v>
      </c>
      <c r="M8171" s="35">
        <v>0</v>
      </c>
      <c r="N8171" s="35">
        <v>0</v>
      </c>
      <c r="O8171" s="35">
        <v>0</v>
      </c>
      <c r="P8171" s="36">
        <v>12</v>
      </c>
      <c r="Q8171" s="37">
        <v>80</v>
      </c>
      <c r="R8171" s="36">
        <v>0</v>
      </c>
      <c r="S8171" s="39">
        <f t="shared" si="283"/>
        <v>80</v>
      </c>
      <c r="T8171" s="34" t="s">
        <v>29</v>
      </c>
      <c r="U8171" s="12">
        <f>((alpha*(beta^speed))*(speed^ceta))</f>
        <v>657.22001902311263</v>
      </c>
      <c r="V8171" s="8">
        <f t="shared" si="284"/>
        <v>80</v>
      </c>
    </row>
    <row r="8172" spans="1:28">
      <c r="A8172" s="34" t="s">
        <v>19</v>
      </c>
      <c r="B8172" s="34" t="s">
        <v>73</v>
      </c>
      <c r="C8172" s="5" t="s">
        <v>169</v>
      </c>
      <c r="D8172" s="35" t="s">
        <v>88</v>
      </c>
      <c r="E8172" s="36" t="s">
        <v>15</v>
      </c>
      <c r="F8172" s="37">
        <v>100</v>
      </c>
      <c r="G8172" s="38">
        <v>0.04</v>
      </c>
      <c r="H8172" s="34">
        <v>0.98849971814696747</v>
      </c>
      <c r="I8172" s="35">
        <v>428.15226763049372</v>
      </c>
      <c r="J8172" s="35">
        <v>-2.5444757819209132</v>
      </c>
      <c r="K8172" s="35">
        <v>4.3240054254661793</v>
      </c>
      <c r="L8172" s="35">
        <v>-0.1987194134609547</v>
      </c>
      <c r="M8172" s="35">
        <v>0</v>
      </c>
      <c r="N8172" s="35">
        <v>0</v>
      </c>
      <c r="O8172" s="35">
        <v>0</v>
      </c>
      <c r="P8172" s="36">
        <v>12</v>
      </c>
      <c r="Q8172" s="37">
        <v>63</v>
      </c>
      <c r="R8172" s="36">
        <v>1</v>
      </c>
      <c r="S8172" s="39">
        <f t="shared" si="283"/>
        <v>63</v>
      </c>
      <c r="T8172" s="34" t="s">
        <v>30</v>
      </c>
      <c r="U8172" s="12">
        <f>((alpha*(speed^beta))+(ceta*(speed^delta)))</f>
        <v>1.9094178496829146</v>
      </c>
      <c r="V8172" s="8">
        <f t="shared" si="284"/>
        <v>63</v>
      </c>
    </row>
    <row r="8173" spans="1:28">
      <c r="A8173" s="34" t="s">
        <v>19</v>
      </c>
      <c r="B8173" s="34" t="s">
        <v>73</v>
      </c>
      <c r="C8173" s="5" t="s">
        <v>169</v>
      </c>
      <c r="D8173" s="35" t="s">
        <v>88</v>
      </c>
      <c r="E8173" s="36" t="s">
        <v>16</v>
      </c>
      <c r="F8173" s="37">
        <v>100</v>
      </c>
      <c r="G8173" s="38">
        <v>0.04</v>
      </c>
      <c r="H8173" s="34">
        <v>0.98671548345939475</v>
      </c>
      <c r="I8173" s="35">
        <v>-9.3728709229137626E-5</v>
      </c>
      <c r="J8173" s="35">
        <v>1.2666985790627422E-2</v>
      </c>
      <c r="K8173" s="35">
        <v>-0.61625478462493277</v>
      </c>
      <c r="L8173" s="35">
        <v>25.013174960794348</v>
      </c>
      <c r="M8173" s="35">
        <v>0</v>
      </c>
      <c r="N8173" s="35">
        <v>0</v>
      </c>
      <c r="O8173" s="35">
        <v>0</v>
      </c>
      <c r="P8173" s="36">
        <v>12</v>
      </c>
      <c r="Q8173" s="37">
        <v>63</v>
      </c>
      <c r="R8173" s="36">
        <v>14</v>
      </c>
      <c r="S8173" s="39">
        <f t="shared" si="283"/>
        <v>63</v>
      </c>
      <c r="T8173" s="34" t="s">
        <v>51</v>
      </c>
      <c r="U8173" s="12">
        <f>(((alpha*(speed^3))+(beta*(speed^2))+(ceta*speed))+delta)</f>
        <v>13.027807575805642</v>
      </c>
      <c r="V8173" s="8">
        <f t="shared" si="284"/>
        <v>63</v>
      </c>
    </row>
    <row r="8174" spans="1:28">
      <c r="A8174" s="34" t="s">
        <v>19</v>
      </c>
      <c r="B8174" s="34" t="s">
        <v>73</v>
      </c>
      <c r="C8174" s="5" t="s">
        <v>169</v>
      </c>
      <c r="D8174" s="35" t="s">
        <v>88</v>
      </c>
      <c r="E8174" s="36" t="s">
        <v>14</v>
      </c>
      <c r="F8174" s="37">
        <v>100</v>
      </c>
      <c r="G8174" s="38">
        <v>0.04</v>
      </c>
      <c r="H8174" s="34">
        <v>0.98738571548873511</v>
      </c>
      <c r="I8174" s="35">
        <v>-2.0199033210353751E-6</v>
      </c>
      <c r="J8174" s="35">
        <v>2.6096409100099106E-4</v>
      </c>
      <c r="K8174" s="35">
        <v>-1.1873693156227806E-2</v>
      </c>
      <c r="L8174" s="35">
        <v>0.3104641786320691</v>
      </c>
      <c r="M8174" s="35">
        <v>0</v>
      </c>
      <c r="N8174" s="35">
        <v>0</v>
      </c>
      <c r="O8174" s="35">
        <v>0</v>
      </c>
      <c r="P8174" s="36">
        <v>12</v>
      </c>
      <c r="Q8174" s="37">
        <v>63</v>
      </c>
      <c r="R8174" s="36">
        <v>14</v>
      </c>
      <c r="S8174" s="39">
        <f t="shared" si="283"/>
        <v>63</v>
      </c>
      <c r="T8174" s="34" t="s">
        <v>51</v>
      </c>
      <c r="U8174" s="12">
        <f>(((alpha*(speed^3))+(beta*(speed^2))+(ceta*speed))+delta)</f>
        <v>9.3117221257718374E-2</v>
      </c>
      <c r="V8174" s="8">
        <f t="shared" si="284"/>
        <v>63</v>
      </c>
    </row>
    <row r="8175" spans="1:28">
      <c r="A8175" s="34" t="s">
        <v>19</v>
      </c>
      <c r="B8175" s="34" t="s">
        <v>73</v>
      </c>
      <c r="C8175" s="5" t="s">
        <v>169</v>
      </c>
      <c r="D8175" s="35" t="s">
        <v>88</v>
      </c>
      <c r="E8175" s="36" t="s">
        <v>18</v>
      </c>
      <c r="F8175" s="37">
        <v>100</v>
      </c>
      <c r="G8175" s="38">
        <v>0.04</v>
      </c>
      <c r="H8175" s="34">
        <v>0.98183406045537824</v>
      </c>
      <c r="I8175" s="35">
        <v>-8.9778049337529137E-7</v>
      </c>
      <c r="J8175" s="35">
        <v>1.2662331133087078E-4</v>
      </c>
      <c r="K8175" s="35">
        <v>-6.7772338855083252E-3</v>
      </c>
      <c r="L8175" s="35">
        <v>0.20264221511740541</v>
      </c>
      <c r="M8175" s="35">
        <v>0</v>
      </c>
      <c r="N8175" s="35">
        <v>0</v>
      </c>
      <c r="O8175" s="35">
        <v>0</v>
      </c>
      <c r="P8175" s="36">
        <v>12</v>
      </c>
      <c r="Q8175" s="37">
        <v>63</v>
      </c>
      <c r="R8175" s="36">
        <v>14</v>
      </c>
      <c r="S8175" s="39">
        <f t="shared" si="283"/>
        <v>63</v>
      </c>
      <c r="T8175" s="34" t="s">
        <v>51</v>
      </c>
      <c r="U8175" s="12">
        <f>(((alpha*(speed^3))+(beta*(speed^2))+(ceta*speed))+delta)</f>
        <v>5.3757083975595615E-2</v>
      </c>
      <c r="V8175" s="8">
        <f t="shared" si="284"/>
        <v>63</v>
      </c>
    </row>
    <row r="8176" spans="1:28">
      <c r="A8176" s="34" t="s">
        <v>19</v>
      </c>
      <c r="B8176" s="34" t="s">
        <v>73</v>
      </c>
      <c r="C8176" s="5" t="s">
        <v>169</v>
      </c>
      <c r="D8176" s="35" t="s">
        <v>88</v>
      </c>
      <c r="E8176" s="36" t="s">
        <v>17</v>
      </c>
      <c r="F8176" s="37">
        <v>100</v>
      </c>
      <c r="G8176" s="38">
        <v>0.04</v>
      </c>
      <c r="H8176" s="34">
        <v>0.96893209846267236</v>
      </c>
      <c r="I8176" s="35">
        <v>-2.6035465619730254E-3</v>
      </c>
      <c r="J8176" s="35">
        <v>0.37255349627504142</v>
      </c>
      <c r="K8176" s="35">
        <v>-19.107260167928381</v>
      </c>
      <c r="L8176" s="35">
        <v>1210.7646763988357</v>
      </c>
      <c r="M8176" s="35">
        <v>0</v>
      </c>
      <c r="N8176" s="35">
        <v>0</v>
      </c>
      <c r="O8176" s="35">
        <v>0</v>
      </c>
      <c r="P8176" s="36">
        <v>12</v>
      </c>
      <c r="Q8176" s="37">
        <v>63</v>
      </c>
      <c r="R8176" s="36">
        <v>14</v>
      </c>
      <c r="S8176" s="39">
        <f t="shared" si="283"/>
        <v>63</v>
      </c>
      <c r="T8176" s="34" t="s">
        <v>51</v>
      </c>
      <c r="U8176" s="12">
        <f>(((alpha*(speed^3))+(beta*(speed^2))+(ceta*speed))+delta)</f>
        <v>834.6631053533182</v>
      </c>
      <c r="V8176" s="8">
        <f t="shared" si="284"/>
        <v>63</v>
      </c>
    </row>
    <row r="8177" spans="1:28">
      <c r="A8177" s="34" t="s">
        <v>19</v>
      </c>
      <c r="B8177" s="34" t="s">
        <v>73</v>
      </c>
      <c r="C8177" s="5" t="s">
        <v>169</v>
      </c>
      <c r="D8177" s="35" t="s">
        <v>88</v>
      </c>
      <c r="E8177" s="36" t="s">
        <v>15</v>
      </c>
      <c r="F8177" s="37">
        <v>0</v>
      </c>
      <c r="G8177" s="38">
        <v>0.06</v>
      </c>
      <c r="H8177" s="34">
        <v>0.99098409557026035</v>
      </c>
      <c r="I8177" s="35">
        <v>-1.5863464641365175E-5</v>
      </c>
      <c r="J8177" s="35">
        <v>2.6178646959512516E-3</v>
      </c>
      <c r="K8177" s="35">
        <v>-0.14920987283968989</v>
      </c>
      <c r="L8177" s="35">
        <v>4.3529825241934752</v>
      </c>
      <c r="M8177" s="35">
        <v>0</v>
      </c>
      <c r="N8177" s="35">
        <v>0</v>
      </c>
      <c r="O8177" s="35">
        <v>0</v>
      </c>
      <c r="P8177" s="36">
        <v>12</v>
      </c>
      <c r="Q8177" s="37">
        <v>84</v>
      </c>
      <c r="R8177" s="36">
        <v>14</v>
      </c>
      <c r="S8177" s="39">
        <f t="shared" si="283"/>
        <v>84</v>
      </c>
      <c r="T8177" s="34" t="s">
        <v>51</v>
      </c>
      <c r="U8177" s="12">
        <f>(((alpha*(speed^3))+(beta*(speed^2))+(ceta*speed))+delta)</f>
        <v>0.88866755349584992</v>
      </c>
      <c r="V8177" s="8">
        <f t="shared" si="284"/>
        <v>84</v>
      </c>
    </row>
    <row r="8178" spans="1:28">
      <c r="A8178" s="34" t="s">
        <v>19</v>
      </c>
      <c r="B8178" s="34" t="s">
        <v>73</v>
      </c>
      <c r="C8178" s="5" t="s">
        <v>169</v>
      </c>
      <c r="D8178" s="35" t="s">
        <v>88</v>
      </c>
      <c r="E8178" s="36" t="s">
        <v>16</v>
      </c>
      <c r="F8178" s="37">
        <v>0</v>
      </c>
      <c r="G8178" s="38">
        <v>0.06</v>
      </c>
      <c r="H8178" s="34">
        <v>0.97322162835866255</v>
      </c>
      <c r="I8178" s="35">
        <v>22.966509967506056</v>
      </c>
      <c r="J8178" s="35">
        <v>0.9989862257819988</v>
      </c>
      <c r="K8178" s="35">
        <v>-0.18223460261728602</v>
      </c>
      <c r="L8178" s="35">
        <v>0</v>
      </c>
      <c r="M8178" s="35">
        <v>0</v>
      </c>
      <c r="N8178" s="35">
        <v>0</v>
      </c>
      <c r="O8178" s="35">
        <v>0</v>
      </c>
      <c r="P8178" s="36">
        <v>12</v>
      </c>
      <c r="Q8178" s="37">
        <v>84</v>
      </c>
      <c r="R8178" s="36">
        <v>0</v>
      </c>
      <c r="S8178" s="39">
        <f t="shared" si="283"/>
        <v>84</v>
      </c>
      <c r="T8178" s="34" t="s">
        <v>29</v>
      </c>
      <c r="U8178" s="12">
        <f>((alpha*(beta^speed))*(speed^ceta))</f>
        <v>9.4063848618190828</v>
      </c>
      <c r="V8178" s="8">
        <f t="shared" si="284"/>
        <v>84</v>
      </c>
    </row>
    <row r="8179" spans="1:28">
      <c r="A8179" s="34" t="s">
        <v>19</v>
      </c>
      <c r="B8179" s="34" t="s">
        <v>73</v>
      </c>
      <c r="C8179" s="5" t="s">
        <v>169</v>
      </c>
      <c r="D8179" s="35" t="s">
        <v>88</v>
      </c>
      <c r="E8179" s="36" t="s">
        <v>14</v>
      </c>
      <c r="F8179" s="37">
        <v>0</v>
      </c>
      <c r="G8179" s="38">
        <v>0.06</v>
      </c>
      <c r="H8179" s="34">
        <v>0.98387327151108905</v>
      </c>
      <c r="I8179" s="35">
        <v>-8.2536695620471607E-7</v>
      </c>
      <c r="J8179" s="35">
        <v>1.250843514553573E-4</v>
      </c>
      <c r="K8179" s="35">
        <v>-6.7352478406784043E-3</v>
      </c>
      <c r="L8179" s="35">
        <v>0.2291923629321064</v>
      </c>
      <c r="M8179" s="35">
        <v>0</v>
      </c>
      <c r="N8179" s="35">
        <v>0</v>
      </c>
      <c r="O8179" s="35">
        <v>0</v>
      </c>
      <c r="P8179" s="36">
        <v>12</v>
      </c>
      <c r="Q8179" s="37">
        <v>84</v>
      </c>
      <c r="R8179" s="36">
        <v>14</v>
      </c>
      <c r="S8179" s="39">
        <f t="shared" si="283"/>
        <v>84</v>
      </c>
      <c r="T8179" s="34" t="s">
        <v>51</v>
      </c>
      <c r="U8179" s="12">
        <f>(((alpha*(speed^3))+(beta*(speed^2))+(ceta*speed))+delta)</f>
        <v>5.6828431773761595E-2</v>
      </c>
      <c r="V8179" s="8">
        <f t="shared" si="284"/>
        <v>84</v>
      </c>
    </row>
    <row r="8180" spans="1:28">
      <c r="A8180" s="34" t="s">
        <v>19</v>
      </c>
      <c r="B8180" s="34" t="s">
        <v>73</v>
      </c>
      <c r="C8180" s="5" t="s">
        <v>169</v>
      </c>
      <c r="D8180" s="35" t="s">
        <v>88</v>
      </c>
      <c r="E8180" s="36" t="s">
        <v>18</v>
      </c>
      <c r="F8180" s="37">
        <v>0</v>
      </c>
      <c r="G8180" s="38">
        <v>0.06</v>
      </c>
      <c r="H8180" s="34">
        <v>0.98427615650885614</v>
      </c>
      <c r="I8180" s="35">
        <v>-1.9018420465919585E-7</v>
      </c>
      <c r="J8180" s="35">
        <v>2.7395541458889807E-5</v>
      </c>
      <c r="K8180" s="35">
        <v>-2.0652082982727648E-3</v>
      </c>
      <c r="L8180" s="35">
        <v>0.13123873933455832</v>
      </c>
      <c r="M8180" s="35">
        <v>0</v>
      </c>
      <c r="N8180" s="35">
        <v>0</v>
      </c>
      <c r="O8180" s="35">
        <v>0</v>
      </c>
      <c r="P8180" s="36">
        <v>12</v>
      </c>
      <c r="Q8180" s="37">
        <v>84</v>
      </c>
      <c r="R8180" s="36">
        <v>14</v>
      </c>
      <c r="S8180" s="39">
        <f t="shared" si="283"/>
        <v>84</v>
      </c>
      <c r="T8180" s="34" t="s">
        <v>51</v>
      </c>
      <c r="U8180" s="12">
        <f>(((alpha*(speed^3))+(beta*(speed^2))+(ceta*speed))+delta)</f>
        <v>3.8341243975248546E-2</v>
      </c>
      <c r="V8180" s="8">
        <f t="shared" si="284"/>
        <v>84</v>
      </c>
      <c r="AB8180" s="41"/>
    </row>
    <row r="8181" spans="1:28">
      <c r="A8181" s="34" t="s">
        <v>19</v>
      </c>
      <c r="B8181" s="34" t="s">
        <v>73</v>
      </c>
      <c r="C8181" s="5" t="s">
        <v>169</v>
      </c>
      <c r="D8181" s="35" t="s">
        <v>88</v>
      </c>
      <c r="E8181" s="36" t="s">
        <v>17</v>
      </c>
      <c r="F8181" s="37">
        <v>0</v>
      </c>
      <c r="G8181" s="38">
        <v>0.06</v>
      </c>
      <c r="H8181" s="34">
        <v>0.98223708435158386</v>
      </c>
      <c r="I8181" s="35">
        <v>2820.7394444787719</v>
      </c>
      <c r="J8181" s="35">
        <v>-0.84680732133442671</v>
      </c>
      <c r="K8181" s="35">
        <v>266.48895005199728</v>
      </c>
      <c r="L8181" s="35">
        <v>0.15858268797680233</v>
      </c>
      <c r="M8181" s="35">
        <v>0</v>
      </c>
      <c r="N8181" s="35">
        <v>0</v>
      </c>
      <c r="O8181" s="35">
        <v>0</v>
      </c>
      <c r="P8181" s="36">
        <v>12</v>
      </c>
      <c r="Q8181" s="37">
        <v>84</v>
      </c>
      <c r="R8181" s="36">
        <v>1</v>
      </c>
      <c r="S8181" s="39">
        <f t="shared" si="283"/>
        <v>84</v>
      </c>
      <c r="T8181" s="34" t="s">
        <v>30</v>
      </c>
      <c r="U8181" s="12">
        <f>((alpha*(speed^beta))+(ceta*(speed^delta)))</f>
        <v>604.26899141982142</v>
      </c>
      <c r="V8181" s="8">
        <f t="shared" si="284"/>
        <v>84</v>
      </c>
    </row>
    <row r="8182" spans="1:28">
      <c r="A8182" s="34" t="s">
        <v>19</v>
      </c>
      <c r="B8182" s="34" t="s">
        <v>73</v>
      </c>
      <c r="C8182" s="5" t="s">
        <v>169</v>
      </c>
      <c r="D8182" s="35" t="s">
        <v>88</v>
      </c>
      <c r="E8182" s="36" t="s">
        <v>15</v>
      </c>
      <c r="F8182" s="37">
        <v>50</v>
      </c>
      <c r="G8182" s="38">
        <v>0.06</v>
      </c>
      <c r="H8182" s="34">
        <v>0.97583702292867203</v>
      </c>
      <c r="I8182" s="35">
        <v>18.6960521198076</v>
      </c>
      <c r="J8182" s="35">
        <v>1.0177734649126244</v>
      </c>
      <c r="K8182" s="35">
        <v>-0.77425328389736436</v>
      </c>
      <c r="L8182" s="35">
        <v>0</v>
      </c>
      <c r="M8182" s="35">
        <v>0</v>
      </c>
      <c r="N8182" s="35">
        <v>0</v>
      </c>
      <c r="O8182" s="35">
        <v>0</v>
      </c>
      <c r="P8182" s="36">
        <v>12</v>
      </c>
      <c r="Q8182" s="37">
        <v>60</v>
      </c>
      <c r="R8182" s="36">
        <v>0</v>
      </c>
      <c r="S8182" s="39">
        <f t="shared" si="283"/>
        <v>60</v>
      </c>
      <c r="T8182" s="34" t="s">
        <v>29</v>
      </c>
      <c r="U8182" s="12">
        <f>((alpha*(beta^speed))*(speed^ceta))</f>
        <v>2.2598410768896722</v>
      </c>
      <c r="V8182" s="8">
        <f t="shared" si="284"/>
        <v>60</v>
      </c>
    </row>
    <row r="8183" spans="1:28">
      <c r="A8183" s="34" t="s">
        <v>19</v>
      </c>
      <c r="B8183" s="34" t="s">
        <v>73</v>
      </c>
      <c r="C8183" s="5" t="s">
        <v>169</v>
      </c>
      <c r="D8183" s="35" t="s">
        <v>88</v>
      </c>
      <c r="E8183" s="36" t="s">
        <v>16</v>
      </c>
      <c r="F8183" s="37">
        <v>50</v>
      </c>
      <c r="G8183" s="38">
        <v>0.06</v>
      </c>
      <c r="H8183" s="34">
        <v>0.98776927294452821</v>
      </c>
      <c r="I8183" s="35">
        <v>-1.135795574595369E-4</v>
      </c>
      <c r="J8183" s="35">
        <v>1.4568540203697342E-2</v>
      </c>
      <c r="K8183" s="35">
        <v>-0.65832049286316718</v>
      </c>
      <c r="L8183" s="35">
        <v>25.354016586337067</v>
      </c>
      <c r="M8183" s="35">
        <v>0</v>
      </c>
      <c r="N8183" s="35">
        <v>0</v>
      </c>
      <c r="O8183" s="35">
        <v>0</v>
      </c>
      <c r="P8183" s="36">
        <v>12</v>
      </c>
      <c r="Q8183" s="37">
        <v>60</v>
      </c>
      <c r="R8183" s="36">
        <v>14</v>
      </c>
      <c r="S8183" s="39">
        <f t="shared" si="283"/>
        <v>60</v>
      </c>
      <c r="T8183" s="34" t="s">
        <v>51</v>
      </c>
      <c r="U8183" s="12">
        <f>(((alpha*(speed^3))+(beta*(speed^2))+(ceta*speed))+delta)</f>
        <v>13.768347336597497</v>
      </c>
      <c r="V8183" s="8">
        <f t="shared" si="284"/>
        <v>60</v>
      </c>
    </row>
    <row r="8184" spans="1:28">
      <c r="A8184" s="34" t="s">
        <v>19</v>
      </c>
      <c r="B8184" s="34" t="s">
        <v>73</v>
      </c>
      <c r="C8184" s="5" t="s">
        <v>169</v>
      </c>
      <c r="D8184" s="35" t="s">
        <v>88</v>
      </c>
      <c r="E8184" s="36" t="s">
        <v>14</v>
      </c>
      <c r="F8184" s="37">
        <v>50</v>
      </c>
      <c r="G8184" s="38">
        <v>0.06</v>
      </c>
      <c r="H8184" s="34">
        <v>0.98524735050812129</v>
      </c>
      <c r="I8184" s="35">
        <v>-1.8843631219081418E-6</v>
      </c>
      <c r="J8184" s="35">
        <v>2.4706146437916302E-4</v>
      </c>
      <c r="K8184" s="35">
        <v>-1.1325501480539979E-2</v>
      </c>
      <c r="L8184" s="35">
        <v>0.3082218289438951</v>
      </c>
      <c r="M8184" s="35">
        <v>0</v>
      </c>
      <c r="N8184" s="35">
        <v>0</v>
      </c>
      <c r="O8184" s="35">
        <v>0</v>
      </c>
      <c r="P8184" s="36">
        <v>12</v>
      </c>
      <c r="Q8184" s="37">
        <v>60</v>
      </c>
      <c r="R8184" s="36">
        <v>14</v>
      </c>
      <c r="S8184" s="39">
        <f t="shared" si="283"/>
        <v>60</v>
      </c>
      <c r="T8184" s="34" t="s">
        <v>51</v>
      </c>
      <c r="U8184" s="12">
        <f>(((alpha*(speed^3))+(beta*(speed^2))+(ceta*speed))+delta)</f>
        <v>0.11109057754432461</v>
      </c>
      <c r="V8184" s="8">
        <f t="shared" si="284"/>
        <v>60</v>
      </c>
    </row>
    <row r="8185" spans="1:28">
      <c r="A8185" s="34" t="s">
        <v>19</v>
      </c>
      <c r="B8185" s="34" t="s">
        <v>73</v>
      </c>
      <c r="C8185" s="5" t="s">
        <v>169</v>
      </c>
      <c r="D8185" s="35" t="s">
        <v>88</v>
      </c>
      <c r="E8185" s="36" t="s">
        <v>18</v>
      </c>
      <c r="F8185" s="37">
        <v>50</v>
      </c>
      <c r="G8185" s="38">
        <v>0.06</v>
      </c>
      <c r="H8185" s="34">
        <v>0.98152003495738582</v>
      </c>
      <c r="I8185" s="35">
        <v>-7.9143694434731901E-7</v>
      </c>
      <c r="J8185" s="35">
        <v>1.1007776790120322E-4</v>
      </c>
      <c r="K8185" s="35">
        <v>-6.1253582479808277E-3</v>
      </c>
      <c r="L8185" s="35">
        <v>0.19974025091293618</v>
      </c>
      <c r="M8185" s="35">
        <v>0</v>
      </c>
      <c r="N8185" s="35">
        <v>0</v>
      </c>
      <c r="O8185" s="35">
        <v>0</v>
      </c>
      <c r="P8185" s="36">
        <v>12</v>
      </c>
      <c r="Q8185" s="37">
        <v>60</v>
      </c>
      <c r="R8185" s="36">
        <v>14</v>
      </c>
      <c r="S8185" s="39">
        <f t="shared" si="283"/>
        <v>60</v>
      </c>
      <c r="T8185" s="34" t="s">
        <v>51</v>
      </c>
      <c r="U8185" s="12">
        <f>(((alpha*(speed^3))+(beta*(speed^2))+(ceta*speed))+delta)</f>
        <v>5.7548340499397221E-2</v>
      </c>
      <c r="V8185" s="8">
        <f t="shared" si="284"/>
        <v>60</v>
      </c>
    </row>
    <row r="8186" spans="1:28">
      <c r="A8186" s="34" t="s">
        <v>19</v>
      </c>
      <c r="B8186" s="34" t="s">
        <v>73</v>
      </c>
      <c r="C8186" s="5" t="s">
        <v>169</v>
      </c>
      <c r="D8186" s="35" t="s">
        <v>88</v>
      </c>
      <c r="E8186" s="36" t="s">
        <v>17</v>
      </c>
      <c r="F8186" s="37">
        <v>50</v>
      </c>
      <c r="G8186" s="38">
        <v>0.06</v>
      </c>
      <c r="H8186" s="34">
        <v>0.98114989251372753</v>
      </c>
      <c r="I8186" s="35">
        <v>-3.06557579108896E-3</v>
      </c>
      <c r="J8186" s="35">
        <v>0.42079408564634413</v>
      </c>
      <c r="K8186" s="35">
        <v>-19.77113406113671</v>
      </c>
      <c r="L8186" s="35">
        <v>1212.2576520053267</v>
      </c>
      <c r="M8186" s="35">
        <v>0</v>
      </c>
      <c r="N8186" s="35">
        <v>0</v>
      </c>
      <c r="O8186" s="35">
        <v>0</v>
      </c>
      <c r="P8186" s="36">
        <v>12</v>
      </c>
      <c r="Q8186" s="37">
        <v>60</v>
      </c>
      <c r="R8186" s="36">
        <v>14</v>
      </c>
      <c r="S8186" s="39">
        <f t="shared" si="283"/>
        <v>60</v>
      </c>
      <c r="T8186" s="34" t="s">
        <v>51</v>
      </c>
      <c r="U8186" s="12">
        <f>(((alpha*(speed^3))+(beta*(speed^2))+(ceta*speed))+delta)</f>
        <v>878.68394578874768</v>
      </c>
      <c r="V8186" s="8">
        <f t="shared" si="284"/>
        <v>60</v>
      </c>
    </row>
    <row r="8187" spans="1:28">
      <c r="A8187" s="34" t="s">
        <v>19</v>
      </c>
      <c r="B8187" s="34" t="s">
        <v>73</v>
      </c>
      <c r="C8187" s="5" t="s">
        <v>169</v>
      </c>
      <c r="D8187" s="35" t="s">
        <v>88</v>
      </c>
      <c r="E8187" s="36" t="s">
        <v>15</v>
      </c>
      <c r="F8187" s="37">
        <v>100</v>
      </c>
      <c r="G8187" s="38">
        <v>0.06</v>
      </c>
      <c r="H8187" s="34">
        <v>0.98915319716090711</v>
      </c>
      <c r="I8187" s="35">
        <v>-7.1576193929713685E-5</v>
      </c>
      <c r="J8187" s="35">
        <v>7.1190265116550027E-3</v>
      </c>
      <c r="K8187" s="35">
        <v>-0.25990247408480238</v>
      </c>
      <c r="L8187" s="35">
        <v>6.1293909128624326</v>
      </c>
      <c r="M8187" s="35">
        <v>0</v>
      </c>
      <c r="N8187" s="35">
        <v>0</v>
      </c>
      <c r="O8187" s="35">
        <v>0</v>
      </c>
      <c r="P8187" s="36">
        <v>12</v>
      </c>
      <c r="Q8187" s="37">
        <v>47</v>
      </c>
      <c r="R8187" s="36">
        <v>14</v>
      </c>
      <c r="S8187" s="39">
        <f t="shared" si="283"/>
        <v>47</v>
      </c>
      <c r="T8187" s="34" t="s">
        <v>51</v>
      </c>
      <c r="U8187" s="12">
        <f>(((alpha*(speed^3))+(beta*(speed^2))+(ceta*speed))+delta)</f>
        <v>2.2086490127579568</v>
      </c>
      <c r="V8187" s="8">
        <f t="shared" si="284"/>
        <v>47</v>
      </c>
    </row>
    <row r="8188" spans="1:28">
      <c r="A8188" s="34" t="s">
        <v>19</v>
      </c>
      <c r="B8188" s="34" t="s">
        <v>73</v>
      </c>
      <c r="C8188" s="5" t="s">
        <v>169</v>
      </c>
      <c r="D8188" s="35" t="s">
        <v>88</v>
      </c>
      <c r="E8188" s="36" t="s">
        <v>16</v>
      </c>
      <c r="F8188" s="37">
        <v>100</v>
      </c>
      <c r="G8188" s="38">
        <v>0.06</v>
      </c>
      <c r="H8188" s="34">
        <v>0.98923115229841352</v>
      </c>
      <c r="I8188" s="35">
        <v>3.2862165072116749</v>
      </c>
      <c r="J8188" s="35">
        <v>2.0492483979894378</v>
      </c>
      <c r="K8188" s="35">
        <v>-0.10590520107358641</v>
      </c>
      <c r="L8188" s="35">
        <v>0</v>
      </c>
      <c r="M8188" s="35">
        <v>0</v>
      </c>
      <c r="N8188" s="35">
        <v>0</v>
      </c>
      <c r="O8188" s="35">
        <v>0</v>
      </c>
      <c r="P8188" s="36">
        <v>12</v>
      </c>
      <c r="Q8188" s="37">
        <v>47</v>
      </c>
      <c r="R8188" s="36">
        <v>13</v>
      </c>
      <c r="S8188" s="39">
        <f t="shared" si="283"/>
        <v>47</v>
      </c>
      <c r="T8188" s="34" t="s">
        <v>50</v>
      </c>
      <c r="U8188" s="12">
        <f>EXP((alpha+(beta/speed))+(ceta*LN(speed)))</f>
        <v>18.579649726608064</v>
      </c>
      <c r="V8188" s="8">
        <f t="shared" si="284"/>
        <v>47</v>
      </c>
    </row>
    <row r="8189" spans="1:28">
      <c r="A8189" s="34" t="s">
        <v>19</v>
      </c>
      <c r="B8189" s="34" t="s">
        <v>73</v>
      </c>
      <c r="C8189" s="5" t="s">
        <v>169</v>
      </c>
      <c r="D8189" s="35" t="s">
        <v>88</v>
      </c>
      <c r="E8189" s="36" t="s">
        <v>14</v>
      </c>
      <c r="F8189" s="37">
        <v>100</v>
      </c>
      <c r="G8189" s="38">
        <v>0.06</v>
      </c>
      <c r="H8189" s="34">
        <v>0.98633977919235338</v>
      </c>
      <c r="I8189" s="35">
        <v>-2.7251672787614465E-6</v>
      </c>
      <c r="J8189" s="35">
        <v>2.9324593072474627E-4</v>
      </c>
      <c r="K8189" s="35">
        <v>-1.266179990561781E-2</v>
      </c>
      <c r="L8189" s="35">
        <v>0.34059635810183608</v>
      </c>
      <c r="M8189" s="35">
        <v>0</v>
      </c>
      <c r="N8189" s="35">
        <v>0</v>
      </c>
      <c r="O8189" s="35">
        <v>0</v>
      </c>
      <c r="P8189" s="36">
        <v>12</v>
      </c>
      <c r="Q8189" s="37">
        <v>47</v>
      </c>
      <c r="R8189" s="36">
        <v>14</v>
      </c>
      <c r="S8189" s="39">
        <f t="shared" si="283"/>
        <v>47</v>
      </c>
      <c r="T8189" s="34" t="s">
        <v>51</v>
      </c>
      <c r="U8189" s="12">
        <f>(((alpha*(speed^3))+(beta*(speed^2))+(ceta*speed))+delta)</f>
        <v>0.11033698112591389</v>
      </c>
      <c r="V8189" s="8">
        <f t="shared" si="284"/>
        <v>47</v>
      </c>
    </row>
    <row r="8190" spans="1:28">
      <c r="A8190" s="34" t="s">
        <v>19</v>
      </c>
      <c r="B8190" s="34" t="s">
        <v>73</v>
      </c>
      <c r="C8190" s="5" t="s">
        <v>169</v>
      </c>
      <c r="D8190" s="35" t="s">
        <v>88</v>
      </c>
      <c r="E8190" s="36" t="s">
        <v>18</v>
      </c>
      <c r="F8190" s="37">
        <v>100</v>
      </c>
      <c r="G8190" s="38">
        <v>0.06</v>
      </c>
      <c r="H8190" s="34">
        <v>0.98362153755718817</v>
      </c>
      <c r="I8190" s="35">
        <v>0.47782641919102931</v>
      </c>
      <c r="J8190" s="35">
        <v>0.99211083407982381</v>
      </c>
      <c r="K8190" s="35">
        <v>-0.40696583393059105</v>
      </c>
      <c r="L8190" s="35">
        <v>0</v>
      </c>
      <c r="M8190" s="35">
        <v>0</v>
      </c>
      <c r="N8190" s="35">
        <v>0</v>
      </c>
      <c r="O8190" s="35">
        <v>0</v>
      </c>
      <c r="P8190" s="36">
        <v>12</v>
      </c>
      <c r="Q8190" s="37">
        <v>47</v>
      </c>
      <c r="R8190" s="36">
        <v>0</v>
      </c>
      <c r="S8190" s="39">
        <f t="shared" si="283"/>
        <v>47</v>
      </c>
      <c r="T8190" s="34" t="s">
        <v>29</v>
      </c>
      <c r="U8190" s="12">
        <f>((alpha*(beta^speed))*(speed^ceta))</f>
        <v>6.8724643426464074E-2</v>
      </c>
      <c r="V8190" s="8">
        <f t="shared" si="284"/>
        <v>47</v>
      </c>
    </row>
    <row r="8191" spans="1:28">
      <c r="A8191" s="34" t="s">
        <v>19</v>
      </c>
      <c r="B8191" s="34" t="s">
        <v>73</v>
      </c>
      <c r="C8191" s="5" t="s">
        <v>169</v>
      </c>
      <c r="D8191" s="35" t="s">
        <v>88</v>
      </c>
      <c r="E8191" s="36" t="s">
        <v>17</v>
      </c>
      <c r="F8191" s="37">
        <v>100</v>
      </c>
      <c r="G8191" s="38">
        <v>0.06</v>
      </c>
      <c r="H8191" s="34">
        <v>0.9792694603271358</v>
      </c>
      <c r="I8191" s="35">
        <v>-6.5237171544196039E-3</v>
      </c>
      <c r="J8191" s="35">
        <v>0.67400044993081065</v>
      </c>
      <c r="K8191" s="35">
        <v>-26.125911041924706</v>
      </c>
      <c r="L8191" s="35">
        <v>1556.7206287288627</v>
      </c>
      <c r="M8191" s="35">
        <v>0</v>
      </c>
      <c r="N8191" s="35">
        <v>0</v>
      </c>
      <c r="O8191" s="35">
        <v>0</v>
      </c>
      <c r="P8191" s="36">
        <v>12</v>
      </c>
      <c r="Q8191" s="37">
        <v>47</v>
      </c>
      <c r="R8191" s="36">
        <v>14</v>
      </c>
      <c r="S8191" s="39">
        <f t="shared" si="283"/>
        <v>47</v>
      </c>
      <c r="T8191" s="34" t="s">
        <v>51</v>
      </c>
      <c r="U8191" s="12">
        <f>(((alpha*(speed^3))+(beta*(speed^2))+(ceta*speed))+delta)</f>
        <v>1140.3579175322557</v>
      </c>
      <c r="V8191" s="8">
        <f t="shared" si="284"/>
        <v>47</v>
      </c>
    </row>
    <row r="8192" spans="1:28">
      <c r="A8192" s="34" t="s">
        <v>19</v>
      </c>
      <c r="B8192" s="34" t="s">
        <v>73</v>
      </c>
      <c r="C8192" s="5" t="s">
        <v>170</v>
      </c>
      <c r="D8192" s="35" t="s">
        <v>89</v>
      </c>
      <c r="E8192" s="36" t="s">
        <v>15</v>
      </c>
      <c r="F8192" s="37">
        <v>0</v>
      </c>
      <c r="G8192" s="38">
        <v>0</v>
      </c>
      <c r="H8192" s="34">
        <v>0.99704684542444111</v>
      </c>
      <c r="I8192" s="35">
        <v>-0.81839964907262863</v>
      </c>
      <c r="J8192" s="35">
        <v>0.48970496334590058</v>
      </c>
      <c r="K8192" s="35">
        <v>0.38077358728469529</v>
      </c>
      <c r="L8192" s="35">
        <v>0</v>
      </c>
      <c r="M8192" s="35">
        <v>0</v>
      </c>
      <c r="N8192" s="35">
        <v>0</v>
      </c>
      <c r="O8192" s="35">
        <v>0</v>
      </c>
      <c r="P8192" s="36">
        <v>12</v>
      </c>
      <c r="Q8192" s="37">
        <v>86</v>
      </c>
      <c r="R8192" s="36">
        <v>6</v>
      </c>
      <c r="S8192" s="39">
        <f t="shared" si="283"/>
        <v>86</v>
      </c>
      <c r="T8192" s="34" t="s">
        <v>37</v>
      </c>
      <c r="U8192" s="12">
        <f>(1/(alpha+(beta*(speed^ceta))))</f>
        <v>0.54002106204820322</v>
      </c>
      <c r="V8192" s="8">
        <f t="shared" si="284"/>
        <v>86</v>
      </c>
    </row>
    <row r="8193" spans="1:28">
      <c r="A8193" s="34" t="s">
        <v>19</v>
      </c>
      <c r="B8193" s="34" t="s">
        <v>73</v>
      </c>
      <c r="C8193" s="5" t="s">
        <v>171</v>
      </c>
      <c r="D8193" s="35" t="s">
        <v>89</v>
      </c>
      <c r="E8193" s="36" t="s">
        <v>15</v>
      </c>
      <c r="F8193" s="37">
        <v>0</v>
      </c>
      <c r="G8193" s="38">
        <v>0</v>
      </c>
      <c r="H8193" s="34">
        <v>0.99262057309713159</v>
      </c>
      <c r="I8193" s="35">
        <v>1.5679431030450317</v>
      </c>
      <c r="J8193" s="35">
        <v>7.079904461903114</v>
      </c>
      <c r="K8193" s="35">
        <v>-0.36202069950988575</v>
      </c>
      <c r="L8193" s="35">
        <v>0</v>
      </c>
      <c r="M8193" s="35">
        <v>0</v>
      </c>
      <c r="N8193" s="35">
        <v>0</v>
      </c>
      <c r="O8193" s="35">
        <v>0</v>
      </c>
      <c r="P8193" s="36">
        <v>12</v>
      </c>
      <c r="Q8193" s="37">
        <v>86</v>
      </c>
      <c r="R8193" s="36">
        <v>13</v>
      </c>
      <c r="S8193" s="39">
        <f t="shared" si="283"/>
        <v>86</v>
      </c>
      <c r="T8193" s="34" t="s">
        <v>50</v>
      </c>
      <c r="U8193" s="12">
        <f>EXP((alpha+(beta/speed))+(ceta*LN(speed)))</f>
        <v>1.0384213731034542</v>
      </c>
      <c r="V8193" s="8">
        <f t="shared" si="284"/>
        <v>86</v>
      </c>
    </row>
    <row r="8194" spans="1:28">
      <c r="A8194" s="34" t="s">
        <v>19</v>
      </c>
      <c r="B8194" s="34" t="s">
        <v>73</v>
      </c>
      <c r="C8194" s="5" t="s">
        <v>170</v>
      </c>
      <c r="D8194" s="35" t="s">
        <v>89</v>
      </c>
      <c r="E8194" s="36" t="s">
        <v>16</v>
      </c>
      <c r="F8194" s="37">
        <v>0</v>
      </c>
      <c r="G8194" s="38">
        <v>0</v>
      </c>
      <c r="H8194" s="34">
        <v>0.98880339122555272</v>
      </c>
      <c r="I8194" s="35">
        <v>1.6082677298083721</v>
      </c>
      <c r="J8194" s="35">
        <v>46.799674309232927</v>
      </c>
      <c r="K8194" s="35">
        <v>-0.10636801544161026</v>
      </c>
      <c r="L8194" s="35">
        <v>1.0028007196293214</v>
      </c>
      <c r="M8194" s="35">
        <v>8.0637198238706718E-3</v>
      </c>
      <c r="N8194" s="35">
        <v>0</v>
      </c>
      <c r="O8194" s="35">
        <v>0</v>
      </c>
      <c r="P8194" s="36">
        <v>12</v>
      </c>
      <c r="Q8194" s="37">
        <v>86</v>
      </c>
      <c r="R8194" s="36">
        <v>10</v>
      </c>
      <c r="S8194" s="39">
        <f t="shared" ref="S8194:S8257" si="285">V8194</f>
        <v>86</v>
      </c>
      <c r="T8194" s="34" t="s">
        <v>44</v>
      </c>
      <c r="U8194" s="12">
        <f>(alpha+(beta/(1+EXP((((-1)*ceta)+(delta*LN(speed)))+(epsilon*speed)))))</f>
        <v>1.848549778219563</v>
      </c>
      <c r="V8194" s="8">
        <f t="shared" ref="V8194:V8257" si="286">IF($V$1&lt;P8194,P8194,IF($V$1&gt;Q8194,Q8194,$V$1))</f>
        <v>86</v>
      </c>
    </row>
    <row r="8195" spans="1:28">
      <c r="A8195" s="34" t="s">
        <v>19</v>
      </c>
      <c r="B8195" s="34" t="s">
        <v>73</v>
      </c>
      <c r="C8195" s="5" t="s">
        <v>171</v>
      </c>
      <c r="D8195" s="35" t="s">
        <v>89</v>
      </c>
      <c r="E8195" s="36" t="s">
        <v>16</v>
      </c>
      <c r="F8195" s="37">
        <v>0</v>
      </c>
      <c r="G8195" s="38">
        <v>0</v>
      </c>
      <c r="H8195" s="34">
        <v>0.99693626907677102</v>
      </c>
      <c r="I8195" s="35">
        <v>46.015518626498093</v>
      </c>
      <c r="J8195" s="35">
        <v>0.98507328892411938</v>
      </c>
      <c r="K8195" s="35">
        <v>-0.41493721468193218</v>
      </c>
      <c r="L8195" s="35">
        <v>0</v>
      </c>
      <c r="M8195" s="35">
        <v>0</v>
      </c>
      <c r="N8195" s="35">
        <v>0</v>
      </c>
      <c r="O8195" s="35">
        <v>0</v>
      </c>
      <c r="P8195" s="36">
        <v>12</v>
      </c>
      <c r="Q8195" s="37">
        <v>86</v>
      </c>
      <c r="R8195" s="36">
        <v>0</v>
      </c>
      <c r="S8195" s="39">
        <f t="shared" si="285"/>
        <v>86</v>
      </c>
      <c r="T8195" s="34" t="s">
        <v>29</v>
      </c>
      <c r="U8195" s="12">
        <f>((alpha*(beta^speed))*(speed^ceta))</f>
        <v>1.9883993750213842</v>
      </c>
      <c r="V8195" s="8">
        <f t="shared" si="286"/>
        <v>86</v>
      </c>
    </row>
    <row r="8196" spans="1:28">
      <c r="A8196" s="34" t="s">
        <v>19</v>
      </c>
      <c r="B8196" s="34" t="s">
        <v>73</v>
      </c>
      <c r="C8196" s="5" t="s">
        <v>170</v>
      </c>
      <c r="D8196" s="35" t="s">
        <v>89</v>
      </c>
      <c r="E8196" s="36" t="s">
        <v>14</v>
      </c>
      <c r="F8196" s="37">
        <v>0</v>
      </c>
      <c r="G8196" s="38">
        <v>0</v>
      </c>
      <c r="H8196" s="34">
        <v>0.9960664994103916</v>
      </c>
      <c r="I8196" s="35">
        <v>-0.13111813378180076</v>
      </c>
      <c r="J8196" s="35">
        <v>0.70501439003301036</v>
      </c>
      <c r="K8196" s="35">
        <v>-3.6397255659613163E-3</v>
      </c>
      <c r="L8196" s="35">
        <v>0</v>
      </c>
      <c r="M8196" s="35">
        <v>0</v>
      </c>
      <c r="N8196" s="35">
        <v>0</v>
      </c>
      <c r="O8196" s="35">
        <v>0</v>
      </c>
      <c r="P8196" s="36">
        <v>12</v>
      </c>
      <c r="Q8196" s="37">
        <v>86</v>
      </c>
      <c r="R8196" s="36">
        <v>5</v>
      </c>
      <c r="S8196" s="39">
        <f t="shared" si="285"/>
        <v>86</v>
      </c>
      <c r="T8196" s="34" t="s">
        <v>36</v>
      </c>
      <c r="U8196" s="12">
        <f>(1/(((ceta*(speed^2))+(beta*speed))+alpha))</f>
        <v>2.9779001876673084E-2</v>
      </c>
      <c r="V8196" s="8">
        <f t="shared" si="286"/>
        <v>86</v>
      </c>
      <c r="AB8196" s="41"/>
    </row>
    <row r="8197" spans="1:28">
      <c r="A8197" s="34" t="s">
        <v>19</v>
      </c>
      <c r="B8197" s="34" t="s">
        <v>73</v>
      </c>
      <c r="C8197" s="5" t="s">
        <v>171</v>
      </c>
      <c r="D8197" s="35" t="s">
        <v>89</v>
      </c>
      <c r="E8197" s="36" t="s">
        <v>14</v>
      </c>
      <c r="F8197" s="37">
        <v>0</v>
      </c>
      <c r="G8197" s="38">
        <v>0</v>
      </c>
      <c r="H8197" s="34">
        <v>0.9970807020653597</v>
      </c>
      <c r="I8197" s="35">
        <v>0.66835593573156316</v>
      </c>
      <c r="J8197" s="35">
        <v>1.0078696243753051</v>
      </c>
      <c r="K8197" s="35">
        <v>-0.99919847572787013</v>
      </c>
      <c r="L8197" s="35">
        <v>0</v>
      </c>
      <c r="M8197" s="35">
        <v>0</v>
      </c>
      <c r="N8197" s="35">
        <v>0</v>
      </c>
      <c r="O8197" s="35">
        <v>0</v>
      </c>
      <c r="P8197" s="36">
        <v>12</v>
      </c>
      <c r="Q8197" s="37">
        <v>86</v>
      </c>
      <c r="R8197" s="36">
        <v>0</v>
      </c>
      <c r="S8197" s="39">
        <f t="shared" si="285"/>
        <v>86</v>
      </c>
      <c r="T8197" s="34" t="s">
        <v>29</v>
      </c>
      <c r="U8197" s="12">
        <f>((alpha*(beta^speed))*(speed^ceta))</f>
        <v>1.5305043184725269E-2</v>
      </c>
      <c r="V8197" s="8">
        <f t="shared" si="286"/>
        <v>86</v>
      </c>
      <c r="AB8197" s="41"/>
    </row>
    <row r="8198" spans="1:28">
      <c r="A8198" s="34" t="s">
        <v>19</v>
      </c>
      <c r="B8198" s="34" t="s">
        <v>73</v>
      </c>
      <c r="C8198" s="5" t="s">
        <v>170</v>
      </c>
      <c r="D8198" s="35" t="s">
        <v>89</v>
      </c>
      <c r="E8198" s="36" t="s">
        <v>18</v>
      </c>
      <c r="F8198" s="37">
        <v>0</v>
      </c>
      <c r="G8198" s="38">
        <v>0</v>
      </c>
      <c r="H8198" s="34">
        <v>0.98349034805127677</v>
      </c>
      <c r="I8198" s="35">
        <v>4.2834141386688955</v>
      </c>
      <c r="J8198" s="35">
        <v>0.96745206396671735</v>
      </c>
      <c r="K8198" s="35">
        <v>-6.1478681618476472E-3</v>
      </c>
      <c r="L8198" s="35">
        <v>0</v>
      </c>
      <c r="M8198" s="35">
        <v>0</v>
      </c>
      <c r="N8198" s="35">
        <v>0</v>
      </c>
      <c r="O8198" s="35">
        <v>0</v>
      </c>
      <c r="P8198" s="36">
        <v>12</v>
      </c>
      <c r="Q8198" s="37">
        <v>86</v>
      </c>
      <c r="R8198" s="36">
        <v>5</v>
      </c>
      <c r="S8198" s="39">
        <f t="shared" si="285"/>
        <v>86</v>
      </c>
      <c r="T8198" s="34" t="s">
        <v>36</v>
      </c>
      <c r="U8198" s="12">
        <f>(1/(((ceta*(speed^2))+(beta*speed))+alpha))</f>
        <v>2.3801216779804159E-2</v>
      </c>
      <c r="V8198" s="8">
        <f t="shared" si="286"/>
        <v>86</v>
      </c>
      <c r="AB8198" s="41"/>
    </row>
    <row r="8199" spans="1:28">
      <c r="A8199" s="34" t="s">
        <v>19</v>
      </c>
      <c r="B8199" s="34" t="s">
        <v>73</v>
      </c>
      <c r="C8199" s="5" t="s">
        <v>171</v>
      </c>
      <c r="D8199" s="35" t="s">
        <v>89</v>
      </c>
      <c r="E8199" s="36" t="s">
        <v>18</v>
      </c>
      <c r="F8199" s="37">
        <v>0</v>
      </c>
      <c r="G8199" s="38">
        <v>0</v>
      </c>
      <c r="H8199" s="34">
        <v>0.96621989286405086</v>
      </c>
      <c r="I8199" s="35">
        <v>2.4943595064272648</v>
      </c>
      <c r="J8199" s="35">
        <v>1.0099876077109133</v>
      </c>
      <c r="K8199" s="35">
        <v>-1.3239038786826296</v>
      </c>
      <c r="L8199" s="35">
        <v>0</v>
      </c>
      <c r="M8199" s="35">
        <v>0</v>
      </c>
      <c r="N8199" s="35">
        <v>0</v>
      </c>
      <c r="O8199" s="35">
        <v>0</v>
      </c>
      <c r="P8199" s="36">
        <v>12</v>
      </c>
      <c r="Q8199" s="37">
        <v>86</v>
      </c>
      <c r="R8199" s="36">
        <v>0</v>
      </c>
      <c r="S8199" s="39">
        <f t="shared" si="285"/>
        <v>86</v>
      </c>
      <c r="T8199" s="34" t="s">
        <v>29</v>
      </c>
      <c r="U8199" s="12">
        <f>((alpha*(beta^speed))*(speed^ceta))</f>
        <v>1.6108270951209022E-2</v>
      </c>
      <c r="V8199" s="8">
        <f t="shared" si="286"/>
        <v>86</v>
      </c>
      <c r="AB8199" s="41"/>
    </row>
    <row r="8200" spans="1:28">
      <c r="A8200" s="34" t="s">
        <v>19</v>
      </c>
      <c r="B8200" s="34" t="s">
        <v>73</v>
      </c>
      <c r="C8200" s="5" t="s">
        <v>170</v>
      </c>
      <c r="D8200" s="35" t="s">
        <v>89</v>
      </c>
      <c r="E8200" s="36" t="s">
        <v>17</v>
      </c>
      <c r="F8200" s="37">
        <v>0</v>
      </c>
      <c r="G8200" s="38">
        <v>0</v>
      </c>
      <c r="H8200" s="34">
        <v>0.9804263446575332</v>
      </c>
      <c r="I8200" s="35">
        <v>2420.5334445599397</v>
      </c>
      <c r="J8200" s="35">
        <v>1.0089158294668745</v>
      </c>
      <c r="K8200" s="35">
        <v>-0.77912146867134169</v>
      </c>
      <c r="L8200" s="35">
        <v>0</v>
      </c>
      <c r="M8200" s="35">
        <v>0</v>
      </c>
      <c r="N8200" s="35">
        <v>0</v>
      </c>
      <c r="O8200" s="35">
        <v>0</v>
      </c>
      <c r="P8200" s="36">
        <v>12</v>
      </c>
      <c r="Q8200" s="37">
        <v>86</v>
      </c>
      <c r="R8200" s="36">
        <v>0</v>
      </c>
      <c r="S8200" s="39">
        <f t="shared" si="285"/>
        <v>86</v>
      </c>
      <c r="T8200" s="34" t="s">
        <v>29</v>
      </c>
      <c r="U8200" s="12">
        <f>((alpha*(beta^speed))*(speed^ceta))</f>
        <v>161.52000077573817</v>
      </c>
      <c r="V8200" s="8">
        <f t="shared" si="286"/>
        <v>86</v>
      </c>
    </row>
    <row r="8201" spans="1:28">
      <c r="A8201" s="34" t="s">
        <v>19</v>
      </c>
      <c r="B8201" s="34" t="s">
        <v>73</v>
      </c>
      <c r="C8201" s="5" t="s">
        <v>171</v>
      </c>
      <c r="D8201" s="35" t="s">
        <v>89</v>
      </c>
      <c r="E8201" s="36" t="s">
        <v>17</v>
      </c>
      <c r="F8201" s="37">
        <v>0</v>
      </c>
      <c r="G8201" s="38">
        <v>0</v>
      </c>
      <c r="H8201" s="34">
        <v>0.98413636370232693</v>
      </c>
      <c r="I8201" s="35">
        <v>2384.5556913072915</v>
      </c>
      <c r="J8201" s="35">
        <v>1.008572284945785</v>
      </c>
      <c r="K8201" s="35">
        <v>-0.78064642365098058</v>
      </c>
      <c r="L8201" s="35">
        <v>0</v>
      </c>
      <c r="M8201" s="35">
        <v>0</v>
      </c>
      <c r="N8201" s="35">
        <v>0</v>
      </c>
      <c r="O8201" s="35">
        <v>0</v>
      </c>
      <c r="P8201" s="36">
        <v>12</v>
      </c>
      <c r="Q8201" s="37">
        <v>86</v>
      </c>
      <c r="R8201" s="36">
        <v>0</v>
      </c>
      <c r="S8201" s="39">
        <f t="shared" si="285"/>
        <v>86</v>
      </c>
      <c r="T8201" s="34" t="s">
        <v>29</v>
      </c>
      <c r="U8201" s="12">
        <f>((alpha*(beta^speed))*(speed^ceta))</f>
        <v>153.48033367519929</v>
      </c>
      <c r="V8201" s="8">
        <f t="shared" si="286"/>
        <v>86</v>
      </c>
    </row>
    <row r="8202" spans="1:28">
      <c r="A8202" s="34" t="s">
        <v>19</v>
      </c>
      <c r="B8202" s="34" t="s">
        <v>73</v>
      </c>
      <c r="C8202" s="5" t="s">
        <v>170</v>
      </c>
      <c r="D8202" s="35" t="s">
        <v>89</v>
      </c>
      <c r="E8202" s="36" t="s">
        <v>15</v>
      </c>
      <c r="F8202" s="37">
        <v>50</v>
      </c>
      <c r="G8202" s="38">
        <v>0</v>
      </c>
      <c r="H8202" s="34">
        <v>0.99754906861070625</v>
      </c>
      <c r="I8202" s="35">
        <v>1.4147756866733179</v>
      </c>
      <c r="J8202" s="35">
        <v>-0.26207737710978313</v>
      </c>
      <c r="K8202" s="35">
        <v>30.330256894571946</v>
      </c>
      <c r="L8202" s="35">
        <v>-1.1992385900889162</v>
      </c>
      <c r="M8202" s="35">
        <v>0</v>
      </c>
      <c r="N8202" s="35">
        <v>0</v>
      </c>
      <c r="O8202" s="35">
        <v>0</v>
      </c>
      <c r="P8202" s="36">
        <v>12</v>
      </c>
      <c r="Q8202" s="37">
        <v>86</v>
      </c>
      <c r="R8202" s="36">
        <v>1</v>
      </c>
      <c r="S8202" s="39">
        <f t="shared" si="285"/>
        <v>86</v>
      </c>
      <c r="T8202" s="34" t="s">
        <v>30</v>
      </c>
      <c r="U8202" s="12">
        <f>((alpha*(speed^beta))+(ceta*(speed^delta)))</f>
        <v>0.58544468559208129</v>
      </c>
      <c r="V8202" s="8">
        <f t="shared" si="286"/>
        <v>86</v>
      </c>
    </row>
    <row r="8203" spans="1:28">
      <c r="A8203" s="34" t="s">
        <v>19</v>
      </c>
      <c r="B8203" s="34" t="s">
        <v>73</v>
      </c>
      <c r="C8203" s="5" t="s">
        <v>171</v>
      </c>
      <c r="D8203" s="35" t="s">
        <v>89</v>
      </c>
      <c r="E8203" s="36" t="s">
        <v>15</v>
      </c>
      <c r="F8203" s="37">
        <v>50</v>
      </c>
      <c r="G8203" s="38">
        <v>0</v>
      </c>
      <c r="H8203" s="34">
        <v>0.98797993882159107</v>
      </c>
      <c r="I8203" s="35">
        <v>14.390321950436466</v>
      </c>
      <c r="J8203" s="35">
        <v>-0.55946310769727092</v>
      </c>
      <c r="K8203" s="35">
        <v>101.60946987744823</v>
      </c>
      <c r="L8203" s="35">
        <v>-2.3974283773537932</v>
      </c>
      <c r="M8203" s="35">
        <v>0</v>
      </c>
      <c r="N8203" s="35">
        <v>0</v>
      </c>
      <c r="O8203" s="35">
        <v>0</v>
      </c>
      <c r="P8203" s="36">
        <v>12</v>
      </c>
      <c r="Q8203" s="37">
        <v>86</v>
      </c>
      <c r="R8203" s="36">
        <v>1</v>
      </c>
      <c r="S8203" s="39">
        <f t="shared" si="285"/>
        <v>86</v>
      </c>
      <c r="T8203" s="34" t="s">
        <v>30</v>
      </c>
      <c r="U8203" s="12">
        <f>((alpha*(speed^beta))+(ceta*(speed^delta)))</f>
        <v>1.1930055612988535</v>
      </c>
      <c r="V8203" s="8">
        <f t="shared" si="286"/>
        <v>86</v>
      </c>
    </row>
    <row r="8204" spans="1:28">
      <c r="A8204" s="34" t="s">
        <v>19</v>
      </c>
      <c r="B8204" s="34" t="s">
        <v>73</v>
      </c>
      <c r="C8204" s="5" t="s">
        <v>170</v>
      </c>
      <c r="D8204" s="35" t="s">
        <v>89</v>
      </c>
      <c r="E8204" s="36" t="s">
        <v>16</v>
      </c>
      <c r="F8204" s="37">
        <v>50</v>
      </c>
      <c r="G8204" s="38">
        <v>0</v>
      </c>
      <c r="H8204" s="34">
        <v>0.98261379418233519</v>
      </c>
      <c r="I8204" s="35">
        <v>20.118377140234859</v>
      </c>
      <c r="J8204" s="35">
        <v>1.0023356227769193</v>
      </c>
      <c r="K8204" s="35">
        <v>-0.5472064077465294</v>
      </c>
      <c r="L8204" s="35">
        <v>0</v>
      </c>
      <c r="M8204" s="35">
        <v>0</v>
      </c>
      <c r="N8204" s="35">
        <v>0</v>
      </c>
      <c r="O8204" s="35">
        <v>0</v>
      </c>
      <c r="P8204" s="36">
        <v>12</v>
      </c>
      <c r="Q8204" s="37">
        <v>86</v>
      </c>
      <c r="R8204" s="36">
        <v>0</v>
      </c>
      <c r="S8204" s="39">
        <f t="shared" si="285"/>
        <v>86</v>
      </c>
      <c r="T8204" s="34" t="s">
        <v>29</v>
      </c>
      <c r="U8204" s="12">
        <f>((alpha*(beta^speed))*(speed^ceta))</f>
        <v>2.1485982500229883</v>
      </c>
      <c r="V8204" s="8">
        <f t="shared" si="286"/>
        <v>86</v>
      </c>
    </row>
    <row r="8205" spans="1:28">
      <c r="A8205" s="34" t="s">
        <v>19</v>
      </c>
      <c r="B8205" s="34" t="s">
        <v>73</v>
      </c>
      <c r="C8205" s="5" t="s">
        <v>171</v>
      </c>
      <c r="D8205" s="35" t="s">
        <v>89</v>
      </c>
      <c r="E8205" s="36" t="s">
        <v>16</v>
      </c>
      <c r="F8205" s="37">
        <v>50</v>
      </c>
      <c r="G8205" s="38">
        <v>0</v>
      </c>
      <c r="H8205" s="34">
        <v>0.99695152926480379</v>
      </c>
      <c r="I8205" s="35">
        <v>-0.67670222985543782</v>
      </c>
      <c r="J8205" s="35">
        <v>173.70594028772351</v>
      </c>
      <c r="K8205" s="35">
        <v>-0.71608886743532274</v>
      </c>
      <c r="L8205" s="35">
        <v>0.5454881574126319</v>
      </c>
      <c r="M8205" s="35">
        <v>1.6351113298598393E-2</v>
      </c>
      <c r="N8205" s="35">
        <v>0</v>
      </c>
      <c r="O8205" s="35">
        <v>0</v>
      </c>
      <c r="P8205" s="36">
        <v>12</v>
      </c>
      <c r="Q8205" s="37">
        <v>86</v>
      </c>
      <c r="R8205" s="36">
        <v>10</v>
      </c>
      <c r="S8205" s="39">
        <f t="shared" si="285"/>
        <v>86</v>
      </c>
      <c r="T8205" s="34" t="s">
        <v>44</v>
      </c>
      <c r="U8205" s="12">
        <f>(alpha+(beta/(1+EXP((((-1)*ceta)+(delta*LN(speed)))+(epsilon*speed)))))</f>
        <v>1.1359580048850284</v>
      </c>
      <c r="V8205" s="8">
        <f t="shared" si="286"/>
        <v>86</v>
      </c>
    </row>
    <row r="8206" spans="1:28">
      <c r="A8206" s="34" t="s">
        <v>19</v>
      </c>
      <c r="B8206" s="34" t="s">
        <v>73</v>
      </c>
      <c r="C8206" s="5" t="s">
        <v>170</v>
      </c>
      <c r="D8206" s="35" t="s">
        <v>89</v>
      </c>
      <c r="E8206" s="36" t="s">
        <v>14</v>
      </c>
      <c r="F8206" s="37">
        <v>50</v>
      </c>
      <c r="G8206" s="38">
        <v>0</v>
      </c>
      <c r="H8206" s="34">
        <v>0.99264803170748683</v>
      </c>
      <c r="I8206" s="35">
        <v>1.6087412315308121</v>
      </c>
      <c r="J8206" s="35">
        <v>0.53739456089499549</v>
      </c>
      <c r="K8206" s="35">
        <v>-2.4732902002962379E-3</v>
      </c>
      <c r="L8206" s="35">
        <v>0</v>
      </c>
      <c r="M8206" s="35">
        <v>0</v>
      </c>
      <c r="N8206" s="35">
        <v>0</v>
      </c>
      <c r="O8206" s="35">
        <v>0</v>
      </c>
      <c r="P8206" s="36">
        <v>12</v>
      </c>
      <c r="Q8206" s="37">
        <v>86</v>
      </c>
      <c r="R8206" s="36">
        <v>5</v>
      </c>
      <c r="S8206" s="39">
        <f t="shared" si="285"/>
        <v>86</v>
      </c>
      <c r="T8206" s="34" t="s">
        <v>36</v>
      </c>
      <c r="U8206" s="12">
        <f>(1/(((ceta*(speed^2))+(beta*speed))+alpha))</f>
        <v>3.3861322612387487E-2</v>
      </c>
      <c r="V8206" s="8">
        <f t="shared" si="286"/>
        <v>86</v>
      </c>
      <c r="AB8206" s="41"/>
    </row>
    <row r="8207" spans="1:28">
      <c r="A8207" s="34" t="s">
        <v>19</v>
      </c>
      <c r="B8207" s="34" t="s">
        <v>73</v>
      </c>
      <c r="C8207" s="5" t="s">
        <v>171</v>
      </c>
      <c r="D8207" s="35" t="s">
        <v>89</v>
      </c>
      <c r="E8207" s="36" t="s">
        <v>14</v>
      </c>
      <c r="F8207" s="37">
        <v>50</v>
      </c>
      <c r="G8207" s="38">
        <v>0</v>
      </c>
      <c r="H8207" s="34">
        <v>0.99525097187828826</v>
      </c>
      <c r="I8207" s="35">
        <v>0.58736510015426724</v>
      </c>
      <c r="J8207" s="35">
        <v>-0.99550407591296453</v>
      </c>
      <c r="K8207" s="35">
        <v>1.9103228447628746E-2</v>
      </c>
      <c r="L8207" s="35">
        <v>-0.16670987182880664</v>
      </c>
      <c r="M8207" s="35">
        <v>0</v>
      </c>
      <c r="N8207" s="35">
        <v>0</v>
      </c>
      <c r="O8207" s="35">
        <v>0</v>
      </c>
      <c r="P8207" s="36">
        <v>12</v>
      </c>
      <c r="Q8207" s="37">
        <v>86</v>
      </c>
      <c r="R8207" s="36">
        <v>1</v>
      </c>
      <c r="S8207" s="39">
        <f t="shared" si="285"/>
        <v>86</v>
      </c>
      <c r="T8207" s="34" t="s">
        <v>30</v>
      </c>
      <c r="U8207" s="12">
        <f>((alpha*(speed^beta))+(ceta*(speed^delta)))</f>
        <v>1.6058880305326727E-2</v>
      </c>
      <c r="V8207" s="8">
        <f t="shared" si="286"/>
        <v>86</v>
      </c>
      <c r="AB8207" s="41"/>
    </row>
    <row r="8208" spans="1:28">
      <c r="A8208" s="34" t="s">
        <v>19</v>
      </c>
      <c r="B8208" s="34" t="s">
        <v>73</v>
      </c>
      <c r="C8208" s="5" t="s">
        <v>170</v>
      </c>
      <c r="D8208" s="35" t="s">
        <v>89</v>
      </c>
      <c r="E8208" s="36" t="s">
        <v>18</v>
      </c>
      <c r="F8208" s="37">
        <v>50</v>
      </c>
      <c r="G8208" s="38">
        <v>0</v>
      </c>
      <c r="H8208" s="34">
        <v>0.98240223210745681</v>
      </c>
      <c r="I8208" s="35">
        <v>5.8030488481920246</v>
      </c>
      <c r="J8208" s="35">
        <v>0.64569528843998214</v>
      </c>
      <c r="K8208" s="35">
        <v>-3.2534800155869627E-3</v>
      </c>
      <c r="L8208" s="35">
        <v>0</v>
      </c>
      <c r="M8208" s="35">
        <v>0</v>
      </c>
      <c r="N8208" s="35">
        <v>0</v>
      </c>
      <c r="O8208" s="35">
        <v>0</v>
      </c>
      <c r="P8208" s="36">
        <v>12</v>
      </c>
      <c r="Q8208" s="37">
        <v>86</v>
      </c>
      <c r="R8208" s="36">
        <v>5</v>
      </c>
      <c r="S8208" s="39">
        <f t="shared" si="285"/>
        <v>86</v>
      </c>
      <c r="T8208" s="34" t="s">
        <v>36</v>
      </c>
      <c r="U8208" s="12">
        <f>(1/(((ceta*(speed^2))+(beta*speed))+alpha))</f>
        <v>2.6831155632409027E-2</v>
      </c>
      <c r="V8208" s="8">
        <f t="shared" si="286"/>
        <v>86</v>
      </c>
      <c r="AB8208" s="41"/>
    </row>
    <row r="8209" spans="1:28">
      <c r="A8209" s="34" t="s">
        <v>19</v>
      </c>
      <c r="B8209" s="34" t="s">
        <v>73</v>
      </c>
      <c r="C8209" s="5" t="s">
        <v>171</v>
      </c>
      <c r="D8209" s="35" t="s">
        <v>89</v>
      </c>
      <c r="E8209" s="36" t="s">
        <v>18</v>
      </c>
      <c r="F8209" s="37">
        <v>50</v>
      </c>
      <c r="G8209" s="38">
        <v>0</v>
      </c>
      <c r="H8209" s="34">
        <v>0.95852361497341965</v>
      </c>
      <c r="I8209" s="35">
        <v>2.2125634415836979</v>
      </c>
      <c r="J8209" s="35">
        <v>1.0101180822407025</v>
      </c>
      <c r="K8209" s="35">
        <v>-1.2188903713896126</v>
      </c>
      <c r="L8209" s="35">
        <v>0</v>
      </c>
      <c r="M8209" s="35">
        <v>0</v>
      </c>
      <c r="N8209" s="35">
        <v>0</v>
      </c>
      <c r="O8209" s="35">
        <v>0</v>
      </c>
      <c r="P8209" s="36">
        <v>12</v>
      </c>
      <c r="Q8209" s="37">
        <v>86</v>
      </c>
      <c r="R8209" s="36">
        <v>0</v>
      </c>
      <c r="S8209" s="39">
        <f t="shared" si="285"/>
        <v>86</v>
      </c>
      <c r="T8209" s="34" t="s">
        <v>29</v>
      </c>
      <c r="U8209" s="12">
        <f>((alpha*(beta^speed))*(speed^ceta))</f>
        <v>2.3065279007136209E-2</v>
      </c>
      <c r="V8209" s="8">
        <f t="shared" si="286"/>
        <v>86</v>
      </c>
      <c r="AB8209" s="41"/>
    </row>
    <row r="8210" spans="1:28">
      <c r="A8210" s="34" t="s">
        <v>19</v>
      </c>
      <c r="B8210" s="34" t="s">
        <v>73</v>
      </c>
      <c r="C8210" s="5" t="s">
        <v>170</v>
      </c>
      <c r="D8210" s="35" t="s">
        <v>89</v>
      </c>
      <c r="E8210" s="36" t="s">
        <v>17</v>
      </c>
      <c r="F8210" s="37">
        <v>50</v>
      </c>
      <c r="G8210" s="38">
        <v>0</v>
      </c>
      <c r="H8210" s="34">
        <v>0.96533448574622893</v>
      </c>
      <c r="I8210" s="35">
        <v>1881.3847294267384</v>
      </c>
      <c r="J8210" s="35">
        <v>1.0035494752383833</v>
      </c>
      <c r="K8210" s="35">
        <v>-0.58374678366204391</v>
      </c>
      <c r="L8210" s="35">
        <v>0</v>
      </c>
      <c r="M8210" s="35">
        <v>0</v>
      </c>
      <c r="N8210" s="35">
        <v>0</v>
      </c>
      <c r="O8210" s="35">
        <v>0</v>
      </c>
      <c r="P8210" s="36">
        <v>12</v>
      </c>
      <c r="Q8210" s="37">
        <v>86</v>
      </c>
      <c r="R8210" s="36">
        <v>0</v>
      </c>
      <c r="S8210" s="39">
        <f t="shared" si="285"/>
        <v>86</v>
      </c>
      <c r="T8210" s="34" t="s">
        <v>29</v>
      </c>
      <c r="U8210" s="12">
        <f>((alpha*(beta^speed))*(speed^ceta))</f>
        <v>189.47684690626181</v>
      </c>
      <c r="V8210" s="8">
        <f t="shared" si="286"/>
        <v>86</v>
      </c>
    </row>
    <row r="8211" spans="1:28">
      <c r="A8211" s="34" t="s">
        <v>19</v>
      </c>
      <c r="B8211" s="34" t="s">
        <v>73</v>
      </c>
      <c r="C8211" s="5" t="s">
        <v>171</v>
      </c>
      <c r="D8211" s="35" t="s">
        <v>89</v>
      </c>
      <c r="E8211" s="36" t="s">
        <v>17</v>
      </c>
      <c r="F8211" s="37">
        <v>50</v>
      </c>
      <c r="G8211" s="38">
        <v>0</v>
      </c>
      <c r="H8211" s="34">
        <v>0.96855607791346787</v>
      </c>
      <c r="I8211" s="35">
        <v>1845.9324521898479</v>
      </c>
      <c r="J8211" s="35">
        <v>1.0033603379510356</v>
      </c>
      <c r="K8211" s="35">
        <v>-0.58736062226540997</v>
      </c>
      <c r="L8211" s="35">
        <v>0</v>
      </c>
      <c r="M8211" s="35">
        <v>0</v>
      </c>
      <c r="N8211" s="35">
        <v>0</v>
      </c>
      <c r="O8211" s="35">
        <v>0</v>
      </c>
      <c r="P8211" s="36">
        <v>12</v>
      </c>
      <c r="Q8211" s="37">
        <v>86</v>
      </c>
      <c r="R8211" s="36">
        <v>0</v>
      </c>
      <c r="S8211" s="39">
        <f t="shared" si="285"/>
        <v>86</v>
      </c>
      <c r="T8211" s="34" t="s">
        <v>29</v>
      </c>
      <c r="U8211" s="12">
        <f>((alpha*(beta^speed))*(speed^ceta))</f>
        <v>179.99628676090836</v>
      </c>
      <c r="V8211" s="8">
        <f t="shared" si="286"/>
        <v>86</v>
      </c>
    </row>
    <row r="8212" spans="1:28">
      <c r="A8212" s="34" t="s">
        <v>19</v>
      </c>
      <c r="B8212" s="34" t="s">
        <v>73</v>
      </c>
      <c r="C8212" s="5" t="s">
        <v>170</v>
      </c>
      <c r="D8212" s="35" t="s">
        <v>89</v>
      </c>
      <c r="E8212" s="36" t="s">
        <v>15</v>
      </c>
      <c r="F8212" s="37">
        <v>100</v>
      </c>
      <c r="G8212" s="38">
        <v>0</v>
      </c>
      <c r="H8212" s="34">
        <v>0.99735715995608021</v>
      </c>
      <c r="I8212" s="35">
        <v>18.631339159480174</v>
      </c>
      <c r="J8212" s="35">
        <v>1.0048528348239774</v>
      </c>
      <c r="K8212" s="35">
        <v>-0.8546901712060927</v>
      </c>
      <c r="L8212" s="35">
        <v>0</v>
      </c>
      <c r="M8212" s="35">
        <v>0</v>
      </c>
      <c r="N8212" s="35">
        <v>0</v>
      </c>
      <c r="O8212" s="35">
        <v>0</v>
      </c>
      <c r="P8212" s="36">
        <v>12</v>
      </c>
      <c r="Q8212" s="37">
        <v>86</v>
      </c>
      <c r="R8212" s="36">
        <v>0</v>
      </c>
      <c r="S8212" s="39">
        <f t="shared" si="285"/>
        <v>86</v>
      </c>
      <c r="T8212" s="34" t="s">
        <v>29</v>
      </c>
      <c r="U8212" s="12">
        <f>((alpha*(beta^speed))*(speed^ceta))</f>
        <v>0.62756540618117063</v>
      </c>
      <c r="V8212" s="8">
        <f t="shared" si="286"/>
        <v>86</v>
      </c>
    </row>
    <row r="8213" spans="1:28">
      <c r="A8213" s="34" t="s">
        <v>19</v>
      </c>
      <c r="B8213" s="34" t="s">
        <v>73</v>
      </c>
      <c r="C8213" s="5" t="s">
        <v>171</v>
      </c>
      <c r="D8213" s="35" t="s">
        <v>89</v>
      </c>
      <c r="E8213" s="36" t="s">
        <v>15</v>
      </c>
      <c r="F8213" s="37">
        <v>100</v>
      </c>
      <c r="G8213" s="38">
        <v>0</v>
      </c>
      <c r="H8213" s="34">
        <v>0.99189040850552279</v>
      </c>
      <c r="I8213" s="35">
        <v>-1.7179413252541578E-5</v>
      </c>
      <c r="J8213" s="35">
        <v>3.2518975302695181E-3</v>
      </c>
      <c r="K8213" s="35">
        <v>-0.21383306575037558</v>
      </c>
      <c r="L8213" s="35">
        <v>6.4143549339828381</v>
      </c>
      <c r="M8213" s="35">
        <v>0</v>
      </c>
      <c r="N8213" s="35">
        <v>0</v>
      </c>
      <c r="O8213" s="35">
        <v>0</v>
      </c>
      <c r="P8213" s="36">
        <v>12</v>
      </c>
      <c r="Q8213" s="37">
        <v>86</v>
      </c>
      <c r="R8213" s="36">
        <v>14</v>
      </c>
      <c r="S8213" s="39">
        <f t="shared" si="285"/>
        <v>86</v>
      </c>
      <c r="T8213" s="34" t="s">
        <v>51</v>
      </c>
      <c r="U8213" s="12">
        <f>(((alpha*(speed^3))+(beta*(speed^2))+(ceta*speed))+delta)</f>
        <v>1.148676537565307</v>
      </c>
      <c r="V8213" s="8">
        <f t="shared" si="286"/>
        <v>86</v>
      </c>
    </row>
    <row r="8214" spans="1:28">
      <c r="A8214" s="34" t="s">
        <v>19</v>
      </c>
      <c r="B8214" s="34" t="s">
        <v>73</v>
      </c>
      <c r="C8214" s="5" t="s">
        <v>170</v>
      </c>
      <c r="D8214" s="35" t="s">
        <v>89</v>
      </c>
      <c r="E8214" s="36" t="s">
        <v>16</v>
      </c>
      <c r="F8214" s="37">
        <v>100</v>
      </c>
      <c r="G8214" s="38">
        <v>0</v>
      </c>
      <c r="H8214" s="34">
        <v>0.97890527692635387</v>
      </c>
      <c r="I8214" s="35">
        <v>-1.8211003217635809E-5</v>
      </c>
      <c r="J8214" s="35">
        <v>3.4402941440084974E-3</v>
      </c>
      <c r="K8214" s="35">
        <v>-0.23234917093186677</v>
      </c>
      <c r="L8214" s="35">
        <v>8.3329938941514889</v>
      </c>
      <c r="M8214" s="35">
        <v>0</v>
      </c>
      <c r="N8214" s="35">
        <v>0</v>
      </c>
      <c r="O8214" s="35">
        <v>0</v>
      </c>
      <c r="P8214" s="36">
        <v>12</v>
      </c>
      <c r="Q8214" s="37">
        <v>86</v>
      </c>
      <c r="R8214" s="36">
        <v>14</v>
      </c>
      <c r="S8214" s="39">
        <f t="shared" si="285"/>
        <v>86</v>
      </c>
      <c r="T8214" s="34" t="s">
        <v>51</v>
      </c>
      <c r="U8214" s="12">
        <f>(((alpha*(speed^3))+(beta*(speed^2))+(ceta*speed))+delta)</f>
        <v>2.2121628205012307</v>
      </c>
      <c r="V8214" s="8">
        <f t="shared" si="286"/>
        <v>86</v>
      </c>
    </row>
    <row r="8215" spans="1:28">
      <c r="A8215" s="34" t="s">
        <v>19</v>
      </c>
      <c r="B8215" s="34" t="s">
        <v>73</v>
      </c>
      <c r="C8215" s="5" t="s">
        <v>171</v>
      </c>
      <c r="D8215" s="35" t="s">
        <v>89</v>
      </c>
      <c r="E8215" s="36" t="s">
        <v>16</v>
      </c>
      <c r="F8215" s="37">
        <v>100</v>
      </c>
      <c r="G8215" s="38">
        <v>0</v>
      </c>
      <c r="H8215" s="34">
        <v>0.99603400588561464</v>
      </c>
      <c r="I8215" s="35">
        <v>0.84802419914645311</v>
      </c>
      <c r="J8215" s="35">
        <v>63.048161601418748</v>
      </c>
      <c r="K8215" s="35">
        <v>1.0170487033790543</v>
      </c>
      <c r="L8215" s="35">
        <v>0.68908115798971581</v>
      </c>
      <c r="M8215" s="35">
        <v>3.4089361619505654E-2</v>
      </c>
      <c r="N8215" s="35">
        <v>0</v>
      </c>
      <c r="O8215" s="35">
        <v>0</v>
      </c>
      <c r="P8215" s="36">
        <v>12</v>
      </c>
      <c r="Q8215" s="37">
        <v>86</v>
      </c>
      <c r="R8215" s="36">
        <v>10</v>
      </c>
      <c r="S8215" s="39">
        <f t="shared" si="285"/>
        <v>86</v>
      </c>
      <c r="T8215" s="34" t="s">
        <v>44</v>
      </c>
      <c r="U8215" s="12">
        <f>(alpha+(beta/(1+EXP((((-1)*ceta)+(delta*LN(speed)))+(epsilon*speed)))))</f>
        <v>1.2767373282064183</v>
      </c>
      <c r="V8215" s="8">
        <f t="shared" si="286"/>
        <v>86</v>
      </c>
    </row>
    <row r="8216" spans="1:28">
      <c r="A8216" s="34" t="s">
        <v>19</v>
      </c>
      <c r="B8216" s="34" t="s">
        <v>73</v>
      </c>
      <c r="C8216" s="5" t="s">
        <v>170</v>
      </c>
      <c r="D8216" s="35" t="s">
        <v>89</v>
      </c>
      <c r="E8216" s="36" t="s">
        <v>14</v>
      </c>
      <c r="F8216" s="37">
        <v>100</v>
      </c>
      <c r="G8216" s="38">
        <v>0</v>
      </c>
      <c r="H8216" s="34">
        <v>0.99097317846381971</v>
      </c>
      <c r="I8216" s="35">
        <v>2.1075984246492445</v>
      </c>
      <c r="J8216" s="35">
        <v>0.4504165311125673</v>
      </c>
      <c r="K8216" s="35">
        <v>-1.9322586112072756E-3</v>
      </c>
      <c r="L8216" s="35">
        <v>0</v>
      </c>
      <c r="M8216" s="35">
        <v>0</v>
      </c>
      <c r="N8216" s="35">
        <v>0</v>
      </c>
      <c r="O8216" s="35">
        <v>0</v>
      </c>
      <c r="P8216" s="36">
        <v>12</v>
      </c>
      <c r="Q8216" s="37">
        <v>86</v>
      </c>
      <c r="R8216" s="36">
        <v>5</v>
      </c>
      <c r="S8216" s="39">
        <f t="shared" si="285"/>
        <v>86</v>
      </c>
      <c r="T8216" s="34" t="s">
        <v>36</v>
      </c>
      <c r="U8216" s="12">
        <f>(1/(((ceta*(speed^2))+(beta*speed))+alpha))</f>
        <v>3.7661328781692524E-2</v>
      </c>
      <c r="V8216" s="8">
        <f t="shared" si="286"/>
        <v>86</v>
      </c>
      <c r="AB8216" s="41"/>
    </row>
    <row r="8217" spans="1:28">
      <c r="A8217" s="34" t="s">
        <v>19</v>
      </c>
      <c r="B8217" s="34" t="s">
        <v>73</v>
      </c>
      <c r="C8217" s="5" t="s">
        <v>171</v>
      </c>
      <c r="D8217" s="35" t="s">
        <v>89</v>
      </c>
      <c r="E8217" s="36" t="s">
        <v>14</v>
      </c>
      <c r="F8217" s="37">
        <v>100</v>
      </c>
      <c r="G8217" s="38">
        <v>0</v>
      </c>
      <c r="H8217" s="34">
        <v>0.99078459343303948</v>
      </c>
      <c r="I8217" s="35">
        <v>0.41452105557542807</v>
      </c>
      <c r="J8217" s="35">
        <v>1.0027007111660504</v>
      </c>
      <c r="K8217" s="35">
        <v>-0.75977935961584708</v>
      </c>
      <c r="L8217" s="35">
        <v>0</v>
      </c>
      <c r="M8217" s="35">
        <v>0</v>
      </c>
      <c r="N8217" s="35">
        <v>0</v>
      </c>
      <c r="O8217" s="35">
        <v>0</v>
      </c>
      <c r="P8217" s="36">
        <v>12</v>
      </c>
      <c r="Q8217" s="37">
        <v>86</v>
      </c>
      <c r="R8217" s="36">
        <v>0</v>
      </c>
      <c r="S8217" s="39">
        <f t="shared" si="285"/>
        <v>86</v>
      </c>
      <c r="T8217" s="34" t="s">
        <v>29</v>
      </c>
      <c r="U8217" s="12">
        <f>((alpha*(beta^speed))*(speed^ceta))</f>
        <v>1.7721006135765587E-2</v>
      </c>
      <c r="V8217" s="8">
        <f t="shared" si="286"/>
        <v>86</v>
      </c>
      <c r="AB8217" s="41"/>
    </row>
    <row r="8218" spans="1:28">
      <c r="A8218" s="34" t="s">
        <v>19</v>
      </c>
      <c r="B8218" s="34" t="s">
        <v>73</v>
      </c>
      <c r="C8218" s="5" t="s">
        <v>170</v>
      </c>
      <c r="D8218" s="35" t="s">
        <v>89</v>
      </c>
      <c r="E8218" s="36" t="s">
        <v>18</v>
      </c>
      <c r="F8218" s="37">
        <v>100</v>
      </c>
      <c r="G8218" s="38">
        <v>0</v>
      </c>
      <c r="H8218" s="34">
        <v>0.98684713949241409</v>
      </c>
      <c r="I8218" s="35">
        <v>-2.6999093089926114E-7</v>
      </c>
      <c r="J8218" s="35">
        <v>5.4306554684185903E-5</v>
      </c>
      <c r="K8218" s="35">
        <v>-3.7909578658500793E-3</v>
      </c>
      <c r="L8218" s="35">
        <v>0.12387157857011487</v>
      </c>
      <c r="M8218" s="35">
        <v>0</v>
      </c>
      <c r="N8218" s="35">
        <v>0</v>
      </c>
      <c r="O8218" s="35">
        <v>0</v>
      </c>
      <c r="P8218" s="36">
        <v>12</v>
      </c>
      <c r="Q8218" s="37">
        <v>86</v>
      </c>
      <c r="R8218" s="36">
        <v>14</v>
      </c>
      <c r="S8218" s="39">
        <f t="shared" si="285"/>
        <v>86</v>
      </c>
      <c r="T8218" s="34" t="s">
        <v>51</v>
      </c>
      <c r="U8218" s="12">
        <f>(((alpha*(speed^3))+(beta*(speed^2))+(ceta*speed))+delta)</f>
        <v>2.7771129007186521E-2</v>
      </c>
      <c r="V8218" s="8">
        <f t="shared" si="286"/>
        <v>86</v>
      </c>
      <c r="AB8218" s="41"/>
    </row>
    <row r="8219" spans="1:28">
      <c r="A8219" s="34" t="s">
        <v>19</v>
      </c>
      <c r="B8219" s="34" t="s">
        <v>73</v>
      </c>
      <c r="C8219" s="5" t="s">
        <v>171</v>
      </c>
      <c r="D8219" s="35" t="s">
        <v>89</v>
      </c>
      <c r="E8219" s="36" t="s">
        <v>18</v>
      </c>
      <c r="F8219" s="37">
        <v>100</v>
      </c>
      <c r="G8219" s="38">
        <v>0</v>
      </c>
      <c r="H8219" s="34">
        <v>0.95106967045520308</v>
      </c>
      <c r="I8219" s="35">
        <v>-0.53492897128719163</v>
      </c>
      <c r="J8219" s="35">
        <v>0.70940593792303663</v>
      </c>
      <c r="K8219" s="35">
        <v>-3.3506846414226806E-3</v>
      </c>
      <c r="L8219" s="35">
        <v>0</v>
      </c>
      <c r="M8219" s="35">
        <v>0</v>
      </c>
      <c r="N8219" s="35">
        <v>0</v>
      </c>
      <c r="O8219" s="35">
        <v>0</v>
      </c>
      <c r="P8219" s="36">
        <v>12</v>
      </c>
      <c r="Q8219" s="37">
        <v>86</v>
      </c>
      <c r="R8219" s="36">
        <v>5</v>
      </c>
      <c r="S8219" s="39">
        <f t="shared" si="285"/>
        <v>86</v>
      </c>
      <c r="T8219" s="34" t="s">
        <v>36</v>
      </c>
      <c r="U8219" s="12">
        <f>(1/(((ceta*(speed^2))+(beta*speed))+alpha))</f>
        <v>2.8017233223655964E-2</v>
      </c>
      <c r="V8219" s="8">
        <f t="shared" si="286"/>
        <v>86</v>
      </c>
      <c r="AB8219" s="41"/>
    </row>
    <row r="8220" spans="1:28">
      <c r="A8220" s="34" t="s">
        <v>19</v>
      </c>
      <c r="B8220" s="34" t="s">
        <v>73</v>
      </c>
      <c r="C8220" s="5" t="s">
        <v>170</v>
      </c>
      <c r="D8220" s="35" t="s">
        <v>89</v>
      </c>
      <c r="E8220" s="36" t="s">
        <v>17</v>
      </c>
      <c r="F8220" s="37">
        <v>100</v>
      </c>
      <c r="G8220" s="38">
        <v>0</v>
      </c>
      <c r="H8220" s="34">
        <v>0.95353408293102104</v>
      </c>
      <c r="I8220" s="35">
        <v>-1.3536858392150899E-3</v>
      </c>
      <c r="J8220" s="35">
        <v>0.26967393443907733</v>
      </c>
      <c r="K8220" s="35">
        <v>-19.08597849442415</v>
      </c>
      <c r="L8220" s="35">
        <v>720.37966171934102</v>
      </c>
      <c r="M8220" s="35">
        <v>0</v>
      </c>
      <c r="N8220" s="35">
        <v>0</v>
      </c>
      <c r="O8220" s="35">
        <v>0</v>
      </c>
      <c r="P8220" s="36">
        <v>12</v>
      </c>
      <c r="Q8220" s="37">
        <v>86</v>
      </c>
      <c r="R8220" s="36">
        <v>14</v>
      </c>
      <c r="S8220" s="39">
        <f t="shared" si="285"/>
        <v>86</v>
      </c>
      <c r="T8220" s="34" t="s">
        <v>51</v>
      </c>
      <c r="U8220" s="12">
        <f>(((alpha*(speed^3))+(beta*(speed^2))+(ceta*speed))+delta)</f>
        <v>212.47393016248691</v>
      </c>
      <c r="V8220" s="8">
        <f t="shared" si="286"/>
        <v>86</v>
      </c>
    </row>
    <row r="8221" spans="1:28">
      <c r="A8221" s="34" t="s">
        <v>19</v>
      </c>
      <c r="B8221" s="34" t="s">
        <v>73</v>
      </c>
      <c r="C8221" s="5" t="s">
        <v>171</v>
      </c>
      <c r="D8221" s="35" t="s">
        <v>89</v>
      </c>
      <c r="E8221" s="36" t="s">
        <v>17</v>
      </c>
      <c r="F8221" s="37">
        <v>100</v>
      </c>
      <c r="G8221" s="38">
        <v>0</v>
      </c>
      <c r="H8221" s="34">
        <v>0.95436875789199482</v>
      </c>
      <c r="I8221" s="35">
        <v>-1.374595680817488E-3</v>
      </c>
      <c r="J8221" s="35">
        <v>0.27034859080656004</v>
      </c>
      <c r="K8221" s="35">
        <v>-18.899626647688379</v>
      </c>
      <c r="L8221" s="35">
        <v>701.00868569436511</v>
      </c>
      <c r="M8221" s="35">
        <v>0</v>
      </c>
      <c r="N8221" s="35">
        <v>0</v>
      </c>
      <c r="O8221" s="35">
        <v>0</v>
      </c>
      <c r="P8221" s="36">
        <v>12</v>
      </c>
      <c r="Q8221" s="37">
        <v>86</v>
      </c>
      <c r="R8221" s="36">
        <v>14</v>
      </c>
      <c r="S8221" s="39">
        <f t="shared" si="285"/>
        <v>86</v>
      </c>
      <c r="T8221" s="34" t="s">
        <v>51</v>
      </c>
      <c r="U8221" s="12">
        <f>(((alpha*(speed^3))+(beta*(speed^2))+(ceta*speed))+delta)</f>
        <v>200.81914124043442</v>
      </c>
      <c r="V8221" s="8">
        <f t="shared" si="286"/>
        <v>86</v>
      </c>
    </row>
    <row r="8222" spans="1:28">
      <c r="A8222" s="34" t="s">
        <v>19</v>
      </c>
      <c r="B8222" s="34" t="s">
        <v>73</v>
      </c>
      <c r="C8222" s="5" t="s">
        <v>170</v>
      </c>
      <c r="D8222" s="35" t="s">
        <v>89</v>
      </c>
      <c r="E8222" s="36" t="s">
        <v>15</v>
      </c>
      <c r="F8222" s="37">
        <v>0</v>
      </c>
      <c r="G8222" s="38">
        <v>-0.06</v>
      </c>
      <c r="H8222" s="34">
        <v>0.99279518893400898</v>
      </c>
      <c r="I8222" s="35">
        <v>10.081211558398554</v>
      </c>
      <c r="J8222" s="35">
        <v>0.95326384013132659</v>
      </c>
      <c r="K8222" s="35">
        <v>-0.61944179932283705</v>
      </c>
      <c r="L8222" s="35">
        <v>0</v>
      </c>
      <c r="M8222" s="35">
        <v>0</v>
      </c>
      <c r="N8222" s="35">
        <v>0</v>
      </c>
      <c r="O8222" s="35">
        <v>0</v>
      </c>
      <c r="P8222" s="36">
        <v>12</v>
      </c>
      <c r="Q8222" s="37">
        <v>86</v>
      </c>
      <c r="R8222" s="36">
        <v>0</v>
      </c>
      <c r="S8222" s="39">
        <f t="shared" si="285"/>
        <v>86</v>
      </c>
      <c r="T8222" s="34" t="s">
        <v>29</v>
      </c>
      <c r="U8222" s="12">
        <f>((alpha*(beta^speed))*(speed^ceta))</f>
        <v>1.0411943275126487E-2</v>
      </c>
      <c r="V8222" s="8">
        <f t="shared" si="286"/>
        <v>86</v>
      </c>
    </row>
    <row r="8223" spans="1:28">
      <c r="A8223" s="34" t="s">
        <v>19</v>
      </c>
      <c r="B8223" s="34" t="s">
        <v>73</v>
      </c>
      <c r="C8223" s="5" t="s">
        <v>171</v>
      </c>
      <c r="D8223" s="35" t="s">
        <v>89</v>
      </c>
      <c r="E8223" s="36" t="s">
        <v>15</v>
      </c>
      <c r="F8223" s="37">
        <v>0</v>
      </c>
      <c r="G8223" s="38">
        <v>-0.06</v>
      </c>
      <c r="H8223" s="34">
        <v>0.99091763991357051</v>
      </c>
      <c r="I8223" s="35">
        <v>13.024031262741055</v>
      </c>
      <c r="J8223" s="35">
        <v>0.95227551061155202</v>
      </c>
      <c r="K8223" s="35">
        <v>-0.5722518488433701</v>
      </c>
      <c r="L8223" s="35">
        <v>0</v>
      </c>
      <c r="M8223" s="35">
        <v>0</v>
      </c>
      <c r="N8223" s="35">
        <v>0</v>
      </c>
      <c r="O8223" s="35">
        <v>0</v>
      </c>
      <c r="P8223" s="36">
        <v>12</v>
      </c>
      <c r="Q8223" s="37">
        <v>86</v>
      </c>
      <c r="R8223" s="36">
        <v>0</v>
      </c>
      <c r="S8223" s="39">
        <f t="shared" si="285"/>
        <v>86</v>
      </c>
      <c r="T8223" s="34" t="s">
        <v>29</v>
      </c>
      <c r="U8223" s="12">
        <f>((alpha*(beta^speed))*(speed^ceta))</f>
        <v>1.5181338988685457E-2</v>
      </c>
      <c r="V8223" s="8">
        <f t="shared" si="286"/>
        <v>86</v>
      </c>
    </row>
    <row r="8224" spans="1:28">
      <c r="A8224" s="34" t="s">
        <v>19</v>
      </c>
      <c r="B8224" s="34" t="s">
        <v>73</v>
      </c>
      <c r="C8224" s="5" t="s">
        <v>170</v>
      </c>
      <c r="D8224" s="35" t="s">
        <v>89</v>
      </c>
      <c r="E8224" s="36" t="s">
        <v>16</v>
      </c>
      <c r="F8224" s="37">
        <v>0</v>
      </c>
      <c r="G8224" s="38">
        <v>-0.06</v>
      </c>
      <c r="H8224" s="34">
        <v>0.9855421907120322</v>
      </c>
      <c r="I8224" s="35">
        <v>10.378063013583844</v>
      </c>
      <c r="J8224" s="35">
        <v>0.95093430323044659</v>
      </c>
      <c r="K8224" s="35">
        <v>-0.44519549072745812</v>
      </c>
      <c r="L8224" s="35">
        <v>0</v>
      </c>
      <c r="M8224" s="35">
        <v>0</v>
      </c>
      <c r="N8224" s="35">
        <v>0</v>
      </c>
      <c r="O8224" s="35">
        <v>0</v>
      </c>
      <c r="P8224" s="36">
        <v>12</v>
      </c>
      <c r="Q8224" s="37">
        <v>86</v>
      </c>
      <c r="R8224" s="36">
        <v>0</v>
      </c>
      <c r="S8224" s="39">
        <f t="shared" si="285"/>
        <v>86</v>
      </c>
      <c r="T8224" s="34" t="s">
        <v>29</v>
      </c>
      <c r="U8224" s="12">
        <f>((alpha*(beta^speed))*(speed^ceta))</f>
        <v>1.8872547440387445E-2</v>
      </c>
      <c r="V8224" s="8">
        <f t="shared" si="286"/>
        <v>86</v>
      </c>
    </row>
    <row r="8225" spans="1:28">
      <c r="A8225" s="34" t="s">
        <v>19</v>
      </c>
      <c r="B8225" s="34" t="s">
        <v>73</v>
      </c>
      <c r="C8225" s="5" t="s">
        <v>171</v>
      </c>
      <c r="D8225" s="35" t="s">
        <v>89</v>
      </c>
      <c r="E8225" s="36" t="s">
        <v>16</v>
      </c>
      <c r="F8225" s="37">
        <v>0</v>
      </c>
      <c r="G8225" s="38">
        <v>-0.06</v>
      </c>
      <c r="H8225" s="34">
        <v>0.98624062448157468</v>
      </c>
      <c r="I8225" s="35">
        <v>-0.4141225989406922</v>
      </c>
      <c r="J8225" s="35">
        <v>11.21995968400017</v>
      </c>
      <c r="K8225" s="35">
        <v>5.3764131008006961</v>
      </c>
      <c r="L8225" s="35">
        <v>2.1223870285432742</v>
      </c>
      <c r="M8225" s="35">
        <v>-9.2697493452377801E-3</v>
      </c>
      <c r="N8225" s="35">
        <v>0</v>
      </c>
      <c r="O8225" s="35">
        <v>0</v>
      </c>
      <c r="P8225" s="36">
        <v>12</v>
      </c>
      <c r="Q8225" s="37">
        <v>84</v>
      </c>
      <c r="R8225" s="36">
        <v>10</v>
      </c>
      <c r="S8225" s="39">
        <f t="shared" si="285"/>
        <v>84</v>
      </c>
      <c r="T8225" s="34" t="s">
        <v>44</v>
      </c>
      <c r="U8225" s="12">
        <f>(alpha+(beta/(1+EXP((((-1)*ceta)+(delta*LN(speed)))+(epsilon*speed)))))</f>
        <v>5.1530971353774824E-3</v>
      </c>
      <c r="V8225" s="8">
        <f t="shared" si="286"/>
        <v>84</v>
      </c>
    </row>
    <row r="8226" spans="1:28">
      <c r="A8226" s="34" t="s">
        <v>19</v>
      </c>
      <c r="B8226" s="34" t="s">
        <v>73</v>
      </c>
      <c r="C8226" s="5" t="s">
        <v>170</v>
      </c>
      <c r="D8226" s="35" t="s">
        <v>89</v>
      </c>
      <c r="E8226" s="36" t="s">
        <v>14</v>
      </c>
      <c r="F8226" s="37">
        <v>0</v>
      </c>
      <c r="G8226" s="38">
        <v>-0.06</v>
      </c>
      <c r="H8226" s="34">
        <v>0.99369133719716474</v>
      </c>
      <c r="I8226" s="35">
        <v>2.9068880230725593</v>
      </c>
      <c r="J8226" s="35">
        <v>-9.3561864283027418</v>
      </c>
      <c r="K8226" s="35">
        <v>-1.8465068353116965</v>
      </c>
      <c r="L8226" s="35">
        <v>0</v>
      </c>
      <c r="M8226" s="35">
        <v>0</v>
      </c>
      <c r="N8226" s="35">
        <v>0</v>
      </c>
      <c r="O8226" s="35">
        <v>0</v>
      </c>
      <c r="P8226" s="36">
        <v>12</v>
      </c>
      <c r="Q8226" s="37">
        <v>86</v>
      </c>
      <c r="R8226" s="36">
        <v>13</v>
      </c>
      <c r="S8226" s="39">
        <f t="shared" si="285"/>
        <v>86</v>
      </c>
      <c r="T8226" s="34" t="s">
        <v>50</v>
      </c>
      <c r="U8226" s="12">
        <f>EXP((alpha+(beta/speed))+(ceta*LN(speed)))</f>
        <v>4.3967591258628948E-3</v>
      </c>
      <c r="V8226" s="8">
        <f t="shared" si="286"/>
        <v>86</v>
      </c>
      <c r="AB8226" s="41"/>
    </row>
    <row r="8227" spans="1:28">
      <c r="A8227" s="34" t="s">
        <v>19</v>
      </c>
      <c r="B8227" s="34" t="s">
        <v>73</v>
      </c>
      <c r="C8227" s="5" t="s">
        <v>171</v>
      </c>
      <c r="D8227" s="35" t="s">
        <v>89</v>
      </c>
      <c r="E8227" s="36" t="s">
        <v>14</v>
      </c>
      <c r="F8227" s="37">
        <v>0</v>
      </c>
      <c r="G8227" s="38">
        <v>-0.06</v>
      </c>
      <c r="H8227" s="34">
        <v>0.99359852186299347</v>
      </c>
      <c r="I8227" s="35">
        <v>2.1256131287765951</v>
      </c>
      <c r="J8227" s="35">
        <v>-10.08536427044236</v>
      </c>
      <c r="K8227" s="35">
        <v>-1.8425910292976406</v>
      </c>
      <c r="L8227" s="35">
        <v>0</v>
      </c>
      <c r="M8227" s="35">
        <v>0</v>
      </c>
      <c r="N8227" s="35">
        <v>0</v>
      </c>
      <c r="O8227" s="35">
        <v>0</v>
      </c>
      <c r="P8227" s="36">
        <v>12</v>
      </c>
      <c r="Q8227" s="37">
        <v>86</v>
      </c>
      <c r="R8227" s="36">
        <v>13</v>
      </c>
      <c r="S8227" s="39">
        <f t="shared" si="285"/>
        <v>86</v>
      </c>
      <c r="T8227" s="34" t="s">
        <v>50</v>
      </c>
      <c r="U8227" s="12">
        <f>EXP((alpha+(beta/speed))+(ceta*LN(speed)))</f>
        <v>2.0310570275116598E-3</v>
      </c>
      <c r="V8227" s="8">
        <f t="shared" si="286"/>
        <v>86</v>
      </c>
      <c r="AB8227" s="41"/>
    </row>
    <row r="8228" spans="1:28">
      <c r="A8228" s="34" t="s">
        <v>19</v>
      </c>
      <c r="B8228" s="34" t="s">
        <v>73</v>
      </c>
      <c r="C8228" s="5" t="s">
        <v>170</v>
      </c>
      <c r="D8228" s="35" t="s">
        <v>89</v>
      </c>
      <c r="E8228" s="36" t="s">
        <v>18</v>
      </c>
      <c r="F8228" s="37">
        <v>0</v>
      </c>
      <c r="G8228" s="38">
        <v>-0.06</v>
      </c>
      <c r="H8228" s="34">
        <v>0.99274772482959295</v>
      </c>
      <c r="I8228" s="35">
        <v>0.29401752381842988</v>
      </c>
      <c r="J8228" s="35">
        <v>0.98910650196289274</v>
      </c>
      <c r="K8228" s="35">
        <v>-0.75834502885048682</v>
      </c>
      <c r="L8228" s="35">
        <v>0</v>
      </c>
      <c r="M8228" s="35">
        <v>0</v>
      </c>
      <c r="N8228" s="35">
        <v>0</v>
      </c>
      <c r="O8228" s="35">
        <v>0</v>
      </c>
      <c r="P8228" s="36">
        <v>12</v>
      </c>
      <c r="Q8228" s="37">
        <v>86</v>
      </c>
      <c r="R8228" s="36">
        <v>0</v>
      </c>
      <c r="S8228" s="39">
        <f t="shared" si="285"/>
        <v>86</v>
      </c>
      <c r="T8228" s="34" t="s">
        <v>29</v>
      </c>
      <c r="U8228" s="12">
        <f>((alpha*(beta^speed))*(speed^ceta))</f>
        <v>3.9107388104686041E-3</v>
      </c>
      <c r="V8228" s="8">
        <f t="shared" si="286"/>
        <v>86</v>
      </c>
      <c r="AB8228" s="41"/>
    </row>
    <row r="8229" spans="1:28">
      <c r="A8229" s="34" t="s">
        <v>19</v>
      </c>
      <c r="B8229" s="34" t="s">
        <v>73</v>
      </c>
      <c r="C8229" s="5" t="s">
        <v>171</v>
      </c>
      <c r="D8229" s="35" t="s">
        <v>89</v>
      </c>
      <c r="E8229" s="36" t="s">
        <v>18</v>
      </c>
      <c r="F8229" s="37">
        <v>0</v>
      </c>
      <c r="G8229" s="38">
        <v>-0.06</v>
      </c>
      <c r="H8229" s="34">
        <v>0.97542159714383458</v>
      </c>
      <c r="I8229" s="35">
        <v>0.32481146191956267</v>
      </c>
      <c r="J8229" s="35">
        <v>0.88146049019905337</v>
      </c>
      <c r="K8229" s="35">
        <v>-5.9754091255560256E-2</v>
      </c>
      <c r="L8229" s="35">
        <v>0</v>
      </c>
      <c r="M8229" s="35">
        <v>0</v>
      </c>
      <c r="N8229" s="35">
        <v>0</v>
      </c>
      <c r="O8229" s="35">
        <v>0</v>
      </c>
      <c r="P8229" s="36">
        <v>12</v>
      </c>
      <c r="Q8229" s="37">
        <v>86</v>
      </c>
      <c r="R8229" s="36">
        <v>0</v>
      </c>
      <c r="S8229" s="39">
        <f t="shared" si="285"/>
        <v>86</v>
      </c>
      <c r="T8229" s="34" t="s">
        <v>29</v>
      </c>
      <c r="U8229" s="12">
        <f>((alpha*(beta^speed))*(speed^ceta))</f>
        <v>4.8248332059025196E-6</v>
      </c>
      <c r="V8229" s="8">
        <f t="shared" si="286"/>
        <v>86</v>
      </c>
      <c r="AB8229" s="41"/>
    </row>
    <row r="8230" spans="1:28">
      <c r="A8230" s="34" t="s">
        <v>19</v>
      </c>
      <c r="B8230" s="34" t="s">
        <v>73</v>
      </c>
      <c r="C8230" s="5" t="s">
        <v>170</v>
      </c>
      <c r="D8230" s="35" t="s">
        <v>89</v>
      </c>
      <c r="E8230" s="36" t="s">
        <v>17</v>
      </c>
      <c r="F8230" s="37">
        <v>0</v>
      </c>
      <c r="G8230" s="38">
        <v>-0.06</v>
      </c>
      <c r="H8230" s="34">
        <v>0.97943372142540863</v>
      </c>
      <c r="I8230" s="35">
        <v>-12.134279742407868</v>
      </c>
      <c r="J8230" s="35">
        <v>276.1471151608273</v>
      </c>
      <c r="K8230" s="35">
        <v>5.2624666583640369</v>
      </c>
      <c r="L8230" s="35">
        <v>2.046292700078566</v>
      </c>
      <c r="M8230" s="35">
        <v>-9.066488715154376E-3</v>
      </c>
      <c r="N8230" s="35">
        <v>0</v>
      </c>
      <c r="O8230" s="35">
        <v>0</v>
      </c>
      <c r="P8230" s="36">
        <v>12</v>
      </c>
      <c r="Q8230" s="37">
        <v>86</v>
      </c>
      <c r="R8230" s="36">
        <v>10</v>
      </c>
      <c r="S8230" s="39">
        <f t="shared" si="285"/>
        <v>86</v>
      </c>
      <c r="T8230" s="34" t="s">
        <v>44</v>
      </c>
      <c r="U8230" s="12">
        <f>(alpha+(beta/(1+EXP((((-1)*ceta)+(delta*LN(speed)))+(epsilon*speed)))))</f>
        <v>8.4381469059508163E-2</v>
      </c>
      <c r="V8230" s="8">
        <f t="shared" si="286"/>
        <v>86</v>
      </c>
    </row>
    <row r="8231" spans="1:28">
      <c r="A8231" s="34" t="s">
        <v>19</v>
      </c>
      <c r="B8231" s="34" t="s">
        <v>73</v>
      </c>
      <c r="C8231" s="5" t="s">
        <v>171</v>
      </c>
      <c r="D8231" s="35" t="s">
        <v>89</v>
      </c>
      <c r="E8231" s="36" t="s">
        <v>17</v>
      </c>
      <c r="F8231" s="37">
        <v>0</v>
      </c>
      <c r="G8231" s="38">
        <v>-0.06</v>
      </c>
      <c r="H8231" s="34">
        <v>0.98044810835372842</v>
      </c>
      <c r="I8231" s="35">
        <v>13.973146181456544</v>
      </c>
      <c r="J8231" s="35">
        <v>-24.705882687670631</v>
      </c>
      <c r="K8231" s="35">
        <v>-2.7913536555996976</v>
      </c>
      <c r="L8231" s="35">
        <v>0</v>
      </c>
      <c r="M8231" s="35">
        <v>0</v>
      </c>
      <c r="N8231" s="35">
        <v>0</v>
      </c>
      <c r="O8231" s="35">
        <v>0</v>
      </c>
      <c r="P8231" s="36">
        <v>12</v>
      </c>
      <c r="Q8231" s="37">
        <v>86</v>
      </c>
      <c r="R8231" s="36">
        <v>13</v>
      </c>
      <c r="S8231" s="39">
        <f t="shared" si="285"/>
        <v>86</v>
      </c>
      <c r="T8231" s="34" t="s">
        <v>50</v>
      </c>
      <c r="U8231" s="12">
        <f>EXP((alpha+(beta/speed))+(ceta*LN(speed)))</f>
        <v>3.4980646803029294</v>
      </c>
      <c r="V8231" s="8">
        <f t="shared" si="286"/>
        <v>86</v>
      </c>
    </row>
    <row r="8232" spans="1:28">
      <c r="A8232" s="34" t="s">
        <v>19</v>
      </c>
      <c r="B8232" s="34" t="s">
        <v>73</v>
      </c>
      <c r="C8232" s="5" t="s">
        <v>170</v>
      </c>
      <c r="D8232" s="35" t="s">
        <v>89</v>
      </c>
      <c r="E8232" s="36" t="s">
        <v>15</v>
      </c>
      <c r="F8232" s="37">
        <v>50</v>
      </c>
      <c r="G8232" s="38">
        <v>-0.06</v>
      </c>
      <c r="H8232" s="34">
        <v>0.99057339265943745</v>
      </c>
      <c r="I8232" s="35">
        <v>0.79291835022288892</v>
      </c>
      <c r="J8232" s="35">
        <v>1.5778873733042164E-2</v>
      </c>
      <c r="K8232" s="35">
        <v>0.17227529208599446</v>
      </c>
      <c r="L8232" s="35">
        <v>0</v>
      </c>
      <c r="M8232" s="35">
        <v>0</v>
      </c>
      <c r="N8232" s="35">
        <v>0</v>
      </c>
      <c r="O8232" s="35">
        <v>0</v>
      </c>
      <c r="P8232" s="36">
        <v>12</v>
      </c>
      <c r="Q8232" s="37">
        <v>86</v>
      </c>
      <c r="R8232" s="36">
        <v>2</v>
      </c>
      <c r="S8232" s="39">
        <f t="shared" si="285"/>
        <v>86</v>
      </c>
      <c r="T8232" s="34" t="s">
        <v>31</v>
      </c>
      <c r="U8232" s="12">
        <f>((alpha+(beta*speed))^((-1)/ceta))</f>
        <v>1.1760405739262399E-2</v>
      </c>
      <c r="V8232" s="8">
        <f t="shared" si="286"/>
        <v>86</v>
      </c>
    </row>
    <row r="8233" spans="1:28">
      <c r="A8233" s="34" t="s">
        <v>19</v>
      </c>
      <c r="B8233" s="34" t="s">
        <v>73</v>
      </c>
      <c r="C8233" s="5" t="s">
        <v>171</v>
      </c>
      <c r="D8233" s="35" t="s">
        <v>89</v>
      </c>
      <c r="E8233" s="36" t="s">
        <v>15</v>
      </c>
      <c r="F8233" s="37">
        <v>50</v>
      </c>
      <c r="G8233" s="38">
        <v>-0.06</v>
      </c>
      <c r="H8233" s="34">
        <v>0.98595057808413411</v>
      </c>
      <c r="I8233" s="35">
        <v>9.9842127964716152</v>
      </c>
      <c r="J8233" s="35">
        <v>0.94808829028382535</v>
      </c>
      <c r="K8233" s="35">
        <v>-0.47397244224221946</v>
      </c>
      <c r="L8233" s="35">
        <v>0</v>
      </c>
      <c r="M8233" s="35">
        <v>0</v>
      </c>
      <c r="N8233" s="35">
        <v>0</v>
      </c>
      <c r="O8233" s="35">
        <v>0</v>
      </c>
      <c r="P8233" s="36">
        <v>12</v>
      </c>
      <c r="Q8233" s="37">
        <v>86</v>
      </c>
      <c r="R8233" s="36">
        <v>0</v>
      </c>
      <c r="S8233" s="39">
        <f t="shared" si="285"/>
        <v>86</v>
      </c>
      <c r="T8233" s="34" t="s">
        <v>29</v>
      </c>
      <c r="U8233" s="12">
        <f>((alpha*(beta^speed))*(speed^ceta))</f>
        <v>1.2342700333060851E-2</v>
      </c>
      <c r="V8233" s="8">
        <f t="shared" si="286"/>
        <v>86</v>
      </c>
    </row>
    <row r="8234" spans="1:28">
      <c r="A8234" s="34" t="s">
        <v>19</v>
      </c>
      <c r="B8234" s="34" t="s">
        <v>73</v>
      </c>
      <c r="C8234" s="5" t="s">
        <v>170</v>
      </c>
      <c r="D8234" s="35" t="s">
        <v>89</v>
      </c>
      <c r="E8234" s="36" t="s">
        <v>16</v>
      </c>
      <c r="F8234" s="37">
        <v>50</v>
      </c>
      <c r="G8234" s="38">
        <v>-0.06</v>
      </c>
      <c r="H8234" s="34">
        <v>0.9780272249830827</v>
      </c>
      <c r="I8234" s="35">
        <v>-0.12353894931859778</v>
      </c>
      <c r="J8234" s="35">
        <v>3.0162736066118212</v>
      </c>
      <c r="K8234" s="35">
        <v>5.9692862602202199</v>
      </c>
      <c r="L8234" s="35">
        <v>2.2578538808518913</v>
      </c>
      <c r="M8234" s="35">
        <v>-1.101059252066422E-2</v>
      </c>
      <c r="N8234" s="35">
        <v>0</v>
      </c>
      <c r="O8234" s="35">
        <v>0</v>
      </c>
      <c r="P8234" s="36">
        <v>12</v>
      </c>
      <c r="Q8234" s="37">
        <v>86</v>
      </c>
      <c r="R8234" s="36">
        <v>10</v>
      </c>
      <c r="S8234" s="39">
        <f t="shared" si="285"/>
        <v>86</v>
      </c>
      <c r="T8234" s="34" t="s">
        <v>44</v>
      </c>
      <c r="U8234" s="12">
        <f>(alpha+(beta/(1+EXP((((-1)*ceta)+(delta*LN(speed)))+(epsilon*speed)))))</f>
        <v>1.469501668610082E-3</v>
      </c>
      <c r="V8234" s="8">
        <f t="shared" si="286"/>
        <v>86</v>
      </c>
    </row>
    <row r="8235" spans="1:28">
      <c r="A8235" s="34" t="s">
        <v>19</v>
      </c>
      <c r="B8235" s="34" t="s">
        <v>73</v>
      </c>
      <c r="C8235" s="5" t="s">
        <v>171</v>
      </c>
      <c r="D8235" s="35" t="s">
        <v>89</v>
      </c>
      <c r="E8235" s="36" t="s">
        <v>16</v>
      </c>
      <c r="F8235" s="37">
        <v>50</v>
      </c>
      <c r="G8235" s="38">
        <v>-0.06</v>
      </c>
      <c r="H8235" s="34">
        <v>0.97807602174001984</v>
      </c>
      <c r="I8235" s="35">
        <v>-0.37197435706451121</v>
      </c>
      <c r="J8235" s="35">
        <v>9.1723242970277798</v>
      </c>
      <c r="K8235" s="35">
        <v>6.1221028255886258</v>
      </c>
      <c r="L8235" s="35">
        <v>2.304977092801562</v>
      </c>
      <c r="M8235" s="35">
        <v>-1.1594385681857146E-2</v>
      </c>
      <c r="N8235" s="35">
        <v>0</v>
      </c>
      <c r="O8235" s="35">
        <v>0</v>
      </c>
      <c r="P8235" s="36">
        <v>12</v>
      </c>
      <c r="Q8235" s="37">
        <v>86</v>
      </c>
      <c r="R8235" s="36">
        <v>10</v>
      </c>
      <c r="S8235" s="39">
        <f t="shared" si="285"/>
        <v>86</v>
      </c>
      <c r="T8235" s="34" t="s">
        <v>44</v>
      </c>
      <c r="U8235" s="12">
        <f>(alpha+(beta/(1+EXP((((-1)*ceta)+(delta*LN(speed)))+(epsilon*speed)))))</f>
        <v>5.670318624180104E-3</v>
      </c>
      <c r="V8235" s="8">
        <f t="shared" si="286"/>
        <v>86</v>
      </c>
    </row>
    <row r="8236" spans="1:28">
      <c r="A8236" s="34" t="s">
        <v>19</v>
      </c>
      <c r="B8236" s="34" t="s">
        <v>73</v>
      </c>
      <c r="C8236" s="5" t="s">
        <v>170</v>
      </c>
      <c r="D8236" s="35" t="s">
        <v>89</v>
      </c>
      <c r="E8236" s="36" t="s">
        <v>14</v>
      </c>
      <c r="F8236" s="37">
        <v>50</v>
      </c>
      <c r="G8236" s="38">
        <v>-0.06</v>
      </c>
      <c r="H8236" s="34">
        <v>0.99165753653184929</v>
      </c>
      <c r="I8236" s="35">
        <v>2.8541543174556967</v>
      </c>
      <c r="J8236" s="35">
        <v>-9.858086322506292</v>
      </c>
      <c r="K8236" s="35">
        <v>-1.8428398933678578</v>
      </c>
      <c r="L8236" s="35">
        <v>0</v>
      </c>
      <c r="M8236" s="35">
        <v>0</v>
      </c>
      <c r="N8236" s="35">
        <v>0</v>
      </c>
      <c r="O8236" s="35">
        <v>0</v>
      </c>
      <c r="P8236" s="36">
        <v>12</v>
      </c>
      <c r="Q8236" s="37">
        <v>86</v>
      </c>
      <c r="R8236" s="36">
        <v>13</v>
      </c>
      <c r="S8236" s="39">
        <f t="shared" si="285"/>
        <v>86</v>
      </c>
      <c r="T8236" s="34" t="s">
        <v>50</v>
      </c>
      <c r="U8236" s="12">
        <f>EXP((alpha+(beta/speed))+(ceta*LN(speed)))</f>
        <v>4.2149249644201003E-3</v>
      </c>
      <c r="V8236" s="8">
        <f t="shared" si="286"/>
        <v>86</v>
      </c>
      <c r="AB8236" s="41"/>
    </row>
    <row r="8237" spans="1:28">
      <c r="A8237" s="34" t="s">
        <v>19</v>
      </c>
      <c r="B8237" s="34" t="s">
        <v>73</v>
      </c>
      <c r="C8237" s="5" t="s">
        <v>171</v>
      </c>
      <c r="D8237" s="35" t="s">
        <v>89</v>
      </c>
      <c r="E8237" s="36" t="s">
        <v>14</v>
      </c>
      <c r="F8237" s="37">
        <v>50</v>
      </c>
      <c r="G8237" s="38">
        <v>-0.06</v>
      </c>
      <c r="H8237" s="34">
        <v>0.99185268577276076</v>
      </c>
      <c r="I8237" s="35">
        <v>2.0190612503099072</v>
      </c>
      <c r="J8237" s="35">
        <v>-10.238074077122112</v>
      </c>
      <c r="K8237" s="35">
        <v>-1.8280051477120474</v>
      </c>
      <c r="L8237" s="35">
        <v>0</v>
      </c>
      <c r="M8237" s="35">
        <v>0</v>
      </c>
      <c r="N8237" s="35">
        <v>0</v>
      </c>
      <c r="O8237" s="35">
        <v>0</v>
      </c>
      <c r="P8237" s="36">
        <v>12</v>
      </c>
      <c r="Q8237" s="37">
        <v>86</v>
      </c>
      <c r="R8237" s="36">
        <v>13</v>
      </c>
      <c r="S8237" s="39">
        <f t="shared" si="285"/>
        <v>86</v>
      </c>
      <c r="T8237" s="34" t="s">
        <v>50</v>
      </c>
      <c r="U8237" s="12">
        <f>EXP((alpha+(beta/speed))+(ceta*LN(speed)))</f>
        <v>1.9448782312191956E-3</v>
      </c>
      <c r="V8237" s="8">
        <f t="shared" si="286"/>
        <v>86</v>
      </c>
      <c r="AB8237" s="41"/>
    </row>
    <row r="8238" spans="1:28">
      <c r="A8238" s="34" t="s">
        <v>19</v>
      </c>
      <c r="B8238" s="34" t="s">
        <v>73</v>
      </c>
      <c r="C8238" s="5" t="s">
        <v>170</v>
      </c>
      <c r="D8238" s="35" t="s">
        <v>89</v>
      </c>
      <c r="E8238" s="36" t="s">
        <v>18</v>
      </c>
      <c r="F8238" s="37">
        <v>50</v>
      </c>
      <c r="G8238" s="38">
        <v>-0.06</v>
      </c>
      <c r="H8238" s="34">
        <v>0.99013273242333433</v>
      </c>
      <c r="I8238" s="35">
        <v>0.25890157269387337</v>
      </c>
      <c r="J8238" s="35">
        <v>0.98816810582757864</v>
      </c>
      <c r="K8238" s="35">
        <v>-0.71182796370197643</v>
      </c>
      <c r="L8238" s="35">
        <v>0</v>
      </c>
      <c r="M8238" s="35">
        <v>0</v>
      </c>
      <c r="N8238" s="35">
        <v>0</v>
      </c>
      <c r="O8238" s="35">
        <v>0</v>
      </c>
      <c r="P8238" s="36">
        <v>12</v>
      </c>
      <c r="Q8238" s="37">
        <v>86</v>
      </c>
      <c r="R8238" s="36">
        <v>0</v>
      </c>
      <c r="S8238" s="39">
        <f t="shared" si="285"/>
        <v>86</v>
      </c>
      <c r="T8238" s="34" t="s">
        <v>29</v>
      </c>
      <c r="U8238" s="12">
        <f>((alpha*(beta^speed))*(speed^ceta))</f>
        <v>3.9044169297423946E-3</v>
      </c>
      <c r="V8238" s="8">
        <f t="shared" si="286"/>
        <v>86</v>
      </c>
      <c r="AB8238" s="41"/>
    </row>
    <row r="8239" spans="1:28">
      <c r="A8239" s="34" t="s">
        <v>19</v>
      </c>
      <c r="B8239" s="34" t="s">
        <v>73</v>
      </c>
      <c r="C8239" s="5" t="s">
        <v>171</v>
      </c>
      <c r="D8239" s="35" t="s">
        <v>89</v>
      </c>
      <c r="E8239" s="36" t="s">
        <v>18</v>
      </c>
      <c r="F8239" s="37">
        <v>50</v>
      </c>
      <c r="G8239" s="38">
        <v>-0.06</v>
      </c>
      <c r="H8239" s="34">
        <v>0.97029426674744435</v>
      </c>
      <c r="I8239" s="35">
        <v>0.27357018126023858</v>
      </c>
      <c r="J8239" s="35">
        <v>0.87662487204963591</v>
      </c>
      <c r="K8239" s="35">
        <v>3.5383554011458741E-2</v>
      </c>
      <c r="L8239" s="35">
        <v>0</v>
      </c>
      <c r="M8239" s="35">
        <v>0</v>
      </c>
      <c r="N8239" s="35">
        <v>0</v>
      </c>
      <c r="O8239" s="35">
        <v>0</v>
      </c>
      <c r="P8239" s="36">
        <v>12</v>
      </c>
      <c r="Q8239" s="37">
        <v>86</v>
      </c>
      <c r="R8239" s="36">
        <v>0</v>
      </c>
      <c r="S8239" s="39">
        <f t="shared" si="285"/>
        <v>86</v>
      </c>
      <c r="T8239" s="34" t="s">
        <v>29</v>
      </c>
      <c r="U8239" s="12">
        <f>((alpha*(beta^speed))*(speed^ceta))</f>
        <v>3.8681561836449551E-6</v>
      </c>
      <c r="V8239" s="8">
        <f t="shared" si="286"/>
        <v>86</v>
      </c>
      <c r="AB8239" s="41"/>
    </row>
    <row r="8240" spans="1:28">
      <c r="A8240" s="34" t="s">
        <v>19</v>
      </c>
      <c r="B8240" s="34" t="s">
        <v>73</v>
      </c>
      <c r="C8240" s="5" t="s">
        <v>170</v>
      </c>
      <c r="D8240" s="35" t="s">
        <v>89</v>
      </c>
      <c r="E8240" s="36" t="s">
        <v>17</v>
      </c>
      <c r="F8240" s="37">
        <v>50</v>
      </c>
      <c r="G8240" s="38">
        <v>-0.06</v>
      </c>
      <c r="H8240" s="34">
        <v>0.96738830961663891</v>
      </c>
      <c r="I8240" s="35">
        <v>-10.386921922413478</v>
      </c>
      <c r="J8240" s="35">
        <v>220.46752754056865</v>
      </c>
      <c r="K8240" s="35">
        <v>6.0145814158388688</v>
      </c>
      <c r="L8240" s="35">
        <v>2.2164442913333344</v>
      </c>
      <c r="M8240" s="35">
        <v>-1.0374345273642872E-2</v>
      </c>
      <c r="N8240" s="35">
        <v>0</v>
      </c>
      <c r="O8240" s="35">
        <v>0</v>
      </c>
      <c r="P8240" s="36">
        <v>12</v>
      </c>
      <c r="Q8240" s="37">
        <v>86</v>
      </c>
      <c r="R8240" s="36">
        <v>10</v>
      </c>
      <c r="S8240" s="39">
        <f t="shared" si="285"/>
        <v>86</v>
      </c>
      <c r="T8240" s="34" t="s">
        <v>44</v>
      </c>
      <c r="U8240" s="12">
        <f t="shared" ref="U8240:U8245" si="287">(alpha+(beta/(1+EXP((((-1)*ceta)+(delta*LN(speed)))+(epsilon*speed)))))</f>
        <v>0.41245580679546734</v>
      </c>
      <c r="V8240" s="8">
        <f t="shared" si="286"/>
        <v>86</v>
      </c>
    </row>
    <row r="8241" spans="1:28">
      <c r="A8241" s="34" t="s">
        <v>19</v>
      </c>
      <c r="B8241" s="34" t="s">
        <v>73</v>
      </c>
      <c r="C8241" s="5" t="s">
        <v>171</v>
      </c>
      <c r="D8241" s="35" t="s">
        <v>89</v>
      </c>
      <c r="E8241" s="36" t="s">
        <v>17</v>
      </c>
      <c r="F8241" s="37">
        <v>50</v>
      </c>
      <c r="G8241" s="38">
        <v>-0.06</v>
      </c>
      <c r="H8241" s="34">
        <v>0.97047163896707644</v>
      </c>
      <c r="I8241" s="35">
        <v>-10.417964702786653</v>
      </c>
      <c r="J8241" s="35">
        <v>231.23116598491347</v>
      </c>
      <c r="K8241" s="35">
        <v>5.7197276130949479</v>
      </c>
      <c r="L8241" s="35">
        <v>2.1428349302598155</v>
      </c>
      <c r="M8241" s="35">
        <v>-9.2388150705682865E-3</v>
      </c>
      <c r="N8241" s="35">
        <v>0</v>
      </c>
      <c r="O8241" s="35">
        <v>0</v>
      </c>
      <c r="P8241" s="36">
        <v>12</v>
      </c>
      <c r="Q8241" s="37">
        <v>86</v>
      </c>
      <c r="R8241" s="36">
        <v>10</v>
      </c>
      <c r="S8241" s="39">
        <f t="shared" si="285"/>
        <v>86</v>
      </c>
      <c r="T8241" s="34" t="s">
        <v>44</v>
      </c>
      <c r="U8241" s="12">
        <f t="shared" si="287"/>
        <v>0.23244743391393818</v>
      </c>
      <c r="V8241" s="8">
        <f t="shared" si="286"/>
        <v>86</v>
      </c>
    </row>
    <row r="8242" spans="1:28">
      <c r="A8242" s="34" t="s">
        <v>19</v>
      </c>
      <c r="B8242" s="34" t="s">
        <v>73</v>
      </c>
      <c r="C8242" s="5" t="s">
        <v>170</v>
      </c>
      <c r="D8242" s="35" t="s">
        <v>89</v>
      </c>
      <c r="E8242" s="36" t="s">
        <v>15</v>
      </c>
      <c r="F8242" s="37">
        <v>100</v>
      </c>
      <c r="G8242" s="38">
        <v>-0.06</v>
      </c>
      <c r="H8242" s="34">
        <v>0.98969104488087301</v>
      </c>
      <c r="I8242" s="35">
        <v>-6.2704409223906452E-2</v>
      </c>
      <c r="J8242" s="35">
        <v>2.0188787236787844</v>
      </c>
      <c r="K8242" s="35">
        <v>6.0258797822298806</v>
      </c>
      <c r="L8242" s="35">
        <v>2.3995499033064966</v>
      </c>
      <c r="M8242" s="35">
        <v>-1.3906195779458929E-2</v>
      </c>
      <c r="N8242" s="35">
        <v>0</v>
      </c>
      <c r="O8242" s="35">
        <v>0</v>
      </c>
      <c r="P8242" s="36">
        <v>12</v>
      </c>
      <c r="Q8242" s="37">
        <v>84</v>
      </c>
      <c r="R8242" s="36">
        <v>10</v>
      </c>
      <c r="S8242" s="39">
        <f t="shared" si="285"/>
        <v>84</v>
      </c>
      <c r="T8242" s="34" t="s">
        <v>44</v>
      </c>
      <c r="U8242" s="12">
        <f t="shared" si="287"/>
        <v>1.4283886822950842E-4</v>
      </c>
      <c r="V8242" s="8">
        <f t="shared" si="286"/>
        <v>84</v>
      </c>
    </row>
    <row r="8243" spans="1:28">
      <c r="A8243" s="34" t="s">
        <v>19</v>
      </c>
      <c r="B8243" s="34" t="s">
        <v>73</v>
      </c>
      <c r="C8243" s="5" t="s">
        <v>171</v>
      </c>
      <c r="D8243" s="35" t="s">
        <v>89</v>
      </c>
      <c r="E8243" s="36" t="s">
        <v>15</v>
      </c>
      <c r="F8243" s="37">
        <v>100</v>
      </c>
      <c r="G8243" s="38">
        <v>-0.06</v>
      </c>
      <c r="H8243" s="34">
        <v>0.98121957956554484</v>
      </c>
      <c r="I8243" s="35">
        <v>-0.10219430176622919</v>
      </c>
      <c r="J8243" s="35">
        <v>2.7156202126179489</v>
      </c>
      <c r="K8243" s="35">
        <v>6.3147426517265028</v>
      </c>
      <c r="L8243" s="35">
        <v>2.4153840165629608</v>
      </c>
      <c r="M8243" s="35">
        <v>-1.3799153500377361E-2</v>
      </c>
      <c r="N8243" s="35">
        <v>0</v>
      </c>
      <c r="O8243" s="35">
        <v>0</v>
      </c>
      <c r="P8243" s="36">
        <v>12</v>
      </c>
      <c r="Q8243" s="37">
        <v>84</v>
      </c>
      <c r="R8243" s="36">
        <v>10</v>
      </c>
      <c r="S8243" s="39">
        <f t="shared" si="285"/>
        <v>84</v>
      </c>
      <c r="T8243" s="34" t="s">
        <v>44</v>
      </c>
      <c r="U8243" s="12">
        <f t="shared" si="287"/>
        <v>1.3149940505414737E-3</v>
      </c>
      <c r="V8243" s="8">
        <f t="shared" si="286"/>
        <v>84</v>
      </c>
    </row>
    <row r="8244" spans="1:28">
      <c r="A8244" s="34" t="s">
        <v>19</v>
      </c>
      <c r="B8244" s="34" t="s">
        <v>73</v>
      </c>
      <c r="C8244" s="5" t="s">
        <v>170</v>
      </c>
      <c r="D8244" s="35" t="s">
        <v>89</v>
      </c>
      <c r="E8244" s="36" t="s">
        <v>16</v>
      </c>
      <c r="F8244" s="37">
        <v>100</v>
      </c>
      <c r="G8244" s="38">
        <v>-0.06</v>
      </c>
      <c r="H8244" s="34">
        <v>0.97085353083514003</v>
      </c>
      <c r="I8244" s="35">
        <v>-0.12027764986681118</v>
      </c>
      <c r="J8244" s="35">
        <v>2.7429902565664173</v>
      </c>
      <c r="K8244" s="35">
        <v>6.3467445865642231</v>
      </c>
      <c r="L8244" s="35">
        <v>2.333663211211177</v>
      </c>
      <c r="M8244" s="35">
        <v>-1.1571660521245858E-2</v>
      </c>
      <c r="N8244" s="35">
        <v>0</v>
      </c>
      <c r="O8244" s="35">
        <v>0</v>
      </c>
      <c r="P8244" s="36">
        <v>12</v>
      </c>
      <c r="Q8244" s="37">
        <v>86</v>
      </c>
      <c r="R8244" s="36">
        <v>10</v>
      </c>
      <c r="S8244" s="39">
        <f t="shared" si="285"/>
        <v>86</v>
      </c>
      <c r="T8244" s="34" t="s">
        <v>44</v>
      </c>
      <c r="U8244" s="12">
        <f t="shared" si="287"/>
        <v>3.3940468570254484E-3</v>
      </c>
      <c r="V8244" s="8">
        <f t="shared" si="286"/>
        <v>86</v>
      </c>
    </row>
    <row r="8245" spans="1:28">
      <c r="A8245" s="34" t="s">
        <v>19</v>
      </c>
      <c r="B8245" s="34" t="s">
        <v>73</v>
      </c>
      <c r="C8245" s="5" t="s">
        <v>171</v>
      </c>
      <c r="D8245" s="35" t="s">
        <v>89</v>
      </c>
      <c r="E8245" s="36" t="s">
        <v>16</v>
      </c>
      <c r="F8245" s="37">
        <v>100</v>
      </c>
      <c r="G8245" s="38">
        <v>-0.06</v>
      </c>
      <c r="H8245" s="34">
        <v>0.97069387322622724</v>
      </c>
      <c r="I8245" s="35">
        <v>-0.36545512523574131</v>
      </c>
      <c r="J8245" s="35">
        <v>8.1995627860443516</v>
      </c>
      <c r="K8245" s="35">
        <v>6.6674141957733761</v>
      </c>
      <c r="L8245" s="35">
        <v>2.4316332795423579</v>
      </c>
      <c r="M8245" s="35">
        <v>-1.3278424577975378E-2</v>
      </c>
      <c r="N8245" s="35">
        <v>0</v>
      </c>
      <c r="O8245" s="35">
        <v>0</v>
      </c>
      <c r="P8245" s="36">
        <v>12</v>
      </c>
      <c r="Q8245" s="37">
        <v>86</v>
      </c>
      <c r="R8245" s="36">
        <v>10</v>
      </c>
      <c r="S8245" s="39">
        <f t="shared" si="285"/>
        <v>86</v>
      </c>
      <c r="T8245" s="34" t="s">
        <v>44</v>
      </c>
      <c r="U8245" s="12">
        <f t="shared" si="287"/>
        <v>1.5354639727454877E-2</v>
      </c>
      <c r="V8245" s="8">
        <f t="shared" si="286"/>
        <v>86</v>
      </c>
    </row>
    <row r="8246" spans="1:28">
      <c r="A8246" s="34" t="s">
        <v>19</v>
      </c>
      <c r="B8246" s="34" t="s">
        <v>73</v>
      </c>
      <c r="C8246" s="5" t="s">
        <v>170</v>
      </c>
      <c r="D8246" s="35" t="s">
        <v>89</v>
      </c>
      <c r="E8246" s="36" t="s">
        <v>14</v>
      </c>
      <c r="F8246" s="37">
        <v>100</v>
      </c>
      <c r="G8246" s="38">
        <v>-0.06</v>
      </c>
      <c r="H8246" s="34">
        <v>0.98996393702606822</v>
      </c>
      <c r="I8246" s="35">
        <v>2.8459897893456159</v>
      </c>
      <c r="J8246" s="35">
        <v>-10.391037908520738</v>
      </c>
      <c r="K8246" s="35">
        <v>-1.8422993073417662</v>
      </c>
      <c r="L8246" s="35">
        <v>0</v>
      </c>
      <c r="M8246" s="35">
        <v>0</v>
      </c>
      <c r="N8246" s="35">
        <v>0</v>
      </c>
      <c r="O8246" s="35">
        <v>0</v>
      </c>
      <c r="P8246" s="36">
        <v>12</v>
      </c>
      <c r="Q8246" s="37">
        <v>86</v>
      </c>
      <c r="R8246" s="36">
        <v>13</v>
      </c>
      <c r="S8246" s="39">
        <f t="shared" si="285"/>
        <v>86</v>
      </c>
      <c r="T8246" s="34" t="s">
        <v>50</v>
      </c>
      <c r="U8246" s="12">
        <f>EXP((alpha+(beta/speed))+(ceta*LN(speed)))</f>
        <v>4.164841033186044E-3</v>
      </c>
      <c r="V8246" s="8">
        <f t="shared" si="286"/>
        <v>86</v>
      </c>
      <c r="AB8246" s="41"/>
    </row>
    <row r="8247" spans="1:28">
      <c r="A8247" s="34" t="s">
        <v>19</v>
      </c>
      <c r="B8247" s="34" t="s">
        <v>73</v>
      </c>
      <c r="C8247" s="5" t="s">
        <v>171</v>
      </c>
      <c r="D8247" s="35" t="s">
        <v>89</v>
      </c>
      <c r="E8247" s="36" t="s">
        <v>14</v>
      </c>
      <c r="F8247" s="37">
        <v>100</v>
      </c>
      <c r="G8247" s="38">
        <v>-0.06</v>
      </c>
      <c r="H8247" s="34">
        <v>0.99044312934070622</v>
      </c>
      <c r="I8247" s="35">
        <v>1.954370904820655</v>
      </c>
      <c r="J8247" s="35">
        <v>-10.391430811152595</v>
      </c>
      <c r="K8247" s="35">
        <v>-1.8148698828825052</v>
      </c>
      <c r="L8247" s="35">
        <v>0</v>
      </c>
      <c r="M8247" s="35">
        <v>0</v>
      </c>
      <c r="N8247" s="35">
        <v>0</v>
      </c>
      <c r="O8247" s="35">
        <v>0</v>
      </c>
      <c r="P8247" s="36">
        <v>12</v>
      </c>
      <c r="Q8247" s="37">
        <v>86</v>
      </c>
      <c r="R8247" s="36">
        <v>13</v>
      </c>
      <c r="S8247" s="39">
        <f t="shared" si="285"/>
        <v>86</v>
      </c>
      <c r="T8247" s="34" t="s">
        <v>50</v>
      </c>
      <c r="U8247" s="12">
        <f>EXP((alpha+(beta/speed))+(ceta*LN(speed)))</f>
        <v>1.9294497084507364E-3</v>
      </c>
      <c r="V8247" s="8">
        <f t="shared" si="286"/>
        <v>86</v>
      </c>
      <c r="AB8247" s="41"/>
    </row>
    <row r="8248" spans="1:28">
      <c r="A8248" s="34" t="s">
        <v>19</v>
      </c>
      <c r="B8248" s="34" t="s">
        <v>73</v>
      </c>
      <c r="C8248" s="5" t="s">
        <v>170</v>
      </c>
      <c r="D8248" s="35" t="s">
        <v>89</v>
      </c>
      <c r="E8248" s="36" t="s">
        <v>18</v>
      </c>
      <c r="F8248" s="37">
        <v>100</v>
      </c>
      <c r="G8248" s="38">
        <v>-0.06</v>
      </c>
      <c r="H8248" s="34">
        <v>0.98707752646226932</v>
      </c>
      <c r="I8248" s="35">
        <v>0.22244138740441341</v>
      </c>
      <c r="J8248" s="35">
        <v>0.98642222720057182</v>
      </c>
      <c r="K8248" s="35">
        <v>-0.64665934328104169</v>
      </c>
      <c r="L8248" s="35">
        <v>0</v>
      </c>
      <c r="M8248" s="35">
        <v>0</v>
      </c>
      <c r="N8248" s="35">
        <v>0</v>
      </c>
      <c r="O8248" s="35">
        <v>0</v>
      </c>
      <c r="P8248" s="36">
        <v>12</v>
      </c>
      <c r="Q8248" s="37">
        <v>86</v>
      </c>
      <c r="R8248" s="36">
        <v>0</v>
      </c>
      <c r="S8248" s="39">
        <f t="shared" si="285"/>
        <v>86</v>
      </c>
      <c r="T8248" s="34" t="s">
        <v>29</v>
      </c>
      <c r="U8248" s="12">
        <f>((alpha*(beta^speed))*(speed^ceta))</f>
        <v>3.8517595951707896E-3</v>
      </c>
      <c r="V8248" s="8">
        <f t="shared" si="286"/>
        <v>86</v>
      </c>
    </row>
    <row r="8249" spans="1:28">
      <c r="A8249" s="34" t="s">
        <v>19</v>
      </c>
      <c r="B8249" s="34" t="s">
        <v>73</v>
      </c>
      <c r="C8249" s="5" t="s">
        <v>171</v>
      </c>
      <c r="D8249" s="35" t="s">
        <v>89</v>
      </c>
      <c r="E8249" s="36" t="s">
        <v>18</v>
      </c>
      <c r="F8249" s="37">
        <v>100</v>
      </c>
      <c r="G8249" s="38">
        <v>-0.06</v>
      </c>
      <c r="H8249" s="34">
        <v>0.96639319478774055</v>
      </c>
      <c r="I8249" s="35">
        <v>0.18076370542909792</v>
      </c>
      <c r="J8249" s="35">
        <v>0.86931984635215154</v>
      </c>
      <c r="K8249" s="35">
        <v>0.24486508903831475</v>
      </c>
      <c r="L8249" s="35">
        <v>0</v>
      </c>
      <c r="M8249" s="35">
        <v>0</v>
      </c>
      <c r="N8249" s="35">
        <v>0</v>
      </c>
      <c r="O8249" s="35">
        <v>0</v>
      </c>
      <c r="P8249" s="36">
        <v>12</v>
      </c>
      <c r="Q8249" s="37">
        <v>86</v>
      </c>
      <c r="R8249" s="36">
        <v>0</v>
      </c>
      <c r="S8249" s="39">
        <f t="shared" si="285"/>
        <v>86</v>
      </c>
      <c r="T8249" s="34" t="s">
        <v>29</v>
      </c>
      <c r="U8249" s="12">
        <f>((alpha*(beta^speed))*(speed^ceta))</f>
        <v>3.1640803520055898E-6</v>
      </c>
      <c r="V8249" s="8">
        <f t="shared" si="286"/>
        <v>86</v>
      </c>
      <c r="AB8249" s="41"/>
    </row>
    <row r="8250" spans="1:28">
      <c r="A8250" s="34" t="s">
        <v>19</v>
      </c>
      <c r="B8250" s="34" t="s">
        <v>73</v>
      </c>
      <c r="C8250" s="5" t="s">
        <v>170</v>
      </c>
      <c r="D8250" s="35" t="s">
        <v>89</v>
      </c>
      <c r="E8250" s="36" t="s">
        <v>17</v>
      </c>
      <c r="F8250" s="37">
        <v>100</v>
      </c>
      <c r="G8250" s="38">
        <v>-0.06</v>
      </c>
      <c r="H8250" s="34">
        <v>0.95552382073635067</v>
      </c>
      <c r="I8250" s="35">
        <v>-10.188544716779589</v>
      </c>
      <c r="J8250" s="35">
        <v>192.7109782212915</v>
      </c>
      <c r="K8250" s="35">
        <v>6.6753541159177789</v>
      </c>
      <c r="L8250" s="35">
        <v>2.3677869065357413</v>
      </c>
      <c r="M8250" s="35">
        <v>-1.2242639758153253E-2</v>
      </c>
      <c r="N8250" s="35">
        <v>0</v>
      </c>
      <c r="O8250" s="35">
        <v>0</v>
      </c>
      <c r="P8250" s="36">
        <v>12</v>
      </c>
      <c r="Q8250" s="37">
        <v>86</v>
      </c>
      <c r="R8250" s="36">
        <v>10</v>
      </c>
      <c r="S8250" s="39">
        <f t="shared" si="285"/>
        <v>86</v>
      </c>
      <c r="T8250" s="34" t="s">
        <v>44</v>
      </c>
      <c r="U8250" s="12">
        <f t="shared" ref="U8250:U8255" si="288">(alpha+(beta/(1+EXP((((-1)*ceta)+(delta*LN(speed)))+(epsilon*speed)))))</f>
        <v>0.66507424611869581</v>
      </c>
      <c r="V8250" s="8">
        <f t="shared" si="286"/>
        <v>86</v>
      </c>
    </row>
    <row r="8251" spans="1:28">
      <c r="A8251" s="34" t="s">
        <v>19</v>
      </c>
      <c r="B8251" s="34" t="s">
        <v>73</v>
      </c>
      <c r="C8251" s="5" t="s">
        <v>171</v>
      </c>
      <c r="D8251" s="35" t="s">
        <v>89</v>
      </c>
      <c r="E8251" s="36" t="s">
        <v>17</v>
      </c>
      <c r="F8251" s="37">
        <v>100</v>
      </c>
      <c r="G8251" s="38">
        <v>-0.06</v>
      </c>
      <c r="H8251" s="34">
        <v>0.95943409470916585</v>
      </c>
      <c r="I8251" s="35">
        <v>-10.140264237550227</v>
      </c>
      <c r="J8251" s="35">
        <v>199.33907600340731</v>
      </c>
      <c r="K8251" s="35">
        <v>6.4120490694267582</v>
      </c>
      <c r="L8251" s="35">
        <v>2.3024958747418238</v>
      </c>
      <c r="M8251" s="35">
        <v>-1.1261951901005351E-2</v>
      </c>
      <c r="N8251" s="35">
        <v>0</v>
      </c>
      <c r="O8251" s="35">
        <v>0</v>
      </c>
      <c r="P8251" s="36">
        <v>12</v>
      </c>
      <c r="Q8251" s="37">
        <v>86</v>
      </c>
      <c r="R8251" s="36">
        <v>10</v>
      </c>
      <c r="S8251" s="39">
        <f t="shared" si="285"/>
        <v>86</v>
      </c>
      <c r="T8251" s="34" t="s">
        <v>44</v>
      </c>
      <c r="U8251" s="12">
        <f t="shared" si="288"/>
        <v>0.49967261502405691</v>
      </c>
      <c r="V8251" s="8">
        <f t="shared" si="286"/>
        <v>86</v>
      </c>
    </row>
    <row r="8252" spans="1:28">
      <c r="A8252" s="34" t="s">
        <v>19</v>
      </c>
      <c r="B8252" s="34" t="s">
        <v>73</v>
      </c>
      <c r="C8252" s="5" t="s">
        <v>170</v>
      </c>
      <c r="D8252" s="35" t="s">
        <v>89</v>
      </c>
      <c r="E8252" s="36" t="s">
        <v>15</v>
      </c>
      <c r="F8252" s="37">
        <v>0</v>
      </c>
      <c r="G8252" s="38">
        <v>-0.04</v>
      </c>
      <c r="H8252" s="34">
        <v>0.9930094777819497</v>
      </c>
      <c r="I8252" s="35">
        <v>-7.1176837343127519E-2</v>
      </c>
      <c r="J8252" s="35">
        <v>19.82796490206599</v>
      </c>
      <c r="K8252" s="35">
        <v>0.24805492399172605</v>
      </c>
      <c r="L8252" s="35">
        <v>1.0405528862355966</v>
      </c>
      <c r="M8252" s="35">
        <v>1.222892332672252E-2</v>
      </c>
      <c r="N8252" s="35">
        <v>0</v>
      </c>
      <c r="O8252" s="35">
        <v>0</v>
      </c>
      <c r="P8252" s="36">
        <v>12</v>
      </c>
      <c r="Q8252" s="37">
        <v>86</v>
      </c>
      <c r="R8252" s="36">
        <v>10</v>
      </c>
      <c r="S8252" s="39">
        <f t="shared" si="285"/>
        <v>86</v>
      </c>
      <c r="T8252" s="34" t="s">
        <v>44</v>
      </c>
      <c r="U8252" s="12">
        <f t="shared" si="288"/>
        <v>1.4612617449496573E-2</v>
      </c>
      <c r="V8252" s="8">
        <f t="shared" si="286"/>
        <v>86</v>
      </c>
    </row>
    <row r="8253" spans="1:28">
      <c r="A8253" s="34" t="s">
        <v>19</v>
      </c>
      <c r="B8253" s="34" t="s">
        <v>73</v>
      </c>
      <c r="C8253" s="5" t="s">
        <v>171</v>
      </c>
      <c r="D8253" s="35" t="s">
        <v>89</v>
      </c>
      <c r="E8253" s="36" t="s">
        <v>15</v>
      </c>
      <c r="F8253" s="37">
        <v>0</v>
      </c>
      <c r="G8253" s="38">
        <v>-0.04</v>
      </c>
      <c r="H8253" s="34">
        <v>0.99010281613740103</v>
      </c>
      <c r="I8253" s="35">
        <v>-9.633334149070108E-2</v>
      </c>
      <c r="J8253" s="35">
        <v>13.751159676131602</v>
      </c>
      <c r="K8253" s="35">
        <v>1.1919791569616855</v>
      </c>
      <c r="L8253" s="35">
        <v>1.075203144156043</v>
      </c>
      <c r="M8253" s="35">
        <v>1.3008810737515315E-2</v>
      </c>
      <c r="N8253" s="35">
        <v>0</v>
      </c>
      <c r="O8253" s="35">
        <v>0</v>
      </c>
      <c r="P8253" s="36">
        <v>12</v>
      </c>
      <c r="Q8253" s="37">
        <v>86</v>
      </c>
      <c r="R8253" s="36">
        <v>10</v>
      </c>
      <c r="S8253" s="39">
        <f t="shared" si="285"/>
        <v>86</v>
      </c>
      <c r="T8253" s="34" t="s">
        <v>44</v>
      </c>
      <c r="U8253" s="12">
        <f t="shared" si="288"/>
        <v>2.5647197265892527E-2</v>
      </c>
      <c r="V8253" s="8">
        <f t="shared" si="286"/>
        <v>86</v>
      </c>
    </row>
    <row r="8254" spans="1:28">
      <c r="A8254" s="34" t="s">
        <v>19</v>
      </c>
      <c r="B8254" s="34" t="s">
        <v>73</v>
      </c>
      <c r="C8254" s="5" t="s">
        <v>170</v>
      </c>
      <c r="D8254" s="35" t="s">
        <v>89</v>
      </c>
      <c r="E8254" s="36" t="s">
        <v>16</v>
      </c>
      <c r="F8254" s="37">
        <v>0</v>
      </c>
      <c r="G8254" s="38">
        <v>-0.04</v>
      </c>
      <c r="H8254" s="34">
        <v>0.98139333782172622</v>
      </c>
      <c r="I8254" s="35">
        <v>-0.31054133176458659</v>
      </c>
      <c r="J8254" s="35">
        <v>6.7741323177022617</v>
      </c>
      <c r="K8254" s="35">
        <v>2.9859379200210219</v>
      </c>
      <c r="L8254" s="35">
        <v>1.362376108026953</v>
      </c>
      <c r="M8254" s="35">
        <v>-2.0095178976218537E-3</v>
      </c>
      <c r="N8254" s="35">
        <v>0</v>
      </c>
      <c r="O8254" s="35">
        <v>0</v>
      </c>
      <c r="P8254" s="36">
        <v>12</v>
      </c>
      <c r="Q8254" s="37">
        <v>86</v>
      </c>
      <c r="R8254" s="36">
        <v>10</v>
      </c>
      <c r="S8254" s="39">
        <f t="shared" si="285"/>
        <v>86</v>
      </c>
      <c r="T8254" s="34" t="s">
        <v>44</v>
      </c>
      <c r="U8254" s="12">
        <f t="shared" si="288"/>
        <v>3.9506408965141682E-2</v>
      </c>
      <c r="V8254" s="8">
        <f t="shared" si="286"/>
        <v>86</v>
      </c>
    </row>
    <row r="8255" spans="1:28">
      <c r="A8255" s="34" t="s">
        <v>19</v>
      </c>
      <c r="B8255" s="34" t="s">
        <v>73</v>
      </c>
      <c r="C8255" s="5" t="s">
        <v>171</v>
      </c>
      <c r="D8255" s="35" t="s">
        <v>89</v>
      </c>
      <c r="E8255" s="36" t="s">
        <v>16</v>
      </c>
      <c r="F8255" s="37">
        <v>0</v>
      </c>
      <c r="G8255" s="38">
        <v>-0.04</v>
      </c>
      <c r="H8255" s="34">
        <v>0.9814594606643956</v>
      </c>
      <c r="I8255" s="35">
        <v>-0.84588893402156484</v>
      </c>
      <c r="J8255" s="35">
        <v>18.191200706394891</v>
      </c>
      <c r="K8255" s="35">
        <v>3.4899879094372714</v>
      </c>
      <c r="L8255" s="35">
        <v>1.486508738504938</v>
      </c>
      <c r="M8255" s="35">
        <v>-2.9390696942699474E-3</v>
      </c>
      <c r="N8255" s="35">
        <v>0</v>
      </c>
      <c r="O8255" s="35">
        <v>0</v>
      </c>
      <c r="P8255" s="36">
        <v>12</v>
      </c>
      <c r="Q8255" s="37">
        <v>86</v>
      </c>
      <c r="R8255" s="36">
        <v>10</v>
      </c>
      <c r="S8255" s="39">
        <f t="shared" si="285"/>
        <v>86</v>
      </c>
      <c r="T8255" s="34" t="s">
        <v>44</v>
      </c>
      <c r="U8255" s="12">
        <f t="shared" si="288"/>
        <v>0.12220479771530912</v>
      </c>
      <c r="V8255" s="8">
        <f t="shared" si="286"/>
        <v>86</v>
      </c>
    </row>
    <row r="8256" spans="1:28">
      <c r="A8256" s="34" t="s">
        <v>19</v>
      </c>
      <c r="B8256" s="34" t="s">
        <v>73</v>
      </c>
      <c r="C8256" s="5" t="s">
        <v>170</v>
      </c>
      <c r="D8256" s="35" t="s">
        <v>89</v>
      </c>
      <c r="E8256" s="36" t="s">
        <v>14</v>
      </c>
      <c r="F8256" s="37">
        <v>0</v>
      </c>
      <c r="G8256" s="38">
        <v>-0.04</v>
      </c>
      <c r="H8256" s="34">
        <v>0.99424946456621166</v>
      </c>
      <c r="I8256" s="35">
        <v>1.4084552148448524</v>
      </c>
      <c r="J8256" s="35">
        <v>0.98744746956128437</v>
      </c>
      <c r="K8256" s="35">
        <v>-1.0145552359245846</v>
      </c>
      <c r="L8256" s="35">
        <v>0</v>
      </c>
      <c r="M8256" s="35">
        <v>0</v>
      </c>
      <c r="N8256" s="35">
        <v>0</v>
      </c>
      <c r="O8256" s="35">
        <v>0</v>
      </c>
      <c r="P8256" s="36">
        <v>12</v>
      </c>
      <c r="Q8256" s="37">
        <v>86</v>
      </c>
      <c r="R8256" s="36">
        <v>0</v>
      </c>
      <c r="S8256" s="39">
        <f t="shared" si="285"/>
        <v>86</v>
      </c>
      <c r="T8256" s="34" t="s">
        <v>29</v>
      </c>
      <c r="U8256" s="12">
        <f t="shared" ref="U8256:U8261" si="289">((alpha*(beta^speed))*(speed^ceta))</f>
        <v>5.1795450497752332E-3</v>
      </c>
      <c r="V8256" s="8">
        <f t="shared" si="286"/>
        <v>86</v>
      </c>
      <c r="AB8256" s="41"/>
    </row>
    <row r="8257" spans="1:28">
      <c r="A8257" s="34" t="s">
        <v>19</v>
      </c>
      <c r="B8257" s="34" t="s">
        <v>73</v>
      </c>
      <c r="C8257" s="5" t="s">
        <v>171</v>
      </c>
      <c r="D8257" s="35" t="s">
        <v>89</v>
      </c>
      <c r="E8257" s="36" t="s">
        <v>14</v>
      </c>
      <c r="F8257" s="37">
        <v>0</v>
      </c>
      <c r="G8257" s="38">
        <v>-0.04</v>
      </c>
      <c r="H8257" s="34">
        <v>0.99348752860903344</v>
      </c>
      <c r="I8257" s="35">
        <v>0.49865132298466142</v>
      </c>
      <c r="J8257" s="35">
        <v>0.98564719374758458</v>
      </c>
      <c r="K8257" s="35">
        <v>-0.91266790851728219</v>
      </c>
      <c r="L8257" s="35">
        <v>0</v>
      </c>
      <c r="M8257" s="35">
        <v>0</v>
      </c>
      <c r="N8257" s="35">
        <v>0</v>
      </c>
      <c r="O8257" s="35">
        <v>0</v>
      </c>
      <c r="P8257" s="36">
        <v>12</v>
      </c>
      <c r="Q8257" s="37">
        <v>86</v>
      </c>
      <c r="R8257" s="36">
        <v>0</v>
      </c>
      <c r="S8257" s="39">
        <f t="shared" si="285"/>
        <v>86</v>
      </c>
      <c r="T8257" s="34" t="s">
        <v>29</v>
      </c>
      <c r="U8257" s="12">
        <f t="shared" si="289"/>
        <v>2.4676890815650979E-3</v>
      </c>
      <c r="V8257" s="8">
        <f t="shared" si="286"/>
        <v>86</v>
      </c>
      <c r="AB8257" s="41"/>
    </row>
    <row r="8258" spans="1:28">
      <c r="A8258" s="34" t="s">
        <v>19</v>
      </c>
      <c r="B8258" s="34" t="s">
        <v>73</v>
      </c>
      <c r="C8258" s="5" t="s">
        <v>170</v>
      </c>
      <c r="D8258" s="35" t="s">
        <v>89</v>
      </c>
      <c r="E8258" s="36" t="s">
        <v>18</v>
      </c>
      <c r="F8258" s="37">
        <v>0</v>
      </c>
      <c r="G8258" s="38">
        <v>-0.04</v>
      </c>
      <c r="H8258" s="34">
        <v>0.98984838538861586</v>
      </c>
      <c r="I8258" s="35">
        <v>0.29458942485249207</v>
      </c>
      <c r="J8258" s="35">
        <v>0.98661077484231985</v>
      </c>
      <c r="K8258" s="35">
        <v>-0.68455834395494408</v>
      </c>
      <c r="L8258" s="35">
        <v>0</v>
      </c>
      <c r="M8258" s="35">
        <v>0</v>
      </c>
      <c r="N8258" s="35">
        <v>0</v>
      </c>
      <c r="O8258" s="35">
        <v>0</v>
      </c>
      <c r="P8258" s="36">
        <v>12</v>
      </c>
      <c r="Q8258" s="37">
        <v>86</v>
      </c>
      <c r="R8258" s="36">
        <v>0</v>
      </c>
      <c r="S8258" s="39">
        <f t="shared" ref="S8258:S8321" si="290">V8258</f>
        <v>86</v>
      </c>
      <c r="T8258" s="34" t="s">
        <v>29</v>
      </c>
      <c r="U8258" s="12">
        <f t="shared" si="289"/>
        <v>4.3800952004757936E-3</v>
      </c>
      <c r="V8258" s="8">
        <f t="shared" ref="V8258:V8321" si="291">IF($V$1&lt;P8258,P8258,IF($V$1&gt;Q8258,Q8258,$V$1))</f>
        <v>86</v>
      </c>
      <c r="AB8258" s="41"/>
    </row>
    <row r="8259" spans="1:28">
      <c r="A8259" s="34" t="s">
        <v>19</v>
      </c>
      <c r="B8259" s="34" t="s">
        <v>73</v>
      </c>
      <c r="C8259" s="5" t="s">
        <v>171</v>
      </c>
      <c r="D8259" s="35" t="s">
        <v>89</v>
      </c>
      <c r="E8259" s="36" t="s">
        <v>18</v>
      </c>
      <c r="F8259" s="37">
        <v>0</v>
      </c>
      <c r="G8259" s="38">
        <v>-0.04</v>
      </c>
      <c r="H8259" s="34">
        <v>0.97687190013363157</v>
      </c>
      <c r="I8259" s="35">
        <v>0.35935386490316479</v>
      </c>
      <c r="J8259" s="35">
        <v>0.91050052785992264</v>
      </c>
      <c r="K8259" s="35">
        <v>-0.19313447784729021</v>
      </c>
      <c r="L8259" s="35">
        <v>0</v>
      </c>
      <c r="M8259" s="35">
        <v>0</v>
      </c>
      <c r="N8259" s="35">
        <v>0</v>
      </c>
      <c r="O8259" s="35">
        <v>0</v>
      </c>
      <c r="P8259" s="36">
        <v>12</v>
      </c>
      <c r="Q8259" s="37">
        <v>86</v>
      </c>
      <c r="R8259" s="36">
        <v>0</v>
      </c>
      <c r="S8259" s="39">
        <f t="shared" si="290"/>
        <v>86</v>
      </c>
      <c r="T8259" s="34" t="s">
        <v>29</v>
      </c>
      <c r="U8259" s="12">
        <f t="shared" si="289"/>
        <v>4.7863156500594641E-5</v>
      </c>
      <c r="V8259" s="8">
        <f t="shared" si="291"/>
        <v>86</v>
      </c>
      <c r="AB8259" s="41"/>
    </row>
    <row r="8260" spans="1:28">
      <c r="A8260" s="34" t="s">
        <v>19</v>
      </c>
      <c r="B8260" s="34" t="s">
        <v>73</v>
      </c>
      <c r="C8260" s="5" t="s">
        <v>170</v>
      </c>
      <c r="D8260" s="35" t="s">
        <v>89</v>
      </c>
      <c r="E8260" s="36" t="s">
        <v>17</v>
      </c>
      <c r="F8260" s="37">
        <v>0</v>
      </c>
      <c r="G8260" s="38">
        <v>-0.04</v>
      </c>
      <c r="H8260" s="34">
        <v>0.97516429392473536</v>
      </c>
      <c r="I8260" s="35">
        <v>896.77678345627987</v>
      </c>
      <c r="J8260" s="35">
        <v>0.96544732824346391</v>
      </c>
      <c r="K8260" s="35">
        <v>-0.43537409014372069</v>
      </c>
      <c r="L8260" s="35">
        <v>0</v>
      </c>
      <c r="M8260" s="35">
        <v>0</v>
      </c>
      <c r="N8260" s="35">
        <v>0</v>
      </c>
      <c r="O8260" s="35">
        <v>0</v>
      </c>
      <c r="P8260" s="36">
        <v>12</v>
      </c>
      <c r="Q8260" s="37">
        <v>86</v>
      </c>
      <c r="R8260" s="36">
        <v>0</v>
      </c>
      <c r="S8260" s="39">
        <f t="shared" si="290"/>
        <v>86</v>
      </c>
      <c r="T8260" s="34" t="s">
        <v>29</v>
      </c>
      <c r="U8260" s="12">
        <f t="shared" si="289"/>
        <v>6.2677572156519741</v>
      </c>
      <c r="V8260" s="8">
        <f t="shared" si="291"/>
        <v>86</v>
      </c>
    </row>
    <row r="8261" spans="1:28">
      <c r="A8261" s="34" t="s">
        <v>19</v>
      </c>
      <c r="B8261" s="34" t="s">
        <v>73</v>
      </c>
      <c r="C8261" s="5" t="s">
        <v>171</v>
      </c>
      <c r="D8261" s="35" t="s">
        <v>89</v>
      </c>
      <c r="E8261" s="36" t="s">
        <v>17</v>
      </c>
      <c r="F8261" s="37">
        <v>0</v>
      </c>
      <c r="G8261" s="38">
        <v>-0.04</v>
      </c>
      <c r="H8261" s="34">
        <v>0.97750012061145819</v>
      </c>
      <c r="I8261" s="35">
        <v>961.25664804254268</v>
      </c>
      <c r="J8261" s="35">
        <v>0.96626906980543181</v>
      </c>
      <c r="K8261" s="35">
        <v>-0.47009675819269897</v>
      </c>
      <c r="L8261" s="35">
        <v>0</v>
      </c>
      <c r="M8261" s="35">
        <v>0</v>
      </c>
      <c r="N8261" s="35">
        <v>0</v>
      </c>
      <c r="O8261" s="35">
        <v>0</v>
      </c>
      <c r="P8261" s="36">
        <v>12</v>
      </c>
      <c r="Q8261" s="37">
        <v>86</v>
      </c>
      <c r="R8261" s="36">
        <v>0</v>
      </c>
      <c r="S8261" s="39">
        <f t="shared" si="290"/>
        <v>86</v>
      </c>
      <c r="T8261" s="34" t="s">
        <v>29</v>
      </c>
      <c r="U8261" s="12">
        <f t="shared" si="289"/>
        <v>6.1925941244952183</v>
      </c>
      <c r="V8261" s="8">
        <f t="shared" si="291"/>
        <v>86</v>
      </c>
    </row>
    <row r="8262" spans="1:28">
      <c r="A8262" s="34" t="s">
        <v>19</v>
      </c>
      <c r="B8262" s="34" t="s">
        <v>73</v>
      </c>
      <c r="C8262" s="5" t="s">
        <v>170</v>
      </c>
      <c r="D8262" s="35" t="s">
        <v>89</v>
      </c>
      <c r="E8262" s="36" t="s">
        <v>15</v>
      </c>
      <c r="F8262" s="37">
        <v>50</v>
      </c>
      <c r="G8262" s="38">
        <v>-0.04</v>
      </c>
      <c r="H8262" s="34">
        <v>0.99023637056721869</v>
      </c>
      <c r="I8262" s="35">
        <v>-0.10550929837927046</v>
      </c>
      <c r="J8262" s="35">
        <v>25.552598510475335</v>
      </c>
      <c r="K8262" s="35">
        <v>-0.16439473369372568</v>
      </c>
      <c r="L8262" s="35">
        <v>1.0177183889408459</v>
      </c>
      <c r="M8262" s="35">
        <v>9.1991325752614813E-3</v>
      </c>
      <c r="N8262" s="35">
        <v>0</v>
      </c>
      <c r="O8262" s="35">
        <v>0</v>
      </c>
      <c r="P8262" s="36">
        <v>12</v>
      </c>
      <c r="Q8262" s="37">
        <v>85</v>
      </c>
      <c r="R8262" s="36">
        <v>10</v>
      </c>
      <c r="S8262" s="39">
        <f t="shared" si="290"/>
        <v>85</v>
      </c>
      <c r="T8262" s="34" t="s">
        <v>44</v>
      </c>
      <c r="U8262" s="12">
        <f>(alpha+(beta/(1+EXP((((-1)*ceta)+(delta*LN(speed)))+(epsilon*speed)))))</f>
        <v>1.8942605537822788E-3</v>
      </c>
      <c r="V8262" s="8">
        <f t="shared" si="291"/>
        <v>85</v>
      </c>
    </row>
    <row r="8263" spans="1:28">
      <c r="A8263" s="34" t="s">
        <v>19</v>
      </c>
      <c r="B8263" s="34" t="s">
        <v>73</v>
      </c>
      <c r="C8263" s="5" t="s">
        <v>171</v>
      </c>
      <c r="D8263" s="35" t="s">
        <v>89</v>
      </c>
      <c r="E8263" s="36" t="s">
        <v>15</v>
      </c>
      <c r="F8263" s="37">
        <v>50</v>
      </c>
      <c r="G8263" s="38">
        <v>-0.04</v>
      </c>
      <c r="H8263" s="34">
        <v>0.9830662858576148</v>
      </c>
      <c r="I8263" s="35">
        <v>-0.12094097080992527</v>
      </c>
      <c r="J8263" s="35">
        <v>36.417142208488464</v>
      </c>
      <c r="K8263" s="35">
        <v>-0.46550154239884117</v>
      </c>
      <c r="L8263" s="35">
        <v>0.83555931857678833</v>
      </c>
      <c r="M8263" s="35">
        <v>1.6972265507679111E-2</v>
      </c>
      <c r="N8263" s="35">
        <v>0</v>
      </c>
      <c r="O8263" s="35">
        <v>0</v>
      </c>
      <c r="P8263" s="36">
        <v>12</v>
      </c>
      <c r="Q8263" s="37">
        <v>86</v>
      </c>
      <c r="R8263" s="36">
        <v>10</v>
      </c>
      <c r="S8263" s="39">
        <f t="shared" si="290"/>
        <v>86</v>
      </c>
      <c r="T8263" s="34" t="s">
        <v>44</v>
      </c>
      <c r="U8263" s="12">
        <f>(alpha+(beta/(1+EXP((((-1)*ceta)+(delta*LN(speed)))+(epsilon*speed)))))</f>
        <v>7.0916646378253734E-3</v>
      </c>
      <c r="V8263" s="8">
        <f t="shared" si="291"/>
        <v>86</v>
      </c>
    </row>
    <row r="8264" spans="1:28">
      <c r="A8264" s="34" t="s">
        <v>19</v>
      </c>
      <c r="B8264" s="34" t="s">
        <v>73</v>
      </c>
      <c r="C8264" s="5" t="s">
        <v>170</v>
      </c>
      <c r="D8264" s="35" t="s">
        <v>89</v>
      </c>
      <c r="E8264" s="36" t="s">
        <v>16</v>
      </c>
      <c r="F8264" s="37">
        <v>50</v>
      </c>
      <c r="G8264" s="38">
        <v>-0.04</v>
      </c>
      <c r="H8264" s="34">
        <v>0.97140668294423327</v>
      </c>
      <c r="I8264" s="35">
        <v>-0.40829698214853799</v>
      </c>
      <c r="J8264" s="35">
        <v>6.1031548221582179</v>
      </c>
      <c r="K8264" s="35">
        <v>3.0884256003787338</v>
      </c>
      <c r="L8264" s="35">
        <v>1.3037740797299462</v>
      </c>
      <c r="M8264" s="35">
        <v>-1.4999407339623492E-3</v>
      </c>
      <c r="N8264" s="35">
        <v>0</v>
      </c>
      <c r="O8264" s="35">
        <v>0</v>
      </c>
      <c r="P8264" s="36">
        <v>12</v>
      </c>
      <c r="Q8264" s="37">
        <v>86</v>
      </c>
      <c r="R8264" s="36">
        <v>10</v>
      </c>
      <c r="S8264" s="39">
        <f t="shared" si="290"/>
        <v>86</v>
      </c>
      <c r="T8264" s="34" t="s">
        <v>44</v>
      </c>
      <c r="U8264" s="12">
        <f>(alpha+(beta/(1+EXP((((-1)*ceta)+(delta*LN(speed)))+(epsilon*speed)))))</f>
        <v>1.7593695266335696E-2</v>
      </c>
      <c r="V8264" s="8">
        <f t="shared" si="291"/>
        <v>86</v>
      </c>
    </row>
    <row r="8265" spans="1:28">
      <c r="A8265" s="34" t="s">
        <v>19</v>
      </c>
      <c r="B8265" s="34" t="s">
        <v>73</v>
      </c>
      <c r="C8265" s="5" t="s">
        <v>171</v>
      </c>
      <c r="D8265" s="35" t="s">
        <v>89</v>
      </c>
      <c r="E8265" s="36" t="s">
        <v>16</v>
      </c>
      <c r="F8265" s="37">
        <v>50</v>
      </c>
      <c r="G8265" s="38">
        <v>-0.04</v>
      </c>
      <c r="H8265" s="34">
        <v>0.97107480823639591</v>
      </c>
      <c r="I8265" s="35">
        <v>-1.0978795358685987</v>
      </c>
      <c r="J8265" s="35">
        <v>16.388681392521224</v>
      </c>
      <c r="K8265" s="35">
        <v>3.659687036255463</v>
      </c>
      <c r="L8265" s="35">
        <v>1.4481109915355799</v>
      </c>
      <c r="M8265" s="35">
        <v>-2.5462179058283129E-3</v>
      </c>
      <c r="N8265" s="35">
        <v>0</v>
      </c>
      <c r="O8265" s="35">
        <v>0</v>
      </c>
      <c r="P8265" s="36">
        <v>12</v>
      </c>
      <c r="Q8265" s="37">
        <v>86</v>
      </c>
      <c r="R8265" s="36">
        <v>10</v>
      </c>
      <c r="S8265" s="39">
        <f t="shared" si="290"/>
        <v>86</v>
      </c>
      <c r="T8265" s="34" t="s">
        <v>44</v>
      </c>
      <c r="U8265" s="12">
        <f>(alpha+(beta/(1+EXP((((-1)*ceta)+(delta*LN(speed)))+(epsilon*speed)))))</f>
        <v>6.5394058135060273E-2</v>
      </c>
      <c r="V8265" s="8">
        <f t="shared" si="291"/>
        <v>86</v>
      </c>
    </row>
    <row r="8266" spans="1:28">
      <c r="A8266" s="34" t="s">
        <v>19</v>
      </c>
      <c r="B8266" s="34" t="s">
        <v>73</v>
      </c>
      <c r="C8266" s="5" t="s">
        <v>170</v>
      </c>
      <c r="D8266" s="35" t="s">
        <v>89</v>
      </c>
      <c r="E8266" s="36" t="s">
        <v>14</v>
      </c>
      <c r="F8266" s="37">
        <v>50</v>
      </c>
      <c r="G8266" s="38">
        <v>-0.04</v>
      </c>
      <c r="H8266" s="34">
        <v>0.99243202200543024</v>
      </c>
      <c r="I8266" s="35">
        <v>1.0495153464357538</v>
      </c>
      <c r="J8266" s="35">
        <v>0.9845948271800905</v>
      </c>
      <c r="K8266" s="35">
        <v>-0.90984985696814868</v>
      </c>
      <c r="L8266" s="35">
        <v>0</v>
      </c>
      <c r="M8266" s="35">
        <v>0</v>
      </c>
      <c r="N8266" s="35">
        <v>0</v>
      </c>
      <c r="O8266" s="35">
        <v>0</v>
      </c>
      <c r="P8266" s="36">
        <v>12</v>
      </c>
      <c r="Q8266" s="37">
        <v>86</v>
      </c>
      <c r="R8266" s="36">
        <v>0</v>
      </c>
      <c r="S8266" s="39">
        <f t="shared" si="290"/>
        <v>86</v>
      </c>
      <c r="T8266" s="34" t="s">
        <v>29</v>
      </c>
      <c r="U8266" s="12">
        <f t="shared" ref="U8266:U8271" si="292">((alpha*(beta^speed))*(speed^ceta))</f>
        <v>4.7977203933890506E-3</v>
      </c>
      <c r="V8266" s="8">
        <f t="shared" si="291"/>
        <v>86</v>
      </c>
      <c r="AB8266" s="41"/>
    </row>
    <row r="8267" spans="1:28">
      <c r="A8267" s="34" t="s">
        <v>19</v>
      </c>
      <c r="B8267" s="34" t="s">
        <v>73</v>
      </c>
      <c r="C8267" s="5" t="s">
        <v>171</v>
      </c>
      <c r="D8267" s="35" t="s">
        <v>89</v>
      </c>
      <c r="E8267" s="36" t="s">
        <v>14</v>
      </c>
      <c r="F8267" s="37">
        <v>50</v>
      </c>
      <c r="G8267" s="38">
        <v>-0.04</v>
      </c>
      <c r="H8267" s="34">
        <v>0.99182560634272521</v>
      </c>
      <c r="I8267" s="35">
        <v>0.38898845666997311</v>
      </c>
      <c r="J8267" s="35">
        <v>0.98278645785063501</v>
      </c>
      <c r="K8267" s="35">
        <v>-0.82359759026857937</v>
      </c>
      <c r="L8267" s="35">
        <v>0</v>
      </c>
      <c r="M8267" s="35">
        <v>0</v>
      </c>
      <c r="N8267" s="35">
        <v>0</v>
      </c>
      <c r="O8267" s="35">
        <v>0</v>
      </c>
      <c r="P8267" s="36">
        <v>12</v>
      </c>
      <c r="Q8267" s="37">
        <v>86</v>
      </c>
      <c r="R8267" s="36">
        <v>0</v>
      </c>
      <c r="S8267" s="39">
        <f t="shared" si="290"/>
        <v>86</v>
      </c>
      <c r="T8267" s="34" t="s">
        <v>29</v>
      </c>
      <c r="U8267" s="12">
        <f t="shared" si="292"/>
        <v>2.2293410698706316E-3</v>
      </c>
      <c r="V8267" s="8">
        <f t="shared" si="291"/>
        <v>86</v>
      </c>
      <c r="AB8267" s="41"/>
    </row>
    <row r="8268" spans="1:28">
      <c r="A8268" s="34" t="s">
        <v>19</v>
      </c>
      <c r="B8268" s="34" t="s">
        <v>73</v>
      </c>
      <c r="C8268" s="5" t="s">
        <v>170</v>
      </c>
      <c r="D8268" s="35" t="s">
        <v>89</v>
      </c>
      <c r="E8268" s="36" t="s">
        <v>18</v>
      </c>
      <c r="F8268" s="37">
        <v>50</v>
      </c>
      <c r="G8268" s="38">
        <v>-0.04</v>
      </c>
      <c r="H8268" s="34">
        <v>0.98511825182876434</v>
      </c>
      <c r="I8268" s="35">
        <v>0.24360256631618682</v>
      </c>
      <c r="J8268" s="35">
        <v>0.98345945116542277</v>
      </c>
      <c r="K8268" s="35">
        <v>-0.58399329783645437</v>
      </c>
      <c r="L8268" s="35">
        <v>0</v>
      </c>
      <c r="M8268" s="35">
        <v>0</v>
      </c>
      <c r="N8268" s="35">
        <v>0</v>
      </c>
      <c r="O8268" s="35">
        <v>0</v>
      </c>
      <c r="P8268" s="36">
        <v>12</v>
      </c>
      <c r="Q8268" s="37">
        <v>86</v>
      </c>
      <c r="R8268" s="36">
        <v>0</v>
      </c>
      <c r="S8268" s="39">
        <f t="shared" si="290"/>
        <v>86</v>
      </c>
      <c r="T8268" s="34" t="s">
        <v>29</v>
      </c>
      <c r="U8268" s="12">
        <f t="shared" si="292"/>
        <v>4.3052972682286221E-3</v>
      </c>
      <c r="V8268" s="8">
        <f t="shared" si="291"/>
        <v>86</v>
      </c>
      <c r="AB8268" s="41"/>
    </row>
    <row r="8269" spans="1:28">
      <c r="A8269" s="34" t="s">
        <v>19</v>
      </c>
      <c r="B8269" s="34" t="s">
        <v>73</v>
      </c>
      <c r="C8269" s="5" t="s">
        <v>171</v>
      </c>
      <c r="D8269" s="35" t="s">
        <v>89</v>
      </c>
      <c r="E8269" s="36" t="s">
        <v>18</v>
      </c>
      <c r="F8269" s="37">
        <v>50</v>
      </c>
      <c r="G8269" s="38">
        <v>-0.04</v>
      </c>
      <c r="H8269" s="34">
        <v>0.97239287188863621</v>
      </c>
      <c r="I8269" s="35">
        <v>0.24043076318235548</v>
      </c>
      <c r="J8269" s="35">
        <v>0.90741652902283909</v>
      </c>
      <c r="K8269" s="35">
        <v>-2.8484833336684997E-3</v>
      </c>
      <c r="L8269" s="35">
        <v>0</v>
      </c>
      <c r="M8269" s="35">
        <v>0</v>
      </c>
      <c r="N8269" s="35">
        <v>0</v>
      </c>
      <c r="O8269" s="35">
        <v>0</v>
      </c>
      <c r="P8269" s="36">
        <v>12</v>
      </c>
      <c r="Q8269" s="37">
        <v>86</v>
      </c>
      <c r="R8269" s="36">
        <v>0</v>
      </c>
      <c r="S8269" s="39">
        <f t="shared" si="290"/>
        <v>86</v>
      </c>
      <c r="T8269" s="34" t="s">
        <v>29</v>
      </c>
      <c r="U8269" s="12">
        <f t="shared" si="292"/>
        <v>5.5828329655281556E-5</v>
      </c>
      <c r="V8269" s="8">
        <f t="shared" si="291"/>
        <v>86</v>
      </c>
      <c r="AB8269" s="41"/>
    </row>
    <row r="8270" spans="1:28">
      <c r="A8270" s="34" t="s">
        <v>19</v>
      </c>
      <c r="B8270" s="34" t="s">
        <v>73</v>
      </c>
      <c r="C8270" s="5" t="s">
        <v>170</v>
      </c>
      <c r="D8270" s="35" t="s">
        <v>89</v>
      </c>
      <c r="E8270" s="36" t="s">
        <v>17</v>
      </c>
      <c r="F8270" s="37">
        <v>50</v>
      </c>
      <c r="G8270" s="38">
        <v>-0.04</v>
      </c>
      <c r="H8270" s="34">
        <v>0.96222555353246864</v>
      </c>
      <c r="I8270" s="35">
        <v>549.96124009316384</v>
      </c>
      <c r="J8270" s="35">
        <v>0.95887830592021861</v>
      </c>
      <c r="K8270" s="35">
        <v>-0.20764170110974511</v>
      </c>
      <c r="L8270" s="35">
        <v>0</v>
      </c>
      <c r="M8270" s="35">
        <v>0</v>
      </c>
      <c r="N8270" s="35">
        <v>0</v>
      </c>
      <c r="O8270" s="35">
        <v>0</v>
      </c>
      <c r="P8270" s="36">
        <v>12</v>
      </c>
      <c r="Q8270" s="37">
        <v>86</v>
      </c>
      <c r="R8270" s="36">
        <v>0</v>
      </c>
      <c r="S8270" s="39">
        <f t="shared" si="290"/>
        <v>86</v>
      </c>
      <c r="T8270" s="34" t="s">
        <v>29</v>
      </c>
      <c r="U8270" s="12">
        <f t="shared" si="292"/>
        <v>5.8926403804988876</v>
      </c>
      <c r="V8270" s="8">
        <f t="shared" si="291"/>
        <v>86</v>
      </c>
    </row>
    <row r="8271" spans="1:28">
      <c r="A8271" s="34" t="s">
        <v>19</v>
      </c>
      <c r="B8271" s="34" t="s">
        <v>73</v>
      </c>
      <c r="C8271" s="5" t="s">
        <v>171</v>
      </c>
      <c r="D8271" s="35" t="s">
        <v>89</v>
      </c>
      <c r="E8271" s="36" t="s">
        <v>17</v>
      </c>
      <c r="F8271" s="37">
        <v>50</v>
      </c>
      <c r="G8271" s="38">
        <v>-0.04</v>
      </c>
      <c r="H8271" s="34">
        <v>0.96501276970796446</v>
      </c>
      <c r="I8271" s="35">
        <v>577.53470974466677</v>
      </c>
      <c r="J8271" s="35">
        <v>0.95942202464320869</v>
      </c>
      <c r="K8271" s="35">
        <v>-0.23600738873497917</v>
      </c>
      <c r="L8271" s="35">
        <v>0</v>
      </c>
      <c r="M8271" s="35">
        <v>0</v>
      </c>
      <c r="N8271" s="35">
        <v>0</v>
      </c>
      <c r="O8271" s="35">
        <v>0</v>
      </c>
      <c r="P8271" s="36">
        <v>12</v>
      </c>
      <c r="Q8271" s="37">
        <v>86</v>
      </c>
      <c r="R8271" s="36">
        <v>0</v>
      </c>
      <c r="S8271" s="39">
        <f t="shared" si="290"/>
        <v>86</v>
      </c>
      <c r="T8271" s="34" t="s">
        <v>29</v>
      </c>
      <c r="U8271" s="12">
        <f t="shared" si="292"/>
        <v>5.7260480015814688</v>
      </c>
      <c r="V8271" s="8">
        <f t="shared" si="291"/>
        <v>86</v>
      </c>
    </row>
    <row r="8272" spans="1:28">
      <c r="A8272" s="34" t="s">
        <v>19</v>
      </c>
      <c r="B8272" s="34" t="s">
        <v>73</v>
      </c>
      <c r="C8272" s="5" t="s">
        <v>170</v>
      </c>
      <c r="D8272" s="35" t="s">
        <v>89</v>
      </c>
      <c r="E8272" s="36" t="s">
        <v>15</v>
      </c>
      <c r="F8272" s="37">
        <v>100</v>
      </c>
      <c r="G8272" s="38">
        <v>-0.04</v>
      </c>
      <c r="H8272" s="34">
        <v>0.98995710598483388</v>
      </c>
      <c r="I8272" s="35">
        <v>-6.9266513303700511E-2</v>
      </c>
      <c r="J8272" s="35">
        <v>11.313280938879259</v>
      </c>
      <c r="K8272" s="35">
        <v>0.68935817758367479</v>
      </c>
      <c r="L8272" s="35">
        <v>0.99023275457817539</v>
      </c>
      <c r="M8272" s="35">
        <v>1.5744114142571299E-2</v>
      </c>
      <c r="N8272" s="35">
        <v>0</v>
      </c>
      <c r="O8272" s="35">
        <v>0</v>
      </c>
      <c r="P8272" s="36">
        <v>12</v>
      </c>
      <c r="Q8272" s="37">
        <v>86</v>
      </c>
      <c r="R8272" s="36">
        <v>10</v>
      </c>
      <c r="S8272" s="39">
        <f t="shared" si="290"/>
        <v>86</v>
      </c>
      <c r="T8272" s="34" t="s">
        <v>44</v>
      </c>
      <c r="U8272" s="12">
        <f>(alpha+(beta/(1+EXP((((-1)*ceta)+(delta*LN(speed)))+(epsilon*speed)))))</f>
        <v>9.8119709774069364E-4</v>
      </c>
      <c r="V8272" s="8">
        <f t="shared" si="291"/>
        <v>86</v>
      </c>
    </row>
    <row r="8273" spans="1:28">
      <c r="A8273" s="34" t="s">
        <v>19</v>
      </c>
      <c r="B8273" s="34" t="s">
        <v>73</v>
      </c>
      <c r="C8273" s="5" t="s">
        <v>171</v>
      </c>
      <c r="D8273" s="35" t="s">
        <v>89</v>
      </c>
      <c r="E8273" s="36" t="s">
        <v>15</v>
      </c>
      <c r="F8273" s="37">
        <v>100</v>
      </c>
      <c r="G8273" s="38">
        <v>-0.04</v>
      </c>
      <c r="H8273" s="34">
        <v>0.97810268828634606</v>
      </c>
      <c r="I8273" s="35">
        <v>8.8690337679631579</v>
      </c>
      <c r="J8273" s="35">
        <v>0.95873239012236589</v>
      </c>
      <c r="K8273" s="35">
        <v>-0.37665156925848492</v>
      </c>
      <c r="L8273" s="35">
        <v>0</v>
      </c>
      <c r="M8273" s="35">
        <v>0</v>
      </c>
      <c r="N8273" s="35">
        <v>0</v>
      </c>
      <c r="O8273" s="35">
        <v>0</v>
      </c>
      <c r="P8273" s="36">
        <v>12</v>
      </c>
      <c r="Q8273" s="37">
        <v>86</v>
      </c>
      <c r="R8273" s="36">
        <v>0</v>
      </c>
      <c r="S8273" s="39">
        <f t="shared" si="290"/>
        <v>86</v>
      </c>
      <c r="T8273" s="34" t="s">
        <v>29</v>
      </c>
      <c r="U8273" s="12">
        <f>((alpha*(beta^speed))*(speed^ceta))</f>
        <v>4.4179503196556516E-2</v>
      </c>
      <c r="V8273" s="8">
        <f t="shared" si="291"/>
        <v>86</v>
      </c>
    </row>
    <row r="8274" spans="1:28">
      <c r="A8274" s="34" t="s">
        <v>19</v>
      </c>
      <c r="B8274" s="34" t="s">
        <v>73</v>
      </c>
      <c r="C8274" s="5" t="s">
        <v>170</v>
      </c>
      <c r="D8274" s="35" t="s">
        <v>89</v>
      </c>
      <c r="E8274" s="36" t="s">
        <v>16</v>
      </c>
      <c r="F8274" s="37">
        <v>100</v>
      </c>
      <c r="G8274" s="38">
        <v>-0.04</v>
      </c>
      <c r="H8274" s="34">
        <v>0.9634210863056154</v>
      </c>
      <c r="I8274" s="35">
        <v>-0.41643875298815869</v>
      </c>
      <c r="J8274" s="35">
        <v>5.0972699165810846</v>
      </c>
      <c r="K8274" s="35">
        <v>3.8667011863981511</v>
      </c>
      <c r="L8274" s="35">
        <v>1.4460462460345516</v>
      </c>
      <c r="M8274" s="35">
        <v>-2.3478580117389583E-3</v>
      </c>
      <c r="N8274" s="35">
        <v>0</v>
      </c>
      <c r="O8274" s="35">
        <v>0</v>
      </c>
      <c r="P8274" s="36">
        <v>12</v>
      </c>
      <c r="Q8274" s="37">
        <v>86</v>
      </c>
      <c r="R8274" s="36">
        <v>10</v>
      </c>
      <c r="S8274" s="39">
        <f t="shared" si="290"/>
        <v>86</v>
      </c>
      <c r="T8274" s="34" t="s">
        <v>44</v>
      </c>
      <c r="U8274" s="12">
        <f>(alpha+(beta/(1+EXP((((-1)*ceta)+(delta*LN(speed)))+(epsilon*speed)))))</f>
        <v>1.8297317431082372E-2</v>
      </c>
      <c r="V8274" s="8">
        <f t="shared" si="291"/>
        <v>86</v>
      </c>
    </row>
    <row r="8275" spans="1:28">
      <c r="A8275" s="34" t="s">
        <v>19</v>
      </c>
      <c r="B8275" s="34" t="s">
        <v>73</v>
      </c>
      <c r="C8275" s="5" t="s">
        <v>171</v>
      </c>
      <c r="D8275" s="35" t="s">
        <v>89</v>
      </c>
      <c r="E8275" s="36" t="s">
        <v>16</v>
      </c>
      <c r="F8275" s="37">
        <v>100</v>
      </c>
      <c r="G8275" s="38">
        <v>-0.04</v>
      </c>
      <c r="H8275" s="34">
        <v>0.96278730326641182</v>
      </c>
      <c r="I8275" s="35">
        <v>-1.1772700470286224</v>
      </c>
      <c r="J8275" s="35">
        <v>14.744164431937209</v>
      </c>
      <c r="K8275" s="35">
        <v>4.2246599109835996</v>
      </c>
      <c r="L8275" s="35">
        <v>1.5475377817201612</v>
      </c>
      <c r="M8275" s="35">
        <v>-3.3002390787314389E-3</v>
      </c>
      <c r="N8275" s="35">
        <v>0</v>
      </c>
      <c r="O8275" s="35">
        <v>0</v>
      </c>
      <c r="P8275" s="36">
        <v>12</v>
      </c>
      <c r="Q8275" s="37">
        <v>86</v>
      </c>
      <c r="R8275" s="36">
        <v>10</v>
      </c>
      <c r="S8275" s="39">
        <f t="shared" si="290"/>
        <v>86</v>
      </c>
      <c r="T8275" s="34" t="s">
        <v>44</v>
      </c>
      <c r="U8275" s="12">
        <f>(alpha+(beta/(1+EXP((((-1)*ceta)+(delta*LN(speed)))+(epsilon*speed)))))</f>
        <v>6.6251194246763179E-2</v>
      </c>
      <c r="V8275" s="8">
        <f t="shared" si="291"/>
        <v>86</v>
      </c>
    </row>
    <row r="8276" spans="1:28">
      <c r="A8276" s="34" t="s">
        <v>19</v>
      </c>
      <c r="B8276" s="34" t="s">
        <v>73</v>
      </c>
      <c r="C8276" s="5" t="s">
        <v>170</v>
      </c>
      <c r="D8276" s="35" t="s">
        <v>89</v>
      </c>
      <c r="E8276" s="36" t="s">
        <v>14</v>
      </c>
      <c r="F8276" s="37">
        <v>100</v>
      </c>
      <c r="G8276" s="38">
        <v>-0.04</v>
      </c>
      <c r="H8276" s="34">
        <v>0.99061998191854694</v>
      </c>
      <c r="I8276" s="35">
        <v>0.91917507295586554</v>
      </c>
      <c r="J8276" s="35">
        <v>0.98366811900091256</v>
      </c>
      <c r="K8276" s="35">
        <v>-0.86185194291526657</v>
      </c>
      <c r="L8276" s="35">
        <v>0</v>
      </c>
      <c r="M8276" s="35">
        <v>0</v>
      </c>
      <c r="N8276" s="35">
        <v>0</v>
      </c>
      <c r="O8276" s="35">
        <v>0</v>
      </c>
      <c r="P8276" s="36">
        <v>12</v>
      </c>
      <c r="Q8276" s="37">
        <v>86</v>
      </c>
      <c r="R8276" s="36">
        <v>0</v>
      </c>
      <c r="S8276" s="39">
        <f t="shared" si="290"/>
        <v>86</v>
      </c>
      <c r="T8276" s="34" t="s">
        <v>29</v>
      </c>
      <c r="U8276" s="12">
        <f>((alpha*(beta^speed))*(speed^ceta))</f>
        <v>4.7987292247532367E-3</v>
      </c>
      <c r="V8276" s="8">
        <f t="shared" si="291"/>
        <v>86</v>
      </c>
      <c r="AB8276" s="41"/>
    </row>
    <row r="8277" spans="1:28">
      <c r="A8277" s="34" t="s">
        <v>19</v>
      </c>
      <c r="B8277" s="34" t="s">
        <v>73</v>
      </c>
      <c r="C8277" s="5" t="s">
        <v>171</v>
      </c>
      <c r="D8277" s="35" t="s">
        <v>89</v>
      </c>
      <c r="E8277" s="36" t="s">
        <v>14</v>
      </c>
      <c r="F8277" s="37">
        <v>100</v>
      </c>
      <c r="G8277" s="38">
        <v>-0.04</v>
      </c>
      <c r="H8277" s="34">
        <v>0.98982036719575872</v>
      </c>
      <c r="I8277" s="35">
        <v>0.34466327371340272</v>
      </c>
      <c r="J8277" s="35">
        <v>0.98143358890869781</v>
      </c>
      <c r="K8277" s="35">
        <v>-0.77581959399208822</v>
      </c>
      <c r="L8277" s="35">
        <v>0</v>
      </c>
      <c r="M8277" s="35">
        <v>0</v>
      </c>
      <c r="N8277" s="35">
        <v>0</v>
      </c>
      <c r="O8277" s="35">
        <v>0</v>
      </c>
      <c r="P8277" s="36">
        <v>12</v>
      </c>
      <c r="Q8277" s="37">
        <v>86</v>
      </c>
      <c r="R8277" s="36">
        <v>0</v>
      </c>
      <c r="S8277" s="39">
        <f t="shared" si="290"/>
        <v>86</v>
      </c>
      <c r="T8277" s="34" t="s">
        <v>29</v>
      </c>
      <c r="U8277" s="12">
        <f>((alpha*(beta^speed))*(speed^ceta))</f>
        <v>2.1707614316016171E-3</v>
      </c>
      <c r="V8277" s="8">
        <f t="shared" si="291"/>
        <v>86</v>
      </c>
      <c r="AB8277" s="41"/>
    </row>
    <row r="8278" spans="1:28">
      <c r="A8278" s="34" t="s">
        <v>19</v>
      </c>
      <c r="B8278" s="34" t="s">
        <v>73</v>
      </c>
      <c r="C8278" s="5" t="s">
        <v>170</v>
      </c>
      <c r="D8278" s="35" t="s">
        <v>89</v>
      </c>
      <c r="E8278" s="36" t="s">
        <v>18</v>
      </c>
      <c r="F8278" s="37">
        <v>100</v>
      </c>
      <c r="G8278" s="38">
        <v>-0.04</v>
      </c>
      <c r="H8278" s="34">
        <v>0.98158111472885867</v>
      </c>
      <c r="I8278" s="35">
        <v>0.21037655759067816</v>
      </c>
      <c r="J8278" s="35">
        <v>0.9807997850454282</v>
      </c>
      <c r="K8278" s="35">
        <v>-0.50062665730526834</v>
      </c>
      <c r="L8278" s="35">
        <v>0</v>
      </c>
      <c r="M8278" s="35">
        <v>0</v>
      </c>
      <c r="N8278" s="35">
        <v>0</v>
      </c>
      <c r="O8278" s="35">
        <v>0</v>
      </c>
      <c r="P8278" s="36">
        <v>12</v>
      </c>
      <c r="Q8278" s="37">
        <v>86</v>
      </c>
      <c r="R8278" s="36">
        <v>0</v>
      </c>
      <c r="S8278" s="39">
        <f t="shared" si="290"/>
        <v>86</v>
      </c>
      <c r="T8278" s="34" t="s">
        <v>29</v>
      </c>
      <c r="U8278" s="12">
        <f>((alpha*(beta^speed))*(speed^ceta))</f>
        <v>4.2701878710129908E-3</v>
      </c>
      <c r="V8278" s="8">
        <f t="shared" si="291"/>
        <v>86</v>
      </c>
      <c r="AB8278" s="41"/>
    </row>
    <row r="8279" spans="1:28">
      <c r="A8279" s="34" t="s">
        <v>19</v>
      </c>
      <c r="B8279" s="34" t="s">
        <v>73</v>
      </c>
      <c r="C8279" s="5" t="s">
        <v>171</v>
      </c>
      <c r="D8279" s="35" t="s">
        <v>89</v>
      </c>
      <c r="E8279" s="36" t="s">
        <v>18</v>
      </c>
      <c r="F8279" s="37">
        <v>100</v>
      </c>
      <c r="G8279" s="38">
        <v>-0.04</v>
      </c>
      <c r="H8279" s="34">
        <v>0.97073792346658438</v>
      </c>
      <c r="I8279" s="35">
        <v>0.17236777331710251</v>
      </c>
      <c r="J8279" s="35">
        <v>0.90333662402799553</v>
      </c>
      <c r="K8279" s="35">
        <v>0.17253606259241824</v>
      </c>
      <c r="L8279" s="35">
        <v>0</v>
      </c>
      <c r="M8279" s="35">
        <v>0</v>
      </c>
      <c r="N8279" s="35">
        <v>0</v>
      </c>
      <c r="O8279" s="35">
        <v>0</v>
      </c>
      <c r="P8279" s="36">
        <v>12</v>
      </c>
      <c r="Q8279" s="37">
        <v>86</v>
      </c>
      <c r="R8279" s="36">
        <v>0</v>
      </c>
      <c r="S8279" s="39">
        <f t="shared" si="290"/>
        <v>86</v>
      </c>
      <c r="T8279" s="34" t="s">
        <v>29</v>
      </c>
      <c r="U8279" s="12">
        <f>((alpha*(beta^speed))*(speed^ceta))</f>
        <v>5.9332682498310343E-5</v>
      </c>
      <c r="V8279" s="8">
        <f t="shared" si="291"/>
        <v>86</v>
      </c>
      <c r="AB8279" s="41"/>
    </row>
    <row r="8280" spans="1:28">
      <c r="A8280" s="34" t="s">
        <v>19</v>
      </c>
      <c r="B8280" s="34" t="s">
        <v>73</v>
      </c>
      <c r="C8280" s="5" t="s">
        <v>170</v>
      </c>
      <c r="D8280" s="35" t="s">
        <v>89</v>
      </c>
      <c r="E8280" s="36" t="s">
        <v>17</v>
      </c>
      <c r="F8280" s="37">
        <v>100</v>
      </c>
      <c r="G8280" s="38">
        <v>-0.04</v>
      </c>
      <c r="H8280" s="34">
        <v>0.95040516051723223</v>
      </c>
      <c r="I8280" s="35">
        <v>-1.0709659735045145E-3</v>
      </c>
      <c r="J8280" s="35">
        <v>0.20382433524435392</v>
      </c>
      <c r="K8280" s="35">
        <v>-13.655820761275896</v>
      </c>
      <c r="L8280" s="35">
        <v>340.0053228311582</v>
      </c>
      <c r="M8280" s="35">
        <v>0</v>
      </c>
      <c r="N8280" s="35">
        <v>0</v>
      </c>
      <c r="O8280" s="35">
        <v>0</v>
      </c>
      <c r="P8280" s="36">
        <v>12</v>
      </c>
      <c r="Q8280" s="37">
        <v>82</v>
      </c>
      <c r="R8280" s="36">
        <v>14</v>
      </c>
      <c r="S8280" s="39">
        <f t="shared" si="290"/>
        <v>82</v>
      </c>
      <c r="T8280" s="34" t="s">
        <v>51</v>
      </c>
      <c r="U8280" s="12">
        <f>(((alpha*(speed^3))+(beta*(speed^2))+(ceta*speed))+delta)</f>
        <v>0.24648371033322292</v>
      </c>
      <c r="V8280" s="8">
        <f t="shared" si="291"/>
        <v>82</v>
      </c>
    </row>
    <row r="8281" spans="1:28">
      <c r="A8281" s="34" t="s">
        <v>19</v>
      </c>
      <c r="B8281" s="34" t="s">
        <v>73</v>
      </c>
      <c r="C8281" s="5" t="s">
        <v>171</v>
      </c>
      <c r="D8281" s="35" t="s">
        <v>89</v>
      </c>
      <c r="E8281" s="36" t="s">
        <v>17</v>
      </c>
      <c r="F8281" s="37">
        <v>100</v>
      </c>
      <c r="G8281" s="38">
        <v>-0.04</v>
      </c>
      <c r="H8281" s="34">
        <v>0.952978923885477</v>
      </c>
      <c r="I8281" s="35">
        <v>-1.0702591373038372E-3</v>
      </c>
      <c r="J8281" s="35">
        <v>0.20322023981080023</v>
      </c>
      <c r="K8281" s="35">
        <v>-13.545814133856259</v>
      </c>
      <c r="L8281" s="35">
        <v>334.56275787881719</v>
      </c>
      <c r="M8281" s="35">
        <v>0</v>
      </c>
      <c r="N8281" s="35">
        <v>0</v>
      </c>
      <c r="O8281" s="35">
        <v>0</v>
      </c>
      <c r="P8281" s="36">
        <v>12</v>
      </c>
      <c r="Q8281" s="37">
        <v>82</v>
      </c>
      <c r="R8281" s="36">
        <v>14</v>
      </c>
      <c r="S8281" s="39">
        <f t="shared" si="290"/>
        <v>82</v>
      </c>
      <c r="T8281" s="34" t="s">
        <v>51</v>
      </c>
      <c r="U8281" s="12">
        <f>(((alpha*(speed^3))+(beta*(speed^2))+(ceta*speed))+delta)</f>
        <v>0.15225137348255657</v>
      </c>
      <c r="V8281" s="8">
        <f t="shared" si="291"/>
        <v>82</v>
      </c>
    </row>
    <row r="8282" spans="1:28">
      <c r="A8282" s="34" t="s">
        <v>19</v>
      </c>
      <c r="B8282" s="34" t="s">
        <v>73</v>
      </c>
      <c r="C8282" s="5" t="s">
        <v>170</v>
      </c>
      <c r="D8282" s="35" t="s">
        <v>89</v>
      </c>
      <c r="E8282" s="36" t="s">
        <v>15</v>
      </c>
      <c r="F8282" s="37">
        <v>0</v>
      </c>
      <c r="G8282" s="38">
        <v>-0.02</v>
      </c>
      <c r="H8282" s="34">
        <v>0.99423992793300486</v>
      </c>
      <c r="I8282" s="35">
        <v>0.22402194446567536</v>
      </c>
      <c r="J8282" s="35">
        <v>20.994062361158075</v>
      </c>
      <c r="K8282" s="35">
        <v>0.17083080474845452</v>
      </c>
      <c r="L8282" s="35">
        <v>0.93090286097138963</v>
      </c>
      <c r="M8282" s="35">
        <v>2.9892012858993962E-2</v>
      </c>
      <c r="N8282" s="35">
        <v>0</v>
      </c>
      <c r="O8282" s="35">
        <v>0</v>
      </c>
      <c r="P8282" s="36">
        <v>12</v>
      </c>
      <c r="Q8282" s="37">
        <v>86</v>
      </c>
      <c r="R8282" s="36">
        <v>10</v>
      </c>
      <c r="S8282" s="39">
        <f t="shared" si="290"/>
        <v>86</v>
      </c>
      <c r="T8282" s="34" t="s">
        <v>44</v>
      </c>
      <c r="U8282" s="12">
        <f>(alpha+(beta/(1+EXP((((-1)*ceta)+(delta*LN(speed)))+(epsilon*speed)))))</f>
        <v>0.25410956508512561</v>
      </c>
      <c r="V8282" s="8">
        <f t="shared" si="291"/>
        <v>86</v>
      </c>
    </row>
    <row r="8283" spans="1:28">
      <c r="A8283" s="34" t="s">
        <v>19</v>
      </c>
      <c r="B8283" s="34" t="s">
        <v>73</v>
      </c>
      <c r="C8283" s="5" t="s">
        <v>171</v>
      </c>
      <c r="D8283" s="35" t="s">
        <v>89</v>
      </c>
      <c r="E8283" s="36" t="s">
        <v>15</v>
      </c>
      <c r="F8283" s="37">
        <v>0</v>
      </c>
      <c r="G8283" s="38">
        <v>-0.02</v>
      </c>
      <c r="H8283" s="34">
        <v>0.9914134254595911</v>
      </c>
      <c r="I8283" s="35">
        <v>42.355956849007207</v>
      </c>
      <c r="J8283" s="35">
        <v>1.001816892687668</v>
      </c>
      <c r="K8283" s="35">
        <v>-1.1060559656423268</v>
      </c>
      <c r="L8283" s="35">
        <v>0</v>
      </c>
      <c r="M8283" s="35">
        <v>0</v>
      </c>
      <c r="N8283" s="35">
        <v>0</v>
      </c>
      <c r="O8283" s="35">
        <v>0</v>
      </c>
      <c r="P8283" s="36">
        <v>12</v>
      </c>
      <c r="Q8283" s="37">
        <v>86</v>
      </c>
      <c r="R8283" s="36">
        <v>0</v>
      </c>
      <c r="S8283" s="39">
        <f t="shared" si="290"/>
        <v>86</v>
      </c>
      <c r="T8283" s="34" t="s">
        <v>29</v>
      </c>
      <c r="U8283" s="12">
        <f>((alpha*(beta^speed))*(speed^ceta))</f>
        <v>0.35896250613500075</v>
      </c>
      <c r="V8283" s="8">
        <f t="shared" si="291"/>
        <v>86</v>
      </c>
    </row>
    <row r="8284" spans="1:28">
      <c r="A8284" s="34" t="s">
        <v>19</v>
      </c>
      <c r="B8284" s="34" t="s">
        <v>73</v>
      </c>
      <c r="C8284" s="5" t="s">
        <v>170</v>
      </c>
      <c r="D8284" s="35" t="s">
        <v>89</v>
      </c>
      <c r="E8284" s="36" t="s">
        <v>16</v>
      </c>
      <c r="F8284" s="37">
        <v>0</v>
      </c>
      <c r="G8284" s="38">
        <v>-0.02</v>
      </c>
      <c r="H8284" s="34">
        <v>0.98316640453062309</v>
      </c>
      <c r="I8284" s="35">
        <v>0.31216153627964188</v>
      </c>
      <c r="J8284" s="35">
        <v>18.822598708582245</v>
      </c>
      <c r="K8284" s="35">
        <v>0.68136610443098222</v>
      </c>
      <c r="L8284" s="35">
        <v>0.8584852276006798</v>
      </c>
      <c r="M8284" s="35">
        <v>1.6375661930811143E-2</v>
      </c>
      <c r="N8284" s="35">
        <v>0</v>
      </c>
      <c r="O8284" s="35">
        <v>0</v>
      </c>
      <c r="P8284" s="36">
        <v>12</v>
      </c>
      <c r="Q8284" s="37">
        <v>86</v>
      </c>
      <c r="R8284" s="36">
        <v>10</v>
      </c>
      <c r="S8284" s="39">
        <f t="shared" si="290"/>
        <v>86</v>
      </c>
      <c r="T8284" s="34" t="s">
        <v>44</v>
      </c>
      <c r="U8284" s="12">
        <f>(alpha+(beta/(1+EXP((((-1)*ceta)+(delta*LN(speed)))+(epsilon*speed)))))</f>
        <v>0.50880245012159064</v>
      </c>
      <c r="V8284" s="8">
        <f t="shared" si="291"/>
        <v>86</v>
      </c>
    </row>
    <row r="8285" spans="1:28">
      <c r="A8285" s="34" t="s">
        <v>19</v>
      </c>
      <c r="B8285" s="34" t="s">
        <v>73</v>
      </c>
      <c r="C8285" s="5" t="s">
        <v>171</v>
      </c>
      <c r="D8285" s="35" t="s">
        <v>89</v>
      </c>
      <c r="E8285" s="36" t="s">
        <v>16</v>
      </c>
      <c r="F8285" s="37">
        <v>0</v>
      </c>
      <c r="G8285" s="38">
        <v>-0.02</v>
      </c>
      <c r="H8285" s="34">
        <v>0.98209577145732718</v>
      </c>
      <c r="I8285" s="35">
        <v>5.6291589098415526</v>
      </c>
      <c r="J8285" s="35">
        <v>-4.7356446050643637</v>
      </c>
      <c r="K8285" s="35">
        <v>-1.1742234918765959</v>
      </c>
      <c r="L8285" s="35">
        <v>0</v>
      </c>
      <c r="M8285" s="35">
        <v>0</v>
      </c>
      <c r="N8285" s="35">
        <v>0</v>
      </c>
      <c r="O8285" s="35">
        <v>0</v>
      </c>
      <c r="P8285" s="36">
        <v>12</v>
      </c>
      <c r="Q8285" s="37">
        <v>86</v>
      </c>
      <c r="R8285" s="36">
        <v>13</v>
      </c>
      <c r="S8285" s="39">
        <f t="shared" si="290"/>
        <v>86</v>
      </c>
      <c r="T8285" s="34" t="s">
        <v>50</v>
      </c>
      <c r="U8285" s="12">
        <f>EXP((alpha+(beta/speed))+(ceta*LN(speed)))</f>
        <v>1.4101471189967536</v>
      </c>
      <c r="V8285" s="8">
        <f t="shared" si="291"/>
        <v>86</v>
      </c>
    </row>
    <row r="8286" spans="1:28">
      <c r="A8286" s="34" t="s">
        <v>19</v>
      </c>
      <c r="B8286" s="34" t="s">
        <v>73</v>
      </c>
      <c r="C8286" s="5" t="s">
        <v>170</v>
      </c>
      <c r="D8286" s="35" t="s">
        <v>89</v>
      </c>
      <c r="E8286" s="36" t="s">
        <v>14</v>
      </c>
      <c r="F8286" s="37">
        <v>0</v>
      </c>
      <c r="G8286" s="38">
        <v>-0.02</v>
      </c>
      <c r="H8286" s="34">
        <v>0.99295917209733142</v>
      </c>
      <c r="I8286" s="35">
        <v>2.1337571476022257</v>
      </c>
      <c r="J8286" s="35">
        <v>1.0034704812044442</v>
      </c>
      <c r="K8286" s="35">
        <v>-1.2000315836550568</v>
      </c>
      <c r="L8286" s="35">
        <v>0</v>
      </c>
      <c r="M8286" s="35">
        <v>0</v>
      </c>
      <c r="N8286" s="35">
        <v>0</v>
      </c>
      <c r="O8286" s="35">
        <v>0</v>
      </c>
      <c r="P8286" s="36">
        <v>12</v>
      </c>
      <c r="Q8286" s="37">
        <v>86</v>
      </c>
      <c r="R8286" s="36">
        <v>0</v>
      </c>
      <c r="S8286" s="39">
        <f t="shared" si="290"/>
        <v>86</v>
      </c>
      <c r="T8286" s="34" t="s">
        <v>29</v>
      </c>
      <c r="U8286" s="12">
        <f>((alpha*(beta^speed))*(speed^ceta))</f>
        <v>1.3711389807185491E-2</v>
      </c>
      <c r="V8286" s="8">
        <f t="shared" si="291"/>
        <v>86</v>
      </c>
      <c r="AB8286" s="41"/>
    </row>
    <row r="8287" spans="1:28">
      <c r="A8287" s="34" t="s">
        <v>19</v>
      </c>
      <c r="B8287" s="34" t="s">
        <v>73</v>
      </c>
      <c r="C8287" s="5" t="s">
        <v>171</v>
      </c>
      <c r="D8287" s="35" t="s">
        <v>89</v>
      </c>
      <c r="E8287" s="36" t="s">
        <v>14</v>
      </c>
      <c r="F8287" s="37">
        <v>0</v>
      </c>
      <c r="G8287" s="38">
        <v>-0.02</v>
      </c>
      <c r="H8287" s="34">
        <v>0.99394549317397762</v>
      </c>
      <c r="I8287" s="35">
        <v>0.85640120620332261</v>
      </c>
      <c r="J8287" s="35">
        <v>1.003816641303747</v>
      </c>
      <c r="K8287" s="35">
        <v>-1.1446478917052518</v>
      </c>
      <c r="L8287" s="35">
        <v>0</v>
      </c>
      <c r="M8287" s="35">
        <v>0</v>
      </c>
      <c r="N8287" s="35">
        <v>0</v>
      </c>
      <c r="O8287" s="35">
        <v>0</v>
      </c>
      <c r="P8287" s="36">
        <v>12</v>
      </c>
      <c r="Q8287" s="37">
        <v>86</v>
      </c>
      <c r="R8287" s="36">
        <v>0</v>
      </c>
      <c r="S8287" s="39">
        <f t="shared" si="290"/>
        <v>86</v>
      </c>
      <c r="T8287" s="34" t="s">
        <v>29</v>
      </c>
      <c r="U8287" s="12">
        <f>((alpha*(beta^speed))*(speed^ceta))</f>
        <v>7.2549652362878586E-3</v>
      </c>
      <c r="V8287" s="8">
        <f t="shared" si="291"/>
        <v>86</v>
      </c>
      <c r="AB8287" s="41"/>
    </row>
    <row r="8288" spans="1:28">
      <c r="A8288" s="34" t="s">
        <v>19</v>
      </c>
      <c r="B8288" s="34" t="s">
        <v>73</v>
      </c>
      <c r="C8288" s="5" t="s">
        <v>170</v>
      </c>
      <c r="D8288" s="35" t="s">
        <v>89</v>
      </c>
      <c r="E8288" s="36" t="s">
        <v>18</v>
      </c>
      <c r="F8288" s="37">
        <v>0</v>
      </c>
      <c r="G8288" s="38">
        <v>-0.02</v>
      </c>
      <c r="H8288" s="34">
        <v>0.98764736616821369</v>
      </c>
      <c r="I8288" s="35">
        <v>4.4209863597477037</v>
      </c>
      <c r="J8288" s="35">
        <v>1.1013428538507259</v>
      </c>
      <c r="K8288" s="35">
        <v>3.1632354454725858E-3</v>
      </c>
      <c r="L8288" s="35">
        <v>0</v>
      </c>
      <c r="M8288" s="35">
        <v>0</v>
      </c>
      <c r="N8288" s="35">
        <v>0</v>
      </c>
      <c r="O8288" s="35">
        <v>0</v>
      </c>
      <c r="P8288" s="36">
        <v>12</v>
      </c>
      <c r="Q8288" s="37">
        <v>86</v>
      </c>
      <c r="R8288" s="36">
        <v>5</v>
      </c>
      <c r="S8288" s="39">
        <f t="shared" si="290"/>
        <v>86</v>
      </c>
      <c r="T8288" s="34" t="s">
        <v>36</v>
      </c>
      <c r="U8288" s="12">
        <f>(1/(((ceta*(speed^2))+(beta*speed))+alpha))</f>
        <v>8.1611493269204676E-3</v>
      </c>
      <c r="V8288" s="8">
        <f t="shared" si="291"/>
        <v>86</v>
      </c>
      <c r="AB8288" s="41"/>
    </row>
    <row r="8289" spans="1:28">
      <c r="A8289" s="34" t="s">
        <v>19</v>
      </c>
      <c r="B8289" s="34" t="s">
        <v>73</v>
      </c>
      <c r="C8289" s="5" t="s">
        <v>171</v>
      </c>
      <c r="D8289" s="35" t="s">
        <v>89</v>
      </c>
      <c r="E8289" s="36" t="s">
        <v>18</v>
      </c>
      <c r="F8289" s="37">
        <v>0</v>
      </c>
      <c r="G8289" s="38">
        <v>-0.02</v>
      </c>
      <c r="H8289" s="34">
        <v>0.97349188857708857</v>
      </c>
      <c r="I8289" s="35">
        <v>0.47158520315761254</v>
      </c>
      <c r="J8289" s="35">
        <v>0.94410162489503213</v>
      </c>
      <c r="K8289" s="35">
        <v>-0.40627807793802656</v>
      </c>
      <c r="L8289" s="35">
        <v>0</v>
      </c>
      <c r="M8289" s="35">
        <v>0</v>
      </c>
      <c r="N8289" s="35">
        <v>0</v>
      </c>
      <c r="O8289" s="35">
        <v>0</v>
      </c>
      <c r="P8289" s="36">
        <v>12</v>
      </c>
      <c r="Q8289" s="37">
        <v>86</v>
      </c>
      <c r="R8289" s="36">
        <v>0</v>
      </c>
      <c r="S8289" s="39">
        <f t="shared" si="290"/>
        <v>86</v>
      </c>
      <c r="T8289" s="34" t="s">
        <v>29</v>
      </c>
      <c r="U8289" s="12">
        <f>((alpha*(beta^speed))*(speed^ceta))</f>
        <v>5.4856479897961888E-4</v>
      </c>
      <c r="V8289" s="8">
        <f t="shared" si="291"/>
        <v>86</v>
      </c>
      <c r="AB8289" s="41"/>
    </row>
    <row r="8290" spans="1:28">
      <c r="A8290" s="34" t="s">
        <v>19</v>
      </c>
      <c r="B8290" s="34" t="s">
        <v>73</v>
      </c>
      <c r="C8290" s="5" t="s">
        <v>170</v>
      </c>
      <c r="D8290" s="35" t="s">
        <v>89</v>
      </c>
      <c r="E8290" s="36" t="s">
        <v>17</v>
      </c>
      <c r="F8290" s="37">
        <v>0</v>
      </c>
      <c r="G8290" s="38">
        <v>-0.02</v>
      </c>
      <c r="H8290" s="34">
        <v>0.97709742124515675</v>
      </c>
      <c r="I8290" s="35">
        <v>8.9532912036264385</v>
      </c>
      <c r="J8290" s="35">
        <v>-5.1294321263021407</v>
      </c>
      <c r="K8290" s="35">
        <v>-1.1641011275928406</v>
      </c>
      <c r="L8290" s="35">
        <v>0</v>
      </c>
      <c r="M8290" s="35">
        <v>0</v>
      </c>
      <c r="N8290" s="35">
        <v>0</v>
      </c>
      <c r="O8290" s="35">
        <v>0</v>
      </c>
      <c r="P8290" s="36">
        <v>12</v>
      </c>
      <c r="Q8290" s="37">
        <v>86</v>
      </c>
      <c r="R8290" s="36">
        <v>13</v>
      </c>
      <c r="S8290" s="39">
        <f t="shared" si="290"/>
        <v>86</v>
      </c>
      <c r="T8290" s="34" t="s">
        <v>50</v>
      </c>
      <c r="U8290" s="12">
        <f>EXP((alpha+(beta/speed))+(ceta*LN(speed)))</f>
        <v>40.785879619861809</v>
      </c>
      <c r="V8290" s="8">
        <f t="shared" si="291"/>
        <v>86</v>
      </c>
    </row>
    <row r="8291" spans="1:28">
      <c r="A8291" s="34" t="s">
        <v>19</v>
      </c>
      <c r="B8291" s="34" t="s">
        <v>73</v>
      </c>
      <c r="C8291" s="5" t="s">
        <v>171</v>
      </c>
      <c r="D8291" s="35" t="s">
        <v>89</v>
      </c>
      <c r="E8291" s="36" t="s">
        <v>17</v>
      </c>
      <c r="F8291" s="37">
        <v>0</v>
      </c>
      <c r="G8291" s="38">
        <v>-0.02</v>
      </c>
      <c r="H8291" s="34">
        <v>0.97979177778521187</v>
      </c>
      <c r="I8291" s="35">
        <v>8.8221335262506475</v>
      </c>
      <c r="J8291" s="35">
        <v>-4.437461696511491</v>
      </c>
      <c r="K8291" s="35">
        <v>-1.1404533108027004</v>
      </c>
      <c r="L8291" s="35">
        <v>0</v>
      </c>
      <c r="M8291" s="35">
        <v>0</v>
      </c>
      <c r="N8291" s="35">
        <v>0</v>
      </c>
      <c r="O8291" s="35">
        <v>0</v>
      </c>
      <c r="P8291" s="36">
        <v>12</v>
      </c>
      <c r="Q8291" s="37">
        <v>86</v>
      </c>
      <c r="R8291" s="36">
        <v>13</v>
      </c>
      <c r="S8291" s="39">
        <f t="shared" si="290"/>
        <v>86</v>
      </c>
      <c r="T8291" s="34" t="s">
        <v>50</v>
      </c>
      <c r="U8291" s="12">
        <f>EXP((alpha+(beta/speed))+(ceta*LN(speed)))</f>
        <v>40.067278870793608</v>
      </c>
      <c r="V8291" s="8">
        <f t="shared" si="291"/>
        <v>86</v>
      </c>
    </row>
    <row r="8292" spans="1:28">
      <c r="A8292" s="34" t="s">
        <v>19</v>
      </c>
      <c r="B8292" s="34" t="s">
        <v>73</v>
      </c>
      <c r="C8292" s="5" t="s">
        <v>170</v>
      </c>
      <c r="D8292" s="35" t="s">
        <v>89</v>
      </c>
      <c r="E8292" s="36" t="s">
        <v>15</v>
      </c>
      <c r="F8292" s="37">
        <v>50</v>
      </c>
      <c r="G8292" s="38">
        <v>-0.02</v>
      </c>
      <c r="H8292" s="34">
        <v>0.99356315026898867</v>
      </c>
      <c r="I8292" s="35">
        <v>15.480945230802568</v>
      </c>
      <c r="J8292" s="35">
        <v>0.98668673887760416</v>
      </c>
      <c r="K8292" s="35">
        <v>-0.81633564806972392</v>
      </c>
      <c r="L8292" s="35">
        <v>0</v>
      </c>
      <c r="M8292" s="35">
        <v>0</v>
      </c>
      <c r="N8292" s="35">
        <v>0</v>
      </c>
      <c r="O8292" s="35">
        <v>0</v>
      </c>
      <c r="P8292" s="36">
        <v>12</v>
      </c>
      <c r="Q8292" s="37">
        <v>86</v>
      </c>
      <c r="R8292" s="36">
        <v>0</v>
      </c>
      <c r="S8292" s="39">
        <f t="shared" si="290"/>
        <v>86</v>
      </c>
      <c r="T8292" s="34" t="s">
        <v>29</v>
      </c>
      <c r="U8292" s="12">
        <f>((alpha*(beta^speed))*(speed^ceta))</f>
        <v>0.12882984347521964</v>
      </c>
      <c r="V8292" s="8">
        <f t="shared" si="291"/>
        <v>86</v>
      </c>
    </row>
    <row r="8293" spans="1:28">
      <c r="A8293" s="34" t="s">
        <v>19</v>
      </c>
      <c r="B8293" s="34" t="s">
        <v>73</v>
      </c>
      <c r="C8293" s="5" t="s">
        <v>171</v>
      </c>
      <c r="D8293" s="35" t="s">
        <v>89</v>
      </c>
      <c r="E8293" s="36" t="s">
        <v>15</v>
      </c>
      <c r="F8293" s="37">
        <v>50</v>
      </c>
      <c r="G8293" s="38">
        <v>-0.02</v>
      </c>
      <c r="H8293" s="34">
        <v>0.98217567310463294</v>
      </c>
      <c r="I8293" s="35">
        <v>-0.47702419134058394</v>
      </c>
      <c r="J8293" s="35">
        <v>30.084595473671147</v>
      </c>
      <c r="K8293" s="35">
        <v>-0.15274329028106909</v>
      </c>
      <c r="L8293" s="35">
        <v>0.78115752277785233</v>
      </c>
      <c r="M8293" s="35">
        <v>1.3878445969117044E-3</v>
      </c>
      <c r="N8293" s="35">
        <v>0</v>
      </c>
      <c r="O8293" s="35">
        <v>0</v>
      </c>
      <c r="P8293" s="36">
        <v>12</v>
      </c>
      <c r="Q8293" s="37">
        <v>86</v>
      </c>
      <c r="R8293" s="36">
        <v>10</v>
      </c>
      <c r="S8293" s="39">
        <f t="shared" si="290"/>
        <v>86</v>
      </c>
      <c r="T8293" s="34" t="s">
        <v>44</v>
      </c>
      <c r="U8293" s="12">
        <f>(alpha+(beta/(1+EXP((((-1)*ceta)+(delta*LN(speed)))+(epsilon*speed)))))</f>
        <v>0.21313067427768584</v>
      </c>
      <c r="V8293" s="8">
        <f t="shared" si="291"/>
        <v>86</v>
      </c>
    </row>
    <row r="8294" spans="1:28">
      <c r="A8294" s="34" t="s">
        <v>19</v>
      </c>
      <c r="B8294" s="34" t="s">
        <v>73</v>
      </c>
      <c r="C8294" s="5" t="s">
        <v>170</v>
      </c>
      <c r="D8294" s="35" t="s">
        <v>89</v>
      </c>
      <c r="E8294" s="36" t="s">
        <v>16</v>
      </c>
      <c r="F8294" s="37">
        <v>50</v>
      </c>
      <c r="G8294" s="38">
        <v>-0.02</v>
      </c>
      <c r="H8294" s="34">
        <v>0.97034890736409229</v>
      </c>
      <c r="I8294" s="35">
        <v>-1.8156668450730789E-5</v>
      </c>
      <c r="J8294" s="35">
        <v>3.3121595287996445E-3</v>
      </c>
      <c r="K8294" s="35">
        <v>-0.21491669467186189</v>
      </c>
      <c r="L8294" s="35">
        <v>5.6574253967544683</v>
      </c>
      <c r="M8294" s="35">
        <v>0</v>
      </c>
      <c r="N8294" s="35">
        <v>0</v>
      </c>
      <c r="O8294" s="35">
        <v>0</v>
      </c>
      <c r="P8294" s="36">
        <v>12</v>
      </c>
      <c r="Q8294" s="37">
        <v>86</v>
      </c>
      <c r="R8294" s="36">
        <v>14</v>
      </c>
      <c r="S8294" s="39">
        <f t="shared" si="290"/>
        <v>86</v>
      </c>
      <c r="T8294" s="34" t="s">
        <v>51</v>
      </c>
      <c r="U8294" s="12">
        <f>(((alpha*(speed^3))+(beta*(speed^2))+(ceta*speed))+delta)</f>
        <v>0.12266362187849555</v>
      </c>
      <c r="V8294" s="8">
        <f t="shared" si="291"/>
        <v>86</v>
      </c>
    </row>
    <row r="8295" spans="1:28">
      <c r="A8295" s="34" t="s">
        <v>19</v>
      </c>
      <c r="B8295" s="34" t="s">
        <v>73</v>
      </c>
      <c r="C8295" s="5" t="s">
        <v>171</v>
      </c>
      <c r="D8295" s="35" t="s">
        <v>89</v>
      </c>
      <c r="E8295" s="36" t="s">
        <v>16</v>
      </c>
      <c r="F8295" s="37">
        <v>50</v>
      </c>
      <c r="G8295" s="38">
        <v>-0.02</v>
      </c>
      <c r="H8295" s="34">
        <v>0.97374438015849019</v>
      </c>
      <c r="I8295" s="35">
        <v>-5.7624273675440406E-5</v>
      </c>
      <c r="J8295" s="35">
        <v>1.054032411360898E-2</v>
      </c>
      <c r="K8295" s="35">
        <v>-0.68013629446938917</v>
      </c>
      <c r="L8295" s="35">
        <v>17.530487326320824</v>
      </c>
      <c r="M8295" s="35">
        <v>0</v>
      </c>
      <c r="N8295" s="35">
        <v>0</v>
      </c>
      <c r="O8295" s="35">
        <v>0</v>
      </c>
      <c r="P8295" s="36">
        <v>12</v>
      </c>
      <c r="Q8295" s="37">
        <v>86</v>
      </c>
      <c r="R8295" s="36">
        <v>14</v>
      </c>
      <c r="S8295" s="39">
        <f t="shared" si="290"/>
        <v>86</v>
      </c>
      <c r="T8295" s="34" t="s">
        <v>51</v>
      </c>
      <c r="U8295" s="12">
        <f>(((alpha*(speed^3))+(beta*(speed^2))+(ceta*speed))+delta)</f>
        <v>0.34273812929944825</v>
      </c>
      <c r="V8295" s="8">
        <f t="shared" si="291"/>
        <v>86</v>
      </c>
    </row>
    <row r="8296" spans="1:28">
      <c r="A8296" s="34" t="s">
        <v>19</v>
      </c>
      <c r="B8296" s="34" t="s">
        <v>73</v>
      </c>
      <c r="C8296" s="5" t="s">
        <v>170</v>
      </c>
      <c r="D8296" s="35" t="s">
        <v>89</v>
      </c>
      <c r="E8296" s="36" t="s">
        <v>14</v>
      </c>
      <c r="F8296" s="37">
        <v>50</v>
      </c>
      <c r="G8296" s="38">
        <v>-0.02</v>
      </c>
      <c r="H8296" s="34">
        <v>0.99167276002362847</v>
      </c>
      <c r="I8296" s="35">
        <v>1.0871878091468927</v>
      </c>
      <c r="J8296" s="35">
        <v>0.99163337252689443</v>
      </c>
      <c r="K8296" s="35">
        <v>-0.88804189150937407</v>
      </c>
      <c r="L8296" s="35">
        <v>0</v>
      </c>
      <c r="M8296" s="35">
        <v>0</v>
      </c>
      <c r="N8296" s="35">
        <v>0</v>
      </c>
      <c r="O8296" s="35">
        <v>0</v>
      </c>
      <c r="P8296" s="36">
        <v>12</v>
      </c>
      <c r="Q8296" s="37">
        <v>86</v>
      </c>
      <c r="R8296" s="36">
        <v>0</v>
      </c>
      <c r="S8296" s="39">
        <f t="shared" si="290"/>
        <v>86</v>
      </c>
      <c r="T8296" s="34" t="s">
        <v>29</v>
      </c>
      <c r="U8296" s="12">
        <f>((alpha*(beta^speed))*(speed^ceta))</f>
        <v>1.0106166416464023E-2</v>
      </c>
      <c r="V8296" s="8">
        <f t="shared" si="291"/>
        <v>86</v>
      </c>
      <c r="AB8296" s="41"/>
    </row>
    <row r="8297" spans="1:28">
      <c r="A8297" s="34" t="s">
        <v>19</v>
      </c>
      <c r="B8297" s="34" t="s">
        <v>73</v>
      </c>
      <c r="C8297" s="5" t="s">
        <v>171</v>
      </c>
      <c r="D8297" s="35" t="s">
        <v>89</v>
      </c>
      <c r="E8297" s="36" t="s">
        <v>14</v>
      </c>
      <c r="F8297" s="37">
        <v>50</v>
      </c>
      <c r="G8297" s="38">
        <v>-0.02</v>
      </c>
      <c r="H8297" s="34">
        <v>0.99294948464741173</v>
      </c>
      <c r="I8297" s="35">
        <v>0.43553243795696034</v>
      </c>
      <c r="J8297" s="35">
        <v>0.99064342208979428</v>
      </c>
      <c r="K8297" s="35">
        <v>-0.82507369043393097</v>
      </c>
      <c r="L8297" s="35">
        <v>0</v>
      </c>
      <c r="M8297" s="35">
        <v>0</v>
      </c>
      <c r="N8297" s="35">
        <v>0</v>
      </c>
      <c r="O8297" s="35">
        <v>0</v>
      </c>
      <c r="P8297" s="36">
        <v>12</v>
      </c>
      <c r="Q8297" s="37">
        <v>86</v>
      </c>
      <c r="R8297" s="36">
        <v>0</v>
      </c>
      <c r="S8297" s="39">
        <f t="shared" si="290"/>
        <v>86</v>
      </c>
      <c r="T8297" s="34" t="s">
        <v>29</v>
      </c>
      <c r="U8297" s="12">
        <f>((alpha*(beta^speed))*(speed^ceta))</f>
        <v>4.9182398337829824E-3</v>
      </c>
      <c r="V8297" s="8">
        <f t="shared" si="291"/>
        <v>86</v>
      </c>
    </row>
    <row r="8298" spans="1:28">
      <c r="A8298" s="34" t="s">
        <v>19</v>
      </c>
      <c r="B8298" s="34" t="s">
        <v>73</v>
      </c>
      <c r="C8298" s="5" t="s">
        <v>170</v>
      </c>
      <c r="D8298" s="35" t="s">
        <v>89</v>
      </c>
      <c r="E8298" s="36" t="s">
        <v>18</v>
      </c>
      <c r="F8298" s="37">
        <v>50</v>
      </c>
      <c r="G8298" s="38">
        <v>-0.02</v>
      </c>
      <c r="H8298" s="34">
        <v>0.97891966420379406</v>
      </c>
      <c r="I8298" s="35">
        <v>0.24730042180863379</v>
      </c>
      <c r="J8298" s="35">
        <v>0.9854177907731122</v>
      </c>
      <c r="K8298" s="35">
        <v>-0.50534647379741604</v>
      </c>
      <c r="L8298" s="35">
        <v>0</v>
      </c>
      <c r="M8298" s="35">
        <v>0</v>
      </c>
      <c r="N8298" s="35">
        <v>0</v>
      </c>
      <c r="O8298" s="35">
        <v>0</v>
      </c>
      <c r="P8298" s="36">
        <v>12</v>
      </c>
      <c r="Q8298" s="37">
        <v>86</v>
      </c>
      <c r="R8298" s="36">
        <v>0</v>
      </c>
      <c r="S8298" s="39">
        <f t="shared" si="290"/>
        <v>86</v>
      </c>
      <c r="T8298" s="34" t="s">
        <v>29</v>
      </c>
      <c r="U8298" s="12">
        <f>((alpha*(beta^speed))*(speed^ceta))</f>
        <v>7.3618536781182202E-3</v>
      </c>
      <c r="V8298" s="8">
        <f t="shared" si="291"/>
        <v>86</v>
      </c>
      <c r="AB8298" s="41"/>
    </row>
    <row r="8299" spans="1:28">
      <c r="A8299" s="34" t="s">
        <v>19</v>
      </c>
      <c r="B8299" s="34" t="s">
        <v>73</v>
      </c>
      <c r="C8299" s="5" t="s">
        <v>171</v>
      </c>
      <c r="D8299" s="35" t="s">
        <v>89</v>
      </c>
      <c r="E8299" s="36" t="s">
        <v>18</v>
      </c>
      <c r="F8299" s="37">
        <v>50</v>
      </c>
      <c r="G8299" s="38">
        <v>-0.02</v>
      </c>
      <c r="H8299" s="34">
        <v>0.97231391631961794</v>
      </c>
      <c r="I8299" s="35">
        <v>0.24267831920816474</v>
      </c>
      <c r="J8299" s="35">
        <v>0.93356073486402047</v>
      </c>
      <c r="K8299" s="35">
        <v>-5.1014304166470702E-2</v>
      </c>
      <c r="L8299" s="35">
        <v>0</v>
      </c>
      <c r="M8299" s="35">
        <v>0</v>
      </c>
      <c r="N8299" s="35">
        <v>0</v>
      </c>
      <c r="O8299" s="35">
        <v>0</v>
      </c>
      <c r="P8299" s="36">
        <v>12</v>
      </c>
      <c r="Q8299" s="37">
        <v>86</v>
      </c>
      <c r="R8299" s="36">
        <v>0</v>
      </c>
      <c r="S8299" s="39">
        <f t="shared" si="290"/>
        <v>86</v>
      </c>
      <c r="T8299" s="34" t="s">
        <v>29</v>
      </c>
      <c r="U8299" s="12">
        <f>((alpha*(beta^speed))*(speed^ceta))</f>
        <v>5.2312505947629785E-4</v>
      </c>
      <c r="V8299" s="8">
        <f t="shared" si="291"/>
        <v>86</v>
      </c>
      <c r="AB8299" s="41"/>
    </row>
    <row r="8300" spans="1:28">
      <c r="A8300" s="34" t="s">
        <v>19</v>
      </c>
      <c r="B8300" s="34" t="s">
        <v>73</v>
      </c>
      <c r="C8300" s="5" t="s">
        <v>170</v>
      </c>
      <c r="D8300" s="35" t="s">
        <v>89</v>
      </c>
      <c r="E8300" s="36" t="s">
        <v>17</v>
      </c>
      <c r="F8300" s="37">
        <v>50</v>
      </c>
      <c r="G8300" s="38">
        <v>-0.02</v>
      </c>
      <c r="H8300" s="34">
        <v>0.96210936316876194</v>
      </c>
      <c r="I8300" s="35">
        <v>-1.4865408761398943E-3</v>
      </c>
      <c r="J8300" s="35">
        <v>0.2726343728065409</v>
      </c>
      <c r="K8300" s="35">
        <v>-17.869843621839408</v>
      </c>
      <c r="L8300" s="35">
        <v>477.29824591277924</v>
      </c>
      <c r="M8300" s="35">
        <v>0</v>
      </c>
      <c r="N8300" s="35">
        <v>0</v>
      </c>
      <c r="O8300" s="35">
        <v>0</v>
      </c>
      <c r="P8300" s="36">
        <v>12</v>
      </c>
      <c r="Q8300" s="37">
        <v>86</v>
      </c>
      <c r="R8300" s="36">
        <v>14</v>
      </c>
      <c r="S8300" s="39">
        <f t="shared" si="290"/>
        <v>86</v>
      </c>
      <c r="T8300" s="34" t="s">
        <v>51</v>
      </c>
      <c r="U8300" s="12">
        <f>(((alpha*(speed^3))+(beta*(speed^2))+(ceta*speed))+delta)</f>
        <v>11.372272197730297</v>
      </c>
      <c r="V8300" s="8">
        <f t="shared" si="291"/>
        <v>86</v>
      </c>
    </row>
    <row r="8301" spans="1:28">
      <c r="A8301" s="34" t="s">
        <v>19</v>
      </c>
      <c r="B8301" s="34" t="s">
        <v>73</v>
      </c>
      <c r="C8301" s="5" t="s">
        <v>171</v>
      </c>
      <c r="D8301" s="35" t="s">
        <v>89</v>
      </c>
      <c r="E8301" s="36" t="s">
        <v>17</v>
      </c>
      <c r="F8301" s="37">
        <v>50</v>
      </c>
      <c r="G8301" s="38">
        <v>-0.02</v>
      </c>
      <c r="H8301" s="34">
        <v>0.96445288012513852</v>
      </c>
      <c r="I8301" s="35">
        <v>-1.4771155100793366E-3</v>
      </c>
      <c r="J8301" s="35">
        <v>0.2703079339167217</v>
      </c>
      <c r="K8301" s="35">
        <v>-17.630810483224423</v>
      </c>
      <c r="L8301" s="35">
        <v>467.05348550602304</v>
      </c>
      <c r="M8301" s="35">
        <v>0</v>
      </c>
      <c r="N8301" s="35">
        <v>0</v>
      </c>
      <c r="O8301" s="35">
        <v>0</v>
      </c>
      <c r="P8301" s="36">
        <v>12</v>
      </c>
      <c r="Q8301" s="37">
        <v>86</v>
      </c>
      <c r="R8301" s="36">
        <v>14</v>
      </c>
      <c r="S8301" s="39">
        <f t="shared" si="290"/>
        <v>86</v>
      </c>
      <c r="T8301" s="34" t="s">
        <v>51</v>
      </c>
      <c r="U8301" s="12">
        <f>(((alpha*(speed^3))+(beta*(speed^2))+(ceta*speed))+delta)</f>
        <v>10.473080317773849</v>
      </c>
      <c r="V8301" s="8">
        <f t="shared" si="291"/>
        <v>86</v>
      </c>
    </row>
    <row r="8302" spans="1:28">
      <c r="A8302" s="34" t="s">
        <v>19</v>
      </c>
      <c r="B8302" s="34" t="s">
        <v>73</v>
      </c>
      <c r="C8302" s="5" t="s">
        <v>170</v>
      </c>
      <c r="D8302" s="35" t="s">
        <v>89</v>
      </c>
      <c r="E8302" s="36" t="s">
        <v>15</v>
      </c>
      <c r="F8302" s="37">
        <v>100</v>
      </c>
      <c r="G8302" s="38">
        <v>-0.02</v>
      </c>
      <c r="H8302" s="34">
        <v>0.99153812389320894</v>
      </c>
      <c r="I8302" s="35">
        <v>-0.25348438775506821</v>
      </c>
      <c r="J8302" s="35">
        <v>18.982301272504593</v>
      </c>
      <c r="K8302" s="35">
        <v>0.12079561733141637</v>
      </c>
      <c r="L8302" s="35">
        <v>0.91180280306882344</v>
      </c>
      <c r="M8302" s="35">
        <v>2.7458822175047045E-4</v>
      </c>
      <c r="N8302" s="35">
        <v>0</v>
      </c>
      <c r="O8302" s="35">
        <v>0</v>
      </c>
      <c r="P8302" s="36">
        <v>12</v>
      </c>
      <c r="Q8302" s="37">
        <v>86</v>
      </c>
      <c r="R8302" s="36">
        <v>10</v>
      </c>
      <c r="S8302" s="39">
        <f t="shared" si="290"/>
        <v>86</v>
      </c>
      <c r="T8302" s="34" t="s">
        <v>44</v>
      </c>
      <c r="U8302" s="12">
        <f>(alpha+(beta/(1+EXP((((-1)*ceta)+(delta*LN(speed)))+(epsilon*speed)))))</f>
        <v>0.10011113527393323</v>
      </c>
      <c r="V8302" s="8">
        <f t="shared" si="291"/>
        <v>86</v>
      </c>
    </row>
    <row r="8303" spans="1:28">
      <c r="A8303" s="34" t="s">
        <v>19</v>
      </c>
      <c r="B8303" s="34" t="s">
        <v>73</v>
      </c>
      <c r="C8303" s="5" t="s">
        <v>171</v>
      </c>
      <c r="D8303" s="35" t="s">
        <v>89</v>
      </c>
      <c r="E8303" s="36" t="s">
        <v>15</v>
      </c>
      <c r="F8303" s="37">
        <v>100</v>
      </c>
      <c r="G8303" s="38">
        <v>-0.02</v>
      </c>
      <c r="H8303" s="34">
        <v>0.97672652341348265</v>
      </c>
      <c r="I8303" s="35">
        <v>-0.87897430854180647</v>
      </c>
      <c r="J8303" s="35">
        <v>18.329608432494865</v>
      </c>
      <c r="K8303" s="35">
        <v>0.41411589121623665</v>
      </c>
      <c r="L8303" s="35">
        <v>0.70026305057477267</v>
      </c>
      <c r="M8303" s="35">
        <v>1.0987414034235301E-3</v>
      </c>
      <c r="N8303" s="35">
        <v>0</v>
      </c>
      <c r="O8303" s="35">
        <v>0</v>
      </c>
      <c r="P8303" s="36">
        <v>12</v>
      </c>
      <c r="Q8303" s="37">
        <v>86</v>
      </c>
      <c r="R8303" s="36">
        <v>10</v>
      </c>
      <c r="S8303" s="39">
        <f t="shared" si="290"/>
        <v>86</v>
      </c>
      <c r="T8303" s="34" t="s">
        <v>44</v>
      </c>
      <c r="U8303" s="12">
        <f>(alpha+(beta/(1+EXP((((-1)*ceta)+(delta*LN(speed)))+(epsilon*speed)))))</f>
        <v>0.17216087796939505</v>
      </c>
      <c r="V8303" s="8">
        <f t="shared" si="291"/>
        <v>86</v>
      </c>
    </row>
    <row r="8304" spans="1:28">
      <c r="A8304" s="34" t="s">
        <v>19</v>
      </c>
      <c r="B8304" s="34" t="s">
        <v>73</v>
      </c>
      <c r="C8304" s="5" t="s">
        <v>170</v>
      </c>
      <c r="D8304" s="35" t="s">
        <v>89</v>
      </c>
      <c r="E8304" s="36" t="s">
        <v>16</v>
      </c>
      <c r="F8304" s="37">
        <v>100</v>
      </c>
      <c r="G8304" s="38">
        <v>-0.02</v>
      </c>
      <c r="H8304" s="34">
        <v>0.96266540000760992</v>
      </c>
      <c r="I8304" s="35">
        <v>-1.7641750751857629E-5</v>
      </c>
      <c r="J8304" s="35">
        <v>3.2479716378359148E-3</v>
      </c>
      <c r="K8304" s="35">
        <v>-0.21789109300292012</v>
      </c>
      <c r="L8304" s="35">
        <v>6.0238569393875618</v>
      </c>
      <c r="M8304" s="35">
        <v>0</v>
      </c>
      <c r="N8304" s="35">
        <v>0</v>
      </c>
      <c r="O8304" s="35">
        <v>0</v>
      </c>
      <c r="P8304" s="36">
        <v>12</v>
      </c>
      <c r="Q8304" s="37">
        <v>86</v>
      </c>
      <c r="R8304" s="36">
        <v>14</v>
      </c>
      <c r="S8304" s="39">
        <f t="shared" si="290"/>
        <v>86</v>
      </c>
      <c r="T8304" s="34" t="s">
        <v>51</v>
      </c>
      <c r="U8304" s="12">
        <f>(((alpha*(speed^3))+(beta*(speed^2))+(ceta*speed))+delta)</f>
        <v>8.6079758347301194E-2</v>
      </c>
      <c r="V8304" s="8">
        <f t="shared" si="291"/>
        <v>86</v>
      </c>
    </row>
    <row r="8305" spans="1:28">
      <c r="A8305" s="34" t="s">
        <v>19</v>
      </c>
      <c r="B8305" s="34" t="s">
        <v>73</v>
      </c>
      <c r="C8305" s="5" t="s">
        <v>171</v>
      </c>
      <c r="D8305" s="35" t="s">
        <v>89</v>
      </c>
      <c r="E8305" s="36" t="s">
        <v>16</v>
      </c>
      <c r="F8305" s="37">
        <v>100</v>
      </c>
      <c r="G8305" s="38">
        <v>-0.02</v>
      </c>
      <c r="H8305" s="34">
        <v>0.97308625605597077</v>
      </c>
      <c r="I8305" s="35">
        <v>-6.0754392384711564E-5</v>
      </c>
      <c r="J8305" s="35">
        <v>1.1145187462470764E-2</v>
      </c>
      <c r="K8305" s="35">
        <v>-0.72887316190983642</v>
      </c>
      <c r="L8305" s="35">
        <v>19.123717933712552</v>
      </c>
      <c r="M8305" s="35">
        <v>0</v>
      </c>
      <c r="N8305" s="35">
        <v>0</v>
      </c>
      <c r="O8305" s="35">
        <v>0</v>
      </c>
      <c r="P8305" s="36">
        <v>12</v>
      </c>
      <c r="Q8305" s="37">
        <v>86</v>
      </c>
      <c r="R8305" s="36">
        <v>14</v>
      </c>
      <c r="S8305" s="39">
        <f t="shared" si="290"/>
        <v>86</v>
      </c>
      <c r="T8305" s="34" t="s">
        <v>51</v>
      </c>
      <c r="U8305" s="12">
        <f>(((alpha*(speed^3))+(beta*(speed^2))+(ceta*speed))+delta)</f>
        <v>0.22723667925029289</v>
      </c>
      <c r="V8305" s="8">
        <f t="shared" si="291"/>
        <v>86</v>
      </c>
    </row>
    <row r="8306" spans="1:28">
      <c r="A8306" s="34" t="s">
        <v>19</v>
      </c>
      <c r="B8306" s="34" t="s">
        <v>73</v>
      </c>
      <c r="C8306" s="5" t="s">
        <v>170</v>
      </c>
      <c r="D8306" s="35" t="s">
        <v>89</v>
      </c>
      <c r="E8306" s="36" t="s">
        <v>14</v>
      </c>
      <c r="F8306" s="37">
        <v>100</v>
      </c>
      <c r="G8306" s="38">
        <v>-0.02</v>
      </c>
      <c r="H8306" s="34">
        <v>0.98732998568411501</v>
      </c>
      <c r="I8306" s="35">
        <v>0.77618823848087992</v>
      </c>
      <c r="J8306" s="35">
        <v>0.98701388673788881</v>
      </c>
      <c r="K8306" s="35">
        <v>-0.72920973926651311</v>
      </c>
      <c r="L8306" s="35">
        <v>0</v>
      </c>
      <c r="M8306" s="35">
        <v>0</v>
      </c>
      <c r="N8306" s="35">
        <v>0</v>
      </c>
      <c r="O8306" s="35">
        <v>0</v>
      </c>
      <c r="P8306" s="36">
        <v>12</v>
      </c>
      <c r="Q8306" s="37">
        <v>86</v>
      </c>
      <c r="R8306" s="36">
        <v>0</v>
      </c>
      <c r="S8306" s="39">
        <f t="shared" si="290"/>
        <v>86</v>
      </c>
      <c r="T8306" s="34" t="s">
        <v>29</v>
      </c>
      <c r="U8306" s="12">
        <f>((alpha*(beta^speed))*(speed^ceta))</f>
        <v>9.7974389045148713E-3</v>
      </c>
      <c r="V8306" s="8">
        <f t="shared" si="291"/>
        <v>86</v>
      </c>
    </row>
    <row r="8307" spans="1:28">
      <c r="A8307" s="34" t="s">
        <v>19</v>
      </c>
      <c r="B8307" s="34" t="s">
        <v>73</v>
      </c>
      <c r="C8307" s="5" t="s">
        <v>171</v>
      </c>
      <c r="D8307" s="35" t="s">
        <v>89</v>
      </c>
      <c r="E8307" s="36" t="s">
        <v>14</v>
      </c>
      <c r="F8307" s="37">
        <v>100</v>
      </c>
      <c r="G8307" s="38">
        <v>-0.02</v>
      </c>
      <c r="H8307" s="34">
        <v>0.98849171673270875</v>
      </c>
      <c r="I8307" s="35">
        <v>0.35222135591281556</v>
      </c>
      <c r="J8307" s="35">
        <v>0.9873638932297546</v>
      </c>
      <c r="K8307" s="35">
        <v>-0.72352039541490387</v>
      </c>
      <c r="L8307" s="35">
        <v>0</v>
      </c>
      <c r="M8307" s="35">
        <v>0</v>
      </c>
      <c r="N8307" s="35">
        <v>0</v>
      </c>
      <c r="O8307" s="35">
        <v>0</v>
      </c>
      <c r="P8307" s="36">
        <v>12</v>
      </c>
      <c r="Q8307" s="37">
        <v>86</v>
      </c>
      <c r="R8307" s="36">
        <v>0</v>
      </c>
      <c r="S8307" s="39">
        <f t="shared" si="290"/>
        <v>86</v>
      </c>
      <c r="T8307" s="34" t="s">
        <v>29</v>
      </c>
      <c r="U8307" s="12">
        <f>((alpha*(beta^speed))*(speed^ceta))</f>
        <v>4.7012069660551572E-3</v>
      </c>
      <c r="V8307" s="8">
        <f t="shared" si="291"/>
        <v>86</v>
      </c>
      <c r="AB8307" s="41"/>
    </row>
    <row r="8308" spans="1:28">
      <c r="A8308" s="34" t="s">
        <v>19</v>
      </c>
      <c r="B8308" s="34" t="s">
        <v>73</v>
      </c>
      <c r="C8308" s="5" t="s">
        <v>170</v>
      </c>
      <c r="D8308" s="35" t="s">
        <v>89</v>
      </c>
      <c r="E8308" s="36" t="s">
        <v>18</v>
      </c>
      <c r="F8308" s="37">
        <v>100</v>
      </c>
      <c r="G8308" s="38">
        <v>-0.02</v>
      </c>
      <c r="H8308" s="34">
        <v>0.97665605608917205</v>
      </c>
      <c r="I8308" s="35">
        <v>-2.9318960806790827E-7</v>
      </c>
      <c r="J8308" s="35">
        <v>5.383078376736361E-5</v>
      </c>
      <c r="K8308" s="35">
        <v>-3.5610470772196251E-3</v>
      </c>
      <c r="L8308" s="35">
        <v>9.7847664380913357E-2</v>
      </c>
      <c r="M8308" s="35">
        <v>0</v>
      </c>
      <c r="N8308" s="35">
        <v>0</v>
      </c>
      <c r="O8308" s="35">
        <v>0</v>
      </c>
      <c r="P8308" s="36">
        <v>12</v>
      </c>
      <c r="Q8308" s="37">
        <v>86</v>
      </c>
      <c r="R8308" s="36">
        <v>14</v>
      </c>
      <c r="S8308" s="39">
        <f t="shared" si="290"/>
        <v>86</v>
      </c>
      <c r="T8308" s="34" t="s">
        <v>51</v>
      </c>
      <c r="U8308" s="12">
        <f>(((alpha*(speed^3))+(beta*(speed^2))+(ceta*speed))+delta)</f>
        <v>3.2450831342053787E-3</v>
      </c>
      <c r="V8308" s="8">
        <f t="shared" si="291"/>
        <v>86</v>
      </c>
    </row>
    <row r="8309" spans="1:28">
      <c r="A8309" s="34" t="s">
        <v>19</v>
      </c>
      <c r="B8309" s="34" t="s">
        <v>73</v>
      </c>
      <c r="C8309" s="5" t="s">
        <v>171</v>
      </c>
      <c r="D8309" s="35" t="s">
        <v>89</v>
      </c>
      <c r="E8309" s="36" t="s">
        <v>18</v>
      </c>
      <c r="F8309" s="37">
        <v>100</v>
      </c>
      <c r="G8309" s="38">
        <v>-0.02</v>
      </c>
      <c r="H8309" s="34">
        <v>0.97000935893586515</v>
      </c>
      <c r="I8309" s="35">
        <v>0.22905548675096818</v>
      </c>
      <c r="J8309" s="35">
        <v>0.93512817506744006</v>
      </c>
      <c r="K8309" s="35">
        <v>-1.5494360165556403E-3</v>
      </c>
      <c r="L8309" s="35">
        <v>0</v>
      </c>
      <c r="M8309" s="35">
        <v>0</v>
      </c>
      <c r="N8309" s="35">
        <v>0</v>
      </c>
      <c r="O8309" s="35">
        <v>0</v>
      </c>
      <c r="P8309" s="36">
        <v>12</v>
      </c>
      <c r="Q8309" s="37">
        <v>86</v>
      </c>
      <c r="R8309" s="36">
        <v>0</v>
      </c>
      <c r="S8309" s="39">
        <f t="shared" si="290"/>
        <v>86</v>
      </c>
      <c r="T8309" s="34" t="s">
        <v>29</v>
      </c>
      <c r="U8309" s="12">
        <f>((alpha*(beta^speed))*(speed^ceta))</f>
        <v>7.1098683263469788E-4</v>
      </c>
      <c r="V8309" s="8">
        <f t="shared" si="291"/>
        <v>86</v>
      </c>
      <c r="AB8309" s="41"/>
    </row>
    <row r="8310" spans="1:28">
      <c r="A8310" s="34" t="s">
        <v>19</v>
      </c>
      <c r="B8310" s="34" t="s">
        <v>73</v>
      </c>
      <c r="C8310" s="5" t="s">
        <v>170</v>
      </c>
      <c r="D8310" s="35" t="s">
        <v>89</v>
      </c>
      <c r="E8310" s="36" t="s">
        <v>17</v>
      </c>
      <c r="F8310" s="37">
        <v>100</v>
      </c>
      <c r="G8310" s="38">
        <v>-0.02</v>
      </c>
      <c r="H8310" s="34">
        <v>0.94863707262311892</v>
      </c>
      <c r="I8310" s="35">
        <v>-1.4436480777139744E-3</v>
      </c>
      <c r="J8310" s="35">
        <v>0.26641530827491822</v>
      </c>
      <c r="K8310" s="35">
        <v>-18.097692416168112</v>
      </c>
      <c r="L8310" s="35">
        <v>512.53567084779684</v>
      </c>
      <c r="M8310" s="35">
        <v>0</v>
      </c>
      <c r="N8310" s="35">
        <v>0</v>
      </c>
      <c r="O8310" s="35">
        <v>0</v>
      </c>
      <c r="P8310" s="36">
        <v>12</v>
      </c>
      <c r="Q8310" s="37">
        <v>86</v>
      </c>
      <c r="R8310" s="36">
        <v>14</v>
      </c>
      <c r="S8310" s="39">
        <f t="shared" si="290"/>
        <v>86</v>
      </c>
      <c r="T8310" s="34" t="s">
        <v>51</v>
      </c>
      <c r="U8310" s="12">
        <f>(((alpha*(speed^3))+(beta*(speed^2))+(ceta*speed))+delta)</f>
        <v>8.3007213401945137</v>
      </c>
      <c r="V8310" s="8">
        <f t="shared" si="291"/>
        <v>86</v>
      </c>
    </row>
    <row r="8311" spans="1:28">
      <c r="A8311" s="34" t="s">
        <v>19</v>
      </c>
      <c r="B8311" s="34" t="s">
        <v>73</v>
      </c>
      <c r="C8311" s="5" t="s">
        <v>171</v>
      </c>
      <c r="D8311" s="35" t="s">
        <v>89</v>
      </c>
      <c r="E8311" s="36" t="s">
        <v>17</v>
      </c>
      <c r="F8311" s="37">
        <v>100</v>
      </c>
      <c r="G8311" s="38">
        <v>-0.02</v>
      </c>
      <c r="H8311" s="34">
        <v>0.95044000986948263</v>
      </c>
      <c r="I8311" s="35">
        <v>-1.4250585772084508E-3</v>
      </c>
      <c r="J8311" s="35">
        <v>0.26260308457338205</v>
      </c>
      <c r="K8311" s="35">
        <v>-17.761195011561799</v>
      </c>
      <c r="L8311" s="35">
        <v>499.21352516561006</v>
      </c>
      <c r="M8311" s="35">
        <v>0</v>
      </c>
      <c r="N8311" s="35">
        <v>0</v>
      </c>
      <c r="O8311" s="35">
        <v>0</v>
      </c>
      <c r="P8311" s="36">
        <v>12</v>
      </c>
      <c r="Q8311" s="37">
        <v>86</v>
      </c>
      <c r="R8311" s="36">
        <v>14</v>
      </c>
      <c r="S8311" s="39">
        <f t="shared" si="290"/>
        <v>86</v>
      </c>
      <c r="T8311" s="34" t="s">
        <v>51</v>
      </c>
      <c r="U8311" s="12">
        <f>(((alpha*(speed^3))+(beta*(speed^2))+(ceta*speed))+delta)</f>
        <v>7.5461092911305627</v>
      </c>
      <c r="V8311" s="8">
        <f t="shared" si="291"/>
        <v>86</v>
      </c>
    </row>
    <row r="8312" spans="1:28">
      <c r="A8312" s="34" t="s">
        <v>19</v>
      </c>
      <c r="B8312" s="34" t="s">
        <v>73</v>
      </c>
      <c r="C8312" s="5" t="s">
        <v>170</v>
      </c>
      <c r="D8312" s="35" t="s">
        <v>89</v>
      </c>
      <c r="E8312" s="36" t="s">
        <v>15</v>
      </c>
      <c r="F8312" s="37">
        <v>0</v>
      </c>
      <c r="G8312" s="38">
        <v>0.02</v>
      </c>
      <c r="H8312" s="34">
        <v>0.99801203005182104</v>
      </c>
      <c r="I8312" s="35">
        <v>21.158977961969946</v>
      </c>
      <c r="J8312" s="35">
        <v>1.0089093218526028</v>
      </c>
      <c r="K8312" s="35">
        <v>-0.90029969837781154</v>
      </c>
      <c r="L8312" s="35">
        <v>0</v>
      </c>
      <c r="M8312" s="35">
        <v>0</v>
      </c>
      <c r="N8312" s="35">
        <v>0</v>
      </c>
      <c r="O8312" s="35">
        <v>0</v>
      </c>
      <c r="P8312" s="36">
        <v>12</v>
      </c>
      <c r="Q8312" s="37">
        <v>86</v>
      </c>
      <c r="R8312" s="36">
        <v>0</v>
      </c>
      <c r="S8312" s="39">
        <f t="shared" si="290"/>
        <v>86</v>
      </c>
      <c r="T8312" s="34" t="s">
        <v>29</v>
      </c>
      <c r="U8312" s="12">
        <f>((alpha*(beta^speed))*(speed^ceta))</f>
        <v>0.82252650402698524</v>
      </c>
      <c r="V8312" s="8">
        <f t="shared" si="291"/>
        <v>86</v>
      </c>
    </row>
    <row r="8313" spans="1:28">
      <c r="A8313" s="34" t="s">
        <v>19</v>
      </c>
      <c r="B8313" s="34" t="s">
        <v>73</v>
      </c>
      <c r="C8313" s="5" t="s">
        <v>171</v>
      </c>
      <c r="D8313" s="35" t="s">
        <v>89</v>
      </c>
      <c r="E8313" s="36" t="s">
        <v>15</v>
      </c>
      <c r="F8313" s="37">
        <v>0</v>
      </c>
      <c r="G8313" s="38">
        <v>0.02</v>
      </c>
      <c r="H8313" s="34">
        <v>0.96920482415578613</v>
      </c>
      <c r="I8313" s="35">
        <v>2.0466869785411204</v>
      </c>
      <c r="J8313" s="35">
        <v>34.831829694947139</v>
      </c>
      <c r="K8313" s="35">
        <v>0.36261639641685856</v>
      </c>
      <c r="L8313" s="35">
        <v>1.167063483196322</v>
      </c>
      <c r="M8313" s="35">
        <v>1.9187565240251104E-2</v>
      </c>
      <c r="N8313" s="35">
        <v>0</v>
      </c>
      <c r="O8313" s="35">
        <v>0</v>
      </c>
      <c r="P8313" s="36">
        <v>12</v>
      </c>
      <c r="Q8313" s="37">
        <v>86</v>
      </c>
      <c r="R8313" s="36">
        <v>10</v>
      </c>
      <c r="S8313" s="39">
        <f t="shared" si="290"/>
        <v>86</v>
      </c>
      <c r="T8313" s="34" t="s">
        <v>44</v>
      </c>
      <c r="U8313" s="12">
        <f>(alpha+(beta/(1+EXP((((-1)*ceta)+(delta*LN(speed)))+(epsilon*speed)))))</f>
        <v>2.0997109002937795</v>
      </c>
      <c r="V8313" s="8">
        <f t="shared" si="291"/>
        <v>86</v>
      </c>
    </row>
    <row r="8314" spans="1:28">
      <c r="A8314" s="34" t="s">
        <v>19</v>
      </c>
      <c r="B8314" s="34" t="s">
        <v>73</v>
      </c>
      <c r="C8314" s="5" t="s">
        <v>170</v>
      </c>
      <c r="D8314" s="35" t="s">
        <v>89</v>
      </c>
      <c r="E8314" s="36" t="s">
        <v>16</v>
      </c>
      <c r="F8314" s="37">
        <v>0</v>
      </c>
      <c r="G8314" s="38">
        <v>0.02</v>
      </c>
      <c r="H8314" s="34">
        <v>0.98206738143116934</v>
      </c>
      <c r="I8314" s="35">
        <v>4.8739287653101684</v>
      </c>
      <c r="J8314" s="35">
        <v>-9.0604455242105017E-2</v>
      </c>
      <c r="K8314" s="35">
        <v>66.302352447211348</v>
      </c>
      <c r="L8314" s="35">
        <v>-1.4209048913742719</v>
      </c>
      <c r="M8314" s="35">
        <v>0</v>
      </c>
      <c r="N8314" s="35">
        <v>0</v>
      </c>
      <c r="O8314" s="35">
        <v>0</v>
      </c>
      <c r="P8314" s="36">
        <v>12</v>
      </c>
      <c r="Q8314" s="37">
        <v>86</v>
      </c>
      <c r="R8314" s="36">
        <v>1</v>
      </c>
      <c r="S8314" s="39">
        <f t="shared" si="290"/>
        <v>86</v>
      </c>
      <c r="T8314" s="34" t="s">
        <v>30</v>
      </c>
      <c r="U8314" s="12">
        <f>((alpha*(speed^beta))+(ceta*(speed^delta)))</f>
        <v>3.3736519320076197</v>
      </c>
      <c r="V8314" s="8">
        <f t="shared" si="291"/>
        <v>86</v>
      </c>
    </row>
    <row r="8315" spans="1:28">
      <c r="A8315" s="34" t="s">
        <v>19</v>
      </c>
      <c r="B8315" s="34" t="s">
        <v>73</v>
      </c>
      <c r="C8315" s="5" t="s">
        <v>171</v>
      </c>
      <c r="D8315" s="35" t="s">
        <v>89</v>
      </c>
      <c r="E8315" s="36" t="s">
        <v>16</v>
      </c>
      <c r="F8315" s="37">
        <v>0</v>
      </c>
      <c r="G8315" s="38">
        <v>0.02</v>
      </c>
      <c r="H8315" s="34">
        <v>0.9984507229558105</v>
      </c>
      <c r="I8315" s="35">
        <v>1.345170574967673</v>
      </c>
      <c r="J8315" s="35">
        <v>36.538792593626155</v>
      </c>
      <c r="K8315" s="35">
        <v>0.78234859081324382</v>
      </c>
      <c r="L8315" s="35">
        <v>5.8163611631809199E-2</v>
      </c>
      <c r="M8315" s="35">
        <v>8.3574920446312997E-2</v>
      </c>
      <c r="N8315" s="35">
        <v>0</v>
      </c>
      <c r="O8315" s="35">
        <v>0</v>
      </c>
      <c r="P8315" s="36">
        <v>12</v>
      </c>
      <c r="Q8315" s="37">
        <v>86</v>
      </c>
      <c r="R8315" s="36">
        <v>10</v>
      </c>
      <c r="S8315" s="39">
        <f t="shared" si="290"/>
        <v>86</v>
      </c>
      <c r="T8315" s="34" t="s">
        <v>44</v>
      </c>
      <c r="U8315" s="12">
        <f>(alpha+(beta/(1+EXP((((-1)*ceta)+(delta*LN(speed)))+(epsilon*speed)))))</f>
        <v>1.3917276647705701</v>
      </c>
      <c r="V8315" s="8">
        <f t="shared" si="291"/>
        <v>86</v>
      </c>
    </row>
    <row r="8316" spans="1:28">
      <c r="A8316" s="34" t="s">
        <v>19</v>
      </c>
      <c r="B8316" s="34" t="s">
        <v>73</v>
      </c>
      <c r="C8316" s="5" t="s">
        <v>170</v>
      </c>
      <c r="D8316" s="35" t="s">
        <v>89</v>
      </c>
      <c r="E8316" s="36" t="s">
        <v>14</v>
      </c>
      <c r="F8316" s="37">
        <v>0</v>
      </c>
      <c r="G8316" s="38">
        <v>0.02</v>
      </c>
      <c r="H8316" s="34">
        <v>0.99313440380686124</v>
      </c>
      <c r="I8316" s="35">
        <v>1.4204885427140022</v>
      </c>
      <c r="J8316" s="35">
        <v>0.53158453316246534</v>
      </c>
      <c r="K8316" s="35">
        <v>-3.9665696056118433E-3</v>
      </c>
      <c r="L8316" s="35">
        <v>0</v>
      </c>
      <c r="M8316" s="35">
        <v>0</v>
      </c>
      <c r="N8316" s="35">
        <v>0</v>
      </c>
      <c r="O8316" s="35">
        <v>0</v>
      </c>
      <c r="P8316" s="36">
        <v>12</v>
      </c>
      <c r="Q8316" s="37">
        <v>86</v>
      </c>
      <c r="R8316" s="36">
        <v>5</v>
      </c>
      <c r="S8316" s="39">
        <f t="shared" si="290"/>
        <v>86</v>
      </c>
      <c r="T8316" s="34" t="s">
        <v>36</v>
      </c>
      <c r="U8316" s="12">
        <f>(1/(((ceta*(speed^2))+(beta*speed))+alpha))</f>
        <v>5.6179745008282857E-2</v>
      </c>
      <c r="V8316" s="8">
        <f t="shared" si="291"/>
        <v>86</v>
      </c>
    </row>
    <row r="8317" spans="1:28">
      <c r="A8317" s="34" t="s">
        <v>19</v>
      </c>
      <c r="B8317" s="34" t="s">
        <v>73</v>
      </c>
      <c r="C8317" s="5" t="s">
        <v>171</v>
      </c>
      <c r="D8317" s="35" t="s">
        <v>89</v>
      </c>
      <c r="E8317" s="36" t="s">
        <v>14</v>
      </c>
      <c r="F8317" s="37">
        <v>0</v>
      </c>
      <c r="G8317" s="38">
        <v>0.02</v>
      </c>
      <c r="H8317" s="34">
        <v>0.99818954288245354</v>
      </c>
      <c r="I8317" s="35">
        <v>5.4159254698368869E-5</v>
      </c>
      <c r="J8317" s="35">
        <v>1.1020887958884851</v>
      </c>
      <c r="K8317" s="35">
        <v>0.46291471781947446</v>
      </c>
      <c r="L8317" s="35">
        <v>-0.78142257785495772</v>
      </c>
      <c r="M8317" s="35">
        <v>0</v>
      </c>
      <c r="N8317" s="35">
        <v>0</v>
      </c>
      <c r="O8317" s="35">
        <v>0</v>
      </c>
      <c r="P8317" s="36">
        <v>12</v>
      </c>
      <c r="Q8317" s="37">
        <v>86</v>
      </c>
      <c r="R8317" s="36">
        <v>1</v>
      </c>
      <c r="S8317" s="39">
        <f t="shared" si="290"/>
        <v>86</v>
      </c>
      <c r="T8317" s="34" t="s">
        <v>30</v>
      </c>
      <c r="U8317" s="12">
        <f>((alpha*(speed^beta))+(ceta*(speed^delta)))</f>
        <v>2.1590252182507173E-2</v>
      </c>
      <c r="V8317" s="8">
        <f t="shared" si="291"/>
        <v>86</v>
      </c>
      <c r="AB8317" s="41"/>
    </row>
    <row r="8318" spans="1:28">
      <c r="A8318" s="34" t="s">
        <v>19</v>
      </c>
      <c r="B8318" s="34" t="s">
        <v>73</v>
      </c>
      <c r="C8318" s="5" t="s">
        <v>170</v>
      </c>
      <c r="D8318" s="35" t="s">
        <v>89</v>
      </c>
      <c r="E8318" s="36" t="s">
        <v>18</v>
      </c>
      <c r="F8318" s="37">
        <v>0</v>
      </c>
      <c r="G8318" s="38">
        <v>0.02</v>
      </c>
      <c r="H8318" s="34">
        <v>0.98085486563581259</v>
      </c>
      <c r="I8318" s="35">
        <v>0.35595890224050125</v>
      </c>
      <c r="J8318" s="35">
        <v>1.0096903812569404</v>
      </c>
      <c r="K8318" s="35">
        <v>-0.64983050705855638</v>
      </c>
      <c r="L8318" s="35">
        <v>0</v>
      </c>
      <c r="M8318" s="35">
        <v>0</v>
      </c>
      <c r="N8318" s="35">
        <v>0</v>
      </c>
      <c r="O8318" s="35">
        <v>0</v>
      </c>
      <c r="P8318" s="36">
        <v>12</v>
      </c>
      <c r="Q8318" s="37">
        <v>86</v>
      </c>
      <c r="R8318" s="36">
        <v>0</v>
      </c>
      <c r="S8318" s="39">
        <f t="shared" si="290"/>
        <v>86</v>
      </c>
      <c r="T8318" s="34" t="s">
        <v>29</v>
      </c>
      <c r="U8318" s="12">
        <f>((alpha*(beta^speed))*(speed^ceta))</f>
        <v>4.5132623959314798E-2</v>
      </c>
      <c r="V8318" s="8">
        <f t="shared" si="291"/>
        <v>86</v>
      </c>
      <c r="AB8318" s="41"/>
    </row>
    <row r="8319" spans="1:28">
      <c r="A8319" s="34" t="s">
        <v>19</v>
      </c>
      <c r="B8319" s="34" t="s">
        <v>73</v>
      </c>
      <c r="C8319" s="5" t="s">
        <v>171</v>
      </c>
      <c r="D8319" s="35" t="s">
        <v>89</v>
      </c>
      <c r="E8319" s="36" t="s">
        <v>18</v>
      </c>
      <c r="F8319" s="37">
        <v>0</v>
      </c>
      <c r="G8319" s="38">
        <v>0.02</v>
      </c>
      <c r="H8319" s="34">
        <v>0.9693989315431969</v>
      </c>
      <c r="I8319" s="35">
        <v>-9.1627313754723758E-3</v>
      </c>
      <c r="J8319" s="35">
        <v>0.75194165765512222</v>
      </c>
      <c r="K8319" s="35">
        <v>-4.0099725238921949E-3</v>
      </c>
      <c r="L8319" s="35">
        <v>0</v>
      </c>
      <c r="M8319" s="35">
        <v>0</v>
      </c>
      <c r="N8319" s="35">
        <v>0</v>
      </c>
      <c r="O8319" s="35">
        <v>0</v>
      </c>
      <c r="P8319" s="36">
        <v>12</v>
      </c>
      <c r="Q8319" s="37">
        <v>86</v>
      </c>
      <c r="R8319" s="36">
        <v>5</v>
      </c>
      <c r="S8319" s="39">
        <f t="shared" si="290"/>
        <v>86</v>
      </c>
      <c r="T8319" s="34" t="s">
        <v>36</v>
      </c>
      <c r="U8319" s="12">
        <f>(1/(((ceta*(speed^2))+(beta*speed))+alpha))</f>
        <v>2.8571377110085866E-2</v>
      </c>
      <c r="V8319" s="8">
        <f t="shared" si="291"/>
        <v>86</v>
      </c>
      <c r="AB8319" s="41"/>
    </row>
    <row r="8320" spans="1:28">
      <c r="A8320" s="34" t="s">
        <v>19</v>
      </c>
      <c r="B8320" s="34" t="s">
        <v>73</v>
      </c>
      <c r="C8320" s="5" t="s">
        <v>170</v>
      </c>
      <c r="D8320" s="35" t="s">
        <v>89</v>
      </c>
      <c r="E8320" s="36" t="s">
        <v>17</v>
      </c>
      <c r="F8320" s="37">
        <v>0</v>
      </c>
      <c r="G8320" s="38">
        <v>0.02</v>
      </c>
      <c r="H8320" s="34">
        <v>0.98339260749043589</v>
      </c>
      <c r="I8320" s="35">
        <v>1929.5449540045854</v>
      </c>
      <c r="J8320" s="35">
        <v>1.0093471889050263</v>
      </c>
      <c r="K8320" s="35">
        <v>-0.59045345243589498</v>
      </c>
      <c r="L8320" s="35">
        <v>0</v>
      </c>
      <c r="M8320" s="35">
        <v>0</v>
      </c>
      <c r="N8320" s="35">
        <v>0</v>
      </c>
      <c r="O8320" s="35">
        <v>0</v>
      </c>
      <c r="P8320" s="36">
        <v>12</v>
      </c>
      <c r="Q8320" s="37">
        <v>86</v>
      </c>
      <c r="R8320" s="36">
        <v>0</v>
      </c>
      <c r="S8320" s="39">
        <f t="shared" si="290"/>
        <v>86</v>
      </c>
      <c r="T8320" s="34" t="s">
        <v>29</v>
      </c>
      <c r="U8320" s="12">
        <f>((alpha*(beta^speed))*(speed^ceta))</f>
        <v>309.53752417694744</v>
      </c>
      <c r="V8320" s="8">
        <f t="shared" si="291"/>
        <v>86</v>
      </c>
    </row>
    <row r="8321" spans="1:28">
      <c r="A8321" s="34" t="s">
        <v>19</v>
      </c>
      <c r="B8321" s="34" t="s">
        <v>73</v>
      </c>
      <c r="C8321" s="5" t="s">
        <v>171</v>
      </c>
      <c r="D8321" s="35" t="s">
        <v>89</v>
      </c>
      <c r="E8321" s="36" t="s">
        <v>17</v>
      </c>
      <c r="F8321" s="37">
        <v>0</v>
      </c>
      <c r="G8321" s="38">
        <v>0.02</v>
      </c>
      <c r="H8321" s="34">
        <v>0.98579020797845296</v>
      </c>
      <c r="I8321" s="35">
        <v>1960.6324538132451</v>
      </c>
      <c r="J8321" s="35">
        <v>1.009549924062531</v>
      </c>
      <c r="K8321" s="35">
        <v>-0.60905885686991046</v>
      </c>
      <c r="L8321" s="35">
        <v>0</v>
      </c>
      <c r="M8321" s="35">
        <v>0</v>
      </c>
      <c r="N8321" s="35">
        <v>0</v>
      </c>
      <c r="O8321" s="35">
        <v>0</v>
      </c>
      <c r="P8321" s="36">
        <v>12</v>
      </c>
      <c r="Q8321" s="37">
        <v>86</v>
      </c>
      <c r="R8321" s="36">
        <v>0</v>
      </c>
      <c r="S8321" s="39">
        <f t="shared" si="290"/>
        <v>86</v>
      </c>
      <c r="T8321" s="34" t="s">
        <v>29</v>
      </c>
      <c r="U8321" s="12">
        <f>((alpha*(beta^speed))*(speed^ceta))</f>
        <v>294.55310891683723</v>
      </c>
      <c r="V8321" s="8">
        <f t="shared" si="291"/>
        <v>86</v>
      </c>
    </row>
    <row r="8322" spans="1:28">
      <c r="A8322" s="34" t="s">
        <v>19</v>
      </c>
      <c r="B8322" s="34" t="s">
        <v>73</v>
      </c>
      <c r="C8322" s="5" t="s">
        <v>170</v>
      </c>
      <c r="D8322" s="35" t="s">
        <v>89</v>
      </c>
      <c r="E8322" s="36" t="s">
        <v>15</v>
      </c>
      <c r="F8322" s="37">
        <v>50</v>
      </c>
      <c r="G8322" s="38">
        <v>0.02</v>
      </c>
      <c r="H8322" s="34">
        <v>0.99539290008353842</v>
      </c>
      <c r="I8322" s="35">
        <v>64.577109719802863</v>
      </c>
      <c r="J8322" s="35">
        <v>-1.8654348249922124</v>
      </c>
      <c r="K8322" s="35">
        <v>5.9442251454163735</v>
      </c>
      <c r="L8322" s="35">
        <v>-0.42453762430199959</v>
      </c>
      <c r="M8322" s="35">
        <v>0</v>
      </c>
      <c r="N8322" s="35">
        <v>0</v>
      </c>
      <c r="O8322" s="35">
        <v>0</v>
      </c>
      <c r="P8322" s="36">
        <v>12</v>
      </c>
      <c r="Q8322" s="37">
        <v>86</v>
      </c>
      <c r="R8322" s="36">
        <v>1</v>
      </c>
      <c r="S8322" s="39">
        <f t="shared" ref="S8322:S8385" si="293">V8322</f>
        <v>86</v>
      </c>
      <c r="T8322" s="34" t="s">
        <v>30</v>
      </c>
      <c r="U8322" s="12">
        <f>((alpha*(speed^beta))+(ceta*(speed^delta)))</f>
        <v>0.91297320801127069</v>
      </c>
      <c r="V8322" s="8">
        <f t="shared" ref="V8322:V8385" si="294">IF($V$1&lt;P8322,P8322,IF($V$1&gt;Q8322,Q8322,$V$1))</f>
        <v>86</v>
      </c>
    </row>
    <row r="8323" spans="1:28">
      <c r="A8323" s="34" t="s">
        <v>19</v>
      </c>
      <c r="B8323" s="34" t="s">
        <v>73</v>
      </c>
      <c r="C8323" s="5" t="s">
        <v>171</v>
      </c>
      <c r="D8323" s="35" t="s">
        <v>89</v>
      </c>
      <c r="E8323" s="36" t="s">
        <v>15</v>
      </c>
      <c r="F8323" s="37">
        <v>50</v>
      </c>
      <c r="G8323" s="38">
        <v>0.02</v>
      </c>
      <c r="H8323" s="34">
        <v>0.96997359300191932</v>
      </c>
      <c r="I8323" s="35">
        <v>-1.8508495873042656E-5</v>
      </c>
      <c r="J8323" s="35">
        <v>3.1482750920486281E-3</v>
      </c>
      <c r="K8323" s="35">
        <v>-0.18971752151562318</v>
      </c>
      <c r="L8323" s="35">
        <v>6.7977535553747401</v>
      </c>
      <c r="M8323" s="35">
        <v>0</v>
      </c>
      <c r="N8323" s="35">
        <v>0</v>
      </c>
      <c r="O8323" s="35">
        <v>0</v>
      </c>
      <c r="P8323" s="36">
        <v>12</v>
      </c>
      <c r="Q8323" s="37">
        <v>86</v>
      </c>
      <c r="R8323" s="36">
        <v>14</v>
      </c>
      <c r="S8323" s="39">
        <f t="shared" si="293"/>
        <v>86</v>
      </c>
      <c r="T8323" s="34" t="s">
        <v>51</v>
      </c>
      <c r="U8323" s="12">
        <f>(((alpha*(speed^3))+(beta*(speed^2))+(ceta*speed))+delta)</f>
        <v>1.99424943479878</v>
      </c>
      <c r="V8323" s="8">
        <f t="shared" si="294"/>
        <v>86</v>
      </c>
    </row>
    <row r="8324" spans="1:28">
      <c r="A8324" s="34" t="s">
        <v>19</v>
      </c>
      <c r="B8324" s="34" t="s">
        <v>73</v>
      </c>
      <c r="C8324" s="5" t="s">
        <v>170</v>
      </c>
      <c r="D8324" s="35" t="s">
        <v>89</v>
      </c>
      <c r="E8324" s="36" t="s">
        <v>16</v>
      </c>
      <c r="F8324" s="37">
        <v>50</v>
      </c>
      <c r="G8324" s="38">
        <v>0.02</v>
      </c>
      <c r="H8324" s="34">
        <v>0.97990630180704363</v>
      </c>
      <c r="I8324" s="35">
        <v>1992.9290866551046</v>
      </c>
      <c r="J8324" s="35">
        <v>-3.4333916431061753</v>
      </c>
      <c r="K8324" s="35">
        <v>12.741759485997999</v>
      </c>
      <c r="L8324" s="35">
        <v>-0.24649690985323233</v>
      </c>
      <c r="M8324" s="35">
        <v>0</v>
      </c>
      <c r="N8324" s="35">
        <v>0</v>
      </c>
      <c r="O8324" s="35">
        <v>0</v>
      </c>
      <c r="P8324" s="36">
        <v>12</v>
      </c>
      <c r="Q8324" s="37">
        <v>86</v>
      </c>
      <c r="R8324" s="36">
        <v>1</v>
      </c>
      <c r="S8324" s="39">
        <f t="shared" si="293"/>
        <v>86</v>
      </c>
      <c r="T8324" s="34" t="s">
        <v>30</v>
      </c>
      <c r="U8324" s="12">
        <f>((alpha*(speed^beta))+(ceta*(speed^delta)))</f>
        <v>4.2503819849429254</v>
      </c>
      <c r="V8324" s="8">
        <f t="shared" si="294"/>
        <v>86</v>
      </c>
    </row>
    <row r="8325" spans="1:28">
      <c r="A8325" s="34" t="s">
        <v>19</v>
      </c>
      <c r="B8325" s="34" t="s">
        <v>73</v>
      </c>
      <c r="C8325" s="5" t="s">
        <v>171</v>
      </c>
      <c r="D8325" s="35" t="s">
        <v>89</v>
      </c>
      <c r="E8325" s="36" t="s">
        <v>16</v>
      </c>
      <c r="F8325" s="37">
        <v>50</v>
      </c>
      <c r="G8325" s="38">
        <v>0.02</v>
      </c>
      <c r="H8325" s="34">
        <v>0.99824617822385719</v>
      </c>
      <c r="I8325" s="35">
        <v>2.0376938704975411</v>
      </c>
      <c r="J8325" s="35">
        <v>40.275750565189099</v>
      </c>
      <c r="K8325" s="35">
        <v>2.8438233223173195</v>
      </c>
      <c r="L8325" s="35">
        <v>0.87650640081076103</v>
      </c>
      <c r="M8325" s="35">
        <v>9.5231195720770836E-2</v>
      </c>
      <c r="N8325" s="35">
        <v>0</v>
      </c>
      <c r="O8325" s="35">
        <v>0</v>
      </c>
      <c r="P8325" s="36">
        <v>12</v>
      </c>
      <c r="Q8325" s="37">
        <v>86</v>
      </c>
      <c r="R8325" s="36">
        <v>10</v>
      </c>
      <c r="S8325" s="39">
        <f t="shared" si="293"/>
        <v>86</v>
      </c>
      <c r="T8325" s="34" t="s">
        <v>44</v>
      </c>
      <c r="U8325" s="12">
        <f>(alpha+(beta/(1+EXP((((-1)*ceta)+(delta*LN(speed)))+(epsilon*speed)))))</f>
        <v>2.0415632158828569</v>
      </c>
      <c r="V8325" s="8">
        <f t="shared" si="294"/>
        <v>86</v>
      </c>
    </row>
    <row r="8326" spans="1:28">
      <c r="A8326" s="34" t="s">
        <v>19</v>
      </c>
      <c r="B8326" s="34" t="s">
        <v>73</v>
      </c>
      <c r="C8326" s="5" t="s">
        <v>170</v>
      </c>
      <c r="D8326" s="35" t="s">
        <v>89</v>
      </c>
      <c r="E8326" s="36" t="s">
        <v>14</v>
      </c>
      <c r="F8326" s="37">
        <v>50</v>
      </c>
      <c r="G8326" s="38">
        <v>0.02</v>
      </c>
      <c r="H8326" s="34">
        <v>0.98972319613311532</v>
      </c>
      <c r="I8326" s="35">
        <v>0.80650526581966986</v>
      </c>
      <c r="J8326" s="35">
        <v>1.0079943946479208</v>
      </c>
      <c r="K8326" s="35">
        <v>-0.70486217118416061</v>
      </c>
      <c r="L8326" s="35">
        <v>0</v>
      </c>
      <c r="M8326" s="35">
        <v>0</v>
      </c>
      <c r="N8326" s="35">
        <v>0</v>
      </c>
      <c r="O8326" s="35">
        <v>0</v>
      </c>
      <c r="P8326" s="36">
        <v>12</v>
      </c>
      <c r="Q8326" s="37">
        <v>86</v>
      </c>
      <c r="R8326" s="36">
        <v>0</v>
      </c>
      <c r="S8326" s="39">
        <f t="shared" si="293"/>
        <v>86</v>
      </c>
      <c r="T8326" s="34" t="s">
        <v>29</v>
      </c>
      <c r="U8326" s="12">
        <f>((alpha*(beta^speed))*(speed^ceta))</f>
        <v>6.9254898180813595E-2</v>
      </c>
      <c r="V8326" s="8">
        <f t="shared" si="294"/>
        <v>86</v>
      </c>
    </row>
    <row r="8327" spans="1:28">
      <c r="A8327" s="34" t="s">
        <v>19</v>
      </c>
      <c r="B8327" s="34" t="s">
        <v>73</v>
      </c>
      <c r="C8327" s="5" t="s">
        <v>171</v>
      </c>
      <c r="D8327" s="35" t="s">
        <v>89</v>
      </c>
      <c r="E8327" s="36" t="s">
        <v>14</v>
      </c>
      <c r="F8327" s="37">
        <v>50</v>
      </c>
      <c r="G8327" s="38">
        <v>0.02</v>
      </c>
      <c r="H8327" s="34">
        <v>0.99359656810007868</v>
      </c>
      <c r="I8327" s="35">
        <v>4.7805460299968026</v>
      </c>
      <c r="J8327" s="35">
        <v>0.84256271575107522</v>
      </c>
      <c r="K8327" s="35">
        <v>-6.5117575966089584E-3</v>
      </c>
      <c r="L8327" s="35">
        <v>0</v>
      </c>
      <c r="M8327" s="35">
        <v>0</v>
      </c>
      <c r="N8327" s="35">
        <v>0</v>
      </c>
      <c r="O8327" s="35">
        <v>0</v>
      </c>
      <c r="P8327" s="36">
        <v>12</v>
      </c>
      <c r="Q8327" s="37">
        <v>86</v>
      </c>
      <c r="R8327" s="36">
        <v>5</v>
      </c>
      <c r="S8327" s="39">
        <f t="shared" si="293"/>
        <v>86</v>
      </c>
      <c r="T8327" s="34" t="s">
        <v>36</v>
      </c>
      <c r="U8327" s="12">
        <f>(1/(((ceta*(speed^2))+(beta*speed))+alpha))</f>
        <v>3.438791863826747E-2</v>
      </c>
      <c r="V8327" s="8">
        <f t="shared" si="294"/>
        <v>86</v>
      </c>
      <c r="AB8327" s="41"/>
    </row>
    <row r="8328" spans="1:28">
      <c r="A8328" s="34" t="s">
        <v>19</v>
      </c>
      <c r="B8328" s="34" t="s">
        <v>73</v>
      </c>
      <c r="C8328" s="5" t="s">
        <v>170</v>
      </c>
      <c r="D8328" s="35" t="s">
        <v>89</v>
      </c>
      <c r="E8328" s="36" t="s">
        <v>18</v>
      </c>
      <c r="F8328" s="37">
        <v>50</v>
      </c>
      <c r="G8328" s="38">
        <v>0.02</v>
      </c>
      <c r="H8328" s="34">
        <v>0.97979969248693333</v>
      </c>
      <c r="I8328" s="35">
        <v>-2.8711164519687102E-7</v>
      </c>
      <c r="J8328" s="35">
        <v>5.1114934044625897E-5</v>
      </c>
      <c r="K8328" s="35">
        <v>-3.2692017340521704E-3</v>
      </c>
      <c r="L8328" s="35">
        <v>0.12966416304517858</v>
      </c>
      <c r="M8328" s="35">
        <v>0</v>
      </c>
      <c r="N8328" s="35">
        <v>0</v>
      </c>
      <c r="O8328" s="35">
        <v>0</v>
      </c>
      <c r="P8328" s="36">
        <v>12</v>
      </c>
      <c r="Q8328" s="37">
        <v>86</v>
      </c>
      <c r="R8328" s="36">
        <v>14</v>
      </c>
      <c r="S8328" s="39">
        <f t="shared" si="293"/>
        <v>86</v>
      </c>
      <c r="T8328" s="34" t="s">
        <v>51</v>
      </c>
      <c r="U8328" s="12">
        <f>(((alpha*(speed^3))+(beta*(speed^2))+(ceta*speed))+delta)</f>
        <v>4.3939781513404053E-2</v>
      </c>
      <c r="V8328" s="8">
        <f t="shared" si="294"/>
        <v>86</v>
      </c>
      <c r="AB8328" s="41"/>
    </row>
    <row r="8329" spans="1:28">
      <c r="A8329" s="34" t="s">
        <v>19</v>
      </c>
      <c r="B8329" s="34" t="s">
        <v>73</v>
      </c>
      <c r="C8329" s="5" t="s">
        <v>171</v>
      </c>
      <c r="D8329" s="35" t="s">
        <v>89</v>
      </c>
      <c r="E8329" s="36" t="s">
        <v>18</v>
      </c>
      <c r="F8329" s="37">
        <v>50</v>
      </c>
      <c r="G8329" s="38">
        <v>0.02</v>
      </c>
      <c r="H8329" s="34">
        <v>0.96845446081364461</v>
      </c>
      <c r="I8329" s="35">
        <v>-7.3648364861361887E-7</v>
      </c>
      <c r="J8329" s="35">
        <v>1.3568613603866505E-4</v>
      </c>
      <c r="K8329" s="35">
        <v>-8.4002927942469323E-3</v>
      </c>
      <c r="L8329" s="35">
        <v>0.21790261895929272</v>
      </c>
      <c r="M8329" s="35">
        <v>0</v>
      </c>
      <c r="N8329" s="35">
        <v>0</v>
      </c>
      <c r="O8329" s="35">
        <v>0</v>
      </c>
      <c r="P8329" s="36">
        <v>12</v>
      </c>
      <c r="Q8329" s="37">
        <v>86</v>
      </c>
      <c r="R8329" s="36">
        <v>14</v>
      </c>
      <c r="S8329" s="39">
        <f t="shared" si="293"/>
        <v>86</v>
      </c>
      <c r="T8329" s="34" t="s">
        <v>51</v>
      </c>
      <c r="U8329" s="12">
        <f>(((alpha*(speed^3))+(beta*(speed^2))+(ceta*speed))+delta)</f>
        <v>3.0567257193439307E-2</v>
      </c>
      <c r="V8329" s="8">
        <f t="shared" si="294"/>
        <v>86</v>
      </c>
      <c r="AB8329" s="41"/>
    </row>
    <row r="8330" spans="1:28">
      <c r="A8330" s="34" t="s">
        <v>19</v>
      </c>
      <c r="B8330" s="34" t="s">
        <v>73</v>
      </c>
      <c r="C8330" s="5" t="s">
        <v>170</v>
      </c>
      <c r="D8330" s="35" t="s">
        <v>89</v>
      </c>
      <c r="E8330" s="36" t="s">
        <v>17</v>
      </c>
      <c r="F8330" s="37">
        <v>50</v>
      </c>
      <c r="G8330" s="38">
        <v>0.02</v>
      </c>
      <c r="H8330" s="34">
        <v>0.96685561631924521</v>
      </c>
      <c r="I8330" s="35">
        <v>1710.3722983617449</v>
      </c>
      <c r="J8330" s="35">
        <v>1.0061309011945858</v>
      </c>
      <c r="K8330" s="35">
        <v>-0.42831274874177677</v>
      </c>
      <c r="L8330" s="35">
        <v>0</v>
      </c>
      <c r="M8330" s="35">
        <v>0</v>
      </c>
      <c r="N8330" s="35">
        <v>0</v>
      </c>
      <c r="O8330" s="35">
        <v>0</v>
      </c>
      <c r="P8330" s="36">
        <v>12</v>
      </c>
      <c r="Q8330" s="37">
        <v>86</v>
      </c>
      <c r="R8330" s="36">
        <v>0</v>
      </c>
      <c r="S8330" s="39">
        <f t="shared" si="293"/>
        <v>86</v>
      </c>
      <c r="T8330" s="34" t="s">
        <v>29</v>
      </c>
      <c r="U8330" s="12">
        <f>((alpha*(beta^speed))*(speed^ceta))</f>
        <v>429.34483476511912</v>
      </c>
      <c r="V8330" s="8">
        <f t="shared" si="294"/>
        <v>86</v>
      </c>
    </row>
    <row r="8331" spans="1:28">
      <c r="A8331" s="34" t="s">
        <v>19</v>
      </c>
      <c r="B8331" s="34" t="s">
        <v>73</v>
      </c>
      <c r="C8331" s="5" t="s">
        <v>171</v>
      </c>
      <c r="D8331" s="35" t="s">
        <v>89</v>
      </c>
      <c r="E8331" s="36" t="s">
        <v>17</v>
      </c>
      <c r="F8331" s="37">
        <v>50</v>
      </c>
      <c r="G8331" s="38">
        <v>0.02</v>
      </c>
      <c r="H8331" s="34">
        <v>0.96617570134545971</v>
      </c>
      <c r="I8331" s="35">
        <v>1756.6118899746302</v>
      </c>
      <c r="J8331" s="35">
        <v>1.0068164826708352</v>
      </c>
      <c r="K8331" s="35">
        <v>-0.4554693009864576</v>
      </c>
      <c r="L8331" s="35">
        <v>0</v>
      </c>
      <c r="M8331" s="35">
        <v>0</v>
      </c>
      <c r="N8331" s="35">
        <v>0</v>
      </c>
      <c r="O8331" s="35">
        <v>0</v>
      </c>
      <c r="P8331" s="36">
        <v>12</v>
      </c>
      <c r="Q8331" s="37">
        <v>86</v>
      </c>
      <c r="R8331" s="36">
        <v>0</v>
      </c>
      <c r="S8331" s="39">
        <f t="shared" si="293"/>
        <v>86</v>
      </c>
      <c r="T8331" s="34" t="s">
        <v>29</v>
      </c>
      <c r="U8331" s="12">
        <f>((alpha*(beta^speed))*(speed^ceta))</f>
        <v>414.28423367632621</v>
      </c>
      <c r="V8331" s="8">
        <f t="shared" si="294"/>
        <v>86</v>
      </c>
    </row>
    <row r="8332" spans="1:28">
      <c r="A8332" s="34" t="s">
        <v>19</v>
      </c>
      <c r="B8332" s="34" t="s">
        <v>73</v>
      </c>
      <c r="C8332" s="5" t="s">
        <v>170</v>
      </c>
      <c r="D8332" s="35" t="s">
        <v>89</v>
      </c>
      <c r="E8332" s="36" t="s">
        <v>15</v>
      </c>
      <c r="F8332" s="37">
        <v>100</v>
      </c>
      <c r="G8332" s="38">
        <v>0.02</v>
      </c>
      <c r="H8332" s="34">
        <v>0.99042617733197513</v>
      </c>
      <c r="I8332" s="35">
        <v>1.960738272270371</v>
      </c>
      <c r="J8332" s="35">
        <v>1.9978554684771199</v>
      </c>
      <c r="K8332" s="35">
        <v>-0.43646254952670649</v>
      </c>
      <c r="L8332" s="35">
        <v>0</v>
      </c>
      <c r="M8332" s="35">
        <v>0</v>
      </c>
      <c r="N8332" s="35">
        <v>0</v>
      </c>
      <c r="O8332" s="35">
        <v>0</v>
      </c>
      <c r="P8332" s="36">
        <v>12</v>
      </c>
      <c r="Q8332" s="37">
        <v>86</v>
      </c>
      <c r="R8332" s="36">
        <v>13</v>
      </c>
      <c r="S8332" s="39">
        <f t="shared" si="293"/>
        <v>86</v>
      </c>
      <c r="T8332" s="34" t="s">
        <v>50</v>
      </c>
      <c r="U8332" s="12">
        <f>EXP((alpha+(beta/speed))+(ceta*LN(speed)))</f>
        <v>1.0406165483111021</v>
      </c>
      <c r="V8332" s="8">
        <f t="shared" si="294"/>
        <v>86</v>
      </c>
    </row>
    <row r="8333" spans="1:28">
      <c r="A8333" s="34" t="s">
        <v>19</v>
      </c>
      <c r="B8333" s="34" t="s">
        <v>73</v>
      </c>
      <c r="C8333" s="5" t="s">
        <v>171</v>
      </c>
      <c r="D8333" s="35" t="s">
        <v>89</v>
      </c>
      <c r="E8333" s="36" t="s">
        <v>15</v>
      </c>
      <c r="F8333" s="37">
        <v>100</v>
      </c>
      <c r="G8333" s="38">
        <v>0.02</v>
      </c>
      <c r="H8333" s="34">
        <v>0.97117138999079911</v>
      </c>
      <c r="I8333" s="35">
        <v>14.711628519148141</v>
      </c>
      <c r="J8333" s="35">
        <v>0.99462530610960798</v>
      </c>
      <c r="K8333" s="35">
        <v>-0.34761231405852039</v>
      </c>
      <c r="L8333" s="35">
        <v>0</v>
      </c>
      <c r="M8333" s="35">
        <v>0</v>
      </c>
      <c r="N8333" s="35">
        <v>0</v>
      </c>
      <c r="O8333" s="35">
        <v>0</v>
      </c>
      <c r="P8333" s="36">
        <v>12</v>
      </c>
      <c r="Q8333" s="37">
        <v>86</v>
      </c>
      <c r="R8333" s="36">
        <v>0</v>
      </c>
      <c r="S8333" s="39">
        <f t="shared" si="293"/>
        <v>86</v>
      </c>
      <c r="T8333" s="34" t="s">
        <v>29</v>
      </c>
      <c r="U8333" s="12">
        <f>((alpha*(beta^speed))*(speed^ceta))</f>
        <v>1.9675359375682882</v>
      </c>
      <c r="V8333" s="8">
        <f t="shared" si="294"/>
        <v>86</v>
      </c>
    </row>
    <row r="8334" spans="1:28">
      <c r="A8334" s="34" t="s">
        <v>19</v>
      </c>
      <c r="B8334" s="34" t="s">
        <v>73</v>
      </c>
      <c r="C8334" s="5" t="s">
        <v>170</v>
      </c>
      <c r="D8334" s="35" t="s">
        <v>89</v>
      </c>
      <c r="E8334" s="36" t="s">
        <v>16</v>
      </c>
      <c r="F8334" s="37">
        <v>100</v>
      </c>
      <c r="G8334" s="38">
        <v>0.02</v>
      </c>
      <c r="H8334" s="34">
        <v>0.97790325659945498</v>
      </c>
      <c r="I8334" s="35">
        <v>16.709202345491121</v>
      </c>
      <c r="J8334" s="35">
        <v>0.99951797177174839</v>
      </c>
      <c r="K8334" s="35">
        <v>-0.26503081041243509</v>
      </c>
      <c r="L8334" s="35">
        <v>0</v>
      </c>
      <c r="M8334" s="35">
        <v>0</v>
      </c>
      <c r="N8334" s="35">
        <v>0</v>
      </c>
      <c r="O8334" s="35">
        <v>0</v>
      </c>
      <c r="P8334" s="36">
        <v>12</v>
      </c>
      <c r="Q8334" s="37">
        <v>86</v>
      </c>
      <c r="R8334" s="36">
        <v>0</v>
      </c>
      <c r="S8334" s="39">
        <f t="shared" si="293"/>
        <v>86</v>
      </c>
      <c r="T8334" s="34" t="s">
        <v>29</v>
      </c>
      <c r="U8334" s="12">
        <f>((alpha*(beta^speed))*(speed^ceta))</f>
        <v>4.9231861411872089</v>
      </c>
      <c r="V8334" s="8">
        <f t="shared" si="294"/>
        <v>86</v>
      </c>
    </row>
    <row r="8335" spans="1:28">
      <c r="A8335" s="34" t="s">
        <v>19</v>
      </c>
      <c r="B8335" s="34" t="s">
        <v>73</v>
      </c>
      <c r="C8335" s="5" t="s">
        <v>171</v>
      </c>
      <c r="D8335" s="35" t="s">
        <v>89</v>
      </c>
      <c r="E8335" s="36" t="s">
        <v>16</v>
      </c>
      <c r="F8335" s="37">
        <v>100</v>
      </c>
      <c r="G8335" s="38">
        <v>0.02</v>
      </c>
      <c r="H8335" s="34">
        <v>0.99890853852936212</v>
      </c>
      <c r="I8335" s="35">
        <v>4953.2697452710818</v>
      </c>
      <c r="J8335" s="35">
        <v>-2.3905584464573244</v>
      </c>
      <c r="K8335" s="35">
        <v>3.0951364413752076</v>
      </c>
      <c r="L8335" s="35">
        <v>-7.5830973980238997E-2</v>
      </c>
      <c r="M8335" s="35">
        <v>0</v>
      </c>
      <c r="N8335" s="35">
        <v>0</v>
      </c>
      <c r="O8335" s="35">
        <v>0</v>
      </c>
      <c r="P8335" s="36">
        <v>12</v>
      </c>
      <c r="Q8335" s="37">
        <v>86</v>
      </c>
      <c r="R8335" s="36">
        <v>1</v>
      </c>
      <c r="S8335" s="39">
        <f t="shared" si="293"/>
        <v>86</v>
      </c>
      <c r="T8335" s="34" t="s">
        <v>30</v>
      </c>
      <c r="U8335" s="12">
        <f>((alpha*(speed^beta))+(ceta*(speed^delta)))</f>
        <v>2.3255152342686722</v>
      </c>
      <c r="V8335" s="8">
        <f t="shared" si="294"/>
        <v>86</v>
      </c>
    </row>
    <row r="8336" spans="1:28">
      <c r="A8336" s="34" t="s">
        <v>19</v>
      </c>
      <c r="B8336" s="34" t="s">
        <v>73</v>
      </c>
      <c r="C8336" s="5" t="s">
        <v>170</v>
      </c>
      <c r="D8336" s="35" t="s">
        <v>89</v>
      </c>
      <c r="E8336" s="36" t="s">
        <v>14</v>
      </c>
      <c r="F8336" s="37">
        <v>100</v>
      </c>
      <c r="G8336" s="38">
        <v>0.02</v>
      </c>
      <c r="H8336" s="34">
        <v>0.98782221002006865</v>
      </c>
      <c r="I8336" s="35">
        <v>0.43588097267728781</v>
      </c>
      <c r="J8336" s="35">
        <v>-0.40720299723435549</v>
      </c>
      <c r="K8336" s="35">
        <v>9.9332297617565715</v>
      </c>
      <c r="L8336" s="35">
        <v>-2.690720472923259</v>
      </c>
      <c r="M8336" s="35">
        <v>0</v>
      </c>
      <c r="N8336" s="35">
        <v>0</v>
      </c>
      <c r="O8336" s="35">
        <v>0</v>
      </c>
      <c r="P8336" s="36">
        <v>12</v>
      </c>
      <c r="Q8336" s="37">
        <v>86</v>
      </c>
      <c r="R8336" s="36">
        <v>1</v>
      </c>
      <c r="S8336" s="39">
        <f t="shared" si="293"/>
        <v>86</v>
      </c>
      <c r="T8336" s="34" t="s">
        <v>30</v>
      </c>
      <c r="U8336" s="12">
        <f>((alpha*(speed^beta))+(ceta*(speed^delta)))</f>
        <v>7.1123424895976284E-2</v>
      </c>
      <c r="V8336" s="8">
        <f t="shared" si="294"/>
        <v>86</v>
      </c>
    </row>
    <row r="8337" spans="1:28">
      <c r="A8337" s="34" t="s">
        <v>19</v>
      </c>
      <c r="B8337" s="34" t="s">
        <v>73</v>
      </c>
      <c r="C8337" s="5" t="s">
        <v>171</v>
      </c>
      <c r="D8337" s="35" t="s">
        <v>89</v>
      </c>
      <c r="E8337" s="36" t="s">
        <v>14</v>
      </c>
      <c r="F8337" s="37">
        <v>100</v>
      </c>
      <c r="G8337" s="38">
        <v>0.02</v>
      </c>
      <c r="H8337" s="34">
        <v>0.98984561369271473</v>
      </c>
      <c r="I8337" s="35">
        <v>5.800262649057939</v>
      </c>
      <c r="J8337" s="35">
        <v>0.62913958557632033</v>
      </c>
      <c r="K8337" s="35">
        <v>-5.0799712659137138E-3</v>
      </c>
      <c r="L8337" s="35">
        <v>0</v>
      </c>
      <c r="M8337" s="35">
        <v>0</v>
      </c>
      <c r="N8337" s="35">
        <v>0</v>
      </c>
      <c r="O8337" s="35">
        <v>0</v>
      </c>
      <c r="P8337" s="36">
        <v>12</v>
      </c>
      <c r="Q8337" s="37">
        <v>86</v>
      </c>
      <c r="R8337" s="36">
        <v>5</v>
      </c>
      <c r="S8337" s="39">
        <f t="shared" si="293"/>
        <v>86</v>
      </c>
      <c r="T8337" s="34" t="s">
        <v>36</v>
      </c>
      <c r="U8337" s="12">
        <f>(1/(((ceta*(speed^2))+(beta*speed))+alpha))</f>
        <v>4.4773180025158288E-2</v>
      </c>
      <c r="V8337" s="8">
        <f t="shared" si="294"/>
        <v>86</v>
      </c>
    </row>
    <row r="8338" spans="1:28">
      <c r="A8338" s="34" t="s">
        <v>19</v>
      </c>
      <c r="B8338" s="34" t="s">
        <v>73</v>
      </c>
      <c r="C8338" s="5" t="s">
        <v>170</v>
      </c>
      <c r="D8338" s="35" t="s">
        <v>89</v>
      </c>
      <c r="E8338" s="36" t="s">
        <v>18</v>
      </c>
      <c r="F8338" s="37">
        <v>100</v>
      </c>
      <c r="G8338" s="38">
        <v>0.02</v>
      </c>
      <c r="H8338" s="34">
        <v>0.98116255662757501</v>
      </c>
      <c r="I8338" s="35">
        <v>0.24315173287254735</v>
      </c>
      <c r="J8338" s="35">
        <v>0.99506506339701173</v>
      </c>
      <c r="K8338" s="35">
        <v>-0.28576859529456933</v>
      </c>
      <c r="L8338" s="35">
        <v>0</v>
      </c>
      <c r="M8338" s="35">
        <v>0</v>
      </c>
      <c r="N8338" s="35">
        <v>0</v>
      </c>
      <c r="O8338" s="35">
        <v>0</v>
      </c>
      <c r="P8338" s="36">
        <v>12</v>
      </c>
      <c r="Q8338" s="37">
        <v>86</v>
      </c>
      <c r="R8338" s="36">
        <v>0</v>
      </c>
      <c r="S8338" s="39">
        <f t="shared" si="293"/>
        <v>86</v>
      </c>
      <c r="T8338" s="34" t="s">
        <v>29</v>
      </c>
      <c r="U8338" s="12">
        <f>((alpha*(beta^speed))*(speed^ceta))</f>
        <v>4.449237753251379E-2</v>
      </c>
      <c r="V8338" s="8">
        <f t="shared" si="294"/>
        <v>86</v>
      </c>
      <c r="AB8338" s="41"/>
    </row>
    <row r="8339" spans="1:28">
      <c r="A8339" s="34" t="s">
        <v>19</v>
      </c>
      <c r="B8339" s="34" t="s">
        <v>73</v>
      </c>
      <c r="C8339" s="5" t="s">
        <v>171</v>
      </c>
      <c r="D8339" s="35" t="s">
        <v>89</v>
      </c>
      <c r="E8339" s="36" t="s">
        <v>18</v>
      </c>
      <c r="F8339" s="37">
        <v>100</v>
      </c>
      <c r="G8339" s="38">
        <v>0.02</v>
      </c>
      <c r="H8339" s="34">
        <v>0.97451205921478201</v>
      </c>
      <c r="I8339" s="35">
        <v>-5.9644137514615794E-7</v>
      </c>
      <c r="J8339" s="35">
        <v>1.1797590317635155E-4</v>
      </c>
      <c r="K8339" s="35">
        <v>-8.0741397317434394E-3</v>
      </c>
      <c r="L8339" s="35">
        <v>0.23191656786348447</v>
      </c>
      <c r="M8339" s="35">
        <v>0</v>
      </c>
      <c r="N8339" s="35">
        <v>0</v>
      </c>
      <c r="O8339" s="35">
        <v>0</v>
      </c>
      <c r="P8339" s="36">
        <v>12</v>
      </c>
      <c r="Q8339" s="37">
        <v>86</v>
      </c>
      <c r="R8339" s="36">
        <v>14</v>
      </c>
      <c r="S8339" s="39">
        <f t="shared" si="293"/>
        <v>86</v>
      </c>
      <c r="T8339" s="34" t="s">
        <v>51</v>
      </c>
      <c r="U8339" s="12">
        <f>(((alpha*(speed^3))+(beta*(speed^2))+(ceta*speed))+delta)</f>
        <v>3.0720215515880056E-2</v>
      </c>
      <c r="V8339" s="8">
        <f t="shared" si="294"/>
        <v>86</v>
      </c>
    </row>
    <row r="8340" spans="1:28">
      <c r="A8340" s="34" t="s">
        <v>19</v>
      </c>
      <c r="B8340" s="34" t="s">
        <v>73</v>
      </c>
      <c r="C8340" s="5" t="s">
        <v>170</v>
      </c>
      <c r="D8340" s="35" t="s">
        <v>89</v>
      </c>
      <c r="E8340" s="36" t="s">
        <v>17</v>
      </c>
      <c r="F8340" s="37">
        <v>100</v>
      </c>
      <c r="G8340" s="38">
        <v>0.02</v>
      </c>
      <c r="H8340" s="34">
        <v>0.95559728468771832</v>
      </c>
      <c r="I8340" s="35">
        <v>-1.1426283014055424E-3</v>
      </c>
      <c r="J8340" s="35">
        <v>0.23856357507990941</v>
      </c>
      <c r="K8340" s="35">
        <v>-16.71265470392229</v>
      </c>
      <c r="L8340" s="35">
        <v>936.08056561794524</v>
      </c>
      <c r="M8340" s="35">
        <v>0</v>
      </c>
      <c r="N8340" s="35">
        <v>0</v>
      </c>
      <c r="O8340" s="35">
        <v>0</v>
      </c>
      <c r="P8340" s="36">
        <v>12</v>
      </c>
      <c r="Q8340" s="37">
        <v>86</v>
      </c>
      <c r="R8340" s="36">
        <v>14</v>
      </c>
      <c r="S8340" s="39">
        <f t="shared" si="293"/>
        <v>86</v>
      </c>
      <c r="T8340" s="34" t="s">
        <v>51</v>
      </c>
      <c r="U8340" s="12">
        <f>(((alpha*(speed^3))+(beta*(speed^2))+(ceta*speed))+delta)</f>
        <v>536.43287549283491</v>
      </c>
      <c r="V8340" s="8">
        <f t="shared" si="294"/>
        <v>86</v>
      </c>
    </row>
    <row r="8341" spans="1:28">
      <c r="A8341" s="34" t="s">
        <v>19</v>
      </c>
      <c r="B8341" s="34" t="s">
        <v>73</v>
      </c>
      <c r="C8341" s="5" t="s">
        <v>171</v>
      </c>
      <c r="D8341" s="35" t="s">
        <v>89</v>
      </c>
      <c r="E8341" s="36" t="s">
        <v>17</v>
      </c>
      <c r="F8341" s="37">
        <v>100</v>
      </c>
      <c r="G8341" s="38">
        <v>0.02</v>
      </c>
      <c r="H8341" s="34">
        <v>0.94861782923951699</v>
      </c>
      <c r="I8341" s="35">
        <v>1747.9050409790798</v>
      </c>
      <c r="J8341" s="35">
        <v>1.004913927006601</v>
      </c>
      <c r="K8341" s="35">
        <v>-0.36376242330771169</v>
      </c>
      <c r="L8341" s="35">
        <v>0</v>
      </c>
      <c r="M8341" s="35">
        <v>0</v>
      </c>
      <c r="N8341" s="35">
        <v>0</v>
      </c>
      <c r="O8341" s="35">
        <v>0</v>
      </c>
      <c r="P8341" s="36">
        <v>12</v>
      </c>
      <c r="Q8341" s="37">
        <v>86</v>
      </c>
      <c r="R8341" s="36">
        <v>0</v>
      </c>
      <c r="S8341" s="39">
        <f t="shared" si="293"/>
        <v>86</v>
      </c>
      <c r="T8341" s="34" t="s">
        <v>29</v>
      </c>
      <c r="U8341" s="12">
        <f>((alpha*(beta^speed))*(speed^ceta))</f>
        <v>527.11137710214837</v>
      </c>
      <c r="V8341" s="8">
        <f t="shared" si="294"/>
        <v>86</v>
      </c>
    </row>
    <row r="8342" spans="1:28">
      <c r="A8342" s="34" t="s">
        <v>19</v>
      </c>
      <c r="B8342" s="34" t="s">
        <v>73</v>
      </c>
      <c r="C8342" s="5" t="s">
        <v>170</v>
      </c>
      <c r="D8342" s="35" t="s">
        <v>89</v>
      </c>
      <c r="E8342" s="36" t="s">
        <v>15</v>
      </c>
      <c r="F8342" s="37">
        <v>0</v>
      </c>
      <c r="G8342" s="38">
        <v>0.04</v>
      </c>
      <c r="H8342" s="34">
        <v>0.99454091475177275</v>
      </c>
      <c r="I8342" s="35">
        <v>1.323465810515664</v>
      </c>
      <c r="J8342" s="35">
        <v>5.9294439229901581</v>
      </c>
      <c r="K8342" s="35">
        <v>-0.31558987044423858</v>
      </c>
      <c r="L8342" s="35">
        <v>0</v>
      </c>
      <c r="M8342" s="35">
        <v>0</v>
      </c>
      <c r="N8342" s="35">
        <v>0</v>
      </c>
      <c r="O8342" s="35">
        <v>0</v>
      </c>
      <c r="P8342" s="36">
        <v>12</v>
      </c>
      <c r="Q8342" s="37">
        <v>86</v>
      </c>
      <c r="R8342" s="36">
        <v>13</v>
      </c>
      <c r="S8342" s="39">
        <f t="shared" si="293"/>
        <v>86</v>
      </c>
      <c r="T8342" s="34" t="s">
        <v>50</v>
      </c>
      <c r="U8342" s="12">
        <f>EXP((alpha+(beta/speed))+(ceta*LN(speed)))</f>
        <v>0.98675445141385298</v>
      </c>
      <c r="V8342" s="8">
        <f t="shared" si="294"/>
        <v>86</v>
      </c>
    </row>
    <row r="8343" spans="1:28">
      <c r="A8343" s="34" t="s">
        <v>19</v>
      </c>
      <c r="B8343" s="34" t="s">
        <v>73</v>
      </c>
      <c r="C8343" s="5" t="s">
        <v>171</v>
      </c>
      <c r="D8343" s="35" t="s">
        <v>89</v>
      </c>
      <c r="E8343" s="36" t="s">
        <v>15</v>
      </c>
      <c r="F8343" s="37">
        <v>0</v>
      </c>
      <c r="G8343" s="38">
        <v>0.04</v>
      </c>
      <c r="H8343" s="34">
        <v>0.93481403384029427</v>
      </c>
      <c r="I8343" s="35">
        <v>-2.3213991647441628E-5</v>
      </c>
      <c r="J8343" s="35">
        <v>3.4936264950451027E-3</v>
      </c>
      <c r="K8343" s="35">
        <v>-0.18079025955688888</v>
      </c>
      <c r="L8343" s="35">
        <v>6.4992941125205803</v>
      </c>
      <c r="M8343" s="35">
        <v>0</v>
      </c>
      <c r="N8343" s="35">
        <v>0</v>
      </c>
      <c r="O8343" s="35">
        <v>0</v>
      </c>
      <c r="P8343" s="36">
        <v>12</v>
      </c>
      <c r="Q8343" s="37">
        <v>86</v>
      </c>
      <c r="R8343" s="36">
        <v>14</v>
      </c>
      <c r="S8343" s="39">
        <f t="shared" si="293"/>
        <v>86</v>
      </c>
      <c r="T8343" s="34" t="s">
        <v>51</v>
      </c>
      <c r="U8343" s="12">
        <f>(((alpha*(speed^3))+(beta*(speed^2))+(ceta*speed))+delta)</f>
        <v>2.0247946766765832</v>
      </c>
      <c r="V8343" s="8">
        <f t="shared" si="294"/>
        <v>86</v>
      </c>
    </row>
    <row r="8344" spans="1:28">
      <c r="A8344" s="34" t="s">
        <v>19</v>
      </c>
      <c r="B8344" s="34" t="s">
        <v>73</v>
      </c>
      <c r="C8344" s="5" t="s">
        <v>170</v>
      </c>
      <c r="D8344" s="35" t="s">
        <v>89</v>
      </c>
      <c r="E8344" s="36" t="s">
        <v>16</v>
      </c>
      <c r="F8344" s="37">
        <v>0</v>
      </c>
      <c r="G8344" s="38">
        <v>0.04</v>
      </c>
      <c r="H8344" s="34">
        <v>0.96264871774966276</v>
      </c>
      <c r="I8344" s="35">
        <v>306.54648642924167</v>
      </c>
      <c r="J8344" s="35">
        <v>-2.4020038474104566</v>
      </c>
      <c r="K8344" s="35">
        <v>9.4508128315046616</v>
      </c>
      <c r="L8344" s="35">
        <v>-0.15577872894579595</v>
      </c>
      <c r="M8344" s="35">
        <v>0</v>
      </c>
      <c r="N8344" s="35">
        <v>0</v>
      </c>
      <c r="O8344" s="35">
        <v>0</v>
      </c>
      <c r="P8344" s="36">
        <v>12</v>
      </c>
      <c r="Q8344" s="37">
        <v>86</v>
      </c>
      <c r="R8344" s="36">
        <v>1</v>
      </c>
      <c r="S8344" s="39">
        <f t="shared" si="293"/>
        <v>86</v>
      </c>
      <c r="T8344" s="34" t="s">
        <v>30</v>
      </c>
      <c r="U8344" s="12">
        <f>((alpha*(speed^beta))+(ceta*(speed^delta)))</f>
        <v>4.7288010074388493</v>
      </c>
      <c r="V8344" s="8">
        <f t="shared" si="294"/>
        <v>86</v>
      </c>
    </row>
    <row r="8345" spans="1:28">
      <c r="A8345" s="34" t="s">
        <v>19</v>
      </c>
      <c r="B8345" s="34" t="s">
        <v>73</v>
      </c>
      <c r="C8345" s="5" t="s">
        <v>171</v>
      </c>
      <c r="D8345" s="35" t="s">
        <v>89</v>
      </c>
      <c r="E8345" s="36" t="s">
        <v>16</v>
      </c>
      <c r="F8345" s="37">
        <v>0</v>
      </c>
      <c r="G8345" s="38">
        <v>0.04</v>
      </c>
      <c r="H8345" s="34">
        <v>0.99861102141043445</v>
      </c>
      <c r="I8345" s="35">
        <v>2.1641968345233442</v>
      </c>
      <c r="J8345" s="35">
        <v>23.21793908707437</v>
      </c>
      <c r="K8345" s="35">
        <v>6.1679564156843822</v>
      </c>
      <c r="L8345" s="35">
        <v>1.7365135971683017</v>
      </c>
      <c r="M8345" s="35">
        <v>9.7033392095416615E-2</v>
      </c>
      <c r="N8345" s="35">
        <v>0</v>
      </c>
      <c r="O8345" s="35">
        <v>0</v>
      </c>
      <c r="P8345" s="36">
        <v>12</v>
      </c>
      <c r="Q8345" s="37">
        <v>86</v>
      </c>
      <c r="R8345" s="36">
        <v>10</v>
      </c>
      <c r="S8345" s="39">
        <f t="shared" si="293"/>
        <v>86</v>
      </c>
      <c r="T8345" s="34" t="s">
        <v>44</v>
      </c>
      <c r="U8345" s="12">
        <f>(alpha+(beta/(1+EXP((((-1)*ceta)+(delta*LN(speed)))+(epsilon*speed)))))</f>
        <v>2.1653478918874152</v>
      </c>
      <c r="V8345" s="8">
        <f t="shared" si="294"/>
        <v>86</v>
      </c>
    </row>
    <row r="8346" spans="1:28">
      <c r="A8346" s="34" t="s">
        <v>19</v>
      </c>
      <c r="B8346" s="34" t="s">
        <v>73</v>
      </c>
      <c r="C8346" s="5" t="s">
        <v>170</v>
      </c>
      <c r="D8346" s="35" t="s">
        <v>89</v>
      </c>
      <c r="E8346" s="36" t="s">
        <v>14</v>
      </c>
      <c r="F8346" s="37">
        <v>0</v>
      </c>
      <c r="G8346" s="38">
        <v>0.04</v>
      </c>
      <c r="H8346" s="34">
        <v>0.98676653489498034</v>
      </c>
      <c r="I8346" s="35">
        <v>1.4606099221433537</v>
      </c>
      <c r="J8346" s="35">
        <v>-1.0263266974237901</v>
      </c>
      <c r="K8346" s="35">
        <v>2.3499848149836727E-2</v>
      </c>
      <c r="L8346" s="35">
        <v>0.21946899057320288</v>
      </c>
      <c r="M8346" s="35">
        <v>0</v>
      </c>
      <c r="N8346" s="35">
        <v>0</v>
      </c>
      <c r="O8346" s="35">
        <v>0</v>
      </c>
      <c r="P8346" s="36">
        <v>12</v>
      </c>
      <c r="Q8346" s="37">
        <v>86</v>
      </c>
      <c r="R8346" s="36">
        <v>1</v>
      </c>
      <c r="S8346" s="39">
        <f t="shared" si="293"/>
        <v>86</v>
      </c>
      <c r="T8346" s="34" t="s">
        <v>30</v>
      </c>
      <c r="U8346" s="12">
        <f>((alpha*(speed^beta))+(ceta*(speed^delta)))</f>
        <v>7.7568184196464302E-2</v>
      </c>
      <c r="V8346" s="8">
        <f t="shared" si="294"/>
        <v>86</v>
      </c>
    </row>
    <row r="8347" spans="1:28">
      <c r="A8347" s="34" t="s">
        <v>19</v>
      </c>
      <c r="B8347" s="34" t="s">
        <v>73</v>
      </c>
      <c r="C8347" s="5" t="s">
        <v>171</v>
      </c>
      <c r="D8347" s="35" t="s">
        <v>89</v>
      </c>
      <c r="E8347" s="36" t="s">
        <v>14</v>
      </c>
      <c r="F8347" s="37">
        <v>0</v>
      </c>
      <c r="G8347" s="38">
        <v>0.04</v>
      </c>
      <c r="H8347" s="34">
        <v>0.99509927667586762</v>
      </c>
      <c r="I8347" s="35">
        <v>4.0970333659054878</v>
      </c>
      <c r="J8347" s="35">
        <v>0.88578439430280842</v>
      </c>
      <c r="K8347" s="35">
        <v>-7.2763691173855973E-3</v>
      </c>
      <c r="L8347" s="35">
        <v>0</v>
      </c>
      <c r="M8347" s="35">
        <v>0</v>
      </c>
      <c r="N8347" s="35">
        <v>0</v>
      </c>
      <c r="O8347" s="35">
        <v>0</v>
      </c>
      <c r="P8347" s="36">
        <v>12</v>
      </c>
      <c r="Q8347" s="37">
        <v>86</v>
      </c>
      <c r="R8347" s="36">
        <v>5</v>
      </c>
      <c r="S8347" s="39">
        <f t="shared" si="293"/>
        <v>86</v>
      </c>
      <c r="T8347" s="34" t="s">
        <v>36</v>
      </c>
      <c r="U8347" s="12">
        <f>(1/(((ceta*(speed^2))+(beta*speed))+alpha))</f>
        <v>3.779508710256424E-2</v>
      </c>
      <c r="V8347" s="8">
        <f t="shared" si="294"/>
        <v>86</v>
      </c>
      <c r="AB8347" s="41"/>
    </row>
    <row r="8348" spans="1:28">
      <c r="A8348" s="34" t="s">
        <v>19</v>
      </c>
      <c r="B8348" s="34" t="s">
        <v>73</v>
      </c>
      <c r="C8348" s="5" t="s">
        <v>170</v>
      </c>
      <c r="D8348" s="35" t="s">
        <v>89</v>
      </c>
      <c r="E8348" s="36" t="s">
        <v>18</v>
      </c>
      <c r="F8348" s="37">
        <v>0</v>
      </c>
      <c r="G8348" s="38">
        <v>0.04</v>
      </c>
      <c r="H8348" s="34">
        <v>0.97402163588564861</v>
      </c>
      <c r="I8348" s="35">
        <v>-2.7630025949114024E-7</v>
      </c>
      <c r="J8348" s="35">
        <v>4.5097348632298471E-5</v>
      </c>
      <c r="K8348" s="35">
        <v>-2.6631466678516944E-3</v>
      </c>
      <c r="L8348" s="35">
        <v>0.11891463898254519</v>
      </c>
      <c r="M8348" s="35">
        <v>0</v>
      </c>
      <c r="N8348" s="35">
        <v>0</v>
      </c>
      <c r="O8348" s="35">
        <v>0</v>
      </c>
      <c r="P8348" s="36">
        <v>12</v>
      </c>
      <c r="Q8348" s="37">
        <v>86</v>
      </c>
      <c r="R8348" s="36">
        <v>14</v>
      </c>
      <c r="S8348" s="39">
        <f t="shared" si="293"/>
        <v>86</v>
      </c>
      <c r="T8348" s="34" t="s">
        <v>51</v>
      </c>
      <c r="U8348" s="12">
        <f>(((alpha*(speed^3))+(beta*(speed^2))+(ceta*speed))+delta)</f>
        <v>4.7681578180882242E-2</v>
      </c>
      <c r="V8348" s="8">
        <f t="shared" si="294"/>
        <v>86</v>
      </c>
      <c r="AB8348" s="41"/>
    </row>
    <row r="8349" spans="1:28">
      <c r="A8349" s="34" t="s">
        <v>19</v>
      </c>
      <c r="B8349" s="34" t="s">
        <v>73</v>
      </c>
      <c r="C8349" s="5" t="s">
        <v>171</v>
      </c>
      <c r="D8349" s="35" t="s">
        <v>89</v>
      </c>
      <c r="E8349" s="36" t="s">
        <v>18</v>
      </c>
      <c r="F8349" s="37">
        <v>0</v>
      </c>
      <c r="G8349" s="38">
        <v>0.04</v>
      </c>
      <c r="H8349" s="34">
        <v>0.97528163854874506</v>
      </c>
      <c r="I8349" s="35">
        <v>-7.7722175768974252E-7</v>
      </c>
      <c r="J8349" s="35">
        <v>1.3752382067026416E-4</v>
      </c>
      <c r="K8349" s="35">
        <v>-8.228389875620374E-3</v>
      </c>
      <c r="L8349" s="35">
        <v>0.20928806658034566</v>
      </c>
      <c r="M8349" s="35">
        <v>0</v>
      </c>
      <c r="N8349" s="35">
        <v>0</v>
      </c>
      <c r="O8349" s="35">
        <v>0</v>
      </c>
      <c r="P8349" s="36">
        <v>12</v>
      </c>
      <c r="Q8349" s="37">
        <v>86</v>
      </c>
      <c r="R8349" s="36">
        <v>14</v>
      </c>
      <c r="S8349" s="39">
        <f t="shared" si="293"/>
        <v>86</v>
      </c>
      <c r="T8349" s="34" t="s">
        <v>51</v>
      </c>
      <c r="U8349" s="12">
        <f>(((alpha*(speed^3))+(beta*(speed^2))+(ceta*speed))+delta)</f>
        <v>2.4416152645160449E-2</v>
      </c>
      <c r="V8349" s="8">
        <f t="shared" si="294"/>
        <v>86</v>
      </c>
      <c r="AB8349" s="41"/>
    </row>
    <row r="8350" spans="1:28">
      <c r="A8350" s="34" t="s">
        <v>19</v>
      </c>
      <c r="B8350" s="34" t="s">
        <v>73</v>
      </c>
      <c r="C8350" s="5" t="s">
        <v>170</v>
      </c>
      <c r="D8350" s="35" t="s">
        <v>89</v>
      </c>
      <c r="E8350" s="36" t="s">
        <v>17</v>
      </c>
      <c r="F8350" s="37">
        <v>0</v>
      </c>
      <c r="G8350" s="38">
        <v>0.04</v>
      </c>
      <c r="H8350" s="34">
        <v>0.9822411669769463</v>
      </c>
      <c r="I8350" s="35">
        <v>1660.8818438025357</v>
      </c>
      <c r="J8350" s="35">
        <v>1.0080290291912137</v>
      </c>
      <c r="K8350" s="35">
        <v>-0.43705878406388382</v>
      </c>
      <c r="L8350" s="35">
        <v>0</v>
      </c>
      <c r="M8350" s="35">
        <v>0</v>
      </c>
      <c r="N8350" s="35">
        <v>0</v>
      </c>
      <c r="O8350" s="35">
        <v>0</v>
      </c>
      <c r="P8350" s="36">
        <v>12</v>
      </c>
      <c r="Q8350" s="37">
        <v>86</v>
      </c>
      <c r="R8350" s="36">
        <v>0</v>
      </c>
      <c r="S8350" s="39">
        <f t="shared" si="293"/>
        <v>86</v>
      </c>
      <c r="T8350" s="34" t="s">
        <v>29</v>
      </c>
      <c r="U8350" s="12">
        <f>((alpha*(beta^speed))*(speed^ceta))</f>
        <v>471.55305020805923</v>
      </c>
      <c r="V8350" s="8">
        <f t="shared" si="294"/>
        <v>86</v>
      </c>
    </row>
    <row r="8351" spans="1:28">
      <c r="A8351" s="34" t="s">
        <v>19</v>
      </c>
      <c r="B8351" s="34" t="s">
        <v>73</v>
      </c>
      <c r="C8351" s="5" t="s">
        <v>171</v>
      </c>
      <c r="D8351" s="35" t="s">
        <v>89</v>
      </c>
      <c r="E8351" s="36" t="s">
        <v>17</v>
      </c>
      <c r="F8351" s="37">
        <v>0</v>
      </c>
      <c r="G8351" s="38">
        <v>0.04</v>
      </c>
      <c r="H8351" s="34">
        <v>0.98269984885273387</v>
      </c>
      <c r="I8351" s="35">
        <v>1738.8759525935657</v>
      </c>
      <c r="J8351" s="35">
        <v>1.0088493608727576</v>
      </c>
      <c r="K8351" s="35">
        <v>-0.47152774838012174</v>
      </c>
      <c r="L8351" s="35">
        <v>0</v>
      </c>
      <c r="M8351" s="35">
        <v>0</v>
      </c>
      <c r="N8351" s="35">
        <v>0</v>
      </c>
      <c r="O8351" s="35">
        <v>0</v>
      </c>
      <c r="P8351" s="36">
        <v>12</v>
      </c>
      <c r="Q8351" s="37">
        <v>86</v>
      </c>
      <c r="R8351" s="36">
        <v>0</v>
      </c>
      <c r="S8351" s="39">
        <f t="shared" si="293"/>
        <v>86</v>
      </c>
      <c r="T8351" s="34" t="s">
        <v>29</v>
      </c>
      <c r="U8351" s="12">
        <f>((alpha*(beta^speed))*(speed^ceta))</f>
        <v>454.11170646728783</v>
      </c>
      <c r="V8351" s="8">
        <f t="shared" si="294"/>
        <v>86</v>
      </c>
    </row>
    <row r="8352" spans="1:28">
      <c r="A8352" s="34" t="s">
        <v>19</v>
      </c>
      <c r="B8352" s="34" t="s">
        <v>73</v>
      </c>
      <c r="C8352" s="5" t="s">
        <v>170</v>
      </c>
      <c r="D8352" s="35" t="s">
        <v>89</v>
      </c>
      <c r="E8352" s="36" t="s">
        <v>15</v>
      </c>
      <c r="F8352" s="37">
        <v>50</v>
      </c>
      <c r="G8352" s="38">
        <v>0.04</v>
      </c>
      <c r="H8352" s="34">
        <v>0.99088586165409764</v>
      </c>
      <c r="I8352" s="35">
        <v>7.2655825407910344</v>
      </c>
      <c r="J8352" s="35">
        <v>-0.39451351765171655</v>
      </c>
      <c r="K8352" s="35">
        <v>1904.4779374849845</v>
      </c>
      <c r="L8352" s="35">
        <v>-3.4312711446275408</v>
      </c>
      <c r="M8352" s="35">
        <v>0</v>
      </c>
      <c r="N8352" s="35">
        <v>0</v>
      </c>
      <c r="O8352" s="35">
        <v>0</v>
      </c>
      <c r="P8352" s="36">
        <v>12</v>
      </c>
      <c r="Q8352" s="37">
        <v>81</v>
      </c>
      <c r="R8352" s="36">
        <v>1</v>
      </c>
      <c r="S8352" s="39">
        <f t="shared" si="293"/>
        <v>81</v>
      </c>
      <c r="T8352" s="34" t="s">
        <v>30</v>
      </c>
      <c r="U8352" s="12">
        <f>((alpha*(speed^beta))+(ceta*(speed^delta)))</f>
        <v>1.2838950403093887</v>
      </c>
      <c r="V8352" s="8">
        <f t="shared" si="294"/>
        <v>81</v>
      </c>
    </row>
    <row r="8353" spans="1:28">
      <c r="A8353" s="34" t="s">
        <v>19</v>
      </c>
      <c r="B8353" s="34" t="s">
        <v>73</v>
      </c>
      <c r="C8353" s="5" t="s">
        <v>171</v>
      </c>
      <c r="D8353" s="35" t="s">
        <v>89</v>
      </c>
      <c r="E8353" s="36" t="s">
        <v>15</v>
      </c>
      <c r="F8353" s="37">
        <v>50</v>
      </c>
      <c r="G8353" s="38">
        <v>0.04</v>
      </c>
      <c r="H8353" s="34">
        <v>0.97000214608595148</v>
      </c>
      <c r="I8353" s="35">
        <v>-6.3997848604482401</v>
      </c>
      <c r="J8353" s="35">
        <v>25.839613168008608</v>
      </c>
      <c r="K8353" s="35">
        <v>0.5863211114171325</v>
      </c>
      <c r="L8353" s="35">
        <v>0.23675777266114037</v>
      </c>
      <c r="M8353" s="35">
        <v>3.6800917262138039E-3</v>
      </c>
      <c r="N8353" s="35">
        <v>0</v>
      </c>
      <c r="O8353" s="35">
        <v>0</v>
      </c>
      <c r="P8353" s="36">
        <v>12</v>
      </c>
      <c r="Q8353" s="37">
        <v>80</v>
      </c>
      <c r="R8353" s="36">
        <v>10</v>
      </c>
      <c r="S8353" s="39">
        <f t="shared" si="293"/>
        <v>80</v>
      </c>
      <c r="T8353" s="34" t="s">
        <v>44</v>
      </c>
      <c r="U8353" s="12">
        <f>(alpha+(beta/(1+EXP((((-1)*ceta)+(delta*LN(speed)))+(epsilon*speed)))))</f>
        <v>1.9151032249728521</v>
      </c>
      <c r="V8353" s="8">
        <f t="shared" si="294"/>
        <v>80</v>
      </c>
    </row>
    <row r="8354" spans="1:28">
      <c r="A8354" s="34" t="s">
        <v>19</v>
      </c>
      <c r="B8354" s="34" t="s">
        <v>73</v>
      </c>
      <c r="C8354" s="5" t="s">
        <v>170</v>
      </c>
      <c r="D8354" s="35" t="s">
        <v>89</v>
      </c>
      <c r="E8354" s="36" t="s">
        <v>16</v>
      </c>
      <c r="F8354" s="37">
        <v>50</v>
      </c>
      <c r="G8354" s="38">
        <v>0.04</v>
      </c>
      <c r="H8354" s="34">
        <v>0.98415357319876295</v>
      </c>
      <c r="I8354" s="35">
        <v>2.6453189166751017</v>
      </c>
      <c r="J8354" s="35">
        <v>0.87059130171190857</v>
      </c>
      <c r="K8354" s="35">
        <v>-0.19331085969742584</v>
      </c>
      <c r="L8354" s="35">
        <v>0</v>
      </c>
      <c r="M8354" s="35">
        <v>0</v>
      </c>
      <c r="N8354" s="35">
        <v>0</v>
      </c>
      <c r="O8354" s="35">
        <v>0</v>
      </c>
      <c r="P8354" s="36">
        <v>12</v>
      </c>
      <c r="Q8354" s="37">
        <v>81</v>
      </c>
      <c r="R8354" s="36">
        <v>13</v>
      </c>
      <c r="S8354" s="39">
        <f t="shared" si="293"/>
        <v>81</v>
      </c>
      <c r="T8354" s="34" t="s">
        <v>50</v>
      </c>
      <c r="U8354" s="12">
        <f>EXP((alpha+(beta/speed))+(ceta*LN(speed)))</f>
        <v>6.0895379797550495</v>
      </c>
      <c r="V8354" s="8">
        <f t="shared" si="294"/>
        <v>81</v>
      </c>
    </row>
    <row r="8355" spans="1:28">
      <c r="A8355" s="34" t="s">
        <v>19</v>
      </c>
      <c r="B8355" s="34" t="s">
        <v>73</v>
      </c>
      <c r="C8355" s="5" t="s">
        <v>171</v>
      </c>
      <c r="D8355" s="35" t="s">
        <v>89</v>
      </c>
      <c r="E8355" s="36" t="s">
        <v>16</v>
      </c>
      <c r="F8355" s="37">
        <v>50</v>
      </c>
      <c r="G8355" s="38">
        <v>0.04</v>
      </c>
      <c r="H8355" s="34">
        <v>0.99752738011067299</v>
      </c>
      <c r="I8355" s="35">
        <v>-1.6071222075746694</v>
      </c>
      <c r="J8355" s="35">
        <v>35.446810889989671</v>
      </c>
      <c r="K8355" s="35">
        <v>0.53125902667849711</v>
      </c>
      <c r="L8355" s="35">
        <v>0</v>
      </c>
      <c r="M8355" s="35">
        <v>0</v>
      </c>
      <c r="N8355" s="35">
        <v>0</v>
      </c>
      <c r="O8355" s="35">
        <v>0</v>
      </c>
      <c r="P8355" s="36">
        <v>12</v>
      </c>
      <c r="Q8355" s="37">
        <v>80</v>
      </c>
      <c r="R8355" s="36">
        <v>13</v>
      </c>
      <c r="S8355" s="39">
        <f t="shared" si="293"/>
        <v>80</v>
      </c>
      <c r="T8355" s="34" t="s">
        <v>50</v>
      </c>
      <c r="U8355" s="12">
        <f>EXP((alpha+(beta/speed))+(ceta*LN(speed)))</f>
        <v>3.2025716681965033</v>
      </c>
      <c r="V8355" s="8">
        <f t="shared" si="294"/>
        <v>80</v>
      </c>
    </row>
    <row r="8356" spans="1:28">
      <c r="A8356" s="34" t="s">
        <v>19</v>
      </c>
      <c r="B8356" s="34" t="s">
        <v>73</v>
      </c>
      <c r="C8356" s="5" t="s">
        <v>170</v>
      </c>
      <c r="D8356" s="35" t="s">
        <v>89</v>
      </c>
      <c r="E8356" s="36" t="s">
        <v>14</v>
      </c>
      <c r="F8356" s="37">
        <v>50</v>
      </c>
      <c r="G8356" s="38">
        <v>0.04</v>
      </c>
      <c r="H8356" s="34">
        <v>0.98649374975282444</v>
      </c>
      <c r="I8356" s="35">
        <v>-8.2956098380398937E-7</v>
      </c>
      <c r="J8356" s="35">
        <v>1.2897706455992886E-4</v>
      </c>
      <c r="K8356" s="35">
        <v>-7.2942744800948067E-3</v>
      </c>
      <c r="L8356" s="35">
        <v>0.24921979055980439</v>
      </c>
      <c r="M8356" s="35">
        <v>0</v>
      </c>
      <c r="N8356" s="35">
        <v>0</v>
      </c>
      <c r="O8356" s="35">
        <v>0</v>
      </c>
      <c r="P8356" s="36">
        <v>12</v>
      </c>
      <c r="Q8356" s="37">
        <v>81</v>
      </c>
      <c r="R8356" s="36">
        <v>14</v>
      </c>
      <c r="S8356" s="39">
        <f t="shared" si="293"/>
        <v>81</v>
      </c>
      <c r="T8356" s="34" t="s">
        <v>51</v>
      </c>
      <c r="U8356" s="12">
        <f>(((alpha*(speed^3))+(beta*(speed^2))+(ceta*speed))+delta)</f>
        <v>6.3739359456042394E-2</v>
      </c>
      <c r="V8356" s="8">
        <f t="shared" si="294"/>
        <v>81</v>
      </c>
    </row>
    <row r="8357" spans="1:28">
      <c r="A8357" s="34" t="s">
        <v>19</v>
      </c>
      <c r="B8357" s="34" t="s">
        <v>73</v>
      </c>
      <c r="C8357" s="5" t="s">
        <v>171</v>
      </c>
      <c r="D8357" s="35" t="s">
        <v>89</v>
      </c>
      <c r="E8357" s="36" t="s">
        <v>14</v>
      </c>
      <c r="F8357" s="37">
        <v>50</v>
      </c>
      <c r="G8357" s="38">
        <v>0.04</v>
      </c>
      <c r="H8357" s="34">
        <v>0.99084899809919436</v>
      </c>
      <c r="I8357" s="35">
        <v>0.60974578072760643</v>
      </c>
      <c r="J8357" s="35">
        <v>-0.897243726057389</v>
      </c>
      <c r="K8357" s="35">
        <v>8.043091176200768E-3</v>
      </c>
      <c r="L8357" s="35">
        <v>0.33923272504830942</v>
      </c>
      <c r="M8357" s="35">
        <v>0</v>
      </c>
      <c r="N8357" s="35">
        <v>0</v>
      </c>
      <c r="O8357" s="35">
        <v>0</v>
      </c>
      <c r="P8357" s="36">
        <v>12</v>
      </c>
      <c r="Q8357" s="37">
        <v>80</v>
      </c>
      <c r="R8357" s="36">
        <v>1</v>
      </c>
      <c r="S8357" s="39">
        <f t="shared" si="293"/>
        <v>80</v>
      </c>
      <c r="T8357" s="34" t="s">
        <v>30</v>
      </c>
      <c r="U8357" s="12">
        <f>((alpha*(speed^beta))+(ceta*(speed^delta)))</f>
        <v>4.7520981548911614E-2</v>
      </c>
      <c r="V8357" s="8">
        <f t="shared" si="294"/>
        <v>80</v>
      </c>
    </row>
    <row r="8358" spans="1:28">
      <c r="A8358" s="34" t="s">
        <v>19</v>
      </c>
      <c r="B8358" s="34" t="s">
        <v>73</v>
      </c>
      <c r="C8358" s="5" t="s">
        <v>170</v>
      </c>
      <c r="D8358" s="35" t="s">
        <v>89</v>
      </c>
      <c r="E8358" s="36" t="s">
        <v>18</v>
      </c>
      <c r="F8358" s="37">
        <v>50</v>
      </c>
      <c r="G8358" s="38">
        <v>0.04</v>
      </c>
      <c r="H8358" s="34">
        <v>0.9818509386562384</v>
      </c>
      <c r="I8358" s="35">
        <v>-2.3018110385736113E-7</v>
      </c>
      <c r="J8358" s="35">
        <v>3.8775901420155845E-5</v>
      </c>
      <c r="K8358" s="35">
        <v>-2.9768864950200425E-3</v>
      </c>
      <c r="L8358" s="35">
        <v>0.15031079411414966</v>
      </c>
      <c r="M8358" s="35">
        <v>0</v>
      </c>
      <c r="N8358" s="35">
        <v>0</v>
      </c>
      <c r="O8358" s="35">
        <v>0</v>
      </c>
      <c r="P8358" s="36">
        <v>12</v>
      </c>
      <c r="Q8358" s="37">
        <v>81</v>
      </c>
      <c r="R8358" s="36">
        <v>14</v>
      </c>
      <c r="S8358" s="39">
        <f t="shared" si="293"/>
        <v>81</v>
      </c>
      <c r="T8358" s="34" t="s">
        <v>51</v>
      </c>
      <c r="U8358" s="12">
        <f>(((alpha*(speed^3))+(beta*(speed^2))+(ceta*speed))+delta)</f>
        <v>4.126400122010887E-2</v>
      </c>
      <c r="V8358" s="8">
        <f t="shared" si="294"/>
        <v>81</v>
      </c>
    </row>
    <row r="8359" spans="1:28">
      <c r="A8359" s="34" t="s">
        <v>19</v>
      </c>
      <c r="B8359" s="34" t="s">
        <v>73</v>
      </c>
      <c r="C8359" s="5" t="s">
        <v>171</v>
      </c>
      <c r="D8359" s="35" t="s">
        <v>89</v>
      </c>
      <c r="E8359" s="36" t="s">
        <v>18</v>
      </c>
      <c r="F8359" s="37">
        <v>50</v>
      </c>
      <c r="G8359" s="38">
        <v>0.04</v>
      </c>
      <c r="H8359" s="34">
        <v>0.98442670059036408</v>
      </c>
      <c r="I8359" s="35">
        <v>0.52169673659571036</v>
      </c>
      <c r="J8359" s="35">
        <v>0.98564074464993778</v>
      </c>
      <c r="K8359" s="35">
        <v>-0.42008487831953395</v>
      </c>
      <c r="L8359" s="35">
        <v>0</v>
      </c>
      <c r="M8359" s="35">
        <v>0</v>
      </c>
      <c r="N8359" s="35">
        <v>0</v>
      </c>
      <c r="O8359" s="35">
        <v>0</v>
      </c>
      <c r="P8359" s="36">
        <v>12</v>
      </c>
      <c r="Q8359" s="37">
        <v>80</v>
      </c>
      <c r="R8359" s="36">
        <v>0</v>
      </c>
      <c r="S8359" s="39">
        <f t="shared" si="293"/>
        <v>80</v>
      </c>
      <c r="T8359" s="34" t="s">
        <v>29</v>
      </c>
      <c r="U8359" s="12">
        <f>((alpha*(beta^speed))*(speed^ceta))</f>
        <v>2.6028590281449084E-2</v>
      </c>
      <c r="V8359" s="8">
        <f t="shared" si="294"/>
        <v>80</v>
      </c>
    </row>
    <row r="8360" spans="1:28">
      <c r="A8360" s="34" t="s">
        <v>19</v>
      </c>
      <c r="B8360" s="34" t="s">
        <v>73</v>
      </c>
      <c r="C8360" s="5" t="s">
        <v>170</v>
      </c>
      <c r="D8360" s="35" t="s">
        <v>89</v>
      </c>
      <c r="E8360" s="36" t="s">
        <v>17</v>
      </c>
      <c r="F8360" s="37">
        <v>50</v>
      </c>
      <c r="G8360" s="38">
        <v>0.04</v>
      </c>
      <c r="H8360" s="34">
        <v>0.97239653439722773</v>
      </c>
      <c r="I8360" s="35">
        <v>1510.7791946483444</v>
      </c>
      <c r="J8360" s="35">
        <v>1.0040205595798986</v>
      </c>
      <c r="K8360" s="35">
        <v>-0.26132614680776023</v>
      </c>
      <c r="L8360" s="35">
        <v>0</v>
      </c>
      <c r="M8360" s="35">
        <v>0</v>
      </c>
      <c r="N8360" s="35">
        <v>0</v>
      </c>
      <c r="O8360" s="35">
        <v>0</v>
      </c>
      <c r="P8360" s="36">
        <v>12</v>
      </c>
      <c r="Q8360" s="37">
        <v>81</v>
      </c>
      <c r="R8360" s="36">
        <v>0</v>
      </c>
      <c r="S8360" s="39">
        <f t="shared" si="293"/>
        <v>81</v>
      </c>
      <c r="T8360" s="34" t="s">
        <v>29</v>
      </c>
      <c r="U8360" s="12">
        <f>((alpha*(beta^speed))*(speed^ceta))</f>
        <v>663.15500205584021</v>
      </c>
      <c r="V8360" s="8">
        <f t="shared" si="294"/>
        <v>81</v>
      </c>
    </row>
    <row r="8361" spans="1:28">
      <c r="A8361" s="34" t="s">
        <v>19</v>
      </c>
      <c r="B8361" s="34" t="s">
        <v>73</v>
      </c>
      <c r="C8361" s="5" t="s">
        <v>171</v>
      </c>
      <c r="D8361" s="35" t="s">
        <v>89</v>
      </c>
      <c r="E8361" s="36" t="s">
        <v>17</v>
      </c>
      <c r="F8361" s="37">
        <v>50</v>
      </c>
      <c r="G8361" s="38">
        <v>0.04</v>
      </c>
      <c r="H8361" s="34">
        <v>0.96510899093780878</v>
      </c>
      <c r="I8361" s="35">
        <v>1572.5379178840349</v>
      </c>
      <c r="J8361" s="35">
        <v>1.0052533197573363</v>
      </c>
      <c r="K8361" s="35">
        <v>-0.2973787240260034</v>
      </c>
      <c r="L8361" s="35">
        <v>0</v>
      </c>
      <c r="M8361" s="35">
        <v>0</v>
      </c>
      <c r="N8361" s="35">
        <v>0</v>
      </c>
      <c r="O8361" s="35">
        <v>0</v>
      </c>
      <c r="P8361" s="36">
        <v>12</v>
      </c>
      <c r="Q8361" s="37">
        <v>80</v>
      </c>
      <c r="R8361" s="36">
        <v>0</v>
      </c>
      <c r="S8361" s="39">
        <f t="shared" si="293"/>
        <v>80</v>
      </c>
      <c r="T8361" s="34" t="s">
        <v>29</v>
      </c>
      <c r="U8361" s="12">
        <f>((alpha*(beta^speed))*(speed^ceta))</f>
        <v>649.6866364620679</v>
      </c>
      <c r="V8361" s="8">
        <f t="shared" si="294"/>
        <v>80</v>
      </c>
    </row>
    <row r="8362" spans="1:28">
      <c r="A8362" s="34" t="s">
        <v>19</v>
      </c>
      <c r="B8362" s="34" t="s">
        <v>73</v>
      </c>
      <c r="C8362" s="5" t="s">
        <v>170</v>
      </c>
      <c r="D8362" s="35" t="s">
        <v>89</v>
      </c>
      <c r="E8362" s="36" t="s">
        <v>15</v>
      </c>
      <c r="F8362" s="37">
        <v>100</v>
      </c>
      <c r="G8362" s="38">
        <v>0.04</v>
      </c>
      <c r="H8362" s="34">
        <v>0.99091111910322738</v>
      </c>
      <c r="I8362" s="35">
        <v>-3.3695929176837213E-5</v>
      </c>
      <c r="J8362" s="35">
        <v>4.5388706378323438E-3</v>
      </c>
      <c r="K8362" s="35">
        <v>-0.20668300349611887</v>
      </c>
      <c r="L8362" s="35">
        <v>5.2498410004670326</v>
      </c>
      <c r="M8362" s="35">
        <v>0</v>
      </c>
      <c r="N8362" s="35">
        <v>0</v>
      </c>
      <c r="O8362" s="35">
        <v>0</v>
      </c>
      <c r="P8362" s="36">
        <v>12</v>
      </c>
      <c r="Q8362" s="37">
        <v>64</v>
      </c>
      <c r="R8362" s="36">
        <v>14</v>
      </c>
      <c r="S8362" s="39">
        <f t="shared" si="293"/>
        <v>64</v>
      </c>
      <c r="T8362" s="34" t="s">
        <v>51</v>
      </c>
      <c r="U8362" s="12">
        <f>(((alpha*(speed^3))+(beta*(speed^2))+(ceta*speed))+delta)</f>
        <v>1.7801572511438906</v>
      </c>
      <c r="V8362" s="8">
        <f t="shared" si="294"/>
        <v>64</v>
      </c>
    </row>
    <row r="8363" spans="1:28">
      <c r="A8363" s="34" t="s">
        <v>19</v>
      </c>
      <c r="B8363" s="34" t="s">
        <v>73</v>
      </c>
      <c r="C8363" s="5" t="s">
        <v>171</v>
      </c>
      <c r="D8363" s="35" t="s">
        <v>89</v>
      </c>
      <c r="E8363" s="36" t="s">
        <v>15</v>
      </c>
      <c r="F8363" s="37">
        <v>100</v>
      </c>
      <c r="G8363" s="38">
        <v>0.04</v>
      </c>
      <c r="H8363" s="34">
        <v>0.97978238886291802</v>
      </c>
      <c r="I8363" s="35">
        <v>28.136220428028803</v>
      </c>
      <c r="J8363" s="35">
        <v>0.99629895308509242</v>
      </c>
      <c r="K8363" s="35">
        <v>-0.52444569208378966</v>
      </c>
      <c r="L8363" s="35">
        <v>0</v>
      </c>
      <c r="M8363" s="35">
        <v>0</v>
      </c>
      <c r="N8363" s="35">
        <v>0</v>
      </c>
      <c r="O8363" s="35">
        <v>0</v>
      </c>
      <c r="P8363" s="36">
        <v>12</v>
      </c>
      <c r="Q8363" s="37">
        <v>63</v>
      </c>
      <c r="R8363" s="36">
        <v>0</v>
      </c>
      <c r="S8363" s="39">
        <f t="shared" si="293"/>
        <v>63</v>
      </c>
      <c r="T8363" s="34" t="s">
        <v>29</v>
      </c>
      <c r="U8363" s="12">
        <f>((alpha*(beta^speed))*(speed^ceta))</f>
        <v>2.5360558729419056</v>
      </c>
      <c r="V8363" s="8">
        <f t="shared" si="294"/>
        <v>63</v>
      </c>
    </row>
    <row r="8364" spans="1:28">
      <c r="A8364" s="34" t="s">
        <v>19</v>
      </c>
      <c r="B8364" s="34" t="s">
        <v>73</v>
      </c>
      <c r="C8364" s="5" t="s">
        <v>170</v>
      </c>
      <c r="D8364" s="35" t="s">
        <v>89</v>
      </c>
      <c r="E8364" s="36" t="s">
        <v>16</v>
      </c>
      <c r="F8364" s="37">
        <v>100</v>
      </c>
      <c r="G8364" s="38">
        <v>0.04</v>
      </c>
      <c r="H8364" s="34">
        <v>0.98866918166688633</v>
      </c>
      <c r="I8364" s="35">
        <v>2.8251109918572253</v>
      </c>
      <c r="J8364" s="35">
        <v>0.92320975134377781</v>
      </c>
      <c r="K8364" s="35">
        <v>-0.18648536745460167</v>
      </c>
      <c r="L8364" s="35">
        <v>0</v>
      </c>
      <c r="M8364" s="35">
        <v>0</v>
      </c>
      <c r="N8364" s="35">
        <v>0</v>
      </c>
      <c r="O8364" s="35">
        <v>0</v>
      </c>
      <c r="P8364" s="36">
        <v>12</v>
      </c>
      <c r="Q8364" s="37">
        <v>64</v>
      </c>
      <c r="R8364" s="36">
        <v>13</v>
      </c>
      <c r="S8364" s="39">
        <f t="shared" si="293"/>
        <v>64</v>
      </c>
      <c r="T8364" s="34" t="s">
        <v>50</v>
      </c>
      <c r="U8364" s="12">
        <f>EXP((alpha+(beta/speed))+(ceta*LN(speed)))</f>
        <v>7.8771432327296029</v>
      </c>
      <c r="V8364" s="8">
        <f t="shared" si="294"/>
        <v>64</v>
      </c>
    </row>
    <row r="8365" spans="1:28">
      <c r="A8365" s="34" t="s">
        <v>19</v>
      </c>
      <c r="B8365" s="34" t="s">
        <v>73</v>
      </c>
      <c r="C8365" s="5" t="s">
        <v>171</v>
      </c>
      <c r="D8365" s="35" t="s">
        <v>89</v>
      </c>
      <c r="E8365" s="36" t="s">
        <v>16</v>
      </c>
      <c r="F8365" s="37">
        <v>100</v>
      </c>
      <c r="G8365" s="38">
        <v>0.04</v>
      </c>
      <c r="H8365" s="34">
        <v>0.99570756072425737</v>
      </c>
      <c r="I8365" s="35">
        <v>564.5945457863055</v>
      </c>
      <c r="J8365" s="35">
        <v>1.0439522091888547</v>
      </c>
      <c r="K8365" s="35">
        <v>-1.8037066223032459</v>
      </c>
      <c r="L8365" s="35">
        <v>0</v>
      </c>
      <c r="M8365" s="35">
        <v>0</v>
      </c>
      <c r="N8365" s="35">
        <v>0</v>
      </c>
      <c r="O8365" s="35">
        <v>0</v>
      </c>
      <c r="P8365" s="36">
        <v>12</v>
      </c>
      <c r="Q8365" s="37">
        <v>63</v>
      </c>
      <c r="R8365" s="36">
        <v>0</v>
      </c>
      <c r="S8365" s="39">
        <f t="shared" si="293"/>
        <v>63</v>
      </c>
      <c r="T8365" s="34" t="s">
        <v>29</v>
      </c>
      <c r="U8365" s="12">
        <f>((alpha*(beta^speed))*(speed^ceta))</f>
        <v>4.8209555442533967</v>
      </c>
      <c r="V8365" s="8">
        <f t="shared" si="294"/>
        <v>63</v>
      </c>
    </row>
    <row r="8366" spans="1:28">
      <c r="A8366" s="34" t="s">
        <v>19</v>
      </c>
      <c r="B8366" s="34" t="s">
        <v>73</v>
      </c>
      <c r="C8366" s="5" t="s">
        <v>170</v>
      </c>
      <c r="D8366" s="35" t="s">
        <v>89</v>
      </c>
      <c r="E8366" s="36" t="s">
        <v>14</v>
      </c>
      <c r="F8366" s="37">
        <v>100</v>
      </c>
      <c r="G8366" s="38">
        <v>0.04</v>
      </c>
      <c r="H8366" s="34">
        <v>0.9864367400347559</v>
      </c>
      <c r="I8366" s="35">
        <v>-1.7088231696362665E-6</v>
      </c>
      <c r="J8366" s="35">
        <v>2.254005961220052E-4</v>
      </c>
      <c r="K8366" s="35">
        <v>-1.0742826233058868E-2</v>
      </c>
      <c r="L8366" s="35">
        <v>0.30240897558746399</v>
      </c>
      <c r="M8366" s="35">
        <v>0</v>
      </c>
      <c r="N8366" s="35">
        <v>0</v>
      </c>
      <c r="O8366" s="35">
        <v>0</v>
      </c>
      <c r="P8366" s="36">
        <v>12</v>
      </c>
      <c r="Q8366" s="37">
        <v>64</v>
      </c>
      <c r="R8366" s="36">
        <v>14</v>
      </c>
      <c r="S8366" s="39">
        <f t="shared" si="293"/>
        <v>64</v>
      </c>
      <c r="T8366" s="34" t="s">
        <v>51</v>
      </c>
      <c r="U8366" s="12">
        <f>(((alpha*(speed^3))+(beta*(speed^2))+(ceta*speed))+delta)</f>
        <v>9.0151197406300287E-2</v>
      </c>
      <c r="V8366" s="8">
        <f t="shared" si="294"/>
        <v>64</v>
      </c>
    </row>
    <row r="8367" spans="1:28">
      <c r="A8367" s="34" t="s">
        <v>19</v>
      </c>
      <c r="B8367" s="34" t="s">
        <v>73</v>
      </c>
      <c r="C8367" s="5" t="s">
        <v>171</v>
      </c>
      <c r="D8367" s="35" t="s">
        <v>89</v>
      </c>
      <c r="E8367" s="36" t="s">
        <v>14</v>
      </c>
      <c r="F8367" s="37">
        <v>100</v>
      </c>
      <c r="G8367" s="38">
        <v>0.04</v>
      </c>
      <c r="H8367" s="34">
        <v>0.99138113216079937</v>
      </c>
      <c r="I8367" s="35">
        <v>0.17718743964870745</v>
      </c>
      <c r="J8367" s="35">
        <v>-0.276774592491766</v>
      </c>
      <c r="K8367" s="35">
        <v>8.3571071313777718</v>
      </c>
      <c r="L8367" s="35">
        <v>-2.8437299996649914</v>
      </c>
      <c r="M8367" s="35">
        <v>0</v>
      </c>
      <c r="N8367" s="35">
        <v>0</v>
      </c>
      <c r="O8367" s="35">
        <v>0</v>
      </c>
      <c r="P8367" s="36">
        <v>12</v>
      </c>
      <c r="Q8367" s="37">
        <v>63</v>
      </c>
      <c r="R8367" s="36">
        <v>1</v>
      </c>
      <c r="S8367" s="39">
        <f t="shared" si="293"/>
        <v>63</v>
      </c>
      <c r="T8367" s="34" t="s">
        <v>30</v>
      </c>
      <c r="U8367" s="12">
        <f>((alpha*(speed^beta))+(ceta*(speed^delta)))</f>
        <v>5.6352553968060423E-2</v>
      </c>
      <c r="V8367" s="8">
        <f t="shared" si="294"/>
        <v>63</v>
      </c>
      <c r="AB8367" s="41"/>
    </row>
    <row r="8368" spans="1:28">
      <c r="A8368" s="34" t="s">
        <v>19</v>
      </c>
      <c r="B8368" s="34" t="s">
        <v>73</v>
      </c>
      <c r="C8368" s="5" t="s">
        <v>170</v>
      </c>
      <c r="D8368" s="35" t="s">
        <v>89</v>
      </c>
      <c r="E8368" s="36" t="s">
        <v>18</v>
      </c>
      <c r="F8368" s="37">
        <v>100</v>
      </c>
      <c r="G8368" s="38">
        <v>0.04</v>
      </c>
      <c r="H8368" s="34">
        <v>0.9814142069891264</v>
      </c>
      <c r="I8368" s="35">
        <v>0.3098455632094122</v>
      </c>
      <c r="J8368" s="35">
        <v>0.99120891562128965</v>
      </c>
      <c r="K8368" s="35">
        <v>-0.27918744174469301</v>
      </c>
      <c r="L8368" s="35">
        <v>0</v>
      </c>
      <c r="M8368" s="35">
        <v>0</v>
      </c>
      <c r="N8368" s="35">
        <v>0</v>
      </c>
      <c r="O8368" s="35">
        <v>0</v>
      </c>
      <c r="P8368" s="36">
        <v>12</v>
      </c>
      <c r="Q8368" s="37">
        <v>64</v>
      </c>
      <c r="R8368" s="36">
        <v>0</v>
      </c>
      <c r="S8368" s="39">
        <f t="shared" si="293"/>
        <v>64</v>
      </c>
      <c r="T8368" s="34" t="s">
        <v>29</v>
      </c>
      <c r="U8368" s="12">
        <f>((alpha*(beta^speed))*(speed^ceta))</f>
        <v>5.5138544561694168E-2</v>
      </c>
      <c r="V8368" s="8">
        <f t="shared" si="294"/>
        <v>64</v>
      </c>
    </row>
    <row r="8369" spans="1:28">
      <c r="A8369" s="34" t="s">
        <v>19</v>
      </c>
      <c r="B8369" s="34" t="s">
        <v>73</v>
      </c>
      <c r="C8369" s="5" t="s">
        <v>171</v>
      </c>
      <c r="D8369" s="35" t="s">
        <v>89</v>
      </c>
      <c r="E8369" s="36" t="s">
        <v>18</v>
      </c>
      <c r="F8369" s="37">
        <v>100</v>
      </c>
      <c r="G8369" s="38">
        <v>0.04</v>
      </c>
      <c r="H8369" s="34">
        <v>0.98921422422800065</v>
      </c>
      <c r="I8369" s="35">
        <v>-8.4307089457783371E-7</v>
      </c>
      <c r="J8369" s="35">
        <v>1.4040439576782114E-4</v>
      </c>
      <c r="K8369" s="35">
        <v>-9.3038170303894885E-3</v>
      </c>
      <c r="L8369" s="35">
        <v>0.26323027138538652</v>
      </c>
      <c r="M8369" s="35">
        <v>0</v>
      </c>
      <c r="N8369" s="35">
        <v>0</v>
      </c>
      <c r="O8369" s="35">
        <v>0</v>
      </c>
      <c r="P8369" s="36">
        <v>12</v>
      </c>
      <c r="Q8369" s="37">
        <v>63</v>
      </c>
      <c r="R8369" s="36">
        <v>14</v>
      </c>
      <c r="S8369" s="39">
        <f t="shared" si="293"/>
        <v>63</v>
      </c>
      <c r="T8369" s="34" t="s">
        <v>51</v>
      </c>
      <c r="U8369" s="12">
        <f>(((alpha*(speed^3))+(beta*(speed^2))+(ceta*speed))+delta)</f>
        <v>2.3547497296827313E-2</v>
      </c>
      <c r="V8369" s="8">
        <f t="shared" si="294"/>
        <v>63</v>
      </c>
    </row>
    <row r="8370" spans="1:28">
      <c r="A8370" s="34" t="s">
        <v>19</v>
      </c>
      <c r="B8370" s="34" t="s">
        <v>73</v>
      </c>
      <c r="C8370" s="5" t="s">
        <v>170</v>
      </c>
      <c r="D8370" s="35" t="s">
        <v>89</v>
      </c>
      <c r="E8370" s="36" t="s">
        <v>17</v>
      </c>
      <c r="F8370" s="37">
        <v>100</v>
      </c>
      <c r="G8370" s="38">
        <v>0.04</v>
      </c>
      <c r="H8370" s="34">
        <v>0.96967316282533633</v>
      </c>
      <c r="I8370" s="35">
        <v>-2.5089071034570449E-3</v>
      </c>
      <c r="J8370" s="35">
        <v>0.36657260093712757</v>
      </c>
      <c r="K8370" s="35">
        <v>-19.145589485272247</v>
      </c>
      <c r="L8370" s="35">
        <v>1223.3020358716412</v>
      </c>
      <c r="M8370" s="35">
        <v>0</v>
      </c>
      <c r="N8370" s="35">
        <v>0</v>
      </c>
      <c r="O8370" s="35">
        <v>0</v>
      </c>
      <c r="P8370" s="36">
        <v>12</v>
      </c>
      <c r="Q8370" s="37">
        <v>64</v>
      </c>
      <c r="R8370" s="36">
        <v>14</v>
      </c>
      <c r="S8370" s="39">
        <f t="shared" si="293"/>
        <v>64</v>
      </c>
      <c r="T8370" s="34" t="s">
        <v>51</v>
      </c>
      <c r="U8370" s="12">
        <f>(((alpha*(speed^3))+(beta*(speed^2))+(ceta*speed))+delta)</f>
        <v>841.7707385240484</v>
      </c>
      <c r="V8370" s="8">
        <f t="shared" si="294"/>
        <v>64</v>
      </c>
    </row>
    <row r="8371" spans="1:28">
      <c r="A8371" s="34" t="s">
        <v>19</v>
      </c>
      <c r="B8371" s="34" t="s">
        <v>73</v>
      </c>
      <c r="C8371" s="5" t="s">
        <v>171</v>
      </c>
      <c r="D8371" s="35" t="s">
        <v>89</v>
      </c>
      <c r="E8371" s="36" t="s">
        <v>17</v>
      </c>
      <c r="F8371" s="37">
        <v>100</v>
      </c>
      <c r="G8371" s="38">
        <v>0.04</v>
      </c>
      <c r="H8371" s="34">
        <v>0.96229078484086394</v>
      </c>
      <c r="I8371" s="35">
        <v>-2.5794042523937608E-3</v>
      </c>
      <c r="J8371" s="35">
        <v>0.37113042678187907</v>
      </c>
      <c r="K8371" s="35">
        <v>-19.001773229468231</v>
      </c>
      <c r="L8371" s="35">
        <v>1184.3394044199272</v>
      </c>
      <c r="M8371" s="35">
        <v>0</v>
      </c>
      <c r="N8371" s="35">
        <v>0</v>
      </c>
      <c r="O8371" s="35">
        <v>0</v>
      </c>
      <c r="P8371" s="36">
        <v>12</v>
      </c>
      <c r="Q8371" s="37">
        <v>63</v>
      </c>
      <c r="R8371" s="36">
        <v>14</v>
      </c>
      <c r="S8371" s="39">
        <f t="shared" si="293"/>
        <v>63</v>
      </c>
      <c r="T8371" s="34" t="s">
        <v>51</v>
      </c>
      <c r="U8371" s="12">
        <f>(((alpha*(speed^3))+(beta*(speed^2))+(ceta*speed))+delta)</f>
        <v>815.27205976240384</v>
      </c>
      <c r="V8371" s="8">
        <f t="shared" si="294"/>
        <v>63</v>
      </c>
    </row>
    <row r="8372" spans="1:28">
      <c r="A8372" s="34" t="s">
        <v>19</v>
      </c>
      <c r="B8372" s="34" t="s">
        <v>73</v>
      </c>
      <c r="C8372" s="5" t="s">
        <v>170</v>
      </c>
      <c r="D8372" s="35" t="s">
        <v>89</v>
      </c>
      <c r="E8372" s="36" t="s">
        <v>15</v>
      </c>
      <c r="F8372" s="37">
        <v>0</v>
      </c>
      <c r="G8372" s="38">
        <v>0.06</v>
      </c>
      <c r="H8372" s="34">
        <v>0.99016187474406769</v>
      </c>
      <c r="I8372" s="35">
        <v>1.9178615980169531</v>
      </c>
      <c r="J8372" s="35">
        <v>2.3960921818927843</v>
      </c>
      <c r="K8372" s="35">
        <v>-0.40831124025813031</v>
      </c>
      <c r="L8372" s="35">
        <v>0</v>
      </c>
      <c r="M8372" s="35">
        <v>0</v>
      </c>
      <c r="N8372" s="35">
        <v>0</v>
      </c>
      <c r="O8372" s="35">
        <v>0</v>
      </c>
      <c r="P8372" s="36">
        <v>12</v>
      </c>
      <c r="Q8372" s="37">
        <v>85</v>
      </c>
      <c r="R8372" s="36">
        <v>13</v>
      </c>
      <c r="S8372" s="39">
        <f t="shared" si="293"/>
        <v>85</v>
      </c>
      <c r="T8372" s="34" t="s">
        <v>50</v>
      </c>
      <c r="U8372" s="12">
        <f>EXP((alpha+(beta/speed))+(ceta*LN(speed)))</f>
        <v>1.1411841749464655</v>
      </c>
      <c r="V8372" s="8">
        <f t="shared" si="294"/>
        <v>85</v>
      </c>
    </row>
    <row r="8373" spans="1:28">
      <c r="A8373" s="34" t="s">
        <v>19</v>
      </c>
      <c r="B8373" s="34" t="s">
        <v>73</v>
      </c>
      <c r="C8373" s="5" t="s">
        <v>171</v>
      </c>
      <c r="D8373" s="35" t="s">
        <v>89</v>
      </c>
      <c r="E8373" s="36" t="s">
        <v>15</v>
      </c>
      <c r="F8373" s="37">
        <v>0</v>
      </c>
      <c r="G8373" s="38">
        <v>0.06</v>
      </c>
      <c r="H8373" s="34">
        <v>0.96266078356560958</v>
      </c>
      <c r="I8373" s="35">
        <v>-3.9260614885958076</v>
      </c>
      <c r="J8373" s="35">
        <v>11.395331500974351</v>
      </c>
      <c r="K8373" s="35">
        <v>2.5402223401751414</v>
      </c>
      <c r="L8373" s="35">
        <v>0.2857951070393393</v>
      </c>
      <c r="M8373" s="35">
        <v>1.4993659629067143E-2</v>
      </c>
      <c r="N8373" s="35">
        <v>0</v>
      </c>
      <c r="O8373" s="35">
        <v>0</v>
      </c>
      <c r="P8373" s="36">
        <v>12</v>
      </c>
      <c r="Q8373" s="37">
        <v>85</v>
      </c>
      <c r="R8373" s="36">
        <v>10</v>
      </c>
      <c r="S8373" s="39">
        <f t="shared" si="293"/>
        <v>85</v>
      </c>
      <c r="T8373" s="34" t="s">
        <v>44</v>
      </c>
      <c r="U8373" s="12">
        <f>(alpha+(beta/(1+EXP((((-1)*ceta)+(delta*LN(speed)))+(epsilon*speed)))))</f>
        <v>1.760417708141413</v>
      </c>
      <c r="V8373" s="8">
        <f t="shared" si="294"/>
        <v>85</v>
      </c>
    </row>
    <row r="8374" spans="1:28">
      <c r="A8374" s="34" t="s">
        <v>19</v>
      </c>
      <c r="B8374" s="34" t="s">
        <v>73</v>
      </c>
      <c r="C8374" s="5" t="s">
        <v>170</v>
      </c>
      <c r="D8374" s="35" t="s">
        <v>89</v>
      </c>
      <c r="E8374" s="36" t="s">
        <v>16</v>
      </c>
      <c r="F8374" s="37">
        <v>0</v>
      </c>
      <c r="G8374" s="38">
        <v>0.06</v>
      </c>
      <c r="H8374" s="34">
        <v>0.97017348989269059</v>
      </c>
      <c r="I8374" s="35">
        <v>13.416412496349986</v>
      </c>
      <c r="J8374" s="35">
        <v>0.99865191816259147</v>
      </c>
      <c r="K8374" s="35">
        <v>-0.17295281165443985</v>
      </c>
      <c r="L8374" s="35">
        <v>0</v>
      </c>
      <c r="M8374" s="35">
        <v>0</v>
      </c>
      <c r="N8374" s="35">
        <v>0</v>
      </c>
      <c r="O8374" s="35">
        <v>0</v>
      </c>
      <c r="P8374" s="36">
        <v>12</v>
      </c>
      <c r="Q8374" s="37">
        <v>85</v>
      </c>
      <c r="R8374" s="36">
        <v>0</v>
      </c>
      <c r="S8374" s="39">
        <f t="shared" si="293"/>
        <v>85</v>
      </c>
      <c r="T8374" s="34" t="s">
        <v>29</v>
      </c>
      <c r="U8374" s="12">
        <f>((alpha*(beta^speed))*(speed^ceta))</f>
        <v>5.5480442744470482</v>
      </c>
      <c r="V8374" s="8">
        <f t="shared" si="294"/>
        <v>85</v>
      </c>
    </row>
    <row r="8375" spans="1:28">
      <c r="A8375" s="34" t="s">
        <v>19</v>
      </c>
      <c r="B8375" s="34" t="s">
        <v>73</v>
      </c>
      <c r="C8375" s="5" t="s">
        <v>171</v>
      </c>
      <c r="D8375" s="35" t="s">
        <v>89</v>
      </c>
      <c r="E8375" s="36" t="s">
        <v>16</v>
      </c>
      <c r="F8375" s="37">
        <v>0</v>
      </c>
      <c r="G8375" s="38">
        <v>0.06</v>
      </c>
      <c r="H8375" s="34">
        <v>0.99898594942104002</v>
      </c>
      <c r="I8375" s="35">
        <v>2.8932957861006261</v>
      </c>
      <c r="J8375" s="35">
        <v>244.6704938122804</v>
      </c>
      <c r="K8375" s="35">
        <v>0.71944383915405352</v>
      </c>
      <c r="L8375" s="35">
        <v>0.77852556370290338</v>
      </c>
      <c r="M8375" s="35">
        <v>0.13573023538593024</v>
      </c>
      <c r="N8375" s="35">
        <v>0</v>
      </c>
      <c r="O8375" s="35">
        <v>0</v>
      </c>
      <c r="P8375" s="36">
        <v>12</v>
      </c>
      <c r="Q8375" s="37">
        <v>85</v>
      </c>
      <c r="R8375" s="36">
        <v>10</v>
      </c>
      <c r="S8375" s="39">
        <f t="shared" si="293"/>
        <v>85</v>
      </c>
      <c r="T8375" s="34" t="s">
        <v>44</v>
      </c>
      <c r="U8375" s="12">
        <f>(alpha+(beta/(1+EXP((((-1)*ceta)+(delta*LN(speed)))+(epsilon*speed)))))</f>
        <v>2.8934501138474182</v>
      </c>
      <c r="V8375" s="8">
        <f t="shared" si="294"/>
        <v>85</v>
      </c>
    </row>
    <row r="8376" spans="1:28">
      <c r="A8376" s="34" t="s">
        <v>19</v>
      </c>
      <c r="B8376" s="34" t="s">
        <v>73</v>
      </c>
      <c r="C8376" s="5" t="s">
        <v>170</v>
      </c>
      <c r="D8376" s="35" t="s">
        <v>89</v>
      </c>
      <c r="E8376" s="36" t="s">
        <v>14</v>
      </c>
      <c r="F8376" s="37">
        <v>0</v>
      </c>
      <c r="G8376" s="38">
        <v>0.06</v>
      </c>
      <c r="H8376" s="34">
        <v>0.98145621393092863</v>
      </c>
      <c r="I8376" s="35">
        <v>-8.0989257629041492E-7</v>
      </c>
      <c r="J8376" s="35">
        <v>1.244517209121922E-4</v>
      </c>
      <c r="K8376" s="35">
        <v>-6.7696348548422439E-3</v>
      </c>
      <c r="L8376" s="35">
        <v>0.23136992172481594</v>
      </c>
      <c r="M8376" s="35">
        <v>0</v>
      </c>
      <c r="N8376" s="35">
        <v>0</v>
      </c>
      <c r="O8376" s="35">
        <v>0</v>
      </c>
      <c r="P8376" s="36">
        <v>12</v>
      </c>
      <c r="Q8376" s="37">
        <v>85</v>
      </c>
      <c r="R8376" s="36">
        <v>14</v>
      </c>
      <c r="S8376" s="39">
        <f t="shared" si="293"/>
        <v>85</v>
      </c>
      <c r="T8376" s="34" t="s">
        <v>51</v>
      </c>
      <c r="U8376" s="12">
        <f>(((alpha*(speed^3))+(beta*(speed^2))+(ceta*speed))+delta)</f>
        <v>5.7739364239462715E-2</v>
      </c>
      <c r="V8376" s="8">
        <f t="shared" si="294"/>
        <v>85</v>
      </c>
    </row>
    <row r="8377" spans="1:28">
      <c r="A8377" s="34" t="s">
        <v>19</v>
      </c>
      <c r="B8377" s="34" t="s">
        <v>73</v>
      </c>
      <c r="C8377" s="5" t="s">
        <v>171</v>
      </c>
      <c r="D8377" s="35" t="s">
        <v>89</v>
      </c>
      <c r="E8377" s="36" t="s">
        <v>14</v>
      </c>
      <c r="F8377" s="37">
        <v>0</v>
      </c>
      <c r="G8377" s="38">
        <v>0.06</v>
      </c>
      <c r="H8377" s="34">
        <v>0.99458556643319662</v>
      </c>
      <c r="I8377" s="35">
        <v>0.37890458038284874</v>
      </c>
      <c r="J8377" s="35">
        <v>-0.6397855882533362</v>
      </c>
      <c r="K8377" s="35">
        <v>6.6612514187311061E-5</v>
      </c>
      <c r="L8377" s="35">
        <v>1.3306480815241624</v>
      </c>
      <c r="M8377" s="35">
        <v>0</v>
      </c>
      <c r="N8377" s="35">
        <v>0</v>
      </c>
      <c r="O8377" s="35">
        <v>0</v>
      </c>
      <c r="P8377" s="36">
        <v>12</v>
      </c>
      <c r="Q8377" s="37">
        <v>85</v>
      </c>
      <c r="R8377" s="36">
        <v>1</v>
      </c>
      <c r="S8377" s="39">
        <f t="shared" si="293"/>
        <v>85</v>
      </c>
      <c r="T8377" s="34" t="s">
        <v>30</v>
      </c>
      <c r="U8377" s="12">
        <f>((alpha*(speed^beta))+(ceta*(speed^delta)))</f>
        <v>4.6685821162216035E-2</v>
      </c>
      <c r="V8377" s="8">
        <f t="shared" si="294"/>
        <v>85</v>
      </c>
      <c r="AB8377" s="41"/>
    </row>
    <row r="8378" spans="1:28">
      <c r="A8378" s="34" t="s">
        <v>19</v>
      </c>
      <c r="B8378" s="34" t="s">
        <v>73</v>
      </c>
      <c r="C8378" s="5" t="s">
        <v>170</v>
      </c>
      <c r="D8378" s="35" t="s">
        <v>89</v>
      </c>
      <c r="E8378" s="36" t="s">
        <v>18</v>
      </c>
      <c r="F8378" s="37">
        <v>0</v>
      </c>
      <c r="G8378" s="38">
        <v>0.06</v>
      </c>
      <c r="H8378" s="34">
        <v>0.98539902651797195</v>
      </c>
      <c r="I8378" s="35">
        <v>-1.8987979421995121E-7</v>
      </c>
      <c r="J8378" s="35">
        <v>2.7374919538850834E-5</v>
      </c>
      <c r="K8378" s="35">
        <v>-2.0504294385130925E-3</v>
      </c>
      <c r="L8378" s="35">
        <v>0.13173066025498359</v>
      </c>
      <c r="M8378" s="35">
        <v>0</v>
      </c>
      <c r="N8378" s="35">
        <v>0</v>
      </c>
      <c r="O8378" s="35">
        <v>0</v>
      </c>
      <c r="P8378" s="36">
        <v>12</v>
      </c>
      <c r="Q8378" s="37">
        <v>85</v>
      </c>
      <c r="R8378" s="36">
        <v>14</v>
      </c>
      <c r="S8378" s="39">
        <f t="shared" si="293"/>
        <v>85</v>
      </c>
      <c r="T8378" s="34" t="s">
        <v>51</v>
      </c>
      <c r="U8378" s="12">
        <f>(((alpha*(speed^3))+(beta*(speed^2))+(ceta*speed))+delta)</f>
        <v>3.8618023024240472E-2</v>
      </c>
      <c r="V8378" s="8">
        <f t="shared" si="294"/>
        <v>85</v>
      </c>
    </row>
    <row r="8379" spans="1:28">
      <c r="A8379" s="34" t="s">
        <v>19</v>
      </c>
      <c r="B8379" s="34" t="s">
        <v>73</v>
      </c>
      <c r="C8379" s="5" t="s">
        <v>171</v>
      </c>
      <c r="D8379" s="35" t="s">
        <v>89</v>
      </c>
      <c r="E8379" s="36" t="s">
        <v>18</v>
      </c>
      <c r="F8379" s="37">
        <v>0</v>
      </c>
      <c r="G8379" s="38">
        <v>0.06</v>
      </c>
      <c r="H8379" s="34">
        <v>0.98538529780449868</v>
      </c>
      <c r="I8379" s="35">
        <v>0.49005081306594256</v>
      </c>
      <c r="J8379" s="35">
        <v>0.98756451735434281</v>
      </c>
      <c r="K8379" s="35">
        <v>-0.43502914519840019</v>
      </c>
      <c r="L8379" s="35">
        <v>0</v>
      </c>
      <c r="M8379" s="35">
        <v>0</v>
      </c>
      <c r="N8379" s="35">
        <v>0</v>
      </c>
      <c r="O8379" s="35">
        <v>0</v>
      </c>
      <c r="P8379" s="36">
        <v>12</v>
      </c>
      <c r="Q8379" s="37">
        <v>85</v>
      </c>
      <c r="R8379" s="36">
        <v>0</v>
      </c>
      <c r="S8379" s="39">
        <f t="shared" si="293"/>
        <v>85</v>
      </c>
      <c r="T8379" s="34" t="s">
        <v>29</v>
      </c>
      <c r="U8379" s="12">
        <f>((alpha*(beta^speed))*(speed^ceta))</f>
        <v>2.4487995818228945E-2</v>
      </c>
      <c r="V8379" s="8">
        <f t="shared" si="294"/>
        <v>85</v>
      </c>
    </row>
    <row r="8380" spans="1:28">
      <c r="A8380" s="34" t="s">
        <v>19</v>
      </c>
      <c r="B8380" s="34" t="s">
        <v>73</v>
      </c>
      <c r="C8380" s="5" t="s">
        <v>170</v>
      </c>
      <c r="D8380" s="35" t="s">
        <v>89</v>
      </c>
      <c r="E8380" s="36" t="s">
        <v>17</v>
      </c>
      <c r="F8380" s="37">
        <v>0</v>
      </c>
      <c r="G8380" s="38">
        <v>0.06</v>
      </c>
      <c r="H8380" s="34">
        <v>0.98263785286784466</v>
      </c>
      <c r="I8380" s="35">
        <v>2864.1640679630009</v>
      </c>
      <c r="J8380" s="35">
        <v>-0.83262691358621943</v>
      </c>
      <c r="K8380" s="35">
        <v>254.19676856030421</v>
      </c>
      <c r="L8380" s="35">
        <v>0.16931893149467162</v>
      </c>
      <c r="M8380" s="35">
        <v>0</v>
      </c>
      <c r="N8380" s="35">
        <v>0</v>
      </c>
      <c r="O8380" s="35">
        <v>0</v>
      </c>
      <c r="P8380" s="36">
        <v>12</v>
      </c>
      <c r="Q8380" s="37">
        <v>85</v>
      </c>
      <c r="R8380" s="36">
        <v>1</v>
      </c>
      <c r="S8380" s="39">
        <f t="shared" si="293"/>
        <v>85</v>
      </c>
      <c r="T8380" s="34" t="s">
        <v>30</v>
      </c>
      <c r="U8380" s="12">
        <f>((alpha*(speed^beta))+(ceta*(speed^delta)))</f>
        <v>610.21127717037098</v>
      </c>
      <c r="V8380" s="8">
        <f t="shared" si="294"/>
        <v>85</v>
      </c>
    </row>
    <row r="8381" spans="1:28">
      <c r="A8381" s="34" t="s">
        <v>19</v>
      </c>
      <c r="B8381" s="34" t="s">
        <v>73</v>
      </c>
      <c r="C8381" s="5" t="s">
        <v>171</v>
      </c>
      <c r="D8381" s="35" t="s">
        <v>89</v>
      </c>
      <c r="E8381" s="36" t="s">
        <v>17</v>
      </c>
      <c r="F8381" s="37">
        <v>0</v>
      </c>
      <c r="G8381" s="38">
        <v>0.06</v>
      </c>
      <c r="H8381" s="34">
        <v>0.98052061749776087</v>
      </c>
      <c r="I8381" s="35">
        <v>1580.9887165778368</v>
      </c>
      <c r="J8381" s="35">
        <v>1.007187845472137</v>
      </c>
      <c r="K8381" s="35">
        <v>-0.35154193228410613</v>
      </c>
      <c r="L8381" s="35">
        <v>0</v>
      </c>
      <c r="M8381" s="35">
        <v>0</v>
      </c>
      <c r="N8381" s="35">
        <v>0</v>
      </c>
      <c r="O8381" s="35">
        <v>0</v>
      </c>
      <c r="P8381" s="36">
        <v>12</v>
      </c>
      <c r="Q8381" s="37">
        <v>85</v>
      </c>
      <c r="R8381" s="36">
        <v>0</v>
      </c>
      <c r="S8381" s="39">
        <f t="shared" si="293"/>
        <v>85</v>
      </c>
      <c r="T8381" s="34" t="s">
        <v>29</v>
      </c>
      <c r="U8381" s="12">
        <f>((alpha*(beta^speed))*(speed^ceta))</f>
        <v>609.60368910905891</v>
      </c>
      <c r="V8381" s="8">
        <f t="shared" si="294"/>
        <v>85</v>
      </c>
    </row>
    <row r="8382" spans="1:28">
      <c r="A8382" s="34" t="s">
        <v>19</v>
      </c>
      <c r="B8382" s="34" t="s">
        <v>73</v>
      </c>
      <c r="C8382" s="5" t="s">
        <v>170</v>
      </c>
      <c r="D8382" s="35" t="s">
        <v>89</v>
      </c>
      <c r="E8382" s="36" t="s">
        <v>15</v>
      </c>
      <c r="F8382" s="37">
        <v>50</v>
      </c>
      <c r="G8382" s="38">
        <v>0.06</v>
      </c>
      <c r="H8382" s="34">
        <v>0.98865906412241056</v>
      </c>
      <c r="I8382" s="35">
        <v>1.7805083219627198</v>
      </c>
      <c r="J8382" s="35">
        <v>2.638323165878868E-2</v>
      </c>
      <c r="K8382" s="35">
        <v>76.962560249207357</v>
      </c>
      <c r="L8382" s="35">
        <v>-1.575097356768959</v>
      </c>
      <c r="M8382" s="35">
        <v>0</v>
      </c>
      <c r="N8382" s="35">
        <v>0</v>
      </c>
      <c r="O8382" s="35">
        <v>0</v>
      </c>
      <c r="P8382" s="36">
        <v>12</v>
      </c>
      <c r="Q8382" s="37">
        <v>62</v>
      </c>
      <c r="R8382" s="36">
        <v>1</v>
      </c>
      <c r="S8382" s="39">
        <f t="shared" si="293"/>
        <v>62</v>
      </c>
      <c r="T8382" s="34" t="s">
        <v>30</v>
      </c>
      <c r="U8382" s="12">
        <f>((alpha*(speed^beta))+(ceta*(speed^delta)))</f>
        <v>2.1009664507074493</v>
      </c>
      <c r="V8382" s="8">
        <f t="shared" si="294"/>
        <v>62</v>
      </c>
    </row>
    <row r="8383" spans="1:28">
      <c r="A8383" s="34" t="s">
        <v>19</v>
      </c>
      <c r="B8383" s="34" t="s">
        <v>73</v>
      </c>
      <c r="C8383" s="5" t="s">
        <v>171</v>
      </c>
      <c r="D8383" s="35" t="s">
        <v>89</v>
      </c>
      <c r="E8383" s="36" t="s">
        <v>15</v>
      </c>
      <c r="F8383" s="37">
        <v>50</v>
      </c>
      <c r="G8383" s="38">
        <v>0.06</v>
      </c>
      <c r="H8383" s="34">
        <v>0.97778619229121666</v>
      </c>
      <c r="I8383" s="35">
        <v>22.140355066123764</v>
      </c>
      <c r="J8383" s="35">
        <v>0.99192290483363221</v>
      </c>
      <c r="K8383" s="35">
        <v>-0.40007496276011101</v>
      </c>
      <c r="L8383" s="35">
        <v>0</v>
      </c>
      <c r="M8383" s="35">
        <v>0</v>
      </c>
      <c r="N8383" s="35">
        <v>0</v>
      </c>
      <c r="O8383" s="35">
        <v>0</v>
      </c>
      <c r="P8383" s="36">
        <v>12</v>
      </c>
      <c r="Q8383" s="37">
        <v>60</v>
      </c>
      <c r="R8383" s="36">
        <v>0</v>
      </c>
      <c r="S8383" s="39">
        <f t="shared" si="293"/>
        <v>60</v>
      </c>
      <c r="T8383" s="34" t="s">
        <v>29</v>
      </c>
      <c r="U8383" s="12">
        <f>((alpha*(beta^speed))*(speed^ceta))</f>
        <v>2.6452450805478303</v>
      </c>
      <c r="V8383" s="8">
        <f t="shared" si="294"/>
        <v>60</v>
      </c>
    </row>
    <row r="8384" spans="1:28">
      <c r="A8384" s="34" t="s">
        <v>19</v>
      </c>
      <c r="B8384" s="34" t="s">
        <v>73</v>
      </c>
      <c r="C8384" s="5" t="s">
        <v>170</v>
      </c>
      <c r="D8384" s="35" t="s">
        <v>89</v>
      </c>
      <c r="E8384" s="36" t="s">
        <v>16</v>
      </c>
      <c r="F8384" s="37">
        <v>50</v>
      </c>
      <c r="G8384" s="38">
        <v>0.06</v>
      </c>
      <c r="H8384" s="34">
        <v>0.98756315580787046</v>
      </c>
      <c r="I8384" s="35">
        <v>-5.7713854299152552E-5</v>
      </c>
      <c r="J8384" s="35">
        <v>7.6639295534586148E-3</v>
      </c>
      <c r="K8384" s="35">
        <v>-0.36221066499750365</v>
      </c>
      <c r="L8384" s="35">
        <v>14.853725628384208</v>
      </c>
      <c r="M8384" s="35">
        <v>0</v>
      </c>
      <c r="N8384" s="35">
        <v>0</v>
      </c>
      <c r="O8384" s="35">
        <v>0</v>
      </c>
      <c r="P8384" s="36">
        <v>12</v>
      </c>
      <c r="Q8384" s="37">
        <v>62</v>
      </c>
      <c r="R8384" s="36">
        <v>14</v>
      </c>
      <c r="S8384" s="39">
        <f t="shared" si="293"/>
        <v>62</v>
      </c>
      <c r="T8384" s="34" t="s">
        <v>51</v>
      </c>
      <c r="U8384" s="12">
        <f>(((alpha*(speed^3))+(beta*(speed^2))+(ceta*speed))+delta)</f>
        <v>8.1019821346254659</v>
      </c>
      <c r="V8384" s="8">
        <f t="shared" si="294"/>
        <v>62</v>
      </c>
    </row>
    <row r="8385" spans="1:28">
      <c r="A8385" s="34" t="s">
        <v>19</v>
      </c>
      <c r="B8385" s="34" t="s">
        <v>73</v>
      </c>
      <c r="C8385" s="5" t="s">
        <v>171</v>
      </c>
      <c r="D8385" s="35" t="s">
        <v>89</v>
      </c>
      <c r="E8385" s="36" t="s">
        <v>16</v>
      </c>
      <c r="F8385" s="37">
        <v>50</v>
      </c>
      <c r="G8385" s="38">
        <v>0.06</v>
      </c>
      <c r="H8385" s="34">
        <v>0.99287817011203694</v>
      </c>
      <c r="I8385" s="35">
        <v>517.17987149717248</v>
      </c>
      <c r="J8385" s="35">
        <v>1.0429775030519906</v>
      </c>
      <c r="K8385" s="35">
        <v>-1.7645003873289777</v>
      </c>
      <c r="L8385" s="35">
        <v>0</v>
      </c>
      <c r="M8385" s="35">
        <v>0</v>
      </c>
      <c r="N8385" s="35">
        <v>0</v>
      </c>
      <c r="O8385" s="35">
        <v>0</v>
      </c>
      <c r="P8385" s="36">
        <v>12</v>
      </c>
      <c r="Q8385" s="37">
        <v>60</v>
      </c>
      <c r="R8385" s="36">
        <v>0</v>
      </c>
      <c r="S8385" s="39">
        <f t="shared" si="293"/>
        <v>60</v>
      </c>
      <c r="T8385" s="34" t="s">
        <v>29</v>
      </c>
      <c r="U8385" s="12">
        <f>((alpha*(beta^speed))*(speed^ceta))</f>
        <v>4.7053235667996756</v>
      </c>
      <c r="V8385" s="8">
        <f t="shared" si="294"/>
        <v>60</v>
      </c>
    </row>
    <row r="8386" spans="1:28">
      <c r="A8386" s="34" t="s">
        <v>19</v>
      </c>
      <c r="B8386" s="34" t="s">
        <v>73</v>
      </c>
      <c r="C8386" s="5" t="s">
        <v>170</v>
      </c>
      <c r="D8386" s="35" t="s">
        <v>89</v>
      </c>
      <c r="E8386" s="36" t="s">
        <v>14</v>
      </c>
      <c r="F8386" s="37">
        <v>50</v>
      </c>
      <c r="G8386" s="38">
        <v>0.06</v>
      </c>
      <c r="H8386" s="34">
        <v>0.98563674340419383</v>
      </c>
      <c r="I8386" s="35">
        <v>-1.7565119706943329E-6</v>
      </c>
      <c r="J8386" s="35">
        <v>2.2616633480938771E-4</v>
      </c>
      <c r="K8386" s="35">
        <v>-1.0589036963669205E-2</v>
      </c>
      <c r="L8386" s="35">
        <v>0.30412737475064539</v>
      </c>
      <c r="M8386" s="35">
        <v>0</v>
      </c>
      <c r="N8386" s="35">
        <v>0</v>
      </c>
      <c r="O8386" s="35">
        <v>0</v>
      </c>
      <c r="P8386" s="36">
        <v>12</v>
      </c>
      <c r="Q8386" s="37">
        <v>62</v>
      </c>
      <c r="R8386" s="36">
        <v>14</v>
      </c>
      <c r="S8386" s="39">
        <f t="shared" ref="S8386:S8449" si="295">V8386</f>
        <v>62</v>
      </c>
      <c r="T8386" s="34" t="s">
        <v>51</v>
      </c>
      <c r="U8386" s="12">
        <f>(((alpha*(speed^3))+(beta*(speed^2))+(ceta*speed))+delta)</f>
        <v>9.8364489058802074E-2</v>
      </c>
      <c r="V8386" s="8">
        <f t="shared" ref="V8386:V8449" si="296">IF($V$1&lt;P8386,P8386,IF($V$1&gt;Q8386,Q8386,$V$1))</f>
        <v>62</v>
      </c>
    </row>
    <row r="8387" spans="1:28">
      <c r="A8387" s="34" t="s">
        <v>19</v>
      </c>
      <c r="B8387" s="34" t="s">
        <v>73</v>
      </c>
      <c r="C8387" s="5" t="s">
        <v>171</v>
      </c>
      <c r="D8387" s="35" t="s">
        <v>89</v>
      </c>
      <c r="E8387" s="36" t="s">
        <v>14</v>
      </c>
      <c r="F8387" s="37">
        <v>50</v>
      </c>
      <c r="G8387" s="38">
        <v>0.06</v>
      </c>
      <c r="H8387" s="34">
        <v>0.9674205782103753</v>
      </c>
      <c r="I8387" s="35">
        <v>0.3503499623398571</v>
      </c>
      <c r="J8387" s="35">
        <v>1.0107839956775626</v>
      </c>
      <c r="K8387" s="35">
        <v>-0.57193203811557458</v>
      </c>
      <c r="L8387" s="35">
        <v>0</v>
      </c>
      <c r="M8387" s="35">
        <v>0</v>
      </c>
      <c r="N8387" s="35">
        <v>0</v>
      </c>
      <c r="O8387" s="35">
        <v>0</v>
      </c>
      <c r="P8387" s="36">
        <v>12</v>
      </c>
      <c r="Q8387" s="37">
        <v>60</v>
      </c>
      <c r="R8387" s="36">
        <v>0</v>
      </c>
      <c r="S8387" s="39">
        <f t="shared" si="295"/>
        <v>60</v>
      </c>
      <c r="T8387" s="34" t="s">
        <v>29</v>
      </c>
      <c r="U8387" s="12">
        <f>((alpha*(beta^speed))*(speed^ceta))</f>
        <v>6.4124179118914978E-2</v>
      </c>
      <c r="V8387" s="8">
        <f t="shared" si="296"/>
        <v>60</v>
      </c>
      <c r="AB8387" s="41"/>
    </row>
    <row r="8388" spans="1:28">
      <c r="A8388" s="34" t="s">
        <v>19</v>
      </c>
      <c r="B8388" s="34" t="s">
        <v>73</v>
      </c>
      <c r="C8388" s="5" t="s">
        <v>170</v>
      </c>
      <c r="D8388" s="35" t="s">
        <v>89</v>
      </c>
      <c r="E8388" s="36" t="s">
        <v>18</v>
      </c>
      <c r="F8388" s="37">
        <v>50</v>
      </c>
      <c r="G8388" s="38">
        <v>0.06</v>
      </c>
      <c r="H8388" s="34">
        <v>0.98113588739570701</v>
      </c>
      <c r="I8388" s="35">
        <v>-6.6332815876615606E-7</v>
      </c>
      <c r="J8388" s="35">
        <v>9.4698915502246353E-5</v>
      </c>
      <c r="K8388" s="35">
        <v>-5.6143205378113431E-3</v>
      </c>
      <c r="L8388" s="35">
        <v>0.19700799016042406</v>
      </c>
      <c r="M8388" s="35">
        <v>0</v>
      </c>
      <c r="N8388" s="35">
        <v>0</v>
      </c>
      <c r="O8388" s="35">
        <v>0</v>
      </c>
      <c r="P8388" s="36">
        <v>12</v>
      </c>
      <c r="Q8388" s="37">
        <v>62</v>
      </c>
      <c r="R8388" s="36">
        <v>14</v>
      </c>
      <c r="S8388" s="39">
        <f t="shared" si="295"/>
        <v>62</v>
      </c>
      <c r="T8388" s="34" t="s">
        <v>51</v>
      </c>
      <c r="U8388" s="12">
        <f>(((alpha*(speed^3))+(beta*(speed^2))+(ceta*speed))+delta)</f>
        <v>5.485307458433536E-2</v>
      </c>
      <c r="V8388" s="8">
        <f t="shared" si="296"/>
        <v>62</v>
      </c>
    </row>
    <row r="8389" spans="1:28">
      <c r="A8389" s="34" t="s">
        <v>19</v>
      </c>
      <c r="B8389" s="34" t="s">
        <v>73</v>
      </c>
      <c r="C8389" s="5" t="s">
        <v>171</v>
      </c>
      <c r="D8389" s="35" t="s">
        <v>89</v>
      </c>
      <c r="E8389" s="36" t="s">
        <v>18</v>
      </c>
      <c r="F8389" s="37">
        <v>50</v>
      </c>
      <c r="G8389" s="38">
        <v>0.06</v>
      </c>
      <c r="H8389" s="34">
        <v>0.98868352206010535</v>
      </c>
      <c r="I8389" s="35">
        <v>0.40092800702242332</v>
      </c>
      <c r="J8389" s="35">
        <v>0.97407900267041259</v>
      </c>
      <c r="K8389" s="35">
        <v>-0.22581187714734752</v>
      </c>
      <c r="L8389" s="35">
        <v>0</v>
      </c>
      <c r="M8389" s="35">
        <v>0</v>
      </c>
      <c r="N8389" s="35">
        <v>0</v>
      </c>
      <c r="O8389" s="35">
        <v>0</v>
      </c>
      <c r="P8389" s="36">
        <v>12</v>
      </c>
      <c r="Q8389" s="37">
        <v>60</v>
      </c>
      <c r="R8389" s="36">
        <v>0</v>
      </c>
      <c r="S8389" s="39">
        <f t="shared" si="295"/>
        <v>60</v>
      </c>
      <c r="T8389" s="34" t="s">
        <v>29</v>
      </c>
      <c r="U8389" s="12">
        <f>((alpha*(beta^speed))*(speed^ceta))</f>
        <v>3.2899525093957785E-2</v>
      </c>
      <c r="V8389" s="8">
        <f t="shared" si="296"/>
        <v>60</v>
      </c>
    </row>
    <row r="8390" spans="1:28">
      <c r="A8390" s="34" t="s">
        <v>19</v>
      </c>
      <c r="B8390" s="34" t="s">
        <v>73</v>
      </c>
      <c r="C8390" s="5" t="s">
        <v>170</v>
      </c>
      <c r="D8390" s="35" t="s">
        <v>89</v>
      </c>
      <c r="E8390" s="36" t="s">
        <v>17</v>
      </c>
      <c r="F8390" s="37">
        <v>50</v>
      </c>
      <c r="G8390" s="38">
        <v>0.06</v>
      </c>
      <c r="H8390" s="34">
        <v>0.98214178273169894</v>
      </c>
      <c r="I8390" s="35">
        <v>-2.9229262705586052E-3</v>
      </c>
      <c r="J8390" s="35">
        <v>0.40835240633190562</v>
      </c>
      <c r="K8390" s="35">
        <v>-19.564158573314238</v>
      </c>
      <c r="L8390" s="35">
        <v>1222.1745164368194</v>
      </c>
      <c r="M8390" s="35">
        <v>0</v>
      </c>
      <c r="N8390" s="35">
        <v>0</v>
      </c>
      <c r="O8390" s="35">
        <v>0</v>
      </c>
      <c r="P8390" s="36">
        <v>12</v>
      </c>
      <c r="Q8390" s="37">
        <v>62</v>
      </c>
      <c r="R8390" s="36">
        <v>14</v>
      </c>
      <c r="S8390" s="39">
        <f t="shared" si="295"/>
        <v>62</v>
      </c>
      <c r="T8390" s="34" t="s">
        <v>51</v>
      </c>
      <c r="U8390" s="12">
        <f>(((alpha*(speed^3))+(beta*(speed^2))+(ceta*speed))+delta)</f>
        <v>882.28816262149053</v>
      </c>
      <c r="V8390" s="8">
        <f t="shared" si="296"/>
        <v>62</v>
      </c>
    </row>
    <row r="8391" spans="1:28">
      <c r="A8391" s="34" t="s">
        <v>19</v>
      </c>
      <c r="B8391" s="34" t="s">
        <v>73</v>
      </c>
      <c r="C8391" s="5" t="s">
        <v>171</v>
      </c>
      <c r="D8391" s="35" t="s">
        <v>89</v>
      </c>
      <c r="E8391" s="36" t="s">
        <v>17</v>
      </c>
      <c r="F8391" s="37">
        <v>50</v>
      </c>
      <c r="G8391" s="38">
        <v>0.06</v>
      </c>
      <c r="H8391" s="34">
        <v>0.971773115084276</v>
      </c>
      <c r="I8391" s="35">
        <v>1572.5393876540995</v>
      </c>
      <c r="J8391" s="35">
        <v>1.0035830810563242</v>
      </c>
      <c r="K8391" s="35">
        <v>-0.19826086512783683</v>
      </c>
      <c r="L8391" s="35">
        <v>0</v>
      </c>
      <c r="M8391" s="35">
        <v>0</v>
      </c>
      <c r="N8391" s="35">
        <v>0</v>
      </c>
      <c r="O8391" s="35">
        <v>0</v>
      </c>
      <c r="P8391" s="36">
        <v>12</v>
      </c>
      <c r="Q8391" s="37">
        <v>60</v>
      </c>
      <c r="R8391" s="36">
        <v>0</v>
      </c>
      <c r="S8391" s="39">
        <f t="shared" si="295"/>
        <v>60</v>
      </c>
      <c r="T8391" s="34" t="s">
        <v>29</v>
      </c>
      <c r="U8391" s="12">
        <f>((alpha*(beta^speed))*(speed^ceta))</f>
        <v>865.49307018023501</v>
      </c>
      <c r="V8391" s="8">
        <f t="shared" si="296"/>
        <v>60</v>
      </c>
    </row>
    <row r="8392" spans="1:28">
      <c r="A8392" s="34" t="s">
        <v>19</v>
      </c>
      <c r="B8392" s="34" t="s">
        <v>73</v>
      </c>
      <c r="C8392" s="5" t="s">
        <v>170</v>
      </c>
      <c r="D8392" s="35" t="s">
        <v>89</v>
      </c>
      <c r="E8392" s="36" t="s">
        <v>15</v>
      </c>
      <c r="F8392" s="37">
        <v>100</v>
      </c>
      <c r="G8392" s="38">
        <v>0.06</v>
      </c>
      <c r="H8392" s="34">
        <v>0.87613849479333128</v>
      </c>
      <c r="I8392" s="35">
        <v>-7.2715286906623524E-5</v>
      </c>
      <c r="J8392" s="35">
        <v>7.3001218051792719E-3</v>
      </c>
      <c r="K8392" s="35">
        <v>-0.27882083364647903</v>
      </c>
      <c r="L8392" s="35">
        <v>6.4678444054797577</v>
      </c>
      <c r="M8392" s="35">
        <v>0</v>
      </c>
      <c r="N8392" s="35">
        <v>0</v>
      </c>
      <c r="O8392" s="35">
        <v>0</v>
      </c>
      <c r="P8392" s="36">
        <v>12</v>
      </c>
      <c r="Q8392" s="37">
        <v>48</v>
      </c>
      <c r="R8392" s="36">
        <v>14</v>
      </c>
      <c r="S8392" s="39">
        <f t="shared" si="295"/>
        <v>48</v>
      </c>
      <c r="T8392" s="34" t="s">
        <v>51</v>
      </c>
      <c r="U8392" s="12">
        <f>(((alpha*(speed^3))+(beta*(speed^2))+(ceta*speed))+delta)</f>
        <v>1.8621960200045002</v>
      </c>
      <c r="V8392" s="8">
        <f t="shared" si="296"/>
        <v>48</v>
      </c>
    </row>
    <row r="8393" spans="1:28">
      <c r="A8393" s="34" t="s">
        <v>19</v>
      </c>
      <c r="B8393" s="34" t="s">
        <v>73</v>
      </c>
      <c r="C8393" s="5" t="s">
        <v>171</v>
      </c>
      <c r="D8393" s="35" t="s">
        <v>89</v>
      </c>
      <c r="E8393" s="36" t="s">
        <v>15</v>
      </c>
      <c r="F8393" s="37">
        <v>100</v>
      </c>
      <c r="G8393" s="38">
        <v>0.06</v>
      </c>
      <c r="H8393" s="34">
        <v>0.98439290094070109</v>
      </c>
      <c r="I8393" s="35">
        <v>37.600320517357432</v>
      </c>
      <c r="J8393" s="35">
        <v>0.99246460641377654</v>
      </c>
      <c r="K8393" s="35">
        <v>-0.57313811733933551</v>
      </c>
      <c r="L8393" s="35">
        <v>0</v>
      </c>
      <c r="M8393" s="35">
        <v>0</v>
      </c>
      <c r="N8393" s="35">
        <v>0</v>
      </c>
      <c r="O8393" s="35">
        <v>0</v>
      </c>
      <c r="P8393" s="36">
        <v>12</v>
      </c>
      <c r="Q8393" s="37">
        <v>47</v>
      </c>
      <c r="R8393" s="36">
        <v>0</v>
      </c>
      <c r="S8393" s="39">
        <f t="shared" si="295"/>
        <v>47</v>
      </c>
      <c r="T8393" s="34" t="s">
        <v>29</v>
      </c>
      <c r="U8393" s="12">
        <f>((alpha*(beta^speed))*(speed^ceta))</f>
        <v>2.900379545249768</v>
      </c>
      <c r="V8393" s="8">
        <f t="shared" si="296"/>
        <v>47</v>
      </c>
    </row>
    <row r="8394" spans="1:28">
      <c r="A8394" s="34" t="s">
        <v>19</v>
      </c>
      <c r="B8394" s="34" t="s">
        <v>73</v>
      </c>
      <c r="C8394" s="5" t="s">
        <v>170</v>
      </c>
      <c r="D8394" s="35" t="s">
        <v>89</v>
      </c>
      <c r="E8394" s="36" t="s">
        <v>16</v>
      </c>
      <c r="F8394" s="37">
        <v>100</v>
      </c>
      <c r="G8394" s="38">
        <v>0.06</v>
      </c>
      <c r="H8394" s="34">
        <v>0.87318169147363456</v>
      </c>
      <c r="I8394" s="35">
        <v>-1.1374748968468189E-4</v>
      </c>
      <c r="J8394" s="35">
        <v>1.3489353304716728E-2</v>
      </c>
      <c r="K8394" s="35">
        <v>-0.5607924725573058</v>
      </c>
      <c r="L8394" s="35">
        <v>19.620774964698175</v>
      </c>
      <c r="M8394" s="35">
        <v>0</v>
      </c>
      <c r="N8394" s="35">
        <v>0</v>
      </c>
      <c r="O8394" s="35">
        <v>0</v>
      </c>
      <c r="P8394" s="36">
        <v>12</v>
      </c>
      <c r="Q8394" s="37">
        <v>48</v>
      </c>
      <c r="R8394" s="36">
        <v>14</v>
      </c>
      <c r="S8394" s="39">
        <f t="shared" si="295"/>
        <v>48</v>
      </c>
      <c r="T8394" s="34" t="s">
        <v>51</v>
      </c>
      <c r="U8394" s="12">
        <f>(((alpha*(speed^3))+(beta*(speed^2))+(ceta*speed))+delta)</f>
        <v>11.202643916806501</v>
      </c>
      <c r="V8394" s="8">
        <f t="shared" si="296"/>
        <v>48</v>
      </c>
    </row>
    <row r="8395" spans="1:28">
      <c r="A8395" s="34" t="s">
        <v>19</v>
      </c>
      <c r="B8395" s="34" t="s">
        <v>73</v>
      </c>
      <c r="C8395" s="5" t="s">
        <v>171</v>
      </c>
      <c r="D8395" s="35" t="s">
        <v>89</v>
      </c>
      <c r="E8395" s="36" t="s">
        <v>16</v>
      </c>
      <c r="F8395" s="37">
        <v>100</v>
      </c>
      <c r="G8395" s="38">
        <v>0.06</v>
      </c>
      <c r="H8395" s="34">
        <v>0.98855687362180655</v>
      </c>
      <c r="I8395" s="35">
        <v>-2.6061643778989554</v>
      </c>
      <c r="J8395" s="35">
        <v>29.344367804139882</v>
      </c>
      <c r="K8395" s="35">
        <v>0.99392279914274884</v>
      </c>
      <c r="L8395" s="35">
        <v>0</v>
      </c>
      <c r="M8395" s="35">
        <v>0</v>
      </c>
      <c r="N8395" s="35">
        <v>0</v>
      </c>
      <c r="O8395" s="35">
        <v>0</v>
      </c>
      <c r="P8395" s="36">
        <v>12</v>
      </c>
      <c r="Q8395" s="37">
        <v>47</v>
      </c>
      <c r="R8395" s="36">
        <v>13</v>
      </c>
      <c r="S8395" s="39">
        <f t="shared" si="295"/>
        <v>47</v>
      </c>
      <c r="T8395" s="34" t="s">
        <v>50</v>
      </c>
      <c r="U8395" s="12">
        <f>EXP((alpha+(beta/speed))+(ceta*LN(speed)))</f>
        <v>6.3276780660764134</v>
      </c>
      <c r="V8395" s="8">
        <f t="shared" si="296"/>
        <v>47</v>
      </c>
    </row>
    <row r="8396" spans="1:28">
      <c r="A8396" s="34" t="s">
        <v>19</v>
      </c>
      <c r="B8396" s="34" t="s">
        <v>73</v>
      </c>
      <c r="C8396" s="5" t="s">
        <v>170</v>
      </c>
      <c r="D8396" s="35" t="s">
        <v>89</v>
      </c>
      <c r="E8396" s="36" t="s">
        <v>14</v>
      </c>
      <c r="F8396" s="37">
        <v>100</v>
      </c>
      <c r="G8396" s="38">
        <v>0.06</v>
      </c>
      <c r="H8396" s="34">
        <v>0.98485295254843896</v>
      </c>
      <c r="I8396" s="35">
        <v>-2.5974279820655031E-6</v>
      </c>
      <c r="J8396" s="35">
        <v>2.8893919665038228E-4</v>
      </c>
      <c r="K8396" s="35">
        <v>-1.2956058198376141E-2</v>
      </c>
      <c r="L8396" s="35">
        <v>0.34932875380188505</v>
      </c>
      <c r="M8396" s="35">
        <v>0</v>
      </c>
      <c r="N8396" s="35">
        <v>0</v>
      </c>
      <c r="O8396" s="35">
        <v>0</v>
      </c>
      <c r="P8396" s="36">
        <v>12</v>
      </c>
      <c r="Q8396" s="37">
        <v>48</v>
      </c>
      <c r="R8396" s="36">
        <v>14</v>
      </c>
      <c r="S8396" s="39">
        <f t="shared" si="295"/>
        <v>48</v>
      </c>
      <c r="T8396" s="34" t="s">
        <v>51</v>
      </c>
      <c r="U8396" s="12">
        <f>(((alpha*(speed^3))+(beta*(speed^2))+(ceta*speed))+delta)</f>
        <v>0.10589911396972296</v>
      </c>
      <c r="V8396" s="8">
        <f t="shared" si="296"/>
        <v>48</v>
      </c>
    </row>
    <row r="8397" spans="1:28">
      <c r="A8397" s="34" t="s">
        <v>19</v>
      </c>
      <c r="B8397" s="34" t="s">
        <v>73</v>
      </c>
      <c r="C8397" s="5" t="s">
        <v>171</v>
      </c>
      <c r="D8397" s="35" t="s">
        <v>89</v>
      </c>
      <c r="E8397" s="36" t="s">
        <v>14</v>
      </c>
      <c r="F8397" s="37">
        <v>100</v>
      </c>
      <c r="G8397" s="38">
        <v>0.06</v>
      </c>
      <c r="H8397" s="34">
        <v>0.99010133702050562</v>
      </c>
      <c r="I8397" s="35">
        <v>0.28064452877320717</v>
      </c>
      <c r="J8397" s="35">
        <v>1.0062121183835171</v>
      </c>
      <c r="K8397" s="35">
        <v>-0.39465931585844088</v>
      </c>
      <c r="L8397" s="35">
        <v>0</v>
      </c>
      <c r="M8397" s="35">
        <v>0</v>
      </c>
      <c r="N8397" s="35">
        <v>0</v>
      </c>
      <c r="O8397" s="35">
        <v>0</v>
      </c>
      <c r="P8397" s="36">
        <v>12</v>
      </c>
      <c r="Q8397" s="37">
        <v>47</v>
      </c>
      <c r="R8397" s="36">
        <v>0</v>
      </c>
      <c r="S8397" s="39">
        <f t="shared" si="295"/>
        <v>47</v>
      </c>
      <c r="T8397" s="34" t="s">
        <v>29</v>
      </c>
      <c r="U8397" s="12">
        <f>((alpha*(beta^speed))*(speed^ceta))</f>
        <v>8.2159185790282613E-2</v>
      </c>
      <c r="V8397" s="8">
        <f t="shared" si="296"/>
        <v>47</v>
      </c>
      <c r="AB8397" s="41"/>
    </row>
    <row r="8398" spans="1:28">
      <c r="A8398" s="34" t="s">
        <v>19</v>
      </c>
      <c r="B8398" s="34" t="s">
        <v>73</v>
      </c>
      <c r="C8398" s="5" t="s">
        <v>170</v>
      </c>
      <c r="D8398" s="35" t="s">
        <v>89</v>
      </c>
      <c r="E8398" s="36" t="s">
        <v>18</v>
      </c>
      <c r="F8398" s="37">
        <v>100</v>
      </c>
      <c r="G8398" s="38">
        <v>0.06</v>
      </c>
      <c r="H8398" s="34">
        <v>0.889728424423889</v>
      </c>
      <c r="I8398" s="35">
        <v>-2.1298518250992949E-6</v>
      </c>
      <c r="J8398" s="35">
        <v>2.5547205407489714E-4</v>
      </c>
      <c r="K8398" s="35">
        <v>-1.1552285894678561E-2</v>
      </c>
      <c r="L8398" s="35">
        <v>0.26911803596975331</v>
      </c>
      <c r="M8398" s="35">
        <v>0</v>
      </c>
      <c r="N8398" s="35">
        <v>0</v>
      </c>
      <c r="O8398" s="35">
        <v>0</v>
      </c>
      <c r="P8398" s="36">
        <v>12</v>
      </c>
      <c r="Q8398" s="37">
        <v>48</v>
      </c>
      <c r="R8398" s="36">
        <v>14</v>
      </c>
      <c r="S8398" s="39">
        <f t="shared" si="295"/>
        <v>48</v>
      </c>
      <c r="T8398" s="34" t="s">
        <v>51</v>
      </c>
      <c r="U8398" s="12">
        <f>(((alpha*(speed^3))+(beta*(speed^2))+(ceta*speed))+delta)</f>
        <v>6.7671352572364174E-2</v>
      </c>
      <c r="V8398" s="8">
        <f t="shared" si="296"/>
        <v>48</v>
      </c>
    </row>
    <row r="8399" spans="1:28">
      <c r="A8399" s="34" t="s">
        <v>19</v>
      </c>
      <c r="B8399" s="34" t="s">
        <v>73</v>
      </c>
      <c r="C8399" s="5" t="s">
        <v>171</v>
      </c>
      <c r="D8399" s="35" t="s">
        <v>89</v>
      </c>
      <c r="E8399" s="36" t="s">
        <v>18</v>
      </c>
      <c r="F8399" s="37">
        <v>100</v>
      </c>
      <c r="G8399" s="38">
        <v>0.06</v>
      </c>
      <c r="H8399" s="34">
        <v>0.98938937389763282</v>
      </c>
      <c r="I8399" s="35">
        <v>-2.0147831672530898E-6</v>
      </c>
      <c r="J8399" s="35">
        <v>2.6491549221165848E-4</v>
      </c>
      <c r="K8399" s="35">
        <v>-1.4177423940672979E-2</v>
      </c>
      <c r="L8399" s="35">
        <v>0.32267555284547872</v>
      </c>
      <c r="M8399" s="35">
        <v>0</v>
      </c>
      <c r="N8399" s="35">
        <v>0</v>
      </c>
      <c r="O8399" s="35">
        <v>0</v>
      </c>
      <c r="P8399" s="36">
        <v>12</v>
      </c>
      <c r="Q8399" s="37">
        <v>47</v>
      </c>
      <c r="R8399" s="36">
        <v>14</v>
      </c>
      <c r="S8399" s="39">
        <f t="shared" si="295"/>
        <v>47</v>
      </c>
      <c r="T8399" s="34" t="s">
        <v>51</v>
      </c>
      <c r="U8399" s="12">
        <f>(((alpha*(speed^3))+(beta*(speed^2))+(ceta*speed))+delta)</f>
        <v>3.2354117155684758E-2</v>
      </c>
      <c r="V8399" s="8">
        <f t="shared" si="296"/>
        <v>47</v>
      </c>
    </row>
    <row r="8400" spans="1:28">
      <c r="A8400" s="34" t="s">
        <v>19</v>
      </c>
      <c r="B8400" s="34" t="s">
        <v>73</v>
      </c>
      <c r="C8400" s="5" t="s">
        <v>170</v>
      </c>
      <c r="D8400" s="35" t="s">
        <v>89</v>
      </c>
      <c r="E8400" s="36" t="s">
        <v>17</v>
      </c>
      <c r="F8400" s="37">
        <v>100</v>
      </c>
      <c r="G8400" s="38">
        <v>0.06</v>
      </c>
      <c r="H8400" s="34">
        <v>0.97291680544957515</v>
      </c>
      <c r="I8400" s="35">
        <v>-6.1368867356387125E-3</v>
      </c>
      <c r="J8400" s="35">
        <v>0.64180784495428334</v>
      </c>
      <c r="K8400" s="35">
        <v>-25.424305032021699</v>
      </c>
      <c r="L8400" s="35">
        <v>1563.7134880476071</v>
      </c>
      <c r="M8400" s="35">
        <v>0</v>
      </c>
      <c r="N8400" s="35">
        <v>0</v>
      </c>
      <c r="O8400" s="35">
        <v>0</v>
      </c>
      <c r="P8400" s="36">
        <v>12</v>
      </c>
      <c r="Q8400" s="37">
        <v>48</v>
      </c>
      <c r="R8400" s="36">
        <v>14</v>
      </c>
      <c r="S8400" s="39">
        <f t="shared" si="295"/>
        <v>48</v>
      </c>
      <c r="T8400" s="34" t="s">
        <v>51</v>
      </c>
      <c r="U8400" s="12">
        <f>(((alpha*(speed^3))+(beta*(speed^2))+(ceta*speed))+delta)</f>
        <v>1143.3815434174778</v>
      </c>
      <c r="V8400" s="8">
        <f t="shared" si="296"/>
        <v>48</v>
      </c>
    </row>
    <row r="8401" spans="1:28">
      <c r="A8401" s="34" t="s">
        <v>19</v>
      </c>
      <c r="B8401" s="34" t="s">
        <v>73</v>
      </c>
      <c r="C8401" s="5" t="s">
        <v>171</v>
      </c>
      <c r="D8401" s="35" t="s">
        <v>89</v>
      </c>
      <c r="E8401" s="36" t="s">
        <v>17</v>
      </c>
      <c r="F8401" s="37">
        <v>100</v>
      </c>
      <c r="G8401" s="38">
        <v>0.06</v>
      </c>
      <c r="H8401" s="34">
        <v>0.97164025392211417</v>
      </c>
      <c r="I8401" s="35">
        <v>-5.511560775880075E-3</v>
      </c>
      <c r="J8401" s="35">
        <v>0.5886424709416348</v>
      </c>
      <c r="K8401" s="35">
        <v>-23.454687222755936</v>
      </c>
      <c r="L8401" s="35">
        <v>1498.4510813579809</v>
      </c>
      <c r="M8401" s="35">
        <v>0</v>
      </c>
      <c r="N8401" s="35">
        <v>0</v>
      </c>
      <c r="O8401" s="35">
        <v>0</v>
      </c>
      <c r="P8401" s="36">
        <v>12</v>
      </c>
      <c r="Q8401" s="37">
        <v>47</v>
      </c>
      <c r="R8401" s="36">
        <v>14</v>
      </c>
      <c r="S8401" s="39">
        <f t="shared" si="295"/>
        <v>47</v>
      </c>
      <c r="T8401" s="34" t="s">
        <v>51</v>
      </c>
      <c r="U8401" s="12">
        <f>(((alpha*(speed^3))+(beta*(speed^2))+(ceta*speed))+delta)</f>
        <v>1124.1652257643261</v>
      </c>
      <c r="V8401" s="8">
        <f t="shared" si="296"/>
        <v>47</v>
      </c>
    </row>
    <row r="8402" spans="1:28">
      <c r="A8402" s="34" t="s">
        <v>19</v>
      </c>
      <c r="B8402" s="34" t="s">
        <v>73</v>
      </c>
      <c r="C8402" s="5" t="s">
        <v>172</v>
      </c>
      <c r="D8402" s="35" t="s">
        <v>90</v>
      </c>
      <c r="E8402" s="36" t="s">
        <v>15</v>
      </c>
      <c r="F8402" s="37">
        <v>0</v>
      </c>
      <c r="G8402" s="38">
        <v>0</v>
      </c>
      <c r="H8402" s="34">
        <v>0.99702065575010934</v>
      </c>
      <c r="I8402" s="35">
        <v>-0.7371291858095651</v>
      </c>
      <c r="J8402" s="35">
        <v>0.4326375973908374</v>
      </c>
      <c r="K8402" s="35">
        <v>0.39790433876039</v>
      </c>
      <c r="L8402" s="35">
        <v>0</v>
      </c>
      <c r="M8402" s="35">
        <v>0</v>
      </c>
      <c r="N8402" s="35">
        <v>0</v>
      </c>
      <c r="O8402" s="35">
        <v>0</v>
      </c>
      <c r="P8402" s="36">
        <v>12</v>
      </c>
      <c r="Q8402" s="37">
        <v>86</v>
      </c>
      <c r="R8402" s="36">
        <v>6</v>
      </c>
      <c r="S8402" s="39">
        <f t="shared" si="295"/>
        <v>86</v>
      </c>
      <c r="T8402" s="34" t="s">
        <v>37</v>
      </c>
      <c r="U8402" s="12">
        <f>(1/(alpha+(beta*(speed^ceta))))</f>
        <v>0.55281103581935509</v>
      </c>
      <c r="V8402" s="8">
        <f t="shared" si="296"/>
        <v>86</v>
      </c>
    </row>
    <row r="8403" spans="1:28">
      <c r="A8403" s="34" t="s">
        <v>19</v>
      </c>
      <c r="B8403" s="34" t="s">
        <v>73</v>
      </c>
      <c r="C8403" s="5" t="s">
        <v>172</v>
      </c>
      <c r="D8403" s="35" t="s">
        <v>90</v>
      </c>
      <c r="E8403" s="36" t="s">
        <v>16</v>
      </c>
      <c r="F8403" s="37">
        <v>0</v>
      </c>
      <c r="G8403" s="38">
        <v>0</v>
      </c>
      <c r="H8403" s="34">
        <v>0.99614860657124848</v>
      </c>
      <c r="I8403" s="35">
        <v>-0.35129061962287089</v>
      </c>
      <c r="J8403" s="35">
        <v>43.500229947942948</v>
      </c>
      <c r="K8403" s="35">
        <v>0.22961006202731782</v>
      </c>
      <c r="L8403" s="35">
        <v>1.0659856275047592</v>
      </c>
      <c r="M8403" s="35">
        <v>-7.7346552080163888E-4</v>
      </c>
      <c r="N8403" s="35">
        <v>0</v>
      </c>
      <c r="O8403" s="35">
        <v>0</v>
      </c>
      <c r="P8403" s="36">
        <v>12</v>
      </c>
      <c r="Q8403" s="37">
        <v>86</v>
      </c>
      <c r="R8403" s="36">
        <v>10</v>
      </c>
      <c r="S8403" s="39">
        <f t="shared" si="295"/>
        <v>86</v>
      </c>
      <c r="T8403" s="34" t="s">
        <v>44</v>
      </c>
      <c r="U8403" s="12">
        <f>(alpha+(beta/(1+EXP((((-1)*ceta)+(delta*LN(speed)))+(epsilon*speed)))))</f>
        <v>0.1498031283075768</v>
      </c>
      <c r="V8403" s="8">
        <f t="shared" si="296"/>
        <v>86</v>
      </c>
    </row>
    <row r="8404" spans="1:28">
      <c r="A8404" s="34" t="s">
        <v>19</v>
      </c>
      <c r="B8404" s="34" t="s">
        <v>73</v>
      </c>
      <c r="C8404" s="5" t="s">
        <v>172</v>
      </c>
      <c r="D8404" s="35" t="s">
        <v>90</v>
      </c>
      <c r="E8404" s="36" t="s">
        <v>14</v>
      </c>
      <c r="F8404" s="37">
        <v>0</v>
      </c>
      <c r="G8404" s="38">
        <v>0</v>
      </c>
      <c r="H8404" s="34">
        <v>0.99714019296617673</v>
      </c>
      <c r="I8404" s="35">
        <v>0.71393842896974902</v>
      </c>
      <c r="J8404" s="35">
        <v>1.0079640346177061</v>
      </c>
      <c r="K8404" s="35">
        <v>-1.0098708670596153</v>
      </c>
      <c r="L8404" s="35">
        <v>0</v>
      </c>
      <c r="M8404" s="35">
        <v>0</v>
      </c>
      <c r="N8404" s="35">
        <v>0</v>
      </c>
      <c r="O8404" s="35">
        <v>0</v>
      </c>
      <c r="P8404" s="36">
        <v>12</v>
      </c>
      <c r="Q8404" s="37">
        <v>86</v>
      </c>
      <c r="R8404" s="36">
        <v>0</v>
      </c>
      <c r="S8404" s="39">
        <f t="shared" si="295"/>
        <v>86</v>
      </c>
      <c r="T8404" s="34" t="s">
        <v>29</v>
      </c>
      <c r="U8404" s="12">
        <f>((alpha*(beta^speed))*(speed^ceta))</f>
        <v>1.5715935827721197E-2</v>
      </c>
      <c r="V8404" s="8">
        <f t="shared" si="296"/>
        <v>86</v>
      </c>
      <c r="AB8404" s="41"/>
    </row>
    <row r="8405" spans="1:28">
      <c r="A8405" s="34" t="s">
        <v>19</v>
      </c>
      <c r="B8405" s="34" t="s">
        <v>73</v>
      </c>
      <c r="C8405" s="5" t="s">
        <v>172</v>
      </c>
      <c r="D8405" s="35" t="s">
        <v>90</v>
      </c>
      <c r="E8405" s="36" t="s">
        <v>18</v>
      </c>
      <c r="F8405" s="37">
        <v>0</v>
      </c>
      <c r="G8405" s="38">
        <v>0</v>
      </c>
      <c r="H8405" s="34">
        <v>0.98434332976655292</v>
      </c>
      <c r="I8405" s="35">
        <v>38.670149867898914</v>
      </c>
      <c r="J8405" s="35">
        <v>9.6497720630101913</v>
      </c>
      <c r="K8405" s="35">
        <v>-6.077458999877413E-2</v>
      </c>
      <c r="L8405" s="35">
        <v>0</v>
      </c>
      <c r="M8405" s="35">
        <v>0</v>
      </c>
      <c r="N8405" s="35">
        <v>0</v>
      </c>
      <c r="O8405" s="35">
        <v>0</v>
      </c>
      <c r="P8405" s="36">
        <v>12</v>
      </c>
      <c r="Q8405" s="37">
        <v>86</v>
      </c>
      <c r="R8405" s="36">
        <v>5</v>
      </c>
      <c r="S8405" s="39">
        <f t="shared" si="295"/>
        <v>86</v>
      </c>
      <c r="T8405" s="34" t="s">
        <v>36</v>
      </c>
      <c r="U8405" s="12">
        <f>(1/(((ceta*(speed^2))+(beta*speed))+alpha))</f>
        <v>2.3862835676630202E-3</v>
      </c>
      <c r="V8405" s="8">
        <f t="shared" si="296"/>
        <v>86</v>
      </c>
      <c r="AB8405" s="41"/>
    </row>
    <row r="8406" spans="1:28">
      <c r="A8406" s="34" t="s">
        <v>19</v>
      </c>
      <c r="B8406" s="34" t="s">
        <v>73</v>
      </c>
      <c r="C8406" s="5" t="s">
        <v>172</v>
      </c>
      <c r="D8406" s="35" t="s">
        <v>90</v>
      </c>
      <c r="E8406" s="36" t="s">
        <v>17</v>
      </c>
      <c r="F8406" s="37">
        <v>0</v>
      </c>
      <c r="G8406" s="38">
        <v>0</v>
      </c>
      <c r="H8406" s="34">
        <v>0.9819765206836667</v>
      </c>
      <c r="I8406" s="35">
        <v>2478.5936283922715</v>
      </c>
      <c r="J8406" s="35">
        <v>1.0088289526744851</v>
      </c>
      <c r="K8406" s="35">
        <v>-0.78909164654673114</v>
      </c>
      <c r="L8406" s="35">
        <v>0</v>
      </c>
      <c r="M8406" s="35">
        <v>0</v>
      </c>
      <c r="N8406" s="35">
        <v>0</v>
      </c>
      <c r="O8406" s="35">
        <v>0</v>
      </c>
      <c r="P8406" s="36">
        <v>12</v>
      </c>
      <c r="Q8406" s="37">
        <v>86</v>
      </c>
      <c r="R8406" s="36">
        <v>0</v>
      </c>
      <c r="S8406" s="39">
        <f t="shared" si="295"/>
        <v>86</v>
      </c>
      <c r="T8406" s="34" t="s">
        <v>29</v>
      </c>
      <c r="U8406" s="12">
        <f>((alpha*(beta^speed))*(speed^ceta))</f>
        <v>157.04242825897427</v>
      </c>
      <c r="V8406" s="8">
        <f t="shared" si="296"/>
        <v>86</v>
      </c>
    </row>
    <row r="8407" spans="1:28">
      <c r="A8407" s="34" t="s">
        <v>19</v>
      </c>
      <c r="B8407" s="34" t="s">
        <v>73</v>
      </c>
      <c r="C8407" s="5" t="s">
        <v>172</v>
      </c>
      <c r="D8407" s="35" t="s">
        <v>90</v>
      </c>
      <c r="E8407" s="36" t="s">
        <v>15</v>
      </c>
      <c r="F8407" s="37">
        <v>50</v>
      </c>
      <c r="G8407" s="38">
        <v>0</v>
      </c>
      <c r="H8407" s="34">
        <v>0.99737970024694156</v>
      </c>
      <c r="I8407" s="35">
        <v>1.8503493401656397</v>
      </c>
      <c r="J8407" s="35">
        <v>-0.30811287341660509</v>
      </c>
      <c r="K8407" s="35">
        <v>33.538307597951388</v>
      </c>
      <c r="L8407" s="35">
        <v>-1.2514098693834061</v>
      </c>
      <c r="M8407" s="35">
        <v>0</v>
      </c>
      <c r="N8407" s="35">
        <v>0</v>
      </c>
      <c r="O8407" s="35">
        <v>0</v>
      </c>
      <c r="P8407" s="36">
        <v>12</v>
      </c>
      <c r="Q8407" s="37">
        <v>86</v>
      </c>
      <c r="R8407" s="36">
        <v>1</v>
      </c>
      <c r="S8407" s="39">
        <f t="shared" si="295"/>
        <v>86</v>
      </c>
      <c r="T8407" s="34" t="s">
        <v>30</v>
      </c>
      <c r="U8407" s="12">
        <f>((alpha*(speed^beta))+(ceta*(speed^delta)))</f>
        <v>0.59629960944545712</v>
      </c>
      <c r="V8407" s="8">
        <f t="shared" si="296"/>
        <v>86</v>
      </c>
    </row>
    <row r="8408" spans="1:28">
      <c r="A8408" s="34" t="s">
        <v>19</v>
      </c>
      <c r="B8408" s="34" t="s">
        <v>73</v>
      </c>
      <c r="C8408" s="5" t="s">
        <v>172</v>
      </c>
      <c r="D8408" s="35" t="s">
        <v>90</v>
      </c>
      <c r="E8408" s="36" t="s">
        <v>16</v>
      </c>
      <c r="F8408" s="37">
        <v>50</v>
      </c>
      <c r="G8408" s="38">
        <v>0</v>
      </c>
      <c r="H8408" s="34">
        <v>0.99381994643633065</v>
      </c>
      <c r="I8408" s="35">
        <v>96.516454261365524</v>
      </c>
      <c r="J8408" s="35">
        <v>0.99601205175502994</v>
      </c>
      <c r="K8408" s="35">
        <v>-1.392697063686122</v>
      </c>
      <c r="L8408" s="35">
        <v>0</v>
      </c>
      <c r="M8408" s="35">
        <v>0</v>
      </c>
      <c r="N8408" s="35">
        <v>0</v>
      </c>
      <c r="O8408" s="35">
        <v>0</v>
      </c>
      <c r="P8408" s="36">
        <v>12</v>
      </c>
      <c r="Q8408" s="37">
        <v>86</v>
      </c>
      <c r="R8408" s="36">
        <v>0</v>
      </c>
      <c r="S8408" s="39">
        <f t="shared" si="295"/>
        <v>86</v>
      </c>
      <c r="T8408" s="34" t="s">
        <v>29</v>
      </c>
      <c r="U8408" s="12">
        <f>((alpha*(beta^speed))*(speed^ceta))</f>
        <v>0.13841593170636962</v>
      </c>
      <c r="V8408" s="8">
        <f t="shared" si="296"/>
        <v>86</v>
      </c>
    </row>
    <row r="8409" spans="1:28">
      <c r="A8409" s="34" t="s">
        <v>19</v>
      </c>
      <c r="B8409" s="34" t="s">
        <v>73</v>
      </c>
      <c r="C8409" s="5" t="s">
        <v>172</v>
      </c>
      <c r="D8409" s="35" t="s">
        <v>90</v>
      </c>
      <c r="E8409" s="36" t="s">
        <v>14</v>
      </c>
      <c r="F8409" s="37">
        <v>50</v>
      </c>
      <c r="G8409" s="38">
        <v>0</v>
      </c>
      <c r="H8409" s="34">
        <v>0.99566182916781698</v>
      </c>
      <c r="I8409" s="35">
        <v>0.65463382743178178</v>
      </c>
      <c r="J8409" s="35">
        <v>-1.0583344125637557</v>
      </c>
      <c r="K8409" s="35">
        <v>3.2028790464456947E-2</v>
      </c>
      <c r="L8409" s="35">
        <v>-0.25116349957412326</v>
      </c>
      <c r="M8409" s="35">
        <v>0</v>
      </c>
      <c r="N8409" s="35">
        <v>0</v>
      </c>
      <c r="O8409" s="35">
        <v>0</v>
      </c>
      <c r="P8409" s="36">
        <v>12</v>
      </c>
      <c r="Q8409" s="37">
        <v>86</v>
      </c>
      <c r="R8409" s="36">
        <v>1</v>
      </c>
      <c r="S8409" s="39">
        <f t="shared" si="295"/>
        <v>86</v>
      </c>
      <c r="T8409" s="34" t="s">
        <v>30</v>
      </c>
      <c r="U8409" s="12">
        <f>((alpha*(speed^beta))+(ceta*(speed^delta)))</f>
        <v>1.6333404749996477E-2</v>
      </c>
      <c r="V8409" s="8">
        <f t="shared" si="296"/>
        <v>86</v>
      </c>
      <c r="AB8409" s="41"/>
    </row>
    <row r="8410" spans="1:28">
      <c r="A8410" s="34" t="s">
        <v>19</v>
      </c>
      <c r="B8410" s="34" t="s">
        <v>73</v>
      </c>
      <c r="C8410" s="5" t="s">
        <v>172</v>
      </c>
      <c r="D8410" s="35" t="s">
        <v>90</v>
      </c>
      <c r="E8410" s="36" t="s">
        <v>18</v>
      </c>
      <c r="F8410" s="37">
        <v>50</v>
      </c>
      <c r="G8410" s="38">
        <v>0</v>
      </c>
      <c r="H8410" s="34">
        <v>0.98218799114757949</v>
      </c>
      <c r="I8410" s="35">
        <v>55.427135023488255</v>
      </c>
      <c r="J8410" s="35">
        <v>6.4300313834106584</v>
      </c>
      <c r="K8410" s="35">
        <v>-3.2278653975577859E-2</v>
      </c>
      <c r="L8410" s="35">
        <v>0</v>
      </c>
      <c r="M8410" s="35">
        <v>0</v>
      </c>
      <c r="N8410" s="35">
        <v>0</v>
      </c>
      <c r="O8410" s="35">
        <v>0</v>
      </c>
      <c r="P8410" s="36">
        <v>12</v>
      </c>
      <c r="Q8410" s="37">
        <v>86</v>
      </c>
      <c r="R8410" s="36">
        <v>5</v>
      </c>
      <c r="S8410" s="39">
        <f t="shared" si="295"/>
        <v>86</v>
      </c>
      <c r="T8410" s="34" t="s">
        <v>36</v>
      </c>
      <c r="U8410" s="12">
        <f>(1/(((ceta*(speed^2))+(beta*speed))+alpha))</f>
        <v>2.7050648150619455E-3</v>
      </c>
      <c r="V8410" s="8">
        <f t="shared" si="296"/>
        <v>86</v>
      </c>
      <c r="AB8410" s="41"/>
    </row>
    <row r="8411" spans="1:28">
      <c r="A8411" s="34" t="s">
        <v>19</v>
      </c>
      <c r="B8411" s="34" t="s">
        <v>73</v>
      </c>
      <c r="C8411" s="5" t="s">
        <v>172</v>
      </c>
      <c r="D8411" s="35" t="s">
        <v>90</v>
      </c>
      <c r="E8411" s="36" t="s">
        <v>17</v>
      </c>
      <c r="F8411" s="37">
        <v>50</v>
      </c>
      <c r="G8411" s="38">
        <v>0</v>
      </c>
      <c r="H8411" s="34">
        <v>0.967767160732252</v>
      </c>
      <c r="I8411" s="35">
        <v>1915.3029770299061</v>
      </c>
      <c r="J8411" s="35">
        <v>1.003563749400779</v>
      </c>
      <c r="K8411" s="35">
        <v>-0.59446789540773193</v>
      </c>
      <c r="L8411" s="35">
        <v>0</v>
      </c>
      <c r="M8411" s="35">
        <v>0</v>
      </c>
      <c r="N8411" s="35">
        <v>0</v>
      </c>
      <c r="O8411" s="35">
        <v>0</v>
      </c>
      <c r="P8411" s="36">
        <v>12</v>
      </c>
      <c r="Q8411" s="37">
        <v>86</v>
      </c>
      <c r="R8411" s="36">
        <v>0</v>
      </c>
      <c r="S8411" s="39">
        <f t="shared" si="295"/>
        <v>86</v>
      </c>
      <c r="T8411" s="34" t="s">
        <v>29</v>
      </c>
      <c r="U8411" s="12">
        <f>((alpha*(beta^speed))*(speed^ceta))</f>
        <v>184.12267882604493</v>
      </c>
      <c r="V8411" s="8">
        <f t="shared" si="296"/>
        <v>86</v>
      </c>
    </row>
    <row r="8412" spans="1:28">
      <c r="A8412" s="34" t="s">
        <v>19</v>
      </c>
      <c r="B8412" s="34" t="s">
        <v>73</v>
      </c>
      <c r="C8412" s="5" t="s">
        <v>172</v>
      </c>
      <c r="D8412" s="35" t="s">
        <v>90</v>
      </c>
      <c r="E8412" s="36" t="s">
        <v>15</v>
      </c>
      <c r="F8412" s="37">
        <v>100</v>
      </c>
      <c r="G8412" s="38">
        <v>0</v>
      </c>
      <c r="H8412" s="34">
        <v>0.9971751460420244</v>
      </c>
      <c r="I8412" s="35">
        <v>19.591163363258417</v>
      </c>
      <c r="J8412" s="35">
        <v>1.004843817588269</v>
      </c>
      <c r="K8412" s="35">
        <v>-0.86231866720372741</v>
      </c>
      <c r="L8412" s="35">
        <v>0</v>
      </c>
      <c r="M8412" s="35">
        <v>0</v>
      </c>
      <c r="N8412" s="35">
        <v>0</v>
      </c>
      <c r="O8412" s="35">
        <v>0</v>
      </c>
      <c r="P8412" s="36">
        <v>12</v>
      </c>
      <c r="Q8412" s="37">
        <v>86</v>
      </c>
      <c r="R8412" s="36">
        <v>0</v>
      </c>
      <c r="S8412" s="39">
        <f t="shared" si="295"/>
        <v>86</v>
      </c>
      <c r="T8412" s="34" t="s">
        <v>29</v>
      </c>
      <c r="U8412" s="12">
        <f>((alpha*(beta^speed))*(speed^ceta))</f>
        <v>0.63735687322463064</v>
      </c>
      <c r="V8412" s="8">
        <f t="shared" si="296"/>
        <v>86</v>
      </c>
    </row>
    <row r="8413" spans="1:28">
      <c r="A8413" s="34" t="s">
        <v>19</v>
      </c>
      <c r="B8413" s="34" t="s">
        <v>73</v>
      </c>
      <c r="C8413" s="5" t="s">
        <v>172</v>
      </c>
      <c r="D8413" s="35" t="s">
        <v>90</v>
      </c>
      <c r="E8413" s="36" t="s">
        <v>16</v>
      </c>
      <c r="F8413" s="37">
        <v>100</v>
      </c>
      <c r="G8413" s="38">
        <v>0</v>
      </c>
      <c r="H8413" s="34">
        <v>0.99205747253846155</v>
      </c>
      <c r="I8413" s="35">
        <v>291.72159567163601</v>
      </c>
      <c r="J8413" s="35">
        <v>1.0206764845228384</v>
      </c>
      <c r="K8413" s="35">
        <v>-2.0326644094961424</v>
      </c>
      <c r="L8413" s="35">
        <v>0</v>
      </c>
      <c r="M8413" s="35">
        <v>0</v>
      </c>
      <c r="N8413" s="35">
        <v>0</v>
      </c>
      <c r="O8413" s="35">
        <v>0</v>
      </c>
      <c r="P8413" s="36">
        <v>12</v>
      </c>
      <c r="Q8413" s="37">
        <v>86</v>
      </c>
      <c r="R8413" s="36">
        <v>0</v>
      </c>
      <c r="S8413" s="39">
        <f t="shared" si="295"/>
        <v>86</v>
      </c>
      <c r="T8413" s="34" t="s">
        <v>29</v>
      </c>
      <c r="U8413" s="12">
        <f>((alpha*(beta^speed))*(speed^ceta))</f>
        <v>0.19822563300003415</v>
      </c>
      <c r="V8413" s="8">
        <f t="shared" si="296"/>
        <v>86</v>
      </c>
    </row>
    <row r="8414" spans="1:28">
      <c r="A8414" s="34" t="s">
        <v>19</v>
      </c>
      <c r="B8414" s="34" t="s">
        <v>73</v>
      </c>
      <c r="C8414" s="5" t="s">
        <v>172</v>
      </c>
      <c r="D8414" s="35" t="s">
        <v>90</v>
      </c>
      <c r="E8414" s="36" t="s">
        <v>14</v>
      </c>
      <c r="F8414" s="37">
        <v>100</v>
      </c>
      <c r="G8414" s="38">
        <v>0</v>
      </c>
      <c r="H8414" s="34">
        <v>0.99219886947100322</v>
      </c>
      <c r="I8414" s="35">
        <v>-5.301527972926027</v>
      </c>
      <c r="J8414" s="35">
        <v>4.9316389822763513</v>
      </c>
      <c r="K8414" s="35">
        <v>0.56910244119876119</v>
      </c>
      <c r="L8414" s="35">
        <v>0</v>
      </c>
      <c r="M8414" s="35">
        <v>0</v>
      </c>
      <c r="N8414" s="35">
        <v>0</v>
      </c>
      <c r="O8414" s="35">
        <v>0</v>
      </c>
      <c r="P8414" s="36">
        <v>12</v>
      </c>
      <c r="Q8414" s="37">
        <v>86</v>
      </c>
      <c r="R8414" s="36">
        <v>6</v>
      </c>
      <c r="S8414" s="39">
        <f t="shared" si="295"/>
        <v>86</v>
      </c>
      <c r="T8414" s="34" t="s">
        <v>37</v>
      </c>
      <c r="U8414" s="12">
        <f>(1/(alpha+(beta*(speed^ceta))))</f>
        <v>1.7569472589316317E-2</v>
      </c>
      <c r="V8414" s="8">
        <f t="shared" si="296"/>
        <v>86</v>
      </c>
    </row>
    <row r="8415" spans="1:28">
      <c r="A8415" s="34" t="s">
        <v>19</v>
      </c>
      <c r="B8415" s="34" t="s">
        <v>73</v>
      </c>
      <c r="C8415" s="5" t="s">
        <v>172</v>
      </c>
      <c r="D8415" s="35" t="s">
        <v>90</v>
      </c>
      <c r="E8415" s="36" t="s">
        <v>18</v>
      </c>
      <c r="F8415" s="37">
        <v>100</v>
      </c>
      <c r="G8415" s="38">
        <v>0</v>
      </c>
      <c r="H8415" s="34">
        <v>0.98572448466690754</v>
      </c>
      <c r="I8415" s="35">
        <v>52.341819609866853</v>
      </c>
      <c r="J8415" s="35">
        <v>5.2861636535447616</v>
      </c>
      <c r="K8415" s="35">
        <v>-2.1792799881169157E-2</v>
      </c>
      <c r="L8415" s="35">
        <v>0</v>
      </c>
      <c r="M8415" s="35">
        <v>0</v>
      </c>
      <c r="N8415" s="35">
        <v>0</v>
      </c>
      <c r="O8415" s="35">
        <v>0</v>
      </c>
      <c r="P8415" s="36">
        <v>12</v>
      </c>
      <c r="Q8415" s="37">
        <v>86</v>
      </c>
      <c r="R8415" s="36">
        <v>5</v>
      </c>
      <c r="S8415" s="39">
        <f t="shared" si="295"/>
        <v>86</v>
      </c>
      <c r="T8415" s="34" t="s">
        <v>36</v>
      </c>
      <c r="U8415" s="12">
        <f>(1/(((ceta*(speed^2))+(beta*speed))+alpha))</f>
        <v>2.8920762804661884E-3</v>
      </c>
      <c r="V8415" s="8">
        <f t="shared" si="296"/>
        <v>86</v>
      </c>
      <c r="AB8415" s="41"/>
    </row>
    <row r="8416" spans="1:28">
      <c r="A8416" s="34" t="s">
        <v>19</v>
      </c>
      <c r="B8416" s="34" t="s">
        <v>73</v>
      </c>
      <c r="C8416" s="5" t="s">
        <v>172</v>
      </c>
      <c r="D8416" s="35" t="s">
        <v>90</v>
      </c>
      <c r="E8416" s="36" t="s">
        <v>17</v>
      </c>
      <c r="F8416" s="37">
        <v>100</v>
      </c>
      <c r="G8416" s="38">
        <v>0</v>
      </c>
      <c r="H8416" s="34">
        <v>0.95558144039325521</v>
      </c>
      <c r="I8416" s="35">
        <v>-1.3694812870189304E-3</v>
      </c>
      <c r="J8416" s="35">
        <v>0.27184371984268185</v>
      </c>
      <c r="K8416" s="35">
        <v>-19.157568126512682</v>
      </c>
      <c r="L8416" s="35">
        <v>713.75301741565818</v>
      </c>
      <c r="M8416" s="35">
        <v>0</v>
      </c>
      <c r="N8416" s="35">
        <v>0</v>
      </c>
      <c r="O8416" s="35">
        <v>0</v>
      </c>
      <c r="P8416" s="36">
        <v>12</v>
      </c>
      <c r="Q8416" s="37">
        <v>86</v>
      </c>
      <c r="R8416" s="36">
        <v>14</v>
      </c>
      <c r="S8416" s="39">
        <f t="shared" si="295"/>
        <v>86</v>
      </c>
      <c r="T8416" s="34" t="s">
        <v>51</v>
      </c>
      <c r="U8416" s="12">
        <f>(((alpha*(speed^3))+(beta*(speed^2))+(ceta*speed))+delta)</f>
        <v>205.6915209959293</v>
      </c>
      <c r="V8416" s="8">
        <f t="shared" si="296"/>
        <v>86</v>
      </c>
    </row>
    <row r="8417" spans="1:28">
      <c r="A8417" s="34" t="s">
        <v>19</v>
      </c>
      <c r="B8417" s="34" t="s">
        <v>73</v>
      </c>
      <c r="C8417" s="5" t="s">
        <v>172</v>
      </c>
      <c r="D8417" s="35" t="s">
        <v>90</v>
      </c>
      <c r="E8417" s="36" t="s">
        <v>15</v>
      </c>
      <c r="F8417" s="37">
        <v>0</v>
      </c>
      <c r="G8417" s="38">
        <v>-0.06</v>
      </c>
      <c r="H8417" s="34">
        <v>0.99285829811654558</v>
      </c>
      <c r="I8417" s="35">
        <v>10.490028601404742</v>
      </c>
      <c r="J8417" s="35">
        <v>0.95335664940758202</v>
      </c>
      <c r="K8417" s="35">
        <v>-0.61986284100191325</v>
      </c>
      <c r="L8417" s="35">
        <v>0</v>
      </c>
      <c r="M8417" s="35">
        <v>0</v>
      </c>
      <c r="N8417" s="35">
        <v>0</v>
      </c>
      <c r="O8417" s="35">
        <v>0</v>
      </c>
      <c r="P8417" s="36">
        <v>12</v>
      </c>
      <c r="Q8417" s="37">
        <v>86</v>
      </c>
      <c r="R8417" s="36">
        <v>0</v>
      </c>
      <c r="S8417" s="39">
        <f t="shared" si="295"/>
        <v>86</v>
      </c>
      <c r="T8417" s="34" t="s">
        <v>29</v>
      </c>
      <c r="U8417" s="12">
        <f>((alpha*(beta^speed))*(speed^ceta))</f>
        <v>1.090479150851275E-2</v>
      </c>
      <c r="V8417" s="8">
        <f t="shared" si="296"/>
        <v>86</v>
      </c>
    </row>
    <row r="8418" spans="1:28">
      <c r="A8418" s="34" t="s">
        <v>19</v>
      </c>
      <c r="B8418" s="34" t="s">
        <v>73</v>
      </c>
      <c r="C8418" s="5" t="s">
        <v>172</v>
      </c>
      <c r="D8418" s="35" t="s">
        <v>90</v>
      </c>
      <c r="E8418" s="36" t="s">
        <v>16</v>
      </c>
      <c r="F8418" s="37">
        <v>0</v>
      </c>
      <c r="G8418" s="38">
        <v>-0.06</v>
      </c>
      <c r="H8418" s="34">
        <v>0.98752702701485673</v>
      </c>
      <c r="I8418" s="35">
        <v>11.072720914172958</v>
      </c>
      <c r="J8418" s="35">
        <v>0.95140818568117791</v>
      </c>
      <c r="K8418" s="35">
        <v>-0.47752874210433871</v>
      </c>
      <c r="L8418" s="35">
        <v>0</v>
      </c>
      <c r="M8418" s="35">
        <v>0</v>
      </c>
      <c r="N8418" s="35">
        <v>0</v>
      </c>
      <c r="O8418" s="35">
        <v>0</v>
      </c>
      <c r="P8418" s="36">
        <v>12</v>
      </c>
      <c r="Q8418" s="37">
        <v>86</v>
      </c>
      <c r="R8418" s="36">
        <v>0</v>
      </c>
      <c r="S8418" s="39">
        <f t="shared" si="295"/>
        <v>86</v>
      </c>
      <c r="T8418" s="34" t="s">
        <v>29</v>
      </c>
      <c r="U8418" s="12">
        <f>((alpha*(beta^speed))*(speed^ceta))</f>
        <v>1.8198170795027658E-2</v>
      </c>
      <c r="V8418" s="8">
        <f t="shared" si="296"/>
        <v>86</v>
      </c>
    </row>
    <row r="8419" spans="1:28">
      <c r="A8419" s="34" t="s">
        <v>19</v>
      </c>
      <c r="B8419" s="34" t="s">
        <v>73</v>
      </c>
      <c r="C8419" s="5" t="s">
        <v>172</v>
      </c>
      <c r="D8419" s="35" t="s">
        <v>90</v>
      </c>
      <c r="E8419" s="36" t="s">
        <v>14</v>
      </c>
      <c r="F8419" s="37">
        <v>0</v>
      </c>
      <c r="G8419" s="38">
        <v>-0.06</v>
      </c>
      <c r="H8419" s="34">
        <v>0.99369274701634536</v>
      </c>
      <c r="I8419" s="35">
        <v>2.1750800165428608</v>
      </c>
      <c r="J8419" s="35">
        <v>-10.138012198984875</v>
      </c>
      <c r="K8419" s="35">
        <v>-1.8446594757768993</v>
      </c>
      <c r="L8419" s="35">
        <v>0</v>
      </c>
      <c r="M8419" s="35">
        <v>0</v>
      </c>
      <c r="N8419" s="35">
        <v>0</v>
      </c>
      <c r="O8419" s="35">
        <v>0</v>
      </c>
      <c r="P8419" s="36">
        <v>12</v>
      </c>
      <c r="Q8419" s="37">
        <v>86</v>
      </c>
      <c r="R8419" s="36">
        <v>13</v>
      </c>
      <c r="S8419" s="39">
        <f t="shared" si="295"/>
        <v>86</v>
      </c>
      <c r="T8419" s="34" t="s">
        <v>50</v>
      </c>
      <c r="U8419" s="12">
        <f>EXP((alpha+(beta/speed))+(ceta*LN(speed)))</f>
        <v>2.1131875279363976E-3</v>
      </c>
      <c r="V8419" s="8">
        <f t="shared" si="296"/>
        <v>86</v>
      </c>
      <c r="AB8419" s="41"/>
    </row>
    <row r="8420" spans="1:28">
      <c r="A8420" s="34" t="s">
        <v>19</v>
      </c>
      <c r="B8420" s="34" t="s">
        <v>73</v>
      </c>
      <c r="C8420" s="5" t="s">
        <v>172</v>
      </c>
      <c r="D8420" s="35" t="s">
        <v>90</v>
      </c>
      <c r="E8420" s="36" t="s">
        <v>18</v>
      </c>
      <c r="F8420" s="37">
        <v>0</v>
      </c>
      <c r="G8420" s="38">
        <v>-0.06</v>
      </c>
      <c r="H8420" s="34">
        <v>0.99290363133828929</v>
      </c>
      <c r="I8420" s="35">
        <v>3.0864353916991882E-2</v>
      </c>
      <c r="J8420" s="35">
        <v>0.98925548828309207</v>
      </c>
      <c r="K8420" s="35">
        <v>-0.76304186414101483</v>
      </c>
      <c r="L8420" s="35">
        <v>0</v>
      </c>
      <c r="M8420" s="35">
        <v>0</v>
      </c>
      <c r="N8420" s="35">
        <v>0</v>
      </c>
      <c r="O8420" s="35">
        <v>0</v>
      </c>
      <c r="P8420" s="36">
        <v>12</v>
      </c>
      <c r="Q8420" s="37">
        <v>86</v>
      </c>
      <c r="R8420" s="36">
        <v>0</v>
      </c>
      <c r="S8420" s="39">
        <f t="shared" si="295"/>
        <v>86</v>
      </c>
      <c r="T8420" s="34" t="s">
        <v>29</v>
      </c>
      <c r="U8420" s="12">
        <f>((alpha*(beta^speed))*(speed^ceta))</f>
        <v>4.0726976048003683E-4</v>
      </c>
      <c r="V8420" s="8">
        <f t="shared" si="296"/>
        <v>86</v>
      </c>
      <c r="AB8420" s="41"/>
    </row>
    <row r="8421" spans="1:28">
      <c r="A8421" s="34" t="s">
        <v>19</v>
      </c>
      <c r="B8421" s="34" t="s">
        <v>73</v>
      </c>
      <c r="C8421" s="5" t="s">
        <v>172</v>
      </c>
      <c r="D8421" s="35" t="s">
        <v>90</v>
      </c>
      <c r="E8421" s="36" t="s">
        <v>17</v>
      </c>
      <c r="F8421" s="37">
        <v>0</v>
      </c>
      <c r="G8421" s="38">
        <v>-0.06</v>
      </c>
      <c r="H8421" s="34">
        <v>0.97905134666235794</v>
      </c>
      <c r="I8421" s="35">
        <v>14.10551932948195</v>
      </c>
      <c r="J8421" s="35">
        <v>-25.449992463281134</v>
      </c>
      <c r="K8421" s="35">
        <v>-2.8173741079615624</v>
      </c>
      <c r="L8421" s="35">
        <v>0</v>
      </c>
      <c r="M8421" s="35">
        <v>0</v>
      </c>
      <c r="N8421" s="35">
        <v>0</v>
      </c>
      <c r="O8421" s="35">
        <v>0</v>
      </c>
      <c r="P8421" s="36">
        <v>12</v>
      </c>
      <c r="Q8421" s="37">
        <v>86</v>
      </c>
      <c r="R8421" s="36">
        <v>13</v>
      </c>
      <c r="S8421" s="39">
        <f t="shared" si="295"/>
        <v>86</v>
      </c>
      <c r="T8421" s="34" t="s">
        <v>50</v>
      </c>
      <c r="U8421" s="12">
        <f>EXP((alpha+(beta/speed))+(ceta*LN(speed)))</f>
        <v>3.5255147156436206</v>
      </c>
      <c r="V8421" s="8">
        <f t="shared" si="296"/>
        <v>86</v>
      </c>
    </row>
    <row r="8422" spans="1:28">
      <c r="A8422" s="34" t="s">
        <v>19</v>
      </c>
      <c r="B8422" s="34" t="s">
        <v>73</v>
      </c>
      <c r="C8422" s="5" t="s">
        <v>172</v>
      </c>
      <c r="D8422" s="35" t="s">
        <v>90</v>
      </c>
      <c r="E8422" s="36" t="s">
        <v>15</v>
      </c>
      <c r="F8422" s="37">
        <v>50</v>
      </c>
      <c r="G8422" s="38">
        <v>-0.06</v>
      </c>
      <c r="H8422" s="34">
        <v>0.99088757468129807</v>
      </c>
      <c r="I8422" s="35">
        <v>9.8967994642973682</v>
      </c>
      <c r="J8422" s="35">
        <v>0.95159926381592108</v>
      </c>
      <c r="K8422" s="35">
        <v>-0.62130688513499976</v>
      </c>
      <c r="L8422" s="35">
        <v>0</v>
      </c>
      <c r="M8422" s="35">
        <v>0</v>
      </c>
      <c r="N8422" s="35">
        <v>0</v>
      </c>
      <c r="O8422" s="35">
        <v>0</v>
      </c>
      <c r="P8422" s="36">
        <v>12</v>
      </c>
      <c r="Q8422" s="37">
        <v>86</v>
      </c>
      <c r="R8422" s="36">
        <v>0</v>
      </c>
      <c r="S8422" s="39">
        <f t="shared" si="295"/>
        <v>86</v>
      </c>
      <c r="T8422" s="34" t="s">
        <v>29</v>
      </c>
      <c r="U8422" s="12">
        <f>((alpha*(beta^speed))*(speed^ceta))</f>
        <v>8.7222782751684436E-3</v>
      </c>
      <c r="V8422" s="8">
        <f t="shared" si="296"/>
        <v>86</v>
      </c>
    </row>
    <row r="8423" spans="1:28">
      <c r="A8423" s="34" t="s">
        <v>19</v>
      </c>
      <c r="B8423" s="34" t="s">
        <v>73</v>
      </c>
      <c r="C8423" s="5" t="s">
        <v>172</v>
      </c>
      <c r="D8423" s="35" t="s">
        <v>90</v>
      </c>
      <c r="E8423" s="36" t="s">
        <v>16</v>
      </c>
      <c r="F8423" s="37">
        <v>50</v>
      </c>
      <c r="G8423" s="38">
        <v>-0.06</v>
      </c>
      <c r="H8423" s="34">
        <v>0.98158538855454991</v>
      </c>
      <c r="I8423" s="35">
        <v>-0.12331593329102369</v>
      </c>
      <c r="J8423" s="35">
        <v>3.2106452701360335</v>
      </c>
      <c r="K8423" s="35">
        <v>5.5781454533041517</v>
      </c>
      <c r="L8423" s="35">
        <v>2.1707427184242096</v>
      </c>
      <c r="M8423" s="35">
        <v>-9.985641624872062E-3</v>
      </c>
      <c r="N8423" s="35">
        <v>0</v>
      </c>
      <c r="O8423" s="35">
        <v>0</v>
      </c>
      <c r="P8423" s="36">
        <v>12</v>
      </c>
      <c r="Q8423" s="37">
        <v>85</v>
      </c>
      <c r="R8423" s="36">
        <v>10</v>
      </c>
      <c r="S8423" s="39">
        <f t="shared" si="295"/>
        <v>85</v>
      </c>
      <c r="T8423" s="34" t="s">
        <v>44</v>
      </c>
      <c r="U8423" s="12">
        <f>(alpha+(beta/(1+EXP((((-1)*ceta)+(delta*LN(speed)))+(epsilon*speed)))))</f>
        <v>4.0192491038928968E-4</v>
      </c>
      <c r="V8423" s="8">
        <f t="shared" si="296"/>
        <v>85</v>
      </c>
    </row>
    <row r="8424" spans="1:28">
      <c r="A8424" s="34" t="s">
        <v>19</v>
      </c>
      <c r="B8424" s="34" t="s">
        <v>73</v>
      </c>
      <c r="C8424" s="5" t="s">
        <v>172</v>
      </c>
      <c r="D8424" s="35" t="s">
        <v>90</v>
      </c>
      <c r="E8424" s="36" t="s">
        <v>14</v>
      </c>
      <c r="F8424" s="37">
        <v>50</v>
      </c>
      <c r="G8424" s="38">
        <v>-0.06</v>
      </c>
      <c r="H8424" s="34">
        <v>0.99203328055775486</v>
      </c>
      <c r="I8424" s="35">
        <v>2.006896339810361</v>
      </c>
      <c r="J8424" s="35">
        <v>-9.8890482894160918</v>
      </c>
      <c r="K8424" s="35">
        <v>-1.8162934927493526</v>
      </c>
      <c r="L8424" s="35">
        <v>0</v>
      </c>
      <c r="M8424" s="35">
        <v>0</v>
      </c>
      <c r="N8424" s="35">
        <v>0</v>
      </c>
      <c r="O8424" s="35">
        <v>0</v>
      </c>
      <c r="P8424" s="36">
        <v>12</v>
      </c>
      <c r="Q8424" s="37">
        <v>86</v>
      </c>
      <c r="R8424" s="36">
        <v>13</v>
      </c>
      <c r="S8424" s="39">
        <f t="shared" si="295"/>
        <v>86</v>
      </c>
      <c r="T8424" s="34" t="s">
        <v>50</v>
      </c>
      <c r="U8424" s="12">
        <f>EXP((alpha+(beta/speed))+(ceta*LN(speed)))</f>
        <v>2.0324880369920147E-3</v>
      </c>
      <c r="V8424" s="8">
        <f t="shared" si="296"/>
        <v>86</v>
      </c>
      <c r="AB8424" s="41"/>
    </row>
    <row r="8425" spans="1:28">
      <c r="A8425" s="34" t="s">
        <v>19</v>
      </c>
      <c r="B8425" s="34" t="s">
        <v>73</v>
      </c>
      <c r="C8425" s="5" t="s">
        <v>172</v>
      </c>
      <c r="D8425" s="35" t="s">
        <v>90</v>
      </c>
      <c r="E8425" s="36" t="s">
        <v>18</v>
      </c>
      <c r="F8425" s="37">
        <v>50</v>
      </c>
      <c r="G8425" s="38">
        <v>-0.06</v>
      </c>
      <c r="H8425" s="34">
        <v>0.99060231612779315</v>
      </c>
      <c r="I8425" s="35">
        <v>2.7714354042250412E-2</v>
      </c>
      <c r="J8425" s="35">
        <v>0.98851823681349538</v>
      </c>
      <c r="K8425" s="35">
        <v>-0.72454039329201014</v>
      </c>
      <c r="L8425" s="35">
        <v>0</v>
      </c>
      <c r="M8425" s="35">
        <v>0</v>
      </c>
      <c r="N8425" s="35">
        <v>0</v>
      </c>
      <c r="O8425" s="35">
        <v>0</v>
      </c>
      <c r="P8425" s="36">
        <v>12</v>
      </c>
      <c r="Q8425" s="37">
        <v>86</v>
      </c>
      <c r="R8425" s="36">
        <v>0</v>
      </c>
      <c r="S8425" s="39">
        <f t="shared" si="295"/>
        <v>86</v>
      </c>
      <c r="T8425" s="34" t="s">
        <v>29</v>
      </c>
      <c r="U8425" s="12">
        <f>((alpha*(beta^speed))*(speed^ceta))</f>
        <v>4.0716034746044941E-4</v>
      </c>
      <c r="V8425" s="8">
        <f t="shared" si="296"/>
        <v>86</v>
      </c>
      <c r="AB8425" s="41"/>
    </row>
    <row r="8426" spans="1:28">
      <c r="A8426" s="34" t="s">
        <v>19</v>
      </c>
      <c r="B8426" s="34" t="s">
        <v>73</v>
      </c>
      <c r="C8426" s="5" t="s">
        <v>172</v>
      </c>
      <c r="D8426" s="35" t="s">
        <v>90</v>
      </c>
      <c r="E8426" s="36" t="s">
        <v>17</v>
      </c>
      <c r="F8426" s="37">
        <v>50</v>
      </c>
      <c r="G8426" s="38">
        <v>-0.06</v>
      </c>
      <c r="H8426" s="34">
        <v>0.96862591062002701</v>
      </c>
      <c r="I8426" s="35">
        <v>-10.624078889835912</v>
      </c>
      <c r="J8426" s="35">
        <v>228.76887037675087</v>
      </c>
      <c r="K8426" s="35">
        <v>5.8694874995583364</v>
      </c>
      <c r="L8426" s="35">
        <v>2.1813922544158597</v>
      </c>
      <c r="M8426" s="35">
        <v>-9.9615905170009553E-3</v>
      </c>
      <c r="N8426" s="35">
        <v>0</v>
      </c>
      <c r="O8426" s="35">
        <v>0</v>
      </c>
      <c r="P8426" s="36">
        <v>12</v>
      </c>
      <c r="Q8426" s="37">
        <v>86</v>
      </c>
      <c r="R8426" s="36">
        <v>10</v>
      </c>
      <c r="S8426" s="39">
        <f t="shared" si="295"/>
        <v>86</v>
      </c>
      <c r="T8426" s="34" t="s">
        <v>44</v>
      </c>
      <c r="U8426" s="12">
        <f>(alpha+(beta/(1+EXP((((-1)*ceta)+(delta*LN(speed)))+(epsilon*speed)))))</f>
        <v>0.32414868873355296</v>
      </c>
      <c r="V8426" s="8">
        <f t="shared" si="296"/>
        <v>86</v>
      </c>
    </row>
    <row r="8427" spans="1:28">
      <c r="A8427" s="34" t="s">
        <v>19</v>
      </c>
      <c r="B8427" s="34" t="s">
        <v>73</v>
      </c>
      <c r="C8427" s="5" t="s">
        <v>172</v>
      </c>
      <c r="D8427" s="35" t="s">
        <v>90</v>
      </c>
      <c r="E8427" s="36" t="s">
        <v>15</v>
      </c>
      <c r="F8427" s="37">
        <v>100</v>
      </c>
      <c r="G8427" s="38">
        <v>-0.06</v>
      </c>
      <c r="H8427" s="34">
        <v>0.98954930074261216</v>
      </c>
      <c r="I8427" s="35">
        <v>-6.2058568682527689E-2</v>
      </c>
      <c r="J8427" s="35">
        <v>2.0528754881889961</v>
      </c>
      <c r="K8427" s="35">
        <v>6.2039033053191277</v>
      </c>
      <c r="L8427" s="35">
        <v>2.4482093709146078</v>
      </c>
      <c r="M8427" s="35">
        <v>-1.4085586497724747E-2</v>
      </c>
      <c r="N8427" s="35">
        <v>0</v>
      </c>
      <c r="O8427" s="35">
        <v>0</v>
      </c>
      <c r="P8427" s="36">
        <v>12</v>
      </c>
      <c r="Q8427" s="37">
        <v>84</v>
      </c>
      <c r="R8427" s="36">
        <v>10</v>
      </c>
      <c r="S8427" s="39">
        <f t="shared" si="295"/>
        <v>84</v>
      </c>
      <c r="T8427" s="34" t="s">
        <v>44</v>
      </c>
      <c r="U8427" s="12">
        <f>(alpha+(beta/(1+EXP((((-1)*ceta)+(delta*LN(speed)))+(epsilon*speed)))))</f>
        <v>4.6794161148091401E-4</v>
      </c>
      <c r="V8427" s="8">
        <f t="shared" si="296"/>
        <v>84</v>
      </c>
    </row>
    <row r="8428" spans="1:28">
      <c r="A8428" s="34" t="s">
        <v>19</v>
      </c>
      <c r="B8428" s="34" t="s">
        <v>73</v>
      </c>
      <c r="C8428" s="5" t="s">
        <v>172</v>
      </c>
      <c r="D8428" s="35" t="s">
        <v>90</v>
      </c>
      <c r="E8428" s="36" t="s">
        <v>16</v>
      </c>
      <c r="F8428" s="37">
        <v>100</v>
      </c>
      <c r="G8428" s="38">
        <v>-0.06</v>
      </c>
      <c r="H8428" s="34">
        <v>0.97591932210059817</v>
      </c>
      <c r="I8428" s="35">
        <v>-0.11295505927328103</v>
      </c>
      <c r="J8428" s="35">
        <v>2.7947664186581336</v>
      </c>
      <c r="K8428" s="35">
        <v>6.207497062238283</v>
      </c>
      <c r="L8428" s="35">
        <v>2.3237732551330201</v>
      </c>
      <c r="M8428" s="35">
        <v>-1.156029907494863E-2</v>
      </c>
      <c r="N8428" s="35">
        <v>0</v>
      </c>
      <c r="O8428" s="35">
        <v>0</v>
      </c>
      <c r="P8428" s="36">
        <v>12</v>
      </c>
      <c r="Q8428" s="37">
        <v>86</v>
      </c>
      <c r="R8428" s="36">
        <v>10</v>
      </c>
      <c r="S8428" s="39">
        <f t="shared" si="295"/>
        <v>86</v>
      </c>
      <c r="T8428" s="34" t="s">
        <v>44</v>
      </c>
      <c r="U8428" s="12">
        <f>(alpha+(beta/(1+EXP((((-1)*ceta)+(delta*LN(speed)))+(epsilon*speed)))))</f>
        <v>1.972455992152608E-3</v>
      </c>
      <c r="V8428" s="8">
        <f t="shared" si="296"/>
        <v>86</v>
      </c>
    </row>
    <row r="8429" spans="1:28">
      <c r="A8429" s="34" t="s">
        <v>19</v>
      </c>
      <c r="B8429" s="34" t="s">
        <v>73</v>
      </c>
      <c r="C8429" s="5" t="s">
        <v>172</v>
      </c>
      <c r="D8429" s="35" t="s">
        <v>90</v>
      </c>
      <c r="E8429" s="36" t="s">
        <v>14</v>
      </c>
      <c r="F8429" s="37">
        <v>100</v>
      </c>
      <c r="G8429" s="38">
        <v>-0.06</v>
      </c>
      <c r="H8429" s="34">
        <v>0.99036990688107751</v>
      </c>
      <c r="I8429" s="35">
        <v>2.0672726291259593</v>
      </c>
      <c r="J8429" s="35">
        <v>-10.691508765328916</v>
      </c>
      <c r="K8429" s="35">
        <v>-1.8325091309863826</v>
      </c>
      <c r="L8429" s="35">
        <v>0</v>
      </c>
      <c r="M8429" s="35">
        <v>0</v>
      </c>
      <c r="N8429" s="35">
        <v>0</v>
      </c>
      <c r="O8429" s="35">
        <v>0</v>
      </c>
      <c r="P8429" s="36">
        <v>12</v>
      </c>
      <c r="Q8429" s="37">
        <v>86</v>
      </c>
      <c r="R8429" s="36">
        <v>13</v>
      </c>
      <c r="S8429" s="39">
        <f t="shared" si="295"/>
        <v>86</v>
      </c>
      <c r="T8429" s="34" t="s">
        <v>50</v>
      </c>
      <c r="U8429" s="12">
        <f>EXP((alpha+(beta/speed))+(ceta*LN(speed)))</f>
        <v>1.9898832044338865E-3</v>
      </c>
      <c r="V8429" s="8">
        <f t="shared" si="296"/>
        <v>86</v>
      </c>
      <c r="AB8429" s="41"/>
    </row>
    <row r="8430" spans="1:28">
      <c r="A8430" s="34" t="s">
        <v>19</v>
      </c>
      <c r="B8430" s="34" t="s">
        <v>73</v>
      </c>
      <c r="C8430" s="5" t="s">
        <v>172</v>
      </c>
      <c r="D8430" s="35" t="s">
        <v>90</v>
      </c>
      <c r="E8430" s="36" t="s">
        <v>18</v>
      </c>
      <c r="F8430" s="37">
        <v>100</v>
      </c>
      <c r="G8430" s="38">
        <v>-0.06</v>
      </c>
      <c r="H8430" s="34">
        <v>0.9876072437475415</v>
      </c>
      <c r="I8430" s="35">
        <v>2.3654405428135697E-2</v>
      </c>
      <c r="J8430" s="35">
        <v>0.98671338951471921</v>
      </c>
      <c r="K8430" s="35">
        <v>-0.6569126630282065</v>
      </c>
      <c r="L8430" s="35">
        <v>0</v>
      </c>
      <c r="M8430" s="35">
        <v>0</v>
      </c>
      <c r="N8430" s="35">
        <v>0</v>
      </c>
      <c r="O8430" s="35">
        <v>0</v>
      </c>
      <c r="P8430" s="36">
        <v>12</v>
      </c>
      <c r="Q8430" s="37">
        <v>86</v>
      </c>
      <c r="R8430" s="36">
        <v>0</v>
      </c>
      <c r="S8430" s="39">
        <f t="shared" si="295"/>
        <v>86</v>
      </c>
      <c r="T8430" s="34" t="s">
        <v>29</v>
      </c>
      <c r="U8430" s="12">
        <f>((alpha*(beta^speed))*(speed^ceta))</f>
        <v>4.0136856811078263E-4</v>
      </c>
      <c r="V8430" s="8">
        <f t="shared" si="296"/>
        <v>86</v>
      </c>
      <c r="AB8430" s="41"/>
    </row>
    <row r="8431" spans="1:28">
      <c r="A8431" s="34" t="s">
        <v>19</v>
      </c>
      <c r="B8431" s="34" t="s">
        <v>73</v>
      </c>
      <c r="C8431" s="5" t="s">
        <v>172</v>
      </c>
      <c r="D8431" s="35" t="s">
        <v>90</v>
      </c>
      <c r="E8431" s="36" t="s">
        <v>17</v>
      </c>
      <c r="F8431" s="37">
        <v>100</v>
      </c>
      <c r="G8431" s="38">
        <v>-0.06</v>
      </c>
      <c r="H8431" s="34">
        <v>0.95695739638141331</v>
      </c>
      <c r="I8431" s="35">
        <v>-9.5945151713242041</v>
      </c>
      <c r="J8431" s="35">
        <v>193.86029859071303</v>
      </c>
      <c r="K8431" s="35">
        <v>6.7541125997591962</v>
      </c>
      <c r="L8431" s="35">
        <v>2.3960349006196351</v>
      </c>
      <c r="M8431" s="35">
        <v>-1.2061561958749262E-2</v>
      </c>
      <c r="N8431" s="35">
        <v>0</v>
      </c>
      <c r="O8431" s="35">
        <v>0</v>
      </c>
      <c r="P8431" s="36">
        <v>12</v>
      </c>
      <c r="Q8431" s="37">
        <v>86</v>
      </c>
      <c r="R8431" s="36">
        <v>10</v>
      </c>
      <c r="S8431" s="39">
        <f t="shared" si="295"/>
        <v>86</v>
      </c>
      <c r="T8431" s="34" t="s">
        <v>44</v>
      </c>
      <c r="U8431" s="12">
        <f>(alpha+(beta/(1+EXP((((-1)*ceta)+(delta*LN(speed)))+(epsilon*speed)))))</f>
        <v>0.69607424567228549</v>
      </c>
      <c r="V8431" s="8">
        <f t="shared" si="296"/>
        <v>86</v>
      </c>
    </row>
    <row r="8432" spans="1:28">
      <c r="A8432" s="34" t="s">
        <v>19</v>
      </c>
      <c r="B8432" s="34" t="s">
        <v>73</v>
      </c>
      <c r="C8432" s="5" t="s">
        <v>172</v>
      </c>
      <c r="D8432" s="35" t="s">
        <v>90</v>
      </c>
      <c r="E8432" s="36" t="s">
        <v>15</v>
      </c>
      <c r="F8432" s="37">
        <v>0</v>
      </c>
      <c r="G8432" s="38">
        <v>-0.04</v>
      </c>
      <c r="H8432" s="34">
        <v>0.99317715803876061</v>
      </c>
      <c r="I8432" s="35">
        <v>-7.6742760209854585E-2</v>
      </c>
      <c r="J8432" s="35">
        <v>28.254725041094037</v>
      </c>
      <c r="K8432" s="35">
        <v>-0.12368429983820009</v>
      </c>
      <c r="L8432" s="35">
        <v>1.0241294041339</v>
      </c>
      <c r="M8432" s="35">
        <v>1.2204841564515788E-2</v>
      </c>
      <c r="N8432" s="35">
        <v>0</v>
      </c>
      <c r="O8432" s="35">
        <v>0</v>
      </c>
      <c r="P8432" s="36">
        <v>12</v>
      </c>
      <c r="Q8432" s="37">
        <v>86</v>
      </c>
      <c r="R8432" s="36">
        <v>10</v>
      </c>
      <c r="S8432" s="39">
        <f t="shared" si="295"/>
        <v>86</v>
      </c>
      <c r="T8432" s="34" t="s">
        <v>44</v>
      </c>
      <c r="U8432" s="12">
        <f>(alpha+(beta/(1+EXP((((-1)*ceta)+(delta*LN(speed)))+(epsilon*speed)))))</f>
        <v>1.4239268853672687E-2</v>
      </c>
      <c r="V8432" s="8">
        <f t="shared" si="296"/>
        <v>86</v>
      </c>
    </row>
    <row r="8433" spans="1:28">
      <c r="A8433" s="34" t="s">
        <v>19</v>
      </c>
      <c r="B8433" s="34" t="s">
        <v>73</v>
      </c>
      <c r="C8433" s="5" t="s">
        <v>172</v>
      </c>
      <c r="D8433" s="35" t="s">
        <v>90</v>
      </c>
      <c r="E8433" s="36" t="s">
        <v>16</v>
      </c>
      <c r="F8433" s="37">
        <v>0</v>
      </c>
      <c r="G8433" s="38">
        <v>-0.04</v>
      </c>
      <c r="H8433" s="34">
        <v>0.98507368744317281</v>
      </c>
      <c r="I8433" s="35">
        <v>-0.28808300167795931</v>
      </c>
      <c r="J8433" s="35">
        <v>7.3657021594837069</v>
      </c>
      <c r="K8433" s="35">
        <v>2.8160723719372007</v>
      </c>
      <c r="L8433" s="35">
        <v>1.363645254642837</v>
      </c>
      <c r="M8433" s="35">
        <v>-1.9697782437970686E-3</v>
      </c>
      <c r="N8433" s="35">
        <v>0</v>
      </c>
      <c r="O8433" s="35">
        <v>0</v>
      </c>
      <c r="P8433" s="36">
        <v>12</v>
      </c>
      <c r="Q8433" s="37">
        <v>86</v>
      </c>
      <c r="R8433" s="36">
        <v>10</v>
      </c>
      <c r="S8433" s="39">
        <f t="shared" si="295"/>
        <v>86</v>
      </c>
      <c r="T8433" s="34" t="s">
        <v>44</v>
      </c>
      <c r="U8433" s="12">
        <f>(alpha+(beta/(1+EXP((((-1)*ceta)+(delta*LN(speed)))+(epsilon*speed)))))</f>
        <v>3.2890526224090222E-2</v>
      </c>
      <c r="V8433" s="8">
        <f t="shared" si="296"/>
        <v>86</v>
      </c>
    </row>
    <row r="8434" spans="1:28">
      <c r="A8434" s="34" t="s">
        <v>19</v>
      </c>
      <c r="B8434" s="34" t="s">
        <v>73</v>
      </c>
      <c r="C8434" s="5" t="s">
        <v>172</v>
      </c>
      <c r="D8434" s="35" t="s">
        <v>90</v>
      </c>
      <c r="E8434" s="36" t="s">
        <v>14</v>
      </c>
      <c r="F8434" s="37">
        <v>0</v>
      </c>
      <c r="G8434" s="38">
        <v>-0.04</v>
      </c>
      <c r="H8434" s="34">
        <v>0.99357522032845014</v>
      </c>
      <c r="I8434" s="35">
        <v>0.52349407096314204</v>
      </c>
      <c r="J8434" s="35">
        <v>0.98562651160098458</v>
      </c>
      <c r="K8434" s="35">
        <v>-0.91506683037816416</v>
      </c>
      <c r="L8434" s="35">
        <v>0</v>
      </c>
      <c r="M8434" s="35">
        <v>0</v>
      </c>
      <c r="N8434" s="35">
        <v>0</v>
      </c>
      <c r="O8434" s="35">
        <v>0</v>
      </c>
      <c r="P8434" s="36">
        <v>12</v>
      </c>
      <c r="Q8434" s="37">
        <v>86</v>
      </c>
      <c r="R8434" s="36">
        <v>0</v>
      </c>
      <c r="S8434" s="39">
        <f t="shared" si="295"/>
        <v>86</v>
      </c>
      <c r="T8434" s="34" t="s">
        <v>29</v>
      </c>
      <c r="U8434" s="12">
        <f>((alpha*(beta^speed))*(speed^ceta))</f>
        <v>2.5584727731339466E-3</v>
      </c>
      <c r="V8434" s="8">
        <f t="shared" si="296"/>
        <v>86</v>
      </c>
      <c r="AB8434" s="41"/>
    </row>
    <row r="8435" spans="1:28">
      <c r="A8435" s="34" t="s">
        <v>19</v>
      </c>
      <c r="B8435" s="34" t="s">
        <v>73</v>
      </c>
      <c r="C8435" s="5" t="s">
        <v>172</v>
      </c>
      <c r="D8435" s="35" t="s">
        <v>90</v>
      </c>
      <c r="E8435" s="36" t="s">
        <v>18</v>
      </c>
      <c r="F8435" s="37">
        <v>0</v>
      </c>
      <c r="G8435" s="38">
        <v>-0.04</v>
      </c>
      <c r="H8435" s="34">
        <v>0.9902202686356224</v>
      </c>
      <c r="I8435" s="35">
        <v>3.095696711796159E-2</v>
      </c>
      <c r="J8435" s="35">
        <v>0.98672469527703166</v>
      </c>
      <c r="K8435" s="35">
        <v>-0.69048643774358542</v>
      </c>
      <c r="L8435" s="35">
        <v>0</v>
      </c>
      <c r="M8435" s="35">
        <v>0</v>
      </c>
      <c r="N8435" s="35">
        <v>0</v>
      </c>
      <c r="O8435" s="35">
        <v>0</v>
      </c>
      <c r="P8435" s="36">
        <v>12</v>
      </c>
      <c r="Q8435" s="37">
        <v>86</v>
      </c>
      <c r="R8435" s="36">
        <v>0</v>
      </c>
      <c r="S8435" s="39">
        <f t="shared" si="295"/>
        <v>86</v>
      </c>
      <c r="T8435" s="34" t="s">
        <v>29</v>
      </c>
      <c r="U8435" s="12">
        <f>((alpha*(beta^speed))*(speed^ceta))</f>
        <v>4.5276125986339674E-4</v>
      </c>
      <c r="V8435" s="8">
        <f t="shared" si="296"/>
        <v>86</v>
      </c>
      <c r="AB8435" s="41"/>
    </row>
    <row r="8436" spans="1:28">
      <c r="A8436" s="34" t="s">
        <v>19</v>
      </c>
      <c r="B8436" s="34" t="s">
        <v>73</v>
      </c>
      <c r="C8436" s="5" t="s">
        <v>172</v>
      </c>
      <c r="D8436" s="35" t="s">
        <v>90</v>
      </c>
      <c r="E8436" s="36" t="s">
        <v>17</v>
      </c>
      <c r="F8436" s="37">
        <v>0</v>
      </c>
      <c r="G8436" s="38">
        <v>-0.04</v>
      </c>
      <c r="H8436" s="34">
        <v>0.97622976682233742</v>
      </c>
      <c r="I8436" s="35">
        <v>930.32641650394828</v>
      </c>
      <c r="J8436" s="35">
        <v>0.96546720855478585</v>
      </c>
      <c r="K8436" s="35">
        <v>-0.44652486928018598</v>
      </c>
      <c r="L8436" s="35">
        <v>0</v>
      </c>
      <c r="M8436" s="35">
        <v>0</v>
      </c>
      <c r="N8436" s="35">
        <v>0</v>
      </c>
      <c r="O8436" s="35">
        <v>0</v>
      </c>
      <c r="P8436" s="36">
        <v>12</v>
      </c>
      <c r="Q8436" s="37">
        <v>86</v>
      </c>
      <c r="R8436" s="36">
        <v>0</v>
      </c>
      <c r="S8436" s="39">
        <f t="shared" si="295"/>
        <v>86</v>
      </c>
      <c r="T8436" s="34" t="s">
        <v>29</v>
      </c>
      <c r="U8436" s="12">
        <f>((alpha*(beta^speed))*(speed^ceta))</f>
        <v>6.1981356887488817</v>
      </c>
      <c r="V8436" s="8">
        <f t="shared" si="296"/>
        <v>86</v>
      </c>
    </row>
    <row r="8437" spans="1:28">
      <c r="A8437" s="34" t="s">
        <v>19</v>
      </c>
      <c r="B8437" s="34" t="s">
        <v>73</v>
      </c>
      <c r="C8437" s="5" t="s">
        <v>172</v>
      </c>
      <c r="D8437" s="35" t="s">
        <v>90</v>
      </c>
      <c r="E8437" s="36" t="s">
        <v>15</v>
      </c>
      <c r="F8437" s="37">
        <v>50</v>
      </c>
      <c r="G8437" s="38">
        <v>-0.04</v>
      </c>
      <c r="H8437" s="34">
        <v>0.99050356692255426</v>
      </c>
      <c r="I8437" s="35">
        <v>-0.10858927411376117</v>
      </c>
      <c r="J8437" s="35">
        <v>27.049424258049587</v>
      </c>
      <c r="K8437" s="35">
        <v>-0.18769129017310227</v>
      </c>
      <c r="L8437" s="35">
        <v>1.0150798235448231</v>
      </c>
      <c r="M8437" s="35">
        <v>9.4222023058324507E-3</v>
      </c>
      <c r="N8437" s="35">
        <v>0</v>
      </c>
      <c r="O8437" s="35">
        <v>0</v>
      </c>
      <c r="P8437" s="36">
        <v>12</v>
      </c>
      <c r="Q8437" s="37">
        <v>85</v>
      </c>
      <c r="R8437" s="36">
        <v>10</v>
      </c>
      <c r="S8437" s="39">
        <f t="shared" si="295"/>
        <v>85</v>
      </c>
      <c r="T8437" s="34" t="s">
        <v>44</v>
      </c>
      <c r="U8437" s="12">
        <f>(alpha+(beta/(1+EXP((((-1)*ceta)+(delta*LN(speed)))+(epsilon*speed)))))</f>
        <v>1.7004967070693572E-3</v>
      </c>
      <c r="V8437" s="8">
        <f t="shared" si="296"/>
        <v>85</v>
      </c>
    </row>
    <row r="8438" spans="1:28">
      <c r="A8438" s="34" t="s">
        <v>19</v>
      </c>
      <c r="B8438" s="34" t="s">
        <v>73</v>
      </c>
      <c r="C8438" s="5" t="s">
        <v>172</v>
      </c>
      <c r="D8438" s="35" t="s">
        <v>90</v>
      </c>
      <c r="E8438" s="36" t="s">
        <v>16</v>
      </c>
      <c r="F8438" s="37">
        <v>50</v>
      </c>
      <c r="G8438" s="38">
        <v>-0.04</v>
      </c>
      <c r="H8438" s="34">
        <v>0.97793618549410311</v>
      </c>
      <c r="I8438" s="35">
        <v>-0.35773150908281559</v>
      </c>
      <c r="J8438" s="35">
        <v>7.1386649419673036</v>
      </c>
      <c r="K8438" s="35">
        <v>2.6411274109906246</v>
      </c>
      <c r="L8438" s="35">
        <v>1.2592710283098403</v>
      </c>
      <c r="M8438" s="35">
        <v>-6.8675252726150095E-4</v>
      </c>
      <c r="N8438" s="35">
        <v>0</v>
      </c>
      <c r="O8438" s="35">
        <v>0</v>
      </c>
      <c r="P8438" s="36">
        <v>12</v>
      </c>
      <c r="Q8438" s="37">
        <v>86</v>
      </c>
      <c r="R8438" s="36">
        <v>10</v>
      </c>
      <c r="S8438" s="39">
        <f t="shared" si="295"/>
        <v>86</v>
      </c>
      <c r="T8438" s="34" t="s">
        <v>44</v>
      </c>
      <c r="U8438" s="12">
        <f>(alpha+(beta/(1+EXP((((-1)*ceta)+(delta*LN(speed)))+(epsilon*speed)))))</f>
        <v>1.13972350396358E-2</v>
      </c>
      <c r="V8438" s="8">
        <f t="shared" si="296"/>
        <v>86</v>
      </c>
    </row>
    <row r="8439" spans="1:28">
      <c r="A8439" s="34" t="s">
        <v>19</v>
      </c>
      <c r="B8439" s="34" t="s">
        <v>73</v>
      </c>
      <c r="C8439" s="5" t="s">
        <v>172</v>
      </c>
      <c r="D8439" s="35" t="s">
        <v>90</v>
      </c>
      <c r="E8439" s="36" t="s">
        <v>14</v>
      </c>
      <c r="F8439" s="37">
        <v>50</v>
      </c>
      <c r="G8439" s="38">
        <v>-0.04</v>
      </c>
      <c r="H8439" s="34">
        <v>0.99209504362539447</v>
      </c>
      <c r="I8439" s="35">
        <v>0.4272389494365097</v>
      </c>
      <c r="J8439" s="35">
        <v>0.9834271861283268</v>
      </c>
      <c r="K8439" s="35">
        <v>-0.84678191188695162</v>
      </c>
      <c r="L8439" s="35">
        <v>0</v>
      </c>
      <c r="M8439" s="35">
        <v>0</v>
      </c>
      <c r="N8439" s="35">
        <v>0</v>
      </c>
      <c r="O8439" s="35">
        <v>0</v>
      </c>
      <c r="P8439" s="36">
        <v>12</v>
      </c>
      <c r="Q8439" s="37">
        <v>86</v>
      </c>
      <c r="R8439" s="36">
        <v>0</v>
      </c>
      <c r="S8439" s="39">
        <f t="shared" si="295"/>
        <v>86</v>
      </c>
      <c r="T8439" s="34" t="s">
        <v>29</v>
      </c>
      <c r="U8439" s="12">
        <f>((alpha*(beta^speed))*(speed^ceta))</f>
        <v>2.3356221788810288E-3</v>
      </c>
      <c r="V8439" s="8">
        <f t="shared" si="296"/>
        <v>86</v>
      </c>
      <c r="AB8439" s="41"/>
    </row>
    <row r="8440" spans="1:28">
      <c r="A8440" s="34" t="s">
        <v>19</v>
      </c>
      <c r="B8440" s="34" t="s">
        <v>73</v>
      </c>
      <c r="C8440" s="5" t="s">
        <v>172</v>
      </c>
      <c r="D8440" s="35" t="s">
        <v>90</v>
      </c>
      <c r="E8440" s="36" t="s">
        <v>18</v>
      </c>
      <c r="F8440" s="37">
        <v>50</v>
      </c>
      <c r="G8440" s="38">
        <v>-0.04</v>
      </c>
      <c r="H8440" s="34">
        <v>0.98593906864879854</v>
      </c>
      <c r="I8440" s="35">
        <v>2.643393996684662E-2</v>
      </c>
      <c r="J8440" s="35">
        <v>0.98405996542890484</v>
      </c>
      <c r="K8440" s="35">
        <v>-0.60520210318255219</v>
      </c>
      <c r="L8440" s="35">
        <v>0</v>
      </c>
      <c r="M8440" s="35">
        <v>0</v>
      </c>
      <c r="N8440" s="35">
        <v>0</v>
      </c>
      <c r="O8440" s="35">
        <v>0</v>
      </c>
      <c r="P8440" s="36">
        <v>12</v>
      </c>
      <c r="Q8440" s="37">
        <v>86</v>
      </c>
      <c r="R8440" s="36">
        <v>0</v>
      </c>
      <c r="S8440" s="39">
        <f t="shared" si="295"/>
        <v>86</v>
      </c>
      <c r="T8440" s="34" t="s">
        <v>29</v>
      </c>
      <c r="U8440" s="12">
        <f>((alpha*(beta^speed))*(speed^ceta))</f>
        <v>4.4797507360204989E-4</v>
      </c>
      <c r="V8440" s="8">
        <f t="shared" si="296"/>
        <v>86</v>
      </c>
      <c r="AB8440" s="41"/>
    </row>
    <row r="8441" spans="1:28">
      <c r="A8441" s="34" t="s">
        <v>19</v>
      </c>
      <c r="B8441" s="34" t="s">
        <v>73</v>
      </c>
      <c r="C8441" s="5" t="s">
        <v>172</v>
      </c>
      <c r="D8441" s="35" t="s">
        <v>90</v>
      </c>
      <c r="E8441" s="36" t="s">
        <v>17</v>
      </c>
      <c r="F8441" s="37">
        <v>50</v>
      </c>
      <c r="G8441" s="38">
        <v>-0.04</v>
      </c>
      <c r="H8441" s="34">
        <v>0.96411169118192597</v>
      </c>
      <c r="I8441" s="35">
        <v>594.30571762896363</v>
      </c>
      <c r="J8441" s="35">
        <v>0.95951321384696142</v>
      </c>
      <c r="K8441" s="35">
        <v>-0.23859199082954355</v>
      </c>
      <c r="L8441" s="35">
        <v>0</v>
      </c>
      <c r="M8441" s="35">
        <v>0</v>
      </c>
      <c r="N8441" s="35">
        <v>0</v>
      </c>
      <c r="O8441" s="35">
        <v>0</v>
      </c>
      <c r="P8441" s="36">
        <v>12</v>
      </c>
      <c r="Q8441" s="37">
        <v>86</v>
      </c>
      <c r="R8441" s="36">
        <v>0</v>
      </c>
      <c r="S8441" s="39">
        <f t="shared" si="295"/>
        <v>86</v>
      </c>
      <c r="T8441" s="34" t="s">
        <v>29</v>
      </c>
      <c r="U8441" s="12">
        <f>((alpha*(beta^speed))*(speed^ceta))</f>
        <v>5.8726839383468121</v>
      </c>
      <c r="V8441" s="8">
        <f t="shared" si="296"/>
        <v>86</v>
      </c>
    </row>
    <row r="8442" spans="1:28">
      <c r="A8442" s="34" t="s">
        <v>19</v>
      </c>
      <c r="B8442" s="34" t="s">
        <v>73</v>
      </c>
      <c r="C8442" s="5" t="s">
        <v>172</v>
      </c>
      <c r="D8442" s="35" t="s">
        <v>90</v>
      </c>
      <c r="E8442" s="36" t="s">
        <v>15</v>
      </c>
      <c r="F8442" s="37">
        <v>100</v>
      </c>
      <c r="G8442" s="38">
        <v>-0.04</v>
      </c>
      <c r="H8442" s="34">
        <v>0.99013458650447617</v>
      </c>
      <c r="I8442" s="35">
        <v>-7.604381705701882E-2</v>
      </c>
      <c r="J8442" s="35">
        <v>9.9152336456037702</v>
      </c>
      <c r="K8442" s="35">
        <v>0.95978908550702402</v>
      </c>
      <c r="L8442" s="35">
        <v>1.0264123610885942</v>
      </c>
      <c r="M8442" s="35">
        <v>1.451278095377706E-2</v>
      </c>
      <c r="N8442" s="35">
        <v>0</v>
      </c>
      <c r="O8442" s="35">
        <v>0</v>
      </c>
      <c r="P8442" s="36">
        <v>12</v>
      </c>
      <c r="Q8442" s="37">
        <v>86</v>
      </c>
      <c r="R8442" s="36">
        <v>10</v>
      </c>
      <c r="S8442" s="39">
        <f t="shared" si="295"/>
        <v>86</v>
      </c>
      <c r="T8442" s="34" t="s">
        <v>44</v>
      </c>
      <c r="U8442" s="12">
        <f>(alpha+(beta/(1+EXP((((-1)*ceta)+(delta*LN(speed)))+(epsilon*speed)))))</f>
        <v>1.8977168209424744E-4</v>
      </c>
      <c r="V8442" s="8">
        <f t="shared" si="296"/>
        <v>86</v>
      </c>
    </row>
    <row r="8443" spans="1:28">
      <c r="A8443" s="34" t="s">
        <v>19</v>
      </c>
      <c r="B8443" s="34" t="s">
        <v>73</v>
      </c>
      <c r="C8443" s="5" t="s">
        <v>172</v>
      </c>
      <c r="D8443" s="35" t="s">
        <v>90</v>
      </c>
      <c r="E8443" s="36" t="s">
        <v>16</v>
      </c>
      <c r="F8443" s="37">
        <v>100</v>
      </c>
      <c r="G8443" s="38">
        <v>-0.04</v>
      </c>
      <c r="H8443" s="34">
        <v>0.9731846183528764</v>
      </c>
      <c r="I8443" s="35">
        <v>-0.32354080468775881</v>
      </c>
      <c r="J8443" s="35">
        <v>4.868617342488931</v>
      </c>
      <c r="K8443" s="35">
        <v>4.0790243761809384</v>
      </c>
      <c r="L8443" s="35">
        <v>1.5622324977573712</v>
      </c>
      <c r="M8443" s="35">
        <v>-3.5196997734662761E-3</v>
      </c>
      <c r="N8443" s="35">
        <v>0</v>
      </c>
      <c r="O8443" s="35">
        <v>0</v>
      </c>
      <c r="P8443" s="36">
        <v>12</v>
      </c>
      <c r="Q8443" s="37">
        <v>86</v>
      </c>
      <c r="R8443" s="36">
        <v>10</v>
      </c>
      <c r="S8443" s="39">
        <f t="shared" si="295"/>
        <v>86</v>
      </c>
      <c r="T8443" s="34" t="s">
        <v>44</v>
      </c>
      <c r="U8443" s="12">
        <f>(alpha+(beta/(1+EXP((((-1)*ceta)+(delta*LN(speed)))+(epsilon*speed)))))</f>
        <v>2.0343830523435302E-2</v>
      </c>
      <c r="V8443" s="8">
        <f t="shared" si="296"/>
        <v>86</v>
      </c>
    </row>
    <row r="8444" spans="1:28">
      <c r="A8444" s="34" t="s">
        <v>19</v>
      </c>
      <c r="B8444" s="34" t="s">
        <v>73</v>
      </c>
      <c r="C8444" s="5" t="s">
        <v>172</v>
      </c>
      <c r="D8444" s="35" t="s">
        <v>90</v>
      </c>
      <c r="E8444" s="36" t="s">
        <v>14</v>
      </c>
      <c r="F8444" s="37">
        <v>100</v>
      </c>
      <c r="G8444" s="38">
        <v>-0.04</v>
      </c>
      <c r="H8444" s="34">
        <v>0.99026148282473203</v>
      </c>
      <c r="I8444" s="35">
        <v>0.36229224474409016</v>
      </c>
      <c r="J8444" s="35">
        <v>0.98141748355431957</v>
      </c>
      <c r="K8444" s="35">
        <v>-0.77979666726652064</v>
      </c>
      <c r="L8444" s="35">
        <v>0</v>
      </c>
      <c r="M8444" s="35">
        <v>0</v>
      </c>
      <c r="N8444" s="35">
        <v>0</v>
      </c>
      <c r="O8444" s="35">
        <v>0</v>
      </c>
      <c r="P8444" s="36">
        <v>12</v>
      </c>
      <c r="Q8444" s="37">
        <v>86</v>
      </c>
      <c r="R8444" s="36">
        <v>0</v>
      </c>
      <c r="S8444" s="39">
        <f t="shared" si="295"/>
        <v>86</v>
      </c>
      <c r="T8444" s="34" t="s">
        <v>29</v>
      </c>
      <c r="U8444" s="12">
        <f>((alpha*(beta^speed))*(speed^ceta))</f>
        <v>2.2385643076119734E-3</v>
      </c>
      <c r="V8444" s="8">
        <f t="shared" si="296"/>
        <v>86</v>
      </c>
      <c r="AB8444" s="41"/>
    </row>
    <row r="8445" spans="1:28">
      <c r="A8445" s="34" t="s">
        <v>19</v>
      </c>
      <c r="B8445" s="34" t="s">
        <v>73</v>
      </c>
      <c r="C8445" s="5" t="s">
        <v>172</v>
      </c>
      <c r="D8445" s="35" t="s">
        <v>90</v>
      </c>
      <c r="E8445" s="36" t="s">
        <v>18</v>
      </c>
      <c r="F8445" s="37">
        <v>100</v>
      </c>
      <c r="G8445" s="38">
        <v>-0.04</v>
      </c>
      <c r="H8445" s="34">
        <v>0.98204115971902972</v>
      </c>
      <c r="I8445" s="35">
        <v>2.2076718921625445E-2</v>
      </c>
      <c r="J8445" s="35">
        <v>0.98099635592172463</v>
      </c>
      <c r="K8445" s="35">
        <v>-0.50799122178705935</v>
      </c>
      <c r="L8445" s="35">
        <v>0</v>
      </c>
      <c r="M8445" s="35">
        <v>0</v>
      </c>
      <c r="N8445" s="35">
        <v>0</v>
      </c>
      <c r="O8445" s="35">
        <v>0</v>
      </c>
      <c r="P8445" s="36">
        <v>12</v>
      </c>
      <c r="Q8445" s="37">
        <v>86</v>
      </c>
      <c r="R8445" s="36">
        <v>0</v>
      </c>
      <c r="S8445" s="39">
        <f t="shared" si="295"/>
        <v>86</v>
      </c>
      <c r="T8445" s="34" t="s">
        <v>29</v>
      </c>
      <c r="U8445" s="12">
        <f>((alpha*(beta^speed))*(speed^ceta))</f>
        <v>4.4118647575124893E-4</v>
      </c>
      <c r="V8445" s="8">
        <f t="shared" si="296"/>
        <v>86</v>
      </c>
      <c r="AB8445" s="41"/>
    </row>
    <row r="8446" spans="1:28">
      <c r="A8446" s="34" t="s">
        <v>19</v>
      </c>
      <c r="B8446" s="34" t="s">
        <v>73</v>
      </c>
      <c r="C8446" s="5" t="s">
        <v>172</v>
      </c>
      <c r="D8446" s="35" t="s">
        <v>90</v>
      </c>
      <c r="E8446" s="36" t="s">
        <v>17</v>
      </c>
      <c r="F8446" s="37">
        <v>100</v>
      </c>
      <c r="G8446" s="38">
        <v>-0.04</v>
      </c>
      <c r="H8446" s="34">
        <v>0.95240282217324668</v>
      </c>
      <c r="I8446" s="35">
        <v>-1.0874268145561687E-3</v>
      </c>
      <c r="J8446" s="35">
        <v>0.20672913579601684</v>
      </c>
      <c r="K8446" s="35">
        <v>-13.80364734023131</v>
      </c>
      <c r="L8446" s="35">
        <v>341.58294707471327</v>
      </c>
      <c r="M8446" s="35">
        <v>0</v>
      </c>
      <c r="N8446" s="35">
        <v>0</v>
      </c>
      <c r="O8446" s="35">
        <v>0</v>
      </c>
      <c r="P8446" s="36">
        <v>12</v>
      </c>
      <c r="Q8446" s="37">
        <v>82</v>
      </c>
      <c r="R8446" s="36">
        <v>14</v>
      </c>
      <c r="S8446" s="39">
        <f t="shared" si="295"/>
        <v>82</v>
      </c>
      <c r="T8446" s="34" t="s">
        <v>51</v>
      </c>
      <c r="U8446" s="12">
        <f>(((alpha*(speed^3))+(beta*(speed^2))+(ceta*speed))+delta)</f>
        <v>0.15822637995768218</v>
      </c>
      <c r="V8446" s="8">
        <f t="shared" si="296"/>
        <v>82</v>
      </c>
    </row>
    <row r="8447" spans="1:28">
      <c r="A8447" s="34" t="s">
        <v>19</v>
      </c>
      <c r="B8447" s="34" t="s">
        <v>73</v>
      </c>
      <c r="C8447" s="5" t="s">
        <v>172</v>
      </c>
      <c r="D8447" s="35" t="s">
        <v>90</v>
      </c>
      <c r="E8447" s="36" t="s">
        <v>15</v>
      </c>
      <c r="F8447" s="37">
        <v>0</v>
      </c>
      <c r="G8447" s="38">
        <v>-0.02</v>
      </c>
      <c r="H8447" s="34">
        <v>0.99462551141142919</v>
      </c>
      <c r="I8447" s="35">
        <v>0.22199568305378783</v>
      </c>
      <c r="J8447" s="35">
        <v>22.956778134801656</v>
      </c>
      <c r="K8447" s="35">
        <v>0.19050275772816871</v>
      </c>
      <c r="L8447" s="35">
        <v>0.96776482939920694</v>
      </c>
      <c r="M8447" s="35">
        <v>2.7295336838821155E-2</v>
      </c>
      <c r="N8447" s="35">
        <v>0</v>
      </c>
      <c r="O8447" s="35">
        <v>0</v>
      </c>
      <c r="P8447" s="36">
        <v>12</v>
      </c>
      <c r="Q8447" s="37">
        <v>86</v>
      </c>
      <c r="R8447" s="36">
        <v>10</v>
      </c>
      <c r="S8447" s="39">
        <f t="shared" si="295"/>
        <v>86</v>
      </c>
      <c r="T8447" s="34" t="s">
        <v>44</v>
      </c>
      <c r="U8447" s="12">
        <f>(alpha+(beta/(1+EXP((((-1)*ceta)+(delta*LN(speed)))+(epsilon*speed)))))</f>
        <v>0.25758907489516431</v>
      </c>
      <c r="V8447" s="8">
        <f t="shared" si="296"/>
        <v>86</v>
      </c>
    </row>
    <row r="8448" spans="1:28">
      <c r="A8448" s="34" t="s">
        <v>19</v>
      </c>
      <c r="B8448" s="34" t="s">
        <v>73</v>
      </c>
      <c r="C8448" s="5" t="s">
        <v>172</v>
      </c>
      <c r="D8448" s="35" t="s">
        <v>90</v>
      </c>
      <c r="E8448" s="36" t="s">
        <v>16</v>
      </c>
      <c r="F8448" s="37">
        <v>0</v>
      </c>
      <c r="G8448" s="38">
        <v>-0.02</v>
      </c>
      <c r="H8448" s="34">
        <v>0.9948185486778971</v>
      </c>
      <c r="I8448" s="35">
        <v>0.32442657640122313</v>
      </c>
      <c r="J8448" s="35">
        <v>20.168903556841705</v>
      </c>
      <c r="K8448" s="35">
        <v>0.89512700126427902</v>
      </c>
      <c r="L8448" s="35">
        <v>1.0008127473514368</v>
      </c>
      <c r="M8448" s="35">
        <v>1.6916882279091421E-2</v>
      </c>
      <c r="N8448" s="35">
        <v>0</v>
      </c>
      <c r="O8448" s="35">
        <v>0</v>
      </c>
      <c r="P8448" s="36">
        <v>12</v>
      </c>
      <c r="Q8448" s="37">
        <v>86</v>
      </c>
      <c r="R8448" s="36">
        <v>10</v>
      </c>
      <c r="S8448" s="39">
        <f t="shared" si="295"/>
        <v>86</v>
      </c>
      <c r="T8448" s="34" t="s">
        <v>44</v>
      </c>
      <c r="U8448" s="12">
        <f>(alpha+(beta/(1+EXP((((-1)*ceta)+(delta*LN(speed)))+(epsilon*speed)))))</f>
        <v>0.45706235558094194</v>
      </c>
      <c r="V8448" s="8">
        <f t="shared" si="296"/>
        <v>86</v>
      </c>
    </row>
    <row r="8449" spans="1:28">
      <c r="A8449" s="34" t="s">
        <v>19</v>
      </c>
      <c r="B8449" s="34" t="s">
        <v>73</v>
      </c>
      <c r="C8449" s="5" t="s">
        <v>172</v>
      </c>
      <c r="D8449" s="35" t="s">
        <v>90</v>
      </c>
      <c r="E8449" s="36" t="s">
        <v>14</v>
      </c>
      <c r="F8449" s="37">
        <v>0</v>
      </c>
      <c r="G8449" s="38">
        <v>-0.02</v>
      </c>
      <c r="H8449" s="34">
        <v>0.99427641624064367</v>
      </c>
      <c r="I8449" s="35">
        <v>0.88777941901264312</v>
      </c>
      <c r="J8449" s="35">
        <v>1.0034056602048869</v>
      </c>
      <c r="K8449" s="35">
        <v>-1.1404583506256945</v>
      </c>
      <c r="L8449" s="35">
        <v>0</v>
      </c>
      <c r="M8449" s="35">
        <v>0</v>
      </c>
      <c r="N8449" s="35">
        <v>0</v>
      </c>
      <c r="O8449" s="35">
        <v>0</v>
      </c>
      <c r="P8449" s="36">
        <v>12</v>
      </c>
      <c r="Q8449" s="37">
        <v>86</v>
      </c>
      <c r="R8449" s="36">
        <v>0</v>
      </c>
      <c r="S8449" s="39">
        <f t="shared" si="295"/>
        <v>86</v>
      </c>
      <c r="T8449" s="34" t="s">
        <v>29</v>
      </c>
      <c r="U8449" s="12">
        <f>((alpha*(beta^speed))*(speed^ceta))</f>
        <v>7.3972988269568659E-3</v>
      </c>
      <c r="V8449" s="8">
        <f t="shared" si="296"/>
        <v>86</v>
      </c>
      <c r="AB8449" s="41"/>
    </row>
    <row r="8450" spans="1:28">
      <c r="A8450" s="34" t="s">
        <v>19</v>
      </c>
      <c r="B8450" s="34" t="s">
        <v>73</v>
      </c>
      <c r="C8450" s="5" t="s">
        <v>172</v>
      </c>
      <c r="D8450" s="35" t="s">
        <v>90</v>
      </c>
      <c r="E8450" s="36" t="s">
        <v>18</v>
      </c>
      <c r="F8450" s="37">
        <v>0</v>
      </c>
      <c r="G8450" s="38">
        <v>-0.02</v>
      </c>
      <c r="H8450" s="34">
        <v>0.98834692056045881</v>
      </c>
      <c r="I8450" s="35">
        <v>42.506965289000583</v>
      </c>
      <c r="J8450" s="35">
        <v>10.676086792234468</v>
      </c>
      <c r="K8450" s="35">
        <v>3.3439716500837255E-2</v>
      </c>
      <c r="L8450" s="35">
        <v>0</v>
      </c>
      <c r="M8450" s="35">
        <v>0</v>
      </c>
      <c r="N8450" s="35">
        <v>0</v>
      </c>
      <c r="O8450" s="35">
        <v>0</v>
      </c>
      <c r="P8450" s="36">
        <v>12</v>
      </c>
      <c r="Q8450" s="37">
        <v>86</v>
      </c>
      <c r="R8450" s="36">
        <v>5</v>
      </c>
      <c r="S8450" s="39">
        <f t="shared" ref="S8450:S8513" si="297">V8450</f>
        <v>86</v>
      </c>
      <c r="T8450" s="34" t="s">
        <v>36</v>
      </c>
      <c r="U8450" s="12">
        <f>(1/(((ceta*(speed^2))+(beta*speed))+alpha))</f>
        <v>8.2783473590489545E-4</v>
      </c>
      <c r="V8450" s="8">
        <f t="shared" ref="V8450:V8513" si="298">IF($V$1&lt;P8450,P8450,IF($V$1&gt;Q8450,Q8450,$V$1))</f>
        <v>86</v>
      </c>
      <c r="AB8450" s="41"/>
    </row>
    <row r="8451" spans="1:28">
      <c r="A8451" s="34" t="s">
        <v>19</v>
      </c>
      <c r="B8451" s="34" t="s">
        <v>73</v>
      </c>
      <c r="C8451" s="5" t="s">
        <v>172</v>
      </c>
      <c r="D8451" s="35" t="s">
        <v>90</v>
      </c>
      <c r="E8451" s="36" t="s">
        <v>17</v>
      </c>
      <c r="F8451" s="37">
        <v>0</v>
      </c>
      <c r="G8451" s="38">
        <v>-0.02</v>
      </c>
      <c r="H8451" s="34">
        <v>0.97857859101655287</v>
      </c>
      <c r="I8451" s="35">
        <v>9.0051656806596139</v>
      </c>
      <c r="J8451" s="35">
        <v>-5.1946816611833677</v>
      </c>
      <c r="K8451" s="35">
        <v>-1.1809173872024541</v>
      </c>
      <c r="L8451" s="35">
        <v>0</v>
      </c>
      <c r="M8451" s="35">
        <v>0</v>
      </c>
      <c r="N8451" s="35">
        <v>0</v>
      </c>
      <c r="O8451" s="35">
        <v>0</v>
      </c>
      <c r="P8451" s="36">
        <v>12</v>
      </c>
      <c r="Q8451" s="37">
        <v>86</v>
      </c>
      <c r="R8451" s="36">
        <v>13</v>
      </c>
      <c r="S8451" s="39">
        <f t="shared" si="297"/>
        <v>86</v>
      </c>
      <c r="T8451" s="34" t="s">
        <v>50</v>
      </c>
      <c r="U8451" s="12">
        <f>EXP((alpha+(beta/speed))+(ceta*LN(speed)))</f>
        <v>39.827046219227888</v>
      </c>
      <c r="V8451" s="8">
        <f t="shared" si="298"/>
        <v>86</v>
      </c>
    </row>
    <row r="8452" spans="1:28">
      <c r="A8452" s="34" t="s">
        <v>19</v>
      </c>
      <c r="B8452" s="34" t="s">
        <v>73</v>
      </c>
      <c r="C8452" s="5" t="s">
        <v>172</v>
      </c>
      <c r="D8452" s="35" t="s">
        <v>90</v>
      </c>
      <c r="E8452" s="36" t="s">
        <v>15</v>
      </c>
      <c r="F8452" s="37">
        <v>50</v>
      </c>
      <c r="G8452" s="38">
        <v>-0.02</v>
      </c>
      <c r="H8452" s="34">
        <v>0.99375711503946851</v>
      </c>
      <c r="I8452" s="35">
        <v>16.056061015002239</v>
      </c>
      <c r="J8452" s="35">
        <v>0.98637834617099907</v>
      </c>
      <c r="K8452" s="35">
        <v>-0.81404939142753063</v>
      </c>
      <c r="L8452" s="35">
        <v>0</v>
      </c>
      <c r="M8452" s="35">
        <v>0</v>
      </c>
      <c r="N8452" s="35">
        <v>0</v>
      </c>
      <c r="O8452" s="35">
        <v>0</v>
      </c>
      <c r="P8452" s="36">
        <v>12</v>
      </c>
      <c r="Q8452" s="37">
        <v>86</v>
      </c>
      <c r="R8452" s="36">
        <v>0</v>
      </c>
      <c r="S8452" s="39">
        <f t="shared" si="297"/>
        <v>86</v>
      </c>
      <c r="T8452" s="34" t="s">
        <v>29</v>
      </c>
      <c r="U8452" s="12">
        <f>((alpha*(beta^speed))*(speed^ceta))</f>
        <v>0.13140299857691784</v>
      </c>
      <c r="V8452" s="8">
        <f t="shared" si="298"/>
        <v>86</v>
      </c>
    </row>
    <row r="8453" spans="1:28">
      <c r="A8453" s="34" t="s">
        <v>19</v>
      </c>
      <c r="B8453" s="34" t="s">
        <v>73</v>
      </c>
      <c r="C8453" s="5" t="s">
        <v>172</v>
      </c>
      <c r="D8453" s="35" t="s">
        <v>90</v>
      </c>
      <c r="E8453" s="36" t="s">
        <v>16</v>
      </c>
      <c r="F8453" s="37">
        <v>50</v>
      </c>
      <c r="G8453" s="38">
        <v>-0.02</v>
      </c>
      <c r="H8453" s="34">
        <v>0.99238107024092992</v>
      </c>
      <c r="I8453" s="35">
        <v>-0.23116983994447643</v>
      </c>
      <c r="J8453" s="35">
        <v>32.36649049798033</v>
      </c>
      <c r="K8453" s="35">
        <v>0.3248760988163138</v>
      </c>
      <c r="L8453" s="35">
        <v>0.97879410829096258</v>
      </c>
      <c r="M8453" s="35">
        <v>4.6817402653479793E-4</v>
      </c>
      <c r="N8453" s="35">
        <v>0</v>
      </c>
      <c r="O8453" s="35">
        <v>0</v>
      </c>
      <c r="P8453" s="36">
        <v>12</v>
      </c>
      <c r="Q8453" s="37">
        <v>86</v>
      </c>
      <c r="R8453" s="36">
        <v>10</v>
      </c>
      <c r="S8453" s="39">
        <f t="shared" si="297"/>
        <v>86</v>
      </c>
      <c r="T8453" s="34" t="s">
        <v>44</v>
      </c>
      <c r="U8453" s="12">
        <f>(alpha+(beta/(1+EXP((((-1)*ceta)+(delta*LN(speed)))+(epsilon*speed)))))</f>
        <v>0.30947269423874152</v>
      </c>
      <c r="V8453" s="8">
        <f t="shared" si="298"/>
        <v>86</v>
      </c>
    </row>
    <row r="8454" spans="1:28">
      <c r="A8454" s="34" t="s">
        <v>19</v>
      </c>
      <c r="B8454" s="34" t="s">
        <v>73</v>
      </c>
      <c r="C8454" s="5" t="s">
        <v>172</v>
      </c>
      <c r="D8454" s="35" t="s">
        <v>90</v>
      </c>
      <c r="E8454" s="36" t="s">
        <v>14</v>
      </c>
      <c r="F8454" s="37">
        <v>50</v>
      </c>
      <c r="G8454" s="38">
        <v>-0.02</v>
      </c>
      <c r="H8454" s="34">
        <v>0.99339513969492477</v>
      </c>
      <c r="I8454" s="35">
        <v>0.45918042458520186</v>
      </c>
      <c r="J8454" s="35">
        <v>0.99057465353790353</v>
      </c>
      <c r="K8454" s="35">
        <v>-0.83023412308812017</v>
      </c>
      <c r="L8454" s="35">
        <v>0</v>
      </c>
      <c r="M8454" s="35">
        <v>0</v>
      </c>
      <c r="N8454" s="35">
        <v>0</v>
      </c>
      <c r="O8454" s="35">
        <v>0</v>
      </c>
      <c r="P8454" s="36">
        <v>12</v>
      </c>
      <c r="Q8454" s="37">
        <v>86</v>
      </c>
      <c r="R8454" s="36">
        <v>0</v>
      </c>
      <c r="S8454" s="39">
        <f t="shared" si="297"/>
        <v>86</v>
      </c>
      <c r="T8454" s="34" t="s">
        <v>29</v>
      </c>
      <c r="U8454" s="12">
        <f>((alpha*(beta^speed))*(speed^ceta))</f>
        <v>5.0372894287722854E-3</v>
      </c>
      <c r="V8454" s="8">
        <f t="shared" si="298"/>
        <v>86</v>
      </c>
      <c r="AB8454" s="41"/>
    </row>
    <row r="8455" spans="1:28">
      <c r="A8455" s="34" t="s">
        <v>19</v>
      </c>
      <c r="B8455" s="34" t="s">
        <v>73</v>
      </c>
      <c r="C8455" s="5" t="s">
        <v>172</v>
      </c>
      <c r="D8455" s="35" t="s">
        <v>90</v>
      </c>
      <c r="E8455" s="36" t="s">
        <v>18</v>
      </c>
      <c r="F8455" s="37">
        <v>50</v>
      </c>
      <c r="G8455" s="38">
        <v>-0.02</v>
      </c>
      <c r="H8455" s="34">
        <v>0.97957460390582485</v>
      </c>
      <c r="I8455" s="35">
        <v>2.6448866123667182E-2</v>
      </c>
      <c r="J8455" s="35">
        <v>0.98572795531656776</v>
      </c>
      <c r="K8455" s="35">
        <v>-0.52143462440805699</v>
      </c>
      <c r="L8455" s="35">
        <v>0</v>
      </c>
      <c r="M8455" s="35">
        <v>0</v>
      </c>
      <c r="N8455" s="35">
        <v>0</v>
      </c>
      <c r="O8455" s="35">
        <v>0</v>
      </c>
      <c r="P8455" s="36">
        <v>12</v>
      </c>
      <c r="Q8455" s="37">
        <v>86</v>
      </c>
      <c r="R8455" s="36">
        <v>0</v>
      </c>
      <c r="S8455" s="39">
        <f t="shared" si="297"/>
        <v>86</v>
      </c>
      <c r="T8455" s="34" t="s">
        <v>29</v>
      </c>
      <c r="U8455" s="12">
        <f>((alpha*(beta^speed))*(speed^ceta))</f>
        <v>7.5301025940411063E-4</v>
      </c>
      <c r="V8455" s="8">
        <f t="shared" si="298"/>
        <v>86</v>
      </c>
      <c r="AB8455" s="41"/>
    </row>
    <row r="8456" spans="1:28">
      <c r="A8456" s="34" t="s">
        <v>19</v>
      </c>
      <c r="B8456" s="34" t="s">
        <v>73</v>
      </c>
      <c r="C8456" s="5" t="s">
        <v>172</v>
      </c>
      <c r="D8456" s="35" t="s">
        <v>90</v>
      </c>
      <c r="E8456" s="36" t="s">
        <v>17</v>
      </c>
      <c r="F8456" s="37">
        <v>50</v>
      </c>
      <c r="G8456" s="38">
        <v>-0.02</v>
      </c>
      <c r="H8456" s="34">
        <v>0.96401928775503565</v>
      </c>
      <c r="I8456" s="35">
        <v>-1.5042454593658197E-3</v>
      </c>
      <c r="J8456" s="35">
        <v>0.27594177411423071</v>
      </c>
      <c r="K8456" s="35">
        <v>-18.042470449706048</v>
      </c>
      <c r="L8456" s="35">
        <v>478.2257624993145</v>
      </c>
      <c r="M8456" s="35">
        <v>0</v>
      </c>
      <c r="N8456" s="35">
        <v>0</v>
      </c>
      <c r="O8456" s="35">
        <v>0</v>
      </c>
      <c r="P8456" s="36">
        <v>12</v>
      </c>
      <c r="Q8456" s="37">
        <v>86</v>
      </c>
      <c r="R8456" s="36">
        <v>14</v>
      </c>
      <c r="S8456" s="39">
        <f t="shared" si="297"/>
        <v>86</v>
      </c>
      <c r="T8456" s="34" t="s">
        <v>51</v>
      </c>
      <c r="U8456" s="12">
        <f>(((alpha*(speed^3))+(beta*(speed^2))+(ceta*speed))+delta)</f>
        <v>10.654315271058806</v>
      </c>
      <c r="V8456" s="8">
        <f t="shared" si="298"/>
        <v>86</v>
      </c>
    </row>
    <row r="8457" spans="1:28">
      <c r="A8457" s="34" t="s">
        <v>19</v>
      </c>
      <c r="B8457" s="34" t="s">
        <v>73</v>
      </c>
      <c r="C8457" s="5" t="s">
        <v>172</v>
      </c>
      <c r="D8457" s="35" t="s">
        <v>90</v>
      </c>
      <c r="E8457" s="36" t="s">
        <v>15</v>
      </c>
      <c r="F8457" s="37">
        <v>100</v>
      </c>
      <c r="G8457" s="38">
        <v>-0.02</v>
      </c>
      <c r="H8457" s="34">
        <v>0.99171734705874104</v>
      </c>
      <c r="I8457" s="35">
        <v>-0.26150166704873978</v>
      </c>
      <c r="J8457" s="35">
        <v>19.996591222638941</v>
      </c>
      <c r="K8457" s="35">
        <v>0.14445084559208263</v>
      </c>
      <c r="L8457" s="35">
        <v>0.92968622725596328</v>
      </c>
      <c r="M8457" s="35">
        <v>-1.5021521589351106E-4</v>
      </c>
      <c r="N8457" s="35">
        <v>0</v>
      </c>
      <c r="O8457" s="35">
        <v>0</v>
      </c>
      <c r="P8457" s="36">
        <v>12</v>
      </c>
      <c r="Q8457" s="37">
        <v>86</v>
      </c>
      <c r="R8457" s="36">
        <v>10</v>
      </c>
      <c r="S8457" s="39">
        <f t="shared" si="297"/>
        <v>86</v>
      </c>
      <c r="T8457" s="34" t="s">
        <v>44</v>
      </c>
      <c r="U8457" s="12">
        <f>(alpha+(beta/(1+EXP((((-1)*ceta)+(delta*LN(speed)))+(epsilon*speed)))))</f>
        <v>0.10393648390783694</v>
      </c>
      <c r="V8457" s="8">
        <f t="shared" si="298"/>
        <v>86</v>
      </c>
    </row>
    <row r="8458" spans="1:28">
      <c r="A8458" s="34" t="s">
        <v>19</v>
      </c>
      <c r="B8458" s="34" t="s">
        <v>73</v>
      </c>
      <c r="C8458" s="5" t="s">
        <v>172</v>
      </c>
      <c r="D8458" s="35" t="s">
        <v>90</v>
      </c>
      <c r="E8458" s="36" t="s">
        <v>16</v>
      </c>
      <c r="F8458" s="37">
        <v>100</v>
      </c>
      <c r="G8458" s="38">
        <v>-0.02</v>
      </c>
      <c r="H8458" s="34">
        <v>0.98887649594450822</v>
      </c>
      <c r="I8458" s="35">
        <v>46.141092597453728</v>
      </c>
      <c r="J8458" s="35">
        <v>0.9970112403888125</v>
      </c>
      <c r="K8458" s="35">
        <v>-1.0508271597338761</v>
      </c>
      <c r="L8458" s="35">
        <v>0</v>
      </c>
      <c r="M8458" s="35">
        <v>0</v>
      </c>
      <c r="N8458" s="35">
        <v>0</v>
      </c>
      <c r="O8458" s="35">
        <v>0</v>
      </c>
      <c r="P8458" s="36">
        <v>12</v>
      </c>
      <c r="Q8458" s="37">
        <v>86</v>
      </c>
      <c r="R8458" s="36">
        <v>0</v>
      </c>
      <c r="S8458" s="39">
        <f t="shared" si="297"/>
        <v>86</v>
      </c>
      <c r="T8458" s="34" t="s">
        <v>29</v>
      </c>
      <c r="U8458" s="12">
        <f>((alpha*(beta^speed))*(speed^ceta))</f>
        <v>0.33072654790595252</v>
      </c>
      <c r="V8458" s="8">
        <f t="shared" si="298"/>
        <v>86</v>
      </c>
    </row>
    <row r="8459" spans="1:28">
      <c r="A8459" s="34" t="s">
        <v>19</v>
      </c>
      <c r="B8459" s="34" t="s">
        <v>73</v>
      </c>
      <c r="C8459" s="5" t="s">
        <v>172</v>
      </c>
      <c r="D8459" s="35" t="s">
        <v>90</v>
      </c>
      <c r="E8459" s="36" t="s">
        <v>14</v>
      </c>
      <c r="F8459" s="37">
        <v>100</v>
      </c>
      <c r="G8459" s="38">
        <v>-0.02</v>
      </c>
      <c r="H8459" s="34">
        <v>0.9893492793995613</v>
      </c>
      <c r="I8459" s="35">
        <v>0.37903896831515821</v>
      </c>
      <c r="J8459" s="35">
        <v>0.98754746106247038</v>
      </c>
      <c r="K8459" s="35">
        <v>-0.7383719335512744</v>
      </c>
      <c r="L8459" s="35">
        <v>0</v>
      </c>
      <c r="M8459" s="35">
        <v>0</v>
      </c>
      <c r="N8459" s="35">
        <v>0</v>
      </c>
      <c r="O8459" s="35">
        <v>0</v>
      </c>
      <c r="P8459" s="36">
        <v>12</v>
      </c>
      <c r="Q8459" s="37">
        <v>86</v>
      </c>
      <c r="R8459" s="36">
        <v>0</v>
      </c>
      <c r="S8459" s="39">
        <f t="shared" si="297"/>
        <v>86</v>
      </c>
      <c r="T8459" s="34" t="s">
        <v>29</v>
      </c>
      <c r="U8459" s="12">
        <f>((alpha*(beta^speed))*(speed^ceta))</f>
        <v>4.8116109335091624E-3</v>
      </c>
      <c r="V8459" s="8">
        <f t="shared" si="298"/>
        <v>86</v>
      </c>
      <c r="AB8459" s="41"/>
    </row>
    <row r="8460" spans="1:28">
      <c r="A8460" s="34" t="s">
        <v>19</v>
      </c>
      <c r="B8460" s="34" t="s">
        <v>73</v>
      </c>
      <c r="C8460" s="5" t="s">
        <v>172</v>
      </c>
      <c r="D8460" s="35" t="s">
        <v>90</v>
      </c>
      <c r="E8460" s="36" t="s">
        <v>18</v>
      </c>
      <c r="F8460" s="37">
        <v>100</v>
      </c>
      <c r="G8460" s="38">
        <v>-0.02</v>
      </c>
      <c r="H8460" s="34">
        <v>0.97668010687651152</v>
      </c>
      <c r="I8460" s="35">
        <v>-3.0501971859407435E-8</v>
      </c>
      <c r="J8460" s="35">
        <v>5.5918535456659603E-6</v>
      </c>
      <c r="K8460" s="35">
        <v>-3.6861187921122913E-4</v>
      </c>
      <c r="L8460" s="35">
        <v>1.0074164370467655E-2</v>
      </c>
      <c r="M8460" s="35">
        <v>0</v>
      </c>
      <c r="N8460" s="35">
        <v>0</v>
      </c>
      <c r="O8460" s="35">
        <v>0</v>
      </c>
      <c r="P8460" s="36">
        <v>12</v>
      </c>
      <c r="Q8460" s="37">
        <v>86</v>
      </c>
      <c r="R8460" s="36">
        <v>14</v>
      </c>
      <c r="S8460" s="39">
        <f t="shared" si="297"/>
        <v>86</v>
      </c>
      <c r="T8460" s="34" t="s">
        <v>51</v>
      </c>
      <c r="U8460" s="12">
        <f>(((alpha*(speed^3))+(beta*(speed^2))+(ceta*speed))+delta)</f>
        <v>3.2992936904013663E-4</v>
      </c>
      <c r="V8460" s="8">
        <f t="shared" si="298"/>
        <v>86</v>
      </c>
      <c r="AB8460" s="41"/>
    </row>
    <row r="8461" spans="1:28">
      <c r="A8461" s="34" t="s">
        <v>19</v>
      </c>
      <c r="B8461" s="34" t="s">
        <v>73</v>
      </c>
      <c r="C8461" s="5" t="s">
        <v>172</v>
      </c>
      <c r="D8461" s="35" t="s">
        <v>90</v>
      </c>
      <c r="E8461" s="36" t="s">
        <v>17</v>
      </c>
      <c r="F8461" s="37">
        <v>100</v>
      </c>
      <c r="G8461" s="38">
        <v>-0.02</v>
      </c>
      <c r="H8461" s="34">
        <v>0.95087668354761112</v>
      </c>
      <c r="I8461" s="35">
        <v>-1.4680595432284473E-3</v>
      </c>
      <c r="J8461" s="35">
        <v>0.27066022172284254</v>
      </c>
      <c r="K8461" s="35">
        <v>-18.290058422657406</v>
      </c>
      <c r="L8461" s="35">
        <v>512.42883529946653</v>
      </c>
      <c r="M8461" s="35">
        <v>0</v>
      </c>
      <c r="N8461" s="35">
        <v>0</v>
      </c>
      <c r="O8461" s="35">
        <v>0</v>
      </c>
      <c r="P8461" s="36">
        <v>12</v>
      </c>
      <c r="Q8461" s="37">
        <v>86</v>
      </c>
      <c r="R8461" s="36">
        <v>14</v>
      </c>
      <c r="S8461" s="39">
        <f t="shared" si="297"/>
        <v>86</v>
      </c>
      <c r="T8461" s="34" t="s">
        <v>51</v>
      </c>
      <c r="U8461" s="12">
        <f>(((alpha*(speed^3))+(beta*(speed^2))+(ceta*speed))+delta)</f>
        <v>7.5187299853596414</v>
      </c>
      <c r="V8461" s="8">
        <f t="shared" si="298"/>
        <v>86</v>
      </c>
    </row>
    <row r="8462" spans="1:28">
      <c r="A8462" s="34" t="s">
        <v>19</v>
      </c>
      <c r="B8462" s="34" t="s">
        <v>73</v>
      </c>
      <c r="C8462" s="5" t="s">
        <v>172</v>
      </c>
      <c r="D8462" s="35" t="s">
        <v>90</v>
      </c>
      <c r="E8462" s="36" t="s">
        <v>15</v>
      </c>
      <c r="F8462" s="37">
        <v>0</v>
      </c>
      <c r="G8462" s="38">
        <v>0.02</v>
      </c>
      <c r="H8462" s="34">
        <v>0.99802814819403318</v>
      </c>
      <c r="I8462" s="35">
        <v>22.131508165708201</v>
      </c>
      <c r="J8462" s="35">
        <v>1.008663097111673</v>
      </c>
      <c r="K8462" s="35">
        <v>-0.90347072981654175</v>
      </c>
      <c r="L8462" s="35">
        <v>0</v>
      </c>
      <c r="M8462" s="35">
        <v>0</v>
      </c>
      <c r="N8462" s="35">
        <v>0</v>
      </c>
      <c r="O8462" s="35">
        <v>0</v>
      </c>
      <c r="P8462" s="36">
        <v>12</v>
      </c>
      <c r="Q8462" s="37">
        <v>86</v>
      </c>
      <c r="R8462" s="36">
        <v>0</v>
      </c>
      <c r="S8462" s="39">
        <f t="shared" si="297"/>
        <v>86</v>
      </c>
      <c r="T8462" s="34" t="s">
        <v>29</v>
      </c>
      <c r="U8462" s="12">
        <f>((alpha*(beta^speed))*(speed^ceta))</f>
        <v>0.83064535084994917</v>
      </c>
      <c r="V8462" s="8">
        <f t="shared" si="298"/>
        <v>86</v>
      </c>
    </row>
    <row r="8463" spans="1:28">
      <c r="A8463" s="34" t="s">
        <v>19</v>
      </c>
      <c r="B8463" s="34" t="s">
        <v>73</v>
      </c>
      <c r="C8463" s="5" t="s">
        <v>172</v>
      </c>
      <c r="D8463" s="35" t="s">
        <v>90</v>
      </c>
      <c r="E8463" s="36" t="s">
        <v>16</v>
      </c>
      <c r="F8463" s="37">
        <v>0</v>
      </c>
      <c r="G8463" s="38">
        <v>0.02</v>
      </c>
      <c r="H8463" s="34">
        <v>0.99597280904968022</v>
      </c>
      <c r="I8463" s="35">
        <v>0.25848044118168012</v>
      </c>
      <c r="J8463" s="35">
        <v>30.117557810603131</v>
      </c>
      <c r="K8463" s="35">
        <v>-2.8109481497718081E-2</v>
      </c>
      <c r="L8463" s="35">
        <v>0.48910368477993643</v>
      </c>
      <c r="M8463" s="35">
        <v>9.6687970571001092E-2</v>
      </c>
      <c r="N8463" s="35">
        <v>0</v>
      </c>
      <c r="O8463" s="35">
        <v>0</v>
      </c>
      <c r="P8463" s="36">
        <v>12</v>
      </c>
      <c r="Q8463" s="37">
        <v>86</v>
      </c>
      <c r="R8463" s="36">
        <v>10</v>
      </c>
      <c r="S8463" s="39">
        <f t="shared" si="297"/>
        <v>86</v>
      </c>
      <c r="T8463" s="34" t="s">
        <v>44</v>
      </c>
      <c r="U8463" s="12">
        <f>(alpha+(beta/(1+EXP((((-1)*ceta)+(delta*LN(speed)))+(epsilon*speed)))))</f>
        <v>0.25929177477869642</v>
      </c>
      <c r="V8463" s="8">
        <f t="shared" si="298"/>
        <v>86</v>
      </c>
    </row>
    <row r="8464" spans="1:28">
      <c r="A8464" s="34" t="s">
        <v>19</v>
      </c>
      <c r="B8464" s="34" t="s">
        <v>73</v>
      </c>
      <c r="C8464" s="5" t="s">
        <v>172</v>
      </c>
      <c r="D8464" s="35" t="s">
        <v>90</v>
      </c>
      <c r="E8464" s="36" t="s">
        <v>14</v>
      </c>
      <c r="F8464" s="37">
        <v>0</v>
      </c>
      <c r="G8464" s="38">
        <v>0.02</v>
      </c>
      <c r="H8464" s="34">
        <v>0.99824152090363094</v>
      </c>
      <c r="I8464" s="35">
        <v>0.49909646533280227</v>
      </c>
      <c r="J8464" s="35">
        <v>-0.79857231987874044</v>
      </c>
      <c r="K8464" s="35">
        <v>1.0063339177380056E-4</v>
      </c>
      <c r="L8464" s="35">
        <v>0.96574035679725323</v>
      </c>
      <c r="M8464" s="35">
        <v>0</v>
      </c>
      <c r="N8464" s="35">
        <v>0</v>
      </c>
      <c r="O8464" s="35">
        <v>0</v>
      </c>
      <c r="P8464" s="36">
        <v>12</v>
      </c>
      <c r="Q8464" s="37">
        <v>86</v>
      </c>
      <c r="R8464" s="36">
        <v>1</v>
      </c>
      <c r="S8464" s="39">
        <f t="shared" si="297"/>
        <v>86</v>
      </c>
      <c r="T8464" s="34" t="s">
        <v>30</v>
      </c>
      <c r="U8464" s="12">
        <f>((alpha*(speed^beta))+(ceta*(speed^delta)))</f>
        <v>2.1664274058455727E-2</v>
      </c>
      <c r="V8464" s="8">
        <f t="shared" si="298"/>
        <v>86</v>
      </c>
      <c r="AB8464" s="41"/>
    </row>
    <row r="8465" spans="1:28">
      <c r="A8465" s="34" t="s">
        <v>19</v>
      </c>
      <c r="B8465" s="34" t="s">
        <v>73</v>
      </c>
      <c r="C8465" s="5" t="s">
        <v>172</v>
      </c>
      <c r="D8465" s="35" t="s">
        <v>90</v>
      </c>
      <c r="E8465" s="36" t="s">
        <v>18</v>
      </c>
      <c r="F8465" s="37">
        <v>0</v>
      </c>
      <c r="G8465" s="38">
        <v>0.02</v>
      </c>
      <c r="H8465" s="34">
        <v>0.98157965764997679</v>
      </c>
      <c r="I8465" s="35">
        <v>3.4986657475519232E-2</v>
      </c>
      <c r="J8465" s="35">
        <v>-0.60098535237537731</v>
      </c>
      <c r="K8465" s="35">
        <v>2.1510369730192177E-5</v>
      </c>
      <c r="L8465" s="35">
        <v>1.030390364231409</v>
      </c>
      <c r="M8465" s="35">
        <v>0</v>
      </c>
      <c r="N8465" s="35">
        <v>0</v>
      </c>
      <c r="O8465" s="35">
        <v>0</v>
      </c>
      <c r="P8465" s="36">
        <v>12</v>
      </c>
      <c r="Q8465" s="37">
        <v>86</v>
      </c>
      <c r="R8465" s="36">
        <v>1</v>
      </c>
      <c r="S8465" s="39">
        <f t="shared" si="297"/>
        <v>86</v>
      </c>
      <c r="T8465" s="34" t="s">
        <v>30</v>
      </c>
      <c r="U8465" s="12">
        <f>((alpha*(speed^beta))+(ceta*(speed^delta)))</f>
        <v>4.5240599729129347E-3</v>
      </c>
      <c r="V8465" s="8">
        <f t="shared" si="298"/>
        <v>86</v>
      </c>
      <c r="AB8465" s="41"/>
    </row>
    <row r="8466" spans="1:28">
      <c r="A8466" s="34" t="s">
        <v>19</v>
      </c>
      <c r="B8466" s="34" t="s">
        <v>73</v>
      </c>
      <c r="C8466" s="5" t="s">
        <v>172</v>
      </c>
      <c r="D8466" s="35" t="s">
        <v>90</v>
      </c>
      <c r="E8466" s="36" t="s">
        <v>17</v>
      </c>
      <c r="F8466" s="37">
        <v>0</v>
      </c>
      <c r="G8466" s="38">
        <v>0.02</v>
      </c>
      <c r="H8466" s="34">
        <v>0.98524235676022143</v>
      </c>
      <c r="I8466" s="35">
        <v>1975.4005684026022</v>
      </c>
      <c r="J8466" s="35">
        <v>1.0093607594588714</v>
      </c>
      <c r="K8466" s="35">
        <v>-0.60316304365991047</v>
      </c>
      <c r="L8466" s="35">
        <v>0</v>
      </c>
      <c r="M8466" s="35">
        <v>0</v>
      </c>
      <c r="N8466" s="35">
        <v>0</v>
      </c>
      <c r="O8466" s="35">
        <v>0</v>
      </c>
      <c r="P8466" s="36">
        <v>12</v>
      </c>
      <c r="Q8466" s="37">
        <v>86</v>
      </c>
      <c r="R8466" s="36">
        <v>0</v>
      </c>
      <c r="S8466" s="39">
        <f t="shared" si="297"/>
        <v>86</v>
      </c>
      <c r="T8466" s="34" t="s">
        <v>29</v>
      </c>
      <c r="U8466" s="12">
        <f>((alpha*(beta^speed))*(speed^ceta))</f>
        <v>299.79821811552455</v>
      </c>
      <c r="V8466" s="8">
        <f t="shared" si="298"/>
        <v>86</v>
      </c>
    </row>
    <row r="8467" spans="1:28">
      <c r="A8467" s="34" t="s">
        <v>19</v>
      </c>
      <c r="B8467" s="34" t="s">
        <v>73</v>
      </c>
      <c r="C8467" s="5" t="s">
        <v>172</v>
      </c>
      <c r="D8467" s="35" t="s">
        <v>90</v>
      </c>
      <c r="E8467" s="36" t="s">
        <v>15</v>
      </c>
      <c r="F8467" s="37">
        <v>50</v>
      </c>
      <c r="G8467" s="38">
        <v>0.02</v>
      </c>
      <c r="H8467" s="34">
        <v>0.99597053122471135</v>
      </c>
      <c r="I8467" s="35">
        <v>74.858815373955892</v>
      </c>
      <c r="J8467" s="35">
        <v>-1.9049441019731543</v>
      </c>
      <c r="K8467" s="35">
        <v>6.2057485460813391</v>
      </c>
      <c r="L8467" s="35">
        <v>-0.43121000681248867</v>
      </c>
      <c r="M8467" s="35">
        <v>0</v>
      </c>
      <c r="N8467" s="35">
        <v>0</v>
      </c>
      <c r="O8467" s="35">
        <v>0</v>
      </c>
      <c r="P8467" s="36">
        <v>12</v>
      </c>
      <c r="Q8467" s="37">
        <v>86</v>
      </c>
      <c r="R8467" s="36">
        <v>1</v>
      </c>
      <c r="S8467" s="39">
        <f t="shared" si="297"/>
        <v>86</v>
      </c>
      <c r="T8467" s="34" t="s">
        <v>30</v>
      </c>
      <c r="U8467" s="12">
        <f>((alpha*(speed^beta))+(ceta*(speed^delta)))</f>
        <v>0.92457277027047291</v>
      </c>
      <c r="V8467" s="8">
        <f t="shared" si="298"/>
        <v>86</v>
      </c>
    </row>
    <row r="8468" spans="1:28">
      <c r="A8468" s="34" t="s">
        <v>19</v>
      </c>
      <c r="B8468" s="34" t="s">
        <v>73</v>
      </c>
      <c r="C8468" s="5" t="s">
        <v>172</v>
      </c>
      <c r="D8468" s="35" t="s">
        <v>90</v>
      </c>
      <c r="E8468" s="36" t="s">
        <v>16</v>
      </c>
      <c r="F8468" s="37">
        <v>50</v>
      </c>
      <c r="G8468" s="38">
        <v>0.02</v>
      </c>
      <c r="H8468" s="34">
        <v>0.99648310728251888</v>
      </c>
      <c r="I8468" s="35">
        <v>-3.9771681654703683</v>
      </c>
      <c r="J8468" s="35">
        <v>38.670885186927293</v>
      </c>
      <c r="K8468" s="35">
        <v>0.57109382544170373</v>
      </c>
      <c r="L8468" s="35">
        <v>0</v>
      </c>
      <c r="M8468" s="35">
        <v>0</v>
      </c>
      <c r="N8468" s="35">
        <v>0</v>
      </c>
      <c r="O8468" s="35">
        <v>0</v>
      </c>
      <c r="P8468" s="36">
        <v>12</v>
      </c>
      <c r="Q8468" s="37">
        <v>86</v>
      </c>
      <c r="R8468" s="36">
        <v>13</v>
      </c>
      <c r="S8468" s="39">
        <f t="shared" si="297"/>
        <v>86</v>
      </c>
      <c r="T8468" s="34" t="s">
        <v>50</v>
      </c>
      <c r="U8468" s="12">
        <f>EXP((alpha+(beta/speed))+(ceta*LN(speed)))</f>
        <v>0.37394128998300985</v>
      </c>
      <c r="V8468" s="8">
        <f t="shared" si="298"/>
        <v>86</v>
      </c>
    </row>
    <row r="8469" spans="1:28">
      <c r="A8469" s="34" t="s">
        <v>19</v>
      </c>
      <c r="B8469" s="34" t="s">
        <v>73</v>
      </c>
      <c r="C8469" s="5" t="s">
        <v>172</v>
      </c>
      <c r="D8469" s="35" t="s">
        <v>90</v>
      </c>
      <c r="E8469" s="36" t="s">
        <v>14</v>
      </c>
      <c r="F8469" s="37">
        <v>50</v>
      </c>
      <c r="G8469" s="38">
        <v>0.02</v>
      </c>
      <c r="H8469" s="34">
        <v>0.99478654746429318</v>
      </c>
      <c r="I8469" s="35">
        <v>4.4755169723520085</v>
      </c>
      <c r="J8469" s="35">
        <v>0.82872939773088827</v>
      </c>
      <c r="K8469" s="35">
        <v>-6.183936913061897E-3</v>
      </c>
      <c r="L8469" s="35">
        <v>0</v>
      </c>
      <c r="M8469" s="35">
        <v>0</v>
      </c>
      <c r="N8469" s="35">
        <v>0</v>
      </c>
      <c r="O8469" s="35">
        <v>0</v>
      </c>
      <c r="P8469" s="36">
        <v>12</v>
      </c>
      <c r="Q8469" s="37">
        <v>86</v>
      </c>
      <c r="R8469" s="36">
        <v>5</v>
      </c>
      <c r="S8469" s="39">
        <f t="shared" si="297"/>
        <v>86</v>
      </c>
      <c r="T8469" s="34" t="s">
        <v>36</v>
      </c>
      <c r="U8469" s="12">
        <f>(1/(((ceta*(speed^2))+(beta*speed))+alpha))</f>
        <v>3.3322394959282832E-2</v>
      </c>
      <c r="V8469" s="8">
        <f t="shared" si="298"/>
        <v>86</v>
      </c>
      <c r="AB8469" s="41"/>
    </row>
    <row r="8470" spans="1:28">
      <c r="A8470" s="34" t="s">
        <v>19</v>
      </c>
      <c r="B8470" s="34" t="s">
        <v>73</v>
      </c>
      <c r="C8470" s="5" t="s">
        <v>172</v>
      </c>
      <c r="D8470" s="35" t="s">
        <v>90</v>
      </c>
      <c r="E8470" s="36" t="s">
        <v>18</v>
      </c>
      <c r="F8470" s="37">
        <v>50</v>
      </c>
      <c r="G8470" s="38">
        <v>0.02</v>
      </c>
      <c r="H8470" s="34">
        <v>0.98071908657072826</v>
      </c>
      <c r="I8470" s="35">
        <v>-3.0340601853321666E-8</v>
      </c>
      <c r="J8470" s="35">
        <v>5.3879575562240424E-6</v>
      </c>
      <c r="K8470" s="35">
        <v>-3.4014960183556574E-4</v>
      </c>
      <c r="L8470" s="35">
        <v>1.3243503350057395E-2</v>
      </c>
      <c r="M8470" s="35">
        <v>0</v>
      </c>
      <c r="N8470" s="35">
        <v>0</v>
      </c>
      <c r="O8470" s="35">
        <v>0</v>
      </c>
      <c r="P8470" s="36">
        <v>12</v>
      </c>
      <c r="Q8470" s="37">
        <v>86</v>
      </c>
      <c r="R8470" s="36">
        <v>14</v>
      </c>
      <c r="S8470" s="39">
        <f t="shared" si="297"/>
        <v>86</v>
      </c>
      <c r="T8470" s="34" t="s">
        <v>51</v>
      </c>
      <c r="U8470" s="12">
        <f>(((alpha*(speed^3))+(beta*(speed^2))+(ceta*speed))+delta)</f>
        <v>4.5416498256153886E-3</v>
      </c>
      <c r="V8470" s="8">
        <f t="shared" si="298"/>
        <v>86</v>
      </c>
      <c r="AB8470" s="41"/>
    </row>
    <row r="8471" spans="1:28">
      <c r="A8471" s="34" t="s">
        <v>19</v>
      </c>
      <c r="B8471" s="34" t="s">
        <v>73</v>
      </c>
      <c r="C8471" s="5" t="s">
        <v>172</v>
      </c>
      <c r="D8471" s="35" t="s">
        <v>90</v>
      </c>
      <c r="E8471" s="36" t="s">
        <v>17</v>
      </c>
      <c r="F8471" s="37">
        <v>50</v>
      </c>
      <c r="G8471" s="38">
        <v>0.02</v>
      </c>
      <c r="H8471" s="34">
        <v>0.96988616477127965</v>
      </c>
      <c r="I8471" s="35">
        <v>1737.949167394522</v>
      </c>
      <c r="J8471" s="35">
        <v>1.0062261103992065</v>
      </c>
      <c r="K8471" s="35">
        <v>-0.44059779395486176</v>
      </c>
      <c r="L8471" s="35">
        <v>0</v>
      </c>
      <c r="M8471" s="35">
        <v>0</v>
      </c>
      <c r="N8471" s="35">
        <v>0</v>
      </c>
      <c r="O8471" s="35">
        <v>0</v>
      </c>
      <c r="P8471" s="36">
        <v>12</v>
      </c>
      <c r="Q8471" s="37">
        <v>86</v>
      </c>
      <c r="R8471" s="36">
        <v>0</v>
      </c>
      <c r="S8471" s="39">
        <f t="shared" si="297"/>
        <v>86</v>
      </c>
      <c r="T8471" s="34" t="s">
        <v>29</v>
      </c>
      <c r="U8471" s="12">
        <f>((alpha*(beta^speed))*(speed^ceta))</f>
        <v>416.41025947853302</v>
      </c>
      <c r="V8471" s="8">
        <f t="shared" si="298"/>
        <v>86</v>
      </c>
    </row>
    <row r="8472" spans="1:28">
      <c r="A8472" s="34" t="s">
        <v>19</v>
      </c>
      <c r="B8472" s="34" t="s">
        <v>73</v>
      </c>
      <c r="C8472" s="5" t="s">
        <v>172</v>
      </c>
      <c r="D8472" s="35" t="s">
        <v>90</v>
      </c>
      <c r="E8472" s="36" t="s">
        <v>15</v>
      </c>
      <c r="F8472" s="37">
        <v>100</v>
      </c>
      <c r="G8472" s="38">
        <v>0.02</v>
      </c>
      <c r="H8472" s="34">
        <v>0.99258490618058448</v>
      </c>
      <c r="I8472" s="35">
        <v>2.2327622492276786</v>
      </c>
      <c r="J8472" s="35">
        <v>1.0488632125471546</v>
      </c>
      <c r="K8472" s="35">
        <v>-0.50231702033509062</v>
      </c>
      <c r="L8472" s="35">
        <v>0</v>
      </c>
      <c r="M8472" s="35">
        <v>0</v>
      </c>
      <c r="N8472" s="35">
        <v>0</v>
      </c>
      <c r="O8472" s="35">
        <v>0</v>
      </c>
      <c r="P8472" s="36">
        <v>12</v>
      </c>
      <c r="Q8472" s="37">
        <v>86</v>
      </c>
      <c r="R8472" s="36">
        <v>13</v>
      </c>
      <c r="S8472" s="39">
        <f t="shared" si="297"/>
        <v>86</v>
      </c>
      <c r="T8472" s="34" t="s">
        <v>50</v>
      </c>
      <c r="U8472" s="12">
        <f>EXP((alpha+(beta/speed))+(ceta*LN(speed)))</f>
        <v>1.0074917958239606</v>
      </c>
      <c r="V8472" s="8">
        <f t="shared" si="298"/>
        <v>86</v>
      </c>
    </row>
    <row r="8473" spans="1:28">
      <c r="A8473" s="34" t="s">
        <v>19</v>
      </c>
      <c r="B8473" s="34" t="s">
        <v>73</v>
      </c>
      <c r="C8473" s="5" t="s">
        <v>172</v>
      </c>
      <c r="D8473" s="35" t="s">
        <v>90</v>
      </c>
      <c r="E8473" s="36" t="s">
        <v>16</v>
      </c>
      <c r="F8473" s="37">
        <v>100</v>
      </c>
      <c r="G8473" s="38">
        <v>0.02</v>
      </c>
      <c r="H8473" s="34">
        <v>0.99169703760526995</v>
      </c>
      <c r="I8473" s="35">
        <v>2.0829617147466384</v>
      </c>
      <c r="J8473" s="35">
        <v>-177.41900049658173</v>
      </c>
      <c r="K8473" s="35">
        <v>-1.9848962521678268</v>
      </c>
      <c r="L8473" s="35">
        <v>0</v>
      </c>
      <c r="M8473" s="35">
        <v>0</v>
      </c>
      <c r="N8473" s="35">
        <v>0</v>
      </c>
      <c r="O8473" s="35">
        <v>0</v>
      </c>
      <c r="P8473" s="36">
        <v>12</v>
      </c>
      <c r="Q8473" s="37">
        <v>86</v>
      </c>
      <c r="R8473" s="36">
        <v>6</v>
      </c>
      <c r="S8473" s="39">
        <f t="shared" si="297"/>
        <v>86</v>
      </c>
      <c r="T8473" s="34" t="s">
        <v>37</v>
      </c>
      <c r="U8473" s="12">
        <f>(1/(alpha+(beta*(speed^ceta))))</f>
        <v>0.48607308326894044</v>
      </c>
      <c r="V8473" s="8">
        <f t="shared" si="298"/>
        <v>86</v>
      </c>
    </row>
    <row r="8474" spans="1:28">
      <c r="A8474" s="34" t="s">
        <v>19</v>
      </c>
      <c r="B8474" s="34" t="s">
        <v>73</v>
      </c>
      <c r="C8474" s="5" t="s">
        <v>172</v>
      </c>
      <c r="D8474" s="35" t="s">
        <v>90</v>
      </c>
      <c r="E8474" s="36" t="s">
        <v>14</v>
      </c>
      <c r="F8474" s="37">
        <v>100</v>
      </c>
      <c r="G8474" s="38">
        <v>0.02</v>
      </c>
      <c r="H8474" s="34">
        <v>0.991255613485299</v>
      </c>
      <c r="I8474" s="35">
        <v>5.3582189190030398</v>
      </c>
      <c r="J8474" s="35">
        <v>0.64109364897422916</v>
      </c>
      <c r="K8474" s="35">
        <v>-5.0681776570209664E-3</v>
      </c>
      <c r="L8474" s="35">
        <v>0</v>
      </c>
      <c r="M8474" s="35">
        <v>0</v>
      </c>
      <c r="N8474" s="35">
        <v>0</v>
      </c>
      <c r="O8474" s="35">
        <v>0</v>
      </c>
      <c r="P8474" s="36">
        <v>12</v>
      </c>
      <c r="Q8474" s="37">
        <v>86</v>
      </c>
      <c r="R8474" s="36">
        <v>5</v>
      </c>
      <c r="S8474" s="39">
        <f t="shared" si="297"/>
        <v>86</v>
      </c>
      <c r="T8474" s="34" t="s">
        <v>36</v>
      </c>
      <c r="U8474" s="12">
        <f>(1/(((ceta*(speed^2))+(beta*speed))+alpha))</f>
        <v>4.3463085110819026E-2</v>
      </c>
      <c r="V8474" s="8">
        <f t="shared" si="298"/>
        <v>86</v>
      </c>
    </row>
    <row r="8475" spans="1:28">
      <c r="A8475" s="34" t="s">
        <v>19</v>
      </c>
      <c r="B8475" s="34" t="s">
        <v>73</v>
      </c>
      <c r="C8475" s="5" t="s">
        <v>172</v>
      </c>
      <c r="D8475" s="35" t="s">
        <v>90</v>
      </c>
      <c r="E8475" s="36" t="s">
        <v>18</v>
      </c>
      <c r="F8475" s="37">
        <v>100</v>
      </c>
      <c r="G8475" s="38">
        <v>0.02</v>
      </c>
      <c r="H8475" s="34">
        <v>0.981501565648498</v>
      </c>
      <c r="I8475" s="35">
        <v>2.41789251494627E-2</v>
      </c>
      <c r="J8475" s="35">
        <v>0.9948828016616813</v>
      </c>
      <c r="K8475" s="35">
        <v>-0.27460199988582706</v>
      </c>
      <c r="L8475" s="35">
        <v>0</v>
      </c>
      <c r="M8475" s="35">
        <v>0</v>
      </c>
      <c r="N8475" s="35">
        <v>0</v>
      </c>
      <c r="O8475" s="35">
        <v>0</v>
      </c>
      <c r="P8475" s="36">
        <v>12</v>
      </c>
      <c r="Q8475" s="37">
        <v>86</v>
      </c>
      <c r="R8475" s="36">
        <v>0</v>
      </c>
      <c r="S8475" s="39">
        <f t="shared" si="297"/>
        <v>86</v>
      </c>
      <c r="T8475" s="34" t="s">
        <v>29</v>
      </c>
      <c r="U8475" s="12">
        <f>((alpha*(beta^speed))*(speed^ceta))</f>
        <v>4.5772565739963878E-3</v>
      </c>
      <c r="V8475" s="8">
        <f t="shared" si="298"/>
        <v>86</v>
      </c>
      <c r="AB8475" s="41"/>
    </row>
    <row r="8476" spans="1:28">
      <c r="A8476" s="34" t="s">
        <v>19</v>
      </c>
      <c r="B8476" s="34" t="s">
        <v>73</v>
      </c>
      <c r="C8476" s="5" t="s">
        <v>172</v>
      </c>
      <c r="D8476" s="35" t="s">
        <v>90</v>
      </c>
      <c r="E8476" s="36" t="s">
        <v>17</v>
      </c>
      <c r="F8476" s="37">
        <v>100</v>
      </c>
      <c r="G8476" s="38">
        <v>0.02</v>
      </c>
      <c r="H8476" s="34">
        <v>0.9584830260210766</v>
      </c>
      <c r="I8476" s="35">
        <v>-1.1660102261436772E-3</v>
      </c>
      <c r="J8476" s="35">
        <v>0.24278446077212448</v>
      </c>
      <c r="K8476" s="35">
        <v>-16.949773059084571</v>
      </c>
      <c r="L8476" s="35">
        <v>924.936524932731</v>
      </c>
      <c r="M8476" s="35">
        <v>0</v>
      </c>
      <c r="N8476" s="35">
        <v>0</v>
      </c>
      <c r="O8476" s="35">
        <v>0</v>
      </c>
      <c r="P8476" s="36">
        <v>12</v>
      </c>
      <c r="Q8476" s="37">
        <v>86</v>
      </c>
      <c r="R8476" s="36">
        <v>14</v>
      </c>
      <c r="S8476" s="39">
        <f t="shared" si="297"/>
        <v>86</v>
      </c>
      <c r="T8476" s="34" t="s">
        <v>51</v>
      </c>
      <c r="U8476" s="12">
        <f>(((alpha*(speed^3))+(beta*(speed^2))+(ceta*speed))+delta)</f>
        <v>521.24211332204789</v>
      </c>
      <c r="V8476" s="8">
        <f t="shared" si="298"/>
        <v>86</v>
      </c>
    </row>
    <row r="8477" spans="1:28">
      <c r="A8477" s="34" t="s">
        <v>19</v>
      </c>
      <c r="B8477" s="34" t="s">
        <v>73</v>
      </c>
      <c r="C8477" s="5" t="s">
        <v>172</v>
      </c>
      <c r="D8477" s="35" t="s">
        <v>90</v>
      </c>
      <c r="E8477" s="36" t="s">
        <v>15</v>
      </c>
      <c r="F8477" s="37">
        <v>0</v>
      </c>
      <c r="G8477" s="38">
        <v>0.04</v>
      </c>
      <c r="H8477" s="34">
        <v>0.99698879053962752</v>
      </c>
      <c r="I8477" s="35">
        <v>3.4713599285437207</v>
      </c>
      <c r="J8477" s="35">
        <v>-0.28717175946373269</v>
      </c>
      <c r="K8477" s="35">
        <v>57.893893064132847</v>
      </c>
      <c r="L8477" s="35">
        <v>-1.5583433135804259</v>
      </c>
      <c r="M8477" s="35">
        <v>0</v>
      </c>
      <c r="N8477" s="35">
        <v>0</v>
      </c>
      <c r="O8477" s="35">
        <v>0</v>
      </c>
      <c r="P8477" s="36">
        <v>12</v>
      </c>
      <c r="Q8477" s="37">
        <v>86</v>
      </c>
      <c r="R8477" s="36">
        <v>1</v>
      </c>
      <c r="S8477" s="39">
        <f t="shared" si="297"/>
        <v>86</v>
      </c>
      <c r="T8477" s="34" t="s">
        <v>30</v>
      </c>
      <c r="U8477" s="12">
        <f>((alpha*(speed^beta))+(ceta*(speed^delta)))</f>
        <v>1.0219543096161496</v>
      </c>
      <c r="V8477" s="8">
        <f t="shared" si="298"/>
        <v>86</v>
      </c>
    </row>
    <row r="8478" spans="1:28">
      <c r="A8478" s="34" t="s">
        <v>19</v>
      </c>
      <c r="B8478" s="34" t="s">
        <v>73</v>
      </c>
      <c r="C8478" s="5" t="s">
        <v>172</v>
      </c>
      <c r="D8478" s="35" t="s">
        <v>90</v>
      </c>
      <c r="E8478" s="36" t="s">
        <v>16</v>
      </c>
      <c r="F8478" s="37">
        <v>0</v>
      </c>
      <c r="G8478" s="38">
        <v>0.04</v>
      </c>
      <c r="H8478" s="34">
        <v>0.99055527034400292</v>
      </c>
      <c r="I8478" s="35">
        <v>0.38936557293607621</v>
      </c>
      <c r="J8478" s="35">
        <v>12.946439469301492</v>
      </c>
      <c r="K8478" s="35">
        <v>0.16043852301742015</v>
      </c>
      <c r="L8478" s="35">
        <v>-6.0152122158950092E-3</v>
      </c>
      <c r="M8478" s="35">
        <v>0.1722292724985077</v>
      </c>
      <c r="N8478" s="35">
        <v>0</v>
      </c>
      <c r="O8478" s="35">
        <v>0</v>
      </c>
      <c r="P8478" s="36">
        <v>12</v>
      </c>
      <c r="Q8478" s="37">
        <v>86</v>
      </c>
      <c r="R8478" s="36">
        <v>10</v>
      </c>
      <c r="S8478" s="39">
        <f t="shared" si="297"/>
        <v>86</v>
      </c>
      <c r="T8478" s="34" t="s">
        <v>44</v>
      </c>
      <c r="U8478" s="12">
        <f>(alpha+(beta/(1+EXP((((-1)*ceta)+(delta*LN(speed)))+(epsilon*speed)))))</f>
        <v>0.38937133817070052</v>
      </c>
      <c r="V8478" s="8">
        <f t="shared" si="298"/>
        <v>86</v>
      </c>
    </row>
    <row r="8479" spans="1:28">
      <c r="A8479" s="34" t="s">
        <v>19</v>
      </c>
      <c r="B8479" s="34" t="s">
        <v>73</v>
      </c>
      <c r="C8479" s="5" t="s">
        <v>172</v>
      </c>
      <c r="D8479" s="35" t="s">
        <v>90</v>
      </c>
      <c r="E8479" s="36" t="s">
        <v>14</v>
      </c>
      <c r="F8479" s="37">
        <v>0</v>
      </c>
      <c r="G8479" s="38">
        <v>0.04</v>
      </c>
      <c r="H8479" s="34">
        <v>0.99637615181120887</v>
      </c>
      <c r="I8479" s="35">
        <v>0.61880357544045772</v>
      </c>
      <c r="J8479" s="35">
        <v>1.0128693600488636</v>
      </c>
      <c r="K8479" s="35">
        <v>-0.90468259999588641</v>
      </c>
      <c r="L8479" s="35">
        <v>0</v>
      </c>
      <c r="M8479" s="35">
        <v>0</v>
      </c>
      <c r="N8479" s="35">
        <v>0</v>
      </c>
      <c r="O8479" s="35">
        <v>0</v>
      </c>
      <c r="P8479" s="36">
        <v>12</v>
      </c>
      <c r="Q8479" s="37">
        <v>86</v>
      </c>
      <c r="R8479" s="36">
        <v>0</v>
      </c>
      <c r="S8479" s="39">
        <f t="shared" si="297"/>
        <v>86</v>
      </c>
      <c r="T8479" s="34" t="s">
        <v>29</v>
      </c>
      <c r="U8479" s="12">
        <f>((alpha*(beta^speed))*(speed^ceta))</f>
        <v>3.3040074598135558E-2</v>
      </c>
      <c r="V8479" s="8">
        <f t="shared" si="298"/>
        <v>86</v>
      </c>
      <c r="AB8479" s="41"/>
    </row>
    <row r="8480" spans="1:28">
      <c r="A8480" s="34" t="s">
        <v>19</v>
      </c>
      <c r="B8480" s="34" t="s">
        <v>73</v>
      </c>
      <c r="C8480" s="5" t="s">
        <v>172</v>
      </c>
      <c r="D8480" s="35" t="s">
        <v>90</v>
      </c>
      <c r="E8480" s="36" t="s">
        <v>18</v>
      </c>
      <c r="F8480" s="37">
        <v>0</v>
      </c>
      <c r="G8480" s="38">
        <v>0.04</v>
      </c>
      <c r="H8480" s="34">
        <v>0.97709288370980096</v>
      </c>
      <c r="I8480" s="35">
        <v>-3.0545829670023571E-8</v>
      </c>
      <c r="J8480" s="35">
        <v>5.0329039608991319E-6</v>
      </c>
      <c r="K8480" s="35">
        <v>-2.9102140751318046E-4</v>
      </c>
      <c r="L8480" s="35">
        <v>1.2285677553238516E-2</v>
      </c>
      <c r="M8480" s="35">
        <v>0</v>
      </c>
      <c r="N8480" s="35">
        <v>0</v>
      </c>
      <c r="O8480" s="35">
        <v>0</v>
      </c>
      <c r="P8480" s="36">
        <v>12</v>
      </c>
      <c r="Q8480" s="37">
        <v>86</v>
      </c>
      <c r="R8480" s="36">
        <v>14</v>
      </c>
      <c r="S8480" s="39">
        <f t="shared" si="297"/>
        <v>86</v>
      </c>
      <c r="T8480" s="34" t="s">
        <v>51</v>
      </c>
      <c r="U8480" s="12">
        <f>(((alpha*(speed^3))+(beta*(speed^2))+(ceta*speed))+delta)</f>
        <v>5.0523359653184621E-3</v>
      </c>
      <c r="V8480" s="8">
        <f t="shared" si="298"/>
        <v>86</v>
      </c>
      <c r="AB8480" s="41"/>
    </row>
    <row r="8481" spans="1:28">
      <c r="A8481" s="34" t="s">
        <v>19</v>
      </c>
      <c r="B8481" s="34" t="s">
        <v>73</v>
      </c>
      <c r="C8481" s="5" t="s">
        <v>172</v>
      </c>
      <c r="D8481" s="35" t="s">
        <v>90</v>
      </c>
      <c r="E8481" s="36" t="s">
        <v>17</v>
      </c>
      <c r="F8481" s="37">
        <v>0</v>
      </c>
      <c r="G8481" s="38">
        <v>0.04</v>
      </c>
      <c r="H8481" s="34">
        <v>0.98438045047748091</v>
      </c>
      <c r="I8481" s="35">
        <v>1695.3459381438809</v>
      </c>
      <c r="J8481" s="35">
        <v>1.0081498841024064</v>
      </c>
      <c r="K8481" s="35">
        <v>-0.4508974773059049</v>
      </c>
      <c r="L8481" s="35">
        <v>0</v>
      </c>
      <c r="M8481" s="35">
        <v>0</v>
      </c>
      <c r="N8481" s="35">
        <v>0</v>
      </c>
      <c r="O8481" s="35">
        <v>0</v>
      </c>
      <c r="P8481" s="36">
        <v>12</v>
      </c>
      <c r="Q8481" s="37">
        <v>86</v>
      </c>
      <c r="R8481" s="36">
        <v>0</v>
      </c>
      <c r="S8481" s="39">
        <f t="shared" si="297"/>
        <v>86</v>
      </c>
      <c r="T8481" s="34" t="s">
        <v>29</v>
      </c>
      <c r="U8481" s="12">
        <f>((alpha*(beta^speed))*(speed^ceta))</f>
        <v>457.25329963961588</v>
      </c>
      <c r="V8481" s="8">
        <f t="shared" si="298"/>
        <v>86</v>
      </c>
    </row>
    <row r="8482" spans="1:28">
      <c r="A8482" s="34" t="s">
        <v>19</v>
      </c>
      <c r="B8482" s="34" t="s">
        <v>73</v>
      </c>
      <c r="C8482" s="5" t="s">
        <v>172</v>
      </c>
      <c r="D8482" s="35" t="s">
        <v>90</v>
      </c>
      <c r="E8482" s="36" t="s">
        <v>15</v>
      </c>
      <c r="F8482" s="37">
        <v>50</v>
      </c>
      <c r="G8482" s="38">
        <v>0.04</v>
      </c>
      <c r="H8482" s="34">
        <v>0.99302597657852765</v>
      </c>
      <c r="I8482" s="35">
        <v>376.3801602251383</v>
      </c>
      <c r="J8482" s="35">
        <v>-2.8503883589654775</v>
      </c>
      <c r="K8482" s="35">
        <v>8.661501951913916</v>
      </c>
      <c r="L8482" s="35">
        <v>-0.44395097844777431</v>
      </c>
      <c r="M8482" s="35">
        <v>0</v>
      </c>
      <c r="N8482" s="35">
        <v>0</v>
      </c>
      <c r="O8482" s="35">
        <v>0</v>
      </c>
      <c r="P8482" s="36">
        <v>12</v>
      </c>
      <c r="Q8482" s="37">
        <v>82</v>
      </c>
      <c r="R8482" s="36">
        <v>1</v>
      </c>
      <c r="S8482" s="39">
        <f t="shared" si="297"/>
        <v>82</v>
      </c>
      <c r="T8482" s="34" t="s">
        <v>30</v>
      </c>
      <c r="U8482" s="12">
        <f>((alpha*(speed^beta))+(ceta*(speed^delta)))</f>
        <v>1.2258053983599051</v>
      </c>
      <c r="V8482" s="8">
        <f t="shared" si="298"/>
        <v>82</v>
      </c>
    </row>
    <row r="8483" spans="1:28">
      <c r="A8483" s="34" t="s">
        <v>19</v>
      </c>
      <c r="B8483" s="34" t="s">
        <v>73</v>
      </c>
      <c r="C8483" s="5" t="s">
        <v>172</v>
      </c>
      <c r="D8483" s="35" t="s">
        <v>90</v>
      </c>
      <c r="E8483" s="36" t="s">
        <v>16</v>
      </c>
      <c r="F8483" s="37">
        <v>50</v>
      </c>
      <c r="G8483" s="38">
        <v>0.04</v>
      </c>
      <c r="H8483" s="34">
        <v>0.9235649504656902</v>
      </c>
      <c r="I8483" s="35">
        <v>-4.4005284698931018</v>
      </c>
      <c r="J8483" s="35">
        <v>28.427834732594722</v>
      </c>
      <c r="K8483" s="35">
        <v>0.85104790652993811</v>
      </c>
      <c r="L8483" s="35">
        <v>0</v>
      </c>
      <c r="M8483" s="35">
        <v>0</v>
      </c>
      <c r="N8483" s="35">
        <v>0</v>
      </c>
      <c r="O8483" s="35">
        <v>0</v>
      </c>
      <c r="P8483" s="36">
        <v>12</v>
      </c>
      <c r="Q8483" s="37">
        <v>82</v>
      </c>
      <c r="R8483" s="36">
        <v>13</v>
      </c>
      <c r="S8483" s="39">
        <f t="shared" si="297"/>
        <v>82</v>
      </c>
      <c r="T8483" s="34" t="s">
        <v>50</v>
      </c>
      <c r="U8483" s="12">
        <f>EXP((alpha+(beta/speed))+(ceta*LN(speed)))</f>
        <v>0.73821632910234658</v>
      </c>
      <c r="V8483" s="8">
        <f t="shared" si="298"/>
        <v>82</v>
      </c>
    </row>
    <row r="8484" spans="1:28">
      <c r="A8484" s="34" t="s">
        <v>19</v>
      </c>
      <c r="B8484" s="34" t="s">
        <v>73</v>
      </c>
      <c r="C8484" s="5" t="s">
        <v>172</v>
      </c>
      <c r="D8484" s="35" t="s">
        <v>90</v>
      </c>
      <c r="E8484" s="36" t="s">
        <v>14</v>
      </c>
      <c r="F8484" s="37">
        <v>50</v>
      </c>
      <c r="G8484" s="38">
        <v>0.04</v>
      </c>
      <c r="H8484" s="34">
        <v>0.99299237951318886</v>
      </c>
      <c r="I8484" s="35">
        <v>0.45325417641845889</v>
      </c>
      <c r="J8484" s="35">
        <v>1.011895950333098</v>
      </c>
      <c r="K8484" s="35">
        <v>-0.72730909620439033</v>
      </c>
      <c r="L8484" s="35">
        <v>0</v>
      </c>
      <c r="M8484" s="35">
        <v>0</v>
      </c>
      <c r="N8484" s="35">
        <v>0</v>
      </c>
      <c r="O8484" s="35">
        <v>0</v>
      </c>
      <c r="P8484" s="36">
        <v>12</v>
      </c>
      <c r="Q8484" s="37">
        <v>82</v>
      </c>
      <c r="R8484" s="36">
        <v>0</v>
      </c>
      <c r="S8484" s="39">
        <f t="shared" si="297"/>
        <v>82</v>
      </c>
      <c r="T8484" s="34" t="s">
        <v>29</v>
      </c>
      <c r="U8484" s="12">
        <f>((alpha*(beta^speed))*(speed^ceta))</f>
        <v>4.8478361641364619E-2</v>
      </c>
      <c r="V8484" s="8">
        <f t="shared" si="298"/>
        <v>82</v>
      </c>
    </row>
    <row r="8485" spans="1:28">
      <c r="A8485" s="34" t="s">
        <v>19</v>
      </c>
      <c r="B8485" s="34" t="s">
        <v>73</v>
      </c>
      <c r="C8485" s="5" t="s">
        <v>172</v>
      </c>
      <c r="D8485" s="35" t="s">
        <v>90</v>
      </c>
      <c r="E8485" s="36" t="s">
        <v>18</v>
      </c>
      <c r="F8485" s="37">
        <v>50</v>
      </c>
      <c r="G8485" s="38">
        <v>0.04</v>
      </c>
      <c r="H8485" s="34">
        <v>0.98184913634348225</v>
      </c>
      <c r="I8485" s="35">
        <v>-2.1534057842067228E-8</v>
      </c>
      <c r="J8485" s="35">
        <v>3.6608096398117757E-6</v>
      </c>
      <c r="K8485" s="35">
        <v>-2.8817591881580962E-4</v>
      </c>
      <c r="L8485" s="35">
        <v>1.5174664753052515E-2</v>
      </c>
      <c r="M8485" s="35">
        <v>0</v>
      </c>
      <c r="N8485" s="35">
        <v>0</v>
      </c>
      <c r="O8485" s="35">
        <v>0</v>
      </c>
      <c r="P8485" s="36">
        <v>12</v>
      </c>
      <c r="Q8485" s="37">
        <v>82</v>
      </c>
      <c r="R8485" s="36">
        <v>14</v>
      </c>
      <c r="S8485" s="39">
        <f t="shared" si="297"/>
        <v>82</v>
      </c>
      <c r="T8485" s="34" t="s">
        <v>51</v>
      </c>
      <c r="U8485" s="12">
        <f>(((alpha*(speed^3))+(beta*(speed^2))+(ceta*speed))+delta)</f>
        <v>4.2863330239855859E-3</v>
      </c>
      <c r="V8485" s="8">
        <f t="shared" si="298"/>
        <v>82</v>
      </c>
      <c r="AB8485" s="41"/>
    </row>
    <row r="8486" spans="1:28">
      <c r="A8486" s="34" t="s">
        <v>19</v>
      </c>
      <c r="B8486" s="34" t="s">
        <v>73</v>
      </c>
      <c r="C8486" s="5" t="s">
        <v>172</v>
      </c>
      <c r="D8486" s="35" t="s">
        <v>90</v>
      </c>
      <c r="E8486" s="36" t="s">
        <v>17</v>
      </c>
      <c r="F8486" s="37">
        <v>50</v>
      </c>
      <c r="G8486" s="38">
        <v>0.04</v>
      </c>
      <c r="H8486" s="34">
        <v>0.97437080212870497</v>
      </c>
      <c r="I8486" s="35">
        <v>1521.959869515513</v>
      </c>
      <c r="J8486" s="35">
        <v>1.0041984245924176</v>
      </c>
      <c r="K8486" s="35">
        <v>-0.27247904053623717</v>
      </c>
      <c r="L8486" s="35">
        <v>0</v>
      </c>
      <c r="M8486" s="35">
        <v>0</v>
      </c>
      <c r="N8486" s="35">
        <v>0</v>
      </c>
      <c r="O8486" s="35">
        <v>0</v>
      </c>
      <c r="P8486" s="36">
        <v>12</v>
      </c>
      <c r="Q8486" s="37">
        <v>82</v>
      </c>
      <c r="R8486" s="36">
        <v>0</v>
      </c>
      <c r="S8486" s="39">
        <f t="shared" si="297"/>
        <v>82</v>
      </c>
      <c r="T8486" s="34" t="s">
        <v>29</v>
      </c>
      <c r="U8486" s="12">
        <f>((alpha*(beta^speed))*(speed^ceta))</f>
        <v>645.84896376065842</v>
      </c>
      <c r="V8486" s="8">
        <f t="shared" si="298"/>
        <v>82</v>
      </c>
    </row>
    <row r="8487" spans="1:28">
      <c r="A8487" s="34" t="s">
        <v>19</v>
      </c>
      <c r="B8487" s="34" t="s">
        <v>73</v>
      </c>
      <c r="C8487" s="5" t="s">
        <v>172</v>
      </c>
      <c r="D8487" s="35" t="s">
        <v>90</v>
      </c>
      <c r="E8487" s="36" t="s">
        <v>15</v>
      </c>
      <c r="F8487" s="37">
        <v>100</v>
      </c>
      <c r="G8487" s="38">
        <v>0.04</v>
      </c>
      <c r="H8487" s="34">
        <v>0.99261052577673292</v>
      </c>
      <c r="I8487" s="35">
        <v>-3.3142436407637542E-5</v>
      </c>
      <c r="J8487" s="35">
        <v>4.5035972441787317E-3</v>
      </c>
      <c r="K8487" s="35">
        <v>-0.21105166554467031</v>
      </c>
      <c r="L8487" s="35">
        <v>5.3646815811316353</v>
      </c>
      <c r="M8487" s="35">
        <v>0</v>
      </c>
      <c r="N8487" s="35">
        <v>0</v>
      </c>
      <c r="O8487" s="35">
        <v>0</v>
      </c>
      <c r="P8487" s="36">
        <v>12</v>
      </c>
      <c r="Q8487" s="37">
        <v>66</v>
      </c>
      <c r="R8487" s="36">
        <v>14</v>
      </c>
      <c r="S8487" s="39">
        <f t="shared" si="297"/>
        <v>66</v>
      </c>
      <c r="T8487" s="34" t="s">
        <v>51</v>
      </c>
      <c r="U8487" s="12">
        <f>(((alpha*(speed^3))+(beta*(speed^2))+(ceta*speed))+delta)</f>
        <v>1.5246233533757882</v>
      </c>
      <c r="V8487" s="8">
        <f t="shared" si="298"/>
        <v>66</v>
      </c>
    </row>
    <row r="8488" spans="1:28">
      <c r="A8488" s="34" t="s">
        <v>19</v>
      </c>
      <c r="B8488" s="34" t="s">
        <v>73</v>
      </c>
      <c r="C8488" s="5" t="s">
        <v>172</v>
      </c>
      <c r="D8488" s="35" t="s">
        <v>90</v>
      </c>
      <c r="E8488" s="36" t="s">
        <v>16</v>
      </c>
      <c r="F8488" s="37">
        <v>100</v>
      </c>
      <c r="G8488" s="38">
        <v>0.04</v>
      </c>
      <c r="H8488" s="34">
        <v>0.94292155151838264</v>
      </c>
      <c r="I8488" s="35">
        <v>-2.0830378980428987E-6</v>
      </c>
      <c r="J8488" s="35">
        <v>5.5940382190043756E-4</v>
      </c>
      <c r="K8488" s="35">
        <v>-3.0686457359225563E-2</v>
      </c>
      <c r="L8488" s="35">
        <v>1.2883605489654431</v>
      </c>
      <c r="M8488" s="35">
        <v>0</v>
      </c>
      <c r="N8488" s="35">
        <v>0</v>
      </c>
      <c r="O8488" s="35">
        <v>0</v>
      </c>
      <c r="P8488" s="36">
        <v>12</v>
      </c>
      <c r="Q8488" s="37">
        <v>66</v>
      </c>
      <c r="R8488" s="36">
        <v>14</v>
      </c>
      <c r="S8488" s="39">
        <f t="shared" si="297"/>
        <v>66</v>
      </c>
      <c r="T8488" s="34" t="s">
        <v>51</v>
      </c>
      <c r="U8488" s="12">
        <f>(((alpha*(speed^3))+(beta*(speed^2))+(ceta*speed))+delta)</f>
        <v>1.1009523479191208</v>
      </c>
      <c r="V8488" s="8">
        <f t="shared" si="298"/>
        <v>66</v>
      </c>
    </row>
    <row r="8489" spans="1:28">
      <c r="A8489" s="34" t="s">
        <v>19</v>
      </c>
      <c r="B8489" s="34" t="s">
        <v>73</v>
      </c>
      <c r="C8489" s="5" t="s">
        <v>172</v>
      </c>
      <c r="D8489" s="35" t="s">
        <v>90</v>
      </c>
      <c r="E8489" s="36" t="s">
        <v>14</v>
      </c>
      <c r="F8489" s="37">
        <v>100</v>
      </c>
      <c r="G8489" s="38">
        <v>0.04</v>
      </c>
      <c r="H8489" s="34">
        <v>0.99192297017286357</v>
      </c>
      <c r="I8489" s="35">
        <v>0.37629799938295311</v>
      </c>
      <c r="J8489" s="35">
        <v>1.0090373771887424</v>
      </c>
      <c r="K8489" s="35">
        <v>-0.5827779966374238</v>
      </c>
      <c r="L8489" s="35">
        <v>0</v>
      </c>
      <c r="M8489" s="35">
        <v>0</v>
      </c>
      <c r="N8489" s="35">
        <v>0</v>
      </c>
      <c r="O8489" s="35">
        <v>0</v>
      </c>
      <c r="P8489" s="36">
        <v>12</v>
      </c>
      <c r="Q8489" s="37">
        <v>66</v>
      </c>
      <c r="R8489" s="36">
        <v>0</v>
      </c>
      <c r="S8489" s="39">
        <f t="shared" si="297"/>
        <v>66</v>
      </c>
      <c r="T8489" s="34" t="s">
        <v>29</v>
      </c>
      <c r="U8489" s="12">
        <f>((alpha*(beta^speed))*(speed^ceta))</f>
        <v>5.9295330519376431E-2</v>
      </c>
      <c r="V8489" s="8">
        <f t="shared" si="298"/>
        <v>66</v>
      </c>
      <c r="AB8489" s="41"/>
    </row>
    <row r="8490" spans="1:28">
      <c r="A8490" s="34" t="s">
        <v>19</v>
      </c>
      <c r="B8490" s="34" t="s">
        <v>73</v>
      </c>
      <c r="C8490" s="5" t="s">
        <v>172</v>
      </c>
      <c r="D8490" s="35" t="s">
        <v>90</v>
      </c>
      <c r="E8490" s="36" t="s">
        <v>18</v>
      </c>
      <c r="F8490" s="37">
        <v>100</v>
      </c>
      <c r="G8490" s="38">
        <v>0.04</v>
      </c>
      <c r="H8490" s="34">
        <v>0.98088996979844312</v>
      </c>
      <c r="I8490" s="35">
        <v>2.9078384022440534E-2</v>
      </c>
      <c r="J8490" s="35">
        <v>0.99042348456274931</v>
      </c>
      <c r="K8490" s="35">
        <v>-0.2426104704721779</v>
      </c>
      <c r="L8490" s="35">
        <v>0</v>
      </c>
      <c r="M8490" s="35">
        <v>0</v>
      </c>
      <c r="N8490" s="35">
        <v>0</v>
      </c>
      <c r="O8490" s="35">
        <v>0</v>
      </c>
      <c r="P8490" s="36">
        <v>12</v>
      </c>
      <c r="Q8490" s="37">
        <v>66</v>
      </c>
      <c r="R8490" s="36">
        <v>0</v>
      </c>
      <c r="S8490" s="39">
        <f t="shared" si="297"/>
        <v>66</v>
      </c>
      <c r="T8490" s="34" t="s">
        <v>29</v>
      </c>
      <c r="U8490" s="12">
        <f>((alpha*(beta^speed))*(speed^ceta))</f>
        <v>5.5758516844663913E-3</v>
      </c>
      <c r="V8490" s="8">
        <f t="shared" si="298"/>
        <v>66</v>
      </c>
      <c r="AB8490" s="41"/>
    </row>
    <row r="8491" spans="1:28">
      <c r="A8491" s="34" t="s">
        <v>19</v>
      </c>
      <c r="B8491" s="34" t="s">
        <v>73</v>
      </c>
      <c r="C8491" s="5" t="s">
        <v>172</v>
      </c>
      <c r="D8491" s="35" t="s">
        <v>90</v>
      </c>
      <c r="E8491" s="36" t="s">
        <v>17</v>
      </c>
      <c r="F8491" s="37">
        <v>100</v>
      </c>
      <c r="G8491" s="38">
        <v>0.04</v>
      </c>
      <c r="H8491" s="34">
        <v>0.97187180534910533</v>
      </c>
      <c r="I8491" s="35">
        <v>-2.3662893342814135E-3</v>
      </c>
      <c r="J8491" s="35">
        <v>0.35492103544294135</v>
      </c>
      <c r="K8491" s="35">
        <v>-18.952370636917301</v>
      </c>
      <c r="L8491" s="35">
        <v>1201.1600035376655</v>
      </c>
      <c r="M8491" s="35">
        <v>0</v>
      </c>
      <c r="N8491" s="35">
        <v>0</v>
      </c>
      <c r="O8491" s="35">
        <v>0</v>
      </c>
      <c r="P8491" s="36">
        <v>12</v>
      </c>
      <c r="Q8491" s="37">
        <v>66</v>
      </c>
      <c r="R8491" s="36">
        <v>14</v>
      </c>
      <c r="S8491" s="39">
        <f t="shared" si="297"/>
        <v>66</v>
      </c>
      <c r="T8491" s="34" t="s">
        <v>51</v>
      </c>
      <c r="U8491" s="12">
        <f>(((alpha*(speed^3))+(beta*(speed^2))+(ceta*speed))+delta)</f>
        <v>816.04085344200678</v>
      </c>
      <c r="V8491" s="8">
        <f t="shared" si="298"/>
        <v>66</v>
      </c>
    </row>
    <row r="8492" spans="1:28">
      <c r="A8492" s="34" t="s">
        <v>19</v>
      </c>
      <c r="B8492" s="34" t="s">
        <v>73</v>
      </c>
      <c r="C8492" s="5" t="s">
        <v>172</v>
      </c>
      <c r="D8492" s="35" t="s">
        <v>90</v>
      </c>
      <c r="E8492" s="36" t="s">
        <v>15</v>
      </c>
      <c r="F8492" s="37">
        <v>0</v>
      </c>
      <c r="G8492" s="38">
        <v>0.06</v>
      </c>
      <c r="H8492" s="34">
        <v>0.99049356057778537</v>
      </c>
      <c r="I8492" s="35">
        <v>2.0382064494979848</v>
      </c>
      <c r="J8492" s="35">
        <v>2.130944518783279</v>
      </c>
      <c r="K8492" s="35">
        <v>-0.43583819249838918</v>
      </c>
      <c r="L8492" s="35">
        <v>0</v>
      </c>
      <c r="M8492" s="35">
        <v>0</v>
      </c>
      <c r="N8492" s="35">
        <v>0</v>
      </c>
      <c r="O8492" s="35">
        <v>0</v>
      </c>
      <c r="P8492" s="36">
        <v>12</v>
      </c>
      <c r="Q8492" s="37">
        <v>86</v>
      </c>
      <c r="R8492" s="36">
        <v>13</v>
      </c>
      <c r="S8492" s="39">
        <f t="shared" si="297"/>
        <v>86</v>
      </c>
      <c r="T8492" s="34" t="s">
        <v>50</v>
      </c>
      <c r="U8492" s="12">
        <f>EXP((alpha+(beta/speed))+(ceta*LN(speed)))</f>
        <v>1.1293138091967847</v>
      </c>
      <c r="V8492" s="8">
        <f t="shared" si="298"/>
        <v>86</v>
      </c>
    </row>
    <row r="8493" spans="1:28">
      <c r="A8493" s="34" t="s">
        <v>19</v>
      </c>
      <c r="B8493" s="34" t="s">
        <v>73</v>
      </c>
      <c r="C8493" s="5" t="s">
        <v>172</v>
      </c>
      <c r="D8493" s="35" t="s">
        <v>90</v>
      </c>
      <c r="E8493" s="36" t="s">
        <v>16</v>
      </c>
      <c r="F8493" s="37">
        <v>0</v>
      </c>
      <c r="G8493" s="38">
        <v>0.06</v>
      </c>
      <c r="H8493" s="34">
        <v>0.98312840528965662</v>
      </c>
      <c r="I8493" s="35">
        <v>0.55315564422417685</v>
      </c>
      <c r="J8493" s="35">
        <v>65.882883158426253</v>
      </c>
      <c r="K8493" s="35">
        <v>1.7592790263179037</v>
      </c>
      <c r="L8493" s="35">
        <v>0.9037147679237123</v>
      </c>
      <c r="M8493" s="35">
        <v>0.31637737852401498</v>
      </c>
      <c r="N8493" s="35">
        <v>0</v>
      </c>
      <c r="O8493" s="35">
        <v>0</v>
      </c>
      <c r="P8493" s="36">
        <v>12</v>
      </c>
      <c r="Q8493" s="37">
        <v>86</v>
      </c>
      <c r="R8493" s="36">
        <v>10</v>
      </c>
      <c r="S8493" s="39">
        <f t="shared" si="297"/>
        <v>86</v>
      </c>
      <c r="T8493" s="34" t="s">
        <v>44</v>
      </c>
      <c r="U8493" s="12">
        <f>(alpha+(beta/(1+EXP((((-1)*ceta)+(delta*LN(speed)))+(epsilon*speed)))))</f>
        <v>0.55315564423460251</v>
      </c>
      <c r="V8493" s="8">
        <f t="shared" si="298"/>
        <v>86</v>
      </c>
    </row>
    <row r="8494" spans="1:28">
      <c r="A8494" s="34" t="s">
        <v>19</v>
      </c>
      <c r="B8494" s="34" t="s">
        <v>73</v>
      </c>
      <c r="C8494" s="5" t="s">
        <v>172</v>
      </c>
      <c r="D8494" s="35" t="s">
        <v>90</v>
      </c>
      <c r="E8494" s="36" t="s">
        <v>14</v>
      </c>
      <c r="F8494" s="37">
        <v>0</v>
      </c>
      <c r="G8494" s="38">
        <v>0.06</v>
      </c>
      <c r="H8494" s="34">
        <v>0.99333982800550336</v>
      </c>
      <c r="I8494" s="35">
        <v>0.54330326984142485</v>
      </c>
      <c r="J8494" s="35">
        <v>1.0145545104411831</v>
      </c>
      <c r="K8494" s="35">
        <v>-0.83197376556665836</v>
      </c>
      <c r="L8494" s="35">
        <v>0</v>
      </c>
      <c r="M8494" s="35">
        <v>0</v>
      </c>
      <c r="N8494" s="35">
        <v>0</v>
      </c>
      <c r="O8494" s="35">
        <v>0</v>
      </c>
      <c r="P8494" s="36">
        <v>12</v>
      </c>
      <c r="Q8494" s="37">
        <v>86</v>
      </c>
      <c r="R8494" s="36">
        <v>0</v>
      </c>
      <c r="S8494" s="39">
        <f t="shared" si="297"/>
        <v>86</v>
      </c>
      <c r="T8494" s="34" t="s">
        <v>29</v>
      </c>
      <c r="U8494" s="12">
        <f>((alpha*(beta^speed))*(speed^ceta))</f>
        <v>4.6267235502087091E-2</v>
      </c>
      <c r="V8494" s="8">
        <f t="shared" si="298"/>
        <v>86</v>
      </c>
      <c r="AB8494" s="41"/>
    </row>
    <row r="8495" spans="1:28">
      <c r="A8495" s="34" t="s">
        <v>19</v>
      </c>
      <c r="B8495" s="34" t="s">
        <v>73</v>
      </c>
      <c r="C8495" s="5" t="s">
        <v>172</v>
      </c>
      <c r="D8495" s="35" t="s">
        <v>90</v>
      </c>
      <c r="E8495" s="36" t="s">
        <v>18</v>
      </c>
      <c r="F8495" s="37">
        <v>0</v>
      </c>
      <c r="G8495" s="38">
        <v>0.06</v>
      </c>
      <c r="H8495" s="34">
        <v>0.98297968215578269</v>
      </c>
      <c r="I8495" s="35">
        <v>-1.8593223661669026E-8</v>
      </c>
      <c r="J8495" s="35">
        <v>2.68439831548536E-6</v>
      </c>
      <c r="K8495" s="35">
        <v>-2.0016325280432042E-4</v>
      </c>
      <c r="L8495" s="35">
        <v>1.3245724224728398E-2</v>
      </c>
      <c r="M8495" s="35">
        <v>0</v>
      </c>
      <c r="N8495" s="35">
        <v>0</v>
      </c>
      <c r="O8495" s="35">
        <v>0</v>
      </c>
      <c r="P8495" s="36">
        <v>12</v>
      </c>
      <c r="Q8495" s="37">
        <v>86</v>
      </c>
      <c r="R8495" s="36">
        <v>14</v>
      </c>
      <c r="S8495" s="39">
        <f t="shared" si="297"/>
        <v>86</v>
      </c>
      <c r="T8495" s="34" t="s">
        <v>51</v>
      </c>
      <c r="U8495" s="12">
        <f>(((alpha*(speed^3))+(beta*(speed^2))+(ceta*speed))+delta)</f>
        <v>4.0591629555400115E-3</v>
      </c>
      <c r="V8495" s="8">
        <f t="shared" si="298"/>
        <v>86</v>
      </c>
      <c r="AB8495" s="41"/>
    </row>
    <row r="8496" spans="1:28">
      <c r="A8496" s="34" t="s">
        <v>19</v>
      </c>
      <c r="B8496" s="34" t="s">
        <v>73</v>
      </c>
      <c r="C8496" s="5" t="s">
        <v>172</v>
      </c>
      <c r="D8496" s="35" t="s">
        <v>90</v>
      </c>
      <c r="E8496" s="36" t="s">
        <v>17</v>
      </c>
      <c r="F8496" s="37">
        <v>0</v>
      </c>
      <c r="G8496" s="38">
        <v>0.06</v>
      </c>
      <c r="H8496" s="34">
        <v>0.98373266271717452</v>
      </c>
      <c r="I8496" s="35">
        <v>233.33756695940551</v>
      </c>
      <c r="J8496" s="35">
        <v>0.18072364571997604</v>
      </c>
      <c r="K8496" s="35">
        <v>2927.9411383445536</v>
      </c>
      <c r="L8496" s="35">
        <v>-0.83032202281256906</v>
      </c>
      <c r="M8496" s="35">
        <v>0</v>
      </c>
      <c r="N8496" s="35">
        <v>0</v>
      </c>
      <c r="O8496" s="35">
        <v>0</v>
      </c>
      <c r="P8496" s="36">
        <v>12</v>
      </c>
      <c r="Q8496" s="37">
        <v>86</v>
      </c>
      <c r="R8496" s="36">
        <v>1</v>
      </c>
      <c r="S8496" s="39">
        <f t="shared" si="297"/>
        <v>86</v>
      </c>
      <c r="T8496" s="34" t="s">
        <v>30</v>
      </c>
      <c r="U8496" s="12">
        <f>((alpha*(speed^beta))+(ceta*(speed^delta)))</f>
        <v>594.40299204195469</v>
      </c>
      <c r="V8496" s="8">
        <f t="shared" si="298"/>
        <v>86</v>
      </c>
    </row>
    <row r="8497" spans="1:28">
      <c r="A8497" s="34" t="s">
        <v>19</v>
      </c>
      <c r="B8497" s="34" t="s">
        <v>73</v>
      </c>
      <c r="C8497" s="5" t="s">
        <v>172</v>
      </c>
      <c r="D8497" s="35" t="s">
        <v>90</v>
      </c>
      <c r="E8497" s="36" t="s">
        <v>15</v>
      </c>
      <c r="F8497" s="37">
        <v>50</v>
      </c>
      <c r="G8497" s="38">
        <v>0.06</v>
      </c>
      <c r="H8497" s="34">
        <v>0.99439739887917089</v>
      </c>
      <c r="I8497" s="35">
        <v>0.81006331779490626</v>
      </c>
      <c r="J8497" s="35">
        <v>7.309925012882756</v>
      </c>
      <c r="K8497" s="35">
        <v>-6.5651511075195762E-2</v>
      </c>
      <c r="L8497" s="35">
        <v>0</v>
      </c>
      <c r="M8497" s="35">
        <v>0</v>
      </c>
      <c r="N8497" s="35">
        <v>0</v>
      </c>
      <c r="O8497" s="35">
        <v>0</v>
      </c>
      <c r="P8497" s="36">
        <v>12</v>
      </c>
      <c r="Q8497" s="37">
        <v>64</v>
      </c>
      <c r="R8497" s="36">
        <v>13</v>
      </c>
      <c r="S8497" s="39">
        <f t="shared" si="297"/>
        <v>64</v>
      </c>
      <c r="T8497" s="34" t="s">
        <v>50</v>
      </c>
      <c r="U8497" s="12">
        <f>EXP((alpha+(beta/speed))+(ceta*LN(speed)))</f>
        <v>1.9179251243763016</v>
      </c>
      <c r="V8497" s="8">
        <f t="shared" si="298"/>
        <v>64</v>
      </c>
    </row>
    <row r="8498" spans="1:28">
      <c r="A8498" s="34" t="s">
        <v>19</v>
      </c>
      <c r="B8498" s="34" t="s">
        <v>73</v>
      </c>
      <c r="C8498" s="5" t="s">
        <v>172</v>
      </c>
      <c r="D8498" s="35" t="s">
        <v>90</v>
      </c>
      <c r="E8498" s="36" t="s">
        <v>16</v>
      </c>
      <c r="F8498" s="37">
        <v>50</v>
      </c>
      <c r="G8498" s="38">
        <v>0.06</v>
      </c>
      <c r="H8498" s="34">
        <v>0.97564689565633023</v>
      </c>
      <c r="I8498" s="35">
        <v>-2.38150247730835E-6</v>
      </c>
      <c r="J8498" s="35">
        <v>6.5791294975213455E-4</v>
      </c>
      <c r="K8498" s="35">
        <v>-3.4256014872030192E-2</v>
      </c>
      <c r="L8498" s="35">
        <v>1.3179043666204813</v>
      </c>
      <c r="M8498" s="35">
        <v>0</v>
      </c>
      <c r="N8498" s="35">
        <v>0</v>
      </c>
      <c r="O8498" s="35">
        <v>0</v>
      </c>
      <c r="P8498" s="36">
        <v>12</v>
      </c>
      <c r="Q8498" s="37">
        <v>64</v>
      </c>
      <c r="R8498" s="36">
        <v>14</v>
      </c>
      <c r="S8498" s="39">
        <f t="shared" si="297"/>
        <v>64</v>
      </c>
      <c r="T8498" s="34" t="s">
        <v>51</v>
      </c>
      <c r="U8498" s="12">
        <f>(((alpha*(speed^3))+(beta*(speed^2))+(ceta*speed))+delta)</f>
        <v>1.1960342715837722</v>
      </c>
      <c r="V8498" s="8">
        <f t="shared" si="298"/>
        <v>64</v>
      </c>
    </row>
    <row r="8499" spans="1:28">
      <c r="A8499" s="34" t="s">
        <v>19</v>
      </c>
      <c r="B8499" s="34" t="s">
        <v>73</v>
      </c>
      <c r="C8499" s="5" t="s">
        <v>172</v>
      </c>
      <c r="D8499" s="35" t="s">
        <v>90</v>
      </c>
      <c r="E8499" s="36" t="s">
        <v>14</v>
      </c>
      <c r="F8499" s="37">
        <v>50</v>
      </c>
      <c r="G8499" s="38">
        <v>0.06</v>
      </c>
      <c r="H8499" s="34">
        <v>0.99491059896701461</v>
      </c>
      <c r="I8499" s="35">
        <v>4.1585665994328856E-2</v>
      </c>
      <c r="J8499" s="35">
        <v>3.0843114919809324E-2</v>
      </c>
      <c r="K8499" s="35">
        <v>0.54914584631627905</v>
      </c>
      <c r="L8499" s="35">
        <v>-0.93669494942395404</v>
      </c>
      <c r="M8499" s="35">
        <v>0</v>
      </c>
      <c r="N8499" s="35">
        <v>0</v>
      </c>
      <c r="O8499" s="35">
        <v>0</v>
      </c>
      <c r="P8499" s="36">
        <v>12</v>
      </c>
      <c r="Q8499" s="37">
        <v>64</v>
      </c>
      <c r="R8499" s="36">
        <v>1</v>
      </c>
      <c r="S8499" s="39">
        <f t="shared" si="297"/>
        <v>64</v>
      </c>
      <c r="T8499" s="34" t="s">
        <v>30</v>
      </c>
      <c r="U8499" s="12">
        <f>((alpha*(speed^beta))+(ceta*(speed^delta)))</f>
        <v>5.8441939506469018E-2</v>
      </c>
      <c r="V8499" s="8">
        <f t="shared" si="298"/>
        <v>64</v>
      </c>
      <c r="AB8499" s="41"/>
    </row>
    <row r="8500" spans="1:28">
      <c r="A8500" s="34" t="s">
        <v>19</v>
      </c>
      <c r="B8500" s="34" t="s">
        <v>73</v>
      </c>
      <c r="C8500" s="5" t="s">
        <v>172</v>
      </c>
      <c r="D8500" s="35" t="s">
        <v>90</v>
      </c>
      <c r="E8500" s="36" t="s">
        <v>18</v>
      </c>
      <c r="F8500" s="37">
        <v>50</v>
      </c>
      <c r="G8500" s="38">
        <v>0.06</v>
      </c>
      <c r="H8500" s="34">
        <v>0.97930276175364395</v>
      </c>
      <c r="I8500" s="35">
        <v>-4.9594831175544274E-8</v>
      </c>
      <c r="J8500" s="35">
        <v>7.508224244516241E-6</v>
      </c>
      <c r="K8500" s="35">
        <v>-4.923880701468334E-4</v>
      </c>
      <c r="L8500" s="35">
        <v>1.9365347901280215E-2</v>
      </c>
      <c r="M8500" s="35">
        <v>0</v>
      </c>
      <c r="N8500" s="35">
        <v>0</v>
      </c>
      <c r="O8500" s="35">
        <v>0</v>
      </c>
      <c r="P8500" s="36">
        <v>12</v>
      </c>
      <c r="Q8500" s="37">
        <v>64</v>
      </c>
      <c r="R8500" s="36">
        <v>14</v>
      </c>
      <c r="S8500" s="39">
        <f t="shared" si="297"/>
        <v>64</v>
      </c>
      <c r="T8500" s="34" t="s">
        <v>51</v>
      </c>
      <c r="U8500" s="12">
        <f>(((alpha*(speed^3))+(beta*(speed^2))+(ceta*speed))+delta)</f>
        <v>5.6052104937395208E-3</v>
      </c>
      <c r="V8500" s="8">
        <f t="shared" si="298"/>
        <v>64</v>
      </c>
      <c r="AB8500" s="41"/>
    </row>
    <row r="8501" spans="1:28">
      <c r="A8501" s="34" t="s">
        <v>19</v>
      </c>
      <c r="B8501" s="34" t="s">
        <v>73</v>
      </c>
      <c r="C8501" s="5" t="s">
        <v>172</v>
      </c>
      <c r="D8501" s="35" t="s">
        <v>90</v>
      </c>
      <c r="E8501" s="36" t="s">
        <v>17</v>
      </c>
      <c r="F8501" s="37">
        <v>50</v>
      </c>
      <c r="G8501" s="38">
        <v>0.06</v>
      </c>
      <c r="H8501" s="34">
        <v>0.9835593423196326</v>
      </c>
      <c r="I8501" s="35">
        <v>-2.6726951294365302E-3</v>
      </c>
      <c r="J8501" s="35">
        <v>0.38612574853428916</v>
      </c>
      <c r="K8501" s="35">
        <v>-19.093327770511117</v>
      </c>
      <c r="L8501" s="35">
        <v>1198.0768883998189</v>
      </c>
      <c r="M8501" s="35">
        <v>0</v>
      </c>
      <c r="N8501" s="35">
        <v>0</v>
      </c>
      <c r="O8501" s="35">
        <v>0</v>
      </c>
      <c r="P8501" s="36">
        <v>12</v>
      </c>
      <c r="Q8501" s="37">
        <v>64</v>
      </c>
      <c r="R8501" s="36">
        <v>14</v>
      </c>
      <c r="S8501" s="39">
        <f t="shared" si="297"/>
        <v>64</v>
      </c>
      <c r="T8501" s="34" t="s">
        <v>51</v>
      </c>
      <c r="U8501" s="12">
        <f>(((alpha*(speed^3))+(beta*(speed^2))+(ceta*speed))+delta)</f>
        <v>857.04398507254609</v>
      </c>
      <c r="V8501" s="8">
        <f t="shared" si="298"/>
        <v>64</v>
      </c>
    </row>
    <row r="8502" spans="1:28">
      <c r="A8502" s="34" t="s">
        <v>19</v>
      </c>
      <c r="B8502" s="34" t="s">
        <v>73</v>
      </c>
      <c r="C8502" s="5" t="s">
        <v>172</v>
      </c>
      <c r="D8502" s="35" t="s">
        <v>90</v>
      </c>
      <c r="E8502" s="36" t="s">
        <v>15</v>
      </c>
      <c r="F8502" s="37">
        <v>100</v>
      </c>
      <c r="G8502" s="38">
        <v>0.06</v>
      </c>
      <c r="H8502" s="34">
        <v>0.99081353515358117</v>
      </c>
      <c r="I8502" s="35">
        <v>-5.5089207436579253E-5</v>
      </c>
      <c r="J8502" s="35">
        <v>6.0164264543431977E-3</v>
      </c>
      <c r="K8502" s="35">
        <v>-0.25377725472437945</v>
      </c>
      <c r="L8502" s="35">
        <v>6.2348237288343871</v>
      </c>
      <c r="M8502" s="35">
        <v>0</v>
      </c>
      <c r="N8502" s="35">
        <v>0</v>
      </c>
      <c r="O8502" s="35">
        <v>0</v>
      </c>
      <c r="P8502" s="36">
        <v>12</v>
      </c>
      <c r="Q8502" s="37">
        <v>50</v>
      </c>
      <c r="R8502" s="36">
        <v>14</v>
      </c>
      <c r="S8502" s="39">
        <f t="shared" si="297"/>
        <v>50</v>
      </c>
      <c r="T8502" s="34" t="s">
        <v>51</v>
      </c>
      <c r="U8502" s="12">
        <f>(((alpha*(speed^3))+(beta*(speed^2))+(ceta*speed))+delta)</f>
        <v>1.7008761989010015</v>
      </c>
      <c r="V8502" s="8">
        <f t="shared" si="298"/>
        <v>50</v>
      </c>
    </row>
    <row r="8503" spans="1:28">
      <c r="A8503" s="34" t="s">
        <v>19</v>
      </c>
      <c r="B8503" s="34" t="s">
        <v>73</v>
      </c>
      <c r="C8503" s="5" t="s">
        <v>172</v>
      </c>
      <c r="D8503" s="35" t="s">
        <v>90</v>
      </c>
      <c r="E8503" s="36" t="s">
        <v>16</v>
      </c>
      <c r="F8503" s="37">
        <v>100</v>
      </c>
      <c r="G8503" s="38">
        <v>0.06</v>
      </c>
      <c r="H8503" s="34">
        <v>0.97242442800962903</v>
      </c>
      <c r="I8503" s="35">
        <v>-1.521905501925109E-5</v>
      </c>
      <c r="J8503" s="35">
        <v>2.0826464711718039E-3</v>
      </c>
      <c r="K8503" s="35">
        <v>-7.077265797664456E-2</v>
      </c>
      <c r="L8503" s="35">
        <v>1.8545240828028422</v>
      </c>
      <c r="M8503" s="35">
        <v>0</v>
      </c>
      <c r="N8503" s="35">
        <v>0</v>
      </c>
      <c r="O8503" s="35">
        <v>0</v>
      </c>
      <c r="P8503" s="36">
        <v>12</v>
      </c>
      <c r="Q8503" s="37">
        <v>50</v>
      </c>
      <c r="R8503" s="36">
        <v>14</v>
      </c>
      <c r="S8503" s="39">
        <f t="shared" si="297"/>
        <v>50</v>
      </c>
      <c r="T8503" s="34" t="s">
        <v>51</v>
      </c>
      <c r="U8503" s="12">
        <f>(((alpha*(speed^3))+(beta*(speed^2))+(ceta*speed))+delta)</f>
        <v>1.6201254844937376</v>
      </c>
      <c r="V8503" s="8">
        <f t="shared" si="298"/>
        <v>50</v>
      </c>
    </row>
    <row r="8504" spans="1:28">
      <c r="A8504" s="34" t="s">
        <v>19</v>
      </c>
      <c r="B8504" s="34" t="s">
        <v>73</v>
      </c>
      <c r="C8504" s="5" t="s">
        <v>172</v>
      </c>
      <c r="D8504" s="35" t="s">
        <v>90</v>
      </c>
      <c r="E8504" s="36" t="s">
        <v>14</v>
      </c>
      <c r="F8504" s="37">
        <v>100</v>
      </c>
      <c r="G8504" s="38">
        <v>0.06</v>
      </c>
      <c r="H8504" s="34">
        <v>0.98605048983560706</v>
      </c>
      <c r="I8504" s="35">
        <v>-3.1318894780276199</v>
      </c>
      <c r="J8504" s="35">
        <v>7.533660727041724</v>
      </c>
      <c r="K8504" s="35">
        <v>0.13985207972296354</v>
      </c>
      <c r="L8504" s="35">
        <v>0</v>
      </c>
      <c r="M8504" s="35">
        <v>0</v>
      </c>
      <c r="N8504" s="35">
        <v>0</v>
      </c>
      <c r="O8504" s="35">
        <v>0</v>
      </c>
      <c r="P8504" s="36">
        <v>12</v>
      </c>
      <c r="Q8504" s="37">
        <v>50</v>
      </c>
      <c r="R8504" s="36">
        <v>13</v>
      </c>
      <c r="S8504" s="39">
        <f t="shared" si="297"/>
        <v>50</v>
      </c>
      <c r="T8504" s="34" t="s">
        <v>50</v>
      </c>
      <c r="U8504" s="12">
        <f>EXP((alpha+(beta/speed))+(ceta*LN(speed)))</f>
        <v>8.7675593798686252E-2</v>
      </c>
      <c r="V8504" s="8">
        <f t="shared" si="298"/>
        <v>50</v>
      </c>
      <c r="AB8504" s="41"/>
    </row>
    <row r="8505" spans="1:28">
      <c r="A8505" s="34" t="s">
        <v>19</v>
      </c>
      <c r="B8505" s="34" t="s">
        <v>73</v>
      </c>
      <c r="C8505" s="5" t="s">
        <v>172</v>
      </c>
      <c r="D8505" s="35" t="s">
        <v>90</v>
      </c>
      <c r="E8505" s="36" t="s">
        <v>18</v>
      </c>
      <c r="F8505" s="37">
        <v>100</v>
      </c>
      <c r="G8505" s="38">
        <v>0.06</v>
      </c>
      <c r="H8505" s="34">
        <v>0.98450904522909988</v>
      </c>
      <c r="I8505" s="35">
        <v>4.8141300590516231E-2</v>
      </c>
      <c r="J8505" s="35">
        <v>0.99196695165802662</v>
      </c>
      <c r="K8505" s="35">
        <v>-0.39444387440171225</v>
      </c>
      <c r="L8505" s="35">
        <v>0</v>
      </c>
      <c r="M8505" s="35">
        <v>0</v>
      </c>
      <c r="N8505" s="35">
        <v>0</v>
      </c>
      <c r="O8505" s="35">
        <v>0</v>
      </c>
      <c r="P8505" s="36">
        <v>12</v>
      </c>
      <c r="Q8505" s="37">
        <v>50</v>
      </c>
      <c r="R8505" s="36">
        <v>0</v>
      </c>
      <c r="S8505" s="39">
        <f t="shared" si="297"/>
        <v>50</v>
      </c>
      <c r="T8505" s="34" t="s">
        <v>29</v>
      </c>
      <c r="U8505" s="12">
        <f>((alpha*(beta^speed))*(speed^ceta))</f>
        <v>6.8743189866784038E-3</v>
      </c>
      <c r="V8505" s="8">
        <f t="shared" si="298"/>
        <v>50</v>
      </c>
      <c r="AB8505" s="41"/>
    </row>
    <row r="8506" spans="1:28">
      <c r="A8506" s="34" t="s">
        <v>19</v>
      </c>
      <c r="B8506" s="34" t="s">
        <v>73</v>
      </c>
      <c r="C8506" s="5" t="s">
        <v>172</v>
      </c>
      <c r="D8506" s="35" t="s">
        <v>90</v>
      </c>
      <c r="E8506" s="36" t="s">
        <v>17</v>
      </c>
      <c r="F8506" s="37">
        <v>100</v>
      </c>
      <c r="G8506" s="38">
        <v>0.06</v>
      </c>
      <c r="H8506" s="34">
        <v>0.98155117392693914</v>
      </c>
      <c r="I8506" s="35">
        <v>-5.4853534392711213E-3</v>
      </c>
      <c r="J8506" s="35">
        <v>0.60478902456941319</v>
      </c>
      <c r="K8506" s="35">
        <v>-25.007722898518153</v>
      </c>
      <c r="L8506" s="35">
        <v>1534.0413062523678</v>
      </c>
      <c r="M8506" s="35">
        <v>0</v>
      </c>
      <c r="N8506" s="35">
        <v>0</v>
      </c>
      <c r="O8506" s="35">
        <v>0</v>
      </c>
      <c r="P8506" s="36">
        <v>12</v>
      </c>
      <c r="Q8506" s="37">
        <v>50</v>
      </c>
      <c r="R8506" s="36">
        <v>14</v>
      </c>
      <c r="S8506" s="39">
        <f t="shared" si="297"/>
        <v>50</v>
      </c>
      <c r="T8506" s="34" t="s">
        <v>51</v>
      </c>
      <c r="U8506" s="12">
        <f>(((alpha*(speed^3))+(beta*(speed^2))+(ceta*speed))+delta)</f>
        <v>1109.9585428411028</v>
      </c>
      <c r="V8506" s="8">
        <f t="shared" si="298"/>
        <v>50</v>
      </c>
    </row>
    <row r="8507" spans="1:28">
      <c r="A8507" s="34" t="s">
        <v>19</v>
      </c>
      <c r="B8507" s="34" t="s">
        <v>74</v>
      </c>
      <c r="C8507" s="5" t="s">
        <v>173</v>
      </c>
      <c r="D8507" s="35" t="s">
        <v>84</v>
      </c>
      <c r="E8507" s="36" t="s">
        <v>15</v>
      </c>
      <c r="F8507" s="37">
        <v>0</v>
      </c>
      <c r="G8507" s="38">
        <v>0</v>
      </c>
      <c r="H8507" s="34">
        <v>0.98975314103287859</v>
      </c>
      <c r="I8507" s="35">
        <v>1.4104572464214913</v>
      </c>
      <c r="J8507" s="35">
        <v>54.984552268538351</v>
      </c>
      <c r="K8507" s="35">
        <v>-9.4884396715106872E-2</v>
      </c>
      <c r="L8507" s="35">
        <v>0.80769735259900344</v>
      </c>
      <c r="M8507" s="35">
        <v>3.4215598253340279E-2</v>
      </c>
      <c r="N8507" s="35">
        <v>0</v>
      </c>
      <c r="O8507" s="35">
        <v>0</v>
      </c>
      <c r="P8507" s="36">
        <v>12</v>
      </c>
      <c r="Q8507" s="37">
        <v>86</v>
      </c>
      <c r="R8507" s="36">
        <v>10</v>
      </c>
      <c r="S8507" s="39">
        <f t="shared" si="297"/>
        <v>86</v>
      </c>
      <c r="T8507" s="34" t="s">
        <v>44</v>
      </c>
      <c r="U8507" s="12">
        <f>(alpha+(beta/(1+EXP((((-1)*ceta)+(delta*LN(speed)))+(epsilon*speed)))))</f>
        <v>1.4825753227394485</v>
      </c>
      <c r="V8507" s="8">
        <f t="shared" si="298"/>
        <v>86</v>
      </c>
    </row>
    <row r="8508" spans="1:28">
      <c r="A8508" s="34" t="s">
        <v>19</v>
      </c>
      <c r="B8508" s="34" t="s">
        <v>74</v>
      </c>
      <c r="C8508" s="5" t="s">
        <v>173</v>
      </c>
      <c r="D8508" s="35" t="s">
        <v>84</v>
      </c>
      <c r="E8508" s="36" t="s">
        <v>16</v>
      </c>
      <c r="F8508" s="37">
        <v>0</v>
      </c>
      <c r="G8508" s="38">
        <v>0</v>
      </c>
      <c r="H8508" s="34">
        <v>0.97947349777820381</v>
      </c>
      <c r="I8508" s="35">
        <v>97.540578719851268</v>
      </c>
      <c r="J8508" s="35">
        <v>1.0067995394032845</v>
      </c>
      <c r="K8508" s="35">
        <v>-0.70668517312366497</v>
      </c>
      <c r="L8508" s="35">
        <v>0</v>
      </c>
      <c r="M8508" s="35">
        <v>0</v>
      </c>
      <c r="N8508" s="35">
        <v>0</v>
      </c>
      <c r="O8508" s="35">
        <v>0</v>
      </c>
      <c r="P8508" s="36">
        <v>12</v>
      </c>
      <c r="Q8508" s="37">
        <v>86</v>
      </c>
      <c r="R8508" s="36">
        <v>0</v>
      </c>
      <c r="S8508" s="39">
        <f t="shared" si="297"/>
        <v>86</v>
      </c>
      <c r="T8508" s="34" t="s">
        <v>29</v>
      </c>
      <c r="U8508" s="12">
        <f>((alpha*(beta^speed))*(speed^ceta))</f>
        <v>7.5024422241256872</v>
      </c>
      <c r="V8508" s="8">
        <f t="shared" si="298"/>
        <v>86</v>
      </c>
    </row>
    <row r="8509" spans="1:28">
      <c r="A8509" s="34" t="s">
        <v>19</v>
      </c>
      <c r="B8509" s="34" t="s">
        <v>74</v>
      </c>
      <c r="C8509" s="5" t="s">
        <v>173</v>
      </c>
      <c r="D8509" s="35" t="s">
        <v>84</v>
      </c>
      <c r="E8509" s="36" t="s">
        <v>14</v>
      </c>
      <c r="F8509" s="37">
        <v>0</v>
      </c>
      <c r="G8509" s="38">
        <v>0</v>
      </c>
      <c r="H8509" s="34">
        <v>0.9954476331663008</v>
      </c>
      <c r="I8509" s="35">
        <v>384.58236960411364</v>
      </c>
      <c r="J8509" s="35">
        <v>-2.8653399946339091</v>
      </c>
      <c r="K8509" s="35">
        <v>12.583135412768037</v>
      </c>
      <c r="L8509" s="35">
        <v>-0.78033501121750837</v>
      </c>
      <c r="M8509" s="35">
        <v>0</v>
      </c>
      <c r="N8509" s="35">
        <v>0</v>
      </c>
      <c r="O8509" s="35">
        <v>0</v>
      </c>
      <c r="P8509" s="36">
        <v>12</v>
      </c>
      <c r="Q8509" s="37">
        <v>86</v>
      </c>
      <c r="R8509" s="36">
        <v>1</v>
      </c>
      <c r="S8509" s="39">
        <f t="shared" si="297"/>
        <v>86</v>
      </c>
      <c r="T8509" s="34" t="s">
        <v>30</v>
      </c>
      <c r="U8509" s="12">
        <f>((alpha*(speed^beta))+(ceta*(speed^delta)))</f>
        <v>0.39035455103509964</v>
      </c>
      <c r="V8509" s="8">
        <f t="shared" si="298"/>
        <v>86</v>
      </c>
    </row>
    <row r="8510" spans="1:28">
      <c r="A8510" s="34" t="s">
        <v>19</v>
      </c>
      <c r="B8510" s="34" t="s">
        <v>74</v>
      </c>
      <c r="C8510" s="5" t="s">
        <v>173</v>
      </c>
      <c r="D8510" s="35" t="s">
        <v>84</v>
      </c>
      <c r="E8510" s="36" t="s">
        <v>18</v>
      </c>
      <c r="F8510" s="37">
        <v>0</v>
      </c>
      <c r="G8510" s="38">
        <v>0</v>
      </c>
      <c r="H8510" s="34">
        <v>0.99600996108585438</v>
      </c>
      <c r="I8510" s="35">
        <v>0.12716135240179924</v>
      </c>
      <c r="J8510" s="35">
        <v>8.0606947533720483E-2</v>
      </c>
      <c r="K8510" s="35">
        <v>-4.6225848774684259E-4</v>
      </c>
      <c r="L8510" s="35">
        <v>0</v>
      </c>
      <c r="M8510" s="35">
        <v>0</v>
      </c>
      <c r="N8510" s="35">
        <v>0</v>
      </c>
      <c r="O8510" s="35">
        <v>0</v>
      </c>
      <c r="P8510" s="36">
        <v>12</v>
      </c>
      <c r="Q8510" s="37">
        <v>86</v>
      </c>
      <c r="R8510" s="36">
        <v>5</v>
      </c>
      <c r="S8510" s="39">
        <f t="shared" si="297"/>
        <v>86</v>
      </c>
      <c r="T8510" s="34" t="s">
        <v>36</v>
      </c>
      <c r="U8510" s="12">
        <f>(1/(((ceta*(speed^2))+(beta*speed))+alpha))</f>
        <v>0.27468791528777853</v>
      </c>
      <c r="V8510" s="8">
        <f t="shared" si="298"/>
        <v>86</v>
      </c>
    </row>
    <row r="8511" spans="1:28">
      <c r="A8511" s="34" t="s">
        <v>19</v>
      </c>
      <c r="B8511" s="34" t="s">
        <v>74</v>
      </c>
      <c r="C8511" s="5" t="s">
        <v>173</v>
      </c>
      <c r="D8511" s="35" t="s">
        <v>84</v>
      </c>
      <c r="E8511" s="36" t="s">
        <v>17</v>
      </c>
      <c r="F8511" s="37">
        <v>0</v>
      </c>
      <c r="G8511" s="38">
        <v>0</v>
      </c>
      <c r="H8511" s="34">
        <v>0.99317837928195607</v>
      </c>
      <c r="I8511" s="35">
        <v>4381.0525554732039</v>
      </c>
      <c r="J8511" s="35">
        <v>1.008791113749949</v>
      </c>
      <c r="K8511" s="35">
        <v>-0.87322249915663219</v>
      </c>
      <c r="L8511" s="35">
        <v>0</v>
      </c>
      <c r="M8511" s="35">
        <v>0</v>
      </c>
      <c r="N8511" s="35">
        <v>0</v>
      </c>
      <c r="O8511" s="35">
        <v>0</v>
      </c>
      <c r="P8511" s="36">
        <v>12</v>
      </c>
      <c r="Q8511" s="37">
        <v>86</v>
      </c>
      <c r="R8511" s="36">
        <v>0</v>
      </c>
      <c r="S8511" s="39">
        <f t="shared" si="297"/>
        <v>86</v>
      </c>
      <c r="T8511" s="34" t="s">
        <v>29</v>
      </c>
      <c r="U8511" s="12">
        <f>((alpha*(beta^speed))*(speed^ceta))</f>
        <v>190.21213302011753</v>
      </c>
      <c r="V8511" s="8">
        <f t="shared" si="298"/>
        <v>86</v>
      </c>
    </row>
    <row r="8512" spans="1:28">
      <c r="A8512" s="34" t="s">
        <v>19</v>
      </c>
      <c r="B8512" s="34" t="s">
        <v>74</v>
      </c>
      <c r="C8512" s="5" t="s">
        <v>173</v>
      </c>
      <c r="D8512" s="35" t="s">
        <v>84</v>
      </c>
      <c r="E8512" s="36" t="s">
        <v>15</v>
      </c>
      <c r="F8512" s="37">
        <v>50</v>
      </c>
      <c r="G8512" s="38">
        <v>0</v>
      </c>
      <c r="H8512" s="34">
        <v>0.9659396099615154</v>
      </c>
      <c r="I8512" s="35">
        <v>1.7759975795606564</v>
      </c>
      <c r="J8512" s="35">
        <v>15.029806932691539</v>
      </c>
      <c r="K8512" s="35">
        <v>0.32246717911485301</v>
      </c>
      <c r="L8512" s="35">
        <v>0.20208287446414869</v>
      </c>
      <c r="M8512" s="35">
        <v>7.1527967506300194E-2</v>
      </c>
      <c r="N8512" s="35">
        <v>0</v>
      </c>
      <c r="O8512" s="35">
        <v>0</v>
      </c>
      <c r="P8512" s="36">
        <v>12</v>
      </c>
      <c r="Q8512" s="37">
        <v>86</v>
      </c>
      <c r="R8512" s="36">
        <v>10</v>
      </c>
      <c r="S8512" s="39">
        <f t="shared" si="297"/>
        <v>86</v>
      </c>
      <c r="T8512" s="34" t="s">
        <v>44</v>
      </c>
      <c r="U8512" s="12">
        <f>(alpha+(beta/(1+EXP((((-1)*ceta)+(delta*LN(speed)))+(epsilon*speed)))))</f>
        <v>1.793946148616488</v>
      </c>
      <c r="V8512" s="8">
        <f t="shared" si="298"/>
        <v>86</v>
      </c>
    </row>
    <row r="8513" spans="1:22">
      <c r="A8513" s="34" t="s">
        <v>19</v>
      </c>
      <c r="B8513" s="34" t="s">
        <v>74</v>
      </c>
      <c r="C8513" s="5" t="s">
        <v>173</v>
      </c>
      <c r="D8513" s="35" t="s">
        <v>84</v>
      </c>
      <c r="E8513" s="36" t="s">
        <v>16</v>
      </c>
      <c r="F8513" s="37">
        <v>50</v>
      </c>
      <c r="G8513" s="38">
        <v>0</v>
      </c>
      <c r="H8513" s="34">
        <v>0.95836133736633222</v>
      </c>
      <c r="I8513" s="35">
        <v>77.858661467283923</v>
      </c>
      <c r="J8513" s="35">
        <v>1.0013889682011681</v>
      </c>
      <c r="K8513" s="35">
        <v>-0.5106018678768105</v>
      </c>
      <c r="L8513" s="35">
        <v>0</v>
      </c>
      <c r="M8513" s="35">
        <v>0</v>
      </c>
      <c r="N8513" s="35">
        <v>0</v>
      </c>
      <c r="O8513" s="35">
        <v>0</v>
      </c>
      <c r="P8513" s="36">
        <v>12</v>
      </c>
      <c r="Q8513" s="37">
        <v>86</v>
      </c>
      <c r="R8513" s="36">
        <v>0</v>
      </c>
      <c r="S8513" s="39">
        <f t="shared" si="297"/>
        <v>86</v>
      </c>
      <c r="T8513" s="34" t="s">
        <v>29</v>
      </c>
      <c r="U8513" s="12">
        <f>((alpha*(beta^speed))*(speed^ceta))</f>
        <v>9.0237995894703609</v>
      </c>
      <c r="V8513" s="8">
        <f t="shared" si="298"/>
        <v>86</v>
      </c>
    </row>
    <row r="8514" spans="1:22">
      <c r="A8514" s="34" t="s">
        <v>19</v>
      </c>
      <c r="B8514" s="34" t="s">
        <v>74</v>
      </c>
      <c r="C8514" s="5" t="s">
        <v>173</v>
      </c>
      <c r="D8514" s="35" t="s">
        <v>84</v>
      </c>
      <c r="E8514" s="36" t="s">
        <v>14</v>
      </c>
      <c r="F8514" s="37">
        <v>50</v>
      </c>
      <c r="G8514" s="38">
        <v>0</v>
      </c>
      <c r="H8514" s="34">
        <v>0.99547805306343862</v>
      </c>
      <c r="I8514" s="35">
        <v>-0.21348340016162673</v>
      </c>
      <c r="J8514" s="35">
        <v>4.9532730947681361E-2</v>
      </c>
      <c r="K8514" s="35">
        <v>1.3658313069859596</v>
      </c>
      <c r="L8514" s="35">
        <v>0</v>
      </c>
      <c r="M8514" s="35">
        <v>0</v>
      </c>
      <c r="N8514" s="35">
        <v>0</v>
      </c>
      <c r="O8514" s="35">
        <v>0</v>
      </c>
      <c r="P8514" s="36">
        <v>12</v>
      </c>
      <c r="Q8514" s="37">
        <v>86</v>
      </c>
      <c r="R8514" s="36">
        <v>2</v>
      </c>
      <c r="S8514" s="39">
        <f t="shared" ref="S8514:S8577" si="299">V8514</f>
        <v>86</v>
      </c>
      <c r="T8514" s="34" t="s">
        <v>31</v>
      </c>
      <c r="U8514" s="12">
        <f>((alpha+(beta*speed))^((-1)/ceta))</f>
        <v>0.3593660266649632</v>
      </c>
      <c r="V8514" s="8">
        <f t="shared" ref="V8514:V8577" si="300">IF($V$1&lt;P8514,P8514,IF($V$1&gt;Q8514,Q8514,$V$1))</f>
        <v>86</v>
      </c>
    </row>
    <row r="8515" spans="1:22">
      <c r="A8515" s="34" t="s">
        <v>19</v>
      </c>
      <c r="B8515" s="34" t="s">
        <v>74</v>
      </c>
      <c r="C8515" s="5" t="s">
        <v>173</v>
      </c>
      <c r="D8515" s="35" t="s">
        <v>84</v>
      </c>
      <c r="E8515" s="36" t="s">
        <v>18</v>
      </c>
      <c r="F8515" s="37">
        <v>50</v>
      </c>
      <c r="G8515" s="38">
        <v>0</v>
      </c>
      <c r="H8515" s="34">
        <v>0.98665080717036613</v>
      </c>
      <c r="I8515" s="35">
        <v>-4.1823873592068823E-6</v>
      </c>
      <c r="J8515" s="35">
        <v>8.2013607091840077E-4</v>
      </c>
      <c r="K8515" s="35">
        <v>-5.4033959153996343E-2</v>
      </c>
      <c r="L8515" s="35">
        <v>1.5539619792286739</v>
      </c>
      <c r="M8515" s="35">
        <v>0</v>
      </c>
      <c r="N8515" s="35">
        <v>0</v>
      </c>
      <c r="O8515" s="35">
        <v>0</v>
      </c>
      <c r="P8515" s="36">
        <v>12</v>
      </c>
      <c r="Q8515" s="37">
        <v>86</v>
      </c>
      <c r="R8515" s="36">
        <v>14</v>
      </c>
      <c r="S8515" s="39">
        <f t="shared" si="299"/>
        <v>86</v>
      </c>
      <c r="T8515" s="34" t="s">
        <v>51</v>
      </c>
      <c r="U8515" s="12">
        <f>(((alpha*(speed^3))+(beta*(speed^2))+(ceta*speed))+delta)</f>
        <v>0.31253529834978844</v>
      </c>
      <c r="V8515" s="8">
        <f t="shared" si="300"/>
        <v>86</v>
      </c>
    </row>
    <row r="8516" spans="1:22">
      <c r="A8516" s="34" t="s">
        <v>19</v>
      </c>
      <c r="B8516" s="34" t="s">
        <v>74</v>
      </c>
      <c r="C8516" s="5" t="s">
        <v>173</v>
      </c>
      <c r="D8516" s="35" t="s">
        <v>84</v>
      </c>
      <c r="E8516" s="36" t="s">
        <v>17</v>
      </c>
      <c r="F8516" s="37">
        <v>50</v>
      </c>
      <c r="G8516" s="38">
        <v>0</v>
      </c>
      <c r="H8516" s="34">
        <v>0.98322982534297432</v>
      </c>
      <c r="I8516" s="35">
        <v>3437.6212011874341</v>
      </c>
      <c r="J8516" s="35">
        <v>1.0044628422796129</v>
      </c>
      <c r="K8516" s="35">
        <v>-0.70117119723009202</v>
      </c>
      <c r="L8516" s="35">
        <v>0</v>
      </c>
      <c r="M8516" s="35">
        <v>0</v>
      </c>
      <c r="N8516" s="35">
        <v>0</v>
      </c>
      <c r="O8516" s="35">
        <v>0</v>
      </c>
      <c r="P8516" s="36">
        <v>12</v>
      </c>
      <c r="Q8516" s="37">
        <v>86</v>
      </c>
      <c r="R8516" s="36">
        <v>0</v>
      </c>
      <c r="S8516" s="39">
        <f t="shared" si="299"/>
        <v>86</v>
      </c>
      <c r="T8516" s="34" t="s">
        <v>29</v>
      </c>
      <c r="U8516" s="12">
        <f>((alpha*(beta^speed))*(speed^ceta))</f>
        <v>221.89970923089129</v>
      </c>
      <c r="V8516" s="8">
        <f t="shared" si="300"/>
        <v>86</v>
      </c>
    </row>
    <row r="8517" spans="1:22">
      <c r="A8517" s="34" t="s">
        <v>19</v>
      </c>
      <c r="B8517" s="34" t="s">
        <v>74</v>
      </c>
      <c r="C8517" s="5" t="s">
        <v>173</v>
      </c>
      <c r="D8517" s="35" t="s">
        <v>84</v>
      </c>
      <c r="E8517" s="36" t="s">
        <v>15</v>
      </c>
      <c r="F8517" s="37">
        <v>100</v>
      </c>
      <c r="G8517" s="38">
        <v>0</v>
      </c>
      <c r="H8517" s="34">
        <v>0.94886126997149633</v>
      </c>
      <c r="I8517" s="35">
        <v>2.0346373556247821</v>
      </c>
      <c r="J8517" s="35">
        <v>6.9792910679186235</v>
      </c>
      <c r="K8517" s="35">
        <v>1.2843939521567964</v>
      </c>
      <c r="L8517" s="35">
        <v>-8.5023334189570671E-2</v>
      </c>
      <c r="M8517" s="35">
        <v>0.1003800025896136</v>
      </c>
      <c r="N8517" s="35">
        <v>0</v>
      </c>
      <c r="O8517" s="35">
        <v>0</v>
      </c>
      <c r="P8517" s="36">
        <v>12</v>
      </c>
      <c r="Q8517" s="37">
        <v>86</v>
      </c>
      <c r="R8517" s="36">
        <v>10</v>
      </c>
      <c r="S8517" s="39">
        <f t="shared" si="299"/>
        <v>86</v>
      </c>
      <c r="T8517" s="34" t="s">
        <v>44</v>
      </c>
      <c r="U8517" s="12">
        <f>(alpha+(beta/(1+EXP((((-1)*ceta)+(delta*LN(speed)))+(epsilon*speed)))))</f>
        <v>2.0411921725670332</v>
      </c>
      <c r="V8517" s="8">
        <f t="shared" si="300"/>
        <v>86</v>
      </c>
    </row>
    <row r="8518" spans="1:22">
      <c r="A8518" s="34" t="s">
        <v>19</v>
      </c>
      <c r="B8518" s="34" t="s">
        <v>74</v>
      </c>
      <c r="C8518" s="5" t="s">
        <v>173</v>
      </c>
      <c r="D8518" s="35" t="s">
        <v>84</v>
      </c>
      <c r="E8518" s="36" t="s">
        <v>16</v>
      </c>
      <c r="F8518" s="37">
        <v>100</v>
      </c>
      <c r="G8518" s="38">
        <v>0</v>
      </c>
      <c r="H8518" s="34">
        <v>0.94495349229288672</v>
      </c>
      <c r="I8518" s="35">
        <v>4.8930204657550158</v>
      </c>
      <c r="J8518" s="35">
        <v>-2.584025255494216</v>
      </c>
      <c r="K8518" s="35">
        <v>-0.56559035588530771</v>
      </c>
      <c r="L8518" s="35">
        <v>0</v>
      </c>
      <c r="M8518" s="35">
        <v>0</v>
      </c>
      <c r="N8518" s="35">
        <v>0</v>
      </c>
      <c r="O8518" s="35">
        <v>0</v>
      </c>
      <c r="P8518" s="36">
        <v>12</v>
      </c>
      <c r="Q8518" s="37">
        <v>86</v>
      </c>
      <c r="R8518" s="36">
        <v>13</v>
      </c>
      <c r="S8518" s="39">
        <f t="shared" si="299"/>
        <v>86</v>
      </c>
      <c r="T8518" s="34" t="s">
        <v>50</v>
      </c>
      <c r="U8518" s="12">
        <f>EXP((alpha+(beta/speed))+(ceta*LN(speed)))</f>
        <v>10.419070073259164</v>
      </c>
      <c r="V8518" s="8">
        <f t="shared" si="300"/>
        <v>86</v>
      </c>
    </row>
    <row r="8519" spans="1:22">
      <c r="A8519" s="34" t="s">
        <v>19</v>
      </c>
      <c r="B8519" s="34" t="s">
        <v>74</v>
      </c>
      <c r="C8519" s="5" t="s">
        <v>173</v>
      </c>
      <c r="D8519" s="35" t="s">
        <v>84</v>
      </c>
      <c r="E8519" s="36" t="s">
        <v>14</v>
      </c>
      <c r="F8519" s="37">
        <v>100</v>
      </c>
      <c r="G8519" s="38">
        <v>0</v>
      </c>
      <c r="H8519" s="34">
        <v>0.99463714044103613</v>
      </c>
      <c r="I8519" s="35">
        <v>-0.23418009203725218</v>
      </c>
      <c r="J8519" s="35">
        <v>5.2763555667457052E-2</v>
      </c>
      <c r="K8519" s="35">
        <v>1.4111623611048296</v>
      </c>
      <c r="L8519" s="35">
        <v>0</v>
      </c>
      <c r="M8519" s="35">
        <v>0</v>
      </c>
      <c r="N8519" s="35">
        <v>0</v>
      </c>
      <c r="O8519" s="35">
        <v>0</v>
      </c>
      <c r="P8519" s="36">
        <v>12</v>
      </c>
      <c r="Q8519" s="37">
        <v>86</v>
      </c>
      <c r="R8519" s="36">
        <v>2</v>
      </c>
      <c r="S8519" s="39">
        <f t="shared" si="299"/>
        <v>86</v>
      </c>
      <c r="T8519" s="34" t="s">
        <v>31</v>
      </c>
      <c r="U8519" s="12">
        <f>((alpha+(beta*speed))^((-1)/ceta))</f>
        <v>0.35551037158214582</v>
      </c>
      <c r="V8519" s="8">
        <f t="shared" si="300"/>
        <v>86</v>
      </c>
    </row>
    <row r="8520" spans="1:22">
      <c r="A8520" s="34" t="s">
        <v>19</v>
      </c>
      <c r="B8520" s="34" t="s">
        <v>74</v>
      </c>
      <c r="C8520" s="5" t="s">
        <v>173</v>
      </c>
      <c r="D8520" s="35" t="s">
        <v>84</v>
      </c>
      <c r="E8520" s="36" t="s">
        <v>18</v>
      </c>
      <c r="F8520" s="37">
        <v>100</v>
      </c>
      <c r="G8520" s="38">
        <v>0</v>
      </c>
      <c r="H8520" s="34">
        <v>0.97815633598144347</v>
      </c>
      <c r="I8520" s="35">
        <v>-3.7279849315925252E-6</v>
      </c>
      <c r="J8520" s="35">
        <v>7.5433815915028183E-4</v>
      </c>
      <c r="K8520" s="35">
        <v>-5.2084905943061199E-2</v>
      </c>
      <c r="L8520" s="35">
        <v>1.631843639389958</v>
      </c>
      <c r="M8520" s="35">
        <v>0</v>
      </c>
      <c r="N8520" s="35">
        <v>0</v>
      </c>
      <c r="O8520" s="35">
        <v>0</v>
      </c>
      <c r="P8520" s="36">
        <v>12</v>
      </c>
      <c r="Q8520" s="37">
        <v>86</v>
      </c>
      <c r="R8520" s="36">
        <v>14</v>
      </c>
      <c r="S8520" s="39">
        <f t="shared" si="299"/>
        <v>86</v>
      </c>
      <c r="T8520" s="34" t="s">
        <v>51</v>
      </c>
      <c r="U8520" s="12">
        <f>(((alpha*(speed^3))+(beta*(speed^2))+(ceta*speed))+delta)</f>
        <v>0.36041956971316425</v>
      </c>
      <c r="V8520" s="8">
        <f t="shared" si="300"/>
        <v>86</v>
      </c>
    </row>
    <row r="8521" spans="1:22">
      <c r="A8521" s="34" t="s">
        <v>19</v>
      </c>
      <c r="B8521" s="34" t="s">
        <v>74</v>
      </c>
      <c r="C8521" s="5" t="s">
        <v>173</v>
      </c>
      <c r="D8521" s="35" t="s">
        <v>84</v>
      </c>
      <c r="E8521" s="36" t="s">
        <v>17</v>
      </c>
      <c r="F8521" s="37">
        <v>100</v>
      </c>
      <c r="G8521" s="38">
        <v>0</v>
      </c>
      <c r="H8521" s="34">
        <v>0.9717664093078846</v>
      </c>
      <c r="I8521" s="35">
        <v>2818.7680685760488</v>
      </c>
      <c r="J8521" s="35">
        <v>1.0005830451296045</v>
      </c>
      <c r="K8521" s="35">
        <v>-0.5537168910592658</v>
      </c>
      <c r="L8521" s="35">
        <v>0</v>
      </c>
      <c r="M8521" s="35">
        <v>0</v>
      </c>
      <c r="N8521" s="35">
        <v>0</v>
      </c>
      <c r="O8521" s="35">
        <v>0</v>
      </c>
      <c r="P8521" s="36">
        <v>12</v>
      </c>
      <c r="Q8521" s="37">
        <v>86</v>
      </c>
      <c r="R8521" s="36">
        <v>0</v>
      </c>
      <c r="S8521" s="39">
        <f t="shared" si="299"/>
        <v>86</v>
      </c>
      <c r="T8521" s="34" t="s">
        <v>29</v>
      </c>
      <c r="U8521" s="12">
        <f>((alpha*(beta^speed))*(speed^ceta))</f>
        <v>251.57348811542957</v>
      </c>
      <c r="V8521" s="8">
        <f t="shared" si="300"/>
        <v>86</v>
      </c>
    </row>
    <row r="8522" spans="1:22">
      <c r="A8522" s="34" t="s">
        <v>19</v>
      </c>
      <c r="B8522" s="34" t="s">
        <v>74</v>
      </c>
      <c r="C8522" s="5" t="s">
        <v>173</v>
      </c>
      <c r="D8522" s="35" t="s">
        <v>84</v>
      </c>
      <c r="E8522" s="36" t="s">
        <v>15</v>
      </c>
      <c r="F8522" s="37">
        <v>0</v>
      </c>
      <c r="G8522" s="38">
        <v>-0.06</v>
      </c>
      <c r="H8522" s="34">
        <v>0.9920807469036127</v>
      </c>
      <c r="I8522" s="35">
        <v>7.41372355100106</v>
      </c>
      <c r="J8522" s="35">
        <v>-14.209552633729857</v>
      </c>
      <c r="K8522" s="35">
        <v>-1.9986749930838579</v>
      </c>
      <c r="L8522" s="35">
        <v>0</v>
      </c>
      <c r="M8522" s="35">
        <v>0</v>
      </c>
      <c r="N8522" s="35">
        <v>0</v>
      </c>
      <c r="O8522" s="35">
        <v>0</v>
      </c>
      <c r="P8522" s="36">
        <v>12</v>
      </c>
      <c r="Q8522" s="37">
        <v>86</v>
      </c>
      <c r="R8522" s="36">
        <v>13</v>
      </c>
      <c r="S8522" s="39">
        <f t="shared" si="299"/>
        <v>86</v>
      </c>
      <c r="T8522" s="34" t="s">
        <v>50</v>
      </c>
      <c r="U8522" s="12">
        <f>EXP((alpha+(beta/speed))+(ceta*LN(speed)))</f>
        <v>0.19122656366020285</v>
      </c>
      <c r="V8522" s="8">
        <f t="shared" si="300"/>
        <v>86</v>
      </c>
    </row>
    <row r="8523" spans="1:22">
      <c r="A8523" s="34" t="s">
        <v>19</v>
      </c>
      <c r="B8523" s="34" t="s">
        <v>74</v>
      </c>
      <c r="C8523" s="5" t="s">
        <v>173</v>
      </c>
      <c r="D8523" s="35" t="s">
        <v>84</v>
      </c>
      <c r="E8523" s="36" t="s">
        <v>16</v>
      </c>
      <c r="F8523" s="37">
        <v>0</v>
      </c>
      <c r="G8523" s="38">
        <v>-0.06</v>
      </c>
      <c r="H8523" s="34">
        <v>0.98786610069278913</v>
      </c>
      <c r="I8523" s="35">
        <v>71.975792632774912</v>
      </c>
      <c r="J8523" s="35">
        <v>0.97362101147191871</v>
      </c>
      <c r="K8523" s="35">
        <v>-0.75749739631584234</v>
      </c>
      <c r="L8523" s="35">
        <v>0</v>
      </c>
      <c r="M8523" s="35">
        <v>0</v>
      </c>
      <c r="N8523" s="35">
        <v>0</v>
      </c>
      <c r="O8523" s="35">
        <v>0</v>
      </c>
      <c r="P8523" s="36">
        <v>12</v>
      </c>
      <c r="Q8523" s="37">
        <v>86</v>
      </c>
      <c r="R8523" s="36">
        <v>0</v>
      </c>
      <c r="S8523" s="39">
        <f t="shared" si="299"/>
        <v>86</v>
      </c>
      <c r="T8523" s="34" t="s">
        <v>29</v>
      </c>
      <c r="U8523" s="12">
        <f>((alpha*(beta^speed))*(speed^ceta))</f>
        <v>0.24736802434680513</v>
      </c>
      <c r="V8523" s="8">
        <f t="shared" si="300"/>
        <v>86</v>
      </c>
    </row>
    <row r="8524" spans="1:22">
      <c r="A8524" s="34" t="s">
        <v>19</v>
      </c>
      <c r="B8524" s="34" t="s">
        <v>74</v>
      </c>
      <c r="C8524" s="5" t="s">
        <v>173</v>
      </c>
      <c r="D8524" s="35" t="s">
        <v>84</v>
      </c>
      <c r="E8524" s="36" t="s">
        <v>14</v>
      </c>
      <c r="F8524" s="37">
        <v>0</v>
      </c>
      <c r="G8524" s="38">
        <v>-0.06</v>
      </c>
      <c r="H8524" s="34">
        <v>0.99607925022004296</v>
      </c>
      <c r="I8524" s="35">
        <v>7.3265812054309515E-2</v>
      </c>
      <c r="J8524" s="35">
        <v>17.284927857059056</v>
      </c>
      <c r="K8524" s="35">
        <v>0.13214834648841919</v>
      </c>
      <c r="L8524" s="35">
        <v>0.92833947347951506</v>
      </c>
      <c r="M8524" s="35">
        <v>2.1381305963391373E-2</v>
      </c>
      <c r="N8524" s="35">
        <v>0</v>
      </c>
      <c r="O8524" s="35">
        <v>0</v>
      </c>
      <c r="P8524" s="36">
        <v>12</v>
      </c>
      <c r="Q8524" s="37">
        <v>86</v>
      </c>
      <c r="R8524" s="36">
        <v>10</v>
      </c>
      <c r="S8524" s="39">
        <f t="shared" si="299"/>
        <v>86</v>
      </c>
      <c r="T8524" s="34" t="s">
        <v>44</v>
      </c>
      <c r="U8524" s="12">
        <f>(alpha+(beta/(1+EXP((((-1)*ceta)+(delta*LN(speed)))+(epsilon*speed)))))</f>
        <v>0.12330969886464481</v>
      </c>
      <c r="V8524" s="8">
        <f t="shared" si="300"/>
        <v>86</v>
      </c>
    </row>
    <row r="8525" spans="1:22">
      <c r="A8525" s="34" t="s">
        <v>19</v>
      </c>
      <c r="B8525" s="34" t="s">
        <v>74</v>
      </c>
      <c r="C8525" s="5" t="s">
        <v>173</v>
      </c>
      <c r="D8525" s="35" t="s">
        <v>84</v>
      </c>
      <c r="E8525" s="36" t="s">
        <v>18</v>
      </c>
      <c r="F8525" s="37">
        <v>0</v>
      </c>
      <c r="G8525" s="38">
        <v>-0.06</v>
      </c>
      <c r="H8525" s="34">
        <v>0.99541371292891234</v>
      </c>
      <c r="I8525" s="35">
        <v>3.3334493292319802</v>
      </c>
      <c r="J8525" s="35">
        <v>-4.91729080179541</v>
      </c>
      <c r="K8525" s="35">
        <v>-1.2988408086907206</v>
      </c>
      <c r="L8525" s="35">
        <v>0</v>
      </c>
      <c r="M8525" s="35">
        <v>0</v>
      </c>
      <c r="N8525" s="35">
        <v>0</v>
      </c>
      <c r="O8525" s="35">
        <v>0</v>
      </c>
      <c r="P8525" s="36">
        <v>12</v>
      </c>
      <c r="Q8525" s="37">
        <v>86</v>
      </c>
      <c r="R8525" s="36">
        <v>13</v>
      </c>
      <c r="S8525" s="39">
        <f t="shared" si="299"/>
        <v>86</v>
      </c>
      <c r="T8525" s="34" t="s">
        <v>50</v>
      </c>
      <c r="U8525" s="12">
        <f>EXP((alpha+(beta/speed))+(ceta*LN(speed)))</f>
        <v>8.1331936617176831E-2</v>
      </c>
      <c r="V8525" s="8">
        <f t="shared" si="300"/>
        <v>86</v>
      </c>
    </row>
    <row r="8526" spans="1:22">
      <c r="A8526" s="34" t="s">
        <v>19</v>
      </c>
      <c r="B8526" s="34" t="s">
        <v>74</v>
      </c>
      <c r="C8526" s="5" t="s">
        <v>173</v>
      </c>
      <c r="D8526" s="35" t="s">
        <v>84</v>
      </c>
      <c r="E8526" s="36" t="s">
        <v>17</v>
      </c>
      <c r="F8526" s="37">
        <v>0</v>
      </c>
      <c r="G8526" s="38">
        <v>-0.06</v>
      </c>
      <c r="H8526" s="34">
        <v>0.98941021255067485</v>
      </c>
      <c r="I8526" s="35">
        <v>13.266408055000179</v>
      </c>
      <c r="J8526" s="35">
        <v>-19.227909208873449</v>
      </c>
      <c r="K8526" s="35">
        <v>-2.4521234834013219</v>
      </c>
      <c r="L8526" s="35">
        <v>0</v>
      </c>
      <c r="M8526" s="35">
        <v>0</v>
      </c>
      <c r="N8526" s="35">
        <v>0</v>
      </c>
      <c r="O8526" s="35">
        <v>0</v>
      </c>
      <c r="P8526" s="36">
        <v>12</v>
      </c>
      <c r="Q8526" s="37">
        <v>86</v>
      </c>
      <c r="R8526" s="36">
        <v>13</v>
      </c>
      <c r="S8526" s="39">
        <f t="shared" si="299"/>
        <v>86</v>
      </c>
      <c r="T8526" s="34" t="s">
        <v>50</v>
      </c>
      <c r="U8526" s="12">
        <f>EXP((alpha+(beta/speed))+(ceta*LN(speed)))</f>
        <v>8.3329547652125306</v>
      </c>
      <c r="V8526" s="8">
        <f t="shared" si="300"/>
        <v>86</v>
      </c>
    </row>
    <row r="8527" spans="1:22">
      <c r="A8527" s="34" t="s">
        <v>19</v>
      </c>
      <c r="B8527" s="34" t="s">
        <v>74</v>
      </c>
      <c r="C8527" s="5" t="s">
        <v>173</v>
      </c>
      <c r="D8527" s="35" t="s">
        <v>84</v>
      </c>
      <c r="E8527" s="36" t="s">
        <v>15</v>
      </c>
      <c r="F8527" s="37">
        <v>50</v>
      </c>
      <c r="G8527" s="38">
        <v>-0.06</v>
      </c>
      <c r="H8527" s="34">
        <v>0.98858671208590887</v>
      </c>
      <c r="I8527" s="35">
        <v>7.9302194330280527</v>
      </c>
      <c r="J8527" s="35">
        <v>-17.187426982730372</v>
      </c>
      <c r="K8527" s="35">
        <v>-2.1201874333299209</v>
      </c>
      <c r="L8527" s="35">
        <v>0</v>
      </c>
      <c r="M8527" s="35">
        <v>0</v>
      </c>
      <c r="N8527" s="35">
        <v>0</v>
      </c>
      <c r="O8527" s="35">
        <v>0</v>
      </c>
      <c r="P8527" s="36">
        <v>12</v>
      </c>
      <c r="Q8527" s="37">
        <v>86</v>
      </c>
      <c r="R8527" s="36">
        <v>13</v>
      </c>
      <c r="S8527" s="39">
        <f t="shared" si="299"/>
        <v>86</v>
      </c>
      <c r="T8527" s="34" t="s">
        <v>50</v>
      </c>
      <c r="U8527" s="12">
        <f>EXP((alpha+(beta/speed))+(ceta*LN(speed)))</f>
        <v>0.18020043311255096</v>
      </c>
      <c r="V8527" s="8">
        <f t="shared" si="300"/>
        <v>86</v>
      </c>
    </row>
    <row r="8528" spans="1:22">
      <c r="A8528" s="34" t="s">
        <v>19</v>
      </c>
      <c r="B8528" s="34" t="s">
        <v>74</v>
      </c>
      <c r="C8528" s="5" t="s">
        <v>173</v>
      </c>
      <c r="D8528" s="35" t="s">
        <v>84</v>
      </c>
      <c r="E8528" s="36" t="s">
        <v>16</v>
      </c>
      <c r="F8528" s="37">
        <v>50</v>
      </c>
      <c r="G8528" s="38">
        <v>-0.06</v>
      </c>
      <c r="H8528" s="34">
        <v>0.98023611042544867</v>
      </c>
      <c r="I8528" s="35">
        <v>-0.35482487496863452</v>
      </c>
      <c r="J8528" s="35">
        <v>13.28450153056853</v>
      </c>
      <c r="K8528" s="35">
        <v>5.153704165872913</v>
      </c>
      <c r="L8528" s="35">
        <v>1.9805000238493717</v>
      </c>
      <c r="M8528" s="35">
        <v>-7.6817158406234931E-3</v>
      </c>
      <c r="N8528" s="35">
        <v>0</v>
      </c>
      <c r="O8528" s="35">
        <v>0</v>
      </c>
      <c r="P8528" s="36">
        <v>12</v>
      </c>
      <c r="Q8528" s="37">
        <v>86</v>
      </c>
      <c r="R8528" s="36">
        <v>10</v>
      </c>
      <c r="S8528" s="39">
        <f t="shared" si="299"/>
        <v>86</v>
      </c>
      <c r="T8528" s="34" t="s">
        <v>44</v>
      </c>
      <c r="U8528" s="12">
        <f>(alpha+(beta/(1+EXP((((-1)*ceta)+(delta*LN(speed)))+(epsilon*speed)))))</f>
        <v>0.2707164302983775</v>
      </c>
      <c r="V8528" s="8">
        <f t="shared" si="300"/>
        <v>86</v>
      </c>
    </row>
    <row r="8529" spans="1:22">
      <c r="A8529" s="34" t="s">
        <v>19</v>
      </c>
      <c r="B8529" s="34" t="s">
        <v>74</v>
      </c>
      <c r="C8529" s="5" t="s">
        <v>173</v>
      </c>
      <c r="D8529" s="35" t="s">
        <v>84</v>
      </c>
      <c r="E8529" s="36" t="s">
        <v>14</v>
      </c>
      <c r="F8529" s="37">
        <v>50</v>
      </c>
      <c r="G8529" s="38">
        <v>-0.06</v>
      </c>
      <c r="H8529" s="34">
        <v>0.99618630490786386</v>
      </c>
      <c r="I8529" s="35">
        <v>9.0704245867210445E-2</v>
      </c>
      <c r="J8529" s="35">
        <v>9.416943406098504</v>
      </c>
      <c r="K8529" s="35">
        <v>0.77460268366556373</v>
      </c>
      <c r="L8529" s="35">
        <v>0.92404498889651776</v>
      </c>
      <c r="M8529" s="35">
        <v>2.6062135692498458E-2</v>
      </c>
      <c r="N8529" s="35">
        <v>0</v>
      </c>
      <c r="O8529" s="35">
        <v>0</v>
      </c>
      <c r="P8529" s="36">
        <v>12</v>
      </c>
      <c r="Q8529" s="37">
        <v>86</v>
      </c>
      <c r="R8529" s="36">
        <v>10</v>
      </c>
      <c r="S8529" s="39">
        <f t="shared" si="299"/>
        <v>86</v>
      </c>
      <c r="T8529" s="34" t="s">
        <v>44</v>
      </c>
      <c r="U8529" s="12">
        <f>(alpha+(beta/(1+EXP((((-1)*ceta)+(delta*LN(speed)))+(epsilon*speed)))))</f>
        <v>0.12599963857267793</v>
      </c>
      <c r="V8529" s="8">
        <f t="shared" si="300"/>
        <v>86</v>
      </c>
    </row>
    <row r="8530" spans="1:22">
      <c r="A8530" s="34" t="s">
        <v>19</v>
      </c>
      <c r="B8530" s="34" t="s">
        <v>74</v>
      </c>
      <c r="C8530" s="5" t="s">
        <v>173</v>
      </c>
      <c r="D8530" s="35" t="s">
        <v>84</v>
      </c>
      <c r="E8530" s="36" t="s">
        <v>18</v>
      </c>
      <c r="F8530" s="37">
        <v>50</v>
      </c>
      <c r="G8530" s="38">
        <v>-0.06</v>
      </c>
      <c r="H8530" s="34">
        <v>0.99371875194566006</v>
      </c>
      <c r="I8530" s="35">
        <v>3.672716606940976</v>
      </c>
      <c r="J8530" s="35">
        <v>-6.9366976958989772</v>
      </c>
      <c r="K8530" s="35">
        <v>-1.374569059425135</v>
      </c>
      <c r="L8530" s="35">
        <v>0</v>
      </c>
      <c r="M8530" s="35">
        <v>0</v>
      </c>
      <c r="N8530" s="35">
        <v>0</v>
      </c>
      <c r="O8530" s="35">
        <v>0</v>
      </c>
      <c r="P8530" s="36">
        <v>12</v>
      </c>
      <c r="Q8530" s="37">
        <v>86</v>
      </c>
      <c r="R8530" s="36">
        <v>13</v>
      </c>
      <c r="S8530" s="39">
        <f t="shared" si="299"/>
        <v>86</v>
      </c>
      <c r="T8530" s="34" t="s">
        <v>50</v>
      </c>
      <c r="U8530" s="12">
        <f>EXP((alpha+(beta/speed))+(ceta*LN(speed)))</f>
        <v>7.959924731988785E-2</v>
      </c>
      <c r="V8530" s="8">
        <f t="shared" si="300"/>
        <v>86</v>
      </c>
    </row>
    <row r="8531" spans="1:22">
      <c r="A8531" s="34" t="s">
        <v>19</v>
      </c>
      <c r="B8531" s="34" t="s">
        <v>74</v>
      </c>
      <c r="C8531" s="5" t="s">
        <v>173</v>
      </c>
      <c r="D8531" s="35" t="s">
        <v>84</v>
      </c>
      <c r="E8531" s="36" t="s">
        <v>17</v>
      </c>
      <c r="F8531" s="37">
        <v>50</v>
      </c>
      <c r="G8531" s="38">
        <v>-0.06</v>
      </c>
      <c r="H8531" s="34">
        <v>0.98507145198023571</v>
      </c>
      <c r="I8531" s="35">
        <v>13.61659680634561</v>
      </c>
      <c r="J8531" s="35">
        <v>-21.60018616391767</v>
      </c>
      <c r="K8531" s="35">
        <v>-2.5395944097184846</v>
      </c>
      <c r="L8531" s="35">
        <v>0</v>
      </c>
      <c r="M8531" s="35">
        <v>0</v>
      </c>
      <c r="N8531" s="35">
        <v>0</v>
      </c>
      <c r="O8531" s="35">
        <v>0</v>
      </c>
      <c r="P8531" s="36">
        <v>12</v>
      </c>
      <c r="Q8531" s="37">
        <v>86</v>
      </c>
      <c r="R8531" s="36">
        <v>13</v>
      </c>
      <c r="S8531" s="39">
        <f t="shared" si="299"/>
        <v>86</v>
      </c>
      <c r="T8531" s="34" t="s">
        <v>50</v>
      </c>
      <c r="U8531" s="12">
        <f>EXP((alpha+(beta/speed))+(ceta*LN(speed)))</f>
        <v>7.7927698260761922</v>
      </c>
      <c r="V8531" s="8">
        <f t="shared" si="300"/>
        <v>86</v>
      </c>
    </row>
    <row r="8532" spans="1:22">
      <c r="A8532" s="34" t="s">
        <v>19</v>
      </c>
      <c r="B8532" s="34" t="s">
        <v>74</v>
      </c>
      <c r="C8532" s="5" t="s">
        <v>173</v>
      </c>
      <c r="D8532" s="35" t="s">
        <v>84</v>
      </c>
      <c r="E8532" s="36" t="s">
        <v>15</v>
      </c>
      <c r="F8532" s="37">
        <v>100</v>
      </c>
      <c r="G8532" s="38">
        <v>-0.06</v>
      </c>
      <c r="H8532" s="34">
        <v>0.98549610581645086</v>
      </c>
      <c r="I8532" s="35">
        <v>7.9915856765660038</v>
      </c>
      <c r="J8532" s="35">
        <v>-17.643751170460813</v>
      </c>
      <c r="K8532" s="35">
        <v>-2.1287159159570161</v>
      </c>
      <c r="L8532" s="35">
        <v>0</v>
      </c>
      <c r="M8532" s="35">
        <v>0</v>
      </c>
      <c r="N8532" s="35">
        <v>0</v>
      </c>
      <c r="O8532" s="35">
        <v>0</v>
      </c>
      <c r="P8532" s="36">
        <v>12</v>
      </c>
      <c r="Q8532" s="37">
        <v>86</v>
      </c>
      <c r="R8532" s="36">
        <v>13</v>
      </c>
      <c r="S8532" s="39">
        <f t="shared" si="299"/>
        <v>86</v>
      </c>
      <c r="T8532" s="34" t="s">
        <v>50</v>
      </c>
      <c r="U8532" s="12">
        <f>EXP((alpha+(beta/speed))+(ceta*LN(speed)))</f>
        <v>0.18348649599564382</v>
      </c>
      <c r="V8532" s="8">
        <f t="shared" si="300"/>
        <v>86</v>
      </c>
    </row>
    <row r="8533" spans="1:22">
      <c r="A8533" s="34" t="s">
        <v>19</v>
      </c>
      <c r="B8533" s="34" t="s">
        <v>74</v>
      </c>
      <c r="C8533" s="5" t="s">
        <v>173</v>
      </c>
      <c r="D8533" s="35" t="s">
        <v>84</v>
      </c>
      <c r="E8533" s="36" t="s">
        <v>16</v>
      </c>
      <c r="F8533" s="37">
        <v>100</v>
      </c>
      <c r="G8533" s="38">
        <v>-0.06</v>
      </c>
      <c r="H8533" s="34">
        <v>0.96996589509428777</v>
      </c>
      <c r="I8533" s="35">
        <v>-0.31611361933888188</v>
      </c>
      <c r="J8533" s="35">
        <v>11.310274666250027</v>
      </c>
      <c r="K8533" s="35">
        <v>5.7378149121070905</v>
      </c>
      <c r="L8533" s="35">
        <v>2.0912528166992557</v>
      </c>
      <c r="M8533" s="35">
        <v>-8.0624413148738562E-3</v>
      </c>
      <c r="N8533" s="35">
        <v>0</v>
      </c>
      <c r="O8533" s="35">
        <v>0</v>
      </c>
      <c r="P8533" s="36">
        <v>12</v>
      </c>
      <c r="Q8533" s="37">
        <v>86</v>
      </c>
      <c r="R8533" s="36">
        <v>10</v>
      </c>
      <c r="S8533" s="39">
        <f t="shared" si="299"/>
        <v>86</v>
      </c>
      <c r="T8533" s="34" t="s">
        <v>44</v>
      </c>
      <c r="U8533" s="12">
        <f>(alpha+(beta/(1+EXP((((-1)*ceta)+(delta*LN(speed)))+(epsilon*speed)))))</f>
        <v>0.28277810250482788</v>
      </c>
      <c r="V8533" s="8">
        <f t="shared" si="300"/>
        <v>86</v>
      </c>
    </row>
    <row r="8534" spans="1:22">
      <c r="A8534" s="34" t="s">
        <v>19</v>
      </c>
      <c r="B8534" s="34" t="s">
        <v>74</v>
      </c>
      <c r="C8534" s="5" t="s">
        <v>173</v>
      </c>
      <c r="D8534" s="35" t="s">
        <v>84</v>
      </c>
      <c r="E8534" s="36" t="s">
        <v>14</v>
      </c>
      <c r="F8534" s="37">
        <v>100</v>
      </c>
      <c r="G8534" s="38">
        <v>-0.06</v>
      </c>
      <c r="H8534" s="34">
        <v>0.99649678710821621</v>
      </c>
      <c r="I8534" s="35">
        <v>9.3923799317417594E-2</v>
      </c>
      <c r="J8534" s="35">
        <v>7.6614921577688726</v>
      </c>
      <c r="K8534" s="35">
        <v>1.0746721890827953</v>
      </c>
      <c r="L8534" s="35">
        <v>0.96777396099644353</v>
      </c>
      <c r="M8534" s="35">
        <v>2.5765260389853512E-2</v>
      </c>
      <c r="N8534" s="35">
        <v>0</v>
      </c>
      <c r="O8534" s="35">
        <v>0</v>
      </c>
      <c r="P8534" s="36">
        <v>12</v>
      </c>
      <c r="Q8534" s="37">
        <v>86</v>
      </c>
      <c r="R8534" s="36">
        <v>10</v>
      </c>
      <c r="S8534" s="39">
        <f t="shared" si="299"/>
        <v>86</v>
      </c>
      <c r="T8534" s="34" t="s">
        <v>44</v>
      </c>
      <c r="U8534" s="12">
        <f>(alpha+(beta/(1+EXP((((-1)*ceta)+(delta*LN(speed)))+(epsilon*speed)))))</f>
        <v>0.1266357902938387</v>
      </c>
      <c r="V8534" s="8">
        <f t="shared" si="300"/>
        <v>86</v>
      </c>
    </row>
    <row r="8535" spans="1:22">
      <c r="A8535" s="34" t="s">
        <v>19</v>
      </c>
      <c r="B8535" s="34" t="s">
        <v>74</v>
      </c>
      <c r="C8535" s="5" t="s">
        <v>173</v>
      </c>
      <c r="D8535" s="35" t="s">
        <v>84</v>
      </c>
      <c r="E8535" s="36" t="s">
        <v>18</v>
      </c>
      <c r="F8535" s="37">
        <v>100</v>
      </c>
      <c r="G8535" s="38">
        <v>-0.06</v>
      </c>
      <c r="H8535" s="34">
        <v>0.9923633889779222</v>
      </c>
      <c r="I8535" s="35">
        <v>3.810824565900397</v>
      </c>
      <c r="J8535" s="35">
        <v>-7.6959026261302865</v>
      </c>
      <c r="K8535" s="35">
        <v>-1.4028972595195364</v>
      </c>
      <c r="L8535" s="35">
        <v>0</v>
      </c>
      <c r="M8535" s="35">
        <v>0</v>
      </c>
      <c r="N8535" s="35">
        <v>0</v>
      </c>
      <c r="O8535" s="35">
        <v>0</v>
      </c>
      <c r="P8535" s="36">
        <v>12</v>
      </c>
      <c r="Q8535" s="37">
        <v>86</v>
      </c>
      <c r="R8535" s="36">
        <v>13</v>
      </c>
      <c r="S8535" s="39">
        <f t="shared" si="299"/>
        <v>86</v>
      </c>
      <c r="T8535" s="34" t="s">
        <v>50</v>
      </c>
      <c r="U8535" s="12">
        <f>EXP((alpha+(beta/speed))+(ceta*LN(speed)))</f>
        <v>7.9846096669717787E-2</v>
      </c>
      <c r="V8535" s="8">
        <f t="shared" si="300"/>
        <v>86</v>
      </c>
    </row>
    <row r="8536" spans="1:22">
      <c r="A8536" s="34" t="s">
        <v>19</v>
      </c>
      <c r="B8536" s="34" t="s">
        <v>74</v>
      </c>
      <c r="C8536" s="5" t="s">
        <v>173</v>
      </c>
      <c r="D8536" s="35" t="s">
        <v>84</v>
      </c>
      <c r="E8536" s="36" t="s">
        <v>17</v>
      </c>
      <c r="F8536" s="37">
        <v>100</v>
      </c>
      <c r="G8536" s="38">
        <v>-0.06</v>
      </c>
      <c r="H8536" s="34">
        <v>0.9799608659011696</v>
      </c>
      <c r="I8536" s="35">
        <v>13.805833148497323</v>
      </c>
      <c r="J8536" s="35">
        <v>-23.192159957417385</v>
      </c>
      <c r="K8536" s="35">
        <v>-2.5774214979932166</v>
      </c>
      <c r="L8536" s="35">
        <v>0</v>
      </c>
      <c r="M8536" s="35">
        <v>0</v>
      </c>
      <c r="N8536" s="35">
        <v>0</v>
      </c>
      <c r="O8536" s="35">
        <v>0</v>
      </c>
      <c r="P8536" s="36">
        <v>12</v>
      </c>
      <c r="Q8536" s="37">
        <v>86</v>
      </c>
      <c r="R8536" s="36">
        <v>13</v>
      </c>
      <c r="S8536" s="39">
        <f t="shared" si="299"/>
        <v>86</v>
      </c>
      <c r="T8536" s="34" t="s">
        <v>50</v>
      </c>
      <c r="U8536" s="12">
        <f>EXP((alpha+(beta/speed))+(ceta*LN(speed)))</f>
        <v>7.8101673324433536</v>
      </c>
      <c r="V8536" s="8">
        <f t="shared" si="300"/>
        <v>86</v>
      </c>
    </row>
    <row r="8537" spans="1:22">
      <c r="A8537" s="34" t="s">
        <v>19</v>
      </c>
      <c r="B8537" s="34" t="s">
        <v>74</v>
      </c>
      <c r="C8537" s="5" t="s">
        <v>173</v>
      </c>
      <c r="D8537" s="35" t="s">
        <v>84</v>
      </c>
      <c r="E8537" s="36" t="s">
        <v>15</v>
      </c>
      <c r="F8537" s="37">
        <v>0</v>
      </c>
      <c r="G8537" s="38">
        <v>-0.04</v>
      </c>
      <c r="H8537" s="34">
        <v>0.99306610999400391</v>
      </c>
      <c r="I8537" s="35">
        <v>6.8595285151574377</v>
      </c>
      <c r="J8537" s="35">
        <v>-11.35744041130944</v>
      </c>
      <c r="K8537" s="35">
        <v>-1.7999062140168243</v>
      </c>
      <c r="L8537" s="35">
        <v>0</v>
      </c>
      <c r="M8537" s="35">
        <v>0</v>
      </c>
      <c r="N8537" s="35">
        <v>0</v>
      </c>
      <c r="O8537" s="35">
        <v>0</v>
      </c>
      <c r="P8537" s="36">
        <v>12</v>
      </c>
      <c r="Q8537" s="37">
        <v>86</v>
      </c>
      <c r="R8537" s="36">
        <v>13</v>
      </c>
      <c r="S8537" s="39">
        <f t="shared" si="299"/>
        <v>86</v>
      </c>
      <c r="T8537" s="34" t="s">
        <v>50</v>
      </c>
      <c r="U8537" s="12">
        <f>EXP((alpha+(beta/speed))+(ceta*LN(speed)))</f>
        <v>0.27528671530021559</v>
      </c>
      <c r="V8537" s="8">
        <f t="shared" si="300"/>
        <v>86</v>
      </c>
    </row>
    <row r="8538" spans="1:22">
      <c r="A8538" s="34" t="s">
        <v>19</v>
      </c>
      <c r="B8538" s="34" t="s">
        <v>74</v>
      </c>
      <c r="C8538" s="5" t="s">
        <v>173</v>
      </c>
      <c r="D8538" s="35" t="s">
        <v>84</v>
      </c>
      <c r="E8538" s="36" t="s">
        <v>16</v>
      </c>
      <c r="F8538" s="37">
        <v>0</v>
      </c>
      <c r="G8538" s="38">
        <v>-0.04</v>
      </c>
      <c r="H8538" s="34">
        <v>0.98266017866323019</v>
      </c>
      <c r="I8538" s="35">
        <v>62.548799136839726</v>
      </c>
      <c r="J8538" s="35">
        <v>0.97474353510173228</v>
      </c>
      <c r="K8538" s="35">
        <v>-0.60533359884388593</v>
      </c>
      <c r="L8538" s="35">
        <v>0</v>
      </c>
      <c r="M8538" s="35">
        <v>0</v>
      </c>
      <c r="N8538" s="35">
        <v>0</v>
      </c>
      <c r="O8538" s="35">
        <v>0</v>
      </c>
      <c r="P8538" s="36">
        <v>12</v>
      </c>
      <c r="Q8538" s="37">
        <v>86</v>
      </c>
      <c r="R8538" s="36">
        <v>0</v>
      </c>
      <c r="S8538" s="39">
        <f t="shared" si="299"/>
        <v>86</v>
      </c>
      <c r="T8538" s="34" t="s">
        <v>29</v>
      </c>
      <c r="U8538" s="12">
        <f>((alpha*(beta^speed))*(speed^ceta))</f>
        <v>0.46749107438509141</v>
      </c>
      <c r="V8538" s="8">
        <f t="shared" si="300"/>
        <v>86</v>
      </c>
    </row>
    <row r="8539" spans="1:22">
      <c r="A8539" s="34" t="s">
        <v>19</v>
      </c>
      <c r="B8539" s="34" t="s">
        <v>74</v>
      </c>
      <c r="C8539" s="5" t="s">
        <v>173</v>
      </c>
      <c r="D8539" s="35" t="s">
        <v>84</v>
      </c>
      <c r="E8539" s="36" t="s">
        <v>14</v>
      </c>
      <c r="F8539" s="37">
        <v>0</v>
      </c>
      <c r="G8539" s="38">
        <v>-0.04</v>
      </c>
      <c r="H8539" s="34">
        <v>0.99560331001270075</v>
      </c>
      <c r="I8539" s="35">
        <v>6.6770304685531787E-2</v>
      </c>
      <c r="J8539" s="35">
        <v>3.7537571993210068E-2</v>
      </c>
      <c r="K8539" s="35">
        <v>5.6415038106289546E-4</v>
      </c>
      <c r="L8539" s="35">
        <v>0</v>
      </c>
      <c r="M8539" s="35">
        <v>0</v>
      </c>
      <c r="N8539" s="35">
        <v>0</v>
      </c>
      <c r="O8539" s="35">
        <v>0</v>
      </c>
      <c r="P8539" s="36">
        <v>12</v>
      </c>
      <c r="Q8539" s="37">
        <v>86</v>
      </c>
      <c r="R8539" s="36">
        <v>5</v>
      </c>
      <c r="S8539" s="39">
        <f t="shared" si="299"/>
        <v>86</v>
      </c>
      <c r="T8539" s="34" t="s">
        <v>36</v>
      </c>
      <c r="U8539" s="12">
        <f>(1/(((ceta*(speed^2))+(beta*speed))+alpha))</f>
        <v>0.13391438401665201</v>
      </c>
      <c r="V8539" s="8">
        <f t="shared" si="300"/>
        <v>86</v>
      </c>
    </row>
    <row r="8540" spans="1:22">
      <c r="A8540" s="34" t="s">
        <v>19</v>
      </c>
      <c r="B8540" s="34" t="s">
        <v>74</v>
      </c>
      <c r="C8540" s="5" t="s">
        <v>173</v>
      </c>
      <c r="D8540" s="35" t="s">
        <v>84</v>
      </c>
      <c r="E8540" s="36" t="s">
        <v>18</v>
      </c>
      <c r="F8540" s="37">
        <v>0</v>
      </c>
      <c r="G8540" s="38">
        <v>-0.04</v>
      </c>
      <c r="H8540" s="34">
        <v>0.99540889415022715</v>
      </c>
      <c r="I8540" s="35">
        <v>0.36682111207386742</v>
      </c>
      <c r="J8540" s="35">
        <v>3.692113452730468E-2</v>
      </c>
      <c r="K8540" s="35">
        <v>1.2714963608793799</v>
      </c>
      <c r="L8540" s="35">
        <v>0</v>
      </c>
      <c r="M8540" s="35">
        <v>0</v>
      </c>
      <c r="N8540" s="35">
        <v>0</v>
      </c>
      <c r="O8540" s="35">
        <v>0</v>
      </c>
      <c r="P8540" s="36">
        <v>12</v>
      </c>
      <c r="Q8540" s="37">
        <v>86</v>
      </c>
      <c r="R8540" s="36">
        <v>6</v>
      </c>
      <c r="S8540" s="39">
        <f t="shared" si="299"/>
        <v>86</v>
      </c>
      <c r="T8540" s="34" t="s">
        <v>37</v>
      </c>
      <c r="U8540" s="12">
        <f>(1/(alpha+(beta*(speed^ceta))))</f>
        <v>9.0844431719437388E-2</v>
      </c>
      <c r="V8540" s="8">
        <f t="shared" si="300"/>
        <v>86</v>
      </c>
    </row>
    <row r="8541" spans="1:22">
      <c r="A8541" s="34" t="s">
        <v>19</v>
      </c>
      <c r="B8541" s="34" t="s">
        <v>74</v>
      </c>
      <c r="C8541" s="5" t="s">
        <v>173</v>
      </c>
      <c r="D8541" s="35" t="s">
        <v>84</v>
      </c>
      <c r="E8541" s="36" t="s">
        <v>17</v>
      </c>
      <c r="F8541" s="37">
        <v>0</v>
      </c>
      <c r="G8541" s="38">
        <v>-0.04</v>
      </c>
      <c r="H8541" s="34">
        <v>0.98705858694352411</v>
      </c>
      <c r="I8541" s="35">
        <v>2302.9051406511107</v>
      </c>
      <c r="J8541" s="35">
        <v>0.97213072290494495</v>
      </c>
      <c r="K8541" s="35">
        <v>-0.638343725141299</v>
      </c>
      <c r="L8541" s="35">
        <v>0</v>
      </c>
      <c r="M8541" s="35">
        <v>0</v>
      </c>
      <c r="N8541" s="35">
        <v>0</v>
      </c>
      <c r="O8541" s="35">
        <v>0</v>
      </c>
      <c r="P8541" s="36">
        <v>12</v>
      </c>
      <c r="Q8541" s="37">
        <v>86</v>
      </c>
      <c r="R8541" s="36">
        <v>0</v>
      </c>
      <c r="S8541" s="39">
        <f t="shared" si="299"/>
        <v>86</v>
      </c>
      <c r="T8541" s="34" t="s">
        <v>29</v>
      </c>
      <c r="U8541" s="12">
        <f>((alpha*(beta^speed))*(speed^ceta))</f>
        <v>11.795669765927087</v>
      </c>
      <c r="V8541" s="8">
        <f t="shared" si="300"/>
        <v>86</v>
      </c>
    </row>
    <row r="8542" spans="1:22">
      <c r="A8542" s="34" t="s">
        <v>19</v>
      </c>
      <c r="B8542" s="34" t="s">
        <v>74</v>
      </c>
      <c r="C8542" s="5" t="s">
        <v>173</v>
      </c>
      <c r="D8542" s="35" t="s">
        <v>84</v>
      </c>
      <c r="E8542" s="36" t="s">
        <v>15</v>
      </c>
      <c r="F8542" s="37">
        <v>50</v>
      </c>
      <c r="G8542" s="38">
        <v>-0.04</v>
      </c>
      <c r="H8542" s="34">
        <v>0.98872456452248725</v>
      </c>
      <c r="I8542" s="35">
        <v>7.6920008878912798</v>
      </c>
      <c r="J8542" s="35">
        <v>-16.139467704477031</v>
      </c>
      <c r="K8542" s="35">
        <v>-1.9888317878535551</v>
      </c>
      <c r="L8542" s="35">
        <v>0</v>
      </c>
      <c r="M8542" s="35">
        <v>0</v>
      </c>
      <c r="N8542" s="35">
        <v>0</v>
      </c>
      <c r="O8542" s="35">
        <v>0</v>
      </c>
      <c r="P8542" s="36">
        <v>12</v>
      </c>
      <c r="Q8542" s="37">
        <v>86</v>
      </c>
      <c r="R8542" s="36">
        <v>13</v>
      </c>
      <c r="S8542" s="39">
        <f t="shared" si="299"/>
        <v>86</v>
      </c>
      <c r="T8542" s="34" t="s">
        <v>50</v>
      </c>
      <c r="U8542" s="12">
        <f>EXP((alpha+(beta/speed))+(ceta*LN(speed)))</f>
        <v>0.25804666504227419</v>
      </c>
      <c r="V8542" s="8">
        <f t="shared" si="300"/>
        <v>86</v>
      </c>
    </row>
    <row r="8543" spans="1:22">
      <c r="A8543" s="34" t="s">
        <v>19</v>
      </c>
      <c r="B8543" s="34" t="s">
        <v>74</v>
      </c>
      <c r="C8543" s="5" t="s">
        <v>173</v>
      </c>
      <c r="D8543" s="35" t="s">
        <v>84</v>
      </c>
      <c r="E8543" s="36" t="s">
        <v>16</v>
      </c>
      <c r="F8543" s="37">
        <v>50</v>
      </c>
      <c r="G8543" s="38">
        <v>-0.04</v>
      </c>
      <c r="H8543" s="34">
        <v>0.96892652756604747</v>
      </c>
      <c r="I8543" s="35">
        <v>-1.569383023561018</v>
      </c>
      <c r="J8543" s="35">
        <v>24.184365482007436</v>
      </c>
      <c r="K8543" s="35">
        <v>3.1133558151394305</v>
      </c>
      <c r="L8543" s="35">
        <v>1.2879980899872754</v>
      </c>
      <c r="M8543" s="35">
        <v>-1.9176758863348423E-3</v>
      </c>
      <c r="N8543" s="35">
        <v>0</v>
      </c>
      <c r="O8543" s="35">
        <v>0</v>
      </c>
      <c r="P8543" s="36">
        <v>12</v>
      </c>
      <c r="Q8543" s="37">
        <v>86</v>
      </c>
      <c r="R8543" s="36">
        <v>10</v>
      </c>
      <c r="S8543" s="39">
        <f t="shared" si="299"/>
        <v>86</v>
      </c>
      <c r="T8543" s="34" t="s">
        <v>44</v>
      </c>
      <c r="U8543" s="12">
        <f>(alpha+(beta/(1+EXP((((-1)*ceta)+(delta*LN(speed)))+(epsilon*speed)))))</f>
        <v>0.33608043562528911</v>
      </c>
      <c r="V8543" s="8">
        <f t="shared" si="300"/>
        <v>86</v>
      </c>
    </row>
    <row r="8544" spans="1:22">
      <c r="A8544" s="34" t="s">
        <v>19</v>
      </c>
      <c r="B8544" s="34" t="s">
        <v>74</v>
      </c>
      <c r="C8544" s="5" t="s">
        <v>173</v>
      </c>
      <c r="D8544" s="35" t="s">
        <v>84</v>
      </c>
      <c r="E8544" s="36" t="s">
        <v>14</v>
      </c>
      <c r="F8544" s="37">
        <v>50</v>
      </c>
      <c r="G8544" s="38">
        <v>-0.04</v>
      </c>
      <c r="H8544" s="34">
        <v>0.99613939324802458</v>
      </c>
      <c r="I8544" s="35">
        <v>5.6968408331087184E-2</v>
      </c>
      <c r="J8544" s="35">
        <v>18.260314752476543</v>
      </c>
      <c r="K8544" s="35">
        <v>0.18188948492787849</v>
      </c>
      <c r="L8544" s="35">
        <v>0.95278870423370932</v>
      </c>
      <c r="M8544" s="35">
        <v>1.7484244757998063E-2</v>
      </c>
      <c r="N8544" s="35">
        <v>0</v>
      </c>
      <c r="O8544" s="35">
        <v>0</v>
      </c>
      <c r="P8544" s="36">
        <v>12</v>
      </c>
      <c r="Q8544" s="37">
        <v>86</v>
      </c>
      <c r="R8544" s="36">
        <v>10</v>
      </c>
      <c r="S8544" s="39">
        <f t="shared" si="299"/>
        <v>86</v>
      </c>
      <c r="T8544" s="34" t="s">
        <v>44</v>
      </c>
      <c r="U8544" s="12">
        <f>(alpha+(beta/(1+EXP((((-1)*ceta)+(delta*LN(speed)))+(epsilon*speed)))))</f>
        <v>0.12657497077078544</v>
      </c>
      <c r="V8544" s="8">
        <f t="shared" si="300"/>
        <v>86</v>
      </c>
    </row>
    <row r="8545" spans="1:22">
      <c r="A8545" s="34" t="s">
        <v>19</v>
      </c>
      <c r="B8545" s="34" t="s">
        <v>74</v>
      </c>
      <c r="C8545" s="5" t="s">
        <v>173</v>
      </c>
      <c r="D8545" s="35" t="s">
        <v>84</v>
      </c>
      <c r="E8545" s="36" t="s">
        <v>18</v>
      </c>
      <c r="F8545" s="37">
        <v>50</v>
      </c>
      <c r="G8545" s="38">
        <v>-0.04</v>
      </c>
      <c r="H8545" s="34">
        <v>0.99272938638648778</v>
      </c>
      <c r="I8545" s="35">
        <v>3.9589966854496272</v>
      </c>
      <c r="J8545" s="35">
        <v>-8.1771828247280567</v>
      </c>
      <c r="K8545" s="35">
        <v>-1.4104524709248785</v>
      </c>
      <c r="L8545" s="35">
        <v>0</v>
      </c>
      <c r="M8545" s="35">
        <v>0</v>
      </c>
      <c r="N8545" s="35">
        <v>0</v>
      </c>
      <c r="O8545" s="35">
        <v>0</v>
      </c>
      <c r="P8545" s="36">
        <v>12</v>
      </c>
      <c r="Q8545" s="37">
        <v>86</v>
      </c>
      <c r="R8545" s="36">
        <v>13</v>
      </c>
      <c r="S8545" s="39">
        <f t="shared" si="299"/>
        <v>86</v>
      </c>
      <c r="T8545" s="34" t="s">
        <v>50</v>
      </c>
      <c r="U8545" s="12">
        <f>EXP((alpha+(beta/speed))+(ceta*LN(speed)))</f>
        <v>8.9034442820927734E-2</v>
      </c>
      <c r="V8545" s="8">
        <f t="shared" si="300"/>
        <v>86</v>
      </c>
    </row>
    <row r="8546" spans="1:22">
      <c r="A8546" s="34" t="s">
        <v>19</v>
      </c>
      <c r="B8546" s="34" t="s">
        <v>74</v>
      </c>
      <c r="C8546" s="5" t="s">
        <v>173</v>
      </c>
      <c r="D8546" s="35" t="s">
        <v>84</v>
      </c>
      <c r="E8546" s="36" t="s">
        <v>17</v>
      </c>
      <c r="F8546" s="37">
        <v>50</v>
      </c>
      <c r="G8546" s="38">
        <v>-0.04</v>
      </c>
      <c r="H8546" s="34">
        <v>0.97997223134157896</v>
      </c>
      <c r="I8546" s="35">
        <v>1618.047198393333</v>
      </c>
      <c r="J8546" s="35">
        <v>0.96695435161236576</v>
      </c>
      <c r="K8546" s="35">
        <v>-0.47620394905910557</v>
      </c>
      <c r="L8546" s="35">
        <v>0</v>
      </c>
      <c r="M8546" s="35">
        <v>0</v>
      </c>
      <c r="N8546" s="35">
        <v>0</v>
      </c>
      <c r="O8546" s="35">
        <v>0</v>
      </c>
      <c r="P8546" s="36">
        <v>12</v>
      </c>
      <c r="Q8546" s="37">
        <v>86</v>
      </c>
      <c r="R8546" s="36">
        <v>0</v>
      </c>
      <c r="S8546" s="39">
        <f t="shared" si="299"/>
        <v>86</v>
      </c>
      <c r="T8546" s="34" t="s">
        <v>29</v>
      </c>
      <c r="U8546" s="12">
        <f>((alpha*(beta^speed))*(speed^ceta))</f>
        <v>10.781743458470704</v>
      </c>
      <c r="V8546" s="8">
        <f t="shared" si="300"/>
        <v>86</v>
      </c>
    </row>
    <row r="8547" spans="1:22">
      <c r="A8547" s="34" t="s">
        <v>19</v>
      </c>
      <c r="B8547" s="34" t="s">
        <v>74</v>
      </c>
      <c r="C8547" s="5" t="s">
        <v>173</v>
      </c>
      <c r="D8547" s="35" t="s">
        <v>84</v>
      </c>
      <c r="E8547" s="36" t="s">
        <v>15</v>
      </c>
      <c r="F8547" s="37">
        <v>100</v>
      </c>
      <c r="G8547" s="38">
        <v>-0.04</v>
      </c>
      <c r="H8547" s="34">
        <v>0.98376826139395079</v>
      </c>
      <c r="I8547" s="35">
        <v>8.2924288310111454</v>
      </c>
      <c r="J8547" s="35">
        <v>-18.937129768002873</v>
      </c>
      <c r="K8547" s="35">
        <v>-2.1172170851304997</v>
      </c>
      <c r="L8547" s="35">
        <v>0</v>
      </c>
      <c r="M8547" s="35">
        <v>0</v>
      </c>
      <c r="N8547" s="35">
        <v>0</v>
      </c>
      <c r="O8547" s="35">
        <v>0</v>
      </c>
      <c r="P8547" s="36">
        <v>12</v>
      </c>
      <c r="Q8547" s="37">
        <v>86</v>
      </c>
      <c r="R8547" s="36">
        <v>13</v>
      </c>
      <c r="S8547" s="39">
        <f t="shared" si="299"/>
        <v>86</v>
      </c>
      <c r="T8547" s="34" t="s">
        <v>50</v>
      </c>
      <c r="U8547" s="12">
        <f>EXP((alpha+(beta/speed))+(ceta*LN(speed)))</f>
        <v>0.2570227822649489</v>
      </c>
      <c r="V8547" s="8">
        <f t="shared" si="300"/>
        <v>86</v>
      </c>
    </row>
    <row r="8548" spans="1:22">
      <c r="A8548" s="34" t="s">
        <v>19</v>
      </c>
      <c r="B8548" s="34" t="s">
        <v>74</v>
      </c>
      <c r="C8548" s="5" t="s">
        <v>173</v>
      </c>
      <c r="D8548" s="35" t="s">
        <v>84</v>
      </c>
      <c r="E8548" s="36" t="s">
        <v>16</v>
      </c>
      <c r="F8548" s="37">
        <v>100</v>
      </c>
      <c r="G8548" s="38">
        <v>-0.04</v>
      </c>
      <c r="H8548" s="34">
        <v>0.95330539260424074</v>
      </c>
      <c r="I8548" s="35">
        <v>-1.6246888589489976</v>
      </c>
      <c r="J8548" s="35">
        <v>19.036079119205997</v>
      </c>
      <c r="K8548" s="35">
        <v>4.1633848441171821</v>
      </c>
      <c r="L8548" s="35">
        <v>1.4775420653062827</v>
      </c>
      <c r="M8548" s="35">
        <v>-3.0504549793176354E-3</v>
      </c>
      <c r="N8548" s="35">
        <v>0</v>
      </c>
      <c r="O8548" s="35">
        <v>0</v>
      </c>
      <c r="P8548" s="36">
        <v>12</v>
      </c>
      <c r="Q8548" s="37">
        <v>86</v>
      </c>
      <c r="R8548" s="36">
        <v>10</v>
      </c>
      <c r="S8548" s="39">
        <f t="shared" si="299"/>
        <v>86</v>
      </c>
      <c r="T8548" s="34" t="s">
        <v>44</v>
      </c>
      <c r="U8548" s="12">
        <f>(alpha+(beta/(1+EXP((((-1)*ceta)+(delta*LN(speed)))+(epsilon*speed)))))</f>
        <v>0.35114300015262701</v>
      </c>
      <c r="V8548" s="8">
        <f t="shared" si="300"/>
        <v>86</v>
      </c>
    </row>
    <row r="8549" spans="1:22">
      <c r="A8549" s="34" t="s">
        <v>19</v>
      </c>
      <c r="B8549" s="34" t="s">
        <v>74</v>
      </c>
      <c r="C8549" s="5" t="s">
        <v>173</v>
      </c>
      <c r="D8549" s="35" t="s">
        <v>84</v>
      </c>
      <c r="E8549" s="36" t="s">
        <v>14</v>
      </c>
      <c r="F8549" s="37">
        <v>100</v>
      </c>
      <c r="G8549" s="38">
        <v>-0.04</v>
      </c>
      <c r="H8549" s="34">
        <v>0.99616549039642199</v>
      </c>
      <c r="I8549" s="35">
        <v>5.8905856073362788E-2</v>
      </c>
      <c r="J8549" s="35">
        <v>20.286015753396612</v>
      </c>
      <c r="K8549" s="35">
        <v>4.4137598517770132E-2</v>
      </c>
      <c r="L8549" s="35">
        <v>0.96015447105081453</v>
      </c>
      <c r="M8549" s="35">
        <v>1.7462825860399878E-2</v>
      </c>
      <c r="N8549" s="35">
        <v>0</v>
      </c>
      <c r="O8549" s="35">
        <v>0</v>
      </c>
      <c r="P8549" s="36">
        <v>12</v>
      </c>
      <c r="Q8549" s="37">
        <v>86</v>
      </c>
      <c r="R8549" s="36">
        <v>10</v>
      </c>
      <c r="S8549" s="39">
        <f t="shared" si="299"/>
        <v>86</v>
      </c>
      <c r="T8549" s="34" t="s">
        <v>44</v>
      </c>
      <c r="U8549" s="12">
        <f>(alpha+(beta/(1+EXP((((-1)*ceta)+(delta*LN(speed)))+(epsilon*speed)))))</f>
        <v>0.1242673268274071</v>
      </c>
      <c r="V8549" s="8">
        <f t="shared" si="300"/>
        <v>86</v>
      </c>
    </row>
    <row r="8550" spans="1:22">
      <c r="A8550" s="34" t="s">
        <v>19</v>
      </c>
      <c r="B8550" s="34" t="s">
        <v>74</v>
      </c>
      <c r="C8550" s="5" t="s">
        <v>173</v>
      </c>
      <c r="D8550" s="35" t="s">
        <v>84</v>
      </c>
      <c r="E8550" s="36" t="s">
        <v>18</v>
      </c>
      <c r="F8550" s="37">
        <v>100</v>
      </c>
      <c r="G8550" s="38">
        <v>-0.04</v>
      </c>
      <c r="H8550" s="34">
        <v>0.98966896813963356</v>
      </c>
      <c r="I8550" s="35">
        <v>4.4464067178656066</v>
      </c>
      <c r="J8550" s="35">
        <v>-10.52006619481622</v>
      </c>
      <c r="K8550" s="35">
        <v>-1.5139312895135215</v>
      </c>
      <c r="L8550" s="35">
        <v>0</v>
      </c>
      <c r="M8550" s="35">
        <v>0</v>
      </c>
      <c r="N8550" s="35">
        <v>0</v>
      </c>
      <c r="O8550" s="35">
        <v>0</v>
      </c>
      <c r="P8550" s="36">
        <v>12</v>
      </c>
      <c r="Q8550" s="37">
        <v>86</v>
      </c>
      <c r="R8550" s="36">
        <v>13</v>
      </c>
      <c r="S8550" s="39">
        <f t="shared" si="299"/>
        <v>86</v>
      </c>
      <c r="T8550" s="34" t="s">
        <v>50</v>
      </c>
      <c r="U8550" s="12">
        <f>EXP((alpha+(beta/speed))+(ceta*LN(speed)))</f>
        <v>8.896650046327384E-2</v>
      </c>
      <c r="V8550" s="8">
        <f t="shared" si="300"/>
        <v>86</v>
      </c>
    </row>
    <row r="8551" spans="1:22">
      <c r="A8551" s="34" t="s">
        <v>19</v>
      </c>
      <c r="B8551" s="34" t="s">
        <v>74</v>
      </c>
      <c r="C8551" s="5" t="s">
        <v>173</v>
      </c>
      <c r="D8551" s="35" t="s">
        <v>84</v>
      </c>
      <c r="E8551" s="36" t="s">
        <v>17</v>
      </c>
      <c r="F8551" s="37">
        <v>100</v>
      </c>
      <c r="G8551" s="38">
        <v>-0.04</v>
      </c>
      <c r="H8551" s="34">
        <v>0.97128749389727365</v>
      </c>
      <c r="I8551" s="35">
        <v>1230.5067714060469</v>
      </c>
      <c r="J8551" s="35">
        <v>0.96363163956592124</v>
      </c>
      <c r="K8551" s="35">
        <v>-0.34599110854481907</v>
      </c>
      <c r="L8551" s="35">
        <v>0</v>
      </c>
      <c r="M8551" s="35">
        <v>0</v>
      </c>
      <c r="N8551" s="35">
        <v>0</v>
      </c>
      <c r="O8551" s="35">
        <v>0</v>
      </c>
      <c r="P8551" s="36">
        <v>12</v>
      </c>
      <c r="Q8551" s="37">
        <v>86</v>
      </c>
      <c r="R8551" s="36">
        <v>0</v>
      </c>
      <c r="S8551" s="39">
        <f t="shared" si="299"/>
        <v>86</v>
      </c>
      <c r="T8551" s="34" t="s">
        <v>29</v>
      </c>
      <c r="U8551" s="12">
        <f>((alpha*(beta^speed))*(speed^ceta))</f>
        <v>10.892188134285162</v>
      </c>
      <c r="V8551" s="8">
        <f t="shared" si="300"/>
        <v>86</v>
      </c>
    </row>
    <row r="8552" spans="1:22">
      <c r="A8552" s="34" t="s">
        <v>19</v>
      </c>
      <c r="B8552" s="34" t="s">
        <v>74</v>
      </c>
      <c r="C8552" s="5" t="s">
        <v>173</v>
      </c>
      <c r="D8552" s="35" t="s">
        <v>84</v>
      </c>
      <c r="E8552" s="36" t="s">
        <v>15</v>
      </c>
      <c r="F8552" s="37">
        <v>0</v>
      </c>
      <c r="G8552" s="38">
        <v>-0.02</v>
      </c>
      <c r="H8552" s="34">
        <v>0.99380251338530023</v>
      </c>
      <c r="I8552" s="35">
        <v>0.81154192019482019</v>
      </c>
      <c r="J8552" s="35">
        <v>57.400265176368947</v>
      </c>
      <c r="K8552" s="35">
        <v>-0.86841611757340043</v>
      </c>
      <c r="L8552" s="35">
        <v>0.42784286100535113</v>
      </c>
      <c r="M8552" s="35">
        <v>5.4132206044364826E-2</v>
      </c>
      <c r="N8552" s="35">
        <v>0</v>
      </c>
      <c r="O8552" s="35">
        <v>0</v>
      </c>
      <c r="P8552" s="36">
        <v>12</v>
      </c>
      <c r="Q8552" s="37">
        <v>86</v>
      </c>
      <c r="R8552" s="36">
        <v>10</v>
      </c>
      <c r="S8552" s="39">
        <f t="shared" si="299"/>
        <v>86</v>
      </c>
      <c r="T8552" s="34" t="s">
        <v>44</v>
      </c>
      <c r="U8552" s="12">
        <f>(alpha+(beta/(1+EXP((((-1)*ceta)+(delta*LN(speed)))+(epsilon*speed)))))</f>
        <v>0.84558628063449737</v>
      </c>
      <c r="V8552" s="8">
        <f t="shared" si="300"/>
        <v>86</v>
      </c>
    </row>
    <row r="8553" spans="1:22">
      <c r="A8553" s="34" t="s">
        <v>19</v>
      </c>
      <c r="B8553" s="34" t="s">
        <v>74</v>
      </c>
      <c r="C8553" s="5" t="s">
        <v>173</v>
      </c>
      <c r="D8553" s="35" t="s">
        <v>84</v>
      </c>
      <c r="E8553" s="36" t="s">
        <v>16</v>
      </c>
      <c r="F8553" s="37">
        <v>0</v>
      </c>
      <c r="G8553" s="38">
        <v>-0.02</v>
      </c>
      <c r="H8553" s="34">
        <v>0.98032920358855602</v>
      </c>
      <c r="I8553" s="35">
        <v>-0.78597760425235397</v>
      </c>
      <c r="J8553" s="35">
        <v>156.76182557019368</v>
      </c>
      <c r="K8553" s="35">
        <v>-0.21440400393020664</v>
      </c>
      <c r="L8553" s="35">
        <v>0.82411346948134367</v>
      </c>
      <c r="M8553" s="35">
        <v>1.9256582057963795E-3</v>
      </c>
      <c r="N8553" s="35">
        <v>0</v>
      </c>
      <c r="O8553" s="35">
        <v>0</v>
      </c>
      <c r="P8553" s="36">
        <v>12</v>
      </c>
      <c r="Q8553" s="37">
        <v>86</v>
      </c>
      <c r="R8553" s="36">
        <v>10</v>
      </c>
      <c r="S8553" s="39">
        <f t="shared" si="299"/>
        <v>86</v>
      </c>
      <c r="T8553" s="34" t="s">
        <v>44</v>
      </c>
      <c r="U8553" s="12">
        <f>(alpha+(beta/(1+EXP((((-1)*ceta)+(delta*LN(speed)))+(epsilon*speed)))))</f>
        <v>1.8960482743348148</v>
      </c>
      <c r="V8553" s="8">
        <f t="shared" si="300"/>
        <v>86</v>
      </c>
    </row>
    <row r="8554" spans="1:22">
      <c r="A8554" s="34" t="s">
        <v>19</v>
      </c>
      <c r="B8554" s="34" t="s">
        <v>74</v>
      </c>
      <c r="C8554" s="5" t="s">
        <v>173</v>
      </c>
      <c r="D8554" s="35" t="s">
        <v>84</v>
      </c>
      <c r="E8554" s="36" t="s">
        <v>14</v>
      </c>
      <c r="F8554" s="37">
        <v>0</v>
      </c>
      <c r="G8554" s="38">
        <v>-0.02</v>
      </c>
      <c r="H8554" s="34">
        <v>0.99634927881189672</v>
      </c>
      <c r="I8554" s="35">
        <v>30.046368256351258</v>
      </c>
      <c r="J8554" s="35">
        <v>1.003084850056853</v>
      </c>
      <c r="K8554" s="35">
        <v>-1.1241195472218302</v>
      </c>
      <c r="L8554" s="35">
        <v>0</v>
      </c>
      <c r="M8554" s="35">
        <v>0</v>
      </c>
      <c r="N8554" s="35">
        <v>0</v>
      </c>
      <c r="O8554" s="35">
        <v>0</v>
      </c>
      <c r="P8554" s="36">
        <v>12</v>
      </c>
      <c r="Q8554" s="37">
        <v>86</v>
      </c>
      <c r="R8554" s="36">
        <v>0</v>
      </c>
      <c r="S8554" s="39">
        <f t="shared" si="299"/>
        <v>86</v>
      </c>
      <c r="T8554" s="34" t="s">
        <v>29</v>
      </c>
      <c r="U8554" s="12">
        <f>((alpha*(beta^speed))*(speed^ceta))</f>
        <v>0.2619534860223045</v>
      </c>
      <c r="V8554" s="8">
        <f t="shared" si="300"/>
        <v>86</v>
      </c>
    </row>
    <row r="8555" spans="1:22">
      <c r="A8555" s="34" t="s">
        <v>19</v>
      </c>
      <c r="B8555" s="34" t="s">
        <v>74</v>
      </c>
      <c r="C8555" s="5" t="s">
        <v>173</v>
      </c>
      <c r="D8555" s="35" t="s">
        <v>84</v>
      </c>
      <c r="E8555" s="36" t="s">
        <v>18</v>
      </c>
      <c r="F8555" s="37">
        <v>0</v>
      </c>
      <c r="G8555" s="38">
        <v>-0.02</v>
      </c>
      <c r="H8555" s="34">
        <v>0.99609455357585164</v>
      </c>
      <c r="I8555" s="35">
        <v>0.13244374669828565</v>
      </c>
      <c r="J8555" s="35">
        <v>-4.0788533169477299</v>
      </c>
      <c r="K8555" s="35">
        <v>0.42771932034915372</v>
      </c>
      <c r="L8555" s="35">
        <v>0.55517392899404172</v>
      </c>
      <c r="M8555" s="35">
        <v>0</v>
      </c>
      <c r="N8555" s="35">
        <v>0</v>
      </c>
      <c r="O8555" s="35">
        <v>0</v>
      </c>
      <c r="P8555" s="36">
        <v>12</v>
      </c>
      <c r="Q8555" s="37">
        <v>86</v>
      </c>
      <c r="R8555" s="36">
        <v>8</v>
      </c>
      <c r="S8555" s="39">
        <f t="shared" si="299"/>
        <v>86</v>
      </c>
      <c r="T8555" s="34" t="s">
        <v>40</v>
      </c>
      <c r="U8555" s="12">
        <f>(alpha-(beta*EXP(((-1)*ceta)*(speed^delta))))</f>
        <v>0.15802875167659097</v>
      </c>
      <c r="V8555" s="8">
        <f t="shared" si="300"/>
        <v>86</v>
      </c>
    </row>
    <row r="8556" spans="1:22">
      <c r="A8556" s="34" t="s">
        <v>19</v>
      </c>
      <c r="B8556" s="34" t="s">
        <v>74</v>
      </c>
      <c r="C8556" s="5" t="s">
        <v>173</v>
      </c>
      <c r="D8556" s="35" t="s">
        <v>84</v>
      </c>
      <c r="E8556" s="36" t="s">
        <v>17</v>
      </c>
      <c r="F8556" s="37">
        <v>0</v>
      </c>
      <c r="G8556" s="38">
        <v>-0.02</v>
      </c>
      <c r="H8556" s="34">
        <v>0.98878796376269673</v>
      </c>
      <c r="I8556" s="35">
        <v>9.4057293143641125</v>
      </c>
      <c r="J8556" s="35">
        <v>-4.1477487722447339</v>
      </c>
      <c r="K8556" s="35">
        <v>-1.2037111634111473</v>
      </c>
      <c r="L8556" s="35">
        <v>0</v>
      </c>
      <c r="M8556" s="35">
        <v>0</v>
      </c>
      <c r="N8556" s="35">
        <v>0</v>
      </c>
      <c r="O8556" s="35">
        <v>0</v>
      </c>
      <c r="P8556" s="36">
        <v>12</v>
      </c>
      <c r="Q8556" s="37">
        <v>86</v>
      </c>
      <c r="R8556" s="36">
        <v>13</v>
      </c>
      <c r="S8556" s="39">
        <f t="shared" si="299"/>
        <v>86</v>
      </c>
      <c r="T8556" s="34" t="s">
        <v>50</v>
      </c>
      <c r="U8556" s="12">
        <f>EXP((alpha+(beta/speed))+(ceta*LN(speed)))</f>
        <v>54.36671506977077</v>
      </c>
      <c r="V8556" s="8">
        <f t="shared" si="300"/>
        <v>86</v>
      </c>
    </row>
    <row r="8557" spans="1:22">
      <c r="A8557" s="34" t="s">
        <v>19</v>
      </c>
      <c r="B8557" s="34" t="s">
        <v>74</v>
      </c>
      <c r="C8557" s="5" t="s">
        <v>173</v>
      </c>
      <c r="D8557" s="35" t="s">
        <v>84</v>
      </c>
      <c r="E8557" s="36" t="s">
        <v>15</v>
      </c>
      <c r="F8557" s="37">
        <v>50</v>
      </c>
      <c r="G8557" s="38">
        <v>-0.02</v>
      </c>
      <c r="H8557" s="34">
        <v>0.98569737860252771</v>
      </c>
      <c r="I8557" s="35">
        <v>0.57082869564987959</v>
      </c>
      <c r="J8557" s="35">
        <v>60.552330754353846</v>
      </c>
      <c r="K8557" s="35">
        <v>-0.83000711721584852</v>
      </c>
      <c r="L8557" s="35">
        <v>0.50602064724981477</v>
      </c>
      <c r="M8557" s="35">
        <v>3.8097470471526229E-2</v>
      </c>
      <c r="N8557" s="35">
        <v>0</v>
      </c>
      <c r="O8557" s="35">
        <v>0</v>
      </c>
      <c r="P8557" s="36">
        <v>12</v>
      </c>
      <c r="Q8557" s="37">
        <v>86</v>
      </c>
      <c r="R8557" s="36">
        <v>10</v>
      </c>
      <c r="S8557" s="39">
        <f t="shared" si="299"/>
        <v>86</v>
      </c>
      <c r="T8557" s="34" t="s">
        <v>44</v>
      </c>
      <c r="U8557" s="12">
        <f>(alpha+(beta/(1+EXP((((-1)*ceta)+(delta*LN(speed)))+(epsilon*speed)))))</f>
        <v>0.67532531776553772</v>
      </c>
      <c r="V8557" s="8">
        <f t="shared" si="300"/>
        <v>86</v>
      </c>
    </row>
    <row r="8558" spans="1:22">
      <c r="A8558" s="34" t="s">
        <v>19</v>
      </c>
      <c r="B8558" s="34" t="s">
        <v>74</v>
      </c>
      <c r="C8558" s="5" t="s">
        <v>173</v>
      </c>
      <c r="D8558" s="35" t="s">
        <v>84</v>
      </c>
      <c r="E8558" s="36" t="s">
        <v>16</v>
      </c>
      <c r="F8558" s="37">
        <v>50</v>
      </c>
      <c r="G8558" s="38">
        <v>-0.02</v>
      </c>
      <c r="H8558" s="34">
        <v>0.96066671413371085</v>
      </c>
      <c r="I8558" s="35">
        <v>-7.2108239859841402E-5</v>
      </c>
      <c r="J8558" s="35">
        <v>1.3074001708037778E-2</v>
      </c>
      <c r="K8558" s="35">
        <v>-0.85463343415623705</v>
      </c>
      <c r="L8558" s="35">
        <v>23.115709167345564</v>
      </c>
      <c r="M8558" s="35">
        <v>0</v>
      </c>
      <c r="N8558" s="35">
        <v>0</v>
      </c>
      <c r="O8558" s="35">
        <v>0</v>
      </c>
      <c r="P8558" s="36">
        <v>12</v>
      </c>
      <c r="Q8558" s="37">
        <v>86</v>
      </c>
      <c r="R8558" s="36">
        <v>14</v>
      </c>
      <c r="S8558" s="39">
        <f t="shared" si="299"/>
        <v>86</v>
      </c>
      <c r="T8558" s="34" t="s">
        <v>51</v>
      </c>
      <c r="U8558" s="12">
        <f>(((alpha*(speed^3))+(beta*(speed^2))+(ceta*speed))+delta)</f>
        <v>0.44767185026529432</v>
      </c>
      <c r="V8558" s="8">
        <f t="shared" si="300"/>
        <v>86</v>
      </c>
    </row>
    <row r="8559" spans="1:22">
      <c r="A8559" s="34" t="s">
        <v>19</v>
      </c>
      <c r="B8559" s="34" t="s">
        <v>74</v>
      </c>
      <c r="C8559" s="5" t="s">
        <v>173</v>
      </c>
      <c r="D8559" s="35" t="s">
        <v>84</v>
      </c>
      <c r="E8559" s="36" t="s">
        <v>14</v>
      </c>
      <c r="F8559" s="37">
        <v>50</v>
      </c>
      <c r="G8559" s="38">
        <v>-0.02</v>
      </c>
      <c r="H8559" s="34">
        <v>0.99686952356794334</v>
      </c>
      <c r="I8559" s="35">
        <v>-2.9947708826748461E-2</v>
      </c>
      <c r="J8559" s="35">
        <v>4.5920918008537571E-2</v>
      </c>
      <c r="K8559" s="35">
        <v>2.1059368767660082E-4</v>
      </c>
      <c r="L8559" s="35">
        <v>0</v>
      </c>
      <c r="M8559" s="35">
        <v>0</v>
      </c>
      <c r="N8559" s="35">
        <v>0</v>
      </c>
      <c r="O8559" s="35">
        <v>0</v>
      </c>
      <c r="P8559" s="36">
        <v>12</v>
      </c>
      <c r="Q8559" s="37">
        <v>86</v>
      </c>
      <c r="R8559" s="36">
        <v>5</v>
      </c>
      <c r="S8559" s="39">
        <f t="shared" si="299"/>
        <v>86</v>
      </c>
      <c r="T8559" s="34" t="s">
        <v>36</v>
      </c>
      <c r="U8559" s="12">
        <f>(1/(((ceta*(speed^2))+(beta*speed))+alpha))</f>
        <v>0.18258830096250397</v>
      </c>
      <c r="V8559" s="8">
        <f t="shared" si="300"/>
        <v>86</v>
      </c>
    </row>
    <row r="8560" spans="1:22">
      <c r="A8560" s="34" t="s">
        <v>19</v>
      </c>
      <c r="B8560" s="34" t="s">
        <v>74</v>
      </c>
      <c r="C8560" s="5" t="s">
        <v>173</v>
      </c>
      <c r="D8560" s="35" t="s">
        <v>84</v>
      </c>
      <c r="E8560" s="36" t="s">
        <v>18</v>
      </c>
      <c r="F8560" s="37">
        <v>50</v>
      </c>
      <c r="G8560" s="38">
        <v>-0.02</v>
      </c>
      <c r="H8560" s="34">
        <v>0.99089084217040169</v>
      </c>
      <c r="I8560" s="35">
        <v>9.7909669145132244E-2</v>
      </c>
      <c r="J8560" s="35">
        <v>-3.352813475702999</v>
      </c>
      <c r="K8560" s="35">
        <v>0.35252306306696052</v>
      </c>
      <c r="L8560" s="35">
        <v>0.56160589241830405</v>
      </c>
      <c r="M8560" s="35">
        <v>0</v>
      </c>
      <c r="N8560" s="35">
        <v>0</v>
      </c>
      <c r="O8560" s="35">
        <v>0</v>
      </c>
      <c r="P8560" s="36">
        <v>12</v>
      </c>
      <c r="Q8560" s="37">
        <v>86</v>
      </c>
      <c r="R8560" s="36">
        <v>8</v>
      </c>
      <c r="S8560" s="39">
        <f t="shared" si="299"/>
        <v>86</v>
      </c>
      <c r="T8560" s="34" t="s">
        <v>40</v>
      </c>
      <c r="U8560" s="12">
        <f>(alpha-(beta*EXP(((-1)*ceta)*(speed^delta))))</f>
        <v>0.1433373264125137</v>
      </c>
      <c r="V8560" s="8">
        <f t="shared" si="300"/>
        <v>86</v>
      </c>
    </row>
    <row r="8561" spans="1:22">
      <c r="A8561" s="34" t="s">
        <v>19</v>
      </c>
      <c r="B8561" s="34" t="s">
        <v>74</v>
      </c>
      <c r="C8561" s="5" t="s">
        <v>173</v>
      </c>
      <c r="D8561" s="35" t="s">
        <v>84</v>
      </c>
      <c r="E8561" s="36" t="s">
        <v>17</v>
      </c>
      <c r="F8561" s="37">
        <v>50</v>
      </c>
      <c r="G8561" s="38">
        <v>-0.02</v>
      </c>
      <c r="H8561" s="34">
        <v>0.97862201544562477</v>
      </c>
      <c r="I8561" s="35">
        <v>2267.7455282147334</v>
      </c>
      <c r="J8561" s="35">
        <v>0.98267500494446824</v>
      </c>
      <c r="K8561" s="35">
        <v>-0.56100414139338928</v>
      </c>
      <c r="L8561" s="35">
        <v>0</v>
      </c>
      <c r="M8561" s="35">
        <v>0</v>
      </c>
      <c r="N8561" s="35">
        <v>0</v>
      </c>
      <c r="O8561" s="35">
        <v>0</v>
      </c>
      <c r="P8561" s="36">
        <v>12</v>
      </c>
      <c r="Q8561" s="37">
        <v>86</v>
      </c>
      <c r="R8561" s="36">
        <v>0</v>
      </c>
      <c r="S8561" s="39">
        <f t="shared" si="299"/>
        <v>86</v>
      </c>
      <c r="T8561" s="34" t="s">
        <v>29</v>
      </c>
      <c r="U8561" s="12">
        <f>((alpha*(beta^speed))*(speed^ceta))</f>
        <v>41.455761946785742</v>
      </c>
      <c r="V8561" s="8">
        <f t="shared" si="300"/>
        <v>86</v>
      </c>
    </row>
    <row r="8562" spans="1:22">
      <c r="A8562" s="34" t="s">
        <v>19</v>
      </c>
      <c r="B8562" s="34" t="s">
        <v>74</v>
      </c>
      <c r="C8562" s="5" t="s">
        <v>173</v>
      </c>
      <c r="D8562" s="35" t="s">
        <v>84</v>
      </c>
      <c r="E8562" s="36" t="s">
        <v>15</v>
      </c>
      <c r="F8562" s="37">
        <v>100</v>
      </c>
      <c r="G8562" s="38">
        <v>-0.02</v>
      </c>
      <c r="H8562" s="34">
        <v>0.97994679927854567</v>
      </c>
      <c r="I8562" s="35">
        <v>-2.5317522162333413E-5</v>
      </c>
      <c r="J8562" s="35">
        <v>4.9618738495495066E-3</v>
      </c>
      <c r="K8562" s="35">
        <v>-0.33226757688327679</v>
      </c>
      <c r="L8562" s="35">
        <v>8.5113150813663658</v>
      </c>
      <c r="M8562" s="35">
        <v>0</v>
      </c>
      <c r="N8562" s="35">
        <v>0</v>
      </c>
      <c r="O8562" s="35">
        <v>0</v>
      </c>
      <c r="P8562" s="36">
        <v>12</v>
      </c>
      <c r="Q8562" s="37">
        <v>86</v>
      </c>
      <c r="R8562" s="36">
        <v>14</v>
      </c>
      <c r="S8562" s="39">
        <f t="shared" si="299"/>
        <v>86</v>
      </c>
      <c r="T8562" s="34" t="s">
        <v>51</v>
      </c>
      <c r="U8562" s="12">
        <f>(((alpha*(speed^3))+(beta*(speed^2))+(ceta*speed))+delta)</f>
        <v>0.53096058418756797</v>
      </c>
      <c r="V8562" s="8">
        <f t="shared" si="300"/>
        <v>86</v>
      </c>
    </row>
    <row r="8563" spans="1:22">
      <c r="A8563" s="34" t="s">
        <v>19</v>
      </c>
      <c r="B8563" s="34" t="s">
        <v>74</v>
      </c>
      <c r="C8563" s="5" t="s">
        <v>173</v>
      </c>
      <c r="D8563" s="35" t="s">
        <v>84</v>
      </c>
      <c r="E8563" s="36" t="s">
        <v>16</v>
      </c>
      <c r="F8563" s="37">
        <v>100</v>
      </c>
      <c r="G8563" s="38">
        <v>-0.02</v>
      </c>
      <c r="H8563" s="34">
        <v>0.94446339787546107</v>
      </c>
      <c r="I8563" s="35">
        <v>-6.7847009914129538E-5</v>
      </c>
      <c r="J8563" s="35">
        <v>1.2444029466252877E-2</v>
      </c>
      <c r="K8563" s="35">
        <v>-0.85293061138613491</v>
      </c>
      <c r="L8563" s="35">
        <v>24.815263976587673</v>
      </c>
      <c r="M8563" s="35">
        <v>0</v>
      </c>
      <c r="N8563" s="35">
        <v>0</v>
      </c>
      <c r="O8563" s="35">
        <v>0</v>
      </c>
      <c r="P8563" s="36">
        <v>12</v>
      </c>
      <c r="Q8563" s="37">
        <v>86</v>
      </c>
      <c r="R8563" s="36">
        <v>14</v>
      </c>
      <c r="S8563" s="39">
        <f t="shared" si="299"/>
        <v>86</v>
      </c>
      <c r="T8563" s="34" t="s">
        <v>51</v>
      </c>
      <c r="U8563" s="12">
        <f>(((alpha*(speed^3))+(beta*(speed^2))+(ceta*speed))+delta)</f>
        <v>0.34477559184477258</v>
      </c>
      <c r="V8563" s="8">
        <f t="shared" si="300"/>
        <v>86</v>
      </c>
    </row>
    <row r="8564" spans="1:22">
      <c r="A8564" s="34" t="s">
        <v>19</v>
      </c>
      <c r="B8564" s="34" t="s">
        <v>74</v>
      </c>
      <c r="C8564" s="5" t="s">
        <v>173</v>
      </c>
      <c r="D8564" s="35" t="s">
        <v>84</v>
      </c>
      <c r="E8564" s="36" t="s">
        <v>14</v>
      </c>
      <c r="F8564" s="37">
        <v>100</v>
      </c>
      <c r="G8564" s="38">
        <v>-0.02</v>
      </c>
      <c r="H8564" s="34">
        <v>0.99695312983989115</v>
      </c>
      <c r="I8564" s="35">
        <v>-4.417094910143872E-2</v>
      </c>
      <c r="J8564" s="35">
        <v>4.8701440424176248E-2</v>
      </c>
      <c r="K8564" s="35">
        <v>2.4677566449076983E-4</v>
      </c>
      <c r="L8564" s="35">
        <v>0</v>
      </c>
      <c r="M8564" s="35">
        <v>0</v>
      </c>
      <c r="N8564" s="35">
        <v>0</v>
      </c>
      <c r="O8564" s="35">
        <v>0</v>
      </c>
      <c r="P8564" s="36">
        <v>12</v>
      </c>
      <c r="Q8564" s="37">
        <v>86</v>
      </c>
      <c r="R8564" s="36">
        <v>5</v>
      </c>
      <c r="S8564" s="39">
        <f t="shared" si="299"/>
        <v>86</v>
      </c>
      <c r="T8564" s="34" t="s">
        <v>36</v>
      </c>
      <c r="U8564" s="12">
        <f>(1/(((ceta*(speed^2))+(beta*speed))+alpha))</f>
        <v>0.16752366912154268</v>
      </c>
      <c r="V8564" s="8">
        <f t="shared" si="300"/>
        <v>86</v>
      </c>
    </row>
    <row r="8565" spans="1:22">
      <c r="A8565" s="34" t="s">
        <v>19</v>
      </c>
      <c r="B8565" s="34" t="s">
        <v>74</v>
      </c>
      <c r="C8565" s="5" t="s">
        <v>173</v>
      </c>
      <c r="D8565" s="35" t="s">
        <v>84</v>
      </c>
      <c r="E8565" s="36" t="s">
        <v>18</v>
      </c>
      <c r="F8565" s="37">
        <v>100</v>
      </c>
      <c r="G8565" s="38">
        <v>-0.02</v>
      </c>
      <c r="H8565" s="34">
        <v>0.98480269353118877</v>
      </c>
      <c r="I8565" s="35">
        <v>0.58286209923900989</v>
      </c>
      <c r="J8565" s="35">
        <v>1.5998098305907166E-2</v>
      </c>
      <c r="K8565" s="35">
        <v>1.355844635655548</v>
      </c>
      <c r="L8565" s="35">
        <v>0</v>
      </c>
      <c r="M8565" s="35">
        <v>0</v>
      </c>
      <c r="N8565" s="35">
        <v>0</v>
      </c>
      <c r="O8565" s="35">
        <v>0</v>
      </c>
      <c r="P8565" s="36">
        <v>12</v>
      </c>
      <c r="Q8565" s="37">
        <v>86</v>
      </c>
      <c r="R8565" s="36">
        <v>6</v>
      </c>
      <c r="S8565" s="39">
        <f t="shared" si="299"/>
        <v>86</v>
      </c>
      <c r="T8565" s="34" t="s">
        <v>37</v>
      </c>
      <c r="U8565" s="12">
        <f>(1/(alpha+(beta*(speed^ceta))))</f>
        <v>0.13705497443950346</v>
      </c>
      <c r="V8565" s="8">
        <f t="shared" si="300"/>
        <v>86</v>
      </c>
    </row>
    <row r="8566" spans="1:22">
      <c r="A8566" s="34" t="s">
        <v>19</v>
      </c>
      <c r="B8566" s="34" t="s">
        <v>74</v>
      </c>
      <c r="C8566" s="5" t="s">
        <v>173</v>
      </c>
      <c r="D8566" s="35" t="s">
        <v>84</v>
      </c>
      <c r="E8566" s="36" t="s">
        <v>17</v>
      </c>
      <c r="F8566" s="37">
        <v>100</v>
      </c>
      <c r="G8566" s="38">
        <v>-0.02</v>
      </c>
      <c r="H8566" s="34">
        <v>0.96765268250552605</v>
      </c>
      <c r="I8566" s="35">
        <v>-2.4907416479379501E-3</v>
      </c>
      <c r="J8566" s="35">
        <v>0.45710509775622415</v>
      </c>
      <c r="K8566" s="35">
        <v>-29.791335723667402</v>
      </c>
      <c r="L8566" s="35">
        <v>774.1142692963906</v>
      </c>
      <c r="M8566" s="35">
        <v>0</v>
      </c>
      <c r="N8566" s="35">
        <v>0</v>
      </c>
      <c r="O8566" s="35">
        <v>0</v>
      </c>
      <c r="P8566" s="36">
        <v>12</v>
      </c>
      <c r="Q8566" s="37">
        <v>86</v>
      </c>
      <c r="R8566" s="36">
        <v>14</v>
      </c>
      <c r="S8566" s="39">
        <f t="shared" si="299"/>
        <v>86</v>
      </c>
      <c r="T8566" s="34" t="s">
        <v>51</v>
      </c>
      <c r="U8566" s="12">
        <f>(((alpha*(speed^3))+(beta*(speed^2))+(ceta*speed))+delta)</f>
        <v>8.5575304452070213</v>
      </c>
      <c r="V8566" s="8">
        <f t="shared" si="300"/>
        <v>86</v>
      </c>
    </row>
    <row r="8567" spans="1:22">
      <c r="A8567" s="34" t="s">
        <v>19</v>
      </c>
      <c r="B8567" s="34" t="s">
        <v>74</v>
      </c>
      <c r="C8567" s="5" t="s">
        <v>173</v>
      </c>
      <c r="D8567" s="35" t="s">
        <v>84</v>
      </c>
      <c r="E8567" s="36" t="s">
        <v>15</v>
      </c>
      <c r="F8567" s="37">
        <v>0</v>
      </c>
      <c r="G8567" s="38">
        <v>0.02</v>
      </c>
      <c r="H8567" s="34">
        <v>0.98533452823339462</v>
      </c>
      <c r="I8567" s="35">
        <v>1.7300390309919529</v>
      </c>
      <c r="J8567" s="35">
        <v>48.309855508865304</v>
      </c>
      <c r="K8567" s="35">
        <v>-0.17448193320080813</v>
      </c>
      <c r="L8567" s="35">
        <v>0.69801808501016627</v>
      </c>
      <c r="M8567" s="35">
        <v>3.7434942928128871E-2</v>
      </c>
      <c r="N8567" s="35">
        <v>0</v>
      </c>
      <c r="O8567" s="35">
        <v>0</v>
      </c>
      <c r="P8567" s="36">
        <v>12</v>
      </c>
      <c r="Q8567" s="37">
        <v>86</v>
      </c>
      <c r="R8567" s="36">
        <v>10</v>
      </c>
      <c r="S8567" s="39">
        <f t="shared" si="299"/>
        <v>86</v>
      </c>
      <c r="T8567" s="34" t="s">
        <v>44</v>
      </c>
      <c r="U8567" s="12">
        <f>(alpha+(beta/(1+EXP((((-1)*ceta)+(delta*LN(speed)))+(epsilon*speed)))))</f>
        <v>1.802336651062481</v>
      </c>
      <c r="V8567" s="8">
        <f t="shared" si="300"/>
        <v>86</v>
      </c>
    </row>
    <row r="8568" spans="1:22">
      <c r="A8568" s="34" t="s">
        <v>19</v>
      </c>
      <c r="B8568" s="34" t="s">
        <v>74</v>
      </c>
      <c r="C8568" s="5" t="s">
        <v>173</v>
      </c>
      <c r="D8568" s="35" t="s">
        <v>84</v>
      </c>
      <c r="E8568" s="36" t="s">
        <v>16</v>
      </c>
      <c r="F8568" s="37">
        <v>0</v>
      </c>
      <c r="G8568" s="38">
        <v>0.02</v>
      </c>
      <c r="H8568" s="34">
        <v>0.9736200521270536</v>
      </c>
      <c r="I8568" s="35">
        <v>87.63951577044979</v>
      </c>
      <c r="J8568" s="35">
        <v>1.0095838883622226</v>
      </c>
      <c r="K8568" s="35">
        <v>-0.574195748014937</v>
      </c>
      <c r="L8568" s="35">
        <v>0</v>
      </c>
      <c r="M8568" s="35">
        <v>0</v>
      </c>
      <c r="N8568" s="35">
        <v>0</v>
      </c>
      <c r="O8568" s="35">
        <v>0</v>
      </c>
      <c r="P8568" s="36">
        <v>12</v>
      </c>
      <c r="Q8568" s="37">
        <v>86</v>
      </c>
      <c r="R8568" s="36">
        <v>0</v>
      </c>
      <c r="S8568" s="39">
        <f t="shared" si="299"/>
        <v>86</v>
      </c>
      <c r="T8568" s="34" t="s">
        <v>29</v>
      </c>
      <c r="U8568" s="12">
        <f>((alpha*(beta^speed))*(speed^ceta))</f>
        <v>15.422917869159731</v>
      </c>
      <c r="V8568" s="8">
        <f t="shared" si="300"/>
        <v>86</v>
      </c>
    </row>
    <row r="8569" spans="1:22">
      <c r="A8569" s="34" t="s">
        <v>19</v>
      </c>
      <c r="B8569" s="34" t="s">
        <v>74</v>
      </c>
      <c r="C8569" s="5" t="s">
        <v>173</v>
      </c>
      <c r="D8569" s="35" t="s">
        <v>84</v>
      </c>
      <c r="E8569" s="36" t="s">
        <v>14</v>
      </c>
      <c r="F8569" s="37">
        <v>0</v>
      </c>
      <c r="G8569" s="38">
        <v>0.02</v>
      </c>
      <c r="H8569" s="34">
        <v>0.99623133870618474</v>
      </c>
      <c r="I8569" s="35">
        <v>22.247478193166391</v>
      </c>
      <c r="J8569" s="35">
        <v>0.99878708504584024</v>
      </c>
      <c r="K8569" s="35">
        <v>-0.92454261978550722</v>
      </c>
      <c r="L8569" s="35">
        <v>0</v>
      </c>
      <c r="M8569" s="35">
        <v>0</v>
      </c>
      <c r="N8569" s="35">
        <v>0</v>
      </c>
      <c r="O8569" s="35">
        <v>0</v>
      </c>
      <c r="P8569" s="36">
        <v>12</v>
      </c>
      <c r="Q8569" s="37">
        <v>86</v>
      </c>
      <c r="R8569" s="36">
        <v>0</v>
      </c>
      <c r="S8569" s="39">
        <f t="shared" si="299"/>
        <v>86</v>
      </c>
      <c r="T8569" s="34" t="s">
        <v>29</v>
      </c>
      <c r="U8569" s="12">
        <f>((alpha*(beta^speed))*(speed^ceta))</f>
        <v>0.32615607536049129</v>
      </c>
      <c r="V8569" s="8">
        <f t="shared" si="300"/>
        <v>86</v>
      </c>
    </row>
    <row r="8570" spans="1:22">
      <c r="A8570" s="34" t="s">
        <v>19</v>
      </c>
      <c r="B8570" s="34" t="s">
        <v>74</v>
      </c>
      <c r="C8570" s="5" t="s">
        <v>173</v>
      </c>
      <c r="D8570" s="35" t="s">
        <v>84</v>
      </c>
      <c r="E8570" s="36" t="s">
        <v>18</v>
      </c>
      <c r="F8570" s="37">
        <v>0</v>
      </c>
      <c r="G8570" s="38">
        <v>0.02</v>
      </c>
      <c r="H8570" s="34">
        <v>0.99426636893109688</v>
      </c>
      <c r="I8570" s="35">
        <v>7.652093595516714</v>
      </c>
      <c r="J8570" s="35">
        <v>1.009323903082429</v>
      </c>
      <c r="K8570" s="35">
        <v>-0.84212117843623047</v>
      </c>
      <c r="L8570" s="35">
        <v>0</v>
      </c>
      <c r="M8570" s="35">
        <v>0</v>
      </c>
      <c r="N8570" s="35">
        <v>0</v>
      </c>
      <c r="O8570" s="35">
        <v>0</v>
      </c>
      <c r="P8570" s="36">
        <v>12</v>
      </c>
      <c r="Q8570" s="37">
        <v>86</v>
      </c>
      <c r="R8570" s="36">
        <v>0</v>
      </c>
      <c r="S8570" s="39">
        <f t="shared" si="299"/>
        <v>86</v>
      </c>
      <c r="T8570" s="34" t="s">
        <v>29</v>
      </c>
      <c r="U8570" s="12">
        <f>((alpha*(beta^speed))*(speed^ceta))</f>
        <v>0.39932471011692838</v>
      </c>
      <c r="V8570" s="8">
        <f t="shared" si="300"/>
        <v>86</v>
      </c>
    </row>
    <row r="8571" spans="1:22">
      <c r="A8571" s="34" t="s">
        <v>19</v>
      </c>
      <c r="B8571" s="34" t="s">
        <v>74</v>
      </c>
      <c r="C8571" s="5" t="s">
        <v>173</v>
      </c>
      <c r="D8571" s="35" t="s">
        <v>84</v>
      </c>
      <c r="E8571" s="36" t="s">
        <v>17</v>
      </c>
      <c r="F8571" s="37">
        <v>0</v>
      </c>
      <c r="G8571" s="38">
        <v>0.02</v>
      </c>
      <c r="H8571" s="34">
        <v>0.99503173369293019</v>
      </c>
      <c r="I8571" s="35">
        <v>3782.8593363356463</v>
      </c>
      <c r="J8571" s="35">
        <v>1.0103224106240909</v>
      </c>
      <c r="K8571" s="35">
        <v>-0.7409489447120805</v>
      </c>
      <c r="L8571" s="35">
        <v>0</v>
      </c>
      <c r="M8571" s="35">
        <v>0</v>
      </c>
      <c r="N8571" s="35">
        <v>0</v>
      </c>
      <c r="O8571" s="35">
        <v>0</v>
      </c>
      <c r="P8571" s="36">
        <v>12</v>
      </c>
      <c r="Q8571" s="37">
        <v>86</v>
      </c>
      <c r="R8571" s="36">
        <v>0</v>
      </c>
      <c r="S8571" s="39">
        <f t="shared" si="299"/>
        <v>86</v>
      </c>
      <c r="T8571" s="34" t="s">
        <v>29</v>
      </c>
      <c r="U8571" s="12">
        <f>((alpha*(beta^speed))*(speed^ceta))</f>
        <v>337.29852554194986</v>
      </c>
      <c r="V8571" s="8">
        <f t="shared" si="300"/>
        <v>86</v>
      </c>
    </row>
    <row r="8572" spans="1:22">
      <c r="A8572" s="34" t="s">
        <v>19</v>
      </c>
      <c r="B8572" s="34" t="s">
        <v>74</v>
      </c>
      <c r="C8572" s="5" t="s">
        <v>173</v>
      </c>
      <c r="D8572" s="35" t="s">
        <v>84</v>
      </c>
      <c r="E8572" s="36" t="s">
        <v>15</v>
      </c>
      <c r="F8572" s="37">
        <v>50</v>
      </c>
      <c r="G8572" s="38">
        <v>0.02</v>
      </c>
      <c r="H8572" s="34">
        <v>0.97165587948625309</v>
      </c>
      <c r="I8572" s="35">
        <v>-2.3433576871200454E-5</v>
      </c>
      <c r="J8572" s="35">
        <v>4.524375954870311E-3</v>
      </c>
      <c r="K8572" s="35">
        <v>-0.30226317384916024</v>
      </c>
      <c r="L8572" s="35">
        <v>9.2349452297712684</v>
      </c>
      <c r="M8572" s="35">
        <v>0</v>
      </c>
      <c r="N8572" s="35">
        <v>0</v>
      </c>
      <c r="O8572" s="35">
        <v>0</v>
      </c>
      <c r="P8572" s="36">
        <v>12</v>
      </c>
      <c r="Q8572" s="37">
        <v>86</v>
      </c>
      <c r="R8572" s="36">
        <v>14</v>
      </c>
      <c r="S8572" s="39">
        <f t="shared" si="299"/>
        <v>86</v>
      </c>
      <c r="T8572" s="34" t="s">
        <v>51</v>
      </c>
      <c r="U8572" s="12">
        <f>(((alpha*(speed^3))+(beta*(speed^2))+(ceta*speed))+delta)</f>
        <v>1.7975296705760311</v>
      </c>
      <c r="V8572" s="8">
        <f t="shared" si="300"/>
        <v>86</v>
      </c>
    </row>
    <row r="8573" spans="1:22">
      <c r="A8573" s="34" t="s">
        <v>19</v>
      </c>
      <c r="B8573" s="34" t="s">
        <v>74</v>
      </c>
      <c r="C8573" s="5" t="s">
        <v>173</v>
      </c>
      <c r="D8573" s="35" t="s">
        <v>84</v>
      </c>
      <c r="E8573" s="36" t="s">
        <v>16</v>
      </c>
      <c r="F8573" s="37">
        <v>50</v>
      </c>
      <c r="G8573" s="38">
        <v>0.02</v>
      </c>
      <c r="H8573" s="34">
        <v>0.95169846153679194</v>
      </c>
      <c r="I8573" s="35">
        <v>79.248041632085489</v>
      </c>
      <c r="J8573" s="35">
        <v>1.0057884939136044</v>
      </c>
      <c r="K8573" s="35">
        <v>-0.39861237732881211</v>
      </c>
      <c r="L8573" s="35">
        <v>0</v>
      </c>
      <c r="M8573" s="35">
        <v>0</v>
      </c>
      <c r="N8573" s="35">
        <v>0</v>
      </c>
      <c r="O8573" s="35">
        <v>0</v>
      </c>
      <c r="P8573" s="36">
        <v>12</v>
      </c>
      <c r="Q8573" s="37">
        <v>86</v>
      </c>
      <c r="R8573" s="36">
        <v>0</v>
      </c>
      <c r="S8573" s="39">
        <f t="shared" si="299"/>
        <v>86</v>
      </c>
      <c r="T8573" s="34" t="s">
        <v>29</v>
      </c>
      <c r="U8573" s="12">
        <f>((alpha*(beta^speed))*(speed^ceta))</f>
        <v>22.051926375667186</v>
      </c>
      <c r="V8573" s="8">
        <f t="shared" si="300"/>
        <v>86</v>
      </c>
    </row>
    <row r="8574" spans="1:22">
      <c r="A8574" s="34" t="s">
        <v>19</v>
      </c>
      <c r="B8574" s="34" t="s">
        <v>74</v>
      </c>
      <c r="C8574" s="5" t="s">
        <v>173</v>
      </c>
      <c r="D8574" s="35" t="s">
        <v>84</v>
      </c>
      <c r="E8574" s="36" t="s">
        <v>14</v>
      </c>
      <c r="F8574" s="37">
        <v>50</v>
      </c>
      <c r="G8574" s="38">
        <v>0.02</v>
      </c>
      <c r="H8574" s="34">
        <v>0.99427891143323477</v>
      </c>
      <c r="I8574" s="35">
        <v>-4.1414065415078423E-2</v>
      </c>
      <c r="J8574" s="35">
        <v>4.607566132445523E-2</v>
      </c>
      <c r="K8574" s="35">
        <v>-2.0980394948027215E-4</v>
      </c>
      <c r="L8574" s="35">
        <v>0</v>
      </c>
      <c r="M8574" s="35">
        <v>0</v>
      </c>
      <c r="N8574" s="35">
        <v>0</v>
      </c>
      <c r="O8574" s="35">
        <v>0</v>
      </c>
      <c r="P8574" s="36">
        <v>12</v>
      </c>
      <c r="Q8574" s="37">
        <v>86</v>
      </c>
      <c r="R8574" s="36">
        <v>5</v>
      </c>
      <c r="S8574" s="39">
        <f t="shared" si="299"/>
        <v>86</v>
      </c>
      <c r="T8574" s="34" t="s">
        <v>36</v>
      </c>
      <c r="U8574" s="12">
        <f>(1/(((ceta*(speed^2))+(beta*speed))+alpha))</f>
        <v>0.42205083990159803</v>
      </c>
      <c r="V8574" s="8">
        <f t="shared" si="300"/>
        <v>86</v>
      </c>
    </row>
    <row r="8575" spans="1:22">
      <c r="A8575" s="34" t="s">
        <v>19</v>
      </c>
      <c r="B8575" s="34" t="s">
        <v>74</v>
      </c>
      <c r="C8575" s="5" t="s">
        <v>173</v>
      </c>
      <c r="D8575" s="35" t="s">
        <v>84</v>
      </c>
      <c r="E8575" s="36" t="s">
        <v>18</v>
      </c>
      <c r="F8575" s="37">
        <v>50</v>
      </c>
      <c r="G8575" s="38">
        <v>0.02</v>
      </c>
      <c r="H8575" s="34">
        <v>0.98687959411761472</v>
      </c>
      <c r="I8575" s="35">
        <v>0.44981031462266197</v>
      </c>
      <c r="J8575" s="35">
        <v>5.0703272532081494</v>
      </c>
      <c r="K8575" s="35">
        <v>-9.5862856045032512E-3</v>
      </c>
      <c r="L8575" s="35">
        <v>0.59812590753713035</v>
      </c>
      <c r="M8575" s="35">
        <v>2.5225826408591178E-2</v>
      </c>
      <c r="N8575" s="35">
        <v>0</v>
      </c>
      <c r="O8575" s="35">
        <v>0</v>
      </c>
      <c r="P8575" s="36">
        <v>12</v>
      </c>
      <c r="Q8575" s="37">
        <v>86</v>
      </c>
      <c r="R8575" s="36">
        <v>10</v>
      </c>
      <c r="S8575" s="39">
        <f t="shared" si="299"/>
        <v>86</v>
      </c>
      <c r="T8575" s="34" t="s">
        <v>44</v>
      </c>
      <c r="U8575" s="12">
        <f>(alpha+(beta/(1+EXP((((-1)*ceta)+(delta*LN(speed)))+(epsilon*speed)))))</f>
        <v>0.48945838988132506</v>
      </c>
      <c r="V8575" s="8">
        <f t="shared" si="300"/>
        <v>86</v>
      </c>
    </row>
    <row r="8576" spans="1:22">
      <c r="A8576" s="34" t="s">
        <v>19</v>
      </c>
      <c r="B8576" s="34" t="s">
        <v>74</v>
      </c>
      <c r="C8576" s="5" t="s">
        <v>173</v>
      </c>
      <c r="D8576" s="35" t="s">
        <v>84</v>
      </c>
      <c r="E8576" s="36" t="s">
        <v>17</v>
      </c>
      <c r="F8576" s="37">
        <v>50</v>
      </c>
      <c r="G8576" s="38">
        <v>0.02</v>
      </c>
      <c r="H8576" s="34">
        <v>0.98393582958654502</v>
      </c>
      <c r="I8576" s="35">
        <v>3250.0431363579473</v>
      </c>
      <c r="J8576" s="35">
        <v>1.0087172507516629</v>
      </c>
      <c r="K8576" s="35">
        <v>-0.58856662664038073</v>
      </c>
      <c r="L8576" s="35">
        <v>0</v>
      </c>
      <c r="M8576" s="35">
        <v>0</v>
      </c>
      <c r="N8576" s="35">
        <v>0</v>
      </c>
      <c r="O8576" s="35">
        <v>0</v>
      </c>
      <c r="P8576" s="36">
        <v>12</v>
      </c>
      <c r="Q8576" s="37">
        <v>86</v>
      </c>
      <c r="R8576" s="36">
        <v>0</v>
      </c>
      <c r="S8576" s="39">
        <f t="shared" si="299"/>
        <v>86</v>
      </c>
      <c r="T8576" s="34" t="s">
        <v>29</v>
      </c>
      <c r="U8576" s="12">
        <f>((alpha*(beta^speed))*(speed^ceta))</f>
        <v>498.2880019644814</v>
      </c>
      <c r="V8576" s="8">
        <f t="shared" si="300"/>
        <v>86</v>
      </c>
    </row>
    <row r="8577" spans="1:22">
      <c r="A8577" s="34" t="s">
        <v>19</v>
      </c>
      <c r="B8577" s="34" t="s">
        <v>74</v>
      </c>
      <c r="C8577" s="5" t="s">
        <v>173</v>
      </c>
      <c r="D8577" s="35" t="s">
        <v>84</v>
      </c>
      <c r="E8577" s="36" t="s">
        <v>15</v>
      </c>
      <c r="F8577" s="37">
        <v>100</v>
      </c>
      <c r="G8577" s="38">
        <v>0.02</v>
      </c>
      <c r="H8577" s="34">
        <v>0.97639562003192637</v>
      </c>
      <c r="I8577" s="35">
        <v>-1.9476302339054686E-5</v>
      </c>
      <c r="J8577" s="35">
        <v>3.900137456136986E-3</v>
      </c>
      <c r="K8577" s="35">
        <v>-0.2854309194171879</v>
      </c>
      <c r="L8577" s="35">
        <v>9.7864698830222192</v>
      </c>
      <c r="M8577" s="35">
        <v>0</v>
      </c>
      <c r="N8577" s="35">
        <v>0</v>
      </c>
      <c r="O8577" s="35">
        <v>0</v>
      </c>
      <c r="P8577" s="36">
        <v>12</v>
      </c>
      <c r="Q8577" s="37">
        <v>74</v>
      </c>
      <c r="R8577" s="36">
        <v>14</v>
      </c>
      <c r="S8577" s="39">
        <f t="shared" si="299"/>
        <v>74</v>
      </c>
      <c r="T8577" s="34" t="s">
        <v>51</v>
      </c>
      <c r="U8577" s="12">
        <f>(((alpha*(speed^3))+(beta*(speed^2))+(ceta*speed))+delta)</f>
        <v>2.1294694169153541</v>
      </c>
      <c r="V8577" s="8">
        <f t="shared" si="300"/>
        <v>74</v>
      </c>
    </row>
    <row r="8578" spans="1:22">
      <c r="A8578" s="34" t="s">
        <v>19</v>
      </c>
      <c r="B8578" s="34" t="s">
        <v>74</v>
      </c>
      <c r="C8578" s="5" t="s">
        <v>173</v>
      </c>
      <c r="D8578" s="35" t="s">
        <v>84</v>
      </c>
      <c r="E8578" s="36" t="s">
        <v>16</v>
      </c>
      <c r="F8578" s="37">
        <v>100</v>
      </c>
      <c r="G8578" s="38">
        <v>0.02</v>
      </c>
      <c r="H8578" s="34">
        <v>0.94644565142669168</v>
      </c>
      <c r="I8578" s="35">
        <v>76.608636894371699</v>
      </c>
      <c r="J8578" s="35">
        <v>1.0023971027639866</v>
      </c>
      <c r="K8578" s="35">
        <v>-0.27834213992935686</v>
      </c>
      <c r="L8578" s="35">
        <v>0</v>
      </c>
      <c r="M8578" s="35">
        <v>0</v>
      </c>
      <c r="N8578" s="35">
        <v>0</v>
      </c>
      <c r="O8578" s="35">
        <v>0</v>
      </c>
      <c r="P8578" s="36">
        <v>12</v>
      </c>
      <c r="Q8578" s="37">
        <v>74</v>
      </c>
      <c r="R8578" s="36">
        <v>0</v>
      </c>
      <c r="S8578" s="39">
        <f t="shared" ref="S8578:S8641" si="301">V8578</f>
        <v>74</v>
      </c>
      <c r="T8578" s="34" t="s">
        <v>29</v>
      </c>
      <c r="U8578" s="12">
        <f>((alpha*(beta^speed))*(speed^ceta))</f>
        <v>27.601785787216823</v>
      </c>
      <c r="V8578" s="8">
        <f t="shared" ref="V8578:V8641" si="302">IF($V$1&lt;P8578,P8578,IF($V$1&gt;Q8578,Q8578,$V$1))</f>
        <v>74</v>
      </c>
    </row>
    <row r="8579" spans="1:22">
      <c r="A8579" s="34" t="s">
        <v>19</v>
      </c>
      <c r="B8579" s="34" t="s">
        <v>74</v>
      </c>
      <c r="C8579" s="5" t="s">
        <v>173</v>
      </c>
      <c r="D8579" s="35" t="s">
        <v>84</v>
      </c>
      <c r="E8579" s="36" t="s">
        <v>14</v>
      </c>
      <c r="F8579" s="37">
        <v>100</v>
      </c>
      <c r="G8579" s="38">
        <v>0.02</v>
      </c>
      <c r="H8579" s="34">
        <v>0.99437768992486586</v>
      </c>
      <c r="I8579" s="35">
        <v>-0.18389221225277991</v>
      </c>
      <c r="J8579" s="35">
        <v>4.5111985458723858E-2</v>
      </c>
      <c r="K8579" s="35">
        <v>1.5012797701221239</v>
      </c>
      <c r="L8579" s="35">
        <v>0</v>
      </c>
      <c r="M8579" s="35">
        <v>0</v>
      </c>
      <c r="N8579" s="35">
        <v>0</v>
      </c>
      <c r="O8579" s="35">
        <v>0</v>
      </c>
      <c r="P8579" s="36">
        <v>12</v>
      </c>
      <c r="Q8579" s="37">
        <v>74</v>
      </c>
      <c r="R8579" s="36">
        <v>2</v>
      </c>
      <c r="S8579" s="39">
        <f t="shared" si="301"/>
        <v>74</v>
      </c>
      <c r="T8579" s="34" t="s">
        <v>31</v>
      </c>
      <c r="U8579" s="12">
        <f>((alpha+(beta*speed))^((-1)/ceta))</f>
        <v>0.46523549775719764</v>
      </c>
      <c r="V8579" s="8">
        <f t="shared" si="302"/>
        <v>74</v>
      </c>
    </row>
    <row r="8580" spans="1:22">
      <c r="A8580" s="34" t="s">
        <v>19</v>
      </c>
      <c r="B8580" s="34" t="s">
        <v>74</v>
      </c>
      <c r="C8580" s="5" t="s">
        <v>173</v>
      </c>
      <c r="D8580" s="35" t="s">
        <v>84</v>
      </c>
      <c r="E8580" s="36" t="s">
        <v>18</v>
      </c>
      <c r="F8580" s="37">
        <v>100</v>
      </c>
      <c r="G8580" s="38">
        <v>0.02</v>
      </c>
      <c r="H8580" s="34">
        <v>0.98482452486298666</v>
      </c>
      <c r="I8580" s="35">
        <v>-3.7019864755601357E-6</v>
      </c>
      <c r="J8580" s="35">
        <v>6.8258198453525001E-4</v>
      </c>
      <c r="K8580" s="35">
        <v>-4.6389155653255819E-2</v>
      </c>
      <c r="L8580" s="35">
        <v>1.7793463580471374</v>
      </c>
      <c r="M8580" s="35">
        <v>0</v>
      </c>
      <c r="N8580" s="35">
        <v>0</v>
      </c>
      <c r="O8580" s="35">
        <v>0</v>
      </c>
      <c r="P8580" s="36">
        <v>12</v>
      </c>
      <c r="Q8580" s="37">
        <v>74</v>
      </c>
      <c r="R8580" s="36">
        <v>14</v>
      </c>
      <c r="S8580" s="39">
        <f t="shared" si="301"/>
        <v>74</v>
      </c>
      <c r="T8580" s="34" t="s">
        <v>51</v>
      </c>
      <c r="U8580" s="12">
        <f>(((alpha*(speed^3))+(beta*(speed^2))+(ceta*speed))+delta)</f>
        <v>0.58423401944885511</v>
      </c>
      <c r="V8580" s="8">
        <f t="shared" si="302"/>
        <v>74</v>
      </c>
    </row>
    <row r="8581" spans="1:22">
      <c r="A8581" s="34" t="s">
        <v>19</v>
      </c>
      <c r="B8581" s="34" t="s">
        <v>74</v>
      </c>
      <c r="C8581" s="5" t="s">
        <v>173</v>
      </c>
      <c r="D8581" s="35" t="s">
        <v>84</v>
      </c>
      <c r="E8581" s="36" t="s">
        <v>17</v>
      </c>
      <c r="F8581" s="37">
        <v>100</v>
      </c>
      <c r="G8581" s="38">
        <v>0.02</v>
      </c>
      <c r="H8581" s="34">
        <v>0.97497334079135289</v>
      </c>
      <c r="I8581" s="35">
        <v>-3.4933646942911499E-3</v>
      </c>
      <c r="J8581" s="35">
        <v>0.58187600167374498</v>
      </c>
      <c r="K8581" s="35">
        <v>-33.50579899759984</v>
      </c>
      <c r="L8581" s="35">
        <v>1310.5062807130632</v>
      </c>
      <c r="M8581" s="35">
        <v>0</v>
      </c>
      <c r="N8581" s="35">
        <v>0</v>
      </c>
      <c r="O8581" s="35">
        <v>0</v>
      </c>
      <c r="P8581" s="36">
        <v>12</v>
      </c>
      <c r="Q8581" s="37">
        <v>74</v>
      </c>
      <c r="R8581" s="36">
        <v>14</v>
      </c>
      <c r="S8581" s="39">
        <f t="shared" si="301"/>
        <v>74</v>
      </c>
      <c r="T8581" s="34" t="s">
        <v>51</v>
      </c>
      <c r="U8581" s="12">
        <f>(((alpha*(speed^3))+(beta*(speed^2))+(ceta*speed))+delta)</f>
        <v>601.83492517666582</v>
      </c>
      <c r="V8581" s="8">
        <f t="shared" si="302"/>
        <v>74</v>
      </c>
    </row>
    <row r="8582" spans="1:22">
      <c r="A8582" s="34" t="s">
        <v>19</v>
      </c>
      <c r="B8582" s="34" t="s">
        <v>74</v>
      </c>
      <c r="C8582" s="5" t="s">
        <v>173</v>
      </c>
      <c r="D8582" s="35" t="s">
        <v>84</v>
      </c>
      <c r="E8582" s="36" t="s">
        <v>15</v>
      </c>
      <c r="F8582" s="37">
        <v>0</v>
      </c>
      <c r="G8582" s="38">
        <v>0.04</v>
      </c>
      <c r="H8582" s="34">
        <v>0.98882291418896662</v>
      </c>
      <c r="I8582" s="35">
        <v>3.1205545830144983</v>
      </c>
      <c r="J8582" s="35">
        <v>2.0611427555007564</v>
      </c>
      <c r="K8582" s="35">
        <v>-0.58181500143192733</v>
      </c>
      <c r="L8582" s="35">
        <v>0</v>
      </c>
      <c r="M8582" s="35">
        <v>0</v>
      </c>
      <c r="N8582" s="35">
        <v>0</v>
      </c>
      <c r="O8582" s="35">
        <v>0</v>
      </c>
      <c r="P8582" s="36">
        <v>12</v>
      </c>
      <c r="Q8582" s="37">
        <v>86</v>
      </c>
      <c r="R8582" s="36">
        <v>13</v>
      </c>
      <c r="S8582" s="39">
        <f t="shared" si="301"/>
        <v>86</v>
      </c>
      <c r="T8582" s="34" t="s">
        <v>50</v>
      </c>
      <c r="U8582" s="12">
        <f>EXP((alpha+(beta/speed))+(ceta*LN(speed)))</f>
        <v>1.7383133094280925</v>
      </c>
      <c r="V8582" s="8">
        <f t="shared" si="302"/>
        <v>86</v>
      </c>
    </row>
    <row r="8583" spans="1:22">
      <c r="A8583" s="34" t="s">
        <v>19</v>
      </c>
      <c r="B8583" s="34" t="s">
        <v>74</v>
      </c>
      <c r="C8583" s="5" t="s">
        <v>173</v>
      </c>
      <c r="D8583" s="35" t="s">
        <v>84</v>
      </c>
      <c r="E8583" s="36" t="s">
        <v>16</v>
      </c>
      <c r="F8583" s="37">
        <v>0</v>
      </c>
      <c r="G8583" s="38">
        <v>0.04</v>
      </c>
      <c r="H8583" s="34">
        <v>0.96931574755908334</v>
      </c>
      <c r="I8583" s="35">
        <v>73.604048606185088</v>
      </c>
      <c r="J8583" s="35">
        <v>1.0076202271511481</v>
      </c>
      <c r="K8583" s="35">
        <v>-0.40257011783249813</v>
      </c>
      <c r="L8583" s="35">
        <v>0</v>
      </c>
      <c r="M8583" s="35">
        <v>0</v>
      </c>
      <c r="N8583" s="35">
        <v>0</v>
      </c>
      <c r="O8583" s="35">
        <v>0</v>
      </c>
      <c r="P8583" s="36">
        <v>12</v>
      </c>
      <c r="Q8583" s="37">
        <v>86</v>
      </c>
      <c r="R8583" s="36">
        <v>0</v>
      </c>
      <c r="S8583" s="39">
        <f t="shared" si="301"/>
        <v>86</v>
      </c>
      <c r="T8583" s="34" t="s">
        <v>29</v>
      </c>
      <c r="U8583" s="12">
        <f>((alpha*(beta^speed))*(speed^ceta))</f>
        <v>23.532163527772632</v>
      </c>
      <c r="V8583" s="8">
        <f t="shared" si="302"/>
        <v>86</v>
      </c>
    </row>
    <row r="8584" spans="1:22">
      <c r="A8584" s="34" t="s">
        <v>19</v>
      </c>
      <c r="B8584" s="34" t="s">
        <v>74</v>
      </c>
      <c r="C8584" s="5" t="s">
        <v>173</v>
      </c>
      <c r="D8584" s="35" t="s">
        <v>84</v>
      </c>
      <c r="E8584" s="36" t="s">
        <v>14</v>
      </c>
      <c r="F8584" s="37">
        <v>0</v>
      </c>
      <c r="G8584" s="38">
        <v>0.04</v>
      </c>
      <c r="H8584" s="34">
        <v>0.99533829196632373</v>
      </c>
      <c r="I8584" s="35">
        <v>0.36707954618167554</v>
      </c>
      <c r="J8584" s="35">
        <v>27.659499709538416</v>
      </c>
      <c r="K8584" s="35">
        <v>0.19725174889566721</v>
      </c>
      <c r="L8584" s="35">
        <v>1.0249221241889566</v>
      </c>
      <c r="M8584" s="35">
        <v>2.1938354702650265E-2</v>
      </c>
      <c r="N8584" s="35">
        <v>0</v>
      </c>
      <c r="O8584" s="35">
        <v>0</v>
      </c>
      <c r="P8584" s="36">
        <v>12</v>
      </c>
      <c r="Q8584" s="37">
        <v>86</v>
      </c>
      <c r="R8584" s="36">
        <v>10</v>
      </c>
      <c r="S8584" s="39">
        <f t="shared" si="301"/>
        <v>86</v>
      </c>
      <c r="T8584" s="34" t="s">
        <v>44</v>
      </c>
      <c r="U8584" s="12">
        <f>(alpha+(beta/(1+EXP((((-1)*ceta)+(delta*LN(speed)))+(epsilon*speed)))))</f>
        <v>0.4201170516612609</v>
      </c>
      <c r="V8584" s="8">
        <f t="shared" si="302"/>
        <v>86</v>
      </c>
    </row>
    <row r="8585" spans="1:22">
      <c r="A8585" s="34" t="s">
        <v>19</v>
      </c>
      <c r="B8585" s="34" t="s">
        <v>74</v>
      </c>
      <c r="C8585" s="5" t="s">
        <v>173</v>
      </c>
      <c r="D8585" s="35" t="s">
        <v>84</v>
      </c>
      <c r="E8585" s="36" t="s">
        <v>18</v>
      </c>
      <c r="F8585" s="37">
        <v>0</v>
      </c>
      <c r="G8585" s="38">
        <v>0.04</v>
      </c>
      <c r="H8585" s="34">
        <v>0.9923011489801894</v>
      </c>
      <c r="I8585" s="35">
        <v>-0.80043669399525741</v>
      </c>
      <c r="J8585" s="35">
        <v>0.12020368433899692</v>
      </c>
      <c r="K8585" s="35">
        <v>2.943592528617899</v>
      </c>
      <c r="L8585" s="35">
        <v>0</v>
      </c>
      <c r="M8585" s="35">
        <v>0</v>
      </c>
      <c r="N8585" s="35">
        <v>0</v>
      </c>
      <c r="O8585" s="35">
        <v>0</v>
      </c>
      <c r="P8585" s="36">
        <v>12</v>
      </c>
      <c r="Q8585" s="37">
        <v>86</v>
      </c>
      <c r="R8585" s="36">
        <v>2</v>
      </c>
      <c r="S8585" s="39">
        <f t="shared" si="301"/>
        <v>86</v>
      </c>
      <c r="T8585" s="34" t="s">
        <v>31</v>
      </c>
      <c r="U8585" s="12">
        <f>((alpha+(beta*speed))^((-1)/ceta))</f>
        <v>0.46480637442871003</v>
      </c>
      <c r="V8585" s="8">
        <f t="shared" si="302"/>
        <v>86</v>
      </c>
    </row>
    <row r="8586" spans="1:22">
      <c r="A8586" s="34" t="s">
        <v>19</v>
      </c>
      <c r="B8586" s="34" t="s">
        <v>74</v>
      </c>
      <c r="C8586" s="5" t="s">
        <v>173</v>
      </c>
      <c r="D8586" s="35" t="s">
        <v>84</v>
      </c>
      <c r="E8586" s="36" t="s">
        <v>17</v>
      </c>
      <c r="F8586" s="37">
        <v>0</v>
      </c>
      <c r="G8586" s="38">
        <v>0.04</v>
      </c>
      <c r="H8586" s="34">
        <v>0.99339680895850202</v>
      </c>
      <c r="I8586" s="35">
        <v>3616.5514668832279</v>
      </c>
      <c r="J8586" s="35">
        <v>1.0117126223214001</v>
      </c>
      <c r="K8586" s="35">
        <v>-0.65784513326635463</v>
      </c>
      <c r="L8586" s="35">
        <v>0</v>
      </c>
      <c r="M8586" s="35">
        <v>0</v>
      </c>
      <c r="N8586" s="35">
        <v>0</v>
      </c>
      <c r="O8586" s="35">
        <v>0</v>
      </c>
      <c r="P8586" s="36">
        <v>12</v>
      </c>
      <c r="Q8586" s="37">
        <v>86</v>
      </c>
      <c r="R8586" s="36">
        <v>0</v>
      </c>
      <c r="S8586" s="39">
        <f t="shared" si="301"/>
        <v>86</v>
      </c>
      <c r="T8586" s="34" t="s">
        <v>29</v>
      </c>
      <c r="U8586" s="12">
        <f>((alpha*(beta^speed))*(speed^ceta))</f>
        <v>525.54600390701262</v>
      </c>
      <c r="V8586" s="8">
        <f t="shared" si="302"/>
        <v>86</v>
      </c>
    </row>
    <row r="8587" spans="1:22">
      <c r="A8587" s="34" t="s">
        <v>19</v>
      </c>
      <c r="B8587" s="34" t="s">
        <v>74</v>
      </c>
      <c r="C8587" s="5" t="s">
        <v>173</v>
      </c>
      <c r="D8587" s="35" t="s">
        <v>84</v>
      </c>
      <c r="E8587" s="36" t="s">
        <v>15</v>
      </c>
      <c r="F8587" s="37">
        <v>50</v>
      </c>
      <c r="G8587" s="38">
        <v>0.04</v>
      </c>
      <c r="H8587" s="34">
        <v>0.98733679080770875</v>
      </c>
      <c r="I8587" s="35">
        <v>19.925758461173604</v>
      </c>
      <c r="J8587" s="35">
        <v>0.99266801925717418</v>
      </c>
      <c r="K8587" s="35">
        <v>-0.39717161424053521</v>
      </c>
      <c r="L8587" s="35">
        <v>0</v>
      </c>
      <c r="M8587" s="35">
        <v>0</v>
      </c>
      <c r="N8587" s="35">
        <v>0</v>
      </c>
      <c r="O8587" s="35">
        <v>0</v>
      </c>
      <c r="P8587" s="36">
        <v>12</v>
      </c>
      <c r="Q8587" s="37">
        <v>65</v>
      </c>
      <c r="R8587" s="36">
        <v>0</v>
      </c>
      <c r="S8587" s="39">
        <f t="shared" si="301"/>
        <v>65</v>
      </c>
      <c r="T8587" s="34" t="s">
        <v>29</v>
      </c>
      <c r="U8587" s="12">
        <f>((alpha*(beta^speed))*(speed^ceta))</f>
        <v>2.3530931358746874</v>
      </c>
      <c r="V8587" s="8">
        <f t="shared" si="302"/>
        <v>65</v>
      </c>
    </row>
    <row r="8588" spans="1:22">
      <c r="A8588" s="34" t="s">
        <v>19</v>
      </c>
      <c r="B8588" s="34" t="s">
        <v>74</v>
      </c>
      <c r="C8588" s="5" t="s">
        <v>173</v>
      </c>
      <c r="D8588" s="35" t="s">
        <v>84</v>
      </c>
      <c r="E8588" s="36" t="s">
        <v>16</v>
      </c>
      <c r="F8588" s="37">
        <v>50</v>
      </c>
      <c r="G8588" s="38">
        <v>0.04</v>
      </c>
      <c r="H8588" s="34">
        <v>0.96722115533755038</v>
      </c>
      <c r="I8588" s="35">
        <v>3.5406120970122865</v>
      </c>
      <c r="J8588" s="35">
        <v>2.938333848880005</v>
      </c>
      <c r="K8588" s="35">
        <v>-1.6961113157191496E-2</v>
      </c>
      <c r="L8588" s="35">
        <v>0</v>
      </c>
      <c r="M8588" s="35">
        <v>0</v>
      </c>
      <c r="N8588" s="35">
        <v>0</v>
      </c>
      <c r="O8588" s="35">
        <v>0</v>
      </c>
      <c r="P8588" s="36">
        <v>12</v>
      </c>
      <c r="Q8588" s="37">
        <v>65</v>
      </c>
      <c r="R8588" s="36">
        <v>13</v>
      </c>
      <c r="S8588" s="39">
        <f t="shared" si="301"/>
        <v>65</v>
      </c>
      <c r="T8588" s="34" t="s">
        <v>50</v>
      </c>
      <c r="U8588" s="12">
        <f>EXP((alpha+(beta/speed))+(ceta*LN(speed)))</f>
        <v>33.616431437222928</v>
      </c>
      <c r="V8588" s="8">
        <f t="shared" si="302"/>
        <v>65</v>
      </c>
    </row>
    <row r="8589" spans="1:22">
      <c r="A8589" s="34" t="s">
        <v>19</v>
      </c>
      <c r="B8589" s="34" t="s">
        <v>74</v>
      </c>
      <c r="C8589" s="5" t="s">
        <v>173</v>
      </c>
      <c r="D8589" s="35" t="s">
        <v>84</v>
      </c>
      <c r="E8589" s="36" t="s">
        <v>14</v>
      </c>
      <c r="F8589" s="37">
        <v>50</v>
      </c>
      <c r="G8589" s="38">
        <v>0.04</v>
      </c>
      <c r="H8589" s="34">
        <v>0.99666536249110582</v>
      </c>
      <c r="I8589" s="35">
        <v>-0.16298979445973152</v>
      </c>
      <c r="J8589" s="35">
        <v>4.1301749384901207E-2</v>
      </c>
      <c r="K8589" s="35">
        <v>1.4760924569636502</v>
      </c>
      <c r="L8589" s="35">
        <v>0</v>
      </c>
      <c r="M8589" s="35">
        <v>0</v>
      </c>
      <c r="N8589" s="35">
        <v>0</v>
      </c>
      <c r="O8589" s="35">
        <v>0</v>
      </c>
      <c r="P8589" s="36">
        <v>12</v>
      </c>
      <c r="Q8589" s="37">
        <v>65</v>
      </c>
      <c r="R8589" s="36">
        <v>2</v>
      </c>
      <c r="S8589" s="39">
        <f t="shared" si="301"/>
        <v>65</v>
      </c>
      <c r="T8589" s="34" t="s">
        <v>31</v>
      </c>
      <c r="U8589" s="12">
        <f>((alpha+(beta*speed))^((-1)/ceta))</f>
        <v>0.53441164286570242</v>
      </c>
      <c r="V8589" s="8">
        <f t="shared" si="302"/>
        <v>65</v>
      </c>
    </row>
    <row r="8590" spans="1:22">
      <c r="A8590" s="34" t="s">
        <v>19</v>
      </c>
      <c r="B8590" s="34" t="s">
        <v>74</v>
      </c>
      <c r="C8590" s="5" t="s">
        <v>173</v>
      </c>
      <c r="D8590" s="35" t="s">
        <v>84</v>
      </c>
      <c r="E8590" s="36" t="s">
        <v>18</v>
      </c>
      <c r="F8590" s="37">
        <v>50</v>
      </c>
      <c r="G8590" s="38">
        <v>0.04</v>
      </c>
      <c r="H8590" s="34">
        <v>0.99102062997463147</v>
      </c>
      <c r="I8590" s="35">
        <v>3.3352622772890452</v>
      </c>
      <c r="J8590" s="35">
        <v>0.99976478956955073</v>
      </c>
      <c r="K8590" s="35">
        <v>-0.37111166036922627</v>
      </c>
      <c r="L8590" s="35">
        <v>0</v>
      </c>
      <c r="M8590" s="35">
        <v>0</v>
      </c>
      <c r="N8590" s="35">
        <v>0</v>
      </c>
      <c r="O8590" s="35">
        <v>0</v>
      </c>
      <c r="P8590" s="36">
        <v>12</v>
      </c>
      <c r="Q8590" s="37">
        <v>65</v>
      </c>
      <c r="R8590" s="36">
        <v>0</v>
      </c>
      <c r="S8590" s="39">
        <f t="shared" si="301"/>
        <v>65</v>
      </c>
      <c r="T8590" s="34" t="s">
        <v>29</v>
      </c>
      <c r="U8590" s="12">
        <f>((alpha*(beta^speed))*(speed^ceta))</f>
        <v>0.69774404100405996</v>
      </c>
      <c r="V8590" s="8">
        <f t="shared" si="302"/>
        <v>65</v>
      </c>
    </row>
    <row r="8591" spans="1:22">
      <c r="A8591" s="34" t="s">
        <v>19</v>
      </c>
      <c r="B8591" s="34" t="s">
        <v>74</v>
      </c>
      <c r="C8591" s="5" t="s">
        <v>173</v>
      </c>
      <c r="D8591" s="35" t="s">
        <v>84</v>
      </c>
      <c r="E8591" s="36" t="s">
        <v>17</v>
      </c>
      <c r="F8591" s="37">
        <v>50</v>
      </c>
      <c r="G8591" s="38">
        <v>0.04</v>
      </c>
      <c r="H8591" s="34">
        <v>0.98638580103540296</v>
      </c>
      <c r="I8591" s="35">
        <v>2500.1675827612225</v>
      </c>
      <c r="J8591" s="35">
        <v>1.0054161395144825</v>
      </c>
      <c r="K8591" s="35">
        <v>-0.37473694482544612</v>
      </c>
      <c r="L8591" s="35">
        <v>0</v>
      </c>
      <c r="M8591" s="35">
        <v>0</v>
      </c>
      <c r="N8591" s="35">
        <v>0</v>
      </c>
      <c r="O8591" s="35">
        <v>0</v>
      </c>
      <c r="P8591" s="36">
        <v>12</v>
      </c>
      <c r="Q8591" s="37">
        <v>65</v>
      </c>
      <c r="R8591" s="36">
        <v>0</v>
      </c>
      <c r="S8591" s="39">
        <f t="shared" si="301"/>
        <v>65</v>
      </c>
      <c r="T8591" s="34" t="s">
        <v>29</v>
      </c>
      <c r="U8591" s="12">
        <f>((alpha*(beta^speed))*(speed^ceta))</f>
        <v>743.16272622993733</v>
      </c>
      <c r="V8591" s="8">
        <f t="shared" si="302"/>
        <v>65</v>
      </c>
    </row>
    <row r="8592" spans="1:22">
      <c r="A8592" s="34" t="s">
        <v>19</v>
      </c>
      <c r="B8592" s="34" t="s">
        <v>74</v>
      </c>
      <c r="C8592" s="5" t="s">
        <v>173</v>
      </c>
      <c r="D8592" s="35" t="s">
        <v>84</v>
      </c>
      <c r="E8592" s="36" t="s">
        <v>15</v>
      </c>
      <c r="F8592" s="37">
        <v>100</v>
      </c>
      <c r="G8592" s="38">
        <v>0.04</v>
      </c>
      <c r="H8592" s="34">
        <v>0.98510433219162818</v>
      </c>
      <c r="I8592" s="35">
        <v>24.149384545808324</v>
      </c>
      <c r="J8592" s="35">
        <v>0.99338189717572423</v>
      </c>
      <c r="K8592" s="35">
        <v>-0.4120333925005798</v>
      </c>
      <c r="L8592" s="35">
        <v>0</v>
      </c>
      <c r="M8592" s="35">
        <v>0</v>
      </c>
      <c r="N8592" s="35">
        <v>0</v>
      </c>
      <c r="O8592" s="35">
        <v>0</v>
      </c>
      <c r="P8592" s="36">
        <v>12</v>
      </c>
      <c r="Q8592" s="37">
        <v>51</v>
      </c>
      <c r="R8592" s="36">
        <v>0</v>
      </c>
      <c r="S8592" s="39">
        <f t="shared" si="301"/>
        <v>51</v>
      </c>
      <c r="T8592" s="34" t="s">
        <v>29</v>
      </c>
      <c r="U8592" s="12">
        <f>((alpha*(beta^speed))*(speed^ceta))</f>
        <v>3.4061082463134049</v>
      </c>
      <c r="V8592" s="8">
        <f t="shared" si="302"/>
        <v>51</v>
      </c>
    </row>
    <row r="8593" spans="1:22">
      <c r="A8593" s="34" t="s">
        <v>19</v>
      </c>
      <c r="B8593" s="34" t="s">
        <v>74</v>
      </c>
      <c r="C8593" s="5" t="s">
        <v>173</v>
      </c>
      <c r="D8593" s="35" t="s">
        <v>84</v>
      </c>
      <c r="E8593" s="36" t="s">
        <v>16</v>
      </c>
      <c r="F8593" s="37">
        <v>100</v>
      </c>
      <c r="G8593" s="38">
        <v>0.04</v>
      </c>
      <c r="H8593" s="34">
        <v>0.96479630350648371</v>
      </c>
      <c r="I8593" s="35">
        <v>-2.999932563140914E-4</v>
      </c>
      <c r="J8593" s="35">
        <v>3.3347290257224174E-2</v>
      </c>
      <c r="K8593" s="35">
        <v>-1.3603305718666183</v>
      </c>
      <c r="L8593" s="35">
        <v>66.4202468367194</v>
      </c>
      <c r="M8593" s="35">
        <v>0</v>
      </c>
      <c r="N8593" s="35">
        <v>0</v>
      </c>
      <c r="O8593" s="35">
        <v>0</v>
      </c>
      <c r="P8593" s="36">
        <v>12</v>
      </c>
      <c r="Q8593" s="37">
        <v>51</v>
      </c>
      <c r="R8593" s="36">
        <v>14</v>
      </c>
      <c r="S8593" s="39">
        <f t="shared" si="301"/>
        <v>51</v>
      </c>
      <c r="T8593" s="34" t="s">
        <v>51</v>
      </c>
      <c r="U8593" s="12">
        <f>(((alpha*(speed^3))+(beta*(speed^2))+(ceta*speed))+delta)</f>
        <v>43.985284187241412</v>
      </c>
      <c r="V8593" s="8">
        <f t="shared" si="302"/>
        <v>51</v>
      </c>
    </row>
    <row r="8594" spans="1:22">
      <c r="A8594" s="34" t="s">
        <v>19</v>
      </c>
      <c r="B8594" s="34" t="s">
        <v>74</v>
      </c>
      <c r="C8594" s="5" t="s">
        <v>173</v>
      </c>
      <c r="D8594" s="35" t="s">
        <v>84</v>
      </c>
      <c r="E8594" s="36" t="s">
        <v>14</v>
      </c>
      <c r="F8594" s="37">
        <v>100</v>
      </c>
      <c r="G8594" s="38">
        <v>0.04</v>
      </c>
      <c r="H8594" s="34">
        <v>0.99769831891412752</v>
      </c>
      <c r="I8594" s="35">
        <v>-1.026865254826882</v>
      </c>
      <c r="J8594" s="35">
        <v>0.67308382677525092</v>
      </c>
      <c r="K8594" s="35">
        <v>0.32235988004433475</v>
      </c>
      <c r="L8594" s="35">
        <v>0</v>
      </c>
      <c r="M8594" s="35">
        <v>0</v>
      </c>
      <c r="N8594" s="35">
        <v>0</v>
      </c>
      <c r="O8594" s="35">
        <v>0</v>
      </c>
      <c r="P8594" s="36">
        <v>12</v>
      </c>
      <c r="Q8594" s="37">
        <v>51</v>
      </c>
      <c r="R8594" s="36">
        <v>6</v>
      </c>
      <c r="S8594" s="39">
        <f t="shared" si="301"/>
        <v>51</v>
      </c>
      <c r="T8594" s="34" t="s">
        <v>37</v>
      </c>
      <c r="U8594" s="12">
        <f>(1/(alpha+(beta*(speed^ceta))))</f>
        <v>0.73323793707202556</v>
      </c>
      <c r="V8594" s="8">
        <f t="shared" si="302"/>
        <v>51</v>
      </c>
    </row>
    <row r="8595" spans="1:22">
      <c r="A8595" s="34" t="s">
        <v>19</v>
      </c>
      <c r="B8595" s="34" t="s">
        <v>74</v>
      </c>
      <c r="C8595" s="5" t="s">
        <v>173</v>
      </c>
      <c r="D8595" s="35" t="s">
        <v>84</v>
      </c>
      <c r="E8595" s="36" t="s">
        <v>18</v>
      </c>
      <c r="F8595" s="37">
        <v>100</v>
      </c>
      <c r="G8595" s="38">
        <v>0.04</v>
      </c>
      <c r="H8595" s="34">
        <v>0.98740105052775484</v>
      </c>
      <c r="I8595" s="35">
        <v>0.83464417135234259</v>
      </c>
      <c r="J8595" s="35">
        <v>3.7979121834632892</v>
      </c>
      <c r="K8595" s="35">
        <v>4.2959767383868811E-3</v>
      </c>
      <c r="L8595" s="35">
        <v>0.40566991693699317</v>
      </c>
      <c r="M8595" s="35">
        <v>3.0417411505439269E-2</v>
      </c>
      <c r="N8595" s="35">
        <v>0</v>
      </c>
      <c r="O8595" s="35">
        <v>0</v>
      </c>
      <c r="P8595" s="36">
        <v>12</v>
      </c>
      <c r="Q8595" s="37">
        <v>51</v>
      </c>
      <c r="R8595" s="36">
        <v>10</v>
      </c>
      <c r="S8595" s="39">
        <f t="shared" si="301"/>
        <v>51</v>
      </c>
      <c r="T8595" s="34" t="s">
        <v>44</v>
      </c>
      <c r="U8595" s="12">
        <f>(alpha+(beta/(1+EXP((((-1)*ceta)+(delta*LN(speed)))+(epsilon*speed)))))</f>
        <v>0.99190450924337625</v>
      </c>
      <c r="V8595" s="8">
        <f t="shared" si="302"/>
        <v>51</v>
      </c>
    </row>
    <row r="8596" spans="1:22">
      <c r="A8596" s="34" t="s">
        <v>19</v>
      </c>
      <c r="B8596" s="34" t="s">
        <v>74</v>
      </c>
      <c r="C8596" s="5" t="s">
        <v>173</v>
      </c>
      <c r="D8596" s="35" t="s">
        <v>84</v>
      </c>
      <c r="E8596" s="36" t="s">
        <v>17</v>
      </c>
      <c r="F8596" s="37">
        <v>100</v>
      </c>
      <c r="G8596" s="38">
        <v>0.04</v>
      </c>
      <c r="H8596" s="34">
        <v>0.97985920715462649</v>
      </c>
      <c r="I8596" s="35">
        <v>-7.9399787578888353E-3</v>
      </c>
      <c r="J8596" s="35">
        <v>0.97054934907101331</v>
      </c>
      <c r="K8596" s="35">
        <v>-42.690984601178144</v>
      </c>
      <c r="L8596" s="35">
        <v>1701.2611546312025</v>
      </c>
      <c r="M8596" s="35">
        <v>0</v>
      </c>
      <c r="N8596" s="35">
        <v>0</v>
      </c>
      <c r="O8596" s="35">
        <v>0</v>
      </c>
      <c r="P8596" s="36">
        <v>12</v>
      </c>
      <c r="Q8596" s="37">
        <v>51</v>
      </c>
      <c r="R8596" s="36">
        <v>14</v>
      </c>
      <c r="S8596" s="39">
        <f t="shared" si="301"/>
        <v>51</v>
      </c>
      <c r="T8596" s="34" t="s">
        <v>51</v>
      </c>
      <c r="U8596" s="12">
        <f>(((alpha*(speed^3))+(beta*(speed^2))+(ceta*speed))+delta)</f>
        <v>995.17367469211104</v>
      </c>
      <c r="V8596" s="8">
        <f t="shared" si="302"/>
        <v>51</v>
      </c>
    </row>
    <row r="8597" spans="1:22">
      <c r="A8597" s="34" t="s">
        <v>19</v>
      </c>
      <c r="B8597" s="34" t="s">
        <v>74</v>
      </c>
      <c r="C8597" s="5" t="s">
        <v>173</v>
      </c>
      <c r="D8597" s="35" t="s">
        <v>84</v>
      </c>
      <c r="E8597" s="36" t="s">
        <v>15</v>
      </c>
      <c r="F8597" s="37">
        <v>0</v>
      </c>
      <c r="G8597" s="38">
        <v>0.06</v>
      </c>
      <c r="H8597" s="34">
        <v>0.98848134912428731</v>
      </c>
      <c r="I8597" s="35">
        <v>-0.45392549361556878</v>
      </c>
      <c r="J8597" s="35">
        <v>0.3554843343437562</v>
      </c>
      <c r="K8597" s="35">
        <v>0.21324476507936485</v>
      </c>
      <c r="L8597" s="35">
        <v>0</v>
      </c>
      <c r="M8597" s="35">
        <v>0</v>
      </c>
      <c r="N8597" s="35">
        <v>0</v>
      </c>
      <c r="O8597" s="35">
        <v>0</v>
      </c>
      <c r="P8597" s="36">
        <v>12</v>
      </c>
      <c r="Q8597" s="37">
        <v>73</v>
      </c>
      <c r="R8597" s="36">
        <v>6</v>
      </c>
      <c r="S8597" s="39">
        <f t="shared" si="301"/>
        <v>73</v>
      </c>
      <c r="T8597" s="34" t="s">
        <v>37</v>
      </c>
      <c r="U8597" s="12">
        <f>(1/(alpha+(beta*(speed^ceta))))</f>
        <v>2.306452688565912</v>
      </c>
      <c r="V8597" s="8">
        <f t="shared" si="302"/>
        <v>73</v>
      </c>
    </row>
    <row r="8598" spans="1:22">
      <c r="A8598" s="34" t="s">
        <v>19</v>
      </c>
      <c r="B8598" s="34" t="s">
        <v>74</v>
      </c>
      <c r="C8598" s="5" t="s">
        <v>173</v>
      </c>
      <c r="D8598" s="35" t="s">
        <v>84</v>
      </c>
      <c r="E8598" s="36" t="s">
        <v>16</v>
      </c>
      <c r="F8598" s="37">
        <v>0</v>
      </c>
      <c r="G8598" s="38">
        <v>0.06</v>
      </c>
      <c r="H8598" s="34">
        <v>0.98037339977934146</v>
      </c>
      <c r="I8598" s="35">
        <v>193.492229005372</v>
      </c>
      <c r="J8598" s="35">
        <v>-1.0795997507545056</v>
      </c>
      <c r="K8598" s="35">
        <v>18.375535115842922</v>
      </c>
      <c r="L8598" s="35">
        <v>9.9277060469374775E-2</v>
      </c>
      <c r="M8598" s="35">
        <v>0</v>
      </c>
      <c r="N8598" s="35">
        <v>0</v>
      </c>
      <c r="O8598" s="35">
        <v>0</v>
      </c>
      <c r="P8598" s="36">
        <v>12</v>
      </c>
      <c r="Q8598" s="37">
        <v>73</v>
      </c>
      <c r="R8598" s="36">
        <v>1</v>
      </c>
      <c r="S8598" s="39">
        <f t="shared" si="301"/>
        <v>73</v>
      </c>
      <c r="T8598" s="34" t="s">
        <v>30</v>
      </c>
      <c r="U8598" s="12">
        <f>((alpha*(speed^beta))+(ceta*(speed^delta)))</f>
        <v>30.017332289873469</v>
      </c>
      <c r="V8598" s="8">
        <f t="shared" si="302"/>
        <v>73</v>
      </c>
    </row>
    <row r="8599" spans="1:22">
      <c r="A8599" s="34" t="s">
        <v>19</v>
      </c>
      <c r="B8599" s="34" t="s">
        <v>74</v>
      </c>
      <c r="C8599" s="5" t="s">
        <v>173</v>
      </c>
      <c r="D8599" s="35" t="s">
        <v>84</v>
      </c>
      <c r="E8599" s="36" t="s">
        <v>14</v>
      </c>
      <c r="F8599" s="37">
        <v>0</v>
      </c>
      <c r="G8599" s="38">
        <v>0.06</v>
      </c>
      <c r="H8599" s="34">
        <v>0.99497063467712821</v>
      </c>
      <c r="I8599" s="35">
        <v>36.681247164076524</v>
      </c>
      <c r="J8599" s="35">
        <v>1.0106320475441299</v>
      </c>
      <c r="K8599" s="35">
        <v>-1.176650312819733</v>
      </c>
      <c r="L8599" s="35">
        <v>0</v>
      </c>
      <c r="M8599" s="35">
        <v>0</v>
      </c>
      <c r="N8599" s="35">
        <v>0</v>
      </c>
      <c r="O8599" s="35">
        <v>0</v>
      </c>
      <c r="P8599" s="36">
        <v>12</v>
      </c>
      <c r="Q8599" s="37">
        <v>73</v>
      </c>
      <c r="R8599" s="36">
        <v>0</v>
      </c>
      <c r="S8599" s="39">
        <f t="shared" si="301"/>
        <v>73</v>
      </c>
      <c r="T8599" s="34" t="s">
        <v>29</v>
      </c>
      <c r="U8599" s="12">
        <f>((alpha*(beta^speed))*(speed^ceta))</f>
        <v>0.5096340871761158</v>
      </c>
      <c r="V8599" s="8">
        <f t="shared" si="302"/>
        <v>73</v>
      </c>
    </row>
    <row r="8600" spans="1:22">
      <c r="A8600" s="34" t="s">
        <v>19</v>
      </c>
      <c r="B8600" s="34" t="s">
        <v>74</v>
      </c>
      <c r="C8600" s="5" t="s">
        <v>173</v>
      </c>
      <c r="D8600" s="35" t="s">
        <v>84</v>
      </c>
      <c r="E8600" s="36" t="s">
        <v>18</v>
      </c>
      <c r="F8600" s="37">
        <v>0</v>
      </c>
      <c r="G8600" s="38">
        <v>0.06</v>
      </c>
      <c r="H8600" s="34">
        <v>0.98959076133564761</v>
      </c>
      <c r="I8600" s="35">
        <v>6.1621694334748263</v>
      </c>
      <c r="J8600" s="35">
        <v>1.0104584986998932</v>
      </c>
      <c r="K8600" s="35">
        <v>-0.69313698366942988</v>
      </c>
      <c r="L8600" s="35">
        <v>0</v>
      </c>
      <c r="M8600" s="35">
        <v>0</v>
      </c>
      <c r="N8600" s="35">
        <v>0</v>
      </c>
      <c r="O8600" s="35">
        <v>0</v>
      </c>
      <c r="P8600" s="36">
        <v>12</v>
      </c>
      <c r="Q8600" s="37">
        <v>73</v>
      </c>
      <c r="R8600" s="36">
        <v>0</v>
      </c>
      <c r="S8600" s="39">
        <f t="shared" si="301"/>
        <v>73</v>
      </c>
      <c r="T8600" s="34" t="s">
        <v>29</v>
      </c>
      <c r="U8600" s="12">
        <f>((alpha*(beta^speed))*(speed^ceta))</f>
        <v>0.67304601974381961</v>
      </c>
      <c r="V8600" s="8">
        <f t="shared" si="302"/>
        <v>73</v>
      </c>
    </row>
    <row r="8601" spans="1:22">
      <c r="A8601" s="34" t="s">
        <v>19</v>
      </c>
      <c r="B8601" s="34" t="s">
        <v>74</v>
      </c>
      <c r="C8601" s="5" t="s">
        <v>173</v>
      </c>
      <c r="D8601" s="35" t="s">
        <v>84</v>
      </c>
      <c r="E8601" s="36" t="s">
        <v>17</v>
      </c>
      <c r="F8601" s="37">
        <v>0</v>
      </c>
      <c r="G8601" s="38">
        <v>0.06</v>
      </c>
      <c r="H8601" s="34">
        <v>0.99019937244874034</v>
      </c>
      <c r="I8601" s="35">
        <v>3228.2756459805064</v>
      </c>
      <c r="J8601" s="35">
        <v>1.0109788575783905</v>
      </c>
      <c r="K8601" s="35">
        <v>-0.54644339082097138</v>
      </c>
      <c r="L8601" s="35">
        <v>0</v>
      </c>
      <c r="M8601" s="35">
        <v>0</v>
      </c>
      <c r="N8601" s="35">
        <v>0</v>
      </c>
      <c r="O8601" s="35">
        <v>0</v>
      </c>
      <c r="P8601" s="36">
        <v>12</v>
      </c>
      <c r="Q8601" s="37">
        <v>73</v>
      </c>
      <c r="R8601" s="36">
        <v>0</v>
      </c>
      <c r="S8601" s="39">
        <f t="shared" si="301"/>
        <v>73</v>
      </c>
      <c r="T8601" s="34" t="s">
        <v>29</v>
      </c>
      <c r="U8601" s="12">
        <f>((alpha*(beta^speed))*(speed^ceta))</f>
        <v>686.97590266910561</v>
      </c>
      <c r="V8601" s="8">
        <f t="shared" si="302"/>
        <v>73</v>
      </c>
    </row>
    <row r="8602" spans="1:22">
      <c r="A8602" s="34" t="s">
        <v>19</v>
      </c>
      <c r="B8602" s="34" t="s">
        <v>74</v>
      </c>
      <c r="C8602" s="5" t="s">
        <v>173</v>
      </c>
      <c r="D8602" s="35" t="s">
        <v>84</v>
      </c>
      <c r="E8602" s="36" t="s">
        <v>15</v>
      </c>
      <c r="F8602" s="37">
        <v>50</v>
      </c>
      <c r="G8602" s="38">
        <v>0.06</v>
      </c>
      <c r="H8602" s="34">
        <v>0.98757795451471719</v>
      </c>
      <c r="I8602" s="35">
        <v>23.862884543327365</v>
      </c>
      <c r="J8602" s="35">
        <v>0.99731180033647471</v>
      </c>
      <c r="K8602" s="35">
        <v>-0.4520331743389997</v>
      </c>
      <c r="L8602" s="35">
        <v>0</v>
      </c>
      <c r="M8602" s="35">
        <v>0</v>
      </c>
      <c r="N8602" s="35">
        <v>0</v>
      </c>
      <c r="O8602" s="35">
        <v>0</v>
      </c>
      <c r="P8602" s="36">
        <v>12</v>
      </c>
      <c r="Q8602" s="37">
        <v>49</v>
      </c>
      <c r="R8602" s="36">
        <v>0</v>
      </c>
      <c r="S8602" s="39">
        <f t="shared" si="301"/>
        <v>49</v>
      </c>
      <c r="T8602" s="34" t="s">
        <v>29</v>
      </c>
      <c r="U8602" s="12">
        <f>((alpha*(beta^speed))*(speed^ceta))</f>
        <v>3.6009340563343648</v>
      </c>
      <c r="V8602" s="8">
        <f t="shared" si="302"/>
        <v>49</v>
      </c>
    </row>
    <row r="8603" spans="1:22">
      <c r="A8603" s="34" t="s">
        <v>19</v>
      </c>
      <c r="B8603" s="34" t="s">
        <v>74</v>
      </c>
      <c r="C8603" s="5" t="s">
        <v>173</v>
      </c>
      <c r="D8603" s="35" t="s">
        <v>84</v>
      </c>
      <c r="E8603" s="36" t="s">
        <v>16</v>
      </c>
      <c r="F8603" s="37">
        <v>50</v>
      </c>
      <c r="G8603" s="38">
        <v>0.06</v>
      </c>
      <c r="H8603" s="34">
        <v>0.97935886608407896</v>
      </c>
      <c r="I8603" s="35">
        <v>-3.4010564930463355E-4</v>
      </c>
      <c r="J8603" s="35">
        <v>3.7251947480392018E-2</v>
      </c>
      <c r="K8603" s="35">
        <v>-1.4201037521281725</v>
      </c>
      <c r="L8603" s="35">
        <v>65.792759405045061</v>
      </c>
      <c r="M8603" s="35">
        <v>0</v>
      </c>
      <c r="N8603" s="35">
        <v>0</v>
      </c>
      <c r="O8603" s="35">
        <v>0</v>
      </c>
      <c r="P8603" s="36">
        <v>12</v>
      </c>
      <c r="Q8603" s="37">
        <v>49</v>
      </c>
      <c r="R8603" s="36">
        <v>14</v>
      </c>
      <c r="S8603" s="39">
        <f t="shared" si="301"/>
        <v>49</v>
      </c>
      <c r="T8603" s="34" t="s">
        <v>51</v>
      </c>
      <c r="U8603" s="12">
        <f>(((alpha*(speed^3))+(beta*(speed^2))+(ceta*speed))+delta)</f>
        <v>45.636511916145011</v>
      </c>
      <c r="V8603" s="8">
        <f t="shared" si="302"/>
        <v>49</v>
      </c>
    </row>
    <row r="8604" spans="1:22">
      <c r="A8604" s="34" t="s">
        <v>19</v>
      </c>
      <c r="B8604" s="34" t="s">
        <v>74</v>
      </c>
      <c r="C8604" s="5" t="s">
        <v>173</v>
      </c>
      <c r="D8604" s="35" t="s">
        <v>84</v>
      </c>
      <c r="E8604" s="36" t="s">
        <v>14</v>
      </c>
      <c r="F8604" s="37">
        <v>50</v>
      </c>
      <c r="G8604" s="38">
        <v>0.06</v>
      </c>
      <c r="H8604" s="34">
        <v>0.99750547382469801</v>
      </c>
      <c r="I8604" s="35">
        <v>-1.1648240363235509</v>
      </c>
      <c r="J8604" s="35">
        <v>0.77619058741063796</v>
      </c>
      <c r="K8604" s="35">
        <v>0.29886746985184853</v>
      </c>
      <c r="L8604" s="35">
        <v>0</v>
      </c>
      <c r="M8604" s="35">
        <v>0</v>
      </c>
      <c r="N8604" s="35">
        <v>0</v>
      </c>
      <c r="O8604" s="35">
        <v>0</v>
      </c>
      <c r="P8604" s="36">
        <v>12</v>
      </c>
      <c r="Q8604" s="37">
        <v>49</v>
      </c>
      <c r="R8604" s="36">
        <v>6</v>
      </c>
      <c r="S8604" s="39">
        <f t="shared" si="301"/>
        <v>49</v>
      </c>
      <c r="T8604" s="34" t="s">
        <v>37</v>
      </c>
      <c r="U8604" s="12">
        <f>(1/(alpha+(beta*(speed^ceta))))</f>
        <v>0.75817584650330949</v>
      </c>
      <c r="V8604" s="8">
        <f t="shared" si="302"/>
        <v>49</v>
      </c>
    </row>
    <row r="8605" spans="1:22">
      <c r="A8605" s="34" t="s">
        <v>19</v>
      </c>
      <c r="B8605" s="34" t="s">
        <v>74</v>
      </c>
      <c r="C8605" s="5" t="s">
        <v>173</v>
      </c>
      <c r="D8605" s="35" t="s">
        <v>84</v>
      </c>
      <c r="E8605" s="36" t="s">
        <v>18</v>
      </c>
      <c r="F8605" s="37">
        <v>50</v>
      </c>
      <c r="G8605" s="38">
        <v>0.06</v>
      </c>
      <c r="H8605" s="34">
        <v>0.98848321183282706</v>
      </c>
      <c r="I8605" s="35">
        <v>3.4912786159550708</v>
      </c>
      <c r="J8605" s="35">
        <v>1.0022736217130246</v>
      </c>
      <c r="K8605" s="35">
        <v>-0.34273050788756432</v>
      </c>
      <c r="L8605" s="35">
        <v>0</v>
      </c>
      <c r="M8605" s="35">
        <v>0</v>
      </c>
      <c r="N8605" s="35">
        <v>0</v>
      </c>
      <c r="O8605" s="35">
        <v>0</v>
      </c>
      <c r="P8605" s="36">
        <v>12</v>
      </c>
      <c r="Q8605" s="37">
        <v>49</v>
      </c>
      <c r="R8605" s="36">
        <v>0</v>
      </c>
      <c r="S8605" s="39">
        <f t="shared" si="301"/>
        <v>49</v>
      </c>
      <c r="T8605" s="34" t="s">
        <v>29</v>
      </c>
      <c r="U8605" s="12">
        <f>((alpha*(beta^speed))*(speed^ceta))</f>
        <v>1.0280908038327357</v>
      </c>
      <c r="V8605" s="8">
        <f t="shared" si="302"/>
        <v>49</v>
      </c>
    </row>
    <row r="8606" spans="1:22">
      <c r="A8606" s="34" t="s">
        <v>19</v>
      </c>
      <c r="B8606" s="34" t="s">
        <v>74</v>
      </c>
      <c r="C8606" s="5" t="s">
        <v>173</v>
      </c>
      <c r="D8606" s="35" t="s">
        <v>84</v>
      </c>
      <c r="E8606" s="36" t="s">
        <v>17</v>
      </c>
      <c r="F8606" s="37">
        <v>50</v>
      </c>
      <c r="G8606" s="38">
        <v>0.06</v>
      </c>
      <c r="H8606" s="34">
        <v>0.98629861829732723</v>
      </c>
      <c r="I8606" s="35">
        <v>6.9652306013132668</v>
      </c>
      <c r="J8606" s="35">
        <v>3.1464416822764636</v>
      </c>
      <c r="K8606" s="35">
        <v>-2.434852257407814E-2</v>
      </c>
      <c r="L8606" s="35">
        <v>0</v>
      </c>
      <c r="M8606" s="35">
        <v>0</v>
      </c>
      <c r="N8606" s="35">
        <v>0</v>
      </c>
      <c r="O8606" s="35">
        <v>0</v>
      </c>
      <c r="P8606" s="36">
        <v>12</v>
      </c>
      <c r="Q8606" s="37">
        <v>49</v>
      </c>
      <c r="R8606" s="36">
        <v>13</v>
      </c>
      <c r="S8606" s="39">
        <f t="shared" si="301"/>
        <v>49</v>
      </c>
      <c r="T8606" s="34" t="s">
        <v>50</v>
      </c>
      <c r="U8606" s="12">
        <f>EXP((alpha+(beta/speed))+(ceta*LN(speed)))</f>
        <v>1027.2941878251831</v>
      </c>
      <c r="V8606" s="8">
        <f t="shared" si="302"/>
        <v>49</v>
      </c>
    </row>
    <row r="8607" spans="1:22">
      <c r="A8607" s="34" t="s">
        <v>19</v>
      </c>
      <c r="B8607" s="34" t="s">
        <v>74</v>
      </c>
      <c r="C8607" s="5" t="s">
        <v>173</v>
      </c>
      <c r="D8607" s="35" t="s">
        <v>84</v>
      </c>
      <c r="E8607" s="36" t="s">
        <v>15</v>
      </c>
      <c r="F8607" s="37">
        <v>100</v>
      </c>
      <c r="G8607" s="38">
        <v>0.06</v>
      </c>
      <c r="H8607" s="34">
        <v>0.98420316016145692</v>
      </c>
      <c r="I8607" s="35">
        <v>28.167344667281061</v>
      </c>
      <c r="J8607" s="35">
        <v>0.99036381503543969</v>
      </c>
      <c r="K8607" s="35">
        <v>-0.40363370936788612</v>
      </c>
      <c r="L8607" s="35">
        <v>0</v>
      </c>
      <c r="M8607" s="35">
        <v>0</v>
      </c>
      <c r="N8607" s="35">
        <v>0</v>
      </c>
      <c r="O8607" s="35">
        <v>0</v>
      </c>
      <c r="P8607" s="36">
        <v>11</v>
      </c>
      <c r="Q8607" s="37">
        <v>36</v>
      </c>
      <c r="R8607" s="36">
        <v>0</v>
      </c>
      <c r="S8607" s="39">
        <f t="shared" si="301"/>
        <v>36</v>
      </c>
      <c r="T8607" s="34" t="s">
        <v>29</v>
      </c>
      <c r="U8607" s="12">
        <f>((alpha*(beta^speed))*(speed^ceta))</f>
        <v>4.679304048828798</v>
      </c>
      <c r="V8607" s="8">
        <f t="shared" si="302"/>
        <v>36</v>
      </c>
    </row>
    <row r="8608" spans="1:22">
      <c r="A8608" s="34" t="s">
        <v>19</v>
      </c>
      <c r="B8608" s="34" t="s">
        <v>74</v>
      </c>
      <c r="C8608" s="5" t="s">
        <v>173</v>
      </c>
      <c r="D8608" s="35" t="s">
        <v>84</v>
      </c>
      <c r="E8608" s="36" t="s">
        <v>16</v>
      </c>
      <c r="F8608" s="37">
        <v>100</v>
      </c>
      <c r="G8608" s="38">
        <v>0.06</v>
      </c>
      <c r="H8608" s="34">
        <v>0.97584707358544309</v>
      </c>
      <c r="I8608" s="35">
        <v>-1.2094535062227398E-3</v>
      </c>
      <c r="J8608" s="35">
        <v>9.4017088653299413E-2</v>
      </c>
      <c r="K8608" s="35">
        <v>-2.6280062041270646</v>
      </c>
      <c r="L8608" s="35">
        <v>90.624621878588016</v>
      </c>
      <c r="M8608" s="35">
        <v>0</v>
      </c>
      <c r="N8608" s="35">
        <v>0</v>
      </c>
      <c r="O8608" s="35">
        <v>0</v>
      </c>
      <c r="P8608" s="36">
        <v>11</v>
      </c>
      <c r="Q8608" s="37">
        <v>36</v>
      </c>
      <c r="R8608" s="36">
        <v>14</v>
      </c>
      <c r="S8608" s="39">
        <f t="shared" si="301"/>
        <v>36</v>
      </c>
      <c r="T8608" s="34" t="s">
        <v>51</v>
      </c>
      <c r="U8608" s="12">
        <f>(((alpha*(speed^3))+(beta*(speed^2))+(ceta*speed))+delta)</f>
        <v>61.43428263836158</v>
      </c>
      <c r="V8608" s="8">
        <f t="shared" si="302"/>
        <v>36</v>
      </c>
    </row>
    <row r="8609" spans="1:22">
      <c r="A8609" s="34" t="s">
        <v>19</v>
      </c>
      <c r="B8609" s="34" t="s">
        <v>74</v>
      </c>
      <c r="C8609" s="5" t="s">
        <v>173</v>
      </c>
      <c r="D8609" s="35" t="s">
        <v>84</v>
      </c>
      <c r="E8609" s="36" t="s">
        <v>14</v>
      </c>
      <c r="F8609" s="37">
        <v>100</v>
      </c>
      <c r="G8609" s="38">
        <v>0.06</v>
      </c>
      <c r="H8609" s="34">
        <v>0.99558496077431513</v>
      </c>
      <c r="I8609" s="35">
        <v>0.73375053426822567</v>
      </c>
      <c r="J8609" s="35">
        <v>8.2497206974566186</v>
      </c>
      <c r="K8609" s="35">
        <v>-0.26444419812098924</v>
      </c>
      <c r="L8609" s="35">
        <v>0</v>
      </c>
      <c r="M8609" s="35">
        <v>0</v>
      </c>
      <c r="N8609" s="35">
        <v>0</v>
      </c>
      <c r="O8609" s="35">
        <v>0</v>
      </c>
      <c r="P8609" s="36">
        <v>11</v>
      </c>
      <c r="Q8609" s="37">
        <v>36</v>
      </c>
      <c r="R8609" s="36">
        <v>13</v>
      </c>
      <c r="S8609" s="39">
        <f t="shared" si="301"/>
        <v>36</v>
      </c>
      <c r="T8609" s="34" t="s">
        <v>50</v>
      </c>
      <c r="U8609" s="12">
        <f>EXP((alpha+(beta/speed))+(ceta*LN(speed)))</f>
        <v>1.0153858117812478</v>
      </c>
      <c r="V8609" s="8">
        <f t="shared" si="302"/>
        <v>36</v>
      </c>
    </row>
    <row r="8610" spans="1:22">
      <c r="A8610" s="34" t="s">
        <v>19</v>
      </c>
      <c r="B8610" s="34" t="s">
        <v>74</v>
      </c>
      <c r="C8610" s="5" t="s">
        <v>173</v>
      </c>
      <c r="D8610" s="35" t="s">
        <v>84</v>
      </c>
      <c r="E8610" s="36" t="s">
        <v>18</v>
      </c>
      <c r="F8610" s="37">
        <v>100</v>
      </c>
      <c r="G8610" s="38">
        <v>0.06</v>
      </c>
      <c r="H8610" s="34">
        <v>0.9792619604517826</v>
      </c>
      <c r="I8610" s="35">
        <v>5.6210870372608435E-6</v>
      </c>
      <c r="J8610" s="35">
        <v>3.8717950335713725E-4</v>
      </c>
      <c r="K8610" s="35">
        <v>-5.2592741774020228E-2</v>
      </c>
      <c r="L8610" s="35">
        <v>2.5057203259189862</v>
      </c>
      <c r="M8610" s="35">
        <v>0</v>
      </c>
      <c r="N8610" s="35">
        <v>0</v>
      </c>
      <c r="O8610" s="35">
        <v>0</v>
      </c>
      <c r="P8610" s="36">
        <v>11</v>
      </c>
      <c r="Q8610" s="37">
        <v>36</v>
      </c>
      <c r="R8610" s="36">
        <v>14</v>
      </c>
      <c r="S8610" s="39">
        <f t="shared" si="301"/>
        <v>36</v>
      </c>
      <c r="T8610" s="34" t="s">
        <v>51</v>
      </c>
      <c r="U8610" s="12">
        <f>(((alpha*(speed^3))+(beta*(speed^2))+(ceta*speed))+delta)</f>
        <v>1.3764236952155497</v>
      </c>
      <c r="V8610" s="8">
        <f t="shared" si="302"/>
        <v>36</v>
      </c>
    </row>
    <row r="8611" spans="1:22">
      <c r="A8611" s="34" t="s">
        <v>19</v>
      </c>
      <c r="B8611" s="34" t="s">
        <v>74</v>
      </c>
      <c r="C8611" s="5" t="s">
        <v>173</v>
      </c>
      <c r="D8611" s="35" t="s">
        <v>84</v>
      </c>
      <c r="E8611" s="36" t="s">
        <v>17</v>
      </c>
      <c r="F8611" s="37">
        <v>100</v>
      </c>
      <c r="G8611" s="38">
        <v>0.06</v>
      </c>
      <c r="H8611" s="34">
        <v>0.9738048750734748</v>
      </c>
      <c r="I8611" s="35">
        <v>-9.3835265723357791E-3</v>
      </c>
      <c r="J8611" s="35">
        <v>1.1668817341126245</v>
      </c>
      <c r="K8611" s="35">
        <v>-49.549067922256583</v>
      </c>
      <c r="L8611" s="35">
        <v>2107.0912034670496</v>
      </c>
      <c r="M8611" s="35">
        <v>0</v>
      </c>
      <c r="N8611" s="35">
        <v>0</v>
      </c>
      <c r="O8611" s="35">
        <v>0</v>
      </c>
      <c r="P8611" s="36">
        <v>11</v>
      </c>
      <c r="Q8611" s="37">
        <v>36</v>
      </c>
      <c r="R8611" s="36">
        <v>14</v>
      </c>
      <c r="S8611" s="39">
        <f t="shared" si="301"/>
        <v>36</v>
      </c>
      <c r="T8611" s="34" t="s">
        <v>51</v>
      </c>
      <c r="U8611" s="12">
        <f>(((alpha*(speed^3))+(beta*(speed^2))+(ceta*speed))+delta)</f>
        <v>1397.8056699168758</v>
      </c>
      <c r="V8611" s="8">
        <f t="shared" si="302"/>
        <v>36</v>
      </c>
    </row>
    <row r="8612" spans="1:22">
      <c r="A8612" s="34" t="s">
        <v>19</v>
      </c>
      <c r="B8612" s="34" t="s">
        <v>74</v>
      </c>
      <c r="C8612" s="5" t="s">
        <v>174</v>
      </c>
      <c r="D8612" s="35" t="s">
        <v>85</v>
      </c>
      <c r="E8612" s="36" t="s">
        <v>15</v>
      </c>
      <c r="F8612" s="37">
        <v>0</v>
      </c>
      <c r="G8612" s="38">
        <v>0</v>
      </c>
      <c r="H8612" s="34">
        <v>0.98283030098776636</v>
      </c>
      <c r="I8612" s="35">
        <v>2.0912226440588367E-2</v>
      </c>
      <c r="J8612" s="35">
        <v>1.9697406921843706E-2</v>
      </c>
      <c r="K8612" s="35">
        <v>-1.248111942902015E-4</v>
      </c>
      <c r="L8612" s="35">
        <v>0</v>
      </c>
      <c r="M8612" s="35">
        <v>0</v>
      </c>
      <c r="N8612" s="35">
        <v>0</v>
      </c>
      <c r="O8612" s="35">
        <v>0</v>
      </c>
      <c r="P8612" s="36">
        <v>12</v>
      </c>
      <c r="Q8612" s="37">
        <v>86</v>
      </c>
      <c r="R8612" s="36">
        <v>5</v>
      </c>
      <c r="S8612" s="39">
        <f t="shared" si="301"/>
        <v>86</v>
      </c>
      <c r="T8612" s="34" t="s">
        <v>36</v>
      </c>
      <c r="U8612" s="12">
        <f>(1/(((ceta*(speed^2))+(beta*speed))+alpha))</f>
        <v>1.2629681111795428</v>
      </c>
      <c r="V8612" s="8">
        <f t="shared" si="302"/>
        <v>86</v>
      </c>
    </row>
    <row r="8613" spans="1:22">
      <c r="A8613" s="34" t="s">
        <v>19</v>
      </c>
      <c r="B8613" s="34" t="s">
        <v>74</v>
      </c>
      <c r="C8613" s="5" t="s">
        <v>174</v>
      </c>
      <c r="D8613" s="35" t="s">
        <v>85</v>
      </c>
      <c r="E8613" s="36" t="s">
        <v>16</v>
      </c>
      <c r="F8613" s="37">
        <v>0</v>
      </c>
      <c r="G8613" s="38">
        <v>0</v>
      </c>
      <c r="H8613" s="34">
        <v>0.9813624016087672</v>
      </c>
      <c r="I8613" s="35">
        <v>5.2516031083819001</v>
      </c>
      <c r="J8613" s="35">
        <v>69.055506428536361</v>
      </c>
      <c r="K8613" s="35">
        <v>0.18397317050791565</v>
      </c>
      <c r="L8613" s="35">
        <v>0.71296528020050165</v>
      </c>
      <c r="M8613" s="35">
        <v>3.2161732932934235E-2</v>
      </c>
      <c r="N8613" s="35">
        <v>0</v>
      </c>
      <c r="O8613" s="35">
        <v>0</v>
      </c>
      <c r="P8613" s="36">
        <v>12</v>
      </c>
      <c r="Q8613" s="37">
        <v>86</v>
      </c>
      <c r="R8613" s="36">
        <v>10</v>
      </c>
      <c r="S8613" s="39">
        <f t="shared" si="301"/>
        <v>86</v>
      </c>
      <c r="T8613" s="34" t="s">
        <v>44</v>
      </c>
      <c r="U8613" s="12">
        <f>(alpha+(beta/(1+EXP((((-1)*ceta)+(delta*LN(speed)))+(epsilon*speed)))))</f>
        <v>5.4690124140231822</v>
      </c>
      <c r="V8613" s="8">
        <f t="shared" si="302"/>
        <v>86</v>
      </c>
    </row>
    <row r="8614" spans="1:22">
      <c r="A8614" s="34" t="s">
        <v>19</v>
      </c>
      <c r="B8614" s="34" t="s">
        <v>74</v>
      </c>
      <c r="C8614" s="5" t="s">
        <v>174</v>
      </c>
      <c r="D8614" s="35" t="s">
        <v>85</v>
      </c>
      <c r="E8614" s="36" t="s">
        <v>14</v>
      </c>
      <c r="F8614" s="37">
        <v>0</v>
      </c>
      <c r="G8614" s="38">
        <v>0</v>
      </c>
      <c r="H8614" s="34">
        <v>0.99636525276401122</v>
      </c>
      <c r="I8614" s="35">
        <v>9.7506669863797146</v>
      </c>
      <c r="J8614" s="35">
        <v>-0.74615661167348346</v>
      </c>
      <c r="K8614" s="35">
        <v>1965.2371587668422</v>
      </c>
      <c r="L8614" s="35">
        <v>-3.7383808462268933</v>
      </c>
      <c r="M8614" s="35">
        <v>0</v>
      </c>
      <c r="N8614" s="35">
        <v>0</v>
      </c>
      <c r="O8614" s="35">
        <v>0</v>
      </c>
      <c r="P8614" s="36">
        <v>12</v>
      </c>
      <c r="Q8614" s="37">
        <v>86</v>
      </c>
      <c r="R8614" s="36">
        <v>1</v>
      </c>
      <c r="S8614" s="39">
        <f t="shared" si="301"/>
        <v>86</v>
      </c>
      <c r="T8614" s="34" t="s">
        <v>30</v>
      </c>
      <c r="U8614" s="12">
        <f>((alpha*(speed^beta))+(ceta*(speed^delta)))</f>
        <v>0.35134838161999837</v>
      </c>
      <c r="V8614" s="8">
        <f t="shared" si="302"/>
        <v>86</v>
      </c>
    </row>
    <row r="8615" spans="1:22">
      <c r="A8615" s="34" t="s">
        <v>19</v>
      </c>
      <c r="B8615" s="34" t="s">
        <v>74</v>
      </c>
      <c r="C8615" s="5" t="s">
        <v>174</v>
      </c>
      <c r="D8615" s="35" t="s">
        <v>85</v>
      </c>
      <c r="E8615" s="36" t="s">
        <v>18</v>
      </c>
      <c r="F8615" s="37">
        <v>0</v>
      </c>
      <c r="G8615" s="38">
        <v>0</v>
      </c>
      <c r="H8615" s="34">
        <v>0.99450969466073535</v>
      </c>
      <c r="I8615" s="35">
        <v>5.8063526724404499E-2</v>
      </c>
      <c r="J8615" s="35">
        <v>0.10217107127610459</v>
      </c>
      <c r="K8615" s="35">
        <v>-5.0441297304659348E-4</v>
      </c>
      <c r="L8615" s="35">
        <v>0</v>
      </c>
      <c r="M8615" s="35">
        <v>0</v>
      </c>
      <c r="N8615" s="35">
        <v>0</v>
      </c>
      <c r="O8615" s="35">
        <v>0</v>
      </c>
      <c r="P8615" s="36">
        <v>12</v>
      </c>
      <c r="Q8615" s="37">
        <v>86</v>
      </c>
      <c r="R8615" s="36">
        <v>5</v>
      </c>
      <c r="S8615" s="39">
        <f t="shared" si="301"/>
        <v>86</v>
      </c>
      <c r="T8615" s="34" t="s">
        <v>36</v>
      </c>
      <c r="U8615" s="12">
        <f>(1/(((ceta*(speed^2))+(beta*speed))+alpha))</f>
        <v>0.19553640033706804</v>
      </c>
      <c r="V8615" s="8">
        <f t="shared" si="302"/>
        <v>86</v>
      </c>
    </row>
    <row r="8616" spans="1:22">
      <c r="A8616" s="34" t="s">
        <v>19</v>
      </c>
      <c r="B8616" s="34" t="s">
        <v>74</v>
      </c>
      <c r="C8616" s="5" t="s">
        <v>174</v>
      </c>
      <c r="D8616" s="35" t="s">
        <v>85</v>
      </c>
      <c r="E8616" s="36" t="s">
        <v>17</v>
      </c>
      <c r="F8616" s="37">
        <v>0</v>
      </c>
      <c r="G8616" s="38">
        <v>0</v>
      </c>
      <c r="H8616" s="34">
        <v>0.98948017231601282</v>
      </c>
      <c r="I8616" s="35">
        <v>3565.7191684569052</v>
      </c>
      <c r="J8616" s="35">
        <v>1.0090180180276072</v>
      </c>
      <c r="K8616" s="35">
        <v>-0.86014010696798104</v>
      </c>
      <c r="L8616" s="35">
        <v>0</v>
      </c>
      <c r="M8616" s="35">
        <v>0</v>
      </c>
      <c r="N8616" s="35">
        <v>0</v>
      </c>
      <c r="O8616" s="35">
        <v>0</v>
      </c>
      <c r="P8616" s="36">
        <v>12</v>
      </c>
      <c r="Q8616" s="37">
        <v>86</v>
      </c>
      <c r="R8616" s="36">
        <v>0</v>
      </c>
      <c r="S8616" s="39">
        <f t="shared" si="301"/>
        <v>86</v>
      </c>
      <c r="T8616" s="34" t="s">
        <v>29</v>
      </c>
      <c r="U8616" s="12">
        <f>((alpha*(beta^speed))*(speed^ceta))</f>
        <v>167.30721881126021</v>
      </c>
      <c r="V8616" s="8">
        <f t="shared" si="302"/>
        <v>86</v>
      </c>
    </row>
    <row r="8617" spans="1:22">
      <c r="A8617" s="34" t="s">
        <v>19</v>
      </c>
      <c r="B8617" s="34" t="s">
        <v>74</v>
      </c>
      <c r="C8617" s="5" t="s">
        <v>174</v>
      </c>
      <c r="D8617" s="35" t="s">
        <v>85</v>
      </c>
      <c r="E8617" s="36" t="s">
        <v>15</v>
      </c>
      <c r="F8617" s="37">
        <v>50</v>
      </c>
      <c r="G8617" s="38">
        <v>0</v>
      </c>
      <c r="H8617" s="34">
        <v>0.9333151615845463</v>
      </c>
      <c r="I8617" s="35">
        <v>1.5876265853733507</v>
      </c>
      <c r="J8617" s="35">
        <v>6.6629601029390093</v>
      </c>
      <c r="K8617" s="35">
        <v>0.80533435938074982</v>
      </c>
      <c r="L8617" s="35">
        <v>7.0195378845178735E-2</v>
      </c>
      <c r="M8617" s="35">
        <v>8.2751696908044764E-2</v>
      </c>
      <c r="N8617" s="35">
        <v>0</v>
      </c>
      <c r="O8617" s="35">
        <v>0</v>
      </c>
      <c r="P8617" s="36">
        <v>12</v>
      </c>
      <c r="Q8617" s="37">
        <v>86</v>
      </c>
      <c r="R8617" s="36">
        <v>10</v>
      </c>
      <c r="S8617" s="39">
        <f t="shared" si="301"/>
        <v>86</v>
      </c>
      <c r="T8617" s="34" t="s">
        <v>44</v>
      </c>
      <c r="U8617" s="12">
        <f>(alpha+(beta/(1+EXP((((-1)*ceta)+(delta*LN(speed)))+(epsilon*speed)))))</f>
        <v>1.5964641002002786</v>
      </c>
      <c r="V8617" s="8">
        <f t="shared" si="302"/>
        <v>86</v>
      </c>
    </row>
    <row r="8618" spans="1:22">
      <c r="A8618" s="34" t="s">
        <v>19</v>
      </c>
      <c r="B8618" s="34" t="s">
        <v>74</v>
      </c>
      <c r="C8618" s="5" t="s">
        <v>174</v>
      </c>
      <c r="D8618" s="35" t="s">
        <v>85</v>
      </c>
      <c r="E8618" s="36" t="s">
        <v>16</v>
      </c>
      <c r="F8618" s="37">
        <v>50</v>
      </c>
      <c r="G8618" s="38">
        <v>0</v>
      </c>
      <c r="H8618" s="34">
        <v>0.96946732872466113</v>
      </c>
      <c r="I8618" s="35">
        <v>63.737008158285562</v>
      </c>
      <c r="J8618" s="35">
        <v>1.0019724277764883</v>
      </c>
      <c r="K8618" s="35">
        <v>-0.55452961795379985</v>
      </c>
      <c r="L8618" s="35">
        <v>0</v>
      </c>
      <c r="M8618" s="35">
        <v>0</v>
      </c>
      <c r="N8618" s="35">
        <v>0</v>
      </c>
      <c r="O8618" s="35">
        <v>0</v>
      </c>
      <c r="P8618" s="36">
        <v>12</v>
      </c>
      <c r="Q8618" s="37">
        <v>86</v>
      </c>
      <c r="R8618" s="36">
        <v>0</v>
      </c>
      <c r="S8618" s="39">
        <f t="shared" si="301"/>
        <v>86</v>
      </c>
      <c r="T8618" s="34" t="s">
        <v>29</v>
      </c>
      <c r="U8618" s="12">
        <f>((alpha*(beta^speed))*(speed^ceta))</f>
        <v>6.3863288179924913</v>
      </c>
      <c r="V8618" s="8">
        <f t="shared" si="302"/>
        <v>86</v>
      </c>
    </row>
    <row r="8619" spans="1:22">
      <c r="A8619" s="34" t="s">
        <v>19</v>
      </c>
      <c r="B8619" s="34" t="s">
        <v>74</v>
      </c>
      <c r="C8619" s="5" t="s">
        <v>174</v>
      </c>
      <c r="D8619" s="35" t="s">
        <v>85</v>
      </c>
      <c r="E8619" s="36" t="s">
        <v>14</v>
      </c>
      <c r="F8619" s="37">
        <v>50</v>
      </c>
      <c r="G8619" s="38">
        <v>0</v>
      </c>
      <c r="H8619" s="34">
        <v>0.99656237624676769</v>
      </c>
      <c r="I8619" s="35">
        <v>9.3916783832147086</v>
      </c>
      <c r="J8619" s="35">
        <v>-0.74284879245099134</v>
      </c>
      <c r="K8619" s="35">
        <v>260.73183165152273</v>
      </c>
      <c r="L8619" s="35">
        <v>-2.8926519754319417</v>
      </c>
      <c r="M8619" s="35">
        <v>0</v>
      </c>
      <c r="N8619" s="35">
        <v>0</v>
      </c>
      <c r="O8619" s="35">
        <v>0</v>
      </c>
      <c r="P8619" s="36">
        <v>12</v>
      </c>
      <c r="Q8619" s="37">
        <v>86</v>
      </c>
      <c r="R8619" s="36">
        <v>1</v>
      </c>
      <c r="S8619" s="39">
        <f t="shared" si="301"/>
        <v>86</v>
      </c>
      <c r="T8619" s="34" t="s">
        <v>30</v>
      </c>
      <c r="U8619" s="12">
        <f>((alpha*(speed^beta))+(ceta*(speed^delta)))</f>
        <v>0.34398462146413955</v>
      </c>
      <c r="V8619" s="8">
        <f t="shared" si="302"/>
        <v>86</v>
      </c>
    </row>
    <row r="8620" spans="1:22">
      <c r="A8620" s="34" t="s">
        <v>19</v>
      </c>
      <c r="B8620" s="34" t="s">
        <v>74</v>
      </c>
      <c r="C8620" s="5" t="s">
        <v>174</v>
      </c>
      <c r="D8620" s="35" t="s">
        <v>85</v>
      </c>
      <c r="E8620" s="36" t="s">
        <v>18</v>
      </c>
      <c r="F8620" s="37">
        <v>50</v>
      </c>
      <c r="G8620" s="38">
        <v>0</v>
      </c>
      <c r="H8620" s="34">
        <v>0.9812681762653177</v>
      </c>
      <c r="I8620" s="35">
        <v>-3.6100365688684801E-6</v>
      </c>
      <c r="J8620" s="35">
        <v>7.0531027431487562E-4</v>
      </c>
      <c r="K8620" s="35">
        <v>-4.6123390570750662E-2</v>
      </c>
      <c r="L8620" s="35">
        <v>1.2852217437005748</v>
      </c>
      <c r="M8620" s="35">
        <v>0</v>
      </c>
      <c r="N8620" s="35">
        <v>0</v>
      </c>
      <c r="O8620" s="35">
        <v>0</v>
      </c>
      <c r="P8620" s="36">
        <v>12</v>
      </c>
      <c r="Q8620" s="37">
        <v>86</v>
      </c>
      <c r="R8620" s="36">
        <v>14</v>
      </c>
      <c r="S8620" s="39">
        <f t="shared" si="301"/>
        <v>86</v>
      </c>
      <c r="T8620" s="34" t="s">
        <v>51</v>
      </c>
      <c r="U8620" s="12">
        <f>(((alpha*(speed^3))+(beta*(speed^2))+(ceta*speed))+delta)</f>
        <v>0.23889952360062816</v>
      </c>
      <c r="V8620" s="8">
        <f t="shared" si="302"/>
        <v>86</v>
      </c>
    </row>
    <row r="8621" spans="1:22">
      <c r="A8621" s="34" t="s">
        <v>19</v>
      </c>
      <c r="B8621" s="34" t="s">
        <v>74</v>
      </c>
      <c r="C8621" s="5" t="s">
        <v>174</v>
      </c>
      <c r="D8621" s="35" t="s">
        <v>85</v>
      </c>
      <c r="E8621" s="36" t="s">
        <v>17</v>
      </c>
      <c r="F8621" s="37">
        <v>50</v>
      </c>
      <c r="G8621" s="38">
        <v>0</v>
      </c>
      <c r="H8621" s="34">
        <v>0.97807369927790067</v>
      </c>
      <c r="I8621" s="35">
        <v>2760.9048173908031</v>
      </c>
      <c r="J8621" s="35">
        <v>1.0040577705633971</v>
      </c>
      <c r="K8621" s="35">
        <v>-0.66694080416553059</v>
      </c>
      <c r="L8621" s="35">
        <v>0</v>
      </c>
      <c r="M8621" s="35">
        <v>0</v>
      </c>
      <c r="N8621" s="35">
        <v>0</v>
      </c>
      <c r="O8621" s="35">
        <v>0</v>
      </c>
      <c r="P8621" s="36">
        <v>12</v>
      </c>
      <c r="Q8621" s="37">
        <v>86</v>
      </c>
      <c r="R8621" s="36">
        <v>0</v>
      </c>
      <c r="S8621" s="39">
        <f t="shared" si="301"/>
        <v>86</v>
      </c>
      <c r="T8621" s="34" t="s">
        <v>29</v>
      </c>
      <c r="U8621" s="12">
        <f>((alpha*(beta^speed))*(speed^ceta))</f>
        <v>200.49512474185155</v>
      </c>
      <c r="V8621" s="8">
        <f t="shared" si="302"/>
        <v>86</v>
      </c>
    </row>
    <row r="8622" spans="1:22">
      <c r="A8622" s="34" t="s">
        <v>19</v>
      </c>
      <c r="B8622" s="34" t="s">
        <v>74</v>
      </c>
      <c r="C8622" s="5" t="s">
        <v>174</v>
      </c>
      <c r="D8622" s="35" t="s">
        <v>85</v>
      </c>
      <c r="E8622" s="36" t="s">
        <v>15</v>
      </c>
      <c r="F8622" s="37">
        <v>100</v>
      </c>
      <c r="G8622" s="38">
        <v>0</v>
      </c>
      <c r="H8622" s="34">
        <v>0.90719801393845967</v>
      </c>
      <c r="I8622" s="35">
        <v>1.9425499895610838</v>
      </c>
      <c r="J8622" s="35">
        <v>3.087246328455719</v>
      </c>
      <c r="K8622" s="35">
        <v>1.2489902707591669</v>
      </c>
      <c r="L8622" s="35">
        <v>-1.320695681708973</v>
      </c>
      <c r="M8622" s="35">
        <v>0.20433201141788426</v>
      </c>
      <c r="N8622" s="35">
        <v>0</v>
      </c>
      <c r="O8622" s="35">
        <v>0</v>
      </c>
      <c r="P8622" s="36">
        <v>12</v>
      </c>
      <c r="Q8622" s="37">
        <v>86</v>
      </c>
      <c r="R8622" s="36">
        <v>10</v>
      </c>
      <c r="S8622" s="39">
        <f t="shared" si="301"/>
        <v>86</v>
      </c>
      <c r="T8622" s="34" t="s">
        <v>44</v>
      </c>
      <c r="U8622" s="12">
        <f>(alpha+(beta/(1+EXP((((-1)*ceta)+(delta*LN(speed)))+(epsilon*speed)))))</f>
        <v>1.9426401901003811</v>
      </c>
      <c r="V8622" s="8">
        <f t="shared" si="302"/>
        <v>86</v>
      </c>
    </row>
    <row r="8623" spans="1:22">
      <c r="A8623" s="34" t="s">
        <v>19</v>
      </c>
      <c r="B8623" s="34" t="s">
        <v>74</v>
      </c>
      <c r="C8623" s="5" t="s">
        <v>174</v>
      </c>
      <c r="D8623" s="35" t="s">
        <v>85</v>
      </c>
      <c r="E8623" s="36" t="s">
        <v>16</v>
      </c>
      <c r="F8623" s="37">
        <v>100</v>
      </c>
      <c r="G8623" s="38">
        <v>0</v>
      </c>
      <c r="H8623" s="34">
        <v>0.95956422385332474</v>
      </c>
      <c r="I8623" s="35">
        <v>4.5085045561392016</v>
      </c>
      <c r="J8623" s="35">
        <v>-1.9078760817170934</v>
      </c>
      <c r="K8623" s="35">
        <v>-0.56478464773690074</v>
      </c>
      <c r="L8623" s="35">
        <v>0</v>
      </c>
      <c r="M8623" s="35">
        <v>0</v>
      </c>
      <c r="N8623" s="35">
        <v>0</v>
      </c>
      <c r="O8623" s="35">
        <v>0</v>
      </c>
      <c r="P8623" s="36">
        <v>12</v>
      </c>
      <c r="Q8623" s="37">
        <v>86</v>
      </c>
      <c r="R8623" s="36">
        <v>13</v>
      </c>
      <c r="S8623" s="39">
        <f t="shared" si="301"/>
        <v>86</v>
      </c>
      <c r="T8623" s="34" t="s">
        <v>50</v>
      </c>
      <c r="U8623" s="12">
        <f>EXP((alpha+(beta/speed))+(ceta*LN(speed)))</f>
        <v>7.1747863336890569</v>
      </c>
      <c r="V8623" s="8">
        <f t="shared" si="302"/>
        <v>86</v>
      </c>
    </row>
    <row r="8624" spans="1:22">
      <c r="A8624" s="34" t="s">
        <v>19</v>
      </c>
      <c r="B8624" s="34" t="s">
        <v>74</v>
      </c>
      <c r="C8624" s="5" t="s">
        <v>174</v>
      </c>
      <c r="D8624" s="35" t="s">
        <v>85</v>
      </c>
      <c r="E8624" s="36" t="s">
        <v>14</v>
      </c>
      <c r="F8624" s="37">
        <v>100</v>
      </c>
      <c r="G8624" s="38">
        <v>0</v>
      </c>
      <c r="H8624" s="34">
        <v>0.99520865779337853</v>
      </c>
      <c r="I8624" s="35">
        <v>234.18970210160958</v>
      </c>
      <c r="J8624" s="35">
        <v>-2.790000022892364</v>
      </c>
      <c r="K8624" s="35">
        <v>8.4130805705020713</v>
      </c>
      <c r="L8624" s="35">
        <v>-0.70975574707226041</v>
      </c>
      <c r="M8624" s="35">
        <v>0</v>
      </c>
      <c r="N8624" s="35">
        <v>0</v>
      </c>
      <c r="O8624" s="35">
        <v>0</v>
      </c>
      <c r="P8624" s="36">
        <v>12</v>
      </c>
      <c r="Q8624" s="37">
        <v>86</v>
      </c>
      <c r="R8624" s="36">
        <v>1</v>
      </c>
      <c r="S8624" s="39">
        <f t="shared" si="301"/>
        <v>86</v>
      </c>
      <c r="T8624" s="34" t="s">
        <v>30</v>
      </c>
      <c r="U8624" s="12">
        <f>((alpha*(speed^beta))+(ceta*(speed^delta)))</f>
        <v>0.35733493076807182</v>
      </c>
      <c r="V8624" s="8">
        <f t="shared" si="302"/>
        <v>86</v>
      </c>
    </row>
    <row r="8625" spans="1:22">
      <c r="A8625" s="34" t="s">
        <v>19</v>
      </c>
      <c r="B8625" s="34" t="s">
        <v>74</v>
      </c>
      <c r="C8625" s="5" t="s">
        <v>174</v>
      </c>
      <c r="D8625" s="35" t="s">
        <v>85</v>
      </c>
      <c r="E8625" s="36" t="s">
        <v>18</v>
      </c>
      <c r="F8625" s="37">
        <v>100</v>
      </c>
      <c r="G8625" s="38">
        <v>0</v>
      </c>
      <c r="H8625" s="34">
        <v>0.96423264264502406</v>
      </c>
      <c r="I8625" s="35">
        <v>-3.0631289177429268E-6</v>
      </c>
      <c r="J8625" s="35">
        <v>6.2316544435310245E-4</v>
      </c>
      <c r="K8625" s="35">
        <v>-4.2982329337068699E-2</v>
      </c>
      <c r="L8625" s="35">
        <v>1.3309901330276348</v>
      </c>
      <c r="M8625" s="35">
        <v>0</v>
      </c>
      <c r="N8625" s="35">
        <v>0</v>
      </c>
      <c r="O8625" s="35">
        <v>0</v>
      </c>
      <c r="P8625" s="36">
        <v>12</v>
      </c>
      <c r="Q8625" s="37">
        <v>86</v>
      </c>
      <c r="R8625" s="36">
        <v>14</v>
      </c>
      <c r="S8625" s="39">
        <f t="shared" si="301"/>
        <v>86</v>
      </c>
      <c r="T8625" s="34" t="s">
        <v>51</v>
      </c>
      <c r="U8625" s="12">
        <f>(((alpha*(speed^3))+(beta*(speed^2))+(ceta*speed))+delta)</f>
        <v>0.29511990957137679</v>
      </c>
      <c r="V8625" s="8">
        <f t="shared" si="302"/>
        <v>86</v>
      </c>
    </row>
    <row r="8626" spans="1:22">
      <c r="A8626" s="34" t="s">
        <v>19</v>
      </c>
      <c r="B8626" s="34" t="s">
        <v>74</v>
      </c>
      <c r="C8626" s="5" t="s">
        <v>174</v>
      </c>
      <c r="D8626" s="35" t="s">
        <v>85</v>
      </c>
      <c r="E8626" s="36" t="s">
        <v>17</v>
      </c>
      <c r="F8626" s="37">
        <v>100</v>
      </c>
      <c r="G8626" s="38">
        <v>0</v>
      </c>
      <c r="H8626" s="34">
        <v>0.96905980300284056</v>
      </c>
      <c r="I8626" s="35">
        <v>-1.8976560706170798E-3</v>
      </c>
      <c r="J8626" s="35">
        <v>0.3745105892119775</v>
      </c>
      <c r="K8626" s="35">
        <v>-25.871329608301128</v>
      </c>
      <c r="L8626" s="35">
        <v>887.28292004485911</v>
      </c>
      <c r="M8626" s="35">
        <v>0</v>
      </c>
      <c r="N8626" s="35">
        <v>0</v>
      </c>
      <c r="O8626" s="35">
        <v>0</v>
      </c>
      <c r="P8626" s="36">
        <v>12</v>
      </c>
      <c r="Q8626" s="37">
        <v>86</v>
      </c>
      <c r="R8626" s="36">
        <v>14</v>
      </c>
      <c r="S8626" s="39">
        <f t="shared" si="301"/>
        <v>86</v>
      </c>
      <c r="T8626" s="34" t="s">
        <v>51</v>
      </c>
      <c r="U8626" s="12">
        <f>(((alpha*(speed^3))+(beta*(speed^2))+(ceta*speed))+delta)</f>
        <v>225.21336189033013</v>
      </c>
      <c r="V8626" s="8">
        <f t="shared" si="302"/>
        <v>86</v>
      </c>
    </row>
    <row r="8627" spans="1:22">
      <c r="A8627" s="34" t="s">
        <v>19</v>
      </c>
      <c r="B8627" s="34" t="s">
        <v>74</v>
      </c>
      <c r="C8627" s="5" t="s">
        <v>174</v>
      </c>
      <c r="D8627" s="35" t="s">
        <v>85</v>
      </c>
      <c r="E8627" s="36" t="s">
        <v>15</v>
      </c>
      <c r="F8627" s="37">
        <v>0</v>
      </c>
      <c r="G8627" s="38">
        <v>-0.06</v>
      </c>
      <c r="H8627" s="34">
        <v>0.99184534829576421</v>
      </c>
      <c r="I8627" s="35">
        <v>7.2264538803022216</v>
      </c>
      <c r="J8627" s="35">
        <v>-14.888700680402737</v>
      </c>
      <c r="K8627" s="35">
        <v>-2.029675581583505</v>
      </c>
      <c r="L8627" s="35">
        <v>0</v>
      </c>
      <c r="M8627" s="35">
        <v>0</v>
      </c>
      <c r="N8627" s="35">
        <v>0</v>
      </c>
      <c r="O8627" s="35">
        <v>0</v>
      </c>
      <c r="P8627" s="36">
        <v>12</v>
      </c>
      <c r="Q8627" s="37">
        <v>86</v>
      </c>
      <c r="R8627" s="36">
        <v>13</v>
      </c>
      <c r="S8627" s="39">
        <f t="shared" si="301"/>
        <v>86</v>
      </c>
      <c r="T8627" s="34" t="s">
        <v>50</v>
      </c>
      <c r="U8627" s="12">
        <f>EXP((alpha+(beta/speed))+(ceta*LN(speed)))</f>
        <v>0.13703067332756688</v>
      </c>
      <c r="V8627" s="8">
        <f t="shared" si="302"/>
        <v>86</v>
      </c>
    </row>
    <row r="8628" spans="1:22">
      <c r="A8628" s="34" t="s">
        <v>19</v>
      </c>
      <c r="B8628" s="34" t="s">
        <v>74</v>
      </c>
      <c r="C8628" s="5" t="s">
        <v>174</v>
      </c>
      <c r="D8628" s="35" t="s">
        <v>85</v>
      </c>
      <c r="E8628" s="36" t="s">
        <v>16</v>
      </c>
      <c r="F8628" s="37">
        <v>0</v>
      </c>
      <c r="G8628" s="38">
        <v>-0.06</v>
      </c>
      <c r="H8628" s="34">
        <v>0.99076250862361703</v>
      </c>
      <c r="I8628" s="35">
        <v>69.488596291028827</v>
      </c>
      <c r="J8628" s="35">
        <v>0.97725354878642245</v>
      </c>
      <c r="K8628" s="35">
        <v>-0.84642069738719072</v>
      </c>
      <c r="L8628" s="35">
        <v>0</v>
      </c>
      <c r="M8628" s="35">
        <v>0</v>
      </c>
      <c r="N8628" s="35">
        <v>0</v>
      </c>
      <c r="O8628" s="35">
        <v>0</v>
      </c>
      <c r="P8628" s="36">
        <v>12</v>
      </c>
      <c r="Q8628" s="37">
        <v>86</v>
      </c>
      <c r="R8628" s="36">
        <v>0</v>
      </c>
      <c r="S8628" s="39">
        <f t="shared" si="301"/>
        <v>86</v>
      </c>
      <c r="T8628" s="34" t="s">
        <v>29</v>
      </c>
      <c r="U8628" s="12">
        <f>((alpha*(beta^speed))*(speed^ceta))</f>
        <v>0.2213798269716761</v>
      </c>
      <c r="V8628" s="8">
        <f t="shared" si="302"/>
        <v>86</v>
      </c>
    </row>
    <row r="8629" spans="1:22">
      <c r="A8629" s="34" t="s">
        <v>19</v>
      </c>
      <c r="B8629" s="34" t="s">
        <v>74</v>
      </c>
      <c r="C8629" s="5" t="s">
        <v>174</v>
      </c>
      <c r="D8629" s="35" t="s">
        <v>85</v>
      </c>
      <c r="E8629" s="36" t="s">
        <v>14</v>
      </c>
      <c r="F8629" s="37">
        <v>0</v>
      </c>
      <c r="G8629" s="38">
        <v>-0.06</v>
      </c>
      <c r="H8629" s="34">
        <v>0.99628497906209279</v>
      </c>
      <c r="I8629" s="35">
        <v>13.846464440721036</v>
      </c>
      <c r="J8629" s="35">
        <v>0.98845994236954982</v>
      </c>
      <c r="K8629" s="35">
        <v>-0.94675921749192993</v>
      </c>
      <c r="L8629" s="35">
        <v>0</v>
      </c>
      <c r="M8629" s="35">
        <v>0</v>
      </c>
      <c r="N8629" s="35">
        <v>0</v>
      </c>
      <c r="O8629" s="35">
        <v>0</v>
      </c>
      <c r="P8629" s="36">
        <v>12</v>
      </c>
      <c r="Q8629" s="37">
        <v>86</v>
      </c>
      <c r="R8629" s="36">
        <v>0</v>
      </c>
      <c r="S8629" s="39">
        <f t="shared" si="301"/>
        <v>86</v>
      </c>
      <c r="T8629" s="34" t="s">
        <v>29</v>
      </c>
      <c r="U8629" s="12">
        <f>((alpha*(beta^speed))*(speed^ceta))</f>
        <v>7.5216830118213424E-2</v>
      </c>
      <c r="V8629" s="8">
        <f t="shared" si="302"/>
        <v>86</v>
      </c>
    </row>
    <row r="8630" spans="1:22">
      <c r="A8630" s="34" t="s">
        <v>19</v>
      </c>
      <c r="B8630" s="34" t="s">
        <v>74</v>
      </c>
      <c r="C8630" s="5" t="s">
        <v>174</v>
      </c>
      <c r="D8630" s="35" t="s">
        <v>85</v>
      </c>
      <c r="E8630" s="36" t="s">
        <v>18</v>
      </c>
      <c r="F8630" s="37">
        <v>0</v>
      </c>
      <c r="G8630" s="38">
        <v>-0.06</v>
      </c>
      <c r="H8630" s="34">
        <v>0.99511559155567098</v>
      </c>
      <c r="I8630" s="35">
        <v>7.3378004660713065</v>
      </c>
      <c r="J8630" s="35">
        <v>0.99086350253842448</v>
      </c>
      <c r="K8630" s="35">
        <v>-0.93619924182106495</v>
      </c>
      <c r="L8630" s="35">
        <v>0</v>
      </c>
      <c r="M8630" s="35">
        <v>0</v>
      </c>
      <c r="N8630" s="35">
        <v>0</v>
      </c>
      <c r="O8630" s="35">
        <v>0</v>
      </c>
      <c r="P8630" s="36">
        <v>12</v>
      </c>
      <c r="Q8630" s="37">
        <v>86</v>
      </c>
      <c r="R8630" s="36">
        <v>0</v>
      </c>
      <c r="S8630" s="39">
        <f t="shared" si="301"/>
        <v>86</v>
      </c>
      <c r="T8630" s="34" t="s">
        <v>29</v>
      </c>
      <c r="U8630" s="12">
        <f>((alpha*(beta^speed))*(speed^ceta))</f>
        <v>5.1484850789811396E-2</v>
      </c>
      <c r="V8630" s="8">
        <f t="shared" si="302"/>
        <v>86</v>
      </c>
    </row>
    <row r="8631" spans="1:22">
      <c r="A8631" s="34" t="s">
        <v>19</v>
      </c>
      <c r="B8631" s="34" t="s">
        <v>74</v>
      </c>
      <c r="C8631" s="5" t="s">
        <v>174</v>
      </c>
      <c r="D8631" s="35" t="s">
        <v>85</v>
      </c>
      <c r="E8631" s="36" t="s">
        <v>17</v>
      </c>
      <c r="F8631" s="37">
        <v>0</v>
      </c>
      <c r="G8631" s="38">
        <v>-0.06</v>
      </c>
      <c r="H8631" s="34">
        <v>0.9894359293724434</v>
      </c>
      <c r="I8631" s="35">
        <v>13.001307293487606</v>
      </c>
      <c r="J8631" s="35">
        <v>-19.02406260404522</v>
      </c>
      <c r="K8631" s="35">
        <v>-2.412989949599194</v>
      </c>
      <c r="L8631" s="35">
        <v>0</v>
      </c>
      <c r="M8631" s="35">
        <v>0</v>
      </c>
      <c r="N8631" s="35">
        <v>0</v>
      </c>
      <c r="O8631" s="35">
        <v>0</v>
      </c>
      <c r="P8631" s="36">
        <v>12</v>
      </c>
      <c r="Q8631" s="37">
        <v>86</v>
      </c>
      <c r="R8631" s="36">
        <v>13</v>
      </c>
      <c r="S8631" s="39">
        <f t="shared" si="301"/>
        <v>86</v>
      </c>
      <c r="T8631" s="34" t="s">
        <v>50</v>
      </c>
      <c r="U8631" s="12">
        <f>EXP((alpha+(beta/speed))+(ceta*LN(speed)))</f>
        <v>7.6278193526834412</v>
      </c>
      <c r="V8631" s="8">
        <f t="shared" si="302"/>
        <v>86</v>
      </c>
    </row>
    <row r="8632" spans="1:22">
      <c r="A8632" s="34" t="s">
        <v>19</v>
      </c>
      <c r="B8632" s="34" t="s">
        <v>74</v>
      </c>
      <c r="C8632" s="5" t="s">
        <v>174</v>
      </c>
      <c r="D8632" s="35" t="s">
        <v>85</v>
      </c>
      <c r="E8632" s="36" t="s">
        <v>15</v>
      </c>
      <c r="F8632" s="37">
        <v>50</v>
      </c>
      <c r="G8632" s="38">
        <v>-0.06</v>
      </c>
      <c r="H8632" s="34">
        <v>0.98729099314398983</v>
      </c>
      <c r="I8632" s="35">
        <v>7.9915154786011771</v>
      </c>
      <c r="J8632" s="35">
        <v>-19.281856616438578</v>
      </c>
      <c r="K8632" s="35">
        <v>-2.20512660291958</v>
      </c>
      <c r="L8632" s="35">
        <v>0</v>
      </c>
      <c r="M8632" s="35">
        <v>0</v>
      </c>
      <c r="N8632" s="35">
        <v>0</v>
      </c>
      <c r="O8632" s="35">
        <v>0</v>
      </c>
      <c r="P8632" s="36">
        <v>12</v>
      </c>
      <c r="Q8632" s="37">
        <v>86</v>
      </c>
      <c r="R8632" s="36">
        <v>13</v>
      </c>
      <c r="S8632" s="39">
        <f t="shared" si="301"/>
        <v>86</v>
      </c>
      <c r="T8632" s="34" t="s">
        <v>50</v>
      </c>
      <c r="U8632" s="12">
        <f>EXP((alpha+(beta/speed))+(ceta*LN(speed)))</f>
        <v>0.12808106719370752</v>
      </c>
      <c r="V8632" s="8">
        <f t="shared" si="302"/>
        <v>86</v>
      </c>
    </row>
    <row r="8633" spans="1:22">
      <c r="A8633" s="34" t="s">
        <v>19</v>
      </c>
      <c r="B8633" s="34" t="s">
        <v>74</v>
      </c>
      <c r="C8633" s="5" t="s">
        <v>174</v>
      </c>
      <c r="D8633" s="35" t="s">
        <v>85</v>
      </c>
      <c r="E8633" s="36" t="s">
        <v>16</v>
      </c>
      <c r="F8633" s="37">
        <v>50</v>
      </c>
      <c r="G8633" s="38">
        <v>-0.06</v>
      </c>
      <c r="H8633" s="34">
        <v>0.98491249933597713</v>
      </c>
      <c r="I8633" s="35">
        <v>-0.26216359807696049</v>
      </c>
      <c r="J8633" s="35">
        <v>11.77140215579572</v>
      </c>
      <c r="K8633" s="35">
        <v>4.6890567080986312</v>
      </c>
      <c r="L8633" s="35">
        <v>1.8755861859280742</v>
      </c>
      <c r="M8633" s="35">
        <v>-6.3345779527466351E-3</v>
      </c>
      <c r="N8633" s="35">
        <v>0</v>
      </c>
      <c r="O8633" s="35">
        <v>0</v>
      </c>
      <c r="P8633" s="36">
        <v>12</v>
      </c>
      <c r="Q8633" s="37">
        <v>86</v>
      </c>
      <c r="R8633" s="36">
        <v>10</v>
      </c>
      <c r="S8633" s="39">
        <f t="shared" si="301"/>
        <v>86</v>
      </c>
      <c r="T8633" s="34" t="s">
        <v>44</v>
      </c>
      <c r="U8633" s="12">
        <f>(alpha+(beta/(1+EXP((((-1)*ceta)+(delta*LN(speed)))+(epsilon*speed)))))</f>
        <v>0.23532134037719521</v>
      </c>
      <c r="V8633" s="8">
        <f t="shared" si="302"/>
        <v>86</v>
      </c>
    </row>
    <row r="8634" spans="1:22">
      <c r="A8634" s="34" t="s">
        <v>19</v>
      </c>
      <c r="B8634" s="34" t="s">
        <v>74</v>
      </c>
      <c r="C8634" s="5" t="s">
        <v>174</v>
      </c>
      <c r="D8634" s="35" t="s">
        <v>85</v>
      </c>
      <c r="E8634" s="36" t="s">
        <v>14</v>
      </c>
      <c r="F8634" s="37">
        <v>50</v>
      </c>
      <c r="G8634" s="38">
        <v>-0.06</v>
      </c>
      <c r="H8634" s="34">
        <v>0.99625824213537428</v>
      </c>
      <c r="I8634" s="35">
        <v>1.4432641297446385E-2</v>
      </c>
      <c r="J8634" s="35">
        <v>11.809276094097294</v>
      </c>
      <c r="K8634" s="35">
        <v>0.3636829321783005</v>
      </c>
      <c r="L8634" s="35">
        <v>1.0226179464073568</v>
      </c>
      <c r="M8634" s="35">
        <v>1.2262250889917312E-2</v>
      </c>
      <c r="N8634" s="35">
        <v>0</v>
      </c>
      <c r="O8634" s="35">
        <v>0</v>
      </c>
      <c r="P8634" s="36">
        <v>12</v>
      </c>
      <c r="Q8634" s="37">
        <v>86</v>
      </c>
      <c r="R8634" s="36">
        <v>10</v>
      </c>
      <c r="S8634" s="39">
        <f t="shared" si="301"/>
        <v>86</v>
      </c>
      <c r="T8634" s="34" t="s">
        <v>44</v>
      </c>
      <c r="U8634" s="12">
        <f>(alpha+(beta/(1+EXP((((-1)*ceta)+(delta*LN(speed)))+(epsilon*speed)))))</f>
        <v>7.6326414768033396E-2</v>
      </c>
      <c r="V8634" s="8">
        <f t="shared" si="302"/>
        <v>86</v>
      </c>
    </row>
    <row r="8635" spans="1:22">
      <c r="A8635" s="34" t="s">
        <v>19</v>
      </c>
      <c r="B8635" s="34" t="s">
        <v>74</v>
      </c>
      <c r="C8635" s="5" t="s">
        <v>174</v>
      </c>
      <c r="D8635" s="35" t="s">
        <v>85</v>
      </c>
      <c r="E8635" s="36" t="s">
        <v>18</v>
      </c>
      <c r="F8635" s="37">
        <v>50</v>
      </c>
      <c r="G8635" s="38">
        <v>-0.06</v>
      </c>
      <c r="H8635" s="34">
        <v>0.99434007451178552</v>
      </c>
      <c r="I8635" s="35">
        <v>5.5068571274053157</v>
      </c>
      <c r="J8635" s="35">
        <v>0.98823312057056933</v>
      </c>
      <c r="K8635" s="35">
        <v>-0.83312176087445322</v>
      </c>
      <c r="L8635" s="35">
        <v>0</v>
      </c>
      <c r="M8635" s="35">
        <v>0</v>
      </c>
      <c r="N8635" s="35">
        <v>0</v>
      </c>
      <c r="O8635" s="35">
        <v>0</v>
      </c>
      <c r="P8635" s="36">
        <v>12</v>
      </c>
      <c r="Q8635" s="37">
        <v>86</v>
      </c>
      <c r="R8635" s="36">
        <v>0</v>
      </c>
      <c r="S8635" s="39">
        <f t="shared" si="301"/>
        <v>86</v>
      </c>
      <c r="T8635" s="34" t="s">
        <v>29</v>
      </c>
      <c r="U8635" s="12">
        <f>((alpha*(beta^speed))*(speed^ceta))</f>
        <v>4.8656391340648711E-2</v>
      </c>
      <c r="V8635" s="8">
        <f t="shared" si="302"/>
        <v>86</v>
      </c>
    </row>
    <row r="8636" spans="1:22">
      <c r="A8636" s="34" t="s">
        <v>19</v>
      </c>
      <c r="B8636" s="34" t="s">
        <v>74</v>
      </c>
      <c r="C8636" s="5" t="s">
        <v>174</v>
      </c>
      <c r="D8636" s="35" t="s">
        <v>85</v>
      </c>
      <c r="E8636" s="36" t="s">
        <v>17</v>
      </c>
      <c r="F8636" s="37">
        <v>50</v>
      </c>
      <c r="G8636" s="38">
        <v>-0.06</v>
      </c>
      <c r="H8636" s="34">
        <v>0.98419240414519193</v>
      </c>
      <c r="I8636" s="35">
        <v>13.328566247277349</v>
      </c>
      <c r="J8636" s="35">
        <v>-21.326266954708693</v>
      </c>
      <c r="K8636" s="35">
        <v>-2.4888744052103946</v>
      </c>
      <c r="L8636" s="35">
        <v>0</v>
      </c>
      <c r="M8636" s="35">
        <v>0</v>
      </c>
      <c r="N8636" s="35">
        <v>0</v>
      </c>
      <c r="O8636" s="35">
        <v>0</v>
      </c>
      <c r="P8636" s="36">
        <v>12</v>
      </c>
      <c r="Q8636" s="37">
        <v>86</v>
      </c>
      <c r="R8636" s="36">
        <v>13</v>
      </c>
      <c r="S8636" s="39">
        <f t="shared" si="301"/>
        <v>86</v>
      </c>
      <c r="T8636" s="34" t="s">
        <v>50</v>
      </c>
      <c r="U8636" s="12">
        <f>EXP((alpha+(beta/speed))+(ceta*LN(speed)))</f>
        <v>7.3468777084774537</v>
      </c>
      <c r="V8636" s="8">
        <f t="shared" si="302"/>
        <v>86</v>
      </c>
    </row>
    <row r="8637" spans="1:22">
      <c r="A8637" s="34" t="s">
        <v>19</v>
      </c>
      <c r="B8637" s="34" t="s">
        <v>74</v>
      </c>
      <c r="C8637" s="5" t="s">
        <v>174</v>
      </c>
      <c r="D8637" s="35" t="s">
        <v>85</v>
      </c>
      <c r="E8637" s="36" t="s">
        <v>15</v>
      </c>
      <c r="F8637" s="37">
        <v>100</v>
      </c>
      <c r="G8637" s="38">
        <v>-0.06</v>
      </c>
      <c r="H8637" s="34">
        <v>0.98244517623101246</v>
      </c>
      <c r="I8637" s="35">
        <v>8.1820975410332224</v>
      </c>
      <c r="J8637" s="35">
        <v>-20.253861733141662</v>
      </c>
      <c r="K8637" s="35">
        <v>-2.2403286769804129</v>
      </c>
      <c r="L8637" s="35">
        <v>0</v>
      </c>
      <c r="M8637" s="35">
        <v>0</v>
      </c>
      <c r="N8637" s="35">
        <v>0</v>
      </c>
      <c r="O8637" s="35">
        <v>0</v>
      </c>
      <c r="P8637" s="36">
        <v>12</v>
      </c>
      <c r="Q8637" s="37">
        <v>86</v>
      </c>
      <c r="R8637" s="36">
        <v>13</v>
      </c>
      <c r="S8637" s="39">
        <f t="shared" si="301"/>
        <v>86</v>
      </c>
      <c r="T8637" s="34" t="s">
        <v>50</v>
      </c>
      <c r="U8637" s="12">
        <f>EXP((alpha+(beta/speed))+(ceta*LN(speed)))</f>
        <v>0.13099259761326976</v>
      </c>
      <c r="V8637" s="8">
        <f t="shared" si="302"/>
        <v>86</v>
      </c>
    </row>
    <row r="8638" spans="1:22">
      <c r="A8638" s="34" t="s">
        <v>19</v>
      </c>
      <c r="B8638" s="34" t="s">
        <v>74</v>
      </c>
      <c r="C8638" s="5" t="s">
        <v>174</v>
      </c>
      <c r="D8638" s="35" t="s">
        <v>85</v>
      </c>
      <c r="E8638" s="36" t="s">
        <v>16</v>
      </c>
      <c r="F8638" s="37">
        <v>100</v>
      </c>
      <c r="G8638" s="38">
        <v>-0.06</v>
      </c>
      <c r="H8638" s="34">
        <v>0.97784857588965768</v>
      </c>
      <c r="I8638" s="35">
        <v>-0.25584522371263357</v>
      </c>
      <c r="J8638" s="35">
        <v>10.201672396238592</v>
      </c>
      <c r="K8638" s="35">
        <v>5.1033199333672385</v>
      </c>
      <c r="L8638" s="35">
        <v>1.9490531900413899</v>
      </c>
      <c r="M8638" s="35">
        <v>-7.0838945640469215E-3</v>
      </c>
      <c r="N8638" s="35">
        <v>0</v>
      </c>
      <c r="O8638" s="35">
        <v>0</v>
      </c>
      <c r="P8638" s="36">
        <v>12</v>
      </c>
      <c r="Q8638" s="37">
        <v>86</v>
      </c>
      <c r="R8638" s="36">
        <v>10</v>
      </c>
      <c r="S8638" s="39">
        <f t="shared" si="301"/>
        <v>86</v>
      </c>
      <c r="T8638" s="34" t="s">
        <v>44</v>
      </c>
      <c r="U8638" s="12">
        <f>(alpha+(beta/(1+EXP((((-1)*ceta)+(delta*LN(speed)))+(epsilon*speed)))))</f>
        <v>0.24236071636052275</v>
      </c>
      <c r="V8638" s="8">
        <f t="shared" si="302"/>
        <v>86</v>
      </c>
    </row>
    <row r="8639" spans="1:22">
      <c r="A8639" s="34" t="s">
        <v>19</v>
      </c>
      <c r="B8639" s="34" t="s">
        <v>74</v>
      </c>
      <c r="C8639" s="5" t="s">
        <v>174</v>
      </c>
      <c r="D8639" s="35" t="s">
        <v>85</v>
      </c>
      <c r="E8639" s="36" t="s">
        <v>14</v>
      </c>
      <c r="F8639" s="37">
        <v>100</v>
      </c>
      <c r="G8639" s="38">
        <v>-0.06</v>
      </c>
      <c r="H8639" s="34">
        <v>0.99617202945237826</v>
      </c>
      <c r="I8639" s="35">
        <v>1.1331855089610458E-2</v>
      </c>
      <c r="J8639" s="35">
        <v>6.4134098666233408</v>
      </c>
      <c r="K8639" s="35">
        <v>1.2417805690688704</v>
      </c>
      <c r="L8639" s="35">
        <v>1.1305473667856489</v>
      </c>
      <c r="M8639" s="35">
        <v>9.0953468757376567E-3</v>
      </c>
      <c r="N8639" s="35">
        <v>0</v>
      </c>
      <c r="O8639" s="35">
        <v>0</v>
      </c>
      <c r="P8639" s="36">
        <v>12</v>
      </c>
      <c r="Q8639" s="37">
        <v>86</v>
      </c>
      <c r="R8639" s="36">
        <v>10</v>
      </c>
      <c r="S8639" s="39">
        <f t="shared" si="301"/>
        <v>86</v>
      </c>
      <c r="T8639" s="34" t="s">
        <v>44</v>
      </c>
      <c r="U8639" s="12">
        <f>(alpha+(beta/(1+EXP((((-1)*ceta)+(delta*LN(speed)))+(epsilon*speed)))))</f>
        <v>7.6673912587805204E-2</v>
      </c>
      <c r="V8639" s="8">
        <f t="shared" si="302"/>
        <v>86</v>
      </c>
    </row>
    <row r="8640" spans="1:22">
      <c r="A8640" s="34" t="s">
        <v>19</v>
      </c>
      <c r="B8640" s="34" t="s">
        <v>74</v>
      </c>
      <c r="C8640" s="5" t="s">
        <v>174</v>
      </c>
      <c r="D8640" s="35" t="s">
        <v>85</v>
      </c>
      <c r="E8640" s="36" t="s">
        <v>18</v>
      </c>
      <c r="F8640" s="37">
        <v>100</v>
      </c>
      <c r="G8640" s="38">
        <v>-0.06</v>
      </c>
      <c r="H8640" s="34">
        <v>0.99241662987145529</v>
      </c>
      <c r="I8640" s="35">
        <v>5.282787951310751</v>
      </c>
      <c r="J8640" s="35">
        <v>0.98804439447839154</v>
      </c>
      <c r="K8640" s="35">
        <v>-0.81850099342343519</v>
      </c>
      <c r="L8640" s="35">
        <v>0</v>
      </c>
      <c r="M8640" s="35">
        <v>0</v>
      </c>
      <c r="N8640" s="35">
        <v>0</v>
      </c>
      <c r="O8640" s="35">
        <v>0</v>
      </c>
      <c r="P8640" s="36">
        <v>12</v>
      </c>
      <c r="Q8640" s="37">
        <v>86</v>
      </c>
      <c r="R8640" s="36">
        <v>0</v>
      </c>
      <c r="S8640" s="39">
        <f t="shared" si="301"/>
        <v>86</v>
      </c>
      <c r="T8640" s="34" t="s">
        <v>29</v>
      </c>
      <c r="U8640" s="12">
        <f>((alpha*(beta^speed))*(speed^ceta))</f>
        <v>4.9006051727642774E-2</v>
      </c>
      <c r="V8640" s="8">
        <f t="shared" si="302"/>
        <v>86</v>
      </c>
    </row>
    <row r="8641" spans="1:22">
      <c r="A8641" s="34" t="s">
        <v>19</v>
      </c>
      <c r="B8641" s="34" t="s">
        <v>74</v>
      </c>
      <c r="C8641" s="5" t="s">
        <v>174</v>
      </c>
      <c r="D8641" s="35" t="s">
        <v>85</v>
      </c>
      <c r="E8641" s="36" t="s">
        <v>17</v>
      </c>
      <c r="F8641" s="37">
        <v>100</v>
      </c>
      <c r="G8641" s="38">
        <v>-0.06</v>
      </c>
      <c r="H8641" s="34">
        <v>0.97806167574526615</v>
      </c>
      <c r="I8641" s="35">
        <v>13.558255747250914</v>
      </c>
      <c r="J8641" s="35">
        <v>-23.111713123303314</v>
      </c>
      <c r="K8641" s="35">
        <v>-2.5323892603348286</v>
      </c>
      <c r="L8641" s="35">
        <v>0</v>
      </c>
      <c r="M8641" s="35">
        <v>0</v>
      </c>
      <c r="N8641" s="35">
        <v>0</v>
      </c>
      <c r="O8641" s="35">
        <v>0</v>
      </c>
      <c r="P8641" s="36">
        <v>12</v>
      </c>
      <c r="Q8641" s="37">
        <v>86</v>
      </c>
      <c r="R8641" s="36">
        <v>13</v>
      </c>
      <c r="S8641" s="39">
        <f t="shared" si="301"/>
        <v>86</v>
      </c>
      <c r="T8641" s="34" t="s">
        <v>50</v>
      </c>
      <c r="U8641" s="12">
        <f>EXP((alpha+(beta/speed))+(ceta*LN(speed)))</f>
        <v>7.4586441035966597</v>
      </c>
      <c r="V8641" s="8">
        <f t="shared" si="302"/>
        <v>86</v>
      </c>
    </row>
    <row r="8642" spans="1:22">
      <c r="A8642" s="34" t="s">
        <v>19</v>
      </c>
      <c r="B8642" s="34" t="s">
        <v>74</v>
      </c>
      <c r="C8642" s="5" t="s">
        <v>174</v>
      </c>
      <c r="D8642" s="35" t="s">
        <v>85</v>
      </c>
      <c r="E8642" s="36" t="s">
        <v>15</v>
      </c>
      <c r="F8642" s="37">
        <v>0</v>
      </c>
      <c r="G8642" s="38">
        <v>-0.04</v>
      </c>
      <c r="H8642" s="34">
        <v>0.99234516499021674</v>
      </c>
      <c r="I8642" s="35">
        <v>3.8856895508058861E-2</v>
      </c>
      <c r="J8642" s="35">
        <v>20.557959041934772</v>
      </c>
      <c r="K8642" s="35">
        <v>0.55987889515221645</v>
      </c>
      <c r="L8642" s="35">
        <v>0.82258543770442505</v>
      </c>
      <c r="M8642" s="35">
        <v>2.2059065339517667E-2</v>
      </c>
      <c r="N8642" s="35">
        <v>0</v>
      </c>
      <c r="O8642" s="35">
        <v>0</v>
      </c>
      <c r="P8642" s="36">
        <v>12</v>
      </c>
      <c r="Q8642" s="37">
        <v>86</v>
      </c>
      <c r="R8642" s="36">
        <v>10</v>
      </c>
      <c r="S8642" s="39">
        <f t="shared" ref="S8642:S8705" si="303">V8642</f>
        <v>86</v>
      </c>
      <c r="T8642" s="34" t="s">
        <v>44</v>
      </c>
      <c r="U8642" s="12">
        <f>(alpha+(beta/(1+EXP((((-1)*ceta)+(delta*LN(speed)))+(epsilon*speed)))))</f>
        <v>0.17627315747947542</v>
      </c>
      <c r="V8642" s="8">
        <f t="shared" ref="V8642:V8705" si="304">IF($V$1&lt;P8642,P8642,IF($V$1&gt;Q8642,Q8642,$V$1))</f>
        <v>86</v>
      </c>
    </row>
    <row r="8643" spans="1:22">
      <c r="A8643" s="34" t="s">
        <v>19</v>
      </c>
      <c r="B8643" s="34" t="s">
        <v>74</v>
      </c>
      <c r="C8643" s="5" t="s">
        <v>174</v>
      </c>
      <c r="D8643" s="35" t="s">
        <v>85</v>
      </c>
      <c r="E8643" s="36" t="s">
        <v>16</v>
      </c>
      <c r="F8643" s="37">
        <v>0</v>
      </c>
      <c r="G8643" s="38">
        <v>-0.04</v>
      </c>
      <c r="H8643" s="34">
        <v>0.98568524870676044</v>
      </c>
      <c r="I8643" s="35">
        <v>-1.1172834074826397</v>
      </c>
      <c r="J8643" s="35">
        <v>53.223127901677728</v>
      </c>
      <c r="K8643" s="35">
        <v>1.0058935375200635</v>
      </c>
      <c r="L8643" s="35">
        <v>1.0371945462584962</v>
      </c>
      <c r="M8643" s="35">
        <v>-1.0491516814616997E-4</v>
      </c>
      <c r="N8643" s="35">
        <v>0</v>
      </c>
      <c r="O8643" s="35">
        <v>0</v>
      </c>
      <c r="P8643" s="36">
        <v>12</v>
      </c>
      <c r="Q8643" s="37">
        <v>86</v>
      </c>
      <c r="R8643" s="36">
        <v>10</v>
      </c>
      <c r="S8643" s="39">
        <f t="shared" si="303"/>
        <v>86</v>
      </c>
      <c r="T8643" s="34" t="s">
        <v>44</v>
      </c>
      <c r="U8643" s="12">
        <f>(alpha+(beta/(1+EXP((((-1)*ceta)+(delta*LN(speed)))+(epsilon*speed)))))</f>
        <v>0.29126967658039837</v>
      </c>
      <c r="V8643" s="8">
        <f t="shared" si="304"/>
        <v>86</v>
      </c>
    </row>
    <row r="8644" spans="1:22">
      <c r="A8644" s="34" t="s">
        <v>19</v>
      </c>
      <c r="B8644" s="34" t="s">
        <v>74</v>
      </c>
      <c r="C8644" s="5" t="s">
        <v>174</v>
      </c>
      <c r="D8644" s="35" t="s">
        <v>85</v>
      </c>
      <c r="E8644" s="36" t="s">
        <v>14</v>
      </c>
      <c r="F8644" s="37">
        <v>0</v>
      </c>
      <c r="G8644" s="38">
        <v>-0.04</v>
      </c>
      <c r="H8644" s="34">
        <v>0.99541034870483369</v>
      </c>
      <c r="I8644" s="35">
        <v>14.29121675176936</v>
      </c>
      <c r="J8644" s="35">
        <v>0.98792459318646164</v>
      </c>
      <c r="K8644" s="35">
        <v>-0.89851161179714412</v>
      </c>
      <c r="L8644" s="35">
        <v>0</v>
      </c>
      <c r="M8644" s="35">
        <v>0</v>
      </c>
      <c r="N8644" s="35">
        <v>0</v>
      </c>
      <c r="O8644" s="35">
        <v>0</v>
      </c>
      <c r="P8644" s="36">
        <v>12</v>
      </c>
      <c r="Q8644" s="37">
        <v>86</v>
      </c>
      <c r="R8644" s="36">
        <v>0</v>
      </c>
      <c r="S8644" s="39">
        <f t="shared" si="303"/>
        <v>86</v>
      </c>
      <c r="T8644" s="34" t="s">
        <v>29</v>
      </c>
      <c r="U8644" s="12">
        <f>((alpha*(beta^speed))*(speed^ceta))</f>
        <v>9.1864223746665016E-2</v>
      </c>
      <c r="V8644" s="8">
        <f t="shared" si="304"/>
        <v>86</v>
      </c>
    </row>
    <row r="8645" spans="1:22">
      <c r="A8645" s="34" t="s">
        <v>19</v>
      </c>
      <c r="B8645" s="34" t="s">
        <v>74</v>
      </c>
      <c r="C8645" s="5" t="s">
        <v>174</v>
      </c>
      <c r="D8645" s="35" t="s">
        <v>85</v>
      </c>
      <c r="E8645" s="36" t="s">
        <v>18</v>
      </c>
      <c r="F8645" s="37">
        <v>0</v>
      </c>
      <c r="G8645" s="38">
        <v>-0.04</v>
      </c>
      <c r="H8645" s="34">
        <v>0.99486835133293661</v>
      </c>
      <c r="I8645" s="35">
        <v>7.3625649841652736</v>
      </c>
      <c r="J8645" s="35">
        <v>0.99068369305720561</v>
      </c>
      <c r="K8645" s="35">
        <v>-0.89642103030023379</v>
      </c>
      <c r="L8645" s="35">
        <v>0</v>
      </c>
      <c r="M8645" s="35">
        <v>0</v>
      </c>
      <c r="N8645" s="35">
        <v>0</v>
      </c>
      <c r="O8645" s="35">
        <v>0</v>
      </c>
      <c r="P8645" s="36">
        <v>12</v>
      </c>
      <c r="Q8645" s="37">
        <v>86</v>
      </c>
      <c r="R8645" s="36">
        <v>0</v>
      </c>
      <c r="S8645" s="39">
        <f t="shared" si="303"/>
        <v>86</v>
      </c>
      <c r="T8645" s="34" t="s">
        <v>29</v>
      </c>
      <c r="U8645" s="12">
        <f>((alpha*(beta^speed))*(speed^ceta))</f>
        <v>6.071769662178525E-2</v>
      </c>
      <c r="V8645" s="8">
        <f t="shared" si="304"/>
        <v>86</v>
      </c>
    </row>
    <row r="8646" spans="1:22">
      <c r="A8646" s="34" t="s">
        <v>19</v>
      </c>
      <c r="B8646" s="34" t="s">
        <v>74</v>
      </c>
      <c r="C8646" s="5" t="s">
        <v>174</v>
      </c>
      <c r="D8646" s="35" t="s">
        <v>85</v>
      </c>
      <c r="E8646" s="36" t="s">
        <v>17</v>
      </c>
      <c r="F8646" s="37">
        <v>0</v>
      </c>
      <c r="G8646" s="38">
        <v>-0.04</v>
      </c>
      <c r="H8646" s="34">
        <v>0.98666127891496924</v>
      </c>
      <c r="I8646" s="35">
        <v>1864.5013007637151</v>
      </c>
      <c r="J8646" s="35">
        <v>0.9721874472854003</v>
      </c>
      <c r="K8646" s="35">
        <v>-0.6187728342922173</v>
      </c>
      <c r="L8646" s="35">
        <v>0</v>
      </c>
      <c r="M8646" s="35">
        <v>0</v>
      </c>
      <c r="N8646" s="35">
        <v>0</v>
      </c>
      <c r="O8646" s="35">
        <v>0</v>
      </c>
      <c r="P8646" s="36">
        <v>12</v>
      </c>
      <c r="Q8646" s="37">
        <v>86</v>
      </c>
      <c r="R8646" s="36">
        <v>0</v>
      </c>
      <c r="S8646" s="39">
        <f t="shared" si="303"/>
        <v>86</v>
      </c>
      <c r="T8646" s="34" t="s">
        <v>29</v>
      </c>
      <c r="U8646" s="12">
        <f>((alpha*(beta^speed))*(speed^ceta))</f>
        <v>10.472452416181511</v>
      </c>
      <c r="V8646" s="8">
        <f t="shared" si="304"/>
        <v>86</v>
      </c>
    </row>
    <row r="8647" spans="1:22">
      <c r="A8647" s="34" t="s">
        <v>19</v>
      </c>
      <c r="B8647" s="34" t="s">
        <v>74</v>
      </c>
      <c r="C8647" s="5" t="s">
        <v>174</v>
      </c>
      <c r="D8647" s="35" t="s">
        <v>85</v>
      </c>
      <c r="E8647" s="36" t="s">
        <v>15</v>
      </c>
      <c r="F8647" s="37">
        <v>50</v>
      </c>
      <c r="G8647" s="38">
        <v>-0.04</v>
      </c>
      <c r="H8647" s="34">
        <v>0.9852994607486385</v>
      </c>
      <c r="I8647" s="35">
        <v>0.62777171604078663</v>
      </c>
      <c r="J8647" s="35">
        <v>1.1075075521819132E-2</v>
      </c>
      <c r="K8647" s="35">
        <v>0.24904279924107245</v>
      </c>
      <c r="L8647" s="35">
        <v>0</v>
      </c>
      <c r="M8647" s="35">
        <v>0</v>
      </c>
      <c r="N8647" s="35">
        <v>0</v>
      </c>
      <c r="O8647" s="35">
        <v>0</v>
      </c>
      <c r="P8647" s="36">
        <v>12</v>
      </c>
      <c r="Q8647" s="37">
        <v>86</v>
      </c>
      <c r="R8647" s="36">
        <v>2</v>
      </c>
      <c r="S8647" s="39">
        <f t="shared" si="303"/>
        <v>86</v>
      </c>
      <c r="T8647" s="34" t="s">
        <v>31</v>
      </c>
      <c r="U8647" s="12">
        <f>((alpha+(beta*speed))^((-1)/ceta))</f>
        <v>0.15924493337263182</v>
      </c>
      <c r="V8647" s="8">
        <f t="shared" si="304"/>
        <v>86</v>
      </c>
    </row>
    <row r="8648" spans="1:22">
      <c r="A8648" s="34" t="s">
        <v>19</v>
      </c>
      <c r="B8648" s="34" t="s">
        <v>74</v>
      </c>
      <c r="C8648" s="5" t="s">
        <v>174</v>
      </c>
      <c r="D8648" s="35" t="s">
        <v>85</v>
      </c>
      <c r="E8648" s="36" t="s">
        <v>16</v>
      </c>
      <c r="F8648" s="37">
        <v>50</v>
      </c>
      <c r="G8648" s="38">
        <v>-0.04</v>
      </c>
      <c r="H8648" s="34">
        <v>0.97445295193811077</v>
      </c>
      <c r="I8648" s="35">
        <v>-1.1608553141750619</v>
      </c>
      <c r="J8648" s="35">
        <v>22.287404252908896</v>
      </c>
      <c r="K8648" s="35">
        <v>2.5884179237344247</v>
      </c>
      <c r="L8648" s="35">
        <v>1.2017298459075347</v>
      </c>
      <c r="M8648" s="35">
        <v>-1.0404987608850346E-3</v>
      </c>
      <c r="N8648" s="35">
        <v>0</v>
      </c>
      <c r="O8648" s="35">
        <v>0</v>
      </c>
      <c r="P8648" s="36">
        <v>12</v>
      </c>
      <c r="Q8648" s="37">
        <v>86</v>
      </c>
      <c r="R8648" s="36">
        <v>10</v>
      </c>
      <c r="S8648" s="39">
        <f t="shared" si="303"/>
        <v>86</v>
      </c>
      <c r="T8648" s="34" t="s">
        <v>44</v>
      </c>
      <c r="U8648" s="12">
        <f>(alpha+(beta/(1+EXP((((-1)*ceta)+(delta*LN(speed)))+(epsilon*speed)))))</f>
        <v>0.27586838895552224</v>
      </c>
      <c r="V8648" s="8">
        <f t="shared" si="304"/>
        <v>86</v>
      </c>
    </row>
    <row r="8649" spans="1:22">
      <c r="A8649" s="34" t="s">
        <v>19</v>
      </c>
      <c r="B8649" s="34" t="s">
        <v>74</v>
      </c>
      <c r="C8649" s="5" t="s">
        <v>174</v>
      </c>
      <c r="D8649" s="35" t="s">
        <v>85</v>
      </c>
      <c r="E8649" s="36" t="s">
        <v>14</v>
      </c>
      <c r="F8649" s="37">
        <v>50</v>
      </c>
      <c r="G8649" s="38">
        <v>-0.04</v>
      </c>
      <c r="H8649" s="34">
        <v>0.99544161031106904</v>
      </c>
      <c r="I8649" s="35">
        <v>-0.11287648075663177</v>
      </c>
      <c r="J8649" s="35">
        <v>14.14532205999833</v>
      </c>
      <c r="K8649" s="35">
        <v>0.3641504237243478</v>
      </c>
      <c r="L8649" s="35">
        <v>1.0541284935182573</v>
      </c>
      <c r="M8649" s="35">
        <v>-5.0092355331885028E-4</v>
      </c>
      <c r="N8649" s="35">
        <v>0</v>
      </c>
      <c r="O8649" s="35">
        <v>0</v>
      </c>
      <c r="P8649" s="36">
        <v>12</v>
      </c>
      <c r="Q8649" s="37">
        <v>86</v>
      </c>
      <c r="R8649" s="36">
        <v>10</v>
      </c>
      <c r="S8649" s="39">
        <f t="shared" si="303"/>
        <v>86</v>
      </c>
      <c r="T8649" s="34" t="s">
        <v>44</v>
      </c>
      <c r="U8649" s="12">
        <f>(alpha+(beta/(1+EXP((((-1)*ceta)+(delta*LN(speed)))+(epsilon*speed)))))</f>
        <v>7.8698410594620197E-2</v>
      </c>
      <c r="V8649" s="8">
        <f t="shared" si="304"/>
        <v>86</v>
      </c>
    </row>
    <row r="8650" spans="1:22">
      <c r="A8650" s="34" t="s">
        <v>19</v>
      </c>
      <c r="B8650" s="34" t="s">
        <v>74</v>
      </c>
      <c r="C8650" s="5" t="s">
        <v>174</v>
      </c>
      <c r="D8650" s="35" t="s">
        <v>85</v>
      </c>
      <c r="E8650" s="36" t="s">
        <v>18</v>
      </c>
      <c r="F8650" s="37">
        <v>50</v>
      </c>
      <c r="G8650" s="38">
        <v>-0.04</v>
      </c>
      <c r="H8650" s="34">
        <v>0.9924305176913758</v>
      </c>
      <c r="I8650" s="35">
        <v>4.4497834650061101</v>
      </c>
      <c r="J8650" s="35">
        <v>0.98484008182087646</v>
      </c>
      <c r="K8650" s="35">
        <v>-0.69499936556086483</v>
      </c>
      <c r="L8650" s="35">
        <v>0</v>
      </c>
      <c r="M8650" s="35">
        <v>0</v>
      </c>
      <c r="N8650" s="35">
        <v>0</v>
      </c>
      <c r="O8650" s="35">
        <v>0</v>
      </c>
      <c r="P8650" s="36">
        <v>12</v>
      </c>
      <c r="Q8650" s="37">
        <v>86</v>
      </c>
      <c r="R8650" s="36">
        <v>0</v>
      </c>
      <c r="S8650" s="39">
        <f t="shared" si="303"/>
        <v>86</v>
      </c>
      <c r="T8650" s="34" t="s">
        <v>29</v>
      </c>
      <c r="U8650" s="12">
        <f>((alpha*(beta^speed))*(speed^ceta))</f>
        <v>5.411469550612364E-2</v>
      </c>
      <c r="V8650" s="8">
        <f t="shared" si="304"/>
        <v>86</v>
      </c>
    </row>
    <row r="8651" spans="1:22">
      <c r="A8651" s="34" t="s">
        <v>19</v>
      </c>
      <c r="B8651" s="34" t="s">
        <v>74</v>
      </c>
      <c r="C8651" s="5" t="s">
        <v>174</v>
      </c>
      <c r="D8651" s="35" t="s">
        <v>85</v>
      </c>
      <c r="E8651" s="36" t="s">
        <v>17</v>
      </c>
      <c r="F8651" s="37">
        <v>50</v>
      </c>
      <c r="G8651" s="38">
        <v>-0.04</v>
      </c>
      <c r="H8651" s="34">
        <v>0.97803891483842964</v>
      </c>
      <c r="I8651" s="35">
        <v>1262.067572392647</v>
      </c>
      <c r="J8651" s="35">
        <v>0.96658108145508514</v>
      </c>
      <c r="K8651" s="35">
        <v>-0.43294979241619419</v>
      </c>
      <c r="L8651" s="35">
        <v>0</v>
      </c>
      <c r="M8651" s="35">
        <v>0</v>
      </c>
      <c r="N8651" s="35">
        <v>0</v>
      </c>
      <c r="O8651" s="35">
        <v>0</v>
      </c>
      <c r="P8651" s="36">
        <v>12</v>
      </c>
      <c r="Q8651" s="37">
        <v>86</v>
      </c>
      <c r="R8651" s="36">
        <v>0</v>
      </c>
      <c r="S8651" s="39">
        <f t="shared" si="303"/>
        <v>86</v>
      </c>
      <c r="T8651" s="34" t="s">
        <v>29</v>
      </c>
      <c r="U8651" s="12">
        <f>((alpha*(beta^speed))*(speed^ceta))</f>
        <v>9.8635873839644486</v>
      </c>
      <c r="V8651" s="8">
        <f t="shared" si="304"/>
        <v>86</v>
      </c>
    </row>
    <row r="8652" spans="1:22">
      <c r="A8652" s="34" t="s">
        <v>19</v>
      </c>
      <c r="B8652" s="34" t="s">
        <v>74</v>
      </c>
      <c r="C8652" s="5" t="s">
        <v>174</v>
      </c>
      <c r="D8652" s="35" t="s">
        <v>85</v>
      </c>
      <c r="E8652" s="36" t="s">
        <v>15</v>
      </c>
      <c r="F8652" s="37">
        <v>100</v>
      </c>
      <c r="G8652" s="38">
        <v>-0.04</v>
      </c>
      <c r="H8652" s="34">
        <v>0.97746418255996337</v>
      </c>
      <c r="I8652" s="35">
        <v>-0.21667034550351466</v>
      </c>
      <c r="J8652" s="35">
        <v>4.6252986529844433</v>
      </c>
      <c r="K8652" s="35">
        <v>6.1311097952198139</v>
      </c>
      <c r="L8652" s="35">
        <v>2.0966907661280336</v>
      </c>
      <c r="M8652" s="35">
        <v>-9.1196273701179553E-3</v>
      </c>
      <c r="N8652" s="35">
        <v>0</v>
      </c>
      <c r="O8652" s="35">
        <v>0</v>
      </c>
      <c r="P8652" s="36">
        <v>12</v>
      </c>
      <c r="Q8652" s="37">
        <v>86</v>
      </c>
      <c r="R8652" s="36">
        <v>10</v>
      </c>
      <c r="S8652" s="39">
        <f t="shared" si="303"/>
        <v>86</v>
      </c>
      <c r="T8652" s="34" t="s">
        <v>44</v>
      </c>
      <c r="U8652" s="12">
        <f>(alpha+(beta/(1+EXP((((-1)*ceta)+(delta*LN(speed)))+(epsilon*speed)))))</f>
        <v>0.15965068285465095</v>
      </c>
      <c r="V8652" s="8">
        <f t="shared" si="304"/>
        <v>86</v>
      </c>
    </row>
    <row r="8653" spans="1:22">
      <c r="A8653" s="34" t="s">
        <v>19</v>
      </c>
      <c r="B8653" s="34" t="s">
        <v>74</v>
      </c>
      <c r="C8653" s="5" t="s">
        <v>174</v>
      </c>
      <c r="D8653" s="35" t="s">
        <v>85</v>
      </c>
      <c r="E8653" s="36" t="s">
        <v>16</v>
      </c>
      <c r="F8653" s="37">
        <v>100</v>
      </c>
      <c r="G8653" s="38">
        <v>-0.04</v>
      </c>
      <c r="H8653" s="34">
        <v>0.96319852736200617</v>
      </c>
      <c r="I8653" s="35">
        <v>-1.251141523257675</v>
      </c>
      <c r="J8653" s="35">
        <v>17.203221065566673</v>
      </c>
      <c r="K8653" s="35">
        <v>3.386017492566411</v>
      </c>
      <c r="L8653" s="35">
        <v>1.3146411648118803</v>
      </c>
      <c r="M8653" s="35">
        <v>-1.6431340586410517E-3</v>
      </c>
      <c r="N8653" s="35">
        <v>0</v>
      </c>
      <c r="O8653" s="35">
        <v>0</v>
      </c>
      <c r="P8653" s="36">
        <v>12</v>
      </c>
      <c r="Q8653" s="37">
        <v>86</v>
      </c>
      <c r="R8653" s="36">
        <v>10</v>
      </c>
      <c r="S8653" s="39">
        <f t="shared" si="303"/>
        <v>86</v>
      </c>
      <c r="T8653" s="34" t="s">
        <v>44</v>
      </c>
      <c r="U8653" s="12">
        <f>(alpha+(beta/(1+EXP((((-1)*ceta)+(delta*LN(speed)))+(epsilon*speed)))))</f>
        <v>0.27627410081144954</v>
      </c>
      <c r="V8653" s="8">
        <f t="shared" si="304"/>
        <v>86</v>
      </c>
    </row>
    <row r="8654" spans="1:22">
      <c r="A8654" s="34" t="s">
        <v>19</v>
      </c>
      <c r="B8654" s="34" t="s">
        <v>74</v>
      </c>
      <c r="C8654" s="5" t="s">
        <v>174</v>
      </c>
      <c r="D8654" s="35" t="s">
        <v>85</v>
      </c>
      <c r="E8654" s="36" t="s">
        <v>14</v>
      </c>
      <c r="F8654" s="37">
        <v>100</v>
      </c>
      <c r="G8654" s="38">
        <v>-0.04</v>
      </c>
      <c r="H8654" s="34">
        <v>0.99503170515036043</v>
      </c>
      <c r="I8654" s="35">
        <v>12.175970713610806</v>
      </c>
      <c r="J8654" s="35">
        <v>0.98701581927982518</v>
      </c>
      <c r="K8654" s="35">
        <v>-0.87294682793431144</v>
      </c>
      <c r="L8654" s="35">
        <v>0</v>
      </c>
      <c r="M8654" s="35">
        <v>0</v>
      </c>
      <c r="N8654" s="35">
        <v>0</v>
      </c>
      <c r="O8654" s="35">
        <v>0</v>
      </c>
      <c r="P8654" s="36">
        <v>12</v>
      </c>
      <c r="Q8654" s="37">
        <v>86</v>
      </c>
      <c r="R8654" s="36">
        <v>0</v>
      </c>
      <c r="S8654" s="39">
        <f t="shared" si="303"/>
        <v>86</v>
      </c>
      <c r="T8654" s="34" t="s">
        <v>29</v>
      </c>
      <c r="U8654" s="12">
        <f>((alpha*(beta^speed))*(speed^ceta))</f>
        <v>8.1033212119078588E-2</v>
      </c>
      <c r="V8654" s="8">
        <f t="shared" si="304"/>
        <v>86</v>
      </c>
    </row>
    <row r="8655" spans="1:22">
      <c r="A8655" s="34" t="s">
        <v>19</v>
      </c>
      <c r="B8655" s="34" t="s">
        <v>74</v>
      </c>
      <c r="C8655" s="5" t="s">
        <v>174</v>
      </c>
      <c r="D8655" s="35" t="s">
        <v>85</v>
      </c>
      <c r="E8655" s="36" t="s">
        <v>18</v>
      </c>
      <c r="F8655" s="37">
        <v>100</v>
      </c>
      <c r="G8655" s="38">
        <v>-0.04</v>
      </c>
      <c r="H8655" s="34">
        <v>0.98923141120483427</v>
      </c>
      <c r="I8655" s="35">
        <v>3.5424024170503787</v>
      </c>
      <c r="J8655" s="35">
        <v>0.9812453735050255</v>
      </c>
      <c r="K8655" s="35">
        <v>-0.58155586593008701</v>
      </c>
      <c r="L8655" s="35">
        <v>0</v>
      </c>
      <c r="M8655" s="35">
        <v>0</v>
      </c>
      <c r="N8655" s="35">
        <v>0</v>
      </c>
      <c r="O8655" s="35">
        <v>0</v>
      </c>
      <c r="P8655" s="36">
        <v>12</v>
      </c>
      <c r="Q8655" s="37">
        <v>86</v>
      </c>
      <c r="R8655" s="36">
        <v>0</v>
      </c>
      <c r="S8655" s="39">
        <f t="shared" si="303"/>
        <v>86</v>
      </c>
      <c r="T8655" s="34" t="s">
        <v>29</v>
      </c>
      <c r="U8655" s="12">
        <f>((alpha*(beta^speed))*(speed^ceta))</f>
        <v>5.2138012713908569E-2</v>
      </c>
      <c r="V8655" s="8">
        <f t="shared" si="304"/>
        <v>86</v>
      </c>
    </row>
    <row r="8656" spans="1:22">
      <c r="A8656" s="34" t="s">
        <v>19</v>
      </c>
      <c r="B8656" s="34" t="s">
        <v>74</v>
      </c>
      <c r="C8656" s="5" t="s">
        <v>174</v>
      </c>
      <c r="D8656" s="35" t="s">
        <v>85</v>
      </c>
      <c r="E8656" s="36" t="s">
        <v>17</v>
      </c>
      <c r="F8656" s="37">
        <v>100</v>
      </c>
      <c r="G8656" s="38">
        <v>-0.04</v>
      </c>
      <c r="H8656" s="34">
        <v>0.96844163022778929</v>
      </c>
      <c r="I8656" s="35">
        <v>938.47401695862857</v>
      </c>
      <c r="J8656" s="35">
        <v>0.96272431276323489</v>
      </c>
      <c r="K8656" s="35">
        <v>-0.28541543019779159</v>
      </c>
      <c r="L8656" s="35">
        <v>0</v>
      </c>
      <c r="M8656" s="35">
        <v>0</v>
      </c>
      <c r="N8656" s="35">
        <v>0</v>
      </c>
      <c r="O8656" s="35">
        <v>0</v>
      </c>
      <c r="P8656" s="36">
        <v>12</v>
      </c>
      <c r="Q8656" s="37">
        <v>86</v>
      </c>
      <c r="R8656" s="36">
        <v>0</v>
      </c>
      <c r="S8656" s="39">
        <f t="shared" si="303"/>
        <v>86</v>
      </c>
      <c r="T8656" s="34" t="s">
        <v>29</v>
      </c>
      <c r="U8656" s="12">
        <f>((alpha*(beta^speed))*(speed^ceta))</f>
        <v>10.033520862482938</v>
      </c>
      <c r="V8656" s="8">
        <f t="shared" si="304"/>
        <v>86</v>
      </c>
    </row>
    <row r="8657" spans="1:22">
      <c r="A8657" s="34" t="s">
        <v>19</v>
      </c>
      <c r="B8657" s="34" t="s">
        <v>74</v>
      </c>
      <c r="C8657" s="5" t="s">
        <v>174</v>
      </c>
      <c r="D8657" s="35" t="s">
        <v>85</v>
      </c>
      <c r="E8657" s="36" t="s">
        <v>15</v>
      </c>
      <c r="F8657" s="37">
        <v>0</v>
      </c>
      <c r="G8657" s="38">
        <v>-0.02</v>
      </c>
      <c r="H8657" s="34">
        <v>0.99254809033937375</v>
      </c>
      <c r="I8657" s="35">
        <v>0.64524515165328622</v>
      </c>
      <c r="J8657" s="35">
        <v>21.517361095638812</v>
      </c>
      <c r="K8657" s="35">
        <v>-3.1457127268959183E-2</v>
      </c>
      <c r="L8657" s="35">
        <v>0.47654955147544931</v>
      </c>
      <c r="M8657" s="35">
        <v>5.2105543502672623E-2</v>
      </c>
      <c r="N8657" s="35">
        <v>0</v>
      </c>
      <c r="O8657" s="35">
        <v>0</v>
      </c>
      <c r="P8657" s="36">
        <v>12</v>
      </c>
      <c r="Q8657" s="37">
        <v>86</v>
      </c>
      <c r="R8657" s="36">
        <v>10</v>
      </c>
      <c r="S8657" s="39">
        <f t="shared" si="303"/>
        <v>86</v>
      </c>
      <c r="T8657" s="34" t="s">
        <v>44</v>
      </c>
      <c r="U8657" s="12">
        <f>(alpha+(beta/(1+EXP((((-1)*ceta)+(delta*LN(speed)))+(epsilon*speed)))))</f>
        <v>0.67346574350618738</v>
      </c>
      <c r="V8657" s="8">
        <f t="shared" si="304"/>
        <v>86</v>
      </c>
    </row>
    <row r="8658" spans="1:22">
      <c r="A8658" s="34" t="s">
        <v>19</v>
      </c>
      <c r="B8658" s="34" t="s">
        <v>74</v>
      </c>
      <c r="C8658" s="5" t="s">
        <v>174</v>
      </c>
      <c r="D8658" s="35" t="s">
        <v>85</v>
      </c>
      <c r="E8658" s="36" t="s">
        <v>16</v>
      </c>
      <c r="F8658" s="37">
        <v>0</v>
      </c>
      <c r="G8658" s="38">
        <v>-0.02</v>
      </c>
      <c r="H8658" s="34">
        <v>0.98221100060963251</v>
      </c>
      <c r="I8658" s="35">
        <v>-0.67202771970578346</v>
      </c>
      <c r="J8658" s="35">
        <v>102.46566916278896</v>
      </c>
      <c r="K8658" s="35">
        <v>6.0431568654677102E-2</v>
      </c>
      <c r="L8658" s="35">
        <v>0.86573977453715556</v>
      </c>
      <c r="M8658" s="35">
        <v>8.7463190925896311E-4</v>
      </c>
      <c r="N8658" s="35">
        <v>0</v>
      </c>
      <c r="O8658" s="35">
        <v>0</v>
      </c>
      <c r="P8658" s="36">
        <v>12</v>
      </c>
      <c r="Q8658" s="37">
        <v>86</v>
      </c>
      <c r="R8658" s="36">
        <v>10</v>
      </c>
      <c r="S8658" s="39">
        <f t="shared" si="303"/>
        <v>86</v>
      </c>
      <c r="T8658" s="34" t="s">
        <v>44</v>
      </c>
      <c r="U8658" s="12">
        <f>(alpha+(beta/(1+EXP((((-1)*ceta)+(delta*LN(speed)))+(epsilon*speed)))))</f>
        <v>1.4193308833348848</v>
      </c>
      <c r="V8658" s="8">
        <f t="shared" si="304"/>
        <v>86</v>
      </c>
    </row>
    <row r="8659" spans="1:22">
      <c r="A8659" s="34" t="s">
        <v>19</v>
      </c>
      <c r="B8659" s="34" t="s">
        <v>74</v>
      </c>
      <c r="C8659" s="5" t="s">
        <v>174</v>
      </c>
      <c r="D8659" s="35" t="s">
        <v>85</v>
      </c>
      <c r="E8659" s="36" t="s">
        <v>14</v>
      </c>
      <c r="F8659" s="37">
        <v>0</v>
      </c>
      <c r="G8659" s="38">
        <v>-0.02</v>
      </c>
      <c r="H8659" s="34">
        <v>0.99602729152194325</v>
      </c>
      <c r="I8659" s="35">
        <v>664.78581150512889</v>
      </c>
      <c r="J8659" s="35">
        <v>-3.5470494490647253</v>
      </c>
      <c r="K8659" s="35">
        <v>15.948532969698141</v>
      </c>
      <c r="L8659" s="35">
        <v>-0.96836586164490557</v>
      </c>
      <c r="M8659" s="35">
        <v>0</v>
      </c>
      <c r="N8659" s="35">
        <v>0</v>
      </c>
      <c r="O8659" s="35">
        <v>0</v>
      </c>
      <c r="P8659" s="36">
        <v>12</v>
      </c>
      <c r="Q8659" s="37">
        <v>86</v>
      </c>
      <c r="R8659" s="36">
        <v>1</v>
      </c>
      <c r="S8659" s="39">
        <f t="shared" si="303"/>
        <v>86</v>
      </c>
      <c r="T8659" s="34" t="s">
        <v>30</v>
      </c>
      <c r="U8659" s="12">
        <f>((alpha*(speed^beta))+(ceta*(speed^delta)))</f>
        <v>0.21360152251946818</v>
      </c>
      <c r="V8659" s="8">
        <f t="shared" si="304"/>
        <v>86</v>
      </c>
    </row>
    <row r="8660" spans="1:22">
      <c r="A8660" s="34" t="s">
        <v>19</v>
      </c>
      <c r="B8660" s="34" t="s">
        <v>74</v>
      </c>
      <c r="C8660" s="5" t="s">
        <v>174</v>
      </c>
      <c r="D8660" s="35" t="s">
        <v>85</v>
      </c>
      <c r="E8660" s="36" t="s">
        <v>18</v>
      </c>
      <c r="F8660" s="37">
        <v>0</v>
      </c>
      <c r="G8660" s="38">
        <v>-0.02</v>
      </c>
      <c r="H8660" s="34">
        <v>0.99046667603584715</v>
      </c>
      <c r="I8660" s="35">
        <v>12.049994371658036</v>
      </c>
      <c r="J8660" s="35">
        <v>1.0076541164973536</v>
      </c>
      <c r="K8660" s="35">
        <v>-1.135452041609099</v>
      </c>
      <c r="L8660" s="35">
        <v>0</v>
      </c>
      <c r="M8660" s="35">
        <v>0</v>
      </c>
      <c r="N8660" s="35">
        <v>0</v>
      </c>
      <c r="O8660" s="35">
        <v>0</v>
      </c>
      <c r="P8660" s="36">
        <v>12</v>
      </c>
      <c r="Q8660" s="37">
        <v>86</v>
      </c>
      <c r="R8660" s="36">
        <v>0</v>
      </c>
      <c r="S8660" s="39">
        <f t="shared" si="303"/>
        <v>86</v>
      </c>
      <c r="T8660" s="34" t="s">
        <v>29</v>
      </c>
      <c r="U8660" s="12">
        <f>((alpha*(beta^speed))*(speed^ceta))</f>
        <v>0.14765365523149809</v>
      </c>
      <c r="V8660" s="8">
        <f t="shared" si="304"/>
        <v>86</v>
      </c>
    </row>
    <row r="8661" spans="1:22">
      <c r="A8661" s="34" t="s">
        <v>19</v>
      </c>
      <c r="B8661" s="34" t="s">
        <v>74</v>
      </c>
      <c r="C8661" s="5" t="s">
        <v>174</v>
      </c>
      <c r="D8661" s="35" t="s">
        <v>85</v>
      </c>
      <c r="E8661" s="36" t="s">
        <v>17</v>
      </c>
      <c r="F8661" s="37">
        <v>0</v>
      </c>
      <c r="G8661" s="38">
        <v>-0.02</v>
      </c>
      <c r="H8661" s="34">
        <v>0.98644477807345354</v>
      </c>
      <c r="I8661" s="35">
        <v>9.3277006721056157</v>
      </c>
      <c r="J8661" s="35">
        <v>-4.8000908851650879</v>
      </c>
      <c r="K8661" s="35">
        <v>-1.2182896878169032</v>
      </c>
      <c r="L8661" s="35">
        <v>0</v>
      </c>
      <c r="M8661" s="35">
        <v>0</v>
      </c>
      <c r="N8661" s="35">
        <v>0</v>
      </c>
      <c r="O8661" s="35">
        <v>0</v>
      </c>
      <c r="P8661" s="36">
        <v>12</v>
      </c>
      <c r="Q8661" s="37">
        <v>86</v>
      </c>
      <c r="R8661" s="36">
        <v>13</v>
      </c>
      <c r="S8661" s="39">
        <f t="shared" si="303"/>
        <v>86</v>
      </c>
      <c r="T8661" s="34" t="s">
        <v>50</v>
      </c>
      <c r="U8661" s="12">
        <f>EXP((alpha+(beta/speed))+(ceta*LN(speed)))</f>
        <v>46.768050344065323</v>
      </c>
      <c r="V8661" s="8">
        <f t="shared" si="304"/>
        <v>86</v>
      </c>
    </row>
    <row r="8662" spans="1:22">
      <c r="A8662" s="34" t="s">
        <v>19</v>
      </c>
      <c r="B8662" s="34" t="s">
        <v>74</v>
      </c>
      <c r="C8662" s="5" t="s">
        <v>174</v>
      </c>
      <c r="D8662" s="35" t="s">
        <v>85</v>
      </c>
      <c r="E8662" s="36" t="s">
        <v>15</v>
      </c>
      <c r="F8662" s="37">
        <v>50</v>
      </c>
      <c r="G8662" s="38">
        <v>-0.02</v>
      </c>
      <c r="H8662" s="34">
        <v>0.97921216879327322</v>
      </c>
      <c r="I8662" s="35">
        <v>-1.8502854707095342E-5</v>
      </c>
      <c r="J8662" s="35">
        <v>3.5807409684445119E-3</v>
      </c>
      <c r="K8662" s="35">
        <v>-0.23547129766614358</v>
      </c>
      <c r="L8662" s="35">
        <v>5.990999234814578</v>
      </c>
      <c r="M8662" s="35">
        <v>0</v>
      </c>
      <c r="N8662" s="35">
        <v>0</v>
      </c>
      <c r="O8662" s="35">
        <v>0</v>
      </c>
      <c r="P8662" s="36">
        <v>12</v>
      </c>
      <c r="Q8662" s="37">
        <v>86</v>
      </c>
      <c r="R8662" s="36">
        <v>14</v>
      </c>
      <c r="S8662" s="39">
        <f t="shared" si="303"/>
        <v>86</v>
      </c>
      <c r="T8662" s="34" t="s">
        <v>51</v>
      </c>
      <c r="U8662" s="12">
        <f>(((alpha*(speed^3))+(beta*(speed^2))+(ceta*speed))+delta)</f>
        <v>0.4547760845656077</v>
      </c>
      <c r="V8662" s="8">
        <f t="shared" si="304"/>
        <v>86</v>
      </c>
    </row>
    <row r="8663" spans="1:22">
      <c r="A8663" s="34" t="s">
        <v>19</v>
      </c>
      <c r="B8663" s="34" t="s">
        <v>74</v>
      </c>
      <c r="C8663" s="5" t="s">
        <v>174</v>
      </c>
      <c r="D8663" s="35" t="s">
        <v>85</v>
      </c>
      <c r="E8663" s="36" t="s">
        <v>16</v>
      </c>
      <c r="F8663" s="37">
        <v>50</v>
      </c>
      <c r="G8663" s="38">
        <v>-0.02</v>
      </c>
      <c r="H8663" s="34">
        <v>0.96738340858461103</v>
      </c>
      <c r="I8663" s="35">
        <v>-4.3627718606497892</v>
      </c>
      <c r="J8663" s="35">
        <v>101.82888481390056</v>
      </c>
      <c r="K8663" s="35">
        <v>-0.35104767686001276</v>
      </c>
      <c r="L8663" s="35">
        <v>0.54121027382459996</v>
      </c>
      <c r="M8663" s="35">
        <v>1.6447822728505568E-3</v>
      </c>
      <c r="N8663" s="35">
        <v>0</v>
      </c>
      <c r="O8663" s="35">
        <v>0</v>
      </c>
      <c r="P8663" s="36">
        <v>12</v>
      </c>
      <c r="Q8663" s="37">
        <v>86</v>
      </c>
      <c r="R8663" s="36">
        <v>10</v>
      </c>
      <c r="S8663" s="39">
        <f t="shared" si="303"/>
        <v>86</v>
      </c>
      <c r="T8663" s="34" t="s">
        <v>44</v>
      </c>
      <c r="U8663" s="12">
        <f>(alpha+(beta/(1+EXP((((-1)*ceta)+(delta*LN(speed)))+(epsilon*speed)))))</f>
        <v>0.93169423998317669</v>
      </c>
      <c r="V8663" s="8">
        <f t="shared" si="304"/>
        <v>86</v>
      </c>
    </row>
    <row r="8664" spans="1:22">
      <c r="A8664" s="34" t="s">
        <v>19</v>
      </c>
      <c r="B8664" s="34" t="s">
        <v>74</v>
      </c>
      <c r="C8664" s="5" t="s">
        <v>174</v>
      </c>
      <c r="D8664" s="35" t="s">
        <v>85</v>
      </c>
      <c r="E8664" s="36" t="s">
        <v>14</v>
      </c>
      <c r="F8664" s="37">
        <v>50</v>
      </c>
      <c r="G8664" s="38">
        <v>-0.02</v>
      </c>
      <c r="H8664" s="34">
        <v>0.995700796572772</v>
      </c>
      <c r="I8664" s="35">
        <v>16.08810772949915</v>
      </c>
      <c r="J8664" s="35">
        <v>0.99396145195381536</v>
      </c>
      <c r="K8664" s="35">
        <v>-0.93966992809656202</v>
      </c>
      <c r="L8664" s="35">
        <v>0</v>
      </c>
      <c r="M8664" s="35">
        <v>0</v>
      </c>
      <c r="N8664" s="35">
        <v>0</v>
      </c>
      <c r="O8664" s="35">
        <v>0</v>
      </c>
      <c r="P8664" s="36">
        <v>12</v>
      </c>
      <c r="Q8664" s="37">
        <v>86</v>
      </c>
      <c r="R8664" s="36">
        <v>0</v>
      </c>
      <c r="S8664" s="39">
        <f t="shared" si="303"/>
        <v>86</v>
      </c>
      <c r="T8664" s="34" t="s">
        <v>29</v>
      </c>
      <c r="U8664" s="12">
        <f>((alpha*(beta^speed))*(speed^ceta))</f>
        <v>0.14537694596922973</v>
      </c>
      <c r="V8664" s="8">
        <f t="shared" si="304"/>
        <v>86</v>
      </c>
    </row>
    <row r="8665" spans="1:22">
      <c r="A8665" s="34" t="s">
        <v>19</v>
      </c>
      <c r="B8665" s="34" t="s">
        <v>74</v>
      </c>
      <c r="C8665" s="5" t="s">
        <v>174</v>
      </c>
      <c r="D8665" s="35" t="s">
        <v>85</v>
      </c>
      <c r="E8665" s="36" t="s">
        <v>18</v>
      </c>
      <c r="F8665" s="37">
        <v>50</v>
      </c>
      <c r="G8665" s="38">
        <v>-0.02</v>
      </c>
      <c r="H8665" s="34">
        <v>0.98976245757580084</v>
      </c>
      <c r="I8665" s="35">
        <v>5.4125918942949722</v>
      </c>
      <c r="J8665" s="35">
        <v>0.99307194440925894</v>
      </c>
      <c r="K8665" s="35">
        <v>-0.75987741877075488</v>
      </c>
      <c r="L8665" s="35">
        <v>0</v>
      </c>
      <c r="M8665" s="35">
        <v>0</v>
      </c>
      <c r="N8665" s="35">
        <v>0</v>
      </c>
      <c r="O8665" s="35">
        <v>0</v>
      </c>
      <c r="P8665" s="36">
        <v>12</v>
      </c>
      <c r="Q8665" s="37">
        <v>86</v>
      </c>
      <c r="R8665" s="36">
        <v>0</v>
      </c>
      <c r="S8665" s="39">
        <f t="shared" si="303"/>
        <v>86</v>
      </c>
      <c r="T8665" s="34" t="s">
        <v>29</v>
      </c>
      <c r="U8665" s="12">
        <f>((alpha*(beta^speed))*(speed^ceta))</f>
        <v>0.10087066475885453</v>
      </c>
      <c r="V8665" s="8">
        <f t="shared" si="304"/>
        <v>86</v>
      </c>
    </row>
    <row r="8666" spans="1:22">
      <c r="A8666" s="34" t="s">
        <v>19</v>
      </c>
      <c r="B8666" s="34" t="s">
        <v>74</v>
      </c>
      <c r="C8666" s="5" t="s">
        <v>174</v>
      </c>
      <c r="D8666" s="35" t="s">
        <v>85</v>
      </c>
      <c r="E8666" s="36" t="s">
        <v>17</v>
      </c>
      <c r="F8666" s="37">
        <v>50</v>
      </c>
      <c r="G8666" s="38">
        <v>-0.02</v>
      </c>
      <c r="H8666" s="34">
        <v>0.97447044555912454</v>
      </c>
      <c r="I8666" s="35">
        <v>-2.1064954316541594E-3</v>
      </c>
      <c r="J8666" s="35">
        <v>0.38777774421907268</v>
      </c>
      <c r="K8666" s="35">
        <v>-24.975302540366012</v>
      </c>
      <c r="L8666" s="35">
        <v>634.60974710815185</v>
      </c>
      <c r="M8666" s="35">
        <v>0</v>
      </c>
      <c r="N8666" s="35">
        <v>0</v>
      </c>
      <c r="O8666" s="35">
        <v>0</v>
      </c>
      <c r="P8666" s="36">
        <v>12</v>
      </c>
      <c r="Q8666" s="37">
        <v>86</v>
      </c>
      <c r="R8666" s="36">
        <v>14</v>
      </c>
      <c r="S8666" s="39">
        <f t="shared" si="303"/>
        <v>86</v>
      </c>
      <c r="T8666" s="34" t="s">
        <v>51</v>
      </c>
      <c r="U8666" s="12">
        <f>(((alpha*(speed^3))+(beta*(speed^2))+(ceta*speed))+delta)</f>
        <v>14.888866604718487</v>
      </c>
      <c r="V8666" s="8">
        <f t="shared" si="304"/>
        <v>86</v>
      </c>
    </row>
    <row r="8667" spans="1:22">
      <c r="A8667" s="34" t="s">
        <v>19</v>
      </c>
      <c r="B8667" s="34" t="s">
        <v>74</v>
      </c>
      <c r="C8667" s="5" t="s">
        <v>174</v>
      </c>
      <c r="D8667" s="35" t="s">
        <v>85</v>
      </c>
      <c r="E8667" s="36" t="s">
        <v>15</v>
      </c>
      <c r="F8667" s="37">
        <v>100</v>
      </c>
      <c r="G8667" s="38">
        <v>-0.02</v>
      </c>
      <c r="H8667" s="34">
        <v>0.96693264878395679</v>
      </c>
      <c r="I8667" s="35">
        <v>-1.6560939114914598E-5</v>
      </c>
      <c r="J8667" s="35">
        <v>3.3045795232035467E-3</v>
      </c>
      <c r="K8667" s="35">
        <v>-0.22953510218527351</v>
      </c>
      <c r="L8667" s="35">
        <v>6.3031929304216039</v>
      </c>
      <c r="M8667" s="35">
        <v>0</v>
      </c>
      <c r="N8667" s="35">
        <v>0</v>
      </c>
      <c r="O8667" s="35">
        <v>0</v>
      </c>
      <c r="P8667" s="36">
        <v>12</v>
      </c>
      <c r="Q8667" s="37">
        <v>86</v>
      </c>
      <c r="R8667" s="36">
        <v>14</v>
      </c>
      <c r="S8667" s="39">
        <f t="shared" si="303"/>
        <v>86</v>
      </c>
      <c r="T8667" s="34" t="s">
        <v>51</v>
      </c>
      <c r="U8667" s="12">
        <f>(((alpha*(speed^3))+(beta*(speed^2))+(ceta*speed))+delta)</f>
        <v>0.47015960642539412</v>
      </c>
      <c r="V8667" s="8">
        <f t="shared" si="304"/>
        <v>86</v>
      </c>
    </row>
    <row r="8668" spans="1:22">
      <c r="A8668" s="34" t="s">
        <v>19</v>
      </c>
      <c r="B8668" s="34" t="s">
        <v>74</v>
      </c>
      <c r="C8668" s="5" t="s">
        <v>174</v>
      </c>
      <c r="D8668" s="35" t="s">
        <v>85</v>
      </c>
      <c r="E8668" s="36" t="s">
        <v>16</v>
      </c>
      <c r="F8668" s="37">
        <v>100</v>
      </c>
      <c r="G8668" s="38">
        <v>-0.02</v>
      </c>
      <c r="H8668" s="34">
        <v>0.95570112568421772</v>
      </c>
      <c r="I8668" s="35">
        <v>-5.295960516035811E-5</v>
      </c>
      <c r="J8668" s="35">
        <v>9.7320907286457727E-3</v>
      </c>
      <c r="K8668" s="35">
        <v>-0.65915538226661341</v>
      </c>
      <c r="L8668" s="35">
        <v>18.611926559765255</v>
      </c>
      <c r="M8668" s="35">
        <v>0</v>
      </c>
      <c r="N8668" s="35">
        <v>0</v>
      </c>
      <c r="O8668" s="35">
        <v>0</v>
      </c>
      <c r="P8668" s="36">
        <v>12</v>
      </c>
      <c r="Q8668" s="37">
        <v>86</v>
      </c>
      <c r="R8668" s="36">
        <v>14</v>
      </c>
      <c r="S8668" s="39">
        <f t="shared" si="303"/>
        <v>86</v>
      </c>
      <c r="T8668" s="34" t="s">
        <v>51</v>
      </c>
      <c r="U8668" s="12">
        <f>(((alpha*(speed^3))+(beta*(speed^2))+(ceta*speed))+delta)</f>
        <v>0.21783209402390824</v>
      </c>
      <c r="V8668" s="8">
        <f t="shared" si="304"/>
        <v>86</v>
      </c>
    </row>
    <row r="8669" spans="1:22">
      <c r="A8669" s="34" t="s">
        <v>19</v>
      </c>
      <c r="B8669" s="34" t="s">
        <v>74</v>
      </c>
      <c r="C8669" s="5" t="s">
        <v>174</v>
      </c>
      <c r="D8669" s="35" t="s">
        <v>85</v>
      </c>
      <c r="E8669" s="36" t="s">
        <v>14</v>
      </c>
      <c r="F8669" s="37">
        <v>100</v>
      </c>
      <c r="G8669" s="38">
        <v>-0.02</v>
      </c>
      <c r="H8669" s="34">
        <v>0.99520932754347446</v>
      </c>
      <c r="I8669" s="35">
        <v>-0.10425077716950308</v>
      </c>
      <c r="J8669" s="35">
        <v>19.540645104531514</v>
      </c>
      <c r="K8669" s="35">
        <v>-4.293651266883234E-2</v>
      </c>
      <c r="L8669" s="35">
        <v>0.98227160948216108</v>
      </c>
      <c r="M8669" s="35">
        <v>1.3750914599437784E-4</v>
      </c>
      <c r="N8669" s="35">
        <v>0</v>
      </c>
      <c r="O8669" s="35">
        <v>0</v>
      </c>
      <c r="P8669" s="36">
        <v>12</v>
      </c>
      <c r="Q8669" s="37">
        <v>86</v>
      </c>
      <c r="R8669" s="36">
        <v>10</v>
      </c>
      <c r="S8669" s="39">
        <f t="shared" si="303"/>
        <v>86</v>
      </c>
      <c r="T8669" s="34" t="s">
        <v>44</v>
      </c>
      <c r="U8669" s="12">
        <f>(alpha+(beta/(1+EXP((((-1)*ceta)+(delta*LN(speed)))+(epsilon*speed)))))</f>
        <v>0.12579270496901496</v>
      </c>
      <c r="V8669" s="8">
        <f t="shared" si="304"/>
        <v>86</v>
      </c>
    </row>
    <row r="8670" spans="1:22">
      <c r="A8670" s="34" t="s">
        <v>19</v>
      </c>
      <c r="B8670" s="34" t="s">
        <v>74</v>
      </c>
      <c r="C8670" s="5" t="s">
        <v>174</v>
      </c>
      <c r="D8670" s="35" t="s">
        <v>85</v>
      </c>
      <c r="E8670" s="36" t="s">
        <v>18</v>
      </c>
      <c r="F8670" s="37">
        <v>100</v>
      </c>
      <c r="G8670" s="38">
        <v>-0.02</v>
      </c>
      <c r="H8670" s="34">
        <v>0.98280300771132145</v>
      </c>
      <c r="I8670" s="35">
        <v>0.74831868250990619</v>
      </c>
      <c r="J8670" s="35">
        <v>3.4730811129499821E-2</v>
      </c>
      <c r="K8670" s="35">
        <v>0.58076654200750866</v>
      </c>
      <c r="L8670" s="35">
        <v>0</v>
      </c>
      <c r="M8670" s="35">
        <v>0</v>
      </c>
      <c r="N8670" s="35">
        <v>0</v>
      </c>
      <c r="O8670" s="35">
        <v>0</v>
      </c>
      <c r="P8670" s="36">
        <v>12</v>
      </c>
      <c r="Q8670" s="37">
        <v>86</v>
      </c>
      <c r="R8670" s="36">
        <v>2</v>
      </c>
      <c r="S8670" s="39">
        <f t="shared" si="303"/>
        <v>86</v>
      </c>
      <c r="T8670" s="34" t="s">
        <v>31</v>
      </c>
      <c r="U8670" s="12">
        <f>((alpha+(beta*speed))^((-1)/ceta))</f>
        <v>0.10340955545959828</v>
      </c>
      <c r="V8670" s="8">
        <f t="shared" si="304"/>
        <v>86</v>
      </c>
    </row>
    <row r="8671" spans="1:22">
      <c r="A8671" s="34" t="s">
        <v>19</v>
      </c>
      <c r="B8671" s="34" t="s">
        <v>74</v>
      </c>
      <c r="C8671" s="5" t="s">
        <v>174</v>
      </c>
      <c r="D8671" s="35" t="s">
        <v>85</v>
      </c>
      <c r="E8671" s="36" t="s">
        <v>17</v>
      </c>
      <c r="F8671" s="37">
        <v>100</v>
      </c>
      <c r="G8671" s="38">
        <v>-0.02</v>
      </c>
      <c r="H8671" s="34">
        <v>0.96412025828320169</v>
      </c>
      <c r="I8671" s="35">
        <v>-2.0506779220339603E-3</v>
      </c>
      <c r="J8671" s="35">
        <v>0.38011742683161293</v>
      </c>
      <c r="K8671" s="35">
        <v>-25.238900780269397</v>
      </c>
      <c r="L8671" s="35">
        <v>675.28307934817553</v>
      </c>
      <c r="M8671" s="35">
        <v>0</v>
      </c>
      <c r="N8671" s="35">
        <v>0</v>
      </c>
      <c r="O8671" s="35">
        <v>0</v>
      </c>
      <c r="P8671" s="36">
        <v>12</v>
      </c>
      <c r="Q8671" s="37">
        <v>86</v>
      </c>
      <c r="R8671" s="36">
        <v>14</v>
      </c>
      <c r="S8671" s="39">
        <f t="shared" si="303"/>
        <v>86</v>
      </c>
      <c r="T8671" s="34" t="s">
        <v>51</v>
      </c>
      <c r="U8671" s="12">
        <f>(((alpha*(speed^3))+(beta*(speed^2))+(ceta*speed))+delta)</f>
        <v>11.740104714383961</v>
      </c>
      <c r="V8671" s="8">
        <f t="shared" si="304"/>
        <v>86</v>
      </c>
    </row>
    <row r="8672" spans="1:22">
      <c r="A8672" s="34" t="s">
        <v>19</v>
      </c>
      <c r="B8672" s="34" t="s">
        <v>74</v>
      </c>
      <c r="C8672" s="5" t="s">
        <v>174</v>
      </c>
      <c r="D8672" s="35" t="s">
        <v>85</v>
      </c>
      <c r="E8672" s="36" t="s">
        <v>15</v>
      </c>
      <c r="F8672" s="37">
        <v>0</v>
      </c>
      <c r="G8672" s="38">
        <v>0.02</v>
      </c>
      <c r="H8672" s="34">
        <v>0.97299348717533984</v>
      </c>
      <c r="I8672" s="35">
        <v>49.664634656073893</v>
      </c>
      <c r="J8672" s="35">
        <v>1.0137488524901286</v>
      </c>
      <c r="K8672" s="35">
        <v>-1.0314296381865204</v>
      </c>
      <c r="L8672" s="35">
        <v>0</v>
      </c>
      <c r="M8672" s="35">
        <v>0</v>
      </c>
      <c r="N8672" s="35">
        <v>0</v>
      </c>
      <c r="O8672" s="35">
        <v>0</v>
      </c>
      <c r="P8672" s="36">
        <v>12</v>
      </c>
      <c r="Q8672" s="37">
        <v>86</v>
      </c>
      <c r="R8672" s="36">
        <v>0</v>
      </c>
      <c r="S8672" s="39">
        <f t="shared" si="303"/>
        <v>86</v>
      </c>
      <c r="T8672" s="34" t="s">
        <v>29</v>
      </c>
      <c r="U8672" s="12">
        <f>((alpha*(beta^speed))*(speed^ceta))</f>
        <v>1.6246526034732969</v>
      </c>
      <c r="V8672" s="8">
        <f t="shared" si="304"/>
        <v>86</v>
      </c>
    </row>
    <row r="8673" spans="1:22">
      <c r="A8673" s="34" t="s">
        <v>19</v>
      </c>
      <c r="B8673" s="34" t="s">
        <v>74</v>
      </c>
      <c r="C8673" s="5" t="s">
        <v>174</v>
      </c>
      <c r="D8673" s="35" t="s">
        <v>85</v>
      </c>
      <c r="E8673" s="36" t="s">
        <v>16</v>
      </c>
      <c r="F8673" s="37">
        <v>0</v>
      </c>
      <c r="G8673" s="38">
        <v>0.02</v>
      </c>
      <c r="H8673" s="34">
        <v>0.98289079578713956</v>
      </c>
      <c r="I8673" s="35">
        <v>61.022115184606712</v>
      </c>
      <c r="J8673" s="35">
        <v>1.0077570050317812</v>
      </c>
      <c r="K8673" s="35">
        <v>-0.5407675622599637</v>
      </c>
      <c r="L8673" s="35">
        <v>0</v>
      </c>
      <c r="M8673" s="35">
        <v>0</v>
      </c>
      <c r="N8673" s="35">
        <v>0</v>
      </c>
      <c r="O8673" s="35">
        <v>0</v>
      </c>
      <c r="P8673" s="36">
        <v>12</v>
      </c>
      <c r="Q8673" s="37">
        <v>86</v>
      </c>
      <c r="R8673" s="36">
        <v>0</v>
      </c>
      <c r="S8673" s="39">
        <f t="shared" si="303"/>
        <v>86</v>
      </c>
      <c r="T8673" s="34" t="s">
        <v>29</v>
      </c>
      <c r="U8673" s="12">
        <f>((alpha*(beta^speed))*(speed^ceta))</f>
        <v>10.66532889992973</v>
      </c>
      <c r="V8673" s="8">
        <f t="shared" si="304"/>
        <v>86</v>
      </c>
    </row>
    <row r="8674" spans="1:22">
      <c r="A8674" s="34" t="s">
        <v>19</v>
      </c>
      <c r="B8674" s="34" t="s">
        <v>74</v>
      </c>
      <c r="C8674" s="5" t="s">
        <v>174</v>
      </c>
      <c r="D8674" s="35" t="s">
        <v>85</v>
      </c>
      <c r="E8674" s="36" t="s">
        <v>14</v>
      </c>
      <c r="F8674" s="37">
        <v>0</v>
      </c>
      <c r="G8674" s="38">
        <v>0.02</v>
      </c>
      <c r="H8674" s="34">
        <v>0.99712932376340624</v>
      </c>
      <c r="I8674" s="35">
        <v>908.68850916248948</v>
      </c>
      <c r="J8674" s="35">
        <v>-3.5372489317113263</v>
      </c>
      <c r="K8674" s="35">
        <v>10.887155860776051</v>
      </c>
      <c r="L8674" s="35">
        <v>-0.75225910870407375</v>
      </c>
      <c r="M8674" s="35">
        <v>0</v>
      </c>
      <c r="N8674" s="35">
        <v>0</v>
      </c>
      <c r="O8674" s="35">
        <v>0</v>
      </c>
      <c r="P8674" s="36">
        <v>12</v>
      </c>
      <c r="Q8674" s="37">
        <v>86</v>
      </c>
      <c r="R8674" s="36">
        <v>1</v>
      </c>
      <c r="S8674" s="39">
        <f t="shared" si="303"/>
        <v>86</v>
      </c>
      <c r="T8674" s="34" t="s">
        <v>30</v>
      </c>
      <c r="U8674" s="12">
        <f>((alpha*(speed^beta))+(ceta*(speed^delta)))</f>
        <v>0.38178497615303802</v>
      </c>
      <c r="V8674" s="8">
        <f t="shared" si="304"/>
        <v>86</v>
      </c>
    </row>
    <row r="8675" spans="1:22">
      <c r="A8675" s="34" t="s">
        <v>19</v>
      </c>
      <c r="B8675" s="34" t="s">
        <v>74</v>
      </c>
      <c r="C8675" s="5" t="s">
        <v>174</v>
      </c>
      <c r="D8675" s="35" t="s">
        <v>85</v>
      </c>
      <c r="E8675" s="36" t="s">
        <v>18</v>
      </c>
      <c r="F8675" s="37">
        <v>0</v>
      </c>
      <c r="G8675" s="38">
        <v>0.02</v>
      </c>
      <c r="H8675" s="34">
        <v>0.99267192681464</v>
      </c>
      <c r="I8675" s="35">
        <v>5.4565463232065952</v>
      </c>
      <c r="J8675" s="35">
        <v>-0.75710706224564583</v>
      </c>
      <c r="K8675" s="35">
        <v>6.6085305320339928E-6</v>
      </c>
      <c r="L8675" s="35">
        <v>2.1769658751098655</v>
      </c>
      <c r="M8675" s="35">
        <v>0</v>
      </c>
      <c r="N8675" s="35">
        <v>0</v>
      </c>
      <c r="O8675" s="35">
        <v>0</v>
      </c>
      <c r="P8675" s="36">
        <v>12</v>
      </c>
      <c r="Q8675" s="37">
        <v>86</v>
      </c>
      <c r="R8675" s="36">
        <v>1</v>
      </c>
      <c r="S8675" s="39">
        <f t="shared" si="303"/>
        <v>86</v>
      </c>
      <c r="T8675" s="34" t="s">
        <v>30</v>
      </c>
      <c r="U8675" s="12">
        <f>((alpha*(speed^beta))+(ceta*(speed^delta)))</f>
        <v>0.29470380611400177</v>
      </c>
      <c r="V8675" s="8">
        <f t="shared" si="304"/>
        <v>86</v>
      </c>
    </row>
    <row r="8676" spans="1:22">
      <c r="A8676" s="34" t="s">
        <v>19</v>
      </c>
      <c r="B8676" s="34" t="s">
        <v>74</v>
      </c>
      <c r="C8676" s="5" t="s">
        <v>174</v>
      </c>
      <c r="D8676" s="35" t="s">
        <v>85</v>
      </c>
      <c r="E8676" s="36" t="s">
        <v>17</v>
      </c>
      <c r="F8676" s="37">
        <v>0</v>
      </c>
      <c r="G8676" s="38">
        <v>0.02</v>
      </c>
      <c r="H8676" s="34">
        <v>0.99189176873753071</v>
      </c>
      <c r="I8676" s="35">
        <v>2809.5276352384139</v>
      </c>
      <c r="J8676" s="35">
        <v>1.0098961928882051</v>
      </c>
      <c r="K8676" s="35">
        <v>-0.6850120240538361</v>
      </c>
      <c r="L8676" s="35">
        <v>0</v>
      </c>
      <c r="M8676" s="35">
        <v>0</v>
      </c>
      <c r="N8676" s="35">
        <v>0</v>
      </c>
      <c r="O8676" s="35">
        <v>0</v>
      </c>
      <c r="P8676" s="36">
        <v>12</v>
      </c>
      <c r="Q8676" s="37">
        <v>86</v>
      </c>
      <c r="R8676" s="36">
        <v>0</v>
      </c>
      <c r="S8676" s="39">
        <f t="shared" si="303"/>
        <v>86</v>
      </c>
      <c r="T8676" s="34" t="s">
        <v>29</v>
      </c>
      <c r="U8676" s="12">
        <f>((alpha*(beta^speed))*(speed^ceta))</f>
        <v>309.9401354316181</v>
      </c>
      <c r="V8676" s="8">
        <f t="shared" si="304"/>
        <v>86</v>
      </c>
    </row>
    <row r="8677" spans="1:22">
      <c r="A8677" s="34" t="s">
        <v>19</v>
      </c>
      <c r="B8677" s="34" t="s">
        <v>74</v>
      </c>
      <c r="C8677" s="5" t="s">
        <v>174</v>
      </c>
      <c r="D8677" s="35" t="s">
        <v>85</v>
      </c>
      <c r="E8677" s="36" t="s">
        <v>15</v>
      </c>
      <c r="F8677" s="37">
        <v>50</v>
      </c>
      <c r="G8677" s="38">
        <v>0.02</v>
      </c>
      <c r="H8677" s="34">
        <v>0.93402477009127183</v>
      </c>
      <c r="I8677" s="35">
        <v>-1.8504242921247883E-5</v>
      </c>
      <c r="J8677" s="35">
        <v>3.4706022188719398E-3</v>
      </c>
      <c r="K8677" s="35">
        <v>-0.22151113713121737</v>
      </c>
      <c r="L8677" s="35">
        <v>7.1954593483437392</v>
      </c>
      <c r="M8677" s="35">
        <v>0</v>
      </c>
      <c r="N8677" s="35">
        <v>0</v>
      </c>
      <c r="O8677" s="35">
        <v>0</v>
      </c>
      <c r="P8677" s="36">
        <v>12</v>
      </c>
      <c r="Q8677" s="37">
        <v>86</v>
      </c>
      <c r="R8677" s="36">
        <v>14</v>
      </c>
      <c r="S8677" s="39">
        <f t="shared" si="303"/>
        <v>86</v>
      </c>
      <c r="T8677" s="34" t="s">
        <v>51</v>
      </c>
      <c r="U8677" s="12">
        <f>(((alpha*(speed^3))+(beta*(speed^2))+(ceta*speed))+delta)</f>
        <v>2.0443408303186672</v>
      </c>
      <c r="V8677" s="8">
        <f t="shared" si="304"/>
        <v>86</v>
      </c>
    </row>
    <row r="8678" spans="1:22">
      <c r="A8678" s="34" t="s">
        <v>19</v>
      </c>
      <c r="B8678" s="34" t="s">
        <v>74</v>
      </c>
      <c r="C8678" s="5" t="s">
        <v>174</v>
      </c>
      <c r="D8678" s="35" t="s">
        <v>85</v>
      </c>
      <c r="E8678" s="36" t="s">
        <v>16</v>
      </c>
      <c r="F8678" s="37">
        <v>50</v>
      </c>
      <c r="G8678" s="38">
        <v>0.02</v>
      </c>
      <c r="H8678" s="34">
        <v>0.97559043468158768</v>
      </c>
      <c r="I8678" s="35">
        <v>71.247237829933781</v>
      </c>
      <c r="J8678" s="35">
        <v>-0.74189652154714414</v>
      </c>
      <c r="K8678" s="35">
        <v>11.638756942503409</v>
      </c>
      <c r="L8678" s="35">
        <v>-5.1790042052873818E-3</v>
      </c>
      <c r="M8678" s="35">
        <v>0</v>
      </c>
      <c r="N8678" s="35">
        <v>0</v>
      </c>
      <c r="O8678" s="35">
        <v>0</v>
      </c>
      <c r="P8678" s="36">
        <v>12</v>
      </c>
      <c r="Q8678" s="37">
        <v>86</v>
      </c>
      <c r="R8678" s="36">
        <v>1</v>
      </c>
      <c r="S8678" s="39">
        <f t="shared" si="303"/>
        <v>86</v>
      </c>
      <c r="T8678" s="34" t="s">
        <v>30</v>
      </c>
      <c r="U8678" s="12">
        <f>((alpha*(speed^beta))+(ceta*(speed^delta)))</f>
        <v>13.988928948140179</v>
      </c>
      <c r="V8678" s="8">
        <f t="shared" si="304"/>
        <v>86</v>
      </c>
    </row>
    <row r="8679" spans="1:22">
      <c r="A8679" s="34" t="s">
        <v>19</v>
      </c>
      <c r="B8679" s="34" t="s">
        <v>74</v>
      </c>
      <c r="C8679" s="5" t="s">
        <v>174</v>
      </c>
      <c r="D8679" s="35" t="s">
        <v>85</v>
      </c>
      <c r="E8679" s="36" t="s">
        <v>14</v>
      </c>
      <c r="F8679" s="37">
        <v>50</v>
      </c>
      <c r="G8679" s="38">
        <v>0.02</v>
      </c>
      <c r="H8679" s="34">
        <v>0.99576800975054858</v>
      </c>
      <c r="I8679" s="35">
        <v>5.2604520422020393E-2</v>
      </c>
      <c r="J8679" s="35">
        <v>4.4994391050308245E-2</v>
      </c>
      <c r="K8679" s="35">
        <v>-2.9138018629829942E-4</v>
      </c>
      <c r="L8679" s="35">
        <v>0</v>
      </c>
      <c r="M8679" s="35">
        <v>0</v>
      </c>
      <c r="N8679" s="35">
        <v>0</v>
      </c>
      <c r="O8679" s="35">
        <v>0</v>
      </c>
      <c r="P8679" s="36">
        <v>12</v>
      </c>
      <c r="Q8679" s="37">
        <v>86</v>
      </c>
      <c r="R8679" s="36">
        <v>5</v>
      </c>
      <c r="S8679" s="39">
        <f t="shared" si="303"/>
        <v>86</v>
      </c>
      <c r="T8679" s="34" t="s">
        <v>36</v>
      </c>
      <c r="U8679" s="12">
        <f>(1/(((ceta*(speed^2))+(beta*speed))+alpha))</f>
        <v>0.5659071630579936</v>
      </c>
      <c r="V8679" s="8">
        <f t="shared" si="304"/>
        <v>86</v>
      </c>
    </row>
    <row r="8680" spans="1:22">
      <c r="A8680" s="34" t="s">
        <v>19</v>
      </c>
      <c r="B8680" s="34" t="s">
        <v>74</v>
      </c>
      <c r="C8680" s="5" t="s">
        <v>174</v>
      </c>
      <c r="D8680" s="35" t="s">
        <v>85</v>
      </c>
      <c r="E8680" s="36" t="s">
        <v>18</v>
      </c>
      <c r="F8680" s="37">
        <v>50</v>
      </c>
      <c r="G8680" s="38">
        <v>0.02</v>
      </c>
      <c r="H8680" s="34">
        <v>0.96544109229966268</v>
      </c>
      <c r="I8680" s="35">
        <v>0.51229037677706124</v>
      </c>
      <c r="J8680" s="35">
        <v>5.3893880050166071E-2</v>
      </c>
      <c r="K8680" s="35">
        <v>-4.0308591133515493E-4</v>
      </c>
      <c r="L8680" s="35">
        <v>0</v>
      </c>
      <c r="M8680" s="35">
        <v>0</v>
      </c>
      <c r="N8680" s="35">
        <v>0</v>
      </c>
      <c r="O8680" s="35">
        <v>0</v>
      </c>
      <c r="P8680" s="36">
        <v>12</v>
      </c>
      <c r="Q8680" s="37">
        <v>86</v>
      </c>
      <c r="R8680" s="36">
        <v>5</v>
      </c>
      <c r="S8680" s="39">
        <f t="shared" si="303"/>
        <v>86</v>
      </c>
      <c r="T8680" s="34" t="s">
        <v>36</v>
      </c>
      <c r="U8680" s="12">
        <f>(1/(((ceta*(speed^2))+(beta*speed))+alpha))</f>
        <v>0.46169316550183898</v>
      </c>
      <c r="V8680" s="8">
        <f t="shared" si="304"/>
        <v>86</v>
      </c>
    </row>
    <row r="8681" spans="1:22">
      <c r="A8681" s="34" t="s">
        <v>19</v>
      </c>
      <c r="B8681" s="34" t="s">
        <v>74</v>
      </c>
      <c r="C8681" s="5" t="s">
        <v>174</v>
      </c>
      <c r="D8681" s="35" t="s">
        <v>85</v>
      </c>
      <c r="E8681" s="36" t="s">
        <v>17</v>
      </c>
      <c r="F8681" s="37">
        <v>50</v>
      </c>
      <c r="G8681" s="38">
        <v>0.02</v>
      </c>
      <c r="H8681" s="34">
        <v>0.98175934037065782</v>
      </c>
      <c r="I8681" s="35">
        <v>2491.9585756140109</v>
      </c>
      <c r="J8681" s="35">
        <v>1.0072662444378269</v>
      </c>
      <c r="K8681" s="35">
        <v>-0.52615316833011427</v>
      </c>
      <c r="L8681" s="35">
        <v>0</v>
      </c>
      <c r="M8681" s="35">
        <v>0</v>
      </c>
      <c r="N8681" s="35">
        <v>0</v>
      </c>
      <c r="O8681" s="35">
        <v>0</v>
      </c>
      <c r="P8681" s="36">
        <v>12</v>
      </c>
      <c r="Q8681" s="37">
        <v>86</v>
      </c>
      <c r="R8681" s="36">
        <v>0</v>
      </c>
      <c r="S8681" s="39">
        <f t="shared" si="303"/>
        <v>86</v>
      </c>
      <c r="T8681" s="34" t="s">
        <v>29</v>
      </c>
      <c r="U8681" s="12">
        <f>((alpha*(beta^speed))*(speed^ceta))</f>
        <v>445.76546331682118</v>
      </c>
      <c r="V8681" s="8">
        <f t="shared" si="304"/>
        <v>86</v>
      </c>
    </row>
    <row r="8682" spans="1:22">
      <c r="A8682" s="34" t="s">
        <v>19</v>
      </c>
      <c r="B8682" s="34" t="s">
        <v>74</v>
      </c>
      <c r="C8682" s="5" t="s">
        <v>174</v>
      </c>
      <c r="D8682" s="35" t="s">
        <v>85</v>
      </c>
      <c r="E8682" s="36" t="s">
        <v>15</v>
      </c>
      <c r="F8682" s="37">
        <v>100</v>
      </c>
      <c r="G8682" s="38">
        <v>0.02</v>
      </c>
      <c r="H8682" s="34">
        <v>0.96205357113255341</v>
      </c>
      <c r="I8682" s="35">
        <v>2.6442619327760308</v>
      </c>
      <c r="J8682" s="35">
        <v>3.7978527244449025</v>
      </c>
      <c r="K8682" s="35">
        <v>2.6405992220169963</v>
      </c>
      <c r="L8682" s="35">
        <v>-0.14252955544131346</v>
      </c>
      <c r="M8682" s="35">
        <v>0.11500609019425738</v>
      </c>
      <c r="N8682" s="35">
        <v>0</v>
      </c>
      <c r="O8682" s="35">
        <v>0</v>
      </c>
      <c r="P8682" s="36">
        <v>12</v>
      </c>
      <c r="Q8682" s="37">
        <v>76</v>
      </c>
      <c r="R8682" s="36">
        <v>10</v>
      </c>
      <c r="S8682" s="39">
        <f t="shared" si="303"/>
        <v>76</v>
      </c>
      <c r="T8682" s="34" t="s">
        <v>44</v>
      </c>
      <c r="U8682" s="12">
        <f>(alpha+(beta/(1+EXP((((-1)*ceta)+(delta*LN(speed)))+(epsilon*speed)))))</f>
        <v>2.6599898157542619</v>
      </c>
      <c r="V8682" s="8">
        <f t="shared" si="304"/>
        <v>76</v>
      </c>
    </row>
    <row r="8683" spans="1:22">
      <c r="A8683" s="34" t="s">
        <v>19</v>
      </c>
      <c r="B8683" s="34" t="s">
        <v>74</v>
      </c>
      <c r="C8683" s="5" t="s">
        <v>174</v>
      </c>
      <c r="D8683" s="35" t="s">
        <v>85</v>
      </c>
      <c r="E8683" s="36" t="s">
        <v>16</v>
      </c>
      <c r="F8683" s="37">
        <v>100</v>
      </c>
      <c r="G8683" s="38">
        <v>0.02</v>
      </c>
      <c r="H8683" s="34">
        <v>0.96759799840795069</v>
      </c>
      <c r="I8683" s="35">
        <v>59.630189574450583</v>
      </c>
      <c r="J8683" s="35">
        <v>1.0025185643710381</v>
      </c>
      <c r="K8683" s="35">
        <v>-0.31923562854710752</v>
      </c>
      <c r="L8683" s="35">
        <v>0</v>
      </c>
      <c r="M8683" s="35">
        <v>0</v>
      </c>
      <c r="N8683" s="35">
        <v>0</v>
      </c>
      <c r="O8683" s="35">
        <v>0</v>
      </c>
      <c r="P8683" s="36">
        <v>12</v>
      </c>
      <c r="Q8683" s="37">
        <v>76</v>
      </c>
      <c r="R8683" s="36">
        <v>0</v>
      </c>
      <c r="S8683" s="39">
        <f t="shared" si="303"/>
        <v>76</v>
      </c>
      <c r="T8683" s="34" t="s">
        <v>29</v>
      </c>
      <c r="U8683" s="12">
        <f>((alpha*(beta^speed))*(speed^ceta))</f>
        <v>18.116223416680086</v>
      </c>
      <c r="V8683" s="8">
        <f t="shared" si="304"/>
        <v>76</v>
      </c>
    </row>
    <row r="8684" spans="1:22">
      <c r="A8684" s="34" t="s">
        <v>19</v>
      </c>
      <c r="B8684" s="34" t="s">
        <v>74</v>
      </c>
      <c r="C8684" s="5" t="s">
        <v>174</v>
      </c>
      <c r="D8684" s="35" t="s">
        <v>85</v>
      </c>
      <c r="E8684" s="36" t="s">
        <v>14</v>
      </c>
      <c r="F8684" s="37">
        <v>100</v>
      </c>
      <c r="G8684" s="38">
        <v>0.02</v>
      </c>
      <c r="H8684" s="34">
        <v>0.9954783549972771</v>
      </c>
      <c r="I8684" s="35">
        <v>-1.077603147271629</v>
      </c>
      <c r="J8684" s="35">
        <v>0.79687378688592869</v>
      </c>
      <c r="K8684" s="35">
        <v>0.2851581761247895</v>
      </c>
      <c r="L8684" s="35">
        <v>0</v>
      </c>
      <c r="M8684" s="35">
        <v>0</v>
      </c>
      <c r="N8684" s="35">
        <v>0</v>
      </c>
      <c r="O8684" s="35">
        <v>0</v>
      </c>
      <c r="P8684" s="36">
        <v>12</v>
      </c>
      <c r="Q8684" s="37">
        <v>76</v>
      </c>
      <c r="R8684" s="36">
        <v>6</v>
      </c>
      <c r="S8684" s="39">
        <f t="shared" si="303"/>
        <v>76</v>
      </c>
      <c r="T8684" s="34" t="s">
        <v>37</v>
      </c>
      <c r="U8684" s="12">
        <f>(1/(alpha+(beta*(speed^ceta))))</f>
        <v>0.60161333857464705</v>
      </c>
      <c r="V8684" s="8">
        <f t="shared" si="304"/>
        <v>76</v>
      </c>
    </row>
    <row r="8685" spans="1:22">
      <c r="A8685" s="34" t="s">
        <v>19</v>
      </c>
      <c r="B8685" s="34" t="s">
        <v>74</v>
      </c>
      <c r="C8685" s="5" t="s">
        <v>174</v>
      </c>
      <c r="D8685" s="35" t="s">
        <v>85</v>
      </c>
      <c r="E8685" s="36" t="s">
        <v>18</v>
      </c>
      <c r="F8685" s="37">
        <v>100</v>
      </c>
      <c r="G8685" s="38">
        <v>0.02</v>
      </c>
      <c r="H8685" s="34">
        <v>0.95635833693919903</v>
      </c>
      <c r="I8685" s="35">
        <v>-2.533575860539753E-6</v>
      </c>
      <c r="J8685" s="35">
        <v>4.8476934333270782E-4</v>
      </c>
      <c r="K8685" s="35">
        <v>-3.3398869808873063E-2</v>
      </c>
      <c r="L8685" s="35">
        <v>1.3728168524246172</v>
      </c>
      <c r="M8685" s="35">
        <v>0</v>
      </c>
      <c r="N8685" s="35">
        <v>0</v>
      </c>
      <c r="O8685" s="35">
        <v>0</v>
      </c>
      <c r="P8685" s="36">
        <v>12</v>
      </c>
      <c r="Q8685" s="37">
        <v>76</v>
      </c>
      <c r="R8685" s="36">
        <v>14</v>
      </c>
      <c r="S8685" s="39">
        <f t="shared" si="303"/>
        <v>76</v>
      </c>
      <c r="T8685" s="34" t="s">
        <v>51</v>
      </c>
      <c r="U8685" s="12">
        <f>(((alpha*(speed^3))+(beta*(speed^2))+(ceta*speed))+delta)</f>
        <v>0.52235147708368612</v>
      </c>
      <c r="V8685" s="8">
        <f t="shared" si="304"/>
        <v>76</v>
      </c>
    </row>
    <row r="8686" spans="1:22">
      <c r="A8686" s="34" t="s">
        <v>19</v>
      </c>
      <c r="B8686" s="34" t="s">
        <v>74</v>
      </c>
      <c r="C8686" s="5" t="s">
        <v>174</v>
      </c>
      <c r="D8686" s="35" t="s">
        <v>85</v>
      </c>
      <c r="E8686" s="36" t="s">
        <v>17</v>
      </c>
      <c r="F8686" s="37">
        <v>100</v>
      </c>
      <c r="G8686" s="38">
        <v>0.02</v>
      </c>
      <c r="H8686" s="34">
        <v>0.97624436110767898</v>
      </c>
      <c r="I8686" s="35">
        <v>-2.4801562044652783E-3</v>
      </c>
      <c r="J8686" s="35">
        <v>0.43684511363894751</v>
      </c>
      <c r="K8686" s="35">
        <v>-26.815442984181015</v>
      </c>
      <c r="L8686" s="35">
        <v>1146.9375403408098</v>
      </c>
      <c r="M8686" s="35">
        <v>0</v>
      </c>
      <c r="N8686" s="35">
        <v>0</v>
      </c>
      <c r="O8686" s="35">
        <v>0</v>
      </c>
      <c r="P8686" s="36">
        <v>12</v>
      </c>
      <c r="Q8686" s="37">
        <v>76</v>
      </c>
      <c r="R8686" s="36">
        <v>14</v>
      </c>
      <c r="S8686" s="39">
        <f t="shared" si="303"/>
        <v>76</v>
      </c>
      <c r="T8686" s="34" t="s">
        <v>51</v>
      </c>
      <c r="U8686" s="12">
        <f>(((alpha*(speed^3))+(beta*(speed^2))+(ceta*speed))+delta)</f>
        <v>543.45219991026352</v>
      </c>
      <c r="V8686" s="8">
        <f t="shared" si="304"/>
        <v>76</v>
      </c>
    </row>
    <row r="8687" spans="1:22">
      <c r="A8687" s="34" t="s">
        <v>19</v>
      </c>
      <c r="B8687" s="34" t="s">
        <v>74</v>
      </c>
      <c r="C8687" s="5" t="s">
        <v>174</v>
      </c>
      <c r="D8687" s="35" t="s">
        <v>85</v>
      </c>
      <c r="E8687" s="36" t="s">
        <v>15</v>
      </c>
      <c r="F8687" s="37">
        <v>0</v>
      </c>
      <c r="G8687" s="38">
        <v>0.04</v>
      </c>
      <c r="H8687" s="34">
        <v>0.96660077562339863</v>
      </c>
      <c r="I8687" s="35">
        <v>79.786854351420203</v>
      </c>
      <c r="J8687" s="35">
        <v>-1.3348866902403336</v>
      </c>
      <c r="K8687" s="35">
        <v>2.0021191999567658</v>
      </c>
      <c r="L8687" s="35">
        <v>-1.358042816132185E-2</v>
      </c>
      <c r="M8687" s="35">
        <v>0</v>
      </c>
      <c r="N8687" s="35">
        <v>0</v>
      </c>
      <c r="O8687" s="35">
        <v>0</v>
      </c>
      <c r="P8687" s="36">
        <v>12</v>
      </c>
      <c r="Q8687" s="37">
        <v>86</v>
      </c>
      <c r="R8687" s="36">
        <v>1</v>
      </c>
      <c r="S8687" s="39">
        <f t="shared" si="303"/>
        <v>86</v>
      </c>
      <c r="T8687" s="34" t="s">
        <v>30</v>
      </c>
      <c r="U8687" s="12">
        <f>((alpha*(speed^beta))+(ceta*(speed^delta)))</f>
        <v>2.0933324302596481</v>
      </c>
      <c r="V8687" s="8">
        <f t="shared" si="304"/>
        <v>86</v>
      </c>
    </row>
    <row r="8688" spans="1:22">
      <c r="A8688" s="34" t="s">
        <v>19</v>
      </c>
      <c r="B8688" s="34" t="s">
        <v>74</v>
      </c>
      <c r="C8688" s="5" t="s">
        <v>174</v>
      </c>
      <c r="D8688" s="35" t="s">
        <v>85</v>
      </c>
      <c r="E8688" s="36" t="s">
        <v>16</v>
      </c>
      <c r="F8688" s="37">
        <v>0</v>
      </c>
      <c r="G8688" s="38">
        <v>0.04</v>
      </c>
      <c r="H8688" s="34">
        <v>0.9900419551757017</v>
      </c>
      <c r="I8688" s="35">
        <v>142.82839565649581</v>
      </c>
      <c r="J8688" s="35">
        <v>-1.2211390930555082</v>
      </c>
      <c r="K8688" s="35">
        <v>16.18995876295196</v>
      </c>
      <c r="L8688" s="35">
        <v>-2.9324072665290944E-2</v>
      </c>
      <c r="M8688" s="35">
        <v>0</v>
      </c>
      <c r="N8688" s="35">
        <v>0</v>
      </c>
      <c r="O8688" s="35">
        <v>0</v>
      </c>
      <c r="P8688" s="36">
        <v>12</v>
      </c>
      <c r="Q8688" s="37">
        <v>86</v>
      </c>
      <c r="R8688" s="36">
        <v>1</v>
      </c>
      <c r="S8688" s="39">
        <f t="shared" si="303"/>
        <v>86</v>
      </c>
      <c r="T8688" s="34" t="s">
        <v>30</v>
      </c>
      <c r="U8688" s="12">
        <f>((alpha*(speed^beta))+(ceta*(speed^delta)))</f>
        <v>14.82771036079507</v>
      </c>
      <c r="V8688" s="8">
        <f t="shared" si="304"/>
        <v>86</v>
      </c>
    </row>
    <row r="8689" spans="1:22">
      <c r="A8689" s="34" t="s">
        <v>19</v>
      </c>
      <c r="B8689" s="34" t="s">
        <v>74</v>
      </c>
      <c r="C8689" s="5" t="s">
        <v>174</v>
      </c>
      <c r="D8689" s="35" t="s">
        <v>85</v>
      </c>
      <c r="E8689" s="36" t="s">
        <v>14</v>
      </c>
      <c r="F8689" s="37">
        <v>0</v>
      </c>
      <c r="G8689" s="38">
        <v>0.04</v>
      </c>
      <c r="H8689" s="34">
        <v>0.99563394663292915</v>
      </c>
      <c r="I8689" s="35">
        <v>24.252334335347697</v>
      </c>
      <c r="J8689" s="35">
        <v>1.0118439448984022</v>
      </c>
      <c r="K8689" s="35">
        <v>-1.07643274513358</v>
      </c>
      <c r="L8689" s="35">
        <v>0</v>
      </c>
      <c r="M8689" s="35">
        <v>0</v>
      </c>
      <c r="N8689" s="35">
        <v>0</v>
      </c>
      <c r="O8689" s="35">
        <v>0</v>
      </c>
      <c r="P8689" s="36">
        <v>12</v>
      </c>
      <c r="Q8689" s="37">
        <v>86</v>
      </c>
      <c r="R8689" s="36">
        <v>0</v>
      </c>
      <c r="S8689" s="39">
        <f t="shared" si="303"/>
        <v>86</v>
      </c>
      <c r="T8689" s="34" t="s">
        <v>29</v>
      </c>
      <c r="U8689" s="12">
        <f>((alpha*(beta^speed))*(speed^ceta))</f>
        <v>0.55228120028092831</v>
      </c>
      <c r="V8689" s="8">
        <f t="shared" si="304"/>
        <v>86</v>
      </c>
    </row>
    <row r="8690" spans="1:22">
      <c r="A8690" s="34" t="s">
        <v>19</v>
      </c>
      <c r="B8690" s="34" t="s">
        <v>74</v>
      </c>
      <c r="C8690" s="5" t="s">
        <v>174</v>
      </c>
      <c r="D8690" s="35" t="s">
        <v>85</v>
      </c>
      <c r="E8690" s="36" t="s">
        <v>18</v>
      </c>
      <c r="F8690" s="37">
        <v>0</v>
      </c>
      <c r="G8690" s="38">
        <v>0.04</v>
      </c>
      <c r="H8690" s="34">
        <v>0.98689472175355586</v>
      </c>
      <c r="I8690" s="35">
        <v>7.4638258907660164</v>
      </c>
      <c r="J8690" s="35">
        <v>1.0152869053682281</v>
      </c>
      <c r="K8690" s="35">
        <v>-0.93107731158634244</v>
      </c>
      <c r="L8690" s="35">
        <v>0</v>
      </c>
      <c r="M8690" s="35">
        <v>0</v>
      </c>
      <c r="N8690" s="35">
        <v>0</v>
      </c>
      <c r="O8690" s="35">
        <v>0</v>
      </c>
      <c r="P8690" s="36">
        <v>12</v>
      </c>
      <c r="Q8690" s="37">
        <v>86</v>
      </c>
      <c r="R8690" s="36">
        <v>0</v>
      </c>
      <c r="S8690" s="39">
        <f t="shared" si="303"/>
        <v>86</v>
      </c>
      <c r="T8690" s="34" t="s">
        <v>29</v>
      </c>
      <c r="U8690" s="12">
        <f>((alpha*(beta^speed))*(speed^ceta))</f>
        <v>0.43494003586274421</v>
      </c>
      <c r="V8690" s="8">
        <f t="shared" si="304"/>
        <v>86</v>
      </c>
    </row>
    <row r="8691" spans="1:22">
      <c r="A8691" s="34" t="s">
        <v>19</v>
      </c>
      <c r="B8691" s="34" t="s">
        <v>74</v>
      </c>
      <c r="C8691" s="5" t="s">
        <v>174</v>
      </c>
      <c r="D8691" s="35" t="s">
        <v>85</v>
      </c>
      <c r="E8691" s="36" t="s">
        <v>17</v>
      </c>
      <c r="F8691" s="37">
        <v>0</v>
      </c>
      <c r="G8691" s="38">
        <v>0.04</v>
      </c>
      <c r="H8691" s="34">
        <v>0.99261635357417077</v>
      </c>
      <c r="I8691" s="35">
        <v>2506.8619709704085</v>
      </c>
      <c r="J8691" s="35">
        <v>1.0095847328873853</v>
      </c>
      <c r="K8691" s="35">
        <v>-0.56073935281312426</v>
      </c>
      <c r="L8691" s="35">
        <v>0</v>
      </c>
      <c r="M8691" s="35">
        <v>0</v>
      </c>
      <c r="N8691" s="35">
        <v>0</v>
      </c>
      <c r="O8691" s="35">
        <v>0</v>
      </c>
      <c r="P8691" s="36">
        <v>12</v>
      </c>
      <c r="Q8691" s="37">
        <v>86</v>
      </c>
      <c r="R8691" s="36">
        <v>0</v>
      </c>
      <c r="S8691" s="39">
        <f t="shared" si="303"/>
        <v>86</v>
      </c>
      <c r="T8691" s="34" t="s">
        <v>29</v>
      </c>
      <c r="U8691" s="12">
        <f>((alpha*(beta^speed))*(speed^ceta))</f>
        <v>468.44608895515029</v>
      </c>
      <c r="V8691" s="8">
        <f t="shared" si="304"/>
        <v>86</v>
      </c>
    </row>
    <row r="8692" spans="1:22">
      <c r="A8692" s="34" t="s">
        <v>19</v>
      </c>
      <c r="B8692" s="34" t="s">
        <v>74</v>
      </c>
      <c r="C8692" s="5" t="s">
        <v>174</v>
      </c>
      <c r="D8692" s="35" t="s">
        <v>85</v>
      </c>
      <c r="E8692" s="36" t="s">
        <v>15</v>
      </c>
      <c r="F8692" s="37">
        <v>50</v>
      </c>
      <c r="G8692" s="38">
        <v>0.04</v>
      </c>
      <c r="H8692" s="34">
        <v>0.96368948978890689</v>
      </c>
      <c r="I8692" s="35">
        <v>10.395090978543504</v>
      </c>
      <c r="J8692" s="35">
        <v>0.99396174889749833</v>
      </c>
      <c r="K8692" s="35">
        <v>-0.21372501469381674</v>
      </c>
      <c r="L8692" s="35">
        <v>0</v>
      </c>
      <c r="M8692" s="35">
        <v>0</v>
      </c>
      <c r="N8692" s="35">
        <v>0</v>
      </c>
      <c r="O8692" s="35">
        <v>0</v>
      </c>
      <c r="P8692" s="36">
        <v>12</v>
      </c>
      <c r="Q8692" s="37">
        <v>67</v>
      </c>
      <c r="R8692" s="36">
        <v>0</v>
      </c>
      <c r="S8692" s="39">
        <f t="shared" si="303"/>
        <v>67</v>
      </c>
      <c r="T8692" s="34" t="s">
        <v>29</v>
      </c>
      <c r="U8692" s="12">
        <f>((alpha*(beta^speed))*(speed^ceta))</f>
        <v>2.8204501292167103</v>
      </c>
      <c r="V8692" s="8">
        <f t="shared" si="304"/>
        <v>67</v>
      </c>
    </row>
    <row r="8693" spans="1:22">
      <c r="A8693" s="34" t="s">
        <v>19</v>
      </c>
      <c r="B8693" s="34" t="s">
        <v>74</v>
      </c>
      <c r="C8693" s="5" t="s">
        <v>174</v>
      </c>
      <c r="D8693" s="35" t="s">
        <v>85</v>
      </c>
      <c r="E8693" s="36" t="s">
        <v>16</v>
      </c>
      <c r="F8693" s="37">
        <v>50</v>
      </c>
      <c r="G8693" s="38">
        <v>0.04</v>
      </c>
      <c r="H8693" s="34">
        <v>0.9857251662888824</v>
      </c>
      <c r="I8693" s="35">
        <v>3.2168066126397328</v>
      </c>
      <c r="J8693" s="35">
        <v>3.3561390821502521</v>
      </c>
      <c r="K8693" s="35">
        <v>-3.9546633300996017E-2</v>
      </c>
      <c r="L8693" s="35">
        <v>0</v>
      </c>
      <c r="M8693" s="35">
        <v>0</v>
      </c>
      <c r="N8693" s="35">
        <v>0</v>
      </c>
      <c r="O8693" s="35">
        <v>0</v>
      </c>
      <c r="P8693" s="36">
        <v>12</v>
      </c>
      <c r="Q8693" s="37">
        <v>67</v>
      </c>
      <c r="R8693" s="36">
        <v>13</v>
      </c>
      <c r="S8693" s="39">
        <f t="shared" si="303"/>
        <v>67</v>
      </c>
      <c r="T8693" s="34" t="s">
        <v>50</v>
      </c>
      <c r="U8693" s="12">
        <f>EXP((alpha+(beta/speed))+(ceta*LN(speed)))</f>
        <v>22.211647280454358</v>
      </c>
      <c r="V8693" s="8">
        <f t="shared" si="304"/>
        <v>67</v>
      </c>
    </row>
    <row r="8694" spans="1:22">
      <c r="A8694" s="34" t="s">
        <v>19</v>
      </c>
      <c r="B8694" s="34" t="s">
        <v>74</v>
      </c>
      <c r="C8694" s="5" t="s">
        <v>174</v>
      </c>
      <c r="D8694" s="35" t="s">
        <v>85</v>
      </c>
      <c r="E8694" s="36" t="s">
        <v>14</v>
      </c>
      <c r="F8694" s="37">
        <v>50</v>
      </c>
      <c r="G8694" s="38">
        <v>0.04</v>
      </c>
      <c r="H8694" s="34">
        <v>0.9974945120618055</v>
      </c>
      <c r="I8694" s="35">
        <v>14.389568216800267</v>
      </c>
      <c r="J8694" s="35">
        <v>1.0077198597201051</v>
      </c>
      <c r="K8694" s="35">
        <v>-0.83943689372075203</v>
      </c>
      <c r="L8694" s="35">
        <v>0</v>
      </c>
      <c r="M8694" s="35">
        <v>0</v>
      </c>
      <c r="N8694" s="35">
        <v>0</v>
      </c>
      <c r="O8694" s="35">
        <v>0</v>
      </c>
      <c r="P8694" s="36">
        <v>12</v>
      </c>
      <c r="Q8694" s="37">
        <v>67</v>
      </c>
      <c r="R8694" s="36">
        <v>0</v>
      </c>
      <c r="S8694" s="39">
        <f t="shared" si="303"/>
        <v>67</v>
      </c>
      <c r="T8694" s="34" t="s">
        <v>29</v>
      </c>
      <c r="U8694" s="12">
        <f>((alpha*(beta^speed))*(speed^ceta))</f>
        <v>0.70622156906179345</v>
      </c>
      <c r="V8694" s="8">
        <f t="shared" si="304"/>
        <v>67</v>
      </c>
    </row>
    <row r="8695" spans="1:22">
      <c r="A8695" s="34" t="s">
        <v>19</v>
      </c>
      <c r="B8695" s="34" t="s">
        <v>74</v>
      </c>
      <c r="C8695" s="5" t="s">
        <v>174</v>
      </c>
      <c r="D8695" s="35" t="s">
        <v>85</v>
      </c>
      <c r="E8695" s="36" t="s">
        <v>18</v>
      </c>
      <c r="F8695" s="37">
        <v>50</v>
      </c>
      <c r="G8695" s="38">
        <v>0.04</v>
      </c>
      <c r="H8695" s="34">
        <v>0.95465843401922723</v>
      </c>
      <c r="I8695" s="35">
        <v>0.62471052630315627</v>
      </c>
      <c r="J8695" s="35">
        <v>1.6406237068615921</v>
      </c>
      <c r="K8695" s="35">
        <v>0.34144649673531269</v>
      </c>
      <c r="L8695" s="35">
        <v>0.38528358225566123</v>
      </c>
      <c r="M8695" s="35">
        <v>4.8238896904964988E-2</v>
      </c>
      <c r="N8695" s="35">
        <v>0</v>
      </c>
      <c r="O8695" s="35">
        <v>0</v>
      </c>
      <c r="P8695" s="36">
        <v>12</v>
      </c>
      <c r="Q8695" s="37">
        <v>67</v>
      </c>
      <c r="R8695" s="36">
        <v>10</v>
      </c>
      <c r="S8695" s="39">
        <f t="shared" si="303"/>
        <v>67</v>
      </c>
      <c r="T8695" s="34" t="s">
        <v>44</v>
      </c>
      <c r="U8695" s="12">
        <f>(alpha+(beta/(1+EXP((((-1)*ceta)+(delta*LN(speed)))+(epsilon*speed)))))</f>
        <v>0.64254870062313885</v>
      </c>
      <c r="V8695" s="8">
        <f t="shared" si="304"/>
        <v>67</v>
      </c>
    </row>
    <row r="8696" spans="1:22">
      <c r="A8696" s="34" t="s">
        <v>19</v>
      </c>
      <c r="B8696" s="34" t="s">
        <v>74</v>
      </c>
      <c r="C8696" s="5" t="s">
        <v>174</v>
      </c>
      <c r="D8696" s="35" t="s">
        <v>85</v>
      </c>
      <c r="E8696" s="36" t="s">
        <v>17</v>
      </c>
      <c r="F8696" s="37">
        <v>50</v>
      </c>
      <c r="G8696" s="38">
        <v>0.04</v>
      </c>
      <c r="H8696" s="34">
        <v>0.9881859594106247</v>
      </c>
      <c r="I8696" s="35">
        <v>2071.1260425533083</v>
      </c>
      <c r="J8696" s="35">
        <v>1.0045354555819337</v>
      </c>
      <c r="K8696" s="35">
        <v>-0.34169443755225215</v>
      </c>
      <c r="L8696" s="35">
        <v>0</v>
      </c>
      <c r="M8696" s="35">
        <v>0</v>
      </c>
      <c r="N8696" s="35">
        <v>0</v>
      </c>
      <c r="O8696" s="35">
        <v>0</v>
      </c>
      <c r="P8696" s="36">
        <v>12</v>
      </c>
      <c r="Q8696" s="37">
        <v>67</v>
      </c>
      <c r="R8696" s="36">
        <v>0</v>
      </c>
      <c r="S8696" s="39">
        <f t="shared" si="303"/>
        <v>67</v>
      </c>
      <c r="T8696" s="34" t="s">
        <v>29</v>
      </c>
      <c r="U8696" s="12">
        <f>((alpha*(beta^speed))*(speed^ceta))</f>
        <v>666.68397575405982</v>
      </c>
      <c r="V8696" s="8">
        <f t="shared" si="304"/>
        <v>67</v>
      </c>
    </row>
    <row r="8697" spans="1:22">
      <c r="A8697" s="34" t="s">
        <v>19</v>
      </c>
      <c r="B8697" s="34" t="s">
        <v>74</v>
      </c>
      <c r="C8697" s="5" t="s">
        <v>174</v>
      </c>
      <c r="D8697" s="35" t="s">
        <v>85</v>
      </c>
      <c r="E8697" s="36" t="s">
        <v>15</v>
      </c>
      <c r="F8697" s="37">
        <v>100</v>
      </c>
      <c r="G8697" s="38">
        <v>0.04</v>
      </c>
      <c r="H8697" s="34">
        <v>0.97771263392693974</v>
      </c>
      <c r="I8697" s="35">
        <v>-4.0025345934586882</v>
      </c>
      <c r="J8697" s="35">
        <v>20.106062329179416</v>
      </c>
      <c r="K8697" s="35">
        <v>1.0470207362679205</v>
      </c>
      <c r="L8697" s="35">
        <v>0.28865805920675097</v>
      </c>
      <c r="M8697" s="35">
        <v>9.4088721717614093E-3</v>
      </c>
      <c r="N8697" s="35">
        <v>0</v>
      </c>
      <c r="O8697" s="35">
        <v>0</v>
      </c>
      <c r="P8697" s="36">
        <v>12</v>
      </c>
      <c r="Q8697" s="37">
        <v>52</v>
      </c>
      <c r="R8697" s="36">
        <v>10</v>
      </c>
      <c r="S8697" s="39">
        <f t="shared" si="303"/>
        <v>52</v>
      </c>
      <c r="T8697" s="34" t="s">
        <v>44</v>
      </c>
      <c r="U8697" s="12">
        <f>(alpha+(beta/(1+EXP((((-1)*ceta)+(delta*LN(speed)))+(epsilon*speed)))))</f>
        <v>3.2012425047561139</v>
      </c>
      <c r="V8697" s="8">
        <f t="shared" si="304"/>
        <v>52</v>
      </c>
    </row>
    <row r="8698" spans="1:22">
      <c r="A8698" s="34" t="s">
        <v>19</v>
      </c>
      <c r="B8698" s="34" t="s">
        <v>74</v>
      </c>
      <c r="C8698" s="5" t="s">
        <v>174</v>
      </c>
      <c r="D8698" s="35" t="s">
        <v>85</v>
      </c>
      <c r="E8698" s="36" t="s">
        <v>16</v>
      </c>
      <c r="F8698" s="37">
        <v>100</v>
      </c>
      <c r="G8698" s="38">
        <v>0.04</v>
      </c>
      <c r="H8698" s="34">
        <v>0.98407544393741964</v>
      </c>
      <c r="I8698" s="35">
        <v>-2.3860060957268679E-4</v>
      </c>
      <c r="J8698" s="35">
        <v>2.7375817425285026E-2</v>
      </c>
      <c r="K8698" s="35">
        <v>-1.1452092416126944</v>
      </c>
      <c r="L8698" s="35">
        <v>47.696940505099853</v>
      </c>
      <c r="M8698" s="35">
        <v>0</v>
      </c>
      <c r="N8698" s="35">
        <v>0</v>
      </c>
      <c r="O8698" s="35">
        <v>0</v>
      </c>
      <c r="P8698" s="36">
        <v>12</v>
      </c>
      <c r="Q8698" s="37">
        <v>52</v>
      </c>
      <c r="R8698" s="36">
        <v>14</v>
      </c>
      <c r="S8698" s="39">
        <f t="shared" si="303"/>
        <v>52</v>
      </c>
      <c r="T8698" s="34" t="s">
        <v>51</v>
      </c>
      <c r="U8698" s="12">
        <f>(((alpha*(speed^3))+(beta*(speed^2))+(ceta*speed))+delta)</f>
        <v>28.621115748414113</v>
      </c>
      <c r="V8698" s="8">
        <f t="shared" si="304"/>
        <v>52</v>
      </c>
    </row>
    <row r="8699" spans="1:22">
      <c r="A8699" s="34" t="s">
        <v>19</v>
      </c>
      <c r="B8699" s="34" t="s">
        <v>74</v>
      </c>
      <c r="C8699" s="5" t="s">
        <v>174</v>
      </c>
      <c r="D8699" s="35" t="s">
        <v>85</v>
      </c>
      <c r="E8699" s="36" t="s">
        <v>14</v>
      </c>
      <c r="F8699" s="37">
        <v>100</v>
      </c>
      <c r="G8699" s="38">
        <v>0.04</v>
      </c>
      <c r="H8699" s="34">
        <v>0.9979356027960129</v>
      </c>
      <c r="I8699" s="35">
        <v>0.97181519572533315</v>
      </c>
      <c r="J8699" s="35">
        <v>16.548499742450989</v>
      </c>
      <c r="K8699" s="35">
        <v>0.35679386214043823</v>
      </c>
      <c r="L8699" s="35">
        <v>1.041447511610839</v>
      </c>
      <c r="M8699" s="35">
        <v>3.3490558971853844E-2</v>
      </c>
      <c r="N8699" s="35">
        <v>0</v>
      </c>
      <c r="O8699" s="35">
        <v>0</v>
      </c>
      <c r="P8699" s="36">
        <v>12</v>
      </c>
      <c r="Q8699" s="37">
        <v>52</v>
      </c>
      <c r="R8699" s="36">
        <v>10</v>
      </c>
      <c r="S8699" s="39">
        <f t="shared" si="303"/>
        <v>52</v>
      </c>
      <c r="T8699" s="34" t="s">
        <v>44</v>
      </c>
      <c r="U8699" s="12">
        <f>(alpha+(beta/(1+EXP((((-1)*ceta)+(delta*LN(speed)))+(epsilon*speed)))))</f>
        <v>1.0391881074471552</v>
      </c>
      <c r="V8699" s="8">
        <f t="shared" si="304"/>
        <v>52</v>
      </c>
    </row>
    <row r="8700" spans="1:22">
      <c r="A8700" s="34" t="s">
        <v>19</v>
      </c>
      <c r="B8700" s="34" t="s">
        <v>74</v>
      </c>
      <c r="C8700" s="5" t="s">
        <v>174</v>
      </c>
      <c r="D8700" s="35" t="s">
        <v>85</v>
      </c>
      <c r="E8700" s="36" t="s">
        <v>18</v>
      </c>
      <c r="F8700" s="37">
        <v>100</v>
      </c>
      <c r="G8700" s="38">
        <v>0.04</v>
      </c>
      <c r="H8700" s="34">
        <v>0.9572965119731367</v>
      </c>
      <c r="I8700" s="35">
        <v>0.8366999201226859</v>
      </c>
      <c r="J8700" s="35">
        <v>0.75056946515807565</v>
      </c>
      <c r="K8700" s="35">
        <v>1.672595941388296</v>
      </c>
      <c r="L8700" s="35">
        <v>0.26860064361109875</v>
      </c>
      <c r="M8700" s="35">
        <v>6.0607781849796954E-2</v>
      </c>
      <c r="N8700" s="35">
        <v>0</v>
      </c>
      <c r="O8700" s="35">
        <v>0</v>
      </c>
      <c r="P8700" s="36">
        <v>12</v>
      </c>
      <c r="Q8700" s="37">
        <v>52</v>
      </c>
      <c r="R8700" s="36">
        <v>10</v>
      </c>
      <c r="S8700" s="39">
        <f t="shared" si="303"/>
        <v>52</v>
      </c>
      <c r="T8700" s="34" t="s">
        <v>44</v>
      </c>
      <c r="U8700" s="12">
        <f>(alpha+(beta/(1+EXP((((-1)*ceta)+(delta*LN(speed)))+(epsilon*speed)))))</f>
        <v>0.8915513947724415</v>
      </c>
      <c r="V8700" s="8">
        <f t="shared" si="304"/>
        <v>52</v>
      </c>
    </row>
    <row r="8701" spans="1:22">
      <c r="A8701" s="34" t="s">
        <v>19</v>
      </c>
      <c r="B8701" s="34" t="s">
        <v>74</v>
      </c>
      <c r="C8701" s="5" t="s">
        <v>174</v>
      </c>
      <c r="D8701" s="35" t="s">
        <v>85</v>
      </c>
      <c r="E8701" s="36" t="s">
        <v>17</v>
      </c>
      <c r="F8701" s="37">
        <v>100</v>
      </c>
      <c r="G8701" s="38">
        <v>0.04</v>
      </c>
      <c r="H8701" s="34">
        <v>0.98248683962162198</v>
      </c>
      <c r="I8701" s="35">
        <v>-5.9274653407432624E-3</v>
      </c>
      <c r="J8701" s="35">
        <v>0.74720365416586165</v>
      </c>
      <c r="K8701" s="35">
        <v>-34.364627112781129</v>
      </c>
      <c r="L8701" s="35">
        <v>1492.0826210892842</v>
      </c>
      <c r="M8701" s="35">
        <v>0</v>
      </c>
      <c r="N8701" s="35">
        <v>0</v>
      </c>
      <c r="O8701" s="35">
        <v>0</v>
      </c>
      <c r="P8701" s="36">
        <v>12</v>
      </c>
      <c r="Q8701" s="37">
        <v>52</v>
      </c>
      <c r="R8701" s="36">
        <v>14</v>
      </c>
      <c r="S8701" s="39">
        <f t="shared" si="303"/>
        <v>52</v>
      </c>
      <c r="T8701" s="34" t="s">
        <v>51</v>
      </c>
      <c r="U8701" s="12">
        <f>(((alpha*(speed^3))+(beta*(speed^2))+(ceta*speed))+delta)</f>
        <v>892.1116454579269</v>
      </c>
      <c r="V8701" s="8">
        <f t="shared" si="304"/>
        <v>52</v>
      </c>
    </row>
    <row r="8702" spans="1:22">
      <c r="A8702" s="34" t="s">
        <v>19</v>
      </c>
      <c r="B8702" s="34" t="s">
        <v>74</v>
      </c>
      <c r="C8702" s="5" t="s">
        <v>174</v>
      </c>
      <c r="D8702" s="35" t="s">
        <v>85</v>
      </c>
      <c r="E8702" s="36" t="s">
        <v>15</v>
      </c>
      <c r="F8702" s="37">
        <v>0</v>
      </c>
      <c r="G8702" s="38">
        <v>0.06</v>
      </c>
      <c r="H8702" s="34">
        <v>0.96768779895120316</v>
      </c>
      <c r="I8702" s="35">
        <v>2.0494811375607109</v>
      </c>
      <c r="J8702" s="35">
        <v>3.2590579234195483</v>
      </c>
      <c r="K8702" s="35">
        <v>-0.27482429981353307</v>
      </c>
      <c r="L8702" s="35">
        <v>0</v>
      </c>
      <c r="M8702" s="35">
        <v>0</v>
      </c>
      <c r="N8702" s="35">
        <v>0</v>
      </c>
      <c r="O8702" s="35">
        <v>0</v>
      </c>
      <c r="P8702" s="36">
        <v>12</v>
      </c>
      <c r="Q8702" s="37">
        <v>73</v>
      </c>
      <c r="R8702" s="36">
        <v>13</v>
      </c>
      <c r="S8702" s="39">
        <f t="shared" si="303"/>
        <v>73</v>
      </c>
      <c r="T8702" s="34" t="s">
        <v>50</v>
      </c>
      <c r="U8702" s="12">
        <f>EXP((alpha+(beta/speed))+(ceta*LN(speed)))</f>
        <v>2.4967833785637228</v>
      </c>
      <c r="V8702" s="8">
        <f t="shared" si="304"/>
        <v>73</v>
      </c>
    </row>
    <row r="8703" spans="1:22">
      <c r="A8703" s="34" t="s">
        <v>19</v>
      </c>
      <c r="B8703" s="34" t="s">
        <v>74</v>
      </c>
      <c r="C8703" s="5" t="s">
        <v>174</v>
      </c>
      <c r="D8703" s="35" t="s">
        <v>85</v>
      </c>
      <c r="E8703" s="36" t="s">
        <v>16</v>
      </c>
      <c r="F8703" s="37">
        <v>0</v>
      </c>
      <c r="G8703" s="38">
        <v>0.06</v>
      </c>
      <c r="H8703" s="34">
        <v>0.99436552919568222</v>
      </c>
      <c r="I8703" s="35">
        <v>3.0176173106609814</v>
      </c>
      <c r="J8703" s="35">
        <v>3.8299323983643796</v>
      </c>
      <c r="K8703" s="35">
        <v>-2.2817330824976296E-2</v>
      </c>
      <c r="L8703" s="35">
        <v>0</v>
      </c>
      <c r="M8703" s="35">
        <v>0</v>
      </c>
      <c r="N8703" s="35">
        <v>0</v>
      </c>
      <c r="O8703" s="35">
        <v>0</v>
      </c>
      <c r="P8703" s="36">
        <v>12</v>
      </c>
      <c r="Q8703" s="37">
        <v>73</v>
      </c>
      <c r="R8703" s="36">
        <v>13</v>
      </c>
      <c r="S8703" s="39">
        <f t="shared" si="303"/>
        <v>73</v>
      </c>
      <c r="T8703" s="34" t="s">
        <v>50</v>
      </c>
      <c r="U8703" s="12">
        <f>EXP((alpha+(beta/speed))+(ceta*LN(speed)))</f>
        <v>19.534561972953391</v>
      </c>
      <c r="V8703" s="8">
        <f t="shared" si="304"/>
        <v>73</v>
      </c>
    </row>
    <row r="8704" spans="1:22">
      <c r="A8704" s="34" t="s">
        <v>19</v>
      </c>
      <c r="B8704" s="34" t="s">
        <v>74</v>
      </c>
      <c r="C8704" s="5" t="s">
        <v>174</v>
      </c>
      <c r="D8704" s="35" t="s">
        <v>85</v>
      </c>
      <c r="E8704" s="36" t="s">
        <v>14</v>
      </c>
      <c r="F8704" s="37">
        <v>0</v>
      </c>
      <c r="G8704" s="38">
        <v>0.06</v>
      </c>
      <c r="H8704" s="34">
        <v>0.99492110488464536</v>
      </c>
      <c r="I8704" s="35">
        <v>22.388338866791884</v>
      </c>
      <c r="J8704" s="35">
        <v>1.0140071528103933</v>
      </c>
      <c r="K8704" s="35">
        <v>-1.0449334116014426</v>
      </c>
      <c r="L8704" s="35">
        <v>0</v>
      </c>
      <c r="M8704" s="35">
        <v>0</v>
      </c>
      <c r="N8704" s="35">
        <v>0</v>
      </c>
      <c r="O8704" s="35">
        <v>0</v>
      </c>
      <c r="P8704" s="36">
        <v>12</v>
      </c>
      <c r="Q8704" s="37">
        <v>73</v>
      </c>
      <c r="R8704" s="36">
        <v>0</v>
      </c>
      <c r="S8704" s="39">
        <f t="shared" si="303"/>
        <v>73</v>
      </c>
      <c r="T8704" s="34" t="s">
        <v>29</v>
      </c>
      <c r="U8704" s="12">
        <f>((alpha*(beta^speed))*(speed^ceta))</f>
        <v>0.69818081482753691</v>
      </c>
      <c r="V8704" s="8">
        <f t="shared" si="304"/>
        <v>73</v>
      </c>
    </row>
    <row r="8705" spans="1:22">
      <c r="A8705" s="34" t="s">
        <v>19</v>
      </c>
      <c r="B8705" s="34" t="s">
        <v>74</v>
      </c>
      <c r="C8705" s="5" t="s">
        <v>174</v>
      </c>
      <c r="D8705" s="35" t="s">
        <v>85</v>
      </c>
      <c r="E8705" s="36" t="s">
        <v>18</v>
      </c>
      <c r="F8705" s="37">
        <v>0</v>
      </c>
      <c r="G8705" s="38">
        <v>0.06</v>
      </c>
      <c r="H8705" s="34">
        <v>0.96703466523156312</v>
      </c>
      <c r="I8705" s="35">
        <v>4.8911992240792186</v>
      </c>
      <c r="J8705" s="35">
        <v>1.0157096582910898</v>
      </c>
      <c r="K8705" s="35">
        <v>-0.75549914010840691</v>
      </c>
      <c r="L8705" s="35">
        <v>0</v>
      </c>
      <c r="M8705" s="35">
        <v>0</v>
      </c>
      <c r="N8705" s="35">
        <v>0</v>
      </c>
      <c r="O8705" s="35">
        <v>0</v>
      </c>
      <c r="P8705" s="36">
        <v>12</v>
      </c>
      <c r="Q8705" s="37">
        <v>73</v>
      </c>
      <c r="R8705" s="36">
        <v>0</v>
      </c>
      <c r="S8705" s="39">
        <f t="shared" si="303"/>
        <v>73</v>
      </c>
      <c r="T8705" s="34" t="s">
        <v>29</v>
      </c>
      <c r="U8705" s="12">
        <f>((alpha*(beta^speed))*(speed^ceta))</f>
        <v>0.59683740033621202</v>
      </c>
      <c r="V8705" s="8">
        <f t="shared" si="304"/>
        <v>73</v>
      </c>
    </row>
    <row r="8706" spans="1:22">
      <c r="A8706" s="34" t="s">
        <v>19</v>
      </c>
      <c r="B8706" s="34" t="s">
        <v>74</v>
      </c>
      <c r="C8706" s="5" t="s">
        <v>174</v>
      </c>
      <c r="D8706" s="35" t="s">
        <v>85</v>
      </c>
      <c r="E8706" s="36" t="s">
        <v>17</v>
      </c>
      <c r="F8706" s="37">
        <v>0</v>
      </c>
      <c r="G8706" s="38">
        <v>0.06</v>
      </c>
      <c r="H8706" s="34">
        <v>0.99096124054523083</v>
      </c>
      <c r="I8706" s="35">
        <v>2276.624711066961</v>
      </c>
      <c r="J8706" s="35">
        <v>1.0082692435361338</v>
      </c>
      <c r="K8706" s="35">
        <v>-0.44862312571851903</v>
      </c>
      <c r="L8706" s="35">
        <v>0</v>
      </c>
      <c r="M8706" s="35">
        <v>0</v>
      </c>
      <c r="N8706" s="35">
        <v>0</v>
      </c>
      <c r="O8706" s="35">
        <v>0</v>
      </c>
      <c r="P8706" s="36">
        <v>12</v>
      </c>
      <c r="Q8706" s="37">
        <v>73</v>
      </c>
      <c r="R8706" s="36">
        <v>0</v>
      </c>
      <c r="S8706" s="39">
        <f t="shared" ref="S8706:S8769" si="305">V8706</f>
        <v>73</v>
      </c>
      <c r="T8706" s="34" t="s">
        <v>29</v>
      </c>
      <c r="U8706" s="12">
        <f>((alpha*(beta^speed))*(speed^ceta))</f>
        <v>605.96515142088379</v>
      </c>
      <c r="V8706" s="8">
        <f t="shared" ref="V8706:V8769" si="306">IF($V$1&lt;P8706,P8706,IF($V$1&gt;Q8706,Q8706,$V$1))</f>
        <v>73</v>
      </c>
    </row>
    <row r="8707" spans="1:22">
      <c r="A8707" s="34" t="s">
        <v>19</v>
      </c>
      <c r="B8707" s="34" t="s">
        <v>74</v>
      </c>
      <c r="C8707" s="5" t="s">
        <v>174</v>
      </c>
      <c r="D8707" s="35" t="s">
        <v>85</v>
      </c>
      <c r="E8707" s="36" t="s">
        <v>15</v>
      </c>
      <c r="F8707" s="37">
        <v>50</v>
      </c>
      <c r="G8707" s="38">
        <v>0.06</v>
      </c>
      <c r="H8707" s="34">
        <v>0.97463812384481319</v>
      </c>
      <c r="I8707" s="35">
        <v>-4.2631579798825066E-5</v>
      </c>
      <c r="J8707" s="35">
        <v>4.8557094531335348E-3</v>
      </c>
      <c r="K8707" s="35">
        <v>-0.24832530741871392</v>
      </c>
      <c r="L8707" s="35">
        <v>8.9884832736531379</v>
      </c>
      <c r="M8707" s="35">
        <v>0</v>
      </c>
      <c r="N8707" s="35">
        <v>0</v>
      </c>
      <c r="O8707" s="35">
        <v>0</v>
      </c>
      <c r="P8707" s="36">
        <v>12</v>
      </c>
      <c r="Q8707" s="37">
        <v>51</v>
      </c>
      <c r="R8707" s="36">
        <v>14</v>
      </c>
      <c r="S8707" s="39">
        <f t="shared" si="305"/>
        <v>51</v>
      </c>
      <c r="T8707" s="34" t="s">
        <v>51</v>
      </c>
      <c r="U8707" s="12">
        <f>(((alpha*(speed^3))+(beta*(speed^2))+(ceta*speed))+delta)</f>
        <v>3.2984711910051079</v>
      </c>
      <c r="V8707" s="8">
        <f t="shared" si="306"/>
        <v>51</v>
      </c>
    </row>
    <row r="8708" spans="1:22">
      <c r="A8708" s="34" t="s">
        <v>19</v>
      </c>
      <c r="B8708" s="34" t="s">
        <v>74</v>
      </c>
      <c r="C8708" s="5" t="s">
        <v>174</v>
      </c>
      <c r="D8708" s="35" t="s">
        <v>85</v>
      </c>
      <c r="E8708" s="36" t="s">
        <v>16</v>
      </c>
      <c r="F8708" s="37">
        <v>50</v>
      </c>
      <c r="G8708" s="38">
        <v>0.06</v>
      </c>
      <c r="H8708" s="34">
        <v>0.9925931807246986</v>
      </c>
      <c r="I8708" s="35">
        <v>-2.6171213871341401E-4</v>
      </c>
      <c r="J8708" s="35">
        <v>2.9872032690579794E-2</v>
      </c>
      <c r="K8708" s="35">
        <v>-1.2013162409818288</v>
      </c>
      <c r="L8708" s="35">
        <v>47.867535749667915</v>
      </c>
      <c r="M8708" s="35">
        <v>0</v>
      </c>
      <c r="N8708" s="35">
        <v>0</v>
      </c>
      <c r="O8708" s="35">
        <v>0</v>
      </c>
      <c r="P8708" s="36">
        <v>12</v>
      </c>
      <c r="Q8708" s="37">
        <v>51</v>
      </c>
      <c r="R8708" s="36">
        <v>14</v>
      </c>
      <c r="S8708" s="39">
        <f t="shared" si="305"/>
        <v>51</v>
      </c>
      <c r="T8708" s="34" t="s">
        <v>51</v>
      </c>
      <c r="U8708" s="12">
        <f>(((alpha*(speed^3))+(beta*(speed^2))+(ceta*speed))+delta)</f>
        <v>29.581187575319618</v>
      </c>
      <c r="V8708" s="8">
        <f t="shared" si="306"/>
        <v>51</v>
      </c>
    </row>
    <row r="8709" spans="1:22">
      <c r="A8709" s="34" t="s">
        <v>19</v>
      </c>
      <c r="B8709" s="34" t="s">
        <v>74</v>
      </c>
      <c r="C8709" s="5" t="s">
        <v>174</v>
      </c>
      <c r="D8709" s="35" t="s">
        <v>85</v>
      </c>
      <c r="E8709" s="36" t="s">
        <v>14</v>
      </c>
      <c r="F8709" s="37">
        <v>50</v>
      </c>
      <c r="G8709" s="38">
        <v>0.06</v>
      </c>
      <c r="H8709" s="34">
        <v>0.99819749704750615</v>
      </c>
      <c r="I8709" s="35">
        <v>0.2399360021343391</v>
      </c>
      <c r="J8709" s="35">
        <v>8.8356493657319533</v>
      </c>
      <c r="K8709" s="35">
        <v>-9.5398968607796869E-2</v>
      </c>
      <c r="L8709" s="35">
        <v>0</v>
      </c>
      <c r="M8709" s="35">
        <v>0</v>
      </c>
      <c r="N8709" s="35">
        <v>0</v>
      </c>
      <c r="O8709" s="35">
        <v>0</v>
      </c>
      <c r="P8709" s="36">
        <v>12</v>
      </c>
      <c r="Q8709" s="37">
        <v>51</v>
      </c>
      <c r="R8709" s="36">
        <v>13</v>
      </c>
      <c r="S8709" s="39">
        <f t="shared" si="305"/>
        <v>51</v>
      </c>
      <c r="T8709" s="34" t="s">
        <v>50</v>
      </c>
      <c r="U8709" s="12">
        <f>EXP((alpha+(beta/speed))+(ceta*LN(speed)))</f>
        <v>1.0388267162012583</v>
      </c>
      <c r="V8709" s="8">
        <f t="shared" si="306"/>
        <v>51</v>
      </c>
    </row>
    <row r="8710" spans="1:22">
      <c r="A8710" s="34" t="s">
        <v>19</v>
      </c>
      <c r="B8710" s="34" t="s">
        <v>74</v>
      </c>
      <c r="C8710" s="5" t="s">
        <v>174</v>
      </c>
      <c r="D8710" s="35" t="s">
        <v>85</v>
      </c>
      <c r="E8710" s="36" t="s">
        <v>18</v>
      </c>
      <c r="F8710" s="37">
        <v>50</v>
      </c>
      <c r="G8710" s="38">
        <v>0.06</v>
      </c>
      <c r="H8710" s="34">
        <v>0.92265703922553965</v>
      </c>
      <c r="I8710" s="35">
        <v>0.43989176973004318</v>
      </c>
      <c r="J8710" s="35">
        <v>0.56548942738774555</v>
      </c>
      <c r="K8710" s="35">
        <v>-0.13673107082694561</v>
      </c>
      <c r="L8710" s="35">
        <v>0</v>
      </c>
      <c r="M8710" s="35">
        <v>0</v>
      </c>
      <c r="N8710" s="35">
        <v>0</v>
      </c>
      <c r="O8710" s="35">
        <v>0</v>
      </c>
      <c r="P8710" s="36">
        <v>12</v>
      </c>
      <c r="Q8710" s="37">
        <v>51</v>
      </c>
      <c r="R8710" s="36">
        <v>13</v>
      </c>
      <c r="S8710" s="39">
        <f t="shared" si="305"/>
        <v>51</v>
      </c>
      <c r="T8710" s="34" t="s">
        <v>50</v>
      </c>
      <c r="U8710" s="12">
        <f>EXP((alpha+(beta/speed))+(ceta*LN(speed)))</f>
        <v>0.91702281100394756</v>
      </c>
      <c r="V8710" s="8">
        <f t="shared" si="306"/>
        <v>51</v>
      </c>
    </row>
    <row r="8711" spans="1:22">
      <c r="A8711" s="34" t="s">
        <v>19</v>
      </c>
      <c r="B8711" s="34" t="s">
        <v>74</v>
      </c>
      <c r="C8711" s="5" t="s">
        <v>174</v>
      </c>
      <c r="D8711" s="35" t="s">
        <v>85</v>
      </c>
      <c r="E8711" s="36" t="s">
        <v>17</v>
      </c>
      <c r="F8711" s="37">
        <v>50</v>
      </c>
      <c r="G8711" s="38">
        <v>0.06</v>
      </c>
      <c r="H8711" s="34">
        <v>0.98953667085039465</v>
      </c>
      <c r="I8711" s="35">
        <v>-6.6714678368992092E-3</v>
      </c>
      <c r="J8711" s="35">
        <v>0.81640660490958095</v>
      </c>
      <c r="K8711" s="35">
        <v>-35.165978180151519</v>
      </c>
      <c r="L8711" s="35">
        <v>1470.1650435170234</v>
      </c>
      <c r="M8711" s="35">
        <v>0</v>
      </c>
      <c r="N8711" s="35">
        <v>0</v>
      </c>
      <c r="O8711" s="35">
        <v>0</v>
      </c>
      <c r="P8711" s="36">
        <v>12</v>
      </c>
      <c r="Q8711" s="37">
        <v>51</v>
      </c>
      <c r="R8711" s="36">
        <v>14</v>
      </c>
      <c r="S8711" s="39">
        <f t="shared" si="305"/>
        <v>51</v>
      </c>
      <c r="T8711" s="34" t="s">
        <v>51</v>
      </c>
      <c r="U8711" s="12">
        <f>(((alpha*(speed^3))+(beta*(speed^2))+(ceta*speed))+delta)</f>
        <v>915.19685566659905</v>
      </c>
      <c r="V8711" s="8">
        <f t="shared" si="306"/>
        <v>51</v>
      </c>
    </row>
    <row r="8712" spans="1:22">
      <c r="A8712" s="34" t="s">
        <v>19</v>
      </c>
      <c r="B8712" s="34" t="s">
        <v>74</v>
      </c>
      <c r="C8712" s="5" t="s">
        <v>174</v>
      </c>
      <c r="D8712" s="35" t="s">
        <v>85</v>
      </c>
      <c r="E8712" s="36" t="s">
        <v>15</v>
      </c>
      <c r="F8712" s="37">
        <v>100</v>
      </c>
      <c r="G8712" s="38">
        <v>0.06</v>
      </c>
      <c r="H8712" s="34">
        <v>0.9334396991366356</v>
      </c>
      <c r="I8712" s="35">
        <v>-2.071547918696515E-4</v>
      </c>
      <c r="J8712" s="35">
        <v>1.6237598833568366E-2</v>
      </c>
      <c r="K8712" s="35">
        <v>-0.4811133743852184</v>
      </c>
      <c r="L8712" s="35">
        <v>12.138990433171664</v>
      </c>
      <c r="M8712" s="35">
        <v>0</v>
      </c>
      <c r="N8712" s="35">
        <v>0</v>
      </c>
      <c r="O8712" s="35">
        <v>0</v>
      </c>
      <c r="P8712" s="36">
        <v>11</v>
      </c>
      <c r="Q8712" s="37">
        <v>37</v>
      </c>
      <c r="R8712" s="36">
        <v>14</v>
      </c>
      <c r="S8712" s="39">
        <f t="shared" si="305"/>
        <v>37</v>
      </c>
      <c r="T8712" s="34" t="s">
        <v>51</v>
      </c>
      <c r="U8712" s="12">
        <f>(((alpha*(speed^3))+(beta*(speed^2))+(ceta*speed))+delta)</f>
        <v>6.0740567115002211</v>
      </c>
      <c r="V8712" s="8">
        <f t="shared" si="306"/>
        <v>37</v>
      </c>
    </row>
    <row r="8713" spans="1:22">
      <c r="A8713" s="34" t="s">
        <v>19</v>
      </c>
      <c r="B8713" s="34" t="s">
        <v>74</v>
      </c>
      <c r="C8713" s="5" t="s">
        <v>174</v>
      </c>
      <c r="D8713" s="35" t="s">
        <v>85</v>
      </c>
      <c r="E8713" s="36" t="s">
        <v>16</v>
      </c>
      <c r="F8713" s="37">
        <v>100</v>
      </c>
      <c r="G8713" s="38">
        <v>0.06</v>
      </c>
      <c r="H8713" s="34">
        <v>0.98736006989308955</v>
      </c>
      <c r="I8713" s="35">
        <v>-9.6439289724909426E-4</v>
      </c>
      <c r="J8713" s="35">
        <v>7.8523953822743367E-2</v>
      </c>
      <c r="K8713" s="35">
        <v>-2.2436457390632008</v>
      </c>
      <c r="L8713" s="35">
        <v>65.419490785586589</v>
      </c>
      <c r="M8713" s="35">
        <v>0</v>
      </c>
      <c r="N8713" s="35">
        <v>0</v>
      </c>
      <c r="O8713" s="35">
        <v>0</v>
      </c>
      <c r="P8713" s="36">
        <v>11</v>
      </c>
      <c r="Q8713" s="37">
        <v>37</v>
      </c>
      <c r="R8713" s="36">
        <v>14</v>
      </c>
      <c r="S8713" s="39">
        <f t="shared" si="305"/>
        <v>37</v>
      </c>
      <c r="T8713" s="34" t="s">
        <v>51</v>
      </c>
      <c r="U8713" s="12">
        <f>(((alpha*(speed^3))+(beta*(speed^2))+(ceta*speed))+delta)</f>
        <v>41.054497799225473</v>
      </c>
      <c r="V8713" s="8">
        <f t="shared" si="306"/>
        <v>37</v>
      </c>
    </row>
    <row r="8714" spans="1:22">
      <c r="A8714" s="34" t="s">
        <v>19</v>
      </c>
      <c r="B8714" s="34" t="s">
        <v>74</v>
      </c>
      <c r="C8714" s="5" t="s">
        <v>174</v>
      </c>
      <c r="D8714" s="35" t="s">
        <v>85</v>
      </c>
      <c r="E8714" s="36" t="s">
        <v>14</v>
      </c>
      <c r="F8714" s="37">
        <v>100</v>
      </c>
      <c r="G8714" s="38">
        <v>0.06</v>
      </c>
      <c r="H8714" s="34">
        <v>0.99663111351897193</v>
      </c>
      <c r="I8714" s="35">
        <v>1.6496595441385811</v>
      </c>
      <c r="J8714" s="35">
        <v>2.9266188595515401</v>
      </c>
      <c r="K8714" s="35">
        <v>-0.432203092432422</v>
      </c>
      <c r="L8714" s="35">
        <v>0</v>
      </c>
      <c r="M8714" s="35">
        <v>0</v>
      </c>
      <c r="N8714" s="35">
        <v>0</v>
      </c>
      <c r="O8714" s="35">
        <v>0</v>
      </c>
      <c r="P8714" s="36">
        <v>11</v>
      </c>
      <c r="Q8714" s="37">
        <v>37</v>
      </c>
      <c r="R8714" s="36">
        <v>13</v>
      </c>
      <c r="S8714" s="39">
        <f t="shared" si="305"/>
        <v>37</v>
      </c>
      <c r="T8714" s="34" t="s">
        <v>50</v>
      </c>
      <c r="U8714" s="12">
        <f>EXP((alpha+(beta/speed))+(ceta*LN(speed)))</f>
        <v>1.1830637391459029</v>
      </c>
      <c r="V8714" s="8">
        <f t="shared" si="306"/>
        <v>37</v>
      </c>
    </row>
    <row r="8715" spans="1:22">
      <c r="A8715" s="34" t="s">
        <v>19</v>
      </c>
      <c r="B8715" s="34" t="s">
        <v>74</v>
      </c>
      <c r="C8715" s="5" t="s">
        <v>174</v>
      </c>
      <c r="D8715" s="35" t="s">
        <v>85</v>
      </c>
      <c r="E8715" s="36" t="s">
        <v>18</v>
      </c>
      <c r="F8715" s="37">
        <v>100</v>
      </c>
      <c r="G8715" s="38">
        <v>0.06</v>
      </c>
      <c r="H8715" s="34">
        <v>0.9704813128794697</v>
      </c>
      <c r="I8715" s="35">
        <v>-7.8497880459906596E-6</v>
      </c>
      <c r="J8715" s="35">
        <v>6.541383582838058E-4</v>
      </c>
      <c r="K8715" s="35">
        <v>-3.070235382209599E-2</v>
      </c>
      <c r="L8715" s="35">
        <v>1.8224443321129209</v>
      </c>
      <c r="M8715" s="35">
        <v>0</v>
      </c>
      <c r="N8715" s="35">
        <v>0</v>
      </c>
      <c r="O8715" s="35">
        <v>0</v>
      </c>
      <c r="P8715" s="36">
        <v>11</v>
      </c>
      <c r="Q8715" s="37">
        <v>37</v>
      </c>
      <c r="R8715" s="36">
        <v>14</v>
      </c>
      <c r="S8715" s="39">
        <f t="shared" si="305"/>
        <v>37</v>
      </c>
      <c r="T8715" s="34" t="s">
        <v>51</v>
      </c>
      <c r="U8715" s="12">
        <f>(((alpha*(speed^3))+(beta*(speed^2))+(ceta*speed))+delta)</f>
        <v>1.1843573392923346</v>
      </c>
      <c r="V8715" s="8">
        <f t="shared" si="306"/>
        <v>37</v>
      </c>
    </row>
    <row r="8716" spans="1:22">
      <c r="A8716" s="34" t="s">
        <v>19</v>
      </c>
      <c r="B8716" s="34" t="s">
        <v>74</v>
      </c>
      <c r="C8716" s="5" t="s">
        <v>174</v>
      </c>
      <c r="D8716" s="35" t="s">
        <v>85</v>
      </c>
      <c r="E8716" s="36" t="s">
        <v>17</v>
      </c>
      <c r="F8716" s="37">
        <v>100</v>
      </c>
      <c r="G8716" s="38">
        <v>0.06</v>
      </c>
      <c r="H8716" s="34">
        <v>0.99067505181187909</v>
      </c>
      <c r="I8716" s="35">
        <v>-2.0873419145672582E-2</v>
      </c>
      <c r="J8716" s="35">
        <v>1.8001569813547662</v>
      </c>
      <c r="K8716" s="35">
        <v>-59.537645413621583</v>
      </c>
      <c r="L8716" s="35">
        <v>1986.5015015883746</v>
      </c>
      <c r="M8716" s="35">
        <v>0</v>
      </c>
      <c r="N8716" s="35">
        <v>0</v>
      </c>
      <c r="O8716" s="35">
        <v>0</v>
      </c>
      <c r="P8716" s="36">
        <v>11</v>
      </c>
      <c r="Q8716" s="37">
        <v>37</v>
      </c>
      <c r="R8716" s="36">
        <v>14</v>
      </c>
      <c r="S8716" s="39">
        <f t="shared" si="305"/>
        <v>37</v>
      </c>
      <c r="T8716" s="34" t="s">
        <v>51</v>
      </c>
      <c r="U8716" s="12">
        <f>(((alpha*(speed^3))+(beta*(speed^2))+(ceta*speed))+delta)</f>
        <v>1190.722228773298</v>
      </c>
      <c r="V8716" s="8">
        <f t="shared" si="306"/>
        <v>37</v>
      </c>
    </row>
    <row r="8717" spans="1:22">
      <c r="A8717" s="34" t="s">
        <v>19</v>
      </c>
      <c r="B8717" s="34" t="s">
        <v>74</v>
      </c>
      <c r="C8717" s="5" t="s">
        <v>175</v>
      </c>
      <c r="D8717" s="35" t="s">
        <v>86</v>
      </c>
      <c r="E8717" s="36" t="s">
        <v>15</v>
      </c>
      <c r="F8717" s="37">
        <v>0</v>
      </c>
      <c r="G8717" s="38">
        <v>0</v>
      </c>
      <c r="H8717" s="34">
        <v>0.96085412745121268</v>
      </c>
      <c r="I8717" s="35">
        <v>1.0254964181597555</v>
      </c>
      <c r="J8717" s="35">
        <v>10.774890706406783</v>
      </c>
      <c r="K8717" s="35">
        <v>-0.14157021584937682</v>
      </c>
      <c r="L8717" s="35">
        <v>0.25076862064820199</v>
      </c>
      <c r="M8717" s="35">
        <v>6.8388907113346456E-2</v>
      </c>
      <c r="N8717" s="35">
        <v>0</v>
      </c>
      <c r="O8717" s="35">
        <v>0</v>
      </c>
      <c r="P8717" s="36">
        <v>12</v>
      </c>
      <c r="Q8717" s="37">
        <v>86</v>
      </c>
      <c r="R8717" s="36">
        <v>10</v>
      </c>
      <c r="S8717" s="39">
        <f t="shared" si="305"/>
        <v>86</v>
      </c>
      <c r="T8717" s="34" t="s">
        <v>44</v>
      </c>
      <c r="U8717" s="12">
        <f>(alpha+(beta/(1+EXP((((-1)*ceta)+(delta*LN(speed)))+(epsilon*speed)))))</f>
        <v>1.0340312410057964</v>
      </c>
      <c r="V8717" s="8">
        <f t="shared" si="306"/>
        <v>86</v>
      </c>
    </row>
    <row r="8718" spans="1:22">
      <c r="A8718" s="34" t="s">
        <v>19</v>
      </c>
      <c r="B8718" s="34" t="s">
        <v>74</v>
      </c>
      <c r="C8718" s="5" t="s">
        <v>175</v>
      </c>
      <c r="D8718" s="35" t="s">
        <v>86</v>
      </c>
      <c r="E8718" s="36" t="s">
        <v>16</v>
      </c>
      <c r="F8718" s="37">
        <v>0</v>
      </c>
      <c r="G8718" s="38">
        <v>0</v>
      </c>
      <c r="H8718" s="34">
        <v>0.9858771982701996</v>
      </c>
      <c r="I8718" s="35">
        <v>83.323926395411092</v>
      </c>
      <c r="J8718" s="35">
        <v>1.006605252342879</v>
      </c>
      <c r="K8718" s="35">
        <v>-0.72518174484182274</v>
      </c>
      <c r="L8718" s="35">
        <v>0</v>
      </c>
      <c r="M8718" s="35">
        <v>0</v>
      </c>
      <c r="N8718" s="35">
        <v>0</v>
      </c>
      <c r="O8718" s="35">
        <v>0</v>
      </c>
      <c r="P8718" s="36">
        <v>12</v>
      </c>
      <c r="Q8718" s="37">
        <v>86</v>
      </c>
      <c r="R8718" s="36">
        <v>0</v>
      </c>
      <c r="S8718" s="39">
        <f t="shared" si="305"/>
        <v>86</v>
      </c>
      <c r="T8718" s="34" t="s">
        <v>29</v>
      </c>
      <c r="U8718" s="12">
        <f>((alpha*(beta^speed))*(speed^ceta))</f>
        <v>5.8049340532150628</v>
      </c>
      <c r="V8718" s="8">
        <f t="shared" si="306"/>
        <v>86</v>
      </c>
    </row>
    <row r="8719" spans="1:22">
      <c r="A8719" s="34" t="s">
        <v>19</v>
      </c>
      <c r="B8719" s="34" t="s">
        <v>74</v>
      </c>
      <c r="C8719" s="5" t="s">
        <v>175</v>
      </c>
      <c r="D8719" s="35" t="s">
        <v>86</v>
      </c>
      <c r="E8719" s="36" t="s">
        <v>14</v>
      </c>
      <c r="F8719" s="37">
        <v>0</v>
      </c>
      <c r="G8719" s="38">
        <v>0</v>
      </c>
      <c r="H8719" s="34">
        <v>0.99667518830356328</v>
      </c>
      <c r="I8719" s="35">
        <v>-0.33896164305581833</v>
      </c>
      <c r="J8719" s="35">
        <v>9.5623186864565932E-2</v>
      </c>
      <c r="K8719" s="35">
        <v>1.4191897667801214</v>
      </c>
      <c r="L8719" s="35">
        <v>0</v>
      </c>
      <c r="M8719" s="35">
        <v>0</v>
      </c>
      <c r="N8719" s="35">
        <v>0</v>
      </c>
      <c r="O8719" s="35">
        <v>0</v>
      </c>
      <c r="P8719" s="36">
        <v>12</v>
      </c>
      <c r="Q8719" s="37">
        <v>86</v>
      </c>
      <c r="R8719" s="36">
        <v>2</v>
      </c>
      <c r="S8719" s="39">
        <f t="shared" si="305"/>
        <v>86</v>
      </c>
      <c r="T8719" s="34" t="s">
        <v>31</v>
      </c>
      <c r="U8719" s="12">
        <f>((alpha+(beta*speed))^((-1)/ceta))</f>
        <v>0.2334012697567229</v>
      </c>
      <c r="V8719" s="8">
        <f t="shared" si="306"/>
        <v>86</v>
      </c>
    </row>
    <row r="8720" spans="1:22">
      <c r="A8720" s="34" t="s">
        <v>19</v>
      </c>
      <c r="B8720" s="34" t="s">
        <v>74</v>
      </c>
      <c r="C8720" s="5" t="s">
        <v>175</v>
      </c>
      <c r="D8720" s="35" t="s">
        <v>86</v>
      </c>
      <c r="E8720" s="36" t="s">
        <v>18</v>
      </c>
      <c r="F8720" s="37">
        <v>0</v>
      </c>
      <c r="G8720" s="38">
        <v>0</v>
      </c>
      <c r="H8720" s="34">
        <v>0.95352931794410489</v>
      </c>
      <c r="I8720" s="35">
        <v>-7.192851155172387E-7</v>
      </c>
      <c r="J8720" s="35">
        <v>1.6763126296483622E-4</v>
      </c>
      <c r="K8720" s="35">
        <v>-1.2057280858191579E-2</v>
      </c>
      <c r="L8720" s="35">
        <v>0.38414902781103816</v>
      </c>
      <c r="M8720" s="35">
        <v>0</v>
      </c>
      <c r="N8720" s="35">
        <v>0</v>
      </c>
      <c r="O8720" s="35">
        <v>0</v>
      </c>
      <c r="P8720" s="36">
        <v>12</v>
      </c>
      <c r="Q8720" s="37">
        <v>86</v>
      </c>
      <c r="R8720" s="36">
        <v>14</v>
      </c>
      <c r="S8720" s="39">
        <f t="shared" si="305"/>
        <v>86</v>
      </c>
      <c r="T8720" s="34" t="s">
        <v>51</v>
      </c>
      <c r="U8720" s="12">
        <f>(((alpha*(speed^3))+(beta*(speed^2))+(ceta*speed))+delta)</f>
        <v>0.12951808145905835</v>
      </c>
      <c r="V8720" s="8">
        <f t="shared" si="306"/>
        <v>86</v>
      </c>
    </row>
    <row r="8721" spans="1:22">
      <c r="A8721" s="34" t="s">
        <v>19</v>
      </c>
      <c r="B8721" s="34" t="s">
        <v>74</v>
      </c>
      <c r="C8721" s="5" t="s">
        <v>175</v>
      </c>
      <c r="D8721" s="35" t="s">
        <v>86</v>
      </c>
      <c r="E8721" s="36" t="s">
        <v>17</v>
      </c>
      <c r="F8721" s="37">
        <v>0</v>
      </c>
      <c r="G8721" s="38">
        <v>0</v>
      </c>
      <c r="H8721" s="34">
        <v>0.98527248177493598</v>
      </c>
      <c r="I8721" s="35">
        <v>2784.097692314554</v>
      </c>
      <c r="J8721" s="35">
        <v>1.0085827617964347</v>
      </c>
      <c r="K8721" s="35">
        <v>-0.8048872972539447</v>
      </c>
      <c r="L8721" s="35">
        <v>0</v>
      </c>
      <c r="M8721" s="35">
        <v>0</v>
      </c>
      <c r="N8721" s="35">
        <v>0</v>
      </c>
      <c r="O8721" s="35">
        <v>0</v>
      </c>
      <c r="P8721" s="36">
        <v>12</v>
      </c>
      <c r="Q8721" s="37">
        <v>86</v>
      </c>
      <c r="R8721" s="36">
        <v>0</v>
      </c>
      <c r="S8721" s="39">
        <f t="shared" si="305"/>
        <v>86</v>
      </c>
      <c r="T8721" s="34" t="s">
        <v>29</v>
      </c>
      <c r="U8721" s="12">
        <f>((alpha*(beta^speed))*(speed^ceta))</f>
        <v>160.99922230306967</v>
      </c>
      <c r="V8721" s="8">
        <f t="shared" si="306"/>
        <v>86</v>
      </c>
    </row>
    <row r="8722" spans="1:22">
      <c r="A8722" s="34" t="s">
        <v>19</v>
      </c>
      <c r="B8722" s="34" t="s">
        <v>74</v>
      </c>
      <c r="C8722" s="5" t="s">
        <v>175</v>
      </c>
      <c r="D8722" s="35" t="s">
        <v>86</v>
      </c>
      <c r="E8722" s="36" t="s">
        <v>15</v>
      </c>
      <c r="F8722" s="37">
        <v>50</v>
      </c>
      <c r="G8722" s="38">
        <v>0</v>
      </c>
      <c r="H8722" s="34">
        <v>0.88817118273739459</v>
      </c>
      <c r="I8722" s="35">
        <v>-9.0807407377447334E-6</v>
      </c>
      <c r="J8722" s="35">
        <v>2.0628265981648248E-3</v>
      </c>
      <c r="K8722" s="35">
        <v>-0.14800787771764715</v>
      </c>
      <c r="L8722" s="35">
        <v>4.7881559077776989</v>
      </c>
      <c r="M8722" s="35">
        <v>0</v>
      </c>
      <c r="N8722" s="35">
        <v>0</v>
      </c>
      <c r="O8722" s="35">
        <v>0</v>
      </c>
      <c r="P8722" s="36">
        <v>12</v>
      </c>
      <c r="Q8722" s="37">
        <v>86</v>
      </c>
      <c r="R8722" s="36">
        <v>14</v>
      </c>
      <c r="S8722" s="39">
        <f t="shared" si="305"/>
        <v>86</v>
      </c>
      <c r="T8722" s="34" t="s">
        <v>51</v>
      </c>
      <c r="U8722" s="12">
        <f>(((alpha*(speed^3))+(beta*(speed^2))+(ceta*speed))+delta)</f>
        <v>1.5402843134001243</v>
      </c>
      <c r="V8722" s="8">
        <f t="shared" si="306"/>
        <v>86</v>
      </c>
    </row>
    <row r="8723" spans="1:22">
      <c r="A8723" s="34" t="s">
        <v>19</v>
      </c>
      <c r="B8723" s="34" t="s">
        <v>74</v>
      </c>
      <c r="C8723" s="5" t="s">
        <v>175</v>
      </c>
      <c r="D8723" s="35" t="s">
        <v>86</v>
      </c>
      <c r="E8723" s="36" t="s">
        <v>16</v>
      </c>
      <c r="F8723" s="37">
        <v>50</v>
      </c>
      <c r="G8723" s="38">
        <v>0</v>
      </c>
      <c r="H8723" s="34">
        <v>0.97687000440357019</v>
      </c>
      <c r="I8723" s="35">
        <v>71.003398516214332</v>
      </c>
      <c r="J8723" s="35">
        <v>1.0020172716059081</v>
      </c>
      <c r="K8723" s="35">
        <v>-0.56986583293492898</v>
      </c>
      <c r="L8723" s="35">
        <v>0</v>
      </c>
      <c r="M8723" s="35">
        <v>0</v>
      </c>
      <c r="N8723" s="35">
        <v>0</v>
      </c>
      <c r="O8723" s="35">
        <v>0</v>
      </c>
      <c r="P8723" s="36">
        <v>12</v>
      </c>
      <c r="Q8723" s="37">
        <v>86</v>
      </c>
      <c r="R8723" s="36">
        <v>0</v>
      </c>
      <c r="S8723" s="39">
        <f t="shared" si="305"/>
        <v>86</v>
      </c>
      <c r="T8723" s="34" t="s">
        <v>29</v>
      </c>
      <c r="U8723" s="12">
        <f>((alpha*(beta^speed))*(speed^ceta))</f>
        <v>6.6702545305103369</v>
      </c>
      <c r="V8723" s="8">
        <f t="shared" si="306"/>
        <v>86</v>
      </c>
    </row>
    <row r="8724" spans="1:22">
      <c r="A8724" s="34" t="s">
        <v>19</v>
      </c>
      <c r="B8724" s="34" t="s">
        <v>74</v>
      </c>
      <c r="C8724" s="5" t="s">
        <v>175</v>
      </c>
      <c r="D8724" s="35" t="s">
        <v>86</v>
      </c>
      <c r="E8724" s="36" t="s">
        <v>14</v>
      </c>
      <c r="F8724" s="37">
        <v>50</v>
      </c>
      <c r="G8724" s="38">
        <v>0</v>
      </c>
      <c r="H8724" s="34">
        <v>0.9962126807961893</v>
      </c>
      <c r="I8724" s="35">
        <v>-0.31873681012938099</v>
      </c>
      <c r="J8724" s="35">
        <v>9.5741221976507834E-2</v>
      </c>
      <c r="K8724" s="35">
        <v>1.3888278786004555</v>
      </c>
      <c r="L8724" s="35">
        <v>0</v>
      </c>
      <c r="M8724" s="35">
        <v>0</v>
      </c>
      <c r="N8724" s="35">
        <v>0</v>
      </c>
      <c r="O8724" s="35">
        <v>0</v>
      </c>
      <c r="P8724" s="36">
        <v>12</v>
      </c>
      <c r="Q8724" s="37">
        <v>86</v>
      </c>
      <c r="R8724" s="36">
        <v>2</v>
      </c>
      <c r="S8724" s="39">
        <f t="shared" si="305"/>
        <v>86</v>
      </c>
      <c r="T8724" s="34" t="s">
        <v>31</v>
      </c>
      <c r="U8724" s="12">
        <f>((alpha+(beta*speed))^((-1)/ceta))</f>
        <v>0.22546887290252729</v>
      </c>
      <c r="V8724" s="8">
        <f t="shared" si="306"/>
        <v>86</v>
      </c>
    </row>
    <row r="8725" spans="1:22">
      <c r="A8725" s="34" t="s">
        <v>19</v>
      </c>
      <c r="B8725" s="34" t="s">
        <v>74</v>
      </c>
      <c r="C8725" s="5" t="s">
        <v>175</v>
      </c>
      <c r="D8725" s="35" t="s">
        <v>86</v>
      </c>
      <c r="E8725" s="36" t="s">
        <v>18</v>
      </c>
      <c r="F8725" s="37">
        <v>50</v>
      </c>
      <c r="G8725" s="38">
        <v>0</v>
      </c>
      <c r="H8725" s="34">
        <v>0.85258902396766101</v>
      </c>
      <c r="I8725" s="35">
        <v>-4.3559572527897953E-7</v>
      </c>
      <c r="J8725" s="35">
        <v>1.3566792378915987E-4</v>
      </c>
      <c r="K8725" s="35">
        <v>-1.1448831837432775E-2</v>
      </c>
      <c r="L8725" s="35">
        <v>0.44447603415433279</v>
      </c>
      <c r="M8725" s="35">
        <v>0</v>
      </c>
      <c r="N8725" s="35">
        <v>0</v>
      </c>
      <c r="O8725" s="35">
        <v>0</v>
      </c>
      <c r="P8725" s="36">
        <v>12</v>
      </c>
      <c r="Q8725" s="37">
        <v>86</v>
      </c>
      <c r="R8725" s="36">
        <v>14</v>
      </c>
      <c r="S8725" s="39">
        <f t="shared" si="305"/>
        <v>86</v>
      </c>
      <c r="T8725" s="34" t="s">
        <v>51</v>
      </c>
      <c r="U8725" s="12">
        <f>(((alpha*(speed^3))+(beta*(speed^2))+(ceta*speed))+delta)</f>
        <v>0.186213185841694</v>
      </c>
      <c r="V8725" s="8">
        <f t="shared" si="306"/>
        <v>86</v>
      </c>
    </row>
    <row r="8726" spans="1:22">
      <c r="A8726" s="34" t="s">
        <v>19</v>
      </c>
      <c r="B8726" s="34" t="s">
        <v>74</v>
      </c>
      <c r="C8726" s="5" t="s">
        <v>175</v>
      </c>
      <c r="D8726" s="35" t="s">
        <v>86</v>
      </c>
      <c r="E8726" s="36" t="s">
        <v>17</v>
      </c>
      <c r="F8726" s="37">
        <v>50</v>
      </c>
      <c r="G8726" s="38">
        <v>0</v>
      </c>
      <c r="H8726" s="34">
        <v>0.9717353992642157</v>
      </c>
      <c r="I8726" s="35">
        <v>-1.5881826130238114E-3</v>
      </c>
      <c r="J8726" s="35">
        <v>0.31343540177552248</v>
      </c>
      <c r="K8726" s="35">
        <v>-21.19949114929835</v>
      </c>
      <c r="L8726" s="35">
        <v>706.25451457584563</v>
      </c>
      <c r="M8726" s="35">
        <v>0</v>
      </c>
      <c r="N8726" s="35">
        <v>0</v>
      </c>
      <c r="O8726" s="35">
        <v>0</v>
      </c>
      <c r="P8726" s="36">
        <v>12</v>
      </c>
      <c r="Q8726" s="37">
        <v>86</v>
      </c>
      <c r="R8726" s="36">
        <v>14</v>
      </c>
      <c r="S8726" s="39">
        <f t="shared" si="305"/>
        <v>86</v>
      </c>
      <c r="T8726" s="34" t="s">
        <v>51</v>
      </c>
      <c r="U8726" s="12">
        <f>(((alpha*(speed^3))+(beta*(speed^2))+(ceta*speed))+delta)</f>
        <v>191.09342715847856</v>
      </c>
      <c r="V8726" s="8">
        <f t="shared" si="306"/>
        <v>86</v>
      </c>
    </row>
    <row r="8727" spans="1:22">
      <c r="A8727" s="34" t="s">
        <v>19</v>
      </c>
      <c r="B8727" s="34" t="s">
        <v>74</v>
      </c>
      <c r="C8727" s="5" t="s">
        <v>175</v>
      </c>
      <c r="D8727" s="35" t="s">
        <v>86</v>
      </c>
      <c r="E8727" s="36" t="s">
        <v>15</v>
      </c>
      <c r="F8727" s="37">
        <v>100</v>
      </c>
      <c r="G8727" s="38">
        <v>0</v>
      </c>
      <c r="H8727" s="34">
        <v>0.87160963134504443</v>
      </c>
      <c r="I8727" s="35">
        <v>1.6612778175869125</v>
      </c>
      <c r="J8727" s="35">
        <v>2.3313327740015253</v>
      </c>
      <c r="K8727" s="35">
        <v>0.1657506880600334</v>
      </c>
      <c r="L8727" s="35">
        <v>-2.1509263623760346</v>
      </c>
      <c r="M8727" s="35">
        <v>0.26068536238237422</v>
      </c>
      <c r="N8727" s="35">
        <v>0</v>
      </c>
      <c r="O8727" s="35">
        <v>0</v>
      </c>
      <c r="P8727" s="36">
        <v>12</v>
      </c>
      <c r="Q8727" s="37">
        <v>86</v>
      </c>
      <c r="R8727" s="36">
        <v>10</v>
      </c>
      <c r="S8727" s="39">
        <f t="shared" si="305"/>
        <v>86</v>
      </c>
      <c r="T8727" s="34" t="s">
        <v>44</v>
      </c>
      <c r="U8727" s="12">
        <f>(alpha+(beta/(1+EXP((((-1)*ceta)+(delta*LN(speed)))+(epsilon*speed)))))</f>
        <v>1.6612851311463384</v>
      </c>
      <c r="V8727" s="8">
        <f t="shared" si="306"/>
        <v>86</v>
      </c>
    </row>
    <row r="8728" spans="1:22">
      <c r="A8728" s="34" t="s">
        <v>19</v>
      </c>
      <c r="B8728" s="34" t="s">
        <v>74</v>
      </c>
      <c r="C8728" s="5" t="s">
        <v>175</v>
      </c>
      <c r="D8728" s="35" t="s">
        <v>86</v>
      </c>
      <c r="E8728" s="36" t="s">
        <v>16</v>
      </c>
      <c r="F8728" s="37">
        <v>100</v>
      </c>
      <c r="G8728" s="38">
        <v>0</v>
      </c>
      <c r="H8728" s="34">
        <v>0.97092779509228189</v>
      </c>
      <c r="I8728" s="35">
        <v>4.4584999463166666</v>
      </c>
      <c r="J8728" s="35">
        <v>-1.0618367955073373</v>
      </c>
      <c r="K8728" s="35">
        <v>-0.54861767545340989</v>
      </c>
      <c r="L8728" s="35">
        <v>0</v>
      </c>
      <c r="M8728" s="35">
        <v>0</v>
      </c>
      <c r="N8728" s="35">
        <v>0</v>
      </c>
      <c r="O8728" s="35">
        <v>0</v>
      </c>
      <c r="P8728" s="36">
        <v>12</v>
      </c>
      <c r="Q8728" s="37">
        <v>86</v>
      </c>
      <c r="R8728" s="36">
        <v>13</v>
      </c>
      <c r="S8728" s="39">
        <f t="shared" si="305"/>
        <v>86</v>
      </c>
      <c r="T8728" s="34" t="s">
        <v>50</v>
      </c>
      <c r="U8728" s="12">
        <f>EXP((alpha+(beta/speed))+(ceta*LN(speed)))</f>
        <v>7.4069544357581023</v>
      </c>
      <c r="V8728" s="8">
        <f t="shared" si="306"/>
        <v>86</v>
      </c>
    </row>
    <row r="8729" spans="1:22">
      <c r="A8729" s="34" t="s">
        <v>19</v>
      </c>
      <c r="B8729" s="34" t="s">
        <v>74</v>
      </c>
      <c r="C8729" s="5" t="s">
        <v>175</v>
      </c>
      <c r="D8729" s="35" t="s">
        <v>86</v>
      </c>
      <c r="E8729" s="36" t="s">
        <v>14</v>
      </c>
      <c r="F8729" s="37">
        <v>100</v>
      </c>
      <c r="G8729" s="38">
        <v>0</v>
      </c>
      <c r="H8729" s="34">
        <v>0.99520182794346812</v>
      </c>
      <c r="I8729" s="35">
        <v>-0.31396667047689947</v>
      </c>
      <c r="J8729" s="35">
        <v>9.6487248068480441E-2</v>
      </c>
      <c r="K8729" s="35">
        <v>1.4135201612662145</v>
      </c>
      <c r="L8729" s="35">
        <v>0</v>
      </c>
      <c r="M8729" s="35">
        <v>0</v>
      </c>
      <c r="N8729" s="35">
        <v>0</v>
      </c>
      <c r="O8729" s="35">
        <v>0</v>
      </c>
      <c r="P8729" s="36">
        <v>12</v>
      </c>
      <c r="Q8729" s="37">
        <v>86</v>
      </c>
      <c r="R8729" s="36">
        <v>2</v>
      </c>
      <c r="S8729" s="39">
        <f t="shared" si="305"/>
        <v>86</v>
      </c>
      <c r="T8729" s="34" t="s">
        <v>31</v>
      </c>
      <c r="U8729" s="12">
        <f>((alpha+(beta*speed))^((-1)/ceta))</f>
        <v>0.2299975606269572</v>
      </c>
      <c r="V8729" s="8">
        <f t="shared" si="306"/>
        <v>86</v>
      </c>
    </row>
    <row r="8730" spans="1:22">
      <c r="A8730" s="34" t="s">
        <v>19</v>
      </c>
      <c r="B8730" s="34" t="s">
        <v>74</v>
      </c>
      <c r="C8730" s="5" t="s">
        <v>175</v>
      </c>
      <c r="D8730" s="35" t="s">
        <v>86</v>
      </c>
      <c r="E8730" s="36" t="s">
        <v>18</v>
      </c>
      <c r="F8730" s="37">
        <v>100</v>
      </c>
      <c r="G8730" s="38">
        <v>0</v>
      </c>
      <c r="H8730" s="34">
        <v>0.80773379826848313</v>
      </c>
      <c r="I8730" s="35">
        <v>-3.1107443241248962E-7</v>
      </c>
      <c r="J8730" s="35">
        <v>1.3079766871035699E-4</v>
      </c>
      <c r="K8730" s="35">
        <v>-1.2574479002254271E-2</v>
      </c>
      <c r="L8730" s="35">
        <v>0.54024669840754691</v>
      </c>
      <c r="M8730" s="35">
        <v>0</v>
      </c>
      <c r="N8730" s="35">
        <v>0</v>
      </c>
      <c r="O8730" s="35">
        <v>0</v>
      </c>
      <c r="P8730" s="36">
        <v>12</v>
      </c>
      <c r="Q8730" s="37">
        <v>86</v>
      </c>
      <c r="R8730" s="36">
        <v>14</v>
      </c>
      <c r="S8730" s="39">
        <f t="shared" si="305"/>
        <v>86</v>
      </c>
      <c r="T8730" s="34" t="s">
        <v>51</v>
      </c>
      <c r="U8730" s="12">
        <f>(((alpha*(speed^3))+(beta*(speed^2))+(ceta*speed))+delta)</f>
        <v>0.2283603028129213</v>
      </c>
      <c r="V8730" s="8">
        <f t="shared" si="306"/>
        <v>86</v>
      </c>
    </row>
    <row r="8731" spans="1:22">
      <c r="A8731" s="34" t="s">
        <v>19</v>
      </c>
      <c r="B8731" s="34" t="s">
        <v>74</v>
      </c>
      <c r="C8731" s="5" t="s">
        <v>175</v>
      </c>
      <c r="D8731" s="35" t="s">
        <v>86</v>
      </c>
      <c r="E8731" s="36" t="s">
        <v>17</v>
      </c>
      <c r="F8731" s="37">
        <v>100</v>
      </c>
      <c r="G8731" s="38">
        <v>0</v>
      </c>
      <c r="H8731" s="34">
        <v>0.96084718432787986</v>
      </c>
      <c r="I8731" s="35">
        <v>-1.5841870523470795E-3</v>
      </c>
      <c r="J8731" s="35">
        <v>0.31548114069634176</v>
      </c>
      <c r="K8731" s="35">
        <v>-22.232516105395462</v>
      </c>
      <c r="L8731" s="35">
        <v>807.12125058697336</v>
      </c>
      <c r="M8731" s="35">
        <v>0</v>
      </c>
      <c r="N8731" s="35">
        <v>0</v>
      </c>
      <c r="O8731" s="35">
        <v>0</v>
      </c>
      <c r="P8731" s="36">
        <v>12</v>
      </c>
      <c r="Q8731" s="37">
        <v>86</v>
      </c>
      <c r="R8731" s="36">
        <v>14</v>
      </c>
      <c r="S8731" s="39">
        <f t="shared" si="305"/>
        <v>86</v>
      </c>
      <c r="T8731" s="34" t="s">
        <v>51</v>
      </c>
      <c r="U8731" s="12">
        <f>(((alpha*(speed^3))+(beta*(speed^2))+(ceta*speed))+delta)</f>
        <v>220.79170234543324</v>
      </c>
      <c r="V8731" s="8">
        <f t="shared" si="306"/>
        <v>86</v>
      </c>
    </row>
    <row r="8732" spans="1:22">
      <c r="A8732" s="34" t="s">
        <v>19</v>
      </c>
      <c r="B8732" s="34" t="s">
        <v>74</v>
      </c>
      <c r="C8732" s="5" t="s">
        <v>175</v>
      </c>
      <c r="D8732" s="35" t="s">
        <v>86</v>
      </c>
      <c r="E8732" s="36" t="s">
        <v>15</v>
      </c>
      <c r="F8732" s="37">
        <v>0</v>
      </c>
      <c r="G8732" s="38">
        <v>-0.06</v>
      </c>
      <c r="H8732" s="34">
        <v>0.99067659780084394</v>
      </c>
      <c r="I8732" s="35">
        <v>7.0124587309375022</v>
      </c>
      <c r="J8732" s="35">
        <v>-16.433479294037095</v>
      </c>
      <c r="K8732" s="35">
        <v>-2.046766149509768</v>
      </c>
      <c r="L8732" s="35">
        <v>0</v>
      </c>
      <c r="M8732" s="35">
        <v>0</v>
      </c>
      <c r="N8732" s="35">
        <v>0</v>
      </c>
      <c r="O8732" s="35">
        <v>0</v>
      </c>
      <c r="P8732" s="36">
        <v>12</v>
      </c>
      <c r="Q8732" s="37">
        <v>86</v>
      </c>
      <c r="R8732" s="36">
        <v>13</v>
      </c>
      <c r="S8732" s="39">
        <f t="shared" si="305"/>
        <v>86</v>
      </c>
      <c r="T8732" s="34" t="s">
        <v>50</v>
      </c>
      <c r="U8732" s="12">
        <f>EXP((alpha+(beta/speed))+(ceta*LN(speed)))</f>
        <v>0.10069737957114169</v>
      </c>
      <c r="V8732" s="8">
        <f t="shared" si="306"/>
        <v>86</v>
      </c>
    </row>
    <row r="8733" spans="1:22">
      <c r="A8733" s="34" t="s">
        <v>19</v>
      </c>
      <c r="B8733" s="34" t="s">
        <v>74</v>
      </c>
      <c r="C8733" s="5" t="s">
        <v>175</v>
      </c>
      <c r="D8733" s="35" t="s">
        <v>86</v>
      </c>
      <c r="E8733" s="36" t="s">
        <v>16</v>
      </c>
      <c r="F8733" s="37">
        <v>0</v>
      </c>
      <c r="G8733" s="38">
        <v>-0.06</v>
      </c>
      <c r="H8733" s="34">
        <v>0.99089272928899541</v>
      </c>
      <c r="I8733" s="35">
        <v>76.140392482629537</v>
      </c>
      <c r="J8733" s="35">
        <v>0.97894806123123446</v>
      </c>
      <c r="K8733" s="35">
        <v>-0.86371110418353148</v>
      </c>
      <c r="L8733" s="35">
        <v>0</v>
      </c>
      <c r="M8733" s="35">
        <v>0</v>
      </c>
      <c r="N8733" s="35">
        <v>0</v>
      </c>
      <c r="O8733" s="35">
        <v>0</v>
      </c>
      <c r="P8733" s="36">
        <v>12</v>
      </c>
      <c r="Q8733" s="37">
        <v>86</v>
      </c>
      <c r="R8733" s="36">
        <v>0</v>
      </c>
      <c r="S8733" s="39">
        <f t="shared" si="305"/>
        <v>86</v>
      </c>
      <c r="T8733" s="34" t="s">
        <v>29</v>
      </c>
      <c r="U8733" s="12">
        <f>((alpha*(beta^speed))*(speed^ceta))</f>
        <v>0.26067373282201933</v>
      </c>
      <c r="V8733" s="8">
        <f t="shared" si="306"/>
        <v>86</v>
      </c>
    </row>
    <row r="8734" spans="1:22">
      <c r="A8734" s="34" t="s">
        <v>19</v>
      </c>
      <c r="B8734" s="34" t="s">
        <v>74</v>
      </c>
      <c r="C8734" s="5" t="s">
        <v>175</v>
      </c>
      <c r="D8734" s="35" t="s">
        <v>86</v>
      </c>
      <c r="E8734" s="36" t="s">
        <v>14</v>
      </c>
      <c r="F8734" s="37">
        <v>0</v>
      </c>
      <c r="G8734" s="38">
        <v>-0.06</v>
      </c>
      <c r="H8734" s="34">
        <v>0.99732126680026834</v>
      </c>
      <c r="I8734" s="35">
        <v>10.425509316856171</v>
      </c>
      <c r="J8734" s="35">
        <v>0.99268322916039697</v>
      </c>
      <c r="K8734" s="35">
        <v>-0.98252908619073631</v>
      </c>
      <c r="L8734" s="35">
        <v>0</v>
      </c>
      <c r="M8734" s="35">
        <v>0</v>
      </c>
      <c r="N8734" s="35">
        <v>0</v>
      </c>
      <c r="O8734" s="35">
        <v>0</v>
      </c>
      <c r="P8734" s="36">
        <v>12</v>
      </c>
      <c r="Q8734" s="37">
        <v>86</v>
      </c>
      <c r="R8734" s="36">
        <v>0</v>
      </c>
      <c r="S8734" s="39">
        <f t="shared" si="305"/>
        <v>86</v>
      </c>
      <c r="T8734" s="34" t="s">
        <v>29</v>
      </c>
      <c r="U8734" s="12">
        <f>((alpha*(beta^speed))*(speed^ceta))</f>
        <v>6.9681128534344522E-2</v>
      </c>
      <c r="V8734" s="8">
        <f t="shared" si="306"/>
        <v>86</v>
      </c>
    </row>
    <row r="8735" spans="1:22">
      <c r="A8735" s="34" t="s">
        <v>19</v>
      </c>
      <c r="B8735" s="34" t="s">
        <v>74</v>
      </c>
      <c r="C8735" s="5" t="s">
        <v>175</v>
      </c>
      <c r="D8735" s="35" t="s">
        <v>86</v>
      </c>
      <c r="E8735" s="36" t="s">
        <v>18</v>
      </c>
      <c r="F8735" s="37">
        <v>0</v>
      </c>
      <c r="G8735" s="38">
        <v>-0.06</v>
      </c>
      <c r="H8735" s="34">
        <v>0.99272741433880474</v>
      </c>
      <c r="I8735" s="35">
        <v>2.1910243807355032</v>
      </c>
      <c r="J8735" s="35">
        <v>-8.4036656521908473</v>
      </c>
      <c r="K8735" s="35">
        <v>-1.27739750057559</v>
      </c>
      <c r="L8735" s="35">
        <v>0</v>
      </c>
      <c r="M8735" s="35">
        <v>0</v>
      </c>
      <c r="N8735" s="35">
        <v>0</v>
      </c>
      <c r="O8735" s="35">
        <v>0</v>
      </c>
      <c r="P8735" s="36">
        <v>12</v>
      </c>
      <c r="Q8735" s="37">
        <v>86</v>
      </c>
      <c r="R8735" s="36">
        <v>13</v>
      </c>
      <c r="S8735" s="39">
        <f t="shared" si="305"/>
        <v>86</v>
      </c>
      <c r="T8735" s="34" t="s">
        <v>50</v>
      </c>
      <c r="U8735" s="12">
        <f>EXP((alpha+(beta/speed))+(ceta*LN(speed)))</f>
        <v>2.7415005632807816E-2</v>
      </c>
      <c r="V8735" s="8">
        <f t="shared" si="306"/>
        <v>86</v>
      </c>
    </row>
    <row r="8736" spans="1:22">
      <c r="A8736" s="34" t="s">
        <v>19</v>
      </c>
      <c r="B8736" s="34" t="s">
        <v>74</v>
      </c>
      <c r="C8736" s="5" t="s">
        <v>175</v>
      </c>
      <c r="D8736" s="35" t="s">
        <v>86</v>
      </c>
      <c r="E8736" s="36" t="s">
        <v>17</v>
      </c>
      <c r="F8736" s="37">
        <v>0</v>
      </c>
      <c r="G8736" s="38">
        <v>-0.06</v>
      </c>
      <c r="H8736" s="34">
        <v>0.9881461605131947</v>
      </c>
      <c r="I8736" s="35">
        <v>12.375874984302719</v>
      </c>
      <c r="J8736" s="35">
        <v>-17.56875315488848</v>
      </c>
      <c r="K8736" s="35">
        <v>-2.2785611646732145</v>
      </c>
      <c r="L8736" s="35">
        <v>0</v>
      </c>
      <c r="M8736" s="35">
        <v>0</v>
      </c>
      <c r="N8736" s="35">
        <v>0</v>
      </c>
      <c r="O8736" s="35">
        <v>0</v>
      </c>
      <c r="P8736" s="36">
        <v>12</v>
      </c>
      <c r="Q8736" s="37">
        <v>86</v>
      </c>
      <c r="R8736" s="36">
        <v>13</v>
      </c>
      <c r="S8736" s="39">
        <f t="shared" si="305"/>
        <v>86</v>
      </c>
      <c r="T8736" s="34" t="s">
        <v>50</v>
      </c>
      <c r="U8736" s="12">
        <f>EXP((alpha+(beta/speed))+(ceta*LN(speed)))</f>
        <v>7.5540541579902083</v>
      </c>
      <c r="V8736" s="8">
        <f t="shared" si="306"/>
        <v>86</v>
      </c>
    </row>
    <row r="8737" spans="1:22">
      <c r="A8737" s="34" t="s">
        <v>19</v>
      </c>
      <c r="B8737" s="34" t="s">
        <v>74</v>
      </c>
      <c r="C8737" s="5" t="s">
        <v>175</v>
      </c>
      <c r="D8737" s="35" t="s">
        <v>86</v>
      </c>
      <c r="E8737" s="36" t="s">
        <v>15</v>
      </c>
      <c r="F8737" s="37">
        <v>50</v>
      </c>
      <c r="G8737" s="38">
        <v>-0.06</v>
      </c>
      <c r="H8737" s="34">
        <v>0.98112958299932074</v>
      </c>
      <c r="I8737" s="35">
        <v>7.9877607406564968</v>
      </c>
      <c r="J8737" s="35">
        <v>-21.541524736417209</v>
      </c>
      <c r="K8737" s="35">
        <v>-2.2602948637816755</v>
      </c>
      <c r="L8737" s="35">
        <v>0</v>
      </c>
      <c r="M8737" s="35">
        <v>0</v>
      </c>
      <c r="N8737" s="35">
        <v>0</v>
      </c>
      <c r="O8737" s="35">
        <v>0</v>
      </c>
      <c r="P8737" s="36">
        <v>12</v>
      </c>
      <c r="Q8737" s="37">
        <v>86</v>
      </c>
      <c r="R8737" s="36">
        <v>13</v>
      </c>
      <c r="S8737" s="39">
        <f t="shared" si="305"/>
        <v>86</v>
      </c>
      <c r="T8737" s="34" t="s">
        <v>50</v>
      </c>
      <c r="U8737" s="12">
        <f>EXP((alpha+(beta/speed))+(ceta*LN(speed)))</f>
        <v>9.7212067854815357E-2</v>
      </c>
      <c r="V8737" s="8">
        <f t="shared" si="306"/>
        <v>86</v>
      </c>
    </row>
    <row r="8738" spans="1:22">
      <c r="A8738" s="34" t="s">
        <v>19</v>
      </c>
      <c r="B8738" s="34" t="s">
        <v>74</v>
      </c>
      <c r="C8738" s="5" t="s">
        <v>175</v>
      </c>
      <c r="D8738" s="35" t="s">
        <v>86</v>
      </c>
      <c r="E8738" s="36" t="s">
        <v>16</v>
      </c>
      <c r="F8738" s="37">
        <v>50</v>
      </c>
      <c r="G8738" s="38">
        <v>-0.06</v>
      </c>
      <c r="H8738" s="34">
        <v>0.98545302396234047</v>
      </c>
      <c r="I8738" s="35">
        <v>8.1601146086625498</v>
      </c>
      <c r="J8738" s="35">
        <v>-14.620341855038117</v>
      </c>
      <c r="K8738" s="35">
        <v>-2.048122710666628</v>
      </c>
      <c r="L8738" s="35">
        <v>0</v>
      </c>
      <c r="M8738" s="35">
        <v>0</v>
      </c>
      <c r="N8738" s="35">
        <v>0</v>
      </c>
      <c r="O8738" s="35">
        <v>0</v>
      </c>
      <c r="P8738" s="36">
        <v>12</v>
      </c>
      <c r="Q8738" s="37">
        <v>86</v>
      </c>
      <c r="R8738" s="36">
        <v>13</v>
      </c>
      <c r="S8738" s="39">
        <f t="shared" si="305"/>
        <v>86</v>
      </c>
      <c r="T8738" s="34" t="s">
        <v>50</v>
      </c>
      <c r="U8738" s="12">
        <f>EXP((alpha+(beta/speed))+(ceta*LN(speed)))</f>
        <v>0.32208518296637156</v>
      </c>
      <c r="V8738" s="8">
        <f t="shared" si="306"/>
        <v>86</v>
      </c>
    </row>
    <row r="8739" spans="1:22">
      <c r="A8739" s="34" t="s">
        <v>19</v>
      </c>
      <c r="B8739" s="34" t="s">
        <v>74</v>
      </c>
      <c r="C8739" s="5" t="s">
        <v>175</v>
      </c>
      <c r="D8739" s="35" t="s">
        <v>86</v>
      </c>
      <c r="E8739" s="36" t="s">
        <v>14</v>
      </c>
      <c r="F8739" s="37">
        <v>50</v>
      </c>
      <c r="G8739" s="38">
        <v>-0.06</v>
      </c>
      <c r="H8739" s="34">
        <v>0.99748542330192458</v>
      </c>
      <c r="I8739" s="35">
        <v>9.9251571757568637</v>
      </c>
      <c r="J8739" s="35">
        <v>0.99336032163735533</v>
      </c>
      <c r="K8739" s="35">
        <v>-0.98659377091699441</v>
      </c>
      <c r="L8739" s="35">
        <v>0</v>
      </c>
      <c r="M8739" s="35">
        <v>0</v>
      </c>
      <c r="N8739" s="35">
        <v>0</v>
      </c>
      <c r="O8739" s="35">
        <v>0</v>
      </c>
      <c r="P8739" s="36">
        <v>12</v>
      </c>
      <c r="Q8739" s="37">
        <v>86</v>
      </c>
      <c r="R8739" s="36">
        <v>0</v>
      </c>
      <c r="S8739" s="39">
        <f t="shared" si="305"/>
        <v>86</v>
      </c>
      <c r="T8739" s="34" t="s">
        <v>29</v>
      </c>
      <c r="U8739" s="12">
        <f>((alpha*(beta^speed))*(speed^ceta))</f>
        <v>6.908103282925078E-2</v>
      </c>
      <c r="V8739" s="8">
        <f t="shared" si="306"/>
        <v>86</v>
      </c>
    </row>
    <row r="8740" spans="1:22">
      <c r="A8740" s="34" t="s">
        <v>19</v>
      </c>
      <c r="B8740" s="34" t="s">
        <v>74</v>
      </c>
      <c r="C8740" s="5" t="s">
        <v>175</v>
      </c>
      <c r="D8740" s="35" t="s">
        <v>86</v>
      </c>
      <c r="E8740" s="36" t="s">
        <v>18</v>
      </c>
      <c r="F8740" s="37">
        <v>50</v>
      </c>
      <c r="G8740" s="38">
        <v>-0.06</v>
      </c>
      <c r="H8740" s="34">
        <v>0.98330343243281637</v>
      </c>
      <c r="I8740" s="35">
        <v>3.2649755780815033</v>
      </c>
      <c r="J8740" s="35">
        <v>-13.632647770053016</v>
      </c>
      <c r="K8740" s="35">
        <v>-1.5099699240033446</v>
      </c>
      <c r="L8740" s="35">
        <v>0</v>
      </c>
      <c r="M8740" s="35">
        <v>0</v>
      </c>
      <c r="N8740" s="35">
        <v>0</v>
      </c>
      <c r="O8740" s="35">
        <v>0</v>
      </c>
      <c r="P8740" s="36">
        <v>12</v>
      </c>
      <c r="Q8740" s="37">
        <v>86</v>
      </c>
      <c r="R8740" s="36">
        <v>13</v>
      </c>
      <c r="S8740" s="39">
        <f t="shared" si="305"/>
        <v>86</v>
      </c>
      <c r="T8740" s="34" t="s">
        <v>50</v>
      </c>
      <c r="U8740" s="12">
        <f>EXP((alpha+(beta/speed))+(ceta*LN(speed)))</f>
        <v>2.6796767070389381E-2</v>
      </c>
      <c r="V8740" s="8">
        <f t="shared" si="306"/>
        <v>86</v>
      </c>
    </row>
    <row r="8741" spans="1:22">
      <c r="A8741" s="34" t="s">
        <v>19</v>
      </c>
      <c r="B8741" s="34" t="s">
        <v>74</v>
      </c>
      <c r="C8741" s="5" t="s">
        <v>175</v>
      </c>
      <c r="D8741" s="35" t="s">
        <v>86</v>
      </c>
      <c r="E8741" s="36" t="s">
        <v>17</v>
      </c>
      <c r="F8741" s="37">
        <v>50</v>
      </c>
      <c r="G8741" s="38">
        <v>-0.06</v>
      </c>
      <c r="H8741" s="34">
        <v>0.98158027237903056</v>
      </c>
      <c r="I8741" s="35">
        <v>12.711508348755267</v>
      </c>
      <c r="J8741" s="35">
        <v>-19.979654075534114</v>
      </c>
      <c r="K8741" s="35">
        <v>-2.3509508591555375</v>
      </c>
      <c r="L8741" s="35">
        <v>0</v>
      </c>
      <c r="M8741" s="35">
        <v>0</v>
      </c>
      <c r="N8741" s="35">
        <v>0</v>
      </c>
      <c r="O8741" s="35">
        <v>0</v>
      </c>
      <c r="P8741" s="36">
        <v>12</v>
      </c>
      <c r="Q8741" s="37">
        <v>86</v>
      </c>
      <c r="R8741" s="36">
        <v>13</v>
      </c>
      <c r="S8741" s="39">
        <f t="shared" si="305"/>
        <v>86</v>
      </c>
      <c r="T8741" s="34" t="s">
        <v>50</v>
      </c>
      <c r="U8741" s="12">
        <f>EXP((alpha+(beta/speed))+(ceta*LN(speed)))</f>
        <v>7.4427111670037629</v>
      </c>
      <c r="V8741" s="8">
        <f t="shared" si="306"/>
        <v>86</v>
      </c>
    </row>
    <row r="8742" spans="1:22">
      <c r="A8742" s="34" t="s">
        <v>19</v>
      </c>
      <c r="B8742" s="34" t="s">
        <v>74</v>
      </c>
      <c r="C8742" s="5" t="s">
        <v>175</v>
      </c>
      <c r="D8742" s="35" t="s">
        <v>86</v>
      </c>
      <c r="E8742" s="36" t="s">
        <v>15</v>
      </c>
      <c r="F8742" s="37">
        <v>100</v>
      </c>
      <c r="G8742" s="38">
        <v>-0.06</v>
      </c>
      <c r="H8742" s="34">
        <v>0.9721793144193549</v>
      </c>
      <c r="I8742" s="35">
        <v>8.5642908633613661</v>
      </c>
      <c r="J8742" s="35">
        <v>-24.231243339658256</v>
      </c>
      <c r="K8742" s="35">
        <v>-2.3771222122707525</v>
      </c>
      <c r="L8742" s="35">
        <v>0</v>
      </c>
      <c r="M8742" s="35">
        <v>0</v>
      </c>
      <c r="N8742" s="35">
        <v>0</v>
      </c>
      <c r="O8742" s="35">
        <v>0</v>
      </c>
      <c r="P8742" s="36">
        <v>12</v>
      </c>
      <c r="Q8742" s="37">
        <v>86</v>
      </c>
      <c r="R8742" s="36">
        <v>13</v>
      </c>
      <c r="S8742" s="39">
        <f t="shared" si="305"/>
        <v>86</v>
      </c>
      <c r="T8742" s="34" t="s">
        <v>50</v>
      </c>
      <c r="U8742" s="12">
        <f>EXP((alpha+(beta/speed))+(ceta*LN(speed)))</f>
        <v>9.9659522322140662E-2</v>
      </c>
      <c r="V8742" s="8">
        <f t="shared" si="306"/>
        <v>86</v>
      </c>
    </row>
    <row r="8743" spans="1:22">
      <c r="A8743" s="34" t="s">
        <v>19</v>
      </c>
      <c r="B8743" s="34" t="s">
        <v>74</v>
      </c>
      <c r="C8743" s="5" t="s">
        <v>175</v>
      </c>
      <c r="D8743" s="35" t="s">
        <v>86</v>
      </c>
      <c r="E8743" s="36" t="s">
        <v>16</v>
      </c>
      <c r="F8743" s="37">
        <v>100</v>
      </c>
      <c r="G8743" s="38">
        <v>-0.06</v>
      </c>
      <c r="H8743" s="34">
        <v>0.9792374262546325</v>
      </c>
      <c r="I8743" s="35">
        <v>-0.26902224542046954</v>
      </c>
      <c r="J8743" s="35">
        <v>11.28428752750785</v>
      </c>
      <c r="K8743" s="35">
        <v>4.9048701394918091</v>
      </c>
      <c r="L8743" s="35">
        <v>1.8929808901101748</v>
      </c>
      <c r="M8743" s="35">
        <v>-6.5366844698096765E-3</v>
      </c>
      <c r="N8743" s="35">
        <v>0</v>
      </c>
      <c r="O8743" s="35">
        <v>0</v>
      </c>
      <c r="P8743" s="36">
        <v>12</v>
      </c>
      <c r="Q8743" s="37">
        <v>86</v>
      </c>
      <c r="R8743" s="36">
        <v>10</v>
      </c>
      <c r="S8743" s="39">
        <f t="shared" si="305"/>
        <v>86</v>
      </c>
      <c r="T8743" s="34" t="s">
        <v>44</v>
      </c>
      <c r="U8743" s="12">
        <f>(alpha+(beta/(1+EXP((((-1)*ceta)+(delta*LN(speed)))+(epsilon*speed)))))</f>
        <v>0.2842889147080167</v>
      </c>
      <c r="V8743" s="8">
        <f t="shared" si="306"/>
        <v>86</v>
      </c>
    </row>
    <row r="8744" spans="1:22">
      <c r="A8744" s="34" t="s">
        <v>19</v>
      </c>
      <c r="B8744" s="34" t="s">
        <v>74</v>
      </c>
      <c r="C8744" s="5" t="s">
        <v>175</v>
      </c>
      <c r="D8744" s="35" t="s">
        <v>86</v>
      </c>
      <c r="E8744" s="36" t="s">
        <v>14</v>
      </c>
      <c r="F8744" s="37">
        <v>100</v>
      </c>
      <c r="G8744" s="38">
        <v>-0.06</v>
      </c>
      <c r="H8744" s="34">
        <v>0.9975410998350146</v>
      </c>
      <c r="I8744" s="35">
        <v>0.36063078204688542</v>
      </c>
      <c r="J8744" s="35">
        <v>7.1158353126651239E-2</v>
      </c>
      <c r="K8744" s="35">
        <v>0.70988661979383716</v>
      </c>
      <c r="L8744" s="35">
        <v>0</v>
      </c>
      <c r="M8744" s="35">
        <v>0</v>
      </c>
      <c r="N8744" s="35">
        <v>0</v>
      </c>
      <c r="O8744" s="35">
        <v>0</v>
      </c>
      <c r="P8744" s="36">
        <v>12</v>
      </c>
      <c r="Q8744" s="37">
        <v>86</v>
      </c>
      <c r="R8744" s="36">
        <v>2</v>
      </c>
      <c r="S8744" s="39">
        <f t="shared" si="305"/>
        <v>86</v>
      </c>
      <c r="T8744" s="34" t="s">
        <v>31</v>
      </c>
      <c r="U8744" s="12">
        <f>((alpha+(beta*speed))^((-1)/ceta))</f>
        <v>7.1900270454918563E-2</v>
      </c>
      <c r="V8744" s="8">
        <f t="shared" si="306"/>
        <v>86</v>
      </c>
    </row>
    <row r="8745" spans="1:22">
      <c r="A8745" s="34" t="s">
        <v>19</v>
      </c>
      <c r="B8745" s="34" t="s">
        <v>74</v>
      </c>
      <c r="C8745" s="5" t="s">
        <v>175</v>
      </c>
      <c r="D8745" s="35" t="s">
        <v>86</v>
      </c>
      <c r="E8745" s="36" t="s">
        <v>18</v>
      </c>
      <c r="F8745" s="37">
        <v>100</v>
      </c>
      <c r="G8745" s="38">
        <v>-0.06</v>
      </c>
      <c r="H8745" s="34">
        <v>0.97429658638568606</v>
      </c>
      <c r="I8745" s="35">
        <v>3.9087138805098594</v>
      </c>
      <c r="J8745" s="35">
        <v>-16.190151930508879</v>
      </c>
      <c r="K8745" s="35">
        <v>-1.6477513688006766</v>
      </c>
      <c r="L8745" s="35">
        <v>0</v>
      </c>
      <c r="M8745" s="35">
        <v>0</v>
      </c>
      <c r="N8745" s="35">
        <v>0</v>
      </c>
      <c r="O8745" s="35">
        <v>0</v>
      </c>
      <c r="P8745" s="36">
        <v>12</v>
      </c>
      <c r="Q8745" s="37">
        <v>86</v>
      </c>
      <c r="R8745" s="36">
        <v>13</v>
      </c>
      <c r="S8745" s="39">
        <f t="shared" si="305"/>
        <v>86</v>
      </c>
      <c r="T8745" s="34" t="s">
        <v>50</v>
      </c>
      <c r="U8745" s="12">
        <f>EXP((alpha+(beta/speed))+(ceta*LN(speed)))</f>
        <v>2.6804096341212707E-2</v>
      </c>
      <c r="V8745" s="8">
        <f t="shared" si="306"/>
        <v>86</v>
      </c>
    </row>
    <row r="8746" spans="1:22">
      <c r="A8746" s="34" t="s">
        <v>19</v>
      </c>
      <c r="B8746" s="34" t="s">
        <v>74</v>
      </c>
      <c r="C8746" s="5" t="s">
        <v>175</v>
      </c>
      <c r="D8746" s="35" t="s">
        <v>86</v>
      </c>
      <c r="E8746" s="36" t="s">
        <v>17</v>
      </c>
      <c r="F8746" s="37">
        <v>100</v>
      </c>
      <c r="G8746" s="38">
        <v>-0.06</v>
      </c>
      <c r="H8746" s="34">
        <v>0.97425659218064486</v>
      </c>
      <c r="I8746" s="35">
        <v>12.930080481969039</v>
      </c>
      <c r="J8746" s="35">
        <v>-21.691898486588599</v>
      </c>
      <c r="K8746" s="35">
        <v>-2.3893309177058786</v>
      </c>
      <c r="L8746" s="35">
        <v>0</v>
      </c>
      <c r="M8746" s="35">
        <v>0</v>
      </c>
      <c r="N8746" s="35">
        <v>0</v>
      </c>
      <c r="O8746" s="35">
        <v>0</v>
      </c>
      <c r="P8746" s="36">
        <v>12</v>
      </c>
      <c r="Q8746" s="37">
        <v>86</v>
      </c>
      <c r="R8746" s="36">
        <v>13</v>
      </c>
      <c r="S8746" s="39">
        <f t="shared" si="305"/>
        <v>86</v>
      </c>
      <c r="T8746" s="34" t="s">
        <v>50</v>
      </c>
      <c r="U8746" s="12">
        <f>EXP((alpha+(beta/speed))+(ceta*LN(speed)))</f>
        <v>7.6517883447958734</v>
      </c>
      <c r="V8746" s="8">
        <f t="shared" si="306"/>
        <v>86</v>
      </c>
    </row>
    <row r="8747" spans="1:22">
      <c r="A8747" s="34" t="s">
        <v>19</v>
      </c>
      <c r="B8747" s="34" t="s">
        <v>74</v>
      </c>
      <c r="C8747" s="5" t="s">
        <v>175</v>
      </c>
      <c r="D8747" s="35" t="s">
        <v>86</v>
      </c>
      <c r="E8747" s="36" t="s">
        <v>15</v>
      </c>
      <c r="F8747" s="37">
        <v>0</v>
      </c>
      <c r="G8747" s="38">
        <v>-0.04</v>
      </c>
      <c r="H8747" s="34">
        <v>0.98813696833684872</v>
      </c>
      <c r="I8747" s="35">
        <v>6.7607768167692743</v>
      </c>
      <c r="J8747" s="35">
        <v>-15.015712155654871</v>
      </c>
      <c r="K8747" s="35">
        <v>-1.914258814548057</v>
      </c>
      <c r="L8747" s="35">
        <v>0</v>
      </c>
      <c r="M8747" s="35">
        <v>0</v>
      </c>
      <c r="N8747" s="35">
        <v>0</v>
      </c>
      <c r="O8747" s="35">
        <v>0</v>
      </c>
      <c r="P8747" s="36">
        <v>12</v>
      </c>
      <c r="Q8747" s="37">
        <v>86</v>
      </c>
      <c r="R8747" s="36">
        <v>13</v>
      </c>
      <c r="S8747" s="39">
        <f t="shared" si="305"/>
        <v>86</v>
      </c>
      <c r="T8747" s="34" t="s">
        <v>50</v>
      </c>
      <c r="U8747" s="12">
        <f>EXP((alpha+(beta/speed))+(ceta*LN(speed)))</f>
        <v>0.14361803156094888</v>
      </c>
      <c r="V8747" s="8">
        <f t="shared" si="306"/>
        <v>86</v>
      </c>
    </row>
    <row r="8748" spans="1:22">
      <c r="A8748" s="34" t="s">
        <v>19</v>
      </c>
      <c r="B8748" s="34" t="s">
        <v>74</v>
      </c>
      <c r="C8748" s="5" t="s">
        <v>175</v>
      </c>
      <c r="D8748" s="35" t="s">
        <v>86</v>
      </c>
      <c r="E8748" s="36" t="s">
        <v>16</v>
      </c>
      <c r="F8748" s="37">
        <v>0</v>
      </c>
      <c r="G8748" s="38">
        <v>-0.04</v>
      </c>
      <c r="H8748" s="34">
        <v>0.98575081199923065</v>
      </c>
      <c r="I8748" s="35">
        <v>-1.1991118719930316</v>
      </c>
      <c r="J8748" s="35">
        <v>53.164578112180877</v>
      </c>
      <c r="K8748" s="35">
        <v>1.0815517241530002</v>
      </c>
      <c r="L8748" s="35">
        <v>1.0334636938336801</v>
      </c>
      <c r="M8748" s="35">
        <v>-1.0854248865946797E-4</v>
      </c>
      <c r="N8748" s="35">
        <v>0</v>
      </c>
      <c r="O8748" s="35">
        <v>0</v>
      </c>
      <c r="P8748" s="36">
        <v>12</v>
      </c>
      <c r="Q8748" s="37">
        <v>86</v>
      </c>
      <c r="R8748" s="36">
        <v>10</v>
      </c>
      <c r="S8748" s="39">
        <f t="shared" si="305"/>
        <v>86</v>
      </c>
      <c r="T8748" s="34" t="s">
        <v>44</v>
      </c>
      <c r="U8748" s="12">
        <f>(alpha+(beta/(1+EXP((((-1)*ceta)+(delta*LN(speed)))+(epsilon*speed)))))</f>
        <v>0.3404330416398007</v>
      </c>
      <c r="V8748" s="8">
        <f t="shared" si="306"/>
        <v>86</v>
      </c>
    </row>
    <row r="8749" spans="1:22">
      <c r="A8749" s="34" t="s">
        <v>19</v>
      </c>
      <c r="B8749" s="34" t="s">
        <v>74</v>
      </c>
      <c r="C8749" s="5" t="s">
        <v>175</v>
      </c>
      <c r="D8749" s="35" t="s">
        <v>86</v>
      </c>
      <c r="E8749" s="36" t="s">
        <v>14</v>
      </c>
      <c r="F8749" s="37">
        <v>0</v>
      </c>
      <c r="G8749" s="38">
        <v>-0.04</v>
      </c>
      <c r="H8749" s="34">
        <v>0.9965600399432023</v>
      </c>
      <c r="I8749" s="35">
        <v>10.000029893921761</v>
      </c>
      <c r="J8749" s="35">
        <v>0.9904522910248198</v>
      </c>
      <c r="K8749" s="35">
        <v>-0.90844037173592995</v>
      </c>
      <c r="L8749" s="35">
        <v>0</v>
      </c>
      <c r="M8749" s="35">
        <v>0</v>
      </c>
      <c r="N8749" s="35">
        <v>0</v>
      </c>
      <c r="O8749" s="35">
        <v>0</v>
      </c>
      <c r="P8749" s="36">
        <v>12</v>
      </c>
      <c r="Q8749" s="37">
        <v>86</v>
      </c>
      <c r="R8749" s="36">
        <v>0</v>
      </c>
      <c r="S8749" s="39">
        <f t="shared" si="305"/>
        <v>86</v>
      </c>
      <c r="T8749" s="34" t="s">
        <v>29</v>
      </c>
      <c r="U8749" s="12">
        <f>((alpha*(beta^speed))*(speed^ceta))</f>
        <v>7.6614512686760838E-2</v>
      </c>
      <c r="V8749" s="8">
        <f t="shared" si="306"/>
        <v>86</v>
      </c>
    </row>
    <row r="8750" spans="1:22">
      <c r="A8750" s="34" t="s">
        <v>19</v>
      </c>
      <c r="B8750" s="34" t="s">
        <v>74</v>
      </c>
      <c r="C8750" s="5" t="s">
        <v>175</v>
      </c>
      <c r="D8750" s="35" t="s">
        <v>86</v>
      </c>
      <c r="E8750" s="36" t="s">
        <v>18</v>
      </c>
      <c r="F8750" s="37">
        <v>0</v>
      </c>
      <c r="G8750" s="38">
        <v>-0.04</v>
      </c>
      <c r="H8750" s="34">
        <v>0.98722590507512353</v>
      </c>
      <c r="I8750" s="35">
        <v>2.4212614463681574</v>
      </c>
      <c r="J8750" s="35">
        <v>-8.6517004112560425</v>
      </c>
      <c r="K8750" s="35">
        <v>-1.3142013709134419</v>
      </c>
      <c r="L8750" s="35">
        <v>0</v>
      </c>
      <c r="M8750" s="35">
        <v>0</v>
      </c>
      <c r="N8750" s="35">
        <v>0</v>
      </c>
      <c r="O8750" s="35">
        <v>0</v>
      </c>
      <c r="P8750" s="36">
        <v>12</v>
      </c>
      <c r="Q8750" s="37">
        <v>86</v>
      </c>
      <c r="R8750" s="36">
        <v>13</v>
      </c>
      <c r="S8750" s="39">
        <f t="shared" si="305"/>
        <v>86</v>
      </c>
      <c r="T8750" s="34" t="s">
        <v>50</v>
      </c>
      <c r="U8750" s="12">
        <f>EXP((alpha+(beta/speed))+(ceta*LN(speed)))</f>
        <v>2.9209857400544392E-2</v>
      </c>
      <c r="V8750" s="8">
        <f t="shared" si="306"/>
        <v>86</v>
      </c>
    </row>
    <row r="8751" spans="1:22">
      <c r="A8751" s="34" t="s">
        <v>19</v>
      </c>
      <c r="B8751" s="34" t="s">
        <v>74</v>
      </c>
      <c r="C8751" s="5" t="s">
        <v>175</v>
      </c>
      <c r="D8751" s="35" t="s">
        <v>86</v>
      </c>
      <c r="E8751" s="36" t="s">
        <v>17</v>
      </c>
      <c r="F8751" s="37">
        <v>0</v>
      </c>
      <c r="G8751" s="38">
        <v>-0.04</v>
      </c>
      <c r="H8751" s="34">
        <v>0.98387888487158282</v>
      </c>
      <c r="I8751" s="35">
        <v>1429.2493390626364</v>
      </c>
      <c r="J8751" s="35">
        <v>0.97299779945599918</v>
      </c>
      <c r="K8751" s="35">
        <v>-0.57978211687824532</v>
      </c>
      <c r="L8751" s="35">
        <v>0</v>
      </c>
      <c r="M8751" s="35">
        <v>0</v>
      </c>
      <c r="N8751" s="35">
        <v>0</v>
      </c>
      <c r="O8751" s="35">
        <v>0</v>
      </c>
      <c r="P8751" s="36">
        <v>12</v>
      </c>
      <c r="Q8751" s="37">
        <v>86</v>
      </c>
      <c r="R8751" s="36">
        <v>0</v>
      </c>
      <c r="S8751" s="39">
        <f t="shared" si="305"/>
        <v>86</v>
      </c>
      <c r="T8751" s="34" t="s">
        <v>29</v>
      </c>
      <c r="U8751" s="12">
        <f>((alpha*(beta^speed))*(speed^ceta))</f>
        <v>10.259830509363749</v>
      </c>
      <c r="V8751" s="8">
        <f t="shared" si="306"/>
        <v>86</v>
      </c>
    </row>
    <row r="8752" spans="1:22">
      <c r="A8752" s="34" t="s">
        <v>19</v>
      </c>
      <c r="B8752" s="34" t="s">
        <v>74</v>
      </c>
      <c r="C8752" s="5" t="s">
        <v>175</v>
      </c>
      <c r="D8752" s="35" t="s">
        <v>86</v>
      </c>
      <c r="E8752" s="36" t="s">
        <v>15</v>
      </c>
      <c r="F8752" s="37">
        <v>50</v>
      </c>
      <c r="G8752" s="38">
        <v>-0.04</v>
      </c>
      <c r="H8752" s="34">
        <v>0.97555033265343927</v>
      </c>
      <c r="I8752" s="35">
        <v>8.1337634516511361</v>
      </c>
      <c r="J8752" s="35">
        <v>-22.905137347836387</v>
      </c>
      <c r="K8752" s="35">
        <v>-2.1994202020554861</v>
      </c>
      <c r="L8752" s="35">
        <v>0</v>
      </c>
      <c r="M8752" s="35">
        <v>0</v>
      </c>
      <c r="N8752" s="35">
        <v>0</v>
      </c>
      <c r="O8752" s="35">
        <v>0</v>
      </c>
      <c r="P8752" s="36">
        <v>12</v>
      </c>
      <c r="Q8752" s="37">
        <v>86</v>
      </c>
      <c r="R8752" s="36">
        <v>13</v>
      </c>
      <c r="S8752" s="39">
        <f t="shared" si="305"/>
        <v>86</v>
      </c>
      <c r="T8752" s="34" t="s">
        <v>50</v>
      </c>
      <c r="U8752" s="12">
        <f>EXP((alpha+(beta/speed))+(ceta*LN(speed)))</f>
        <v>0.14521254459074212</v>
      </c>
      <c r="V8752" s="8">
        <f t="shared" si="306"/>
        <v>86</v>
      </c>
    </row>
    <row r="8753" spans="1:22">
      <c r="A8753" s="34" t="s">
        <v>19</v>
      </c>
      <c r="B8753" s="34" t="s">
        <v>74</v>
      </c>
      <c r="C8753" s="5" t="s">
        <v>175</v>
      </c>
      <c r="D8753" s="35" t="s">
        <v>86</v>
      </c>
      <c r="E8753" s="36" t="s">
        <v>16</v>
      </c>
      <c r="F8753" s="37">
        <v>50</v>
      </c>
      <c r="G8753" s="38">
        <v>-0.04</v>
      </c>
      <c r="H8753" s="34">
        <v>0.97599545083879968</v>
      </c>
      <c r="I8753" s="35">
        <v>-1.2908343442852885</v>
      </c>
      <c r="J8753" s="35">
        <v>26.060738595614577</v>
      </c>
      <c r="K8753" s="35">
        <v>2.3513745588846482</v>
      </c>
      <c r="L8753" s="35">
        <v>1.1542354174696556</v>
      </c>
      <c r="M8753" s="35">
        <v>-7.7664680949104416E-4</v>
      </c>
      <c r="N8753" s="35">
        <v>0</v>
      </c>
      <c r="O8753" s="35">
        <v>0</v>
      </c>
      <c r="P8753" s="36">
        <v>12</v>
      </c>
      <c r="Q8753" s="37">
        <v>86</v>
      </c>
      <c r="R8753" s="36">
        <v>10</v>
      </c>
      <c r="S8753" s="39">
        <f t="shared" si="305"/>
        <v>86</v>
      </c>
      <c r="T8753" s="34" t="s">
        <v>44</v>
      </c>
      <c r="U8753" s="12">
        <f>(alpha+(beta/(1+EXP((((-1)*ceta)+(delta*LN(speed)))+(epsilon*speed)))))</f>
        <v>0.31498205302352944</v>
      </c>
      <c r="V8753" s="8">
        <f t="shared" si="306"/>
        <v>86</v>
      </c>
    </row>
    <row r="8754" spans="1:22">
      <c r="A8754" s="34" t="s">
        <v>19</v>
      </c>
      <c r="B8754" s="34" t="s">
        <v>74</v>
      </c>
      <c r="C8754" s="5" t="s">
        <v>175</v>
      </c>
      <c r="D8754" s="35" t="s">
        <v>86</v>
      </c>
      <c r="E8754" s="36" t="s">
        <v>14</v>
      </c>
      <c r="F8754" s="37">
        <v>50</v>
      </c>
      <c r="G8754" s="38">
        <v>-0.04</v>
      </c>
      <c r="H8754" s="34">
        <v>0.99681839551463514</v>
      </c>
      <c r="I8754" s="35">
        <v>9.9003620976587765</v>
      </c>
      <c r="J8754" s="35">
        <v>0.99080690696447604</v>
      </c>
      <c r="K8754" s="35">
        <v>-0.92423755148422271</v>
      </c>
      <c r="L8754" s="35">
        <v>0</v>
      </c>
      <c r="M8754" s="35">
        <v>0</v>
      </c>
      <c r="N8754" s="35">
        <v>0</v>
      </c>
      <c r="O8754" s="35">
        <v>0</v>
      </c>
      <c r="P8754" s="36">
        <v>12</v>
      </c>
      <c r="Q8754" s="37">
        <v>86</v>
      </c>
      <c r="R8754" s="36">
        <v>0</v>
      </c>
      <c r="S8754" s="39">
        <f t="shared" si="305"/>
        <v>86</v>
      </c>
      <c r="T8754" s="34" t="s">
        <v>29</v>
      </c>
      <c r="U8754" s="12">
        <f>((alpha*(beta^speed))*(speed^ceta))</f>
        <v>7.2907323044694022E-2</v>
      </c>
      <c r="V8754" s="8">
        <f t="shared" si="306"/>
        <v>86</v>
      </c>
    </row>
    <row r="8755" spans="1:22">
      <c r="A8755" s="34" t="s">
        <v>19</v>
      </c>
      <c r="B8755" s="34" t="s">
        <v>74</v>
      </c>
      <c r="C8755" s="5" t="s">
        <v>175</v>
      </c>
      <c r="D8755" s="35" t="s">
        <v>86</v>
      </c>
      <c r="E8755" s="36" t="s">
        <v>18</v>
      </c>
      <c r="F8755" s="37">
        <v>50</v>
      </c>
      <c r="G8755" s="38">
        <v>-0.04</v>
      </c>
      <c r="H8755" s="34">
        <v>0.97090486401017406</v>
      </c>
      <c r="I8755" s="35">
        <v>4.1388481561490416</v>
      </c>
      <c r="J8755" s="35">
        <v>-18.080024410220453</v>
      </c>
      <c r="K8755" s="35">
        <v>-1.6706146525877561</v>
      </c>
      <c r="L8755" s="35">
        <v>0</v>
      </c>
      <c r="M8755" s="35">
        <v>0</v>
      </c>
      <c r="N8755" s="35">
        <v>0</v>
      </c>
      <c r="O8755" s="35">
        <v>0</v>
      </c>
      <c r="P8755" s="36">
        <v>12</v>
      </c>
      <c r="Q8755" s="37">
        <v>86</v>
      </c>
      <c r="R8755" s="36">
        <v>13</v>
      </c>
      <c r="S8755" s="39">
        <f t="shared" si="305"/>
        <v>86</v>
      </c>
      <c r="T8755" s="34" t="s">
        <v>50</v>
      </c>
      <c r="U8755" s="12">
        <f>EXP((alpha+(beta/speed))+(ceta*LN(speed)))</f>
        <v>2.981085927448893E-2</v>
      </c>
      <c r="V8755" s="8">
        <f t="shared" si="306"/>
        <v>86</v>
      </c>
    </row>
    <row r="8756" spans="1:22">
      <c r="A8756" s="34" t="s">
        <v>19</v>
      </c>
      <c r="B8756" s="34" t="s">
        <v>74</v>
      </c>
      <c r="C8756" s="5" t="s">
        <v>175</v>
      </c>
      <c r="D8756" s="35" t="s">
        <v>86</v>
      </c>
      <c r="E8756" s="36" t="s">
        <v>17</v>
      </c>
      <c r="F8756" s="37">
        <v>50</v>
      </c>
      <c r="G8756" s="38">
        <v>-0.04</v>
      </c>
      <c r="H8756" s="34">
        <v>0.97379945154986447</v>
      </c>
      <c r="I8756" s="35">
        <v>961.88098537699534</v>
      </c>
      <c r="J8756" s="35">
        <v>0.96701893743808753</v>
      </c>
      <c r="K8756" s="35">
        <v>-0.38236055938299496</v>
      </c>
      <c r="L8756" s="35">
        <v>0</v>
      </c>
      <c r="M8756" s="35">
        <v>0</v>
      </c>
      <c r="N8756" s="35">
        <v>0</v>
      </c>
      <c r="O8756" s="35">
        <v>0</v>
      </c>
      <c r="P8756" s="36">
        <v>12</v>
      </c>
      <c r="Q8756" s="37">
        <v>86</v>
      </c>
      <c r="R8756" s="36">
        <v>0</v>
      </c>
      <c r="S8756" s="39">
        <f t="shared" si="305"/>
        <v>86</v>
      </c>
      <c r="T8756" s="34" t="s">
        <v>29</v>
      </c>
      <c r="U8756" s="12">
        <f>((alpha*(beta^speed))*(speed^ceta))</f>
        <v>9.7915992782506738</v>
      </c>
      <c r="V8756" s="8">
        <f t="shared" si="306"/>
        <v>86</v>
      </c>
    </row>
    <row r="8757" spans="1:22">
      <c r="A8757" s="34" t="s">
        <v>19</v>
      </c>
      <c r="B8757" s="34" t="s">
        <v>74</v>
      </c>
      <c r="C8757" s="5" t="s">
        <v>175</v>
      </c>
      <c r="D8757" s="35" t="s">
        <v>86</v>
      </c>
      <c r="E8757" s="36" t="s">
        <v>15</v>
      </c>
      <c r="F8757" s="37">
        <v>100</v>
      </c>
      <c r="G8757" s="38">
        <v>-0.04</v>
      </c>
      <c r="H8757" s="34">
        <v>0.96595657465023088</v>
      </c>
      <c r="I8757" s="35">
        <v>9.1030147733472457</v>
      </c>
      <c r="J8757" s="35">
        <v>-27.510992874619657</v>
      </c>
      <c r="K8757" s="35">
        <v>-2.394750074052582</v>
      </c>
      <c r="L8757" s="35">
        <v>0</v>
      </c>
      <c r="M8757" s="35">
        <v>0</v>
      </c>
      <c r="N8757" s="35">
        <v>0</v>
      </c>
      <c r="O8757" s="35">
        <v>0</v>
      </c>
      <c r="P8757" s="36">
        <v>12</v>
      </c>
      <c r="Q8757" s="37">
        <v>86</v>
      </c>
      <c r="R8757" s="36">
        <v>13</v>
      </c>
      <c r="S8757" s="39">
        <f t="shared" si="305"/>
        <v>86</v>
      </c>
      <c r="T8757" s="34" t="s">
        <v>50</v>
      </c>
      <c r="U8757" s="12">
        <f>EXP((alpha+(beta/speed))+(ceta*LN(speed)))</f>
        <v>0.15199175391058869</v>
      </c>
      <c r="V8757" s="8">
        <f t="shared" si="306"/>
        <v>86</v>
      </c>
    </row>
    <row r="8758" spans="1:22">
      <c r="A8758" s="34" t="s">
        <v>19</v>
      </c>
      <c r="B8758" s="34" t="s">
        <v>74</v>
      </c>
      <c r="C8758" s="5" t="s">
        <v>175</v>
      </c>
      <c r="D8758" s="35" t="s">
        <v>86</v>
      </c>
      <c r="E8758" s="36" t="s">
        <v>16</v>
      </c>
      <c r="F8758" s="37">
        <v>100</v>
      </c>
      <c r="G8758" s="38">
        <v>-0.04</v>
      </c>
      <c r="H8758" s="34">
        <v>0.96678533833272717</v>
      </c>
      <c r="I8758" s="35">
        <v>-1.3250794756613944</v>
      </c>
      <c r="J8758" s="35">
        <v>19.000111324817635</v>
      </c>
      <c r="K8758" s="35">
        <v>3.3246741501854551</v>
      </c>
      <c r="L8758" s="35">
        <v>1.3099465865609472</v>
      </c>
      <c r="M8758" s="35">
        <v>-1.780440997871549E-3</v>
      </c>
      <c r="N8758" s="35">
        <v>0</v>
      </c>
      <c r="O8758" s="35">
        <v>0</v>
      </c>
      <c r="P8758" s="36">
        <v>12</v>
      </c>
      <c r="Q8758" s="37">
        <v>86</v>
      </c>
      <c r="R8758" s="36">
        <v>10</v>
      </c>
      <c r="S8758" s="39">
        <f t="shared" si="305"/>
        <v>86</v>
      </c>
      <c r="T8758" s="34" t="s">
        <v>44</v>
      </c>
      <c r="U8758" s="12">
        <f>(alpha+(beta/(1+EXP((((-1)*ceta)+(delta*LN(speed)))+(epsilon*speed)))))</f>
        <v>0.31839112205769848</v>
      </c>
      <c r="V8758" s="8">
        <f t="shared" si="306"/>
        <v>86</v>
      </c>
    </row>
    <row r="8759" spans="1:22">
      <c r="A8759" s="34" t="s">
        <v>19</v>
      </c>
      <c r="B8759" s="34" t="s">
        <v>74</v>
      </c>
      <c r="C8759" s="5" t="s">
        <v>175</v>
      </c>
      <c r="D8759" s="35" t="s">
        <v>86</v>
      </c>
      <c r="E8759" s="36" t="s">
        <v>14</v>
      </c>
      <c r="F8759" s="37">
        <v>100</v>
      </c>
      <c r="G8759" s="38">
        <v>-0.04</v>
      </c>
      <c r="H8759" s="34">
        <v>0.9967447227237336</v>
      </c>
      <c r="I8759" s="35">
        <v>9.9452958066241521</v>
      </c>
      <c r="J8759" s="35">
        <v>0.99150031632927837</v>
      </c>
      <c r="K8759" s="35">
        <v>-0.94073277088650531</v>
      </c>
      <c r="L8759" s="35">
        <v>0</v>
      </c>
      <c r="M8759" s="35">
        <v>0</v>
      </c>
      <c r="N8759" s="35">
        <v>0</v>
      </c>
      <c r="O8759" s="35">
        <v>0</v>
      </c>
      <c r="P8759" s="36">
        <v>12</v>
      </c>
      <c r="Q8759" s="37">
        <v>86</v>
      </c>
      <c r="R8759" s="36">
        <v>0</v>
      </c>
      <c r="S8759" s="39">
        <f t="shared" si="305"/>
        <v>86</v>
      </c>
      <c r="T8759" s="34" t="s">
        <v>29</v>
      </c>
      <c r="U8759" s="12">
        <f>((alpha*(beta^speed))*(speed^ceta))</f>
        <v>7.2269878942595733E-2</v>
      </c>
      <c r="V8759" s="8">
        <f t="shared" si="306"/>
        <v>86</v>
      </c>
    </row>
    <row r="8760" spans="1:22">
      <c r="A8760" s="34" t="s">
        <v>19</v>
      </c>
      <c r="B8760" s="34" t="s">
        <v>74</v>
      </c>
      <c r="C8760" s="5" t="s">
        <v>175</v>
      </c>
      <c r="D8760" s="35" t="s">
        <v>86</v>
      </c>
      <c r="E8760" s="36" t="s">
        <v>18</v>
      </c>
      <c r="F8760" s="37">
        <v>100</v>
      </c>
      <c r="G8760" s="38">
        <v>-0.04</v>
      </c>
      <c r="H8760" s="34">
        <v>0.96046777026715924</v>
      </c>
      <c r="I8760" s="35">
        <v>5.4036083302651212</v>
      </c>
      <c r="J8760" s="35">
        <v>-23.516715838223334</v>
      </c>
      <c r="K8760" s="35">
        <v>-1.9391009128593231</v>
      </c>
      <c r="L8760" s="35">
        <v>0</v>
      </c>
      <c r="M8760" s="35">
        <v>0</v>
      </c>
      <c r="N8760" s="35">
        <v>0</v>
      </c>
      <c r="O8760" s="35">
        <v>0</v>
      </c>
      <c r="P8760" s="36">
        <v>12</v>
      </c>
      <c r="Q8760" s="37">
        <v>86</v>
      </c>
      <c r="R8760" s="36">
        <v>13</v>
      </c>
      <c r="S8760" s="39">
        <f t="shared" si="305"/>
        <v>86</v>
      </c>
      <c r="T8760" s="34" t="s">
        <v>50</v>
      </c>
      <c r="U8760" s="12">
        <f>EXP((alpha+(beta/speed))+(ceta*LN(speed)))</f>
        <v>2.9978621672697749E-2</v>
      </c>
      <c r="V8760" s="8">
        <f t="shared" si="306"/>
        <v>86</v>
      </c>
    </row>
    <row r="8761" spans="1:22">
      <c r="A8761" s="34" t="s">
        <v>19</v>
      </c>
      <c r="B8761" s="34" t="s">
        <v>74</v>
      </c>
      <c r="C8761" s="5" t="s">
        <v>175</v>
      </c>
      <c r="D8761" s="35" t="s">
        <v>86</v>
      </c>
      <c r="E8761" s="36" t="s">
        <v>17</v>
      </c>
      <c r="F8761" s="37">
        <v>100</v>
      </c>
      <c r="G8761" s="38">
        <v>-0.04</v>
      </c>
      <c r="H8761" s="34">
        <v>0.96252701504346994</v>
      </c>
      <c r="I8761" s="35">
        <v>720.03019393212639</v>
      </c>
      <c r="J8761" s="35">
        <v>0.96295165194614352</v>
      </c>
      <c r="K8761" s="35">
        <v>-0.2306783391975778</v>
      </c>
      <c r="L8761" s="35">
        <v>0</v>
      </c>
      <c r="M8761" s="35">
        <v>0</v>
      </c>
      <c r="N8761" s="35">
        <v>0</v>
      </c>
      <c r="O8761" s="35">
        <v>0</v>
      </c>
      <c r="P8761" s="36">
        <v>12</v>
      </c>
      <c r="Q8761" s="37">
        <v>86</v>
      </c>
      <c r="R8761" s="36">
        <v>0</v>
      </c>
      <c r="S8761" s="39">
        <f t="shared" si="305"/>
        <v>86</v>
      </c>
      <c r="T8761" s="34" t="s">
        <v>29</v>
      </c>
      <c r="U8761" s="12">
        <f>((alpha*(beta^speed))*(speed^ceta))</f>
        <v>10.025113926538284</v>
      </c>
      <c r="V8761" s="8">
        <f t="shared" si="306"/>
        <v>86</v>
      </c>
    </row>
    <row r="8762" spans="1:22">
      <c r="A8762" s="34" t="s">
        <v>19</v>
      </c>
      <c r="B8762" s="34" t="s">
        <v>74</v>
      </c>
      <c r="C8762" s="5" t="s">
        <v>175</v>
      </c>
      <c r="D8762" s="35" t="s">
        <v>86</v>
      </c>
      <c r="E8762" s="36" t="s">
        <v>15</v>
      </c>
      <c r="F8762" s="37">
        <v>0</v>
      </c>
      <c r="G8762" s="38">
        <v>-0.02</v>
      </c>
      <c r="H8762" s="34">
        <v>0.98393307314254685</v>
      </c>
      <c r="I8762" s="35">
        <v>0.4765745385246587</v>
      </c>
      <c r="J8762" s="35">
        <v>14.836953651655776</v>
      </c>
      <c r="K8762" s="35">
        <v>-0.67487440614481464</v>
      </c>
      <c r="L8762" s="35">
        <v>0.17254140558812633</v>
      </c>
      <c r="M8762" s="35">
        <v>6.4428143316632755E-2</v>
      </c>
      <c r="N8762" s="35">
        <v>0</v>
      </c>
      <c r="O8762" s="35">
        <v>0</v>
      </c>
      <c r="P8762" s="36">
        <v>12</v>
      </c>
      <c r="Q8762" s="37">
        <v>86</v>
      </c>
      <c r="R8762" s="36">
        <v>10</v>
      </c>
      <c r="S8762" s="39">
        <f t="shared" si="305"/>
        <v>86</v>
      </c>
      <c r="T8762" s="34" t="s">
        <v>44</v>
      </c>
      <c r="U8762" s="12">
        <f>(alpha+(beta/(1+EXP((((-1)*ceta)+(delta*LN(speed)))+(epsilon*speed)))))</f>
        <v>0.49030609005087755</v>
      </c>
      <c r="V8762" s="8">
        <f t="shared" si="306"/>
        <v>86</v>
      </c>
    </row>
    <row r="8763" spans="1:22">
      <c r="A8763" s="34" t="s">
        <v>19</v>
      </c>
      <c r="B8763" s="34" t="s">
        <v>74</v>
      </c>
      <c r="C8763" s="5" t="s">
        <v>175</v>
      </c>
      <c r="D8763" s="35" t="s">
        <v>86</v>
      </c>
      <c r="E8763" s="36" t="s">
        <v>16</v>
      </c>
      <c r="F8763" s="37">
        <v>0</v>
      </c>
      <c r="G8763" s="38">
        <v>-0.02</v>
      </c>
      <c r="H8763" s="34">
        <v>0.98353605036718528</v>
      </c>
      <c r="I8763" s="35">
        <v>-0.84872589163586321</v>
      </c>
      <c r="J8763" s="35">
        <v>116.08450452913266</v>
      </c>
      <c r="K8763" s="35">
        <v>-3.3356092860368072E-2</v>
      </c>
      <c r="L8763" s="35">
        <v>0.84594460361196622</v>
      </c>
      <c r="M8763" s="35">
        <v>7.5712762322984492E-4</v>
      </c>
      <c r="N8763" s="35">
        <v>0</v>
      </c>
      <c r="O8763" s="35">
        <v>0</v>
      </c>
      <c r="P8763" s="36">
        <v>12</v>
      </c>
      <c r="Q8763" s="37">
        <v>86</v>
      </c>
      <c r="R8763" s="36">
        <v>10</v>
      </c>
      <c r="S8763" s="39">
        <f t="shared" si="305"/>
        <v>86</v>
      </c>
      <c r="T8763" s="34" t="s">
        <v>44</v>
      </c>
      <c r="U8763" s="12">
        <f>(alpha+(beta/(1+EXP((((-1)*ceta)+(delta*LN(speed)))+(epsilon*speed)))))</f>
        <v>1.5310466018929869</v>
      </c>
      <c r="V8763" s="8">
        <f t="shared" si="306"/>
        <v>86</v>
      </c>
    </row>
    <row r="8764" spans="1:22">
      <c r="A8764" s="34" t="s">
        <v>19</v>
      </c>
      <c r="B8764" s="34" t="s">
        <v>74</v>
      </c>
      <c r="C8764" s="5" t="s">
        <v>175</v>
      </c>
      <c r="D8764" s="35" t="s">
        <v>86</v>
      </c>
      <c r="E8764" s="36" t="s">
        <v>14</v>
      </c>
      <c r="F8764" s="37">
        <v>0</v>
      </c>
      <c r="G8764" s="38">
        <v>-0.02</v>
      </c>
      <c r="H8764" s="34">
        <v>0.99702086635160958</v>
      </c>
      <c r="I8764" s="35">
        <v>14.023038182155311</v>
      </c>
      <c r="J8764" s="35">
        <v>1.0012333228852772</v>
      </c>
      <c r="K8764" s="35">
        <v>-1.0471969771462424</v>
      </c>
      <c r="L8764" s="35">
        <v>0</v>
      </c>
      <c r="M8764" s="35">
        <v>0</v>
      </c>
      <c r="N8764" s="35">
        <v>0</v>
      </c>
      <c r="O8764" s="35">
        <v>0</v>
      </c>
      <c r="P8764" s="36">
        <v>12</v>
      </c>
      <c r="Q8764" s="37">
        <v>86</v>
      </c>
      <c r="R8764" s="36">
        <v>0</v>
      </c>
      <c r="S8764" s="39">
        <f t="shared" si="305"/>
        <v>86</v>
      </c>
      <c r="T8764" s="34" t="s">
        <v>29</v>
      </c>
      <c r="U8764" s="12">
        <f>((alpha*(beta^speed))*(speed^ceta))</f>
        <v>0.14691853242224157</v>
      </c>
      <c r="V8764" s="8">
        <f t="shared" si="306"/>
        <v>86</v>
      </c>
    </row>
    <row r="8765" spans="1:22">
      <c r="A8765" s="34" t="s">
        <v>19</v>
      </c>
      <c r="B8765" s="34" t="s">
        <v>74</v>
      </c>
      <c r="C8765" s="5" t="s">
        <v>175</v>
      </c>
      <c r="D8765" s="35" t="s">
        <v>86</v>
      </c>
      <c r="E8765" s="36" t="s">
        <v>18</v>
      </c>
      <c r="F8765" s="37">
        <v>0</v>
      </c>
      <c r="G8765" s="38">
        <v>-0.02</v>
      </c>
      <c r="H8765" s="34">
        <v>0.97666333525913174</v>
      </c>
      <c r="I8765" s="35">
        <v>-8.1272170762387983E-7</v>
      </c>
      <c r="J8765" s="35">
        <v>1.6732853511208003E-4</v>
      </c>
      <c r="K8765" s="35">
        <v>-1.1805105437458267E-2</v>
      </c>
      <c r="L8765" s="35">
        <v>0.34174596990934375</v>
      </c>
      <c r="M8765" s="35">
        <v>0</v>
      </c>
      <c r="N8765" s="35">
        <v>0</v>
      </c>
      <c r="O8765" s="35">
        <v>0</v>
      </c>
      <c r="P8765" s="36">
        <v>12</v>
      </c>
      <c r="Q8765" s="37">
        <v>86</v>
      </c>
      <c r="R8765" s="36">
        <v>14</v>
      </c>
      <c r="S8765" s="39">
        <f t="shared" si="305"/>
        <v>86</v>
      </c>
      <c r="T8765" s="34" t="s">
        <v>51</v>
      </c>
      <c r="U8765" s="12">
        <f>(((alpha*(speed^3))+(beta*(speed^2))+(ceta*speed))+delta)</f>
        <v>4.7132229512462265E-2</v>
      </c>
      <c r="V8765" s="8">
        <f t="shared" si="306"/>
        <v>86</v>
      </c>
    </row>
    <row r="8766" spans="1:22">
      <c r="A8766" s="34" t="s">
        <v>19</v>
      </c>
      <c r="B8766" s="34" t="s">
        <v>74</v>
      </c>
      <c r="C8766" s="5" t="s">
        <v>175</v>
      </c>
      <c r="D8766" s="35" t="s">
        <v>86</v>
      </c>
      <c r="E8766" s="36" t="s">
        <v>17</v>
      </c>
      <c r="F8766" s="37">
        <v>0</v>
      </c>
      <c r="G8766" s="38">
        <v>-0.02</v>
      </c>
      <c r="H8766" s="34">
        <v>0.98274937226917269</v>
      </c>
      <c r="I8766" s="35">
        <v>9.2874525413786131</v>
      </c>
      <c r="J8766" s="35">
        <v>-5.8764032213408814</v>
      </c>
      <c r="K8766" s="35">
        <v>-1.2224268314094091</v>
      </c>
      <c r="L8766" s="35">
        <v>0</v>
      </c>
      <c r="M8766" s="35">
        <v>0</v>
      </c>
      <c r="N8766" s="35">
        <v>0</v>
      </c>
      <c r="O8766" s="35">
        <v>0</v>
      </c>
      <c r="P8766" s="36">
        <v>12</v>
      </c>
      <c r="Q8766" s="37">
        <v>86</v>
      </c>
      <c r="R8766" s="36">
        <v>13</v>
      </c>
      <c r="S8766" s="39">
        <f t="shared" si="305"/>
        <v>86</v>
      </c>
      <c r="T8766" s="34" t="s">
        <v>50</v>
      </c>
      <c r="U8766" s="12">
        <f>EXP((alpha+(beta/speed))+(ceta*LN(speed)))</f>
        <v>43.554308035709823</v>
      </c>
      <c r="V8766" s="8">
        <f t="shared" si="306"/>
        <v>86</v>
      </c>
    </row>
    <row r="8767" spans="1:22">
      <c r="A8767" s="34" t="s">
        <v>19</v>
      </c>
      <c r="B8767" s="34" t="s">
        <v>74</v>
      </c>
      <c r="C8767" s="5" t="s">
        <v>175</v>
      </c>
      <c r="D8767" s="35" t="s">
        <v>86</v>
      </c>
      <c r="E8767" s="36" t="s">
        <v>15</v>
      </c>
      <c r="F8767" s="37">
        <v>50</v>
      </c>
      <c r="G8767" s="38">
        <v>-0.02</v>
      </c>
      <c r="H8767" s="34">
        <v>0.96045390698413502</v>
      </c>
      <c r="I8767" s="35">
        <v>-9.7128922686053432E-6</v>
      </c>
      <c r="J8767" s="35">
        <v>2.0207809760614532E-3</v>
      </c>
      <c r="K8767" s="35">
        <v>-0.1445722636625876</v>
      </c>
      <c r="L8767" s="35">
        <v>4.106430939482089</v>
      </c>
      <c r="M8767" s="35">
        <v>0</v>
      </c>
      <c r="N8767" s="35">
        <v>0</v>
      </c>
      <c r="O8767" s="35">
        <v>0</v>
      </c>
      <c r="P8767" s="36">
        <v>12</v>
      </c>
      <c r="Q8767" s="37">
        <v>86</v>
      </c>
      <c r="R8767" s="36">
        <v>14</v>
      </c>
      <c r="S8767" s="39">
        <f t="shared" si="305"/>
        <v>86</v>
      </c>
      <c r="T8767" s="34" t="s">
        <v>51</v>
      </c>
      <c r="U8767" s="12">
        <f>(((alpha*(speed^3))+(beta*(speed^2))+(ceta*speed))+delta)</f>
        <v>0.44096895865002228</v>
      </c>
      <c r="V8767" s="8">
        <f t="shared" si="306"/>
        <v>86</v>
      </c>
    </row>
    <row r="8768" spans="1:22">
      <c r="A8768" s="34" t="s">
        <v>19</v>
      </c>
      <c r="B8768" s="34" t="s">
        <v>74</v>
      </c>
      <c r="C8768" s="5" t="s">
        <v>175</v>
      </c>
      <c r="D8768" s="35" t="s">
        <v>86</v>
      </c>
      <c r="E8768" s="36" t="s">
        <v>16</v>
      </c>
      <c r="F8768" s="37">
        <v>50</v>
      </c>
      <c r="G8768" s="38">
        <v>-0.02</v>
      </c>
      <c r="H8768" s="34">
        <v>0.97113842746742474</v>
      </c>
      <c r="I8768" s="35">
        <v>-4.3464698336447691</v>
      </c>
      <c r="J8768" s="35">
        <v>126.72797181066463</v>
      </c>
      <c r="K8768" s="35">
        <v>-0.50788148157028501</v>
      </c>
      <c r="L8768" s="35">
        <v>0.55364614748724983</v>
      </c>
      <c r="M8768" s="35">
        <v>1.6892576748850389E-3</v>
      </c>
      <c r="N8768" s="35">
        <v>0</v>
      </c>
      <c r="O8768" s="35">
        <v>0</v>
      </c>
      <c r="P8768" s="36">
        <v>12</v>
      </c>
      <c r="Q8768" s="37">
        <v>86</v>
      </c>
      <c r="R8768" s="36">
        <v>10</v>
      </c>
      <c r="S8768" s="39">
        <f t="shared" si="305"/>
        <v>86</v>
      </c>
      <c r="T8768" s="34" t="s">
        <v>44</v>
      </c>
      <c r="U8768" s="12">
        <f>(alpha+(beta/(1+EXP((((-1)*ceta)+(delta*LN(speed)))+(epsilon*speed)))))</f>
        <v>1.0164732588050889</v>
      </c>
      <c r="V8768" s="8">
        <f t="shared" si="306"/>
        <v>86</v>
      </c>
    </row>
    <row r="8769" spans="1:22">
      <c r="A8769" s="34" t="s">
        <v>19</v>
      </c>
      <c r="B8769" s="34" t="s">
        <v>74</v>
      </c>
      <c r="C8769" s="5" t="s">
        <v>175</v>
      </c>
      <c r="D8769" s="35" t="s">
        <v>86</v>
      </c>
      <c r="E8769" s="36" t="s">
        <v>14</v>
      </c>
      <c r="F8769" s="37">
        <v>50</v>
      </c>
      <c r="G8769" s="38">
        <v>-0.02</v>
      </c>
      <c r="H8769" s="34">
        <v>0.9969817106476907</v>
      </c>
      <c r="I8769" s="35">
        <v>11.593101901823092</v>
      </c>
      <c r="J8769" s="35">
        <v>0.99518936692561288</v>
      </c>
      <c r="K8769" s="35">
        <v>-0.95786212969691364</v>
      </c>
      <c r="L8769" s="35">
        <v>0</v>
      </c>
      <c r="M8769" s="35">
        <v>0</v>
      </c>
      <c r="N8769" s="35">
        <v>0</v>
      </c>
      <c r="O8769" s="35">
        <v>0</v>
      </c>
      <c r="P8769" s="36">
        <v>12</v>
      </c>
      <c r="Q8769" s="37">
        <v>86</v>
      </c>
      <c r="R8769" s="36">
        <v>0</v>
      </c>
      <c r="S8769" s="39">
        <f t="shared" si="305"/>
        <v>86</v>
      </c>
      <c r="T8769" s="34" t="s">
        <v>29</v>
      </c>
      <c r="U8769" s="12">
        <f>((alpha*(beta^speed))*(speed^ceta))</f>
        <v>0.10742599451788172</v>
      </c>
      <c r="V8769" s="8">
        <f t="shared" si="306"/>
        <v>86</v>
      </c>
    </row>
    <row r="8770" spans="1:22">
      <c r="A8770" s="34" t="s">
        <v>19</v>
      </c>
      <c r="B8770" s="34" t="s">
        <v>74</v>
      </c>
      <c r="C8770" s="5" t="s">
        <v>175</v>
      </c>
      <c r="D8770" s="35" t="s">
        <v>86</v>
      </c>
      <c r="E8770" s="36" t="s">
        <v>18</v>
      </c>
      <c r="F8770" s="37">
        <v>50</v>
      </c>
      <c r="G8770" s="38">
        <v>-0.02</v>
      </c>
      <c r="H8770" s="34">
        <v>0.94221492415650021</v>
      </c>
      <c r="I8770" s="35">
        <v>-5.8210264727152739E-7</v>
      </c>
      <c r="J8770" s="35">
        <v>1.3639053869750442E-4</v>
      </c>
      <c r="K8770" s="35">
        <v>-1.1158493777283326E-2</v>
      </c>
      <c r="L8770" s="35">
        <v>0.3808431832124744</v>
      </c>
      <c r="M8770" s="35">
        <v>0</v>
      </c>
      <c r="N8770" s="35">
        <v>0</v>
      </c>
      <c r="O8770" s="35">
        <v>0</v>
      </c>
      <c r="P8770" s="36">
        <v>12</v>
      </c>
      <c r="Q8770" s="37">
        <v>86</v>
      </c>
      <c r="R8770" s="36">
        <v>14</v>
      </c>
      <c r="S8770" s="39">
        <f t="shared" ref="S8770:S8833" si="307">V8770</f>
        <v>86</v>
      </c>
      <c r="T8770" s="34" t="s">
        <v>51</v>
      </c>
      <c r="U8770" s="12">
        <f>(((alpha*(speed^3))+(beta*(speed^2))+(ceta*speed))+delta)</f>
        <v>5.9707261159912373E-2</v>
      </c>
      <c r="V8770" s="8">
        <f t="shared" ref="V8770:V8833" si="308">IF($V$1&lt;P8770,P8770,IF($V$1&gt;Q8770,Q8770,$V$1))</f>
        <v>86</v>
      </c>
    </row>
    <row r="8771" spans="1:22">
      <c r="A8771" s="34" t="s">
        <v>19</v>
      </c>
      <c r="B8771" s="34" t="s">
        <v>74</v>
      </c>
      <c r="C8771" s="5" t="s">
        <v>175</v>
      </c>
      <c r="D8771" s="35" t="s">
        <v>86</v>
      </c>
      <c r="E8771" s="36" t="s">
        <v>17</v>
      </c>
      <c r="F8771" s="37">
        <v>50</v>
      </c>
      <c r="G8771" s="38">
        <v>-0.02</v>
      </c>
      <c r="H8771" s="34">
        <v>0.96951363760919684</v>
      </c>
      <c r="I8771" s="35">
        <v>-1.7613332990236213E-3</v>
      </c>
      <c r="J8771" s="35">
        <v>0.3253641532207826</v>
      </c>
      <c r="K8771" s="35">
        <v>-21.253690935468896</v>
      </c>
      <c r="L8771" s="35">
        <v>557.99399883082845</v>
      </c>
      <c r="M8771" s="35">
        <v>0</v>
      </c>
      <c r="N8771" s="35">
        <v>0</v>
      </c>
      <c r="O8771" s="35">
        <v>0</v>
      </c>
      <c r="P8771" s="36">
        <v>12</v>
      </c>
      <c r="Q8771" s="37">
        <v>86</v>
      </c>
      <c r="R8771" s="36">
        <v>14</v>
      </c>
      <c r="S8771" s="39">
        <f t="shared" si="307"/>
        <v>86</v>
      </c>
      <c r="T8771" s="34" t="s">
        <v>51</v>
      </c>
      <c r="U8771" s="12">
        <f>(((alpha*(speed^3))+(beta*(speed^2))+(ceta*speed))+delta)</f>
        <v>16.26324275764307</v>
      </c>
      <c r="V8771" s="8">
        <f t="shared" si="308"/>
        <v>86</v>
      </c>
    </row>
    <row r="8772" spans="1:22">
      <c r="A8772" s="34" t="s">
        <v>19</v>
      </c>
      <c r="B8772" s="34" t="s">
        <v>74</v>
      </c>
      <c r="C8772" s="5" t="s">
        <v>175</v>
      </c>
      <c r="D8772" s="35" t="s">
        <v>86</v>
      </c>
      <c r="E8772" s="36" t="s">
        <v>15</v>
      </c>
      <c r="F8772" s="37">
        <v>100</v>
      </c>
      <c r="G8772" s="38">
        <v>-0.02</v>
      </c>
      <c r="H8772" s="34">
        <v>0.94949693690370851</v>
      </c>
      <c r="I8772" s="35">
        <v>0.56795280632743905</v>
      </c>
      <c r="J8772" s="35">
        <v>3.3700045922539048</v>
      </c>
      <c r="K8772" s="35">
        <v>2.3538312263682748</v>
      </c>
      <c r="L8772" s="35">
        <v>6.5195694451868319E-2</v>
      </c>
      <c r="M8772" s="35">
        <v>9.4641273055534519E-2</v>
      </c>
      <c r="N8772" s="35">
        <v>0</v>
      </c>
      <c r="O8772" s="35">
        <v>0</v>
      </c>
      <c r="P8772" s="36">
        <v>12</v>
      </c>
      <c r="Q8772" s="37">
        <v>86</v>
      </c>
      <c r="R8772" s="36">
        <v>10</v>
      </c>
      <c r="S8772" s="39">
        <f t="shared" si="307"/>
        <v>86</v>
      </c>
      <c r="T8772" s="34" t="s">
        <v>44</v>
      </c>
      <c r="U8772" s="12">
        <f>(alpha+(beta/(1+EXP((((-1)*ceta)+(delta*LN(speed)))+(epsilon*speed)))))</f>
        <v>0.57567927184192014</v>
      </c>
      <c r="V8772" s="8">
        <f t="shared" si="308"/>
        <v>86</v>
      </c>
    </row>
    <row r="8773" spans="1:22">
      <c r="A8773" s="34" t="s">
        <v>19</v>
      </c>
      <c r="B8773" s="34" t="s">
        <v>74</v>
      </c>
      <c r="C8773" s="5" t="s">
        <v>175</v>
      </c>
      <c r="D8773" s="35" t="s">
        <v>86</v>
      </c>
      <c r="E8773" s="36" t="s">
        <v>16</v>
      </c>
      <c r="F8773" s="37">
        <v>100</v>
      </c>
      <c r="G8773" s="38">
        <v>-0.02</v>
      </c>
      <c r="H8773" s="34">
        <v>0.96225019824617919</v>
      </c>
      <c r="I8773" s="35">
        <v>-5.9899734534669922E-5</v>
      </c>
      <c r="J8773" s="35">
        <v>1.0983247916535077E-2</v>
      </c>
      <c r="K8773" s="35">
        <v>-0.734495970484074</v>
      </c>
      <c r="L8773" s="35">
        <v>20.25729777482028</v>
      </c>
      <c r="M8773" s="35">
        <v>0</v>
      </c>
      <c r="N8773" s="35">
        <v>0</v>
      </c>
      <c r="O8773" s="35">
        <v>0</v>
      </c>
      <c r="P8773" s="36">
        <v>12</v>
      </c>
      <c r="Q8773" s="37">
        <v>86</v>
      </c>
      <c r="R8773" s="36">
        <v>14</v>
      </c>
      <c r="S8773" s="39">
        <f t="shared" si="307"/>
        <v>86</v>
      </c>
      <c r="T8773" s="34" t="s">
        <v>51</v>
      </c>
      <c r="U8773" s="12">
        <f>(((alpha*(speed^3))+(beta*(speed^2))+(ceta*speed))+delta)</f>
        <v>0.22316035469933837</v>
      </c>
      <c r="V8773" s="8">
        <f t="shared" si="308"/>
        <v>86</v>
      </c>
    </row>
    <row r="8774" spans="1:22">
      <c r="A8774" s="34" t="s">
        <v>19</v>
      </c>
      <c r="B8774" s="34" t="s">
        <v>74</v>
      </c>
      <c r="C8774" s="5" t="s">
        <v>175</v>
      </c>
      <c r="D8774" s="35" t="s">
        <v>86</v>
      </c>
      <c r="E8774" s="36" t="s">
        <v>14</v>
      </c>
      <c r="F8774" s="37">
        <v>100</v>
      </c>
      <c r="G8774" s="38">
        <v>-0.02</v>
      </c>
      <c r="H8774" s="34">
        <v>0.99631882734126465</v>
      </c>
      <c r="I8774" s="35">
        <v>10.133670927434842</v>
      </c>
      <c r="J8774" s="35">
        <v>0.9930953545567941</v>
      </c>
      <c r="K8774" s="35">
        <v>-0.9085774003184921</v>
      </c>
      <c r="L8774" s="35">
        <v>0</v>
      </c>
      <c r="M8774" s="35">
        <v>0</v>
      </c>
      <c r="N8774" s="35">
        <v>0</v>
      </c>
      <c r="O8774" s="35">
        <v>0</v>
      </c>
      <c r="P8774" s="36">
        <v>12</v>
      </c>
      <c r="Q8774" s="37">
        <v>86</v>
      </c>
      <c r="R8774" s="36">
        <v>0</v>
      </c>
      <c r="S8774" s="39">
        <f t="shared" si="307"/>
        <v>86</v>
      </c>
      <c r="T8774" s="34" t="s">
        <v>29</v>
      </c>
      <c r="U8774" s="12">
        <f>((alpha*(beta^speed))*(speed^ceta))</f>
        <v>9.7576886405270444E-2</v>
      </c>
      <c r="V8774" s="8">
        <f t="shared" si="308"/>
        <v>86</v>
      </c>
    </row>
    <row r="8775" spans="1:22">
      <c r="A8775" s="34" t="s">
        <v>19</v>
      </c>
      <c r="B8775" s="34" t="s">
        <v>74</v>
      </c>
      <c r="C8775" s="5" t="s">
        <v>175</v>
      </c>
      <c r="D8775" s="35" t="s">
        <v>86</v>
      </c>
      <c r="E8775" s="36" t="s">
        <v>18</v>
      </c>
      <c r="F8775" s="37">
        <v>100</v>
      </c>
      <c r="G8775" s="38">
        <v>-0.02</v>
      </c>
      <c r="H8775" s="34">
        <v>0.93185210221621706</v>
      </c>
      <c r="I8775" s="35">
        <v>4.4223816370546789</v>
      </c>
      <c r="J8775" s="35">
        <v>-19.418809351178183</v>
      </c>
      <c r="K8775" s="35">
        <v>-1.5886752973209484</v>
      </c>
      <c r="L8775" s="35">
        <v>0</v>
      </c>
      <c r="M8775" s="35">
        <v>0</v>
      </c>
      <c r="N8775" s="35">
        <v>0</v>
      </c>
      <c r="O8775" s="35">
        <v>0</v>
      </c>
      <c r="P8775" s="36">
        <v>12</v>
      </c>
      <c r="Q8775" s="37">
        <v>86</v>
      </c>
      <c r="R8775" s="36">
        <v>13</v>
      </c>
      <c r="S8775" s="39">
        <f t="shared" si="307"/>
        <v>86</v>
      </c>
      <c r="T8775" s="34" t="s">
        <v>50</v>
      </c>
      <c r="U8775" s="12">
        <f>EXP((alpha+(beta/speed))+(ceta*LN(speed)))</f>
        <v>5.6138693139008489E-2</v>
      </c>
      <c r="V8775" s="8">
        <f t="shared" si="308"/>
        <v>86</v>
      </c>
    </row>
    <row r="8776" spans="1:22">
      <c r="A8776" s="34" t="s">
        <v>19</v>
      </c>
      <c r="B8776" s="34" t="s">
        <v>74</v>
      </c>
      <c r="C8776" s="5" t="s">
        <v>175</v>
      </c>
      <c r="D8776" s="35" t="s">
        <v>86</v>
      </c>
      <c r="E8776" s="36" t="s">
        <v>17</v>
      </c>
      <c r="F8776" s="37">
        <v>100</v>
      </c>
      <c r="G8776" s="38">
        <v>-0.02</v>
      </c>
      <c r="H8776" s="34">
        <v>0.95727095332062906</v>
      </c>
      <c r="I8776" s="35">
        <v>-1.7098742345564146E-3</v>
      </c>
      <c r="J8776" s="35">
        <v>0.31876663724915616</v>
      </c>
      <c r="K8776" s="35">
        <v>-21.600079467651781</v>
      </c>
      <c r="L8776" s="35">
        <v>601.2938796964221</v>
      </c>
      <c r="M8776" s="35">
        <v>0</v>
      </c>
      <c r="N8776" s="35">
        <v>0</v>
      </c>
      <c r="O8776" s="35">
        <v>0</v>
      </c>
      <c r="P8776" s="36">
        <v>12</v>
      </c>
      <c r="Q8776" s="37">
        <v>86</v>
      </c>
      <c r="R8776" s="36">
        <v>14</v>
      </c>
      <c r="S8776" s="39">
        <f t="shared" si="307"/>
        <v>86</v>
      </c>
      <c r="T8776" s="34" t="s">
        <v>51</v>
      </c>
      <c r="U8776" s="12">
        <f>(((alpha*(speed^3))+(beta*(speed^2))+(ceta*speed))+delta)</f>
        <v>13.709328438113175</v>
      </c>
      <c r="V8776" s="8">
        <f t="shared" si="308"/>
        <v>86</v>
      </c>
    </row>
    <row r="8777" spans="1:22">
      <c r="A8777" s="34" t="s">
        <v>19</v>
      </c>
      <c r="B8777" s="34" t="s">
        <v>74</v>
      </c>
      <c r="C8777" s="5" t="s">
        <v>175</v>
      </c>
      <c r="D8777" s="35" t="s">
        <v>86</v>
      </c>
      <c r="E8777" s="36" t="s">
        <v>15</v>
      </c>
      <c r="F8777" s="37">
        <v>0</v>
      </c>
      <c r="G8777" s="38">
        <v>0.02</v>
      </c>
      <c r="H8777" s="34">
        <v>0.94015557921825477</v>
      </c>
      <c r="I8777" s="35">
        <v>16.581517239512038</v>
      </c>
      <c r="J8777" s="35">
        <v>-0.65638965150915762</v>
      </c>
      <c r="K8777" s="35">
        <v>2.4127899566409408E-3</v>
      </c>
      <c r="L8777" s="35">
        <v>1.2649554353363595</v>
      </c>
      <c r="M8777" s="35">
        <v>0</v>
      </c>
      <c r="N8777" s="35">
        <v>0</v>
      </c>
      <c r="O8777" s="35">
        <v>0</v>
      </c>
      <c r="P8777" s="36">
        <v>12</v>
      </c>
      <c r="Q8777" s="37">
        <v>86</v>
      </c>
      <c r="R8777" s="36">
        <v>1</v>
      </c>
      <c r="S8777" s="39">
        <f t="shared" si="307"/>
        <v>86</v>
      </c>
      <c r="T8777" s="34" t="s">
        <v>30</v>
      </c>
      <c r="U8777" s="12">
        <f>((alpha*(speed^beta))+(ceta*(speed^delta)))</f>
        <v>1.5663415210077669</v>
      </c>
      <c r="V8777" s="8">
        <f t="shared" si="308"/>
        <v>86</v>
      </c>
    </row>
    <row r="8778" spans="1:22">
      <c r="A8778" s="34" t="s">
        <v>19</v>
      </c>
      <c r="B8778" s="34" t="s">
        <v>74</v>
      </c>
      <c r="C8778" s="5" t="s">
        <v>175</v>
      </c>
      <c r="D8778" s="35" t="s">
        <v>86</v>
      </c>
      <c r="E8778" s="36" t="s">
        <v>16</v>
      </c>
      <c r="F8778" s="37">
        <v>0</v>
      </c>
      <c r="G8778" s="38">
        <v>0.02</v>
      </c>
      <c r="H8778" s="34">
        <v>0.98961033589109437</v>
      </c>
      <c r="I8778" s="35">
        <v>65.120649170186468</v>
      </c>
      <c r="J8778" s="35">
        <v>1.0066583908310902</v>
      </c>
      <c r="K8778" s="35">
        <v>-0.53084927813164418</v>
      </c>
      <c r="L8778" s="35">
        <v>0</v>
      </c>
      <c r="M8778" s="35">
        <v>0</v>
      </c>
      <c r="N8778" s="35">
        <v>0</v>
      </c>
      <c r="O8778" s="35">
        <v>0</v>
      </c>
      <c r="P8778" s="36">
        <v>12</v>
      </c>
      <c r="Q8778" s="37">
        <v>86</v>
      </c>
      <c r="R8778" s="36">
        <v>0</v>
      </c>
      <c r="S8778" s="39">
        <f t="shared" si="307"/>
        <v>86</v>
      </c>
      <c r="T8778" s="34" t="s">
        <v>29</v>
      </c>
      <c r="U8778" s="12">
        <f>((alpha*(beta^speed))*(speed^ceta))</f>
        <v>10.830630813096787</v>
      </c>
      <c r="V8778" s="8">
        <f t="shared" si="308"/>
        <v>86</v>
      </c>
    </row>
    <row r="8779" spans="1:22">
      <c r="A8779" s="34" t="s">
        <v>19</v>
      </c>
      <c r="B8779" s="34" t="s">
        <v>74</v>
      </c>
      <c r="C8779" s="5" t="s">
        <v>175</v>
      </c>
      <c r="D8779" s="35" t="s">
        <v>86</v>
      </c>
      <c r="E8779" s="36" t="s">
        <v>14</v>
      </c>
      <c r="F8779" s="37">
        <v>0</v>
      </c>
      <c r="G8779" s="38">
        <v>0.02</v>
      </c>
      <c r="H8779" s="34">
        <v>0.99756680024502997</v>
      </c>
      <c r="I8779" s="35">
        <v>354.14935569295682</v>
      </c>
      <c r="J8779" s="35">
        <v>-3.4372449610294535</v>
      </c>
      <c r="K8779" s="35">
        <v>8.3177637029693372</v>
      </c>
      <c r="L8779" s="35">
        <v>-0.79259067095283786</v>
      </c>
      <c r="M8779" s="35">
        <v>0</v>
      </c>
      <c r="N8779" s="35">
        <v>0</v>
      </c>
      <c r="O8779" s="35">
        <v>0</v>
      </c>
      <c r="P8779" s="36">
        <v>12</v>
      </c>
      <c r="Q8779" s="37">
        <v>86</v>
      </c>
      <c r="R8779" s="36">
        <v>1</v>
      </c>
      <c r="S8779" s="39">
        <f t="shared" si="307"/>
        <v>86</v>
      </c>
      <c r="T8779" s="34" t="s">
        <v>30</v>
      </c>
      <c r="U8779" s="12">
        <f>((alpha*(speed^beta))+(ceta*(speed^delta)))</f>
        <v>0.24371523123492178</v>
      </c>
      <c r="V8779" s="8">
        <f t="shared" si="308"/>
        <v>86</v>
      </c>
    </row>
    <row r="8780" spans="1:22">
      <c r="A8780" s="34" t="s">
        <v>19</v>
      </c>
      <c r="B8780" s="34" t="s">
        <v>74</v>
      </c>
      <c r="C8780" s="5" t="s">
        <v>175</v>
      </c>
      <c r="D8780" s="35" t="s">
        <v>86</v>
      </c>
      <c r="E8780" s="36" t="s">
        <v>18</v>
      </c>
      <c r="F8780" s="37">
        <v>0</v>
      </c>
      <c r="G8780" s="38">
        <v>0.02</v>
      </c>
      <c r="H8780" s="34">
        <v>0.92365319403772583</v>
      </c>
      <c r="I8780" s="35">
        <v>1.2329637310566111</v>
      </c>
      <c r="J8780" s="35">
        <v>-0.5448811291899206</v>
      </c>
      <c r="K8780" s="35">
        <v>1.3773357902468602E-4</v>
      </c>
      <c r="L8780" s="35">
        <v>1.4262653956232214</v>
      </c>
      <c r="M8780" s="35">
        <v>0</v>
      </c>
      <c r="N8780" s="35">
        <v>0</v>
      </c>
      <c r="O8780" s="35">
        <v>0</v>
      </c>
      <c r="P8780" s="36">
        <v>12</v>
      </c>
      <c r="Q8780" s="37">
        <v>86</v>
      </c>
      <c r="R8780" s="36">
        <v>1</v>
      </c>
      <c r="S8780" s="39">
        <f t="shared" si="307"/>
        <v>86</v>
      </c>
      <c r="T8780" s="34" t="s">
        <v>30</v>
      </c>
      <c r="U8780" s="12">
        <f>((alpha*(speed^beta))+(ceta*(speed^delta)))</f>
        <v>0.18795739268361877</v>
      </c>
      <c r="V8780" s="8">
        <f t="shared" si="308"/>
        <v>86</v>
      </c>
    </row>
    <row r="8781" spans="1:22">
      <c r="A8781" s="34" t="s">
        <v>19</v>
      </c>
      <c r="B8781" s="34" t="s">
        <v>74</v>
      </c>
      <c r="C8781" s="5" t="s">
        <v>175</v>
      </c>
      <c r="D8781" s="35" t="s">
        <v>86</v>
      </c>
      <c r="E8781" s="36" t="s">
        <v>17</v>
      </c>
      <c r="F8781" s="37">
        <v>0</v>
      </c>
      <c r="G8781" s="38">
        <v>0.02</v>
      </c>
      <c r="H8781" s="34">
        <v>0.98859220748918986</v>
      </c>
      <c r="I8781" s="35">
        <v>2222.4462449363768</v>
      </c>
      <c r="J8781" s="35">
        <v>1.0092685150712621</v>
      </c>
      <c r="K8781" s="35">
        <v>-0.62556609904523486</v>
      </c>
      <c r="L8781" s="35">
        <v>0</v>
      </c>
      <c r="M8781" s="35">
        <v>0</v>
      </c>
      <c r="N8781" s="35">
        <v>0</v>
      </c>
      <c r="O8781" s="35">
        <v>0</v>
      </c>
      <c r="P8781" s="36">
        <v>12</v>
      </c>
      <c r="Q8781" s="37">
        <v>86</v>
      </c>
      <c r="R8781" s="36">
        <v>0</v>
      </c>
      <c r="S8781" s="39">
        <f t="shared" si="307"/>
        <v>86</v>
      </c>
      <c r="T8781" s="34" t="s">
        <v>29</v>
      </c>
      <c r="U8781" s="12">
        <f>((alpha*(beta^speed))*(speed^ceta))</f>
        <v>302.86772254091682</v>
      </c>
      <c r="V8781" s="8">
        <f t="shared" si="308"/>
        <v>86</v>
      </c>
    </row>
    <row r="8782" spans="1:22">
      <c r="A8782" s="34" t="s">
        <v>19</v>
      </c>
      <c r="B8782" s="34" t="s">
        <v>74</v>
      </c>
      <c r="C8782" s="5" t="s">
        <v>175</v>
      </c>
      <c r="D8782" s="35" t="s">
        <v>86</v>
      </c>
      <c r="E8782" s="36" t="s">
        <v>15</v>
      </c>
      <c r="F8782" s="37">
        <v>50</v>
      </c>
      <c r="G8782" s="38">
        <v>0.02</v>
      </c>
      <c r="H8782" s="34">
        <v>0.9124634941683194</v>
      </c>
      <c r="I8782" s="35">
        <v>-1.0773090901057333E-5</v>
      </c>
      <c r="J8782" s="35">
        <v>2.0849738087555668E-3</v>
      </c>
      <c r="K8782" s="35">
        <v>-0.14521156319806</v>
      </c>
      <c r="L8782" s="35">
        <v>5.4790498225241366</v>
      </c>
      <c r="M8782" s="35">
        <v>0</v>
      </c>
      <c r="N8782" s="35">
        <v>0</v>
      </c>
      <c r="O8782" s="35">
        <v>0</v>
      </c>
      <c r="P8782" s="36">
        <v>12</v>
      </c>
      <c r="Q8782" s="37">
        <v>86</v>
      </c>
      <c r="R8782" s="36">
        <v>14</v>
      </c>
      <c r="S8782" s="39">
        <f t="shared" si="307"/>
        <v>86</v>
      </c>
      <c r="T8782" s="34" t="s">
        <v>51</v>
      </c>
      <c r="U8782" s="12">
        <f>(((alpha*(speed^3))+(beta*(speed^2))+(ceta*speed))+delta)</f>
        <v>1.5590325708842263</v>
      </c>
      <c r="V8782" s="8">
        <f t="shared" si="308"/>
        <v>86</v>
      </c>
    </row>
    <row r="8783" spans="1:22">
      <c r="A8783" s="34" t="s">
        <v>19</v>
      </c>
      <c r="B8783" s="34" t="s">
        <v>74</v>
      </c>
      <c r="C8783" s="5" t="s">
        <v>175</v>
      </c>
      <c r="D8783" s="35" t="s">
        <v>86</v>
      </c>
      <c r="E8783" s="36" t="s">
        <v>16</v>
      </c>
      <c r="F8783" s="37">
        <v>50</v>
      </c>
      <c r="G8783" s="38">
        <v>0.02</v>
      </c>
      <c r="H8783" s="34">
        <v>0.98572902019115238</v>
      </c>
      <c r="I8783" s="35">
        <v>15.563001357674963</v>
      </c>
      <c r="J8783" s="35">
        <v>-5.6343685043086483E-2</v>
      </c>
      <c r="K8783" s="35">
        <v>91.815887164820751</v>
      </c>
      <c r="L8783" s="35">
        <v>-0.86582047766525383</v>
      </c>
      <c r="M8783" s="35">
        <v>0</v>
      </c>
      <c r="N8783" s="35">
        <v>0</v>
      </c>
      <c r="O8783" s="35">
        <v>0</v>
      </c>
      <c r="P8783" s="36">
        <v>12</v>
      </c>
      <c r="Q8783" s="37">
        <v>86</v>
      </c>
      <c r="R8783" s="36">
        <v>1</v>
      </c>
      <c r="S8783" s="39">
        <f t="shared" si="307"/>
        <v>86</v>
      </c>
      <c r="T8783" s="34" t="s">
        <v>30</v>
      </c>
      <c r="U8783" s="12">
        <f>((alpha*(speed^beta))+(ceta*(speed^delta)))</f>
        <v>14.049512698195485</v>
      </c>
      <c r="V8783" s="8">
        <f t="shared" si="308"/>
        <v>86</v>
      </c>
    </row>
    <row r="8784" spans="1:22">
      <c r="A8784" s="34" t="s">
        <v>19</v>
      </c>
      <c r="B8784" s="34" t="s">
        <v>74</v>
      </c>
      <c r="C8784" s="5" t="s">
        <v>175</v>
      </c>
      <c r="D8784" s="35" t="s">
        <v>86</v>
      </c>
      <c r="E8784" s="36" t="s">
        <v>14</v>
      </c>
      <c r="F8784" s="37">
        <v>50</v>
      </c>
      <c r="G8784" s="38">
        <v>0.02</v>
      </c>
      <c r="H8784" s="34">
        <v>0.99610779815690698</v>
      </c>
      <c r="I8784" s="35">
        <v>5.4888662318379855E-2</v>
      </c>
      <c r="J8784" s="35">
        <v>6.8357117012621177E-2</v>
      </c>
      <c r="K8784" s="35">
        <v>-4.0785417972825092E-4</v>
      </c>
      <c r="L8784" s="35">
        <v>0</v>
      </c>
      <c r="M8784" s="35">
        <v>0</v>
      </c>
      <c r="N8784" s="35">
        <v>0</v>
      </c>
      <c r="O8784" s="35">
        <v>0</v>
      </c>
      <c r="P8784" s="36">
        <v>12</v>
      </c>
      <c r="Q8784" s="37">
        <v>86</v>
      </c>
      <c r="R8784" s="36">
        <v>5</v>
      </c>
      <c r="S8784" s="39">
        <f t="shared" si="307"/>
        <v>86</v>
      </c>
      <c r="T8784" s="34" t="s">
        <v>36</v>
      </c>
      <c r="U8784" s="12">
        <f>(1/(((ceta*(speed^2))+(beta*speed))+alpha))</f>
        <v>0.34280489404741332</v>
      </c>
      <c r="V8784" s="8">
        <f t="shared" si="308"/>
        <v>86</v>
      </c>
    </row>
    <row r="8785" spans="1:22">
      <c r="A8785" s="34" t="s">
        <v>19</v>
      </c>
      <c r="B8785" s="34" t="s">
        <v>74</v>
      </c>
      <c r="C8785" s="5" t="s">
        <v>175</v>
      </c>
      <c r="D8785" s="35" t="s">
        <v>86</v>
      </c>
      <c r="E8785" s="36" t="s">
        <v>18</v>
      </c>
      <c r="F8785" s="37">
        <v>50</v>
      </c>
      <c r="G8785" s="38">
        <v>0.02</v>
      </c>
      <c r="H8785" s="34">
        <v>0.86710384639894411</v>
      </c>
      <c r="I8785" s="35">
        <v>-4.6420038616368421E-7</v>
      </c>
      <c r="J8785" s="35">
        <v>1.2083558790390018E-4</v>
      </c>
      <c r="K8785" s="35">
        <v>-1.0239591966099035E-2</v>
      </c>
      <c r="L8785" s="35">
        <v>0.51780592987158491</v>
      </c>
      <c r="M8785" s="35">
        <v>0</v>
      </c>
      <c r="N8785" s="35">
        <v>0</v>
      </c>
      <c r="O8785" s="35">
        <v>0</v>
      </c>
      <c r="P8785" s="36">
        <v>12</v>
      </c>
      <c r="Q8785" s="37">
        <v>86</v>
      </c>
      <c r="R8785" s="36">
        <v>14</v>
      </c>
      <c r="S8785" s="39">
        <f t="shared" si="307"/>
        <v>86</v>
      </c>
      <c r="T8785" s="34" t="s">
        <v>51</v>
      </c>
      <c r="U8785" s="12">
        <f>(((alpha*(speed^3))+(beta*(speed^2))+(ceta*speed))+delta)</f>
        <v>0.23564358810258523</v>
      </c>
      <c r="V8785" s="8">
        <f t="shared" si="308"/>
        <v>86</v>
      </c>
    </row>
    <row r="8786" spans="1:22">
      <c r="A8786" s="34" t="s">
        <v>19</v>
      </c>
      <c r="B8786" s="34" t="s">
        <v>74</v>
      </c>
      <c r="C8786" s="5" t="s">
        <v>175</v>
      </c>
      <c r="D8786" s="35" t="s">
        <v>86</v>
      </c>
      <c r="E8786" s="36" t="s">
        <v>17</v>
      </c>
      <c r="F8786" s="37">
        <v>50</v>
      </c>
      <c r="G8786" s="38">
        <v>0.02</v>
      </c>
      <c r="H8786" s="34">
        <v>0.9731367474618895</v>
      </c>
      <c r="I8786" s="35">
        <v>2059.6227302699672</v>
      </c>
      <c r="J8786" s="35">
        <v>1.0066890103653696</v>
      </c>
      <c r="K8786" s="35">
        <v>-0.47542705846771677</v>
      </c>
      <c r="L8786" s="35">
        <v>0</v>
      </c>
      <c r="M8786" s="35">
        <v>0</v>
      </c>
      <c r="N8786" s="35">
        <v>0</v>
      </c>
      <c r="O8786" s="35">
        <v>0</v>
      </c>
      <c r="P8786" s="36">
        <v>12</v>
      </c>
      <c r="Q8786" s="37">
        <v>86</v>
      </c>
      <c r="R8786" s="36">
        <v>0</v>
      </c>
      <c r="S8786" s="39">
        <f t="shared" si="307"/>
        <v>86</v>
      </c>
      <c r="T8786" s="34" t="s">
        <v>29</v>
      </c>
      <c r="U8786" s="12">
        <f>((alpha*(beta^speed))*(speed^ceta))</f>
        <v>439.61544541723987</v>
      </c>
      <c r="V8786" s="8">
        <f t="shared" si="308"/>
        <v>86</v>
      </c>
    </row>
    <row r="8787" spans="1:22">
      <c r="A8787" s="34" t="s">
        <v>19</v>
      </c>
      <c r="B8787" s="34" t="s">
        <v>74</v>
      </c>
      <c r="C8787" s="5" t="s">
        <v>175</v>
      </c>
      <c r="D8787" s="35" t="s">
        <v>86</v>
      </c>
      <c r="E8787" s="36" t="s">
        <v>15</v>
      </c>
      <c r="F8787" s="37">
        <v>100</v>
      </c>
      <c r="G8787" s="38">
        <v>0.02</v>
      </c>
      <c r="H8787" s="34">
        <v>0.95019180874422571</v>
      </c>
      <c r="I8787" s="35">
        <v>1.5622227554695545</v>
      </c>
      <c r="J8787" s="35">
        <v>3.9336604091828513</v>
      </c>
      <c r="K8787" s="35">
        <v>3.3799421432254002</v>
      </c>
      <c r="L8787" s="35">
        <v>0.47701329851543423</v>
      </c>
      <c r="M8787" s="35">
        <v>6.4983572997702341E-2</v>
      </c>
      <c r="N8787" s="35">
        <v>0</v>
      </c>
      <c r="O8787" s="35">
        <v>0</v>
      </c>
      <c r="P8787" s="36">
        <v>12</v>
      </c>
      <c r="Q8787" s="37">
        <v>80</v>
      </c>
      <c r="R8787" s="36">
        <v>10</v>
      </c>
      <c r="S8787" s="39">
        <f t="shared" si="307"/>
        <v>80</v>
      </c>
      <c r="T8787" s="34" t="s">
        <v>44</v>
      </c>
      <c r="U8787" s="12">
        <f>(alpha+(beta/(1+EXP((((-1)*ceta)+(delta*LN(speed)))+(epsilon*speed)))))</f>
        <v>1.6395801036434436</v>
      </c>
      <c r="V8787" s="8">
        <f t="shared" si="308"/>
        <v>80</v>
      </c>
    </row>
    <row r="8788" spans="1:22">
      <c r="A8788" s="34" t="s">
        <v>19</v>
      </c>
      <c r="B8788" s="34" t="s">
        <v>74</v>
      </c>
      <c r="C8788" s="5" t="s">
        <v>175</v>
      </c>
      <c r="D8788" s="35" t="s">
        <v>86</v>
      </c>
      <c r="E8788" s="36" t="s">
        <v>16</v>
      </c>
      <c r="F8788" s="37">
        <v>100</v>
      </c>
      <c r="G8788" s="38">
        <v>0.02</v>
      </c>
      <c r="H8788" s="34">
        <v>0.98125336273309283</v>
      </c>
      <c r="I8788" s="35">
        <v>83.591978218142145</v>
      </c>
      <c r="J8788" s="35">
        <v>-0.69081440239549574</v>
      </c>
      <c r="K8788" s="35">
        <v>14.81035677048388</v>
      </c>
      <c r="L8788" s="35">
        <v>-1.8207266521389633E-2</v>
      </c>
      <c r="M8788" s="35">
        <v>0</v>
      </c>
      <c r="N8788" s="35">
        <v>0</v>
      </c>
      <c r="O8788" s="35">
        <v>0</v>
      </c>
      <c r="P8788" s="36">
        <v>12</v>
      </c>
      <c r="Q8788" s="37">
        <v>80</v>
      </c>
      <c r="R8788" s="36">
        <v>1</v>
      </c>
      <c r="S8788" s="39">
        <f t="shared" si="307"/>
        <v>80</v>
      </c>
      <c r="T8788" s="34" t="s">
        <v>30</v>
      </c>
      <c r="U8788" s="12">
        <f>((alpha*(speed^beta))+(ceta*(speed^delta)))</f>
        <v>17.724883356871167</v>
      </c>
      <c r="V8788" s="8">
        <f t="shared" si="308"/>
        <v>80</v>
      </c>
    </row>
    <row r="8789" spans="1:22">
      <c r="A8789" s="34" t="s">
        <v>19</v>
      </c>
      <c r="B8789" s="34" t="s">
        <v>74</v>
      </c>
      <c r="C8789" s="5" t="s">
        <v>175</v>
      </c>
      <c r="D8789" s="35" t="s">
        <v>86</v>
      </c>
      <c r="E8789" s="36" t="s">
        <v>14</v>
      </c>
      <c r="F8789" s="37">
        <v>100</v>
      </c>
      <c r="G8789" s="38">
        <v>0.02</v>
      </c>
      <c r="H8789" s="34">
        <v>0.99669499757351132</v>
      </c>
      <c r="I8789" s="35">
        <v>10.886576363663579</v>
      </c>
      <c r="J8789" s="35">
        <v>1.008824793187872</v>
      </c>
      <c r="K8789" s="35">
        <v>-0.91628887343308718</v>
      </c>
      <c r="L8789" s="35">
        <v>0</v>
      </c>
      <c r="M8789" s="35">
        <v>0</v>
      </c>
      <c r="N8789" s="35">
        <v>0</v>
      </c>
      <c r="O8789" s="35">
        <v>0</v>
      </c>
      <c r="P8789" s="36">
        <v>12</v>
      </c>
      <c r="Q8789" s="37">
        <v>80</v>
      </c>
      <c r="R8789" s="36">
        <v>0</v>
      </c>
      <c r="S8789" s="39">
        <f t="shared" si="307"/>
        <v>80</v>
      </c>
      <c r="T8789" s="34" t="s">
        <v>29</v>
      </c>
      <c r="U8789" s="12">
        <f>((alpha*(beta^speed))*(speed^ceta))</f>
        <v>0.39661661815823135</v>
      </c>
      <c r="V8789" s="8">
        <f t="shared" si="308"/>
        <v>80</v>
      </c>
    </row>
    <row r="8790" spans="1:22">
      <c r="A8790" s="34" t="s">
        <v>19</v>
      </c>
      <c r="B8790" s="34" t="s">
        <v>74</v>
      </c>
      <c r="C8790" s="5" t="s">
        <v>175</v>
      </c>
      <c r="D8790" s="35" t="s">
        <v>86</v>
      </c>
      <c r="E8790" s="36" t="s">
        <v>18</v>
      </c>
      <c r="F8790" s="37">
        <v>100</v>
      </c>
      <c r="G8790" s="38">
        <v>0.02</v>
      </c>
      <c r="H8790" s="34">
        <v>0.92309641921454588</v>
      </c>
      <c r="I8790" s="35">
        <v>2.0151221051787749</v>
      </c>
      <c r="J8790" s="35">
        <v>-9.3522391671876317</v>
      </c>
      <c r="K8790" s="35">
        <v>-0.77753071138873742</v>
      </c>
      <c r="L8790" s="35">
        <v>0</v>
      </c>
      <c r="M8790" s="35">
        <v>0</v>
      </c>
      <c r="N8790" s="35">
        <v>0</v>
      </c>
      <c r="O8790" s="35">
        <v>0</v>
      </c>
      <c r="P8790" s="36">
        <v>12</v>
      </c>
      <c r="Q8790" s="37">
        <v>80</v>
      </c>
      <c r="R8790" s="36">
        <v>13</v>
      </c>
      <c r="S8790" s="39">
        <f t="shared" si="307"/>
        <v>80</v>
      </c>
      <c r="T8790" s="34" t="s">
        <v>50</v>
      </c>
      <c r="U8790" s="12">
        <f>EXP((alpha+(beta/speed))+(ceta*LN(speed)))</f>
        <v>0.22114400772876772</v>
      </c>
      <c r="V8790" s="8">
        <f t="shared" si="308"/>
        <v>80</v>
      </c>
    </row>
    <row r="8791" spans="1:22">
      <c r="A8791" s="34" t="s">
        <v>19</v>
      </c>
      <c r="B8791" s="34" t="s">
        <v>74</v>
      </c>
      <c r="C8791" s="5" t="s">
        <v>175</v>
      </c>
      <c r="D8791" s="35" t="s">
        <v>86</v>
      </c>
      <c r="E8791" s="36" t="s">
        <v>17</v>
      </c>
      <c r="F8791" s="37">
        <v>100</v>
      </c>
      <c r="G8791" s="38">
        <v>0.02</v>
      </c>
      <c r="H8791" s="34">
        <v>0.96439734641962005</v>
      </c>
      <c r="I8791" s="35">
        <v>-1.562684292990278E-3</v>
      </c>
      <c r="J8791" s="35">
        <v>0.30848874312982627</v>
      </c>
      <c r="K8791" s="35">
        <v>-20.815672733086387</v>
      </c>
      <c r="L8791" s="35">
        <v>1044.0827569985909</v>
      </c>
      <c r="M8791" s="35">
        <v>0</v>
      </c>
      <c r="N8791" s="35">
        <v>0</v>
      </c>
      <c r="O8791" s="35">
        <v>0</v>
      </c>
      <c r="P8791" s="36">
        <v>12</v>
      </c>
      <c r="Q8791" s="37">
        <v>80</v>
      </c>
      <c r="R8791" s="36">
        <v>14</v>
      </c>
      <c r="S8791" s="39">
        <f t="shared" si="307"/>
        <v>80</v>
      </c>
      <c r="T8791" s="34" t="s">
        <v>51</v>
      </c>
      <c r="U8791" s="12">
        <f>(((alpha*(speed^3))+(beta*(speed^2))+(ceta*speed))+delta)</f>
        <v>553.06253637154578</v>
      </c>
      <c r="V8791" s="8">
        <f t="shared" si="308"/>
        <v>80</v>
      </c>
    </row>
    <row r="8792" spans="1:22">
      <c r="A8792" s="34" t="s">
        <v>19</v>
      </c>
      <c r="B8792" s="34" t="s">
        <v>74</v>
      </c>
      <c r="C8792" s="5" t="s">
        <v>175</v>
      </c>
      <c r="D8792" s="35" t="s">
        <v>86</v>
      </c>
      <c r="E8792" s="36" t="s">
        <v>15</v>
      </c>
      <c r="F8792" s="37">
        <v>0</v>
      </c>
      <c r="G8792" s="38">
        <v>0.04</v>
      </c>
      <c r="H8792" s="34">
        <v>0.95050328240343107</v>
      </c>
      <c r="I8792" s="35">
        <v>8.9998523193965543</v>
      </c>
      <c r="J8792" s="35">
        <v>0.99674182948744583</v>
      </c>
      <c r="K8792" s="35">
        <v>-0.34355801804579017</v>
      </c>
      <c r="L8792" s="35">
        <v>0</v>
      </c>
      <c r="M8792" s="35">
        <v>0</v>
      </c>
      <c r="N8792" s="35">
        <v>0</v>
      </c>
      <c r="O8792" s="35">
        <v>0</v>
      </c>
      <c r="P8792" s="36">
        <v>12</v>
      </c>
      <c r="Q8792" s="37">
        <v>86</v>
      </c>
      <c r="R8792" s="36">
        <v>0</v>
      </c>
      <c r="S8792" s="39">
        <f t="shared" si="307"/>
        <v>86</v>
      </c>
      <c r="T8792" s="34" t="s">
        <v>29</v>
      </c>
      <c r="U8792" s="12">
        <f>((alpha*(beta^speed))*(speed^ceta))</f>
        <v>1.4714102687745227</v>
      </c>
      <c r="V8792" s="8">
        <f t="shared" si="308"/>
        <v>86</v>
      </c>
    </row>
    <row r="8793" spans="1:22">
      <c r="A8793" s="34" t="s">
        <v>19</v>
      </c>
      <c r="B8793" s="34" t="s">
        <v>74</v>
      </c>
      <c r="C8793" s="5" t="s">
        <v>175</v>
      </c>
      <c r="D8793" s="35" t="s">
        <v>86</v>
      </c>
      <c r="E8793" s="36" t="s">
        <v>16</v>
      </c>
      <c r="F8793" s="37">
        <v>0</v>
      </c>
      <c r="G8793" s="38">
        <v>0.04</v>
      </c>
      <c r="H8793" s="34">
        <v>0.99514101961238544</v>
      </c>
      <c r="I8793" s="35">
        <v>19.068884748268928</v>
      </c>
      <c r="J8793" s="35">
        <v>-6.4583232148932121E-2</v>
      </c>
      <c r="K8793" s="35">
        <v>165.97813533424608</v>
      </c>
      <c r="L8793" s="35">
        <v>-1.257223628850676</v>
      </c>
      <c r="M8793" s="35">
        <v>0</v>
      </c>
      <c r="N8793" s="35">
        <v>0</v>
      </c>
      <c r="O8793" s="35">
        <v>0</v>
      </c>
      <c r="P8793" s="36">
        <v>12</v>
      </c>
      <c r="Q8793" s="37">
        <v>86</v>
      </c>
      <c r="R8793" s="36">
        <v>1</v>
      </c>
      <c r="S8793" s="39">
        <f t="shared" si="307"/>
        <v>86</v>
      </c>
      <c r="T8793" s="34" t="s">
        <v>30</v>
      </c>
      <c r="U8793" s="12">
        <f>((alpha*(speed^beta))+(ceta*(speed^delta)))</f>
        <v>14.915444928258285</v>
      </c>
      <c r="V8793" s="8">
        <f t="shared" si="308"/>
        <v>86</v>
      </c>
    </row>
    <row r="8794" spans="1:22">
      <c r="A8794" s="34" t="s">
        <v>19</v>
      </c>
      <c r="B8794" s="34" t="s">
        <v>74</v>
      </c>
      <c r="C8794" s="5" t="s">
        <v>175</v>
      </c>
      <c r="D8794" s="35" t="s">
        <v>86</v>
      </c>
      <c r="E8794" s="36" t="s">
        <v>14</v>
      </c>
      <c r="F8794" s="37">
        <v>0</v>
      </c>
      <c r="G8794" s="38">
        <v>0.04</v>
      </c>
      <c r="H8794" s="34">
        <v>0.99715426037885135</v>
      </c>
      <c r="I8794" s="35">
        <v>-1.4327533026148363E-4</v>
      </c>
      <c r="J8794" s="35">
        <v>6.9300055628244608E-2</v>
      </c>
      <c r="K8794" s="35">
        <v>-4.1696498087547777E-4</v>
      </c>
      <c r="L8794" s="35">
        <v>0</v>
      </c>
      <c r="M8794" s="35">
        <v>0</v>
      </c>
      <c r="N8794" s="35">
        <v>0</v>
      </c>
      <c r="O8794" s="35">
        <v>0</v>
      </c>
      <c r="P8794" s="36">
        <v>12</v>
      </c>
      <c r="Q8794" s="37">
        <v>86</v>
      </c>
      <c r="R8794" s="36">
        <v>5</v>
      </c>
      <c r="S8794" s="39">
        <f t="shared" si="307"/>
        <v>86</v>
      </c>
      <c r="T8794" s="34" t="s">
        <v>36</v>
      </c>
      <c r="U8794" s="12">
        <f>(1/(((ceta*(speed^2))+(beta*speed))+alpha))</f>
        <v>0.34773071680087381</v>
      </c>
      <c r="V8794" s="8">
        <f t="shared" si="308"/>
        <v>86</v>
      </c>
    </row>
    <row r="8795" spans="1:22">
      <c r="A8795" s="34" t="s">
        <v>19</v>
      </c>
      <c r="B8795" s="34" t="s">
        <v>74</v>
      </c>
      <c r="C8795" s="5" t="s">
        <v>175</v>
      </c>
      <c r="D8795" s="35" t="s">
        <v>86</v>
      </c>
      <c r="E8795" s="36" t="s">
        <v>18</v>
      </c>
      <c r="F8795" s="37">
        <v>0</v>
      </c>
      <c r="G8795" s="38">
        <v>0.04</v>
      </c>
      <c r="H8795" s="34">
        <v>0.93844949428850932</v>
      </c>
      <c r="I8795" s="35">
        <v>-22.428679553925022</v>
      </c>
      <c r="J8795" s="35">
        <v>5.1799512345154941</v>
      </c>
      <c r="K8795" s="35">
        <v>3.7998898858659285</v>
      </c>
      <c r="L8795" s="35">
        <v>0</v>
      </c>
      <c r="M8795" s="35">
        <v>0</v>
      </c>
      <c r="N8795" s="35">
        <v>0</v>
      </c>
      <c r="O8795" s="35">
        <v>0</v>
      </c>
      <c r="P8795" s="36">
        <v>12</v>
      </c>
      <c r="Q8795" s="37">
        <v>86</v>
      </c>
      <c r="R8795" s="36">
        <v>2</v>
      </c>
      <c r="S8795" s="39">
        <f t="shared" si="307"/>
        <v>86</v>
      </c>
      <c r="T8795" s="34" t="s">
        <v>31</v>
      </c>
      <c r="U8795" s="12">
        <f>((alpha+(beta*speed))^((-1)/ceta))</f>
        <v>0.20362215875981066</v>
      </c>
      <c r="V8795" s="8">
        <f t="shared" si="308"/>
        <v>86</v>
      </c>
    </row>
    <row r="8796" spans="1:22">
      <c r="A8796" s="34" t="s">
        <v>19</v>
      </c>
      <c r="B8796" s="34" t="s">
        <v>74</v>
      </c>
      <c r="C8796" s="5" t="s">
        <v>175</v>
      </c>
      <c r="D8796" s="35" t="s">
        <v>86</v>
      </c>
      <c r="E8796" s="36" t="s">
        <v>17</v>
      </c>
      <c r="F8796" s="37">
        <v>0</v>
      </c>
      <c r="G8796" s="38">
        <v>0.04</v>
      </c>
      <c r="H8796" s="34">
        <v>0.98878293412285723</v>
      </c>
      <c r="I8796" s="35">
        <v>2019.1134135918737</v>
      </c>
      <c r="J8796" s="35">
        <v>1.0088460717870653</v>
      </c>
      <c r="K8796" s="35">
        <v>-0.50196118814934487</v>
      </c>
      <c r="L8796" s="35">
        <v>0</v>
      </c>
      <c r="M8796" s="35">
        <v>0</v>
      </c>
      <c r="N8796" s="35">
        <v>0</v>
      </c>
      <c r="O8796" s="35">
        <v>0</v>
      </c>
      <c r="P8796" s="36">
        <v>12</v>
      </c>
      <c r="Q8796" s="37">
        <v>86</v>
      </c>
      <c r="R8796" s="36">
        <v>0</v>
      </c>
      <c r="S8796" s="39">
        <f t="shared" si="307"/>
        <v>86</v>
      </c>
      <c r="T8796" s="34" t="s">
        <v>29</v>
      </c>
      <c r="U8796" s="12">
        <f>((alpha*(beta^speed))*(speed^ceta))</f>
        <v>460.31974100206776</v>
      </c>
      <c r="V8796" s="8">
        <f t="shared" si="308"/>
        <v>86</v>
      </c>
    </row>
    <row r="8797" spans="1:22">
      <c r="A8797" s="34" t="s">
        <v>19</v>
      </c>
      <c r="B8797" s="34" t="s">
        <v>74</v>
      </c>
      <c r="C8797" s="5" t="s">
        <v>175</v>
      </c>
      <c r="D8797" s="35" t="s">
        <v>86</v>
      </c>
      <c r="E8797" s="36" t="s">
        <v>15</v>
      </c>
      <c r="F8797" s="37">
        <v>50</v>
      </c>
      <c r="G8797" s="38">
        <v>0.04</v>
      </c>
      <c r="H8797" s="34">
        <v>0.97191740656718439</v>
      </c>
      <c r="I8797" s="35">
        <v>1.1113814666513331</v>
      </c>
      <c r="J8797" s="35">
        <v>6.0912204771927954</v>
      </c>
      <c r="K8797" s="35">
        <v>1.5577926186342932</v>
      </c>
      <c r="L8797" s="35">
        <v>0.34490028205434164</v>
      </c>
      <c r="M8797" s="35">
        <v>3.5067124666405942E-2</v>
      </c>
      <c r="N8797" s="35">
        <v>0</v>
      </c>
      <c r="O8797" s="35">
        <v>0</v>
      </c>
      <c r="P8797" s="36">
        <v>12</v>
      </c>
      <c r="Q8797" s="37">
        <v>71</v>
      </c>
      <c r="R8797" s="36">
        <v>10</v>
      </c>
      <c r="S8797" s="39">
        <f t="shared" si="307"/>
        <v>71</v>
      </c>
      <c r="T8797" s="34" t="s">
        <v>44</v>
      </c>
      <c r="U8797" s="12">
        <f>(alpha+(beta/(1+EXP((((-1)*ceta)+(delta*LN(speed)))+(epsilon*speed)))))</f>
        <v>1.6169964120563662</v>
      </c>
      <c r="V8797" s="8">
        <f t="shared" si="308"/>
        <v>71</v>
      </c>
    </row>
    <row r="8798" spans="1:22">
      <c r="A8798" s="34" t="s">
        <v>19</v>
      </c>
      <c r="B8798" s="34" t="s">
        <v>74</v>
      </c>
      <c r="C8798" s="5" t="s">
        <v>175</v>
      </c>
      <c r="D8798" s="35" t="s">
        <v>86</v>
      </c>
      <c r="E8798" s="36" t="s">
        <v>16</v>
      </c>
      <c r="F8798" s="37">
        <v>50</v>
      </c>
      <c r="G8798" s="38">
        <v>0.04</v>
      </c>
      <c r="H8798" s="34">
        <v>0.99250256816797555</v>
      </c>
      <c r="I8798" s="35">
        <v>3.5751717448544293</v>
      </c>
      <c r="J8798" s="35">
        <v>2.3497875412587059</v>
      </c>
      <c r="K8798" s="35">
        <v>-0.13073723616308797</v>
      </c>
      <c r="L8798" s="35">
        <v>0</v>
      </c>
      <c r="M8798" s="35">
        <v>0</v>
      </c>
      <c r="N8798" s="35">
        <v>0</v>
      </c>
      <c r="O8798" s="35">
        <v>0</v>
      </c>
      <c r="P8798" s="36">
        <v>12</v>
      </c>
      <c r="Q8798" s="37">
        <v>71</v>
      </c>
      <c r="R8798" s="36">
        <v>13</v>
      </c>
      <c r="S8798" s="39">
        <f t="shared" si="307"/>
        <v>71</v>
      </c>
      <c r="T8798" s="34" t="s">
        <v>50</v>
      </c>
      <c r="U8798" s="12">
        <f>EXP((alpha+(beta/speed))+(ceta*LN(speed)))</f>
        <v>21.135970631014185</v>
      </c>
      <c r="V8798" s="8">
        <f t="shared" si="308"/>
        <v>71</v>
      </c>
    </row>
    <row r="8799" spans="1:22">
      <c r="A8799" s="34" t="s">
        <v>19</v>
      </c>
      <c r="B8799" s="34" t="s">
        <v>74</v>
      </c>
      <c r="C8799" s="5" t="s">
        <v>175</v>
      </c>
      <c r="D8799" s="35" t="s">
        <v>86</v>
      </c>
      <c r="E8799" s="36" t="s">
        <v>14</v>
      </c>
      <c r="F8799" s="37">
        <v>50</v>
      </c>
      <c r="G8799" s="38">
        <v>0.04</v>
      </c>
      <c r="H8799" s="34">
        <v>0.99755843159055468</v>
      </c>
      <c r="I8799" s="35">
        <v>13.282004613022162</v>
      </c>
      <c r="J8799" s="35">
        <v>1.0135071610883217</v>
      </c>
      <c r="K8799" s="35">
        <v>-0.99599908361519662</v>
      </c>
      <c r="L8799" s="35">
        <v>0</v>
      </c>
      <c r="M8799" s="35">
        <v>0</v>
      </c>
      <c r="N8799" s="35">
        <v>0</v>
      </c>
      <c r="O8799" s="35">
        <v>0</v>
      </c>
      <c r="P8799" s="36">
        <v>12</v>
      </c>
      <c r="Q8799" s="37">
        <v>71</v>
      </c>
      <c r="R8799" s="36">
        <v>0</v>
      </c>
      <c r="S8799" s="39">
        <f t="shared" si="307"/>
        <v>71</v>
      </c>
      <c r="T8799" s="34" t="s">
        <v>29</v>
      </c>
      <c r="U8799" s="12">
        <f>((alpha*(beta^speed))*(speed^ceta))</f>
        <v>0.49330593716000903</v>
      </c>
      <c r="V8799" s="8">
        <f t="shared" si="308"/>
        <v>71</v>
      </c>
    </row>
    <row r="8800" spans="1:22">
      <c r="A8800" s="34" t="s">
        <v>19</v>
      </c>
      <c r="B8800" s="34" t="s">
        <v>74</v>
      </c>
      <c r="C8800" s="5" t="s">
        <v>175</v>
      </c>
      <c r="D8800" s="35" t="s">
        <v>86</v>
      </c>
      <c r="E8800" s="36" t="s">
        <v>18</v>
      </c>
      <c r="F8800" s="37">
        <v>50</v>
      </c>
      <c r="G8800" s="38">
        <v>0.04</v>
      </c>
      <c r="H8800" s="34">
        <v>0.95485638120855509</v>
      </c>
      <c r="I8800" s="35">
        <v>1.0553408593760576E-6</v>
      </c>
      <c r="J8800" s="35">
        <v>-7.7956860829134615E-5</v>
      </c>
      <c r="K8800" s="35">
        <v>-3.3551836416660184E-3</v>
      </c>
      <c r="L8800" s="35">
        <v>0.53039341974547782</v>
      </c>
      <c r="M8800" s="35">
        <v>0</v>
      </c>
      <c r="N8800" s="35">
        <v>0</v>
      </c>
      <c r="O8800" s="35">
        <v>0</v>
      </c>
      <c r="P8800" s="36">
        <v>12</v>
      </c>
      <c r="Q8800" s="37">
        <v>71</v>
      </c>
      <c r="R8800" s="36">
        <v>14</v>
      </c>
      <c r="S8800" s="39">
        <f t="shared" si="307"/>
        <v>71</v>
      </c>
      <c r="T8800" s="34" t="s">
        <v>51</v>
      </c>
      <c r="U8800" s="12">
        <f>(((alpha*(speed^3))+(beta*(speed^2))+(ceta*speed))+delta)</f>
        <v>0.27691294806766709</v>
      </c>
      <c r="V8800" s="8">
        <f t="shared" si="308"/>
        <v>71</v>
      </c>
    </row>
    <row r="8801" spans="1:22">
      <c r="A8801" s="34" t="s">
        <v>19</v>
      </c>
      <c r="B8801" s="34" t="s">
        <v>74</v>
      </c>
      <c r="C8801" s="5" t="s">
        <v>175</v>
      </c>
      <c r="D8801" s="35" t="s">
        <v>86</v>
      </c>
      <c r="E8801" s="36" t="s">
        <v>17</v>
      </c>
      <c r="F8801" s="37">
        <v>50</v>
      </c>
      <c r="G8801" s="38">
        <v>0.04</v>
      </c>
      <c r="H8801" s="34">
        <v>0.97426701482250977</v>
      </c>
      <c r="I8801" s="35">
        <v>1904.298419151339</v>
      </c>
      <c r="J8801" s="35">
        <v>1.0057983125071057</v>
      </c>
      <c r="K8801" s="35">
        <v>-0.33597496520135411</v>
      </c>
      <c r="L8801" s="35">
        <v>0</v>
      </c>
      <c r="M8801" s="35">
        <v>0</v>
      </c>
      <c r="N8801" s="35">
        <v>0</v>
      </c>
      <c r="O8801" s="35">
        <v>0</v>
      </c>
      <c r="P8801" s="36">
        <v>12</v>
      </c>
      <c r="Q8801" s="37">
        <v>71</v>
      </c>
      <c r="R8801" s="36">
        <v>0</v>
      </c>
      <c r="S8801" s="39">
        <f t="shared" si="307"/>
        <v>71</v>
      </c>
      <c r="T8801" s="34" t="s">
        <v>29</v>
      </c>
      <c r="U8801" s="12">
        <f>((alpha*(beta^speed))*(speed^ceta))</f>
        <v>685.53973953562524</v>
      </c>
      <c r="V8801" s="8">
        <f t="shared" si="308"/>
        <v>71</v>
      </c>
    </row>
    <row r="8802" spans="1:22">
      <c r="A8802" s="34" t="s">
        <v>19</v>
      </c>
      <c r="B8802" s="34" t="s">
        <v>74</v>
      </c>
      <c r="C8802" s="5" t="s">
        <v>175</v>
      </c>
      <c r="D8802" s="35" t="s">
        <v>86</v>
      </c>
      <c r="E8802" s="36" t="s">
        <v>15</v>
      </c>
      <c r="F8802" s="37">
        <v>100</v>
      </c>
      <c r="G8802" s="38">
        <v>0.04</v>
      </c>
      <c r="H8802" s="34">
        <v>0.98335929630584074</v>
      </c>
      <c r="I8802" s="35">
        <v>4.6238335927957065E-6</v>
      </c>
      <c r="J8802" s="35">
        <v>5.7109165514340277E-4</v>
      </c>
      <c r="K8802" s="35">
        <v>-0.14006912594349738</v>
      </c>
      <c r="L8802" s="35">
        <v>7.1701620682809706</v>
      </c>
      <c r="M8802" s="35">
        <v>0</v>
      </c>
      <c r="N8802" s="35">
        <v>0</v>
      </c>
      <c r="O8802" s="35">
        <v>0</v>
      </c>
      <c r="P8802" s="36">
        <v>12</v>
      </c>
      <c r="Q8802" s="37">
        <v>54</v>
      </c>
      <c r="R8802" s="36">
        <v>14</v>
      </c>
      <c r="S8802" s="39">
        <f t="shared" si="307"/>
        <v>54</v>
      </c>
      <c r="T8802" s="34" t="s">
        <v>51</v>
      </c>
      <c r="U8802" s="12">
        <f>(((alpha*(speed^3))+(beta*(speed^2))+(ceta*speed))+delta)</f>
        <v>1.9998198665862583</v>
      </c>
      <c r="V8802" s="8">
        <f t="shared" si="308"/>
        <v>54</v>
      </c>
    </row>
    <row r="8803" spans="1:22">
      <c r="A8803" s="34" t="s">
        <v>19</v>
      </c>
      <c r="B8803" s="34" t="s">
        <v>74</v>
      </c>
      <c r="C8803" s="5" t="s">
        <v>175</v>
      </c>
      <c r="D8803" s="35" t="s">
        <v>86</v>
      </c>
      <c r="E8803" s="36" t="s">
        <v>16</v>
      </c>
      <c r="F8803" s="37">
        <v>100</v>
      </c>
      <c r="G8803" s="38">
        <v>0.04</v>
      </c>
      <c r="H8803" s="34">
        <v>0.99081976297448771</v>
      </c>
      <c r="I8803" s="35">
        <v>-2.7524924344270597E-4</v>
      </c>
      <c r="J8803" s="35">
        <v>3.387892167260579E-2</v>
      </c>
      <c r="K8803" s="35">
        <v>-1.4530968882618263</v>
      </c>
      <c r="L8803" s="35">
        <v>51.703444831663973</v>
      </c>
      <c r="M8803" s="35">
        <v>0</v>
      </c>
      <c r="N8803" s="35">
        <v>0</v>
      </c>
      <c r="O8803" s="35">
        <v>0</v>
      </c>
      <c r="P8803" s="36">
        <v>12</v>
      </c>
      <c r="Q8803" s="37">
        <v>54</v>
      </c>
      <c r="R8803" s="36">
        <v>14</v>
      </c>
      <c r="S8803" s="39">
        <f t="shared" si="307"/>
        <v>54</v>
      </c>
      <c r="T8803" s="34" t="s">
        <v>51</v>
      </c>
      <c r="U8803" s="12">
        <f>(((alpha*(speed^3))+(beta*(speed^2))+(ceta*speed))+delta)</f>
        <v>28.685301593381588</v>
      </c>
      <c r="V8803" s="8">
        <f t="shared" si="308"/>
        <v>54</v>
      </c>
    </row>
    <row r="8804" spans="1:22">
      <c r="A8804" s="34" t="s">
        <v>19</v>
      </c>
      <c r="B8804" s="34" t="s">
        <v>74</v>
      </c>
      <c r="C8804" s="5" t="s">
        <v>175</v>
      </c>
      <c r="D8804" s="35" t="s">
        <v>86</v>
      </c>
      <c r="E8804" s="36" t="s">
        <v>14</v>
      </c>
      <c r="F8804" s="37">
        <v>100</v>
      </c>
      <c r="G8804" s="38">
        <v>0.04</v>
      </c>
      <c r="H8804" s="34">
        <v>0.99840431419698261</v>
      </c>
      <c r="I8804" s="35">
        <v>2.8591765773349715</v>
      </c>
      <c r="J8804" s="35">
        <v>-0.40149764049510112</v>
      </c>
      <c r="K8804" s="35">
        <v>46.619598291312258</v>
      </c>
      <c r="L8804" s="35">
        <v>-2.0137975863720516</v>
      </c>
      <c r="M8804" s="35">
        <v>0</v>
      </c>
      <c r="N8804" s="35">
        <v>0</v>
      </c>
      <c r="O8804" s="35">
        <v>0</v>
      </c>
      <c r="P8804" s="36">
        <v>12</v>
      </c>
      <c r="Q8804" s="37">
        <v>54</v>
      </c>
      <c r="R8804" s="36">
        <v>1</v>
      </c>
      <c r="S8804" s="39">
        <f t="shared" si="307"/>
        <v>54</v>
      </c>
      <c r="T8804" s="34" t="s">
        <v>30</v>
      </c>
      <c r="U8804" s="12">
        <f>((alpha*(speed^beta))+(ceta*(speed^delta)))</f>
        <v>0.5914849138766527</v>
      </c>
      <c r="V8804" s="8">
        <f t="shared" si="308"/>
        <v>54</v>
      </c>
    </row>
    <row r="8805" spans="1:22">
      <c r="A8805" s="34" t="s">
        <v>19</v>
      </c>
      <c r="B8805" s="34" t="s">
        <v>74</v>
      </c>
      <c r="C8805" s="5" t="s">
        <v>175</v>
      </c>
      <c r="D8805" s="35" t="s">
        <v>86</v>
      </c>
      <c r="E8805" s="36" t="s">
        <v>18</v>
      </c>
      <c r="F8805" s="37">
        <v>100</v>
      </c>
      <c r="G8805" s="38">
        <v>0.04</v>
      </c>
      <c r="H8805" s="34">
        <v>0.97431145003758823</v>
      </c>
      <c r="I8805" s="35">
        <v>5.3465237936088776E-6</v>
      </c>
      <c r="J8805" s="35">
        <v>-5.3134880770827359E-4</v>
      </c>
      <c r="K8805" s="35">
        <v>8.5649662963273691E-3</v>
      </c>
      <c r="L8805" s="35">
        <v>0.56221791767896645</v>
      </c>
      <c r="M8805" s="35">
        <v>0</v>
      </c>
      <c r="N8805" s="35">
        <v>0</v>
      </c>
      <c r="O8805" s="35">
        <v>0</v>
      </c>
      <c r="P8805" s="36">
        <v>12</v>
      </c>
      <c r="Q8805" s="37">
        <v>54</v>
      </c>
      <c r="R8805" s="36">
        <v>14</v>
      </c>
      <c r="S8805" s="39">
        <f t="shared" si="307"/>
        <v>54</v>
      </c>
      <c r="T8805" s="34" t="s">
        <v>51</v>
      </c>
      <c r="U8805" s="12">
        <f>(((alpha*(speed^3))+(beta*(speed^2))+(ceta*speed))+delta)</f>
        <v>0.31719799704014684</v>
      </c>
      <c r="V8805" s="8">
        <f t="shared" si="308"/>
        <v>54</v>
      </c>
    </row>
    <row r="8806" spans="1:22">
      <c r="A8806" s="34" t="s">
        <v>19</v>
      </c>
      <c r="B8806" s="34" t="s">
        <v>74</v>
      </c>
      <c r="C8806" s="5" t="s">
        <v>175</v>
      </c>
      <c r="D8806" s="35" t="s">
        <v>86</v>
      </c>
      <c r="E8806" s="36" t="s">
        <v>17</v>
      </c>
      <c r="F8806" s="37">
        <v>100</v>
      </c>
      <c r="G8806" s="38">
        <v>0.04</v>
      </c>
      <c r="H8806" s="34">
        <v>0.97726586296196727</v>
      </c>
      <c r="I8806" s="35">
        <v>-3.6945144747739188E-3</v>
      </c>
      <c r="J8806" s="35">
        <v>0.47520434458213856</v>
      </c>
      <c r="K8806" s="35">
        <v>-23.811921085092525</v>
      </c>
      <c r="L8806" s="35">
        <v>1348.9642436120027</v>
      </c>
      <c r="M8806" s="35">
        <v>0</v>
      </c>
      <c r="N8806" s="35">
        <v>0</v>
      </c>
      <c r="O8806" s="35">
        <v>0</v>
      </c>
      <c r="P8806" s="36">
        <v>12</v>
      </c>
      <c r="Q8806" s="37">
        <v>54</v>
      </c>
      <c r="R8806" s="36">
        <v>14</v>
      </c>
      <c r="S8806" s="39">
        <f t="shared" si="307"/>
        <v>54</v>
      </c>
      <c r="T8806" s="34" t="s">
        <v>51</v>
      </c>
      <c r="U8806" s="12">
        <f>(((alpha*(speed^3))+(beta*(speed^2))+(ceta*speed))+delta)</f>
        <v>867.06334656272224</v>
      </c>
      <c r="V8806" s="8">
        <f t="shared" si="308"/>
        <v>54</v>
      </c>
    </row>
    <row r="8807" spans="1:22">
      <c r="A8807" s="34" t="s">
        <v>19</v>
      </c>
      <c r="B8807" s="34" t="s">
        <v>74</v>
      </c>
      <c r="C8807" s="5" t="s">
        <v>175</v>
      </c>
      <c r="D8807" s="35" t="s">
        <v>86</v>
      </c>
      <c r="E8807" s="36" t="s">
        <v>15</v>
      </c>
      <c r="F8807" s="37">
        <v>0</v>
      </c>
      <c r="G8807" s="38">
        <v>0.06</v>
      </c>
      <c r="H8807" s="34">
        <v>0.9754535040001544</v>
      </c>
      <c r="I8807" s="35">
        <v>8.6567570897486643</v>
      </c>
      <c r="J8807" s="35">
        <v>0.99143557104815683</v>
      </c>
      <c r="K8807" s="35">
        <v>-0.2525614174918171</v>
      </c>
      <c r="L8807" s="35">
        <v>0</v>
      </c>
      <c r="M8807" s="35">
        <v>0</v>
      </c>
      <c r="N8807" s="35">
        <v>0</v>
      </c>
      <c r="O8807" s="35">
        <v>0</v>
      </c>
      <c r="P8807" s="36">
        <v>12</v>
      </c>
      <c r="Q8807" s="37">
        <v>79</v>
      </c>
      <c r="R8807" s="36">
        <v>0</v>
      </c>
      <c r="S8807" s="39">
        <f t="shared" si="307"/>
        <v>79</v>
      </c>
      <c r="T8807" s="34" t="s">
        <v>29</v>
      </c>
      <c r="U8807" s="12">
        <f>((alpha*(beta^speed))*(speed^ceta))</f>
        <v>1.4554023614429501</v>
      </c>
      <c r="V8807" s="8">
        <f t="shared" si="308"/>
        <v>79</v>
      </c>
    </row>
    <row r="8808" spans="1:22">
      <c r="A8808" s="34" t="s">
        <v>19</v>
      </c>
      <c r="B8808" s="34" t="s">
        <v>74</v>
      </c>
      <c r="C8808" s="5" t="s">
        <v>175</v>
      </c>
      <c r="D8808" s="35" t="s">
        <v>86</v>
      </c>
      <c r="E8808" s="36" t="s">
        <v>16</v>
      </c>
      <c r="F8808" s="37">
        <v>0</v>
      </c>
      <c r="G8808" s="38">
        <v>0.06</v>
      </c>
      <c r="H8808" s="34">
        <v>0.99681922467959461</v>
      </c>
      <c r="I8808" s="35">
        <v>3.1295381995451219</v>
      </c>
      <c r="J8808" s="35">
        <v>4.0768937648060488</v>
      </c>
      <c r="K8808" s="35">
        <v>-5.0491270689033509E-2</v>
      </c>
      <c r="L8808" s="35">
        <v>0</v>
      </c>
      <c r="M8808" s="35">
        <v>0</v>
      </c>
      <c r="N8808" s="35">
        <v>0</v>
      </c>
      <c r="O8808" s="35">
        <v>0</v>
      </c>
      <c r="P8808" s="36">
        <v>12</v>
      </c>
      <c r="Q8808" s="37">
        <v>79</v>
      </c>
      <c r="R8808" s="36">
        <v>13</v>
      </c>
      <c r="S8808" s="39">
        <f t="shared" si="307"/>
        <v>79</v>
      </c>
      <c r="T8808" s="34" t="s">
        <v>50</v>
      </c>
      <c r="U8808" s="12">
        <f>EXP((alpha+(beta/speed))+(ceta*LN(speed)))</f>
        <v>19.308115030721552</v>
      </c>
      <c r="V8808" s="8">
        <f t="shared" si="308"/>
        <v>79</v>
      </c>
    </row>
    <row r="8809" spans="1:22">
      <c r="A8809" s="34" t="s">
        <v>19</v>
      </c>
      <c r="B8809" s="34" t="s">
        <v>74</v>
      </c>
      <c r="C8809" s="5" t="s">
        <v>175</v>
      </c>
      <c r="D8809" s="35" t="s">
        <v>86</v>
      </c>
      <c r="E8809" s="36" t="s">
        <v>14</v>
      </c>
      <c r="F8809" s="37">
        <v>0</v>
      </c>
      <c r="G8809" s="38">
        <v>0.06</v>
      </c>
      <c r="H8809" s="34">
        <v>0.99731909121136819</v>
      </c>
      <c r="I8809" s="35">
        <v>15.286165113537546</v>
      </c>
      <c r="J8809" s="35">
        <v>1.0122460979502461</v>
      </c>
      <c r="K8809" s="35">
        <v>-1.0425125422501313</v>
      </c>
      <c r="L8809" s="35">
        <v>0</v>
      </c>
      <c r="M8809" s="35">
        <v>0</v>
      </c>
      <c r="N8809" s="35">
        <v>0</v>
      </c>
      <c r="O8809" s="35">
        <v>0</v>
      </c>
      <c r="P8809" s="36">
        <v>12</v>
      </c>
      <c r="Q8809" s="37">
        <v>79</v>
      </c>
      <c r="R8809" s="36">
        <v>0</v>
      </c>
      <c r="S8809" s="39">
        <f t="shared" si="307"/>
        <v>79</v>
      </c>
      <c r="T8809" s="34" t="s">
        <v>29</v>
      </c>
      <c r="U8809" s="12">
        <f>((alpha*(beta^speed))*(speed^ceta))</f>
        <v>0.42034055793097835</v>
      </c>
      <c r="V8809" s="8">
        <f t="shared" si="308"/>
        <v>79</v>
      </c>
    </row>
    <row r="8810" spans="1:22">
      <c r="A8810" s="34" t="s">
        <v>19</v>
      </c>
      <c r="B8810" s="34" t="s">
        <v>74</v>
      </c>
      <c r="C8810" s="5" t="s">
        <v>175</v>
      </c>
      <c r="D8810" s="35" t="s">
        <v>86</v>
      </c>
      <c r="E8810" s="36" t="s">
        <v>18</v>
      </c>
      <c r="F8810" s="37">
        <v>0</v>
      </c>
      <c r="G8810" s="38">
        <v>0.06</v>
      </c>
      <c r="H8810" s="34">
        <v>0.97560711206432438</v>
      </c>
      <c r="I8810" s="35">
        <v>0.91748465855969064</v>
      </c>
      <c r="J8810" s="35">
        <v>0.99848574830962133</v>
      </c>
      <c r="K8810" s="35">
        <v>-0.29244776427727814</v>
      </c>
      <c r="L8810" s="35">
        <v>0</v>
      </c>
      <c r="M8810" s="35">
        <v>0</v>
      </c>
      <c r="N8810" s="35">
        <v>0</v>
      </c>
      <c r="O8810" s="35">
        <v>0</v>
      </c>
      <c r="P8810" s="36">
        <v>12</v>
      </c>
      <c r="Q8810" s="37">
        <v>79</v>
      </c>
      <c r="R8810" s="36">
        <v>0</v>
      </c>
      <c r="S8810" s="39">
        <f t="shared" si="307"/>
        <v>79</v>
      </c>
      <c r="T8810" s="34" t="s">
        <v>29</v>
      </c>
      <c r="U8810" s="12">
        <f>((alpha*(beta^speed))*(speed^ceta))</f>
        <v>0.22680351191516579</v>
      </c>
      <c r="V8810" s="8">
        <f t="shared" si="308"/>
        <v>79</v>
      </c>
    </row>
    <row r="8811" spans="1:22">
      <c r="A8811" s="34" t="s">
        <v>19</v>
      </c>
      <c r="B8811" s="34" t="s">
        <v>74</v>
      </c>
      <c r="C8811" s="5" t="s">
        <v>175</v>
      </c>
      <c r="D8811" s="35" t="s">
        <v>86</v>
      </c>
      <c r="E8811" s="36" t="s">
        <v>17</v>
      </c>
      <c r="F8811" s="37">
        <v>0</v>
      </c>
      <c r="G8811" s="38">
        <v>0.06</v>
      </c>
      <c r="H8811" s="34">
        <v>0.98890044941582478</v>
      </c>
      <c r="I8811" s="35">
        <v>1869.625921657657</v>
      </c>
      <c r="J8811" s="35">
        <v>1.0073372482160297</v>
      </c>
      <c r="K8811" s="35">
        <v>-0.39135077963977333</v>
      </c>
      <c r="L8811" s="35">
        <v>0</v>
      </c>
      <c r="M8811" s="35">
        <v>0</v>
      </c>
      <c r="N8811" s="35">
        <v>0</v>
      </c>
      <c r="O8811" s="35">
        <v>0</v>
      </c>
      <c r="P8811" s="36">
        <v>12</v>
      </c>
      <c r="Q8811" s="37">
        <v>79</v>
      </c>
      <c r="R8811" s="36">
        <v>0</v>
      </c>
      <c r="S8811" s="39">
        <f t="shared" si="307"/>
        <v>79</v>
      </c>
      <c r="T8811" s="34" t="s">
        <v>29</v>
      </c>
      <c r="U8811" s="12">
        <f>((alpha*(beta^speed))*(speed^ceta))</f>
        <v>602.46723812060304</v>
      </c>
      <c r="V8811" s="8">
        <f t="shared" si="308"/>
        <v>79</v>
      </c>
    </row>
    <row r="8812" spans="1:22">
      <c r="A8812" s="34" t="s">
        <v>19</v>
      </c>
      <c r="B8812" s="34" t="s">
        <v>74</v>
      </c>
      <c r="C8812" s="5" t="s">
        <v>175</v>
      </c>
      <c r="D8812" s="35" t="s">
        <v>86</v>
      </c>
      <c r="E8812" s="36" t="s">
        <v>15</v>
      </c>
      <c r="F8812" s="37">
        <v>50</v>
      </c>
      <c r="G8812" s="38">
        <v>0.06</v>
      </c>
      <c r="H8812" s="34">
        <v>0.98013775057805852</v>
      </c>
      <c r="I8812" s="35">
        <v>10.59971924611866</v>
      </c>
      <c r="J8812" s="35">
        <v>0.98639112681910246</v>
      </c>
      <c r="K8812" s="35">
        <v>-0.21442796555889551</v>
      </c>
      <c r="L8812" s="35">
        <v>0</v>
      </c>
      <c r="M8812" s="35">
        <v>0</v>
      </c>
      <c r="N8812" s="35">
        <v>0</v>
      </c>
      <c r="O8812" s="35">
        <v>0</v>
      </c>
      <c r="P8812" s="36">
        <v>12</v>
      </c>
      <c r="Q8812" s="37">
        <v>52</v>
      </c>
      <c r="R8812" s="36">
        <v>0</v>
      </c>
      <c r="S8812" s="39">
        <f t="shared" si="307"/>
        <v>52</v>
      </c>
      <c r="T8812" s="34" t="s">
        <v>29</v>
      </c>
      <c r="U8812" s="12">
        <f>((alpha*(beta^speed))*(speed^ceta))</f>
        <v>2.2278780436824253</v>
      </c>
      <c r="V8812" s="8">
        <f t="shared" si="308"/>
        <v>52</v>
      </c>
    </row>
    <row r="8813" spans="1:22">
      <c r="A8813" s="34" t="s">
        <v>19</v>
      </c>
      <c r="B8813" s="34" t="s">
        <v>74</v>
      </c>
      <c r="C8813" s="5" t="s">
        <v>175</v>
      </c>
      <c r="D8813" s="35" t="s">
        <v>86</v>
      </c>
      <c r="E8813" s="36" t="s">
        <v>16</v>
      </c>
      <c r="F8813" s="37">
        <v>50</v>
      </c>
      <c r="G8813" s="38">
        <v>0.06</v>
      </c>
      <c r="H8813" s="34">
        <v>0.98547511923277187</v>
      </c>
      <c r="I8813" s="35">
        <v>-3.7532976350510943E-4</v>
      </c>
      <c r="J8813" s="35">
        <v>4.2919523891986097E-2</v>
      </c>
      <c r="K8813" s="35">
        <v>-1.6887142938661417</v>
      </c>
      <c r="L8813" s="35">
        <v>53.652418254104902</v>
      </c>
      <c r="M8813" s="35">
        <v>0</v>
      </c>
      <c r="N8813" s="35">
        <v>0</v>
      </c>
      <c r="O8813" s="35">
        <v>0</v>
      </c>
      <c r="P8813" s="36">
        <v>12</v>
      </c>
      <c r="Q8813" s="37">
        <v>52</v>
      </c>
      <c r="R8813" s="36">
        <v>14</v>
      </c>
      <c r="S8813" s="39">
        <f t="shared" si="307"/>
        <v>52</v>
      </c>
      <c r="T8813" s="34" t="s">
        <v>51</v>
      </c>
      <c r="U8813" s="12">
        <f>(((alpha*(speed^3))+(beta*(speed^2))+(ceta*speed))+delta)</f>
        <v>29.119300190069509</v>
      </c>
      <c r="V8813" s="8">
        <f t="shared" si="308"/>
        <v>52</v>
      </c>
    </row>
    <row r="8814" spans="1:22">
      <c r="A8814" s="34" t="s">
        <v>19</v>
      </c>
      <c r="B8814" s="34" t="s">
        <v>74</v>
      </c>
      <c r="C8814" s="5" t="s">
        <v>175</v>
      </c>
      <c r="D8814" s="35" t="s">
        <v>86</v>
      </c>
      <c r="E8814" s="36" t="s">
        <v>14</v>
      </c>
      <c r="F8814" s="37">
        <v>50</v>
      </c>
      <c r="G8814" s="38">
        <v>0.06</v>
      </c>
      <c r="H8814" s="34">
        <v>0.995882979038614</v>
      </c>
      <c r="I8814" s="35">
        <v>54.719085070714321</v>
      </c>
      <c r="J8814" s="35">
        <v>-1.9828502676485729</v>
      </c>
      <c r="K8814" s="35">
        <v>2.4152912776411051</v>
      </c>
      <c r="L8814" s="35">
        <v>-0.35724775034932171</v>
      </c>
      <c r="M8814" s="35">
        <v>0</v>
      </c>
      <c r="N8814" s="35">
        <v>0</v>
      </c>
      <c r="O8814" s="35">
        <v>0</v>
      </c>
      <c r="P8814" s="36">
        <v>12</v>
      </c>
      <c r="Q8814" s="37">
        <v>52</v>
      </c>
      <c r="R8814" s="36">
        <v>1</v>
      </c>
      <c r="S8814" s="39">
        <f t="shared" si="307"/>
        <v>52</v>
      </c>
      <c r="T8814" s="34" t="s">
        <v>30</v>
      </c>
      <c r="U8814" s="12">
        <f>((alpha*(speed^beta))+(ceta*(speed^delta)))</f>
        <v>0.61040549786492881</v>
      </c>
      <c r="V8814" s="8">
        <f t="shared" si="308"/>
        <v>52</v>
      </c>
    </row>
    <row r="8815" spans="1:22">
      <c r="A8815" s="34" t="s">
        <v>19</v>
      </c>
      <c r="B8815" s="34" t="s">
        <v>74</v>
      </c>
      <c r="C8815" s="5" t="s">
        <v>175</v>
      </c>
      <c r="D8815" s="35" t="s">
        <v>86</v>
      </c>
      <c r="E8815" s="36" t="s">
        <v>18</v>
      </c>
      <c r="F8815" s="37">
        <v>50</v>
      </c>
      <c r="G8815" s="38">
        <v>0.06</v>
      </c>
      <c r="H8815" s="34">
        <v>0.95489692812496541</v>
      </c>
      <c r="I8815" s="35">
        <v>2.8770764995156545E-6</v>
      </c>
      <c r="J8815" s="35">
        <v>-2.2442930398694494E-4</v>
      </c>
      <c r="K8815" s="35">
        <v>-9.9116257882430323E-4</v>
      </c>
      <c r="L8815" s="35">
        <v>0.60988311835037901</v>
      </c>
      <c r="M8815" s="35">
        <v>0</v>
      </c>
      <c r="N8815" s="35">
        <v>0</v>
      </c>
      <c r="O8815" s="35">
        <v>0</v>
      </c>
      <c r="P8815" s="36">
        <v>12</v>
      </c>
      <c r="Q8815" s="37">
        <v>52</v>
      </c>
      <c r="R8815" s="36">
        <v>14</v>
      </c>
      <c r="S8815" s="39">
        <f t="shared" si="307"/>
        <v>52</v>
      </c>
      <c r="T8815" s="34" t="s">
        <v>51</v>
      </c>
      <c r="U8815" s="12">
        <f>(((alpha*(speed^3))+(beta*(speed^2))+(ceta*speed))+delta)</f>
        <v>0.35602579871471329</v>
      </c>
      <c r="V8815" s="8">
        <f t="shared" si="308"/>
        <v>52</v>
      </c>
    </row>
    <row r="8816" spans="1:22">
      <c r="A8816" s="34" t="s">
        <v>19</v>
      </c>
      <c r="B8816" s="34" t="s">
        <v>74</v>
      </c>
      <c r="C8816" s="5" t="s">
        <v>175</v>
      </c>
      <c r="D8816" s="35" t="s">
        <v>86</v>
      </c>
      <c r="E8816" s="36" t="s">
        <v>17</v>
      </c>
      <c r="F8816" s="37">
        <v>50</v>
      </c>
      <c r="G8816" s="38">
        <v>0.06</v>
      </c>
      <c r="H8816" s="34">
        <v>0.97406849010470342</v>
      </c>
      <c r="I8816" s="35">
        <v>1756.053206852444</v>
      </c>
      <c r="J8816" s="35">
        <v>1.0021433342832229</v>
      </c>
      <c r="K8816" s="35">
        <v>-0.19727880376885898</v>
      </c>
      <c r="L8816" s="35">
        <v>0</v>
      </c>
      <c r="M8816" s="35">
        <v>0</v>
      </c>
      <c r="N8816" s="35">
        <v>0</v>
      </c>
      <c r="O8816" s="35">
        <v>0</v>
      </c>
      <c r="P8816" s="36">
        <v>12</v>
      </c>
      <c r="Q8816" s="37">
        <v>52</v>
      </c>
      <c r="R8816" s="36">
        <v>0</v>
      </c>
      <c r="S8816" s="39">
        <f t="shared" si="307"/>
        <v>52</v>
      </c>
      <c r="T8816" s="34" t="s">
        <v>29</v>
      </c>
      <c r="U8816" s="12">
        <f>((alpha*(beta^speed))*(speed^ceta))</f>
        <v>900.24014162279468</v>
      </c>
      <c r="V8816" s="8">
        <f t="shared" si="308"/>
        <v>52</v>
      </c>
    </row>
    <row r="8817" spans="1:22">
      <c r="A8817" s="34" t="s">
        <v>19</v>
      </c>
      <c r="B8817" s="34" t="s">
        <v>74</v>
      </c>
      <c r="C8817" s="5" t="s">
        <v>175</v>
      </c>
      <c r="D8817" s="35" t="s">
        <v>86</v>
      </c>
      <c r="E8817" s="36" t="s">
        <v>15</v>
      </c>
      <c r="F8817" s="37">
        <v>100</v>
      </c>
      <c r="G8817" s="38">
        <v>0.06</v>
      </c>
      <c r="H8817" s="34">
        <v>0.98207118598351872</v>
      </c>
      <c r="I8817" s="35">
        <v>-1.0367043845088888</v>
      </c>
      <c r="J8817" s="35">
        <v>19.756380331937212</v>
      </c>
      <c r="K8817" s="35">
        <v>0.60068942791293412</v>
      </c>
      <c r="L8817" s="35">
        <v>0.36644427455809714</v>
      </c>
      <c r="M8817" s="35">
        <v>1.4766694919289784E-2</v>
      </c>
      <c r="N8817" s="35">
        <v>0</v>
      </c>
      <c r="O8817" s="35">
        <v>0</v>
      </c>
      <c r="P8817" s="36">
        <v>12</v>
      </c>
      <c r="Q8817" s="37">
        <v>41</v>
      </c>
      <c r="R8817" s="36">
        <v>10</v>
      </c>
      <c r="S8817" s="39">
        <f t="shared" si="307"/>
        <v>41</v>
      </c>
      <c r="T8817" s="34" t="s">
        <v>44</v>
      </c>
      <c r="U8817" s="12">
        <f>(alpha+(beta/(1+EXP((((-1)*ceta)+(delta*LN(speed)))+(epsilon*speed)))))</f>
        <v>2.9805139786330752</v>
      </c>
      <c r="V8817" s="8">
        <f t="shared" si="308"/>
        <v>41</v>
      </c>
    </row>
    <row r="8818" spans="1:22">
      <c r="A8818" s="34" t="s">
        <v>19</v>
      </c>
      <c r="B8818" s="34" t="s">
        <v>74</v>
      </c>
      <c r="C8818" s="5" t="s">
        <v>175</v>
      </c>
      <c r="D8818" s="35" t="s">
        <v>86</v>
      </c>
      <c r="E8818" s="36" t="s">
        <v>16</v>
      </c>
      <c r="F8818" s="37">
        <v>100</v>
      </c>
      <c r="G8818" s="38">
        <v>0.06</v>
      </c>
      <c r="H8818" s="34">
        <v>0.994110230375575</v>
      </c>
      <c r="I8818" s="35">
        <v>-7.2286655968913105E-4</v>
      </c>
      <c r="J8818" s="35">
        <v>6.6444987102781891E-2</v>
      </c>
      <c r="K8818" s="35">
        <v>-2.2172337810165077</v>
      </c>
      <c r="L8818" s="35">
        <v>67.231803605260112</v>
      </c>
      <c r="M8818" s="35">
        <v>0</v>
      </c>
      <c r="N8818" s="35">
        <v>0</v>
      </c>
      <c r="O8818" s="35">
        <v>0</v>
      </c>
      <c r="P8818" s="36">
        <v>12</v>
      </c>
      <c r="Q8818" s="37">
        <v>41</v>
      </c>
      <c r="R8818" s="36">
        <v>14</v>
      </c>
      <c r="S8818" s="39">
        <f t="shared" si="307"/>
        <v>41</v>
      </c>
      <c r="T8818" s="34" t="s">
        <v>51</v>
      </c>
      <c r="U8818" s="12">
        <f>(((alpha*(speed^3))+(beta*(speed^2))+(ceta*speed))+delta)</f>
        <v>38.198555743025054</v>
      </c>
      <c r="V8818" s="8">
        <f t="shared" si="308"/>
        <v>41</v>
      </c>
    </row>
    <row r="8819" spans="1:22">
      <c r="A8819" s="34" t="s">
        <v>19</v>
      </c>
      <c r="B8819" s="34" t="s">
        <v>74</v>
      </c>
      <c r="C8819" s="5" t="s">
        <v>175</v>
      </c>
      <c r="D8819" s="35" t="s">
        <v>86</v>
      </c>
      <c r="E8819" s="36" t="s">
        <v>14</v>
      </c>
      <c r="F8819" s="37">
        <v>100</v>
      </c>
      <c r="G8819" s="38">
        <v>0.06</v>
      </c>
      <c r="H8819" s="34">
        <v>0.99813150829651853</v>
      </c>
      <c r="I8819" s="35">
        <v>1.5487134098903832</v>
      </c>
      <c r="J8819" s="35">
        <v>-3.8870914605480014</v>
      </c>
      <c r="K8819" s="35">
        <v>-0.59796175301312793</v>
      </c>
      <c r="L8819" s="35">
        <v>0</v>
      </c>
      <c r="M8819" s="35">
        <v>0</v>
      </c>
      <c r="N8819" s="35">
        <v>0</v>
      </c>
      <c r="O8819" s="35">
        <v>0</v>
      </c>
      <c r="P8819" s="36">
        <v>12</v>
      </c>
      <c r="Q8819" s="37">
        <v>41</v>
      </c>
      <c r="R8819" s="36">
        <v>6</v>
      </c>
      <c r="S8819" s="39">
        <f t="shared" si="307"/>
        <v>41</v>
      </c>
      <c r="T8819" s="34" t="s">
        <v>37</v>
      </c>
      <c r="U8819" s="12">
        <f>(1/(alpha+(beta*(speed^ceta))))</f>
        <v>0.88748299349225579</v>
      </c>
      <c r="V8819" s="8">
        <f t="shared" si="308"/>
        <v>41</v>
      </c>
    </row>
    <row r="8820" spans="1:22">
      <c r="A8820" s="34" t="s">
        <v>19</v>
      </c>
      <c r="B8820" s="34" t="s">
        <v>74</v>
      </c>
      <c r="C8820" s="5" t="s">
        <v>175</v>
      </c>
      <c r="D8820" s="35" t="s">
        <v>86</v>
      </c>
      <c r="E8820" s="36" t="s">
        <v>18</v>
      </c>
      <c r="F8820" s="37">
        <v>100</v>
      </c>
      <c r="G8820" s="38">
        <v>0.06</v>
      </c>
      <c r="H8820" s="34">
        <v>0.97351279902452126</v>
      </c>
      <c r="I8820" s="35">
        <v>5.7491151715314325E-6</v>
      </c>
      <c r="J8820" s="35">
        <v>-3.9167797899507435E-4</v>
      </c>
      <c r="K8820" s="35">
        <v>-6.3001657283173534E-4</v>
      </c>
      <c r="L8820" s="35">
        <v>0.7984974836536809</v>
      </c>
      <c r="M8820" s="35">
        <v>0</v>
      </c>
      <c r="N8820" s="35">
        <v>0</v>
      </c>
      <c r="O8820" s="35">
        <v>0</v>
      </c>
      <c r="P8820" s="36">
        <v>12</v>
      </c>
      <c r="Q8820" s="37">
        <v>41</v>
      </c>
      <c r="R8820" s="36">
        <v>14</v>
      </c>
      <c r="S8820" s="39">
        <f t="shared" si="307"/>
        <v>41</v>
      </c>
      <c r="T8820" s="34" t="s">
        <v>51</v>
      </c>
      <c r="U8820" s="12">
        <f>(((alpha*(speed^3))+(beta*(speed^2))+(ceta*speed))+delta)</f>
        <v>0.51049088821397759</v>
      </c>
      <c r="V8820" s="8">
        <f t="shared" si="308"/>
        <v>41</v>
      </c>
    </row>
    <row r="8821" spans="1:22">
      <c r="A8821" s="34" t="s">
        <v>19</v>
      </c>
      <c r="B8821" s="34" t="s">
        <v>74</v>
      </c>
      <c r="C8821" s="5" t="s">
        <v>175</v>
      </c>
      <c r="D8821" s="35" t="s">
        <v>86</v>
      </c>
      <c r="E8821" s="36" t="s">
        <v>17</v>
      </c>
      <c r="F8821" s="37">
        <v>100</v>
      </c>
      <c r="G8821" s="38">
        <v>0.06</v>
      </c>
      <c r="H8821" s="34">
        <v>0.97795330606073005</v>
      </c>
      <c r="I8821" s="35">
        <v>-1.3795957620671082E-2</v>
      </c>
      <c r="J8821" s="35">
        <v>1.277497131841945</v>
      </c>
      <c r="K8821" s="35">
        <v>-43.110573048079644</v>
      </c>
      <c r="L8821" s="35">
        <v>1805.3249263831235</v>
      </c>
      <c r="M8821" s="35">
        <v>0</v>
      </c>
      <c r="N8821" s="35">
        <v>0</v>
      </c>
      <c r="O8821" s="35">
        <v>0</v>
      </c>
      <c r="P8821" s="36">
        <v>12</v>
      </c>
      <c r="Q8821" s="37">
        <v>41</v>
      </c>
      <c r="R8821" s="36">
        <v>14</v>
      </c>
      <c r="S8821" s="39">
        <f t="shared" si="307"/>
        <v>41</v>
      </c>
      <c r="T8821" s="34" t="s">
        <v>51</v>
      </c>
      <c r="U8821" s="12">
        <f>(((alpha*(speed^3))+(beta*(speed^2))+(ceta*speed))+delta)</f>
        <v>1234.432914863896</v>
      </c>
      <c r="V8821" s="8">
        <f t="shared" si="308"/>
        <v>41</v>
      </c>
    </row>
    <row r="8822" spans="1:22">
      <c r="A8822" s="34" t="s">
        <v>19</v>
      </c>
      <c r="B8822" s="34" t="s">
        <v>74</v>
      </c>
      <c r="C8822" s="5" t="s">
        <v>176</v>
      </c>
      <c r="D8822" s="35" t="s">
        <v>87</v>
      </c>
      <c r="E8822" s="36" t="s">
        <v>15</v>
      </c>
      <c r="F8822" s="37">
        <v>0</v>
      </c>
      <c r="G8822" s="38">
        <v>0</v>
      </c>
      <c r="H8822" s="34">
        <v>0.98069050760137344</v>
      </c>
      <c r="I8822" s="35">
        <v>1.1626138065131084</v>
      </c>
      <c r="J8822" s="35">
        <v>19.447641837766405</v>
      </c>
      <c r="K8822" s="35">
        <v>-0.39574176081040419</v>
      </c>
      <c r="L8822" s="35">
        <v>0.19148212120305769</v>
      </c>
      <c r="M8822" s="35">
        <v>6.7218694127100242E-2</v>
      </c>
      <c r="N8822" s="35">
        <v>0</v>
      </c>
      <c r="O8822" s="35">
        <v>0</v>
      </c>
      <c r="P8822" s="36">
        <v>12</v>
      </c>
      <c r="Q8822" s="37">
        <v>86</v>
      </c>
      <c r="R8822" s="36">
        <v>10</v>
      </c>
      <c r="S8822" s="39">
        <f t="shared" si="307"/>
        <v>86</v>
      </c>
      <c r="T8822" s="34" t="s">
        <v>44</v>
      </c>
      <c r="U8822" s="12">
        <f>(alpha+(beta/(1+EXP((((-1)*ceta)+(delta*LN(speed)))+(epsilon*speed)))))</f>
        <v>1.179817408368891</v>
      </c>
      <c r="V8822" s="8">
        <f t="shared" si="308"/>
        <v>86</v>
      </c>
    </row>
    <row r="8823" spans="1:22">
      <c r="A8823" s="34" t="s">
        <v>19</v>
      </c>
      <c r="B8823" s="34" t="s">
        <v>74</v>
      </c>
      <c r="C8823" s="5" t="s">
        <v>176</v>
      </c>
      <c r="D8823" s="35" t="s">
        <v>87</v>
      </c>
      <c r="E8823" s="36" t="s">
        <v>16</v>
      </c>
      <c r="F8823" s="37">
        <v>0</v>
      </c>
      <c r="G8823" s="38">
        <v>0</v>
      </c>
      <c r="H8823" s="34">
        <v>0.99406000218494917</v>
      </c>
      <c r="I8823" s="35">
        <v>2.8597241319151285</v>
      </c>
      <c r="J8823" s="35">
        <v>166.7529935183058</v>
      </c>
      <c r="K8823" s="35">
        <v>-0.31980557432950718</v>
      </c>
      <c r="L8823" s="35">
        <v>0.97219603043866842</v>
      </c>
      <c r="M8823" s="35">
        <v>3.6003204028928443E-4</v>
      </c>
      <c r="N8823" s="35">
        <v>0</v>
      </c>
      <c r="O8823" s="35">
        <v>0</v>
      </c>
      <c r="P8823" s="36">
        <v>12</v>
      </c>
      <c r="Q8823" s="37">
        <v>86</v>
      </c>
      <c r="R8823" s="36">
        <v>10</v>
      </c>
      <c r="S8823" s="39">
        <f t="shared" si="307"/>
        <v>86</v>
      </c>
      <c r="T8823" s="34" t="s">
        <v>44</v>
      </c>
      <c r="U8823" s="12">
        <f>(alpha+(beta/(1+EXP((((-1)*ceta)+(delta*LN(speed)))+(epsilon*speed)))))</f>
        <v>4.3908785323491433</v>
      </c>
      <c r="V8823" s="8">
        <f t="shared" si="308"/>
        <v>86</v>
      </c>
    </row>
    <row r="8824" spans="1:22">
      <c r="A8824" s="34" t="s">
        <v>19</v>
      </c>
      <c r="B8824" s="34" t="s">
        <v>74</v>
      </c>
      <c r="C8824" s="5" t="s">
        <v>176</v>
      </c>
      <c r="D8824" s="35" t="s">
        <v>87</v>
      </c>
      <c r="E8824" s="36" t="s">
        <v>14</v>
      </c>
      <c r="F8824" s="37">
        <v>0</v>
      </c>
      <c r="G8824" s="38">
        <v>0</v>
      </c>
      <c r="H8824" s="34">
        <v>0.99606182323899295</v>
      </c>
      <c r="I8824" s="35">
        <v>-0.29396040348973707</v>
      </c>
      <c r="J8824" s="35">
        <v>9.4144029231229387E-2</v>
      </c>
      <c r="K8824" s="35">
        <v>1.3195602431508824</v>
      </c>
      <c r="L8824" s="35">
        <v>0</v>
      </c>
      <c r="M8824" s="35">
        <v>0</v>
      </c>
      <c r="N8824" s="35">
        <v>0</v>
      </c>
      <c r="O8824" s="35">
        <v>0</v>
      </c>
      <c r="P8824" s="36">
        <v>12</v>
      </c>
      <c r="Q8824" s="37">
        <v>86</v>
      </c>
      <c r="R8824" s="36">
        <v>2</v>
      </c>
      <c r="S8824" s="39">
        <f t="shared" si="307"/>
        <v>86</v>
      </c>
      <c r="T8824" s="34" t="s">
        <v>31</v>
      </c>
      <c r="U8824" s="12">
        <f>((alpha+(beta*speed))^((-1)/ceta))</f>
        <v>0.21078668550949137</v>
      </c>
      <c r="V8824" s="8">
        <f t="shared" si="308"/>
        <v>86</v>
      </c>
    </row>
    <row r="8825" spans="1:22">
      <c r="A8825" s="34" t="s">
        <v>19</v>
      </c>
      <c r="B8825" s="34" t="s">
        <v>74</v>
      </c>
      <c r="C8825" s="5" t="s">
        <v>176</v>
      </c>
      <c r="D8825" s="35" t="s">
        <v>87</v>
      </c>
      <c r="E8825" s="36" t="s">
        <v>18</v>
      </c>
      <c r="F8825" s="37">
        <v>0</v>
      </c>
      <c r="G8825" s="38">
        <v>0</v>
      </c>
      <c r="H8825" s="34">
        <v>0.99555642970611202</v>
      </c>
      <c r="I8825" s="35">
        <v>9.0514648216460714E-2</v>
      </c>
      <c r="J8825" s="35">
        <v>-1.9043231084500112</v>
      </c>
      <c r="K8825" s="35">
        <v>0.42278981582450786</v>
      </c>
      <c r="L8825" s="35">
        <v>0.568523763455692</v>
      </c>
      <c r="M8825" s="35">
        <v>0</v>
      </c>
      <c r="N8825" s="35">
        <v>0</v>
      </c>
      <c r="O8825" s="35">
        <v>0</v>
      </c>
      <c r="P8825" s="36">
        <v>12</v>
      </c>
      <c r="Q8825" s="37">
        <v>86</v>
      </c>
      <c r="R8825" s="36">
        <v>8</v>
      </c>
      <c r="S8825" s="39">
        <f t="shared" si="307"/>
        <v>86</v>
      </c>
      <c r="T8825" s="34" t="s">
        <v>40</v>
      </c>
      <c r="U8825" s="12">
        <f>(alpha-(beta*EXP(((-1)*ceta)*(speed^delta))))</f>
        <v>9.9829609918386755E-2</v>
      </c>
      <c r="V8825" s="8">
        <f t="shared" si="308"/>
        <v>86</v>
      </c>
    </row>
    <row r="8826" spans="1:22">
      <c r="A8826" s="34" t="s">
        <v>19</v>
      </c>
      <c r="B8826" s="34" t="s">
        <v>74</v>
      </c>
      <c r="C8826" s="5" t="s">
        <v>176</v>
      </c>
      <c r="D8826" s="35" t="s">
        <v>87</v>
      </c>
      <c r="E8826" s="36" t="s">
        <v>17</v>
      </c>
      <c r="F8826" s="37">
        <v>0</v>
      </c>
      <c r="G8826" s="38">
        <v>0</v>
      </c>
      <c r="H8826" s="34">
        <v>0.98741039003517672</v>
      </c>
      <c r="I8826" s="35">
        <v>3074.697894370679</v>
      </c>
      <c r="J8826" s="35">
        <v>1.008202217892074</v>
      </c>
      <c r="K8826" s="35">
        <v>-0.81360085557131523</v>
      </c>
      <c r="L8826" s="35">
        <v>0</v>
      </c>
      <c r="M8826" s="35">
        <v>0</v>
      </c>
      <c r="N8826" s="35">
        <v>0</v>
      </c>
      <c r="O8826" s="35">
        <v>0</v>
      </c>
      <c r="P8826" s="36">
        <v>12</v>
      </c>
      <c r="Q8826" s="37">
        <v>86</v>
      </c>
      <c r="R8826" s="36">
        <v>0</v>
      </c>
      <c r="S8826" s="39">
        <f t="shared" si="307"/>
        <v>86</v>
      </c>
      <c r="T8826" s="34" t="s">
        <v>29</v>
      </c>
      <c r="U8826" s="12">
        <f>((alpha*(beta^speed))*(speed^ceta))</f>
        <v>165.57342216883089</v>
      </c>
      <c r="V8826" s="8">
        <f t="shared" si="308"/>
        <v>86</v>
      </c>
    </row>
    <row r="8827" spans="1:22">
      <c r="A8827" s="34" t="s">
        <v>19</v>
      </c>
      <c r="B8827" s="34" t="s">
        <v>74</v>
      </c>
      <c r="C8827" s="5" t="s">
        <v>176</v>
      </c>
      <c r="D8827" s="35" t="s">
        <v>87</v>
      </c>
      <c r="E8827" s="36" t="s">
        <v>15</v>
      </c>
      <c r="F8827" s="37">
        <v>50</v>
      </c>
      <c r="G8827" s="38">
        <v>0</v>
      </c>
      <c r="H8827" s="34">
        <v>0.93903652325762732</v>
      </c>
      <c r="I8827" s="35">
        <v>1.5085185759621573</v>
      </c>
      <c r="J8827" s="35">
        <v>6.0900167576113979</v>
      </c>
      <c r="K8827" s="35">
        <v>0.91789357035976393</v>
      </c>
      <c r="L8827" s="35">
        <v>-9.5518955530459665E-2</v>
      </c>
      <c r="M8827" s="35">
        <v>0.1014278703073246</v>
      </c>
      <c r="N8827" s="35">
        <v>0</v>
      </c>
      <c r="O8827" s="35">
        <v>0</v>
      </c>
      <c r="P8827" s="36">
        <v>12</v>
      </c>
      <c r="Q8827" s="37">
        <v>86</v>
      </c>
      <c r="R8827" s="36">
        <v>10</v>
      </c>
      <c r="S8827" s="39">
        <f t="shared" si="307"/>
        <v>86</v>
      </c>
      <c r="T8827" s="34" t="s">
        <v>44</v>
      </c>
      <c r="U8827" s="12">
        <f>(alpha+(beta/(1+EXP((((-1)*ceta)+(delta*LN(speed)))+(epsilon*speed)))))</f>
        <v>1.5123161166693893</v>
      </c>
      <c r="V8827" s="8">
        <f t="shared" si="308"/>
        <v>86</v>
      </c>
    </row>
    <row r="8828" spans="1:22">
      <c r="A8828" s="34" t="s">
        <v>19</v>
      </c>
      <c r="B8828" s="34" t="s">
        <v>74</v>
      </c>
      <c r="C8828" s="5" t="s">
        <v>176</v>
      </c>
      <c r="D8828" s="35" t="s">
        <v>87</v>
      </c>
      <c r="E8828" s="36" t="s">
        <v>16</v>
      </c>
      <c r="F8828" s="37">
        <v>50</v>
      </c>
      <c r="G8828" s="38">
        <v>0</v>
      </c>
      <c r="H8828" s="34">
        <v>0.9894207044273553</v>
      </c>
      <c r="I8828" s="35">
        <v>3.435024499605789</v>
      </c>
      <c r="J8828" s="35">
        <v>112.0943751654396</v>
      </c>
      <c r="K8828" s="35">
        <v>-0.11394494886306142</v>
      </c>
      <c r="L8828" s="35">
        <v>0.79868950982088716</v>
      </c>
      <c r="M8828" s="35">
        <v>5.1731494156976501E-3</v>
      </c>
      <c r="N8828" s="35">
        <v>0</v>
      </c>
      <c r="O8828" s="35">
        <v>0</v>
      </c>
      <c r="P8828" s="36">
        <v>12</v>
      </c>
      <c r="Q8828" s="37">
        <v>86</v>
      </c>
      <c r="R8828" s="36">
        <v>10</v>
      </c>
      <c r="S8828" s="39">
        <f t="shared" si="307"/>
        <v>86</v>
      </c>
      <c r="T8828" s="34" t="s">
        <v>44</v>
      </c>
      <c r="U8828" s="12">
        <f>(alpha+(beta/(1+EXP((((-1)*ceta)+(delta*LN(speed)))+(epsilon*speed)))))</f>
        <v>5.2330596514299446</v>
      </c>
      <c r="V8828" s="8">
        <f t="shared" si="308"/>
        <v>86</v>
      </c>
    </row>
    <row r="8829" spans="1:22">
      <c r="A8829" s="34" t="s">
        <v>19</v>
      </c>
      <c r="B8829" s="34" t="s">
        <v>74</v>
      </c>
      <c r="C8829" s="5" t="s">
        <v>176</v>
      </c>
      <c r="D8829" s="35" t="s">
        <v>87</v>
      </c>
      <c r="E8829" s="36" t="s">
        <v>14</v>
      </c>
      <c r="F8829" s="37">
        <v>50</v>
      </c>
      <c r="G8829" s="38">
        <v>0</v>
      </c>
      <c r="H8829" s="34">
        <v>0.99564090063950528</v>
      </c>
      <c r="I8829" s="35">
        <v>-0.36240802130948196</v>
      </c>
      <c r="J8829" s="35">
        <v>0.1034445346910083</v>
      </c>
      <c r="K8829" s="35">
        <v>1.3448195782369727</v>
      </c>
      <c r="L8829" s="35">
        <v>0</v>
      </c>
      <c r="M8829" s="35">
        <v>0</v>
      </c>
      <c r="N8829" s="35">
        <v>0</v>
      </c>
      <c r="O8829" s="35">
        <v>0</v>
      </c>
      <c r="P8829" s="36">
        <v>12</v>
      </c>
      <c r="Q8829" s="37">
        <v>86</v>
      </c>
      <c r="R8829" s="36">
        <v>2</v>
      </c>
      <c r="S8829" s="39">
        <f t="shared" si="307"/>
        <v>86</v>
      </c>
      <c r="T8829" s="34" t="s">
        <v>31</v>
      </c>
      <c r="U8829" s="12">
        <f>((alpha+(beta*speed))^((-1)/ceta))</f>
        <v>0.20305190230617839</v>
      </c>
      <c r="V8829" s="8">
        <f t="shared" si="308"/>
        <v>86</v>
      </c>
    </row>
    <row r="8830" spans="1:22">
      <c r="A8830" s="34" t="s">
        <v>19</v>
      </c>
      <c r="B8830" s="34" t="s">
        <v>74</v>
      </c>
      <c r="C8830" s="5" t="s">
        <v>176</v>
      </c>
      <c r="D8830" s="35" t="s">
        <v>87</v>
      </c>
      <c r="E8830" s="36" t="s">
        <v>18</v>
      </c>
      <c r="F8830" s="37">
        <v>50</v>
      </c>
      <c r="G8830" s="38">
        <v>0</v>
      </c>
      <c r="H8830" s="34">
        <v>0.99193269494416847</v>
      </c>
      <c r="I8830" s="35">
        <v>0.11351898078959131</v>
      </c>
      <c r="J8830" s="35">
        <v>-1.0436936175524751</v>
      </c>
      <c r="K8830" s="35">
        <v>0.1856884211453283</v>
      </c>
      <c r="L8830" s="35">
        <v>0.75212929188923838</v>
      </c>
      <c r="M8830" s="35">
        <v>0</v>
      </c>
      <c r="N8830" s="35">
        <v>0</v>
      </c>
      <c r="O8830" s="35">
        <v>0</v>
      </c>
      <c r="P8830" s="36">
        <v>12</v>
      </c>
      <c r="Q8830" s="37">
        <v>86</v>
      </c>
      <c r="R8830" s="36">
        <v>8</v>
      </c>
      <c r="S8830" s="39">
        <f t="shared" si="307"/>
        <v>86</v>
      </c>
      <c r="T8830" s="34" t="s">
        <v>40</v>
      </c>
      <c r="U8830" s="12">
        <f>(alpha-(beta*EXP(((-1)*ceta)*(speed^delta))))</f>
        <v>0.11876042138156152</v>
      </c>
      <c r="V8830" s="8">
        <f t="shared" si="308"/>
        <v>86</v>
      </c>
    </row>
    <row r="8831" spans="1:22">
      <c r="A8831" s="34" t="s">
        <v>19</v>
      </c>
      <c r="B8831" s="34" t="s">
        <v>74</v>
      </c>
      <c r="C8831" s="5" t="s">
        <v>176</v>
      </c>
      <c r="D8831" s="35" t="s">
        <v>87</v>
      </c>
      <c r="E8831" s="36" t="s">
        <v>17</v>
      </c>
      <c r="F8831" s="37">
        <v>50</v>
      </c>
      <c r="G8831" s="38">
        <v>0</v>
      </c>
      <c r="H8831" s="34">
        <v>0.97483673003857185</v>
      </c>
      <c r="I8831" s="35">
        <v>2385.2109928509758</v>
      </c>
      <c r="J8831" s="35">
        <v>1.0031525659051768</v>
      </c>
      <c r="K8831" s="35">
        <v>-0.61891254289621878</v>
      </c>
      <c r="L8831" s="35">
        <v>0</v>
      </c>
      <c r="M8831" s="35">
        <v>0</v>
      </c>
      <c r="N8831" s="35">
        <v>0</v>
      </c>
      <c r="O8831" s="35">
        <v>0</v>
      </c>
      <c r="P8831" s="36">
        <v>12</v>
      </c>
      <c r="Q8831" s="37">
        <v>86</v>
      </c>
      <c r="R8831" s="36">
        <v>0</v>
      </c>
      <c r="S8831" s="39">
        <f t="shared" si="307"/>
        <v>86</v>
      </c>
      <c r="T8831" s="34" t="s">
        <v>29</v>
      </c>
      <c r="U8831" s="12">
        <f>((alpha*(beta^speed))*(speed^ceta))</f>
        <v>198.51916706352483</v>
      </c>
      <c r="V8831" s="8">
        <f t="shared" si="308"/>
        <v>86</v>
      </c>
    </row>
    <row r="8832" spans="1:22">
      <c r="A8832" s="34" t="s">
        <v>19</v>
      </c>
      <c r="B8832" s="34" t="s">
        <v>74</v>
      </c>
      <c r="C8832" s="5" t="s">
        <v>176</v>
      </c>
      <c r="D8832" s="35" t="s">
        <v>87</v>
      </c>
      <c r="E8832" s="36" t="s">
        <v>15</v>
      </c>
      <c r="F8832" s="37">
        <v>100</v>
      </c>
      <c r="G8832" s="38">
        <v>0</v>
      </c>
      <c r="H8832" s="34">
        <v>0.91459284395581564</v>
      </c>
      <c r="I8832" s="35">
        <v>1.7830374728999405</v>
      </c>
      <c r="J8832" s="35">
        <v>4.1038168778553867</v>
      </c>
      <c r="K8832" s="35">
        <v>1.2408518797758836</v>
      </c>
      <c r="L8832" s="35">
        <v>-0.68203062714713991</v>
      </c>
      <c r="M8832" s="35">
        <v>0.15350865862523766</v>
      </c>
      <c r="N8832" s="35">
        <v>0</v>
      </c>
      <c r="O8832" s="35">
        <v>0</v>
      </c>
      <c r="P8832" s="36">
        <v>12</v>
      </c>
      <c r="Q8832" s="37">
        <v>86</v>
      </c>
      <c r="R8832" s="36">
        <v>10</v>
      </c>
      <c r="S8832" s="39">
        <f t="shared" si="307"/>
        <v>86</v>
      </c>
      <c r="T8832" s="34" t="s">
        <v>44</v>
      </c>
      <c r="U8832" s="12">
        <f>(alpha+(beta/(1+EXP((((-1)*ceta)+(delta*LN(speed)))+(epsilon*speed)))))</f>
        <v>1.7835844479937639</v>
      </c>
      <c r="V8832" s="8">
        <f t="shared" si="308"/>
        <v>86</v>
      </c>
    </row>
    <row r="8833" spans="1:22">
      <c r="A8833" s="34" t="s">
        <v>19</v>
      </c>
      <c r="B8833" s="34" t="s">
        <v>74</v>
      </c>
      <c r="C8833" s="5" t="s">
        <v>176</v>
      </c>
      <c r="D8833" s="35" t="s">
        <v>87</v>
      </c>
      <c r="E8833" s="36" t="s">
        <v>16</v>
      </c>
      <c r="F8833" s="37">
        <v>100</v>
      </c>
      <c r="G8833" s="38">
        <v>0</v>
      </c>
      <c r="H8833" s="34">
        <v>0.9817352025677919</v>
      </c>
      <c r="I8833" s="35">
        <v>62.563092596230213</v>
      </c>
      <c r="J8833" s="35">
        <v>0.99929198379702755</v>
      </c>
      <c r="K8833" s="35">
        <v>-0.51932502069427666</v>
      </c>
      <c r="L8833" s="35">
        <v>0</v>
      </c>
      <c r="M8833" s="35">
        <v>0</v>
      </c>
      <c r="N8833" s="35">
        <v>0</v>
      </c>
      <c r="O8833" s="35">
        <v>0</v>
      </c>
      <c r="P8833" s="36">
        <v>12</v>
      </c>
      <c r="Q8833" s="37">
        <v>86</v>
      </c>
      <c r="R8833" s="36">
        <v>0</v>
      </c>
      <c r="S8833" s="39">
        <f t="shared" si="307"/>
        <v>86</v>
      </c>
      <c r="T8833" s="34" t="s">
        <v>29</v>
      </c>
      <c r="U8833" s="12">
        <f>((alpha*(beta^speed))*(speed^ceta))</f>
        <v>5.8241354528095632</v>
      </c>
      <c r="V8833" s="8">
        <f t="shared" si="308"/>
        <v>86</v>
      </c>
    </row>
    <row r="8834" spans="1:22">
      <c r="A8834" s="34" t="s">
        <v>19</v>
      </c>
      <c r="B8834" s="34" t="s">
        <v>74</v>
      </c>
      <c r="C8834" s="5" t="s">
        <v>176</v>
      </c>
      <c r="D8834" s="35" t="s">
        <v>87</v>
      </c>
      <c r="E8834" s="36" t="s">
        <v>14</v>
      </c>
      <c r="F8834" s="37">
        <v>100</v>
      </c>
      <c r="G8834" s="38">
        <v>0</v>
      </c>
      <c r="H8834" s="34">
        <v>0.99466649928195594</v>
      </c>
      <c r="I8834" s="35">
        <v>193.82768342253868</v>
      </c>
      <c r="J8834" s="35">
        <v>-2.9458080149442578</v>
      </c>
      <c r="K8834" s="35">
        <v>6.4958508245466078</v>
      </c>
      <c r="L8834" s="35">
        <v>-0.77936953146358279</v>
      </c>
      <c r="M8834" s="35">
        <v>0</v>
      </c>
      <c r="N8834" s="35">
        <v>0</v>
      </c>
      <c r="O8834" s="35">
        <v>0</v>
      </c>
      <c r="P8834" s="36">
        <v>12</v>
      </c>
      <c r="Q8834" s="37">
        <v>86</v>
      </c>
      <c r="R8834" s="36">
        <v>1</v>
      </c>
      <c r="S8834" s="39">
        <f t="shared" ref="S8834:S8897" si="309">V8834</f>
        <v>86</v>
      </c>
      <c r="T8834" s="34" t="s">
        <v>30</v>
      </c>
      <c r="U8834" s="12">
        <f>((alpha*(speed^beta))+(ceta*(speed^delta)))</f>
        <v>0.20219988708079203</v>
      </c>
      <c r="V8834" s="8">
        <f t="shared" ref="V8834:V8897" si="310">IF($V$1&lt;P8834,P8834,IF($V$1&gt;Q8834,Q8834,$V$1))</f>
        <v>86</v>
      </c>
    </row>
    <row r="8835" spans="1:22">
      <c r="A8835" s="34" t="s">
        <v>19</v>
      </c>
      <c r="B8835" s="34" t="s">
        <v>74</v>
      </c>
      <c r="C8835" s="5" t="s">
        <v>176</v>
      </c>
      <c r="D8835" s="35" t="s">
        <v>87</v>
      </c>
      <c r="E8835" s="36" t="s">
        <v>18</v>
      </c>
      <c r="F8835" s="37">
        <v>100</v>
      </c>
      <c r="G8835" s="38">
        <v>0</v>
      </c>
      <c r="H8835" s="34">
        <v>0.98323779897724206</v>
      </c>
      <c r="I8835" s="35">
        <v>-1.5184753577442612E-6</v>
      </c>
      <c r="J8835" s="35">
        <v>3.1291253451245588E-4</v>
      </c>
      <c r="K8835" s="35">
        <v>-2.1627907963339767E-2</v>
      </c>
      <c r="L8835" s="35">
        <v>0.64763382597906016</v>
      </c>
      <c r="M8835" s="35">
        <v>0</v>
      </c>
      <c r="N8835" s="35">
        <v>0</v>
      </c>
      <c r="O8835" s="35">
        <v>0</v>
      </c>
      <c r="P8835" s="36">
        <v>12</v>
      </c>
      <c r="Q8835" s="37">
        <v>86</v>
      </c>
      <c r="R8835" s="36">
        <v>14</v>
      </c>
      <c r="S8835" s="39">
        <f t="shared" si="309"/>
        <v>86</v>
      </c>
      <c r="T8835" s="34" t="s">
        <v>51</v>
      </c>
      <c r="U8835" s="12">
        <f>(((alpha*(speed^3))+(beta*(speed^2))+(ceta*speed))+delta)</f>
        <v>0.13609948424058005</v>
      </c>
      <c r="V8835" s="8">
        <f t="shared" si="310"/>
        <v>86</v>
      </c>
    </row>
    <row r="8836" spans="1:22">
      <c r="A8836" s="34" t="s">
        <v>19</v>
      </c>
      <c r="B8836" s="34" t="s">
        <v>74</v>
      </c>
      <c r="C8836" s="5" t="s">
        <v>176</v>
      </c>
      <c r="D8836" s="35" t="s">
        <v>87</v>
      </c>
      <c r="E8836" s="36" t="s">
        <v>17</v>
      </c>
      <c r="F8836" s="37">
        <v>100</v>
      </c>
      <c r="G8836" s="38">
        <v>0</v>
      </c>
      <c r="H8836" s="34">
        <v>0.96557434650121599</v>
      </c>
      <c r="I8836" s="35">
        <v>-1.6342749869531E-3</v>
      </c>
      <c r="J8836" s="35">
        <v>0.32917653474092051</v>
      </c>
      <c r="K8836" s="35">
        <v>-23.410755126563238</v>
      </c>
      <c r="L8836" s="35">
        <v>845.17294367681654</v>
      </c>
      <c r="M8836" s="35">
        <v>0</v>
      </c>
      <c r="N8836" s="35">
        <v>0</v>
      </c>
      <c r="O8836" s="35">
        <v>0</v>
      </c>
      <c r="P8836" s="36">
        <v>12</v>
      </c>
      <c r="Q8836" s="37">
        <v>86</v>
      </c>
      <c r="R8836" s="36">
        <v>14</v>
      </c>
      <c r="S8836" s="39">
        <f t="shared" si="309"/>
        <v>86</v>
      </c>
      <c r="T8836" s="34" t="s">
        <v>51</v>
      </c>
      <c r="U8836" s="12">
        <f>(((alpha*(speed^3))+(beta*(speed^2))+(ceta*speed))+delta)</f>
        <v>226.94724263478508</v>
      </c>
      <c r="V8836" s="8">
        <f t="shared" si="310"/>
        <v>86</v>
      </c>
    </row>
    <row r="8837" spans="1:22">
      <c r="A8837" s="34" t="s">
        <v>19</v>
      </c>
      <c r="B8837" s="34" t="s">
        <v>74</v>
      </c>
      <c r="C8837" s="5" t="s">
        <v>176</v>
      </c>
      <c r="D8837" s="35" t="s">
        <v>87</v>
      </c>
      <c r="E8837" s="36" t="s">
        <v>15</v>
      </c>
      <c r="F8837" s="37">
        <v>0</v>
      </c>
      <c r="G8837" s="38">
        <v>-0.06</v>
      </c>
      <c r="H8837" s="34">
        <v>0.99397049061375342</v>
      </c>
      <c r="I8837" s="35">
        <v>8.3143291828083651E-2</v>
      </c>
      <c r="J8837" s="35">
        <v>36.127645465767117</v>
      </c>
      <c r="K8837" s="35">
        <v>-0.21864324578503447</v>
      </c>
      <c r="L8837" s="35">
        <v>0.77487950055366794</v>
      </c>
      <c r="M8837" s="35">
        <v>2.2716104421254255E-2</v>
      </c>
      <c r="N8837" s="35">
        <v>0</v>
      </c>
      <c r="O8837" s="35">
        <v>0</v>
      </c>
      <c r="P8837" s="36">
        <v>12</v>
      </c>
      <c r="Q8837" s="37">
        <v>86</v>
      </c>
      <c r="R8837" s="36">
        <v>10</v>
      </c>
      <c r="S8837" s="39">
        <f t="shared" si="309"/>
        <v>86</v>
      </c>
      <c r="T8837" s="34" t="s">
        <v>44</v>
      </c>
      <c r="U8837" s="12">
        <f>(alpha+(beta/(1+EXP((((-1)*ceta)+(delta*LN(speed)))+(epsilon*speed)))))</f>
        <v>0.21312564126425798</v>
      </c>
      <c r="V8837" s="8">
        <f t="shared" si="310"/>
        <v>86</v>
      </c>
    </row>
    <row r="8838" spans="1:22">
      <c r="A8838" s="34" t="s">
        <v>19</v>
      </c>
      <c r="B8838" s="34" t="s">
        <v>74</v>
      </c>
      <c r="C8838" s="5" t="s">
        <v>176</v>
      </c>
      <c r="D8838" s="35" t="s">
        <v>87</v>
      </c>
      <c r="E8838" s="36" t="s">
        <v>16</v>
      </c>
      <c r="F8838" s="37">
        <v>0</v>
      </c>
      <c r="G8838" s="38">
        <v>-0.06</v>
      </c>
      <c r="H8838" s="34">
        <v>0.99237498633501109</v>
      </c>
      <c r="I8838" s="35">
        <v>0.20331705308903342</v>
      </c>
      <c r="J8838" s="35">
        <v>69.391997735229566</v>
      </c>
      <c r="K8838" s="35">
        <v>0.51092024304305128</v>
      </c>
      <c r="L8838" s="35">
        <v>0.9946723404308323</v>
      </c>
      <c r="M8838" s="35">
        <v>2.7040264223225616E-2</v>
      </c>
      <c r="N8838" s="35">
        <v>0</v>
      </c>
      <c r="O8838" s="35">
        <v>0</v>
      </c>
      <c r="P8838" s="36">
        <v>12</v>
      </c>
      <c r="Q8838" s="37">
        <v>86</v>
      </c>
      <c r="R8838" s="36">
        <v>10</v>
      </c>
      <c r="S8838" s="39">
        <f t="shared" si="309"/>
        <v>86</v>
      </c>
      <c r="T8838" s="34" t="s">
        <v>44</v>
      </c>
      <c r="U8838" s="12">
        <f>(alpha+(beta/(1+EXP((((-1)*ceta)+(delta*LN(speed)))+(epsilon*speed)))))</f>
        <v>0.33766463802980584</v>
      </c>
      <c r="V8838" s="8">
        <f t="shared" si="310"/>
        <v>86</v>
      </c>
    </row>
    <row r="8839" spans="1:22">
      <c r="A8839" s="34" t="s">
        <v>19</v>
      </c>
      <c r="B8839" s="34" t="s">
        <v>74</v>
      </c>
      <c r="C8839" s="5" t="s">
        <v>176</v>
      </c>
      <c r="D8839" s="35" t="s">
        <v>87</v>
      </c>
      <c r="E8839" s="36" t="s">
        <v>14</v>
      </c>
      <c r="F8839" s="37">
        <v>0</v>
      </c>
      <c r="G8839" s="38">
        <v>-0.06</v>
      </c>
      <c r="H8839" s="34">
        <v>0.99685858723133203</v>
      </c>
      <c r="I8839" s="35">
        <v>11.93850518861556</v>
      </c>
      <c r="J8839" s="35">
        <v>0.99570043280807918</v>
      </c>
      <c r="K8839" s="35">
        <v>-1.066544957438174</v>
      </c>
      <c r="L8839" s="35">
        <v>0</v>
      </c>
      <c r="M8839" s="35">
        <v>0</v>
      </c>
      <c r="N8839" s="35">
        <v>0</v>
      </c>
      <c r="O8839" s="35">
        <v>0</v>
      </c>
      <c r="P8839" s="36">
        <v>12</v>
      </c>
      <c r="Q8839" s="37">
        <v>86</v>
      </c>
      <c r="R8839" s="36">
        <v>0</v>
      </c>
      <c r="S8839" s="39">
        <f t="shared" si="309"/>
        <v>86</v>
      </c>
      <c r="T8839" s="34" t="s">
        <v>29</v>
      </c>
      <c r="U8839" s="12">
        <f>((alpha*(beta^speed))*(speed^ceta))</f>
        <v>7.1250551800146972E-2</v>
      </c>
      <c r="V8839" s="8">
        <f t="shared" si="310"/>
        <v>86</v>
      </c>
    </row>
    <row r="8840" spans="1:22">
      <c r="A8840" s="34" t="s">
        <v>19</v>
      </c>
      <c r="B8840" s="34" t="s">
        <v>74</v>
      </c>
      <c r="C8840" s="5" t="s">
        <v>176</v>
      </c>
      <c r="D8840" s="35" t="s">
        <v>87</v>
      </c>
      <c r="E8840" s="36" t="s">
        <v>18</v>
      </c>
      <c r="F8840" s="37">
        <v>0</v>
      </c>
      <c r="G8840" s="38">
        <v>-0.06</v>
      </c>
      <c r="H8840" s="34">
        <v>0.99566955813934022</v>
      </c>
      <c r="I8840" s="35">
        <v>3.2971216331323117</v>
      </c>
      <c r="J8840" s="35">
        <v>0.99707880539276084</v>
      </c>
      <c r="K8840" s="35">
        <v>-0.87360196349507513</v>
      </c>
      <c r="L8840" s="35">
        <v>0</v>
      </c>
      <c r="M8840" s="35">
        <v>0</v>
      </c>
      <c r="N8840" s="35">
        <v>0</v>
      </c>
      <c r="O8840" s="35">
        <v>0</v>
      </c>
      <c r="P8840" s="36">
        <v>12</v>
      </c>
      <c r="Q8840" s="37">
        <v>86</v>
      </c>
      <c r="R8840" s="36">
        <v>0</v>
      </c>
      <c r="S8840" s="39">
        <f t="shared" si="309"/>
        <v>86</v>
      </c>
      <c r="T8840" s="34" t="s">
        <v>29</v>
      </c>
      <c r="U8840" s="12">
        <f>((alpha*(beta^speed))*(speed^ceta))</f>
        <v>5.2346663600327699E-2</v>
      </c>
      <c r="V8840" s="8">
        <f t="shared" si="310"/>
        <v>86</v>
      </c>
    </row>
    <row r="8841" spans="1:22">
      <c r="A8841" s="34" t="s">
        <v>19</v>
      </c>
      <c r="B8841" s="34" t="s">
        <v>74</v>
      </c>
      <c r="C8841" s="5" t="s">
        <v>176</v>
      </c>
      <c r="D8841" s="35" t="s">
        <v>87</v>
      </c>
      <c r="E8841" s="36" t="s">
        <v>17</v>
      </c>
      <c r="F8841" s="37">
        <v>0</v>
      </c>
      <c r="G8841" s="38">
        <v>-0.06</v>
      </c>
      <c r="H8841" s="34">
        <v>0.99180045043517373</v>
      </c>
      <c r="I8841" s="35">
        <v>11.054221227122216</v>
      </c>
      <c r="J8841" s="35">
        <v>-12.032953157512551</v>
      </c>
      <c r="K8841" s="35">
        <v>-1.8688410111517424</v>
      </c>
      <c r="L8841" s="35">
        <v>0</v>
      </c>
      <c r="M8841" s="35">
        <v>0</v>
      </c>
      <c r="N8841" s="35">
        <v>0</v>
      </c>
      <c r="O8841" s="35">
        <v>0</v>
      </c>
      <c r="P8841" s="36">
        <v>12</v>
      </c>
      <c r="Q8841" s="37">
        <v>86</v>
      </c>
      <c r="R8841" s="36">
        <v>13</v>
      </c>
      <c r="S8841" s="39">
        <f t="shared" si="309"/>
        <v>86</v>
      </c>
      <c r="T8841" s="34" t="s">
        <v>50</v>
      </c>
      <c r="U8841" s="12">
        <f>EXP((alpha+(beta/speed))+(ceta*LN(speed)))</f>
        <v>13.327589191725805</v>
      </c>
      <c r="V8841" s="8">
        <f t="shared" si="310"/>
        <v>86</v>
      </c>
    </row>
    <row r="8842" spans="1:22">
      <c r="A8842" s="34" t="s">
        <v>19</v>
      </c>
      <c r="B8842" s="34" t="s">
        <v>74</v>
      </c>
      <c r="C8842" s="5" t="s">
        <v>176</v>
      </c>
      <c r="D8842" s="35" t="s">
        <v>87</v>
      </c>
      <c r="E8842" s="36" t="s">
        <v>15</v>
      </c>
      <c r="F8842" s="37">
        <v>50</v>
      </c>
      <c r="G8842" s="38">
        <v>-0.06</v>
      </c>
      <c r="H8842" s="34">
        <v>0.99104831393841319</v>
      </c>
      <c r="I8842" s="35">
        <v>6.5626705556397553</v>
      </c>
      <c r="J8842" s="35">
        <v>-12.790066710177829</v>
      </c>
      <c r="K8842" s="35">
        <v>-1.7825167670244033</v>
      </c>
      <c r="L8842" s="35">
        <v>0</v>
      </c>
      <c r="M8842" s="35">
        <v>0</v>
      </c>
      <c r="N8842" s="35">
        <v>0</v>
      </c>
      <c r="O8842" s="35">
        <v>0</v>
      </c>
      <c r="P8842" s="36">
        <v>12</v>
      </c>
      <c r="Q8842" s="37">
        <v>86</v>
      </c>
      <c r="R8842" s="36">
        <v>13</v>
      </c>
      <c r="S8842" s="39">
        <f t="shared" si="309"/>
        <v>86</v>
      </c>
      <c r="T8842" s="34" t="s">
        <v>50</v>
      </c>
      <c r="U8842" s="12">
        <f>EXP((alpha+(beta/speed))+(ceta*LN(speed)))</f>
        <v>0.21740356805912345</v>
      </c>
      <c r="V8842" s="8">
        <f t="shared" si="310"/>
        <v>86</v>
      </c>
    </row>
    <row r="8843" spans="1:22">
      <c r="A8843" s="34" t="s">
        <v>19</v>
      </c>
      <c r="B8843" s="34" t="s">
        <v>74</v>
      </c>
      <c r="C8843" s="5" t="s">
        <v>176</v>
      </c>
      <c r="D8843" s="35" t="s">
        <v>87</v>
      </c>
      <c r="E8843" s="36" t="s">
        <v>16</v>
      </c>
      <c r="F8843" s="37">
        <v>50</v>
      </c>
      <c r="G8843" s="38">
        <v>-0.06</v>
      </c>
      <c r="H8843" s="34">
        <v>0.98758503775053752</v>
      </c>
      <c r="I8843" s="35">
        <v>7.6097625680919636</v>
      </c>
      <c r="J8843" s="35">
        <v>-11.547626886329247</v>
      </c>
      <c r="K8843" s="35">
        <v>-1.9456298815974744</v>
      </c>
      <c r="L8843" s="35">
        <v>0</v>
      </c>
      <c r="M8843" s="35">
        <v>0</v>
      </c>
      <c r="N8843" s="35">
        <v>0</v>
      </c>
      <c r="O8843" s="35">
        <v>0</v>
      </c>
      <c r="P8843" s="36">
        <v>12</v>
      </c>
      <c r="Q8843" s="37">
        <v>86</v>
      </c>
      <c r="R8843" s="36">
        <v>13</v>
      </c>
      <c r="S8843" s="39">
        <f t="shared" si="309"/>
        <v>86</v>
      </c>
      <c r="T8843" s="34" t="s">
        <v>50</v>
      </c>
      <c r="U8843" s="12">
        <f>EXP((alpha+(beta/speed))+(ceta*LN(speed)))</f>
        <v>0.30391009369290284</v>
      </c>
      <c r="V8843" s="8">
        <f t="shared" si="310"/>
        <v>86</v>
      </c>
    </row>
    <row r="8844" spans="1:22">
      <c r="A8844" s="34" t="s">
        <v>19</v>
      </c>
      <c r="B8844" s="34" t="s">
        <v>74</v>
      </c>
      <c r="C8844" s="5" t="s">
        <v>176</v>
      </c>
      <c r="D8844" s="35" t="s">
        <v>87</v>
      </c>
      <c r="E8844" s="36" t="s">
        <v>14</v>
      </c>
      <c r="F8844" s="37">
        <v>50</v>
      </c>
      <c r="G8844" s="38">
        <v>-0.06</v>
      </c>
      <c r="H8844" s="34">
        <v>0.9971272527137327</v>
      </c>
      <c r="I8844" s="35">
        <v>0.17413473111255345</v>
      </c>
      <c r="J8844" s="35">
        <v>9.2348529714527353E-2</v>
      </c>
      <c r="K8844" s="35">
        <v>0.79597565244892321</v>
      </c>
      <c r="L8844" s="35">
        <v>0</v>
      </c>
      <c r="M8844" s="35">
        <v>0</v>
      </c>
      <c r="N8844" s="35">
        <v>0</v>
      </c>
      <c r="O8844" s="35">
        <v>0</v>
      </c>
      <c r="P8844" s="36">
        <v>12</v>
      </c>
      <c r="Q8844" s="37">
        <v>86</v>
      </c>
      <c r="R8844" s="36">
        <v>2</v>
      </c>
      <c r="S8844" s="39">
        <f t="shared" si="309"/>
        <v>86</v>
      </c>
      <c r="T8844" s="34" t="s">
        <v>31</v>
      </c>
      <c r="U8844" s="12">
        <f>((alpha+(beta*speed))^((-1)/ceta))</f>
        <v>7.2039100439158496E-2</v>
      </c>
      <c r="V8844" s="8">
        <f t="shared" si="310"/>
        <v>86</v>
      </c>
    </row>
    <row r="8845" spans="1:22">
      <c r="A8845" s="34" t="s">
        <v>19</v>
      </c>
      <c r="B8845" s="34" t="s">
        <v>74</v>
      </c>
      <c r="C8845" s="5" t="s">
        <v>176</v>
      </c>
      <c r="D8845" s="35" t="s">
        <v>87</v>
      </c>
      <c r="E8845" s="36" t="s">
        <v>18</v>
      </c>
      <c r="F8845" s="37">
        <v>50</v>
      </c>
      <c r="G8845" s="38">
        <v>-0.06</v>
      </c>
      <c r="H8845" s="34">
        <v>0.99592223094730492</v>
      </c>
      <c r="I8845" s="35">
        <v>0.77300031799104385</v>
      </c>
      <c r="J8845" s="35">
        <v>0.14054730560272508</v>
      </c>
      <c r="K8845" s="35">
        <v>1.0931072516831903</v>
      </c>
      <c r="L8845" s="35">
        <v>0</v>
      </c>
      <c r="M8845" s="35">
        <v>0</v>
      </c>
      <c r="N8845" s="35">
        <v>0</v>
      </c>
      <c r="O8845" s="35">
        <v>0</v>
      </c>
      <c r="P8845" s="36">
        <v>12</v>
      </c>
      <c r="Q8845" s="37">
        <v>86</v>
      </c>
      <c r="R8845" s="36">
        <v>6</v>
      </c>
      <c r="S8845" s="39">
        <f t="shared" si="309"/>
        <v>86</v>
      </c>
      <c r="T8845" s="34" t="s">
        <v>37</v>
      </c>
      <c r="U8845" s="12">
        <f>(1/(alpha+(beta*(speed^ceta))))</f>
        <v>5.2431790079131839E-2</v>
      </c>
      <c r="V8845" s="8">
        <f t="shared" si="310"/>
        <v>86</v>
      </c>
    </row>
    <row r="8846" spans="1:22">
      <c r="A8846" s="34" t="s">
        <v>19</v>
      </c>
      <c r="B8846" s="34" t="s">
        <v>74</v>
      </c>
      <c r="C8846" s="5" t="s">
        <v>176</v>
      </c>
      <c r="D8846" s="35" t="s">
        <v>87</v>
      </c>
      <c r="E8846" s="36" t="s">
        <v>17</v>
      </c>
      <c r="F8846" s="37">
        <v>50</v>
      </c>
      <c r="G8846" s="38">
        <v>-0.06</v>
      </c>
      <c r="H8846" s="34">
        <v>0.98630844317360056</v>
      </c>
      <c r="I8846" s="35">
        <v>11.38220805535301</v>
      </c>
      <c r="J8846" s="35">
        <v>-14.475353338066027</v>
      </c>
      <c r="K8846" s="35">
        <v>-1.941054367864562</v>
      </c>
      <c r="L8846" s="35">
        <v>0</v>
      </c>
      <c r="M8846" s="35">
        <v>0</v>
      </c>
      <c r="N8846" s="35">
        <v>0</v>
      </c>
      <c r="O8846" s="35">
        <v>0</v>
      </c>
      <c r="P8846" s="36">
        <v>12</v>
      </c>
      <c r="Q8846" s="37">
        <v>86</v>
      </c>
      <c r="R8846" s="36">
        <v>13</v>
      </c>
      <c r="S8846" s="39">
        <f t="shared" si="309"/>
        <v>86</v>
      </c>
      <c r="T8846" s="34" t="s">
        <v>50</v>
      </c>
      <c r="U8846" s="12">
        <f>EXP((alpha+(beta/speed))+(ceta*LN(speed)))</f>
        <v>13.036586071694954</v>
      </c>
      <c r="V8846" s="8">
        <f t="shared" si="310"/>
        <v>86</v>
      </c>
    </row>
    <row r="8847" spans="1:22">
      <c r="A8847" s="34" t="s">
        <v>19</v>
      </c>
      <c r="B8847" s="34" t="s">
        <v>74</v>
      </c>
      <c r="C8847" s="5" t="s">
        <v>176</v>
      </c>
      <c r="D8847" s="35" t="s">
        <v>87</v>
      </c>
      <c r="E8847" s="36" t="s">
        <v>15</v>
      </c>
      <c r="F8847" s="37">
        <v>100</v>
      </c>
      <c r="G8847" s="38">
        <v>-0.06</v>
      </c>
      <c r="H8847" s="34">
        <v>0.98690306689241591</v>
      </c>
      <c r="I8847" s="35">
        <v>6.8569083445604075</v>
      </c>
      <c r="J8847" s="35">
        <v>-14.316257499393561</v>
      </c>
      <c r="K8847" s="35">
        <v>-1.846042836226012</v>
      </c>
      <c r="L8847" s="35">
        <v>0</v>
      </c>
      <c r="M8847" s="35">
        <v>0</v>
      </c>
      <c r="N8847" s="35">
        <v>0</v>
      </c>
      <c r="O8847" s="35">
        <v>0</v>
      </c>
      <c r="P8847" s="36">
        <v>12</v>
      </c>
      <c r="Q8847" s="37">
        <v>86</v>
      </c>
      <c r="R8847" s="36">
        <v>13</v>
      </c>
      <c r="S8847" s="39">
        <f t="shared" si="309"/>
        <v>86</v>
      </c>
      <c r="T8847" s="34" t="s">
        <v>50</v>
      </c>
      <c r="U8847" s="12">
        <f>EXP((alpha+(beta/speed))+(ceta*LN(speed)))</f>
        <v>0.21600025684333821</v>
      </c>
      <c r="V8847" s="8">
        <f t="shared" si="310"/>
        <v>86</v>
      </c>
    </row>
    <row r="8848" spans="1:22">
      <c r="A8848" s="34" t="s">
        <v>19</v>
      </c>
      <c r="B8848" s="34" t="s">
        <v>74</v>
      </c>
      <c r="C8848" s="5" t="s">
        <v>176</v>
      </c>
      <c r="D8848" s="35" t="s">
        <v>87</v>
      </c>
      <c r="E8848" s="36" t="s">
        <v>16</v>
      </c>
      <c r="F8848" s="37">
        <v>100</v>
      </c>
      <c r="G8848" s="38">
        <v>-0.06</v>
      </c>
      <c r="H8848" s="34">
        <v>0.98213932157509987</v>
      </c>
      <c r="I8848" s="35">
        <v>7.7581829236102955</v>
      </c>
      <c r="J8848" s="35">
        <v>-12.854184192890868</v>
      </c>
      <c r="K8848" s="35">
        <v>-1.9750955536359203</v>
      </c>
      <c r="L8848" s="35">
        <v>0</v>
      </c>
      <c r="M8848" s="35">
        <v>0</v>
      </c>
      <c r="N8848" s="35">
        <v>0</v>
      </c>
      <c r="O8848" s="35">
        <v>0</v>
      </c>
      <c r="P8848" s="36">
        <v>12</v>
      </c>
      <c r="Q8848" s="37">
        <v>86</v>
      </c>
      <c r="R8848" s="36">
        <v>13</v>
      </c>
      <c r="S8848" s="39">
        <f t="shared" si="309"/>
        <v>86</v>
      </c>
      <c r="T8848" s="34" t="s">
        <v>50</v>
      </c>
      <c r="U8848" s="12">
        <f>EXP((alpha+(beta/speed))+(ceta*LN(speed)))</f>
        <v>0.30451166811700942</v>
      </c>
      <c r="V8848" s="8">
        <f t="shared" si="310"/>
        <v>86</v>
      </c>
    </row>
    <row r="8849" spans="1:22">
      <c r="A8849" s="34" t="s">
        <v>19</v>
      </c>
      <c r="B8849" s="34" t="s">
        <v>74</v>
      </c>
      <c r="C8849" s="5" t="s">
        <v>176</v>
      </c>
      <c r="D8849" s="35" t="s">
        <v>87</v>
      </c>
      <c r="E8849" s="36" t="s">
        <v>14</v>
      </c>
      <c r="F8849" s="37">
        <v>100</v>
      </c>
      <c r="G8849" s="38">
        <v>-0.06</v>
      </c>
      <c r="H8849" s="34">
        <v>0.99709067056414613</v>
      </c>
      <c r="I8849" s="35">
        <v>0.16222366706780841</v>
      </c>
      <c r="J8849" s="35">
        <v>6.3639289083687822E-2</v>
      </c>
      <c r="K8849" s="35">
        <v>1.208444909797699</v>
      </c>
      <c r="L8849" s="35">
        <v>0</v>
      </c>
      <c r="M8849" s="35">
        <v>0</v>
      </c>
      <c r="N8849" s="35">
        <v>0</v>
      </c>
      <c r="O8849" s="35">
        <v>0</v>
      </c>
      <c r="P8849" s="36">
        <v>12</v>
      </c>
      <c r="Q8849" s="37">
        <v>86</v>
      </c>
      <c r="R8849" s="36">
        <v>6</v>
      </c>
      <c r="S8849" s="39">
        <f t="shared" si="309"/>
        <v>86</v>
      </c>
      <c r="T8849" s="34" t="s">
        <v>37</v>
      </c>
      <c r="U8849" s="12">
        <f>(1/(alpha+(beta*(speed^ceta))))</f>
        <v>7.1364578705792339E-2</v>
      </c>
      <c r="V8849" s="8">
        <f t="shared" si="310"/>
        <v>86</v>
      </c>
    </row>
    <row r="8850" spans="1:22">
      <c r="A8850" s="34" t="s">
        <v>19</v>
      </c>
      <c r="B8850" s="34" t="s">
        <v>74</v>
      </c>
      <c r="C8850" s="5" t="s">
        <v>176</v>
      </c>
      <c r="D8850" s="35" t="s">
        <v>87</v>
      </c>
      <c r="E8850" s="36" t="s">
        <v>18</v>
      </c>
      <c r="F8850" s="37">
        <v>100</v>
      </c>
      <c r="G8850" s="38">
        <v>-0.06</v>
      </c>
      <c r="H8850" s="34">
        <v>0.99520099470556911</v>
      </c>
      <c r="I8850" s="35">
        <v>2.0597471980831394</v>
      </c>
      <c r="J8850" s="35">
        <v>-4.3818360383557708</v>
      </c>
      <c r="K8850" s="35">
        <v>-1.1135873069347879</v>
      </c>
      <c r="L8850" s="35">
        <v>0</v>
      </c>
      <c r="M8850" s="35">
        <v>0</v>
      </c>
      <c r="N8850" s="35">
        <v>0</v>
      </c>
      <c r="O8850" s="35">
        <v>0</v>
      </c>
      <c r="P8850" s="36">
        <v>12</v>
      </c>
      <c r="Q8850" s="37">
        <v>86</v>
      </c>
      <c r="R8850" s="36">
        <v>13</v>
      </c>
      <c r="S8850" s="39">
        <f t="shared" si="309"/>
        <v>86</v>
      </c>
      <c r="T8850" s="34" t="s">
        <v>50</v>
      </c>
      <c r="U8850" s="12">
        <f>EXP((alpha+(beta/speed))+(ceta*LN(speed)))</f>
        <v>5.226078523039053E-2</v>
      </c>
      <c r="V8850" s="8">
        <f t="shared" si="310"/>
        <v>86</v>
      </c>
    </row>
    <row r="8851" spans="1:22">
      <c r="A8851" s="34" t="s">
        <v>19</v>
      </c>
      <c r="B8851" s="34" t="s">
        <v>74</v>
      </c>
      <c r="C8851" s="5" t="s">
        <v>176</v>
      </c>
      <c r="D8851" s="35" t="s">
        <v>87</v>
      </c>
      <c r="E8851" s="36" t="s">
        <v>17</v>
      </c>
      <c r="F8851" s="37">
        <v>100</v>
      </c>
      <c r="G8851" s="38">
        <v>-0.06</v>
      </c>
      <c r="H8851" s="34">
        <v>0.98004233036517863</v>
      </c>
      <c r="I8851" s="35">
        <v>11.584523479338388</v>
      </c>
      <c r="J8851" s="35">
        <v>-16.006991890630122</v>
      </c>
      <c r="K8851" s="35">
        <v>-1.9787785218384886</v>
      </c>
      <c r="L8851" s="35">
        <v>0</v>
      </c>
      <c r="M8851" s="35">
        <v>0</v>
      </c>
      <c r="N8851" s="35">
        <v>0</v>
      </c>
      <c r="O8851" s="35">
        <v>0</v>
      </c>
      <c r="P8851" s="36">
        <v>12</v>
      </c>
      <c r="Q8851" s="37">
        <v>86</v>
      </c>
      <c r="R8851" s="36">
        <v>13</v>
      </c>
      <c r="S8851" s="39">
        <f t="shared" si="309"/>
        <v>86</v>
      </c>
      <c r="T8851" s="34" t="s">
        <v>50</v>
      </c>
      <c r="U8851" s="12">
        <f>EXP((alpha+(beta/speed))+(ceta*LN(speed)))</f>
        <v>13.253065816182508</v>
      </c>
      <c r="V8851" s="8">
        <f t="shared" si="310"/>
        <v>86</v>
      </c>
    </row>
    <row r="8852" spans="1:22">
      <c r="A8852" s="34" t="s">
        <v>19</v>
      </c>
      <c r="B8852" s="34" t="s">
        <v>74</v>
      </c>
      <c r="C8852" s="5" t="s">
        <v>176</v>
      </c>
      <c r="D8852" s="35" t="s">
        <v>87</v>
      </c>
      <c r="E8852" s="36" t="s">
        <v>15</v>
      </c>
      <c r="F8852" s="37">
        <v>0</v>
      </c>
      <c r="G8852" s="38">
        <v>-0.04</v>
      </c>
      <c r="H8852" s="34">
        <v>0.99402831082912302</v>
      </c>
      <c r="I8852" s="35">
        <v>29.24369237184008</v>
      </c>
      <c r="J8852" s="35">
        <v>0.98536551416786067</v>
      </c>
      <c r="K8852" s="35">
        <v>-0.77396570532048015</v>
      </c>
      <c r="L8852" s="35">
        <v>0</v>
      </c>
      <c r="M8852" s="35">
        <v>0</v>
      </c>
      <c r="N8852" s="35">
        <v>0</v>
      </c>
      <c r="O8852" s="35">
        <v>0</v>
      </c>
      <c r="P8852" s="36">
        <v>12</v>
      </c>
      <c r="Q8852" s="37">
        <v>86</v>
      </c>
      <c r="R8852" s="36">
        <v>0</v>
      </c>
      <c r="S8852" s="39">
        <f t="shared" si="309"/>
        <v>86</v>
      </c>
      <c r="T8852" s="34" t="s">
        <v>29</v>
      </c>
      <c r="U8852" s="12">
        <f>((alpha*(beta^speed))*(speed^ceta))</f>
        <v>0.26192056686839515</v>
      </c>
      <c r="V8852" s="8">
        <f t="shared" si="310"/>
        <v>86</v>
      </c>
    </row>
    <row r="8853" spans="1:22">
      <c r="A8853" s="34" t="s">
        <v>19</v>
      </c>
      <c r="B8853" s="34" t="s">
        <v>74</v>
      </c>
      <c r="C8853" s="5" t="s">
        <v>176</v>
      </c>
      <c r="D8853" s="35" t="s">
        <v>87</v>
      </c>
      <c r="E8853" s="36" t="s">
        <v>16</v>
      </c>
      <c r="F8853" s="37">
        <v>0</v>
      </c>
      <c r="G8853" s="38">
        <v>-0.04</v>
      </c>
      <c r="H8853" s="34">
        <v>0.99047293984096108</v>
      </c>
      <c r="I8853" s="35">
        <v>-0.12023679604074318</v>
      </c>
      <c r="J8853" s="35">
        <v>139.26033224035174</v>
      </c>
      <c r="K8853" s="35">
        <v>-0.24803665931918781</v>
      </c>
      <c r="L8853" s="35">
        <v>0.95428752565158903</v>
      </c>
      <c r="M8853" s="35">
        <v>1.2033792224457864E-2</v>
      </c>
      <c r="N8853" s="35">
        <v>0</v>
      </c>
      <c r="O8853" s="35">
        <v>0</v>
      </c>
      <c r="P8853" s="36">
        <v>12</v>
      </c>
      <c r="Q8853" s="37">
        <v>86</v>
      </c>
      <c r="R8853" s="36">
        <v>10</v>
      </c>
      <c r="S8853" s="39">
        <f t="shared" si="309"/>
        <v>86</v>
      </c>
      <c r="T8853" s="34" t="s">
        <v>44</v>
      </c>
      <c r="U8853" s="12">
        <f>(alpha+(beta/(1+EXP((((-1)*ceta)+(delta*LN(speed)))+(epsilon*speed)))))</f>
        <v>0.42787859543557333</v>
      </c>
      <c r="V8853" s="8">
        <f t="shared" si="310"/>
        <v>86</v>
      </c>
    </row>
    <row r="8854" spans="1:22">
      <c r="A8854" s="34" t="s">
        <v>19</v>
      </c>
      <c r="B8854" s="34" t="s">
        <v>74</v>
      </c>
      <c r="C8854" s="5" t="s">
        <v>176</v>
      </c>
      <c r="D8854" s="35" t="s">
        <v>87</v>
      </c>
      <c r="E8854" s="36" t="s">
        <v>14</v>
      </c>
      <c r="F8854" s="37">
        <v>0</v>
      </c>
      <c r="G8854" s="38">
        <v>-0.04</v>
      </c>
      <c r="H8854" s="34">
        <v>0.99636217438995556</v>
      </c>
      <c r="I8854" s="35">
        <v>11.866061804826046</v>
      </c>
      <c r="J8854" s="35">
        <v>0.99358484931333957</v>
      </c>
      <c r="K8854" s="35">
        <v>-0.99655646479657334</v>
      </c>
      <c r="L8854" s="35">
        <v>0</v>
      </c>
      <c r="M8854" s="35">
        <v>0</v>
      </c>
      <c r="N8854" s="35">
        <v>0</v>
      </c>
      <c r="O8854" s="35">
        <v>0</v>
      </c>
      <c r="P8854" s="36">
        <v>12</v>
      </c>
      <c r="Q8854" s="37">
        <v>86</v>
      </c>
      <c r="R8854" s="36">
        <v>0</v>
      </c>
      <c r="S8854" s="39">
        <f t="shared" si="309"/>
        <v>86</v>
      </c>
      <c r="T8854" s="34" t="s">
        <v>29</v>
      </c>
      <c r="U8854" s="12">
        <f>((alpha*(beta^speed))*(speed^ceta))</f>
        <v>8.05556997958356E-2</v>
      </c>
      <c r="V8854" s="8">
        <f t="shared" si="310"/>
        <v>86</v>
      </c>
    </row>
    <row r="8855" spans="1:22">
      <c r="A8855" s="34" t="s">
        <v>19</v>
      </c>
      <c r="B8855" s="34" t="s">
        <v>74</v>
      </c>
      <c r="C8855" s="5" t="s">
        <v>176</v>
      </c>
      <c r="D8855" s="35" t="s">
        <v>87</v>
      </c>
      <c r="E8855" s="36" t="s">
        <v>18</v>
      </c>
      <c r="F8855" s="37">
        <v>0</v>
      </c>
      <c r="G8855" s="38">
        <v>-0.04</v>
      </c>
      <c r="H8855" s="34">
        <v>0.99545377511121025</v>
      </c>
      <c r="I8855" s="35">
        <v>3.8337585973617188</v>
      </c>
      <c r="J8855" s="35">
        <v>0.99751128289308244</v>
      </c>
      <c r="K8855" s="35">
        <v>-0.9049314163753287</v>
      </c>
      <c r="L8855" s="35">
        <v>0</v>
      </c>
      <c r="M8855" s="35">
        <v>0</v>
      </c>
      <c r="N8855" s="35">
        <v>0</v>
      </c>
      <c r="O8855" s="35">
        <v>0</v>
      </c>
      <c r="P8855" s="36">
        <v>12</v>
      </c>
      <c r="Q8855" s="37">
        <v>86</v>
      </c>
      <c r="R8855" s="36">
        <v>0</v>
      </c>
      <c r="S8855" s="39">
        <f t="shared" si="309"/>
        <v>86</v>
      </c>
      <c r="T8855" s="34" t="s">
        <v>29</v>
      </c>
      <c r="U8855" s="12">
        <f>((alpha*(beta^speed))*(speed^ceta))</f>
        <v>5.4950111314715139E-2</v>
      </c>
      <c r="V8855" s="8">
        <f t="shared" si="310"/>
        <v>86</v>
      </c>
    </row>
    <row r="8856" spans="1:22">
      <c r="A8856" s="34" t="s">
        <v>19</v>
      </c>
      <c r="B8856" s="34" t="s">
        <v>74</v>
      </c>
      <c r="C8856" s="5" t="s">
        <v>176</v>
      </c>
      <c r="D8856" s="35" t="s">
        <v>87</v>
      </c>
      <c r="E8856" s="36" t="s">
        <v>17</v>
      </c>
      <c r="F8856" s="37">
        <v>0</v>
      </c>
      <c r="G8856" s="38">
        <v>-0.04</v>
      </c>
      <c r="H8856" s="34">
        <v>0.98820015310107623</v>
      </c>
      <c r="I8856" s="35">
        <v>1935.3966899623815</v>
      </c>
      <c r="J8856" s="35">
        <v>0.97973840845480542</v>
      </c>
      <c r="K8856" s="35">
        <v>-0.68207053711299359</v>
      </c>
      <c r="L8856" s="35">
        <v>0</v>
      </c>
      <c r="M8856" s="35">
        <v>0</v>
      </c>
      <c r="N8856" s="35">
        <v>0</v>
      </c>
      <c r="O8856" s="35">
        <v>0</v>
      </c>
      <c r="P8856" s="36">
        <v>12</v>
      </c>
      <c r="Q8856" s="37">
        <v>86</v>
      </c>
      <c r="R8856" s="36">
        <v>0</v>
      </c>
      <c r="S8856" s="39">
        <f t="shared" si="309"/>
        <v>86</v>
      </c>
      <c r="T8856" s="34" t="s">
        <v>29</v>
      </c>
      <c r="U8856" s="12">
        <f>((alpha*(beta^speed))*(speed^ceta))</f>
        <v>15.950603299329286</v>
      </c>
      <c r="V8856" s="8">
        <f t="shared" si="310"/>
        <v>86</v>
      </c>
    </row>
    <row r="8857" spans="1:22">
      <c r="A8857" s="34" t="s">
        <v>19</v>
      </c>
      <c r="B8857" s="34" t="s">
        <v>74</v>
      </c>
      <c r="C8857" s="5" t="s">
        <v>176</v>
      </c>
      <c r="D8857" s="35" t="s">
        <v>87</v>
      </c>
      <c r="E8857" s="36" t="s">
        <v>15</v>
      </c>
      <c r="F8857" s="37">
        <v>50</v>
      </c>
      <c r="G8857" s="38">
        <v>-0.04</v>
      </c>
      <c r="H8857" s="34">
        <v>0.98941847583685283</v>
      </c>
      <c r="I8857" s="35">
        <v>0.167825262348619</v>
      </c>
      <c r="J8857" s="35">
        <v>18.803039117342472</v>
      </c>
      <c r="K8857" s="35">
        <v>-4.2428262686337488E-2</v>
      </c>
      <c r="L8857" s="35">
        <v>0.44187186969125308</v>
      </c>
      <c r="M8857" s="35">
        <v>3.7348501239685125E-2</v>
      </c>
      <c r="N8857" s="35">
        <v>0</v>
      </c>
      <c r="O8857" s="35">
        <v>0</v>
      </c>
      <c r="P8857" s="36">
        <v>12</v>
      </c>
      <c r="Q8857" s="37">
        <v>86</v>
      </c>
      <c r="R8857" s="36">
        <v>10</v>
      </c>
      <c r="S8857" s="39">
        <f t="shared" si="309"/>
        <v>86</v>
      </c>
      <c r="T8857" s="34" t="s">
        <v>44</v>
      </c>
      <c r="U8857" s="12">
        <f>(alpha+(beta/(1+EXP((((-1)*ceta)+(delta*LN(speed)))+(epsilon*speed)))))</f>
        <v>0.26868644335022129</v>
      </c>
      <c r="V8857" s="8">
        <f t="shared" si="310"/>
        <v>86</v>
      </c>
    </row>
    <row r="8858" spans="1:22">
      <c r="A8858" s="34" t="s">
        <v>19</v>
      </c>
      <c r="B8858" s="34" t="s">
        <v>74</v>
      </c>
      <c r="C8858" s="5" t="s">
        <v>176</v>
      </c>
      <c r="D8858" s="35" t="s">
        <v>87</v>
      </c>
      <c r="E8858" s="36" t="s">
        <v>16</v>
      </c>
      <c r="F8858" s="37">
        <v>50</v>
      </c>
      <c r="G8858" s="38">
        <v>-0.04</v>
      </c>
      <c r="H8858" s="34">
        <v>0.98285498104046254</v>
      </c>
      <c r="I8858" s="35">
        <v>55.665020502846637</v>
      </c>
      <c r="J8858" s="35">
        <v>0.97807438781400446</v>
      </c>
      <c r="K8858" s="35">
        <v>-0.67600801923457476</v>
      </c>
      <c r="L8858" s="35">
        <v>0</v>
      </c>
      <c r="M8858" s="35">
        <v>0</v>
      </c>
      <c r="N8858" s="35">
        <v>0</v>
      </c>
      <c r="O8858" s="35">
        <v>0</v>
      </c>
      <c r="P8858" s="36">
        <v>12</v>
      </c>
      <c r="Q8858" s="37">
        <v>86</v>
      </c>
      <c r="R8858" s="36">
        <v>0</v>
      </c>
      <c r="S8858" s="39">
        <f t="shared" si="309"/>
        <v>86</v>
      </c>
      <c r="T8858" s="34" t="s">
        <v>29</v>
      </c>
      <c r="U8858" s="12">
        <f>((alpha*(beta^speed))*(speed^ceta))</f>
        <v>0.40721910383797627</v>
      </c>
      <c r="V8858" s="8">
        <f t="shared" si="310"/>
        <v>86</v>
      </c>
    </row>
    <row r="8859" spans="1:22">
      <c r="A8859" s="34" t="s">
        <v>19</v>
      </c>
      <c r="B8859" s="34" t="s">
        <v>74</v>
      </c>
      <c r="C8859" s="5" t="s">
        <v>176</v>
      </c>
      <c r="D8859" s="35" t="s">
        <v>87</v>
      </c>
      <c r="E8859" s="36" t="s">
        <v>14</v>
      </c>
      <c r="F8859" s="37">
        <v>50</v>
      </c>
      <c r="G8859" s="38">
        <v>-0.04</v>
      </c>
      <c r="H8859" s="34">
        <v>0.99667697621426599</v>
      </c>
      <c r="I8859" s="35">
        <v>11.335733977168669</v>
      </c>
      <c r="J8859" s="35">
        <v>0.99442138019595361</v>
      </c>
      <c r="K8859" s="35">
        <v>-1.0179874894966721</v>
      </c>
      <c r="L8859" s="35">
        <v>0</v>
      </c>
      <c r="M8859" s="35">
        <v>0</v>
      </c>
      <c r="N8859" s="35">
        <v>0</v>
      </c>
      <c r="O8859" s="35">
        <v>0</v>
      </c>
      <c r="P8859" s="36">
        <v>12</v>
      </c>
      <c r="Q8859" s="37">
        <v>86</v>
      </c>
      <c r="R8859" s="36">
        <v>0</v>
      </c>
      <c r="S8859" s="39">
        <f t="shared" si="309"/>
        <v>86</v>
      </c>
      <c r="T8859" s="34" t="s">
        <v>29</v>
      </c>
      <c r="U8859" s="12">
        <f>((alpha*(beta^speed))*(speed^ceta))</f>
        <v>7.5199229782778834E-2</v>
      </c>
      <c r="V8859" s="8">
        <f t="shared" si="310"/>
        <v>86</v>
      </c>
    </row>
    <row r="8860" spans="1:22">
      <c r="A8860" s="34" t="s">
        <v>19</v>
      </c>
      <c r="B8860" s="34" t="s">
        <v>74</v>
      </c>
      <c r="C8860" s="5" t="s">
        <v>176</v>
      </c>
      <c r="D8860" s="35" t="s">
        <v>87</v>
      </c>
      <c r="E8860" s="36" t="s">
        <v>18</v>
      </c>
      <c r="F8860" s="37">
        <v>50</v>
      </c>
      <c r="G8860" s="38">
        <v>-0.04</v>
      </c>
      <c r="H8860" s="34">
        <v>0.99516952052412777</v>
      </c>
      <c r="I8860" s="35">
        <v>0.88197896128312159</v>
      </c>
      <c r="J8860" s="35">
        <v>0.12279117737365043</v>
      </c>
      <c r="K8860" s="35">
        <v>0.83545217293509066</v>
      </c>
      <c r="L8860" s="35">
        <v>0</v>
      </c>
      <c r="M8860" s="35">
        <v>0</v>
      </c>
      <c r="N8860" s="35">
        <v>0</v>
      </c>
      <c r="O8860" s="35">
        <v>0</v>
      </c>
      <c r="P8860" s="36">
        <v>12</v>
      </c>
      <c r="Q8860" s="37">
        <v>86</v>
      </c>
      <c r="R8860" s="36">
        <v>2</v>
      </c>
      <c r="S8860" s="39">
        <f t="shared" si="309"/>
        <v>86</v>
      </c>
      <c r="T8860" s="34" t="s">
        <v>31</v>
      </c>
      <c r="U8860" s="12">
        <f>((alpha+(beta*speed))^((-1)/ceta))</f>
        <v>5.4077696568679778E-2</v>
      </c>
      <c r="V8860" s="8">
        <f t="shared" si="310"/>
        <v>86</v>
      </c>
    </row>
    <row r="8861" spans="1:22">
      <c r="A8861" s="34" t="s">
        <v>19</v>
      </c>
      <c r="B8861" s="34" t="s">
        <v>74</v>
      </c>
      <c r="C8861" s="5" t="s">
        <v>176</v>
      </c>
      <c r="D8861" s="35" t="s">
        <v>87</v>
      </c>
      <c r="E8861" s="36" t="s">
        <v>17</v>
      </c>
      <c r="F8861" s="37">
        <v>50</v>
      </c>
      <c r="G8861" s="38">
        <v>-0.04</v>
      </c>
      <c r="H8861" s="34">
        <v>0.97838034900829818</v>
      </c>
      <c r="I8861" s="35">
        <v>1262.5451564050504</v>
      </c>
      <c r="J8861" s="35">
        <v>0.97404368785978035</v>
      </c>
      <c r="K8861" s="35">
        <v>-0.48470881196053056</v>
      </c>
      <c r="L8861" s="35">
        <v>0</v>
      </c>
      <c r="M8861" s="35">
        <v>0</v>
      </c>
      <c r="N8861" s="35">
        <v>0</v>
      </c>
      <c r="O8861" s="35">
        <v>0</v>
      </c>
      <c r="P8861" s="36">
        <v>12</v>
      </c>
      <c r="Q8861" s="37">
        <v>86</v>
      </c>
      <c r="R8861" s="36">
        <v>0</v>
      </c>
      <c r="S8861" s="39">
        <f t="shared" si="309"/>
        <v>86</v>
      </c>
      <c r="T8861" s="34" t="s">
        <v>29</v>
      </c>
      <c r="U8861" s="12">
        <f>((alpha*(beta^speed))*(speed^ceta))</f>
        <v>15.181825563699684</v>
      </c>
      <c r="V8861" s="8">
        <f t="shared" si="310"/>
        <v>86</v>
      </c>
    </row>
    <row r="8862" spans="1:22">
      <c r="A8862" s="34" t="s">
        <v>19</v>
      </c>
      <c r="B8862" s="34" t="s">
        <v>74</v>
      </c>
      <c r="C8862" s="5" t="s">
        <v>176</v>
      </c>
      <c r="D8862" s="35" t="s">
        <v>87</v>
      </c>
      <c r="E8862" s="36" t="s">
        <v>15</v>
      </c>
      <c r="F8862" s="37">
        <v>100</v>
      </c>
      <c r="G8862" s="38">
        <v>-0.04</v>
      </c>
      <c r="H8862" s="34">
        <v>0.98422682949447826</v>
      </c>
      <c r="I8862" s="35">
        <v>0.17348534777156147</v>
      </c>
      <c r="J8862" s="35">
        <v>12.540418615939238</v>
      </c>
      <c r="K8862" s="35">
        <v>0.423722048475349</v>
      </c>
      <c r="L8862" s="35">
        <v>0.38039090469231696</v>
      </c>
      <c r="M8862" s="35">
        <v>4.2253476905397019E-2</v>
      </c>
      <c r="N8862" s="35">
        <v>0</v>
      </c>
      <c r="O8862" s="35">
        <v>0</v>
      </c>
      <c r="P8862" s="36">
        <v>12</v>
      </c>
      <c r="Q8862" s="37">
        <v>86</v>
      </c>
      <c r="R8862" s="36">
        <v>10</v>
      </c>
      <c r="S8862" s="39">
        <f t="shared" si="309"/>
        <v>86</v>
      </c>
      <c r="T8862" s="34" t="s">
        <v>44</v>
      </c>
      <c r="U8862" s="12">
        <f>(alpha+(beta/(1+EXP((((-1)*ceta)+(delta*LN(speed)))+(epsilon*speed)))))</f>
        <v>0.26576798458120487</v>
      </c>
      <c r="V8862" s="8">
        <f t="shared" si="310"/>
        <v>86</v>
      </c>
    </row>
    <row r="8863" spans="1:22">
      <c r="A8863" s="34" t="s">
        <v>19</v>
      </c>
      <c r="B8863" s="34" t="s">
        <v>74</v>
      </c>
      <c r="C8863" s="5" t="s">
        <v>176</v>
      </c>
      <c r="D8863" s="35" t="s">
        <v>87</v>
      </c>
      <c r="E8863" s="36" t="s">
        <v>16</v>
      </c>
      <c r="F8863" s="37">
        <v>100</v>
      </c>
      <c r="G8863" s="38">
        <v>-0.04</v>
      </c>
      <c r="H8863" s="34">
        <v>0.97547268575490254</v>
      </c>
      <c r="I8863" s="35">
        <v>41.760890763488803</v>
      </c>
      <c r="J8863" s="35">
        <v>0.97417925923011073</v>
      </c>
      <c r="K8863" s="35">
        <v>-0.53752199009527812</v>
      </c>
      <c r="L8863" s="35">
        <v>0</v>
      </c>
      <c r="M8863" s="35">
        <v>0</v>
      </c>
      <c r="N8863" s="35">
        <v>0</v>
      </c>
      <c r="O8863" s="35">
        <v>0</v>
      </c>
      <c r="P8863" s="36">
        <v>12</v>
      </c>
      <c r="Q8863" s="37">
        <v>86</v>
      </c>
      <c r="R8863" s="36">
        <v>0</v>
      </c>
      <c r="S8863" s="39">
        <f t="shared" si="309"/>
        <v>86</v>
      </c>
      <c r="T8863" s="34" t="s">
        <v>29</v>
      </c>
      <c r="U8863" s="12">
        <f>((alpha*(beta^speed))*(speed^ceta))</f>
        <v>0.40167785478670975</v>
      </c>
      <c r="V8863" s="8">
        <f t="shared" si="310"/>
        <v>86</v>
      </c>
    </row>
    <row r="8864" spans="1:22">
      <c r="A8864" s="34" t="s">
        <v>19</v>
      </c>
      <c r="B8864" s="34" t="s">
        <v>74</v>
      </c>
      <c r="C8864" s="5" t="s">
        <v>176</v>
      </c>
      <c r="D8864" s="35" t="s">
        <v>87</v>
      </c>
      <c r="E8864" s="36" t="s">
        <v>14</v>
      </c>
      <c r="F8864" s="37">
        <v>100</v>
      </c>
      <c r="G8864" s="38">
        <v>-0.04</v>
      </c>
      <c r="H8864" s="34">
        <v>0.99663350904588033</v>
      </c>
      <c r="I8864" s="35">
        <v>11.013135982559445</v>
      </c>
      <c r="J8864" s="35">
        <v>0.99524667187426508</v>
      </c>
      <c r="K8864" s="35">
        <v>-1.0314940536593271</v>
      </c>
      <c r="L8864" s="35">
        <v>0</v>
      </c>
      <c r="M8864" s="35">
        <v>0</v>
      </c>
      <c r="N8864" s="35">
        <v>0</v>
      </c>
      <c r="O8864" s="35">
        <v>0</v>
      </c>
      <c r="P8864" s="36">
        <v>12</v>
      </c>
      <c r="Q8864" s="37">
        <v>86</v>
      </c>
      <c r="R8864" s="36">
        <v>0</v>
      </c>
      <c r="S8864" s="39">
        <f t="shared" si="309"/>
        <v>86</v>
      </c>
      <c r="T8864" s="34" t="s">
        <v>29</v>
      </c>
      <c r="U8864" s="12">
        <f>((alpha*(beta^speed))*(speed^ceta))</f>
        <v>7.3880610186892431E-2</v>
      </c>
      <c r="V8864" s="8">
        <f t="shared" si="310"/>
        <v>86</v>
      </c>
    </row>
    <row r="8865" spans="1:22">
      <c r="A8865" s="34" t="s">
        <v>19</v>
      </c>
      <c r="B8865" s="34" t="s">
        <v>74</v>
      </c>
      <c r="C8865" s="5" t="s">
        <v>176</v>
      </c>
      <c r="D8865" s="35" t="s">
        <v>87</v>
      </c>
      <c r="E8865" s="36" t="s">
        <v>18</v>
      </c>
      <c r="F8865" s="37">
        <v>100</v>
      </c>
      <c r="G8865" s="38">
        <v>-0.04</v>
      </c>
      <c r="H8865" s="34">
        <v>0.99383767074048024</v>
      </c>
      <c r="I8865" s="35">
        <v>2.6454284895470317</v>
      </c>
      <c r="J8865" s="35">
        <v>-7.2712422530383867</v>
      </c>
      <c r="K8865" s="35">
        <v>-1.2312448420564339</v>
      </c>
      <c r="L8865" s="35">
        <v>0</v>
      </c>
      <c r="M8865" s="35">
        <v>0</v>
      </c>
      <c r="N8865" s="35">
        <v>0</v>
      </c>
      <c r="O8865" s="35">
        <v>0</v>
      </c>
      <c r="P8865" s="36">
        <v>12</v>
      </c>
      <c r="Q8865" s="37">
        <v>86</v>
      </c>
      <c r="R8865" s="36">
        <v>13</v>
      </c>
      <c r="S8865" s="39">
        <f t="shared" si="309"/>
        <v>86</v>
      </c>
      <c r="T8865" s="34" t="s">
        <v>50</v>
      </c>
      <c r="U8865" s="12">
        <f>EXP((alpha+(beta/speed))+(ceta*LN(speed)))</f>
        <v>5.3744552163069566E-2</v>
      </c>
      <c r="V8865" s="8">
        <f t="shared" si="310"/>
        <v>86</v>
      </c>
    </row>
    <row r="8866" spans="1:22">
      <c r="A8866" s="34" t="s">
        <v>19</v>
      </c>
      <c r="B8866" s="34" t="s">
        <v>74</v>
      </c>
      <c r="C8866" s="5" t="s">
        <v>176</v>
      </c>
      <c r="D8866" s="35" t="s">
        <v>87</v>
      </c>
      <c r="E8866" s="36" t="s">
        <v>17</v>
      </c>
      <c r="F8866" s="37">
        <v>100</v>
      </c>
      <c r="G8866" s="38">
        <v>-0.04</v>
      </c>
      <c r="H8866" s="34">
        <v>0.96787480580831464</v>
      </c>
      <c r="I8866" s="35">
        <v>12.363529322712841</v>
      </c>
      <c r="J8866" s="35">
        <v>-19.807114599808628</v>
      </c>
      <c r="K8866" s="35">
        <v>-2.0433435660877843</v>
      </c>
      <c r="L8866" s="35">
        <v>0</v>
      </c>
      <c r="M8866" s="35">
        <v>0</v>
      </c>
      <c r="N8866" s="35">
        <v>0</v>
      </c>
      <c r="O8866" s="35">
        <v>0</v>
      </c>
      <c r="P8866" s="36">
        <v>12</v>
      </c>
      <c r="Q8866" s="37">
        <v>86</v>
      </c>
      <c r="R8866" s="36">
        <v>13</v>
      </c>
      <c r="S8866" s="39">
        <f t="shared" si="309"/>
        <v>86</v>
      </c>
      <c r="T8866" s="34" t="s">
        <v>50</v>
      </c>
      <c r="U8866" s="12">
        <f>EXP((alpha+(beta/speed))+(ceta*LN(speed)))</f>
        <v>20.727309862129527</v>
      </c>
      <c r="V8866" s="8">
        <f t="shared" si="310"/>
        <v>86</v>
      </c>
    </row>
    <row r="8867" spans="1:22">
      <c r="A8867" s="34" t="s">
        <v>19</v>
      </c>
      <c r="B8867" s="34" t="s">
        <v>74</v>
      </c>
      <c r="C8867" s="5" t="s">
        <v>176</v>
      </c>
      <c r="D8867" s="35" t="s">
        <v>87</v>
      </c>
      <c r="E8867" s="36" t="s">
        <v>15</v>
      </c>
      <c r="F8867" s="37">
        <v>0</v>
      </c>
      <c r="G8867" s="38">
        <v>-0.02</v>
      </c>
      <c r="H8867" s="34">
        <v>0.98925764541382943</v>
      </c>
      <c r="I8867" s="35">
        <v>0.87423315280622538</v>
      </c>
      <c r="J8867" s="35">
        <v>27.399476221913215</v>
      </c>
      <c r="K8867" s="35">
        <v>-0.1988603425146144</v>
      </c>
      <c r="L8867" s="35">
        <v>0.45793171606859184</v>
      </c>
      <c r="M8867" s="35">
        <v>5.7730814704009495E-2</v>
      </c>
      <c r="N8867" s="35">
        <v>0</v>
      </c>
      <c r="O8867" s="35">
        <v>0</v>
      </c>
      <c r="P8867" s="36">
        <v>12</v>
      </c>
      <c r="Q8867" s="37">
        <v>86</v>
      </c>
      <c r="R8867" s="36">
        <v>10</v>
      </c>
      <c r="S8867" s="39">
        <f t="shared" si="309"/>
        <v>86</v>
      </c>
      <c r="T8867" s="34" t="s">
        <v>44</v>
      </c>
      <c r="U8867" s="12">
        <f>(alpha+(beta/(1+EXP((((-1)*ceta)+(delta*LN(speed)))+(epsilon*speed)))))</f>
        <v>0.89460264223562569</v>
      </c>
      <c r="V8867" s="8">
        <f t="shared" si="310"/>
        <v>86</v>
      </c>
    </row>
    <row r="8868" spans="1:22">
      <c r="A8868" s="34" t="s">
        <v>19</v>
      </c>
      <c r="B8868" s="34" t="s">
        <v>74</v>
      </c>
      <c r="C8868" s="5" t="s">
        <v>176</v>
      </c>
      <c r="D8868" s="35" t="s">
        <v>87</v>
      </c>
      <c r="E8868" s="36" t="s">
        <v>16</v>
      </c>
      <c r="F8868" s="37">
        <v>0</v>
      </c>
      <c r="G8868" s="38">
        <v>-0.02</v>
      </c>
      <c r="H8868" s="34">
        <v>0.99099851198261013</v>
      </c>
      <c r="I8868" s="35">
        <v>0.65962051692739299</v>
      </c>
      <c r="J8868" s="35">
        <v>211.83403286081432</v>
      </c>
      <c r="K8868" s="35">
        <v>-0.77429846936041746</v>
      </c>
      <c r="L8868" s="35">
        <v>0.85039971699099814</v>
      </c>
      <c r="M8868" s="35">
        <v>1.2872424940073221E-2</v>
      </c>
      <c r="N8868" s="35">
        <v>0</v>
      </c>
      <c r="O8868" s="35">
        <v>0</v>
      </c>
      <c r="P8868" s="36">
        <v>12</v>
      </c>
      <c r="Q8868" s="37">
        <v>86</v>
      </c>
      <c r="R8868" s="36">
        <v>10</v>
      </c>
      <c r="S8868" s="39">
        <f t="shared" si="309"/>
        <v>86</v>
      </c>
      <c r="T8868" s="34" t="s">
        <v>44</v>
      </c>
      <c r="U8868" s="12">
        <f>(alpha+(beta/(1+EXP((((-1)*ceta)+(delta*LN(speed)))+(epsilon*speed)))))</f>
        <v>1.3879921165930575</v>
      </c>
      <c r="V8868" s="8">
        <f t="shared" si="310"/>
        <v>86</v>
      </c>
    </row>
    <row r="8869" spans="1:22">
      <c r="A8869" s="34" t="s">
        <v>19</v>
      </c>
      <c r="B8869" s="34" t="s">
        <v>74</v>
      </c>
      <c r="C8869" s="5" t="s">
        <v>176</v>
      </c>
      <c r="D8869" s="35" t="s">
        <v>87</v>
      </c>
      <c r="E8869" s="36" t="s">
        <v>14</v>
      </c>
      <c r="F8869" s="37">
        <v>0</v>
      </c>
      <c r="G8869" s="38">
        <v>-0.02</v>
      </c>
      <c r="H8869" s="34">
        <v>0.99461380068731098</v>
      </c>
      <c r="I8869" s="35">
        <v>0.13574529898783139</v>
      </c>
      <c r="J8869" s="35">
        <v>13.165409897910962</v>
      </c>
      <c r="K8869" s="35">
        <v>0.26196785763154012</v>
      </c>
      <c r="L8869" s="35">
        <v>1.0589023865522924</v>
      </c>
      <c r="M8869" s="35">
        <v>1.8102302067071981E-2</v>
      </c>
      <c r="N8869" s="35">
        <v>0</v>
      </c>
      <c r="O8869" s="35">
        <v>0</v>
      </c>
      <c r="P8869" s="36">
        <v>12</v>
      </c>
      <c r="Q8869" s="37">
        <v>86</v>
      </c>
      <c r="R8869" s="36">
        <v>10</v>
      </c>
      <c r="S8869" s="39">
        <f t="shared" si="309"/>
        <v>86</v>
      </c>
      <c r="T8869" s="34" t="s">
        <v>44</v>
      </c>
      <c r="U8869" s="12">
        <f>(alpha+(beta/(1+EXP((((-1)*ceta)+(delta*LN(speed)))+(epsilon*speed)))))</f>
        <v>0.16792551363599981</v>
      </c>
      <c r="V8869" s="8">
        <f t="shared" si="310"/>
        <v>86</v>
      </c>
    </row>
    <row r="8870" spans="1:22">
      <c r="A8870" s="34" t="s">
        <v>19</v>
      </c>
      <c r="B8870" s="34" t="s">
        <v>74</v>
      </c>
      <c r="C8870" s="5" t="s">
        <v>176</v>
      </c>
      <c r="D8870" s="35" t="s">
        <v>87</v>
      </c>
      <c r="E8870" s="36" t="s">
        <v>18</v>
      </c>
      <c r="F8870" s="37">
        <v>0</v>
      </c>
      <c r="G8870" s="38">
        <v>-0.02</v>
      </c>
      <c r="H8870" s="34">
        <v>0.98906309343121657</v>
      </c>
      <c r="I8870" s="35">
        <v>-0.11033907512824505</v>
      </c>
      <c r="J8870" s="35">
        <v>0.21779263384698863</v>
      </c>
      <c r="K8870" s="35">
        <v>-9.8796482101937751E-4</v>
      </c>
      <c r="L8870" s="35">
        <v>0</v>
      </c>
      <c r="M8870" s="35">
        <v>0</v>
      </c>
      <c r="N8870" s="35">
        <v>0</v>
      </c>
      <c r="O8870" s="35">
        <v>0</v>
      </c>
      <c r="P8870" s="36">
        <v>12</v>
      </c>
      <c r="Q8870" s="37">
        <v>86</v>
      </c>
      <c r="R8870" s="36">
        <v>5</v>
      </c>
      <c r="S8870" s="39">
        <f t="shared" si="309"/>
        <v>86</v>
      </c>
      <c r="T8870" s="34" t="s">
        <v>36</v>
      </c>
      <c r="U8870" s="12">
        <f>(1/(((ceta*(speed^2))+(beta*speed))+alpha))</f>
        <v>8.8395136291016488E-2</v>
      </c>
      <c r="V8870" s="8">
        <f t="shared" si="310"/>
        <v>86</v>
      </c>
    </row>
    <row r="8871" spans="1:22">
      <c r="A8871" s="34" t="s">
        <v>19</v>
      </c>
      <c r="B8871" s="34" t="s">
        <v>74</v>
      </c>
      <c r="C8871" s="5" t="s">
        <v>176</v>
      </c>
      <c r="D8871" s="35" t="s">
        <v>87</v>
      </c>
      <c r="E8871" s="36" t="s">
        <v>17</v>
      </c>
      <c r="F8871" s="37">
        <v>0</v>
      </c>
      <c r="G8871" s="38">
        <v>-0.02</v>
      </c>
      <c r="H8871" s="34">
        <v>0.9869468586707365</v>
      </c>
      <c r="I8871" s="35">
        <v>9.069322056682406</v>
      </c>
      <c r="J8871" s="35">
        <v>-4.3746049866032717</v>
      </c>
      <c r="K8871" s="35">
        <v>-1.1425642683028971</v>
      </c>
      <c r="L8871" s="35">
        <v>0</v>
      </c>
      <c r="M8871" s="35">
        <v>0</v>
      </c>
      <c r="N8871" s="35">
        <v>0</v>
      </c>
      <c r="O8871" s="35">
        <v>0</v>
      </c>
      <c r="P8871" s="36">
        <v>12</v>
      </c>
      <c r="Q8871" s="37">
        <v>86</v>
      </c>
      <c r="R8871" s="36">
        <v>13</v>
      </c>
      <c r="S8871" s="39">
        <f t="shared" si="309"/>
        <v>86</v>
      </c>
      <c r="T8871" s="34" t="s">
        <v>50</v>
      </c>
      <c r="U8871" s="12">
        <f>EXP((alpha+(beta/speed))+(ceta*LN(speed)))</f>
        <v>50.859986650946936</v>
      </c>
      <c r="V8871" s="8">
        <f t="shared" si="310"/>
        <v>86</v>
      </c>
    </row>
    <row r="8872" spans="1:22">
      <c r="A8872" s="34" t="s">
        <v>19</v>
      </c>
      <c r="B8872" s="34" t="s">
        <v>74</v>
      </c>
      <c r="C8872" s="5" t="s">
        <v>176</v>
      </c>
      <c r="D8872" s="35" t="s">
        <v>87</v>
      </c>
      <c r="E8872" s="36" t="s">
        <v>15</v>
      </c>
      <c r="F8872" s="37">
        <v>50</v>
      </c>
      <c r="G8872" s="38">
        <v>-0.02</v>
      </c>
      <c r="H8872" s="34">
        <v>0.98104894662685771</v>
      </c>
      <c r="I8872" s="35">
        <v>-1.8066391882043196E-5</v>
      </c>
      <c r="J8872" s="35">
        <v>3.582146774353452E-3</v>
      </c>
      <c r="K8872" s="35">
        <v>-0.24087837856563218</v>
      </c>
      <c r="L8872" s="35">
        <v>6.3266314357042592</v>
      </c>
      <c r="M8872" s="35">
        <v>0</v>
      </c>
      <c r="N8872" s="35">
        <v>0</v>
      </c>
      <c r="O8872" s="35">
        <v>0</v>
      </c>
      <c r="P8872" s="36">
        <v>12</v>
      </c>
      <c r="Q8872" s="37">
        <v>86</v>
      </c>
      <c r="R8872" s="36">
        <v>14</v>
      </c>
      <c r="S8872" s="39">
        <f t="shared" si="309"/>
        <v>86</v>
      </c>
      <c r="T8872" s="34" t="s">
        <v>51</v>
      </c>
      <c r="U8872" s="12">
        <f>(((alpha*(speed^3))+(beta*(speed^2))+(ceta*speed))+delta)</f>
        <v>0.61341146725315809</v>
      </c>
      <c r="V8872" s="8">
        <f t="shared" si="310"/>
        <v>86</v>
      </c>
    </row>
    <row r="8873" spans="1:22">
      <c r="A8873" s="34" t="s">
        <v>19</v>
      </c>
      <c r="B8873" s="34" t="s">
        <v>74</v>
      </c>
      <c r="C8873" s="5" t="s">
        <v>176</v>
      </c>
      <c r="D8873" s="35" t="s">
        <v>87</v>
      </c>
      <c r="E8873" s="36" t="s">
        <v>16</v>
      </c>
      <c r="F8873" s="37">
        <v>50</v>
      </c>
      <c r="G8873" s="38">
        <v>-0.02</v>
      </c>
      <c r="H8873" s="34">
        <v>0.98141699826868667</v>
      </c>
      <c r="I8873" s="35">
        <v>-2.2799710471882779</v>
      </c>
      <c r="J8873" s="35">
        <v>117.42717516562372</v>
      </c>
      <c r="K8873" s="35">
        <v>-0.35654462343158161</v>
      </c>
      <c r="L8873" s="35">
        <v>0.68703253680613863</v>
      </c>
      <c r="M8873" s="35">
        <v>1.4024907560331987E-3</v>
      </c>
      <c r="N8873" s="35">
        <v>0</v>
      </c>
      <c r="O8873" s="35">
        <v>0</v>
      </c>
      <c r="P8873" s="36">
        <v>12</v>
      </c>
      <c r="Q8873" s="37">
        <v>86</v>
      </c>
      <c r="R8873" s="36">
        <v>10</v>
      </c>
      <c r="S8873" s="39">
        <f t="shared" si="309"/>
        <v>86</v>
      </c>
      <c r="T8873" s="34" t="s">
        <v>44</v>
      </c>
      <c r="U8873" s="12">
        <f>(alpha+(beta/(1+EXP((((-1)*ceta)+(delta*LN(speed)))+(epsilon*speed)))))</f>
        <v>1.0391677016591681</v>
      </c>
      <c r="V8873" s="8">
        <f t="shared" si="310"/>
        <v>86</v>
      </c>
    </row>
    <row r="8874" spans="1:22">
      <c r="A8874" s="34" t="s">
        <v>19</v>
      </c>
      <c r="B8874" s="34" t="s">
        <v>74</v>
      </c>
      <c r="C8874" s="5" t="s">
        <v>176</v>
      </c>
      <c r="D8874" s="35" t="s">
        <v>87</v>
      </c>
      <c r="E8874" s="36" t="s">
        <v>14</v>
      </c>
      <c r="F8874" s="37">
        <v>50</v>
      </c>
      <c r="G8874" s="38">
        <v>-0.02</v>
      </c>
      <c r="H8874" s="34">
        <v>0.99631204225063008</v>
      </c>
      <c r="I8874" s="35">
        <v>13.230764065336954</v>
      </c>
      <c r="J8874" s="35">
        <v>0.99827653458249999</v>
      </c>
      <c r="K8874" s="35">
        <v>-1.0415370212741268</v>
      </c>
      <c r="L8874" s="35">
        <v>0</v>
      </c>
      <c r="M8874" s="35">
        <v>0</v>
      </c>
      <c r="N8874" s="35">
        <v>0</v>
      </c>
      <c r="O8874" s="35">
        <v>0</v>
      </c>
      <c r="P8874" s="36">
        <v>12</v>
      </c>
      <c r="Q8874" s="37">
        <v>86</v>
      </c>
      <c r="R8874" s="36">
        <v>0</v>
      </c>
      <c r="S8874" s="39">
        <f t="shared" si="309"/>
        <v>86</v>
      </c>
      <c r="T8874" s="34" t="s">
        <v>29</v>
      </c>
      <c r="U8874" s="12">
        <f>((alpha*(beta^speed))*(speed^ceta))</f>
        <v>0.11023191847280144</v>
      </c>
      <c r="V8874" s="8">
        <f t="shared" si="310"/>
        <v>86</v>
      </c>
    </row>
    <row r="8875" spans="1:22">
      <c r="A8875" s="34" t="s">
        <v>19</v>
      </c>
      <c r="B8875" s="34" t="s">
        <v>74</v>
      </c>
      <c r="C8875" s="5" t="s">
        <v>176</v>
      </c>
      <c r="D8875" s="35" t="s">
        <v>87</v>
      </c>
      <c r="E8875" s="36" t="s">
        <v>18</v>
      </c>
      <c r="F8875" s="37">
        <v>50</v>
      </c>
      <c r="G8875" s="38">
        <v>-0.02</v>
      </c>
      <c r="H8875" s="34">
        <v>0.99401596414394067</v>
      </c>
      <c r="I8875" s="35">
        <v>3.0196234187530271E-2</v>
      </c>
      <c r="J8875" s="35">
        <v>-4.345469875503273</v>
      </c>
      <c r="K8875" s="35">
        <v>1.0968211534137831</v>
      </c>
      <c r="L8875" s="35">
        <v>0.3276635341860526</v>
      </c>
      <c r="M8875" s="35">
        <v>0</v>
      </c>
      <c r="N8875" s="35">
        <v>0</v>
      </c>
      <c r="O8875" s="35">
        <v>0</v>
      </c>
      <c r="P8875" s="36">
        <v>12</v>
      </c>
      <c r="Q8875" s="37">
        <v>86</v>
      </c>
      <c r="R8875" s="36">
        <v>8</v>
      </c>
      <c r="S8875" s="39">
        <f t="shared" si="309"/>
        <v>86</v>
      </c>
      <c r="T8875" s="34" t="s">
        <v>40</v>
      </c>
      <c r="U8875" s="12">
        <f>(alpha-(beta*EXP(((-1)*ceta)*(speed^delta))))</f>
        <v>6.8912283572788779E-2</v>
      </c>
      <c r="V8875" s="8">
        <f t="shared" si="310"/>
        <v>86</v>
      </c>
    </row>
    <row r="8876" spans="1:22">
      <c r="A8876" s="34" t="s">
        <v>19</v>
      </c>
      <c r="B8876" s="34" t="s">
        <v>74</v>
      </c>
      <c r="C8876" s="5" t="s">
        <v>176</v>
      </c>
      <c r="D8876" s="35" t="s">
        <v>87</v>
      </c>
      <c r="E8876" s="36" t="s">
        <v>17</v>
      </c>
      <c r="F8876" s="37">
        <v>50</v>
      </c>
      <c r="G8876" s="38">
        <v>-0.02</v>
      </c>
      <c r="H8876" s="34">
        <v>0.97302893220636977</v>
      </c>
      <c r="I8876" s="35">
        <v>-1.8605601629979403E-3</v>
      </c>
      <c r="J8876" s="35">
        <v>0.34369614216837852</v>
      </c>
      <c r="K8876" s="35">
        <v>-22.492067672867211</v>
      </c>
      <c r="L8876" s="35">
        <v>595.89435642392607</v>
      </c>
      <c r="M8876" s="35">
        <v>0</v>
      </c>
      <c r="N8876" s="35">
        <v>0</v>
      </c>
      <c r="O8876" s="35">
        <v>0</v>
      </c>
      <c r="P8876" s="36">
        <v>12</v>
      </c>
      <c r="Q8876" s="37">
        <v>86</v>
      </c>
      <c r="R8876" s="36">
        <v>14</v>
      </c>
      <c r="S8876" s="39">
        <f t="shared" si="309"/>
        <v>86</v>
      </c>
      <c r="T8876" s="34" t="s">
        <v>51</v>
      </c>
      <c r="U8876" s="12">
        <f>(((alpha*(speed^3))+(beta*(speed^2))+(ceta*speed))+delta)</f>
        <v>20.132748998855391</v>
      </c>
      <c r="V8876" s="8">
        <f t="shared" si="310"/>
        <v>86</v>
      </c>
    </row>
    <row r="8877" spans="1:22">
      <c r="A8877" s="34" t="s">
        <v>19</v>
      </c>
      <c r="B8877" s="34" t="s">
        <v>74</v>
      </c>
      <c r="C8877" s="5" t="s">
        <v>176</v>
      </c>
      <c r="D8877" s="35" t="s">
        <v>87</v>
      </c>
      <c r="E8877" s="36" t="s">
        <v>15</v>
      </c>
      <c r="F8877" s="37">
        <v>100</v>
      </c>
      <c r="G8877" s="38">
        <v>-0.02</v>
      </c>
      <c r="H8877" s="34">
        <v>0.97440230991527055</v>
      </c>
      <c r="I8877" s="35">
        <v>-1.6920898571643194E-5</v>
      </c>
      <c r="J8877" s="35">
        <v>3.4468822897193276E-3</v>
      </c>
      <c r="K8877" s="35">
        <v>-0.24173038445511</v>
      </c>
      <c r="L8877" s="35">
        <v>6.662373445325418</v>
      </c>
      <c r="M8877" s="35">
        <v>0</v>
      </c>
      <c r="N8877" s="35">
        <v>0</v>
      </c>
      <c r="O8877" s="35">
        <v>0</v>
      </c>
      <c r="P8877" s="36">
        <v>12</v>
      </c>
      <c r="Q8877" s="37">
        <v>86</v>
      </c>
      <c r="R8877" s="36">
        <v>14</v>
      </c>
      <c r="S8877" s="39">
        <f t="shared" si="309"/>
        <v>86</v>
      </c>
      <c r="T8877" s="34" t="s">
        <v>51</v>
      </c>
      <c r="U8877" s="12">
        <f>(((alpha*(speed^3))+(beta*(speed^2))+(ceta*speed))+delta)</f>
        <v>0.6040627350650194</v>
      </c>
      <c r="V8877" s="8">
        <f t="shared" si="310"/>
        <v>86</v>
      </c>
    </row>
    <row r="8878" spans="1:22">
      <c r="A8878" s="34" t="s">
        <v>19</v>
      </c>
      <c r="B8878" s="34" t="s">
        <v>74</v>
      </c>
      <c r="C8878" s="5" t="s">
        <v>176</v>
      </c>
      <c r="D8878" s="35" t="s">
        <v>87</v>
      </c>
      <c r="E8878" s="36" t="s">
        <v>16</v>
      </c>
      <c r="F8878" s="37">
        <v>100</v>
      </c>
      <c r="G8878" s="38">
        <v>-0.02</v>
      </c>
      <c r="H8878" s="34">
        <v>0.97278377813520922</v>
      </c>
      <c r="I8878" s="35">
        <v>-3.8666762550617424</v>
      </c>
      <c r="J8878" s="35">
        <v>91.961037999310435</v>
      </c>
      <c r="K8878" s="35">
        <v>-0.10311758191212703</v>
      </c>
      <c r="L8878" s="35">
        <v>0.59591946833659226</v>
      </c>
      <c r="M8878" s="35">
        <v>1.5041917058780392E-3</v>
      </c>
      <c r="N8878" s="35">
        <v>0</v>
      </c>
      <c r="O8878" s="35">
        <v>0</v>
      </c>
      <c r="P8878" s="36">
        <v>12</v>
      </c>
      <c r="Q8878" s="37">
        <v>86</v>
      </c>
      <c r="R8878" s="36">
        <v>10</v>
      </c>
      <c r="S8878" s="39">
        <f t="shared" si="309"/>
        <v>86</v>
      </c>
      <c r="T8878" s="34" t="s">
        <v>44</v>
      </c>
      <c r="U8878" s="12">
        <f>(alpha+(beta/(1+EXP((((-1)*ceta)+(delta*LN(speed)))+(epsilon*speed)))))</f>
        <v>0.98927466211888415</v>
      </c>
      <c r="V8878" s="8">
        <f t="shared" si="310"/>
        <v>86</v>
      </c>
    </row>
    <row r="8879" spans="1:22">
      <c r="A8879" s="34" t="s">
        <v>19</v>
      </c>
      <c r="B8879" s="34" t="s">
        <v>74</v>
      </c>
      <c r="C8879" s="5" t="s">
        <v>176</v>
      </c>
      <c r="D8879" s="35" t="s">
        <v>87</v>
      </c>
      <c r="E8879" s="36" t="s">
        <v>14</v>
      </c>
      <c r="F8879" s="37">
        <v>100</v>
      </c>
      <c r="G8879" s="38">
        <v>-0.02</v>
      </c>
      <c r="H8879" s="34">
        <v>0.99579970270051421</v>
      </c>
      <c r="I8879" s="35">
        <v>11.540962165761623</v>
      </c>
      <c r="J8879" s="35">
        <v>0.99681758041724777</v>
      </c>
      <c r="K8879" s="35">
        <v>-1.0035336534627921</v>
      </c>
      <c r="L8879" s="35">
        <v>0</v>
      </c>
      <c r="M8879" s="35">
        <v>0</v>
      </c>
      <c r="N8879" s="35">
        <v>0</v>
      </c>
      <c r="O8879" s="35">
        <v>0</v>
      </c>
      <c r="P8879" s="36">
        <v>12</v>
      </c>
      <c r="Q8879" s="37">
        <v>86</v>
      </c>
      <c r="R8879" s="36">
        <v>0</v>
      </c>
      <c r="S8879" s="39">
        <f t="shared" si="309"/>
        <v>86</v>
      </c>
      <c r="T8879" s="34" t="s">
        <v>29</v>
      </c>
      <c r="U8879" s="12">
        <f>((alpha*(beta^speed))*(speed^ceta))</f>
        <v>0.10042849600404195</v>
      </c>
      <c r="V8879" s="8">
        <f t="shared" si="310"/>
        <v>86</v>
      </c>
    </row>
    <row r="8880" spans="1:22">
      <c r="A8880" s="34" t="s">
        <v>19</v>
      </c>
      <c r="B8880" s="34" t="s">
        <v>74</v>
      </c>
      <c r="C8880" s="5" t="s">
        <v>176</v>
      </c>
      <c r="D8880" s="35" t="s">
        <v>87</v>
      </c>
      <c r="E8880" s="36" t="s">
        <v>18</v>
      </c>
      <c r="F8880" s="37">
        <v>100</v>
      </c>
      <c r="G8880" s="38">
        <v>-0.02</v>
      </c>
      <c r="H8880" s="34">
        <v>0.99171208731584815</v>
      </c>
      <c r="I8880" s="35">
        <v>4.9228948670758638E-2</v>
      </c>
      <c r="J8880" s="35">
        <v>-1.0351502786605722</v>
      </c>
      <c r="K8880" s="35">
        <v>0.21667874626802983</v>
      </c>
      <c r="L8880" s="35">
        <v>0.64677157853848477</v>
      </c>
      <c r="M8880" s="35">
        <v>0</v>
      </c>
      <c r="N8880" s="35">
        <v>0</v>
      </c>
      <c r="O8880" s="35">
        <v>0</v>
      </c>
      <c r="P8880" s="36">
        <v>12</v>
      </c>
      <c r="Q8880" s="37">
        <v>86</v>
      </c>
      <c r="R8880" s="36">
        <v>8</v>
      </c>
      <c r="S8880" s="39">
        <f t="shared" si="309"/>
        <v>86</v>
      </c>
      <c r="T8880" s="34" t="s">
        <v>40</v>
      </c>
      <c r="U8880" s="12">
        <f>(alpha-(beta*EXP(((-1)*ceta)*(speed^delta))))</f>
        <v>7.0958588446999579E-2</v>
      </c>
      <c r="V8880" s="8">
        <f t="shared" si="310"/>
        <v>86</v>
      </c>
    </row>
    <row r="8881" spans="1:22">
      <c r="A8881" s="34" t="s">
        <v>19</v>
      </c>
      <c r="B8881" s="34" t="s">
        <v>74</v>
      </c>
      <c r="C8881" s="5" t="s">
        <v>176</v>
      </c>
      <c r="D8881" s="35" t="s">
        <v>87</v>
      </c>
      <c r="E8881" s="36" t="s">
        <v>17</v>
      </c>
      <c r="F8881" s="37">
        <v>100</v>
      </c>
      <c r="G8881" s="38">
        <v>-0.02</v>
      </c>
      <c r="H8881" s="34">
        <v>0.96171835812190309</v>
      </c>
      <c r="I8881" s="35">
        <v>-1.7859283525579279E-3</v>
      </c>
      <c r="J8881" s="35">
        <v>0.33378916826704663</v>
      </c>
      <c r="K8881" s="35">
        <v>-22.69448069000261</v>
      </c>
      <c r="L8881" s="35">
        <v>637.26599894000333</v>
      </c>
      <c r="M8881" s="35">
        <v>0</v>
      </c>
      <c r="N8881" s="35">
        <v>0</v>
      </c>
      <c r="O8881" s="35">
        <v>0</v>
      </c>
      <c r="P8881" s="36">
        <v>12</v>
      </c>
      <c r="Q8881" s="37">
        <v>86</v>
      </c>
      <c r="R8881" s="36">
        <v>14</v>
      </c>
      <c r="S8881" s="39">
        <f t="shared" si="309"/>
        <v>86</v>
      </c>
      <c r="T8881" s="34" t="s">
        <v>51</v>
      </c>
      <c r="U8881" s="12">
        <f>(((alpha*(speed^3))+(beta*(speed^2))+(ceta*speed))+delta)</f>
        <v>18.294903888270255</v>
      </c>
      <c r="V8881" s="8">
        <f t="shared" si="310"/>
        <v>86</v>
      </c>
    </row>
    <row r="8882" spans="1:22">
      <c r="A8882" s="34" t="s">
        <v>19</v>
      </c>
      <c r="B8882" s="34" t="s">
        <v>74</v>
      </c>
      <c r="C8882" s="5" t="s">
        <v>176</v>
      </c>
      <c r="D8882" s="35" t="s">
        <v>87</v>
      </c>
      <c r="E8882" s="36" t="s">
        <v>15</v>
      </c>
      <c r="F8882" s="37">
        <v>0</v>
      </c>
      <c r="G8882" s="38">
        <v>0.02</v>
      </c>
      <c r="H8882" s="34">
        <v>0.96947837857586061</v>
      </c>
      <c r="I8882" s="35">
        <v>1.3839832790430251</v>
      </c>
      <c r="J8882" s="35">
        <v>19.634691316027851</v>
      </c>
      <c r="K8882" s="35">
        <v>-0.14316697287880609</v>
      </c>
      <c r="L8882" s="35">
        <v>0.37165668593301754</v>
      </c>
      <c r="M8882" s="35">
        <v>5.5639876832874753E-2</v>
      </c>
      <c r="N8882" s="35">
        <v>0</v>
      </c>
      <c r="O8882" s="35">
        <v>0</v>
      </c>
      <c r="P8882" s="36">
        <v>12</v>
      </c>
      <c r="Q8882" s="37">
        <v>86</v>
      </c>
      <c r="R8882" s="36">
        <v>10</v>
      </c>
      <c r="S8882" s="39">
        <f t="shared" si="309"/>
        <v>86</v>
      </c>
      <c r="T8882" s="34" t="s">
        <v>44</v>
      </c>
      <c r="U8882" s="12">
        <f>(alpha+(beta/(1+EXP((((-1)*ceta)+(delta*LN(speed)))+(epsilon*speed)))))</f>
        <v>1.4110955687785629</v>
      </c>
      <c r="V8882" s="8">
        <f t="shared" si="310"/>
        <v>86</v>
      </c>
    </row>
    <row r="8883" spans="1:22">
      <c r="A8883" s="34" t="s">
        <v>19</v>
      </c>
      <c r="B8883" s="34" t="s">
        <v>74</v>
      </c>
      <c r="C8883" s="5" t="s">
        <v>176</v>
      </c>
      <c r="D8883" s="35" t="s">
        <v>87</v>
      </c>
      <c r="E8883" s="36" t="s">
        <v>16</v>
      </c>
      <c r="F8883" s="37">
        <v>0</v>
      </c>
      <c r="G8883" s="38">
        <v>0.02</v>
      </c>
      <c r="H8883" s="34">
        <v>0.99513403127386968</v>
      </c>
      <c r="I8883" s="35">
        <v>9.8730954445829777</v>
      </c>
      <c r="J8883" s="35">
        <v>-7.5230073218071208E-2</v>
      </c>
      <c r="K8883" s="35">
        <v>125.9635900009018</v>
      </c>
      <c r="L8883" s="35">
        <v>-1.1199804914497042</v>
      </c>
      <c r="M8883" s="35">
        <v>0</v>
      </c>
      <c r="N8883" s="35">
        <v>0</v>
      </c>
      <c r="O8883" s="35">
        <v>0</v>
      </c>
      <c r="P8883" s="36">
        <v>12</v>
      </c>
      <c r="Q8883" s="37">
        <v>86</v>
      </c>
      <c r="R8883" s="36">
        <v>1</v>
      </c>
      <c r="S8883" s="39">
        <f t="shared" si="309"/>
        <v>86</v>
      </c>
      <c r="T8883" s="34" t="s">
        <v>30</v>
      </c>
      <c r="U8883" s="12">
        <f>((alpha*(speed^beta))+(ceta*(speed^delta)))</f>
        <v>7.920199464563642</v>
      </c>
      <c r="V8883" s="8">
        <f t="shared" si="310"/>
        <v>86</v>
      </c>
    </row>
    <row r="8884" spans="1:22">
      <c r="A8884" s="34" t="s">
        <v>19</v>
      </c>
      <c r="B8884" s="34" t="s">
        <v>74</v>
      </c>
      <c r="C8884" s="5" t="s">
        <v>176</v>
      </c>
      <c r="D8884" s="35" t="s">
        <v>87</v>
      </c>
      <c r="E8884" s="36" t="s">
        <v>14</v>
      </c>
      <c r="F8884" s="37">
        <v>0</v>
      </c>
      <c r="G8884" s="38">
        <v>0.02</v>
      </c>
      <c r="H8884" s="34">
        <v>0.99738784995018903</v>
      </c>
      <c r="I8884" s="35">
        <v>-0.17862066918099487</v>
      </c>
      <c r="J8884" s="35">
        <v>8.2646453099630424E-2</v>
      </c>
      <c r="K8884" s="35">
        <v>1.2791880317043467</v>
      </c>
      <c r="L8884" s="35">
        <v>0</v>
      </c>
      <c r="M8884" s="35">
        <v>0</v>
      </c>
      <c r="N8884" s="35">
        <v>0</v>
      </c>
      <c r="O8884" s="35">
        <v>0</v>
      </c>
      <c r="P8884" s="36">
        <v>12</v>
      </c>
      <c r="Q8884" s="37">
        <v>86</v>
      </c>
      <c r="R8884" s="36">
        <v>2</v>
      </c>
      <c r="S8884" s="39">
        <f t="shared" si="309"/>
        <v>86</v>
      </c>
      <c r="T8884" s="34" t="s">
        <v>31</v>
      </c>
      <c r="U8884" s="12">
        <f>((alpha+(beta*speed))^((-1)/ceta))</f>
        <v>0.22019654188025325</v>
      </c>
      <c r="V8884" s="8">
        <f t="shared" si="310"/>
        <v>86</v>
      </c>
    </row>
    <row r="8885" spans="1:22">
      <c r="A8885" s="34" t="s">
        <v>19</v>
      </c>
      <c r="B8885" s="34" t="s">
        <v>74</v>
      </c>
      <c r="C8885" s="5" t="s">
        <v>176</v>
      </c>
      <c r="D8885" s="35" t="s">
        <v>87</v>
      </c>
      <c r="E8885" s="36" t="s">
        <v>18</v>
      </c>
      <c r="F8885" s="37">
        <v>0</v>
      </c>
      <c r="G8885" s="38">
        <v>0.02</v>
      </c>
      <c r="H8885" s="34">
        <v>0.99688245473544768</v>
      </c>
      <c r="I8885" s="35">
        <v>6.0490431335083255</v>
      </c>
      <c r="J8885" s="35">
        <v>-1.2151900158124029</v>
      </c>
      <c r="K8885" s="35">
        <v>0.22591237373044665</v>
      </c>
      <c r="L8885" s="35">
        <v>-0.18785825025627076</v>
      </c>
      <c r="M8885" s="35">
        <v>0</v>
      </c>
      <c r="N8885" s="35">
        <v>0</v>
      </c>
      <c r="O8885" s="35">
        <v>0</v>
      </c>
      <c r="P8885" s="36">
        <v>12</v>
      </c>
      <c r="Q8885" s="37">
        <v>86</v>
      </c>
      <c r="R8885" s="36">
        <v>1</v>
      </c>
      <c r="S8885" s="39">
        <f t="shared" si="309"/>
        <v>86</v>
      </c>
      <c r="T8885" s="34" t="s">
        <v>30</v>
      </c>
      <c r="U8885" s="12">
        <f>((alpha*(speed^beta))+(ceta*(speed^delta)))</f>
        <v>0.12481412087456263</v>
      </c>
      <c r="V8885" s="8">
        <f t="shared" si="310"/>
        <v>86</v>
      </c>
    </row>
    <row r="8886" spans="1:22">
      <c r="A8886" s="34" t="s">
        <v>19</v>
      </c>
      <c r="B8886" s="34" t="s">
        <v>74</v>
      </c>
      <c r="C8886" s="5" t="s">
        <v>176</v>
      </c>
      <c r="D8886" s="35" t="s">
        <v>87</v>
      </c>
      <c r="E8886" s="36" t="s">
        <v>17</v>
      </c>
      <c r="F8886" s="37">
        <v>0</v>
      </c>
      <c r="G8886" s="38">
        <v>0.02</v>
      </c>
      <c r="H8886" s="34">
        <v>0.98922792749554922</v>
      </c>
      <c r="I8886" s="35">
        <v>2441.3969601285166</v>
      </c>
      <c r="J8886" s="35">
        <v>1.009392912983917</v>
      </c>
      <c r="K8886" s="35">
        <v>-0.6416732847546498</v>
      </c>
      <c r="L8886" s="35">
        <v>0</v>
      </c>
      <c r="M8886" s="35">
        <v>0</v>
      </c>
      <c r="N8886" s="35">
        <v>0</v>
      </c>
      <c r="O8886" s="35">
        <v>0</v>
      </c>
      <c r="P8886" s="36">
        <v>12</v>
      </c>
      <c r="Q8886" s="37">
        <v>86</v>
      </c>
      <c r="R8886" s="36">
        <v>0</v>
      </c>
      <c r="S8886" s="39">
        <f t="shared" si="309"/>
        <v>86</v>
      </c>
      <c r="T8886" s="34" t="s">
        <v>29</v>
      </c>
      <c r="U8886" s="12">
        <f>((alpha*(beta^speed))*(speed^ceta))</f>
        <v>312.97094909200251</v>
      </c>
      <c r="V8886" s="8">
        <f t="shared" si="310"/>
        <v>86</v>
      </c>
    </row>
    <row r="8887" spans="1:22">
      <c r="A8887" s="34" t="s">
        <v>19</v>
      </c>
      <c r="B8887" s="34" t="s">
        <v>74</v>
      </c>
      <c r="C8887" s="5" t="s">
        <v>176</v>
      </c>
      <c r="D8887" s="35" t="s">
        <v>87</v>
      </c>
      <c r="E8887" s="36" t="s">
        <v>15</v>
      </c>
      <c r="F8887" s="37">
        <v>50</v>
      </c>
      <c r="G8887" s="38">
        <v>0.02</v>
      </c>
      <c r="H8887" s="34">
        <v>0.93380033637740234</v>
      </c>
      <c r="I8887" s="35">
        <v>-1.7061696006933343E-5</v>
      </c>
      <c r="J8887" s="35">
        <v>3.3470771777127698E-3</v>
      </c>
      <c r="K8887" s="35">
        <v>-0.22476078120857457</v>
      </c>
      <c r="L8887" s="35">
        <v>7.0151941825646</v>
      </c>
      <c r="M8887" s="35">
        <v>0</v>
      </c>
      <c r="N8887" s="35">
        <v>0</v>
      </c>
      <c r="O8887" s="35">
        <v>0</v>
      </c>
      <c r="P8887" s="36">
        <v>12</v>
      </c>
      <c r="Q8887" s="37">
        <v>86</v>
      </c>
      <c r="R8887" s="36">
        <v>14</v>
      </c>
      <c r="S8887" s="39">
        <f t="shared" si="309"/>
        <v>86</v>
      </c>
      <c r="T8887" s="34" t="s">
        <v>51</v>
      </c>
      <c r="U8887" s="12">
        <f>(((alpha*(speed^3))+(beta*(speed^2))+(ceta*speed))+delta)</f>
        <v>1.5885556896048394</v>
      </c>
      <c r="V8887" s="8">
        <f t="shared" si="310"/>
        <v>86</v>
      </c>
    </row>
    <row r="8888" spans="1:22">
      <c r="A8888" s="34" t="s">
        <v>19</v>
      </c>
      <c r="B8888" s="34" t="s">
        <v>74</v>
      </c>
      <c r="C8888" s="5" t="s">
        <v>176</v>
      </c>
      <c r="D8888" s="35" t="s">
        <v>87</v>
      </c>
      <c r="E8888" s="36" t="s">
        <v>16</v>
      </c>
      <c r="F8888" s="37">
        <v>50</v>
      </c>
      <c r="G8888" s="38">
        <v>0.02</v>
      </c>
      <c r="H8888" s="34">
        <v>0.99354616111731819</v>
      </c>
      <c r="I8888" s="35">
        <v>36.786779265999478</v>
      </c>
      <c r="J8888" s="35">
        <v>-0.28810741026072534</v>
      </c>
      <c r="K8888" s="35">
        <v>632.04571975454064</v>
      </c>
      <c r="L8888" s="35">
        <v>-2.3295947362303657</v>
      </c>
      <c r="M8888" s="35">
        <v>0</v>
      </c>
      <c r="N8888" s="35">
        <v>0</v>
      </c>
      <c r="O8888" s="35">
        <v>0</v>
      </c>
      <c r="P8888" s="36">
        <v>12</v>
      </c>
      <c r="Q8888" s="37">
        <v>86</v>
      </c>
      <c r="R8888" s="36">
        <v>1</v>
      </c>
      <c r="S8888" s="39">
        <f t="shared" si="309"/>
        <v>86</v>
      </c>
      <c r="T8888" s="34" t="s">
        <v>30</v>
      </c>
      <c r="U8888" s="12">
        <f>((alpha*(speed^beta))+(ceta*(speed^delta)))</f>
        <v>10.213774864227613</v>
      </c>
      <c r="V8888" s="8">
        <f t="shared" si="310"/>
        <v>86</v>
      </c>
    </row>
    <row r="8889" spans="1:22">
      <c r="A8889" s="34" t="s">
        <v>19</v>
      </c>
      <c r="B8889" s="34" t="s">
        <v>74</v>
      </c>
      <c r="C8889" s="5" t="s">
        <v>176</v>
      </c>
      <c r="D8889" s="35" t="s">
        <v>87</v>
      </c>
      <c r="E8889" s="36" t="s">
        <v>14</v>
      </c>
      <c r="F8889" s="37">
        <v>50</v>
      </c>
      <c r="G8889" s="38">
        <v>0.02</v>
      </c>
      <c r="H8889" s="34">
        <v>0.99610193059890495</v>
      </c>
      <c r="I8889" s="35">
        <v>12.947442467295449</v>
      </c>
      <c r="J8889" s="35">
        <v>1.0081565181436802</v>
      </c>
      <c r="K8889" s="35">
        <v>-1.016049292623725</v>
      </c>
      <c r="L8889" s="35">
        <v>0</v>
      </c>
      <c r="M8889" s="35">
        <v>0</v>
      </c>
      <c r="N8889" s="35">
        <v>0</v>
      </c>
      <c r="O8889" s="35">
        <v>0</v>
      </c>
      <c r="P8889" s="36">
        <v>12</v>
      </c>
      <c r="Q8889" s="37">
        <v>86</v>
      </c>
      <c r="R8889" s="36">
        <v>0</v>
      </c>
      <c r="S8889" s="39">
        <f t="shared" si="309"/>
        <v>86</v>
      </c>
      <c r="T8889" s="34" t="s">
        <v>29</v>
      </c>
      <c r="U8889" s="12">
        <f>((alpha*(beta^speed))*(speed^ceta))</f>
        <v>0.28186617991046414</v>
      </c>
      <c r="V8889" s="8">
        <f t="shared" si="310"/>
        <v>86</v>
      </c>
    </row>
    <row r="8890" spans="1:22">
      <c r="A8890" s="34" t="s">
        <v>19</v>
      </c>
      <c r="B8890" s="34" t="s">
        <v>74</v>
      </c>
      <c r="C8890" s="5" t="s">
        <v>176</v>
      </c>
      <c r="D8890" s="35" t="s">
        <v>87</v>
      </c>
      <c r="E8890" s="36" t="s">
        <v>18</v>
      </c>
      <c r="F8890" s="37">
        <v>50</v>
      </c>
      <c r="G8890" s="38">
        <v>0.02</v>
      </c>
      <c r="H8890" s="34">
        <v>0.98562117456009535</v>
      </c>
      <c r="I8890" s="35">
        <v>0.81471890781314005</v>
      </c>
      <c r="J8890" s="35">
        <v>0.13198503783415949</v>
      </c>
      <c r="K8890" s="35">
        <v>-8.8100487496829748E-4</v>
      </c>
      <c r="L8890" s="35">
        <v>0</v>
      </c>
      <c r="M8890" s="35">
        <v>0</v>
      </c>
      <c r="N8890" s="35">
        <v>0</v>
      </c>
      <c r="O8890" s="35">
        <v>0</v>
      </c>
      <c r="P8890" s="36">
        <v>12</v>
      </c>
      <c r="Q8890" s="37">
        <v>86</v>
      </c>
      <c r="R8890" s="36">
        <v>5</v>
      </c>
      <c r="S8890" s="39">
        <f t="shared" si="309"/>
        <v>86</v>
      </c>
      <c r="T8890" s="34" t="s">
        <v>36</v>
      </c>
      <c r="U8890" s="12">
        <f>(1/(((ceta*(speed^2))+(beta*speed))+alpha))</f>
        <v>0.17700618480629143</v>
      </c>
      <c r="V8890" s="8">
        <f t="shared" si="310"/>
        <v>86</v>
      </c>
    </row>
    <row r="8891" spans="1:22">
      <c r="A8891" s="34" t="s">
        <v>19</v>
      </c>
      <c r="B8891" s="34" t="s">
        <v>74</v>
      </c>
      <c r="C8891" s="5" t="s">
        <v>176</v>
      </c>
      <c r="D8891" s="35" t="s">
        <v>87</v>
      </c>
      <c r="E8891" s="36" t="s">
        <v>17</v>
      </c>
      <c r="F8891" s="37">
        <v>50</v>
      </c>
      <c r="G8891" s="38">
        <v>0.02</v>
      </c>
      <c r="H8891" s="34">
        <v>0.97794845293755106</v>
      </c>
      <c r="I8891" s="35">
        <v>2212.7722265017896</v>
      </c>
      <c r="J8891" s="35">
        <v>1.0066776681877065</v>
      </c>
      <c r="K8891" s="35">
        <v>-0.48783943046959527</v>
      </c>
      <c r="L8891" s="35">
        <v>0</v>
      </c>
      <c r="M8891" s="35">
        <v>0</v>
      </c>
      <c r="N8891" s="35">
        <v>0</v>
      </c>
      <c r="O8891" s="35">
        <v>0</v>
      </c>
      <c r="P8891" s="36">
        <v>12</v>
      </c>
      <c r="Q8891" s="37">
        <v>86</v>
      </c>
      <c r="R8891" s="36">
        <v>0</v>
      </c>
      <c r="S8891" s="39">
        <f t="shared" si="309"/>
        <v>86</v>
      </c>
      <c r="T8891" s="34" t="s">
        <v>29</v>
      </c>
      <c r="U8891" s="12">
        <f>((alpha*(beta^speed))*(speed^ceta))</f>
        <v>446.46709184886515</v>
      </c>
      <c r="V8891" s="8">
        <f t="shared" si="310"/>
        <v>86</v>
      </c>
    </row>
    <row r="8892" spans="1:22">
      <c r="A8892" s="34" t="s">
        <v>19</v>
      </c>
      <c r="B8892" s="34" t="s">
        <v>74</v>
      </c>
      <c r="C8892" s="5" t="s">
        <v>176</v>
      </c>
      <c r="D8892" s="35" t="s">
        <v>87</v>
      </c>
      <c r="E8892" s="36" t="s">
        <v>15</v>
      </c>
      <c r="F8892" s="37">
        <v>100</v>
      </c>
      <c r="G8892" s="38">
        <v>0.02</v>
      </c>
      <c r="H8892" s="34">
        <v>0.95318739121637008</v>
      </c>
      <c r="I8892" s="35">
        <v>1.665350643338986</v>
      </c>
      <c r="J8892" s="35">
        <v>4.9796622715197314</v>
      </c>
      <c r="K8892" s="35">
        <v>2.4816890465044374</v>
      </c>
      <c r="L8892" s="35">
        <v>0.21050146445460358</v>
      </c>
      <c r="M8892" s="35">
        <v>7.8595750644389034E-2</v>
      </c>
      <c r="N8892" s="35">
        <v>0</v>
      </c>
      <c r="O8892" s="35">
        <v>0</v>
      </c>
      <c r="P8892" s="36">
        <v>12</v>
      </c>
      <c r="Q8892" s="37">
        <v>81</v>
      </c>
      <c r="R8892" s="36">
        <v>10</v>
      </c>
      <c r="S8892" s="39">
        <f t="shared" si="309"/>
        <v>81</v>
      </c>
      <c r="T8892" s="34" t="s">
        <v>44</v>
      </c>
      <c r="U8892" s="12">
        <f>(alpha+(beta/(1+EXP((((-1)*ceta)+(delta*LN(speed)))+(epsilon*speed)))))</f>
        <v>1.7056120988483308</v>
      </c>
      <c r="V8892" s="8">
        <f t="shared" si="310"/>
        <v>81</v>
      </c>
    </row>
    <row r="8893" spans="1:22">
      <c r="A8893" s="34" t="s">
        <v>19</v>
      </c>
      <c r="B8893" s="34" t="s">
        <v>74</v>
      </c>
      <c r="C8893" s="5" t="s">
        <v>176</v>
      </c>
      <c r="D8893" s="35" t="s">
        <v>87</v>
      </c>
      <c r="E8893" s="36" t="s">
        <v>16</v>
      </c>
      <c r="F8893" s="37">
        <v>100</v>
      </c>
      <c r="G8893" s="38">
        <v>0.02</v>
      </c>
      <c r="H8893" s="34">
        <v>0.98694273401352828</v>
      </c>
      <c r="I8893" s="35">
        <v>3.5102633991823846</v>
      </c>
      <c r="J8893" s="35">
        <v>2.3619364728994126</v>
      </c>
      <c r="K8893" s="35">
        <v>-0.21735713658748945</v>
      </c>
      <c r="L8893" s="35">
        <v>0</v>
      </c>
      <c r="M8893" s="35">
        <v>0</v>
      </c>
      <c r="N8893" s="35">
        <v>0</v>
      </c>
      <c r="O8893" s="35">
        <v>0</v>
      </c>
      <c r="P8893" s="36">
        <v>12</v>
      </c>
      <c r="Q8893" s="37">
        <v>81</v>
      </c>
      <c r="R8893" s="36">
        <v>13</v>
      </c>
      <c r="S8893" s="39">
        <f t="shared" si="309"/>
        <v>81</v>
      </c>
      <c r="T8893" s="34" t="s">
        <v>50</v>
      </c>
      <c r="U8893" s="12">
        <f>EXP((alpha+(beta/speed))+(ceta*LN(speed)))</f>
        <v>13.253454342984213</v>
      </c>
      <c r="V8893" s="8">
        <f t="shared" si="310"/>
        <v>81</v>
      </c>
    </row>
    <row r="8894" spans="1:22">
      <c r="A8894" s="34" t="s">
        <v>19</v>
      </c>
      <c r="B8894" s="34" t="s">
        <v>74</v>
      </c>
      <c r="C8894" s="5" t="s">
        <v>176</v>
      </c>
      <c r="D8894" s="35" t="s">
        <v>87</v>
      </c>
      <c r="E8894" s="36" t="s">
        <v>14</v>
      </c>
      <c r="F8894" s="37">
        <v>100</v>
      </c>
      <c r="G8894" s="38">
        <v>0.02</v>
      </c>
      <c r="H8894" s="34">
        <v>0.99708824185610145</v>
      </c>
      <c r="I8894" s="35">
        <v>10.651498707557565</v>
      </c>
      <c r="J8894" s="35">
        <v>1.008036596149871</v>
      </c>
      <c r="K8894" s="35">
        <v>-0.94141321102280495</v>
      </c>
      <c r="L8894" s="35">
        <v>0</v>
      </c>
      <c r="M8894" s="35">
        <v>0</v>
      </c>
      <c r="N8894" s="35">
        <v>0</v>
      </c>
      <c r="O8894" s="35">
        <v>0</v>
      </c>
      <c r="P8894" s="36">
        <v>12</v>
      </c>
      <c r="Q8894" s="37">
        <v>81</v>
      </c>
      <c r="R8894" s="36">
        <v>0</v>
      </c>
      <c r="S8894" s="39">
        <f t="shared" si="309"/>
        <v>81</v>
      </c>
      <c r="T8894" s="34" t="s">
        <v>29</v>
      </c>
      <c r="U8894" s="12">
        <f>((alpha*(beta^speed))*(speed^ceta))</f>
        <v>0.32532537840407277</v>
      </c>
      <c r="V8894" s="8">
        <f t="shared" si="310"/>
        <v>81</v>
      </c>
    </row>
    <row r="8895" spans="1:22">
      <c r="A8895" s="34" t="s">
        <v>19</v>
      </c>
      <c r="B8895" s="34" t="s">
        <v>74</v>
      </c>
      <c r="C8895" s="5" t="s">
        <v>176</v>
      </c>
      <c r="D8895" s="35" t="s">
        <v>87</v>
      </c>
      <c r="E8895" s="36" t="s">
        <v>18</v>
      </c>
      <c r="F8895" s="37">
        <v>100</v>
      </c>
      <c r="G8895" s="38">
        <v>0.02</v>
      </c>
      <c r="H8895" s="34">
        <v>0.98227542730628414</v>
      </c>
      <c r="I8895" s="35">
        <v>-1.0148602557278562E-6</v>
      </c>
      <c r="J8895" s="35">
        <v>2.1957498428316208E-4</v>
      </c>
      <c r="K8895" s="35">
        <v>-1.6424325193913479E-2</v>
      </c>
      <c r="L8895" s="35">
        <v>0.62611969421150249</v>
      </c>
      <c r="M8895" s="35">
        <v>0</v>
      </c>
      <c r="N8895" s="35">
        <v>0</v>
      </c>
      <c r="O8895" s="35">
        <v>0</v>
      </c>
      <c r="P8895" s="36">
        <v>12</v>
      </c>
      <c r="Q8895" s="37">
        <v>81</v>
      </c>
      <c r="R8895" s="36">
        <v>14</v>
      </c>
      <c r="S8895" s="39">
        <f t="shared" si="309"/>
        <v>81</v>
      </c>
      <c r="T8895" s="34" t="s">
        <v>51</v>
      </c>
      <c r="U8895" s="12">
        <f>(((alpha*(speed^3))+(beta*(speed^2))+(ceta*speed))+delta)</f>
        <v>0.19704247622206961</v>
      </c>
      <c r="V8895" s="8">
        <f t="shared" si="310"/>
        <v>81</v>
      </c>
    </row>
    <row r="8896" spans="1:22">
      <c r="A8896" s="34" t="s">
        <v>19</v>
      </c>
      <c r="B8896" s="34" t="s">
        <v>74</v>
      </c>
      <c r="C8896" s="5" t="s">
        <v>176</v>
      </c>
      <c r="D8896" s="35" t="s">
        <v>87</v>
      </c>
      <c r="E8896" s="36" t="s">
        <v>17</v>
      </c>
      <c r="F8896" s="37">
        <v>100</v>
      </c>
      <c r="G8896" s="38">
        <v>0.02</v>
      </c>
      <c r="H8896" s="34">
        <v>0.97162787938858608</v>
      </c>
      <c r="I8896" s="35">
        <v>-1.5452941075962789E-3</v>
      </c>
      <c r="J8896" s="35">
        <v>0.31417230264350243</v>
      </c>
      <c r="K8896" s="35">
        <v>-21.772009344387456</v>
      </c>
      <c r="L8896" s="35">
        <v>1081.2806295328771</v>
      </c>
      <c r="M8896" s="35">
        <v>0</v>
      </c>
      <c r="N8896" s="35">
        <v>0</v>
      </c>
      <c r="O8896" s="35">
        <v>0</v>
      </c>
      <c r="P8896" s="36">
        <v>12</v>
      </c>
      <c r="Q8896" s="37">
        <v>81</v>
      </c>
      <c r="R8896" s="36">
        <v>14</v>
      </c>
      <c r="S8896" s="39">
        <f t="shared" si="309"/>
        <v>81</v>
      </c>
      <c r="T8896" s="34" t="s">
        <v>51</v>
      </c>
      <c r="U8896" s="12">
        <f>(((alpha*(speed^3))+(beta*(speed^2))+(ceta*speed))+delta)</f>
        <v>557.79970444643845</v>
      </c>
      <c r="V8896" s="8">
        <f t="shared" si="310"/>
        <v>81</v>
      </c>
    </row>
    <row r="8897" spans="1:22">
      <c r="A8897" s="34" t="s">
        <v>19</v>
      </c>
      <c r="B8897" s="34" t="s">
        <v>74</v>
      </c>
      <c r="C8897" s="5" t="s">
        <v>176</v>
      </c>
      <c r="D8897" s="35" t="s">
        <v>87</v>
      </c>
      <c r="E8897" s="36" t="s">
        <v>15</v>
      </c>
      <c r="F8897" s="37">
        <v>0</v>
      </c>
      <c r="G8897" s="38">
        <v>0.04</v>
      </c>
      <c r="H8897" s="34">
        <v>0.97400701873170548</v>
      </c>
      <c r="I8897" s="35">
        <v>2.6514317727462631</v>
      </c>
      <c r="J8897" s="35">
        <v>2.1842996818111673</v>
      </c>
      <c r="K8897" s="35">
        <v>-0.52788909962956654</v>
      </c>
      <c r="L8897" s="35">
        <v>0</v>
      </c>
      <c r="M8897" s="35">
        <v>0</v>
      </c>
      <c r="N8897" s="35">
        <v>0</v>
      </c>
      <c r="O8897" s="35">
        <v>0</v>
      </c>
      <c r="P8897" s="36">
        <v>12</v>
      </c>
      <c r="Q8897" s="37">
        <v>86</v>
      </c>
      <c r="R8897" s="36">
        <v>13</v>
      </c>
      <c r="S8897" s="39">
        <f t="shared" si="309"/>
        <v>86</v>
      </c>
      <c r="T8897" s="34" t="s">
        <v>50</v>
      </c>
      <c r="U8897" s="12">
        <f>EXP((alpha+(beta/speed))+(ceta*LN(speed)))</f>
        <v>1.3846248307214033</v>
      </c>
      <c r="V8897" s="8">
        <f t="shared" si="310"/>
        <v>86</v>
      </c>
    </row>
    <row r="8898" spans="1:22">
      <c r="A8898" s="34" t="s">
        <v>19</v>
      </c>
      <c r="B8898" s="34" t="s">
        <v>74</v>
      </c>
      <c r="C8898" s="5" t="s">
        <v>176</v>
      </c>
      <c r="D8898" s="35" t="s">
        <v>87</v>
      </c>
      <c r="E8898" s="36" t="s">
        <v>16</v>
      </c>
      <c r="F8898" s="37">
        <v>0</v>
      </c>
      <c r="G8898" s="38">
        <v>0.04</v>
      </c>
      <c r="H8898" s="34">
        <v>0.99607766603372172</v>
      </c>
      <c r="I8898" s="35">
        <v>2588.1319982212394</v>
      </c>
      <c r="J8898" s="35">
        <v>-2.8325955572204822</v>
      </c>
      <c r="K8898" s="35">
        <v>31.196690123464357</v>
      </c>
      <c r="L8898" s="35">
        <v>-0.24109581460737017</v>
      </c>
      <c r="M8898" s="35">
        <v>0</v>
      </c>
      <c r="N8898" s="35">
        <v>0</v>
      </c>
      <c r="O8898" s="35">
        <v>0</v>
      </c>
      <c r="P8898" s="36">
        <v>12</v>
      </c>
      <c r="Q8898" s="37">
        <v>86</v>
      </c>
      <c r="R8898" s="36">
        <v>1</v>
      </c>
      <c r="S8898" s="39">
        <f t="shared" ref="S8898:S8961" si="311">V8898</f>
        <v>86</v>
      </c>
      <c r="T8898" s="34" t="s">
        <v>30</v>
      </c>
      <c r="U8898" s="12">
        <f>((alpha*(speed^beta))+(ceta*(speed^delta)))</f>
        <v>10.667394801422617</v>
      </c>
      <c r="V8898" s="8">
        <f t="shared" ref="V8898:V8961" si="312">IF($V$1&lt;P8898,P8898,IF($V$1&gt;Q8898,Q8898,$V$1))</f>
        <v>86</v>
      </c>
    </row>
    <row r="8899" spans="1:22">
      <c r="A8899" s="34" t="s">
        <v>19</v>
      </c>
      <c r="B8899" s="34" t="s">
        <v>74</v>
      </c>
      <c r="C8899" s="5" t="s">
        <v>176</v>
      </c>
      <c r="D8899" s="35" t="s">
        <v>87</v>
      </c>
      <c r="E8899" s="36" t="s">
        <v>14</v>
      </c>
      <c r="F8899" s="37">
        <v>0</v>
      </c>
      <c r="G8899" s="38">
        <v>0.04</v>
      </c>
      <c r="H8899" s="34">
        <v>0.99757817956079531</v>
      </c>
      <c r="I8899" s="35">
        <v>-2.0281957317968013E-2</v>
      </c>
      <c r="J8899" s="35">
        <v>7.4768905103350783E-2</v>
      </c>
      <c r="K8899" s="35">
        <v>-4.0720923753943827E-4</v>
      </c>
      <c r="L8899" s="35">
        <v>0</v>
      </c>
      <c r="M8899" s="35">
        <v>0</v>
      </c>
      <c r="N8899" s="35">
        <v>0</v>
      </c>
      <c r="O8899" s="35">
        <v>0</v>
      </c>
      <c r="P8899" s="36">
        <v>12</v>
      </c>
      <c r="Q8899" s="37">
        <v>86</v>
      </c>
      <c r="R8899" s="36">
        <v>5</v>
      </c>
      <c r="S8899" s="39">
        <f t="shared" si="311"/>
        <v>86</v>
      </c>
      <c r="T8899" s="34" t="s">
        <v>36</v>
      </c>
      <c r="U8899" s="12">
        <f>(1/(((ceta*(speed^2))+(beta*speed))+alpha))</f>
        <v>0.29427998914837039</v>
      </c>
      <c r="V8899" s="8">
        <f t="shared" si="312"/>
        <v>86</v>
      </c>
    </row>
    <row r="8900" spans="1:22">
      <c r="A8900" s="34" t="s">
        <v>19</v>
      </c>
      <c r="B8900" s="34" t="s">
        <v>74</v>
      </c>
      <c r="C8900" s="5" t="s">
        <v>176</v>
      </c>
      <c r="D8900" s="35" t="s">
        <v>87</v>
      </c>
      <c r="E8900" s="36" t="s">
        <v>18</v>
      </c>
      <c r="F8900" s="37">
        <v>0</v>
      </c>
      <c r="G8900" s="38">
        <v>0.04</v>
      </c>
      <c r="H8900" s="34">
        <v>0.99240640987027562</v>
      </c>
      <c r="I8900" s="35">
        <v>-15.23182943505412</v>
      </c>
      <c r="J8900" s="35">
        <v>1.9050063988041455</v>
      </c>
      <c r="K8900" s="35">
        <v>2.6306532052034832</v>
      </c>
      <c r="L8900" s="35">
        <v>0</v>
      </c>
      <c r="M8900" s="35">
        <v>0</v>
      </c>
      <c r="N8900" s="35">
        <v>0</v>
      </c>
      <c r="O8900" s="35">
        <v>0</v>
      </c>
      <c r="P8900" s="36">
        <v>12</v>
      </c>
      <c r="Q8900" s="37">
        <v>86</v>
      </c>
      <c r="R8900" s="36">
        <v>2</v>
      </c>
      <c r="S8900" s="39">
        <f t="shared" si="311"/>
        <v>86</v>
      </c>
      <c r="T8900" s="34" t="s">
        <v>31</v>
      </c>
      <c r="U8900" s="12">
        <f>((alpha+(beta*speed))^((-1)/ceta))</f>
        <v>0.1493976692135762</v>
      </c>
      <c r="V8900" s="8">
        <f t="shared" si="312"/>
        <v>86</v>
      </c>
    </row>
    <row r="8901" spans="1:22">
      <c r="A8901" s="34" t="s">
        <v>19</v>
      </c>
      <c r="B8901" s="34" t="s">
        <v>74</v>
      </c>
      <c r="C8901" s="5" t="s">
        <v>176</v>
      </c>
      <c r="D8901" s="35" t="s">
        <v>87</v>
      </c>
      <c r="E8901" s="36" t="s">
        <v>17</v>
      </c>
      <c r="F8901" s="37">
        <v>0</v>
      </c>
      <c r="G8901" s="38">
        <v>0.04</v>
      </c>
      <c r="H8901" s="34">
        <v>0.99055725474267642</v>
      </c>
      <c r="I8901" s="35">
        <v>2134.8621768299295</v>
      </c>
      <c r="J8901" s="35">
        <v>1.0084647906467612</v>
      </c>
      <c r="K8901" s="35">
        <v>-0.50370251212336936</v>
      </c>
      <c r="L8901" s="35">
        <v>0</v>
      </c>
      <c r="M8901" s="35">
        <v>0</v>
      </c>
      <c r="N8901" s="35">
        <v>0</v>
      </c>
      <c r="O8901" s="35">
        <v>0</v>
      </c>
      <c r="P8901" s="36">
        <v>12</v>
      </c>
      <c r="Q8901" s="37">
        <v>86</v>
      </c>
      <c r="R8901" s="36">
        <v>0</v>
      </c>
      <c r="S8901" s="39">
        <f t="shared" si="311"/>
        <v>86</v>
      </c>
      <c r="T8901" s="34" t="s">
        <v>29</v>
      </c>
      <c r="U8901" s="12">
        <f>((alpha*(beta^speed))*(speed^ceta))</f>
        <v>467.50014279245249</v>
      </c>
      <c r="V8901" s="8">
        <f t="shared" si="312"/>
        <v>86</v>
      </c>
    </row>
    <row r="8902" spans="1:22">
      <c r="A8902" s="34" t="s">
        <v>19</v>
      </c>
      <c r="B8902" s="34" t="s">
        <v>74</v>
      </c>
      <c r="C8902" s="5" t="s">
        <v>176</v>
      </c>
      <c r="D8902" s="35" t="s">
        <v>87</v>
      </c>
      <c r="E8902" s="36" t="s">
        <v>15</v>
      </c>
      <c r="F8902" s="37">
        <v>50</v>
      </c>
      <c r="G8902" s="38">
        <v>0.04</v>
      </c>
      <c r="H8902" s="34">
        <v>0.97424955881474273</v>
      </c>
      <c r="I8902" s="35">
        <v>1.0752917114338776</v>
      </c>
      <c r="J8902" s="35">
        <v>11.39749274795305</v>
      </c>
      <c r="K8902" s="35">
        <v>0.64182003631154427</v>
      </c>
      <c r="L8902" s="35">
        <v>0.34670810627572746</v>
      </c>
      <c r="M8902" s="35">
        <v>3.1850005152975133E-2</v>
      </c>
      <c r="N8902" s="35">
        <v>0</v>
      </c>
      <c r="O8902" s="35">
        <v>0</v>
      </c>
      <c r="P8902" s="36">
        <v>12</v>
      </c>
      <c r="Q8902" s="37">
        <v>71</v>
      </c>
      <c r="R8902" s="36">
        <v>10</v>
      </c>
      <c r="S8902" s="39">
        <f t="shared" si="311"/>
        <v>71</v>
      </c>
      <c r="T8902" s="34" t="s">
        <v>44</v>
      </c>
      <c r="U8902" s="12">
        <f>(alpha+(beta/(1+EXP((((-1)*ceta)+(delta*LN(speed)))+(epsilon*speed)))))</f>
        <v>1.5678131785316847</v>
      </c>
      <c r="V8902" s="8">
        <f t="shared" si="312"/>
        <v>71</v>
      </c>
    </row>
    <row r="8903" spans="1:22">
      <c r="A8903" s="34" t="s">
        <v>19</v>
      </c>
      <c r="B8903" s="34" t="s">
        <v>74</v>
      </c>
      <c r="C8903" s="5" t="s">
        <v>176</v>
      </c>
      <c r="D8903" s="35" t="s">
        <v>87</v>
      </c>
      <c r="E8903" s="36" t="s">
        <v>16</v>
      </c>
      <c r="F8903" s="37">
        <v>50</v>
      </c>
      <c r="G8903" s="38">
        <v>0.04</v>
      </c>
      <c r="H8903" s="34">
        <v>0.99210526443048697</v>
      </c>
      <c r="I8903" s="35">
        <v>15.668495813998147</v>
      </c>
      <c r="J8903" s="35">
        <v>-4.9425062502695127E-3</v>
      </c>
      <c r="K8903" s="35">
        <v>157.2771871118116</v>
      </c>
      <c r="L8903" s="35">
        <v>-1.1081136077577556</v>
      </c>
      <c r="M8903" s="35">
        <v>0</v>
      </c>
      <c r="N8903" s="35">
        <v>0</v>
      </c>
      <c r="O8903" s="35">
        <v>0</v>
      </c>
      <c r="P8903" s="36">
        <v>12</v>
      </c>
      <c r="Q8903" s="37">
        <v>71</v>
      </c>
      <c r="R8903" s="36">
        <v>1</v>
      </c>
      <c r="S8903" s="39">
        <f t="shared" si="311"/>
        <v>71</v>
      </c>
      <c r="T8903" s="34" t="s">
        <v>30</v>
      </c>
      <c r="U8903" s="12">
        <f>((alpha*(speed^beta))+(ceta*(speed^delta)))</f>
        <v>16.739048355280545</v>
      </c>
      <c r="V8903" s="8">
        <f t="shared" si="312"/>
        <v>71</v>
      </c>
    </row>
    <row r="8904" spans="1:22">
      <c r="A8904" s="34" t="s">
        <v>19</v>
      </c>
      <c r="B8904" s="34" t="s">
        <v>74</v>
      </c>
      <c r="C8904" s="5" t="s">
        <v>176</v>
      </c>
      <c r="D8904" s="35" t="s">
        <v>87</v>
      </c>
      <c r="E8904" s="36" t="s">
        <v>14</v>
      </c>
      <c r="F8904" s="37">
        <v>50</v>
      </c>
      <c r="G8904" s="38">
        <v>0.04</v>
      </c>
      <c r="H8904" s="34">
        <v>0.99781971515436851</v>
      </c>
      <c r="I8904" s="35">
        <v>20.581911391963779</v>
      </c>
      <c r="J8904" s="35">
        <v>-1.4020330518416815</v>
      </c>
      <c r="K8904" s="35">
        <v>1.2841345086008504</v>
      </c>
      <c r="L8904" s="35">
        <v>-0.32895033877153818</v>
      </c>
      <c r="M8904" s="35">
        <v>0</v>
      </c>
      <c r="N8904" s="35">
        <v>0</v>
      </c>
      <c r="O8904" s="35">
        <v>0</v>
      </c>
      <c r="P8904" s="36">
        <v>12</v>
      </c>
      <c r="Q8904" s="37">
        <v>71</v>
      </c>
      <c r="R8904" s="36">
        <v>1</v>
      </c>
      <c r="S8904" s="39">
        <f t="shared" si="311"/>
        <v>71</v>
      </c>
      <c r="T8904" s="34" t="s">
        <v>30</v>
      </c>
      <c r="U8904" s="12">
        <f>((alpha*(speed^beta))+(ceta*(speed^delta)))</f>
        <v>0.36819946558967515</v>
      </c>
      <c r="V8904" s="8">
        <f t="shared" si="312"/>
        <v>71</v>
      </c>
    </row>
    <row r="8905" spans="1:22">
      <c r="A8905" s="34" t="s">
        <v>19</v>
      </c>
      <c r="B8905" s="34" t="s">
        <v>74</v>
      </c>
      <c r="C8905" s="5" t="s">
        <v>176</v>
      </c>
      <c r="D8905" s="35" t="s">
        <v>87</v>
      </c>
      <c r="E8905" s="36" t="s">
        <v>18</v>
      </c>
      <c r="F8905" s="37">
        <v>50</v>
      </c>
      <c r="G8905" s="38">
        <v>0.04</v>
      </c>
      <c r="H8905" s="34">
        <v>0.98125574434593421</v>
      </c>
      <c r="I8905" s="35">
        <v>-10.035017081556346</v>
      </c>
      <c r="J8905" s="35">
        <v>1.7475043137112503</v>
      </c>
      <c r="K8905" s="35">
        <v>3.1435267029221858</v>
      </c>
      <c r="L8905" s="35">
        <v>0</v>
      </c>
      <c r="M8905" s="35">
        <v>0</v>
      </c>
      <c r="N8905" s="35">
        <v>0</v>
      </c>
      <c r="O8905" s="35">
        <v>0</v>
      </c>
      <c r="P8905" s="36">
        <v>12</v>
      </c>
      <c r="Q8905" s="37">
        <v>71</v>
      </c>
      <c r="R8905" s="36">
        <v>2</v>
      </c>
      <c r="S8905" s="39">
        <f t="shared" si="311"/>
        <v>71</v>
      </c>
      <c r="T8905" s="34" t="s">
        <v>31</v>
      </c>
      <c r="U8905" s="12">
        <f>((alpha+(beta*speed))^((-1)/ceta))</f>
        <v>0.22162762150102272</v>
      </c>
      <c r="V8905" s="8">
        <f t="shared" si="312"/>
        <v>71</v>
      </c>
    </row>
    <row r="8906" spans="1:22">
      <c r="A8906" s="34" t="s">
        <v>19</v>
      </c>
      <c r="B8906" s="34" t="s">
        <v>74</v>
      </c>
      <c r="C8906" s="5" t="s">
        <v>176</v>
      </c>
      <c r="D8906" s="35" t="s">
        <v>87</v>
      </c>
      <c r="E8906" s="36" t="s">
        <v>17</v>
      </c>
      <c r="F8906" s="37">
        <v>50</v>
      </c>
      <c r="G8906" s="38">
        <v>0.04</v>
      </c>
      <c r="H8906" s="34">
        <v>0.984147179929862</v>
      </c>
      <c r="I8906" s="35">
        <v>-2.8793190717352865E-3</v>
      </c>
      <c r="J8906" s="35">
        <v>0.45993783577829228</v>
      </c>
      <c r="K8906" s="35">
        <v>-25.00044294734743</v>
      </c>
      <c r="L8906" s="35">
        <v>1149.0231949749677</v>
      </c>
      <c r="M8906" s="35">
        <v>0</v>
      </c>
      <c r="N8906" s="35">
        <v>0</v>
      </c>
      <c r="O8906" s="35">
        <v>0</v>
      </c>
      <c r="P8906" s="36">
        <v>12</v>
      </c>
      <c r="Q8906" s="37">
        <v>71</v>
      </c>
      <c r="R8906" s="36">
        <v>14</v>
      </c>
      <c r="S8906" s="39">
        <f t="shared" si="311"/>
        <v>71</v>
      </c>
      <c r="T8906" s="34" t="s">
        <v>51</v>
      </c>
      <c r="U8906" s="12">
        <f>(((alpha*(speed^3))+(beta*(speed^2))+(ceta*speed))+delta)</f>
        <v>661.99840758782352</v>
      </c>
      <c r="V8906" s="8">
        <f t="shared" si="312"/>
        <v>71</v>
      </c>
    </row>
    <row r="8907" spans="1:22">
      <c r="A8907" s="34" t="s">
        <v>19</v>
      </c>
      <c r="B8907" s="34" t="s">
        <v>74</v>
      </c>
      <c r="C8907" s="5" t="s">
        <v>176</v>
      </c>
      <c r="D8907" s="35" t="s">
        <v>87</v>
      </c>
      <c r="E8907" s="36" t="s">
        <v>15</v>
      </c>
      <c r="F8907" s="37">
        <v>100</v>
      </c>
      <c r="G8907" s="38">
        <v>0.04</v>
      </c>
      <c r="H8907" s="34">
        <v>0.98424482157098347</v>
      </c>
      <c r="I8907" s="35">
        <v>-4.6264728825992867E-7</v>
      </c>
      <c r="J8907" s="35">
        <v>1.496963160827634E-3</v>
      </c>
      <c r="K8907" s="35">
        <v>-0.19321594563655467</v>
      </c>
      <c r="L8907" s="35">
        <v>8.0748968261825507</v>
      </c>
      <c r="M8907" s="35">
        <v>0</v>
      </c>
      <c r="N8907" s="35">
        <v>0</v>
      </c>
      <c r="O8907" s="35">
        <v>0</v>
      </c>
      <c r="P8907" s="36">
        <v>12</v>
      </c>
      <c r="Q8907" s="37">
        <v>56</v>
      </c>
      <c r="R8907" s="36">
        <v>14</v>
      </c>
      <c r="S8907" s="39">
        <f t="shared" si="311"/>
        <v>56</v>
      </c>
      <c r="T8907" s="34" t="s">
        <v>51</v>
      </c>
      <c r="U8907" s="12">
        <f>(((alpha*(speed^3))+(beta*(speed^2))+(ceta*speed))+delta)</f>
        <v>1.8680320767158944</v>
      </c>
      <c r="V8907" s="8">
        <f t="shared" si="312"/>
        <v>56</v>
      </c>
    </row>
    <row r="8908" spans="1:22">
      <c r="A8908" s="34" t="s">
        <v>19</v>
      </c>
      <c r="B8908" s="34" t="s">
        <v>74</v>
      </c>
      <c r="C8908" s="5" t="s">
        <v>176</v>
      </c>
      <c r="D8908" s="35" t="s">
        <v>87</v>
      </c>
      <c r="E8908" s="36" t="s">
        <v>16</v>
      </c>
      <c r="F8908" s="37">
        <v>100</v>
      </c>
      <c r="G8908" s="38">
        <v>0.04</v>
      </c>
      <c r="H8908" s="34">
        <v>0.98939324211630342</v>
      </c>
      <c r="I8908" s="35">
        <v>-2.4136450091485882E-4</v>
      </c>
      <c r="J8908" s="35">
        <v>2.9888468793869097E-2</v>
      </c>
      <c r="K8908" s="35">
        <v>-1.2898040512166933</v>
      </c>
      <c r="L8908" s="35">
        <v>42.797579458140959</v>
      </c>
      <c r="M8908" s="35">
        <v>0</v>
      </c>
      <c r="N8908" s="35">
        <v>0</v>
      </c>
      <c r="O8908" s="35">
        <v>0</v>
      </c>
      <c r="P8908" s="36">
        <v>12</v>
      </c>
      <c r="Q8908" s="37">
        <v>56</v>
      </c>
      <c r="R8908" s="36">
        <v>14</v>
      </c>
      <c r="S8908" s="39">
        <f t="shared" si="311"/>
        <v>56</v>
      </c>
      <c r="T8908" s="34" t="s">
        <v>51</v>
      </c>
      <c r="U8908" s="12">
        <f>(((alpha*(speed^3))+(beta*(speed^2))+(ceta*speed))+delta)</f>
        <v>21.911322534915783</v>
      </c>
      <c r="V8908" s="8">
        <f t="shared" si="312"/>
        <v>56</v>
      </c>
    </row>
    <row r="8909" spans="1:22">
      <c r="A8909" s="34" t="s">
        <v>19</v>
      </c>
      <c r="B8909" s="34" t="s">
        <v>74</v>
      </c>
      <c r="C8909" s="5" t="s">
        <v>176</v>
      </c>
      <c r="D8909" s="35" t="s">
        <v>87</v>
      </c>
      <c r="E8909" s="36" t="s">
        <v>14</v>
      </c>
      <c r="F8909" s="37">
        <v>100</v>
      </c>
      <c r="G8909" s="38">
        <v>0.04</v>
      </c>
      <c r="H8909" s="34">
        <v>0.99850116699427116</v>
      </c>
      <c r="I8909" s="35">
        <v>-0.67557363145845228</v>
      </c>
      <c r="J8909" s="35">
        <v>0.10913396771897768</v>
      </c>
      <c r="K8909" s="35">
        <v>2.2400622579249321</v>
      </c>
      <c r="L8909" s="35">
        <v>0</v>
      </c>
      <c r="M8909" s="35">
        <v>0</v>
      </c>
      <c r="N8909" s="35">
        <v>0</v>
      </c>
      <c r="O8909" s="35">
        <v>0</v>
      </c>
      <c r="P8909" s="36">
        <v>12</v>
      </c>
      <c r="Q8909" s="37">
        <v>56</v>
      </c>
      <c r="R8909" s="36">
        <v>2</v>
      </c>
      <c r="S8909" s="39">
        <f t="shared" si="311"/>
        <v>56</v>
      </c>
      <c r="T8909" s="34" t="s">
        <v>31</v>
      </c>
      <c r="U8909" s="12">
        <f>((alpha+(beta*speed))^((-1)/ceta))</f>
        <v>0.46963658062579966</v>
      </c>
      <c r="V8909" s="8">
        <f t="shared" si="312"/>
        <v>56</v>
      </c>
    </row>
    <row r="8910" spans="1:22">
      <c r="A8910" s="34" t="s">
        <v>19</v>
      </c>
      <c r="B8910" s="34" t="s">
        <v>74</v>
      </c>
      <c r="C8910" s="5" t="s">
        <v>176</v>
      </c>
      <c r="D8910" s="35" t="s">
        <v>87</v>
      </c>
      <c r="E8910" s="36" t="s">
        <v>18</v>
      </c>
      <c r="F8910" s="37">
        <v>100</v>
      </c>
      <c r="G8910" s="38">
        <v>0.04</v>
      </c>
      <c r="H8910" s="34">
        <v>0.98457629621938514</v>
      </c>
      <c r="I8910" s="35">
        <v>-2.4710469143872136E-7</v>
      </c>
      <c r="J8910" s="35">
        <v>1.0436441222844779E-4</v>
      </c>
      <c r="K8910" s="35">
        <v>-1.141884685730149E-2</v>
      </c>
      <c r="L8910" s="35">
        <v>0.64179319807458668</v>
      </c>
      <c r="M8910" s="35">
        <v>0</v>
      </c>
      <c r="N8910" s="35">
        <v>0</v>
      </c>
      <c r="O8910" s="35">
        <v>0</v>
      </c>
      <c r="P8910" s="36">
        <v>12</v>
      </c>
      <c r="Q8910" s="37">
        <v>56</v>
      </c>
      <c r="R8910" s="36">
        <v>14</v>
      </c>
      <c r="S8910" s="39">
        <f t="shared" si="311"/>
        <v>56</v>
      </c>
      <c r="T8910" s="34" t="s">
        <v>51</v>
      </c>
      <c r="U8910" s="12">
        <f>(((alpha*(speed^3))+(beta*(speed^2))+(ceta*speed))+delta)</f>
        <v>0.28622903332241301</v>
      </c>
      <c r="V8910" s="8">
        <f t="shared" si="312"/>
        <v>56</v>
      </c>
    </row>
    <row r="8911" spans="1:22">
      <c r="A8911" s="34" t="s">
        <v>19</v>
      </c>
      <c r="B8911" s="34" t="s">
        <v>74</v>
      </c>
      <c r="C8911" s="5" t="s">
        <v>176</v>
      </c>
      <c r="D8911" s="35" t="s">
        <v>87</v>
      </c>
      <c r="E8911" s="36" t="s">
        <v>17</v>
      </c>
      <c r="F8911" s="37">
        <v>100</v>
      </c>
      <c r="G8911" s="38">
        <v>0.04</v>
      </c>
      <c r="H8911" s="34">
        <v>0.98240962594703252</v>
      </c>
      <c r="I8911" s="35">
        <v>-3.9588935186108841E-3</v>
      </c>
      <c r="J8911" s="35">
        <v>0.52844279970457231</v>
      </c>
      <c r="K8911" s="35">
        <v>-26.701120940030702</v>
      </c>
      <c r="L8911" s="35">
        <v>1403.0263876040226</v>
      </c>
      <c r="M8911" s="35">
        <v>0</v>
      </c>
      <c r="N8911" s="35">
        <v>0</v>
      </c>
      <c r="O8911" s="35">
        <v>0</v>
      </c>
      <c r="P8911" s="36">
        <v>12</v>
      </c>
      <c r="Q8911" s="37">
        <v>56</v>
      </c>
      <c r="R8911" s="36">
        <v>14</v>
      </c>
      <c r="S8911" s="39">
        <f t="shared" si="311"/>
        <v>56</v>
      </c>
      <c r="T8911" s="34" t="s">
        <v>51</v>
      </c>
      <c r="U8911" s="12">
        <f>(((alpha*(speed^3))+(beta*(speed^2))+(ceta*speed))+delta)</f>
        <v>869.71519067147312</v>
      </c>
      <c r="V8911" s="8">
        <f t="shared" si="312"/>
        <v>56</v>
      </c>
    </row>
    <row r="8912" spans="1:22">
      <c r="A8912" s="34" t="s">
        <v>19</v>
      </c>
      <c r="B8912" s="34" t="s">
        <v>74</v>
      </c>
      <c r="C8912" s="5" t="s">
        <v>176</v>
      </c>
      <c r="D8912" s="35" t="s">
        <v>87</v>
      </c>
      <c r="E8912" s="36" t="s">
        <v>15</v>
      </c>
      <c r="F8912" s="37">
        <v>0</v>
      </c>
      <c r="G8912" s="38">
        <v>0.06</v>
      </c>
      <c r="H8912" s="34">
        <v>0.9828920583648193</v>
      </c>
      <c r="I8912" s="35">
        <v>16.674360158708708</v>
      </c>
      <c r="J8912" s="35">
        <v>0.99643453659955494</v>
      </c>
      <c r="K8912" s="35">
        <v>-0.50172938861999583</v>
      </c>
      <c r="L8912" s="35">
        <v>0</v>
      </c>
      <c r="M8912" s="35">
        <v>0</v>
      </c>
      <c r="N8912" s="35">
        <v>0</v>
      </c>
      <c r="O8912" s="35">
        <v>0</v>
      </c>
      <c r="P8912" s="36">
        <v>12</v>
      </c>
      <c r="Q8912" s="37">
        <v>81</v>
      </c>
      <c r="R8912" s="36">
        <v>0</v>
      </c>
      <c r="S8912" s="39">
        <f t="shared" si="311"/>
        <v>81</v>
      </c>
      <c r="T8912" s="34" t="s">
        <v>29</v>
      </c>
      <c r="U8912" s="12">
        <f>((alpha*(beta^speed))*(speed^ceta))</f>
        <v>1.376755042991036</v>
      </c>
      <c r="V8912" s="8">
        <f t="shared" si="312"/>
        <v>81</v>
      </c>
    </row>
    <row r="8913" spans="1:22">
      <c r="A8913" s="34" t="s">
        <v>19</v>
      </c>
      <c r="B8913" s="34" t="s">
        <v>74</v>
      </c>
      <c r="C8913" s="5" t="s">
        <v>176</v>
      </c>
      <c r="D8913" s="35" t="s">
        <v>87</v>
      </c>
      <c r="E8913" s="36" t="s">
        <v>16</v>
      </c>
      <c r="F8913" s="37">
        <v>0</v>
      </c>
      <c r="G8913" s="38">
        <v>0.06</v>
      </c>
      <c r="H8913" s="34">
        <v>0.99561850962129894</v>
      </c>
      <c r="I8913" s="35">
        <v>2.7799377902332258</v>
      </c>
      <c r="J8913" s="35">
        <v>5.5406428078171395</v>
      </c>
      <c r="K8913" s="35">
        <v>-3.9166739949826779E-2</v>
      </c>
      <c r="L8913" s="35">
        <v>0</v>
      </c>
      <c r="M8913" s="35">
        <v>0</v>
      </c>
      <c r="N8913" s="35">
        <v>0</v>
      </c>
      <c r="O8913" s="35">
        <v>0</v>
      </c>
      <c r="P8913" s="36">
        <v>12</v>
      </c>
      <c r="Q8913" s="37">
        <v>81</v>
      </c>
      <c r="R8913" s="36">
        <v>13</v>
      </c>
      <c r="S8913" s="39">
        <f t="shared" si="311"/>
        <v>81</v>
      </c>
      <c r="T8913" s="34" t="s">
        <v>50</v>
      </c>
      <c r="U8913" s="12">
        <f>EXP((alpha+(beta/speed))+(ceta*LN(speed)))</f>
        <v>14.530131686199089</v>
      </c>
      <c r="V8913" s="8">
        <f t="shared" si="312"/>
        <v>81</v>
      </c>
    </row>
    <row r="8914" spans="1:22">
      <c r="A8914" s="34" t="s">
        <v>19</v>
      </c>
      <c r="B8914" s="34" t="s">
        <v>74</v>
      </c>
      <c r="C8914" s="5" t="s">
        <v>176</v>
      </c>
      <c r="D8914" s="35" t="s">
        <v>87</v>
      </c>
      <c r="E8914" s="36" t="s">
        <v>14</v>
      </c>
      <c r="F8914" s="37">
        <v>0</v>
      </c>
      <c r="G8914" s="38">
        <v>0.06</v>
      </c>
      <c r="H8914" s="34">
        <v>0.99717951072978572</v>
      </c>
      <c r="I8914" s="35">
        <v>0.54899110773087656</v>
      </c>
      <c r="J8914" s="35">
        <v>-0.17529257091544745</v>
      </c>
      <c r="K8914" s="35">
        <v>20.129360116365437</v>
      </c>
      <c r="L8914" s="35">
        <v>-1.2683134563538105</v>
      </c>
      <c r="M8914" s="35">
        <v>0</v>
      </c>
      <c r="N8914" s="35">
        <v>0</v>
      </c>
      <c r="O8914" s="35">
        <v>0</v>
      </c>
      <c r="P8914" s="36">
        <v>12</v>
      </c>
      <c r="Q8914" s="37">
        <v>81</v>
      </c>
      <c r="R8914" s="36">
        <v>1</v>
      </c>
      <c r="S8914" s="39">
        <f t="shared" si="311"/>
        <v>81</v>
      </c>
      <c r="T8914" s="34" t="s">
        <v>30</v>
      </c>
      <c r="U8914" s="12">
        <f>((alpha*(speed^beta))+(ceta*(speed^delta)))</f>
        <v>0.33054174304648887</v>
      </c>
      <c r="V8914" s="8">
        <f t="shared" si="312"/>
        <v>81</v>
      </c>
    </row>
    <row r="8915" spans="1:22">
      <c r="A8915" s="34" t="s">
        <v>19</v>
      </c>
      <c r="B8915" s="34" t="s">
        <v>74</v>
      </c>
      <c r="C8915" s="5" t="s">
        <v>176</v>
      </c>
      <c r="D8915" s="35" t="s">
        <v>87</v>
      </c>
      <c r="E8915" s="36" t="s">
        <v>18</v>
      </c>
      <c r="F8915" s="37">
        <v>0</v>
      </c>
      <c r="G8915" s="38">
        <v>0.06</v>
      </c>
      <c r="H8915" s="34">
        <v>0.99062211748362528</v>
      </c>
      <c r="I8915" s="35">
        <v>2.8146432029794308</v>
      </c>
      <c r="J8915" s="35">
        <v>1.0105251039258307</v>
      </c>
      <c r="K8915" s="35">
        <v>-0.79071861920582565</v>
      </c>
      <c r="L8915" s="35">
        <v>0</v>
      </c>
      <c r="M8915" s="35">
        <v>0</v>
      </c>
      <c r="N8915" s="35">
        <v>0</v>
      </c>
      <c r="O8915" s="35">
        <v>0</v>
      </c>
      <c r="P8915" s="36">
        <v>12</v>
      </c>
      <c r="Q8915" s="37">
        <v>81</v>
      </c>
      <c r="R8915" s="36">
        <v>0</v>
      </c>
      <c r="S8915" s="39">
        <f t="shared" si="311"/>
        <v>81</v>
      </c>
      <c r="T8915" s="34" t="s">
        <v>29</v>
      </c>
      <c r="U8915" s="12">
        <f>((alpha*(beta^speed))*(speed^ceta))</f>
        <v>0.20354684338914028</v>
      </c>
      <c r="V8915" s="8">
        <f t="shared" si="312"/>
        <v>81</v>
      </c>
    </row>
    <row r="8916" spans="1:22">
      <c r="A8916" s="34" t="s">
        <v>19</v>
      </c>
      <c r="B8916" s="34" t="s">
        <v>74</v>
      </c>
      <c r="C8916" s="5" t="s">
        <v>176</v>
      </c>
      <c r="D8916" s="35" t="s">
        <v>87</v>
      </c>
      <c r="E8916" s="36" t="s">
        <v>17</v>
      </c>
      <c r="F8916" s="37">
        <v>0</v>
      </c>
      <c r="G8916" s="38">
        <v>0.06</v>
      </c>
      <c r="H8916" s="34">
        <v>0.99262094475669993</v>
      </c>
      <c r="I8916" s="35">
        <v>1968.7358514089767</v>
      </c>
      <c r="J8916" s="35">
        <v>1.0068261680295874</v>
      </c>
      <c r="K8916" s="35">
        <v>-0.39317028922722014</v>
      </c>
      <c r="L8916" s="35">
        <v>0</v>
      </c>
      <c r="M8916" s="35">
        <v>0</v>
      </c>
      <c r="N8916" s="35">
        <v>0</v>
      </c>
      <c r="O8916" s="35">
        <v>0</v>
      </c>
      <c r="P8916" s="36">
        <v>12</v>
      </c>
      <c r="Q8916" s="37">
        <v>81</v>
      </c>
      <c r="R8916" s="36">
        <v>0</v>
      </c>
      <c r="S8916" s="39">
        <f t="shared" si="311"/>
        <v>81</v>
      </c>
      <c r="T8916" s="34" t="s">
        <v>29</v>
      </c>
      <c r="U8916" s="12">
        <f>((alpha*(beta^speed))*(speed^ceta))</f>
        <v>606.93461347716914</v>
      </c>
      <c r="V8916" s="8">
        <f t="shared" si="312"/>
        <v>81</v>
      </c>
    </row>
    <row r="8917" spans="1:22">
      <c r="A8917" s="34" t="s">
        <v>19</v>
      </c>
      <c r="B8917" s="34" t="s">
        <v>74</v>
      </c>
      <c r="C8917" s="5" t="s">
        <v>176</v>
      </c>
      <c r="D8917" s="35" t="s">
        <v>87</v>
      </c>
      <c r="E8917" s="36" t="s">
        <v>15</v>
      </c>
      <c r="F8917" s="37">
        <v>50</v>
      </c>
      <c r="G8917" s="38">
        <v>0.06</v>
      </c>
      <c r="H8917" s="34">
        <v>0.98097835836414959</v>
      </c>
      <c r="I8917" s="35">
        <v>10.505667500086702</v>
      </c>
      <c r="J8917" s="35">
        <v>0.98235336658569639</v>
      </c>
      <c r="K8917" s="35">
        <v>-0.17995883762919687</v>
      </c>
      <c r="L8917" s="35">
        <v>0</v>
      </c>
      <c r="M8917" s="35">
        <v>0</v>
      </c>
      <c r="N8917" s="35">
        <v>0</v>
      </c>
      <c r="O8917" s="35">
        <v>0</v>
      </c>
      <c r="P8917" s="36">
        <v>12</v>
      </c>
      <c r="Q8917" s="37">
        <v>54</v>
      </c>
      <c r="R8917" s="36">
        <v>0</v>
      </c>
      <c r="S8917" s="39">
        <f t="shared" si="311"/>
        <v>54</v>
      </c>
      <c r="T8917" s="34" t="s">
        <v>29</v>
      </c>
      <c r="U8917" s="12">
        <f>((alpha*(beta^speed))*(speed^ceta))</f>
        <v>1.9593946934505817</v>
      </c>
      <c r="V8917" s="8">
        <f t="shared" si="312"/>
        <v>54</v>
      </c>
    </row>
    <row r="8918" spans="1:22">
      <c r="A8918" s="34" t="s">
        <v>19</v>
      </c>
      <c r="B8918" s="34" t="s">
        <v>74</v>
      </c>
      <c r="C8918" s="5" t="s">
        <v>176</v>
      </c>
      <c r="D8918" s="35" t="s">
        <v>87</v>
      </c>
      <c r="E8918" s="36" t="s">
        <v>16</v>
      </c>
      <c r="F8918" s="37">
        <v>50</v>
      </c>
      <c r="G8918" s="38">
        <v>0.06</v>
      </c>
      <c r="H8918" s="34">
        <v>0.99546537876382879</v>
      </c>
      <c r="I8918" s="35">
        <v>3.0076503797173451</v>
      </c>
      <c r="J8918" s="35">
        <v>4.9108768306170241</v>
      </c>
      <c r="K8918" s="35">
        <v>1.0880954177366831E-2</v>
      </c>
      <c r="L8918" s="35">
        <v>0</v>
      </c>
      <c r="M8918" s="35">
        <v>0</v>
      </c>
      <c r="N8918" s="35">
        <v>0</v>
      </c>
      <c r="O8918" s="35">
        <v>0</v>
      </c>
      <c r="P8918" s="36">
        <v>12</v>
      </c>
      <c r="Q8918" s="37">
        <v>54</v>
      </c>
      <c r="R8918" s="36">
        <v>13</v>
      </c>
      <c r="S8918" s="39">
        <f t="shared" si="311"/>
        <v>54</v>
      </c>
      <c r="T8918" s="34" t="s">
        <v>50</v>
      </c>
      <c r="U8918" s="12">
        <f>EXP((alpha+(beta/speed))+(ceta*LN(speed)))</f>
        <v>23.150039710154132</v>
      </c>
      <c r="V8918" s="8">
        <f t="shared" si="312"/>
        <v>54</v>
      </c>
    </row>
    <row r="8919" spans="1:22">
      <c r="A8919" s="34" t="s">
        <v>19</v>
      </c>
      <c r="B8919" s="34" t="s">
        <v>74</v>
      </c>
      <c r="C8919" s="5" t="s">
        <v>176</v>
      </c>
      <c r="D8919" s="35" t="s">
        <v>87</v>
      </c>
      <c r="E8919" s="36" t="s">
        <v>14</v>
      </c>
      <c r="F8919" s="37">
        <v>50</v>
      </c>
      <c r="G8919" s="38">
        <v>0.06</v>
      </c>
      <c r="H8919" s="34">
        <v>0.99853389690093808</v>
      </c>
      <c r="I8919" s="35">
        <v>-0.52946896212893668</v>
      </c>
      <c r="J8919" s="35">
        <v>9.7745497297450232E-2</v>
      </c>
      <c r="K8919" s="35">
        <v>2.1243086188318352</v>
      </c>
      <c r="L8919" s="35">
        <v>0</v>
      </c>
      <c r="M8919" s="35">
        <v>0</v>
      </c>
      <c r="N8919" s="35">
        <v>0</v>
      </c>
      <c r="O8919" s="35">
        <v>0</v>
      </c>
      <c r="P8919" s="36">
        <v>12</v>
      </c>
      <c r="Q8919" s="37">
        <v>54</v>
      </c>
      <c r="R8919" s="36">
        <v>2</v>
      </c>
      <c r="S8919" s="39">
        <f t="shared" si="311"/>
        <v>54</v>
      </c>
      <c r="T8919" s="34" t="s">
        <v>31</v>
      </c>
      <c r="U8919" s="12">
        <f>((alpha+(beta*speed))^((-1)/ceta))</f>
        <v>0.48029103795381617</v>
      </c>
      <c r="V8919" s="8">
        <f t="shared" si="312"/>
        <v>54</v>
      </c>
    </row>
    <row r="8920" spans="1:22">
      <c r="A8920" s="34" t="s">
        <v>19</v>
      </c>
      <c r="B8920" s="34" t="s">
        <v>74</v>
      </c>
      <c r="C8920" s="5" t="s">
        <v>176</v>
      </c>
      <c r="D8920" s="35" t="s">
        <v>87</v>
      </c>
      <c r="E8920" s="36" t="s">
        <v>18</v>
      </c>
      <c r="F8920" s="37">
        <v>50</v>
      </c>
      <c r="G8920" s="38">
        <v>0.06</v>
      </c>
      <c r="H8920" s="34">
        <v>0.98377820724192155</v>
      </c>
      <c r="I8920" s="35">
        <v>0.98207343535717906</v>
      </c>
      <c r="J8920" s="35">
        <v>0.99744746896316427</v>
      </c>
      <c r="K8920" s="35">
        <v>-0.26366565306927509</v>
      </c>
      <c r="L8920" s="35">
        <v>0</v>
      </c>
      <c r="M8920" s="35">
        <v>0</v>
      </c>
      <c r="N8920" s="35">
        <v>0</v>
      </c>
      <c r="O8920" s="35">
        <v>0</v>
      </c>
      <c r="P8920" s="36">
        <v>12</v>
      </c>
      <c r="Q8920" s="37">
        <v>54</v>
      </c>
      <c r="R8920" s="36">
        <v>0</v>
      </c>
      <c r="S8920" s="39">
        <f t="shared" si="311"/>
        <v>54</v>
      </c>
      <c r="T8920" s="34" t="s">
        <v>29</v>
      </c>
      <c r="U8920" s="12">
        <f>((alpha*(beta^speed))*(speed^ceta))</f>
        <v>0.29883605475198216</v>
      </c>
      <c r="V8920" s="8">
        <f t="shared" si="312"/>
        <v>54</v>
      </c>
    </row>
    <row r="8921" spans="1:22">
      <c r="A8921" s="34" t="s">
        <v>19</v>
      </c>
      <c r="B8921" s="34" t="s">
        <v>74</v>
      </c>
      <c r="C8921" s="5" t="s">
        <v>176</v>
      </c>
      <c r="D8921" s="35" t="s">
        <v>87</v>
      </c>
      <c r="E8921" s="36" t="s">
        <v>17</v>
      </c>
      <c r="F8921" s="37">
        <v>50</v>
      </c>
      <c r="G8921" s="38">
        <v>0.06</v>
      </c>
      <c r="H8921" s="34">
        <v>0.99030222143781632</v>
      </c>
      <c r="I8921" s="35">
        <v>-4.8553532976931702E-3</v>
      </c>
      <c r="J8921" s="35">
        <v>0.62002801078001724</v>
      </c>
      <c r="K8921" s="35">
        <v>-28.514589051852703</v>
      </c>
      <c r="L8921" s="35">
        <v>1393.8976337292845</v>
      </c>
      <c r="M8921" s="35">
        <v>0</v>
      </c>
      <c r="N8921" s="35">
        <v>0</v>
      </c>
      <c r="O8921" s="35">
        <v>0</v>
      </c>
      <c r="P8921" s="36">
        <v>12</v>
      </c>
      <c r="Q8921" s="37">
        <v>54</v>
      </c>
      <c r="R8921" s="36">
        <v>14</v>
      </c>
      <c r="S8921" s="39">
        <f t="shared" si="311"/>
        <v>54</v>
      </c>
      <c r="T8921" s="34" t="s">
        <v>51</v>
      </c>
      <c r="U8921" s="12">
        <f>(((alpha*(speed^3))+(beta*(speed^2))+(ceta*speed))+delta)</f>
        <v>897.56815269581148</v>
      </c>
      <c r="V8921" s="8">
        <f t="shared" si="312"/>
        <v>54</v>
      </c>
    </row>
    <row r="8922" spans="1:22">
      <c r="A8922" s="34" t="s">
        <v>19</v>
      </c>
      <c r="B8922" s="34" t="s">
        <v>74</v>
      </c>
      <c r="C8922" s="5" t="s">
        <v>176</v>
      </c>
      <c r="D8922" s="35" t="s">
        <v>87</v>
      </c>
      <c r="E8922" s="36" t="s">
        <v>15</v>
      </c>
      <c r="F8922" s="37">
        <v>100</v>
      </c>
      <c r="G8922" s="38">
        <v>0.06</v>
      </c>
      <c r="H8922" s="34">
        <v>0.98591936004044134</v>
      </c>
      <c r="I8922" s="35">
        <v>12.166701561390616</v>
      </c>
      <c r="J8922" s="35">
        <v>0.97662539716096142</v>
      </c>
      <c r="K8922" s="35">
        <v>-0.13405172443004917</v>
      </c>
      <c r="L8922" s="35">
        <v>0</v>
      </c>
      <c r="M8922" s="35">
        <v>0</v>
      </c>
      <c r="N8922" s="35">
        <v>0</v>
      </c>
      <c r="O8922" s="35">
        <v>0</v>
      </c>
      <c r="P8922" s="36">
        <v>12</v>
      </c>
      <c r="Q8922" s="37">
        <v>41</v>
      </c>
      <c r="R8922" s="36">
        <v>0</v>
      </c>
      <c r="S8922" s="39">
        <f t="shared" si="311"/>
        <v>41</v>
      </c>
      <c r="T8922" s="34" t="s">
        <v>29</v>
      </c>
      <c r="U8922" s="12">
        <f>((alpha*(beta^speed))*(speed^ceta))</f>
        <v>2.8043032115874644</v>
      </c>
      <c r="V8922" s="8">
        <f t="shared" si="312"/>
        <v>41</v>
      </c>
    </row>
    <row r="8923" spans="1:22">
      <c r="A8923" s="34" t="s">
        <v>19</v>
      </c>
      <c r="B8923" s="34" t="s">
        <v>74</v>
      </c>
      <c r="C8923" s="5" t="s">
        <v>176</v>
      </c>
      <c r="D8923" s="35" t="s">
        <v>87</v>
      </c>
      <c r="E8923" s="36" t="s">
        <v>16</v>
      </c>
      <c r="F8923" s="37">
        <v>100</v>
      </c>
      <c r="G8923" s="38">
        <v>0.06</v>
      </c>
      <c r="H8923" s="34">
        <v>0.99463722819589551</v>
      </c>
      <c r="I8923" s="35">
        <v>-6.6494262187372316E-4</v>
      </c>
      <c r="J8923" s="35">
        <v>6.3160895207894738E-2</v>
      </c>
      <c r="K8923" s="35">
        <v>-2.1714010519029383</v>
      </c>
      <c r="L8923" s="35">
        <v>57.960391003267254</v>
      </c>
      <c r="M8923" s="35">
        <v>0</v>
      </c>
      <c r="N8923" s="35">
        <v>0</v>
      </c>
      <c r="O8923" s="35">
        <v>0</v>
      </c>
      <c r="P8923" s="36">
        <v>12</v>
      </c>
      <c r="Q8923" s="37">
        <v>41</v>
      </c>
      <c r="R8923" s="36">
        <v>14</v>
      </c>
      <c r="S8923" s="39">
        <f t="shared" si="311"/>
        <v>41</v>
      </c>
      <c r="T8923" s="34" t="s">
        <v>51</v>
      </c>
      <c r="U8923" s="12">
        <f>(((alpha*(speed^3))+(beta*(speed^2))+(ceta*speed))+delta)</f>
        <v>29.277902277558972</v>
      </c>
      <c r="V8923" s="8">
        <f t="shared" si="312"/>
        <v>41</v>
      </c>
    </row>
    <row r="8924" spans="1:22">
      <c r="A8924" s="34" t="s">
        <v>19</v>
      </c>
      <c r="B8924" s="34" t="s">
        <v>74</v>
      </c>
      <c r="C8924" s="5" t="s">
        <v>176</v>
      </c>
      <c r="D8924" s="35" t="s">
        <v>87</v>
      </c>
      <c r="E8924" s="36" t="s">
        <v>14</v>
      </c>
      <c r="F8924" s="37">
        <v>100</v>
      </c>
      <c r="G8924" s="38">
        <v>0.06</v>
      </c>
      <c r="H8924" s="34">
        <v>0.99858606777674974</v>
      </c>
      <c r="I8924" s="35">
        <v>-1.0614110600930724</v>
      </c>
      <c r="J8924" s="35">
        <v>0.11875230122778879</v>
      </c>
      <c r="K8924" s="35">
        <v>4.0465754311556443</v>
      </c>
      <c r="L8924" s="35">
        <v>0</v>
      </c>
      <c r="M8924" s="35">
        <v>0</v>
      </c>
      <c r="N8924" s="35">
        <v>0</v>
      </c>
      <c r="O8924" s="35">
        <v>0</v>
      </c>
      <c r="P8924" s="36">
        <v>12</v>
      </c>
      <c r="Q8924" s="37">
        <v>41</v>
      </c>
      <c r="R8924" s="36">
        <v>2</v>
      </c>
      <c r="S8924" s="39">
        <f t="shared" si="311"/>
        <v>41</v>
      </c>
      <c r="T8924" s="34" t="s">
        <v>31</v>
      </c>
      <c r="U8924" s="12">
        <f>((alpha+(beta*speed))^((-1)/ceta))</f>
        <v>0.71864212414586659</v>
      </c>
      <c r="V8924" s="8">
        <f t="shared" si="312"/>
        <v>41</v>
      </c>
    </row>
    <row r="8925" spans="1:22">
      <c r="A8925" s="34" t="s">
        <v>19</v>
      </c>
      <c r="B8925" s="34" t="s">
        <v>74</v>
      </c>
      <c r="C8925" s="5" t="s">
        <v>176</v>
      </c>
      <c r="D8925" s="35" t="s">
        <v>87</v>
      </c>
      <c r="E8925" s="36" t="s">
        <v>18</v>
      </c>
      <c r="F8925" s="37">
        <v>100</v>
      </c>
      <c r="G8925" s="38">
        <v>0.06</v>
      </c>
      <c r="H8925" s="34">
        <v>0.94826382175594015</v>
      </c>
      <c r="I8925" s="35">
        <v>-115.11183541447312</v>
      </c>
      <c r="J8925" s="35">
        <v>15.888701742490875</v>
      </c>
      <c r="K8925" s="35">
        <v>8.8371514824956545</v>
      </c>
      <c r="L8925" s="35">
        <v>0</v>
      </c>
      <c r="M8925" s="35">
        <v>0</v>
      </c>
      <c r="N8925" s="35">
        <v>0</v>
      </c>
      <c r="O8925" s="35">
        <v>0</v>
      </c>
      <c r="P8925" s="36">
        <v>12</v>
      </c>
      <c r="Q8925" s="37">
        <v>41</v>
      </c>
      <c r="R8925" s="36">
        <v>2</v>
      </c>
      <c r="S8925" s="39">
        <f t="shared" si="311"/>
        <v>41</v>
      </c>
      <c r="T8925" s="34" t="s">
        <v>31</v>
      </c>
      <c r="U8925" s="12">
        <f>((alpha+(beta*speed))^((-1)/ceta))</f>
        <v>0.49106802195876825</v>
      </c>
      <c r="V8925" s="8">
        <f t="shared" si="312"/>
        <v>41</v>
      </c>
    </row>
    <row r="8926" spans="1:22">
      <c r="A8926" s="34" t="s">
        <v>19</v>
      </c>
      <c r="B8926" s="34" t="s">
        <v>74</v>
      </c>
      <c r="C8926" s="5" t="s">
        <v>176</v>
      </c>
      <c r="D8926" s="35" t="s">
        <v>87</v>
      </c>
      <c r="E8926" s="36" t="s">
        <v>17</v>
      </c>
      <c r="F8926" s="37">
        <v>100</v>
      </c>
      <c r="G8926" s="38">
        <v>0.06</v>
      </c>
      <c r="H8926" s="34">
        <v>0.98158695122028694</v>
      </c>
      <c r="I8926" s="35">
        <v>-1.2101267334046277E-2</v>
      </c>
      <c r="J8926" s="35">
        <v>1.1676256336455242</v>
      </c>
      <c r="K8926" s="35">
        <v>-41.201504945096005</v>
      </c>
      <c r="L8926" s="35">
        <v>1815.3447122107725</v>
      </c>
      <c r="M8926" s="35">
        <v>0</v>
      </c>
      <c r="N8926" s="35">
        <v>0</v>
      </c>
      <c r="O8926" s="35">
        <v>0</v>
      </c>
      <c r="P8926" s="36">
        <v>12</v>
      </c>
      <c r="Q8926" s="37">
        <v>41</v>
      </c>
      <c r="R8926" s="36">
        <v>14</v>
      </c>
      <c r="S8926" s="39">
        <f t="shared" si="311"/>
        <v>41</v>
      </c>
      <c r="T8926" s="34" t="s">
        <v>51</v>
      </c>
      <c r="U8926" s="12">
        <f>(((alpha*(speed^3))+(beta*(speed^2))+(ceta*speed))+delta)</f>
        <v>1254.8302536901592</v>
      </c>
      <c r="V8926" s="8">
        <f t="shared" si="312"/>
        <v>41</v>
      </c>
    </row>
    <row r="8927" spans="1:22">
      <c r="A8927" s="34" t="s">
        <v>19</v>
      </c>
      <c r="B8927" s="34" t="s">
        <v>74</v>
      </c>
      <c r="C8927" s="5" t="s">
        <v>177</v>
      </c>
      <c r="D8927" s="35" t="s">
        <v>88</v>
      </c>
      <c r="E8927" s="36" t="s">
        <v>15</v>
      </c>
      <c r="F8927" s="37">
        <v>0</v>
      </c>
      <c r="G8927" s="38">
        <v>0</v>
      </c>
      <c r="H8927" s="34">
        <v>0.99727042478682681</v>
      </c>
      <c r="I8927" s="35">
        <v>-0.82830141273634894</v>
      </c>
      <c r="J8927" s="35">
        <v>0.49998986688797575</v>
      </c>
      <c r="K8927" s="35">
        <v>0.37794701489204341</v>
      </c>
      <c r="L8927" s="35">
        <v>0</v>
      </c>
      <c r="M8927" s="35">
        <v>0</v>
      </c>
      <c r="N8927" s="35">
        <v>0</v>
      </c>
      <c r="O8927" s="35">
        <v>0</v>
      </c>
      <c r="P8927" s="36">
        <v>12</v>
      </c>
      <c r="Q8927" s="37">
        <v>86</v>
      </c>
      <c r="R8927" s="36">
        <v>6</v>
      </c>
      <c r="S8927" s="39">
        <f t="shared" si="311"/>
        <v>86</v>
      </c>
      <c r="T8927" s="34" t="s">
        <v>37</v>
      </c>
      <c r="U8927" s="12">
        <f>(1/(alpha+(beta*(speed^ceta))))</f>
        <v>0.53652451187353034</v>
      </c>
      <c r="V8927" s="8">
        <f t="shared" si="312"/>
        <v>86</v>
      </c>
    </row>
    <row r="8928" spans="1:22">
      <c r="A8928" s="34" t="s">
        <v>19</v>
      </c>
      <c r="B8928" s="34" t="s">
        <v>74</v>
      </c>
      <c r="C8928" s="5" t="s">
        <v>177</v>
      </c>
      <c r="D8928" s="35" t="s">
        <v>88</v>
      </c>
      <c r="E8928" s="36" t="s">
        <v>16</v>
      </c>
      <c r="F8928" s="37">
        <v>0</v>
      </c>
      <c r="G8928" s="38">
        <v>0</v>
      </c>
      <c r="H8928" s="34">
        <v>0.98752025084124284</v>
      </c>
      <c r="I8928" s="35">
        <v>2.6483676987796092</v>
      </c>
      <c r="J8928" s="35">
        <v>66.81913490398928</v>
      </c>
      <c r="K8928" s="35">
        <v>4.5135424454856285E-2</v>
      </c>
      <c r="L8928" s="35">
        <v>0.99303622608809716</v>
      </c>
      <c r="M8928" s="35">
        <v>5.6525896014477583E-3</v>
      </c>
      <c r="N8928" s="35">
        <v>0</v>
      </c>
      <c r="O8928" s="35">
        <v>0</v>
      </c>
      <c r="P8928" s="36">
        <v>12</v>
      </c>
      <c r="Q8928" s="37">
        <v>86</v>
      </c>
      <c r="R8928" s="36">
        <v>10</v>
      </c>
      <c r="S8928" s="39">
        <f t="shared" si="311"/>
        <v>86</v>
      </c>
      <c r="T8928" s="34" t="s">
        <v>44</v>
      </c>
      <c r="U8928" s="12">
        <f>(alpha+(beta/(1+EXP((((-1)*ceta)+(delta*LN(speed)))+(epsilon*speed)))))</f>
        <v>3.1600693665295916</v>
      </c>
      <c r="V8928" s="8">
        <f t="shared" si="312"/>
        <v>86</v>
      </c>
    </row>
    <row r="8929" spans="1:28">
      <c r="A8929" s="34" t="s">
        <v>19</v>
      </c>
      <c r="B8929" s="34" t="s">
        <v>74</v>
      </c>
      <c r="C8929" s="5" t="s">
        <v>177</v>
      </c>
      <c r="D8929" s="35" t="s">
        <v>88</v>
      </c>
      <c r="E8929" s="36" t="s">
        <v>14</v>
      </c>
      <c r="F8929" s="37">
        <v>0</v>
      </c>
      <c r="G8929" s="38">
        <v>0</v>
      </c>
      <c r="H8929" s="34">
        <v>0.99560753283612824</v>
      </c>
      <c r="I8929" s="35">
        <v>0.11087405350799857</v>
      </c>
      <c r="J8929" s="35">
        <v>0.69720314682818862</v>
      </c>
      <c r="K8929" s="35">
        <v>-3.6156781839907074E-3</v>
      </c>
      <c r="L8929" s="35">
        <v>0</v>
      </c>
      <c r="M8929" s="35">
        <v>0</v>
      </c>
      <c r="N8929" s="35">
        <v>0</v>
      </c>
      <c r="O8929" s="35">
        <v>0</v>
      </c>
      <c r="P8929" s="36">
        <v>12</v>
      </c>
      <c r="Q8929" s="37">
        <v>86</v>
      </c>
      <c r="R8929" s="36">
        <v>5</v>
      </c>
      <c r="S8929" s="39">
        <f t="shared" si="311"/>
        <v>86</v>
      </c>
      <c r="T8929" s="34" t="s">
        <v>36</v>
      </c>
      <c r="U8929" s="12">
        <f>(1/(((ceta*(speed^2))+(beta*speed))+alpha))</f>
        <v>3.0004090608950089E-2</v>
      </c>
      <c r="V8929" s="8">
        <f t="shared" si="312"/>
        <v>86</v>
      </c>
      <c r="AB8929" s="41"/>
    </row>
    <row r="8930" spans="1:28">
      <c r="A8930" s="34" t="s">
        <v>19</v>
      </c>
      <c r="B8930" s="34" t="s">
        <v>74</v>
      </c>
      <c r="C8930" s="5" t="s">
        <v>177</v>
      </c>
      <c r="D8930" s="35" t="s">
        <v>88</v>
      </c>
      <c r="E8930" s="36" t="s">
        <v>18</v>
      </c>
      <c r="F8930" s="37">
        <v>0</v>
      </c>
      <c r="G8930" s="38">
        <v>0</v>
      </c>
      <c r="H8930" s="34">
        <v>0.9826152689809956</v>
      </c>
      <c r="I8930" s="35">
        <v>4.7321430410277925</v>
      </c>
      <c r="J8930" s="35">
        <v>0.92236076154436142</v>
      </c>
      <c r="K8930" s="35">
        <v>-5.7449325450562522E-3</v>
      </c>
      <c r="L8930" s="35">
        <v>0</v>
      </c>
      <c r="M8930" s="35">
        <v>0</v>
      </c>
      <c r="N8930" s="35">
        <v>0</v>
      </c>
      <c r="O8930" s="35">
        <v>0</v>
      </c>
      <c r="P8930" s="36">
        <v>12</v>
      </c>
      <c r="Q8930" s="37">
        <v>86</v>
      </c>
      <c r="R8930" s="36">
        <v>5</v>
      </c>
      <c r="S8930" s="39">
        <f t="shared" si="311"/>
        <v>86</v>
      </c>
      <c r="T8930" s="34" t="s">
        <v>36</v>
      </c>
      <c r="U8930" s="12">
        <f>(1/(((ceta*(speed^2))+(beta*speed))+alpha))</f>
        <v>2.4058328495171016E-2</v>
      </c>
      <c r="V8930" s="8">
        <f t="shared" si="312"/>
        <v>86</v>
      </c>
      <c r="AB8930" s="41"/>
    </row>
    <row r="8931" spans="1:28">
      <c r="A8931" s="34" t="s">
        <v>19</v>
      </c>
      <c r="B8931" s="34" t="s">
        <v>74</v>
      </c>
      <c r="C8931" s="5" t="s">
        <v>177</v>
      </c>
      <c r="D8931" s="35" t="s">
        <v>88</v>
      </c>
      <c r="E8931" s="36" t="s">
        <v>17</v>
      </c>
      <c r="F8931" s="37">
        <v>0</v>
      </c>
      <c r="G8931" s="38">
        <v>0</v>
      </c>
      <c r="H8931" s="34">
        <v>0.97851990664017741</v>
      </c>
      <c r="I8931" s="35">
        <v>2280.9699730753609</v>
      </c>
      <c r="J8931" s="35">
        <v>1.0082317996644607</v>
      </c>
      <c r="K8931" s="35">
        <v>-0.75158279165304731</v>
      </c>
      <c r="L8931" s="35">
        <v>0</v>
      </c>
      <c r="M8931" s="35">
        <v>0</v>
      </c>
      <c r="N8931" s="35">
        <v>0</v>
      </c>
      <c r="O8931" s="35">
        <v>0</v>
      </c>
      <c r="P8931" s="36">
        <v>12</v>
      </c>
      <c r="Q8931" s="37">
        <v>86</v>
      </c>
      <c r="R8931" s="36">
        <v>0</v>
      </c>
      <c r="S8931" s="39">
        <f t="shared" si="311"/>
        <v>86</v>
      </c>
      <c r="T8931" s="34" t="s">
        <v>29</v>
      </c>
      <c r="U8931" s="12">
        <f>((alpha*(beta^speed))*(speed^ceta))</f>
        <v>162.32202280922886</v>
      </c>
      <c r="V8931" s="8">
        <f t="shared" si="312"/>
        <v>86</v>
      </c>
    </row>
    <row r="8932" spans="1:28">
      <c r="A8932" s="34" t="s">
        <v>19</v>
      </c>
      <c r="B8932" s="34" t="s">
        <v>74</v>
      </c>
      <c r="C8932" s="5" t="s">
        <v>177</v>
      </c>
      <c r="D8932" s="35" t="s">
        <v>88</v>
      </c>
      <c r="E8932" s="36" t="s">
        <v>15</v>
      </c>
      <c r="F8932" s="37">
        <v>50</v>
      </c>
      <c r="G8932" s="38">
        <v>0</v>
      </c>
      <c r="H8932" s="34">
        <v>0.99756910137938293</v>
      </c>
      <c r="I8932" s="35">
        <v>19.644584373608158</v>
      </c>
      <c r="J8932" s="35">
        <v>1.0060711495038483</v>
      </c>
      <c r="K8932" s="35">
        <v>-0.89984124450744407</v>
      </c>
      <c r="L8932" s="35">
        <v>0</v>
      </c>
      <c r="M8932" s="35">
        <v>0</v>
      </c>
      <c r="N8932" s="35">
        <v>0</v>
      </c>
      <c r="O8932" s="35">
        <v>0</v>
      </c>
      <c r="P8932" s="36">
        <v>12</v>
      </c>
      <c r="Q8932" s="37">
        <v>86</v>
      </c>
      <c r="R8932" s="36">
        <v>0</v>
      </c>
      <c r="S8932" s="39">
        <f t="shared" si="311"/>
        <v>86</v>
      </c>
      <c r="T8932" s="34" t="s">
        <v>29</v>
      </c>
      <c r="U8932" s="12">
        <f>((alpha*(beta^speed))*(speed^ceta))</f>
        <v>0.60057760835565155</v>
      </c>
      <c r="V8932" s="8">
        <f t="shared" si="312"/>
        <v>86</v>
      </c>
    </row>
    <row r="8933" spans="1:28">
      <c r="A8933" s="34" t="s">
        <v>19</v>
      </c>
      <c r="B8933" s="34" t="s">
        <v>74</v>
      </c>
      <c r="C8933" s="5" t="s">
        <v>177</v>
      </c>
      <c r="D8933" s="35" t="s">
        <v>88</v>
      </c>
      <c r="E8933" s="36" t="s">
        <v>16</v>
      </c>
      <c r="F8933" s="37">
        <v>50</v>
      </c>
      <c r="G8933" s="38">
        <v>0</v>
      </c>
      <c r="H8933" s="34">
        <v>0.98195540368793111</v>
      </c>
      <c r="I8933" s="35">
        <v>1.5764540411859671</v>
      </c>
      <c r="J8933" s="35">
        <v>32.51306652091175</v>
      </c>
      <c r="K8933" s="35">
        <v>0.72975224141379524</v>
      </c>
      <c r="L8933" s="35">
        <v>0.76466869438505691</v>
      </c>
      <c r="M8933" s="35">
        <v>-3.3761544796038963E-4</v>
      </c>
      <c r="N8933" s="35">
        <v>0</v>
      </c>
      <c r="O8933" s="35">
        <v>0</v>
      </c>
      <c r="P8933" s="36">
        <v>12</v>
      </c>
      <c r="Q8933" s="37">
        <v>86</v>
      </c>
      <c r="R8933" s="36">
        <v>10</v>
      </c>
      <c r="S8933" s="39">
        <f t="shared" si="311"/>
        <v>86</v>
      </c>
      <c r="T8933" s="34" t="s">
        <v>44</v>
      </c>
      <c r="U8933" s="12">
        <f>(alpha+(beta/(1+EXP((((-1)*ceta)+(delta*LN(speed)))+(epsilon*speed)))))</f>
        <v>3.7273504063869942</v>
      </c>
      <c r="V8933" s="8">
        <f t="shared" si="312"/>
        <v>86</v>
      </c>
    </row>
    <row r="8934" spans="1:28">
      <c r="A8934" s="34" t="s">
        <v>19</v>
      </c>
      <c r="B8934" s="34" t="s">
        <v>74</v>
      </c>
      <c r="C8934" s="5" t="s">
        <v>177</v>
      </c>
      <c r="D8934" s="35" t="s">
        <v>88</v>
      </c>
      <c r="E8934" s="36" t="s">
        <v>14</v>
      </c>
      <c r="F8934" s="37">
        <v>50</v>
      </c>
      <c r="G8934" s="38">
        <v>0</v>
      </c>
      <c r="H8934" s="34">
        <v>0.99153002848648109</v>
      </c>
      <c r="I8934" s="35">
        <v>1.9252636909287002</v>
      </c>
      <c r="J8934" s="35">
        <v>0.50792161057527585</v>
      </c>
      <c r="K8934" s="35">
        <v>-2.2969055150090403E-3</v>
      </c>
      <c r="L8934" s="35">
        <v>0</v>
      </c>
      <c r="M8934" s="35">
        <v>0</v>
      </c>
      <c r="N8934" s="35">
        <v>0</v>
      </c>
      <c r="O8934" s="35">
        <v>0</v>
      </c>
      <c r="P8934" s="36">
        <v>12</v>
      </c>
      <c r="Q8934" s="37">
        <v>86</v>
      </c>
      <c r="R8934" s="36">
        <v>5</v>
      </c>
      <c r="S8934" s="39">
        <f t="shared" si="311"/>
        <v>86</v>
      </c>
      <c r="T8934" s="34" t="s">
        <v>36</v>
      </c>
      <c r="U8934" s="12">
        <f>(1/(((ceta*(speed^2))+(beta*speed))+alpha))</f>
        <v>3.4942299243188681E-2</v>
      </c>
      <c r="V8934" s="8">
        <f t="shared" si="312"/>
        <v>86</v>
      </c>
      <c r="AB8934" s="41"/>
    </row>
    <row r="8935" spans="1:28">
      <c r="A8935" s="34" t="s">
        <v>19</v>
      </c>
      <c r="B8935" s="34" t="s">
        <v>74</v>
      </c>
      <c r="C8935" s="5" t="s">
        <v>177</v>
      </c>
      <c r="D8935" s="35" t="s">
        <v>88</v>
      </c>
      <c r="E8935" s="36" t="s">
        <v>18</v>
      </c>
      <c r="F8935" s="37">
        <v>50</v>
      </c>
      <c r="G8935" s="38">
        <v>0</v>
      </c>
      <c r="H8935" s="34">
        <v>0.98446530779314267</v>
      </c>
      <c r="I8935" s="35">
        <v>5.7437384190441287</v>
      </c>
      <c r="J8935" s="35">
        <v>0.60786489393420207</v>
      </c>
      <c r="K8935" s="35">
        <v>-2.8932942755457349E-3</v>
      </c>
      <c r="L8935" s="35">
        <v>0</v>
      </c>
      <c r="M8935" s="35">
        <v>0</v>
      </c>
      <c r="N8935" s="35">
        <v>0</v>
      </c>
      <c r="O8935" s="35">
        <v>0</v>
      </c>
      <c r="P8935" s="36">
        <v>12</v>
      </c>
      <c r="Q8935" s="37">
        <v>86</v>
      </c>
      <c r="R8935" s="36">
        <v>5</v>
      </c>
      <c r="S8935" s="39">
        <f t="shared" si="311"/>
        <v>86</v>
      </c>
      <c r="T8935" s="34" t="s">
        <v>36</v>
      </c>
      <c r="U8935" s="12">
        <f>(1/(((ceta*(speed^2))+(beta*speed))+alpha))</f>
        <v>2.7306501814402494E-2</v>
      </c>
      <c r="V8935" s="8">
        <f t="shared" si="312"/>
        <v>86</v>
      </c>
      <c r="AB8935" s="41"/>
    </row>
    <row r="8936" spans="1:28">
      <c r="A8936" s="34" t="s">
        <v>19</v>
      </c>
      <c r="B8936" s="34" t="s">
        <v>74</v>
      </c>
      <c r="C8936" s="5" t="s">
        <v>177</v>
      </c>
      <c r="D8936" s="35" t="s">
        <v>88</v>
      </c>
      <c r="E8936" s="36" t="s">
        <v>17</v>
      </c>
      <c r="F8936" s="37">
        <v>50</v>
      </c>
      <c r="G8936" s="38">
        <v>0</v>
      </c>
      <c r="H8936" s="34">
        <v>0.95990166778770802</v>
      </c>
      <c r="I8936" s="35">
        <v>1735.4267017261875</v>
      </c>
      <c r="J8936" s="35">
        <v>1.0020854072930456</v>
      </c>
      <c r="K8936" s="35">
        <v>-0.53040127644937651</v>
      </c>
      <c r="L8936" s="35">
        <v>0</v>
      </c>
      <c r="M8936" s="35">
        <v>0</v>
      </c>
      <c r="N8936" s="35">
        <v>0</v>
      </c>
      <c r="O8936" s="35">
        <v>0</v>
      </c>
      <c r="P8936" s="36">
        <v>12</v>
      </c>
      <c r="Q8936" s="37">
        <v>86</v>
      </c>
      <c r="R8936" s="36">
        <v>0</v>
      </c>
      <c r="S8936" s="39">
        <f t="shared" si="311"/>
        <v>86</v>
      </c>
      <c r="T8936" s="34" t="s">
        <v>29</v>
      </c>
      <c r="U8936" s="12">
        <f>((alpha*(beta^speed))*(speed^ceta))</f>
        <v>195.5029348090971</v>
      </c>
      <c r="V8936" s="8">
        <f t="shared" si="312"/>
        <v>86</v>
      </c>
    </row>
    <row r="8937" spans="1:28">
      <c r="A8937" s="34" t="s">
        <v>19</v>
      </c>
      <c r="B8937" s="34" t="s">
        <v>74</v>
      </c>
      <c r="C8937" s="5" t="s">
        <v>177</v>
      </c>
      <c r="D8937" s="35" t="s">
        <v>88</v>
      </c>
      <c r="E8937" s="36" t="s">
        <v>15</v>
      </c>
      <c r="F8937" s="37">
        <v>100</v>
      </c>
      <c r="G8937" s="38">
        <v>0</v>
      </c>
      <c r="H8937" s="34">
        <v>0.99653250085373446</v>
      </c>
      <c r="I8937" s="35">
        <v>5.8734750462283536</v>
      </c>
      <c r="J8937" s="35">
        <v>-0.52224021450103419</v>
      </c>
      <c r="K8937" s="35">
        <v>24.613835502283568</v>
      </c>
      <c r="L8937" s="35">
        <v>-1.3940493484874719</v>
      </c>
      <c r="M8937" s="35">
        <v>0</v>
      </c>
      <c r="N8937" s="35">
        <v>0</v>
      </c>
      <c r="O8937" s="35">
        <v>0</v>
      </c>
      <c r="P8937" s="36">
        <v>12</v>
      </c>
      <c r="Q8937" s="37">
        <v>86</v>
      </c>
      <c r="R8937" s="36">
        <v>1</v>
      </c>
      <c r="S8937" s="39">
        <f t="shared" si="311"/>
        <v>86</v>
      </c>
      <c r="T8937" s="34" t="s">
        <v>30</v>
      </c>
      <c r="U8937" s="12">
        <f>((alpha*(speed^beta))+(ceta*(speed^delta)))</f>
        <v>0.62309311973383286</v>
      </c>
      <c r="V8937" s="8">
        <f t="shared" si="312"/>
        <v>86</v>
      </c>
    </row>
    <row r="8938" spans="1:28">
      <c r="A8938" s="34" t="s">
        <v>19</v>
      </c>
      <c r="B8938" s="34" t="s">
        <v>74</v>
      </c>
      <c r="C8938" s="5" t="s">
        <v>177</v>
      </c>
      <c r="D8938" s="35" t="s">
        <v>88</v>
      </c>
      <c r="E8938" s="36" t="s">
        <v>16</v>
      </c>
      <c r="F8938" s="37">
        <v>100</v>
      </c>
      <c r="G8938" s="38">
        <v>0</v>
      </c>
      <c r="H8938" s="34">
        <v>0.97453285479780194</v>
      </c>
      <c r="I8938" s="35">
        <v>3.9481081529222743</v>
      </c>
      <c r="J8938" s="35">
        <v>-1.9777747946449202</v>
      </c>
      <c r="K8938" s="35">
        <v>-0.5632909606622728</v>
      </c>
      <c r="L8938" s="35">
        <v>0</v>
      </c>
      <c r="M8938" s="35">
        <v>0</v>
      </c>
      <c r="N8938" s="35">
        <v>0</v>
      </c>
      <c r="O8938" s="35">
        <v>0</v>
      </c>
      <c r="P8938" s="36">
        <v>12</v>
      </c>
      <c r="Q8938" s="37">
        <v>86</v>
      </c>
      <c r="R8938" s="36">
        <v>13</v>
      </c>
      <c r="S8938" s="39">
        <f t="shared" si="311"/>
        <v>86</v>
      </c>
      <c r="T8938" s="34" t="s">
        <v>50</v>
      </c>
      <c r="U8938" s="12">
        <f>EXP((alpha+(beta/speed))+(ceta*LN(speed)))</f>
        <v>4.1206759026988466</v>
      </c>
      <c r="V8938" s="8">
        <f t="shared" si="312"/>
        <v>86</v>
      </c>
    </row>
    <row r="8939" spans="1:28">
      <c r="A8939" s="34" t="s">
        <v>19</v>
      </c>
      <c r="B8939" s="34" t="s">
        <v>74</v>
      </c>
      <c r="C8939" s="5" t="s">
        <v>177</v>
      </c>
      <c r="D8939" s="35" t="s">
        <v>88</v>
      </c>
      <c r="E8939" s="36" t="s">
        <v>14</v>
      </c>
      <c r="F8939" s="37">
        <v>100</v>
      </c>
      <c r="G8939" s="38">
        <v>0</v>
      </c>
      <c r="H8939" s="34">
        <v>0.99139566474082785</v>
      </c>
      <c r="I8939" s="35">
        <v>2.3503086831280036</v>
      </c>
      <c r="J8939" s="35">
        <v>0.41566895642492718</v>
      </c>
      <c r="K8939" s="35">
        <v>-1.6618387455789804E-3</v>
      </c>
      <c r="L8939" s="35">
        <v>0</v>
      </c>
      <c r="M8939" s="35">
        <v>0</v>
      </c>
      <c r="N8939" s="35">
        <v>0</v>
      </c>
      <c r="O8939" s="35">
        <v>0</v>
      </c>
      <c r="P8939" s="36">
        <v>12</v>
      </c>
      <c r="Q8939" s="37">
        <v>86</v>
      </c>
      <c r="R8939" s="36">
        <v>5</v>
      </c>
      <c r="S8939" s="39">
        <f t="shared" si="311"/>
        <v>86</v>
      </c>
      <c r="T8939" s="34" t="s">
        <v>36</v>
      </c>
      <c r="U8939" s="12">
        <f>(1/(((ceta*(speed^2))+(beta*speed))+alpha))</f>
        <v>3.8749357401268725E-2</v>
      </c>
      <c r="V8939" s="8">
        <f t="shared" si="312"/>
        <v>86</v>
      </c>
    </row>
    <row r="8940" spans="1:28">
      <c r="A8940" s="34" t="s">
        <v>19</v>
      </c>
      <c r="B8940" s="34" t="s">
        <v>74</v>
      </c>
      <c r="C8940" s="5" t="s">
        <v>177</v>
      </c>
      <c r="D8940" s="35" t="s">
        <v>88</v>
      </c>
      <c r="E8940" s="36" t="s">
        <v>18</v>
      </c>
      <c r="F8940" s="37">
        <v>100</v>
      </c>
      <c r="G8940" s="38">
        <v>0</v>
      </c>
      <c r="H8940" s="34">
        <v>0.98891848900336476</v>
      </c>
      <c r="I8940" s="35">
        <v>4.8268049004738325</v>
      </c>
      <c r="J8940" s="35">
        <v>0.53761976526316724</v>
      </c>
      <c r="K8940" s="35">
        <v>-2.2502779982543422E-3</v>
      </c>
      <c r="L8940" s="35">
        <v>0</v>
      </c>
      <c r="M8940" s="35">
        <v>0</v>
      </c>
      <c r="N8940" s="35">
        <v>0</v>
      </c>
      <c r="O8940" s="35">
        <v>0</v>
      </c>
      <c r="P8940" s="36">
        <v>12</v>
      </c>
      <c r="Q8940" s="37">
        <v>86</v>
      </c>
      <c r="R8940" s="36">
        <v>5</v>
      </c>
      <c r="S8940" s="39">
        <f t="shared" si="311"/>
        <v>86</v>
      </c>
      <c r="T8940" s="34" t="s">
        <v>36</v>
      </c>
      <c r="U8940" s="12">
        <f>(1/(((ceta*(speed^2))+(beta*speed))+alpha))</f>
        <v>2.9053679272688069E-2</v>
      </c>
      <c r="V8940" s="8">
        <f t="shared" si="312"/>
        <v>86</v>
      </c>
      <c r="AB8940" s="41"/>
    </row>
    <row r="8941" spans="1:28">
      <c r="A8941" s="34" t="s">
        <v>19</v>
      </c>
      <c r="B8941" s="34" t="s">
        <v>74</v>
      </c>
      <c r="C8941" s="5" t="s">
        <v>177</v>
      </c>
      <c r="D8941" s="35" t="s">
        <v>88</v>
      </c>
      <c r="E8941" s="36" t="s">
        <v>17</v>
      </c>
      <c r="F8941" s="37">
        <v>100</v>
      </c>
      <c r="G8941" s="38">
        <v>0</v>
      </c>
      <c r="H8941" s="34">
        <v>0.94894256977797387</v>
      </c>
      <c r="I8941" s="35">
        <v>-1.2992537755171058E-3</v>
      </c>
      <c r="J8941" s="35">
        <v>0.26095774494096413</v>
      </c>
      <c r="K8941" s="35">
        <v>-18.992809808971426</v>
      </c>
      <c r="L8941" s="35">
        <v>752.46501841126587</v>
      </c>
      <c r="M8941" s="35">
        <v>0</v>
      </c>
      <c r="N8941" s="35">
        <v>0</v>
      </c>
      <c r="O8941" s="35">
        <v>0</v>
      </c>
      <c r="P8941" s="36">
        <v>12</v>
      </c>
      <c r="Q8941" s="37">
        <v>86</v>
      </c>
      <c r="R8941" s="36">
        <v>14</v>
      </c>
      <c r="S8941" s="39">
        <f t="shared" si="311"/>
        <v>86</v>
      </c>
      <c r="T8941" s="34" t="s">
        <v>51</v>
      </c>
      <c r="U8941" s="12">
        <f>(((alpha*(speed^3))+(beta*(speed^2))+(ceta*speed))+delta)</f>
        <v>222.72869698278578</v>
      </c>
      <c r="V8941" s="8">
        <f t="shared" si="312"/>
        <v>86</v>
      </c>
    </row>
    <row r="8942" spans="1:28">
      <c r="A8942" s="34" t="s">
        <v>19</v>
      </c>
      <c r="B8942" s="34" t="s">
        <v>74</v>
      </c>
      <c r="C8942" s="5" t="s">
        <v>177</v>
      </c>
      <c r="D8942" s="35" t="s">
        <v>88</v>
      </c>
      <c r="E8942" s="36" t="s">
        <v>15</v>
      </c>
      <c r="F8942" s="37">
        <v>0</v>
      </c>
      <c r="G8942" s="38">
        <v>-0.06</v>
      </c>
      <c r="H8942" s="34">
        <v>0.99224544253456526</v>
      </c>
      <c r="I8942" s="35">
        <v>0.78917427349246849</v>
      </c>
      <c r="J8942" s="35">
        <v>1.5370696029845117E-2</v>
      </c>
      <c r="K8942" s="35">
        <v>0.17355214306036143</v>
      </c>
      <c r="L8942" s="35">
        <v>0</v>
      </c>
      <c r="M8942" s="35">
        <v>0</v>
      </c>
      <c r="N8942" s="35">
        <v>0</v>
      </c>
      <c r="O8942" s="35">
        <v>0</v>
      </c>
      <c r="P8942" s="36">
        <v>12</v>
      </c>
      <c r="Q8942" s="37">
        <v>86</v>
      </c>
      <c r="R8942" s="36">
        <v>2</v>
      </c>
      <c r="S8942" s="39">
        <f t="shared" si="311"/>
        <v>86</v>
      </c>
      <c r="T8942" s="34" t="s">
        <v>31</v>
      </c>
      <c r="U8942" s="12">
        <f>((alpha+(beta*speed))^((-1)/ceta))</f>
        <v>1.3497351506596646E-2</v>
      </c>
      <c r="V8942" s="8">
        <f t="shared" si="312"/>
        <v>86</v>
      </c>
    </row>
    <row r="8943" spans="1:28">
      <c r="A8943" s="34" t="s">
        <v>19</v>
      </c>
      <c r="B8943" s="34" t="s">
        <v>74</v>
      </c>
      <c r="C8943" s="5" t="s">
        <v>177</v>
      </c>
      <c r="D8943" s="35" t="s">
        <v>88</v>
      </c>
      <c r="E8943" s="36" t="s">
        <v>16</v>
      </c>
      <c r="F8943" s="37">
        <v>0</v>
      </c>
      <c r="G8943" s="38">
        <v>-0.06</v>
      </c>
      <c r="H8943" s="34">
        <v>0.98478595533962499</v>
      </c>
      <c r="I8943" s="35">
        <v>-0.22863194336529899</v>
      </c>
      <c r="J8943" s="35">
        <v>5.7555795235216198</v>
      </c>
      <c r="K8943" s="35">
        <v>5.5226459937767132</v>
      </c>
      <c r="L8943" s="35">
        <v>2.154063935169312</v>
      </c>
      <c r="M8943" s="35">
        <v>-1.0249406378239906E-2</v>
      </c>
      <c r="N8943" s="35">
        <v>0</v>
      </c>
      <c r="O8943" s="35">
        <v>0</v>
      </c>
      <c r="P8943" s="36">
        <v>12</v>
      </c>
      <c r="Q8943" s="37">
        <v>85</v>
      </c>
      <c r="R8943" s="36">
        <v>10</v>
      </c>
      <c r="S8943" s="39">
        <f t="shared" si="311"/>
        <v>85</v>
      </c>
      <c r="T8943" s="34" t="s">
        <v>44</v>
      </c>
      <c r="U8943" s="12">
        <f>(alpha+(beta/(1+EXP((((-1)*ceta)+(delta*LN(speed)))+(epsilon*speed)))))</f>
        <v>2.0656744905592772E-3</v>
      </c>
      <c r="V8943" s="8">
        <f t="shared" si="312"/>
        <v>85</v>
      </c>
    </row>
    <row r="8944" spans="1:28">
      <c r="A8944" s="34" t="s">
        <v>19</v>
      </c>
      <c r="B8944" s="34" t="s">
        <v>74</v>
      </c>
      <c r="C8944" s="5" t="s">
        <v>177</v>
      </c>
      <c r="D8944" s="35" t="s">
        <v>88</v>
      </c>
      <c r="E8944" s="36" t="s">
        <v>14</v>
      </c>
      <c r="F8944" s="37">
        <v>0</v>
      </c>
      <c r="G8944" s="38">
        <v>-0.06</v>
      </c>
      <c r="H8944" s="34">
        <v>0.99344954658683682</v>
      </c>
      <c r="I8944" s="35">
        <v>2.8591679588887344</v>
      </c>
      <c r="J8944" s="35">
        <v>-9.3172939183301366</v>
      </c>
      <c r="K8944" s="35">
        <v>-1.8411139518686601</v>
      </c>
      <c r="L8944" s="35">
        <v>0</v>
      </c>
      <c r="M8944" s="35">
        <v>0</v>
      </c>
      <c r="N8944" s="35">
        <v>0</v>
      </c>
      <c r="O8944" s="35">
        <v>0</v>
      </c>
      <c r="P8944" s="36">
        <v>12</v>
      </c>
      <c r="Q8944" s="37">
        <v>86</v>
      </c>
      <c r="R8944" s="36">
        <v>13</v>
      </c>
      <c r="S8944" s="39">
        <f t="shared" si="311"/>
        <v>86</v>
      </c>
      <c r="T8944" s="34" t="s">
        <v>50</v>
      </c>
      <c r="U8944" s="12">
        <f>EXP((alpha+(beta/speed))+(ceta*LN(speed)))</f>
        <v>4.2957306497004664E-3</v>
      </c>
      <c r="V8944" s="8">
        <f t="shared" si="312"/>
        <v>86</v>
      </c>
      <c r="AB8944" s="41"/>
    </row>
    <row r="8945" spans="1:28">
      <c r="A8945" s="34" t="s">
        <v>19</v>
      </c>
      <c r="B8945" s="34" t="s">
        <v>74</v>
      </c>
      <c r="C8945" s="5" t="s">
        <v>177</v>
      </c>
      <c r="D8945" s="35" t="s">
        <v>88</v>
      </c>
      <c r="E8945" s="36" t="s">
        <v>18</v>
      </c>
      <c r="F8945" s="37">
        <v>0</v>
      </c>
      <c r="G8945" s="38">
        <v>-0.06</v>
      </c>
      <c r="H8945" s="34">
        <v>0.99226292134635652</v>
      </c>
      <c r="I8945" s="35">
        <v>0.28255332439523506</v>
      </c>
      <c r="J8945" s="35">
        <v>0.98885305043680649</v>
      </c>
      <c r="K8945" s="35">
        <v>-0.74925751397581486</v>
      </c>
      <c r="L8945" s="35">
        <v>0</v>
      </c>
      <c r="M8945" s="35">
        <v>0</v>
      </c>
      <c r="N8945" s="35">
        <v>0</v>
      </c>
      <c r="O8945" s="35">
        <v>0</v>
      </c>
      <c r="P8945" s="36">
        <v>12</v>
      </c>
      <c r="Q8945" s="37">
        <v>86</v>
      </c>
      <c r="R8945" s="36">
        <v>0</v>
      </c>
      <c r="S8945" s="39">
        <f t="shared" si="311"/>
        <v>86</v>
      </c>
      <c r="T8945" s="34" t="s">
        <v>29</v>
      </c>
      <c r="U8945" s="12">
        <f>((alpha*(beta^speed))*(speed^ceta))</f>
        <v>3.8281951997413246E-3</v>
      </c>
      <c r="V8945" s="8">
        <f t="shared" si="312"/>
        <v>86</v>
      </c>
      <c r="AB8945" s="41"/>
    </row>
    <row r="8946" spans="1:28">
      <c r="A8946" s="34" t="s">
        <v>19</v>
      </c>
      <c r="B8946" s="34" t="s">
        <v>74</v>
      </c>
      <c r="C8946" s="5" t="s">
        <v>177</v>
      </c>
      <c r="D8946" s="35" t="s">
        <v>88</v>
      </c>
      <c r="E8946" s="36" t="s">
        <v>17</v>
      </c>
      <c r="F8946" s="37">
        <v>0</v>
      </c>
      <c r="G8946" s="38">
        <v>-0.06</v>
      </c>
      <c r="H8946" s="34">
        <v>0.9777772671763969</v>
      </c>
      <c r="I8946" s="35">
        <v>-11.463085434882966</v>
      </c>
      <c r="J8946" s="35">
        <v>256.91546738518269</v>
      </c>
      <c r="K8946" s="35">
        <v>5.4422950163532464</v>
      </c>
      <c r="L8946" s="35">
        <v>2.0888492178772942</v>
      </c>
      <c r="M8946" s="35">
        <v>-9.4493122835744847E-3</v>
      </c>
      <c r="N8946" s="35">
        <v>0</v>
      </c>
      <c r="O8946" s="35">
        <v>0</v>
      </c>
      <c r="P8946" s="36">
        <v>12</v>
      </c>
      <c r="Q8946" s="37">
        <v>86</v>
      </c>
      <c r="R8946" s="36">
        <v>10</v>
      </c>
      <c r="S8946" s="39">
        <f t="shared" si="311"/>
        <v>86</v>
      </c>
      <c r="T8946" s="34" t="s">
        <v>44</v>
      </c>
      <c r="U8946" s="12">
        <f>(alpha+(beta/(1+EXP((((-1)*ceta)+(delta*LN(speed)))+(epsilon*speed)))))</f>
        <v>0.15926380202484225</v>
      </c>
      <c r="V8946" s="8">
        <f t="shared" si="312"/>
        <v>86</v>
      </c>
    </row>
    <row r="8947" spans="1:28">
      <c r="A8947" s="34" t="s">
        <v>19</v>
      </c>
      <c r="B8947" s="34" t="s">
        <v>74</v>
      </c>
      <c r="C8947" s="5" t="s">
        <v>177</v>
      </c>
      <c r="D8947" s="35" t="s">
        <v>88</v>
      </c>
      <c r="E8947" s="36" t="s">
        <v>15</v>
      </c>
      <c r="F8947" s="37">
        <v>50</v>
      </c>
      <c r="G8947" s="38">
        <v>-0.06</v>
      </c>
      <c r="H8947" s="34">
        <v>0.9900000125652425</v>
      </c>
      <c r="I8947" s="35">
        <v>8.4318672643663</v>
      </c>
      <c r="J8947" s="35">
        <v>0.94942215595207602</v>
      </c>
      <c r="K8947" s="35">
        <v>-0.57636454374707813</v>
      </c>
      <c r="L8947" s="35">
        <v>0</v>
      </c>
      <c r="M8947" s="35">
        <v>0</v>
      </c>
      <c r="N8947" s="35">
        <v>0</v>
      </c>
      <c r="O8947" s="35">
        <v>0</v>
      </c>
      <c r="P8947" s="36">
        <v>12</v>
      </c>
      <c r="Q8947" s="37">
        <v>86</v>
      </c>
      <c r="R8947" s="36">
        <v>0</v>
      </c>
      <c r="S8947" s="39">
        <f t="shared" si="311"/>
        <v>86</v>
      </c>
      <c r="T8947" s="34" t="s">
        <v>29</v>
      </c>
      <c r="U8947" s="12">
        <f>((alpha*(beta^speed))*(speed^ceta))</f>
        <v>7.4550850465449972E-3</v>
      </c>
      <c r="V8947" s="8">
        <f t="shared" si="312"/>
        <v>86</v>
      </c>
    </row>
    <row r="8948" spans="1:28">
      <c r="A8948" s="34" t="s">
        <v>19</v>
      </c>
      <c r="B8948" s="34" t="s">
        <v>74</v>
      </c>
      <c r="C8948" s="5" t="s">
        <v>177</v>
      </c>
      <c r="D8948" s="35" t="s">
        <v>88</v>
      </c>
      <c r="E8948" s="36" t="s">
        <v>16</v>
      </c>
      <c r="F8948" s="37">
        <v>50</v>
      </c>
      <c r="G8948" s="38">
        <v>-0.06</v>
      </c>
      <c r="H8948" s="34">
        <v>0.97530759046723925</v>
      </c>
      <c r="I8948" s="35">
        <v>-0.20055910257131856</v>
      </c>
      <c r="J8948" s="35">
        <v>4.8170703239965906</v>
      </c>
      <c r="K8948" s="35">
        <v>6.2048670932542898</v>
      </c>
      <c r="L8948" s="35">
        <v>2.3187960911451273</v>
      </c>
      <c r="M8948" s="35">
        <v>-1.1790838213620598E-2</v>
      </c>
      <c r="N8948" s="35">
        <v>0</v>
      </c>
      <c r="O8948" s="35">
        <v>0</v>
      </c>
      <c r="P8948" s="36">
        <v>12</v>
      </c>
      <c r="Q8948" s="37">
        <v>86</v>
      </c>
      <c r="R8948" s="36">
        <v>10</v>
      </c>
      <c r="S8948" s="39">
        <f t="shared" si="311"/>
        <v>86</v>
      </c>
      <c r="T8948" s="34" t="s">
        <v>44</v>
      </c>
      <c r="U8948" s="12">
        <f>(alpha+(beta/(1+EXP((((-1)*ceta)+(delta*LN(speed)))+(epsilon*speed)))))</f>
        <v>5.144368291899043E-3</v>
      </c>
      <c r="V8948" s="8">
        <f t="shared" si="312"/>
        <v>86</v>
      </c>
    </row>
    <row r="8949" spans="1:28">
      <c r="A8949" s="34" t="s">
        <v>19</v>
      </c>
      <c r="B8949" s="34" t="s">
        <v>74</v>
      </c>
      <c r="C8949" s="5" t="s">
        <v>177</v>
      </c>
      <c r="D8949" s="35" t="s">
        <v>88</v>
      </c>
      <c r="E8949" s="36" t="s">
        <v>14</v>
      </c>
      <c r="F8949" s="37">
        <v>50</v>
      </c>
      <c r="G8949" s="38">
        <v>-0.06</v>
      </c>
      <c r="H8949" s="34">
        <v>0.99067944446259615</v>
      </c>
      <c r="I8949" s="35">
        <v>2.8524455183369404</v>
      </c>
      <c r="J8949" s="35">
        <v>-10.033213929361397</v>
      </c>
      <c r="K8949" s="35">
        <v>-1.8486616424922138</v>
      </c>
      <c r="L8949" s="35">
        <v>0</v>
      </c>
      <c r="M8949" s="35">
        <v>0</v>
      </c>
      <c r="N8949" s="35">
        <v>0</v>
      </c>
      <c r="O8949" s="35">
        <v>0</v>
      </c>
      <c r="P8949" s="36">
        <v>12</v>
      </c>
      <c r="Q8949" s="37">
        <v>86</v>
      </c>
      <c r="R8949" s="36">
        <v>13</v>
      </c>
      <c r="S8949" s="39">
        <f t="shared" si="311"/>
        <v>86</v>
      </c>
      <c r="T8949" s="34" t="s">
        <v>50</v>
      </c>
      <c r="U8949" s="12">
        <f>EXP((alpha+(beta/speed))+(ceta*LN(speed)))</f>
        <v>4.0916754438553148E-3</v>
      </c>
      <c r="V8949" s="8">
        <f t="shared" si="312"/>
        <v>86</v>
      </c>
      <c r="AB8949" s="41"/>
    </row>
    <row r="8950" spans="1:28">
      <c r="A8950" s="34" t="s">
        <v>19</v>
      </c>
      <c r="B8950" s="34" t="s">
        <v>74</v>
      </c>
      <c r="C8950" s="5" t="s">
        <v>177</v>
      </c>
      <c r="D8950" s="35" t="s">
        <v>88</v>
      </c>
      <c r="E8950" s="36" t="s">
        <v>18</v>
      </c>
      <c r="F8950" s="37">
        <v>50</v>
      </c>
      <c r="G8950" s="38">
        <v>-0.06</v>
      </c>
      <c r="H8950" s="34">
        <v>0.98894737618382178</v>
      </c>
      <c r="I8950" s="35">
        <v>0.24336741511960652</v>
      </c>
      <c r="J8950" s="35">
        <v>0.9875278365437471</v>
      </c>
      <c r="K8950" s="35">
        <v>-0.69098065153427934</v>
      </c>
      <c r="L8950" s="35">
        <v>0</v>
      </c>
      <c r="M8950" s="35">
        <v>0</v>
      </c>
      <c r="N8950" s="35">
        <v>0</v>
      </c>
      <c r="O8950" s="35">
        <v>0</v>
      </c>
      <c r="P8950" s="36">
        <v>12</v>
      </c>
      <c r="Q8950" s="37">
        <v>86</v>
      </c>
      <c r="R8950" s="36">
        <v>0</v>
      </c>
      <c r="S8950" s="39">
        <f t="shared" si="311"/>
        <v>86</v>
      </c>
      <c r="T8950" s="34" t="s">
        <v>29</v>
      </c>
      <c r="U8950" s="12">
        <f>((alpha*(beta^speed))*(speed^ceta))</f>
        <v>3.808949551110611E-3</v>
      </c>
      <c r="V8950" s="8">
        <f t="shared" si="312"/>
        <v>86</v>
      </c>
      <c r="AB8950" s="41"/>
    </row>
    <row r="8951" spans="1:28">
      <c r="A8951" s="34" t="s">
        <v>19</v>
      </c>
      <c r="B8951" s="34" t="s">
        <v>74</v>
      </c>
      <c r="C8951" s="5" t="s">
        <v>177</v>
      </c>
      <c r="D8951" s="35" t="s">
        <v>88</v>
      </c>
      <c r="E8951" s="36" t="s">
        <v>17</v>
      </c>
      <c r="F8951" s="37">
        <v>50</v>
      </c>
      <c r="G8951" s="38">
        <v>-0.06</v>
      </c>
      <c r="H8951" s="34">
        <v>0.9630463512313745</v>
      </c>
      <c r="I8951" s="35">
        <v>-9.9957043184571042</v>
      </c>
      <c r="J8951" s="35">
        <v>203.07399338801457</v>
      </c>
      <c r="K8951" s="35">
        <v>6.3951170482102757</v>
      </c>
      <c r="L8951" s="35">
        <v>2.3183068627359091</v>
      </c>
      <c r="M8951" s="35">
        <v>-1.1993079970600042E-2</v>
      </c>
      <c r="N8951" s="35">
        <v>0</v>
      </c>
      <c r="O8951" s="35">
        <v>0</v>
      </c>
      <c r="P8951" s="36">
        <v>12</v>
      </c>
      <c r="Q8951" s="37">
        <v>86</v>
      </c>
      <c r="R8951" s="36">
        <v>10</v>
      </c>
      <c r="S8951" s="39">
        <f t="shared" si="311"/>
        <v>86</v>
      </c>
      <c r="T8951" s="34" t="s">
        <v>44</v>
      </c>
      <c r="U8951" s="12">
        <f>(alpha+(beta/(1+EXP((((-1)*ceta)+(delta*LN(speed)))+(epsilon*speed)))))</f>
        <v>0.59510735512021107</v>
      </c>
      <c r="V8951" s="8">
        <f t="shared" si="312"/>
        <v>86</v>
      </c>
    </row>
    <row r="8952" spans="1:28">
      <c r="A8952" s="34" t="s">
        <v>19</v>
      </c>
      <c r="B8952" s="34" t="s">
        <v>74</v>
      </c>
      <c r="C8952" s="5" t="s">
        <v>177</v>
      </c>
      <c r="D8952" s="35" t="s">
        <v>88</v>
      </c>
      <c r="E8952" s="36" t="s">
        <v>15</v>
      </c>
      <c r="F8952" s="37">
        <v>100</v>
      </c>
      <c r="G8952" s="38">
        <v>-0.06</v>
      </c>
      <c r="H8952" s="34">
        <v>0.98841920703008868</v>
      </c>
      <c r="I8952" s="35">
        <v>-5.3073706614772134E-2</v>
      </c>
      <c r="J8952" s="35">
        <v>1.6816715776343254</v>
      </c>
      <c r="K8952" s="35">
        <v>6.9321671097149258</v>
      </c>
      <c r="L8952" s="35">
        <v>2.6467373484629406</v>
      </c>
      <c r="M8952" s="35">
        <v>-1.6729964209155165E-2</v>
      </c>
      <c r="N8952" s="35">
        <v>0</v>
      </c>
      <c r="O8952" s="35">
        <v>0</v>
      </c>
      <c r="P8952" s="36">
        <v>12</v>
      </c>
      <c r="Q8952" s="37">
        <v>86</v>
      </c>
      <c r="R8952" s="36">
        <v>10</v>
      </c>
      <c r="S8952" s="39">
        <f t="shared" si="311"/>
        <v>86</v>
      </c>
      <c r="T8952" s="34" t="s">
        <v>44</v>
      </c>
      <c r="U8952" s="12">
        <f>(alpha+(beta/(1+EXP((((-1)*ceta)+(delta*LN(speed)))+(epsilon*speed)))))</f>
        <v>2.7049556137524744E-4</v>
      </c>
      <c r="V8952" s="8">
        <f t="shared" si="312"/>
        <v>86</v>
      </c>
    </row>
    <row r="8953" spans="1:28">
      <c r="A8953" s="34" t="s">
        <v>19</v>
      </c>
      <c r="B8953" s="34" t="s">
        <v>74</v>
      </c>
      <c r="C8953" s="5" t="s">
        <v>177</v>
      </c>
      <c r="D8953" s="35" t="s">
        <v>88</v>
      </c>
      <c r="E8953" s="36" t="s">
        <v>16</v>
      </c>
      <c r="F8953" s="37">
        <v>100</v>
      </c>
      <c r="G8953" s="38">
        <v>-0.06</v>
      </c>
      <c r="H8953" s="34">
        <v>0.9658060575773959</v>
      </c>
      <c r="I8953" s="35">
        <v>-0.18691789684743379</v>
      </c>
      <c r="J8953" s="35">
        <v>4.1636701746907994</v>
      </c>
      <c r="K8953" s="35">
        <v>6.9560802540359798</v>
      </c>
      <c r="L8953" s="35">
        <v>2.4867029068536057</v>
      </c>
      <c r="M8953" s="35">
        <v>-1.2964699414073744E-2</v>
      </c>
      <c r="N8953" s="35">
        <v>0</v>
      </c>
      <c r="O8953" s="35">
        <v>0</v>
      </c>
      <c r="P8953" s="36">
        <v>12</v>
      </c>
      <c r="Q8953" s="37">
        <v>86</v>
      </c>
      <c r="R8953" s="36">
        <v>10</v>
      </c>
      <c r="S8953" s="39">
        <f t="shared" si="311"/>
        <v>86</v>
      </c>
      <c r="T8953" s="34" t="s">
        <v>44</v>
      </c>
      <c r="U8953" s="12">
        <f>(alpha+(beta/(1+EXP((((-1)*ceta)+(delta*LN(speed)))+(epsilon*speed)))))</f>
        <v>9.4982277293368389E-3</v>
      </c>
      <c r="V8953" s="8">
        <f t="shared" si="312"/>
        <v>86</v>
      </c>
    </row>
    <row r="8954" spans="1:28">
      <c r="A8954" s="34" t="s">
        <v>19</v>
      </c>
      <c r="B8954" s="34" t="s">
        <v>74</v>
      </c>
      <c r="C8954" s="5" t="s">
        <v>177</v>
      </c>
      <c r="D8954" s="35" t="s">
        <v>88</v>
      </c>
      <c r="E8954" s="36" t="s">
        <v>14</v>
      </c>
      <c r="F8954" s="37">
        <v>100</v>
      </c>
      <c r="G8954" s="38">
        <v>-0.06</v>
      </c>
      <c r="H8954" s="34">
        <v>0.98916191926586716</v>
      </c>
      <c r="I8954" s="35">
        <v>2.8960922417033319</v>
      </c>
      <c r="J8954" s="35">
        <v>-10.930409942457683</v>
      </c>
      <c r="K8954" s="35">
        <v>-1.8583375965578892</v>
      </c>
      <c r="L8954" s="35">
        <v>0</v>
      </c>
      <c r="M8954" s="35">
        <v>0</v>
      </c>
      <c r="N8954" s="35">
        <v>0</v>
      </c>
      <c r="O8954" s="35">
        <v>0</v>
      </c>
      <c r="P8954" s="36">
        <v>12</v>
      </c>
      <c r="Q8954" s="37">
        <v>86</v>
      </c>
      <c r="R8954" s="36">
        <v>13</v>
      </c>
      <c r="S8954" s="39">
        <f t="shared" si="311"/>
        <v>86</v>
      </c>
      <c r="T8954" s="34" t="s">
        <v>50</v>
      </c>
      <c r="U8954" s="12">
        <f>EXP((alpha+(beta/speed))+(ceta*LN(speed)))</f>
        <v>4.0514250438285718E-3</v>
      </c>
      <c r="V8954" s="8">
        <f t="shared" si="312"/>
        <v>86</v>
      </c>
      <c r="AB8954" s="41"/>
    </row>
    <row r="8955" spans="1:28">
      <c r="A8955" s="34" t="s">
        <v>19</v>
      </c>
      <c r="B8955" s="34" t="s">
        <v>74</v>
      </c>
      <c r="C8955" s="5" t="s">
        <v>177</v>
      </c>
      <c r="D8955" s="35" t="s">
        <v>88</v>
      </c>
      <c r="E8955" s="36" t="s">
        <v>18</v>
      </c>
      <c r="F8955" s="37">
        <v>100</v>
      </c>
      <c r="G8955" s="38">
        <v>-0.06</v>
      </c>
      <c r="H8955" s="34">
        <v>0.98550677042031276</v>
      </c>
      <c r="I8955" s="35">
        <v>0.20659607754642906</v>
      </c>
      <c r="J8955" s="35">
        <v>0.98549566035015557</v>
      </c>
      <c r="K8955" s="35">
        <v>-0.61829646790790582</v>
      </c>
      <c r="L8955" s="35">
        <v>0</v>
      </c>
      <c r="M8955" s="35">
        <v>0</v>
      </c>
      <c r="N8955" s="35">
        <v>0</v>
      </c>
      <c r="O8955" s="35">
        <v>0</v>
      </c>
      <c r="P8955" s="36">
        <v>12</v>
      </c>
      <c r="Q8955" s="37">
        <v>86</v>
      </c>
      <c r="R8955" s="36">
        <v>0</v>
      </c>
      <c r="S8955" s="39">
        <f t="shared" si="311"/>
        <v>86</v>
      </c>
      <c r="T8955" s="34" t="s">
        <v>29</v>
      </c>
      <c r="U8955" s="12">
        <f>((alpha*(beta^speed))*(speed^ceta))</f>
        <v>3.7439850415217522E-3</v>
      </c>
      <c r="V8955" s="8">
        <f t="shared" si="312"/>
        <v>86</v>
      </c>
    </row>
    <row r="8956" spans="1:28">
      <c r="A8956" s="34" t="s">
        <v>19</v>
      </c>
      <c r="B8956" s="34" t="s">
        <v>74</v>
      </c>
      <c r="C8956" s="5" t="s">
        <v>177</v>
      </c>
      <c r="D8956" s="35" t="s">
        <v>88</v>
      </c>
      <c r="E8956" s="36" t="s">
        <v>17</v>
      </c>
      <c r="F8956" s="37">
        <v>100</v>
      </c>
      <c r="G8956" s="38">
        <v>-0.06</v>
      </c>
      <c r="H8956" s="34">
        <v>0.94788463814787594</v>
      </c>
      <c r="I8956" s="35">
        <v>14.977982232133915</v>
      </c>
      <c r="J8956" s="35">
        <v>-32.469975755373703</v>
      </c>
      <c r="K8956" s="35">
        <v>-3.0040646485058038</v>
      </c>
      <c r="L8956" s="35">
        <v>0</v>
      </c>
      <c r="M8956" s="35">
        <v>0</v>
      </c>
      <c r="N8956" s="35">
        <v>0</v>
      </c>
      <c r="O8956" s="35">
        <v>0</v>
      </c>
      <c r="P8956" s="36">
        <v>12</v>
      </c>
      <c r="Q8956" s="37">
        <v>86</v>
      </c>
      <c r="R8956" s="36">
        <v>13</v>
      </c>
      <c r="S8956" s="39">
        <f t="shared" si="311"/>
        <v>86</v>
      </c>
      <c r="T8956" s="34" t="s">
        <v>50</v>
      </c>
      <c r="U8956" s="12">
        <f>EXP((alpha+(beta/speed))+(ceta*LN(speed)))</f>
        <v>3.3847401208688996</v>
      </c>
      <c r="V8956" s="8">
        <f t="shared" si="312"/>
        <v>86</v>
      </c>
    </row>
    <row r="8957" spans="1:28">
      <c r="A8957" s="34" t="s">
        <v>19</v>
      </c>
      <c r="B8957" s="34" t="s">
        <v>74</v>
      </c>
      <c r="C8957" s="5" t="s">
        <v>177</v>
      </c>
      <c r="D8957" s="35" t="s">
        <v>88</v>
      </c>
      <c r="E8957" s="36" t="s">
        <v>15</v>
      </c>
      <c r="F8957" s="37">
        <v>0</v>
      </c>
      <c r="G8957" s="38">
        <v>-0.04</v>
      </c>
      <c r="H8957" s="34">
        <v>0.99248670418410345</v>
      </c>
      <c r="I8957" s="35">
        <v>-7.6750665042773544E-2</v>
      </c>
      <c r="J8957" s="35">
        <v>34.097855572727163</v>
      </c>
      <c r="K8957" s="35">
        <v>-0.43414392282054376</v>
      </c>
      <c r="L8957" s="35">
        <v>1.0110596148506923</v>
      </c>
      <c r="M8957" s="35">
        <v>1.1838175805874001E-2</v>
      </c>
      <c r="N8957" s="35">
        <v>0</v>
      </c>
      <c r="O8957" s="35">
        <v>0</v>
      </c>
      <c r="P8957" s="36">
        <v>12</v>
      </c>
      <c r="Q8957" s="37">
        <v>86</v>
      </c>
      <c r="R8957" s="36">
        <v>10</v>
      </c>
      <c r="S8957" s="39">
        <f t="shared" si="311"/>
        <v>86</v>
      </c>
      <c r="T8957" s="34" t="s">
        <v>44</v>
      </c>
      <c r="U8957" s="12">
        <f>(alpha+(beta/(1+EXP((((-1)*ceta)+(delta*LN(speed)))+(epsilon*speed)))))</f>
        <v>1.1357459502744513E-2</v>
      </c>
      <c r="V8957" s="8">
        <f t="shared" si="312"/>
        <v>86</v>
      </c>
    </row>
    <row r="8958" spans="1:28">
      <c r="A8958" s="34" t="s">
        <v>19</v>
      </c>
      <c r="B8958" s="34" t="s">
        <v>74</v>
      </c>
      <c r="C8958" s="5" t="s">
        <v>177</v>
      </c>
      <c r="D8958" s="35" t="s">
        <v>88</v>
      </c>
      <c r="E8958" s="36" t="s">
        <v>16</v>
      </c>
      <c r="F8958" s="37">
        <v>0</v>
      </c>
      <c r="G8958" s="38">
        <v>-0.04</v>
      </c>
      <c r="H8958" s="34">
        <v>0.97970866394456269</v>
      </c>
      <c r="I8958" s="35">
        <v>-0.55805607722685679</v>
      </c>
      <c r="J8958" s="35">
        <v>11.996215315374924</v>
      </c>
      <c r="K8958" s="35">
        <v>2.7635186459241319</v>
      </c>
      <c r="L8958" s="35">
        <v>1.3067642049167629</v>
      </c>
      <c r="M8958" s="35">
        <v>-1.6366017310801178E-3</v>
      </c>
      <c r="N8958" s="35">
        <v>0</v>
      </c>
      <c r="O8958" s="35">
        <v>0</v>
      </c>
      <c r="P8958" s="36">
        <v>12</v>
      </c>
      <c r="Q8958" s="37">
        <v>86</v>
      </c>
      <c r="R8958" s="36">
        <v>10</v>
      </c>
      <c r="S8958" s="39">
        <f t="shared" si="311"/>
        <v>86</v>
      </c>
      <c r="T8958" s="34" t="s">
        <v>44</v>
      </c>
      <c r="U8958" s="12">
        <f>(alpha+(beta/(1+EXP((((-1)*ceta)+(delta*LN(speed)))+(epsilon*speed)))))</f>
        <v>5.7867641566799688E-2</v>
      </c>
      <c r="V8958" s="8">
        <f t="shared" si="312"/>
        <v>86</v>
      </c>
    </row>
    <row r="8959" spans="1:28">
      <c r="A8959" s="34" t="s">
        <v>19</v>
      </c>
      <c r="B8959" s="34" t="s">
        <v>74</v>
      </c>
      <c r="C8959" s="5" t="s">
        <v>177</v>
      </c>
      <c r="D8959" s="35" t="s">
        <v>88</v>
      </c>
      <c r="E8959" s="36" t="s">
        <v>14</v>
      </c>
      <c r="F8959" s="37">
        <v>0</v>
      </c>
      <c r="G8959" s="38">
        <v>-0.04</v>
      </c>
      <c r="H8959" s="34">
        <v>0.9939332865975703</v>
      </c>
      <c r="I8959" s="35">
        <v>1.3072209995927988</v>
      </c>
      <c r="J8959" s="35">
        <v>0.98702637913459845</v>
      </c>
      <c r="K8959" s="35">
        <v>-0.99674315519772672</v>
      </c>
      <c r="L8959" s="35">
        <v>0</v>
      </c>
      <c r="M8959" s="35">
        <v>0</v>
      </c>
      <c r="N8959" s="35">
        <v>0</v>
      </c>
      <c r="O8959" s="35">
        <v>0</v>
      </c>
      <c r="P8959" s="36">
        <v>12</v>
      </c>
      <c r="Q8959" s="37">
        <v>86</v>
      </c>
      <c r="R8959" s="36">
        <v>0</v>
      </c>
      <c r="S8959" s="39">
        <f t="shared" si="311"/>
        <v>86</v>
      </c>
      <c r="T8959" s="34" t="s">
        <v>29</v>
      </c>
      <c r="U8959" s="12">
        <f>((alpha*(beta^speed))*(speed^ceta))</f>
        <v>5.0167708217174929E-3</v>
      </c>
      <c r="V8959" s="8">
        <f t="shared" si="312"/>
        <v>86</v>
      </c>
      <c r="AB8959" s="41"/>
    </row>
    <row r="8960" spans="1:28">
      <c r="A8960" s="34" t="s">
        <v>19</v>
      </c>
      <c r="B8960" s="34" t="s">
        <v>74</v>
      </c>
      <c r="C8960" s="5" t="s">
        <v>177</v>
      </c>
      <c r="D8960" s="35" t="s">
        <v>88</v>
      </c>
      <c r="E8960" s="36" t="s">
        <v>18</v>
      </c>
      <c r="F8960" s="37">
        <v>0</v>
      </c>
      <c r="G8960" s="38">
        <v>-0.04</v>
      </c>
      <c r="H8960" s="34">
        <v>0.98918621773396609</v>
      </c>
      <c r="I8960" s="35">
        <v>0.28491815299577983</v>
      </c>
      <c r="J8960" s="35">
        <v>0.98632330645167798</v>
      </c>
      <c r="K8960" s="35">
        <v>-0.67561008135350842</v>
      </c>
      <c r="L8960" s="35">
        <v>0</v>
      </c>
      <c r="M8960" s="35">
        <v>0</v>
      </c>
      <c r="N8960" s="35">
        <v>0</v>
      </c>
      <c r="O8960" s="35">
        <v>0</v>
      </c>
      <c r="P8960" s="36">
        <v>12</v>
      </c>
      <c r="Q8960" s="37">
        <v>86</v>
      </c>
      <c r="R8960" s="36">
        <v>0</v>
      </c>
      <c r="S8960" s="39">
        <f t="shared" si="311"/>
        <v>86</v>
      </c>
      <c r="T8960" s="34" t="s">
        <v>29</v>
      </c>
      <c r="U8960" s="12">
        <f>((alpha*(beta^speed))*(speed^ceta))</f>
        <v>4.2994497154726259E-3</v>
      </c>
      <c r="V8960" s="8">
        <f t="shared" si="312"/>
        <v>86</v>
      </c>
      <c r="AB8960" s="41"/>
    </row>
    <row r="8961" spans="1:28">
      <c r="A8961" s="34" t="s">
        <v>19</v>
      </c>
      <c r="B8961" s="34" t="s">
        <v>74</v>
      </c>
      <c r="C8961" s="5" t="s">
        <v>177</v>
      </c>
      <c r="D8961" s="35" t="s">
        <v>88</v>
      </c>
      <c r="E8961" s="36" t="s">
        <v>17</v>
      </c>
      <c r="F8961" s="37">
        <v>0</v>
      </c>
      <c r="G8961" s="38">
        <v>-0.04</v>
      </c>
      <c r="H8961" s="34">
        <v>0.97308174103836309</v>
      </c>
      <c r="I8961" s="35">
        <v>829.03428295370986</v>
      </c>
      <c r="J8961" s="35">
        <v>0.96479863550973366</v>
      </c>
      <c r="K8961" s="35">
        <v>-0.41102022774916069</v>
      </c>
      <c r="L8961" s="35">
        <v>0</v>
      </c>
      <c r="M8961" s="35">
        <v>0</v>
      </c>
      <c r="N8961" s="35">
        <v>0</v>
      </c>
      <c r="O8961" s="35">
        <v>0</v>
      </c>
      <c r="P8961" s="36">
        <v>12</v>
      </c>
      <c r="Q8961" s="37">
        <v>86</v>
      </c>
      <c r="R8961" s="36">
        <v>0</v>
      </c>
      <c r="S8961" s="39">
        <f t="shared" si="311"/>
        <v>86</v>
      </c>
      <c r="T8961" s="34" t="s">
        <v>29</v>
      </c>
      <c r="U8961" s="12">
        <f>((alpha*(beta^speed))*(speed^ceta))</f>
        <v>6.0954956620645246</v>
      </c>
      <c r="V8961" s="8">
        <f t="shared" si="312"/>
        <v>86</v>
      </c>
    </row>
    <row r="8962" spans="1:28">
      <c r="A8962" s="34" t="s">
        <v>19</v>
      </c>
      <c r="B8962" s="34" t="s">
        <v>74</v>
      </c>
      <c r="C8962" s="5" t="s">
        <v>177</v>
      </c>
      <c r="D8962" s="35" t="s">
        <v>88</v>
      </c>
      <c r="E8962" s="36" t="s">
        <v>15</v>
      </c>
      <c r="F8962" s="37">
        <v>50</v>
      </c>
      <c r="G8962" s="38">
        <v>-0.04</v>
      </c>
      <c r="H8962" s="34">
        <v>0.99025337273288483</v>
      </c>
      <c r="I8962" s="35">
        <v>-8.7746722929273532E-2</v>
      </c>
      <c r="J8962" s="35">
        <v>20.139309773064454</v>
      </c>
      <c r="K8962" s="35">
        <v>2.6306530435384324E-2</v>
      </c>
      <c r="L8962" s="35">
        <v>0.99469841248249069</v>
      </c>
      <c r="M8962" s="35">
        <v>1.1956355080658817E-2</v>
      </c>
      <c r="N8962" s="35">
        <v>0</v>
      </c>
      <c r="O8962" s="35">
        <v>0</v>
      </c>
      <c r="P8962" s="36">
        <v>12</v>
      </c>
      <c r="Q8962" s="37">
        <v>85</v>
      </c>
      <c r="R8962" s="36">
        <v>10</v>
      </c>
      <c r="S8962" s="39">
        <f t="shared" ref="S8962:S9025" si="313">V8962</f>
        <v>85</v>
      </c>
      <c r="T8962" s="34" t="s">
        <v>44</v>
      </c>
      <c r="U8962" s="12">
        <f>(alpha+(beta/(1+EXP((((-1)*ceta)+(delta*LN(speed)))+(epsilon*speed)))))</f>
        <v>1.9901118762887526E-3</v>
      </c>
      <c r="V8962" s="8">
        <f t="shared" ref="V8962:V9025" si="314">IF($V$1&lt;P8962,P8962,IF($V$1&gt;Q8962,Q8962,$V$1))</f>
        <v>85</v>
      </c>
    </row>
    <row r="8963" spans="1:28">
      <c r="A8963" s="34" t="s">
        <v>19</v>
      </c>
      <c r="B8963" s="34" t="s">
        <v>74</v>
      </c>
      <c r="C8963" s="5" t="s">
        <v>177</v>
      </c>
      <c r="D8963" s="35" t="s">
        <v>88</v>
      </c>
      <c r="E8963" s="36" t="s">
        <v>16</v>
      </c>
      <c r="F8963" s="37">
        <v>50</v>
      </c>
      <c r="G8963" s="38">
        <v>-0.04</v>
      </c>
      <c r="H8963" s="34">
        <v>0.96781930687493256</v>
      </c>
      <c r="I8963" s="35">
        <v>-0.69804928966453361</v>
      </c>
      <c r="J8963" s="35">
        <v>9.410055581100444</v>
      </c>
      <c r="K8963" s="35">
        <v>3.3748189618273736</v>
      </c>
      <c r="L8963" s="35">
        <v>1.3510323324857054</v>
      </c>
      <c r="M8963" s="35">
        <v>-1.8870579165799815E-3</v>
      </c>
      <c r="N8963" s="35">
        <v>0</v>
      </c>
      <c r="O8963" s="35">
        <v>0</v>
      </c>
      <c r="P8963" s="36">
        <v>12</v>
      </c>
      <c r="Q8963" s="37">
        <v>86</v>
      </c>
      <c r="R8963" s="36">
        <v>10</v>
      </c>
      <c r="S8963" s="39">
        <f t="shared" si="313"/>
        <v>86</v>
      </c>
      <c r="T8963" s="34" t="s">
        <v>44</v>
      </c>
      <c r="U8963" s="12">
        <f>(alpha+(beta/(1+EXP((((-1)*ceta)+(delta*LN(speed)))+(epsilon*speed)))))</f>
        <v>2.8508766835565136E-2</v>
      </c>
      <c r="V8963" s="8">
        <f t="shared" si="314"/>
        <v>86</v>
      </c>
    </row>
    <row r="8964" spans="1:28">
      <c r="A8964" s="34" t="s">
        <v>19</v>
      </c>
      <c r="B8964" s="34" t="s">
        <v>74</v>
      </c>
      <c r="C8964" s="5" t="s">
        <v>177</v>
      </c>
      <c r="D8964" s="35" t="s">
        <v>88</v>
      </c>
      <c r="E8964" s="36" t="s">
        <v>14</v>
      </c>
      <c r="F8964" s="37">
        <v>50</v>
      </c>
      <c r="G8964" s="38">
        <v>-0.04</v>
      </c>
      <c r="H8964" s="34">
        <v>0.99166625560881327</v>
      </c>
      <c r="I8964" s="35">
        <v>0.97559797156732175</v>
      </c>
      <c r="J8964" s="35">
        <v>0.98403472998988617</v>
      </c>
      <c r="K8964" s="35">
        <v>-0.88806998461401621</v>
      </c>
      <c r="L8964" s="35">
        <v>0</v>
      </c>
      <c r="M8964" s="35">
        <v>0</v>
      </c>
      <c r="N8964" s="35">
        <v>0</v>
      </c>
      <c r="O8964" s="35">
        <v>0</v>
      </c>
      <c r="P8964" s="36">
        <v>12</v>
      </c>
      <c r="Q8964" s="37">
        <v>86</v>
      </c>
      <c r="R8964" s="36">
        <v>0</v>
      </c>
      <c r="S8964" s="39">
        <f t="shared" si="313"/>
        <v>86</v>
      </c>
      <c r="T8964" s="34" t="s">
        <v>29</v>
      </c>
      <c r="U8964" s="12">
        <f>((alpha*(beta^speed))*(speed^ceta))</f>
        <v>4.6794795544705904E-3</v>
      </c>
      <c r="V8964" s="8">
        <f t="shared" si="314"/>
        <v>86</v>
      </c>
      <c r="AB8964" s="41"/>
    </row>
    <row r="8965" spans="1:28">
      <c r="A8965" s="34" t="s">
        <v>19</v>
      </c>
      <c r="B8965" s="34" t="s">
        <v>74</v>
      </c>
      <c r="C8965" s="5" t="s">
        <v>177</v>
      </c>
      <c r="D8965" s="35" t="s">
        <v>88</v>
      </c>
      <c r="E8965" s="36" t="s">
        <v>18</v>
      </c>
      <c r="F8965" s="37">
        <v>50</v>
      </c>
      <c r="G8965" s="38">
        <v>-0.04</v>
      </c>
      <c r="H8965" s="34">
        <v>0.98337977309662683</v>
      </c>
      <c r="I8965" s="35">
        <v>0.22306657948404712</v>
      </c>
      <c r="J8965" s="35">
        <v>0.98218715235665088</v>
      </c>
      <c r="K8965" s="35">
        <v>-0.54465901873696643</v>
      </c>
      <c r="L8965" s="35">
        <v>0</v>
      </c>
      <c r="M8965" s="35">
        <v>0</v>
      </c>
      <c r="N8965" s="35">
        <v>0</v>
      </c>
      <c r="O8965" s="35">
        <v>0</v>
      </c>
      <c r="P8965" s="36">
        <v>12</v>
      </c>
      <c r="Q8965" s="37">
        <v>86</v>
      </c>
      <c r="R8965" s="36">
        <v>0</v>
      </c>
      <c r="S8965" s="39">
        <f t="shared" si="313"/>
        <v>86</v>
      </c>
      <c r="T8965" s="34" t="s">
        <v>29</v>
      </c>
      <c r="U8965" s="12">
        <f>((alpha*(beta^speed))*(speed^ceta))</f>
        <v>4.2024048779809014E-3</v>
      </c>
      <c r="V8965" s="8">
        <f t="shared" si="314"/>
        <v>86</v>
      </c>
      <c r="AB8965" s="41"/>
    </row>
    <row r="8966" spans="1:28">
      <c r="A8966" s="34" t="s">
        <v>19</v>
      </c>
      <c r="B8966" s="34" t="s">
        <v>74</v>
      </c>
      <c r="C8966" s="5" t="s">
        <v>177</v>
      </c>
      <c r="D8966" s="35" t="s">
        <v>88</v>
      </c>
      <c r="E8966" s="36" t="s">
        <v>17</v>
      </c>
      <c r="F8966" s="37">
        <v>50</v>
      </c>
      <c r="G8966" s="38">
        <v>-0.04</v>
      </c>
      <c r="H8966" s="34">
        <v>0.9577906862019443</v>
      </c>
      <c r="I8966" s="35">
        <v>489.93171392804345</v>
      </c>
      <c r="J8966" s="35">
        <v>0.95769035403690572</v>
      </c>
      <c r="K8966" s="35">
        <v>-0.15868900644892689</v>
      </c>
      <c r="L8966" s="35">
        <v>0</v>
      </c>
      <c r="M8966" s="35">
        <v>0</v>
      </c>
      <c r="N8966" s="35">
        <v>0</v>
      </c>
      <c r="O8966" s="35">
        <v>0</v>
      </c>
      <c r="P8966" s="36">
        <v>12</v>
      </c>
      <c r="Q8966" s="37">
        <v>86</v>
      </c>
      <c r="R8966" s="36">
        <v>0</v>
      </c>
      <c r="S8966" s="39">
        <f t="shared" si="313"/>
        <v>86</v>
      </c>
      <c r="T8966" s="34" t="s">
        <v>29</v>
      </c>
      <c r="U8966" s="12">
        <f>((alpha*(beta^speed))*(speed^ceta))</f>
        <v>5.8682910994865942</v>
      </c>
      <c r="V8966" s="8">
        <f t="shared" si="314"/>
        <v>86</v>
      </c>
    </row>
    <row r="8967" spans="1:28">
      <c r="A8967" s="34" t="s">
        <v>19</v>
      </c>
      <c r="B8967" s="34" t="s">
        <v>74</v>
      </c>
      <c r="C8967" s="5" t="s">
        <v>177</v>
      </c>
      <c r="D8967" s="35" t="s">
        <v>88</v>
      </c>
      <c r="E8967" s="36" t="s">
        <v>15</v>
      </c>
      <c r="F8967" s="37">
        <v>100</v>
      </c>
      <c r="G8967" s="38">
        <v>-0.04</v>
      </c>
      <c r="H8967" s="34">
        <v>0.98847196620956068</v>
      </c>
      <c r="I8967" s="35">
        <v>6.3120022749079405</v>
      </c>
      <c r="J8967" s="35">
        <v>0.95675981498806895</v>
      </c>
      <c r="K8967" s="35">
        <v>-0.42763482237842371</v>
      </c>
      <c r="L8967" s="35">
        <v>0</v>
      </c>
      <c r="M8967" s="35">
        <v>0</v>
      </c>
      <c r="N8967" s="35">
        <v>0</v>
      </c>
      <c r="O8967" s="35">
        <v>0</v>
      </c>
      <c r="P8967" s="36">
        <v>12</v>
      </c>
      <c r="Q8967" s="37">
        <v>86</v>
      </c>
      <c r="R8967" s="36">
        <v>0</v>
      </c>
      <c r="S8967" s="39">
        <f t="shared" si="313"/>
        <v>86</v>
      </c>
      <c r="T8967" s="34" t="s">
        <v>29</v>
      </c>
      <c r="U8967" s="12">
        <f>((alpha*(beta^speed))*(speed^ceta))</f>
        <v>2.0987460650910401E-2</v>
      </c>
      <c r="V8967" s="8">
        <f t="shared" si="314"/>
        <v>86</v>
      </c>
    </row>
    <row r="8968" spans="1:28">
      <c r="A8968" s="34" t="s">
        <v>19</v>
      </c>
      <c r="B8968" s="34" t="s">
        <v>74</v>
      </c>
      <c r="C8968" s="5" t="s">
        <v>177</v>
      </c>
      <c r="D8968" s="35" t="s">
        <v>88</v>
      </c>
      <c r="E8968" s="36" t="s">
        <v>16</v>
      </c>
      <c r="F8968" s="37">
        <v>100</v>
      </c>
      <c r="G8968" s="38">
        <v>-0.04</v>
      </c>
      <c r="H8968" s="34">
        <v>0.95726625625253092</v>
      </c>
      <c r="I8968" s="35">
        <v>-0.69663705378817598</v>
      </c>
      <c r="J8968" s="35">
        <v>7.5344062740148336</v>
      </c>
      <c r="K8968" s="35">
        <v>4.5991688720861958</v>
      </c>
      <c r="L8968" s="35">
        <v>1.609238943224556</v>
      </c>
      <c r="M8968" s="35">
        <v>-3.9456433494872312E-3</v>
      </c>
      <c r="N8968" s="35">
        <v>0</v>
      </c>
      <c r="O8968" s="35">
        <v>0</v>
      </c>
      <c r="P8968" s="36">
        <v>12</v>
      </c>
      <c r="Q8968" s="37">
        <v>86</v>
      </c>
      <c r="R8968" s="36">
        <v>10</v>
      </c>
      <c r="S8968" s="39">
        <f t="shared" si="313"/>
        <v>86</v>
      </c>
      <c r="T8968" s="34" t="s">
        <v>44</v>
      </c>
      <c r="U8968" s="12">
        <f>(alpha+(beta/(1+EXP((((-1)*ceta)+(delta*LN(speed)))+(epsilon*speed)))))</f>
        <v>3.5122580468028075E-2</v>
      </c>
      <c r="V8968" s="8">
        <f t="shared" si="314"/>
        <v>86</v>
      </c>
    </row>
    <row r="8969" spans="1:28">
      <c r="A8969" s="34" t="s">
        <v>19</v>
      </c>
      <c r="B8969" s="34" t="s">
        <v>74</v>
      </c>
      <c r="C8969" s="5" t="s">
        <v>177</v>
      </c>
      <c r="D8969" s="35" t="s">
        <v>88</v>
      </c>
      <c r="E8969" s="36" t="s">
        <v>14</v>
      </c>
      <c r="F8969" s="37">
        <v>100</v>
      </c>
      <c r="G8969" s="38">
        <v>-0.04</v>
      </c>
      <c r="H8969" s="34">
        <v>0.98876265134545371</v>
      </c>
      <c r="I8969" s="35">
        <v>1.7900777354529185</v>
      </c>
      <c r="J8969" s="35">
        <v>0.10102618904151327</v>
      </c>
      <c r="K8969" s="35">
        <v>0.44693817698193994</v>
      </c>
      <c r="L8969" s="35">
        <v>0</v>
      </c>
      <c r="M8969" s="35">
        <v>0</v>
      </c>
      <c r="N8969" s="35">
        <v>0</v>
      </c>
      <c r="O8969" s="35">
        <v>0</v>
      </c>
      <c r="P8969" s="36">
        <v>12</v>
      </c>
      <c r="Q8969" s="37">
        <v>86</v>
      </c>
      <c r="R8969" s="36">
        <v>2</v>
      </c>
      <c r="S8969" s="39">
        <f t="shared" si="313"/>
        <v>86</v>
      </c>
      <c r="T8969" s="34" t="s">
        <v>31</v>
      </c>
      <c r="U8969" s="12">
        <f>((alpha+(beta*speed))^((-1)/ceta))</f>
        <v>5.2137675975688878E-3</v>
      </c>
      <c r="V8969" s="8">
        <f t="shared" si="314"/>
        <v>86</v>
      </c>
    </row>
    <row r="8970" spans="1:28">
      <c r="A8970" s="34" t="s">
        <v>19</v>
      </c>
      <c r="B8970" s="34" t="s">
        <v>74</v>
      </c>
      <c r="C8970" s="5" t="s">
        <v>177</v>
      </c>
      <c r="D8970" s="35" t="s">
        <v>88</v>
      </c>
      <c r="E8970" s="36" t="s">
        <v>18</v>
      </c>
      <c r="F8970" s="37">
        <v>100</v>
      </c>
      <c r="G8970" s="38">
        <v>-0.04</v>
      </c>
      <c r="H8970" s="34">
        <v>0.97966331080206703</v>
      </c>
      <c r="I8970" s="35">
        <v>0.19159426146061281</v>
      </c>
      <c r="J8970" s="35">
        <v>0.9791800761104924</v>
      </c>
      <c r="K8970" s="35">
        <v>-0.45414486376571739</v>
      </c>
      <c r="L8970" s="35">
        <v>0</v>
      </c>
      <c r="M8970" s="35">
        <v>0</v>
      </c>
      <c r="N8970" s="35">
        <v>0</v>
      </c>
      <c r="O8970" s="35">
        <v>0</v>
      </c>
      <c r="P8970" s="36">
        <v>12</v>
      </c>
      <c r="Q8970" s="37">
        <v>86</v>
      </c>
      <c r="R8970" s="36">
        <v>0</v>
      </c>
      <c r="S8970" s="39">
        <f t="shared" si="313"/>
        <v>86</v>
      </c>
      <c r="T8970" s="34" t="s">
        <v>29</v>
      </c>
      <c r="U8970" s="12">
        <f>((alpha*(beta^speed))*(speed^ceta))</f>
        <v>4.1497393206273081E-3</v>
      </c>
      <c r="V8970" s="8">
        <f t="shared" si="314"/>
        <v>86</v>
      </c>
      <c r="AB8970" s="41"/>
    </row>
    <row r="8971" spans="1:28">
      <c r="A8971" s="34" t="s">
        <v>19</v>
      </c>
      <c r="B8971" s="34" t="s">
        <v>74</v>
      </c>
      <c r="C8971" s="5" t="s">
        <v>177</v>
      </c>
      <c r="D8971" s="35" t="s">
        <v>88</v>
      </c>
      <c r="E8971" s="36" t="s">
        <v>17</v>
      </c>
      <c r="F8971" s="37">
        <v>100</v>
      </c>
      <c r="G8971" s="38">
        <v>-0.04</v>
      </c>
      <c r="H8971" s="34">
        <v>0.94255603990394121</v>
      </c>
      <c r="I8971" s="35">
        <v>-1.0011261606082938E-3</v>
      </c>
      <c r="J8971" s="35">
        <v>0.19263394685863652</v>
      </c>
      <c r="K8971" s="35">
        <v>-13.164244773362546</v>
      </c>
      <c r="L8971" s="35">
        <v>336.53988233627115</v>
      </c>
      <c r="M8971" s="35">
        <v>0</v>
      </c>
      <c r="N8971" s="35">
        <v>0</v>
      </c>
      <c r="O8971" s="35">
        <v>0</v>
      </c>
      <c r="P8971" s="36">
        <v>12</v>
      </c>
      <c r="Q8971" s="37">
        <v>82</v>
      </c>
      <c r="R8971" s="36">
        <v>14</v>
      </c>
      <c r="S8971" s="39">
        <f t="shared" si="313"/>
        <v>82</v>
      </c>
      <c r="T8971" s="34" t="s">
        <v>51</v>
      </c>
      <c r="U8971" s="12">
        <f>(((alpha*(speed^3))+(beta*(speed^2))+(ceta*speed))+delta)</f>
        <v>0.35354067574075998</v>
      </c>
      <c r="V8971" s="8">
        <f t="shared" si="314"/>
        <v>82</v>
      </c>
    </row>
    <row r="8972" spans="1:28">
      <c r="A8972" s="34" t="s">
        <v>19</v>
      </c>
      <c r="B8972" s="34" t="s">
        <v>74</v>
      </c>
      <c r="C8972" s="5" t="s">
        <v>177</v>
      </c>
      <c r="D8972" s="35" t="s">
        <v>88</v>
      </c>
      <c r="E8972" s="36" t="s">
        <v>15</v>
      </c>
      <c r="F8972" s="37">
        <v>0</v>
      </c>
      <c r="G8972" s="38">
        <v>-0.02</v>
      </c>
      <c r="H8972" s="34">
        <v>0.99486444776310279</v>
      </c>
      <c r="I8972" s="35">
        <v>0.17293072219489086</v>
      </c>
      <c r="J8972" s="35">
        <v>20.026285731098195</v>
      </c>
      <c r="K8972" s="35">
        <v>0.21882522154944237</v>
      </c>
      <c r="L8972" s="35">
        <v>0.96252348931748544</v>
      </c>
      <c r="M8972" s="35">
        <v>2.3188109232068602E-2</v>
      </c>
      <c r="N8972" s="35">
        <v>0</v>
      </c>
      <c r="O8972" s="35">
        <v>0</v>
      </c>
      <c r="P8972" s="36">
        <v>12</v>
      </c>
      <c r="Q8972" s="37">
        <v>86</v>
      </c>
      <c r="R8972" s="36">
        <v>10</v>
      </c>
      <c r="S8972" s="39">
        <f t="shared" si="313"/>
        <v>86</v>
      </c>
      <c r="T8972" s="34" t="s">
        <v>44</v>
      </c>
      <c r="U8972" s="12">
        <f>(alpha+(beta/(1+EXP((((-1)*ceta)+(delta*LN(speed)))+(epsilon*speed)))))</f>
        <v>0.21944269012612488</v>
      </c>
      <c r="V8972" s="8">
        <f t="shared" si="314"/>
        <v>86</v>
      </c>
    </row>
    <row r="8973" spans="1:28">
      <c r="A8973" s="34" t="s">
        <v>19</v>
      </c>
      <c r="B8973" s="34" t="s">
        <v>74</v>
      </c>
      <c r="C8973" s="5" t="s">
        <v>177</v>
      </c>
      <c r="D8973" s="35" t="s">
        <v>88</v>
      </c>
      <c r="E8973" s="36" t="s">
        <v>16</v>
      </c>
      <c r="F8973" s="37">
        <v>0</v>
      </c>
      <c r="G8973" s="38">
        <v>-0.02</v>
      </c>
      <c r="H8973" s="34">
        <v>0.98103009546504416</v>
      </c>
      <c r="I8973" s="35">
        <v>7.1175794055236261E-2</v>
      </c>
      <c r="J8973" s="35">
        <v>5.1219244764840908E-3</v>
      </c>
      <c r="K8973" s="35">
        <v>1.2259634178394714</v>
      </c>
      <c r="L8973" s="35">
        <v>0</v>
      </c>
      <c r="M8973" s="35">
        <v>0</v>
      </c>
      <c r="N8973" s="35">
        <v>0</v>
      </c>
      <c r="O8973" s="35">
        <v>0</v>
      </c>
      <c r="P8973" s="36">
        <v>12</v>
      </c>
      <c r="Q8973" s="37">
        <v>86</v>
      </c>
      <c r="R8973" s="36">
        <v>6</v>
      </c>
      <c r="S8973" s="39">
        <f t="shared" si="313"/>
        <v>86</v>
      </c>
      <c r="T8973" s="34" t="s">
        <v>37</v>
      </c>
      <c r="U8973" s="12">
        <f>(1/(alpha+(beta*(speed^ceta))))</f>
        <v>0.78347107934630877</v>
      </c>
      <c r="V8973" s="8">
        <f t="shared" si="314"/>
        <v>86</v>
      </c>
    </row>
    <row r="8974" spans="1:28">
      <c r="A8974" s="34" t="s">
        <v>19</v>
      </c>
      <c r="B8974" s="34" t="s">
        <v>74</v>
      </c>
      <c r="C8974" s="5" t="s">
        <v>177</v>
      </c>
      <c r="D8974" s="35" t="s">
        <v>88</v>
      </c>
      <c r="E8974" s="36" t="s">
        <v>14</v>
      </c>
      <c r="F8974" s="37">
        <v>0</v>
      </c>
      <c r="G8974" s="38">
        <v>-0.02</v>
      </c>
      <c r="H8974" s="34">
        <v>0.9937322067075427</v>
      </c>
      <c r="I8974" s="35">
        <v>1.8217577719777525</v>
      </c>
      <c r="J8974" s="35">
        <v>1.0008257268215131</v>
      </c>
      <c r="K8974" s="35">
        <v>-1.1347510745478275</v>
      </c>
      <c r="L8974" s="35">
        <v>0</v>
      </c>
      <c r="M8974" s="35">
        <v>0</v>
      </c>
      <c r="N8974" s="35">
        <v>0</v>
      </c>
      <c r="O8974" s="35">
        <v>0</v>
      </c>
      <c r="P8974" s="36">
        <v>12</v>
      </c>
      <c r="Q8974" s="37">
        <v>86</v>
      </c>
      <c r="R8974" s="36">
        <v>0</v>
      </c>
      <c r="S8974" s="39">
        <f t="shared" si="313"/>
        <v>86</v>
      </c>
      <c r="T8974" s="34" t="s">
        <v>29</v>
      </c>
      <c r="U8974" s="12">
        <f>((alpha*(beta^speed))*(speed^ceta))</f>
        <v>1.2477973204134322E-2</v>
      </c>
      <c r="V8974" s="8">
        <f t="shared" si="314"/>
        <v>86</v>
      </c>
      <c r="AB8974" s="41"/>
    </row>
    <row r="8975" spans="1:28">
      <c r="A8975" s="34" t="s">
        <v>19</v>
      </c>
      <c r="B8975" s="34" t="s">
        <v>74</v>
      </c>
      <c r="C8975" s="5" t="s">
        <v>177</v>
      </c>
      <c r="D8975" s="35" t="s">
        <v>88</v>
      </c>
      <c r="E8975" s="36" t="s">
        <v>18</v>
      </c>
      <c r="F8975" s="37">
        <v>0</v>
      </c>
      <c r="G8975" s="38">
        <v>-0.02</v>
      </c>
      <c r="H8975" s="34">
        <v>0.98629470007197562</v>
      </c>
      <c r="I8975" s="35">
        <v>0.34849175320472692</v>
      </c>
      <c r="J8975" s="35">
        <v>0.99214476151526199</v>
      </c>
      <c r="K8975" s="35">
        <v>-0.70507714118243803</v>
      </c>
      <c r="L8975" s="35">
        <v>0</v>
      </c>
      <c r="M8975" s="35">
        <v>0</v>
      </c>
      <c r="N8975" s="35">
        <v>0</v>
      </c>
      <c r="O8975" s="35">
        <v>0</v>
      </c>
      <c r="P8975" s="36">
        <v>12</v>
      </c>
      <c r="Q8975" s="37">
        <v>86</v>
      </c>
      <c r="R8975" s="36">
        <v>0</v>
      </c>
      <c r="S8975" s="39">
        <f t="shared" si="313"/>
        <v>86</v>
      </c>
      <c r="T8975" s="34" t="s">
        <v>29</v>
      </c>
      <c r="U8975" s="12">
        <f>((alpha*(beta^speed))*(speed^ceta))</f>
        <v>7.6502499202050168E-3</v>
      </c>
      <c r="V8975" s="8">
        <f t="shared" si="314"/>
        <v>86</v>
      </c>
      <c r="AB8975" s="41"/>
    </row>
    <row r="8976" spans="1:28">
      <c r="A8976" s="34" t="s">
        <v>19</v>
      </c>
      <c r="B8976" s="34" t="s">
        <v>74</v>
      </c>
      <c r="C8976" s="5" t="s">
        <v>177</v>
      </c>
      <c r="D8976" s="35" t="s">
        <v>88</v>
      </c>
      <c r="E8976" s="36" t="s">
        <v>17</v>
      </c>
      <c r="F8976" s="37">
        <v>0</v>
      </c>
      <c r="G8976" s="38">
        <v>-0.02</v>
      </c>
      <c r="H8976" s="34">
        <v>0.975143340733861</v>
      </c>
      <c r="I8976" s="35">
        <v>9.3530378744106102</v>
      </c>
      <c r="J8976" s="35">
        <v>-7.2154725604165817</v>
      </c>
      <c r="K8976" s="35">
        <v>-1.2619588044003864</v>
      </c>
      <c r="L8976" s="35">
        <v>0</v>
      </c>
      <c r="M8976" s="35">
        <v>0</v>
      </c>
      <c r="N8976" s="35">
        <v>0</v>
      </c>
      <c r="O8976" s="35">
        <v>0</v>
      </c>
      <c r="P8976" s="36">
        <v>12</v>
      </c>
      <c r="Q8976" s="37">
        <v>86</v>
      </c>
      <c r="R8976" s="36">
        <v>13</v>
      </c>
      <c r="S8976" s="39">
        <f t="shared" si="313"/>
        <v>86</v>
      </c>
      <c r="T8976" s="34" t="s">
        <v>50</v>
      </c>
      <c r="U8976" s="12">
        <f>EXP((alpha+(beta/speed))+(ceta*LN(speed)))</f>
        <v>38.39526874820821</v>
      </c>
      <c r="V8976" s="8">
        <f t="shared" si="314"/>
        <v>86</v>
      </c>
    </row>
    <row r="8977" spans="1:28">
      <c r="A8977" s="34" t="s">
        <v>19</v>
      </c>
      <c r="B8977" s="34" t="s">
        <v>74</v>
      </c>
      <c r="C8977" s="5" t="s">
        <v>177</v>
      </c>
      <c r="D8977" s="35" t="s">
        <v>88</v>
      </c>
      <c r="E8977" s="36" t="s">
        <v>15</v>
      </c>
      <c r="F8977" s="37">
        <v>50</v>
      </c>
      <c r="G8977" s="38">
        <v>-0.02</v>
      </c>
      <c r="H8977" s="34">
        <v>0.99299394492881332</v>
      </c>
      <c r="I8977" s="35">
        <v>14.250158114010182</v>
      </c>
      <c r="J8977" s="35">
        <v>0.98500520302084227</v>
      </c>
      <c r="K8977" s="35">
        <v>-0.78016584102431863</v>
      </c>
      <c r="L8977" s="35">
        <v>0</v>
      </c>
      <c r="M8977" s="35">
        <v>0</v>
      </c>
      <c r="N8977" s="35">
        <v>0</v>
      </c>
      <c r="O8977" s="35">
        <v>0</v>
      </c>
      <c r="P8977" s="36">
        <v>12</v>
      </c>
      <c r="Q8977" s="37">
        <v>86</v>
      </c>
      <c r="R8977" s="36">
        <v>0</v>
      </c>
      <c r="S8977" s="39">
        <f t="shared" si="313"/>
        <v>86</v>
      </c>
      <c r="T8977" s="34" t="s">
        <v>29</v>
      </c>
      <c r="U8977" s="12">
        <f>((alpha*(beta^speed))*(speed^ceta))</f>
        <v>0.12031040337012705</v>
      </c>
      <c r="V8977" s="8">
        <f t="shared" si="314"/>
        <v>86</v>
      </c>
    </row>
    <row r="8978" spans="1:28">
      <c r="A8978" s="34" t="s">
        <v>19</v>
      </c>
      <c r="B8978" s="34" t="s">
        <v>74</v>
      </c>
      <c r="C8978" s="5" t="s">
        <v>177</v>
      </c>
      <c r="D8978" s="35" t="s">
        <v>88</v>
      </c>
      <c r="E8978" s="36" t="s">
        <v>16</v>
      </c>
      <c r="F8978" s="37">
        <v>50</v>
      </c>
      <c r="G8978" s="38">
        <v>-0.02</v>
      </c>
      <c r="H8978" s="34">
        <v>0.96708534860307538</v>
      </c>
      <c r="I8978" s="35">
        <v>-3.0215644650435888E-5</v>
      </c>
      <c r="J8978" s="35">
        <v>5.5213559971918173E-3</v>
      </c>
      <c r="K8978" s="35">
        <v>-0.36190052437419579</v>
      </c>
      <c r="L8978" s="35">
        <v>9.6816650222452463</v>
      </c>
      <c r="M8978" s="35">
        <v>0</v>
      </c>
      <c r="N8978" s="35">
        <v>0</v>
      </c>
      <c r="O8978" s="35">
        <v>0</v>
      </c>
      <c r="P8978" s="36">
        <v>12</v>
      </c>
      <c r="Q8978" s="37">
        <v>86</v>
      </c>
      <c r="R8978" s="36">
        <v>14</v>
      </c>
      <c r="S8978" s="39">
        <f t="shared" si="313"/>
        <v>86</v>
      </c>
      <c r="T8978" s="34" t="s">
        <v>51</v>
      </c>
      <c r="U8978" s="12">
        <f>(((alpha*(speed^3))+(beta*(speed^2))+(ceta*speed))+delta)</f>
        <v>0.17532680751744145</v>
      </c>
      <c r="V8978" s="8">
        <f t="shared" si="314"/>
        <v>86</v>
      </c>
    </row>
    <row r="8979" spans="1:28">
      <c r="A8979" s="34" t="s">
        <v>19</v>
      </c>
      <c r="B8979" s="34" t="s">
        <v>74</v>
      </c>
      <c r="C8979" s="5" t="s">
        <v>177</v>
      </c>
      <c r="D8979" s="35" t="s">
        <v>88</v>
      </c>
      <c r="E8979" s="36" t="s">
        <v>14</v>
      </c>
      <c r="F8979" s="37">
        <v>50</v>
      </c>
      <c r="G8979" s="38">
        <v>-0.02</v>
      </c>
      <c r="H8979" s="34">
        <v>0.9898235501381063</v>
      </c>
      <c r="I8979" s="35">
        <v>0.94042844931513347</v>
      </c>
      <c r="J8979" s="35">
        <v>0.98980948611566688</v>
      </c>
      <c r="K8979" s="35">
        <v>-0.82678889445685411</v>
      </c>
      <c r="L8979" s="35">
        <v>0</v>
      </c>
      <c r="M8979" s="35">
        <v>0</v>
      </c>
      <c r="N8979" s="35">
        <v>0</v>
      </c>
      <c r="O8979" s="35">
        <v>0</v>
      </c>
      <c r="P8979" s="36">
        <v>12</v>
      </c>
      <c r="Q8979" s="37">
        <v>86</v>
      </c>
      <c r="R8979" s="36">
        <v>0</v>
      </c>
      <c r="S8979" s="39">
        <f t="shared" si="313"/>
        <v>86</v>
      </c>
      <c r="T8979" s="34" t="s">
        <v>29</v>
      </c>
      <c r="U8979" s="12">
        <f>((alpha*(beta^speed))*(speed^ceta))</f>
        <v>9.8026281177334591E-3</v>
      </c>
      <c r="V8979" s="8">
        <f t="shared" si="314"/>
        <v>86</v>
      </c>
      <c r="AB8979" s="41"/>
    </row>
    <row r="8980" spans="1:28">
      <c r="A8980" s="34" t="s">
        <v>19</v>
      </c>
      <c r="B8980" s="34" t="s">
        <v>74</v>
      </c>
      <c r="C8980" s="5" t="s">
        <v>177</v>
      </c>
      <c r="D8980" s="35" t="s">
        <v>88</v>
      </c>
      <c r="E8980" s="36" t="s">
        <v>18</v>
      </c>
      <c r="F8980" s="37">
        <v>50</v>
      </c>
      <c r="G8980" s="38">
        <v>-0.02</v>
      </c>
      <c r="H8980" s="34">
        <v>0.97738615371274717</v>
      </c>
      <c r="I8980" s="35">
        <v>-2.9513774793243183E-7</v>
      </c>
      <c r="J8980" s="35">
        <v>5.3714809008638544E-5</v>
      </c>
      <c r="K8980" s="35">
        <v>-3.4840690043930335E-3</v>
      </c>
      <c r="L8980" s="35">
        <v>9.3348459091133554E-2</v>
      </c>
      <c r="M8980" s="35">
        <v>0</v>
      </c>
      <c r="N8980" s="35">
        <v>0</v>
      </c>
      <c r="O8980" s="35">
        <v>0</v>
      </c>
      <c r="P8980" s="36">
        <v>12</v>
      </c>
      <c r="Q8980" s="37">
        <v>86</v>
      </c>
      <c r="R8980" s="36">
        <v>14</v>
      </c>
      <c r="S8980" s="39">
        <f t="shared" si="313"/>
        <v>86</v>
      </c>
      <c r="T8980" s="34" t="s">
        <v>51</v>
      </c>
      <c r="U8980" s="12">
        <f>(((alpha*(speed^3))+(beta*(speed^2))+(ceta*speed))+delta)</f>
        <v>3.269116742312464E-3</v>
      </c>
      <c r="V8980" s="8">
        <f t="shared" si="314"/>
        <v>86</v>
      </c>
      <c r="AB8980" s="41"/>
    </row>
    <row r="8981" spans="1:28">
      <c r="A8981" s="34" t="s">
        <v>19</v>
      </c>
      <c r="B8981" s="34" t="s">
        <v>74</v>
      </c>
      <c r="C8981" s="5" t="s">
        <v>177</v>
      </c>
      <c r="D8981" s="35" t="s">
        <v>88</v>
      </c>
      <c r="E8981" s="36" t="s">
        <v>17</v>
      </c>
      <c r="F8981" s="37">
        <v>50</v>
      </c>
      <c r="G8981" s="38">
        <v>-0.02</v>
      </c>
      <c r="H8981" s="34">
        <v>0.95732702654395385</v>
      </c>
      <c r="I8981" s="35">
        <v>-1.4507941513448744E-3</v>
      </c>
      <c r="J8981" s="35">
        <v>0.26648908635035384</v>
      </c>
      <c r="K8981" s="35">
        <v>-17.67218062963169</v>
      </c>
      <c r="L8981" s="35">
        <v>481.43132314427669</v>
      </c>
      <c r="M8981" s="35">
        <v>0</v>
      </c>
      <c r="N8981" s="35">
        <v>0</v>
      </c>
      <c r="O8981" s="35">
        <v>0</v>
      </c>
      <c r="P8981" s="36">
        <v>12</v>
      </c>
      <c r="Q8981" s="37">
        <v>86</v>
      </c>
      <c r="R8981" s="36">
        <v>14</v>
      </c>
      <c r="S8981" s="39">
        <f t="shared" si="313"/>
        <v>86</v>
      </c>
      <c r="T8981" s="34" t="s">
        <v>51</v>
      </c>
      <c r="U8981" s="12">
        <f>(((alpha*(speed^3))+(beta*(speed^2))+(ceta*speed))+delta)</f>
        <v>9.7907469153529973</v>
      </c>
      <c r="V8981" s="8">
        <f t="shared" si="314"/>
        <v>86</v>
      </c>
    </row>
    <row r="8982" spans="1:28">
      <c r="A8982" s="34" t="s">
        <v>19</v>
      </c>
      <c r="B8982" s="34" t="s">
        <v>74</v>
      </c>
      <c r="C8982" s="5" t="s">
        <v>177</v>
      </c>
      <c r="D8982" s="35" t="s">
        <v>88</v>
      </c>
      <c r="E8982" s="36" t="s">
        <v>15</v>
      </c>
      <c r="F8982" s="37">
        <v>100</v>
      </c>
      <c r="G8982" s="38">
        <v>-0.02</v>
      </c>
      <c r="H8982" s="34">
        <v>0.9895420016095765</v>
      </c>
      <c r="I8982" s="35">
        <v>-0.28937210556691861</v>
      </c>
      <c r="J8982" s="35">
        <v>13.928953340044128</v>
      </c>
      <c r="K8982" s="35">
        <v>0.4456775665565923</v>
      </c>
      <c r="L8982" s="35">
        <v>0.89554347277887214</v>
      </c>
      <c r="M8982" s="35">
        <v>3.9245700770323071E-4</v>
      </c>
      <c r="N8982" s="35">
        <v>0</v>
      </c>
      <c r="O8982" s="35">
        <v>0</v>
      </c>
      <c r="P8982" s="36">
        <v>12</v>
      </c>
      <c r="Q8982" s="37">
        <v>86</v>
      </c>
      <c r="R8982" s="36">
        <v>10</v>
      </c>
      <c r="S8982" s="39">
        <f t="shared" si="313"/>
        <v>86</v>
      </c>
      <c r="T8982" s="34" t="s">
        <v>44</v>
      </c>
      <c r="U8982" s="12">
        <f>(alpha+(beta/(1+EXP((((-1)*ceta)+(delta*LN(speed)))+(epsilon*speed)))))</f>
        <v>8.9431357886198437E-2</v>
      </c>
      <c r="V8982" s="8">
        <f t="shared" si="314"/>
        <v>86</v>
      </c>
    </row>
    <row r="8983" spans="1:28">
      <c r="A8983" s="34" t="s">
        <v>19</v>
      </c>
      <c r="B8983" s="34" t="s">
        <v>74</v>
      </c>
      <c r="C8983" s="5" t="s">
        <v>177</v>
      </c>
      <c r="D8983" s="35" t="s">
        <v>88</v>
      </c>
      <c r="E8983" s="36" t="s">
        <v>16</v>
      </c>
      <c r="F8983" s="37">
        <v>100</v>
      </c>
      <c r="G8983" s="38">
        <v>-0.02</v>
      </c>
      <c r="H8983" s="34">
        <v>0.95778377193794717</v>
      </c>
      <c r="I8983" s="35">
        <v>-2.8913055366182954E-5</v>
      </c>
      <c r="J8983" s="35">
        <v>5.3693278266492023E-3</v>
      </c>
      <c r="K8983" s="35">
        <v>-0.36772240186300836</v>
      </c>
      <c r="L8983" s="35">
        <v>10.435577770499163</v>
      </c>
      <c r="M8983" s="35">
        <v>0</v>
      </c>
      <c r="N8983" s="35">
        <v>0</v>
      </c>
      <c r="O8983" s="35">
        <v>0</v>
      </c>
      <c r="P8983" s="36">
        <v>12</v>
      </c>
      <c r="Q8983" s="37">
        <v>86</v>
      </c>
      <c r="R8983" s="36">
        <v>14</v>
      </c>
      <c r="S8983" s="39">
        <f t="shared" si="313"/>
        <v>86</v>
      </c>
      <c r="T8983" s="34" t="s">
        <v>51</v>
      </c>
      <c r="U8983" s="12">
        <f>(((alpha*(speed^3))+(beta*(speed^2))+(ceta*speed))+delta)</f>
        <v>0.13267747218507786</v>
      </c>
      <c r="V8983" s="8">
        <f t="shared" si="314"/>
        <v>86</v>
      </c>
    </row>
    <row r="8984" spans="1:28">
      <c r="A8984" s="34" t="s">
        <v>19</v>
      </c>
      <c r="B8984" s="34" t="s">
        <v>74</v>
      </c>
      <c r="C8984" s="5" t="s">
        <v>177</v>
      </c>
      <c r="D8984" s="35" t="s">
        <v>88</v>
      </c>
      <c r="E8984" s="36" t="s">
        <v>14</v>
      </c>
      <c r="F8984" s="37">
        <v>100</v>
      </c>
      <c r="G8984" s="38">
        <v>-0.02</v>
      </c>
      <c r="H8984" s="34">
        <v>0.98418469339497727</v>
      </c>
      <c r="I8984" s="35">
        <v>0.64157879805148843</v>
      </c>
      <c r="J8984" s="35">
        <v>0.98446973893115763</v>
      </c>
      <c r="K8984" s="35">
        <v>-0.64305255372446779</v>
      </c>
      <c r="L8984" s="35">
        <v>0</v>
      </c>
      <c r="M8984" s="35">
        <v>0</v>
      </c>
      <c r="N8984" s="35">
        <v>0</v>
      </c>
      <c r="O8984" s="35">
        <v>0</v>
      </c>
      <c r="P8984" s="36">
        <v>12</v>
      </c>
      <c r="Q8984" s="37">
        <v>86</v>
      </c>
      <c r="R8984" s="36">
        <v>0</v>
      </c>
      <c r="S8984" s="39">
        <f t="shared" si="313"/>
        <v>86</v>
      </c>
      <c r="T8984" s="34" t="s">
        <v>29</v>
      </c>
      <c r="U8984" s="12">
        <f>((alpha*(beta^speed))*(speed^ceta))</f>
        <v>9.5207191151342983E-3</v>
      </c>
      <c r="V8984" s="8">
        <f t="shared" si="314"/>
        <v>86</v>
      </c>
      <c r="AB8984" s="41"/>
    </row>
    <row r="8985" spans="1:28">
      <c r="A8985" s="34" t="s">
        <v>19</v>
      </c>
      <c r="B8985" s="34" t="s">
        <v>74</v>
      </c>
      <c r="C8985" s="5" t="s">
        <v>177</v>
      </c>
      <c r="D8985" s="35" t="s">
        <v>88</v>
      </c>
      <c r="E8985" s="36" t="s">
        <v>18</v>
      </c>
      <c r="F8985" s="37">
        <v>100</v>
      </c>
      <c r="G8985" s="38">
        <v>-0.02</v>
      </c>
      <c r="H8985" s="34">
        <v>0.97698166542692677</v>
      </c>
      <c r="I8985" s="35">
        <v>-2.8731388940417164E-7</v>
      </c>
      <c r="J8985" s="35">
        <v>5.3339053289332398E-5</v>
      </c>
      <c r="K8985" s="35">
        <v>-3.5875560411159245E-3</v>
      </c>
      <c r="L8985" s="35">
        <v>0.1000060409894003</v>
      </c>
      <c r="M8985" s="35">
        <v>0</v>
      </c>
      <c r="N8985" s="35">
        <v>0</v>
      </c>
      <c r="O8985" s="35">
        <v>0</v>
      </c>
      <c r="P8985" s="36">
        <v>12</v>
      </c>
      <c r="Q8985" s="37">
        <v>86</v>
      </c>
      <c r="R8985" s="36">
        <v>14</v>
      </c>
      <c r="S8985" s="39">
        <f t="shared" si="313"/>
        <v>86</v>
      </c>
      <c r="T8985" s="34" t="s">
        <v>51</v>
      </c>
      <c r="U8985" s="12">
        <f>(((alpha*(speed^3))+(beta*(speed^2))+(ceta*speed))+delta)</f>
        <v>3.2241363424733716E-3</v>
      </c>
      <c r="V8985" s="8">
        <f t="shared" si="314"/>
        <v>86</v>
      </c>
      <c r="AB8985" s="41"/>
    </row>
    <row r="8986" spans="1:28">
      <c r="A8986" s="34" t="s">
        <v>19</v>
      </c>
      <c r="B8986" s="34" t="s">
        <v>74</v>
      </c>
      <c r="C8986" s="5" t="s">
        <v>177</v>
      </c>
      <c r="D8986" s="35" t="s">
        <v>88</v>
      </c>
      <c r="E8986" s="36" t="s">
        <v>17</v>
      </c>
      <c r="F8986" s="37">
        <v>100</v>
      </c>
      <c r="G8986" s="38">
        <v>-0.02</v>
      </c>
      <c r="H8986" s="34">
        <v>0.94120747967590279</v>
      </c>
      <c r="I8986" s="35">
        <v>-1.3897648983692485E-3</v>
      </c>
      <c r="J8986" s="35">
        <v>0.25785403662891532</v>
      </c>
      <c r="K8986" s="35">
        <v>-17.897449882292406</v>
      </c>
      <c r="L8986" s="35">
        <v>523.36531416639582</v>
      </c>
      <c r="M8986" s="35">
        <v>0</v>
      </c>
      <c r="N8986" s="35">
        <v>0</v>
      </c>
      <c r="O8986" s="35">
        <v>0</v>
      </c>
      <c r="P8986" s="36">
        <v>12</v>
      </c>
      <c r="Q8986" s="37">
        <v>86</v>
      </c>
      <c r="R8986" s="36">
        <v>14</v>
      </c>
      <c r="S8986" s="39">
        <f t="shared" si="313"/>
        <v>86</v>
      </c>
      <c r="T8986" s="34" t="s">
        <v>51</v>
      </c>
      <c r="U8986" s="12">
        <f>(((alpha*(speed^3))+(beta*(speed^2))+(ceta*speed))+delta)</f>
        <v>7.3047769995557701</v>
      </c>
      <c r="V8986" s="8">
        <f t="shared" si="314"/>
        <v>86</v>
      </c>
    </row>
    <row r="8987" spans="1:28">
      <c r="A8987" s="34" t="s">
        <v>19</v>
      </c>
      <c r="B8987" s="34" t="s">
        <v>74</v>
      </c>
      <c r="C8987" s="5" t="s">
        <v>177</v>
      </c>
      <c r="D8987" s="35" t="s">
        <v>88</v>
      </c>
      <c r="E8987" s="36" t="s">
        <v>15</v>
      </c>
      <c r="F8987" s="37">
        <v>0</v>
      </c>
      <c r="G8987" s="38">
        <v>0.02</v>
      </c>
      <c r="H8987" s="34">
        <v>0.99799010830588986</v>
      </c>
      <c r="I8987" s="35">
        <v>20.304888249301012</v>
      </c>
      <c r="J8987" s="35">
        <v>1.0088392479057766</v>
      </c>
      <c r="K8987" s="35">
        <v>-0.88641161346962838</v>
      </c>
      <c r="L8987" s="35">
        <v>0</v>
      </c>
      <c r="M8987" s="35">
        <v>0</v>
      </c>
      <c r="N8987" s="35">
        <v>0</v>
      </c>
      <c r="O8987" s="35">
        <v>0</v>
      </c>
      <c r="P8987" s="36">
        <v>12</v>
      </c>
      <c r="Q8987" s="37">
        <v>86</v>
      </c>
      <c r="R8987" s="36">
        <v>0</v>
      </c>
      <c r="S8987" s="39">
        <f t="shared" si="313"/>
        <v>86</v>
      </c>
      <c r="T8987" s="34" t="s">
        <v>29</v>
      </c>
      <c r="U8987" s="12">
        <f>((alpha*(beta^speed))*(speed^ceta))</f>
        <v>0.83469556142458523</v>
      </c>
      <c r="V8987" s="8">
        <f t="shared" si="314"/>
        <v>86</v>
      </c>
    </row>
    <row r="8988" spans="1:28">
      <c r="A8988" s="34" t="s">
        <v>19</v>
      </c>
      <c r="B8988" s="34" t="s">
        <v>74</v>
      </c>
      <c r="C8988" s="5" t="s">
        <v>177</v>
      </c>
      <c r="D8988" s="35" t="s">
        <v>88</v>
      </c>
      <c r="E8988" s="36" t="s">
        <v>16</v>
      </c>
      <c r="F8988" s="37">
        <v>0</v>
      </c>
      <c r="G8988" s="38">
        <v>0.02</v>
      </c>
      <c r="H8988" s="34">
        <v>0.98204182917447758</v>
      </c>
      <c r="I8988" s="35">
        <v>-3.591430771751039E-5</v>
      </c>
      <c r="J8988" s="35">
        <v>6.2492064851351189E-3</v>
      </c>
      <c r="K8988" s="35">
        <v>-0.36375598896722183</v>
      </c>
      <c r="L8988" s="35">
        <v>13.37541517794431</v>
      </c>
      <c r="M8988" s="35">
        <v>0</v>
      </c>
      <c r="N8988" s="35">
        <v>0</v>
      </c>
      <c r="O8988" s="35">
        <v>0</v>
      </c>
      <c r="P8988" s="36">
        <v>12</v>
      </c>
      <c r="Q8988" s="37">
        <v>86</v>
      </c>
      <c r="R8988" s="36">
        <v>14</v>
      </c>
      <c r="S8988" s="39">
        <f t="shared" si="313"/>
        <v>86</v>
      </c>
      <c r="T8988" s="34" t="s">
        <v>51</v>
      </c>
      <c r="U8988" s="12">
        <f>(((alpha*(speed^3))+(beta*(speed^2))+(ceta*speed))+delta)</f>
        <v>5.4680203812537851</v>
      </c>
      <c r="V8988" s="8">
        <f t="shared" si="314"/>
        <v>86</v>
      </c>
    </row>
    <row r="8989" spans="1:28">
      <c r="A8989" s="34" t="s">
        <v>19</v>
      </c>
      <c r="B8989" s="34" t="s">
        <v>74</v>
      </c>
      <c r="C8989" s="5" t="s">
        <v>177</v>
      </c>
      <c r="D8989" s="35" t="s">
        <v>88</v>
      </c>
      <c r="E8989" s="36" t="s">
        <v>14</v>
      </c>
      <c r="F8989" s="37">
        <v>0</v>
      </c>
      <c r="G8989" s="38">
        <v>0.02</v>
      </c>
      <c r="H8989" s="34">
        <v>0.99228990364851422</v>
      </c>
      <c r="I8989" s="35">
        <v>1.2873864496407608</v>
      </c>
      <c r="J8989" s="35">
        <v>1.0134504601690772</v>
      </c>
      <c r="K8989" s="35">
        <v>-0.96075889060157738</v>
      </c>
      <c r="L8989" s="35">
        <v>0</v>
      </c>
      <c r="M8989" s="35">
        <v>0</v>
      </c>
      <c r="N8989" s="35">
        <v>0</v>
      </c>
      <c r="O8989" s="35">
        <v>0</v>
      </c>
      <c r="P8989" s="36">
        <v>12</v>
      </c>
      <c r="Q8989" s="37">
        <v>86</v>
      </c>
      <c r="R8989" s="36">
        <v>0</v>
      </c>
      <c r="S8989" s="39">
        <f t="shared" si="313"/>
        <v>86</v>
      </c>
      <c r="T8989" s="34" t="s">
        <v>29</v>
      </c>
      <c r="U8989" s="12">
        <f>((alpha*(beta^speed))*(speed^ceta))</f>
        <v>5.6252189409823392E-2</v>
      </c>
      <c r="V8989" s="8">
        <f t="shared" si="314"/>
        <v>86</v>
      </c>
      <c r="AB8989" s="41"/>
    </row>
    <row r="8990" spans="1:28">
      <c r="A8990" s="34" t="s">
        <v>19</v>
      </c>
      <c r="B8990" s="34" t="s">
        <v>74</v>
      </c>
      <c r="C8990" s="5" t="s">
        <v>177</v>
      </c>
      <c r="D8990" s="35" t="s">
        <v>88</v>
      </c>
      <c r="E8990" s="36" t="s">
        <v>18</v>
      </c>
      <c r="F8990" s="37">
        <v>0</v>
      </c>
      <c r="G8990" s="38">
        <v>0.02</v>
      </c>
      <c r="H8990" s="34">
        <v>0.98176972902501569</v>
      </c>
      <c r="I8990" s="35">
        <v>0.32058147912134699</v>
      </c>
      <c r="J8990" s="35">
        <v>1.0081626005504649</v>
      </c>
      <c r="K8990" s="35">
        <v>-0.59476197270076525</v>
      </c>
      <c r="L8990" s="35">
        <v>0</v>
      </c>
      <c r="M8990" s="35">
        <v>0</v>
      </c>
      <c r="N8990" s="35">
        <v>0</v>
      </c>
      <c r="O8990" s="35">
        <v>0</v>
      </c>
      <c r="P8990" s="36">
        <v>12</v>
      </c>
      <c r="Q8990" s="37">
        <v>86</v>
      </c>
      <c r="R8990" s="36">
        <v>0</v>
      </c>
      <c r="S8990" s="39">
        <f t="shared" si="313"/>
        <v>86</v>
      </c>
      <c r="T8990" s="34" t="s">
        <v>29</v>
      </c>
      <c r="U8990" s="12">
        <f>((alpha*(beta^speed))*(speed^ceta))</f>
        <v>4.560394478061873E-2</v>
      </c>
      <c r="V8990" s="8">
        <f t="shared" si="314"/>
        <v>86</v>
      </c>
    </row>
    <row r="8991" spans="1:28">
      <c r="A8991" s="34" t="s">
        <v>19</v>
      </c>
      <c r="B8991" s="34" t="s">
        <v>74</v>
      </c>
      <c r="C8991" s="5" t="s">
        <v>177</v>
      </c>
      <c r="D8991" s="35" t="s">
        <v>88</v>
      </c>
      <c r="E8991" s="36" t="s">
        <v>17</v>
      </c>
      <c r="F8991" s="37">
        <v>0</v>
      </c>
      <c r="G8991" s="38">
        <v>0.02</v>
      </c>
      <c r="H8991" s="34">
        <v>0.98075716526982815</v>
      </c>
      <c r="I8991" s="35">
        <v>1840.611819009119</v>
      </c>
      <c r="J8991" s="35">
        <v>1.00888997714688</v>
      </c>
      <c r="K8991" s="35">
        <v>-0.56406324773776462</v>
      </c>
      <c r="L8991" s="35">
        <v>0</v>
      </c>
      <c r="M8991" s="35">
        <v>0</v>
      </c>
      <c r="N8991" s="35">
        <v>0</v>
      </c>
      <c r="O8991" s="35">
        <v>0</v>
      </c>
      <c r="P8991" s="36">
        <v>12</v>
      </c>
      <c r="Q8991" s="37">
        <v>86</v>
      </c>
      <c r="R8991" s="36">
        <v>0</v>
      </c>
      <c r="S8991" s="39">
        <f t="shared" si="313"/>
        <v>86</v>
      </c>
      <c r="T8991" s="34" t="s">
        <v>29</v>
      </c>
      <c r="U8991" s="12">
        <f>((alpha*(beta^speed))*(speed^ceta))</f>
        <v>319.41122607936273</v>
      </c>
      <c r="V8991" s="8">
        <f t="shared" si="314"/>
        <v>86</v>
      </c>
    </row>
    <row r="8992" spans="1:28">
      <c r="A8992" s="34" t="s">
        <v>19</v>
      </c>
      <c r="B8992" s="34" t="s">
        <v>74</v>
      </c>
      <c r="C8992" s="5" t="s">
        <v>177</v>
      </c>
      <c r="D8992" s="35" t="s">
        <v>88</v>
      </c>
      <c r="E8992" s="36" t="s">
        <v>15</v>
      </c>
      <c r="F8992" s="37">
        <v>50</v>
      </c>
      <c r="G8992" s="38">
        <v>0.02</v>
      </c>
      <c r="H8992" s="34">
        <v>0.99408236734670541</v>
      </c>
      <c r="I8992" s="35">
        <v>8.2555184757534459</v>
      </c>
      <c r="J8992" s="35">
        <v>-0.49121178005911514</v>
      </c>
      <c r="K8992" s="35">
        <v>480.38151136195091</v>
      </c>
      <c r="L8992" s="35">
        <v>-2.9967328360264198</v>
      </c>
      <c r="M8992" s="35">
        <v>0</v>
      </c>
      <c r="N8992" s="35">
        <v>0</v>
      </c>
      <c r="O8992" s="35">
        <v>0</v>
      </c>
      <c r="P8992" s="36">
        <v>12</v>
      </c>
      <c r="Q8992" s="37">
        <v>86</v>
      </c>
      <c r="R8992" s="36">
        <v>1</v>
      </c>
      <c r="S8992" s="39">
        <f t="shared" si="313"/>
        <v>86</v>
      </c>
      <c r="T8992" s="34" t="s">
        <v>30</v>
      </c>
      <c r="U8992" s="12">
        <f>((alpha*(speed^beta))+(ceta*(speed^delta)))</f>
        <v>0.92652102259944324</v>
      </c>
      <c r="V8992" s="8">
        <f t="shared" si="314"/>
        <v>86</v>
      </c>
    </row>
    <row r="8993" spans="1:28">
      <c r="A8993" s="34" t="s">
        <v>19</v>
      </c>
      <c r="B8993" s="34" t="s">
        <v>74</v>
      </c>
      <c r="C8993" s="5" t="s">
        <v>177</v>
      </c>
      <c r="D8993" s="35" t="s">
        <v>88</v>
      </c>
      <c r="E8993" s="36" t="s">
        <v>16</v>
      </c>
      <c r="F8993" s="37">
        <v>50</v>
      </c>
      <c r="G8993" s="38">
        <v>0.02</v>
      </c>
      <c r="H8993" s="34">
        <v>0.97855833061898645</v>
      </c>
      <c r="I8993" s="35">
        <v>3.1405923505169775</v>
      </c>
      <c r="J8993" s="35">
        <v>0.61340692076631576</v>
      </c>
      <c r="K8993" s="35">
        <v>-0.25507759641947458</v>
      </c>
      <c r="L8993" s="35">
        <v>0</v>
      </c>
      <c r="M8993" s="35">
        <v>0</v>
      </c>
      <c r="N8993" s="35">
        <v>0</v>
      </c>
      <c r="O8993" s="35">
        <v>0</v>
      </c>
      <c r="P8993" s="36">
        <v>12</v>
      </c>
      <c r="Q8993" s="37">
        <v>86</v>
      </c>
      <c r="R8993" s="36">
        <v>13</v>
      </c>
      <c r="S8993" s="39">
        <f t="shared" si="313"/>
        <v>86</v>
      </c>
      <c r="T8993" s="34" t="s">
        <v>50</v>
      </c>
      <c r="U8993" s="12">
        <f>EXP((alpha+(beta/speed))+(ceta*LN(speed)))</f>
        <v>7.4746760996289394</v>
      </c>
      <c r="V8993" s="8">
        <f t="shared" si="314"/>
        <v>86</v>
      </c>
    </row>
    <row r="8994" spans="1:28">
      <c r="A8994" s="34" t="s">
        <v>19</v>
      </c>
      <c r="B8994" s="34" t="s">
        <v>74</v>
      </c>
      <c r="C8994" s="5" t="s">
        <v>177</v>
      </c>
      <c r="D8994" s="35" t="s">
        <v>88</v>
      </c>
      <c r="E8994" s="36" t="s">
        <v>14</v>
      </c>
      <c r="F8994" s="37">
        <v>50</v>
      </c>
      <c r="G8994" s="38">
        <v>0.02</v>
      </c>
      <c r="H8994" s="34">
        <v>0.98923500330481073</v>
      </c>
      <c r="I8994" s="35">
        <v>0.67048516328807217</v>
      </c>
      <c r="J8994" s="35">
        <v>1.005072823348562</v>
      </c>
      <c r="K8994" s="35">
        <v>-0.60791048617789611</v>
      </c>
      <c r="L8994" s="35">
        <v>0</v>
      </c>
      <c r="M8994" s="35">
        <v>0</v>
      </c>
      <c r="N8994" s="35">
        <v>0</v>
      </c>
      <c r="O8994" s="35">
        <v>0</v>
      </c>
      <c r="P8994" s="36">
        <v>12</v>
      </c>
      <c r="Q8994" s="37">
        <v>86</v>
      </c>
      <c r="R8994" s="36">
        <v>0</v>
      </c>
      <c r="S8994" s="39">
        <f t="shared" si="313"/>
        <v>86</v>
      </c>
      <c r="T8994" s="34" t="s">
        <v>29</v>
      </c>
      <c r="U8994" s="12">
        <f>((alpha*(beta^speed))*(speed^ceta))</f>
        <v>6.9083584295448475E-2</v>
      </c>
      <c r="V8994" s="8">
        <f t="shared" si="314"/>
        <v>86</v>
      </c>
    </row>
    <row r="8995" spans="1:28">
      <c r="A8995" s="34" t="s">
        <v>19</v>
      </c>
      <c r="B8995" s="34" t="s">
        <v>74</v>
      </c>
      <c r="C8995" s="5" t="s">
        <v>177</v>
      </c>
      <c r="D8995" s="35" t="s">
        <v>88</v>
      </c>
      <c r="E8995" s="36" t="s">
        <v>18</v>
      </c>
      <c r="F8995" s="37">
        <v>50</v>
      </c>
      <c r="G8995" s="38">
        <v>0.02</v>
      </c>
      <c r="H8995" s="34">
        <v>0.98066398514718967</v>
      </c>
      <c r="I8995" s="35">
        <v>0.23542707735689364</v>
      </c>
      <c r="J8995" s="35">
        <v>0.99756051884686048</v>
      </c>
      <c r="K8995" s="35">
        <v>-0.32207468927215999</v>
      </c>
      <c r="L8995" s="35">
        <v>0</v>
      </c>
      <c r="M8995" s="35">
        <v>0</v>
      </c>
      <c r="N8995" s="35">
        <v>0</v>
      </c>
      <c r="O8995" s="35">
        <v>0</v>
      </c>
      <c r="P8995" s="36">
        <v>12</v>
      </c>
      <c r="Q8995" s="37">
        <v>86</v>
      </c>
      <c r="R8995" s="36">
        <v>0</v>
      </c>
      <c r="S8995" s="39">
        <f t="shared" si="313"/>
        <v>86</v>
      </c>
      <c r="T8995" s="34" t="s">
        <v>29</v>
      </c>
      <c r="U8995" s="12">
        <f>((alpha*(beta^speed))*(speed^ceta))</f>
        <v>4.5454735282315716E-2</v>
      </c>
      <c r="V8995" s="8">
        <f t="shared" si="314"/>
        <v>86</v>
      </c>
      <c r="AB8995" s="41"/>
    </row>
    <row r="8996" spans="1:28">
      <c r="A8996" s="34" t="s">
        <v>19</v>
      </c>
      <c r="B8996" s="34" t="s">
        <v>74</v>
      </c>
      <c r="C8996" s="5" t="s">
        <v>177</v>
      </c>
      <c r="D8996" s="35" t="s">
        <v>88</v>
      </c>
      <c r="E8996" s="36" t="s">
        <v>17</v>
      </c>
      <c r="F8996" s="37">
        <v>50</v>
      </c>
      <c r="G8996" s="38">
        <v>0.02</v>
      </c>
      <c r="H8996" s="34">
        <v>0.96188713429159156</v>
      </c>
      <c r="I8996" s="35">
        <v>1651.922250076927</v>
      </c>
      <c r="J8996" s="35">
        <v>1.005261623867177</v>
      </c>
      <c r="K8996" s="35">
        <v>-0.38813301810149886</v>
      </c>
      <c r="L8996" s="35">
        <v>0</v>
      </c>
      <c r="M8996" s="35">
        <v>0</v>
      </c>
      <c r="N8996" s="35">
        <v>0</v>
      </c>
      <c r="O8996" s="35">
        <v>0</v>
      </c>
      <c r="P8996" s="36">
        <v>12</v>
      </c>
      <c r="Q8996" s="37">
        <v>86</v>
      </c>
      <c r="R8996" s="36">
        <v>0</v>
      </c>
      <c r="S8996" s="39">
        <f t="shared" si="313"/>
        <v>86</v>
      </c>
      <c r="T8996" s="34" t="s">
        <v>29</v>
      </c>
      <c r="U8996" s="12">
        <f>((alpha*(beta^speed))*(speed^ceta))</f>
        <v>460.41534202324294</v>
      </c>
      <c r="V8996" s="8">
        <f t="shared" si="314"/>
        <v>86</v>
      </c>
    </row>
    <row r="8997" spans="1:28">
      <c r="A8997" s="34" t="s">
        <v>19</v>
      </c>
      <c r="B8997" s="34" t="s">
        <v>74</v>
      </c>
      <c r="C8997" s="5" t="s">
        <v>177</v>
      </c>
      <c r="D8997" s="35" t="s">
        <v>88</v>
      </c>
      <c r="E8997" s="36" t="s">
        <v>15</v>
      </c>
      <c r="F8997" s="37">
        <v>100</v>
      </c>
      <c r="G8997" s="38">
        <v>0.02</v>
      </c>
      <c r="H8997" s="34">
        <v>0.99012871475190578</v>
      </c>
      <c r="I8997" s="35">
        <v>-1.5195518118512293E-5</v>
      </c>
      <c r="J8997" s="35">
        <v>2.47107544094783E-3</v>
      </c>
      <c r="K8997" s="35">
        <v>-0.14057050846146293</v>
      </c>
      <c r="L8997" s="35">
        <v>4.2094542552901437</v>
      </c>
      <c r="M8997" s="35">
        <v>0</v>
      </c>
      <c r="N8997" s="35">
        <v>0</v>
      </c>
      <c r="O8997" s="35">
        <v>0</v>
      </c>
      <c r="P8997" s="36">
        <v>12</v>
      </c>
      <c r="Q8997" s="37">
        <v>82</v>
      </c>
      <c r="R8997" s="36">
        <v>14</v>
      </c>
      <c r="S8997" s="39">
        <f t="shared" si="313"/>
        <v>82</v>
      </c>
      <c r="T8997" s="34" t="s">
        <v>51</v>
      </c>
      <c r="U8997" s="12">
        <f>(((alpha*(speed^3))+(beta*(speed^2))+(ceta*speed))+delta)</f>
        <v>0.91986139241550369</v>
      </c>
      <c r="V8997" s="8">
        <f t="shared" si="314"/>
        <v>82</v>
      </c>
    </row>
    <row r="8998" spans="1:28">
      <c r="A8998" s="34" t="s">
        <v>19</v>
      </c>
      <c r="B8998" s="34" t="s">
        <v>74</v>
      </c>
      <c r="C8998" s="5" t="s">
        <v>177</v>
      </c>
      <c r="D8998" s="35" t="s">
        <v>88</v>
      </c>
      <c r="E8998" s="36" t="s">
        <v>16</v>
      </c>
      <c r="F8998" s="37">
        <v>100</v>
      </c>
      <c r="G8998" s="38">
        <v>0.02</v>
      </c>
      <c r="H8998" s="34">
        <v>0.97920244266570944</v>
      </c>
      <c r="I8998" s="35">
        <v>29.364390382586503</v>
      </c>
      <c r="J8998" s="35">
        <v>0.99907552180531045</v>
      </c>
      <c r="K8998" s="35">
        <v>-0.25086514070263877</v>
      </c>
      <c r="L8998" s="35">
        <v>0</v>
      </c>
      <c r="M8998" s="35">
        <v>0</v>
      </c>
      <c r="N8998" s="35">
        <v>0</v>
      </c>
      <c r="O8998" s="35">
        <v>0</v>
      </c>
      <c r="P8998" s="36">
        <v>12</v>
      </c>
      <c r="Q8998" s="37">
        <v>82</v>
      </c>
      <c r="R8998" s="36">
        <v>0</v>
      </c>
      <c r="S8998" s="39">
        <f t="shared" si="313"/>
        <v>82</v>
      </c>
      <c r="T8998" s="34" t="s">
        <v>29</v>
      </c>
      <c r="U8998" s="12">
        <f>((alpha*(beta^speed))*(speed^ceta))</f>
        <v>9.0110194355804829</v>
      </c>
      <c r="V8998" s="8">
        <f t="shared" si="314"/>
        <v>82</v>
      </c>
    </row>
    <row r="8999" spans="1:28">
      <c r="A8999" s="34" t="s">
        <v>19</v>
      </c>
      <c r="B8999" s="34" t="s">
        <v>74</v>
      </c>
      <c r="C8999" s="5" t="s">
        <v>177</v>
      </c>
      <c r="D8999" s="35" t="s">
        <v>88</v>
      </c>
      <c r="E8999" s="36" t="s">
        <v>14</v>
      </c>
      <c r="F8999" s="37">
        <v>100</v>
      </c>
      <c r="G8999" s="38">
        <v>0.02</v>
      </c>
      <c r="H8999" s="34">
        <v>0.98898672203418869</v>
      </c>
      <c r="I8999" s="35">
        <v>-7.9853220350073876E-7</v>
      </c>
      <c r="J8999" s="35">
        <v>1.308881782169552E-4</v>
      </c>
      <c r="K8999" s="35">
        <v>-7.6408380176273827E-3</v>
      </c>
      <c r="L8999" s="35">
        <v>0.24747146397142217</v>
      </c>
      <c r="M8999" s="35">
        <v>0</v>
      </c>
      <c r="N8999" s="35">
        <v>0</v>
      </c>
      <c r="O8999" s="35">
        <v>0</v>
      </c>
      <c r="P8999" s="36">
        <v>12</v>
      </c>
      <c r="Q8999" s="37">
        <v>82</v>
      </c>
      <c r="R8999" s="36">
        <v>14</v>
      </c>
      <c r="S8999" s="39">
        <f t="shared" si="313"/>
        <v>82</v>
      </c>
      <c r="T8999" s="34" t="s">
        <v>51</v>
      </c>
      <c r="U8999" s="12">
        <f>(((alpha*(speed^3))+(beta*(speed^2))+(ceta*speed))+delta)</f>
        <v>6.0729752876988286E-2</v>
      </c>
      <c r="V8999" s="8">
        <f t="shared" si="314"/>
        <v>82</v>
      </c>
    </row>
    <row r="9000" spans="1:28">
      <c r="A9000" s="34" t="s">
        <v>19</v>
      </c>
      <c r="B9000" s="34" t="s">
        <v>74</v>
      </c>
      <c r="C9000" s="5" t="s">
        <v>177</v>
      </c>
      <c r="D9000" s="35" t="s">
        <v>88</v>
      </c>
      <c r="E9000" s="36" t="s">
        <v>18</v>
      </c>
      <c r="F9000" s="37">
        <v>100</v>
      </c>
      <c r="G9000" s="38">
        <v>0.02</v>
      </c>
      <c r="H9000" s="34">
        <v>0.98130605574584895</v>
      </c>
      <c r="I9000" s="35">
        <v>0.2659521421821941</v>
      </c>
      <c r="J9000" s="35">
        <v>0.99417899813226374</v>
      </c>
      <c r="K9000" s="35">
        <v>-0.30014736922052943</v>
      </c>
      <c r="L9000" s="35">
        <v>0</v>
      </c>
      <c r="M9000" s="35">
        <v>0</v>
      </c>
      <c r="N9000" s="35">
        <v>0</v>
      </c>
      <c r="O9000" s="35">
        <v>0</v>
      </c>
      <c r="P9000" s="36">
        <v>12</v>
      </c>
      <c r="Q9000" s="37">
        <v>82</v>
      </c>
      <c r="R9000" s="36">
        <v>0</v>
      </c>
      <c r="S9000" s="39">
        <f t="shared" si="313"/>
        <v>82</v>
      </c>
      <c r="T9000" s="34" t="s">
        <v>29</v>
      </c>
      <c r="U9000" s="12">
        <f>((alpha*(beta^speed))*(speed^ceta))</f>
        <v>4.3900880307747428E-2</v>
      </c>
      <c r="V9000" s="8">
        <f t="shared" si="314"/>
        <v>82</v>
      </c>
      <c r="AB9000" s="41"/>
    </row>
    <row r="9001" spans="1:28">
      <c r="A9001" s="34" t="s">
        <v>19</v>
      </c>
      <c r="B9001" s="34" t="s">
        <v>74</v>
      </c>
      <c r="C9001" s="5" t="s">
        <v>177</v>
      </c>
      <c r="D9001" s="35" t="s">
        <v>88</v>
      </c>
      <c r="E9001" s="36" t="s">
        <v>17</v>
      </c>
      <c r="F9001" s="37">
        <v>100</v>
      </c>
      <c r="G9001" s="38">
        <v>0.02</v>
      </c>
      <c r="H9001" s="34">
        <v>0.95211732554295059</v>
      </c>
      <c r="I9001" s="35">
        <v>-1.1934014923574746E-3</v>
      </c>
      <c r="J9001" s="35">
        <v>0.24150556303059798</v>
      </c>
      <c r="K9001" s="35">
        <v>-16.915146718855294</v>
      </c>
      <c r="L9001" s="35">
        <v>1003.2295350166755</v>
      </c>
      <c r="M9001" s="35">
        <v>0</v>
      </c>
      <c r="N9001" s="35">
        <v>0</v>
      </c>
      <c r="O9001" s="35">
        <v>0</v>
      </c>
      <c r="P9001" s="36">
        <v>12</v>
      </c>
      <c r="Q9001" s="37">
        <v>82</v>
      </c>
      <c r="R9001" s="36">
        <v>14</v>
      </c>
      <c r="S9001" s="39">
        <f t="shared" si="313"/>
        <v>82</v>
      </c>
      <c r="T9001" s="34" t="s">
        <v>51</v>
      </c>
      <c r="U9001" s="12">
        <f>(((alpha*(speed^3))+(beta*(speed^2))+(ceta*speed))+delta)</f>
        <v>582.06751585012626</v>
      </c>
      <c r="V9001" s="8">
        <f t="shared" si="314"/>
        <v>82</v>
      </c>
    </row>
    <row r="9002" spans="1:28">
      <c r="A9002" s="34" t="s">
        <v>19</v>
      </c>
      <c r="B9002" s="34" t="s">
        <v>74</v>
      </c>
      <c r="C9002" s="5" t="s">
        <v>177</v>
      </c>
      <c r="D9002" s="35" t="s">
        <v>88</v>
      </c>
      <c r="E9002" s="36" t="s">
        <v>15</v>
      </c>
      <c r="F9002" s="37">
        <v>0</v>
      </c>
      <c r="G9002" s="38">
        <v>0.04</v>
      </c>
      <c r="H9002" s="34">
        <v>0.9926748053280996</v>
      </c>
      <c r="I9002" s="35">
        <v>1.5685604129231898</v>
      </c>
      <c r="J9002" s="35">
        <v>4.4774157917916177</v>
      </c>
      <c r="K9002" s="35">
        <v>-0.36878353840243738</v>
      </c>
      <c r="L9002" s="35">
        <v>0</v>
      </c>
      <c r="M9002" s="35">
        <v>0</v>
      </c>
      <c r="N9002" s="35">
        <v>0</v>
      </c>
      <c r="O9002" s="35">
        <v>0</v>
      </c>
      <c r="P9002" s="36">
        <v>12</v>
      </c>
      <c r="Q9002" s="37">
        <v>86</v>
      </c>
      <c r="R9002" s="36">
        <v>13</v>
      </c>
      <c r="S9002" s="39">
        <f t="shared" si="313"/>
        <v>86</v>
      </c>
      <c r="T9002" s="34" t="s">
        <v>50</v>
      </c>
      <c r="U9002" s="12">
        <f>EXP((alpha+(beta/speed))+(ceta*LN(speed)))</f>
        <v>0.97817511582560812</v>
      </c>
      <c r="V9002" s="8">
        <f t="shared" si="314"/>
        <v>86</v>
      </c>
    </row>
    <row r="9003" spans="1:28">
      <c r="A9003" s="34" t="s">
        <v>19</v>
      </c>
      <c r="B9003" s="34" t="s">
        <v>74</v>
      </c>
      <c r="C9003" s="5" t="s">
        <v>177</v>
      </c>
      <c r="D9003" s="35" t="s">
        <v>88</v>
      </c>
      <c r="E9003" s="36" t="s">
        <v>16</v>
      </c>
      <c r="F9003" s="37">
        <v>0</v>
      </c>
      <c r="G9003" s="38">
        <v>0.04</v>
      </c>
      <c r="H9003" s="34">
        <v>0.95966110964472584</v>
      </c>
      <c r="I9003" s="35">
        <v>2.8717412281261887</v>
      </c>
      <c r="J9003" s="35">
        <v>1.0956443389839861</v>
      </c>
      <c r="K9003" s="35">
        <v>-0.18024873728978977</v>
      </c>
      <c r="L9003" s="35">
        <v>0</v>
      </c>
      <c r="M9003" s="35">
        <v>0</v>
      </c>
      <c r="N9003" s="35">
        <v>0</v>
      </c>
      <c r="O9003" s="35">
        <v>0</v>
      </c>
      <c r="P9003" s="36">
        <v>12</v>
      </c>
      <c r="Q9003" s="37">
        <v>86</v>
      </c>
      <c r="R9003" s="36">
        <v>13</v>
      </c>
      <c r="S9003" s="39">
        <f t="shared" si="313"/>
        <v>86</v>
      </c>
      <c r="T9003" s="34" t="s">
        <v>50</v>
      </c>
      <c r="U9003" s="12">
        <f>EXP((alpha+(beta/speed))+(ceta*LN(speed)))</f>
        <v>8.0172125809393329</v>
      </c>
      <c r="V9003" s="8">
        <f t="shared" si="314"/>
        <v>86</v>
      </c>
    </row>
    <row r="9004" spans="1:28">
      <c r="A9004" s="34" t="s">
        <v>19</v>
      </c>
      <c r="B9004" s="34" t="s">
        <v>74</v>
      </c>
      <c r="C9004" s="5" t="s">
        <v>177</v>
      </c>
      <c r="D9004" s="35" t="s">
        <v>88</v>
      </c>
      <c r="E9004" s="36" t="s">
        <v>14</v>
      </c>
      <c r="F9004" s="37">
        <v>0</v>
      </c>
      <c r="G9004" s="38">
        <v>0.04</v>
      </c>
      <c r="H9004" s="34">
        <v>0.98198793694198283</v>
      </c>
      <c r="I9004" s="35">
        <v>0.14313740514225476</v>
      </c>
      <c r="J9004" s="35">
        <v>-0.15098053102818348</v>
      </c>
      <c r="K9004" s="35">
        <v>3.4457417207709553</v>
      </c>
      <c r="L9004" s="35">
        <v>-1.6514197872517697</v>
      </c>
      <c r="M9004" s="35">
        <v>0</v>
      </c>
      <c r="N9004" s="35">
        <v>0</v>
      </c>
      <c r="O9004" s="35">
        <v>0</v>
      </c>
      <c r="P9004" s="36">
        <v>12</v>
      </c>
      <c r="Q9004" s="37">
        <v>86</v>
      </c>
      <c r="R9004" s="36">
        <v>1</v>
      </c>
      <c r="S9004" s="39">
        <f t="shared" si="313"/>
        <v>86</v>
      </c>
      <c r="T9004" s="34" t="s">
        <v>30</v>
      </c>
      <c r="U9004" s="12">
        <f>((alpha*(speed^beta))+(ceta*(speed^delta)))</f>
        <v>7.5261282200001556E-2</v>
      </c>
      <c r="V9004" s="8">
        <f t="shared" si="314"/>
        <v>86</v>
      </c>
    </row>
    <row r="9005" spans="1:28">
      <c r="A9005" s="34" t="s">
        <v>19</v>
      </c>
      <c r="B9005" s="34" t="s">
        <v>74</v>
      </c>
      <c r="C9005" s="5" t="s">
        <v>177</v>
      </c>
      <c r="D9005" s="35" t="s">
        <v>88</v>
      </c>
      <c r="E9005" s="36" t="s">
        <v>18</v>
      </c>
      <c r="F9005" s="37">
        <v>0</v>
      </c>
      <c r="G9005" s="38">
        <v>0.04</v>
      </c>
      <c r="H9005" s="34">
        <v>0.97093200325849438</v>
      </c>
      <c r="I9005" s="35">
        <v>-2.4467626416127596E-7</v>
      </c>
      <c r="J9005" s="35">
        <v>3.9177298941703553E-5</v>
      </c>
      <c r="K9005" s="35">
        <v>-2.4315995467963148E-3</v>
      </c>
      <c r="L9005" s="35">
        <v>0.11918673745125542</v>
      </c>
      <c r="M9005" s="35">
        <v>0</v>
      </c>
      <c r="N9005" s="35">
        <v>0</v>
      </c>
      <c r="O9005" s="35">
        <v>0</v>
      </c>
      <c r="P9005" s="36">
        <v>12</v>
      </c>
      <c r="Q9005" s="37">
        <v>86</v>
      </c>
      <c r="R9005" s="36">
        <v>14</v>
      </c>
      <c r="S9005" s="39">
        <f t="shared" si="313"/>
        <v>86</v>
      </c>
      <c r="T9005" s="34" t="s">
        <v>51</v>
      </c>
      <c r="U9005" s="12">
        <f>(((alpha*(speed^3))+(beta*(speed^2))+(ceta*speed))+delta)</f>
        <v>4.4196673522247279E-2</v>
      </c>
      <c r="V9005" s="8">
        <f t="shared" si="314"/>
        <v>86</v>
      </c>
      <c r="AB9005" s="41"/>
    </row>
    <row r="9006" spans="1:28">
      <c r="A9006" s="34" t="s">
        <v>19</v>
      </c>
      <c r="B9006" s="34" t="s">
        <v>74</v>
      </c>
      <c r="C9006" s="5" t="s">
        <v>177</v>
      </c>
      <c r="D9006" s="35" t="s">
        <v>88</v>
      </c>
      <c r="E9006" s="36" t="s">
        <v>17</v>
      </c>
      <c r="F9006" s="37">
        <v>0</v>
      </c>
      <c r="G9006" s="38">
        <v>0.04</v>
      </c>
      <c r="H9006" s="34">
        <v>0.97999275503990635</v>
      </c>
      <c r="I9006" s="35">
        <v>1577.8636720181678</v>
      </c>
      <c r="J9006" s="35">
        <v>1.0073876039942418</v>
      </c>
      <c r="K9006" s="35">
        <v>-0.40527930015747948</v>
      </c>
      <c r="L9006" s="35">
        <v>0</v>
      </c>
      <c r="M9006" s="35">
        <v>0</v>
      </c>
      <c r="N9006" s="35">
        <v>0</v>
      </c>
      <c r="O9006" s="35">
        <v>0</v>
      </c>
      <c r="P9006" s="36">
        <v>12</v>
      </c>
      <c r="Q9006" s="37">
        <v>86</v>
      </c>
      <c r="R9006" s="36">
        <v>0</v>
      </c>
      <c r="S9006" s="39">
        <f t="shared" si="313"/>
        <v>86</v>
      </c>
      <c r="T9006" s="34" t="s">
        <v>29</v>
      </c>
      <c r="U9006" s="12">
        <f>((alpha*(beta^speed))*(speed^ceta))</f>
        <v>488.61310993362162</v>
      </c>
      <c r="V9006" s="8">
        <f t="shared" si="314"/>
        <v>86</v>
      </c>
    </row>
    <row r="9007" spans="1:28">
      <c r="A9007" s="34" t="s">
        <v>19</v>
      </c>
      <c r="B9007" s="34" t="s">
        <v>74</v>
      </c>
      <c r="C9007" s="5" t="s">
        <v>177</v>
      </c>
      <c r="D9007" s="35" t="s">
        <v>88</v>
      </c>
      <c r="E9007" s="36" t="s">
        <v>15</v>
      </c>
      <c r="F9007" s="37">
        <v>50</v>
      </c>
      <c r="G9007" s="38">
        <v>0.04</v>
      </c>
      <c r="H9007" s="34">
        <v>0.99136834997346657</v>
      </c>
      <c r="I9007" s="35">
        <v>16.093267868523849</v>
      </c>
      <c r="J9007" s="35">
        <v>1.0109109110004755</v>
      </c>
      <c r="K9007" s="35">
        <v>-0.71217208470087201</v>
      </c>
      <c r="L9007" s="35">
        <v>0</v>
      </c>
      <c r="M9007" s="35">
        <v>0</v>
      </c>
      <c r="N9007" s="35">
        <v>0</v>
      </c>
      <c r="O9007" s="35">
        <v>0</v>
      </c>
      <c r="P9007" s="36">
        <v>12</v>
      </c>
      <c r="Q9007" s="37">
        <v>73</v>
      </c>
      <c r="R9007" s="36">
        <v>0</v>
      </c>
      <c r="S9007" s="39">
        <f t="shared" si="313"/>
        <v>73</v>
      </c>
      <c r="T9007" s="34" t="s">
        <v>29</v>
      </c>
      <c r="U9007" s="12">
        <f>((alpha*(beta^speed))*(speed^ceta))</f>
        <v>1.6737024321610625</v>
      </c>
      <c r="V9007" s="8">
        <f t="shared" si="314"/>
        <v>73</v>
      </c>
    </row>
    <row r="9008" spans="1:28">
      <c r="A9008" s="34" t="s">
        <v>19</v>
      </c>
      <c r="B9008" s="34" t="s">
        <v>74</v>
      </c>
      <c r="C9008" s="5" t="s">
        <v>177</v>
      </c>
      <c r="D9008" s="35" t="s">
        <v>88</v>
      </c>
      <c r="E9008" s="36" t="s">
        <v>16</v>
      </c>
      <c r="F9008" s="37">
        <v>50</v>
      </c>
      <c r="G9008" s="38">
        <v>0.04</v>
      </c>
      <c r="H9008" s="34">
        <v>0.98442820312137991</v>
      </c>
      <c r="I9008" s="35">
        <v>3.1844121801859835</v>
      </c>
      <c r="J9008" s="35">
        <v>0.96167370757819792</v>
      </c>
      <c r="K9008" s="35">
        <v>-0.17964559840950944</v>
      </c>
      <c r="L9008" s="35">
        <v>0</v>
      </c>
      <c r="M9008" s="35">
        <v>0</v>
      </c>
      <c r="N9008" s="35">
        <v>0</v>
      </c>
      <c r="O9008" s="35">
        <v>0</v>
      </c>
      <c r="P9008" s="36">
        <v>12</v>
      </c>
      <c r="Q9008" s="37">
        <v>73</v>
      </c>
      <c r="R9008" s="36">
        <v>13</v>
      </c>
      <c r="S9008" s="39">
        <f t="shared" si="313"/>
        <v>73</v>
      </c>
      <c r="T9008" s="34" t="s">
        <v>50</v>
      </c>
      <c r="U9008" s="12">
        <f>EXP((alpha+(beta/speed))+(ceta*LN(speed)))</f>
        <v>11.322859409181053</v>
      </c>
      <c r="V9008" s="8">
        <f t="shared" si="314"/>
        <v>73</v>
      </c>
    </row>
    <row r="9009" spans="1:22">
      <c r="A9009" s="34" t="s">
        <v>19</v>
      </c>
      <c r="B9009" s="34" t="s">
        <v>74</v>
      </c>
      <c r="C9009" s="5" t="s">
        <v>177</v>
      </c>
      <c r="D9009" s="35" t="s">
        <v>88</v>
      </c>
      <c r="E9009" s="36" t="s">
        <v>14</v>
      </c>
      <c r="F9009" s="37">
        <v>50</v>
      </c>
      <c r="G9009" s="38">
        <v>0.04</v>
      </c>
      <c r="H9009" s="34">
        <v>0.98461468165774813</v>
      </c>
      <c r="I9009" s="35">
        <v>1.2433509773106952</v>
      </c>
      <c r="J9009" s="35">
        <v>-1.9113042058251</v>
      </c>
      <c r="K9009" s="35">
        <v>0.43184346596170597</v>
      </c>
      <c r="L9009" s="35">
        <v>-0.3603860575905079</v>
      </c>
      <c r="M9009" s="35">
        <v>0</v>
      </c>
      <c r="N9009" s="35">
        <v>0</v>
      </c>
      <c r="O9009" s="35">
        <v>0</v>
      </c>
      <c r="P9009" s="36">
        <v>12</v>
      </c>
      <c r="Q9009" s="37">
        <v>73</v>
      </c>
      <c r="R9009" s="36">
        <v>1</v>
      </c>
      <c r="S9009" s="39">
        <f t="shared" si="313"/>
        <v>73</v>
      </c>
      <c r="T9009" s="34" t="s">
        <v>30</v>
      </c>
      <c r="U9009" s="12">
        <f>((alpha*(speed^beta))+(ceta*(speed^delta)))</f>
        <v>9.234622431860938E-2</v>
      </c>
      <c r="V9009" s="8">
        <f t="shared" si="314"/>
        <v>73</v>
      </c>
    </row>
    <row r="9010" spans="1:22">
      <c r="A9010" s="34" t="s">
        <v>19</v>
      </c>
      <c r="B9010" s="34" t="s">
        <v>74</v>
      </c>
      <c r="C9010" s="5" t="s">
        <v>177</v>
      </c>
      <c r="D9010" s="35" t="s">
        <v>88</v>
      </c>
      <c r="E9010" s="36" t="s">
        <v>18</v>
      </c>
      <c r="F9010" s="37">
        <v>50</v>
      </c>
      <c r="G9010" s="38">
        <v>0.04</v>
      </c>
      <c r="H9010" s="34">
        <v>0.97905682633449975</v>
      </c>
      <c r="I9010" s="35">
        <v>0.2071886895089477</v>
      </c>
      <c r="J9010" s="35">
        <v>0.98941793497302344</v>
      </c>
      <c r="K9010" s="35">
        <v>-0.15094577091422795</v>
      </c>
      <c r="L9010" s="35">
        <v>0</v>
      </c>
      <c r="M9010" s="35">
        <v>0</v>
      </c>
      <c r="N9010" s="35">
        <v>0</v>
      </c>
      <c r="O9010" s="35">
        <v>0</v>
      </c>
      <c r="P9010" s="36">
        <v>12</v>
      </c>
      <c r="Q9010" s="37">
        <v>73</v>
      </c>
      <c r="R9010" s="36">
        <v>0</v>
      </c>
      <c r="S9010" s="39">
        <f t="shared" si="313"/>
        <v>73</v>
      </c>
      <c r="T9010" s="34" t="s">
        <v>29</v>
      </c>
      <c r="U9010" s="12">
        <f>((alpha*(beta^speed))*(speed^ceta))</f>
        <v>4.9868828474973009E-2</v>
      </c>
      <c r="V9010" s="8">
        <f t="shared" si="314"/>
        <v>73</v>
      </c>
    </row>
    <row r="9011" spans="1:22">
      <c r="A9011" s="34" t="s">
        <v>19</v>
      </c>
      <c r="B9011" s="34" t="s">
        <v>74</v>
      </c>
      <c r="C9011" s="5" t="s">
        <v>177</v>
      </c>
      <c r="D9011" s="35" t="s">
        <v>88</v>
      </c>
      <c r="E9011" s="36" t="s">
        <v>17</v>
      </c>
      <c r="F9011" s="37">
        <v>50</v>
      </c>
      <c r="G9011" s="38">
        <v>0.04</v>
      </c>
      <c r="H9011" s="34">
        <v>0.97002392943450244</v>
      </c>
      <c r="I9011" s="35">
        <v>1514.7016329900755</v>
      </c>
      <c r="J9011" s="35">
        <v>1.0033422571052306</v>
      </c>
      <c r="K9011" s="35">
        <v>-0.23158881683805752</v>
      </c>
      <c r="L9011" s="35">
        <v>0</v>
      </c>
      <c r="M9011" s="35">
        <v>0</v>
      </c>
      <c r="N9011" s="35">
        <v>0</v>
      </c>
      <c r="O9011" s="35">
        <v>0</v>
      </c>
      <c r="P9011" s="36">
        <v>12</v>
      </c>
      <c r="Q9011" s="37">
        <v>73</v>
      </c>
      <c r="R9011" s="36">
        <v>0</v>
      </c>
      <c r="S9011" s="39">
        <f t="shared" si="313"/>
        <v>73</v>
      </c>
      <c r="T9011" s="34" t="s">
        <v>29</v>
      </c>
      <c r="U9011" s="12">
        <f>((alpha*(beta^speed))*(speed^ceta))</f>
        <v>715.46256383909929</v>
      </c>
      <c r="V9011" s="8">
        <f t="shared" si="314"/>
        <v>73</v>
      </c>
    </row>
    <row r="9012" spans="1:22">
      <c r="A9012" s="34" t="s">
        <v>19</v>
      </c>
      <c r="B9012" s="34" t="s">
        <v>74</v>
      </c>
      <c r="C9012" s="5" t="s">
        <v>177</v>
      </c>
      <c r="D9012" s="35" t="s">
        <v>88</v>
      </c>
      <c r="E9012" s="36" t="s">
        <v>15</v>
      </c>
      <c r="F9012" s="37">
        <v>100</v>
      </c>
      <c r="G9012" s="38">
        <v>0.04</v>
      </c>
      <c r="H9012" s="34">
        <v>0.99043063809241727</v>
      </c>
      <c r="I9012" s="35">
        <v>-4.5936838951576689E-5</v>
      </c>
      <c r="J9012" s="35">
        <v>5.4126345121548319E-3</v>
      </c>
      <c r="K9012" s="35">
        <v>-0.22596043846136857</v>
      </c>
      <c r="L9012" s="35">
        <v>5.5771438126703661</v>
      </c>
      <c r="M9012" s="35">
        <v>0</v>
      </c>
      <c r="N9012" s="35">
        <v>0</v>
      </c>
      <c r="O9012" s="35">
        <v>0</v>
      </c>
      <c r="P9012" s="36">
        <v>12</v>
      </c>
      <c r="Q9012" s="37">
        <v>57</v>
      </c>
      <c r="R9012" s="36">
        <v>14</v>
      </c>
      <c r="S9012" s="39">
        <f t="shared" si="313"/>
        <v>57</v>
      </c>
      <c r="T9012" s="34" t="s">
        <v>51</v>
      </c>
      <c r="U9012" s="12">
        <f>(((alpha*(speed^3))+(beta*(speed^2))+(ceta*speed))+delta)</f>
        <v>1.7758673344040652</v>
      </c>
      <c r="V9012" s="8">
        <f t="shared" si="314"/>
        <v>57</v>
      </c>
    </row>
    <row r="9013" spans="1:22">
      <c r="A9013" s="34" t="s">
        <v>19</v>
      </c>
      <c r="B9013" s="34" t="s">
        <v>74</v>
      </c>
      <c r="C9013" s="5" t="s">
        <v>177</v>
      </c>
      <c r="D9013" s="35" t="s">
        <v>88</v>
      </c>
      <c r="E9013" s="36" t="s">
        <v>16</v>
      </c>
      <c r="F9013" s="37">
        <v>100</v>
      </c>
      <c r="G9013" s="38">
        <v>0.04</v>
      </c>
      <c r="H9013" s="34">
        <v>0.98978026186618995</v>
      </c>
      <c r="I9013" s="35">
        <v>-8.9324432898294306E-5</v>
      </c>
      <c r="J9013" s="35">
        <v>1.2068436907531704E-2</v>
      </c>
      <c r="K9013" s="35">
        <v>-0.60589277697315802</v>
      </c>
      <c r="L9013" s="35">
        <v>26.712566590957557</v>
      </c>
      <c r="M9013" s="35">
        <v>0</v>
      </c>
      <c r="N9013" s="35">
        <v>0</v>
      </c>
      <c r="O9013" s="35">
        <v>0</v>
      </c>
      <c r="P9013" s="36">
        <v>12</v>
      </c>
      <c r="Q9013" s="37">
        <v>57</v>
      </c>
      <c r="R9013" s="36">
        <v>14</v>
      </c>
      <c r="S9013" s="39">
        <f t="shared" si="313"/>
        <v>57</v>
      </c>
      <c r="T9013" s="34" t="s">
        <v>51</v>
      </c>
      <c r="U9013" s="12">
        <f>(((alpha*(speed^3))+(beta*(speed^2))+(ceta*speed))+delta)</f>
        <v>14.844770114324234</v>
      </c>
      <c r="V9013" s="8">
        <f t="shared" si="314"/>
        <v>57</v>
      </c>
    </row>
    <row r="9014" spans="1:22">
      <c r="A9014" s="34" t="s">
        <v>19</v>
      </c>
      <c r="B9014" s="34" t="s">
        <v>74</v>
      </c>
      <c r="C9014" s="5" t="s">
        <v>177</v>
      </c>
      <c r="D9014" s="35" t="s">
        <v>88</v>
      </c>
      <c r="E9014" s="36" t="s">
        <v>14</v>
      </c>
      <c r="F9014" s="37">
        <v>100</v>
      </c>
      <c r="G9014" s="38">
        <v>0.04</v>
      </c>
      <c r="H9014" s="34">
        <v>0.98570920699155651</v>
      </c>
      <c r="I9014" s="35">
        <v>-1.9252278963990594E-6</v>
      </c>
      <c r="J9014" s="35">
        <v>2.3972761806144739E-4</v>
      </c>
      <c r="K9014" s="35">
        <v>-1.12490318633573E-2</v>
      </c>
      <c r="L9014" s="35">
        <v>0.31447756353033501</v>
      </c>
      <c r="M9014" s="35">
        <v>0</v>
      </c>
      <c r="N9014" s="35">
        <v>0</v>
      </c>
      <c r="O9014" s="35">
        <v>0</v>
      </c>
      <c r="P9014" s="36">
        <v>12</v>
      </c>
      <c r="Q9014" s="37">
        <v>57</v>
      </c>
      <c r="R9014" s="36">
        <v>14</v>
      </c>
      <c r="S9014" s="39">
        <f t="shared" si="313"/>
        <v>57</v>
      </c>
      <c r="T9014" s="34" t="s">
        <v>51</v>
      </c>
      <c r="U9014" s="12">
        <f>(((alpha*(speed^3))+(beta*(speed^2))+(ceta*speed))+delta)</f>
        <v>9.5619048582780475E-2</v>
      </c>
      <c r="V9014" s="8">
        <f t="shared" si="314"/>
        <v>57</v>
      </c>
    </row>
    <row r="9015" spans="1:22">
      <c r="A9015" s="34" t="s">
        <v>19</v>
      </c>
      <c r="B9015" s="34" t="s">
        <v>74</v>
      </c>
      <c r="C9015" s="5" t="s">
        <v>177</v>
      </c>
      <c r="D9015" s="35" t="s">
        <v>88</v>
      </c>
      <c r="E9015" s="36" t="s">
        <v>18</v>
      </c>
      <c r="F9015" s="37">
        <v>100</v>
      </c>
      <c r="G9015" s="38">
        <v>0.04</v>
      </c>
      <c r="H9015" s="34">
        <v>0.98464566052765534</v>
      </c>
      <c r="I9015" s="35">
        <v>0.41113583191864927</v>
      </c>
      <c r="J9015" s="35">
        <v>0.99408956022091322</v>
      </c>
      <c r="K9015" s="35">
        <v>-0.39391404341975245</v>
      </c>
      <c r="L9015" s="35">
        <v>0</v>
      </c>
      <c r="M9015" s="35">
        <v>0</v>
      </c>
      <c r="N9015" s="35">
        <v>0</v>
      </c>
      <c r="O9015" s="35">
        <v>0</v>
      </c>
      <c r="P9015" s="36">
        <v>12</v>
      </c>
      <c r="Q9015" s="37">
        <v>57</v>
      </c>
      <c r="R9015" s="36">
        <v>0</v>
      </c>
      <c r="S9015" s="39">
        <f t="shared" si="313"/>
        <v>57</v>
      </c>
      <c r="T9015" s="34" t="s">
        <v>29</v>
      </c>
      <c r="U9015" s="12">
        <f>((alpha*(beta^speed))*(speed^ceta))</f>
        <v>5.9645241499877634E-2</v>
      </c>
      <c r="V9015" s="8">
        <f t="shared" si="314"/>
        <v>57</v>
      </c>
    </row>
    <row r="9016" spans="1:22">
      <c r="A9016" s="34" t="s">
        <v>19</v>
      </c>
      <c r="B9016" s="34" t="s">
        <v>74</v>
      </c>
      <c r="C9016" s="5" t="s">
        <v>177</v>
      </c>
      <c r="D9016" s="35" t="s">
        <v>88</v>
      </c>
      <c r="E9016" s="36" t="s">
        <v>17</v>
      </c>
      <c r="F9016" s="37">
        <v>100</v>
      </c>
      <c r="G9016" s="38">
        <v>0.04</v>
      </c>
      <c r="H9016" s="34">
        <v>0.96877656667895184</v>
      </c>
      <c r="I9016" s="35">
        <v>-3.5251012422907115E-3</v>
      </c>
      <c r="J9016" s="35">
        <v>0.44387294096888569</v>
      </c>
      <c r="K9016" s="35">
        <v>-21.128018773187723</v>
      </c>
      <c r="L9016" s="35">
        <v>1339.5713176415163</v>
      </c>
      <c r="M9016" s="35">
        <v>0</v>
      </c>
      <c r="N9016" s="35">
        <v>0</v>
      </c>
      <c r="O9016" s="35">
        <v>0</v>
      </c>
      <c r="P9016" s="36">
        <v>12</v>
      </c>
      <c r="Q9016" s="37">
        <v>57</v>
      </c>
      <c r="R9016" s="36">
        <v>14</v>
      </c>
      <c r="S9016" s="39">
        <f t="shared" si="313"/>
        <v>57</v>
      </c>
      <c r="T9016" s="34" t="s">
        <v>51</v>
      </c>
      <c r="U9016" s="12">
        <f>(((alpha*(speed^3))+(beta*(speed^2))+(ceta*speed))+delta)</f>
        <v>924.59335841418226</v>
      </c>
      <c r="V9016" s="8">
        <f t="shared" si="314"/>
        <v>57</v>
      </c>
    </row>
    <row r="9017" spans="1:22">
      <c r="A9017" s="34" t="s">
        <v>19</v>
      </c>
      <c r="B9017" s="34" t="s">
        <v>74</v>
      </c>
      <c r="C9017" s="5" t="s">
        <v>177</v>
      </c>
      <c r="D9017" s="35" t="s">
        <v>88</v>
      </c>
      <c r="E9017" s="36" t="s">
        <v>15</v>
      </c>
      <c r="F9017" s="37">
        <v>0</v>
      </c>
      <c r="G9017" s="38">
        <v>0.06</v>
      </c>
      <c r="H9017" s="34">
        <v>0.99149396943576029</v>
      </c>
      <c r="I9017" s="35">
        <v>-1.7235226576371174E-5</v>
      </c>
      <c r="J9017" s="35">
        <v>2.7961075057154278E-3</v>
      </c>
      <c r="K9017" s="35">
        <v>-0.15554457439511529</v>
      </c>
      <c r="L9017" s="35">
        <v>4.4545974404758306</v>
      </c>
      <c r="M9017" s="35">
        <v>0</v>
      </c>
      <c r="N9017" s="35">
        <v>0</v>
      </c>
      <c r="O9017" s="35">
        <v>0</v>
      </c>
      <c r="P9017" s="36">
        <v>12</v>
      </c>
      <c r="Q9017" s="37">
        <v>82</v>
      </c>
      <c r="R9017" s="36">
        <v>14</v>
      </c>
      <c r="S9017" s="39">
        <f t="shared" si="313"/>
        <v>82</v>
      </c>
      <c r="T9017" s="34" t="s">
        <v>51</v>
      </c>
      <c r="U9017" s="12">
        <f>(((alpha*(speed^3))+(beta*(speed^2))+(ceta*speed))+delta)</f>
        <v>0.99801680154629135</v>
      </c>
      <c r="V9017" s="8">
        <f t="shared" si="314"/>
        <v>82</v>
      </c>
    </row>
    <row r="9018" spans="1:22">
      <c r="A9018" s="34" t="s">
        <v>19</v>
      </c>
      <c r="B9018" s="34" t="s">
        <v>74</v>
      </c>
      <c r="C9018" s="5" t="s">
        <v>177</v>
      </c>
      <c r="D9018" s="35" t="s">
        <v>88</v>
      </c>
      <c r="E9018" s="36" t="s">
        <v>16</v>
      </c>
      <c r="F9018" s="37">
        <v>0</v>
      </c>
      <c r="G9018" s="38">
        <v>0.06</v>
      </c>
      <c r="H9018" s="34">
        <v>0.97192971867209954</v>
      </c>
      <c r="I9018" s="35">
        <v>3.1462029734679038</v>
      </c>
      <c r="J9018" s="35">
        <v>0.54124982804679211</v>
      </c>
      <c r="K9018" s="35">
        <v>-0.19257353395545496</v>
      </c>
      <c r="L9018" s="35">
        <v>0</v>
      </c>
      <c r="M9018" s="35">
        <v>0</v>
      </c>
      <c r="N9018" s="35">
        <v>0</v>
      </c>
      <c r="O9018" s="35">
        <v>0</v>
      </c>
      <c r="P9018" s="36">
        <v>12</v>
      </c>
      <c r="Q9018" s="37">
        <v>82</v>
      </c>
      <c r="R9018" s="36">
        <v>13</v>
      </c>
      <c r="S9018" s="39">
        <f t="shared" si="313"/>
        <v>82</v>
      </c>
      <c r="T9018" s="34" t="s">
        <v>50</v>
      </c>
      <c r="U9018" s="12">
        <f>EXP((alpha+(beta/speed))+(ceta*LN(speed)))</f>
        <v>10.016022718057235</v>
      </c>
      <c r="V9018" s="8">
        <f t="shared" si="314"/>
        <v>82</v>
      </c>
    </row>
    <row r="9019" spans="1:22">
      <c r="A9019" s="34" t="s">
        <v>19</v>
      </c>
      <c r="B9019" s="34" t="s">
        <v>74</v>
      </c>
      <c r="C9019" s="5" t="s">
        <v>177</v>
      </c>
      <c r="D9019" s="35" t="s">
        <v>88</v>
      </c>
      <c r="E9019" s="36" t="s">
        <v>14</v>
      </c>
      <c r="F9019" s="37">
        <v>0</v>
      </c>
      <c r="G9019" s="38">
        <v>0.06</v>
      </c>
      <c r="H9019" s="34">
        <v>0.98525011178996691</v>
      </c>
      <c r="I9019" s="35">
        <v>-8.2917589139278383E-7</v>
      </c>
      <c r="J9019" s="35">
        <v>1.2395108541673097E-4</v>
      </c>
      <c r="K9019" s="35">
        <v>-6.6992286225963649E-3</v>
      </c>
      <c r="L9019" s="35">
        <v>0.23322461630493976</v>
      </c>
      <c r="M9019" s="35">
        <v>0</v>
      </c>
      <c r="N9019" s="35">
        <v>0</v>
      </c>
      <c r="O9019" s="35">
        <v>0</v>
      </c>
      <c r="P9019" s="36">
        <v>12</v>
      </c>
      <c r="Q9019" s="37">
        <v>82</v>
      </c>
      <c r="R9019" s="36">
        <v>14</v>
      </c>
      <c r="S9019" s="39">
        <f t="shared" si="313"/>
        <v>82</v>
      </c>
      <c r="T9019" s="34" t="s">
        <v>51</v>
      </c>
      <c r="U9019" s="12">
        <f>(((alpha*(speed^3))+(beta*(speed^2))+(ceta*speed))+delta)</f>
        <v>6.0153914708680506E-2</v>
      </c>
      <c r="V9019" s="8">
        <f t="shared" si="314"/>
        <v>82</v>
      </c>
    </row>
    <row r="9020" spans="1:22">
      <c r="A9020" s="34" t="s">
        <v>19</v>
      </c>
      <c r="B9020" s="34" t="s">
        <v>74</v>
      </c>
      <c r="C9020" s="5" t="s">
        <v>177</v>
      </c>
      <c r="D9020" s="35" t="s">
        <v>88</v>
      </c>
      <c r="E9020" s="36" t="s">
        <v>18</v>
      </c>
      <c r="F9020" s="37">
        <v>0</v>
      </c>
      <c r="G9020" s="38">
        <v>0.06</v>
      </c>
      <c r="H9020" s="34">
        <v>0.98329674942004985</v>
      </c>
      <c r="I9020" s="35">
        <v>-2.0090396730648611E-7</v>
      </c>
      <c r="J9020" s="35">
        <v>2.9606183515066039E-5</v>
      </c>
      <c r="K9020" s="35">
        <v>-2.2761304125798582E-3</v>
      </c>
      <c r="L9020" s="35">
        <v>0.13764887451013838</v>
      </c>
      <c r="M9020" s="35">
        <v>0</v>
      </c>
      <c r="N9020" s="35">
        <v>0</v>
      </c>
      <c r="O9020" s="35">
        <v>0</v>
      </c>
      <c r="P9020" s="36">
        <v>12</v>
      </c>
      <c r="Q9020" s="37">
        <v>82</v>
      </c>
      <c r="R9020" s="36">
        <v>14</v>
      </c>
      <c r="S9020" s="39">
        <f t="shared" si="313"/>
        <v>82</v>
      </c>
      <c r="T9020" s="34" t="s">
        <v>51</v>
      </c>
      <c r="U9020" s="12">
        <f>(((alpha*(speed^3))+(beta*(speed^2))+(ceta*speed))+delta)</f>
        <v>3.9306139988051408E-2</v>
      </c>
      <c r="V9020" s="8">
        <f t="shared" si="314"/>
        <v>82</v>
      </c>
    </row>
    <row r="9021" spans="1:22">
      <c r="A9021" s="34" t="s">
        <v>19</v>
      </c>
      <c r="B9021" s="34" t="s">
        <v>74</v>
      </c>
      <c r="C9021" s="5" t="s">
        <v>177</v>
      </c>
      <c r="D9021" s="35" t="s">
        <v>88</v>
      </c>
      <c r="E9021" s="36" t="s">
        <v>17</v>
      </c>
      <c r="F9021" s="37">
        <v>0</v>
      </c>
      <c r="G9021" s="38">
        <v>0.06</v>
      </c>
      <c r="H9021" s="34">
        <v>0.98245648082765802</v>
      </c>
      <c r="I9021" s="35">
        <v>2001.3101868324213</v>
      </c>
      <c r="J9021" s="35">
        <v>-0.56657286146777897</v>
      </c>
      <c r="K9021" s="35">
        <v>141.49632336963973</v>
      </c>
      <c r="L9021" s="35">
        <v>0.27189055371949916</v>
      </c>
      <c r="M9021" s="35">
        <v>0</v>
      </c>
      <c r="N9021" s="35">
        <v>0</v>
      </c>
      <c r="O9021" s="35">
        <v>0</v>
      </c>
      <c r="P9021" s="36">
        <v>12</v>
      </c>
      <c r="Q9021" s="37">
        <v>82</v>
      </c>
      <c r="R9021" s="36">
        <v>1</v>
      </c>
      <c r="S9021" s="39">
        <f t="shared" si="313"/>
        <v>82</v>
      </c>
      <c r="T9021" s="34" t="s">
        <v>30</v>
      </c>
      <c r="U9021" s="12">
        <f>((alpha*(speed^beta))+(ceta*(speed^delta)))</f>
        <v>633.72987046996229</v>
      </c>
      <c r="V9021" s="8">
        <f t="shared" si="314"/>
        <v>82</v>
      </c>
    </row>
    <row r="9022" spans="1:22">
      <c r="A9022" s="34" t="s">
        <v>19</v>
      </c>
      <c r="B9022" s="34" t="s">
        <v>74</v>
      </c>
      <c r="C9022" s="5" t="s">
        <v>177</v>
      </c>
      <c r="D9022" s="35" t="s">
        <v>88</v>
      </c>
      <c r="E9022" s="36" t="s">
        <v>15</v>
      </c>
      <c r="F9022" s="37">
        <v>50</v>
      </c>
      <c r="G9022" s="38">
        <v>0.06</v>
      </c>
      <c r="H9022" s="34">
        <v>0.98789867994478908</v>
      </c>
      <c r="I9022" s="35">
        <v>4.9104007802559568</v>
      </c>
      <c r="J9022" s="35">
        <v>-0.2154129370509294</v>
      </c>
      <c r="K9022" s="35">
        <v>172.8809421240579</v>
      </c>
      <c r="L9022" s="35">
        <v>-2.2194163270950571</v>
      </c>
      <c r="M9022" s="35">
        <v>0</v>
      </c>
      <c r="N9022" s="35">
        <v>0</v>
      </c>
      <c r="O9022" s="35">
        <v>0</v>
      </c>
      <c r="P9022" s="36">
        <v>12</v>
      </c>
      <c r="Q9022" s="37">
        <v>56</v>
      </c>
      <c r="R9022" s="36">
        <v>1</v>
      </c>
      <c r="S9022" s="39">
        <f t="shared" si="313"/>
        <v>56</v>
      </c>
      <c r="T9022" s="34" t="s">
        <v>30</v>
      </c>
      <c r="U9022" s="12">
        <f>((alpha*(speed^beta))+(ceta*(speed^delta)))</f>
        <v>2.0859605406269921</v>
      </c>
      <c r="V9022" s="8">
        <f t="shared" si="314"/>
        <v>56</v>
      </c>
    </row>
    <row r="9023" spans="1:22">
      <c r="A9023" s="34" t="s">
        <v>19</v>
      </c>
      <c r="B9023" s="34" t="s">
        <v>74</v>
      </c>
      <c r="C9023" s="5" t="s">
        <v>177</v>
      </c>
      <c r="D9023" s="35" t="s">
        <v>88</v>
      </c>
      <c r="E9023" s="36" t="s">
        <v>16</v>
      </c>
      <c r="F9023" s="37">
        <v>50</v>
      </c>
      <c r="G9023" s="38">
        <v>0.06</v>
      </c>
      <c r="H9023" s="34">
        <v>0.98923641307926979</v>
      </c>
      <c r="I9023" s="35">
        <v>3.1442807056588307</v>
      </c>
      <c r="J9023" s="35">
        <v>2.1736036229947042</v>
      </c>
      <c r="K9023" s="35">
        <v>-0.11237600477314663</v>
      </c>
      <c r="L9023" s="35">
        <v>0</v>
      </c>
      <c r="M9023" s="35">
        <v>0</v>
      </c>
      <c r="N9023" s="35">
        <v>0</v>
      </c>
      <c r="O9023" s="35">
        <v>0</v>
      </c>
      <c r="P9023" s="36">
        <v>12</v>
      </c>
      <c r="Q9023" s="37">
        <v>56</v>
      </c>
      <c r="R9023" s="36">
        <v>13</v>
      </c>
      <c r="S9023" s="39">
        <f t="shared" si="313"/>
        <v>56</v>
      </c>
      <c r="T9023" s="34" t="s">
        <v>50</v>
      </c>
      <c r="U9023" s="12">
        <f>EXP((alpha+(beta/speed))+(ceta*LN(speed)))</f>
        <v>15.344270012534675</v>
      </c>
      <c r="V9023" s="8">
        <f t="shared" si="314"/>
        <v>56</v>
      </c>
    </row>
    <row r="9024" spans="1:22">
      <c r="A9024" s="34" t="s">
        <v>19</v>
      </c>
      <c r="B9024" s="34" t="s">
        <v>74</v>
      </c>
      <c r="C9024" s="5" t="s">
        <v>177</v>
      </c>
      <c r="D9024" s="35" t="s">
        <v>88</v>
      </c>
      <c r="E9024" s="36" t="s">
        <v>14</v>
      </c>
      <c r="F9024" s="37">
        <v>50</v>
      </c>
      <c r="G9024" s="38">
        <v>0.06</v>
      </c>
      <c r="H9024" s="34">
        <v>0.98537494774099965</v>
      </c>
      <c r="I9024" s="35">
        <v>-2.2387625398044325E-6</v>
      </c>
      <c r="J9024" s="35">
        <v>2.6720892528653268E-4</v>
      </c>
      <c r="K9024" s="35">
        <v>-1.2027950397799319E-2</v>
      </c>
      <c r="L9024" s="35">
        <v>0.32349629774813726</v>
      </c>
      <c r="M9024" s="35">
        <v>0</v>
      </c>
      <c r="N9024" s="35">
        <v>0</v>
      </c>
      <c r="O9024" s="35">
        <v>0</v>
      </c>
      <c r="P9024" s="36">
        <v>12</v>
      </c>
      <c r="Q9024" s="37">
        <v>56</v>
      </c>
      <c r="R9024" s="36">
        <v>14</v>
      </c>
      <c r="S9024" s="39">
        <f t="shared" si="313"/>
        <v>56</v>
      </c>
      <c r="T9024" s="34" t="s">
        <v>51</v>
      </c>
      <c r="U9024" s="12">
        <f>(((alpha*(speed^3))+(beta*(speed^2))+(ceta*speed))+delta)</f>
        <v>9.4735742979646598E-2</v>
      </c>
      <c r="V9024" s="8">
        <f t="shared" si="314"/>
        <v>56</v>
      </c>
    </row>
    <row r="9025" spans="1:28">
      <c r="A9025" s="34" t="s">
        <v>19</v>
      </c>
      <c r="B9025" s="34" t="s">
        <v>74</v>
      </c>
      <c r="C9025" s="5" t="s">
        <v>177</v>
      </c>
      <c r="D9025" s="35" t="s">
        <v>88</v>
      </c>
      <c r="E9025" s="36" t="s">
        <v>18</v>
      </c>
      <c r="F9025" s="37">
        <v>50</v>
      </c>
      <c r="G9025" s="38">
        <v>0.06</v>
      </c>
      <c r="H9025" s="34">
        <v>0.98297776740543497</v>
      </c>
      <c r="I9025" s="35">
        <v>0.34778086659042612</v>
      </c>
      <c r="J9025" s="35">
        <v>0.98923316672931727</v>
      </c>
      <c r="K9025" s="35">
        <v>-0.29091025762605971</v>
      </c>
      <c r="L9025" s="35">
        <v>0</v>
      </c>
      <c r="M9025" s="35">
        <v>0</v>
      </c>
      <c r="N9025" s="35">
        <v>0</v>
      </c>
      <c r="O9025" s="35">
        <v>0</v>
      </c>
      <c r="P9025" s="36">
        <v>12</v>
      </c>
      <c r="Q9025" s="37">
        <v>56</v>
      </c>
      <c r="R9025" s="36">
        <v>0</v>
      </c>
      <c r="S9025" s="39">
        <f t="shared" si="313"/>
        <v>56</v>
      </c>
      <c r="T9025" s="34" t="s">
        <v>29</v>
      </c>
      <c r="U9025" s="12">
        <f>((alpha*(beta^speed))*(speed^ceta))</f>
        <v>5.8811913633523484E-2</v>
      </c>
      <c r="V9025" s="8">
        <f t="shared" si="314"/>
        <v>56</v>
      </c>
    </row>
    <row r="9026" spans="1:28">
      <c r="A9026" s="34" t="s">
        <v>19</v>
      </c>
      <c r="B9026" s="34" t="s">
        <v>74</v>
      </c>
      <c r="C9026" s="5" t="s">
        <v>177</v>
      </c>
      <c r="D9026" s="35" t="s">
        <v>88</v>
      </c>
      <c r="E9026" s="36" t="s">
        <v>17</v>
      </c>
      <c r="F9026" s="37">
        <v>50</v>
      </c>
      <c r="G9026" s="38">
        <v>0.06</v>
      </c>
      <c r="H9026" s="34">
        <v>0.98228078815332676</v>
      </c>
      <c r="I9026" s="35">
        <v>-3.9339948452434895E-3</v>
      </c>
      <c r="J9026" s="35">
        <v>0.49029455488655665</v>
      </c>
      <c r="K9026" s="35">
        <v>-21.622873432738118</v>
      </c>
      <c r="L9026" s="35">
        <v>1320.5201713528893</v>
      </c>
      <c r="M9026" s="35">
        <v>0</v>
      </c>
      <c r="N9026" s="35">
        <v>0</v>
      </c>
      <c r="O9026" s="35">
        <v>0</v>
      </c>
      <c r="P9026" s="36">
        <v>12</v>
      </c>
      <c r="Q9026" s="37">
        <v>56</v>
      </c>
      <c r="R9026" s="36">
        <v>14</v>
      </c>
      <c r="S9026" s="39">
        <f t="shared" ref="S9026:S9089" si="315">V9026</f>
        <v>56</v>
      </c>
      <c r="T9026" s="34" t="s">
        <v>51</v>
      </c>
      <c r="U9026" s="12">
        <f>(((alpha*(speed^3))+(beta*(speed^2))+(ceta*speed))+delta)</f>
        <v>956.33054450151565</v>
      </c>
      <c r="V9026" s="8">
        <f t="shared" ref="V9026:V9089" si="316">IF($V$1&lt;P9026,P9026,IF($V$1&gt;Q9026,Q9026,$V$1))</f>
        <v>56</v>
      </c>
    </row>
    <row r="9027" spans="1:28">
      <c r="A9027" s="34" t="s">
        <v>19</v>
      </c>
      <c r="B9027" s="34" t="s">
        <v>74</v>
      </c>
      <c r="C9027" s="5" t="s">
        <v>177</v>
      </c>
      <c r="D9027" s="35" t="s">
        <v>88</v>
      </c>
      <c r="E9027" s="36" t="s">
        <v>15</v>
      </c>
      <c r="F9027" s="37">
        <v>100</v>
      </c>
      <c r="G9027" s="38">
        <v>0.06</v>
      </c>
      <c r="H9027" s="34">
        <v>0.81484654867577166</v>
      </c>
      <c r="I9027" s="35">
        <v>-10.452152211666959</v>
      </c>
      <c r="J9027" s="35">
        <v>15.596461089392223</v>
      </c>
      <c r="K9027" s="35">
        <v>3.8066238436386501</v>
      </c>
      <c r="L9027" s="35">
        <v>0.32715032660576049</v>
      </c>
      <c r="M9027" s="35">
        <v>2.5690238311521899E-2</v>
      </c>
      <c r="N9027" s="35">
        <v>0</v>
      </c>
      <c r="O9027" s="35">
        <v>0</v>
      </c>
      <c r="P9027" s="36">
        <v>12</v>
      </c>
      <c r="Q9027" s="37">
        <v>41</v>
      </c>
      <c r="R9027" s="36">
        <v>10</v>
      </c>
      <c r="S9027" s="39">
        <f t="shared" si="315"/>
        <v>41</v>
      </c>
      <c r="T9027" s="34" t="s">
        <v>44</v>
      </c>
      <c r="U9027" s="12">
        <f>(alpha+(beta/(1+EXP((((-1)*ceta)+(delta*LN(speed)))+(epsilon*speed)))))</f>
        <v>2.3874168299454368</v>
      </c>
      <c r="V9027" s="8">
        <f t="shared" si="316"/>
        <v>41</v>
      </c>
    </row>
    <row r="9028" spans="1:28">
      <c r="A9028" s="34" t="s">
        <v>19</v>
      </c>
      <c r="B9028" s="34" t="s">
        <v>74</v>
      </c>
      <c r="C9028" s="5" t="s">
        <v>177</v>
      </c>
      <c r="D9028" s="35" t="s">
        <v>88</v>
      </c>
      <c r="E9028" s="36" t="s">
        <v>16</v>
      </c>
      <c r="F9028" s="37">
        <v>100</v>
      </c>
      <c r="G9028" s="38">
        <v>0.06</v>
      </c>
      <c r="H9028" s="34">
        <v>0.9894812451988787</v>
      </c>
      <c r="I9028" s="35">
        <v>-5.6906693478285563E-4</v>
      </c>
      <c r="J9028" s="35">
        <v>4.9184954368107561E-2</v>
      </c>
      <c r="K9028" s="35">
        <v>-1.5007622495856721</v>
      </c>
      <c r="L9028" s="35">
        <v>38.73419933376055</v>
      </c>
      <c r="M9028" s="35">
        <v>0</v>
      </c>
      <c r="N9028" s="35">
        <v>0</v>
      </c>
      <c r="O9028" s="35">
        <v>0</v>
      </c>
      <c r="P9028" s="36">
        <v>12</v>
      </c>
      <c r="Q9028" s="37">
        <v>41</v>
      </c>
      <c r="R9028" s="36">
        <v>14</v>
      </c>
      <c r="S9028" s="39">
        <f t="shared" si="315"/>
        <v>41</v>
      </c>
      <c r="T9028" s="34" t="s">
        <v>51</v>
      </c>
      <c r="U9028" s="12">
        <f>(((alpha*(speed^3))+(beta*(speed^2))+(ceta*speed))+delta)</f>
        <v>20.662193181367613</v>
      </c>
      <c r="V9028" s="8">
        <f t="shared" si="316"/>
        <v>41</v>
      </c>
    </row>
    <row r="9029" spans="1:28">
      <c r="A9029" s="34" t="s">
        <v>19</v>
      </c>
      <c r="B9029" s="34" t="s">
        <v>74</v>
      </c>
      <c r="C9029" s="5" t="s">
        <v>177</v>
      </c>
      <c r="D9029" s="35" t="s">
        <v>88</v>
      </c>
      <c r="E9029" s="36" t="s">
        <v>14</v>
      </c>
      <c r="F9029" s="37">
        <v>100</v>
      </c>
      <c r="G9029" s="38">
        <v>0.06</v>
      </c>
      <c r="H9029" s="34">
        <v>0.90904719651392751</v>
      </c>
      <c r="I9029" s="35">
        <v>-1.7247306705233557E-5</v>
      </c>
      <c r="J9029" s="35">
        <v>1.3879807789893542E-3</v>
      </c>
      <c r="K9029" s="35">
        <v>-3.7375359204118865E-2</v>
      </c>
      <c r="L9029" s="35">
        <v>0.51807342986753357</v>
      </c>
      <c r="M9029" s="35">
        <v>0</v>
      </c>
      <c r="N9029" s="35">
        <v>0</v>
      </c>
      <c r="O9029" s="35">
        <v>0</v>
      </c>
      <c r="P9029" s="36">
        <v>12</v>
      </c>
      <c r="Q9029" s="37">
        <v>41</v>
      </c>
      <c r="R9029" s="36">
        <v>14</v>
      </c>
      <c r="S9029" s="39">
        <f t="shared" si="315"/>
        <v>41</v>
      </c>
      <c r="T9029" s="34" t="s">
        <v>51</v>
      </c>
      <c r="U9029" s="12">
        <f>(((alpha*(speed^3))+(beta*(speed^2))+(ceta*speed))+delta)</f>
        <v>0.13017776654836277</v>
      </c>
      <c r="V9029" s="8">
        <f t="shared" si="316"/>
        <v>41</v>
      </c>
    </row>
    <row r="9030" spans="1:28">
      <c r="A9030" s="34" t="s">
        <v>19</v>
      </c>
      <c r="B9030" s="34" t="s">
        <v>74</v>
      </c>
      <c r="C9030" s="5" t="s">
        <v>177</v>
      </c>
      <c r="D9030" s="35" t="s">
        <v>88</v>
      </c>
      <c r="E9030" s="36" t="s">
        <v>18</v>
      </c>
      <c r="F9030" s="37">
        <v>100</v>
      </c>
      <c r="G9030" s="38">
        <v>0.06</v>
      </c>
      <c r="H9030" s="34">
        <v>0.98166684354276101</v>
      </c>
      <c r="I9030" s="35">
        <v>-5.325173056251351E-6</v>
      </c>
      <c r="J9030" s="35">
        <v>5.0376524293621941E-4</v>
      </c>
      <c r="K9030" s="35">
        <v>-1.7164494062692329E-2</v>
      </c>
      <c r="L9030" s="35">
        <v>0.30727786363362058</v>
      </c>
      <c r="M9030" s="35">
        <v>0</v>
      </c>
      <c r="N9030" s="35">
        <v>0</v>
      </c>
      <c r="O9030" s="35">
        <v>0</v>
      </c>
      <c r="P9030" s="36">
        <v>12</v>
      </c>
      <c r="Q9030" s="37">
        <v>41</v>
      </c>
      <c r="R9030" s="36">
        <v>14</v>
      </c>
      <c r="S9030" s="39">
        <f t="shared" si="315"/>
        <v>41</v>
      </c>
      <c r="T9030" s="34" t="s">
        <v>51</v>
      </c>
      <c r="U9030" s="12">
        <f>(((alpha*(speed^3))+(beta*(speed^2))+(ceta*speed))+delta)</f>
        <v>8.3346728229120481E-2</v>
      </c>
      <c r="V9030" s="8">
        <f t="shared" si="316"/>
        <v>41</v>
      </c>
    </row>
    <row r="9031" spans="1:28">
      <c r="A9031" s="34" t="s">
        <v>19</v>
      </c>
      <c r="B9031" s="34" t="s">
        <v>74</v>
      </c>
      <c r="C9031" s="5" t="s">
        <v>177</v>
      </c>
      <c r="D9031" s="35" t="s">
        <v>88</v>
      </c>
      <c r="E9031" s="36" t="s">
        <v>17</v>
      </c>
      <c r="F9031" s="37">
        <v>100</v>
      </c>
      <c r="G9031" s="38">
        <v>0.06</v>
      </c>
      <c r="H9031" s="34">
        <v>0.97248433896285935</v>
      </c>
      <c r="I9031" s="35">
        <v>-1.7064581609372378E-2</v>
      </c>
      <c r="J9031" s="35">
        <v>1.4351013960585497</v>
      </c>
      <c r="K9031" s="35">
        <v>-43.685368648527529</v>
      </c>
      <c r="L9031" s="35">
        <v>1835.0241739987582</v>
      </c>
      <c r="M9031" s="35">
        <v>0</v>
      </c>
      <c r="N9031" s="35">
        <v>0</v>
      </c>
      <c r="O9031" s="35">
        <v>0</v>
      </c>
      <c r="P9031" s="36">
        <v>12</v>
      </c>
      <c r="Q9031" s="37">
        <v>41</v>
      </c>
      <c r="R9031" s="36">
        <v>14</v>
      </c>
      <c r="S9031" s="39">
        <f t="shared" si="315"/>
        <v>41</v>
      </c>
      <c r="T9031" s="34" t="s">
        <v>51</v>
      </c>
      <c r="U9031" s="12">
        <f>(((alpha*(speed^3))+(beta*(speed^2))+(ceta*speed))+delta)</f>
        <v>1280.221477083998</v>
      </c>
      <c r="V9031" s="8">
        <f t="shared" si="316"/>
        <v>41</v>
      </c>
    </row>
    <row r="9032" spans="1:28">
      <c r="A9032" s="34" t="s">
        <v>19</v>
      </c>
      <c r="B9032" s="34" t="s">
        <v>74</v>
      </c>
      <c r="C9032" s="5" t="s">
        <v>178</v>
      </c>
      <c r="D9032" s="35" t="s">
        <v>89</v>
      </c>
      <c r="E9032" s="36" t="s">
        <v>15</v>
      </c>
      <c r="F9032" s="37">
        <v>0</v>
      </c>
      <c r="G9032" s="38">
        <v>0</v>
      </c>
      <c r="H9032" s="34">
        <v>0.99723239482014248</v>
      </c>
      <c r="I9032" s="35">
        <v>-0.82036741275084712</v>
      </c>
      <c r="J9032" s="35">
        <v>0.49244010871261368</v>
      </c>
      <c r="K9032" s="35">
        <v>0.37889071244477951</v>
      </c>
      <c r="L9032" s="35">
        <v>0</v>
      </c>
      <c r="M9032" s="35">
        <v>0</v>
      </c>
      <c r="N9032" s="35">
        <v>0</v>
      </c>
      <c r="O9032" s="35">
        <v>0</v>
      </c>
      <c r="P9032" s="36">
        <v>12</v>
      </c>
      <c r="Q9032" s="37">
        <v>86</v>
      </c>
      <c r="R9032" s="36">
        <v>6</v>
      </c>
      <c r="S9032" s="39">
        <f t="shared" si="315"/>
        <v>86</v>
      </c>
      <c r="T9032" s="34" t="s">
        <v>37</v>
      </c>
      <c r="U9032" s="12">
        <f>(1/(alpha+(beta*(speed^ceta))))</f>
        <v>0.54279977605245922</v>
      </c>
      <c r="V9032" s="8">
        <f t="shared" si="316"/>
        <v>86</v>
      </c>
    </row>
    <row r="9033" spans="1:28">
      <c r="A9033" s="34" t="s">
        <v>19</v>
      </c>
      <c r="B9033" s="34" t="s">
        <v>74</v>
      </c>
      <c r="C9033" s="5" t="s">
        <v>179</v>
      </c>
      <c r="D9033" s="35" t="s">
        <v>89</v>
      </c>
      <c r="E9033" s="36" t="s">
        <v>15</v>
      </c>
      <c r="F9033" s="37">
        <v>0</v>
      </c>
      <c r="G9033" s="38">
        <v>0</v>
      </c>
      <c r="H9033" s="34">
        <v>0.99148359092713445</v>
      </c>
      <c r="I9033" s="35">
        <v>236.21564319609831</v>
      </c>
      <c r="J9033" s="35">
        <v>-2.196031640585641</v>
      </c>
      <c r="K9033" s="35">
        <v>7.8970752172153436</v>
      </c>
      <c r="L9033" s="35">
        <v>-0.45542311858429418</v>
      </c>
      <c r="M9033" s="35">
        <v>0</v>
      </c>
      <c r="N9033" s="35">
        <v>0</v>
      </c>
      <c r="O9033" s="35">
        <v>0</v>
      </c>
      <c r="P9033" s="36">
        <v>12</v>
      </c>
      <c r="Q9033" s="37">
        <v>86</v>
      </c>
      <c r="R9033" s="36">
        <v>1</v>
      </c>
      <c r="S9033" s="39">
        <f t="shared" si="315"/>
        <v>86</v>
      </c>
      <c r="T9033" s="34" t="s">
        <v>30</v>
      </c>
      <c r="U9033" s="12">
        <f>((alpha*(speed^beta))+(ceta*(speed^delta)))</f>
        <v>1.0519442531603973</v>
      </c>
      <c r="V9033" s="8">
        <f t="shared" si="316"/>
        <v>86</v>
      </c>
    </row>
    <row r="9034" spans="1:28">
      <c r="A9034" s="34" t="s">
        <v>19</v>
      </c>
      <c r="B9034" s="34" t="s">
        <v>74</v>
      </c>
      <c r="C9034" s="5" t="s">
        <v>178</v>
      </c>
      <c r="D9034" s="35" t="s">
        <v>89</v>
      </c>
      <c r="E9034" s="36" t="s">
        <v>16</v>
      </c>
      <c r="F9034" s="37">
        <v>0</v>
      </c>
      <c r="G9034" s="38">
        <v>0</v>
      </c>
      <c r="H9034" s="34">
        <v>0.98810914729178612</v>
      </c>
      <c r="I9034" s="35">
        <v>1.3890876981276483</v>
      </c>
      <c r="J9034" s="35">
        <v>41.58671369829608</v>
      </c>
      <c r="K9034" s="35">
        <v>6.4063066368142962E-2</v>
      </c>
      <c r="L9034" s="35">
        <v>1.0189537852162376</v>
      </c>
      <c r="M9034" s="35">
        <v>-3.0077864924991959E-4</v>
      </c>
      <c r="N9034" s="35">
        <v>0</v>
      </c>
      <c r="O9034" s="35">
        <v>0</v>
      </c>
      <c r="P9034" s="36">
        <v>12</v>
      </c>
      <c r="Q9034" s="37">
        <v>86</v>
      </c>
      <c r="R9034" s="36">
        <v>10</v>
      </c>
      <c r="S9034" s="39">
        <f t="shared" si="315"/>
        <v>86</v>
      </c>
      <c r="T9034" s="34" t="s">
        <v>44</v>
      </c>
      <c r="U9034" s="12">
        <f>(alpha+(beta/(1+EXP((((-1)*ceta)+(delta*LN(speed)))+(epsilon*speed)))))</f>
        <v>1.8697032845963357</v>
      </c>
      <c r="V9034" s="8">
        <f t="shared" si="316"/>
        <v>86</v>
      </c>
    </row>
    <row r="9035" spans="1:28">
      <c r="A9035" s="34" t="s">
        <v>19</v>
      </c>
      <c r="B9035" s="34" t="s">
        <v>74</v>
      </c>
      <c r="C9035" s="5" t="s">
        <v>179</v>
      </c>
      <c r="D9035" s="35" t="s">
        <v>89</v>
      </c>
      <c r="E9035" s="36" t="s">
        <v>16</v>
      </c>
      <c r="F9035" s="37">
        <v>0</v>
      </c>
      <c r="G9035" s="38">
        <v>0</v>
      </c>
      <c r="H9035" s="34">
        <v>0.99708888637646043</v>
      </c>
      <c r="I9035" s="35">
        <v>46.592488056624937</v>
      </c>
      <c r="J9035" s="35">
        <v>0.98402684996439294</v>
      </c>
      <c r="K9035" s="35">
        <v>-0.4074121846791588</v>
      </c>
      <c r="L9035" s="35">
        <v>0</v>
      </c>
      <c r="M9035" s="35">
        <v>0</v>
      </c>
      <c r="N9035" s="35">
        <v>0</v>
      </c>
      <c r="O9035" s="35">
        <v>0</v>
      </c>
      <c r="P9035" s="36">
        <v>12</v>
      </c>
      <c r="Q9035" s="37">
        <v>86</v>
      </c>
      <c r="R9035" s="36">
        <v>0</v>
      </c>
      <c r="S9035" s="39">
        <f t="shared" si="315"/>
        <v>86</v>
      </c>
      <c r="T9035" s="34" t="s">
        <v>29</v>
      </c>
      <c r="U9035" s="12">
        <f>((alpha*(beta^speed))*(speed^ceta))</f>
        <v>1.9000947048604766</v>
      </c>
      <c r="V9035" s="8">
        <f t="shared" si="316"/>
        <v>86</v>
      </c>
    </row>
    <row r="9036" spans="1:28">
      <c r="A9036" s="34" t="s">
        <v>19</v>
      </c>
      <c r="B9036" s="34" t="s">
        <v>74</v>
      </c>
      <c r="C9036" s="5" t="s">
        <v>178</v>
      </c>
      <c r="D9036" s="35" t="s">
        <v>89</v>
      </c>
      <c r="E9036" s="36" t="s">
        <v>14</v>
      </c>
      <c r="F9036" s="37">
        <v>0</v>
      </c>
      <c r="G9036" s="38">
        <v>0</v>
      </c>
      <c r="H9036" s="34">
        <v>0.99577924928091066</v>
      </c>
      <c r="I9036" s="35">
        <v>1.0255420222976232E-2</v>
      </c>
      <c r="J9036" s="35">
        <v>0.69261092509099331</v>
      </c>
      <c r="K9036" s="35">
        <v>-3.581552772918569E-3</v>
      </c>
      <c r="L9036" s="35">
        <v>0</v>
      </c>
      <c r="M9036" s="35">
        <v>0</v>
      </c>
      <c r="N9036" s="35">
        <v>0</v>
      </c>
      <c r="O9036" s="35">
        <v>0</v>
      </c>
      <c r="P9036" s="36">
        <v>12</v>
      </c>
      <c r="Q9036" s="37">
        <v>86</v>
      </c>
      <c r="R9036" s="36">
        <v>5</v>
      </c>
      <c r="S9036" s="39">
        <f t="shared" si="315"/>
        <v>86</v>
      </c>
      <c r="T9036" s="34" t="s">
        <v>36</v>
      </c>
      <c r="U9036" s="12">
        <f>(1/(((ceta*(speed^2))+(beta*speed))+alpha))</f>
        <v>3.0224601428576085E-2</v>
      </c>
      <c r="V9036" s="8">
        <f t="shared" si="316"/>
        <v>86</v>
      </c>
      <c r="AB9036" s="41"/>
    </row>
    <row r="9037" spans="1:28">
      <c r="A9037" s="34" t="s">
        <v>19</v>
      </c>
      <c r="B9037" s="34" t="s">
        <v>74</v>
      </c>
      <c r="C9037" s="5" t="s">
        <v>179</v>
      </c>
      <c r="D9037" s="35" t="s">
        <v>89</v>
      </c>
      <c r="E9037" s="36" t="s">
        <v>14</v>
      </c>
      <c r="F9037" s="37">
        <v>0</v>
      </c>
      <c r="G9037" s="38">
        <v>0</v>
      </c>
      <c r="H9037" s="34">
        <v>0.99702349735869011</v>
      </c>
      <c r="I9037" s="35">
        <v>0.65998987091755357</v>
      </c>
      <c r="J9037" s="35">
        <v>1.0077285703236045</v>
      </c>
      <c r="K9037" s="35">
        <v>-0.99274080427965916</v>
      </c>
      <c r="L9037" s="35">
        <v>0</v>
      </c>
      <c r="M9037" s="35">
        <v>0</v>
      </c>
      <c r="N9037" s="35">
        <v>0</v>
      </c>
      <c r="O9037" s="35">
        <v>0</v>
      </c>
      <c r="P9037" s="36">
        <v>12</v>
      </c>
      <c r="Q9037" s="37">
        <v>86</v>
      </c>
      <c r="R9037" s="36">
        <v>0</v>
      </c>
      <c r="S9037" s="39">
        <f t="shared" si="315"/>
        <v>86</v>
      </c>
      <c r="T9037" s="34" t="s">
        <v>29</v>
      </c>
      <c r="U9037" s="12">
        <f>((alpha*(beta^speed))*(speed^ceta))</f>
        <v>1.5368407651498711E-2</v>
      </c>
      <c r="V9037" s="8">
        <f t="shared" si="316"/>
        <v>86</v>
      </c>
      <c r="AB9037" s="41"/>
    </row>
    <row r="9038" spans="1:28">
      <c r="A9038" s="34" t="s">
        <v>19</v>
      </c>
      <c r="B9038" s="34" t="s">
        <v>74</v>
      </c>
      <c r="C9038" s="5" t="s">
        <v>178</v>
      </c>
      <c r="D9038" s="35" t="s">
        <v>89</v>
      </c>
      <c r="E9038" s="36" t="s">
        <v>18</v>
      </c>
      <c r="F9038" s="37">
        <v>0</v>
      </c>
      <c r="G9038" s="38">
        <v>0</v>
      </c>
      <c r="H9038" s="34">
        <v>0.98291839130489278</v>
      </c>
      <c r="I9038" s="35">
        <v>4.5667475148853995</v>
      </c>
      <c r="J9038" s="35">
        <v>0.9210010305270051</v>
      </c>
      <c r="K9038" s="35">
        <v>-5.7124584880812179E-3</v>
      </c>
      <c r="L9038" s="35">
        <v>0</v>
      </c>
      <c r="M9038" s="35">
        <v>0</v>
      </c>
      <c r="N9038" s="35">
        <v>0</v>
      </c>
      <c r="O9038" s="35">
        <v>0</v>
      </c>
      <c r="P9038" s="36">
        <v>12</v>
      </c>
      <c r="Q9038" s="37">
        <v>86</v>
      </c>
      <c r="R9038" s="36">
        <v>5</v>
      </c>
      <c r="S9038" s="39">
        <f t="shared" si="315"/>
        <v>86</v>
      </c>
      <c r="T9038" s="34" t="s">
        <v>36</v>
      </c>
      <c r="U9038" s="12">
        <f>(1/(((ceta*(speed^2))+(beta*speed))+alpha))</f>
        <v>2.4082752288925809E-2</v>
      </c>
      <c r="V9038" s="8">
        <f t="shared" si="316"/>
        <v>86</v>
      </c>
      <c r="AB9038" s="41"/>
    </row>
    <row r="9039" spans="1:28">
      <c r="A9039" s="34" t="s">
        <v>19</v>
      </c>
      <c r="B9039" s="34" t="s">
        <v>74</v>
      </c>
      <c r="C9039" s="5" t="s">
        <v>179</v>
      </c>
      <c r="D9039" s="35" t="s">
        <v>89</v>
      </c>
      <c r="E9039" s="36" t="s">
        <v>18</v>
      </c>
      <c r="F9039" s="37">
        <v>0</v>
      </c>
      <c r="G9039" s="38">
        <v>0</v>
      </c>
      <c r="H9039" s="34">
        <v>0.9655343308702683</v>
      </c>
      <c r="I9039" s="35">
        <v>2.4541149241651827</v>
      </c>
      <c r="J9039" s="35">
        <v>1.0099671048645147</v>
      </c>
      <c r="K9039" s="35">
        <v>-1.3102562156679161</v>
      </c>
      <c r="L9039" s="35">
        <v>0</v>
      </c>
      <c r="M9039" s="35">
        <v>0</v>
      </c>
      <c r="N9039" s="35">
        <v>0</v>
      </c>
      <c r="O9039" s="35">
        <v>0</v>
      </c>
      <c r="P9039" s="36">
        <v>12</v>
      </c>
      <c r="Q9039" s="37">
        <v>86</v>
      </c>
      <c r="R9039" s="36">
        <v>0</v>
      </c>
      <c r="S9039" s="39">
        <f t="shared" si="315"/>
        <v>86</v>
      </c>
      <c r="T9039" s="34" t="s">
        <v>29</v>
      </c>
      <c r="U9039" s="12">
        <f>((alpha*(beta^speed))*(speed^ceta))</f>
        <v>1.681233191520971E-2</v>
      </c>
      <c r="V9039" s="8">
        <f t="shared" si="316"/>
        <v>86</v>
      </c>
      <c r="AB9039" s="41"/>
    </row>
    <row r="9040" spans="1:28">
      <c r="A9040" s="34" t="s">
        <v>19</v>
      </c>
      <c r="B9040" s="34" t="s">
        <v>74</v>
      </c>
      <c r="C9040" s="5" t="s">
        <v>178</v>
      </c>
      <c r="D9040" s="35" t="s">
        <v>89</v>
      </c>
      <c r="E9040" s="36" t="s">
        <v>17</v>
      </c>
      <c r="F9040" s="37">
        <v>0</v>
      </c>
      <c r="G9040" s="38">
        <v>0</v>
      </c>
      <c r="H9040" s="34">
        <v>0.97935448464867148</v>
      </c>
      <c r="I9040" s="35">
        <v>2346.6192105033365</v>
      </c>
      <c r="J9040" s="35">
        <v>1.0081996025662945</v>
      </c>
      <c r="K9040" s="35">
        <v>-0.75567901661019787</v>
      </c>
      <c r="L9040" s="35">
        <v>0</v>
      </c>
      <c r="M9040" s="35">
        <v>0</v>
      </c>
      <c r="N9040" s="35">
        <v>0</v>
      </c>
      <c r="O9040" s="35">
        <v>0</v>
      </c>
      <c r="P9040" s="36">
        <v>12</v>
      </c>
      <c r="Q9040" s="37">
        <v>86</v>
      </c>
      <c r="R9040" s="36">
        <v>0</v>
      </c>
      <c r="S9040" s="39">
        <f t="shared" si="315"/>
        <v>86</v>
      </c>
      <c r="T9040" s="34" t="s">
        <v>29</v>
      </c>
      <c r="U9040" s="12">
        <f>((alpha*(beta^speed))*(speed^ceta))</f>
        <v>163.52479676429073</v>
      </c>
      <c r="V9040" s="8">
        <f t="shared" si="316"/>
        <v>86</v>
      </c>
    </row>
    <row r="9041" spans="1:28">
      <c r="A9041" s="34" t="s">
        <v>19</v>
      </c>
      <c r="B9041" s="34" t="s">
        <v>74</v>
      </c>
      <c r="C9041" s="5" t="s">
        <v>179</v>
      </c>
      <c r="D9041" s="35" t="s">
        <v>89</v>
      </c>
      <c r="E9041" s="36" t="s">
        <v>17</v>
      </c>
      <c r="F9041" s="37">
        <v>0</v>
      </c>
      <c r="G9041" s="38">
        <v>0</v>
      </c>
      <c r="H9041" s="34">
        <v>0.98298314445013346</v>
      </c>
      <c r="I9041" s="35">
        <v>2314.214744381728</v>
      </c>
      <c r="J9041" s="35">
        <v>1.0078970474279618</v>
      </c>
      <c r="K9041" s="35">
        <v>-0.75819223656634382</v>
      </c>
      <c r="L9041" s="35">
        <v>0</v>
      </c>
      <c r="M9041" s="35">
        <v>0</v>
      </c>
      <c r="N9041" s="35">
        <v>0</v>
      </c>
      <c r="O9041" s="35">
        <v>0</v>
      </c>
      <c r="P9041" s="36">
        <v>12</v>
      </c>
      <c r="Q9041" s="37">
        <v>86</v>
      </c>
      <c r="R9041" s="36">
        <v>0</v>
      </c>
      <c r="S9041" s="39">
        <f t="shared" si="315"/>
        <v>86</v>
      </c>
      <c r="T9041" s="34" t="s">
        <v>29</v>
      </c>
      <c r="U9041" s="12">
        <f>((alpha*(beta^speed))*(speed^ceta))</f>
        <v>155.40780407652898</v>
      </c>
      <c r="V9041" s="8">
        <f t="shared" si="316"/>
        <v>86</v>
      </c>
    </row>
    <row r="9042" spans="1:28">
      <c r="A9042" s="34" t="s">
        <v>19</v>
      </c>
      <c r="B9042" s="34" t="s">
        <v>74</v>
      </c>
      <c r="C9042" s="5" t="s">
        <v>178</v>
      </c>
      <c r="D9042" s="35" t="s">
        <v>89</v>
      </c>
      <c r="E9042" s="36" t="s">
        <v>15</v>
      </c>
      <c r="F9042" s="37">
        <v>50</v>
      </c>
      <c r="G9042" s="38">
        <v>0</v>
      </c>
      <c r="H9042" s="34">
        <v>0.99758716292342864</v>
      </c>
      <c r="I9042" s="35">
        <v>20.357567465477743</v>
      </c>
      <c r="J9042" s="35">
        <v>1.0061862940103621</v>
      </c>
      <c r="K9042" s="35">
        <v>-0.90764060760531018</v>
      </c>
      <c r="L9042" s="35">
        <v>0</v>
      </c>
      <c r="M9042" s="35">
        <v>0</v>
      </c>
      <c r="N9042" s="35">
        <v>0</v>
      </c>
      <c r="O9042" s="35">
        <v>0</v>
      </c>
      <c r="P9042" s="36">
        <v>12</v>
      </c>
      <c r="Q9042" s="37">
        <v>86</v>
      </c>
      <c r="R9042" s="36">
        <v>0</v>
      </c>
      <c r="S9042" s="39">
        <f t="shared" si="315"/>
        <v>86</v>
      </c>
      <c r="T9042" s="34" t="s">
        <v>29</v>
      </c>
      <c r="U9042" s="12">
        <f>((alpha*(beta^speed))*(speed^ceta))</f>
        <v>0.60706988807131612</v>
      </c>
      <c r="V9042" s="8">
        <f t="shared" si="316"/>
        <v>86</v>
      </c>
    </row>
    <row r="9043" spans="1:28">
      <c r="A9043" s="34" t="s">
        <v>19</v>
      </c>
      <c r="B9043" s="34" t="s">
        <v>74</v>
      </c>
      <c r="C9043" s="5" t="s">
        <v>179</v>
      </c>
      <c r="D9043" s="35" t="s">
        <v>89</v>
      </c>
      <c r="E9043" s="36" t="s">
        <v>15</v>
      </c>
      <c r="F9043" s="37">
        <v>50</v>
      </c>
      <c r="G9043" s="38">
        <v>0</v>
      </c>
      <c r="H9043" s="34">
        <v>0.98978992252791143</v>
      </c>
      <c r="I9043" s="35">
        <v>-1.7032033406489467E-5</v>
      </c>
      <c r="J9043" s="35">
        <v>3.124308473025307E-3</v>
      </c>
      <c r="K9043" s="35">
        <v>-0.19874314918957162</v>
      </c>
      <c r="L9043" s="35">
        <v>5.8837500708951094</v>
      </c>
      <c r="M9043" s="35">
        <v>0</v>
      </c>
      <c r="N9043" s="35">
        <v>0</v>
      </c>
      <c r="O9043" s="35">
        <v>0</v>
      </c>
      <c r="P9043" s="36">
        <v>12</v>
      </c>
      <c r="Q9043" s="37">
        <v>86</v>
      </c>
      <c r="R9043" s="36">
        <v>14</v>
      </c>
      <c r="S9043" s="39">
        <f t="shared" si="315"/>
        <v>86</v>
      </c>
      <c r="T9043" s="34" t="s">
        <v>51</v>
      </c>
      <c r="U9043" s="12">
        <f>(((alpha*(speed^3))+(beta*(speed^2))+(ceta*speed))+delta)</f>
        <v>1.0658976666890556</v>
      </c>
      <c r="V9043" s="8">
        <f t="shared" si="316"/>
        <v>86</v>
      </c>
    </row>
    <row r="9044" spans="1:28">
      <c r="A9044" s="34" t="s">
        <v>19</v>
      </c>
      <c r="B9044" s="34" t="s">
        <v>74</v>
      </c>
      <c r="C9044" s="5" t="s">
        <v>178</v>
      </c>
      <c r="D9044" s="35" t="s">
        <v>89</v>
      </c>
      <c r="E9044" s="36" t="s">
        <v>16</v>
      </c>
      <c r="F9044" s="37">
        <v>50</v>
      </c>
      <c r="G9044" s="38">
        <v>0</v>
      </c>
      <c r="H9044" s="34">
        <v>0.98246431181942107</v>
      </c>
      <c r="I9044" s="35">
        <v>1.1690770371297818</v>
      </c>
      <c r="J9044" s="35">
        <v>23.418192112158042</v>
      </c>
      <c r="K9044" s="35">
        <v>0.39533474912723499</v>
      </c>
      <c r="L9044" s="35">
        <v>0.7397977109153282</v>
      </c>
      <c r="M9044" s="35">
        <v>1.9544029722066494E-3</v>
      </c>
      <c r="N9044" s="35">
        <v>0</v>
      </c>
      <c r="O9044" s="35">
        <v>0</v>
      </c>
      <c r="P9044" s="36">
        <v>12</v>
      </c>
      <c r="Q9044" s="37">
        <v>86</v>
      </c>
      <c r="R9044" s="36">
        <v>10</v>
      </c>
      <c r="S9044" s="39">
        <f t="shared" si="315"/>
        <v>86</v>
      </c>
      <c r="T9044" s="34" t="s">
        <v>44</v>
      </c>
      <c r="U9044" s="12">
        <f>(alpha+(beta/(1+EXP((((-1)*ceta)+(delta*LN(speed)))+(epsilon*speed)))))</f>
        <v>2.2098787083585689</v>
      </c>
      <c r="V9044" s="8">
        <f t="shared" si="316"/>
        <v>86</v>
      </c>
    </row>
    <row r="9045" spans="1:28">
      <c r="A9045" s="34" t="s">
        <v>19</v>
      </c>
      <c r="B9045" s="34" t="s">
        <v>74</v>
      </c>
      <c r="C9045" s="5" t="s">
        <v>179</v>
      </c>
      <c r="D9045" s="35" t="s">
        <v>89</v>
      </c>
      <c r="E9045" s="36" t="s">
        <v>16</v>
      </c>
      <c r="F9045" s="37">
        <v>50</v>
      </c>
      <c r="G9045" s="38">
        <v>0</v>
      </c>
      <c r="H9045" s="34">
        <v>0.99657253970913928</v>
      </c>
      <c r="I9045" s="35">
        <v>64.027634266183966</v>
      </c>
      <c r="J9045" s="35">
        <v>0.97629491937089241</v>
      </c>
      <c r="K9045" s="35">
        <v>-0.44291957609397692</v>
      </c>
      <c r="L9045" s="35">
        <v>0</v>
      </c>
      <c r="M9045" s="35">
        <v>0</v>
      </c>
      <c r="N9045" s="35">
        <v>0</v>
      </c>
      <c r="O9045" s="35">
        <v>0</v>
      </c>
      <c r="P9045" s="36">
        <v>12</v>
      </c>
      <c r="Q9045" s="37">
        <v>86</v>
      </c>
      <c r="R9045" s="36">
        <v>0</v>
      </c>
      <c r="S9045" s="39">
        <f t="shared" si="315"/>
        <v>86</v>
      </c>
      <c r="T9045" s="34" t="s">
        <v>29</v>
      </c>
      <c r="U9045" s="12">
        <f>((alpha*(beta^speed))*(speed^ceta))</f>
        <v>1.131120145364457</v>
      </c>
      <c r="V9045" s="8">
        <f t="shared" si="316"/>
        <v>86</v>
      </c>
    </row>
    <row r="9046" spans="1:28">
      <c r="A9046" s="34" t="s">
        <v>19</v>
      </c>
      <c r="B9046" s="34" t="s">
        <v>74</v>
      </c>
      <c r="C9046" s="5" t="s">
        <v>178</v>
      </c>
      <c r="D9046" s="35" t="s">
        <v>89</v>
      </c>
      <c r="E9046" s="36" t="s">
        <v>14</v>
      </c>
      <c r="F9046" s="37">
        <v>50</v>
      </c>
      <c r="G9046" s="38">
        <v>0</v>
      </c>
      <c r="H9046" s="34">
        <v>0.99170415323800443</v>
      </c>
      <c r="I9046" s="35">
        <v>1.8359460078021832</v>
      </c>
      <c r="J9046" s="35">
        <v>0.50499420945416029</v>
      </c>
      <c r="K9046" s="35">
        <v>-2.2683992273229005E-3</v>
      </c>
      <c r="L9046" s="35">
        <v>0</v>
      </c>
      <c r="M9046" s="35">
        <v>0</v>
      </c>
      <c r="N9046" s="35">
        <v>0</v>
      </c>
      <c r="O9046" s="35">
        <v>0</v>
      </c>
      <c r="P9046" s="36">
        <v>12</v>
      </c>
      <c r="Q9046" s="37">
        <v>86</v>
      </c>
      <c r="R9046" s="36">
        <v>5</v>
      </c>
      <c r="S9046" s="39">
        <f t="shared" si="315"/>
        <v>86</v>
      </c>
      <c r="T9046" s="34" t="s">
        <v>36</v>
      </c>
      <c r="U9046" s="12">
        <f>(1/(((ceta*(speed^2))+(beta*speed))+alpha))</f>
        <v>3.5102046678227021E-2</v>
      </c>
      <c r="V9046" s="8">
        <f t="shared" si="316"/>
        <v>86</v>
      </c>
      <c r="AB9046" s="41"/>
    </row>
    <row r="9047" spans="1:28">
      <c r="A9047" s="34" t="s">
        <v>19</v>
      </c>
      <c r="B9047" s="34" t="s">
        <v>74</v>
      </c>
      <c r="C9047" s="5" t="s">
        <v>179</v>
      </c>
      <c r="D9047" s="35" t="s">
        <v>89</v>
      </c>
      <c r="E9047" s="36" t="s">
        <v>14</v>
      </c>
      <c r="F9047" s="37">
        <v>50</v>
      </c>
      <c r="G9047" s="38">
        <v>0</v>
      </c>
      <c r="H9047" s="34">
        <v>0.99403583104503401</v>
      </c>
      <c r="I9047" s="35">
        <v>-9.7378081164192682</v>
      </c>
      <c r="J9047" s="35">
        <v>7.060394952946484</v>
      </c>
      <c r="K9047" s="35">
        <v>0.51907483827714118</v>
      </c>
      <c r="L9047" s="35">
        <v>0</v>
      </c>
      <c r="M9047" s="35">
        <v>0</v>
      </c>
      <c r="N9047" s="35">
        <v>0</v>
      </c>
      <c r="O9047" s="35">
        <v>0</v>
      </c>
      <c r="P9047" s="36">
        <v>12</v>
      </c>
      <c r="Q9047" s="37">
        <v>86</v>
      </c>
      <c r="R9047" s="36">
        <v>6</v>
      </c>
      <c r="S9047" s="39">
        <f t="shared" si="315"/>
        <v>86</v>
      </c>
      <c r="T9047" s="34" t="s">
        <v>37</v>
      </c>
      <c r="U9047" s="12">
        <f>(1/(alpha+(beta*(speed^ceta))))</f>
        <v>1.624854806730484E-2</v>
      </c>
      <c r="V9047" s="8">
        <f t="shared" si="316"/>
        <v>86</v>
      </c>
      <c r="AB9047" s="41"/>
    </row>
    <row r="9048" spans="1:28">
      <c r="A9048" s="34" t="s">
        <v>19</v>
      </c>
      <c r="B9048" s="34" t="s">
        <v>74</v>
      </c>
      <c r="C9048" s="5" t="s">
        <v>178</v>
      </c>
      <c r="D9048" s="35" t="s">
        <v>89</v>
      </c>
      <c r="E9048" s="36" t="s">
        <v>18</v>
      </c>
      <c r="F9048" s="37">
        <v>50</v>
      </c>
      <c r="G9048" s="38">
        <v>0</v>
      </c>
      <c r="H9048" s="34">
        <v>0.98438160425179488</v>
      </c>
      <c r="I9048" s="35">
        <v>5.7247323062028084</v>
      </c>
      <c r="J9048" s="35">
        <v>0.59926792009219176</v>
      </c>
      <c r="K9048" s="35">
        <v>-2.805454169324983E-3</v>
      </c>
      <c r="L9048" s="35">
        <v>0</v>
      </c>
      <c r="M9048" s="35">
        <v>0</v>
      </c>
      <c r="N9048" s="35">
        <v>0</v>
      </c>
      <c r="O9048" s="35">
        <v>0</v>
      </c>
      <c r="P9048" s="36">
        <v>12</v>
      </c>
      <c r="Q9048" s="37">
        <v>86</v>
      </c>
      <c r="R9048" s="36">
        <v>5</v>
      </c>
      <c r="S9048" s="39">
        <f t="shared" si="315"/>
        <v>86</v>
      </c>
      <c r="T9048" s="34" t="s">
        <v>36</v>
      </c>
      <c r="U9048" s="12">
        <f>(1/(((ceta*(speed^2))+(beta*speed))+alpha))</f>
        <v>2.7387780051831897E-2</v>
      </c>
      <c r="V9048" s="8">
        <f t="shared" si="316"/>
        <v>86</v>
      </c>
      <c r="AB9048" s="41"/>
    </row>
    <row r="9049" spans="1:28">
      <c r="A9049" s="34" t="s">
        <v>19</v>
      </c>
      <c r="B9049" s="34" t="s">
        <v>74</v>
      </c>
      <c r="C9049" s="5" t="s">
        <v>179</v>
      </c>
      <c r="D9049" s="35" t="s">
        <v>89</v>
      </c>
      <c r="E9049" s="36" t="s">
        <v>18</v>
      </c>
      <c r="F9049" s="37">
        <v>50</v>
      </c>
      <c r="G9049" s="38">
        <v>0</v>
      </c>
      <c r="H9049" s="34">
        <v>0.95619386368557691</v>
      </c>
      <c r="I9049" s="35">
        <v>2.097968768811469</v>
      </c>
      <c r="J9049" s="35">
        <v>1.0094628554787284</v>
      </c>
      <c r="K9049" s="35">
        <v>-1.1803226171528725</v>
      </c>
      <c r="L9049" s="35">
        <v>0</v>
      </c>
      <c r="M9049" s="35">
        <v>0</v>
      </c>
      <c r="N9049" s="35">
        <v>0</v>
      </c>
      <c r="O9049" s="35">
        <v>0</v>
      </c>
      <c r="P9049" s="36">
        <v>12</v>
      </c>
      <c r="Q9049" s="37">
        <v>86</v>
      </c>
      <c r="R9049" s="36">
        <v>0</v>
      </c>
      <c r="S9049" s="39">
        <f t="shared" si="315"/>
        <v>86</v>
      </c>
      <c r="T9049" s="34" t="s">
        <v>29</v>
      </c>
      <c r="U9049" s="12">
        <f>((alpha*(beta^speed))*(speed^ceta))</f>
        <v>2.4560446251895313E-2</v>
      </c>
      <c r="V9049" s="8">
        <f t="shared" si="316"/>
        <v>86</v>
      </c>
      <c r="AB9049" s="41"/>
    </row>
    <row r="9050" spans="1:28">
      <c r="A9050" s="34" t="s">
        <v>19</v>
      </c>
      <c r="B9050" s="34" t="s">
        <v>74</v>
      </c>
      <c r="C9050" s="5" t="s">
        <v>178</v>
      </c>
      <c r="D9050" s="35" t="s">
        <v>89</v>
      </c>
      <c r="E9050" s="36" t="s">
        <v>17</v>
      </c>
      <c r="F9050" s="37">
        <v>50</v>
      </c>
      <c r="G9050" s="38">
        <v>0</v>
      </c>
      <c r="H9050" s="34">
        <v>0.96119069599111495</v>
      </c>
      <c r="I9050" s="35">
        <v>1788.754472453888</v>
      </c>
      <c r="J9050" s="35">
        <v>1.0021371473484701</v>
      </c>
      <c r="K9050" s="35">
        <v>-0.53651570530126214</v>
      </c>
      <c r="L9050" s="35">
        <v>0</v>
      </c>
      <c r="M9050" s="35">
        <v>0</v>
      </c>
      <c r="N9050" s="35">
        <v>0</v>
      </c>
      <c r="O9050" s="35">
        <v>0</v>
      </c>
      <c r="P9050" s="36">
        <v>12</v>
      </c>
      <c r="Q9050" s="37">
        <v>86</v>
      </c>
      <c r="R9050" s="36">
        <v>0</v>
      </c>
      <c r="S9050" s="39">
        <f t="shared" si="315"/>
        <v>86</v>
      </c>
      <c r="T9050" s="34" t="s">
        <v>29</v>
      </c>
      <c r="U9050" s="12">
        <f>((alpha*(beta^speed))*(speed^ceta))</f>
        <v>196.96895019234475</v>
      </c>
      <c r="V9050" s="8">
        <f t="shared" si="316"/>
        <v>86</v>
      </c>
    </row>
    <row r="9051" spans="1:28">
      <c r="A9051" s="34" t="s">
        <v>19</v>
      </c>
      <c r="B9051" s="34" t="s">
        <v>74</v>
      </c>
      <c r="C9051" s="5" t="s">
        <v>179</v>
      </c>
      <c r="D9051" s="35" t="s">
        <v>89</v>
      </c>
      <c r="E9051" s="36" t="s">
        <v>17</v>
      </c>
      <c r="F9051" s="37">
        <v>50</v>
      </c>
      <c r="G9051" s="38">
        <v>0</v>
      </c>
      <c r="H9051" s="34">
        <v>0.96384147072981652</v>
      </c>
      <c r="I9051" s="35">
        <v>1751.6249969344508</v>
      </c>
      <c r="J9051" s="35">
        <v>1.0019621852786538</v>
      </c>
      <c r="K9051" s="35">
        <v>-0.53988813099121225</v>
      </c>
      <c r="L9051" s="35">
        <v>0</v>
      </c>
      <c r="M9051" s="35">
        <v>0</v>
      </c>
      <c r="N9051" s="35">
        <v>0</v>
      </c>
      <c r="O9051" s="35">
        <v>0</v>
      </c>
      <c r="P9051" s="36">
        <v>12</v>
      </c>
      <c r="Q9051" s="37">
        <v>86</v>
      </c>
      <c r="R9051" s="36">
        <v>0</v>
      </c>
      <c r="S9051" s="39">
        <f t="shared" si="315"/>
        <v>86</v>
      </c>
      <c r="T9051" s="34" t="s">
        <v>29</v>
      </c>
      <c r="U9051" s="12">
        <f>((alpha*(beta^speed))*(speed^ceta))</f>
        <v>187.17285759280182</v>
      </c>
      <c r="V9051" s="8">
        <f t="shared" si="316"/>
        <v>86</v>
      </c>
    </row>
    <row r="9052" spans="1:28">
      <c r="A9052" s="34" t="s">
        <v>19</v>
      </c>
      <c r="B9052" s="34" t="s">
        <v>74</v>
      </c>
      <c r="C9052" s="5" t="s">
        <v>178</v>
      </c>
      <c r="D9052" s="35" t="s">
        <v>89</v>
      </c>
      <c r="E9052" s="36" t="s">
        <v>15</v>
      </c>
      <c r="F9052" s="37">
        <v>100</v>
      </c>
      <c r="G9052" s="38">
        <v>0</v>
      </c>
      <c r="H9052" s="34">
        <v>0.99675082401607529</v>
      </c>
      <c r="I9052" s="35">
        <v>20.4774709166769</v>
      </c>
      <c r="J9052" s="35">
        <v>-1.1224658981064604</v>
      </c>
      <c r="K9052" s="35">
        <v>3.3695338429498047</v>
      </c>
      <c r="L9052" s="35">
        <v>-0.43233382988801139</v>
      </c>
      <c r="M9052" s="35">
        <v>0</v>
      </c>
      <c r="N9052" s="35">
        <v>0</v>
      </c>
      <c r="O9052" s="35">
        <v>0</v>
      </c>
      <c r="P9052" s="36">
        <v>12</v>
      </c>
      <c r="Q9052" s="37">
        <v>86</v>
      </c>
      <c r="R9052" s="36">
        <v>1</v>
      </c>
      <c r="S9052" s="39">
        <f t="shared" si="315"/>
        <v>86</v>
      </c>
      <c r="T9052" s="34" t="s">
        <v>30</v>
      </c>
      <c r="U9052" s="12">
        <f>((alpha*(speed^beta))+(ceta*(speed^delta)))</f>
        <v>0.62915381371917456</v>
      </c>
      <c r="V9052" s="8">
        <f t="shared" si="316"/>
        <v>86</v>
      </c>
    </row>
    <row r="9053" spans="1:28">
      <c r="A9053" s="34" t="s">
        <v>19</v>
      </c>
      <c r="B9053" s="34" t="s">
        <v>74</v>
      </c>
      <c r="C9053" s="5" t="s">
        <v>179</v>
      </c>
      <c r="D9053" s="35" t="s">
        <v>89</v>
      </c>
      <c r="E9053" s="36" t="s">
        <v>15</v>
      </c>
      <c r="F9053" s="37">
        <v>100</v>
      </c>
      <c r="G9053" s="38">
        <v>0</v>
      </c>
      <c r="H9053" s="34">
        <v>0.99108207781372515</v>
      </c>
      <c r="I9053" s="35">
        <v>0.87086582582880245</v>
      </c>
      <c r="J9053" s="35">
        <v>5.5056591516546032</v>
      </c>
      <c r="K9053" s="35">
        <v>5.1530705936870094</v>
      </c>
      <c r="L9053" s="35">
        <v>1.8048820062797786</v>
      </c>
      <c r="M9053" s="35">
        <v>-5.2912535884656478E-3</v>
      </c>
      <c r="N9053" s="35">
        <v>0</v>
      </c>
      <c r="O9053" s="35">
        <v>0</v>
      </c>
      <c r="P9053" s="36">
        <v>12</v>
      </c>
      <c r="Q9053" s="37">
        <v>86</v>
      </c>
      <c r="R9053" s="36">
        <v>10</v>
      </c>
      <c r="S9053" s="39">
        <f t="shared" si="315"/>
        <v>86</v>
      </c>
      <c r="T9053" s="34" t="s">
        <v>44</v>
      </c>
      <c r="U9053" s="12">
        <f>(alpha+(beta/(1+EXP((((-1)*ceta)+(delta*LN(speed)))+(epsilon*speed)))))</f>
        <v>1.315753296111978</v>
      </c>
      <c r="V9053" s="8">
        <f t="shared" si="316"/>
        <v>86</v>
      </c>
    </row>
    <row r="9054" spans="1:28">
      <c r="A9054" s="34" t="s">
        <v>19</v>
      </c>
      <c r="B9054" s="34" t="s">
        <v>74</v>
      </c>
      <c r="C9054" s="5" t="s">
        <v>178</v>
      </c>
      <c r="D9054" s="35" t="s">
        <v>89</v>
      </c>
      <c r="E9054" s="36" t="s">
        <v>16</v>
      </c>
      <c r="F9054" s="37">
        <v>100</v>
      </c>
      <c r="G9054" s="38">
        <v>0</v>
      </c>
      <c r="H9054" s="34">
        <v>0.97556267303095534</v>
      </c>
      <c r="I9054" s="35">
        <v>-1.8860517342972842E-5</v>
      </c>
      <c r="J9054" s="35">
        <v>3.5513106483637848E-3</v>
      </c>
      <c r="K9054" s="35">
        <v>-0.24244047311955305</v>
      </c>
      <c r="L9054" s="35">
        <v>8.8425398915147078</v>
      </c>
      <c r="M9054" s="35">
        <v>0</v>
      </c>
      <c r="N9054" s="35">
        <v>0</v>
      </c>
      <c r="O9054" s="35">
        <v>0</v>
      </c>
      <c r="P9054" s="36">
        <v>12</v>
      </c>
      <c r="Q9054" s="37">
        <v>86</v>
      </c>
      <c r="R9054" s="36">
        <v>14</v>
      </c>
      <c r="S9054" s="39">
        <f t="shared" si="315"/>
        <v>86</v>
      </c>
      <c r="T9054" s="34" t="s">
        <v>51</v>
      </c>
      <c r="U9054" s="12">
        <f>(((alpha*(speed^3))+(beta*(speed^2))+(ceta*speed))+delta)</f>
        <v>2.2618075394297623</v>
      </c>
      <c r="V9054" s="8">
        <f t="shared" si="316"/>
        <v>86</v>
      </c>
    </row>
    <row r="9055" spans="1:28">
      <c r="A9055" s="34" t="s">
        <v>19</v>
      </c>
      <c r="B9055" s="34" t="s">
        <v>74</v>
      </c>
      <c r="C9055" s="5" t="s">
        <v>179</v>
      </c>
      <c r="D9055" s="35" t="s">
        <v>89</v>
      </c>
      <c r="E9055" s="36" t="s">
        <v>16</v>
      </c>
      <c r="F9055" s="37">
        <v>100</v>
      </c>
      <c r="G9055" s="38">
        <v>0</v>
      </c>
      <c r="H9055" s="34">
        <v>0.99601896519533639</v>
      </c>
      <c r="I9055" s="35">
        <v>7.9373011200506598</v>
      </c>
      <c r="J9055" s="35">
        <v>-10.157358608427616</v>
      </c>
      <c r="K9055" s="35">
        <v>-1.7160680777905519</v>
      </c>
      <c r="L9055" s="35">
        <v>0</v>
      </c>
      <c r="M9055" s="35">
        <v>0</v>
      </c>
      <c r="N9055" s="35">
        <v>0</v>
      </c>
      <c r="O9055" s="35">
        <v>0</v>
      </c>
      <c r="P9055" s="36">
        <v>12</v>
      </c>
      <c r="Q9055" s="37">
        <v>86</v>
      </c>
      <c r="R9055" s="36">
        <v>13</v>
      </c>
      <c r="S9055" s="39">
        <f t="shared" si="315"/>
        <v>86</v>
      </c>
      <c r="T9055" s="34" t="s">
        <v>50</v>
      </c>
      <c r="U9055" s="12">
        <f>EXP((alpha+(beta/speed))+(ceta*LN(speed)))</f>
        <v>1.191519158249724</v>
      </c>
      <c r="V9055" s="8">
        <f t="shared" si="316"/>
        <v>86</v>
      </c>
    </row>
    <row r="9056" spans="1:28">
      <c r="A9056" s="34" t="s">
        <v>19</v>
      </c>
      <c r="B9056" s="34" t="s">
        <v>74</v>
      </c>
      <c r="C9056" s="5" t="s">
        <v>178</v>
      </c>
      <c r="D9056" s="35" t="s">
        <v>89</v>
      </c>
      <c r="E9056" s="36" t="s">
        <v>14</v>
      </c>
      <c r="F9056" s="37">
        <v>100</v>
      </c>
      <c r="G9056" s="38">
        <v>0</v>
      </c>
      <c r="H9056" s="34">
        <v>0.99115418574077419</v>
      </c>
      <c r="I9056" s="35">
        <v>2.3285251212778864</v>
      </c>
      <c r="J9056" s="35">
        <v>0.40909663919216965</v>
      </c>
      <c r="K9056" s="35">
        <v>-1.5857584804275528E-3</v>
      </c>
      <c r="L9056" s="35">
        <v>0</v>
      </c>
      <c r="M9056" s="35">
        <v>0</v>
      </c>
      <c r="N9056" s="35">
        <v>0</v>
      </c>
      <c r="O9056" s="35">
        <v>0</v>
      </c>
      <c r="P9056" s="36">
        <v>12</v>
      </c>
      <c r="Q9056" s="37">
        <v>86</v>
      </c>
      <c r="R9056" s="36">
        <v>5</v>
      </c>
      <c r="S9056" s="39">
        <f t="shared" si="315"/>
        <v>86</v>
      </c>
      <c r="T9056" s="34" t="s">
        <v>36</v>
      </c>
      <c r="U9056" s="12">
        <f>(1/(((ceta*(speed^2))+(beta*speed))+alpha))</f>
        <v>3.8785898410088754E-2</v>
      </c>
      <c r="V9056" s="8">
        <f t="shared" si="316"/>
        <v>86</v>
      </c>
    </row>
    <row r="9057" spans="1:28">
      <c r="A9057" s="34" t="s">
        <v>19</v>
      </c>
      <c r="B9057" s="34" t="s">
        <v>74</v>
      </c>
      <c r="C9057" s="5" t="s">
        <v>179</v>
      </c>
      <c r="D9057" s="35" t="s">
        <v>89</v>
      </c>
      <c r="E9057" s="36" t="s">
        <v>14</v>
      </c>
      <c r="F9057" s="37">
        <v>100</v>
      </c>
      <c r="G9057" s="38">
        <v>0</v>
      </c>
      <c r="H9057" s="34">
        <v>0.98806640293076742</v>
      </c>
      <c r="I9057" s="35">
        <v>0.37998650218055674</v>
      </c>
      <c r="J9057" s="35">
        <v>1.0017704525394406</v>
      </c>
      <c r="K9057" s="35">
        <v>-0.71089786440666669</v>
      </c>
      <c r="L9057" s="35">
        <v>0</v>
      </c>
      <c r="M9057" s="35">
        <v>0</v>
      </c>
      <c r="N9057" s="35">
        <v>0</v>
      </c>
      <c r="O9057" s="35">
        <v>0</v>
      </c>
      <c r="P9057" s="36">
        <v>12</v>
      </c>
      <c r="Q9057" s="37">
        <v>86</v>
      </c>
      <c r="R9057" s="36">
        <v>0</v>
      </c>
      <c r="S9057" s="39">
        <f t="shared" si="315"/>
        <v>86</v>
      </c>
      <c r="T9057" s="34" t="s">
        <v>29</v>
      </c>
      <c r="U9057" s="12">
        <f>((alpha*(beta^speed))*(speed^ceta))</f>
        <v>1.8646790589954405E-2</v>
      </c>
      <c r="V9057" s="8">
        <f t="shared" si="316"/>
        <v>86</v>
      </c>
      <c r="AB9057" s="41"/>
    </row>
    <row r="9058" spans="1:28">
      <c r="A9058" s="34" t="s">
        <v>19</v>
      </c>
      <c r="B9058" s="34" t="s">
        <v>74</v>
      </c>
      <c r="C9058" s="5" t="s">
        <v>178</v>
      </c>
      <c r="D9058" s="35" t="s">
        <v>89</v>
      </c>
      <c r="E9058" s="36" t="s">
        <v>18</v>
      </c>
      <c r="F9058" s="37">
        <v>100</v>
      </c>
      <c r="G9058" s="38">
        <v>0</v>
      </c>
      <c r="H9058" s="34">
        <v>0.98842835485053171</v>
      </c>
      <c r="I9058" s="35">
        <v>4.8672909755342424</v>
      </c>
      <c r="J9058" s="35">
        <v>0.52395757505516272</v>
      </c>
      <c r="K9058" s="35">
        <v>-2.1078435648873239E-3</v>
      </c>
      <c r="L9058" s="35">
        <v>0</v>
      </c>
      <c r="M9058" s="35">
        <v>0</v>
      </c>
      <c r="N9058" s="35">
        <v>0</v>
      </c>
      <c r="O9058" s="35">
        <v>0</v>
      </c>
      <c r="P9058" s="36">
        <v>12</v>
      </c>
      <c r="Q9058" s="37">
        <v>86</v>
      </c>
      <c r="R9058" s="36">
        <v>5</v>
      </c>
      <c r="S9058" s="39">
        <f t="shared" si="315"/>
        <v>86</v>
      </c>
      <c r="T9058" s="34" t="s">
        <v>36</v>
      </c>
      <c r="U9058" s="12">
        <f>(1/(((ceta*(speed^2))+(beta*speed))+alpha))</f>
        <v>2.9122228576278979E-2</v>
      </c>
      <c r="V9058" s="8">
        <f t="shared" si="316"/>
        <v>86</v>
      </c>
      <c r="AB9058" s="41"/>
    </row>
    <row r="9059" spans="1:28">
      <c r="A9059" s="34" t="s">
        <v>19</v>
      </c>
      <c r="B9059" s="34" t="s">
        <v>74</v>
      </c>
      <c r="C9059" s="5" t="s">
        <v>179</v>
      </c>
      <c r="D9059" s="35" t="s">
        <v>89</v>
      </c>
      <c r="E9059" s="36" t="s">
        <v>18</v>
      </c>
      <c r="F9059" s="37">
        <v>100</v>
      </c>
      <c r="G9059" s="38">
        <v>0</v>
      </c>
      <c r="H9059" s="34">
        <v>0.94835261247435021</v>
      </c>
      <c r="I9059" s="35">
        <v>-0.35965374446528131</v>
      </c>
      <c r="J9059" s="35">
        <v>0.66595630746035028</v>
      </c>
      <c r="K9059" s="35">
        <v>-3.2334213572051554E-3</v>
      </c>
      <c r="L9059" s="35">
        <v>0</v>
      </c>
      <c r="M9059" s="35">
        <v>0</v>
      </c>
      <c r="N9059" s="35">
        <v>0</v>
      </c>
      <c r="O9059" s="35">
        <v>0</v>
      </c>
      <c r="P9059" s="36">
        <v>12</v>
      </c>
      <c r="Q9059" s="37">
        <v>86</v>
      </c>
      <c r="R9059" s="36">
        <v>5</v>
      </c>
      <c r="S9059" s="39">
        <f t="shared" si="315"/>
        <v>86</v>
      </c>
      <c r="T9059" s="34" t="s">
        <v>36</v>
      </c>
      <c r="U9059" s="12">
        <f>(1/(((ceta*(speed^2))+(beta*speed))+alpha))</f>
        <v>3.0304679300715176E-2</v>
      </c>
      <c r="V9059" s="8">
        <f t="shared" si="316"/>
        <v>86</v>
      </c>
      <c r="AB9059" s="41"/>
    </row>
    <row r="9060" spans="1:28">
      <c r="A9060" s="34" t="s">
        <v>19</v>
      </c>
      <c r="B9060" s="34" t="s">
        <v>74</v>
      </c>
      <c r="C9060" s="5" t="s">
        <v>178</v>
      </c>
      <c r="D9060" s="35" t="s">
        <v>89</v>
      </c>
      <c r="E9060" s="36" t="s">
        <v>17</v>
      </c>
      <c r="F9060" s="37">
        <v>100</v>
      </c>
      <c r="G9060" s="38">
        <v>0</v>
      </c>
      <c r="H9060" s="34">
        <v>0.94974071087652134</v>
      </c>
      <c r="I9060" s="35">
        <v>-1.3386974233012374E-3</v>
      </c>
      <c r="J9060" s="35">
        <v>0.26802292118753918</v>
      </c>
      <c r="K9060" s="35">
        <v>-19.435977375348198</v>
      </c>
      <c r="L9060" s="35">
        <v>764.48813636159616</v>
      </c>
      <c r="M9060" s="35">
        <v>0</v>
      </c>
      <c r="N9060" s="35">
        <v>0</v>
      </c>
      <c r="O9060" s="35">
        <v>0</v>
      </c>
      <c r="P9060" s="36">
        <v>12</v>
      </c>
      <c r="Q9060" s="37">
        <v>86</v>
      </c>
      <c r="R9060" s="36">
        <v>14</v>
      </c>
      <c r="S9060" s="39">
        <f t="shared" si="315"/>
        <v>86</v>
      </c>
      <c r="T9060" s="34" t="s">
        <v>51</v>
      </c>
      <c r="U9060" s="12">
        <f>(((alpha*(speed^3))+(beta*(speed^2))+(ceta*speed))+delta)</f>
        <v>223.80507890939907</v>
      </c>
      <c r="V9060" s="8">
        <f t="shared" si="316"/>
        <v>86</v>
      </c>
    </row>
    <row r="9061" spans="1:28">
      <c r="A9061" s="34" t="s">
        <v>19</v>
      </c>
      <c r="B9061" s="34" t="s">
        <v>74</v>
      </c>
      <c r="C9061" s="5" t="s">
        <v>179</v>
      </c>
      <c r="D9061" s="35" t="s">
        <v>89</v>
      </c>
      <c r="E9061" s="36" t="s">
        <v>17</v>
      </c>
      <c r="F9061" s="37">
        <v>100</v>
      </c>
      <c r="G9061" s="38">
        <v>0</v>
      </c>
      <c r="H9061" s="34">
        <v>0.94935016065116606</v>
      </c>
      <c r="I9061" s="35">
        <v>-1.3510908354164497E-3</v>
      </c>
      <c r="J9061" s="35">
        <v>0.26743946939482782</v>
      </c>
      <c r="K9061" s="35">
        <v>-19.162593839052843</v>
      </c>
      <c r="L9061" s="35">
        <v>742.14560334836744</v>
      </c>
      <c r="M9061" s="35">
        <v>0</v>
      </c>
      <c r="N9061" s="35">
        <v>0</v>
      </c>
      <c r="O9061" s="35">
        <v>0</v>
      </c>
      <c r="P9061" s="36">
        <v>12</v>
      </c>
      <c r="Q9061" s="37">
        <v>86</v>
      </c>
      <c r="R9061" s="36">
        <v>14</v>
      </c>
      <c r="S9061" s="39">
        <f t="shared" si="315"/>
        <v>86</v>
      </c>
      <c r="T9061" s="34" t="s">
        <v>51</v>
      </c>
      <c r="U9061" s="12">
        <f>(((alpha*(speed^3))+(beta*(speed^2))+(ceta*speed))+delta)</f>
        <v>212.77541642232416</v>
      </c>
      <c r="V9061" s="8">
        <f t="shared" si="316"/>
        <v>86</v>
      </c>
    </row>
    <row r="9062" spans="1:28">
      <c r="A9062" s="34" t="s">
        <v>19</v>
      </c>
      <c r="B9062" s="34" t="s">
        <v>74</v>
      </c>
      <c r="C9062" s="5" t="s">
        <v>178</v>
      </c>
      <c r="D9062" s="35" t="s">
        <v>89</v>
      </c>
      <c r="E9062" s="36" t="s">
        <v>15</v>
      </c>
      <c r="F9062" s="37">
        <v>0</v>
      </c>
      <c r="G9062" s="38">
        <v>-0.06</v>
      </c>
      <c r="H9062" s="34">
        <v>0.99254840578950032</v>
      </c>
      <c r="I9062" s="35">
        <v>9.5044701984761453</v>
      </c>
      <c r="J9062" s="35">
        <v>0.95230114587225434</v>
      </c>
      <c r="K9062" s="35">
        <v>-0.5979899472379856</v>
      </c>
      <c r="L9062" s="35">
        <v>0</v>
      </c>
      <c r="M9062" s="35">
        <v>0</v>
      </c>
      <c r="N9062" s="35">
        <v>0</v>
      </c>
      <c r="O9062" s="35">
        <v>0</v>
      </c>
      <c r="P9062" s="36">
        <v>12</v>
      </c>
      <c r="Q9062" s="37">
        <v>86</v>
      </c>
      <c r="R9062" s="36">
        <v>0</v>
      </c>
      <c r="S9062" s="39">
        <f t="shared" si="315"/>
        <v>86</v>
      </c>
      <c r="T9062" s="34" t="s">
        <v>29</v>
      </c>
      <c r="U9062" s="12">
        <f>((alpha*(beta^speed))*(speed^ceta))</f>
        <v>9.9016524880106965E-3</v>
      </c>
      <c r="V9062" s="8">
        <f t="shared" si="316"/>
        <v>86</v>
      </c>
    </row>
    <row r="9063" spans="1:28">
      <c r="A9063" s="34" t="s">
        <v>19</v>
      </c>
      <c r="B9063" s="34" t="s">
        <v>74</v>
      </c>
      <c r="C9063" s="5" t="s">
        <v>179</v>
      </c>
      <c r="D9063" s="35" t="s">
        <v>89</v>
      </c>
      <c r="E9063" s="36" t="s">
        <v>15</v>
      </c>
      <c r="F9063" s="37">
        <v>0</v>
      </c>
      <c r="G9063" s="38">
        <v>-0.06</v>
      </c>
      <c r="H9063" s="34">
        <v>0.99046409037911209</v>
      </c>
      <c r="I9063" s="35">
        <v>12.262542286439768</v>
      </c>
      <c r="J9063" s="35">
        <v>0.95133330861726173</v>
      </c>
      <c r="K9063" s="35">
        <v>-0.5492799826784579</v>
      </c>
      <c r="L9063" s="35">
        <v>0</v>
      </c>
      <c r="M9063" s="35">
        <v>0</v>
      </c>
      <c r="N9063" s="35">
        <v>0</v>
      </c>
      <c r="O9063" s="35">
        <v>0</v>
      </c>
      <c r="P9063" s="36">
        <v>12</v>
      </c>
      <c r="Q9063" s="37">
        <v>86</v>
      </c>
      <c r="R9063" s="36">
        <v>0</v>
      </c>
      <c r="S9063" s="39">
        <f t="shared" si="315"/>
        <v>86</v>
      </c>
      <c r="T9063" s="34" t="s">
        <v>29</v>
      </c>
      <c r="U9063" s="12">
        <f>((alpha*(beta^speed))*(speed^ceta))</f>
        <v>1.4541582814447365E-2</v>
      </c>
      <c r="V9063" s="8">
        <f t="shared" si="316"/>
        <v>86</v>
      </c>
    </row>
    <row r="9064" spans="1:28">
      <c r="A9064" s="34" t="s">
        <v>19</v>
      </c>
      <c r="B9064" s="34" t="s">
        <v>74</v>
      </c>
      <c r="C9064" s="5" t="s">
        <v>178</v>
      </c>
      <c r="D9064" s="35" t="s">
        <v>89</v>
      </c>
      <c r="E9064" s="36" t="s">
        <v>16</v>
      </c>
      <c r="F9064" s="37">
        <v>0</v>
      </c>
      <c r="G9064" s="38">
        <v>-0.06</v>
      </c>
      <c r="H9064" s="34">
        <v>0.98507948789120203</v>
      </c>
      <c r="I9064" s="35">
        <v>-0.13857408639877106</v>
      </c>
      <c r="J9064" s="35">
        <v>3.5816823376362361</v>
      </c>
      <c r="K9064" s="35">
        <v>5.3387205067814412</v>
      </c>
      <c r="L9064" s="35">
        <v>2.1053557677756887</v>
      </c>
      <c r="M9064" s="35">
        <v>-9.4532291385684575E-3</v>
      </c>
      <c r="N9064" s="35">
        <v>0</v>
      </c>
      <c r="O9064" s="35">
        <v>0</v>
      </c>
      <c r="P9064" s="36">
        <v>12</v>
      </c>
      <c r="Q9064" s="37">
        <v>85</v>
      </c>
      <c r="R9064" s="36">
        <v>10</v>
      </c>
      <c r="S9064" s="39">
        <f t="shared" si="315"/>
        <v>85</v>
      </c>
      <c r="T9064" s="34" t="s">
        <v>44</v>
      </c>
      <c r="U9064" s="12">
        <f>(alpha+(beta/(1+EXP((((-1)*ceta)+(delta*LN(speed)))+(epsilon*speed)))))</f>
        <v>2.1441006303826726E-4</v>
      </c>
      <c r="V9064" s="8">
        <f t="shared" si="316"/>
        <v>85</v>
      </c>
    </row>
    <row r="9065" spans="1:28">
      <c r="A9065" s="34" t="s">
        <v>19</v>
      </c>
      <c r="B9065" s="34" t="s">
        <v>74</v>
      </c>
      <c r="C9065" s="5" t="s">
        <v>179</v>
      </c>
      <c r="D9065" s="35" t="s">
        <v>89</v>
      </c>
      <c r="E9065" s="36" t="s">
        <v>16</v>
      </c>
      <c r="F9065" s="37">
        <v>0</v>
      </c>
      <c r="G9065" s="38">
        <v>-0.06</v>
      </c>
      <c r="H9065" s="34">
        <v>0.98554538032382311</v>
      </c>
      <c r="I9065" s="35">
        <v>-0.41248100090683743</v>
      </c>
      <c r="J9065" s="35">
        <v>10.637060555245704</v>
      </c>
      <c r="K9065" s="35">
        <v>5.6342420321943303</v>
      </c>
      <c r="L9065" s="35">
        <v>2.1957005839686277</v>
      </c>
      <c r="M9065" s="35">
        <v>-1.0814982581090763E-2</v>
      </c>
      <c r="N9065" s="35">
        <v>0</v>
      </c>
      <c r="O9065" s="35">
        <v>0</v>
      </c>
      <c r="P9065" s="36">
        <v>12</v>
      </c>
      <c r="Q9065" s="37">
        <v>85</v>
      </c>
      <c r="R9065" s="36">
        <v>10</v>
      </c>
      <c r="S9065" s="39">
        <f t="shared" si="315"/>
        <v>85</v>
      </c>
      <c r="T9065" s="34" t="s">
        <v>44</v>
      </c>
      <c r="U9065" s="12">
        <f>(alpha+(beta/(1+EXP((((-1)*ceta)+(delta*LN(speed)))+(epsilon*speed)))))</f>
        <v>3.6405198962790597E-3</v>
      </c>
      <c r="V9065" s="8">
        <f t="shared" si="316"/>
        <v>85</v>
      </c>
    </row>
    <row r="9066" spans="1:28">
      <c r="A9066" s="34" t="s">
        <v>19</v>
      </c>
      <c r="B9066" s="34" t="s">
        <v>74</v>
      </c>
      <c r="C9066" s="5" t="s">
        <v>178</v>
      </c>
      <c r="D9066" s="35" t="s">
        <v>89</v>
      </c>
      <c r="E9066" s="36" t="s">
        <v>14</v>
      </c>
      <c r="F9066" s="37">
        <v>0</v>
      </c>
      <c r="G9066" s="38">
        <v>-0.06</v>
      </c>
      <c r="H9066" s="34">
        <v>0.99350136856947169</v>
      </c>
      <c r="I9066" s="35">
        <v>2.8692042154484643</v>
      </c>
      <c r="J9066" s="35">
        <v>-9.2473085428735402</v>
      </c>
      <c r="K9066" s="35">
        <v>-1.8392317746194837</v>
      </c>
      <c r="L9066" s="35">
        <v>0</v>
      </c>
      <c r="M9066" s="35">
        <v>0</v>
      </c>
      <c r="N9066" s="35">
        <v>0</v>
      </c>
      <c r="O9066" s="35">
        <v>0</v>
      </c>
      <c r="P9066" s="36">
        <v>12</v>
      </c>
      <c r="Q9066" s="37">
        <v>86</v>
      </c>
      <c r="R9066" s="36">
        <v>13</v>
      </c>
      <c r="S9066" s="39">
        <f t="shared" si="315"/>
        <v>86</v>
      </c>
      <c r="T9066" s="34" t="s">
        <v>50</v>
      </c>
      <c r="U9066" s="12">
        <f>EXP((alpha+(beta/speed))+(ceta*LN(speed)))</f>
        <v>4.3791540586874522E-3</v>
      </c>
      <c r="V9066" s="8">
        <f t="shared" si="316"/>
        <v>86</v>
      </c>
      <c r="AB9066" s="41"/>
    </row>
    <row r="9067" spans="1:28">
      <c r="A9067" s="34" t="s">
        <v>19</v>
      </c>
      <c r="B9067" s="34" t="s">
        <v>74</v>
      </c>
      <c r="C9067" s="5" t="s">
        <v>179</v>
      </c>
      <c r="D9067" s="35" t="s">
        <v>89</v>
      </c>
      <c r="E9067" s="36" t="s">
        <v>14</v>
      </c>
      <c r="F9067" s="37">
        <v>0</v>
      </c>
      <c r="G9067" s="38">
        <v>-0.06</v>
      </c>
      <c r="H9067" s="34">
        <v>0.99333116513394804</v>
      </c>
      <c r="I9067" s="35">
        <v>2.1334379503103142</v>
      </c>
      <c r="J9067" s="35">
        <v>-10.225642719098238</v>
      </c>
      <c r="K9067" s="35">
        <v>-1.8460897926530258</v>
      </c>
      <c r="L9067" s="35">
        <v>0</v>
      </c>
      <c r="M9067" s="35">
        <v>0</v>
      </c>
      <c r="N9067" s="35">
        <v>0</v>
      </c>
      <c r="O9067" s="35">
        <v>0</v>
      </c>
      <c r="P9067" s="36">
        <v>12</v>
      </c>
      <c r="Q9067" s="37">
        <v>86</v>
      </c>
      <c r="R9067" s="36">
        <v>13</v>
      </c>
      <c r="S9067" s="39">
        <f t="shared" si="315"/>
        <v>86</v>
      </c>
      <c r="T9067" s="34" t="s">
        <v>50</v>
      </c>
      <c r="U9067" s="12">
        <f>EXP((alpha+(beta/speed))+(ceta*LN(speed)))</f>
        <v>2.0120725906371158E-3</v>
      </c>
      <c r="V9067" s="8">
        <f t="shared" si="316"/>
        <v>86</v>
      </c>
      <c r="AB9067" s="41"/>
    </row>
    <row r="9068" spans="1:28">
      <c r="A9068" s="34" t="s">
        <v>19</v>
      </c>
      <c r="B9068" s="34" t="s">
        <v>74</v>
      </c>
      <c r="C9068" s="5" t="s">
        <v>178</v>
      </c>
      <c r="D9068" s="35" t="s">
        <v>89</v>
      </c>
      <c r="E9068" s="36" t="s">
        <v>18</v>
      </c>
      <c r="F9068" s="37">
        <v>0</v>
      </c>
      <c r="G9068" s="38">
        <v>-0.06</v>
      </c>
      <c r="H9068" s="34">
        <v>0.99236322495594387</v>
      </c>
      <c r="I9068" s="35">
        <v>0.28750656205097358</v>
      </c>
      <c r="J9068" s="35">
        <v>0.98893267011361796</v>
      </c>
      <c r="K9068" s="35">
        <v>-0.75030198140705828</v>
      </c>
      <c r="L9068" s="35">
        <v>0</v>
      </c>
      <c r="M9068" s="35">
        <v>0</v>
      </c>
      <c r="N9068" s="35">
        <v>0</v>
      </c>
      <c r="O9068" s="35">
        <v>0</v>
      </c>
      <c r="P9068" s="36">
        <v>12</v>
      </c>
      <c r="Q9068" s="37">
        <v>86</v>
      </c>
      <c r="R9068" s="36">
        <v>0</v>
      </c>
      <c r="S9068" s="39">
        <f t="shared" si="315"/>
        <v>86</v>
      </c>
      <c r="T9068" s="34" t="s">
        <v>29</v>
      </c>
      <c r="U9068" s="12">
        <f>((alpha*(beta^speed))*(speed^ceta))</f>
        <v>3.9041638494607179E-3</v>
      </c>
      <c r="V9068" s="8">
        <f t="shared" si="316"/>
        <v>86</v>
      </c>
      <c r="AB9068" s="41"/>
    </row>
    <row r="9069" spans="1:28">
      <c r="A9069" s="34" t="s">
        <v>19</v>
      </c>
      <c r="B9069" s="34" t="s">
        <v>74</v>
      </c>
      <c r="C9069" s="5" t="s">
        <v>179</v>
      </c>
      <c r="D9069" s="35" t="s">
        <v>89</v>
      </c>
      <c r="E9069" s="36" t="s">
        <v>18</v>
      </c>
      <c r="F9069" s="37">
        <v>0</v>
      </c>
      <c r="G9069" s="38">
        <v>-0.06</v>
      </c>
      <c r="H9069" s="34">
        <v>0.97497559906951936</v>
      </c>
      <c r="I9069" s="35">
        <v>0.28260950107537874</v>
      </c>
      <c r="J9069" s="35">
        <v>0.87739116336372247</v>
      </c>
      <c r="K9069" s="35">
        <v>1.7287457904992934E-2</v>
      </c>
      <c r="L9069" s="35">
        <v>0</v>
      </c>
      <c r="M9069" s="35">
        <v>0</v>
      </c>
      <c r="N9069" s="35">
        <v>0</v>
      </c>
      <c r="O9069" s="35">
        <v>0</v>
      </c>
      <c r="P9069" s="36">
        <v>12</v>
      </c>
      <c r="Q9069" s="37">
        <v>86</v>
      </c>
      <c r="R9069" s="36">
        <v>0</v>
      </c>
      <c r="S9069" s="39">
        <f t="shared" si="315"/>
        <v>86</v>
      </c>
      <c r="T9069" s="34" t="s">
        <v>29</v>
      </c>
      <c r="U9069" s="12">
        <f>((alpha*(beta^speed))*(speed^ceta))</f>
        <v>3.9741965623379738E-6</v>
      </c>
      <c r="V9069" s="8">
        <f t="shared" si="316"/>
        <v>86</v>
      </c>
      <c r="AB9069" s="41"/>
    </row>
    <row r="9070" spans="1:28">
      <c r="A9070" s="34" t="s">
        <v>19</v>
      </c>
      <c r="B9070" s="34" t="s">
        <v>74</v>
      </c>
      <c r="C9070" s="5" t="s">
        <v>178</v>
      </c>
      <c r="D9070" s="35" t="s">
        <v>89</v>
      </c>
      <c r="E9070" s="36" t="s">
        <v>17</v>
      </c>
      <c r="F9070" s="37">
        <v>0</v>
      </c>
      <c r="G9070" s="38">
        <v>-0.06</v>
      </c>
      <c r="H9070" s="34">
        <v>0.97818297270390964</v>
      </c>
      <c r="I9070" s="35">
        <v>-11.457471856825387</v>
      </c>
      <c r="J9070" s="35">
        <v>264.40640913625526</v>
      </c>
      <c r="K9070" s="35">
        <v>5.4215376767039363</v>
      </c>
      <c r="L9070" s="35">
        <v>2.0856892564736667</v>
      </c>
      <c r="M9070" s="35">
        <v>-9.1851357575541848E-3</v>
      </c>
      <c r="N9070" s="35">
        <v>0</v>
      </c>
      <c r="O9070" s="35">
        <v>0</v>
      </c>
      <c r="P9070" s="36">
        <v>12</v>
      </c>
      <c r="Q9070" s="37">
        <v>86</v>
      </c>
      <c r="R9070" s="36">
        <v>10</v>
      </c>
      <c r="S9070" s="39">
        <f t="shared" si="315"/>
        <v>86</v>
      </c>
      <c r="T9070" s="34" t="s">
        <v>44</v>
      </c>
      <c r="U9070" s="12">
        <f>(alpha+(beta/(1+EXP((((-1)*ceta)+(delta*LN(speed)))+(epsilon*speed)))))</f>
        <v>0.17244391622794986</v>
      </c>
      <c r="V9070" s="8">
        <f t="shared" si="316"/>
        <v>86</v>
      </c>
    </row>
    <row r="9071" spans="1:28">
      <c r="A9071" s="34" t="s">
        <v>19</v>
      </c>
      <c r="B9071" s="34" t="s">
        <v>74</v>
      </c>
      <c r="C9071" s="5" t="s">
        <v>179</v>
      </c>
      <c r="D9071" s="35" t="s">
        <v>89</v>
      </c>
      <c r="E9071" s="36" t="s">
        <v>17</v>
      </c>
      <c r="F9071" s="37">
        <v>0</v>
      </c>
      <c r="G9071" s="38">
        <v>-0.06</v>
      </c>
      <c r="H9071" s="34">
        <v>0.98041658448971292</v>
      </c>
      <c r="I9071" s="35">
        <v>-11.862116538375339</v>
      </c>
      <c r="J9071" s="35">
        <v>280.40453561508025</v>
      </c>
      <c r="K9071" s="35">
        <v>5.1447893069940918</v>
      </c>
      <c r="L9071" s="35">
        <v>2.0202872214536729</v>
      </c>
      <c r="M9071" s="35">
        <v>-8.5277562834482415E-3</v>
      </c>
      <c r="N9071" s="35">
        <v>0</v>
      </c>
      <c r="O9071" s="35">
        <v>0</v>
      </c>
      <c r="P9071" s="36">
        <v>12</v>
      </c>
      <c r="Q9071" s="37">
        <v>85</v>
      </c>
      <c r="R9071" s="36">
        <v>10</v>
      </c>
      <c r="S9071" s="39">
        <f t="shared" si="315"/>
        <v>85</v>
      </c>
      <c r="T9071" s="34" t="s">
        <v>44</v>
      </c>
      <c r="U9071" s="12">
        <f>(alpha+(beta/(1+EXP((((-1)*ceta)+(delta*LN(speed)))+(epsilon*speed)))))</f>
        <v>0.15864148160173031</v>
      </c>
      <c r="V9071" s="8">
        <f t="shared" si="316"/>
        <v>85</v>
      </c>
    </row>
    <row r="9072" spans="1:28">
      <c r="A9072" s="34" t="s">
        <v>19</v>
      </c>
      <c r="B9072" s="34" t="s">
        <v>74</v>
      </c>
      <c r="C9072" s="5" t="s">
        <v>178</v>
      </c>
      <c r="D9072" s="35" t="s">
        <v>89</v>
      </c>
      <c r="E9072" s="36" t="s">
        <v>15</v>
      </c>
      <c r="F9072" s="37">
        <v>50</v>
      </c>
      <c r="G9072" s="38">
        <v>-0.06</v>
      </c>
      <c r="H9072" s="34">
        <v>0.98999003998169111</v>
      </c>
      <c r="I9072" s="35">
        <v>0.8003560400620674</v>
      </c>
      <c r="J9072" s="35">
        <v>1.5335140285718836E-2</v>
      </c>
      <c r="K9072" s="35">
        <v>0.16667146274696382</v>
      </c>
      <c r="L9072" s="35">
        <v>0</v>
      </c>
      <c r="M9072" s="35">
        <v>0</v>
      </c>
      <c r="N9072" s="35">
        <v>0</v>
      </c>
      <c r="O9072" s="35">
        <v>0</v>
      </c>
      <c r="P9072" s="36">
        <v>12</v>
      </c>
      <c r="Q9072" s="37">
        <v>86</v>
      </c>
      <c r="R9072" s="36">
        <v>2</v>
      </c>
      <c r="S9072" s="39">
        <f t="shared" si="315"/>
        <v>86</v>
      </c>
      <c r="T9072" s="34" t="s">
        <v>31</v>
      </c>
      <c r="U9072" s="12">
        <f>((alpha+(beta*speed))^((-1)/ceta))</f>
        <v>1.1042097180881011E-2</v>
      </c>
      <c r="V9072" s="8">
        <f t="shared" si="316"/>
        <v>86</v>
      </c>
    </row>
    <row r="9073" spans="1:28">
      <c r="A9073" s="34" t="s">
        <v>19</v>
      </c>
      <c r="B9073" s="34" t="s">
        <v>74</v>
      </c>
      <c r="C9073" s="5" t="s">
        <v>179</v>
      </c>
      <c r="D9073" s="35" t="s">
        <v>89</v>
      </c>
      <c r="E9073" s="36" t="s">
        <v>15</v>
      </c>
      <c r="F9073" s="37">
        <v>50</v>
      </c>
      <c r="G9073" s="38">
        <v>-0.06</v>
      </c>
      <c r="H9073" s="34">
        <v>0.98454044209305691</v>
      </c>
      <c r="I9073" s="35">
        <v>-0.10194455095929676</v>
      </c>
      <c r="J9073" s="35">
        <v>2.9292009172487998</v>
      </c>
      <c r="K9073" s="35">
        <v>6.0647755027036592</v>
      </c>
      <c r="L9073" s="35">
        <v>2.3683179076031466</v>
      </c>
      <c r="M9073" s="35">
        <v>-1.3298438855805918E-2</v>
      </c>
      <c r="N9073" s="35">
        <v>0</v>
      </c>
      <c r="O9073" s="35">
        <v>0</v>
      </c>
      <c r="P9073" s="36">
        <v>12</v>
      </c>
      <c r="Q9073" s="37">
        <v>84</v>
      </c>
      <c r="R9073" s="36">
        <v>10</v>
      </c>
      <c r="S9073" s="39">
        <f t="shared" si="315"/>
        <v>84</v>
      </c>
      <c r="T9073" s="34" t="s">
        <v>44</v>
      </c>
      <c r="U9073" s="12">
        <f>(alpha+(beta/(1+EXP((((-1)*ceta)+(delta*LN(speed)))+(epsilon*speed)))))</f>
        <v>1.0774402236067293E-3</v>
      </c>
      <c r="V9073" s="8">
        <f t="shared" si="316"/>
        <v>84</v>
      </c>
    </row>
    <row r="9074" spans="1:28">
      <c r="A9074" s="34" t="s">
        <v>19</v>
      </c>
      <c r="B9074" s="34" t="s">
        <v>74</v>
      </c>
      <c r="C9074" s="5" t="s">
        <v>178</v>
      </c>
      <c r="D9074" s="35" t="s">
        <v>89</v>
      </c>
      <c r="E9074" s="36" t="s">
        <v>16</v>
      </c>
      <c r="F9074" s="37">
        <v>50</v>
      </c>
      <c r="G9074" s="38">
        <v>-0.06</v>
      </c>
      <c r="H9074" s="34">
        <v>0.97575611536295537</v>
      </c>
      <c r="I9074" s="35">
        <v>-0.11697013067414551</v>
      </c>
      <c r="J9074" s="35">
        <v>2.884450537941794</v>
      </c>
      <c r="K9074" s="35">
        <v>6.2537675700210951</v>
      </c>
      <c r="L9074" s="35">
        <v>2.3356951896283205</v>
      </c>
      <c r="M9074" s="35">
        <v>-1.1823971606585366E-2</v>
      </c>
      <c r="N9074" s="35">
        <v>0</v>
      </c>
      <c r="O9074" s="35">
        <v>0</v>
      </c>
      <c r="P9074" s="36">
        <v>12</v>
      </c>
      <c r="Q9074" s="37">
        <v>86</v>
      </c>
      <c r="R9074" s="36">
        <v>10</v>
      </c>
      <c r="S9074" s="39">
        <f t="shared" si="315"/>
        <v>86</v>
      </c>
      <c r="T9074" s="34" t="s">
        <v>44</v>
      </c>
      <c r="U9074" s="12">
        <f>(alpha+(beta/(1+EXP((((-1)*ceta)+(delta*LN(speed)))+(epsilon*speed)))))</f>
        <v>3.4603908852554044E-3</v>
      </c>
      <c r="V9074" s="8">
        <f t="shared" si="316"/>
        <v>86</v>
      </c>
    </row>
    <row r="9075" spans="1:28">
      <c r="A9075" s="34" t="s">
        <v>19</v>
      </c>
      <c r="B9075" s="34" t="s">
        <v>74</v>
      </c>
      <c r="C9075" s="5" t="s">
        <v>179</v>
      </c>
      <c r="D9075" s="35" t="s">
        <v>89</v>
      </c>
      <c r="E9075" s="36" t="s">
        <v>16</v>
      </c>
      <c r="F9075" s="37">
        <v>50</v>
      </c>
      <c r="G9075" s="38">
        <v>-0.06</v>
      </c>
      <c r="H9075" s="34">
        <v>0.97565313381250274</v>
      </c>
      <c r="I9075" s="35">
        <v>-0.34378874615109689</v>
      </c>
      <c r="J9075" s="35">
        <v>8.694908050761633</v>
      </c>
      <c r="K9075" s="35">
        <v>6.458290139527473</v>
      </c>
      <c r="L9075" s="35">
        <v>2.3947833961213076</v>
      </c>
      <c r="M9075" s="35">
        <v>-1.2279509307238137E-2</v>
      </c>
      <c r="N9075" s="35">
        <v>0</v>
      </c>
      <c r="O9075" s="35">
        <v>0</v>
      </c>
      <c r="P9075" s="36">
        <v>12</v>
      </c>
      <c r="Q9075" s="37">
        <v>86</v>
      </c>
      <c r="R9075" s="36">
        <v>10</v>
      </c>
      <c r="S9075" s="39">
        <f t="shared" si="315"/>
        <v>86</v>
      </c>
      <c r="T9075" s="34" t="s">
        <v>44</v>
      </c>
      <c r="U9075" s="12">
        <f>(alpha+(beta/(1+EXP((((-1)*ceta)+(delta*LN(speed)))+(epsilon*speed)))))</f>
        <v>1.2514500947481633E-2</v>
      </c>
      <c r="V9075" s="8">
        <f t="shared" si="316"/>
        <v>86</v>
      </c>
    </row>
    <row r="9076" spans="1:28">
      <c r="A9076" s="34" t="s">
        <v>19</v>
      </c>
      <c r="B9076" s="34" t="s">
        <v>74</v>
      </c>
      <c r="C9076" s="5" t="s">
        <v>178</v>
      </c>
      <c r="D9076" s="35" t="s">
        <v>89</v>
      </c>
      <c r="E9076" s="36" t="s">
        <v>14</v>
      </c>
      <c r="F9076" s="37">
        <v>50</v>
      </c>
      <c r="G9076" s="38">
        <v>-0.06</v>
      </c>
      <c r="H9076" s="34">
        <v>0.9905833515608895</v>
      </c>
      <c r="I9076" s="35">
        <v>2.9332925353015091</v>
      </c>
      <c r="J9076" s="35">
        <v>-10.317566861545965</v>
      </c>
      <c r="K9076" s="35">
        <v>-1.8634894659308761</v>
      </c>
      <c r="L9076" s="35">
        <v>0</v>
      </c>
      <c r="M9076" s="35">
        <v>0</v>
      </c>
      <c r="N9076" s="35">
        <v>0</v>
      </c>
      <c r="O9076" s="35">
        <v>0</v>
      </c>
      <c r="P9076" s="36">
        <v>12</v>
      </c>
      <c r="Q9076" s="37">
        <v>86</v>
      </c>
      <c r="R9076" s="36">
        <v>13</v>
      </c>
      <c r="S9076" s="39">
        <f t="shared" si="315"/>
        <v>86</v>
      </c>
      <c r="T9076" s="34" t="s">
        <v>50</v>
      </c>
      <c r="U9076" s="12">
        <f>EXP((alpha+(beta/speed))+(ceta*LN(speed)))</f>
        <v>4.1389694942692221E-3</v>
      </c>
      <c r="V9076" s="8">
        <f t="shared" si="316"/>
        <v>86</v>
      </c>
    </row>
    <row r="9077" spans="1:28">
      <c r="A9077" s="34" t="s">
        <v>19</v>
      </c>
      <c r="B9077" s="34" t="s">
        <v>74</v>
      </c>
      <c r="C9077" s="5" t="s">
        <v>179</v>
      </c>
      <c r="D9077" s="35" t="s">
        <v>89</v>
      </c>
      <c r="E9077" s="36" t="s">
        <v>14</v>
      </c>
      <c r="F9077" s="37">
        <v>50</v>
      </c>
      <c r="G9077" s="38">
        <v>-0.06</v>
      </c>
      <c r="H9077" s="34">
        <v>0.99113805588918724</v>
      </c>
      <c r="I9077" s="35">
        <v>2.0283491514243268</v>
      </c>
      <c r="J9077" s="35">
        <v>-10.34195748322667</v>
      </c>
      <c r="K9077" s="35">
        <v>-1.8323770951628935</v>
      </c>
      <c r="L9077" s="35">
        <v>0</v>
      </c>
      <c r="M9077" s="35">
        <v>0</v>
      </c>
      <c r="N9077" s="35">
        <v>0</v>
      </c>
      <c r="O9077" s="35">
        <v>0</v>
      </c>
      <c r="P9077" s="36">
        <v>12</v>
      </c>
      <c r="Q9077" s="37">
        <v>86</v>
      </c>
      <c r="R9077" s="36">
        <v>13</v>
      </c>
      <c r="S9077" s="39">
        <f t="shared" si="315"/>
        <v>86</v>
      </c>
      <c r="T9077" s="34" t="s">
        <v>50</v>
      </c>
      <c r="U9077" s="12">
        <f>EXP((alpha+(beta/speed))+(ceta*LN(speed)))</f>
        <v>1.9228436369811725E-3</v>
      </c>
      <c r="V9077" s="8">
        <f t="shared" si="316"/>
        <v>86</v>
      </c>
    </row>
    <row r="9078" spans="1:28">
      <c r="A9078" s="34" t="s">
        <v>19</v>
      </c>
      <c r="B9078" s="34" t="s">
        <v>74</v>
      </c>
      <c r="C9078" s="5" t="s">
        <v>178</v>
      </c>
      <c r="D9078" s="35" t="s">
        <v>89</v>
      </c>
      <c r="E9078" s="36" t="s">
        <v>18</v>
      </c>
      <c r="F9078" s="37">
        <v>50</v>
      </c>
      <c r="G9078" s="38">
        <v>-0.06</v>
      </c>
      <c r="H9078" s="34">
        <v>0.98910220661988624</v>
      </c>
      <c r="I9078" s="35">
        <v>0.24886912547636109</v>
      </c>
      <c r="J9078" s="35">
        <v>0.98765463442946921</v>
      </c>
      <c r="K9078" s="35">
        <v>-0.6940574226189522</v>
      </c>
      <c r="L9078" s="35">
        <v>0</v>
      </c>
      <c r="M9078" s="35">
        <v>0</v>
      </c>
      <c r="N9078" s="35">
        <v>0</v>
      </c>
      <c r="O9078" s="35">
        <v>0</v>
      </c>
      <c r="P9078" s="36">
        <v>12</v>
      </c>
      <c r="Q9078" s="37">
        <v>86</v>
      </c>
      <c r="R9078" s="36">
        <v>0</v>
      </c>
      <c r="S9078" s="39">
        <f t="shared" si="315"/>
        <v>86</v>
      </c>
      <c r="T9078" s="34" t="s">
        <v>29</v>
      </c>
      <c r="U9078" s="12">
        <f>((alpha*(beta^speed))*(speed^ceta))</f>
        <v>3.8846967609750759E-3</v>
      </c>
      <c r="V9078" s="8">
        <f t="shared" si="316"/>
        <v>86</v>
      </c>
      <c r="AB9078" s="41"/>
    </row>
    <row r="9079" spans="1:28">
      <c r="A9079" s="34" t="s">
        <v>19</v>
      </c>
      <c r="B9079" s="34" t="s">
        <v>74</v>
      </c>
      <c r="C9079" s="5" t="s">
        <v>179</v>
      </c>
      <c r="D9079" s="35" t="s">
        <v>89</v>
      </c>
      <c r="E9079" s="36" t="s">
        <v>18</v>
      </c>
      <c r="F9079" s="37">
        <v>50</v>
      </c>
      <c r="G9079" s="38">
        <v>-0.06</v>
      </c>
      <c r="H9079" s="34">
        <v>0.96932363605648442</v>
      </c>
      <c r="I9079" s="35">
        <v>0.22569226366661574</v>
      </c>
      <c r="J9079" s="35">
        <v>0.87208036603158146</v>
      </c>
      <c r="K9079" s="35">
        <v>0.13941938315199953</v>
      </c>
      <c r="L9079" s="35">
        <v>0</v>
      </c>
      <c r="M9079" s="35">
        <v>0</v>
      </c>
      <c r="N9079" s="35">
        <v>0</v>
      </c>
      <c r="O9079" s="35">
        <v>0</v>
      </c>
      <c r="P9079" s="36">
        <v>12</v>
      </c>
      <c r="Q9079" s="37">
        <v>86</v>
      </c>
      <c r="R9079" s="36">
        <v>0</v>
      </c>
      <c r="S9079" s="39">
        <f t="shared" si="315"/>
        <v>86</v>
      </c>
      <c r="T9079" s="34" t="s">
        <v>29</v>
      </c>
      <c r="U9079" s="12">
        <f>((alpha*(beta^speed))*(speed^ceta))</f>
        <v>3.2440162443062747E-6</v>
      </c>
      <c r="V9079" s="8">
        <f t="shared" si="316"/>
        <v>86</v>
      </c>
    </row>
    <row r="9080" spans="1:28">
      <c r="A9080" s="34" t="s">
        <v>19</v>
      </c>
      <c r="B9080" s="34" t="s">
        <v>74</v>
      </c>
      <c r="C9080" s="5" t="s">
        <v>178</v>
      </c>
      <c r="D9080" s="35" t="s">
        <v>89</v>
      </c>
      <c r="E9080" s="36" t="s">
        <v>17</v>
      </c>
      <c r="F9080" s="37">
        <v>50</v>
      </c>
      <c r="G9080" s="38">
        <v>-0.06</v>
      </c>
      <c r="H9080" s="34">
        <v>0.96361454185658046</v>
      </c>
      <c r="I9080" s="35">
        <v>-9.7936075024767959</v>
      </c>
      <c r="J9080" s="35">
        <v>208.00979444424823</v>
      </c>
      <c r="K9080" s="35">
        <v>6.3738329118402302</v>
      </c>
      <c r="L9080" s="35">
        <v>2.3119879440481927</v>
      </c>
      <c r="M9080" s="35">
        <v>-1.1385305975678814E-2</v>
      </c>
      <c r="N9080" s="35">
        <v>0</v>
      </c>
      <c r="O9080" s="35">
        <v>0</v>
      </c>
      <c r="P9080" s="36">
        <v>12</v>
      </c>
      <c r="Q9080" s="37">
        <v>86</v>
      </c>
      <c r="R9080" s="36">
        <v>10</v>
      </c>
      <c r="S9080" s="39">
        <f t="shared" si="315"/>
        <v>86</v>
      </c>
      <c r="T9080" s="34" t="s">
        <v>44</v>
      </c>
      <c r="U9080" s="12">
        <f t="shared" ref="U9080:U9085" si="317">(alpha+(beta/(1+EXP((((-1)*ceta)+(delta*LN(speed)))+(epsilon*speed)))))</f>
        <v>0.59711436661188699</v>
      </c>
      <c r="V9080" s="8">
        <f t="shared" si="316"/>
        <v>86</v>
      </c>
    </row>
    <row r="9081" spans="1:28">
      <c r="A9081" s="34" t="s">
        <v>19</v>
      </c>
      <c r="B9081" s="34" t="s">
        <v>74</v>
      </c>
      <c r="C9081" s="5" t="s">
        <v>179</v>
      </c>
      <c r="D9081" s="35" t="s">
        <v>89</v>
      </c>
      <c r="E9081" s="36" t="s">
        <v>17</v>
      </c>
      <c r="F9081" s="37">
        <v>50</v>
      </c>
      <c r="G9081" s="38">
        <v>-0.06</v>
      </c>
      <c r="H9081" s="34">
        <v>0.96698694451763201</v>
      </c>
      <c r="I9081" s="35">
        <v>-10.941709350796472</v>
      </c>
      <c r="J9081" s="35">
        <v>218.89456836723627</v>
      </c>
      <c r="K9081" s="35">
        <v>6.0872361696243598</v>
      </c>
      <c r="L9081" s="35">
        <v>2.2492217287127301</v>
      </c>
      <c r="M9081" s="35">
        <v>-1.1964506090241651E-2</v>
      </c>
      <c r="N9081" s="35">
        <v>0</v>
      </c>
      <c r="O9081" s="35">
        <v>0</v>
      </c>
      <c r="P9081" s="36">
        <v>12</v>
      </c>
      <c r="Q9081" s="37">
        <v>86</v>
      </c>
      <c r="R9081" s="36">
        <v>10</v>
      </c>
      <c r="S9081" s="39">
        <f t="shared" si="315"/>
        <v>86</v>
      </c>
      <c r="T9081" s="34" t="s">
        <v>44</v>
      </c>
      <c r="U9081" s="12">
        <f t="shared" si="317"/>
        <v>0.44598613200555626</v>
      </c>
      <c r="V9081" s="8">
        <f t="shared" si="316"/>
        <v>86</v>
      </c>
    </row>
    <row r="9082" spans="1:28">
      <c r="A9082" s="34" t="s">
        <v>19</v>
      </c>
      <c r="B9082" s="34" t="s">
        <v>74</v>
      </c>
      <c r="C9082" s="5" t="s">
        <v>178</v>
      </c>
      <c r="D9082" s="35" t="s">
        <v>89</v>
      </c>
      <c r="E9082" s="36" t="s">
        <v>15</v>
      </c>
      <c r="F9082" s="37">
        <v>100</v>
      </c>
      <c r="G9082" s="38">
        <v>-0.06</v>
      </c>
      <c r="H9082" s="34">
        <v>0.98863100766694523</v>
      </c>
      <c r="I9082" s="35">
        <v>-5.5239904696843374E-2</v>
      </c>
      <c r="J9082" s="35">
        <v>1.7277539618710969</v>
      </c>
      <c r="K9082" s="35">
        <v>6.8706180214181192</v>
      </c>
      <c r="L9082" s="35">
        <v>2.6304032661972085</v>
      </c>
      <c r="M9082" s="35">
        <v>-1.67047112578293E-2</v>
      </c>
      <c r="N9082" s="35">
        <v>0</v>
      </c>
      <c r="O9082" s="35">
        <v>0</v>
      </c>
      <c r="P9082" s="36">
        <v>12</v>
      </c>
      <c r="Q9082" s="37">
        <v>86</v>
      </c>
      <c r="R9082" s="36">
        <v>10</v>
      </c>
      <c r="S9082" s="39">
        <f t="shared" si="315"/>
        <v>86</v>
      </c>
      <c r="T9082" s="34" t="s">
        <v>44</v>
      </c>
      <c r="U9082" s="12">
        <f t="shared" si="317"/>
        <v>4.7670692508862411E-5</v>
      </c>
      <c r="V9082" s="8">
        <f t="shared" si="316"/>
        <v>86</v>
      </c>
    </row>
    <row r="9083" spans="1:28">
      <c r="A9083" s="34" t="s">
        <v>19</v>
      </c>
      <c r="B9083" s="34" t="s">
        <v>74</v>
      </c>
      <c r="C9083" s="5" t="s">
        <v>179</v>
      </c>
      <c r="D9083" s="35" t="s">
        <v>89</v>
      </c>
      <c r="E9083" s="36" t="s">
        <v>15</v>
      </c>
      <c r="F9083" s="37">
        <v>100</v>
      </c>
      <c r="G9083" s="38">
        <v>-0.06</v>
      </c>
      <c r="H9083" s="34">
        <v>0.97792078875770072</v>
      </c>
      <c r="I9083" s="35">
        <v>-9.2868795906885182E-2</v>
      </c>
      <c r="J9083" s="35">
        <v>2.4022724205251356</v>
      </c>
      <c r="K9083" s="35">
        <v>7.1056380849718552</v>
      </c>
      <c r="L9083" s="35">
        <v>2.6261240483097379</v>
      </c>
      <c r="M9083" s="35">
        <v>-1.6087503036181637E-2</v>
      </c>
      <c r="N9083" s="35">
        <v>0</v>
      </c>
      <c r="O9083" s="35">
        <v>0</v>
      </c>
      <c r="P9083" s="36">
        <v>12</v>
      </c>
      <c r="Q9083" s="37">
        <v>86</v>
      </c>
      <c r="R9083" s="36">
        <v>10</v>
      </c>
      <c r="S9083" s="39">
        <f t="shared" si="315"/>
        <v>86</v>
      </c>
      <c r="T9083" s="34" t="s">
        <v>44</v>
      </c>
      <c r="U9083" s="12">
        <f t="shared" si="317"/>
        <v>4.5206048186688386E-4</v>
      </c>
      <c r="V9083" s="8">
        <f t="shared" si="316"/>
        <v>86</v>
      </c>
    </row>
    <row r="9084" spans="1:28">
      <c r="A9084" s="34" t="s">
        <v>19</v>
      </c>
      <c r="B9084" s="34" t="s">
        <v>74</v>
      </c>
      <c r="C9084" s="5" t="s">
        <v>178</v>
      </c>
      <c r="D9084" s="35" t="s">
        <v>89</v>
      </c>
      <c r="E9084" s="36" t="s">
        <v>16</v>
      </c>
      <c r="F9084" s="37">
        <v>100</v>
      </c>
      <c r="G9084" s="38">
        <v>-0.06</v>
      </c>
      <c r="H9084" s="34">
        <v>0.96646277914831968</v>
      </c>
      <c r="I9084" s="35">
        <v>-0.1114686305343518</v>
      </c>
      <c r="J9084" s="35">
        <v>2.5121038506611777</v>
      </c>
      <c r="K9084" s="35">
        <v>6.9224833246082245</v>
      </c>
      <c r="L9084" s="35">
        <v>2.4797970525014508</v>
      </c>
      <c r="M9084" s="35">
        <v>-1.2850548757138749E-2</v>
      </c>
      <c r="N9084" s="35">
        <v>0</v>
      </c>
      <c r="O9084" s="35">
        <v>0</v>
      </c>
      <c r="P9084" s="36">
        <v>12</v>
      </c>
      <c r="Q9084" s="37">
        <v>86</v>
      </c>
      <c r="R9084" s="36">
        <v>10</v>
      </c>
      <c r="S9084" s="39">
        <f t="shared" si="315"/>
        <v>86</v>
      </c>
      <c r="T9084" s="34" t="s">
        <v>44</v>
      </c>
      <c r="U9084" s="12">
        <f t="shared" si="317"/>
        <v>5.6163064578432231E-3</v>
      </c>
      <c r="V9084" s="8">
        <f t="shared" si="316"/>
        <v>86</v>
      </c>
    </row>
    <row r="9085" spans="1:28">
      <c r="A9085" s="34" t="s">
        <v>19</v>
      </c>
      <c r="B9085" s="34" t="s">
        <v>74</v>
      </c>
      <c r="C9085" s="5" t="s">
        <v>179</v>
      </c>
      <c r="D9085" s="35" t="s">
        <v>89</v>
      </c>
      <c r="E9085" s="36" t="s">
        <v>16</v>
      </c>
      <c r="F9085" s="37">
        <v>100</v>
      </c>
      <c r="G9085" s="38">
        <v>-0.06</v>
      </c>
      <c r="H9085" s="34">
        <v>0.96678425612379582</v>
      </c>
      <c r="I9085" s="35">
        <v>-0.33190289685052027</v>
      </c>
      <c r="J9085" s="35">
        <v>7.6147644115935371</v>
      </c>
      <c r="K9085" s="35">
        <v>7.1899771288429468</v>
      </c>
      <c r="L9085" s="35">
        <v>2.5670503204782475</v>
      </c>
      <c r="M9085" s="35">
        <v>-1.4291001502408548E-2</v>
      </c>
      <c r="N9085" s="35">
        <v>0</v>
      </c>
      <c r="O9085" s="35">
        <v>0</v>
      </c>
      <c r="P9085" s="36">
        <v>12</v>
      </c>
      <c r="Q9085" s="37">
        <v>86</v>
      </c>
      <c r="R9085" s="36">
        <v>10</v>
      </c>
      <c r="S9085" s="39">
        <f t="shared" si="315"/>
        <v>86</v>
      </c>
      <c r="T9085" s="34" t="s">
        <v>44</v>
      </c>
      <c r="U9085" s="12">
        <f t="shared" si="317"/>
        <v>2.3928743792322626E-2</v>
      </c>
      <c r="V9085" s="8">
        <f t="shared" si="316"/>
        <v>86</v>
      </c>
    </row>
    <row r="9086" spans="1:28">
      <c r="A9086" s="34" t="s">
        <v>19</v>
      </c>
      <c r="B9086" s="34" t="s">
        <v>74</v>
      </c>
      <c r="C9086" s="5" t="s">
        <v>178</v>
      </c>
      <c r="D9086" s="35" t="s">
        <v>89</v>
      </c>
      <c r="E9086" s="36" t="s">
        <v>14</v>
      </c>
      <c r="F9086" s="37">
        <v>100</v>
      </c>
      <c r="G9086" s="38">
        <v>-0.06</v>
      </c>
      <c r="H9086" s="34">
        <v>0.989306183175515</v>
      </c>
      <c r="I9086" s="35">
        <v>2.9013945879568039</v>
      </c>
      <c r="J9086" s="35">
        <v>-10.853898304473123</v>
      </c>
      <c r="K9086" s="35">
        <v>-1.8554767283957303</v>
      </c>
      <c r="L9086" s="35">
        <v>0</v>
      </c>
      <c r="M9086" s="35">
        <v>0</v>
      </c>
      <c r="N9086" s="35">
        <v>0</v>
      </c>
      <c r="O9086" s="35">
        <v>0</v>
      </c>
      <c r="P9086" s="36">
        <v>12</v>
      </c>
      <c r="Q9086" s="37">
        <v>86</v>
      </c>
      <c r="R9086" s="36">
        <v>13</v>
      </c>
      <c r="S9086" s="39">
        <f t="shared" si="315"/>
        <v>86</v>
      </c>
      <c r="T9086" s="34" t="s">
        <v>50</v>
      </c>
      <c r="U9086" s="12">
        <f>EXP((alpha+(beta/speed))+(ceta*LN(speed)))</f>
        <v>4.128870978300077E-3</v>
      </c>
      <c r="V9086" s="8">
        <f t="shared" si="316"/>
        <v>86</v>
      </c>
      <c r="AB9086" s="41"/>
    </row>
    <row r="9087" spans="1:28">
      <c r="A9087" s="34" t="s">
        <v>19</v>
      </c>
      <c r="B9087" s="34" t="s">
        <v>74</v>
      </c>
      <c r="C9087" s="5" t="s">
        <v>179</v>
      </c>
      <c r="D9087" s="35" t="s">
        <v>89</v>
      </c>
      <c r="E9087" s="36" t="s">
        <v>14</v>
      </c>
      <c r="F9087" s="37">
        <v>100</v>
      </c>
      <c r="G9087" s="38">
        <v>-0.06</v>
      </c>
      <c r="H9087" s="34">
        <v>0.98971117998532709</v>
      </c>
      <c r="I9087" s="35">
        <v>2.0592852218621083</v>
      </c>
      <c r="J9087" s="35">
        <v>-11.129081601348609</v>
      </c>
      <c r="K9087" s="35">
        <v>-1.8394211606750657</v>
      </c>
      <c r="L9087" s="35">
        <v>0</v>
      </c>
      <c r="M9087" s="35">
        <v>0</v>
      </c>
      <c r="N9087" s="35">
        <v>0</v>
      </c>
      <c r="O9087" s="35">
        <v>0</v>
      </c>
      <c r="P9087" s="36">
        <v>12</v>
      </c>
      <c r="Q9087" s="37">
        <v>86</v>
      </c>
      <c r="R9087" s="36">
        <v>13</v>
      </c>
      <c r="S9087" s="39">
        <f t="shared" si="315"/>
        <v>86</v>
      </c>
      <c r="T9087" s="34" t="s">
        <v>50</v>
      </c>
      <c r="U9087" s="12">
        <f>EXP((alpha+(beta/speed))+(ceta*LN(speed)))</f>
        <v>1.9044855155444579E-3</v>
      </c>
      <c r="V9087" s="8">
        <f t="shared" si="316"/>
        <v>86</v>
      </c>
      <c r="AB9087" s="41"/>
    </row>
    <row r="9088" spans="1:28">
      <c r="A9088" s="34" t="s">
        <v>19</v>
      </c>
      <c r="B9088" s="34" t="s">
        <v>74</v>
      </c>
      <c r="C9088" s="5" t="s">
        <v>178</v>
      </c>
      <c r="D9088" s="35" t="s">
        <v>89</v>
      </c>
      <c r="E9088" s="36" t="s">
        <v>18</v>
      </c>
      <c r="F9088" s="37">
        <v>100</v>
      </c>
      <c r="G9088" s="38">
        <v>-0.06</v>
      </c>
      <c r="H9088" s="34">
        <v>0.98568952072038563</v>
      </c>
      <c r="I9088" s="35">
        <v>0.2124841542573811</v>
      </c>
      <c r="J9088" s="35">
        <v>0.98573902860808871</v>
      </c>
      <c r="K9088" s="35">
        <v>-0.62448920233762018</v>
      </c>
      <c r="L9088" s="35">
        <v>0</v>
      </c>
      <c r="M9088" s="35">
        <v>0</v>
      </c>
      <c r="N9088" s="35">
        <v>0</v>
      </c>
      <c r="O9088" s="35">
        <v>0</v>
      </c>
      <c r="P9088" s="36">
        <v>12</v>
      </c>
      <c r="Q9088" s="37">
        <v>86</v>
      </c>
      <c r="R9088" s="36">
        <v>0</v>
      </c>
      <c r="S9088" s="39">
        <f t="shared" si="315"/>
        <v>86</v>
      </c>
      <c r="T9088" s="34" t="s">
        <v>29</v>
      </c>
      <c r="U9088" s="12">
        <f>((alpha*(beta^speed))*(speed^ceta))</f>
        <v>3.8263177099052588E-3</v>
      </c>
      <c r="V9088" s="8">
        <f t="shared" si="316"/>
        <v>86</v>
      </c>
      <c r="AB9088" s="41"/>
    </row>
    <row r="9089" spans="1:28">
      <c r="A9089" s="34" t="s">
        <v>19</v>
      </c>
      <c r="B9089" s="34" t="s">
        <v>74</v>
      </c>
      <c r="C9089" s="5" t="s">
        <v>179</v>
      </c>
      <c r="D9089" s="35" t="s">
        <v>89</v>
      </c>
      <c r="E9089" s="36" t="s">
        <v>18</v>
      </c>
      <c r="F9089" s="37">
        <v>100</v>
      </c>
      <c r="G9089" s="38">
        <v>-0.06</v>
      </c>
      <c r="H9089" s="34">
        <v>0.96445183894752196</v>
      </c>
      <c r="I9089" s="35">
        <v>0.13151109072480663</v>
      </c>
      <c r="J9089" s="35">
        <v>0.86365340765146559</v>
      </c>
      <c r="K9089" s="35">
        <v>0.40526562515546627</v>
      </c>
      <c r="L9089" s="35">
        <v>0</v>
      </c>
      <c r="M9089" s="35">
        <v>0</v>
      </c>
      <c r="N9089" s="35">
        <v>0</v>
      </c>
      <c r="O9089" s="35">
        <v>0</v>
      </c>
      <c r="P9089" s="36">
        <v>12</v>
      </c>
      <c r="Q9089" s="37">
        <v>86</v>
      </c>
      <c r="R9089" s="36">
        <v>0</v>
      </c>
      <c r="S9089" s="39">
        <f t="shared" si="315"/>
        <v>86</v>
      </c>
      <c r="T9089" s="34" t="s">
        <v>29</v>
      </c>
      <c r="U9089" s="12">
        <f>((alpha*(beta^speed))*(speed^ceta))</f>
        <v>2.6800588055892007E-6</v>
      </c>
      <c r="V9089" s="8">
        <f t="shared" si="316"/>
        <v>86</v>
      </c>
      <c r="AB9089" s="41"/>
    </row>
    <row r="9090" spans="1:28">
      <c r="A9090" s="34" t="s">
        <v>19</v>
      </c>
      <c r="B9090" s="34" t="s">
        <v>74</v>
      </c>
      <c r="C9090" s="5" t="s">
        <v>178</v>
      </c>
      <c r="D9090" s="35" t="s">
        <v>89</v>
      </c>
      <c r="E9090" s="36" t="s">
        <v>17</v>
      </c>
      <c r="F9090" s="37">
        <v>100</v>
      </c>
      <c r="G9090" s="38">
        <v>-0.06</v>
      </c>
      <c r="H9090" s="34">
        <v>0.94870695468374933</v>
      </c>
      <c r="I9090" s="35">
        <v>14.974764819559287</v>
      </c>
      <c r="J9090" s="35">
        <v>-32.296756613367521</v>
      </c>
      <c r="K9090" s="35">
        <v>-3.0000511862592822</v>
      </c>
      <c r="L9090" s="35">
        <v>0</v>
      </c>
      <c r="M9090" s="35">
        <v>0</v>
      </c>
      <c r="N9090" s="35">
        <v>0</v>
      </c>
      <c r="O9090" s="35">
        <v>0</v>
      </c>
      <c r="P9090" s="36">
        <v>12</v>
      </c>
      <c r="Q9090" s="37">
        <v>86</v>
      </c>
      <c r="R9090" s="36">
        <v>13</v>
      </c>
      <c r="S9090" s="39">
        <f t="shared" ref="S9090:S9153" si="318">V9090</f>
        <v>86</v>
      </c>
      <c r="T9090" s="34" t="s">
        <v>50</v>
      </c>
      <c r="U9090" s="12">
        <f>EXP((alpha+(beta/speed))+(ceta*LN(speed)))</f>
        <v>3.4416508270977446</v>
      </c>
      <c r="V9090" s="8">
        <f t="shared" ref="V9090:V9153" si="319">IF($V$1&lt;P9090,P9090,IF($V$1&gt;Q9090,Q9090,$V$1))</f>
        <v>86</v>
      </c>
    </row>
    <row r="9091" spans="1:28">
      <c r="A9091" s="34" t="s">
        <v>19</v>
      </c>
      <c r="B9091" s="34" t="s">
        <v>74</v>
      </c>
      <c r="C9091" s="5" t="s">
        <v>179</v>
      </c>
      <c r="D9091" s="35" t="s">
        <v>89</v>
      </c>
      <c r="E9091" s="36" t="s">
        <v>17</v>
      </c>
      <c r="F9091" s="37">
        <v>100</v>
      </c>
      <c r="G9091" s="38">
        <v>-0.06</v>
      </c>
      <c r="H9091" s="34">
        <v>0.95286109258231644</v>
      </c>
      <c r="I9091" s="35">
        <v>14.89617815700068</v>
      </c>
      <c r="J9091" s="35">
        <v>-31.637130361875204</v>
      </c>
      <c r="K9091" s="35">
        <v>-2.9903914082252649</v>
      </c>
      <c r="L9091" s="35">
        <v>0</v>
      </c>
      <c r="M9091" s="35">
        <v>0</v>
      </c>
      <c r="N9091" s="35">
        <v>0</v>
      </c>
      <c r="O9091" s="35">
        <v>0</v>
      </c>
      <c r="P9091" s="36">
        <v>12</v>
      </c>
      <c r="Q9091" s="37">
        <v>86</v>
      </c>
      <c r="R9091" s="36">
        <v>13</v>
      </c>
      <c r="S9091" s="39">
        <f t="shared" si="318"/>
        <v>86</v>
      </c>
      <c r="T9091" s="34" t="s">
        <v>50</v>
      </c>
      <c r="U9091" s="12">
        <f>EXP((alpha+(beta/speed))+(ceta*LN(speed)))</f>
        <v>3.3469941157935765</v>
      </c>
      <c r="V9091" s="8">
        <f t="shared" si="319"/>
        <v>86</v>
      </c>
    </row>
    <row r="9092" spans="1:28">
      <c r="A9092" s="34" t="s">
        <v>19</v>
      </c>
      <c r="B9092" s="34" t="s">
        <v>74</v>
      </c>
      <c r="C9092" s="5" t="s">
        <v>178</v>
      </c>
      <c r="D9092" s="35" t="s">
        <v>89</v>
      </c>
      <c r="E9092" s="36" t="s">
        <v>15</v>
      </c>
      <c r="F9092" s="37">
        <v>0</v>
      </c>
      <c r="G9092" s="38">
        <v>-0.04</v>
      </c>
      <c r="H9092" s="34">
        <v>0.99258575268503257</v>
      </c>
      <c r="I9092" s="35">
        <v>-7.3582448137086295E-2</v>
      </c>
      <c r="J9092" s="35">
        <v>31.683259816603861</v>
      </c>
      <c r="K9092" s="35">
        <v>-0.36170113182553354</v>
      </c>
      <c r="L9092" s="35">
        <v>0.99826212394045089</v>
      </c>
      <c r="M9092" s="35">
        <v>1.2871074563472086E-2</v>
      </c>
      <c r="N9092" s="35">
        <v>0</v>
      </c>
      <c r="O9092" s="35">
        <v>0</v>
      </c>
      <c r="P9092" s="36">
        <v>12</v>
      </c>
      <c r="Q9092" s="37">
        <v>86</v>
      </c>
      <c r="R9092" s="36">
        <v>10</v>
      </c>
      <c r="S9092" s="39">
        <f t="shared" si="318"/>
        <v>86</v>
      </c>
      <c r="T9092" s="34" t="s">
        <v>44</v>
      </c>
      <c r="U9092" s="12">
        <f>(alpha+(beta/(1+EXP((((-1)*ceta)+(delta*LN(speed)))+(epsilon*speed)))))</f>
        <v>1.1671085727003275E-2</v>
      </c>
      <c r="V9092" s="8">
        <f t="shared" si="319"/>
        <v>86</v>
      </c>
    </row>
    <row r="9093" spans="1:28">
      <c r="A9093" s="34" t="s">
        <v>19</v>
      </c>
      <c r="B9093" s="34" t="s">
        <v>74</v>
      </c>
      <c r="C9093" s="5" t="s">
        <v>179</v>
      </c>
      <c r="D9093" s="35" t="s">
        <v>89</v>
      </c>
      <c r="E9093" s="36" t="s">
        <v>15</v>
      </c>
      <c r="F9093" s="37">
        <v>0</v>
      </c>
      <c r="G9093" s="38">
        <v>-0.04</v>
      </c>
      <c r="H9093" s="34">
        <v>0.98943051657818137</v>
      </c>
      <c r="I9093" s="35">
        <v>-0.10463986326968677</v>
      </c>
      <c r="J9093" s="35">
        <v>16.35862978137158</v>
      </c>
      <c r="K9093" s="35">
        <v>0.88695543129526611</v>
      </c>
      <c r="L9093" s="35">
        <v>1.0365627688447814</v>
      </c>
      <c r="M9093" s="35">
        <v>1.3128878000416594E-2</v>
      </c>
      <c r="N9093" s="35">
        <v>0</v>
      </c>
      <c r="O9093" s="35">
        <v>0</v>
      </c>
      <c r="P9093" s="36">
        <v>12</v>
      </c>
      <c r="Q9093" s="37">
        <v>86</v>
      </c>
      <c r="R9093" s="36">
        <v>10</v>
      </c>
      <c r="S9093" s="39">
        <f t="shared" si="318"/>
        <v>86</v>
      </c>
      <c r="T9093" s="34" t="s">
        <v>44</v>
      </c>
      <c r="U9093" s="12">
        <f>(alpha+(beta/(1+EXP((((-1)*ceta)+(delta*LN(speed)))+(epsilon*speed)))))</f>
        <v>2.1254921632007318E-2</v>
      </c>
      <c r="V9093" s="8">
        <f t="shared" si="319"/>
        <v>86</v>
      </c>
    </row>
    <row r="9094" spans="1:28">
      <c r="A9094" s="34" t="s">
        <v>19</v>
      </c>
      <c r="B9094" s="34" t="s">
        <v>74</v>
      </c>
      <c r="C9094" s="5" t="s">
        <v>178</v>
      </c>
      <c r="D9094" s="35" t="s">
        <v>89</v>
      </c>
      <c r="E9094" s="36" t="s">
        <v>16</v>
      </c>
      <c r="F9094" s="37">
        <v>0</v>
      </c>
      <c r="G9094" s="38">
        <v>-0.04</v>
      </c>
      <c r="H9094" s="34">
        <v>0.98011996893782771</v>
      </c>
      <c r="I9094" s="35">
        <v>-0.32689873816163945</v>
      </c>
      <c r="J9094" s="35">
        <v>6.8865311888679663</v>
      </c>
      <c r="K9094" s="35">
        <v>2.8963662553428522</v>
      </c>
      <c r="L9094" s="35">
        <v>1.3343691301238239</v>
      </c>
      <c r="M9094" s="35">
        <v>-1.7915746563577247E-3</v>
      </c>
      <c r="N9094" s="35">
        <v>0</v>
      </c>
      <c r="O9094" s="35">
        <v>0</v>
      </c>
      <c r="P9094" s="36">
        <v>12</v>
      </c>
      <c r="Q9094" s="37">
        <v>86</v>
      </c>
      <c r="R9094" s="36">
        <v>10</v>
      </c>
      <c r="S9094" s="39">
        <f t="shared" si="318"/>
        <v>86</v>
      </c>
      <c r="T9094" s="34" t="s">
        <v>44</v>
      </c>
      <c r="U9094" s="12">
        <f>(alpha+(beta/(1+EXP((((-1)*ceta)+(delta*LN(speed)))+(epsilon*speed)))))</f>
        <v>3.4545475437854967E-2</v>
      </c>
      <c r="V9094" s="8">
        <f t="shared" si="319"/>
        <v>86</v>
      </c>
    </row>
    <row r="9095" spans="1:28">
      <c r="A9095" s="34" t="s">
        <v>19</v>
      </c>
      <c r="B9095" s="34" t="s">
        <v>74</v>
      </c>
      <c r="C9095" s="5" t="s">
        <v>179</v>
      </c>
      <c r="D9095" s="35" t="s">
        <v>89</v>
      </c>
      <c r="E9095" s="36" t="s">
        <v>16</v>
      </c>
      <c r="F9095" s="37">
        <v>0</v>
      </c>
      <c r="G9095" s="38">
        <v>-0.04</v>
      </c>
      <c r="H9095" s="34">
        <v>0.9800620465573382</v>
      </c>
      <c r="I9095" s="35">
        <v>-0.89274530247185757</v>
      </c>
      <c r="J9095" s="35">
        <v>18.270394348990031</v>
      </c>
      <c r="K9095" s="35">
        <v>3.421848943550867</v>
      </c>
      <c r="L9095" s="35">
        <v>1.460264361610139</v>
      </c>
      <c r="M9095" s="35">
        <v>-2.7245037050310306E-3</v>
      </c>
      <c r="N9095" s="35">
        <v>0</v>
      </c>
      <c r="O9095" s="35">
        <v>0</v>
      </c>
      <c r="P9095" s="36">
        <v>12</v>
      </c>
      <c r="Q9095" s="37">
        <v>86</v>
      </c>
      <c r="R9095" s="36">
        <v>10</v>
      </c>
      <c r="S9095" s="39">
        <f t="shared" si="318"/>
        <v>86</v>
      </c>
      <c r="T9095" s="34" t="s">
        <v>44</v>
      </c>
      <c r="U9095" s="12">
        <f>(alpha+(beta/(1+EXP((((-1)*ceta)+(delta*LN(speed)))+(epsilon*speed)))))</f>
        <v>0.10784601062266808</v>
      </c>
      <c r="V9095" s="8">
        <f t="shared" si="319"/>
        <v>86</v>
      </c>
    </row>
    <row r="9096" spans="1:28">
      <c r="A9096" s="34" t="s">
        <v>19</v>
      </c>
      <c r="B9096" s="34" t="s">
        <v>74</v>
      </c>
      <c r="C9096" s="5" t="s">
        <v>178</v>
      </c>
      <c r="D9096" s="35" t="s">
        <v>89</v>
      </c>
      <c r="E9096" s="36" t="s">
        <v>14</v>
      </c>
      <c r="F9096" s="37">
        <v>0</v>
      </c>
      <c r="G9096" s="38">
        <v>-0.04</v>
      </c>
      <c r="H9096" s="34">
        <v>0.99402513542547566</v>
      </c>
      <c r="I9096" s="35">
        <v>1.3236669591194679</v>
      </c>
      <c r="J9096" s="35">
        <v>0.98686546635437389</v>
      </c>
      <c r="K9096" s="35">
        <v>-0.99335199550093323</v>
      </c>
      <c r="L9096" s="35">
        <v>0</v>
      </c>
      <c r="M9096" s="35">
        <v>0</v>
      </c>
      <c r="N9096" s="35">
        <v>0</v>
      </c>
      <c r="O9096" s="35">
        <v>0</v>
      </c>
      <c r="P9096" s="36">
        <v>12</v>
      </c>
      <c r="Q9096" s="37">
        <v>86</v>
      </c>
      <c r="R9096" s="36">
        <v>0</v>
      </c>
      <c r="S9096" s="39">
        <f t="shared" si="318"/>
        <v>86</v>
      </c>
      <c r="T9096" s="34" t="s">
        <v>29</v>
      </c>
      <c r="U9096" s="12">
        <f t="shared" ref="U9096:U9101" si="320">((alpha*(beta^speed))*(speed^ceta))</f>
        <v>5.0853949934648495E-3</v>
      </c>
      <c r="V9096" s="8">
        <f t="shared" si="319"/>
        <v>86</v>
      </c>
      <c r="AB9096" s="41"/>
    </row>
    <row r="9097" spans="1:28">
      <c r="A9097" s="34" t="s">
        <v>19</v>
      </c>
      <c r="B9097" s="34" t="s">
        <v>74</v>
      </c>
      <c r="C9097" s="5" t="s">
        <v>179</v>
      </c>
      <c r="D9097" s="35" t="s">
        <v>89</v>
      </c>
      <c r="E9097" s="36" t="s">
        <v>14</v>
      </c>
      <c r="F9097" s="37">
        <v>0</v>
      </c>
      <c r="G9097" s="38">
        <v>-0.04</v>
      </c>
      <c r="H9097" s="34">
        <v>0.99323801374820975</v>
      </c>
      <c r="I9097" s="35">
        <v>0.47113111146554626</v>
      </c>
      <c r="J9097" s="35">
        <v>0.98499810154279976</v>
      </c>
      <c r="K9097" s="35">
        <v>-0.89233382864166944</v>
      </c>
      <c r="L9097" s="35">
        <v>0</v>
      </c>
      <c r="M9097" s="35">
        <v>0</v>
      </c>
      <c r="N9097" s="35">
        <v>0</v>
      </c>
      <c r="O9097" s="35">
        <v>0</v>
      </c>
      <c r="P9097" s="36">
        <v>12</v>
      </c>
      <c r="Q9097" s="37">
        <v>86</v>
      </c>
      <c r="R9097" s="36">
        <v>0</v>
      </c>
      <c r="S9097" s="39">
        <f t="shared" si="318"/>
        <v>86</v>
      </c>
      <c r="T9097" s="34" t="s">
        <v>29</v>
      </c>
      <c r="U9097" s="12">
        <f t="shared" si="320"/>
        <v>2.4119439513025022E-3</v>
      </c>
      <c r="V9097" s="8">
        <f t="shared" si="319"/>
        <v>86</v>
      </c>
      <c r="AB9097" s="41"/>
    </row>
    <row r="9098" spans="1:28">
      <c r="A9098" s="34" t="s">
        <v>19</v>
      </c>
      <c r="B9098" s="34" t="s">
        <v>74</v>
      </c>
      <c r="C9098" s="5" t="s">
        <v>178</v>
      </c>
      <c r="D9098" s="35" t="s">
        <v>89</v>
      </c>
      <c r="E9098" s="36" t="s">
        <v>18</v>
      </c>
      <c r="F9098" s="37">
        <v>0</v>
      </c>
      <c r="G9098" s="38">
        <v>-0.04</v>
      </c>
      <c r="H9098" s="34">
        <v>0.98937710369374776</v>
      </c>
      <c r="I9098" s="35">
        <v>0.28552399153888958</v>
      </c>
      <c r="J9098" s="35">
        <v>0.98619471157496896</v>
      </c>
      <c r="K9098" s="35">
        <v>-0.67054940223235915</v>
      </c>
      <c r="L9098" s="35">
        <v>0</v>
      </c>
      <c r="M9098" s="35">
        <v>0</v>
      </c>
      <c r="N9098" s="35">
        <v>0</v>
      </c>
      <c r="O9098" s="35">
        <v>0</v>
      </c>
      <c r="P9098" s="36">
        <v>12</v>
      </c>
      <c r="Q9098" s="37">
        <v>86</v>
      </c>
      <c r="R9098" s="36">
        <v>0</v>
      </c>
      <c r="S9098" s="39">
        <f t="shared" si="318"/>
        <v>86</v>
      </c>
      <c r="T9098" s="34" t="s">
        <v>29</v>
      </c>
      <c r="U9098" s="12">
        <f t="shared" si="320"/>
        <v>4.3576805231464811E-3</v>
      </c>
      <c r="V9098" s="8">
        <f t="shared" si="319"/>
        <v>86</v>
      </c>
    </row>
    <row r="9099" spans="1:28">
      <c r="A9099" s="34" t="s">
        <v>19</v>
      </c>
      <c r="B9099" s="34" t="s">
        <v>74</v>
      </c>
      <c r="C9099" s="5" t="s">
        <v>179</v>
      </c>
      <c r="D9099" s="35" t="s">
        <v>89</v>
      </c>
      <c r="E9099" s="36" t="s">
        <v>18</v>
      </c>
      <c r="F9099" s="37">
        <v>0</v>
      </c>
      <c r="G9099" s="38">
        <v>-0.04</v>
      </c>
      <c r="H9099" s="34">
        <v>0.97614153080102384</v>
      </c>
      <c r="I9099" s="35">
        <v>0.34479836129508235</v>
      </c>
      <c r="J9099" s="35">
        <v>0.91026197398453457</v>
      </c>
      <c r="K9099" s="35">
        <v>-0.17509885190768507</v>
      </c>
      <c r="L9099" s="35">
        <v>0</v>
      </c>
      <c r="M9099" s="35">
        <v>0</v>
      </c>
      <c r="N9099" s="35">
        <v>0</v>
      </c>
      <c r="O9099" s="35">
        <v>0</v>
      </c>
      <c r="P9099" s="36">
        <v>12</v>
      </c>
      <c r="Q9099" s="37">
        <v>86</v>
      </c>
      <c r="R9099" s="36">
        <v>0</v>
      </c>
      <c r="S9099" s="39">
        <f t="shared" si="318"/>
        <v>86</v>
      </c>
      <c r="T9099" s="34" t="s">
        <v>29</v>
      </c>
      <c r="U9099" s="12">
        <f t="shared" si="320"/>
        <v>4.8657207658599299E-5</v>
      </c>
      <c r="V9099" s="8">
        <f t="shared" si="319"/>
        <v>86</v>
      </c>
      <c r="AB9099" s="41"/>
    </row>
    <row r="9100" spans="1:28">
      <c r="A9100" s="34" t="s">
        <v>19</v>
      </c>
      <c r="B9100" s="34" t="s">
        <v>74</v>
      </c>
      <c r="C9100" s="5" t="s">
        <v>178</v>
      </c>
      <c r="D9100" s="35" t="s">
        <v>89</v>
      </c>
      <c r="E9100" s="36" t="s">
        <v>17</v>
      </c>
      <c r="F9100" s="37">
        <v>0</v>
      </c>
      <c r="G9100" s="38">
        <v>-0.04</v>
      </c>
      <c r="H9100" s="34">
        <v>0.97355062590265806</v>
      </c>
      <c r="I9100" s="35">
        <v>838.44325726311115</v>
      </c>
      <c r="J9100" s="35">
        <v>0.96451701776421062</v>
      </c>
      <c r="K9100" s="35">
        <v>-0.40619923793803164</v>
      </c>
      <c r="L9100" s="35">
        <v>0</v>
      </c>
      <c r="M9100" s="35">
        <v>0</v>
      </c>
      <c r="N9100" s="35">
        <v>0</v>
      </c>
      <c r="O9100" s="35">
        <v>0</v>
      </c>
      <c r="P9100" s="36">
        <v>12</v>
      </c>
      <c r="Q9100" s="37">
        <v>86</v>
      </c>
      <c r="R9100" s="36">
        <v>0</v>
      </c>
      <c r="S9100" s="39">
        <f t="shared" si="318"/>
        <v>86</v>
      </c>
      <c r="T9100" s="34" t="s">
        <v>29</v>
      </c>
      <c r="U9100" s="12">
        <f t="shared" si="320"/>
        <v>6.14232540641488</v>
      </c>
      <c r="V9100" s="8">
        <f t="shared" si="319"/>
        <v>86</v>
      </c>
    </row>
    <row r="9101" spans="1:28">
      <c r="A9101" s="34" t="s">
        <v>19</v>
      </c>
      <c r="B9101" s="34" t="s">
        <v>74</v>
      </c>
      <c r="C9101" s="5" t="s">
        <v>179</v>
      </c>
      <c r="D9101" s="35" t="s">
        <v>89</v>
      </c>
      <c r="E9101" s="36" t="s">
        <v>17</v>
      </c>
      <c r="F9101" s="37">
        <v>0</v>
      </c>
      <c r="G9101" s="38">
        <v>-0.04</v>
      </c>
      <c r="H9101" s="34">
        <v>0.97594305423127625</v>
      </c>
      <c r="I9101" s="35">
        <v>899.38088452944532</v>
      </c>
      <c r="J9101" s="35">
        <v>0.96533465937541207</v>
      </c>
      <c r="K9101" s="35">
        <v>-0.44143169113194097</v>
      </c>
      <c r="L9101" s="35">
        <v>0</v>
      </c>
      <c r="M9101" s="35">
        <v>0</v>
      </c>
      <c r="N9101" s="35">
        <v>0</v>
      </c>
      <c r="O9101" s="35">
        <v>0</v>
      </c>
      <c r="P9101" s="36">
        <v>12</v>
      </c>
      <c r="Q9101" s="37">
        <v>86</v>
      </c>
      <c r="R9101" s="36">
        <v>0</v>
      </c>
      <c r="S9101" s="39">
        <f t="shared" si="318"/>
        <v>86</v>
      </c>
      <c r="T9101" s="34" t="s">
        <v>29</v>
      </c>
      <c r="U9101" s="12">
        <f t="shared" si="320"/>
        <v>6.0575091189145862</v>
      </c>
      <c r="V9101" s="8">
        <f t="shared" si="319"/>
        <v>86</v>
      </c>
    </row>
    <row r="9102" spans="1:28">
      <c r="A9102" s="34" t="s">
        <v>19</v>
      </c>
      <c r="B9102" s="34" t="s">
        <v>74</v>
      </c>
      <c r="C9102" s="5" t="s">
        <v>178</v>
      </c>
      <c r="D9102" s="35" t="s">
        <v>89</v>
      </c>
      <c r="E9102" s="36" t="s">
        <v>15</v>
      </c>
      <c r="F9102" s="37">
        <v>50</v>
      </c>
      <c r="G9102" s="38">
        <v>-0.04</v>
      </c>
      <c r="H9102" s="34">
        <v>0.99029517471822015</v>
      </c>
      <c r="I9102" s="35">
        <v>-0.10173586508494223</v>
      </c>
      <c r="J9102" s="35">
        <v>22.750479971220752</v>
      </c>
      <c r="K9102" s="35">
        <v>-2.4893358941774427E-2</v>
      </c>
      <c r="L9102" s="35">
        <v>1.0251678095440806</v>
      </c>
      <c r="M9102" s="35">
        <v>9.598703764735832E-3</v>
      </c>
      <c r="N9102" s="35">
        <v>0</v>
      </c>
      <c r="O9102" s="35">
        <v>0</v>
      </c>
      <c r="P9102" s="36">
        <v>12</v>
      </c>
      <c r="Q9102" s="37">
        <v>85</v>
      </c>
      <c r="R9102" s="36">
        <v>10</v>
      </c>
      <c r="S9102" s="39">
        <f t="shared" si="318"/>
        <v>85</v>
      </c>
      <c r="T9102" s="34" t="s">
        <v>44</v>
      </c>
      <c r="U9102" s="12">
        <f>(alpha+(beta/(1+EXP((((-1)*ceta)+(delta*LN(speed)))+(epsilon*speed)))))</f>
        <v>1.0417368209290068E-3</v>
      </c>
      <c r="V9102" s="8">
        <f t="shared" si="319"/>
        <v>85</v>
      </c>
    </row>
    <row r="9103" spans="1:28">
      <c r="A9103" s="34" t="s">
        <v>19</v>
      </c>
      <c r="B9103" s="34" t="s">
        <v>74</v>
      </c>
      <c r="C9103" s="5" t="s">
        <v>179</v>
      </c>
      <c r="D9103" s="35" t="s">
        <v>89</v>
      </c>
      <c r="E9103" s="36" t="s">
        <v>15</v>
      </c>
      <c r="F9103" s="37">
        <v>50</v>
      </c>
      <c r="G9103" s="38">
        <v>-0.04</v>
      </c>
      <c r="H9103" s="34">
        <v>0.98070089989976994</v>
      </c>
      <c r="I9103" s="35">
        <v>-0.15291478502038172</v>
      </c>
      <c r="J9103" s="35">
        <v>12.17473758607759</v>
      </c>
      <c r="K9103" s="35">
        <v>1.1324288841571248</v>
      </c>
      <c r="L9103" s="35">
        <v>0.99825937979620039</v>
      </c>
      <c r="M9103" s="35">
        <v>1.1939870217260031E-2</v>
      </c>
      <c r="N9103" s="35">
        <v>0</v>
      </c>
      <c r="O9103" s="35">
        <v>0</v>
      </c>
      <c r="P9103" s="36">
        <v>12</v>
      </c>
      <c r="Q9103" s="37">
        <v>86</v>
      </c>
      <c r="R9103" s="36">
        <v>10</v>
      </c>
      <c r="S9103" s="39">
        <f t="shared" si="318"/>
        <v>86</v>
      </c>
      <c r="T9103" s="34" t="s">
        <v>44</v>
      </c>
      <c r="U9103" s="12">
        <f>(alpha+(beta/(1+EXP((((-1)*ceta)+(delta*LN(speed)))+(epsilon*speed)))))</f>
        <v>3.6053986154760964E-3</v>
      </c>
      <c r="V9103" s="8">
        <f t="shared" si="319"/>
        <v>86</v>
      </c>
    </row>
    <row r="9104" spans="1:28">
      <c r="A9104" s="34" t="s">
        <v>19</v>
      </c>
      <c r="B9104" s="34" t="s">
        <v>74</v>
      </c>
      <c r="C9104" s="5" t="s">
        <v>178</v>
      </c>
      <c r="D9104" s="35" t="s">
        <v>89</v>
      </c>
      <c r="E9104" s="36" t="s">
        <v>16</v>
      </c>
      <c r="F9104" s="37">
        <v>50</v>
      </c>
      <c r="G9104" s="38">
        <v>-0.04</v>
      </c>
      <c r="H9104" s="34">
        <v>0.96850432935376107</v>
      </c>
      <c r="I9104" s="35">
        <v>-0.42558855677751167</v>
      </c>
      <c r="J9104" s="35">
        <v>5.9200004692442629</v>
      </c>
      <c r="K9104" s="35">
        <v>3.2057337123916811</v>
      </c>
      <c r="L9104" s="35">
        <v>1.3169104069540916</v>
      </c>
      <c r="M9104" s="35">
        <v>-1.643911746639445E-3</v>
      </c>
      <c r="N9104" s="35">
        <v>0</v>
      </c>
      <c r="O9104" s="35">
        <v>0</v>
      </c>
      <c r="P9104" s="36">
        <v>12</v>
      </c>
      <c r="Q9104" s="37">
        <v>86</v>
      </c>
      <c r="R9104" s="36">
        <v>10</v>
      </c>
      <c r="S9104" s="39">
        <f t="shared" si="318"/>
        <v>86</v>
      </c>
      <c r="T9104" s="34" t="s">
        <v>44</v>
      </c>
      <c r="U9104" s="12">
        <f>(alpha+(beta/(1+EXP((((-1)*ceta)+(delta*LN(speed)))+(epsilon*speed)))))</f>
        <v>1.5724555970039966E-2</v>
      </c>
      <c r="V9104" s="8">
        <f t="shared" si="319"/>
        <v>86</v>
      </c>
    </row>
    <row r="9105" spans="1:28">
      <c r="A9105" s="34" t="s">
        <v>19</v>
      </c>
      <c r="B9105" s="34" t="s">
        <v>74</v>
      </c>
      <c r="C9105" s="5" t="s">
        <v>179</v>
      </c>
      <c r="D9105" s="35" t="s">
        <v>89</v>
      </c>
      <c r="E9105" s="36" t="s">
        <v>16</v>
      </c>
      <c r="F9105" s="37">
        <v>50</v>
      </c>
      <c r="G9105" s="38">
        <v>-0.04</v>
      </c>
      <c r="H9105" s="34">
        <v>0.96854009546778397</v>
      </c>
      <c r="I9105" s="35">
        <v>-1.1413176393617337</v>
      </c>
      <c r="J9105" s="35">
        <v>16.358315139963825</v>
      </c>
      <c r="K9105" s="35">
        <v>3.6844926718810918</v>
      </c>
      <c r="L9105" s="35">
        <v>1.4427027143741646</v>
      </c>
      <c r="M9105" s="35">
        <v>-2.4175747084176054E-3</v>
      </c>
      <c r="N9105" s="35">
        <v>0</v>
      </c>
      <c r="O9105" s="35">
        <v>0</v>
      </c>
      <c r="P9105" s="36">
        <v>12</v>
      </c>
      <c r="Q9105" s="37">
        <v>86</v>
      </c>
      <c r="R9105" s="36">
        <v>10</v>
      </c>
      <c r="S9105" s="39">
        <f t="shared" si="318"/>
        <v>86</v>
      </c>
      <c r="T9105" s="34" t="s">
        <v>44</v>
      </c>
      <c r="U9105" s="12">
        <f>(alpha+(beta/(1+EXP((((-1)*ceta)+(delta*LN(speed)))+(epsilon*speed)))))</f>
        <v>6.12789956702251E-2</v>
      </c>
      <c r="V9105" s="8">
        <f t="shared" si="319"/>
        <v>86</v>
      </c>
    </row>
    <row r="9106" spans="1:28">
      <c r="A9106" s="34" t="s">
        <v>19</v>
      </c>
      <c r="B9106" s="34" t="s">
        <v>74</v>
      </c>
      <c r="C9106" s="5" t="s">
        <v>178</v>
      </c>
      <c r="D9106" s="35" t="s">
        <v>89</v>
      </c>
      <c r="E9106" s="36" t="s">
        <v>14</v>
      </c>
      <c r="F9106" s="37">
        <v>50</v>
      </c>
      <c r="G9106" s="38">
        <v>-0.04</v>
      </c>
      <c r="H9106" s="34">
        <v>0.99182627486864516</v>
      </c>
      <c r="I9106" s="35">
        <v>1.0158785220895414</v>
      </c>
      <c r="J9106" s="35">
        <v>0.98424521203074122</v>
      </c>
      <c r="K9106" s="35">
        <v>-0.89720180432067109</v>
      </c>
      <c r="L9106" s="35">
        <v>0</v>
      </c>
      <c r="M9106" s="35">
        <v>0</v>
      </c>
      <c r="N9106" s="35">
        <v>0</v>
      </c>
      <c r="O9106" s="35">
        <v>0</v>
      </c>
      <c r="P9106" s="36">
        <v>12</v>
      </c>
      <c r="Q9106" s="37">
        <v>86</v>
      </c>
      <c r="R9106" s="36">
        <v>0</v>
      </c>
      <c r="S9106" s="39">
        <f t="shared" si="318"/>
        <v>86</v>
      </c>
      <c r="T9106" s="34" t="s">
        <v>29</v>
      </c>
      <c r="U9106" s="12">
        <f t="shared" ref="U9106:U9111" si="321">((alpha*(beta^speed))*(speed^ceta))</f>
        <v>4.7653083277398693E-3</v>
      </c>
      <c r="V9106" s="8">
        <f t="shared" si="319"/>
        <v>86</v>
      </c>
      <c r="AB9106" s="41"/>
    </row>
    <row r="9107" spans="1:28">
      <c r="A9107" s="34" t="s">
        <v>19</v>
      </c>
      <c r="B9107" s="34" t="s">
        <v>74</v>
      </c>
      <c r="C9107" s="5" t="s">
        <v>179</v>
      </c>
      <c r="D9107" s="35" t="s">
        <v>89</v>
      </c>
      <c r="E9107" s="36" t="s">
        <v>14</v>
      </c>
      <c r="F9107" s="37">
        <v>50</v>
      </c>
      <c r="G9107" s="38">
        <v>-0.04</v>
      </c>
      <c r="H9107" s="34">
        <v>0.99134446076092952</v>
      </c>
      <c r="I9107" s="35">
        <v>0.38082475708508795</v>
      </c>
      <c r="J9107" s="35">
        <v>0.98248286517316508</v>
      </c>
      <c r="K9107" s="35">
        <v>-0.81562577517854706</v>
      </c>
      <c r="L9107" s="35">
        <v>0</v>
      </c>
      <c r="M9107" s="35">
        <v>0</v>
      </c>
      <c r="N9107" s="35">
        <v>0</v>
      </c>
      <c r="O9107" s="35">
        <v>0</v>
      </c>
      <c r="P9107" s="36">
        <v>12</v>
      </c>
      <c r="Q9107" s="37">
        <v>86</v>
      </c>
      <c r="R9107" s="36">
        <v>0</v>
      </c>
      <c r="S9107" s="39">
        <f t="shared" si="318"/>
        <v>86</v>
      </c>
      <c r="T9107" s="34" t="s">
        <v>29</v>
      </c>
      <c r="U9107" s="12">
        <f t="shared" si="321"/>
        <v>2.202150893868863E-3</v>
      </c>
      <c r="V9107" s="8">
        <f t="shared" si="319"/>
        <v>86</v>
      </c>
      <c r="AB9107" s="41"/>
    </row>
    <row r="9108" spans="1:28">
      <c r="A9108" s="34" t="s">
        <v>19</v>
      </c>
      <c r="B9108" s="34" t="s">
        <v>74</v>
      </c>
      <c r="C9108" s="5" t="s">
        <v>178</v>
      </c>
      <c r="D9108" s="35" t="s">
        <v>89</v>
      </c>
      <c r="E9108" s="36" t="s">
        <v>18</v>
      </c>
      <c r="F9108" s="37">
        <v>50</v>
      </c>
      <c r="G9108" s="38">
        <v>-0.04</v>
      </c>
      <c r="H9108" s="34">
        <v>0.98369852148268833</v>
      </c>
      <c r="I9108" s="35">
        <v>0.22933056045934241</v>
      </c>
      <c r="J9108" s="35">
        <v>0.98240502589082046</v>
      </c>
      <c r="K9108" s="35">
        <v>-0.55109169775365463</v>
      </c>
      <c r="L9108" s="35">
        <v>0</v>
      </c>
      <c r="M9108" s="35">
        <v>0</v>
      </c>
      <c r="N9108" s="35">
        <v>0</v>
      </c>
      <c r="O9108" s="35">
        <v>0</v>
      </c>
      <c r="P9108" s="36">
        <v>12</v>
      </c>
      <c r="Q9108" s="37">
        <v>86</v>
      </c>
      <c r="R9108" s="36">
        <v>0</v>
      </c>
      <c r="S9108" s="39">
        <f t="shared" si="318"/>
        <v>86</v>
      </c>
      <c r="T9108" s="34" t="s">
        <v>29</v>
      </c>
      <c r="U9108" s="12">
        <f t="shared" si="321"/>
        <v>4.2792277307715379E-3</v>
      </c>
      <c r="V9108" s="8">
        <f t="shared" si="319"/>
        <v>86</v>
      </c>
      <c r="AB9108" s="41"/>
    </row>
    <row r="9109" spans="1:28">
      <c r="A9109" s="34" t="s">
        <v>19</v>
      </c>
      <c r="B9109" s="34" t="s">
        <v>74</v>
      </c>
      <c r="C9109" s="5" t="s">
        <v>179</v>
      </c>
      <c r="D9109" s="35" t="s">
        <v>89</v>
      </c>
      <c r="E9109" s="36" t="s">
        <v>18</v>
      </c>
      <c r="F9109" s="37">
        <v>50</v>
      </c>
      <c r="G9109" s="38">
        <v>-0.04</v>
      </c>
      <c r="H9109" s="34">
        <v>0.97202368634570446</v>
      </c>
      <c r="I9109" s="35">
        <v>0.21079852219962875</v>
      </c>
      <c r="J9109" s="35">
        <v>0.90534387582030029</v>
      </c>
      <c r="K9109" s="35">
        <v>6.7914199916579709E-2</v>
      </c>
      <c r="L9109" s="35">
        <v>0</v>
      </c>
      <c r="M9109" s="35">
        <v>0</v>
      </c>
      <c r="N9109" s="35">
        <v>0</v>
      </c>
      <c r="O9109" s="35">
        <v>0</v>
      </c>
      <c r="P9109" s="36">
        <v>12</v>
      </c>
      <c r="Q9109" s="37">
        <v>86</v>
      </c>
      <c r="R9109" s="36">
        <v>0</v>
      </c>
      <c r="S9109" s="39">
        <f t="shared" si="318"/>
        <v>86</v>
      </c>
      <c r="T9109" s="34" t="s">
        <v>29</v>
      </c>
      <c r="U9109" s="12">
        <f t="shared" si="321"/>
        <v>5.51079604884394E-5</v>
      </c>
      <c r="V9109" s="8">
        <f t="shared" si="319"/>
        <v>86</v>
      </c>
      <c r="AB9109" s="41"/>
    </row>
    <row r="9110" spans="1:28">
      <c r="A9110" s="34" t="s">
        <v>19</v>
      </c>
      <c r="B9110" s="34" t="s">
        <v>74</v>
      </c>
      <c r="C9110" s="5" t="s">
        <v>178</v>
      </c>
      <c r="D9110" s="35" t="s">
        <v>89</v>
      </c>
      <c r="E9110" s="36" t="s">
        <v>17</v>
      </c>
      <c r="F9110" s="37">
        <v>50</v>
      </c>
      <c r="G9110" s="38">
        <v>-0.04</v>
      </c>
      <c r="H9110" s="34">
        <v>0.95860785720611164</v>
      </c>
      <c r="I9110" s="35">
        <v>512.58184919249265</v>
      </c>
      <c r="J9110" s="35">
        <v>0.95789814482987623</v>
      </c>
      <c r="K9110" s="35">
        <v>-0.16962309353047605</v>
      </c>
      <c r="L9110" s="35">
        <v>0</v>
      </c>
      <c r="M9110" s="35">
        <v>0</v>
      </c>
      <c r="N9110" s="35">
        <v>0</v>
      </c>
      <c r="O9110" s="35">
        <v>0</v>
      </c>
      <c r="P9110" s="36">
        <v>12</v>
      </c>
      <c r="Q9110" s="37">
        <v>86</v>
      </c>
      <c r="R9110" s="36">
        <v>0</v>
      </c>
      <c r="S9110" s="39">
        <f t="shared" si="318"/>
        <v>86</v>
      </c>
      <c r="T9110" s="34" t="s">
        <v>29</v>
      </c>
      <c r="U9110" s="12">
        <f t="shared" si="321"/>
        <v>5.9578584027290153</v>
      </c>
      <c r="V9110" s="8">
        <f t="shared" si="319"/>
        <v>86</v>
      </c>
    </row>
    <row r="9111" spans="1:28">
      <c r="A9111" s="34" t="s">
        <v>19</v>
      </c>
      <c r="B9111" s="34" t="s">
        <v>74</v>
      </c>
      <c r="C9111" s="5" t="s">
        <v>179</v>
      </c>
      <c r="D9111" s="35" t="s">
        <v>89</v>
      </c>
      <c r="E9111" s="36" t="s">
        <v>17</v>
      </c>
      <c r="F9111" s="37">
        <v>50</v>
      </c>
      <c r="G9111" s="38">
        <v>-0.04</v>
      </c>
      <c r="H9111" s="34">
        <v>0.96137814710054126</v>
      </c>
      <c r="I9111" s="35">
        <v>538.72212958809268</v>
      </c>
      <c r="J9111" s="35">
        <v>0.95851250875948035</v>
      </c>
      <c r="K9111" s="35">
        <v>-0.1994002443840977</v>
      </c>
      <c r="L9111" s="35">
        <v>0</v>
      </c>
      <c r="M9111" s="35">
        <v>0</v>
      </c>
      <c r="N9111" s="35">
        <v>0</v>
      </c>
      <c r="O9111" s="35">
        <v>0</v>
      </c>
      <c r="P9111" s="36">
        <v>12</v>
      </c>
      <c r="Q9111" s="37">
        <v>86</v>
      </c>
      <c r="R9111" s="36">
        <v>0</v>
      </c>
      <c r="S9111" s="39">
        <f t="shared" si="318"/>
        <v>86</v>
      </c>
      <c r="T9111" s="34" t="s">
        <v>29</v>
      </c>
      <c r="U9111" s="12">
        <f t="shared" si="321"/>
        <v>5.7947519573702317</v>
      </c>
      <c r="V9111" s="8">
        <f t="shared" si="319"/>
        <v>86</v>
      </c>
    </row>
    <row r="9112" spans="1:28">
      <c r="A9112" s="34" t="s">
        <v>19</v>
      </c>
      <c r="B9112" s="34" t="s">
        <v>74</v>
      </c>
      <c r="C9112" s="5" t="s">
        <v>178</v>
      </c>
      <c r="D9112" s="35" t="s">
        <v>89</v>
      </c>
      <c r="E9112" s="36" t="s">
        <v>15</v>
      </c>
      <c r="F9112" s="37">
        <v>100</v>
      </c>
      <c r="G9112" s="38">
        <v>-0.04</v>
      </c>
      <c r="H9112" s="34">
        <v>0.98833812251869146</v>
      </c>
      <c r="I9112" s="35">
        <v>0.82167215798865478</v>
      </c>
      <c r="J9112" s="35">
        <v>1.1398119221300065E-2</v>
      </c>
      <c r="K9112" s="35">
        <v>0.1618324563000037</v>
      </c>
      <c r="L9112" s="35">
        <v>0</v>
      </c>
      <c r="M9112" s="35">
        <v>0</v>
      </c>
      <c r="N9112" s="35">
        <v>0</v>
      </c>
      <c r="O9112" s="35">
        <v>0</v>
      </c>
      <c r="P9112" s="36">
        <v>12</v>
      </c>
      <c r="Q9112" s="37">
        <v>86</v>
      </c>
      <c r="R9112" s="36">
        <v>2</v>
      </c>
      <c r="S9112" s="39">
        <f t="shared" si="318"/>
        <v>86</v>
      </c>
      <c r="T9112" s="34" t="s">
        <v>31</v>
      </c>
      <c r="U9112" s="12">
        <f>((alpha+(beta*speed))^((-1)/ceta))</f>
        <v>2.6288494968858333E-2</v>
      </c>
      <c r="V9112" s="8">
        <f t="shared" si="319"/>
        <v>86</v>
      </c>
    </row>
    <row r="9113" spans="1:28">
      <c r="A9113" s="34" t="s">
        <v>19</v>
      </c>
      <c r="B9113" s="34" t="s">
        <v>74</v>
      </c>
      <c r="C9113" s="5" t="s">
        <v>179</v>
      </c>
      <c r="D9113" s="35" t="s">
        <v>89</v>
      </c>
      <c r="E9113" s="36" t="s">
        <v>15</v>
      </c>
      <c r="F9113" s="37">
        <v>100</v>
      </c>
      <c r="G9113" s="38">
        <v>-0.04</v>
      </c>
      <c r="H9113" s="34">
        <v>0.97466443735522656</v>
      </c>
      <c r="I9113" s="35">
        <v>-0.24737666274220391</v>
      </c>
      <c r="J9113" s="35">
        <v>3.9346677792159532</v>
      </c>
      <c r="K9113" s="35">
        <v>4.6807008336129456</v>
      </c>
      <c r="L9113" s="35">
        <v>1.7495006877251802</v>
      </c>
      <c r="M9113" s="35">
        <v>-5.2656138565694904E-3</v>
      </c>
      <c r="N9113" s="35">
        <v>0</v>
      </c>
      <c r="O9113" s="35">
        <v>0</v>
      </c>
      <c r="P9113" s="36">
        <v>12</v>
      </c>
      <c r="Q9113" s="37">
        <v>86</v>
      </c>
      <c r="R9113" s="36">
        <v>10</v>
      </c>
      <c r="S9113" s="39">
        <f t="shared" si="318"/>
        <v>86</v>
      </c>
      <c r="T9113" s="34" t="s">
        <v>44</v>
      </c>
      <c r="U9113" s="12">
        <f>(alpha+(beta/(1+EXP((((-1)*ceta)+(delta*LN(speed)))+(epsilon*speed)))))</f>
        <v>1.0012265901957945E-2</v>
      </c>
      <c r="V9113" s="8">
        <f t="shared" si="319"/>
        <v>86</v>
      </c>
    </row>
    <row r="9114" spans="1:28">
      <c r="A9114" s="34" t="s">
        <v>19</v>
      </c>
      <c r="B9114" s="34" t="s">
        <v>74</v>
      </c>
      <c r="C9114" s="5" t="s">
        <v>178</v>
      </c>
      <c r="D9114" s="35" t="s">
        <v>89</v>
      </c>
      <c r="E9114" s="36" t="s">
        <v>16</v>
      </c>
      <c r="F9114" s="37">
        <v>100</v>
      </c>
      <c r="G9114" s="38">
        <v>-0.04</v>
      </c>
      <c r="H9114" s="34">
        <v>0.95779048504428199</v>
      </c>
      <c r="I9114" s="35">
        <v>-0.40913454832822049</v>
      </c>
      <c r="J9114" s="35">
        <v>4.4779885603960725</v>
      </c>
      <c r="K9114" s="35">
        <v>4.6568951758099422</v>
      </c>
      <c r="L9114" s="35">
        <v>1.6274300295806778</v>
      </c>
      <c r="M9114" s="35">
        <v>-4.0773744963300256E-3</v>
      </c>
      <c r="N9114" s="35">
        <v>0</v>
      </c>
      <c r="O9114" s="35">
        <v>0</v>
      </c>
      <c r="P9114" s="36">
        <v>12</v>
      </c>
      <c r="Q9114" s="37">
        <v>86</v>
      </c>
      <c r="R9114" s="36">
        <v>10</v>
      </c>
      <c r="S9114" s="39">
        <f t="shared" si="318"/>
        <v>86</v>
      </c>
      <c r="T9114" s="34" t="s">
        <v>44</v>
      </c>
      <c r="U9114" s="12">
        <f>(alpha+(beta/(1+EXP((((-1)*ceta)+(delta*LN(speed)))+(epsilon*speed)))))</f>
        <v>2.1099125186861467E-2</v>
      </c>
      <c r="V9114" s="8">
        <f t="shared" si="319"/>
        <v>86</v>
      </c>
    </row>
    <row r="9115" spans="1:28">
      <c r="A9115" s="34" t="s">
        <v>19</v>
      </c>
      <c r="B9115" s="34" t="s">
        <v>74</v>
      </c>
      <c r="C9115" s="5" t="s">
        <v>179</v>
      </c>
      <c r="D9115" s="35" t="s">
        <v>89</v>
      </c>
      <c r="E9115" s="36" t="s">
        <v>16</v>
      </c>
      <c r="F9115" s="37">
        <v>100</v>
      </c>
      <c r="G9115" s="38">
        <v>-0.04</v>
      </c>
      <c r="H9115" s="34">
        <v>0.95796737012969091</v>
      </c>
      <c r="I9115" s="35">
        <v>-1.117496647939942</v>
      </c>
      <c r="J9115" s="35">
        <v>13.070960248013005</v>
      </c>
      <c r="K9115" s="35">
        <v>5.0611442482832123</v>
      </c>
      <c r="L9115" s="35">
        <v>1.7514731101627206</v>
      </c>
      <c r="M9115" s="35">
        <v>-5.2256764712400915E-3</v>
      </c>
      <c r="N9115" s="35">
        <v>0</v>
      </c>
      <c r="O9115" s="35">
        <v>0</v>
      </c>
      <c r="P9115" s="36">
        <v>12</v>
      </c>
      <c r="Q9115" s="37">
        <v>86</v>
      </c>
      <c r="R9115" s="36">
        <v>10</v>
      </c>
      <c r="S9115" s="39">
        <f t="shared" si="318"/>
        <v>86</v>
      </c>
      <c r="T9115" s="34" t="s">
        <v>44</v>
      </c>
      <c r="U9115" s="12">
        <f>(alpha+(beta/(1+EXP((((-1)*ceta)+(delta*LN(speed)))+(epsilon*speed)))))</f>
        <v>8.3218972483418252E-2</v>
      </c>
      <c r="V9115" s="8">
        <f t="shared" si="319"/>
        <v>86</v>
      </c>
    </row>
    <row r="9116" spans="1:28">
      <c r="A9116" s="34" t="s">
        <v>19</v>
      </c>
      <c r="B9116" s="34" t="s">
        <v>74</v>
      </c>
      <c r="C9116" s="5" t="s">
        <v>178</v>
      </c>
      <c r="D9116" s="35" t="s">
        <v>89</v>
      </c>
      <c r="E9116" s="36" t="s">
        <v>14</v>
      </c>
      <c r="F9116" s="37">
        <v>100</v>
      </c>
      <c r="G9116" s="38">
        <v>-0.04</v>
      </c>
      <c r="H9116" s="34">
        <v>0.98895530527269515</v>
      </c>
      <c r="I9116" s="35">
        <v>1.7724527176638232</v>
      </c>
      <c r="J9116" s="35">
        <v>0.10314709033068625</v>
      </c>
      <c r="K9116" s="35">
        <v>0.45147667105676742</v>
      </c>
      <c r="L9116" s="35">
        <v>0</v>
      </c>
      <c r="M9116" s="35">
        <v>0</v>
      </c>
      <c r="N9116" s="35">
        <v>0</v>
      </c>
      <c r="O9116" s="35">
        <v>0</v>
      </c>
      <c r="P9116" s="36">
        <v>12</v>
      </c>
      <c r="Q9116" s="37">
        <v>86</v>
      </c>
      <c r="R9116" s="36">
        <v>2</v>
      </c>
      <c r="S9116" s="39">
        <f t="shared" si="318"/>
        <v>86</v>
      </c>
      <c r="T9116" s="34" t="s">
        <v>31</v>
      </c>
      <c r="U9116" s="12">
        <f>((alpha+(beta*speed))^((-1)/ceta))</f>
        <v>5.3099596064983398E-3</v>
      </c>
      <c r="V9116" s="8">
        <f t="shared" si="319"/>
        <v>86</v>
      </c>
      <c r="AB9116" s="41"/>
    </row>
    <row r="9117" spans="1:28">
      <c r="A9117" s="34" t="s">
        <v>19</v>
      </c>
      <c r="B9117" s="34" t="s">
        <v>74</v>
      </c>
      <c r="C9117" s="5" t="s">
        <v>179</v>
      </c>
      <c r="D9117" s="35" t="s">
        <v>89</v>
      </c>
      <c r="E9117" s="36" t="s">
        <v>14</v>
      </c>
      <c r="F9117" s="37">
        <v>100</v>
      </c>
      <c r="G9117" s="38">
        <v>-0.04</v>
      </c>
      <c r="H9117" s="34">
        <v>0.98807655700798802</v>
      </c>
      <c r="I9117" s="35">
        <v>2.4788952942941513</v>
      </c>
      <c r="J9117" s="35">
        <v>0.11536501258941946</v>
      </c>
      <c r="K9117" s="35">
        <v>0.41789109053643064</v>
      </c>
      <c r="L9117" s="35">
        <v>0</v>
      </c>
      <c r="M9117" s="35">
        <v>0</v>
      </c>
      <c r="N9117" s="35">
        <v>0</v>
      </c>
      <c r="O9117" s="35">
        <v>0</v>
      </c>
      <c r="P9117" s="36">
        <v>12</v>
      </c>
      <c r="Q9117" s="37">
        <v>86</v>
      </c>
      <c r="R9117" s="36">
        <v>2</v>
      </c>
      <c r="S9117" s="39">
        <f t="shared" si="318"/>
        <v>86</v>
      </c>
      <c r="T9117" s="34" t="s">
        <v>31</v>
      </c>
      <c r="U9117" s="12">
        <f>((alpha+(beta*speed))^((-1)/ceta))</f>
        <v>2.4179811695759479E-3</v>
      </c>
      <c r="V9117" s="8">
        <f t="shared" si="319"/>
        <v>86</v>
      </c>
      <c r="AB9117" s="41"/>
    </row>
    <row r="9118" spans="1:28">
      <c r="A9118" s="34" t="s">
        <v>19</v>
      </c>
      <c r="B9118" s="34" t="s">
        <v>74</v>
      </c>
      <c r="C9118" s="5" t="s">
        <v>178</v>
      </c>
      <c r="D9118" s="35" t="s">
        <v>89</v>
      </c>
      <c r="E9118" s="36" t="s">
        <v>18</v>
      </c>
      <c r="F9118" s="37">
        <v>100</v>
      </c>
      <c r="G9118" s="38">
        <v>-0.04</v>
      </c>
      <c r="H9118" s="34">
        <v>0.97988288927990086</v>
      </c>
      <c r="I9118" s="35">
        <v>0.19600598603148461</v>
      </c>
      <c r="J9118" s="35">
        <v>0.97936213630364199</v>
      </c>
      <c r="K9118" s="35">
        <v>-0.45872852260713726</v>
      </c>
      <c r="L9118" s="35">
        <v>0</v>
      </c>
      <c r="M9118" s="35">
        <v>0</v>
      </c>
      <c r="N9118" s="35">
        <v>0</v>
      </c>
      <c r="O9118" s="35">
        <v>0</v>
      </c>
      <c r="P9118" s="36">
        <v>12</v>
      </c>
      <c r="Q9118" s="37">
        <v>86</v>
      </c>
      <c r="R9118" s="36">
        <v>0</v>
      </c>
      <c r="S9118" s="39">
        <f t="shared" si="318"/>
        <v>86</v>
      </c>
      <c r="T9118" s="34" t="s">
        <v>29</v>
      </c>
      <c r="U9118" s="12">
        <f>((alpha*(beta^speed))*(speed^ceta))</f>
        <v>4.2265336861348609E-3</v>
      </c>
      <c r="V9118" s="8">
        <f t="shared" si="319"/>
        <v>86</v>
      </c>
    </row>
    <row r="9119" spans="1:28">
      <c r="A9119" s="34" t="s">
        <v>19</v>
      </c>
      <c r="B9119" s="34" t="s">
        <v>74</v>
      </c>
      <c r="C9119" s="5" t="s">
        <v>179</v>
      </c>
      <c r="D9119" s="35" t="s">
        <v>89</v>
      </c>
      <c r="E9119" s="36" t="s">
        <v>18</v>
      </c>
      <c r="F9119" s="37">
        <v>100</v>
      </c>
      <c r="G9119" s="38">
        <v>-0.04</v>
      </c>
      <c r="H9119" s="34">
        <v>0.96933431963337835</v>
      </c>
      <c r="I9119" s="35">
        <v>0.15370016222949542</v>
      </c>
      <c r="J9119" s="35">
        <v>0.90267277664942602</v>
      </c>
      <c r="K9119" s="35">
        <v>0.2322138688417574</v>
      </c>
      <c r="L9119" s="35">
        <v>0</v>
      </c>
      <c r="M9119" s="35">
        <v>0</v>
      </c>
      <c r="N9119" s="35">
        <v>0</v>
      </c>
      <c r="O9119" s="35">
        <v>0</v>
      </c>
      <c r="P9119" s="36">
        <v>12</v>
      </c>
      <c r="Q9119" s="37">
        <v>86</v>
      </c>
      <c r="R9119" s="36">
        <v>0</v>
      </c>
      <c r="S9119" s="39">
        <f t="shared" si="318"/>
        <v>86</v>
      </c>
      <c r="T9119" s="34" t="s">
        <v>29</v>
      </c>
      <c r="U9119" s="12">
        <f>((alpha*(beta^speed))*(speed^ceta))</f>
        <v>6.4789012495475052E-5</v>
      </c>
      <c r="V9119" s="8">
        <f t="shared" si="319"/>
        <v>86</v>
      </c>
      <c r="AB9119" s="41"/>
    </row>
    <row r="9120" spans="1:28">
      <c r="A9120" s="34" t="s">
        <v>19</v>
      </c>
      <c r="B9120" s="34" t="s">
        <v>74</v>
      </c>
      <c r="C9120" s="5" t="s">
        <v>178</v>
      </c>
      <c r="D9120" s="35" t="s">
        <v>89</v>
      </c>
      <c r="E9120" s="36" t="s">
        <v>17</v>
      </c>
      <c r="F9120" s="37">
        <v>100</v>
      </c>
      <c r="G9120" s="38">
        <v>-0.04</v>
      </c>
      <c r="H9120" s="34">
        <v>0.94347347763582723</v>
      </c>
      <c r="I9120" s="35">
        <v>-1.0271164882911365E-3</v>
      </c>
      <c r="J9120" s="35">
        <v>0.19744156976601374</v>
      </c>
      <c r="K9120" s="35">
        <v>-13.46506857814172</v>
      </c>
      <c r="L9120" s="35">
        <v>343.18369129896615</v>
      </c>
      <c r="M9120" s="35">
        <v>0</v>
      </c>
      <c r="N9120" s="35">
        <v>0</v>
      </c>
      <c r="O9120" s="35">
        <v>0</v>
      </c>
      <c r="P9120" s="36">
        <v>12</v>
      </c>
      <c r="Q9120" s="37">
        <v>82</v>
      </c>
      <c r="R9120" s="36">
        <v>14</v>
      </c>
      <c r="S9120" s="39">
        <f t="shared" si="318"/>
        <v>82</v>
      </c>
      <c r="T9120" s="34" t="s">
        <v>51</v>
      </c>
      <c r="U9120" s="12">
        <f>(((alpha*(speed^3))+(beta*(speed^2))+(ceta*speed))+delta)</f>
        <v>0.32601908191401208</v>
      </c>
      <c r="V9120" s="8">
        <f t="shared" si="319"/>
        <v>82</v>
      </c>
    </row>
    <row r="9121" spans="1:28">
      <c r="A9121" s="34" t="s">
        <v>19</v>
      </c>
      <c r="B9121" s="34" t="s">
        <v>74</v>
      </c>
      <c r="C9121" s="5" t="s">
        <v>179</v>
      </c>
      <c r="D9121" s="35" t="s">
        <v>89</v>
      </c>
      <c r="E9121" s="36" t="s">
        <v>17</v>
      </c>
      <c r="F9121" s="37">
        <v>100</v>
      </c>
      <c r="G9121" s="38">
        <v>-0.04</v>
      </c>
      <c r="H9121" s="34">
        <v>0.94604686414518047</v>
      </c>
      <c r="I9121" s="35">
        <v>-1.0235835672385279E-3</v>
      </c>
      <c r="J9121" s="35">
        <v>0.1963105662850721</v>
      </c>
      <c r="K9121" s="35">
        <v>-13.320638352529725</v>
      </c>
      <c r="L9121" s="35">
        <v>336.90775114579327</v>
      </c>
      <c r="M9121" s="35">
        <v>0</v>
      </c>
      <c r="N9121" s="35">
        <v>0</v>
      </c>
      <c r="O9121" s="35">
        <v>0</v>
      </c>
      <c r="P9121" s="36">
        <v>12</v>
      </c>
      <c r="Q9121" s="37">
        <v>82</v>
      </c>
      <c r="R9121" s="36">
        <v>14</v>
      </c>
      <c r="S9121" s="39">
        <f t="shared" si="318"/>
        <v>82</v>
      </c>
      <c r="T9121" s="34" t="s">
        <v>51</v>
      </c>
      <c r="U9121" s="12">
        <f>(((alpha*(speed^3))+(beta*(speed^2))+(ceta*speed))+delta)</f>
        <v>0.2364296380079054</v>
      </c>
      <c r="V9121" s="8">
        <f t="shared" si="319"/>
        <v>82</v>
      </c>
    </row>
    <row r="9122" spans="1:28">
      <c r="A9122" s="34" t="s">
        <v>19</v>
      </c>
      <c r="B9122" s="34" t="s">
        <v>74</v>
      </c>
      <c r="C9122" s="5" t="s">
        <v>178</v>
      </c>
      <c r="D9122" s="35" t="s">
        <v>89</v>
      </c>
      <c r="E9122" s="36" t="s">
        <v>15</v>
      </c>
      <c r="F9122" s="37">
        <v>0</v>
      </c>
      <c r="G9122" s="38">
        <v>-0.02</v>
      </c>
      <c r="H9122" s="34">
        <v>0.99500133171125582</v>
      </c>
      <c r="I9122" s="35">
        <v>0.16313884180738947</v>
      </c>
      <c r="J9122" s="35">
        <v>21.755259504873678</v>
      </c>
      <c r="K9122" s="35">
        <v>0.2282091876920643</v>
      </c>
      <c r="L9122" s="35">
        <v>1.0054805788611452</v>
      </c>
      <c r="M9122" s="35">
        <v>2.000450481489589E-2</v>
      </c>
      <c r="N9122" s="35">
        <v>0</v>
      </c>
      <c r="O9122" s="35">
        <v>0</v>
      </c>
      <c r="P9122" s="36">
        <v>12</v>
      </c>
      <c r="Q9122" s="37">
        <v>86</v>
      </c>
      <c r="R9122" s="36">
        <v>10</v>
      </c>
      <c r="S9122" s="39">
        <f t="shared" si="318"/>
        <v>86</v>
      </c>
      <c r="T9122" s="34" t="s">
        <v>44</v>
      </c>
      <c r="U9122" s="12">
        <f>(alpha+(beta/(1+EXP((((-1)*ceta)+(delta*LN(speed)))+(epsilon*speed)))))</f>
        <v>0.2185136244352307</v>
      </c>
      <c r="V9122" s="8">
        <f t="shared" si="319"/>
        <v>86</v>
      </c>
    </row>
    <row r="9123" spans="1:28">
      <c r="A9123" s="34" t="s">
        <v>19</v>
      </c>
      <c r="B9123" s="34" t="s">
        <v>74</v>
      </c>
      <c r="C9123" s="5" t="s">
        <v>179</v>
      </c>
      <c r="D9123" s="35" t="s">
        <v>89</v>
      </c>
      <c r="E9123" s="36" t="s">
        <v>15</v>
      </c>
      <c r="F9123" s="37">
        <v>0</v>
      </c>
      <c r="G9123" s="38">
        <v>-0.02</v>
      </c>
      <c r="H9123" s="34">
        <v>0.99126367238932078</v>
      </c>
      <c r="I9123" s="35">
        <v>5.9220491659732657E-2</v>
      </c>
      <c r="J9123" s="35">
        <v>3.0025696561998938E-2</v>
      </c>
      <c r="K9123" s="35">
        <v>0.8590171394273417</v>
      </c>
      <c r="L9123" s="35">
        <v>0</v>
      </c>
      <c r="M9123" s="35">
        <v>0</v>
      </c>
      <c r="N9123" s="35">
        <v>0</v>
      </c>
      <c r="O9123" s="35">
        <v>0</v>
      </c>
      <c r="P9123" s="36">
        <v>12</v>
      </c>
      <c r="Q9123" s="37">
        <v>86</v>
      </c>
      <c r="R9123" s="36">
        <v>2</v>
      </c>
      <c r="S9123" s="39">
        <f t="shared" si="318"/>
        <v>86</v>
      </c>
      <c r="T9123" s="34" t="s">
        <v>31</v>
      </c>
      <c r="U9123" s="12">
        <f>((alpha+(beta*speed))^((-1)/ceta))</f>
        <v>0.32279597360686246</v>
      </c>
      <c r="V9123" s="8">
        <f t="shared" si="319"/>
        <v>86</v>
      </c>
    </row>
    <row r="9124" spans="1:28">
      <c r="A9124" s="34" t="s">
        <v>19</v>
      </c>
      <c r="B9124" s="34" t="s">
        <v>74</v>
      </c>
      <c r="C9124" s="5" t="s">
        <v>178</v>
      </c>
      <c r="D9124" s="35" t="s">
        <v>89</v>
      </c>
      <c r="E9124" s="36" t="s">
        <v>16</v>
      </c>
      <c r="F9124" s="37">
        <v>0</v>
      </c>
      <c r="G9124" s="38">
        <v>-0.02</v>
      </c>
      <c r="H9124" s="34">
        <v>0.98156917421188061</v>
      </c>
      <c r="I9124" s="35">
        <v>0.11734551191473763</v>
      </c>
      <c r="J9124" s="35">
        <v>8.5437902434850107E-3</v>
      </c>
      <c r="K9124" s="35">
        <v>1.2285013525801352</v>
      </c>
      <c r="L9124" s="35">
        <v>0</v>
      </c>
      <c r="M9124" s="35">
        <v>0</v>
      </c>
      <c r="N9124" s="35">
        <v>0</v>
      </c>
      <c r="O9124" s="35">
        <v>0</v>
      </c>
      <c r="P9124" s="36">
        <v>12</v>
      </c>
      <c r="Q9124" s="37">
        <v>86</v>
      </c>
      <c r="R9124" s="36">
        <v>6</v>
      </c>
      <c r="S9124" s="39">
        <f t="shared" si="318"/>
        <v>86</v>
      </c>
      <c r="T9124" s="34" t="s">
        <v>37</v>
      </c>
      <c r="U9124" s="12">
        <f>(1/(alpha+(beta*(speed^ceta))))</f>
        <v>0.46499380176301319</v>
      </c>
      <c r="V9124" s="8">
        <f t="shared" si="319"/>
        <v>86</v>
      </c>
    </row>
    <row r="9125" spans="1:28">
      <c r="A9125" s="34" t="s">
        <v>19</v>
      </c>
      <c r="B9125" s="34" t="s">
        <v>74</v>
      </c>
      <c r="C9125" s="5" t="s">
        <v>179</v>
      </c>
      <c r="D9125" s="35" t="s">
        <v>89</v>
      </c>
      <c r="E9125" s="36" t="s">
        <v>16</v>
      </c>
      <c r="F9125" s="37">
        <v>0</v>
      </c>
      <c r="G9125" s="38">
        <v>-0.02</v>
      </c>
      <c r="H9125" s="34">
        <v>0.98090397693080356</v>
      </c>
      <c r="I9125" s="35">
        <v>6.058290420219441</v>
      </c>
      <c r="J9125" s="35">
        <v>-6.8054678237524895</v>
      </c>
      <c r="K9125" s="35">
        <v>-1.2768490669520218</v>
      </c>
      <c r="L9125" s="35">
        <v>0</v>
      </c>
      <c r="M9125" s="35">
        <v>0</v>
      </c>
      <c r="N9125" s="35">
        <v>0</v>
      </c>
      <c r="O9125" s="35">
        <v>0</v>
      </c>
      <c r="P9125" s="36">
        <v>12</v>
      </c>
      <c r="Q9125" s="37">
        <v>86</v>
      </c>
      <c r="R9125" s="36">
        <v>13</v>
      </c>
      <c r="S9125" s="39">
        <f t="shared" si="318"/>
        <v>86</v>
      </c>
      <c r="T9125" s="34" t="s">
        <v>50</v>
      </c>
      <c r="U9125" s="12">
        <f>EXP((alpha+(beta/speed))+(ceta*LN(speed)))</f>
        <v>1.3386048091241258</v>
      </c>
      <c r="V9125" s="8">
        <f t="shared" si="319"/>
        <v>86</v>
      </c>
    </row>
    <row r="9126" spans="1:28">
      <c r="A9126" s="34" t="s">
        <v>19</v>
      </c>
      <c r="B9126" s="34" t="s">
        <v>74</v>
      </c>
      <c r="C9126" s="5" t="s">
        <v>178</v>
      </c>
      <c r="D9126" s="35" t="s">
        <v>89</v>
      </c>
      <c r="E9126" s="36" t="s">
        <v>14</v>
      </c>
      <c r="F9126" s="37">
        <v>0</v>
      </c>
      <c r="G9126" s="38">
        <v>-0.02</v>
      </c>
      <c r="H9126" s="34">
        <v>0.99407636265061994</v>
      </c>
      <c r="I9126" s="35">
        <v>0.34716620832526496</v>
      </c>
      <c r="J9126" s="35">
        <v>0.50750351800981408</v>
      </c>
      <c r="K9126" s="35">
        <v>1.139912715808074</v>
      </c>
      <c r="L9126" s="35">
        <v>0</v>
      </c>
      <c r="M9126" s="35">
        <v>0</v>
      </c>
      <c r="N9126" s="35">
        <v>0</v>
      </c>
      <c r="O9126" s="35">
        <v>0</v>
      </c>
      <c r="P9126" s="36">
        <v>12</v>
      </c>
      <c r="Q9126" s="37">
        <v>86</v>
      </c>
      <c r="R9126" s="36">
        <v>6</v>
      </c>
      <c r="S9126" s="39">
        <f t="shared" si="318"/>
        <v>86</v>
      </c>
      <c r="T9126" s="34" t="s">
        <v>37</v>
      </c>
      <c r="U9126" s="12">
        <f>(1/(alpha+(beta*(speed^ceta))))</f>
        <v>1.2233568204094139E-2</v>
      </c>
      <c r="V9126" s="8">
        <f t="shared" si="319"/>
        <v>86</v>
      </c>
      <c r="AB9126" s="41"/>
    </row>
    <row r="9127" spans="1:28">
      <c r="A9127" s="34" t="s">
        <v>19</v>
      </c>
      <c r="B9127" s="34" t="s">
        <v>74</v>
      </c>
      <c r="C9127" s="5" t="s">
        <v>179</v>
      </c>
      <c r="D9127" s="35" t="s">
        <v>89</v>
      </c>
      <c r="E9127" s="36" t="s">
        <v>14</v>
      </c>
      <c r="F9127" s="37">
        <v>0</v>
      </c>
      <c r="G9127" s="38">
        <v>-0.02</v>
      </c>
      <c r="H9127" s="34">
        <v>0.99470582272134711</v>
      </c>
      <c r="I9127" s="35">
        <v>0.74358416887012779</v>
      </c>
      <c r="J9127" s="35">
        <v>1.0007953914419008</v>
      </c>
      <c r="K9127" s="35">
        <v>-1.0767118317759616</v>
      </c>
      <c r="L9127" s="35">
        <v>0</v>
      </c>
      <c r="M9127" s="35">
        <v>0</v>
      </c>
      <c r="N9127" s="35">
        <v>0</v>
      </c>
      <c r="O9127" s="35">
        <v>0</v>
      </c>
      <c r="P9127" s="36">
        <v>12</v>
      </c>
      <c r="Q9127" s="37">
        <v>86</v>
      </c>
      <c r="R9127" s="36">
        <v>0</v>
      </c>
      <c r="S9127" s="39">
        <f t="shared" si="318"/>
        <v>86</v>
      </c>
      <c r="T9127" s="34" t="s">
        <v>29</v>
      </c>
      <c r="U9127" s="12">
        <f>((alpha*(beta^speed))*(speed^ceta))</f>
        <v>6.5785213657560794E-3</v>
      </c>
      <c r="V9127" s="8">
        <f t="shared" si="319"/>
        <v>86</v>
      </c>
      <c r="AB9127" s="41"/>
    </row>
    <row r="9128" spans="1:28">
      <c r="A9128" s="34" t="s">
        <v>19</v>
      </c>
      <c r="B9128" s="34" t="s">
        <v>74</v>
      </c>
      <c r="C9128" s="5" t="s">
        <v>178</v>
      </c>
      <c r="D9128" s="35" t="s">
        <v>89</v>
      </c>
      <c r="E9128" s="36" t="s">
        <v>18</v>
      </c>
      <c r="F9128" s="37">
        <v>0</v>
      </c>
      <c r="G9128" s="38">
        <v>-0.02</v>
      </c>
      <c r="H9128" s="34">
        <v>0.98664069616186145</v>
      </c>
      <c r="I9128" s="35">
        <v>0.35355409208537431</v>
      </c>
      <c r="J9128" s="35">
        <v>0.99206103752913766</v>
      </c>
      <c r="K9128" s="35">
        <v>-0.70534321226669416</v>
      </c>
      <c r="L9128" s="35">
        <v>0</v>
      </c>
      <c r="M9128" s="35">
        <v>0</v>
      </c>
      <c r="N9128" s="35">
        <v>0</v>
      </c>
      <c r="O9128" s="35">
        <v>0</v>
      </c>
      <c r="P9128" s="36">
        <v>12</v>
      </c>
      <c r="Q9128" s="37">
        <v>86</v>
      </c>
      <c r="R9128" s="36">
        <v>0</v>
      </c>
      <c r="S9128" s="39">
        <f t="shared" si="318"/>
        <v>86</v>
      </c>
      <c r="T9128" s="34" t="s">
        <v>29</v>
      </c>
      <c r="U9128" s="12">
        <f>((alpha*(beta^speed))*(speed^ceta))</f>
        <v>7.6961291371825955E-3</v>
      </c>
      <c r="V9128" s="8">
        <f t="shared" si="319"/>
        <v>86</v>
      </c>
      <c r="AB9128" s="41"/>
    </row>
    <row r="9129" spans="1:28">
      <c r="A9129" s="34" t="s">
        <v>19</v>
      </c>
      <c r="B9129" s="34" t="s">
        <v>74</v>
      </c>
      <c r="C9129" s="5" t="s">
        <v>179</v>
      </c>
      <c r="D9129" s="35" t="s">
        <v>89</v>
      </c>
      <c r="E9129" s="36" t="s">
        <v>18</v>
      </c>
      <c r="F9129" s="37">
        <v>0</v>
      </c>
      <c r="G9129" s="38">
        <v>-0.02</v>
      </c>
      <c r="H9129" s="34">
        <v>0.97348271271023723</v>
      </c>
      <c r="I9129" s="35">
        <v>0.41010813743606406</v>
      </c>
      <c r="J9129" s="35">
        <v>0.94133961421204171</v>
      </c>
      <c r="K9129" s="35">
        <v>-0.33330794101194089</v>
      </c>
      <c r="L9129" s="35">
        <v>0</v>
      </c>
      <c r="M9129" s="35">
        <v>0</v>
      </c>
      <c r="N9129" s="35">
        <v>0</v>
      </c>
      <c r="O9129" s="35">
        <v>0</v>
      </c>
      <c r="P9129" s="36">
        <v>12</v>
      </c>
      <c r="Q9129" s="37">
        <v>86</v>
      </c>
      <c r="R9129" s="36">
        <v>0</v>
      </c>
      <c r="S9129" s="39">
        <f t="shared" si="318"/>
        <v>86</v>
      </c>
      <c r="T9129" s="34" t="s">
        <v>29</v>
      </c>
      <c r="U9129" s="12">
        <f>((alpha*(beta^speed))*(speed^ceta))</f>
        <v>5.1321522979010667E-4</v>
      </c>
      <c r="V9129" s="8">
        <f t="shared" si="319"/>
        <v>86</v>
      </c>
      <c r="AB9129" s="41"/>
    </row>
    <row r="9130" spans="1:28">
      <c r="A9130" s="34" t="s">
        <v>19</v>
      </c>
      <c r="B9130" s="34" t="s">
        <v>74</v>
      </c>
      <c r="C9130" s="5" t="s">
        <v>178</v>
      </c>
      <c r="D9130" s="35" t="s">
        <v>89</v>
      </c>
      <c r="E9130" s="36" t="s">
        <v>17</v>
      </c>
      <c r="F9130" s="37">
        <v>0</v>
      </c>
      <c r="G9130" s="38">
        <v>-0.02</v>
      </c>
      <c r="H9130" s="34">
        <v>0.97581021834822279</v>
      </c>
      <c r="I9130" s="35">
        <v>9.3871454860294303</v>
      </c>
      <c r="J9130" s="35">
        <v>-7.2174628805138488</v>
      </c>
      <c r="K9130" s="35">
        <v>-1.2676562171613686</v>
      </c>
      <c r="L9130" s="35">
        <v>0</v>
      </c>
      <c r="M9130" s="35">
        <v>0</v>
      </c>
      <c r="N9130" s="35">
        <v>0</v>
      </c>
      <c r="O9130" s="35">
        <v>0</v>
      </c>
      <c r="P9130" s="36">
        <v>12</v>
      </c>
      <c r="Q9130" s="37">
        <v>86</v>
      </c>
      <c r="R9130" s="36">
        <v>13</v>
      </c>
      <c r="S9130" s="39">
        <f t="shared" si="318"/>
        <v>86</v>
      </c>
      <c r="T9130" s="34" t="s">
        <v>50</v>
      </c>
      <c r="U9130" s="12">
        <f>EXP((alpha+(beta/speed))+(ceta*LN(speed)))</f>
        <v>38.731005522410953</v>
      </c>
      <c r="V9130" s="8">
        <f t="shared" si="319"/>
        <v>86</v>
      </c>
    </row>
    <row r="9131" spans="1:28">
      <c r="A9131" s="34" t="s">
        <v>19</v>
      </c>
      <c r="B9131" s="34" t="s">
        <v>74</v>
      </c>
      <c r="C9131" s="5" t="s">
        <v>179</v>
      </c>
      <c r="D9131" s="35" t="s">
        <v>89</v>
      </c>
      <c r="E9131" s="36" t="s">
        <v>17</v>
      </c>
      <c r="F9131" s="37">
        <v>0</v>
      </c>
      <c r="G9131" s="38">
        <v>-0.02</v>
      </c>
      <c r="H9131" s="34">
        <v>0.97842574718183439</v>
      </c>
      <c r="I9131" s="35">
        <v>9.2621988124415999</v>
      </c>
      <c r="J9131" s="35">
        <v>-6.5590965290798913</v>
      </c>
      <c r="K9131" s="35">
        <v>-1.2459203062788666</v>
      </c>
      <c r="L9131" s="35">
        <v>0</v>
      </c>
      <c r="M9131" s="35">
        <v>0</v>
      </c>
      <c r="N9131" s="35">
        <v>0</v>
      </c>
      <c r="O9131" s="35">
        <v>0</v>
      </c>
      <c r="P9131" s="36">
        <v>12</v>
      </c>
      <c r="Q9131" s="37">
        <v>86</v>
      </c>
      <c r="R9131" s="36">
        <v>13</v>
      </c>
      <c r="S9131" s="39">
        <f t="shared" si="318"/>
        <v>86</v>
      </c>
      <c r="T9131" s="34" t="s">
        <v>50</v>
      </c>
      <c r="U9131" s="12">
        <f>EXP((alpha+(beta/speed))+(ceta*LN(speed)))</f>
        <v>37.94616711786923</v>
      </c>
      <c r="V9131" s="8">
        <f t="shared" si="319"/>
        <v>86</v>
      </c>
    </row>
    <row r="9132" spans="1:28">
      <c r="A9132" s="34" t="s">
        <v>19</v>
      </c>
      <c r="B9132" s="34" t="s">
        <v>74</v>
      </c>
      <c r="C9132" s="5" t="s">
        <v>178</v>
      </c>
      <c r="D9132" s="35" t="s">
        <v>89</v>
      </c>
      <c r="E9132" s="36" t="s">
        <v>15</v>
      </c>
      <c r="F9132" s="37">
        <v>50</v>
      </c>
      <c r="G9132" s="38">
        <v>-0.02</v>
      </c>
      <c r="H9132" s="34">
        <v>0.99317827409658122</v>
      </c>
      <c r="I9132" s="35">
        <v>-0.1848379557598521</v>
      </c>
      <c r="J9132" s="35">
        <v>19.091680434167007</v>
      </c>
      <c r="K9132" s="35">
        <v>0.22850076714320444</v>
      </c>
      <c r="L9132" s="35">
        <v>0.96900721222978736</v>
      </c>
      <c r="M9132" s="35">
        <v>6.9740311338537995E-4</v>
      </c>
      <c r="N9132" s="35">
        <v>0</v>
      </c>
      <c r="O9132" s="35">
        <v>0</v>
      </c>
      <c r="P9132" s="36">
        <v>12</v>
      </c>
      <c r="Q9132" s="37">
        <v>86</v>
      </c>
      <c r="R9132" s="36">
        <v>10</v>
      </c>
      <c r="S9132" s="39">
        <f t="shared" si="318"/>
        <v>86</v>
      </c>
      <c r="T9132" s="34" t="s">
        <v>44</v>
      </c>
      <c r="U9132" s="12">
        <f>(alpha+(beta/(1+EXP((((-1)*ceta)+(delta*LN(speed)))+(epsilon*speed)))))</f>
        <v>0.11211130831376423</v>
      </c>
      <c r="V9132" s="8">
        <f t="shared" si="319"/>
        <v>86</v>
      </c>
    </row>
    <row r="9133" spans="1:28">
      <c r="A9133" s="34" t="s">
        <v>19</v>
      </c>
      <c r="B9133" s="34" t="s">
        <v>74</v>
      </c>
      <c r="C9133" s="5" t="s">
        <v>179</v>
      </c>
      <c r="D9133" s="35" t="s">
        <v>89</v>
      </c>
      <c r="E9133" s="36" t="s">
        <v>15</v>
      </c>
      <c r="F9133" s="37">
        <v>50</v>
      </c>
      <c r="G9133" s="38">
        <v>-0.02</v>
      </c>
      <c r="H9133" s="34">
        <v>0.97988167326219</v>
      </c>
      <c r="I9133" s="35">
        <v>-0.64461662842853495</v>
      </c>
      <c r="J9133" s="35">
        <v>30.530796644983365</v>
      </c>
      <c r="K9133" s="35">
        <v>-0.24791001182701272</v>
      </c>
      <c r="L9133" s="35">
        <v>0.72075380230642505</v>
      </c>
      <c r="M9133" s="35">
        <v>1.2599200368504687E-3</v>
      </c>
      <c r="N9133" s="35">
        <v>0</v>
      </c>
      <c r="O9133" s="35">
        <v>0</v>
      </c>
      <c r="P9133" s="36">
        <v>12</v>
      </c>
      <c r="Q9133" s="37">
        <v>86</v>
      </c>
      <c r="R9133" s="36">
        <v>10</v>
      </c>
      <c r="S9133" s="39">
        <f t="shared" si="318"/>
        <v>86</v>
      </c>
      <c r="T9133" s="34" t="s">
        <v>44</v>
      </c>
      <c r="U9133" s="12">
        <f>(alpha+(beta/(1+EXP((((-1)*ceta)+(delta*LN(speed)))+(epsilon*speed)))))</f>
        <v>0.19410965548100512</v>
      </c>
      <c r="V9133" s="8">
        <f t="shared" si="319"/>
        <v>86</v>
      </c>
    </row>
    <row r="9134" spans="1:28">
      <c r="A9134" s="34" t="s">
        <v>19</v>
      </c>
      <c r="B9134" s="34" t="s">
        <v>74</v>
      </c>
      <c r="C9134" s="5" t="s">
        <v>178</v>
      </c>
      <c r="D9134" s="35" t="s">
        <v>89</v>
      </c>
      <c r="E9134" s="36" t="s">
        <v>16</v>
      </c>
      <c r="F9134" s="37">
        <v>50</v>
      </c>
      <c r="G9134" s="38">
        <v>-0.02</v>
      </c>
      <c r="H9134" s="34">
        <v>0.96765211852866206</v>
      </c>
      <c r="I9134" s="35">
        <v>-1.8106020341559009E-5</v>
      </c>
      <c r="J9134" s="35">
        <v>3.3106604346743555E-3</v>
      </c>
      <c r="K9134" s="35">
        <v>-0.21700272300432605</v>
      </c>
      <c r="L9134" s="35">
        <v>5.7955562227025261</v>
      </c>
      <c r="M9134" s="35">
        <v>0</v>
      </c>
      <c r="N9134" s="35">
        <v>0</v>
      </c>
      <c r="O9134" s="35">
        <v>0</v>
      </c>
      <c r="P9134" s="36">
        <v>12</v>
      </c>
      <c r="Q9134" s="37">
        <v>86</v>
      </c>
      <c r="R9134" s="36">
        <v>14</v>
      </c>
      <c r="S9134" s="39">
        <f t="shared" si="318"/>
        <v>86</v>
      </c>
      <c r="T9134" s="34" t="s">
        <v>51</v>
      </c>
      <c r="U9134" s="12">
        <f>(((alpha*(speed^3))+(beta*(speed^2))+(ceta*speed))+delta)</f>
        <v>0.10252374481136428</v>
      </c>
      <c r="V9134" s="8">
        <f t="shared" si="319"/>
        <v>86</v>
      </c>
    </row>
    <row r="9135" spans="1:28">
      <c r="A9135" s="34" t="s">
        <v>19</v>
      </c>
      <c r="B9135" s="34" t="s">
        <v>74</v>
      </c>
      <c r="C9135" s="5" t="s">
        <v>179</v>
      </c>
      <c r="D9135" s="35" t="s">
        <v>89</v>
      </c>
      <c r="E9135" s="36" t="s">
        <v>16</v>
      </c>
      <c r="F9135" s="37">
        <v>50</v>
      </c>
      <c r="G9135" s="38">
        <v>-0.02</v>
      </c>
      <c r="H9135" s="34">
        <v>0.97337224116164178</v>
      </c>
      <c r="I9135" s="35">
        <v>-5.8874666595096361E-5</v>
      </c>
      <c r="J9135" s="35">
        <v>1.0769102262776931E-2</v>
      </c>
      <c r="K9135" s="35">
        <v>-0.69770969082352619</v>
      </c>
      <c r="L9135" s="35">
        <v>18.079970824695458</v>
      </c>
      <c r="M9135" s="35">
        <v>0</v>
      </c>
      <c r="N9135" s="35">
        <v>0</v>
      </c>
      <c r="O9135" s="35">
        <v>0</v>
      </c>
      <c r="P9135" s="36">
        <v>12</v>
      </c>
      <c r="Q9135" s="37">
        <v>86</v>
      </c>
      <c r="R9135" s="36">
        <v>14</v>
      </c>
      <c r="S9135" s="39">
        <f t="shared" si="318"/>
        <v>86</v>
      </c>
      <c r="T9135" s="34" t="s">
        <v>51</v>
      </c>
      <c r="U9135" s="12">
        <f>(((alpha*(speed^3))+(beta*(speed^2))+(ceta*speed))+delta)</f>
        <v>0.27763281355978364</v>
      </c>
      <c r="V9135" s="8">
        <f t="shared" si="319"/>
        <v>86</v>
      </c>
    </row>
    <row r="9136" spans="1:28">
      <c r="A9136" s="34" t="s">
        <v>19</v>
      </c>
      <c r="B9136" s="34" t="s">
        <v>74</v>
      </c>
      <c r="C9136" s="5" t="s">
        <v>178</v>
      </c>
      <c r="D9136" s="35" t="s">
        <v>89</v>
      </c>
      <c r="E9136" s="36" t="s">
        <v>14</v>
      </c>
      <c r="F9136" s="37">
        <v>50</v>
      </c>
      <c r="G9136" s="38">
        <v>-0.02</v>
      </c>
      <c r="H9136" s="34">
        <v>0.99021412260961383</v>
      </c>
      <c r="I9136" s="35">
        <v>0.98913622952241798</v>
      </c>
      <c r="J9136" s="35">
        <v>0.9901727348951217</v>
      </c>
      <c r="K9136" s="35">
        <v>-0.84190315245002745</v>
      </c>
      <c r="L9136" s="35">
        <v>0</v>
      </c>
      <c r="M9136" s="35">
        <v>0</v>
      </c>
      <c r="N9136" s="35">
        <v>0</v>
      </c>
      <c r="O9136" s="35">
        <v>0</v>
      </c>
      <c r="P9136" s="36">
        <v>12</v>
      </c>
      <c r="Q9136" s="37">
        <v>86</v>
      </c>
      <c r="R9136" s="36">
        <v>0</v>
      </c>
      <c r="S9136" s="39">
        <f t="shared" si="318"/>
        <v>86</v>
      </c>
      <c r="T9136" s="34" t="s">
        <v>29</v>
      </c>
      <c r="U9136" s="12">
        <f>((alpha*(beta^speed))*(speed^ceta))</f>
        <v>9.9480653714828591E-3</v>
      </c>
      <c r="V9136" s="8">
        <f t="shared" si="319"/>
        <v>86</v>
      </c>
      <c r="AB9136" s="41"/>
    </row>
    <row r="9137" spans="1:28">
      <c r="A9137" s="34" t="s">
        <v>19</v>
      </c>
      <c r="B9137" s="34" t="s">
        <v>74</v>
      </c>
      <c r="C9137" s="5" t="s">
        <v>179</v>
      </c>
      <c r="D9137" s="35" t="s">
        <v>89</v>
      </c>
      <c r="E9137" s="36" t="s">
        <v>14</v>
      </c>
      <c r="F9137" s="37">
        <v>50</v>
      </c>
      <c r="G9137" s="38">
        <v>-0.02</v>
      </c>
      <c r="H9137" s="34">
        <v>0.99193543158276931</v>
      </c>
      <c r="I9137" s="35">
        <v>0.40956805187352113</v>
      </c>
      <c r="J9137" s="35">
        <v>0.98940323936961549</v>
      </c>
      <c r="K9137" s="35">
        <v>-0.79361041349112582</v>
      </c>
      <c r="L9137" s="35">
        <v>0</v>
      </c>
      <c r="M9137" s="35">
        <v>0</v>
      </c>
      <c r="N9137" s="35">
        <v>0</v>
      </c>
      <c r="O9137" s="35">
        <v>0</v>
      </c>
      <c r="P9137" s="36">
        <v>12</v>
      </c>
      <c r="Q9137" s="37">
        <v>86</v>
      </c>
      <c r="R9137" s="36">
        <v>0</v>
      </c>
      <c r="S9137" s="39">
        <f t="shared" si="318"/>
        <v>86</v>
      </c>
      <c r="T9137" s="34" t="s">
        <v>29</v>
      </c>
      <c r="U9137" s="12">
        <f>((alpha*(beta^speed))*(speed^ceta))</f>
        <v>4.7774280960205893E-3</v>
      </c>
      <c r="V9137" s="8">
        <f t="shared" si="319"/>
        <v>86</v>
      </c>
      <c r="AB9137" s="41"/>
    </row>
    <row r="9138" spans="1:28">
      <c r="A9138" s="34" t="s">
        <v>19</v>
      </c>
      <c r="B9138" s="34" t="s">
        <v>74</v>
      </c>
      <c r="C9138" s="5" t="s">
        <v>178</v>
      </c>
      <c r="D9138" s="35" t="s">
        <v>89</v>
      </c>
      <c r="E9138" s="36" t="s">
        <v>18</v>
      </c>
      <c r="F9138" s="37">
        <v>50</v>
      </c>
      <c r="G9138" s="38">
        <v>-0.02</v>
      </c>
      <c r="H9138" s="34">
        <v>0.97759690811161215</v>
      </c>
      <c r="I9138" s="35">
        <v>-3.0048366926025068E-7</v>
      </c>
      <c r="J9138" s="35">
        <v>5.4636815550399325E-5</v>
      </c>
      <c r="K9138" s="35">
        <v>-3.5376373730258903E-3</v>
      </c>
      <c r="L9138" s="35">
        <v>9.4537706361862192E-2</v>
      </c>
      <c r="M9138" s="35">
        <v>0</v>
      </c>
      <c r="N9138" s="35">
        <v>0</v>
      </c>
      <c r="O9138" s="35">
        <v>0</v>
      </c>
      <c r="P9138" s="36">
        <v>12</v>
      </c>
      <c r="Q9138" s="37">
        <v>86</v>
      </c>
      <c r="R9138" s="36">
        <v>14</v>
      </c>
      <c r="S9138" s="39">
        <f t="shared" si="318"/>
        <v>86</v>
      </c>
      <c r="T9138" s="34" t="s">
        <v>51</v>
      </c>
      <c r="U9138" s="12">
        <f>(((alpha*(speed^3))+(beta*(speed^2))+(ceta*speed))+delta)</f>
        <v>3.2703393573910028E-3</v>
      </c>
      <c r="V9138" s="8">
        <f t="shared" si="319"/>
        <v>86</v>
      </c>
      <c r="AB9138" s="41"/>
    </row>
    <row r="9139" spans="1:28">
      <c r="A9139" s="34" t="s">
        <v>19</v>
      </c>
      <c r="B9139" s="34" t="s">
        <v>74</v>
      </c>
      <c r="C9139" s="5" t="s">
        <v>179</v>
      </c>
      <c r="D9139" s="35" t="s">
        <v>89</v>
      </c>
      <c r="E9139" s="36" t="s">
        <v>18</v>
      </c>
      <c r="F9139" s="37">
        <v>50</v>
      </c>
      <c r="G9139" s="38">
        <v>-0.02</v>
      </c>
      <c r="H9139" s="34">
        <v>0.97187695654727435</v>
      </c>
      <c r="I9139" s="35">
        <v>0.23356964674858968</v>
      </c>
      <c r="J9139" s="35">
        <v>0.933328185847904</v>
      </c>
      <c r="K9139" s="35">
        <v>-2.1878090401560461E-2</v>
      </c>
      <c r="L9139" s="35">
        <v>0</v>
      </c>
      <c r="M9139" s="35">
        <v>0</v>
      </c>
      <c r="N9139" s="35">
        <v>0</v>
      </c>
      <c r="O9139" s="35">
        <v>0</v>
      </c>
      <c r="P9139" s="36">
        <v>12</v>
      </c>
      <c r="Q9139" s="37">
        <v>86</v>
      </c>
      <c r="R9139" s="36">
        <v>0</v>
      </c>
      <c r="S9139" s="39">
        <f t="shared" si="318"/>
        <v>86</v>
      </c>
      <c r="T9139" s="34" t="s">
        <v>29</v>
      </c>
      <c r="U9139" s="12">
        <f>((alpha*(beta^speed))*(speed^ceta))</f>
        <v>5.6111266744969838E-4</v>
      </c>
      <c r="V9139" s="8">
        <f t="shared" si="319"/>
        <v>86</v>
      </c>
      <c r="AB9139" s="41"/>
    </row>
    <row r="9140" spans="1:28">
      <c r="A9140" s="34" t="s">
        <v>19</v>
      </c>
      <c r="B9140" s="34" t="s">
        <v>74</v>
      </c>
      <c r="C9140" s="5" t="s">
        <v>178</v>
      </c>
      <c r="D9140" s="35" t="s">
        <v>89</v>
      </c>
      <c r="E9140" s="36" t="s">
        <v>17</v>
      </c>
      <c r="F9140" s="37">
        <v>50</v>
      </c>
      <c r="G9140" s="38">
        <v>-0.02</v>
      </c>
      <c r="H9140" s="34">
        <v>0.95820088850532614</v>
      </c>
      <c r="I9140" s="35">
        <v>-1.4840396898794731E-3</v>
      </c>
      <c r="J9140" s="35">
        <v>0.27247229779771542</v>
      </c>
      <c r="K9140" s="35">
        <v>-18.041645534700319</v>
      </c>
      <c r="L9140" s="35">
        <v>489.940059251744</v>
      </c>
      <c r="M9140" s="35">
        <v>0</v>
      </c>
      <c r="N9140" s="35">
        <v>0</v>
      </c>
      <c r="O9140" s="35">
        <v>0</v>
      </c>
      <c r="P9140" s="36">
        <v>12</v>
      </c>
      <c r="Q9140" s="37">
        <v>86</v>
      </c>
      <c r="R9140" s="36">
        <v>14</v>
      </c>
      <c r="S9140" s="39">
        <f t="shared" si="318"/>
        <v>86</v>
      </c>
      <c r="T9140" s="34" t="s">
        <v>51</v>
      </c>
      <c r="U9140" s="12">
        <f>(((alpha*(speed^3))+(beta*(speed^2))+(ceta*speed))+delta)</f>
        <v>9.6313087934415194</v>
      </c>
      <c r="V9140" s="8">
        <f t="shared" si="319"/>
        <v>86</v>
      </c>
    </row>
    <row r="9141" spans="1:28">
      <c r="A9141" s="34" t="s">
        <v>19</v>
      </c>
      <c r="B9141" s="34" t="s">
        <v>74</v>
      </c>
      <c r="C9141" s="5" t="s">
        <v>179</v>
      </c>
      <c r="D9141" s="35" t="s">
        <v>89</v>
      </c>
      <c r="E9141" s="36" t="s">
        <v>17</v>
      </c>
      <c r="F9141" s="37">
        <v>50</v>
      </c>
      <c r="G9141" s="38">
        <v>-0.02</v>
      </c>
      <c r="H9141" s="34">
        <v>0.9604257671488986</v>
      </c>
      <c r="I9141" s="35">
        <v>-1.4705360689153272E-3</v>
      </c>
      <c r="J9141" s="35">
        <v>0.26950359483248415</v>
      </c>
      <c r="K9141" s="35">
        <v>-17.763152793912031</v>
      </c>
      <c r="L9141" s="35">
        <v>478.5389822755098</v>
      </c>
      <c r="M9141" s="35">
        <v>0</v>
      </c>
      <c r="N9141" s="35">
        <v>0</v>
      </c>
      <c r="O9141" s="35">
        <v>0</v>
      </c>
      <c r="P9141" s="36">
        <v>12</v>
      </c>
      <c r="Q9141" s="37">
        <v>86</v>
      </c>
      <c r="R9141" s="36">
        <v>14</v>
      </c>
      <c r="S9141" s="39">
        <f t="shared" si="318"/>
        <v>86</v>
      </c>
      <c r="T9141" s="34" t="s">
        <v>51</v>
      </c>
      <c r="U9141" s="12">
        <f>(((alpha*(speed^3))+(beta*(speed^2))+(ceta*speed))+delta)</f>
        <v>8.8131395301206226</v>
      </c>
      <c r="V9141" s="8">
        <f t="shared" si="319"/>
        <v>86</v>
      </c>
    </row>
    <row r="9142" spans="1:28">
      <c r="A9142" s="34" t="s">
        <v>19</v>
      </c>
      <c r="B9142" s="34" t="s">
        <v>74</v>
      </c>
      <c r="C9142" s="5" t="s">
        <v>178</v>
      </c>
      <c r="D9142" s="35" t="s">
        <v>89</v>
      </c>
      <c r="E9142" s="36" t="s">
        <v>15</v>
      </c>
      <c r="F9142" s="37">
        <v>100</v>
      </c>
      <c r="G9142" s="38">
        <v>-0.02</v>
      </c>
      <c r="H9142" s="34">
        <v>0.98993426069773038</v>
      </c>
      <c r="I9142" s="35">
        <v>-0.29421920163443588</v>
      </c>
      <c r="J9142" s="35">
        <v>14.364915513926785</v>
      </c>
      <c r="K9142" s="35">
        <v>0.42977772486499416</v>
      </c>
      <c r="L9142" s="35">
        <v>0.89696653671198723</v>
      </c>
      <c r="M9142" s="35">
        <v>3.298906549217136E-4</v>
      </c>
      <c r="N9142" s="35">
        <v>0</v>
      </c>
      <c r="O9142" s="35">
        <v>0</v>
      </c>
      <c r="P9142" s="36">
        <v>12</v>
      </c>
      <c r="Q9142" s="37">
        <v>86</v>
      </c>
      <c r="R9142" s="36">
        <v>10</v>
      </c>
      <c r="S9142" s="39">
        <f t="shared" si="318"/>
        <v>86</v>
      </c>
      <c r="T9142" s="34" t="s">
        <v>44</v>
      </c>
      <c r="U9142" s="12">
        <f>(alpha+(beta/(1+EXP((((-1)*ceta)+(delta*LN(speed)))+(epsilon*speed)))))</f>
        <v>9.0084615746457264E-2</v>
      </c>
      <c r="V9142" s="8">
        <f t="shared" si="319"/>
        <v>86</v>
      </c>
    </row>
    <row r="9143" spans="1:28">
      <c r="A9143" s="34" t="s">
        <v>19</v>
      </c>
      <c r="B9143" s="34" t="s">
        <v>74</v>
      </c>
      <c r="C9143" s="5" t="s">
        <v>179</v>
      </c>
      <c r="D9143" s="35" t="s">
        <v>89</v>
      </c>
      <c r="E9143" s="36" t="s">
        <v>15</v>
      </c>
      <c r="F9143" s="37">
        <v>100</v>
      </c>
      <c r="G9143" s="38">
        <v>-0.02</v>
      </c>
      <c r="H9143" s="34">
        <v>0.97686542573645785</v>
      </c>
      <c r="I9143" s="35">
        <v>-1.5250010475337008E-5</v>
      </c>
      <c r="J9143" s="35">
        <v>2.8470613761913681E-3</v>
      </c>
      <c r="K9143" s="35">
        <v>-0.18850559389573593</v>
      </c>
      <c r="L9143" s="35">
        <v>4.8705683619561926</v>
      </c>
      <c r="M9143" s="35">
        <v>0</v>
      </c>
      <c r="N9143" s="35">
        <v>0</v>
      </c>
      <c r="O9143" s="35">
        <v>0</v>
      </c>
      <c r="P9143" s="36">
        <v>12</v>
      </c>
      <c r="Q9143" s="37">
        <v>86</v>
      </c>
      <c r="R9143" s="36">
        <v>14</v>
      </c>
      <c r="S9143" s="39">
        <f t="shared" si="318"/>
        <v>86</v>
      </c>
      <c r="T9143" s="34" t="s">
        <v>51</v>
      </c>
      <c r="U9143" s="12">
        <f>(((alpha*(speed^3))+(beta*(speed^2))+(ceta*speed))+delta)</f>
        <v>1.6092562333303029E-2</v>
      </c>
      <c r="V9143" s="8">
        <f t="shared" si="319"/>
        <v>86</v>
      </c>
    </row>
    <row r="9144" spans="1:28">
      <c r="A9144" s="34" t="s">
        <v>19</v>
      </c>
      <c r="B9144" s="34" t="s">
        <v>74</v>
      </c>
      <c r="C9144" s="5" t="s">
        <v>178</v>
      </c>
      <c r="D9144" s="35" t="s">
        <v>89</v>
      </c>
      <c r="E9144" s="36" t="s">
        <v>16</v>
      </c>
      <c r="F9144" s="37">
        <v>100</v>
      </c>
      <c r="G9144" s="38">
        <v>-0.02</v>
      </c>
      <c r="H9144" s="34">
        <v>0.95849615815029765</v>
      </c>
      <c r="I9144" s="35">
        <v>-1.7387010612145878E-5</v>
      </c>
      <c r="J9144" s="35">
        <v>3.2263140806055219E-3</v>
      </c>
      <c r="K9144" s="35">
        <v>-0.22052046332672118</v>
      </c>
      <c r="L9144" s="35">
        <v>6.2378035350345264</v>
      </c>
      <c r="M9144" s="35">
        <v>0</v>
      </c>
      <c r="N9144" s="35">
        <v>0</v>
      </c>
      <c r="O9144" s="35">
        <v>0</v>
      </c>
      <c r="P9144" s="36">
        <v>12</v>
      </c>
      <c r="Q9144" s="37">
        <v>86</v>
      </c>
      <c r="R9144" s="36">
        <v>14</v>
      </c>
      <c r="S9144" s="39">
        <f t="shared" si="318"/>
        <v>86</v>
      </c>
      <c r="T9144" s="34" t="s">
        <v>51</v>
      </c>
      <c r="U9144" s="12">
        <f>(((alpha*(speed^3))+(beta*(speed^2))+(ceta*speed))+delta)</f>
        <v>7.5750207175884654E-2</v>
      </c>
      <c r="V9144" s="8">
        <f t="shared" si="319"/>
        <v>86</v>
      </c>
    </row>
    <row r="9145" spans="1:28">
      <c r="A9145" s="34" t="s">
        <v>19</v>
      </c>
      <c r="B9145" s="34" t="s">
        <v>74</v>
      </c>
      <c r="C9145" s="5" t="s">
        <v>179</v>
      </c>
      <c r="D9145" s="35" t="s">
        <v>89</v>
      </c>
      <c r="E9145" s="36" t="s">
        <v>16</v>
      </c>
      <c r="F9145" s="37">
        <v>100</v>
      </c>
      <c r="G9145" s="38">
        <v>-0.02</v>
      </c>
      <c r="H9145" s="34">
        <v>0.97340707052508779</v>
      </c>
      <c r="I9145" s="35">
        <v>-6.4042984508832999E-5</v>
      </c>
      <c r="J9145" s="35">
        <v>1.1729141840280137E-2</v>
      </c>
      <c r="K9145" s="35">
        <v>-0.76655879658741188</v>
      </c>
      <c r="L9145" s="35">
        <v>20.07536849644594</v>
      </c>
      <c r="M9145" s="35">
        <v>0</v>
      </c>
      <c r="N9145" s="35">
        <v>0</v>
      </c>
      <c r="O9145" s="35">
        <v>0</v>
      </c>
      <c r="P9145" s="36">
        <v>12</v>
      </c>
      <c r="Q9145" s="37">
        <v>86</v>
      </c>
      <c r="R9145" s="36">
        <v>14</v>
      </c>
      <c r="S9145" s="39">
        <f t="shared" si="318"/>
        <v>86</v>
      </c>
      <c r="T9145" s="34" t="s">
        <v>51</v>
      </c>
      <c r="U9145" s="12">
        <f>(((alpha*(speed^3))+(beta*(speed^2))+(ceta*speed))+delta)</f>
        <v>0.16512048589013517</v>
      </c>
      <c r="V9145" s="8">
        <f t="shared" si="319"/>
        <v>86</v>
      </c>
    </row>
    <row r="9146" spans="1:28">
      <c r="A9146" s="34" t="s">
        <v>19</v>
      </c>
      <c r="B9146" s="34" t="s">
        <v>74</v>
      </c>
      <c r="C9146" s="5" t="s">
        <v>178</v>
      </c>
      <c r="D9146" s="35" t="s">
        <v>89</v>
      </c>
      <c r="E9146" s="36" t="s">
        <v>14</v>
      </c>
      <c r="F9146" s="37">
        <v>100</v>
      </c>
      <c r="G9146" s="38">
        <v>-0.02</v>
      </c>
      <c r="H9146" s="34">
        <v>0.98468258743757398</v>
      </c>
      <c r="I9146" s="35">
        <v>0.66163335984151983</v>
      </c>
      <c r="J9146" s="35">
        <v>0.98459801367949884</v>
      </c>
      <c r="K9146" s="35">
        <v>-0.65002946095237302</v>
      </c>
      <c r="L9146" s="35">
        <v>0</v>
      </c>
      <c r="M9146" s="35">
        <v>0</v>
      </c>
      <c r="N9146" s="35">
        <v>0</v>
      </c>
      <c r="O9146" s="35">
        <v>0</v>
      </c>
      <c r="P9146" s="36">
        <v>12</v>
      </c>
      <c r="Q9146" s="37">
        <v>86</v>
      </c>
      <c r="R9146" s="36">
        <v>0</v>
      </c>
      <c r="S9146" s="39">
        <f t="shared" si="318"/>
        <v>86</v>
      </c>
      <c r="T9146" s="34" t="s">
        <v>29</v>
      </c>
      <c r="U9146" s="12">
        <f>((alpha*(beta^speed))*(speed^ceta))</f>
        <v>9.6251291222113813E-3</v>
      </c>
      <c r="V9146" s="8">
        <f t="shared" si="319"/>
        <v>86</v>
      </c>
      <c r="AB9146" s="41"/>
    </row>
    <row r="9147" spans="1:28">
      <c r="A9147" s="34" t="s">
        <v>19</v>
      </c>
      <c r="B9147" s="34" t="s">
        <v>74</v>
      </c>
      <c r="C9147" s="5" t="s">
        <v>179</v>
      </c>
      <c r="D9147" s="35" t="s">
        <v>89</v>
      </c>
      <c r="E9147" s="36" t="s">
        <v>14</v>
      </c>
      <c r="F9147" s="37">
        <v>100</v>
      </c>
      <c r="G9147" s="38">
        <v>-0.02</v>
      </c>
      <c r="H9147" s="34">
        <v>0.98561799516761628</v>
      </c>
      <c r="I9147" s="35">
        <v>0.3073009059757012</v>
      </c>
      <c r="J9147" s="35">
        <v>0.98529352400599846</v>
      </c>
      <c r="K9147" s="35">
        <v>-0.65674051583812731</v>
      </c>
      <c r="L9147" s="35">
        <v>0</v>
      </c>
      <c r="M9147" s="35">
        <v>0</v>
      </c>
      <c r="N9147" s="35">
        <v>0</v>
      </c>
      <c r="O9147" s="35">
        <v>0</v>
      </c>
      <c r="P9147" s="36">
        <v>12</v>
      </c>
      <c r="Q9147" s="37">
        <v>86</v>
      </c>
      <c r="R9147" s="36">
        <v>0</v>
      </c>
      <c r="S9147" s="39">
        <f t="shared" si="318"/>
        <v>86</v>
      </c>
      <c r="T9147" s="34" t="s">
        <v>29</v>
      </c>
      <c r="U9147" s="12">
        <f>((alpha*(beta^speed))*(speed^ceta))</f>
        <v>4.6104611456146746E-3</v>
      </c>
      <c r="V9147" s="8">
        <f t="shared" si="319"/>
        <v>86</v>
      </c>
    </row>
    <row r="9148" spans="1:28">
      <c r="A9148" s="34" t="s">
        <v>19</v>
      </c>
      <c r="B9148" s="34" t="s">
        <v>74</v>
      </c>
      <c r="C9148" s="5" t="s">
        <v>178</v>
      </c>
      <c r="D9148" s="35" t="s">
        <v>89</v>
      </c>
      <c r="E9148" s="36" t="s">
        <v>18</v>
      </c>
      <c r="F9148" s="37">
        <v>100</v>
      </c>
      <c r="G9148" s="38">
        <v>-0.02</v>
      </c>
      <c r="H9148" s="34">
        <v>0.97697897976795645</v>
      </c>
      <c r="I9148" s="35">
        <v>-2.9088043079746674E-7</v>
      </c>
      <c r="J9148" s="35">
        <v>5.3957553158671576E-5</v>
      </c>
      <c r="K9148" s="35">
        <v>-3.6261132941181129E-3</v>
      </c>
      <c r="L9148" s="35">
        <v>0.10103422060328877</v>
      </c>
      <c r="M9148" s="35">
        <v>0</v>
      </c>
      <c r="N9148" s="35">
        <v>0</v>
      </c>
      <c r="O9148" s="35">
        <v>0</v>
      </c>
      <c r="P9148" s="36">
        <v>12</v>
      </c>
      <c r="Q9148" s="37">
        <v>86</v>
      </c>
      <c r="R9148" s="36">
        <v>14</v>
      </c>
      <c r="S9148" s="39">
        <f t="shared" si="318"/>
        <v>86</v>
      </c>
      <c r="T9148" s="34" t="s">
        <v>51</v>
      </c>
      <c r="U9148" s="12">
        <f>(((alpha*(speed^3))+(beta*(speed^2))+(ceta*speed))+delta)</f>
        <v>3.2422971793525518E-3</v>
      </c>
      <c r="V9148" s="8">
        <f t="shared" si="319"/>
        <v>86</v>
      </c>
      <c r="AB9148" s="41"/>
    </row>
    <row r="9149" spans="1:28">
      <c r="A9149" s="34" t="s">
        <v>19</v>
      </c>
      <c r="B9149" s="34" t="s">
        <v>74</v>
      </c>
      <c r="C9149" s="5" t="s">
        <v>179</v>
      </c>
      <c r="D9149" s="35" t="s">
        <v>89</v>
      </c>
      <c r="E9149" s="36" t="s">
        <v>18</v>
      </c>
      <c r="F9149" s="37">
        <v>100</v>
      </c>
      <c r="G9149" s="38">
        <v>-0.02</v>
      </c>
      <c r="H9149" s="34">
        <v>0.96920139319940279</v>
      </c>
      <c r="I9149" s="35">
        <v>0.20409259260747928</v>
      </c>
      <c r="J9149" s="35">
        <v>0.93409472179819941</v>
      </c>
      <c r="K9149" s="35">
        <v>6.4684002623820347E-2</v>
      </c>
      <c r="L9149" s="35">
        <v>0</v>
      </c>
      <c r="M9149" s="35">
        <v>0</v>
      </c>
      <c r="N9149" s="35">
        <v>0</v>
      </c>
      <c r="O9149" s="35">
        <v>0</v>
      </c>
      <c r="P9149" s="36">
        <v>12</v>
      </c>
      <c r="Q9149" s="37">
        <v>86</v>
      </c>
      <c r="R9149" s="36">
        <v>0</v>
      </c>
      <c r="S9149" s="39">
        <f t="shared" si="318"/>
        <v>86</v>
      </c>
      <c r="T9149" s="34" t="s">
        <v>29</v>
      </c>
      <c r="U9149" s="12">
        <f>((alpha*(beta^speed))*(speed^ceta))</f>
        <v>7.7370837623278875E-4</v>
      </c>
      <c r="V9149" s="8">
        <f t="shared" si="319"/>
        <v>86</v>
      </c>
      <c r="AB9149" s="41"/>
    </row>
    <row r="9150" spans="1:28">
      <c r="A9150" s="34" t="s">
        <v>19</v>
      </c>
      <c r="B9150" s="34" t="s">
        <v>74</v>
      </c>
      <c r="C9150" s="5" t="s">
        <v>178</v>
      </c>
      <c r="D9150" s="35" t="s">
        <v>89</v>
      </c>
      <c r="E9150" s="36" t="s">
        <v>17</v>
      </c>
      <c r="F9150" s="37">
        <v>100</v>
      </c>
      <c r="G9150" s="38">
        <v>-0.02</v>
      </c>
      <c r="H9150" s="34">
        <v>0.94222024138368654</v>
      </c>
      <c r="I9150" s="35">
        <v>-1.4188634045541977E-3</v>
      </c>
      <c r="J9150" s="35">
        <v>0.26326581849845504</v>
      </c>
      <c r="K9150" s="35">
        <v>-18.24980091776742</v>
      </c>
      <c r="L9150" s="35">
        <v>532.03785726191518</v>
      </c>
      <c r="M9150" s="35">
        <v>0</v>
      </c>
      <c r="N9150" s="35">
        <v>0</v>
      </c>
      <c r="O9150" s="35">
        <v>0</v>
      </c>
      <c r="P9150" s="36">
        <v>12</v>
      </c>
      <c r="Q9150" s="37">
        <v>86</v>
      </c>
      <c r="R9150" s="36">
        <v>14</v>
      </c>
      <c r="S9150" s="39">
        <f t="shared" si="318"/>
        <v>86</v>
      </c>
      <c r="T9150" s="34" t="s">
        <v>51</v>
      </c>
      <c r="U9150" s="12">
        <f>(((alpha*(speed^3))+(beta*(speed^2))+(ceta*speed))+delta)</f>
        <v>7.1923903013657764</v>
      </c>
      <c r="V9150" s="8">
        <f t="shared" si="319"/>
        <v>86</v>
      </c>
    </row>
    <row r="9151" spans="1:28">
      <c r="A9151" s="34" t="s">
        <v>19</v>
      </c>
      <c r="B9151" s="34" t="s">
        <v>74</v>
      </c>
      <c r="C9151" s="5" t="s">
        <v>179</v>
      </c>
      <c r="D9151" s="35" t="s">
        <v>89</v>
      </c>
      <c r="E9151" s="36" t="s">
        <v>17</v>
      </c>
      <c r="F9151" s="37">
        <v>100</v>
      </c>
      <c r="G9151" s="38">
        <v>-0.02</v>
      </c>
      <c r="H9151" s="34">
        <v>0.94378529962694713</v>
      </c>
      <c r="I9151" s="35">
        <v>-1.3985586361963797E-3</v>
      </c>
      <c r="J9151" s="35">
        <v>0.25915371971435103</v>
      </c>
      <c r="K9151" s="35">
        <v>-17.886177055582682</v>
      </c>
      <c r="L9151" s="35">
        <v>517.5766068194838</v>
      </c>
      <c r="M9151" s="35">
        <v>0</v>
      </c>
      <c r="N9151" s="35">
        <v>0</v>
      </c>
      <c r="O9151" s="35">
        <v>0</v>
      </c>
      <c r="P9151" s="36">
        <v>12</v>
      </c>
      <c r="Q9151" s="37">
        <v>86</v>
      </c>
      <c r="R9151" s="36">
        <v>14</v>
      </c>
      <c r="S9151" s="39">
        <f t="shared" si="318"/>
        <v>86</v>
      </c>
      <c r="T9151" s="34" t="s">
        <v>51</v>
      </c>
      <c r="U9151" s="12">
        <f>(((alpha*(speed^3))+(beta*(speed^2))+(ceta*speed))+delta)</f>
        <v>6.5046791421888202</v>
      </c>
      <c r="V9151" s="8">
        <f t="shared" si="319"/>
        <v>86</v>
      </c>
    </row>
    <row r="9152" spans="1:28">
      <c r="A9152" s="34" t="s">
        <v>19</v>
      </c>
      <c r="B9152" s="34" t="s">
        <v>74</v>
      </c>
      <c r="C9152" s="5" t="s">
        <v>178</v>
      </c>
      <c r="D9152" s="35" t="s">
        <v>89</v>
      </c>
      <c r="E9152" s="36" t="s">
        <v>15</v>
      </c>
      <c r="F9152" s="37">
        <v>0</v>
      </c>
      <c r="G9152" s="38">
        <v>0.02</v>
      </c>
      <c r="H9152" s="34">
        <v>0.99797785954696616</v>
      </c>
      <c r="I9152" s="35">
        <v>20.782072083379632</v>
      </c>
      <c r="J9152" s="35">
        <v>1.0087988001528909</v>
      </c>
      <c r="K9152" s="35">
        <v>-0.88937987248816752</v>
      </c>
      <c r="L9152" s="35">
        <v>0</v>
      </c>
      <c r="M9152" s="35">
        <v>0</v>
      </c>
      <c r="N9152" s="35">
        <v>0</v>
      </c>
      <c r="O9152" s="35">
        <v>0</v>
      </c>
      <c r="P9152" s="36">
        <v>12</v>
      </c>
      <c r="Q9152" s="37">
        <v>86</v>
      </c>
      <c r="R9152" s="36">
        <v>0</v>
      </c>
      <c r="S9152" s="39">
        <f t="shared" si="318"/>
        <v>86</v>
      </c>
      <c r="T9152" s="34" t="s">
        <v>29</v>
      </c>
      <c r="U9152" s="12">
        <f>((alpha*(beta^speed))*(speed^ceta))</f>
        <v>0.84018856207255788</v>
      </c>
      <c r="V9152" s="8">
        <f t="shared" si="319"/>
        <v>86</v>
      </c>
    </row>
    <row r="9153" spans="1:28">
      <c r="A9153" s="34" t="s">
        <v>19</v>
      </c>
      <c r="B9153" s="34" t="s">
        <v>74</v>
      </c>
      <c r="C9153" s="5" t="s">
        <v>179</v>
      </c>
      <c r="D9153" s="35" t="s">
        <v>89</v>
      </c>
      <c r="E9153" s="36" t="s">
        <v>15</v>
      </c>
      <c r="F9153" s="37">
        <v>0</v>
      </c>
      <c r="G9153" s="38">
        <v>0.02</v>
      </c>
      <c r="H9153" s="34">
        <v>0.96806333326726635</v>
      </c>
      <c r="I9153" s="35">
        <v>2.0701762024900545</v>
      </c>
      <c r="J9153" s="35">
        <v>33.098529185337988</v>
      </c>
      <c r="K9153" s="35">
        <v>0.35800097889764038</v>
      </c>
      <c r="L9153" s="35">
        <v>1.1591946693897792</v>
      </c>
      <c r="M9153" s="35">
        <v>1.3342695979252028E-2</v>
      </c>
      <c r="N9153" s="35">
        <v>0</v>
      </c>
      <c r="O9153" s="35">
        <v>0</v>
      </c>
      <c r="P9153" s="36">
        <v>12</v>
      </c>
      <c r="Q9153" s="37">
        <v>86</v>
      </c>
      <c r="R9153" s="36">
        <v>10</v>
      </c>
      <c r="S9153" s="39">
        <f t="shared" si="318"/>
        <v>86</v>
      </c>
      <c r="T9153" s="34" t="s">
        <v>44</v>
      </c>
      <c r="U9153" s="12">
        <f>(alpha+(beta/(1+EXP((((-1)*ceta)+(delta*LN(speed)))+(epsilon*speed)))))</f>
        <v>2.1559507876249704</v>
      </c>
      <c r="V9153" s="8">
        <f t="shared" si="319"/>
        <v>86</v>
      </c>
    </row>
    <row r="9154" spans="1:28">
      <c r="A9154" s="34" t="s">
        <v>19</v>
      </c>
      <c r="B9154" s="34" t="s">
        <v>74</v>
      </c>
      <c r="C9154" s="5" t="s">
        <v>178</v>
      </c>
      <c r="D9154" s="35" t="s">
        <v>89</v>
      </c>
      <c r="E9154" s="36" t="s">
        <v>16</v>
      </c>
      <c r="F9154" s="37">
        <v>0</v>
      </c>
      <c r="G9154" s="38">
        <v>0.02</v>
      </c>
      <c r="H9154" s="34">
        <v>0.98256670243777211</v>
      </c>
      <c r="I9154" s="35">
        <v>-2.187422933460101E-5</v>
      </c>
      <c r="J9154" s="35">
        <v>3.7952196419845331E-3</v>
      </c>
      <c r="K9154" s="35">
        <v>-0.22028392258509291</v>
      </c>
      <c r="L9154" s="35">
        <v>8.0153371518882199</v>
      </c>
      <c r="M9154" s="35">
        <v>0</v>
      </c>
      <c r="N9154" s="35">
        <v>0</v>
      </c>
      <c r="O9154" s="35">
        <v>0</v>
      </c>
      <c r="P9154" s="36">
        <v>12</v>
      </c>
      <c r="Q9154" s="37">
        <v>86</v>
      </c>
      <c r="R9154" s="36">
        <v>14</v>
      </c>
      <c r="S9154" s="39">
        <f t="shared" ref="S9154:S9217" si="322">V9154</f>
        <v>86</v>
      </c>
      <c r="T9154" s="34" t="s">
        <v>51</v>
      </c>
      <c r="U9154" s="12">
        <f>(((alpha*(speed^3))+(beta*(speed^2))+(ceta*speed))+delta)</f>
        <v>3.2271294680388554</v>
      </c>
      <c r="V9154" s="8">
        <f t="shared" ref="V9154:V9217" si="323">IF($V$1&lt;P9154,P9154,IF($V$1&gt;Q9154,Q9154,$V$1))</f>
        <v>86</v>
      </c>
    </row>
    <row r="9155" spans="1:28">
      <c r="A9155" s="34" t="s">
        <v>19</v>
      </c>
      <c r="B9155" s="34" t="s">
        <v>74</v>
      </c>
      <c r="C9155" s="5" t="s">
        <v>179</v>
      </c>
      <c r="D9155" s="35" t="s">
        <v>89</v>
      </c>
      <c r="E9155" s="36" t="s">
        <v>16</v>
      </c>
      <c r="F9155" s="37">
        <v>0</v>
      </c>
      <c r="G9155" s="38">
        <v>0.02</v>
      </c>
      <c r="H9155" s="34">
        <v>0.99874421761160337</v>
      </c>
      <c r="I9155" s="35">
        <v>1.4773598623992243</v>
      </c>
      <c r="J9155" s="35">
        <v>37.103914166517235</v>
      </c>
      <c r="K9155" s="35">
        <v>0.75550644838371261</v>
      </c>
      <c r="L9155" s="35">
        <v>9.5976385768287119E-3</v>
      </c>
      <c r="M9155" s="35">
        <v>9.2518709515298933E-2</v>
      </c>
      <c r="N9155" s="35">
        <v>0</v>
      </c>
      <c r="O9155" s="35">
        <v>0</v>
      </c>
      <c r="P9155" s="36">
        <v>12</v>
      </c>
      <c r="Q9155" s="37">
        <v>86</v>
      </c>
      <c r="R9155" s="36">
        <v>10</v>
      </c>
      <c r="S9155" s="39">
        <f t="shared" si="322"/>
        <v>86</v>
      </c>
      <c r="T9155" s="34" t="s">
        <v>44</v>
      </c>
      <c r="U9155" s="12">
        <f>(alpha+(beta/(1+EXP((((-1)*ceta)+(delta*LN(speed)))+(epsilon*speed)))))</f>
        <v>1.5038536337831883</v>
      </c>
      <c r="V9155" s="8">
        <f t="shared" si="323"/>
        <v>86</v>
      </c>
    </row>
    <row r="9156" spans="1:28">
      <c r="A9156" s="34" t="s">
        <v>19</v>
      </c>
      <c r="B9156" s="34" t="s">
        <v>74</v>
      </c>
      <c r="C9156" s="5" t="s">
        <v>178</v>
      </c>
      <c r="D9156" s="35" t="s">
        <v>89</v>
      </c>
      <c r="E9156" s="36" t="s">
        <v>14</v>
      </c>
      <c r="F9156" s="37">
        <v>0</v>
      </c>
      <c r="G9156" s="38">
        <v>0.02</v>
      </c>
      <c r="H9156" s="34">
        <v>0.99262188019275499</v>
      </c>
      <c r="I9156" s="35">
        <v>1.3263612524479444</v>
      </c>
      <c r="J9156" s="35">
        <v>1.0132894742416809</v>
      </c>
      <c r="K9156" s="35">
        <v>-0.96611412778600358</v>
      </c>
      <c r="L9156" s="35">
        <v>0</v>
      </c>
      <c r="M9156" s="35">
        <v>0</v>
      </c>
      <c r="N9156" s="35">
        <v>0</v>
      </c>
      <c r="O9156" s="35">
        <v>0</v>
      </c>
      <c r="P9156" s="36">
        <v>12</v>
      </c>
      <c r="Q9156" s="37">
        <v>86</v>
      </c>
      <c r="R9156" s="36">
        <v>0</v>
      </c>
      <c r="S9156" s="39">
        <f t="shared" si="322"/>
        <v>86</v>
      </c>
      <c r="T9156" s="34" t="s">
        <v>29</v>
      </c>
      <c r="U9156" s="12">
        <f>((alpha*(beta^speed))*(speed^ceta))</f>
        <v>5.5821208984405957E-2</v>
      </c>
      <c r="V9156" s="8">
        <f t="shared" si="323"/>
        <v>86</v>
      </c>
      <c r="AB9156" s="41"/>
    </row>
    <row r="9157" spans="1:28">
      <c r="A9157" s="34" t="s">
        <v>19</v>
      </c>
      <c r="B9157" s="34" t="s">
        <v>74</v>
      </c>
      <c r="C9157" s="5" t="s">
        <v>179</v>
      </c>
      <c r="D9157" s="35" t="s">
        <v>89</v>
      </c>
      <c r="E9157" s="36" t="s">
        <v>14</v>
      </c>
      <c r="F9157" s="37">
        <v>0</v>
      </c>
      <c r="G9157" s="38">
        <v>0.02</v>
      </c>
      <c r="H9157" s="34">
        <v>0.9981297488401405</v>
      </c>
      <c r="I9157" s="35">
        <v>6.4895037531500892E-5</v>
      </c>
      <c r="J9157" s="35">
        <v>1.0747673568195621</v>
      </c>
      <c r="K9157" s="35">
        <v>0.45782114281064373</v>
      </c>
      <c r="L9157" s="35">
        <v>-0.77491096624625411</v>
      </c>
      <c r="M9157" s="35">
        <v>0</v>
      </c>
      <c r="N9157" s="35">
        <v>0</v>
      </c>
      <c r="O9157" s="35">
        <v>0</v>
      </c>
      <c r="P9157" s="36">
        <v>12</v>
      </c>
      <c r="Q9157" s="37">
        <v>86</v>
      </c>
      <c r="R9157" s="36">
        <v>1</v>
      </c>
      <c r="S9157" s="39">
        <f t="shared" si="322"/>
        <v>86</v>
      </c>
      <c r="T9157" s="34" t="s">
        <v>30</v>
      </c>
      <c r="U9157" s="12">
        <f>((alpha*(speed^beta))+(ceta*(speed^delta)))</f>
        <v>2.2295399003226909E-2</v>
      </c>
      <c r="V9157" s="8">
        <f t="shared" si="323"/>
        <v>86</v>
      </c>
    </row>
    <row r="9158" spans="1:28">
      <c r="A9158" s="34" t="s">
        <v>19</v>
      </c>
      <c r="B9158" s="34" t="s">
        <v>74</v>
      </c>
      <c r="C9158" s="5" t="s">
        <v>178</v>
      </c>
      <c r="D9158" s="35" t="s">
        <v>89</v>
      </c>
      <c r="E9158" s="36" t="s">
        <v>18</v>
      </c>
      <c r="F9158" s="37">
        <v>0</v>
      </c>
      <c r="G9158" s="38">
        <v>0.02</v>
      </c>
      <c r="H9158" s="34">
        <v>0.98178088257731433</v>
      </c>
      <c r="I9158" s="35">
        <v>0.3346520927848991</v>
      </c>
      <c r="J9158" s="35">
        <v>1.0085479901455818</v>
      </c>
      <c r="K9158" s="35">
        <v>-0.60995704985762589</v>
      </c>
      <c r="L9158" s="35">
        <v>0</v>
      </c>
      <c r="M9158" s="35">
        <v>0</v>
      </c>
      <c r="N9158" s="35">
        <v>0</v>
      </c>
      <c r="O9158" s="35">
        <v>0</v>
      </c>
      <c r="P9158" s="36">
        <v>12</v>
      </c>
      <c r="Q9158" s="37">
        <v>86</v>
      </c>
      <c r="R9158" s="36">
        <v>0</v>
      </c>
      <c r="S9158" s="39">
        <f t="shared" si="322"/>
        <v>86</v>
      </c>
      <c r="T9158" s="34" t="s">
        <v>29</v>
      </c>
      <c r="U9158" s="12">
        <f>((alpha*(beta^speed))*(speed^ceta))</f>
        <v>4.5976662959606215E-2</v>
      </c>
      <c r="V9158" s="8">
        <f t="shared" si="323"/>
        <v>86</v>
      </c>
    </row>
    <row r="9159" spans="1:28">
      <c r="A9159" s="34" t="s">
        <v>19</v>
      </c>
      <c r="B9159" s="34" t="s">
        <v>74</v>
      </c>
      <c r="C9159" s="5" t="s">
        <v>179</v>
      </c>
      <c r="D9159" s="35" t="s">
        <v>89</v>
      </c>
      <c r="E9159" s="36" t="s">
        <v>18</v>
      </c>
      <c r="F9159" s="37">
        <v>0</v>
      </c>
      <c r="G9159" s="38">
        <v>0.02</v>
      </c>
      <c r="H9159" s="34">
        <v>0.96826158199550028</v>
      </c>
      <c r="I9159" s="35">
        <v>0.19040843864538495</v>
      </c>
      <c r="J9159" s="35">
        <v>0.71845906879449051</v>
      </c>
      <c r="K9159" s="35">
        <v>-3.7986917483428259E-3</v>
      </c>
      <c r="L9159" s="35">
        <v>0</v>
      </c>
      <c r="M9159" s="35">
        <v>0</v>
      </c>
      <c r="N9159" s="35">
        <v>0</v>
      </c>
      <c r="O9159" s="35">
        <v>0</v>
      </c>
      <c r="P9159" s="36">
        <v>12</v>
      </c>
      <c r="Q9159" s="37">
        <v>86</v>
      </c>
      <c r="R9159" s="36">
        <v>5</v>
      </c>
      <c r="S9159" s="39">
        <f t="shared" si="322"/>
        <v>86</v>
      </c>
      <c r="T9159" s="34" t="s">
        <v>36</v>
      </c>
      <c r="U9159" s="12">
        <f>(1/(((ceta*(speed^2))+(beta*speed))+alpha))</f>
        <v>2.9513530671900923E-2</v>
      </c>
      <c r="V9159" s="8">
        <f t="shared" si="323"/>
        <v>86</v>
      </c>
    </row>
    <row r="9160" spans="1:28">
      <c r="A9160" s="34" t="s">
        <v>19</v>
      </c>
      <c r="B9160" s="34" t="s">
        <v>74</v>
      </c>
      <c r="C9160" s="5" t="s">
        <v>178</v>
      </c>
      <c r="D9160" s="35" t="s">
        <v>89</v>
      </c>
      <c r="E9160" s="36" t="s">
        <v>17</v>
      </c>
      <c r="F9160" s="37">
        <v>0</v>
      </c>
      <c r="G9160" s="38">
        <v>0.02</v>
      </c>
      <c r="H9160" s="34">
        <v>0.98190228351654263</v>
      </c>
      <c r="I9160" s="35">
        <v>1890.2395076430789</v>
      </c>
      <c r="J9160" s="35">
        <v>1.0088677729395985</v>
      </c>
      <c r="K9160" s="35">
        <v>-0.56843029000429124</v>
      </c>
      <c r="L9160" s="35">
        <v>0</v>
      </c>
      <c r="M9160" s="35">
        <v>0</v>
      </c>
      <c r="N9160" s="35">
        <v>0</v>
      </c>
      <c r="O9160" s="35">
        <v>0</v>
      </c>
      <c r="P9160" s="36">
        <v>12</v>
      </c>
      <c r="Q9160" s="37">
        <v>86</v>
      </c>
      <c r="R9160" s="36">
        <v>0</v>
      </c>
      <c r="S9160" s="39">
        <f t="shared" si="322"/>
        <v>86</v>
      </c>
      <c r="T9160" s="34" t="s">
        <v>29</v>
      </c>
      <c r="U9160" s="12">
        <f>((alpha*(beta^speed))*(speed^ceta))</f>
        <v>321.09589645032224</v>
      </c>
      <c r="V9160" s="8">
        <f t="shared" si="323"/>
        <v>86</v>
      </c>
    </row>
    <row r="9161" spans="1:28">
      <c r="A9161" s="34" t="s">
        <v>19</v>
      </c>
      <c r="B9161" s="34" t="s">
        <v>74</v>
      </c>
      <c r="C9161" s="5" t="s">
        <v>179</v>
      </c>
      <c r="D9161" s="35" t="s">
        <v>89</v>
      </c>
      <c r="E9161" s="36" t="s">
        <v>17</v>
      </c>
      <c r="F9161" s="37">
        <v>0</v>
      </c>
      <c r="G9161" s="38">
        <v>0.02</v>
      </c>
      <c r="H9161" s="34">
        <v>0.98427937216982764</v>
      </c>
      <c r="I9161" s="35">
        <v>1916.8789135902678</v>
      </c>
      <c r="J9161" s="35">
        <v>1.0090769787217722</v>
      </c>
      <c r="K9161" s="35">
        <v>-0.58669374045740053</v>
      </c>
      <c r="L9161" s="35">
        <v>0</v>
      </c>
      <c r="M9161" s="35">
        <v>0</v>
      </c>
      <c r="N9161" s="35">
        <v>0</v>
      </c>
      <c r="O9161" s="35">
        <v>0</v>
      </c>
      <c r="P9161" s="36">
        <v>12</v>
      </c>
      <c r="Q9161" s="37">
        <v>86</v>
      </c>
      <c r="R9161" s="36">
        <v>0</v>
      </c>
      <c r="S9161" s="39">
        <f t="shared" si="322"/>
        <v>86</v>
      </c>
      <c r="T9161" s="34" t="s">
        <v>29</v>
      </c>
      <c r="U9161" s="12">
        <f>((alpha*(beta^speed))*(speed^ceta))</f>
        <v>305.58089153976539</v>
      </c>
      <c r="V9161" s="8">
        <f t="shared" si="323"/>
        <v>86</v>
      </c>
    </row>
    <row r="9162" spans="1:28">
      <c r="A9162" s="34" t="s">
        <v>19</v>
      </c>
      <c r="B9162" s="34" t="s">
        <v>74</v>
      </c>
      <c r="C9162" s="5" t="s">
        <v>178</v>
      </c>
      <c r="D9162" s="35" t="s">
        <v>89</v>
      </c>
      <c r="E9162" s="36" t="s">
        <v>15</v>
      </c>
      <c r="F9162" s="37">
        <v>50</v>
      </c>
      <c r="G9162" s="38">
        <v>0.02</v>
      </c>
      <c r="H9162" s="34">
        <v>0.99400558441519893</v>
      </c>
      <c r="I9162" s="35">
        <v>1.8002686073665399</v>
      </c>
      <c r="J9162" s="35">
        <v>3.2429465888763014</v>
      </c>
      <c r="K9162" s="35">
        <v>-0.42629072820898806</v>
      </c>
      <c r="L9162" s="35">
        <v>0</v>
      </c>
      <c r="M9162" s="35">
        <v>0</v>
      </c>
      <c r="N9162" s="35">
        <v>0</v>
      </c>
      <c r="O9162" s="35">
        <v>0</v>
      </c>
      <c r="P9162" s="36">
        <v>12</v>
      </c>
      <c r="Q9162" s="37">
        <v>86</v>
      </c>
      <c r="R9162" s="36">
        <v>13</v>
      </c>
      <c r="S9162" s="39">
        <f t="shared" si="322"/>
        <v>86</v>
      </c>
      <c r="T9162" s="34" t="s">
        <v>50</v>
      </c>
      <c r="U9162" s="12">
        <f>EXP((alpha+(beta/speed))+(ceta*LN(speed)))</f>
        <v>0.94094587092114179</v>
      </c>
      <c r="V9162" s="8">
        <f t="shared" si="323"/>
        <v>86</v>
      </c>
    </row>
    <row r="9163" spans="1:28">
      <c r="A9163" s="34" t="s">
        <v>19</v>
      </c>
      <c r="B9163" s="34" t="s">
        <v>74</v>
      </c>
      <c r="C9163" s="5" t="s">
        <v>179</v>
      </c>
      <c r="D9163" s="35" t="s">
        <v>89</v>
      </c>
      <c r="E9163" s="36" t="s">
        <v>15</v>
      </c>
      <c r="F9163" s="37">
        <v>50</v>
      </c>
      <c r="G9163" s="38">
        <v>0.02</v>
      </c>
      <c r="H9163" s="34">
        <v>0.96834912412931629</v>
      </c>
      <c r="I9163" s="35">
        <v>12.813509314281044</v>
      </c>
      <c r="J9163" s="35">
        <v>0.99720581407766951</v>
      </c>
      <c r="K9163" s="35">
        <v>-0.34478553287260716</v>
      </c>
      <c r="L9163" s="35">
        <v>0</v>
      </c>
      <c r="M9163" s="35">
        <v>0</v>
      </c>
      <c r="N9163" s="35">
        <v>0</v>
      </c>
      <c r="O9163" s="35">
        <v>0</v>
      </c>
      <c r="P9163" s="36">
        <v>12</v>
      </c>
      <c r="Q9163" s="37">
        <v>86</v>
      </c>
      <c r="R9163" s="36">
        <v>0</v>
      </c>
      <c r="S9163" s="39">
        <f t="shared" si="322"/>
        <v>86</v>
      </c>
      <c r="T9163" s="34" t="s">
        <v>29</v>
      </c>
      <c r="U9163" s="12">
        <f>((alpha*(beta^speed))*(speed^ceta))</f>
        <v>2.1685726496029605</v>
      </c>
      <c r="V9163" s="8">
        <f t="shared" si="323"/>
        <v>86</v>
      </c>
    </row>
    <row r="9164" spans="1:28">
      <c r="A9164" s="34" t="s">
        <v>19</v>
      </c>
      <c r="B9164" s="34" t="s">
        <v>74</v>
      </c>
      <c r="C9164" s="5" t="s">
        <v>178</v>
      </c>
      <c r="D9164" s="35" t="s">
        <v>89</v>
      </c>
      <c r="E9164" s="36" t="s">
        <v>16</v>
      </c>
      <c r="F9164" s="37">
        <v>50</v>
      </c>
      <c r="G9164" s="38">
        <v>0.02</v>
      </c>
      <c r="H9164" s="34">
        <v>0.97969858277609434</v>
      </c>
      <c r="I9164" s="35">
        <v>2.6007470230376541</v>
      </c>
      <c r="J9164" s="35">
        <v>0.73044699626875387</v>
      </c>
      <c r="K9164" s="35">
        <v>-0.25007333842222257</v>
      </c>
      <c r="L9164" s="35">
        <v>0</v>
      </c>
      <c r="M9164" s="35">
        <v>0</v>
      </c>
      <c r="N9164" s="35">
        <v>0</v>
      </c>
      <c r="O9164" s="35">
        <v>0</v>
      </c>
      <c r="P9164" s="36">
        <v>12</v>
      </c>
      <c r="Q9164" s="37">
        <v>86</v>
      </c>
      <c r="R9164" s="36">
        <v>13</v>
      </c>
      <c r="S9164" s="39">
        <f t="shared" si="322"/>
        <v>86</v>
      </c>
      <c r="T9164" s="34" t="s">
        <v>50</v>
      </c>
      <c r="U9164" s="12">
        <f>EXP((alpha+(beta/speed))+(ceta*LN(speed)))</f>
        <v>4.4607954131918097</v>
      </c>
      <c r="V9164" s="8">
        <f t="shared" si="323"/>
        <v>86</v>
      </c>
    </row>
    <row r="9165" spans="1:28">
      <c r="A9165" s="34" t="s">
        <v>19</v>
      </c>
      <c r="B9165" s="34" t="s">
        <v>74</v>
      </c>
      <c r="C9165" s="5" t="s">
        <v>179</v>
      </c>
      <c r="D9165" s="35" t="s">
        <v>89</v>
      </c>
      <c r="E9165" s="36" t="s">
        <v>16</v>
      </c>
      <c r="F9165" s="37">
        <v>50</v>
      </c>
      <c r="G9165" s="38">
        <v>0.02</v>
      </c>
      <c r="H9165" s="34">
        <v>0.99751197234448075</v>
      </c>
      <c r="I9165" s="35">
        <v>2.1174026357019731</v>
      </c>
      <c r="J9165" s="35">
        <v>181.33526175701616</v>
      </c>
      <c r="K9165" s="35">
        <v>1.1152452390733307</v>
      </c>
      <c r="L9165" s="35">
        <v>1.0664298216658192</v>
      </c>
      <c r="M9165" s="35">
        <v>7.0202541159591708E-2</v>
      </c>
      <c r="N9165" s="35">
        <v>0</v>
      </c>
      <c r="O9165" s="35">
        <v>0</v>
      </c>
      <c r="P9165" s="36">
        <v>12</v>
      </c>
      <c r="Q9165" s="37">
        <v>86</v>
      </c>
      <c r="R9165" s="36">
        <v>10</v>
      </c>
      <c r="S9165" s="39">
        <f t="shared" si="322"/>
        <v>86</v>
      </c>
      <c r="T9165" s="34" t="s">
        <v>44</v>
      </c>
      <c r="U9165" s="12">
        <f>(alpha+(beta/(1+EXP((((-1)*ceta)+(delta*LN(speed)))+(epsilon*speed)))))</f>
        <v>2.1288255090960471</v>
      </c>
      <c r="V9165" s="8">
        <f t="shared" si="323"/>
        <v>86</v>
      </c>
    </row>
    <row r="9166" spans="1:28">
      <c r="A9166" s="34" t="s">
        <v>19</v>
      </c>
      <c r="B9166" s="34" t="s">
        <v>74</v>
      </c>
      <c r="C9166" s="5" t="s">
        <v>178</v>
      </c>
      <c r="D9166" s="35" t="s">
        <v>89</v>
      </c>
      <c r="E9166" s="36" t="s">
        <v>14</v>
      </c>
      <c r="F9166" s="37">
        <v>50</v>
      </c>
      <c r="G9166" s="38">
        <v>0.02</v>
      </c>
      <c r="H9166" s="34">
        <v>0.98983312041901972</v>
      </c>
      <c r="I9166" s="35">
        <v>0.70406905986142621</v>
      </c>
      <c r="J9166" s="35">
        <v>1.0055539327221048</v>
      </c>
      <c r="K9166" s="35">
        <v>-0.62475315180252866</v>
      </c>
      <c r="L9166" s="35">
        <v>0</v>
      </c>
      <c r="M9166" s="35">
        <v>0</v>
      </c>
      <c r="N9166" s="35">
        <v>0</v>
      </c>
      <c r="O9166" s="35">
        <v>0</v>
      </c>
      <c r="P9166" s="36">
        <v>12</v>
      </c>
      <c r="Q9166" s="37">
        <v>86</v>
      </c>
      <c r="R9166" s="36">
        <v>0</v>
      </c>
      <c r="S9166" s="39">
        <f t="shared" si="322"/>
        <v>86</v>
      </c>
      <c r="T9166" s="34" t="s">
        <v>29</v>
      </c>
      <c r="U9166" s="12">
        <f>((alpha*(beta^speed))*(speed^ceta))</f>
        <v>7.0128246226241253E-2</v>
      </c>
      <c r="V9166" s="8">
        <f t="shared" si="323"/>
        <v>86</v>
      </c>
    </row>
    <row r="9167" spans="1:28">
      <c r="A9167" s="34" t="s">
        <v>19</v>
      </c>
      <c r="B9167" s="34" t="s">
        <v>74</v>
      </c>
      <c r="C9167" s="5" t="s">
        <v>179</v>
      </c>
      <c r="D9167" s="35" t="s">
        <v>89</v>
      </c>
      <c r="E9167" s="36" t="s">
        <v>14</v>
      </c>
      <c r="F9167" s="37">
        <v>50</v>
      </c>
      <c r="G9167" s="38">
        <v>0.02</v>
      </c>
      <c r="H9167" s="34">
        <v>0.99250309656797953</v>
      </c>
      <c r="I9167" s="35">
        <v>4.9874769631785849</v>
      </c>
      <c r="J9167" s="35">
        <v>0.7885956951408728</v>
      </c>
      <c r="K9167" s="35">
        <v>-6.3855827683480214E-3</v>
      </c>
      <c r="L9167" s="35">
        <v>0</v>
      </c>
      <c r="M9167" s="35">
        <v>0</v>
      </c>
      <c r="N9167" s="35">
        <v>0</v>
      </c>
      <c r="O9167" s="35">
        <v>0</v>
      </c>
      <c r="P9167" s="36">
        <v>12</v>
      </c>
      <c r="Q9167" s="37">
        <v>86</v>
      </c>
      <c r="R9167" s="36">
        <v>5</v>
      </c>
      <c r="S9167" s="39">
        <f t="shared" si="322"/>
        <v>86</v>
      </c>
      <c r="T9167" s="34" t="s">
        <v>36</v>
      </c>
      <c r="U9167" s="12">
        <f>(1/(((ceta*(speed^2))+(beta*speed))+alpha))</f>
        <v>3.909466667851294E-2</v>
      </c>
      <c r="V9167" s="8">
        <f t="shared" si="323"/>
        <v>86</v>
      </c>
      <c r="AB9167" s="41"/>
    </row>
    <row r="9168" spans="1:28">
      <c r="A9168" s="34" t="s">
        <v>19</v>
      </c>
      <c r="B9168" s="34" t="s">
        <v>74</v>
      </c>
      <c r="C9168" s="5" t="s">
        <v>178</v>
      </c>
      <c r="D9168" s="35" t="s">
        <v>89</v>
      </c>
      <c r="E9168" s="36" t="s">
        <v>18</v>
      </c>
      <c r="F9168" s="37">
        <v>50</v>
      </c>
      <c r="G9168" s="38">
        <v>0.02</v>
      </c>
      <c r="H9168" s="34">
        <v>0.98109438796254067</v>
      </c>
      <c r="I9168" s="35">
        <v>0.23952810559243337</v>
      </c>
      <c r="J9168" s="35">
        <v>0.99791242500997845</v>
      </c>
      <c r="K9168" s="35">
        <v>-0.32741306772907841</v>
      </c>
      <c r="L9168" s="35">
        <v>0</v>
      </c>
      <c r="M9168" s="35">
        <v>0</v>
      </c>
      <c r="N9168" s="35">
        <v>0</v>
      </c>
      <c r="O9168" s="35">
        <v>0</v>
      </c>
      <c r="P9168" s="36">
        <v>12</v>
      </c>
      <c r="Q9168" s="37">
        <v>86</v>
      </c>
      <c r="R9168" s="36">
        <v>0</v>
      </c>
      <c r="S9168" s="39">
        <f t="shared" si="322"/>
        <v>86</v>
      </c>
      <c r="T9168" s="34" t="s">
        <v>29</v>
      </c>
      <c r="U9168" s="12">
        <f>((alpha*(beta^speed))*(speed^ceta))</f>
        <v>4.6550611733041772E-2</v>
      </c>
      <c r="V9168" s="8">
        <f t="shared" si="323"/>
        <v>86</v>
      </c>
      <c r="AB9168" s="41"/>
    </row>
    <row r="9169" spans="1:28">
      <c r="A9169" s="34" t="s">
        <v>19</v>
      </c>
      <c r="B9169" s="34" t="s">
        <v>74</v>
      </c>
      <c r="C9169" s="5" t="s">
        <v>179</v>
      </c>
      <c r="D9169" s="35" t="s">
        <v>89</v>
      </c>
      <c r="E9169" s="36" t="s">
        <v>18</v>
      </c>
      <c r="F9169" s="37">
        <v>50</v>
      </c>
      <c r="G9169" s="38">
        <v>0.02</v>
      </c>
      <c r="H9169" s="34">
        <v>0.97102777925132555</v>
      </c>
      <c r="I9169" s="35">
        <v>-6.5913602799894799E-7</v>
      </c>
      <c r="J9169" s="35">
        <v>1.2578091295985643E-4</v>
      </c>
      <c r="K9169" s="35">
        <v>-8.1295724031479766E-3</v>
      </c>
      <c r="L9169" s="35">
        <v>0.22103576747837081</v>
      </c>
      <c r="M9169" s="35">
        <v>0</v>
      </c>
      <c r="N9169" s="35">
        <v>0</v>
      </c>
      <c r="O9169" s="35">
        <v>0</v>
      </c>
      <c r="P9169" s="36">
        <v>12</v>
      </c>
      <c r="Q9169" s="37">
        <v>86</v>
      </c>
      <c r="R9169" s="36">
        <v>14</v>
      </c>
      <c r="S9169" s="39">
        <f t="shared" si="322"/>
        <v>86</v>
      </c>
      <c r="T9169" s="34" t="s">
        <v>51</v>
      </c>
      <c r="U9169" s="12">
        <f>(((alpha*(speed^3))+(beta*(speed^2))+(ceta*speed))+delta)</f>
        <v>3.2920747633844089E-2</v>
      </c>
      <c r="V9169" s="8">
        <f t="shared" si="323"/>
        <v>86</v>
      </c>
    </row>
    <row r="9170" spans="1:28">
      <c r="A9170" s="34" t="s">
        <v>19</v>
      </c>
      <c r="B9170" s="34" t="s">
        <v>74</v>
      </c>
      <c r="C9170" s="5" t="s">
        <v>178</v>
      </c>
      <c r="D9170" s="35" t="s">
        <v>89</v>
      </c>
      <c r="E9170" s="36" t="s">
        <v>17</v>
      </c>
      <c r="F9170" s="37">
        <v>50</v>
      </c>
      <c r="G9170" s="38">
        <v>0.02</v>
      </c>
      <c r="H9170" s="34">
        <v>0.96332682086210319</v>
      </c>
      <c r="I9170" s="35">
        <v>1694.3601323898981</v>
      </c>
      <c r="J9170" s="35">
        <v>1.0053152964873304</v>
      </c>
      <c r="K9170" s="35">
        <v>-0.39325387074886531</v>
      </c>
      <c r="L9170" s="35">
        <v>0</v>
      </c>
      <c r="M9170" s="35">
        <v>0</v>
      </c>
      <c r="N9170" s="35">
        <v>0</v>
      </c>
      <c r="O9170" s="35">
        <v>0</v>
      </c>
      <c r="P9170" s="36">
        <v>12</v>
      </c>
      <c r="Q9170" s="37">
        <v>86</v>
      </c>
      <c r="R9170" s="36">
        <v>0</v>
      </c>
      <c r="S9170" s="39">
        <f t="shared" si="322"/>
        <v>86</v>
      </c>
      <c r="T9170" s="34" t="s">
        <v>29</v>
      </c>
      <c r="U9170" s="12">
        <f>((alpha*(beta^speed))*(speed^ceta))</f>
        <v>463.7177469300342</v>
      </c>
      <c r="V9170" s="8">
        <f t="shared" si="323"/>
        <v>86</v>
      </c>
    </row>
    <row r="9171" spans="1:28">
      <c r="A9171" s="34" t="s">
        <v>19</v>
      </c>
      <c r="B9171" s="34" t="s">
        <v>74</v>
      </c>
      <c r="C9171" s="5" t="s">
        <v>179</v>
      </c>
      <c r="D9171" s="35" t="s">
        <v>89</v>
      </c>
      <c r="E9171" s="36" t="s">
        <v>17</v>
      </c>
      <c r="F9171" s="37">
        <v>50</v>
      </c>
      <c r="G9171" s="38">
        <v>0.02</v>
      </c>
      <c r="H9171" s="34">
        <v>0.96019545465561573</v>
      </c>
      <c r="I9171" s="35">
        <v>1755.7458125955116</v>
      </c>
      <c r="J9171" s="35">
        <v>1.0062559038687411</v>
      </c>
      <c r="K9171" s="35">
        <v>-0.4255096403897109</v>
      </c>
      <c r="L9171" s="35">
        <v>0</v>
      </c>
      <c r="M9171" s="35">
        <v>0</v>
      </c>
      <c r="N9171" s="35">
        <v>0</v>
      </c>
      <c r="O9171" s="35">
        <v>0</v>
      </c>
      <c r="P9171" s="36">
        <v>12</v>
      </c>
      <c r="Q9171" s="37">
        <v>86</v>
      </c>
      <c r="R9171" s="36">
        <v>0</v>
      </c>
      <c r="S9171" s="39">
        <f t="shared" si="322"/>
        <v>86</v>
      </c>
      <c r="T9171" s="34" t="s">
        <v>29</v>
      </c>
      <c r="U9171" s="12">
        <f>((alpha*(beta^speed))*(speed^ceta))</f>
        <v>451.06576534559412</v>
      </c>
      <c r="V9171" s="8">
        <f t="shared" si="323"/>
        <v>86</v>
      </c>
    </row>
    <row r="9172" spans="1:28">
      <c r="A9172" s="34" t="s">
        <v>19</v>
      </c>
      <c r="B9172" s="34" t="s">
        <v>74</v>
      </c>
      <c r="C9172" s="5" t="s">
        <v>178</v>
      </c>
      <c r="D9172" s="35" t="s">
        <v>89</v>
      </c>
      <c r="E9172" s="36" t="s">
        <v>15</v>
      </c>
      <c r="F9172" s="37">
        <v>100</v>
      </c>
      <c r="G9172" s="38">
        <v>0.02</v>
      </c>
      <c r="H9172" s="34">
        <v>0.990701266613082</v>
      </c>
      <c r="I9172" s="35">
        <v>-1.5381869265855091E-5</v>
      </c>
      <c r="J9172" s="35">
        <v>2.5135110608106143E-3</v>
      </c>
      <c r="K9172" s="35">
        <v>-0.14363293642160962</v>
      </c>
      <c r="L9172" s="35">
        <v>4.2833100048416837</v>
      </c>
      <c r="M9172" s="35">
        <v>0</v>
      </c>
      <c r="N9172" s="35">
        <v>0</v>
      </c>
      <c r="O9172" s="35">
        <v>0</v>
      </c>
      <c r="P9172" s="36">
        <v>12</v>
      </c>
      <c r="Q9172" s="37">
        <v>83</v>
      </c>
      <c r="R9172" s="36">
        <v>14</v>
      </c>
      <c r="S9172" s="39">
        <f t="shared" si="322"/>
        <v>83</v>
      </c>
      <c r="T9172" s="34" t="s">
        <v>51</v>
      </c>
      <c r="U9172" s="12">
        <f>(((alpha*(speed^3))+(beta*(speed^2))+(ceta*speed))+delta)</f>
        <v>0.88220109785692191</v>
      </c>
      <c r="V9172" s="8">
        <f t="shared" si="323"/>
        <v>83</v>
      </c>
    </row>
    <row r="9173" spans="1:28">
      <c r="A9173" s="34" t="s">
        <v>19</v>
      </c>
      <c r="B9173" s="34" t="s">
        <v>74</v>
      </c>
      <c r="C9173" s="5" t="s">
        <v>179</v>
      </c>
      <c r="D9173" s="35" t="s">
        <v>89</v>
      </c>
      <c r="E9173" s="36" t="s">
        <v>15</v>
      </c>
      <c r="F9173" s="37">
        <v>100</v>
      </c>
      <c r="G9173" s="38">
        <v>0.02</v>
      </c>
      <c r="H9173" s="34">
        <v>0.9713412636595451</v>
      </c>
      <c r="I9173" s="35">
        <v>18.95783307985312</v>
      </c>
      <c r="J9173" s="35">
        <v>0.99590295117297523</v>
      </c>
      <c r="K9173" s="35">
        <v>-0.43119154065245541</v>
      </c>
      <c r="L9173" s="35">
        <v>0</v>
      </c>
      <c r="M9173" s="35">
        <v>0</v>
      </c>
      <c r="N9173" s="35">
        <v>0</v>
      </c>
      <c r="O9173" s="35">
        <v>0</v>
      </c>
      <c r="P9173" s="36">
        <v>12</v>
      </c>
      <c r="Q9173" s="37">
        <v>83</v>
      </c>
      <c r="R9173" s="36">
        <v>0</v>
      </c>
      <c r="S9173" s="39">
        <f t="shared" si="322"/>
        <v>83</v>
      </c>
      <c r="T9173" s="34" t="s">
        <v>29</v>
      </c>
      <c r="U9173" s="12">
        <f>((alpha*(beta^speed))*(speed^ceta))</f>
        <v>2.0059082273165352</v>
      </c>
      <c r="V9173" s="8">
        <f t="shared" si="323"/>
        <v>83</v>
      </c>
    </row>
    <row r="9174" spans="1:28">
      <c r="A9174" s="34" t="s">
        <v>19</v>
      </c>
      <c r="B9174" s="34" t="s">
        <v>74</v>
      </c>
      <c r="C9174" s="5" t="s">
        <v>178</v>
      </c>
      <c r="D9174" s="35" t="s">
        <v>89</v>
      </c>
      <c r="E9174" s="36" t="s">
        <v>16</v>
      </c>
      <c r="F9174" s="37">
        <v>100</v>
      </c>
      <c r="G9174" s="38">
        <v>0.02</v>
      </c>
      <c r="H9174" s="34">
        <v>0.97867776465540945</v>
      </c>
      <c r="I9174" s="35">
        <v>17.621014444155392</v>
      </c>
      <c r="J9174" s="35">
        <v>0.99907694983474959</v>
      </c>
      <c r="K9174" s="35">
        <v>-0.25312357313108536</v>
      </c>
      <c r="L9174" s="35">
        <v>0</v>
      </c>
      <c r="M9174" s="35">
        <v>0</v>
      </c>
      <c r="N9174" s="35">
        <v>0</v>
      </c>
      <c r="O9174" s="35">
        <v>0</v>
      </c>
      <c r="P9174" s="36">
        <v>12</v>
      </c>
      <c r="Q9174" s="37">
        <v>83</v>
      </c>
      <c r="R9174" s="36">
        <v>0</v>
      </c>
      <c r="S9174" s="39">
        <f t="shared" si="322"/>
        <v>83</v>
      </c>
      <c r="T9174" s="34" t="s">
        <v>29</v>
      </c>
      <c r="U9174" s="12">
        <f>((alpha*(beta^speed))*(speed^ceta))</f>
        <v>5.3330906220492338</v>
      </c>
      <c r="V9174" s="8">
        <f t="shared" si="323"/>
        <v>83</v>
      </c>
    </row>
    <row r="9175" spans="1:28">
      <c r="A9175" s="34" t="s">
        <v>19</v>
      </c>
      <c r="B9175" s="34" t="s">
        <v>74</v>
      </c>
      <c r="C9175" s="5" t="s">
        <v>179</v>
      </c>
      <c r="D9175" s="35" t="s">
        <v>89</v>
      </c>
      <c r="E9175" s="36" t="s">
        <v>16</v>
      </c>
      <c r="F9175" s="37">
        <v>100</v>
      </c>
      <c r="G9175" s="38">
        <v>0.02</v>
      </c>
      <c r="H9175" s="34">
        <v>0.99844856575511365</v>
      </c>
      <c r="I9175" s="35">
        <v>-0.21818644604114126</v>
      </c>
      <c r="J9175" s="35">
        <v>28.639430866867404</v>
      </c>
      <c r="K9175" s="35">
        <v>0.18924107132663462</v>
      </c>
      <c r="L9175" s="35">
        <v>0</v>
      </c>
      <c r="M9175" s="35">
        <v>0</v>
      </c>
      <c r="N9175" s="35">
        <v>0</v>
      </c>
      <c r="O9175" s="35">
        <v>0</v>
      </c>
      <c r="P9175" s="36">
        <v>12</v>
      </c>
      <c r="Q9175" s="37">
        <v>83</v>
      </c>
      <c r="R9175" s="36">
        <v>13</v>
      </c>
      <c r="S9175" s="39">
        <f t="shared" si="322"/>
        <v>83</v>
      </c>
      <c r="T9175" s="34" t="s">
        <v>50</v>
      </c>
      <c r="U9175" s="12">
        <f>EXP((alpha+(beta/speed))+(ceta*LN(speed)))</f>
        <v>2.6197871356521603</v>
      </c>
      <c r="V9175" s="8">
        <f t="shared" si="323"/>
        <v>83</v>
      </c>
    </row>
    <row r="9176" spans="1:28">
      <c r="A9176" s="34" t="s">
        <v>19</v>
      </c>
      <c r="B9176" s="34" t="s">
        <v>74</v>
      </c>
      <c r="C9176" s="5" t="s">
        <v>178</v>
      </c>
      <c r="D9176" s="35" t="s">
        <v>89</v>
      </c>
      <c r="E9176" s="36" t="s">
        <v>14</v>
      </c>
      <c r="F9176" s="37">
        <v>100</v>
      </c>
      <c r="G9176" s="38">
        <v>0.02</v>
      </c>
      <c r="H9176" s="34">
        <v>0.98980969010967634</v>
      </c>
      <c r="I9176" s="35">
        <v>-8.1357792927698E-7</v>
      </c>
      <c r="J9176" s="35">
        <v>1.3381912142550539E-4</v>
      </c>
      <c r="K9176" s="35">
        <v>-7.8181273359329492E-3</v>
      </c>
      <c r="L9176" s="35">
        <v>0.25173831039318212</v>
      </c>
      <c r="M9176" s="35">
        <v>0</v>
      </c>
      <c r="N9176" s="35">
        <v>0</v>
      </c>
      <c r="O9176" s="35">
        <v>0</v>
      </c>
      <c r="P9176" s="36">
        <v>12</v>
      </c>
      <c r="Q9176" s="37">
        <v>83</v>
      </c>
      <c r="R9176" s="36">
        <v>14</v>
      </c>
      <c r="S9176" s="39">
        <f t="shared" si="322"/>
        <v>83</v>
      </c>
      <c r="T9176" s="34" t="s">
        <v>51</v>
      </c>
      <c r="U9176" s="12">
        <f>(((alpha*(speed^3))+(beta*(speed^2))+(ceta*speed))+delta)</f>
        <v>5.9520385563557487E-2</v>
      </c>
      <c r="V9176" s="8">
        <f t="shared" si="323"/>
        <v>83</v>
      </c>
    </row>
    <row r="9177" spans="1:28">
      <c r="A9177" s="34" t="s">
        <v>19</v>
      </c>
      <c r="B9177" s="34" t="s">
        <v>74</v>
      </c>
      <c r="C9177" s="5" t="s">
        <v>179</v>
      </c>
      <c r="D9177" s="35" t="s">
        <v>89</v>
      </c>
      <c r="E9177" s="36" t="s">
        <v>14</v>
      </c>
      <c r="F9177" s="37">
        <v>100</v>
      </c>
      <c r="G9177" s="38">
        <v>0.02</v>
      </c>
      <c r="H9177" s="34">
        <v>0.98713880356393635</v>
      </c>
      <c r="I9177" s="35">
        <v>4.4508109521318929E-6</v>
      </c>
      <c r="J9177" s="35">
        <v>1.8432037225025593</v>
      </c>
      <c r="K9177" s="35">
        <v>0.31360274835782193</v>
      </c>
      <c r="L9177" s="35">
        <v>-0.53008133126217205</v>
      </c>
      <c r="M9177" s="35">
        <v>0</v>
      </c>
      <c r="N9177" s="35">
        <v>0</v>
      </c>
      <c r="O9177" s="35">
        <v>0</v>
      </c>
      <c r="P9177" s="36">
        <v>12</v>
      </c>
      <c r="Q9177" s="37">
        <v>83</v>
      </c>
      <c r="R9177" s="36">
        <v>1</v>
      </c>
      <c r="S9177" s="39">
        <f t="shared" si="322"/>
        <v>83</v>
      </c>
      <c r="T9177" s="34" t="s">
        <v>30</v>
      </c>
      <c r="U9177" s="12">
        <f>((alpha*(speed^beta))+(ceta*(speed^delta)))</f>
        <v>4.5473114591313347E-2</v>
      </c>
      <c r="V9177" s="8">
        <f t="shared" si="323"/>
        <v>83</v>
      </c>
    </row>
    <row r="9178" spans="1:28">
      <c r="A9178" s="34" t="s">
        <v>19</v>
      </c>
      <c r="B9178" s="34" t="s">
        <v>74</v>
      </c>
      <c r="C9178" s="5" t="s">
        <v>178</v>
      </c>
      <c r="D9178" s="35" t="s">
        <v>89</v>
      </c>
      <c r="E9178" s="36" t="s">
        <v>18</v>
      </c>
      <c r="F9178" s="37">
        <v>100</v>
      </c>
      <c r="G9178" s="38">
        <v>0.02</v>
      </c>
      <c r="H9178" s="34">
        <v>0.98249178772201862</v>
      </c>
      <c r="I9178" s="35">
        <v>0.26754075481294792</v>
      </c>
      <c r="J9178" s="35">
        <v>0.99413856560451075</v>
      </c>
      <c r="K9178" s="35">
        <v>-0.29667481827938308</v>
      </c>
      <c r="L9178" s="35">
        <v>0</v>
      </c>
      <c r="M9178" s="35">
        <v>0</v>
      </c>
      <c r="N9178" s="35">
        <v>0</v>
      </c>
      <c r="O9178" s="35">
        <v>0</v>
      </c>
      <c r="P9178" s="36">
        <v>12</v>
      </c>
      <c r="Q9178" s="37">
        <v>83</v>
      </c>
      <c r="R9178" s="36">
        <v>0</v>
      </c>
      <c r="S9178" s="39">
        <f t="shared" si="322"/>
        <v>83</v>
      </c>
      <c r="T9178" s="34" t="s">
        <v>29</v>
      </c>
      <c r="U9178" s="12">
        <f>((alpha*(beta^speed))*(speed^ceta))</f>
        <v>4.4273341894457877E-2</v>
      </c>
      <c r="V9178" s="8">
        <f t="shared" si="323"/>
        <v>83</v>
      </c>
      <c r="AB9178" s="41"/>
    </row>
    <row r="9179" spans="1:28">
      <c r="A9179" s="34" t="s">
        <v>19</v>
      </c>
      <c r="B9179" s="34" t="s">
        <v>74</v>
      </c>
      <c r="C9179" s="5" t="s">
        <v>179</v>
      </c>
      <c r="D9179" s="35" t="s">
        <v>89</v>
      </c>
      <c r="E9179" s="36" t="s">
        <v>18</v>
      </c>
      <c r="F9179" s="37">
        <v>100</v>
      </c>
      <c r="G9179" s="38">
        <v>0.02</v>
      </c>
      <c r="H9179" s="34">
        <v>0.97947337697857118</v>
      </c>
      <c r="I9179" s="35">
        <v>-6.4829106320125469E-7</v>
      </c>
      <c r="J9179" s="35">
        <v>1.2572956306672244E-4</v>
      </c>
      <c r="K9179" s="35">
        <v>-8.5837107571680379E-3</v>
      </c>
      <c r="L9179" s="35">
        <v>0.24543737458152728</v>
      </c>
      <c r="M9179" s="35">
        <v>0</v>
      </c>
      <c r="N9179" s="35">
        <v>0</v>
      </c>
      <c r="O9179" s="35">
        <v>0</v>
      </c>
      <c r="P9179" s="36">
        <v>12</v>
      </c>
      <c r="Q9179" s="37">
        <v>83</v>
      </c>
      <c r="R9179" s="36">
        <v>14</v>
      </c>
      <c r="S9179" s="39">
        <f t="shared" si="322"/>
        <v>83</v>
      </c>
      <c r="T9179" s="34" t="s">
        <v>51</v>
      </c>
      <c r="U9179" s="12">
        <f>(((alpha*(speed^3))+(beta*(speed^2))+(ceta*speed))+delta)</f>
        <v>2.8455939548575199E-2</v>
      </c>
      <c r="V9179" s="8">
        <f t="shared" si="323"/>
        <v>83</v>
      </c>
    </row>
    <row r="9180" spans="1:28">
      <c r="A9180" s="34" t="s">
        <v>19</v>
      </c>
      <c r="B9180" s="34" t="s">
        <v>74</v>
      </c>
      <c r="C9180" s="5" t="s">
        <v>178</v>
      </c>
      <c r="D9180" s="35" t="s">
        <v>89</v>
      </c>
      <c r="E9180" s="36" t="s">
        <v>17</v>
      </c>
      <c r="F9180" s="37">
        <v>100</v>
      </c>
      <c r="G9180" s="38">
        <v>0.02</v>
      </c>
      <c r="H9180" s="34">
        <v>0.95308699284401988</v>
      </c>
      <c r="I9180" s="35">
        <v>-1.2057411521556134E-3</v>
      </c>
      <c r="J9180" s="35">
        <v>0.24524193588203089</v>
      </c>
      <c r="K9180" s="35">
        <v>-17.22075143472955</v>
      </c>
      <c r="L9180" s="35">
        <v>1015.7910162847497</v>
      </c>
      <c r="M9180" s="35">
        <v>0</v>
      </c>
      <c r="N9180" s="35">
        <v>0</v>
      </c>
      <c r="O9180" s="35">
        <v>0</v>
      </c>
      <c r="P9180" s="36">
        <v>12</v>
      </c>
      <c r="Q9180" s="37">
        <v>83</v>
      </c>
      <c r="R9180" s="36">
        <v>14</v>
      </c>
      <c r="S9180" s="39">
        <f t="shared" si="322"/>
        <v>83</v>
      </c>
      <c r="T9180" s="34" t="s">
        <v>51</v>
      </c>
      <c r="U9180" s="12">
        <f>(((alpha*(speed^3))+(beta*(speed^2))+(ceta*speed))+delta)</f>
        <v>586.5132273259062</v>
      </c>
      <c r="V9180" s="8">
        <f t="shared" si="323"/>
        <v>83</v>
      </c>
    </row>
    <row r="9181" spans="1:28">
      <c r="A9181" s="34" t="s">
        <v>19</v>
      </c>
      <c r="B9181" s="34" t="s">
        <v>74</v>
      </c>
      <c r="C9181" s="5" t="s">
        <v>179</v>
      </c>
      <c r="D9181" s="35" t="s">
        <v>89</v>
      </c>
      <c r="E9181" s="36" t="s">
        <v>17</v>
      </c>
      <c r="F9181" s="37">
        <v>100</v>
      </c>
      <c r="G9181" s="38">
        <v>0.02</v>
      </c>
      <c r="H9181" s="34">
        <v>0.9436116687386612</v>
      </c>
      <c r="I9181" s="35">
        <v>1751.8364259309722</v>
      </c>
      <c r="J9181" s="35">
        <v>1.0038469692092706</v>
      </c>
      <c r="K9181" s="35">
        <v>-0.32281213527623331</v>
      </c>
      <c r="L9181" s="35">
        <v>0</v>
      </c>
      <c r="M9181" s="35">
        <v>0</v>
      </c>
      <c r="N9181" s="35">
        <v>0</v>
      </c>
      <c r="O9181" s="35">
        <v>0</v>
      </c>
      <c r="P9181" s="36">
        <v>12</v>
      </c>
      <c r="Q9181" s="37">
        <v>83</v>
      </c>
      <c r="R9181" s="36">
        <v>0</v>
      </c>
      <c r="S9181" s="39">
        <f t="shared" si="322"/>
        <v>83</v>
      </c>
      <c r="T9181" s="34" t="s">
        <v>29</v>
      </c>
      <c r="U9181" s="12">
        <f>((alpha*(beta^speed))*(speed^ceta))</f>
        <v>578.62255870396086</v>
      </c>
      <c r="V9181" s="8">
        <f t="shared" si="323"/>
        <v>83</v>
      </c>
    </row>
    <row r="9182" spans="1:28">
      <c r="A9182" s="34" t="s">
        <v>19</v>
      </c>
      <c r="B9182" s="34" t="s">
        <v>74</v>
      </c>
      <c r="C9182" s="5" t="s">
        <v>178</v>
      </c>
      <c r="D9182" s="35" t="s">
        <v>89</v>
      </c>
      <c r="E9182" s="36" t="s">
        <v>15</v>
      </c>
      <c r="F9182" s="37">
        <v>0</v>
      </c>
      <c r="G9182" s="38">
        <v>0.04</v>
      </c>
      <c r="H9182" s="34">
        <v>0.99266019113259896</v>
      </c>
      <c r="I9182" s="35">
        <v>2163.2721207131835</v>
      </c>
      <c r="J9182" s="35">
        <v>-3.4954781242907109</v>
      </c>
      <c r="K9182" s="35">
        <v>8.1223948374881481</v>
      </c>
      <c r="L9182" s="35">
        <v>-0.47764638598417913</v>
      </c>
      <c r="M9182" s="35">
        <v>0</v>
      </c>
      <c r="N9182" s="35">
        <v>0</v>
      </c>
      <c r="O9182" s="35">
        <v>0</v>
      </c>
      <c r="P9182" s="36">
        <v>12</v>
      </c>
      <c r="Q9182" s="37">
        <v>86</v>
      </c>
      <c r="R9182" s="36">
        <v>1</v>
      </c>
      <c r="S9182" s="39">
        <f t="shared" si="322"/>
        <v>86</v>
      </c>
      <c r="T9182" s="34" t="s">
        <v>30</v>
      </c>
      <c r="U9182" s="12">
        <f>((alpha*(speed^beta))+(ceta*(speed^delta)))</f>
        <v>0.96793420305514921</v>
      </c>
      <c r="V9182" s="8">
        <f t="shared" si="323"/>
        <v>86</v>
      </c>
    </row>
    <row r="9183" spans="1:28">
      <c r="A9183" s="34" t="s">
        <v>19</v>
      </c>
      <c r="B9183" s="34" t="s">
        <v>74</v>
      </c>
      <c r="C9183" s="5" t="s">
        <v>179</v>
      </c>
      <c r="D9183" s="35" t="s">
        <v>89</v>
      </c>
      <c r="E9183" s="36" t="s">
        <v>15</v>
      </c>
      <c r="F9183" s="37">
        <v>0</v>
      </c>
      <c r="G9183" s="38">
        <v>0.04</v>
      </c>
      <c r="H9183" s="34">
        <v>0.93789645512832498</v>
      </c>
      <c r="I9183" s="35">
        <v>-1.9550046040160156E-5</v>
      </c>
      <c r="J9183" s="35">
        <v>2.9050623927346455E-3</v>
      </c>
      <c r="K9183" s="35">
        <v>-0.15774295315410994</v>
      </c>
      <c r="L9183" s="35">
        <v>6.4265742536622454</v>
      </c>
      <c r="M9183" s="35">
        <v>0</v>
      </c>
      <c r="N9183" s="35">
        <v>0</v>
      </c>
      <c r="O9183" s="35">
        <v>0</v>
      </c>
      <c r="P9183" s="36">
        <v>12</v>
      </c>
      <c r="Q9183" s="37">
        <v>86</v>
      </c>
      <c r="R9183" s="36">
        <v>14</v>
      </c>
      <c r="S9183" s="39">
        <f t="shared" si="322"/>
        <v>86</v>
      </c>
      <c r="T9183" s="34" t="s">
        <v>51</v>
      </c>
      <c r="U9183" s="12">
        <f>(((alpha*(speed^3))+(beta*(speed^2))+(ceta*speed))+delta)</f>
        <v>1.911597654954118</v>
      </c>
      <c r="V9183" s="8">
        <f t="shared" si="323"/>
        <v>86</v>
      </c>
    </row>
    <row r="9184" spans="1:28">
      <c r="A9184" s="34" t="s">
        <v>19</v>
      </c>
      <c r="B9184" s="34" t="s">
        <v>74</v>
      </c>
      <c r="C9184" s="5" t="s">
        <v>178</v>
      </c>
      <c r="D9184" s="35" t="s">
        <v>89</v>
      </c>
      <c r="E9184" s="36" t="s">
        <v>16</v>
      </c>
      <c r="F9184" s="37">
        <v>0</v>
      </c>
      <c r="G9184" s="38">
        <v>0.04</v>
      </c>
      <c r="H9184" s="34">
        <v>0.95716704461462832</v>
      </c>
      <c r="I9184" s="35">
        <v>-1.8193890951074565E-5</v>
      </c>
      <c r="J9184" s="35">
        <v>3.0330445002646764E-3</v>
      </c>
      <c r="K9184" s="35">
        <v>-0.18047711715509923</v>
      </c>
      <c r="L9184" s="35">
        <v>9.0672608455200585</v>
      </c>
      <c r="M9184" s="35">
        <v>0</v>
      </c>
      <c r="N9184" s="35">
        <v>0</v>
      </c>
      <c r="O9184" s="35">
        <v>0</v>
      </c>
      <c r="P9184" s="36">
        <v>12</v>
      </c>
      <c r="Q9184" s="37">
        <v>86</v>
      </c>
      <c r="R9184" s="36">
        <v>14</v>
      </c>
      <c r="S9184" s="39">
        <f t="shared" si="322"/>
        <v>86</v>
      </c>
      <c r="T9184" s="34" t="s">
        <v>51</v>
      </c>
      <c r="U9184" s="12">
        <f>(((alpha*(speed^3))+(beta*(speed^2))+(ceta*speed))+delta)</f>
        <v>4.4062923913623884</v>
      </c>
      <c r="V9184" s="8">
        <f t="shared" si="323"/>
        <v>86</v>
      </c>
    </row>
    <row r="9185" spans="1:28">
      <c r="A9185" s="34" t="s">
        <v>19</v>
      </c>
      <c r="B9185" s="34" t="s">
        <v>74</v>
      </c>
      <c r="C9185" s="5" t="s">
        <v>179</v>
      </c>
      <c r="D9185" s="35" t="s">
        <v>89</v>
      </c>
      <c r="E9185" s="36" t="s">
        <v>16</v>
      </c>
      <c r="F9185" s="37">
        <v>0</v>
      </c>
      <c r="G9185" s="38">
        <v>0.04</v>
      </c>
      <c r="H9185" s="34">
        <v>0.99866050981567001</v>
      </c>
      <c r="I9185" s="35">
        <v>2.2407879370811763</v>
      </c>
      <c r="J9185" s="35">
        <v>24.963491597325536</v>
      </c>
      <c r="K9185" s="35">
        <v>6.6959968848306781</v>
      </c>
      <c r="L9185" s="35">
        <v>2.1333464930308375</v>
      </c>
      <c r="M9185" s="35">
        <v>7.5775709475511793E-2</v>
      </c>
      <c r="N9185" s="35">
        <v>0</v>
      </c>
      <c r="O9185" s="35">
        <v>0</v>
      </c>
      <c r="P9185" s="36">
        <v>12</v>
      </c>
      <c r="Q9185" s="37">
        <v>86</v>
      </c>
      <c r="R9185" s="36">
        <v>10</v>
      </c>
      <c r="S9185" s="39">
        <f t="shared" si="322"/>
        <v>86</v>
      </c>
      <c r="T9185" s="34" t="s">
        <v>44</v>
      </c>
      <c r="U9185" s="12">
        <f>(alpha+(beta/(1+EXP((((-1)*ceta)+(delta*LN(speed)))+(epsilon*speed)))))</f>
        <v>2.2430172648245108</v>
      </c>
      <c r="V9185" s="8">
        <f t="shared" si="323"/>
        <v>86</v>
      </c>
    </row>
    <row r="9186" spans="1:28">
      <c r="A9186" s="34" t="s">
        <v>19</v>
      </c>
      <c r="B9186" s="34" t="s">
        <v>74</v>
      </c>
      <c r="C9186" s="5" t="s">
        <v>178</v>
      </c>
      <c r="D9186" s="35" t="s">
        <v>89</v>
      </c>
      <c r="E9186" s="36" t="s">
        <v>14</v>
      </c>
      <c r="F9186" s="37">
        <v>0</v>
      </c>
      <c r="G9186" s="38">
        <v>0.04</v>
      </c>
      <c r="H9186" s="34">
        <v>0.98184535173493714</v>
      </c>
      <c r="I9186" s="35">
        <v>0.13353743616017483</v>
      </c>
      <c r="J9186" s="35">
        <v>-0.13455928570319656</v>
      </c>
      <c r="K9186" s="35">
        <v>3.405984031103547</v>
      </c>
      <c r="L9186" s="35">
        <v>-1.6133887652559673</v>
      </c>
      <c r="M9186" s="35">
        <v>0</v>
      </c>
      <c r="N9186" s="35">
        <v>0</v>
      </c>
      <c r="O9186" s="35">
        <v>0</v>
      </c>
      <c r="P9186" s="36">
        <v>12</v>
      </c>
      <c r="Q9186" s="37">
        <v>86</v>
      </c>
      <c r="R9186" s="36">
        <v>1</v>
      </c>
      <c r="S9186" s="39">
        <f t="shared" si="322"/>
        <v>86</v>
      </c>
      <c r="T9186" s="34" t="s">
        <v>30</v>
      </c>
      <c r="U9186" s="12">
        <f>((alpha*(speed^beta))+(ceta*(speed^delta)))</f>
        <v>7.5909984885087878E-2</v>
      </c>
      <c r="V9186" s="8">
        <f t="shared" si="323"/>
        <v>86</v>
      </c>
    </row>
    <row r="9187" spans="1:28">
      <c r="A9187" s="34" t="s">
        <v>19</v>
      </c>
      <c r="B9187" s="34" t="s">
        <v>74</v>
      </c>
      <c r="C9187" s="5" t="s">
        <v>179</v>
      </c>
      <c r="D9187" s="35" t="s">
        <v>89</v>
      </c>
      <c r="E9187" s="36" t="s">
        <v>14</v>
      </c>
      <c r="F9187" s="37">
        <v>0</v>
      </c>
      <c r="G9187" s="38">
        <v>0.04</v>
      </c>
      <c r="H9187" s="34">
        <v>0.9947039350098914</v>
      </c>
      <c r="I9187" s="35">
        <v>4.3590973135562372</v>
      </c>
      <c r="J9187" s="35">
        <v>0.85086290654668617</v>
      </c>
      <c r="K9187" s="35">
        <v>-7.1420935184745493E-3</v>
      </c>
      <c r="L9187" s="35">
        <v>0</v>
      </c>
      <c r="M9187" s="35">
        <v>0</v>
      </c>
      <c r="N9187" s="35">
        <v>0</v>
      </c>
      <c r="O9187" s="35">
        <v>0</v>
      </c>
      <c r="P9187" s="36">
        <v>12</v>
      </c>
      <c r="Q9187" s="37">
        <v>86</v>
      </c>
      <c r="R9187" s="36">
        <v>5</v>
      </c>
      <c r="S9187" s="39">
        <f t="shared" si="322"/>
        <v>86</v>
      </c>
      <c r="T9187" s="34" t="s">
        <v>36</v>
      </c>
      <c r="U9187" s="12">
        <f>(1/(((ceta*(speed^2))+(beta*speed))+alpha))</f>
        <v>4.0468817304646312E-2</v>
      </c>
      <c r="V9187" s="8">
        <f t="shared" si="323"/>
        <v>86</v>
      </c>
      <c r="AB9187" s="41"/>
    </row>
    <row r="9188" spans="1:28">
      <c r="A9188" s="34" t="s">
        <v>19</v>
      </c>
      <c r="B9188" s="34" t="s">
        <v>74</v>
      </c>
      <c r="C9188" s="5" t="s">
        <v>178</v>
      </c>
      <c r="D9188" s="35" t="s">
        <v>89</v>
      </c>
      <c r="E9188" s="36" t="s">
        <v>18</v>
      </c>
      <c r="F9188" s="37">
        <v>0</v>
      </c>
      <c r="G9188" s="38">
        <v>0.04</v>
      </c>
      <c r="H9188" s="34">
        <v>0.96970592355555285</v>
      </c>
      <c r="I9188" s="35">
        <v>-2.6630077262702079E-7</v>
      </c>
      <c r="J9188" s="35">
        <v>4.2302815713016125E-5</v>
      </c>
      <c r="K9188" s="35">
        <v>-2.5541431749736485E-3</v>
      </c>
      <c r="L9188" s="35">
        <v>0.12092910391627226</v>
      </c>
      <c r="M9188" s="35">
        <v>0</v>
      </c>
      <c r="N9188" s="35">
        <v>0</v>
      </c>
      <c r="O9188" s="35">
        <v>0</v>
      </c>
      <c r="P9188" s="36">
        <v>12</v>
      </c>
      <c r="Q9188" s="37">
        <v>86</v>
      </c>
      <c r="R9188" s="36">
        <v>14</v>
      </c>
      <c r="S9188" s="39">
        <f t="shared" si="322"/>
        <v>86</v>
      </c>
      <c r="T9188" s="34" t="s">
        <v>51</v>
      </c>
      <c r="U9188" s="12">
        <f>(((alpha*(speed^3))+(beta*(speed^2))+(ceta*speed))+delta)</f>
        <v>4.4762211647953437E-2</v>
      </c>
      <c r="V9188" s="8">
        <f t="shared" si="323"/>
        <v>86</v>
      </c>
      <c r="AB9188" s="41"/>
    </row>
    <row r="9189" spans="1:28">
      <c r="A9189" s="34" t="s">
        <v>19</v>
      </c>
      <c r="B9189" s="34" t="s">
        <v>74</v>
      </c>
      <c r="C9189" s="5" t="s">
        <v>179</v>
      </c>
      <c r="D9189" s="35" t="s">
        <v>89</v>
      </c>
      <c r="E9189" s="36" t="s">
        <v>18</v>
      </c>
      <c r="F9189" s="37">
        <v>0</v>
      </c>
      <c r="G9189" s="38">
        <v>0.04</v>
      </c>
      <c r="H9189" s="34">
        <v>0.97640525676909862</v>
      </c>
      <c r="I9189" s="35">
        <v>-2.08337807975012</v>
      </c>
      <c r="J9189" s="35">
        <v>1.6615037850170329</v>
      </c>
      <c r="K9189" s="35">
        <v>1.4392292628995758</v>
      </c>
      <c r="L9189" s="35">
        <v>0</v>
      </c>
      <c r="M9189" s="35">
        <v>0</v>
      </c>
      <c r="N9189" s="35">
        <v>0</v>
      </c>
      <c r="O9189" s="35">
        <v>0</v>
      </c>
      <c r="P9189" s="36">
        <v>12</v>
      </c>
      <c r="Q9189" s="37">
        <v>86</v>
      </c>
      <c r="R9189" s="36">
        <v>2</v>
      </c>
      <c r="S9189" s="39">
        <f t="shared" si="322"/>
        <v>86</v>
      </c>
      <c r="T9189" s="34" t="s">
        <v>31</v>
      </c>
      <c r="U9189" s="12">
        <f>((alpha+(beta*speed))^((-1)/ceta))</f>
        <v>3.2144230567668963E-2</v>
      </c>
      <c r="V9189" s="8">
        <f t="shared" si="323"/>
        <v>86</v>
      </c>
      <c r="AB9189" s="41"/>
    </row>
    <row r="9190" spans="1:28">
      <c r="A9190" s="34" t="s">
        <v>19</v>
      </c>
      <c r="B9190" s="34" t="s">
        <v>74</v>
      </c>
      <c r="C9190" s="5" t="s">
        <v>178</v>
      </c>
      <c r="D9190" s="35" t="s">
        <v>89</v>
      </c>
      <c r="E9190" s="36" t="s">
        <v>17</v>
      </c>
      <c r="F9190" s="37">
        <v>0</v>
      </c>
      <c r="G9190" s="38">
        <v>0.04</v>
      </c>
      <c r="H9190" s="34">
        <v>0.98114045913234149</v>
      </c>
      <c r="I9190" s="35">
        <v>1624.9289176144184</v>
      </c>
      <c r="J9190" s="35">
        <v>1.0074589239995051</v>
      </c>
      <c r="K9190" s="35">
        <v>-0.41173679407646352</v>
      </c>
      <c r="L9190" s="35">
        <v>0</v>
      </c>
      <c r="M9190" s="35">
        <v>0</v>
      </c>
      <c r="N9190" s="35">
        <v>0</v>
      </c>
      <c r="O9190" s="35">
        <v>0</v>
      </c>
      <c r="P9190" s="36">
        <v>12</v>
      </c>
      <c r="Q9190" s="37">
        <v>86</v>
      </c>
      <c r="R9190" s="36">
        <v>0</v>
      </c>
      <c r="S9190" s="39">
        <f t="shared" si="322"/>
        <v>86</v>
      </c>
      <c r="T9190" s="34" t="s">
        <v>29</v>
      </c>
      <c r="U9190" s="12">
        <f>((alpha*(beta^speed))*(speed^ceta))</f>
        <v>491.90599971125545</v>
      </c>
      <c r="V9190" s="8">
        <f t="shared" si="323"/>
        <v>86</v>
      </c>
    </row>
    <row r="9191" spans="1:28">
      <c r="A9191" s="34" t="s">
        <v>19</v>
      </c>
      <c r="B9191" s="34" t="s">
        <v>74</v>
      </c>
      <c r="C9191" s="5" t="s">
        <v>179</v>
      </c>
      <c r="D9191" s="35" t="s">
        <v>89</v>
      </c>
      <c r="E9191" s="36" t="s">
        <v>17</v>
      </c>
      <c r="F9191" s="37">
        <v>0</v>
      </c>
      <c r="G9191" s="38">
        <v>0.04</v>
      </c>
      <c r="H9191" s="34">
        <v>0.98044339494452204</v>
      </c>
      <c r="I9191" s="35">
        <v>1717.869923690178</v>
      </c>
      <c r="J9191" s="35">
        <v>1.0084925026738565</v>
      </c>
      <c r="K9191" s="35">
        <v>-0.45128169132251295</v>
      </c>
      <c r="L9191" s="35">
        <v>0</v>
      </c>
      <c r="M9191" s="35">
        <v>0</v>
      </c>
      <c r="N9191" s="35">
        <v>0</v>
      </c>
      <c r="O9191" s="35">
        <v>0</v>
      </c>
      <c r="P9191" s="36">
        <v>12</v>
      </c>
      <c r="Q9191" s="37">
        <v>86</v>
      </c>
      <c r="R9191" s="36">
        <v>0</v>
      </c>
      <c r="S9191" s="39">
        <f t="shared" si="322"/>
        <v>86</v>
      </c>
      <c r="T9191" s="34" t="s">
        <v>29</v>
      </c>
      <c r="U9191" s="12">
        <f>((alpha*(beta^speed))*(speed^ceta))</f>
        <v>476.25165888480274</v>
      </c>
      <c r="V9191" s="8">
        <f t="shared" si="323"/>
        <v>86</v>
      </c>
    </row>
    <row r="9192" spans="1:28">
      <c r="A9192" s="34" t="s">
        <v>19</v>
      </c>
      <c r="B9192" s="34" t="s">
        <v>74</v>
      </c>
      <c r="C9192" s="5" t="s">
        <v>178</v>
      </c>
      <c r="D9192" s="35" t="s">
        <v>89</v>
      </c>
      <c r="E9192" s="36" t="s">
        <v>15</v>
      </c>
      <c r="F9192" s="37">
        <v>50</v>
      </c>
      <c r="G9192" s="38">
        <v>0.04</v>
      </c>
      <c r="H9192" s="34">
        <v>0.99297257972496189</v>
      </c>
      <c r="I9192" s="35">
        <v>38.214688997801638</v>
      </c>
      <c r="J9192" s="35">
        <v>-1.2545936331079153</v>
      </c>
      <c r="K9192" s="35">
        <v>1.5677293622123667</v>
      </c>
      <c r="L9192" s="35">
        <v>-2.1438493069190084E-2</v>
      </c>
      <c r="M9192" s="35">
        <v>0</v>
      </c>
      <c r="N9192" s="35">
        <v>0</v>
      </c>
      <c r="O9192" s="35">
        <v>0</v>
      </c>
      <c r="P9192" s="36">
        <v>12</v>
      </c>
      <c r="Q9192" s="37">
        <v>75</v>
      </c>
      <c r="R9192" s="36">
        <v>1</v>
      </c>
      <c r="S9192" s="39">
        <f t="shared" si="322"/>
        <v>75</v>
      </c>
      <c r="T9192" s="34" t="s">
        <v>30</v>
      </c>
      <c r="U9192" s="12">
        <f>((alpha*(speed^beta))+(ceta*(speed^delta)))</f>
        <v>1.5988752848231715</v>
      </c>
      <c r="V9192" s="8">
        <f t="shared" si="323"/>
        <v>75</v>
      </c>
    </row>
    <row r="9193" spans="1:28">
      <c r="A9193" s="34" t="s">
        <v>19</v>
      </c>
      <c r="B9193" s="34" t="s">
        <v>74</v>
      </c>
      <c r="C9193" s="5" t="s">
        <v>179</v>
      </c>
      <c r="D9193" s="35" t="s">
        <v>89</v>
      </c>
      <c r="E9193" s="36" t="s">
        <v>15</v>
      </c>
      <c r="F9193" s="37">
        <v>50</v>
      </c>
      <c r="G9193" s="38">
        <v>0.04</v>
      </c>
      <c r="H9193" s="34">
        <v>0.96957680967693605</v>
      </c>
      <c r="I9193" s="35">
        <v>13.331078583515481</v>
      </c>
      <c r="J9193" s="35">
        <v>0.98896893676540953</v>
      </c>
      <c r="K9193" s="35">
        <v>-0.23020824553174501</v>
      </c>
      <c r="L9193" s="35">
        <v>0</v>
      </c>
      <c r="M9193" s="35">
        <v>0</v>
      </c>
      <c r="N9193" s="35">
        <v>0</v>
      </c>
      <c r="O9193" s="35">
        <v>0</v>
      </c>
      <c r="P9193" s="36">
        <v>12</v>
      </c>
      <c r="Q9193" s="37">
        <v>72</v>
      </c>
      <c r="R9193" s="36">
        <v>0</v>
      </c>
      <c r="S9193" s="39">
        <f t="shared" si="322"/>
        <v>72</v>
      </c>
      <c r="T9193" s="34" t="s">
        <v>29</v>
      </c>
      <c r="U9193" s="12">
        <f>((alpha*(beta^speed))*(speed^ceta))</f>
        <v>2.2410053159004937</v>
      </c>
      <c r="V9193" s="8">
        <f t="shared" si="323"/>
        <v>72</v>
      </c>
    </row>
    <row r="9194" spans="1:28">
      <c r="A9194" s="34" t="s">
        <v>19</v>
      </c>
      <c r="B9194" s="34" t="s">
        <v>74</v>
      </c>
      <c r="C9194" s="5" t="s">
        <v>178</v>
      </c>
      <c r="D9194" s="35" t="s">
        <v>89</v>
      </c>
      <c r="E9194" s="36" t="s">
        <v>16</v>
      </c>
      <c r="F9194" s="37">
        <v>50</v>
      </c>
      <c r="G9194" s="38">
        <v>0.04</v>
      </c>
      <c r="H9194" s="34">
        <v>0.9842528643744084</v>
      </c>
      <c r="I9194" s="35">
        <v>2.6906912034749557</v>
      </c>
      <c r="J9194" s="35">
        <v>0.85811811102688729</v>
      </c>
      <c r="K9194" s="35">
        <v>-0.18619791194198476</v>
      </c>
      <c r="L9194" s="35">
        <v>0</v>
      </c>
      <c r="M9194" s="35">
        <v>0</v>
      </c>
      <c r="N9194" s="35">
        <v>0</v>
      </c>
      <c r="O9194" s="35">
        <v>0</v>
      </c>
      <c r="P9194" s="36">
        <v>12</v>
      </c>
      <c r="Q9194" s="37">
        <v>75</v>
      </c>
      <c r="R9194" s="36">
        <v>13</v>
      </c>
      <c r="S9194" s="39">
        <f t="shared" si="322"/>
        <v>75</v>
      </c>
      <c r="T9194" s="34" t="s">
        <v>50</v>
      </c>
      <c r="U9194" s="12">
        <f>EXP((alpha+(beta/speed))+(ceta*LN(speed)))</f>
        <v>6.6740408876165045</v>
      </c>
      <c r="V9194" s="8">
        <f t="shared" si="323"/>
        <v>75</v>
      </c>
    </row>
    <row r="9195" spans="1:28">
      <c r="A9195" s="34" t="s">
        <v>19</v>
      </c>
      <c r="B9195" s="34" t="s">
        <v>74</v>
      </c>
      <c r="C9195" s="5" t="s">
        <v>179</v>
      </c>
      <c r="D9195" s="35" t="s">
        <v>89</v>
      </c>
      <c r="E9195" s="36" t="s">
        <v>16</v>
      </c>
      <c r="F9195" s="37">
        <v>50</v>
      </c>
      <c r="G9195" s="38">
        <v>0.04</v>
      </c>
      <c r="H9195" s="34">
        <v>0.99506447101849227</v>
      </c>
      <c r="I9195" s="35">
        <v>-1.8082440592315638</v>
      </c>
      <c r="J9195" s="35">
        <v>34.078401116502249</v>
      </c>
      <c r="K9195" s="35">
        <v>0.61403777644904278</v>
      </c>
      <c r="L9195" s="35">
        <v>0</v>
      </c>
      <c r="M9195" s="35">
        <v>0</v>
      </c>
      <c r="N9195" s="35">
        <v>0</v>
      </c>
      <c r="O9195" s="35">
        <v>0</v>
      </c>
      <c r="P9195" s="36">
        <v>12</v>
      </c>
      <c r="Q9195" s="37">
        <v>72</v>
      </c>
      <c r="R9195" s="36">
        <v>13</v>
      </c>
      <c r="S9195" s="39">
        <f t="shared" si="322"/>
        <v>72</v>
      </c>
      <c r="T9195" s="34" t="s">
        <v>50</v>
      </c>
      <c r="U9195" s="12">
        <f>EXP((alpha+(beta/speed))+(ceta*LN(speed)))</f>
        <v>3.6367907174651908</v>
      </c>
      <c r="V9195" s="8">
        <f t="shared" si="323"/>
        <v>72</v>
      </c>
    </row>
    <row r="9196" spans="1:28">
      <c r="A9196" s="34" t="s">
        <v>19</v>
      </c>
      <c r="B9196" s="34" t="s">
        <v>74</v>
      </c>
      <c r="C9196" s="5" t="s">
        <v>178</v>
      </c>
      <c r="D9196" s="35" t="s">
        <v>89</v>
      </c>
      <c r="E9196" s="36" t="s">
        <v>14</v>
      </c>
      <c r="F9196" s="37">
        <v>50</v>
      </c>
      <c r="G9196" s="38">
        <v>0.04</v>
      </c>
      <c r="H9196" s="34">
        <v>0.98474471068311142</v>
      </c>
      <c r="I9196" s="35">
        <v>0.47648044792306271</v>
      </c>
      <c r="J9196" s="35">
        <v>0.99882219287728358</v>
      </c>
      <c r="K9196" s="35">
        <v>-0.3688497051774795</v>
      </c>
      <c r="L9196" s="35">
        <v>0</v>
      </c>
      <c r="M9196" s="35">
        <v>0</v>
      </c>
      <c r="N9196" s="35">
        <v>0</v>
      </c>
      <c r="O9196" s="35">
        <v>0</v>
      </c>
      <c r="P9196" s="36">
        <v>12</v>
      </c>
      <c r="Q9196" s="37">
        <v>75</v>
      </c>
      <c r="R9196" s="36">
        <v>0</v>
      </c>
      <c r="S9196" s="39">
        <f t="shared" si="322"/>
        <v>75</v>
      </c>
      <c r="T9196" s="34" t="s">
        <v>29</v>
      </c>
      <c r="U9196" s="12">
        <f>((alpha*(beta^speed))*(speed^ceta))</f>
        <v>8.8724394635525825E-2</v>
      </c>
      <c r="V9196" s="8">
        <f t="shared" si="323"/>
        <v>75</v>
      </c>
    </row>
    <row r="9197" spans="1:28">
      <c r="A9197" s="34" t="s">
        <v>19</v>
      </c>
      <c r="B9197" s="34" t="s">
        <v>74</v>
      </c>
      <c r="C9197" s="5" t="s">
        <v>179</v>
      </c>
      <c r="D9197" s="35" t="s">
        <v>89</v>
      </c>
      <c r="E9197" s="36" t="s">
        <v>14</v>
      </c>
      <c r="F9197" s="37">
        <v>50</v>
      </c>
      <c r="G9197" s="38">
        <v>0.04</v>
      </c>
      <c r="H9197" s="34">
        <v>0.98143277692345721</v>
      </c>
      <c r="I9197" s="35">
        <v>4.4059001496299627E-2</v>
      </c>
      <c r="J9197" s="35">
        <v>5.430001651917404E-3</v>
      </c>
      <c r="K9197" s="35">
        <v>0.85823482337069379</v>
      </c>
      <c r="L9197" s="35">
        <v>-1.1969702248433605</v>
      </c>
      <c r="M9197" s="35">
        <v>0</v>
      </c>
      <c r="N9197" s="35">
        <v>0</v>
      </c>
      <c r="O9197" s="35">
        <v>0</v>
      </c>
      <c r="P9197" s="36">
        <v>12</v>
      </c>
      <c r="Q9197" s="37">
        <v>72</v>
      </c>
      <c r="R9197" s="36">
        <v>1</v>
      </c>
      <c r="S9197" s="39">
        <f t="shared" si="322"/>
        <v>72</v>
      </c>
      <c r="T9197" s="34" t="s">
        <v>30</v>
      </c>
      <c r="U9197" s="12">
        <f>((alpha*(speed^beta))+(ceta*(speed^delta)))</f>
        <v>5.0227872188410669E-2</v>
      </c>
      <c r="V9197" s="8">
        <f t="shared" si="323"/>
        <v>72</v>
      </c>
      <c r="AB9197" s="41"/>
    </row>
    <row r="9198" spans="1:28">
      <c r="A9198" s="34" t="s">
        <v>19</v>
      </c>
      <c r="B9198" s="34" t="s">
        <v>74</v>
      </c>
      <c r="C9198" s="5" t="s">
        <v>178</v>
      </c>
      <c r="D9198" s="35" t="s">
        <v>89</v>
      </c>
      <c r="E9198" s="36" t="s">
        <v>18</v>
      </c>
      <c r="F9198" s="37">
        <v>50</v>
      </c>
      <c r="G9198" s="38">
        <v>0.04</v>
      </c>
      <c r="H9198" s="34">
        <v>0.97895440049207871</v>
      </c>
      <c r="I9198" s="35">
        <v>0.1974659342633118</v>
      </c>
      <c r="J9198" s="35">
        <v>0.98872141203596708</v>
      </c>
      <c r="K9198" s="35">
        <v>-0.12538260803581613</v>
      </c>
      <c r="L9198" s="35">
        <v>0</v>
      </c>
      <c r="M9198" s="35">
        <v>0</v>
      </c>
      <c r="N9198" s="35">
        <v>0</v>
      </c>
      <c r="O9198" s="35">
        <v>0</v>
      </c>
      <c r="P9198" s="36">
        <v>12</v>
      </c>
      <c r="Q9198" s="37">
        <v>75</v>
      </c>
      <c r="R9198" s="36">
        <v>0</v>
      </c>
      <c r="S9198" s="39">
        <f t="shared" si="322"/>
        <v>75</v>
      </c>
      <c r="T9198" s="34" t="s">
        <v>29</v>
      </c>
      <c r="U9198" s="12">
        <f>((alpha*(beta^speed))*(speed^ceta))</f>
        <v>4.9083731611922442E-2</v>
      </c>
      <c r="V9198" s="8">
        <f t="shared" si="323"/>
        <v>75</v>
      </c>
    </row>
    <row r="9199" spans="1:28">
      <c r="A9199" s="34" t="s">
        <v>19</v>
      </c>
      <c r="B9199" s="34" t="s">
        <v>74</v>
      </c>
      <c r="C9199" s="5" t="s">
        <v>179</v>
      </c>
      <c r="D9199" s="35" t="s">
        <v>89</v>
      </c>
      <c r="E9199" s="36" t="s">
        <v>18</v>
      </c>
      <c r="F9199" s="37">
        <v>50</v>
      </c>
      <c r="G9199" s="38">
        <v>0.04</v>
      </c>
      <c r="H9199" s="34">
        <v>0.98463823669170492</v>
      </c>
      <c r="I9199" s="35">
        <v>0.45174411282845572</v>
      </c>
      <c r="J9199" s="35">
        <v>0.98130764317718899</v>
      </c>
      <c r="K9199" s="35">
        <v>-0.32888181074639111</v>
      </c>
      <c r="L9199" s="35">
        <v>0</v>
      </c>
      <c r="M9199" s="35">
        <v>0</v>
      </c>
      <c r="N9199" s="35">
        <v>0</v>
      </c>
      <c r="O9199" s="35">
        <v>0</v>
      </c>
      <c r="P9199" s="36">
        <v>12</v>
      </c>
      <c r="Q9199" s="37">
        <v>72</v>
      </c>
      <c r="R9199" s="36">
        <v>0</v>
      </c>
      <c r="S9199" s="39">
        <f t="shared" si="322"/>
        <v>72</v>
      </c>
      <c r="T9199" s="34" t="s">
        <v>29</v>
      </c>
      <c r="U9199" s="12">
        <f>((alpha*(beta^speed))*(speed^ceta))</f>
        <v>2.8446097432562337E-2</v>
      </c>
      <c r="V9199" s="8">
        <f t="shared" si="323"/>
        <v>72</v>
      </c>
    </row>
    <row r="9200" spans="1:28">
      <c r="A9200" s="34" t="s">
        <v>19</v>
      </c>
      <c r="B9200" s="34" t="s">
        <v>74</v>
      </c>
      <c r="C9200" s="5" t="s">
        <v>178</v>
      </c>
      <c r="D9200" s="35" t="s">
        <v>89</v>
      </c>
      <c r="E9200" s="36" t="s">
        <v>17</v>
      </c>
      <c r="F9200" s="37">
        <v>50</v>
      </c>
      <c r="G9200" s="38">
        <v>0.04</v>
      </c>
      <c r="H9200" s="34">
        <v>0.97064574038674867</v>
      </c>
      <c r="I9200" s="35">
        <v>1542.9631876596486</v>
      </c>
      <c r="J9200" s="35">
        <v>1.003382513694272</v>
      </c>
      <c r="K9200" s="35">
        <v>-0.23466321952350802</v>
      </c>
      <c r="L9200" s="35">
        <v>0</v>
      </c>
      <c r="M9200" s="35">
        <v>0</v>
      </c>
      <c r="N9200" s="35">
        <v>0</v>
      </c>
      <c r="O9200" s="35">
        <v>0</v>
      </c>
      <c r="P9200" s="36">
        <v>12</v>
      </c>
      <c r="Q9200" s="37">
        <v>75</v>
      </c>
      <c r="R9200" s="36">
        <v>0</v>
      </c>
      <c r="S9200" s="39">
        <f t="shared" si="322"/>
        <v>75</v>
      </c>
      <c r="T9200" s="34" t="s">
        <v>29</v>
      </c>
      <c r="U9200" s="12">
        <f>((alpha*(beta^speed))*(speed^ceta))</f>
        <v>721.66769242512225</v>
      </c>
      <c r="V9200" s="8">
        <f t="shared" si="323"/>
        <v>75</v>
      </c>
    </row>
    <row r="9201" spans="1:22">
      <c r="A9201" s="34" t="s">
        <v>19</v>
      </c>
      <c r="B9201" s="34" t="s">
        <v>74</v>
      </c>
      <c r="C9201" s="5" t="s">
        <v>179</v>
      </c>
      <c r="D9201" s="35" t="s">
        <v>89</v>
      </c>
      <c r="E9201" s="36" t="s">
        <v>17</v>
      </c>
      <c r="F9201" s="37">
        <v>50</v>
      </c>
      <c r="G9201" s="38">
        <v>0.04</v>
      </c>
      <c r="H9201" s="34">
        <v>0.96139816959573554</v>
      </c>
      <c r="I9201" s="35">
        <v>1554.3198695602339</v>
      </c>
      <c r="J9201" s="35">
        <v>1.0041494853322444</v>
      </c>
      <c r="K9201" s="35">
        <v>-0.25576127567155998</v>
      </c>
      <c r="L9201" s="35">
        <v>0</v>
      </c>
      <c r="M9201" s="35">
        <v>0</v>
      </c>
      <c r="N9201" s="35">
        <v>0</v>
      </c>
      <c r="O9201" s="35">
        <v>0</v>
      </c>
      <c r="P9201" s="36">
        <v>12</v>
      </c>
      <c r="Q9201" s="37">
        <v>72</v>
      </c>
      <c r="R9201" s="36">
        <v>0</v>
      </c>
      <c r="S9201" s="39">
        <f t="shared" si="322"/>
        <v>72</v>
      </c>
      <c r="T9201" s="34" t="s">
        <v>29</v>
      </c>
      <c r="U9201" s="12">
        <f>((alpha*(beta^speed))*(speed^ceta))</f>
        <v>701.43803317379184</v>
      </c>
      <c r="V9201" s="8">
        <f t="shared" si="323"/>
        <v>72</v>
      </c>
    </row>
    <row r="9202" spans="1:22">
      <c r="A9202" s="34" t="s">
        <v>19</v>
      </c>
      <c r="B9202" s="34" t="s">
        <v>74</v>
      </c>
      <c r="C9202" s="5" t="s">
        <v>178</v>
      </c>
      <c r="D9202" s="35" t="s">
        <v>89</v>
      </c>
      <c r="E9202" s="36" t="s">
        <v>15</v>
      </c>
      <c r="F9202" s="37">
        <v>100</v>
      </c>
      <c r="G9202" s="38">
        <v>0.04</v>
      </c>
      <c r="H9202" s="34">
        <v>0.9836343413878661</v>
      </c>
      <c r="I9202" s="35">
        <v>-4.5634363182508478E-5</v>
      </c>
      <c r="J9202" s="35">
        <v>5.4284989276649166E-3</v>
      </c>
      <c r="K9202" s="35">
        <v>-0.22618588766842626</v>
      </c>
      <c r="L9202" s="35">
        <v>5.5570642741624434</v>
      </c>
      <c r="M9202" s="35">
        <v>0</v>
      </c>
      <c r="N9202" s="35">
        <v>0</v>
      </c>
      <c r="O9202" s="35">
        <v>0</v>
      </c>
      <c r="P9202" s="36">
        <v>12</v>
      </c>
      <c r="Q9202" s="37">
        <v>57</v>
      </c>
      <c r="R9202" s="36">
        <v>14</v>
      </c>
      <c r="S9202" s="39">
        <f t="shared" si="322"/>
        <v>57</v>
      </c>
      <c r="T9202" s="34" t="s">
        <v>51</v>
      </c>
      <c r="U9202" s="12">
        <f>(((alpha*(speed^3))+(beta*(speed^2))+(ceta*speed))+delta)</f>
        <v>1.8504970721871681</v>
      </c>
      <c r="V9202" s="8">
        <f t="shared" si="323"/>
        <v>57</v>
      </c>
    </row>
    <row r="9203" spans="1:22">
      <c r="A9203" s="34" t="s">
        <v>19</v>
      </c>
      <c r="B9203" s="34" t="s">
        <v>74</v>
      </c>
      <c r="C9203" s="5" t="s">
        <v>179</v>
      </c>
      <c r="D9203" s="35" t="s">
        <v>89</v>
      </c>
      <c r="E9203" s="36" t="s">
        <v>15</v>
      </c>
      <c r="F9203" s="37">
        <v>100</v>
      </c>
      <c r="G9203" s="38">
        <v>0.04</v>
      </c>
      <c r="H9203" s="34">
        <v>0.98608217121429809</v>
      </c>
      <c r="I9203" s="35">
        <v>33.127977877661934</v>
      </c>
      <c r="J9203" s="35">
        <v>0.99631374439302334</v>
      </c>
      <c r="K9203" s="35">
        <v>-0.57917733650575254</v>
      </c>
      <c r="L9203" s="35">
        <v>0</v>
      </c>
      <c r="M9203" s="35">
        <v>0</v>
      </c>
      <c r="N9203" s="35">
        <v>0</v>
      </c>
      <c r="O9203" s="35">
        <v>0</v>
      </c>
      <c r="P9203" s="36">
        <v>12</v>
      </c>
      <c r="Q9203" s="37">
        <v>57</v>
      </c>
      <c r="R9203" s="36">
        <v>0</v>
      </c>
      <c r="S9203" s="39">
        <f t="shared" si="322"/>
        <v>57</v>
      </c>
      <c r="T9203" s="34" t="s">
        <v>29</v>
      </c>
      <c r="U9203" s="12">
        <f>((alpha*(beta^speed))*(speed^ceta))</f>
        <v>2.5811362737192298</v>
      </c>
      <c r="V9203" s="8">
        <f t="shared" si="323"/>
        <v>57</v>
      </c>
    </row>
    <row r="9204" spans="1:22">
      <c r="A9204" s="34" t="s">
        <v>19</v>
      </c>
      <c r="B9204" s="34" t="s">
        <v>74</v>
      </c>
      <c r="C9204" s="5" t="s">
        <v>178</v>
      </c>
      <c r="D9204" s="35" t="s">
        <v>89</v>
      </c>
      <c r="E9204" s="36" t="s">
        <v>16</v>
      </c>
      <c r="F9204" s="37">
        <v>100</v>
      </c>
      <c r="G9204" s="38">
        <v>0.04</v>
      </c>
      <c r="H9204" s="34">
        <v>0.98947581036065313</v>
      </c>
      <c r="I9204" s="35">
        <v>-6.6019807061370851E-5</v>
      </c>
      <c r="J9204" s="35">
        <v>8.4360111322289589E-3</v>
      </c>
      <c r="K9204" s="35">
        <v>-0.39476938455871091</v>
      </c>
      <c r="L9204" s="35">
        <v>16.092648602360036</v>
      </c>
      <c r="M9204" s="35">
        <v>0</v>
      </c>
      <c r="N9204" s="35">
        <v>0</v>
      </c>
      <c r="O9204" s="35">
        <v>0</v>
      </c>
      <c r="P9204" s="36">
        <v>12</v>
      </c>
      <c r="Q9204" s="37">
        <v>57</v>
      </c>
      <c r="R9204" s="36">
        <v>14</v>
      </c>
      <c r="S9204" s="39">
        <f t="shared" si="322"/>
        <v>57</v>
      </c>
      <c r="T9204" s="34" t="s">
        <v>51</v>
      </c>
      <c r="U9204" s="12">
        <f>(((alpha*(speed^3))+(beta*(speed^2))+(ceta*speed))+delta)</f>
        <v>8.7729877220089492</v>
      </c>
      <c r="V9204" s="8">
        <f t="shared" si="323"/>
        <v>57</v>
      </c>
    </row>
    <row r="9205" spans="1:22">
      <c r="A9205" s="34" t="s">
        <v>19</v>
      </c>
      <c r="B9205" s="34" t="s">
        <v>74</v>
      </c>
      <c r="C9205" s="5" t="s">
        <v>179</v>
      </c>
      <c r="D9205" s="35" t="s">
        <v>89</v>
      </c>
      <c r="E9205" s="36" t="s">
        <v>16</v>
      </c>
      <c r="F9205" s="37">
        <v>100</v>
      </c>
      <c r="G9205" s="38">
        <v>0.04</v>
      </c>
      <c r="H9205" s="34">
        <v>0.99432933039328231</v>
      </c>
      <c r="I9205" s="35">
        <v>358.15566059702758</v>
      </c>
      <c r="J9205" s="35">
        <v>1.0416334808304146</v>
      </c>
      <c r="K9205" s="35">
        <v>-1.6254464000546234</v>
      </c>
      <c r="L9205" s="35">
        <v>0</v>
      </c>
      <c r="M9205" s="35">
        <v>0</v>
      </c>
      <c r="N9205" s="35">
        <v>0</v>
      </c>
      <c r="O9205" s="35">
        <v>0</v>
      </c>
      <c r="P9205" s="36">
        <v>12</v>
      </c>
      <c r="Q9205" s="37">
        <v>57</v>
      </c>
      <c r="R9205" s="36">
        <v>0</v>
      </c>
      <c r="S9205" s="39">
        <f t="shared" si="322"/>
        <v>57</v>
      </c>
      <c r="T9205" s="34" t="s">
        <v>29</v>
      </c>
      <c r="U9205" s="12">
        <f>((alpha*(beta^speed))*(speed^ceta))</f>
        <v>5.125572875007772</v>
      </c>
      <c r="V9205" s="8">
        <f t="shared" si="323"/>
        <v>57</v>
      </c>
    </row>
    <row r="9206" spans="1:22">
      <c r="A9206" s="34" t="s">
        <v>19</v>
      </c>
      <c r="B9206" s="34" t="s">
        <v>74</v>
      </c>
      <c r="C9206" s="5" t="s">
        <v>178</v>
      </c>
      <c r="D9206" s="35" t="s">
        <v>89</v>
      </c>
      <c r="E9206" s="36" t="s">
        <v>14</v>
      </c>
      <c r="F9206" s="37">
        <v>100</v>
      </c>
      <c r="G9206" s="38">
        <v>0.04</v>
      </c>
      <c r="H9206" s="34">
        <v>0.98337007658488673</v>
      </c>
      <c r="I9206" s="35">
        <v>0.59312058447845772</v>
      </c>
      <c r="J9206" s="35">
        <v>0.99910442881423123</v>
      </c>
      <c r="K9206" s="35">
        <v>-0.40963363418611559</v>
      </c>
      <c r="L9206" s="35">
        <v>0</v>
      </c>
      <c r="M9206" s="35">
        <v>0</v>
      </c>
      <c r="N9206" s="35">
        <v>0</v>
      </c>
      <c r="O9206" s="35">
        <v>0</v>
      </c>
      <c r="P9206" s="36">
        <v>12</v>
      </c>
      <c r="Q9206" s="37">
        <v>57</v>
      </c>
      <c r="R9206" s="36">
        <v>0</v>
      </c>
      <c r="S9206" s="39">
        <f t="shared" si="322"/>
        <v>57</v>
      </c>
      <c r="T9206" s="34" t="s">
        <v>29</v>
      </c>
      <c r="U9206" s="12">
        <f>((alpha*(beta^speed))*(speed^ceta))</f>
        <v>0.10757169023252483</v>
      </c>
      <c r="V9206" s="8">
        <f t="shared" si="323"/>
        <v>57</v>
      </c>
    </row>
    <row r="9207" spans="1:22">
      <c r="A9207" s="34" t="s">
        <v>19</v>
      </c>
      <c r="B9207" s="34" t="s">
        <v>74</v>
      </c>
      <c r="C9207" s="5" t="s">
        <v>179</v>
      </c>
      <c r="D9207" s="35" t="s">
        <v>89</v>
      </c>
      <c r="E9207" s="36" t="s">
        <v>14</v>
      </c>
      <c r="F9207" s="37">
        <v>100</v>
      </c>
      <c r="G9207" s="38">
        <v>0.04</v>
      </c>
      <c r="H9207" s="34">
        <v>0.98783556889831181</v>
      </c>
      <c r="I9207" s="35">
        <v>0.30118388081045022</v>
      </c>
      <c r="J9207" s="35">
        <v>1.0068323755476349</v>
      </c>
      <c r="K9207" s="35">
        <v>-0.46463057556646592</v>
      </c>
      <c r="L9207" s="35">
        <v>0</v>
      </c>
      <c r="M9207" s="35">
        <v>0</v>
      </c>
      <c r="N9207" s="35">
        <v>0</v>
      </c>
      <c r="O9207" s="35">
        <v>0</v>
      </c>
      <c r="P9207" s="36">
        <v>12</v>
      </c>
      <c r="Q9207" s="37">
        <v>57</v>
      </c>
      <c r="R9207" s="36">
        <v>0</v>
      </c>
      <c r="S9207" s="39">
        <f t="shared" si="322"/>
        <v>57</v>
      </c>
      <c r="T9207" s="34" t="s">
        <v>29</v>
      </c>
      <c r="U9207" s="12">
        <f>((alpha*(beta^speed))*(speed^ceta))</f>
        <v>6.7851178610252999E-2</v>
      </c>
      <c r="V9207" s="8">
        <f t="shared" si="323"/>
        <v>57</v>
      </c>
    </row>
    <row r="9208" spans="1:22">
      <c r="A9208" s="34" t="s">
        <v>19</v>
      </c>
      <c r="B9208" s="34" t="s">
        <v>74</v>
      </c>
      <c r="C9208" s="5" t="s">
        <v>178</v>
      </c>
      <c r="D9208" s="35" t="s">
        <v>89</v>
      </c>
      <c r="E9208" s="36" t="s">
        <v>18</v>
      </c>
      <c r="F9208" s="37">
        <v>100</v>
      </c>
      <c r="G9208" s="38">
        <v>0.04</v>
      </c>
      <c r="H9208" s="34">
        <v>0.98336204151142803</v>
      </c>
      <c r="I9208" s="35">
        <v>0.45714198871195921</v>
      </c>
      <c r="J9208" s="35">
        <v>0.99686649663018956</v>
      </c>
      <c r="K9208" s="35">
        <v>-0.44604731409152082</v>
      </c>
      <c r="L9208" s="35">
        <v>0</v>
      </c>
      <c r="M9208" s="35">
        <v>0</v>
      </c>
      <c r="N9208" s="35">
        <v>0</v>
      </c>
      <c r="O9208" s="35">
        <v>0</v>
      </c>
      <c r="P9208" s="36">
        <v>12</v>
      </c>
      <c r="Q9208" s="37">
        <v>57</v>
      </c>
      <c r="R9208" s="36">
        <v>0</v>
      </c>
      <c r="S9208" s="39">
        <f t="shared" si="322"/>
        <v>57</v>
      </c>
      <c r="T9208" s="34" t="s">
        <v>29</v>
      </c>
      <c r="U9208" s="12">
        <f>((alpha*(beta^speed))*(speed^ceta))</f>
        <v>6.2973359143192034E-2</v>
      </c>
      <c r="V9208" s="8">
        <f t="shared" si="323"/>
        <v>57</v>
      </c>
    </row>
    <row r="9209" spans="1:22">
      <c r="A9209" s="34" t="s">
        <v>19</v>
      </c>
      <c r="B9209" s="34" t="s">
        <v>74</v>
      </c>
      <c r="C9209" s="5" t="s">
        <v>179</v>
      </c>
      <c r="D9209" s="35" t="s">
        <v>89</v>
      </c>
      <c r="E9209" s="36" t="s">
        <v>18</v>
      </c>
      <c r="F9209" s="37">
        <v>100</v>
      </c>
      <c r="G9209" s="38">
        <v>0.04</v>
      </c>
      <c r="H9209" s="34">
        <v>0.9898204038691959</v>
      </c>
      <c r="I9209" s="35">
        <v>0.33792703286069192</v>
      </c>
      <c r="J9209" s="35">
        <v>0.96463913976834581</v>
      </c>
      <c r="K9209" s="35">
        <v>-8.2835464762685898E-2</v>
      </c>
      <c r="L9209" s="35">
        <v>0</v>
      </c>
      <c r="M9209" s="35">
        <v>0</v>
      </c>
      <c r="N9209" s="35">
        <v>0</v>
      </c>
      <c r="O9209" s="35">
        <v>0</v>
      </c>
      <c r="P9209" s="36">
        <v>12</v>
      </c>
      <c r="Q9209" s="37">
        <v>57</v>
      </c>
      <c r="R9209" s="36">
        <v>0</v>
      </c>
      <c r="S9209" s="39">
        <f t="shared" si="322"/>
        <v>57</v>
      </c>
      <c r="T9209" s="34" t="s">
        <v>29</v>
      </c>
      <c r="U9209" s="12">
        <f>((alpha*(beta^speed))*(speed^ceta))</f>
        <v>3.1057918185712654E-2</v>
      </c>
      <c r="V9209" s="8">
        <f t="shared" si="323"/>
        <v>57</v>
      </c>
    </row>
    <row r="9210" spans="1:22">
      <c r="A9210" s="34" t="s">
        <v>19</v>
      </c>
      <c r="B9210" s="34" t="s">
        <v>74</v>
      </c>
      <c r="C9210" s="5" t="s">
        <v>178</v>
      </c>
      <c r="D9210" s="35" t="s">
        <v>89</v>
      </c>
      <c r="E9210" s="36" t="s">
        <v>17</v>
      </c>
      <c r="F9210" s="37">
        <v>100</v>
      </c>
      <c r="G9210" s="38">
        <v>0.04</v>
      </c>
      <c r="H9210" s="34">
        <v>0.96812924066653694</v>
      </c>
      <c r="I9210" s="35">
        <v>-3.6544656377923966E-3</v>
      </c>
      <c r="J9210" s="35">
        <v>0.46207363204347307</v>
      </c>
      <c r="K9210" s="35">
        <v>-21.872196907117939</v>
      </c>
      <c r="L9210" s="35">
        <v>1358.1442455487297</v>
      </c>
      <c r="M9210" s="35">
        <v>0</v>
      </c>
      <c r="N9210" s="35">
        <v>0</v>
      </c>
      <c r="O9210" s="35">
        <v>0</v>
      </c>
      <c r="P9210" s="36">
        <v>12</v>
      </c>
      <c r="Q9210" s="37">
        <v>57</v>
      </c>
      <c r="R9210" s="36">
        <v>14</v>
      </c>
      <c r="S9210" s="39">
        <f t="shared" si="322"/>
        <v>57</v>
      </c>
      <c r="T9210" s="34" t="s">
        <v>51</v>
      </c>
      <c r="U9210" s="12">
        <f>(((alpha*(speed^3))+(beta*(speed^2))+(ceta*speed))+delta)</f>
        <v>935.92479749256381</v>
      </c>
      <c r="V9210" s="8">
        <f t="shared" si="323"/>
        <v>57</v>
      </c>
    </row>
    <row r="9211" spans="1:22">
      <c r="A9211" s="34" t="s">
        <v>19</v>
      </c>
      <c r="B9211" s="34" t="s">
        <v>74</v>
      </c>
      <c r="C9211" s="5" t="s">
        <v>179</v>
      </c>
      <c r="D9211" s="35" t="s">
        <v>89</v>
      </c>
      <c r="E9211" s="36" t="s">
        <v>17</v>
      </c>
      <c r="F9211" s="37">
        <v>100</v>
      </c>
      <c r="G9211" s="38">
        <v>0.04</v>
      </c>
      <c r="H9211" s="34">
        <v>0.96001654524294466</v>
      </c>
      <c r="I9211" s="35">
        <v>-2.9798710551077038E-3</v>
      </c>
      <c r="J9211" s="35">
        <v>0.39833307618367109</v>
      </c>
      <c r="K9211" s="35">
        <v>-19.77102375502983</v>
      </c>
      <c r="L9211" s="35">
        <v>1300.4069860780698</v>
      </c>
      <c r="M9211" s="35">
        <v>0</v>
      </c>
      <c r="N9211" s="35">
        <v>0</v>
      </c>
      <c r="O9211" s="35">
        <v>0</v>
      </c>
      <c r="P9211" s="36">
        <v>12</v>
      </c>
      <c r="Q9211" s="37">
        <v>57</v>
      </c>
      <c r="R9211" s="36">
        <v>14</v>
      </c>
      <c r="S9211" s="39">
        <f t="shared" si="322"/>
        <v>57</v>
      </c>
      <c r="T9211" s="34" t="s">
        <v>51</v>
      </c>
      <c r="U9211" s="12">
        <f>(((alpha*(speed^3))+(beta*(speed^2))+(ceta*speed))+delta)</f>
        <v>915.79153625355593</v>
      </c>
      <c r="V9211" s="8">
        <f t="shared" si="323"/>
        <v>57</v>
      </c>
    </row>
    <row r="9212" spans="1:22">
      <c r="A9212" s="34" t="s">
        <v>19</v>
      </c>
      <c r="B9212" s="34" t="s">
        <v>74</v>
      </c>
      <c r="C9212" s="5" t="s">
        <v>178</v>
      </c>
      <c r="D9212" s="35" t="s">
        <v>89</v>
      </c>
      <c r="E9212" s="36" t="s">
        <v>15</v>
      </c>
      <c r="F9212" s="37">
        <v>0</v>
      </c>
      <c r="G9212" s="38">
        <v>0.06</v>
      </c>
      <c r="H9212" s="34">
        <v>0.99108796813208733</v>
      </c>
      <c r="I9212" s="35">
        <v>-1.6863457627336966E-5</v>
      </c>
      <c r="J9212" s="35">
        <v>2.7540412222900905E-3</v>
      </c>
      <c r="K9212" s="35">
        <v>-0.15491276219861716</v>
      </c>
      <c r="L9212" s="35">
        <v>4.4884627462265279</v>
      </c>
      <c r="M9212" s="35">
        <v>0</v>
      </c>
      <c r="N9212" s="35">
        <v>0</v>
      </c>
      <c r="O9212" s="35">
        <v>0</v>
      </c>
      <c r="P9212" s="36">
        <v>12</v>
      </c>
      <c r="Q9212" s="37">
        <v>83</v>
      </c>
      <c r="R9212" s="36">
        <v>14</v>
      </c>
      <c r="S9212" s="39">
        <f t="shared" si="322"/>
        <v>83</v>
      </c>
      <c r="T9212" s="34" t="s">
        <v>51</v>
      </c>
      <c r="U9212" s="12">
        <f>(((alpha*(speed^3))+(beta*(speed^2))+(ceta*speed))+delta)</f>
        <v>0.96098761773561314</v>
      </c>
      <c r="V9212" s="8">
        <f t="shared" si="323"/>
        <v>83</v>
      </c>
    </row>
    <row r="9213" spans="1:22">
      <c r="A9213" s="34" t="s">
        <v>19</v>
      </c>
      <c r="B9213" s="34" t="s">
        <v>74</v>
      </c>
      <c r="C9213" s="5" t="s">
        <v>179</v>
      </c>
      <c r="D9213" s="35" t="s">
        <v>89</v>
      </c>
      <c r="E9213" s="36" t="s">
        <v>15</v>
      </c>
      <c r="F9213" s="37">
        <v>0</v>
      </c>
      <c r="G9213" s="38">
        <v>0.06</v>
      </c>
      <c r="H9213" s="34">
        <v>0.96517859284297547</v>
      </c>
      <c r="I9213" s="35">
        <v>-8.3920112753723615</v>
      </c>
      <c r="J9213" s="35">
        <v>17.018606307896718</v>
      </c>
      <c r="K9213" s="35">
        <v>2.424931755946385</v>
      </c>
      <c r="L9213" s="35">
        <v>0.26371398621690306</v>
      </c>
      <c r="M9213" s="35">
        <v>1.0523209597206236E-2</v>
      </c>
      <c r="N9213" s="35">
        <v>0</v>
      </c>
      <c r="O9213" s="35">
        <v>0</v>
      </c>
      <c r="P9213" s="36">
        <v>12</v>
      </c>
      <c r="Q9213" s="37">
        <v>83</v>
      </c>
      <c r="R9213" s="36">
        <v>10</v>
      </c>
      <c r="S9213" s="39">
        <f t="shared" si="322"/>
        <v>83</v>
      </c>
      <c r="T9213" s="34" t="s">
        <v>44</v>
      </c>
      <c r="U9213" s="12">
        <f>(alpha+(beta/(1+EXP((((-1)*ceta)+(delta*LN(speed)))+(epsilon*speed)))))</f>
        <v>1.7402960798370994</v>
      </c>
      <c r="V9213" s="8">
        <f t="shared" si="323"/>
        <v>83</v>
      </c>
    </row>
    <row r="9214" spans="1:22">
      <c r="A9214" s="34" t="s">
        <v>19</v>
      </c>
      <c r="B9214" s="34" t="s">
        <v>74</v>
      </c>
      <c r="C9214" s="5" t="s">
        <v>178</v>
      </c>
      <c r="D9214" s="35" t="s">
        <v>89</v>
      </c>
      <c r="E9214" s="36" t="s">
        <v>16</v>
      </c>
      <c r="F9214" s="37">
        <v>0</v>
      </c>
      <c r="G9214" s="38">
        <v>0.06</v>
      </c>
      <c r="H9214" s="34">
        <v>0.97126723400613502</v>
      </c>
      <c r="I9214" s="35">
        <v>14.77487647366085</v>
      </c>
      <c r="J9214" s="35">
        <v>0.99958052882043191</v>
      </c>
      <c r="K9214" s="35">
        <v>-0.20029665375234834</v>
      </c>
      <c r="L9214" s="35">
        <v>0</v>
      </c>
      <c r="M9214" s="35">
        <v>0</v>
      </c>
      <c r="N9214" s="35">
        <v>0</v>
      </c>
      <c r="O9214" s="35">
        <v>0</v>
      </c>
      <c r="P9214" s="36">
        <v>12</v>
      </c>
      <c r="Q9214" s="37">
        <v>83</v>
      </c>
      <c r="R9214" s="36">
        <v>0</v>
      </c>
      <c r="S9214" s="39">
        <f t="shared" si="322"/>
        <v>83</v>
      </c>
      <c r="T9214" s="34" t="s">
        <v>29</v>
      </c>
      <c r="U9214" s="12">
        <f>((alpha*(beta^speed))*(speed^ceta))</f>
        <v>5.8886443120069414</v>
      </c>
      <c r="V9214" s="8">
        <f t="shared" si="323"/>
        <v>83</v>
      </c>
    </row>
    <row r="9215" spans="1:22">
      <c r="A9215" s="34" t="s">
        <v>19</v>
      </c>
      <c r="B9215" s="34" t="s">
        <v>74</v>
      </c>
      <c r="C9215" s="5" t="s">
        <v>179</v>
      </c>
      <c r="D9215" s="35" t="s">
        <v>89</v>
      </c>
      <c r="E9215" s="36" t="s">
        <v>16</v>
      </c>
      <c r="F9215" s="37">
        <v>0</v>
      </c>
      <c r="G9215" s="38">
        <v>0.06</v>
      </c>
      <c r="H9215" s="34">
        <v>0.99842954707229559</v>
      </c>
      <c r="I9215" s="35">
        <v>3.0858271928916499</v>
      </c>
      <c r="J9215" s="35">
        <v>280.24518784778115</v>
      </c>
      <c r="K9215" s="35">
        <v>0.72216075553819847</v>
      </c>
      <c r="L9215" s="35">
        <v>0.84469490058685237</v>
      </c>
      <c r="M9215" s="35">
        <v>0.14111698401457884</v>
      </c>
      <c r="N9215" s="35">
        <v>0</v>
      </c>
      <c r="O9215" s="35">
        <v>0</v>
      </c>
      <c r="P9215" s="36">
        <v>12</v>
      </c>
      <c r="Q9215" s="37">
        <v>83</v>
      </c>
      <c r="R9215" s="36">
        <v>10</v>
      </c>
      <c r="S9215" s="39">
        <f t="shared" si="322"/>
        <v>83</v>
      </c>
      <c r="T9215" s="34" t="s">
        <v>44</v>
      </c>
      <c r="U9215" s="12">
        <f>(alpha+(beta/(1+EXP((((-1)*ceta)+(delta*LN(speed)))+(epsilon*speed)))))</f>
        <v>3.0859402681951895</v>
      </c>
      <c r="V9215" s="8">
        <f t="shared" si="323"/>
        <v>83</v>
      </c>
    </row>
    <row r="9216" spans="1:22">
      <c r="A9216" s="34" t="s">
        <v>19</v>
      </c>
      <c r="B9216" s="34" t="s">
        <v>74</v>
      </c>
      <c r="C9216" s="5" t="s">
        <v>178</v>
      </c>
      <c r="D9216" s="35" t="s">
        <v>89</v>
      </c>
      <c r="E9216" s="36" t="s">
        <v>14</v>
      </c>
      <c r="F9216" s="37">
        <v>0</v>
      </c>
      <c r="G9216" s="38">
        <v>0.06</v>
      </c>
      <c r="H9216" s="34">
        <v>0.98478964798618751</v>
      </c>
      <c r="I9216" s="35">
        <v>-8.2839237476044898E-7</v>
      </c>
      <c r="J9216" s="35">
        <v>1.2449577974819363E-4</v>
      </c>
      <c r="K9216" s="35">
        <v>-6.7427005886335377E-3</v>
      </c>
      <c r="L9216" s="35">
        <v>0.23509738403222033</v>
      </c>
      <c r="M9216" s="35">
        <v>0</v>
      </c>
      <c r="N9216" s="35">
        <v>0</v>
      </c>
      <c r="O9216" s="35">
        <v>0</v>
      </c>
      <c r="P9216" s="36">
        <v>12</v>
      </c>
      <c r="Q9216" s="37">
        <v>83</v>
      </c>
      <c r="R9216" s="36">
        <v>14</v>
      </c>
      <c r="S9216" s="39">
        <f t="shared" si="322"/>
        <v>83</v>
      </c>
      <c r="T9216" s="34" t="s">
        <v>51</v>
      </c>
      <c r="U9216" s="12">
        <f>(((alpha*(speed^3))+(beta*(speed^2))+(ceta*speed))+delta)</f>
        <v>5.944067107378978E-2</v>
      </c>
      <c r="V9216" s="8">
        <f t="shared" si="323"/>
        <v>83</v>
      </c>
    </row>
    <row r="9217" spans="1:28">
      <c r="A9217" s="34" t="s">
        <v>19</v>
      </c>
      <c r="B9217" s="34" t="s">
        <v>74</v>
      </c>
      <c r="C9217" s="5" t="s">
        <v>179</v>
      </c>
      <c r="D9217" s="35" t="s">
        <v>89</v>
      </c>
      <c r="E9217" s="36" t="s">
        <v>14</v>
      </c>
      <c r="F9217" s="37">
        <v>0</v>
      </c>
      <c r="G9217" s="38">
        <v>0.06</v>
      </c>
      <c r="H9217" s="34">
        <v>0.99467921052343011</v>
      </c>
      <c r="I9217" s="35">
        <v>0.44654121948988967</v>
      </c>
      <c r="J9217" s="35">
        <v>1.0132863373991974</v>
      </c>
      <c r="K9217" s="35">
        <v>-0.75277975552204868</v>
      </c>
      <c r="L9217" s="35">
        <v>0</v>
      </c>
      <c r="M9217" s="35">
        <v>0</v>
      </c>
      <c r="N9217" s="35">
        <v>0</v>
      </c>
      <c r="O9217" s="35">
        <v>0</v>
      </c>
      <c r="P9217" s="36">
        <v>12</v>
      </c>
      <c r="Q9217" s="37">
        <v>83</v>
      </c>
      <c r="R9217" s="36">
        <v>0</v>
      </c>
      <c r="S9217" s="39">
        <f t="shared" si="322"/>
        <v>83</v>
      </c>
      <c r="T9217" s="34" t="s">
        <v>29</v>
      </c>
      <c r="U9217" s="12">
        <f>((alpha*(beta^speed))*(speed^ceta))</f>
        <v>4.7972232477959502E-2</v>
      </c>
      <c r="V9217" s="8">
        <f t="shared" si="323"/>
        <v>83</v>
      </c>
      <c r="AB9217" s="41"/>
    </row>
    <row r="9218" spans="1:28">
      <c r="A9218" s="34" t="s">
        <v>19</v>
      </c>
      <c r="B9218" s="34" t="s">
        <v>74</v>
      </c>
      <c r="C9218" s="5" t="s">
        <v>178</v>
      </c>
      <c r="D9218" s="35" t="s">
        <v>89</v>
      </c>
      <c r="E9218" s="36" t="s">
        <v>18</v>
      </c>
      <c r="F9218" s="37">
        <v>0</v>
      </c>
      <c r="G9218" s="38">
        <v>0.06</v>
      </c>
      <c r="H9218" s="34">
        <v>0.98396329042394004</v>
      </c>
      <c r="I9218" s="35">
        <v>-1.9425346152647409E-7</v>
      </c>
      <c r="J9218" s="35">
        <v>2.8342184308138376E-5</v>
      </c>
      <c r="K9218" s="35">
        <v>-2.1959449780792921E-3</v>
      </c>
      <c r="L9218" s="35">
        <v>0.13750651960085486</v>
      </c>
      <c r="M9218" s="35">
        <v>0</v>
      </c>
      <c r="N9218" s="35">
        <v>0</v>
      </c>
      <c r="O9218" s="35">
        <v>0</v>
      </c>
      <c r="P9218" s="36">
        <v>12</v>
      </c>
      <c r="Q9218" s="37">
        <v>83</v>
      </c>
      <c r="R9218" s="36">
        <v>14</v>
      </c>
      <c r="S9218" s="39">
        <f t="shared" ref="S9218:S9281" si="324">V9218</f>
        <v>83</v>
      </c>
      <c r="T9218" s="34" t="s">
        <v>51</v>
      </c>
      <c r="U9218" s="12">
        <f>(((alpha*(speed^3))+(beta*(speed^2))+(ceta*speed))+delta)</f>
        <v>3.9420790113200849E-2</v>
      </c>
      <c r="V9218" s="8">
        <f t="shared" ref="V9218:V9281" si="325">IF($V$1&lt;P9218,P9218,IF($V$1&gt;Q9218,Q9218,$V$1))</f>
        <v>83</v>
      </c>
    </row>
    <row r="9219" spans="1:28">
      <c r="A9219" s="34" t="s">
        <v>19</v>
      </c>
      <c r="B9219" s="34" t="s">
        <v>74</v>
      </c>
      <c r="C9219" s="5" t="s">
        <v>179</v>
      </c>
      <c r="D9219" s="35" t="s">
        <v>89</v>
      </c>
      <c r="E9219" s="36" t="s">
        <v>18</v>
      </c>
      <c r="F9219" s="37">
        <v>0</v>
      </c>
      <c r="G9219" s="38">
        <v>0.06</v>
      </c>
      <c r="H9219" s="34">
        <v>0.98601168997471156</v>
      </c>
      <c r="I9219" s="35">
        <v>0.48555172718634604</v>
      </c>
      <c r="J9219" s="35">
        <v>0.986431525076783</v>
      </c>
      <c r="K9219" s="35">
        <v>-0.41672970562727768</v>
      </c>
      <c r="L9219" s="35">
        <v>0</v>
      </c>
      <c r="M9219" s="35">
        <v>0</v>
      </c>
      <c r="N9219" s="35">
        <v>0</v>
      </c>
      <c r="O9219" s="35">
        <v>0</v>
      </c>
      <c r="P9219" s="36">
        <v>12</v>
      </c>
      <c r="Q9219" s="37">
        <v>83</v>
      </c>
      <c r="R9219" s="36">
        <v>0</v>
      </c>
      <c r="S9219" s="39">
        <f t="shared" si="324"/>
        <v>83</v>
      </c>
      <c r="T9219" s="34" t="s">
        <v>29</v>
      </c>
      <c r="U9219" s="12">
        <f>((alpha*(beta^speed))*(speed^ceta))</f>
        <v>2.477735530924299E-2</v>
      </c>
      <c r="V9219" s="8">
        <f t="shared" si="325"/>
        <v>83</v>
      </c>
    </row>
    <row r="9220" spans="1:28">
      <c r="A9220" s="34" t="s">
        <v>19</v>
      </c>
      <c r="B9220" s="34" t="s">
        <v>74</v>
      </c>
      <c r="C9220" s="5" t="s">
        <v>178</v>
      </c>
      <c r="D9220" s="35" t="s">
        <v>89</v>
      </c>
      <c r="E9220" s="36" t="s">
        <v>17</v>
      </c>
      <c r="F9220" s="37">
        <v>0</v>
      </c>
      <c r="G9220" s="38">
        <v>0.06</v>
      </c>
      <c r="H9220" s="34">
        <v>0.98243901770128661</v>
      </c>
      <c r="I9220" s="35">
        <v>2095.1929799245404</v>
      </c>
      <c r="J9220" s="35">
        <v>-0.58414183794619701</v>
      </c>
      <c r="K9220" s="35">
        <v>147.74161631135979</v>
      </c>
      <c r="L9220" s="35">
        <v>0.2670979565899681</v>
      </c>
      <c r="M9220" s="35">
        <v>0</v>
      </c>
      <c r="N9220" s="35">
        <v>0</v>
      </c>
      <c r="O9220" s="35">
        <v>0</v>
      </c>
      <c r="P9220" s="36">
        <v>12</v>
      </c>
      <c r="Q9220" s="37">
        <v>83</v>
      </c>
      <c r="R9220" s="36">
        <v>1</v>
      </c>
      <c r="S9220" s="39">
        <f t="shared" si="324"/>
        <v>83</v>
      </c>
      <c r="T9220" s="34" t="s">
        <v>30</v>
      </c>
      <c r="U9220" s="12">
        <f>((alpha*(speed^beta))+(ceta*(speed^delta)))</f>
        <v>639.49917308022236</v>
      </c>
      <c r="V9220" s="8">
        <f t="shared" si="325"/>
        <v>83</v>
      </c>
    </row>
    <row r="9221" spans="1:28">
      <c r="A9221" s="34" t="s">
        <v>19</v>
      </c>
      <c r="B9221" s="34" t="s">
        <v>74</v>
      </c>
      <c r="C9221" s="5" t="s">
        <v>179</v>
      </c>
      <c r="D9221" s="35" t="s">
        <v>89</v>
      </c>
      <c r="E9221" s="36" t="s">
        <v>17</v>
      </c>
      <c r="F9221" s="37">
        <v>0</v>
      </c>
      <c r="G9221" s="38">
        <v>0.06</v>
      </c>
      <c r="H9221" s="34">
        <v>0.97841886543997447</v>
      </c>
      <c r="I9221" s="35">
        <v>1544.2390744470151</v>
      </c>
      <c r="J9221" s="35">
        <v>1.0065069856122011</v>
      </c>
      <c r="K9221" s="35">
        <v>-0.32328671164390155</v>
      </c>
      <c r="L9221" s="35">
        <v>0</v>
      </c>
      <c r="M9221" s="35">
        <v>0</v>
      </c>
      <c r="N9221" s="35">
        <v>0</v>
      </c>
      <c r="O9221" s="35">
        <v>0</v>
      </c>
      <c r="P9221" s="36">
        <v>12</v>
      </c>
      <c r="Q9221" s="37">
        <v>83</v>
      </c>
      <c r="R9221" s="36">
        <v>0</v>
      </c>
      <c r="S9221" s="39">
        <f t="shared" si="324"/>
        <v>83</v>
      </c>
      <c r="T9221" s="34" t="s">
        <v>29</v>
      </c>
      <c r="U9221" s="12">
        <f>((alpha*(beta^speed))*(speed^ceta))</f>
        <v>634.00976448363906</v>
      </c>
      <c r="V9221" s="8">
        <f t="shared" si="325"/>
        <v>83</v>
      </c>
    </row>
    <row r="9222" spans="1:28">
      <c r="A9222" s="34" t="s">
        <v>19</v>
      </c>
      <c r="B9222" s="34" t="s">
        <v>74</v>
      </c>
      <c r="C9222" s="5" t="s">
        <v>178</v>
      </c>
      <c r="D9222" s="35" t="s">
        <v>89</v>
      </c>
      <c r="E9222" s="36" t="s">
        <v>15</v>
      </c>
      <c r="F9222" s="37">
        <v>50</v>
      </c>
      <c r="G9222" s="38">
        <v>0.06</v>
      </c>
      <c r="H9222" s="34">
        <v>0.98653803841117549</v>
      </c>
      <c r="I9222" s="35">
        <v>-5.3997233194518218E-5</v>
      </c>
      <c r="J9222" s="35">
        <v>6.2779503463117848E-3</v>
      </c>
      <c r="K9222" s="35">
        <v>-0.25166762240681884</v>
      </c>
      <c r="L9222" s="35">
        <v>5.779834510249465</v>
      </c>
      <c r="M9222" s="35">
        <v>0</v>
      </c>
      <c r="N9222" s="35">
        <v>0</v>
      </c>
      <c r="O9222" s="35">
        <v>0</v>
      </c>
      <c r="P9222" s="36">
        <v>12</v>
      </c>
      <c r="Q9222" s="37">
        <v>57</v>
      </c>
      <c r="R9222" s="36">
        <v>14</v>
      </c>
      <c r="S9222" s="39">
        <f t="shared" si="324"/>
        <v>57</v>
      </c>
      <c r="T9222" s="34" t="s">
        <v>51</v>
      </c>
      <c r="U9222" s="12">
        <f>(((alpha*(speed^3))+(beta*(speed^2))+(ceta*speed))+delta)</f>
        <v>1.8319311012353694</v>
      </c>
      <c r="V9222" s="8">
        <f t="shared" si="325"/>
        <v>57</v>
      </c>
    </row>
    <row r="9223" spans="1:28">
      <c r="A9223" s="34" t="s">
        <v>19</v>
      </c>
      <c r="B9223" s="34" t="s">
        <v>74</v>
      </c>
      <c r="C9223" s="5" t="s">
        <v>179</v>
      </c>
      <c r="D9223" s="35" t="s">
        <v>89</v>
      </c>
      <c r="E9223" s="36" t="s">
        <v>15</v>
      </c>
      <c r="F9223" s="37">
        <v>50</v>
      </c>
      <c r="G9223" s="38">
        <v>0.06</v>
      </c>
      <c r="H9223" s="34">
        <v>0.98253419208574522</v>
      </c>
      <c r="I9223" s="35">
        <v>27.728915681049774</v>
      </c>
      <c r="J9223" s="35">
        <v>0.99074542013431788</v>
      </c>
      <c r="K9223" s="35">
        <v>-0.46311003470003004</v>
      </c>
      <c r="L9223" s="35">
        <v>0</v>
      </c>
      <c r="M9223" s="35">
        <v>0</v>
      </c>
      <c r="N9223" s="35">
        <v>0</v>
      </c>
      <c r="O9223" s="35">
        <v>0</v>
      </c>
      <c r="P9223" s="36">
        <v>12</v>
      </c>
      <c r="Q9223" s="37">
        <v>56</v>
      </c>
      <c r="R9223" s="36">
        <v>0</v>
      </c>
      <c r="S9223" s="39">
        <f t="shared" si="324"/>
        <v>56</v>
      </c>
      <c r="T9223" s="34" t="s">
        <v>29</v>
      </c>
      <c r="U9223" s="12">
        <f>((alpha*(beta^speed))*(speed^ceta))</f>
        <v>2.5539099544234327</v>
      </c>
      <c r="V9223" s="8">
        <f t="shared" si="325"/>
        <v>56</v>
      </c>
    </row>
    <row r="9224" spans="1:28">
      <c r="A9224" s="34" t="s">
        <v>19</v>
      </c>
      <c r="B9224" s="34" t="s">
        <v>74</v>
      </c>
      <c r="C9224" s="5" t="s">
        <v>178</v>
      </c>
      <c r="D9224" s="35" t="s">
        <v>89</v>
      </c>
      <c r="E9224" s="36" t="s">
        <v>16</v>
      </c>
      <c r="F9224" s="37">
        <v>50</v>
      </c>
      <c r="G9224" s="38">
        <v>0.06</v>
      </c>
      <c r="H9224" s="34">
        <v>0.98808732279000322</v>
      </c>
      <c r="I9224" s="35">
        <v>47188.555510549544</v>
      </c>
      <c r="J9224" s="35">
        <v>-4.364867242508442</v>
      </c>
      <c r="K9224" s="35">
        <v>17.423955702728886</v>
      </c>
      <c r="L9224" s="35">
        <v>-0.15873334904872916</v>
      </c>
      <c r="M9224" s="35">
        <v>0</v>
      </c>
      <c r="N9224" s="35">
        <v>0</v>
      </c>
      <c r="O9224" s="35">
        <v>0</v>
      </c>
      <c r="P9224" s="36">
        <v>12</v>
      </c>
      <c r="Q9224" s="37">
        <v>57</v>
      </c>
      <c r="R9224" s="36">
        <v>1</v>
      </c>
      <c r="S9224" s="39">
        <f t="shared" si="324"/>
        <v>57</v>
      </c>
      <c r="T9224" s="34" t="s">
        <v>30</v>
      </c>
      <c r="U9224" s="12">
        <f>((alpha*(speed^beta))+(ceta*(speed^delta)))</f>
        <v>9.1723217311817198</v>
      </c>
      <c r="V9224" s="8">
        <f t="shared" si="325"/>
        <v>57</v>
      </c>
    </row>
    <row r="9225" spans="1:28">
      <c r="A9225" s="34" t="s">
        <v>19</v>
      </c>
      <c r="B9225" s="34" t="s">
        <v>74</v>
      </c>
      <c r="C9225" s="5" t="s">
        <v>179</v>
      </c>
      <c r="D9225" s="35" t="s">
        <v>89</v>
      </c>
      <c r="E9225" s="36" t="s">
        <v>16</v>
      </c>
      <c r="F9225" s="37">
        <v>50</v>
      </c>
      <c r="G9225" s="38">
        <v>0.06</v>
      </c>
      <c r="H9225" s="34">
        <v>0.99411238364977261</v>
      </c>
      <c r="I9225" s="35">
        <v>388.82437936734289</v>
      </c>
      <c r="J9225" s="35">
        <v>1.0456701382316655</v>
      </c>
      <c r="K9225" s="35">
        <v>-1.6809097985942805</v>
      </c>
      <c r="L9225" s="35">
        <v>0</v>
      </c>
      <c r="M9225" s="35">
        <v>0</v>
      </c>
      <c r="N9225" s="35">
        <v>0</v>
      </c>
      <c r="O9225" s="35">
        <v>0</v>
      </c>
      <c r="P9225" s="36">
        <v>12</v>
      </c>
      <c r="Q9225" s="37">
        <v>56</v>
      </c>
      <c r="R9225" s="36">
        <v>0</v>
      </c>
      <c r="S9225" s="39">
        <f t="shared" si="324"/>
        <v>56</v>
      </c>
      <c r="T9225" s="34" t="s">
        <v>29</v>
      </c>
      <c r="U9225" s="12">
        <f>((alpha*(beta^speed))*(speed^ceta))</f>
        <v>5.4614835340139374</v>
      </c>
      <c r="V9225" s="8">
        <f t="shared" si="325"/>
        <v>56</v>
      </c>
    </row>
    <row r="9226" spans="1:28">
      <c r="A9226" s="34" t="s">
        <v>19</v>
      </c>
      <c r="B9226" s="34" t="s">
        <v>74</v>
      </c>
      <c r="C9226" s="5" t="s">
        <v>178</v>
      </c>
      <c r="D9226" s="35" t="s">
        <v>89</v>
      </c>
      <c r="E9226" s="36" t="s">
        <v>14</v>
      </c>
      <c r="F9226" s="37">
        <v>50</v>
      </c>
      <c r="G9226" s="38">
        <v>0.06</v>
      </c>
      <c r="H9226" s="34">
        <v>0.97984111588433143</v>
      </c>
      <c r="I9226" s="35">
        <v>-2.5485075081896015E-6</v>
      </c>
      <c r="J9226" s="35">
        <v>2.9937395406225137E-4</v>
      </c>
      <c r="K9226" s="35">
        <v>-1.3019382649570565E-2</v>
      </c>
      <c r="L9226" s="35">
        <v>0.33454491285292459</v>
      </c>
      <c r="M9226" s="35">
        <v>0</v>
      </c>
      <c r="N9226" s="35">
        <v>0</v>
      </c>
      <c r="O9226" s="35">
        <v>0</v>
      </c>
      <c r="P9226" s="36">
        <v>12</v>
      </c>
      <c r="Q9226" s="37">
        <v>57</v>
      </c>
      <c r="R9226" s="36">
        <v>14</v>
      </c>
      <c r="S9226" s="39">
        <f t="shared" si="324"/>
        <v>57</v>
      </c>
      <c r="T9226" s="34" t="s">
        <v>51</v>
      </c>
      <c r="U9226" s="12">
        <f>(((alpha*(speed^3))+(beta*(speed^2))+(ceta*speed))+delta)</f>
        <v>9.3140327611500207E-2</v>
      </c>
      <c r="V9226" s="8">
        <f t="shared" si="325"/>
        <v>57</v>
      </c>
    </row>
    <row r="9227" spans="1:28">
      <c r="A9227" s="34" t="s">
        <v>19</v>
      </c>
      <c r="B9227" s="34" t="s">
        <v>74</v>
      </c>
      <c r="C9227" s="5" t="s">
        <v>179</v>
      </c>
      <c r="D9227" s="35" t="s">
        <v>89</v>
      </c>
      <c r="E9227" s="36" t="s">
        <v>14</v>
      </c>
      <c r="F9227" s="37">
        <v>50</v>
      </c>
      <c r="G9227" s="38">
        <v>0.06</v>
      </c>
      <c r="H9227" s="34">
        <v>0.99444720070533188</v>
      </c>
      <c r="I9227" s="35">
        <v>-237145.87724841305</v>
      </c>
      <c r="J9227" s="35">
        <v>34060.8539350379</v>
      </c>
      <c r="K9227" s="35">
        <v>5.2638574657968684</v>
      </c>
      <c r="L9227" s="35">
        <v>0</v>
      </c>
      <c r="M9227" s="35">
        <v>0</v>
      </c>
      <c r="N9227" s="35">
        <v>0</v>
      </c>
      <c r="O9227" s="35">
        <v>0</v>
      </c>
      <c r="P9227" s="36">
        <v>12</v>
      </c>
      <c r="Q9227" s="37">
        <v>56</v>
      </c>
      <c r="R9227" s="36">
        <v>2</v>
      </c>
      <c r="S9227" s="39">
        <f t="shared" si="324"/>
        <v>56</v>
      </c>
      <c r="T9227" s="34" t="s">
        <v>31</v>
      </c>
      <c r="U9227" s="12">
        <f>((alpha+(beta*speed))^((-1)/ceta))</f>
        <v>6.5739751972731394E-2</v>
      </c>
      <c r="V9227" s="8">
        <f t="shared" si="325"/>
        <v>56</v>
      </c>
      <c r="AB9227" s="41"/>
    </row>
    <row r="9228" spans="1:28">
      <c r="A9228" s="34" t="s">
        <v>19</v>
      </c>
      <c r="B9228" s="34" t="s">
        <v>74</v>
      </c>
      <c r="C9228" s="5" t="s">
        <v>178</v>
      </c>
      <c r="D9228" s="35" t="s">
        <v>89</v>
      </c>
      <c r="E9228" s="36" t="s">
        <v>18</v>
      </c>
      <c r="F9228" s="37">
        <v>50</v>
      </c>
      <c r="G9228" s="38">
        <v>0.06</v>
      </c>
      <c r="H9228" s="34">
        <v>0.98178572278943976</v>
      </c>
      <c r="I9228" s="35">
        <v>-1.2117407147955374E-6</v>
      </c>
      <c r="J9228" s="35">
        <v>1.5821736436692394E-4</v>
      </c>
      <c r="K9228" s="35">
        <v>-8.0367269689737321E-3</v>
      </c>
      <c r="L9228" s="35">
        <v>0.22595449283445465</v>
      </c>
      <c r="M9228" s="35">
        <v>0</v>
      </c>
      <c r="N9228" s="35">
        <v>0</v>
      </c>
      <c r="O9228" s="35">
        <v>0</v>
      </c>
      <c r="P9228" s="36">
        <v>12</v>
      </c>
      <c r="Q9228" s="37">
        <v>57</v>
      </c>
      <c r="R9228" s="36">
        <v>14</v>
      </c>
      <c r="S9228" s="39">
        <f t="shared" si="324"/>
        <v>57</v>
      </c>
      <c r="T9228" s="34" t="s">
        <v>51</v>
      </c>
      <c r="U9228" s="12">
        <f>(((alpha*(speed^3))+(beta*(speed^2))+(ceta*speed))+delta)</f>
        <v>5.7503374235957777E-2</v>
      </c>
      <c r="V9228" s="8">
        <f t="shared" si="325"/>
        <v>57</v>
      </c>
    </row>
    <row r="9229" spans="1:28">
      <c r="A9229" s="34" t="s">
        <v>19</v>
      </c>
      <c r="B9229" s="34" t="s">
        <v>74</v>
      </c>
      <c r="C9229" s="5" t="s">
        <v>179</v>
      </c>
      <c r="D9229" s="35" t="s">
        <v>89</v>
      </c>
      <c r="E9229" s="36" t="s">
        <v>18</v>
      </c>
      <c r="F9229" s="37">
        <v>50</v>
      </c>
      <c r="G9229" s="38">
        <v>0.06</v>
      </c>
      <c r="H9229" s="34">
        <v>0.98879621716935495</v>
      </c>
      <c r="I9229" s="35">
        <v>-1.1090534241672766E-6</v>
      </c>
      <c r="J9229" s="35">
        <v>1.7008345369042509E-4</v>
      </c>
      <c r="K9229" s="35">
        <v>-1.0521065586174468E-2</v>
      </c>
      <c r="L9229" s="35">
        <v>0.27689781275361047</v>
      </c>
      <c r="M9229" s="35">
        <v>0</v>
      </c>
      <c r="N9229" s="35">
        <v>0</v>
      </c>
      <c r="O9229" s="35">
        <v>0</v>
      </c>
      <c r="P9229" s="36">
        <v>12</v>
      </c>
      <c r="Q9229" s="37">
        <v>56</v>
      </c>
      <c r="R9229" s="36">
        <v>14</v>
      </c>
      <c r="S9229" s="39">
        <f t="shared" si="324"/>
        <v>56</v>
      </c>
      <c r="T9229" s="34" t="s">
        <v>51</v>
      </c>
      <c r="U9229" s="12">
        <f>(((alpha*(speed^3))+(beta*(speed^2))+(ceta*speed))+delta)</f>
        <v>2.633232456245288E-2</v>
      </c>
      <c r="V9229" s="8">
        <f t="shared" si="325"/>
        <v>56</v>
      </c>
    </row>
    <row r="9230" spans="1:28">
      <c r="A9230" s="34" t="s">
        <v>19</v>
      </c>
      <c r="B9230" s="34" t="s">
        <v>74</v>
      </c>
      <c r="C9230" s="5" t="s">
        <v>178</v>
      </c>
      <c r="D9230" s="35" t="s">
        <v>89</v>
      </c>
      <c r="E9230" s="36" t="s">
        <v>17</v>
      </c>
      <c r="F9230" s="37">
        <v>50</v>
      </c>
      <c r="G9230" s="38">
        <v>0.06</v>
      </c>
      <c r="H9230" s="34">
        <v>0.98341665903632902</v>
      </c>
      <c r="I9230" s="35">
        <v>-3.9548341993755291E-3</v>
      </c>
      <c r="J9230" s="35">
        <v>0.49510133133387768</v>
      </c>
      <c r="K9230" s="35">
        <v>-21.93857198927379</v>
      </c>
      <c r="L9230" s="35">
        <v>1335.3830208846398</v>
      </c>
      <c r="M9230" s="35">
        <v>0</v>
      </c>
      <c r="N9230" s="35">
        <v>0</v>
      </c>
      <c r="O9230" s="35">
        <v>0</v>
      </c>
      <c r="P9230" s="36">
        <v>12</v>
      </c>
      <c r="Q9230" s="37">
        <v>57</v>
      </c>
      <c r="R9230" s="36">
        <v>14</v>
      </c>
      <c r="S9230" s="39">
        <f t="shared" si="324"/>
        <v>57</v>
      </c>
      <c r="T9230" s="34" t="s">
        <v>51</v>
      </c>
      <c r="U9230" s="12">
        <f>(((alpha*(speed^3))+(beta*(speed^2))+(ceta*speed))+delta)</f>
        <v>961.06103311485003</v>
      </c>
      <c r="V9230" s="8">
        <f t="shared" si="325"/>
        <v>57</v>
      </c>
    </row>
    <row r="9231" spans="1:28">
      <c r="A9231" s="34" t="s">
        <v>19</v>
      </c>
      <c r="B9231" s="34" t="s">
        <v>74</v>
      </c>
      <c r="C9231" s="5" t="s">
        <v>179</v>
      </c>
      <c r="D9231" s="35" t="s">
        <v>89</v>
      </c>
      <c r="E9231" s="36" t="s">
        <v>17</v>
      </c>
      <c r="F9231" s="37">
        <v>50</v>
      </c>
      <c r="G9231" s="38">
        <v>0.06</v>
      </c>
      <c r="H9231" s="34">
        <v>0.97622141367471438</v>
      </c>
      <c r="I9231" s="35">
        <v>-3.6253921978392388E-3</v>
      </c>
      <c r="J9231" s="35">
        <v>0.4591847872395573</v>
      </c>
      <c r="K9231" s="35">
        <v>-20.464720246075071</v>
      </c>
      <c r="L9231" s="35">
        <v>1278.932905622255</v>
      </c>
      <c r="M9231" s="35">
        <v>0</v>
      </c>
      <c r="N9231" s="35">
        <v>0</v>
      </c>
      <c r="O9231" s="35">
        <v>0</v>
      </c>
      <c r="P9231" s="36">
        <v>12</v>
      </c>
      <c r="Q9231" s="37">
        <v>56</v>
      </c>
      <c r="R9231" s="36">
        <v>14</v>
      </c>
      <c r="S9231" s="39">
        <f t="shared" si="324"/>
        <v>56</v>
      </c>
      <c r="T9231" s="34" t="s">
        <v>51</v>
      </c>
      <c r="U9231" s="12">
        <f>(((alpha*(speed^3))+(beta*(speed^2))+(ceta*speed))+delta)</f>
        <v>936.23518840956694</v>
      </c>
      <c r="V9231" s="8">
        <f t="shared" si="325"/>
        <v>56</v>
      </c>
    </row>
    <row r="9232" spans="1:28">
      <c r="A9232" s="34" t="s">
        <v>19</v>
      </c>
      <c r="B9232" s="34" t="s">
        <v>74</v>
      </c>
      <c r="C9232" s="5" t="s">
        <v>178</v>
      </c>
      <c r="D9232" s="35" t="s">
        <v>89</v>
      </c>
      <c r="E9232" s="36" t="s">
        <v>15</v>
      </c>
      <c r="F9232" s="37">
        <v>100</v>
      </c>
      <c r="G9232" s="38">
        <v>0.06</v>
      </c>
      <c r="H9232" s="34">
        <v>0.90545957846447789</v>
      </c>
      <c r="I9232" s="35">
        <v>-0.30781258254378679</v>
      </c>
      <c r="J9232" s="35">
        <v>11.024985235184532</v>
      </c>
      <c r="K9232" s="35">
        <v>0.34241811198979583</v>
      </c>
      <c r="L9232" s="35">
        <v>0</v>
      </c>
      <c r="M9232" s="35">
        <v>0</v>
      </c>
      <c r="N9232" s="35">
        <v>0</v>
      </c>
      <c r="O9232" s="35">
        <v>0</v>
      </c>
      <c r="P9232" s="36">
        <v>12</v>
      </c>
      <c r="Q9232" s="37">
        <v>40</v>
      </c>
      <c r="R9232" s="36">
        <v>13</v>
      </c>
      <c r="S9232" s="39">
        <f t="shared" si="324"/>
        <v>40</v>
      </c>
      <c r="T9232" s="34" t="s">
        <v>50</v>
      </c>
      <c r="U9232" s="12">
        <f>EXP((alpha+(beta/speed))+(ceta*LN(speed)))</f>
        <v>3.4244853113772331</v>
      </c>
      <c r="V9232" s="8">
        <f t="shared" si="325"/>
        <v>40</v>
      </c>
    </row>
    <row r="9233" spans="1:28">
      <c r="A9233" s="34" t="s">
        <v>19</v>
      </c>
      <c r="B9233" s="34" t="s">
        <v>74</v>
      </c>
      <c r="C9233" s="5" t="s">
        <v>179</v>
      </c>
      <c r="D9233" s="35" t="s">
        <v>89</v>
      </c>
      <c r="E9233" s="36" t="s">
        <v>15</v>
      </c>
      <c r="F9233" s="37">
        <v>100</v>
      </c>
      <c r="G9233" s="38">
        <v>0.06</v>
      </c>
      <c r="H9233" s="34">
        <v>0.98537863769359502</v>
      </c>
      <c r="I9233" s="35">
        <v>3.2456243552337667</v>
      </c>
      <c r="J9233" s="35">
        <v>3.2042742764565202</v>
      </c>
      <c r="K9233" s="35">
        <v>-0.5509935723031153</v>
      </c>
      <c r="L9233" s="35">
        <v>0</v>
      </c>
      <c r="M9233" s="35">
        <v>0</v>
      </c>
      <c r="N9233" s="35">
        <v>0</v>
      </c>
      <c r="O9233" s="35">
        <v>0</v>
      </c>
      <c r="P9233" s="36">
        <v>12</v>
      </c>
      <c r="Q9233" s="37">
        <v>43</v>
      </c>
      <c r="R9233" s="36">
        <v>13</v>
      </c>
      <c r="S9233" s="39">
        <f t="shared" si="324"/>
        <v>43</v>
      </c>
      <c r="T9233" s="34" t="s">
        <v>50</v>
      </c>
      <c r="U9233" s="12">
        <f>EXP((alpha+(beta/speed))+(ceta*LN(speed)))</f>
        <v>3.4824820550659878</v>
      </c>
      <c r="V9233" s="8">
        <f t="shared" si="325"/>
        <v>43</v>
      </c>
    </row>
    <row r="9234" spans="1:28">
      <c r="A9234" s="34" t="s">
        <v>19</v>
      </c>
      <c r="B9234" s="34" t="s">
        <v>74</v>
      </c>
      <c r="C9234" s="5" t="s">
        <v>178</v>
      </c>
      <c r="D9234" s="35" t="s">
        <v>89</v>
      </c>
      <c r="E9234" s="36" t="s">
        <v>16</v>
      </c>
      <c r="F9234" s="37">
        <v>100</v>
      </c>
      <c r="G9234" s="38">
        <v>0.06</v>
      </c>
      <c r="H9234" s="34">
        <v>0.97774873305576981</v>
      </c>
      <c r="I9234" s="35">
        <v>-4.8147346819764429E-4</v>
      </c>
      <c r="J9234" s="35">
        <v>3.9585883027719246E-2</v>
      </c>
      <c r="K9234" s="35">
        <v>-1.1157319521980522</v>
      </c>
      <c r="L9234" s="35">
        <v>24.497191756883318</v>
      </c>
      <c r="M9234" s="35">
        <v>0</v>
      </c>
      <c r="N9234" s="35">
        <v>0</v>
      </c>
      <c r="O9234" s="35">
        <v>0</v>
      </c>
      <c r="P9234" s="36">
        <v>12</v>
      </c>
      <c r="Q9234" s="37">
        <v>41</v>
      </c>
      <c r="R9234" s="36">
        <v>14</v>
      </c>
      <c r="S9234" s="39">
        <f t="shared" si="324"/>
        <v>41</v>
      </c>
      <c r="T9234" s="34" t="s">
        <v>51</v>
      </c>
      <c r="U9234" s="12">
        <f>(((alpha*(speed^3))+(beta*(speed^2))+(ceta*speed))+delta)</f>
        <v>12.112418184709384</v>
      </c>
      <c r="V9234" s="8">
        <f t="shared" si="325"/>
        <v>41</v>
      </c>
    </row>
    <row r="9235" spans="1:28">
      <c r="A9235" s="34" t="s">
        <v>19</v>
      </c>
      <c r="B9235" s="34" t="s">
        <v>74</v>
      </c>
      <c r="C9235" s="5" t="s">
        <v>179</v>
      </c>
      <c r="D9235" s="35" t="s">
        <v>89</v>
      </c>
      <c r="E9235" s="36" t="s">
        <v>16</v>
      </c>
      <c r="F9235" s="37">
        <v>100</v>
      </c>
      <c r="G9235" s="38">
        <v>0.06</v>
      </c>
      <c r="H9235" s="34">
        <v>0.96954164803853071</v>
      </c>
      <c r="I9235" s="35">
        <v>188.97017106690473</v>
      </c>
      <c r="J9235" s="35">
        <v>1.0502556447340177</v>
      </c>
      <c r="K9235" s="35">
        <v>-1.4380058269150515</v>
      </c>
      <c r="L9235" s="35">
        <v>0</v>
      </c>
      <c r="M9235" s="35">
        <v>0</v>
      </c>
      <c r="N9235" s="35">
        <v>0</v>
      </c>
      <c r="O9235" s="35">
        <v>0</v>
      </c>
      <c r="P9235" s="36">
        <v>12</v>
      </c>
      <c r="Q9235" s="37">
        <v>43</v>
      </c>
      <c r="R9235" s="36">
        <v>0</v>
      </c>
      <c r="S9235" s="39">
        <f t="shared" si="324"/>
        <v>43</v>
      </c>
      <c r="T9235" s="34" t="s">
        <v>29</v>
      </c>
      <c r="U9235" s="12">
        <f>((alpha*(beta^speed))*(speed^ceta))</f>
        <v>6.9685456227068183</v>
      </c>
      <c r="V9235" s="8">
        <f t="shared" si="325"/>
        <v>43</v>
      </c>
    </row>
    <row r="9236" spans="1:28">
      <c r="A9236" s="34" t="s">
        <v>19</v>
      </c>
      <c r="B9236" s="34" t="s">
        <v>74</v>
      </c>
      <c r="C9236" s="5" t="s">
        <v>178</v>
      </c>
      <c r="D9236" s="35" t="s">
        <v>89</v>
      </c>
      <c r="E9236" s="36" t="s">
        <v>14</v>
      </c>
      <c r="F9236" s="37">
        <v>100</v>
      </c>
      <c r="G9236" s="38">
        <v>0.06</v>
      </c>
      <c r="H9236" s="34">
        <v>0.83108290398233531</v>
      </c>
      <c r="I9236" s="35">
        <v>-3.3330753829496396</v>
      </c>
      <c r="J9236" s="35">
        <v>10.967084326452316</v>
      </c>
      <c r="K9236" s="35">
        <v>0.39834042754437526</v>
      </c>
      <c r="L9236" s="35">
        <v>0</v>
      </c>
      <c r="M9236" s="35">
        <v>0</v>
      </c>
      <c r="N9236" s="35">
        <v>0</v>
      </c>
      <c r="O9236" s="35">
        <v>0</v>
      </c>
      <c r="P9236" s="36">
        <v>12</v>
      </c>
      <c r="Q9236" s="37">
        <v>40</v>
      </c>
      <c r="R9236" s="36">
        <v>13</v>
      </c>
      <c r="S9236" s="39">
        <f t="shared" si="324"/>
        <v>40</v>
      </c>
      <c r="T9236" s="34" t="s">
        <v>50</v>
      </c>
      <c r="U9236" s="12">
        <f>EXP((alpha+(beta/speed))+(ceta*LN(speed)))</f>
        <v>0.20403403600826528</v>
      </c>
      <c r="V9236" s="8">
        <f t="shared" si="325"/>
        <v>40</v>
      </c>
    </row>
    <row r="9237" spans="1:28">
      <c r="A9237" s="34" t="s">
        <v>19</v>
      </c>
      <c r="B9237" s="34" t="s">
        <v>74</v>
      </c>
      <c r="C9237" s="5" t="s">
        <v>179</v>
      </c>
      <c r="D9237" s="35" t="s">
        <v>89</v>
      </c>
      <c r="E9237" s="36" t="s">
        <v>14</v>
      </c>
      <c r="F9237" s="37">
        <v>100</v>
      </c>
      <c r="G9237" s="38">
        <v>0.06</v>
      </c>
      <c r="H9237" s="34">
        <v>0.94397853775798257</v>
      </c>
      <c r="I9237" s="35">
        <v>-3.0637808406480858</v>
      </c>
      <c r="J9237" s="35">
        <v>6.3991579593168355</v>
      </c>
      <c r="K9237" s="35">
        <v>0.17620506386182058</v>
      </c>
      <c r="L9237" s="35">
        <v>0</v>
      </c>
      <c r="M9237" s="35">
        <v>0</v>
      </c>
      <c r="N9237" s="35">
        <v>0</v>
      </c>
      <c r="O9237" s="35">
        <v>0</v>
      </c>
      <c r="P9237" s="36">
        <v>12</v>
      </c>
      <c r="Q9237" s="37">
        <v>43</v>
      </c>
      <c r="R9237" s="36">
        <v>13</v>
      </c>
      <c r="S9237" s="39">
        <f t="shared" si="324"/>
        <v>43</v>
      </c>
      <c r="T9237" s="34" t="s">
        <v>50</v>
      </c>
      <c r="U9237" s="12">
        <f>EXP((alpha+(beta/speed))+(ceta*LN(speed)))</f>
        <v>0.10516542345306097</v>
      </c>
      <c r="V9237" s="8">
        <f t="shared" si="325"/>
        <v>43</v>
      </c>
    </row>
    <row r="9238" spans="1:28">
      <c r="A9238" s="34" t="s">
        <v>19</v>
      </c>
      <c r="B9238" s="34" t="s">
        <v>74</v>
      </c>
      <c r="C9238" s="5" t="s">
        <v>178</v>
      </c>
      <c r="D9238" s="35" t="s">
        <v>89</v>
      </c>
      <c r="E9238" s="36" t="s">
        <v>18</v>
      </c>
      <c r="F9238" s="37">
        <v>100</v>
      </c>
      <c r="G9238" s="38">
        <v>0.06</v>
      </c>
      <c r="H9238" s="34">
        <v>0.9783221684242468</v>
      </c>
      <c r="I9238" s="35">
        <v>-7.4171041804984493E-6</v>
      </c>
      <c r="J9238" s="35">
        <v>6.5533266981405232E-4</v>
      </c>
      <c r="K9238" s="35">
        <v>-2.023553361860848E-2</v>
      </c>
      <c r="L9238" s="35">
        <v>0.32794349855970939</v>
      </c>
      <c r="M9238" s="35">
        <v>0</v>
      </c>
      <c r="N9238" s="35">
        <v>0</v>
      </c>
      <c r="O9238" s="35">
        <v>0</v>
      </c>
      <c r="P9238" s="36">
        <v>12</v>
      </c>
      <c r="Q9238" s="37">
        <v>41</v>
      </c>
      <c r="R9238" s="36">
        <v>14</v>
      </c>
      <c r="S9238" s="39">
        <f t="shared" si="324"/>
        <v>41</v>
      </c>
      <c r="T9238" s="34" t="s">
        <v>51</v>
      </c>
      <c r="U9238" s="12">
        <f>(((alpha*(speed^3))+(beta*(speed^2))+(ceta*speed))+delta)</f>
        <v>8.8706600930050117E-2</v>
      </c>
      <c r="V9238" s="8">
        <f t="shared" si="325"/>
        <v>41</v>
      </c>
    </row>
    <row r="9239" spans="1:28">
      <c r="A9239" s="34" t="s">
        <v>19</v>
      </c>
      <c r="B9239" s="34" t="s">
        <v>74</v>
      </c>
      <c r="C9239" s="5" t="s">
        <v>179</v>
      </c>
      <c r="D9239" s="35" t="s">
        <v>89</v>
      </c>
      <c r="E9239" s="36" t="s">
        <v>18</v>
      </c>
      <c r="F9239" s="37">
        <v>100</v>
      </c>
      <c r="G9239" s="38">
        <v>0.06</v>
      </c>
      <c r="H9239" s="34">
        <v>0.98953996269387601</v>
      </c>
      <c r="I9239" s="35">
        <v>0.77373228497390656</v>
      </c>
      <c r="J9239" s="35">
        <v>0.97771098246698662</v>
      </c>
      <c r="K9239" s="35">
        <v>-0.44557824745415364</v>
      </c>
      <c r="L9239" s="35">
        <v>0</v>
      </c>
      <c r="M9239" s="35">
        <v>0</v>
      </c>
      <c r="N9239" s="35">
        <v>0</v>
      </c>
      <c r="O9239" s="35">
        <v>0</v>
      </c>
      <c r="P9239" s="36">
        <v>12</v>
      </c>
      <c r="Q9239" s="37">
        <v>43</v>
      </c>
      <c r="R9239" s="36">
        <v>0</v>
      </c>
      <c r="S9239" s="39">
        <f t="shared" si="324"/>
        <v>43</v>
      </c>
      <c r="T9239" s="34" t="s">
        <v>29</v>
      </c>
      <c r="U9239" s="12">
        <f>((alpha*(beta^speed))*(speed^ceta))</f>
        <v>5.4929283053063813E-2</v>
      </c>
      <c r="V9239" s="8">
        <f t="shared" si="325"/>
        <v>43</v>
      </c>
    </row>
    <row r="9240" spans="1:28">
      <c r="A9240" s="34" t="s">
        <v>19</v>
      </c>
      <c r="B9240" s="34" t="s">
        <v>74</v>
      </c>
      <c r="C9240" s="5" t="s">
        <v>178</v>
      </c>
      <c r="D9240" s="35" t="s">
        <v>89</v>
      </c>
      <c r="E9240" s="36" t="s">
        <v>17</v>
      </c>
      <c r="F9240" s="37">
        <v>100</v>
      </c>
      <c r="G9240" s="38">
        <v>0.06</v>
      </c>
      <c r="H9240" s="34">
        <v>0.96787218194852187</v>
      </c>
      <c r="I9240" s="35">
        <v>-1.942922589202908E-2</v>
      </c>
      <c r="J9240" s="35">
        <v>1.6119412835352083</v>
      </c>
      <c r="K9240" s="35">
        <v>-47.438972640614082</v>
      </c>
      <c r="L9240" s="35">
        <v>1872.9562041544641</v>
      </c>
      <c r="M9240" s="35">
        <v>0</v>
      </c>
      <c r="N9240" s="35">
        <v>0</v>
      </c>
      <c r="O9240" s="35">
        <v>0</v>
      </c>
      <c r="P9240" s="36">
        <v>12</v>
      </c>
      <c r="Q9240" s="37">
        <v>41</v>
      </c>
      <c r="R9240" s="36">
        <v>14</v>
      </c>
      <c r="S9240" s="39">
        <f t="shared" si="324"/>
        <v>41</v>
      </c>
      <c r="T9240" s="34" t="s">
        <v>51</v>
      </c>
      <c r="U9240" s="12">
        <f>(((alpha*(speed^3))+(beta*(speed^2))+(ceta*speed))+delta)</f>
        <v>1298.5499458074353</v>
      </c>
      <c r="V9240" s="8">
        <f t="shared" si="325"/>
        <v>41</v>
      </c>
    </row>
    <row r="9241" spans="1:28">
      <c r="A9241" s="34" t="s">
        <v>19</v>
      </c>
      <c r="B9241" s="34" t="s">
        <v>74</v>
      </c>
      <c r="C9241" s="5" t="s">
        <v>179</v>
      </c>
      <c r="D9241" s="35" t="s">
        <v>89</v>
      </c>
      <c r="E9241" s="36" t="s">
        <v>17</v>
      </c>
      <c r="F9241" s="37">
        <v>100</v>
      </c>
      <c r="G9241" s="38">
        <v>0.06</v>
      </c>
      <c r="H9241" s="34">
        <v>0.96190570961598465</v>
      </c>
      <c r="I9241" s="35">
        <v>-8.1248056586715103E-3</v>
      </c>
      <c r="J9241" s="35">
        <v>0.78679427870960805</v>
      </c>
      <c r="K9241" s="35">
        <v>-28.026756695779035</v>
      </c>
      <c r="L9241" s="35">
        <v>1683.0579904615588</v>
      </c>
      <c r="M9241" s="35">
        <v>0</v>
      </c>
      <c r="N9241" s="35">
        <v>0</v>
      </c>
      <c r="O9241" s="35">
        <v>0</v>
      </c>
      <c r="P9241" s="36">
        <v>12</v>
      </c>
      <c r="Q9241" s="37">
        <v>43</v>
      </c>
      <c r="R9241" s="36">
        <v>14</v>
      </c>
      <c r="S9241" s="39">
        <f t="shared" si="324"/>
        <v>43</v>
      </c>
      <c r="T9241" s="34" t="s">
        <v>51</v>
      </c>
      <c r="U9241" s="12">
        <f>(((alpha*(speed^3))+(beta*(speed^2))+(ceta*speed))+delta)</f>
        <v>1286.7111503731298</v>
      </c>
      <c r="V9241" s="8">
        <f t="shared" si="325"/>
        <v>43</v>
      </c>
    </row>
    <row r="9242" spans="1:28">
      <c r="A9242" s="34" t="s">
        <v>19</v>
      </c>
      <c r="B9242" s="34" t="s">
        <v>74</v>
      </c>
      <c r="C9242" s="5" t="s">
        <v>180</v>
      </c>
      <c r="D9242" s="35" t="s">
        <v>90</v>
      </c>
      <c r="E9242" s="36" t="s">
        <v>15</v>
      </c>
      <c r="F9242" s="37">
        <v>0</v>
      </c>
      <c r="G9242" s="38">
        <v>0</v>
      </c>
      <c r="H9242" s="34">
        <v>0.99713078839057789</v>
      </c>
      <c r="I9242" s="35">
        <v>-0.74656862663268153</v>
      </c>
      <c r="J9242" s="35">
        <v>0.44114274925327962</v>
      </c>
      <c r="K9242" s="35">
        <v>0.39351854088131438</v>
      </c>
      <c r="L9242" s="35">
        <v>0</v>
      </c>
      <c r="M9242" s="35">
        <v>0</v>
      </c>
      <c r="N9242" s="35">
        <v>0</v>
      </c>
      <c r="O9242" s="35">
        <v>0</v>
      </c>
      <c r="P9242" s="36">
        <v>12</v>
      </c>
      <c r="Q9242" s="37">
        <v>86</v>
      </c>
      <c r="R9242" s="36">
        <v>6</v>
      </c>
      <c r="S9242" s="39">
        <f t="shared" si="324"/>
        <v>86</v>
      </c>
      <c r="T9242" s="34" t="s">
        <v>37</v>
      </c>
      <c r="U9242" s="12">
        <f>(1/(alpha+(beta*(speed^ceta))))</f>
        <v>0.55576414911612126</v>
      </c>
      <c r="V9242" s="8">
        <f t="shared" si="325"/>
        <v>86</v>
      </c>
    </row>
    <row r="9243" spans="1:28">
      <c r="A9243" s="34" t="s">
        <v>19</v>
      </c>
      <c r="B9243" s="34" t="s">
        <v>74</v>
      </c>
      <c r="C9243" s="5" t="s">
        <v>180</v>
      </c>
      <c r="D9243" s="35" t="s">
        <v>90</v>
      </c>
      <c r="E9243" s="36" t="s">
        <v>16</v>
      </c>
      <c r="F9243" s="37">
        <v>0</v>
      </c>
      <c r="G9243" s="38">
        <v>0</v>
      </c>
      <c r="H9243" s="34">
        <v>0.99581551210441221</v>
      </c>
      <c r="I9243" s="35">
        <v>34.812765518051911</v>
      </c>
      <c r="J9243" s="35">
        <v>0.98341953849506414</v>
      </c>
      <c r="K9243" s="35">
        <v>-0.88060427507771655</v>
      </c>
      <c r="L9243" s="35">
        <v>0</v>
      </c>
      <c r="M9243" s="35">
        <v>0</v>
      </c>
      <c r="N9243" s="35">
        <v>0</v>
      </c>
      <c r="O9243" s="35">
        <v>0</v>
      </c>
      <c r="P9243" s="36">
        <v>12</v>
      </c>
      <c r="Q9243" s="37">
        <v>86</v>
      </c>
      <c r="R9243" s="36">
        <v>0</v>
      </c>
      <c r="S9243" s="39">
        <f t="shared" si="324"/>
        <v>86</v>
      </c>
      <c r="T9243" s="34" t="s">
        <v>29</v>
      </c>
      <c r="U9243" s="12">
        <f>((alpha*(beta^speed))*(speed^ceta))</f>
        <v>0.16358765210642714</v>
      </c>
      <c r="V9243" s="8">
        <f t="shared" si="325"/>
        <v>86</v>
      </c>
    </row>
    <row r="9244" spans="1:28">
      <c r="A9244" s="34" t="s">
        <v>19</v>
      </c>
      <c r="B9244" s="34" t="s">
        <v>74</v>
      </c>
      <c r="C9244" s="5" t="s">
        <v>180</v>
      </c>
      <c r="D9244" s="35" t="s">
        <v>90</v>
      </c>
      <c r="E9244" s="36" t="s">
        <v>14</v>
      </c>
      <c r="F9244" s="37">
        <v>0</v>
      </c>
      <c r="G9244" s="38">
        <v>0</v>
      </c>
      <c r="H9244" s="34">
        <v>0.99707870199108506</v>
      </c>
      <c r="I9244" s="35">
        <v>0.69568234944169038</v>
      </c>
      <c r="J9244" s="35">
        <v>1.0077358929790561</v>
      </c>
      <c r="K9244" s="35">
        <v>-0.9989742230691937</v>
      </c>
      <c r="L9244" s="35">
        <v>0</v>
      </c>
      <c r="M9244" s="35">
        <v>0</v>
      </c>
      <c r="N9244" s="35">
        <v>0</v>
      </c>
      <c r="O9244" s="35">
        <v>0</v>
      </c>
      <c r="P9244" s="36">
        <v>12</v>
      </c>
      <c r="Q9244" s="37">
        <v>86</v>
      </c>
      <c r="R9244" s="36">
        <v>0</v>
      </c>
      <c r="S9244" s="39">
        <f t="shared" si="324"/>
        <v>86</v>
      </c>
      <c r="T9244" s="34" t="s">
        <v>29</v>
      </c>
      <c r="U9244" s="12">
        <f>((alpha*(beta^speed))*(speed^ceta))</f>
        <v>1.576577938124727E-2</v>
      </c>
      <c r="V9244" s="8">
        <f t="shared" si="325"/>
        <v>86</v>
      </c>
      <c r="AB9244" s="41"/>
    </row>
    <row r="9245" spans="1:28">
      <c r="A9245" s="34" t="s">
        <v>19</v>
      </c>
      <c r="B9245" s="34" t="s">
        <v>74</v>
      </c>
      <c r="C9245" s="5" t="s">
        <v>180</v>
      </c>
      <c r="D9245" s="35" t="s">
        <v>90</v>
      </c>
      <c r="E9245" s="36" t="s">
        <v>18</v>
      </c>
      <c r="F9245" s="37">
        <v>0</v>
      </c>
      <c r="G9245" s="38">
        <v>0</v>
      </c>
      <c r="H9245" s="34">
        <v>0.98355221741563292</v>
      </c>
      <c r="I9245" s="35">
        <v>41.770405496812153</v>
      </c>
      <c r="J9245" s="35">
        <v>9.1821264317653863</v>
      </c>
      <c r="K9245" s="35">
        <v>-5.6412692247182594E-2</v>
      </c>
      <c r="L9245" s="35">
        <v>0</v>
      </c>
      <c r="M9245" s="35">
        <v>0</v>
      </c>
      <c r="N9245" s="35">
        <v>0</v>
      </c>
      <c r="O9245" s="35">
        <v>0</v>
      </c>
      <c r="P9245" s="36">
        <v>12</v>
      </c>
      <c r="Q9245" s="37">
        <v>86</v>
      </c>
      <c r="R9245" s="36">
        <v>5</v>
      </c>
      <c r="S9245" s="39">
        <f t="shared" si="324"/>
        <v>86</v>
      </c>
      <c r="T9245" s="34" t="s">
        <v>36</v>
      </c>
      <c r="U9245" s="12">
        <f>(1/(((ceta*(speed^2))+(beta*speed))+alpha))</f>
        <v>2.4142634291211443E-3</v>
      </c>
      <c r="V9245" s="8">
        <f t="shared" si="325"/>
        <v>86</v>
      </c>
      <c r="AB9245" s="41"/>
    </row>
    <row r="9246" spans="1:28">
      <c r="A9246" s="34" t="s">
        <v>19</v>
      </c>
      <c r="B9246" s="34" t="s">
        <v>74</v>
      </c>
      <c r="C9246" s="5" t="s">
        <v>180</v>
      </c>
      <c r="D9246" s="35" t="s">
        <v>90</v>
      </c>
      <c r="E9246" s="36" t="s">
        <v>17</v>
      </c>
      <c r="F9246" s="37">
        <v>0</v>
      </c>
      <c r="G9246" s="38">
        <v>0</v>
      </c>
      <c r="H9246" s="34">
        <v>0.98093542651708165</v>
      </c>
      <c r="I9246" s="35">
        <v>2393.4250012993789</v>
      </c>
      <c r="J9246" s="35">
        <v>1.0081043165501602</v>
      </c>
      <c r="K9246" s="35">
        <v>-0.76454670482593245</v>
      </c>
      <c r="L9246" s="35">
        <v>0</v>
      </c>
      <c r="M9246" s="35">
        <v>0</v>
      </c>
      <c r="N9246" s="35">
        <v>0</v>
      </c>
      <c r="O9246" s="35">
        <v>0</v>
      </c>
      <c r="P9246" s="36">
        <v>12</v>
      </c>
      <c r="Q9246" s="37">
        <v>86</v>
      </c>
      <c r="R9246" s="36">
        <v>0</v>
      </c>
      <c r="S9246" s="39">
        <f t="shared" si="324"/>
        <v>86</v>
      </c>
      <c r="T9246" s="34" t="s">
        <v>29</v>
      </c>
      <c r="U9246" s="12">
        <f>((alpha*(beta^speed))*(speed^ceta))</f>
        <v>159.02895284092551</v>
      </c>
      <c r="V9246" s="8">
        <f t="shared" si="325"/>
        <v>86</v>
      </c>
    </row>
    <row r="9247" spans="1:28">
      <c r="A9247" s="34" t="s">
        <v>19</v>
      </c>
      <c r="B9247" s="34" t="s">
        <v>74</v>
      </c>
      <c r="C9247" s="5" t="s">
        <v>180</v>
      </c>
      <c r="D9247" s="35" t="s">
        <v>90</v>
      </c>
      <c r="E9247" s="36" t="s">
        <v>15</v>
      </c>
      <c r="F9247" s="37">
        <v>50</v>
      </c>
      <c r="G9247" s="38">
        <v>0</v>
      </c>
      <c r="H9247" s="34">
        <v>0.99767424433688146</v>
      </c>
      <c r="I9247" s="35">
        <v>31.077163021047642</v>
      </c>
      <c r="J9247" s="35">
        <v>-1.2177166662031098</v>
      </c>
      <c r="K9247" s="35">
        <v>1.9295623840576062</v>
      </c>
      <c r="L9247" s="35">
        <v>-0.31759397533760908</v>
      </c>
      <c r="M9247" s="35">
        <v>0</v>
      </c>
      <c r="N9247" s="35">
        <v>0</v>
      </c>
      <c r="O9247" s="35">
        <v>0</v>
      </c>
      <c r="P9247" s="36">
        <v>12</v>
      </c>
      <c r="Q9247" s="37">
        <v>86</v>
      </c>
      <c r="R9247" s="36">
        <v>1</v>
      </c>
      <c r="S9247" s="39">
        <f t="shared" si="324"/>
        <v>86</v>
      </c>
      <c r="T9247" s="34" t="s">
        <v>30</v>
      </c>
      <c r="U9247" s="12">
        <f>((alpha*(speed^beta))+(ceta*(speed^delta)))</f>
        <v>0.60590873178312321</v>
      </c>
      <c r="V9247" s="8">
        <f t="shared" si="325"/>
        <v>86</v>
      </c>
    </row>
    <row r="9248" spans="1:28">
      <c r="A9248" s="34" t="s">
        <v>19</v>
      </c>
      <c r="B9248" s="34" t="s">
        <v>74</v>
      </c>
      <c r="C9248" s="5" t="s">
        <v>180</v>
      </c>
      <c r="D9248" s="35" t="s">
        <v>90</v>
      </c>
      <c r="E9248" s="36" t="s">
        <v>16</v>
      </c>
      <c r="F9248" s="37">
        <v>50</v>
      </c>
      <c r="G9248" s="38">
        <v>0</v>
      </c>
      <c r="H9248" s="34">
        <v>0.99309859161694147</v>
      </c>
      <c r="I9248" s="35">
        <v>148.89012364646348</v>
      </c>
      <c r="J9248" s="35">
        <v>1.0041925171300583</v>
      </c>
      <c r="K9248" s="35">
        <v>-1.6266261165271652</v>
      </c>
      <c r="L9248" s="35">
        <v>0</v>
      </c>
      <c r="M9248" s="35">
        <v>0</v>
      </c>
      <c r="N9248" s="35">
        <v>0</v>
      </c>
      <c r="O9248" s="35">
        <v>0</v>
      </c>
      <c r="P9248" s="36">
        <v>12</v>
      </c>
      <c r="Q9248" s="37">
        <v>86</v>
      </c>
      <c r="R9248" s="36">
        <v>0</v>
      </c>
      <c r="S9248" s="39">
        <f t="shared" si="324"/>
        <v>86</v>
      </c>
      <c r="T9248" s="34" t="s">
        <v>29</v>
      </c>
      <c r="U9248" s="12">
        <f>((alpha*(beta^speed))*(speed^ceta))</f>
        <v>0.15220206348110363</v>
      </c>
      <c r="V9248" s="8">
        <f t="shared" si="325"/>
        <v>86</v>
      </c>
    </row>
    <row r="9249" spans="1:28">
      <c r="A9249" s="34" t="s">
        <v>19</v>
      </c>
      <c r="B9249" s="34" t="s">
        <v>74</v>
      </c>
      <c r="C9249" s="5" t="s">
        <v>180</v>
      </c>
      <c r="D9249" s="35" t="s">
        <v>90</v>
      </c>
      <c r="E9249" s="36" t="s">
        <v>14</v>
      </c>
      <c r="F9249" s="37">
        <v>50</v>
      </c>
      <c r="G9249" s="38">
        <v>0</v>
      </c>
      <c r="H9249" s="34">
        <v>0.99451900191796505</v>
      </c>
      <c r="I9249" s="35">
        <v>0.64823137076246851</v>
      </c>
      <c r="J9249" s="35">
        <v>-1.2037767261654637</v>
      </c>
      <c r="K9249" s="35">
        <v>9.7040171662149774E-2</v>
      </c>
      <c r="L9249" s="35">
        <v>-0.44134416920499625</v>
      </c>
      <c r="M9249" s="35">
        <v>0</v>
      </c>
      <c r="N9249" s="35">
        <v>0</v>
      </c>
      <c r="O9249" s="35">
        <v>0</v>
      </c>
      <c r="P9249" s="36">
        <v>12</v>
      </c>
      <c r="Q9249" s="37">
        <v>86</v>
      </c>
      <c r="R9249" s="36">
        <v>1</v>
      </c>
      <c r="S9249" s="39">
        <f t="shared" si="324"/>
        <v>86</v>
      </c>
      <c r="T9249" s="34" t="s">
        <v>30</v>
      </c>
      <c r="U9249" s="12">
        <f>((alpha*(speed^beta))+(ceta*(speed^delta)))</f>
        <v>1.6629579222357513E-2</v>
      </c>
      <c r="V9249" s="8">
        <f t="shared" si="325"/>
        <v>86</v>
      </c>
      <c r="AB9249" s="41"/>
    </row>
    <row r="9250" spans="1:28">
      <c r="A9250" s="34" t="s">
        <v>19</v>
      </c>
      <c r="B9250" s="34" t="s">
        <v>74</v>
      </c>
      <c r="C9250" s="5" t="s">
        <v>180</v>
      </c>
      <c r="D9250" s="35" t="s">
        <v>90</v>
      </c>
      <c r="E9250" s="36" t="s">
        <v>18</v>
      </c>
      <c r="F9250" s="37">
        <v>50</v>
      </c>
      <c r="G9250" s="38">
        <v>0</v>
      </c>
      <c r="H9250" s="34">
        <v>0.98380350287397533</v>
      </c>
      <c r="I9250" s="35">
        <v>55.721196090867188</v>
      </c>
      <c r="J9250" s="35">
        <v>5.8962098853526426</v>
      </c>
      <c r="K9250" s="35">
        <v>-2.7206591318462613E-2</v>
      </c>
      <c r="L9250" s="35">
        <v>0</v>
      </c>
      <c r="M9250" s="35">
        <v>0</v>
      </c>
      <c r="N9250" s="35">
        <v>0</v>
      </c>
      <c r="O9250" s="35">
        <v>0</v>
      </c>
      <c r="P9250" s="36">
        <v>12</v>
      </c>
      <c r="Q9250" s="37">
        <v>86</v>
      </c>
      <c r="R9250" s="36">
        <v>5</v>
      </c>
      <c r="S9250" s="39">
        <f t="shared" si="324"/>
        <v>86</v>
      </c>
      <c r="T9250" s="34" t="s">
        <v>36</v>
      </c>
      <c r="U9250" s="12">
        <f>(1/(((ceta*(speed^2))+(beta*speed))+alpha))</f>
        <v>2.7656756662857332E-3</v>
      </c>
      <c r="V9250" s="8">
        <f t="shared" si="325"/>
        <v>86</v>
      </c>
      <c r="AB9250" s="41"/>
    </row>
    <row r="9251" spans="1:28">
      <c r="A9251" s="34" t="s">
        <v>19</v>
      </c>
      <c r="B9251" s="34" t="s">
        <v>74</v>
      </c>
      <c r="C9251" s="5" t="s">
        <v>180</v>
      </c>
      <c r="D9251" s="35" t="s">
        <v>90</v>
      </c>
      <c r="E9251" s="36" t="s">
        <v>17</v>
      </c>
      <c r="F9251" s="37">
        <v>50</v>
      </c>
      <c r="G9251" s="38">
        <v>0</v>
      </c>
      <c r="H9251" s="34">
        <v>0.96363345108921905</v>
      </c>
      <c r="I9251" s="35">
        <v>1817.70027338149</v>
      </c>
      <c r="J9251" s="35">
        <v>1.0021627947649825</v>
      </c>
      <c r="K9251" s="35">
        <v>-0.5469824864596381</v>
      </c>
      <c r="L9251" s="35">
        <v>0</v>
      </c>
      <c r="M9251" s="35">
        <v>0</v>
      </c>
      <c r="N9251" s="35">
        <v>0</v>
      </c>
      <c r="O9251" s="35">
        <v>0</v>
      </c>
      <c r="P9251" s="36">
        <v>12</v>
      </c>
      <c r="Q9251" s="37">
        <v>86</v>
      </c>
      <c r="R9251" s="36">
        <v>0</v>
      </c>
      <c r="S9251" s="39">
        <f t="shared" si="324"/>
        <v>86</v>
      </c>
      <c r="T9251" s="34" t="s">
        <v>29</v>
      </c>
      <c r="U9251" s="12">
        <f>((alpha*(beta^speed))*(speed^ceta))</f>
        <v>191.45962184490358</v>
      </c>
      <c r="V9251" s="8">
        <f t="shared" si="325"/>
        <v>86</v>
      </c>
    </row>
    <row r="9252" spans="1:28">
      <c r="A9252" s="34" t="s">
        <v>19</v>
      </c>
      <c r="B9252" s="34" t="s">
        <v>74</v>
      </c>
      <c r="C9252" s="5" t="s">
        <v>180</v>
      </c>
      <c r="D9252" s="35" t="s">
        <v>90</v>
      </c>
      <c r="E9252" s="36" t="s">
        <v>15</v>
      </c>
      <c r="F9252" s="37">
        <v>100</v>
      </c>
      <c r="G9252" s="38">
        <v>0</v>
      </c>
      <c r="H9252" s="34">
        <v>0.99717694263931755</v>
      </c>
      <c r="I9252" s="35">
        <v>22.669343310528731</v>
      </c>
      <c r="J9252" s="35">
        <v>-1.1949249795617061</v>
      </c>
      <c r="K9252" s="35">
        <v>4.2465302054360929</v>
      </c>
      <c r="L9252" s="35">
        <v>-0.46921642183114615</v>
      </c>
      <c r="M9252" s="35">
        <v>0</v>
      </c>
      <c r="N9252" s="35">
        <v>0</v>
      </c>
      <c r="O9252" s="35">
        <v>0</v>
      </c>
      <c r="P9252" s="36">
        <v>12</v>
      </c>
      <c r="Q9252" s="37">
        <v>86</v>
      </c>
      <c r="R9252" s="36">
        <v>1</v>
      </c>
      <c r="S9252" s="39">
        <f t="shared" si="324"/>
        <v>86</v>
      </c>
      <c r="T9252" s="34" t="s">
        <v>30</v>
      </c>
      <c r="U9252" s="12">
        <f>((alpha*(speed^beta))+(ceta*(speed^delta)))</f>
        <v>0.63583968142982183</v>
      </c>
      <c r="V9252" s="8">
        <f t="shared" si="325"/>
        <v>86</v>
      </c>
    </row>
    <row r="9253" spans="1:28">
      <c r="A9253" s="34" t="s">
        <v>19</v>
      </c>
      <c r="B9253" s="34" t="s">
        <v>74</v>
      </c>
      <c r="C9253" s="5" t="s">
        <v>180</v>
      </c>
      <c r="D9253" s="35" t="s">
        <v>90</v>
      </c>
      <c r="E9253" s="36" t="s">
        <v>16</v>
      </c>
      <c r="F9253" s="37">
        <v>100</v>
      </c>
      <c r="G9253" s="38">
        <v>0</v>
      </c>
      <c r="H9253" s="34">
        <v>0.99120735271127036</v>
      </c>
      <c r="I9253" s="35">
        <v>0.59230694675319706</v>
      </c>
      <c r="J9253" s="35">
        <v>18.753375708320508</v>
      </c>
      <c r="K9253" s="35">
        <v>-0.55856859296101102</v>
      </c>
      <c r="L9253" s="35">
        <v>0</v>
      </c>
      <c r="M9253" s="35">
        <v>0</v>
      </c>
      <c r="N9253" s="35">
        <v>0</v>
      </c>
      <c r="O9253" s="35">
        <v>0</v>
      </c>
      <c r="P9253" s="36">
        <v>12</v>
      </c>
      <c r="Q9253" s="37">
        <v>86</v>
      </c>
      <c r="R9253" s="36">
        <v>13</v>
      </c>
      <c r="S9253" s="39">
        <f t="shared" si="324"/>
        <v>86</v>
      </c>
      <c r="T9253" s="34" t="s">
        <v>50</v>
      </c>
      <c r="U9253" s="12">
        <f>EXP((alpha+(beta/speed))+(ceta*LN(speed)))</f>
        <v>0.18680517561766757</v>
      </c>
      <c r="V9253" s="8">
        <f t="shared" si="325"/>
        <v>86</v>
      </c>
    </row>
    <row r="9254" spans="1:28">
      <c r="A9254" s="34" t="s">
        <v>19</v>
      </c>
      <c r="B9254" s="34" t="s">
        <v>74</v>
      </c>
      <c r="C9254" s="5" t="s">
        <v>180</v>
      </c>
      <c r="D9254" s="35" t="s">
        <v>90</v>
      </c>
      <c r="E9254" s="36" t="s">
        <v>14</v>
      </c>
      <c r="F9254" s="37">
        <v>100</v>
      </c>
      <c r="G9254" s="38">
        <v>0</v>
      </c>
      <c r="H9254" s="34">
        <v>0.98950066163825712</v>
      </c>
      <c r="I9254" s="35">
        <v>5.6059453670321097E-5</v>
      </c>
      <c r="J9254" s="35">
        <v>0.76297234965520944</v>
      </c>
      <c r="K9254" s="35">
        <v>0.39006859095350011</v>
      </c>
      <c r="L9254" s="35">
        <v>-0.70387856161212448</v>
      </c>
      <c r="M9254" s="35">
        <v>0</v>
      </c>
      <c r="N9254" s="35">
        <v>0</v>
      </c>
      <c r="O9254" s="35">
        <v>0</v>
      </c>
      <c r="P9254" s="36">
        <v>12</v>
      </c>
      <c r="Q9254" s="37">
        <v>86</v>
      </c>
      <c r="R9254" s="36">
        <v>1</v>
      </c>
      <c r="S9254" s="39">
        <f t="shared" si="324"/>
        <v>86</v>
      </c>
      <c r="T9254" s="34" t="s">
        <v>30</v>
      </c>
      <c r="U9254" s="12">
        <f>((alpha*(speed^beta))+(ceta*(speed^delta)))</f>
        <v>1.8639792972781316E-2</v>
      </c>
      <c r="V9254" s="8">
        <f t="shared" si="325"/>
        <v>86</v>
      </c>
      <c r="AB9254" s="41"/>
    </row>
    <row r="9255" spans="1:28">
      <c r="A9255" s="34" t="s">
        <v>19</v>
      </c>
      <c r="B9255" s="34" t="s">
        <v>74</v>
      </c>
      <c r="C9255" s="5" t="s">
        <v>180</v>
      </c>
      <c r="D9255" s="35" t="s">
        <v>90</v>
      </c>
      <c r="E9255" s="36" t="s">
        <v>18</v>
      </c>
      <c r="F9255" s="37">
        <v>100</v>
      </c>
      <c r="G9255" s="38">
        <v>0</v>
      </c>
      <c r="H9255" s="34">
        <v>0.98825843995464613</v>
      </c>
      <c r="I9255" s="35">
        <v>48.59831415278034</v>
      </c>
      <c r="J9255" s="35">
        <v>5.0554282999390887</v>
      </c>
      <c r="K9255" s="35">
        <v>-1.9402711223082052E-2</v>
      </c>
      <c r="L9255" s="35">
        <v>0</v>
      </c>
      <c r="M9255" s="35">
        <v>0</v>
      </c>
      <c r="N9255" s="35">
        <v>0</v>
      </c>
      <c r="O9255" s="35">
        <v>0</v>
      </c>
      <c r="P9255" s="36">
        <v>12</v>
      </c>
      <c r="Q9255" s="37">
        <v>86</v>
      </c>
      <c r="R9255" s="36">
        <v>5</v>
      </c>
      <c r="S9255" s="39">
        <f t="shared" si="324"/>
        <v>86</v>
      </c>
      <c r="T9255" s="34" t="s">
        <v>36</v>
      </c>
      <c r="U9255" s="12">
        <f>(1/(((ceta*(speed^2))+(beta*speed))+alpha))</f>
        <v>2.9423647035396534E-3</v>
      </c>
      <c r="V9255" s="8">
        <f t="shared" si="325"/>
        <v>86</v>
      </c>
      <c r="AB9255" s="41"/>
    </row>
    <row r="9256" spans="1:28">
      <c r="A9256" s="34" t="s">
        <v>19</v>
      </c>
      <c r="B9256" s="34" t="s">
        <v>74</v>
      </c>
      <c r="C9256" s="5" t="s">
        <v>180</v>
      </c>
      <c r="D9256" s="35" t="s">
        <v>90</v>
      </c>
      <c r="E9256" s="36" t="s">
        <v>17</v>
      </c>
      <c r="F9256" s="37">
        <v>100</v>
      </c>
      <c r="G9256" s="38">
        <v>0</v>
      </c>
      <c r="H9256" s="34">
        <v>0.95184596312747605</v>
      </c>
      <c r="I9256" s="35">
        <v>-1.3619689648589318E-3</v>
      </c>
      <c r="J9256" s="35">
        <v>0.27133970980218564</v>
      </c>
      <c r="K9256" s="35">
        <v>-19.547983251411107</v>
      </c>
      <c r="L9256" s="35">
        <v>757.34521503941755</v>
      </c>
      <c r="M9256" s="35">
        <v>0</v>
      </c>
      <c r="N9256" s="35">
        <v>0</v>
      </c>
      <c r="O9256" s="35">
        <v>0</v>
      </c>
      <c r="P9256" s="36">
        <v>12</v>
      </c>
      <c r="Q9256" s="37">
        <v>86</v>
      </c>
      <c r="R9256" s="36">
        <v>14</v>
      </c>
      <c r="S9256" s="39">
        <f t="shared" si="324"/>
        <v>86</v>
      </c>
      <c r="T9256" s="34" t="s">
        <v>51</v>
      </c>
      <c r="U9256" s="12">
        <f>(((alpha*(speed^3))+(beta*(speed^2))+(ceta*speed))+delta)</f>
        <v>216.7586172027145</v>
      </c>
      <c r="V9256" s="8">
        <f t="shared" si="325"/>
        <v>86</v>
      </c>
    </row>
    <row r="9257" spans="1:28">
      <c r="A9257" s="34" t="s">
        <v>19</v>
      </c>
      <c r="B9257" s="34" t="s">
        <v>74</v>
      </c>
      <c r="C9257" s="5" t="s">
        <v>180</v>
      </c>
      <c r="D9257" s="35" t="s">
        <v>90</v>
      </c>
      <c r="E9257" s="36" t="s">
        <v>15</v>
      </c>
      <c r="F9257" s="37">
        <v>0</v>
      </c>
      <c r="G9257" s="38">
        <v>-0.06</v>
      </c>
      <c r="H9257" s="34">
        <v>0.99293239692102764</v>
      </c>
      <c r="I9257" s="35">
        <v>10.939507017976332</v>
      </c>
      <c r="J9257" s="35">
        <v>0.95379417055649574</v>
      </c>
      <c r="K9257" s="35">
        <v>-0.64110510293567813</v>
      </c>
      <c r="L9257" s="35">
        <v>0</v>
      </c>
      <c r="M9257" s="35">
        <v>0</v>
      </c>
      <c r="N9257" s="35">
        <v>0</v>
      </c>
      <c r="O9257" s="35">
        <v>0</v>
      </c>
      <c r="P9257" s="36">
        <v>12</v>
      </c>
      <c r="Q9257" s="37">
        <v>86</v>
      </c>
      <c r="R9257" s="36">
        <v>0</v>
      </c>
      <c r="S9257" s="39">
        <f t="shared" si="324"/>
        <v>86</v>
      </c>
      <c r="T9257" s="34" t="s">
        <v>29</v>
      </c>
      <c r="U9257" s="12">
        <f>((alpha*(beta^speed))*(speed^ceta))</f>
        <v>1.0761727879154161E-2</v>
      </c>
      <c r="V9257" s="8">
        <f t="shared" si="325"/>
        <v>86</v>
      </c>
    </row>
    <row r="9258" spans="1:28">
      <c r="A9258" s="34" t="s">
        <v>19</v>
      </c>
      <c r="B9258" s="34" t="s">
        <v>74</v>
      </c>
      <c r="C9258" s="5" t="s">
        <v>180</v>
      </c>
      <c r="D9258" s="35" t="s">
        <v>90</v>
      </c>
      <c r="E9258" s="36" t="s">
        <v>16</v>
      </c>
      <c r="F9258" s="37">
        <v>0</v>
      </c>
      <c r="G9258" s="38">
        <v>-0.06</v>
      </c>
      <c r="H9258" s="34">
        <v>0.98731559558897264</v>
      </c>
      <c r="I9258" s="35">
        <v>11.306753923634982</v>
      </c>
      <c r="J9258" s="35">
        <v>0.95164560327090819</v>
      </c>
      <c r="K9258" s="35">
        <v>-0.48850072331881295</v>
      </c>
      <c r="L9258" s="35">
        <v>0</v>
      </c>
      <c r="M9258" s="35">
        <v>0</v>
      </c>
      <c r="N9258" s="35">
        <v>0</v>
      </c>
      <c r="O9258" s="35">
        <v>0</v>
      </c>
      <c r="P9258" s="36">
        <v>12</v>
      </c>
      <c r="Q9258" s="37">
        <v>86</v>
      </c>
      <c r="R9258" s="36">
        <v>0</v>
      </c>
      <c r="S9258" s="39">
        <f t="shared" si="324"/>
        <v>86</v>
      </c>
      <c r="T9258" s="34" t="s">
        <v>29</v>
      </c>
      <c r="U9258" s="12">
        <f>((alpha*(beta^speed))*(speed^ceta))</f>
        <v>1.8080280168957831E-2</v>
      </c>
      <c r="V9258" s="8">
        <f t="shared" si="325"/>
        <v>86</v>
      </c>
    </row>
    <row r="9259" spans="1:28">
      <c r="A9259" s="34" t="s">
        <v>19</v>
      </c>
      <c r="B9259" s="34" t="s">
        <v>74</v>
      </c>
      <c r="C9259" s="5" t="s">
        <v>180</v>
      </c>
      <c r="D9259" s="35" t="s">
        <v>90</v>
      </c>
      <c r="E9259" s="36" t="s">
        <v>14</v>
      </c>
      <c r="F9259" s="37">
        <v>0</v>
      </c>
      <c r="G9259" s="38">
        <v>-0.06</v>
      </c>
      <c r="H9259" s="34">
        <v>0.99359560021724924</v>
      </c>
      <c r="I9259" s="35">
        <v>2.1164141339933207</v>
      </c>
      <c r="J9259" s="35">
        <v>-9.8237021258861308</v>
      </c>
      <c r="K9259" s="35">
        <v>-1.8331584615311471</v>
      </c>
      <c r="L9259" s="35">
        <v>0</v>
      </c>
      <c r="M9259" s="35">
        <v>0</v>
      </c>
      <c r="N9259" s="35">
        <v>0</v>
      </c>
      <c r="O9259" s="35">
        <v>0</v>
      </c>
      <c r="P9259" s="36">
        <v>12</v>
      </c>
      <c r="Q9259" s="37">
        <v>86</v>
      </c>
      <c r="R9259" s="36">
        <v>13</v>
      </c>
      <c r="S9259" s="39">
        <f t="shared" si="324"/>
        <v>86</v>
      </c>
      <c r="T9259" s="34" t="s">
        <v>50</v>
      </c>
      <c r="U9259" s="12">
        <f>EXP((alpha+(beta/speed))+(ceta*LN(speed)))</f>
        <v>2.1052113834059342E-3</v>
      </c>
      <c r="V9259" s="8">
        <f t="shared" si="325"/>
        <v>86</v>
      </c>
      <c r="AB9259" s="41"/>
    </row>
    <row r="9260" spans="1:28">
      <c r="A9260" s="34" t="s">
        <v>19</v>
      </c>
      <c r="B9260" s="34" t="s">
        <v>74</v>
      </c>
      <c r="C9260" s="5" t="s">
        <v>180</v>
      </c>
      <c r="D9260" s="35" t="s">
        <v>90</v>
      </c>
      <c r="E9260" s="36" t="s">
        <v>18</v>
      </c>
      <c r="F9260" s="37">
        <v>0</v>
      </c>
      <c r="G9260" s="38">
        <v>-0.06</v>
      </c>
      <c r="H9260" s="34">
        <v>0.99258641664463654</v>
      </c>
      <c r="I9260" s="35">
        <v>3.0691958118025123E-2</v>
      </c>
      <c r="J9260" s="35">
        <v>0.98923162567505452</v>
      </c>
      <c r="K9260" s="35">
        <v>-0.76134690211050571</v>
      </c>
      <c r="L9260" s="35">
        <v>0</v>
      </c>
      <c r="M9260" s="35">
        <v>0</v>
      </c>
      <c r="N9260" s="35">
        <v>0</v>
      </c>
      <c r="O9260" s="35">
        <v>0</v>
      </c>
      <c r="P9260" s="36">
        <v>12</v>
      </c>
      <c r="Q9260" s="37">
        <v>86</v>
      </c>
      <c r="R9260" s="36">
        <v>0</v>
      </c>
      <c r="S9260" s="39">
        <f t="shared" si="324"/>
        <v>86</v>
      </c>
      <c r="T9260" s="34" t="s">
        <v>29</v>
      </c>
      <c r="U9260" s="12">
        <f>((alpha*(beta^speed))*(speed^ceta))</f>
        <v>4.0721852821585554E-4</v>
      </c>
      <c r="V9260" s="8">
        <f t="shared" si="325"/>
        <v>86</v>
      </c>
      <c r="AB9260" s="41"/>
    </row>
    <row r="9261" spans="1:28">
      <c r="A9261" s="34" t="s">
        <v>19</v>
      </c>
      <c r="B9261" s="34" t="s">
        <v>74</v>
      </c>
      <c r="C9261" s="5" t="s">
        <v>180</v>
      </c>
      <c r="D9261" s="35" t="s">
        <v>90</v>
      </c>
      <c r="E9261" s="36" t="s">
        <v>17</v>
      </c>
      <c r="F9261" s="37">
        <v>0</v>
      </c>
      <c r="G9261" s="38">
        <v>-0.06</v>
      </c>
      <c r="H9261" s="34">
        <v>0.97938526837388717</v>
      </c>
      <c r="I9261" s="35">
        <v>-11.926775149648661</v>
      </c>
      <c r="J9261" s="35">
        <v>282.07642795214923</v>
      </c>
      <c r="K9261" s="35">
        <v>5.1883836882831877</v>
      </c>
      <c r="L9261" s="35">
        <v>2.0292471839390123</v>
      </c>
      <c r="M9261" s="35">
        <v>-8.5326818892121452E-3</v>
      </c>
      <c r="N9261" s="35">
        <v>0</v>
      </c>
      <c r="O9261" s="35">
        <v>0</v>
      </c>
      <c r="P9261" s="36">
        <v>12</v>
      </c>
      <c r="Q9261" s="37">
        <v>86</v>
      </c>
      <c r="R9261" s="36">
        <v>10</v>
      </c>
      <c r="S9261" s="39">
        <f t="shared" si="324"/>
        <v>86</v>
      </c>
      <c r="T9261" s="34" t="s">
        <v>44</v>
      </c>
      <c r="U9261" s="12">
        <f>(alpha+(beta/(1+EXP((((-1)*ceta)+(delta*LN(speed)))+(epsilon*speed)))))</f>
        <v>3.9043767615057234E-2</v>
      </c>
      <c r="V9261" s="8">
        <f t="shared" si="325"/>
        <v>86</v>
      </c>
    </row>
    <row r="9262" spans="1:28">
      <c r="A9262" s="34" t="s">
        <v>19</v>
      </c>
      <c r="B9262" s="34" t="s">
        <v>74</v>
      </c>
      <c r="C9262" s="5" t="s">
        <v>180</v>
      </c>
      <c r="D9262" s="35" t="s">
        <v>90</v>
      </c>
      <c r="E9262" s="36" t="s">
        <v>15</v>
      </c>
      <c r="F9262" s="37">
        <v>50</v>
      </c>
      <c r="G9262" s="38">
        <v>-0.06</v>
      </c>
      <c r="H9262" s="34">
        <v>0.99031611086551952</v>
      </c>
      <c r="I9262" s="35">
        <v>8.934380284295047</v>
      </c>
      <c r="J9262" s="35">
        <v>0.94912932366991465</v>
      </c>
      <c r="K9262" s="35">
        <v>-0.57277427538522496</v>
      </c>
      <c r="L9262" s="35">
        <v>0</v>
      </c>
      <c r="M9262" s="35">
        <v>0</v>
      </c>
      <c r="N9262" s="35">
        <v>0</v>
      </c>
      <c r="O9262" s="35">
        <v>0</v>
      </c>
      <c r="P9262" s="36">
        <v>12</v>
      </c>
      <c r="Q9262" s="37">
        <v>86</v>
      </c>
      <c r="R9262" s="36">
        <v>0</v>
      </c>
      <c r="S9262" s="39">
        <f t="shared" si="324"/>
        <v>86</v>
      </c>
      <c r="T9262" s="34" t="s">
        <v>29</v>
      </c>
      <c r="U9262" s="12">
        <f>((alpha*(beta^speed))*(speed^ceta))</f>
        <v>7.8165864452468814E-3</v>
      </c>
      <c r="V9262" s="8">
        <f t="shared" si="325"/>
        <v>86</v>
      </c>
    </row>
    <row r="9263" spans="1:28">
      <c r="A9263" s="34" t="s">
        <v>19</v>
      </c>
      <c r="B9263" s="34" t="s">
        <v>74</v>
      </c>
      <c r="C9263" s="5" t="s">
        <v>180</v>
      </c>
      <c r="D9263" s="35" t="s">
        <v>90</v>
      </c>
      <c r="E9263" s="36" t="s">
        <v>16</v>
      </c>
      <c r="F9263" s="37">
        <v>50</v>
      </c>
      <c r="G9263" s="38">
        <v>-0.06</v>
      </c>
      <c r="H9263" s="34">
        <v>0.97990853096368113</v>
      </c>
      <c r="I9263" s="35">
        <v>-0.1162406955647899</v>
      </c>
      <c r="J9263" s="35">
        <v>3.0300234791954903</v>
      </c>
      <c r="K9263" s="35">
        <v>5.9050546468342295</v>
      </c>
      <c r="L9263" s="35">
        <v>2.2601599368690488</v>
      </c>
      <c r="M9263" s="35">
        <v>-1.1002377739848176E-2</v>
      </c>
      <c r="N9263" s="35">
        <v>0</v>
      </c>
      <c r="O9263" s="35">
        <v>0</v>
      </c>
      <c r="P9263" s="36">
        <v>12</v>
      </c>
      <c r="Q9263" s="37">
        <v>86</v>
      </c>
      <c r="R9263" s="36">
        <v>10</v>
      </c>
      <c r="S9263" s="39">
        <f t="shared" si="324"/>
        <v>86</v>
      </c>
      <c r="T9263" s="34" t="s">
        <v>44</v>
      </c>
      <c r="U9263" s="12">
        <f>(alpha+(beta/(1+EXP((((-1)*ceta)+(delta*LN(speed)))+(epsilon*speed)))))</f>
        <v>5.9010372416011536E-4</v>
      </c>
      <c r="V9263" s="8">
        <f t="shared" si="325"/>
        <v>86</v>
      </c>
    </row>
    <row r="9264" spans="1:28">
      <c r="A9264" s="34" t="s">
        <v>19</v>
      </c>
      <c r="B9264" s="34" t="s">
        <v>74</v>
      </c>
      <c r="C9264" s="5" t="s">
        <v>180</v>
      </c>
      <c r="D9264" s="35" t="s">
        <v>90</v>
      </c>
      <c r="E9264" s="36" t="s">
        <v>14</v>
      </c>
      <c r="F9264" s="37">
        <v>50</v>
      </c>
      <c r="G9264" s="38">
        <v>-0.06</v>
      </c>
      <c r="H9264" s="34">
        <v>0.99159968535959131</v>
      </c>
      <c r="I9264" s="35">
        <v>1.9890909814319251</v>
      </c>
      <c r="J9264" s="35">
        <v>-9.8601913291816974</v>
      </c>
      <c r="K9264" s="35">
        <v>-1.81436690890677</v>
      </c>
      <c r="L9264" s="35">
        <v>0</v>
      </c>
      <c r="M9264" s="35">
        <v>0</v>
      </c>
      <c r="N9264" s="35">
        <v>0</v>
      </c>
      <c r="O9264" s="35">
        <v>0</v>
      </c>
      <c r="P9264" s="36">
        <v>12</v>
      </c>
      <c r="Q9264" s="37">
        <v>86</v>
      </c>
      <c r="R9264" s="36">
        <v>13</v>
      </c>
      <c r="S9264" s="39">
        <f t="shared" si="324"/>
        <v>86</v>
      </c>
      <c r="T9264" s="34" t="s">
        <v>50</v>
      </c>
      <c r="U9264" s="12">
        <f>EXP((alpha+(beta/speed))+(ceta*LN(speed)))</f>
        <v>2.0145030461589121E-3</v>
      </c>
      <c r="V9264" s="8">
        <f t="shared" si="325"/>
        <v>86</v>
      </c>
      <c r="AB9264" s="41"/>
    </row>
    <row r="9265" spans="1:28">
      <c r="A9265" s="34" t="s">
        <v>19</v>
      </c>
      <c r="B9265" s="34" t="s">
        <v>74</v>
      </c>
      <c r="C9265" s="5" t="s">
        <v>180</v>
      </c>
      <c r="D9265" s="35" t="s">
        <v>90</v>
      </c>
      <c r="E9265" s="36" t="s">
        <v>18</v>
      </c>
      <c r="F9265" s="37">
        <v>50</v>
      </c>
      <c r="G9265" s="38">
        <v>-0.06</v>
      </c>
      <c r="H9265" s="34">
        <v>0.98956779584807197</v>
      </c>
      <c r="I9265" s="35">
        <v>2.6637372972280828E-2</v>
      </c>
      <c r="J9265" s="35">
        <v>0.98811189149995438</v>
      </c>
      <c r="K9265" s="35">
        <v>-0.70806956385445163</v>
      </c>
      <c r="L9265" s="35">
        <v>0</v>
      </c>
      <c r="M9265" s="35">
        <v>0</v>
      </c>
      <c r="N9265" s="35">
        <v>0</v>
      </c>
      <c r="O9265" s="35">
        <v>0</v>
      </c>
      <c r="P9265" s="36">
        <v>12</v>
      </c>
      <c r="Q9265" s="37">
        <v>86</v>
      </c>
      <c r="R9265" s="36">
        <v>0</v>
      </c>
      <c r="S9265" s="39">
        <f t="shared" si="324"/>
        <v>86</v>
      </c>
      <c r="T9265" s="34" t="s">
        <v>29</v>
      </c>
      <c r="U9265" s="12">
        <f>((alpha*(beta^speed))*(speed^ceta))</f>
        <v>4.0649830784423419E-4</v>
      </c>
      <c r="V9265" s="8">
        <f t="shared" si="325"/>
        <v>86</v>
      </c>
      <c r="AB9265" s="41"/>
    </row>
    <row r="9266" spans="1:28">
      <c r="A9266" s="34" t="s">
        <v>19</v>
      </c>
      <c r="B9266" s="34" t="s">
        <v>74</v>
      </c>
      <c r="C9266" s="5" t="s">
        <v>180</v>
      </c>
      <c r="D9266" s="35" t="s">
        <v>90</v>
      </c>
      <c r="E9266" s="36" t="s">
        <v>17</v>
      </c>
      <c r="F9266" s="37">
        <v>50</v>
      </c>
      <c r="G9266" s="38">
        <v>-0.06</v>
      </c>
      <c r="H9266" s="34">
        <v>0.96526070093467264</v>
      </c>
      <c r="I9266" s="35">
        <v>-10.230772501859638</v>
      </c>
      <c r="J9266" s="35">
        <v>215.51461955979983</v>
      </c>
      <c r="K9266" s="35">
        <v>6.2368729027889795</v>
      </c>
      <c r="L9266" s="35">
        <v>2.2807489127361475</v>
      </c>
      <c r="M9266" s="35">
        <v>-1.1333530526967783E-2</v>
      </c>
      <c r="N9266" s="35">
        <v>0</v>
      </c>
      <c r="O9266" s="35">
        <v>0</v>
      </c>
      <c r="P9266" s="36">
        <v>12</v>
      </c>
      <c r="Q9266" s="37">
        <v>86</v>
      </c>
      <c r="R9266" s="36">
        <v>10</v>
      </c>
      <c r="S9266" s="39">
        <f t="shared" si="324"/>
        <v>86</v>
      </c>
      <c r="T9266" s="34" t="s">
        <v>44</v>
      </c>
      <c r="U9266" s="12">
        <f>(alpha+(beta/(1+EXP((((-1)*ceta)+(delta*LN(speed)))+(epsilon*speed)))))</f>
        <v>0.5117141013995532</v>
      </c>
      <c r="V9266" s="8">
        <f t="shared" si="325"/>
        <v>86</v>
      </c>
    </row>
    <row r="9267" spans="1:28">
      <c r="A9267" s="34" t="s">
        <v>19</v>
      </c>
      <c r="B9267" s="34" t="s">
        <v>74</v>
      </c>
      <c r="C9267" s="5" t="s">
        <v>180</v>
      </c>
      <c r="D9267" s="35" t="s">
        <v>90</v>
      </c>
      <c r="E9267" s="36" t="s">
        <v>15</v>
      </c>
      <c r="F9267" s="37">
        <v>100</v>
      </c>
      <c r="G9267" s="38">
        <v>-0.06</v>
      </c>
      <c r="H9267" s="34">
        <v>0.98914807165557295</v>
      </c>
      <c r="I9267" s="35">
        <v>-6.0648866887092846E-2</v>
      </c>
      <c r="J9267" s="35">
        <v>1.9863860461562557</v>
      </c>
      <c r="K9267" s="35">
        <v>6.3118426240748677</v>
      </c>
      <c r="L9267" s="35">
        <v>2.4785797811926185</v>
      </c>
      <c r="M9267" s="35">
        <v>-1.4511784640554193E-2</v>
      </c>
      <c r="N9267" s="35">
        <v>0</v>
      </c>
      <c r="O9267" s="35">
        <v>0</v>
      </c>
      <c r="P9267" s="36">
        <v>12</v>
      </c>
      <c r="Q9267" s="37">
        <v>84</v>
      </c>
      <c r="R9267" s="36">
        <v>10</v>
      </c>
      <c r="S9267" s="39">
        <f t="shared" si="324"/>
        <v>84</v>
      </c>
      <c r="T9267" s="34" t="s">
        <v>44</v>
      </c>
      <c r="U9267" s="12">
        <f>(alpha+(beta/(1+EXP((((-1)*ceta)+(delta*LN(speed)))+(epsilon*speed)))))</f>
        <v>3.9297965315328309E-4</v>
      </c>
      <c r="V9267" s="8">
        <f t="shared" si="325"/>
        <v>84</v>
      </c>
    </row>
    <row r="9268" spans="1:28">
      <c r="A9268" s="34" t="s">
        <v>19</v>
      </c>
      <c r="B9268" s="34" t="s">
        <v>74</v>
      </c>
      <c r="C9268" s="5" t="s">
        <v>180</v>
      </c>
      <c r="D9268" s="35" t="s">
        <v>90</v>
      </c>
      <c r="E9268" s="36" t="s">
        <v>16</v>
      </c>
      <c r="F9268" s="37">
        <v>100</v>
      </c>
      <c r="G9268" s="38">
        <v>-0.06</v>
      </c>
      <c r="H9268" s="34">
        <v>0.97337173794850052</v>
      </c>
      <c r="I9268" s="35">
        <v>-0.11609069462110644</v>
      </c>
      <c r="J9268" s="35">
        <v>2.7391590204130907</v>
      </c>
      <c r="K9268" s="35">
        <v>6.2418209510684628</v>
      </c>
      <c r="L9268" s="35">
        <v>2.3231129366240189</v>
      </c>
      <c r="M9268" s="35">
        <v>-1.1714478987954665E-2</v>
      </c>
      <c r="N9268" s="35">
        <v>0</v>
      </c>
      <c r="O9268" s="35">
        <v>0</v>
      </c>
      <c r="P9268" s="36">
        <v>12</v>
      </c>
      <c r="Q9268" s="37">
        <v>86</v>
      </c>
      <c r="R9268" s="36">
        <v>10</v>
      </c>
      <c r="S9268" s="39">
        <f t="shared" si="324"/>
        <v>86</v>
      </c>
      <c r="T9268" s="34" t="s">
        <v>44</v>
      </c>
      <c r="U9268" s="12">
        <f>(alpha+(beta/(1+EXP((((-1)*ceta)+(delta*LN(speed)))+(epsilon*speed)))))</f>
        <v>2.1355222329309115E-3</v>
      </c>
      <c r="V9268" s="8">
        <f t="shared" si="325"/>
        <v>86</v>
      </c>
    </row>
    <row r="9269" spans="1:28">
      <c r="A9269" s="34" t="s">
        <v>19</v>
      </c>
      <c r="B9269" s="34" t="s">
        <v>74</v>
      </c>
      <c r="C9269" s="5" t="s">
        <v>180</v>
      </c>
      <c r="D9269" s="35" t="s">
        <v>90</v>
      </c>
      <c r="E9269" s="36" t="s">
        <v>14</v>
      </c>
      <c r="F9269" s="37">
        <v>100</v>
      </c>
      <c r="G9269" s="38">
        <v>-0.06</v>
      </c>
      <c r="H9269" s="34">
        <v>0.99010325074059036</v>
      </c>
      <c r="I9269" s="35">
        <v>1.9530732557189363</v>
      </c>
      <c r="J9269" s="35">
        <v>-10.227023610012679</v>
      </c>
      <c r="K9269" s="35">
        <v>-1.8068116490137505</v>
      </c>
      <c r="L9269" s="35">
        <v>0</v>
      </c>
      <c r="M9269" s="35">
        <v>0</v>
      </c>
      <c r="N9269" s="35">
        <v>0</v>
      </c>
      <c r="O9269" s="35">
        <v>0</v>
      </c>
      <c r="P9269" s="36">
        <v>12</v>
      </c>
      <c r="Q9269" s="37">
        <v>86</v>
      </c>
      <c r="R9269" s="36">
        <v>13</v>
      </c>
      <c r="S9269" s="39">
        <f t="shared" si="324"/>
        <v>86</v>
      </c>
      <c r="T9269" s="34" t="s">
        <v>50</v>
      </c>
      <c r="U9269" s="12">
        <f>EXP((alpha+(beta/speed))+(ceta*LN(speed)))</f>
        <v>2.0011921378194093E-3</v>
      </c>
      <c r="V9269" s="8">
        <f t="shared" si="325"/>
        <v>86</v>
      </c>
      <c r="AB9269" s="41"/>
    </row>
    <row r="9270" spans="1:28">
      <c r="A9270" s="34" t="s">
        <v>19</v>
      </c>
      <c r="B9270" s="34" t="s">
        <v>74</v>
      </c>
      <c r="C9270" s="5" t="s">
        <v>180</v>
      </c>
      <c r="D9270" s="35" t="s">
        <v>90</v>
      </c>
      <c r="E9270" s="36" t="s">
        <v>18</v>
      </c>
      <c r="F9270" s="37">
        <v>100</v>
      </c>
      <c r="G9270" s="38">
        <v>-0.06</v>
      </c>
      <c r="H9270" s="34">
        <v>0.98608408213700238</v>
      </c>
      <c r="I9270" s="35">
        <v>2.2813493509700761E-2</v>
      </c>
      <c r="J9270" s="35">
        <v>0.98621660333720618</v>
      </c>
      <c r="K9270" s="35">
        <v>-0.63977500511298546</v>
      </c>
      <c r="L9270" s="35">
        <v>0</v>
      </c>
      <c r="M9270" s="35">
        <v>0</v>
      </c>
      <c r="N9270" s="35">
        <v>0</v>
      </c>
      <c r="O9270" s="35">
        <v>0</v>
      </c>
      <c r="P9270" s="36">
        <v>12</v>
      </c>
      <c r="Q9270" s="37">
        <v>86</v>
      </c>
      <c r="R9270" s="36">
        <v>0</v>
      </c>
      <c r="S9270" s="39">
        <f t="shared" si="324"/>
        <v>86</v>
      </c>
      <c r="T9270" s="34" t="s">
        <v>29</v>
      </c>
      <c r="U9270" s="12">
        <f>((alpha*(beta^speed))*(speed^ceta))</f>
        <v>4.0009827527295671E-4</v>
      </c>
      <c r="V9270" s="8">
        <f t="shared" si="325"/>
        <v>86</v>
      </c>
      <c r="AB9270" s="41"/>
    </row>
    <row r="9271" spans="1:28">
      <c r="A9271" s="34" t="s">
        <v>19</v>
      </c>
      <c r="B9271" s="34" t="s">
        <v>74</v>
      </c>
      <c r="C9271" s="5" t="s">
        <v>180</v>
      </c>
      <c r="D9271" s="35" t="s">
        <v>90</v>
      </c>
      <c r="E9271" s="36" t="s">
        <v>17</v>
      </c>
      <c r="F9271" s="37">
        <v>100</v>
      </c>
      <c r="G9271" s="38">
        <v>-0.06</v>
      </c>
      <c r="H9271" s="34">
        <v>0.95163863890850309</v>
      </c>
      <c r="I9271" s="35">
        <v>-9.778012328157244</v>
      </c>
      <c r="J9271" s="35">
        <v>188.82426597241124</v>
      </c>
      <c r="K9271" s="35">
        <v>6.8544835975111162</v>
      </c>
      <c r="L9271" s="35">
        <v>2.4084439003878186</v>
      </c>
      <c r="M9271" s="35">
        <v>-1.2117754553753224E-2</v>
      </c>
      <c r="N9271" s="35">
        <v>0</v>
      </c>
      <c r="O9271" s="35">
        <v>0</v>
      </c>
      <c r="P9271" s="36">
        <v>12</v>
      </c>
      <c r="Q9271" s="37">
        <v>86</v>
      </c>
      <c r="R9271" s="36">
        <v>10</v>
      </c>
      <c r="S9271" s="39">
        <f t="shared" si="324"/>
        <v>86</v>
      </c>
      <c r="T9271" s="34" t="s">
        <v>44</v>
      </c>
      <c r="U9271" s="12">
        <f>(alpha+(beta/(1+EXP((((-1)*ceta)+(delta*LN(speed)))+(epsilon*speed)))))</f>
        <v>0.72985658927644259</v>
      </c>
      <c r="V9271" s="8">
        <f t="shared" si="325"/>
        <v>86</v>
      </c>
    </row>
    <row r="9272" spans="1:28">
      <c r="A9272" s="34" t="s">
        <v>19</v>
      </c>
      <c r="B9272" s="34" t="s">
        <v>74</v>
      </c>
      <c r="C9272" s="5" t="s">
        <v>180</v>
      </c>
      <c r="D9272" s="35" t="s">
        <v>90</v>
      </c>
      <c r="E9272" s="36" t="s">
        <v>15</v>
      </c>
      <c r="F9272" s="37">
        <v>0</v>
      </c>
      <c r="G9272" s="38">
        <v>-0.04</v>
      </c>
      <c r="H9272" s="34">
        <v>0.99280564637802604</v>
      </c>
      <c r="I9272" s="35">
        <v>-9.9953010600855388E-2</v>
      </c>
      <c r="J9272" s="35">
        <v>22.219663761390077</v>
      </c>
      <c r="K9272" s="35">
        <v>0.25305222988526049</v>
      </c>
      <c r="L9272" s="35">
        <v>1.0887888538942445</v>
      </c>
      <c r="M9272" s="35">
        <v>8.2051462503084857E-3</v>
      </c>
      <c r="N9272" s="35">
        <v>0</v>
      </c>
      <c r="O9272" s="35">
        <v>0</v>
      </c>
      <c r="P9272" s="36">
        <v>12</v>
      </c>
      <c r="Q9272" s="37">
        <v>86</v>
      </c>
      <c r="R9272" s="36">
        <v>10</v>
      </c>
      <c r="S9272" s="39">
        <f t="shared" si="324"/>
        <v>86</v>
      </c>
      <c r="T9272" s="34" t="s">
        <v>44</v>
      </c>
      <c r="U9272" s="12">
        <f>(alpha+(beta/(1+EXP((((-1)*ceta)+(delta*LN(speed)))+(epsilon*speed)))))</f>
        <v>1.0140686295255191E-2</v>
      </c>
      <c r="V9272" s="8">
        <f t="shared" si="325"/>
        <v>86</v>
      </c>
    </row>
    <row r="9273" spans="1:28">
      <c r="A9273" s="34" t="s">
        <v>19</v>
      </c>
      <c r="B9273" s="34" t="s">
        <v>74</v>
      </c>
      <c r="C9273" s="5" t="s">
        <v>180</v>
      </c>
      <c r="D9273" s="35" t="s">
        <v>90</v>
      </c>
      <c r="E9273" s="36" t="s">
        <v>16</v>
      </c>
      <c r="F9273" s="37">
        <v>0</v>
      </c>
      <c r="G9273" s="38">
        <v>-0.04</v>
      </c>
      <c r="H9273" s="34">
        <v>0.98410243835416134</v>
      </c>
      <c r="I9273" s="35">
        <v>-0.30290380917565579</v>
      </c>
      <c r="J9273" s="35">
        <v>7.7887251676092735</v>
      </c>
      <c r="K9273" s="35">
        <v>2.6430384075034739</v>
      </c>
      <c r="L9273" s="35">
        <v>1.3245765141337815</v>
      </c>
      <c r="M9273" s="35">
        <v>-1.6492714900872918E-3</v>
      </c>
      <c r="N9273" s="35">
        <v>0</v>
      </c>
      <c r="O9273" s="35">
        <v>0</v>
      </c>
      <c r="P9273" s="36">
        <v>12</v>
      </c>
      <c r="Q9273" s="37">
        <v>86</v>
      </c>
      <c r="R9273" s="36">
        <v>10</v>
      </c>
      <c r="S9273" s="39">
        <f t="shared" si="324"/>
        <v>86</v>
      </c>
      <c r="T9273" s="34" t="s">
        <v>44</v>
      </c>
      <c r="U9273" s="12">
        <f>(alpha+(beta/(1+EXP((((-1)*ceta)+(delta*LN(speed)))+(epsilon*speed)))))</f>
        <v>2.7981883970264076E-2</v>
      </c>
      <c r="V9273" s="8">
        <f t="shared" si="325"/>
        <v>86</v>
      </c>
    </row>
    <row r="9274" spans="1:28">
      <c r="A9274" s="34" t="s">
        <v>19</v>
      </c>
      <c r="B9274" s="34" t="s">
        <v>74</v>
      </c>
      <c r="C9274" s="5" t="s">
        <v>180</v>
      </c>
      <c r="D9274" s="35" t="s">
        <v>90</v>
      </c>
      <c r="E9274" s="36" t="s">
        <v>14</v>
      </c>
      <c r="F9274" s="37">
        <v>0</v>
      </c>
      <c r="G9274" s="38">
        <v>-0.04</v>
      </c>
      <c r="H9274" s="34">
        <v>0.99346802858145389</v>
      </c>
      <c r="I9274" s="35">
        <v>0.52829023504752304</v>
      </c>
      <c r="J9274" s="35">
        <v>0.98575715620791893</v>
      </c>
      <c r="K9274" s="35">
        <v>-0.92207993520298492</v>
      </c>
      <c r="L9274" s="35">
        <v>0</v>
      </c>
      <c r="M9274" s="35">
        <v>0</v>
      </c>
      <c r="N9274" s="35">
        <v>0</v>
      </c>
      <c r="O9274" s="35">
        <v>0</v>
      </c>
      <c r="P9274" s="36">
        <v>12</v>
      </c>
      <c r="Q9274" s="37">
        <v>86</v>
      </c>
      <c r="R9274" s="36">
        <v>0</v>
      </c>
      <c r="S9274" s="39">
        <f t="shared" si="324"/>
        <v>86</v>
      </c>
      <c r="T9274" s="34" t="s">
        <v>29</v>
      </c>
      <c r="U9274" s="12">
        <f>((alpha*(beta^speed))*(speed^ceta))</f>
        <v>2.5311920227041097E-3</v>
      </c>
      <c r="V9274" s="8">
        <f t="shared" si="325"/>
        <v>86</v>
      </c>
      <c r="AB9274" s="41"/>
    </row>
    <row r="9275" spans="1:28">
      <c r="A9275" s="34" t="s">
        <v>19</v>
      </c>
      <c r="B9275" s="34" t="s">
        <v>74</v>
      </c>
      <c r="C9275" s="5" t="s">
        <v>180</v>
      </c>
      <c r="D9275" s="35" t="s">
        <v>90</v>
      </c>
      <c r="E9275" s="36" t="s">
        <v>18</v>
      </c>
      <c r="F9275" s="37">
        <v>0</v>
      </c>
      <c r="G9275" s="38">
        <v>-0.04</v>
      </c>
      <c r="H9275" s="34">
        <v>0.98986115534852193</v>
      </c>
      <c r="I9275" s="35">
        <v>3.0849860691666221E-2</v>
      </c>
      <c r="J9275" s="35">
        <v>0.98663274341339269</v>
      </c>
      <c r="K9275" s="35">
        <v>-0.68781940143684517</v>
      </c>
      <c r="L9275" s="35">
        <v>0</v>
      </c>
      <c r="M9275" s="35">
        <v>0</v>
      </c>
      <c r="N9275" s="35">
        <v>0</v>
      </c>
      <c r="O9275" s="35">
        <v>0</v>
      </c>
      <c r="P9275" s="36">
        <v>12</v>
      </c>
      <c r="Q9275" s="37">
        <v>86</v>
      </c>
      <c r="R9275" s="36">
        <v>0</v>
      </c>
      <c r="S9275" s="39">
        <f t="shared" si="324"/>
        <v>86</v>
      </c>
      <c r="T9275" s="34" t="s">
        <v>29</v>
      </c>
      <c r="U9275" s="12">
        <f>((alpha*(beta^speed))*(speed^ceta))</f>
        <v>4.5294214362385187E-4</v>
      </c>
      <c r="V9275" s="8">
        <f t="shared" si="325"/>
        <v>86</v>
      </c>
      <c r="AB9275" s="41"/>
    </row>
    <row r="9276" spans="1:28">
      <c r="A9276" s="34" t="s">
        <v>19</v>
      </c>
      <c r="B9276" s="34" t="s">
        <v>74</v>
      </c>
      <c r="C9276" s="5" t="s">
        <v>180</v>
      </c>
      <c r="D9276" s="35" t="s">
        <v>90</v>
      </c>
      <c r="E9276" s="36" t="s">
        <v>17</v>
      </c>
      <c r="F9276" s="37">
        <v>0</v>
      </c>
      <c r="G9276" s="38">
        <v>-0.04</v>
      </c>
      <c r="H9276" s="34">
        <v>0.9748459655697661</v>
      </c>
      <c r="I9276" s="35">
        <v>903.00598870540227</v>
      </c>
      <c r="J9276" s="35">
        <v>0.9649478223783633</v>
      </c>
      <c r="K9276" s="35">
        <v>-0.43238235532064967</v>
      </c>
      <c r="L9276" s="35">
        <v>0</v>
      </c>
      <c r="M9276" s="35">
        <v>0</v>
      </c>
      <c r="N9276" s="35">
        <v>0</v>
      </c>
      <c r="O9276" s="35">
        <v>0</v>
      </c>
      <c r="P9276" s="36">
        <v>12</v>
      </c>
      <c r="Q9276" s="37">
        <v>86</v>
      </c>
      <c r="R9276" s="36">
        <v>0</v>
      </c>
      <c r="S9276" s="39">
        <f t="shared" si="324"/>
        <v>86</v>
      </c>
      <c r="T9276" s="34" t="s">
        <v>29</v>
      </c>
      <c r="U9276" s="12">
        <f>((alpha*(beta^speed))*(speed^ceta))</f>
        <v>6.1175432159289125</v>
      </c>
      <c r="V9276" s="8">
        <f t="shared" si="325"/>
        <v>86</v>
      </c>
    </row>
    <row r="9277" spans="1:28">
      <c r="A9277" s="34" t="s">
        <v>19</v>
      </c>
      <c r="B9277" s="34" t="s">
        <v>74</v>
      </c>
      <c r="C9277" s="5" t="s">
        <v>180</v>
      </c>
      <c r="D9277" s="35" t="s">
        <v>90</v>
      </c>
      <c r="E9277" s="36" t="s">
        <v>15</v>
      </c>
      <c r="F9277" s="37">
        <v>50</v>
      </c>
      <c r="G9277" s="38">
        <v>-0.04</v>
      </c>
      <c r="H9277" s="34">
        <v>0.9903387876808033</v>
      </c>
      <c r="I9277" s="35">
        <v>-0.10911590267952036</v>
      </c>
      <c r="J9277" s="35">
        <v>24.83034866316828</v>
      </c>
      <c r="K9277" s="35">
        <v>-7.0780515097199501E-2</v>
      </c>
      <c r="L9277" s="35">
        <v>1.0289075498790179</v>
      </c>
      <c r="M9277" s="35">
        <v>9.142026957537552E-3</v>
      </c>
      <c r="N9277" s="35">
        <v>0</v>
      </c>
      <c r="O9277" s="35">
        <v>0</v>
      </c>
      <c r="P9277" s="36">
        <v>12</v>
      </c>
      <c r="Q9277" s="37">
        <v>85</v>
      </c>
      <c r="R9277" s="36">
        <v>10</v>
      </c>
      <c r="S9277" s="39">
        <f t="shared" si="324"/>
        <v>85</v>
      </c>
      <c r="T9277" s="34" t="s">
        <v>44</v>
      </c>
      <c r="U9277" s="12">
        <f>(alpha+(beta/(1+EXP((((-1)*ceta)+(delta*LN(speed)))+(epsilon*speed)))))</f>
        <v>4.437967873489046E-4</v>
      </c>
      <c r="V9277" s="8">
        <f t="shared" si="325"/>
        <v>85</v>
      </c>
    </row>
    <row r="9278" spans="1:28">
      <c r="A9278" s="34" t="s">
        <v>19</v>
      </c>
      <c r="B9278" s="34" t="s">
        <v>74</v>
      </c>
      <c r="C9278" s="5" t="s">
        <v>180</v>
      </c>
      <c r="D9278" s="35" t="s">
        <v>90</v>
      </c>
      <c r="E9278" s="36" t="s">
        <v>16</v>
      </c>
      <c r="F9278" s="37">
        <v>50</v>
      </c>
      <c r="G9278" s="38">
        <v>-0.04</v>
      </c>
      <c r="H9278" s="34">
        <v>0.97607341674689374</v>
      </c>
      <c r="I9278" s="35">
        <v>-0.35432511795914612</v>
      </c>
      <c r="J9278" s="35">
        <v>5.9981182777892714</v>
      </c>
      <c r="K9278" s="35">
        <v>3.2037171043911536</v>
      </c>
      <c r="L9278" s="35">
        <v>1.3722156089367585</v>
      </c>
      <c r="M9278" s="35">
        <v>-2.1140261870943927E-3</v>
      </c>
      <c r="N9278" s="35">
        <v>0</v>
      </c>
      <c r="O9278" s="35">
        <v>0</v>
      </c>
      <c r="P9278" s="36">
        <v>12</v>
      </c>
      <c r="Q9278" s="37">
        <v>86</v>
      </c>
      <c r="R9278" s="36">
        <v>10</v>
      </c>
      <c r="S9278" s="39">
        <f t="shared" si="324"/>
        <v>86</v>
      </c>
      <c r="T9278" s="34" t="s">
        <v>44</v>
      </c>
      <c r="U9278" s="12">
        <f>(alpha+(beta/(1+EXP((((-1)*ceta)+(delta*LN(speed)))+(epsilon*speed)))))</f>
        <v>1.402089152242908E-2</v>
      </c>
      <c r="V9278" s="8">
        <f t="shared" si="325"/>
        <v>86</v>
      </c>
    </row>
    <row r="9279" spans="1:28">
      <c r="A9279" s="34" t="s">
        <v>19</v>
      </c>
      <c r="B9279" s="34" t="s">
        <v>74</v>
      </c>
      <c r="C9279" s="5" t="s">
        <v>180</v>
      </c>
      <c r="D9279" s="35" t="s">
        <v>90</v>
      </c>
      <c r="E9279" s="36" t="s">
        <v>14</v>
      </c>
      <c r="F9279" s="37">
        <v>50</v>
      </c>
      <c r="G9279" s="38">
        <v>-0.04</v>
      </c>
      <c r="H9279" s="34">
        <v>0.99151954260362563</v>
      </c>
      <c r="I9279" s="35">
        <v>0.39731520757411504</v>
      </c>
      <c r="J9279" s="35">
        <v>0.98244914374001779</v>
      </c>
      <c r="K9279" s="35">
        <v>-0.81695258402197735</v>
      </c>
      <c r="L9279" s="35">
        <v>0</v>
      </c>
      <c r="M9279" s="35">
        <v>0</v>
      </c>
      <c r="N9279" s="35">
        <v>0</v>
      </c>
      <c r="O9279" s="35">
        <v>0</v>
      </c>
      <c r="P9279" s="36">
        <v>12</v>
      </c>
      <c r="Q9279" s="37">
        <v>86</v>
      </c>
      <c r="R9279" s="36">
        <v>0</v>
      </c>
      <c r="S9279" s="39">
        <f t="shared" si="324"/>
        <v>86</v>
      </c>
      <c r="T9279" s="34" t="s">
        <v>29</v>
      </c>
      <c r="U9279" s="12">
        <f>((alpha*(beta^speed))*(speed^ceta))</f>
        <v>2.2772380328282276E-3</v>
      </c>
      <c r="V9279" s="8">
        <f t="shared" si="325"/>
        <v>86</v>
      </c>
      <c r="AB9279" s="41"/>
    </row>
    <row r="9280" spans="1:28">
      <c r="A9280" s="34" t="s">
        <v>19</v>
      </c>
      <c r="B9280" s="34" t="s">
        <v>74</v>
      </c>
      <c r="C9280" s="5" t="s">
        <v>180</v>
      </c>
      <c r="D9280" s="35" t="s">
        <v>90</v>
      </c>
      <c r="E9280" s="36" t="s">
        <v>18</v>
      </c>
      <c r="F9280" s="37">
        <v>50</v>
      </c>
      <c r="G9280" s="38">
        <v>-0.04</v>
      </c>
      <c r="H9280" s="34">
        <v>0.98426954045916648</v>
      </c>
      <c r="I9280" s="35">
        <v>2.4461521396233699E-2</v>
      </c>
      <c r="J9280" s="35">
        <v>0.98280874288226339</v>
      </c>
      <c r="K9280" s="35">
        <v>-0.56518873893388222</v>
      </c>
      <c r="L9280" s="35">
        <v>0</v>
      </c>
      <c r="M9280" s="35">
        <v>0</v>
      </c>
      <c r="N9280" s="35">
        <v>0</v>
      </c>
      <c r="O9280" s="35">
        <v>0</v>
      </c>
      <c r="P9280" s="36">
        <v>12</v>
      </c>
      <c r="Q9280" s="37">
        <v>86</v>
      </c>
      <c r="R9280" s="36">
        <v>0</v>
      </c>
      <c r="S9280" s="39">
        <f t="shared" si="324"/>
        <v>86</v>
      </c>
      <c r="T9280" s="34" t="s">
        <v>29</v>
      </c>
      <c r="U9280" s="12">
        <f>((alpha*(beta^speed))*(speed^ceta))</f>
        <v>4.4408048653086628E-4</v>
      </c>
      <c r="V9280" s="8">
        <f t="shared" si="325"/>
        <v>86</v>
      </c>
      <c r="AB9280" s="41"/>
    </row>
    <row r="9281" spans="1:28">
      <c r="A9281" s="34" t="s">
        <v>19</v>
      </c>
      <c r="B9281" s="34" t="s">
        <v>74</v>
      </c>
      <c r="C9281" s="5" t="s">
        <v>180</v>
      </c>
      <c r="D9281" s="35" t="s">
        <v>90</v>
      </c>
      <c r="E9281" s="36" t="s">
        <v>17</v>
      </c>
      <c r="F9281" s="37">
        <v>50</v>
      </c>
      <c r="G9281" s="38">
        <v>-0.04</v>
      </c>
      <c r="H9281" s="34">
        <v>0.96011103763839589</v>
      </c>
      <c r="I9281" s="35">
        <v>530.37831154077026</v>
      </c>
      <c r="J9281" s="35">
        <v>0.95798419037506899</v>
      </c>
      <c r="K9281" s="35">
        <v>-0.18252542407858921</v>
      </c>
      <c r="L9281" s="35">
        <v>0</v>
      </c>
      <c r="M9281" s="35">
        <v>0</v>
      </c>
      <c r="N9281" s="35">
        <v>0</v>
      </c>
      <c r="O9281" s="35">
        <v>0</v>
      </c>
      <c r="P9281" s="36">
        <v>12</v>
      </c>
      <c r="Q9281" s="37">
        <v>86</v>
      </c>
      <c r="R9281" s="36">
        <v>0</v>
      </c>
      <c r="S9281" s="39">
        <f t="shared" si="324"/>
        <v>86</v>
      </c>
      <c r="T9281" s="34" t="s">
        <v>29</v>
      </c>
      <c r="U9281" s="12">
        <f>((alpha*(beta^speed))*(speed^ceta))</f>
        <v>5.8655402007978532</v>
      </c>
      <c r="V9281" s="8">
        <f t="shared" si="325"/>
        <v>86</v>
      </c>
    </row>
    <row r="9282" spans="1:28">
      <c r="A9282" s="34" t="s">
        <v>19</v>
      </c>
      <c r="B9282" s="34" t="s">
        <v>74</v>
      </c>
      <c r="C9282" s="5" t="s">
        <v>180</v>
      </c>
      <c r="D9282" s="35" t="s">
        <v>90</v>
      </c>
      <c r="E9282" s="36" t="s">
        <v>15</v>
      </c>
      <c r="F9282" s="37">
        <v>100</v>
      </c>
      <c r="G9282" s="38">
        <v>-0.04</v>
      </c>
      <c r="H9282" s="34">
        <v>0.98903956880206689</v>
      </c>
      <c r="I9282" s="35">
        <v>7.0023225317935953</v>
      </c>
      <c r="J9282" s="35">
        <v>0.95727428284152094</v>
      </c>
      <c r="K9282" s="35">
        <v>-0.44930790117998542</v>
      </c>
      <c r="L9282" s="35">
        <v>0</v>
      </c>
      <c r="M9282" s="35">
        <v>0</v>
      </c>
      <c r="N9282" s="35">
        <v>0</v>
      </c>
      <c r="O9282" s="35">
        <v>0</v>
      </c>
      <c r="P9282" s="36">
        <v>12</v>
      </c>
      <c r="Q9282" s="37">
        <v>86</v>
      </c>
      <c r="R9282" s="36">
        <v>0</v>
      </c>
      <c r="S9282" s="39">
        <f t="shared" ref="S9282:S9345" si="326">V9282</f>
        <v>86</v>
      </c>
      <c r="T9282" s="34" t="s">
        <v>29</v>
      </c>
      <c r="U9282" s="12">
        <f>((alpha*(beta^speed))*(speed^ceta))</f>
        <v>2.2140445882041792E-2</v>
      </c>
      <c r="V9282" s="8">
        <f t="shared" ref="V9282:V9345" si="327">IF($V$1&lt;P9282,P9282,IF($V$1&gt;Q9282,Q9282,$V$1))</f>
        <v>86</v>
      </c>
    </row>
    <row r="9283" spans="1:28">
      <c r="A9283" s="34" t="s">
        <v>19</v>
      </c>
      <c r="B9283" s="34" t="s">
        <v>74</v>
      </c>
      <c r="C9283" s="5" t="s">
        <v>180</v>
      </c>
      <c r="D9283" s="35" t="s">
        <v>90</v>
      </c>
      <c r="E9283" s="36" t="s">
        <v>16</v>
      </c>
      <c r="F9283" s="37">
        <v>100</v>
      </c>
      <c r="G9283" s="38">
        <v>-0.04</v>
      </c>
      <c r="H9283" s="34">
        <v>0.97095123696209151</v>
      </c>
      <c r="I9283" s="35">
        <v>-0.29805502728491085</v>
      </c>
      <c r="J9283" s="35">
        <v>4.3343204264548802</v>
      </c>
      <c r="K9283" s="35">
        <v>4.7706538742538749</v>
      </c>
      <c r="L9283" s="35">
        <v>1.7332275431061859</v>
      </c>
      <c r="M9283" s="35">
        <v>-5.1019303332044451E-3</v>
      </c>
      <c r="N9283" s="35">
        <v>0</v>
      </c>
      <c r="O9283" s="35">
        <v>0</v>
      </c>
      <c r="P9283" s="36">
        <v>12</v>
      </c>
      <c r="Q9283" s="37">
        <v>86</v>
      </c>
      <c r="R9283" s="36">
        <v>10</v>
      </c>
      <c r="S9283" s="39">
        <f t="shared" si="326"/>
        <v>86</v>
      </c>
      <c r="T9283" s="34" t="s">
        <v>44</v>
      </c>
      <c r="U9283" s="12">
        <f>(alpha+(beta/(1+EXP((((-1)*ceta)+(delta*LN(speed)))+(epsilon*speed)))))</f>
        <v>2.7418577112199805E-2</v>
      </c>
      <c r="V9283" s="8">
        <f t="shared" si="327"/>
        <v>86</v>
      </c>
    </row>
    <row r="9284" spans="1:28">
      <c r="A9284" s="34" t="s">
        <v>19</v>
      </c>
      <c r="B9284" s="34" t="s">
        <v>74</v>
      </c>
      <c r="C9284" s="5" t="s">
        <v>180</v>
      </c>
      <c r="D9284" s="35" t="s">
        <v>90</v>
      </c>
      <c r="E9284" s="36" t="s">
        <v>14</v>
      </c>
      <c r="F9284" s="37">
        <v>100</v>
      </c>
      <c r="G9284" s="38">
        <v>-0.04</v>
      </c>
      <c r="H9284" s="34">
        <v>0.98867669724612817</v>
      </c>
      <c r="I9284" s="35">
        <v>2.4496718056334679</v>
      </c>
      <c r="J9284" s="35">
        <v>0.11904748167704217</v>
      </c>
      <c r="K9284" s="35">
        <v>0.42428350385559788</v>
      </c>
      <c r="L9284" s="35">
        <v>0</v>
      </c>
      <c r="M9284" s="35">
        <v>0</v>
      </c>
      <c r="N9284" s="35">
        <v>0</v>
      </c>
      <c r="O9284" s="35">
        <v>0</v>
      </c>
      <c r="P9284" s="36">
        <v>12</v>
      </c>
      <c r="Q9284" s="37">
        <v>86</v>
      </c>
      <c r="R9284" s="36">
        <v>2</v>
      </c>
      <c r="S9284" s="39">
        <f t="shared" si="326"/>
        <v>86</v>
      </c>
      <c r="T9284" s="34" t="s">
        <v>31</v>
      </c>
      <c r="U9284" s="12">
        <f>((alpha+(beta*speed))^((-1)/ceta))</f>
        <v>2.5085123031890269E-3</v>
      </c>
      <c r="V9284" s="8">
        <f t="shared" si="327"/>
        <v>86</v>
      </c>
      <c r="AB9284" s="41"/>
    </row>
    <row r="9285" spans="1:28">
      <c r="A9285" s="34" t="s">
        <v>19</v>
      </c>
      <c r="B9285" s="34" t="s">
        <v>74</v>
      </c>
      <c r="C9285" s="5" t="s">
        <v>180</v>
      </c>
      <c r="D9285" s="35" t="s">
        <v>90</v>
      </c>
      <c r="E9285" s="36" t="s">
        <v>18</v>
      </c>
      <c r="F9285" s="37">
        <v>100</v>
      </c>
      <c r="G9285" s="38">
        <v>-0.04</v>
      </c>
      <c r="H9285" s="34">
        <v>0.98066396884217066</v>
      </c>
      <c r="I9285" s="35">
        <v>2.0871827905813479E-2</v>
      </c>
      <c r="J9285" s="35">
        <v>0.97982702365655483</v>
      </c>
      <c r="K9285" s="35">
        <v>-0.47334058157780862</v>
      </c>
      <c r="L9285" s="35">
        <v>0</v>
      </c>
      <c r="M9285" s="35">
        <v>0</v>
      </c>
      <c r="N9285" s="35">
        <v>0</v>
      </c>
      <c r="O9285" s="35">
        <v>0</v>
      </c>
      <c r="P9285" s="36">
        <v>12</v>
      </c>
      <c r="Q9285" s="37">
        <v>86</v>
      </c>
      <c r="R9285" s="36">
        <v>0</v>
      </c>
      <c r="S9285" s="39">
        <f t="shared" si="326"/>
        <v>86</v>
      </c>
      <c r="T9285" s="34" t="s">
        <v>29</v>
      </c>
      <c r="U9285" s="12">
        <f>((alpha*(beta^speed))*(speed^ceta))</f>
        <v>4.3927187034527857E-4</v>
      </c>
      <c r="V9285" s="8">
        <f t="shared" si="327"/>
        <v>86</v>
      </c>
      <c r="AB9285" s="41"/>
    </row>
    <row r="9286" spans="1:28">
      <c r="A9286" s="34" t="s">
        <v>19</v>
      </c>
      <c r="B9286" s="34" t="s">
        <v>74</v>
      </c>
      <c r="C9286" s="5" t="s">
        <v>180</v>
      </c>
      <c r="D9286" s="35" t="s">
        <v>90</v>
      </c>
      <c r="E9286" s="36" t="s">
        <v>17</v>
      </c>
      <c r="F9286" s="37">
        <v>100</v>
      </c>
      <c r="G9286" s="38">
        <v>-0.04</v>
      </c>
      <c r="H9286" s="34">
        <v>0.94591511308755316</v>
      </c>
      <c r="I9286" s="35">
        <v>-1.0461271205855567E-3</v>
      </c>
      <c r="J9286" s="35">
        <v>0.20071925371505647</v>
      </c>
      <c r="K9286" s="35">
        <v>-13.624885411452851</v>
      </c>
      <c r="L9286" s="35">
        <v>344.64172121550627</v>
      </c>
      <c r="M9286" s="35">
        <v>0</v>
      </c>
      <c r="N9286" s="35">
        <v>0</v>
      </c>
      <c r="O9286" s="35">
        <v>0</v>
      </c>
      <c r="P9286" s="36">
        <v>12</v>
      </c>
      <c r="Q9286" s="37">
        <v>82</v>
      </c>
      <c r="R9286" s="36">
        <v>14</v>
      </c>
      <c r="S9286" s="39">
        <f t="shared" si="326"/>
        <v>82</v>
      </c>
      <c r="T9286" s="34" t="s">
        <v>51</v>
      </c>
      <c r="U9286" s="12">
        <f>(((alpha*(speed^3))+(beta*(speed^2))+(ceta*speed))+delta)</f>
        <v>0.23636123339503001</v>
      </c>
      <c r="V9286" s="8">
        <f t="shared" si="327"/>
        <v>82</v>
      </c>
    </row>
    <row r="9287" spans="1:28">
      <c r="A9287" s="34" t="s">
        <v>19</v>
      </c>
      <c r="B9287" s="34" t="s">
        <v>74</v>
      </c>
      <c r="C9287" s="5" t="s">
        <v>180</v>
      </c>
      <c r="D9287" s="35" t="s">
        <v>90</v>
      </c>
      <c r="E9287" s="36" t="s">
        <v>15</v>
      </c>
      <c r="F9287" s="37">
        <v>0</v>
      </c>
      <c r="G9287" s="38">
        <v>-0.02</v>
      </c>
      <c r="H9287" s="34">
        <v>0.99534900270623028</v>
      </c>
      <c r="I9287" s="35">
        <v>0.15130526029652275</v>
      </c>
      <c r="J9287" s="35">
        <v>24.299043398606269</v>
      </c>
      <c r="K9287" s="35">
        <v>0.26286964861458745</v>
      </c>
      <c r="L9287" s="35">
        <v>1.0580121644398797</v>
      </c>
      <c r="M9287" s="35">
        <v>1.6487174659816216E-2</v>
      </c>
      <c r="N9287" s="35">
        <v>0</v>
      </c>
      <c r="O9287" s="35">
        <v>0</v>
      </c>
      <c r="P9287" s="36">
        <v>12</v>
      </c>
      <c r="Q9287" s="37">
        <v>86</v>
      </c>
      <c r="R9287" s="36">
        <v>10</v>
      </c>
      <c r="S9287" s="39">
        <f t="shared" si="326"/>
        <v>86</v>
      </c>
      <c r="T9287" s="34" t="s">
        <v>44</v>
      </c>
      <c r="U9287" s="12">
        <f>(alpha+(beta/(1+EXP((((-1)*ceta)+(delta*LN(speed)))+(epsilon*speed)))))</f>
        <v>0.21985681710306737</v>
      </c>
      <c r="V9287" s="8">
        <f t="shared" si="327"/>
        <v>86</v>
      </c>
    </row>
    <row r="9288" spans="1:28">
      <c r="A9288" s="34" t="s">
        <v>19</v>
      </c>
      <c r="B9288" s="34" t="s">
        <v>74</v>
      </c>
      <c r="C9288" s="5" t="s">
        <v>180</v>
      </c>
      <c r="D9288" s="35" t="s">
        <v>90</v>
      </c>
      <c r="E9288" s="36" t="s">
        <v>16</v>
      </c>
      <c r="F9288" s="37">
        <v>0</v>
      </c>
      <c r="G9288" s="38">
        <v>-0.02</v>
      </c>
      <c r="H9288" s="34">
        <v>0.9943483125400302</v>
      </c>
      <c r="I9288" s="35">
        <v>4.2369669195206558</v>
      </c>
      <c r="J9288" s="35">
        <v>-2.587002744264145</v>
      </c>
      <c r="K9288" s="35">
        <v>-1.1495343978056503</v>
      </c>
      <c r="L9288" s="35">
        <v>0</v>
      </c>
      <c r="M9288" s="35">
        <v>0</v>
      </c>
      <c r="N9288" s="35">
        <v>0</v>
      </c>
      <c r="O9288" s="35">
        <v>0</v>
      </c>
      <c r="P9288" s="36">
        <v>12</v>
      </c>
      <c r="Q9288" s="37">
        <v>86</v>
      </c>
      <c r="R9288" s="36">
        <v>13</v>
      </c>
      <c r="S9288" s="39">
        <f t="shared" si="326"/>
        <v>86</v>
      </c>
      <c r="T9288" s="34" t="s">
        <v>50</v>
      </c>
      <c r="U9288" s="12">
        <f>EXP((alpha+(beta/speed))+(ceta*LN(speed)))</f>
        <v>0.40110182968274966</v>
      </c>
      <c r="V9288" s="8">
        <f t="shared" si="327"/>
        <v>86</v>
      </c>
    </row>
    <row r="9289" spans="1:28">
      <c r="A9289" s="34" t="s">
        <v>19</v>
      </c>
      <c r="B9289" s="34" t="s">
        <v>74</v>
      </c>
      <c r="C9289" s="5" t="s">
        <v>180</v>
      </c>
      <c r="D9289" s="35" t="s">
        <v>90</v>
      </c>
      <c r="E9289" s="36" t="s">
        <v>14</v>
      </c>
      <c r="F9289" s="37">
        <v>0</v>
      </c>
      <c r="G9289" s="38">
        <v>-0.02</v>
      </c>
      <c r="H9289" s="34">
        <v>0.99505889407745751</v>
      </c>
      <c r="I9289" s="35">
        <v>0.79046546047380339</v>
      </c>
      <c r="J9289" s="35">
        <v>1.0006048827288059</v>
      </c>
      <c r="K9289" s="35">
        <v>-1.0820722189131018</v>
      </c>
      <c r="L9289" s="35">
        <v>0</v>
      </c>
      <c r="M9289" s="35">
        <v>0</v>
      </c>
      <c r="N9289" s="35">
        <v>0</v>
      </c>
      <c r="O9289" s="35">
        <v>0</v>
      </c>
      <c r="P9289" s="36">
        <v>12</v>
      </c>
      <c r="Q9289" s="37">
        <v>86</v>
      </c>
      <c r="R9289" s="36">
        <v>0</v>
      </c>
      <c r="S9289" s="39">
        <f t="shared" si="326"/>
        <v>86</v>
      </c>
      <c r="T9289" s="34" t="s">
        <v>29</v>
      </c>
      <c r="U9289" s="12">
        <f>((alpha*(beta^speed))*(speed^ceta))</f>
        <v>6.7173967279669042E-3</v>
      </c>
      <c r="V9289" s="8">
        <f t="shared" si="327"/>
        <v>86</v>
      </c>
      <c r="AB9289" s="41"/>
    </row>
    <row r="9290" spans="1:28">
      <c r="A9290" s="34" t="s">
        <v>19</v>
      </c>
      <c r="B9290" s="34" t="s">
        <v>74</v>
      </c>
      <c r="C9290" s="5" t="s">
        <v>180</v>
      </c>
      <c r="D9290" s="35" t="s">
        <v>90</v>
      </c>
      <c r="E9290" s="36" t="s">
        <v>18</v>
      </c>
      <c r="F9290" s="37">
        <v>0</v>
      </c>
      <c r="G9290" s="38">
        <v>-0.02</v>
      </c>
      <c r="H9290" s="34">
        <v>0.98747033546716134</v>
      </c>
      <c r="I9290" s="35">
        <v>3.7555376050494901E-2</v>
      </c>
      <c r="J9290" s="35">
        <v>0.9920615354445349</v>
      </c>
      <c r="K9290" s="35">
        <v>-0.71568458521574974</v>
      </c>
      <c r="L9290" s="35">
        <v>0</v>
      </c>
      <c r="M9290" s="35">
        <v>0</v>
      </c>
      <c r="N9290" s="35">
        <v>0</v>
      </c>
      <c r="O9290" s="35">
        <v>0</v>
      </c>
      <c r="P9290" s="36">
        <v>12</v>
      </c>
      <c r="Q9290" s="37">
        <v>86</v>
      </c>
      <c r="R9290" s="36">
        <v>0</v>
      </c>
      <c r="S9290" s="39">
        <f t="shared" si="326"/>
        <v>86</v>
      </c>
      <c r="T9290" s="34" t="s">
        <v>29</v>
      </c>
      <c r="U9290" s="12">
        <f>((alpha*(beta^speed))*(speed^ceta))</f>
        <v>7.8073197950411584E-4</v>
      </c>
      <c r="V9290" s="8">
        <f t="shared" si="327"/>
        <v>86</v>
      </c>
      <c r="AB9290" s="41"/>
    </row>
    <row r="9291" spans="1:28">
      <c r="A9291" s="34" t="s">
        <v>19</v>
      </c>
      <c r="B9291" s="34" t="s">
        <v>74</v>
      </c>
      <c r="C9291" s="5" t="s">
        <v>180</v>
      </c>
      <c r="D9291" s="35" t="s">
        <v>90</v>
      </c>
      <c r="E9291" s="36" t="s">
        <v>17</v>
      </c>
      <c r="F9291" s="37">
        <v>0</v>
      </c>
      <c r="G9291" s="38">
        <v>-0.02</v>
      </c>
      <c r="H9291" s="34">
        <v>0.97742807603539783</v>
      </c>
      <c r="I9291" s="35">
        <v>9.4244624836677247</v>
      </c>
      <c r="J9291" s="35">
        <v>-7.1633295332914315</v>
      </c>
      <c r="K9291" s="35">
        <v>-1.2814939372589982</v>
      </c>
      <c r="L9291" s="35">
        <v>0</v>
      </c>
      <c r="M9291" s="35">
        <v>0</v>
      </c>
      <c r="N9291" s="35">
        <v>0</v>
      </c>
      <c r="O9291" s="35">
        <v>0</v>
      </c>
      <c r="P9291" s="36">
        <v>12</v>
      </c>
      <c r="Q9291" s="37">
        <v>86</v>
      </c>
      <c r="R9291" s="36">
        <v>13</v>
      </c>
      <c r="S9291" s="39">
        <f t="shared" si="326"/>
        <v>86</v>
      </c>
      <c r="T9291" s="34" t="s">
        <v>50</v>
      </c>
      <c r="U9291" s="12">
        <f>EXP((alpha+(beta/speed))+(ceta*LN(speed)))</f>
        <v>37.824192064417851</v>
      </c>
      <c r="V9291" s="8">
        <f t="shared" si="327"/>
        <v>86</v>
      </c>
    </row>
    <row r="9292" spans="1:28">
      <c r="A9292" s="34" t="s">
        <v>19</v>
      </c>
      <c r="B9292" s="34" t="s">
        <v>74</v>
      </c>
      <c r="C9292" s="5" t="s">
        <v>180</v>
      </c>
      <c r="D9292" s="35" t="s">
        <v>90</v>
      </c>
      <c r="E9292" s="36" t="s">
        <v>15</v>
      </c>
      <c r="F9292" s="37">
        <v>50</v>
      </c>
      <c r="G9292" s="38">
        <v>-0.02</v>
      </c>
      <c r="H9292" s="34">
        <v>0.99341228206014343</v>
      </c>
      <c r="I9292" s="35">
        <v>-0.19813014812907043</v>
      </c>
      <c r="J9292" s="35">
        <v>21.858455359046182</v>
      </c>
      <c r="K9292" s="35">
        <v>0.11148944945907939</v>
      </c>
      <c r="L9292" s="35">
        <v>0.96528672710535268</v>
      </c>
      <c r="M9292" s="35">
        <v>5.4530758225536326E-4</v>
      </c>
      <c r="N9292" s="35">
        <v>0</v>
      </c>
      <c r="O9292" s="35">
        <v>0</v>
      </c>
      <c r="P9292" s="36">
        <v>12</v>
      </c>
      <c r="Q9292" s="37">
        <v>86</v>
      </c>
      <c r="R9292" s="36">
        <v>10</v>
      </c>
      <c r="S9292" s="39">
        <f t="shared" si="326"/>
        <v>86</v>
      </c>
      <c r="T9292" s="34" t="s">
        <v>44</v>
      </c>
      <c r="U9292" s="12">
        <f>(alpha+(beta/(1+EXP((((-1)*ceta)+(delta*LN(speed)))+(epsilon*speed)))))</f>
        <v>0.11381882910505869</v>
      </c>
      <c r="V9292" s="8">
        <f t="shared" si="327"/>
        <v>86</v>
      </c>
    </row>
    <row r="9293" spans="1:28">
      <c r="A9293" s="34" t="s">
        <v>19</v>
      </c>
      <c r="B9293" s="34" t="s">
        <v>74</v>
      </c>
      <c r="C9293" s="5" t="s">
        <v>180</v>
      </c>
      <c r="D9293" s="35" t="s">
        <v>90</v>
      </c>
      <c r="E9293" s="36" t="s">
        <v>16</v>
      </c>
      <c r="F9293" s="37">
        <v>50</v>
      </c>
      <c r="G9293" s="38">
        <v>-0.02</v>
      </c>
      <c r="H9293" s="34">
        <v>0.99169213760895425</v>
      </c>
      <c r="I9293" s="35">
        <v>-0.20892056594650774</v>
      </c>
      <c r="J9293" s="35">
        <v>37.143597658876814</v>
      </c>
      <c r="K9293" s="35">
        <v>0.25709322010515345</v>
      </c>
      <c r="L9293" s="35">
        <v>1.0154051780123543</v>
      </c>
      <c r="M9293" s="35">
        <v>-9.5112980255022411E-5</v>
      </c>
      <c r="N9293" s="35">
        <v>0</v>
      </c>
      <c r="O9293" s="35">
        <v>0</v>
      </c>
      <c r="P9293" s="36">
        <v>12</v>
      </c>
      <c r="Q9293" s="37">
        <v>86</v>
      </c>
      <c r="R9293" s="36">
        <v>10</v>
      </c>
      <c r="S9293" s="39">
        <f t="shared" si="326"/>
        <v>86</v>
      </c>
      <c r="T9293" s="34" t="s">
        <v>44</v>
      </c>
      <c r="U9293" s="12">
        <f>(alpha+(beta/(1+EXP((((-1)*ceta)+(delta*LN(speed)))+(epsilon*speed)))))</f>
        <v>0.30950510804961662</v>
      </c>
      <c r="V9293" s="8">
        <f t="shared" si="327"/>
        <v>86</v>
      </c>
    </row>
    <row r="9294" spans="1:28">
      <c r="A9294" s="34" t="s">
        <v>19</v>
      </c>
      <c r="B9294" s="34" t="s">
        <v>74</v>
      </c>
      <c r="C9294" s="5" t="s">
        <v>180</v>
      </c>
      <c r="D9294" s="35" t="s">
        <v>90</v>
      </c>
      <c r="E9294" s="36" t="s">
        <v>14</v>
      </c>
      <c r="F9294" s="37">
        <v>50</v>
      </c>
      <c r="G9294" s="38">
        <v>-0.02</v>
      </c>
      <c r="H9294" s="34">
        <v>0.99238948802759086</v>
      </c>
      <c r="I9294" s="35">
        <v>0.43200961426483464</v>
      </c>
      <c r="J9294" s="35">
        <v>0.98941766138596943</v>
      </c>
      <c r="K9294" s="35">
        <v>-0.80018166502221966</v>
      </c>
      <c r="L9294" s="35">
        <v>0</v>
      </c>
      <c r="M9294" s="35">
        <v>0</v>
      </c>
      <c r="N9294" s="35">
        <v>0</v>
      </c>
      <c r="O9294" s="35">
        <v>0</v>
      </c>
      <c r="P9294" s="36">
        <v>12</v>
      </c>
      <c r="Q9294" s="37">
        <v>86</v>
      </c>
      <c r="R9294" s="36">
        <v>0</v>
      </c>
      <c r="S9294" s="39">
        <f t="shared" si="326"/>
        <v>86</v>
      </c>
      <c r="T9294" s="34" t="s">
        <v>29</v>
      </c>
      <c r="U9294" s="12">
        <f>((alpha*(beta^speed))*(speed^ceta))</f>
        <v>4.8999747352078274E-3</v>
      </c>
      <c r="V9294" s="8">
        <f t="shared" si="327"/>
        <v>86</v>
      </c>
    </row>
    <row r="9295" spans="1:28">
      <c r="A9295" s="34" t="s">
        <v>19</v>
      </c>
      <c r="B9295" s="34" t="s">
        <v>74</v>
      </c>
      <c r="C9295" s="5" t="s">
        <v>180</v>
      </c>
      <c r="D9295" s="35" t="s">
        <v>90</v>
      </c>
      <c r="E9295" s="36" t="s">
        <v>18</v>
      </c>
      <c r="F9295" s="37">
        <v>50</v>
      </c>
      <c r="G9295" s="38">
        <v>-0.02</v>
      </c>
      <c r="H9295" s="34">
        <v>0.9780367287660463</v>
      </c>
      <c r="I9295" s="35">
        <v>-3.1442518960748534E-8</v>
      </c>
      <c r="J9295" s="35">
        <v>5.7061153300234558E-6</v>
      </c>
      <c r="K9295" s="35">
        <v>-3.6783436953586121E-4</v>
      </c>
      <c r="L9295" s="35">
        <v>9.7584976882806856E-3</v>
      </c>
      <c r="M9295" s="35">
        <v>0</v>
      </c>
      <c r="N9295" s="35">
        <v>0</v>
      </c>
      <c r="O9295" s="35">
        <v>0</v>
      </c>
      <c r="P9295" s="36">
        <v>12</v>
      </c>
      <c r="Q9295" s="37">
        <v>86</v>
      </c>
      <c r="R9295" s="36">
        <v>14</v>
      </c>
      <c r="S9295" s="39">
        <f t="shared" si="326"/>
        <v>86</v>
      </c>
      <c r="T9295" s="34" t="s">
        <v>51</v>
      </c>
      <c r="U9295" s="12">
        <f>(((alpha*(speed^3))+(beta*(speed^2))+(ceta*speed))+delta)</f>
        <v>3.2796804895223082E-4</v>
      </c>
      <c r="V9295" s="8">
        <f t="shared" si="327"/>
        <v>86</v>
      </c>
      <c r="AB9295" s="41"/>
    </row>
    <row r="9296" spans="1:28">
      <c r="A9296" s="34" t="s">
        <v>19</v>
      </c>
      <c r="B9296" s="34" t="s">
        <v>74</v>
      </c>
      <c r="C9296" s="5" t="s">
        <v>180</v>
      </c>
      <c r="D9296" s="35" t="s">
        <v>90</v>
      </c>
      <c r="E9296" s="36" t="s">
        <v>17</v>
      </c>
      <c r="F9296" s="37">
        <v>50</v>
      </c>
      <c r="G9296" s="38">
        <v>-0.02</v>
      </c>
      <c r="H9296" s="34">
        <v>0.96002584962042847</v>
      </c>
      <c r="I9296" s="35">
        <v>-1.4943468240037842E-3</v>
      </c>
      <c r="J9296" s="35">
        <v>0.27451958536608045</v>
      </c>
      <c r="K9296" s="35">
        <v>-18.141935931243172</v>
      </c>
      <c r="L9296" s="35">
        <v>489.3864831708587</v>
      </c>
      <c r="M9296" s="35">
        <v>0</v>
      </c>
      <c r="N9296" s="35">
        <v>0</v>
      </c>
      <c r="O9296" s="35">
        <v>0</v>
      </c>
      <c r="P9296" s="36">
        <v>12</v>
      </c>
      <c r="Q9296" s="37">
        <v>86</v>
      </c>
      <c r="R9296" s="36">
        <v>14</v>
      </c>
      <c r="S9296" s="39">
        <f t="shared" si="326"/>
        <v>86</v>
      </c>
      <c r="T9296" s="34" t="s">
        <v>51</v>
      </c>
      <c r="U9296" s="12">
        <f>(((alpha*(speed^3))+(beta*(speed^2))+(ceta*speed))+delta)</f>
        <v>9.0385829629261707</v>
      </c>
      <c r="V9296" s="8">
        <f t="shared" si="327"/>
        <v>86</v>
      </c>
    </row>
    <row r="9297" spans="1:28">
      <c r="A9297" s="34" t="s">
        <v>19</v>
      </c>
      <c r="B9297" s="34" t="s">
        <v>74</v>
      </c>
      <c r="C9297" s="5" t="s">
        <v>180</v>
      </c>
      <c r="D9297" s="35" t="s">
        <v>90</v>
      </c>
      <c r="E9297" s="36" t="s">
        <v>15</v>
      </c>
      <c r="F9297" s="37">
        <v>100</v>
      </c>
      <c r="G9297" s="38">
        <v>-0.02</v>
      </c>
      <c r="H9297" s="34">
        <v>0.99056326369019709</v>
      </c>
      <c r="I9297" s="35">
        <v>-0.2955500020466722</v>
      </c>
      <c r="J9297" s="35">
        <v>17.846397230802172</v>
      </c>
      <c r="K9297" s="35">
        <v>0.20262218954836625</v>
      </c>
      <c r="L9297" s="35">
        <v>0.89034722525677912</v>
      </c>
      <c r="M9297" s="35">
        <v>5.3324398781711823E-4</v>
      </c>
      <c r="N9297" s="35">
        <v>0</v>
      </c>
      <c r="O9297" s="35">
        <v>0</v>
      </c>
      <c r="P9297" s="36">
        <v>12</v>
      </c>
      <c r="Q9297" s="37">
        <v>86</v>
      </c>
      <c r="R9297" s="36">
        <v>10</v>
      </c>
      <c r="S9297" s="39">
        <f t="shared" si="326"/>
        <v>86</v>
      </c>
      <c r="T9297" s="34" t="s">
        <v>44</v>
      </c>
      <c r="U9297" s="12">
        <f>(alpha+(beta/(1+EXP((((-1)*ceta)+(delta*LN(speed)))+(epsilon*speed)))))</f>
        <v>9.1471224776540072E-2</v>
      </c>
      <c r="V9297" s="8">
        <f t="shared" si="327"/>
        <v>86</v>
      </c>
    </row>
    <row r="9298" spans="1:28">
      <c r="A9298" s="34" t="s">
        <v>19</v>
      </c>
      <c r="B9298" s="34" t="s">
        <v>74</v>
      </c>
      <c r="C9298" s="5" t="s">
        <v>180</v>
      </c>
      <c r="D9298" s="35" t="s">
        <v>90</v>
      </c>
      <c r="E9298" s="36" t="s">
        <v>16</v>
      </c>
      <c r="F9298" s="37">
        <v>100</v>
      </c>
      <c r="G9298" s="38">
        <v>-0.02</v>
      </c>
      <c r="H9298" s="34">
        <v>0.98582364942153733</v>
      </c>
      <c r="I9298" s="35">
        <v>-3.9457885552068417E-2</v>
      </c>
      <c r="J9298" s="35">
        <v>2.4467335797272401E-2</v>
      </c>
      <c r="K9298" s="35">
        <v>1.0705449344542071</v>
      </c>
      <c r="L9298" s="35">
        <v>0</v>
      </c>
      <c r="M9298" s="35">
        <v>0</v>
      </c>
      <c r="N9298" s="35">
        <v>0</v>
      </c>
      <c r="O9298" s="35">
        <v>0</v>
      </c>
      <c r="P9298" s="36">
        <v>12</v>
      </c>
      <c r="Q9298" s="37">
        <v>86</v>
      </c>
      <c r="R9298" s="36">
        <v>6</v>
      </c>
      <c r="S9298" s="39">
        <f t="shared" si="326"/>
        <v>86</v>
      </c>
      <c r="T9298" s="34" t="s">
        <v>37</v>
      </c>
      <c r="U9298" s="12">
        <f>(1/(alpha+(beta*(speed^ceta))))</f>
        <v>0.35191259384605789</v>
      </c>
      <c r="V9298" s="8">
        <f t="shared" si="327"/>
        <v>86</v>
      </c>
    </row>
    <row r="9299" spans="1:28">
      <c r="A9299" s="34" t="s">
        <v>19</v>
      </c>
      <c r="B9299" s="34" t="s">
        <v>74</v>
      </c>
      <c r="C9299" s="5" t="s">
        <v>180</v>
      </c>
      <c r="D9299" s="35" t="s">
        <v>90</v>
      </c>
      <c r="E9299" s="36" t="s">
        <v>14</v>
      </c>
      <c r="F9299" s="37">
        <v>100</v>
      </c>
      <c r="G9299" s="38">
        <v>-0.02</v>
      </c>
      <c r="H9299" s="34">
        <v>0.98668304691856956</v>
      </c>
      <c r="I9299" s="35">
        <v>0.33439853935047048</v>
      </c>
      <c r="J9299" s="35">
        <v>0.98572456431241329</v>
      </c>
      <c r="K9299" s="35">
        <v>-0.67824259837039991</v>
      </c>
      <c r="L9299" s="35">
        <v>0</v>
      </c>
      <c r="M9299" s="35">
        <v>0</v>
      </c>
      <c r="N9299" s="35">
        <v>0</v>
      </c>
      <c r="O9299" s="35">
        <v>0</v>
      </c>
      <c r="P9299" s="36">
        <v>12</v>
      </c>
      <c r="Q9299" s="37">
        <v>86</v>
      </c>
      <c r="R9299" s="36">
        <v>0</v>
      </c>
      <c r="S9299" s="39">
        <f t="shared" si="326"/>
        <v>86</v>
      </c>
      <c r="T9299" s="34" t="s">
        <v>29</v>
      </c>
      <c r="U9299" s="12">
        <f>((alpha*(beta^speed))*(speed^ceta))</f>
        <v>4.7335278675086937E-3</v>
      </c>
      <c r="V9299" s="8">
        <f t="shared" si="327"/>
        <v>86</v>
      </c>
      <c r="AB9299" s="41"/>
    </row>
    <row r="9300" spans="1:28">
      <c r="A9300" s="34" t="s">
        <v>19</v>
      </c>
      <c r="B9300" s="34" t="s">
        <v>74</v>
      </c>
      <c r="C9300" s="5" t="s">
        <v>180</v>
      </c>
      <c r="D9300" s="35" t="s">
        <v>90</v>
      </c>
      <c r="E9300" s="36" t="s">
        <v>18</v>
      </c>
      <c r="F9300" s="37">
        <v>100</v>
      </c>
      <c r="G9300" s="38">
        <v>-0.02</v>
      </c>
      <c r="H9300" s="34">
        <v>0.97701262438870584</v>
      </c>
      <c r="I9300" s="35">
        <v>-3.0231728351541882E-8</v>
      </c>
      <c r="J9300" s="35">
        <v>5.594336889037534E-6</v>
      </c>
      <c r="K9300" s="35">
        <v>-3.7446634197827692E-4</v>
      </c>
      <c r="L9300" s="35">
        <v>1.0384757945975237E-2</v>
      </c>
      <c r="M9300" s="35">
        <v>0</v>
      </c>
      <c r="N9300" s="35">
        <v>0</v>
      </c>
      <c r="O9300" s="35">
        <v>0</v>
      </c>
      <c r="P9300" s="36">
        <v>12</v>
      </c>
      <c r="Q9300" s="37">
        <v>86</v>
      </c>
      <c r="R9300" s="36">
        <v>14</v>
      </c>
      <c r="S9300" s="39">
        <f t="shared" si="326"/>
        <v>86</v>
      </c>
      <c r="T9300" s="34" t="s">
        <v>51</v>
      </c>
      <c r="U9300" s="12">
        <f>(((alpha*(speed^3))+(beta*(speed^2))+(ceta*speed))+delta)</f>
        <v>3.2729595879670004E-4</v>
      </c>
      <c r="V9300" s="8">
        <f t="shared" si="327"/>
        <v>86</v>
      </c>
      <c r="AB9300" s="41"/>
    </row>
    <row r="9301" spans="1:28">
      <c r="A9301" s="34" t="s">
        <v>19</v>
      </c>
      <c r="B9301" s="34" t="s">
        <v>74</v>
      </c>
      <c r="C9301" s="5" t="s">
        <v>180</v>
      </c>
      <c r="D9301" s="35" t="s">
        <v>90</v>
      </c>
      <c r="E9301" s="36" t="s">
        <v>17</v>
      </c>
      <c r="F9301" s="37">
        <v>100</v>
      </c>
      <c r="G9301" s="38">
        <v>-0.02</v>
      </c>
      <c r="H9301" s="34">
        <v>0.94449127415054202</v>
      </c>
      <c r="I9301" s="35">
        <v>-1.4370869807248073E-3</v>
      </c>
      <c r="J9301" s="35">
        <v>0.26643225648851721</v>
      </c>
      <c r="K9301" s="35">
        <v>-18.374744215785743</v>
      </c>
      <c r="L9301" s="35">
        <v>530.29548819651427</v>
      </c>
      <c r="M9301" s="35">
        <v>0</v>
      </c>
      <c r="N9301" s="35">
        <v>0</v>
      </c>
      <c r="O9301" s="35">
        <v>0</v>
      </c>
      <c r="P9301" s="36">
        <v>12</v>
      </c>
      <c r="Q9301" s="37">
        <v>86</v>
      </c>
      <c r="R9301" s="36">
        <v>14</v>
      </c>
      <c r="S9301" s="39">
        <f t="shared" si="326"/>
        <v>86</v>
      </c>
      <c r="T9301" s="34" t="s">
        <v>51</v>
      </c>
      <c r="U9301" s="12">
        <f>(((alpha*(speed^3))+(beta*(speed^2))+(ceta*speed))+delta)</f>
        <v>6.5326580161154197</v>
      </c>
      <c r="V9301" s="8">
        <f t="shared" si="327"/>
        <v>86</v>
      </c>
    </row>
    <row r="9302" spans="1:28">
      <c r="A9302" s="34" t="s">
        <v>19</v>
      </c>
      <c r="B9302" s="34" t="s">
        <v>74</v>
      </c>
      <c r="C9302" s="5" t="s">
        <v>180</v>
      </c>
      <c r="D9302" s="35" t="s">
        <v>90</v>
      </c>
      <c r="E9302" s="36" t="s">
        <v>15</v>
      </c>
      <c r="F9302" s="37">
        <v>0</v>
      </c>
      <c r="G9302" s="38">
        <v>0.02</v>
      </c>
      <c r="H9302" s="34">
        <v>0.99798042052847347</v>
      </c>
      <c r="I9302" s="35">
        <v>21.798060870186355</v>
      </c>
      <c r="J9302" s="35">
        <v>1.0086793776469347</v>
      </c>
      <c r="K9302" s="35">
        <v>-0.89477068981637908</v>
      </c>
      <c r="L9302" s="35">
        <v>0</v>
      </c>
      <c r="M9302" s="35">
        <v>0</v>
      </c>
      <c r="N9302" s="35">
        <v>0</v>
      </c>
      <c r="O9302" s="35">
        <v>0</v>
      </c>
      <c r="P9302" s="36">
        <v>12</v>
      </c>
      <c r="Q9302" s="37">
        <v>86</v>
      </c>
      <c r="R9302" s="36">
        <v>0</v>
      </c>
      <c r="S9302" s="39">
        <f t="shared" si="326"/>
        <v>86</v>
      </c>
      <c r="T9302" s="34" t="s">
        <v>29</v>
      </c>
      <c r="U9302" s="12">
        <f>((alpha*(beta^speed))*(speed^ceta))</f>
        <v>0.85163900326521369</v>
      </c>
      <c r="V9302" s="8">
        <f t="shared" si="327"/>
        <v>86</v>
      </c>
    </row>
    <row r="9303" spans="1:28">
      <c r="A9303" s="34" t="s">
        <v>19</v>
      </c>
      <c r="B9303" s="34" t="s">
        <v>74</v>
      </c>
      <c r="C9303" s="5" t="s">
        <v>180</v>
      </c>
      <c r="D9303" s="35" t="s">
        <v>90</v>
      </c>
      <c r="E9303" s="36" t="s">
        <v>16</v>
      </c>
      <c r="F9303" s="37">
        <v>0</v>
      </c>
      <c r="G9303" s="38">
        <v>0.02</v>
      </c>
      <c r="H9303" s="34">
        <v>0.99605791442513492</v>
      </c>
      <c r="I9303" s="35">
        <v>0.26909993968454893</v>
      </c>
      <c r="J9303" s="35">
        <v>30.368084608802079</v>
      </c>
      <c r="K9303" s="35">
        <v>0.35351242308885888</v>
      </c>
      <c r="L9303" s="35">
        <v>0.68417313392900014</v>
      </c>
      <c r="M9303" s="35">
        <v>9.2189334919640084E-2</v>
      </c>
      <c r="N9303" s="35">
        <v>0</v>
      </c>
      <c r="O9303" s="35">
        <v>0</v>
      </c>
      <c r="P9303" s="36">
        <v>12</v>
      </c>
      <c r="Q9303" s="37">
        <v>86</v>
      </c>
      <c r="R9303" s="36">
        <v>10</v>
      </c>
      <c r="S9303" s="39">
        <f t="shared" si="326"/>
        <v>86</v>
      </c>
      <c r="T9303" s="34" t="s">
        <v>44</v>
      </c>
      <c r="U9303" s="12">
        <f>(alpha+(beta/(1+EXP((((-1)*ceta)+(delta*LN(speed)))+(epsilon*speed)))))</f>
        <v>0.26983987537035781</v>
      </c>
      <c r="V9303" s="8">
        <f t="shared" si="327"/>
        <v>86</v>
      </c>
    </row>
    <row r="9304" spans="1:28">
      <c r="A9304" s="34" t="s">
        <v>19</v>
      </c>
      <c r="B9304" s="34" t="s">
        <v>74</v>
      </c>
      <c r="C9304" s="5" t="s">
        <v>180</v>
      </c>
      <c r="D9304" s="35" t="s">
        <v>90</v>
      </c>
      <c r="E9304" s="36" t="s">
        <v>14</v>
      </c>
      <c r="F9304" s="37">
        <v>0</v>
      </c>
      <c r="G9304" s="38">
        <v>0.02</v>
      </c>
      <c r="H9304" s="34">
        <v>0.99815690946086133</v>
      </c>
      <c r="I9304" s="35">
        <v>0.55839864174066933</v>
      </c>
      <c r="J9304" s="35">
        <v>1.007655924463865</v>
      </c>
      <c r="K9304" s="35">
        <v>-0.87152364718832909</v>
      </c>
      <c r="L9304" s="35">
        <v>0</v>
      </c>
      <c r="M9304" s="35">
        <v>0</v>
      </c>
      <c r="N9304" s="35">
        <v>0</v>
      </c>
      <c r="O9304" s="35">
        <v>0</v>
      </c>
      <c r="P9304" s="36">
        <v>12</v>
      </c>
      <c r="Q9304" s="37">
        <v>86</v>
      </c>
      <c r="R9304" s="36">
        <v>0</v>
      </c>
      <c r="S9304" s="39">
        <f t="shared" si="326"/>
        <v>86</v>
      </c>
      <c r="T9304" s="34" t="s">
        <v>29</v>
      </c>
      <c r="U9304" s="12">
        <f>((alpha*(beta^speed))*(speed^ceta))</f>
        <v>2.2173681002633342E-2</v>
      </c>
      <c r="V9304" s="8">
        <f t="shared" si="327"/>
        <v>86</v>
      </c>
      <c r="AB9304" s="41"/>
    </row>
    <row r="9305" spans="1:28">
      <c r="A9305" s="34" t="s">
        <v>19</v>
      </c>
      <c r="B9305" s="34" t="s">
        <v>74</v>
      </c>
      <c r="C9305" s="5" t="s">
        <v>180</v>
      </c>
      <c r="D9305" s="35" t="s">
        <v>90</v>
      </c>
      <c r="E9305" s="36" t="s">
        <v>18</v>
      </c>
      <c r="F9305" s="37">
        <v>0</v>
      </c>
      <c r="G9305" s="38">
        <v>0.02</v>
      </c>
      <c r="H9305" s="34">
        <v>0.98158540424863772</v>
      </c>
      <c r="I9305" s="35">
        <v>3.636573491215038E-2</v>
      </c>
      <c r="J9305" s="35">
        <v>1.0091790242321717</v>
      </c>
      <c r="K9305" s="35">
        <v>-0.63780572787778289</v>
      </c>
      <c r="L9305" s="35">
        <v>0</v>
      </c>
      <c r="M9305" s="35">
        <v>0</v>
      </c>
      <c r="N9305" s="35">
        <v>0</v>
      </c>
      <c r="O9305" s="35">
        <v>0</v>
      </c>
      <c r="P9305" s="36">
        <v>12</v>
      </c>
      <c r="Q9305" s="37">
        <v>86</v>
      </c>
      <c r="R9305" s="36">
        <v>0</v>
      </c>
      <c r="S9305" s="39">
        <f t="shared" si="326"/>
        <v>86</v>
      </c>
      <c r="T9305" s="34" t="s">
        <v>29</v>
      </c>
      <c r="U9305" s="12">
        <f>((alpha*(beta^speed))*(speed^ceta))</f>
        <v>4.6571977350032276E-3</v>
      </c>
      <c r="V9305" s="8">
        <f t="shared" si="327"/>
        <v>86</v>
      </c>
      <c r="AB9305" s="41"/>
    </row>
    <row r="9306" spans="1:28">
      <c r="A9306" s="34" t="s">
        <v>19</v>
      </c>
      <c r="B9306" s="34" t="s">
        <v>74</v>
      </c>
      <c r="C9306" s="5" t="s">
        <v>180</v>
      </c>
      <c r="D9306" s="35" t="s">
        <v>90</v>
      </c>
      <c r="E9306" s="36" t="s">
        <v>17</v>
      </c>
      <c r="F9306" s="37">
        <v>0</v>
      </c>
      <c r="G9306" s="38">
        <v>0.02</v>
      </c>
      <c r="H9306" s="34">
        <v>0.98379456446181612</v>
      </c>
      <c r="I9306" s="35">
        <v>1925.3884804979416</v>
      </c>
      <c r="J9306" s="35">
        <v>1.008856798084655</v>
      </c>
      <c r="K9306" s="35">
        <v>-0.57952373861680095</v>
      </c>
      <c r="L9306" s="35">
        <v>0</v>
      </c>
      <c r="M9306" s="35">
        <v>0</v>
      </c>
      <c r="N9306" s="35">
        <v>0</v>
      </c>
      <c r="O9306" s="35">
        <v>0</v>
      </c>
      <c r="P9306" s="36">
        <v>12</v>
      </c>
      <c r="Q9306" s="37">
        <v>86</v>
      </c>
      <c r="R9306" s="36">
        <v>0</v>
      </c>
      <c r="S9306" s="39">
        <f t="shared" si="326"/>
        <v>86</v>
      </c>
      <c r="T9306" s="34" t="s">
        <v>29</v>
      </c>
      <c r="U9306" s="12">
        <f>((alpha*(beta^speed))*(speed^ceta))</f>
        <v>311.00668677710684</v>
      </c>
      <c r="V9306" s="8">
        <f t="shared" si="327"/>
        <v>86</v>
      </c>
    </row>
    <row r="9307" spans="1:28">
      <c r="A9307" s="34" t="s">
        <v>19</v>
      </c>
      <c r="B9307" s="34" t="s">
        <v>74</v>
      </c>
      <c r="C9307" s="5" t="s">
        <v>180</v>
      </c>
      <c r="D9307" s="35" t="s">
        <v>90</v>
      </c>
      <c r="E9307" s="36" t="s">
        <v>15</v>
      </c>
      <c r="F9307" s="37">
        <v>50</v>
      </c>
      <c r="G9307" s="38">
        <v>0.02</v>
      </c>
      <c r="H9307" s="34">
        <v>0.99294567042131676</v>
      </c>
      <c r="I9307" s="35">
        <v>1.9793650468491024</v>
      </c>
      <c r="J9307" s="35">
        <v>2.6362578653409234</v>
      </c>
      <c r="K9307" s="35">
        <v>-0.46649501020555395</v>
      </c>
      <c r="L9307" s="35">
        <v>0</v>
      </c>
      <c r="M9307" s="35">
        <v>0</v>
      </c>
      <c r="N9307" s="35">
        <v>0</v>
      </c>
      <c r="O9307" s="35">
        <v>0</v>
      </c>
      <c r="P9307" s="36">
        <v>12</v>
      </c>
      <c r="Q9307" s="37">
        <v>86</v>
      </c>
      <c r="R9307" s="36">
        <v>13</v>
      </c>
      <c r="S9307" s="39">
        <f t="shared" si="326"/>
        <v>86</v>
      </c>
      <c r="T9307" s="34" t="s">
        <v>50</v>
      </c>
      <c r="U9307" s="12">
        <f>EXP((alpha+(beta/speed))+(ceta*LN(speed)))</f>
        <v>0.93434308514697917</v>
      </c>
      <c r="V9307" s="8">
        <f t="shared" si="327"/>
        <v>86</v>
      </c>
    </row>
    <row r="9308" spans="1:28">
      <c r="A9308" s="34" t="s">
        <v>19</v>
      </c>
      <c r="B9308" s="34" t="s">
        <v>74</v>
      </c>
      <c r="C9308" s="5" t="s">
        <v>180</v>
      </c>
      <c r="D9308" s="35" t="s">
        <v>90</v>
      </c>
      <c r="E9308" s="36" t="s">
        <v>16</v>
      </c>
      <c r="F9308" s="37">
        <v>50</v>
      </c>
      <c r="G9308" s="38">
        <v>0.02</v>
      </c>
      <c r="H9308" s="34">
        <v>0.9917354418174622</v>
      </c>
      <c r="I9308" s="35">
        <v>0.42692299978581327</v>
      </c>
      <c r="J9308" s="35">
        <v>1.4974873817042458</v>
      </c>
      <c r="K9308" s="35">
        <v>33.154938209403859</v>
      </c>
      <c r="L9308" s="35">
        <v>13.567699564100385</v>
      </c>
      <c r="M9308" s="35">
        <v>-0.24384757309693489</v>
      </c>
      <c r="N9308" s="35">
        <v>0</v>
      </c>
      <c r="O9308" s="35">
        <v>0</v>
      </c>
      <c r="P9308" s="36">
        <v>12</v>
      </c>
      <c r="Q9308" s="37">
        <v>86</v>
      </c>
      <c r="R9308" s="36">
        <v>10</v>
      </c>
      <c r="S9308" s="39">
        <f t="shared" si="326"/>
        <v>86</v>
      </c>
      <c r="T9308" s="34" t="s">
        <v>44</v>
      </c>
      <c r="U9308" s="12">
        <f>(alpha+(beta/(1+EXP((((-1)*ceta)+(delta*LN(speed)))+(epsilon*speed)))))</f>
        <v>0.4296421246506556</v>
      </c>
      <c r="V9308" s="8">
        <f t="shared" si="327"/>
        <v>86</v>
      </c>
    </row>
    <row r="9309" spans="1:28">
      <c r="A9309" s="34" t="s">
        <v>19</v>
      </c>
      <c r="B9309" s="34" t="s">
        <v>74</v>
      </c>
      <c r="C9309" s="5" t="s">
        <v>180</v>
      </c>
      <c r="D9309" s="35" t="s">
        <v>90</v>
      </c>
      <c r="E9309" s="36" t="s">
        <v>14</v>
      </c>
      <c r="F9309" s="37">
        <v>50</v>
      </c>
      <c r="G9309" s="38">
        <v>0.02</v>
      </c>
      <c r="H9309" s="34">
        <v>0.99297152005375844</v>
      </c>
      <c r="I9309" s="35">
        <v>4.7726652190464183</v>
      </c>
      <c r="J9309" s="35">
        <v>0.77219330678773379</v>
      </c>
      <c r="K9309" s="35">
        <v>-6.0031981306739018E-3</v>
      </c>
      <c r="L9309" s="35">
        <v>0</v>
      </c>
      <c r="M9309" s="35">
        <v>0</v>
      </c>
      <c r="N9309" s="35">
        <v>0</v>
      </c>
      <c r="O9309" s="35">
        <v>0</v>
      </c>
      <c r="P9309" s="36">
        <v>12</v>
      </c>
      <c r="Q9309" s="37">
        <v>86</v>
      </c>
      <c r="R9309" s="36">
        <v>5</v>
      </c>
      <c r="S9309" s="39">
        <f t="shared" si="326"/>
        <v>86</v>
      </c>
      <c r="T9309" s="34" t="s">
        <v>36</v>
      </c>
      <c r="U9309" s="12">
        <f>(1/(((ceta*(speed^2))+(beta*speed))+alpha))</f>
        <v>3.7339018104587833E-2</v>
      </c>
      <c r="V9309" s="8">
        <f t="shared" si="327"/>
        <v>86</v>
      </c>
      <c r="AB9309" s="41"/>
    </row>
    <row r="9310" spans="1:28">
      <c r="A9310" s="34" t="s">
        <v>19</v>
      </c>
      <c r="B9310" s="34" t="s">
        <v>74</v>
      </c>
      <c r="C9310" s="5" t="s">
        <v>180</v>
      </c>
      <c r="D9310" s="35" t="s">
        <v>90</v>
      </c>
      <c r="E9310" s="36" t="s">
        <v>18</v>
      </c>
      <c r="F9310" s="37">
        <v>50</v>
      </c>
      <c r="G9310" s="38">
        <v>0.02</v>
      </c>
      <c r="H9310" s="34">
        <v>0.9811378943156196</v>
      </c>
      <c r="I9310" s="35">
        <v>2.4119529948241781E-2</v>
      </c>
      <c r="J9310" s="35">
        <v>0.9979798015056337</v>
      </c>
      <c r="K9310" s="35">
        <v>-0.32377047814174459</v>
      </c>
      <c r="L9310" s="35">
        <v>0</v>
      </c>
      <c r="M9310" s="35">
        <v>0</v>
      </c>
      <c r="N9310" s="35">
        <v>0</v>
      </c>
      <c r="O9310" s="35">
        <v>0</v>
      </c>
      <c r="P9310" s="36">
        <v>12</v>
      </c>
      <c r="Q9310" s="37">
        <v>86</v>
      </c>
      <c r="R9310" s="36">
        <v>0</v>
      </c>
      <c r="S9310" s="39">
        <f t="shared" si="326"/>
        <v>86</v>
      </c>
      <c r="T9310" s="34" t="s">
        <v>29</v>
      </c>
      <c r="U9310" s="12">
        <f>((alpha*(beta^speed))*(speed^ceta))</f>
        <v>4.7918805368262216E-3</v>
      </c>
      <c r="V9310" s="8">
        <f t="shared" si="327"/>
        <v>86</v>
      </c>
      <c r="AB9310" s="41"/>
    </row>
    <row r="9311" spans="1:28">
      <c r="A9311" s="34" t="s">
        <v>19</v>
      </c>
      <c r="B9311" s="34" t="s">
        <v>74</v>
      </c>
      <c r="C9311" s="5" t="s">
        <v>180</v>
      </c>
      <c r="D9311" s="35" t="s">
        <v>90</v>
      </c>
      <c r="E9311" s="36" t="s">
        <v>17</v>
      </c>
      <c r="F9311" s="37">
        <v>50</v>
      </c>
      <c r="G9311" s="38">
        <v>0.02</v>
      </c>
      <c r="H9311" s="34">
        <v>0.96619359345451028</v>
      </c>
      <c r="I9311" s="35">
        <v>1711.4768513966626</v>
      </c>
      <c r="J9311" s="35">
        <v>1.0053923051466815</v>
      </c>
      <c r="K9311" s="35">
        <v>-0.40370551321937981</v>
      </c>
      <c r="L9311" s="35">
        <v>0</v>
      </c>
      <c r="M9311" s="35">
        <v>0</v>
      </c>
      <c r="N9311" s="35">
        <v>0</v>
      </c>
      <c r="O9311" s="35">
        <v>0</v>
      </c>
      <c r="P9311" s="36">
        <v>12</v>
      </c>
      <c r="Q9311" s="37">
        <v>86</v>
      </c>
      <c r="R9311" s="36">
        <v>0</v>
      </c>
      <c r="S9311" s="39">
        <f t="shared" si="326"/>
        <v>86</v>
      </c>
      <c r="T9311" s="34" t="s">
        <v>29</v>
      </c>
      <c r="U9311" s="12">
        <f>((alpha*(beta^speed))*(speed^ceta))</f>
        <v>450.05049222501259</v>
      </c>
      <c r="V9311" s="8">
        <f t="shared" si="327"/>
        <v>86</v>
      </c>
    </row>
    <row r="9312" spans="1:28">
      <c r="A9312" s="34" t="s">
        <v>19</v>
      </c>
      <c r="B9312" s="34" t="s">
        <v>74</v>
      </c>
      <c r="C9312" s="5" t="s">
        <v>180</v>
      </c>
      <c r="D9312" s="35" t="s">
        <v>90</v>
      </c>
      <c r="E9312" s="36" t="s">
        <v>15</v>
      </c>
      <c r="F9312" s="37">
        <v>100</v>
      </c>
      <c r="G9312" s="38">
        <v>0.02</v>
      </c>
      <c r="H9312" s="34">
        <v>0.99220103569261309</v>
      </c>
      <c r="I9312" s="35">
        <v>10.142155421752946</v>
      </c>
      <c r="J9312" s="35">
        <v>0.99869227763731894</v>
      </c>
      <c r="K9312" s="35">
        <v>-0.48585199649350974</v>
      </c>
      <c r="L9312" s="35">
        <v>0</v>
      </c>
      <c r="M9312" s="35">
        <v>0</v>
      </c>
      <c r="N9312" s="35">
        <v>0</v>
      </c>
      <c r="O9312" s="35">
        <v>0</v>
      </c>
      <c r="P9312" s="36">
        <v>12</v>
      </c>
      <c r="Q9312" s="37">
        <v>84</v>
      </c>
      <c r="R9312" s="36">
        <v>0</v>
      </c>
      <c r="S9312" s="39">
        <f t="shared" si="326"/>
        <v>84</v>
      </c>
      <c r="T9312" s="34" t="s">
        <v>29</v>
      </c>
      <c r="U9312" s="12">
        <f>((alpha*(beta^speed))*(speed^ceta))</f>
        <v>1.0555466528311042</v>
      </c>
      <c r="V9312" s="8">
        <f t="shared" si="327"/>
        <v>84</v>
      </c>
    </row>
    <row r="9313" spans="1:28">
      <c r="A9313" s="34" t="s">
        <v>19</v>
      </c>
      <c r="B9313" s="34" t="s">
        <v>74</v>
      </c>
      <c r="C9313" s="5" t="s">
        <v>180</v>
      </c>
      <c r="D9313" s="35" t="s">
        <v>90</v>
      </c>
      <c r="E9313" s="36" t="s">
        <v>16</v>
      </c>
      <c r="F9313" s="37">
        <v>100</v>
      </c>
      <c r="G9313" s="38">
        <v>0.02</v>
      </c>
      <c r="H9313" s="34">
        <v>0.96358098171298379</v>
      </c>
      <c r="I9313" s="35">
        <v>-25.065071106355134</v>
      </c>
      <c r="J9313" s="35">
        <v>2.1693060646415887</v>
      </c>
      <c r="K9313" s="35">
        <v>7.9068106184612139</v>
      </c>
      <c r="L9313" s="35">
        <v>0</v>
      </c>
      <c r="M9313" s="35">
        <v>0</v>
      </c>
      <c r="N9313" s="35">
        <v>0</v>
      </c>
      <c r="O9313" s="35">
        <v>0</v>
      </c>
      <c r="P9313" s="36">
        <v>12</v>
      </c>
      <c r="Q9313" s="37">
        <v>84</v>
      </c>
      <c r="R9313" s="36">
        <v>2</v>
      </c>
      <c r="S9313" s="39">
        <f t="shared" si="326"/>
        <v>84</v>
      </c>
      <c r="T9313" s="34" t="s">
        <v>31</v>
      </c>
      <c r="U9313" s="12">
        <f>((alpha+(beta*speed))^((-1)/ceta))</f>
        <v>0.52750025209014517</v>
      </c>
      <c r="V9313" s="8">
        <f t="shared" si="327"/>
        <v>84</v>
      </c>
    </row>
    <row r="9314" spans="1:28">
      <c r="A9314" s="34" t="s">
        <v>19</v>
      </c>
      <c r="B9314" s="34" t="s">
        <v>74</v>
      </c>
      <c r="C9314" s="5" t="s">
        <v>180</v>
      </c>
      <c r="D9314" s="35" t="s">
        <v>90</v>
      </c>
      <c r="E9314" s="36" t="s">
        <v>14</v>
      </c>
      <c r="F9314" s="37">
        <v>100</v>
      </c>
      <c r="G9314" s="38">
        <v>0.02</v>
      </c>
      <c r="H9314" s="34">
        <v>0.99047960534004242</v>
      </c>
      <c r="I9314" s="35">
        <v>5.6425488896811986</v>
      </c>
      <c r="J9314" s="35">
        <v>0.55872310989159335</v>
      </c>
      <c r="K9314" s="35">
        <v>-4.4179634081628555E-3</v>
      </c>
      <c r="L9314" s="35">
        <v>0</v>
      </c>
      <c r="M9314" s="35">
        <v>0</v>
      </c>
      <c r="N9314" s="35">
        <v>0</v>
      </c>
      <c r="O9314" s="35">
        <v>0</v>
      </c>
      <c r="P9314" s="36">
        <v>12</v>
      </c>
      <c r="Q9314" s="37">
        <v>84</v>
      </c>
      <c r="R9314" s="36">
        <v>5</v>
      </c>
      <c r="S9314" s="39">
        <f t="shared" si="326"/>
        <v>84</v>
      </c>
      <c r="T9314" s="34" t="s">
        <v>36</v>
      </c>
      <c r="U9314" s="12">
        <f>(1/(((ceta*(speed^2))+(beta*speed))+alpha))</f>
        <v>4.6724298850255884E-2</v>
      </c>
      <c r="V9314" s="8">
        <f t="shared" si="327"/>
        <v>84</v>
      </c>
      <c r="AB9314" s="41"/>
    </row>
    <row r="9315" spans="1:28">
      <c r="A9315" s="34" t="s">
        <v>19</v>
      </c>
      <c r="B9315" s="34" t="s">
        <v>74</v>
      </c>
      <c r="C9315" s="5" t="s">
        <v>180</v>
      </c>
      <c r="D9315" s="35" t="s">
        <v>90</v>
      </c>
      <c r="E9315" s="36" t="s">
        <v>18</v>
      </c>
      <c r="F9315" s="37">
        <v>100</v>
      </c>
      <c r="G9315" s="38">
        <v>0.02</v>
      </c>
      <c r="H9315" s="34">
        <v>0.98211732280970243</v>
      </c>
      <c r="I9315" s="35">
        <v>2.5779621006407676E-2</v>
      </c>
      <c r="J9315" s="35">
        <v>0.99383062077254603</v>
      </c>
      <c r="K9315" s="35">
        <v>-0.27413455425935745</v>
      </c>
      <c r="L9315" s="35">
        <v>0</v>
      </c>
      <c r="M9315" s="35">
        <v>0</v>
      </c>
      <c r="N9315" s="35">
        <v>0</v>
      </c>
      <c r="O9315" s="35">
        <v>0</v>
      </c>
      <c r="P9315" s="36">
        <v>12</v>
      </c>
      <c r="Q9315" s="37">
        <v>84</v>
      </c>
      <c r="R9315" s="36">
        <v>0</v>
      </c>
      <c r="S9315" s="39">
        <f t="shared" si="326"/>
        <v>84</v>
      </c>
      <c r="T9315" s="34" t="s">
        <v>29</v>
      </c>
      <c r="U9315" s="12">
        <f>((alpha*(beta^speed))*(speed^ceta))</f>
        <v>4.5499273946582059E-3</v>
      </c>
      <c r="V9315" s="8">
        <f t="shared" si="327"/>
        <v>84</v>
      </c>
      <c r="AB9315" s="41"/>
    </row>
    <row r="9316" spans="1:28">
      <c r="A9316" s="34" t="s">
        <v>19</v>
      </c>
      <c r="B9316" s="34" t="s">
        <v>74</v>
      </c>
      <c r="C9316" s="5" t="s">
        <v>180</v>
      </c>
      <c r="D9316" s="35" t="s">
        <v>90</v>
      </c>
      <c r="E9316" s="36" t="s">
        <v>17</v>
      </c>
      <c r="F9316" s="37">
        <v>100</v>
      </c>
      <c r="G9316" s="38">
        <v>0.02</v>
      </c>
      <c r="H9316" s="34">
        <v>0.95553660926521922</v>
      </c>
      <c r="I9316" s="35">
        <v>-1.1774715011299555E-3</v>
      </c>
      <c r="J9316" s="35">
        <v>0.24290190183207863</v>
      </c>
      <c r="K9316" s="35">
        <v>-17.198529178512231</v>
      </c>
      <c r="L9316" s="35">
        <v>1000.0478694843417</v>
      </c>
      <c r="M9316" s="35">
        <v>0</v>
      </c>
      <c r="N9316" s="35">
        <v>0</v>
      </c>
      <c r="O9316" s="35">
        <v>0</v>
      </c>
      <c r="P9316" s="36">
        <v>12</v>
      </c>
      <c r="Q9316" s="37">
        <v>84</v>
      </c>
      <c r="R9316" s="36">
        <v>14</v>
      </c>
      <c r="S9316" s="39">
        <f t="shared" si="326"/>
        <v>84</v>
      </c>
      <c r="T9316" s="34" t="s">
        <v>51</v>
      </c>
      <c r="U9316" s="12">
        <f>(((alpha*(speed^3))+(beta*(speed^2))+(ceta*speed))+delta)</f>
        <v>571.39516921073209</v>
      </c>
      <c r="V9316" s="8">
        <f t="shared" si="327"/>
        <v>84</v>
      </c>
    </row>
    <row r="9317" spans="1:28">
      <c r="A9317" s="34" t="s">
        <v>19</v>
      </c>
      <c r="B9317" s="34" t="s">
        <v>74</v>
      </c>
      <c r="C9317" s="5" t="s">
        <v>180</v>
      </c>
      <c r="D9317" s="35" t="s">
        <v>90</v>
      </c>
      <c r="E9317" s="36" t="s">
        <v>15</v>
      </c>
      <c r="F9317" s="37">
        <v>0</v>
      </c>
      <c r="G9317" s="38">
        <v>0.04</v>
      </c>
      <c r="H9317" s="34">
        <v>0.99347511222073615</v>
      </c>
      <c r="I9317" s="35">
        <v>1.6186153191905923</v>
      </c>
      <c r="J9317" s="35">
        <v>4.6619726263436831</v>
      </c>
      <c r="K9317" s="35">
        <v>-0.37590532062012388</v>
      </c>
      <c r="L9317" s="35">
        <v>0</v>
      </c>
      <c r="M9317" s="35">
        <v>0</v>
      </c>
      <c r="N9317" s="35">
        <v>0</v>
      </c>
      <c r="O9317" s="35">
        <v>0</v>
      </c>
      <c r="P9317" s="36">
        <v>12</v>
      </c>
      <c r="Q9317" s="37">
        <v>86</v>
      </c>
      <c r="R9317" s="36">
        <v>13</v>
      </c>
      <c r="S9317" s="39">
        <f t="shared" si="326"/>
        <v>86</v>
      </c>
      <c r="T9317" s="34" t="s">
        <v>50</v>
      </c>
      <c r="U9317" s="12">
        <f>EXP((alpha+(beta/speed))+(ceta*LN(speed)))</f>
        <v>0.9984127157365823</v>
      </c>
      <c r="V9317" s="8">
        <f t="shared" si="327"/>
        <v>86</v>
      </c>
    </row>
    <row r="9318" spans="1:28">
      <c r="A9318" s="34" t="s">
        <v>19</v>
      </c>
      <c r="B9318" s="34" t="s">
        <v>74</v>
      </c>
      <c r="C9318" s="5" t="s">
        <v>180</v>
      </c>
      <c r="D9318" s="35" t="s">
        <v>90</v>
      </c>
      <c r="E9318" s="36" t="s">
        <v>16</v>
      </c>
      <c r="F9318" s="37">
        <v>0</v>
      </c>
      <c r="G9318" s="38">
        <v>0.04</v>
      </c>
      <c r="H9318" s="34">
        <v>0.99847601272331421</v>
      </c>
      <c r="I9318" s="35">
        <v>0.41786405202268045</v>
      </c>
      <c r="J9318" s="35">
        <v>27.674615991381355</v>
      </c>
      <c r="K9318" s="35">
        <v>0.80692797439969788</v>
      </c>
      <c r="L9318" s="35">
        <v>0.52065191379527465</v>
      </c>
      <c r="M9318" s="35">
        <v>0.19373967882343607</v>
      </c>
      <c r="N9318" s="35">
        <v>0</v>
      </c>
      <c r="O9318" s="35">
        <v>0</v>
      </c>
      <c r="P9318" s="36">
        <v>12</v>
      </c>
      <c r="Q9318" s="37">
        <v>86</v>
      </c>
      <c r="R9318" s="36">
        <v>10</v>
      </c>
      <c r="S9318" s="39">
        <f t="shared" si="326"/>
        <v>86</v>
      </c>
      <c r="T9318" s="34" t="s">
        <v>44</v>
      </c>
      <c r="U9318" s="12">
        <f>(alpha+(beta/(1+EXP((((-1)*ceta)+(delta*LN(speed)))+(epsilon*speed)))))</f>
        <v>0.41786440624777738</v>
      </c>
      <c r="V9318" s="8">
        <f t="shared" si="327"/>
        <v>86</v>
      </c>
    </row>
    <row r="9319" spans="1:28">
      <c r="A9319" s="34" t="s">
        <v>19</v>
      </c>
      <c r="B9319" s="34" t="s">
        <v>74</v>
      </c>
      <c r="C9319" s="5" t="s">
        <v>180</v>
      </c>
      <c r="D9319" s="35" t="s">
        <v>90</v>
      </c>
      <c r="E9319" s="36" t="s">
        <v>14</v>
      </c>
      <c r="F9319" s="37">
        <v>0</v>
      </c>
      <c r="G9319" s="38">
        <v>0.04</v>
      </c>
      <c r="H9319" s="34">
        <v>0.99501978025447946</v>
      </c>
      <c r="I9319" s="35">
        <v>4.1759094362534395</v>
      </c>
      <c r="J9319" s="35">
        <v>0.82606916041259715</v>
      </c>
      <c r="K9319" s="35">
        <v>-6.6651873290024255E-3</v>
      </c>
      <c r="L9319" s="35">
        <v>0</v>
      </c>
      <c r="M9319" s="35">
        <v>0</v>
      </c>
      <c r="N9319" s="35">
        <v>0</v>
      </c>
      <c r="O9319" s="35">
        <v>0</v>
      </c>
      <c r="P9319" s="36">
        <v>12</v>
      </c>
      <c r="Q9319" s="37">
        <v>86</v>
      </c>
      <c r="R9319" s="36">
        <v>5</v>
      </c>
      <c r="S9319" s="39">
        <f t="shared" si="326"/>
        <v>86</v>
      </c>
      <c r="T9319" s="34" t="s">
        <v>36</v>
      </c>
      <c r="U9319" s="12">
        <f>(1/(((ceta*(speed^2))+(beta*speed))+alpha))</f>
        <v>3.8577074207545942E-2</v>
      </c>
      <c r="V9319" s="8">
        <f t="shared" si="327"/>
        <v>86</v>
      </c>
      <c r="AB9319" s="41"/>
    </row>
    <row r="9320" spans="1:28">
      <c r="A9320" s="34" t="s">
        <v>19</v>
      </c>
      <c r="B9320" s="34" t="s">
        <v>74</v>
      </c>
      <c r="C9320" s="5" t="s">
        <v>180</v>
      </c>
      <c r="D9320" s="35" t="s">
        <v>90</v>
      </c>
      <c r="E9320" s="36" t="s">
        <v>18</v>
      </c>
      <c r="F9320" s="37">
        <v>0</v>
      </c>
      <c r="G9320" s="38">
        <v>0.04</v>
      </c>
      <c r="H9320" s="34">
        <v>0.97464693136534764</v>
      </c>
      <c r="I9320" s="35">
        <v>-3.1105160849005969E-8</v>
      </c>
      <c r="J9320" s="35">
        <v>4.9382894259475206E-6</v>
      </c>
      <c r="K9320" s="35">
        <v>-2.8597526474361906E-4</v>
      </c>
      <c r="L9320" s="35">
        <v>1.2542663512424345E-2</v>
      </c>
      <c r="M9320" s="35">
        <v>0</v>
      </c>
      <c r="N9320" s="35">
        <v>0</v>
      </c>
      <c r="O9320" s="35">
        <v>0</v>
      </c>
      <c r="P9320" s="36">
        <v>12</v>
      </c>
      <c r="Q9320" s="37">
        <v>86</v>
      </c>
      <c r="R9320" s="36">
        <v>14</v>
      </c>
      <c r="S9320" s="39">
        <f t="shared" si="326"/>
        <v>86</v>
      </c>
      <c r="T9320" s="34" t="s">
        <v>51</v>
      </c>
      <c r="U9320" s="12">
        <f>(((alpha*(speed^3))+(beta*(speed^2))+(ceta*speed))+delta)</f>
        <v>4.687755149805628E-3</v>
      </c>
      <c r="V9320" s="8">
        <f t="shared" si="327"/>
        <v>86</v>
      </c>
      <c r="AB9320" s="41"/>
    </row>
    <row r="9321" spans="1:28">
      <c r="A9321" s="34" t="s">
        <v>19</v>
      </c>
      <c r="B9321" s="34" t="s">
        <v>74</v>
      </c>
      <c r="C9321" s="5" t="s">
        <v>180</v>
      </c>
      <c r="D9321" s="35" t="s">
        <v>90</v>
      </c>
      <c r="E9321" s="36" t="s">
        <v>17</v>
      </c>
      <c r="F9321" s="37">
        <v>0</v>
      </c>
      <c r="G9321" s="38">
        <v>0.04</v>
      </c>
      <c r="H9321" s="34">
        <v>0.98305927577431107</v>
      </c>
      <c r="I9321" s="35">
        <v>1658.8640559346845</v>
      </c>
      <c r="J9321" s="35">
        <v>1.007604105655111</v>
      </c>
      <c r="K9321" s="35">
        <v>-0.42583169785478064</v>
      </c>
      <c r="L9321" s="35">
        <v>0</v>
      </c>
      <c r="M9321" s="35">
        <v>0</v>
      </c>
      <c r="N9321" s="35">
        <v>0</v>
      </c>
      <c r="O9321" s="35">
        <v>0</v>
      </c>
      <c r="P9321" s="36">
        <v>12</v>
      </c>
      <c r="Q9321" s="37">
        <v>86</v>
      </c>
      <c r="R9321" s="36">
        <v>0</v>
      </c>
      <c r="S9321" s="39">
        <f t="shared" si="326"/>
        <v>86</v>
      </c>
      <c r="T9321" s="34" t="s">
        <v>29</v>
      </c>
      <c r="U9321" s="12">
        <f>((alpha*(beta^speed))*(speed^ceta))</f>
        <v>477.50055706525842</v>
      </c>
      <c r="V9321" s="8">
        <f t="shared" si="327"/>
        <v>86</v>
      </c>
    </row>
    <row r="9322" spans="1:28">
      <c r="A9322" s="34" t="s">
        <v>19</v>
      </c>
      <c r="B9322" s="34" t="s">
        <v>74</v>
      </c>
      <c r="C9322" s="5" t="s">
        <v>180</v>
      </c>
      <c r="D9322" s="35" t="s">
        <v>90</v>
      </c>
      <c r="E9322" s="36" t="s">
        <v>15</v>
      </c>
      <c r="F9322" s="37">
        <v>50</v>
      </c>
      <c r="G9322" s="38">
        <v>0.04</v>
      </c>
      <c r="H9322" s="34">
        <v>0.99626713241875353</v>
      </c>
      <c r="I9322" s="35">
        <v>77.609177899547205</v>
      </c>
      <c r="J9322" s="35">
        <v>-1.7987387635897001</v>
      </c>
      <c r="K9322" s="35">
        <v>4.767400214533895</v>
      </c>
      <c r="L9322" s="35">
        <v>-0.27916463070661024</v>
      </c>
      <c r="M9322" s="35">
        <v>0</v>
      </c>
      <c r="N9322" s="35">
        <v>0</v>
      </c>
      <c r="O9322" s="35">
        <v>0</v>
      </c>
      <c r="P9322" s="36">
        <v>12</v>
      </c>
      <c r="Q9322" s="37">
        <v>77</v>
      </c>
      <c r="R9322" s="36">
        <v>1</v>
      </c>
      <c r="S9322" s="39">
        <f t="shared" si="326"/>
        <v>77</v>
      </c>
      <c r="T9322" s="34" t="s">
        <v>30</v>
      </c>
      <c r="U9322" s="12">
        <f>((alpha*(speed^beta))+(ceta*(speed^delta)))</f>
        <v>1.4492589488596779</v>
      </c>
      <c r="V9322" s="8">
        <f t="shared" si="327"/>
        <v>77</v>
      </c>
    </row>
    <row r="9323" spans="1:28">
      <c r="A9323" s="34" t="s">
        <v>19</v>
      </c>
      <c r="B9323" s="34" t="s">
        <v>74</v>
      </c>
      <c r="C9323" s="5" t="s">
        <v>180</v>
      </c>
      <c r="D9323" s="35" t="s">
        <v>90</v>
      </c>
      <c r="E9323" s="36" t="s">
        <v>16</v>
      </c>
      <c r="F9323" s="37">
        <v>50</v>
      </c>
      <c r="G9323" s="38">
        <v>0.04</v>
      </c>
      <c r="H9323" s="34">
        <v>0.91515015086717377</v>
      </c>
      <c r="I9323" s="35">
        <v>7.240002466624281</v>
      </c>
      <c r="J9323" s="35">
        <v>1.0259574166599088</v>
      </c>
      <c r="K9323" s="35">
        <v>-0.93420744381747567</v>
      </c>
      <c r="L9323" s="35">
        <v>0</v>
      </c>
      <c r="M9323" s="35">
        <v>0</v>
      </c>
      <c r="N9323" s="35">
        <v>0</v>
      </c>
      <c r="O9323" s="35">
        <v>0</v>
      </c>
      <c r="P9323" s="36">
        <v>12</v>
      </c>
      <c r="Q9323" s="37">
        <v>77</v>
      </c>
      <c r="R9323" s="36">
        <v>0</v>
      </c>
      <c r="S9323" s="39">
        <f t="shared" si="326"/>
        <v>77</v>
      </c>
      <c r="T9323" s="34" t="s">
        <v>29</v>
      </c>
      <c r="U9323" s="12">
        <f>((alpha*(beta^speed))*(speed^ceta))</f>
        <v>0.90016859547256922</v>
      </c>
      <c r="V9323" s="8">
        <f t="shared" si="327"/>
        <v>77</v>
      </c>
    </row>
    <row r="9324" spans="1:28">
      <c r="A9324" s="34" t="s">
        <v>19</v>
      </c>
      <c r="B9324" s="34" t="s">
        <v>74</v>
      </c>
      <c r="C9324" s="5" t="s">
        <v>180</v>
      </c>
      <c r="D9324" s="35" t="s">
        <v>90</v>
      </c>
      <c r="E9324" s="36" t="s">
        <v>14</v>
      </c>
      <c r="F9324" s="37">
        <v>50</v>
      </c>
      <c r="G9324" s="38">
        <v>0.04</v>
      </c>
      <c r="H9324" s="34">
        <v>0.99377776973433762</v>
      </c>
      <c r="I9324" s="35">
        <v>2.5325078309815219E-2</v>
      </c>
      <c r="J9324" s="35">
        <v>0.10088903228524268</v>
      </c>
      <c r="K9324" s="35">
        <v>0.66493078743147327</v>
      </c>
      <c r="L9324" s="35">
        <v>-0.98200413413924648</v>
      </c>
      <c r="M9324" s="35">
        <v>0</v>
      </c>
      <c r="N9324" s="35">
        <v>0</v>
      </c>
      <c r="O9324" s="35">
        <v>0</v>
      </c>
      <c r="P9324" s="36">
        <v>12</v>
      </c>
      <c r="Q9324" s="37">
        <v>77</v>
      </c>
      <c r="R9324" s="36">
        <v>1</v>
      </c>
      <c r="S9324" s="39">
        <f t="shared" si="326"/>
        <v>77</v>
      </c>
      <c r="T9324" s="34" t="s">
        <v>30</v>
      </c>
      <c r="U9324" s="12">
        <f>((alpha*(speed^beta))+(ceta*(speed^delta)))</f>
        <v>4.8590965496034852E-2</v>
      </c>
      <c r="V9324" s="8">
        <f t="shared" si="327"/>
        <v>77</v>
      </c>
    </row>
    <row r="9325" spans="1:28">
      <c r="A9325" s="34" t="s">
        <v>19</v>
      </c>
      <c r="B9325" s="34" t="s">
        <v>74</v>
      </c>
      <c r="C9325" s="5" t="s">
        <v>180</v>
      </c>
      <c r="D9325" s="35" t="s">
        <v>90</v>
      </c>
      <c r="E9325" s="36" t="s">
        <v>18</v>
      </c>
      <c r="F9325" s="37">
        <v>50</v>
      </c>
      <c r="G9325" s="38">
        <v>0.04</v>
      </c>
      <c r="H9325" s="34">
        <v>0.97964292812840736</v>
      </c>
      <c r="I9325" s="35">
        <v>1.9538273578462072E-2</v>
      </c>
      <c r="J9325" s="35">
        <v>0.98873147651683002</v>
      </c>
      <c r="K9325" s="35">
        <v>-0.11322543085375159</v>
      </c>
      <c r="L9325" s="35">
        <v>0</v>
      </c>
      <c r="M9325" s="35">
        <v>0</v>
      </c>
      <c r="N9325" s="35">
        <v>0</v>
      </c>
      <c r="O9325" s="35">
        <v>0</v>
      </c>
      <c r="P9325" s="36">
        <v>12</v>
      </c>
      <c r="Q9325" s="37">
        <v>77</v>
      </c>
      <c r="R9325" s="36">
        <v>0</v>
      </c>
      <c r="S9325" s="39">
        <f t="shared" si="326"/>
        <v>77</v>
      </c>
      <c r="T9325" s="34" t="s">
        <v>29</v>
      </c>
      <c r="U9325" s="12">
        <f>((alpha*(beta^speed))*(speed^ceta))</f>
        <v>4.9925359470909467E-3</v>
      </c>
      <c r="V9325" s="8">
        <f t="shared" si="327"/>
        <v>77</v>
      </c>
      <c r="AB9325" s="41"/>
    </row>
    <row r="9326" spans="1:28">
      <c r="A9326" s="34" t="s">
        <v>19</v>
      </c>
      <c r="B9326" s="34" t="s">
        <v>74</v>
      </c>
      <c r="C9326" s="5" t="s">
        <v>180</v>
      </c>
      <c r="D9326" s="35" t="s">
        <v>90</v>
      </c>
      <c r="E9326" s="36" t="s">
        <v>17</v>
      </c>
      <c r="F9326" s="37">
        <v>50</v>
      </c>
      <c r="G9326" s="38">
        <v>0.04</v>
      </c>
      <c r="H9326" s="34">
        <v>0.97264795345569266</v>
      </c>
      <c r="I9326" s="35">
        <v>1549.64474276743</v>
      </c>
      <c r="J9326" s="35">
        <v>1.0035187869578701</v>
      </c>
      <c r="K9326" s="35">
        <v>-0.24448962715493741</v>
      </c>
      <c r="L9326" s="35">
        <v>0</v>
      </c>
      <c r="M9326" s="35">
        <v>0</v>
      </c>
      <c r="N9326" s="35">
        <v>0</v>
      </c>
      <c r="O9326" s="35">
        <v>0</v>
      </c>
      <c r="P9326" s="36">
        <v>12</v>
      </c>
      <c r="Q9326" s="37">
        <v>77</v>
      </c>
      <c r="R9326" s="36">
        <v>0</v>
      </c>
      <c r="S9326" s="39">
        <f t="shared" si="326"/>
        <v>77</v>
      </c>
      <c r="T9326" s="34" t="s">
        <v>29</v>
      </c>
      <c r="U9326" s="12">
        <f>((alpha*(beta^speed))*(speed^ceta))</f>
        <v>702.2128946771245</v>
      </c>
      <c r="V9326" s="8">
        <f t="shared" si="327"/>
        <v>77</v>
      </c>
    </row>
    <row r="9327" spans="1:28">
      <c r="A9327" s="34" t="s">
        <v>19</v>
      </c>
      <c r="B9327" s="34" t="s">
        <v>74</v>
      </c>
      <c r="C9327" s="5" t="s">
        <v>180</v>
      </c>
      <c r="D9327" s="35" t="s">
        <v>90</v>
      </c>
      <c r="E9327" s="36" t="s">
        <v>15</v>
      </c>
      <c r="F9327" s="37">
        <v>100</v>
      </c>
      <c r="G9327" s="38">
        <v>0.04</v>
      </c>
      <c r="H9327" s="34">
        <v>0.97553536555038156</v>
      </c>
      <c r="I9327" s="35">
        <v>-4.25277482984385E-5</v>
      </c>
      <c r="J9327" s="35">
        <v>5.4130426399074038E-3</v>
      </c>
      <c r="K9327" s="35">
        <v>-0.23923078432361558</v>
      </c>
      <c r="L9327" s="35">
        <v>5.7757298913124302</v>
      </c>
      <c r="M9327" s="35">
        <v>0</v>
      </c>
      <c r="N9327" s="35">
        <v>0</v>
      </c>
      <c r="O9327" s="35">
        <v>0</v>
      </c>
      <c r="P9327" s="36">
        <v>12</v>
      </c>
      <c r="Q9327" s="37">
        <v>59</v>
      </c>
      <c r="R9327" s="36">
        <v>14</v>
      </c>
      <c r="S9327" s="39">
        <f t="shared" si="326"/>
        <v>59</v>
      </c>
      <c r="T9327" s="34" t="s">
        <v>51</v>
      </c>
      <c r="U9327" s="12">
        <f>(((alpha*(speed^3))+(beta*(speed^2))+(ceta*speed))+delta)</f>
        <v>1.7696086279517846</v>
      </c>
      <c r="V9327" s="8">
        <f t="shared" si="327"/>
        <v>59</v>
      </c>
    </row>
    <row r="9328" spans="1:28">
      <c r="A9328" s="34" t="s">
        <v>19</v>
      </c>
      <c r="B9328" s="34" t="s">
        <v>74</v>
      </c>
      <c r="C9328" s="5" t="s">
        <v>180</v>
      </c>
      <c r="D9328" s="35" t="s">
        <v>90</v>
      </c>
      <c r="E9328" s="36" t="s">
        <v>16</v>
      </c>
      <c r="F9328" s="37">
        <v>100</v>
      </c>
      <c r="G9328" s="38">
        <v>0.04</v>
      </c>
      <c r="H9328" s="34">
        <v>0.87796184923724074</v>
      </c>
      <c r="I9328" s="35">
        <v>-7.1202627499620529E-6</v>
      </c>
      <c r="J9328" s="35">
        <v>1.1108135509744716E-3</v>
      </c>
      <c r="K9328" s="35">
        <v>-4.6209454088201263E-2</v>
      </c>
      <c r="L9328" s="35">
        <v>1.5133134798451615</v>
      </c>
      <c r="M9328" s="35">
        <v>0</v>
      </c>
      <c r="N9328" s="35">
        <v>0</v>
      </c>
      <c r="O9328" s="35">
        <v>0</v>
      </c>
      <c r="P9328" s="36">
        <v>12</v>
      </c>
      <c r="Q9328" s="37">
        <v>59</v>
      </c>
      <c r="R9328" s="36">
        <v>14</v>
      </c>
      <c r="S9328" s="39">
        <f t="shared" si="326"/>
        <v>59</v>
      </c>
      <c r="T9328" s="34" t="s">
        <v>51</v>
      </c>
      <c r="U9328" s="12">
        <f>(((alpha*(speed^3))+(beta*(speed^2))+(ceta*speed))+delta)</f>
        <v>1.1913452162589655</v>
      </c>
      <c r="V9328" s="8">
        <f t="shared" si="327"/>
        <v>59</v>
      </c>
    </row>
    <row r="9329" spans="1:28">
      <c r="A9329" s="34" t="s">
        <v>19</v>
      </c>
      <c r="B9329" s="34" t="s">
        <v>74</v>
      </c>
      <c r="C9329" s="5" t="s">
        <v>180</v>
      </c>
      <c r="D9329" s="35" t="s">
        <v>90</v>
      </c>
      <c r="E9329" s="36" t="s">
        <v>14</v>
      </c>
      <c r="F9329" s="37">
        <v>100</v>
      </c>
      <c r="G9329" s="38">
        <v>0.04</v>
      </c>
      <c r="H9329" s="34">
        <v>0.98307272306245908</v>
      </c>
      <c r="I9329" s="35">
        <v>0.3267473191319667</v>
      </c>
      <c r="J9329" s="35">
        <v>1.0071322979905202</v>
      </c>
      <c r="K9329" s="35">
        <v>-0.49387296120717622</v>
      </c>
      <c r="L9329" s="35">
        <v>0</v>
      </c>
      <c r="M9329" s="35">
        <v>0</v>
      </c>
      <c r="N9329" s="35">
        <v>0</v>
      </c>
      <c r="O9329" s="35">
        <v>0</v>
      </c>
      <c r="P9329" s="36">
        <v>12</v>
      </c>
      <c r="Q9329" s="37">
        <v>59</v>
      </c>
      <c r="R9329" s="36">
        <v>0</v>
      </c>
      <c r="S9329" s="39">
        <f t="shared" si="326"/>
        <v>59</v>
      </c>
      <c r="T9329" s="34" t="s">
        <v>29</v>
      </c>
      <c r="U9329" s="12">
        <f>((alpha*(beta^speed))*(speed^ceta))</f>
        <v>6.6334735861336896E-2</v>
      </c>
      <c r="V9329" s="8">
        <f t="shared" si="327"/>
        <v>59</v>
      </c>
      <c r="AB9329" s="41"/>
    </row>
    <row r="9330" spans="1:28">
      <c r="A9330" s="34" t="s">
        <v>19</v>
      </c>
      <c r="B9330" s="34" t="s">
        <v>74</v>
      </c>
      <c r="C9330" s="5" t="s">
        <v>180</v>
      </c>
      <c r="D9330" s="35" t="s">
        <v>90</v>
      </c>
      <c r="E9330" s="36" t="s">
        <v>18</v>
      </c>
      <c r="F9330" s="37">
        <v>100</v>
      </c>
      <c r="G9330" s="38">
        <v>0.04</v>
      </c>
      <c r="H9330" s="34">
        <v>0.98286510240617064</v>
      </c>
      <c r="I9330" s="35">
        <v>4.7124345359919148E-2</v>
      </c>
      <c r="J9330" s="35">
        <v>0.99740641386290152</v>
      </c>
      <c r="K9330" s="35">
        <v>-0.45059593708785184</v>
      </c>
      <c r="L9330" s="35">
        <v>0</v>
      </c>
      <c r="M9330" s="35">
        <v>0</v>
      </c>
      <c r="N9330" s="35">
        <v>0</v>
      </c>
      <c r="O9330" s="35">
        <v>0</v>
      </c>
      <c r="P9330" s="36">
        <v>12</v>
      </c>
      <c r="Q9330" s="37">
        <v>59</v>
      </c>
      <c r="R9330" s="36">
        <v>0</v>
      </c>
      <c r="S9330" s="39">
        <f t="shared" si="326"/>
        <v>59</v>
      </c>
      <c r="T9330" s="34" t="s">
        <v>29</v>
      </c>
      <c r="U9330" s="12">
        <f>((alpha*(beta^speed))*(speed^ceta))</f>
        <v>6.4381909055399649E-3</v>
      </c>
      <c r="V9330" s="8">
        <f t="shared" si="327"/>
        <v>59</v>
      </c>
      <c r="AB9330" s="41"/>
    </row>
    <row r="9331" spans="1:28">
      <c r="A9331" s="34" t="s">
        <v>19</v>
      </c>
      <c r="B9331" s="34" t="s">
        <v>74</v>
      </c>
      <c r="C9331" s="5" t="s">
        <v>180</v>
      </c>
      <c r="D9331" s="35" t="s">
        <v>90</v>
      </c>
      <c r="E9331" s="36" t="s">
        <v>17</v>
      </c>
      <c r="F9331" s="37">
        <v>100</v>
      </c>
      <c r="G9331" s="38">
        <v>0.04</v>
      </c>
      <c r="H9331" s="34">
        <v>0.97006574924576761</v>
      </c>
      <c r="I9331" s="35">
        <v>-3.3719800624370617E-3</v>
      </c>
      <c r="J9331" s="35">
        <v>0.44390867669808953</v>
      </c>
      <c r="K9331" s="35">
        <v>-21.625537441633806</v>
      </c>
      <c r="L9331" s="35">
        <v>1332.6298945674139</v>
      </c>
      <c r="M9331" s="35">
        <v>0</v>
      </c>
      <c r="N9331" s="35">
        <v>0</v>
      </c>
      <c r="O9331" s="35">
        <v>0</v>
      </c>
      <c r="P9331" s="36">
        <v>12</v>
      </c>
      <c r="Q9331" s="37">
        <v>59</v>
      </c>
      <c r="R9331" s="36">
        <v>14</v>
      </c>
      <c r="S9331" s="39">
        <f t="shared" si="326"/>
        <v>59</v>
      </c>
      <c r="T9331" s="34" t="s">
        <v>51</v>
      </c>
      <c r="U9331" s="12">
        <f>(((alpha*(speed^3))+(beta*(speed^2))+(ceta*speed))+delta)</f>
        <v>909.43539585380756</v>
      </c>
      <c r="V9331" s="8">
        <f t="shared" si="327"/>
        <v>59</v>
      </c>
    </row>
    <row r="9332" spans="1:28">
      <c r="A9332" s="34" t="s">
        <v>19</v>
      </c>
      <c r="B9332" s="34" t="s">
        <v>74</v>
      </c>
      <c r="C9332" s="5" t="s">
        <v>180</v>
      </c>
      <c r="D9332" s="35" t="s">
        <v>90</v>
      </c>
      <c r="E9332" s="36" t="s">
        <v>15</v>
      </c>
      <c r="F9332" s="37">
        <v>0</v>
      </c>
      <c r="G9332" s="38">
        <v>0.06</v>
      </c>
      <c r="H9332" s="34">
        <v>0.9909125685292427</v>
      </c>
      <c r="I9332" s="35">
        <v>-1.5958066574668388E-5</v>
      </c>
      <c r="J9332" s="35">
        <v>2.6607104836375043E-3</v>
      </c>
      <c r="K9332" s="35">
        <v>-0.15430283004091203</v>
      </c>
      <c r="L9332" s="35">
        <v>4.5769138834474505</v>
      </c>
      <c r="M9332" s="35">
        <v>0</v>
      </c>
      <c r="N9332" s="35">
        <v>0</v>
      </c>
      <c r="O9332" s="35">
        <v>0</v>
      </c>
      <c r="P9332" s="36">
        <v>12</v>
      </c>
      <c r="Q9332" s="37">
        <v>85</v>
      </c>
      <c r="R9332" s="36">
        <v>14</v>
      </c>
      <c r="S9332" s="39">
        <f t="shared" si="326"/>
        <v>85</v>
      </c>
      <c r="T9332" s="34" t="s">
        <v>51</v>
      </c>
      <c r="U9332" s="12">
        <f>(((alpha*(speed^3))+(beta*(speed^2))+(ceta*speed))+delta)</f>
        <v>0.88455893908267225</v>
      </c>
      <c r="V9332" s="8">
        <f t="shared" si="327"/>
        <v>85</v>
      </c>
    </row>
    <row r="9333" spans="1:28">
      <c r="A9333" s="34" t="s">
        <v>19</v>
      </c>
      <c r="B9333" s="34" t="s">
        <v>74</v>
      </c>
      <c r="C9333" s="5" t="s">
        <v>180</v>
      </c>
      <c r="D9333" s="35" t="s">
        <v>90</v>
      </c>
      <c r="E9333" s="36" t="s">
        <v>16</v>
      </c>
      <c r="F9333" s="37">
        <v>0</v>
      </c>
      <c r="G9333" s="38">
        <v>0.06</v>
      </c>
      <c r="H9333" s="34">
        <v>0.97493482182460611</v>
      </c>
      <c r="I9333" s="35">
        <v>0.60277672215514055</v>
      </c>
      <c r="J9333" s="35">
        <v>108.13801662992739</v>
      </c>
      <c r="K9333" s="35">
        <v>4.4540246157585983</v>
      </c>
      <c r="L9333" s="35">
        <v>0.17352497057740462</v>
      </c>
      <c r="M9333" s="35">
        <v>0.71759162049889502</v>
      </c>
      <c r="N9333" s="35">
        <v>0</v>
      </c>
      <c r="O9333" s="35">
        <v>0</v>
      </c>
      <c r="P9333" s="36">
        <v>12</v>
      </c>
      <c r="Q9333" s="37">
        <v>85</v>
      </c>
      <c r="R9333" s="36">
        <v>10</v>
      </c>
      <c r="S9333" s="39">
        <f t="shared" si="326"/>
        <v>85</v>
      </c>
      <c r="T9333" s="34" t="s">
        <v>44</v>
      </c>
      <c r="U9333" s="12">
        <f>(alpha+(beta/(1+EXP((((-1)*ceta)+(delta*LN(speed)))+(epsilon*speed)))))</f>
        <v>0.60277672215514055</v>
      </c>
      <c r="V9333" s="8">
        <f t="shared" si="327"/>
        <v>85</v>
      </c>
    </row>
    <row r="9334" spans="1:28">
      <c r="A9334" s="34" t="s">
        <v>19</v>
      </c>
      <c r="B9334" s="34" t="s">
        <v>74</v>
      </c>
      <c r="C9334" s="5" t="s">
        <v>180</v>
      </c>
      <c r="D9334" s="35" t="s">
        <v>90</v>
      </c>
      <c r="E9334" s="36" t="s">
        <v>14</v>
      </c>
      <c r="F9334" s="37">
        <v>0</v>
      </c>
      <c r="G9334" s="38">
        <v>0.06</v>
      </c>
      <c r="H9334" s="34">
        <v>0.99347763929252386</v>
      </c>
      <c r="I9334" s="35">
        <v>0.49915440807688183</v>
      </c>
      <c r="J9334" s="35">
        <v>1.0137406688586594</v>
      </c>
      <c r="K9334" s="35">
        <v>-0.78816413564898147</v>
      </c>
      <c r="L9334" s="35">
        <v>0</v>
      </c>
      <c r="M9334" s="35">
        <v>0</v>
      </c>
      <c r="N9334" s="35">
        <v>0</v>
      </c>
      <c r="O9334" s="35">
        <v>0</v>
      </c>
      <c r="P9334" s="36">
        <v>12</v>
      </c>
      <c r="Q9334" s="37">
        <v>85</v>
      </c>
      <c r="R9334" s="36">
        <v>0</v>
      </c>
      <c r="S9334" s="39">
        <f t="shared" si="326"/>
        <v>85</v>
      </c>
      <c r="T9334" s="34" t="s">
        <v>29</v>
      </c>
      <c r="U9334" s="12">
        <f>((alpha*(beta^speed))*(speed^ceta))</f>
        <v>4.8008709896373396E-2</v>
      </c>
      <c r="V9334" s="8">
        <f t="shared" si="327"/>
        <v>85</v>
      </c>
      <c r="AB9334" s="41"/>
    </row>
    <row r="9335" spans="1:28">
      <c r="A9335" s="34" t="s">
        <v>19</v>
      </c>
      <c r="B9335" s="34" t="s">
        <v>74</v>
      </c>
      <c r="C9335" s="5" t="s">
        <v>180</v>
      </c>
      <c r="D9335" s="35" t="s">
        <v>90</v>
      </c>
      <c r="E9335" s="36" t="s">
        <v>18</v>
      </c>
      <c r="F9335" s="37">
        <v>0</v>
      </c>
      <c r="G9335" s="38">
        <v>0.06</v>
      </c>
      <c r="H9335" s="34">
        <v>0.98519546121424084</v>
      </c>
      <c r="I9335" s="35">
        <v>-1.9076885277942184E-8</v>
      </c>
      <c r="J9335" s="35">
        <v>2.7839957029036027E-6</v>
      </c>
      <c r="K9335" s="35">
        <v>-2.1529097998608987E-4</v>
      </c>
      <c r="L9335" s="35">
        <v>1.3864742122226718E-2</v>
      </c>
      <c r="M9335" s="35">
        <v>0</v>
      </c>
      <c r="N9335" s="35">
        <v>0</v>
      </c>
      <c r="O9335" s="35">
        <v>0</v>
      </c>
      <c r="P9335" s="36">
        <v>12</v>
      </c>
      <c r="Q9335" s="37">
        <v>85</v>
      </c>
      <c r="R9335" s="36">
        <v>14</v>
      </c>
      <c r="S9335" s="39">
        <f t="shared" si="326"/>
        <v>85</v>
      </c>
      <c r="T9335" s="34" t="s">
        <v>51</v>
      </c>
      <c r="U9335" s="12">
        <f>(((alpha*(speed^3))+(beta*(speed^2))+(ceta*speed))+delta)</f>
        <v>3.9637856055713631E-3</v>
      </c>
      <c r="V9335" s="8">
        <f t="shared" si="327"/>
        <v>85</v>
      </c>
      <c r="AB9335" s="41"/>
    </row>
    <row r="9336" spans="1:28">
      <c r="A9336" s="34" t="s">
        <v>19</v>
      </c>
      <c r="B9336" s="34" t="s">
        <v>74</v>
      </c>
      <c r="C9336" s="5" t="s">
        <v>180</v>
      </c>
      <c r="D9336" s="35" t="s">
        <v>90</v>
      </c>
      <c r="E9336" s="36" t="s">
        <v>17</v>
      </c>
      <c r="F9336" s="37">
        <v>0</v>
      </c>
      <c r="G9336" s="38">
        <v>0.06</v>
      </c>
      <c r="H9336" s="34">
        <v>0.98392201410946389</v>
      </c>
      <c r="I9336" s="35">
        <v>2923.7827542603195</v>
      </c>
      <c r="J9336" s="35">
        <v>-0.86137890389329408</v>
      </c>
      <c r="K9336" s="35">
        <v>298.11517905138601</v>
      </c>
      <c r="L9336" s="35">
        <v>0.14085226156479289</v>
      </c>
      <c r="M9336" s="35">
        <v>0</v>
      </c>
      <c r="N9336" s="35">
        <v>0</v>
      </c>
      <c r="O9336" s="35">
        <v>0</v>
      </c>
      <c r="P9336" s="36">
        <v>12</v>
      </c>
      <c r="Q9336" s="37">
        <v>85</v>
      </c>
      <c r="R9336" s="36">
        <v>1</v>
      </c>
      <c r="S9336" s="39">
        <f t="shared" si="326"/>
        <v>85</v>
      </c>
      <c r="T9336" s="34" t="s">
        <v>30</v>
      </c>
      <c r="U9336" s="12">
        <f>((alpha*(speed^beta))+(ceta*(speed^delta)))</f>
        <v>621.05177257766468</v>
      </c>
      <c r="V9336" s="8">
        <f t="shared" si="327"/>
        <v>85</v>
      </c>
    </row>
    <row r="9337" spans="1:28">
      <c r="A9337" s="34" t="s">
        <v>19</v>
      </c>
      <c r="B9337" s="34" t="s">
        <v>74</v>
      </c>
      <c r="C9337" s="5" t="s">
        <v>180</v>
      </c>
      <c r="D9337" s="35" t="s">
        <v>90</v>
      </c>
      <c r="E9337" s="36" t="s">
        <v>15</v>
      </c>
      <c r="F9337" s="37">
        <v>50</v>
      </c>
      <c r="G9337" s="38">
        <v>0.06</v>
      </c>
      <c r="H9337" s="34">
        <v>0.97286152223545985</v>
      </c>
      <c r="I9337" s="35">
        <v>-5.9713873779563246E-5</v>
      </c>
      <c r="J9337" s="35">
        <v>7.0197693504251563E-3</v>
      </c>
      <c r="K9337" s="35">
        <v>-0.28377043513751515</v>
      </c>
      <c r="L9337" s="35">
        <v>6.1386789704529559</v>
      </c>
      <c r="M9337" s="35">
        <v>0</v>
      </c>
      <c r="N9337" s="35">
        <v>0</v>
      </c>
      <c r="O9337" s="35">
        <v>0</v>
      </c>
      <c r="P9337" s="36">
        <v>12</v>
      </c>
      <c r="Q9337" s="37">
        <v>58</v>
      </c>
      <c r="R9337" s="36">
        <v>14</v>
      </c>
      <c r="S9337" s="39">
        <f t="shared" si="326"/>
        <v>58</v>
      </c>
      <c r="T9337" s="34" t="s">
        <v>51</v>
      </c>
      <c r="U9337" s="12">
        <f>(((alpha*(speed^3))+(beta*(speed^2))+(ceta*speed))+delta)</f>
        <v>1.6436044864291617</v>
      </c>
      <c r="V9337" s="8">
        <f t="shared" si="327"/>
        <v>58</v>
      </c>
    </row>
    <row r="9338" spans="1:28">
      <c r="A9338" s="34" t="s">
        <v>19</v>
      </c>
      <c r="B9338" s="34" t="s">
        <v>74</v>
      </c>
      <c r="C9338" s="5" t="s">
        <v>180</v>
      </c>
      <c r="D9338" s="35" t="s">
        <v>90</v>
      </c>
      <c r="E9338" s="36" t="s">
        <v>16</v>
      </c>
      <c r="F9338" s="37">
        <v>50</v>
      </c>
      <c r="G9338" s="38">
        <v>0.06</v>
      </c>
      <c r="H9338" s="34">
        <v>0.96517008271303051</v>
      </c>
      <c r="I9338" s="35">
        <v>-6.0054536419520881E-6</v>
      </c>
      <c r="J9338" s="35">
        <v>1.0828353378304772E-3</v>
      </c>
      <c r="K9338" s="35">
        <v>-4.5957814100556708E-2</v>
      </c>
      <c r="L9338" s="35">
        <v>1.4896559980144883</v>
      </c>
      <c r="M9338" s="35">
        <v>0</v>
      </c>
      <c r="N9338" s="35">
        <v>0</v>
      </c>
      <c r="O9338" s="35">
        <v>0</v>
      </c>
      <c r="P9338" s="36">
        <v>12</v>
      </c>
      <c r="Q9338" s="37">
        <v>58</v>
      </c>
      <c r="R9338" s="36">
        <v>14</v>
      </c>
      <c r="S9338" s="39">
        <f t="shared" si="326"/>
        <v>58</v>
      </c>
      <c r="T9338" s="34" t="s">
        <v>51</v>
      </c>
      <c r="U9338" s="12">
        <f>(((alpha*(speed^3))+(beta*(speed^2))+(ceta*speed))+delta)</f>
        <v>1.2950247856553685</v>
      </c>
      <c r="V9338" s="8">
        <f t="shared" si="327"/>
        <v>58</v>
      </c>
    </row>
    <row r="9339" spans="1:28">
      <c r="A9339" s="34" t="s">
        <v>19</v>
      </c>
      <c r="B9339" s="34" t="s">
        <v>74</v>
      </c>
      <c r="C9339" s="5" t="s">
        <v>180</v>
      </c>
      <c r="D9339" s="35" t="s">
        <v>90</v>
      </c>
      <c r="E9339" s="36" t="s">
        <v>14</v>
      </c>
      <c r="F9339" s="37">
        <v>50</v>
      </c>
      <c r="G9339" s="38">
        <v>0.06</v>
      </c>
      <c r="H9339" s="34">
        <v>0.97743690572753217</v>
      </c>
      <c r="I9339" s="35">
        <v>5.9774372533237097</v>
      </c>
      <c r="J9339" s="35">
        <v>0.35872321193813511</v>
      </c>
      <c r="K9339" s="35">
        <v>-3.7772592417057997E-3</v>
      </c>
      <c r="L9339" s="35">
        <v>0</v>
      </c>
      <c r="M9339" s="35">
        <v>0</v>
      </c>
      <c r="N9339" s="35">
        <v>0</v>
      </c>
      <c r="O9339" s="35">
        <v>0</v>
      </c>
      <c r="P9339" s="36">
        <v>12</v>
      </c>
      <c r="Q9339" s="37">
        <v>58</v>
      </c>
      <c r="R9339" s="36">
        <v>5</v>
      </c>
      <c r="S9339" s="39">
        <f t="shared" si="326"/>
        <v>58</v>
      </c>
      <c r="T9339" s="34" t="s">
        <v>36</v>
      </c>
      <c r="U9339" s="12">
        <f>(1/(((ceta*(speed^2))+(beta*speed))+alpha))</f>
        <v>7.1039460614459898E-2</v>
      </c>
      <c r="V9339" s="8">
        <f t="shared" si="327"/>
        <v>58</v>
      </c>
      <c r="AB9339" s="41"/>
    </row>
    <row r="9340" spans="1:28">
      <c r="A9340" s="34" t="s">
        <v>19</v>
      </c>
      <c r="B9340" s="34" t="s">
        <v>74</v>
      </c>
      <c r="C9340" s="5" t="s">
        <v>180</v>
      </c>
      <c r="D9340" s="35" t="s">
        <v>90</v>
      </c>
      <c r="E9340" s="36" t="s">
        <v>18</v>
      </c>
      <c r="F9340" s="37">
        <v>50</v>
      </c>
      <c r="G9340" s="38">
        <v>0.06</v>
      </c>
      <c r="H9340" s="34">
        <v>0.9799914635445659</v>
      </c>
      <c r="I9340" s="35">
        <v>3.5078743645082011E-2</v>
      </c>
      <c r="J9340" s="35">
        <v>0.99025342012100193</v>
      </c>
      <c r="K9340" s="35">
        <v>-0.28611352719383654</v>
      </c>
      <c r="L9340" s="35">
        <v>0</v>
      </c>
      <c r="M9340" s="35">
        <v>0</v>
      </c>
      <c r="N9340" s="35">
        <v>0</v>
      </c>
      <c r="O9340" s="35">
        <v>0</v>
      </c>
      <c r="P9340" s="36">
        <v>12</v>
      </c>
      <c r="Q9340" s="37">
        <v>58</v>
      </c>
      <c r="R9340" s="36">
        <v>0</v>
      </c>
      <c r="S9340" s="39">
        <f t="shared" si="326"/>
        <v>58</v>
      </c>
      <c r="T9340" s="34" t="s">
        <v>29</v>
      </c>
      <c r="U9340" s="12">
        <f>((alpha*(beta^speed))*(speed^ceta))</f>
        <v>6.2200200927934081E-3</v>
      </c>
      <c r="V9340" s="8">
        <f t="shared" si="327"/>
        <v>58</v>
      </c>
      <c r="AB9340" s="41"/>
    </row>
    <row r="9341" spans="1:28">
      <c r="A9341" s="34" t="s">
        <v>19</v>
      </c>
      <c r="B9341" s="34" t="s">
        <v>74</v>
      </c>
      <c r="C9341" s="5" t="s">
        <v>180</v>
      </c>
      <c r="D9341" s="35" t="s">
        <v>90</v>
      </c>
      <c r="E9341" s="36" t="s">
        <v>17</v>
      </c>
      <c r="F9341" s="37">
        <v>50</v>
      </c>
      <c r="G9341" s="38">
        <v>0.06</v>
      </c>
      <c r="H9341" s="34">
        <v>0.98372102973983688</v>
      </c>
      <c r="I9341" s="35">
        <v>-3.8188280168971953E-3</v>
      </c>
      <c r="J9341" s="35">
        <v>0.48945647787906427</v>
      </c>
      <c r="K9341" s="35">
        <v>-22.07049515305993</v>
      </c>
      <c r="L9341" s="35">
        <v>1314.2100979363349</v>
      </c>
      <c r="M9341" s="35">
        <v>0</v>
      </c>
      <c r="N9341" s="35">
        <v>0</v>
      </c>
      <c r="O9341" s="35">
        <v>0</v>
      </c>
      <c r="P9341" s="36">
        <v>12</v>
      </c>
      <c r="Q9341" s="37">
        <v>58</v>
      </c>
      <c r="R9341" s="36">
        <v>14</v>
      </c>
      <c r="S9341" s="39">
        <f t="shared" si="326"/>
        <v>58</v>
      </c>
      <c r="T9341" s="34" t="s">
        <v>51</v>
      </c>
      <c r="U9341" s="12">
        <f>(((alpha*(speed^3))+(beta*(speed^2))+(ceta*speed))+delta)</f>
        <v>935.5537986111857</v>
      </c>
      <c r="V9341" s="8">
        <f t="shared" si="327"/>
        <v>58</v>
      </c>
    </row>
    <row r="9342" spans="1:28">
      <c r="A9342" s="34" t="s">
        <v>19</v>
      </c>
      <c r="B9342" s="34" t="s">
        <v>74</v>
      </c>
      <c r="C9342" s="5" t="s">
        <v>180</v>
      </c>
      <c r="D9342" s="35" t="s">
        <v>90</v>
      </c>
      <c r="E9342" s="36" t="s">
        <v>15</v>
      </c>
      <c r="F9342" s="37">
        <v>100</v>
      </c>
      <c r="G9342" s="38">
        <v>0.06</v>
      </c>
      <c r="H9342" s="34">
        <v>0.95354682983093031</v>
      </c>
      <c r="I9342" s="35">
        <v>1.7722480584909228</v>
      </c>
      <c r="J9342" s="35">
        <v>0.15491385898093329</v>
      </c>
      <c r="K9342" s="35">
        <v>256.86145171982196</v>
      </c>
      <c r="L9342" s="35">
        <v>-2.0128795663837433</v>
      </c>
      <c r="M9342" s="35">
        <v>0</v>
      </c>
      <c r="N9342" s="35">
        <v>0</v>
      </c>
      <c r="O9342" s="35">
        <v>0</v>
      </c>
      <c r="P9342" s="36">
        <v>12</v>
      </c>
      <c r="Q9342" s="37">
        <v>43</v>
      </c>
      <c r="R9342" s="36">
        <v>1</v>
      </c>
      <c r="S9342" s="39">
        <f t="shared" si="326"/>
        <v>43</v>
      </c>
      <c r="T9342" s="34" t="s">
        <v>30</v>
      </c>
      <c r="U9342" s="12">
        <f>((alpha*(speed^beta))+(ceta*(speed^delta)))</f>
        <v>3.30609039224331</v>
      </c>
      <c r="V9342" s="8">
        <f t="shared" si="327"/>
        <v>43</v>
      </c>
    </row>
    <row r="9343" spans="1:28">
      <c r="A9343" s="34" t="s">
        <v>19</v>
      </c>
      <c r="B9343" s="34" t="s">
        <v>74</v>
      </c>
      <c r="C9343" s="5" t="s">
        <v>180</v>
      </c>
      <c r="D9343" s="35" t="s">
        <v>90</v>
      </c>
      <c r="E9343" s="36" t="s">
        <v>16</v>
      </c>
      <c r="F9343" s="37">
        <v>100</v>
      </c>
      <c r="G9343" s="38">
        <v>0.06</v>
      </c>
      <c r="H9343" s="34">
        <v>0.96014094000311789</v>
      </c>
      <c r="I9343" s="35">
        <v>-3.5968941575161046E-5</v>
      </c>
      <c r="J9343" s="35">
        <v>3.8423822599734899E-3</v>
      </c>
      <c r="K9343" s="35">
        <v>-0.11085623993612406</v>
      </c>
      <c r="L9343" s="35">
        <v>2.2729115535350704</v>
      </c>
      <c r="M9343" s="35">
        <v>0</v>
      </c>
      <c r="N9343" s="35">
        <v>0</v>
      </c>
      <c r="O9343" s="35">
        <v>0</v>
      </c>
      <c r="P9343" s="36">
        <v>12</v>
      </c>
      <c r="Q9343" s="37">
        <v>43</v>
      </c>
      <c r="R9343" s="36">
        <v>14</v>
      </c>
      <c r="S9343" s="39">
        <f t="shared" si="326"/>
        <v>43</v>
      </c>
      <c r="T9343" s="34" t="s">
        <v>51</v>
      </c>
      <c r="U9343" s="12">
        <f>(((alpha*(speed^3))+(beta*(speed^2))+(ceta*speed))+delta)</f>
        <v>1.7508753971563888</v>
      </c>
      <c r="V9343" s="8">
        <f t="shared" si="327"/>
        <v>43</v>
      </c>
    </row>
    <row r="9344" spans="1:28">
      <c r="A9344" s="34" t="s">
        <v>19</v>
      </c>
      <c r="B9344" s="34" t="s">
        <v>74</v>
      </c>
      <c r="C9344" s="5" t="s">
        <v>180</v>
      </c>
      <c r="D9344" s="35" t="s">
        <v>90</v>
      </c>
      <c r="E9344" s="36" t="s">
        <v>14</v>
      </c>
      <c r="F9344" s="37">
        <v>100</v>
      </c>
      <c r="G9344" s="38">
        <v>0.06</v>
      </c>
      <c r="H9344" s="34">
        <v>0.98539756249461596</v>
      </c>
      <c r="I9344" s="35">
        <v>-1.241491064938444E-6</v>
      </c>
      <c r="J9344" s="35">
        <v>1.2838559129078837E-4</v>
      </c>
      <c r="K9344" s="35">
        <v>-5.3465288816737381E-3</v>
      </c>
      <c r="L9344" s="35">
        <v>0.17095142327630805</v>
      </c>
      <c r="M9344" s="35">
        <v>0</v>
      </c>
      <c r="N9344" s="35">
        <v>0</v>
      </c>
      <c r="O9344" s="35">
        <v>0</v>
      </c>
      <c r="P9344" s="36">
        <v>12</v>
      </c>
      <c r="Q9344" s="37">
        <v>43</v>
      </c>
      <c r="R9344" s="36">
        <v>14</v>
      </c>
      <c r="S9344" s="39">
        <f t="shared" si="326"/>
        <v>43</v>
      </c>
      <c r="T9344" s="34" t="s">
        <v>51</v>
      </c>
      <c r="U9344" s="12">
        <f>(((alpha*(speed^3))+(beta*(speed^2))+(ceta*speed))+delta)</f>
        <v>7.9728409560944152E-2</v>
      </c>
      <c r="V9344" s="8">
        <f t="shared" si="327"/>
        <v>43</v>
      </c>
    </row>
    <row r="9345" spans="1:28">
      <c r="A9345" s="34" t="s">
        <v>19</v>
      </c>
      <c r="B9345" s="34" t="s">
        <v>74</v>
      </c>
      <c r="C9345" s="5" t="s">
        <v>180</v>
      </c>
      <c r="D9345" s="35" t="s">
        <v>90</v>
      </c>
      <c r="E9345" s="36" t="s">
        <v>18</v>
      </c>
      <c r="F9345" s="37">
        <v>100</v>
      </c>
      <c r="G9345" s="38">
        <v>0.06</v>
      </c>
      <c r="H9345" s="34">
        <v>0.98511430672957989</v>
      </c>
      <c r="I9345" s="35">
        <v>-3.4133736300728541E-7</v>
      </c>
      <c r="J9345" s="35">
        <v>3.5832228883566456E-5</v>
      </c>
      <c r="K9345" s="35">
        <v>-1.3704253805209095E-3</v>
      </c>
      <c r="L9345" s="35">
        <v>2.8865774104690777E-2</v>
      </c>
      <c r="M9345" s="35">
        <v>0</v>
      </c>
      <c r="N9345" s="35">
        <v>0</v>
      </c>
      <c r="O9345" s="35">
        <v>0</v>
      </c>
      <c r="P9345" s="36">
        <v>12</v>
      </c>
      <c r="Q9345" s="37">
        <v>43</v>
      </c>
      <c r="R9345" s="36">
        <v>14</v>
      </c>
      <c r="S9345" s="39">
        <f t="shared" si="326"/>
        <v>43</v>
      </c>
      <c r="T9345" s="34" t="s">
        <v>51</v>
      </c>
      <c r="U9345" s="12">
        <f>(((alpha*(speed^3))+(beta*(speed^2))+(ceta*speed))+delta)</f>
        <v>9.0525642273858141E-3</v>
      </c>
      <c r="V9345" s="8">
        <f t="shared" si="327"/>
        <v>43</v>
      </c>
      <c r="AB9345" s="41"/>
    </row>
    <row r="9346" spans="1:28">
      <c r="A9346" s="34" t="s">
        <v>19</v>
      </c>
      <c r="B9346" s="34" t="s">
        <v>74</v>
      </c>
      <c r="C9346" s="5" t="s">
        <v>180</v>
      </c>
      <c r="D9346" s="35" t="s">
        <v>90</v>
      </c>
      <c r="E9346" s="36" t="s">
        <v>17</v>
      </c>
      <c r="F9346" s="37">
        <v>100</v>
      </c>
      <c r="G9346" s="38">
        <v>0.06</v>
      </c>
      <c r="H9346" s="34">
        <v>0.97566970094484684</v>
      </c>
      <c r="I9346" s="35">
        <v>-1.0041170063842721E-2</v>
      </c>
      <c r="J9346" s="35">
        <v>0.95182276031096036</v>
      </c>
      <c r="K9346" s="35">
        <v>-33.13679711586596</v>
      </c>
      <c r="L9346" s="35">
        <v>1743.0795477130437</v>
      </c>
      <c r="M9346" s="35">
        <v>0</v>
      </c>
      <c r="N9346" s="35">
        <v>0</v>
      </c>
      <c r="O9346" s="35">
        <v>0</v>
      </c>
      <c r="P9346" s="36">
        <v>12</v>
      </c>
      <c r="Q9346" s="37">
        <v>43</v>
      </c>
      <c r="R9346" s="36">
        <v>14</v>
      </c>
      <c r="S9346" s="39">
        <f t="shared" ref="S9346:S9409" si="328">V9346</f>
        <v>43</v>
      </c>
      <c r="T9346" s="34" t="s">
        <v>51</v>
      </c>
      <c r="U9346" s="12">
        <f>(((alpha*(speed^3))+(beta*(speed^2))+(ceta*speed))+delta)</f>
        <v>1279.7742472798298</v>
      </c>
      <c r="V9346" s="8">
        <f t="shared" ref="V9346:V9409" si="329">IF($V$1&lt;P9346,P9346,IF($V$1&gt;Q9346,Q9346,$V$1))</f>
        <v>43</v>
      </c>
    </row>
    <row r="9347" spans="1:28">
      <c r="A9347" s="34" t="s">
        <v>19</v>
      </c>
      <c r="B9347" s="34" t="s">
        <v>75</v>
      </c>
      <c r="C9347" s="5" t="s">
        <v>181</v>
      </c>
      <c r="D9347" s="35" t="s">
        <v>84</v>
      </c>
      <c r="E9347" s="36" t="s">
        <v>15</v>
      </c>
      <c r="F9347" s="37">
        <v>0</v>
      </c>
      <c r="G9347" s="38">
        <v>0</v>
      </c>
      <c r="H9347" s="34">
        <v>0.99219615040471631</v>
      </c>
      <c r="I9347" s="35">
        <v>93.922430778838532</v>
      </c>
      <c r="J9347" s="35">
        <v>1.0102870450513779</v>
      </c>
      <c r="K9347" s="35">
        <v>-1.1050253457356787</v>
      </c>
      <c r="L9347" s="35">
        <v>0</v>
      </c>
      <c r="M9347" s="35">
        <v>0</v>
      </c>
      <c r="N9347" s="35">
        <v>0</v>
      </c>
      <c r="O9347" s="35">
        <v>0</v>
      </c>
      <c r="P9347" s="36">
        <v>12</v>
      </c>
      <c r="Q9347" s="37">
        <v>86</v>
      </c>
      <c r="R9347" s="36">
        <v>0</v>
      </c>
      <c r="S9347" s="39">
        <f t="shared" si="328"/>
        <v>86</v>
      </c>
      <c r="T9347" s="34" t="s">
        <v>29</v>
      </c>
      <c r="U9347" s="12">
        <f>((alpha*(beta^speed))*(speed^ceta))</f>
        <v>1.6494947299341174</v>
      </c>
      <c r="V9347" s="8">
        <f t="shared" si="329"/>
        <v>86</v>
      </c>
    </row>
    <row r="9348" spans="1:28">
      <c r="A9348" s="34" t="s">
        <v>19</v>
      </c>
      <c r="B9348" s="34" t="s">
        <v>75</v>
      </c>
      <c r="C9348" s="5" t="s">
        <v>181</v>
      </c>
      <c r="D9348" s="35" t="s">
        <v>84</v>
      </c>
      <c r="E9348" s="36" t="s">
        <v>16</v>
      </c>
      <c r="F9348" s="37">
        <v>0</v>
      </c>
      <c r="G9348" s="38">
        <v>0</v>
      </c>
      <c r="H9348" s="34">
        <v>0.98146427276328463</v>
      </c>
      <c r="I9348" s="35">
        <v>116.5706092066101</v>
      </c>
      <c r="J9348" s="35">
        <v>1.0068503879697692</v>
      </c>
      <c r="K9348" s="35">
        <v>-0.73157430781175159</v>
      </c>
      <c r="L9348" s="35">
        <v>0</v>
      </c>
      <c r="M9348" s="35">
        <v>0</v>
      </c>
      <c r="N9348" s="35">
        <v>0</v>
      </c>
      <c r="O9348" s="35">
        <v>0</v>
      </c>
      <c r="P9348" s="36">
        <v>12</v>
      </c>
      <c r="Q9348" s="37">
        <v>86</v>
      </c>
      <c r="R9348" s="36">
        <v>0</v>
      </c>
      <c r="S9348" s="39">
        <f t="shared" si="328"/>
        <v>86</v>
      </c>
      <c r="T9348" s="34" t="s">
        <v>29</v>
      </c>
      <c r="U9348" s="12">
        <f>((alpha*(beta^speed))*(speed^ceta))</f>
        <v>8.0601790816683376</v>
      </c>
      <c r="V9348" s="8">
        <f t="shared" si="329"/>
        <v>86</v>
      </c>
    </row>
    <row r="9349" spans="1:28">
      <c r="A9349" s="34" t="s">
        <v>19</v>
      </c>
      <c r="B9349" s="34" t="s">
        <v>75</v>
      </c>
      <c r="C9349" s="5" t="s">
        <v>181</v>
      </c>
      <c r="D9349" s="35" t="s">
        <v>84</v>
      </c>
      <c r="E9349" s="36" t="s">
        <v>14</v>
      </c>
      <c r="F9349" s="37">
        <v>0</v>
      </c>
      <c r="G9349" s="38">
        <v>0</v>
      </c>
      <c r="H9349" s="34">
        <v>0.99677475498734791</v>
      </c>
      <c r="I9349" s="35">
        <v>15.876186405189056</v>
      </c>
      <c r="J9349" s="35">
        <v>-0.79994945461633882</v>
      </c>
      <c r="K9349" s="35">
        <v>140.715955487277</v>
      </c>
      <c r="L9349" s="35">
        <v>-2.318547715962886</v>
      </c>
      <c r="M9349" s="35">
        <v>0</v>
      </c>
      <c r="N9349" s="35">
        <v>0</v>
      </c>
      <c r="O9349" s="35">
        <v>0</v>
      </c>
      <c r="P9349" s="36">
        <v>12</v>
      </c>
      <c r="Q9349" s="37">
        <v>86</v>
      </c>
      <c r="R9349" s="36">
        <v>1</v>
      </c>
      <c r="S9349" s="39">
        <f t="shared" si="328"/>
        <v>86</v>
      </c>
      <c r="T9349" s="34" t="s">
        <v>30</v>
      </c>
      <c r="U9349" s="12">
        <f>((alpha*(speed^beta))+(ceta*(speed^delta)))</f>
        <v>0.45463767746592271</v>
      </c>
      <c r="V9349" s="8">
        <f t="shared" si="329"/>
        <v>86</v>
      </c>
    </row>
    <row r="9350" spans="1:28">
      <c r="A9350" s="34" t="s">
        <v>19</v>
      </c>
      <c r="B9350" s="34" t="s">
        <v>75</v>
      </c>
      <c r="C9350" s="5" t="s">
        <v>181</v>
      </c>
      <c r="D9350" s="35" t="s">
        <v>84</v>
      </c>
      <c r="E9350" s="36" t="s">
        <v>18</v>
      </c>
      <c r="F9350" s="37">
        <v>0</v>
      </c>
      <c r="G9350" s="38">
        <v>0</v>
      </c>
      <c r="H9350" s="34">
        <v>0.99702571371210325</v>
      </c>
      <c r="I9350" s="35">
        <v>0.26289087193933453</v>
      </c>
      <c r="J9350" s="35">
        <v>11.473437806375056</v>
      </c>
      <c r="K9350" s="35">
        <v>0.18828406644711237</v>
      </c>
      <c r="L9350" s="35">
        <v>0.94490250946380505</v>
      </c>
      <c r="M9350" s="35">
        <v>2.1513016386183911E-2</v>
      </c>
      <c r="N9350" s="35">
        <v>0</v>
      </c>
      <c r="O9350" s="35">
        <v>0</v>
      </c>
      <c r="P9350" s="36">
        <v>12</v>
      </c>
      <c r="Q9350" s="37">
        <v>86</v>
      </c>
      <c r="R9350" s="36">
        <v>10</v>
      </c>
      <c r="S9350" s="39">
        <f t="shared" si="328"/>
        <v>86</v>
      </c>
      <c r="T9350" s="34" t="s">
        <v>44</v>
      </c>
      <c r="U9350" s="12">
        <f>(alpha+(beta/(1+EXP((((-1)*ceta)+(delta*LN(speed)))+(epsilon*speed)))))</f>
        <v>0.29516331937937634</v>
      </c>
      <c r="V9350" s="8">
        <f t="shared" si="329"/>
        <v>86</v>
      </c>
    </row>
    <row r="9351" spans="1:28">
      <c r="A9351" s="34" t="s">
        <v>19</v>
      </c>
      <c r="B9351" s="34" t="s">
        <v>75</v>
      </c>
      <c r="C9351" s="5" t="s">
        <v>181</v>
      </c>
      <c r="D9351" s="35" t="s">
        <v>84</v>
      </c>
      <c r="E9351" s="36" t="s">
        <v>17</v>
      </c>
      <c r="F9351" s="37">
        <v>0</v>
      </c>
      <c r="G9351" s="38">
        <v>0</v>
      </c>
      <c r="H9351" s="34">
        <v>0.99333906750641476</v>
      </c>
      <c r="I9351" s="35">
        <v>5128.8838005532407</v>
      </c>
      <c r="J9351" s="35">
        <v>1.0084450273589347</v>
      </c>
      <c r="K9351" s="35">
        <v>-0.88389898446888726</v>
      </c>
      <c r="L9351" s="35">
        <v>0</v>
      </c>
      <c r="M9351" s="35">
        <v>0</v>
      </c>
      <c r="N9351" s="35">
        <v>0</v>
      </c>
      <c r="O9351" s="35">
        <v>0</v>
      </c>
      <c r="P9351" s="36">
        <v>12</v>
      </c>
      <c r="Q9351" s="37">
        <v>86</v>
      </c>
      <c r="R9351" s="36">
        <v>0</v>
      </c>
      <c r="S9351" s="39">
        <f t="shared" si="328"/>
        <v>86</v>
      </c>
      <c r="T9351" s="34" t="s">
        <v>29</v>
      </c>
      <c r="U9351" s="12">
        <f>((alpha*(beta^speed))*(speed^ceta))</f>
        <v>206.1642322252363</v>
      </c>
      <c r="V9351" s="8">
        <f t="shared" si="329"/>
        <v>86</v>
      </c>
    </row>
    <row r="9352" spans="1:28">
      <c r="A9352" s="34" t="s">
        <v>19</v>
      </c>
      <c r="B9352" s="34" t="s">
        <v>75</v>
      </c>
      <c r="C9352" s="5" t="s">
        <v>181</v>
      </c>
      <c r="D9352" s="35" t="s">
        <v>84</v>
      </c>
      <c r="E9352" s="36" t="s">
        <v>15</v>
      </c>
      <c r="F9352" s="37">
        <v>50</v>
      </c>
      <c r="G9352" s="38">
        <v>0</v>
      </c>
      <c r="H9352" s="34">
        <v>0.96684610700747819</v>
      </c>
      <c r="I9352" s="35">
        <v>2.0492817874883902</v>
      </c>
      <c r="J9352" s="35">
        <v>22.435884249724808</v>
      </c>
      <c r="K9352" s="35">
        <v>8.8221539878761815E-2</v>
      </c>
      <c r="L9352" s="35">
        <v>0.2498120971870465</v>
      </c>
      <c r="M9352" s="35">
        <v>6.603571358173535E-2</v>
      </c>
      <c r="N9352" s="35">
        <v>0</v>
      </c>
      <c r="O9352" s="35">
        <v>0</v>
      </c>
      <c r="P9352" s="36">
        <v>12</v>
      </c>
      <c r="Q9352" s="37">
        <v>86</v>
      </c>
      <c r="R9352" s="36">
        <v>10</v>
      </c>
      <c r="S9352" s="39">
        <f t="shared" si="328"/>
        <v>86</v>
      </c>
      <c r="T9352" s="34" t="s">
        <v>44</v>
      </c>
      <c r="U9352" s="12">
        <f>(alpha+(beta/(1+EXP((((-1)*ceta)+(delta*LN(speed)))+(epsilon*speed)))))</f>
        <v>2.076765444188351</v>
      </c>
      <c r="V9352" s="8">
        <f t="shared" si="329"/>
        <v>86</v>
      </c>
    </row>
    <row r="9353" spans="1:28">
      <c r="A9353" s="34" t="s">
        <v>19</v>
      </c>
      <c r="B9353" s="34" t="s">
        <v>75</v>
      </c>
      <c r="C9353" s="5" t="s">
        <v>181</v>
      </c>
      <c r="D9353" s="35" t="s">
        <v>84</v>
      </c>
      <c r="E9353" s="36" t="s">
        <v>16</v>
      </c>
      <c r="F9353" s="37">
        <v>50</v>
      </c>
      <c r="G9353" s="38">
        <v>0</v>
      </c>
      <c r="H9353" s="34">
        <v>0.95773178903507417</v>
      </c>
      <c r="I9353" s="35">
        <v>87.868012628481495</v>
      </c>
      <c r="J9353" s="35">
        <v>1.0004321709725346</v>
      </c>
      <c r="K9353" s="35">
        <v>-0.49446572626239899</v>
      </c>
      <c r="L9353" s="35">
        <v>0</v>
      </c>
      <c r="M9353" s="35">
        <v>0</v>
      </c>
      <c r="N9353" s="35">
        <v>0</v>
      </c>
      <c r="O9353" s="35">
        <v>0</v>
      </c>
      <c r="P9353" s="36">
        <v>12</v>
      </c>
      <c r="Q9353" s="37">
        <v>86</v>
      </c>
      <c r="R9353" s="36">
        <v>0</v>
      </c>
      <c r="S9353" s="39">
        <f t="shared" si="328"/>
        <v>86</v>
      </c>
      <c r="T9353" s="34" t="s">
        <v>29</v>
      </c>
      <c r="U9353" s="12">
        <f>((alpha*(beta^speed))*(speed^ceta))</f>
        <v>10.07918530007851</v>
      </c>
      <c r="V9353" s="8">
        <f t="shared" si="329"/>
        <v>86</v>
      </c>
    </row>
    <row r="9354" spans="1:28">
      <c r="A9354" s="34" t="s">
        <v>19</v>
      </c>
      <c r="B9354" s="34" t="s">
        <v>75</v>
      </c>
      <c r="C9354" s="5" t="s">
        <v>181</v>
      </c>
      <c r="D9354" s="35" t="s">
        <v>84</v>
      </c>
      <c r="E9354" s="36" t="s">
        <v>14</v>
      </c>
      <c r="F9354" s="37">
        <v>50</v>
      </c>
      <c r="G9354" s="38">
        <v>0</v>
      </c>
      <c r="H9354" s="34">
        <v>0.99664174202011713</v>
      </c>
      <c r="I9354" s="35">
        <v>-0.14755890924113363</v>
      </c>
      <c r="J9354" s="35">
        <v>3.8060283968092586E-2</v>
      </c>
      <c r="K9354" s="35">
        <v>1.2885952376959817</v>
      </c>
      <c r="L9354" s="35">
        <v>0</v>
      </c>
      <c r="M9354" s="35">
        <v>0</v>
      </c>
      <c r="N9354" s="35">
        <v>0</v>
      </c>
      <c r="O9354" s="35">
        <v>0</v>
      </c>
      <c r="P9354" s="36">
        <v>12</v>
      </c>
      <c r="Q9354" s="37">
        <v>86</v>
      </c>
      <c r="R9354" s="36">
        <v>2</v>
      </c>
      <c r="S9354" s="39">
        <f t="shared" si="328"/>
        <v>86</v>
      </c>
      <c r="T9354" s="34" t="s">
        <v>31</v>
      </c>
      <c r="U9354" s="12">
        <f>((alpha+(beta*speed))^((-1)/ceta))</f>
        <v>0.41296162009641235</v>
      </c>
      <c r="V9354" s="8">
        <f t="shared" si="329"/>
        <v>86</v>
      </c>
    </row>
    <row r="9355" spans="1:28">
      <c r="A9355" s="34" t="s">
        <v>19</v>
      </c>
      <c r="B9355" s="34" t="s">
        <v>75</v>
      </c>
      <c r="C9355" s="5" t="s">
        <v>181</v>
      </c>
      <c r="D9355" s="35" t="s">
        <v>84</v>
      </c>
      <c r="E9355" s="36" t="s">
        <v>18</v>
      </c>
      <c r="F9355" s="37">
        <v>50</v>
      </c>
      <c r="G9355" s="38">
        <v>0</v>
      </c>
      <c r="H9355" s="34">
        <v>0.98779105161642</v>
      </c>
      <c r="I9355" s="35">
        <v>0.36480290199600302</v>
      </c>
      <c r="J9355" s="35">
        <v>5.3542018653377772</v>
      </c>
      <c r="K9355" s="35">
        <v>0.11041402121303652</v>
      </c>
      <c r="L9355" s="35">
        <v>0.4729950567993581</v>
      </c>
      <c r="M9355" s="35">
        <v>4.5960102128706951E-2</v>
      </c>
      <c r="N9355" s="35">
        <v>0</v>
      </c>
      <c r="O9355" s="35">
        <v>0</v>
      </c>
      <c r="P9355" s="36">
        <v>12</v>
      </c>
      <c r="Q9355" s="37">
        <v>86</v>
      </c>
      <c r="R9355" s="36">
        <v>10</v>
      </c>
      <c r="S9355" s="39">
        <f t="shared" si="328"/>
        <v>86</v>
      </c>
      <c r="T9355" s="34" t="s">
        <v>44</v>
      </c>
      <c r="U9355" s="12">
        <f>(alpha+(beta/(1+EXP((((-1)*ceta)+(delta*LN(speed)))+(epsilon*speed)))))</f>
        <v>0.37873218009118587</v>
      </c>
      <c r="V9355" s="8">
        <f t="shared" si="329"/>
        <v>86</v>
      </c>
    </row>
    <row r="9356" spans="1:28">
      <c r="A9356" s="34" t="s">
        <v>19</v>
      </c>
      <c r="B9356" s="34" t="s">
        <v>75</v>
      </c>
      <c r="C9356" s="5" t="s">
        <v>181</v>
      </c>
      <c r="D9356" s="35" t="s">
        <v>84</v>
      </c>
      <c r="E9356" s="36" t="s">
        <v>17</v>
      </c>
      <c r="F9356" s="37">
        <v>50</v>
      </c>
      <c r="G9356" s="38">
        <v>0</v>
      </c>
      <c r="H9356" s="34">
        <v>0.98217545619472602</v>
      </c>
      <c r="I9356" s="35">
        <v>3838.5040071557346</v>
      </c>
      <c r="J9356" s="35">
        <v>1.0033954842316932</v>
      </c>
      <c r="K9356" s="35">
        <v>-0.68001029680786851</v>
      </c>
      <c r="L9356" s="35">
        <v>0</v>
      </c>
      <c r="M9356" s="35">
        <v>0</v>
      </c>
      <c r="N9356" s="35">
        <v>0</v>
      </c>
      <c r="O9356" s="35">
        <v>0</v>
      </c>
      <c r="P9356" s="36">
        <v>12</v>
      </c>
      <c r="Q9356" s="37">
        <v>86</v>
      </c>
      <c r="R9356" s="36">
        <v>0</v>
      </c>
      <c r="S9356" s="39">
        <f t="shared" si="328"/>
        <v>86</v>
      </c>
      <c r="T9356" s="34" t="s">
        <v>29</v>
      </c>
      <c r="U9356" s="12">
        <f>((alpha*(beta^speed))*(speed^ceta))</f>
        <v>248.47766545061694</v>
      </c>
      <c r="V9356" s="8">
        <f t="shared" si="329"/>
        <v>86</v>
      </c>
    </row>
    <row r="9357" spans="1:28">
      <c r="A9357" s="34" t="s">
        <v>19</v>
      </c>
      <c r="B9357" s="34" t="s">
        <v>75</v>
      </c>
      <c r="C9357" s="5" t="s">
        <v>181</v>
      </c>
      <c r="D9357" s="35" t="s">
        <v>84</v>
      </c>
      <c r="E9357" s="36" t="s">
        <v>15</v>
      </c>
      <c r="F9357" s="37">
        <v>100</v>
      </c>
      <c r="G9357" s="38">
        <v>0</v>
      </c>
      <c r="H9357" s="34">
        <v>0.94811020437323035</v>
      </c>
      <c r="I9357" s="35">
        <v>2.3759533686625467</v>
      </c>
      <c r="J9357" s="35">
        <v>9.1410806269191038</v>
      </c>
      <c r="K9357" s="35">
        <v>1.1854519979751779</v>
      </c>
      <c r="L9357" s="35">
        <v>-6.5792359158153933E-4</v>
      </c>
      <c r="M9357" s="35">
        <v>9.1369776237966355E-2</v>
      </c>
      <c r="N9357" s="35">
        <v>0</v>
      </c>
      <c r="O9357" s="35">
        <v>0</v>
      </c>
      <c r="P9357" s="36">
        <v>12</v>
      </c>
      <c r="Q9357" s="37">
        <v>86</v>
      </c>
      <c r="R9357" s="36">
        <v>10</v>
      </c>
      <c r="S9357" s="39">
        <f t="shared" si="328"/>
        <v>86</v>
      </c>
      <c r="T9357" s="34" t="s">
        <v>44</v>
      </c>
      <c r="U9357" s="12">
        <f>(alpha+(beta/(1+EXP((((-1)*ceta)+(delta*LN(speed)))+(epsilon*speed)))))</f>
        <v>2.3875399473358048</v>
      </c>
      <c r="V9357" s="8">
        <f t="shared" si="329"/>
        <v>86</v>
      </c>
    </row>
    <row r="9358" spans="1:28">
      <c r="A9358" s="34" t="s">
        <v>19</v>
      </c>
      <c r="B9358" s="34" t="s">
        <v>75</v>
      </c>
      <c r="C9358" s="5" t="s">
        <v>181</v>
      </c>
      <c r="D9358" s="35" t="s">
        <v>84</v>
      </c>
      <c r="E9358" s="36" t="s">
        <v>16</v>
      </c>
      <c r="F9358" s="37">
        <v>100</v>
      </c>
      <c r="G9358" s="38">
        <v>0</v>
      </c>
      <c r="H9358" s="34">
        <v>0.94286934222031282</v>
      </c>
      <c r="I9358" s="35">
        <v>5.2883238151048033</v>
      </c>
      <c r="J9358" s="35">
        <v>-3.6353801982495204</v>
      </c>
      <c r="K9358" s="35">
        <v>-0.61952382790806637</v>
      </c>
      <c r="L9358" s="35">
        <v>0</v>
      </c>
      <c r="M9358" s="35">
        <v>0</v>
      </c>
      <c r="N9358" s="35">
        <v>0</v>
      </c>
      <c r="O9358" s="35">
        <v>0</v>
      </c>
      <c r="P9358" s="36">
        <v>12</v>
      </c>
      <c r="Q9358" s="37">
        <v>86</v>
      </c>
      <c r="R9358" s="36">
        <v>13</v>
      </c>
      <c r="S9358" s="39">
        <f t="shared" si="328"/>
        <v>86</v>
      </c>
      <c r="T9358" s="34" t="s">
        <v>50</v>
      </c>
      <c r="U9358" s="12">
        <f>EXP((alpha+(beta/speed))+(ceta*LN(speed)))</f>
        <v>12.018866993156212</v>
      </c>
      <c r="V9358" s="8">
        <f t="shared" si="329"/>
        <v>86</v>
      </c>
    </row>
    <row r="9359" spans="1:28">
      <c r="A9359" s="34" t="s">
        <v>19</v>
      </c>
      <c r="B9359" s="34" t="s">
        <v>75</v>
      </c>
      <c r="C9359" s="5" t="s">
        <v>181</v>
      </c>
      <c r="D9359" s="35" t="s">
        <v>84</v>
      </c>
      <c r="E9359" s="36" t="s">
        <v>14</v>
      </c>
      <c r="F9359" s="37">
        <v>100</v>
      </c>
      <c r="G9359" s="38">
        <v>0</v>
      </c>
      <c r="H9359" s="34">
        <v>0.99659676984958523</v>
      </c>
      <c r="I9359" s="35">
        <v>14.207772242921537</v>
      </c>
      <c r="J9359" s="35">
        <v>-0.79829738835677011</v>
      </c>
      <c r="K9359" s="35">
        <v>608.61435825826504</v>
      </c>
      <c r="L9359" s="35">
        <v>-2.9513334516423875</v>
      </c>
      <c r="M9359" s="35">
        <v>0</v>
      </c>
      <c r="N9359" s="35">
        <v>0</v>
      </c>
      <c r="O9359" s="35">
        <v>0</v>
      </c>
      <c r="P9359" s="36">
        <v>12</v>
      </c>
      <c r="Q9359" s="37">
        <v>86</v>
      </c>
      <c r="R9359" s="36">
        <v>1</v>
      </c>
      <c r="S9359" s="39">
        <f t="shared" si="328"/>
        <v>86</v>
      </c>
      <c r="T9359" s="34" t="s">
        <v>30</v>
      </c>
      <c r="U9359" s="12">
        <f>((alpha*(speed^beta))+(ceta*(speed^delta)))</f>
        <v>0.40690335057691679</v>
      </c>
      <c r="V9359" s="8">
        <f t="shared" si="329"/>
        <v>86</v>
      </c>
    </row>
    <row r="9360" spans="1:28">
      <c r="A9360" s="34" t="s">
        <v>19</v>
      </c>
      <c r="B9360" s="34" t="s">
        <v>75</v>
      </c>
      <c r="C9360" s="5" t="s">
        <v>181</v>
      </c>
      <c r="D9360" s="35" t="s">
        <v>84</v>
      </c>
      <c r="E9360" s="36" t="s">
        <v>18</v>
      </c>
      <c r="F9360" s="37">
        <v>100</v>
      </c>
      <c r="G9360" s="38">
        <v>0</v>
      </c>
      <c r="H9360" s="34">
        <v>0.97914071300601124</v>
      </c>
      <c r="I9360" s="35">
        <v>-5.0824760225455753E-6</v>
      </c>
      <c r="J9360" s="35">
        <v>9.9953231335431149E-4</v>
      </c>
      <c r="K9360" s="35">
        <v>-6.7139304156015003E-2</v>
      </c>
      <c r="L9360" s="35">
        <v>2.0225801848568357</v>
      </c>
      <c r="M9360" s="35">
        <v>0</v>
      </c>
      <c r="N9360" s="35">
        <v>0</v>
      </c>
      <c r="O9360" s="35">
        <v>0</v>
      </c>
      <c r="P9360" s="36">
        <v>12</v>
      </c>
      <c r="Q9360" s="37">
        <v>86</v>
      </c>
      <c r="R9360" s="36">
        <v>14</v>
      </c>
      <c r="S9360" s="39">
        <f t="shared" si="328"/>
        <v>86</v>
      </c>
      <c r="T9360" s="34" t="s">
        <v>51</v>
      </c>
      <c r="U9360" s="12">
        <f>(((alpha*(speed^3))+(beta*(speed^2))+(ceta*speed))+delta)</f>
        <v>0.40840164801178469</v>
      </c>
      <c r="V9360" s="8">
        <f t="shared" si="329"/>
        <v>86</v>
      </c>
    </row>
    <row r="9361" spans="1:22">
      <c r="A9361" s="34" t="s">
        <v>19</v>
      </c>
      <c r="B9361" s="34" t="s">
        <v>75</v>
      </c>
      <c r="C9361" s="5" t="s">
        <v>181</v>
      </c>
      <c r="D9361" s="35" t="s">
        <v>84</v>
      </c>
      <c r="E9361" s="36" t="s">
        <v>17</v>
      </c>
      <c r="F9361" s="37">
        <v>100</v>
      </c>
      <c r="G9361" s="38">
        <v>0</v>
      </c>
      <c r="H9361" s="34">
        <v>0.9688389683618035</v>
      </c>
      <c r="I9361" s="35">
        <v>8.2885501984616461</v>
      </c>
      <c r="J9361" s="35">
        <v>-1.0688151061784861</v>
      </c>
      <c r="K9361" s="35">
        <v>-0.5866737373555333</v>
      </c>
      <c r="L9361" s="35">
        <v>0</v>
      </c>
      <c r="M9361" s="35">
        <v>0</v>
      </c>
      <c r="N9361" s="35">
        <v>0</v>
      </c>
      <c r="O9361" s="35">
        <v>0</v>
      </c>
      <c r="P9361" s="36">
        <v>12</v>
      </c>
      <c r="Q9361" s="37">
        <v>86</v>
      </c>
      <c r="R9361" s="36">
        <v>13</v>
      </c>
      <c r="S9361" s="39">
        <f t="shared" si="328"/>
        <v>86</v>
      </c>
      <c r="T9361" s="34" t="s">
        <v>50</v>
      </c>
      <c r="U9361" s="12">
        <f>EXP((alpha+(beta/speed))+(ceta*LN(speed)))</f>
        <v>287.97496234627289</v>
      </c>
      <c r="V9361" s="8">
        <f t="shared" si="329"/>
        <v>86</v>
      </c>
    </row>
    <row r="9362" spans="1:22">
      <c r="A9362" s="34" t="s">
        <v>19</v>
      </c>
      <c r="B9362" s="34" t="s">
        <v>75</v>
      </c>
      <c r="C9362" s="5" t="s">
        <v>181</v>
      </c>
      <c r="D9362" s="35" t="s">
        <v>84</v>
      </c>
      <c r="E9362" s="36" t="s">
        <v>15</v>
      </c>
      <c r="F9362" s="37">
        <v>0</v>
      </c>
      <c r="G9362" s="38">
        <v>-0.06</v>
      </c>
      <c r="H9362" s="34">
        <v>0.9923626781182675</v>
      </c>
      <c r="I9362" s="35">
        <v>3.1013360069484873E-2</v>
      </c>
      <c r="J9362" s="35">
        <v>38.293717628329752</v>
      </c>
      <c r="K9362" s="35">
        <v>0.63323509429847413</v>
      </c>
      <c r="L9362" s="35">
        <v>0.98273034450312868</v>
      </c>
      <c r="M9362" s="35">
        <v>1.9362839457517607E-2</v>
      </c>
      <c r="N9362" s="35">
        <v>0</v>
      </c>
      <c r="O9362" s="35">
        <v>0</v>
      </c>
      <c r="P9362" s="36">
        <v>12</v>
      </c>
      <c r="Q9362" s="37">
        <v>86</v>
      </c>
      <c r="R9362" s="36">
        <v>10</v>
      </c>
      <c r="S9362" s="39">
        <f t="shared" si="328"/>
        <v>86</v>
      </c>
      <c r="T9362" s="34" t="s">
        <v>44</v>
      </c>
      <c r="U9362" s="12">
        <f>(alpha+(beta/(1+EXP((((-1)*ceta)+(delta*LN(speed)))+(epsilon*speed)))))</f>
        <v>0.2015901193714216</v>
      </c>
      <c r="V9362" s="8">
        <f t="shared" si="329"/>
        <v>86</v>
      </c>
    </row>
    <row r="9363" spans="1:22">
      <c r="A9363" s="34" t="s">
        <v>19</v>
      </c>
      <c r="B9363" s="34" t="s">
        <v>75</v>
      </c>
      <c r="C9363" s="5" t="s">
        <v>181</v>
      </c>
      <c r="D9363" s="35" t="s">
        <v>84</v>
      </c>
      <c r="E9363" s="36" t="s">
        <v>16</v>
      </c>
      <c r="F9363" s="37">
        <v>0</v>
      </c>
      <c r="G9363" s="38">
        <v>-0.06</v>
      </c>
      <c r="H9363" s="34">
        <v>0.98802017085693739</v>
      </c>
      <c r="I9363" s="35">
        <v>84.407936171418584</v>
      </c>
      <c r="J9363" s="35">
        <v>0.97269482918270245</v>
      </c>
      <c r="K9363" s="35">
        <v>-0.75231078858962219</v>
      </c>
      <c r="L9363" s="35">
        <v>0</v>
      </c>
      <c r="M9363" s="35">
        <v>0</v>
      </c>
      <c r="N9363" s="35">
        <v>0</v>
      </c>
      <c r="O9363" s="35">
        <v>0</v>
      </c>
      <c r="P9363" s="36">
        <v>12</v>
      </c>
      <c r="Q9363" s="37">
        <v>86</v>
      </c>
      <c r="R9363" s="36">
        <v>0</v>
      </c>
      <c r="S9363" s="39">
        <f t="shared" si="328"/>
        <v>86</v>
      </c>
      <c r="T9363" s="34" t="s">
        <v>29</v>
      </c>
      <c r="U9363" s="12">
        <f>((alpha*(beta^speed))*(speed^ceta))</f>
        <v>0.27354415801141729</v>
      </c>
      <c r="V9363" s="8">
        <f t="shared" si="329"/>
        <v>86</v>
      </c>
    </row>
    <row r="9364" spans="1:22">
      <c r="A9364" s="34" t="s">
        <v>19</v>
      </c>
      <c r="B9364" s="34" t="s">
        <v>75</v>
      </c>
      <c r="C9364" s="5" t="s">
        <v>181</v>
      </c>
      <c r="D9364" s="35" t="s">
        <v>84</v>
      </c>
      <c r="E9364" s="36" t="s">
        <v>14</v>
      </c>
      <c r="F9364" s="37">
        <v>0</v>
      </c>
      <c r="G9364" s="38">
        <v>-0.06</v>
      </c>
      <c r="H9364" s="34">
        <v>0.9963024271576586</v>
      </c>
      <c r="I9364" s="35">
        <v>25.096899815162306</v>
      </c>
      <c r="J9364" s="35">
        <v>0.9902613852396378</v>
      </c>
      <c r="K9364" s="35">
        <v>-1.0055314135012816</v>
      </c>
      <c r="L9364" s="35">
        <v>0</v>
      </c>
      <c r="M9364" s="35">
        <v>0</v>
      </c>
      <c r="N9364" s="35">
        <v>0</v>
      </c>
      <c r="O9364" s="35">
        <v>0</v>
      </c>
      <c r="P9364" s="36">
        <v>12</v>
      </c>
      <c r="Q9364" s="37">
        <v>86</v>
      </c>
      <c r="R9364" s="36">
        <v>0</v>
      </c>
      <c r="S9364" s="39">
        <f t="shared" si="328"/>
        <v>86</v>
      </c>
      <c r="T9364" s="34" t="s">
        <v>29</v>
      </c>
      <c r="U9364" s="12">
        <f>((alpha*(beta^speed))*(speed^ceta))</f>
        <v>0.12271784575014406</v>
      </c>
      <c r="V9364" s="8">
        <f t="shared" si="329"/>
        <v>86</v>
      </c>
    </row>
    <row r="9365" spans="1:22">
      <c r="A9365" s="34" t="s">
        <v>19</v>
      </c>
      <c r="B9365" s="34" t="s">
        <v>75</v>
      </c>
      <c r="C9365" s="5" t="s">
        <v>181</v>
      </c>
      <c r="D9365" s="35" t="s">
        <v>84</v>
      </c>
      <c r="E9365" s="36" t="s">
        <v>18</v>
      </c>
      <c r="F9365" s="37">
        <v>0</v>
      </c>
      <c r="G9365" s="38">
        <v>-0.06</v>
      </c>
      <c r="H9365" s="34">
        <v>0.99646522667681448</v>
      </c>
      <c r="I9365" s="35">
        <v>8.4103175397285915E-2</v>
      </c>
      <c r="J9365" s="35">
        <v>7.5952073035748302E-2</v>
      </c>
      <c r="K9365" s="35">
        <v>5.9995131258153199E-4</v>
      </c>
      <c r="L9365" s="35">
        <v>0</v>
      </c>
      <c r="M9365" s="35">
        <v>0</v>
      </c>
      <c r="N9365" s="35">
        <v>0</v>
      </c>
      <c r="O9365" s="35">
        <v>0</v>
      </c>
      <c r="P9365" s="36">
        <v>12</v>
      </c>
      <c r="Q9365" s="37">
        <v>86</v>
      </c>
      <c r="R9365" s="36">
        <v>5</v>
      </c>
      <c r="S9365" s="39">
        <f t="shared" si="328"/>
        <v>86</v>
      </c>
      <c r="T9365" s="34" t="s">
        <v>36</v>
      </c>
      <c r="U9365" s="12">
        <f>(1/(((ceta*(speed^2))+(beta*speed))+alpha))</f>
        <v>9.0471362785476947E-2</v>
      </c>
      <c r="V9365" s="8">
        <f t="shared" si="329"/>
        <v>86</v>
      </c>
    </row>
    <row r="9366" spans="1:22">
      <c r="A9366" s="34" t="s">
        <v>19</v>
      </c>
      <c r="B9366" s="34" t="s">
        <v>75</v>
      </c>
      <c r="C9366" s="5" t="s">
        <v>181</v>
      </c>
      <c r="D9366" s="35" t="s">
        <v>84</v>
      </c>
      <c r="E9366" s="36" t="s">
        <v>17</v>
      </c>
      <c r="F9366" s="37">
        <v>0</v>
      </c>
      <c r="G9366" s="38">
        <v>-0.06</v>
      </c>
      <c r="H9366" s="34">
        <v>0.98868628283140292</v>
      </c>
      <c r="I9366" s="35">
        <v>13.281841902412438</v>
      </c>
      <c r="J9366" s="35">
        <v>-18.352630215393756</v>
      </c>
      <c r="K9366" s="35">
        <v>-2.4252359250734892</v>
      </c>
      <c r="L9366" s="35">
        <v>0</v>
      </c>
      <c r="M9366" s="35">
        <v>0</v>
      </c>
      <c r="N9366" s="35">
        <v>0</v>
      </c>
      <c r="O9366" s="35">
        <v>0</v>
      </c>
      <c r="P9366" s="36">
        <v>12</v>
      </c>
      <c r="Q9366" s="37">
        <v>86</v>
      </c>
      <c r="R9366" s="36">
        <v>13</v>
      </c>
      <c r="S9366" s="39">
        <f t="shared" si="328"/>
        <v>86</v>
      </c>
      <c r="T9366" s="34" t="s">
        <v>50</v>
      </c>
      <c r="U9366" s="12">
        <f>EXP((alpha+(beta/speed))+(ceta*LN(speed)))</f>
        <v>9.636867810101835</v>
      </c>
      <c r="V9366" s="8">
        <f t="shared" si="329"/>
        <v>86</v>
      </c>
    </row>
    <row r="9367" spans="1:22">
      <c r="A9367" s="34" t="s">
        <v>19</v>
      </c>
      <c r="B9367" s="34" t="s">
        <v>75</v>
      </c>
      <c r="C9367" s="5" t="s">
        <v>181</v>
      </c>
      <c r="D9367" s="35" t="s">
        <v>84</v>
      </c>
      <c r="E9367" s="36" t="s">
        <v>15</v>
      </c>
      <c r="F9367" s="37">
        <v>50</v>
      </c>
      <c r="G9367" s="38">
        <v>-0.06</v>
      </c>
      <c r="H9367" s="34">
        <v>0.98999133625342239</v>
      </c>
      <c r="I9367" s="35">
        <v>7.6699682809063106</v>
      </c>
      <c r="J9367" s="35">
        <v>-14.296758713061017</v>
      </c>
      <c r="K9367" s="35">
        <v>-2.0211952015809067</v>
      </c>
      <c r="L9367" s="35">
        <v>0</v>
      </c>
      <c r="M9367" s="35">
        <v>0</v>
      </c>
      <c r="N9367" s="35">
        <v>0</v>
      </c>
      <c r="O9367" s="35">
        <v>0</v>
      </c>
      <c r="P9367" s="36">
        <v>12</v>
      </c>
      <c r="Q9367" s="37">
        <v>86</v>
      </c>
      <c r="R9367" s="36">
        <v>13</v>
      </c>
      <c r="S9367" s="39">
        <f t="shared" si="328"/>
        <v>86</v>
      </c>
      <c r="T9367" s="34" t="s">
        <v>50</v>
      </c>
      <c r="U9367" s="12">
        <f>EXP((alpha+(beta/speed))+(ceta*LN(speed)))</f>
        <v>0.22326888292296915</v>
      </c>
      <c r="V9367" s="8">
        <f t="shared" si="329"/>
        <v>86</v>
      </c>
    </row>
    <row r="9368" spans="1:22">
      <c r="A9368" s="34" t="s">
        <v>19</v>
      </c>
      <c r="B9368" s="34" t="s">
        <v>75</v>
      </c>
      <c r="C9368" s="5" t="s">
        <v>181</v>
      </c>
      <c r="D9368" s="35" t="s">
        <v>84</v>
      </c>
      <c r="E9368" s="36" t="s">
        <v>16</v>
      </c>
      <c r="F9368" s="37">
        <v>50</v>
      </c>
      <c r="G9368" s="38">
        <v>-0.06</v>
      </c>
      <c r="H9368" s="34">
        <v>0.98027514110915293</v>
      </c>
      <c r="I9368" s="35">
        <v>-0.39331064229240281</v>
      </c>
      <c r="J9368" s="35">
        <v>15.107969331065171</v>
      </c>
      <c r="K9368" s="35">
        <v>5.4052653551097229</v>
      </c>
      <c r="L9368" s="35">
        <v>2.0509590249686065</v>
      </c>
      <c r="M9368" s="35">
        <v>-8.2560709216515198E-3</v>
      </c>
      <c r="N9368" s="35">
        <v>0</v>
      </c>
      <c r="O9368" s="35">
        <v>0</v>
      </c>
      <c r="P9368" s="36">
        <v>12</v>
      </c>
      <c r="Q9368" s="37">
        <v>86</v>
      </c>
      <c r="R9368" s="36">
        <v>10</v>
      </c>
      <c r="S9368" s="39">
        <f t="shared" si="328"/>
        <v>86</v>
      </c>
      <c r="T9368" s="34" t="s">
        <v>44</v>
      </c>
      <c r="U9368" s="12">
        <f>(alpha+(beta/(1+EXP((((-1)*ceta)+(delta*LN(speed)))+(epsilon*speed)))))</f>
        <v>0.30940473673121621</v>
      </c>
      <c r="V9368" s="8">
        <f t="shared" si="329"/>
        <v>86</v>
      </c>
    </row>
    <row r="9369" spans="1:22">
      <c r="A9369" s="34" t="s">
        <v>19</v>
      </c>
      <c r="B9369" s="34" t="s">
        <v>75</v>
      </c>
      <c r="C9369" s="5" t="s">
        <v>181</v>
      </c>
      <c r="D9369" s="35" t="s">
        <v>84</v>
      </c>
      <c r="E9369" s="36" t="s">
        <v>14</v>
      </c>
      <c r="F9369" s="37">
        <v>50</v>
      </c>
      <c r="G9369" s="38">
        <v>-0.06</v>
      </c>
      <c r="H9369" s="34">
        <v>0.99663671141466559</v>
      </c>
      <c r="I9369" s="35">
        <v>2.4799785473081596E-2</v>
      </c>
      <c r="J9369" s="35">
        <v>17.275897304467822</v>
      </c>
      <c r="K9369" s="35">
        <v>0.68455034825945138</v>
      </c>
      <c r="L9369" s="35">
        <v>1.1146392767395292</v>
      </c>
      <c r="M9369" s="35">
        <v>1.0014086300104618E-2</v>
      </c>
      <c r="N9369" s="35">
        <v>0</v>
      </c>
      <c r="O9369" s="35">
        <v>0</v>
      </c>
      <c r="P9369" s="36">
        <v>12</v>
      </c>
      <c r="Q9369" s="37">
        <v>86</v>
      </c>
      <c r="R9369" s="36">
        <v>10</v>
      </c>
      <c r="S9369" s="39">
        <f t="shared" si="328"/>
        <v>86</v>
      </c>
      <c r="T9369" s="34" t="s">
        <v>44</v>
      </c>
      <c r="U9369" s="12">
        <f>(alpha+(beta/(1+EXP((((-1)*ceta)+(delta*LN(speed)))+(epsilon*speed)))))</f>
        <v>0.12524225059207461</v>
      </c>
      <c r="V9369" s="8">
        <f t="shared" si="329"/>
        <v>86</v>
      </c>
    </row>
    <row r="9370" spans="1:22">
      <c r="A9370" s="34" t="s">
        <v>19</v>
      </c>
      <c r="B9370" s="34" t="s">
        <v>75</v>
      </c>
      <c r="C9370" s="5" t="s">
        <v>181</v>
      </c>
      <c r="D9370" s="35" t="s">
        <v>84</v>
      </c>
      <c r="E9370" s="36" t="s">
        <v>18</v>
      </c>
      <c r="F9370" s="37">
        <v>50</v>
      </c>
      <c r="G9370" s="38">
        <v>-0.06</v>
      </c>
      <c r="H9370" s="34">
        <v>0.99538262791671683</v>
      </c>
      <c r="I9370" s="35">
        <v>3.8024888595201798</v>
      </c>
      <c r="J9370" s="35">
        <v>-5.7155118268314542</v>
      </c>
      <c r="K9370" s="35">
        <v>-1.3739382212430558</v>
      </c>
      <c r="L9370" s="35">
        <v>0</v>
      </c>
      <c r="M9370" s="35">
        <v>0</v>
      </c>
      <c r="N9370" s="35">
        <v>0</v>
      </c>
      <c r="O9370" s="35">
        <v>0</v>
      </c>
      <c r="P9370" s="36">
        <v>12</v>
      </c>
      <c r="Q9370" s="37">
        <v>86</v>
      </c>
      <c r="R9370" s="36">
        <v>13</v>
      </c>
      <c r="S9370" s="39">
        <f t="shared" si="328"/>
        <v>86</v>
      </c>
      <c r="T9370" s="34" t="s">
        <v>50</v>
      </c>
      <c r="U9370" s="12">
        <f>EXP((alpha+(beta/speed))+(ceta*LN(speed)))</f>
        <v>9.2184010871293617E-2</v>
      </c>
      <c r="V9370" s="8">
        <f t="shared" si="329"/>
        <v>86</v>
      </c>
    </row>
    <row r="9371" spans="1:22">
      <c r="A9371" s="34" t="s">
        <v>19</v>
      </c>
      <c r="B9371" s="34" t="s">
        <v>75</v>
      </c>
      <c r="C9371" s="5" t="s">
        <v>181</v>
      </c>
      <c r="D9371" s="35" t="s">
        <v>84</v>
      </c>
      <c r="E9371" s="36" t="s">
        <v>17</v>
      </c>
      <c r="F9371" s="37">
        <v>50</v>
      </c>
      <c r="G9371" s="38">
        <v>-0.06</v>
      </c>
      <c r="H9371" s="34">
        <v>0.98403493227011729</v>
      </c>
      <c r="I9371" s="35">
        <v>13.65585266430884</v>
      </c>
      <c r="J9371" s="35">
        <v>-20.926715555594885</v>
      </c>
      <c r="K9371" s="35">
        <v>-2.5141792440098421</v>
      </c>
      <c r="L9371" s="35">
        <v>0</v>
      </c>
      <c r="M9371" s="35">
        <v>0</v>
      </c>
      <c r="N9371" s="35">
        <v>0</v>
      </c>
      <c r="O9371" s="35">
        <v>0</v>
      </c>
      <c r="P9371" s="36">
        <v>12</v>
      </c>
      <c r="Q9371" s="37">
        <v>86</v>
      </c>
      <c r="R9371" s="36">
        <v>13</v>
      </c>
      <c r="S9371" s="39">
        <f t="shared" si="328"/>
        <v>86</v>
      </c>
      <c r="T9371" s="34" t="s">
        <v>50</v>
      </c>
      <c r="U9371" s="12">
        <f>EXP((alpha+(beta/speed))+(ceta*LN(speed)))</f>
        <v>9.1475972085881398</v>
      </c>
      <c r="V9371" s="8">
        <f t="shared" si="329"/>
        <v>86</v>
      </c>
    </row>
    <row r="9372" spans="1:22">
      <c r="A9372" s="34" t="s">
        <v>19</v>
      </c>
      <c r="B9372" s="34" t="s">
        <v>75</v>
      </c>
      <c r="C9372" s="5" t="s">
        <v>181</v>
      </c>
      <c r="D9372" s="35" t="s">
        <v>84</v>
      </c>
      <c r="E9372" s="36" t="s">
        <v>15</v>
      </c>
      <c r="F9372" s="37">
        <v>100</v>
      </c>
      <c r="G9372" s="38">
        <v>-0.06</v>
      </c>
      <c r="H9372" s="34">
        <v>0.98673619315228123</v>
      </c>
      <c r="I9372" s="35">
        <v>7.9144120980868289</v>
      </c>
      <c r="J9372" s="35">
        <v>-15.702335501564956</v>
      </c>
      <c r="K9372" s="35">
        <v>-2.0724094379675964</v>
      </c>
      <c r="L9372" s="35">
        <v>0</v>
      </c>
      <c r="M9372" s="35">
        <v>0</v>
      </c>
      <c r="N9372" s="35">
        <v>0</v>
      </c>
      <c r="O9372" s="35">
        <v>0</v>
      </c>
      <c r="P9372" s="36">
        <v>12</v>
      </c>
      <c r="Q9372" s="37">
        <v>86</v>
      </c>
      <c r="R9372" s="36">
        <v>13</v>
      </c>
      <c r="S9372" s="39">
        <f t="shared" si="328"/>
        <v>86</v>
      </c>
      <c r="T9372" s="34" t="s">
        <v>50</v>
      </c>
      <c r="U9372" s="12">
        <f>EXP((alpha+(beta/speed))+(ceta*LN(speed)))</f>
        <v>0.22326305694403215</v>
      </c>
      <c r="V9372" s="8">
        <f t="shared" si="329"/>
        <v>86</v>
      </c>
    </row>
    <row r="9373" spans="1:22">
      <c r="A9373" s="34" t="s">
        <v>19</v>
      </c>
      <c r="B9373" s="34" t="s">
        <v>75</v>
      </c>
      <c r="C9373" s="5" t="s">
        <v>181</v>
      </c>
      <c r="D9373" s="35" t="s">
        <v>84</v>
      </c>
      <c r="E9373" s="36" t="s">
        <v>16</v>
      </c>
      <c r="F9373" s="37">
        <v>100</v>
      </c>
      <c r="G9373" s="38">
        <v>-0.06</v>
      </c>
      <c r="H9373" s="34">
        <v>0.96957653354334516</v>
      </c>
      <c r="I9373" s="35">
        <v>-0.3856882820191449</v>
      </c>
      <c r="J9373" s="35">
        <v>12.961765729664826</v>
      </c>
      <c r="K9373" s="35">
        <v>6.0594442464875495</v>
      </c>
      <c r="L9373" s="35">
        <v>2.1849394228509817</v>
      </c>
      <c r="M9373" s="35">
        <v>-9.5874011391161862E-3</v>
      </c>
      <c r="N9373" s="35">
        <v>0</v>
      </c>
      <c r="O9373" s="35">
        <v>0</v>
      </c>
      <c r="P9373" s="36">
        <v>12</v>
      </c>
      <c r="Q9373" s="37">
        <v>86</v>
      </c>
      <c r="R9373" s="36">
        <v>10</v>
      </c>
      <c r="S9373" s="39">
        <f t="shared" si="328"/>
        <v>86</v>
      </c>
      <c r="T9373" s="34" t="s">
        <v>44</v>
      </c>
      <c r="U9373" s="12">
        <f>(alpha+(beta/(1+EXP((((-1)*ceta)+(delta*LN(speed)))+(epsilon*speed)))))</f>
        <v>0.3240715735234731</v>
      </c>
      <c r="V9373" s="8">
        <f t="shared" si="329"/>
        <v>86</v>
      </c>
    </row>
    <row r="9374" spans="1:22">
      <c r="A9374" s="34" t="s">
        <v>19</v>
      </c>
      <c r="B9374" s="34" t="s">
        <v>75</v>
      </c>
      <c r="C9374" s="5" t="s">
        <v>181</v>
      </c>
      <c r="D9374" s="35" t="s">
        <v>84</v>
      </c>
      <c r="E9374" s="36" t="s">
        <v>14</v>
      </c>
      <c r="F9374" s="37">
        <v>100</v>
      </c>
      <c r="G9374" s="38">
        <v>-0.06</v>
      </c>
      <c r="H9374" s="34">
        <v>0.99689524445035971</v>
      </c>
      <c r="I9374" s="35">
        <v>4.7984983921850413</v>
      </c>
      <c r="J9374" s="35">
        <v>-5.9370440368045827</v>
      </c>
      <c r="K9374" s="35">
        <v>-1.5240846680987372</v>
      </c>
      <c r="L9374" s="35">
        <v>0</v>
      </c>
      <c r="M9374" s="35">
        <v>0</v>
      </c>
      <c r="N9374" s="35">
        <v>0</v>
      </c>
      <c r="O9374" s="35">
        <v>0</v>
      </c>
      <c r="P9374" s="36">
        <v>12</v>
      </c>
      <c r="Q9374" s="37">
        <v>86</v>
      </c>
      <c r="R9374" s="36">
        <v>13</v>
      </c>
      <c r="S9374" s="39">
        <f t="shared" si="328"/>
        <v>86</v>
      </c>
      <c r="T9374" s="34" t="s">
        <v>50</v>
      </c>
      <c r="U9374" s="12">
        <f>EXP((alpha+(beta/speed))+(ceta*LN(speed)))</f>
        <v>0.12753819071715741</v>
      </c>
      <c r="V9374" s="8">
        <f t="shared" si="329"/>
        <v>86</v>
      </c>
    </row>
    <row r="9375" spans="1:22">
      <c r="A9375" s="34" t="s">
        <v>19</v>
      </c>
      <c r="B9375" s="34" t="s">
        <v>75</v>
      </c>
      <c r="C9375" s="5" t="s">
        <v>181</v>
      </c>
      <c r="D9375" s="35" t="s">
        <v>84</v>
      </c>
      <c r="E9375" s="36" t="s">
        <v>18</v>
      </c>
      <c r="F9375" s="37">
        <v>100</v>
      </c>
      <c r="G9375" s="38">
        <v>-0.06</v>
      </c>
      <c r="H9375" s="34">
        <v>0.99393381247936285</v>
      </c>
      <c r="I9375" s="35">
        <v>3.9646784972441242</v>
      </c>
      <c r="J9375" s="35">
        <v>-6.6107110488371399</v>
      </c>
      <c r="K9375" s="35">
        <v>-1.4075714638925161</v>
      </c>
      <c r="L9375" s="35">
        <v>0</v>
      </c>
      <c r="M9375" s="35">
        <v>0</v>
      </c>
      <c r="N9375" s="35">
        <v>0</v>
      </c>
      <c r="O9375" s="35">
        <v>0</v>
      </c>
      <c r="P9375" s="36">
        <v>12</v>
      </c>
      <c r="Q9375" s="37">
        <v>86</v>
      </c>
      <c r="R9375" s="36">
        <v>13</v>
      </c>
      <c r="S9375" s="39">
        <f t="shared" si="328"/>
        <v>86</v>
      </c>
      <c r="T9375" s="34" t="s">
        <v>50</v>
      </c>
      <c r="U9375" s="12">
        <f>EXP((alpha+(beta/speed))+(ceta*LN(speed)))</f>
        <v>9.2365441470326326E-2</v>
      </c>
      <c r="V9375" s="8">
        <f t="shared" si="329"/>
        <v>86</v>
      </c>
    </row>
    <row r="9376" spans="1:22">
      <c r="A9376" s="34" t="s">
        <v>19</v>
      </c>
      <c r="B9376" s="34" t="s">
        <v>75</v>
      </c>
      <c r="C9376" s="5" t="s">
        <v>181</v>
      </c>
      <c r="D9376" s="35" t="s">
        <v>84</v>
      </c>
      <c r="E9376" s="36" t="s">
        <v>17</v>
      </c>
      <c r="F9376" s="37">
        <v>100</v>
      </c>
      <c r="G9376" s="38">
        <v>-0.06</v>
      </c>
      <c r="H9376" s="34">
        <v>0.97849465751464115</v>
      </c>
      <c r="I9376" s="35">
        <v>13.891144826720748</v>
      </c>
      <c r="J9376" s="35">
        <v>-22.74347447187801</v>
      </c>
      <c r="K9376" s="35">
        <v>-2.5606124874744278</v>
      </c>
      <c r="L9376" s="35">
        <v>0</v>
      </c>
      <c r="M9376" s="35">
        <v>0</v>
      </c>
      <c r="N9376" s="35">
        <v>0</v>
      </c>
      <c r="O9376" s="35">
        <v>0</v>
      </c>
      <c r="P9376" s="36">
        <v>12</v>
      </c>
      <c r="Q9376" s="37">
        <v>86</v>
      </c>
      <c r="R9376" s="36">
        <v>13</v>
      </c>
      <c r="S9376" s="39">
        <f t="shared" si="328"/>
        <v>86</v>
      </c>
      <c r="T9376" s="34" t="s">
        <v>50</v>
      </c>
      <c r="U9376" s="12">
        <f>EXP((alpha+(beta/speed))+(ceta*LN(speed)))</f>
        <v>9.2149624008247315</v>
      </c>
      <c r="V9376" s="8">
        <f t="shared" si="329"/>
        <v>86</v>
      </c>
    </row>
    <row r="9377" spans="1:22">
      <c r="A9377" s="34" t="s">
        <v>19</v>
      </c>
      <c r="B9377" s="34" t="s">
        <v>75</v>
      </c>
      <c r="C9377" s="5" t="s">
        <v>181</v>
      </c>
      <c r="D9377" s="35" t="s">
        <v>84</v>
      </c>
      <c r="E9377" s="36" t="s">
        <v>15</v>
      </c>
      <c r="F9377" s="37">
        <v>0</v>
      </c>
      <c r="G9377" s="38">
        <v>-0.04</v>
      </c>
      <c r="H9377" s="34">
        <v>0.99347087019505276</v>
      </c>
      <c r="I9377" s="35">
        <v>-5.4660990303936383E-2</v>
      </c>
      <c r="J9377" s="35">
        <v>44.769780412551981</v>
      </c>
      <c r="K9377" s="35">
        <v>0.69709613812556237</v>
      </c>
      <c r="L9377" s="35">
        <v>1.0239461825217304</v>
      </c>
      <c r="M9377" s="35">
        <v>1.2760826237548409E-2</v>
      </c>
      <c r="N9377" s="35">
        <v>0</v>
      </c>
      <c r="O9377" s="35">
        <v>0</v>
      </c>
      <c r="P9377" s="36">
        <v>12</v>
      </c>
      <c r="Q9377" s="37">
        <v>86</v>
      </c>
      <c r="R9377" s="36">
        <v>10</v>
      </c>
      <c r="S9377" s="39">
        <f t="shared" si="328"/>
        <v>86</v>
      </c>
      <c r="T9377" s="34" t="s">
        <v>44</v>
      </c>
      <c r="U9377" s="12">
        <f>(alpha+(beta/(1+EXP((((-1)*ceta)+(delta*LN(speed)))+(epsilon*speed)))))</f>
        <v>0.25670303904636277</v>
      </c>
      <c r="V9377" s="8">
        <f t="shared" si="329"/>
        <v>86</v>
      </c>
    </row>
    <row r="9378" spans="1:22">
      <c r="A9378" s="34" t="s">
        <v>19</v>
      </c>
      <c r="B9378" s="34" t="s">
        <v>75</v>
      </c>
      <c r="C9378" s="5" t="s">
        <v>181</v>
      </c>
      <c r="D9378" s="35" t="s">
        <v>84</v>
      </c>
      <c r="E9378" s="36" t="s">
        <v>16</v>
      </c>
      <c r="F9378" s="37">
        <v>0</v>
      </c>
      <c r="G9378" s="38">
        <v>-0.04</v>
      </c>
      <c r="H9378" s="34">
        <v>0.98310056606228302</v>
      </c>
      <c r="I9378" s="35">
        <v>72.99649637347882</v>
      </c>
      <c r="J9378" s="35">
        <v>0.97396323193915801</v>
      </c>
      <c r="K9378" s="35">
        <v>-0.60650619968355735</v>
      </c>
      <c r="L9378" s="35">
        <v>0</v>
      </c>
      <c r="M9378" s="35">
        <v>0</v>
      </c>
      <c r="N9378" s="35">
        <v>0</v>
      </c>
      <c r="O9378" s="35">
        <v>0</v>
      </c>
      <c r="P9378" s="36">
        <v>12</v>
      </c>
      <c r="Q9378" s="37">
        <v>86</v>
      </c>
      <c r="R9378" s="36">
        <v>0</v>
      </c>
      <c r="S9378" s="39">
        <f t="shared" si="328"/>
        <v>86</v>
      </c>
      <c r="T9378" s="34" t="s">
        <v>29</v>
      </c>
      <c r="U9378" s="12">
        <f>((alpha*(beta^speed))*(speed^ceta))</f>
        <v>0.50661384764334771</v>
      </c>
      <c r="V9378" s="8">
        <f t="shared" si="329"/>
        <v>86</v>
      </c>
    </row>
    <row r="9379" spans="1:22">
      <c r="A9379" s="34" t="s">
        <v>19</v>
      </c>
      <c r="B9379" s="34" t="s">
        <v>75</v>
      </c>
      <c r="C9379" s="5" t="s">
        <v>181</v>
      </c>
      <c r="D9379" s="35" t="s">
        <v>84</v>
      </c>
      <c r="E9379" s="36" t="s">
        <v>14</v>
      </c>
      <c r="F9379" s="37">
        <v>0</v>
      </c>
      <c r="G9379" s="38">
        <v>-0.04</v>
      </c>
      <c r="H9379" s="34">
        <v>0.99619784952925972</v>
      </c>
      <c r="I9379" s="35">
        <v>-0.15389185839023672</v>
      </c>
      <c r="J9379" s="35">
        <v>14.543671253559511</v>
      </c>
      <c r="K9379" s="35">
        <v>1.1674365731818894</v>
      </c>
      <c r="L9379" s="35">
        <v>1.1664318209142428</v>
      </c>
      <c r="M9379" s="35">
        <v>-1.5233229201838568E-3</v>
      </c>
      <c r="N9379" s="35">
        <v>0</v>
      </c>
      <c r="O9379" s="35">
        <v>0</v>
      </c>
      <c r="P9379" s="36">
        <v>12</v>
      </c>
      <c r="Q9379" s="37">
        <v>86</v>
      </c>
      <c r="R9379" s="36">
        <v>10</v>
      </c>
      <c r="S9379" s="39">
        <f t="shared" si="328"/>
        <v>86</v>
      </c>
      <c r="T9379" s="34" t="s">
        <v>44</v>
      </c>
      <c r="U9379" s="12">
        <f>(alpha+(beta/(1+EXP((((-1)*ceta)+(delta*LN(speed)))+(epsilon*speed)))))</f>
        <v>0.13543780133491079</v>
      </c>
      <c r="V9379" s="8">
        <f t="shared" si="329"/>
        <v>86</v>
      </c>
    </row>
    <row r="9380" spans="1:22">
      <c r="A9380" s="34" t="s">
        <v>19</v>
      </c>
      <c r="B9380" s="34" t="s">
        <v>75</v>
      </c>
      <c r="C9380" s="5" t="s">
        <v>181</v>
      </c>
      <c r="D9380" s="35" t="s">
        <v>84</v>
      </c>
      <c r="E9380" s="36" t="s">
        <v>18</v>
      </c>
      <c r="F9380" s="37">
        <v>0</v>
      </c>
      <c r="G9380" s="38">
        <v>-0.04</v>
      </c>
      <c r="H9380" s="34">
        <v>0.99633130648398283</v>
      </c>
      <c r="I9380" s="35">
        <v>1.8006552580978424E-2</v>
      </c>
      <c r="J9380" s="35">
        <v>10.873143331564512</v>
      </c>
      <c r="K9380" s="35">
        <v>0.27133172720204735</v>
      </c>
      <c r="L9380" s="35">
        <v>0.98913117793302785</v>
      </c>
      <c r="M9380" s="35">
        <v>8.9484682968962552E-3</v>
      </c>
      <c r="N9380" s="35">
        <v>0</v>
      </c>
      <c r="O9380" s="35">
        <v>0</v>
      </c>
      <c r="P9380" s="36">
        <v>12</v>
      </c>
      <c r="Q9380" s="37">
        <v>86</v>
      </c>
      <c r="R9380" s="36">
        <v>10</v>
      </c>
      <c r="S9380" s="39">
        <f t="shared" si="328"/>
        <v>86</v>
      </c>
      <c r="T9380" s="34" t="s">
        <v>44</v>
      </c>
      <c r="U9380" s="12">
        <f>(alpha+(beta/(1+EXP((((-1)*ceta)+(delta*LN(speed)))+(epsilon*speed)))))</f>
        <v>9.8043834186497425E-2</v>
      </c>
      <c r="V9380" s="8">
        <f t="shared" si="329"/>
        <v>86</v>
      </c>
    </row>
    <row r="9381" spans="1:22">
      <c r="A9381" s="34" t="s">
        <v>19</v>
      </c>
      <c r="B9381" s="34" t="s">
        <v>75</v>
      </c>
      <c r="C9381" s="5" t="s">
        <v>181</v>
      </c>
      <c r="D9381" s="35" t="s">
        <v>84</v>
      </c>
      <c r="E9381" s="36" t="s">
        <v>17</v>
      </c>
      <c r="F9381" s="37">
        <v>0</v>
      </c>
      <c r="G9381" s="38">
        <v>-0.04</v>
      </c>
      <c r="H9381" s="34">
        <v>0.98646003965654283</v>
      </c>
      <c r="I9381" s="35">
        <v>2729.7814749883159</v>
      </c>
      <c r="J9381" s="35">
        <v>0.97179177344027234</v>
      </c>
      <c r="K9381" s="35">
        <v>-0.648022962853259</v>
      </c>
      <c r="L9381" s="35">
        <v>0</v>
      </c>
      <c r="M9381" s="35">
        <v>0</v>
      </c>
      <c r="N9381" s="35">
        <v>0</v>
      </c>
      <c r="O9381" s="35">
        <v>0</v>
      </c>
      <c r="P9381" s="36">
        <v>12</v>
      </c>
      <c r="Q9381" s="37">
        <v>86</v>
      </c>
      <c r="R9381" s="36">
        <v>0</v>
      </c>
      <c r="S9381" s="39">
        <f t="shared" si="328"/>
        <v>86</v>
      </c>
      <c r="T9381" s="34" t="s">
        <v>29</v>
      </c>
      <c r="U9381" s="12">
        <f>((alpha*(beta^speed))*(speed^ceta))</f>
        <v>12.996464859320032</v>
      </c>
      <c r="V9381" s="8">
        <f t="shared" si="329"/>
        <v>86</v>
      </c>
    </row>
    <row r="9382" spans="1:22">
      <c r="A9382" s="34" t="s">
        <v>19</v>
      </c>
      <c r="B9382" s="34" t="s">
        <v>75</v>
      </c>
      <c r="C9382" s="5" t="s">
        <v>181</v>
      </c>
      <c r="D9382" s="35" t="s">
        <v>84</v>
      </c>
      <c r="E9382" s="36" t="s">
        <v>15</v>
      </c>
      <c r="F9382" s="37">
        <v>50</v>
      </c>
      <c r="G9382" s="38">
        <v>-0.04</v>
      </c>
      <c r="H9382" s="34">
        <v>0.98867905704558745</v>
      </c>
      <c r="I9382" s="35">
        <v>30.062707580756484</v>
      </c>
      <c r="J9382" s="35">
        <v>0.97318881104870347</v>
      </c>
      <c r="K9382" s="35">
        <v>-0.58086784714003092</v>
      </c>
      <c r="L9382" s="35">
        <v>0</v>
      </c>
      <c r="M9382" s="35">
        <v>0</v>
      </c>
      <c r="N9382" s="35">
        <v>0</v>
      </c>
      <c r="O9382" s="35">
        <v>0</v>
      </c>
      <c r="P9382" s="36">
        <v>12</v>
      </c>
      <c r="Q9382" s="37">
        <v>86</v>
      </c>
      <c r="R9382" s="36">
        <v>0</v>
      </c>
      <c r="S9382" s="39">
        <f t="shared" si="328"/>
        <v>86</v>
      </c>
      <c r="T9382" s="34" t="s">
        <v>29</v>
      </c>
      <c r="U9382" s="12">
        <f>((alpha*(beta^speed))*(speed^ceta))</f>
        <v>0.21841947239227741</v>
      </c>
      <c r="V9382" s="8">
        <f t="shared" si="329"/>
        <v>86</v>
      </c>
    </row>
    <row r="9383" spans="1:22">
      <c r="A9383" s="34" t="s">
        <v>19</v>
      </c>
      <c r="B9383" s="34" t="s">
        <v>75</v>
      </c>
      <c r="C9383" s="5" t="s">
        <v>181</v>
      </c>
      <c r="D9383" s="35" t="s">
        <v>84</v>
      </c>
      <c r="E9383" s="36" t="s">
        <v>16</v>
      </c>
      <c r="F9383" s="37">
        <v>50</v>
      </c>
      <c r="G9383" s="38">
        <v>-0.04</v>
      </c>
      <c r="H9383" s="34">
        <v>0.96828150620332476</v>
      </c>
      <c r="I9383" s="35">
        <v>46.631168235815636</v>
      </c>
      <c r="J9383" s="35">
        <v>0.96835980361385054</v>
      </c>
      <c r="K9383" s="35">
        <v>-0.39562747479450178</v>
      </c>
      <c r="L9383" s="35">
        <v>0</v>
      </c>
      <c r="M9383" s="35">
        <v>0</v>
      </c>
      <c r="N9383" s="35">
        <v>0</v>
      </c>
      <c r="O9383" s="35">
        <v>0</v>
      </c>
      <c r="P9383" s="36">
        <v>12</v>
      </c>
      <c r="Q9383" s="37">
        <v>86</v>
      </c>
      <c r="R9383" s="36">
        <v>0</v>
      </c>
      <c r="S9383" s="39">
        <f t="shared" si="328"/>
        <v>86</v>
      </c>
      <c r="T9383" s="34" t="s">
        <v>29</v>
      </c>
      <c r="U9383" s="12">
        <f>((alpha*(beta^speed))*(speed^ceta))</f>
        <v>0.50407641195876118</v>
      </c>
      <c r="V9383" s="8">
        <f t="shared" si="329"/>
        <v>86</v>
      </c>
    </row>
    <row r="9384" spans="1:22">
      <c r="A9384" s="34" t="s">
        <v>19</v>
      </c>
      <c r="B9384" s="34" t="s">
        <v>75</v>
      </c>
      <c r="C9384" s="5" t="s">
        <v>181</v>
      </c>
      <c r="D9384" s="35" t="s">
        <v>84</v>
      </c>
      <c r="E9384" s="36" t="s">
        <v>14</v>
      </c>
      <c r="F9384" s="37">
        <v>50</v>
      </c>
      <c r="G9384" s="38">
        <v>-0.04</v>
      </c>
      <c r="H9384" s="34">
        <v>0.99666039074412405</v>
      </c>
      <c r="I9384" s="35">
        <v>23.753772670680991</v>
      </c>
      <c r="J9384" s="35">
        <v>0.98823297255162923</v>
      </c>
      <c r="K9384" s="35">
        <v>-0.94508535849805542</v>
      </c>
      <c r="L9384" s="35">
        <v>0</v>
      </c>
      <c r="M9384" s="35">
        <v>0</v>
      </c>
      <c r="N9384" s="35">
        <v>0</v>
      </c>
      <c r="O9384" s="35">
        <v>0</v>
      </c>
      <c r="P9384" s="36">
        <v>12</v>
      </c>
      <c r="Q9384" s="37">
        <v>86</v>
      </c>
      <c r="R9384" s="36">
        <v>0</v>
      </c>
      <c r="S9384" s="39">
        <f t="shared" si="328"/>
        <v>86</v>
      </c>
      <c r="T9384" s="34" t="s">
        <v>29</v>
      </c>
      <c r="U9384" s="12">
        <f>((alpha*(beta^speed))*(speed^ceta))</f>
        <v>0.12745875797210457</v>
      </c>
      <c r="V9384" s="8">
        <f t="shared" si="329"/>
        <v>86</v>
      </c>
    </row>
    <row r="9385" spans="1:22">
      <c r="A9385" s="34" t="s">
        <v>19</v>
      </c>
      <c r="B9385" s="34" t="s">
        <v>75</v>
      </c>
      <c r="C9385" s="5" t="s">
        <v>181</v>
      </c>
      <c r="D9385" s="35" t="s">
        <v>84</v>
      </c>
      <c r="E9385" s="36" t="s">
        <v>18</v>
      </c>
      <c r="F9385" s="37">
        <v>50</v>
      </c>
      <c r="G9385" s="38">
        <v>-0.04</v>
      </c>
      <c r="H9385" s="34">
        <v>0.99379490679917326</v>
      </c>
      <c r="I9385" s="35">
        <v>0.26326417753933518</v>
      </c>
      <c r="J9385" s="35">
        <v>5.2082116320292179E-2</v>
      </c>
      <c r="K9385" s="35">
        <v>7.6326061453844854E-4</v>
      </c>
      <c r="L9385" s="35">
        <v>0</v>
      </c>
      <c r="M9385" s="35">
        <v>0</v>
      </c>
      <c r="N9385" s="35">
        <v>0</v>
      </c>
      <c r="O9385" s="35">
        <v>0</v>
      </c>
      <c r="P9385" s="36">
        <v>12</v>
      </c>
      <c r="Q9385" s="37">
        <v>86</v>
      </c>
      <c r="R9385" s="36">
        <v>5</v>
      </c>
      <c r="S9385" s="39">
        <f t="shared" si="328"/>
        <v>86</v>
      </c>
      <c r="T9385" s="34" t="s">
        <v>36</v>
      </c>
      <c r="U9385" s="12">
        <f>(1/(((ceta*(speed^2))+(beta*speed))+alpha))</f>
        <v>9.6270465917139808E-2</v>
      </c>
      <c r="V9385" s="8">
        <f t="shared" si="329"/>
        <v>86</v>
      </c>
    </row>
    <row r="9386" spans="1:22">
      <c r="A9386" s="34" t="s">
        <v>19</v>
      </c>
      <c r="B9386" s="34" t="s">
        <v>75</v>
      </c>
      <c r="C9386" s="5" t="s">
        <v>181</v>
      </c>
      <c r="D9386" s="35" t="s">
        <v>84</v>
      </c>
      <c r="E9386" s="36" t="s">
        <v>17</v>
      </c>
      <c r="F9386" s="37">
        <v>50</v>
      </c>
      <c r="G9386" s="38">
        <v>-0.04</v>
      </c>
      <c r="H9386" s="34">
        <v>0.97866386865430943</v>
      </c>
      <c r="I9386" s="35">
        <v>1902.6270598711137</v>
      </c>
      <c r="J9386" s="35">
        <v>0.96650895735904097</v>
      </c>
      <c r="K9386" s="35">
        <v>-0.47698396682951116</v>
      </c>
      <c r="L9386" s="35">
        <v>0</v>
      </c>
      <c r="M9386" s="35">
        <v>0</v>
      </c>
      <c r="N9386" s="35">
        <v>0</v>
      </c>
      <c r="O9386" s="35">
        <v>0</v>
      </c>
      <c r="P9386" s="36">
        <v>12</v>
      </c>
      <c r="Q9386" s="37">
        <v>86</v>
      </c>
      <c r="R9386" s="36">
        <v>0</v>
      </c>
      <c r="S9386" s="39">
        <f t="shared" si="328"/>
        <v>86</v>
      </c>
      <c r="T9386" s="34" t="s">
        <v>29</v>
      </c>
      <c r="U9386" s="12">
        <f>((alpha*(beta^speed))*(speed^ceta))</f>
        <v>12.14324868238231</v>
      </c>
      <c r="V9386" s="8">
        <f t="shared" si="329"/>
        <v>86</v>
      </c>
    </row>
    <row r="9387" spans="1:22">
      <c r="A9387" s="34" t="s">
        <v>19</v>
      </c>
      <c r="B9387" s="34" t="s">
        <v>75</v>
      </c>
      <c r="C9387" s="5" t="s">
        <v>181</v>
      </c>
      <c r="D9387" s="35" t="s">
        <v>84</v>
      </c>
      <c r="E9387" s="36" t="s">
        <v>15</v>
      </c>
      <c r="F9387" s="37">
        <v>100</v>
      </c>
      <c r="G9387" s="38">
        <v>-0.04</v>
      </c>
      <c r="H9387" s="34">
        <v>0.9838544243653714</v>
      </c>
      <c r="I9387" s="35">
        <v>8.6202858760973786</v>
      </c>
      <c r="J9387" s="35">
        <v>-19.378860711561998</v>
      </c>
      <c r="K9387" s="35">
        <v>-2.1553558782921716</v>
      </c>
      <c r="L9387" s="35">
        <v>0</v>
      </c>
      <c r="M9387" s="35">
        <v>0</v>
      </c>
      <c r="N9387" s="35">
        <v>0</v>
      </c>
      <c r="O9387" s="35">
        <v>0</v>
      </c>
      <c r="P9387" s="36">
        <v>12</v>
      </c>
      <c r="Q9387" s="37">
        <v>86</v>
      </c>
      <c r="R9387" s="36">
        <v>13</v>
      </c>
      <c r="S9387" s="39">
        <f t="shared" si="328"/>
        <v>86</v>
      </c>
      <c r="T9387" s="34" t="s">
        <v>50</v>
      </c>
      <c r="U9387" s="12">
        <f>EXP((alpha+(beta/speed))+(ceta*LN(speed)))</f>
        <v>0.29946631381105937</v>
      </c>
      <c r="V9387" s="8">
        <f t="shared" si="329"/>
        <v>86</v>
      </c>
    </row>
    <row r="9388" spans="1:22">
      <c r="A9388" s="34" t="s">
        <v>19</v>
      </c>
      <c r="B9388" s="34" t="s">
        <v>75</v>
      </c>
      <c r="C9388" s="5" t="s">
        <v>181</v>
      </c>
      <c r="D9388" s="35" t="s">
        <v>84</v>
      </c>
      <c r="E9388" s="36" t="s">
        <v>16</v>
      </c>
      <c r="F9388" s="37">
        <v>100</v>
      </c>
      <c r="G9388" s="38">
        <v>-0.04</v>
      </c>
      <c r="H9388" s="34">
        <v>0.95192697250765301</v>
      </c>
      <c r="I9388" s="35">
        <v>-1.7890811280385954</v>
      </c>
      <c r="J9388" s="35">
        <v>21.700437958063088</v>
      </c>
      <c r="K9388" s="35">
        <v>4.3878836467289482</v>
      </c>
      <c r="L9388" s="35">
        <v>1.5380739521976459</v>
      </c>
      <c r="M9388" s="35">
        <v>-3.2286162930726379E-3</v>
      </c>
      <c r="N9388" s="35">
        <v>0</v>
      </c>
      <c r="O9388" s="35">
        <v>0</v>
      </c>
      <c r="P9388" s="36">
        <v>12</v>
      </c>
      <c r="Q9388" s="37">
        <v>86</v>
      </c>
      <c r="R9388" s="36">
        <v>10</v>
      </c>
      <c r="S9388" s="39">
        <f t="shared" si="328"/>
        <v>86</v>
      </c>
      <c r="T9388" s="34" t="s">
        <v>44</v>
      </c>
      <c r="U9388" s="12">
        <f>(alpha+(beta/(1+EXP((((-1)*ceta)+(delta*LN(speed)))+(epsilon*speed)))))</f>
        <v>0.40382908644979776</v>
      </c>
      <c r="V9388" s="8">
        <f t="shared" si="329"/>
        <v>86</v>
      </c>
    </row>
    <row r="9389" spans="1:22">
      <c r="A9389" s="34" t="s">
        <v>19</v>
      </c>
      <c r="B9389" s="34" t="s">
        <v>75</v>
      </c>
      <c r="C9389" s="5" t="s">
        <v>181</v>
      </c>
      <c r="D9389" s="35" t="s">
        <v>84</v>
      </c>
      <c r="E9389" s="36" t="s">
        <v>14</v>
      </c>
      <c r="F9389" s="37">
        <v>100</v>
      </c>
      <c r="G9389" s="38">
        <v>-0.04</v>
      </c>
      <c r="H9389" s="34">
        <v>0.99686036889623542</v>
      </c>
      <c r="I9389" s="35">
        <v>23.988318965930851</v>
      </c>
      <c r="J9389" s="35">
        <v>0.98904545928291088</v>
      </c>
      <c r="K9389" s="35">
        <v>-0.96821254649028754</v>
      </c>
      <c r="L9389" s="35">
        <v>0</v>
      </c>
      <c r="M9389" s="35">
        <v>0</v>
      </c>
      <c r="N9389" s="35">
        <v>0</v>
      </c>
      <c r="O9389" s="35">
        <v>0</v>
      </c>
      <c r="P9389" s="36">
        <v>12</v>
      </c>
      <c r="Q9389" s="37">
        <v>86</v>
      </c>
      <c r="R9389" s="36">
        <v>0</v>
      </c>
      <c r="S9389" s="39">
        <f t="shared" si="328"/>
        <v>86</v>
      </c>
      <c r="T9389" s="34" t="s">
        <v>29</v>
      </c>
      <c r="U9389" s="12">
        <f>((alpha*(beta^speed))*(speed^ceta))</f>
        <v>0.12462120292372067</v>
      </c>
      <c r="V9389" s="8">
        <f t="shared" si="329"/>
        <v>86</v>
      </c>
    </row>
    <row r="9390" spans="1:22">
      <c r="A9390" s="34" t="s">
        <v>19</v>
      </c>
      <c r="B9390" s="34" t="s">
        <v>75</v>
      </c>
      <c r="C9390" s="5" t="s">
        <v>181</v>
      </c>
      <c r="D9390" s="35" t="s">
        <v>84</v>
      </c>
      <c r="E9390" s="36" t="s">
        <v>18</v>
      </c>
      <c r="F9390" s="37">
        <v>100</v>
      </c>
      <c r="G9390" s="38">
        <v>-0.04</v>
      </c>
      <c r="H9390" s="34">
        <v>0.99052296373602522</v>
      </c>
      <c r="I9390" s="35">
        <v>1.5587806173926382</v>
      </c>
      <c r="J9390" s="35">
        <v>0.10826324689959961</v>
      </c>
      <c r="K9390" s="35">
        <v>0.81435157119414525</v>
      </c>
      <c r="L9390" s="35">
        <v>3.1603560773409055E-2</v>
      </c>
      <c r="M9390" s="35">
        <v>4.3709524429705444E-2</v>
      </c>
      <c r="N9390" s="35">
        <v>0</v>
      </c>
      <c r="O9390" s="35">
        <v>0</v>
      </c>
      <c r="P9390" s="36">
        <v>12</v>
      </c>
      <c r="Q9390" s="37">
        <v>86</v>
      </c>
      <c r="R9390" s="36">
        <v>4</v>
      </c>
      <c r="S9390" s="39">
        <f t="shared" si="328"/>
        <v>86</v>
      </c>
      <c r="T9390" s="34" t="s">
        <v>35</v>
      </c>
      <c r="U9390" s="12">
        <f>((epsilon+(alpha*EXP(((-1)*beta)*speed)))+(ceta*EXP(((-1)*delta)*speed)))</f>
        <v>9.7608174942689363E-2</v>
      </c>
      <c r="V9390" s="8">
        <f t="shared" si="329"/>
        <v>86</v>
      </c>
    </row>
    <row r="9391" spans="1:22">
      <c r="A9391" s="34" t="s">
        <v>19</v>
      </c>
      <c r="B9391" s="34" t="s">
        <v>75</v>
      </c>
      <c r="C9391" s="5" t="s">
        <v>181</v>
      </c>
      <c r="D9391" s="35" t="s">
        <v>84</v>
      </c>
      <c r="E9391" s="36" t="s">
        <v>17</v>
      </c>
      <c r="F9391" s="37">
        <v>100</v>
      </c>
      <c r="G9391" s="38">
        <v>-0.04</v>
      </c>
      <c r="H9391" s="34">
        <v>0.96922613072056507</v>
      </c>
      <c r="I9391" s="35">
        <v>1419.0537162265537</v>
      </c>
      <c r="J9391" s="35">
        <v>0.96298321967279288</v>
      </c>
      <c r="K9391" s="35">
        <v>-0.33430398244795395</v>
      </c>
      <c r="L9391" s="35">
        <v>0</v>
      </c>
      <c r="M9391" s="35">
        <v>0</v>
      </c>
      <c r="N9391" s="35">
        <v>0</v>
      </c>
      <c r="O9391" s="35">
        <v>0</v>
      </c>
      <c r="P9391" s="36">
        <v>12</v>
      </c>
      <c r="Q9391" s="37">
        <v>86</v>
      </c>
      <c r="R9391" s="36">
        <v>0</v>
      </c>
      <c r="S9391" s="39">
        <f t="shared" si="328"/>
        <v>86</v>
      </c>
      <c r="T9391" s="34" t="s">
        <v>29</v>
      </c>
      <c r="U9391" s="12">
        <f>((alpha*(beta^speed))*(speed^ceta))</f>
        <v>12.488151884100064</v>
      </c>
      <c r="V9391" s="8">
        <f t="shared" si="329"/>
        <v>86</v>
      </c>
    </row>
    <row r="9392" spans="1:22">
      <c r="A9392" s="34" t="s">
        <v>19</v>
      </c>
      <c r="B9392" s="34" t="s">
        <v>75</v>
      </c>
      <c r="C9392" s="5" t="s">
        <v>181</v>
      </c>
      <c r="D9392" s="35" t="s">
        <v>84</v>
      </c>
      <c r="E9392" s="36" t="s">
        <v>15</v>
      </c>
      <c r="F9392" s="37">
        <v>0</v>
      </c>
      <c r="G9392" s="38">
        <v>-0.02</v>
      </c>
      <c r="H9392" s="34">
        <v>0.99516767767137659</v>
      </c>
      <c r="I9392" s="35">
        <v>0.7652501255584061</v>
      </c>
      <c r="J9392" s="35">
        <v>58.023952763649802</v>
      </c>
      <c r="K9392" s="35">
        <v>0.10017186999062562</v>
      </c>
      <c r="L9392" s="35">
        <v>0.8072503929707876</v>
      </c>
      <c r="M9392" s="35">
        <v>3.3255098796910694E-2</v>
      </c>
      <c r="N9392" s="35">
        <v>0</v>
      </c>
      <c r="O9392" s="35">
        <v>0</v>
      </c>
      <c r="P9392" s="36">
        <v>12</v>
      </c>
      <c r="Q9392" s="37">
        <v>86</v>
      </c>
      <c r="R9392" s="36">
        <v>10</v>
      </c>
      <c r="S9392" s="39">
        <f t="shared" si="328"/>
        <v>86</v>
      </c>
      <c r="T9392" s="34" t="s">
        <v>44</v>
      </c>
      <c r="U9392" s="12">
        <f>(alpha+(beta/(1+EXP((((-1)*ceta)+(delta*LN(speed)))+(epsilon*speed)))))</f>
        <v>0.86586854749913544</v>
      </c>
      <c r="V9392" s="8">
        <f t="shared" si="329"/>
        <v>86</v>
      </c>
    </row>
    <row r="9393" spans="1:22">
      <c r="A9393" s="34" t="s">
        <v>19</v>
      </c>
      <c r="B9393" s="34" t="s">
        <v>75</v>
      </c>
      <c r="C9393" s="5" t="s">
        <v>181</v>
      </c>
      <c r="D9393" s="35" t="s">
        <v>84</v>
      </c>
      <c r="E9393" s="36" t="s">
        <v>16</v>
      </c>
      <c r="F9393" s="37">
        <v>0</v>
      </c>
      <c r="G9393" s="38">
        <v>-0.02</v>
      </c>
      <c r="H9393" s="34">
        <v>0.98141123376352923</v>
      </c>
      <c r="I9393" s="35">
        <v>-1.5590621496165369</v>
      </c>
      <c r="J9393" s="35">
        <v>183.89934550761714</v>
      </c>
      <c r="K9393" s="35">
        <v>-0.21556596870490863</v>
      </c>
      <c r="L9393" s="35">
        <v>0.82836271296138875</v>
      </c>
      <c r="M9393" s="35">
        <v>3.5471141306447104E-4</v>
      </c>
      <c r="N9393" s="35">
        <v>0</v>
      </c>
      <c r="O9393" s="35">
        <v>0</v>
      </c>
      <c r="P9393" s="36">
        <v>12</v>
      </c>
      <c r="Q9393" s="37">
        <v>86</v>
      </c>
      <c r="R9393" s="36">
        <v>10</v>
      </c>
      <c r="S9393" s="39">
        <f t="shared" si="328"/>
        <v>86</v>
      </c>
      <c r="T9393" s="34" t="s">
        <v>44</v>
      </c>
      <c r="U9393" s="12">
        <f>(alpha+(beta/(1+EXP((((-1)*ceta)+(delta*LN(speed)))+(epsilon*speed)))))</f>
        <v>1.9634064882966147</v>
      </c>
      <c r="V9393" s="8">
        <f t="shared" si="329"/>
        <v>86</v>
      </c>
    </row>
    <row r="9394" spans="1:22">
      <c r="A9394" s="34" t="s">
        <v>19</v>
      </c>
      <c r="B9394" s="34" t="s">
        <v>75</v>
      </c>
      <c r="C9394" s="5" t="s">
        <v>181</v>
      </c>
      <c r="D9394" s="35" t="s">
        <v>84</v>
      </c>
      <c r="E9394" s="36" t="s">
        <v>14</v>
      </c>
      <c r="F9394" s="37">
        <v>0</v>
      </c>
      <c r="G9394" s="38">
        <v>-0.02</v>
      </c>
      <c r="H9394" s="34">
        <v>0.99767799366976728</v>
      </c>
      <c r="I9394" s="35">
        <v>2.572449268733484E-2</v>
      </c>
      <c r="J9394" s="35">
        <v>2.5533942793527987E-2</v>
      </c>
      <c r="K9394" s="35">
        <v>1.111209227524903</v>
      </c>
      <c r="L9394" s="35">
        <v>0</v>
      </c>
      <c r="M9394" s="35">
        <v>0</v>
      </c>
      <c r="N9394" s="35">
        <v>0</v>
      </c>
      <c r="O9394" s="35">
        <v>0</v>
      </c>
      <c r="P9394" s="36">
        <v>12</v>
      </c>
      <c r="Q9394" s="37">
        <v>86</v>
      </c>
      <c r="R9394" s="36">
        <v>6</v>
      </c>
      <c r="S9394" s="39">
        <f t="shared" si="328"/>
        <v>86</v>
      </c>
      <c r="T9394" s="34" t="s">
        <v>37</v>
      </c>
      <c r="U9394" s="12">
        <f>(1/(alpha+(beta*(speed^ceta))))</f>
        <v>0.27552465420317623</v>
      </c>
      <c r="V9394" s="8">
        <f t="shared" si="329"/>
        <v>86</v>
      </c>
    </row>
    <row r="9395" spans="1:22">
      <c r="A9395" s="34" t="s">
        <v>19</v>
      </c>
      <c r="B9395" s="34" t="s">
        <v>75</v>
      </c>
      <c r="C9395" s="5" t="s">
        <v>181</v>
      </c>
      <c r="D9395" s="35" t="s">
        <v>84</v>
      </c>
      <c r="E9395" s="36" t="s">
        <v>18</v>
      </c>
      <c r="F9395" s="37">
        <v>0</v>
      </c>
      <c r="G9395" s="38">
        <v>-0.02</v>
      </c>
      <c r="H9395" s="34">
        <v>0.99684390494477981</v>
      </c>
      <c r="I9395" s="35">
        <v>2.6041412896908711</v>
      </c>
      <c r="J9395" s="35">
        <v>-0.21296889225717644</v>
      </c>
      <c r="K9395" s="35">
        <v>-1.0009226000919105</v>
      </c>
      <c r="L9395" s="35">
        <v>0</v>
      </c>
      <c r="M9395" s="35">
        <v>0</v>
      </c>
      <c r="N9395" s="35">
        <v>0</v>
      </c>
      <c r="O9395" s="35">
        <v>0</v>
      </c>
      <c r="P9395" s="36">
        <v>12</v>
      </c>
      <c r="Q9395" s="37">
        <v>86</v>
      </c>
      <c r="R9395" s="36">
        <v>13</v>
      </c>
      <c r="S9395" s="39">
        <f t="shared" si="328"/>
        <v>86</v>
      </c>
      <c r="T9395" s="34" t="s">
        <v>50</v>
      </c>
      <c r="U9395" s="12">
        <f>EXP((alpha+(beta/speed))+(ceta*LN(speed)))</f>
        <v>0.15617283470280266</v>
      </c>
      <c r="V9395" s="8">
        <f t="shared" si="329"/>
        <v>86</v>
      </c>
    </row>
    <row r="9396" spans="1:22">
      <c r="A9396" s="34" t="s">
        <v>19</v>
      </c>
      <c r="B9396" s="34" t="s">
        <v>75</v>
      </c>
      <c r="C9396" s="5" t="s">
        <v>181</v>
      </c>
      <c r="D9396" s="35" t="s">
        <v>84</v>
      </c>
      <c r="E9396" s="36" t="s">
        <v>17</v>
      </c>
      <c r="F9396" s="37">
        <v>0</v>
      </c>
      <c r="G9396" s="38">
        <v>-0.02</v>
      </c>
      <c r="H9396" s="34">
        <v>0.9886151796416035</v>
      </c>
      <c r="I9396" s="35">
        <v>9.769680920075416</v>
      </c>
      <c r="J9396" s="35">
        <v>-4.9766823130861795</v>
      </c>
      <c r="K9396" s="35">
        <v>-1.2703465413874733</v>
      </c>
      <c r="L9396" s="35">
        <v>0</v>
      </c>
      <c r="M9396" s="35">
        <v>0</v>
      </c>
      <c r="N9396" s="35">
        <v>0</v>
      </c>
      <c r="O9396" s="35">
        <v>0</v>
      </c>
      <c r="P9396" s="36">
        <v>12</v>
      </c>
      <c r="Q9396" s="37">
        <v>86</v>
      </c>
      <c r="R9396" s="36">
        <v>13</v>
      </c>
      <c r="S9396" s="39">
        <f t="shared" si="328"/>
        <v>86</v>
      </c>
      <c r="T9396" s="34" t="s">
        <v>50</v>
      </c>
      <c r="U9396" s="12">
        <f>EXP((alpha+(beta/speed))+(ceta*LN(speed)))</f>
        <v>57.584177809018144</v>
      </c>
      <c r="V9396" s="8">
        <f t="shared" si="329"/>
        <v>86</v>
      </c>
    </row>
    <row r="9397" spans="1:22">
      <c r="A9397" s="34" t="s">
        <v>19</v>
      </c>
      <c r="B9397" s="34" t="s">
        <v>75</v>
      </c>
      <c r="C9397" s="5" t="s">
        <v>181</v>
      </c>
      <c r="D9397" s="35" t="s">
        <v>84</v>
      </c>
      <c r="E9397" s="36" t="s">
        <v>15</v>
      </c>
      <c r="F9397" s="37">
        <v>50</v>
      </c>
      <c r="G9397" s="38">
        <v>-0.02</v>
      </c>
      <c r="H9397" s="34">
        <v>0.98692046348176643</v>
      </c>
      <c r="I9397" s="35">
        <v>0.58064811167232566</v>
      </c>
      <c r="J9397" s="35">
        <v>63.265987220868766</v>
      </c>
      <c r="K9397" s="35">
        <v>-0.76117771345081708</v>
      </c>
      <c r="L9397" s="35">
        <v>0.46972165613489719</v>
      </c>
      <c r="M9397" s="35">
        <v>3.7879435462916715E-2</v>
      </c>
      <c r="N9397" s="35">
        <v>0</v>
      </c>
      <c r="O9397" s="35">
        <v>0</v>
      </c>
      <c r="P9397" s="36">
        <v>12</v>
      </c>
      <c r="Q9397" s="37">
        <v>86</v>
      </c>
      <c r="R9397" s="36">
        <v>10</v>
      </c>
      <c r="S9397" s="39">
        <f t="shared" si="328"/>
        <v>86</v>
      </c>
      <c r="T9397" s="34" t="s">
        <v>44</v>
      </c>
      <c r="U9397" s="12">
        <f>(alpha+(beta/(1+EXP((((-1)*ceta)+(delta*LN(speed)))+(epsilon*speed)))))</f>
        <v>0.72066666805019453</v>
      </c>
      <c r="V9397" s="8">
        <f t="shared" si="329"/>
        <v>86</v>
      </c>
    </row>
    <row r="9398" spans="1:22">
      <c r="A9398" s="34" t="s">
        <v>19</v>
      </c>
      <c r="B9398" s="34" t="s">
        <v>75</v>
      </c>
      <c r="C9398" s="5" t="s">
        <v>181</v>
      </c>
      <c r="D9398" s="35" t="s">
        <v>84</v>
      </c>
      <c r="E9398" s="36" t="s">
        <v>16</v>
      </c>
      <c r="F9398" s="37">
        <v>50</v>
      </c>
      <c r="G9398" s="38">
        <v>-0.02</v>
      </c>
      <c r="H9398" s="34">
        <v>0.95952546677801365</v>
      </c>
      <c r="I9398" s="35">
        <v>-8.3947195616692103E-5</v>
      </c>
      <c r="J9398" s="35">
        <v>1.5237937316775736E-2</v>
      </c>
      <c r="K9398" s="35">
        <v>-0.99763279840654773</v>
      </c>
      <c r="L9398" s="35">
        <v>26.887136170205753</v>
      </c>
      <c r="M9398" s="35">
        <v>0</v>
      </c>
      <c r="N9398" s="35">
        <v>0</v>
      </c>
      <c r="O9398" s="35">
        <v>0</v>
      </c>
      <c r="P9398" s="36">
        <v>12</v>
      </c>
      <c r="Q9398" s="37">
        <v>86</v>
      </c>
      <c r="R9398" s="36">
        <v>14</v>
      </c>
      <c r="S9398" s="39">
        <f t="shared" si="328"/>
        <v>86</v>
      </c>
      <c r="T9398" s="34" t="s">
        <v>51</v>
      </c>
      <c r="U9398" s="12">
        <f>(((alpha*(speed^3))+(beta*(speed^2))+(ceta*speed))+delta)</f>
        <v>0.39538244694528757</v>
      </c>
      <c r="V9398" s="8">
        <f t="shared" si="329"/>
        <v>86</v>
      </c>
    </row>
    <row r="9399" spans="1:22">
      <c r="A9399" s="34" t="s">
        <v>19</v>
      </c>
      <c r="B9399" s="34" t="s">
        <v>75</v>
      </c>
      <c r="C9399" s="5" t="s">
        <v>181</v>
      </c>
      <c r="D9399" s="35" t="s">
        <v>84</v>
      </c>
      <c r="E9399" s="36" t="s">
        <v>14</v>
      </c>
      <c r="F9399" s="37">
        <v>50</v>
      </c>
      <c r="G9399" s="38">
        <v>-0.02</v>
      </c>
      <c r="H9399" s="34">
        <v>0.99782847968516775</v>
      </c>
      <c r="I9399" s="35">
        <v>31.926544298719989</v>
      </c>
      <c r="J9399" s="35">
        <v>0.99492678685893676</v>
      </c>
      <c r="K9399" s="35">
        <v>-1.0465328005882419</v>
      </c>
      <c r="L9399" s="35">
        <v>0</v>
      </c>
      <c r="M9399" s="35">
        <v>0</v>
      </c>
      <c r="N9399" s="35">
        <v>0</v>
      </c>
      <c r="O9399" s="35">
        <v>0</v>
      </c>
      <c r="P9399" s="36">
        <v>12</v>
      </c>
      <c r="Q9399" s="37">
        <v>86</v>
      </c>
      <c r="R9399" s="36">
        <v>0</v>
      </c>
      <c r="S9399" s="39">
        <f t="shared" si="328"/>
        <v>86</v>
      </c>
      <c r="T9399" s="34" t="s">
        <v>29</v>
      </c>
      <c r="U9399" s="12">
        <f>((alpha*(beta^speed))*(speed^ceta))</f>
        <v>0.1948374657585665</v>
      </c>
      <c r="V9399" s="8">
        <f t="shared" si="329"/>
        <v>86</v>
      </c>
    </row>
    <row r="9400" spans="1:22">
      <c r="A9400" s="34" t="s">
        <v>19</v>
      </c>
      <c r="B9400" s="34" t="s">
        <v>75</v>
      </c>
      <c r="C9400" s="5" t="s">
        <v>181</v>
      </c>
      <c r="D9400" s="35" t="s">
        <v>84</v>
      </c>
      <c r="E9400" s="36" t="s">
        <v>18</v>
      </c>
      <c r="F9400" s="37">
        <v>50</v>
      </c>
      <c r="G9400" s="38">
        <v>-0.02</v>
      </c>
      <c r="H9400" s="34">
        <v>0.9919612882201756</v>
      </c>
      <c r="I9400" s="35">
        <v>0.40392749245512682</v>
      </c>
      <c r="J9400" s="35">
        <v>4.3520679461021929E-2</v>
      </c>
      <c r="K9400" s="35">
        <v>0.74500985203841263</v>
      </c>
      <c r="L9400" s="35">
        <v>0</v>
      </c>
      <c r="M9400" s="35">
        <v>0</v>
      </c>
      <c r="N9400" s="35">
        <v>0</v>
      </c>
      <c r="O9400" s="35">
        <v>0</v>
      </c>
      <c r="P9400" s="36">
        <v>12</v>
      </c>
      <c r="Q9400" s="37">
        <v>86</v>
      </c>
      <c r="R9400" s="36">
        <v>2</v>
      </c>
      <c r="S9400" s="39">
        <f t="shared" si="328"/>
        <v>86</v>
      </c>
      <c r="T9400" s="34" t="s">
        <v>31</v>
      </c>
      <c r="U9400" s="12">
        <f>((alpha+(beta*speed))^((-1)/ceta))</f>
        <v>0.14821054429568797</v>
      </c>
      <c r="V9400" s="8">
        <f t="shared" si="329"/>
        <v>86</v>
      </c>
    </row>
    <row r="9401" spans="1:22">
      <c r="A9401" s="34" t="s">
        <v>19</v>
      </c>
      <c r="B9401" s="34" t="s">
        <v>75</v>
      </c>
      <c r="C9401" s="5" t="s">
        <v>181</v>
      </c>
      <c r="D9401" s="35" t="s">
        <v>84</v>
      </c>
      <c r="E9401" s="36" t="s">
        <v>17</v>
      </c>
      <c r="F9401" s="37">
        <v>50</v>
      </c>
      <c r="G9401" s="38">
        <v>-0.02</v>
      </c>
      <c r="H9401" s="34">
        <v>0.97715395126602089</v>
      </c>
      <c r="I9401" s="35">
        <v>2513.5425125749503</v>
      </c>
      <c r="J9401" s="35">
        <v>0.98118708391297138</v>
      </c>
      <c r="K9401" s="35">
        <v>-0.53581653300506926</v>
      </c>
      <c r="L9401" s="35">
        <v>0</v>
      </c>
      <c r="M9401" s="35">
        <v>0</v>
      </c>
      <c r="N9401" s="35">
        <v>0</v>
      </c>
      <c r="O9401" s="35">
        <v>0</v>
      </c>
      <c r="P9401" s="36">
        <v>12</v>
      </c>
      <c r="Q9401" s="37">
        <v>86</v>
      </c>
      <c r="R9401" s="36">
        <v>0</v>
      </c>
      <c r="S9401" s="39">
        <f t="shared" si="328"/>
        <v>86</v>
      </c>
      <c r="T9401" s="34" t="s">
        <v>29</v>
      </c>
      <c r="U9401" s="12">
        <f>((alpha*(beta^speed))*(speed^ceta))</f>
        <v>45.123910414070188</v>
      </c>
      <c r="V9401" s="8">
        <f t="shared" si="329"/>
        <v>86</v>
      </c>
    </row>
    <row r="9402" spans="1:22">
      <c r="A9402" s="34" t="s">
        <v>19</v>
      </c>
      <c r="B9402" s="34" t="s">
        <v>75</v>
      </c>
      <c r="C9402" s="5" t="s">
        <v>181</v>
      </c>
      <c r="D9402" s="35" t="s">
        <v>84</v>
      </c>
      <c r="E9402" s="36" t="s">
        <v>15</v>
      </c>
      <c r="F9402" s="37">
        <v>100</v>
      </c>
      <c r="G9402" s="38">
        <v>-0.02</v>
      </c>
      <c r="H9402" s="34">
        <v>0.98105576323555632</v>
      </c>
      <c r="I9402" s="35">
        <v>-2.9814361428646566E-5</v>
      </c>
      <c r="J9402" s="35">
        <v>5.8467010302371732E-3</v>
      </c>
      <c r="K9402" s="35">
        <v>-0.39374365620637564</v>
      </c>
      <c r="L9402" s="35">
        <v>10.133644031416317</v>
      </c>
      <c r="M9402" s="35">
        <v>0</v>
      </c>
      <c r="N9402" s="35">
        <v>0</v>
      </c>
      <c r="O9402" s="35">
        <v>0</v>
      </c>
      <c r="P9402" s="36">
        <v>12</v>
      </c>
      <c r="Q9402" s="37">
        <v>86</v>
      </c>
      <c r="R9402" s="36">
        <v>14</v>
      </c>
      <c r="S9402" s="39">
        <f t="shared" si="328"/>
        <v>86</v>
      </c>
      <c r="T9402" s="34" t="s">
        <v>51</v>
      </c>
      <c r="U9402" s="12">
        <f>(((alpha*(speed^3))+(beta*(speed^2))+(ceta*speed))+delta)</f>
        <v>0.5502869444429308</v>
      </c>
      <c r="V9402" s="8">
        <f t="shared" si="329"/>
        <v>86</v>
      </c>
    </row>
    <row r="9403" spans="1:22">
      <c r="A9403" s="34" t="s">
        <v>19</v>
      </c>
      <c r="B9403" s="34" t="s">
        <v>75</v>
      </c>
      <c r="C9403" s="5" t="s">
        <v>181</v>
      </c>
      <c r="D9403" s="35" t="s">
        <v>84</v>
      </c>
      <c r="E9403" s="36" t="s">
        <v>16</v>
      </c>
      <c r="F9403" s="37">
        <v>100</v>
      </c>
      <c r="G9403" s="38">
        <v>-0.02</v>
      </c>
      <c r="H9403" s="34">
        <v>0.94151977662526487</v>
      </c>
      <c r="I9403" s="35">
        <v>-7.8303840069599874E-5</v>
      </c>
      <c r="J9403" s="35">
        <v>1.4419714381548125E-2</v>
      </c>
      <c r="K9403" s="35">
        <v>-0.9972643865383749</v>
      </c>
      <c r="L9403" s="35">
        <v>29.239121137475195</v>
      </c>
      <c r="M9403" s="35">
        <v>0</v>
      </c>
      <c r="N9403" s="35">
        <v>0</v>
      </c>
      <c r="O9403" s="35">
        <v>0</v>
      </c>
      <c r="P9403" s="36">
        <v>12</v>
      </c>
      <c r="Q9403" s="37">
        <v>86</v>
      </c>
      <c r="R9403" s="36">
        <v>14</v>
      </c>
      <c r="S9403" s="39">
        <f t="shared" si="328"/>
        <v>86</v>
      </c>
      <c r="T9403" s="34" t="s">
        <v>51</v>
      </c>
      <c r="U9403" s="12">
        <f>(((alpha*(speed^3))+(beta*(speed^2))+(ceta*speed))+delta)</f>
        <v>0.31696416179547526</v>
      </c>
      <c r="V9403" s="8">
        <f t="shared" si="329"/>
        <v>86</v>
      </c>
    </row>
    <row r="9404" spans="1:22">
      <c r="A9404" s="34" t="s">
        <v>19</v>
      </c>
      <c r="B9404" s="34" t="s">
        <v>75</v>
      </c>
      <c r="C9404" s="5" t="s">
        <v>181</v>
      </c>
      <c r="D9404" s="35" t="s">
        <v>84</v>
      </c>
      <c r="E9404" s="36" t="s">
        <v>14</v>
      </c>
      <c r="F9404" s="37">
        <v>100</v>
      </c>
      <c r="G9404" s="38">
        <v>-0.02</v>
      </c>
      <c r="H9404" s="34">
        <v>0.99786177242261742</v>
      </c>
      <c r="I9404" s="35">
        <v>29.826710645999995</v>
      </c>
      <c r="J9404" s="35">
        <v>0.9939942016141623</v>
      </c>
      <c r="K9404" s="35">
        <v>-1.034846351944912</v>
      </c>
      <c r="L9404" s="35">
        <v>0</v>
      </c>
      <c r="M9404" s="35">
        <v>0</v>
      </c>
      <c r="N9404" s="35">
        <v>0</v>
      </c>
      <c r="O9404" s="35">
        <v>0</v>
      </c>
      <c r="P9404" s="36">
        <v>12</v>
      </c>
      <c r="Q9404" s="37">
        <v>86</v>
      </c>
      <c r="R9404" s="36">
        <v>0</v>
      </c>
      <c r="S9404" s="39">
        <f t="shared" si="328"/>
        <v>86</v>
      </c>
      <c r="T9404" s="34" t="s">
        <v>29</v>
      </c>
      <c r="U9404" s="12">
        <f>((alpha*(beta^speed))*(speed^ceta))</f>
        <v>0.17689187300649317</v>
      </c>
      <c r="V9404" s="8">
        <f t="shared" si="329"/>
        <v>86</v>
      </c>
    </row>
    <row r="9405" spans="1:22">
      <c r="A9405" s="34" t="s">
        <v>19</v>
      </c>
      <c r="B9405" s="34" t="s">
        <v>75</v>
      </c>
      <c r="C9405" s="5" t="s">
        <v>181</v>
      </c>
      <c r="D9405" s="35" t="s">
        <v>84</v>
      </c>
      <c r="E9405" s="36" t="s">
        <v>18</v>
      </c>
      <c r="F9405" s="37">
        <v>100</v>
      </c>
      <c r="G9405" s="38">
        <v>-0.02</v>
      </c>
      <c r="H9405" s="34">
        <v>0.98662717440115977</v>
      </c>
      <c r="I9405" s="35">
        <v>0.10483917716087603</v>
      </c>
      <c r="J9405" s="35">
        <v>10.091671733656606</v>
      </c>
      <c r="K9405" s="35">
        <v>-0.66011803516568135</v>
      </c>
      <c r="L9405" s="35">
        <v>0.4493428485742651</v>
      </c>
      <c r="M9405" s="35">
        <v>2.9679432480983522E-2</v>
      </c>
      <c r="N9405" s="35">
        <v>0</v>
      </c>
      <c r="O9405" s="35">
        <v>0</v>
      </c>
      <c r="P9405" s="36">
        <v>12</v>
      </c>
      <c r="Q9405" s="37">
        <v>86</v>
      </c>
      <c r="R9405" s="36">
        <v>10</v>
      </c>
      <c r="S9405" s="39">
        <f t="shared" si="328"/>
        <v>86</v>
      </c>
      <c r="T9405" s="34" t="s">
        <v>44</v>
      </c>
      <c r="U9405" s="12">
        <f>(alpha+(beta/(1+EXP((((-1)*ceta)+(delta*LN(speed)))+(epsilon*speed)))))</f>
        <v>0.15943529325961239</v>
      </c>
      <c r="V9405" s="8">
        <f t="shared" si="329"/>
        <v>86</v>
      </c>
    </row>
    <row r="9406" spans="1:22">
      <c r="A9406" s="34" t="s">
        <v>19</v>
      </c>
      <c r="B9406" s="34" t="s">
        <v>75</v>
      </c>
      <c r="C9406" s="5" t="s">
        <v>181</v>
      </c>
      <c r="D9406" s="35" t="s">
        <v>84</v>
      </c>
      <c r="E9406" s="36" t="s">
        <v>17</v>
      </c>
      <c r="F9406" s="37">
        <v>100</v>
      </c>
      <c r="G9406" s="38">
        <v>-0.02</v>
      </c>
      <c r="H9406" s="34">
        <v>0.96500267284120567</v>
      </c>
      <c r="I9406" s="35">
        <v>-2.8694446697099269E-3</v>
      </c>
      <c r="J9406" s="35">
        <v>0.52731774101199946</v>
      </c>
      <c r="K9406" s="35">
        <v>-34.586104899146477</v>
      </c>
      <c r="L9406" s="35">
        <v>906.12442573972726</v>
      </c>
      <c r="M9406" s="35">
        <v>0</v>
      </c>
      <c r="N9406" s="35">
        <v>0</v>
      </c>
      <c r="O9406" s="35">
        <v>0</v>
      </c>
      <c r="P9406" s="36">
        <v>12</v>
      </c>
      <c r="Q9406" s="37">
        <v>86</v>
      </c>
      <c r="R9406" s="36">
        <v>14</v>
      </c>
      <c r="S9406" s="39">
        <f t="shared" si="328"/>
        <v>86</v>
      </c>
      <c r="T9406" s="34" t="s">
        <v>51</v>
      </c>
      <c r="U9406" s="12">
        <f>(((alpha*(speed^3))+(beta*(speed^2))+(ceta*speed))+delta)</f>
        <v>6.6339181008609103</v>
      </c>
      <c r="V9406" s="8">
        <f t="shared" si="329"/>
        <v>86</v>
      </c>
    </row>
    <row r="9407" spans="1:22">
      <c r="A9407" s="34" t="s">
        <v>19</v>
      </c>
      <c r="B9407" s="34" t="s">
        <v>75</v>
      </c>
      <c r="C9407" s="5" t="s">
        <v>181</v>
      </c>
      <c r="D9407" s="35" t="s">
        <v>84</v>
      </c>
      <c r="E9407" s="36" t="s">
        <v>15</v>
      </c>
      <c r="F9407" s="37">
        <v>0</v>
      </c>
      <c r="G9407" s="38">
        <v>0.02</v>
      </c>
      <c r="H9407" s="34">
        <v>0.989626666783606</v>
      </c>
      <c r="I9407" s="35">
        <v>1.9799050326632812</v>
      </c>
      <c r="J9407" s="35">
        <v>67.751927220147152</v>
      </c>
      <c r="K9407" s="35">
        <v>-0.11319179470468783</v>
      </c>
      <c r="L9407" s="35">
        <v>0.7822831903479498</v>
      </c>
      <c r="M9407" s="35">
        <v>3.5976031245780658E-2</v>
      </c>
      <c r="N9407" s="35">
        <v>0</v>
      </c>
      <c r="O9407" s="35">
        <v>0</v>
      </c>
      <c r="P9407" s="36">
        <v>12</v>
      </c>
      <c r="Q9407" s="37">
        <v>86</v>
      </c>
      <c r="R9407" s="36">
        <v>10</v>
      </c>
      <c r="S9407" s="39">
        <f t="shared" si="328"/>
        <v>86</v>
      </c>
      <c r="T9407" s="34" t="s">
        <v>44</v>
      </c>
      <c r="U9407" s="12">
        <f>(alpha+(beta/(1+EXP((((-1)*ceta)+(delta*LN(speed)))+(epsilon*speed)))))</f>
        <v>2.0638932296413173</v>
      </c>
      <c r="V9407" s="8">
        <f t="shared" si="329"/>
        <v>86</v>
      </c>
    </row>
    <row r="9408" spans="1:22">
      <c r="A9408" s="34" t="s">
        <v>19</v>
      </c>
      <c r="B9408" s="34" t="s">
        <v>75</v>
      </c>
      <c r="C9408" s="5" t="s">
        <v>181</v>
      </c>
      <c r="D9408" s="35" t="s">
        <v>84</v>
      </c>
      <c r="E9408" s="36" t="s">
        <v>16</v>
      </c>
      <c r="F9408" s="37">
        <v>0</v>
      </c>
      <c r="G9408" s="38">
        <v>0.02</v>
      </c>
      <c r="H9408" s="34">
        <v>0.97735741206648818</v>
      </c>
      <c r="I9408" s="35">
        <v>105.72231486420196</v>
      </c>
      <c r="J9408" s="35">
        <v>1.0098484081650836</v>
      </c>
      <c r="K9408" s="35">
        <v>-0.605477169370362</v>
      </c>
      <c r="L9408" s="35">
        <v>0</v>
      </c>
      <c r="M9408" s="35">
        <v>0</v>
      </c>
      <c r="N9408" s="35">
        <v>0</v>
      </c>
      <c r="O9408" s="35">
        <v>0</v>
      </c>
      <c r="P9408" s="36">
        <v>12</v>
      </c>
      <c r="Q9408" s="37">
        <v>86</v>
      </c>
      <c r="R9408" s="36">
        <v>0</v>
      </c>
      <c r="S9408" s="39">
        <f t="shared" si="328"/>
        <v>86</v>
      </c>
      <c r="T9408" s="34" t="s">
        <v>29</v>
      </c>
      <c r="U9408" s="12">
        <f>((alpha*(beta^speed))*(speed^ceta))</f>
        <v>16.554037972950358</v>
      </c>
      <c r="V9408" s="8">
        <f t="shared" si="329"/>
        <v>86</v>
      </c>
    </row>
    <row r="9409" spans="1:22">
      <c r="A9409" s="34" t="s">
        <v>19</v>
      </c>
      <c r="B9409" s="34" t="s">
        <v>75</v>
      </c>
      <c r="C9409" s="5" t="s">
        <v>181</v>
      </c>
      <c r="D9409" s="35" t="s">
        <v>84</v>
      </c>
      <c r="E9409" s="36" t="s">
        <v>14</v>
      </c>
      <c r="F9409" s="37">
        <v>0</v>
      </c>
      <c r="G9409" s="38">
        <v>0.02</v>
      </c>
      <c r="H9409" s="34">
        <v>0.99771347012562694</v>
      </c>
      <c r="I9409" s="35">
        <v>26.653009657453513</v>
      </c>
      <c r="J9409" s="35">
        <v>0.99709217618172885</v>
      </c>
      <c r="K9409" s="35">
        <v>-0.9030914686819469</v>
      </c>
      <c r="L9409" s="35">
        <v>0</v>
      </c>
      <c r="M9409" s="35">
        <v>0</v>
      </c>
      <c r="N9409" s="35">
        <v>0</v>
      </c>
      <c r="O9409" s="35">
        <v>0</v>
      </c>
      <c r="P9409" s="36">
        <v>12</v>
      </c>
      <c r="Q9409" s="37">
        <v>86</v>
      </c>
      <c r="R9409" s="36">
        <v>0</v>
      </c>
      <c r="S9409" s="39">
        <f t="shared" si="328"/>
        <v>86</v>
      </c>
      <c r="T9409" s="34" t="s">
        <v>29</v>
      </c>
      <c r="U9409" s="12">
        <f>((alpha*(beta^speed))*(speed^ceta))</f>
        <v>0.37149565770099829</v>
      </c>
      <c r="V9409" s="8">
        <f t="shared" si="329"/>
        <v>86</v>
      </c>
    </row>
    <row r="9410" spans="1:22">
      <c r="A9410" s="34" t="s">
        <v>19</v>
      </c>
      <c r="B9410" s="34" t="s">
        <v>75</v>
      </c>
      <c r="C9410" s="5" t="s">
        <v>181</v>
      </c>
      <c r="D9410" s="35" t="s">
        <v>84</v>
      </c>
      <c r="E9410" s="36" t="s">
        <v>18</v>
      </c>
      <c r="F9410" s="37">
        <v>0</v>
      </c>
      <c r="G9410" s="38">
        <v>0.02</v>
      </c>
      <c r="H9410" s="34">
        <v>0.99644204093434752</v>
      </c>
      <c r="I9410" s="35">
        <v>12.054155047818192</v>
      </c>
      <c r="J9410" s="35">
        <v>1.0113900682691963</v>
      </c>
      <c r="K9410" s="35">
        <v>-0.95496051703494389</v>
      </c>
      <c r="L9410" s="35">
        <v>0</v>
      </c>
      <c r="M9410" s="35">
        <v>0</v>
      </c>
      <c r="N9410" s="35">
        <v>0</v>
      </c>
      <c r="O9410" s="35">
        <v>0</v>
      </c>
      <c r="P9410" s="36">
        <v>12</v>
      </c>
      <c r="Q9410" s="37">
        <v>86</v>
      </c>
      <c r="R9410" s="36">
        <v>0</v>
      </c>
      <c r="S9410" s="39">
        <f t="shared" ref="S9410:S9473" si="330">V9410</f>
        <v>86</v>
      </c>
      <c r="T9410" s="34" t="s">
        <v>29</v>
      </c>
      <c r="U9410" s="12">
        <f>((alpha*(beta^speed))*(speed^ceta))</f>
        <v>0.45370546184586841</v>
      </c>
      <c r="V9410" s="8">
        <f t="shared" ref="V9410:V9473" si="331">IF($V$1&lt;P9410,P9410,IF($V$1&gt;Q9410,Q9410,$V$1))</f>
        <v>86</v>
      </c>
    </row>
    <row r="9411" spans="1:22">
      <c r="A9411" s="34" t="s">
        <v>19</v>
      </c>
      <c r="B9411" s="34" t="s">
        <v>75</v>
      </c>
      <c r="C9411" s="5" t="s">
        <v>181</v>
      </c>
      <c r="D9411" s="35" t="s">
        <v>84</v>
      </c>
      <c r="E9411" s="36" t="s">
        <v>17</v>
      </c>
      <c r="F9411" s="37">
        <v>0</v>
      </c>
      <c r="G9411" s="38">
        <v>0.02</v>
      </c>
      <c r="H9411" s="34">
        <v>0.99589029711582833</v>
      </c>
      <c r="I9411" s="35">
        <v>4498.9929774308284</v>
      </c>
      <c r="J9411" s="35">
        <v>1.0100453868528549</v>
      </c>
      <c r="K9411" s="35">
        <v>-0.75804055743970133</v>
      </c>
      <c r="L9411" s="35">
        <v>0</v>
      </c>
      <c r="M9411" s="35">
        <v>0</v>
      </c>
      <c r="N9411" s="35">
        <v>0</v>
      </c>
      <c r="O9411" s="35">
        <v>0</v>
      </c>
      <c r="P9411" s="36">
        <v>12</v>
      </c>
      <c r="Q9411" s="37">
        <v>86</v>
      </c>
      <c r="R9411" s="36">
        <v>0</v>
      </c>
      <c r="S9411" s="39">
        <f t="shared" si="330"/>
        <v>86</v>
      </c>
      <c r="T9411" s="34" t="s">
        <v>29</v>
      </c>
      <c r="U9411" s="12">
        <f>((alpha*(beta^speed))*(speed^ceta))</f>
        <v>363.08100008269878</v>
      </c>
      <c r="V9411" s="8">
        <f t="shared" si="331"/>
        <v>86</v>
      </c>
    </row>
    <row r="9412" spans="1:22">
      <c r="A9412" s="34" t="s">
        <v>19</v>
      </c>
      <c r="B9412" s="34" t="s">
        <v>75</v>
      </c>
      <c r="C9412" s="5" t="s">
        <v>181</v>
      </c>
      <c r="D9412" s="35" t="s">
        <v>84</v>
      </c>
      <c r="E9412" s="36" t="s">
        <v>15</v>
      </c>
      <c r="F9412" s="37">
        <v>50</v>
      </c>
      <c r="G9412" s="38">
        <v>0.02</v>
      </c>
      <c r="H9412" s="34">
        <v>0.96895715100907687</v>
      </c>
      <c r="I9412" s="35">
        <v>3.3210464855752146</v>
      </c>
      <c r="J9412" s="35">
        <v>1.3307338706987855</v>
      </c>
      <c r="K9412" s="35">
        <v>-0.57065810309384868</v>
      </c>
      <c r="L9412" s="35">
        <v>0</v>
      </c>
      <c r="M9412" s="35">
        <v>0</v>
      </c>
      <c r="N9412" s="35">
        <v>0</v>
      </c>
      <c r="O9412" s="35">
        <v>0</v>
      </c>
      <c r="P9412" s="36">
        <v>12</v>
      </c>
      <c r="Q9412" s="37">
        <v>86</v>
      </c>
      <c r="R9412" s="36">
        <v>13</v>
      </c>
      <c r="S9412" s="39">
        <f t="shared" si="330"/>
        <v>86</v>
      </c>
      <c r="T9412" s="34" t="s">
        <v>50</v>
      </c>
      <c r="U9412" s="12">
        <f>EXP((alpha+(beta/speed))+(ceta*LN(speed)))</f>
        <v>2.2135792080686927</v>
      </c>
      <c r="V9412" s="8">
        <f t="shared" si="331"/>
        <v>86</v>
      </c>
    </row>
    <row r="9413" spans="1:22">
      <c r="A9413" s="34" t="s">
        <v>19</v>
      </c>
      <c r="B9413" s="34" t="s">
        <v>75</v>
      </c>
      <c r="C9413" s="5" t="s">
        <v>181</v>
      </c>
      <c r="D9413" s="35" t="s">
        <v>84</v>
      </c>
      <c r="E9413" s="36" t="s">
        <v>16</v>
      </c>
      <c r="F9413" s="37">
        <v>50</v>
      </c>
      <c r="G9413" s="38">
        <v>0.02</v>
      </c>
      <c r="H9413" s="34">
        <v>0.95010360270361072</v>
      </c>
      <c r="I9413" s="35">
        <v>92.946367098075541</v>
      </c>
      <c r="J9413" s="35">
        <v>1.0055773788484985</v>
      </c>
      <c r="K9413" s="35">
        <v>-0.39761610181084373</v>
      </c>
      <c r="L9413" s="35">
        <v>0</v>
      </c>
      <c r="M9413" s="35">
        <v>0</v>
      </c>
      <c r="N9413" s="35">
        <v>0</v>
      </c>
      <c r="O9413" s="35">
        <v>0</v>
      </c>
      <c r="P9413" s="36">
        <v>12</v>
      </c>
      <c r="Q9413" s="37">
        <v>86</v>
      </c>
      <c r="R9413" s="36">
        <v>0</v>
      </c>
      <c r="S9413" s="39">
        <f t="shared" si="330"/>
        <v>86</v>
      </c>
      <c r="T9413" s="34" t="s">
        <v>29</v>
      </c>
      <c r="U9413" s="12">
        <f>((alpha*(beta^speed))*(speed^ceta))</f>
        <v>25.513924119674826</v>
      </c>
      <c r="V9413" s="8">
        <f t="shared" si="331"/>
        <v>86</v>
      </c>
    </row>
    <row r="9414" spans="1:22">
      <c r="A9414" s="34" t="s">
        <v>19</v>
      </c>
      <c r="B9414" s="34" t="s">
        <v>75</v>
      </c>
      <c r="C9414" s="5" t="s">
        <v>181</v>
      </c>
      <c r="D9414" s="35" t="s">
        <v>84</v>
      </c>
      <c r="E9414" s="36" t="s">
        <v>14</v>
      </c>
      <c r="F9414" s="37">
        <v>50</v>
      </c>
      <c r="G9414" s="38">
        <v>0.02</v>
      </c>
      <c r="H9414" s="34">
        <v>0.9972762263055388</v>
      </c>
      <c r="I9414" s="35">
        <v>41.735283976863784</v>
      </c>
      <c r="J9414" s="35">
        <v>1.0086929638708368</v>
      </c>
      <c r="K9414" s="35">
        <v>-1.1623788293667541</v>
      </c>
      <c r="L9414" s="35">
        <v>0</v>
      </c>
      <c r="M9414" s="35">
        <v>0</v>
      </c>
      <c r="N9414" s="35">
        <v>0</v>
      </c>
      <c r="O9414" s="35">
        <v>0</v>
      </c>
      <c r="P9414" s="36">
        <v>12</v>
      </c>
      <c r="Q9414" s="37">
        <v>86</v>
      </c>
      <c r="R9414" s="36">
        <v>0</v>
      </c>
      <c r="S9414" s="39">
        <f t="shared" si="330"/>
        <v>86</v>
      </c>
      <c r="T9414" s="34" t="s">
        <v>29</v>
      </c>
      <c r="U9414" s="12">
        <f>((alpha*(beta^speed))*(speed^ceta))</f>
        <v>0.49562886338036954</v>
      </c>
      <c r="V9414" s="8">
        <f t="shared" si="331"/>
        <v>86</v>
      </c>
    </row>
    <row r="9415" spans="1:22">
      <c r="A9415" s="34" t="s">
        <v>19</v>
      </c>
      <c r="B9415" s="34" t="s">
        <v>75</v>
      </c>
      <c r="C9415" s="5" t="s">
        <v>181</v>
      </c>
      <c r="D9415" s="35" t="s">
        <v>84</v>
      </c>
      <c r="E9415" s="36" t="s">
        <v>18</v>
      </c>
      <c r="F9415" s="37">
        <v>50</v>
      </c>
      <c r="G9415" s="38">
        <v>0.02</v>
      </c>
      <c r="H9415" s="34">
        <v>0.9872950806510371</v>
      </c>
      <c r="I9415" s="35">
        <v>0.86495023800127491</v>
      </c>
      <c r="J9415" s="35">
        <v>3.9182699697131715</v>
      </c>
      <c r="K9415" s="35">
        <v>-0.33549811750259584</v>
      </c>
      <c r="L9415" s="35">
        <v>0</v>
      </c>
      <c r="M9415" s="35">
        <v>0</v>
      </c>
      <c r="N9415" s="35">
        <v>0</v>
      </c>
      <c r="O9415" s="35">
        <v>0</v>
      </c>
      <c r="P9415" s="36">
        <v>12</v>
      </c>
      <c r="Q9415" s="37">
        <v>86</v>
      </c>
      <c r="R9415" s="36">
        <v>13</v>
      </c>
      <c r="S9415" s="39">
        <f t="shared" si="330"/>
        <v>86</v>
      </c>
      <c r="T9415" s="34" t="s">
        <v>50</v>
      </c>
      <c r="U9415" s="12">
        <f>EXP((alpha+(beta/speed))+(ceta*LN(speed)))</f>
        <v>0.55771142165103837</v>
      </c>
      <c r="V9415" s="8">
        <f t="shared" si="331"/>
        <v>86</v>
      </c>
    </row>
    <row r="9416" spans="1:22">
      <c r="A9416" s="34" t="s">
        <v>19</v>
      </c>
      <c r="B9416" s="34" t="s">
        <v>75</v>
      </c>
      <c r="C9416" s="5" t="s">
        <v>181</v>
      </c>
      <c r="D9416" s="35" t="s">
        <v>84</v>
      </c>
      <c r="E9416" s="36" t="s">
        <v>17</v>
      </c>
      <c r="F9416" s="37">
        <v>50</v>
      </c>
      <c r="G9416" s="38">
        <v>0.02</v>
      </c>
      <c r="H9416" s="34">
        <v>0.98213378063342793</v>
      </c>
      <c r="I9416" s="35">
        <v>3770.029040380336</v>
      </c>
      <c r="J9416" s="35">
        <v>1.0083970253339072</v>
      </c>
      <c r="K9416" s="35">
        <v>-0.58249825238202124</v>
      </c>
      <c r="L9416" s="35">
        <v>0</v>
      </c>
      <c r="M9416" s="35">
        <v>0</v>
      </c>
      <c r="N9416" s="35">
        <v>0</v>
      </c>
      <c r="O9416" s="35">
        <v>0</v>
      </c>
      <c r="P9416" s="36">
        <v>12</v>
      </c>
      <c r="Q9416" s="37">
        <v>86</v>
      </c>
      <c r="R9416" s="36">
        <v>0</v>
      </c>
      <c r="S9416" s="39">
        <f t="shared" si="330"/>
        <v>86</v>
      </c>
      <c r="T9416" s="34" t="s">
        <v>29</v>
      </c>
      <c r="U9416" s="12">
        <f>((alpha*(beta^speed))*(speed^ceta))</f>
        <v>577.851885122878</v>
      </c>
      <c r="V9416" s="8">
        <f t="shared" si="331"/>
        <v>86</v>
      </c>
    </row>
    <row r="9417" spans="1:22">
      <c r="A9417" s="34" t="s">
        <v>19</v>
      </c>
      <c r="B9417" s="34" t="s">
        <v>75</v>
      </c>
      <c r="C9417" s="5" t="s">
        <v>181</v>
      </c>
      <c r="D9417" s="35" t="s">
        <v>84</v>
      </c>
      <c r="E9417" s="36" t="s">
        <v>15</v>
      </c>
      <c r="F9417" s="37">
        <v>100</v>
      </c>
      <c r="G9417" s="38">
        <v>0.02</v>
      </c>
      <c r="H9417" s="34">
        <v>0.9798837988757072</v>
      </c>
      <c r="I9417" s="35">
        <v>2.3998804025722182</v>
      </c>
      <c r="J9417" s="35">
        <v>8.5255726960797045</v>
      </c>
      <c r="K9417" s="35">
        <v>2.0874812795589297</v>
      </c>
      <c r="L9417" s="35">
        <v>0.30260901235222115</v>
      </c>
      <c r="M9417" s="35">
        <v>6.2007268267229881E-2</v>
      </c>
      <c r="N9417" s="35">
        <v>0</v>
      </c>
      <c r="O9417" s="35">
        <v>0</v>
      </c>
      <c r="P9417" s="36">
        <v>12</v>
      </c>
      <c r="Q9417" s="37">
        <v>74</v>
      </c>
      <c r="R9417" s="36">
        <v>10</v>
      </c>
      <c r="S9417" s="39">
        <f t="shared" si="330"/>
        <v>74</v>
      </c>
      <c r="T9417" s="34" t="s">
        <v>44</v>
      </c>
      <c r="U9417" s="12">
        <f>(alpha+(beta/(1+EXP((((-1)*ceta)+(delta*LN(speed)))+(epsilon*speed)))))</f>
        <v>2.5857922039750525</v>
      </c>
      <c r="V9417" s="8">
        <f t="shared" si="331"/>
        <v>74</v>
      </c>
    </row>
    <row r="9418" spans="1:22">
      <c r="A9418" s="34" t="s">
        <v>19</v>
      </c>
      <c r="B9418" s="34" t="s">
        <v>75</v>
      </c>
      <c r="C9418" s="5" t="s">
        <v>181</v>
      </c>
      <c r="D9418" s="35" t="s">
        <v>84</v>
      </c>
      <c r="E9418" s="36" t="s">
        <v>16</v>
      </c>
      <c r="F9418" s="37">
        <v>100</v>
      </c>
      <c r="G9418" s="38">
        <v>0.02</v>
      </c>
      <c r="H9418" s="34">
        <v>0.94543171885435706</v>
      </c>
      <c r="I9418" s="35">
        <v>93.098019686614279</v>
      </c>
      <c r="J9418" s="35">
        <v>1.0023061228945154</v>
      </c>
      <c r="K9418" s="35">
        <v>-0.27994049258095383</v>
      </c>
      <c r="L9418" s="35">
        <v>0</v>
      </c>
      <c r="M9418" s="35">
        <v>0</v>
      </c>
      <c r="N9418" s="35">
        <v>0</v>
      </c>
      <c r="O9418" s="35">
        <v>0</v>
      </c>
      <c r="P9418" s="36">
        <v>12</v>
      </c>
      <c r="Q9418" s="37">
        <v>74</v>
      </c>
      <c r="R9418" s="36">
        <v>0</v>
      </c>
      <c r="S9418" s="39">
        <f t="shared" si="330"/>
        <v>74</v>
      </c>
      <c r="T9418" s="34" t="s">
        <v>29</v>
      </c>
      <c r="U9418" s="12">
        <f>((alpha*(beta^speed))*(speed^ceta))</f>
        <v>33.089877954424971</v>
      </c>
      <c r="V9418" s="8">
        <f t="shared" si="331"/>
        <v>74</v>
      </c>
    </row>
    <row r="9419" spans="1:22">
      <c r="A9419" s="34" t="s">
        <v>19</v>
      </c>
      <c r="B9419" s="34" t="s">
        <v>75</v>
      </c>
      <c r="C9419" s="5" t="s">
        <v>181</v>
      </c>
      <c r="D9419" s="35" t="s">
        <v>84</v>
      </c>
      <c r="E9419" s="36" t="s">
        <v>14</v>
      </c>
      <c r="F9419" s="37">
        <v>100</v>
      </c>
      <c r="G9419" s="38">
        <v>0.02</v>
      </c>
      <c r="H9419" s="34">
        <v>0.99687456525252771</v>
      </c>
      <c r="I9419" s="35">
        <v>-0.57880543744380208</v>
      </c>
      <c r="J9419" s="35">
        <v>0.30200421031536756</v>
      </c>
      <c r="K9419" s="35">
        <v>0.47417984558895676</v>
      </c>
      <c r="L9419" s="35">
        <v>0</v>
      </c>
      <c r="M9419" s="35">
        <v>0</v>
      </c>
      <c r="N9419" s="35">
        <v>0</v>
      </c>
      <c r="O9419" s="35">
        <v>0</v>
      </c>
      <c r="P9419" s="36">
        <v>12</v>
      </c>
      <c r="Q9419" s="37">
        <v>74</v>
      </c>
      <c r="R9419" s="36">
        <v>6</v>
      </c>
      <c r="S9419" s="39">
        <f t="shared" si="330"/>
        <v>74</v>
      </c>
      <c r="T9419" s="34" t="s">
        <v>37</v>
      </c>
      <c r="U9419" s="12">
        <f>(1/(alpha+(beta*(speed^ceta))))</f>
        <v>0.57277562845722507</v>
      </c>
      <c r="V9419" s="8">
        <f t="shared" si="331"/>
        <v>74</v>
      </c>
    </row>
    <row r="9420" spans="1:22">
      <c r="A9420" s="34" t="s">
        <v>19</v>
      </c>
      <c r="B9420" s="34" t="s">
        <v>75</v>
      </c>
      <c r="C9420" s="5" t="s">
        <v>181</v>
      </c>
      <c r="D9420" s="35" t="s">
        <v>84</v>
      </c>
      <c r="E9420" s="36" t="s">
        <v>18</v>
      </c>
      <c r="F9420" s="37">
        <v>100</v>
      </c>
      <c r="G9420" s="38">
        <v>0.02</v>
      </c>
      <c r="H9420" s="34">
        <v>0.98756134418241315</v>
      </c>
      <c r="I9420" s="35">
        <v>-3.3637146251469624E-6</v>
      </c>
      <c r="J9420" s="35">
        <v>6.998683680005508E-4</v>
      </c>
      <c r="K9420" s="35">
        <v>-5.2273500988349701E-2</v>
      </c>
      <c r="L9420" s="35">
        <v>2.114682778794859</v>
      </c>
      <c r="M9420" s="35">
        <v>0</v>
      </c>
      <c r="N9420" s="35">
        <v>0</v>
      </c>
      <c r="O9420" s="35">
        <v>0</v>
      </c>
      <c r="P9420" s="36">
        <v>12</v>
      </c>
      <c r="Q9420" s="37">
        <v>74</v>
      </c>
      <c r="R9420" s="36">
        <v>14</v>
      </c>
      <c r="S9420" s="39">
        <f t="shared" si="330"/>
        <v>74</v>
      </c>
      <c r="T9420" s="34" t="s">
        <v>51</v>
      </c>
      <c r="U9420" s="12">
        <f>(((alpha*(speed^3))+(beta*(speed^2))+(ceta*speed))+delta)</f>
        <v>0.7158649935674446</v>
      </c>
      <c r="V9420" s="8">
        <f t="shared" si="331"/>
        <v>74</v>
      </c>
    </row>
    <row r="9421" spans="1:22">
      <c r="A9421" s="34" t="s">
        <v>19</v>
      </c>
      <c r="B9421" s="34" t="s">
        <v>75</v>
      </c>
      <c r="C9421" s="5" t="s">
        <v>181</v>
      </c>
      <c r="D9421" s="35" t="s">
        <v>84</v>
      </c>
      <c r="E9421" s="36" t="s">
        <v>17</v>
      </c>
      <c r="F9421" s="37">
        <v>100</v>
      </c>
      <c r="G9421" s="38">
        <v>0.02</v>
      </c>
      <c r="H9421" s="34">
        <v>0.97308318851097153</v>
      </c>
      <c r="I9421" s="35">
        <v>3263.0276488679833</v>
      </c>
      <c r="J9421" s="35">
        <v>1.0047818331229874</v>
      </c>
      <c r="K9421" s="35">
        <v>-0.42488736433096941</v>
      </c>
      <c r="L9421" s="35">
        <v>0</v>
      </c>
      <c r="M9421" s="35">
        <v>0</v>
      </c>
      <c r="N9421" s="35">
        <v>0</v>
      </c>
      <c r="O9421" s="35">
        <v>0</v>
      </c>
      <c r="P9421" s="36">
        <v>12</v>
      </c>
      <c r="Q9421" s="37">
        <v>74</v>
      </c>
      <c r="R9421" s="36">
        <v>0</v>
      </c>
      <c r="S9421" s="39">
        <f t="shared" si="330"/>
        <v>74</v>
      </c>
      <c r="T9421" s="34" t="s">
        <v>29</v>
      </c>
      <c r="U9421" s="12">
        <f>((alpha*(beta^speed))*(speed^ceta))</f>
        <v>745.96612912480407</v>
      </c>
      <c r="V9421" s="8">
        <f t="shared" si="331"/>
        <v>74</v>
      </c>
    </row>
    <row r="9422" spans="1:22">
      <c r="A9422" s="34" t="s">
        <v>19</v>
      </c>
      <c r="B9422" s="34" t="s">
        <v>75</v>
      </c>
      <c r="C9422" s="5" t="s">
        <v>181</v>
      </c>
      <c r="D9422" s="35" t="s">
        <v>84</v>
      </c>
      <c r="E9422" s="36" t="s">
        <v>15</v>
      </c>
      <c r="F9422" s="37">
        <v>0</v>
      </c>
      <c r="G9422" s="38">
        <v>0.04</v>
      </c>
      <c r="H9422" s="34">
        <v>0.99252995443950032</v>
      </c>
      <c r="I9422" s="35">
        <v>3.0180498067081056</v>
      </c>
      <c r="J9422" s="35">
        <v>4.0203147795244911</v>
      </c>
      <c r="K9422" s="35">
        <v>-0.53281792566532593</v>
      </c>
      <c r="L9422" s="35">
        <v>0</v>
      </c>
      <c r="M9422" s="35">
        <v>0</v>
      </c>
      <c r="N9422" s="35">
        <v>0</v>
      </c>
      <c r="O9422" s="35">
        <v>0</v>
      </c>
      <c r="P9422" s="36">
        <v>12</v>
      </c>
      <c r="Q9422" s="37">
        <v>86</v>
      </c>
      <c r="R9422" s="36">
        <v>13</v>
      </c>
      <c r="S9422" s="39">
        <f t="shared" si="330"/>
        <v>86</v>
      </c>
      <c r="T9422" s="34" t="s">
        <v>50</v>
      </c>
      <c r="U9422" s="12">
        <f>EXP((alpha+(beta/speed))+(ceta*LN(speed)))</f>
        <v>1.9965916791443337</v>
      </c>
      <c r="V9422" s="8">
        <f t="shared" si="331"/>
        <v>86</v>
      </c>
    </row>
    <row r="9423" spans="1:22">
      <c r="A9423" s="34" t="s">
        <v>19</v>
      </c>
      <c r="B9423" s="34" t="s">
        <v>75</v>
      </c>
      <c r="C9423" s="5" t="s">
        <v>181</v>
      </c>
      <c r="D9423" s="35" t="s">
        <v>84</v>
      </c>
      <c r="E9423" s="36" t="s">
        <v>16</v>
      </c>
      <c r="F9423" s="37">
        <v>0</v>
      </c>
      <c r="G9423" s="38">
        <v>0.04</v>
      </c>
      <c r="H9423" s="34">
        <v>0.96977521521878618</v>
      </c>
      <c r="I9423" s="35">
        <v>4.5735647337863163</v>
      </c>
      <c r="J9423" s="35">
        <v>0.33271379357247766</v>
      </c>
      <c r="K9423" s="35">
        <v>152.64260324222332</v>
      </c>
      <c r="L9423" s="35">
        <v>-0.76632233091592017</v>
      </c>
      <c r="M9423" s="35">
        <v>0</v>
      </c>
      <c r="N9423" s="35">
        <v>0</v>
      </c>
      <c r="O9423" s="35">
        <v>0</v>
      </c>
      <c r="P9423" s="36">
        <v>12</v>
      </c>
      <c r="Q9423" s="37">
        <v>86</v>
      </c>
      <c r="R9423" s="36">
        <v>1</v>
      </c>
      <c r="S9423" s="39">
        <f t="shared" si="330"/>
        <v>86</v>
      </c>
      <c r="T9423" s="34" t="s">
        <v>30</v>
      </c>
      <c r="U9423" s="12">
        <f>((alpha*(speed^beta))+(ceta*(speed^delta)))</f>
        <v>25.158148574675693</v>
      </c>
      <c r="V9423" s="8">
        <f t="shared" si="331"/>
        <v>86</v>
      </c>
    </row>
    <row r="9424" spans="1:22">
      <c r="A9424" s="34" t="s">
        <v>19</v>
      </c>
      <c r="B9424" s="34" t="s">
        <v>75</v>
      </c>
      <c r="C9424" s="5" t="s">
        <v>181</v>
      </c>
      <c r="D9424" s="35" t="s">
        <v>84</v>
      </c>
      <c r="E9424" s="36" t="s">
        <v>14</v>
      </c>
      <c r="F9424" s="37">
        <v>0</v>
      </c>
      <c r="G9424" s="38">
        <v>0.04</v>
      </c>
      <c r="H9424" s="34">
        <v>0.99784995292311085</v>
      </c>
      <c r="I9424" s="35">
        <v>48.266912467415935</v>
      </c>
      <c r="J9424" s="35">
        <v>1.00654072417747</v>
      </c>
      <c r="K9424" s="35">
        <v>-1.1734499639679652</v>
      </c>
      <c r="L9424" s="35">
        <v>0</v>
      </c>
      <c r="M9424" s="35">
        <v>0</v>
      </c>
      <c r="N9424" s="35">
        <v>0</v>
      </c>
      <c r="O9424" s="35">
        <v>0</v>
      </c>
      <c r="P9424" s="36">
        <v>12</v>
      </c>
      <c r="Q9424" s="37">
        <v>86</v>
      </c>
      <c r="R9424" s="36">
        <v>0</v>
      </c>
      <c r="S9424" s="39">
        <f t="shared" si="330"/>
        <v>86</v>
      </c>
      <c r="T9424" s="34" t="s">
        <v>29</v>
      </c>
      <c r="U9424" s="12">
        <f>((alpha*(beta^speed))*(speed^ceta))</f>
        <v>0.45405510348552652</v>
      </c>
      <c r="V9424" s="8">
        <f t="shared" si="331"/>
        <v>86</v>
      </c>
    </row>
    <row r="9425" spans="1:22">
      <c r="A9425" s="34" t="s">
        <v>19</v>
      </c>
      <c r="B9425" s="34" t="s">
        <v>75</v>
      </c>
      <c r="C9425" s="5" t="s">
        <v>181</v>
      </c>
      <c r="D9425" s="35" t="s">
        <v>84</v>
      </c>
      <c r="E9425" s="36" t="s">
        <v>18</v>
      </c>
      <c r="F9425" s="37">
        <v>0</v>
      </c>
      <c r="G9425" s="38">
        <v>0.04</v>
      </c>
      <c r="H9425" s="34">
        <v>0.99721584031136212</v>
      </c>
      <c r="I9425" s="35">
        <v>2.8219852984412772</v>
      </c>
      <c r="J9425" s="35">
        <v>-0.38321233788467668</v>
      </c>
      <c r="K9425" s="35">
        <v>172.5056727848214</v>
      </c>
      <c r="L9425" s="35">
        <v>-2.5444021922146347</v>
      </c>
      <c r="M9425" s="35">
        <v>0</v>
      </c>
      <c r="N9425" s="35">
        <v>0</v>
      </c>
      <c r="O9425" s="35">
        <v>0</v>
      </c>
      <c r="P9425" s="36">
        <v>12</v>
      </c>
      <c r="Q9425" s="37">
        <v>86</v>
      </c>
      <c r="R9425" s="36">
        <v>1</v>
      </c>
      <c r="S9425" s="39">
        <f t="shared" si="330"/>
        <v>86</v>
      </c>
      <c r="T9425" s="34" t="s">
        <v>30</v>
      </c>
      <c r="U9425" s="12">
        <f>((alpha*(speed^beta))+(ceta*(speed^delta)))</f>
        <v>0.5140179257593348</v>
      </c>
      <c r="V9425" s="8">
        <f t="shared" si="331"/>
        <v>86</v>
      </c>
    </row>
    <row r="9426" spans="1:22">
      <c r="A9426" s="34" t="s">
        <v>19</v>
      </c>
      <c r="B9426" s="34" t="s">
        <v>75</v>
      </c>
      <c r="C9426" s="5" t="s">
        <v>181</v>
      </c>
      <c r="D9426" s="35" t="s">
        <v>84</v>
      </c>
      <c r="E9426" s="36" t="s">
        <v>17</v>
      </c>
      <c r="F9426" s="37">
        <v>0</v>
      </c>
      <c r="G9426" s="38">
        <v>0.04</v>
      </c>
      <c r="H9426" s="34">
        <v>0.9943445207315893</v>
      </c>
      <c r="I9426" s="35">
        <v>4296.9395829039258</v>
      </c>
      <c r="J9426" s="35">
        <v>1.0115808384683702</v>
      </c>
      <c r="K9426" s="35">
        <v>-0.67750632300236768</v>
      </c>
      <c r="L9426" s="35">
        <v>0</v>
      </c>
      <c r="M9426" s="35">
        <v>0</v>
      </c>
      <c r="N9426" s="35">
        <v>0</v>
      </c>
      <c r="O9426" s="35">
        <v>0</v>
      </c>
      <c r="P9426" s="36">
        <v>12</v>
      </c>
      <c r="Q9426" s="37">
        <v>86</v>
      </c>
      <c r="R9426" s="36">
        <v>0</v>
      </c>
      <c r="S9426" s="39">
        <f t="shared" si="330"/>
        <v>86</v>
      </c>
      <c r="T9426" s="34" t="s">
        <v>29</v>
      </c>
      <c r="U9426" s="12">
        <f>((alpha*(beta^speed))*(speed^ceta))</f>
        <v>565.68598899715607</v>
      </c>
      <c r="V9426" s="8">
        <f t="shared" si="331"/>
        <v>86</v>
      </c>
    </row>
    <row r="9427" spans="1:22">
      <c r="A9427" s="34" t="s">
        <v>19</v>
      </c>
      <c r="B9427" s="34" t="s">
        <v>75</v>
      </c>
      <c r="C9427" s="5" t="s">
        <v>181</v>
      </c>
      <c r="D9427" s="35" t="s">
        <v>84</v>
      </c>
      <c r="E9427" s="36" t="s">
        <v>15</v>
      </c>
      <c r="F9427" s="37">
        <v>50</v>
      </c>
      <c r="G9427" s="38">
        <v>0.04</v>
      </c>
      <c r="H9427" s="34">
        <v>0.98432361368285648</v>
      </c>
      <c r="I9427" s="35">
        <v>27.246834594423653</v>
      </c>
      <c r="J9427" s="35">
        <v>0.99706623725949972</v>
      </c>
      <c r="K9427" s="35">
        <v>-0.48380365405072884</v>
      </c>
      <c r="L9427" s="35">
        <v>0</v>
      </c>
      <c r="M9427" s="35">
        <v>0</v>
      </c>
      <c r="N9427" s="35">
        <v>0</v>
      </c>
      <c r="O9427" s="35">
        <v>0</v>
      </c>
      <c r="P9427" s="36">
        <v>12</v>
      </c>
      <c r="Q9427" s="37">
        <v>64</v>
      </c>
      <c r="R9427" s="36">
        <v>0</v>
      </c>
      <c r="S9427" s="39">
        <f t="shared" si="330"/>
        <v>64</v>
      </c>
      <c r="T9427" s="34" t="s">
        <v>29</v>
      </c>
      <c r="U9427" s="12">
        <f>((alpha*(beta^speed))*(speed^ceta))</f>
        <v>3.0186742413916487</v>
      </c>
      <c r="V9427" s="8">
        <f t="shared" si="331"/>
        <v>64</v>
      </c>
    </row>
    <row r="9428" spans="1:22">
      <c r="A9428" s="34" t="s">
        <v>19</v>
      </c>
      <c r="B9428" s="34" t="s">
        <v>75</v>
      </c>
      <c r="C9428" s="5" t="s">
        <v>181</v>
      </c>
      <c r="D9428" s="35" t="s">
        <v>84</v>
      </c>
      <c r="E9428" s="36" t="s">
        <v>16</v>
      </c>
      <c r="F9428" s="37">
        <v>50</v>
      </c>
      <c r="G9428" s="38">
        <v>0.04</v>
      </c>
      <c r="H9428" s="34">
        <v>0.96515893117345963</v>
      </c>
      <c r="I9428" s="35">
        <v>-1.8566450800392022E-4</v>
      </c>
      <c r="J9428" s="35">
        <v>2.6082582212116848E-2</v>
      </c>
      <c r="K9428" s="35">
        <v>-1.250723473492805</v>
      </c>
      <c r="L9428" s="35">
        <v>60.996279407895436</v>
      </c>
      <c r="M9428" s="35">
        <v>0</v>
      </c>
      <c r="N9428" s="35">
        <v>0</v>
      </c>
      <c r="O9428" s="35">
        <v>0</v>
      </c>
      <c r="P9428" s="36">
        <v>12</v>
      </c>
      <c r="Q9428" s="37">
        <v>64</v>
      </c>
      <c r="R9428" s="36">
        <v>14</v>
      </c>
      <c r="S9428" s="39">
        <f t="shared" si="330"/>
        <v>64</v>
      </c>
      <c r="T9428" s="34" t="s">
        <v>51</v>
      </c>
      <c r="U9428" s="12">
        <f>(((alpha*(speed^3))+(beta*(speed^2))+(ceta*speed))+delta)</f>
        <v>39.113397059006864</v>
      </c>
      <c r="V9428" s="8">
        <f t="shared" si="331"/>
        <v>64</v>
      </c>
    </row>
    <row r="9429" spans="1:22">
      <c r="A9429" s="34" t="s">
        <v>19</v>
      </c>
      <c r="B9429" s="34" t="s">
        <v>75</v>
      </c>
      <c r="C9429" s="5" t="s">
        <v>181</v>
      </c>
      <c r="D9429" s="35" t="s">
        <v>84</v>
      </c>
      <c r="E9429" s="36" t="s">
        <v>14</v>
      </c>
      <c r="F9429" s="37">
        <v>50</v>
      </c>
      <c r="G9429" s="38">
        <v>0.04</v>
      </c>
      <c r="H9429" s="34">
        <v>0.99789213478670136</v>
      </c>
      <c r="I9429" s="35">
        <v>-0.51380144296626684</v>
      </c>
      <c r="J9429" s="35">
        <v>0.27043168534616729</v>
      </c>
      <c r="K9429" s="35">
        <v>0.48328021787070158</v>
      </c>
      <c r="L9429" s="35">
        <v>0</v>
      </c>
      <c r="M9429" s="35">
        <v>0</v>
      </c>
      <c r="N9429" s="35">
        <v>0</v>
      </c>
      <c r="O9429" s="35">
        <v>0</v>
      </c>
      <c r="P9429" s="36">
        <v>12</v>
      </c>
      <c r="Q9429" s="37">
        <v>64</v>
      </c>
      <c r="R9429" s="36">
        <v>6</v>
      </c>
      <c r="S9429" s="39">
        <f t="shared" si="330"/>
        <v>64</v>
      </c>
      <c r="T9429" s="34" t="s">
        <v>37</v>
      </c>
      <c r="U9429" s="12">
        <f>(1/(alpha+(beta*(speed^ceta))))</f>
        <v>0.66474945104769245</v>
      </c>
      <c r="V9429" s="8">
        <f t="shared" si="331"/>
        <v>64</v>
      </c>
    </row>
    <row r="9430" spans="1:22">
      <c r="A9430" s="34" t="s">
        <v>19</v>
      </c>
      <c r="B9430" s="34" t="s">
        <v>75</v>
      </c>
      <c r="C9430" s="5" t="s">
        <v>181</v>
      </c>
      <c r="D9430" s="35" t="s">
        <v>84</v>
      </c>
      <c r="E9430" s="36" t="s">
        <v>18</v>
      </c>
      <c r="F9430" s="37">
        <v>50</v>
      </c>
      <c r="G9430" s="38">
        <v>0.04</v>
      </c>
      <c r="H9430" s="34">
        <v>0.98853637967699082</v>
      </c>
      <c r="I9430" s="35">
        <v>2.9174130874620658</v>
      </c>
      <c r="J9430" s="35">
        <v>-0.29277175308729086</v>
      </c>
      <c r="K9430" s="35">
        <v>40.977203686482312</v>
      </c>
      <c r="L9430" s="35">
        <v>-2.1709394544449081</v>
      </c>
      <c r="M9430" s="35">
        <v>0</v>
      </c>
      <c r="N9430" s="35">
        <v>0</v>
      </c>
      <c r="O9430" s="35">
        <v>0</v>
      </c>
      <c r="P9430" s="36">
        <v>12</v>
      </c>
      <c r="Q9430" s="37">
        <v>64</v>
      </c>
      <c r="R9430" s="36">
        <v>1</v>
      </c>
      <c r="S9430" s="39">
        <f t="shared" si="330"/>
        <v>64</v>
      </c>
      <c r="T9430" s="34" t="s">
        <v>30</v>
      </c>
      <c r="U9430" s="12">
        <f>((alpha*(speed^beta))+(ceta*(speed^delta)))</f>
        <v>0.86828895890388025</v>
      </c>
      <c r="V9430" s="8">
        <f t="shared" si="331"/>
        <v>64</v>
      </c>
    </row>
    <row r="9431" spans="1:22">
      <c r="A9431" s="34" t="s">
        <v>19</v>
      </c>
      <c r="B9431" s="34" t="s">
        <v>75</v>
      </c>
      <c r="C9431" s="5" t="s">
        <v>181</v>
      </c>
      <c r="D9431" s="35" t="s">
        <v>84</v>
      </c>
      <c r="E9431" s="36" t="s">
        <v>17</v>
      </c>
      <c r="F9431" s="37">
        <v>50</v>
      </c>
      <c r="G9431" s="38">
        <v>0.04</v>
      </c>
      <c r="H9431" s="34">
        <v>0.98086738447451516</v>
      </c>
      <c r="I9431" s="35">
        <v>3089.853480538306</v>
      </c>
      <c r="J9431" s="35">
        <v>1.0067913851960077</v>
      </c>
      <c r="K9431" s="35">
        <v>-0.40164277613496446</v>
      </c>
      <c r="L9431" s="35">
        <v>0</v>
      </c>
      <c r="M9431" s="35">
        <v>0</v>
      </c>
      <c r="N9431" s="35">
        <v>0</v>
      </c>
      <c r="O9431" s="35">
        <v>0</v>
      </c>
      <c r="P9431" s="36">
        <v>12</v>
      </c>
      <c r="Q9431" s="37">
        <v>64</v>
      </c>
      <c r="R9431" s="36">
        <v>0</v>
      </c>
      <c r="S9431" s="39">
        <f t="shared" si="330"/>
        <v>64</v>
      </c>
      <c r="T9431" s="34" t="s">
        <v>29</v>
      </c>
      <c r="U9431" s="12">
        <f>((alpha*(beta^speed))*(speed^ceta))</f>
        <v>896.65661349059565</v>
      </c>
      <c r="V9431" s="8">
        <f t="shared" si="331"/>
        <v>64</v>
      </c>
    </row>
    <row r="9432" spans="1:22">
      <c r="A9432" s="34" t="s">
        <v>19</v>
      </c>
      <c r="B9432" s="34" t="s">
        <v>75</v>
      </c>
      <c r="C9432" s="5" t="s">
        <v>181</v>
      </c>
      <c r="D9432" s="35" t="s">
        <v>84</v>
      </c>
      <c r="E9432" s="36" t="s">
        <v>15</v>
      </c>
      <c r="F9432" s="37">
        <v>100</v>
      </c>
      <c r="G9432" s="38">
        <v>0.04</v>
      </c>
      <c r="H9432" s="34">
        <v>0.9862150842734615</v>
      </c>
      <c r="I9432" s="35">
        <v>-1.865338399077793</v>
      </c>
      <c r="J9432" s="35">
        <v>30.203182434800315</v>
      </c>
      <c r="K9432" s="35">
        <v>0.28825450608326769</v>
      </c>
      <c r="L9432" s="35">
        <v>0.27221542676876737</v>
      </c>
      <c r="M9432" s="35">
        <v>1.5389159537042407E-2</v>
      </c>
      <c r="N9432" s="35">
        <v>0</v>
      </c>
      <c r="O9432" s="35">
        <v>0</v>
      </c>
      <c r="P9432" s="36">
        <v>12</v>
      </c>
      <c r="Q9432" s="37">
        <v>47</v>
      </c>
      <c r="R9432" s="36">
        <v>10</v>
      </c>
      <c r="S9432" s="39">
        <f t="shared" si="330"/>
        <v>47</v>
      </c>
      <c r="T9432" s="34" t="s">
        <v>44</v>
      </c>
      <c r="U9432" s="12">
        <f>(alpha+(beta/(1+EXP((((-1)*ceta)+(delta*LN(speed)))+(epsilon*speed)))))</f>
        <v>3.7210059886977729</v>
      </c>
      <c r="V9432" s="8">
        <f t="shared" si="331"/>
        <v>47</v>
      </c>
    </row>
    <row r="9433" spans="1:22">
      <c r="A9433" s="34" t="s">
        <v>19</v>
      </c>
      <c r="B9433" s="34" t="s">
        <v>75</v>
      </c>
      <c r="C9433" s="5" t="s">
        <v>181</v>
      </c>
      <c r="D9433" s="35" t="s">
        <v>84</v>
      </c>
      <c r="E9433" s="36" t="s">
        <v>16</v>
      </c>
      <c r="F9433" s="37">
        <v>100</v>
      </c>
      <c r="G9433" s="38">
        <v>0.04</v>
      </c>
      <c r="H9433" s="34">
        <v>0.96549684431483163</v>
      </c>
      <c r="I9433" s="35">
        <v>-4.4020696888290973E-4</v>
      </c>
      <c r="J9433" s="35">
        <v>4.5401512416102685E-2</v>
      </c>
      <c r="K9433" s="35">
        <v>-1.7532221633907012</v>
      </c>
      <c r="L9433" s="35">
        <v>81.32835700836884</v>
      </c>
      <c r="M9433" s="35">
        <v>0</v>
      </c>
      <c r="N9433" s="35">
        <v>0</v>
      </c>
      <c r="O9433" s="35">
        <v>0</v>
      </c>
      <c r="P9433" s="36">
        <v>12</v>
      </c>
      <c r="Q9433" s="37">
        <v>47</v>
      </c>
      <c r="R9433" s="36">
        <v>14</v>
      </c>
      <c r="S9433" s="39">
        <f t="shared" si="330"/>
        <v>47</v>
      </c>
      <c r="T9433" s="34" t="s">
        <v>51</v>
      </c>
      <c r="U9433" s="12">
        <f>(((alpha*(speed^3))+(beta*(speed^2))+(ceta*speed))+delta)</f>
        <v>53.515248125846369</v>
      </c>
      <c r="V9433" s="8">
        <f t="shared" si="331"/>
        <v>47</v>
      </c>
    </row>
    <row r="9434" spans="1:22">
      <c r="A9434" s="34" t="s">
        <v>19</v>
      </c>
      <c r="B9434" s="34" t="s">
        <v>75</v>
      </c>
      <c r="C9434" s="5" t="s">
        <v>181</v>
      </c>
      <c r="D9434" s="35" t="s">
        <v>84</v>
      </c>
      <c r="E9434" s="36" t="s">
        <v>14</v>
      </c>
      <c r="F9434" s="37">
        <v>100</v>
      </c>
      <c r="G9434" s="38">
        <v>0.04</v>
      </c>
      <c r="H9434" s="34">
        <v>0.99654425947403158</v>
      </c>
      <c r="I9434" s="35">
        <v>-0.75128916052383854</v>
      </c>
      <c r="J9434" s="35">
        <v>0.44780008466320742</v>
      </c>
      <c r="K9434" s="35">
        <v>0.37558909639055388</v>
      </c>
      <c r="L9434" s="35">
        <v>0</v>
      </c>
      <c r="M9434" s="35">
        <v>0</v>
      </c>
      <c r="N9434" s="35">
        <v>0</v>
      </c>
      <c r="O9434" s="35">
        <v>0</v>
      </c>
      <c r="P9434" s="36">
        <v>12</v>
      </c>
      <c r="Q9434" s="37">
        <v>47</v>
      </c>
      <c r="R9434" s="36">
        <v>6</v>
      </c>
      <c r="S9434" s="39">
        <f t="shared" si="330"/>
        <v>47</v>
      </c>
      <c r="T9434" s="34" t="s">
        <v>37</v>
      </c>
      <c r="U9434" s="12">
        <f>(1/(alpha+(beta*(speed^ceta))))</f>
        <v>0.86937416702517911</v>
      </c>
      <c r="V9434" s="8">
        <f t="shared" si="331"/>
        <v>47</v>
      </c>
    </row>
    <row r="9435" spans="1:22">
      <c r="A9435" s="34" t="s">
        <v>19</v>
      </c>
      <c r="B9435" s="34" t="s">
        <v>75</v>
      </c>
      <c r="C9435" s="5" t="s">
        <v>181</v>
      </c>
      <c r="D9435" s="35" t="s">
        <v>84</v>
      </c>
      <c r="E9435" s="36" t="s">
        <v>18</v>
      </c>
      <c r="F9435" s="37">
        <v>100</v>
      </c>
      <c r="G9435" s="38">
        <v>0.04</v>
      </c>
      <c r="H9435" s="34">
        <v>0.98963791694532932</v>
      </c>
      <c r="I9435" s="35">
        <v>0.28230150304851098</v>
      </c>
      <c r="J9435" s="35">
        <v>3.9419235560588972</v>
      </c>
      <c r="K9435" s="35">
        <v>0.59947964098684847</v>
      </c>
      <c r="L9435" s="35">
        <v>0.3008536317093502</v>
      </c>
      <c r="M9435" s="35">
        <v>1.6492637228848941E-2</v>
      </c>
      <c r="N9435" s="35">
        <v>0</v>
      </c>
      <c r="O9435" s="35">
        <v>0</v>
      </c>
      <c r="P9435" s="36">
        <v>12</v>
      </c>
      <c r="Q9435" s="37">
        <v>47</v>
      </c>
      <c r="R9435" s="36">
        <v>10</v>
      </c>
      <c r="S9435" s="39">
        <f t="shared" si="330"/>
        <v>47</v>
      </c>
      <c r="T9435" s="34" t="s">
        <v>44</v>
      </c>
      <c r="U9435" s="12">
        <f>(alpha+(beta/(1+EXP((((-1)*ceta)+(delta*LN(speed)))+(epsilon*speed)))))</f>
        <v>1.1041832234308477</v>
      </c>
      <c r="V9435" s="8">
        <f t="shared" si="331"/>
        <v>47</v>
      </c>
    </row>
    <row r="9436" spans="1:22">
      <c r="A9436" s="34" t="s">
        <v>19</v>
      </c>
      <c r="B9436" s="34" t="s">
        <v>75</v>
      </c>
      <c r="C9436" s="5" t="s">
        <v>181</v>
      </c>
      <c r="D9436" s="35" t="s">
        <v>84</v>
      </c>
      <c r="E9436" s="36" t="s">
        <v>17</v>
      </c>
      <c r="F9436" s="37">
        <v>100</v>
      </c>
      <c r="G9436" s="38">
        <v>0.04</v>
      </c>
      <c r="H9436" s="34">
        <v>0.9853571740777638</v>
      </c>
      <c r="I9436" s="35">
        <v>-1.3297098856074061E-2</v>
      </c>
      <c r="J9436" s="35">
        <v>1.434959182757322</v>
      </c>
      <c r="K9436" s="35">
        <v>-58.038369549277228</v>
      </c>
      <c r="L9436" s="35">
        <v>2106.9877001984751</v>
      </c>
      <c r="M9436" s="35">
        <v>0</v>
      </c>
      <c r="N9436" s="35">
        <v>0</v>
      </c>
      <c r="O9436" s="35">
        <v>0</v>
      </c>
      <c r="P9436" s="36">
        <v>12</v>
      </c>
      <c r="Q9436" s="37">
        <v>47</v>
      </c>
      <c r="R9436" s="36">
        <v>14</v>
      </c>
      <c r="S9436" s="39">
        <f t="shared" si="330"/>
        <v>47</v>
      </c>
      <c r="T9436" s="34" t="s">
        <v>51</v>
      </c>
      <c r="U9436" s="12">
        <f>(((alpha*(speed^3))+(beta*(speed^2))+(ceta*speed))+delta)</f>
        <v>1168.4644715591921</v>
      </c>
      <c r="V9436" s="8">
        <f t="shared" si="331"/>
        <v>47</v>
      </c>
    </row>
    <row r="9437" spans="1:22">
      <c r="A9437" s="34" t="s">
        <v>19</v>
      </c>
      <c r="B9437" s="34" t="s">
        <v>75</v>
      </c>
      <c r="C9437" s="5" t="s">
        <v>181</v>
      </c>
      <c r="D9437" s="35" t="s">
        <v>84</v>
      </c>
      <c r="E9437" s="36" t="s">
        <v>15</v>
      </c>
      <c r="F9437" s="37">
        <v>0</v>
      </c>
      <c r="G9437" s="38">
        <v>0.06</v>
      </c>
      <c r="H9437" s="34">
        <v>0.98802407999080566</v>
      </c>
      <c r="I9437" s="35">
        <v>72.888041562720659</v>
      </c>
      <c r="J9437" s="35">
        <v>1.0102827440534343</v>
      </c>
      <c r="K9437" s="35">
        <v>-0.9442535344207742</v>
      </c>
      <c r="L9437" s="35">
        <v>0</v>
      </c>
      <c r="M9437" s="35">
        <v>0</v>
      </c>
      <c r="N9437" s="35">
        <v>0</v>
      </c>
      <c r="O9437" s="35">
        <v>0</v>
      </c>
      <c r="P9437" s="36">
        <v>12</v>
      </c>
      <c r="Q9437" s="37">
        <v>78</v>
      </c>
      <c r="R9437" s="36">
        <v>0</v>
      </c>
      <c r="S9437" s="39">
        <f t="shared" si="330"/>
        <v>78</v>
      </c>
      <c r="T9437" s="34" t="s">
        <v>29</v>
      </c>
      <c r="U9437" s="12">
        <f>((alpha*(beta^speed))*(speed^ceta))</f>
        <v>2.6459900590051442</v>
      </c>
      <c r="V9437" s="8">
        <f t="shared" si="331"/>
        <v>78</v>
      </c>
    </row>
    <row r="9438" spans="1:22">
      <c r="A9438" s="34" t="s">
        <v>19</v>
      </c>
      <c r="B9438" s="34" t="s">
        <v>75</v>
      </c>
      <c r="C9438" s="5" t="s">
        <v>181</v>
      </c>
      <c r="D9438" s="35" t="s">
        <v>84</v>
      </c>
      <c r="E9438" s="36" t="s">
        <v>16</v>
      </c>
      <c r="F9438" s="37">
        <v>0</v>
      </c>
      <c r="G9438" s="38">
        <v>0.06</v>
      </c>
      <c r="H9438" s="34">
        <v>0.97773448382000561</v>
      </c>
      <c r="I9438" s="35">
        <v>2.9627042080330481</v>
      </c>
      <c r="J9438" s="35">
        <v>5.8118788739817067</v>
      </c>
      <c r="K9438" s="35">
        <v>0.10513103753496059</v>
      </c>
      <c r="L9438" s="35">
        <v>0</v>
      </c>
      <c r="M9438" s="35">
        <v>0</v>
      </c>
      <c r="N9438" s="35">
        <v>0</v>
      </c>
      <c r="O9438" s="35">
        <v>0</v>
      </c>
      <c r="P9438" s="36">
        <v>12</v>
      </c>
      <c r="Q9438" s="37">
        <v>78</v>
      </c>
      <c r="R9438" s="36">
        <v>13</v>
      </c>
      <c r="S9438" s="39">
        <f t="shared" si="330"/>
        <v>78</v>
      </c>
      <c r="T9438" s="34" t="s">
        <v>50</v>
      </c>
      <c r="U9438" s="12">
        <f>EXP((alpha+(beta/speed))+(ceta*LN(speed)))</f>
        <v>32.958223167522668</v>
      </c>
      <c r="V9438" s="8">
        <f t="shared" si="331"/>
        <v>78</v>
      </c>
    </row>
    <row r="9439" spans="1:22">
      <c r="A9439" s="34" t="s">
        <v>19</v>
      </c>
      <c r="B9439" s="34" t="s">
        <v>75</v>
      </c>
      <c r="C9439" s="5" t="s">
        <v>181</v>
      </c>
      <c r="D9439" s="35" t="s">
        <v>84</v>
      </c>
      <c r="E9439" s="36" t="s">
        <v>14</v>
      </c>
      <c r="F9439" s="37">
        <v>0</v>
      </c>
      <c r="G9439" s="38">
        <v>0.06</v>
      </c>
      <c r="H9439" s="34">
        <v>0.99790543416630295</v>
      </c>
      <c r="I9439" s="35">
        <v>55.375389947220796</v>
      </c>
      <c r="J9439" s="35">
        <v>1.0115802531685787</v>
      </c>
      <c r="K9439" s="35">
        <v>-1.2559319546349446</v>
      </c>
      <c r="L9439" s="35">
        <v>0</v>
      </c>
      <c r="M9439" s="35">
        <v>0</v>
      </c>
      <c r="N9439" s="35">
        <v>0</v>
      </c>
      <c r="O9439" s="35">
        <v>0</v>
      </c>
      <c r="P9439" s="36">
        <v>12</v>
      </c>
      <c r="Q9439" s="37">
        <v>78</v>
      </c>
      <c r="R9439" s="36">
        <v>0</v>
      </c>
      <c r="S9439" s="39">
        <f t="shared" si="330"/>
        <v>78</v>
      </c>
      <c r="T9439" s="34" t="s">
        <v>29</v>
      </c>
      <c r="U9439" s="12">
        <f>((alpha*(beta^speed))*(speed^ceta))</f>
        <v>0.57148058153279446</v>
      </c>
      <c r="V9439" s="8">
        <f t="shared" si="331"/>
        <v>78</v>
      </c>
    </row>
    <row r="9440" spans="1:22">
      <c r="A9440" s="34" t="s">
        <v>19</v>
      </c>
      <c r="B9440" s="34" t="s">
        <v>75</v>
      </c>
      <c r="C9440" s="5" t="s">
        <v>181</v>
      </c>
      <c r="D9440" s="35" t="s">
        <v>84</v>
      </c>
      <c r="E9440" s="36" t="s">
        <v>18</v>
      </c>
      <c r="F9440" s="37">
        <v>0</v>
      </c>
      <c r="G9440" s="38">
        <v>0.06</v>
      </c>
      <c r="H9440" s="34">
        <v>0.98801385709909817</v>
      </c>
      <c r="I9440" s="35">
        <v>9.789441653194201</v>
      </c>
      <c r="J9440" s="35">
        <v>1.0129801323034189</v>
      </c>
      <c r="K9440" s="35">
        <v>-0.81905670090745653</v>
      </c>
      <c r="L9440" s="35">
        <v>0</v>
      </c>
      <c r="M9440" s="35">
        <v>0</v>
      </c>
      <c r="N9440" s="35">
        <v>0</v>
      </c>
      <c r="O9440" s="35">
        <v>0</v>
      </c>
      <c r="P9440" s="36">
        <v>12</v>
      </c>
      <c r="Q9440" s="37">
        <v>78</v>
      </c>
      <c r="R9440" s="36">
        <v>0</v>
      </c>
      <c r="S9440" s="39">
        <f t="shared" si="330"/>
        <v>78</v>
      </c>
      <c r="T9440" s="34" t="s">
        <v>29</v>
      </c>
      <c r="U9440" s="12">
        <f>((alpha*(beta^speed))*(speed^ceta))</f>
        <v>0.75491405316376214</v>
      </c>
      <c r="V9440" s="8">
        <f t="shared" si="331"/>
        <v>78</v>
      </c>
    </row>
    <row r="9441" spans="1:22">
      <c r="A9441" s="34" t="s">
        <v>19</v>
      </c>
      <c r="B9441" s="34" t="s">
        <v>75</v>
      </c>
      <c r="C9441" s="5" t="s">
        <v>181</v>
      </c>
      <c r="D9441" s="35" t="s">
        <v>84</v>
      </c>
      <c r="E9441" s="36" t="s">
        <v>17</v>
      </c>
      <c r="F9441" s="37">
        <v>0</v>
      </c>
      <c r="G9441" s="38">
        <v>0.06</v>
      </c>
      <c r="H9441" s="34">
        <v>0.98999157271233496</v>
      </c>
      <c r="I9441" s="35">
        <v>4027.9767541892247</v>
      </c>
      <c r="J9441" s="35">
        <v>1.0118211430155775</v>
      </c>
      <c r="K9441" s="35">
        <v>-0.59126467046933906</v>
      </c>
      <c r="L9441" s="35">
        <v>0</v>
      </c>
      <c r="M9441" s="35">
        <v>0</v>
      </c>
      <c r="N9441" s="35">
        <v>0</v>
      </c>
      <c r="O9441" s="35">
        <v>0</v>
      </c>
      <c r="P9441" s="36">
        <v>12</v>
      </c>
      <c r="Q9441" s="37">
        <v>78</v>
      </c>
      <c r="R9441" s="36">
        <v>0</v>
      </c>
      <c r="S9441" s="39">
        <f t="shared" si="330"/>
        <v>78</v>
      </c>
      <c r="T9441" s="34" t="s">
        <v>29</v>
      </c>
      <c r="U9441" s="12">
        <f>((alpha*(beta^speed))*(speed^ceta))</f>
        <v>766.39167446971169</v>
      </c>
      <c r="V9441" s="8">
        <f t="shared" si="331"/>
        <v>78</v>
      </c>
    </row>
    <row r="9442" spans="1:22">
      <c r="A9442" s="34" t="s">
        <v>19</v>
      </c>
      <c r="B9442" s="34" t="s">
        <v>75</v>
      </c>
      <c r="C9442" s="5" t="s">
        <v>181</v>
      </c>
      <c r="D9442" s="35" t="s">
        <v>84</v>
      </c>
      <c r="E9442" s="36" t="s">
        <v>15</v>
      </c>
      <c r="F9442" s="37">
        <v>50</v>
      </c>
      <c r="G9442" s="38">
        <v>0.06</v>
      </c>
      <c r="H9442" s="34">
        <v>0.98149152072693258</v>
      </c>
      <c r="I9442" s="35">
        <v>21.31247455970243</v>
      </c>
      <c r="J9442" s="35">
        <v>0.99087763573798904</v>
      </c>
      <c r="K9442" s="35">
        <v>-0.32482451991720956</v>
      </c>
      <c r="L9442" s="35">
        <v>0</v>
      </c>
      <c r="M9442" s="35">
        <v>0</v>
      </c>
      <c r="N9442" s="35">
        <v>0</v>
      </c>
      <c r="O9442" s="35">
        <v>0</v>
      </c>
      <c r="P9442" s="36">
        <v>12</v>
      </c>
      <c r="Q9442" s="37">
        <v>48</v>
      </c>
      <c r="R9442" s="36">
        <v>0</v>
      </c>
      <c r="S9442" s="39">
        <f t="shared" si="330"/>
        <v>48</v>
      </c>
      <c r="T9442" s="34" t="s">
        <v>29</v>
      </c>
      <c r="U9442" s="12">
        <f>((alpha*(beta^speed))*(speed^ceta))</f>
        <v>3.90379288926952</v>
      </c>
      <c r="V9442" s="8">
        <f t="shared" si="331"/>
        <v>48</v>
      </c>
    </row>
    <row r="9443" spans="1:22">
      <c r="A9443" s="34" t="s">
        <v>19</v>
      </c>
      <c r="B9443" s="34" t="s">
        <v>75</v>
      </c>
      <c r="C9443" s="5" t="s">
        <v>181</v>
      </c>
      <c r="D9443" s="35" t="s">
        <v>84</v>
      </c>
      <c r="E9443" s="36" t="s">
        <v>16</v>
      </c>
      <c r="F9443" s="37">
        <v>50</v>
      </c>
      <c r="G9443" s="38">
        <v>0.06</v>
      </c>
      <c r="H9443" s="34">
        <v>0.9778360830488777</v>
      </c>
      <c r="I9443" s="35">
        <v>-4.3943796483378132E-4</v>
      </c>
      <c r="J9443" s="35">
        <v>4.6913767690164337E-2</v>
      </c>
      <c r="K9443" s="35">
        <v>-1.7531450932822501</v>
      </c>
      <c r="L9443" s="35">
        <v>78.414453776529044</v>
      </c>
      <c r="M9443" s="35">
        <v>0</v>
      </c>
      <c r="N9443" s="35">
        <v>0</v>
      </c>
      <c r="O9443" s="35">
        <v>0</v>
      </c>
      <c r="P9443" s="36">
        <v>12</v>
      </c>
      <c r="Q9443" s="37">
        <v>48</v>
      </c>
      <c r="R9443" s="36">
        <v>14</v>
      </c>
      <c r="S9443" s="39">
        <f t="shared" si="330"/>
        <v>48</v>
      </c>
      <c r="T9443" s="34" t="s">
        <v>51</v>
      </c>
      <c r="U9443" s="12">
        <f>(((alpha*(speed^3))+(beta*(speed^2))+(ceta*speed))+delta)</f>
        <v>53.754486650222127</v>
      </c>
      <c r="V9443" s="8">
        <f t="shared" si="331"/>
        <v>48</v>
      </c>
    </row>
    <row r="9444" spans="1:22">
      <c r="A9444" s="34" t="s">
        <v>19</v>
      </c>
      <c r="B9444" s="34" t="s">
        <v>75</v>
      </c>
      <c r="C9444" s="5" t="s">
        <v>181</v>
      </c>
      <c r="D9444" s="35" t="s">
        <v>84</v>
      </c>
      <c r="E9444" s="36" t="s">
        <v>14</v>
      </c>
      <c r="F9444" s="37">
        <v>50</v>
      </c>
      <c r="G9444" s="38">
        <v>0.06</v>
      </c>
      <c r="H9444" s="34">
        <v>0.99772588987798605</v>
      </c>
      <c r="I9444" s="35">
        <v>-0.96020484709687348</v>
      </c>
      <c r="J9444" s="35">
        <v>0.58021308878199496</v>
      </c>
      <c r="K9444" s="35">
        <v>0.33471856565517255</v>
      </c>
      <c r="L9444" s="35">
        <v>0</v>
      </c>
      <c r="M9444" s="35">
        <v>0</v>
      </c>
      <c r="N9444" s="35">
        <v>0</v>
      </c>
      <c r="O9444" s="35">
        <v>0</v>
      </c>
      <c r="P9444" s="36">
        <v>12</v>
      </c>
      <c r="Q9444" s="37">
        <v>48</v>
      </c>
      <c r="R9444" s="36">
        <v>6</v>
      </c>
      <c r="S9444" s="39">
        <f t="shared" si="330"/>
        <v>48</v>
      </c>
      <c r="T9444" s="34" t="s">
        <v>37</v>
      </c>
      <c r="U9444" s="12">
        <f>(1/(alpha+(beta*(speed^ceta))))</f>
        <v>0.86224185409995224</v>
      </c>
      <c r="V9444" s="8">
        <f t="shared" si="331"/>
        <v>48</v>
      </c>
    </row>
    <row r="9445" spans="1:22">
      <c r="A9445" s="34" t="s">
        <v>19</v>
      </c>
      <c r="B9445" s="34" t="s">
        <v>75</v>
      </c>
      <c r="C9445" s="5" t="s">
        <v>181</v>
      </c>
      <c r="D9445" s="35" t="s">
        <v>84</v>
      </c>
      <c r="E9445" s="36" t="s">
        <v>18</v>
      </c>
      <c r="F9445" s="37">
        <v>50</v>
      </c>
      <c r="G9445" s="38">
        <v>0.06</v>
      </c>
      <c r="H9445" s="34">
        <v>0.98716198212239326</v>
      </c>
      <c r="I9445" s="35">
        <v>3.7063207032356056</v>
      </c>
      <c r="J9445" s="35">
        <v>0.99779475273380358</v>
      </c>
      <c r="K9445" s="35">
        <v>-0.27844789300713729</v>
      </c>
      <c r="L9445" s="35">
        <v>0</v>
      </c>
      <c r="M9445" s="35">
        <v>0</v>
      </c>
      <c r="N9445" s="35">
        <v>0</v>
      </c>
      <c r="O9445" s="35">
        <v>0</v>
      </c>
      <c r="P9445" s="36">
        <v>12</v>
      </c>
      <c r="Q9445" s="37">
        <v>48</v>
      </c>
      <c r="R9445" s="36">
        <v>0</v>
      </c>
      <c r="S9445" s="39">
        <f t="shared" si="330"/>
        <v>48</v>
      </c>
      <c r="T9445" s="34" t="s">
        <v>29</v>
      </c>
      <c r="U9445" s="12">
        <f>((alpha*(beta^speed))*(speed^ceta))</f>
        <v>1.1344445410783781</v>
      </c>
      <c r="V9445" s="8">
        <f t="shared" si="331"/>
        <v>48</v>
      </c>
    </row>
    <row r="9446" spans="1:22">
      <c r="A9446" s="34" t="s">
        <v>19</v>
      </c>
      <c r="B9446" s="34" t="s">
        <v>75</v>
      </c>
      <c r="C9446" s="5" t="s">
        <v>181</v>
      </c>
      <c r="D9446" s="35" t="s">
        <v>84</v>
      </c>
      <c r="E9446" s="36" t="s">
        <v>17</v>
      </c>
      <c r="F9446" s="37">
        <v>50</v>
      </c>
      <c r="G9446" s="38">
        <v>0.06</v>
      </c>
      <c r="H9446" s="34">
        <v>0.98837392289678283</v>
      </c>
      <c r="I9446" s="35">
        <v>7.2595027514782879</v>
      </c>
      <c r="J9446" s="35">
        <v>2.7964303905010381</v>
      </c>
      <c r="K9446" s="35">
        <v>-6.1920922210833347E-2</v>
      </c>
      <c r="L9446" s="35">
        <v>0</v>
      </c>
      <c r="M9446" s="35">
        <v>0</v>
      </c>
      <c r="N9446" s="35">
        <v>0</v>
      </c>
      <c r="O9446" s="35">
        <v>0</v>
      </c>
      <c r="P9446" s="36">
        <v>12</v>
      </c>
      <c r="Q9446" s="37">
        <v>48</v>
      </c>
      <c r="R9446" s="36">
        <v>13</v>
      </c>
      <c r="S9446" s="39">
        <f t="shared" si="330"/>
        <v>48</v>
      </c>
      <c r="T9446" s="34" t="s">
        <v>50</v>
      </c>
      <c r="U9446" s="12">
        <f>EXP((alpha+(beta/speed))+(ceta*LN(speed)))</f>
        <v>1185.6582461011351</v>
      </c>
      <c r="V9446" s="8">
        <f t="shared" si="331"/>
        <v>48</v>
      </c>
    </row>
    <row r="9447" spans="1:22">
      <c r="A9447" s="34" t="s">
        <v>19</v>
      </c>
      <c r="B9447" s="34" t="s">
        <v>75</v>
      </c>
      <c r="C9447" s="5" t="s">
        <v>181</v>
      </c>
      <c r="D9447" s="35" t="s">
        <v>84</v>
      </c>
      <c r="E9447" s="36" t="s">
        <v>15</v>
      </c>
      <c r="F9447" s="37">
        <v>100</v>
      </c>
      <c r="G9447" s="38">
        <v>0.06</v>
      </c>
      <c r="H9447" s="34">
        <v>0.97863200756233648</v>
      </c>
      <c r="I9447" s="35">
        <v>18.208039764837594</v>
      </c>
      <c r="J9447" s="35">
        <v>0.98032872318780817</v>
      </c>
      <c r="K9447" s="35">
        <v>-0.13054063334453203</v>
      </c>
      <c r="L9447" s="35">
        <v>0</v>
      </c>
      <c r="M9447" s="35">
        <v>0</v>
      </c>
      <c r="N9447" s="35">
        <v>0</v>
      </c>
      <c r="O9447" s="35">
        <v>0</v>
      </c>
      <c r="P9447" s="36">
        <v>11</v>
      </c>
      <c r="Q9447" s="37">
        <v>35</v>
      </c>
      <c r="R9447" s="36">
        <v>0</v>
      </c>
      <c r="S9447" s="39">
        <f t="shared" si="330"/>
        <v>35</v>
      </c>
      <c r="T9447" s="34" t="s">
        <v>29</v>
      </c>
      <c r="U9447" s="12">
        <f>((alpha*(beta^speed))*(speed^ceta))</f>
        <v>5.7109720369927972</v>
      </c>
      <c r="V9447" s="8">
        <f t="shared" si="331"/>
        <v>35</v>
      </c>
    </row>
    <row r="9448" spans="1:22">
      <c r="A9448" s="34" t="s">
        <v>19</v>
      </c>
      <c r="B9448" s="34" t="s">
        <v>75</v>
      </c>
      <c r="C9448" s="5" t="s">
        <v>181</v>
      </c>
      <c r="D9448" s="35" t="s">
        <v>84</v>
      </c>
      <c r="E9448" s="36" t="s">
        <v>16</v>
      </c>
      <c r="F9448" s="37">
        <v>100</v>
      </c>
      <c r="G9448" s="38">
        <v>0.06</v>
      </c>
      <c r="H9448" s="34">
        <v>0.97332284340740327</v>
      </c>
      <c r="I9448" s="35">
        <v>-1.6005047437720689E-3</v>
      </c>
      <c r="J9448" s="35">
        <v>0.12195607973504399</v>
      </c>
      <c r="K9448" s="35">
        <v>-3.318411794174795</v>
      </c>
      <c r="L9448" s="35">
        <v>110.83949287987284</v>
      </c>
      <c r="M9448" s="35">
        <v>0</v>
      </c>
      <c r="N9448" s="35">
        <v>0</v>
      </c>
      <c r="O9448" s="35">
        <v>0</v>
      </c>
      <c r="P9448" s="36">
        <v>11</v>
      </c>
      <c r="Q9448" s="37">
        <v>35</v>
      </c>
      <c r="R9448" s="36">
        <v>14</v>
      </c>
      <c r="S9448" s="39">
        <f t="shared" si="330"/>
        <v>35</v>
      </c>
      <c r="T9448" s="34" t="s">
        <v>51</v>
      </c>
      <c r="U9448" s="12">
        <f>(((alpha*(speed^3))+(beta*(speed^2))+(ceta*speed))+delta)</f>
        <v>75.469636869956446</v>
      </c>
      <c r="V9448" s="8">
        <f t="shared" si="331"/>
        <v>35</v>
      </c>
    </row>
    <row r="9449" spans="1:22">
      <c r="A9449" s="34" t="s">
        <v>19</v>
      </c>
      <c r="B9449" s="34" t="s">
        <v>75</v>
      </c>
      <c r="C9449" s="5" t="s">
        <v>181</v>
      </c>
      <c r="D9449" s="35" t="s">
        <v>84</v>
      </c>
      <c r="E9449" s="36" t="s">
        <v>14</v>
      </c>
      <c r="F9449" s="37">
        <v>100</v>
      </c>
      <c r="G9449" s="38">
        <v>0.06</v>
      </c>
      <c r="H9449" s="34">
        <v>0.99449698321625557</v>
      </c>
      <c r="I9449" s="35">
        <v>0.3084652656327575</v>
      </c>
      <c r="J9449" s="35">
        <v>11.236584528385832</v>
      </c>
      <c r="K9449" s="35">
        <v>-0.11660340953698027</v>
      </c>
      <c r="L9449" s="35">
        <v>0</v>
      </c>
      <c r="M9449" s="35">
        <v>0</v>
      </c>
      <c r="N9449" s="35">
        <v>0</v>
      </c>
      <c r="O9449" s="35">
        <v>0</v>
      </c>
      <c r="P9449" s="36">
        <v>11</v>
      </c>
      <c r="Q9449" s="37">
        <v>35</v>
      </c>
      <c r="R9449" s="36">
        <v>13</v>
      </c>
      <c r="S9449" s="39">
        <f t="shared" si="330"/>
        <v>35</v>
      </c>
      <c r="T9449" s="34" t="s">
        <v>50</v>
      </c>
      <c r="U9449" s="12">
        <f>EXP((alpha+(beta/speed))+(ceta*LN(speed)))</f>
        <v>1.2397934979185712</v>
      </c>
      <c r="V9449" s="8">
        <f t="shared" si="331"/>
        <v>35</v>
      </c>
    </row>
    <row r="9450" spans="1:22">
      <c r="A9450" s="34" t="s">
        <v>19</v>
      </c>
      <c r="B9450" s="34" t="s">
        <v>75</v>
      </c>
      <c r="C9450" s="5" t="s">
        <v>181</v>
      </c>
      <c r="D9450" s="35" t="s">
        <v>84</v>
      </c>
      <c r="E9450" s="36" t="s">
        <v>18</v>
      </c>
      <c r="F9450" s="37">
        <v>100</v>
      </c>
      <c r="G9450" s="38">
        <v>0.06</v>
      </c>
      <c r="H9450" s="34">
        <v>0.98593804253762241</v>
      </c>
      <c r="I9450" s="35">
        <v>3.9345662169196434</v>
      </c>
      <c r="J9450" s="35">
        <v>0.99401723770916428</v>
      </c>
      <c r="K9450" s="35">
        <v>-0.18499525042049986</v>
      </c>
      <c r="L9450" s="35">
        <v>0</v>
      </c>
      <c r="M9450" s="35">
        <v>0</v>
      </c>
      <c r="N9450" s="35">
        <v>0</v>
      </c>
      <c r="O9450" s="35">
        <v>0</v>
      </c>
      <c r="P9450" s="36">
        <v>11</v>
      </c>
      <c r="Q9450" s="37">
        <v>35</v>
      </c>
      <c r="R9450" s="36">
        <v>0</v>
      </c>
      <c r="S9450" s="39">
        <f t="shared" si="330"/>
        <v>35</v>
      </c>
      <c r="T9450" s="34" t="s">
        <v>29</v>
      </c>
      <c r="U9450" s="12">
        <f>((alpha*(beta^speed))*(speed^ceta))</f>
        <v>1.6521088431871878</v>
      </c>
      <c r="V9450" s="8">
        <f t="shared" si="331"/>
        <v>35</v>
      </c>
    </row>
    <row r="9451" spans="1:22">
      <c r="A9451" s="34" t="s">
        <v>19</v>
      </c>
      <c r="B9451" s="34" t="s">
        <v>75</v>
      </c>
      <c r="C9451" s="5" t="s">
        <v>181</v>
      </c>
      <c r="D9451" s="35" t="s">
        <v>84</v>
      </c>
      <c r="E9451" s="36" t="s">
        <v>17</v>
      </c>
      <c r="F9451" s="37">
        <v>100</v>
      </c>
      <c r="G9451" s="38">
        <v>0.06</v>
      </c>
      <c r="H9451" s="34">
        <v>0.98879229443391559</v>
      </c>
      <c r="I9451" s="35">
        <v>-5.042969400657115E-2</v>
      </c>
      <c r="J9451" s="35">
        <v>4.0114775600732164</v>
      </c>
      <c r="K9451" s="35">
        <v>-113.35398636585985</v>
      </c>
      <c r="L9451" s="35">
        <v>2888.4926072301664</v>
      </c>
      <c r="M9451" s="35">
        <v>0</v>
      </c>
      <c r="N9451" s="35">
        <v>0</v>
      </c>
      <c r="O9451" s="35">
        <v>0</v>
      </c>
      <c r="P9451" s="36">
        <v>11</v>
      </c>
      <c r="Q9451" s="37">
        <v>35</v>
      </c>
      <c r="R9451" s="36">
        <v>14</v>
      </c>
      <c r="S9451" s="39">
        <f t="shared" si="330"/>
        <v>35</v>
      </c>
      <c r="T9451" s="34" t="s">
        <v>51</v>
      </c>
      <c r="U9451" s="12">
        <f>(((alpha*(speed^3))+(beta*(speed^2))+(ceta*speed))+delta)</f>
        <v>1672.989964983024</v>
      </c>
      <c r="V9451" s="8">
        <f t="shared" si="331"/>
        <v>35</v>
      </c>
    </row>
    <row r="9452" spans="1:22">
      <c r="A9452" s="34" t="s">
        <v>19</v>
      </c>
      <c r="B9452" s="34" t="s">
        <v>75</v>
      </c>
      <c r="C9452" s="5" t="s">
        <v>182</v>
      </c>
      <c r="D9452" s="35" t="s">
        <v>85</v>
      </c>
      <c r="E9452" s="36" t="s">
        <v>15</v>
      </c>
      <c r="F9452" s="37">
        <v>0</v>
      </c>
      <c r="G9452" s="38">
        <v>0</v>
      </c>
      <c r="H9452" s="34">
        <v>0.98628532633660781</v>
      </c>
      <c r="I9452" s="35">
        <v>63.716346524436887</v>
      </c>
      <c r="J9452" s="35">
        <v>1.0105136788370446</v>
      </c>
      <c r="K9452" s="35">
        <v>-1.0643815555860774</v>
      </c>
      <c r="L9452" s="35">
        <v>0</v>
      </c>
      <c r="M9452" s="35">
        <v>0</v>
      </c>
      <c r="N9452" s="35">
        <v>0</v>
      </c>
      <c r="O9452" s="35">
        <v>0</v>
      </c>
      <c r="P9452" s="36">
        <v>12</v>
      </c>
      <c r="Q9452" s="37">
        <v>86</v>
      </c>
      <c r="R9452" s="36">
        <v>0</v>
      </c>
      <c r="S9452" s="39">
        <f t="shared" si="330"/>
        <v>86</v>
      </c>
      <c r="T9452" s="34" t="s">
        <v>29</v>
      </c>
      <c r="U9452" s="12">
        <f>((alpha*(beta^speed))*(speed^ceta))</f>
        <v>1.3672102737626894</v>
      </c>
      <c r="V9452" s="8">
        <f t="shared" si="331"/>
        <v>86</v>
      </c>
    </row>
    <row r="9453" spans="1:22">
      <c r="A9453" s="34" t="s">
        <v>19</v>
      </c>
      <c r="B9453" s="34" t="s">
        <v>75</v>
      </c>
      <c r="C9453" s="5" t="s">
        <v>182</v>
      </c>
      <c r="D9453" s="35" t="s">
        <v>85</v>
      </c>
      <c r="E9453" s="36" t="s">
        <v>16</v>
      </c>
      <c r="F9453" s="37">
        <v>0</v>
      </c>
      <c r="G9453" s="38">
        <v>0</v>
      </c>
      <c r="H9453" s="34">
        <v>0.98313437586217611</v>
      </c>
      <c r="I9453" s="35">
        <v>92.837747758441665</v>
      </c>
      <c r="J9453" s="35">
        <v>1.0073841357071867</v>
      </c>
      <c r="K9453" s="35">
        <v>-0.76173234061812878</v>
      </c>
      <c r="L9453" s="35">
        <v>0</v>
      </c>
      <c r="M9453" s="35">
        <v>0</v>
      </c>
      <c r="N9453" s="35">
        <v>0</v>
      </c>
      <c r="O9453" s="35">
        <v>0</v>
      </c>
      <c r="P9453" s="36">
        <v>12</v>
      </c>
      <c r="Q9453" s="37">
        <v>86</v>
      </c>
      <c r="R9453" s="36">
        <v>0</v>
      </c>
      <c r="S9453" s="39">
        <f t="shared" si="330"/>
        <v>86</v>
      </c>
      <c r="T9453" s="34" t="s">
        <v>29</v>
      </c>
      <c r="U9453" s="12">
        <f>((alpha*(beta^speed))*(speed^ceta))</f>
        <v>5.8739979523502095</v>
      </c>
      <c r="V9453" s="8">
        <f t="shared" si="331"/>
        <v>86</v>
      </c>
    </row>
    <row r="9454" spans="1:22">
      <c r="A9454" s="34" t="s">
        <v>19</v>
      </c>
      <c r="B9454" s="34" t="s">
        <v>75</v>
      </c>
      <c r="C9454" s="5" t="s">
        <v>182</v>
      </c>
      <c r="D9454" s="35" t="s">
        <v>85</v>
      </c>
      <c r="E9454" s="36" t="s">
        <v>14</v>
      </c>
      <c r="F9454" s="37">
        <v>0</v>
      </c>
      <c r="G9454" s="38">
        <v>0</v>
      </c>
      <c r="H9454" s="34">
        <v>0.99774555178379565</v>
      </c>
      <c r="I9454" s="35">
        <v>-0.13946407055267313</v>
      </c>
      <c r="J9454" s="35">
        <v>4.14910973847449E-2</v>
      </c>
      <c r="K9454" s="35">
        <v>1.3676962890995774</v>
      </c>
      <c r="L9454" s="35">
        <v>0</v>
      </c>
      <c r="M9454" s="35">
        <v>0</v>
      </c>
      <c r="N9454" s="35">
        <v>0</v>
      </c>
      <c r="O9454" s="35">
        <v>0</v>
      </c>
      <c r="P9454" s="36">
        <v>12</v>
      </c>
      <c r="Q9454" s="37">
        <v>86</v>
      </c>
      <c r="R9454" s="36">
        <v>2</v>
      </c>
      <c r="S9454" s="39">
        <f t="shared" si="330"/>
        <v>86</v>
      </c>
      <c r="T9454" s="34" t="s">
        <v>31</v>
      </c>
      <c r="U9454" s="12">
        <f>((alpha+(beta*speed))^((-1)/ceta))</f>
        <v>0.40619081474984792</v>
      </c>
      <c r="V9454" s="8">
        <f t="shared" si="331"/>
        <v>86</v>
      </c>
    </row>
    <row r="9455" spans="1:22">
      <c r="A9455" s="34" t="s">
        <v>19</v>
      </c>
      <c r="B9455" s="34" t="s">
        <v>75</v>
      </c>
      <c r="C9455" s="5" t="s">
        <v>182</v>
      </c>
      <c r="D9455" s="35" t="s">
        <v>85</v>
      </c>
      <c r="E9455" s="36" t="s">
        <v>18</v>
      </c>
      <c r="F9455" s="37">
        <v>0</v>
      </c>
      <c r="G9455" s="38">
        <v>0</v>
      </c>
      <c r="H9455" s="34">
        <v>0.99682151341479486</v>
      </c>
      <c r="I9455" s="35">
        <v>0.16997391118123514</v>
      </c>
      <c r="J9455" s="35">
        <v>12.544133005463312</v>
      </c>
      <c r="K9455" s="35">
        <v>0.17824034711818437</v>
      </c>
      <c r="L9455" s="35">
        <v>1.0231409456456617</v>
      </c>
      <c r="M9455" s="35">
        <v>1.5375000776880633E-2</v>
      </c>
      <c r="N9455" s="35">
        <v>0</v>
      </c>
      <c r="O9455" s="35">
        <v>0</v>
      </c>
      <c r="P9455" s="36">
        <v>12</v>
      </c>
      <c r="Q9455" s="37">
        <v>86</v>
      </c>
      <c r="R9455" s="36">
        <v>10</v>
      </c>
      <c r="S9455" s="39">
        <f t="shared" si="330"/>
        <v>86</v>
      </c>
      <c r="T9455" s="34" t="s">
        <v>44</v>
      </c>
      <c r="U9455" s="12">
        <f>(alpha+(beta/(1+EXP((((-1)*ceta)+(delta*LN(speed)))+(epsilon*speed)))))</f>
        <v>0.2117463983996441</v>
      </c>
      <c r="V9455" s="8">
        <f t="shared" si="331"/>
        <v>86</v>
      </c>
    </row>
    <row r="9456" spans="1:22">
      <c r="A9456" s="34" t="s">
        <v>19</v>
      </c>
      <c r="B9456" s="34" t="s">
        <v>75</v>
      </c>
      <c r="C9456" s="5" t="s">
        <v>182</v>
      </c>
      <c r="D9456" s="35" t="s">
        <v>85</v>
      </c>
      <c r="E9456" s="36" t="s">
        <v>17</v>
      </c>
      <c r="F9456" s="37">
        <v>0</v>
      </c>
      <c r="G9456" s="38">
        <v>0</v>
      </c>
      <c r="H9456" s="34">
        <v>0.990037658757977</v>
      </c>
      <c r="I9456" s="35">
        <v>4177.778814313222</v>
      </c>
      <c r="J9456" s="35">
        <v>1.0088905826511998</v>
      </c>
      <c r="K9456" s="35">
        <v>-0.88035629205398502</v>
      </c>
      <c r="L9456" s="35">
        <v>0</v>
      </c>
      <c r="M9456" s="35">
        <v>0</v>
      </c>
      <c r="N9456" s="35">
        <v>0</v>
      </c>
      <c r="O9456" s="35">
        <v>0</v>
      </c>
      <c r="P9456" s="36">
        <v>12</v>
      </c>
      <c r="Q9456" s="37">
        <v>86</v>
      </c>
      <c r="R9456" s="36">
        <v>0</v>
      </c>
      <c r="S9456" s="39">
        <f t="shared" si="330"/>
        <v>86</v>
      </c>
      <c r="T9456" s="34" t="s">
        <v>29</v>
      </c>
      <c r="U9456" s="12">
        <f>((alpha*(beta^speed))*(speed^ceta))</f>
        <v>177.2096730105676</v>
      </c>
      <c r="V9456" s="8">
        <f t="shared" si="331"/>
        <v>86</v>
      </c>
    </row>
    <row r="9457" spans="1:22">
      <c r="A9457" s="34" t="s">
        <v>19</v>
      </c>
      <c r="B9457" s="34" t="s">
        <v>75</v>
      </c>
      <c r="C9457" s="5" t="s">
        <v>182</v>
      </c>
      <c r="D9457" s="35" t="s">
        <v>85</v>
      </c>
      <c r="E9457" s="36" t="s">
        <v>15</v>
      </c>
      <c r="F9457" s="37">
        <v>50</v>
      </c>
      <c r="G9457" s="38">
        <v>0</v>
      </c>
      <c r="H9457" s="34">
        <v>0.93608470308559255</v>
      </c>
      <c r="I9457" s="35">
        <v>1.8386461372858112</v>
      </c>
      <c r="J9457" s="35">
        <v>9.2274298215830264</v>
      </c>
      <c r="K9457" s="35">
        <v>0.65556268565463927</v>
      </c>
      <c r="L9457" s="35">
        <v>0.12544155056578274</v>
      </c>
      <c r="M9457" s="35">
        <v>7.6423835011495286E-2</v>
      </c>
      <c r="N9457" s="35">
        <v>0</v>
      </c>
      <c r="O9457" s="35">
        <v>0</v>
      </c>
      <c r="P9457" s="36">
        <v>12</v>
      </c>
      <c r="Q9457" s="37">
        <v>86</v>
      </c>
      <c r="R9457" s="36">
        <v>10</v>
      </c>
      <c r="S9457" s="39">
        <f t="shared" si="330"/>
        <v>86</v>
      </c>
      <c r="T9457" s="34" t="s">
        <v>44</v>
      </c>
      <c r="U9457" s="12">
        <f>(alpha+(beta/(1+EXP((((-1)*ceta)+(delta*LN(speed)))+(epsilon*speed)))))</f>
        <v>1.8528391411358471</v>
      </c>
      <c r="V9457" s="8">
        <f t="shared" si="331"/>
        <v>86</v>
      </c>
    </row>
    <row r="9458" spans="1:22">
      <c r="A9458" s="34" t="s">
        <v>19</v>
      </c>
      <c r="B9458" s="34" t="s">
        <v>75</v>
      </c>
      <c r="C9458" s="5" t="s">
        <v>182</v>
      </c>
      <c r="D9458" s="35" t="s">
        <v>85</v>
      </c>
      <c r="E9458" s="36" t="s">
        <v>16</v>
      </c>
      <c r="F9458" s="37">
        <v>50</v>
      </c>
      <c r="G9458" s="38">
        <v>0</v>
      </c>
      <c r="H9458" s="34">
        <v>0.96912820782944364</v>
      </c>
      <c r="I9458" s="35">
        <v>71.183938554146138</v>
      </c>
      <c r="J9458" s="35">
        <v>1.0013131376686402</v>
      </c>
      <c r="K9458" s="35">
        <v>-0.54095271929118305</v>
      </c>
      <c r="L9458" s="35">
        <v>0</v>
      </c>
      <c r="M9458" s="35">
        <v>0</v>
      </c>
      <c r="N9458" s="35">
        <v>0</v>
      </c>
      <c r="O9458" s="35">
        <v>0</v>
      </c>
      <c r="P9458" s="36">
        <v>12</v>
      </c>
      <c r="Q9458" s="37">
        <v>86</v>
      </c>
      <c r="R9458" s="36">
        <v>0</v>
      </c>
      <c r="S9458" s="39">
        <f t="shared" si="330"/>
        <v>86</v>
      </c>
      <c r="T9458" s="34" t="s">
        <v>29</v>
      </c>
      <c r="U9458" s="12">
        <f>((alpha*(beta^speed))*(speed^ceta))</f>
        <v>7.1601554127310107</v>
      </c>
      <c r="V9458" s="8">
        <f t="shared" si="331"/>
        <v>86</v>
      </c>
    </row>
    <row r="9459" spans="1:22">
      <c r="A9459" s="34" t="s">
        <v>19</v>
      </c>
      <c r="B9459" s="34" t="s">
        <v>75</v>
      </c>
      <c r="C9459" s="5" t="s">
        <v>182</v>
      </c>
      <c r="D9459" s="35" t="s">
        <v>85</v>
      </c>
      <c r="E9459" s="36" t="s">
        <v>14</v>
      </c>
      <c r="F9459" s="37">
        <v>50</v>
      </c>
      <c r="G9459" s="38">
        <v>0</v>
      </c>
      <c r="H9459" s="34">
        <v>0.9971284888860058</v>
      </c>
      <c r="I9459" s="35">
        <v>-0.13233283066009358</v>
      </c>
      <c r="J9459" s="35">
        <v>4.2080694293435555E-2</v>
      </c>
      <c r="K9459" s="35">
        <v>1.3516808267290545</v>
      </c>
      <c r="L9459" s="35">
        <v>0</v>
      </c>
      <c r="M9459" s="35">
        <v>0</v>
      </c>
      <c r="N9459" s="35">
        <v>0</v>
      </c>
      <c r="O9459" s="35">
        <v>0</v>
      </c>
      <c r="P9459" s="36">
        <v>12</v>
      </c>
      <c r="Q9459" s="37">
        <v>86</v>
      </c>
      <c r="R9459" s="36">
        <v>2</v>
      </c>
      <c r="S9459" s="39">
        <f t="shared" si="330"/>
        <v>86</v>
      </c>
      <c r="T9459" s="34" t="s">
        <v>31</v>
      </c>
      <c r="U9459" s="12">
        <f>((alpha+(beta*speed))^((-1)/ceta))</f>
        <v>0.39693521473646831</v>
      </c>
      <c r="V9459" s="8">
        <f t="shared" si="331"/>
        <v>86</v>
      </c>
    </row>
    <row r="9460" spans="1:22">
      <c r="A9460" s="34" t="s">
        <v>19</v>
      </c>
      <c r="B9460" s="34" t="s">
        <v>75</v>
      </c>
      <c r="C9460" s="5" t="s">
        <v>182</v>
      </c>
      <c r="D9460" s="35" t="s">
        <v>85</v>
      </c>
      <c r="E9460" s="36" t="s">
        <v>18</v>
      </c>
      <c r="F9460" s="37">
        <v>50</v>
      </c>
      <c r="G9460" s="38">
        <v>0</v>
      </c>
      <c r="H9460" s="34">
        <v>0.98455375005666446</v>
      </c>
      <c r="I9460" s="35">
        <v>0.27593284998247875</v>
      </c>
      <c r="J9460" s="35">
        <v>5.8272960223043686</v>
      </c>
      <c r="K9460" s="35">
        <v>-1.1597560954642729E-2</v>
      </c>
      <c r="L9460" s="35">
        <v>0.51652211746221777</v>
      </c>
      <c r="M9460" s="35">
        <v>4.4337000860796831E-2</v>
      </c>
      <c r="N9460" s="35">
        <v>0</v>
      </c>
      <c r="O9460" s="35">
        <v>0</v>
      </c>
      <c r="P9460" s="36">
        <v>12</v>
      </c>
      <c r="Q9460" s="37">
        <v>86</v>
      </c>
      <c r="R9460" s="36">
        <v>10</v>
      </c>
      <c r="S9460" s="39">
        <f t="shared" si="330"/>
        <v>86</v>
      </c>
      <c r="T9460" s="34" t="s">
        <v>44</v>
      </c>
      <c r="U9460" s="12">
        <f>(alpha+(beta/(1+EXP((((-1)*ceta)+(delta*LN(speed)))+(epsilon*speed)))))</f>
        <v>0.28864776218610921</v>
      </c>
      <c r="V9460" s="8">
        <f t="shared" si="331"/>
        <v>86</v>
      </c>
    </row>
    <row r="9461" spans="1:22">
      <c r="A9461" s="34" t="s">
        <v>19</v>
      </c>
      <c r="B9461" s="34" t="s">
        <v>75</v>
      </c>
      <c r="C9461" s="5" t="s">
        <v>182</v>
      </c>
      <c r="D9461" s="35" t="s">
        <v>85</v>
      </c>
      <c r="E9461" s="36" t="s">
        <v>17</v>
      </c>
      <c r="F9461" s="37">
        <v>50</v>
      </c>
      <c r="G9461" s="38">
        <v>0</v>
      </c>
      <c r="H9461" s="34">
        <v>0.97717937186530202</v>
      </c>
      <c r="I9461" s="35">
        <v>3102.2863462193686</v>
      </c>
      <c r="J9461" s="35">
        <v>1.003282057255336</v>
      </c>
      <c r="K9461" s="35">
        <v>-0.65564568072986795</v>
      </c>
      <c r="L9461" s="35">
        <v>0</v>
      </c>
      <c r="M9461" s="35">
        <v>0</v>
      </c>
      <c r="N9461" s="35">
        <v>0</v>
      </c>
      <c r="O9461" s="35">
        <v>0</v>
      </c>
      <c r="P9461" s="36">
        <v>12</v>
      </c>
      <c r="Q9461" s="37">
        <v>86</v>
      </c>
      <c r="R9461" s="36">
        <v>0</v>
      </c>
      <c r="S9461" s="39">
        <f t="shared" si="330"/>
        <v>86</v>
      </c>
      <c r="T9461" s="34" t="s">
        <v>29</v>
      </c>
      <c r="U9461" s="12">
        <f>((alpha*(beta^speed))*(speed^ceta))</f>
        <v>221.67577196306553</v>
      </c>
      <c r="V9461" s="8">
        <f t="shared" si="331"/>
        <v>86</v>
      </c>
    </row>
    <row r="9462" spans="1:22">
      <c r="A9462" s="34" t="s">
        <v>19</v>
      </c>
      <c r="B9462" s="34" t="s">
        <v>75</v>
      </c>
      <c r="C9462" s="5" t="s">
        <v>182</v>
      </c>
      <c r="D9462" s="35" t="s">
        <v>85</v>
      </c>
      <c r="E9462" s="36" t="s">
        <v>15</v>
      </c>
      <c r="F9462" s="37">
        <v>100</v>
      </c>
      <c r="G9462" s="38">
        <v>0</v>
      </c>
      <c r="H9462" s="34">
        <v>0.90984201134343978</v>
      </c>
      <c r="I9462" s="35">
        <v>2.2948304422496268</v>
      </c>
      <c r="J9462" s="35">
        <v>3.8302694471346235</v>
      </c>
      <c r="K9462" s="35">
        <v>1.2810843505936054</v>
      </c>
      <c r="L9462" s="35">
        <v>-1.2232597423724694</v>
      </c>
      <c r="M9462" s="35">
        <v>0.19582899998635994</v>
      </c>
      <c r="N9462" s="35">
        <v>0</v>
      </c>
      <c r="O9462" s="35">
        <v>0</v>
      </c>
      <c r="P9462" s="36">
        <v>12</v>
      </c>
      <c r="Q9462" s="37">
        <v>86</v>
      </c>
      <c r="R9462" s="36">
        <v>10</v>
      </c>
      <c r="S9462" s="39">
        <f t="shared" si="330"/>
        <v>86</v>
      </c>
      <c r="T9462" s="34" t="s">
        <v>44</v>
      </c>
      <c r="U9462" s="12">
        <f>(alpha+(beta/(1+EXP((((-1)*ceta)+(delta*LN(speed)))+(epsilon*speed)))))</f>
        <v>2.2949860003308515</v>
      </c>
      <c r="V9462" s="8">
        <f t="shared" si="331"/>
        <v>86</v>
      </c>
    </row>
    <row r="9463" spans="1:22">
      <c r="A9463" s="34" t="s">
        <v>19</v>
      </c>
      <c r="B9463" s="34" t="s">
        <v>75</v>
      </c>
      <c r="C9463" s="5" t="s">
        <v>182</v>
      </c>
      <c r="D9463" s="35" t="s">
        <v>85</v>
      </c>
      <c r="E9463" s="36" t="s">
        <v>16</v>
      </c>
      <c r="F9463" s="37">
        <v>100</v>
      </c>
      <c r="G9463" s="38">
        <v>0</v>
      </c>
      <c r="H9463" s="34">
        <v>0.95787838227104172</v>
      </c>
      <c r="I9463" s="35">
        <v>4.8164954332480656</v>
      </c>
      <c r="J9463" s="35">
        <v>-2.680066787588872</v>
      </c>
      <c r="K9463" s="35">
        <v>-0.59946698089925921</v>
      </c>
      <c r="L9463" s="35">
        <v>0</v>
      </c>
      <c r="M9463" s="35">
        <v>0</v>
      </c>
      <c r="N9463" s="35">
        <v>0</v>
      </c>
      <c r="O9463" s="35">
        <v>0</v>
      </c>
      <c r="P9463" s="36">
        <v>12</v>
      </c>
      <c r="Q9463" s="37">
        <v>86</v>
      </c>
      <c r="R9463" s="36">
        <v>13</v>
      </c>
      <c r="S9463" s="39">
        <f t="shared" si="330"/>
        <v>86</v>
      </c>
      <c r="T9463" s="34" t="s">
        <v>50</v>
      </c>
      <c r="U9463" s="12">
        <f>EXP((alpha+(beta/speed))+(ceta*LN(speed)))</f>
        <v>8.290396033051028</v>
      </c>
      <c r="V9463" s="8">
        <f t="shared" si="331"/>
        <v>86</v>
      </c>
    </row>
    <row r="9464" spans="1:22">
      <c r="A9464" s="34" t="s">
        <v>19</v>
      </c>
      <c r="B9464" s="34" t="s">
        <v>75</v>
      </c>
      <c r="C9464" s="5" t="s">
        <v>182</v>
      </c>
      <c r="D9464" s="35" t="s">
        <v>85</v>
      </c>
      <c r="E9464" s="36" t="s">
        <v>14</v>
      </c>
      <c r="F9464" s="37">
        <v>100</v>
      </c>
      <c r="G9464" s="38">
        <v>0</v>
      </c>
      <c r="H9464" s="34">
        <v>0.9963305653352148</v>
      </c>
      <c r="I9464" s="35">
        <v>458.00525136912796</v>
      </c>
      <c r="J9464" s="35">
        <v>-3.0447068694936115</v>
      </c>
      <c r="K9464" s="35">
        <v>12.083600233375829</v>
      </c>
      <c r="L9464" s="35">
        <v>-0.75855120286977662</v>
      </c>
      <c r="M9464" s="35">
        <v>0</v>
      </c>
      <c r="N9464" s="35">
        <v>0</v>
      </c>
      <c r="O9464" s="35">
        <v>0</v>
      </c>
      <c r="P9464" s="36">
        <v>12</v>
      </c>
      <c r="Q9464" s="37">
        <v>86</v>
      </c>
      <c r="R9464" s="36">
        <v>1</v>
      </c>
      <c r="S9464" s="39">
        <f t="shared" si="330"/>
        <v>86</v>
      </c>
      <c r="T9464" s="34" t="s">
        <v>30</v>
      </c>
      <c r="U9464" s="12">
        <f>((alpha*(speed^beta))+(ceta*(speed^delta)))</f>
        <v>0.41247907781706367</v>
      </c>
      <c r="V9464" s="8">
        <f t="shared" si="331"/>
        <v>86</v>
      </c>
    </row>
    <row r="9465" spans="1:22">
      <c r="A9465" s="34" t="s">
        <v>19</v>
      </c>
      <c r="B9465" s="34" t="s">
        <v>75</v>
      </c>
      <c r="C9465" s="5" t="s">
        <v>182</v>
      </c>
      <c r="D9465" s="35" t="s">
        <v>85</v>
      </c>
      <c r="E9465" s="36" t="s">
        <v>18</v>
      </c>
      <c r="F9465" s="37">
        <v>100</v>
      </c>
      <c r="G9465" s="38">
        <v>0</v>
      </c>
      <c r="H9465" s="34">
        <v>0.97053659347664356</v>
      </c>
      <c r="I9465" s="35">
        <v>-4.5221857141360785E-6</v>
      </c>
      <c r="J9465" s="35">
        <v>8.9340464413290184E-4</v>
      </c>
      <c r="K9465" s="35">
        <v>-6.0006014629025245E-2</v>
      </c>
      <c r="L9465" s="35">
        <v>1.7602628648382528</v>
      </c>
      <c r="M9465" s="35">
        <v>0</v>
      </c>
      <c r="N9465" s="35">
        <v>0</v>
      </c>
      <c r="O9465" s="35">
        <v>0</v>
      </c>
      <c r="P9465" s="36">
        <v>12</v>
      </c>
      <c r="Q9465" s="37">
        <v>86</v>
      </c>
      <c r="R9465" s="36">
        <v>14</v>
      </c>
      <c r="S9465" s="39">
        <f t="shared" si="330"/>
        <v>86</v>
      </c>
      <c r="T9465" s="34" t="s">
        <v>51</v>
      </c>
      <c r="U9465" s="12">
        <f>(((alpha*(speed^3))+(beta*(speed^2))+(ceta*speed))+delta)</f>
        <v>0.33100299815848699</v>
      </c>
      <c r="V9465" s="8">
        <f t="shared" si="331"/>
        <v>86</v>
      </c>
    </row>
    <row r="9466" spans="1:22">
      <c r="A9466" s="34" t="s">
        <v>19</v>
      </c>
      <c r="B9466" s="34" t="s">
        <v>75</v>
      </c>
      <c r="C9466" s="5" t="s">
        <v>182</v>
      </c>
      <c r="D9466" s="35" t="s">
        <v>85</v>
      </c>
      <c r="E9466" s="36" t="s">
        <v>17</v>
      </c>
      <c r="F9466" s="37">
        <v>100</v>
      </c>
      <c r="G9466" s="38">
        <v>0</v>
      </c>
      <c r="H9466" s="34">
        <v>0.96611717420487231</v>
      </c>
      <c r="I9466" s="35">
        <v>-2.2503084721732115E-3</v>
      </c>
      <c r="J9466" s="35">
        <v>0.43806364485526705</v>
      </c>
      <c r="K9466" s="35">
        <v>-30.17445854870514</v>
      </c>
      <c r="L9466" s="35">
        <v>1036.5824096167157</v>
      </c>
      <c r="M9466" s="35">
        <v>0</v>
      </c>
      <c r="N9466" s="35">
        <v>0</v>
      </c>
      <c r="O9466" s="35">
        <v>0</v>
      </c>
      <c r="P9466" s="36">
        <v>12</v>
      </c>
      <c r="Q9466" s="37">
        <v>86</v>
      </c>
      <c r="R9466" s="36">
        <v>14</v>
      </c>
      <c r="S9466" s="39">
        <f t="shared" si="330"/>
        <v>86</v>
      </c>
      <c r="T9466" s="34" t="s">
        <v>51</v>
      </c>
      <c r="U9466" s="12">
        <f>(((alpha*(speed^3))+(beta*(speed^2))+(ceta*speed))+delta)</f>
        <v>250.1754862010248</v>
      </c>
      <c r="V9466" s="8">
        <f t="shared" si="331"/>
        <v>86</v>
      </c>
    </row>
    <row r="9467" spans="1:22">
      <c r="A9467" s="34" t="s">
        <v>19</v>
      </c>
      <c r="B9467" s="34" t="s">
        <v>75</v>
      </c>
      <c r="C9467" s="5" t="s">
        <v>182</v>
      </c>
      <c r="D9467" s="35" t="s">
        <v>85</v>
      </c>
      <c r="E9467" s="36" t="s">
        <v>15</v>
      </c>
      <c r="F9467" s="37">
        <v>0</v>
      </c>
      <c r="G9467" s="38">
        <v>-0.06</v>
      </c>
      <c r="H9467" s="34">
        <v>0.99227873146230428</v>
      </c>
      <c r="I9467" s="35">
        <v>30.011056892736612</v>
      </c>
      <c r="J9467" s="35">
        <v>0.97806875951802474</v>
      </c>
      <c r="K9467" s="35">
        <v>-0.79314450445155171</v>
      </c>
      <c r="L9467" s="35">
        <v>0</v>
      </c>
      <c r="M9467" s="35">
        <v>0</v>
      </c>
      <c r="N9467" s="35">
        <v>0</v>
      </c>
      <c r="O9467" s="35">
        <v>0</v>
      </c>
      <c r="P9467" s="36">
        <v>12</v>
      </c>
      <c r="Q9467" s="37">
        <v>86</v>
      </c>
      <c r="R9467" s="36">
        <v>0</v>
      </c>
      <c r="S9467" s="39">
        <f t="shared" si="330"/>
        <v>86</v>
      </c>
      <c r="T9467" s="34" t="s">
        <v>29</v>
      </c>
      <c r="U9467" s="12">
        <f>((alpha*(beta^speed))*(speed^ceta))</f>
        <v>0.13023022333027731</v>
      </c>
      <c r="V9467" s="8">
        <f t="shared" si="331"/>
        <v>86</v>
      </c>
    </row>
    <row r="9468" spans="1:22">
      <c r="A9468" s="34" t="s">
        <v>19</v>
      </c>
      <c r="B9468" s="34" t="s">
        <v>75</v>
      </c>
      <c r="C9468" s="5" t="s">
        <v>182</v>
      </c>
      <c r="D9468" s="35" t="s">
        <v>85</v>
      </c>
      <c r="E9468" s="36" t="s">
        <v>16</v>
      </c>
      <c r="F9468" s="37">
        <v>0</v>
      </c>
      <c r="G9468" s="38">
        <v>-0.06</v>
      </c>
      <c r="H9468" s="34">
        <v>0.99109305186736052</v>
      </c>
      <c r="I9468" s="35">
        <v>77.719041523183904</v>
      </c>
      <c r="J9468" s="35">
        <v>0.97599768411987198</v>
      </c>
      <c r="K9468" s="35">
        <v>-0.8250415052576473</v>
      </c>
      <c r="L9468" s="35">
        <v>0</v>
      </c>
      <c r="M9468" s="35">
        <v>0</v>
      </c>
      <c r="N9468" s="35">
        <v>0</v>
      </c>
      <c r="O9468" s="35">
        <v>0</v>
      </c>
      <c r="P9468" s="36">
        <v>12</v>
      </c>
      <c r="Q9468" s="37">
        <v>86</v>
      </c>
      <c r="R9468" s="36">
        <v>0</v>
      </c>
      <c r="S9468" s="39">
        <f t="shared" si="330"/>
        <v>86</v>
      </c>
      <c r="T9468" s="34" t="s">
        <v>29</v>
      </c>
      <c r="U9468" s="12">
        <f>((alpha*(beta^speed))*(speed^ceta))</f>
        <v>0.24382690025593418</v>
      </c>
      <c r="V9468" s="8">
        <f t="shared" si="331"/>
        <v>86</v>
      </c>
    </row>
    <row r="9469" spans="1:22">
      <c r="A9469" s="34" t="s">
        <v>19</v>
      </c>
      <c r="B9469" s="34" t="s">
        <v>75</v>
      </c>
      <c r="C9469" s="5" t="s">
        <v>182</v>
      </c>
      <c r="D9469" s="35" t="s">
        <v>85</v>
      </c>
      <c r="E9469" s="36" t="s">
        <v>14</v>
      </c>
      <c r="F9469" s="37">
        <v>0</v>
      </c>
      <c r="G9469" s="38">
        <v>-0.06</v>
      </c>
      <c r="H9469" s="34">
        <v>0.99630813216500824</v>
      </c>
      <c r="I9469" s="35">
        <v>19.543606126430433</v>
      </c>
      <c r="J9469" s="35">
        <v>0.98818927880080687</v>
      </c>
      <c r="K9469" s="35">
        <v>-0.98745347169822384</v>
      </c>
      <c r="L9469" s="35">
        <v>0</v>
      </c>
      <c r="M9469" s="35">
        <v>0</v>
      </c>
      <c r="N9469" s="35">
        <v>0</v>
      </c>
      <c r="O9469" s="35">
        <v>0</v>
      </c>
      <c r="P9469" s="36">
        <v>12</v>
      </c>
      <c r="Q9469" s="37">
        <v>86</v>
      </c>
      <c r="R9469" s="36">
        <v>0</v>
      </c>
      <c r="S9469" s="39">
        <f t="shared" si="330"/>
        <v>86</v>
      </c>
      <c r="T9469" s="34" t="s">
        <v>29</v>
      </c>
      <c r="U9469" s="12">
        <f>((alpha*(beta^speed))*(speed^ceta))</f>
        <v>8.6502635240879422E-2</v>
      </c>
      <c r="V9469" s="8">
        <f t="shared" si="331"/>
        <v>86</v>
      </c>
    </row>
    <row r="9470" spans="1:22">
      <c r="A9470" s="34" t="s">
        <v>19</v>
      </c>
      <c r="B9470" s="34" t="s">
        <v>75</v>
      </c>
      <c r="C9470" s="5" t="s">
        <v>182</v>
      </c>
      <c r="D9470" s="35" t="s">
        <v>85</v>
      </c>
      <c r="E9470" s="36" t="s">
        <v>18</v>
      </c>
      <c r="F9470" s="37">
        <v>0</v>
      </c>
      <c r="G9470" s="38">
        <v>-0.06</v>
      </c>
      <c r="H9470" s="34">
        <v>0.99618780635330106</v>
      </c>
      <c r="I9470" s="35">
        <v>9.6751448989145565</v>
      </c>
      <c r="J9470" s="35">
        <v>0.98828516541672728</v>
      </c>
      <c r="K9470" s="35">
        <v>-0.92497574478521372</v>
      </c>
      <c r="L9470" s="35">
        <v>0</v>
      </c>
      <c r="M9470" s="35">
        <v>0</v>
      </c>
      <c r="N9470" s="35">
        <v>0</v>
      </c>
      <c r="O9470" s="35">
        <v>0</v>
      </c>
      <c r="P9470" s="36">
        <v>12</v>
      </c>
      <c r="Q9470" s="37">
        <v>86</v>
      </c>
      <c r="R9470" s="36">
        <v>0</v>
      </c>
      <c r="S9470" s="39">
        <f t="shared" si="330"/>
        <v>86</v>
      </c>
      <c r="T9470" s="34" t="s">
        <v>29</v>
      </c>
      <c r="U9470" s="12">
        <f>((alpha*(beta^speed))*(speed^ceta))</f>
        <v>5.7038632979324107E-2</v>
      </c>
      <c r="V9470" s="8">
        <f t="shared" si="331"/>
        <v>86</v>
      </c>
    </row>
    <row r="9471" spans="1:22">
      <c r="A9471" s="34" t="s">
        <v>19</v>
      </c>
      <c r="B9471" s="34" t="s">
        <v>75</v>
      </c>
      <c r="C9471" s="5" t="s">
        <v>182</v>
      </c>
      <c r="D9471" s="35" t="s">
        <v>85</v>
      </c>
      <c r="E9471" s="36" t="s">
        <v>17</v>
      </c>
      <c r="F9471" s="37">
        <v>0</v>
      </c>
      <c r="G9471" s="38">
        <v>-0.06</v>
      </c>
      <c r="H9471" s="34">
        <v>0.98898848007773821</v>
      </c>
      <c r="I9471" s="35">
        <v>13.004996762803701</v>
      </c>
      <c r="J9471" s="35">
        <v>-18.064213642509255</v>
      </c>
      <c r="K9471" s="35">
        <v>-2.3874143318004015</v>
      </c>
      <c r="L9471" s="35">
        <v>0</v>
      </c>
      <c r="M9471" s="35">
        <v>0</v>
      </c>
      <c r="N9471" s="35">
        <v>0</v>
      </c>
      <c r="O9471" s="35">
        <v>0</v>
      </c>
      <c r="P9471" s="36">
        <v>12</v>
      </c>
      <c r="Q9471" s="37">
        <v>86</v>
      </c>
      <c r="R9471" s="36">
        <v>13</v>
      </c>
      <c r="S9471" s="39">
        <f t="shared" si="330"/>
        <v>86</v>
      </c>
      <c r="T9471" s="34" t="s">
        <v>50</v>
      </c>
      <c r="U9471" s="12">
        <f>EXP((alpha+(beta/speed))+(ceta*LN(speed)))</f>
        <v>8.676126671426573</v>
      </c>
      <c r="V9471" s="8">
        <f t="shared" si="331"/>
        <v>86</v>
      </c>
    </row>
    <row r="9472" spans="1:22">
      <c r="A9472" s="34" t="s">
        <v>19</v>
      </c>
      <c r="B9472" s="34" t="s">
        <v>75</v>
      </c>
      <c r="C9472" s="5" t="s">
        <v>182</v>
      </c>
      <c r="D9472" s="35" t="s">
        <v>85</v>
      </c>
      <c r="E9472" s="36" t="s">
        <v>15</v>
      </c>
      <c r="F9472" s="37">
        <v>50</v>
      </c>
      <c r="G9472" s="38">
        <v>-0.06</v>
      </c>
      <c r="H9472" s="34">
        <v>0.9888936765949754</v>
      </c>
      <c r="I9472" s="35">
        <v>7.7312156730408832</v>
      </c>
      <c r="J9472" s="35">
        <v>-16.314730199313999</v>
      </c>
      <c r="K9472" s="35">
        <v>-2.105050782203775</v>
      </c>
      <c r="L9472" s="35">
        <v>0</v>
      </c>
      <c r="M9472" s="35">
        <v>0</v>
      </c>
      <c r="N9472" s="35">
        <v>0</v>
      </c>
      <c r="O9472" s="35">
        <v>0</v>
      </c>
      <c r="P9472" s="36">
        <v>12</v>
      </c>
      <c r="Q9472" s="37">
        <v>86</v>
      </c>
      <c r="R9472" s="36">
        <v>13</v>
      </c>
      <c r="S9472" s="39">
        <f t="shared" si="330"/>
        <v>86</v>
      </c>
      <c r="T9472" s="34" t="s">
        <v>50</v>
      </c>
      <c r="U9472" s="12">
        <f>EXP((alpha+(beta/speed))+(ceta*LN(speed)))</f>
        <v>0.15959470802517861</v>
      </c>
      <c r="V9472" s="8">
        <f t="shared" si="331"/>
        <v>86</v>
      </c>
    </row>
    <row r="9473" spans="1:22">
      <c r="A9473" s="34" t="s">
        <v>19</v>
      </c>
      <c r="B9473" s="34" t="s">
        <v>75</v>
      </c>
      <c r="C9473" s="5" t="s">
        <v>182</v>
      </c>
      <c r="D9473" s="35" t="s">
        <v>85</v>
      </c>
      <c r="E9473" s="36" t="s">
        <v>16</v>
      </c>
      <c r="F9473" s="37">
        <v>50</v>
      </c>
      <c r="G9473" s="38">
        <v>-0.06</v>
      </c>
      <c r="H9473" s="34">
        <v>0.98549644191950525</v>
      </c>
      <c r="I9473" s="35">
        <v>-0.29854816043509197</v>
      </c>
      <c r="J9473" s="35">
        <v>13.093101706053723</v>
      </c>
      <c r="K9473" s="35">
        <v>4.9721065393576618</v>
      </c>
      <c r="L9473" s="35">
        <v>1.9562706935801246</v>
      </c>
      <c r="M9473" s="35">
        <v>-7.5930947791261038E-3</v>
      </c>
      <c r="N9473" s="35">
        <v>0</v>
      </c>
      <c r="O9473" s="35">
        <v>0</v>
      </c>
      <c r="P9473" s="36">
        <v>12</v>
      </c>
      <c r="Q9473" s="37">
        <v>86</v>
      </c>
      <c r="R9473" s="36">
        <v>10</v>
      </c>
      <c r="S9473" s="39">
        <f t="shared" si="330"/>
        <v>86</v>
      </c>
      <c r="T9473" s="34" t="s">
        <v>44</v>
      </c>
      <c r="U9473" s="12">
        <f>(alpha+(beta/(1+EXP((((-1)*ceta)+(delta*LN(speed)))+(epsilon*speed)))))</f>
        <v>0.27194140340192735</v>
      </c>
      <c r="V9473" s="8">
        <f t="shared" si="331"/>
        <v>86</v>
      </c>
    </row>
    <row r="9474" spans="1:22">
      <c r="A9474" s="34" t="s">
        <v>19</v>
      </c>
      <c r="B9474" s="34" t="s">
        <v>75</v>
      </c>
      <c r="C9474" s="5" t="s">
        <v>182</v>
      </c>
      <c r="D9474" s="35" t="s">
        <v>85</v>
      </c>
      <c r="E9474" s="36" t="s">
        <v>14</v>
      </c>
      <c r="F9474" s="37">
        <v>50</v>
      </c>
      <c r="G9474" s="38">
        <v>-0.06</v>
      </c>
      <c r="H9474" s="34">
        <v>0.99639165323156398</v>
      </c>
      <c r="I9474" s="35">
        <v>-2.3124414271286541E-2</v>
      </c>
      <c r="J9474" s="35">
        <v>12.381277115945435</v>
      </c>
      <c r="K9474" s="35">
        <v>0.86421168949016003</v>
      </c>
      <c r="L9474" s="35">
        <v>1.1573864103080147</v>
      </c>
      <c r="M9474" s="35">
        <v>5.2851239299552231E-3</v>
      </c>
      <c r="N9474" s="35">
        <v>0</v>
      </c>
      <c r="O9474" s="35">
        <v>0</v>
      </c>
      <c r="P9474" s="36">
        <v>12</v>
      </c>
      <c r="Q9474" s="37">
        <v>86</v>
      </c>
      <c r="R9474" s="36">
        <v>10</v>
      </c>
      <c r="S9474" s="39">
        <f t="shared" ref="S9474:S9537" si="332">V9474</f>
        <v>86</v>
      </c>
      <c r="T9474" s="34" t="s">
        <v>44</v>
      </c>
      <c r="U9474" s="12">
        <f>(alpha+(beta/(1+EXP((((-1)*ceta)+(delta*LN(speed)))+(epsilon*speed)))))</f>
        <v>8.3528454660145648E-2</v>
      </c>
      <c r="V9474" s="8">
        <f t="shared" ref="V9474:V9537" si="333">IF($V$1&lt;P9474,P9474,IF($V$1&gt;Q9474,Q9474,$V$1))</f>
        <v>86</v>
      </c>
    </row>
    <row r="9475" spans="1:22">
      <c r="A9475" s="34" t="s">
        <v>19</v>
      </c>
      <c r="B9475" s="34" t="s">
        <v>75</v>
      </c>
      <c r="C9475" s="5" t="s">
        <v>182</v>
      </c>
      <c r="D9475" s="35" t="s">
        <v>85</v>
      </c>
      <c r="E9475" s="36" t="s">
        <v>18</v>
      </c>
      <c r="F9475" s="37">
        <v>50</v>
      </c>
      <c r="G9475" s="38">
        <v>-0.06</v>
      </c>
      <c r="H9475" s="34">
        <v>0.9955288400136193</v>
      </c>
      <c r="I9475" s="35">
        <v>8.1316574978051008</v>
      </c>
      <c r="J9475" s="35">
        <v>0.98693692310637049</v>
      </c>
      <c r="K9475" s="35">
        <v>-0.86879180146544976</v>
      </c>
      <c r="L9475" s="35">
        <v>0</v>
      </c>
      <c r="M9475" s="35">
        <v>0</v>
      </c>
      <c r="N9475" s="35">
        <v>0</v>
      </c>
      <c r="O9475" s="35">
        <v>0</v>
      </c>
      <c r="P9475" s="36">
        <v>12</v>
      </c>
      <c r="Q9475" s="37">
        <v>86</v>
      </c>
      <c r="R9475" s="36">
        <v>0</v>
      </c>
      <c r="S9475" s="39">
        <f t="shared" si="332"/>
        <v>86</v>
      </c>
      <c r="T9475" s="34" t="s">
        <v>29</v>
      </c>
      <c r="U9475" s="12">
        <f>((alpha*(beta^speed))*(speed^ceta))</f>
        <v>5.4750845182483854E-2</v>
      </c>
      <c r="V9475" s="8">
        <f t="shared" si="333"/>
        <v>86</v>
      </c>
    </row>
    <row r="9476" spans="1:22">
      <c r="A9476" s="34" t="s">
        <v>19</v>
      </c>
      <c r="B9476" s="34" t="s">
        <v>75</v>
      </c>
      <c r="C9476" s="5" t="s">
        <v>182</v>
      </c>
      <c r="D9476" s="35" t="s">
        <v>85</v>
      </c>
      <c r="E9476" s="36" t="s">
        <v>17</v>
      </c>
      <c r="F9476" s="37">
        <v>50</v>
      </c>
      <c r="G9476" s="38">
        <v>-0.06</v>
      </c>
      <c r="H9476" s="34">
        <v>0.98340576715651173</v>
      </c>
      <c r="I9476" s="35">
        <v>13.382492997265587</v>
      </c>
      <c r="J9476" s="35">
        <v>-20.725937184306019</v>
      </c>
      <c r="K9476" s="35">
        <v>-2.4708097788085954</v>
      </c>
      <c r="L9476" s="35">
        <v>0</v>
      </c>
      <c r="M9476" s="35">
        <v>0</v>
      </c>
      <c r="N9476" s="35">
        <v>0</v>
      </c>
      <c r="O9476" s="35">
        <v>0</v>
      </c>
      <c r="P9476" s="36">
        <v>12</v>
      </c>
      <c r="Q9476" s="37">
        <v>86</v>
      </c>
      <c r="R9476" s="36">
        <v>13</v>
      </c>
      <c r="S9476" s="39">
        <f t="shared" si="332"/>
        <v>86</v>
      </c>
      <c r="T9476" s="34" t="s">
        <v>50</v>
      </c>
      <c r="U9476" s="12">
        <f>EXP((alpha+(beta/speed))+(ceta*LN(speed)))</f>
        <v>8.462535810409209</v>
      </c>
      <c r="V9476" s="8">
        <f t="shared" si="333"/>
        <v>86</v>
      </c>
    </row>
    <row r="9477" spans="1:22">
      <c r="A9477" s="34" t="s">
        <v>19</v>
      </c>
      <c r="B9477" s="34" t="s">
        <v>75</v>
      </c>
      <c r="C9477" s="5" t="s">
        <v>182</v>
      </c>
      <c r="D9477" s="35" t="s">
        <v>85</v>
      </c>
      <c r="E9477" s="36" t="s">
        <v>15</v>
      </c>
      <c r="F9477" s="37">
        <v>100</v>
      </c>
      <c r="G9477" s="38">
        <v>-0.06</v>
      </c>
      <c r="H9477" s="34">
        <v>0.98354962642145527</v>
      </c>
      <c r="I9477" s="35">
        <v>7.9213245614366139</v>
      </c>
      <c r="J9477" s="35">
        <v>-17.408718254635616</v>
      </c>
      <c r="K9477" s="35">
        <v>-2.1385649101954383</v>
      </c>
      <c r="L9477" s="35">
        <v>0</v>
      </c>
      <c r="M9477" s="35">
        <v>0</v>
      </c>
      <c r="N9477" s="35">
        <v>0</v>
      </c>
      <c r="O9477" s="35">
        <v>0</v>
      </c>
      <c r="P9477" s="36">
        <v>12</v>
      </c>
      <c r="Q9477" s="37">
        <v>86</v>
      </c>
      <c r="R9477" s="36">
        <v>13</v>
      </c>
      <c r="S9477" s="39">
        <f t="shared" si="332"/>
        <v>86</v>
      </c>
      <c r="T9477" s="34" t="s">
        <v>50</v>
      </c>
      <c r="U9477" s="12">
        <f>EXP((alpha+(beta/speed))+(ceta*LN(speed)))</f>
        <v>0.16414366630091662</v>
      </c>
      <c r="V9477" s="8">
        <f t="shared" si="333"/>
        <v>86</v>
      </c>
    </row>
    <row r="9478" spans="1:22">
      <c r="A9478" s="34" t="s">
        <v>19</v>
      </c>
      <c r="B9478" s="34" t="s">
        <v>75</v>
      </c>
      <c r="C9478" s="5" t="s">
        <v>182</v>
      </c>
      <c r="D9478" s="35" t="s">
        <v>85</v>
      </c>
      <c r="E9478" s="36" t="s">
        <v>16</v>
      </c>
      <c r="F9478" s="37">
        <v>100</v>
      </c>
      <c r="G9478" s="38">
        <v>-0.06</v>
      </c>
      <c r="H9478" s="34">
        <v>0.97797254552892954</v>
      </c>
      <c r="I9478" s="35">
        <v>8.9532705477322807</v>
      </c>
      <c r="J9478" s="35">
        <v>-18.603714425101376</v>
      </c>
      <c r="K9478" s="35">
        <v>-2.2185527155004685</v>
      </c>
      <c r="L9478" s="35">
        <v>0</v>
      </c>
      <c r="M9478" s="35">
        <v>0</v>
      </c>
      <c r="N9478" s="35">
        <v>0</v>
      </c>
      <c r="O9478" s="35">
        <v>0</v>
      </c>
      <c r="P9478" s="36">
        <v>12</v>
      </c>
      <c r="Q9478" s="37">
        <v>86</v>
      </c>
      <c r="R9478" s="36">
        <v>13</v>
      </c>
      <c r="S9478" s="39">
        <f t="shared" si="332"/>
        <v>86</v>
      </c>
      <c r="T9478" s="34" t="s">
        <v>50</v>
      </c>
      <c r="U9478" s="12">
        <f>EXP((alpha+(beta/speed))+(ceta*LN(speed)))</f>
        <v>0.31814246196830981</v>
      </c>
      <c r="V9478" s="8">
        <f t="shared" si="333"/>
        <v>86</v>
      </c>
    </row>
    <row r="9479" spans="1:22">
      <c r="A9479" s="34" t="s">
        <v>19</v>
      </c>
      <c r="B9479" s="34" t="s">
        <v>75</v>
      </c>
      <c r="C9479" s="5" t="s">
        <v>182</v>
      </c>
      <c r="D9479" s="35" t="s">
        <v>85</v>
      </c>
      <c r="E9479" s="36" t="s">
        <v>14</v>
      </c>
      <c r="F9479" s="37">
        <v>100</v>
      </c>
      <c r="G9479" s="38">
        <v>-0.06</v>
      </c>
      <c r="H9479" s="34">
        <v>0.99619912081572437</v>
      </c>
      <c r="I9479" s="35">
        <v>0.12028811489068324</v>
      </c>
      <c r="J9479" s="35">
        <v>4.1827784261521755E-2</v>
      </c>
      <c r="K9479" s="35">
        <v>1.0349761989185875E-3</v>
      </c>
      <c r="L9479" s="35">
        <v>0</v>
      </c>
      <c r="M9479" s="35">
        <v>0</v>
      </c>
      <c r="N9479" s="35">
        <v>0</v>
      </c>
      <c r="O9479" s="35">
        <v>0</v>
      </c>
      <c r="P9479" s="36">
        <v>12</v>
      </c>
      <c r="Q9479" s="37">
        <v>86</v>
      </c>
      <c r="R9479" s="36">
        <v>5</v>
      </c>
      <c r="S9479" s="39">
        <f t="shared" si="332"/>
        <v>86</v>
      </c>
      <c r="T9479" s="34" t="s">
        <v>36</v>
      </c>
      <c r="U9479" s="12">
        <f>(1/(((ceta*(speed^2))+(beta*speed))+alpha))</f>
        <v>8.7934030613841002E-2</v>
      </c>
      <c r="V9479" s="8">
        <f t="shared" si="333"/>
        <v>86</v>
      </c>
    </row>
    <row r="9480" spans="1:22">
      <c r="A9480" s="34" t="s">
        <v>19</v>
      </c>
      <c r="B9480" s="34" t="s">
        <v>75</v>
      </c>
      <c r="C9480" s="5" t="s">
        <v>182</v>
      </c>
      <c r="D9480" s="35" t="s">
        <v>85</v>
      </c>
      <c r="E9480" s="36" t="s">
        <v>18</v>
      </c>
      <c r="F9480" s="37">
        <v>100</v>
      </c>
      <c r="G9480" s="38">
        <v>-0.06</v>
      </c>
      <c r="H9480" s="34">
        <v>0.99361680178435274</v>
      </c>
      <c r="I9480" s="35">
        <v>0.59325820036052224</v>
      </c>
      <c r="J9480" s="35">
        <v>4.549755480362741E-2</v>
      </c>
      <c r="K9480" s="35">
        <v>0.53468884093867453</v>
      </c>
      <c r="L9480" s="35">
        <v>0</v>
      </c>
      <c r="M9480" s="35">
        <v>0</v>
      </c>
      <c r="N9480" s="35">
        <v>0</v>
      </c>
      <c r="O9480" s="35">
        <v>0</v>
      </c>
      <c r="P9480" s="36">
        <v>12</v>
      </c>
      <c r="Q9480" s="37">
        <v>86</v>
      </c>
      <c r="R9480" s="36">
        <v>2</v>
      </c>
      <c r="S9480" s="39">
        <f t="shared" si="332"/>
        <v>86</v>
      </c>
      <c r="T9480" s="34" t="s">
        <v>31</v>
      </c>
      <c r="U9480" s="12">
        <f>((alpha+(beta*speed))^((-1)/ceta))</f>
        <v>5.9874321070017562E-2</v>
      </c>
      <c r="V9480" s="8">
        <f t="shared" si="333"/>
        <v>86</v>
      </c>
    </row>
    <row r="9481" spans="1:22">
      <c r="A9481" s="34" t="s">
        <v>19</v>
      </c>
      <c r="B9481" s="34" t="s">
        <v>75</v>
      </c>
      <c r="C9481" s="5" t="s">
        <v>182</v>
      </c>
      <c r="D9481" s="35" t="s">
        <v>85</v>
      </c>
      <c r="E9481" s="36" t="s">
        <v>17</v>
      </c>
      <c r="F9481" s="37">
        <v>100</v>
      </c>
      <c r="G9481" s="38">
        <v>-0.06</v>
      </c>
      <c r="H9481" s="34">
        <v>0.97677458613311718</v>
      </c>
      <c r="I9481" s="35">
        <v>13.624649665372271</v>
      </c>
      <c r="J9481" s="35">
        <v>-22.600031902016081</v>
      </c>
      <c r="K9481" s="35">
        <v>-2.5146036165176904</v>
      </c>
      <c r="L9481" s="35">
        <v>0</v>
      </c>
      <c r="M9481" s="35">
        <v>0</v>
      </c>
      <c r="N9481" s="35">
        <v>0</v>
      </c>
      <c r="O9481" s="35">
        <v>0</v>
      </c>
      <c r="P9481" s="36">
        <v>12</v>
      </c>
      <c r="Q9481" s="37">
        <v>86</v>
      </c>
      <c r="R9481" s="36">
        <v>13</v>
      </c>
      <c r="S9481" s="39">
        <f t="shared" si="332"/>
        <v>86</v>
      </c>
      <c r="T9481" s="34" t="s">
        <v>50</v>
      </c>
      <c r="U9481" s="12">
        <f>EXP((alpha+(beta/speed))+(ceta*LN(speed)))</f>
        <v>8.6792990982237157</v>
      </c>
      <c r="V9481" s="8">
        <f t="shared" si="333"/>
        <v>86</v>
      </c>
    </row>
    <row r="9482" spans="1:22">
      <c r="A9482" s="34" t="s">
        <v>19</v>
      </c>
      <c r="B9482" s="34" t="s">
        <v>75</v>
      </c>
      <c r="C9482" s="5" t="s">
        <v>182</v>
      </c>
      <c r="D9482" s="35" t="s">
        <v>85</v>
      </c>
      <c r="E9482" s="36" t="s">
        <v>15</v>
      </c>
      <c r="F9482" s="37">
        <v>0</v>
      </c>
      <c r="G9482" s="38">
        <v>-0.04</v>
      </c>
      <c r="H9482" s="34">
        <v>0.99297229278362453</v>
      </c>
      <c r="I9482" s="35">
        <v>33.226443909780869</v>
      </c>
      <c r="J9482" s="35">
        <v>0.98020503613840915</v>
      </c>
      <c r="K9482" s="35">
        <v>-0.77226482002866126</v>
      </c>
      <c r="L9482" s="35">
        <v>0</v>
      </c>
      <c r="M9482" s="35">
        <v>0</v>
      </c>
      <c r="N9482" s="35">
        <v>0</v>
      </c>
      <c r="O9482" s="35">
        <v>0</v>
      </c>
      <c r="P9482" s="36">
        <v>12</v>
      </c>
      <c r="Q9482" s="37">
        <v>86</v>
      </c>
      <c r="R9482" s="36">
        <v>0</v>
      </c>
      <c r="S9482" s="39">
        <f t="shared" si="332"/>
        <v>86</v>
      </c>
      <c r="T9482" s="34" t="s">
        <v>29</v>
      </c>
      <c r="U9482" s="12">
        <f>((alpha*(beta^speed))*(speed^ceta))</f>
        <v>0.19089506593016003</v>
      </c>
      <c r="V9482" s="8">
        <f t="shared" si="333"/>
        <v>86</v>
      </c>
    </row>
    <row r="9483" spans="1:22">
      <c r="A9483" s="34" t="s">
        <v>19</v>
      </c>
      <c r="B9483" s="34" t="s">
        <v>75</v>
      </c>
      <c r="C9483" s="5" t="s">
        <v>182</v>
      </c>
      <c r="D9483" s="35" t="s">
        <v>85</v>
      </c>
      <c r="E9483" s="36" t="s">
        <v>16</v>
      </c>
      <c r="F9483" s="37">
        <v>0</v>
      </c>
      <c r="G9483" s="38">
        <v>-0.04</v>
      </c>
      <c r="H9483" s="34">
        <v>0.98661654860152359</v>
      </c>
      <c r="I9483" s="35">
        <v>-1.0429510476739552</v>
      </c>
      <c r="J9483" s="35">
        <v>36.653675130302354</v>
      </c>
      <c r="K9483" s="35">
        <v>2.0221301762794668</v>
      </c>
      <c r="L9483" s="35">
        <v>1.2007859926072422</v>
      </c>
      <c r="M9483" s="35">
        <v>-1.0283224717514484E-3</v>
      </c>
      <c r="N9483" s="35">
        <v>0</v>
      </c>
      <c r="O9483" s="35">
        <v>0</v>
      </c>
      <c r="P9483" s="36">
        <v>12</v>
      </c>
      <c r="Q9483" s="37">
        <v>86</v>
      </c>
      <c r="R9483" s="36">
        <v>10</v>
      </c>
      <c r="S9483" s="39">
        <f t="shared" si="332"/>
        <v>86</v>
      </c>
      <c r="T9483" s="34" t="s">
        <v>44</v>
      </c>
      <c r="U9483" s="12">
        <f>(alpha+(beta/(1+EXP((((-1)*ceta)+(delta*LN(speed)))+(epsilon*speed)))))</f>
        <v>0.34090745555349256</v>
      </c>
      <c r="V9483" s="8">
        <f t="shared" si="333"/>
        <v>86</v>
      </c>
    </row>
    <row r="9484" spans="1:22">
      <c r="A9484" s="34" t="s">
        <v>19</v>
      </c>
      <c r="B9484" s="34" t="s">
        <v>75</v>
      </c>
      <c r="C9484" s="5" t="s">
        <v>182</v>
      </c>
      <c r="D9484" s="35" t="s">
        <v>85</v>
      </c>
      <c r="E9484" s="36" t="s">
        <v>14</v>
      </c>
      <c r="F9484" s="37">
        <v>0</v>
      </c>
      <c r="G9484" s="38">
        <v>-0.04</v>
      </c>
      <c r="H9484" s="34">
        <v>0.99609622914838403</v>
      </c>
      <c r="I9484" s="35">
        <v>-0.14990238951170168</v>
      </c>
      <c r="J9484" s="35">
        <v>19.622171955242727</v>
      </c>
      <c r="K9484" s="35">
        <v>0.39307257088914432</v>
      </c>
      <c r="L9484" s="35">
        <v>1.0809838217860224</v>
      </c>
      <c r="M9484" s="35">
        <v>-5.8013382889658205E-4</v>
      </c>
      <c r="N9484" s="35">
        <v>0</v>
      </c>
      <c r="O9484" s="35">
        <v>0</v>
      </c>
      <c r="P9484" s="36">
        <v>12</v>
      </c>
      <c r="Q9484" s="37">
        <v>86</v>
      </c>
      <c r="R9484" s="36">
        <v>10</v>
      </c>
      <c r="S9484" s="39">
        <f t="shared" si="332"/>
        <v>86</v>
      </c>
      <c r="T9484" s="34" t="s">
        <v>44</v>
      </c>
      <c r="U9484" s="12">
        <f>(alpha+(beta/(1+EXP((((-1)*ceta)+(delta*LN(speed)))+(epsilon*speed)))))</f>
        <v>9.4730000853276097E-2</v>
      </c>
      <c r="V9484" s="8">
        <f t="shared" si="333"/>
        <v>86</v>
      </c>
    </row>
    <row r="9485" spans="1:22">
      <c r="A9485" s="34" t="s">
        <v>19</v>
      </c>
      <c r="B9485" s="34" t="s">
        <v>75</v>
      </c>
      <c r="C9485" s="5" t="s">
        <v>182</v>
      </c>
      <c r="D9485" s="35" t="s">
        <v>85</v>
      </c>
      <c r="E9485" s="36" t="s">
        <v>18</v>
      </c>
      <c r="F9485" s="37">
        <v>0</v>
      </c>
      <c r="G9485" s="38">
        <v>-0.04</v>
      </c>
      <c r="H9485" s="34">
        <v>0.99680487866515599</v>
      </c>
      <c r="I9485" s="35">
        <v>10.501579768019509</v>
      </c>
      <c r="J9485" s="35">
        <v>0.98886387649355478</v>
      </c>
      <c r="K9485" s="35">
        <v>-0.91798739734214763</v>
      </c>
      <c r="L9485" s="35">
        <v>0</v>
      </c>
      <c r="M9485" s="35">
        <v>0</v>
      </c>
      <c r="N9485" s="35">
        <v>0</v>
      </c>
      <c r="O9485" s="35">
        <v>0</v>
      </c>
      <c r="P9485" s="36">
        <v>12</v>
      </c>
      <c r="Q9485" s="37">
        <v>86</v>
      </c>
      <c r="R9485" s="36">
        <v>0</v>
      </c>
      <c r="S9485" s="39">
        <f t="shared" si="332"/>
        <v>86</v>
      </c>
      <c r="T9485" s="34" t="s">
        <v>29</v>
      </c>
      <c r="U9485" s="12">
        <f>((alpha*(beta^speed))*(speed^ceta))</f>
        <v>6.7166001090799163E-2</v>
      </c>
      <c r="V9485" s="8">
        <f t="shared" si="333"/>
        <v>86</v>
      </c>
    </row>
    <row r="9486" spans="1:22">
      <c r="A9486" s="34" t="s">
        <v>19</v>
      </c>
      <c r="B9486" s="34" t="s">
        <v>75</v>
      </c>
      <c r="C9486" s="5" t="s">
        <v>182</v>
      </c>
      <c r="D9486" s="35" t="s">
        <v>85</v>
      </c>
      <c r="E9486" s="36" t="s">
        <v>17</v>
      </c>
      <c r="F9486" s="37">
        <v>0</v>
      </c>
      <c r="G9486" s="38">
        <v>-0.04</v>
      </c>
      <c r="H9486" s="34">
        <v>0.9862951467509139</v>
      </c>
      <c r="I9486" s="35">
        <v>2230.3370286221825</v>
      </c>
      <c r="J9486" s="35">
        <v>0.97207188759615792</v>
      </c>
      <c r="K9486" s="35">
        <v>-0.63823223258945228</v>
      </c>
      <c r="L9486" s="35">
        <v>0</v>
      </c>
      <c r="M9486" s="35">
        <v>0</v>
      </c>
      <c r="N9486" s="35">
        <v>0</v>
      </c>
      <c r="O9486" s="35">
        <v>0</v>
      </c>
      <c r="P9486" s="36">
        <v>12</v>
      </c>
      <c r="Q9486" s="37">
        <v>86</v>
      </c>
      <c r="R9486" s="36">
        <v>0</v>
      </c>
      <c r="S9486" s="39">
        <f t="shared" si="332"/>
        <v>86</v>
      </c>
      <c r="T9486" s="34" t="s">
        <v>29</v>
      </c>
      <c r="U9486" s="12">
        <f>((alpha*(beta^speed))*(speed^ceta))</f>
        <v>11.370307456725655</v>
      </c>
      <c r="V9486" s="8">
        <f t="shared" si="333"/>
        <v>86</v>
      </c>
    </row>
    <row r="9487" spans="1:22">
      <c r="A9487" s="34" t="s">
        <v>19</v>
      </c>
      <c r="B9487" s="34" t="s">
        <v>75</v>
      </c>
      <c r="C9487" s="5" t="s">
        <v>182</v>
      </c>
      <c r="D9487" s="35" t="s">
        <v>85</v>
      </c>
      <c r="E9487" s="36" t="s">
        <v>15</v>
      </c>
      <c r="F9487" s="37">
        <v>50</v>
      </c>
      <c r="G9487" s="38">
        <v>-0.04</v>
      </c>
      <c r="H9487" s="34">
        <v>0.98605056337440911</v>
      </c>
      <c r="I9487" s="35">
        <v>16.539635496911036</v>
      </c>
      <c r="J9487" s="35">
        <v>0.96927211368465693</v>
      </c>
      <c r="K9487" s="35">
        <v>-0.44384232611175206</v>
      </c>
      <c r="L9487" s="35">
        <v>0</v>
      </c>
      <c r="M9487" s="35">
        <v>0</v>
      </c>
      <c r="N9487" s="35">
        <v>0</v>
      </c>
      <c r="O9487" s="35">
        <v>0</v>
      </c>
      <c r="P9487" s="36">
        <v>12</v>
      </c>
      <c r="Q9487" s="37">
        <v>86</v>
      </c>
      <c r="R9487" s="36">
        <v>0</v>
      </c>
      <c r="S9487" s="39">
        <f t="shared" si="332"/>
        <v>86</v>
      </c>
      <c r="T9487" s="34" t="s">
        <v>29</v>
      </c>
      <c r="U9487" s="12">
        <f>((alpha*(beta^speed))*(speed^ceta))</f>
        <v>0.15640311514913713</v>
      </c>
      <c r="V9487" s="8">
        <f t="shared" si="333"/>
        <v>86</v>
      </c>
    </row>
    <row r="9488" spans="1:22">
      <c r="A9488" s="34" t="s">
        <v>19</v>
      </c>
      <c r="B9488" s="34" t="s">
        <v>75</v>
      </c>
      <c r="C9488" s="5" t="s">
        <v>182</v>
      </c>
      <c r="D9488" s="35" t="s">
        <v>85</v>
      </c>
      <c r="E9488" s="36" t="s">
        <v>16</v>
      </c>
      <c r="F9488" s="37">
        <v>50</v>
      </c>
      <c r="G9488" s="38">
        <v>-0.04</v>
      </c>
      <c r="H9488" s="34">
        <v>0.97481675839392778</v>
      </c>
      <c r="I9488" s="35">
        <v>-1.3419335677075619</v>
      </c>
      <c r="J9488" s="35">
        <v>26.257488391396784</v>
      </c>
      <c r="K9488" s="35">
        <v>2.5381727605184614</v>
      </c>
      <c r="L9488" s="35">
        <v>1.1967260855106983</v>
      </c>
      <c r="M9488" s="35">
        <v>-1.0509143998539258E-3</v>
      </c>
      <c r="N9488" s="35">
        <v>0</v>
      </c>
      <c r="O9488" s="35">
        <v>0</v>
      </c>
      <c r="P9488" s="36">
        <v>12</v>
      </c>
      <c r="Q9488" s="37">
        <v>86</v>
      </c>
      <c r="R9488" s="36">
        <v>10</v>
      </c>
      <c r="S9488" s="39">
        <f t="shared" si="332"/>
        <v>86</v>
      </c>
      <c r="T9488" s="34" t="s">
        <v>44</v>
      </c>
      <c r="U9488" s="12">
        <f>(alpha+(beta/(1+EXP((((-1)*ceta)+(delta*LN(speed)))+(epsilon*speed)))))</f>
        <v>0.30836537640289463</v>
      </c>
      <c r="V9488" s="8">
        <f t="shared" si="333"/>
        <v>86</v>
      </c>
    </row>
    <row r="9489" spans="1:22">
      <c r="A9489" s="34" t="s">
        <v>19</v>
      </c>
      <c r="B9489" s="34" t="s">
        <v>75</v>
      </c>
      <c r="C9489" s="5" t="s">
        <v>182</v>
      </c>
      <c r="D9489" s="35" t="s">
        <v>85</v>
      </c>
      <c r="E9489" s="36" t="s">
        <v>14</v>
      </c>
      <c r="F9489" s="37">
        <v>50</v>
      </c>
      <c r="G9489" s="38">
        <v>-0.04</v>
      </c>
      <c r="H9489" s="34">
        <v>0.99588302159473518</v>
      </c>
      <c r="I9489" s="35">
        <v>-0.14289310872490937</v>
      </c>
      <c r="J9489" s="35">
        <v>18.282057175281814</v>
      </c>
      <c r="K9489" s="35">
        <v>0.40427294753625626</v>
      </c>
      <c r="L9489" s="35">
        <v>1.0820512666319866</v>
      </c>
      <c r="M9489" s="35">
        <v>-5.4372460690599973E-4</v>
      </c>
      <c r="N9489" s="35">
        <v>0</v>
      </c>
      <c r="O9489" s="35">
        <v>0</v>
      </c>
      <c r="P9489" s="36">
        <v>12</v>
      </c>
      <c r="Q9489" s="37">
        <v>86</v>
      </c>
      <c r="R9489" s="36">
        <v>10</v>
      </c>
      <c r="S9489" s="39">
        <f t="shared" si="332"/>
        <v>86</v>
      </c>
      <c r="T9489" s="34" t="s">
        <v>44</v>
      </c>
      <c r="U9489" s="12">
        <f>(alpha+(beta/(1+EXP((((-1)*ceta)+(delta*LN(speed)))+(epsilon*speed)))))</f>
        <v>8.5779107583241004E-2</v>
      </c>
      <c r="V9489" s="8">
        <f t="shared" si="333"/>
        <v>86</v>
      </c>
    </row>
    <row r="9490" spans="1:22">
      <c r="A9490" s="34" t="s">
        <v>19</v>
      </c>
      <c r="B9490" s="34" t="s">
        <v>75</v>
      </c>
      <c r="C9490" s="5" t="s">
        <v>182</v>
      </c>
      <c r="D9490" s="35" t="s">
        <v>85</v>
      </c>
      <c r="E9490" s="36" t="s">
        <v>18</v>
      </c>
      <c r="F9490" s="37">
        <v>50</v>
      </c>
      <c r="G9490" s="38">
        <v>-0.04</v>
      </c>
      <c r="H9490" s="34">
        <v>0.99440029828001086</v>
      </c>
      <c r="I9490" s="35">
        <v>6.6823090141139252</v>
      </c>
      <c r="J9490" s="35">
        <v>0.98356593340857756</v>
      </c>
      <c r="K9490" s="35">
        <v>-0.73719360651936205</v>
      </c>
      <c r="L9490" s="35">
        <v>0</v>
      </c>
      <c r="M9490" s="35">
        <v>0</v>
      </c>
      <c r="N9490" s="35">
        <v>0</v>
      </c>
      <c r="O9490" s="35">
        <v>0</v>
      </c>
      <c r="P9490" s="36">
        <v>12</v>
      </c>
      <c r="Q9490" s="37">
        <v>86</v>
      </c>
      <c r="R9490" s="36">
        <v>0</v>
      </c>
      <c r="S9490" s="39">
        <f t="shared" si="332"/>
        <v>86</v>
      </c>
      <c r="T9490" s="34" t="s">
        <v>29</v>
      </c>
      <c r="U9490" s="12">
        <f>((alpha*(beta^speed))*(speed^ceta))</f>
        <v>6.0245663185306386E-2</v>
      </c>
      <c r="V9490" s="8">
        <f t="shared" si="333"/>
        <v>86</v>
      </c>
    </row>
    <row r="9491" spans="1:22">
      <c r="A9491" s="34" t="s">
        <v>19</v>
      </c>
      <c r="B9491" s="34" t="s">
        <v>75</v>
      </c>
      <c r="C9491" s="5" t="s">
        <v>182</v>
      </c>
      <c r="D9491" s="35" t="s">
        <v>85</v>
      </c>
      <c r="E9491" s="36" t="s">
        <v>17</v>
      </c>
      <c r="F9491" s="37">
        <v>50</v>
      </c>
      <c r="G9491" s="38">
        <v>-0.04</v>
      </c>
      <c r="H9491" s="34">
        <v>0.97694294883137256</v>
      </c>
      <c r="I9491" s="35">
        <v>1493.2964700516593</v>
      </c>
      <c r="J9491" s="35">
        <v>0.96638730243015603</v>
      </c>
      <c r="K9491" s="35">
        <v>-0.44240183890805362</v>
      </c>
      <c r="L9491" s="35">
        <v>0</v>
      </c>
      <c r="M9491" s="35">
        <v>0</v>
      </c>
      <c r="N9491" s="35">
        <v>0</v>
      </c>
      <c r="O9491" s="35">
        <v>0</v>
      </c>
      <c r="P9491" s="36">
        <v>12</v>
      </c>
      <c r="Q9491" s="37">
        <v>86</v>
      </c>
      <c r="R9491" s="36">
        <v>0</v>
      </c>
      <c r="S9491" s="39">
        <f t="shared" si="332"/>
        <v>86</v>
      </c>
      <c r="T9491" s="34" t="s">
        <v>29</v>
      </c>
      <c r="U9491" s="12">
        <f>((alpha*(beta^speed))*(speed^ceta))</f>
        <v>10.998282192268276</v>
      </c>
      <c r="V9491" s="8">
        <f t="shared" si="333"/>
        <v>86</v>
      </c>
    </row>
    <row r="9492" spans="1:22">
      <c r="A9492" s="34" t="s">
        <v>19</v>
      </c>
      <c r="B9492" s="34" t="s">
        <v>75</v>
      </c>
      <c r="C9492" s="5" t="s">
        <v>182</v>
      </c>
      <c r="D9492" s="35" t="s">
        <v>85</v>
      </c>
      <c r="E9492" s="36" t="s">
        <v>15</v>
      </c>
      <c r="F9492" s="37">
        <v>100</v>
      </c>
      <c r="G9492" s="38">
        <v>-0.04</v>
      </c>
      <c r="H9492" s="34">
        <v>0.97858806700244561</v>
      </c>
      <c r="I9492" s="35">
        <v>-0.24467685713857434</v>
      </c>
      <c r="J9492" s="35">
        <v>5.8669703058232479</v>
      </c>
      <c r="K9492" s="35">
        <v>5.8529406275300992</v>
      </c>
      <c r="L9492" s="35">
        <v>2.0152648144236132</v>
      </c>
      <c r="M9492" s="35">
        <v>-6.5401184142198547E-3</v>
      </c>
      <c r="N9492" s="35">
        <v>0</v>
      </c>
      <c r="O9492" s="35">
        <v>0</v>
      </c>
      <c r="P9492" s="36">
        <v>12</v>
      </c>
      <c r="Q9492" s="37">
        <v>86</v>
      </c>
      <c r="R9492" s="36">
        <v>10</v>
      </c>
      <c r="S9492" s="39">
        <f t="shared" si="332"/>
        <v>86</v>
      </c>
      <c r="T9492" s="34" t="s">
        <v>44</v>
      </c>
      <c r="U9492" s="12">
        <f>(alpha+(beta/(1+EXP((((-1)*ceta)+(delta*LN(speed)))+(epsilon*speed)))))</f>
        <v>0.17581532863225541</v>
      </c>
      <c r="V9492" s="8">
        <f t="shared" si="333"/>
        <v>86</v>
      </c>
    </row>
    <row r="9493" spans="1:22">
      <c r="A9493" s="34" t="s">
        <v>19</v>
      </c>
      <c r="B9493" s="34" t="s">
        <v>75</v>
      </c>
      <c r="C9493" s="5" t="s">
        <v>182</v>
      </c>
      <c r="D9493" s="35" t="s">
        <v>85</v>
      </c>
      <c r="E9493" s="36" t="s">
        <v>16</v>
      </c>
      <c r="F9493" s="37">
        <v>100</v>
      </c>
      <c r="G9493" s="38">
        <v>-0.04</v>
      </c>
      <c r="H9493" s="34">
        <v>0.96223947687323041</v>
      </c>
      <c r="I9493" s="35">
        <v>-1.3864556772234082</v>
      </c>
      <c r="J9493" s="35">
        <v>18.455300550906987</v>
      </c>
      <c r="K9493" s="35">
        <v>3.7269276351636558</v>
      </c>
      <c r="L9493" s="35">
        <v>1.3926457238919043</v>
      </c>
      <c r="M9493" s="35">
        <v>-2.2539553254371692E-3</v>
      </c>
      <c r="N9493" s="35">
        <v>0</v>
      </c>
      <c r="O9493" s="35">
        <v>0</v>
      </c>
      <c r="P9493" s="36">
        <v>12</v>
      </c>
      <c r="Q9493" s="37">
        <v>86</v>
      </c>
      <c r="R9493" s="36">
        <v>10</v>
      </c>
      <c r="S9493" s="39">
        <f t="shared" si="332"/>
        <v>86</v>
      </c>
      <c r="T9493" s="34" t="s">
        <v>44</v>
      </c>
      <c r="U9493" s="12">
        <f>(alpha+(beta/(1+EXP((((-1)*ceta)+(delta*LN(speed)))+(epsilon*speed)))))</f>
        <v>0.3220931804632261</v>
      </c>
      <c r="V9493" s="8">
        <f t="shared" si="333"/>
        <v>86</v>
      </c>
    </row>
    <row r="9494" spans="1:22">
      <c r="A9494" s="34" t="s">
        <v>19</v>
      </c>
      <c r="B9494" s="34" t="s">
        <v>75</v>
      </c>
      <c r="C9494" s="5" t="s">
        <v>182</v>
      </c>
      <c r="D9494" s="35" t="s">
        <v>85</v>
      </c>
      <c r="E9494" s="36" t="s">
        <v>14</v>
      </c>
      <c r="F9494" s="37">
        <v>100</v>
      </c>
      <c r="G9494" s="38">
        <v>-0.04</v>
      </c>
      <c r="H9494" s="34">
        <v>0.99550701312273149</v>
      </c>
      <c r="I9494" s="35">
        <v>-0.13285814632196399</v>
      </c>
      <c r="J9494" s="35">
        <v>11.775927703394345</v>
      </c>
      <c r="K9494" s="35">
        <v>0.93309858345283969</v>
      </c>
      <c r="L9494" s="35">
        <v>1.115775409641889</v>
      </c>
      <c r="M9494" s="35">
        <v>-7.2549011248947669E-4</v>
      </c>
      <c r="N9494" s="35">
        <v>0</v>
      </c>
      <c r="O9494" s="35">
        <v>0</v>
      </c>
      <c r="P9494" s="36">
        <v>12</v>
      </c>
      <c r="Q9494" s="37">
        <v>86</v>
      </c>
      <c r="R9494" s="36">
        <v>10</v>
      </c>
      <c r="S9494" s="39">
        <f t="shared" si="332"/>
        <v>86</v>
      </c>
      <c r="T9494" s="34" t="s">
        <v>44</v>
      </c>
      <c r="U9494" s="12">
        <f>(alpha+(beta/(1+EXP((((-1)*ceta)+(delta*LN(speed)))+(epsilon*speed)))))</f>
        <v>8.4302851549360291E-2</v>
      </c>
      <c r="V9494" s="8">
        <f t="shared" si="333"/>
        <v>86</v>
      </c>
    </row>
    <row r="9495" spans="1:22">
      <c r="A9495" s="34" t="s">
        <v>19</v>
      </c>
      <c r="B9495" s="34" t="s">
        <v>75</v>
      </c>
      <c r="C9495" s="5" t="s">
        <v>182</v>
      </c>
      <c r="D9495" s="35" t="s">
        <v>85</v>
      </c>
      <c r="E9495" s="36" t="s">
        <v>18</v>
      </c>
      <c r="F9495" s="37">
        <v>100</v>
      </c>
      <c r="G9495" s="38">
        <v>-0.04</v>
      </c>
      <c r="H9495" s="34">
        <v>0.99086600318719109</v>
      </c>
      <c r="I9495" s="35">
        <v>1.0942876924015736E-2</v>
      </c>
      <c r="J9495" s="35">
        <v>-3.7019978033391387</v>
      </c>
      <c r="K9495" s="35">
        <v>0.37576592808996834</v>
      </c>
      <c r="L9495" s="35">
        <v>0.54468648289136434</v>
      </c>
      <c r="M9495" s="35">
        <v>0</v>
      </c>
      <c r="N9495" s="35">
        <v>0</v>
      </c>
      <c r="O9495" s="35">
        <v>0</v>
      </c>
      <c r="P9495" s="36">
        <v>12</v>
      </c>
      <c r="Q9495" s="37">
        <v>86</v>
      </c>
      <c r="R9495" s="36">
        <v>8</v>
      </c>
      <c r="S9495" s="39">
        <f t="shared" si="332"/>
        <v>86</v>
      </c>
      <c r="T9495" s="34" t="s">
        <v>40</v>
      </c>
      <c r="U9495" s="12">
        <f>(alpha-(beta*EXP(((-1)*ceta)*(speed^delta))))</f>
        <v>6.3633575027869316E-2</v>
      </c>
      <c r="V9495" s="8">
        <f t="shared" si="333"/>
        <v>86</v>
      </c>
    </row>
    <row r="9496" spans="1:22">
      <c r="A9496" s="34" t="s">
        <v>19</v>
      </c>
      <c r="B9496" s="34" t="s">
        <v>75</v>
      </c>
      <c r="C9496" s="5" t="s">
        <v>182</v>
      </c>
      <c r="D9496" s="35" t="s">
        <v>85</v>
      </c>
      <c r="E9496" s="36" t="s">
        <v>17</v>
      </c>
      <c r="F9496" s="37">
        <v>100</v>
      </c>
      <c r="G9496" s="38">
        <v>-0.04</v>
      </c>
      <c r="H9496" s="34">
        <v>0.96642136562029934</v>
      </c>
      <c r="I9496" s="35">
        <v>1086.2876309519752</v>
      </c>
      <c r="J9496" s="35">
        <v>0.9623035884705694</v>
      </c>
      <c r="K9496" s="35">
        <v>-0.28102173920027185</v>
      </c>
      <c r="L9496" s="35">
        <v>0</v>
      </c>
      <c r="M9496" s="35">
        <v>0</v>
      </c>
      <c r="N9496" s="35">
        <v>0</v>
      </c>
      <c r="O9496" s="35">
        <v>0</v>
      </c>
      <c r="P9496" s="36">
        <v>12</v>
      </c>
      <c r="Q9496" s="37">
        <v>86</v>
      </c>
      <c r="R9496" s="36">
        <v>0</v>
      </c>
      <c r="S9496" s="39">
        <f t="shared" si="332"/>
        <v>86</v>
      </c>
      <c r="T9496" s="34" t="s">
        <v>29</v>
      </c>
      <c r="U9496" s="12">
        <f>((alpha*(beta^speed))*(speed^ceta))</f>
        <v>11.406430823692858</v>
      </c>
      <c r="V9496" s="8">
        <f t="shared" si="333"/>
        <v>86</v>
      </c>
    </row>
    <row r="9497" spans="1:22">
      <c r="A9497" s="34" t="s">
        <v>19</v>
      </c>
      <c r="B9497" s="34" t="s">
        <v>75</v>
      </c>
      <c r="C9497" s="5" t="s">
        <v>182</v>
      </c>
      <c r="D9497" s="35" t="s">
        <v>85</v>
      </c>
      <c r="E9497" s="36" t="s">
        <v>15</v>
      </c>
      <c r="F9497" s="37">
        <v>0</v>
      </c>
      <c r="G9497" s="38">
        <v>-0.02</v>
      </c>
      <c r="H9497" s="34">
        <v>0.99380119246782062</v>
      </c>
      <c r="I9497" s="35">
        <v>0.62906497799690031</v>
      </c>
      <c r="J9497" s="35">
        <v>43.005261009745119</v>
      </c>
      <c r="K9497" s="35">
        <v>-6.3093324056790918E-3</v>
      </c>
      <c r="L9497" s="35">
        <v>0.75736523114117149</v>
      </c>
      <c r="M9497" s="35">
        <v>3.5064266657892598E-2</v>
      </c>
      <c r="N9497" s="35">
        <v>0</v>
      </c>
      <c r="O9497" s="35">
        <v>0</v>
      </c>
      <c r="P9497" s="36">
        <v>12</v>
      </c>
      <c r="Q9497" s="37">
        <v>86</v>
      </c>
      <c r="R9497" s="36">
        <v>10</v>
      </c>
      <c r="S9497" s="39">
        <f t="shared" si="332"/>
        <v>86</v>
      </c>
      <c r="T9497" s="34" t="s">
        <v>44</v>
      </c>
      <c r="U9497" s="12">
        <f>(alpha+(beta/(1+EXP((((-1)*ceta)+(delta*LN(speed)))+(epsilon*speed)))))</f>
        <v>0.70073022155528486</v>
      </c>
      <c r="V9497" s="8">
        <f t="shared" si="333"/>
        <v>86</v>
      </c>
    </row>
    <row r="9498" spans="1:22">
      <c r="A9498" s="34" t="s">
        <v>19</v>
      </c>
      <c r="B9498" s="34" t="s">
        <v>75</v>
      </c>
      <c r="C9498" s="5" t="s">
        <v>182</v>
      </c>
      <c r="D9498" s="35" t="s">
        <v>85</v>
      </c>
      <c r="E9498" s="36" t="s">
        <v>16</v>
      </c>
      <c r="F9498" s="37">
        <v>0</v>
      </c>
      <c r="G9498" s="38">
        <v>-0.02</v>
      </c>
      <c r="H9498" s="34">
        <v>0.98394448988680594</v>
      </c>
      <c r="I9498" s="35">
        <v>-0.99019752644722292</v>
      </c>
      <c r="J9498" s="35">
        <v>160.48115546642308</v>
      </c>
      <c r="K9498" s="35">
        <v>-0.34263411665093507</v>
      </c>
      <c r="L9498" s="35">
        <v>0.84267146820092831</v>
      </c>
      <c r="M9498" s="35">
        <v>8.0177218163913382E-4</v>
      </c>
      <c r="N9498" s="35">
        <v>0</v>
      </c>
      <c r="O9498" s="35">
        <v>0</v>
      </c>
      <c r="P9498" s="36">
        <v>12</v>
      </c>
      <c r="Q9498" s="37">
        <v>86</v>
      </c>
      <c r="R9498" s="36">
        <v>10</v>
      </c>
      <c r="S9498" s="39">
        <f t="shared" si="332"/>
        <v>86</v>
      </c>
      <c r="T9498" s="34" t="s">
        <v>44</v>
      </c>
      <c r="U9498" s="12">
        <f>(alpha+(beta/(1+EXP((((-1)*ceta)+(delta*LN(speed)))+(epsilon*speed)))))</f>
        <v>1.46358413464504</v>
      </c>
      <c r="V9498" s="8">
        <f t="shared" si="333"/>
        <v>86</v>
      </c>
    </row>
    <row r="9499" spans="1:22">
      <c r="A9499" s="34" t="s">
        <v>19</v>
      </c>
      <c r="B9499" s="34" t="s">
        <v>75</v>
      </c>
      <c r="C9499" s="5" t="s">
        <v>182</v>
      </c>
      <c r="D9499" s="35" t="s">
        <v>85</v>
      </c>
      <c r="E9499" s="36" t="s">
        <v>14</v>
      </c>
      <c r="F9499" s="37">
        <v>0</v>
      </c>
      <c r="G9499" s="38">
        <v>-0.02</v>
      </c>
      <c r="H9499" s="34">
        <v>0.99748250813089878</v>
      </c>
      <c r="I9499" s="35">
        <v>2.0362447588329179E-2</v>
      </c>
      <c r="J9499" s="35">
        <v>4.4585103814262721E-2</v>
      </c>
      <c r="K9499" s="35">
        <v>0.92500327907668745</v>
      </c>
      <c r="L9499" s="35">
        <v>0</v>
      </c>
      <c r="M9499" s="35">
        <v>0</v>
      </c>
      <c r="N9499" s="35">
        <v>0</v>
      </c>
      <c r="O9499" s="35">
        <v>0</v>
      </c>
      <c r="P9499" s="36">
        <v>12</v>
      </c>
      <c r="Q9499" s="37">
        <v>86</v>
      </c>
      <c r="R9499" s="36">
        <v>2</v>
      </c>
      <c r="S9499" s="39">
        <f t="shared" si="332"/>
        <v>86</v>
      </c>
      <c r="T9499" s="34" t="s">
        <v>31</v>
      </c>
      <c r="U9499" s="12">
        <f>((alpha+(beta*speed))^((-1)/ceta))</f>
        <v>0.232541880587843</v>
      </c>
      <c r="V9499" s="8">
        <f t="shared" si="333"/>
        <v>86</v>
      </c>
    </row>
    <row r="9500" spans="1:22">
      <c r="A9500" s="34" t="s">
        <v>19</v>
      </c>
      <c r="B9500" s="34" t="s">
        <v>75</v>
      </c>
      <c r="C9500" s="5" t="s">
        <v>182</v>
      </c>
      <c r="D9500" s="35" t="s">
        <v>85</v>
      </c>
      <c r="E9500" s="36" t="s">
        <v>18</v>
      </c>
      <c r="F9500" s="37">
        <v>0</v>
      </c>
      <c r="G9500" s="38">
        <v>-0.02</v>
      </c>
      <c r="H9500" s="34">
        <v>0.99611399492234975</v>
      </c>
      <c r="I9500" s="35">
        <v>1.4550624610392575</v>
      </c>
      <c r="J9500" s="35">
        <v>5.8735943422258401E-2</v>
      </c>
      <c r="K9500" s="35">
        <v>14.694971236558255</v>
      </c>
      <c r="L9500" s="35">
        <v>0.3738235517149695</v>
      </c>
      <c r="M9500" s="35">
        <v>0.15526782803820285</v>
      </c>
      <c r="N9500" s="35">
        <v>0</v>
      </c>
      <c r="O9500" s="35">
        <v>0</v>
      </c>
      <c r="P9500" s="36">
        <v>12</v>
      </c>
      <c r="Q9500" s="37">
        <v>86</v>
      </c>
      <c r="R9500" s="36">
        <v>4</v>
      </c>
      <c r="S9500" s="39">
        <f t="shared" si="332"/>
        <v>86</v>
      </c>
      <c r="T9500" s="34" t="s">
        <v>35</v>
      </c>
      <c r="U9500" s="12">
        <f>((epsilon+(alpha*EXP(((-1)*beta)*speed)))+(ceta*EXP(((-1)*delta)*speed)))</f>
        <v>0.16458177521284967</v>
      </c>
      <c r="V9500" s="8">
        <f t="shared" si="333"/>
        <v>86</v>
      </c>
    </row>
    <row r="9501" spans="1:22">
      <c r="A9501" s="34" t="s">
        <v>19</v>
      </c>
      <c r="B9501" s="34" t="s">
        <v>75</v>
      </c>
      <c r="C9501" s="5" t="s">
        <v>182</v>
      </c>
      <c r="D9501" s="35" t="s">
        <v>85</v>
      </c>
      <c r="E9501" s="36" t="s">
        <v>17</v>
      </c>
      <c r="F9501" s="37">
        <v>0</v>
      </c>
      <c r="G9501" s="38">
        <v>-0.02</v>
      </c>
      <c r="H9501" s="34">
        <v>0.98674003103743002</v>
      </c>
      <c r="I9501" s="35">
        <v>9.6433824846132286</v>
      </c>
      <c r="J9501" s="35">
        <v>-5.417088006613624</v>
      </c>
      <c r="K9501" s="35">
        <v>-1.2784851923729994</v>
      </c>
      <c r="L9501" s="35">
        <v>0</v>
      </c>
      <c r="M9501" s="35">
        <v>0</v>
      </c>
      <c r="N9501" s="35">
        <v>0</v>
      </c>
      <c r="O9501" s="35">
        <v>0</v>
      </c>
      <c r="P9501" s="36">
        <v>12</v>
      </c>
      <c r="Q9501" s="37">
        <v>86</v>
      </c>
      <c r="R9501" s="36">
        <v>13</v>
      </c>
      <c r="S9501" s="39">
        <f t="shared" si="332"/>
        <v>86</v>
      </c>
      <c r="T9501" s="34" t="s">
        <v>50</v>
      </c>
      <c r="U9501" s="12">
        <f>EXP((alpha+(beta/speed))+(ceta*LN(speed)))</f>
        <v>48.694984117033229</v>
      </c>
      <c r="V9501" s="8">
        <f t="shared" si="333"/>
        <v>86</v>
      </c>
    </row>
    <row r="9502" spans="1:22">
      <c r="A9502" s="34" t="s">
        <v>19</v>
      </c>
      <c r="B9502" s="34" t="s">
        <v>75</v>
      </c>
      <c r="C9502" s="5" t="s">
        <v>182</v>
      </c>
      <c r="D9502" s="35" t="s">
        <v>85</v>
      </c>
      <c r="E9502" s="36" t="s">
        <v>15</v>
      </c>
      <c r="F9502" s="37">
        <v>50</v>
      </c>
      <c r="G9502" s="38">
        <v>-0.02</v>
      </c>
      <c r="H9502" s="34">
        <v>0.98074285941259987</v>
      </c>
      <c r="I9502" s="35">
        <v>-2.2268843385101632E-5</v>
      </c>
      <c r="J9502" s="35">
        <v>4.3120559873398873E-3</v>
      </c>
      <c r="K9502" s="35">
        <v>-0.28479381732704723</v>
      </c>
      <c r="L9502" s="35">
        <v>7.2357484522607178</v>
      </c>
      <c r="M9502" s="35">
        <v>0</v>
      </c>
      <c r="N9502" s="35">
        <v>0</v>
      </c>
      <c r="O9502" s="35">
        <v>0</v>
      </c>
      <c r="P9502" s="36">
        <v>12</v>
      </c>
      <c r="Q9502" s="37">
        <v>86</v>
      </c>
      <c r="R9502" s="36">
        <v>14</v>
      </c>
      <c r="S9502" s="39">
        <f t="shared" si="332"/>
        <v>86</v>
      </c>
      <c r="T9502" s="34" t="s">
        <v>51</v>
      </c>
      <c r="U9502" s="12">
        <f>(((alpha*(speed^3))+(beta*(speed^2))+(ceta*speed))+delta)</f>
        <v>0.47121479634625896</v>
      </c>
      <c r="V9502" s="8">
        <f t="shared" si="333"/>
        <v>86</v>
      </c>
    </row>
    <row r="9503" spans="1:22">
      <c r="A9503" s="34" t="s">
        <v>19</v>
      </c>
      <c r="B9503" s="34" t="s">
        <v>75</v>
      </c>
      <c r="C9503" s="5" t="s">
        <v>182</v>
      </c>
      <c r="D9503" s="35" t="s">
        <v>85</v>
      </c>
      <c r="E9503" s="36" t="s">
        <v>16</v>
      </c>
      <c r="F9503" s="37">
        <v>50</v>
      </c>
      <c r="G9503" s="38">
        <v>-0.02</v>
      </c>
      <c r="H9503" s="34">
        <v>0.96647834348801387</v>
      </c>
      <c r="I9503" s="35">
        <v>-5.3166224788133389</v>
      </c>
      <c r="J9503" s="35">
        <v>143.71537560099566</v>
      </c>
      <c r="K9503" s="35">
        <v>-0.64118933179733706</v>
      </c>
      <c r="L9503" s="35">
        <v>0.51402257553705744</v>
      </c>
      <c r="M9503" s="35">
        <v>1.7511568224932248E-3</v>
      </c>
      <c r="N9503" s="35">
        <v>0</v>
      </c>
      <c r="O9503" s="35">
        <v>0</v>
      </c>
      <c r="P9503" s="36">
        <v>12</v>
      </c>
      <c r="Q9503" s="37">
        <v>86</v>
      </c>
      <c r="R9503" s="36">
        <v>10</v>
      </c>
      <c r="S9503" s="39">
        <f t="shared" si="332"/>
        <v>86</v>
      </c>
      <c r="T9503" s="34" t="s">
        <v>44</v>
      </c>
      <c r="U9503" s="12">
        <f>(alpha+(beta/(1+EXP((((-1)*ceta)+(delta*LN(speed)))+(epsilon*speed)))))</f>
        <v>0.98961365740735818</v>
      </c>
      <c r="V9503" s="8">
        <f t="shared" si="333"/>
        <v>86</v>
      </c>
    </row>
    <row r="9504" spans="1:22">
      <c r="A9504" s="34" t="s">
        <v>19</v>
      </c>
      <c r="B9504" s="34" t="s">
        <v>75</v>
      </c>
      <c r="C9504" s="5" t="s">
        <v>182</v>
      </c>
      <c r="D9504" s="35" t="s">
        <v>85</v>
      </c>
      <c r="E9504" s="36" t="s">
        <v>14</v>
      </c>
      <c r="F9504" s="37">
        <v>50</v>
      </c>
      <c r="G9504" s="38">
        <v>-0.02</v>
      </c>
      <c r="H9504" s="34">
        <v>0.99692240689492717</v>
      </c>
      <c r="I9504" s="35">
        <v>-0.1161969905204088</v>
      </c>
      <c r="J9504" s="35">
        <v>23.89519382141075</v>
      </c>
      <c r="K9504" s="35">
        <v>0.14915082839083577</v>
      </c>
      <c r="L9504" s="35">
        <v>1.0440613552562332</v>
      </c>
      <c r="M9504" s="35">
        <v>-3.4789234771703549E-4</v>
      </c>
      <c r="N9504" s="35">
        <v>0</v>
      </c>
      <c r="O9504" s="35">
        <v>0</v>
      </c>
      <c r="P9504" s="36">
        <v>12</v>
      </c>
      <c r="Q9504" s="37">
        <v>86</v>
      </c>
      <c r="R9504" s="36">
        <v>10</v>
      </c>
      <c r="S9504" s="39">
        <f t="shared" si="332"/>
        <v>86</v>
      </c>
      <c r="T9504" s="34" t="s">
        <v>44</v>
      </c>
      <c r="U9504" s="12">
        <f>(alpha+(beta/(1+EXP((((-1)*ceta)+(delta*LN(speed)))+(epsilon*speed)))))</f>
        <v>0.15383095856554282</v>
      </c>
      <c r="V9504" s="8">
        <f t="shared" si="333"/>
        <v>86</v>
      </c>
    </row>
    <row r="9505" spans="1:22">
      <c r="A9505" s="34" t="s">
        <v>19</v>
      </c>
      <c r="B9505" s="34" t="s">
        <v>75</v>
      </c>
      <c r="C9505" s="5" t="s">
        <v>182</v>
      </c>
      <c r="D9505" s="35" t="s">
        <v>85</v>
      </c>
      <c r="E9505" s="36" t="s">
        <v>18</v>
      </c>
      <c r="F9505" s="37">
        <v>50</v>
      </c>
      <c r="G9505" s="38">
        <v>-0.02</v>
      </c>
      <c r="H9505" s="34">
        <v>0.99303326020118843</v>
      </c>
      <c r="I9505" s="35">
        <v>0.24512837741441426</v>
      </c>
      <c r="J9505" s="35">
        <v>5.9083114020120779E-2</v>
      </c>
      <c r="K9505" s="35">
        <v>4.7992555106223385E-4</v>
      </c>
      <c r="L9505" s="35">
        <v>0</v>
      </c>
      <c r="M9505" s="35">
        <v>0</v>
      </c>
      <c r="N9505" s="35">
        <v>0</v>
      </c>
      <c r="O9505" s="35">
        <v>0</v>
      </c>
      <c r="P9505" s="36">
        <v>12</v>
      </c>
      <c r="Q9505" s="37">
        <v>86</v>
      </c>
      <c r="R9505" s="36">
        <v>5</v>
      </c>
      <c r="S9505" s="39">
        <f t="shared" si="332"/>
        <v>86</v>
      </c>
      <c r="T9505" s="34" t="s">
        <v>36</v>
      </c>
      <c r="U9505" s="12">
        <f>(1/(((ceta*(speed^2))+(beta*speed))+alpha))</f>
        <v>0.11266582997736119</v>
      </c>
      <c r="V9505" s="8">
        <f t="shared" si="333"/>
        <v>86</v>
      </c>
    </row>
    <row r="9506" spans="1:22">
      <c r="A9506" s="34" t="s">
        <v>19</v>
      </c>
      <c r="B9506" s="34" t="s">
        <v>75</v>
      </c>
      <c r="C9506" s="5" t="s">
        <v>182</v>
      </c>
      <c r="D9506" s="35" t="s">
        <v>85</v>
      </c>
      <c r="E9506" s="36" t="s">
        <v>17</v>
      </c>
      <c r="F9506" s="37">
        <v>50</v>
      </c>
      <c r="G9506" s="38">
        <v>-0.02</v>
      </c>
      <c r="H9506" s="34">
        <v>0.97318722796610524</v>
      </c>
      <c r="I9506" s="35">
        <v>-2.4268586465104706E-3</v>
      </c>
      <c r="J9506" s="35">
        <v>0.44576144883545787</v>
      </c>
      <c r="K9506" s="35">
        <v>-28.686225587113018</v>
      </c>
      <c r="L9506" s="35">
        <v>726.51808837296562</v>
      </c>
      <c r="M9506" s="35">
        <v>0</v>
      </c>
      <c r="N9506" s="35">
        <v>0</v>
      </c>
      <c r="O9506" s="35">
        <v>0</v>
      </c>
      <c r="P9506" s="36">
        <v>12</v>
      </c>
      <c r="Q9506" s="37">
        <v>86</v>
      </c>
      <c r="R9506" s="36">
        <v>14</v>
      </c>
      <c r="S9506" s="39">
        <f t="shared" si="332"/>
        <v>86</v>
      </c>
      <c r="T9506" s="34" t="s">
        <v>51</v>
      </c>
      <c r="U9506" s="12">
        <f>(((alpha*(speed^3))+(beta*(speed^2))+(ceta*speed))+delta)</f>
        <v>12.736360203428603</v>
      </c>
      <c r="V9506" s="8">
        <f t="shared" si="333"/>
        <v>86</v>
      </c>
    </row>
    <row r="9507" spans="1:22">
      <c r="A9507" s="34" t="s">
        <v>19</v>
      </c>
      <c r="B9507" s="34" t="s">
        <v>75</v>
      </c>
      <c r="C9507" s="5" t="s">
        <v>182</v>
      </c>
      <c r="D9507" s="35" t="s">
        <v>85</v>
      </c>
      <c r="E9507" s="36" t="s">
        <v>15</v>
      </c>
      <c r="F9507" s="37">
        <v>100</v>
      </c>
      <c r="G9507" s="38">
        <v>-0.02</v>
      </c>
      <c r="H9507" s="34">
        <v>0.96922989628314637</v>
      </c>
      <c r="I9507" s="35">
        <v>-2.0049221479455975E-5</v>
      </c>
      <c r="J9507" s="35">
        <v>4.0146915390492045E-3</v>
      </c>
      <c r="K9507" s="35">
        <v>-0.28056358601192538</v>
      </c>
      <c r="L9507" s="35">
        <v>7.6990401604186056</v>
      </c>
      <c r="M9507" s="35">
        <v>0</v>
      </c>
      <c r="N9507" s="35">
        <v>0</v>
      </c>
      <c r="O9507" s="35">
        <v>0</v>
      </c>
      <c r="P9507" s="36">
        <v>12</v>
      </c>
      <c r="Q9507" s="37">
        <v>86</v>
      </c>
      <c r="R9507" s="36">
        <v>14</v>
      </c>
      <c r="S9507" s="39">
        <f t="shared" si="332"/>
        <v>86</v>
      </c>
      <c r="T9507" s="34" t="s">
        <v>51</v>
      </c>
      <c r="U9507" s="12">
        <f>(((alpha*(speed^3))+(beta*(speed^2))+(ceta*speed))+delta)</f>
        <v>0.51080276886408971</v>
      </c>
      <c r="V9507" s="8">
        <f t="shared" si="333"/>
        <v>86</v>
      </c>
    </row>
    <row r="9508" spans="1:22">
      <c r="A9508" s="34" t="s">
        <v>19</v>
      </c>
      <c r="B9508" s="34" t="s">
        <v>75</v>
      </c>
      <c r="C9508" s="5" t="s">
        <v>182</v>
      </c>
      <c r="D9508" s="35" t="s">
        <v>85</v>
      </c>
      <c r="E9508" s="36" t="s">
        <v>16</v>
      </c>
      <c r="F9508" s="37">
        <v>100</v>
      </c>
      <c r="G9508" s="38">
        <v>-0.02</v>
      </c>
      <c r="H9508" s="34">
        <v>0.95304149133998806</v>
      </c>
      <c r="I9508" s="35">
        <v>-6.0603002106713698E-5</v>
      </c>
      <c r="J9508" s="35">
        <v>1.1130518299829698E-2</v>
      </c>
      <c r="K9508" s="35">
        <v>-0.75724752313719024</v>
      </c>
      <c r="L9508" s="35">
        <v>21.532754542143472</v>
      </c>
      <c r="M9508" s="35">
        <v>0</v>
      </c>
      <c r="N9508" s="35">
        <v>0</v>
      </c>
      <c r="O9508" s="35">
        <v>0</v>
      </c>
      <c r="P9508" s="36">
        <v>12</v>
      </c>
      <c r="Q9508" s="37">
        <v>86</v>
      </c>
      <c r="R9508" s="36">
        <v>14</v>
      </c>
      <c r="S9508" s="39">
        <f t="shared" si="332"/>
        <v>86</v>
      </c>
      <c r="T9508" s="34" t="s">
        <v>51</v>
      </c>
      <c r="U9508" s="12">
        <f>(((alpha*(speed^3))+(beta*(speed^2))+(ceta*speed))+delta)</f>
        <v>0.18387778989767156</v>
      </c>
      <c r="V9508" s="8">
        <f t="shared" si="333"/>
        <v>86</v>
      </c>
    </row>
    <row r="9509" spans="1:22">
      <c r="A9509" s="34" t="s">
        <v>19</v>
      </c>
      <c r="B9509" s="34" t="s">
        <v>75</v>
      </c>
      <c r="C9509" s="5" t="s">
        <v>182</v>
      </c>
      <c r="D9509" s="35" t="s">
        <v>85</v>
      </c>
      <c r="E9509" s="36" t="s">
        <v>14</v>
      </c>
      <c r="F9509" s="37">
        <v>100</v>
      </c>
      <c r="G9509" s="38">
        <v>-0.02</v>
      </c>
      <c r="H9509" s="34">
        <v>0.99616776143716468</v>
      </c>
      <c r="I9509" s="35">
        <v>-0.15739975847378548</v>
      </c>
      <c r="J9509" s="35">
        <v>20.761339005884192</v>
      </c>
      <c r="K9509" s="35">
        <v>0.15200379370251463</v>
      </c>
      <c r="L9509" s="35">
        <v>0.98660594699547122</v>
      </c>
      <c r="M9509" s="35">
        <v>9.9103155641861042E-5</v>
      </c>
      <c r="N9509" s="35">
        <v>0</v>
      </c>
      <c r="O9509" s="35">
        <v>0</v>
      </c>
      <c r="P9509" s="36">
        <v>12</v>
      </c>
      <c r="Q9509" s="37">
        <v>86</v>
      </c>
      <c r="R9509" s="36">
        <v>10</v>
      </c>
      <c r="S9509" s="39">
        <f t="shared" si="332"/>
        <v>86</v>
      </c>
      <c r="T9509" s="34" t="s">
        <v>44</v>
      </c>
      <c r="U9509" s="12">
        <f>(alpha+(beta/(1+EXP((((-1)*ceta)+(delta*LN(speed)))+(epsilon*speed)))))</f>
        <v>0.13423339787497615</v>
      </c>
      <c r="V9509" s="8">
        <f t="shared" si="333"/>
        <v>86</v>
      </c>
    </row>
    <row r="9510" spans="1:22">
      <c r="A9510" s="34" t="s">
        <v>19</v>
      </c>
      <c r="B9510" s="34" t="s">
        <v>75</v>
      </c>
      <c r="C9510" s="5" t="s">
        <v>182</v>
      </c>
      <c r="D9510" s="35" t="s">
        <v>85</v>
      </c>
      <c r="E9510" s="36" t="s">
        <v>18</v>
      </c>
      <c r="F9510" s="37">
        <v>100</v>
      </c>
      <c r="G9510" s="38">
        <v>-0.02</v>
      </c>
      <c r="H9510" s="34">
        <v>0.98607121065239334</v>
      </c>
      <c r="I9510" s="35">
        <v>7.4627398944744155E-2</v>
      </c>
      <c r="J9510" s="35">
        <v>7.6446960585428245</v>
      </c>
      <c r="K9510" s="35">
        <v>-0.4644103030386823</v>
      </c>
      <c r="L9510" s="35">
        <v>0.46040212017875554</v>
      </c>
      <c r="M9510" s="35">
        <v>3.0176223404613393E-2</v>
      </c>
      <c r="N9510" s="35">
        <v>0</v>
      </c>
      <c r="O9510" s="35">
        <v>0</v>
      </c>
      <c r="P9510" s="36">
        <v>12</v>
      </c>
      <c r="Q9510" s="37">
        <v>86</v>
      </c>
      <c r="R9510" s="36">
        <v>10</v>
      </c>
      <c r="S9510" s="39">
        <f t="shared" si="332"/>
        <v>86</v>
      </c>
      <c r="T9510" s="34" t="s">
        <v>44</v>
      </c>
      <c r="U9510" s="12">
        <f>(alpha+(beta/(1+EXP((((-1)*ceta)+(delta*LN(speed)))+(epsilon*speed)))))</f>
        <v>0.12047831166618662</v>
      </c>
      <c r="V9510" s="8">
        <f t="shared" si="333"/>
        <v>86</v>
      </c>
    </row>
    <row r="9511" spans="1:22">
      <c r="A9511" s="34" t="s">
        <v>19</v>
      </c>
      <c r="B9511" s="34" t="s">
        <v>75</v>
      </c>
      <c r="C9511" s="5" t="s">
        <v>182</v>
      </c>
      <c r="D9511" s="35" t="s">
        <v>85</v>
      </c>
      <c r="E9511" s="36" t="s">
        <v>17</v>
      </c>
      <c r="F9511" s="37">
        <v>100</v>
      </c>
      <c r="G9511" s="38">
        <v>-0.02</v>
      </c>
      <c r="H9511" s="34">
        <v>0.96157361248215278</v>
      </c>
      <c r="I9511" s="35">
        <v>-2.3356642405053291E-3</v>
      </c>
      <c r="J9511" s="35">
        <v>0.43357875902427417</v>
      </c>
      <c r="K9511" s="35">
        <v>-28.965967859024747</v>
      </c>
      <c r="L9511" s="35">
        <v>780.58143813045137</v>
      </c>
      <c r="M9511" s="35">
        <v>0</v>
      </c>
      <c r="N9511" s="35">
        <v>0</v>
      </c>
      <c r="O9511" s="35">
        <v>0</v>
      </c>
      <c r="P9511" s="36">
        <v>12</v>
      </c>
      <c r="Q9511" s="37">
        <v>86</v>
      </c>
      <c r="R9511" s="36">
        <v>14</v>
      </c>
      <c r="S9511" s="39">
        <f t="shared" si="332"/>
        <v>86</v>
      </c>
      <c r="T9511" s="34" t="s">
        <v>51</v>
      </c>
      <c r="U9511" s="12">
        <f>(((alpha*(speed^3))+(beta*(speed^2))+(ceta*speed))+delta)</f>
        <v>10.643449838997299</v>
      </c>
      <c r="V9511" s="8">
        <f t="shared" si="333"/>
        <v>86</v>
      </c>
    </row>
    <row r="9512" spans="1:22">
      <c r="A9512" s="34" t="s">
        <v>19</v>
      </c>
      <c r="B9512" s="34" t="s">
        <v>75</v>
      </c>
      <c r="C9512" s="5" t="s">
        <v>182</v>
      </c>
      <c r="D9512" s="35" t="s">
        <v>85</v>
      </c>
      <c r="E9512" s="36" t="s">
        <v>15</v>
      </c>
      <c r="F9512" s="37">
        <v>0</v>
      </c>
      <c r="G9512" s="38">
        <v>0.02</v>
      </c>
      <c r="H9512" s="34">
        <v>0.98128571837591871</v>
      </c>
      <c r="I9512" s="35">
        <v>64.62837881820731</v>
      </c>
      <c r="J9512" s="35">
        <v>1.0121247627521297</v>
      </c>
      <c r="K9512" s="35">
        <v>-1.0495416773481394</v>
      </c>
      <c r="L9512" s="35">
        <v>0</v>
      </c>
      <c r="M9512" s="35">
        <v>0</v>
      </c>
      <c r="N9512" s="35">
        <v>0</v>
      </c>
      <c r="O9512" s="35">
        <v>0</v>
      </c>
      <c r="P9512" s="36">
        <v>12</v>
      </c>
      <c r="Q9512" s="37">
        <v>86</v>
      </c>
      <c r="R9512" s="36">
        <v>0</v>
      </c>
      <c r="S9512" s="39">
        <f t="shared" si="332"/>
        <v>86</v>
      </c>
      <c r="T9512" s="34" t="s">
        <v>29</v>
      </c>
      <c r="U9512" s="12">
        <f>((alpha*(beta^speed))*(speed^ceta))</f>
        <v>1.6990840152628561</v>
      </c>
      <c r="V9512" s="8">
        <f t="shared" si="333"/>
        <v>86</v>
      </c>
    </row>
    <row r="9513" spans="1:22">
      <c r="A9513" s="34" t="s">
        <v>19</v>
      </c>
      <c r="B9513" s="34" t="s">
        <v>75</v>
      </c>
      <c r="C9513" s="5" t="s">
        <v>182</v>
      </c>
      <c r="D9513" s="35" t="s">
        <v>85</v>
      </c>
      <c r="E9513" s="36" t="s">
        <v>16</v>
      </c>
      <c r="F9513" s="37">
        <v>0</v>
      </c>
      <c r="G9513" s="38">
        <v>0.02</v>
      </c>
      <c r="H9513" s="34">
        <v>0.98297621948637637</v>
      </c>
      <c r="I9513" s="35">
        <v>72.653450001237275</v>
      </c>
      <c r="J9513" s="35">
        <v>1.0085644186229927</v>
      </c>
      <c r="K9513" s="35">
        <v>-0.57428246799576033</v>
      </c>
      <c r="L9513" s="35">
        <v>0</v>
      </c>
      <c r="M9513" s="35">
        <v>0</v>
      </c>
      <c r="N9513" s="35">
        <v>0</v>
      </c>
      <c r="O9513" s="35">
        <v>0</v>
      </c>
      <c r="P9513" s="36">
        <v>12</v>
      </c>
      <c r="Q9513" s="37">
        <v>86</v>
      </c>
      <c r="R9513" s="36">
        <v>0</v>
      </c>
      <c r="S9513" s="39">
        <f t="shared" si="332"/>
        <v>86</v>
      </c>
      <c r="T9513" s="34" t="s">
        <v>29</v>
      </c>
      <c r="U9513" s="12">
        <f>((alpha*(beta^speed))*(speed^ceta))</f>
        <v>11.717122045314518</v>
      </c>
      <c r="V9513" s="8">
        <f t="shared" si="333"/>
        <v>86</v>
      </c>
    </row>
    <row r="9514" spans="1:22">
      <c r="A9514" s="34" t="s">
        <v>19</v>
      </c>
      <c r="B9514" s="34" t="s">
        <v>75</v>
      </c>
      <c r="C9514" s="5" t="s">
        <v>182</v>
      </c>
      <c r="D9514" s="35" t="s">
        <v>85</v>
      </c>
      <c r="E9514" s="36" t="s">
        <v>14</v>
      </c>
      <c r="F9514" s="37">
        <v>0</v>
      </c>
      <c r="G9514" s="38">
        <v>0.02</v>
      </c>
      <c r="H9514" s="34">
        <v>0.99848166215875778</v>
      </c>
      <c r="I9514" s="35">
        <v>16.776910624513047</v>
      </c>
      <c r="J9514" s="35">
        <v>-0.82333570828906932</v>
      </c>
      <c r="K9514" s="35">
        <v>1768803.5782471374</v>
      </c>
      <c r="L9514" s="35">
        <v>-6.8524270216996452</v>
      </c>
      <c r="M9514" s="35">
        <v>0</v>
      </c>
      <c r="N9514" s="35">
        <v>0</v>
      </c>
      <c r="O9514" s="35">
        <v>0</v>
      </c>
      <c r="P9514" s="36">
        <v>12</v>
      </c>
      <c r="Q9514" s="37">
        <v>86</v>
      </c>
      <c r="R9514" s="36">
        <v>1</v>
      </c>
      <c r="S9514" s="39">
        <f t="shared" si="332"/>
        <v>86</v>
      </c>
      <c r="T9514" s="34" t="s">
        <v>30</v>
      </c>
      <c r="U9514" s="12">
        <f>((alpha*(speed^beta))+(ceta*(speed^delta)))</f>
        <v>0.42851935032182553</v>
      </c>
      <c r="V9514" s="8">
        <f t="shared" si="333"/>
        <v>86</v>
      </c>
    </row>
    <row r="9515" spans="1:22">
      <c r="A9515" s="34" t="s">
        <v>19</v>
      </c>
      <c r="B9515" s="34" t="s">
        <v>75</v>
      </c>
      <c r="C9515" s="5" t="s">
        <v>182</v>
      </c>
      <c r="D9515" s="35" t="s">
        <v>85</v>
      </c>
      <c r="E9515" s="36" t="s">
        <v>18</v>
      </c>
      <c r="F9515" s="37">
        <v>0</v>
      </c>
      <c r="G9515" s="38">
        <v>0.02</v>
      </c>
      <c r="H9515" s="34">
        <v>0.99510585085991798</v>
      </c>
      <c r="I9515" s="35">
        <v>13.291092325945858</v>
      </c>
      <c r="J9515" s="35">
        <v>1.0111816723159561</v>
      </c>
      <c r="K9515" s="35">
        <v>-1.0621262057627852</v>
      </c>
      <c r="L9515" s="35">
        <v>0</v>
      </c>
      <c r="M9515" s="35">
        <v>0</v>
      </c>
      <c r="N9515" s="35">
        <v>0</v>
      </c>
      <c r="O9515" s="35">
        <v>0</v>
      </c>
      <c r="P9515" s="36">
        <v>12</v>
      </c>
      <c r="Q9515" s="37">
        <v>86</v>
      </c>
      <c r="R9515" s="36">
        <v>0</v>
      </c>
      <c r="S9515" s="39">
        <f t="shared" si="332"/>
        <v>86</v>
      </c>
      <c r="T9515" s="34" t="s">
        <v>29</v>
      </c>
      <c r="U9515" s="12">
        <f>((alpha*(beta^speed))*(speed^ceta))</f>
        <v>0.30492249483618306</v>
      </c>
      <c r="V9515" s="8">
        <f t="shared" si="333"/>
        <v>86</v>
      </c>
    </row>
    <row r="9516" spans="1:22">
      <c r="A9516" s="34" t="s">
        <v>19</v>
      </c>
      <c r="B9516" s="34" t="s">
        <v>75</v>
      </c>
      <c r="C9516" s="5" t="s">
        <v>182</v>
      </c>
      <c r="D9516" s="35" t="s">
        <v>85</v>
      </c>
      <c r="E9516" s="36" t="s">
        <v>17</v>
      </c>
      <c r="F9516" s="37">
        <v>0</v>
      </c>
      <c r="G9516" s="38">
        <v>0.02</v>
      </c>
      <c r="H9516" s="34">
        <v>0.99250274894733381</v>
      </c>
      <c r="I9516" s="35">
        <v>3384.244716196848</v>
      </c>
      <c r="J9516" s="35">
        <v>1.0102947282308579</v>
      </c>
      <c r="K9516" s="35">
        <v>-0.71951140693764404</v>
      </c>
      <c r="L9516" s="35">
        <v>0</v>
      </c>
      <c r="M9516" s="35">
        <v>0</v>
      </c>
      <c r="N9516" s="35">
        <v>0</v>
      </c>
      <c r="O9516" s="35">
        <v>0</v>
      </c>
      <c r="P9516" s="36">
        <v>12</v>
      </c>
      <c r="Q9516" s="37">
        <v>86</v>
      </c>
      <c r="R9516" s="36">
        <v>0</v>
      </c>
      <c r="S9516" s="39">
        <f t="shared" si="332"/>
        <v>86</v>
      </c>
      <c r="T9516" s="34" t="s">
        <v>29</v>
      </c>
      <c r="U9516" s="12">
        <f>((alpha*(beta^speed))*(speed^ceta))</f>
        <v>331.21006359419857</v>
      </c>
      <c r="V9516" s="8">
        <f t="shared" si="333"/>
        <v>86</v>
      </c>
    </row>
    <row r="9517" spans="1:22">
      <c r="A9517" s="34" t="s">
        <v>19</v>
      </c>
      <c r="B9517" s="34" t="s">
        <v>75</v>
      </c>
      <c r="C9517" s="5" t="s">
        <v>182</v>
      </c>
      <c r="D9517" s="35" t="s">
        <v>85</v>
      </c>
      <c r="E9517" s="36" t="s">
        <v>15</v>
      </c>
      <c r="F9517" s="37">
        <v>50</v>
      </c>
      <c r="G9517" s="38">
        <v>0.02</v>
      </c>
      <c r="H9517" s="34">
        <v>0.93111647278090925</v>
      </c>
      <c r="I9517" s="35">
        <v>-1.6897472483195985E-5</v>
      </c>
      <c r="J9517" s="35">
        <v>3.4881480687882732E-3</v>
      </c>
      <c r="K9517" s="35">
        <v>-0.24136536583005005</v>
      </c>
      <c r="L9517" s="35">
        <v>8.2979986588362742</v>
      </c>
      <c r="M9517" s="35">
        <v>0</v>
      </c>
      <c r="N9517" s="35">
        <v>0</v>
      </c>
      <c r="O9517" s="35">
        <v>0</v>
      </c>
      <c r="P9517" s="36">
        <v>12</v>
      </c>
      <c r="Q9517" s="37">
        <v>86</v>
      </c>
      <c r="R9517" s="36">
        <v>14</v>
      </c>
      <c r="S9517" s="39">
        <f t="shared" si="332"/>
        <v>86</v>
      </c>
      <c r="T9517" s="34" t="s">
        <v>51</v>
      </c>
      <c r="U9517" s="12">
        <f>(((alpha*(speed^3))+(beta*(speed^2))+(ceta*speed))+delta)</f>
        <v>2.5911815564383343</v>
      </c>
      <c r="V9517" s="8">
        <f t="shared" si="333"/>
        <v>86</v>
      </c>
    </row>
    <row r="9518" spans="1:22">
      <c r="A9518" s="34" t="s">
        <v>19</v>
      </c>
      <c r="B9518" s="34" t="s">
        <v>75</v>
      </c>
      <c r="C9518" s="5" t="s">
        <v>182</v>
      </c>
      <c r="D9518" s="35" t="s">
        <v>85</v>
      </c>
      <c r="E9518" s="36" t="s">
        <v>16</v>
      </c>
      <c r="F9518" s="37">
        <v>50</v>
      </c>
      <c r="G9518" s="38">
        <v>0.02</v>
      </c>
      <c r="H9518" s="34">
        <v>0.97207452019422913</v>
      </c>
      <c r="I9518" s="35">
        <v>84.940482363288879</v>
      </c>
      <c r="J9518" s="35">
        <v>-0.76733838237343888</v>
      </c>
      <c r="K9518" s="35">
        <v>14.061333058423967</v>
      </c>
      <c r="L9518" s="35">
        <v>-9.7529086921511153E-3</v>
      </c>
      <c r="M9518" s="35">
        <v>0</v>
      </c>
      <c r="N9518" s="35">
        <v>0</v>
      </c>
      <c r="O9518" s="35">
        <v>0</v>
      </c>
      <c r="P9518" s="36">
        <v>12</v>
      </c>
      <c r="Q9518" s="37">
        <v>86</v>
      </c>
      <c r="R9518" s="36">
        <v>1</v>
      </c>
      <c r="S9518" s="39">
        <f t="shared" si="332"/>
        <v>86</v>
      </c>
      <c r="T9518" s="34" t="s">
        <v>30</v>
      </c>
      <c r="U9518" s="12">
        <f>((alpha*(speed^beta))+(ceta*(speed^delta)))</f>
        <v>16.247743580378259</v>
      </c>
      <c r="V9518" s="8">
        <f t="shared" si="333"/>
        <v>86</v>
      </c>
    </row>
    <row r="9519" spans="1:22">
      <c r="A9519" s="34" t="s">
        <v>19</v>
      </c>
      <c r="B9519" s="34" t="s">
        <v>75</v>
      </c>
      <c r="C9519" s="5" t="s">
        <v>182</v>
      </c>
      <c r="D9519" s="35" t="s">
        <v>85</v>
      </c>
      <c r="E9519" s="36" t="s">
        <v>14</v>
      </c>
      <c r="F9519" s="37">
        <v>50</v>
      </c>
      <c r="G9519" s="38">
        <v>0.02</v>
      </c>
      <c r="H9519" s="34">
        <v>0.9972968695404385</v>
      </c>
      <c r="I9519" s="35">
        <v>25.644073006720419</v>
      </c>
      <c r="J9519" s="35">
        <v>1.0101503020448555</v>
      </c>
      <c r="K9519" s="35">
        <v>-1.0261375424943229</v>
      </c>
      <c r="L9519" s="35">
        <v>0</v>
      </c>
      <c r="M9519" s="35">
        <v>0</v>
      </c>
      <c r="N9519" s="35">
        <v>0</v>
      </c>
      <c r="O9519" s="35">
        <v>0</v>
      </c>
      <c r="P9519" s="36">
        <v>12</v>
      </c>
      <c r="Q9519" s="37">
        <v>86</v>
      </c>
      <c r="R9519" s="36">
        <v>0</v>
      </c>
      <c r="S9519" s="39">
        <f t="shared" si="332"/>
        <v>86</v>
      </c>
      <c r="T9519" s="34" t="s">
        <v>29</v>
      </c>
      <c r="U9519" s="12">
        <f>((alpha*(beta^speed))*(speed^ceta))</f>
        <v>0.63258858184714839</v>
      </c>
      <c r="V9519" s="8">
        <f t="shared" si="333"/>
        <v>86</v>
      </c>
    </row>
    <row r="9520" spans="1:22">
      <c r="A9520" s="34" t="s">
        <v>19</v>
      </c>
      <c r="B9520" s="34" t="s">
        <v>75</v>
      </c>
      <c r="C9520" s="5" t="s">
        <v>182</v>
      </c>
      <c r="D9520" s="35" t="s">
        <v>85</v>
      </c>
      <c r="E9520" s="36" t="s">
        <v>18</v>
      </c>
      <c r="F9520" s="37">
        <v>50</v>
      </c>
      <c r="G9520" s="38">
        <v>0.02</v>
      </c>
      <c r="H9520" s="34">
        <v>0.96875287441275948</v>
      </c>
      <c r="I9520" s="35">
        <v>5.2098224054131199</v>
      </c>
      <c r="J9520" s="35">
        <v>-0.60609891556412787</v>
      </c>
      <c r="K9520" s="35">
        <v>1.5758993702213773E-5</v>
      </c>
      <c r="L9520" s="35">
        <v>2.0895953539860908</v>
      </c>
      <c r="M9520" s="35">
        <v>0</v>
      </c>
      <c r="N9520" s="35">
        <v>0</v>
      </c>
      <c r="O9520" s="35">
        <v>0</v>
      </c>
      <c r="P9520" s="36">
        <v>12</v>
      </c>
      <c r="Q9520" s="37">
        <v>86</v>
      </c>
      <c r="R9520" s="36">
        <v>1</v>
      </c>
      <c r="S9520" s="39">
        <f t="shared" si="332"/>
        <v>86</v>
      </c>
      <c r="T9520" s="34" t="s">
        <v>30</v>
      </c>
      <c r="U9520" s="12">
        <f>((alpha*(speed^beta))+(ceta*(speed^delta)))</f>
        <v>0.52392660573877514</v>
      </c>
      <c r="V9520" s="8">
        <f t="shared" si="333"/>
        <v>86</v>
      </c>
    </row>
    <row r="9521" spans="1:22">
      <c r="A9521" s="34" t="s">
        <v>19</v>
      </c>
      <c r="B9521" s="34" t="s">
        <v>75</v>
      </c>
      <c r="C9521" s="5" t="s">
        <v>182</v>
      </c>
      <c r="D9521" s="35" t="s">
        <v>85</v>
      </c>
      <c r="E9521" s="36" t="s">
        <v>17</v>
      </c>
      <c r="F9521" s="37">
        <v>50</v>
      </c>
      <c r="G9521" s="38">
        <v>0.02</v>
      </c>
      <c r="H9521" s="34">
        <v>0.98012768458826249</v>
      </c>
      <c r="I9521" s="35">
        <v>2817.5272192880334</v>
      </c>
      <c r="J9521" s="35">
        <v>1.0069046878129031</v>
      </c>
      <c r="K9521" s="35">
        <v>-0.51718396730409366</v>
      </c>
      <c r="L9521" s="35">
        <v>0</v>
      </c>
      <c r="M9521" s="35">
        <v>0</v>
      </c>
      <c r="N9521" s="35">
        <v>0</v>
      </c>
      <c r="O9521" s="35">
        <v>0</v>
      </c>
      <c r="P9521" s="36">
        <v>12</v>
      </c>
      <c r="Q9521" s="37">
        <v>86</v>
      </c>
      <c r="R9521" s="36">
        <v>0</v>
      </c>
      <c r="S9521" s="39">
        <f t="shared" si="332"/>
        <v>86</v>
      </c>
      <c r="T9521" s="34" t="s">
        <v>29</v>
      </c>
      <c r="U9521" s="12">
        <f>((alpha*(beta^speed))*(speed^ceta))</f>
        <v>508.59927490479197</v>
      </c>
      <c r="V9521" s="8">
        <f t="shared" si="333"/>
        <v>86</v>
      </c>
    </row>
    <row r="9522" spans="1:22">
      <c r="A9522" s="34" t="s">
        <v>19</v>
      </c>
      <c r="B9522" s="34" t="s">
        <v>75</v>
      </c>
      <c r="C9522" s="5" t="s">
        <v>182</v>
      </c>
      <c r="D9522" s="35" t="s">
        <v>85</v>
      </c>
      <c r="E9522" s="36" t="s">
        <v>15</v>
      </c>
      <c r="F9522" s="37">
        <v>100</v>
      </c>
      <c r="G9522" s="38">
        <v>0.02</v>
      </c>
      <c r="H9522" s="34">
        <v>0.95993804558590312</v>
      </c>
      <c r="I9522" s="35">
        <v>5.0535395918903703</v>
      </c>
      <c r="J9522" s="35">
        <v>-10.007012763734041</v>
      </c>
      <c r="K9522" s="35">
        <v>-0.91579468663674346</v>
      </c>
      <c r="L9522" s="35">
        <v>0</v>
      </c>
      <c r="M9522" s="35">
        <v>0</v>
      </c>
      <c r="N9522" s="35">
        <v>0</v>
      </c>
      <c r="O9522" s="35">
        <v>0</v>
      </c>
      <c r="P9522" s="36">
        <v>12</v>
      </c>
      <c r="Q9522" s="37">
        <v>76</v>
      </c>
      <c r="R9522" s="36">
        <v>13</v>
      </c>
      <c r="S9522" s="39">
        <f t="shared" si="332"/>
        <v>76</v>
      </c>
      <c r="T9522" s="34" t="s">
        <v>50</v>
      </c>
      <c r="U9522" s="12">
        <f>EXP((alpha+(beta/speed))+(ceta*LN(speed)))</f>
        <v>2.600765407073907</v>
      </c>
      <c r="V9522" s="8">
        <f t="shared" si="333"/>
        <v>76</v>
      </c>
    </row>
    <row r="9523" spans="1:22">
      <c r="A9523" s="34" t="s">
        <v>19</v>
      </c>
      <c r="B9523" s="34" t="s">
        <v>75</v>
      </c>
      <c r="C9523" s="5" t="s">
        <v>182</v>
      </c>
      <c r="D9523" s="35" t="s">
        <v>85</v>
      </c>
      <c r="E9523" s="36" t="s">
        <v>16</v>
      </c>
      <c r="F9523" s="37">
        <v>100</v>
      </c>
      <c r="G9523" s="38">
        <v>0.02</v>
      </c>
      <c r="H9523" s="34">
        <v>0.96696621321296272</v>
      </c>
      <c r="I9523" s="35">
        <v>42.562637905910442</v>
      </c>
      <c r="J9523" s="35">
        <v>-0.9309306728244342</v>
      </c>
      <c r="K9523" s="35">
        <v>45.138396355406513</v>
      </c>
      <c r="L9523" s="35">
        <v>-0.1823144156719641</v>
      </c>
      <c r="M9523" s="35">
        <v>0</v>
      </c>
      <c r="N9523" s="35">
        <v>0</v>
      </c>
      <c r="O9523" s="35">
        <v>0</v>
      </c>
      <c r="P9523" s="36">
        <v>12</v>
      </c>
      <c r="Q9523" s="37">
        <v>76</v>
      </c>
      <c r="R9523" s="36">
        <v>1</v>
      </c>
      <c r="S9523" s="39">
        <f t="shared" si="332"/>
        <v>76</v>
      </c>
      <c r="T9523" s="34" t="s">
        <v>30</v>
      </c>
      <c r="U9523" s="12">
        <f>((alpha*(speed^beta))+(ceta*(speed^delta)))</f>
        <v>21.250245507529744</v>
      </c>
      <c r="V9523" s="8">
        <f t="shared" si="333"/>
        <v>76</v>
      </c>
    </row>
    <row r="9524" spans="1:22">
      <c r="A9524" s="34" t="s">
        <v>19</v>
      </c>
      <c r="B9524" s="34" t="s">
        <v>75</v>
      </c>
      <c r="C9524" s="5" t="s">
        <v>182</v>
      </c>
      <c r="D9524" s="35" t="s">
        <v>85</v>
      </c>
      <c r="E9524" s="36" t="s">
        <v>14</v>
      </c>
      <c r="F9524" s="37">
        <v>100</v>
      </c>
      <c r="G9524" s="38">
        <v>0.02</v>
      </c>
      <c r="H9524" s="34">
        <v>0.99579124862655943</v>
      </c>
      <c r="I9524" s="35">
        <v>5.2466264957641867E-2</v>
      </c>
      <c r="J9524" s="35">
        <v>3.4738197832619555E-2</v>
      </c>
      <c r="K9524" s="35">
        <v>-2.569979496070961E-4</v>
      </c>
      <c r="L9524" s="35">
        <v>0</v>
      </c>
      <c r="M9524" s="35">
        <v>0</v>
      </c>
      <c r="N9524" s="35">
        <v>0</v>
      </c>
      <c r="O9524" s="35">
        <v>0</v>
      </c>
      <c r="P9524" s="36">
        <v>12</v>
      </c>
      <c r="Q9524" s="37">
        <v>76</v>
      </c>
      <c r="R9524" s="36">
        <v>5</v>
      </c>
      <c r="S9524" s="39">
        <f t="shared" si="332"/>
        <v>76</v>
      </c>
      <c r="T9524" s="34" t="s">
        <v>36</v>
      </c>
      <c r="U9524" s="12">
        <f>(1/(((ceta*(speed^2))+(beta*speed))+alpha))</f>
        <v>0.82771237768167105</v>
      </c>
      <c r="V9524" s="8">
        <f t="shared" si="333"/>
        <v>76</v>
      </c>
    </row>
    <row r="9525" spans="1:22">
      <c r="A9525" s="34" t="s">
        <v>19</v>
      </c>
      <c r="B9525" s="34" t="s">
        <v>75</v>
      </c>
      <c r="C9525" s="5" t="s">
        <v>182</v>
      </c>
      <c r="D9525" s="35" t="s">
        <v>85</v>
      </c>
      <c r="E9525" s="36" t="s">
        <v>18</v>
      </c>
      <c r="F9525" s="37">
        <v>100</v>
      </c>
      <c r="G9525" s="38">
        <v>0.02</v>
      </c>
      <c r="H9525" s="34">
        <v>0.96859542508269914</v>
      </c>
      <c r="I9525" s="35">
        <v>0.65433515766080563</v>
      </c>
      <c r="J9525" s="35">
        <v>1.1587282580199034</v>
      </c>
      <c r="K9525" s="35">
        <v>1.663288205800558</v>
      </c>
      <c r="L9525" s="35">
        <v>0.15211038529662624</v>
      </c>
      <c r="M9525" s="35">
        <v>7.9843520566311013E-2</v>
      </c>
      <c r="N9525" s="35">
        <v>0</v>
      </c>
      <c r="O9525" s="35">
        <v>0</v>
      </c>
      <c r="P9525" s="36">
        <v>12</v>
      </c>
      <c r="Q9525" s="37">
        <v>76</v>
      </c>
      <c r="R9525" s="36">
        <v>10</v>
      </c>
      <c r="S9525" s="39">
        <f t="shared" si="332"/>
        <v>76</v>
      </c>
      <c r="T9525" s="34" t="s">
        <v>44</v>
      </c>
      <c r="U9525" s="12">
        <f>(alpha+(beta/(1+EXP((((-1)*ceta)+(delta*LN(speed)))+(epsilon*speed)))))</f>
        <v>0.66161570782809787</v>
      </c>
      <c r="V9525" s="8">
        <f t="shared" si="333"/>
        <v>76</v>
      </c>
    </row>
    <row r="9526" spans="1:22">
      <c r="A9526" s="34" t="s">
        <v>19</v>
      </c>
      <c r="B9526" s="34" t="s">
        <v>75</v>
      </c>
      <c r="C9526" s="5" t="s">
        <v>182</v>
      </c>
      <c r="D9526" s="35" t="s">
        <v>85</v>
      </c>
      <c r="E9526" s="36" t="s">
        <v>17</v>
      </c>
      <c r="F9526" s="37">
        <v>100</v>
      </c>
      <c r="G9526" s="38">
        <v>0.02</v>
      </c>
      <c r="H9526" s="34">
        <v>0.9730997523253111</v>
      </c>
      <c r="I9526" s="35">
        <v>2670.5224337975351</v>
      </c>
      <c r="J9526" s="35">
        <v>1.0038896804553188</v>
      </c>
      <c r="K9526" s="35">
        <v>-0.39186300713655114</v>
      </c>
      <c r="L9526" s="35">
        <v>0</v>
      </c>
      <c r="M9526" s="35">
        <v>0</v>
      </c>
      <c r="N9526" s="35">
        <v>0</v>
      </c>
      <c r="O9526" s="35">
        <v>0</v>
      </c>
      <c r="P9526" s="36">
        <v>12</v>
      </c>
      <c r="Q9526" s="37">
        <v>76</v>
      </c>
      <c r="R9526" s="36">
        <v>0</v>
      </c>
      <c r="S9526" s="39">
        <f t="shared" si="332"/>
        <v>76</v>
      </c>
      <c r="T9526" s="34" t="s">
        <v>29</v>
      </c>
      <c r="U9526" s="12">
        <f>((alpha*(beta^speed))*(speed^ceta))</f>
        <v>657.21912488626776</v>
      </c>
      <c r="V9526" s="8">
        <f t="shared" si="333"/>
        <v>76</v>
      </c>
    </row>
    <row r="9527" spans="1:22">
      <c r="A9527" s="34" t="s">
        <v>19</v>
      </c>
      <c r="B9527" s="34" t="s">
        <v>75</v>
      </c>
      <c r="C9527" s="5" t="s">
        <v>182</v>
      </c>
      <c r="D9527" s="35" t="s">
        <v>85</v>
      </c>
      <c r="E9527" s="36" t="s">
        <v>15</v>
      </c>
      <c r="F9527" s="37">
        <v>0</v>
      </c>
      <c r="G9527" s="38">
        <v>0.04</v>
      </c>
      <c r="H9527" s="34">
        <v>0.97668974334448255</v>
      </c>
      <c r="I9527" s="35">
        <v>56.483747667531517</v>
      </c>
      <c r="J9527" s="35">
        <v>1.0152174741453701</v>
      </c>
      <c r="K9527" s="35">
        <v>-0.99118764616045518</v>
      </c>
      <c r="L9527" s="35">
        <v>0</v>
      </c>
      <c r="M9527" s="35">
        <v>0</v>
      </c>
      <c r="N9527" s="35">
        <v>0</v>
      </c>
      <c r="O9527" s="35">
        <v>0</v>
      </c>
      <c r="P9527" s="36">
        <v>12</v>
      </c>
      <c r="Q9527" s="37">
        <v>86</v>
      </c>
      <c r="R9527" s="36">
        <v>0</v>
      </c>
      <c r="S9527" s="39">
        <f t="shared" si="332"/>
        <v>86</v>
      </c>
      <c r="T9527" s="34" t="s">
        <v>29</v>
      </c>
      <c r="U9527" s="12">
        <f>((alpha*(beta^speed))*(speed^ceta))</f>
        <v>2.5035357047761786</v>
      </c>
      <c r="V9527" s="8">
        <f t="shared" si="333"/>
        <v>86</v>
      </c>
    </row>
    <row r="9528" spans="1:22">
      <c r="A9528" s="34" t="s">
        <v>19</v>
      </c>
      <c r="B9528" s="34" t="s">
        <v>75</v>
      </c>
      <c r="C9528" s="5" t="s">
        <v>182</v>
      </c>
      <c r="D9528" s="35" t="s">
        <v>85</v>
      </c>
      <c r="E9528" s="36" t="s">
        <v>16</v>
      </c>
      <c r="F9528" s="37">
        <v>0</v>
      </c>
      <c r="G9528" s="38">
        <v>0.04</v>
      </c>
      <c r="H9528" s="34">
        <v>0.98868373050995773</v>
      </c>
      <c r="I9528" s="35">
        <v>212.88563388743972</v>
      </c>
      <c r="J9528" s="35">
        <v>-1.3372689436949436</v>
      </c>
      <c r="K9528" s="35">
        <v>17.346046432475315</v>
      </c>
      <c r="L9528" s="35">
        <v>-2.0600187192513591E-2</v>
      </c>
      <c r="M9528" s="35">
        <v>0</v>
      </c>
      <c r="N9528" s="35">
        <v>0</v>
      </c>
      <c r="O9528" s="35">
        <v>0</v>
      </c>
      <c r="P9528" s="36">
        <v>12</v>
      </c>
      <c r="Q9528" s="37">
        <v>86</v>
      </c>
      <c r="R9528" s="36">
        <v>1</v>
      </c>
      <c r="S9528" s="39">
        <f t="shared" si="332"/>
        <v>86</v>
      </c>
      <c r="T9528" s="34" t="s">
        <v>30</v>
      </c>
      <c r="U9528" s="12">
        <f>((alpha*(speed^beta))+(ceta*(speed^delta)))</f>
        <v>16.376273239809734</v>
      </c>
      <c r="V9528" s="8">
        <f t="shared" si="333"/>
        <v>86</v>
      </c>
    </row>
    <row r="9529" spans="1:22">
      <c r="A9529" s="34" t="s">
        <v>19</v>
      </c>
      <c r="B9529" s="34" t="s">
        <v>75</v>
      </c>
      <c r="C9529" s="5" t="s">
        <v>182</v>
      </c>
      <c r="D9529" s="35" t="s">
        <v>85</v>
      </c>
      <c r="E9529" s="36" t="s">
        <v>14</v>
      </c>
      <c r="F9529" s="37">
        <v>0</v>
      </c>
      <c r="G9529" s="38">
        <v>0.04</v>
      </c>
      <c r="H9529" s="34">
        <v>0.99808479534160588</v>
      </c>
      <c r="I9529" s="35">
        <v>-2.9121709294054133E-3</v>
      </c>
      <c r="J9529" s="35">
        <v>3.8153701128620453E-2</v>
      </c>
      <c r="K9529" s="35">
        <v>-2.2223460533132714E-4</v>
      </c>
      <c r="L9529" s="35">
        <v>0</v>
      </c>
      <c r="M9529" s="35">
        <v>0</v>
      </c>
      <c r="N9529" s="35">
        <v>0</v>
      </c>
      <c r="O9529" s="35">
        <v>0</v>
      </c>
      <c r="P9529" s="36">
        <v>12</v>
      </c>
      <c r="Q9529" s="37">
        <v>86</v>
      </c>
      <c r="R9529" s="36">
        <v>5</v>
      </c>
      <c r="S9529" s="39">
        <f t="shared" si="332"/>
        <v>86</v>
      </c>
      <c r="T9529" s="34" t="s">
        <v>36</v>
      </c>
      <c r="U9529" s="12">
        <f>(1/(((ceta*(speed^2))+(beta*speed))+alpha))</f>
        <v>0.6117483885716587</v>
      </c>
      <c r="V9529" s="8">
        <f t="shared" si="333"/>
        <v>86</v>
      </c>
    </row>
    <row r="9530" spans="1:22">
      <c r="A9530" s="34" t="s">
        <v>19</v>
      </c>
      <c r="B9530" s="34" t="s">
        <v>75</v>
      </c>
      <c r="C9530" s="5" t="s">
        <v>182</v>
      </c>
      <c r="D9530" s="35" t="s">
        <v>85</v>
      </c>
      <c r="E9530" s="36" t="s">
        <v>18</v>
      </c>
      <c r="F9530" s="37">
        <v>0</v>
      </c>
      <c r="G9530" s="38">
        <v>0.04</v>
      </c>
      <c r="H9530" s="34">
        <v>0.99374604018201873</v>
      </c>
      <c r="I9530" s="35">
        <v>12.222124142424603</v>
      </c>
      <c r="J9530" s="35">
        <v>1.0154944470763356</v>
      </c>
      <c r="K9530" s="35">
        <v>-1.034220102630937</v>
      </c>
      <c r="L9530" s="35">
        <v>0</v>
      </c>
      <c r="M9530" s="35">
        <v>0</v>
      </c>
      <c r="N9530" s="35">
        <v>0</v>
      </c>
      <c r="O9530" s="35">
        <v>0</v>
      </c>
      <c r="P9530" s="36">
        <v>12</v>
      </c>
      <c r="Q9530" s="37">
        <v>86</v>
      </c>
      <c r="R9530" s="36">
        <v>0</v>
      </c>
      <c r="S9530" s="39">
        <f t="shared" si="332"/>
        <v>86</v>
      </c>
      <c r="T9530" s="34" t="s">
        <v>29</v>
      </c>
      <c r="U9530" s="12">
        <f>((alpha*(beta^speed))*(speed^ceta))</f>
        <v>0.45784561239702898</v>
      </c>
      <c r="V9530" s="8">
        <f t="shared" si="333"/>
        <v>86</v>
      </c>
    </row>
    <row r="9531" spans="1:22">
      <c r="A9531" s="34" t="s">
        <v>19</v>
      </c>
      <c r="B9531" s="34" t="s">
        <v>75</v>
      </c>
      <c r="C9531" s="5" t="s">
        <v>182</v>
      </c>
      <c r="D9531" s="35" t="s">
        <v>85</v>
      </c>
      <c r="E9531" s="36" t="s">
        <v>17</v>
      </c>
      <c r="F9531" s="37">
        <v>0</v>
      </c>
      <c r="G9531" s="38">
        <v>0.04</v>
      </c>
      <c r="H9531" s="34">
        <v>0.99291518618618813</v>
      </c>
      <c r="I9531" s="35">
        <v>2909.184342089547</v>
      </c>
      <c r="J9531" s="35">
        <v>1.0097443452170598</v>
      </c>
      <c r="K9531" s="35">
        <v>-0.58231735677174101</v>
      </c>
      <c r="L9531" s="35">
        <v>0</v>
      </c>
      <c r="M9531" s="35">
        <v>0</v>
      </c>
      <c r="N9531" s="35">
        <v>0</v>
      </c>
      <c r="O9531" s="35">
        <v>0</v>
      </c>
      <c r="P9531" s="36">
        <v>12</v>
      </c>
      <c r="Q9531" s="37">
        <v>86</v>
      </c>
      <c r="R9531" s="36">
        <v>0</v>
      </c>
      <c r="S9531" s="39">
        <f t="shared" si="332"/>
        <v>86</v>
      </c>
      <c r="T9531" s="34" t="s">
        <v>29</v>
      </c>
      <c r="U9531" s="12">
        <f>((alpha*(beta^speed))*(speed^ceta))</f>
        <v>500.56694953437119</v>
      </c>
      <c r="V9531" s="8">
        <f t="shared" si="333"/>
        <v>86</v>
      </c>
    </row>
    <row r="9532" spans="1:22">
      <c r="A9532" s="34" t="s">
        <v>19</v>
      </c>
      <c r="B9532" s="34" t="s">
        <v>75</v>
      </c>
      <c r="C9532" s="5" t="s">
        <v>182</v>
      </c>
      <c r="D9532" s="35" t="s">
        <v>85</v>
      </c>
      <c r="E9532" s="36" t="s">
        <v>15</v>
      </c>
      <c r="F9532" s="37">
        <v>50</v>
      </c>
      <c r="G9532" s="38">
        <v>0.04</v>
      </c>
      <c r="H9532" s="34">
        <v>0.9587513490765579</v>
      </c>
      <c r="I9532" s="35">
        <v>1.3106111995857297E-5</v>
      </c>
      <c r="J9532" s="35">
        <v>6.8851057728612399E-5</v>
      </c>
      <c r="K9532" s="35">
        <v>-0.1236704906254838</v>
      </c>
      <c r="L9532" s="35">
        <v>8.1703513369560792</v>
      </c>
      <c r="M9532" s="35">
        <v>0</v>
      </c>
      <c r="N9532" s="35">
        <v>0</v>
      </c>
      <c r="O9532" s="35">
        <v>0</v>
      </c>
      <c r="P9532" s="36">
        <v>12</v>
      </c>
      <c r="Q9532" s="37">
        <v>64</v>
      </c>
      <c r="R9532" s="36">
        <v>14</v>
      </c>
      <c r="S9532" s="39">
        <f t="shared" si="332"/>
        <v>64</v>
      </c>
      <c r="T9532" s="34" t="s">
        <v>51</v>
      </c>
      <c r="U9532" s="12">
        <f>(((alpha*(speed^3))+(beta*(speed^2))+(ceta*speed))+delta)</f>
        <v>3.9731424924235279</v>
      </c>
      <c r="V9532" s="8">
        <f t="shared" si="333"/>
        <v>64</v>
      </c>
    </row>
    <row r="9533" spans="1:22">
      <c r="A9533" s="34" t="s">
        <v>19</v>
      </c>
      <c r="B9533" s="34" t="s">
        <v>75</v>
      </c>
      <c r="C9533" s="5" t="s">
        <v>182</v>
      </c>
      <c r="D9533" s="35" t="s">
        <v>85</v>
      </c>
      <c r="E9533" s="36" t="s">
        <v>16</v>
      </c>
      <c r="F9533" s="37">
        <v>50</v>
      </c>
      <c r="G9533" s="38">
        <v>0.04</v>
      </c>
      <c r="H9533" s="34">
        <v>0.98435699026674317</v>
      </c>
      <c r="I9533" s="35">
        <v>3.379963513850317</v>
      </c>
      <c r="J9533" s="35">
        <v>3.2371352159376849</v>
      </c>
      <c r="K9533" s="35">
        <v>-4.0453362829373514E-2</v>
      </c>
      <c r="L9533" s="35">
        <v>0</v>
      </c>
      <c r="M9533" s="35">
        <v>0</v>
      </c>
      <c r="N9533" s="35">
        <v>0</v>
      </c>
      <c r="O9533" s="35">
        <v>0</v>
      </c>
      <c r="P9533" s="36">
        <v>12</v>
      </c>
      <c r="Q9533" s="37">
        <v>64</v>
      </c>
      <c r="R9533" s="36">
        <v>13</v>
      </c>
      <c r="S9533" s="39">
        <f t="shared" si="332"/>
        <v>64</v>
      </c>
      <c r="T9533" s="34" t="s">
        <v>50</v>
      </c>
      <c r="U9533" s="12">
        <f>EXP((alpha+(beta/speed))+(ceta*LN(speed)))</f>
        <v>26.109596931349476</v>
      </c>
      <c r="V9533" s="8">
        <f t="shared" si="333"/>
        <v>64</v>
      </c>
    </row>
    <row r="9534" spans="1:22">
      <c r="A9534" s="34" t="s">
        <v>19</v>
      </c>
      <c r="B9534" s="34" t="s">
        <v>75</v>
      </c>
      <c r="C9534" s="5" t="s">
        <v>182</v>
      </c>
      <c r="D9534" s="35" t="s">
        <v>85</v>
      </c>
      <c r="E9534" s="36" t="s">
        <v>14</v>
      </c>
      <c r="F9534" s="37">
        <v>50</v>
      </c>
      <c r="G9534" s="38">
        <v>0.04</v>
      </c>
      <c r="H9534" s="34">
        <v>0.99646736650593815</v>
      </c>
      <c r="I9534" s="35">
        <v>1.5647446862278911</v>
      </c>
      <c r="J9534" s="35">
        <v>4.9506396360326814</v>
      </c>
      <c r="K9534" s="35">
        <v>-0.44034619713710921</v>
      </c>
      <c r="L9534" s="35">
        <v>0</v>
      </c>
      <c r="M9534" s="35">
        <v>0</v>
      </c>
      <c r="N9534" s="35">
        <v>0</v>
      </c>
      <c r="O9534" s="35">
        <v>0</v>
      </c>
      <c r="P9534" s="36">
        <v>12</v>
      </c>
      <c r="Q9534" s="37">
        <v>64</v>
      </c>
      <c r="R9534" s="36">
        <v>13</v>
      </c>
      <c r="S9534" s="39">
        <f t="shared" si="332"/>
        <v>64</v>
      </c>
      <c r="T9534" s="34" t="s">
        <v>50</v>
      </c>
      <c r="U9534" s="12">
        <f>EXP((alpha+(beta/speed))+(ceta*LN(speed)))</f>
        <v>0.82757965250938426</v>
      </c>
      <c r="V9534" s="8">
        <f t="shared" si="333"/>
        <v>64</v>
      </c>
    </row>
    <row r="9535" spans="1:22">
      <c r="A9535" s="34" t="s">
        <v>19</v>
      </c>
      <c r="B9535" s="34" t="s">
        <v>75</v>
      </c>
      <c r="C9535" s="5" t="s">
        <v>182</v>
      </c>
      <c r="D9535" s="35" t="s">
        <v>85</v>
      </c>
      <c r="E9535" s="36" t="s">
        <v>18</v>
      </c>
      <c r="F9535" s="37">
        <v>50</v>
      </c>
      <c r="G9535" s="38">
        <v>0.04</v>
      </c>
      <c r="H9535" s="34">
        <v>0.96496856207021597</v>
      </c>
      <c r="I9535" s="35">
        <v>0.5592244655217663</v>
      </c>
      <c r="J9535" s="35">
        <v>2.8153861221886283</v>
      </c>
      <c r="K9535" s="35">
        <v>-0.21746383676555803</v>
      </c>
      <c r="L9535" s="35">
        <v>0</v>
      </c>
      <c r="M9535" s="35">
        <v>0</v>
      </c>
      <c r="N9535" s="35">
        <v>0</v>
      </c>
      <c r="O9535" s="35">
        <v>0</v>
      </c>
      <c r="P9535" s="36">
        <v>12</v>
      </c>
      <c r="Q9535" s="37">
        <v>64</v>
      </c>
      <c r="R9535" s="36">
        <v>13</v>
      </c>
      <c r="S9535" s="39">
        <f t="shared" si="332"/>
        <v>64</v>
      </c>
      <c r="T9535" s="34" t="s">
        <v>50</v>
      </c>
      <c r="U9535" s="12">
        <f>EXP((alpha+(beta/speed))+(ceta*LN(speed)))</f>
        <v>0.73993584071012841</v>
      </c>
      <c r="V9535" s="8">
        <f t="shared" si="333"/>
        <v>64</v>
      </c>
    </row>
    <row r="9536" spans="1:22">
      <c r="A9536" s="34" t="s">
        <v>19</v>
      </c>
      <c r="B9536" s="34" t="s">
        <v>75</v>
      </c>
      <c r="C9536" s="5" t="s">
        <v>182</v>
      </c>
      <c r="D9536" s="35" t="s">
        <v>85</v>
      </c>
      <c r="E9536" s="36" t="s">
        <v>17</v>
      </c>
      <c r="F9536" s="37">
        <v>50</v>
      </c>
      <c r="G9536" s="38">
        <v>0.04</v>
      </c>
      <c r="H9536" s="34">
        <v>0.98539089796775547</v>
      </c>
      <c r="I9536" s="35">
        <v>-5.0639774994666034E-3</v>
      </c>
      <c r="J9536" s="35">
        <v>0.71917954802781847</v>
      </c>
      <c r="K9536" s="35">
        <v>-35.448165121103472</v>
      </c>
      <c r="L9536" s="35">
        <v>1406.3481502709185</v>
      </c>
      <c r="M9536" s="35">
        <v>0</v>
      </c>
      <c r="N9536" s="35">
        <v>0</v>
      </c>
      <c r="O9536" s="35">
        <v>0</v>
      </c>
      <c r="P9536" s="36">
        <v>12</v>
      </c>
      <c r="Q9536" s="37">
        <v>64</v>
      </c>
      <c r="R9536" s="36">
        <v>14</v>
      </c>
      <c r="S9536" s="39">
        <f t="shared" si="332"/>
        <v>64</v>
      </c>
      <c r="T9536" s="34" t="s">
        <v>51</v>
      </c>
      <c r="U9536" s="12">
        <f>(((alpha*(speed^3))+(beta*(speed^2))+(ceta*speed))+delta)</f>
        <v>755.93369362206749</v>
      </c>
      <c r="V9536" s="8">
        <f t="shared" si="333"/>
        <v>64</v>
      </c>
    </row>
    <row r="9537" spans="1:22">
      <c r="A9537" s="34" t="s">
        <v>19</v>
      </c>
      <c r="B9537" s="34" t="s">
        <v>75</v>
      </c>
      <c r="C9537" s="5" t="s">
        <v>182</v>
      </c>
      <c r="D9537" s="35" t="s">
        <v>85</v>
      </c>
      <c r="E9537" s="36" t="s">
        <v>15</v>
      </c>
      <c r="F9537" s="37">
        <v>100</v>
      </c>
      <c r="G9537" s="38">
        <v>0.04</v>
      </c>
      <c r="H9537" s="34">
        <v>0.97483486137876341</v>
      </c>
      <c r="I9537" s="35">
        <v>-2.6706102047531583E-5</v>
      </c>
      <c r="J9537" s="35">
        <v>3.1283909306099992E-3</v>
      </c>
      <c r="K9537" s="35">
        <v>-0.20405971998846814</v>
      </c>
      <c r="L9537" s="35">
        <v>10.25859607112875</v>
      </c>
      <c r="M9537" s="35">
        <v>0</v>
      </c>
      <c r="N9537" s="35">
        <v>0</v>
      </c>
      <c r="O9537" s="35">
        <v>0</v>
      </c>
      <c r="P9537" s="36">
        <v>12</v>
      </c>
      <c r="Q9537" s="37">
        <v>49</v>
      </c>
      <c r="R9537" s="36">
        <v>14</v>
      </c>
      <c r="S9537" s="39">
        <f t="shared" si="332"/>
        <v>49</v>
      </c>
      <c r="T9537" s="34" t="s">
        <v>51</v>
      </c>
      <c r="U9537" s="12">
        <f>(((alpha*(speed^3))+(beta*(speed^2))+(ceta*speed))+delta)</f>
        <v>4.6289902162983765</v>
      </c>
      <c r="V9537" s="8">
        <f t="shared" si="333"/>
        <v>49</v>
      </c>
    </row>
    <row r="9538" spans="1:22">
      <c r="A9538" s="34" t="s">
        <v>19</v>
      </c>
      <c r="B9538" s="34" t="s">
        <v>75</v>
      </c>
      <c r="C9538" s="5" t="s">
        <v>182</v>
      </c>
      <c r="D9538" s="35" t="s">
        <v>85</v>
      </c>
      <c r="E9538" s="36" t="s">
        <v>16</v>
      </c>
      <c r="F9538" s="37">
        <v>100</v>
      </c>
      <c r="G9538" s="38">
        <v>0.04</v>
      </c>
      <c r="H9538" s="34">
        <v>0.97754689093724512</v>
      </c>
      <c r="I9538" s="35">
        <v>-2.8747395340843787E-4</v>
      </c>
      <c r="J9538" s="35">
        <v>3.1439540528277653E-2</v>
      </c>
      <c r="K9538" s="35">
        <v>-1.2695927639937143</v>
      </c>
      <c r="L9538" s="35">
        <v>56.02058204060036</v>
      </c>
      <c r="M9538" s="35">
        <v>0</v>
      </c>
      <c r="N9538" s="35">
        <v>0</v>
      </c>
      <c r="O9538" s="35">
        <v>0</v>
      </c>
      <c r="P9538" s="36">
        <v>12</v>
      </c>
      <c r="Q9538" s="37">
        <v>49</v>
      </c>
      <c r="R9538" s="36">
        <v>14</v>
      </c>
      <c r="S9538" s="39">
        <f t="shared" ref="S9538:S9601" si="334">V9538</f>
        <v>49</v>
      </c>
      <c r="T9538" s="34" t="s">
        <v>51</v>
      </c>
      <c r="U9538" s="12">
        <f>(((alpha*(speed^3))+(beta*(speed^2))+(ceta*speed))+delta)</f>
        <v>35.475850268753689</v>
      </c>
      <c r="V9538" s="8">
        <f t="shared" ref="V9538:V9601" si="335">IF($V$1&lt;P9538,P9538,IF($V$1&gt;Q9538,Q9538,$V$1))</f>
        <v>49</v>
      </c>
    </row>
    <row r="9539" spans="1:22">
      <c r="A9539" s="34" t="s">
        <v>19</v>
      </c>
      <c r="B9539" s="34" t="s">
        <v>75</v>
      </c>
      <c r="C9539" s="5" t="s">
        <v>182</v>
      </c>
      <c r="D9539" s="35" t="s">
        <v>85</v>
      </c>
      <c r="E9539" s="36" t="s">
        <v>14</v>
      </c>
      <c r="F9539" s="37">
        <v>100</v>
      </c>
      <c r="G9539" s="38">
        <v>0.04</v>
      </c>
      <c r="H9539" s="34">
        <v>0.9964496465438778</v>
      </c>
      <c r="I9539" s="35">
        <v>5.3663224905988924</v>
      </c>
      <c r="J9539" s="35">
        <v>-0.40998418153688654</v>
      </c>
      <c r="K9539" s="35">
        <v>221.74205441971108</v>
      </c>
      <c r="L9539" s="35">
        <v>-2.3316150810878344</v>
      </c>
      <c r="M9539" s="35">
        <v>0</v>
      </c>
      <c r="N9539" s="35">
        <v>0</v>
      </c>
      <c r="O9539" s="35">
        <v>0</v>
      </c>
      <c r="P9539" s="36">
        <v>12</v>
      </c>
      <c r="Q9539" s="37">
        <v>49</v>
      </c>
      <c r="R9539" s="36">
        <v>1</v>
      </c>
      <c r="S9539" s="39">
        <f t="shared" si="334"/>
        <v>49</v>
      </c>
      <c r="T9539" s="34" t="s">
        <v>30</v>
      </c>
      <c r="U9539" s="12">
        <f>((alpha*(speed^beta))+(ceta*(speed^delta)))</f>
        <v>1.113643526004316</v>
      </c>
      <c r="V9539" s="8">
        <f t="shared" si="335"/>
        <v>49</v>
      </c>
    </row>
    <row r="9540" spans="1:22">
      <c r="A9540" s="34" t="s">
        <v>19</v>
      </c>
      <c r="B9540" s="34" t="s">
        <v>75</v>
      </c>
      <c r="C9540" s="5" t="s">
        <v>182</v>
      </c>
      <c r="D9540" s="35" t="s">
        <v>85</v>
      </c>
      <c r="E9540" s="36" t="s">
        <v>18</v>
      </c>
      <c r="F9540" s="37">
        <v>100</v>
      </c>
      <c r="G9540" s="38">
        <v>0.04</v>
      </c>
      <c r="H9540" s="34">
        <v>0.97665395549546252</v>
      </c>
      <c r="I9540" s="35">
        <v>2.8261066215553425</v>
      </c>
      <c r="J9540" s="35">
        <v>0.99522420591713445</v>
      </c>
      <c r="K9540" s="35">
        <v>-0.19952531913777791</v>
      </c>
      <c r="L9540" s="35">
        <v>0</v>
      </c>
      <c r="M9540" s="35">
        <v>0</v>
      </c>
      <c r="N9540" s="35">
        <v>0</v>
      </c>
      <c r="O9540" s="35">
        <v>0</v>
      </c>
      <c r="P9540" s="36">
        <v>12</v>
      </c>
      <c r="Q9540" s="37">
        <v>49</v>
      </c>
      <c r="R9540" s="36">
        <v>0</v>
      </c>
      <c r="S9540" s="39">
        <f t="shared" si="334"/>
        <v>49</v>
      </c>
      <c r="T9540" s="34" t="s">
        <v>29</v>
      </c>
      <c r="U9540" s="12">
        <f>((alpha*(beta^speed))*(speed^ceta))</f>
        <v>1.0281991033740812</v>
      </c>
      <c r="V9540" s="8">
        <f t="shared" si="335"/>
        <v>49</v>
      </c>
    </row>
    <row r="9541" spans="1:22">
      <c r="A9541" s="34" t="s">
        <v>19</v>
      </c>
      <c r="B9541" s="34" t="s">
        <v>75</v>
      </c>
      <c r="C9541" s="5" t="s">
        <v>182</v>
      </c>
      <c r="D9541" s="35" t="s">
        <v>85</v>
      </c>
      <c r="E9541" s="36" t="s">
        <v>17</v>
      </c>
      <c r="F9541" s="37">
        <v>100</v>
      </c>
      <c r="G9541" s="38">
        <v>0.04</v>
      </c>
      <c r="H9541" s="34">
        <v>0.98481290088762163</v>
      </c>
      <c r="I9541" s="35">
        <v>-8.3785177916996297E-3</v>
      </c>
      <c r="J9541" s="35">
        <v>0.98103550673076823</v>
      </c>
      <c r="K9541" s="35">
        <v>-43.394805806033752</v>
      </c>
      <c r="L9541" s="35">
        <v>1796.2310340352396</v>
      </c>
      <c r="M9541" s="35">
        <v>0</v>
      </c>
      <c r="N9541" s="35">
        <v>0</v>
      </c>
      <c r="O9541" s="35">
        <v>0</v>
      </c>
      <c r="P9541" s="36">
        <v>12</v>
      </c>
      <c r="Q9541" s="37">
        <v>49</v>
      </c>
      <c r="R9541" s="36">
        <v>14</v>
      </c>
      <c r="S9541" s="39">
        <f t="shared" si="334"/>
        <v>49</v>
      </c>
      <c r="T9541" s="34" t="s">
        <v>51</v>
      </c>
      <c r="U9541" s="12">
        <f>(((alpha*(speed^3))+(beta*(speed^2))+(ceta*speed))+delta)</f>
        <v>1039.6275615244908</v>
      </c>
      <c r="V9541" s="8">
        <f t="shared" si="335"/>
        <v>49</v>
      </c>
    </row>
    <row r="9542" spans="1:22">
      <c r="A9542" s="34" t="s">
        <v>19</v>
      </c>
      <c r="B9542" s="34" t="s">
        <v>75</v>
      </c>
      <c r="C9542" s="5" t="s">
        <v>182</v>
      </c>
      <c r="D9542" s="35" t="s">
        <v>85</v>
      </c>
      <c r="E9542" s="36" t="s">
        <v>15</v>
      </c>
      <c r="F9542" s="37">
        <v>0</v>
      </c>
      <c r="G9542" s="38">
        <v>0.06</v>
      </c>
      <c r="H9542" s="34">
        <v>0.97976173508711129</v>
      </c>
      <c r="I9542" s="35">
        <v>801.71599419813265</v>
      </c>
      <c r="J9542" s="35">
        <v>-2.5680090024052626</v>
      </c>
      <c r="K9542" s="35">
        <v>10.310192707561622</v>
      </c>
      <c r="L9542" s="35">
        <v>-0.31232069813715341</v>
      </c>
      <c r="M9542" s="35">
        <v>0</v>
      </c>
      <c r="N9542" s="35">
        <v>0</v>
      </c>
      <c r="O9542" s="35">
        <v>0</v>
      </c>
      <c r="P9542" s="36">
        <v>12</v>
      </c>
      <c r="Q9542" s="37">
        <v>79</v>
      </c>
      <c r="R9542" s="36">
        <v>1</v>
      </c>
      <c r="S9542" s="39">
        <f t="shared" si="334"/>
        <v>79</v>
      </c>
      <c r="T9542" s="34" t="s">
        <v>30</v>
      </c>
      <c r="U9542" s="12">
        <f>((alpha*(speed^beta))+(ceta*(speed^delta)))</f>
        <v>2.6446329981370083</v>
      </c>
      <c r="V9542" s="8">
        <f t="shared" si="335"/>
        <v>79</v>
      </c>
    </row>
    <row r="9543" spans="1:22">
      <c r="A9543" s="34" t="s">
        <v>19</v>
      </c>
      <c r="B9543" s="34" t="s">
        <v>75</v>
      </c>
      <c r="C9543" s="5" t="s">
        <v>182</v>
      </c>
      <c r="D9543" s="35" t="s">
        <v>85</v>
      </c>
      <c r="E9543" s="36" t="s">
        <v>16</v>
      </c>
      <c r="F9543" s="37">
        <v>0</v>
      </c>
      <c r="G9543" s="38">
        <v>0.06</v>
      </c>
      <c r="H9543" s="34">
        <v>0.99370295355108895</v>
      </c>
      <c r="I9543" s="35">
        <v>27.984554680940892</v>
      </c>
      <c r="J9543" s="35">
        <v>-6.5509283791547412E-2</v>
      </c>
      <c r="K9543" s="35">
        <v>363.12723165512006</v>
      </c>
      <c r="L9543" s="35">
        <v>-1.6860058028075757</v>
      </c>
      <c r="M9543" s="35">
        <v>0</v>
      </c>
      <c r="N9543" s="35">
        <v>0</v>
      </c>
      <c r="O9543" s="35">
        <v>0</v>
      </c>
      <c r="P9543" s="36">
        <v>12</v>
      </c>
      <c r="Q9543" s="37">
        <v>79</v>
      </c>
      <c r="R9543" s="36">
        <v>1</v>
      </c>
      <c r="S9543" s="39">
        <f t="shared" si="334"/>
        <v>79</v>
      </c>
      <c r="T9543" s="34" t="s">
        <v>30</v>
      </c>
      <c r="U9543" s="12">
        <f>((alpha*(speed^beta))+(ceta*(speed^delta)))</f>
        <v>21.248146401218122</v>
      </c>
      <c r="V9543" s="8">
        <f t="shared" si="335"/>
        <v>79</v>
      </c>
    </row>
    <row r="9544" spans="1:22">
      <c r="A9544" s="34" t="s">
        <v>19</v>
      </c>
      <c r="B9544" s="34" t="s">
        <v>75</v>
      </c>
      <c r="C9544" s="5" t="s">
        <v>182</v>
      </c>
      <c r="D9544" s="35" t="s">
        <v>85</v>
      </c>
      <c r="E9544" s="36" t="s">
        <v>14</v>
      </c>
      <c r="F9544" s="37">
        <v>0</v>
      </c>
      <c r="G9544" s="38">
        <v>0.06</v>
      </c>
      <c r="H9544" s="34">
        <v>0.99760873299680741</v>
      </c>
      <c r="I9544" s="35">
        <v>-2.5229576492015173E-3</v>
      </c>
      <c r="J9544" s="35">
        <v>3.8014231475232828E-2</v>
      </c>
      <c r="K9544" s="35">
        <v>-2.9148234173796705E-4</v>
      </c>
      <c r="L9544" s="35">
        <v>0</v>
      </c>
      <c r="M9544" s="35">
        <v>0</v>
      </c>
      <c r="N9544" s="35">
        <v>0</v>
      </c>
      <c r="O9544" s="35">
        <v>0</v>
      </c>
      <c r="P9544" s="36">
        <v>12</v>
      </c>
      <c r="Q9544" s="37">
        <v>79</v>
      </c>
      <c r="R9544" s="36">
        <v>5</v>
      </c>
      <c r="S9544" s="39">
        <f t="shared" si="334"/>
        <v>79</v>
      </c>
      <c r="T9544" s="34" t="s">
        <v>36</v>
      </c>
      <c r="U9544" s="12">
        <f>(1/(((ceta*(speed^2))+(beta*speed))+alpha))</f>
        <v>0.84641034917053926</v>
      </c>
      <c r="V9544" s="8">
        <f t="shared" si="335"/>
        <v>79</v>
      </c>
    </row>
    <row r="9545" spans="1:22">
      <c r="A9545" s="34" t="s">
        <v>19</v>
      </c>
      <c r="B9545" s="34" t="s">
        <v>75</v>
      </c>
      <c r="C9545" s="5" t="s">
        <v>182</v>
      </c>
      <c r="D9545" s="35" t="s">
        <v>85</v>
      </c>
      <c r="E9545" s="36" t="s">
        <v>18</v>
      </c>
      <c r="F9545" s="37">
        <v>0</v>
      </c>
      <c r="G9545" s="38">
        <v>0.06</v>
      </c>
      <c r="H9545" s="34">
        <v>0.98312253242235514</v>
      </c>
      <c r="I9545" s="35">
        <v>10.151454981303413</v>
      </c>
      <c r="J9545" s="35">
        <v>1.0199971796597571</v>
      </c>
      <c r="K9545" s="35">
        <v>-0.97496218245041821</v>
      </c>
      <c r="L9545" s="35">
        <v>0</v>
      </c>
      <c r="M9545" s="35">
        <v>0</v>
      </c>
      <c r="N9545" s="35">
        <v>0</v>
      </c>
      <c r="O9545" s="35">
        <v>0</v>
      </c>
      <c r="P9545" s="36">
        <v>12</v>
      </c>
      <c r="Q9545" s="37">
        <v>79</v>
      </c>
      <c r="R9545" s="36">
        <v>0</v>
      </c>
      <c r="S9545" s="39">
        <f t="shared" si="334"/>
        <v>79</v>
      </c>
      <c r="T9545" s="34" t="s">
        <v>29</v>
      </c>
      <c r="U9545" s="12">
        <f>((alpha*(beta^speed))*(speed^ceta))</f>
        <v>0.68506589159330988</v>
      </c>
      <c r="V9545" s="8">
        <f t="shared" si="335"/>
        <v>79</v>
      </c>
    </row>
    <row r="9546" spans="1:22">
      <c r="A9546" s="34" t="s">
        <v>19</v>
      </c>
      <c r="B9546" s="34" t="s">
        <v>75</v>
      </c>
      <c r="C9546" s="5" t="s">
        <v>182</v>
      </c>
      <c r="D9546" s="35" t="s">
        <v>85</v>
      </c>
      <c r="E9546" s="36" t="s">
        <v>17</v>
      </c>
      <c r="F9546" s="37">
        <v>0</v>
      </c>
      <c r="G9546" s="38">
        <v>0.06</v>
      </c>
      <c r="H9546" s="34">
        <v>0.99098600505073875</v>
      </c>
      <c r="I9546" s="35">
        <v>2751.6447377683949</v>
      </c>
      <c r="J9546" s="35">
        <v>1.0092982842864102</v>
      </c>
      <c r="K9546" s="35">
        <v>-0.49096438044746976</v>
      </c>
      <c r="L9546" s="35">
        <v>0</v>
      </c>
      <c r="M9546" s="35">
        <v>0</v>
      </c>
      <c r="N9546" s="35">
        <v>0</v>
      </c>
      <c r="O9546" s="35">
        <v>0</v>
      </c>
      <c r="P9546" s="36">
        <v>12</v>
      </c>
      <c r="Q9546" s="37">
        <v>79</v>
      </c>
      <c r="R9546" s="36">
        <v>0</v>
      </c>
      <c r="S9546" s="39">
        <f t="shared" si="334"/>
        <v>79</v>
      </c>
      <c r="T9546" s="34" t="s">
        <v>29</v>
      </c>
      <c r="U9546" s="12">
        <f>((alpha*(beta^speed))*(speed^ceta))</f>
        <v>669.06500828989101</v>
      </c>
      <c r="V9546" s="8">
        <f t="shared" si="335"/>
        <v>79</v>
      </c>
    </row>
    <row r="9547" spans="1:22">
      <c r="A9547" s="34" t="s">
        <v>19</v>
      </c>
      <c r="B9547" s="34" t="s">
        <v>75</v>
      </c>
      <c r="C9547" s="5" t="s">
        <v>182</v>
      </c>
      <c r="D9547" s="35" t="s">
        <v>85</v>
      </c>
      <c r="E9547" s="36" t="s">
        <v>15</v>
      </c>
      <c r="F9547" s="37">
        <v>50</v>
      </c>
      <c r="G9547" s="38">
        <v>0.06</v>
      </c>
      <c r="H9547" s="34">
        <v>0.97123940043468315</v>
      </c>
      <c r="I9547" s="35">
        <v>-6.5635393048450575E-5</v>
      </c>
      <c r="J9547" s="35">
        <v>6.9484422444154141E-3</v>
      </c>
      <c r="K9547" s="35">
        <v>-0.30301324357983256</v>
      </c>
      <c r="L9547" s="35">
        <v>10.498432328605569</v>
      </c>
      <c r="M9547" s="35">
        <v>0</v>
      </c>
      <c r="N9547" s="35">
        <v>0</v>
      </c>
      <c r="O9547" s="35">
        <v>0</v>
      </c>
      <c r="P9547" s="36">
        <v>12</v>
      </c>
      <c r="Q9547" s="37">
        <v>49</v>
      </c>
      <c r="R9547" s="36">
        <v>14</v>
      </c>
      <c r="S9547" s="39">
        <f t="shared" si="334"/>
        <v>49</v>
      </c>
      <c r="T9547" s="34" t="s">
        <v>51</v>
      </c>
      <c r="U9547" s="12">
        <f>(((alpha*(speed^3))+(beta*(speed^2))+(ceta*speed))+delta)</f>
        <v>4.6120548652780222</v>
      </c>
      <c r="V9547" s="8">
        <f t="shared" si="335"/>
        <v>49</v>
      </c>
    </row>
    <row r="9548" spans="1:22">
      <c r="A9548" s="34" t="s">
        <v>19</v>
      </c>
      <c r="B9548" s="34" t="s">
        <v>75</v>
      </c>
      <c r="C9548" s="5" t="s">
        <v>182</v>
      </c>
      <c r="D9548" s="35" t="s">
        <v>85</v>
      </c>
      <c r="E9548" s="36" t="s">
        <v>16</v>
      </c>
      <c r="F9548" s="37">
        <v>50</v>
      </c>
      <c r="G9548" s="38">
        <v>0.06</v>
      </c>
      <c r="H9548" s="34">
        <v>0.99255735268056988</v>
      </c>
      <c r="I9548" s="35">
        <v>-3.0631669072180148E-4</v>
      </c>
      <c r="J9548" s="35">
        <v>3.411042650007072E-2</v>
      </c>
      <c r="K9548" s="35">
        <v>-1.3352165900549431</v>
      </c>
      <c r="L9548" s="35">
        <v>55.178096704853637</v>
      </c>
      <c r="M9548" s="35">
        <v>0</v>
      </c>
      <c r="N9548" s="35">
        <v>0</v>
      </c>
      <c r="O9548" s="35">
        <v>0</v>
      </c>
      <c r="P9548" s="36">
        <v>12</v>
      </c>
      <c r="Q9548" s="37">
        <v>49</v>
      </c>
      <c r="R9548" s="36">
        <v>14</v>
      </c>
      <c r="S9548" s="39">
        <f t="shared" si="334"/>
        <v>49</v>
      </c>
      <c r="T9548" s="34" t="s">
        <v>51</v>
      </c>
      <c r="U9548" s="12">
        <f>(((alpha*(speed^3))+(beta*(speed^2))+(ceta*speed))+delta)</f>
        <v>35.613765472101996</v>
      </c>
      <c r="V9548" s="8">
        <f t="shared" si="335"/>
        <v>49</v>
      </c>
    </row>
    <row r="9549" spans="1:22">
      <c r="A9549" s="34" t="s">
        <v>19</v>
      </c>
      <c r="B9549" s="34" t="s">
        <v>75</v>
      </c>
      <c r="C9549" s="5" t="s">
        <v>182</v>
      </c>
      <c r="D9549" s="35" t="s">
        <v>85</v>
      </c>
      <c r="E9549" s="36" t="s">
        <v>14</v>
      </c>
      <c r="F9549" s="37">
        <v>50</v>
      </c>
      <c r="G9549" s="38">
        <v>0.06</v>
      </c>
      <c r="H9549" s="34">
        <v>0.99779735573522932</v>
      </c>
      <c r="I9549" s="35">
        <v>4.2997781329097569</v>
      </c>
      <c r="J9549" s="35">
        <v>-0.35244200589360614</v>
      </c>
      <c r="K9549" s="35">
        <v>171.92845627296307</v>
      </c>
      <c r="L9549" s="35">
        <v>-2.1493225539827554</v>
      </c>
      <c r="M9549" s="35">
        <v>0</v>
      </c>
      <c r="N9549" s="35">
        <v>0</v>
      </c>
      <c r="O9549" s="35">
        <v>0</v>
      </c>
      <c r="P9549" s="36">
        <v>12</v>
      </c>
      <c r="Q9549" s="37">
        <v>49</v>
      </c>
      <c r="R9549" s="36">
        <v>1</v>
      </c>
      <c r="S9549" s="39">
        <f t="shared" si="334"/>
        <v>49</v>
      </c>
      <c r="T9549" s="34" t="s">
        <v>30</v>
      </c>
      <c r="U9549" s="12">
        <f>((alpha*(speed^beta))+(ceta*(speed^delta)))</f>
        <v>1.1308592204212817</v>
      </c>
      <c r="V9549" s="8">
        <f t="shared" si="335"/>
        <v>49</v>
      </c>
    </row>
    <row r="9550" spans="1:22">
      <c r="A9550" s="34" t="s">
        <v>19</v>
      </c>
      <c r="B9550" s="34" t="s">
        <v>75</v>
      </c>
      <c r="C9550" s="5" t="s">
        <v>182</v>
      </c>
      <c r="D9550" s="35" t="s">
        <v>85</v>
      </c>
      <c r="E9550" s="36" t="s">
        <v>18</v>
      </c>
      <c r="F9550" s="37">
        <v>50</v>
      </c>
      <c r="G9550" s="38">
        <v>0.06</v>
      </c>
      <c r="H9550" s="34">
        <v>0.95841394855926254</v>
      </c>
      <c r="I9550" s="35">
        <v>0.81342500905025039</v>
      </c>
      <c r="J9550" s="35">
        <v>0.69030251738570814</v>
      </c>
      <c r="K9550" s="35">
        <v>-0.19847778990807666</v>
      </c>
      <c r="L9550" s="35">
        <v>0</v>
      </c>
      <c r="M9550" s="35">
        <v>0</v>
      </c>
      <c r="N9550" s="35">
        <v>0</v>
      </c>
      <c r="O9550" s="35">
        <v>0</v>
      </c>
      <c r="P9550" s="36">
        <v>12</v>
      </c>
      <c r="Q9550" s="37">
        <v>49</v>
      </c>
      <c r="R9550" s="36">
        <v>13</v>
      </c>
      <c r="S9550" s="39">
        <f t="shared" si="334"/>
        <v>49</v>
      </c>
      <c r="T9550" s="34" t="s">
        <v>50</v>
      </c>
      <c r="U9550" s="12">
        <f>EXP((alpha+(beta/speed))+(ceta*LN(speed)))</f>
        <v>1.0566176646939764</v>
      </c>
      <c r="V9550" s="8">
        <f t="shared" si="335"/>
        <v>49</v>
      </c>
    </row>
    <row r="9551" spans="1:22">
      <c r="A9551" s="34" t="s">
        <v>19</v>
      </c>
      <c r="B9551" s="34" t="s">
        <v>75</v>
      </c>
      <c r="C9551" s="5" t="s">
        <v>182</v>
      </c>
      <c r="D9551" s="35" t="s">
        <v>85</v>
      </c>
      <c r="E9551" s="36" t="s">
        <v>17</v>
      </c>
      <c r="F9551" s="37">
        <v>50</v>
      </c>
      <c r="G9551" s="38">
        <v>0.06</v>
      </c>
      <c r="H9551" s="34">
        <v>0.98901379595665651</v>
      </c>
      <c r="I9551" s="35">
        <v>7.2230607339319581</v>
      </c>
      <c r="J9551" s="35">
        <v>2.1635334479556341</v>
      </c>
      <c r="K9551" s="35">
        <v>-7.9667518902145157E-2</v>
      </c>
      <c r="L9551" s="35">
        <v>0</v>
      </c>
      <c r="M9551" s="35">
        <v>0</v>
      </c>
      <c r="N9551" s="35">
        <v>0</v>
      </c>
      <c r="O9551" s="35">
        <v>0</v>
      </c>
      <c r="P9551" s="36">
        <v>12</v>
      </c>
      <c r="Q9551" s="37">
        <v>49</v>
      </c>
      <c r="R9551" s="36">
        <v>13</v>
      </c>
      <c r="S9551" s="39">
        <f t="shared" si="334"/>
        <v>49</v>
      </c>
      <c r="T9551" s="34" t="s">
        <v>50</v>
      </c>
      <c r="U9551" s="12">
        <f>EXP((alpha+(beta/speed))+(ceta*LN(speed)))</f>
        <v>1050.6484359664094</v>
      </c>
      <c r="V9551" s="8">
        <f t="shared" si="335"/>
        <v>49</v>
      </c>
    </row>
    <row r="9552" spans="1:22">
      <c r="A9552" s="34" t="s">
        <v>19</v>
      </c>
      <c r="B9552" s="34" t="s">
        <v>75</v>
      </c>
      <c r="C9552" s="5" t="s">
        <v>182</v>
      </c>
      <c r="D9552" s="35" t="s">
        <v>85</v>
      </c>
      <c r="E9552" s="36" t="s">
        <v>15</v>
      </c>
      <c r="F9552" s="37">
        <v>100</v>
      </c>
      <c r="G9552" s="38">
        <v>0.06</v>
      </c>
      <c r="H9552" s="34">
        <v>0.97514072114117845</v>
      </c>
      <c r="I9552" s="35">
        <v>1.6607492673705222</v>
      </c>
      <c r="J9552" s="35">
        <v>9.7311022219565739</v>
      </c>
      <c r="K9552" s="35">
        <v>3.0215625204114729</v>
      </c>
      <c r="L9552" s="35">
        <v>0.32665637537530501</v>
      </c>
      <c r="M9552" s="35">
        <v>5.9333881264959573E-2</v>
      </c>
      <c r="N9552" s="35">
        <v>0</v>
      </c>
      <c r="O9552" s="35">
        <v>0</v>
      </c>
      <c r="P9552" s="36">
        <v>11</v>
      </c>
      <c r="Q9552" s="37">
        <v>36</v>
      </c>
      <c r="R9552" s="36">
        <v>10</v>
      </c>
      <c r="S9552" s="39">
        <f t="shared" si="334"/>
        <v>36</v>
      </c>
      <c r="T9552" s="34" t="s">
        <v>44</v>
      </c>
      <c r="U9552" s="12">
        <f>(alpha+(beta/(1+EXP((((-1)*ceta)+(delta*LN(speed)))+(epsilon*speed)))))</f>
        <v>5.8375275413336674</v>
      </c>
      <c r="V9552" s="8">
        <f t="shared" si="335"/>
        <v>36</v>
      </c>
    </row>
    <row r="9553" spans="1:22">
      <c r="A9553" s="34" t="s">
        <v>19</v>
      </c>
      <c r="B9553" s="34" t="s">
        <v>75</v>
      </c>
      <c r="C9553" s="5" t="s">
        <v>182</v>
      </c>
      <c r="D9553" s="35" t="s">
        <v>85</v>
      </c>
      <c r="E9553" s="36" t="s">
        <v>16</v>
      </c>
      <c r="F9553" s="37">
        <v>100</v>
      </c>
      <c r="G9553" s="38">
        <v>0.06</v>
      </c>
      <c r="H9553" s="34">
        <v>0.98349332464445793</v>
      </c>
      <c r="I9553" s="35">
        <v>-9.7226663017000771E-4</v>
      </c>
      <c r="J9553" s="35">
        <v>7.8420970690344649E-2</v>
      </c>
      <c r="K9553" s="35">
        <v>-2.3152083033009525</v>
      </c>
      <c r="L9553" s="35">
        <v>76.375964054839969</v>
      </c>
      <c r="M9553" s="35">
        <v>0</v>
      </c>
      <c r="N9553" s="35">
        <v>0</v>
      </c>
      <c r="O9553" s="35">
        <v>0</v>
      </c>
      <c r="P9553" s="36">
        <v>11</v>
      </c>
      <c r="Q9553" s="37">
        <v>36</v>
      </c>
      <c r="R9553" s="36">
        <v>14</v>
      </c>
      <c r="S9553" s="39">
        <f t="shared" si="334"/>
        <v>36</v>
      </c>
      <c r="T9553" s="34" t="s">
        <v>51</v>
      </c>
      <c r="U9553" s="12">
        <f>(((alpha*(speed^3))+(beta*(speed^2))+(ceta*speed))+delta)</f>
        <v>49.299971253480464</v>
      </c>
      <c r="V9553" s="8">
        <f t="shared" si="335"/>
        <v>36</v>
      </c>
    </row>
    <row r="9554" spans="1:22">
      <c r="A9554" s="34" t="s">
        <v>19</v>
      </c>
      <c r="B9554" s="34" t="s">
        <v>75</v>
      </c>
      <c r="C9554" s="5" t="s">
        <v>182</v>
      </c>
      <c r="D9554" s="35" t="s">
        <v>85</v>
      </c>
      <c r="E9554" s="36" t="s">
        <v>14</v>
      </c>
      <c r="F9554" s="37">
        <v>100</v>
      </c>
      <c r="G9554" s="38">
        <v>0.06</v>
      </c>
      <c r="H9554" s="34">
        <v>0.99631095650124446</v>
      </c>
      <c r="I9554" s="35">
        <v>5.0956966040204062E-2</v>
      </c>
      <c r="J9554" s="35">
        <v>10.018330188551392</v>
      </c>
      <c r="K9554" s="35">
        <v>5.5249201230479827E-2</v>
      </c>
      <c r="L9554" s="35">
        <v>0</v>
      </c>
      <c r="M9554" s="35">
        <v>0</v>
      </c>
      <c r="N9554" s="35">
        <v>0</v>
      </c>
      <c r="O9554" s="35">
        <v>0</v>
      </c>
      <c r="P9554" s="36">
        <v>11</v>
      </c>
      <c r="Q9554" s="37">
        <v>36</v>
      </c>
      <c r="R9554" s="36">
        <v>13</v>
      </c>
      <c r="S9554" s="39">
        <f t="shared" si="334"/>
        <v>36</v>
      </c>
      <c r="T9554" s="34" t="s">
        <v>50</v>
      </c>
      <c r="U9554" s="12">
        <f>EXP((alpha+(beta/speed))+(ceta*LN(speed)))</f>
        <v>1.6942335821737311</v>
      </c>
      <c r="V9554" s="8">
        <f t="shared" si="335"/>
        <v>36</v>
      </c>
    </row>
    <row r="9555" spans="1:22">
      <c r="A9555" s="34" t="s">
        <v>19</v>
      </c>
      <c r="B9555" s="34" t="s">
        <v>75</v>
      </c>
      <c r="C9555" s="5" t="s">
        <v>182</v>
      </c>
      <c r="D9555" s="35" t="s">
        <v>85</v>
      </c>
      <c r="E9555" s="36" t="s">
        <v>18</v>
      </c>
      <c r="F9555" s="37">
        <v>100</v>
      </c>
      <c r="G9555" s="38">
        <v>0.06</v>
      </c>
      <c r="H9555" s="34">
        <v>0.97073562565339677</v>
      </c>
      <c r="I9555" s="35">
        <v>-2.2125668228125976E-5</v>
      </c>
      <c r="J9555" s="35">
        <v>1.7939736459056323E-3</v>
      </c>
      <c r="K9555" s="35">
        <v>-6.193390654053154E-2</v>
      </c>
      <c r="L9555" s="35">
        <v>2.4473703227705221</v>
      </c>
      <c r="M9555" s="35">
        <v>0</v>
      </c>
      <c r="N9555" s="35">
        <v>0</v>
      </c>
      <c r="O9555" s="35">
        <v>0</v>
      </c>
      <c r="P9555" s="36">
        <v>11</v>
      </c>
      <c r="Q9555" s="37">
        <v>36</v>
      </c>
      <c r="R9555" s="36">
        <v>14</v>
      </c>
      <c r="S9555" s="39">
        <f t="shared" si="334"/>
        <v>36</v>
      </c>
      <c r="T9555" s="34" t="s">
        <v>51</v>
      </c>
      <c r="U9555" s="12">
        <f>(((alpha*(speed^3))+(beta*(speed^2))+(ceta*speed))+delta)</f>
        <v>1.5104443555536409</v>
      </c>
      <c r="V9555" s="8">
        <f t="shared" si="335"/>
        <v>36</v>
      </c>
    </row>
    <row r="9556" spans="1:22">
      <c r="A9556" s="34" t="s">
        <v>19</v>
      </c>
      <c r="B9556" s="34" t="s">
        <v>75</v>
      </c>
      <c r="C9556" s="5" t="s">
        <v>182</v>
      </c>
      <c r="D9556" s="35" t="s">
        <v>85</v>
      </c>
      <c r="E9556" s="36" t="s">
        <v>17</v>
      </c>
      <c r="F9556" s="37">
        <v>100</v>
      </c>
      <c r="G9556" s="38">
        <v>0.06</v>
      </c>
      <c r="H9556" s="34">
        <v>0.98870606041235964</v>
      </c>
      <c r="I9556" s="35">
        <v>-3.2229507288472965E-2</v>
      </c>
      <c r="J9556" s="35">
        <v>2.6629423879199714</v>
      </c>
      <c r="K9556" s="35">
        <v>-79.864457772147929</v>
      </c>
      <c r="L9556" s="35">
        <v>2410.8967327553787</v>
      </c>
      <c r="M9556" s="35">
        <v>0</v>
      </c>
      <c r="N9556" s="35">
        <v>0</v>
      </c>
      <c r="O9556" s="35">
        <v>0</v>
      </c>
      <c r="P9556" s="36">
        <v>11</v>
      </c>
      <c r="Q9556" s="37">
        <v>36</v>
      </c>
      <c r="R9556" s="36">
        <v>14</v>
      </c>
      <c r="S9556" s="39">
        <f t="shared" si="334"/>
        <v>36</v>
      </c>
      <c r="T9556" s="34" t="s">
        <v>51</v>
      </c>
      <c r="U9556" s="12">
        <f>(((alpha*(speed^3))+(beta*(speed^2))+(ceta*speed))+delta)</f>
        <v>1483.2496956513412</v>
      </c>
      <c r="V9556" s="8">
        <f t="shared" si="335"/>
        <v>36</v>
      </c>
    </row>
    <row r="9557" spans="1:22">
      <c r="A9557" s="34" t="s">
        <v>19</v>
      </c>
      <c r="B9557" s="34" t="s">
        <v>75</v>
      </c>
      <c r="C9557" s="5" t="s">
        <v>183</v>
      </c>
      <c r="D9557" s="35" t="s">
        <v>86</v>
      </c>
      <c r="E9557" s="36" t="s">
        <v>15</v>
      </c>
      <c r="F9557" s="37">
        <v>0</v>
      </c>
      <c r="G9557" s="38">
        <v>0</v>
      </c>
      <c r="H9557" s="34">
        <v>0.96794567246521568</v>
      </c>
      <c r="I9557" s="35">
        <v>36.866959212131427</v>
      </c>
      <c r="J9557" s="35">
        <v>1.0122036461807218</v>
      </c>
      <c r="K9557" s="35">
        <v>-1.0105990390900523</v>
      </c>
      <c r="L9557" s="35">
        <v>0</v>
      </c>
      <c r="M9557" s="35">
        <v>0</v>
      </c>
      <c r="N9557" s="35">
        <v>0</v>
      </c>
      <c r="O9557" s="35">
        <v>0</v>
      </c>
      <c r="P9557" s="36">
        <v>12</v>
      </c>
      <c r="Q9557" s="37">
        <v>86</v>
      </c>
      <c r="R9557" s="36">
        <v>0</v>
      </c>
      <c r="S9557" s="39">
        <f t="shared" si="334"/>
        <v>86</v>
      </c>
      <c r="T9557" s="34" t="s">
        <v>29</v>
      </c>
      <c r="U9557" s="12">
        <f>((alpha*(beta^speed))*(speed^ceta))</f>
        <v>1.1605776930317577</v>
      </c>
      <c r="V9557" s="8">
        <f t="shared" si="335"/>
        <v>86</v>
      </c>
    </row>
    <row r="9558" spans="1:22">
      <c r="A9558" s="34" t="s">
        <v>19</v>
      </c>
      <c r="B9558" s="34" t="s">
        <v>75</v>
      </c>
      <c r="C9558" s="5" t="s">
        <v>183</v>
      </c>
      <c r="D9558" s="35" t="s">
        <v>86</v>
      </c>
      <c r="E9558" s="36" t="s">
        <v>16</v>
      </c>
      <c r="F9558" s="37">
        <v>0</v>
      </c>
      <c r="G9558" s="38">
        <v>0</v>
      </c>
      <c r="H9558" s="34">
        <v>0.98736670520393188</v>
      </c>
      <c r="I9558" s="35">
        <v>102.92703861960078</v>
      </c>
      <c r="J9558" s="35">
        <v>1.007136878441923</v>
      </c>
      <c r="K9558" s="35">
        <v>-0.75850043859684591</v>
      </c>
      <c r="L9558" s="35">
        <v>0</v>
      </c>
      <c r="M9558" s="35">
        <v>0</v>
      </c>
      <c r="N9558" s="35">
        <v>0</v>
      </c>
      <c r="O9558" s="35">
        <v>0</v>
      </c>
      <c r="P9558" s="36">
        <v>12</v>
      </c>
      <c r="Q9558" s="37">
        <v>86</v>
      </c>
      <c r="R9558" s="36">
        <v>0</v>
      </c>
      <c r="S9558" s="39">
        <f t="shared" si="334"/>
        <v>86</v>
      </c>
      <c r="T9558" s="34" t="s">
        <v>29</v>
      </c>
      <c r="U9558" s="12">
        <f>((alpha*(beta^speed))*(speed^ceta))</f>
        <v>6.4687811204496173</v>
      </c>
      <c r="V9558" s="8">
        <f t="shared" si="335"/>
        <v>86</v>
      </c>
    </row>
    <row r="9559" spans="1:22">
      <c r="A9559" s="34" t="s">
        <v>19</v>
      </c>
      <c r="B9559" s="34" t="s">
        <v>75</v>
      </c>
      <c r="C9559" s="5" t="s">
        <v>183</v>
      </c>
      <c r="D9559" s="35" t="s">
        <v>86</v>
      </c>
      <c r="E9559" s="36" t="s">
        <v>14</v>
      </c>
      <c r="F9559" s="37">
        <v>0</v>
      </c>
      <c r="G9559" s="38">
        <v>0</v>
      </c>
      <c r="H9559" s="34">
        <v>0.99771872153166807</v>
      </c>
      <c r="I9559" s="35">
        <v>9.5759438866048079</v>
      </c>
      <c r="J9559" s="35">
        <v>-0.80586942713889009</v>
      </c>
      <c r="K9559" s="35">
        <v>293.624364043328</v>
      </c>
      <c r="L9559" s="35">
        <v>-3.1628783695977871</v>
      </c>
      <c r="M9559" s="35">
        <v>0</v>
      </c>
      <c r="N9559" s="35">
        <v>0</v>
      </c>
      <c r="O9559" s="35">
        <v>0</v>
      </c>
      <c r="P9559" s="36">
        <v>12</v>
      </c>
      <c r="Q9559" s="37">
        <v>86</v>
      </c>
      <c r="R9559" s="36">
        <v>1</v>
      </c>
      <c r="S9559" s="39">
        <f t="shared" si="334"/>
        <v>86</v>
      </c>
      <c r="T9559" s="34" t="s">
        <v>30</v>
      </c>
      <c r="U9559" s="12">
        <f>((alpha*(speed^beta))+(ceta*(speed^delta)))</f>
        <v>0.26460336452083805</v>
      </c>
      <c r="V9559" s="8">
        <f t="shared" si="335"/>
        <v>86</v>
      </c>
    </row>
    <row r="9560" spans="1:22">
      <c r="A9560" s="34" t="s">
        <v>19</v>
      </c>
      <c r="B9560" s="34" t="s">
        <v>75</v>
      </c>
      <c r="C9560" s="5" t="s">
        <v>183</v>
      </c>
      <c r="D9560" s="35" t="s">
        <v>86</v>
      </c>
      <c r="E9560" s="36" t="s">
        <v>18</v>
      </c>
      <c r="F9560" s="37">
        <v>0</v>
      </c>
      <c r="G9560" s="38">
        <v>0</v>
      </c>
      <c r="H9560" s="34">
        <v>0.95916525213328452</v>
      </c>
      <c r="I9560" s="35">
        <v>4.0145991734766966</v>
      </c>
      <c r="J9560" s="35">
        <v>1.014877207947998</v>
      </c>
      <c r="K9560" s="35">
        <v>-1.0611757419110912</v>
      </c>
      <c r="L9560" s="35">
        <v>0</v>
      </c>
      <c r="M9560" s="35">
        <v>0</v>
      </c>
      <c r="N9560" s="35">
        <v>0</v>
      </c>
      <c r="O9560" s="35">
        <v>0</v>
      </c>
      <c r="P9560" s="36">
        <v>12</v>
      </c>
      <c r="Q9560" s="37">
        <v>86</v>
      </c>
      <c r="R9560" s="36">
        <v>0</v>
      </c>
      <c r="S9560" s="39">
        <f t="shared" si="334"/>
        <v>86</v>
      </c>
      <c r="T9560" s="34" t="s">
        <v>29</v>
      </c>
      <c r="U9560" s="12">
        <f>((alpha*(beta^speed))*(speed^ceta))</f>
        <v>0.12657860286896441</v>
      </c>
      <c r="V9560" s="8">
        <f t="shared" si="335"/>
        <v>86</v>
      </c>
    </row>
    <row r="9561" spans="1:22">
      <c r="A9561" s="34" t="s">
        <v>19</v>
      </c>
      <c r="B9561" s="34" t="s">
        <v>75</v>
      </c>
      <c r="C9561" s="5" t="s">
        <v>183</v>
      </c>
      <c r="D9561" s="35" t="s">
        <v>86</v>
      </c>
      <c r="E9561" s="36" t="s">
        <v>17</v>
      </c>
      <c r="F9561" s="37">
        <v>0</v>
      </c>
      <c r="G9561" s="38">
        <v>0</v>
      </c>
      <c r="H9561" s="34">
        <v>0.98734092096686943</v>
      </c>
      <c r="I9561" s="35">
        <v>3475.2431762163842</v>
      </c>
      <c r="J9561" s="35">
        <v>1.008480588891038</v>
      </c>
      <c r="K9561" s="35">
        <v>-0.83641397123580596</v>
      </c>
      <c r="L9561" s="35">
        <v>0</v>
      </c>
      <c r="M9561" s="35">
        <v>0</v>
      </c>
      <c r="N9561" s="35">
        <v>0</v>
      </c>
      <c r="O9561" s="35">
        <v>0</v>
      </c>
      <c r="P9561" s="36">
        <v>12</v>
      </c>
      <c r="Q9561" s="37">
        <v>86</v>
      </c>
      <c r="R9561" s="36">
        <v>0</v>
      </c>
      <c r="S9561" s="39">
        <f t="shared" si="334"/>
        <v>86</v>
      </c>
      <c r="T9561" s="34" t="s">
        <v>29</v>
      </c>
      <c r="U9561" s="12">
        <f>((alpha*(beta^speed))*(speed^ceta))</f>
        <v>173.12205484362721</v>
      </c>
      <c r="V9561" s="8">
        <f t="shared" si="335"/>
        <v>86</v>
      </c>
    </row>
    <row r="9562" spans="1:22">
      <c r="A9562" s="34" t="s">
        <v>19</v>
      </c>
      <c r="B9562" s="34" t="s">
        <v>75</v>
      </c>
      <c r="C9562" s="5" t="s">
        <v>183</v>
      </c>
      <c r="D9562" s="35" t="s">
        <v>86</v>
      </c>
      <c r="E9562" s="36" t="s">
        <v>15</v>
      </c>
      <c r="F9562" s="37">
        <v>50</v>
      </c>
      <c r="G9562" s="38">
        <v>0</v>
      </c>
      <c r="H9562" s="34">
        <v>0.87804495492303392</v>
      </c>
      <c r="I9562" s="35">
        <v>-8.9459414384546593E-6</v>
      </c>
      <c r="J9562" s="35">
        <v>2.1506956459166277E-3</v>
      </c>
      <c r="K9562" s="35">
        <v>-0.16031769175627827</v>
      </c>
      <c r="L9562" s="35">
        <v>5.4163743069574828</v>
      </c>
      <c r="M9562" s="35">
        <v>0</v>
      </c>
      <c r="N9562" s="35">
        <v>0</v>
      </c>
      <c r="O9562" s="35">
        <v>0</v>
      </c>
      <c r="P9562" s="36">
        <v>12</v>
      </c>
      <c r="Q9562" s="37">
        <v>86</v>
      </c>
      <c r="R9562" s="36">
        <v>14</v>
      </c>
      <c r="S9562" s="39">
        <f t="shared" si="334"/>
        <v>86</v>
      </c>
      <c r="T9562" s="34" t="s">
        <v>51</v>
      </c>
      <c r="U9562" s="12">
        <f>(((alpha*(speed^3))+(beta*(speed^2))+(ceta*speed))+delta)</f>
        <v>1.845478085539213</v>
      </c>
      <c r="V9562" s="8">
        <f t="shared" si="335"/>
        <v>86</v>
      </c>
    </row>
    <row r="9563" spans="1:22">
      <c r="A9563" s="34" t="s">
        <v>19</v>
      </c>
      <c r="B9563" s="34" t="s">
        <v>75</v>
      </c>
      <c r="C9563" s="5" t="s">
        <v>183</v>
      </c>
      <c r="D9563" s="35" t="s">
        <v>86</v>
      </c>
      <c r="E9563" s="36" t="s">
        <v>16</v>
      </c>
      <c r="F9563" s="37">
        <v>50</v>
      </c>
      <c r="G9563" s="38">
        <v>0</v>
      </c>
      <c r="H9563" s="34">
        <v>0.97742919163216513</v>
      </c>
      <c r="I9563" s="35">
        <v>83.438785453964613</v>
      </c>
      <c r="J9563" s="35">
        <v>1.0017013648865791</v>
      </c>
      <c r="K9563" s="35">
        <v>-0.56940060741421039</v>
      </c>
      <c r="L9563" s="35">
        <v>0</v>
      </c>
      <c r="M9563" s="35">
        <v>0</v>
      </c>
      <c r="N9563" s="35">
        <v>0</v>
      </c>
      <c r="O9563" s="35">
        <v>0</v>
      </c>
      <c r="P9563" s="36">
        <v>12</v>
      </c>
      <c r="Q9563" s="37">
        <v>86</v>
      </c>
      <c r="R9563" s="36">
        <v>0</v>
      </c>
      <c r="S9563" s="39">
        <f t="shared" si="334"/>
        <v>86</v>
      </c>
      <c r="T9563" s="34" t="s">
        <v>29</v>
      </c>
      <c r="U9563" s="12">
        <f>((alpha*(beta^speed))*(speed^ceta))</f>
        <v>7.6445903214081605</v>
      </c>
      <c r="V9563" s="8">
        <f t="shared" si="335"/>
        <v>86</v>
      </c>
    </row>
    <row r="9564" spans="1:22">
      <c r="A9564" s="34" t="s">
        <v>19</v>
      </c>
      <c r="B9564" s="34" t="s">
        <v>75</v>
      </c>
      <c r="C9564" s="5" t="s">
        <v>183</v>
      </c>
      <c r="D9564" s="35" t="s">
        <v>86</v>
      </c>
      <c r="E9564" s="36" t="s">
        <v>14</v>
      </c>
      <c r="F9564" s="37">
        <v>50</v>
      </c>
      <c r="G9564" s="38">
        <v>0</v>
      </c>
      <c r="H9564" s="34">
        <v>0.99690599793329593</v>
      </c>
      <c r="I9564" s="35">
        <v>95771.367949734165</v>
      </c>
      <c r="J9564" s="35">
        <v>-5.6684791272492738</v>
      </c>
      <c r="K9564" s="35">
        <v>10.398350804486798</v>
      </c>
      <c r="L9564" s="35">
        <v>-0.83319566236132514</v>
      </c>
      <c r="M9564" s="35">
        <v>0</v>
      </c>
      <c r="N9564" s="35">
        <v>0</v>
      </c>
      <c r="O9564" s="35">
        <v>0</v>
      </c>
      <c r="P9564" s="36">
        <v>12</v>
      </c>
      <c r="Q9564" s="37">
        <v>86</v>
      </c>
      <c r="R9564" s="36">
        <v>1</v>
      </c>
      <c r="S9564" s="39">
        <f t="shared" si="334"/>
        <v>86</v>
      </c>
      <c r="T9564" s="34" t="s">
        <v>30</v>
      </c>
      <c r="U9564" s="12">
        <f>((alpha*(speed^beta))+(ceta*(speed^delta)))</f>
        <v>0.25418535066804687</v>
      </c>
      <c r="V9564" s="8">
        <f t="shared" si="335"/>
        <v>86</v>
      </c>
    </row>
    <row r="9565" spans="1:22">
      <c r="A9565" s="34" t="s">
        <v>19</v>
      </c>
      <c r="B9565" s="34" t="s">
        <v>75</v>
      </c>
      <c r="C9565" s="5" t="s">
        <v>183</v>
      </c>
      <c r="D9565" s="35" t="s">
        <v>86</v>
      </c>
      <c r="E9565" s="36" t="s">
        <v>18</v>
      </c>
      <c r="F9565" s="37">
        <v>50</v>
      </c>
      <c r="G9565" s="38">
        <v>0</v>
      </c>
      <c r="H9565" s="34">
        <v>0.87003014230270914</v>
      </c>
      <c r="I9565" s="35">
        <v>-6.69276471999921E-7</v>
      </c>
      <c r="J9565" s="35">
        <v>1.8801653099397519E-4</v>
      </c>
      <c r="K9565" s="35">
        <v>-1.5215378385008945E-2</v>
      </c>
      <c r="L9565" s="35">
        <v>0.55792658066671974</v>
      </c>
      <c r="M9565" s="35">
        <v>0</v>
      </c>
      <c r="N9565" s="35">
        <v>0</v>
      </c>
      <c r="O9565" s="35">
        <v>0</v>
      </c>
      <c r="P9565" s="36">
        <v>12</v>
      </c>
      <c r="Q9565" s="37">
        <v>86</v>
      </c>
      <c r="R9565" s="36">
        <v>14</v>
      </c>
      <c r="S9565" s="39">
        <f t="shared" si="334"/>
        <v>86</v>
      </c>
      <c r="T9565" s="34" t="s">
        <v>51</v>
      </c>
      <c r="U9565" s="12">
        <f>(((alpha*(speed^3))+(beta*(speed^2))+(ceta*speed))+delta)</f>
        <v>0.21427698711300924</v>
      </c>
      <c r="V9565" s="8">
        <f t="shared" si="335"/>
        <v>86</v>
      </c>
    </row>
    <row r="9566" spans="1:22">
      <c r="A9566" s="34" t="s">
        <v>19</v>
      </c>
      <c r="B9566" s="34" t="s">
        <v>75</v>
      </c>
      <c r="C9566" s="5" t="s">
        <v>183</v>
      </c>
      <c r="D9566" s="35" t="s">
        <v>86</v>
      </c>
      <c r="E9566" s="36" t="s">
        <v>17</v>
      </c>
      <c r="F9566" s="37">
        <v>50</v>
      </c>
      <c r="G9566" s="38">
        <v>0</v>
      </c>
      <c r="H9566" s="34">
        <v>0.97261453227645867</v>
      </c>
      <c r="I9566" s="35">
        <v>2628.8202353767788</v>
      </c>
      <c r="J9566" s="35">
        <v>1.0025962701086055</v>
      </c>
      <c r="K9566" s="35">
        <v>-0.60945902297437915</v>
      </c>
      <c r="L9566" s="35">
        <v>0</v>
      </c>
      <c r="M9566" s="35">
        <v>0</v>
      </c>
      <c r="N9566" s="35">
        <v>0</v>
      </c>
      <c r="O9566" s="35">
        <v>0</v>
      </c>
      <c r="P9566" s="36">
        <v>12</v>
      </c>
      <c r="Q9566" s="37">
        <v>86</v>
      </c>
      <c r="R9566" s="36">
        <v>0</v>
      </c>
      <c r="S9566" s="39">
        <f t="shared" si="334"/>
        <v>86</v>
      </c>
      <c r="T9566" s="34" t="s">
        <v>29</v>
      </c>
      <c r="U9566" s="12">
        <f>((alpha*(beta^speed))*(speed^ceta))</f>
        <v>217.57381605518268</v>
      </c>
      <c r="V9566" s="8">
        <f t="shared" si="335"/>
        <v>86</v>
      </c>
    </row>
    <row r="9567" spans="1:22">
      <c r="A9567" s="34" t="s">
        <v>19</v>
      </c>
      <c r="B9567" s="34" t="s">
        <v>75</v>
      </c>
      <c r="C9567" s="5" t="s">
        <v>183</v>
      </c>
      <c r="D9567" s="35" t="s">
        <v>86</v>
      </c>
      <c r="E9567" s="36" t="s">
        <v>15</v>
      </c>
      <c r="F9567" s="37">
        <v>100</v>
      </c>
      <c r="G9567" s="38">
        <v>0</v>
      </c>
      <c r="H9567" s="34">
        <v>0.86157818679791087</v>
      </c>
      <c r="I9567" s="35">
        <v>1.9783740456248557</v>
      </c>
      <c r="J9567" s="35">
        <v>2.3899849383656129</v>
      </c>
      <c r="K9567" s="35">
        <v>-1.1715418998641798</v>
      </c>
      <c r="L9567" s="35">
        <v>-3.5235013068295018</v>
      </c>
      <c r="M9567" s="35">
        <v>0.3567357090402597</v>
      </c>
      <c r="N9567" s="35">
        <v>0</v>
      </c>
      <c r="O9567" s="35">
        <v>0</v>
      </c>
      <c r="P9567" s="36">
        <v>12</v>
      </c>
      <c r="Q9567" s="37">
        <v>86</v>
      </c>
      <c r="R9567" s="36">
        <v>10</v>
      </c>
      <c r="S9567" s="39">
        <f t="shared" si="334"/>
        <v>86</v>
      </c>
      <c r="T9567" s="34" t="s">
        <v>44</v>
      </c>
      <c r="U9567" s="12">
        <f>(alpha+(beta/(1+EXP((((-1)*ceta)+(delta*LN(speed)))+(epsilon*speed)))))</f>
        <v>1.9783742757534934</v>
      </c>
      <c r="V9567" s="8">
        <f t="shared" si="335"/>
        <v>86</v>
      </c>
    </row>
    <row r="9568" spans="1:22">
      <c r="A9568" s="34" t="s">
        <v>19</v>
      </c>
      <c r="B9568" s="34" t="s">
        <v>75</v>
      </c>
      <c r="C9568" s="5" t="s">
        <v>183</v>
      </c>
      <c r="D9568" s="35" t="s">
        <v>86</v>
      </c>
      <c r="E9568" s="36" t="s">
        <v>16</v>
      </c>
      <c r="F9568" s="37">
        <v>100</v>
      </c>
      <c r="G9568" s="38">
        <v>0</v>
      </c>
      <c r="H9568" s="34">
        <v>0.97077608645896363</v>
      </c>
      <c r="I9568" s="35">
        <v>76.661477499187711</v>
      </c>
      <c r="J9568" s="35">
        <v>0.99814299571831344</v>
      </c>
      <c r="K9568" s="35">
        <v>-0.45615721923072644</v>
      </c>
      <c r="L9568" s="35">
        <v>0</v>
      </c>
      <c r="M9568" s="35">
        <v>0</v>
      </c>
      <c r="N9568" s="35">
        <v>0</v>
      </c>
      <c r="O9568" s="35">
        <v>0</v>
      </c>
      <c r="P9568" s="36">
        <v>12</v>
      </c>
      <c r="Q9568" s="37">
        <v>86</v>
      </c>
      <c r="R9568" s="36">
        <v>0</v>
      </c>
      <c r="S9568" s="39">
        <f t="shared" si="334"/>
        <v>86</v>
      </c>
      <c r="T9568" s="34" t="s">
        <v>29</v>
      </c>
      <c r="U9568" s="12">
        <f>((alpha*(beta^speed))*(speed^ceta))</f>
        <v>8.5648431694362088</v>
      </c>
      <c r="V9568" s="8">
        <f t="shared" si="335"/>
        <v>86</v>
      </c>
    </row>
    <row r="9569" spans="1:22">
      <c r="A9569" s="34" t="s">
        <v>19</v>
      </c>
      <c r="B9569" s="34" t="s">
        <v>75</v>
      </c>
      <c r="C9569" s="5" t="s">
        <v>183</v>
      </c>
      <c r="D9569" s="35" t="s">
        <v>86</v>
      </c>
      <c r="E9569" s="36" t="s">
        <v>14</v>
      </c>
      <c r="F9569" s="37">
        <v>100</v>
      </c>
      <c r="G9569" s="38">
        <v>0</v>
      </c>
      <c r="H9569" s="34">
        <v>0.99611304510974907</v>
      </c>
      <c r="I9569" s="35">
        <v>9.2900220856624216</v>
      </c>
      <c r="J9569" s="35">
        <v>-0.80006404094619821</v>
      </c>
      <c r="K9569" s="35">
        <v>337.8132241271785</v>
      </c>
      <c r="L9569" s="35">
        <v>-3.3119912045825304</v>
      </c>
      <c r="M9569" s="35">
        <v>0</v>
      </c>
      <c r="N9569" s="35">
        <v>0</v>
      </c>
      <c r="O9569" s="35">
        <v>0</v>
      </c>
      <c r="P9569" s="36">
        <v>12</v>
      </c>
      <c r="Q9569" s="37">
        <v>86</v>
      </c>
      <c r="R9569" s="36">
        <v>1</v>
      </c>
      <c r="S9569" s="39">
        <f t="shared" si="334"/>
        <v>86</v>
      </c>
      <c r="T9569" s="34" t="s">
        <v>30</v>
      </c>
      <c r="U9569" s="12">
        <f>((alpha*(speed^beta))+(ceta*(speed^delta)))</f>
        <v>0.26333730054337756</v>
      </c>
      <c r="V9569" s="8">
        <f t="shared" si="335"/>
        <v>86</v>
      </c>
    </row>
    <row r="9570" spans="1:22">
      <c r="A9570" s="34" t="s">
        <v>19</v>
      </c>
      <c r="B9570" s="34" t="s">
        <v>75</v>
      </c>
      <c r="C9570" s="5" t="s">
        <v>183</v>
      </c>
      <c r="D9570" s="35" t="s">
        <v>86</v>
      </c>
      <c r="E9570" s="36" t="s">
        <v>18</v>
      </c>
      <c r="F9570" s="37">
        <v>100</v>
      </c>
      <c r="G9570" s="38">
        <v>0</v>
      </c>
      <c r="H9570" s="34">
        <v>0.82349864833564901</v>
      </c>
      <c r="I9570" s="35">
        <v>-4.7053304021255194E-7</v>
      </c>
      <c r="J9570" s="35">
        <v>1.7376085028512098E-4</v>
      </c>
      <c r="K9570" s="35">
        <v>-1.6157347869965574E-2</v>
      </c>
      <c r="L9570" s="35">
        <v>0.67170657497155373</v>
      </c>
      <c r="M9570" s="35">
        <v>0</v>
      </c>
      <c r="N9570" s="35">
        <v>0</v>
      </c>
      <c r="O9570" s="35">
        <v>0</v>
      </c>
      <c r="P9570" s="36">
        <v>12</v>
      </c>
      <c r="Q9570" s="37">
        <v>86</v>
      </c>
      <c r="R9570" s="36">
        <v>14</v>
      </c>
      <c r="S9570" s="39">
        <f t="shared" si="334"/>
        <v>86</v>
      </c>
      <c r="T9570" s="34" t="s">
        <v>51</v>
      </c>
      <c r="U9570" s="12">
        <f>(((alpha*(speed^3))+(beta*(speed^2))+(ceta*speed))+delta)</f>
        <v>0.26802454343783422</v>
      </c>
      <c r="V9570" s="8">
        <f t="shared" si="335"/>
        <v>86</v>
      </c>
    </row>
    <row r="9571" spans="1:22">
      <c r="A9571" s="34" t="s">
        <v>19</v>
      </c>
      <c r="B9571" s="34" t="s">
        <v>75</v>
      </c>
      <c r="C9571" s="5" t="s">
        <v>183</v>
      </c>
      <c r="D9571" s="35" t="s">
        <v>86</v>
      </c>
      <c r="E9571" s="36" t="s">
        <v>17</v>
      </c>
      <c r="F9571" s="37">
        <v>100</v>
      </c>
      <c r="G9571" s="38">
        <v>0</v>
      </c>
      <c r="H9571" s="34">
        <v>0.96042577104163551</v>
      </c>
      <c r="I9571" s="35">
        <v>-1.9823278931241956E-3</v>
      </c>
      <c r="J9571" s="35">
        <v>0.38848919652314262</v>
      </c>
      <c r="K9571" s="35">
        <v>-27.193772966626462</v>
      </c>
      <c r="L9571" s="35">
        <v>975.30277423193581</v>
      </c>
      <c r="M9571" s="35">
        <v>0</v>
      </c>
      <c r="N9571" s="35">
        <v>0</v>
      </c>
      <c r="O9571" s="35">
        <v>0</v>
      </c>
      <c r="P9571" s="36">
        <v>12</v>
      </c>
      <c r="Q9571" s="37">
        <v>86</v>
      </c>
      <c r="R9571" s="36">
        <v>14</v>
      </c>
      <c r="S9571" s="39">
        <f t="shared" si="334"/>
        <v>86</v>
      </c>
      <c r="T9571" s="34" t="s">
        <v>51</v>
      </c>
      <c r="U9571" s="12">
        <f>(((alpha*(speed^3))+(beta*(speed^2))+(ceta*speed))+delta)</f>
        <v>249.03284619821954</v>
      </c>
      <c r="V9571" s="8">
        <f t="shared" si="335"/>
        <v>86</v>
      </c>
    </row>
    <row r="9572" spans="1:22">
      <c r="A9572" s="34" t="s">
        <v>19</v>
      </c>
      <c r="B9572" s="34" t="s">
        <v>75</v>
      </c>
      <c r="C9572" s="5" t="s">
        <v>183</v>
      </c>
      <c r="D9572" s="35" t="s">
        <v>86</v>
      </c>
      <c r="E9572" s="36" t="s">
        <v>15</v>
      </c>
      <c r="F9572" s="37">
        <v>0</v>
      </c>
      <c r="G9572" s="38">
        <v>-0.06</v>
      </c>
      <c r="H9572" s="34">
        <v>0.99119460705232654</v>
      </c>
      <c r="I9572" s="35">
        <v>0.48776891428924601</v>
      </c>
      <c r="J9572" s="35">
        <v>2.1388913210728895E-2</v>
      </c>
      <c r="K9572" s="35">
        <v>0.3901093686405625</v>
      </c>
      <c r="L9572" s="35">
        <v>0</v>
      </c>
      <c r="M9572" s="35">
        <v>0</v>
      </c>
      <c r="N9572" s="35">
        <v>0</v>
      </c>
      <c r="O9572" s="35">
        <v>0</v>
      </c>
      <c r="P9572" s="36">
        <v>12</v>
      </c>
      <c r="Q9572" s="37">
        <v>86</v>
      </c>
      <c r="R9572" s="36">
        <v>2</v>
      </c>
      <c r="S9572" s="39">
        <f t="shared" si="334"/>
        <v>86</v>
      </c>
      <c r="T9572" s="34" t="s">
        <v>31</v>
      </c>
      <c r="U9572" s="12">
        <f>((alpha+(beta*speed))^((-1)/ceta))</f>
        <v>0.11472473354090913</v>
      </c>
      <c r="V9572" s="8">
        <f t="shared" si="335"/>
        <v>86</v>
      </c>
    </row>
    <row r="9573" spans="1:22">
      <c r="A9573" s="34" t="s">
        <v>19</v>
      </c>
      <c r="B9573" s="34" t="s">
        <v>75</v>
      </c>
      <c r="C9573" s="5" t="s">
        <v>183</v>
      </c>
      <c r="D9573" s="35" t="s">
        <v>86</v>
      </c>
      <c r="E9573" s="36" t="s">
        <v>16</v>
      </c>
      <c r="F9573" s="37">
        <v>0</v>
      </c>
      <c r="G9573" s="38">
        <v>-0.06</v>
      </c>
      <c r="H9573" s="34">
        <v>0.9914784269722452</v>
      </c>
      <c r="I9573" s="35">
        <v>85.783700706738486</v>
      </c>
      <c r="J9573" s="35">
        <v>0.97700815473249358</v>
      </c>
      <c r="K9573" s="35">
        <v>-0.82964944490899895</v>
      </c>
      <c r="L9573" s="35">
        <v>0</v>
      </c>
      <c r="M9573" s="35">
        <v>0</v>
      </c>
      <c r="N9573" s="35">
        <v>0</v>
      </c>
      <c r="O9573" s="35">
        <v>0</v>
      </c>
      <c r="P9573" s="36">
        <v>12</v>
      </c>
      <c r="Q9573" s="37">
        <v>86</v>
      </c>
      <c r="R9573" s="36">
        <v>0</v>
      </c>
      <c r="S9573" s="39">
        <f t="shared" si="334"/>
        <v>86</v>
      </c>
      <c r="T9573" s="34" t="s">
        <v>29</v>
      </c>
      <c r="U9573" s="12">
        <f>((alpha*(beta^speed))*(speed^ceta))</f>
        <v>0.28819963993554587</v>
      </c>
      <c r="V9573" s="8">
        <f t="shared" si="335"/>
        <v>86</v>
      </c>
    </row>
    <row r="9574" spans="1:22">
      <c r="A9574" s="34" t="s">
        <v>19</v>
      </c>
      <c r="B9574" s="34" t="s">
        <v>75</v>
      </c>
      <c r="C9574" s="5" t="s">
        <v>183</v>
      </c>
      <c r="D9574" s="35" t="s">
        <v>86</v>
      </c>
      <c r="E9574" s="36" t="s">
        <v>14</v>
      </c>
      <c r="F9574" s="37">
        <v>0</v>
      </c>
      <c r="G9574" s="38">
        <v>-0.06</v>
      </c>
      <c r="H9574" s="34">
        <v>0.99738614471165865</v>
      </c>
      <c r="I9574" s="35">
        <v>-6.6625476645346474E-2</v>
      </c>
      <c r="J9574" s="35">
        <v>12.048118101318044</v>
      </c>
      <c r="K9574" s="35">
        <v>0.40838936384989744</v>
      </c>
      <c r="L9574" s="35">
        <v>1.1004522537762387</v>
      </c>
      <c r="M9574" s="35">
        <v>-8.6586508631305355E-4</v>
      </c>
      <c r="N9574" s="35">
        <v>0</v>
      </c>
      <c r="O9574" s="35">
        <v>0</v>
      </c>
      <c r="P9574" s="36">
        <v>12</v>
      </c>
      <c r="Q9574" s="37">
        <v>86</v>
      </c>
      <c r="R9574" s="36">
        <v>10</v>
      </c>
      <c r="S9574" s="39">
        <f t="shared" si="334"/>
        <v>86</v>
      </c>
      <c r="T9574" s="34" t="s">
        <v>44</v>
      </c>
      <c r="U9574" s="12">
        <f>(alpha+(beta/(1+EXP((((-1)*ceta)+(delta*LN(speed)))+(epsilon*speed)))))</f>
        <v>7.6790024210956778E-2</v>
      </c>
      <c r="V9574" s="8">
        <f t="shared" si="335"/>
        <v>86</v>
      </c>
    </row>
    <row r="9575" spans="1:22">
      <c r="A9575" s="34" t="s">
        <v>19</v>
      </c>
      <c r="B9575" s="34" t="s">
        <v>75</v>
      </c>
      <c r="C9575" s="5" t="s">
        <v>183</v>
      </c>
      <c r="D9575" s="35" t="s">
        <v>86</v>
      </c>
      <c r="E9575" s="36" t="s">
        <v>18</v>
      </c>
      <c r="F9575" s="37">
        <v>0</v>
      </c>
      <c r="G9575" s="38">
        <v>-0.06</v>
      </c>
      <c r="H9575" s="34">
        <v>0.99337690410743085</v>
      </c>
      <c r="I9575" s="35">
        <v>2.1831194322844132</v>
      </c>
      <c r="J9575" s="35">
        <v>-6.3481511881863684</v>
      </c>
      <c r="K9575" s="35">
        <v>-1.2426924500267746</v>
      </c>
      <c r="L9575" s="35">
        <v>0</v>
      </c>
      <c r="M9575" s="35">
        <v>0</v>
      </c>
      <c r="N9575" s="35">
        <v>0</v>
      </c>
      <c r="O9575" s="35">
        <v>0</v>
      </c>
      <c r="P9575" s="36">
        <v>12</v>
      </c>
      <c r="Q9575" s="37">
        <v>86</v>
      </c>
      <c r="R9575" s="36">
        <v>13</v>
      </c>
      <c r="S9575" s="39">
        <f t="shared" si="334"/>
        <v>86</v>
      </c>
      <c r="T9575" s="34" t="s">
        <v>50</v>
      </c>
      <c r="U9575" s="12">
        <f>EXP((alpha+(beta/speed))+(ceta*LN(speed)))</f>
        <v>3.2514145634192214E-2</v>
      </c>
      <c r="V9575" s="8">
        <f t="shared" si="335"/>
        <v>86</v>
      </c>
    </row>
    <row r="9576" spans="1:22">
      <c r="A9576" s="34" t="s">
        <v>19</v>
      </c>
      <c r="B9576" s="34" t="s">
        <v>75</v>
      </c>
      <c r="C9576" s="5" t="s">
        <v>183</v>
      </c>
      <c r="D9576" s="35" t="s">
        <v>86</v>
      </c>
      <c r="E9576" s="36" t="s">
        <v>17</v>
      </c>
      <c r="F9576" s="37">
        <v>0</v>
      </c>
      <c r="G9576" s="38">
        <v>-0.06</v>
      </c>
      <c r="H9576" s="34">
        <v>0.98843258549772606</v>
      </c>
      <c r="I9576" s="35">
        <v>12.773849497251035</v>
      </c>
      <c r="J9576" s="35">
        <v>-18.165498233301349</v>
      </c>
      <c r="K9576" s="35">
        <v>-2.3397379777892198</v>
      </c>
      <c r="L9576" s="35">
        <v>0</v>
      </c>
      <c r="M9576" s="35">
        <v>0</v>
      </c>
      <c r="N9576" s="35">
        <v>0</v>
      </c>
      <c r="O9576" s="35">
        <v>0</v>
      </c>
      <c r="P9576" s="36">
        <v>12</v>
      </c>
      <c r="Q9576" s="37">
        <v>86</v>
      </c>
      <c r="R9576" s="36">
        <v>13</v>
      </c>
      <c r="S9576" s="39">
        <f t="shared" si="334"/>
        <v>86</v>
      </c>
      <c r="T9576" s="34" t="s">
        <v>50</v>
      </c>
      <c r="U9576" s="12">
        <f>EXP((alpha+(beta/speed))+(ceta*LN(speed)))</f>
        <v>8.5046854267313989</v>
      </c>
      <c r="V9576" s="8">
        <f t="shared" si="335"/>
        <v>86</v>
      </c>
    </row>
    <row r="9577" spans="1:22">
      <c r="A9577" s="34" t="s">
        <v>19</v>
      </c>
      <c r="B9577" s="34" t="s">
        <v>75</v>
      </c>
      <c r="C9577" s="5" t="s">
        <v>183</v>
      </c>
      <c r="D9577" s="35" t="s">
        <v>86</v>
      </c>
      <c r="E9577" s="36" t="s">
        <v>15</v>
      </c>
      <c r="F9577" s="37">
        <v>50</v>
      </c>
      <c r="G9577" s="38">
        <v>-0.06</v>
      </c>
      <c r="H9577" s="34">
        <v>0.98382009759978906</v>
      </c>
      <c r="I9577" s="35">
        <v>7.9279828147703402</v>
      </c>
      <c r="J9577" s="35">
        <v>-20.058923061591305</v>
      </c>
      <c r="K9577" s="35">
        <v>-2.205562039685506</v>
      </c>
      <c r="L9577" s="35">
        <v>0</v>
      </c>
      <c r="M9577" s="35">
        <v>0</v>
      </c>
      <c r="N9577" s="35">
        <v>0</v>
      </c>
      <c r="O9577" s="35">
        <v>0</v>
      </c>
      <c r="P9577" s="36">
        <v>12</v>
      </c>
      <c r="Q9577" s="37">
        <v>86</v>
      </c>
      <c r="R9577" s="36">
        <v>13</v>
      </c>
      <c r="S9577" s="39">
        <f t="shared" si="334"/>
        <v>86</v>
      </c>
      <c r="T9577" s="34" t="s">
        <v>50</v>
      </c>
      <c r="U9577" s="12">
        <f>EXP((alpha+(beta/speed))+(ceta*LN(speed)))</f>
        <v>0.11888486385793998</v>
      </c>
      <c r="V9577" s="8">
        <f t="shared" si="335"/>
        <v>86</v>
      </c>
    </row>
    <row r="9578" spans="1:22">
      <c r="A9578" s="34" t="s">
        <v>19</v>
      </c>
      <c r="B9578" s="34" t="s">
        <v>75</v>
      </c>
      <c r="C9578" s="5" t="s">
        <v>183</v>
      </c>
      <c r="D9578" s="35" t="s">
        <v>86</v>
      </c>
      <c r="E9578" s="36" t="s">
        <v>16</v>
      </c>
      <c r="F9578" s="37">
        <v>50</v>
      </c>
      <c r="G9578" s="38">
        <v>-0.06</v>
      </c>
      <c r="H9578" s="34">
        <v>0.98652242025558878</v>
      </c>
      <c r="I9578" s="35">
        <v>-0.32604499904749612</v>
      </c>
      <c r="J9578" s="35">
        <v>14.639001415937841</v>
      </c>
      <c r="K9578" s="35">
        <v>4.8701684675813164</v>
      </c>
      <c r="L9578" s="35">
        <v>1.9248916545835724</v>
      </c>
      <c r="M9578" s="35">
        <v>-7.3192851440064075E-3</v>
      </c>
      <c r="N9578" s="35">
        <v>0</v>
      </c>
      <c r="O9578" s="35">
        <v>0</v>
      </c>
      <c r="P9578" s="36">
        <v>12</v>
      </c>
      <c r="Q9578" s="37">
        <v>86</v>
      </c>
      <c r="R9578" s="36">
        <v>10</v>
      </c>
      <c r="S9578" s="39">
        <f t="shared" si="334"/>
        <v>86</v>
      </c>
      <c r="T9578" s="34" t="s">
        <v>44</v>
      </c>
      <c r="U9578" s="12">
        <f>(alpha+(beta/(1+EXP((((-1)*ceta)+(delta*LN(speed)))+(epsilon*speed)))))</f>
        <v>0.32057533028680368</v>
      </c>
      <c r="V9578" s="8">
        <f t="shared" si="335"/>
        <v>86</v>
      </c>
    </row>
    <row r="9579" spans="1:22">
      <c r="A9579" s="34" t="s">
        <v>19</v>
      </c>
      <c r="B9579" s="34" t="s">
        <v>75</v>
      </c>
      <c r="C9579" s="5" t="s">
        <v>183</v>
      </c>
      <c r="D9579" s="35" t="s">
        <v>86</v>
      </c>
      <c r="E9579" s="36" t="s">
        <v>14</v>
      </c>
      <c r="F9579" s="37">
        <v>50</v>
      </c>
      <c r="G9579" s="38">
        <v>-0.06</v>
      </c>
      <c r="H9579" s="34">
        <v>0.99768450381272544</v>
      </c>
      <c r="I9579" s="35">
        <v>11.508151969088724</v>
      </c>
      <c r="J9579" s="35">
        <v>0.99139116278475625</v>
      </c>
      <c r="K9579" s="35">
        <v>-0.95655467457356946</v>
      </c>
      <c r="L9579" s="35">
        <v>0</v>
      </c>
      <c r="M9579" s="35">
        <v>0</v>
      </c>
      <c r="N9579" s="35">
        <v>0</v>
      </c>
      <c r="O9579" s="35">
        <v>0</v>
      </c>
      <c r="P9579" s="36">
        <v>12</v>
      </c>
      <c r="Q9579" s="37">
        <v>86</v>
      </c>
      <c r="R9579" s="36">
        <v>0</v>
      </c>
      <c r="S9579" s="39">
        <f t="shared" si="334"/>
        <v>86</v>
      </c>
      <c r="T9579" s="34" t="s">
        <v>29</v>
      </c>
      <c r="U9579" s="12">
        <f>((alpha*(beta^speed))*(speed^ceta))</f>
        <v>7.7201506650571058E-2</v>
      </c>
      <c r="V9579" s="8">
        <f t="shared" si="335"/>
        <v>86</v>
      </c>
    </row>
    <row r="9580" spans="1:22">
      <c r="A9580" s="34" t="s">
        <v>19</v>
      </c>
      <c r="B9580" s="34" t="s">
        <v>75</v>
      </c>
      <c r="C9580" s="5" t="s">
        <v>183</v>
      </c>
      <c r="D9580" s="35" t="s">
        <v>86</v>
      </c>
      <c r="E9580" s="36" t="s">
        <v>18</v>
      </c>
      <c r="F9580" s="37">
        <v>50</v>
      </c>
      <c r="G9580" s="38">
        <v>-0.06</v>
      </c>
      <c r="H9580" s="34">
        <v>0.98519638321097103</v>
      </c>
      <c r="I9580" s="35">
        <v>3.2825378702176007</v>
      </c>
      <c r="J9580" s="35">
        <v>-11.501058256284708</v>
      </c>
      <c r="K9580" s="35">
        <v>-1.4813748246041867</v>
      </c>
      <c r="L9580" s="35">
        <v>0</v>
      </c>
      <c r="M9580" s="35">
        <v>0</v>
      </c>
      <c r="N9580" s="35">
        <v>0</v>
      </c>
      <c r="O9580" s="35">
        <v>0</v>
      </c>
      <c r="P9580" s="36">
        <v>12</v>
      </c>
      <c r="Q9580" s="37">
        <v>86</v>
      </c>
      <c r="R9580" s="36">
        <v>13</v>
      </c>
      <c r="S9580" s="39">
        <f t="shared" si="334"/>
        <v>86</v>
      </c>
      <c r="T9580" s="34" t="s">
        <v>50</v>
      </c>
      <c r="U9580" s="12">
        <f>EXP((alpha+(beta/speed))+(ceta*LN(speed)))</f>
        <v>3.1753468674052959E-2</v>
      </c>
      <c r="V9580" s="8">
        <f t="shared" si="335"/>
        <v>86</v>
      </c>
    </row>
    <row r="9581" spans="1:22">
      <c r="A9581" s="34" t="s">
        <v>19</v>
      </c>
      <c r="B9581" s="34" t="s">
        <v>75</v>
      </c>
      <c r="C9581" s="5" t="s">
        <v>183</v>
      </c>
      <c r="D9581" s="35" t="s">
        <v>86</v>
      </c>
      <c r="E9581" s="36" t="s">
        <v>17</v>
      </c>
      <c r="F9581" s="37">
        <v>50</v>
      </c>
      <c r="G9581" s="38">
        <v>-0.06</v>
      </c>
      <c r="H9581" s="34">
        <v>0.98214203913586495</v>
      </c>
      <c r="I9581" s="35">
        <v>13.096719574148084</v>
      </c>
      <c r="J9581" s="35">
        <v>-20.560555925623262</v>
      </c>
      <c r="K9581" s="35">
        <v>-2.4069788655781217</v>
      </c>
      <c r="L9581" s="35">
        <v>0</v>
      </c>
      <c r="M9581" s="35">
        <v>0</v>
      </c>
      <c r="N9581" s="35">
        <v>0</v>
      </c>
      <c r="O9581" s="35">
        <v>0</v>
      </c>
      <c r="P9581" s="36">
        <v>12</v>
      </c>
      <c r="Q9581" s="37">
        <v>86</v>
      </c>
      <c r="R9581" s="36">
        <v>13</v>
      </c>
      <c r="S9581" s="39">
        <f t="shared" si="334"/>
        <v>86</v>
      </c>
      <c r="T9581" s="34" t="s">
        <v>50</v>
      </c>
      <c r="U9581" s="12">
        <f>EXP((alpha+(beta/speed))+(ceta*LN(speed)))</f>
        <v>8.4665536803564567</v>
      </c>
      <c r="V9581" s="8">
        <f t="shared" si="335"/>
        <v>86</v>
      </c>
    </row>
    <row r="9582" spans="1:22">
      <c r="A9582" s="34" t="s">
        <v>19</v>
      </c>
      <c r="B9582" s="34" t="s">
        <v>75</v>
      </c>
      <c r="C9582" s="5" t="s">
        <v>183</v>
      </c>
      <c r="D9582" s="35" t="s">
        <v>86</v>
      </c>
      <c r="E9582" s="36" t="s">
        <v>15</v>
      </c>
      <c r="F9582" s="37">
        <v>100</v>
      </c>
      <c r="G9582" s="38">
        <v>-0.06</v>
      </c>
      <c r="H9582" s="34">
        <v>0.97428622407336574</v>
      </c>
      <c r="I9582" s="35">
        <v>8.2111258456408205</v>
      </c>
      <c r="J9582" s="35">
        <v>-21.728475432030518</v>
      </c>
      <c r="K9582" s="35">
        <v>-2.2495168548292455</v>
      </c>
      <c r="L9582" s="35">
        <v>0</v>
      </c>
      <c r="M9582" s="35">
        <v>0</v>
      </c>
      <c r="N9582" s="35">
        <v>0</v>
      </c>
      <c r="O9582" s="35">
        <v>0</v>
      </c>
      <c r="P9582" s="36">
        <v>12</v>
      </c>
      <c r="Q9582" s="37">
        <v>86</v>
      </c>
      <c r="R9582" s="36">
        <v>13</v>
      </c>
      <c r="S9582" s="39">
        <f t="shared" si="334"/>
        <v>86</v>
      </c>
      <c r="T9582" s="34" t="s">
        <v>50</v>
      </c>
      <c r="U9582" s="12">
        <f>EXP((alpha+(beta/speed))+(ceta*LN(speed)))</f>
        <v>0.12724255074051502</v>
      </c>
      <c r="V9582" s="8">
        <f t="shared" si="335"/>
        <v>86</v>
      </c>
    </row>
    <row r="9583" spans="1:22">
      <c r="A9583" s="34" t="s">
        <v>19</v>
      </c>
      <c r="B9583" s="34" t="s">
        <v>75</v>
      </c>
      <c r="C9583" s="5" t="s">
        <v>183</v>
      </c>
      <c r="D9583" s="35" t="s">
        <v>86</v>
      </c>
      <c r="E9583" s="36" t="s">
        <v>16</v>
      </c>
      <c r="F9583" s="37">
        <v>100</v>
      </c>
      <c r="G9583" s="38">
        <v>-0.06</v>
      </c>
      <c r="H9583" s="34">
        <v>0.98009414929035288</v>
      </c>
      <c r="I9583" s="35">
        <v>8.8727562321625371</v>
      </c>
      <c r="J9583" s="35">
        <v>-17.877158258245075</v>
      </c>
      <c r="K9583" s="35">
        <v>-2.1707061468110513</v>
      </c>
      <c r="L9583" s="35">
        <v>0</v>
      </c>
      <c r="M9583" s="35">
        <v>0</v>
      </c>
      <c r="N9583" s="35">
        <v>0</v>
      </c>
      <c r="O9583" s="35">
        <v>0</v>
      </c>
      <c r="P9583" s="36">
        <v>12</v>
      </c>
      <c r="Q9583" s="37">
        <v>86</v>
      </c>
      <c r="R9583" s="36">
        <v>13</v>
      </c>
      <c r="S9583" s="39">
        <f t="shared" si="334"/>
        <v>86</v>
      </c>
      <c r="T9583" s="34" t="s">
        <v>50</v>
      </c>
      <c r="U9583" s="12">
        <f>EXP((alpha+(beta/speed))+(ceta*LN(speed)))</f>
        <v>0.36633877568223344</v>
      </c>
      <c r="V9583" s="8">
        <f t="shared" si="335"/>
        <v>86</v>
      </c>
    </row>
    <row r="9584" spans="1:22">
      <c r="A9584" s="34" t="s">
        <v>19</v>
      </c>
      <c r="B9584" s="34" t="s">
        <v>75</v>
      </c>
      <c r="C9584" s="5" t="s">
        <v>183</v>
      </c>
      <c r="D9584" s="35" t="s">
        <v>86</v>
      </c>
      <c r="E9584" s="36" t="s">
        <v>14</v>
      </c>
      <c r="F9584" s="37">
        <v>100</v>
      </c>
      <c r="G9584" s="38">
        <v>-0.06</v>
      </c>
      <c r="H9584" s="34">
        <v>0.99773808533277208</v>
      </c>
      <c r="I9584" s="35">
        <v>0.11388222763974104</v>
      </c>
      <c r="J9584" s="35">
        <v>6.9675509923443471E-2</v>
      </c>
      <c r="K9584" s="35">
        <v>8.7537040018887909E-4</v>
      </c>
      <c r="L9584" s="35">
        <v>0</v>
      </c>
      <c r="M9584" s="35">
        <v>0</v>
      </c>
      <c r="N9584" s="35">
        <v>0</v>
      </c>
      <c r="O9584" s="35">
        <v>0</v>
      </c>
      <c r="P9584" s="36">
        <v>12</v>
      </c>
      <c r="Q9584" s="37">
        <v>86</v>
      </c>
      <c r="R9584" s="36">
        <v>5</v>
      </c>
      <c r="S9584" s="39">
        <f t="shared" si="334"/>
        <v>86</v>
      </c>
      <c r="T9584" s="34" t="s">
        <v>36</v>
      </c>
      <c r="U9584" s="12">
        <f>(1/(((ceta*(speed^2))+(beta*speed))+alpha))</f>
        <v>7.9489893886381766E-2</v>
      </c>
      <c r="V9584" s="8">
        <f t="shared" si="335"/>
        <v>86</v>
      </c>
    </row>
    <row r="9585" spans="1:22">
      <c r="A9585" s="34" t="s">
        <v>19</v>
      </c>
      <c r="B9585" s="34" t="s">
        <v>75</v>
      </c>
      <c r="C9585" s="5" t="s">
        <v>183</v>
      </c>
      <c r="D9585" s="35" t="s">
        <v>86</v>
      </c>
      <c r="E9585" s="36" t="s">
        <v>18</v>
      </c>
      <c r="F9585" s="37">
        <v>100</v>
      </c>
      <c r="G9585" s="38">
        <v>-0.06</v>
      </c>
      <c r="H9585" s="34">
        <v>0.97760979693724015</v>
      </c>
      <c r="I9585" s="35">
        <v>3.6601626751955227</v>
      </c>
      <c r="J9585" s="35">
        <v>-13.149014624704019</v>
      </c>
      <c r="K9585" s="35">
        <v>-1.5539747729621096</v>
      </c>
      <c r="L9585" s="35">
        <v>0</v>
      </c>
      <c r="M9585" s="35">
        <v>0</v>
      </c>
      <c r="N9585" s="35">
        <v>0</v>
      </c>
      <c r="O9585" s="35">
        <v>0</v>
      </c>
      <c r="P9585" s="36">
        <v>12</v>
      </c>
      <c r="Q9585" s="37">
        <v>86</v>
      </c>
      <c r="R9585" s="36">
        <v>13</v>
      </c>
      <c r="S9585" s="39">
        <f t="shared" si="334"/>
        <v>86</v>
      </c>
      <c r="T9585" s="34" t="s">
        <v>50</v>
      </c>
      <c r="U9585" s="12">
        <f>EXP((alpha+(beta/speed))+(ceta*LN(speed)))</f>
        <v>3.2887054723675396E-2</v>
      </c>
      <c r="V9585" s="8">
        <f t="shared" si="335"/>
        <v>86</v>
      </c>
    </row>
    <row r="9586" spans="1:22">
      <c r="A9586" s="34" t="s">
        <v>19</v>
      </c>
      <c r="B9586" s="34" t="s">
        <v>75</v>
      </c>
      <c r="C9586" s="5" t="s">
        <v>183</v>
      </c>
      <c r="D9586" s="35" t="s">
        <v>86</v>
      </c>
      <c r="E9586" s="36" t="s">
        <v>17</v>
      </c>
      <c r="F9586" s="37">
        <v>100</v>
      </c>
      <c r="G9586" s="38">
        <v>-0.06</v>
      </c>
      <c r="H9586" s="34">
        <v>0.97435595507707817</v>
      </c>
      <c r="I9586" s="35">
        <v>13.3540805317708</v>
      </c>
      <c r="J9586" s="35">
        <v>-22.528909361987964</v>
      </c>
      <c r="K9586" s="35">
        <v>-2.4519263117225383</v>
      </c>
      <c r="L9586" s="35">
        <v>0</v>
      </c>
      <c r="M9586" s="35">
        <v>0</v>
      </c>
      <c r="N9586" s="35">
        <v>0</v>
      </c>
      <c r="O9586" s="35">
        <v>0</v>
      </c>
      <c r="P9586" s="36">
        <v>12</v>
      </c>
      <c r="Q9586" s="37">
        <v>86</v>
      </c>
      <c r="R9586" s="36">
        <v>13</v>
      </c>
      <c r="S9586" s="39">
        <f t="shared" si="334"/>
        <v>86</v>
      </c>
      <c r="T9586" s="34" t="s">
        <v>50</v>
      </c>
      <c r="U9586" s="12">
        <f>EXP((alpha+(beta/speed))+(ceta*LN(speed)))</f>
        <v>8.7616577874639159</v>
      </c>
      <c r="V9586" s="8">
        <f t="shared" si="335"/>
        <v>86</v>
      </c>
    </row>
    <row r="9587" spans="1:22">
      <c r="A9587" s="34" t="s">
        <v>19</v>
      </c>
      <c r="B9587" s="34" t="s">
        <v>75</v>
      </c>
      <c r="C9587" s="5" t="s">
        <v>183</v>
      </c>
      <c r="D9587" s="35" t="s">
        <v>86</v>
      </c>
      <c r="E9587" s="36" t="s">
        <v>15</v>
      </c>
      <c r="F9587" s="37">
        <v>0</v>
      </c>
      <c r="G9587" s="38">
        <v>-0.04</v>
      </c>
      <c r="H9587" s="34">
        <v>0.99086591490801312</v>
      </c>
      <c r="I9587" s="35">
        <v>3.5402412932499495E-2</v>
      </c>
      <c r="J9587" s="35">
        <v>13.42317667870665</v>
      </c>
      <c r="K9587" s="35">
        <v>1.0105422607970707</v>
      </c>
      <c r="L9587" s="35">
        <v>0.89578152132195821</v>
      </c>
      <c r="M9587" s="35">
        <v>2.0337705970072624E-2</v>
      </c>
      <c r="N9587" s="35">
        <v>0</v>
      </c>
      <c r="O9587" s="35">
        <v>0</v>
      </c>
      <c r="P9587" s="36">
        <v>12</v>
      </c>
      <c r="Q9587" s="37">
        <v>86</v>
      </c>
      <c r="R9587" s="36">
        <v>10</v>
      </c>
      <c r="S9587" s="39">
        <f t="shared" si="334"/>
        <v>86</v>
      </c>
      <c r="T9587" s="34" t="s">
        <v>44</v>
      </c>
      <c r="U9587" s="12">
        <f>(alpha+(beta/(1+EXP((((-1)*ceta)+(delta*LN(speed)))+(epsilon*speed)))))</f>
        <v>0.15300556500201135</v>
      </c>
      <c r="V9587" s="8">
        <f t="shared" si="335"/>
        <v>86</v>
      </c>
    </row>
    <row r="9588" spans="1:22">
      <c r="A9588" s="34" t="s">
        <v>19</v>
      </c>
      <c r="B9588" s="34" t="s">
        <v>75</v>
      </c>
      <c r="C9588" s="5" t="s">
        <v>183</v>
      </c>
      <c r="D9588" s="35" t="s">
        <v>86</v>
      </c>
      <c r="E9588" s="36" t="s">
        <v>16</v>
      </c>
      <c r="F9588" s="37">
        <v>0</v>
      </c>
      <c r="G9588" s="38">
        <v>-0.04</v>
      </c>
      <c r="H9588" s="34">
        <v>0.98682844715306972</v>
      </c>
      <c r="I9588" s="35">
        <v>71.625384564128737</v>
      </c>
      <c r="J9588" s="35">
        <v>0.97700568977772351</v>
      </c>
      <c r="K9588" s="35">
        <v>-0.67444597436168452</v>
      </c>
      <c r="L9588" s="35">
        <v>0</v>
      </c>
      <c r="M9588" s="35">
        <v>0</v>
      </c>
      <c r="N9588" s="35">
        <v>0</v>
      </c>
      <c r="O9588" s="35">
        <v>0</v>
      </c>
      <c r="P9588" s="36">
        <v>12</v>
      </c>
      <c r="Q9588" s="37">
        <v>86</v>
      </c>
      <c r="R9588" s="36">
        <v>0</v>
      </c>
      <c r="S9588" s="39">
        <f t="shared" si="334"/>
        <v>86</v>
      </c>
      <c r="T9588" s="34" t="s">
        <v>29</v>
      </c>
      <c r="U9588" s="12">
        <f>((alpha*(beta^speed))*(speed^ceta))</f>
        <v>0.4802885853564301</v>
      </c>
      <c r="V9588" s="8">
        <f t="shared" si="335"/>
        <v>86</v>
      </c>
    </row>
    <row r="9589" spans="1:22">
      <c r="A9589" s="34" t="s">
        <v>19</v>
      </c>
      <c r="B9589" s="34" t="s">
        <v>75</v>
      </c>
      <c r="C9589" s="5" t="s">
        <v>183</v>
      </c>
      <c r="D9589" s="35" t="s">
        <v>86</v>
      </c>
      <c r="E9589" s="36" t="s">
        <v>14</v>
      </c>
      <c r="F9589" s="37">
        <v>0</v>
      </c>
      <c r="G9589" s="38">
        <v>-0.04</v>
      </c>
      <c r="H9589" s="34">
        <v>0.99692410465108072</v>
      </c>
      <c r="I9589" s="35">
        <v>-8.6820553363266301E-2</v>
      </c>
      <c r="J9589" s="35">
        <v>10.972275127180533</v>
      </c>
      <c r="K9589" s="35">
        <v>0.57000579494787551</v>
      </c>
      <c r="L9589" s="35">
        <v>1.0641136220871732</v>
      </c>
      <c r="M9589" s="35">
        <v>-2.3538081578063766E-4</v>
      </c>
      <c r="N9589" s="35">
        <v>0</v>
      </c>
      <c r="O9589" s="35">
        <v>0</v>
      </c>
      <c r="P9589" s="36">
        <v>12</v>
      </c>
      <c r="Q9589" s="37">
        <v>86</v>
      </c>
      <c r="R9589" s="36">
        <v>10</v>
      </c>
      <c r="S9589" s="39">
        <f t="shared" si="334"/>
        <v>86</v>
      </c>
      <c r="T9589" s="34" t="s">
        <v>44</v>
      </c>
      <c r="U9589" s="12">
        <f>(alpha+(beta/(1+EXP((((-1)*ceta)+(delta*LN(speed)))+(epsilon*speed)))))</f>
        <v>8.3519621953450335E-2</v>
      </c>
      <c r="V9589" s="8">
        <f t="shared" si="335"/>
        <v>86</v>
      </c>
    </row>
    <row r="9590" spans="1:22">
      <c r="A9590" s="34" t="s">
        <v>19</v>
      </c>
      <c r="B9590" s="34" t="s">
        <v>75</v>
      </c>
      <c r="C9590" s="5" t="s">
        <v>183</v>
      </c>
      <c r="D9590" s="35" t="s">
        <v>86</v>
      </c>
      <c r="E9590" s="36" t="s">
        <v>18</v>
      </c>
      <c r="F9590" s="37">
        <v>0</v>
      </c>
      <c r="G9590" s="38">
        <v>-0.04</v>
      </c>
      <c r="H9590" s="34">
        <v>0.99090378284132108</v>
      </c>
      <c r="I9590" s="35">
        <v>2.2692603379911502</v>
      </c>
      <c r="J9590" s="35">
        <v>-5.8269079319404424</v>
      </c>
      <c r="K9590" s="35">
        <v>-1.249863086145756</v>
      </c>
      <c r="L9590" s="35">
        <v>0</v>
      </c>
      <c r="M9590" s="35">
        <v>0</v>
      </c>
      <c r="N9590" s="35">
        <v>0</v>
      </c>
      <c r="O9590" s="35">
        <v>0</v>
      </c>
      <c r="P9590" s="36">
        <v>12</v>
      </c>
      <c r="Q9590" s="37">
        <v>86</v>
      </c>
      <c r="R9590" s="36">
        <v>13</v>
      </c>
      <c r="S9590" s="39">
        <f t="shared" si="334"/>
        <v>86</v>
      </c>
      <c r="T9590" s="34" t="s">
        <v>50</v>
      </c>
      <c r="U9590" s="12">
        <f>EXP((alpha+(beta/speed))+(ceta*LN(speed)))</f>
        <v>3.4533733023097618E-2</v>
      </c>
      <c r="V9590" s="8">
        <f t="shared" si="335"/>
        <v>86</v>
      </c>
    </row>
    <row r="9591" spans="1:22">
      <c r="A9591" s="34" t="s">
        <v>19</v>
      </c>
      <c r="B9591" s="34" t="s">
        <v>75</v>
      </c>
      <c r="C9591" s="5" t="s">
        <v>183</v>
      </c>
      <c r="D9591" s="35" t="s">
        <v>86</v>
      </c>
      <c r="E9591" s="36" t="s">
        <v>17</v>
      </c>
      <c r="F9591" s="37">
        <v>0</v>
      </c>
      <c r="G9591" s="38">
        <v>-0.04</v>
      </c>
      <c r="H9591" s="34">
        <v>0.98470361997198241</v>
      </c>
      <c r="I9591" s="35">
        <v>1807.3715119329411</v>
      </c>
      <c r="J9591" s="35">
        <v>0.97247558566013526</v>
      </c>
      <c r="K9591" s="35">
        <v>-0.60086765321798608</v>
      </c>
      <c r="L9591" s="35">
        <v>0</v>
      </c>
      <c r="M9591" s="35">
        <v>0</v>
      </c>
      <c r="N9591" s="35">
        <v>0</v>
      </c>
      <c r="O9591" s="35">
        <v>0</v>
      </c>
      <c r="P9591" s="36">
        <v>12</v>
      </c>
      <c r="Q9591" s="37">
        <v>86</v>
      </c>
      <c r="R9591" s="36">
        <v>0</v>
      </c>
      <c r="S9591" s="39">
        <f t="shared" si="334"/>
        <v>86</v>
      </c>
      <c r="T9591" s="34" t="s">
        <v>29</v>
      </c>
      <c r="U9591" s="12">
        <f>((alpha*(beta^speed))*(speed^ceta))</f>
        <v>11.278171431915357</v>
      </c>
      <c r="V9591" s="8">
        <f t="shared" si="335"/>
        <v>86</v>
      </c>
    </row>
    <row r="9592" spans="1:22">
      <c r="A9592" s="34" t="s">
        <v>19</v>
      </c>
      <c r="B9592" s="34" t="s">
        <v>75</v>
      </c>
      <c r="C9592" s="5" t="s">
        <v>183</v>
      </c>
      <c r="D9592" s="35" t="s">
        <v>86</v>
      </c>
      <c r="E9592" s="36" t="s">
        <v>15</v>
      </c>
      <c r="F9592" s="37">
        <v>50</v>
      </c>
      <c r="G9592" s="38">
        <v>-0.04</v>
      </c>
      <c r="H9592" s="34">
        <v>0.97692409779255951</v>
      </c>
      <c r="I9592" s="35">
        <v>8.2840893369147857</v>
      </c>
      <c r="J9592" s="35">
        <v>-22.4539787969243</v>
      </c>
      <c r="K9592" s="35">
        <v>-2.1981847999226911</v>
      </c>
      <c r="L9592" s="35">
        <v>0</v>
      </c>
      <c r="M9592" s="35">
        <v>0</v>
      </c>
      <c r="N9592" s="35">
        <v>0</v>
      </c>
      <c r="O9592" s="35">
        <v>0</v>
      </c>
      <c r="P9592" s="36">
        <v>12</v>
      </c>
      <c r="Q9592" s="37">
        <v>86</v>
      </c>
      <c r="R9592" s="36">
        <v>13</v>
      </c>
      <c r="S9592" s="39">
        <f t="shared" si="334"/>
        <v>86</v>
      </c>
      <c r="T9592" s="34" t="s">
        <v>50</v>
      </c>
      <c r="U9592" s="12">
        <f>EXP((alpha+(beta/speed))+(ceta*LN(speed)))</f>
        <v>0.17059175747753613</v>
      </c>
      <c r="V9592" s="8">
        <f t="shared" si="335"/>
        <v>86</v>
      </c>
    </row>
    <row r="9593" spans="1:22">
      <c r="A9593" s="34" t="s">
        <v>19</v>
      </c>
      <c r="B9593" s="34" t="s">
        <v>75</v>
      </c>
      <c r="C9593" s="5" t="s">
        <v>183</v>
      </c>
      <c r="D9593" s="35" t="s">
        <v>86</v>
      </c>
      <c r="E9593" s="36" t="s">
        <v>16</v>
      </c>
      <c r="F9593" s="37">
        <v>50</v>
      </c>
      <c r="G9593" s="38">
        <v>-0.04</v>
      </c>
      <c r="H9593" s="34">
        <v>0.97653642736455737</v>
      </c>
      <c r="I9593" s="35">
        <v>-1.4546914601133198</v>
      </c>
      <c r="J9593" s="35">
        <v>28.600844082834609</v>
      </c>
      <c r="K9593" s="35">
        <v>2.5713315854046837</v>
      </c>
      <c r="L9593" s="35">
        <v>1.2018454119634401</v>
      </c>
      <c r="M9593" s="35">
        <v>-1.0235788759719421E-3</v>
      </c>
      <c r="N9593" s="35">
        <v>0</v>
      </c>
      <c r="O9593" s="35">
        <v>0</v>
      </c>
      <c r="P9593" s="36">
        <v>12</v>
      </c>
      <c r="Q9593" s="37">
        <v>86</v>
      </c>
      <c r="R9593" s="36">
        <v>10</v>
      </c>
      <c r="S9593" s="39">
        <f t="shared" si="334"/>
        <v>86</v>
      </c>
      <c r="T9593" s="34" t="s">
        <v>44</v>
      </c>
      <c r="U9593" s="12">
        <f>(alpha+(beta/(1+EXP((((-1)*ceta)+(delta*LN(speed)))+(epsilon*speed)))))</f>
        <v>0.3564208266438551</v>
      </c>
      <c r="V9593" s="8">
        <f t="shared" si="335"/>
        <v>86</v>
      </c>
    </row>
    <row r="9594" spans="1:22">
      <c r="A9594" s="34" t="s">
        <v>19</v>
      </c>
      <c r="B9594" s="34" t="s">
        <v>75</v>
      </c>
      <c r="C9594" s="5" t="s">
        <v>183</v>
      </c>
      <c r="D9594" s="35" t="s">
        <v>86</v>
      </c>
      <c r="E9594" s="36" t="s">
        <v>14</v>
      </c>
      <c r="F9594" s="37">
        <v>50</v>
      </c>
      <c r="G9594" s="38">
        <v>-0.04</v>
      </c>
      <c r="H9594" s="34">
        <v>0.99704313804906963</v>
      </c>
      <c r="I9594" s="35">
        <v>11.589464815687759</v>
      </c>
      <c r="J9594" s="35">
        <v>0.98898189382248858</v>
      </c>
      <c r="K9594" s="35">
        <v>-0.89899167696229154</v>
      </c>
      <c r="L9594" s="35">
        <v>0</v>
      </c>
      <c r="M9594" s="35">
        <v>0</v>
      </c>
      <c r="N9594" s="35">
        <v>0</v>
      </c>
      <c r="O9594" s="35">
        <v>0</v>
      </c>
      <c r="P9594" s="36">
        <v>12</v>
      </c>
      <c r="Q9594" s="37">
        <v>86</v>
      </c>
      <c r="R9594" s="36">
        <v>0</v>
      </c>
      <c r="S9594" s="39">
        <f t="shared" si="334"/>
        <v>86</v>
      </c>
      <c r="T9594" s="34" t="s">
        <v>29</v>
      </c>
      <c r="U9594" s="12">
        <f>((alpha*(beta^speed))*(speed^ceta))</f>
        <v>8.1500949925711871E-2</v>
      </c>
      <c r="V9594" s="8">
        <f t="shared" si="335"/>
        <v>86</v>
      </c>
    </row>
    <row r="9595" spans="1:22">
      <c r="A9595" s="34" t="s">
        <v>19</v>
      </c>
      <c r="B9595" s="34" t="s">
        <v>75</v>
      </c>
      <c r="C9595" s="5" t="s">
        <v>183</v>
      </c>
      <c r="D9595" s="35" t="s">
        <v>86</v>
      </c>
      <c r="E9595" s="36" t="s">
        <v>18</v>
      </c>
      <c r="F9595" s="37">
        <v>50</v>
      </c>
      <c r="G9595" s="38">
        <v>-0.04</v>
      </c>
      <c r="H9595" s="34">
        <v>0.97511848114179489</v>
      </c>
      <c r="I9595" s="35">
        <v>4.1863904648888521</v>
      </c>
      <c r="J9595" s="35">
        <v>-15.984934608822956</v>
      </c>
      <c r="K9595" s="35">
        <v>-1.6503377397887251</v>
      </c>
      <c r="L9595" s="35">
        <v>0</v>
      </c>
      <c r="M9595" s="35">
        <v>0</v>
      </c>
      <c r="N9595" s="35">
        <v>0</v>
      </c>
      <c r="O9595" s="35">
        <v>0</v>
      </c>
      <c r="P9595" s="36">
        <v>12</v>
      </c>
      <c r="Q9595" s="37">
        <v>86</v>
      </c>
      <c r="R9595" s="36">
        <v>13</v>
      </c>
      <c r="S9595" s="39">
        <f t="shared" si="334"/>
        <v>86</v>
      </c>
      <c r="T9595" s="34" t="s">
        <v>50</v>
      </c>
      <c r="U9595" s="12">
        <f>EXP((alpha+(beta/speed))+(ceta*LN(speed)))</f>
        <v>3.5061265078223332E-2</v>
      </c>
      <c r="V9595" s="8">
        <f t="shared" si="335"/>
        <v>86</v>
      </c>
    </row>
    <row r="9596" spans="1:22">
      <c r="A9596" s="34" t="s">
        <v>19</v>
      </c>
      <c r="B9596" s="34" t="s">
        <v>75</v>
      </c>
      <c r="C9596" s="5" t="s">
        <v>183</v>
      </c>
      <c r="D9596" s="35" t="s">
        <v>86</v>
      </c>
      <c r="E9596" s="36" t="s">
        <v>17</v>
      </c>
      <c r="F9596" s="37">
        <v>50</v>
      </c>
      <c r="G9596" s="38">
        <v>-0.04</v>
      </c>
      <c r="H9596" s="34">
        <v>0.9739104926298533</v>
      </c>
      <c r="I9596" s="35">
        <v>1185.9118202364277</v>
      </c>
      <c r="J9596" s="35">
        <v>0.96620019229556453</v>
      </c>
      <c r="K9596" s="35">
        <v>-0.38840785267575012</v>
      </c>
      <c r="L9596" s="35">
        <v>0</v>
      </c>
      <c r="M9596" s="35">
        <v>0</v>
      </c>
      <c r="N9596" s="35">
        <v>0</v>
      </c>
      <c r="O9596" s="35">
        <v>0</v>
      </c>
      <c r="P9596" s="36">
        <v>12</v>
      </c>
      <c r="Q9596" s="37">
        <v>86</v>
      </c>
      <c r="R9596" s="36">
        <v>0</v>
      </c>
      <c r="S9596" s="39">
        <f t="shared" si="334"/>
        <v>86</v>
      </c>
      <c r="T9596" s="34" t="s">
        <v>29</v>
      </c>
      <c r="U9596" s="12">
        <f>((alpha*(beta^speed))*(speed^ceta))</f>
        <v>10.92572569166788</v>
      </c>
      <c r="V9596" s="8">
        <f t="shared" si="335"/>
        <v>86</v>
      </c>
    </row>
    <row r="9597" spans="1:22">
      <c r="A9597" s="34" t="s">
        <v>19</v>
      </c>
      <c r="B9597" s="34" t="s">
        <v>75</v>
      </c>
      <c r="C9597" s="5" t="s">
        <v>183</v>
      </c>
      <c r="D9597" s="35" t="s">
        <v>86</v>
      </c>
      <c r="E9597" s="36" t="s">
        <v>15</v>
      </c>
      <c r="F9597" s="37">
        <v>100</v>
      </c>
      <c r="G9597" s="38">
        <v>-0.04</v>
      </c>
      <c r="H9597" s="34">
        <v>0.96572817053678428</v>
      </c>
      <c r="I9597" s="35">
        <v>9.361608440981847</v>
      </c>
      <c r="J9597" s="35">
        <v>-28.101105725642967</v>
      </c>
      <c r="K9597" s="35">
        <v>-2.4106848367248714</v>
      </c>
      <c r="L9597" s="35">
        <v>0</v>
      </c>
      <c r="M9597" s="35">
        <v>0</v>
      </c>
      <c r="N9597" s="35">
        <v>0</v>
      </c>
      <c r="O9597" s="35">
        <v>0</v>
      </c>
      <c r="P9597" s="36">
        <v>12</v>
      </c>
      <c r="Q9597" s="37">
        <v>86</v>
      </c>
      <c r="R9597" s="36">
        <v>13</v>
      </c>
      <c r="S9597" s="39">
        <f t="shared" si="334"/>
        <v>86</v>
      </c>
      <c r="T9597" s="34" t="s">
        <v>50</v>
      </c>
      <c r="U9597" s="12">
        <f>EXP((alpha+(beta/speed))+(ceta*LN(speed)))</f>
        <v>0.18210422573857235</v>
      </c>
      <c r="V9597" s="8">
        <f t="shared" si="335"/>
        <v>86</v>
      </c>
    </row>
    <row r="9598" spans="1:22">
      <c r="A9598" s="34" t="s">
        <v>19</v>
      </c>
      <c r="B9598" s="34" t="s">
        <v>75</v>
      </c>
      <c r="C9598" s="5" t="s">
        <v>183</v>
      </c>
      <c r="D9598" s="35" t="s">
        <v>86</v>
      </c>
      <c r="E9598" s="36" t="s">
        <v>16</v>
      </c>
      <c r="F9598" s="37">
        <v>100</v>
      </c>
      <c r="G9598" s="38">
        <v>-0.04</v>
      </c>
      <c r="H9598" s="34">
        <v>0.96656718956160026</v>
      </c>
      <c r="I9598" s="35">
        <v>-1.4872033008723928</v>
      </c>
      <c r="J9598" s="35">
        <v>20.443560815108444</v>
      </c>
      <c r="K9598" s="35">
        <v>3.7247362745962427</v>
      </c>
      <c r="L9598" s="35">
        <v>1.4011625930251304</v>
      </c>
      <c r="M9598" s="35">
        <v>-2.4699908754142511E-3</v>
      </c>
      <c r="N9598" s="35">
        <v>0</v>
      </c>
      <c r="O9598" s="35">
        <v>0</v>
      </c>
      <c r="P9598" s="36">
        <v>12</v>
      </c>
      <c r="Q9598" s="37">
        <v>86</v>
      </c>
      <c r="R9598" s="36">
        <v>10</v>
      </c>
      <c r="S9598" s="39">
        <f t="shared" si="334"/>
        <v>86</v>
      </c>
      <c r="T9598" s="34" t="s">
        <v>44</v>
      </c>
      <c r="U9598" s="12">
        <f>(alpha+(beta/(1+EXP((((-1)*ceta)+(delta*LN(speed)))+(epsilon*speed)))))</f>
        <v>0.36872857801997494</v>
      </c>
      <c r="V9598" s="8">
        <f t="shared" si="335"/>
        <v>86</v>
      </c>
    </row>
    <row r="9599" spans="1:22">
      <c r="A9599" s="34" t="s">
        <v>19</v>
      </c>
      <c r="B9599" s="34" t="s">
        <v>75</v>
      </c>
      <c r="C9599" s="5" t="s">
        <v>183</v>
      </c>
      <c r="D9599" s="35" t="s">
        <v>86</v>
      </c>
      <c r="E9599" s="36" t="s">
        <v>14</v>
      </c>
      <c r="F9599" s="37">
        <v>100</v>
      </c>
      <c r="G9599" s="38">
        <v>-0.04</v>
      </c>
      <c r="H9599" s="34">
        <v>0.99697669773899833</v>
      </c>
      <c r="I9599" s="35">
        <v>-7.4338257860119217E-2</v>
      </c>
      <c r="J9599" s="35">
        <v>10.428100219889513</v>
      </c>
      <c r="K9599" s="35">
        <v>0.56404887465949294</v>
      </c>
      <c r="L9599" s="35">
        <v>1.0780082818729753</v>
      </c>
      <c r="M9599" s="35">
        <v>-3.4736154401757548E-4</v>
      </c>
      <c r="N9599" s="35">
        <v>0</v>
      </c>
      <c r="O9599" s="35">
        <v>0</v>
      </c>
      <c r="P9599" s="36">
        <v>12</v>
      </c>
      <c r="Q9599" s="37">
        <v>86</v>
      </c>
      <c r="R9599" s="36">
        <v>10</v>
      </c>
      <c r="S9599" s="39">
        <f t="shared" si="334"/>
        <v>86</v>
      </c>
      <c r="T9599" s="34" t="s">
        <v>44</v>
      </c>
      <c r="U9599" s="12">
        <f>(alpha+(beta/(1+EXP((((-1)*ceta)+(delta*LN(speed)))+(epsilon*speed)))))</f>
        <v>7.8532081006481708E-2</v>
      </c>
      <c r="V9599" s="8">
        <f t="shared" si="335"/>
        <v>86</v>
      </c>
    </row>
    <row r="9600" spans="1:22">
      <c r="A9600" s="34" t="s">
        <v>19</v>
      </c>
      <c r="B9600" s="34" t="s">
        <v>75</v>
      </c>
      <c r="C9600" s="5" t="s">
        <v>183</v>
      </c>
      <c r="D9600" s="35" t="s">
        <v>86</v>
      </c>
      <c r="E9600" s="36" t="s">
        <v>18</v>
      </c>
      <c r="F9600" s="37">
        <v>100</v>
      </c>
      <c r="G9600" s="38">
        <v>-0.04</v>
      </c>
      <c r="H9600" s="34">
        <v>0.96543737649688155</v>
      </c>
      <c r="I9600" s="35">
        <v>5.400942259464836</v>
      </c>
      <c r="J9600" s="35">
        <v>-21.566987982260805</v>
      </c>
      <c r="K9600" s="35">
        <v>-1.9018145127133248</v>
      </c>
      <c r="L9600" s="35">
        <v>0</v>
      </c>
      <c r="M9600" s="35">
        <v>0</v>
      </c>
      <c r="N9600" s="35">
        <v>0</v>
      </c>
      <c r="O9600" s="35">
        <v>0</v>
      </c>
      <c r="P9600" s="36">
        <v>12</v>
      </c>
      <c r="Q9600" s="37">
        <v>86</v>
      </c>
      <c r="R9600" s="36">
        <v>13</v>
      </c>
      <c r="S9600" s="39">
        <f t="shared" si="334"/>
        <v>86</v>
      </c>
      <c r="T9600" s="34" t="s">
        <v>50</v>
      </c>
      <c r="U9600" s="12">
        <f>EXP((alpha+(beta/speed))+(ceta*LN(speed)))</f>
        <v>3.6110232565435912E-2</v>
      </c>
      <c r="V9600" s="8">
        <f t="shared" si="335"/>
        <v>86</v>
      </c>
    </row>
    <row r="9601" spans="1:22">
      <c r="A9601" s="34" t="s">
        <v>19</v>
      </c>
      <c r="B9601" s="34" t="s">
        <v>75</v>
      </c>
      <c r="C9601" s="5" t="s">
        <v>183</v>
      </c>
      <c r="D9601" s="35" t="s">
        <v>86</v>
      </c>
      <c r="E9601" s="36" t="s">
        <v>17</v>
      </c>
      <c r="F9601" s="37">
        <v>100</v>
      </c>
      <c r="G9601" s="38">
        <v>-0.04</v>
      </c>
      <c r="H9601" s="34">
        <v>0.96218701174978893</v>
      </c>
      <c r="I9601" s="35">
        <v>862.3983967092737</v>
      </c>
      <c r="J9601" s="35">
        <v>0.9618362317561866</v>
      </c>
      <c r="K9601" s="35">
        <v>-0.22142129059051169</v>
      </c>
      <c r="L9601" s="35">
        <v>0</v>
      </c>
      <c r="M9601" s="35">
        <v>0</v>
      </c>
      <c r="N9601" s="35">
        <v>0</v>
      </c>
      <c r="O9601" s="35">
        <v>0</v>
      </c>
      <c r="P9601" s="36">
        <v>12</v>
      </c>
      <c r="Q9601" s="37">
        <v>86</v>
      </c>
      <c r="R9601" s="36">
        <v>0</v>
      </c>
      <c r="S9601" s="39">
        <f t="shared" si="334"/>
        <v>86</v>
      </c>
      <c r="T9601" s="34" t="s">
        <v>29</v>
      </c>
      <c r="U9601" s="12">
        <f>((alpha*(beta^speed))*(speed^ceta))</f>
        <v>11.325729996192086</v>
      </c>
      <c r="V9601" s="8">
        <f t="shared" si="335"/>
        <v>86</v>
      </c>
    </row>
    <row r="9602" spans="1:22">
      <c r="A9602" s="34" t="s">
        <v>19</v>
      </c>
      <c r="B9602" s="34" t="s">
        <v>75</v>
      </c>
      <c r="C9602" s="5" t="s">
        <v>183</v>
      </c>
      <c r="D9602" s="35" t="s">
        <v>86</v>
      </c>
      <c r="E9602" s="36" t="s">
        <v>15</v>
      </c>
      <c r="F9602" s="37">
        <v>0</v>
      </c>
      <c r="G9602" s="38">
        <v>-0.02</v>
      </c>
      <c r="H9602" s="34">
        <v>0.98775194095789787</v>
      </c>
      <c r="I9602" s="35">
        <v>0.47429430346482437</v>
      </c>
      <c r="J9602" s="35">
        <v>23.921567183259953</v>
      </c>
      <c r="K9602" s="35">
        <v>1.1678707280066019E-2</v>
      </c>
      <c r="L9602" s="35">
        <v>0.67272234633345063</v>
      </c>
      <c r="M9602" s="35">
        <v>3.8784061097819518E-2</v>
      </c>
      <c r="N9602" s="35">
        <v>0</v>
      </c>
      <c r="O9602" s="35">
        <v>0</v>
      </c>
      <c r="P9602" s="36">
        <v>12</v>
      </c>
      <c r="Q9602" s="37">
        <v>86</v>
      </c>
      <c r="R9602" s="36">
        <v>10</v>
      </c>
      <c r="S9602" s="39">
        <f t="shared" ref="S9602:S9665" si="336">V9602</f>
        <v>86</v>
      </c>
      <c r="T9602" s="34" t="s">
        <v>44</v>
      </c>
      <c r="U9602" s="12">
        <f>(alpha+(beta/(1+EXP((((-1)*ceta)+(delta*LN(speed)))+(epsilon*speed)))))</f>
        <v>0.51726199211561241</v>
      </c>
      <c r="V9602" s="8">
        <f t="shared" ref="V9602:V9665" si="337">IF($V$1&lt;P9602,P9602,IF($V$1&gt;Q9602,Q9602,$V$1))</f>
        <v>86</v>
      </c>
    </row>
    <row r="9603" spans="1:22">
      <c r="A9603" s="34" t="s">
        <v>19</v>
      </c>
      <c r="B9603" s="34" t="s">
        <v>75</v>
      </c>
      <c r="C9603" s="5" t="s">
        <v>183</v>
      </c>
      <c r="D9603" s="35" t="s">
        <v>86</v>
      </c>
      <c r="E9603" s="36" t="s">
        <v>16</v>
      </c>
      <c r="F9603" s="37">
        <v>0</v>
      </c>
      <c r="G9603" s="38">
        <v>-0.02</v>
      </c>
      <c r="H9603" s="34">
        <v>0.98549838909013476</v>
      </c>
      <c r="I9603" s="35">
        <v>-1.1320718251287707</v>
      </c>
      <c r="J9603" s="35">
        <v>165.75930300527608</v>
      </c>
      <c r="K9603" s="35">
        <v>-0.27389333886934147</v>
      </c>
      <c r="L9603" s="35">
        <v>0.83804499453920522</v>
      </c>
      <c r="M9603" s="35">
        <v>6.8610696041061434E-4</v>
      </c>
      <c r="N9603" s="35">
        <v>0</v>
      </c>
      <c r="O9603" s="35">
        <v>0</v>
      </c>
      <c r="P9603" s="36">
        <v>12</v>
      </c>
      <c r="Q9603" s="37">
        <v>86</v>
      </c>
      <c r="R9603" s="36">
        <v>10</v>
      </c>
      <c r="S9603" s="39">
        <f t="shared" si="336"/>
        <v>86</v>
      </c>
      <c r="T9603" s="34" t="s">
        <v>44</v>
      </c>
      <c r="U9603" s="12">
        <f>(alpha+(beta/(1+EXP((((-1)*ceta)+(delta*LN(speed)))+(epsilon*speed)))))</f>
        <v>1.6625354685845186</v>
      </c>
      <c r="V9603" s="8">
        <f t="shared" si="337"/>
        <v>86</v>
      </c>
    </row>
    <row r="9604" spans="1:22">
      <c r="A9604" s="34" t="s">
        <v>19</v>
      </c>
      <c r="B9604" s="34" t="s">
        <v>75</v>
      </c>
      <c r="C9604" s="5" t="s">
        <v>183</v>
      </c>
      <c r="D9604" s="35" t="s">
        <v>86</v>
      </c>
      <c r="E9604" s="36" t="s">
        <v>14</v>
      </c>
      <c r="F9604" s="37">
        <v>0</v>
      </c>
      <c r="G9604" s="38">
        <v>-0.02</v>
      </c>
      <c r="H9604" s="34">
        <v>0.99795721326189291</v>
      </c>
      <c r="I9604" s="35">
        <v>5.6557277417781965E-2</v>
      </c>
      <c r="J9604" s="35">
        <v>6.1872981470283313E-2</v>
      </c>
      <c r="K9604" s="35">
        <v>0.92754121448775861</v>
      </c>
      <c r="L9604" s="35">
        <v>0</v>
      </c>
      <c r="M9604" s="35">
        <v>0</v>
      </c>
      <c r="N9604" s="35">
        <v>0</v>
      </c>
      <c r="O9604" s="35">
        <v>0</v>
      </c>
      <c r="P9604" s="36">
        <v>12</v>
      </c>
      <c r="Q9604" s="37">
        <v>86</v>
      </c>
      <c r="R9604" s="36">
        <v>2</v>
      </c>
      <c r="S9604" s="39">
        <f t="shared" si="336"/>
        <v>86</v>
      </c>
      <c r="T9604" s="34" t="s">
        <v>31</v>
      </c>
      <c r="U9604" s="12">
        <f>((alpha+(beta*speed))^((-1)/ceta))</f>
        <v>0.16305554677863102</v>
      </c>
      <c r="V9604" s="8">
        <f t="shared" si="337"/>
        <v>86</v>
      </c>
    </row>
    <row r="9605" spans="1:22">
      <c r="A9605" s="34" t="s">
        <v>19</v>
      </c>
      <c r="B9605" s="34" t="s">
        <v>75</v>
      </c>
      <c r="C9605" s="5" t="s">
        <v>183</v>
      </c>
      <c r="D9605" s="35" t="s">
        <v>86</v>
      </c>
      <c r="E9605" s="36" t="s">
        <v>18</v>
      </c>
      <c r="F9605" s="37">
        <v>0</v>
      </c>
      <c r="G9605" s="38">
        <v>-0.02</v>
      </c>
      <c r="H9605" s="34">
        <v>0.98244506816821453</v>
      </c>
      <c r="I9605" s="35">
        <v>0.46828937115762304</v>
      </c>
      <c r="J9605" s="35">
        <v>0.23911826367949598</v>
      </c>
      <c r="K9605" s="35">
        <v>-1.2639506879197582E-4</v>
      </c>
      <c r="L9605" s="35">
        <v>0</v>
      </c>
      <c r="M9605" s="35">
        <v>0</v>
      </c>
      <c r="N9605" s="35">
        <v>0</v>
      </c>
      <c r="O9605" s="35">
        <v>0</v>
      </c>
      <c r="P9605" s="36">
        <v>12</v>
      </c>
      <c r="Q9605" s="37">
        <v>86</v>
      </c>
      <c r="R9605" s="36">
        <v>5</v>
      </c>
      <c r="S9605" s="39">
        <f t="shared" si="336"/>
        <v>86</v>
      </c>
      <c r="T9605" s="34" t="s">
        <v>36</v>
      </c>
      <c r="U9605" s="12">
        <f>(1/(((ceta*(speed^2))+(beta*speed))+alpha))</f>
        <v>4.9757080660926281E-2</v>
      </c>
      <c r="V9605" s="8">
        <f t="shared" si="337"/>
        <v>86</v>
      </c>
    </row>
    <row r="9606" spans="1:22">
      <c r="A9606" s="34" t="s">
        <v>19</v>
      </c>
      <c r="B9606" s="34" t="s">
        <v>75</v>
      </c>
      <c r="C9606" s="5" t="s">
        <v>183</v>
      </c>
      <c r="D9606" s="35" t="s">
        <v>86</v>
      </c>
      <c r="E9606" s="36" t="s">
        <v>17</v>
      </c>
      <c r="F9606" s="37">
        <v>0</v>
      </c>
      <c r="G9606" s="38">
        <v>-0.02</v>
      </c>
      <c r="H9606" s="34">
        <v>0.98445287600616238</v>
      </c>
      <c r="I9606" s="35">
        <v>9.6059601432444577</v>
      </c>
      <c r="J9606" s="35">
        <v>-6.2207072302897988</v>
      </c>
      <c r="K9606" s="35">
        <v>-1.2762712836174395</v>
      </c>
      <c r="L9606" s="35">
        <v>0</v>
      </c>
      <c r="M9606" s="35">
        <v>0</v>
      </c>
      <c r="N9606" s="35">
        <v>0</v>
      </c>
      <c r="O9606" s="35">
        <v>0</v>
      </c>
      <c r="P9606" s="36">
        <v>12</v>
      </c>
      <c r="Q9606" s="37">
        <v>86</v>
      </c>
      <c r="R9606" s="36">
        <v>13</v>
      </c>
      <c r="S9606" s="39">
        <f t="shared" si="336"/>
        <v>86</v>
      </c>
      <c r="T9606" s="34" t="s">
        <v>50</v>
      </c>
      <c r="U9606" s="12">
        <f>EXP((alpha+(beta/speed))+(ceta*LN(speed)))</f>
        <v>46.930641395164329</v>
      </c>
      <c r="V9606" s="8">
        <f t="shared" si="337"/>
        <v>86</v>
      </c>
    </row>
    <row r="9607" spans="1:22">
      <c r="A9607" s="34" t="s">
        <v>19</v>
      </c>
      <c r="B9607" s="34" t="s">
        <v>75</v>
      </c>
      <c r="C9607" s="5" t="s">
        <v>183</v>
      </c>
      <c r="D9607" s="35" t="s">
        <v>86</v>
      </c>
      <c r="E9607" s="36" t="s">
        <v>15</v>
      </c>
      <c r="F9607" s="37">
        <v>50</v>
      </c>
      <c r="G9607" s="38">
        <v>-0.02</v>
      </c>
      <c r="H9607" s="34">
        <v>0.96133969880161707</v>
      </c>
      <c r="I9607" s="35">
        <v>-1.1308757742710428E-5</v>
      </c>
      <c r="J9607" s="35">
        <v>2.3469634614356307E-3</v>
      </c>
      <c r="K9607" s="35">
        <v>-0.16864715586263873</v>
      </c>
      <c r="L9607" s="35">
        <v>4.814976652592037</v>
      </c>
      <c r="M9607" s="35">
        <v>0</v>
      </c>
      <c r="N9607" s="35">
        <v>0</v>
      </c>
      <c r="O9607" s="35">
        <v>0</v>
      </c>
      <c r="P9607" s="36">
        <v>12</v>
      </c>
      <c r="Q9607" s="37">
        <v>86</v>
      </c>
      <c r="R9607" s="36">
        <v>14</v>
      </c>
      <c r="S9607" s="39">
        <f t="shared" si="336"/>
        <v>86</v>
      </c>
      <c r="T9607" s="34" t="s">
        <v>51</v>
      </c>
      <c r="U9607" s="12">
        <f>(((alpha*(speed^3))+(beta*(speed^2))+(ceta*speed))+delta)</f>
        <v>0.47645979438560637</v>
      </c>
      <c r="V9607" s="8">
        <f t="shared" si="337"/>
        <v>86</v>
      </c>
    </row>
    <row r="9608" spans="1:22">
      <c r="A9608" s="34" t="s">
        <v>19</v>
      </c>
      <c r="B9608" s="34" t="s">
        <v>75</v>
      </c>
      <c r="C9608" s="5" t="s">
        <v>183</v>
      </c>
      <c r="D9608" s="35" t="s">
        <v>86</v>
      </c>
      <c r="E9608" s="36" t="s">
        <v>16</v>
      </c>
      <c r="F9608" s="37">
        <v>50</v>
      </c>
      <c r="G9608" s="38">
        <v>-0.02</v>
      </c>
      <c r="H9608" s="34">
        <v>0.97132215044804071</v>
      </c>
      <c r="I9608" s="35">
        <v>-5.4190648593969613</v>
      </c>
      <c r="J9608" s="35">
        <v>148.31716718606594</v>
      </c>
      <c r="K9608" s="35">
        <v>-0.52013634235079731</v>
      </c>
      <c r="L9608" s="35">
        <v>0.54221519744184465</v>
      </c>
      <c r="M9608" s="35">
        <v>1.6720652067809931E-3</v>
      </c>
      <c r="N9608" s="35">
        <v>0</v>
      </c>
      <c r="O9608" s="35">
        <v>0</v>
      </c>
      <c r="P9608" s="36">
        <v>12</v>
      </c>
      <c r="Q9608" s="37">
        <v>86</v>
      </c>
      <c r="R9608" s="36">
        <v>10</v>
      </c>
      <c r="S9608" s="39">
        <f t="shared" si="336"/>
        <v>86</v>
      </c>
      <c r="T9608" s="34" t="s">
        <v>44</v>
      </c>
      <c r="U9608" s="12">
        <f>(alpha+(beta/(1+EXP((((-1)*ceta)+(delta*LN(speed)))+(epsilon*speed)))))</f>
        <v>1.1032700130320912</v>
      </c>
      <c r="V9608" s="8">
        <f t="shared" si="337"/>
        <v>86</v>
      </c>
    </row>
    <row r="9609" spans="1:22">
      <c r="A9609" s="34" t="s">
        <v>19</v>
      </c>
      <c r="B9609" s="34" t="s">
        <v>75</v>
      </c>
      <c r="C9609" s="5" t="s">
        <v>183</v>
      </c>
      <c r="D9609" s="35" t="s">
        <v>86</v>
      </c>
      <c r="E9609" s="36" t="s">
        <v>14</v>
      </c>
      <c r="F9609" s="37">
        <v>50</v>
      </c>
      <c r="G9609" s="38">
        <v>-0.02</v>
      </c>
      <c r="H9609" s="34">
        <v>0.99760024698736405</v>
      </c>
      <c r="I9609" s="35">
        <v>13.440054669177147</v>
      </c>
      <c r="J9609" s="35">
        <v>0.99304477861625107</v>
      </c>
      <c r="K9609" s="35">
        <v>-0.92935312531103997</v>
      </c>
      <c r="L9609" s="35">
        <v>0</v>
      </c>
      <c r="M9609" s="35">
        <v>0</v>
      </c>
      <c r="N9609" s="35">
        <v>0</v>
      </c>
      <c r="O9609" s="35">
        <v>0</v>
      </c>
      <c r="P9609" s="36">
        <v>12</v>
      </c>
      <c r="Q9609" s="37">
        <v>86</v>
      </c>
      <c r="R9609" s="36">
        <v>0</v>
      </c>
      <c r="S9609" s="39">
        <f t="shared" si="336"/>
        <v>86</v>
      </c>
      <c r="T9609" s="34" t="s">
        <v>29</v>
      </c>
      <c r="U9609" s="12">
        <f>((alpha*(beta^speed))*(speed^ceta))</f>
        <v>0.11745957554295722</v>
      </c>
      <c r="V9609" s="8">
        <f t="shared" si="337"/>
        <v>86</v>
      </c>
    </row>
    <row r="9610" spans="1:22">
      <c r="A9610" s="34" t="s">
        <v>19</v>
      </c>
      <c r="B9610" s="34" t="s">
        <v>75</v>
      </c>
      <c r="C9610" s="5" t="s">
        <v>183</v>
      </c>
      <c r="D9610" s="35" t="s">
        <v>86</v>
      </c>
      <c r="E9610" s="36" t="s">
        <v>18</v>
      </c>
      <c r="F9610" s="37">
        <v>50</v>
      </c>
      <c r="G9610" s="38">
        <v>-0.02</v>
      </c>
      <c r="H9610" s="34">
        <v>0.95369789829698148</v>
      </c>
      <c r="I9610" s="35">
        <v>-1.0067141850372351E-6</v>
      </c>
      <c r="J9610" s="35">
        <v>2.1419451712483269E-4</v>
      </c>
      <c r="K9610" s="35">
        <v>-1.6036723644822844E-2</v>
      </c>
      <c r="L9610" s="35">
        <v>0.49870488420746456</v>
      </c>
      <c r="M9610" s="35">
        <v>0</v>
      </c>
      <c r="N9610" s="35">
        <v>0</v>
      </c>
      <c r="O9610" s="35">
        <v>0</v>
      </c>
      <c r="P9610" s="36">
        <v>12</v>
      </c>
      <c r="Q9610" s="37">
        <v>86</v>
      </c>
      <c r="R9610" s="36">
        <v>14</v>
      </c>
      <c r="S9610" s="39">
        <f t="shared" si="336"/>
        <v>86</v>
      </c>
      <c r="T9610" s="34" t="s">
        <v>51</v>
      </c>
      <c r="U9610" s="12">
        <f>(((alpha*(speed^3))+(beta*(speed^2))+(ceta*speed))+delta)</f>
        <v>6.3402701729919075E-2</v>
      </c>
      <c r="V9610" s="8">
        <f t="shared" si="337"/>
        <v>86</v>
      </c>
    </row>
    <row r="9611" spans="1:22">
      <c r="A9611" s="34" t="s">
        <v>19</v>
      </c>
      <c r="B9611" s="34" t="s">
        <v>75</v>
      </c>
      <c r="C9611" s="5" t="s">
        <v>183</v>
      </c>
      <c r="D9611" s="35" t="s">
        <v>86</v>
      </c>
      <c r="E9611" s="36" t="s">
        <v>17</v>
      </c>
      <c r="F9611" s="37">
        <v>50</v>
      </c>
      <c r="G9611" s="38">
        <v>-0.02</v>
      </c>
      <c r="H9611" s="34">
        <v>0.96997150871918492</v>
      </c>
      <c r="I9611" s="35">
        <v>-2.1243757383744262E-3</v>
      </c>
      <c r="J9611" s="35">
        <v>0.39185101657437649</v>
      </c>
      <c r="K9611" s="35">
        <v>-25.537560338590392</v>
      </c>
      <c r="L9611" s="35">
        <v>664.24119794540832</v>
      </c>
      <c r="M9611" s="35">
        <v>0</v>
      </c>
      <c r="N9611" s="35">
        <v>0</v>
      </c>
      <c r="O9611" s="35">
        <v>0</v>
      </c>
      <c r="P9611" s="36">
        <v>12</v>
      </c>
      <c r="Q9611" s="37">
        <v>86</v>
      </c>
      <c r="R9611" s="36">
        <v>14</v>
      </c>
      <c r="S9611" s="39">
        <f t="shared" si="336"/>
        <v>86</v>
      </c>
      <c r="T9611" s="34" t="s">
        <v>51</v>
      </c>
      <c r="U9611" s="12">
        <f>(((alpha*(speed^3))+(beta*(speed^2))+(ceta*speed))+delta)</f>
        <v>14.919192763239266</v>
      </c>
      <c r="V9611" s="8">
        <f t="shared" si="337"/>
        <v>86</v>
      </c>
    </row>
    <row r="9612" spans="1:22">
      <c r="A9612" s="34" t="s">
        <v>19</v>
      </c>
      <c r="B9612" s="34" t="s">
        <v>75</v>
      </c>
      <c r="C9612" s="5" t="s">
        <v>183</v>
      </c>
      <c r="D9612" s="35" t="s">
        <v>86</v>
      </c>
      <c r="E9612" s="36" t="s">
        <v>15</v>
      </c>
      <c r="F9612" s="37">
        <v>100</v>
      </c>
      <c r="G9612" s="38">
        <v>-0.02</v>
      </c>
      <c r="H9612" s="34">
        <v>0.94861606924338382</v>
      </c>
      <c r="I9612" s="35">
        <v>0.67368257873519488</v>
      </c>
      <c r="J9612" s="35">
        <v>3.3593569738837958</v>
      </c>
      <c r="K9612" s="35">
        <v>4.0240666794384632</v>
      </c>
      <c r="L9612" s="35">
        <v>0.41864122991797009</v>
      </c>
      <c r="M9612" s="35">
        <v>9.8518831904795406E-2</v>
      </c>
      <c r="N9612" s="35">
        <v>0</v>
      </c>
      <c r="O9612" s="35">
        <v>0</v>
      </c>
      <c r="P9612" s="36">
        <v>12</v>
      </c>
      <c r="Q9612" s="37">
        <v>86</v>
      </c>
      <c r="R9612" s="36">
        <v>10</v>
      </c>
      <c r="S9612" s="39">
        <f t="shared" si="336"/>
        <v>86</v>
      </c>
      <c r="T9612" s="34" t="s">
        <v>44</v>
      </c>
      <c r="U9612" s="12">
        <f>(alpha+(beta/(1+EXP((((-1)*ceta)+(delta*LN(speed)))+(epsilon*speed)))))</f>
        <v>0.67975871011093125</v>
      </c>
      <c r="V9612" s="8">
        <f t="shared" si="337"/>
        <v>86</v>
      </c>
    </row>
    <row r="9613" spans="1:22">
      <c r="A9613" s="34" t="s">
        <v>19</v>
      </c>
      <c r="B9613" s="34" t="s">
        <v>75</v>
      </c>
      <c r="C9613" s="5" t="s">
        <v>183</v>
      </c>
      <c r="D9613" s="35" t="s">
        <v>86</v>
      </c>
      <c r="E9613" s="36" t="s">
        <v>16</v>
      </c>
      <c r="F9613" s="37">
        <v>100</v>
      </c>
      <c r="G9613" s="38">
        <v>-0.02</v>
      </c>
      <c r="H9613" s="34">
        <v>0.96128456897837133</v>
      </c>
      <c r="I9613" s="35">
        <v>-6.9375741166728609E-5</v>
      </c>
      <c r="J9613" s="35">
        <v>1.2755052164385067E-2</v>
      </c>
      <c r="K9613" s="35">
        <v>-0.85865508290216896</v>
      </c>
      <c r="L9613" s="35">
        <v>23.84521081114876</v>
      </c>
      <c r="M9613" s="35">
        <v>0</v>
      </c>
      <c r="N9613" s="35">
        <v>0</v>
      </c>
      <c r="O9613" s="35">
        <v>0</v>
      </c>
      <c r="P9613" s="36">
        <v>12</v>
      </c>
      <c r="Q9613" s="37">
        <v>86</v>
      </c>
      <c r="R9613" s="36">
        <v>14</v>
      </c>
      <c r="S9613" s="39">
        <f t="shared" si="336"/>
        <v>86</v>
      </c>
      <c r="T9613" s="34" t="s">
        <v>51</v>
      </c>
      <c r="U9613" s="12">
        <f>(((alpha*(speed^3))+(beta*(speed^2))+(ceta*speed))+delta)</f>
        <v>0.21038306580945942</v>
      </c>
      <c r="V9613" s="8">
        <f t="shared" si="337"/>
        <v>86</v>
      </c>
    </row>
    <row r="9614" spans="1:22">
      <c r="A9614" s="34" t="s">
        <v>19</v>
      </c>
      <c r="B9614" s="34" t="s">
        <v>75</v>
      </c>
      <c r="C9614" s="5" t="s">
        <v>183</v>
      </c>
      <c r="D9614" s="35" t="s">
        <v>86</v>
      </c>
      <c r="E9614" s="36" t="s">
        <v>14</v>
      </c>
      <c r="F9614" s="37">
        <v>100</v>
      </c>
      <c r="G9614" s="38">
        <v>-0.02</v>
      </c>
      <c r="H9614" s="34">
        <v>0.99701781059211825</v>
      </c>
      <c r="I9614" s="35">
        <v>-8.860694036976928E-2</v>
      </c>
      <c r="J9614" s="35">
        <v>14.172507596835981</v>
      </c>
      <c r="K9614" s="35">
        <v>0.1479193472876015</v>
      </c>
      <c r="L9614" s="35">
        <v>0.99293546332116378</v>
      </c>
      <c r="M9614" s="35">
        <v>5.2211958558926209E-5</v>
      </c>
      <c r="N9614" s="35">
        <v>0</v>
      </c>
      <c r="O9614" s="35">
        <v>0</v>
      </c>
      <c r="P9614" s="36">
        <v>12</v>
      </c>
      <c r="Q9614" s="37">
        <v>86</v>
      </c>
      <c r="R9614" s="36">
        <v>10</v>
      </c>
      <c r="S9614" s="39">
        <f t="shared" si="336"/>
        <v>86</v>
      </c>
      <c r="T9614" s="34" t="s">
        <v>44</v>
      </c>
      <c r="U9614" s="12">
        <f>(alpha+(beta/(1+EXP((((-1)*ceta)+(delta*LN(speed)))+(epsilon*speed)))))</f>
        <v>0.10500459747744774</v>
      </c>
      <c r="V9614" s="8">
        <f t="shared" si="337"/>
        <v>86</v>
      </c>
    </row>
    <row r="9615" spans="1:22">
      <c r="A9615" s="34" t="s">
        <v>19</v>
      </c>
      <c r="B9615" s="34" t="s">
        <v>75</v>
      </c>
      <c r="C9615" s="5" t="s">
        <v>183</v>
      </c>
      <c r="D9615" s="35" t="s">
        <v>86</v>
      </c>
      <c r="E9615" s="36" t="s">
        <v>18</v>
      </c>
      <c r="F9615" s="37">
        <v>100</v>
      </c>
      <c r="G9615" s="38">
        <v>-0.02</v>
      </c>
      <c r="H9615" s="34">
        <v>0.93944786837846528</v>
      </c>
      <c r="I9615" s="35">
        <v>4.8663531953154111</v>
      </c>
      <c r="J9615" s="35">
        <v>-19.999181728534875</v>
      </c>
      <c r="K9615" s="35">
        <v>-1.6530896312954777</v>
      </c>
      <c r="L9615" s="35">
        <v>0</v>
      </c>
      <c r="M9615" s="35">
        <v>0</v>
      </c>
      <c r="N9615" s="35">
        <v>0</v>
      </c>
      <c r="O9615" s="35">
        <v>0</v>
      </c>
      <c r="P9615" s="36">
        <v>12</v>
      </c>
      <c r="Q9615" s="37">
        <v>86</v>
      </c>
      <c r="R9615" s="36">
        <v>13</v>
      </c>
      <c r="S9615" s="39">
        <f t="shared" si="336"/>
        <v>86</v>
      </c>
      <c r="T9615" s="34" t="s">
        <v>50</v>
      </c>
      <c r="U9615" s="12">
        <f>EXP((alpha+(beta/speed))+(ceta*LN(speed)))</f>
        <v>6.5243375746413632E-2</v>
      </c>
      <c r="V9615" s="8">
        <f t="shared" si="337"/>
        <v>86</v>
      </c>
    </row>
    <row r="9616" spans="1:22">
      <c r="A9616" s="34" t="s">
        <v>19</v>
      </c>
      <c r="B9616" s="34" t="s">
        <v>75</v>
      </c>
      <c r="C9616" s="5" t="s">
        <v>183</v>
      </c>
      <c r="D9616" s="35" t="s">
        <v>86</v>
      </c>
      <c r="E9616" s="36" t="s">
        <v>17</v>
      </c>
      <c r="F9616" s="37">
        <v>100</v>
      </c>
      <c r="G9616" s="38">
        <v>-0.02</v>
      </c>
      <c r="H9616" s="34">
        <v>0.95668406920552451</v>
      </c>
      <c r="I9616" s="35">
        <v>-2.0477728497361272E-3</v>
      </c>
      <c r="J9616" s="35">
        <v>0.38229248670711896</v>
      </c>
      <c r="K9616" s="35">
        <v>-25.976473331426785</v>
      </c>
      <c r="L9616" s="35">
        <v>722.09658203242134</v>
      </c>
      <c r="M9616" s="35">
        <v>0</v>
      </c>
      <c r="N9616" s="35">
        <v>0</v>
      </c>
      <c r="O9616" s="35">
        <v>0</v>
      </c>
      <c r="P9616" s="36">
        <v>12</v>
      </c>
      <c r="Q9616" s="37">
        <v>86</v>
      </c>
      <c r="R9616" s="36">
        <v>14</v>
      </c>
      <c r="S9616" s="39">
        <f t="shared" si="336"/>
        <v>86</v>
      </c>
      <c r="T9616" s="34" t="s">
        <v>51</v>
      </c>
      <c r="U9616" s="12">
        <f>(((alpha*(speed^3))+(beta*(speed^2))+(ceta*speed))+delta)</f>
        <v>13.056899503807472</v>
      </c>
      <c r="V9616" s="8">
        <f t="shared" si="337"/>
        <v>86</v>
      </c>
    </row>
    <row r="9617" spans="1:22">
      <c r="A9617" s="34" t="s">
        <v>19</v>
      </c>
      <c r="B9617" s="34" t="s">
        <v>75</v>
      </c>
      <c r="C9617" s="5" t="s">
        <v>183</v>
      </c>
      <c r="D9617" s="35" t="s">
        <v>86</v>
      </c>
      <c r="E9617" s="36" t="s">
        <v>15</v>
      </c>
      <c r="F9617" s="37">
        <v>0</v>
      </c>
      <c r="G9617" s="38">
        <v>0.02</v>
      </c>
      <c r="H9617" s="34">
        <v>0.94896650775025215</v>
      </c>
      <c r="I9617" s="35">
        <v>28.339428981285447</v>
      </c>
      <c r="J9617" s="35">
        <v>1.0132083502479758</v>
      </c>
      <c r="K9617" s="35">
        <v>-0.86791122157324485</v>
      </c>
      <c r="L9617" s="35">
        <v>0</v>
      </c>
      <c r="M9617" s="35">
        <v>0</v>
      </c>
      <c r="N9617" s="35">
        <v>0</v>
      </c>
      <c r="O9617" s="35">
        <v>0</v>
      </c>
      <c r="P9617" s="36">
        <v>12</v>
      </c>
      <c r="Q9617" s="37">
        <v>86</v>
      </c>
      <c r="R9617" s="36">
        <v>0</v>
      </c>
      <c r="S9617" s="39">
        <f t="shared" si="336"/>
        <v>86</v>
      </c>
      <c r="T9617" s="34" t="s">
        <v>29</v>
      </c>
      <c r="U9617" s="12">
        <f>((alpha*(beta^speed))*(speed^ceta))</f>
        <v>1.8344740353766158</v>
      </c>
      <c r="V9617" s="8">
        <f t="shared" si="337"/>
        <v>86</v>
      </c>
    </row>
    <row r="9618" spans="1:22">
      <c r="A9618" s="34" t="s">
        <v>19</v>
      </c>
      <c r="B9618" s="34" t="s">
        <v>75</v>
      </c>
      <c r="C9618" s="5" t="s">
        <v>183</v>
      </c>
      <c r="D9618" s="35" t="s">
        <v>86</v>
      </c>
      <c r="E9618" s="36" t="s">
        <v>16</v>
      </c>
      <c r="F9618" s="37">
        <v>0</v>
      </c>
      <c r="G9618" s="38">
        <v>0.02</v>
      </c>
      <c r="H9618" s="34">
        <v>0.99061314895566421</v>
      </c>
      <c r="I9618" s="35">
        <v>161.58258351188908</v>
      </c>
      <c r="J9618" s="35">
        <v>-1.0425187163407588</v>
      </c>
      <c r="K9618" s="35">
        <v>8.5387864155019795</v>
      </c>
      <c r="L9618" s="35">
        <v>4.1383404640437188E-2</v>
      </c>
      <c r="M9618" s="35">
        <v>0</v>
      </c>
      <c r="N9618" s="35">
        <v>0</v>
      </c>
      <c r="O9618" s="35">
        <v>0</v>
      </c>
      <c r="P9618" s="36">
        <v>12</v>
      </c>
      <c r="Q9618" s="37">
        <v>86</v>
      </c>
      <c r="R9618" s="36">
        <v>1</v>
      </c>
      <c r="S9618" s="39">
        <f t="shared" si="336"/>
        <v>86</v>
      </c>
      <c r="T9618" s="34" t="s">
        <v>30</v>
      </c>
      <c r="U9618" s="12">
        <f>((alpha*(speed^beta))+(ceta*(speed^delta)))</f>
        <v>11.821895807392503</v>
      </c>
      <c r="V9618" s="8">
        <f t="shared" si="337"/>
        <v>86</v>
      </c>
    </row>
    <row r="9619" spans="1:22">
      <c r="A9619" s="34" t="s">
        <v>19</v>
      </c>
      <c r="B9619" s="34" t="s">
        <v>75</v>
      </c>
      <c r="C9619" s="5" t="s">
        <v>183</v>
      </c>
      <c r="D9619" s="35" t="s">
        <v>86</v>
      </c>
      <c r="E9619" s="36" t="s">
        <v>14</v>
      </c>
      <c r="F9619" s="37">
        <v>0</v>
      </c>
      <c r="G9619" s="38">
        <v>0.02</v>
      </c>
      <c r="H9619" s="34">
        <v>0.99842269019537</v>
      </c>
      <c r="I9619" s="35">
        <v>-6.3822840348444959E-2</v>
      </c>
      <c r="J9619" s="35">
        <v>5.6494348263557148E-2</v>
      </c>
      <c r="K9619" s="35">
        <v>1.2266244688938899</v>
      </c>
      <c r="L9619" s="35">
        <v>0</v>
      </c>
      <c r="M9619" s="35">
        <v>0</v>
      </c>
      <c r="N9619" s="35">
        <v>0</v>
      </c>
      <c r="O9619" s="35">
        <v>0</v>
      </c>
      <c r="P9619" s="36">
        <v>12</v>
      </c>
      <c r="Q9619" s="37">
        <v>86</v>
      </c>
      <c r="R9619" s="36">
        <v>2</v>
      </c>
      <c r="S9619" s="39">
        <f t="shared" si="336"/>
        <v>86</v>
      </c>
      <c r="T9619" s="34" t="s">
        <v>31</v>
      </c>
      <c r="U9619" s="12">
        <f>((alpha+(beta*speed))^((-1)/ceta))</f>
        <v>0.27862045705247651</v>
      </c>
      <c r="V9619" s="8">
        <f t="shared" si="337"/>
        <v>86</v>
      </c>
    </row>
    <row r="9620" spans="1:22">
      <c r="A9620" s="34" t="s">
        <v>19</v>
      </c>
      <c r="B9620" s="34" t="s">
        <v>75</v>
      </c>
      <c r="C9620" s="5" t="s">
        <v>183</v>
      </c>
      <c r="D9620" s="35" t="s">
        <v>86</v>
      </c>
      <c r="E9620" s="36" t="s">
        <v>18</v>
      </c>
      <c r="F9620" s="37">
        <v>0</v>
      </c>
      <c r="G9620" s="38">
        <v>0.02</v>
      </c>
      <c r="H9620" s="34">
        <v>0.94560880645215484</v>
      </c>
      <c r="I9620" s="35">
        <v>2.5346017779966781</v>
      </c>
      <c r="J9620" s="35">
        <v>1.0137180851841352</v>
      </c>
      <c r="K9620" s="35">
        <v>-0.81564264211217219</v>
      </c>
      <c r="L9620" s="35">
        <v>0</v>
      </c>
      <c r="M9620" s="35">
        <v>0</v>
      </c>
      <c r="N9620" s="35">
        <v>0</v>
      </c>
      <c r="O9620" s="35">
        <v>0</v>
      </c>
      <c r="P9620" s="36">
        <v>12</v>
      </c>
      <c r="Q9620" s="37">
        <v>86</v>
      </c>
      <c r="R9620" s="36">
        <v>0</v>
      </c>
      <c r="S9620" s="39">
        <f t="shared" si="336"/>
        <v>86</v>
      </c>
      <c r="T9620" s="34" t="s">
        <v>29</v>
      </c>
      <c r="U9620" s="12">
        <f>((alpha*(beta^speed))*(speed^ceta))</f>
        <v>0.21623651849092049</v>
      </c>
      <c r="V9620" s="8">
        <f t="shared" si="337"/>
        <v>86</v>
      </c>
    </row>
    <row r="9621" spans="1:22">
      <c r="A9621" s="34" t="s">
        <v>19</v>
      </c>
      <c r="B9621" s="34" t="s">
        <v>75</v>
      </c>
      <c r="C9621" s="5" t="s">
        <v>183</v>
      </c>
      <c r="D9621" s="35" t="s">
        <v>86</v>
      </c>
      <c r="E9621" s="36" t="s">
        <v>17</v>
      </c>
      <c r="F9621" s="37">
        <v>0</v>
      </c>
      <c r="G9621" s="38">
        <v>0.02</v>
      </c>
      <c r="H9621" s="34">
        <v>0.99020484290030919</v>
      </c>
      <c r="I9621" s="35">
        <v>2822.8320302685174</v>
      </c>
      <c r="J9621" s="35">
        <v>1.0097042305069941</v>
      </c>
      <c r="K9621" s="35">
        <v>-0.66995782401038972</v>
      </c>
      <c r="L9621" s="35">
        <v>0</v>
      </c>
      <c r="M9621" s="35">
        <v>0</v>
      </c>
      <c r="N9621" s="35">
        <v>0</v>
      </c>
      <c r="O9621" s="35">
        <v>0</v>
      </c>
      <c r="P9621" s="36">
        <v>12</v>
      </c>
      <c r="Q9621" s="37">
        <v>86</v>
      </c>
      <c r="R9621" s="36">
        <v>0</v>
      </c>
      <c r="S9621" s="39">
        <f t="shared" si="336"/>
        <v>86</v>
      </c>
      <c r="T9621" s="34" t="s">
        <v>29</v>
      </c>
      <c r="U9621" s="12">
        <f>((alpha*(beta^speed))*(speed^ceta))</f>
        <v>327.6059571864381</v>
      </c>
      <c r="V9621" s="8">
        <f t="shared" si="337"/>
        <v>86</v>
      </c>
    </row>
    <row r="9622" spans="1:22">
      <c r="A9622" s="34" t="s">
        <v>19</v>
      </c>
      <c r="B9622" s="34" t="s">
        <v>75</v>
      </c>
      <c r="C9622" s="5" t="s">
        <v>183</v>
      </c>
      <c r="D9622" s="35" t="s">
        <v>86</v>
      </c>
      <c r="E9622" s="36" t="s">
        <v>15</v>
      </c>
      <c r="F9622" s="37">
        <v>50</v>
      </c>
      <c r="G9622" s="38">
        <v>0.02</v>
      </c>
      <c r="H9622" s="34">
        <v>0.90531787633100513</v>
      </c>
      <c r="I9622" s="35">
        <v>-1.1268289132581004E-5</v>
      </c>
      <c r="J9622" s="35">
        <v>2.2065152894261775E-3</v>
      </c>
      <c r="K9622" s="35">
        <v>-0.15634927963950973</v>
      </c>
      <c r="L9622" s="35">
        <v>6.1468967305043147</v>
      </c>
      <c r="M9622" s="35">
        <v>0</v>
      </c>
      <c r="N9622" s="35">
        <v>0</v>
      </c>
      <c r="O9622" s="35">
        <v>0</v>
      </c>
      <c r="P9622" s="36">
        <v>12</v>
      </c>
      <c r="Q9622" s="37">
        <v>86</v>
      </c>
      <c r="R9622" s="36">
        <v>14</v>
      </c>
      <c r="S9622" s="39">
        <f t="shared" si="336"/>
        <v>86</v>
      </c>
      <c r="T9622" s="34" t="s">
        <v>51</v>
      </c>
      <c r="U9622" s="12">
        <f>(((alpha*(speed^3))+(beta*(speed^2))+(ceta*speed))+delta)</f>
        <v>1.8529828495895444</v>
      </c>
      <c r="V9622" s="8">
        <f t="shared" si="337"/>
        <v>86</v>
      </c>
    </row>
    <row r="9623" spans="1:22">
      <c r="A9623" s="34" t="s">
        <v>19</v>
      </c>
      <c r="B9623" s="34" t="s">
        <v>75</v>
      </c>
      <c r="C9623" s="5" t="s">
        <v>183</v>
      </c>
      <c r="D9623" s="35" t="s">
        <v>86</v>
      </c>
      <c r="E9623" s="36" t="s">
        <v>16</v>
      </c>
      <c r="F9623" s="37">
        <v>50</v>
      </c>
      <c r="G9623" s="38">
        <v>0.02</v>
      </c>
      <c r="H9623" s="34">
        <v>0.98394611309428703</v>
      </c>
      <c r="I9623" s="35">
        <v>76.903958258304201</v>
      </c>
      <c r="J9623" s="35">
        <v>1.0039434181708466</v>
      </c>
      <c r="K9623" s="35">
        <v>-0.41941974745381116</v>
      </c>
      <c r="L9623" s="35">
        <v>0</v>
      </c>
      <c r="M9623" s="35">
        <v>0</v>
      </c>
      <c r="N9623" s="35">
        <v>0</v>
      </c>
      <c r="O9623" s="35">
        <v>0</v>
      </c>
      <c r="P9623" s="36">
        <v>12</v>
      </c>
      <c r="Q9623" s="37">
        <v>86</v>
      </c>
      <c r="R9623" s="36">
        <v>0</v>
      </c>
      <c r="S9623" s="39">
        <f t="shared" si="336"/>
        <v>86</v>
      </c>
      <c r="T9623" s="34" t="s">
        <v>29</v>
      </c>
      <c r="U9623" s="12">
        <f>((alpha*(beta^speed))*(speed^ceta))</f>
        <v>16.656210865440396</v>
      </c>
      <c r="V9623" s="8">
        <f t="shared" si="337"/>
        <v>86</v>
      </c>
    </row>
    <row r="9624" spans="1:22">
      <c r="A9624" s="34" t="s">
        <v>19</v>
      </c>
      <c r="B9624" s="34" t="s">
        <v>75</v>
      </c>
      <c r="C9624" s="5" t="s">
        <v>183</v>
      </c>
      <c r="D9624" s="35" t="s">
        <v>86</v>
      </c>
      <c r="E9624" s="36" t="s">
        <v>14</v>
      </c>
      <c r="F9624" s="37">
        <v>50</v>
      </c>
      <c r="G9624" s="38">
        <v>0.02</v>
      </c>
      <c r="H9624" s="34">
        <v>0.99797039322512038</v>
      </c>
      <c r="I9624" s="35">
        <v>16.713854779543496</v>
      </c>
      <c r="J9624" s="35">
        <v>1.0086631368213008</v>
      </c>
      <c r="K9624" s="35">
        <v>-1.0144500186156094</v>
      </c>
      <c r="L9624" s="35">
        <v>0</v>
      </c>
      <c r="M9624" s="35">
        <v>0</v>
      </c>
      <c r="N9624" s="35">
        <v>0</v>
      </c>
      <c r="O9624" s="35">
        <v>0</v>
      </c>
      <c r="P9624" s="36">
        <v>12</v>
      </c>
      <c r="Q9624" s="37">
        <v>86</v>
      </c>
      <c r="R9624" s="36">
        <v>0</v>
      </c>
      <c r="S9624" s="39">
        <f t="shared" si="336"/>
        <v>86</v>
      </c>
      <c r="T9624" s="34" t="s">
        <v>29</v>
      </c>
      <c r="U9624" s="12">
        <f>((alpha*(beta^speed))*(speed^ceta))</f>
        <v>0.38264272521220644</v>
      </c>
      <c r="V9624" s="8">
        <f t="shared" si="337"/>
        <v>86</v>
      </c>
    </row>
    <row r="9625" spans="1:22">
      <c r="A9625" s="34" t="s">
        <v>19</v>
      </c>
      <c r="B9625" s="34" t="s">
        <v>75</v>
      </c>
      <c r="C9625" s="5" t="s">
        <v>183</v>
      </c>
      <c r="D9625" s="35" t="s">
        <v>86</v>
      </c>
      <c r="E9625" s="36" t="s">
        <v>18</v>
      </c>
      <c r="F9625" s="37">
        <v>50</v>
      </c>
      <c r="G9625" s="38">
        <v>0.02</v>
      </c>
      <c r="H9625" s="34">
        <v>0.87549022420997935</v>
      </c>
      <c r="I9625" s="35">
        <v>-9.3728715849917093E-7</v>
      </c>
      <c r="J9625" s="35">
        <v>1.9835726049655022E-4</v>
      </c>
      <c r="K9625" s="35">
        <v>-1.45434651266596E-2</v>
      </c>
      <c r="L9625" s="35">
        <v>0.64430649315026434</v>
      </c>
      <c r="M9625" s="35">
        <v>0</v>
      </c>
      <c r="N9625" s="35">
        <v>0</v>
      </c>
      <c r="O9625" s="35">
        <v>0</v>
      </c>
      <c r="P9625" s="36">
        <v>12</v>
      </c>
      <c r="Q9625" s="37">
        <v>86</v>
      </c>
      <c r="R9625" s="36">
        <v>14</v>
      </c>
      <c r="S9625" s="39">
        <f t="shared" si="336"/>
        <v>86</v>
      </c>
      <c r="T9625" s="34" t="s">
        <v>51</v>
      </c>
      <c r="U9625" s="12">
        <f>(((alpha*(speed^3))+(beta*(speed^2))+(ceta*speed))+delta)</f>
        <v>0.26445167000367542</v>
      </c>
      <c r="V9625" s="8">
        <f t="shared" si="337"/>
        <v>86</v>
      </c>
    </row>
    <row r="9626" spans="1:22">
      <c r="A9626" s="34" t="s">
        <v>19</v>
      </c>
      <c r="B9626" s="34" t="s">
        <v>75</v>
      </c>
      <c r="C9626" s="5" t="s">
        <v>183</v>
      </c>
      <c r="D9626" s="35" t="s">
        <v>86</v>
      </c>
      <c r="E9626" s="36" t="s">
        <v>17</v>
      </c>
      <c r="F9626" s="37">
        <v>50</v>
      </c>
      <c r="G9626" s="38">
        <v>0.02</v>
      </c>
      <c r="H9626" s="34">
        <v>0.97492930086686258</v>
      </c>
      <c r="I9626" s="35">
        <v>2430.7674631640789</v>
      </c>
      <c r="J9626" s="35">
        <v>1.0062213138623082</v>
      </c>
      <c r="K9626" s="35">
        <v>-0.47294193245898586</v>
      </c>
      <c r="L9626" s="35">
        <v>0</v>
      </c>
      <c r="M9626" s="35">
        <v>0</v>
      </c>
      <c r="N9626" s="35">
        <v>0</v>
      </c>
      <c r="O9626" s="35">
        <v>0</v>
      </c>
      <c r="P9626" s="36">
        <v>12</v>
      </c>
      <c r="Q9626" s="37">
        <v>86</v>
      </c>
      <c r="R9626" s="36">
        <v>0</v>
      </c>
      <c r="S9626" s="39">
        <f t="shared" si="336"/>
        <v>86</v>
      </c>
      <c r="T9626" s="34" t="s">
        <v>29</v>
      </c>
      <c r="U9626" s="12">
        <f>((alpha*(beta^speed))*(speed^ceta))</f>
        <v>504.05745298712696</v>
      </c>
      <c r="V9626" s="8">
        <f t="shared" si="337"/>
        <v>86</v>
      </c>
    </row>
    <row r="9627" spans="1:22">
      <c r="A9627" s="34" t="s">
        <v>19</v>
      </c>
      <c r="B9627" s="34" t="s">
        <v>75</v>
      </c>
      <c r="C9627" s="5" t="s">
        <v>183</v>
      </c>
      <c r="D9627" s="35" t="s">
        <v>86</v>
      </c>
      <c r="E9627" s="36" t="s">
        <v>15</v>
      </c>
      <c r="F9627" s="37">
        <v>100</v>
      </c>
      <c r="G9627" s="38">
        <v>0.02</v>
      </c>
      <c r="H9627" s="34">
        <v>0.95867549115963391</v>
      </c>
      <c r="I9627" s="35">
        <v>1.8790217645149856</v>
      </c>
      <c r="J9627" s="35">
        <v>3.5124252161083831</v>
      </c>
      <c r="K9627" s="35">
        <v>13.230694797763928</v>
      </c>
      <c r="L9627" s="35">
        <v>3.7200152581178725</v>
      </c>
      <c r="M9627" s="35">
        <v>5.7148748048153324E-3</v>
      </c>
      <c r="N9627" s="35">
        <v>0</v>
      </c>
      <c r="O9627" s="35">
        <v>0</v>
      </c>
      <c r="P9627" s="36">
        <v>12</v>
      </c>
      <c r="Q9627" s="37">
        <v>78</v>
      </c>
      <c r="R9627" s="36">
        <v>10</v>
      </c>
      <c r="S9627" s="39">
        <f t="shared" si="336"/>
        <v>78</v>
      </c>
      <c r="T9627" s="34" t="s">
        <v>44</v>
      </c>
      <c r="U9627" s="12">
        <f>(alpha+(beta/(1+EXP((((-1)*ceta)+(delta*LN(speed)))+(epsilon*speed)))))</f>
        <v>1.9900573343689216</v>
      </c>
      <c r="V9627" s="8">
        <f t="shared" si="337"/>
        <v>78</v>
      </c>
    </row>
    <row r="9628" spans="1:22">
      <c r="A9628" s="34" t="s">
        <v>19</v>
      </c>
      <c r="B9628" s="34" t="s">
        <v>75</v>
      </c>
      <c r="C9628" s="5" t="s">
        <v>183</v>
      </c>
      <c r="D9628" s="35" t="s">
        <v>86</v>
      </c>
      <c r="E9628" s="36" t="s">
        <v>16</v>
      </c>
      <c r="F9628" s="37">
        <v>100</v>
      </c>
      <c r="G9628" s="38">
        <v>0.02</v>
      </c>
      <c r="H9628" s="34">
        <v>0.98237097241498816</v>
      </c>
      <c r="I9628" s="35">
        <v>3.9556706927240208</v>
      </c>
      <c r="J9628" s="35">
        <v>1.6107408450291709</v>
      </c>
      <c r="K9628" s="35">
        <v>-0.21558771226125242</v>
      </c>
      <c r="L9628" s="35">
        <v>0</v>
      </c>
      <c r="M9628" s="35">
        <v>0</v>
      </c>
      <c r="N9628" s="35">
        <v>0</v>
      </c>
      <c r="O9628" s="35">
        <v>0</v>
      </c>
      <c r="P9628" s="36">
        <v>12</v>
      </c>
      <c r="Q9628" s="37">
        <v>78</v>
      </c>
      <c r="R9628" s="36">
        <v>13</v>
      </c>
      <c r="S9628" s="39">
        <f t="shared" si="336"/>
        <v>78</v>
      </c>
      <c r="T9628" s="34" t="s">
        <v>50</v>
      </c>
      <c r="U9628" s="12">
        <f>EXP((alpha+(beta/speed))+(ceta*LN(speed)))</f>
        <v>20.844045656682123</v>
      </c>
      <c r="V9628" s="8">
        <f t="shared" si="337"/>
        <v>78</v>
      </c>
    </row>
    <row r="9629" spans="1:22">
      <c r="A9629" s="34" t="s">
        <v>19</v>
      </c>
      <c r="B9629" s="34" t="s">
        <v>75</v>
      </c>
      <c r="C9629" s="5" t="s">
        <v>183</v>
      </c>
      <c r="D9629" s="35" t="s">
        <v>86</v>
      </c>
      <c r="E9629" s="36" t="s">
        <v>14</v>
      </c>
      <c r="F9629" s="37">
        <v>100</v>
      </c>
      <c r="G9629" s="38">
        <v>0.02</v>
      </c>
      <c r="H9629" s="34">
        <v>0.99682236001436075</v>
      </c>
      <c r="I9629" s="35">
        <v>25.636220878572555</v>
      </c>
      <c r="J9629" s="35">
        <v>-1.2900559391608106</v>
      </c>
      <c r="K9629" s="35">
        <v>0.65109877105934499</v>
      </c>
      <c r="L9629" s="35">
        <v>-0.11851661312839418</v>
      </c>
      <c r="M9629" s="35">
        <v>0</v>
      </c>
      <c r="N9629" s="35">
        <v>0</v>
      </c>
      <c r="O9629" s="35">
        <v>0</v>
      </c>
      <c r="P9629" s="36">
        <v>12</v>
      </c>
      <c r="Q9629" s="37">
        <v>78</v>
      </c>
      <c r="R9629" s="36">
        <v>1</v>
      </c>
      <c r="S9629" s="39">
        <f t="shared" si="336"/>
        <v>78</v>
      </c>
      <c r="T9629" s="34" t="s">
        <v>30</v>
      </c>
      <c r="U9629" s="12">
        <f>((alpha*(speed^beta))+(ceta*(speed^delta)))</f>
        <v>0.48139514212391715</v>
      </c>
      <c r="V9629" s="8">
        <f t="shared" si="337"/>
        <v>78</v>
      </c>
    </row>
    <row r="9630" spans="1:22">
      <c r="A9630" s="34" t="s">
        <v>19</v>
      </c>
      <c r="B9630" s="34" t="s">
        <v>75</v>
      </c>
      <c r="C9630" s="5" t="s">
        <v>183</v>
      </c>
      <c r="D9630" s="35" t="s">
        <v>86</v>
      </c>
      <c r="E9630" s="36" t="s">
        <v>18</v>
      </c>
      <c r="F9630" s="37">
        <v>100</v>
      </c>
      <c r="G9630" s="38">
        <v>0.02</v>
      </c>
      <c r="H9630" s="34">
        <v>0.93393282307907244</v>
      </c>
      <c r="I9630" s="35">
        <v>2.1833260720846773E-7</v>
      </c>
      <c r="J9630" s="35">
        <v>5.014210281540299E-5</v>
      </c>
      <c r="K9630" s="35">
        <v>-1.1128851322671596E-2</v>
      </c>
      <c r="L9630" s="35">
        <v>0.75235939232703719</v>
      </c>
      <c r="M9630" s="35">
        <v>0</v>
      </c>
      <c r="N9630" s="35">
        <v>0</v>
      </c>
      <c r="O9630" s="35">
        <v>0</v>
      </c>
      <c r="P9630" s="36">
        <v>12</v>
      </c>
      <c r="Q9630" s="37">
        <v>78</v>
      </c>
      <c r="R9630" s="36">
        <v>14</v>
      </c>
      <c r="S9630" s="39">
        <f t="shared" si="336"/>
        <v>78</v>
      </c>
      <c r="T9630" s="34" t="s">
        <v>51</v>
      </c>
      <c r="U9630" s="12">
        <f>(((alpha*(speed^3))+(beta*(speed^2))+(ceta*speed))+delta)</f>
        <v>0.29298371810355717</v>
      </c>
      <c r="V9630" s="8">
        <f t="shared" si="337"/>
        <v>78</v>
      </c>
    </row>
    <row r="9631" spans="1:22">
      <c r="A9631" s="34" t="s">
        <v>19</v>
      </c>
      <c r="B9631" s="34" t="s">
        <v>75</v>
      </c>
      <c r="C9631" s="5" t="s">
        <v>183</v>
      </c>
      <c r="D9631" s="35" t="s">
        <v>86</v>
      </c>
      <c r="E9631" s="36" t="s">
        <v>17</v>
      </c>
      <c r="F9631" s="37">
        <v>100</v>
      </c>
      <c r="G9631" s="38">
        <v>0.02</v>
      </c>
      <c r="H9631" s="34">
        <v>0.96331364191785629</v>
      </c>
      <c r="I9631" s="35">
        <v>-2.2823740095600652E-3</v>
      </c>
      <c r="J9631" s="35">
        <v>0.42496204984200303</v>
      </c>
      <c r="K9631" s="35">
        <v>-27.30285030537166</v>
      </c>
      <c r="L9631" s="35">
        <v>1284.8226548706464</v>
      </c>
      <c r="M9631" s="35">
        <v>0</v>
      </c>
      <c r="N9631" s="35">
        <v>0</v>
      </c>
      <c r="O9631" s="35">
        <v>0</v>
      </c>
      <c r="P9631" s="36">
        <v>12</v>
      </c>
      <c r="Q9631" s="37">
        <v>78</v>
      </c>
      <c r="R9631" s="36">
        <v>14</v>
      </c>
      <c r="S9631" s="39">
        <f t="shared" si="336"/>
        <v>78</v>
      </c>
      <c r="T9631" s="34" t="s">
        <v>51</v>
      </c>
      <c r="U9631" s="12">
        <f>(((alpha*(speed^3))+(beta*(speed^2))+(ceta*speed))+delta)</f>
        <v>657.56429130565516</v>
      </c>
      <c r="V9631" s="8">
        <f t="shared" si="337"/>
        <v>78</v>
      </c>
    </row>
    <row r="9632" spans="1:22">
      <c r="A9632" s="34" t="s">
        <v>19</v>
      </c>
      <c r="B9632" s="34" t="s">
        <v>75</v>
      </c>
      <c r="C9632" s="5" t="s">
        <v>183</v>
      </c>
      <c r="D9632" s="35" t="s">
        <v>86</v>
      </c>
      <c r="E9632" s="36" t="s">
        <v>15</v>
      </c>
      <c r="F9632" s="37">
        <v>0</v>
      </c>
      <c r="G9632" s="38">
        <v>0.04</v>
      </c>
      <c r="H9632" s="34">
        <v>0.95572394678024275</v>
      </c>
      <c r="I9632" s="35">
        <v>-1.8133143744633317E-5</v>
      </c>
      <c r="J9632" s="35">
        <v>3.0626889775536583E-3</v>
      </c>
      <c r="K9632" s="35">
        <v>-0.18000122533916252</v>
      </c>
      <c r="L9632" s="35">
        <v>5.902963762541515</v>
      </c>
      <c r="M9632" s="35">
        <v>0</v>
      </c>
      <c r="N9632" s="35">
        <v>0</v>
      </c>
      <c r="O9632" s="35">
        <v>0</v>
      </c>
      <c r="P9632" s="36">
        <v>12</v>
      </c>
      <c r="Q9632" s="37">
        <v>86</v>
      </c>
      <c r="R9632" s="36">
        <v>14</v>
      </c>
      <c r="S9632" s="39">
        <f t="shared" si="336"/>
        <v>86</v>
      </c>
      <c r="T9632" s="34" t="s">
        <v>51</v>
      </c>
      <c r="U9632" s="12">
        <f>(((alpha*(speed^3))+(beta*(speed^2))+(ceta*speed))+delta)</f>
        <v>1.5408111837239078</v>
      </c>
      <c r="V9632" s="8">
        <f t="shared" si="337"/>
        <v>86</v>
      </c>
    </row>
    <row r="9633" spans="1:22">
      <c r="A9633" s="34" t="s">
        <v>19</v>
      </c>
      <c r="B9633" s="34" t="s">
        <v>75</v>
      </c>
      <c r="C9633" s="5" t="s">
        <v>183</v>
      </c>
      <c r="D9633" s="35" t="s">
        <v>86</v>
      </c>
      <c r="E9633" s="36" t="s">
        <v>16</v>
      </c>
      <c r="F9633" s="37">
        <v>0</v>
      </c>
      <c r="G9633" s="38">
        <v>0.04</v>
      </c>
      <c r="H9633" s="34">
        <v>0.99422696715315362</v>
      </c>
      <c r="I9633" s="35">
        <v>146.16908494364949</v>
      </c>
      <c r="J9633" s="35">
        <v>-1.0115470700712474</v>
      </c>
      <c r="K9633" s="35">
        <v>14.280424565170062</v>
      </c>
      <c r="L9633" s="35">
        <v>1.284880918858384E-2</v>
      </c>
      <c r="M9633" s="35">
        <v>0</v>
      </c>
      <c r="N9633" s="35">
        <v>0</v>
      </c>
      <c r="O9633" s="35">
        <v>0</v>
      </c>
      <c r="P9633" s="36">
        <v>12</v>
      </c>
      <c r="Q9633" s="37">
        <v>86</v>
      </c>
      <c r="R9633" s="36">
        <v>1</v>
      </c>
      <c r="S9633" s="39">
        <f t="shared" si="336"/>
        <v>86</v>
      </c>
      <c r="T9633" s="34" t="s">
        <v>30</v>
      </c>
      <c r="U9633" s="12">
        <f>((alpha*(speed^beta))+(ceta*(speed^delta)))</f>
        <v>16.736008496916689</v>
      </c>
      <c r="V9633" s="8">
        <f t="shared" si="337"/>
        <v>86</v>
      </c>
    </row>
    <row r="9634" spans="1:22">
      <c r="A9634" s="34" t="s">
        <v>19</v>
      </c>
      <c r="B9634" s="34" t="s">
        <v>75</v>
      </c>
      <c r="C9634" s="5" t="s">
        <v>183</v>
      </c>
      <c r="D9634" s="35" t="s">
        <v>86</v>
      </c>
      <c r="E9634" s="36" t="s">
        <v>14</v>
      </c>
      <c r="F9634" s="37">
        <v>0</v>
      </c>
      <c r="G9634" s="38">
        <v>0.04</v>
      </c>
      <c r="H9634" s="34">
        <v>0.99834771510604203</v>
      </c>
      <c r="I9634" s="35">
        <v>1.0091888306768113E-2</v>
      </c>
      <c r="J9634" s="35">
        <v>5.5753571533098886E-2</v>
      </c>
      <c r="K9634" s="35">
        <v>-2.7613957338885214E-4</v>
      </c>
      <c r="L9634" s="35">
        <v>0</v>
      </c>
      <c r="M9634" s="35">
        <v>0</v>
      </c>
      <c r="N9634" s="35">
        <v>0</v>
      </c>
      <c r="O9634" s="35">
        <v>0</v>
      </c>
      <c r="P9634" s="36">
        <v>12</v>
      </c>
      <c r="Q9634" s="37">
        <v>86</v>
      </c>
      <c r="R9634" s="36">
        <v>5</v>
      </c>
      <c r="S9634" s="39">
        <f t="shared" si="336"/>
        <v>86</v>
      </c>
      <c r="T9634" s="34" t="s">
        <v>36</v>
      </c>
      <c r="U9634" s="12">
        <f>(1/(((ceta*(speed^2))+(beta*speed))+alpha))</f>
        <v>0.36198167886067861</v>
      </c>
      <c r="V9634" s="8">
        <f t="shared" si="337"/>
        <v>86</v>
      </c>
    </row>
    <row r="9635" spans="1:22">
      <c r="A9635" s="34" t="s">
        <v>19</v>
      </c>
      <c r="B9635" s="34" t="s">
        <v>75</v>
      </c>
      <c r="C9635" s="5" t="s">
        <v>183</v>
      </c>
      <c r="D9635" s="35" t="s">
        <v>86</v>
      </c>
      <c r="E9635" s="36" t="s">
        <v>18</v>
      </c>
      <c r="F9635" s="37">
        <v>0</v>
      </c>
      <c r="G9635" s="38">
        <v>0.04</v>
      </c>
      <c r="H9635" s="34">
        <v>0.95387191041434882</v>
      </c>
      <c r="I9635" s="35">
        <v>-40.912680748396873</v>
      </c>
      <c r="J9635" s="35">
        <v>5.7183338366568996</v>
      </c>
      <c r="K9635" s="35">
        <v>4.1935434363593505</v>
      </c>
      <c r="L9635" s="35">
        <v>0</v>
      </c>
      <c r="M9635" s="35">
        <v>0</v>
      </c>
      <c r="N9635" s="35">
        <v>0</v>
      </c>
      <c r="O9635" s="35">
        <v>0</v>
      </c>
      <c r="P9635" s="36">
        <v>12</v>
      </c>
      <c r="Q9635" s="37">
        <v>86</v>
      </c>
      <c r="R9635" s="36">
        <v>2</v>
      </c>
      <c r="S9635" s="39">
        <f t="shared" si="336"/>
        <v>86</v>
      </c>
      <c r="T9635" s="34" t="s">
        <v>31</v>
      </c>
      <c r="U9635" s="12">
        <f>((alpha+(beta*speed))^((-1)/ceta))</f>
        <v>0.23286888235997616</v>
      </c>
      <c r="V9635" s="8">
        <f t="shared" si="337"/>
        <v>86</v>
      </c>
    </row>
    <row r="9636" spans="1:22">
      <c r="A9636" s="34" t="s">
        <v>19</v>
      </c>
      <c r="B9636" s="34" t="s">
        <v>75</v>
      </c>
      <c r="C9636" s="5" t="s">
        <v>183</v>
      </c>
      <c r="D9636" s="35" t="s">
        <v>86</v>
      </c>
      <c r="E9636" s="36" t="s">
        <v>17</v>
      </c>
      <c r="F9636" s="37">
        <v>0</v>
      </c>
      <c r="G9636" s="38">
        <v>0.04</v>
      </c>
      <c r="H9636" s="34">
        <v>0.99100905040101062</v>
      </c>
      <c r="I9636" s="35">
        <v>2435.3999861177117</v>
      </c>
      <c r="J9636" s="35">
        <v>1.0087922447144344</v>
      </c>
      <c r="K9636" s="35">
        <v>-0.52778506160491279</v>
      </c>
      <c r="L9636" s="35">
        <v>0</v>
      </c>
      <c r="M9636" s="35">
        <v>0</v>
      </c>
      <c r="N9636" s="35">
        <v>0</v>
      </c>
      <c r="O9636" s="35">
        <v>0</v>
      </c>
      <c r="P9636" s="36">
        <v>12</v>
      </c>
      <c r="Q9636" s="37">
        <v>86</v>
      </c>
      <c r="R9636" s="36">
        <v>0</v>
      </c>
      <c r="S9636" s="39">
        <f t="shared" si="336"/>
        <v>86</v>
      </c>
      <c r="T9636" s="34" t="s">
        <v>29</v>
      </c>
      <c r="U9636" s="12">
        <f>((alpha*(beta^speed))*(speed^ceta))</f>
        <v>492.62915683345159</v>
      </c>
      <c r="V9636" s="8">
        <f t="shared" si="337"/>
        <v>86</v>
      </c>
    </row>
    <row r="9637" spans="1:22">
      <c r="A9637" s="34" t="s">
        <v>19</v>
      </c>
      <c r="B9637" s="34" t="s">
        <v>75</v>
      </c>
      <c r="C9637" s="5" t="s">
        <v>183</v>
      </c>
      <c r="D9637" s="35" t="s">
        <v>86</v>
      </c>
      <c r="E9637" s="36" t="s">
        <v>15</v>
      </c>
      <c r="F9637" s="37">
        <v>50</v>
      </c>
      <c r="G9637" s="38">
        <v>0.04</v>
      </c>
      <c r="H9637" s="34">
        <v>0.97242088907644875</v>
      </c>
      <c r="I9637" s="35">
        <v>1.4158675670515928</v>
      </c>
      <c r="J9637" s="35">
        <v>5.4985367865638102</v>
      </c>
      <c r="K9637" s="35">
        <v>2.2097681006463423</v>
      </c>
      <c r="L9637" s="35">
        <v>0.33975787797506807</v>
      </c>
      <c r="M9637" s="35">
        <v>4.5767664089276933E-2</v>
      </c>
      <c r="N9637" s="35">
        <v>0</v>
      </c>
      <c r="O9637" s="35">
        <v>0</v>
      </c>
      <c r="P9637" s="36">
        <v>12</v>
      </c>
      <c r="Q9637" s="37">
        <v>70</v>
      </c>
      <c r="R9637" s="36">
        <v>10</v>
      </c>
      <c r="S9637" s="39">
        <f t="shared" si="336"/>
        <v>70</v>
      </c>
      <c r="T9637" s="34" t="s">
        <v>44</v>
      </c>
      <c r="U9637" s="12">
        <f>(alpha+(beta/(1+EXP((((-1)*ceta)+(delta*LN(speed)))+(epsilon*speed)))))</f>
        <v>1.8577452768269194</v>
      </c>
      <c r="V9637" s="8">
        <f t="shared" si="337"/>
        <v>70</v>
      </c>
    </row>
    <row r="9638" spans="1:22">
      <c r="A9638" s="34" t="s">
        <v>19</v>
      </c>
      <c r="B9638" s="34" t="s">
        <v>75</v>
      </c>
      <c r="C9638" s="5" t="s">
        <v>183</v>
      </c>
      <c r="D9638" s="35" t="s">
        <v>86</v>
      </c>
      <c r="E9638" s="36" t="s">
        <v>16</v>
      </c>
      <c r="F9638" s="37">
        <v>50</v>
      </c>
      <c r="G9638" s="38">
        <v>0.04</v>
      </c>
      <c r="H9638" s="34">
        <v>0.99445467295438694</v>
      </c>
      <c r="I9638" s="35">
        <v>204.70598058470151</v>
      </c>
      <c r="J9638" s="35">
        <v>-1.3083077897989943</v>
      </c>
      <c r="K9638" s="35">
        <v>37.011158031805579</v>
      </c>
      <c r="L9638" s="35">
        <v>-9.5365168066352646E-2</v>
      </c>
      <c r="M9638" s="35">
        <v>0</v>
      </c>
      <c r="N9638" s="35">
        <v>0</v>
      </c>
      <c r="O9638" s="35">
        <v>0</v>
      </c>
      <c r="P9638" s="36">
        <v>12</v>
      </c>
      <c r="Q9638" s="37">
        <v>70</v>
      </c>
      <c r="R9638" s="36">
        <v>1</v>
      </c>
      <c r="S9638" s="39">
        <f t="shared" si="336"/>
        <v>70</v>
      </c>
      <c r="T9638" s="34" t="s">
        <v>30</v>
      </c>
      <c r="U9638" s="12">
        <f>((alpha*(speed^beta))+(ceta*(speed^delta)))</f>
        <v>25.470849664104904</v>
      </c>
      <c r="V9638" s="8">
        <f t="shared" si="337"/>
        <v>70</v>
      </c>
    </row>
    <row r="9639" spans="1:22">
      <c r="A9639" s="34" t="s">
        <v>19</v>
      </c>
      <c r="B9639" s="34" t="s">
        <v>75</v>
      </c>
      <c r="C9639" s="5" t="s">
        <v>183</v>
      </c>
      <c r="D9639" s="35" t="s">
        <v>86</v>
      </c>
      <c r="E9639" s="36" t="s">
        <v>14</v>
      </c>
      <c r="F9639" s="37">
        <v>50</v>
      </c>
      <c r="G9639" s="38">
        <v>0.04</v>
      </c>
      <c r="H9639" s="34">
        <v>0.9982777989860967</v>
      </c>
      <c r="I9639" s="35">
        <v>0.39809923809672454</v>
      </c>
      <c r="J9639" s="35">
        <v>18.308033179865543</v>
      </c>
      <c r="K9639" s="35">
        <v>0.46542730491819856</v>
      </c>
      <c r="L9639" s="35">
        <v>1.2757915357953944</v>
      </c>
      <c r="M9639" s="35">
        <v>-2.5879772053693808E-3</v>
      </c>
      <c r="N9639" s="35">
        <v>0</v>
      </c>
      <c r="O9639" s="35">
        <v>0</v>
      </c>
      <c r="P9639" s="36">
        <v>12</v>
      </c>
      <c r="Q9639" s="37">
        <v>70</v>
      </c>
      <c r="R9639" s="36">
        <v>10</v>
      </c>
      <c r="S9639" s="39">
        <f t="shared" si="336"/>
        <v>70</v>
      </c>
      <c r="T9639" s="34" t="s">
        <v>44</v>
      </c>
      <c r="U9639" s="12">
        <f>(alpha+(beta/(1+EXP((((-1)*ceta)+(delta*LN(speed)))+(epsilon*speed)))))</f>
        <v>0.55150283252060206</v>
      </c>
      <c r="V9639" s="8">
        <f t="shared" si="337"/>
        <v>70</v>
      </c>
    </row>
    <row r="9640" spans="1:22">
      <c r="A9640" s="34" t="s">
        <v>19</v>
      </c>
      <c r="B9640" s="34" t="s">
        <v>75</v>
      </c>
      <c r="C9640" s="5" t="s">
        <v>183</v>
      </c>
      <c r="D9640" s="35" t="s">
        <v>86</v>
      </c>
      <c r="E9640" s="36" t="s">
        <v>18</v>
      </c>
      <c r="F9640" s="37">
        <v>50</v>
      </c>
      <c r="G9640" s="38">
        <v>0.04</v>
      </c>
      <c r="H9640" s="34">
        <v>0.96629575483715979</v>
      </c>
      <c r="I9640" s="35">
        <v>4.0757283171782187E-7</v>
      </c>
      <c r="J9640" s="35">
        <v>3.8370523735304366E-6</v>
      </c>
      <c r="K9640" s="35">
        <v>-7.6255892505563867E-3</v>
      </c>
      <c r="L9640" s="35">
        <v>0.67222861185533012</v>
      </c>
      <c r="M9640" s="35">
        <v>0</v>
      </c>
      <c r="N9640" s="35">
        <v>0</v>
      </c>
      <c r="O9640" s="35">
        <v>0</v>
      </c>
      <c r="P9640" s="36">
        <v>12</v>
      </c>
      <c r="Q9640" s="37">
        <v>70</v>
      </c>
      <c r="R9640" s="36">
        <v>14</v>
      </c>
      <c r="S9640" s="39">
        <f t="shared" si="336"/>
        <v>70</v>
      </c>
      <c r="T9640" s="34" t="s">
        <v>51</v>
      </c>
      <c r="U9640" s="12">
        <f>(((alpha*(speed^3))+(beta*(speed^2))+(ceta*speed))+delta)</f>
        <v>0.29703640222589511</v>
      </c>
      <c r="V9640" s="8">
        <f t="shared" si="337"/>
        <v>70</v>
      </c>
    </row>
    <row r="9641" spans="1:22">
      <c r="A9641" s="34" t="s">
        <v>19</v>
      </c>
      <c r="B9641" s="34" t="s">
        <v>75</v>
      </c>
      <c r="C9641" s="5" t="s">
        <v>183</v>
      </c>
      <c r="D9641" s="35" t="s">
        <v>86</v>
      </c>
      <c r="E9641" s="36" t="s">
        <v>17</v>
      </c>
      <c r="F9641" s="37">
        <v>50</v>
      </c>
      <c r="G9641" s="38">
        <v>0.04</v>
      </c>
      <c r="H9641" s="34">
        <v>0.97803680463105891</v>
      </c>
      <c r="I9641" s="35">
        <v>2161.8293643899897</v>
      </c>
      <c r="J9641" s="35">
        <v>1.0046564616921263</v>
      </c>
      <c r="K9641" s="35">
        <v>-0.31538457532081976</v>
      </c>
      <c r="L9641" s="35">
        <v>0</v>
      </c>
      <c r="M9641" s="35">
        <v>0</v>
      </c>
      <c r="N9641" s="35">
        <v>0</v>
      </c>
      <c r="O9641" s="35">
        <v>0</v>
      </c>
      <c r="P9641" s="36">
        <v>12</v>
      </c>
      <c r="Q9641" s="37">
        <v>70</v>
      </c>
      <c r="R9641" s="36">
        <v>0</v>
      </c>
      <c r="S9641" s="39">
        <f t="shared" si="336"/>
        <v>70</v>
      </c>
      <c r="T9641" s="34" t="s">
        <v>29</v>
      </c>
      <c r="U9641" s="12">
        <f>((alpha*(beta^speed))*(speed^ceta))</f>
        <v>783.67624039064538</v>
      </c>
      <c r="V9641" s="8">
        <f t="shared" si="337"/>
        <v>70</v>
      </c>
    </row>
    <row r="9642" spans="1:22">
      <c r="A9642" s="34" t="s">
        <v>19</v>
      </c>
      <c r="B9642" s="34" t="s">
        <v>75</v>
      </c>
      <c r="C9642" s="5" t="s">
        <v>183</v>
      </c>
      <c r="D9642" s="35" t="s">
        <v>86</v>
      </c>
      <c r="E9642" s="36" t="s">
        <v>15</v>
      </c>
      <c r="F9642" s="37">
        <v>100</v>
      </c>
      <c r="G9642" s="38">
        <v>0.04</v>
      </c>
      <c r="H9642" s="34">
        <v>0.98052889497196294</v>
      </c>
      <c r="I9642" s="35">
        <v>1.8751342039227739</v>
      </c>
      <c r="J9642" s="35">
        <v>5.4758283010053361</v>
      </c>
      <c r="K9642" s="35">
        <v>2.7619486776170752</v>
      </c>
      <c r="L9642" s="35">
        <v>0.19039506112837487</v>
      </c>
      <c r="M9642" s="35">
        <v>7.9206886329435996E-2</v>
      </c>
      <c r="N9642" s="35">
        <v>0</v>
      </c>
      <c r="O9642" s="35">
        <v>0</v>
      </c>
      <c r="P9642" s="36">
        <v>12</v>
      </c>
      <c r="Q9642" s="37">
        <v>52</v>
      </c>
      <c r="R9642" s="36">
        <v>10</v>
      </c>
      <c r="S9642" s="39">
        <f t="shared" si="336"/>
        <v>52</v>
      </c>
      <c r="T9642" s="34" t="s">
        <v>44</v>
      </c>
      <c r="U9642" s="12">
        <f>(alpha+(beta/(1+EXP((((-1)*ceta)+(delta*LN(speed)))+(epsilon*speed)))))</f>
        <v>2.4677001086687635</v>
      </c>
      <c r="V9642" s="8">
        <f t="shared" si="337"/>
        <v>52</v>
      </c>
    </row>
    <row r="9643" spans="1:22">
      <c r="A9643" s="34" t="s">
        <v>19</v>
      </c>
      <c r="B9643" s="34" t="s">
        <v>75</v>
      </c>
      <c r="C9643" s="5" t="s">
        <v>183</v>
      </c>
      <c r="D9643" s="35" t="s">
        <v>86</v>
      </c>
      <c r="E9643" s="36" t="s">
        <v>16</v>
      </c>
      <c r="F9643" s="37">
        <v>100</v>
      </c>
      <c r="G9643" s="38">
        <v>0.04</v>
      </c>
      <c r="H9643" s="34">
        <v>0.99358918670495378</v>
      </c>
      <c r="I9643" s="35">
        <v>-3.6247851360223562E-4</v>
      </c>
      <c r="J9643" s="35">
        <v>4.116122042905572E-2</v>
      </c>
      <c r="K9643" s="35">
        <v>-1.7002270629172558</v>
      </c>
      <c r="L9643" s="35">
        <v>61.662108465882781</v>
      </c>
      <c r="M9643" s="35">
        <v>0</v>
      </c>
      <c r="N9643" s="35">
        <v>0</v>
      </c>
      <c r="O9643" s="35">
        <v>0</v>
      </c>
      <c r="P9643" s="36">
        <v>12</v>
      </c>
      <c r="Q9643" s="37">
        <v>52</v>
      </c>
      <c r="R9643" s="36">
        <v>14</v>
      </c>
      <c r="S9643" s="39">
        <f t="shared" si="336"/>
        <v>52</v>
      </c>
      <c r="T9643" s="34" t="s">
        <v>51</v>
      </c>
      <c r="U9643" s="12">
        <f>(((alpha*(speed^3))+(beta*(speed^2))+(ceta*speed))+delta)</f>
        <v>33.582862393768998</v>
      </c>
      <c r="V9643" s="8">
        <f t="shared" si="337"/>
        <v>52</v>
      </c>
    </row>
    <row r="9644" spans="1:22">
      <c r="A9644" s="34" t="s">
        <v>19</v>
      </c>
      <c r="B9644" s="34" t="s">
        <v>75</v>
      </c>
      <c r="C9644" s="5" t="s">
        <v>183</v>
      </c>
      <c r="D9644" s="35" t="s">
        <v>86</v>
      </c>
      <c r="E9644" s="36" t="s">
        <v>14</v>
      </c>
      <c r="F9644" s="37">
        <v>100</v>
      </c>
      <c r="G9644" s="38">
        <v>0.04</v>
      </c>
      <c r="H9644" s="34">
        <v>0.99796842268811825</v>
      </c>
      <c r="I9644" s="35">
        <v>2.0942796938374904</v>
      </c>
      <c r="J9644" s="35">
        <v>-0.25828745924027019</v>
      </c>
      <c r="K9644" s="35">
        <v>152.48180132158237</v>
      </c>
      <c r="L9644" s="35">
        <v>-2.2352707493592652</v>
      </c>
      <c r="M9644" s="35">
        <v>0</v>
      </c>
      <c r="N9644" s="35">
        <v>0</v>
      </c>
      <c r="O9644" s="35">
        <v>0</v>
      </c>
      <c r="P9644" s="36">
        <v>12</v>
      </c>
      <c r="Q9644" s="37">
        <v>52</v>
      </c>
      <c r="R9644" s="36">
        <v>1</v>
      </c>
      <c r="S9644" s="39">
        <f t="shared" si="336"/>
        <v>52</v>
      </c>
      <c r="T9644" s="34" t="s">
        <v>30</v>
      </c>
      <c r="U9644" s="12">
        <f>((alpha*(speed^beta))+(ceta*(speed^delta)))</f>
        <v>0.77702435434236306</v>
      </c>
      <c r="V9644" s="8">
        <f t="shared" si="337"/>
        <v>52</v>
      </c>
    </row>
    <row r="9645" spans="1:22">
      <c r="A9645" s="34" t="s">
        <v>19</v>
      </c>
      <c r="B9645" s="34" t="s">
        <v>75</v>
      </c>
      <c r="C9645" s="5" t="s">
        <v>183</v>
      </c>
      <c r="D9645" s="35" t="s">
        <v>86</v>
      </c>
      <c r="E9645" s="36" t="s">
        <v>18</v>
      </c>
      <c r="F9645" s="37">
        <v>100</v>
      </c>
      <c r="G9645" s="38">
        <v>0.04</v>
      </c>
      <c r="H9645" s="34">
        <v>0.97580825284408768</v>
      </c>
      <c r="I9645" s="35">
        <v>5.4422683905849011E-6</v>
      </c>
      <c r="J9645" s="35">
        <v>-4.8638241544783129E-4</v>
      </c>
      <c r="K9645" s="35">
        <v>4.1927337791031732E-3</v>
      </c>
      <c r="L9645" s="35">
        <v>0.74688198461638755</v>
      </c>
      <c r="M9645" s="35">
        <v>0</v>
      </c>
      <c r="N9645" s="35">
        <v>0</v>
      </c>
      <c r="O9645" s="35">
        <v>0</v>
      </c>
      <c r="P9645" s="36">
        <v>12</v>
      </c>
      <c r="Q9645" s="37">
        <v>52</v>
      </c>
      <c r="R9645" s="36">
        <v>14</v>
      </c>
      <c r="S9645" s="39">
        <f t="shared" si="336"/>
        <v>52</v>
      </c>
      <c r="T9645" s="34" t="s">
        <v>51</v>
      </c>
      <c r="U9645" s="12">
        <f>(((alpha*(speed^3))+(beta*(speed^2))+(ceta*speed))+delta)</f>
        <v>0.41495256362217836</v>
      </c>
      <c r="V9645" s="8">
        <f t="shared" si="337"/>
        <v>52</v>
      </c>
    </row>
    <row r="9646" spans="1:22">
      <c r="A9646" s="34" t="s">
        <v>19</v>
      </c>
      <c r="B9646" s="34" t="s">
        <v>75</v>
      </c>
      <c r="C9646" s="5" t="s">
        <v>183</v>
      </c>
      <c r="D9646" s="35" t="s">
        <v>86</v>
      </c>
      <c r="E9646" s="36" t="s">
        <v>17</v>
      </c>
      <c r="F9646" s="37">
        <v>100</v>
      </c>
      <c r="G9646" s="38">
        <v>0.04</v>
      </c>
      <c r="H9646" s="34">
        <v>0.97295251835205465</v>
      </c>
      <c r="I9646" s="35">
        <v>-6.0649513577993837E-3</v>
      </c>
      <c r="J9646" s="35">
        <v>0.75897129117692186</v>
      </c>
      <c r="K9646" s="35">
        <v>-34.957356404722063</v>
      </c>
      <c r="L9646" s="35">
        <v>1691.7542300158423</v>
      </c>
      <c r="M9646" s="35">
        <v>0</v>
      </c>
      <c r="N9646" s="35">
        <v>0</v>
      </c>
      <c r="O9646" s="35">
        <v>0</v>
      </c>
      <c r="P9646" s="36">
        <v>12</v>
      </c>
      <c r="Q9646" s="37">
        <v>52</v>
      </c>
      <c r="R9646" s="36">
        <v>14</v>
      </c>
      <c r="S9646" s="39">
        <f t="shared" si="336"/>
        <v>52</v>
      </c>
      <c r="T9646" s="34" t="s">
        <v>51</v>
      </c>
      <c r="U9646" s="12">
        <f>(((alpha*(speed^3))+(beta*(speed^2))+(ceta*speed))+delta)</f>
        <v>1073.4493877952361</v>
      </c>
      <c r="V9646" s="8">
        <f t="shared" si="337"/>
        <v>52</v>
      </c>
    </row>
    <row r="9647" spans="1:22">
      <c r="A9647" s="34" t="s">
        <v>19</v>
      </c>
      <c r="B9647" s="34" t="s">
        <v>75</v>
      </c>
      <c r="C9647" s="5" t="s">
        <v>183</v>
      </c>
      <c r="D9647" s="35" t="s">
        <v>86</v>
      </c>
      <c r="E9647" s="36" t="s">
        <v>15</v>
      </c>
      <c r="F9647" s="37">
        <v>0</v>
      </c>
      <c r="G9647" s="38">
        <v>0.06</v>
      </c>
      <c r="H9647" s="34">
        <v>0.97310026814603501</v>
      </c>
      <c r="I9647" s="35">
        <v>9.7621063077862917</v>
      </c>
      <c r="J9647" s="35">
        <v>0.99185965353296413</v>
      </c>
      <c r="K9647" s="35">
        <v>-0.25386689415154756</v>
      </c>
      <c r="L9647" s="35">
        <v>0</v>
      </c>
      <c r="M9647" s="35">
        <v>0</v>
      </c>
      <c r="N9647" s="35">
        <v>0</v>
      </c>
      <c r="O9647" s="35">
        <v>0</v>
      </c>
      <c r="P9647" s="36">
        <v>12</v>
      </c>
      <c r="Q9647" s="37">
        <v>82</v>
      </c>
      <c r="R9647" s="36">
        <v>0</v>
      </c>
      <c r="S9647" s="39">
        <f t="shared" si="336"/>
        <v>82</v>
      </c>
      <c r="T9647" s="34" t="s">
        <v>29</v>
      </c>
      <c r="U9647" s="12">
        <f>((alpha*(beta^speed))*(speed^ceta))</f>
        <v>1.6315784797170299</v>
      </c>
      <c r="V9647" s="8">
        <f t="shared" si="337"/>
        <v>82</v>
      </c>
    </row>
    <row r="9648" spans="1:22">
      <c r="A9648" s="34" t="s">
        <v>19</v>
      </c>
      <c r="B9648" s="34" t="s">
        <v>75</v>
      </c>
      <c r="C9648" s="5" t="s">
        <v>183</v>
      </c>
      <c r="D9648" s="35" t="s">
        <v>86</v>
      </c>
      <c r="E9648" s="36" t="s">
        <v>16</v>
      </c>
      <c r="F9648" s="37">
        <v>0</v>
      </c>
      <c r="G9648" s="38">
        <v>0.06</v>
      </c>
      <c r="H9648" s="34">
        <v>0.99438573518307982</v>
      </c>
      <c r="I9648" s="35">
        <v>3.3059430650341954</v>
      </c>
      <c r="J9648" s="35">
        <v>3.923573191075548</v>
      </c>
      <c r="K9648" s="35">
        <v>-6.868353434221626E-2</v>
      </c>
      <c r="L9648" s="35">
        <v>0</v>
      </c>
      <c r="M9648" s="35">
        <v>0</v>
      </c>
      <c r="N9648" s="35">
        <v>0</v>
      </c>
      <c r="O9648" s="35">
        <v>0</v>
      </c>
      <c r="P9648" s="36">
        <v>12</v>
      </c>
      <c r="Q9648" s="37">
        <v>82</v>
      </c>
      <c r="R9648" s="36">
        <v>13</v>
      </c>
      <c r="S9648" s="39">
        <f t="shared" si="336"/>
        <v>82</v>
      </c>
      <c r="T9648" s="34" t="s">
        <v>50</v>
      </c>
      <c r="U9648" s="12">
        <f>EXP((alpha+(beta/speed))+(ceta*LN(speed)))</f>
        <v>21.139058982001043</v>
      </c>
      <c r="V9648" s="8">
        <f t="shared" si="337"/>
        <v>82</v>
      </c>
    </row>
    <row r="9649" spans="1:22">
      <c r="A9649" s="34" t="s">
        <v>19</v>
      </c>
      <c r="B9649" s="34" t="s">
        <v>75</v>
      </c>
      <c r="C9649" s="5" t="s">
        <v>183</v>
      </c>
      <c r="D9649" s="35" t="s">
        <v>86</v>
      </c>
      <c r="E9649" s="36" t="s">
        <v>14</v>
      </c>
      <c r="F9649" s="37">
        <v>0</v>
      </c>
      <c r="G9649" s="38">
        <v>0.06</v>
      </c>
      <c r="H9649" s="34">
        <v>0.99733190955023654</v>
      </c>
      <c r="I9649" s="35">
        <v>0.42744621672191757</v>
      </c>
      <c r="J9649" s="35">
        <v>21.969014325505903</v>
      </c>
      <c r="K9649" s="35">
        <v>0.35960054587438695</v>
      </c>
      <c r="L9649" s="35">
        <v>1.2261771320289414</v>
      </c>
      <c r="M9649" s="35">
        <v>1.446867480318224E-2</v>
      </c>
      <c r="N9649" s="35">
        <v>0</v>
      </c>
      <c r="O9649" s="35">
        <v>0</v>
      </c>
      <c r="P9649" s="36">
        <v>12</v>
      </c>
      <c r="Q9649" s="37">
        <v>82</v>
      </c>
      <c r="R9649" s="36">
        <v>10</v>
      </c>
      <c r="S9649" s="39">
        <f t="shared" si="336"/>
        <v>82</v>
      </c>
      <c r="T9649" s="34" t="s">
        <v>44</v>
      </c>
      <c r="U9649" s="12">
        <f>(alpha+(beta/(1+EXP((((-1)*ceta)+(delta*LN(speed)))+(epsilon*speed)))))</f>
        <v>0.47061735247881875</v>
      </c>
      <c r="V9649" s="8">
        <f t="shared" si="337"/>
        <v>82</v>
      </c>
    </row>
    <row r="9650" spans="1:22">
      <c r="A9650" s="34" t="s">
        <v>19</v>
      </c>
      <c r="B9650" s="34" t="s">
        <v>75</v>
      </c>
      <c r="C9650" s="5" t="s">
        <v>183</v>
      </c>
      <c r="D9650" s="35" t="s">
        <v>86</v>
      </c>
      <c r="E9650" s="36" t="s">
        <v>18</v>
      </c>
      <c r="F9650" s="37">
        <v>0</v>
      </c>
      <c r="G9650" s="38">
        <v>0.06</v>
      </c>
      <c r="H9650" s="34">
        <v>0.97687993203877332</v>
      </c>
      <c r="I9650" s="35">
        <v>-2.0457416835385089</v>
      </c>
      <c r="J9650" s="35">
        <v>0.79121283310053525</v>
      </c>
      <c r="K9650" s="35">
        <v>3.0738206901375498</v>
      </c>
      <c r="L9650" s="35">
        <v>0</v>
      </c>
      <c r="M9650" s="35">
        <v>0</v>
      </c>
      <c r="N9650" s="35">
        <v>0</v>
      </c>
      <c r="O9650" s="35">
        <v>0</v>
      </c>
      <c r="P9650" s="36">
        <v>12</v>
      </c>
      <c r="Q9650" s="37">
        <v>82</v>
      </c>
      <c r="R9650" s="36">
        <v>2</v>
      </c>
      <c r="S9650" s="39">
        <f t="shared" si="336"/>
        <v>82</v>
      </c>
      <c r="T9650" s="34" t="s">
        <v>31</v>
      </c>
      <c r="U9650" s="12">
        <f>((alpha+(beta*speed))^((-1)/ceta))</f>
        <v>0.26001447525647048</v>
      </c>
      <c r="V9650" s="8">
        <f t="shared" si="337"/>
        <v>82</v>
      </c>
    </row>
    <row r="9651" spans="1:22">
      <c r="A9651" s="34" t="s">
        <v>19</v>
      </c>
      <c r="B9651" s="34" t="s">
        <v>75</v>
      </c>
      <c r="C9651" s="5" t="s">
        <v>183</v>
      </c>
      <c r="D9651" s="35" t="s">
        <v>86</v>
      </c>
      <c r="E9651" s="36" t="s">
        <v>17</v>
      </c>
      <c r="F9651" s="37">
        <v>0</v>
      </c>
      <c r="G9651" s="38">
        <v>0.06</v>
      </c>
      <c r="H9651" s="34">
        <v>0.98672658441489747</v>
      </c>
      <c r="I9651" s="35">
        <v>4180.9898212832986</v>
      </c>
      <c r="J9651" s="35">
        <v>-0.80900048728009766</v>
      </c>
      <c r="K9651" s="35">
        <v>158.98765108074218</v>
      </c>
      <c r="L9651" s="35">
        <v>0.27446405374883787</v>
      </c>
      <c r="M9651" s="35">
        <v>0</v>
      </c>
      <c r="N9651" s="35">
        <v>0</v>
      </c>
      <c r="O9651" s="35">
        <v>0</v>
      </c>
      <c r="P9651" s="36">
        <v>12</v>
      </c>
      <c r="Q9651" s="37">
        <v>82</v>
      </c>
      <c r="R9651" s="36">
        <v>1</v>
      </c>
      <c r="S9651" s="39">
        <f t="shared" si="336"/>
        <v>82</v>
      </c>
      <c r="T9651" s="34" t="s">
        <v>30</v>
      </c>
      <c r="U9651" s="12">
        <f>((alpha*(speed^beta))+(ceta*(speed^delta)))</f>
        <v>651.19359820148952</v>
      </c>
      <c r="V9651" s="8">
        <f t="shared" si="337"/>
        <v>82</v>
      </c>
    </row>
    <row r="9652" spans="1:22">
      <c r="A9652" s="34" t="s">
        <v>19</v>
      </c>
      <c r="B9652" s="34" t="s">
        <v>75</v>
      </c>
      <c r="C9652" s="5" t="s">
        <v>183</v>
      </c>
      <c r="D9652" s="35" t="s">
        <v>86</v>
      </c>
      <c r="E9652" s="36" t="s">
        <v>15</v>
      </c>
      <c r="F9652" s="37">
        <v>50</v>
      </c>
      <c r="G9652" s="38">
        <v>0.06</v>
      </c>
      <c r="H9652" s="34">
        <v>0.98040105294852731</v>
      </c>
      <c r="I9652" s="35">
        <v>4.113994825238767</v>
      </c>
      <c r="J9652" s="35">
        <v>1.8084695874738717E-2</v>
      </c>
      <c r="K9652" s="35">
        <v>4.113947668950428</v>
      </c>
      <c r="L9652" s="35">
        <v>1.8014992485674813E-2</v>
      </c>
      <c r="M9652" s="35">
        <v>-0.79067140630339561</v>
      </c>
      <c r="N9652" s="35">
        <v>0</v>
      </c>
      <c r="O9652" s="35">
        <v>0</v>
      </c>
      <c r="P9652" s="36">
        <v>12</v>
      </c>
      <c r="Q9652" s="37">
        <v>52</v>
      </c>
      <c r="R9652" s="36">
        <v>4</v>
      </c>
      <c r="S9652" s="39">
        <f t="shared" si="336"/>
        <v>52</v>
      </c>
      <c r="T9652" s="34" t="s">
        <v>35</v>
      </c>
      <c r="U9652" s="12">
        <f>((epsilon+(alpha*EXP(((-1)*beta)*speed)))+(ceta*EXP(((-1)*delta)*speed)))</f>
        <v>2.4279261306996185</v>
      </c>
      <c r="V9652" s="8">
        <f t="shared" si="337"/>
        <v>52</v>
      </c>
    </row>
    <row r="9653" spans="1:22">
      <c r="A9653" s="34" t="s">
        <v>19</v>
      </c>
      <c r="B9653" s="34" t="s">
        <v>75</v>
      </c>
      <c r="C9653" s="5" t="s">
        <v>183</v>
      </c>
      <c r="D9653" s="35" t="s">
        <v>86</v>
      </c>
      <c r="E9653" s="36" t="s">
        <v>16</v>
      </c>
      <c r="F9653" s="37">
        <v>50</v>
      </c>
      <c r="G9653" s="38">
        <v>0.06</v>
      </c>
      <c r="H9653" s="34">
        <v>0.99589790547587054</v>
      </c>
      <c r="I9653" s="35">
        <v>-3.6595431647433777E-4</v>
      </c>
      <c r="J9653" s="35">
        <v>4.2334759723633902E-2</v>
      </c>
      <c r="K9653" s="35">
        <v>-1.7415052133855891</v>
      </c>
      <c r="L9653" s="35">
        <v>61.268093551845965</v>
      </c>
      <c r="M9653" s="35">
        <v>0</v>
      </c>
      <c r="N9653" s="35">
        <v>0</v>
      </c>
      <c r="O9653" s="35">
        <v>0</v>
      </c>
      <c r="P9653" s="36">
        <v>12</v>
      </c>
      <c r="Q9653" s="37">
        <v>52</v>
      </c>
      <c r="R9653" s="36">
        <v>14</v>
      </c>
      <c r="S9653" s="39">
        <f t="shared" si="336"/>
        <v>52</v>
      </c>
      <c r="T9653" s="34" t="s">
        <v>51</v>
      </c>
      <c r="U9653" s="12">
        <f>(((alpha*(speed^3))+(beta*(speed^2))+(ceta*speed))+delta)</f>
        <v>33.726908217677725</v>
      </c>
      <c r="V9653" s="8">
        <f t="shared" si="337"/>
        <v>52</v>
      </c>
    </row>
    <row r="9654" spans="1:22">
      <c r="A9654" s="34" t="s">
        <v>19</v>
      </c>
      <c r="B9654" s="34" t="s">
        <v>75</v>
      </c>
      <c r="C9654" s="5" t="s">
        <v>183</v>
      </c>
      <c r="D9654" s="35" t="s">
        <v>86</v>
      </c>
      <c r="E9654" s="36" t="s">
        <v>14</v>
      </c>
      <c r="F9654" s="37">
        <v>50</v>
      </c>
      <c r="G9654" s="38">
        <v>0.06</v>
      </c>
      <c r="H9654" s="34">
        <v>0.99758275115474315</v>
      </c>
      <c r="I9654" s="35">
        <v>-0.12830506970092198</v>
      </c>
      <c r="J9654" s="35">
        <v>10.362077403111162</v>
      </c>
      <c r="K9654" s="35">
        <v>-8.1880999009207811E-2</v>
      </c>
      <c r="L9654" s="35">
        <v>0</v>
      </c>
      <c r="M9654" s="35">
        <v>0</v>
      </c>
      <c r="N9654" s="35">
        <v>0</v>
      </c>
      <c r="O9654" s="35">
        <v>0</v>
      </c>
      <c r="P9654" s="36">
        <v>12</v>
      </c>
      <c r="Q9654" s="37">
        <v>52</v>
      </c>
      <c r="R9654" s="36">
        <v>13</v>
      </c>
      <c r="S9654" s="39">
        <f t="shared" si="336"/>
        <v>52</v>
      </c>
      <c r="T9654" s="34" t="s">
        <v>50</v>
      </c>
      <c r="U9654" s="12">
        <f>EXP((alpha+(beta/speed))+(ceta*LN(speed)))</f>
        <v>0.77680483838253311</v>
      </c>
      <c r="V9654" s="8">
        <f t="shared" si="337"/>
        <v>52</v>
      </c>
    </row>
    <row r="9655" spans="1:22">
      <c r="A9655" s="34" t="s">
        <v>19</v>
      </c>
      <c r="B9655" s="34" t="s">
        <v>75</v>
      </c>
      <c r="C9655" s="5" t="s">
        <v>183</v>
      </c>
      <c r="D9655" s="35" t="s">
        <v>86</v>
      </c>
      <c r="E9655" s="36" t="s">
        <v>18</v>
      </c>
      <c r="F9655" s="37">
        <v>50</v>
      </c>
      <c r="G9655" s="38">
        <v>0.06</v>
      </c>
      <c r="H9655" s="34">
        <v>0.97614928625321828</v>
      </c>
      <c r="I9655" s="35">
        <v>9.172387414137385E-8</v>
      </c>
      <c r="J9655" s="35">
        <v>3.5121284775039058E-5</v>
      </c>
      <c r="K9655" s="35">
        <v>-9.6044089315239986E-3</v>
      </c>
      <c r="L9655" s="35">
        <v>0.79854566849124009</v>
      </c>
      <c r="M9655" s="35">
        <v>0</v>
      </c>
      <c r="N9655" s="35">
        <v>0</v>
      </c>
      <c r="O9655" s="35">
        <v>0</v>
      </c>
      <c r="P9655" s="36">
        <v>12</v>
      </c>
      <c r="Q9655" s="37">
        <v>52</v>
      </c>
      <c r="R9655" s="36">
        <v>14</v>
      </c>
      <c r="S9655" s="39">
        <f t="shared" si="336"/>
        <v>52</v>
      </c>
      <c r="T9655" s="34" t="s">
        <v>51</v>
      </c>
      <c r="U9655" s="12">
        <f>(((alpha*(speed^3))+(beta*(speed^2))+(ceta*speed))+delta)</f>
        <v>0.40698146857896805</v>
      </c>
      <c r="V9655" s="8">
        <f t="shared" si="337"/>
        <v>52</v>
      </c>
    </row>
    <row r="9656" spans="1:22">
      <c r="A9656" s="34" t="s">
        <v>19</v>
      </c>
      <c r="B9656" s="34" t="s">
        <v>75</v>
      </c>
      <c r="C9656" s="5" t="s">
        <v>183</v>
      </c>
      <c r="D9656" s="35" t="s">
        <v>86</v>
      </c>
      <c r="E9656" s="36" t="s">
        <v>17</v>
      </c>
      <c r="F9656" s="37">
        <v>50</v>
      </c>
      <c r="G9656" s="38">
        <v>0.06</v>
      </c>
      <c r="H9656" s="34">
        <v>0.97838014370244741</v>
      </c>
      <c r="I9656" s="35">
        <v>7.0130652681174279</v>
      </c>
      <c r="J9656" s="35">
        <v>2.6296150506110383</v>
      </c>
      <c r="K9656" s="35">
        <v>-2.0557044164752965E-2</v>
      </c>
      <c r="L9656" s="35">
        <v>0</v>
      </c>
      <c r="M9656" s="35">
        <v>0</v>
      </c>
      <c r="N9656" s="35">
        <v>0</v>
      </c>
      <c r="O9656" s="35">
        <v>0</v>
      </c>
      <c r="P9656" s="36">
        <v>12</v>
      </c>
      <c r="Q9656" s="37">
        <v>52</v>
      </c>
      <c r="R9656" s="36">
        <v>13</v>
      </c>
      <c r="S9656" s="39">
        <f t="shared" si="336"/>
        <v>52</v>
      </c>
      <c r="T9656" s="34" t="s">
        <v>50</v>
      </c>
      <c r="U9656" s="12">
        <f>EXP((alpha+(beta/speed))+(ceta*LN(speed)))</f>
        <v>1077.5108555600982</v>
      </c>
      <c r="V9656" s="8">
        <f t="shared" si="337"/>
        <v>52</v>
      </c>
    </row>
    <row r="9657" spans="1:22">
      <c r="A9657" s="34" t="s">
        <v>19</v>
      </c>
      <c r="B9657" s="34" t="s">
        <v>75</v>
      </c>
      <c r="C9657" s="5" t="s">
        <v>183</v>
      </c>
      <c r="D9657" s="35" t="s">
        <v>86</v>
      </c>
      <c r="E9657" s="36" t="s">
        <v>15</v>
      </c>
      <c r="F9657" s="37">
        <v>100</v>
      </c>
      <c r="G9657" s="38">
        <v>0.06</v>
      </c>
      <c r="H9657" s="34">
        <v>0.97832300912143777</v>
      </c>
      <c r="I9657" s="35">
        <v>1.0280947868971844</v>
      </c>
      <c r="J9657" s="35">
        <v>7.927553619967127</v>
      </c>
      <c r="K9657" s="35">
        <v>2.8025182426726976</v>
      </c>
      <c r="L9657" s="35">
        <v>0.29054079451035569</v>
      </c>
      <c r="M9657" s="35">
        <v>7.0048176462929726E-2</v>
      </c>
      <c r="N9657" s="35">
        <v>0</v>
      </c>
      <c r="O9657" s="35">
        <v>0</v>
      </c>
      <c r="P9657" s="36">
        <v>12</v>
      </c>
      <c r="Q9657" s="37">
        <v>38</v>
      </c>
      <c r="R9657" s="36">
        <v>10</v>
      </c>
      <c r="S9657" s="39">
        <f t="shared" si="336"/>
        <v>38</v>
      </c>
      <c r="T9657" s="34" t="s">
        <v>44</v>
      </c>
      <c r="U9657" s="12">
        <f>(alpha+(beta/(1+EXP((((-1)*ceta)+(delta*LN(speed)))+(epsilon*speed)))))</f>
        <v>3.2932898498536183</v>
      </c>
      <c r="V9657" s="8">
        <f t="shared" si="337"/>
        <v>38</v>
      </c>
    </row>
    <row r="9658" spans="1:22">
      <c r="A9658" s="34" t="s">
        <v>19</v>
      </c>
      <c r="B9658" s="34" t="s">
        <v>75</v>
      </c>
      <c r="C9658" s="5" t="s">
        <v>183</v>
      </c>
      <c r="D9658" s="35" t="s">
        <v>86</v>
      </c>
      <c r="E9658" s="36" t="s">
        <v>16</v>
      </c>
      <c r="F9658" s="37">
        <v>100</v>
      </c>
      <c r="G9658" s="38">
        <v>0.06</v>
      </c>
      <c r="H9658" s="34">
        <v>0.99127429038298576</v>
      </c>
      <c r="I9658" s="35">
        <v>-1.3045062926572407E-3</v>
      </c>
      <c r="J9658" s="35">
        <v>0.1083176929379822</v>
      </c>
      <c r="K9658" s="35">
        <v>-3.2701744726454005</v>
      </c>
      <c r="L9658" s="35">
        <v>85.25803894168979</v>
      </c>
      <c r="M9658" s="35">
        <v>0</v>
      </c>
      <c r="N9658" s="35">
        <v>0</v>
      </c>
      <c r="O9658" s="35">
        <v>0</v>
      </c>
      <c r="P9658" s="36">
        <v>12</v>
      </c>
      <c r="Q9658" s="37">
        <v>38</v>
      </c>
      <c r="R9658" s="36">
        <v>14</v>
      </c>
      <c r="S9658" s="39">
        <f t="shared" si="336"/>
        <v>38</v>
      </c>
      <c r="T9658" s="34" t="s">
        <v>51</v>
      </c>
      <c r="U9658" s="12">
        <f>(((alpha*(speed^3))+(beta*(speed^2))+(ceta*speed))+delta)</f>
        <v>45.821288292922745</v>
      </c>
      <c r="V9658" s="8">
        <f t="shared" si="337"/>
        <v>38</v>
      </c>
    </row>
    <row r="9659" spans="1:22">
      <c r="A9659" s="34" t="s">
        <v>19</v>
      </c>
      <c r="B9659" s="34" t="s">
        <v>75</v>
      </c>
      <c r="C9659" s="5" t="s">
        <v>183</v>
      </c>
      <c r="D9659" s="35" t="s">
        <v>86</v>
      </c>
      <c r="E9659" s="36" t="s">
        <v>14</v>
      </c>
      <c r="F9659" s="37">
        <v>100</v>
      </c>
      <c r="G9659" s="38">
        <v>0.06</v>
      </c>
      <c r="H9659" s="34">
        <v>0.99539181643501129</v>
      </c>
      <c r="I9659" s="35">
        <v>104.44962549510443</v>
      </c>
      <c r="J9659" s="35">
        <v>0.53918842031650138</v>
      </c>
      <c r="K9659" s="35">
        <v>1.6970859399896498</v>
      </c>
      <c r="L9659" s="35">
        <v>8.5254843121806201E-2</v>
      </c>
      <c r="M9659" s="35">
        <v>1.0507446360206703</v>
      </c>
      <c r="N9659" s="35">
        <v>0</v>
      </c>
      <c r="O9659" s="35">
        <v>0</v>
      </c>
      <c r="P9659" s="36">
        <v>12</v>
      </c>
      <c r="Q9659" s="37">
        <v>38</v>
      </c>
      <c r="R9659" s="36">
        <v>4</v>
      </c>
      <c r="S9659" s="39">
        <f t="shared" si="336"/>
        <v>38</v>
      </c>
      <c r="T9659" s="34" t="s">
        <v>35</v>
      </c>
      <c r="U9659" s="12">
        <f>((epsilon+(alpha*EXP(((-1)*beta)*speed)))+(ceta*EXP(((-1)*delta)*speed)))</f>
        <v>1.117230267280753</v>
      </c>
      <c r="V9659" s="8">
        <f t="shared" si="337"/>
        <v>38</v>
      </c>
    </row>
    <row r="9660" spans="1:22">
      <c r="A9660" s="34" t="s">
        <v>19</v>
      </c>
      <c r="B9660" s="34" t="s">
        <v>75</v>
      </c>
      <c r="C9660" s="5" t="s">
        <v>183</v>
      </c>
      <c r="D9660" s="35" t="s">
        <v>86</v>
      </c>
      <c r="E9660" s="36" t="s">
        <v>18</v>
      </c>
      <c r="F9660" s="37">
        <v>100</v>
      </c>
      <c r="G9660" s="38">
        <v>0.06</v>
      </c>
      <c r="H9660" s="34">
        <v>0.97428330448839595</v>
      </c>
      <c r="I9660" s="35">
        <v>1.2212956203737879E-5</v>
      </c>
      <c r="J9660" s="35">
        <v>-9.8905290679171618E-4</v>
      </c>
      <c r="K9660" s="35">
        <v>1.2325631779853718E-2</v>
      </c>
      <c r="L9660" s="35">
        <v>0.87072869217044924</v>
      </c>
      <c r="M9660" s="35">
        <v>0</v>
      </c>
      <c r="N9660" s="35">
        <v>0</v>
      </c>
      <c r="O9660" s="35">
        <v>0</v>
      </c>
      <c r="P9660" s="36">
        <v>12</v>
      </c>
      <c r="Q9660" s="37">
        <v>38</v>
      </c>
      <c r="R9660" s="36">
        <v>14</v>
      </c>
      <c r="S9660" s="39">
        <f t="shared" si="336"/>
        <v>38</v>
      </c>
      <c r="T9660" s="34" t="s">
        <v>51</v>
      </c>
      <c r="U9660" s="12">
        <f>(((alpha*(speed^3))+(beta*(speed^2))+(ceta*speed))+delta)</f>
        <v>0.58105963520915727</v>
      </c>
      <c r="V9660" s="8">
        <f t="shared" si="337"/>
        <v>38</v>
      </c>
    </row>
    <row r="9661" spans="1:22">
      <c r="A9661" s="34" t="s">
        <v>19</v>
      </c>
      <c r="B9661" s="34" t="s">
        <v>75</v>
      </c>
      <c r="C9661" s="5" t="s">
        <v>183</v>
      </c>
      <c r="D9661" s="35" t="s">
        <v>86</v>
      </c>
      <c r="E9661" s="36" t="s">
        <v>17</v>
      </c>
      <c r="F9661" s="37">
        <v>100</v>
      </c>
      <c r="G9661" s="38">
        <v>0.06</v>
      </c>
      <c r="H9661" s="34">
        <v>0.96891624589715497</v>
      </c>
      <c r="I9661" s="35">
        <v>-1.8330863067843896E-2</v>
      </c>
      <c r="J9661" s="35">
        <v>1.6523338580580167</v>
      </c>
      <c r="K9661" s="35">
        <v>-54.44214526487751</v>
      </c>
      <c r="L9661" s="35">
        <v>2210.9724124106037</v>
      </c>
      <c r="M9661" s="35">
        <v>0</v>
      </c>
      <c r="N9661" s="35">
        <v>0</v>
      </c>
      <c r="O9661" s="35">
        <v>0</v>
      </c>
      <c r="P9661" s="36">
        <v>12</v>
      </c>
      <c r="Q9661" s="37">
        <v>38</v>
      </c>
      <c r="R9661" s="36">
        <v>14</v>
      </c>
      <c r="S9661" s="39">
        <f t="shared" si="336"/>
        <v>38</v>
      </c>
      <c r="T9661" s="34" t="s">
        <v>51</v>
      </c>
      <c r="U9661" s="12">
        <f>(((alpha*(speed^3))+(beta*(speed^2))+(ceta*speed))+delta)</f>
        <v>1522.289865122304</v>
      </c>
      <c r="V9661" s="8">
        <f t="shared" si="337"/>
        <v>38</v>
      </c>
    </row>
    <row r="9662" spans="1:22">
      <c r="A9662" s="34" t="s">
        <v>19</v>
      </c>
      <c r="B9662" s="34" t="s">
        <v>75</v>
      </c>
      <c r="C9662" s="5" t="s">
        <v>184</v>
      </c>
      <c r="D9662" s="35" t="s">
        <v>87</v>
      </c>
      <c r="E9662" s="36" t="s">
        <v>15</v>
      </c>
      <c r="F9662" s="37">
        <v>0</v>
      </c>
      <c r="G9662" s="38">
        <v>0</v>
      </c>
      <c r="H9662" s="34">
        <v>0.98331616841021374</v>
      </c>
      <c r="I9662" s="35">
        <v>1.2371924849515241</v>
      </c>
      <c r="J9662" s="35">
        <v>36.116608374508026</v>
      </c>
      <c r="K9662" s="35">
        <v>-0.17780709353846466</v>
      </c>
      <c r="L9662" s="35">
        <v>0.56497544800710842</v>
      </c>
      <c r="M9662" s="35">
        <v>4.4488089658705092E-2</v>
      </c>
      <c r="N9662" s="35">
        <v>0</v>
      </c>
      <c r="O9662" s="35">
        <v>0</v>
      </c>
      <c r="P9662" s="36">
        <v>12</v>
      </c>
      <c r="Q9662" s="37">
        <v>86</v>
      </c>
      <c r="R9662" s="36">
        <v>10</v>
      </c>
      <c r="S9662" s="39">
        <f t="shared" si="336"/>
        <v>86</v>
      </c>
      <c r="T9662" s="34" t="s">
        <v>44</v>
      </c>
      <c r="U9662" s="12">
        <f>(alpha+(beta/(1+EXP((((-1)*ceta)+(delta*LN(speed)))+(epsilon*speed)))))</f>
        <v>1.2903179518075079</v>
      </c>
      <c r="V9662" s="8">
        <f t="shared" si="337"/>
        <v>86</v>
      </c>
    </row>
    <row r="9663" spans="1:22">
      <c r="A9663" s="34" t="s">
        <v>19</v>
      </c>
      <c r="B9663" s="34" t="s">
        <v>75</v>
      </c>
      <c r="C9663" s="5" t="s">
        <v>184</v>
      </c>
      <c r="D9663" s="35" t="s">
        <v>87</v>
      </c>
      <c r="E9663" s="36" t="s">
        <v>16</v>
      </c>
      <c r="F9663" s="37">
        <v>0</v>
      </c>
      <c r="G9663" s="38">
        <v>0</v>
      </c>
      <c r="H9663" s="34">
        <v>0.99446449101715428</v>
      </c>
      <c r="I9663" s="35">
        <v>3.7579803330702304</v>
      </c>
      <c r="J9663" s="35">
        <v>36.484648458841129</v>
      </c>
      <c r="K9663" s="35">
        <v>2.4878013710759799</v>
      </c>
      <c r="L9663" s="35">
        <v>1.3615923909022474</v>
      </c>
      <c r="M9663" s="35">
        <v>-3.367876061548382E-3</v>
      </c>
      <c r="N9663" s="35">
        <v>0</v>
      </c>
      <c r="O9663" s="35">
        <v>0</v>
      </c>
      <c r="P9663" s="36">
        <v>12</v>
      </c>
      <c r="Q9663" s="37">
        <v>86</v>
      </c>
      <c r="R9663" s="36">
        <v>10</v>
      </c>
      <c r="S9663" s="39">
        <f t="shared" si="336"/>
        <v>86</v>
      </c>
      <c r="T9663" s="34" t="s">
        <v>44</v>
      </c>
      <c r="U9663" s="12">
        <f>(alpha+(beta/(1+EXP((((-1)*ceta)+(delta*LN(speed)))+(epsilon*speed)))))</f>
        <v>5.0714348738574087</v>
      </c>
      <c r="V9663" s="8">
        <f t="shared" si="337"/>
        <v>86</v>
      </c>
    </row>
    <row r="9664" spans="1:22">
      <c r="A9664" s="34" t="s">
        <v>19</v>
      </c>
      <c r="B9664" s="34" t="s">
        <v>75</v>
      </c>
      <c r="C9664" s="5" t="s">
        <v>184</v>
      </c>
      <c r="D9664" s="35" t="s">
        <v>87</v>
      </c>
      <c r="E9664" s="36" t="s">
        <v>14</v>
      </c>
      <c r="F9664" s="37">
        <v>0</v>
      </c>
      <c r="G9664" s="38">
        <v>0</v>
      </c>
      <c r="H9664" s="34">
        <v>0.99769564160185853</v>
      </c>
      <c r="I9664" s="35">
        <v>1137.7681455407419</v>
      </c>
      <c r="J9664" s="35">
        <v>-3.8382284954326793</v>
      </c>
      <c r="K9664" s="35">
        <v>11.362893779022237</v>
      </c>
      <c r="L9664" s="35">
        <v>-0.86811515085502766</v>
      </c>
      <c r="M9664" s="35">
        <v>0</v>
      </c>
      <c r="N9664" s="35">
        <v>0</v>
      </c>
      <c r="O9664" s="35">
        <v>0</v>
      </c>
      <c r="P9664" s="36">
        <v>12</v>
      </c>
      <c r="Q9664" s="37">
        <v>86</v>
      </c>
      <c r="R9664" s="36">
        <v>1</v>
      </c>
      <c r="S9664" s="39">
        <f t="shared" si="336"/>
        <v>86</v>
      </c>
      <c r="T9664" s="34" t="s">
        <v>30</v>
      </c>
      <c r="U9664" s="12">
        <f>((alpha*(speed^beta))+(ceta*(speed^delta)))</f>
        <v>0.23779330791728345</v>
      </c>
      <c r="V9664" s="8">
        <f t="shared" si="337"/>
        <v>86</v>
      </c>
    </row>
    <row r="9665" spans="1:22">
      <c r="A9665" s="34" t="s">
        <v>19</v>
      </c>
      <c r="B9665" s="34" t="s">
        <v>75</v>
      </c>
      <c r="C9665" s="5" t="s">
        <v>184</v>
      </c>
      <c r="D9665" s="35" t="s">
        <v>87</v>
      </c>
      <c r="E9665" s="36" t="s">
        <v>18</v>
      </c>
      <c r="F9665" s="37">
        <v>0</v>
      </c>
      <c r="G9665" s="38">
        <v>0</v>
      </c>
      <c r="H9665" s="34">
        <v>0.99655670047249945</v>
      </c>
      <c r="I9665" s="35">
        <v>6.3078136503195683</v>
      </c>
      <c r="J9665" s="35">
        <v>1.0046232118179483</v>
      </c>
      <c r="K9665" s="35">
        <v>-1.0120626533771526</v>
      </c>
      <c r="L9665" s="35">
        <v>0</v>
      </c>
      <c r="M9665" s="35">
        <v>0</v>
      </c>
      <c r="N9665" s="35">
        <v>0</v>
      </c>
      <c r="O9665" s="35">
        <v>0</v>
      </c>
      <c r="P9665" s="36">
        <v>12</v>
      </c>
      <c r="Q9665" s="37">
        <v>86</v>
      </c>
      <c r="R9665" s="36">
        <v>0</v>
      </c>
      <c r="S9665" s="39">
        <f t="shared" si="336"/>
        <v>86</v>
      </c>
      <c r="T9665" s="34" t="s">
        <v>29</v>
      </c>
      <c r="U9665" s="12">
        <f>((alpha*(beta^speed))*(speed^ceta))</f>
        <v>0.10335253516056285</v>
      </c>
      <c r="V9665" s="8">
        <f t="shared" si="337"/>
        <v>86</v>
      </c>
    </row>
    <row r="9666" spans="1:22">
      <c r="A9666" s="34" t="s">
        <v>19</v>
      </c>
      <c r="B9666" s="34" t="s">
        <v>75</v>
      </c>
      <c r="C9666" s="5" t="s">
        <v>184</v>
      </c>
      <c r="D9666" s="35" t="s">
        <v>87</v>
      </c>
      <c r="E9666" s="36" t="s">
        <v>17</v>
      </c>
      <c r="F9666" s="37">
        <v>0</v>
      </c>
      <c r="G9666" s="38">
        <v>0</v>
      </c>
      <c r="H9666" s="34">
        <v>0.98950631936238642</v>
      </c>
      <c r="I9666" s="35">
        <v>3853.2977449207879</v>
      </c>
      <c r="J9666" s="35">
        <v>1.0080389364690692</v>
      </c>
      <c r="K9666" s="35">
        <v>-0.84707179407383282</v>
      </c>
      <c r="L9666" s="35">
        <v>0</v>
      </c>
      <c r="M9666" s="35">
        <v>0</v>
      </c>
      <c r="N9666" s="35">
        <v>0</v>
      </c>
      <c r="O9666" s="35">
        <v>0</v>
      </c>
      <c r="P9666" s="36">
        <v>12</v>
      </c>
      <c r="Q9666" s="37">
        <v>86</v>
      </c>
      <c r="R9666" s="36">
        <v>0</v>
      </c>
      <c r="S9666" s="39">
        <f t="shared" ref="S9666:S9729" si="338">V9666</f>
        <v>86</v>
      </c>
      <c r="T9666" s="34" t="s">
        <v>29</v>
      </c>
      <c r="U9666" s="12">
        <f>((alpha*(beta^speed))*(speed^ceta))</f>
        <v>176.28766983736375</v>
      </c>
      <c r="V9666" s="8">
        <f t="shared" ref="V9666:V9729" si="339">IF($V$1&lt;P9666,P9666,IF($V$1&gt;Q9666,Q9666,$V$1))</f>
        <v>86</v>
      </c>
    </row>
    <row r="9667" spans="1:22">
      <c r="A9667" s="34" t="s">
        <v>19</v>
      </c>
      <c r="B9667" s="34" t="s">
        <v>75</v>
      </c>
      <c r="C9667" s="5" t="s">
        <v>184</v>
      </c>
      <c r="D9667" s="35" t="s">
        <v>87</v>
      </c>
      <c r="E9667" s="36" t="s">
        <v>15</v>
      </c>
      <c r="F9667" s="37">
        <v>50</v>
      </c>
      <c r="G9667" s="38">
        <v>0</v>
      </c>
      <c r="H9667" s="34">
        <v>0.93646416486849982</v>
      </c>
      <c r="I9667" s="35">
        <v>1.7675092722247596</v>
      </c>
      <c r="J9667" s="35">
        <v>6.160270516920141</v>
      </c>
      <c r="K9667" s="35">
        <v>1.1091298239970191</v>
      </c>
      <c r="L9667" s="35">
        <v>-0.1503876508144775</v>
      </c>
      <c r="M9667" s="35">
        <v>0.10634364062169564</v>
      </c>
      <c r="N9667" s="35">
        <v>0</v>
      </c>
      <c r="O9667" s="35">
        <v>0</v>
      </c>
      <c r="P9667" s="36">
        <v>12</v>
      </c>
      <c r="Q9667" s="37">
        <v>86</v>
      </c>
      <c r="R9667" s="36">
        <v>10</v>
      </c>
      <c r="S9667" s="39">
        <f t="shared" si="338"/>
        <v>86</v>
      </c>
      <c r="T9667" s="34" t="s">
        <v>44</v>
      </c>
      <c r="U9667" s="12">
        <f>(alpha+(beta/(1+EXP((((-1)*ceta)+(delta*LN(speed)))+(epsilon*speed)))))</f>
        <v>1.7714004025137353</v>
      </c>
      <c r="V9667" s="8">
        <f t="shared" si="339"/>
        <v>86</v>
      </c>
    </row>
    <row r="9668" spans="1:22">
      <c r="A9668" s="34" t="s">
        <v>19</v>
      </c>
      <c r="B9668" s="34" t="s">
        <v>75</v>
      </c>
      <c r="C9668" s="5" t="s">
        <v>184</v>
      </c>
      <c r="D9668" s="35" t="s">
        <v>87</v>
      </c>
      <c r="E9668" s="36" t="s">
        <v>16</v>
      </c>
      <c r="F9668" s="37">
        <v>50</v>
      </c>
      <c r="G9668" s="38">
        <v>0</v>
      </c>
      <c r="H9668" s="34">
        <v>0.98839792712248253</v>
      </c>
      <c r="I9668" s="35">
        <v>79.997419714896921</v>
      </c>
      <c r="J9668" s="35">
        <v>1.0028395252649025</v>
      </c>
      <c r="K9668" s="35">
        <v>-0.62977466491390988</v>
      </c>
      <c r="L9668" s="35">
        <v>0</v>
      </c>
      <c r="M9668" s="35">
        <v>0</v>
      </c>
      <c r="N9668" s="35">
        <v>0</v>
      </c>
      <c r="O9668" s="35">
        <v>0</v>
      </c>
      <c r="P9668" s="36">
        <v>12</v>
      </c>
      <c r="Q9668" s="37">
        <v>86</v>
      </c>
      <c r="R9668" s="36">
        <v>0</v>
      </c>
      <c r="S9668" s="39">
        <f t="shared" si="338"/>
        <v>86</v>
      </c>
      <c r="T9668" s="34" t="s">
        <v>29</v>
      </c>
      <c r="U9668" s="12">
        <f>((alpha*(beta^speed))*(speed^ceta))</f>
        <v>6.1756394235559986</v>
      </c>
      <c r="V9668" s="8">
        <f t="shared" si="339"/>
        <v>86</v>
      </c>
    </row>
    <row r="9669" spans="1:22">
      <c r="A9669" s="34" t="s">
        <v>19</v>
      </c>
      <c r="B9669" s="34" t="s">
        <v>75</v>
      </c>
      <c r="C9669" s="5" t="s">
        <v>184</v>
      </c>
      <c r="D9669" s="35" t="s">
        <v>87</v>
      </c>
      <c r="E9669" s="36" t="s">
        <v>14</v>
      </c>
      <c r="F9669" s="37">
        <v>50</v>
      </c>
      <c r="G9669" s="38">
        <v>0</v>
      </c>
      <c r="H9669" s="34">
        <v>0.99687489595655032</v>
      </c>
      <c r="I9669" s="35">
        <v>7282.9952006998637</v>
      </c>
      <c r="J9669" s="35">
        <v>-4.494605144191028</v>
      </c>
      <c r="K9669" s="35">
        <v>10.269227926584584</v>
      </c>
      <c r="L9669" s="35">
        <v>-0.85371754770660124</v>
      </c>
      <c r="M9669" s="35">
        <v>0</v>
      </c>
      <c r="N9669" s="35">
        <v>0</v>
      </c>
      <c r="O9669" s="35">
        <v>0</v>
      </c>
      <c r="P9669" s="36">
        <v>12</v>
      </c>
      <c r="Q9669" s="37">
        <v>86</v>
      </c>
      <c r="R9669" s="36">
        <v>1</v>
      </c>
      <c r="S9669" s="39">
        <f t="shared" si="338"/>
        <v>86</v>
      </c>
      <c r="T9669" s="34" t="s">
        <v>30</v>
      </c>
      <c r="U9669" s="12">
        <f>((alpha*(speed^beta))+(ceta*(speed^delta)))</f>
        <v>0.22911335064723398</v>
      </c>
      <c r="V9669" s="8">
        <f t="shared" si="339"/>
        <v>86</v>
      </c>
    </row>
    <row r="9670" spans="1:22">
      <c r="A9670" s="34" t="s">
        <v>19</v>
      </c>
      <c r="B9670" s="34" t="s">
        <v>75</v>
      </c>
      <c r="C9670" s="5" t="s">
        <v>184</v>
      </c>
      <c r="D9670" s="35" t="s">
        <v>87</v>
      </c>
      <c r="E9670" s="36" t="s">
        <v>18</v>
      </c>
      <c r="F9670" s="37">
        <v>50</v>
      </c>
      <c r="G9670" s="38">
        <v>0</v>
      </c>
      <c r="H9670" s="34">
        <v>0.99260904811475381</v>
      </c>
      <c r="I9670" s="35">
        <v>0.25583798695752769</v>
      </c>
      <c r="J9670" s="35">
        <v>0.14592849591892909</v>
      </c>
      <c r="K9670" s="35">
        <v>-7.1127050160120031E-4</v>
      </c>
      <c r="L9670" s="35">
        <v>0</v>
      </c>
      <c r="M9670" s="35">
        <v>0</v>
      </c>
      <c r="N9670" s="35">
        <v>0</v>
      </c>
      <c r="O9670" s="35">
        <v>0</v>
      </c>
      <c r="P9670" s="36">
        <v>12</v>
      </c>
      <c r="Q9670" s="37">
        <v>86</v>
      </c>
      <c r="R9670" s="36">
        <v>5</v>
      </c>
      <c r="S9670" s="39">
        <f t="shared" si="338"/>
        <v>86</v>
      </c>
      <c r="T9670" s="34" t="s">
        <v>36</v>
      </c>
      <c r="U9670" s="12">
        <f>(1/(((ceta*(speed^2))+(beta*speed))+alpha))</f>
        <v>0.13253578587966902</v>
      </c>
      <c r="V9670" s="8">
        <f t="shared" si="339"/>
        <v>86</v>
      </c>
    </row>
    <row r="9671" spans="1:22">
      <c r="A9671" s="34" t="s">
        <v>19</v>
      </c>
      <c r="B9671" s="34" t="s">
        <v>75</v>
      </c>
      <c r="C9671" s="5" t="s">
        <v>184</v>
      </c>
      <c r="D9671" s="35" t="s">
        <v>87</v>
      </c>
      <c r="E9671" s="36" t="s">
        <v>17</v>
      </c>
      <c r="F9671" s="37">
        <v>50</v>
      </c>
      <c r="G9671" s="38">
        <v>0</v>
      </c>
      <c r="H9671" s="34">
        <v>0.97560250837183482</v>
      </c>
      <c r="I9671" s="35">
        <v>2761.6315287537332</v>
      </c>
      <c r="J9671" s="35">
        <v>1.0021538002698138</v>
      </c>
      <c r="K9671" s="35">
        <v>-0.60909903100099949</v>
      </c>
      <c r="L9671" s="35">
        <v>0</v>
      </c>
      <c r="M9671" s="35">
        <v>0</v>
      </c>
      <c r="N9671" s="35">
        <v>0</v>
      </c>
      <c r="O9671" s="35">
        <v>0</v>
      </c>
      <c r="P9671" s="36">
        <v>12</v>
      </c>
      <c r="Q9671" s="37">
        <v>86</v>
      </c>
      <c r="R9671" s="36">
        <v>0</v>
      </c>
      <c r="S9671" s="39">
        <f t="shared" si="338"/>
        <v>86</v>
      </c>
      <c r="T9671" s="34" t="s">
        <v>29</v>
      </c>
      <c r="U9671" s="12">
        <f>((alpha*(beta^speed))*(speed^ceta))</f>
        <v>220.40481730525329</v>
      </c>
      <c r="V9671" s="8">
        <f t="shared" si="339"/>
        <v>86</v>
      </c>
    </row>
    <row r="9672" spans="1:22">
      <c r="A9672" s="34" t="s">
        <v>19</v>
      </c>
      <c r="B9672" s="34" t="s">
        <v>75</v>
      </c>
      <c r="C9672" s="5" t="s">
        <v>184</v>
      </c>
      <c r="D9672" s="35" t="s">
        <v>87</v>
      </c>
      <c r="E9672" s="36" t="s">
        <v>15</v>
      </c>
      <c r="F9672" s="37">
        <v>100</v>
      </c>
      <c r="G9672" s="38">
        <v>0</v>
      </c>
      <c r="H9672" s="34">
        <v>0.90755641915880425</v>
      </c>
      <c r="I9672" s="35">
        <v>-1.7318590762666673E-5</v>
      </c>
      <c r="J9672" s="35">
        <v>3.8840125787990799E-3</v>
      </c>
      <c r="K9672" s="35">
        <v>-0.28016264497538218</v>
      </c>
      <c r="L9672" s="35">
        <v>8.6738258742056811</v>
      </c>
      <c r="M9672" s="35">
        <v>0</v>
      </c>
      <c r="N9672" s="35">
        <v>0</v>
      </c>
      <c r="O9672" s="35">
        <v>0</v>
      </c>
      <c r="P9672" s="36">
        <v>12</v>
      </c>
      <c r="Q9672" s="37">
        <v>86</v>
      </c>
      <c r="R9672" s="36">
        <v>14</v>
      </c>
      <c r="S9672" s="39">
        <f t="shared" si="338"/>
        <v>86</v>
      </c>
      <c r="T9672" s="34" t="s">
        <v>51</v>
      </c>
      <c r="U9672" s="12">
        <f>(((alpha*(speed^3))+(beta*(speed^2))+(ceta*speed))+delta)</f>
        <v>2.290401872982093</v>
      </c>
      <c r="V9672" s="8">
        <f t="shared" si="339"/>
        <v>86</v>
      </c>
    </row>
    <row r="9673" spans="1:22">
      <c r="A9673" s="34" t="s">
        <v>19</v>
      </c>
      <c r="B9673" s="34" t="s">
        <v>75</v>
      </c>
      <c r="C9673" s="5" t="s">
        <v>184</v>
      </c>
      <c r="D9673" s="35" t="s">
        <v>87</v>
      </c>
      <c r="E9673" s="36" t="s">
        <v>16</v>
      </c>
      <c r="F9673" s="37">
        <v>100</v>
      </c>
      <c r="G9673" s="38">
        <v>0</v>
      </c>
      <c r="H9673" s="34">
        <v>0.97988798730153981</v>
      </c>
      <c r="I9673" s="35">
        <v>69.560683528472595</v>
      </c>
      <c r="J9673" s="35">
        <v>0.99893489240676303</v>
      </c>
      <c r="K9673" s="35">
        <v>-0.497239862206038</v>
      </c>
      <c r="L9673" s="35">
        <v>0</v>
      </c>
      <c r="M9673" s="35">
        <v>0</v>
      </c>
      <c r="N9673" s="35">
        <v>0</v>
      </c>
      <c r="O9673" s="35">
        <v>0</v>
      </c>
      <c r="P9673" s="36">
        <v>12</v>
      </c>
      <c r="Q9673" s="37">
        <v>86</v>
      </c>
      <c r="R9673" s="36">
        <v>0</v>
      </c>
      <c r="S9673" s="39">
        <f t="shared" si="338"/>
        <v>86</v>
      </c>
      <c r="T9673" s="34" t="s">
        <v>29</v>
      </c>
      <c r="U9673" s="12">
        <f>((alpha*(beta^speed))*(speed^ceta))</f>
        <v>6.9287014235586843</v>
      </c>
      <c r="V9673" s="8">
        <f t="shared" si="339"/>
        <v>86</v>
      </c>
    </row>
    <row r="9674" spans="1:22">
      <c r="A9674" s="34" t="s">
        <v>19</v>
      </c>
      <c r="B9674" s="34" t="s">
        <v>75</v>
      </c>
      <c r="C9674" s="5" t="s">
        <v>184</v>
      </c>
      <c r="D9674" s="35" t="s">
        <v>87</v>
      </c>
      <c r="E9674" s="36" t="s">
        <v>14</v>
      </c>
      <c r="F9674" s="37">
        <v>100</v>
      </c>
      <c r="G9674" s="38">
        <v>0</v>
      </c>
      <c r="H9674" s="34">
        <v>0.99623486116882987</v>
      </c>
      <c r="I9674" s="35">
        <v>8.6243538151362014</v>
      </c>
      <c r="J9674" s="35">
        <v>-0.81098985792329836</v>
      </c>
      <c r="K9674" s="35">
        <v>301.7968463675449</v>
      </c>
      <c r="L9674" s="35">
        <v>-3.0985159385495518</v>
      </c>
      <c r="M9674" s="35">
        <v>0</v>
      </c>
      <c r="N9674" s="35">
        <v>0</v>
      </c>
      <c r="O9674" s="35">
        <v>0</v>
      </c>
      <c r="P9674" s="36">
        <v>12</v>
      </c>
      <c r="Q9674" s="37">
        <v>86</v>
      </c>
      <c r="R9674" s="36">
        <v>1</v>
      </c>
      <c r="S9674" s="39">
        <f t="shared" si="338"/>
        <v>86</v>
      </c>
      <c r="T9674" s="34" t="s">
        <v>30</v>
      </c>
      <c r="U9674" s="12">
        <f>((alpha*(speed^beta))+(ceta*(speed^delta)))</f>
        <v>0.23304428756639392</v>
      </c>
      <c r="V9674" s="8">
        <f t="shared" si="339"/>
        <v>86</v>
      </c>
    </row>
    <row r="9675" spans="1:22">
      <c r="A9675" s="34" t="s">
        <v>19</v>
      </c>
      <c r="B9675" s="34" t="s">
        <v>75</v>
      </c>
      <c r="C9675" s="5" t="s">
        <v>184</v>
      </c>
      <c r="D9675" s="35" t="s">
        <v>87</v>
      </c>
      <c r="E9675" s="36" t="s">
        <v>18</v>
      </c>
      <c r="F9675" s="37">
        <v>100</v>
      </c>
      <c r="G9675" s="38">
        <v>0</v>
      </c>
      <c r="H9675" s="34">
        <v>0.98322100343498642</v>
      </c>
      <c r="I9675" s="35">
        <v>-1.8478342468195936E-6</v>
      </c>
      <c r="J9675" s="35">
        <v>3.7982139537196875E-4</v>
      </c>
      <c r="K9675" s="35">
        <v>-2.635805166979498E-2</v>
      </c>
      <c r="L9675" s="35">
        <v>0.78953773976204045</v>
      </c>
      <c r="M9675" s="35">
        <v>0</v>
      </c>
      <c r="N9675" s="35">
        <v>0</v>
      </c>
      <c r="O9675" s="35">
        <v>0</v>
      </c>
      <c r="P9675" s="36">
        <v>12</v>
      </c>
      <c r="Q9675" s="37">
        <v>86</v>
      </c>
      <c r="R9675" s="36">
        <v>14</v>
      </c>
      <c r="S9675" s="39">
        <f t="shared" si="338"/>
        <v>86</v>
      </c>
      <c r="T9675" s="34" t="s">
        <v>51</v>
      </c>
      <c r="U9675" s="12">
        <f>(((alpha*(speed^3))+(beta*(speed^2))+(ceta*speed))+delta)</f>
        <v>0.15657827663566959</v>
      </c>
      <c r="V9675" s="8">
        <f t="shared" si="339"/>
        <v>86</v>
      </c>
    </row>
    <row r="9676" spans="1:22">
      <c r="A9676" s="34" t="s">
        <v>19</v>
      </c>
      <c r="B9676" s="34" t="s">
        <v>75</v>
      </c>
      <c r="C9676" s="5" t="s">
        <v>184</v>
      </c>
      <c r="D9676" s="35" t="s">
        <v>87</v>
      </c>
      <c r="E9676" s="36" t="s">
        <v>17</v>
      </c>
      <c r="F9676" s="37">
        <v>100</v>
      </c>
      <c r="G9676" s="38">
        <v>0</v>
      </c>
      <c r="H9676" s="34">
        <v>0.96510315283854187</v>
      </c>
      <c r="I9676" s="35">
        <v>-1.997797283570163E-3</v>
      </c>
      <c r="J9676" s="35">
        <v>0.39764586255943335</v>
      </c>
      <c r="K9676" s="35">
        <v>-28.227713846317531</v>
      </c>
      <c r="L9676" s="35">
        <v>1012.0184415933845</v>
      </c>
      <c r="M9676" s="35">
        <v>0</v>
      </c>
      <c r="N9676" s="35">
        <v>0</v>
      </c>
      <c r="O9676" s="35">
        <v>0</v>
      </c>
      <c r="P9676" s="36">
        <v>12</v>
      </c>
      <c r="Q9676" s="37">
        <v>86</v>
      </c>
      <c r="R9676" s="36">
        <v>14</v>
      </c>
      <c r="S9676" s="39">
        <f t="shared" si="338"/>
        <v>86</v>
      </c>
      <c r="T9676" s="34" t="s">
        <v>51</v>
      </c>
      <c r="U9676" s="12">
        <f>(((alpha*(speed^3))+(beta*(speed^2))+(ceta*speed))+delta)</f>
        <v>254.71290130114244</v>
      </c>
      <c r="V9676" s="8">
        <f t="shared" si="339"/>
        <v>86</v>
      </c>
    </row>
    <row r="9677" spans="1:22">
      <c r="A9677" s="34" t="s">
        <v>19</v>
      </c>
      <c r="B9677" s="34" t="s">
        <v>75</v>
      </c>
      <c r="C9677" s="5" t="s">
        <v>184</v>
      </c>
      <c r="D9677" s="35" t="s">
        <v>87</v>
      </c>
      <c r="E9677" s="36" t="s">
        <v>15</v>
      </c>
      <c r="F9677" s="37">
        <v>0</v>
      </c>
      <c r="G9677" s="38">
        <v>-0.06</v>
      </c>
      <c r="H9677" s="34">
        <v>0.99470417631455488</v>
      </c>
      <c r="I9677" s="35">
        <v>31.012575219038659</v>
      </c>
      <c r="J9677" s="35">
        <v>0.98252769103084592</v>
      </c>
      <c r="K9677" s="35">
        <v>-0.76785335635668117</v>
      </c>
      <c r="L9677" s="35">
        <v>0</v>
      </c>
      <c r="M9677" s="35">
        <v>0</v>
      </c>
      <c r="N9677" s="35">
        <v>0</v>
      </c>
      <c r="O9677" s="35">
        <v>0</v>
      </c>
      <c r="P9677" s="36">
        <v>12</v>
      </c>
      <c r="Q9677" s="37">
        <v>86</v>
      </c>
      <c r="R9677" s="36">
        <v>0</v>
      </c>
      <c r="S9677" s="39">
        <f t="shared" si="338"/>
        <v>86</v>
      </c>
      <c r="T9677" s="34" t="s">
        <v>29</v>
      </c>
      <c r="U9677" s="12">
        <f>((alpha*(beta^speed))*(speed^ceta))</f>
        <v>0.22273036468509649</v>
      </c>
      <c r="V9677" s="8">
        <f t="shared" si="339"/>
        <v>86</v>
      </c>
    </row>
    <row r="9678" spans="1:22">
      <c r="A9678" s="34" t="s">
        <v>19</v>
      </c>
      <c r="B9678" s="34" t="s">
        <v>75</v>
      </c>
      <c r="C9678" s="5" t="s">
        <v>184</v>
      </c>
      <c r="D9678" s="35" t="s">
        <v>87</v>
      </c>
      <c r="E9678" s="36" t="s">
        <v>16</v>
      </c>
      <c r="F9678" s="37">
        <v>0</v>
      </c>
      <c r="G9678" s="38">
        <v>-0.06</v>
      </c>
      <c r="H9678" s="34">
        <v>0.99296293186789353</v>
      </c>
      <c r="I9678" s="35">
        <v>7.6375091134473774</v>
      </c>
      <c r="J9678" s="35">
        <v>-10.059211230699779</v>
      </c>
      <c r="K9678" s="35">
        <v>-1.9136932454218516</v>
      </c>
      <c r="L9678" s="35">
        <v>0</v>
      </c>
      <c r="M9678" s="35">
        <v>0</v>
      </c>
      <c r="N9678" s="35">
        <v>0</v>
      </c>
      <c r="O9678" s="35">
        <v>0</v>
      </c>
      <c r="P9678" s="36">
        <v>12</v>
      </c>
      <c r="Q9678" s="37">
        <v>86</v>
      </c>
      <c r="R9678" s="36">
        <v>13</v>
      </c>
      <c r="S9678" s="39">
        <f t="shared" si="338"/>
        <v>86</v>
      </c>
      <c r="T9678" s="34" t="s">
        <v>50</v>
      </c>
      <c r="U9678" s="12">
        <f>EXP((alpha+(beta/speed))+(ceta*LN(speed)))</f>
        <v>0.36651611354481373</v>
      </c>
      <c r="V9678" s="8">
        <f t="shared" si="339"/>
        <v>86</v>
      </c>
    </row>
    <row r="9679" spans="1:22">
      <c r="A9679" s="34" t="s">
        <v>19</v>
      </c>
      <c r="B9679" s="34" t="s">
        <v>75</v>
      </c>
      <c r="C9679" s="5" t="s">
        <v>184</v>
      </c>
      <c r="D9679" s="35" t="s">
        <v>87</v>
      </c>
      <c r="E9679" s="36" t="s">
        <v>14</v>
      </c>
      <c r="F9679" s="37">
        <v>0</v>
      </c>
      <c r="G9679" s="38">
        <v>-0.06</v>
      </c>
      <c r="H9679" s="34">
        <v>0.99702875774565136</v>
      </c>
      <c r="I9679" s="35">
        <v>14.214870447285941</v>
      </c>
      <c r="J9679" s="35">
        <v>0.99406682667384361</v>
      </c>
      <c r="K9679" s="35">
        <v>-1.0459889279525409</v>
      </c>
      <c r="L9679" s="35">
        <v>0</v>
      </c>
      <c r="M9679" s="35">
        <v>0</v>
      </c>
      <c r="N9679" s="35">
        <v>0</v>
      </c>
      <c r="O9679" s="35">
        <v>0</v>
      </c>
      <c r="P9679" s="36">
        <v>12</v>
      </c>
      <c r="Q9679" s="37">
        <v>86</v>
      </c>
      <c r="R9679" s="36">
        <v>0</v>
      </c>
      <c r="S9679" s="39">
        <f t="shared" si="338"/>
        <v>86</v>
      </c>
      <c r="T9679" s="34" t="s">
        <v>29</v>
      </c>
      <c r="U9679" s="12">
        <f>((alpha*(beta^speed))*(speed^ceta))</f>
        <v>8.0727019019927848E-2</v>
      </c>
      <c r="V9679" s="8">
        <f t="shared" si="339"/>
        <v>86</v>
      </c>
    </row>
    <row r="9680" spans="1:22">
      <c r="A9680" s="34" t="s">
        <v>19</v>
      </c>
      <c r="B9680" s="34" t="s">
        <v>75</v>
      </c>
      <c r="C9680" s="5" t="s">
        <v>184</v>
      </c>
      <c r="D9680" s="35" t="s">
        <v>87</v>
      </c>
      <c r="E9680" s="36" t="s">
        <v>18</v>
      </c>
      <c r="F9680" s="37">
        <v>0</v>
      </c>
      <c r="G9680" s="38">
        <v>-0.06</v>
      </c>
      <c r="H9680" s="34">
        <v>0.99724217247659674</v>
      </c>
      <c r="I9680" s="35">
        <v>3.9972751379881846</v>
      </c>
      <c r="J9680" s="35">
        <v>0.99508882899529105</v>
      </c>
      <c r="K9680" s="35">
        <v>-0.853421767500119</v>
      </c>
      <c r="L9680" s="35">
        <v>0</v>
      </c>
      <c r="M9680" s="35">
        <v>0</v>
      </c>
      <c r="N9680" s="35">
        <v>0</v>
      </c>
      <c r="O9680" s="35">
        <v>0</v>
      </c>
      <c r="P9680" s="36">
        <v>12</v>
      </c>
      <c r="Q9680" s="37">
        <v>86</v>
      </c>
      <c r="R9680" s="36">
        <v>0</v>
      </c>
      <c r="S9680" s="39">
        <f t="shared" si="338"/>
        <v>86</v>
      </c>
      <c r="T9680" s="34" t="s">
        <v>29</v>
      </c>
      <c r="U9680" s="12">
        <f>((alpha*(beta^speed))*(speed^ceta))</f>
        <v>5.8470946644998599E-2</v>
      </c>
      <c r="V9680" s="8">
        <f t="shared" si="339"/>
        <v>86</v>
      </c>
    </row>
    <row r="9681" spans="1:22">
      <c r="A9681" s="34" t="s">
        <v>19</v>
      </c>
      <c r="B9681" s="34" t="s">
        <v>75</v>
      </c>
      <c r="C9681" s="5" t="s">
        <v>184</v>
      </c>
      <c r="D9681" s="35" t="s">
        <v>87</v>
      </c>
      <c r="E9681" s="36" t="s">
        <v>17</v>
      </c>
      <c r="F9681" s="37">
        <v>0</v>
      </c>
      <c r="G9681" s="38">
        <v>-0.06</v>
      </c>
      <c r="H9681" s="34">
        <v>0.99219808185236336</v>
      </c>
      <c r="I9681" s="35">
        <v>11.390333989917835</v>
      </c>
      <c r="J9681" s="35">
        <v>-12.332632601622988</v>
      </c>
      <c r="K9681" s="35">
        <v>-1.9159698254114064</v>
      </c>
      <c r="L9681" s="35">
        <v>0</v>
      </c>
      <c r="M9681" s="35">
        <v>0</v>
      </c>
      <c r="N9681" s="35">
        <v>0</v>
      </c>
      <c r="O9681" s="35">
        <v>0</v>
      </c>
      <c r="P9681" s="36">
        <v>12</v>
      </c>
      <c r="Q9681" s="37">
        <v>86</v>
      </c>
      <c r="R9681" s="36">
        <v>13</v>
      </c>
      <c r="S9681" s="39">
        <f t="shared" si="338"/>
        <v>86</v>
      </c>
      <c r="T9681" s="34" t="s">
        <v>50</v>
      </c>
      <c r="U9681" s="12">
        <f>EXP((alpha+(beta/speed))+(ceta*LN(speed)))</f>
        <v>15.067442251628714</v>
      </c>
      <c r="V9681" s="8">
        <f t="shared" si="339"/>
        <v>86</v>
      </c>
    </row>
    <row r="9682" spans="1:22">
      <c r="A9682" s="34" t="s">
        <v>19</v>
      </c>
      <c r="B9682" s="34" t="s">
        <v>75</v>
      </c>
      <c r="C9682" s="5" t="s">
        <v>184</v>
      </c>
      <c r="D9682" s="35" t="s">
        <v>87</v>
      </c>
      <c r="E9682" s="36" t="s">
        <v>15</v>
      </c>
      <c r="F9682" s="37">
        <v>50</v>
      </c>
      <c r="G9682" s="38">
        <v>-0.06</v>
      </c>
      <c r="H9682" s="34">
        <v>0.99209264020491983</v>
      </c>
      <c r="I9682" s="35">
        <v>6.9330897229251445</v>
      </c>
      <c r="J9682" s="35">
        <v>-13.546909216787984</v>
      </c>
      <c r="K9682" s="35">
        <v>-1.8292339603475871</v>
      </c>
      <c r="L9682" s="35">
        <v>0</v>
      </c>
      <c r="M9682" s="35">
        <v>0</v>
      </c>
      <c r="N9682" s="35">
        <v>0</v>
      </c>
      <c r="O9682" s="35">
        <v>0</v>
      </c>
      <c r="P9682" s="36">
        <v>12</v>
      </c>
      <c r="Q9682" s="37">
        <v>86</v>
      </c>
      <c r="R9682" s="36">
        <v>13</v>
      </c>
      <c r="S9682" s="39">
        <f t="shared" si="338"/>
        <v>86</v>
      </c>
      <c r="T9682" s="34" t="s">
        <v>50</v>
      </c>
      <c r="U9682" s="12">
        <f>EXP((alpha+(beta/speed))+(ceta*LN(speed)))</f>
        <v>0.25347861391618681</v>
      </c>
      <c r="V9682" s="8">
        <f t="shared" si="339"/>
        <v>86</v>
      </c>
    </row>
    <row r="9683" spans="1:22">
      <c r="A9683" s="34" t="s">
        <v>19</v>
      </c>
      <c r="B9683" s="34" t="s">
        <v>75</v>
      </c>
      <c r="C9683" s="5" t="s">
        <v>184</v>
      </c>
      <c r="D9683" s="35" t="s">
        <v>87</v>
      </c>
      <c r="E9683" s="36" t="s">
        <v>16</v>
      </c>
      <c r="F9683" s="37">
        <v>50</v>
      </c>
      <c r="G9683" s="38">
        <v>-0.06</v>
      </c>
      <c r="H9683" s="34">
        <v>0.98846013687734835</v>
      </c>
      <c r="I9683" s="35">
        <v>7.9121913066409233</v>
      </c>
      <c r="J9683" s="35">
        <v>-12.219420662080076</v>
      </c>
      <c r="K9683" s="35">
        <v>-1.9819824237794295</v>
      </c>
      <c r="L9683" s="35">
        <v>0</v>
      </c>
      <c r="M9683" s="35">
        <v>0</v>
      </c>
      <c r="N9683" s="35">
        <v>0</v>
      </c>
      <c r="O9683" s="35">
        <v>0</v>
      </c>
      <c r="P9683" s="36">
        <v>12</v>
      </c>
      <c r="Q9683" s="37">
        <v>86</v>
      </c>
      <c r="R9683" s="36">
        <v>13</v>
      </c>
      <c r="S9683" s="39">
        <f t="shared" si="338"/>
        <v>86</v>
      </c>
      <c r="T9683" s="34" t="s">
        <v>50</v>
      </c>
      <c r="U9683" s="12">
        <f>EXP((alpha+(beta/speed))+(ceta*LN(speed)))</f>
        <v>0.34703382315672832</v>
      </c>
      <c r="V9683" s="8">
        <f t="shared" si="339"/>
        <v>86</v>
      </c>
    </row>
    <row r="9684" spans="1:22">
      <c r="A9684" s="34" t="s">
        <v>19</v>
      </c>
      <c r="B9684" s="34" t="s">
        <v>75</v>
      </c>
      <c r="C9684" s="5" t="s">
        <v>184</v>
      </c>
      <c r="D9684" s="35" t="s">
        <v>87</v>
      </c>
      <c r="E9684" s="36" t="s">
        <v>14</v>
      </c>
      <c r="F9684" s="37">
        <v>50</v>
      </c>
      <c r="G9684" s="38">
        <v>-0.06</v>
      </c>
      <c r="H9684" s="34">
        <v>0.99743107689261734</v>
      </c>
      <c r="I9684" s="35">
        <v>0.22409623986659707</v>
      </c>
      <c r="J9684" s="35">
        <v>7.2055569231567654E-2</v>
      </c>
      <c r="K9684" s="35">
        <v>0.74433454373100016</v>
      </c>
      <c r="L9684" s="35">
        <v>0</v>
      </c>
      <c r="M9684" s="35">
        <v>0</v>
      </c>
      <c r="N9684" s="35">
        <v>0</v>
      </c>
      <c r="O9684" s="35">
        <v>0</v>
      </c>
      <c r="P9684" s="36">
        <v>12</v>
      </c>
      <c r="Q9684" s="37">
        <v>86</v>
      </c>
      <c r="R9684" s="36">
        <v>2</v>
      </c>
      <c r="S9684" s="39">
        <f t="shared" si="338"/>
        <v>86</v>
      </c>
      <c r="T9684" s="34" t="s">
        <v>31</v>
      </c>
      <c r="U9684" s="12">
        <f>((alpha+(beta*speed))^((-1)/ceta))</f>
        <v>8.2226491069927646E-2</v>
      </c>
      <c r="V9684" s="8">
        <f t="shared" si="339"/>
        <v>86</v>
      </c>
    </row>
    <row r="9685" spans="1:22">
      <c r="A9685" s="34" t="s">
        <v>19</v>
      </c>
      <c r="B9685" s="34" t="s">
        <v>75</v>
      </c>
      <c r="C9685" s="5" t="s">
        <v>184</v>
      </c>
      <c r="D9685" s="35" t="s">
        <v>87</v>
      </c>
      <c r="E9685" s="36" t="s">
        <v>18</v>
      </c>
      <c r="F9685" s="37">
        <v>50</v>
      </c>
      <c r="G9685" s="38">
        <v>-0.06</v>
      </c>
      <c r="H9685" s="34">
        <v>0.9969805638455449</v>
      </c>
      <c r="I9685" s="35">
        <v>1.8141747745629707E-2</v>
      </c>
      <c r="J9685" s="35">
        <v>-6.6147831189882931</v>
      </c>
      <c r="K9685" s="35">
        <v>1.3041526498986917</v>
      </c>
      <c r="L9685" s="35">
        <v>0.30476227363383102</v>
      </c>
      <c r="M9685" s="35">
        <v>0</v>
      </c>
      <c r="N9685" s="35">
        <v>0</v>
      </c>
      <c r="O9685" s="35">
        <v>0</v>
      </c>
      <c r="P9685" s="36">
        <v>12</v>
      </c>
      <c r="Q9685" s="37">
        <v>86</v>
      </c>
      <c r="R9685" s="36">
        <v>8</v>
      </c>
      <c r="S9685" s="39">
        <f t="shared" si="338"/>
        <v>86</v>
      </c>
      <c r="T9685" s="34" t="s">
        <v>40</v>
      </c>
      <c r="U9685" s="12">
        <f>(alpha-(beta*EXP(((-1)*ceta)*(speed^delta))))</f>
        <v>5.9755573740846085E-2</v>
      </c>
      <c r="V9685" s="8">
        <f t="shared" si="339"/>
        <v>86</v>
      </c>
    </row>
    <row r="9686" spans="1:22">
      <c r="A9686" s="34" t="s">
        <v>19</v>
      </c>
      <c r="B9686" s="34" t="s">
        <v>75</v>
      </c>
      <c r="C9686" s="5" t="s">
        <v>184</v>
      </c>
      <c r="D9686" s="35" t="s">
        <v>87</v>
      </c>
      <c r="E9686" s="36" t="s">
        <v>17</v>
      </c>
      <c r="F9686" s="37">
        <v>50</v>
      </c>
      <c r="G9686" s="38">
        <v>-0.06</v>
      </c>
      <c r="H9686" s="34">
        <v>0.98704236877655127</v>
      </c>
      <c r="I9686" s="35">
        <v>11.729848542365177</v>
      </c>
      <c r="J9686" s="35">
        <v>-14.864982970519335</v>
      </c>
      <c r="K9686" s="35">
        <v>-1.9896639979033481</v>
      </c>
      <c r="L9686" s="35">
        <v>0</v>
      </c>
      <c r="M9686" s="35">
        <v>0</v>
      </c>
      <c r="N9686" s="35">
        <v>0</v>
      </c>
      <c r="O9686" s="35">
        <v>0</v>
      </c>
      <c r="P9686" s="36">
        <v>12</v>
      </c>
      <c r="Q9686" s="37">
        <v>86</v>
      </c>
      <c r="R9686" s="36">
        <v>13</v>
      </c>
      <c r="S9686" s="39">
        <f t="shared" si="338"/>
        <v>86</v>
      </c>
      <c r="T9686" s="34" t="s">
        <v>50</v>
      </c>
      <c r="U9686" s="12">
        <f>EXP((alpha+(beta/speed))+(ceta*LN(speed)))</f>
        <v>14.795831026045688</v>
      </c>
      <c r="V9686" s="8">
        <f t="shared" si="339"/>
        <v>86</v>
      </c>
    </row>
    <row r="9687" spans="1:22">
      <c r="A9687" s="34" t="s">
        <v>19</v>
      </c>
      <c r="B9687" s="34" t="s">
        <v>75</v>
      </c>
      <c r="C9687" s="5" t="s">
        <v>184</v>
      </c>
      <c r="D9687" s="35" t="s">
        <v>87</v>
      </c>
      <c r="E9687" s="36" t="s">
        <v>15</v>
      </c>
      <c r="F9687" s="37">
        <v>100</v>
      </c>
      <c r="G9687" s="38">
        <v>-0.06</v>
      </c>
      <c r="H9687" s="34">
        <v>0.98796055873056721</v>
      </c>
      <c r="I9687" s="35">
        <v>7.1754363329103175</v>
      </c>
      <c r="J9687" s="35">
        <v>-15.094776473166371</v>
      </c>
      <c r="K9687" s="35">
        <v>-1.8782968723202678</v>
      </c>
      <c r="L9687" s="35">
        <v>0</v>
      </c>
      <c r="M9687" s="35">
        <v>0</v>
      </c>
      <c r="N9687" s="35">
        <v>0</v>
      </c>
      <c r="O9687" s="35">
        <v>0</v>
      </c>
      <c r="P9687" s="36">
        <v>12</v>
      </c>
      <c r="Q9687" s="37">
        <v>86</v>
      </c>
      <c r="R9687" s="36">
        <v>13</v>
      </c>
      <c r="S9687" s="39">
        <f t="shared" si="338"/>
        <v>86</v>
      </c>
      <c r="T9687" s="34" t="s">
        <v>50</v>
      </c>
      <c r="U9687" s="12">
        <f>EXP((alpha+(beta/speed))+(ceta*LN(speed)))</f>
        <v>0.25495431199188395</v>
      </c>
      <c r="V9687" s="8">
        <f t="shared" si="339"/>
        <v>86</v>
      </c>
    </row>
    <row r="9688" spans="1:22">
      <c r="A9688" s="34" t="s">
        <v>19</v>
      </c>
      <c r="B9688" s="34" t="s">
        <v>75</v>
      </c>
      <c r="C9688" s="5" t="s">
        <v>184</v>
      </c>
      <c r="D9688" s="35" t="s">
        <v>87</v>
      </c>
      <c r="E9688" s="36" t="s">
        <v>16</v>
      </c>
      <c r="F9688" s="37">
        <v>100</v>
      </c>
      <c r="G9688" s="38">
        <v>-0.06</v>
      </c>
      <c r="H9688" s="34">
        <v>0.98304231110665963</v>
      </c>
      <c r="I9688" s="35">
        <v>9.3569923374986798E-3</v>
      </c>
      <c r="J9688" s="35">
        <v>10.63873201130462</v>
      </c>
      <c r="K9688" s="35">
        <v>6.5489010304843189</v>
      </c>
      <c r="L9688" s="35">
        <v>2.4612674062944824</v>
      </c>
      <c r="M9688" s="35">
        <v>-1.4040626365334315E-2</v>
      </c>
      <c r="N9688" s="35">
        <v>0</v>
      </c>
      <c r="O9688" s="35">
        <v>0</v>
      </c>
      <c r="P9688" s="36">
        <v>12</v>
      </c>
      <c r="Q9688" s="37">
        <v>86</v>
      </c>
      <c r="R9688" s="36">
        <v>10</v>
      </c>
      <c r="S9688" s="39">
        <f t="shared" si="338"/>
        <v>86</v>
      </c>
      <c r="T9688" s="34" t="s">
        <v>44</v>
      </c>
      <c r="U9688" s="12">
        <f>(alpha+(beta/(1+EXP((((-1)*ceta)+(delta*LN(speed)))+(epsilon*speed)))))</f>
        <v>0.42325907446384947</v>
      </c>
      <c r="V9688" s="8">
        <f t="shared" si="339"/>
        <v>86</v>
      </c>
    </row>
    <row r="9689" spans="1:22">
      <c r="A9689" s="34" t="s">
        <v>19</v>
      </c>
      <c r="B9689" s="34" t="s">
        <v>75</v>
      </c>
      <c r="C9689" s="5" t="s">
        <v>184</v>
      </c>
      <c r="D9689" s="35" t="s">
        <v>87</v>
      </c>
      <c r="E9689" s="36" t="s">
        <v>14</v>
      </c>
      <c r="F9689" s="37">
        <v>100</v>
      </c>
      <c r="G9689" s="38">
        <v>-0.06</v>
      </c>
      <c r="H9689" s="34">
        <v>0.99733363235078742</v>
      </c>
      <c r="I9689" s="35">
        <v>3.3688278681576898</v>
      </c>
      <c r="J9689" s="35">
        <v>-3.3810966227047397</v>
      </c>
      <c r="K9689" s="35">
        <v>-1.3121825409743728</v>
      </c>
      <c r="L9689" s="35">
        <v>0</v>
      </c>
      <c r="M9689" s="35">
        <v>0</v>
      </c>
      <c r="N9689" s="35">
        <v>0</v>
      </c>
      <c r="O9689" s="35">
        <v>0</v>
      </c>
      <c r="P9689" s="36">
        <v>12</v>
      </c>
      <c r="Q9689" s="37">
        <v>86</v>
      </c>
      <c r="R9689" s="36">
        <v>13</v>
      </c>
      <c r="S9689" s="39">
        <f t="shared" si="338"/>
        <v>86</v>
      </c>
      <c r="T9689" s="34" t="s">
        <v>50</v>
      </c>
      <c r="U9689" s="12">
        <f>EXP((alpha+(beta/speed))+(ceta*LN(speed)))</f>
        <v>8.0830253225075283E-2</v>
      </c>
      <c r="V9689" s="8">
        <f t="shared" si="339"/>
        <v>86</v>
      </c>
    </row>
    <row r="9690" spans="1:22">
      <c r="A9690" s="34" t="s">
        <v>19</v>
      </c>
      <c r="B9690" s="34" t="s">
        <v>75</v>
      </c>
      <c r="C9690" s="5" t="s">
        <v>184</v>
      </c>
      <c r="D9690" s="35" t="s">
        <v>87</v>
      </c>
      <c r="E9690" s="36" t="s">
        <v>18</v>
      </c>
      <c r="F9690" s="37">
        <v>100</v>
      </c>
      <c r="G9690" s="38">
        <v>-0.06</v>
      </c>
      <c r="H9690" s="34">
        <v>0.99634985215156879</v>
      </c>
      <c r="I9690" s="35">
        <v>2.497249004271862</v>
      </c>
      <c r="J9690" s="35">
        <v>-5.2801213864330157</v>
      </c>
      <c r="K9690" s="35">
        <v>-1.1786643118666953</v>
      </c>
      <c r="L9690" s="35">
        <v>0</v>
      </c>
      <c r="M9690" s="35">
        <v>0</v>
      </c>
      <c r="N9690" s="35">
        <v>0</v>
      </c>
      <c r="O9690" s="35">
        <v>0</v>
      </c>
      <c r="P9690" s="36">
        <v>12</v>
      </c>
      <c r="Q9690" s="37">
        <v>86</v>
      </c>
      <c r="R9690" s="36">
        <v>13</v>
      </c>
      <c r="S9690" s="39">
        <f t="shared" si="338"/>
        <v>86</v>
      </c>
      <c r="T9690" s="34" t="s">
        <v>50</v>
      </c>
      <c r="U9690" s="12">
        <f>EXP((alpha+(beta/speed))+(ceta*LN(speed)))</f>
        <v>5.9944991429850158E-2</v>
      </c>
      <c r="V9690" s="8">
        <f t="shared" si="339"/>
        <v>86</v>
      </c>
    </row>
    <row r="9691" spans="1:22">
      <c r="A9691" s="34" t="s">
        <v>19</v>
      </c>
      <c r="B9691" s="34" t="s">
        <v>75</v>
      </c>
      <c r="C9691" s="5" t="s">
        <v>184</v>
      </c>
      <c r="D9691" s="35" t="s">
        <v>87</v>
      </c>
      <c r="E9691" s="36" t="s">
        <v>17</v>
      </c>
      <c r="F9691" s="37">
        <v>100</v>
      </c>
      <c r="G9691" s="38">
        <v>-0.06</v>
      </c>
      <c r="H9691" s="34">
        <v>0.98041648114160462</v>
      </c>
      <c r="I9691" s="35">
        <v>11.998571096404731</v>
      </c>
      <c r="J9691" s="35">
        <v>-16.852589925348639</v>
      </c>
      <c r="K9691" s="35">
        <v>-2.0408067573726441</v>
      </c>
      <c r="L9691" s="35">
        <v>0</v>
      </c>
      <c r="M9691" s="35">
        <v>0</v>
      </c>
      <c r="N9691" s="35">
        <v>0</v>
      </c>
      <c r="O9691" s="35">
        <v>0</v>
      </c>
      <c r="P9691" s="36">
        <v>12</v>
      </c>
      <c r="Q9691" s="37">
        <v>86</v>
      </c>
      <c r="R9691" s="36">
        <v>13</v>
      </c>
      <c r="S9691" s="39">
        <f t="shared" si="338"/>
        <v>86</v>
      </c>
      <c r="T9691" s="34" t="s">
        <v>50</v>
      </c>
      <c r="U9691" s="12">
        <f>EXP((alpha+(beta/speed))+(ceta*LN(speed)))</f>
        <v>15.061603435980189</v>
      </c>
      <c r="V9691" s="8">
        <f t="shared" si="339"/>
        <v>86</v>
      </c>
    </row>
    <row r="9692" spans="1:22">
      <c r="A9692" s="34" t="s">
        <v>19</v>
      </c>
      <c r="B9692" s="34" t="s">
        <v>75</v>
      </c>
      <c r="C9692" s="5" t="s">
        <v>184</v>
      </c>
      <c r="D9692" s="35" t="s">
        <v>87</v>
      </c>
      <c r="E9692" s="36" t="s">
        <v>15</v>
      </c>
      <c r="F9692" s="37">
        <v>0</v>
      </c>
      <c r="G9692" s="38">
        <v>-0.04</v>
      </c>
      <c r="H9692" s="34">
        <v>0.9952025411875236</v>
      </c>
      <c r="I9692" s="35">
        <v>35.551032198873429</v>
      </c>
      <c r="J9692" s="35">
        <v>0.98461241448729164</v>
      </c>
      <c r="K9692" s="35">
        <v>-0.77288062935620594</v>
      </c>
      <c r="L9692" s="35">
        <v>0</v>
      </c>
      <c r="M9692" s="35">
        <v>0</v>
      </c>
      <c r="N9692" s="35">
        <v>0</v>
      </c>
      <c r="O9692" s="35">
        <v>0</v>
      </c>
      <c r="P9692" s="36">
        <v>12</v>
      </c>
      <c r="Q9692" s="37">
        <v>86</v>
      </c>
      <c r="R9692" s="36">
        <v>0</v>
      </c>
      <c r="S9692" s="39">
        <f t="shared" si="338"/>
        <v>86</v>
      </c>
      <c r="T9692" s="34" t="s">
        <v>29</v>
      </c>
      <c r="U9692" s="12">
        <f>((alpha*(beta^speed))*(speed^ceta))</f>
        <v>0.29959341246385668</v>
      </c>
      <c r="V9692" s="8">
        <f t="shared" si="339"/>
        <v>86</v>
      </c>
    </row>
    <row r="9693" spans="1:22">
      <c r="A9693" s="34" t="s">
        <v>19</v>
      </c>
      <c r="B9693" s="34" t="s">
        <v>75</v>
      </c>
      <c r="C9693" s="5" t="s">
        <v>184</v>
      </c>
      <c r="D9693" s="35" t="s">
        <v>87</v>
      </c>
      <c r="E9693" s="36" t="s">
        <v>16</v>
      </c>
      <c r="F9693" s="37">
        <v>0</v>
      </c>
      <c r="G9693" s="38">
        <v>-0.04</v>
      </c>
      <c r="H9693" s="34">
        <v>0.99115449551938617</v>
      </c>
      <c r="I9693" s="35">
        <v>93.685080661550742</v>
      </c>
      <c r="J9693" s="35">
        <v>0.98302719624226309</v>
      </c>
      <c r="K9693" s="35">
        <v>-0.84325262310563043</v>
      </c>
      <c r="L9693" s="35">
        <v>0</v>
      </c>
      <c r="M9693" s="35">
        <v>0</v>
      </c>
      <c r="N9693" s="35">
        <v>0</v>
      </c>
      <c r="O9693" s="35">
        <v>0</v>
      </c>
      <c r="P9693" s="36">
        <v>12</v>
      </c>
      <c r="Q9693" s="37">
        <v>86</v>
      </c>
      <c r="R9693" s="36">
        <v>0</v>
      </c>
      <c r="S9693" s="39">
        <f t="shared" si="338"/>
        <v>86</v>
      </c>
      <c r="T9693" s="34" t="s">
        <v>29</v>
      </c>
      <c r="U9693" s="12">
        <f>((alpha*(beta^speed))*(speed^ceta))</f>
        <v>0.50238352492673555</v>
      </c>
      <c r="V9693" s="8">
        <f t="shared" si="339"/>
        <v>86</v>
      </c>
    </row>
    <row r="9694" spans="1:22">
      <c r="A9694" s="34" t="s">
        <v>19</v>
      </c>
      <c r="B9694" s="34" t="s">
        <v>75</v>
      </c>
      <c r="C9694" s="5" t="s">
        <v>184</v>
      </c>
      <c r="D9694" s="35" t="s">
        <v>87</v>
      </c>
      <c r="E9694" s="36" t="s">
        <v>14</v>
      </c>
      <c r="F9694" s="37">
        <v>0</v>
      </c>
      <c r="G9694" s="38">
        <v>-0.04</v>
      </c>
      <c r="H9694" s="34">
        <v>0.99718108873899014</v>
      </c>
      <c r="I9694" s="35">
        <v>14.373058703263949</v>
      </c>
      <c r="J9694" s="35">
        <v>0.99205923994376333</v>
      </c>
      <c r="K9694" s="35">
        <v>-0.98200689318072887</v>
      </c>
      <c r="L9694" s="35">
        <v>0</v>
      </c>
      <c r="M9694" s="35">
        <v>0</v>
      </c>
      <c r="N9694" s="35">
        <v>0</v>
      </c>
      <c r="O9694" s="35">
        <v>0</v>
      </c>
      <c r="P9694" s="36">
        <v>12</v>
      </c>
      <c r="Q9694" s="37">
        <v>86</v>
      </c>
      <c r="R9694" s="36">
        <v>0</v>
      </c>
      <c r="S9694" s="39">
        <f t="shared" si="338"/>
        <v>86</v>
      </c>
      <c r="T9694" s="34" t="s">
        <v>29</v>
      </c>
      <c r="U9694" s="12">
        <f>((alpha*(beta^speed))*(speed^ceta))</f>
        <v>9.1220519099542124E-2</v>
      </c>
      <c r="V9694" s="8">
        <f t="shared" si="339"/>
        <v>86</v>
      </c>
    </row>
    <row r="9695" spans="1:22">
      <c r="A9695" s="34" t="s">
        <v>19</v>
      </c>
      <c r="B9695" s="34" t="s">
        <v>75</v>
      </c>
      <c r="C9695" s="5" t="s">
        <v>184</v>
      </c>
      <c r="D9695" s="35" t="s">
        <v>87</v>
      </c>
      <c r="E9695" s="36" t="s">
        <v>18</v>
      </c>
      <c r="F9695" s="37">
        <v>0</v>
      </c>
      <c r="G9695" s="38">
        <v>-0.04</v>
      </c>
      <c r="H9695" s="34">
        <v>0.99756692386264567</v>
      </c>
      <c r="I9695" s="35">
        <v>4.752612034925634</v>
      </c>
      <c r="J9695" s="35">
        <v>0.99580787522158498</v>
      </c>
      <c r="K9695" s="35">
        <v>-0.89481793533344423</v>
      </c>
      <c r="L9695" s="35">
        <v>0</v>
      </c>
      <c r="M9695" s="35">
        <v>0</v>
      </c>
      <c r="N9695" s="35">
        <v>0</v>
      </c>
      <c r="O9695" s="35">
        <v>0</v>
      </c>
      <c r="P9695" s="36">
        <v>12</v>
      </c>
      <c r="Q9695" s="37">
        <v>86</v>
      </c>
      <c r="R9695" s="36">
        <v>0</v>
      </c>
      <c r="S9695" s="39">
        <f t="shared" si="338"/>
        <v>86</v>
      </c>
      <c r="T9695" s="34" t="s">
        <v>29</v>
      </c>
      <c r="U9695" s="12">
        <f>((alpha*(beta^speed))*(speed^ceta))</f>
        <v>6.1518581624407757E-2</v>
      </c>
      <c r="V9695" s="8">
        <f t="shared" si="339"/>
        <v>86</v>
      </c>
    </row>
    <row r="9696" spans="1:22">
      <c r="A9696" s="34" t="s">
        <v>19</v>
      </c>
      <c r="B9696" s="34" t="s">
        <v>75</v>
      </c>
      <c r="C9696" s="5" t="s">
        <v>184</v>
      </c>
      <c r="D9696" s="35" t="s">
        <v>87</v>
      </c>
      <c r="E9696" s="36" t="s">
        <v>17</v>
      </c>
      <c r="F9696" s="37">
        <v>0</v>
      </c>
      <c r="G9696" s="38">
        <v>-0.04</v>
      </c>
      <c r="H9696" s="34">
        <v>0.98894308147171273</v>
      </c>
      <c r="I9696" s="35">
        <v>2506.5083176278699</v>
      </c>
      <c r="J9696" s="35">
        <v>0.97978388047876641</v>
      </c>
      <c r="K9696" s="35">
        <v>-0.71627248277569433</v>
      </c>
      <c r="L9696" s="35">
        <v>0</v>
      </c>
      <c r="M9696" s="35">
        <v>0</v>
      </c>
      <c r="N9696" s="35">
        <v>0</v>
      </c>
      <c r="O9696" s="35">
        <v>0</v>
      </c>
      <c r="P9696" s="36">
        <v>12</v>
      </c>
      <c r="Q9696" s="37">
        <v>86</v>
      </c>
      <c r="R9696" s="36">
        <v>0</v>
      </c>
      <c r="S9696" s="39">
        <f t="shared" si="338"/>
        <v>86</v>
      </c>
      <c r="T9696" s="34" t="s">
        <v>29</v>
      </c>
      <c r="U9696" s="12">
        <f>((alpha*(beta^speed))*(speed^ceta))</f>
        <v>17.809268901895898</v>
      </c>
      <c r="V9696" s="8">
        <f t="shared" si="339"/>
        <v>86</v>
      </c>
    </row>
    <row r="9697" spans="1:22">
      <c r="A9697" s="34" t="s">
        <v>19</v>
      </c>
      <c r="B9697" s="34" t="s">
        <v>75</v>
      </c>
      <c r="C9697" s="5" t="s">
        <v>184</v>
      </c>
      <c r="D9697" s="35" t="s">
        <v>87</v>
      </c>
      <c r="E9697" s="36" t="s">
        <v>15</v>
      </c>
      <c r="F9697" s="37">
        <v>50</v>
      </c>
      <c r="G9697" s="38">
        <v>-0.04</v>
      </c>
      <c r="H9697" s="34">
        <v>0.99022056092243194</v>
      </c>
      <c r="I9697" s="35">
        <v>0.15335899754337451</v>
      </c>
      <c r="J9697" s="35">
        <v>27.952096255377889</v>
      </c>
      <c r="K9697" s="35">
        <v>-0.21449373272902988</v>
      </c>
      <c r="L9697" s="35">
        <v>0.47481487081159091</v>
      </c>
      <c r="M9697" s="35">
        <v>3.4404762693086684E-2</v>
      </c>
      <c r="N9697" s="35">
        <v>0</v>
      </c>
      <c r="O9697" s="35">
        <v>0</v>
      </c>
      <c r="P9697" s="36">
        <v>12</v>
      </c>
      <c r="Q9697" s="37">
        <v>86</v>
      </c>
      <c r="R9697" s="36">
        <v>10</v>
      </c>
      <c r="S9697" s="39">
        <f t="shared" si="338"/>
        <v>86</v>
      </c>
      <c r="T9697" s="34" t="s">
        <v>44</v>
      </c>
      <c r="U9697" s="12">
        <f>(alpha+(beta/(1+EXP((((-1)*ceta)+(delta*LN(speed)))+(epsilon*speed)))))</f>
        <v>0.29381807116539638</v>
      </c>
      <c r="V9697" s="8">
        <f t="shared" si="339"/>
        <v>86</v>
      </c>
    </row>
    <row r="9698" spans="1:22">
      <c r="A9698" s="34" t="s">
        <v>19</v>
      </c>
      <c r="B9698" s="34" t="s">
        <v>75</v>
      </c>
      <c r="C9698" s="5" t="s">
        <v>184</v>
      </c>
      <c r="D9698" s="35" t="s">
        <v>87</v>
      </c>
      <c r="E9698" s="36" t="s">
        <v>16</v>
      </c>
      <c r="F9698" s="37">
        <v>50</v>
      </c>
      <c r="G9698" s="38">
        <v>-0.04</v>
      </c>
      <c r="H9698" s="34">
        <v>0.98268226736498121</v>
      </c>
      <c r="I9698" s="35">
        <v>60.416528252541276</v>
      </c>
      <c r="J9698" s="35">
        <v>0.97714469326996667</v>
      </c>
      <c r="K9698" s="35">
        <v>-0.64781166142349489</v>
      </c>
      <c r="L9698" s="35">
        <v>0</v>
      </c>
      <c r="M9698" s="35">
        <v>0</v>
      </c>
      <c r="N9698" s="35">
        <v>0</v>
      </c>
      <c r="O9698" s="35">
        <v>0</v>
      </c>
      <c r="P9698" s="36">
        <v>12</v>
      </c>
      <c r="Q9698" s="37">
        <v>86</v>
      </c>
      <c r="R9698" s="36">
        <v>0</v>
      </c>
      <c r="S9698" s="39">
        <f t="shared" si="338"/>
        <v>86</v>
      </c>
      <c r="T9698" s="34" t="s">
        <v>29</v>
      </c>
      <c r="U9698" s="12">
        <f>((alpha*(beta^speed))*(speed^ceta))</f>
        <v>0.46177306671866697</v>
      </c>
      <c r="V9698" s="8">
        <f t="shared" si="339"/>
        <v>86</v>
      </c>
    </row>
    <row r="9699" spans="1:22">
      <c r="A9699" s="34" t="s">
        <v>19</v>
      </c>
      <c r="B9699" s="34" t="s">
        <v>75</v>
      </c>
      <c r="C9699" s="5" t="s">
        <v>184</v>
      </c>
      <c r="D9699" s="35" t="s">
        <v>87</v>
      </c>
      <c r="E9699" s="36" t="s">
        <v>14</v>
      </c>
      <c r="F9699" s="37">
        <v>50</v>
      </c>
      <c r="G9699" s="38">
        <v>-0.04</v>
      </c>
      <c r="H9699" s="34">
        <v>0.99728801034977765</v>
      </c>
      <c r="I9699" s="35">
        <v>3.1834500454899808</v>
      </c>
      <c r="J9699" s="35">
        <v>0.17024575473120221</v>
      </c>
      <c r="K9699" s="35">
        <v>0.90107235664691077</v>
      </c>
      <c r="L9699" s="35">
        <v>3.7171759463861427E-2</v>
      </c>
      <c r="M9699" s="35">
        <v>4.8504501817659341E-2</v>
      </c>
      <c r="N9699" s="35">
        <v>0</v>
      </c>
      <c r="O9699" s="35">
        <v>0</v>
      </c>
      <c r="P9699" s="36">
        <v>12</v>
      </c>
      <c r="Q9699" s="37">
        <v>86</v>
      </c>
      <c r="R9699" s="36">
        <v>4</v>
      </c>
      <c r="S9699" s="39">
        <f t="shared" si="338"/>
        <v>86</v>
      </c>
      <c r="T9699" s="34" t="s">
        <v>35</v>
      </c>
      <c r="U9699" s="12">
        <f>((epsilon+(alpha*EXP(((-1)*beta)*speed)))+(ceta*EXP(((-1)*delta)*speed)))</f>
        <v>8.5354371552637712E-2</v>
      </c>
      <c r="V9699" s="8">
        <f t="shared" si="339"/>
        <v>86</v>
      </c>
    </row>
    <row r="9700" spans="1:22">
      <c r="A9700" s="34" t="s">
        <v>19</v>
      </c>
      <c r="B9700" s="34" t="s">
        <v>75</v>
      </c>
      <c r="C9700" s="5" t="s">
        <v>184</v>
      </c>
      <c r="D9700" s="35" t="s">
        <v>87</v>
      </c>
      <c r="E9700" s="36" t="s">
        <v>18</v>
      </c>
      <c r="F9700" s="37">
        <v>50</v>
      </c>
      <c r="G9700" s="38">
        <v>-0.04</v>
      </c>
      <c r="H9700" s="34">
        <v>0.99697332182794196</v>
      </c>
      <c r="I9700" s="35">
        <v>0.52981218837858757</v>
      </c>
      <c r="J9700" s="35">
        <v>0.13212355833702136</v>
      </c>
      <c r="K9700" s="35">
        <v>6.3175272853515784E-4</v>
      </c>
      <c r="L9700" s="35">
        <v>0</v>
      </c>
      <c r="M9700" s="35">
        <v>0</v>
      </c>
      <c r="N9700" s="35">
        <v>0</v>
      </c>
      <c r="O9700" s="35">
        <v>0</v>
      </c>
      <c r="P9700" s="36">
        <v>12</v>
      </c>
      <c r="Q9700" s="37">
        <v>86</v>
      </c>
      <c r="R9700" s="36">
        <v>5</v>
      </c>
      <c r="S9700" s="39">
        <f t="shared" si="338"/>
        <v>86</v>
      </c>
      <c r="T9700" s="34" t="s">
        <v>36</v>
      </c>
      <c r="U9700" s="12">
        <f>(1/(((ceta*(speed^2))+(beta*speed))+alpha))</f>
        <v>6.0368678574951859E-2</v>
      </c>
      <c r="V9700" s="8">
        <f t="shared" si="339"/>
        <v>86</v>
      </c>
    </row>
    <row r="9701" spans="1:22">
      <c r="A9701" s="34" t="s">
        <v>19</v>
      </c>
      <c r="B9701" s="34" t="s">
        <v>75</v>
      </c>
      <c r="C9701" s="5" t="s">
        <v>184</v>
      </c>
      <c r="D9701" s="35" t="s">
        <v>87</v>
      </c>
      <c r="E9701" s="36" t="s">
        <v>17</v>
      </c>
      <c r="F9701" s="37">
        <v>50</v>
      </c>
      <c r="G9701" s="38">
        <v>-0.04</v>
      </c>
      <c r="H9701" s="34">
        <v>0.97870556021297206</v>
      </c>
      <c r="I9701" s="35">
        <v>1573.831193783672</v>
      </c>
      <c r="J9701" s="35">
        <v>0.97348981116916755</v>
      </c>
      <c r="K9701" s="35">
        <v>-0.49763599045494034</v>
      </c>
      <c r="L9701" s="35">
        <v>0</v>
      </c>
      <c r="M9701" s="35">
        <v>0</v>
      </c>
      <c r="N9701" s="35">
        <v>0</v>
      </c>
      <c r="O9701" s="35">
        <v>0</v>
      </c>
      <c r="P9701" s="36">
        <v>12</v>
      </c>
      <c r="Q9701" s="37">
        <v>86</v>
      </c>
      <c r="R9701" s="36">
        <v>0</v>
      </c>
      <c r="S9701" s="39">
        <f t="shared" si="338"/>
        <v>86</v>
      </c>
      <c r="T9701" s="34" t="s">
        <v>29</v>
      </c>
      <c r="U9701" s="12">
        <f>((alpha*(beta^speed))*(speed^ceta))</f>
        <v>17.013097571105082</v>
      </c>
      <c r="V9701" s="8">
        <f t="shared" si="339"/>
        <v>86</v>
      </c>
    </row>
    <row r="9702" spans="1:22">
      <c r="A9702" s="34" t="s">
        <v>19</v>
      </c>
      <c r="B9702" s="34" t="s">
        <v>75</v>
      </c>
      <c r="C9702" s="5" t="s">
        <v>184</v>
      </c>
      <c r="D9702" s="35" t="s">
        <v>87</v>
      </c>
      <c r="E9702" s="36" t="s">
        <v>15</v>
      </c>
      <c r="F9702" s="37">
        <v>100</v>
      </c>
      <c r="G9702" s="38">
        <v>-0.04</v>
      </c>
      <c r="H9702" s="34">
        <v>0.98377392820747667</v>
      </c>
      <c r="I9702" s="35">
        <v>0.19441202176358377</v>
      </c>
      <c r="J9702" s="35">
        <v>10.899447220520651</v>
      </c>
      <c r="K9702" s="35">
        <v>1.1310788623528956</v>
      </c>
      <c r="L9702" s="35">
        <v>0.47384673543482142</v>
      </c>
      <c r="M9702" s="35">
        <v>4.2144838784341984E-2</v>
      </c>
      <c r="N9702" s="35">
        <v>0</v>
      </c>
      <c r="O9702" s="35">
        <v>0</v>
      </c>
      <c r="P9702" s="36">
        <v>12</v>
      </c>
      <c r="Q9702" s="37">
        <v>86</v>
      </c>
      <c r="R9702" s="36">
        <v>10</v>
      </c>
      <c r="S9702" s="39">
        <f t="shared" si="338"/>
        <v>86</v>
      </c>
      <c r="T9702" s="34" t="s">
        <v>44</v>
      </c>
      <c r="U9702" s="12">
        <f>(alpha+(beta/(1+EXP((((-1)*ceta)+(delta*LN(speed)))+(epsilon*speed)))))</f>
        <v>0.30244653886572126</v>
      </c>
      <c r="V9702" s="8">
        <f t="shared" si="339"/>
        <v>86</v>
      </c>
    </row>
    <row r="9703" spans="1:22">
      <c r="A9703" s="34" t="s">
        <v>19</v>
      </c>
      <c r="B9703" s="34" t="s">
        <v>75</v>
      </c>
      <c r="C9703" s="5" t="s">
        <v>184</v>
      </c>
      <c r="D9703" s="35" t="s">
        <v>87</v>
      </c>
      <c r="E9703" s="36" t="s">
        <v>16</v>
      </c>
      <c r="F9703" s="37">
        <v>100</v>
      </c>
      <c r="G9703" s="38">
        <v>-0.04</v>
      </c>
      <c r="H9703" s="34">
        <v>0.97445515921360415</v>
      </c>
      <c r="I9703" s="35">
        <v>-0.74417324153407571</v>
      </c>
      <c r="J9703" s="35">
        <v>17.30924186150693</v>
      </c>
      <c r="K9703" s="35">
        <v>4.228178918221376</v>
      </c>
      <c r="L9703" s="35">
        <v>1.6025296277261472</v>
      </c>
      <c r="M9703" s="35">
        <v>-3.7953870141092588E-3</v>
      </c>
      <c r="N9703" s="35">
        <v>0</v>
      </c>
      <c r="O9703" s="35">
        <v>0</v>
      </c>
      <c r="P9703" s="36">
        <v>12</v>
      </c>
      <c r="Q9703" s="37">
        <v>86</v>
      </c>
      <c r="R9703" s="36">
        <v>10</v>
      </c>
      <c r="S9703" s="39">
        <f t="shared" si="338"/>
        <v>86</v>
      </c>
      <c r="T9703" s="34" t="s">
        <v>44</v>
      </c>
      <c r="U9703" s="12">
        <f>(alpha+(beta/(1+EXP((((-1)*ceta)+(delta*LN(speed)))+(epsilon*speed)))))</f>
        <v>0.47091281151082109</v>
      </c>
      <c r="V9703" s="8">
        <f t="shared" si="339"/>
        <v>86</v>
      </c>
    </row>
    <row r="9704" spans="1:22">
      <c r="A9704" s="34" t="s">
        <v>19</v>
      </c>
      <c r="B9704" s="34" t="s">
        <v>75</v>
      </c>
      <c r="C9704" s="5" t="s">
        <v>184</v>
      </c>
      <c r="D9704" s="35" t="s">
        <v>87</v>
      </c>
      <c r="E9704" s="36" t="s">
        <v>14</v>
      </c>
      <c r="F9704" s="37">
        <v>100</v>
      </c>
      <c r="G9704" s="38">
        <v>-0.04</v>
      </c>
      <c r="H9704" s="34">
        <v>0.99713135623972149</v>
      </c>
      <c r="I9704" s="35">
        <v>12.742706987943127</v>
      </c>
      <c r="J9704" s="35">
        <v>0.99322066902100414</v>
      </c>
      <c r="K9704" s="35">
        <v>-1.0001963463068135</v>
      </c>
      <c r="L9704" s="35">
        <v>0</v>
      </c>
      <c r="M9704" s="35">
        <v>0</v>
      </c>
      <c r="N9704" s="35">
        <v>0</v>
      </c>
      <c r="O9704" s="35">
        <v>0</v>
      </c>
      <c r="P9704" s="36">
        <v>12</v>
      </c>
      <c r="Q9704" s="37">
        <v>86</v>
      </c>
      <c r="R9704" s="36">
        <v>0</v>
      </c>
      <c r="S9704" s="39">
        <f t="shared" si="338"/>
        <v>86</v>
      </c>
      <c r="T9704" s="34" t="s">
        <v>29</v>
      </c>
      <c r="U9704" s="12">
        <f>((alpha*(beta^speed))*(speed^ceta))</f>
        <v>8.247414104564782E-2</v>
      </c>
      <c r="V9704" s="8">
        <f t="shared" si="339"/>
        <v>86</v>
      </c>
    </row>
    <row r="9705" spans="1:22">
      <c r="A9705" s="34" t="s">
        <v>19</v>
      </c>
      <c r="B9705" s="34" t="s">
        <v>75</v>
      </c>
      <c r="C9705" s="5" t="s">
        <v>184</v>
      </c>
      <c r="D9705" s="35" t="s">
        <v>87</v>
      </c>
      <c r="E9705" s="36" t="s">
        <v>18</v>
      </c>
      <c r="F9705" s="37">
        <v>100</v>
      </c>
      <c r="G9705" s="38">
        <v>-0.04</v>
      </c>
      <c r="H9705" s="34">
        <v>0.99490562017065587</v>
      </c>
      <c r="I9705" s="35">
        <v>3.150017502615388</v>
      </c>
      <c r="J9705" s="35">
        <v>-8.2358062606582134</v>
      </c>
      <c r="K9705" s="35">
        <v>-1.3129766109364436</v>
      </c>
      <c r="L9705" s="35">
        <v>0</v>
      </c>
      <c r="M9705" s="35">
        <v>0</v>
      </c>
      <c r="N9705" s="35">
        <v>0</v>
      </c>
      <c r="O9705" s="35">
        <v>0</v>
      </c>
      <c r="P9705" s="36">
        <v>12</v>
      </c>
      <c r="Q9705" s="37">
        <v>86</v>
      </c>
      <c r="R9705" s="36">
        <v>13</v>
      </c>
      <c r="S9705" s="39">
        <f t="shared" si="338"/>
        <v>86</v>
      </c>
      <c r="T9705" s="34" t="s">
        <v>50</v>
      </c>
      <c r="U9705" s="12">
        <f>EXP((alpha+(beta/speed))+(ceta*LN(speed)))</f>
        <v>6.1163693838575638E-2</v>
      </c>
      <c r="V9705" s="8">
        <f t="shared" si="339"/>
        <v>86</v>
      </c>
    </row>
    <row r="9706" spans="1:22">
      <c r="A9706" s="34" t="s">
        <v>19</v>
      </c>
      <c r="B9706" s="34" t="s">
        <v>75</v>
      </c>
      <c r="C9706" s="5" t="s">
        <v>184</v>
      </c>
      <c r="D9706" s="35" t="s">
        <v>87</v>
      </c>
      <c r="E9706" s="36" t="s">
        <v>17</v>
      </c>
      <c r="F9706" s="37">
        <v>100</v>
      </c>
      <c r="G9706" s="38">
        <v>-0.04</v>
      </c>
      <c r="H9706" s="34">
        <v>0.96774526982423914</v>
      </c>
      <c r="I9706" s="35">
        <v>12.749047542875765</v>
      </c>
      <c r="J9706" s="35">
        <v>-20.594726103262339</v>
      </c>
      <c r="K9706" s="35">
        <v>-2.0987183058063721</v>
      </c>
      <c r="L9706" s="35">
        <v>0</v>
      </c>
      <c r="M9706" s="35">
        <v>0</v>
      </c>
      <c r="N9706" s="35">
        <v>0</v>
      </c>
      <c r="O9706" s="35">
        <v>0</v>
      </c>
      <c r="P9706" s="36">
        <v>12</v>
      </c>
      <c r="Q9706" s="37">
        <v>86</v>
      </c>
      <c r="R9706" s="36">
        <v>13</v>
      </c>
      <c r="S9706" s="39">
        <f t="shared" si="338"/>
        <v>86</v>
      </c>
      <c r="T9706" s="34" t="s">
        <v>50</v>
      </c>
      <c r="U9706" s="12">
        <f>EXP((alpha+(beta/speed))+(ceta*LN(speed)))</f>
        <v>23.59780672824947</v>
      </c>
      <c r="V9706" s="8">
        <f t="shared" si="339"/>
        <v>86</v>
      </c>
    </row>
    <row r="9707" spans="1:22">
      <c r="A9707" s="34" t="s">
        <v>19</v>
      </c>
      <c r="B9707" s="34" t="s">
        <v>75</v>
      </c>
      <c r="C9707" s="5" t="s">
        <v>184</v>
      </c>
      <c r="D9707" s="35" t="s">
        <v>87</v>
      </c>
      <c r="E9707" s="36" t="s">
        <v>15</v>
      </c>
      <c r="F9707" s="37">
        <v>0</v>
      </c>
      <c r="G9707" s="38">
        <v>-0.02</v>
      </c>
      <c r="H9707" s="34">
        <v>0.99194992669339266</v>
      </c>
      <c r="I9707" s="35">
        <v>0.90745205005903962</v>
      </c>
      <c r="J9707" s="35">
        <v>40.123913859610113</v>
      </c>
      <c r="K9707" s="35">
        <v>-0.16679374442866599</v>
      </c>
      <c r="L9707" s="35">
        <v>0.6080658903692655</v>
      </c>
      <c r="M9707" s="35">
        <v>4.4297851404480122E-2</v>
      </c>
      <c r="N9707" s="35">
        <v>0</v>
      </c>
      <c r="O9707" s="35">
        <v>0</v>
      </c>
      <c r="P9707" s="36">
        <v>12</v>
      </c>
      <c r="Q9707" s="37">
        <v>86</v>
      </c>
      <c r="R9707" s="36">
        <v>10</v>
      </c>
      <c r="S9707" s="39">
        <f t="shared" si="338"/>
        <v>86</v>
      </c>
      <c r="T9707" s="34" t="s">
        <v>44</v>
      </c>
      <c r="U9707" s="12">
        <f>(alpha+(beta/(1+EXP((((-1)*ceta)+(delta*LN(speed)))+(epsilon*speed)))))</f>
        <v>0.95752762527610935</v>
      </c>
      <c r="V9707" s="8">
        <f t="shared" si="339"/>
        <v>86</v>
      </c>
    </row>
    <row r="9708" spans="1:22">
      <c r="A9708" s="34" t="s">
        <v>19</v>
      </c>
      <c r="B9708" s="34" t="s">
        <v>75</v>
      </c>
      <c r="C9708" s="5" t="s">
        <v>184</v>
      </c>
      <c r="D9708" s="35" t="s">
        <v>87</v>
      </c>
      <c r="E9708" s="36" t="s">
        <v>16</v>
      </c>
      <c r="F9708" s="37">
        <v>0</v>
      </c>
      <c r="G9708" s="38">
        <v>-0.02</v>
      </c>
      <c r="H9708" s="34">
        <v>0.99172601139360983</v>
      </c>
      <c r="I9708" s="35">
        <v>5.6309251784926966</v>
      </c>
      <c r="J9708" s="35">
        <v>-3.4720728595824095</v>
      </c>
      <c r="K9708" s="35">
        <v>-1.1590129003714518</v>
      </c>
      <c r="L9708" s="35">
        <v>0</v>
      </c>
      <c r="M9708" s="35">
        <v>0</v>
      </c>
      <c r="N9708" s="35">
        <v>0</v>
      </c>
      <c r="O9708" s="35">
        <v>0</v>
      </c>
      <c r="P9708" s="36">
        <v>12</v>
      </c>
      <c r="Q9708" s="37">
        <v>86</v>
      </c>
      <c r="R9708" s="36">
        <v>13</v>
      </c>
      <c r="S9708" s="39">
        <f t="shared" si="338"/>
        <v>86</v>
      </c>
      <c r="T9708" s="34" t="s">
        <v>50</v>
      </c>
      <c r="U9708" s="12">
        <f>EXP((alpha+(beta/speed))+(ceta*LN(speed)))</f>
        <v>1.5340422718352831</v>
      </c>
      <c r="V9708" s="8">
        <f t="shared" si="339"/>
        <v>86</v>
      </c>
    </row>
    <row r="9709" spans="1:22">
      <c r="A9709" s="34" t="s">
        <v>19</v>
      </c>
      <c r="B9709" s="34" t="s">
        <v>75</v>
      </c>
      <c r="C9709" s="5" t="s">
        <v>184</v>
      </c>
      <c r="D9709" s="35" t="s">
        <v>87</v>
      </c>
      <c r="E9709" s="36" t="s">
        <v>14</v>
      </c>
      <c r="F9709" s="37">
        <v>0</v>
      </c>
      <c r="G9709" s="38">
        <v>-0.02</v>
      </c>
      <c r="H9709" s="34">
        <v>0.99672381893109419</v>
      </c>
      <c r="I9709" s="35">
        <v>20.227476380720233</v>
      </c>
      <c r="J9709" s="35">
        <v>1.0028004400472132</v>
      </c>
      <c r="K9709" s="35">
        <v>-1.1200798836754877</v>
      </c>
      <c r="L9709" s="35">
        <v>0</v>
      </c>
      <c r="M9709" s="35">
        <v>0</v>
      </c>
      <c r="N9709" s="35">
        <v>0</v>
      </c>
      <c r="O9709" s="35">
        <v>0</v>
      </c>
      <c r="P9709" s="36">
        <v>12</v>
      </c>
      <c r="Q9709" s="37">
        <v>86</v>
      </c>
      <c r="R9709" s="36">
        <v>0</v>
      </c>
      <c r="S9709" s="39">
        <f t="shared" si="338"/>
        <v>86</v>
      </c>
      <c r="T9709" s="34" t="s">
        <v>29</v>
      </c>
      <c r="U9709" s="12">
        <f>((alpha*(beta^speed))*(speed^ceta))</f>
        <v>0.17522548336445984</v>
      </c>
      <c r="V9709" s="8">
        <f t="shared" si="339"/>
        <v>86</v>
      </c>
    </row>
    <row r="9710" spans="1:22">
      <c r="A9710" s="34" t="s">
        <v>19</v>
      </c>
      <c r="B9710" s="34" t="s">
        <v>75</v>
      </c>
      <c r="C9710" s="5" t="s">
        <v>184</v>
      </c>
      <c r="D9710" s="35" t="s">
        <v>87</v>
      </c>
      <c r="E9710" s="36" t="s">
        <v>18</v>
      </c>
      <c r="F9710" s="37">
        <v>0</v>
      </c>
      <c r="G9710" s="38">
        <v>-0.02</v>
      </c>
      <c r="H9710" s="34">
        <v>0.99243877297796368</v>
      </c>
      <c r="I9710" s="35">
        <v>-1.5281846529958969E-2</v>
      </c>
      <c r="J9710" s="35">
        <v>0.16511198402232935</v>
      </c>
      <c r="K9710" s="35">
        <v>-4.6201080729598712E-4</v>
      </c>
      <c r="L9710" s="35">
        <v>0</v>
      </c>
      <c r="M9710" s="35">
        <v>0</v>
      </c>
      <c r="N9710" s="35">
        <v>0</v>
      </c>
      <c r="O9710" s="35">
        <v>0</v>
      </c>
      <c r="P9710" s="36">
        <v>12</v>
      </c>
      <c r="Q9710" s="37">
        <v>86</v>
      </c>
      <c r="R9710" s="36">
        <v>5</v>
      </c>
      <c r="S9710" s="39">
        <f t="shared" si="338"/>
        <v>86</v>
      </c>
      <c r="T9710" s="34" t="s">
        <v>36</v>
      </c>
      <c r="U9710" s="12">
        <f>(1/(((ceta*(speed^2))+(beta*speed))+alpha))</f>
        <v>9.2873648473278378E-2</v>
      </c>
      <c r="V9710" s="8">
        <f t="shared" si="339"/>
        <v>86</v>
      </c>
    </row>
    <row r="9711" spans="1:22">
      <c r="A9711" s="34" t="s">
        <v>19</v>
      </c>
      <c r="B9711" s="34" t="s">
        <v>75</v>
      </c>
      <c r="C9711" s="5" t="s">
        <v>184</v>
      </c>
      <c r="D9711" s="35" t="s">
        <v>87</v>
      </c>
      <c r="E9711" s="36" t="s">
        <v>17</v>
      </c>
      <c r="F9711" s="37">
        <v>0</v>
      </c>
      <c r="G9711" s="38">
        <v>-0.02</v>
      </c>
      <c r="H9711" s="34">
        <v>0.98867309717767615</v>
      </c>
      <c r="I9711" s="35">
        <v>9.4134012519424299</v>
      </c>
      <c r="J9711" s="35">
        <v>-4.8603286499847895</v>
      </c>
      <c r="K9711" s="35">
        <v>-1.2028060309461932</v>
      </c>
      <c r="L9711" s="35">
        <v>0</v>
      </c>
      <c r="M9711" s="35">
        <v>0</v>
      </c>
      <c r="N9711" s="35">
        <v>0</v>
      </c>
      <c r="O9711" s="35">
        <v>0</v>
      </c>
      <c r="P9711" s="36">
        <v>12</v>
      </c>
      <c r="Q9711" s="37">
        <v>86</v>
      </c>
      <c r="R9711" s="36">
        <v>13</v>
      </c>
      <c r="S9711" s="39">
        <f t="shared" si="338"/>
        <v>86</v>
      </c>
      <c r="T9711" s="34" t="s">
        <v>50</v>
      </c>
      <c r="U9711" s="12">
        <f>EXP((alpha+(beta/speed))+(ceta*LN(speed)))</f>
        <v>54.552852951358069</v>
      </c>
      <c r="V9711" s="8">
        <f t="shared" si="339"/>
        <v>86</v>
      </c>
    </row>
    <row r="9712" spans="1:22">
      <c r="A9712" s="34" t="s">
        <v>19</v>
      </c>
      <c r="B9712" s="34" t="s">
        <v>75</v>
      </c>
      <c r="C9712" s="5" t="s">
        <v>184</v>
      </c>
      <c r="D9712" s="35" t="s">
        <v>87</v>
      </c>
      <c r="E9712" s="36" t="s">
        <v>15</v>
      </c>
      <c r="F9712" s="37">
        <v>50</v>
      </c>
      <c r="G9712" s="38">
        <v>-0.02</v>
      </c>
      <c r="H9712" s="34">
        <v>0.98250503812240575</v>
      </c>
      <c r="I9712" s="35">
        <v>0.64997550459647302</v>
      </c>
      <c r="J9712" s="35">
        <v>30.361828161741812</v>
      </c>
      <c r="K9712" s="35">
        <v>-0.49108096532786438</v>
      </c>
      <c r="L9712" s="35">
        <v>0.34047011059623106</v>
      </c>
      <c r="M9712" s="35">
        <v>4.3184245765784231E-2</v>
      </c>
      <c r="N9712" s="35">
        <v>0</v>
      </c>
      <c r="O9712" s="35">
        <v>0</v>
      </c>
      <c r="P9712" s="36">
        <v>12</v>
      </c>
      <c r="Q9712" s="37">
        <v>86</v>
      </c>
      <c r="R9712" s="36">
        <v>10</v>
      </c>
      <c r="S9712" s="39">
        <f t="shared" si="338"/>
        <v>86</v>
      </c>
      <c r="T9712" s="34" t="s">
        <v>44</v>
      </c>
      <c r="U9712" s="12">
        <f>(alpha+(beta/(1+EXP((((-1)*ceta)+(delta*LN(speed)))+(epsilon*speed)))))</f>
        <v>0.74907989842508937</v>
      </c>
      <c r="V9712" s="8">
        <f t="shared" si="339"/>
        <v>86</v>
      </c>
    </row>
    <row r="9713" spans="1:22">
      <c r="A9713" s="34" t="s">
        <v>19</v>
      </c>
      <c r="B9713" s="34" t="s">
        <v>75</v>
      </c>
      <c r="C9713" s="5" t="s">
        <v>184</v>
      </c>
      <c r="D9713" s="35" t="s">
        <v>87</v>
      </c>
      <c r="E9713" s="36" t="s">
        <v>16</v>
      </c>
      <c r="F9713" s="37">
        <v>50</v>
      </c>
      <c r="G9713" s="38">
        <v>-0.02</v>
      </c>
      <c r="H9713" s="34">
        <v>0.98047037817455329</v>
      </c>
      <c r="I9713" s="35">
        <v>-3.0367058751294671</v>
      </c>
      <c r="J9713" s="35">
        <v>108.43856866161155</v>
      </c>
      <c r="K9713" s="35">
        <v>-0.12675741301646865</v>
      </c>
      <c r="L9713" s="35">
        <v>0.67035405375815671</v>
      </c>
      <c r="M9713" s="35">
        <v>1.1113073966199046E-3</v>
      </c>
      <c r="N9713" s="35">
        <v>0</v>
      </c>
      <c r="O9713" s="35">
        <v>0</v>
      </c>
      <c r="P9713" s="36">
        <v>12</v>
      </c>
      <c r="Q9713" s="37">
        <v>86</v>
      </c>
      <c r="R9713" s="36">
        <v>10</v>
      </c>
      <c r="S9713" s="39">
        <f t="shared" si="338"/>
        <v>86</v>
      </c>
      <c r="T9713" s="34" t="s">
        <v>44</v>
      </c>
      <c r="U9713" s="12">
        <f>(alpha+(beta/(1+EXP((((-1)*ceta)+(delta*LN(speed)))+(epsilon*speed)))))</f>
        <v>1.1765487567939523</v>
      </c>
      <c r="V9713" s="8">
        <f t="shared" si="339"/>
        <v>86</v>
      </c>
    </row>
    <row r="9714" spans="1:22">
      <c r="A9714" s="34" t="s">
        <v>19</v>
      </c>
      <c r="B9714" s="34" t="s">
        <v>75</v>
      </c>
      <c r="C9714" s="5" t="s">
        <v>184</v>
      </c>
      <c r="D9714" s="35" t="s">
        <v>87</v>
      </c>
      <c r="E9714" s="36" t="s">
        <v>14</v>
      </c>
      <c r="F9714" s="37">
        <v>50</v>
      </c>
      <c r="G9714" s="38">
        <v>-0.02</v>
      </c>
      <c r="H9714" s="34">
        <v>0.99757099415183137</v>
      </c>
      <c r="I9714" s="35">
        <v>15.637003393942839</v>
      </c>
      <c r="J9714" s="35">
        <v>0.99620471169931235</v>
      </c>
      <c r="K9714" s="35">
        <v>-1.0187541661951893</v>
      </c>
      <c r="L9714" s="35">
        <v>0</v>
      </c>
      <c r="M9714" s="35">
        <v>0</v>
      </c>
      <c r="N9714" s="35">
        <v>0</v>
      </c>
      <c r="O9714" s="35">
        <v>0</v>
      </c>
      <c r="P9714" s="36">
        <v>12</v>
      </c>
      <c r="Q9714" s="37">
        <v>86</v>
      </c>
      <c r="R9714" s="36">
        <v>0</v>
      </c>
      <c r="S9714" s="39">
        <f t="shared" si="338"/>
        <v>86</v>
      </c>
      <c r="T9714" s="34" t="s">
        <v>29</v>
      </c>
      <c r="U9714" s="12">
        <f>((alpha*(beta^speed))*(speed^ceta))</f>
        <v>0.12060186933851866</v>
      </c>
      <c r="V9714" s="8">
        <f t="shared" si="339"/>
        <v>86</v>
      </c>
    </row>
    <row r="9715" spans="1:22">
      <c r="A9715" s="34" t="s">
        <v>19</v>
      </c>
      <c r="B9715" s="34" t="s">
        <v>75</v>
      </c>
      <c r="C9715" s="5" t="s">
        <v>184</v>
      </c>
      <c r="D9715" s="35" t="s">
        <v>87</v>
      </c>
      <c r="E9715" s="36" t="s">
        <v>18</v>
      </c>
      <c r="F9715" s="37">
        <v>50</v>
      </c>
      <c r="G9715" s="38">
        <v>-0.02</v>
      </c>
      <c r="H9715" s="34">
        <v>0.99634410136404417</v>
      </c>
      <c r="I9715" s="35">
        <v>3.7187315657515807</v>
      </c>
      <c r="J9715" s="35">
        <v>0.99513859041865482</v>
      </c>
      <c r="K9715" s="35">
        <v>-0.78634045197957081</v>
      </c>
      <c r="L9715" s="35">
        <v>0</v>
      </c>
      <c r="M9715" s="35">
        <v>0</v>
      </c>
      <c r="N9715" s="35">
        <v>0</v>
      </c>
      <c r="O9715" s="35">
        <v>0</v>
      </c>
      <c r="P9715" s="36">
        <v>12</v>
      </c>
      <c r="Q9715" s="37">
        <v>86</v>
      </c>
      <c r="R9715" s="36">
        <v>0</v>
      </c>
      <c r="S9715" s="39">
        <f t="shared" si="338"/>
        <v>86</v>
      </c>
      <c r="T9715" s="34" t="s">
        <v>29</v>
      </c>
      <c r="U9715" s="12">
        <f>((alpha*(beta^speed))*(speed^ceta))</f>
        <v>7.365585845874989E-2</v>
      </c>
      <c r="V9715" s="8">
        <f t="shared" si="339"/>
        <v>86</v>
      </c>
    </row>
    <row r="9716" spans="1:22">
      <c r="A9716" s="34" t="s">
        <v>19</v>
      </c>
      <c r="B9716" s="34" t="s">
        <v>75</v>
      </c>
      <c r="C9716" s="5" t="s">
        <v>184</v>
      </c>
      <c r="D9716" s="35" t="s">
        <v>87</v>
      </c>
      <c r="E9716" s="36" t="s">
        <v>17</v>
      </c>
      <c r="F9716" s="37">
        <v>50</v>
      </c>
      <c r="G9716" s="38">
        <v>-0.02</v>
      </c>
      <c r="H9716" s="34">
        <v>0.97359308953114521</v>
      </c>
      <c r="I9716" s="35">
        <v>-2.2370404603901674E-3</v>
      </c>
      <c r="J9716" s="35">
        <v>0.41256474934617593</v>
      </c>
      <c r="K9716" s="35">
        <v>-26.92318443081307</v>
      </c>
      <c r="L9716" s="35">
        <v>706.183301804179</v>
      </c>
      <c r="M9716" s="35">
        <v>0</v>
      </c>
      <c r="N9716" s="35">
        <v>0</v>
      </c>
      <c r="O9716" s="35">
        <v>0</v>
      </c>
      <c r="P9716" s="36">
        <v>12</v>
      </c>
      <c r="Q9716" s="37">
        <v>86</v>
      </c>
      <c r="R9716" s="36">
        <v>14</v>
      </c>
      <c r="S9716" s="39">
        <f t="shared" si="338"/>
        <v>86</v>
      </c>
      <c r="T9716" s="34" t="s">
        <v>51</v>
      </c>
      <c r="U9716" s="12">
        <f>(((alpha*(speed^3))+(beta*(speed^2))+(ceta*speed))+delta)</f>
        <v>19.235319844643868</v>
      </c>
      <c r="V9716" s="8">
        <f t="shared" si="339"/>
        <v>86</v>
      </c>
    </row>
    <row r="9717" spans="1:22">
      <c r="A9717" s="34" t="s">
        <v>19</v>
      </c>
      <c r="B9717" s="34" t="s">
        <v>75</v>
      </c>
      <c r="C9717" s="5" t="s">
        <v>184</v>
      </c>
      <c r="D9717" s="35" t="s">
        <v>87</v>
      </c>
      <c r="E9717" s="36" t="s">
        <v>15</v>
      </c>
      <c r="F9717" s="37">
        <v>100</v>
      </c>
      <c r="G9717" s="38">
        <v>-0.02</v>
      </c>
      <c r="H9717" s="34">
        <v>0.97470231047809774</v>
      </c>
      <c r="I9717" s="35">
        <v>-1.811897937362523E-5</v>
      </c>
      <c r="J9717" s="35">
        <v>3.7866199114362999E-3</v>
      </c>
      <c r="K9717" s="35">
        <v>-0.2745209354727679</v>
      </c>
      <c r="L9717" s="35">
        <v>7.8100632783917634</v>
      </c>
      <c r="M9717" s="35">
        <v>0</v>
      </c>
      <c r="N9717" s="35">
        <v>0</v>
      </c>
      <c r="O9717" s="35">
        <v>0</v>
      </c>
      <c r="P9717" s="36">
        <v>12</v>
      </c>
      <c r="Q9717" s="37">
        <v>86</v>
      </c>
      <c r="R9717" s="36">
        <v>14</v>
      </c>
      <c r="S9717" s="39">
        <f t="shared" si="338"/>
        <v>86</v>
      </c>
      <c r="T9717" s="34" t="s">
        <v>51</v>
      </c>
      <c r="U9717" s="12">
        <f>(((alpha*(speed^3))+(beta*(speed^2))+(ceta*speed))+delta)</f>
        <v>0.68241814824602987</v>
      </c>
      <c r="V9717" s="8">
        <f t="shared" si="339"/>
        <v>86</v>
      </c>
    </row>
    <row r="9718" spans="1:22">
      <c r="A9718" s="34" t="s">
        <v>19</v>
      </c>
      <c r="B9718" s="34" t="s">
        <v>75</v>
      </c>
      <c r="C9718" s="5" t="s">
        <v>184</v>
      </c>
      <c r="D9718" s="35" t="s">
        <v>87</v>
      </c>
      <c r="E9718" s="36" t="s">
        <v>16</v>
      </c>
      <c r="F9718" s="37">
        <v>100</v>
      </c>
      <c r="G9718" s="38">
        <v>-0.02</v>
      </c>
      <c r="H9718" s="34">
        <v>0.9709084588266893</v>
      </c>
      <c r="I9718" s="35">
        <v>-6.159548059726459E-5</v>
      </c>
      <c r="J9718" s="35">
        <v>1.1442841452186051E-2</v>
      </c>
      <c r="K9718" s="35">
        <v>-0.76323734094050188</v>
      </c>
      <c r="L9718" s="35">
        <v>20.714950307996595</v>
      </c>
      <c r="M9718" s="35">
        <v>0</v>
      </c>
      <c r="N9718" s="35">
        <v>0</v>
      </c>
      <c r="O9718" s="35">
        <v>0</v>
      </c>
      <c r="P9718" s="36">
        <v>12</v>
      </c>
      <c r="Q9718" s="37">
        <v>86</v>
      </c>
      <c r="R9718" s="36">
        <v>14</v>
      </c>
      <c r="S9718" s="39">
        <f t="shared" si="338"/>
        <v>86</v>
      </c>
      <c r="T9718" s="34" t="s">
        <v>51</v>
      </c>
      <c r="U9718" s="12">
        <f>(((alpha*(speed^3))+(beta*(speed^2))+(ceta*speed))+delta)</f>
        <v>0.52961936070773419</v>
      </c>
      <c r="V9718" s="8">
        <f t="shared" si="339"/>
        <v>86</v>
      </c>
    </row>
    <row r="9719" spans="1:22">
      <c r="A9719" s="34" t="s">
        <v>19</v>
      </c>
      <c r="B9719" s="34" t="s">
        <v>75</v>
      </c>
      <c r="C9719" s="5" t="s">
        <v>184</v>
      </c>
      <c r="D9719" s="35" t="s">
        <v>87</v>
      </c>
      <c r="E9719" s="36" t="s">
        <v>14</v>
      </c>
      <c r="F9719" s="37">
        <v>100</v>
      </c>
      <c r="G9719" s="38">
        <v>-0.02</v>
      </c>
      <c r="H9719" s="34">
        <v>0.99723581408230699</v>
      </c>
      <c r="I9719" s="35">
        <v>13.488401100320726</v>
      </c>
      <c r="J9719" s="35">
        <v>0.99487653718331981</v>
      </c>
      <c r="K9719" s="35">
        <v>-0.97843010828125232</v>
      </c>
      <c r="L9719" s="35">
        <v>0</v>
      </c>
      <c r="M9719" s="35">
        <v>0</v>
      </c>
      <c r="N9719" s="35">
        <v>0</v>
      </c>
      <c r="O9719" s="35">
        <v>0</v>
      </c>
      <c r="P9719" s="36">
        <v>12</v>
      </c>
      <c r="Q9719" s="37">
        <v>86</v>
      </c>
      <c r="R9719" s="36">
        <v>0</v>
      </c>
      <c r="S9719" s="39">
        <f t="shared" si="338"/>
        <v>86</v>
      </c>
      <c r="T9719" s="34" t="s">
        <v>29</v>
      </c>
      <c r="U9719" s="12">
        <f>((alpha*(beta^speed))*(speed^ceta))</f>
        <v>0.11100413945584947</v>
      </c>
      <c r="V9719" s="8">
        <f t="shared" si="339"/>
        <v>86</v>
      </c>
    </row>
    <row r="9720" spans="1:22">
      <c r="A9720" s="34" t="s">
        <v>19</v>
      </c>
      <c r="B9720" s="34" t="s">
        <v>75</v>
      </c>
      <c r="C9720" s="5" t="s">
        <v>184</v>
      </c>
      <c r="D9720" s="35" t="s">
        <v>87</v>
      </c>
      <c r="E9720" s="36" t="s">
        <v>18</v>
      </c>
      <c r="F9720" s="37">
        <v>100</v>
      </c>
      <c r="G9720" s="38">
        <v>-0.02</v>
      </c>
      <c r="H9720" s="34">
        <v>0.99289808051175577</v>
      </c>
      <c r="I9720" s="35">
        <v>1.0063434490833059</v>
      </c>
      <c r="J9720" s="35">
        <v>4.2623236876514661E-2</v>
      </c>
      <c r="K9720" s="35">
        <v>1.2685735542622616</v>
      </c>
      <c r="L9720" s="35">
        <v>0</v>
      </c>
      <c r="M9720" s="35">
        <v>0</v>
      </c>
      <c r="N9720" s="35">
        <v>0</v>
      </c>
      <c r="O9720" s="35">
        <v>0</v>
      </c>
      <c r="P9720" s="36">
        <v>12</v>
      </c>
      <c r="Q9720" s="37">
        <v>86</v>
      </c>
      <c r="R9720" s="36">
        <v>6</v>
      </c>
      <c r="S9720" s="39">
        <f t="shared" si="338"/>
        <v>86</v>
      </c>
      <c r="T9720" s="34" t="s">
        <v>37</v>
      </c>
      <c r="U9720" s="12">
        <f>(1/(alpha+(beta*(speed^ceta))))</f>
        <v>7.6150714454199908E-2</v>
      </c>
      <c r="V9720" s="8">
        <f t="shared" si="339"/>
        <v>86</v>
      </c>
    </row>
    <row r="9721" spans="1:22">
      <c r="A9721" s="34" t="s">
        <v>19</v>
      </c>
      <c r="B9721" s="34" t="s">
        <v>75</v>
      </c>
      <c r="C9721" s="5" t="s">
        <v>184</v>
      </c>
      <c r="D9721" s="35" t="s">
        <v>87</v>
      </c>
      <c r="E9721" s="36" t="s">
        <v>17</v>
      </c>
      <c r="F9721" s="37">
        <v>100</v>
      </c>
      <c r="G9721" s="38">
        <v>-0.02</v>
      </c>
      <c r="H9721" s="34">
        <v>0.96096288688912168</v>
      </c>
      <c r="I9721" s="35">
        <v>-2.1298897465910462E-3</v>
      </c>
      <c r="J9721" s="35">
        <v>0.39872653643899592</v>
      </c>
      <c r="K9721" s="35">
        <v>-27.180882008536724</v>
      </c>
      <c r="L9721" s="35">
        <v>761.67829942552351</v>
      </c>
      <c r="M9721" s="35">
        <v>0</v>
      </c>
      <c r="N9721" s="35">
        <v>0</v>
      </c>
      <c r="O9721" s="35">
        <v>0</v>
      </c>
      <c r="P9721" s="36">
        <v>12</v>
      </c>
      <c r="Q9721" s="37">
        <v>86</v>
      </c>
      <c r="R9721" s="36">
        <v>14</v>
      </c>
      <c r="S9721" s="39">
        <f t="shared" si="338"/>
        <v>86</v>
      </c>
      <c r="T9721" s="34" t="s">
        <v>51</v>
      </c>
      <c r="U9721" s="12">
        <f>(((alpha*(speed^3))+(beta*(speed^2))+(ceta*speed))+delta)</f>
        <v>18.374757536464699</v>
      </c>
      <c r="V9721" s="8">
        <f t="shared" si="339"/>
        <v>86</v>
      </c>
    </row>
    <row r="9722" spans="1:22">
      <c r="A9722" s="34" t="s">
        <v>19</v>
      </c>
      <c r="B9722" s="34" t="s">
        <v>75</v>
      </c>
      <c r="C9722" s="5" t="s">
        <v>184</v>
      </c>
      <c r="D9722" s="35" t="s">
        <v>87</v>
      </c>
      <c r="E9722" s="36" t="s">
        <v>15</v>
      </c>
      <c r="F9722" s="37">
        <v>0</v>
      </c>
      <c r="G9722" s="38">
        <v>0.02</v>
      </c>
      <c r="H9722" s="34">
        <v>0.97316932608903917</v>
      </c>
      <c r="I9722" s="35">
        <v>1.563545056017601</v>
      </c>
      <c r="J9722" s="35">
        <v>38.592064453287641</v>
      </c>
      <c r="K9722" s="35">
        <v>-0.22214365039996992</v>
      </c>
      <c r="L9722" s="35">
        <v>0.61868428319560687</v>
      </c>
      <c r="M9722" s="35">
        <v>4.319414820150469E-2</v>
      </c>
      <c r="N9722" s="35">
        <v>0</v>
      </c>
      <c r="O9722" s="35">
        <v>0</v>
      </c>
      <c r="P9722" s="36">
        <v>12</v>
      </c>
      <c r="Q9722" s="37">
        <v>86</v>
      </c>
      <c r="R9722" s="36">
        <v>10</v>
      </c>
      <c r="S9722" s="39">
        <f t="shared" si="338"/>
        <v>86</v>
      </c>
      <c r="T9722" s="34" t="s">
        <v>44</v>
      </c>
      <c r="U9722" s="12">
        <f>(alpha+(beta/(1+EXP((((-1)*ceta)+(delta*LN(speed)))+(epsilon*speed)))))</f>
        <v>1.611338462827915</v>
      </c>
      <c r="V9722" s="8">
        <f t="shared" si="339"/>
        <v>86</v>
      </c>
    </row>
    <row r="9723" spans="1:22">
      <c r="A9723" s="34" t="s">
        <v>19</v>
      </c>
      <c r="B9723" s="34" t="s">
        <v>75</v>
      </c>
      <c r="C9723" s="5" t="s">
        <v>184</v>
      </c>
      <c r="D9723" s="35" t="s">
        <v>87</v>
      </c>
      <c r="E9723" s="36" t="s">
        <v>16</v>
      </c>
      <c r="F9723" s="37">
        <v>0</v>
      </c>
      <c r="G9723" s="38">
        <v>0.02</v>
      </c>
      <c r="H9723" s="34">
        <v>0.99406194524708247</v>
      </c>
      <c r="I9723" s="35">
        <v>181.2278286311541</v>
      </c>
      <c r="J9723" s="35">
        <v>-1.2022084181706749</v>
      </c>
      <c r="K9723" s="35">
        <v>9.8576971716739763</v>
      </c>
      <c r="L9723" s="35">
        <v>-4.2101484255723499E-2</v>
      </c>
      <c r="M9723" s="35">
        <v>0</v>
      </c>
      <c r="N9723" s="35">
        <v>0</v>
      </c>
      <c r="O9723" s="35">
        <v>0</v>
      </c>
      <c r="P9723" s="36">
        <v>12</v>
      </c>
      <c r="Q9723" s="37">
        <v>86</v>
      </c>
      <c r="R9723" s="36">
        <v>1</v>
      </c>
      <c r="S9723" s="39">
        <f t="shared" si="338"/>
        <v>86</v>
      </c>
      <c r="T9723" s="34" t="s">
        <v>30</v>
      </c>
      <c r="U9723" s="12">
        <f>((alpha*(speed^beta))+(ceta*(speed^delta)))</f>
        <v>9.0281942414012342</v>
      </c>
      <c r="V9723" s="8">
        <f t="shared" si="339"/>
        <v>86</v>
      </c>
    </row>
    <row r="9724" spans="1:22">
      <c r="A9724" s="34" t="s">
        <v>19</v>
      </c>
      <c r="B9724" s="34" t="s">
        <v>75</v>
      </c>
      <c r="C9724" s="5" t="s">
        <v>184</v>
      </c>
      <c r="D9724" s="35" t="s">
        <v>87</v>
      </c>
      <c r="E9724" s="36" t="s">
        <v>14</v>
      </c>
      <c r="F9724" s="37">
        <v>0</v>
      </c>
      <c r="G9724" s="38">
        <v>0.02</v>
      </c>
      <c r="H9724" s="34">
        <v>0.99844349740465843</v>
      </c>
      <c r="I9724" s="35">
        <v>330.155371013295</v>
      </c>
      <c r="J9724" s="35">
        <v>-3.3428746851393107</v>
      </c>
      <c r="K9724" s="35">
        <v>11.407594690339145</v>
      </c>
      <c r="L9724" s="35">
        <v>-0.85750491198082945</v>
      </c>
      <c r="M9724" s="35">
        <v>0</v>
      </c>
      <c r="N9724" s="35">
        <v>0</v>
      </c>
      <c r="O9724" s="35">
        <v>0</v>
      </c>
      <c r="P9724" s="36">
        <v>12</v>
      </c>
      <c r="Q9724" s="37">
        <v>86</v>
      </c>
      <c r="R9724" s="36">
        <v>1</v>
      </c>
      <c r="S9724" s="39">
        <f t="shared" si="338"/>
        <v>86</v>
      </c>
      <c r="T9724" s="34" t="s">
        <v>30</v>
      </c>
      <c r="U9724" s="12">
        <f>((alpha*(speed^beta))+(ceta*(speed^delta)))</f>
        <v>0.2503500671836677</v>
      </c>
      <c r="V9724" s="8">
        <f t="shared" si="339"/>
        <v>86</v>
      </c>
    </row>
    <row r="9725" spans="1:22">
      <c r="A9725" s="34" t="s">
        <v>19</v>
      </c>
      <c r="B9725" s="34" t="s">
        <v>75</v>
      </c>
      <c r="C9725" s="5" t="s">
        <v>184</v>
      </c>
      <c r="D9725" s="35" t="s">
        <v>87</v>
      </c>
      <c r="E9725" s="36" t="s">
        <v>18</v>
      </c>
      <c r="F9725" s="37">
        <v>0</v>
      </c>
      <c r="G9725" s="38">
        <v>0.02</v>
      </c>
      <c r="H9725" s="34">
        <v>0.99661162664872094</v>
      </c>
      <c r="I9725" s="35">
        <v>11.36839985841921</v>
      </c>
      <c r="J9725" s="35">
        <v>-1.4505355689688948</v>
      </c>
      <c r="K9725" s="35">
        <v>0.50378980404554263</v>
      </c>
      <c r="L9725" s="35">
        <v>-0.31608415115679683</v>
      </c>
      <c r="M9725" s="35">
        <v>0</v>
      </c>
      <c r="N9725" s="35">
        <v>0</v>
      </c>
      <c r="O9725" s="35">
        <v>0</v>
      </c>
      <c r="P9725" s="36">
        <v>12</v>
      </c>
      <c r="Q9725" s="37">
        <v>86</v>
      </c>
      <c r="R9725" s="36">
        <v>1</v>
      </c>
      <c r="S9725" s="39">
        <f t="shared" si="338"/>
        <v>86</v>
      </c>
      <c r="T9725" s="34" t="s">
        <v>30</v>
      </c>
      <c r="U9725" s="12">
        <f>((alpha*(speed^beta))+(ceta*(speed^delta)))</f>
        <v>0.14101755469466218</v>
      </c>
      <c r="V9725" s="8">
        <f t="shared" si="339"/>
        <v>86</v>
      </c>
    </row>
    <row r="9726" spans="1:22">
      <c r="A9726" s="34" t="s">
        <v>19</v>
      </c>
      <c r="B9726" s="34" t="s">
        <v>75</v>
      </c>
      <c r="C9726" s="5" t="s">
        <v>184</v>
      </c>
      <c r="D9726" s="35" t="s">
        <v>87</v>
      </c>
      <c r="E9726" s="36" t="s">
        <v>17</v>
      </c>
      <c r="F9726" s="37">
        <v>0</v>
      </c>
      <c r="G9726" s="38">
        <v>0.02</v>
      </c>
      <c r="H9726" s="34">
        <v>0.99091935637288164</v>
      </c>
      <c r="I9726" s="35">
        <v>3079.742282447422</v>
      </c>
      <c r="J9726" s="35">
        <v>1.0097747165596604</v>
      </c>
      <c r="K9726" s="35">
        <v>-0.68543889509251976</v>
      </c>
      <c r="L9726" s="35">
        <v>0</v>
      </c>
      <c r="M9726" s="35">
        <v>0</v>
      </c>
      <c r="N9726" s="35">
        <v>0</v>
      </c>
      <c r="O9726" s="35">
        <v>0</v>
      </c>
      <c r="P9726" s="36">
        <v>12</v>
      </c>
      <c r="Q9726" s="37">
        <v>86</v>
      </c>
      <c r="R9726" s="36">
        <v>0</v>
      </c>
      <c r="S9726" s="39">
        <f t="shared" si="338"/>
        <v>86</v>
      </c>
      <c r="T9726" s="34" t="s">
        <v>29</v>
      </c>
      <c r="U9726" s="12">
        <f>((alpha*(beta^speed))*(speed^ceta))</f>
        <v>335.61412824124085</v>
      </c>
      <c r="V9726" s="8">
        <f t="shared" si="339"/>
        <v>86</v>
      </c>
    </row>
    <row r="9727" spans="1:22">
      <c r="A9727" s="34" t="s">
        <v>19</v>
      </c>
      <c r="B9727" s="34" t="s">
        <v>75</v>
      </c>
      <c r="C9727" s="5" t="s">
        <v>184</v>
      </c>
      <c r="D9727" s="35" t="s">
        <v>87</v>
      </c>
      <c r="E9727" s="36" t="s">
        <v>15</v>
      </c>
      <c r="F9727" s="37">
        <v>50</v>
      </c>
      <c r="G9727" s="38">
        <v>0.02</v>
      </c>
      <c r="H9727" s="34">
        <v>0.93466635283368238</v>
      </c>
      <c r="I9727" s="35">
        <v>-2.1937743479449121E-5</v>
      </c>
      <c r="J9727" s="35">
        <v>4.1667757699303627E-3</v>
      </c>
      <c r="K9727" s="35">
        <v>-0.27153812708745934</v>
      </c>
      <c r="L9727" s="35">
        <v>8.2781232029765075</v>
      </c>
      <c r="M9727" s="35">
        <v>0</v>
      </c>
      <c r="N9727" s="35">
        <v>0</v>
      </c>
      <c r="O9727" s="35">
        <v>0</v>
      </c>
      <c r="P9727" s="36">
        <v>12</v>
      </c>
      <c r="Q9727" s="37">
        <v>86</v>
      </c>
      <c r="R9727" s="36">
        <v>14</v>
      </c>
      <c r="S9727" s="39">
        <f t="shared" si="338"/>
        <v>86</v>
      </c>
      <c r="T9727" s="34" t="s">
        <v>51</v>
      </c>
      <c r="U9727" s="12">
        <f>(((alpha*(speed^3))+(beta*(speed^2))+(ceta*speed))+delta)</f>
        <v>1.7896845012954739</v>
      </c>
      <c r="V9727" s="8">
        <f t="shared" si="339"/>
        <v>86</v>
      </c>
    </row>
    <row r="9728" spans="1:22">
      <c r="A9728" s="34" t="s">
        <v>19</v>
      </c>
      <c r="B9728" s="34" t="s">
        <v>75</v>
      </c>
      <c r="C9728" s="5" t="s">
        <v>184</v>
      </c>
      <c r="D9728" s="35" t="s">
        <v>87</v>
      </c>
      <c r="E9728" s="36" t="s">
        <v>16</v>
      </c>
      <c r="F9728" s="37">
        <v>50</v>
      </c>
      <c r="G9728" s="38">
        <v>0.02</v>
      </c>
      <c r="H9728" s="34">
        <v>0.9932516238126563</v>
      </c>
      <c r="I9728" s="35">
        <v>39.874307279953918</v>
      </c>
      <c r="J9728" s="35">
        <v>-0.26907797915992421</v>
      </c>
      <c r="K9728" s="35">
        <v>427.94863229435759</v>
      </c>
      <c r="L9728" s="35">
        <v>-2.0270764941852977</v>
      </c>
      <c r="M9728" s="35">
        <v>0</v>
      </c>
      <c r="N9728" s="35">
        <v>0</v>
      </c>
      <c r="O9728" s="35">
        <v>0</v>
      </c>
      <c r="P9728" s="36">
        <v>12</v>
      </c>
      <c r="Q9728" s="37">
        <v>86</v>
      </c>
      <c r="R9728" s="36">
        <v>1</v>
      </c>
      <c r="S9728" s="39">
        <f t="shared" si="338"/>
        <v>86</v>
      </c>
      <c r="T9728" s="34" t="s">
        <v>30</v>
      </c>
      <c r="U9728" s="12">
        <f>((alpha*(speed^beta))+(ceta*(speed^delta)))</f>
        <v>12.078423820112979</v>
      </c>
      <c r="V9728" s="8">
        <f t="shared" si="339"/>
        <v>86</v>
      </c>
    </row>
    <row r="9729" spans="1:22">
      <c r="A9729" s="34" t="s">
        <v>19</v>
      </c>
      <c r="B9729" s="34" t="s">
        <v>75</v>
      </c>
      <c r="C9729" s="5" t="s">
        <v>184</v>
      </c>
      <c r="D9729" s="35" t="s">
        <v>87</v>
      </c>
      <c r="E9729" s="36" t="s">
        <v>14</v>
      </c>
      <c r="F9729" s="37">
        <v>50</v>
      </c>
      <c r="G9729" s="38">
        <v>0.02</v>
      </c>
      <c r="H9729" s="34">
        <v>0.9977948015517597</v>
      </c>
      <c r="I9729" s="35">
        <v>1.5048101765395026</v>
      </c>
      <c r="J9729" s="35">
        <v>-0.38663264912516215</v>
      </c>
      <c r="K9729" s="35">
        <v>31.048030595231541</v>
      </c>
      <c r="L9729" s="35">
        <v>-1.4628899761665937</v>
      </c>
      <c r="M9729" s="35">
        <v>0</v>
      </c>
      <c r="N9729" s="35">
        <v>0</v>
      </c>
      <c r="O9729" s="35">
        <v>0</v>
      </c>
      <c r="P9729" s="36">
        <v>12</v>
      </c>
      <c r="Q9729" s="37">
        <v>86</v>
      </c>
      <c r="R9729" s="36">
        <v>1</v>
      </c>
      <c r="S9729" s="39">
        <f t="shared" si="338"/>
        <v>86</v>
      </c>
      <c r="T9729" s="34" t="s">
        <v>30</v>
      </c>
      <c r="U9729" s="12">
        <f>((alpha*(speed^beta))+(ceta*(speed^delta)))</f>
        <v>0.31479725219687693</v>
      </c>
      <c r="V9729" s="8">
        <f t="shared" si="339"/>
        <v>86</v>
      </c>
    </row>
    <row r="9730" spans="1:22">
      <c r="A9730" s="34" t="s">
        <v>19</v>
      </c>
      <c r="B9730" s="34" t="s">
        <v>75</v>
      </c>
      <c r="C9730" s="5" t="s">
        <v>184</v>
      </c>
      <c r="D9730" s="35" t="s">
        <v>87</v>
      </c>
      <c r="E9730" s="36" t="s">
        <v>18</v>
      </c>
      <c r="F9730" s="37">
        <v>50</v>
      </c>
      <c r="G9730" s="38">
        <v>0.02</v>
      </c>
      <c r="H9730" s="34">
        <v>0.98740586300449262</v>
      </c>
      <c r="I9730" s="35">
        <v>3.5654010882937031</v>
      </c>
      <c r="J9730" s="35">
        <v>1.0071871642293251</v>
      </c>
      <c r="K9730" s="35">
        <v>-0.79256228837180331</v>
      </c>
      <c r="L9730" s="35">
        <v>0</v>
      </c>
      <c r="M9730" s="35">
        <v>0</v>
      </c>
      <c r="N9730" s="35">
        <v>0</v>
      </c>
      <c r="O9730" s="35">
        <v>0</v>
      </c>
      <c r="P9730" s="36">
        <v>12</v>
      </c>
      <c r="Q9730" s="37">
        <v>86</v>
      </c>
      <c r="R9730" s="36">
        <v>0</v>
      </c>
      <c r="S9730" s="39">
        <f t="shared" ref="S9730:S9793" si="340">V9730</f>
        <v>86</v>
      </c>
      <c r="T9730" s="34" t="s">
        <v>29</v>
      </c>
      <c r="U9730" s="12">
        <f>((alpha*(beta^speed))*(speed^ceta))</f>
        <v>0.19336308241464531</v>
      </c>
      <c r="V9730" s="8">
        <f t="shared" ref="V9730:V9793" si="341">IF($V$1&lt;P9730,P9730,IF($V$1&gt;Q9730,Q9730,$V$1))</f>
        <v>86</v>
      </c>
    </row>
    <row r="9731" spans="1:22">
      <c r="A9731" s="34" t="s">
        <v>19</v>
      </c>
      <c r="B9731" s="34" t="s">
        <v>75</v>
      </c>
      <c r="C9731" s="5" t="s">
        <v>184</v>
      </c>
      <c r="D9731" s="35" t="s">
        <v>87</v>
      </c>
      <c r="E9731" s="36" t="s">
        <v>17</v>
      </c>
      <c r="F9731" s="37">
        <v>50</v>
      </c>
      <c r="G9731" s="38">
        <v>0.02</v>
      </c>
      <c r="H9731" s="34">
        <v>0.97962038290227871</v>
      </c>
      <c r="I9731" s="35">
        <v>2583.7399348903405</v>
      </c>
      <c r="J9731" s="35">
        <v>1.0061363236557777</v>
      </c>
      <c r="K9731" s="35">
        <v>-0.48336236422458156</v>
      </c>
      <c r="L9731" s="35">
        <v>0</v>
      </c>
      <c r="M9731" s="35">
        <v>0</v>
      </c>
      <c r="N9731" s="35">
        <v>0</v>
      </c>
      <c r="O9731" s="35">
        <v>0</v>
      </c>
      <c r="P9731" s="36">
        <v>12</v>
      </c>
      <c r="Q9731" s="37">
        <v>86</v>
      </c>
      <c r="R9731" s="36">
        <v>0</v>
      </c>
      <c r="S9731" s="39">
        <f t="shared" si="340"/>
        <v>86</v>
      </c>
      <c r="T9731" s="34" t="s">
        <v>29</v>
      </c>
      <c r="U9731" s="12">
        <f>((alpha*(beta^speed))*(speed^ceta))</f>
        <v>507.77612971467647</v>
      </c>
      <c r="V9731" s="8">
        <f t="shared" si="341"/>
        <v>86</v>
      </c>
    </row>
    <row r="9732" spans="1:22">
      <c r="A9732" s="34" t="s">
        <v>19</v>
      </c>
      <c r="B9732" s="34" t="s">
        <v>75</v>
      </c>
      <c r="C9732" s="5" t="s">
        <v>184</v>
      </c>
      <c r="D9732" s="35" t="s">
        <v>87</v>
      </c>
      <c r="E9732" s="36" t="s">
        <v>15</v>
      </c>
      <c r="F9732" s="37">
        <v>100</v>
      </c>
      <c r="G9732" s="38">
        <v>0.02</v>
      </c>
      <c r="H9732" s="34">
        <v>0.95833398938142467</v>
      </c>
      <c r="I9732" s="35">
        <v>2.006196033933378</v>
      </c>
      <c r="J9732" s="35">
        <v>5.0507019534592734</v>
      </c>
      <c r="K9732" s="35">
        <v>3.132206182622514</v>
      </c>
      <c r="L9732" s="35">
        <v>0.19011644985393009</v>
      </c>
      <c r="M9732" s="35">
        <v>9.3902532897396057E-2</v>
      </c>
      <c r="N9732" s="35">
        <v>0</v>
      </c>
      <c r="O9732" s="35">
        <v>0</v>
      </c>
      <c r="P9732" s="36">
        <v>12</v>
      </c>
      <c r="Q9732" s="37">
        <v>79</v>
      </c>
      <c r="R9732" s="36">
        <v>10</v>
      </c>
      <c r="S9732" s="39">
        <f t="shared" si="340"/>
        <v>79</v>
      </c>
      <c r="T9732" s="34" t="s">
        <v>44</v>
      </c>
      <c r="U9732" s="12">
        <f>(alpha+(beta/(1+EXP((((-1)*ceta)+(delta*LN(speed)))+(epsilon*speed)))))</f>
        <v>2.0362954988074273</v>
      </c>
      <c r="V9732" s="8">
        <f t="shared" si="341"/>
        <v>79</v>
      </c>
    </row>
    <row r="9733" spans="1:22">
      <c r="A9733" s="34" t="s">
        <v>19</v>
      </c>
      <c r="B9733" s="34" t="s">
        <v>75</v>
      </c>
      <c r="C9733" s="5" t="s">
        <v>184</v>
      </c>
      <c r="D9733" s="35" t="s">
        <v>87</v>
      </c>
      <c r="E9733" s="36" t="s">
        <v>16</v>
      </c>
      <c r="F9733" s="37">
        <v>100</v>
      </c>
      <c r="G9733" s="38">
        <v>0.02</v>
      </c>
      <c r="H9733" s="34">
        <v>0.98378875482391237</v>
      </c>
      <c r="I9733" s="35">
        <v>67.071157525154575</v>
      </c>
      <c r="J9733" s="35">
        <v>1.0020041442631238</v>
      </c>
      <c r="K9733" s="35">
        <v>-0.36180866211485502</v>
      </c>
      <c r="L9733" s="35">
        <v>0</v>
      </c>
      <c r="M9733" s="35">
        <v>0</v>
      </c>
      <c r="N9733" s="35">
        <v>0</v>
      </c>
      <c r="O9733" s="35">
        <v>0</v>
      </c>
      <c r="P9733" s="36">
        <v>12</v>
      </c>
      <c r="Q9733" s="37">
        <v>79</v>
      </c>
      <c r="R9733" s="36">
        <v>0</v>
      </c>
      <c r="S9733" s="39">
        <f t="shared" si="340"/>
        <v>79</v>
      </c>
      <c r="T9733" s="34" t="s">
        <v>29</v>
      </c>
      <c r="U9733" s="12">
        <f>((alpha*(beta^speed))*(speed^ceta))</f>
        <v>16.167757475658082</v>
      </c>
      <c r="V9733" s="8">
        <f t="shared" si="341"/>
        <v>79</v>
      </c>
    </row>
    <row r="9734" spans="1:22">
      <c r="A9734" s="34" t="s">
        <v>19</v>
      </c>
      <c r="B9734" s="34" t="s">
        <v>75</v>
      </c>
      <c r="C9734" s="5" t="s">
        <v>184</v>
      </c>
      <c r="D9734" s="35" t="s">
        <v>87</v>
      </c>
      <c r="E9734" s="36" t="s">
        <v>14</v>
      </c>
      <c r="F9734" s="37">
        <v>100</v>
      </c>
      <c r="G9734" s="38">
        <v>0.02</v>
      </c>
      <c r="H9734" s="34">
        <v>0.99796588798113495</v>
      </c>
      <c r="I9734" s="35">
        <v>42.448020732628322</v>
      </c>
      <c r="J9734" s="35">
        <v>-1.7043050388522247</v>
      </c>
      <c r="K9734" s="35">
        <v>2.1318741778988994</v>
      </c>
      <c r="L9734" s="35">
        <v>-0.40895908594377844</v>
      </c>
      <c r="M9734" s="35">
        <v>0</v>
      </c>
      <c r="N9734" s="35">
        <v>0</v>
      </c>
      <c r="O9734" s="35">
        <v>0</v>
      </c>
      <c r="P9734" s="36">
        <v>12</v>
      </c>
      <c r="Q9734" s="37">
        <v>79</v>
      </c>
      <c r="R9734" s="36">
        <v>1</v>
      </c>
      <c r="S9734" s="39">
        <f t="shared" si="340"/>
        <v>79</v>
      </c>
      <c r="T9734" s="34" t="s">
        <v>30</v>
      </c>
      <c r="U9734" s="12">
        <f>((alpha*(speed^beta))+(ceta*(speed^delta)))</f>
        <v>0.3817924948028964</v>
      </c>
      <c r="V9734" s="8">
        <f t="shared" si="341"/>
        <v>79</v>
      </c>
    </row>
    <row r="9735" spans="1:22">
      <c r="A9735" s="34" t="s">
        <v>19</v>
      </c>
      <c r="B9735" s="34" t="s">
        <v>75</v>
      </c>
      <c r="C9735" s="5" t="s">
        <v>184</v>
      </c>
      <c r="D9735" s="35" t="s">
        <v>87</v>
      </c>
      <c r="E9735" s="36" t="s">
        <v>18</v>
      </c>
      <c r="F9735" s="37">
        <v>100</v>
      </c>
      <c r="G9735" s="38">
        <v>0.02</v>
      </c>
      <c r="H9735" s="34">
        <v>0.9823607071744499</v>
      </c>
      <c r="I9735" s="35">
        <v>-2.4138729177198965E-6</v>
      </c>
      <c r="J9735" s="35">
        <v>4.2010715725395212E-4</v>
      </c>
      <c r="K9735" s="35">
        <v>-2.5899675825149068E-2</v>
      </c>
      <c r="L9735" s="35">
        <v>0.82665210693463231</v>
      </c>
      <c r="M9735" s="35">
        <v>0</v>
      </c>
      <c r="N9735" s="35">
        <v>0</v>
      </c>
      <c r="O9735" s="35">
        <v>0</v>
      </c>
      <c r="P9735" s="36">
        <v>12</v>
      </c>
      <c r="Q9735" s="37">
        <v>79</v>
      </c>
      <c r="R9735" s="36">
        <v>14</v>
      </c>
      <c r="S9735" s="39">
        <f t="shared" si="340"/>
        <v>79</v>
      </c>
      <c r="T9735" s="34" t="s">
        <v>51</v>
      </c>
      <c r="U9735" s="12">
        <f>(((alpha*(speed^3))+(beta*(speed^2))+(ceta*speed))+delta)</f>
        <v>0.21233299569007136</v>
      </c>
      <c r="V9735" s="8">
        <f t="shared" si="341"/>
        <v>79</v>
      </c>
    </row>
    <row r="9736" spans="1:22">
      <c r="A9736" s="34" t="s">
        <v>19</v>
      </c>
      <c r="B9736" s="34" t="s">
        <v>75</v>
      </c>
      <c r="C9736" s="5" t="s">
        <v>184</v>
      </c>
      <c r="D9736" s="35" t="s">
        <v>87</v>
      </c>
      <c r="E9736" s="36" t="s">
        <v>17</v>
      </c>
      <c r="F9736" s="37">
        <v>100</v>
      </c>
      <c r="G9736" s="38">
        <v>0.02</v>
      </c>
      <c r="H9736" s="34">
        <v>0.97161435773983629</v>
      </c>
      <c r="I9736" s="35">
        <v>-2.6878208496812573E-3</v>
      </c>
      <c r="J9736" s="35">
        <v>0.48135669675911935</v>
      </c>
      <c r="K9736" s="35">
        <v>-30.058739351233399</v>
      </c>
      <c r="L9736" s="35">
        <v>1336.8233783584596</v>
      </c>
      <c r="M9736" s="35">
        <v>0</v>
      </c>
      <c r="N9736" s="35">
        <v>0</v>
      </c>
      <c r="O9736" s="35">
        <v>0</v>
      </c>
      <c r="P9736" s="36">
        <v>12</v>
      </c>
      <c r="Q9736" s="37">
        <v>79</v>
      </c>
      <c r="R9736" s="36">
        <v>14</v>
      </c>
      <c r="S9736" s="39">
        <f t="shared" si="340"/>
        <v>79</v>
      </c>
      <c r="T9736" s="34" t="s">
        <v>51</v>
      </c>
      <c r="U9736" s="12">
        <f>(((alpha*(speed^3))+(beta*(speed^2))+(ceta*speed))+delta)</f>
        <v>641.1296101786877</v>
      </c>
      <c r="V9736" s="8">
        <f t="shared" si="341"/>
        <v>79</v>
      </c>
    </row>
    <row r="9737" spans="1:22">
      <c r="A9737" s="34" t="s">
        <v>19</v>
      </c>
      <c r="B9737" s="34" t="s">
        <v>75</v>
      </c>
      <c r="C9737" s="5" t="s">
        <v>184</v>
      </c>
      <c r="D9737" s="35" t="s">
        <v>87</v>
      </c>
      <c r="E9737" s="36" t="s">
        <v>15</v>
      </c>
      <c r="F9737" s="37">
        <v>0</v>
      </c>
      <c r="G9737" s="38">
        <v>0.04</v>
      </c>
      <c r="H9737" s="34">
        <v>0.97711152174688809</v>
      </c>
      <c r="I9737" s="35">
        <v>-0.27237962693962769</v>
      </c>
      <c r="J9737" s="35">
        <v>0.2013174717306673</v>
      </c>
      <c r="K9737" s="35">
        <v>0.33172470061284143</v>
      </c>
      <c r="L9737" s="35">
        <v>0</v>
      </c>
      <c r="M9737" s="35">
        <v>0</v>
      </c>
      <c r="N9737" s="35">
        <v>0</v>
      </c>
      <c r="O9737" s="35">
        <v>0</v>
      </c>
      <c r="P9737" s="36">
        <v>12</v>
      </c>
      <c r="Q9737" s="37">
        <v>86</v>
      </c>
      <c r="R9737" s="36">
        <v>6</v>
      </c>
      <c r="S9737" s="39">
        <f t="shared" si="340"/>
        <v>86</v>
      </c>
      <c r="T9737" s="34" t="s">
        <v>37</v>
      </c>
      <c r="U9737" s="12">
        <f>(1/(alpha+(beta*(speed^ceta))))</f>
        <v>1.6396341526609575</v>
      </c>
      <c r="V9737" s="8">
        <f t="shared" si="341"/>
        <v>86</v>
      </c>
    </row>
    <row r="9738" spans="1:22">
      <c r="A9738" s="34" t="s">
        <v>19</v>
      </c>
      <c r="B9738" s="34" t="s">
        <v>75</v>
      </c>
      <c r="C9738" s="5" t="s">
        <v>184</v>
      </c>
      <c r="D9738" s="35" t="s">
        <v>87</v>
      </c>
      <c r="E9738" s="36" t="s">
        <v>16</v>
      </c>
      <c r="F9738" s="37">
        <v>0</v>
      </c>
      <c r="G9738" s="38">
        <v>0.04</v>
      </c>
      <c r="H9738" s="34">
        <v>0.99549979836635438</v>
      </c>
      <c r="I9738" s="35">
        <v>28.546467108022931</v>
      </c>
      <c r="J9738" s="35">
        <v>-0.19371187185934657</v>
      </c>
      <c r="K9738" s="35">
        <v>530.10290218215027</v>
      </c>
      <c r="L9738" s="35">
        <v>-1.9575851262321016</v>
      </c>
      <c r="M9738" s="35">
        <v>0</v>
      </c>
      <c r="N9738" s="35">
        <v>0</v>
      </c>
      <c r="O9738" s="35">
        <v>0</v>
      </c>
      <c r="P9738" s="36">
        <v>12</v>
      </c>
      <c r="Q9738" s="37">
        <v>86</v>
      </c>
      <c r="R9738" s="36">
        <v>1</v>
      </c>
      <c r="S9738" s="39">
        <f t="shared" si="340"/>
        <v>86</v>
      </c>
      <c r="T9738" s="34" t="s">
        <v>30</v>
      </c>
      <c r="U9738" s="12">
        <f>((alpha*(speed^beta))+(ceta*(speed^delta)))</f>
        <v>12.131863656248441</v>
      </c>
      <c r="V9738" s="8">
        <f t="shared" si="341"/>
        <v>86</v>
      </c>
    </row>
    <row r="9739" spans="1:22">
      <c r="A9739" s="34" t="s">
        <v>19</v>
      </c>
      <c r="B9739" s="34" t="s">
        <v>75</v>
      </c>
      <c r="C9739" s="5" t="s">
        <v>184</v>
      </c>
      <c r="D9739" s="35" t="s">
        <v>87</v>
      </c>
      <c r="E9739" s="36" t="s">
        <v>14</v>
      </c>
      <c r="F9739" s="37">
        <v>0</v>
      </c>
      <c r="G9739" s="38">
        <v>0.04</v>
      </c>
      <c r="H9739" s="34">
        <v>0.99845838842546319</v>
      </c>
      <c r="I9739" s="35">
        <v>-2.5383787161495291E-2</v>
      </c>
      <c r="J9739" s="35">
        <v>6.1885959894039326E-2</v>
      </c>
      <c r="K9739" s="35">
        <v>-2.8780754230701115E-4</v>
      </c>
      <c r="L9739" s="35">
        <v>0</v>
      </c>
      <c r="M9739" s="35">
        <v>0</v>
      </c>
      <c r="N9739" s="35">
        <v>0</v>
      </c>
      <c r="O9739" s="35">
        <v>0</v>
      </c>
      <c r="P9739" s="36">
        <v>12</v>
      </c>
      <c r="Q9739" s="37">
        <v>86</v>
      </c>
      <c r="R9739" s="36">
        <v>5</v>
      </c>
      <c r="S9739" s="39">
        <f t="shared" si="340"/>
        <v>86</v>
      </c>
      <c r="T9739" s="34" t="s">
        <v>36</v>
      </c>
      <c r="U9739" s="12">
        <f>(1/(((ceta*(speed^2))+(beta*speed))+alpha))</f>
        <v>0.31563821511795959</v>
      </c>
      <c r="V9739" s="8">
        <f t="shared" si="341"/>
        <v>86</v>
      </c>
    </row>
    <row r="9740" spans="1:22">
      <c r="A9740" s="34" t="s">
        <v>19</v>
      </c>
      <c r="B9740" s="34" t="s">
        <v>75</v>
      </c>
      <c r="C9740" s="5" t="s">
        <v>184</v>
      </c>
      <c r="D9740" s="35" t="s">
        <v>87</v>
      </c>
      <c r="E9740" s="36" t="s">
        <v>18</v>
      </c>
      <c r="F9740" s="37">
        <v>0</v>
      </c>
      <c r="G9740" s="38">
        <v>0.04</v>
      </c>
      <c r="H9740" s="34">
        <v>0.99545243632519687</v>
      </c>
      <c r="I9740" s="35">
        <v>-0.35426723835212154</v>
      </c>
      <c r="J9740" s="35">
        <v>7.5243248882177713</v>
      </c>
      <c r="K9740" s="35">
        <v>-0.34436602097026214</v>
      </c>
      <c r="L9740" s="35">
        <v>0</v>
      </c>
      <c r="M9740" s="35">
        <v>0</v>
      </c>
      <c r="N9740" s="35">
        <v>0</v>
      </c>
      <c r="O9740" s="35">
        <v>0</v>
      </c>
      <c r="P9740" s="36">
        <v>12</v>
      </c>
      <c r="Q9740" s="37">
        <v>86</v>
      </c>
      <c r="R9740" s="36">
        <v>13</v>
      </c>
      <c r="S9740" s="39">
        <f t="shared" si="340"/>
        <v>86</v>
      </c>
      <c r="T9740" s="34" t="s">
        <v>50</v>
      </c>
      <c r="U9740" s="12">
        <f>EXP((alpha+(beta/speed))+(ceta*LN(speed)))</f>
        <v>0.16518306373419095</v>
      </c>
      <c r="V9740" s="8">
        <f t="shared" si="341"/>
        <v>86</v>
      </c>
    </row>
    <row r="9741" spans="1:22">
      <c r="A9741" s="34" t="s">
        <v>19</v>
      </c>
      <c r="B9741" s="34" t="s">
        <v>75</v>
      </c>
      <c r="C9741" s="5" t="s">
        <v>184</v>
      </c>
      <c r="D9741" s="35" t="s">
        <v>87</v>
      </c>
      <c r="E9741" s="36" t="s">
        <v>17</v>
      </c>
      <c r="F9741" s="37">
        <v>0</v>
      </c>
      <c r="G9741" s="38">
        <v>0.04</v>
      </c>
      <c r="H9741" s="34">
        <v>0.99175581915824917</v>
      </c>
      <c r="I9741" s="35">
        <v>2586.5170836182651</v>
      </c>
      <c r="J9741" s="35">
        <v>1.0085869493735766</v>
      </c>
      <c r="K9741" s="35">
        <v>-0.53441706016666124</v>
      </c>
      <c r="L9741" s="35">
        <v>0</v>
      </c>
      <c r="M9741" s="35">
        <v>0</v>
      </c>
      <c r="N9741" s="35">
        <v>0</v>
      </c>
      <c r="O9741" s="35">
        <v>0</v>
      </c>
      <c r="P9741" s="36">
        <v>12</v>
      </c>
      <c r="Q9741" s="37">
        <v>86</v>
      </c>
      <c r="R9741" s="36">
        <v>0</v>
      </c>
      <c r="S9741" s="39">
        <f t="shared" si="340"/>
        <v>86</v>
      </c>
      <c r="T9741" s="34" t="s">
        <v>29</v>
      </c>
      <c r="U9741" s="12">
        <f>((alpha*(beta^speed))*(speed^ceta))</f>
        <v>499.15334491684303</v>
      </c>
      <c r="V9741" s="8">
        <f t="shared" si="341"/>
        <v>86</v>
      </c>
    </row>
    <row r="9742" spans="1:22">
      <c r="A9742" s="34" t="s">
        <v>19</v>
      </c>
      <c r="B9742" s="34" t="s">
        <v>75</v>
      </c>
      <c r="C9742" s="5" t="s">
        <v>184</v>
      </c>
      <c r="D9742" s="35" t="s">
        <v>87</v>
      </c>
      <c r="E9742" s="36" t="s">
        <v>15</v>
      </c>
      <c r="F9742" s="37">
        <v>50</v>
      </c>
      <c r="G9742" s="38">
        <v>0.04</v>
      </c>
      <c r="H9742" s="34">
        <v>0.97534873734226024</v>
      </c>
      <c r="I9742" s="35">
        <v>1.1836861625476351</v>
      </c>
      <c r="J9742" s="35">
        <v>12.540071473204723</v>
      </c>
      <c r="K9742" s="35">
        <v>0.72033509551801589</v>
      </c>
      <c r="L9742" s="35">
        <v>0.3444488051268873</v>
      </c>
      <c r="M9742" s="35">
        <v>3.1085462913318838E-2</v>
      </c>
      <c r="N9742" s="35">
        <v>0</v>
      </c>
      <c r="O9742" s="35">
        <v>0</v>
      </c>
      <c r="P9742" s="36">
        <v>12</v>
      </c>
      <c r="Q9742" s="37">
        <v>72</v>
      </c>
      <c r="R9742" s="36">
        <v>10</v>
      </c>
      <c r="S9742" s="39">
        <f t="shared" si="340"/>
        <v>72</v>
      </c>
      <c r="T9742" s="34" t="s">
        <v>44</v>
      </c>
      <c r="U9742" s="12">
        <f>(alpha+(beta/(1+EXP((((-1)*ceta)+(delta*LN(speed)))+(epsilon*speed)))))</f>
        <v>1.7835804531631005</v>
      </c>
      <c r="V9742" s="8">
        <f t="shared" si="341"/>
        <v>72</v>
      </c>
    </row>
    <row r="9743" spans="1:22">
      <c r="A9743" s="34" t="s">
        <v>19</v>
      </c>
      <c r="B9743" s="34" t="s">
        <v>75</v>
      </c>
      <c r="C9743" s="5" t="s">
        <v>184</v>
      </c>
      <c r="D9743" s="35" t="s">
        <v>87</v>
      </c>
      <c r="E9743" s="36" t="s">
        <v>16</v>
      </c>
      <c r="F9743" s="37">
        <v>50</v>
      </c>
      <c r="G9743" s="38">
        <v>0.04</v>
      </c>
      <c r="H9743" s="34">
        <v>0.99417709975004098</v>
      </c>
      <c r="I9743" s="35">
        <v>3.3093094838797961</v>
      </c>
      <c r="J9743" s="35">
        <v>3.787575793837076</v>
      </c>
      <c r="K9743" s="35">
        <v>-9.3239125920605181E-2</v>
      </c>
      <c r="L9743" s="35">
        <v>0</v>
      </c>
      <c r="M9743" s="35">
        <v>0</v>
      </c>
      <c r="N9743" s="35">
        <v>0</v>
      </c>
      <c r="O9743" s="35">
        <v>0</v>
      </c>
      <c r="P9743" s="36">
        <v>12</v>
      </c>
      <c r="Q9743" s="37">
        <v>72</v>
      </c>
      <c r="R9743" s="36">
        <v>13</v>
      </c>
      <c r="S9743" s="39">
        <f t="shared" si="340"/>
        <v>72</v>
      </c>
      <c r="T9743" s="34" t="s">
        <v>50</v>
      </c>
      <c r="U9743" s="12">
        <f>EXP((alpha+(beta/speed))+(ceta*LN(speed)))</f>
        <v>19.359090306567644</v>
      </c>
      <c r="V9743" s="8">
        <f t="shared" si="341"/>
        <v>72</v>
      </c>
    </row>
    <row r="9744" spans="1:22">
      <c r="A9744" s="34" t="s">
        <v>19</v>
      </c>
      <c r="B9744" s="34" t="s">
        <v>75</v>
      </c>
      <c r="C9744" s="5" t="s">
        <v>184</v>
      </c>
      <c r="D9744" s="35" t="s">
        <v>87</v>
      </c>
      <c r="E9744" s="36" t="s">
        <v>14</v>
      </c>
      <c r="F9744" s="37">
        <v>50</v>
      </c>
      <c r="G9744" s="38">
        <v>0.04</v>
      </c>
      <c r="H9744" s="34">
        <v>0.99860274376220792</v>
      </c>
      <c r="I9744" s="35">
        <v>1.0190804986398421</v>
      </c>
      <c r="J9744" s="35">
        <v>-0.23884871336248489</v>
      </c>
      <c r="K9744" s="35">
        <v>27.945594449702664</v>
      </c>
      <c r="L9744" s="35">
        <v>-1.3912868652334041</v>
      </c>
      <c r="M9744" s="35">
        <v>0</v>
      </c>
      <c r="N9744" s="35">
        <v>0</v>
      </c>
      <c r="O9744" s="35">
        <v>0</v>
      </c>
      <c r="P9744" s="36">
        <v>12</v>
      </c>
      <c r="Q9744" s="37">
        <v>72</v>
      </c>
      <c r="R9744" s="36">
        <v>1</v>
      </c>
      <c r="S9744" s="39">
        <f t="shared" si="340"/>
        <v>72</v>
      </c>
      <c r="T9744" s="34" t="s">
        <v>30</v>
      </c>
      <c r="U9744" s="12">
        <f>((alpha*(speed^beta))+(ceta*(speed^delta)))</f>
        <v>0.4397499134293007</v>
      </c>
      <c r="V9744" s="8">
        <f t="shared" si="341"/>
        <v>72</v>
      </c>
    </row>
    <row r="9745" spans="1:22">
      <c r="A9745" s="34" t="s">
        <v>19</v>
      </c>
      <c r="B9745" s="34" t="s">
        <v>75</v>
      </c>
      <c r="C9745" s="5" t="s">
        <v>184</v>
      </c>
      <c r="D9745" s="35" t="s">
        <v>87</v>
      </c>
      <c r="E9745" s="36" t="s">
        <v>18</v>
      </c>
      <c r="F9745" s="37">
        <v>50</v>
      </c>
      <c r="G9745" s="38">
        <v>0.04</v>
      </c>
      <c r="H9745" s="34">
        <v>0.98738366371234776</v>
      </c>
      <c r="I9745" s="35">
        <v>2.5178689116940887</v>
      </c>
      <c r="J9745" s="35">
        <v>1.0069590050009813</v>
      </c>
      <c r="K9745" s="35">
        <v>-0.63570215773647476</v>
      </c>
      <c r="L9745" s="35">
        <v>0</v>
      </c>
      <c r="M9745" s="35">
        <v>0</v>
      </c>
      <c r="N9745" s="35">
        <v>0</v>
      </c>
      <c r="O9745" s="35">
        <v>0</v>
      </c>
      <c r="P9745" s="36">
        <v>12</v>
      </c>
      <c r="Q9745" s="37">
        <v>72</v>
      </c>
      <c r="R9745" s="36">
        <v>0</v>
      </c>
      <c r="S9745" s="39">
        <f t="shared" si="340"/>
        <v>72</v>
      </c>
      <c r="T9745" s="34" t="s">
        <v>29</v>
      </c>
      <c r="U9745" s="12">
        <f>((alpha*(beta^speed))*(speed^ceta))</f>
        <v>0.27363504890541229</v>
      </c>
      <c r="V9745" s="8">
        <f t="shared" si="341"/>
        <v>72</v>
      </c>
    </row>
    <row r="9746" spans="1:22">
      <c r="A9746" s="34" t="s">
        <v>19</v>
      </c>
      <c r="B9746" s="34" t="s">
        <v>75</v>
      </c>
      <c r="C9746" s="5" t="s">
        <v>184</v>
      </c>
      <c r="D9746" s="35" t="s">
        <v>87</v>
      </c>
      <c r="E9746" s="36" t="s">
        <v>17</v>
      </c>
      <c r="F9746" s="37">
        <v>50</v>
      </c>
      <c r="G9746" s="38">
        <v>0.04</v>
      </c>
      <c r="H9746" s="34">
        <v>0.98473316132189093</v>
      </c>
      <c r="I9746" s="35">
        <v>2325.0932201270944</v>
      </c>
      <c r="J9746" s="35">
        <v>1.0047647238172854</v>
      </c>
      <c r="K9746" s="35">
        <v>-0.33419189658251758</v>
      </c>
      <c r="L9746" s="35">
        <v>0</v>
      </c>
      <c r="M9746" s="35">
        <v>0</v>
      </c>
      <c r="N9746" s="35">
        <v>0</v>
      </c>
      <c r="O9746" s="35">
        <v>0</v>
      </c>
      <c r="P9746" s="36">
        <v>12</v>
      </c>
      <c r="Q9746" s="37">
        <v>72</v>
      </c>
      <c r="R9746" s="36">
        <v>0</v>
      </c>
      <c r="S9746" s="39">
        <f t="shared" si="340"/>
        <v>72</v>
      </c>
      <c r="T9746" s="34" t="s">
        <v>29</v>
      </c>
      <c r="U9746" s="12">
        <f>((alpha*(beta^speed))*(speed^ceta))</f>
        <v>784.09772271460588</v>
      </c>
      <c r="V9746" s="8">
        <f t="shared" si="341"/>
        <v>72</v>
      </c>
    </row>
    <row r="9747" spans="1:22">
      <c r="A9747" s="34" t="s">
        <v>19</v>
      </c>
      <c r="B9747" s="34" t="s">
        <v>75</v>
      </c>
      <c r="C9747" s="5" t="s">
        <v>184</v>
      </c>
      <c r="D9747" s="35" t="s">
        <v>87</v>
      </c>
      <c r="E9747" s="36" t="s">
        <v>15</v>
      </c>
      <c r="F9747" s="37">
        <v>100</v>
      </c>
      <c r="G9747" s="38">
        <v>0.04</v>
      </c>
      <c r="H9747" s="34">
        <v>0.98209520432687325</v>
      </c>
      <c r="I9747" s="35">
        <v>1.3924064388590824E-5</v>
      </c>
      <c r="J9747" s="35">
        <v>1.3427628475748388E-4</v>
      </c>
      <c r="K9747" s="35">
        <v>-0.16807159735252242</v>
      </c>
      <c r="L9747" s="35">
        <v>8.7754238187448035</v>
      </c>
      <c r="M9747" s="35">
        <v>0</v>
      </c>
      <c r="N9747" s="35">
        <v>0</v>
      </c>
      <c r="O9747" s="35">
        <v>0</v>
      </c>
      <c r="P9747" s="36">
        <v>12</v>
      </c>
      <c r="Q9747" s="37">
        <v>52</v>
      </c>
      <c r="R9747" s="36">
        <v>14</v>
      </c>
      <c r="S9747" s="39">
        <f t="shared" si="340"/>
        <v>52</v>
      </c>
      <c r="T9747" s="34" t="s">
        <v>51</v>
      </c>
      <c r="U9747" s="12">
        <f>(((alpha*(speed^3))+(beta*(speed^2))+(ceta*speed))+delta)</f>
        <v>2.3566186759488534</v>
      </c>
      <c r="V9747" s="8">
        <f t="shared" si="341"/>
        <v>52</v>
      </c>
    </row>
    <row r="9748" spans="1:22">
      <c r="A9748" s="34" t="s">
        <v>19</v>
      </c>
      <c r="B9748" s="34" t="s">
        <v>75</v>
      </c>
      <c r="C9748" s="5" t="s">
        <v>184</v>
      </c>
      <c r="D9748" s="35" t="s">
        <v>87</v>
      </c>
      <c r="E9748" s="36" t="s">
        <v>16</v>
      </c>
      <c r="F9748" s="37">
        <v>100</v>
      </c>
      <c r="G9748" s="38">
        <v>0.04</v>
      </c>
      <c r="H9748" s="34">
        <v>0.98763331229520623</v>
      </c>
      <c r="I9748" s="35">
        <v>-2.253107786331397E-4</v>
      </c>
      <c r="J9748" s="35">
        <v>2.7612613378359786E-2</v>
      </c>
      <c r="K9748" s="35">
        <v>-1.2393812622012395</v>
      </c>
      <c r="L9748" s="35">
        <v>48.4146837826084</v>
      </c>
      <c r="M9748" s="35">
        <v>0</v>
      </c>
      <c r="N9748" s="35">
        <v>0</v>
      </c>
      <c r="O9748" s="35">
        <v>0</v>
      </c>
      <c r="P9748" s="36">
        <v>12</v>
      </c>
      <c r="Q9748" s="37">
        <v>52</v>
      </c>
      <c r="R9748" s="36">
        <v>14</v>
      </c>
      <c r="S9748" s="39">
        <f t="shared" si="340"/>
        <v>52</v>
      </c>
      <c r="T9748" s="34" t="s">
        <v>51</v>
      </c>
      <c r="U9748" s="12">
        <f>(((alpha*(speed^3))+(beta*(speed^2))+(ceta*speed))+delta)</f>
        <v>26.950866761180301</v>
      </c>
      <c r="V9748" s="8">
        <f t="shared" si="341"/>
        <v>52</v>
      </c>
    </row>
    <row r="9749" spans="1:22">
      <c r="A9749" s="34" t="s">
        <v>19</v>
      </c>
      <c r="B9749" s="34" t="s">
        <v>75</v>
      </c>
      <c r="C9749" s="5" t="s">
        <v>184</v>
      </c>
      <c r="D9749" s="35" t="s">
        <v>87</v>
      </c>
      <c r="E9749" s="36" t="s">
        <v>14</v>
      </c>
      <c r="F9749" s="37">
        <v>100</v>
      </c>
      <c r="G9749" s="38">
        <v>0.04</v>
      </c>
      <c r="H9749" s="34">
        <v>0.99831131567082543</v>
      </c>
      <c r="I9749" s="35">
        <v>9.0993784915586833</v>
      </c>
      <c r="J9749" s="35">
        <v>0.26743288415296718</v>
      </c>
      <c r="K9749" s="35">
        <v>1.1269658130264479</v>
      </c>
      <c r="L9749" s="35">
        <v>3.7231081533882764E-2</v>
      </c>
      <c r="M9749" s="35">
        <v>0.41339913896382946</v>
      </c>
      <c r="N9749" s="35">
        <v>0</v>
      </c>
      <c r="O9749" s="35">
        <v>0</v>
      </c>
      <c r="P9749" s="36">
        <v>12</v>
      </c>
      <c r="Q9749" s="37">
        <v>52</v>
      </c>
      <c r="R9749" s="36">
        <v>4</v>
      </c>
      <c r="S9749" s="39">
        <f t="shared" si="340"/>
        <v>52</v>
      </c>
      <c r="T9749" s="34" t="s">
        <v>35</v>
      </c>
      <c r="U9749" s="12">
        <f>((epsilon+(alpha*EXP(((-1)*beta)*speed)))+(ceta*EXP(((-1)*delta)*speed)))</f>
        <v>0.57600333999777842</v>
      </c>
      <c r="V9749" s="8">
        <f t="shared" si="341"/>
        <v>52</v>
      </c>
    </row>
    <row r="9750" spans="1:22">
      <c r="A9750" s="34" t="s">
        <v>19</v>
      </c>
      <c r="B9750" s="34" t="s">
        <v>75</v>
      </c>
      <c r="C9750" s="5" t="s">
        <v>184</v>
      </c>
      <c r="D9750" s="35" t="s">
        <v>87</v>
      </c>
      <c r="E9750" s="36" t="s">
        <v>18</v>
      </c>
      <c r="F9750" s="37">
        <v>100</v>
      </c>
      <c r="G9750" s="38">
        <v>0.04</v>
      </c>
      <c r="H9750" s="34">
        <v>0.98391417163653172</v>
      </c>
      <c r="I9750" s="35">
        <v>1.0894949930299485</v>
      </c>
      <c r="J9750" s="35">
        <v>0.98951290292465022</v>
      </c>
      <c r="K9750" s="35">
        <v>-0.15706220719767988</v>
      </c>
      <c r="L9750" s="35">
        <v>0</v>
      </c>
      <c r="M9750" s="35">
        <v>0</v>
      </c>
      <c r="N9750" s="35">
        <v>0</v>
      </c>
      <c r="O9750" s="35">
        <v>0</v>
      </c>
      <c r="P9750" s="36">
        <v>12</v>
      </c>
      <c r="Q9750" s="37">
        <v>52</v>
      </c>
      <c r="R9750" s="36">
        <v>0</v>
      </c>
      <c r="S9750" s="39">
        <f t="shared" si="340"/>
        <v>52</v>
      </c>
      <c r="T9750" s="34" t="s">
        <v>29</v>
      </c>
      <c r="U9750" s="12">
        <f>((alpha*(beta^speed))*(speed^ceta))</f>
        <v>0.33854933973598228</v>
      </c>
      <c r="V9750" s="8">
        <f t="shared" si="341"/>
        <v>52</v>
      </c>
    </row>
    <row r="9751" spans="1:22">
      <c r="A9751" s="34" t="s">
        <v>19</v>
      </c>
      <c r="B9751" s="34" t="s">
        <v>75</v>
      </c>
      <c r="C9751" s="5" t="s">
        <v>184</v>
      </c>
      <c r="D9751" s="35" t="s">
        <v>87</v>
      </c>
      <c r="E9751" s="36" t="s">
        <v>17</v>
      </c>
      <c r="F9751" s="37">
        <v>100</v>
      </c>
      <c r="G9751" s="38">
        <v>0.04</v>
      </c>
      <c r="H9751" s="34">
        <v>0.98250042963857143</v>
      </c>
      <c r="I9751" s="35">
        <v>-7.3780661132380933E-3</v>
      </c>
      <c r="J9751" s="35">
        <v>0.87428530730724319</v>
      </c>
      <c r="K9751" s="35">
        <v>-39.278818241550859</v>
      </c>
      <c r="L9751" s="35">
        <v>1753.6073546704299</v>
      </c>
      <c r="M9751" s="35">
        <v>0</v>
      </c>
      <c r="N9751" s="35">
        <v>0</v>
      </c>
      <c r="O9751" s="35">
        <v>0</v>
      </c>
      <c r="P9751" s="36">
        <v>12</v>
      </c>
      <c r="Q9751" s="37">
        <v>52</v>
      </c>
      <c r="R9751" s="36">
        <v>14</v>
      </c>
      <c r="S9751" s="39">
        <f t="shared" si="340"/>
        <v>52</v>
      </c>
      <c r="T9751" s="34" t="s">
        <v>51</v>
      </c>
      <c r="U9751" s="12">
        <f>(((alpha*(speed^3))+(beta*(speed^2))+(ceta*speed))+delta)</f>
        <v>1037.761157018389</v>
      </c>
      <c r="V9751" s="8">
        <f t="shared" si="341"/>
        <v>52</v>
      </c>
    </row>
    <row r="9752" spans="1:22">
      <c r="A9752" s="34" t="s">
        <v>19</v>
      </c>
      <c r="B9752" s="34" t="s">
        <v>75</v>
      </c>
      <c r="C9752" s="5" t="s">
        <v>184</v>
      </c>
      <c r="D9752" s="35" t="s">
        <v>87</v>
      </c>
      <c r="E9752" s="36" t="s">
        <v>15</v>
      </c>
      <c r="F9752" s="37">
        <v>0</v>
      </c>
      <c r="G9752" s="38">
        <v>0.06</v>
      </c>
      <c r="H9752" s="34">
        <v>0.98417798690358083</v>
      </c>
      <c r="I9752" s="35">
        <v>22.377960085730376</v>
      </c>
      <c r="J9752" s="35">
        <v>0.99834664769379911</v>
      </c>
      <c r="K9752" s="35">
        <v>-0.56865820704676917</v>
      </c>
      <c r="L9752" s="35">
        <v>0</v>
      </c>
      <c r="M9752" s="35">
        <v>0</v>
      </c>
      <c r="N9752" s="35">
        <v>0</v>
      </c>
      <c r="O9752" s="35">
        <v>0</v>
      </c>
      <c r="P9752" s="36">
        <v>12</v>
      </c>
      <c r="Q9752" s="37">
        <v>83</v>
      </c>
      <c r="R9752" s="36">
        <v>0</v>
      </c>
      <c r="S9752" s="39">
        <f t="shared" si="340"/>
        <v>83</v>
      </c>
      <c r="T9752" s="34" t="s">
        <v>29</v>
      </c>
      <c r="U9752" s="12">
        <f>((alpha*(beta^speed))*(speed^ceta))</f>
        <v>1.5807900639962242</v>
      </c>
      <c r="V9752" s="8">
        <f t="shared" si="341"/>
        <v>83</v>
      </c>
    </row>
    <row r="9753" spans="1:22">
      <c r="A9753" s="34" t="s">
        <v>19</v>
      </c>
      <c r="B9753" s="34" t="s">
        <v>75</v>
      </c>
      <c r="C9753" s="5" t="s">
        <v>184</v>
      </c>
      <c r="D9753" s="35" t="s">
        <v>87</v>
      </c>
      <c r="E9753" s="36" t="s">
        <v>16</v>
      </c>
      <c r="F9753" s="37">
        <v>0</v>
      </c>
      <c r="G9753" s="38">
        <v>0.06</v>
      </c>
      <c r="H9753" s="34">
        <v>0.98882165456842375</v>
      </c>
      <c r="I9753" s="35">
        <v>72.076425177820582</v>
      </c>
      <c r="J9753" s="35">
        <v>1.0055010025066788</v>
      </c>
      <c r="K9753" s="35">
        <v>-0.44175427758666713</v>
      </c>
      <c r="L9753" s="35">
        <v>0</v>
      </c>
      <c r="M9753" s="35">
        <v>0</v>
      </c>
      <c r="N9753" s="35">
        <v>0</v>
      </c>
      <c r="O9753" s="35">
        <v>0</v>
      </c>
      <c r="P9753" s="36">
        <v>12</v>
      </c>
      <c r="Q9753" s="37">
        <v>83</v>
      </c>
      <c r="R9753" s="36">
        <v>0</v>
      </c>
      <c r="S9753" s="39">
        <f t="shared" si="340"/>
        <v>83</v>
      </c>
      <c r="T9753" s="34" t="s">
        <v>29</v>
      </c>
      <c r="U9753" s="12">
        <f>((alpha*(beta^speed))*(speed^ceta))</f>
        <v>16.135426177859252</v>
      </c>
      <c r="V9753" s="8">
        <f t="shared" si="341"/>
        <v>83</v>
      </c>
    </row>
    <row r="9754" spans="1:22">
      <c r="A9754" s="34" t="s">
        <v>19</v>
      </c>
      <c r="B9754" s="34" t="s">
        <v>75</v>
      </c>
      <c r="C9754" s="5" t="s">
        <v>184</v>
      </c>
      <c r="D9754" s="35" t="s">
        <v>87</v>
      </c>
      <c r="E9754" s="36" t="s">
        <v>14</v>
      </c>
      <c r="F9754" s="37">
        <v>0</v>
      </c>
      <c r="G9754" s="38">
        <v>0.06</v>
      </c>
      <c r="H9754" s="34">
        <v>0.99802675399464924</v>
      </c>
      <c r="I9754" s="35">
        <v>1.6529852364758009</v>
      </c>
      <c r="J9754" s="35">
        <v>-0.35689459716854582</v>
      </c>
      <c r="K9754" s="35">
        <v>50.772077362514302</v>
      </c>
      <c r="L9754" s="35">
        <v>-1.6624108170935521</v>
      </c>
      <c r="M9754" s="35">
        <v>0</v>
      </c>
      <c r="N9754" s="35">
        <v>0</v>
      </c>
      <c r="O9754" s="35">
        <v>0</v>
      </c>
      <c r="P9754" s="36">
        <v>12</v>
      </c>
      <c r="Q9754" s="37">
        <v>83</v>
      </c>
      <c r="R9754" s="36">
        <v>1</v>
      </c>
      <c r="S9754" s="39">
        <f t="shared" si="340"/>
        <v>83</v>
      </c>
      <c r="T9754" s="34" t="s">
        <v>30</v>
      </c>
      <c r="U9754" s="12">
        <f>((alpha*(speed^beta))+(ceta*(speed^delta)))</f>
        <v>0.37423500463106762</v>
      </c>
      <c r="V9754" s="8">
        <f t="shared" si="341"/>
        <v>83</v>
      </c>
    </row>
    <row r="9755" spans="1:22">
      <c r="A9755" s="34" t="s">
        <v>19</v>
      </c>
      <c r="B9755" s="34" t="s">
        <v>75</v>
      </c>
      <c r="C9755" s="5" t="s">
        <v>184</v>
      </c>
      <c r="D9755" s="35" t="s">
        <v>87</v>
      </c>
      <c r="E9755" s="36" t="s">
        <v>18</v>
      </c>
      <c r="F9755" s="37">
        <v>0</v>
      </c>
      <c r="G9755" s="38">
        <v>0.06</v>
      </c>
      <c r="H9755" s="34">
        <v>0.99485598162313604</v>
      </c>
      <c r="I9755" s="35">
        <v>12.369311395952806</v>
      </c>
      <c r="J9755" s="35">
        <v>-1.4916036309529765</v>
      </c>
      <c r="K9755" s="35">
        <v>0.34587209880393355</v>
      </c>
      <c r="L9755" s="35">
        <v>-0.12563096796153281</v>
      </c>
      <c r="M9755" s="35">
        <v>0</v>
      </c>
      <c r="N9755" s="35">
        <v>0</v>
      </c>
      <c r="O9755" s="35">
        <v>0</v>
      </c>
      <c r="P9755" s="36">
        <v>12</v>
      </c>
      <c r="Q9755" s="37">
        <v>83</v>
      </c>
      <c r="R9755" s="36">
        <v>1</v>
      </c>
      <c r="S9755" s="39">
        <f t="shared" si="340"/>
        <v>83</v>
      </c>
      <c r="T9755" s="34" t="s">
        <v>30</v>
      </c>
      <c r="U9755" s="12">
        <f>((alpha*(speed^beta))+(ceta*(speed^delta)))</f>
        <v>0.21550338867567159</v>
      </c>
      <c r="V9755" s="8">
        <f t="shared" si="341"/>
        <v>83</v>
      </c>
    </row>
    <row r="9756" spans="1:22">
      <c r="A9756" s="34" t="s">
        <v>19</v>
      </c>
      <c r="B9756" s="34" t="s">
        <v>75</v>
      </c>
      <c r="C9756" s="5" t="s">
        <v>184</v>
      </c>
      <c r="D9756" s="35" t="s">
        <v>87</v>
      </c>
      <c r="E9756" s="36" t="s">
        <v>17</v>
      </c>
      <c r="F9756" s="37">
        <v>0</v>
      </c>
      <c r="G9756" s="38">
        <v>0.06</v>
      </c>
      <c r="H9756" s="34">
        <v>0.99126923873235184</v>
      </c>
      <c r="I9756" s="35">
        <v>4732.2151724962587</v>
      </c>
      <c r="J9756" s="35">
        <v>-0.89906881216182366</v>
      </c>
      <c r="K9756" s="35">
        <v>256.90481076250279</v>
      </c>
      <c r="L9756" s="35">
        <v>0.1757085836569279</v>
      </c>
      <c r="M9756" s="35">
        <v>0</v>
      </c>
      <c r="N9756" s="35">
        <v>0</v>
      </c>
      <c r="O9756" s="35">
        <v>0</v>
      </c>
      <c r="P9756" s="36">
        <v>12</v>
      </c>
      <c r="Q9756" s="37">
        <v>83</v>
      </c>
      <c r="R9756" s="36">
        <v>1</v>
      </c>
      <c r="S9756" s="39">
        <f t="shared" si="340"/>
        <v>83</v>
      </c>
      <c r="T9756" s="34" t="s">
        <v>30</v>
      </c>
      <c r="U9756" s="12">
        <f>((alpha*(speed^beta))+(ceta*(speed^delta)))</f>
        <v>647.49225645196475</v>
      </c>
      <c r="V9756" s="8">
        <f t="shared" si="341"/>
        <v>83</v>
      </c>
    </row>
    <row r="9757" spans="1:22">
      <c r="A9757" s="34" t="s">
        <v>19</v>
      </c>
      <c r="B9757" s="34" t="s">
        <v>75</v>
      </c>
      <c r="C9757" s="5" t="s">
        <v>184</v>
      </c>
      <c r="D9757" s="35" t="s">
        <v>87</v>
      </c>
      <c r="E9757" s="36" t="s">
        <v>15</v>
      </c>
      <c r="F9757" s="37">
        <v>50</v>
      </c>
      <c r="G9757" s="38">
        <v>0.06</v>
      </c>
      <c r="H9757" s="34">
        <v>0.98329580013204743</v>
      </c>
      <c r="I9757" s="35">
        <v>0.64007787177697772</v>
      </c>
      <c r="J9757" s="35">
        <v>11.08288951855487</v>
      </c>
      <c r="K9757" s="35">
        <v>1.1690127237663273</v>
      </c>
      <c r="L9757" s="35">
        <v>0.33491836225932925</v>
      </c>
      <c r="M9757" s="35">
        <v>2.9336655317852831E-2</v>
      </c>
      <c r="N9757" s="35">
        <v>0</v>
      </c>
      <c r="O9757" s="35">
        <v>0</v>
      </c>
      <c r="P9757" s="36">
        <v>12</v>
      </c>
      <c r="Q9757" s="37">
        <v>52</v>
      </c>
      <c r="R9757" s="36">
        <v>10</v>
      </c>
      <c r="S9757" s="39">
        <f t="shared" si="340"/>
        <v>52</v>
      </c>
      <c r="T9757" s="34" t="s">
        <v>44</v>
      </c>
      <c r="U9757" s="12">
        <f>(alpha+(beta/(1+EXP((((-1)*ceta)+(delta*LN(speed)))+(epsilon*speed)))))</f>
        <v>2.3813881944980189</v>
      </c>
      <c r="V9757" s="8">
        <f t="shared" si="341"/>
        <v>52</v>
      </c>
    </row>
    <row r="9758" spans="1:22">
      <c r="A9758" s="34" t="s">
        <v>19</v>
      </c>
      <c r="B9758" s="34" t="s">
        <v>75</v>
      </c>
      <c r="C9758" s="5" t="s">
        <v>184</v>
      </c>
      <c r="D9758" s="35" t="s">
        <v>87</v>
      </c>
      <c r="E9758" s="36" t="s">
        <v>16</v>
      </c>
      <c r="F9758" s="37">
        <v>50</v>
      </c>
      <c r="G9758" s="38">
        <v>0.06</v>
      </c>
      <c r="H9758" s="34">
        <v>0.98657015343477894</v>
      </c>
      <c r="I9758" s="35">
        <v>-3.627839457559217E-4</v>
      </c>
      <c r="J9758" s="35">
        <v>4.0513732944619789E-2</v>
      </c>
      <c r="K9758" s="35">
        <v>-1.5745546947768874</v>
      </c>
      <c r="L9758" s="35">
        <v>49.9422017024539</v>
      </c>
      <c r="M9758" s="35">
        <v>0</v>
      </c>
      <c r="N9758" s="35">
        <v>0</v>
      </c>
      <c r="O9758" s="35">
        <v>0</v>
      </c>
      <c r="P9758" s="36">
        <v>12</v>
      </c>
      <c r="Q9758" s="37">
        <v>52</v>
      </c>
      <c r="R9758" s="36">
        <v>14</v>
      </c>
      <c r="S9758" s="39">
        <f t="shared" si="340"/>
        <v>52</v>
      </c>
      <c r="T9758" s="34" t="s">
        <v>51</v>
      </c>
      <c r="U9758" s="12">
        <f>(((alpha*(speed^3))+(beta*(speed^2))+(ceta*speed))+delta)</f>
        <v>26.604166411459026</v>
      </c>
      <c r="V9758" s="8">
        <f t="shared" si="341"/>
        <v>52</v>
      </c>
    </row>
    <row r="9759" spans="1:22">
      <c r="A9759" s="34" t="s">
        <v>19</v>
      </c>
      <c r="B9759" s="34" t="s">
        <v>75</v>
      </c>
      <c r="C9759" s="5" t="s">
        <v>184</v>
      </c>
      <c r="D9759" s="35" t="s">
        <v>87</v>
      </c>
      <c r="E9759" s="36" t="s">
        <v>14</v>
      </c>
      <c r="F9759" s="37">
        <v>50</v>
      </c>
      <c r="G9759" s="38">
        <v>0.06</v>
      </c>
      <c r="H9759" s="34">
        <v>0.99738358724181142</v>
      </c>
      <c r="I9759" s="35">
        <v>1.6596116608582594</v>
      </c>
      <c r="J9759" s="35">
        <v>6.1731472434435358E-2</v>
      </c>
      <c r="K9759" s="35">
        <v>57.818402729504051</v>
      </c>
      <c r="L9759" s="35">
        <v>0.47586738085037</v>
      </c>
      <c r="M9759" s="35">
        <v>0.51809371545656635</v>
      </c>
      <c r="N9759" s="35">
        <v>0</v>
      </c>
      <c r="O9759" s="35">
        <v>0</v>
      </c>
      <c r="P9759" s="36">
        <v>12</v>
      </c>
      <c r="Q9759" s="37">
        <v>52</v>
      </c>
      <c r="R9759" s="36">
        <v>4</v>
      </c>
      <c r="S9759" s="39">
        <f t="shared" si="340"/>
        <v>52</v>
      </c>
      <c r="T9759" s="34" t="s">
        <v>35</v>
      </c>
      <c r="U9759" s="12">
        <f>((epsilon+(alpha*EXP(((-1)*beta)*speed)))+(ceta*EXP(((-1)*delta)*speed)))</f>
        <v>0.58506757342129589</v>
      </c>
      <c r="V9759" s="8">
        <f t="shared" si="341"/>
        <v>52</v>
      </c>
    </row>
    <row r="9760" spans="1:22">
      <c r="A9760" s="34" t="s">
        <v>19</v>
      </c>
      <c r="B9760" s="34" t="s">
        <v>75</v>
      </c>
      <c r="C9760" s="5" t="s">
        <v>184</v>
      </c>
      <c r="D9760" s="35" t="s">
        <v>87</v>
      </c>
      <c r="E9760" s="36" t="s">
        <v>18</v>
      </c>
      <c r="F9760" s="37">
        <v>50</v>
      </c>
      <c r="G9760" s="38">
        <v>0.06</v>
      </c>
      <c r="H9760" s="34">
        <v>0.9673250118641713</v>
      </c>
      <c r="I9760" s="35">
        <v>2.5044337853562593E-7</v>
      </c>
      <c r="J9760" s="35">
        <v>1.3311891584923775E-4</v>
      </c>
      <c r="K9760" s="35">
        <v>-1.4954532951741286E-2</v>
      </c>
      <c r="L9760" s="35">
        <v>0.75666498194088061</v>
      </c>
      <c r="M9760" s="35">
        <v>0</v>
      </c>
      <c r="N9760" s="35">
        <v>0</v>
      </c>
      <c r="O9760" s="35">
        <v>0</v>
      </c>
      <c r="P9760" s="36">
        <v>12</v>
      </c>
      <c r="Q9760" s="37">
        <v>52</v>
      </c>
      <c r="R9760" s="36">
        <v>14</v>
      </c>
      <c r="S9760" s="39">
        <f t="shared" si="340"/>
        <v>52</v>
      </c>
      <c r="T9760" s="34" t="s">
        <v>51</v>
      </c>
      <c r="U9760" s="12">
        <f>(((alpha*(speed^3))+(beta*(speed^2))+(ceta*speed))+delta)</f>
        <v>0.37419715947580995</v>
      </c>
      <c r="V9760" s="8">
        <f t="shared" si="341"/>
        <v>52</v>
      </c>
    </row>
    <row r="9761" spans="1:28">
      <c r="A9761" s="34" t="s">
        <v>19</v>
      </c>
      <c r="B9761" s="34" t="s">
        <v>75</v>
      </c>
      <c r="C9761" s="5" t="s">
        <v>184</v>
      </c>
      <c r="D9761" s="35" t="s">
        <v>87</v>
      </c>
      <c r="E9761" s="36" t="s">
        <v>17</v>
      </c>
      <c r="F9761" s="37">
        <v>50</v>
      </c>
      <c r="G9761" s="38">
        <v>0.06</v>
      </c>
      <c r="H9761" s="34">
        <v>0.98665754568914921</v>
      </c>
      <c r="I9761" s="35">
        <v>7.1659114662332808</v>
      </c>
      <c r="J9761" s="35">
        <v>2.2931474981294606</v>
      </c>
      <c r="K9761" s="35">
        <v>-6.283439302960972E-2</v>
      </c>
      <c r="L9761" s="35">
        <v>0</v>
      </c>
      <c r="M9761" s="35">
        <v>0</v>
      </c>
      <c r="N9761" s="35">
        <v>0</v>
      </c>
      <c r="O9761" s="35">
        <v>0</v>
      </c>
      <c r="P9761" s="36">
        <v>12</v>
      </c>
      <c r="Q9761" s="37">
        <v>52</v>
      </c>
      <c r="R9761" s="36">
        <v>13</v>
      </c>
      <c r="S9761" s="39">
        <f t="shared" si="340"/>
        <v>52</v>
      </c>
      <c r="T9761" s="34" t="s">
        <v>50</v>
      </c>
      <c r="U9761" s="12">
        <f>EXP((alpha+(beta/speed))+(ceta*LN(speed)))</f>
        <v>1055.464734776667</v>
      </c>
      <c r="V9761" s="8">
        <f t="shared" si="341"/>
        <v>52</v>
      </c>
    </row>
    <row r="9762" spans="1:28">
      <c r="A9762" s="34" t="s">
        <v>19</v>
      </c>
      <c r="B9762" s="34" t="s">
        <v>75</v>
      </c>
      <c r="C9762" s="5" t="s">
        <v>184</v>
      </c>
      <c r="D9762" s="35" t="s">
        <v>87</v>
      </c>
      <c r="E9762" s="36" t="s">
        <v>15</v>
      </c>
      <c r="F9762" s="37">
        <v>100</v>
      </c>
      <c r="G9762" s="38">
        <v>0.06</v>
      </c>
      <c r="H9762" s="34">
        <v>0.97961479351919234</v>
      </c>
      <c r="I9762" s="35">
        <v>-3.5443687709586222</v>
      </c>
      <c r="J9762" s="35">
        <v>18.81720723029623</v>
      </c>
      <c r="K9762" s="35">
        <v>1.2912588141332682</v>
      </c>
      <c r="L9762" s="35">
        <v>0.2889746354381128</v>
      </c>
      <c r="M9762" s="35">
        <v>2.1293807140579941E-2</v>
      </c>
      <c r="N9762" s="35">
        <v>0</v>
      </c>
      <c r="O9762" s="35">
        <v>0</v>
      </c>
      <c r="P9762" s="36">
        <v>12</v>
      </c>
      <c r="Q9762" s="37">
        <v>38</v>
      </c>
      <c r="R9762" s="36">
        <v>10</v>
      </c>
      <c r="S9762" s="39">
        <f t="shared" si="340"/>
        <v>38</v>
      </c>
      <c r="T9762" s="34" t="s">
        <v>44</v>
      </c>
      <c r="U9762" s="12">
        <f>(alpha+(beta/(1+EXP((((-1)*ceta)+(delta*LN(speed)))+(epsilon*speed)))))</f>
        <v>3.2571119546546261</v>
      </c>
      <c r="V9762" s="8">
        <f t="shared" si="341"/>
        <v>38</v>
      </c>
    </row>
    <row r="9763" spans="1:28">
      <c r="A9763" s="34" t="s">
        <v>19</v>
      </c>
      <c r="B9763" s="34" t="s">
        <v>75</v>
      </c>
      <c r="C9763" s="5" t="s">
        <v>184</v>
      </c>
      <c r="D9763" s="35" t="s">
        <v>87</v>
      </c>
      <c r="E9763" s="36" t="s">
        <v>16</v>
      </c>
      <c r="F9763" s="37">
        <v>100</v>
      </c>
      <c r="G9763" s="38">
        <v>0.06</v>
      </c>
      <c r="H9763" s="34">
        <v>0.97463439475574987</v>
      </c>
      <c r="I9763" s="35">
        <v>-1.0521177734711213E-3</v>
      </c>
      <c r="J9763" s="35">
        <v>8.7425735356072037E-2</v>
      </c>
      <c r="K9763" s="35">
        <v>-2.5930818541274157</v>
      </c>
      <c r="L9763" s="35">
        <v>67.878475249027403</v>
      </c>
      <c r="M9763" s="35">
        <v>0</v>
      </c>
      <c r="N9763" s="35">
        <v>0</v>
      </c>
      <c r="O9763" s="35">
        <v>0</v>
      </c>
      <c r="P9763" s="36">
        <v>12</v>
      </c>
      <c r="Q9763" s="37">
        <v>38</v>
      </c>
      <c r="R9763" s="36">
        <v>14</v>
      </c>
      <c r="S9763" s="39">
        <f t="shared" si="340"/>
        <v>38</v>
      </c>
      <c r="T9763" s="34" t="s">
        <v>51</v>
      </c>
      <c r="U9763" s="12">
        <f>(((alpha*(speed^3))+(beta*(speed^2))+(ceta*speed))+delta)</f>
        <v>37.85232018044627</v>
      </c>
      <c r="V9763" s="8">
        <f t="shared" si="341"/>
        <v>38</v>
      </c>
    </row>
    <row r="9764" spans="1:28">
      <c r="A9764" s="34" t="s">
        <v>19</v>
      </c>
      <c r="B9764" s="34" t="s">
        <v>75</v>
      </c>
      <c r="C9764" s="5" t="s">
        <v>184</v>
      </c>
      <c r="D9764" s="35" t="s">
        <v>87</v>
      </c>
      <c r="E9764" s="36" t="s">
        <v>14</v>
      </c>
      <c r="F9764" s="37">
        <v>100</v>
      </c>
      <c r="G9764" s="38">
        <v>0.06</v>
      </c>
      <c r="H9764" s="34">
        <v>0.98835848780143531</v>
      </c>
      <c r="I9764" s="35">
        <v>1.8273052202267883</v>
      </c>
      <c r="J9764" s="35">
        <v>7.5744815145870933E-2</v>
      </c>
      <c r="K9764" s="35">
        <v>157.29283956528641</v>
      </c>
      <c r="L9764" s="35">
        <v>0.59010836770539177</v>
      </c>
      <c r="M9764" s="35">
        <v>0.70127156422937131</v>
      </c>
      <c r="N9764" s="35">
        <v>0</v>
      </c>
      <c r="O9764" s="35">
        <v>0</v>
      </c>
      <c r="P9764" s="36">
        <v>12</v>
      </c>
      <c r="Q9764" s="37">
        <v>38</v>
      </c>
      <c r="R9764" s="36">
        <v>4</v>
      </c>
      <c r="S9764" s="39">
        <f t="shared" si="340"/>
        <v>38</v>
      </c>
      <c r="T9764" s="34" t="s">
        <v>35</v>
      </c>
      <c r="U9764" s="12">
        <f>((epsilon+(alpha*EXP(((-1)*beta)*speed)))+(ceta*EXP(((-1)*delta)*speed)))</f>
        <v>0.80402115875867397</v>
      </c>
      <c r="V9764" s="8">
        <f t="shared" si="341"/>
        <v>38</v>
      </c>
    </row>
    <row r="9765" spans="1:28">
      <c r="A9765" s="34" t="s">
        <v>19</v>
      </c>
      <c r="B9765" s="34" t="s">
        <v>75</v>
      </c>
      <c r="C9765" s="5" t="s">
        <v>184</v>
      </c>
      <c r="D9765" s="35" t="s">
        <v>87</v>
      </c>
      <c r="E9765" s="36" t="s">
        <v>18</v>
      </c>
      <c r="F9765" s="37">
        <v>100</v>
      </c>
      <c r="G9765" s="38">
        <v>0.06</v>
      </c>
      <c r="H9765" s="34">
        <v>0.90267065194865703</v>
      </c>
      <c r="I9765" s="35">
        <v>1.1681184171909079E-5</v>
      </c>
      <c r="J9765" s="35">
        <v>-5.9453424026001671E-4</v>
      </c>
      <c r="K9765" s="35">
        <v>-2.7486834792050316E-3</v>
      </c>
      <c r="L9765" s="35">
        <v>0.85230839873975095</v>
      </c>
      <c r="M9765" s="35">
        <v>0</v>
      </c>
      <c r="N9765" s="35">
        <v>0</v>
      </c>
      <c r="O9765" s="35">
        <v>0</v>
      </c>
      <c r="P9765" s="36">
        <v>12</v>
      </c>
      <c r="Q9765" s="37">
        <v>38</v>
      </c>
      <c r="R9765" s="36">
        <v>14</v>
      </c>
      <c r="S9765" s="39">
        <f t="shared" si="340"/>
        <v>38</v>
      </c>
      <c r="T9765" s="34" t="s">
        <v>51</v>
      </c>
      <c r="U9765" s="12">
        <f>(((alpha*(speed^3))+(beta*(speed^2))+(ceta*speed))+delta)</f>
        <v>0.5303209214754907</v>
      </c>
      <c r="V9765" s="8">
        <f t="shared" si="341"/>
        <v>38</v>
      </c>
    </row>
    <row r="9766" spans="1:28">
      <c r="A9766" s="34" t="s">
        <v>19</v>
      </c>
      <c r="B9766" s="34" t="s">
        <v>75</v>
      </c>
      <c r="C9766" s="5" t="s">
        <v>184</v>
      </c>
      <c r="D9766" s="35" t="s">
        <v>87</v>
      </c>
      <c r="E9766" s="36" t="s">
        <v>17</v>
      </c>
      <c r="F9766" s="37">
        <v>100</v>
      </c>
      <c r="G9766" s="38">
        <v>0.06</v>
      </c>
      <c r="H9766" s="34">
        <v>0.97258010018466534</v>
      </c>
      <c r="I9766" s="35">
        <v>-1.229017424577572E-2</v>
      </c>
      <c r="J9766" s="35">
        <v>1.2506896514521249</v>
      </c>
      <c r="K9766" s="35">
        <v>-49.291974792229439</v>
      </c>
      <c r="L9766" s="35">
        <v>2213.9677494174689</v>
      </c>
      <c r="M9766" s="35">
        <v>0</v>
      </c>
      <c r="N9766" s="35">
        <v>0</v>
      </c>
      <c r="O9766" s="35">
        <v>0</v>
      </c>
      <c r="P9766" s="36">
        <v>12</v>
      </c>
      <c r="Q9766" s="37">
        <v>38</v>
      </c>
      <c r="R9766" s="36">
        <v>14</v>
      </c>
      <c r="S9766" s="39">
        <f t="shared" si="340"/>
        <v>38</v>
      </c>
      <c r="T9766" s="34" t="s">
        <v>51</v>
      </c>
      <c r="U9766" s="12">
        <f>(((alpha*(speed^3))+(beta*(speed^2))+(ceta*speed))+delta)</f>
        <v>1472.482122795413</v>
      </c>
      <c r="V9766" s="8">
        <f t="shared" si="341"/>
        <v>38</v>
      </c>
    </row>
    <row r="9767" spans="1:28">
      <c r="A9767" s="34" t="s">
        <v>19</v>
      </c>
      <c r="B9767" s="34" t="s">
        <v>75</v>
      </c>
      <c r="C9767" s="5" t="s">
        <v>185</v>
      </c>
      <c r="D9767" s="35" t="s">
        <v>88</v>
      </c>
      <c r="E9767" s="36" t="s">
        <v>15</v>
      </c>
      <c r="F9767" s="37">
        <v>0</v>
      </c>
      <c r="G9767" s="38">
        <v>0</v>
      </c>
      <c r="H9767" s="34">
        <v>0.9978928718152954</v>
      </c>
      <c r="I9767" s="35">
        <v>50.538779970430035</v>
      </c>
      <c r="J9767" s="35">
        <v>-1.3925284276599534</v>
      </c>
      <c r="K9767" s="35">
        <v>2.1838298837553403</v>
      </c>
      <c r="L9767" s="35">
        <v>-0.32324362672099904</v>
      </c>
      <c r="M9767" s="35">
        <v>0</v>
      </c>
      <c r="N9767" s="35">
        <v>0</v>
      </c>
      <c r="O9767" s="35">
        <v>0</v>
      </c>
      <c r="P9767" s="36">
        <v>12</v>
      </c>
      <c r="Q9767" s="37">
        <v>86</v>
      </c>
      <c r="R9767" s="36">
        <v>1</v>
      </c>
      <c r="S9767" s="39">
        <f t="shared" si="340"/>
        <v>86</v>
      </c>
      <c r="T9767" s="34" t="s">
        <v>30</v>
      </c>
      <c r="U9767" s="12">
        <f>((alpha*(speed^beta))+(ceta*(speed^delta)))</f>
        <v>0.61977066810972437</v>
      </c>
      <c r="V9767" s="8">
        <f t="shared" si="341"/>
        <v>86</v>
      </c>
    </row>
    <row r="9768" spans="1:28">
      <c r="A9768" s="34" t="s">
        <v>19</v>
      </c>
      <c r="B9768" s="34" t="s">
        <v>75</v>
      </c>
      <c r="C9768" s="5" t="s">
        <v>185</v>
      </c>
      <c r="D9768" s="35" t="s">
        <v>88</v>
      </c>
      <c r="E9768" s="36" t="s">
        <v>16</v>
      </c>
      <c r="F9768" s="37">
        <v>0</v>
      </c>
      <c r="G9768" s="38">
        <v>0</v>
      </c>
      <c r="H9768" s="34">
        <v>0.98806413865648779</v>
      </c>
      <c r="I9768" s="35">
        <v>48.877397581295973</v>
      </c>
      <c r="J9768" s="35">
        <v>1.0076835063299017</v>
      </c>
      <c r="K9768" s="35">
        <v>-0.7306617255148995</v>
      </c>
      <c r="L9768" s="35">
        <v>0</v>
      </c>
      <c r="M9768" s="35">
        <v>0</v>
      </c>
      <c r="N9768" s="35">
        <v>0</v>
      </c>
      <c r="O9768" s="35">
        <v>0</v>
      </c>
      <c r="P9768" s="36">
        <v>12</v>
      </c>
      <c r="Q9768" s="37">
        <v>86</v>
      </c>
      <c r="R9768" s="36">
        <v>0</v>
      </c>
      <c r="S9768" s="39">
        <f t="shared" si="340"/>
        <v>86</v>
      </c>
      <c r="T9768" s="34" t="s">
        <v>29</v>
      </c>
      <c r="U9768" s="12">
        <f>((alpha*(beta^speed))*(speed^ceta))</f>
        <v>3.6435187512775782</v>
      </c>
      <c r="V9768" s="8">
        <f t="shared" si="341"/>
        <v>86</v>
      </c>
    </row>
    <row r="9769" spans="1:28">
      <c r="A9769" s="34" t="s">
        <v>19</v>
      </c>
      <c r="B9769" s="34" t="s">
        <v>75</v>
      </c>
      <c r="C9769" s="5" t="s">
        <v>185</v>
      </c>
      <c r="D9769" s="35" t="s">
        <v>88</v>
      </c>
      <c r="E9769" s="36" t="s">
        <v>14</v>
      </c>
      <c r="F9769" s="37">
        <v>0</v>
      </c>
      <c r="G9769" s="38">
        <v>0</v>
      </c>
      <c r="H9769" s="34">
        <v>0.99616557623919311</v>
      </c>
      <c r="I9769" s="35">
        <v>2.2605404620985796</v>
      </c>
      <c r="J9769" s="35">
        <v>1.0070092532279884</v>
      </c>
      <c r="K9769" s="35">
        <v>-1.0920767573943795</v>
      </c>
      <c r="L9769" s="35">
        <v>0</v>
      </c>
      <c r="M9769" s="35">
        <v>0</v>
      </c>
      <c r="N9769" s="35">
        <v>0</v>
      </c>
      <c r="O9769" s="35">
        <v>0</v>
      </c>
      <c r="P9769" s="36">
        <v>12</v>
      </c>
      <c r="Q9769" s="37">
        <v>86</v>
      </c>
      <c r="R9769" s="36">
        <v>0</v>
      </c>
      <c r="S9769" s="39">
        <f t="shared" si="340"/>
        <v>86</v>
      </c>
      <c r="T9769" s="34" t="s">
        <v>29</v>
      </c>
      <c r="U9769" s="12">
        <f>((alpha*(beta^speed))*(speed^ceta))</f>
        <v>3.1803078020024217E-2</v>
      </c>
      <c r="V9769" s="8">
        <f t="shared" si="341"/>
        <v>86</v>
      </c>
      <c r="AB9769" s="41"/>
    </row>
    <row r="9770" spans="1:28">
      <c r="A9770" s="34" t="s">
        <v>19</v>
      </c>
      <c r="B9770" s="34" t="s">
        <v>75</v>
      </c>
      <c r="C9770" s="5" t="s">
        <v>185</v>
      </c>
      <c r="D9770" s="35" t="s">
        <v>88</v>
      </c>
      <c r="E9770" s="36" t="s">
        <v>18</v>
      </c>
      <c r="F9770" s="37">
        <v>0</v>
      </c>
      <c r="G9770" s="38">
        <v>0</v>
      </c>
      <c r="H9770" s="34">
        <v>0.98588616044746835</v>
      </c>
      <c r="I9770" s="35">
        <v>3.2093707764519528</v>
      </c>
      <c r="J9770" s="35">
        <v>0.83748444142338341</v>
      </c>
      <c r="K9770" s="35">
        <v>-4.973117397368631E-3</v>
      </c>
      <c r="L9770" s="35">
        <v>0</v>
      </c>
      <c r="M9770" s="35">
        <v>0</v>
      </c>
      <c r="N9770" s="35">
        <v>0</v>
      </c>
      <c r="O9770" s="35">
        <v>0</v>
      </c>
      <c r="P9770" s="36">
        <v>12</v>
      </c>
      <c r="Q9770" s="37">
        <v>86</v>
      </c>
      <c r="R9770" s="36">
        <v>5</v>
      </c>
      <c r="S9770" s="39">
        <f t="shared" si="340"/>
        <v>86</v>
      </c>
      <c r="T9770" s="34" t="s">
        <v>36</v>
      </c>
      <c r="U9770" s="12">
        <f>(1/(((ceta*(speed^2))+(beta*speed))+alpha))</f>
        <v>2.6006546675689697E-2</v>
      </c>
      <c r="V9770" s="8">
        <f t="shared" si="341"/>
        <v>86</v>
      </c>
      <c r="AB9770" s="41"/>
    </row>
    <row r="9771" spans="1:28">
      <c r="A9771" s="34" t="s">
        <v>19</v>
      </c>
      <c r="B9771" s="34" t="s">
        <v>75</v>
      </c>
      <c r="C9771" s="5" t="s">
        <v>185</v>
      </c>
      <c r="D9771" s="35" t="s">
        <v>88</v>
      </c>
      <c r="E9771" s="36" t="s">
        <v>17</v>
      </c>
      <c r="F9771" s="37">
        <v>0</v>
      </c>
      <c r="G9771" s="38">
        <v>0</v>
      </c>
      <c r="H9771" s="34">
        <v>0.98240396510856554</v>
      </c>
      <c r="I9771" s="35">
        <v>2912.7486522914842</v>
      </c>
      <c r="J9771" s="35">
        <v>1.008231957554085</v>
      </c>
      <c r="K9771" s="35">
        <v>-0.79276175058992981</v>
      </c>
      <c r="L9771" s="35">
        <v>0</v>
      </c>
      <c r="M9771" s="35">
        <v>0</v>
      </c>
      <c r="N9771" s="35">
        <v>0</v>
      </c>
      <c r="O9771" s="35">
        <v>0</v>
      </c>
      <c r="P9771" s="36">
        <v>12</v>
      </c>
      <c r="Q9771" s="37">
        <v>86</v>
      </c>
      <c r="R9771" s="36">
        <v>0</v>
      </c>
      <c r="S9771" s="39">
        <f t="shared" si="340"/>
        <v>86</v>
      </c>
      <c r="T9771" s="34" t="s">
        <v>29</v>
      </c>
      <c r="U9771" s="12">
        <f>((alpha*(beta^speed))*(speed^ceta))</f>
        <v>172.54648021204682</v>
      </c>
      <c r="V9771" s="8">
        <f t="shared" si="341"/>
        <v>86</v>
      </c>
    </row>
    <row r="9772" spans="1:28">
      <c r="A9772" s="34" t="s">
        <v>19</v>
      </c>
      <c r="B9772" s="34" t="s">
        <v>75</v>
      </c>
      <c r="C9772" s="5" t="s">
        <v>185</v>
      </c>
      <c r="D9772" s="35" t="s">
        <v>88</v>
      </c>
      <c r="E9772" s="36" t="s">
        <v>15</v>
      </c>
      <c r="F9772" s="37">
        <v>50</v>
      </c>
      <c r="G9772" s="38">
        <v>0</v>
      </c>
      <c r="H9772" s="34">
        <v>0.99764012266314706</v>
      </c>
      <c r="I9772" s="35">
        <v>-0.45788916386647666</v>
      </c>
      <c r="J9772" s="35">
        <v>0.29184361270923281</v>
      </c>
      <c r="K9772" s="35">
        <v>0.42493483413820582</v>
      </c>
      <c r="L9772" s="35">
        <v>0</v>
      </c>
      <c r="M9772" s="35">
        <v>0</v>
      </c>
      <c r="N9772" s="35">
        <v>0</v>
      </c>
      <c r="O9772" s="35">
        <v>0</v>
      </c>
      <c r="P9772" s="36">
        <v>12</v>
      </c>
      <c r="Q9772" s="37">
        <v>86</v>
      </c>
      <c r="R9772" s="36">
        <v>6</v>
      </c>
      <c r="S9772" s="39">
        <f t="shared" si="340"/>
        <v>86</v>
      </c>
      <c r="T9772" s="34" t="s">
        <v>37</v>
      </c>
      <c r="U9772" s="12">
        <f>(1/(alpha+(beta*(speed^ceta))))</f>
        <v>0.67596698909724151</v>
      </c>
      <c r="V9772" s="8">
        <f t="shared" si="341"/>
        <v>86</v>
      </c>
    </row>
    <row r="9773" spans="1:28">
      <c r="A9773" s="34" t="s">
        <v>19</v>
      </c>
      <c r="B9773" s="34" t="s">
        <v>75</v>
      </c>
      <c r="C9773" s="5" t="s">
        <v>185</v>
      </c>
      <c r="D9773" s="35" t="s">
        <v>88</v>
      </c>
      <c r="E9773" s="36" t="s">
        <v>16</v>
      </c>
      <c r="F9773" s="37">
        <v>50</v>
      </c>
      <c r="G9773" s="38">
        <v>0</v>
      </c>
      <c r="H9773" s="34">
        <v>0.97967665186469033</v>
      </c>
      <c r="I9773" s="35">
        <v>38.575389375591911</v>
      </c>
      <c r="J9773" s="35">
        <v>1.0019236790785968</v>
      </c>
      <c r="K9773" s="35">
        <v>-0.52423778020778578</v>
      </c>
      <c r="L9773" s="35">
        <v>0</v>
      </c>
      <c r="M9773" s="35">
        <v>0</v>
      </c>
      <c r="N9773" s="35">
        <v>0</v>
      </c>
      <c r="O9773" s="35">
        <v>0</v>
      </c>
      <c r="P9773" s="36">
        <v>12</v>
      </c>
      <c r="Q9773" s="37">
        <v>86</v>
      </c>
      <c r="R9773" s="36">
        <v>0</v>
      </c>
      <c r="S9773" s="39">
        <f t="shared" si="340"/>
        <v>86</v>
      </c>
      <c r="T9773" s="34" t="s">
        <v>29</v>
      </c>
      <c r="U9773" s="12">
        <f>((alpha*(beta^speed))*(speed^ceta))</f>
        <v>4.4050642042138204</v>
      </c>
      <c r="V9773" s="8">
        <f t="shared" si="341"/>
        <v>86</v>
      </c>
    </row>
    <row r="9774" spans="1:28">
      <c r="A9774" s="34" t="s">
        <v>19</v>
      </c>
      <c r="B9774" s="34" t="s">
        <v>75</v>
      </c>
      <c r="C9774" s="5" t="s">
        <v>185</v>
      </c>
      <c r="D9774" s="35" t="s">
        <v>88</v>
      </c>
      <c r="E9774" s="36" t="s">
        <v>14</v>
      </c>
      <c r="F9774" s="37">
        <v>50</v>
      </c>
      <c r="G9774" s="38">
        <v>0</v>
      </c>
      <c r="H9774" s="34">
        <v>0.99240502334371794</v>
      </c>
      <c r="I9774" s="35">
        <v>1.0082445121521197</v>
      </c>
      <c r="J9774" s="35">
        <v>0.43833581207865918</v>
      </c>
      <c r="K9774" s="35">
        <v>-1.8181164171397334E-3</v>
      </c>
      <c r="L9774" s="35">
        <v>0</v>
      </c>
      <c r="M9774" s="35">
        <v>0</v>
      </c>
      <c r="N9774" s="35">
        <v>0</v>
      </c>
      <c r="O9774" s="35">
        <v>0</v>
      </c>
      <c r="P9774" s="36">
        <v>12</v>
      </c>
      <c r="Q9774" s="37">
        <v>86</v>
      </c>
      <c r="R9774" s="36">
        <v>5</v>
      </c>
      <c r="S9774" s="39">
        <f t="shared" si="340"/>
        <v>86</v>
      </c>
      <c r="T9774" s="34" t="s">
        <v>36</v>
      </c>
      <c r="U9774" s="12">
        <f>(1/(((ceta*(speed^2))+(beta*speed))+alpha))</f>
        <v>3.9590890965095313E-2</v>
      </c>
      <c r="V9774" s="8">
        <f t="shared" si="341"/>
        <v>86</v>
      </c>
    </row>
    <row r="9775" spans="1:28">
      <c r="A9775" s="34" t="s">
        <v>19</v>
      </c>
      <c r="B9775" s="34" t="s">
        <v>75</v>
      </c>
      <c r="C9775" s="5" t="s">
        <v>185</v>
      </c>
      <c r="D9775" s="35" t="s">
        <v>88</v>
      </c>
      <c r="E9775" s="36" t="s">
        <v>18</v>
      </c>
      <c r="F9775" s="37">
        <v>50</v>
      </c>
      <c r="G9775" s="38">
        <v>0</v>
      </c>
      <c r="H9775" s="34">
        <v>0.98553499490188046</v>
      </c>
      <c r="I9775" s="35">
        <v>4.6694175789855814</v>
      </c>
      <c r="J9775" s="35">
        <v>0.52679076445623196</v>
      </c>
      <c r="K9775" s="35">
        <v>-2.4501450998200901E-3</v>
      </c>
      <c r="L9775" s="35">
        <v>0</v>
      </c>
      <c r="M9775" s="35">
        <v>0</v>
      </c>
      <c r="N9775" s="35">
        <v>0</v>
      </c>
      <c r="O9775" s="35">
        <v>0</v>
      </c>
      <c r="P9775" s="36">
        <v>12</v>
      </c>
      <c r="Q9775" s="37">
        <v>86</v>
      </c>
      <c r="R9775" s="36">
        <v>5</v>
      </c>
      <c r="S9775" s="39">
        <f t="shared" si="340"/>
        <v>86</v>
      </c>
      <c r="T9775" s="34" t="s">
        <v>36</v>
      </c>
      <c r="U9775" s="12">
        <f>(1/(((ceta*(speed^2))+(beta*speed))+alpha))</f>
        <v>3.1395054803293139E-2</v>
      </c>
      <c r="V9775" s="8">
        <f t="shared" si="341"/>
        <v>86</v>
      </c>
      <c r="AB9775" s="41"/>
    </row>
    <row r="9776" spans="1:28">
      <c r="A9776" s="34" t="s">
        <v>19</v>
      </c>
      <c r="B9776" s="34" t="s">
        <v>75</v>
      </c>
      <c r="C9776" s="5" t="s">
        <v>185</v>
      </c>
      <c r="D9776" s="35" t="s">
        <v>88</v>
      </c>
      <c r="E9776" s="36" t="s">
        <v>17</v>
      </c>
      <c r="F9776" s="37">
        <v>50</v>
      </c>
      <c r="G9776" s="38">
        <v>0</v>
      </c>
      <c r="H9776" s="34">
        <v>0.96277312655243363</v>
      </c>
      <c r="I9776" s="35">
        <v>2089.2486633211774</v>
      </c>
      <c r="J9776" s="35">
        <v>1.0014514138275881</v>
      </c>
      <c r="K9776" s="35">
        <v>-0.53580008881721664</v>
      </c>
      <c r="L9776" s="35">
        <v>0</v>
      </c>
      <c r="M9776" s="35">
        <v>0</v>
      </c>
      <c r="N9776" s="35">
        <v>0</v>
      </c>
      <c r="O9776" s="35">
        <v>0</v>
      </c>
      <c r="P9776" s="36">
        <v>12</v>
      </c>
      <c r="Q9776" s="37">
        <v>86</v>
      </c>
      <c r="R9776" s="36">
        <v>0</v>
      </c>
      <c r="S9776" s="39">
        <f t="shared" si="340"/>
        <v>86</v>
      </c>
      <c r="T9776" s="34" t="s">
        <v>29</v>
      </c>
      <c r="U9776" s="12">
        <f>((alpha*(beta^speed))*(speed^ceta))</f>
        <v>217.59840934811399</v>
      </c>
      <c r="V9776" s="8">
        <f t="shared" si="341"/>
        <v>86</v>
      </c>
    </row>
    <row r="9777" spans="1:28">
      <c r="A9777" s="34" t="s">
        <v>19</v>
      </c>
      <c r="B9777" s="34" t="s">
        <v>75</v>
      </c>
      <c r="C9777" s="5" t="s">
        <v>185</v>
      </c>
      <c r="D9777" s="35" t="s">
        <v>88</v>
      </c>
      <c r="E9777" s="36" t="s">
        <v>15</v>
      </c>
      <c r="F9777" s="37">
        <v>100</v>
      </c>
      <c r="G9777" s="38">
        <v>0</v>
      </c>
      <c r="H9777" s="34">
        <v>0.99555772727044867</v>
      </c>
      <c r="I9777" s="35">
        <v>412.46853278673478</v>
      </c>
      <c r="J9777" s="35">
        <v>-2.9300429320289831</v>
      </c>
      <c r="K9777" s="35">
        <v>11.100887944678343</v>
      </c>
      <c r="L9777" s="35">
        <v>-0.6104442868536355</v>
      </c>
      <c r="M9777" s="35">
        <v>0</v>
      </c>
      <c r="N9777" s="35">
        <v>0</v>
      </c>
      <c r="O9777" s="35">
        <v>0</v>
      </c>
      <c r="P9777" s="36">
        <v>12</v>
      </c>
      <c r="Q9777" s="37">
        <v>86</v>
      </c>
      <c r="R9777" s="36">
        <v>1</v>
      </c>
      <c r="S9777" s="39">
        <f t="shared" si="340"/>
        <v>86</v>
      </c>
      <c r="T9777" s="34" t="s">
        <v>30</v>
      </c>
      <c r="U9777" s="12">
        <f>((alpha*(speed^beta))+(ceta*(speed^delta)))</f>
        <v>0.73278969803155192</v>
      </c>
      <c r="V9777" s="8">
        <f t="shared" si="341"/>
        <v>86</v>
      </c>
    </row>
    <row r="9778" spans="1:28">
      <c r="A9778" s="34" t="s">
        <v>19</v>
      </c>
      <c r="B9778" s="34" t="s">
        <v>75</v>
      </c>
      <c r="C9778" s="5" t="s">
        <v>185</v>
      </c>
      <c r="D9778" s="35" t="s">
        <v>88</v>
      </c>
      <c r="E9778" s="36" t="s">
        <v>16</v>
      </c>
      <c r="F9778" s="37">
        <v>100</v>
      </c>
      <c r="G9778" s="38">
        <v>0</v>
      </c>
      <c r="H9778" s="34">
        <v>0.97118596365257503</v>
      </c>
      <c r="I9778" s="35">
        <v>-3.8585675204230944E-5</v>
      </c>
      <c r="J9778" s="35">
        <v>7.1176066631241141E-3</v>
      </c>
      <c r="K9778" s="35">
        <v>-0.47699789644004476</v>
      </c>
      <c r="L9778" s="35">
        <v>17.375526708276791</v>
      </c>
      <c r="M9778" s="35">
        <v>0</v>
      </c>
      <c r="N9778" s="35">
        <v>0</v>
      </c>
      <c r="O9778" s="35">
        <v>0</v>
      </c>
      <c r="P9778" s="36">
        <v>12</v>
      </c>
      <c r="Q9778" s="37">
        <v>86</v>
      </c>
      <c r="R9778" s="36">
        <v>14</v>
      </c>
      <c r="S9778" s="39">
        <f t="shared" si="340"/>
        <v>86</v>
      </c>
      <c r="T9778" s="34" t="s">
        <v>51</v>
      </c>
      <c r="U9778" s="12">
        <f>(((alpha*(speed^3))+(beta*(speed^2))+(ceta*speed))+delta)</f>
        <v>4.4528762671965758</v>
      </c>
      <c r="V9778" s="8">
        <f t="shared" si="341"/>
        <v>86</v>
      </c>
    </row>
    <row r="9779" spans="1:28">
      <c r="A9779" s="34" t="s">
        <v>19</v>
      </c>
      <c r="B9779" s="34" t="s">
        <v>75</v>
      </c>
      <c r="C9779" s="5" t="s">
        <v>185</v>
      </c>
      <c r="D9779" s="35" t="s">
        <v>88</v>
      </c>
      <c r="E9779" s="36" t="s">
        <v>14</v>
      </c>
      <c r="F9779" s="37">
        <v>100</v>
      </c>
      <c r="G9779" s="38">
        <v>0</v>
      </c>
      <c r="H9779" s="34">
        <v>0.99229810913567384</v>
      </c>
      <c r="I9779" s="35">
        <v>1.575709596471629</v>
      </c>
      <c r="J9779" s="35">
        <v>0.36083534607396045</v>
      </c>
      <c r="K9779" s="35">
        <v>-1.4405474632419762E-3</v>
      </c>
      <c r="L9779" s="35">
        <v>0</v>
      </c>
      <c r="M9779" s="35">
        <v>0</v>
      </c>
      <c r="N9779" s="35">
        <v>0</v>
      </c>
      <c r="O9779" s="35">
        <v>0</v>
      </c>
      <c r="P9779" s="36">
        <v>12</v>
      </c>
      <c r="Q9779" s="37">
        <v>86</v>
      </c>
      <c r="R9779" s="36">
        <v>5</v>
      </c>
      <c r="S9779" s="39">
        <f t="shared" si="340"/>
        <v>86</v>
      </c>
      <c r="T9779" s="34" t="s">
        <v>36</v>
      </c>
      <c r="U9779" s="12">
        <f>(1/(((ceta*(speed^2))+(beta*speed))+alpha))</f>
        <v>4.5551320641760665E-2</v>
      </c>
      <c r="V9779" s="8">
        <f t="shared" si="341"/>
        <v>86</v>
      </c>
    </row>
    <row r="9780" spans="1:28">
      <c r="A9780" s="34" t="s">
        <v>19</v>
      </c>
      <c r="B9780" s="34" t="s">
        <v>75</v>
      </c>
      <c r="C9780" s="5" t="s">
        <v>185</v>
      </c>
      <c r="D9780" s="35" t="s">
        <v>88</v>
      </c>
      <c r="E9780" s="36" t="s">
        <v>18</v>
      </c>
      <c r="F9780" s="37">
        <v>100</v>
      </c>
      <c r="G9780" s="38">
        <v>0</v>
      </c>
      <c r="H9780" s="34">
        <v>0.98933410123403942</v>
      </c>
      <c r="I9780" s="35">
        <v>4.1421193933257738</v>
      </c>
      <c r="J9780" s="35">
        <v>0.45191040421567596</v>
      </c>
      <c r="K9780" s="35">
        <v>-1.8275816716801421E-3</v>
      </c>
      <c r="L9780" s="35">
        <v>0</v>
      </c>
      <c r="M9780" s="35">
        <v>0</v>
      </c>
      <c r="N9780" s="35">
        <v>0</v>
      </c>
      <c r="O9780" s="35">
        <v>0</v>
      </c>
      <c r="P9780" s="36">
        <v>12</v>
      </c>
      <c r="Q9780" s="37">
        <v>86</v>
      </c>
      <c r="R9780" s="36">
        <v>5</v>
      </c>
      <c r="S9780" s="39">
        <f t="shared" si="340"/>
        <v>86</v>
      </c>
      <c r="T9780" s="34" t="s">
        <v>36</v>
      </c>
      <c r="U9780" s="12">
        <f>(1/(((ceta*(speed^2))+(beta*speed))+alpha))</f>
        <v>3.3910236761196901E-2</v>
      </c>
      <c r="V9780" s="8">
        <f t="shared" si="341"/>
        <v>86</v>
      </c>
    </row>
    <row r="9781" spans="1:28">
      <c r="A9781" s="34" t="s">
        <v>19</v>
      </c>
      <c r="B9781" s="34" t="s">
        <v>75</v>
      </c>
      <c r="C9781" s="5" t="s">
        <v>185</v>
      </c>
      <c r="D9781" s="35" t="s">
        <v>88</v>
      </c>
      <c r="E9781" s="36" t="s">
        <v>17</v>
      </c>
      <c r="F9781" s="37">
        <v>100</v>
      </c>
      <c r="G9781" s="38">
        <v>0</v>
      </c>
      <c r="H9781" s="34">
        <v>0.95020204077606352</v>
      </c>
      <c r="I9781" s="35">
        <v>-1.6572324353225567E-3</v>
      </c>
      <c r="J9781" s="35">
        <v>0.3255157693386761</v>
      </c>
      <c r="K9781" s="35">
        <v>-23.37471328623203</v>
      </c>
      <c r="L9781" s="35">
        <v>906.41808618465336</v>
      </c>
      <c r="M9781" s="35">
        <v>0</v>
      </c>
      <c r="N9781" s="35">
        <v>0</v>
      </c>
      <c r="O9781" s="35">
        <v>0</v>
      </c>
      <c r="P9781" s="36">
        <v>12</v>
      </c>
      <c r="Q9781" s="37">
        <v>86</v>
      </c>
      <c r="R9781" s="36">
        <v>14</v>
      </c>
      <c r="S9781" s="39">
        <f t="shared" si="340"/>
        <v>86</v>
      </c>
      <c r="T9781" s="34" t="s">
        <v>51</v>
      </c>
      <c r="U9781" s="12">
        <f>(((alpha*(speed^3))+(beta*(speed^2))+(ceta*speed))+delta)</f>
        <v>249.61473971602311</v>
      </c>
      <c r="V9781" s="8">
        <f t="shared" si="341"/>
        <v>86</v>
      </c>
    </row>
    <row r="9782" spans="1:28">
      <c r="A9782" s="34" t="s">
        <v>19</v>
      </c>
      <c r="B9782" s="34" t="s">
        <v>75</v>
      </c>
      <c r="C9782" s="5" t="s">
        <v>185</v>
      </c>
      <c r="D9782" s="35" t="s">
        <v>88</v>
      </c>
      <c r="E9782" s="36" t="s">
        <v>15</v>
      </c>
      <c r="F9782" s="37">
        <v>0</v>
      </c>
      <c r="G9782" s="38">
        <v>-0.06</v>
      </c>
      <c r="H9782" s="34">
        <v>0.9919713830014063</v>
      </c>
      <c r="I9782" s="35">
        <v>11.518677130664875</v>
      </c>
      <c r="J9782" s="35">
        <v>0.95152494823995315</v>
      </c>
      <c r="K9782" s="35">
        <v>-0.6020683569671148</v>
      </c>
      <c r="L9782" s="35">
        <v>0</v>
      </c>
      <c r="M9782" s="35">
        <v>0</v>
      </c>
      <c r="N9782" s="35">
        <v>0</v>
      </c>
      <c r="O9782" s="35">
        <v>0</v>
      </c>
      <c r="P9782" s="36">
        <v>12</v>
      </c>
      <c r="Q9782" s="37">
        <v>86</v>
      </c>
      <c r="R9782" s="36">
        <v>0</v>
      </c>
      <c r="S9782" s="39">
        <f t="shared" si="340"/>
        <v>86</v>
      </c>
      <c r="T9782" s="34" t="s">
        <v>29</v>
      </c>
      <c r="U9782" s="12">
        <f>((alpha*(beta^speed))*(speed^ceta))</f>
        <v>1.0985953325656583E-2</v>
      </c>
      <c r="V9782" s="8">
        <f t="shared" si="341"/>
        <v>86</v>
      </c>
    </row>
    <row r="9783" spans="1:28">
      <c r="A9783" s="34" t="s">
        <v>19</v>
      </c>
      <c r="B9783" s="34" t="s">
        <v>75</v>
      </c>
      <c r="C9783" s="5" t="s">
        <v>185</v>
      </c>
      <c r="D9783" s="35" t="s">
        <v>88</v>
      </c>
      <c r="E9783" s="36" t="s">
        <v>16</v>
      </c>
      <c r="F9783" s="37">
        <v>0</v>
      </c>
      <c r="G9783" s="38">
        <v>-0.06</v>
      </c>
      <c r="H9783" s="34">
        <v>0.98527759468472054</v>
      </c>
      <c r="I9783" s="35">
        <v>24.398637394930212</v>
      </c>
      <c r="J9783" s="35">
        <v>0.95353329343022331</v>
      </c>
      <c r="K9783" s="35">
        <v>-0.53361819627634932</v>
      </c>
      <c r="L9783" s="35">
        <v>0</v>
      </c>
      <c r="M9783" s="35">
        <v>0</v>
      </c>
      <c r="N9783" s="35">
        <v>0</v>
      </c>
      <c r="O9783" s="35">
        <v>0</v>
      </c>
      <c r="P9783" s="36">
        <v>12</v>
      </c>
      <c r="Q9783" s="37">
        <v>86</v>
      </c>
      <c r="R9783" s="36">
        <v>0</v>
      </c>
      <c r="S9783" s="39">
        <f t="shared" si="340"/>
        <v>86</v>
      </c>
      <c r="T9783" s="34" t="s">
        <v>29</v>
      </c>
      <c r="U9783" s="12">
        <f>((alpha*(beta^speed))*(speed^ceta))</f>
        <v>3.7841302786432135E-2</v>
      </c>
      <c r="V9783" s="8">
        <f t="shared" si="341"/>
        <v>86</v>
      </c>
    </row>
    <row r="9784" spans="1:28">
      <c r="A9784" s="34" t="s">
        <v>19</v>
      </c>
      <c r="B9784" s="34" t="s">
        <v>75</v>
      </c>
      <c r="C9784" s="5" t="s">
        <v>185</v>
      </c>
      <c r="D9784" s="35" t="s">
        <v>88</v>
      </c>
      <c r="E9784" s="36" t="s">
        <v>14</v>
      </c>
      <c r="F9784" s="37">
        <v>0</v>
      </c>
      <c r="G9784" s="38">
        <v>-0.06</v>
      </c>
      <c r="H9784" s="34">
        <v>0.99175766504841767</v>
      </c>
      <c r="I9784" s="35">
        <v>4.2463780899019214</v>
      </c>
      <c r="J9784" s="35">
        <v>-13.783035306692828</v>
      </c>
      <c r="K9784" s="35">
        <v>-2.124772748338946</v>
      </c>
      <c r="L9784" s="35">
        <v>0</v>
      </c>
      <c r="M9784" s="35">
        <v>0</v>
      </c>
      <c r="N9784" s="35">
        <v>0</v>
      </c>
      <c r="O9784" s="35">
        <v>0</v>
      </c>
      <c r="P9784" s="36">
        <v>12</v>
      </c>
      <c r="Q9784" s="37">
        <v>86</v>
      </c>
      <c r="R9784" s="36">
        <v>13</v>
      </c>
      <c r="S9784" s="39">
        <f t="shared" si="340"/>
        <v>86</v>
      </c>
      <c r="T9784" s="34" t="s">
        <v>50</v>
      </c>
      <c r="U9784" s="12">
        <f>EXP((alpha+(beta/speed))+(ceta*LN(speed)))</f>
        <v>4.6153595308529556E-3</v>
      </c>
      <c r="V9784" s="8">
        <f t="shared" si="341"/>
        <v>86</v>
      </c>
      <c r="AB9784" s="41"/>
    </row>
    <row r="9785" spans="1:28">
      <c r="A9785" s="34" t="s">
        <v>19</v>
      </c>
      <c r="B9785" s="34" t="s">
        <v>75</v>
      </c>
      <c r="C9785" s="5" t="s">
        <v>185</v>
      </c>
      <c r="D9785" s="35" t="s">
        <v>88</v>
      </c>
      <c r="E9785" s="36" t="s">
        <v>18</v>
      </c>
      <c r="F9785" s="37">
        <v>0</v>
      </c>
      <c r="G9785" s="38">
        <v>-0.06</v>
      </c>
      <c r="H9785" s="34">
        <v>0.99324730683607343</v>
      </c>
      <c r="I9785" s="35">
        <v>0.48685572651727632</v>
      </c>
      <c r="J9785" s="35">
        <v>0.99231356446175767</v>
      </c>
      <c r="K9785" s="35">
        <v>-0.88572045247951681</v>
      </c>
      <c r="L9785" s="35">
        <v>0</v>
      </c>
      <c r="M9785" s="35">
        <v>0</v>
      </c>
      <c r="N9785" s="35">
        <v>0</v>
      </c>
      <c r="O9785" s="35">
        <v>0</v>
      </c>
      <c r="P9785" s="36">
        <v>12</v>
      </c>
      <c r="Q9785" s="37">
        <v>86</v>
      </c>
      <c r="R9785" s="36">
        <v>0</v>
      </c>
      <c r="S9785" s="39">
        <f t="shared" si="340"/>
        <v>86</v>
      </c>
      <c r="T9785" s="34" t="s">
        <v>29</v>
      </c>
      <c r="U9785" s="12">
        <f>((alpha*(beta^speed))*(speed^ceta))</f>
        <v>4.85046356812837E-3</v>
      </c>
      <c r="V9785" s="8">
        <f t="shared" si="341"/>
        <v>86</v>
      </c>
      <c r="AB9785" s="41"/>
    </row>
    <row r="9786" spans="1:28">
      <c r="A9786" s="34" t="s">
        <v>19</v>
      </c>
      <c r="B9786" s="34" t="s">
        <v>75</v>
      </c>
      <c r="C9786" s="5" t="s">
        <v>185</v>
      </c>
      <c r="D9786" s="35" t="s">
        <v>88</v>
      </c>
      <c r="E9786" s="36" t="s">
        <v>17</v>
      </c>
      <c r="F9786" s="37">
        <v>0</v>
      </c>
      <c r="G9786" s="38">
        <v>-0.06</v>
      </c>
      <c r="H9786" s="34">
        <v>0.97888277089675357</v>
      </c>
      <c r="I9786" s="35">
        <v>14.218598919087825</v>
      </c>
      <c r="J9786" s="35">
        <v>-24.556849297398546</v>
      </c>
      <c r="K9786" s="35">
        <v>-2.8192767507555225</v>
      </c>
      <c r="L9786" s="35">
        <v>0</v>
      </c>
      <c r="M9786" s="35">
        <v>0</v>
      </c>
      <c r="N9786" s="35">
        <v>0</v>
      </c>
      <c r="O9786" s="35">
        <v>0</v>
      </c>
      <c r="P9786" s="36">
        <v>12</v>
      </c>
      <c r="Q9786" s="37">
        <v>86</v>
      </c>
      <c r="R9786" s="36">
        <v>13</v>
      </c>
      <c r="S9786" s="39">
        <f t="shared" si="340"/>
        <v>86</v>
      </c>
      <c r="T9786" s="34" t="s">
        <v>50</v>
      </c>
      <c r="U9786" s="12">
        <f>EXP((alpha+(beta/speed))+(ceta*LN(speed)))</f>
        <v>3.9551415380526396</v>
      </c>
      <c r="V9786" s="8">
        <f t="shared" si="341"/>
        <v>86</v>
      </c>
    </row>
    <row r="9787" spans="1:28">
      <c r="A9787" s="34" t="s">
        <v>19</v>
      </c>
      <c r="B9787" s="34" t="s">
        <v>75</v>
      </c>
      <c r="C9787" s="5" t="s">
        <v>185</v>
      </c>
      <c r="D9787" s="35" t="s">
        <v>88</v>
      </c>
      <c r="E9787" s="36" t="s">
        <v>15</v>
      </c>
      <c r="F9787" s="37">
        <v>50</v>
      </c>
      <c r="G9787" s="38">
        <v>-0.06</v>
      </c>
      <c r="H9787" s="34">
        <v>0.99008455863271383</v>
      </c>
      <c r="I9787" s="35">
        <v>-6.6641153185947918E-2</v>
      </c>
      <c r="J9787" s="35">
        <v>2.2175192096871577</v>
      </c>
      <c r="K9787" s="35">
        <v>6.8235387647462806</v>
      </c>
      <c r="L9787" s="35">
        <v>2.6431109173921112</v>
      </c>
      <c r="M9787" s="35">
        <v>-1.7306222891061245E-2</v>
      </c>
      <c r="N9787" s="35">
        <v>0</v>
      </c>
      <c r="O9787" s="35">
        <v>0</v>
      </c>
      <c r="P9787" s="36">
        <v>12</v>
      </c>
      <c r="Q9787" s="37">
        <v>86</v>
      </c>
      <c r="R9787" s="36">
        <v>10</v>
      </c>
      <c r="S9787" s="39">
        <f t="shared" si="340"/>
        <v>86</v>
      </c>
      <c r="T9787" s="34" t="s">
        <v>44</v>
      </c>
      <c r="U9787" s="12">
        <f>(alpha+(beta/(1+EXP((((-1)*ceta)+(delta*LN(speed)))+(epsilon*speed)))))</f>
        <v>8.3557982441077872E-4</v>
      </c>
      <c r="V9787" s="8">
        <f t="shared" si="341"/>
        <v>86</v>
      </c>
    </row>
    <row r="9788" spans="1:28">
      <c r="A9788" s="34" t="s">
        <v>19</v>
      </c>
      <c r="B9788" s="34" t="s">
        <v>75</v>
      </c>
      <c r="C9788" s="5" t="s">
        <v>185</v>
      </c>
      <c r="D9788" s="35" t="s">
        <v>88</v>
      </c>
      <c r="E9788" s="36" t="s">
        <v>16</v>
      </c>
      <c r="F9788" s="37">
        <v>50</v>
      </c>
      <c r="G9788" s="38">
        <v>-0.06</v>
      </c>
      <c r="H9788" s="34">
        <v>0.97656084264435206</v>
      </c>
      <c r="I9788" s="35">
        <v>-0.23368468041225124</v>
      </c>
      <c r="J9788" s="35">
        <v>6.0295167670086824</v>
      </c>
      <c r="K9788" s="35">
        <v>5.920708849385421</v>
      </c>
      <c r="L9788" s="35">
        <v>2.2560044369763159</v>
      </c>
      <c r="M9788" s="35">
        <v>-1.0854576542895164E-2</v>
      </c>
      <c r="N9788" s="35">
        <v>0</v>
      </c>
      <c r="O9788" s="35">
        <v>0</v>
      </c>
      <c r="P9788" s="36">
        <v>12</v>
      </c>
      <c r="Q9788" s="37">
        <v>86</v>
      </c>
      <c r="R9788" s="36">
        <v>10</v>
      </c>
      <c r="S9788" s="39">
        <f t="shared" si="340"/>
        <v>86</v>
      </c>
      <c r="T9788" s="34" t="s">
        <v>44</v>
      </c>
      <c r="U9788" s="12">
        <f>(alpha+(beta/(1+EXP((((-1)*ceta)+(delta*LN(speed)))+(epsilon*speed)))))</f>
        <v>3.6427591599610398E-3</v>
      </c>
      <c r="V9788" s="8">
        <f t="shared" si="341"/>
        <v>86</v>
      </c>
    </row>
    <row r="9789" spans="1:28">
      <c r="A9789" s="34" t="s">
        <v>19</v>
      </c>
      <c r="B9789" s="34" t="s">
        <v>75</v>
      </c>
      <c r="C9789" s="5" t="s">
        <v>185</v>
      </c>
      <c r="D9789" s="35" t="s">
        <v>88</v>
      </c>
      <c r="E9789" s="36" t="s">
        <v>14</v>
      </c>
      <c r="F9789" s="37">
        <v>50</v>
      </c>
      <c r="G9789" s="38">
        <v>-0.06</v>
      </c>
      <c r="H9789" s="34">
        <v>0.98850380987127306</v>
      </c>
      <c r="I9789" s="35">
        <v>3.9748486243216692</v>
      </c>
      <c r="J9789" s="35">
        <v>-12.813458053151715</v>
      </c>
      <c r="K9789" s="35">
        <v>-2.0748989174079036</v>
      </c>
      <c r="L9789" s="35">
        <v>0</v>
      </c>
      <c r="M9789" s="35">
        <v>0</v>
      </c>
      <c r="N9789" s="35">
        <v>0</v>
      </c>
      <c r="O9789" s="35">
        <v>0</v>
      </c>
      <c r="P9789" s="36">
        <v>12</v>
      </c>
      <c r="Q9789" s="37">
        <v>86</v>
      </c>
      <c r="R9789" s="36">
        <v>13</v>
      </c>
      <c r="S9789" s="39">
        <f t="shared" si="340"/>
        <v>86</v>
      </c>
      <c r="T9789" s="34" t="s">
        <v>50</v>
      </c>
      <c r="U9789" s="12">
        <f>EXP((alpha+(beta/speed))+(ceta*LN(speed)))</f>
        <v>4.4428222760119866E-3</v>
      </c>
      <c r="V9789" s="8">
        <f t="shared" si="341"/>
        <v>86</v>
      </c>
      <c r="AB9789" s="41"/>
    </row>
    <row r="9790" spans="1:28">
      <c r="A9790" s="34" t="s">
        <v>19</v>
      </c>
      <c r="B9790" s="34" t="s">
        <v>75</v>
      </c>
      <c r="C9790" s="5" t="s">
        <v>185</v>
      </c>
      <c r="D9790" s="35" t="s">
        <v>88</v>
      </c>
      <c r="E9790" s="36" t="s">
        <v>18</v>
      </c>
      <c r="F9790" s="37">
        <v>50</v>
      </c>
      <c r="G9790" s="38">
        <v>-0.06</v>
      </c>
      <c r="H9790" s="34">
        <v>0.98963937391877499</v>
      </c>
      <c r="I9790" s="35">
        <v>4.2117778837201865</v>
      </c>
      <c r="J9790" s="35">
        <v>1.252425736941756</v>
      </c>
      <c r="K9790" s="35">
        <v>1.1885920001124324E-2</v>
      </c>
      <c r="L9790" s="35">
        <v>0</v>
      </c>
      <c r="M9790" s="35">
        <v>0</v>
      </c>
      <c r="N9790" s="35">
        <v>0</v>
      </c>
      <c r="O9790" s="35">
        <v>0</v>
      </c>
      <c r="P9790" s="36">
        <v>12</v>
      </c>
      <c r="Q9790" s="37">
        <v>86</v>
      </c>
      <c r="R9790" s="36">
        <v>5</v>
      </c>
      <c r="S9790" s="39">
        <f t="shared" si="340"/>
        <v>86</v>
      </c>
      <c r="T9790" s="34" t="s">
        <v>36</v>
      </c>
      <c r="U9790" s="12">
        <f>(1/(((ceta*(speed^2))+(beta*speed))+alpha))</f>
        <v>5.004287283284478E-3</v>
      </c>
      <c r="V9790" s="8">
        <f t="shared" si="341"/>
        <v>86</v>
      </c>
      <c r="AB9790" s="41"/>
    </row>
    <row r="9791" spans="1:28">
      <c r="A9791" s="34" t="s">
        <v>19</v>
      </c>
      <c r="B9791" s="34" t="s">
        <v>75</v>
      </c>
      <c r="C9791" s="5" t="s">
        <v>185</v>
      </c>
      <c r="D9791" s="35" t="s">
        <v>88</v>
      </c>
      <c r="E9791" s="36" t="s">
        <v>17</v>
      </c>
      <c r="F9791" s="37">
        <v>50</v>
      </c>
      <c r="G9791" s="38">
        <v>-0.06</v>
      </c>
      <c r="H9791" s="34">
        <v>0.96525136308654036</v>
      </c>
      <c r="I9791" s="35">
        <v>14.684632638044336</v>
      </c>
      <c r="J9791" s="35">
        <v>-27.932215094834973</v>
      </c>
      <c r="K9791" s="35">
        <v>-2.923454551879435</v>
      </c>
      <c r="L9791" s="35">
        <v>0</v>
      </c>
      <c r="M9791" s="35">
        <v>0</v>
      </c>
      <c r="N9791" s="35">
        <v>0</v>
      </c>
      <c r="O9791" s="35">
        <v>0</v>
      </c>
      <c r="P9791" s="36">
        <v>12</v>
      </c>
      <c r="Q9791" s="37">
        <v>86</v>
      </c>
      <c r="R9791" s="36">
        <v>13</v>
      </c>
      <c r="S9791" s="39">
        <f t="shared" si="340"/>
        <v>86</v>
      </c>
      <c r="T9791" s="34" t="s">
        <v>50</v>
      </c>
      <c r="U9791" s="12">
        <f>EXP((alpha+(beta/speed))+(ceta*LN(speed)))</f>
        <v>3.8104891258353573</v>
      </c>
      <c r="V9791" s="8">
        <f t="shared" si="341"/>
        <v>86</v>
      </c>
    </row>
    <row r="9792" spans="1:28">
      <c r="A9792" s="34" t="s">
        <v>19</v>
      </c>
      <c r="B9792" s="34" t="s">
        <v>75</v>
      </c>
      <c r="C9792" s="5" t="s">
        <v>185</v>
      </c>
      <c r="D9792" s="35" t="s">
        <v>88</v>
      </c>
      <c r="E9792" s="36" t="s">
        <v>15</v>
      </c>
      <c r="F9792" s="37">
        <v>100</v>
      </c>
      <c r="G9792" s="38">
        <v>-0.06</v>
      </c>
      <c r="H9792" s="34">
        <v>0.98805592608679504</v>
      </c>
      <c r="I9792" s="35">
        <v>11.505894432957318</v>
      </c>
      <c r="J9792" s="35">
        <v>-33.042694723096623</v>
      </c>
      <c r="K9792" s="35">
        <v>-3.4413090184588451</v>
      </c>
      <c r="L9792" s="35">
        <v>0</v>
      </c>
      <c r="M9792" s="35">
        <v>0</v>
      </c>
      <c r="N9792" s="35">
        <v>0</v>
      </c>
      <c r="O9792" s="35">
        <v>0</v>
      </c>
      <c r="P9792" s="36">
        <v>12</v>
      </c>
      <c r="Q9792" s="37">
        <v>86</v>
      </c>
      <c r="R9792" s="36">
        <v>13</v>
      </c>
      <c r="S9792" s="39">
        <f t="shared" si="340"/>
        <v>86</v>
      </c>
      <c r="T9792" s="34" t="s">
        <v>50</v>
      </c>
      <c r="U9792" s="12">
        <f>EXP((alpha+(beta/speed))+(ceta*LN(speed)))</f>
        <v>1.4889359189843413E-2</v>
      </c>
      <c r="V9792" s="8">
        <f t="shared" si="341"/>
        <v>86</v>
      </c>
    </row>
    <row r="9793" spans="1:28">
      <c r="A9793" s="34" t="s">
        <v>19</v>
      </c>
      <c r="B9793" s="34" t="s">
        <v>75</v>
      </c>
      <c r="C9793" s="5" t="s">
        <v>185</v>
      </c>
      <c r="D9793" s="35" t="s">
        <v>88</v>
      </c>
      <c r="E9793" s="36" t="s">
        <v>16</v>
      </c>
      <c r="F9793" s="37">
        <v>100</v>
      </c>
      <c r="G9793" s="38">
        <v>-0.06</v>
      </c>
      <c r="H9793" s="34">
        <v>0.96665996382839181</v>
      </c>
      <c r="I9793" s="35">
        <v>-0.22144033970788332</v>
      </c>
      <c r="J9793" s="35">
        <v>5.2026503290443928</v>
      </c>
      <c r="K9793" s="35">
        <v>6.6106794948745948</v>
      </c>
      <c r="L9793" s="35">
        <v>2.4041805807403116</v>
      </c>
      <c r="M9793" s="35">
        <v>-1.1994529180658343E-2</v>
      </c>
      <c r="N9793" s="35">
        <v>0</v>
      </c>
      <c r="O9793" s="35">
        <v>0</v>
      </c>
      <c r="P9793" s="36">
        <v>12</v>
      </c>
      <c r="Q9793" s="37">
        <v>86</v>
      </c>
      <c r="R9793" s="36">
        <v>10</v>
      </c>
      <c r="S9793" s="39">
        <f t="shared" si="340"/>
        <v>86</v>
      </c>
      <c r="T9793" s="34" t="s">
        <v>44</v>
      </c>
      <c r="U9793" s="12">
        <f>(alpha+(beta/(1+EXP((((-1)*ceta)+(delta*LN(speed)))+(epsilon*speed)))))</f>
        <v>1.0055326644257068E-2</v>
      </c>
      <c r="V9793" s="8">
        <f t="shared" si="341"/>
        <v>86</v>
      </c>
    </row>
    <row r="9794" spans="1:28">
      <c r="A9794" s="34" t="s">
        <v>19</v>
      </c>
      <c r="B9794" s="34" t="s">
        <v>75</v>
      </c>
      <c r="C9794" s="5" t="s">
        <v>185</v>
      </c>
      <c r="D9794" s="35" t="s">
        <v>88</v>
      </c>
      <c r="E9794" s="36" t="s">
        <v>14</v>
      </c>
      <c r="F9794" s="37">
        <v>100</v>
      </c>
      <c r="G9794" s="38">
        <v>-0.06</v>
      </c>
      <c r="H9794" s="34">
        <v>0.98807080642033784</v>
      </c>
      <c r="I9794" s="35">
        <v>3.7503083006185141</v>
      </c>
      <c r="J9794" s="35">
        <v>-12.34290512614438</v>
      </c>
      <c r="K9794" s="35">
        <v>-2.0225747775093441</v>
      </c>
      <c r="L9794" s="35">
        <v>0</v>
      </c>
      <c r="M9794" s="35">
        <v>0</v>
      </c>
      <c r="N9794" s="35">
        <v>0</v>
      </c>
      <c r="O9794" s="35">
        <v>0</v>
      </c>
      <c r="P9794" s="36">
        <v>12</v>
      </c>
      <c r="Q9794" s="37">
        <v>86</v>
      </c>
      <c r="R9794" s="36">
        <v>13</v>
      </c>
      <c r="S9794" s="39">
        <f t="shared" ref="S9794:S9857" si="342">V9794</f>
        <v>86</v>
      </c>
      <c r="T9794" s="34" t="s">
        <v>50</v>
      </c>
      <c r="U9794" s="12">
        <f>EXP((alpha+(beta/speed))+(ceta*LN(speed)))</f>
        <v>4.5054642382259839E-3</v>
      </c>
      <c r="V9794" s="8">
        <f t="shared" ref="V9794:V9857" si="343">IF($V$1&lt;P9794,P9794,IF($V$1&gt;Q9794,Q9794,$V$1))</f>
        <v>86</v>
      </c>
      <c r="AB9794" s="41"/>
    </row>
    <row r="9795" spans="1:28">
      <c r="A9795" s="34" t="s">
        <v>19</v>
      </c>
      <c r="B9795" s="34" t="s">
        <v>75</v>
      </c>
      <c r="C9795" s="5" t="s">
        <v>185</v>
      </c>
      <c r="D9795" s="35" t="s">
        <v>88</v>
      </c>
      <c r="E9795" s="36" t="s">
        <v>18</v>
      </c>
      <c r="F9795" s="37">
        <v>100</v>
      </c>
      <c r="G9795" s="38">
        <v>-0.06</v>
      </c>
      <c r="H9795" s="34">
        <v>0.98609031202088293</v>
      </c>
      <c r="I9795" s="35">
        <v>1.1696297406869296</v>
      </c>
      <c r="J9795" s="35">
        <v>-8.2618039508806564</v>
      </c>
      <c r="K9795" s="35">
        <v>-1.4234765209844653</v>
      </c>
      <c r="L9795" s="35">
        <v>0</v>
      </c>
      <c r="M9795" s="35">
        <v>0</v>
      </c>
      <c r="N9795" s="35">
        <v>0</v>
      </c>
      <c r="O9795" s="35">
        <v>0</v>
      </c>
      <c r="P9795" s="36">
        <v>12</v>
      </c>
      <c r="Q9795" s="37">
        <v>86</v>
      </c>
      <c r="R9795" s="36">
        <v>13</v>
      </c>
      <c r="S9795" s="39">
        <f t="shared" si="342"/>
        <v>86</v>
      </c>
      <c r="T9795" s="34" t="s">
        <v>50</v>
      </c>
      <c r="U9795" s="12">
        <f>EXP((alpha+(beta/speed))+(ceta*LN(speed)))</f>
        <v>5.1585665439563694E-3</v>
      </c>
      <c r="V9795" s="8">
        <f t="shared" si="343"/>
        <v>86</v>
      </c>
      <c r="AB9795" s="41"/>
    </row>
    <row r="9796" spans="1:28">
      <c r="A9796" s="34" t="s">
        <v>19</v>
      </c>
      <c r="B9796" s="34" t="s">
        <v>75</v>
      </c>
      <c r="C9796" s="5" t="s">
        <v>185</v>
      </c>
      <c r="D9796" s="35" t="s">
        <v>88</v>
      </c>
      <c r="E9796" s="36" t="s">
        <v>17</v>
      </c>
      <c r="F9796" s="37">
        <v>100</v>
      </c>
      <c r="G9796" s="38">
        <v>-0.06</v>
      </c>
      <c r="H9796" s="34">
        <v>0.95133511331542009</v>
      </c>
      <c r="I9796" s="35">
        <v>15.058078032716129</v>
      </c>
      <c r="J9796" s="35">
        <v>-30.977667939290644</v>
      </c>
      <c r="K9796" s="35">
        <v>-2.9877264771631378</v>
      </c>
      <c r="L9796" s="35">
        <v>0</v>
      </c>
      <c r="M9796" s="35">
        <v>0</v>
      </c>
      <c r="N9796" s="35">
        <v>0</v>
      </c>
      <c r="O9796" s="35">
        <v>0</v>
      </c>
      <c r="P9796" s="36">
        <v>12</v>
      </c>
      <c r="Q9796" s="37">
        <v>86</v>
      </c>
      <c r="R9796" s="36">
        <v>13</v>
      </c>
      <c r="S9796" s="39">
        <f t="shared" si="342"/>
        <v>86</v>
      </c>
      <c r="T9796" s="34" t="s">
        <v>50</v>
      </c>
      <c r="U9796" s="12">
        <f>EXP((alpha+(beta/speed))+(ceta*LN(speed)))</f>
        <v>4.0128480898781227</v>
      </c>
      <c r="V9796" s="8">
        <f t="shared" si="343"/>
        <v>86</v>
      </c>
    </row>
    <row r="9797" spans="1:28">
      <c r="A9797" s="34" t="s">
        <v>19</v>
      </c>
      <c r="B9797" s="34" t="s">
        <v>75</v>
      </c>
      <c r="C9797" s="5" t="s">
        <v>185</v>
      </c>
      <c r="D9797" s="35" t="s">
        <v>88</v>
      </c>
      <c r="E9797" s="36" t="s">
        <v>15</v>
      </c>
      <c r="F9797" s="37">
        <v>0</v>
      </c>
      <c r="G9797" s="38">
        <v>-0.04</v>
      </c>
      <c r="H9797" s="34">
        <v>0.99248578130774057</v>
      </c>
      <c r="I9797" s="35">
        <v>15.707776390826236</v>
      </c>
      <c r="J9797" s="35">
        <v>0.96852071762386849</v>
      </c>
      <c r="K9797" s="35">
        <v>-0.74408142120291543</v>
      </c>
      <c r="L9797" s="35">
        <v>0</v>
      </c>
      <c r="M9797" s="35">
        <v>0</v>
      </c>
      <c r="N9797" s="35">
        <v>0</v>
      </c>
      <c r="O9797" s="35">
        <v>0</v>
      </c>
      <c r="P9797" s="36">
        <v>12</v>
      </c>
      <c r="Q9797" s="37">
        <v>86</v>
      </c>
      <c r="R9797" s="36">
        <v>0</v>
      </c>
      <c r="S9797" s="39">
        <f t="shared" si="342"/>
        <v>86</v>
      </c>
      <c r="T9797" s="34" t="s">
        <v>29</v>
      </c>
      <c r="U9797" s="12">
        <f>((alpha*(beta^speed))*(speed^ceta))</f>
        <v>3.6480187000740953E-2</v>
      </c>
      <c r="V9797" s="8">
        <f t="shared" si="343"/>
        <v>86</v>
      </c>
    </row>
    <row r="9798" spans="1:28">
      <c r="A9798" s="34" t="s">
        <v>19</v>
      </c>
      <c r="B9798" s="34" t="s">
        <v>75</v>
      </c>
      <c r="C9798" s="5" t="s">
        <v>185</v>
      </c>
      <c r="D9798" s="35" t="s">
        <v>88</v>
      </c>
      <c r="E9798" s="36" t="s">
        <v>16</v>
      </c>
      <c r="F9798" s="37">
        <v>0</v>
      </c>
      <c r="G9798" s="38">
        <v>-0.04</v>
      </c>
      <c r="H9798" s="34">
        <v>0.98164025049014059</v>
      </c>
      <c r="I9798" s="35">
        <v>-0.64825071224148012</v>
      </c>
      <c r="J9798" s="35">
        <v>16.791256417592873</v>
      </c>
      <c r="K9798" s="35">
        <v>2.3501055592621647</v>
      </c>
      <c r="L9798" s="35">
        <v>1.2526944169613994</v>
      </c>
      <c r="M9798" s="35">
        <v>-1.2722973397641488E-3</v>
      </c>
      <c r="N9798" s="35">
        <v>0</v>
      </c>
      <c r="O9798" s="35">
        <v>0</v>
      </c>
      <c r="P9798" s="36">
        <v>12</v>
      </c>
      <c r="Q9798" s="37">
        <v>86</v>
      </c>
      <c r="R9798" s="36">
        <v>10</v>
      </c>
      <c r="S9798" s="39">
        <f t="shared" si="342"/>
        <v>86</v>
      </c>
      <c r="T9798" s="34" t="s">
        <v>44</v>
      </c>
      <c r="U9798" s="12">
        <f>(alpha+(beta/(1+EXP((((-1)*ceta)+(delta*LN(speed)))+(epsilon*speed)))))</f>
        <v>6.1566971424223516E-2</v>
      </c>
      <c r="V9798" s="8">
        <f t="shared" si="343"/>
        <v>86</v>
      </c>
    </row>
    <row r="9799" spans="1:28">
      <c r="A9799" s="34" t="s">
        <v>19</v>
      </c>
      <c r="B9799" s="34" t="s">
        <v>75</v>
      </c>
      <c r="C9799" s="5" t="s">
        <v>185</v>
      </c>
      <c r="D9799" s="35" t="s">
        <v>88</v>
      </c>
      <c r="E9799" s="36" t="s">
        <v>14</v>
      </c>
      <c r="F9799" s="37">
        <v>0</v>
      </c>
      <c r="G9799" s="38">
        <v>-0.04</v>
      </c>
      <c r="H9799" s="34">
        <v>0.99418478713224645</v>
      </c>
      <c r="I9799" s="35">
        <v>3.4859246471482082</v>
      </c>
      <c r="J9799" s="35">
        <v>-10.383798292359149</v>
      </c>
      <c r="K9799" s="35">
        <v>-1.8887947079921275</v>
      </c>
      <c r="L9799" s="35">
        <v>0</v>
      </c>
      <c r="M9799" s="35">
        <v>0</v>
      </c>
      <c r="N9799" s="35">
        <v>0</v>
      </c>
      <c r="O9799" s="35">
        <v>0</v>
      </c>
      <c r="P9799" s="36">
        <v>12</v>
      </c>
      <c r="Q9799" s="37">
        <v>86</v>
      </c>
      <c r="R9799" s="36">
        <v>13</v>
      </c>
      <c r="S9799" s="39">
        <f t="shared" si="342"/>
        <v>86</v>
      </c>
      <c r="T9799" s="34" t="s">
        <v>50</v>
      </c>
      <c r="U9799" s="12">
        <f>EXP((alpha+(beta/speed))+(ceta*LN(speed)))</f>
        <v>6.4211066921385403E-3</v>
      </c>
      <c r="V9799" s="8">
        <f t="shared" si="343"/>
        <v>86</v>
      </c>
      <c r="AB9799" s="41"/>
    </row>
    <row r="9800" spans="1:28">
      <c r="A9800" s="34" t="s">
        <v>19</v>
      </c>
      <c r="B9800" s="34" t="s">
        <v>75</v>
      </c>
      <c r="C9800" s="5" t="s">
        <v>185</v>
      </c>
      <c r="D9800" s="35" t="s">
        <v>88</v>
      </c>
      <c r="E9800" s="36" t="s">
        <v>18</v>
      </c>
      <c r="F9800" s="37">
        <v>0</v>
      </c>
      <c r="G9800" s="38">
        <v>-0.04</v>
      </c>
      <c r="H9800" s="34">
        <v>0.99040048461920971</v>
      </c>
      <c r="I9800" s="35">
        <v>0.48476048324350196</v>
      </c>
      <c r="J9800" s="35">
        <v>0.989698126946982</v>
      </c>
      <c r="K9800" s="35">
        <v>-0.81119031286192467</v>
      </c>
      <c r="L9800" s="35">
        <v>0</v>
      </c>
      <c r="M9800" s="35">
        <v>0</v>
      </c>
      <c r="N9800" s="35">
        <v>0</v>
      </c>
      <c r="O9800" s="35">
        <v>0</v>
      </c>
      <c r="P9800" s="36">
        <v>12</v>
      </c>
      <c r="Q9800" s="37">
        <v>86</v>
      </c>
      <c r="R9800" s="36">
        <v>0</v>
      </c>
      <c r="S9800" s="39">
        <f t="shared" si="342"/>
        <v>86</v>
      </c>
      <c r="T9800" s="34" t="s">
        <v>29</v>
      </c>
      <c r="U9800" s="12">
        <f>((alpha*(beta^speed))*(speed^ceta))</f>
        <v>5.3643507083960401E-3</v>
      </c>
      <c r="V9800" s="8">
        <f t="shared" si="343"/>
        <v>86</v>
      </c>
      <c r="AB9800" s="41"/>
    </row>
    <row r="9801" spans="1:28">
      <c r="A9801" s="34" t="s">
        <v>19</v>
      </c>
      <c r="B9801" s="34" t="s">
        <v>75</v>
      </c>
      <c r="C9801" s="5" t="s">
        <v>185</v>
      </c>
      <c r="D9801" s="35" t="s">
        <v>88</v>
      </c>
      <c r="E9801" s="36" t="s">
        <v>17</v>
      </c>
      <c r="F9801" s="37">
        <v>0</v>
      </c>
      <c r="G9801" s="38">
        <v>-0.04</v>
      </c>
      <c r="H9801" s="34">
        <v>0.97663848143352017</v>
      </c>
      <c r="I9801" s="35">
        <v>1287.4556160084685</v>
      </c>
      <c r="J9801" s="35">
        <v>0.96634377444032704</v>
      </c>
      <c r="K9801" s="35">
        <v>-0.51399321608837745</v>
      </c>
      <c r="L9801" s="35">
        <v>0</v>
      </c>
      <c r="M9801" s="35">
        <v>0</v>
      </c>
      <c r="N9801" s="35">
        <v>0</v>
      </c>
      <c r="O9801" s="35">
        <v>0</v>
      </c>
      <c r="P9801" s="36">
        <v>12</v>
      </c>
      <c r="Q9801" s="37">
        <v>86</v>
      </c>
      <c r="R9801" s="36">
        <v>0</v>
      </c>
      <c r="S9801" s="39">
        <f t="shared" si="342"/>
        <v>86</v>
      </c>
      <c r="T9801" s="34" t="s">
        <v>29</v>
      </c>
      <c r="U9801" s="12">
        <f>((alpha*(beta^speed))*(speed^ceta))</f>
        <v>6.8664988656691817</v>
      </c>
      <c r="V9801" s="8">
        <f t="shared" si="343"/>
        <v>86</v>
      </c>
    </row>
    <row r="9802" spans="1:28">
      <c r="A9802" s="34" t="s">
        <v>19</v>
      </c>
      <c r="B9802" s="34" t="s">
        <v>75</v>
      </c>
      <c r="C9802" s="5" t="s">
        <v>185</v>
      </c>
      <c r="D9802" s="35" t="s">
        <v>88</v>
      </c>
      <c r="E9802" s="36" t="s">
        <v>15</v>
      </c>
      <c r="F9802" s="37">
        <v>50</v>
      </c>
      <c r="G9802" s="38">
        <v>-0.04</v>
      </c>
      <c r="H9802" s="34">
        <v>0.99073122306578909</v>
      </c>
      <c r="I9802" s="35">
        <v>-0.15047085472996188</v>
      </c>
      <c r="J9802" s="35">
        <v>3.7809612105660899</v>
      </c>
      <c r="K9802" s="35">
        <v>3.9052937197976769</v>
      </c>
      <c r="L9802" s="35">
        <v>1.6780184651610288</v>
      </c>
      <c r="M9802" s="35">
        <v>-4.8030373027462157E-3</v>
      </c>
      <c r="N9802" s="35">
        <v>0</v>
      </c>
      <c r="O9802" s="35">
        <v>0</v>
      </c>
      <c r="P9802" s="36">
        <v>12</v>
      </c>
      <c r="Q9802" s="37">
        <v>86</v>
      </c>
      <c r="R9802" s="36">
        <v>10</v>
      </c>
      <c r="S9802" s="39">
        <f t="shared" si="342"/>
        <v>86</v>
      </c>
      <c r="T9802" s="34" t="s">
        <v>44</v>
      </c>
      <c r="U9802" s="12">
        <f>(alpha+(beta/(1+EXP((((-1)*ceta)+(delta*LN(speed)))+(epsilon*speed)))))</f>
        <v>3.9841615744045378E-3</v>
      </c>
      <c r="V9802" s="8">
        <f t="shared" si="343"/>
        <v>86</v>
      </c>
    </row>
    <row r="9803" spans="1:28">
      <c r="A9803" s="34" t="s">
        <v>19</v>
      </c>
      <c r="B9803" s="34" t="s">
        <v>75</v>
      </c>
      <c r="C9803" s="5" t="s">
        <v>185</v>
      </c>
      <c r="D9803" s="35" t="s">
        <v>88</v>
      </c>
      <c r="E9803" s="36" t="s">
        <v>16</v>
      </c>
      <c r="F9803" s="37">
        <v>50</v>
      </c>
      <c r="G9803" s="38">
        <v>-0.04</v>
      </c>
      <c r="H9803" s="34">
        <v>0.96852636128723879</v>
      </c>
      <c r="I9803" s="35">
        <v>-0.72988857230736204</v>
      </c>
      <c r="J9803" s="35">
        <v>9.7985034874045969</v>
      </c>
      <c r="K9803" s="35">
        <v>3.886138260169</v>
      </c>
      <c r="L9803" s="35">
        <v>1.4826375077311591</v>
      </c>
      <c r="M9803" s="35">
        <v>-2.9771759161087326E-3</v>
      </c>
      <c r="N9803" s="35">
        <v>0</v>
      </c>
      <c r="O9803" s="35">
        <v>0</v>
      </c>
      <c r="P9803" s="36">
        <v>12</v>
      </c>
      <c r="Q9803" s="37">
        <v>86</v>
      </c>
      <c r="R9803" s="36">
        <v>10</v>
      </c>
      <c r="S9803" s="39">
        <f t="shared" si="342"/>
        <v>86</v>
      </c>
      <c r="T9803" s="34" t="s">
        <v>44</v>
      </c>
      <c r="U9803" s="12">
        <f>(alpha+(beta/(1+EXP((((-1)*ceta)+(delta*LN(speed)))+(epsilon*speed)))))</f>
        <v>3.9930105743808286E-2</v>
      </c>
      <c r="V9803" s="8">
        <f t="shared" si="343"/>
        <v>86</v>
      </c>
    </row>
    <row r="9804" spans="1:28">
      <c r="A9804" s="34" t="s">
        <v>19</v>
      </c>
      <c r="B9804" s="34" t="s">
        <v>75</v>
      </c>
      <c r="C9804" s="5" t="s">
        <v>185</v>
      </c>
      <c r="D9804" s="35" t="s">
        <v>88</v>
      </c>
      <c r="E9804" s="36" t="s">
        <v>14</v>
      </c>
      <c r="F9804" s="37">
        <v>50</v>
      </c>
      <c r="G9804" s="38">
        <v>-0.04</v>
      </c>
      <c r="H9804" s="34">
        <v>0.99192437560424773</v>
      </c>
      <c r="I9804" s="35">
        <v>3.9452516021606092</v>
      </c>
      <c r="J9804" s="35">
        <v>-13.439892271849429</v>
      </c>
      <c r="K9804" s="35">
        <v>-1.9995838126298873</v>
      </c>
      <c r="L9804" s="35">
        <v>0</v>
      </c>
      <c r="M9804" s="35">
        <v>0</v>
      </c>
      <c r="N9804" s="35">
        <v>0</v>
      </c>
      <c r="O9804" s="35">
        <v>0</v>
      </c>
      <c r="P9804" s="36">
        <v>12</v>
      </c>
      <c r="Q9804" s="37">
        <v>86</v>
      </c>
      <c r="R9804" s="36">
        <v>13</v>
      </c>
      <c r="S9804" s="39">
        <f t="shared" si="342"/>
        <v>86</v>
      </c>
      <c r="T9804" s="34" t="s">
        <v>50</v>
      </c>
      <c r="U9804" s="12">
        <f>EXP((alpha+(beta/speed))+(ceta*LN(speed)))</f>
        <v>5.9887835693902512E-3</v>
      </c>
      <c r="V9804" s="8">
        <f t="shared" si="343"/>
        <v>86</v>
      </c>
      <c r="AB9804" s="41"/>
    </row>
    <row r="9805" spans="1:28">
      <c r="A9805" s="34" t="s">
        <v>19</v>
      </c>
      <c r="B9805" s="34" t="s">
        <v>75</v>
      </c>
      <c r="C9805" s="5" t="s">
        <v>185</v>
      </c>
      <c r="D9805" s="35" t="s">
        <v>88</v>
      </c>
      <c r="E9805" s="36" t="s">
        <v>18</v>
      </c>
      <c r="F9805" s="37">
        <v>50</v>
      </c>
      <c r="G9805" s="38">
        <v>-0.04</v>
      </c>
      <c r="H9805" s="34">
        <v>0.98426149537724839</v>
      </c>
      <c r="I9805" s="35">
        <v>0.35926116719010004</v>
      </c>
      <c r="J9805" s="35">
        <v>0.98494782695468819</v>
      </c>
      <c r="K9805" s="35">
        <v>-0.65746435902618494</v>
      </c>
      <c r="L9805" s="35">
        <v>0</v>
      </c>
      <c r="M9805" s="35">
        <v>0</v>
      </c>
      <c r="N9805" s="35">
        <v>0</v>
      </c>
      <c r="O9805" s="35">
        <v>0</v>
      </c>
      <c r="P9805" s="36">
        <v>12</v>
      </c>
      <c r="Q9805" s="37">
        <v>86</v>
      </c>
      <c r="R9805" s="36">
        <v>0</v>
      </c>
      <c r="S9805" s="39">
        <f t="shared" si="342"/>
        <v>86</v>
      </c>
      <c r="T9805" s="34" t="s">
        <v>29</v>
      </c>
      <c r="U9805" s="12">
        <f>((alpha*(beta^speed))*(speed^ceta))</f>
        <v>5.2129548089906146E-3</v>
      </c>
      <c r="V9805" s="8">
        <f t="shared" si="343"/>
        <v>86</v>
      </c>
      <c r="AB9805" s="41"/>
    </row>
    <row r="9806" spans="1:28">
      <c r="A9806" s="34" t="s">
        <v>19</v>
      </c>
      <c r="B9806" s="34" t="s">
        <v>75</v>
      </c>
      <c r="C9806" s="5" t="s">
        <v>185</v>
      </c>
      <c r="D9806" s="35" t="s">
        <v>88</v>
      </c>
      <c r="E9806" s="36" t="s">
        <v>17</v>
      </c>
      <c r="F9806" s="37">
        <v>50</v>
      </c>
      <c r="G9806" s="38">
        <v>-0.04</v>
      </c>
      <c r="H9806" s="34">
        <v>0.96076963661959169</v>
      </c>
      <c r="I9806" s="35">
        <v>671.74300970515606</v>
      </c>
      <c r="J9806" s="35">
        <v>0.9574938059174779</v>
      </c>
      <c r="K9806" s="35">
        <v>-0.20209479060327018</v>
      </c>
      <c r="L9806" s="35">
        <v>0</v>
      </c>
      <c r="M9806" s="35">
        <v>0</v>
      </c>
      <c r="N9806" s="35">
        <v>0</v>
      </c>
      <c r="O9806" s="35">
        <v>0</v>
      </c>
      <c r="P9806" s="36">
        <v>12</v>
      </c>
      <c r="Q9806" s="37">
        <v>86</v>
      </c>
      <c r="R9806" s="36">
        <v>0</v>
      </c>
      <c r="S9806" s="39">
        <f t="shared" si="342"/>
        <v>86</v>
      </c>
      <c r="T9806" s="34" t="s">
        <v>29</v>
      </c>
      <c r="U9806" s="12">
        <f>((alpha*(beta^speed))*(speed^ceta))</f>
        <v>6.5154555952768067</v>
      </c>
      <c r="V9806" s="8">
        <f t="shared" si="343"/>
        <v>86</v>
      </c>
    </row>
    <row r="9807" spans="1:28">
      <c r="A9807" s="34" t="s">
        <v>19</v>
      </c>
      <c r="B9807" s="34" t="s">
        <v>75</v>
      </c>
      <c r="C9807" s="5" t="s">
        <v>185</v>
      </c>
      <c r="D9807" s="35" t="s">
        <v>88</v>
      </c>
      <c r="E9807" s="36" t="s">
        <v>15</v>
      </c>
      <c r="F9807" s="37">
        <v>100</v>
      </c>
      <c r="G9807" s="38">
        <v>-0.04</v>
      </c>
      <c r="H9807" s="34">
        <v>0.98718896080711893</v>
      </c>
      <c r="I9807" s="35">
        <v>-0.13849349611485656</v>
      </c>
      <c r="J9807" s="35">
        <v>3.0870241496412887</v>
      </c>
      <c r="K9807" s="35">
        <v>4.6949369107244525</v>
      </c>
      <c r="L9807" s="35">
        <v>1.8649071703877171</v>
      </c>
      <c r="M9807" s="35">
        <v>-6.9601052225296669E-3</v>
      </c>
      <c r="N9807" s="35">
        <v>0</v>
      </c>
      <c r="O9807" s="35">
        <v>0</v>
      </c>
      <c r="P9807" s="36">
        <v>12</v>
      </c>
      <c r="Q9807" s="37">
        <v>86</v>
      </c>
      <c r="R9807" s="36">
        <v>10</v>
      </c>
      <c r="S9807" s="39">
        <f t="shared" si="342"/>
        <v>86</v>
      </c>
      <c r="T9807" s="34" t="s">
        <v>44</v>
      </c>
      <c r="U9807" s="12">
        <f>(alpha+(beta/(1+EXP((((-1)*ceta)+(delta*LN(speed)))+(epsilon*speed)))))</f>
        <v>6.0485586705643357E-3</v>
      </c>
      <c r="V9807" s="8">
        <f t="shared" si="343"/>
        <v>86</v>
      </c>
    </row>
    <row r="9808" spans="1:28">
      <c r="A9808" s="34" t="s">
        <v>19</v>
      </c>
      <c r="B9808" s="34" t="s">
        <v>75</v>
      </c>
      <c r="C9808" s="5" t="s">
        <v>185</v>
      </c>
      <c r="D9808" s="35" t="s">
        <v>88</v>
      </c>
      <c r="E9808" s="36" t="s">
        <v>16</v>
      </c>
      <c r="F9808" s="37">
        <v>100</v>
      </c>
      <c r="G9808" s="38">
        <v>-0.04</v>
      </c>
      <c r="H9808" s="34">
        <v>0.95556870476459044</v>
      </c>
      <c r="I9808" s="35">
        <v>-0.81724369569374589</v>
      </c>
      <c r="J9808" s="35">
        <v>8.8063365926394965</v>
      </c>
      <c r="K9808" s="35">
        <v>4.5420757678188952</v>
      </c>
      <c r="L9808" s="35">
        <v>1.5896813218238197</v>
      </c>
      <c r="M9808" s="35">
        <v>-3.6262016799999902E-3</v>
      </c>
      <c r="N9808" s="35">
        <v>0</v>
      </c>
      <c r="O9808" s="35">
        <v>0</v>
      </c>
      <c r="P9808" s="36">
        <v>12</v>
      </c>
      <c r="Q9808" s="37">
        <v>86</v>
      </c>
      <c r="R9808" s="36">
        <v>10</v>
      </c>
      <c r="S9808" s="39">
        <f t="shared" si="342"/>
        <v>86</v>
      </c>
      <c r="T9808" s="34" t="s">
        <v>44</v>
      </c>
      <c r="U9808" s="12">
        <f>(alpha+(beta/(1+EXP((((-1)*ceta)+(delta*LN(speed)))+(epsilon*speed)))))</f>
        <v>4.0021107412908541E-2</v>
      </c>
      <c r="V9808" s="8">
        <f t="shared" si="343"/>
        <v>86</v>
      </c>
    </row>
    <row r="9809" spans="1:28">
      <c r="A9809" s="34" t="s">
        <v>19</v>
      </c>
      <c r="B9809" s="34" t="s">
        <v>75</v>
      </c>
      <c r="C9809" s="5" t="s">
        <v>185</v>
      </c>
      <c r="D9809" s="35" t="s">
        <v>88</v>
      </c>
      <c r="E9809" s="36" t="s">
        <v>14</v>
      </c>
      <c r="F9809" s="37">
        <v>100</v>
      </c>
      <c r="G9809" s="38">
        <v>-0.04</v>
      </c>
      <c r="H9809" s="34">
        <v>0.98853623119896661</v>
      </c>
      <c r="I9809" s="35">
        <v>4.2978131809629199</v>
      </c>
      <c r="J9809" s="35">
        <v>-15.772018144813796</v>
      </c>
      <c r="K9809" s="35">
        <v>-2.0749304941293012</v>
      </c>
      <c r="L9809" s="35">
        <v>0</v>
      </c>
      <c r="M9809" s="35">
        <v>0</v>
      </c>
      <c r="N9809" s="35">
        <v>0</v>
      </c>
      <c r="O9809" s="35">
        <v>0</v>
      </c>
      <c r="P9809" s="36">
        <v>12</v>
      </c>
      <c r="Q9809" s="37">
        <v>86</v>
      </c>
      <c r="R9809" s="36">
        <v>13</v>
      </c>
      <c r="S9809" s="39">
        <f t="shared" si="342"/>
        <v>86</v>
      </c>
      <c r="T9809" s="34" t="s">
        <v>50</v>
      </c>
      <c r="U9809" s="12">
        <f>EXP((alpha+(beta/speed))+(ceta*LN(speed)))</f>
        <v>5.928148057733596E-3</v>
      </c>
      <c r="V9809" s="8">
        <f t="shared" si="343"/>
        <v>86</v>
      </c>
      <c r="AB9809" s="41"/>
    </row>
    <row r="9810" spans="1:28">
      <c r="A9810" s="34" t="s">
        <v>19</v>
      </c>
      <c r="B9810" s="34" t="s">
        <v>75</v>
      </c>
      <c r="C9810" s="5" t="s">
        <v>185</v>
      </c>
      <c r="D9810" s="35" t="s">
        <v>88</v>
      </c>
      <c r="E9810" s="36" t="s">
        <v>18</v>
      </c>
      <c r="F9810" s="37">
        <v>100</v>
      </c>
      <c r="G9810" s="38">
        <v>-0.04</v>
      </c>
      <c r="H9810" s="34">
        <v>0.9797960359541017</v>
      </c>
      <c r="I9810" s="35">
        <v>2.4992053744938185</v>
      </c>
      <c r="J9810" s="35">
        <v>9.6696182960894037E-2</v>
      </c>
      <c r="K9810" s="35">
        <v>0.46080682556260372</v>
      </c>
      <c r="L9810" s="35">
        <v>0</v>
      </c>
      <c r="M9810" s="35">
        <v>0</v>
      </c>
      <c r="N9810" s="35">
        <v>0</v>
      </c>
      <c r="O9810" s="35">
        <v>0</v>
      </c>
      <c r="P9810" s="36">
        <v>12</v>
      </c>
      <c r="Q9810" s="37">
        <v>86</v>
      </c>
      <c r="R9810" s="36">
        <v>2</v>
      </c>
      <c r="S9810" s="39">
        <f t="shared" si="342"/>
        <v>86</v>
      </c>
      <c r="T9810" s="34" t="s">
        <v>31</v>
      </c>
      <c r="U9810" s="12">
        <f>((alpha+(beta*speed))^((-1)/ceta))</f>
        <v>5.7022380968974303E-3</v>
      </c>
      <c r="V9810" s="8">
        <f t="shared" si="343"/>
        <v>86</v>
      </c>
      <c r="AB9810" s="41"/>
    </row>
    <row r="9811" spans="1:28">
      <c r="A9811" s="34" t="s">
        <v>19</v>
      </c>
      <c r="B9811" s="34" t="s">
        <v>75</v>
      </c>
      <c r="C9811" s="5" t="s">
        <v>185</v>
      </c>
      <c r="D9811" s="35" t="s">
        <v>88</v>
      </c>
      <c r="E9811" s="36" t="s">
        <v>17</v>
      </c>
      <c r="F9811" s="37">
        <v>100</v>
      </c>
      <c r="G9811" s="38">
        <v>-0.04</v>
      </c>
      <c r="H9811" s="34">
        <v>0.94439326057724493</v>
      </c>
      <c r="I9811" s="35">
        <v>-1.3306243614740296E-3</v>
      </c>
      <c r="J9811" s="35">
        <v>0.25326206519338568</v>
      </c>
      <c r="K9811" s="35">
        <v>-16.961425702114859</v>
      </c>
      <c r="L9811" s="35">
        <v>421.47265809408339</v>
      </c>
      <c r="M9811" s="35">
        <v>0</v>
      </c>
      <c r="N9811" s="35">
        <v>0</v>
      </c>
      <c r="O9811" s="35">
        <v>0</v>
      </c>
      <c r="P9811" s="36">
        <v>12</v>
      </c>
      <c r="Q9811" s="37">
        <v>81</v>
      </c>
      <c r="R9811" s="36">
        <v>14</v>
      </c>
      <c r="S9811" s="39">
        <f t="shared" si="342"/>
        <v>81</v>
      </c>
      <c r="T9811" s="34" t="s">
        <v>51</v>
      </c>
      <c r="U9811" s="12">
        <f>(((alpha*(speed^3))+(beta*(speed^2))+(ceta*speed))+delta)</f>
        <v>2.1012446704635295</v>
      </c>
      <c r="V9811" s="8">
        <f t="shared" si="343"/>
        <v>81</v>
      </c>
    </row>
    <row r="9812" spans="1:28">
      <c r="A9812" s="34" t="s">
        <v>19</v>
      </c>
      <c r="B9812" s="34" t="s">
        <v>75</v>
      </c>
      <c r="C9812" s="5" t="s">
        <v>185</v>
      </c>
      <c r="D9812" s="35" t="s">
        <v>88</v>
      </c>
      <c r="E9812" s="36" t="s">
        <v>15</v>
      </c>
      <c r="F9812" s="37">
        <v>0</v>
      </c>
      <c r="G9812" s="38">
        <v>-0.02</v>
      </c>
      <c r="H9812" s="34">
        <v>0.99598578196609311</v>
      </c>
      <c r="I9812" s="35">
        <v>1.9215322212499227E-2</v>
      </c>
      <c r="J9812" s="35">
        <v>2.49458443527916E-2</v>
      </c>
      <c r="K9812" s="35">
        <v>1.1713492541855191</v>
      </c>
      <c r="L9812" s="35">
        <v>0</v>
      </c>
      <c r="M9812" s="35">
        <v>0</v>
      </c>
      <c r="N9812" s="35">
        <v>0</v>
      </c>
      <c r="O9812" s="35">
        <v>0</v>
      </c>
      <c r="P9812" s="36">
        <v>12</v>
      </c>
      <c r="Q9812" s="37">
        <v>86</v>
      </c>
      <c r="R9812" s="36">
        <v>6</v>
      </c>
      <c r="S9812" s="39">
        <f t="shared" si="342"/>
        <v>86</v>
      </c>
      <c r="T9812" s="34" t="s">
        <v>37</v>
      </c>
      <c r="U9812" s="12">
        <f>(1/(alpha+(beta*(speed^ceta))))</f>
        <v>0.2163809319294161</v>
      </c>
      <c r="V9812" s="8">
        <f t="shared" si="343"/>
        <v>86</v>
      </c>
    </row>
    <row r="9813" spans="1:28">
      <c r="A9813" s="34" t="s">
        <v>19</v>
      </c>
      <c r="B9813" s="34" t="s">
        <v>75</v>
      </c>
      <c r="C9813" s="5" t="s">
        <v>185</v>
      </c>
      <c r="D9813" s="35" t="s">
        <v>88</v>
      </c>
      <c r="E9813" s="36" t="s">
        <v>16</v>
      </c>
      <c r="F9813" s="37">
        <v>0</v>
      </c>
      <c r="G9813" s="38">
        <v>-0.02</v>
      </c>
      <c r="H9813" s="34">
        <v>0.98161851244529896</v>
      </c>
      <c r="I9813" s="35">
        <v>-0.36887426599057138</v>
      </c>
      <c r="J9813" s="35">
        <v>28.671132238844393</v>
      </c>
      <c r="K9813" s="35">
        <v>1.3047563806857865</v>
      </c>
      <c r="L9813" s="35">
        <v>0.9977566143659008</v>
      </c>
      <c r="M9813" s="35">
        <v>-7.2534670408196949E-6</v>
      </c>
      <c r="N9813" s="35">
        <v>0</v>
      </c>
      <c r="O9813" s="35">
        <v>0</v>
      </c>
      <c r="P9813" s="36">
        <v>12</v>
      </c>
      <c r="Q9813" s="37">
        <v>86</v>
      </c>
      <c r="R9813" s="36">
        <v>10</v>
      </c>
      <c r="S9813" s="39">
        <f t="shared" si="342"/>
        <v>86</v>
      </c>
      <c r="T9813" s="34" t="s">
        <v>44</v>
      </c>
      <c r="U9813" s="12">
        <f>(alpha+(beta/(1+EXP((((-1)*ceta)+(delta*LN(speed)))+(epsilon*speed)))))</f>
        <v>0.82177840530421642</v>
      </c>
      <c r="V9813" s="8">
        <f t="shared" si="343"/>
        <v>86</v>
      </c>
    </row>
    <row r="9814" spans="1:28">
      <c r="A9814" s="34" t="s">
        <v>19</v>
      </c>
      <c r="B9814" s="34" t="s">
        <v>75</v>
      </c>
      <c r="C9814" s="5" t="s">
        <v>185</v>
      </c>
      <c r="D9814" s="35" t="s">
        <v>88</v>
      </c>
      <c r="E9814" s="36" t="s">
        <v>14</v>
      </c>
      <c r="F9814" s="37">
        <v>0</v>
      </c>
      <c r="G9814" s="38">
        <v>-0.02</v>
      </c>
      <c r="H9814" s="34">
        <v>0.99487276896877797</v>
      </c>
      <c r="I9814" s="35">
        <v>1.5891969584256096</v>
      </c>
      <c r="J9814" s="35">
        <v>0.18593365181201671</v>
      </c>
      <c r="K9814" s="35">
        <v>1.3558748815359996</v>
      </c>
      <c r="L9814" s="35">
        <v>0</v>
      </c>
      <c r="M9814" s="35">
        <v>0</v>
      </c>
      <c r="N9814" s="35">
        <v>0</v>
      </c>
      <c r="O9814" s="35">
        <v>0</v>
      </c>
      <c r="P9814" s="36">
        <v>12</v>
      </c>
      <c r="Q9814" s="37">
        <v>86</v>
      </c>
      <c r="R9814" s="36">
        <v>6</v>
      </c>
      <c r="S9814" s="39">
        <f t="shared" si="342"/>
        <v>86</v>
      </c>
      <c r="T9814" s="34" t="s">
        <v>37</v>
      </c>
      <c r="U9814" s="12">
        <f>(1/(alpha+(beta*(speed^ceta))))</f>
        <v>1.2558814335739099E-2</v>
      </c>
      <c r="V9814" s="8">
        <f t="shared" si="343"/>
        <v>86</v>
      </c>
      <c r="AB9814" s="41"/>
    </row>
    <row r="9815" spans="1:28">
      <c r="A9815" s="34" t="s">
        <v>19</v>
      </c>
      <c r="B9815" s="34" t="s">
        <v>75</v>
      </c>
      <c r="C9815" s="5" t="s">
        <v>185</v>
      </c>
      <c r="D9815" s="35" t="s">
        <v>88</v>
      </c>
      <c r="E9815" s="36" t="s">
        <v>18</v>
      </c>
      <c r="F9815" s="37">
        <v>0</v>
      </c>
      <c r="G9815" s="38">
        <v>-0.02</v>
      </c>
      <c r="H9815" s="34">
        <v>0.98721841869452176</v>
      </c>
      <c r="I9815" s="35">
        <v>0.82324202057099072</v>
      </c>
      <c r="J9815" s="35">
        <v>-5.8046127329578017</v>
      </c>
      <c r="K9815" s="35">
        <v>-1.2264024554960453</v>
      </c>
      <c r="L9815" s="35">
        <v>0</v>
      </c>
      <c r="M9815" s="35">
        <v>0</v>
      </c>
      <c r="N9815" s="35">
        <v>0</v>
      </c>
      <c r="O9815" s="35">
        <v>0</v>
      </c>
      <c r="P9815" s="36">
        <v>12</v>
      </c>
      <c r="Q9815" s="37">
        <v>86</v>
      </c>
      <c r="R9815" s="36">
        <v>13</v>
      </c>
      <c r="S9815" s="39">
        <f t="shared" si="342"/>
        <v>86</v>
      </c>
      <c r="T9815" s="34" t="s">
        <v>50</v>
      </c>
      <c r="U9815" s="12">
        <f>EXP((alpha+(beta/speed))+(ceta*LN(speed)))</f>
        <v>9.031146643246394E-3</v>
      </c>
      <c r="V9815" s="8">
        <f t="shared" si="343"/>
        <v>86</v>
      </c>
      <c r="AB9815" s="41"/>
    </row>
    <row r="9816" spans="1:28">
      <c r="A9816" s="34" t="s">
        <v>19</v>
      </c>
      <c r="B9816" s="34" t="s">
        <v>75</v>
      </c>
      <c r="C9816" s="5" t="s">
        <v>185</v>
      </c>
      <c r="D9816" s="35" t="s">
        <v>88</v>
      </c>
      <c r="E9816" s="36" t="s">
        <v>17</v>
      </c>
      <c r="F9816" s="37">
        <v>0</v>
      </c>
      <c r="G9816" s="38">
        <v>-0.02</v>
      </c>
      <c r="H9816" s="34">
        <v>0.9778988498231046</v>
      </c>
      <c r="I9816" s="35">
        <v>9.6705367932617463</v>
      </c>
      <c r="J9816" s="35">
        <v>-7.2128288888535614</v>
      </c>
      <c r="K9816" s="35">
        <v>-1.3217647482249839</v>
      </c>
      <c r="L9816" s="35">
        <v>0</v>
      </c>
      <c r="M9816" s="35">
        <v>0</v>
      </c>
      <c r="N9816" s="35">
        <v>0</v>
      </c>
      <c r="O9816" s="35">
        <v>0</v>
      </c>
      <c r="P9816" s="36">
        <v>12</v>
      </c>
      <c r="Q9816" s="37">
        <v>86</v>
      </c>
      <c r="R9816" s="36">
        <v>13</v>
      </c>
      <c r="S9816" s="39">
        <f t="shared" si="342"/>
        <v>86</v>
      </c>
      <c r="T9816" s="34" t="s">
        <v>50</v>
      </c>
      <c r="U9816" s="12">
        <f>EXP((alpha+(beta/speed))+(ceta*LN(speed)))</f>
        <v>40.409603105979073</v>
      </c>
      <c r="V9816" s="8">
        <f t="shared" si="343"/>
        <v>86</v>
      </c>
    </row>
    <row r="9817" spans="1:28">
      <c r="A9817" s="34" t="s">
        <v>19</v>
      </c>
      <c r="B9817" s="34" t="s">
        <v>75</v>
      </c>
      <c r="C9817" s="5" t="s">
        <v>185</v>
      </c>
      <c r="D9817" s="35" t="s">
        <v>88</v>
      </c>
      <c r="E9817" s="36" t="s">
        <v>15</v>
      </c>
      <c r="F9817" s="37">
        <v>50</v>
      </c>
      <c r="G9817" s="38">
        <v>-0.02</v>
      </c>
      <c r="H9817" s="34">
        <v>0.99287409558697748</v>
      </c>
      <c r="I9817" s="35">
        <v>16.038518037299987</v>
      </c>
      <c r="J9817" s="35">
        <v>0.98395785329400942</v>
      </c>
      <c r="K9817" s="35">
        <v>-0.76340635443474891</v>
      </c>
      <c r="L9817" s="35">
        <v>0</v>
      </c>
      <c r="M9817" s="35">
        <v>0</v>
      </c>
      <c r="N9817" s="35">
        <v>0</v>
      </c>
      <c r="O9817" s="35">
        <v>0</v>
      </c>
      <c r="P9817" s="36">
        <v>12</v>
      </c>
      <c r="Q9817" s="37">
        <v>86</v>
      </c>
      <c r="R9817" s="36">
        <v>0</v>
      </c>
      <c r="S9817" s="39">
        <f t="shared" si="342"/>
        <v>86</v>
      </c>
      <c r="T9817" s="34" t="s">
        <v>29</v>
      </c>
      <c r="U9817" s="12">
        <f>((alpha*(beta^speed))*(speed^ceta))</f>
        <v>0.13314795802085122</v>
      </c>
      <c r="V9817" s="8">
        <f t="shared" si="343"/>
        <v>86</v>
      </c>
    </row>
    <row r="9818" spans="1:28">
      <c r="A9818" s="34" t="s">
        <v>19</v>
      </c>
      <c r="B9818" s="34" t="s">
        <v>75</v>
      </c>
      <c r="C9818" s="5" t="s">
        <v>185</v>
      </c>
      <c r="D9818" s="35" t="s">
        <v>88</v>
      </c>
      <c r="E9818" s="36" t="s">
        <v>16</v>
      </c>
      <c r="F9818" s="37">
        <v>50</v>
      </c>
      <c r="G9818" s="38">
        <v>-0.02</v>
      </c>
      <c r="H9818" s="34">
        <v>0.96558142167857119</v>
      </c>
      <c r="I9818" s="35">
        <v>-3.306451211508445E-5</v>
      </c>
      <c r="J9818" s="35">
        <v>6.0821999018813213E-3</v>
      </c>
      <c r="K9818" s="35">
        <v>-0.40382823596808964</v>
      </c>
      <c r="L9818" s="35">
        <v>10.975068433162829</v>
      </c>
      <c r="M9818" s="35">
        <v>0</v>
      </c>
      <c r="N9818" s="35">
        <v>0</v>
      </c>
      <c r="O9818" s="35">
        <v>0</v>
      </c>
      <c r="P9818" s="36">
        <v>12</v>
      </c>
      <c r="Q9818" s="37">
        <v>86</v>
      </c>
      <c r="R9818" s="36">
        <v>14</v>
      </c>
      <c r="S9818" s="39">
        <f t="shared" si="342"/>
        <v>86</v>
      </c>
      <c r="T9818" s="34" t="s">
        <v>51</v>
      </c>
      <c r="U9818" s="12">
        <f>(((alpha*(speed^3))+(beta*(speed^2))+(ceta*speed))+delta)</f>
        <v>0.19890929634922117</v>
      </c>
      <c r="V9818" s="8">
        <f t="shared" si="343"/>
        <v>86</v>
      </c>
    </row>
    <row r="9819" spans="1:28">
      <c r="A9819" s="34" t="s">
        <v>19</v>
      </c>
      <c r="B9819" s="34" t="s">
        <v>75</v>
      </c>
      <c r="C9819" s="5" t="s">
        <v>185</v>
      </c>
      <c r="D9819" s="35" t="s">
        <v>88</v>
      </c>
      <c r="E9819" s="36" t="s">
        <v>14</v>
      </c>
      <c r="F9819" s="37">
        <v>50</v>
      </c>
      <c r="G9819" s="38">
        <v>-0.02</v>
      </c>
      <c r="H9819" s="34">
        <v>0.98993454588043372</v>
      </c>
      <c r="I9819" s="35">
        <v>2.7448990486217877</v>
      </c>
      <c r="J9819" s="35">
        <v>-9.4371195746666512</v>
      </c>
      <c r="K9819" s="35">
        <v>-1.5908208393308862</v>
      </c>
      <c r="L9819" s="35">
        <v>0</v>
      </c>
      <c r="M9819" s="35">
        <v>0</v>
      </c>
      <c r="N9819" s="35">
        <v>0</v>
      </c>
      <c r="O9819" s="35">
        <v>0</v>
      </c>
      <c r="P9819" s="36">
        <v>12</v>
      </c>
      <c r="Q9819" s="37">
        <v>86</v>
      </c>
      <c r="R9819" s="36">
        <v>13</v>
      </c>
      <c r="S9819" s="39">
        <f t="shared" si="342"/>
        <v>86</v>
      </c>
      <c r="T9819" s="34" t="s">
        <v>50</v>
      </c>
      <c r="U9819" s="12">
        <f>EXP((alpha+(beta/speed))+(ceta*LN(speed)))</f>
        <v>1.1668021265632503E-2</v>
      </c>
      <c r="V9819" s="8">
        <f t="shared" si="343"/>
        <v>86</v>
      </c>
      <c r="AB9819" s="41"/>
    </row>
    <row r="9820" spans="1:28">
      <c r="A9820" s="34" t="s">
        <v>19</v>
      </c>
      <c r="B9820" s="34" t="s">
        <v>75</v>
      </c>
      <c r="C9820" s="5" t="s">
        <v>185</v>
      </c>
      <c r="D9820" s="35" t="s">
        <v>88</v>
      </c>
      <c r="E9820" s="36" t="s">
        <v>18</v>
      </c>
      <c r="F9820" s="37">
        <v>50</v>
      </c>
      <c r="G9820" s="38">
        <v>-0.02</v>
      </c>
      <c r="H9820" s="34">
        <v>0.97809566517095792</v>
      </c>
      <c r="I9820" s="35">
        <v>-3.9046055379750551E-7</v>
      </c>
      <c r="J9820" s="35">
        <v>7.0384472091867696E-5</v>
      </c>
      <c r="K9820" s="35">
        <v>-4.4714788148810646E-3</v>
      </c>
      <c r="L9820" s="35">
        <v>0.11574978285390203</v>
      </c>
      <c r="M9820" s="35">
        <v>0</v>
      </c>
      <c r="N9820" s="35">
        <v>0</v>
      </c>
      <c r="O9820" s="35">
        <v>0</v>
      </c>
      <c r="P9820" s="36">
        <v>12</v>
      </c>
      <c r="Q9820" s="37">
        <v>86</v>
      </c>
      <c r="R9820" s="36">
        <v>14</v>
      </c>
      <c r="S9820" s="39">
        <f t="shared" si="342"/>
        <v>86</v>
      </c>
      <c r="T9820" s="34" t="s">
        <v>51</v>
      </c>
      <c r="U9820" s="12">
        <f>(((alpha*(speed^3))+(beta*(speed^2))+(ceta*speed))+delta)</f>
        <v>3.4113823593577841E-3</v>
      </c>
      <c r="V9820" s="8">
        <f t="shared" si="343"/>
        <v>86</v>
      </c>
      <c r="AB9820" s="41"/>
    </row>
    <row r="9821" spans="1:28">
      <c r="A9821" s="34" t="s">
        <v>19</v>
      </c>
      <c r="B9821" s="34" t="s">
        <v>75</v>
      </c>
      <c r="C9821" s="5" t="s">
        <v>185</v>
      </c>
      <c r="D9821" s="35" t="s">
        <v>88</v>
      </c>
      <c r="E9821" s="36" t="s">
        <v>17</v>
      </c>
      <c r="F9821" s="37">
        <v>50</v>
      </c>
      <c r="G9821" s="38">
        <v>-0.02</v>
      </c>
      <c r="H9821" s="34">
        <v>0.95877699637608493</v>
      </c>
      <c r="I9821" s="35">
        <v>-1.8178852795549295E-3</v>
      </c>
      <c r="J9821" s="35">
        <v>0.33228154671625665</v>
      </c>
      <c r="K9821" s="35">
        <v>-21.790983033476731</v>
      </c>
      <c r="L9821" s="35">
        <v>579.89411632400981</v>
      </c>
      <c r="M9821" s="35">
        <v>0</v>
      </c>
      <c r="N9821" s="35">
        <v>0</v>
      </c>
      <c r="O9821" s="35">
        <v>0</v>
      </c>
      <c r="P9821" s="36">
        <v>12</v>
      </c>
      <c r="Q9821" s="37">
        <v>86</v>
      </c>
      <c r="R9821" s="36">
        <v>14</v>
      </c>
      <c r="S9821" s="39">
        <f t="shared" si="342"/>
        <v>86</v>
      </c>
      <c r="T9821" s="34" t="s">
        <v>51</v>
      </c>
      <c r="U9821" s="12">
        <f>(((alpha*(speed^3))+(beta*(speed^2))+(ceta*speed))+delta)</f>
        <v>7.1470555858546732</v>
      </c>
      <c r="V9821" s="8">
        <f t="shared" si="343"/>
        <v>86</v>
      </c>
    </row>
    <row r="9822" spans="1:28">
      <c r="A9822" s="34" t="s">
        <v>19</v>
      </c>
      <c r="B9822" s="34" t="s">
        <v>75</v>
      </c>
      <c r="C9822" s="5" t="s">
        <v>185</v>
      </c>
      <c r="D9822" s="35" t="s">
        <v>88</v>
      </c>
      <c r="E9822" s="36" t="s">
        <v>15</v>
      </c>
      <c r="F9822" s="37">
        <v>100</v>
      </c>
      <c r="G9822" s="38">
        <v>-0.02</v>
      </c>
      <c r="H9822" s="34">
        <v>0.98958211676761421</v>
      </c>
      <c r="I9822" s="35">
        <v>-0.34473872413427786</v>
      </c>
      <c r="J9822" s="35">
        <v>19.896657703964042</v>
      </c>
      <c r="K9822" s="35">
        <v>0.14973197895074311</v>
      </c>
      <c r="L9822" s="35">
        <v>0.86827211846307895</v>
      </c>
      <c r="M9822" s="35">
        <v>7.731927885044048E-4</v>
      </c>
      <c r="N9822" s="35">
        <v>0</v>
      </c>
      <c r="O9822" s="35">
        <v>0</v>
      </c>
      <c r="P9822" s="36">
        <v>12</v>
      </c>
      <c r="Q9822" s="37">
        <v>86</v>
      </c>
      <c r="R9822" s="36">
        <v>10</v>
      </c>
      <c r="S9822" s="39">
        <f t="shared" si="342"/>
        <v>86</v>
      </c>
      <c r="T9822" s="34" t="s">
        <v>44</v>
      </c>
      <c r="U9822" s="12">
        <f>(alpha+(beta/(1+EXP((((-1)*ceta)+(delta*LN(speed)))+(epsilon*speed)))))</f>
        <v>9.7340693857543903E-2</v>
      </c>
      <c r="V9822" s="8">
        <f t="shared" si="343"/>
        <v>86</v>
      </c>
    </row>
    <row r="9823" spans="1:28">
      <c r="A9823" s="34" t="s">
        <v>19</v>
      </c>
      <c r="B9823" s="34" t="s">
        <v>75</v>
      </c>
      <c r="C9823" s="5" t="s">
        <v>185</v>
      </c>
      <c r="D9823" s="35" t="s">
        <v>88</v>
      </c>
      <c r="E9823" s="36" t="s">
        <v>16</v>
      </c>
      <c r="F9823" s="37">
        <v>100</v>
      </c>
      <c r="G9823" s="38">
        <v>-0.02</v>
      </c>
      <c r="H9823" s="34">
        <v>0.95529887717656059</v>
      </c>
      <c r="I9823" s="35">
        <v>-3.0831066674990036E-5</v>
      </c>
      <c r="J9823" s="35">
        <v>5.812099422841153E-3</v>
      </c>
      <c r="K9823" s="35">
        <v>-0.4084347062493221</v>
      </c>
      <c r="L9823" s="35">
        <v>11.925940669474224</v>
      </c>
      <c r="M9823" s="35">
        <v>0</v>
      </c>
      <c r="N9823" s="35">
        <v>0</v>
      </c>
      <c r="O9823" s="35">
        <v>0</v>
      </c>
      <c r="P9823" s="36">
        <v>12</v>
      </c>
      <c r="Q9823" s="37">
        <v>86</v>
      </c>
      <c r="R9823" s="36">
        <v>14</v>
      </c>
      <c r="S9823" s="39">
        <f t="shared" si="342"/>
        <v>86</v>
      </c>
      <c r="T9823" s="34" t="s">
        <v>51</v>
      </c>
      <c r="U9823" s="12">
        <f>(((alpha*(speed^3))+(beta*(speed^2))+(ceta*speed))+delta)</f>
        <v>0.17655831833822866</v>
      </c>
      <c r="V9823" s="8">
        <f t="shared" si="343"/>
        <v>86</v>
      </c>
    </row>
    <row r="9824" spans="1:28">
      <c r="A9824" s="34" t="s">
        <v>19</v>
      </c>
      <c r="B9824" s="34" t="s">
        <v>75</v>
      </c>
      <c r="C9824" s="5" t="s">
        <v>185</v>
      </c>
      <c r="D9824" s="35" t="s">
        <v>88</v>
      </c>
      <c r="E9824" s="36" t="s">
        <v>14</v>
      </c>
      <c r="F9824" s="37">
        <v>100</v>
      </c>
      <c r="G9824" s="38">
        <v>-0.02</v>
      </c>
      <c r="H9824" s="34">
        <v>0.98573601698764968</v>
      </c>
      <c r="I9824" s="35">
        <v>1.6343990634293299</v>
      </c>
      <c r="J9824" s="35">
        <v>7.8259417532806491E-2</v>
      </c>
      <c r="K9824" s="35">
        <v>0.47641008697930776</v>
      </c>
      <c r="L9824" s="35">
        <v>0</v>
      </c>
      <c r="M9824" s="35">
        <v>0</v>
      </c>
      <c r="N9824" s="35">
        <v>0</v>
      </c>
      <c r="O9824" s="35">
        <v>0</v>
      </c>
      <c r="P9824" s="36">
        <v>12</v>
      </c>
      <c r="Q9824" s="37">
        <v>86</v>
      </c>
      <c r="R9824" s="36">
        <v>2</v>
      </c>
      <c r="S9824" s="39">
        <f t="shared" si="342"/>
        <v>86</v>
      </c>
      <c r="T9824" s="34" t="s">
        <v>31</v>
      </c>
      <c r="U9824" s="12">
        <f>((alpha+(beta*speed))^((-1)/ceta))</f>
        <v>1.1581004019450111E-2</v>
      </c>
      <c r="V9824" s="8">
        <f t="shared" si="343"/>
        <v>86</v>
      </c>
      <c r="AB9824" s="41"/>
    </row>
    <row r="9825" spans="1:28">
      <c r="A9825" s="34" t="s">
        <v>19</v>
      </c>
      <c r="B9825" s="34" t="s">
        <v>75</v>
      </c>
      <c r="C9825" s="5" t="s">
        <v>185</v>
      </c>
      <c r="D9825" s="35" t="s">
        <v>88</v>
      </c>
      <c r="E9825" s="36" t="s">
        <v>18</v>
      </c>
      <c r="F9825" s="37">
        <v>100</v>
      </c>
      <c r="G9825" s="38">
        <v>-0.02</v>
      </c>
      <c r="H9825" s="34">
        <v>0.97809967437382828</v>
      </c>
      <c r="I9825" s="35">
        <v>-3.7744726544186867E-7</v>
      </c>
      <c r="J9825" s="35">
        <v>6.9335604982026877E-5</v>
      </c>
      <c r="K9825" s="35">
        <v>-4.5601539648103071E-3</v>
      </c>
      <c r="L9825" s="35">
        <v>0.12300594588025035</v>
      </c>
      <c r="M9825" s="35">
        <v>0</v>
      </c>
      <c r="N9825" s="35">
        <v>0</v>
      </c>
      <c r="O9825" s="35">
        <v>0</v>
      </c>
      <c r="P9825" s="36">
        <v>12</v>
      </c>
      <c r="Q9825" s="37">
        <v>86</v>
      </c>
      <c r="R9825" s="36">
        <v>14</v>
      </c>
      <c r="S9825" s="39">
        <f t="shared" si="342"/>
        <v>86</v>
      </c>
      <c r="T9825" s="34" t="s">
        <v>51</v>
      </c>
      <c r="U9825" s="12">
        <f>(((alpha*(speed^3))+(beta*(speed^2))+(ceta*speed))+delta)</f>
        <v>3.5612414857415231E-3</v>
      </c>
      <c r="V9825" s="8">
        <f t="shared" si="343"/>
        <v>86</v>
      </c>
    </row>
    <row r="9826" spans="1:28">
      <c r="A9826" s="34" t="s">
        <v>19</v>
      </c>
      <c r="B9826" s="34" t="s">
        <v>75</v>
      </c>
      <c r="C9826" s="5" t="s">
        <v>185</v>
      </c>
      <c r="D9826" s="35" t="s">
        <v>88</v>
      </c>
      <c r="E9826" s="36" t="s">
        <v>17</v>
      </c>
      <c r="F9826" s="37">
        <v>100</v>
      </c>
      <c r="G9826" s="38">
        <v>-0.02</v>
      </c>
      <c r="H9826" s="34">
        <v>0.94241734817366074</v>
      </c>
      <c r="I9826" s="35">
        <v>-1.7444151549219902E-3</v>
      </c>
      <c r="J9826" s="35">
        <v>0.32258317942871889</v>
      </c>
      <c r="K9826" s="35">
        <v>-22.190224925731535</v>
      </c>
      <c r="L9826" s="35">
        <v>637.20143810036313</v>
      </c>
      <c r="M9826" s="35">
        <v>0</v>
      </c>
      <c r="N9826" s="35">
        <v>0</v>
      </c>
      <c r="O9826" s="35">
        <v>0</v>
      </c>
      <c r="P9826" s="36">
        <v>12</v>
      </c>
      <c r="Q9826" s="37">
        <v>86</v>
      </c>
      <c r="R9826" s="36">
        <v>14</v>
      </c>
      <c r="S9826" s="39">
        <f t="shared" si="342"/>
        <v>86</v>
      </c>
      <c r="T9826" s="34" t="s">
        <v>51</v>
      </c>
      <c r="U9826" s="12">
        <f>(((alpha*(speed^3))+(beta*(speed^2))+(ceta*speed))+delta)</f>
        <v>5.1215637631950131</v>
      </c>
      <c r="V9826" s="8">
        <f t="shared" si="343"/>
        <v>86</v>
      </c>
    </row>
    <row r="9827" spans="1:28">
      <c r="A9827" s="34" t="s">
        <v>19</v>
      </c>
      <c r="B9827" s="34" t="s">
        <v>75</v>
      </c>
      <c r="C9827" s="5" t="s">
        <v>185</v>
      </c>
      <c r="D9827" s="35" t="s">
        <v>88</v>
      </c>
      <c r="E9827" s="36" t="s">
        <v>15</v>
      </c>
      <c r="F9827" s="37">
        <v>0</v>
      </c>
      <c r="G9827" s="38">
        <v>0.02</v>
      </c>
      <c r="H9827" s="34">
        <v>0.99791856228828457</v>
      </c>
      <c r="I9827" s="35">
        <v>1.2932322359259825</v>
      </c>
      <c r="J9827" s="35">
        <v>-0.11515706576082224</v>
      </c>
      <c r="K9827" s="35">
        <v>45.908032170288664</v>
      </c>
      <c r="L9827" s="35">
        <v>-1.2759236193438006</v>
      </c>
      <c r="M9827" s="35">
        <v>0</v>
      </c>
      <c r="N9827" s="35">
        <v>0</v>
      </c>
      <c r="O9827" s="35">
        <v>0</v>
      </c>
      <c r="P9827" s="36">
        <v>12</v>
      </c>
      <c r="Q9827" s="37">
        <v>86</v>
      </c>
      <c r="R9827" s="36">
        <v>1</v>
      </c>
      <c r="S9827" s="39">
        <f t="shared" si="342"/>
        <v>86</v>
      </c>
      <c r="T9827" s="34" t="s">
        <v>30</v>
      </c>
      <c r="U9827" s="12">
        <f>((alpha*(speed^beta))+(ceta*(speed^delta)))</f>
        <v>0.93046980236828836</v>
      </c>
      <c r="V9827" s="8">
        <f t="shared" si="343"/>
        <v>86</v>
      </c>
    </row>
    <row r="9828" spans="1:28">
      <c r="A9828" s="34" t="s">
        <v>19</v>
      </c>
      <c r="B9828" s="34" t="s">
        <v>75</v>
      </c>
      <c r="C9828" s="5" t="s">
        <v>185</v>
      </c>
      <c r="D9828" s="35" t="s">
        <v>88</v>
      </c>
      <c r="E9828" s="36" t="s">
        <v>16</v>
      </c>
      <c r="F9828" s="37">
        <v>0</v>
      </c>
      <c r="G9828" s="38">
        <v>0.02</v>
      </c>
      <c r="H9828" s="34">
        <v>0.98197056856426657</v>
      </c>
      <c r="I9828" s="35">
        <v>6.7298094698257449</v>
      </c>
      <c r="J9828" s="35">
        <v>94.447110339322109</v>
      </c>
      <c r="K9828" s="35">
        <v>-0.33262635305669935</v>
      </c>
      <c r="L9828" s="35">
        <v>0.92382897743305359</v>
      </c>
      <c r="M9828" s="35">
        <v>3.0695168248916743E-2</v>
      </c>
      <c r="N9828" s="35">
        <v>0</v>
      </c>
      <c r="O9828" s="35">
        <v>0</v>
      </c>
      <c r="P9828" s="36">
        <v>12</v>
      </c>
      <c r="Q9828" s="37">
        <v>86</v>
      </c>
      <c r="R9828" s="36">
        <v>10</v>
      </c>
      <c r="S9828" s="39">
        <f t="shared" si="342"/>
        <v>86</v>
      </c>
      <c r="T9828" s="34" t="s">
        <v>44</v>
      </c>
      <c r="U9828" s="12">
        <f>(alpha+(beta/(1+EXP((((-1)*ceta)+(delta*LN(speed)))+(epsilon*speed)))))</f>
        <v>6.8086552807206653</v>
      </c>
      <c r="V9828" s="8">
        <f t="shared" si="343"/>
        <v>86</v>
      </c>
    </row>
    <row r="9829" spans="1:28">
      <c r="A9829" s="34" t="s">
        <v>19</v>
      </c>
      <c r="B9829" s="34" t="s">
        <v>75</v>
      </c>
      <c r="C9829" s="5" t="s">
        <v>185</v>
      </c>
      <c r="D9829" s="35" t="s">
        <v>88</v>
      </c>
      <c r="E9829" s="36" t="s">
        <v>14</v>
      </c>
      <c r="F9829" s="37">
        <v>0</v>
      </c>
      <c r="G9829" s="38">
        <v>0.02</v>
      </c>
      <c r="H9829" s="34">
        <v>0.99382342629406295</v>
      </c>
      <c r="I9829" s="35">
        <v>2.1629421202648165</v>
      </c>
      <c r="J9829" s="35">
        <v>1.014966711648311</v>
      </c>
      <c r="K9829" s="35">
        <v>-1.0838353004878063</v>
      </c>
      <c r="L9829" s="35">
        <v>0</v>
      </c>
      <c r="M9829" s="35">
        <v>0</v>
      </c>
      <c r="N9829" s="35">
        <v>0</v>
      </c>
      <c r="O9829" s="35">
        <v>0</v>
      </c>
      <c r="P9829" s="36">
        <v>12</v>
      </c>
      <c r="Q9829" s="37">
        <v>86</v>
      </c>
      <c r="R9829" s="36">
        <v>0</v>
      </c>
      <c r="S9829" s="39">
        <f t="shared" si="342"/>
        <v>86</v>
      </c>
      <c r="T9829" s="34" t="s">
        <v>29</v>
      </c>
      <c r="U9829" s="12">
        <f>((alpha*(beta^speed))*(speed^ceta))</f>
        <v>6.2118631220926916E-2</v>
      </c>
      <c r="V9829" s="8">
        <f t="shared" si="343"/>
        <v>86</v>
      </c>
    </row>
    <row r="9830" spans="1:28">
      <c r="A9830" s="34" t="s">
        <v>19</v>
      </c>
      <c r="B9830" s="34" t="s">
        <v>75</v>
      </c>
      <c r="C9830" s="5" t="s">
        <v>185</v>
      </c>
      <c r="D9830" s="35" t="s">
        <v>88</v>
      </c>
      <c r="E9830" s="36" t="s">
        <v>18</v>
      </c>
      <c r="F9830" s="37">
        <v>0</v>
      </c>
      <c r="G9830" s="38">
        <v>0.02</v>
      </c>
      <c r="H9830" s="34">
        <v>0.98074445385519138</v>
      </c>
      <c r="I9830" s="35">
        <v>0.47738856615987402</v>
      </c>
      <c r="J9830" s="35">
        <v>1.0111194515410342</v>
      </c>
      <c r="K9830" s="35">
        <v>-0.70737143067213504</v>
      </c>
      <c r="L9830" s="35">
        <v>0</v>
      </c>
      <c r="M9830" s="35">
        <v>0</v>
      </c>
      <c r="N9830" s="35">
        <v>0</v>
      </c>
      <c r="O9830" s="35">
        <v>0</v>
      </c>
      <c r="P9830" s="36">
        <v>12</v>
      </c>
      <c r="Q9830" s="37">
        <v>86</v>
      </c>
      <c r="R9830" s="36">
        <v>0</v>
      </c>
      <c r="S9830" s="39">
        <f t="shared" si="342"/>
        <v>86</v>
      </c>
      <c r="T9830" s="34" t="s">
        <v>29</v>
      </c>
      <c r="U9830" s="12">
        <f>((alpha*(beta^speed))*(speed^ceta))</f>
        <v>5.2902365147911454E-2</v>
      </c>
      <c r="V9830" s="8">
        <f t="shared" si="343"/>
        <v>86</v>
      </c>
      <c r="AB9830" s="41"/>
    </row>
    <row r="9831" spans="1:28">
      <c r="A9831" s="34" t="s">
        <v>19</v>
      </c>
      <c r="B9831" s="34" t="s">
        <v>75</v>
      </c>
      <c r="C9831" s="5" t="s">
        <v>185</v>
      </c>
      <c r="D9831" s="35" t="s">
        <v>88</v>
      </c>
      <c r="E9831" s="36" t="s">
        <v>17</v>
      </c>
      <c r="F9831" s="37">
        <v>0</v>
      </c>
      <c r="G9831" s="38">
        <v>0.02</v>
      </c>
      <c r="H9831" s="34">
        <v>0.98481997475181438</v>
      </c>
      <c r="I9831" s="35">
        <v>2363.9647804963543</v>
      </c>
      <c r="J9831" s="35">
        <v>1.0095341510294999</v>
      </c>
      <c r="K9831" s="35">
        <v>-0.616459273661221</v>
      </c>
      <c r="L9831" s="35">
        <v>0</v>
      </c>
      <c r="M9831" s="35">
        <v>0</v>
      </c>
      <c r="N9831" s="35">
        <v>0</v>
      </c>
      <c r="O9831" s="35">
        <v>0</v>
      </c>
      <c r="P9831" s="36">
        <v>12</v>
      </c>
      <c r="Q9831" s="37">
        <v>86</v>
      </c>
      <c r="R9831" s="36">
        <v>0</v>
      </c>
      <c r="S9831" s="39">
        <f t="shared" si="342"/>
        <v>86</v>
      </c>
      <c r="T9831" s="34" t="s">
        <v>29</v>
      </c>
      <c r="U9831" s="12">
        <f>((alpha*(beta^speed))*(speed^ceta))</f>
        <v>343.16958299670711</v>
      </c>
      <c r="V9831" s="8">
        <f t="shared" si="343"/>
        <v>86</v>
      </c>
    </row>
    <row r="9832" spans="1:28">
      <c r="A9832" s="34" t="s">
        <v>19</v>
      </c>
      <c r="B9832" s="34" t="s">
        <v>75</v>
      </c>
      <c r="C9832" s="5" t="s">
        <v>185</v>
      </c>
      <c r="D9832" s="35" t="s">
        <v>88</v>
      </c>
      <c r="E9832" s="36" t="s">
        <v>15</v>
      </c>
      <c r="F9832" s="37">
        <v>50</v>
      </c>
      <c r="G9832" s="38">
        <v>0.02</v>
      </c>
      <c r="H9832" s="34">
        <v>0.99309247350715879</v>
      </c>
      <c r="I9832" s="35">
        <v>6102.7904859707432</v>
      </c>
      <c r="J9832" s="35">
        <v>-3.9489886555010689</v>
      </c>
      <c r="K9832" s="35">
        <v>9.1433860409341303</v>
      </c>
      <c r="L9832" s="35">
        <v>-0.47450175614573853</v>
      </c>
      <c r="M9832" s="35">
        <v>0</v>
      </c>
      <c r="N9832" s="35">
        <v>0</v>
      </c>
      <c r="O9832" s="35">
        <v>0</v>
      </c>
      <c r="P9832" s="36">
        <v>12</v>
      </c>
      <c r="Q9832" s="37">
        <v>86</v>
      </c>
      <c r="R9832" s="36">
        <v>1</v>
      </c>
      <c r="S9832" s="39">
        <f t="shared" si="342"/>
        <v>86</v>
      </c>
      <c r="T9832" s="34" t="s">
        <v>30</v>
      </c>
      <c r="U9832" s="12">
        <f>((alpha*(speed^beta))+(ceta*(speed^delta)))</f>
        <v>1.1046868849287947</v>
      </c>
      <c r="V9832" s="8">
        <f t="shared" si="343"/>
        <v>86</v>
      </c>
    </row>
    <row r="9833" spans="1:28">
      <c r="A9833" s="34" t="s">
        <v>19</v>
      </c>
      <c r="B9833" s="34" t="s">
        <v>75</v>
      </c>
      <c r="C9833" s="5" t="s">
        <v>185</v>
      </c>
      <c r="D9833" s="35" t="s">
        <v>88</v>
      </c>
      <c r="E9833" s="36" t="s">
        <v>16</v>
      </c>
      <c r="F9833" s="37">
        <v>50</v>
      </c>
      <c r="G9833" s="38">
        <v>0.02</v>
      </c>
      <c r="H9833" s="34">
        <v>0.98262577071776813</v>
      </c>
      <c r="I9833" s="35">
        <v>-4.3324653778926213E-5</v>
      </c>
      <c r="J9833" s="35">
        <v>7.2798349880261199E-3</v>
      </c>
      <c r="K9833" s="35">
        <v>-0.43801857538849137</v>
      </c>
      <c r="L9833" s="35">
        <v>19.257685059495337</v>
      </c>
      <c r="M9833" s="35">
        <v>0</v>
      </c>
      <c r="N9833" s="35">
        <v>0</v>
      </c>
      <c r="O9833" s="35">
        <v>0</v>
      </c>
      <c r="P9833" s="36">
        <v>12</v>
      </c>
      <c r="Q9833" s="37">
        <v>86</v>
      </c>
      <c r="R9833" s="36">
        <v>14</v>
      </c>
      <c r="S9833" s="39">
        <f t="shared" si="342"/>
        <v>86</v>
      </c>
      <c r="T9833" s="34" t="s">
        <v>51</v>
      </c>
      <c r="U9833" s="12">
        <f>(((alpha*(speed^3))+(beta*(speed^2))+(ceta*speed))+delta)</f>
        <v>7.8728411635175739</v>
      </c>
      <c r="V9833" s="8">
        <f t="shared" si="343"/>
        <v>86</v>
      </c>
    </row>
    <row r="9834" spans="1:28">
      <c r="A9834" s="34" t="s">
        <v>19</v>
      </c>
      <c r="B9834" s="34" t="s">
        <v>75</v>
      </c>
      <c r="C9834" s="5" t="s">
        <v>185</v>
      </c>
      <c r="D9834" s="35" t="s">
        <v>88</v>
      </c>
      <c r="E9834" s="36" t="s">
        <v>14</v>
      </c>
      <c r="F9834" s="37">
        <v>50</v>
      </c>
      <c r="G9834" s="38">
        <v>0.02</v>
      </c>
      <c r="H9834" s="34">
        <v>0.99160603173997153</v>
      </c>
      <c r="I9834" s="35">
        <v>0.14114718767445444</v>
      </c>
      <c r="J9834" s="35">
        <v>-0.14962057802349896</v>
      </c>
      <c r="K9834" s="35">
        <v>2.2885495135204383</v>
      </c>
      <c r="L9834" s="35">
        <v>-1.2615672469825172</v>
      </c>
      <c r="M9834" s="35">
        <v>0</v>
      </c>
      <c r="N9834" s="35">
        <v>0</v>
      </c>
      <c r="O9834" s="35">
        <v>0</v>
      </c>
      <c r="P9834" s="36">
        <v>12</v>
      </c>
      <c r="Q9834" s="37">
        <v>86</v>
      </c>
      <c r="R9834" s="36">
        <v>1</v>
      </c>
      <c r="S9834" s="39">
        <f t="shared" si="342"/>
        <v>86</v>
      </c>
      <c r="T9834" s="34" t="s">
        <v>30</v>
      </c>
      <c r="U9834" s="12">
        <f>((alpha*(speed^beta))+(ceta*(speed^delta)))</f>
        <v>8.0781876791556143E-2</v>
      </c>
      <c r="V9834" s="8">
        <f t="shared" si="343"/>
        <v>86</v>
      </c>
    </row>
    <row r="9835" spans="1:28">
      <c r="A9835" s="34" t="s">
        <v>19</v>
      </c>
      <c r="B9835" s="34" t="s">
        <v>75</v>
      </c>
      <c r="C9835" s="5" t="s">
        <v>185</v>
      </c>
      <c r="D9835" s="35" t="s">
        <v>88</v>
      </c>
      <c r="E9835" s="36" t="s">
        <v>18</v>
      </c>
      <c r="F9835" s="37">
        <v>50</v>
      </c>
      <c r="G9835" s="38">
        <v>0.02</v>
      </c>
      <c r="H9835" s="34">
        <v>0.98282240772681451</v>
      </c>
      <c r="I9835" s="35">
        <v>-4.2191590440055285E-7</v>
      </c>
      <c r="J9835" s="35">
        <v>7.1535706593367311E-5</v>
      </c>
      <c r="K9835" s="35">
        <v>-4.3941425104168045E-3</v>
      </c>
      <c r="L9835" s="35">
        <v>0.16330738433529435</v>
      </c>
      <c r="M9835" s="35">
        <v>0</v>
      </c>
      <c r="N9835" s="35">
        <v>0</v>
      </c>
      <c r="O9835" s="35">
        <v>0</v>
      </c>
      <c r="P9835" s="36">
        <v>12</v>
      </c>
      <c r="Q9835" s="37">
        <v>86</v>
      </c>
      <c r="R9835" s="36">
        <v>14</v>
      </c>
      <c r="S9835" s="39">
        <f t="shared" si="342"/>
        <v>86</v>
      </c>
      <c r="T9835" s="34" t="s">
        <v>51</v>
      </c>
      <c r="U9835" s="12">
        <f>(((alpha*(speed^3))+(beta*(speed^2))+(ceta*speed))+delta)</f>
        <v>4.6127071914595752E-2</v>
      </c>
      <c r="V9835" s="8">
        <f t="shared" si="343"/>
        <v>86</v>
      </c>
    </row>
    <row r="9836" spans="1:28">
      <c r="A9836" s="34" t="s">
        <v>19</v>
      </c>
      <c r="B9836" s="34" t="s">
        <v>75</v>
      </c>
      <c r="C9836" s="5" t="s">
        <v>185</v>
      </c>
      <c r="D9836" s="35" t="s">
        <v>88</v>
      </c>
      <c r="E9836" s="36" t="s">
        <v>17</v>
      </c>
      <c r="F9836" s="37">
        <v>50</v>
      </c>
      <c r="G9836" s="38">
        <v>0.02</v>
      </c>
      <c r="H9836" s="34">
        <v>0.96503466315495801</v>
      </c>
      <c r="I9836" s="35">
        <v>2009.0049131955361</v>
      </c>
      <c r="J9836" s="35">
        <v>1.0052885972021768</v>
      </c>
      <c r="K9836" s="35">
        <v>-0.40174957194474209</v>
      </c>
      <c r="L9836" s="35">
        <v>0</v>
      </c>
      <c r="M9836" s="35">
        <v>0</v>
      </c>
      <c r="N9836" s="35">
        <v>0</v>
      </c>
      <c r="O9836" s="35">
        <v>0</v>
      </c>
      <c r="P9836" s="36">
        <v>12</v>
      </c>
      <c r="Q9836" s="37">
        <v>86</v>
      </c>
      <c r="R9836" s="36">
        <v>0</v>
      </c>
      <c r="S9836" s="39">
        <f t="shared" si="342"/>
        <v>86</v>
      </c>
      <c r="T9836" s="34" t="s">
        <v>29</v>
      </c>
      <c r="U9836" s="12">
        <f>((alpha*(beta^speed))*(speed^ceta))</f>
        <v>528.2045402904763</v>
      </c>
      <c r="V9836" s="8">
        <f t="shared" si="343"/>
        <v>86</v>
      </c>
    </row>
    <row r="9837" spans="1:28">
      <c r="A9837" s="34" t="s">
        <v>19</v>
      </c>
      <c r="B9837" s="34" t="s">
        <v>75</v>
      </c>
      <c r="C9837" s="5" t="s">
        <v>185</v>
      </c>
      <c r="D9837" s="35" t="s">
        <v>88</v>
      </c>
      <c r="E9837" s="36" t="s">
        <v>15</v>
      </c>
      <c r="F9837" s="37">
        <v>100</v>
      </c>
      <c r="G9837" s="38">
        <v>0.02</v>
      </c>
      <c r="H9837" s="34">
        <v>0.98881552868311606</v>
      </c>
      <c r="I9837" s="35">
        <v>2.0158607707509426</v>
      </c>
      <c r="J9837" s="35">
        <v>2.0365142456022531</v>
      </c>
      <c r="K9837" s="35">
        <v>-0.38951659413715989</v>
      </c>
      <c r="L9837" s="35">
        <v>0</v>
      </c>
      <c r="M9837" s="35">
        <v>0</v>
      </c>
      <c r="N9837" s="35">
        <v>0</v>
      </c>
      <c r="O9837" s="35">
        <v>0</v>
      </c>
      <c r="P9837" s="36">
        <v>12</v>
      </c>
      <c r="Q9837" s="37">
        <v>81</v>
      </c>
      <c r="R9837" s="36">
        <v>13</v>
      </c>
      <c r="S9837" s="39">
        <f t="shared" si="342"/>
        <v>81</v>
      </c>
      <c r="T9837" s="34" t="s">
        <v>50</v>
      </c>
      <c r="U9837" s="12">
        <f>EXP((alpha+(beta/speed))+(ceta*LN(speed)))</f>
        <v>1.3899837467578702</v>
      </c>
      <c r="V9837" s="8">
        <f t="shared" si="343"/>
        <v>81</v>
      </c>
    </row>
    <row r="9838" spans="1:28">
      <c r="A9838" s="34" t="s">
        <v>19</v>
      </c>
      <c r="B9838" s="34" t="s">
        <v>75</v>
      </c>
      <c r="C9838" s="5" t="s">
        <v>185</v>
      </c>
      <c r="D9838" s="35" t="s">
        <v>88</v>
      </c>
      <c r="E9838" s="36" t="s">
        <v>16</v>
      </c>
      <c r="F9838" s="37">
        <v>100</v>
      </c>
      <c r="G9838" s="38">
        <v>0.02</v>
      </c>
      <c r="H9838" s="34">
        <v>0.98093166477200644</v>
      </c>
      <c r="I9838" s="35">
        <v>35.131056918795011</v>
      </c>
      <c r="J9838" s="35">
        <v>0.9992497114754002</v>
      </c>
      <c r="K9838" s="35">
        <v>-0.25285337463348634</v>
      </c>
      <c r="L9838" s="35">
        <v>0</v>
      </c>
      <c r="M9838" s="35">
        <v>0</v>
      </c>
      <c r="N9838" s="35">
        <v>0</v>
      </c>
      <c r="O9838" s="35">
        <v>0</v>
      </c>
      <c r="P9838" s="36">
        <v>12</v>
      </c>
      <c r="Q9838" s="37">
        <v>81</v>
      </c>
      <c r="R9838" s="36">
        <v>0</v>
      </c>
      <c r="S9838" s="39">
        <f t="shared" si="342"/>
        <v>81</v>
      </c>
      <c r="T9838" s="34" t="s">
        <v>29</v>
      </c>
      <c r="U9838" s="12">
        <f>((alpha*(beta^speed))*(speed^ceta))</f>
        <v>10.88230496791954</v>
      </c>
      <c r="V9838" s="8">
        <f t="shared" si="343"/>
        <v>81</v>
      </c>
    </row>
    <row r="9839" spans="1:28">
      <c r="A9839" s="34" t="s">
        <v>19</v>
      </c>
      <c r="B9839" s="34" t="s">
        <v>75</v>
      </c>
      <c r="C9839" s="5" t="s">
        <v>185</v>
      </c>
      <c r="D9839" s="35" t="s">
        <v>88</v>
      </c>
      <c r="E9839" s="36" t="s">
        <v>14</v>
      </c>
      <c r="F9839" s="37">
        <v>100</v>
      </c>
      <c r="G9839" s="38">
        <v>0.02</v>
      </c>
      <c r="H9839" s="34">
        <v>0.9886999482185137</v>
      </c>
      <c r="I9839" s="35">
        <v>-62.501906084396261</v>
      </c>
      <c r="J9839" s="35">
        <v>11.204673415862906</v>
      </c>
      <c r="K9839" s="35">
        <v>2.8130550525999767</v>
      </c>
      <c r="L9839" s="35">
        <v>0</v>
      </c>
      <c r="M9839" s="35">
        <v>0</v>
      </c>
      <c r="N9839" s="35">
        <v>0</v>
      </c>
      <c r="O9839" s="35">
        <v>0</v>
      </c>
      <c r="P9839" s="36">
        <v>12</v>
      </c>
      <c r="Q9839" s="37">
        <v>81</v>
      </c>
      <c r="R9839" s="36">
        <v>2</v>
      </c>
      <c r="S9839" s="39">
        <f t="shared" si="342"/>
        <v>81</v>
      </c>
      <c r="T9839" s="34" t="s">
        <v>31</v>
      </c>
      <c r="U9839" s="12">
        <f>((alpha+(beta*speed))^((-1)/ceta))</f>
        <v>9.1102683731377046E-2</v>
      </c>
      <c r="V9839" s="8">
        <f t="shared" si="343"/>
        <v>81</v>
      </c>
    </row>
    <row r="9840" spans="1:28">
      <c r="A9840" s="34" t="s">
        <v>19</v>
      </c>
      <c r="B9840" s="34" t="s">
        <v>75</v>
      </c>
      <c r="C9840" s="5" t="s">
        <v>185</v>
      </c>
      <c r="D9840" s="35" t="s">
        <v>88</v>
      </c>
      <c r="E9840" s="36" t="s">
        <v>18</v>
      </c>
      <c r="F9840" s="37">
        <v>100</v>
      </c>
      <c r="G9840" s="38">
        <v>0.02</v>
      </c>
      <c r="H9840" s="34">
        <v>0.98038353011424717</v>
      </c>
      <c r="I9840" s="35">
        <v>0.37667088085334516</v>
      </c>
      <c r="J9840" s="35">
        <v>0.99687547560463874</v>
      </c>
      <c r="K9840" s="35">
        <v>-0.38268026233454949</v>
      </c>
      <c r="L9840" s="35">
        <v>0</v>
      </c>
      <c r="M9840" s="35">
        <v>0</v>
      </c>
      <c r="N9840" s="35">
        <v>0</v>
      </c>
      <c r="O9840" s="35">
        <v>0</v>
      </c>
      <c r="P9840" s="36">
        <v>12</v>
      </c>
      <c r="Q9840" s="37">
        <v>81</v>
      </c>
      <c r="R9840" s="36">
        <v>0</v>
      </c>
      <c r="S9840" s="39">
        <f t="shared" si="342"/>
        <v>81</v>
      </c>
      <c r="T9840" s="34" t="s">
        <v>29</v>
      </c>
      <c r="U9840" s="12">
        <f>((alpha*(beta^speed))*(speed^ceta))</f>
        <v>5.4392167665777535E-2</v>
      </c>
      <c r="V9840" s="8">
        <f t="shared" si="343"/>
        <v>81</v>
      </c>
    </row>
    <row r="9841" spans="1:28">
      <c r="A9841" s="34" t="s">
        <v>19</v>
      </c>
      <c r="B9841" s="34" t="s">
        <v>75</v>
      </c>
      <c r="C9841" s="5" t="s">
        <v>185</v>
      </c>
      <c r="D9841" s="35" t="s">
        <v>88</v>
      </c>
      <c r="E9841" s="36" t="s">
        <v>17</v>
      </c>
      <c r="F9841" s="37">
        <v>100</v>
      </c>
      <c r="G9841" s="38">
        <v>0.02</v>
      </c>
      <c r="H9841" s="34">
        <v>0.9542250587340001</v>
      </c>
      <c r="I9841" s="35">
        <v>2020.5829949145918</v>
      </c>
      <c r="J9841" s="35">
        <v>1.0024950727170594</v>
      </c>
      <c r="K9841" s="35">
        <v>-0.29085135584455685</v>
      </c>
      <c r="L9841" s="35">
        <v>0</v>
      </c>
      <c r="M9841" s="35">
        <v>0</v>
      </c>
      <c r="N9841" s="35">
        <v>0</v>
      </c>
      <c r="O9841" s="35">
        <v>0</v>
      </c>
      <c r="P9841" s="36">
        <v>12</v>
      </c>
      <c r="Q9841" s="37">
        <v>81</v>
      </c>
      <c r="R9841" s="36">
        <v>0</v>
      </c>
      <c r="S9841" s="39">
        <f t="shared" si="342"/>
        <v>81</v>
      </c>
      <c r="T9841" s="34" t="s">
        <v>29</v>
      </c>
      <c r="U9841" s="12">
        <f>((alpha*(beta^speed))*(speed^ceta))</f>
        <v>688.736697115678</v>
      </c>
      <c r="V9841" s="8">
        <f t="shared" si="343"/>
        <v>81</v>
      </c>
    </row>
    <row r="9842" spans="1:28">
      <c r="A9842" s="34" t="s">
        <v>19</v>
      </c>
      <c r="B9842" s="34" t="s">
        <v>75</v>
      </c>
      <c r="C9842" s="5" t="s">
        <v>185</v>
      </c>
      <c r="D9842" s="35" t="s">
        <v>88</v>
      </c>
      <c r="E9842" s="36" t="s">
        <v>15</v>
      </c>
      <c r="F9842" s="37">
        <v>0</v>
      </c>
      <c r="G9842" s="38">
        <v>0.04</v>
      </c>
      <c r="H9842" s="34">
        <v>0.99192388486060246</v>
      </c>
      <c r="I9842" s="35">
        <v>479.83258035054047</v>
      </c>
      <c r="J9842" s="35">
        <v>-2.5981508605822898</v>
      </c>
      <c r="K9842" s="35">
        <v>6.5454906172814136</v>
      </c>
      <c r="L9842" s="35">
        <v>-0.39069099597937085</v>
      </c>
      <c r="M9842" s="35">
        <v>0</v>
      </c>
      <c r="N9842" s="35">
        <v>0</v>
      </c>
      <c r="O9842" s="35">
        <v>0</v>
      </c>
      <c r="P9842" s="36">
        <v>12</v>
      </c>
      <c r="Q9842" s="37">
        <v>86</v>
      </c>
      <c r="R9842" s="36">
        <v>1</v>
      </c>
      <c r="S9842" s="39">
        <f t="shared" si="342"/>
        <v>86</v>
      </c>
      <c r="T9842" s="34" t="s">
        <v>30</v>
      </c>
      <c r="U9842" s="12">
        <f>((alpha*(speed^beta))+(ceta*(speed^delta)))</f>
        <v>1.1530713560236947</v>
      </c>
      <c r="V9842" s="8">
        <f t="shared" si="343"/>
        <v>86</v>
      </c>
    </row>
    <row r="9843" spans="1:28">
      <c r="A9843" s="34" t="s">
        <v>19</v>
      </c>
      <c r="B9843" s="34" t="s">
        <v>75</v>
      </c>
      <c r="C9843" s="5" t="s">
        <v>185</v>
      </c>
      <c r="D9843" s="35" t="s">
        <v>88</v>
      </c>
      <c r="E9843" s="36" t="s">
        <v>16</v>
      </c>
      <c r="F9843" s="37">
        <v>0</v>
      </c>
      <c r="G9843" s="38">
        <v>0.04</v>
      </c>
      <c r="H9843" s="34">
        <v>0.96132898847597692</v>
      </c>
      <c r="I9843" s="35">
        <v>-5.029148968331779E-5</v>
      </c>
      <c r="J9843" s="35">
        <v>7.9214846157186162E-3</v>
      </c>
      <c r="K9843" s="35">
        <v>-0.42197277971007957</v>
      </c>
      <c r="L9843" s="35">
        <v>17.726900798587643</v>
      </c>
      <c r="M9843" s="35">
        <v>0</v>
      </c>
      <c r="N9843" s="35">
        <v>0</v>
      </c>
      <c r="O9843" s="35">
        <v>0</v>
      </c>
      <c r="P9843" s="36">
        <v>12</v>
      </c>
      <c r="Q9843" s="37">
        <v>86</v>
      </c>
      <c r="R9843" s="36">
        <v>14</v>
      </c>
      <c r="S9843" s="39">
        <f t="shared" si="342"/>
        <v>86</v>
      </c>
      <c r="T9843" s="34" t="s">
        <v>51</v>
      </c>
      <c r="U9843" s="12">
        <f>(((alpha*(speed^3))+(beta*(speed^2))+(ceta*speed))+delta)</f>
        <v>8.0363381993633105</v>
      </c>
      <c r="V9843" s="8">
        <f t="shared" si="343"/>
        <v>86</v>
      </c>
    </row>
    <row r="9844" spans="1:28">
      <c r="A9844" s="34" t="s">
        <v>19</v>
      </c>
      <c r="B9844" s="34" t="s">
        <v>75</v>
      </c>
      <c r="C9844" s="5" t="s">
        <v>185</v>
      </c>
      <c r="D9844" s="35" t="s">
        <v>88</v>
      </c>
      <c r="E9844" s="36" t="s">
        <v>14</v>
      </c>
      <c r="F9844" s="37">
        <v>0</v>
      </c>
      <c r="G9844" s="38">
        <v>0.04</v>
      </c>
      <c r="H9844" s="34">
        <v>0.98559128562403719</v>
      </c>
      <c r="I9844" s="35">
        <v>5.6215770365730507E-2</v>
      </c>
      <c r="J9844" s="35">
        <v>7.8041291498969254E-2</v>
      </c>
      <c r="K9844" s="35">
        <v>3.2783220230906123</v>
      </c>
      <c r="L9844" s="35">
        <v>-1.3176172001009558</v>
      </c>
      <c r="M9844" s="35">
        <v>0</v>
      </c>
      <c r="N9844" s="35">
        <v>0</v>
      </c>
      <c r="O9844" s="35">
        <v>0</v>
      </c>
      <c r="P9844" s="36">
        <v>12</v>
      </c>
      <c r="Q9844" s="37">
        <v>86</v>
      </c>
      <c r="R9844" s="36">
        <v>1</v>
      </c>
      <c r="S9844" s="39">
        <f t="shared" si="342"/>
        <v>86</v>
      </c>
      <c r="T9844" s="34" t="s">
        <v>30</v>
      </c>
      <c r="U9844" s="12">
        <f>((alpha*(speed^beta))+(ceta*(speed^delta)))</f>
        <v>8.8846971601455327E-2</v>
      </c>
      <c r="V9844" s="8">
        <f t="shared" si="343"/>
        <v>86</v>
      </c>
    </row>
    <row r="9845" spans="1:28">
      <c r="A9845" s="34" t="s">
        <v>19</v>
      </c>
      <c r="B9845" s="34" t="s">
        <v>75</v>
      </c>
      <c r="C9845" s="5" t="s">
        <v>185</v>
      </c>
      <c r="D9845" s="35" t="s">
        <v>88</v>
      </c>
      <c r="E9845" s="36" t="s">
        <v>18</v>
      </c>
      <c r="F9845" s="37">
        <v>0</v>
      </c>
      <c r="G9845" s="38">
        <v>0.04</v>
      </c>
      <c r="H9845" s="34">
        <v>0.96650181422336978</v>
      </c>
      <c r="I9845" s="35">
        <v>-4.4793426847371528E-7</v>
      </c>
      <c r="J9845" s="35">
        <v>6.986990530243533E-5</v>
      </c>
      <c r="K9845" s="35">
        <v>-3.7899894421582151E-3</v>
      </c>
      <c r="L9845" s="35">
        <v>0.14540001559251112</v>
      </c>
      <c r="M9845" s="35">
        <v>0</v>
      </c>
      <c r="N9845" s="35">
        <v>0</v>
      </c>
      <c r="O9845" s="35">
        <v>0</v>
      </c>
      <c r="P9845" s="36">
        <v>12</v>
      </c>
      <c r="Q9845" s="37">
        <v>86</v>
      </c>
      <c r="R9845" s="36">
        <v>14</v>
      </c>
      <c r="S9845" s="39">
        <f t="shared" si="342"/>
        <v>86</v>
      </c>
      <c r="T9845" s="34" t="s">
        <v>51</v>
      </c>
      <c r="U9845" s="12">
        <f>(((alpha*(speed^3))+(beta*(speed^2))+(ceta*speed))+delta)</f>
        <v>5.1307464115398854E-2</v>
      </c>
      <c r="V9845" s="8">
        <f t="shared" si="343"/>
        <v>86</v>
      </c>
      <c r="AB9845" s="41"/>
    </row>
    <row r="9846" spans="1:28">
      <c r="A9846" s="34" t="s">
        <v>19</v>
      </c>
      <c r="B9846" s="34" t="s">
        <v>75</v>
      </c>
      <c r="C9846" s="5" t="s">
        <v>185</v>
      </c>
      <c r="D9846" s="35" t="s">
        <v>88</v>
      </c>
      <c r="E9846" s="36" t="s">
        <v>17</v>
      </c>
      <c r="F9846" s="37">
        <v>0</v>
      </c>
      <c r="G9846" s="38">
        <v>0.04</v>
      </c>
      <c r="H9846" s="34">
        <v>0.98251855615960637</v>
      </c>
      <c r="I9846" s="35">
        <v>2000.4598986433812</v>
      </c>
      <c r="J9846" s="35">
        <v>1.0082556446796609</v>
      </c>
      <c r="K9846" s="35">
        <v>-0.45774176293427693</v>
      </c>
      <c r="L9846" s="35">
        <v>0</v>
      </c>
      <c r="M9846" s="35">
        <v>0</v>
      </c>
      <c r="N9846" s="35">
        <v>0</v>
      </c>
      <c r="O9846" s="35">
        <v>0</v>
      </c>
      <c r="P9846" s="36">
        <v>12</v>
      </c>
      <c r="Q9846" s="37">
        <v>86</v>
      </c>
      <c r="R9846" s="36">
        <v>0</v>
      </c>
      <c r="S9846" s="39">
        <f t="shared" si="342"/>
        <v>86</v>
      </c>
      <c r="T9846" s="34" t="s">
        <v>29</v>
      </c>
      <c r="U9846" s="12">
        <f>((alpha*(beta^speed))*(speed^ceta))</f>
        <v>528.08770487467962</v>
      </c>
      <c r="V9846" s="8">
        <f t="shared" si="343"/>
        <v>86</v>
      </c>
    </row>
    <row r="9847" spans="1:28">
      <c r="A9847" s="34" t="s">
        <v>19</v>
      </c>
      <c r="B9847" s="34" t="s">
        <v>75</v>
      </c>
      <c r="C9847" s="5" t="s">
        <v>185</v>
      </c>
      <c r="D9847" s="35" t="s">
        <v>88</v>
      </c>
      <c r="E9847" s="36" t="s">
        <v>15</v>
      </c>
      <c r="F9847" s="37">
        <v>50</v>
      </c>
      <c r="G9847" s="38">
        <v>0.04</v>
      </c>
      <c r="H9847" s="34">
        <v>0.98933875182113307</v>
      </c>
      <c r="I9847" s="35">
        <v>-2.5465148073419067E-5</v>
      </c>
      <c r="J9847" s="35">
        <v>3.6782693450735423E-3</v>
      </c>
      <c r="K9847" s="35">
        <v>-0.18826990950310873</v>
      </c>
      <c r="L9847" s="35">
        <v>5.3384211283662761</v>
      </c>
      <c r="M9847" s="35">
        <v>0</v>
      </c>
      <c r="N9847" s="35">
        <v>0</v>
      </c>
      <c r="O9847" s="35">
        <v>0</v>
      </c>
      <c r="P9847" s="36">
        <v>12</v>
      </c>
      <c r="Q9847" s="37">
        <v>73</v>
      </c>
      <c r="R9847" s="36">
        <v>14</v>
      </c>
      <c r="S9847" s="39">
        <f t="shared" si="342"/>
        <v>73</v>
      </c>
      <c r="T9847" s="34" t="s">
        <v>51</v>
      </c>
      <c r="U9847" s="12">
        <f>(((alpha*(speed^3))+(beta*(speed^2))+(ceta*speed))+delta)</f>
        <v>1.2898395664589799</v>
      </c>
      <c r="V9847" s="8">
        <f t="shared" si="343"/>
        <v>73</v>
      </c>
    </row>
    <row r="9848" spans="1:28">
      <c r="A9848" s="34" t="s">
        <v>19</v>
      </c>
      <c r="B9848" s="34" t="s">
        <v>75</v>
      </c>
      <c r="C9848" s="5" t="s">
        <v>185</v>
      </c>
      <c r="D9848" s="35" t="s">
        <v>88</v>
      </c>
      <c r="E9848" s="36" t="s">
        <v>16</v>
      </c>
      <c r="F9848" s="37">
        <v>50</v>
      </c>
      <c r="G9848" s="38">
        <v>0.04</v>
      </c>
      <c r="H9848" s="34">
        <v>0.98264628156319966</v>
      </c>
      <c r="I9848" s="35">
        <v>3.2243710625760209</v>
      </c>
      <c r="J9848" s="35">
        <v>1.6880992188191668</v>
      </c>
      <c r="K9848" s="35">
        <v>-0.15237434945590425</v>
      </c>
      <c r="L9848" s="35">
        <v>0</v>
      </c>
      <c r="M9848" s="35">
        <v>0</v>
      </c>
      <c r="N9848" s="35">
        <v>0</v>
      </c>
      <c r="O9848" s="35">
        <v>0</v>
      </c>
      <c r="P9848" s="36">
        <v>12</v>
      </c>
      <c r="Q9848" s="37">
        <v>73</v>
      </c>
      <c r="R9848" s="36">
        <v>13</v>
      </c>
      <c r="S9848" s="39">
        <f t="shared" si="342"/>
        <v>73</v>
      </c>
      <c r="T9848" s="34" t="s">
        <v>50</v>
      </c>
      <c r="U9848" s="12">
        <f>EXP((alpha+(beta/speed))+(ceta*LN(speed)))</f>
        <v>13.379714855130299</v>
      </c>
      <c r="V9848" s="8">
        <f t="shared" si="343"/>
        <v>73</v>
      </c>
    </row>
    <row r="9849" spans="1:28">
      <c r="A9849" s="34" t="s">
        <v>19</v>
      </c>
      <c r="B9849" s="34" t="s">
        <v>75</v>
      </c>
      <c r="C9849" s="5" t="s">
        <v>185</v>
      </c>
      <c r="D9849" s="35" t="s">
        <v>88</v>
      </c>
      <c r="E9849" s="36" t="s">
        <v>14</v>
      </c>
      <c r="F9849" s="37">
        <v>50</v>
      </c>
      <c r="G9849" s="38">
        <v>0.04</v>
      </c>
      <c r="H9849" s="34">
        <v>0.9828499624353938</v>
      </c>
      <c r="I9849" s="35">
        <v>-1.2768217334342687E-6</v>
      </c>
      <c r="J9849" s="35">
        <v>1.8800934294320226E-4</v>
      </c>
      <c r="K9849" s="35">
        <v>-1.0292244089472363E-2</v>
      </c>
      <c r="L9849" s="35">
        <v>0.32561185522693836</v>
      </c>
      <c r="M9849" s="35">
        <v>0</v>
      </c>
      <c r="N9849" s="35">
        <v>0</v>
      </c>
      <c r="O9849" s="35">
        <v>0</v>
      </c>
      <c r="P9849" s="36">
        <v>12</v>
      </c>
      <c r="Q9849" s="37">
        <v>73</v>
      </c>
      <c r="R9849" s="36">
        <v>14</v>
      </c>
      <c r="S9849" s="39">
        <f t="shared" si="342"/>
        <v>73</v>
      </c>
      <c r="T9849" s="34" t="s">
        <v>51</v>
      </c>
      <c r="U9849" s="12">
        <f>(((alpha*(speed^3))+(beta*(speed^2))+(ceta*speed))+delta)</f>
        <v>7.9474464964381819E-2</v>
      </c>
      <c r="V9849" s="8">
        <f t="shared" si="343"/>
        <v>73</v>
      </c>
    </row>
    <row r="9850" spans="1:28">
      <c r="A9850" s="34" t="s">
        <v>19</v>
      </c>
      <c r="B9850" s="34" t="s">
        <v>75</v>
      </c>
      <c r="C9850" s="5" t="s">
        <v>185</v>
      </c>
      <c r="D9850" s="35" t="s">
        <v>88</v>
      </c>
      <c r="E9850" s="36" t="s">
        <v>18</v>
      </c>
      <c r="F9850" s="37">
        <v>50</v>
      </c>
      <c r="G9850" s="38">
        <v>0.04</v>
      </c>
      <c r="H9850" s="34">
        <v>0.97439299395607748</v>
      </c>
      <c r="I9850" s="35">
        <v>-3.908192968540163E-7</v>
      </c>
      <c r="J9850" s="35">
        <v>6.3796094170595757E-5</v>
      </c>
      <c r="K9850" s="35">
        <v>-4.483862098997018E-3</v>
      </c>
      <c r="L9850" s="35">
        <v>0.19232258981459599</v>
      </c>
      <c r="M9850" s="35">
        <v>0</v>
      </c>
      <c r="N9850" s="35">
        <v>0</v>
      </c>
      <c r="O9850" s="35">
        <v>0</v>
      </c>
      <c r="P9850" s="36">
        <v>12</v>
      </c>
      <c r="Q9850" s="37">
        <v>73</v>
      </c>
      <c r="R9850" s="36">
        <v>14</v>
      </c>
      <c r="S9850" s="39">
        <f t="shared" si="342"/>
        <v>73</v>
      </c>
      <c r="T9850" s="34" t="s">
        <v>51</v>
      </c>
      <c r="U9850" s="12">
        <f>(((alpha*(speed^3))+(beta*(speed^2))+(ceta*speed))+delta)</f>
        <v>5.2934692018659579E-2</v>
      </c>
      <c r="V9850" s="8">
        <f t="shared" si="343"/>
        <v>73</v>
      </c>
    </row>
    <row r="9851" spans="1:28">
      <c r="A9851" s="34" t="s">
        <v>19</v>
      </c>
      <c r="B9851" s="34" t="s">
        <v>75</v>
      </c>
      <c r="C9851" s="5" t="s">
        <v>185</v>
      </c>
      <c r="D9851" s="35" t="s">
        <v>88</v>
      </c>
      <c r="E9851" s="36" t="s">
        <v>17</v>
      </c>
      <c r="F9851" s="37">
        <v>50</v>
      </c>
      <c r="G9851" s="38">
        <v>0.04</v>
      </c>
      <c r="H9851" s="34">
        <v>0.97502234870083593</v>
      </c>
      <c r="I9851" s="35">
        <v>6.8339048071762809</v>
      </c>
      <c r="J9851" s="35">
        <v>2.5814286598185991</v>
      </c>
      <c r="K9851" s="35">
        <v>-3.8721543590249381E-2</v>
      </c>
      <c r="L9851" s="35">
        <v>0</v>
      </c>
      <c r="M9851" s="35">
        <v>0</v>
      </c>
      <c r="N9851" s="35">
        <v>0</v>
      </c>
      <c r="O9851" s="35">
        <v>0</v>
      </c>
      <c r="P9851" s="36">
        <v>12</v>
      </c>
      <c r="Q9851" s="37">
        <v>73</v>
      </c>
      <c r="R9851" s="36">
        <v>13</v>
      </c>
      <c r="S9851" s="39">
        <f t="shared" si="342"/>
        <v>73</v>
      </c>
      <c r="T9851" s="34" t="s">
        <v>50</v>
      </c>
      <c r="U9851" s="12">
        <f>EXP((alpha+(beta/speed))+(ceta*LN(speed)))</f>
        <v>814.95559845996297</v>
      </c>
      <c r="V9851" s="8">
        <f t="shared" si="343"/>
        <v>73</v>
      </c>
    </row>
    <row r="9852" spans="1:28">
      <c r="A9852" s="34" t="s">
        <v>19</v>
      </c>
      <c r="B9852" s="34" t="s">
        <v>75</v>
      </c>
      <c r="C9852" s="5" t="s">
        <v>185</v>
      </c>
      <c r="D9852" s="35" t="s">
        <v>88</v>
      </c>
      <c r="E9852" s="36" t="s">
        <v>15</v>
      </c>
      <c r="F9852" s="37">
        <v>100</v>
      </c>
      <c r="G9852" s="38">
        <v>0.04</v>
      </c>
      <c r="H9852" s="34">
        <v>0.98865333195702143</v>
      </c>
      <c r="I9852" s="35">
        <v>-4.1514974995838056E-5</v>
      </c>
      <c r="J9852" s="35">
        <v>4.9608439842740793E-3</v>
      </c>
      <c r="K9852" s="35">
        <v>-0.20907753996269152</v>
      </c>
      <c r="L9852" s="35">
        <v>5.9482688572978644</v>
      </c>
      <c r="M9852" s="35">
        <v>0</v>
      </c>
      <c r="N9852" s="35">
        <v>0</v>
      </c>
      <c r="O9852" s="35">
        <v>0</v>
      </c>
      <c r="P9852" s="36">
        <v>12</v>
      </c>
      <c r="Q9852" s="37">
        <v>54</v>
      </c>
      <c r="R9852" s="36">
        <v>14</v>
      </c>
      <c r="S9852" s="39">
        <f t="shared" si="342"/>
        <v>54</v>
      </c>
      <c r="T9852" s="34" t="s">
        <v>51</v>
      </c>
      <c r="U9852" s="12">
        <f>(((alpha*(speed^3))+(beta*(speed^2))+(ceta*speed))+delta)</f>
        <v>2.5867887347110941</v>
      </c>
      <c r="V9852" s="8">
        <f t="shared" si="343"/>
        <v>54</v>
      </c>
    </row>
    <row r="9853" spans="1:28">
      <c r="A9853" s="34" t="s">
        <v>19</v>
      </c>
      <c r="B9853" s="34" t="s">
        <v>75</v>
      </c>
      <c r="C9853" s="5" t="s">
        <v>185</v>
      </c>
      <c r="D9853" s="35" t="s">
        <v>88</v>
      </c>
      <c r="E9853" s="36" t="s">
        <v>16</v>
      </c>
      <c r="F9853" s="37">
        <v>100</v>
      </c>
      <c r="G9853" s="38">
        <v>0.04</v>
      </c>
      <c r="H9853" s="34">
        <v>0.98842428881258126</v>
      </c>
      <c r="I9853" s="35">
        <v>-1.0835510441022381E-4</v>
      </c>
      <c r="J9853" s="35">
        <v>1.3329522176218451E-2</v>
      </c>
      <c r="K9853" s="35">
        <v>-0.65153188627313352</v>
      </c>
      <c r="L9853" s="35">
        <v>31.183803286531255</v>
      </c>
      <c r="M9853" s="35">
        <v>0</v>
      </c>
      <c r="N9853" s="35">
        <v>0</v>
      </c>
      <c r="O9853" s="35">
        <v>0</v>
      </c>
      <c r="P9853" s="36">
        <v>12</v>
      </c>
      <c r="Q9853" s="37">
        <v>54</v>
      </c>
      <c r="R9853" s="36">
        <v>14</v>
      </c>
      <c r="S9853" s="39">
        <f t="shared" si="342"/>
        <v>54</v>
      </c>
      <c r="T9853" s="34" t="s">
        <v>51</v>
      </c>
      <c r="U9853" s="12">
        <f>(((alpha*(speed^3))+(beta*(speed^2))+(ceta*speed))+delta)</f>
        <v>17.807939932783565</v>
      </c>
      <c r="V9853" s="8">
        <f t="shared" si="343"/>
        <v>54</v>
      </c>
    </row>
    <row r="9854" spans="1:28">
      <c r="A9854" s="34" t="s">
        <v>19</v>
      </c>
      <c r="B9854" s="34" t="s">
        <v>75</v>
      </c>
      <c r="C9854" s="5" t="s">
        <v>185</v>
      </c>
      <c r="D9854" s="35" t="s">
        <v>88</v>
      </c>
      <c r="E9854" s="36" t="s">
        <v>14</v>
      </c>
      <c r="F9854" s="37">
        <v>100</v>
      </c>
      <c r="G9854" s="38">
        <v>0.04</v>
      </c>
      <c r="H9854" s="34">
        <v>0.99286762250860372</v>
      </c>
      <c r="I9854" s="35">
        <v>-3.5689256228462476E-6</v>
      </c>
      <c r="J9854" s="35">
        <v>4.0232965794762085E-4</v>
      </c>
      <c r="K9854" s="35">
        <v>-1.6096743570228899E-2</v>
      </c>
      <c r="L9854" s="35">
        <v>0.39280266721654161</v>
      </c>
      <c r="M9854" s="35">
        <v>0</v>
      </c>
      <c r="N9854" s="35">
        <v>0</v>
      </c>
      <c r="O9854" s="35">
        <v>0</v>
      </c>
      <c r="P9854" s="36">
        <v>12</v>
      </c>
      <c r="Q9854" s="37">
        <v>54</v>
      </c>
      <c r="R9854" s="36">
        <v>14</v>
      </c>
      <c r="S9854" s="39">
        <f t="shared" si="342"/>
        <v>54</v>
      </c>
      <c r="T9854" s="34" t="s">
        <v>51</v>
      </c>
      <c r="U9854" s="12">
        <f>(((alpha*(speed^3))+(beta*(speed^2))+(ceta*speed))+delta)</f>
        <v>0.13479449272358196</v>
      </c>
      <c r="V9854" s="8">
        <f t="shared" si="343"/>
        <v>54</v>
      </c>
    </row>
    <row r="9855" spans="1:28">
      <c r="A9855" s="34" t="s">
        <v>19</v>
      </c>
      <c r="B9855" s="34" t="s">
        <v>75</v>
      </c>
      <c r="C9855" s="5" t="s">
        <v>185</v>
      </c>
      <c r="D9855" s="35" t="s">
        <v>88</v>
      </c>
      <c r="E9855" s="36" t="s">
        <v>18</v>
      </c>
      <c r="F9855" s="37">
        <v>100</v>
      </c>
      <c r="G9855" s="38">
        <v>0.04</v>
      </c>
      <c r="H9855" s="34">
        <v>0.98325499653697257</v>
      </c>
      <c r="I9855" s="35">
        <v>-1.6279963882265315E-6</v>
      </c>
      <c r="J9855" s="35">
        <v>2.0301728182676608E-4</v>
      </c>
      <c r="K9855" s="35">
        <v>-9.548021909922131E-3</v>
      </c>
      <c r="L9855" s="35">
        <v>0.25547007582361353</v>
      </c>
      <c r="M9855" s="35">
        <v>0</v>
      </c>
      <c r="N9855" s="35">
        <v>0</v>
      </c>
      <c r="O9855" s="35">
        <v>0</v>
      </c>
      <c r="P9855" s="36">
        <v>12</v>
      </c>
      <c r="Q9855" s="37">
        <v>54</v>
      </c>
      <c r="R9855" s="36">
        <v>14</v>
      </c>
      <c r="S9855" s="39">
        <f t="shared" si="342"/>
        <v>54</v>
      </c>
      <c r="T9855" s="34" t="s">
        <v>51</v>
      </c>
      <c r="U9855" s="12">
        <f>(((alpha*(speed^3))+(beta*(speed^2))+(ceta*speed))+delta)</f>
        <v>7.5524463218965832E-2</v>
      </c>
      <c r="V9855" s="8">
        <f t="shared" si="343"/>
        <v>54</v>
      </c>
    </row>
    <row r="9856" spans="1:28">
      <c r="A9856" s="34" t="s">
        <v>19</v>
      </c>
      <c r="B9856" s="34" t="s">
        <v>75</v>
      </c>
      <c r="C9856" s="5" t="s">
        <v>185</v>
      </c>
      <c r="D9856" s="35" t="s">
        <v>88</v>
      </c>
      <c r="E9856" s="36" t="s">
        <v>17</v>
      </c>
      <c r="F9856" s="37">
        <v>100</v>
      </c>
      <c r="G9856" s="38">
        <v>0.04</v>
      </c>
      <c r="H9856" s="34">
        <v>0.96969739513309638</v>
      </c>
      <c r="I9856" s="35">
        <v>-5.3098853181151309E-3</v>
      </c>
      <c r="J9856" s="35">
        <v>0.6342027705110409</v>
      </c>
      <c r="K9856" s="35">
        <v>-28.440968413484576</v>
      </c>
      <c r="L9856" s="35">
        <v>1638.311757615232</v>
      </c>
      <c r="M9856" s="35">
        <v>0</v>
      </c>
      <c r="N9856" s="35">
        <v>0</v>
      </c>
      <c r="O9856" s="35">
        <v>0</v>
      </c>
      <c r="P9856" s="36">
        <v>12</v>
      </c>
      <c r="Q9856" s="37">
        <v>54</v>
      </c>
      <c r="R9856" s="36">
        <v>14</v>
      </c>
      <c r="S9856" s="39">
        <f t="shared" si="342"/>
        <v>54</v>
      </c>
      <c r="T9856" s="34" t="s">
        <v>51</v>
      </c>
      <c r="U9856" s="12">
        <f>(((alpha*(speed^3))+(beta*(speed^2))+(ceta*speed))+delta)</f>
        <v>1115.7189603655791</v>
      </c>
      <c r="V9856" s="8">
        <f t="shared" si="343"/>
        <v>54</v>
      </c>
    </row>
    <row r="9857" spans="1:22">
      <c r="A9857" s="34" t="s">
        <v>19</v>
      </c>
      <c r="B9857" s="34" t="s">
        <v>75</v>
      </c>
      <c r="C9857" s="5" t="s">
        <v>185</v>
      </c>
      <c r="D9857" s="35" t="s">
        <v>88</v>
      </c>
      <c r="E9857" s="36" t="s">
        <v>15</v>
      </c>
      <c r="F9857" s="37">
        <v>0</v>
      </c>
      <c r="G9857" s="38">
        <v>0.06</v>
      </c>
      <c r="H9857" s="34">
        <v>0.99414273854439961</v>
      </c>
      <c r="I9857" s="35">
        <v>7.4924992193923501</v>
      </c>
      <c r="J9857" s="35">
        <v>-0.38107548154582566</v>
      </c>
      <c r="K9857" s="35">
        <v>642.5913519791485</v>
      </c>
      <c r="L9857" s="35">
        <v>-2.8245910506582601</v>
      </c>
      <c r="M9857" s="35">
        <v>0</v>
      </c>
      <c r="N9857" s="35">
        <v>0</v>
      </c>
      <c r="O9857" s="35">
        <v>0</v>
      </c>
      <c r="P9857" s="36">
        <v>12</v>
      </c>
      <c r="Q9857" s="37">
        <v>85</v>
      </c>
      <c r="R9857" s="36">
        <v>1</v>
      </c>
      <c r="S9857" s="39">
        <f t="shared" si="342"/>
        <v>85</v>
      </c>
      <c r="T9857" s="34" t="s">
        <v>30</v>
      </c>
      <c r="U9857" s="12">
        <f>((alpha*(speed^beta))+(ceta*(speed^delta)))</f>
        <v>1.3806720478635213</v>
      </c>
      <c r="V9857" s="8">
        <f t="shared" si="343"/>
        <v>85</v>
      </c>
    </row>
    <row r="9858" spans="1:22">
      <c r="A9858" s="34" t="s">
        <v>19</v>
      </c>
      <c r="B9858" s="34" t="s">
        <v>75</v>
      </c>
      <c r="C9858" s="5" t="s">
        <v>185</v>
      </c>
      <c r="D9858" s="35" t="s">
        <v>88</v>
      </c>
      <c r="E9858" s="36" t="s">
        <v>16</v>
      </c>
      <c r="F9858" s="37">
        <v>0</v>
      </c>
      <c r="G9858" s="38">
        <v>0.06</v>
      </c>
      <c r="H9858" s="34">
        <v>0.97410135353884975</v>
      </c>
      <c r="I9858" s="35">
        <v>27.006111494598134</v>
      </c>
      <c r="J9858" s="35">
        <v>0.99927530360675931</v>
      </c>
      <c r="K9858" s="35">
        <v>-0.19010774863916494</v>
      </c>
      <c r="L9858" s="35">
        <v>0</v>
      </c>
      <c r="M9858" s="35">
        <v>0</v>
      </c>
      <c r="N9858" s="35">
        <v>0</v>
      </c>
      <c r="O9858" s="35">
        <v>0</v>
      </c>
      <c r="P9858" s="36">
        <v>12</v>
      </c>
      <c r="Q9858" s="37">
        <v>85</v>
      </c>
      <c r="R9858" s="36">
        <v>0</v>
      </c>
      <c r="S9858" s="39">
        <f t="shared" ref="S9858:S9921" si="344">V9858</f>
        <v>85</v>
      </c>
      <c r="T9858" s="34" t="s">
        <v>29</v>
      </c>
      <c r="U9858" s="12">
        <f>((alpha*(beta^speed))*(speed^ceta))</f>
        <v>10.911957858039662</v>
      </c>
      <c r="V9858" s="8">
        <f t="shared" ref="V9858:V9921" si="345">IF($V$1&lt;P9858,P9858,IF($V$1&gt;Q9858,Q9858,$V$1))</f>
        <v>85</v>
      </c>
    </row>
    <row r="9859" spans="1:22">
      <c r="A9859" s="34" t="s">
        <v>19</v>
      </c>
      <c r="B9859" s="34" t="s">
        <v>75</v>
      </c>
      <c r="C9859" s="5" t="s">
        <v>185</v>
      </c>
      <c r="D9859" s="35" t="s">
        <v>88</v>
      </c>
      <c r="E9859" s="36" t="s">
        <v>14</v>
      </c>
      <c r="F9859" s="37">
        <v>0</v>
      </c>
      <c r="G9859" s="38">
        <v>0.06</v>
      </c>
      <c r="H9859" s="34">
        <v>0.98258925718505452</v>
      </c>
      <c r="I9859" s="35">
        <v>-1.0494026337774557E-6</v>
      </c>
      <c r="J9859" s="35">
        <v>1.6901316561739063E-4</v>
      </c>
      <c r="K9859" s="35">
        <v>-9.3790074767924024E-3</v>
      </c>
      <c r="L9859" s="35">
        <v>0.29518709528013132</v>
      </c>
      <c r="M9859" s="35">
        <v>0</v>
      </c>
      <c r="N9859" s="35">
        <v>0</v>
      </c>
      <c r="O9859" s="35">
        <v>0</v>
      </c>
      <c r="P9859" s="36">
        <v>12</v>
      </c>
      <c r="Q9859" s="37">
        <v>85</v>
      </c>
      <c r="R9859" s="36">
        <v>14</v>
      </c>
      <c r="S9859" s="39">
        <f t="shared" si="344"/>
        <v>85</v>
      </c>
      <c r="T9859" s="34" t="s">
        <v>51</v>
      </c>
      <c r="U9859" s="12">
        <f>(((alpha*(speed^3))+(beta*(speed^2))+(ceta*speed))+delta)</f>
        <v>7.462718886984443E-2</v>
      </c>
      <c r="V9859" s="8">
        <f t="shared" si="345"/>
        <v>85</v>
      </c>
    </row>
    <row r="9860" spans="1:22">
      <c r="A9860" s="34" t="s">
        <v>19</v>
      </c>
      <c r="B9860" s="34" t="s">
        <v>75</v>
      </c>
      <c r="C9860" s="5" t="s">
        <v>185</v>
      </c>
      <c r="D9860" s="35" t="s">
        <v>88</v>
      </c>
      <c r="E9860" s="36" t="s">
        <v>18</v>
      </c>
      <c r="F9860" s="37">
        <v>0</v>
      </c>
      <c r="G9860" s="38">
        <v>0.06</v>
      </c>
      <c r="H9860" s="34">
        <v>0.98265396878437938</v>
      </c>
      <c r="I9860" s="35">
        <v>-2.4897614592734934E-7</v>
      </c>
      <c r="J9860" s="35">
        <v>3.7892341378371042E-5</v>
      </c>
      <c r="K9860" s="35">
        <v>-2.7164334059445439E-3</v>
      </c>
      <c r="L9860" s="35">
        <v>0.15679590919655495</v>
      </c>
      <c r="M9860" s="35">
        <v>0</v>
      </c>
      <c r="N9860" s="35">
        <v>0</v>
      </c>
      <c r="O9860" s="35">
        <v>0</v>
      </c>
      <c r="P9860" s="36">
        <v>12</v>
      </c>
      <c r="Q9860" s="37">
        <v>85</v>
      </c>
      <c r="R9860" s="36">
        <v>14</v>
      </c>
      <c r="S9860" s="39">
        <f t="shared" si="344"/>
        <v>85</v>
      </c>
      <c r="T9860" s="34" t="s">
        <v>51</v>
      </c>
      <c r="U9860" s="12">
        <f>(((alpha*(speed^3))+(beta*(speed^2))+(ceta*speed))+delta)</f>
        <v>4.676876053236606E-2</v>
      </c>
      <c r="V9860" s="8">
        <f t="shared" si="345"/>
        <v>85</v>
      </c>
    </row>
    <row r="9861" spans="1:22">
      <c r="A9861" s="34" t="s">
        <v>19</v>
      </c>
      <c r="B9861" s="34" t="s">
        <v>75</v>
      </c>
      <c r="C9861" s="5" t="s">
        <v>185</v>
      </c>
      <c r="D9861" s="35" t="s">
        <v>88</v>
      </c>
      <c r="E9861" s="36" t="s">
        <v>17</v>
      </c>
      <c r="F9861" s="37">
        <v>0</v>
      </c>
      <c r="G9861" s="38">
        <v>0.06</v>
      </c>
      <c r="H9861" s="34">
        <v>0.9837564201397182</v>
      </c>
      <c r="I9861" s="35">
        <v>293.11875058973504</v>
      </c>
      <c r="J9861" s="35">
        <v>0.16682317899635637</v>
      </c>
      <c r="K9861" s="35">
        <v>3802.4279302892605</v>
      </c>
      <c r="L9861" s="35">
        <v>-0.88933078898241658</v>
      </c>
      <c r="M9861" s="35">
        <v>0</v>
      </c>
      <c r="N9861" s="35">
        <v>0</v>
      </c>
      <c r="O9861" s="35">
        <v>0</v>
      </c>
      <c r="P9861" s="36">
        <v>12</v>
      </c>
      <c r="Q9861" s="37">
        <v>85</v>
      </c>
      <c r="R9861" s="36">
        <v>1</v>
      </c>
      <c r="S9861" s="39">
        <f t="shared" si="344"/>
        <v>85</v>
      </c>
      <c r="T9861" s="34" t="s">
        <v>30</v>
      </c>
      <c r="U9861" s="12">
        <f>((alpha*(speed^beta))+(ceta*(speed^delta)))</f>
        <v>688.19946996873114</v>
      </c>
      <c r="V9861" s="8">
        <f t="shared" si="345"/>
        <v>85</v>
      </c>
    </row>
    <row r="9862" spans="1:22">
      <c r="A9862" s="34" t="s">
        <v>19</v>
      </c>
      <c r="B9862" s="34" t="s">
        <v>75</v>
      </c>
      <c r="C9862" s="5" t="s">
        <v>185</v>
      </c>
      <c r="D9862" s="35" t="s">
        <v>88</v>
      </c>
      <c r="E9862" s="36" t="s">
        <v>15</v>
      </c>
      <c r="F9862" s="37">
        <v>50</v>
      </c>
      <c r="G9862" s="38">
        <v>0.06</v>
      </c>
      <c r="H9862" s="34">
        <v>0.98838528665500525</v>
      </c>
      <c r="I9862" s="35">
        <v>59.696451267007944</v>
      </c>
      <c r="J9862" s="35">
        <v>-1.6199690537902596</v>
      </c>
      <c r="K9862" s="35">
        <v>3.8887583649679178</v>
      </c>
      <c r="L9862" s="35">
        <v>-0.10446773784398326</v>
      </c>
      <c r="M9862" s="35">
        <v>0</v>
      </c>
      <c r="N9862" s="35">
        <v>0</v>
      </c>
      <c r="O9862" s="35">
        <v>0</v>
      </c>
      <c r="P9862" s="36">
        <v>12</v>
      </c>
      <c r="Q9862" s="37">
        <v>55</v>
      </c>
      <c r="R9862" s="36">
        <v>1</v>
      </c>
      <c r="S9862" s="39">
        <f t="shared" si="344"/>
        <v>55</v>
      </c>
      <c r="T9862" s="34" t="s">
        <v>30</v>
      </c>
      <c r="U9862" s="12">
        <f>((alpha*(speed^beta))+(ceta*(speed^delta)))</f>
        <v>2.649074168372735</v>
      </c>
      <c r="V9862" s="8">
        <f t="shared" si="345"/>
        <v>55</v>
      </c>
    </row>
    <row r="9863" spans="1:22">
      <c r="A9863" s="34" t="s">
        <v>19</v>
      </c>
      <c r="B9863" s="34" t="s">
        <v>75</v>
      </c>
      <c r="C9863" s="5" t="s">
        <v>185</v>
      </c>
      <c r="D9863" s="35" t="s">
        <v>88</v>
      </c>
      <c r="E9863" s="36" t="s">
        <v>16</v>
      </c>
      <c r="F9863" s="37">
        <v>50</v>
      </c>
      <c r="G9863" s="38">
        <v>0.06</v>
      </c>
      <c r="H9863" s="34">
        <v>0.98789642550725776</v>
      </c>
      <c r="I9863" s="35">
        <v>-9.8589942268525671E-5</v>
      </c>
      <c r="J9863" s="35">
        <v>1.2717284919973773E-2</v>
      </c>
      <c r="K9863" s="35">
        <v>-0.62862969492604648</v>
      </c>
      <c r="L9863" s="35">
        <v>30.35720013453648</v>
      </c>
      <c r="M9863" s="35">
        <v>0</v>
      </c>
      <c r="N9863" s="35">
        <v>0</v>
      </c>
      <c r="O9863" s="35">
        <v>0</v>
      </c>
      <c r="P9863" s="36">
        <v>12</v>
      </c>
      <c r="Q9863" s="37">
        <v>55</v>
      </c>
      <c r="R9863" s="36">
        <v>14</v>
      </c>
      <c r="S9863" s="39">
        <f t="shared" si="344"/>
        <v>55</v>
      </c>
      <c r="T9863" s="34" t="s">
        <v>51</v>
      </c>
      <c r="U9863" s="12">
        <f t="shared" ref="U9863:U9871" si="346">(((alpha*(speed^3))+(beta*(speed^2))+(ceta*speed))+delta)</f>
        <v>17.849452151598634</v>
      </c>
      <c r="V9863" s="8">
        <f t="shared" si="345"/>
        <v>55</v>
      </c>
    </row>
    <row r="9864" spans="1:22">
      <c r="A9864" s="34" t="s">
        <v>19</v>
      </c>
      <c r="B9864" s="34" t="s">
        <v>75</v>
      </c>
      <c r="C9864" s="5" t="s">
        <v>185</v>
      </c>
      <c r="D9864" s="35" t="s">
        <v>88</v>
      </c>
      <c r="E9864" s="36" t="s">
        <v>14</v>
      </c>
      <c r="F9864" s="37">
        <v>50</v>
      </c>
      <c r="G9864" s="38">
        <v>0.06</v>
      </c>
      <c r="H9864" s="34">
        <v>0.98723951906090568</v>
      </c>
      <c r="I9864" s="35">
        <v>-3.2011982195896081E-6</v>
      </c>
      <c r="J9864" s="35">
        <v>3.726665342593643E-4</v>
      </c>
      <c r="K9864" s="35">
        <v>-1.5734897189857065E-2</v>
      </c>
      <c r="L9864" s="35">
        <v>0.39721478113907893</v>
      </c>
      <c r="M9864" s="35">
        <v>0</v>
      </c>
      <c r="N9864" s="35">
        <v>0</v>
      </c>
      <c r="O9864" s="35">
        <v>0</v>
      </c>
      <c r="P9864" s="36">
        <v>12</v>
      </c>
      <c r="Q9864" s="37">
        <v>55</v>
      </c>
      <c r="R9864" s="36">
        <v>14</v>
      </c>
      <c r="S9864" s="39">
        <f t="shared" si="344"/>
        <v>55</v>
      </c>
      <c r="T9864" s="34" t="s">
        <v>51</v>
      </c>
      <c r="U9864" s="12">
        <f t="shared" si="346"/>
        <v>0.12651234804729627</v>
      </c>
      <c r="V9864" s="8">
        <f t="shared" si="345"/>
        <v>55</v>
      </c>
    </row>
    <row r="9865" spans="1:22">
      <c r="A9865" s="34" t="s">
        <v>19</v>
      </c>
      <c r="B9865" s="34" t="s">
        <v>75</v>
      </c>
      <c r="C9865" s="5" t="s">
        <v>185</v>
      </c>
      <c r="D9865" s="35" t="s">
        <v>88</v>
      </c>
      <c r="E9865" s="36" t="s">
        <v>18</v>
      </c>
      <c r="F9865" s="37">
        <v>50</v>
      </c>
      <c r="G9865" s="38">
        <v>0.06</v>
      </c>
      <c r="H9865" s="34">
        <v>0.98058674357682318</v>
      </c>
      <c r="I9865" s="35">
        <v>-1.2346706188615676E-6</v>
      </c>
      <c r="J9865" s="35">
        <v>1.6142691403455537E-4</v>
      </c>
      <c r="K9865" s="35">
        <v>-8.4101572828878257E-3</v>
      </c>
      <c r="L9865" s="35">
        <v>0.25151059316324342</v>
      </c>
      <c r="M9865" s="35">
        <v>0</v>
      </c>
      <c r="N9865" s="35">
        <v>0</v>
      </c>
      <c r="O9865" s="35">
        <v>0</v>
      </c>
      <c r="P9865" s="36">
        <v>12</v>
      </c>
      <c r="Q9865" s="37">
        <v>55</v>
      </c>
      <c r="R9865" s="36">
        <v>14</v>
      </c>
      <c r="S9865" s="39">
        <f t="shared" si="344"/>
        <v>55</v>
      </c>
      <c r="T9865" s="34" t="s">
        <v>51</v>
      </c>
      <c r="U9865" s="12">
        <f t="shared" si="346"/>
        <v>7.1850033345849718E-2</v>
      </c>
      <c r="V9865" s="8">
        <f t="shared" si="345"/>
        <v>55</v>
      </c>
    </row>
    <row r="9866" spans="1:22">
      <c r="A9866" s="34" t="s">
        <v>19</v>
      </c>
      <c r="B9866" s="34" t="s">
        <v>75</v>
      </c>
      <c r="C9866" s="5" t="s">
        <v>185</v>
      </c>
      <c r="D9866" s="35" t="s">
        <v>88</v>
      </c>
      <c r="E9866" s="36" t="s">
        <v>17</v>
      </c>
      <c r="F9866" s="37">
        <v>50</v>
      </c>
      <c r="G9866" s="38">
        <v>0.06</v>
      </c>
      <c r="H9866" s="34">
        <v>0.98379616469374187</v>
      </c>
      <c r="I9866" s="35">
        <v>-5.6578298703120877E-3</v>
      </c>
      <c r="J9866" s="35">
        <v>0.6859365539737613</v>
      </c>
      <c r="K9866" s="35">
        <v>-29.1534317199187</v>
      </c>
      <c r="L9866" s="35">
        <v>1585.5988598951953</v>
      </c>
      <c r="M9866" s="35">
        <v>0</v>
      </c>
      <c r="N9866" s="35">
        <v>0</v>
      </c>
      <c r="O9866" s="35">
        <v>0</v>
      </c>
      <c r="P9866" s="36">
        <v>12</v>
      </c>
      <c r="Q9866" s="37">
        <v>55</v>
      </c>
      <c r="R9866" s="36">
        <v>14</v>
      </c>
      <c r="S9866" s="39">
        <f t="shared" si="344"/>
        <v>55</v>
      </c>
      <c r="T9866" s="34" t="s">
        <v>51</v>
      </c>
      <c r="U9866" s="12">
        <f t="shared" si="346"/>
        <v>1115.7967463971213</v>
      </c>
      <c r="V9866" s="8">
        <f t="shared" si="345"/>
        <v>55</v>
      </c>
    </row>
    <row r="9867" spans="1:22">
      <c r="A9867" s="34" t="s">
        <v>19</v>
      </c>
      <c r="B9867" s="34" t="s">
        <v>75</v>
      </c>
      <c r="C9867" s="5" t="s">
        <v>185</v>
      </c>
      <c r="D9867" s="35" t="s">
        <v>88</v>
      </c>
      <c r="E9867" s="36" t="s">
        <v>15</v>
      </c>
      <c r="F9867" s="37">
        <v>100</v>
      </c>
      <c r="G9867" s="38">
        <v>0.06</v>
      </c>
      <c r="H9867" s="34">
        <v>0.98754942472055884</v>
      </c>
      <c r="I9867" s="35">
        <v>-9.5785609672097819E-5</v>
      </c>
      <c r="J9867" s="35">
        <v>8.442015178353331E-3</v>
      </c>
      <c r="K9867" s="35">
        <v>-0.27340134400517779</v>
      </c>
      <c r="L9867" s="35">
        <v>7.1908414613716047</v>
      </c>
      <c r="M9867" s="35">
        <v>0</v>
      </c>
      <c r="N9867" s="35">
        <v>0</v>
      </c>
      <c r="O9867" s="35">
        <v>0</v>
      </c>
      <c r="P9867" s="36">
        <v>12</v>
      </c>
      <c r="Q9867" s="37">
        <v>40</v>
      </c>
      <c r="R9867" s="36">
        <v>14</v>
      </c>
      <c r="S9867" s="39">
        <f t="shared" si="344"/>
        <v>40</v>
      </c>
      <c r="T9867" s="34" t="s">
        <v>51</v>
      </c>
      <c r="U9867" s="12">
        <f t="shared" si="346"/>
        <v>3.6317329675155623</v>
      </c>
      <c r="V9867" s="8">
        <f t="shared" si="345"/>
        <v>40</v>
      </c>
    </row>
    <row r="9868" spans="1:22">
      <c r="A9868" s="34" t="s">
        <v>19</v>
      </c>
      <c r="B9868" s="34" t="s">
        <v>75</v>
      </c>
      <c r="C9868" s="5" t="s">
        <v>185</v>
      </c>
      <c r="D9868" s="35" t="s">
        <v>88</v>
      </c>
      <c r="E9868" s="36" t="s">
        <v>16</v>
      </c>
      <c r="F9868" s="37">
        <v>100</v>
      </c>
      <c r="G9868" s="38">
        <v>0.06</v>
      </c>
      <c r="H9868" s="34">
        <v>0.98718592044559561</v>
      </c>
      <c r="I9868" s="35">
        <v>-1.7467874219547752E-4</v>
      </c>
      <c r="J9868" s="35">
        <v>1.8352061580320995E-2</v>
      </c>
      <c r="K9868" s="35">
        <v>-0.82027362374039203</v>
      </c>
      <c r="L9868" s="35">
        <v>39.636618906125157</v>
      </c>
      <c r="M9868" s="35">
        <v>0</v>
      </c>
      <c r="N9868" s="35">
        <v>0</v>
      </c>
      <c r="O9868" s="35">
        <v>0</v>
      </c>
      <c r="P9868" s="36">
        <v>12</v>
      </c>
      <c r="Q9868" s="37">
        <v>40</v>
      </c>
      <c r="R9868" s="36">
        <v>14</v>
      </c>
      <c r="S9868" s="39">
        <f t="shared" si="344"/>
        <v>40</v>
      </c>
      <c r="T9868" s="34" t="s">
        <v>51</v>
      </c>
      <c r="U9868" s="12">
        <f t="shared" si="346"/>
        <v>25.009532984512507</v>
      </c>
      <c r="V9868" s="8">
        <f t="shared" si="345"/>
        <v>40</v>
      </c>
    </row>
    <row r="9869" spans="1:22">
      <c r="A9869" s="34" t="s">
        <v>19</v>
      </c>
      <c r="B9869" s="34" t="s">
        <v>75</v>
      </c>
      <c r="C9869" s="5" t="s">
        <v>185</v>
      </c>
      <c r="D9869" s="35" t="s">
        <v>88</v>
      </c>
      <c r="E9869" s="36" t="s">
        <v>14</v>
      </c>
      <c r="F9869" s="37">
        <v>100</v>
      </c>
      <c r="G9869" s="38">
        <v>0.06</v>
      </c>
      <c r="H9869" s="34">
        <v>0.99072971095122087</v>
      </c>
      <c r="I9869" s="35">
        <v>-3.8791161324014262E-6</v>
      </c>
      <c r="J9869" s="35">
        <v>3.5250924121264267E-4</v>
      </c>
      <c r="K9869" s="35">
        <v>-1.3734037635719032E-2</v>
      </c>
      <c r="L9869" s="35">
        <v>0.40431079626816591</v>
      </c>
      <c r="M9869" s="35">
        <v>0</v>
      </c>
      <c r="N9869" s="35">
        <v>0</v>
      </c>
      <c r="O9869" s="35">
        <v>0</v>
      </c>
      <c r="P9869" s="36">
        <v>12</v>
      </c>
      <c r="Q9869" s="37">
        <v>40</v>
      </c>
      <c r="R9869" s="36">
        <v>14</v>
      </c>
      <c r="S9869" s="39">
        <f t="shared" si="344"/>
        <v>40</v>
      </c>
      <c r="T9869" s="34" t="s">
        <v>51</v>
      </c>
      <c r="U9869" s="12">
        <f t="shared" si="346"/>
        <v>0.17070064430594156</v>
      </c>
      <c r="V9869" s="8">
        <f t="shared" si="345"/>
        <v>40</v>
      </c>
    </row>
    <row r="9870" spans="1:22">
      <c r="A9870" s="34" t="s">
        <v>19</v>
      </c>
      <c r="B9870" s="34" t="s">
        <v>75</v>
      </c>
      <c r="C9870" s="5" t="s">
        <v>185</v>
      </c>
      <c r="D9870" s="35" t="s">
        <v>88</v>
      </c>
      <c r="E9870" s="36" t="s">
        <v>18</v>
      </c>
      <c r="F9870" s="37">
        <v>100</v>
      </c>
      <c r="G9870" s="38">
        <v>0.06</v>
      </c>
      <c r="H9870" s="34">
        <v>0.98725808155129247</v>
      </c>
      <c r="I9870" s="35">
        <v>-2.422750750214092E-6</v>
      </c>
      <c r="J9870" s="35">
        <v>2.7493007125199763E-4</v>
      </c>
      <c r="K9870" s="35">
        <v>-1.2314134862466374E-2</v>
      </c>
      <c r="L9870" s="35">
        <v>0.30571721396518903</v>
      </c>
      <c r="M9870" s="35">
        <v>0</v>
      </c>
      <c r="N9870" s="35">
        <v>0</v>
      </c>
      <c r="O9870" s="35">
        <v>0</v>
      </c>
      <c r="P9870" s="36">
        <v>12</v>
      </c>
      <c r="Q9870" s="37">
        <v>40</v>
      </c>
      <c r="R9870" s="36">
        <v>14</v>
      </c>
      <c r="S9870" s="39">
        <f t="shared" si="344"/>
        <v>40</v>
      </c>
      <c r="T9870" s="34" t="s">
        <v>51</v>
      </c>
      <c r="U9870" s="12">
        <f t="shared" si="346"/>
        <v>9.798388545602843E-2</v>
      </c>
      <c r="V9870" s="8">
        <f t="shared" si="345"/>
        <v>40</v>
      </c>
    </row>
    <row r="9871" spans="1:22">
      <c r="A9871" s="34" t="s">
        <v>19</v>
      </c>
      <c r="B9871" s="34" t="s">
        <v>75</v>
      </c>
      <c r="C9871" s="5" t="s">
        <v>185</v>
      </c>
      <c r="D9871" s="35" t="s">
        <v>88</v>
      </c>
      <c r="E9871" s="36" t="s">
        <v>17</v>
      </c>
      <c r="F9871" s="37">
        <v>100</v>
      </c>
      <c r="G9871" s="38">
        <v>0.06</v>
      </c>
      <c r="H9871" s="34">
        <v>0.97653817322393321</v>
      </c>
      <c r="I9871" s="35">
        <v>-1.7149976378020057E-2</v>
      </c>
      <c r="J9871" s="35">
        <v>1.4635007474104578</v>
      </c>
      <c r="K9871" s="35">
        <v>-46.370491173557383</v>
      </c>
      <c r="L9871" s="35">
        <v>2168.7285280249716</v>
      </c>
      <c r="M9871" s="35">
        <v>0</v>
      </c>
      <c r="N9871" s="35">
        <v>0</v>
      </c>
      <c r="O9871" s="35">
        <v>0</v>
      </c>
      <c r="P9871" s="36">
        <v>12</v>
      </c>
      <c r="Q9871" s="37">
        <v>40</v>
      </c>
      <c r="R9871" s="36">
        <v>14</v>
      </c>
      <c r="S9871" s="39">
        <f t="shared" si="344"/>
        <v>40</v>
      </c>
      <c r="T9871" s="34" t="s">
        <v>51</v>
      </c>
      <c r="U9871" s="12">
        <f t="shared" si="346"/>
        <v>1557.9115887461251</v>
      </c>
      <c r="V9871" s="8">
        <f t="shared" si="345"/>
        <v>40</v>
      </c>
    </row>
    <row r="9872" spans="1:22">
      <c r="A9872" s="34" t="s">
        <v>19</v>
      </c>
      <c r="B9872" s="34" t="s">
        <v>75</v>
      </c>
      <c r="C9872" s="5" t="s">
        <v>186</v>
      </c>
      <c r="D9872" s="35" t="s">
        <v>89</v>
      </c>
      <c r="E9872" s="36" t="s">
        <v>15</v>
      </c>
      <c r="F9872" s="37">
        <v>0</v>
      </c>
      <c r="G9872" s="38">
        <v>0</v>
      </c>
      <c r="H9872" s="34">
        <v>0.9978716804612241</v>
      </c>
      <c r="I9872" s="35">
        <v>1.6664240931389858</v>
      </c>
      <c r="J9872" s="35">
        <v>-0.27246748333320481</v>
      </c>
      <c r="K9872" s="35">
        <v>46.107073631923967</v>
      </c>
      <c r="L9872" s="35">
        <v>-1.3128627625564548</v>
      </c>
      <c r="M9872" s="35">
        <v>0</v>
      </c>
      <c r="N9872" s="35">
        <v>0</v>
      </c>
      <c r="O9872" s="35">
        <v>0</v>
      </c>
      <c r="P9872" s="36">
        <v>12</v>
      </c>
      <c r="Q9872" s="37">
        <v>86</v>
      </c>
      <c r="R9872" s="36">
        <v>1</v>
      </c>
      <c r="S9872" s="39">
        <f t="shared" si="344"/>
        <v>86</v>
      </c>
      <c r="T9872" s="34" t="s">
        <v>30</v>
      </c>
      <c r="U9872" s="12">
        <f>((alpha*(speed^beta))+(ceta*(speed^delta)))</f>
        <v>0.62816198903993237</v>
      </c>
      <c r="V9872" s="8">
        <f t="shared" si="345"/>
        <v>86</v>
      </c>
    </row>
    <row r="9873" spans="1:28">
      <c r="A9873" s="34" t="s">
        <v>19</v>
      </c>
      <c r="B9873" s="34" t="s">
        <v>75</v>
      </c>
      <c r="C9873" s="5" t="s">
        <v>187</v>
      </c>
      <c r="D9873" s="35" t="s">
        <v>89</v>
      </c>
      <c r="E9873" s="36" t="s">
        <v>15</v>
      </c>
      <c r="F9873" s="37">
        <v>0</v>
      </c>
      <c r="G9873" s="38">
        <v>0</v>
      </c>
      <c r="H9873" s="34">
        <v>0.99369470785428127</v>
      </c>
      <c r="I9873" s="35">
        <v>3.881833738712241</v>
      </c>
      <c r="J9873" s="35">
        <v>-0.28193062388191109</v>
      </c>
      <c r="K9873" s="35">
        <v>82.968372723758975</v>
      </c>
      <c r="L9873" s="35">
        <v>-1.4868913020487176</v>
      </c>
      <c r="M9873" s="35">
        <v>0</v>
      </c>
      <c r="N9873" s="35">
        <v>0</v>
      </c>
      <c r="O9873" s="35">
        <v>0</v>
      </c>
      <c r="P9873" s="36">
        <v>12</v>
      </c>
      <c r="Q9873" s="37">
        <v>86</v>
      </c>
      <c r="R9873" s="36">
        <v>1</v>
      </c>
      <c r="S9873" s="39">
        <f t="shared" si="344"/>
        <v>86</v>
      </c>
      <c r="T9873" s="34" t="s">
        <v>30</v>
      </c>
      <c r="U9873" s="12">
        <f>((alpha*(speed^beta))+(ceta*(speed^delta)))</f>
        <v>1.2160002352326083</v>
      </c>
      <c r="V9873" s="8">
        <f t="shared" si="345"/>
        <v>86</v>
      </c>
    </row>
    <row r="9874" spans="1:28">
      <c r="A9874" s="34" t="s">
        <v>19</v>
      </c>
      <c r="B9874" s="34" t="s">
        <v>75</v>
      </c>
      <c r="C9874" s="5" t="s">
        <v>186</v>
      </c>
      <c r="D9874" s="35" t="s">
        <v>89</v>
      </c>
      <c r="E9874" s="36" t="s">
        <v>16</v>
      </c>
      <c r="F9874" s="37">
        <v>0</v>
      </c>
      <c r="G9874" s="38">
        <v>0</v>
      </c>
      <c r="H9874" s="34">
        <v>0.98866796069822005</v>
      </c>
      <c r="I9874" s="35">
        <v>29.560014350606966</v>
      </c>
      <c r="J9874" s="35">
        <v>1.0076423121034364</v>
      </c>
      <c r="K9874" s="35">
        <v>-0.73435432626408936</v>
      </c>
      <c r="L9874" s="35">
        <v>0</v>
      </c>
      <c r="M9874" s="35">
        <v>0</v>
      </c>
      <c r="N9874" s="35">
        <v>0</v>
      </c>
      <c r="O9874" s="35">
        <v>0</v>
      </c>
      <c r="P9874" s="36">
        <v>12</v>
      </c>
      <c r="Q9874" s="37">
        <v>86</v>
      </c>
      <c r="R9874" s="36">
        <v>0</v>
      </c>
      <c r="S9874" s="39">
        <f t="shared" si="344"/>
        <v>86</v>
      </c>
      <c r="T9874" s="34" t="s">
        <v>29</v>
      </c>
      <c r="U9874" s="12">
        <f>((alpha*(beta^speed))*(speed^ceta))</f>
        <v>2.1599682554237405</v>
      </c>
      <c r="V9874" s="8">
        <f t="shared" si="345"/>
        <v>86</v>
      </c>
    </row>
    <row r="9875" spans="1:28">
      <c r="A9875" s="34" t="s">
        <v>19</v>
      </c>
      <c r="B9875" s="34" t="s">
        <v>75</v>
      </c>
      <c r="C9875" s="5" t="s">
        <v>187</v>
      </c>
      <c r="D9875" s="35" t="s">
        <v>89</v>
      </c>
      <c r="E9875" s="36" t="s">
        <v>16</v>
      </c>
      <c r="F9875" s="37">
        <v>0</v>
      </c>
      <c r="G9875" s="38">
        <v>0</v>
      </c>
      <c r="H9875" s="34">
        <v>0.99726448820683877</v>
      </c>
      <c r="I9875" s="35">
        <v>58.612257381416264</v>
      </c>
      <c r="J9875" s="35">
        <v>0.98713826679669459</v>
      </c>
      <c r="K9875" s="35">
        <v>-0.46336425190295638</v>
      </c>
      <c r="L9875" s="35">
        <v>0</v>
      </c>
      <c r="M9875" s="35">
        <v>0</v>
      </c>
      <c r="N9875" s="35">
        <v>0</v>
      </c>
      <c r="O9875" s="35">
        <v>0</v>
      </c>
      <c r="P9875" s="36">
        <v>12</v>
      </c>
      <c r="Q9875" s="37">
        <v>86</v>
      </c>
      <c r="R9875" s="36">
        <v>0</v>
      </c>
      <c r="S9875" s="39">
        <f t="shared" si="344"/>
        <v>86</v>
      </c>
      <c r="T9875" s="34" t="s">
        <v>29</v>
      </c>
      <c r="U9875" s="12">
        <f>((alpha*(beta^speed))*(speed^ceta))</f>
        <v>2.4440943865492573</v>
      </c>
      <c r="V9875" s="8">
        <f t="shared" si="345"/>
        <v>86</v>
      </c>
    </row>
    <row r="9876" spans="1:28">
      <c r="A9876" s="34" t="s">
        <v>19</v>
      </c>
      <c r="B9876" s="34" t="s">
        <v>75</v>
      </c>
      <c r="C9876" s="5" t="s">
        <v>186</v>
      </c>
      <c r="D9876" s="35" t="s">
        <v>89</v>
      </c>
      <c r="E9876" s="36" t="s">
        <v>14</v>
      </c>
      <c r="F9876" s="37">
        <v>0</v>
      </c>
      <c r="G9876" s="38">
        <v>0</v>
      </c>
      <c r="H9876" s="34">
        <v>0.99614599834336692</v>
      </c>
      <c r="I9876" s="35">
        <v>2.3201090810337139</v>
      </c>
      <c r="J9876" s="35">
        <v>1.0068795674497049</v>
      </c>
      <c r="K9876" s="35">
        <v>-1.0941229689946761</v>
      </c>
      <c r="L9876" s="35">
        <v>0</v>
      </c>
      <c r="M9876" s="35">
        <v>0</v>
      </c>
      <c r="N9876" s="35">
        <v>0</v>
      </c>
      <c r="O9876" s="35">
        <v>0</v>
      </c>
      <c r="P9876" s="36">
        <v>12</v>
      </c>
      <c r="Q9876" s="37">
        <v>86</v>
      </c>
      <c r="R9876" s="36">
        <v>0</v>
      </c>
      <c r="S9876" s="39">
        <f t="shared" si="344"/>
        <v>86</v>
      </c>
      <c r="T9876" s="34" t="s">
        <v>29</v>
      </c>
      <c r="U9876" s="12">
        <f>((alpha*(beta^speed))*(speed^ceta))</f>
        <v>3.1988701293699649E-2</v>
      </c>
      <c r="V9876" s="8">
        <f t="shared" si="345"/>
        <v>86</v>
      </c>
    </row>
    <row r="9877" spans="1:28">
      <c r="A9877" s="34" t="s">
        <v>19</v>
      </c>
      <c r="B9877" s="34" t="s">
        <v>75</v>
      </c>
      <c r="C9877" s="5" t="s">
        <v>187</v>
      </c>
      <c r="D9877" s="35" t="s">
        <v>89</v>
      </c>
      <c r="E9877" s="36" t="s">
        <v>14</v>
      </c>
      <c r="F9877" s="37">
        <v>0</v>
      </c>
      <c r="G9877" s="38">
        <v>0</v>
      </c>
      <c r="H9877" s="34">
        <v>0.99772343302958444</v>
      </c>
      <c r="I9877" s="35">
        <v>1.0089808602433586E-2</v>
      </c>
      <c r="J9877" s="35">
        <v>1.1521572146610513</v>
      </c>
      <c r="K9877" s="35">
        <v>-5.6317497072987761E-3</v>
      </c>
      <c r="L9877" s="35">
        <v>0</v>
      </c>
      <c r="M9877" s="35">
        <v>0</v>
      </c>
      <c r="N9877" s="35">
        <v>0</v>
      </c>
      <c r="O9877" s="35">
        <v>0</v>
      </c>
      <c r="P9877" s="36">
        <v>12</v>
      </c>
      <c r="Q9877" s="37">
        <v>86</v>
      </c>
      <c r="R9877" s="36">
        <v>5</v>
      </c>
      <c r="S9877" s="39">
        <f t="shared" si="344"/>
        <v>86</v>
      </c>
      <c r="T9877" s="34" t="s">
        <v>36</v>
      </c>
      <c r="U9877" s="12">
        <f>(1/(((ceta*(speed^2))+(beta*speed))+alpha))</f>
        <v>1.7408504121175967E-2</v>
      </c>
      <c r="V9877" s="8">
        <f t="shared" si="345"/>
        <v>86</v>
      </c>
      <c r="AB9877" s="41"/>
    </row>
    <row r="9878" spans="1:28">
      <c r="A9878" s="34" t="s">
        <v>19</v>
      </c>
      <c r="B9878" s="34" t="s">
        <v>75</v>
      </c>
      <c r="C9878" s="5" t="s">
        <v>186</v>
      </c>
      <c r="D9878" s="35" t="s">
        <v>89</v>
      </c>
      <c r="E9878" s="36" t="s">
        <v>18</v>
      </c>
      <c r="F9878" s="37">
        <v>0</v>
      </c>
      <c r="G9878" s="38">
        <v>0</v>
      </c>
      <c r="H9878" s="34">
        <v>0.98621697188696555</v>
      </c>
      <c r="I9878" s="35">
        <v>3.0793137613477937</v>
      </c>
      <c r="J9878" s="35">
        <v>0.8339133151339867</v>
      </c>
      <c r="K9878" s="35">
        <v>-4.912607220676185E-3</v>
      </c>
      <c r="L9878" s="35">
        <v>0</v>
      </c>
      <c r="M9878" s="35">
        <v>0</v>
      </c>
      <c r="N9878" s="35">
        <v>0</v>
      </c>
      <c r="O9878" s="35">
        <v>0</v>
      </c>
      <c r="P9878" s="36">
        <v>12</v>
      </c>
      <c r="Q9878" s="37">
        <v>86</v>
      </c>
      <c r="R9878" s="36">
        <v>5</v>
      </c>
      <c r="S9878" s="39">
        <f t="shared" si="344"/>
        <v>86</v>
      </c>
      <c r="T9878" s="34" t="s">
        <v>36</v>
      </c>
      <c r="U9878" s="12">
        <f>(1/(((ceta*(speed^2))+(beta*speed))+alpha))</f>
        <v>2.5999542087550186E-2</v>
      </c>
      <c r="V9878" s="8">
        <f t="shared" si="345"/>
        <v>86</v>
      </c>
      <c r="AB9878" s="41"/>
    </row>
    <row r="9879" spans="1:28">
      <c r="A9879" s="34" t="s">
        <v>19</v>
      </c>
      <c r="B9879" s="34" t="s">
        <v>75</v>
      </c>
      <c r="C9879" s="5" t="s">
        <v>187</v>
      </c>
      <c r="D9879" s="35" t="s">
        <v>89</v>
      </c>
      <c r="E9879" s="36" t="s">
        <v>18</v>
      </c>
      <c r="F9879" s="37">
        <v>0</v>
      </c>
      <c r="G9879" s="38">
        <v>0</v>
      </c>
      <c r="H9879" s="34">
        <v>0.97236980639268888</v>
      </c>
      <c r="I9879" s="35">
        <v>2.9486968420421973</v>
      </c>
      <c r="J9879" s="35">
        <v>1.0071937370388309</v>
      </c>
      <c r="K9879" s="35">
        <v>-1.2930920916687842</v>
      </c>
      <c r="L9879" s="35">
        <v>0</v>
      </c>
      <c r="M9879" s="35">
        <v>0</v>
      </c>
      <c r="N9879" s="35">
        <v>0</v>
      </c>
      <c r="O9879" s="35">
        <v>0</v>
      </c>
      <c r="P9879" s="36">
        <v>12</v>
      </c>
      <c r="Q9879" s="37">
        <v>86</v>
      </c>
      <c r="R9879" s="36">
        <v>0</v>
      </c>
      <c r="S9879" s="39">
        <f t="shared" si="344"/>
        <v>86</v>
      </c>
      <c r="T9879" s="34" t="s">
        <v>29</v>
      </c>
      <c r="U9879" s="12">
        <f>((alpha*(beta^speed))*(speed^ceta))</f>
        <v>1.7213330233904971E-2</v>
      </c>
      <c r="V9879" s="8">
        <f t="shared" si="345"/>
        <v>86</v>
      </c>
      <c r="AB9879" s="41"/>
    </row>
    <row r="9880" spans="1:28">
      <c r="A9880" s="34" t="s">
        <v>19</v>
      </c>
      <c r="B9880" s="34" t="s">
        <v>75</v>
      </c>
      <c r="C9880" s="5" t="s">
        <v>186</v>
      </c>
      <c r="D9880" s="35" t="s">
        <v>89</v>
      </c>
      <c r="E9880" s="36" t="s">
        <v>17</v>
      </c>
      <c r="F9880" s="37">
        <v>0</v>
      </c>
      <c r="G9880" s="38">
        <v>0</v>
      </c>
      <c r="H9880" s="34">
        <v>0.98306538714583103</v>
      </c>
      <c r="I9880" s="35">
        <v>2993.4747749753506</v>
      </c>
      <c r="J9880" s="35">
        <v>1.0081693275590471</v>
      </c>
      <c r="K9880" s="35">
        <v>-0.79608438459779407</v>
      </c>
      <c r="L9880" s="35">
        <v>0</v>
      </c>
      <c r="M9880" s="35">
        <v>0</v>
      </c>
      <c r="N9880" s="35">
        <v>0</v>
      </c>
      <c r="O9880" s="35">
        <v>0</v>
      </c>
      <c r="P9880" s="36">
        <v>12</v>
      </c>
      <c r="Q9880" s="37">
        <v>86</v>
      </c>
      <c r="R9880" s="36">
        <v>0</v>
      </c>
      <c r="S9880" s="39">
        <f t="shared" si="344"/>
        <v>86</v>
      </c>
      <c r="T9880" s="34" t="s">
        <v>29</v>
      </c>
      <c r="U9880" s="12">
        <f>((alpha*(beta^speed))*(speed^ceta))</f>
        <v>173.79245005648932</v>
      </c>
      <c r="V9880" s="8">
        <f t="shared" si="345"/>
        <v>86</v>
      </c>
    </row>
    <row r="9881" spans="1:28">
      <c r="A9881" s="34" t="s">
        <v>19</v>
      </c>
      <c r="B9881" s="34" t="s">
        <v>75</v>
      </c>
      <c r="C9881" s="5" t="s">
        <v>187</v>
      </c>
      <c r="D9881" s="35" t="s">
        <v>89</v>
      </c>
      <c r="E9881" s="36" t="s">
        <v>17</v>
      </c>
      <c r="F9881" s="37">
        <v>0</v>
      </c>
      <c r="G9881" s="38">
        <v>0</v>
      </c>
      <c r="H9881" s="34">
        <v>0.98559638564106211</v>
      </c>
      <c r="I9881" s="35">
        <v>2970.7490874840882</v>
      </c>
      <c r="J9881" s="35">
        <v>1.007941514387835</v>
      </c>
      <c r="K9881" s="35">
        <v>-0.80019049353445248</v>
      </c>
      <c r="L9881" s="35">
        <v>0</v>
      </c>
      <c r="M9881" s="35">
        <v>0</v>
      </c>
      <c r="N9881" s="35">
        <v>0</v>
      </c>
      <c r="O9881" s="35">
        <v>0</v>
      </c>
      <c r="P9881" s="36">
        <v>12</v>
      </c>
      <c r="Q9881" s="37">
        <v>86</v>
      </c>
      <c r="R9881" s="36">
        <v>0</v>
      </c>
      <c r="S9881" s="39">
        <f t="shared" si="344"/>
        <v>86</v>
      </c>
      <c r="T9881" s="34" t="s">
        <v>29</v>
      </c>
      <c r="U9881" s="12">
        <f>((alpha*(beta^speed))*(speed^ceta))</f>
        <v>166.08764946095974</v>
      </c>
      <c r="V9881" s="8">
        <f t="shared" si="345"/>
        <v>86</v>
      </c>
    </row>
    <row r="9882" spans="1:28">
      <c r="A9882" s="34" t="s">
        <v>19</v>
      </c>
      <c r="B9882" s="34" t="s">
        <v>75</v>
      </c>
      <c r="C9882" s="5" t="s">
        <v>186</v>
      </c>
      <c r="D9882" s="35" t="s">
        <v>89</v>
      </c>
      <c r="E9882" s="36" t="s">
        <v>15</v>
      </c>
      <c r="F9882" s="37">
        <v>50</v>
      </c>
      <c r="G9882" s="38">
        <v>0</v>
      </c>
      <c r="H9882" s="34">
        <v>0.99764380959534282</v>
      </c>
      <c r="I9882" s="35">
        <v>34.30604949446937</v>
      </c>
      <c r="J9882" s="35">
        <v>-1.2322941458487988</v>
      </c>
      <c r="K9882" s="35">
        <v>2.4258392377894982</v>
      </c>
      <c r="L9882" s="35">
        <v>-0.33456332542201034</v>
      </c>
      <c r="M9882" s="35">
        <v>0</v>
      </c>
      <c r="N9882" s="35">
        <v>0</v>
      </c>
      <c r="O9882" s="35">
        <v>0</v>
      </c>
      <c r="P9882" s="36">
        <v>12</v>
      </c>
      <c r="Q9882" s="37">
        <v>86</v>
      </c>
      <c r="R9882" s="36">
        <v>1</v>
      </c>
      <c r="S9882" s="39">
        <f t="shared" si="344"/>
        <v>86</v>
      </c>
      <c r="T9882" s="34" t="s">
        <v>30</v>
      </c>
      <c r="U9882" s="12">
        <f>((alpha*(speed^beta))+(ceta*(speed^delta)))</f>
        <v>0.68831736120861953</v>
      </c>
      <c r="V9882" s="8">
        <f t="shared" si="345"/>
        <v>86</v>
      </c>
    </row>
    <row r="9883" spans="1:28">
      <c r="A9883" s="34" t="s">
        <v>19</v>
      </c>
      <c r="B9883" s="34" t="s">
        <v>75</v>
      </c>
      <c r="C9883" s="5" t="s">
        <v>187</v>
      </c>
      <c r="D9883" s="35" t="s">
        <v>89</v>
      </c>
      <c r="E9883" s="36" t="s">
        <v>15</v>
      </c>
      <c r="F9883" s="37">
        <v>50</v>
      </c>
      <c r="G9883" s="38">
        <v>0</v>
      </c>
      <c r="H9883" s="34">
        <v>0.98739442874713423</v>
      </c>
      <c r="I9883" s="35">
        <v>-1.9212313060114428E-5</v>
      </c>
      <c r="J9883" s="35">
        <v>3.5199942217076295E-3</v>
      </c>
      <c r="K9883" s="35">
        <v>-0.22215003817285991</v>
      </c>
      <c r="L9883" s="35">
        <v>6.6003225580509417</v>
      </c>
      <c r="M9883" s="35">
        <v>0</v>
      </c>
      <c r="N9883" s="35">
        <v>0</v>
      </c>
      <c r="O9883" s="35">
        <v>0</v>
      </c>
      <c r="P9883" s="36">
        <v>12</v>
      </c>
      <c r="Q9883" s="37">
        <v>86</v>
      </c>
      <c r="R9883" s="36">
        <v>14</v>
      </c>
      <c r="S9883" s="39">
        <f t="shared" si="344"/>
        <v>86</v>
      </c>
      <c r="T9883" s="34" t="s">
        <v>51</v>
      </c>
      <c r="U9883" s="12">
        <f>(((alpha*(speed^3))+(beta*(speed^2))+(ceta*speed))+delta)</f>
        <v>1.3091895431704748</v>
      </c>
      <c r="V9883" s="8">
        <f t="shared" si="345"/>
        <v>86</v>
      </c>
    </row>
    <row r="9884" spans="1:28">
      <c r="A9884" s="34" t="s">
        <v>19</v>
      </c>
      <c r="B9884" s="34" t="s">
        <v>75</v>
      </c>
      <c r="C9884" s="5" t="s">
        <v>186</v>
      </c>
      <c r="D9884" s="35" t="s">
        <v>89</v>
      </c>
      <c r="E9884" s="36" t="s">
        <v>16</v>
      </c>
      <c r="F9884" s="37">
        <v>50</v>
      </c>
      <c r="G9884" s="38">
        <v>0</v>
      </c>
      <c r="H9884" s="34">
        <v>0.97995137032778334</v>
      </c>
      <c r="I9884" s="35">
        <v>23.049938091415903</v>
      </c>
      <c r="J9884" s="35">
        <v>1.0017915479769772</v>
      </c>
      <c r="K9884" s="35">
        <v>-0.52362169466269104</v>
      </c>
      <c r="L9884" s="35">
        <v>0</v>
      </c>
      <c r="M9884" s="35">
        <v>0</v>
      </c>
      <c r="N9884" s="35">
        <v>0</v>
      </c>
      <c r="O9884" s="35">
        <v>0</v>
      </c>
      <c r="P9884" s="36">
        <v>12</v>
      </c>
      <c r="Q9884" s="37">
        <v>86</v>
      </c>
      <c r="R9884" s="36">
        <v>0</v>
      </c>
      <c r="S9884" s="39">
        <f t="shared" si="344"/>
        <v>86</v>
      </c>
      <c r="T9884" s="34" t="s">
        <v>29</v>
      </c>
      <c r="U9884" s="12">
        <f>((alpha*(beta^speed))*(speed^ceta))</f>
        <v>2.6096222515680418</v>
      </c>
      <c r="V9884" s="8">
        <f t="shared" si="345"/>
        <v>86</v>
      </c>
    </row>
    <row r="9885" spans="1:28">
      <c r="A9885" s="34" t="s">
        <v>19</v>
      </c>
      <c r="B9885" s="34" t="s">
        <v>75</v>
      </c>
      <c r="C9885" s="5" t="s">
        <v>187</v>
      </c>
      <c r="D9885" s="35" t="s">
        <v>89</v>
      </c>
      <c r="E9885" s="36" t="s">
        <v>16</v>
      </c>
      <c r="F9885" s="37">
        <v>50</v>
      </c>
      <c r="G9885" s="38">
        <v>0</v>
      </c>
      <c r="H9885" s="34">
        <v>0.99605734056746431</v>
      </c>
      <c r="I9885" s="35">
        <v>79.573506121443899</v>
      </c>
      <c r="J9885" s="35">
        <v>0.97696772062210135</v>
      </c>
      <c r="K9885" s="35">
        <v>-0.47261242547589216</v>
      </c>
      <c r="L9885" s="35">
        <v>0</v>
      </c>
      <c r="M9885" s="35">
        <v>0</v>
      </c>
      <c r="N9885" s="35">
        <v>0</v>
      </c>
      <c r="O9885" s="35">
        <v>0</v>
      </c>
      <c r="P9885" s="36">
        <v>12</v>
      </c>
      <c r="Q9885" s="37">
        <v>86</v>
      </c>
      <c r="R9885" s="36">
        <v>0</v>
      </c>
      <c r="S9885" s="39">
        <f t="shared" si="344"/>
        <v>86</v>
      </c>
      <c r="T9885" s="34" t="s">
        <v>29</v>
      </c>
      <c r="U9885" s="12">
        <f>((alpha*(beta^speed))*(speed^ceta))</f>
        <v>1.3067693918567196</v>
      </c>
      <c r="V9885" s="8">
        <f t="shared" si="345"/>
        <v>86</v>
      </c>
    </row>
    <row r="9886" spans="1:28">
      <c r="A9886" s="34" t="s">
        <v>19</v>
      </c>
      <c r="B9886" s="34" t="s">
        <v>75</v>
      </c>
      <c r="C9886" s="5" t="s">
        <v>186</v>
      </c>
      <c r="D9886" s="35" t="s">
        <v>89</v>
      </c>
      <c r="E9886" s="36" t="s">
        <v>14</v>
      </c>
      <c r="F9886" s="37">
        <v>50</v>
      </c>
      <c r="G9886" s="38">
        <v>0</v>
      </c>
      <c r="H9886" s="34">
        <v>0.99244928880791328</v>
      </c>
      <c r="I9886" s="35">
        <v>0.9598915901952294</v>
      </c>
      <c r="J9886" s="35">
        <v>0.43342515081603544</v>
      </c>
      <c r="K9886" s="35">
        <v>-1.7641965537523836E-3</v>
      </c>
      <c r="L9886" s="35">
        <v>0</v>
      </c>
      <c r="M9886" s="35">
        <v>0</v>
      </c>
      <c r="N9886" s="35">
        <v>0</v>
      </c>
      <c r="O9886" s="35">
        <v>0</v>
      </c>
      <c r="P9886" s="36">
        <v>12</v>
      </c>
      <c r="Q9886" s="37">
        <v>86</v>
      </c>
      <c r="R9886" s="36">
        <v>5</v>
      </c>
      <c r="S9886" s="39">
        <f t="shared" si="344"/>
        <v>86</v>
      </c>
      <c r="T9886" s="34" t="s">
        <v>36</v>
      </c>
      <c r="U9886" s="12">
        <f>(1/(((ceta*(speed^2))+(beta*speed))+alpha))</f>
        <v>3.9703877603839505E-2</v>
      </c>
      <c r="V9886" s="8">
        <f t="shared" si="345"/>
        <v>86</v>
      </c>
    </row>
    <row r="9887" spans="1:28">
      <c r="A9887" s="34" t="s">
        <v>19</v>
      </c>
      <c r="B9887" s="34" t="s">
        <v>75</v>
      </c>
      <c r="C9887" s="5" t="s">
        <v>187</v>
      </c>
      <c r="D9887" s="35" t="s">
        <v>89</v>
      </c>
      <c r="E9887" s="36" t="s">
        <v>14</v>
      </c>
      <c r="F9887" s="37">
        <v>50</v>
      </c>
      <c r="G9887" s="38">
        <v>0</v>
      </c>
      <c r="H9887" s="34">
        <v>0.99389265117278935</v>
      </c>
      <c r="I9887" s="35">
        <v>0.61326834304298772</v>
      </c>
      <c r="J9887" s="35">
        <v>1.0032578976434625</v>
      </c>
      <c r="K9887" s="35">
        <v>-0.84457473415856843</v>
      </c>
      <c r="L9887" s="35">
        <v>0</v>
      </c>
      <c r="M9887" s="35">
        <v>0</v>
      </c>
      <c r="N9887" s="35">
        <v>0</v>
      </c>
      <c r="O9887" s="35">
        <v>0</v>
      </c>
      <c r="P9887" s="36">
        <v>12</v>
      </c>
      <c r="Q9887" s="37">
        <v>86</v>
      </c>
      <c r="R9887" s="36">
        <v>0</v>
      </c>
      <c r="S9887" s="39">
        <f t="shared" si="344"/>
        <v>86</v>
      </c>
      <c r="T9887" s="34" t="s">
        <v>29</v>
      </c>
      <c r="U9887" s="12">
        <f>((alpha*(beta^speed))*(speed^ceta))</f>
        <v>1.8849703775073938E-2</v>
      </c>
      <c r="V9887" s="8">
        <f t="shared" si="345"/>
        <v>86</v>
      </c>
      <c r="AB9887" s="41"/>
    </row>
    <row r="9888" spans="1:28">
      <c r="A9888" s="34" t="s">
        <v>19</v>
      </c>
      <c r="B9888" s="34" t="s">
        <v>75</v>
      </c>
      <c r="C9888" s="5" t="s">
        <v>186</v>
      </c>
      <c r="D9888" s="35" t="s">
        <v>89</v>
      </c>
      <c r="E9888" s="36" t="s">
        <v>18</v>
      </c>
      <c r="F9888" s="37">
        <v>50</v>
      </c>
      <c r="G9888" s="38">
        <v>0</v>
      </c>
      <c r="H9888" s="34">
        <v>0.98513292963931964</v>
      </c>
      <c r="I9888" s="35">
        <v>4.620536556322616</v>
      </c>
      <c r="J9888" s="35">
        <v>0.5203898084920916</v>
      </c>
      <c r="K9888" s="35">
        <v>-2.3805418147331606E-3</v>
      </c>
      <c r="L9888" s="35">
        <v>0</v>
      </c>
      <c r="M9888" s="35">
        <v>0</v>
      </c>
      <c r="N9888" s="35">
        <v>0</v>
      </c>
      <c r="O9888" s="35">
        <v>0</v>
      </c>
      <c r="P9888" s="36">
        <v>12</v>
      </c>
      <c r="Q9888" s="37">
        <v>86</v>
      </c>
      <c r="R9888" s="36">
        <v>5</v>
      </c>
      <c r="S9888" s="39">
        <f t="shared" si="344"/>
        <v>86</v>
      </c>
      <c r="T9888" s="34" t="s">
        <v>36</v>
      </c>
      <c r="U9888" s="12">
        <f>(1/(((ceta*(speed^2))+(beta*speed))+alpha))</f>
        <v>3.1478640357973348E-2</v>
      </c>
      <c r="V9888" s="8">
        <f t="shared" si="345"/>
        <v>86</v>
      </c>
      <c r="AB9888" s="41"/>
    </row>
    <row r="9889" spans="1:28">
      <c r="A9889" s="34" t="s">
        <v>19</v>
      </c>
      <c r="B9889" s="34" t="s">
        <v>75</v>
      </c>
      <c r="C9889" s="5" t="s">
        <v>187</v>
      </c>
      <c r="D9889" s="35" t="s">
        <v>89</v>
      </c>
      <c r="E9889" s="36" t="s">
        <v>18</v>
      </c>
      <c r="F9889" s="37">
        <v>50</v>
      </c>
      <c r="G9889" s="38">
        <v>0</v>
      </c>
      <c r="H9889" s="34">
        <v>0.96126668733878395</v>
      </c>
      <c r="I9889" s="35">
        <v>2.5930413315162446</v>
      </c>
      <c r="J9889" s="35">
        <v>1.0087652005680385</v>
      </c>
      <c r="K9889" s="35">
        <v>-1.1823993733269216</v>
      </c>
      <c r="L9889" s="35">
        <v>0</v>
      </c>
      <c r="M9889" s="35">
        <v>0</v>
      </c>
      <c r="N9889" s="35">
        <v>0</v>
      </c>
      <c r="O9889" s="35">
        <v>0</v>
      </c>
      <c r="P9889" s="36">
        <v>12</v>
      </c>
      <c r="Q9889" s="37">
        <v>86</v>
      </c>
      <c r="R9889" s="36">
        <v>0</v>
      </c>
      <c r="S9889" s="39">
        <f t="shared" si="344"/>
        <v>86</v>
      </c>
      <c r="T9889" s="34" t="s">
        <v>29</v>
      </c>
      <c r="U9889" s="12">
        <f>((alpha*(beta^speed))*(speed^ceta))</f>
        <v>2.8340505328866852E-2</v>
      </c>
      <c r="V9889" s="8">
        <f t="shared" si="345"/>
        <v>86</v>
      </c>
      <c r="AB9889" s="41"/>
    </row>
    <row r="9890" spans="1:28">
      <c r="A9890" s="34" t="s">
        <v>19</v>
      </c>
      <c r="B9890" s="34" t="s">
        <v>75</v>
      </c>
      <c r="C9890" s="5" t="s">
        <v>186</v>
      </c>
      <c r="D9890" s="35" t="s">
        <v>89</v>
      </c>
      <c r="E9890" s="36" t="s">
        <v>17</v>
      </c>
      <c r="F9890" s="37">
        <v>50</v>
      </c>
      <c r="G9890" s="38">
        <v>0</v>
      </c>
      <c r="H9890" s="34">
        <v>0.96373531464611872</v>
      </c>
      <c r="I9890" s="35">
        <v>2146.0945356301058</v>
      </c>
      <c r="J9890" s="35">
        <v>1.0014610667319706</v>
      </c>
      <c r="K9890" s="35">
        <v>-0.5404330524376878</v>
      </c>
      <c r="L9890" s="35">
        <v>0</v>
      </c>
      <c r="M9890" s="35">
        <v>0</v>
      </c>
      <c r="N9890" s="35">
        <v>0</v>
      </c>
      <c r="O9890" s="35">
        <v>0</v>
      </c>
      <c r="P9890" s="36">
        <v>12</v>
      </c>
      <c r="Q9890" s="37">
        <v>86</v>
      </c>
      <c r="R9890" s="36">
        <v>0</v>
      </c>
      <c r="S9890" s="39">
        <f t="shared" si="344"/>
        <v>86</v>
      </c>
      <c r="T9890" s="34" t="s">
        <v>29</v>
      </c>
      <c r="U9890" s="12">
        <f>((alpha*(beta^speed))*(speed^ceta))</f>
        <v>219.1351151615595</v>
      </c>
      <c r="V9890" s="8">
        <f t="shared" si="345"/>
        <v>86</v>
      </c>
    </row>
    <row r="9891" spans="1:28">
      <c r="A9891" s="34" t="s">
        <v>19</v>
      </c>
      <c r="B9891" s="34" t="s">
        <v>75</v>
      </c>
      <c r="C9891" s="5" t="s">
        <v>187</v>
      </c>
      <c r="D9891" s="35" t="s">
        <v>89</v>
      </c>
      <c r="E9891" s="36" t="s">
        <v>17</v>
      </c>
      <c r="F9891" s="37">
        <v>50</v>
      </c>
      <c r="G9891" s="38">
        <v>0</v>
      </c>
      <c r="H9891" s="34">
        <v>0.9653032849662625</v>
      </c>
      <c r="I9891" s="35">
        <v>2141.3822624427416</v>
      </c>
      <c r="J9891" s="35">
        <v>1.0014359426567521</v>
      </c>
      <c r="K9891" s="35">
        <v>-0.55011207432917086</v>
      </c>
      <c r="L9891" s="35">
        <v>0</v>
      </c>
      <c r="M9891" s="35">
        <v>0</v>
      </c>
      <c r="N9891" s="35">
        <v>0</v>
      </c>
      <c r="O9891" s="35">
        <v>0</v>
      </c>
      <c r="P9891" s="36">
        <v>12</v>
      </c>
      <c r="Q9891" s="37">
        <v>86</v>
      </c>
      <c r="R9891" s="36">
        <v>0</v>
      </c>
      <c r="S9891" s="39">
        <f t="shared" si="344"/>
        <v>86</v>
      </c>
      <c r="T9891" s="34" t="s">
        <v>29</v>
      </c>
      <c r="U9891" s="12">
        <f>((alpha*(beta^speed))*(speed^ceta))</f>
        <v>208.975929573109</v>
      </c>
      <c r="V9891" s="8">
        <f t="shared" si="345"/>
        <v>86</v>
      </c>
    </row>
    <row r="9892" spans="1:28">
      <c r="A9892" s="34" t="s">
        <v>19</v>
      </c>
      <c r="B9892" s="34" t="s">
        <v>75</v>
      </c>
      <c r="C9892" s="5" t="s">
        <v>186</v>
      </c>
      <c r="D9892" s="35" t="s">
        <v>89</v>
      </c>
      <c r="E9892" s="36" t="s">
        <v>15</v>
      </c>
      <c r="F9892" s="37">
        <v>100</v>
      </c>
      <c r="G9892" s="38">
        <v>0</v>
      </c>
      <c r="H9892" s="34">
        <v>0.99595724918062467</v>
      </c>
      <c r="I9892" s="35">
        <v>11.03885408611219</v>
      </c>
      <c r="J9892" s="35">
        <v>-0.60743171149451647</v>
      </c>
      <c r="K9892" s="35">
        <v>254.98605617656517</v>
      </c>
      <c r="L9892" s="35">
        <v>-2.6888114748277081</v>
      </c>
      <c r="M9892" s="35">
        <v>0</v>
      </c>
      <c r="N9892" s="35">
        <v>0</v>
      </c>
      <c r="O9892" s="35">
        <v>0</v>
      </c>
      <c r="P9892" s="36">
        <v>12</v>
      </c>
      <c r="Q9892" s="37">
        <v>86</v>
      </c>
      <c r="R9892" s="36">
        <v>1</v>
      </c>
      <c r="S9892" s="39">
        <f t="shared" si="344"/>
        <v>86</v>
      </c>
      <c r="T9892" s="34" t="s">
        <v>30</v>
      </c>
      <c r="U9892" s="12">
        <f>((alpha*(speed^beta))+(ceta*(speed^delta)))</f>
        <v>0.73924980266647311</v>
      </c>
      <c r="V9892" s="8">
        <f t="shared" si="345"/>
        <v>86</v>
      </c>
    </row>
    <row r="9893" spans="1:28">
      <c r="A9893" s="34" t="s">
        <v>19</v>
      </c>
      <c r="B9893" s="34" t="s">
        <v>75</v>
      </c>
      <c r="C9893" s="5" t="s">
        <v>187</v>
      </c>
      <c r="D9893" s="35" t="s">
        <v>89</v>
      </c>
      <c r="E9893" s="36" t="s">
        <v>15</v>
      </c>
      <c r="F9893" s="37">
        <v>100</v>
      </c>
      <c r="G9893" s="38">
        <v>0</v>
      </c>
      <c r="H9893" s="34">
        <v>0.98891636677537498</v>
      </c>
      <c r="I9893" s="35">
        <v>26.850978458022727</v>
      </c>
      <c r="J9893" s="35">
        <v>1.0010953434497938</v>
      </c>
      <c r="K9893" s="35">
        <v>-0.66466755744044814</v>
      </c>
      <c r="L9893" s="35">
        <v>0</v>
      </c>
      <c r="M9893" s="35">
        <v>0</v>
      </c>
      <c r="N9893" s="35">
        <v>0</v>
      </c>
      <c r="O9893" s="35">
        <v>0</v>
      </c>
      <c r="P9893" s="36">
        <v>12</v>
      </c>
      <c r="Q9893" s="37">
        <v>86</v>
      </c>
      <c r="R9893" s="36">
        <v>0</v>
      </c>
      <c r="S9893" s="39">
        <f t="shared" si="344"/>
        <v>86</v>
      </c>
      <c r="T9893" s="34" t="s">
        <v>29</v>
      </c>
      <c r="U9893" s="12">
        <f>((alpha*(beta^speed))*(speed^ceta))</f>
        <v>1.5277409002083999</v>
      </c>
      <c r="V9893" s="8">
        <f t="shared" si="345"/>
        <v>86</v>
      </c>
    </row>
    <row r="9894" spans="1:28">
      <c r="A9894" s="34" t="s">
        <v>19</v>
      </c>
      <c r="B9894" s="34" t="s">
        <v>75</v>
      </c>
      <c r="C9894" s="5" t="s">
        <v>186</v>
      </c>
      <c r="D9894" s="35" t="s">
        <v>89</v>
      </c>
      <c r="E9894" s="36" t="s">
        <v>16</v>
      </c>
      <c r="F9894" s="37">
        <v>100</v>
      </c>
      <c r="G9894" s="38">
        <v>0</v>
      </c>
      <c r="H9894" s="34">
        <v>0.97231130418484313</v>
      </c>
      <c r="I9894" s="35">
        <v>-2.3205578198573336E-5</v>
      </c>
      <c r="J9894" s="35">
        <v>4.2817770968754752E-3</v>
      </c>
      <c r="K9894" s="35">
        <v>-0.28646164015060727</v>
      </c>
      <c r="L9894" s="35">
        <v>10.378276596585486</v>
      </c>
      <c r="M9894" s="35">
        <v>0</v>
      </c>
      <c r="N9894" s="35">
        <v>0</v>
      </c>
      <c r="O9894" s="35">
        <v>0</v>
      </c>
      <c r="P9894" s="36">
        <v>12</v>
      </c>
      <c r="Q9894" s="37">
        <v>86</v>
      </c>
      <c r="R9894" s="36">
        <v>14</v>
      </c>
      <c r="S9894" s="39">
        <f t="shared" si="344"/>
        <v>86</v>
      </c>
      <c r="T9894" s="34" t="s">
        <v>51</v>
      </c>
      <c r="U9894" s="12">
        <f>(((alpha*(speed^3))+(beta*(speed^2))+(ceta*speed))+delta)</f>
        <v>2.6505517054525107</v>
      </c>
      <c r="V9894" s="8">
        <f t="shared" si="345"/>
        <v>86</v>
      </c>
    </row>
    <row r="9895" spans="1:28">
      <c r="A9895" s="34" t="s">
        <v>19</v>
      </c>
      <c r="B9895" s="34" t="s">
        <v>75</v>
      </c>
      <c r="C9895" s="5" t="s">
        <v>187</v>
      </c>
      <c r="D9895" s="35" t="s">
        <v>89</v>
      </c>
      <c r="E9895" s="36" t="s">
        <v>16</v>
      </c>
      <c r="F9895" s="37">
        <v>100</v>
      </c>
      <c r="G9895" s="38">
        <v>0</v>
      </c>
      <c r="H9895" s="34">
        <v>0.99580228564986706</v>
      </c>
      <c r="I9895" s="35">
        <v>7.5253537837040252</v>
      </c>
      <c r="J9895" s="35">
        <v>-6.9287560919812821</v>
      </c>
      <c r="K9895" s="35">
        <v>-1.5970353303991893</v>
      </c>
      <c r="L9895" s="35">
        <v>0</v>
      </c>
      <c r="M9895" s="35">
        <v>0</v>
      </c>
      <c r="N9895" s="35">
        <v>0</v>
      </c>
      <c r="O9895" s="35">
        <v>0</v>
      </c>
      <c r="P9895" s="36">
        <v>12</v>
      </c>
      <c r="Q9895" s="37">
        <v>86</v>
      </c>
      <c r="R9895" s="36">
        <v>13</v>
      </c>
      <c r="S9895" s="39">
        <f t="shared" si="344"/>
        <v>86</v>
      </c>
      <c r="T9895" s="34" t="s">
        <v>50</v>
      </c>
      <c r="U9895" s="12">
        <f>EXP((alpha+(beta/speed))+(ceta*LN(speed)))</f>
        <v>1.3924110967228482</v>
      </c>
      <c r="V9895" s="8">
        <f t="shared" si="345"/>
        <v>86</v>
      </c>
    </row>
    <row r="9896" spans="1:28">
      <c r="A9896" s="34" t="s">
        <v>19</v>
      </c>
      <c r="B9896" s="34" t="s">
        <v>75</v>
      </c>
      <c r="C9896" s="5" t="s">
        <v>186</v>
      </c>
      <c r="D9896" s="35" t="s">
        <v>89</v>
      </c>
      <c r="E9896" s="36" t="s">
        <v>14</v>
      </c>
      <c r="F9896" s="37">
        <v>100</v>
      </c>
      <c r="G9896" s="38">
        <v>0</v>
      </c>
      <c r="H9896" s="34">
        <v>0.99230047796619092</v>
      </c>
      <c r="I9896" s="35">
        <v>1.5414538718483515</v>
      </c>
      <c r="J9896" s="35">
        <v>0.35617751820911198</v>
      </c>
      <c r="K9896" s="35">
        <v>-1.3844983751862732E-3</v>
      </c>
      <c r="L9896" s="35">
        <v>0</v>
      </c>
      <c r="M9896" s="35">
        <v>0</v>
      </c>
      <c r="N9896" s="35">
        <v>0</v>
      </c>
      <c r="O9896" s="35">
        <v>0</v>
      </c>
      <c r="P9896" s="36">
        <v>12</v>
      </c>
      <c r="Q9896" s="37">
        <v>86</v>
      </c>
      <c r="R9896" s="36">
        <v>5</v>
      </c>
      <c r="S9896" s="39">
        <f t="shared" si="344"/>
        <v>86</v>
      </c>
      <c r="T9896" s="34" t="s">
        <v>36</v>
      </c>
      <c r="U9896" s="12">
        <f>(1/(((ceta*(speed^2))+(beta*speed))+alpha))</f>
        <v>4.5593459493039903E-2</v>
      </c>
      <c r="V9896" s="8">
        <f t="shared" si="345"/>
        <v>86</v>
      </c>
    </row>
    <row r="9897" spans="1:28">
      <c r="A9897" s="34" t="s">
        <v>19</v>
      </c>
      <c r="B9897" s="34" t="s">
        <v>75</v>
      </c>
      <c r="C9897" s="5" t="s">
        <v>187</v>
      </c>
      <c r="D9897" s="35" t="s">
        <v>89</v>
      </c>
      <c r="E9897" s="36" t="s">
        <v>14</v>
      </c>
      <c r="F9897" s="37">
        <v>100</v>
      </c>
      <c r="G9897" s="38">
        <v>0</v>
      </c>
      <c r="H9897" s="34">
        <v>0.98761726295022534</v>
      </c>
      <c r="I9897" s="35">
        <v>0.4816334456171607</v>
      </c>
      <c r="J9897" s="35">
        <v>1.0007811704875256</v>
      </c>
      <c r="K9897" s="35">
        <v>-0.71217417802457395</v>
      </c>
      <c r="L9897" s="35">
        <v>0</v>
      </c>
      <c r="M9897" s="35">
        <v>0</v>
      </c>
      <c r="N9897" s="35">
        <v>0</v>
      </c>
      <c r="O9897" s="35">
        <v>0</v>
      </c>
      <c r="P9897" s="36">
        <v>12</v>
      </c>
      <c r="Q9897" s="37">
        <v>86</v>
      </c>
      <c r="R9897" s="36">
        <v>0</v>
      </c>
      <c r="S9897" s="39">
        <f t="shared" si="344"/>
        <v>86</v>
      </c>
      <c r="T9897" s="34" t="s">
        <v>29</v>
      </c>
      <c r="U9897" s="12">
        <f>((alpha*(beta^speed))*(speed^ceta))</f>
        <v>2.1586468281476343E-2</v>
      </c>
      <c r="V9897" s="8">
        <f t="shared" si="345"/>
        <v>86</v>
      </c>
      <c r="AB9897" s="41"/>
    </row>
    <row r="9898" spans="1:28">
      <c r="A9898" s="34" t="s">
        <v>19</v>
      </c>
      <c r="B9898" s="34" t="s">
        <v>75</v>
      </c>
      <c r="C9898" s="5" t="s">
        <v>186</v>
      </c>
      <c r="D9898" s="35" t="s">
        <v>89</v>
      </c>
      <c r="E9898" s="36" t="s">
        <v>18</v>
      </c>
      <c r="F9898" s="37">
        <v>100</v>
      </c>
      <c r="G9898" s="38">
        <v>0</v>
      </c>
      <c r="H9898" s="34">
        <v>0.98927031765584916</v>
      </c>
      <c r="I9898" s="35">
        <v>4.139736875880911</v>
      </c>
      <c r="J9898" s="35">
        <v>0.44327035709487805</v>
      </c>
      <c r="K9898" s="35">
        <v>-1.7429137438068419E-3</v>
      </c>
      <c r="L9898" s="35">
        <v>0</v>
      </c>
      <c r="M9898" s="35">
        <v>0</v>
      </c>
      <c r="N9898" s="35">
        <v>0</v>
      </c>
      <c r="O9898" s="35">
        <v>0</v>
      </c>
      <c r="P9898" s="36">
        <v>12</v>
      </c>
      <c r="Q9898" s="37">
        <v>86</v>
      </c>
      <c r="R9898" s="36">
        <v>5</v>
      </c>
      <c r="S9898" s="39">
        <f t="shared" si="344"/>
        <v>86</v>
      </c>
      <c r="T9898" s="34" t="s">
        <v>36</v>
      </c>
      <c r="U9898" s="12">
        <f>(1/(((ceta*(speed^2))+(beta*speed))+alpha))</f>
        <v>3.40478878008207E-2</v>
      </c>
      <c r="V9898" s="8">
        <f t="shared" si="345"/>
        <v>86</v>
      </c>
      <c r="AB9898" s="41"/>
    </row>
    <row r="9899" spans="1:28">
      <c r="A9899" s="34" t="s">
        <v>19</v>
      </c>
      <c r="B9899" s="34" t="s">
        <v>75</v>
      </c>
      <c r="C9899" s="5" t="s">
        <v>187</v>
      </c>
      <c r="D9899" s="35" t="s">
        <v>89</v>
      </c>
      <c r="E9899" s="36" t="s">
        <v>18</v>
      </c>
      <c r="F9899" s="37">
        <v>100</v>
      </c>
      <c r="G9899" s="38">
        <v>0</v>
      </c>
      <c r="H9899" s="34">
        <v>0.95360627051513358</v>
      </c>
      <c r="I9899" s="35">
        <v>-0.2772891141686275</v>
      </c>
      <c r="J9899" s="35">
        <v>0.54280457491743772</v>
      </c>
      <c r="K9899" s="35">
        <v>-2.4854729928248881E-3</v>
      </c>
      <c r="L9899" s="35">
        <v>0</v>
      </c>
      <c r="M9899" s="35">
        <v>0</v>
      </c>
      <c r="N9899" s="35">
        <v>0</v>
      </c>
      <c r="O9899" s="35">
        <v>0</v>
      </c>
      <c r="P9899" s="36">
        <v>12</v>
      </c>
      <c r="Q9899" s="37">
        <v>86</v>
      </c>
      <c r="R9899" s="36">
        <v>5</v>
      </c>
      <c r="S9899" s="39">
        <f t="shared" si="344"/>
        <v>86</v>
      </c>
      <c r="T9899" s="34" t="s">
        <v>36</v>
      </c>
      <c r="U9899" s="12">
        <f>(1/(((ceta*(speed^2))+(beta*speed))+alpha))</f>
        <v>3.5687079320399523E-2</v>
      </c>
      <c r="V9899" s="8">
        <f t="shared" si="345"/>
        <v>86</v>
      </c>
    </row>
    <row r="9900" spans="1:28">
      <c r="A9900" s="34" t="s">
        <v>19</v>
      </c>
      <c r="B9900" s="34" t="s">
        <v>75</v>
      </c>
      <c r="C9900" s="5" t="s">
        <v>186</v>
      </c>
      <c r="D9900" s="35" t="s">
        <v>89</v>
      </c>
      <c r="E9900" s="36" t="s">
        <v>17</v>
      </c>
      <c r="F9900" s="37">
        <v>100</v>
      </c>
      <c r="G9900" s="38">
        <v>0</v>
      </c>
      <c r="H9900" s="34">
        <v>0.95107539923109941</v>
      </c>
      <c r="I9900" s="35">
        <v>-1.6976195626870381E-3</v>
      </c>
      <c r="J9900" s="35">
        <v>0.33289173046097764</v>
      </c>
      <c r="K9900" s="35">
        <v>-23.850918401042623</v>
      </c>
      <c r="L9900" s="35">
        <v>919.81562233016496</v>
      </c>
      <c r="M9900" s="35">
        <v>0</v>
      </c>
      <c r="N9900" s="35">
        <v>0</v>
      </c>
      <c r="O9900" s="35">
        <v>0</v>
      </c>
      <c r="P9900" s="36">
        <v>12</v>
      </c>
      <c r="Q9900" s="37">
        <v>86</v>
      </c>
      <c r="R9900" s="36">
        <v>14</v>
      </c>
      <c r="S9900" s="39">
        <f t="shared" si="344"/>
        <v>86</v>
      </c>
      <c r="T9900" s="34" t="s">
        <v>51</v>
      </c>
      <c r="U9900" s="12">
        <f>(((alpha*(speed^3))+(beta*(speed^2))+(ceta*speed))+delta)</f>
        <v>250.92276976542337</v>
      </c>
      <c r="V9900" s="8">
        <f t="shared" si="345"/>
        <v>86</v>
      </c>
    </row>
    <row r="9901" spans="1:28">
      <c r="A9901" s="34" t="s">
        <v>19</v>
      </c>
      <c r="B9901" s="34" t="s">
        <v>75</v>
      </c>
      <c r="C9901" s="5" t="s">
        <v>187</v>
      </c>
      <c r="D9901" s="35" t="s">
        <v>89</v>
      </c>
      <c r="E9901" s="36" t="s">
        <v>17</v>
      </c>
      <c r="F9901" s="37">
        <v>100</v>
      </c>
      <c r="G9901" s="38">
        <v>0</v>
      </c>
      <c r="H9901" s="34">
        <v>0.95017026582276098</v>
      </c>
      <c r="I9901" s="35">
        <v>-1.758099772974025E-3</v>
      </c>
      <c r="J9901" s="35">
        <v>0.33954467582948317</v>
      </c>
      <c r="K9901" s="35">
        <v>-23.902807280445618</v>
      </c>
      <c r="L9901" s="35">
        <v>900.41846077980051</v>
      </c>
      <c r="M9901" s="35">
        <v>0</v>
      </c>
      <c r="N9901" s="35">
        <v>0</v>
      </c>
      <c r="O9901" s="35">
        <v>0</v>
      </c>
      <c r="P9901" s="36">
        <v>12</v>
      </c>
      <c r="Q9901" s="37">
        <v>86</v>
      </c>
      <c r="R9901" s="36">
        <v>14</v>
      </c>
      <c r="S9901" s="39">
        <f t="shared" si="344"/>
        <v>86</v>
      </c>
      <c r="T9901" s="34" t="s">
        <v>51</v>
      </c>
      <c r="U9901" s="12">
        <f>(((alpha*(speed^3))+(beta*(speed^2))+(ceta*speed))+delta)</f>
        <v>237.79954789756846</v>
      </c>
      <c r="V9901" s="8">
        <f t="shared" si="345"/>
        <v>86</v>
      </c>
    </row>
    <row r="9902" spans="1:28">
      <c r="A9902" s="34" t="s">
        <v>19</v>
      </c>
      <c r="B9902" s="34" t="s">
        <v>75</v>
      </c>
      <c r="C9902" s="5" t="s">
        <v>186</v>
      </c>
      <c r="D9902" s="35" t="s">
        <v>89</v>
      </c>
      <c r="E9902" s="36" t="s">
        <v>15</v>
      </c>
      <c r="F9902" s="37">
        <v>0</v>
      </c>
      <c r="G9902" s="38">
        <v>-0.06</v>
      </c>
      <c r="H9902" s="34">
        <v>0.99199304282112433</v>
      </c>
      <c r="I9902" s="35">
        <v>11.816392572096611</v>
      </c>
      <c r="J9902" s="35">
        <v>0.95169806318407357</v>
      </c>
      <c r="K9902" s="35">
        <v>-0.60566421020968231</v>
      </c>
      <c r="L9902" s="35">
        <v>0</v>
      </c>
      <c r="M9902" s="35">
        <v>0</v>
      </c>
      <c r="N9902" s="35">
        <v>0</v>
      </c>
      <c r="O9902" s="35">
        <v>0</v>
      </c>
      <c r="P9902" s="36">
        <v>12</v>
      </c>
      <c r="Q9902" s="37">
        <v>86</v>
      </c>
      <c r="R9902" s="36">
        <v>0</v>
      </c>
      <c r="S9902" s="39">
        <f t="shared" si="344"/>
        <v>86</v>
      </c>
      <c r="T9902" s="34" t="s">
        <v>29</v>
      </c>
      <c r="U9902" s="12">
        <f>((alpha*(beta^speed))*(speed^ceta))</f>
        <v>1.1265705265567376E-2</v>
      </c>
      <c r="V9902" s="8">
        <f t="shared" si="345"/>
        <v>86</v>
      </c>
    </row>
    <row r="9903" spans="1:28">
      <c r="A9903" s="34" t="s">
        <v>19</v>
      </c>
      <c r="B9903" s="34" t="s">
        <v>75</v>
      </c>
      <c r="C9903" s="5" t="s">
        <v>187</v>
      </c>
      <c r="D9903" s="35" t="s">
        <v>89</v>
      </c>
      <c r="E9903" s="36" t="s">
        <v>15</v>
      </c>
      <c r="F9903" s="37">
        <v>0</v>
      </c>
      <c r="G9903" s="38">
        <v>-0.06</v>
      </c>
      <c r="H9903" s="34">
        <v>0.9903723543401638</v>
      </c>
      <c r="I9903" s="35">
        <v>18.92774712094317</v>
      </c>
      <c r="J9903" s="35">
        <v>0.95644756630976191</v>
      </c>
      <c r="K9903" s="35">
        <v>-0.68565526391701082</v>
      </c>
      <c r="L9903" s="35">
        <v>0</v>
      </c>
      <c r="M9903" s="35">
        <v>0</v>
      </c>
      <c r="N9903" s="35">
        <v>0</v>
      </c>
      <c r="O9903" s="35">
        <v>0</v>
      </c>
      <c r="P9903" s="36">
        <v>12</v>
      </c>
      <c r="Q9903" s="37">
        <v>86</v>
      </c>
      <c r="R9903" s="36">
        <v>0</v>
      </c>
      <c r="S9903" s="39">
        <f t="shared" si="344"/>
        <v>86</v>
      </c>
      <c r="T9903" s="34" t="s">
        <v>29</v>
      </c>
      <c r="U9903" s="12">
        <f>((alpha*(beta^speed))*(speed^ceta))</f>
        <v>1.9389213466146787E-2</v>
      </c>
      <c r="V9903" s="8">
        <f t="shared" si="345"/>
        <v>86</v>
      </c>
    </row>
    <row r="9904" spans="1:28">
      <c r="A9904" s="34" t="s">
        <v>19</v>
      </c>
      <c r="B9904" s="34" t="s">
        <v>75</v>
      </c>
      <c r="C9904" s="5" t="s">
        <v>186</v>
      </c>
      <c r="D9904" s="35" t="s">
        <v>89</v>
      </c>
      <c r="E9904" s="36" t="s">
        <v>16</v>
      </c>
      <c r="F9904" s="37">
        <v>0</v>
      </c>
      <c r="G9904" s="38">
        <v>-0.06</v>
      </c>
      <c r="H9904" s="34">
        <v>0.98550052868835714</v>
      </c>
      <c r="I9904" s="35">
        <v>15.187291652329877</v>
      </c>
      <c r="J9904" s="35">
        <v>0.95424389134090637</v>
      </c>
      <c r="K9904" s="35">
        <v>-0.55238507410930593</v>
      </c>
      <c r="L9904" s="35">
        <v>0</v>
      </c>
      <c r="M9904" s="35">
        <v>0</v>
      </c>
      <c r="N9904" s="35">
        <v>0</v>
      </c>
      <c r="O9904" s="35">
        <v>0</v>
      </c>
      <c r="P9904" s="36">
        <v>12</v>
      </c>
      <c r="Q9904" s="37">
        <v>86</v>
      </c>
      <c r="R9904" s="36">
        <v>0</v>
      </c>
      <c r="S9904" s="39">
        <f t="shared" si="344"/>
        <v>86</v>
      </c>
      <c r="T9904" s="34" t="s">
        <v>29</v>
      </c>
      <c r="U9904" s="12">
        <f>((alpha*(beta^speed))*(speed^ceta))</f>
        <v>2.3099345281393718E-2</v>
      </c>
      <c r="V9904" s="8">
        <f t="shared" si="345"/>
        <v>86</v>
      </c>
    </row>
    <row r="9905" spans="1:28">
      <c r="A9905" s="34" t="s">
        <v>19</v>
      </c>
      <c r="B9905" s="34" t="s">
        <v>75</v>
      </c>
      <c r="C9905" s="5" t="s">
        <v>187</v>
      </c>
      <c r="D9905" s="35" t="s">
        <v>89</v>
      </c>
      <c r="E9905" s="36" t="s">
        <v>16</v>
      </c>
      <c r="F9905" s="37">
        <v>0</v>
      </c>
      <c r="G9905" s="38">
        <v>-0.06</v>
      </c>
      <c r="H9905" s="34">
        <v>0.98529585125101427</v>
      </c>
      <c r="I9905" s="35">
        <v>43.728535755311135</v>
      </c>
      <c r="J9905" s="35">
        <v>0.95195813924983108</v>
      </c>
      <c r="K9905" s="35">
        <v>-0.5096671451985596</v>
      </c>
      <c r="L9905" s="35">
        <v>0</v>
      </c>
      <c r="M9905" s="35">
        <v>0</v>
      </c>
      <c r="N9905" s="35">
        <v>0</v>
      </c>
      <c r="O9905" s="35">
        <v>0</v>
      </c>
      <c r="P9905" s="36">
        <v>12</v>
      </c>
      <c r="Q9905" s="37">
        <v>86</v>
      </c>
      <c r="R9905" s="36">
        <v>0</v>
      </c>
      <c r="S9905" s="39">
        <f t="shared" si="344"/>
        <v>86</v>
      </c>
      <c r="T9905" s="34" t="s">
        <v>29</v>
      </c>
      <c r="U9905" s="12">
        <f>((alpha*(beta^speed))*(speed^ceta))</f>
        <v>6.5456059355126342E-2</v>
      </c>
      <c r="V9905" s="8">
        <f t="shared" si="345"/>
        <v>86</v>
      </c>
    </row>
    <row r="9906" spans="1:28">
      <c r="A9906" s="34" t="s">
        <v>19</v>
      </c>
      <c r="B9906" s="34" t="s">
        <v>75</v>
      </c>
      <c r="C9906" s="5" t="s">
        <v>186</v>
      </c>
      <c r="D9906" s="35" t="s">
        <v>89</v>
      </c>
      <c r="E9906" s="36" t="s">
        <v>14</v>
      </c>
      <c r="F9906" s="37">
        <v>0</v>
      </c>
      <c r="G9906" s="38">
        <v>-0.06</v>
      </c>
      <c r="H9906" s="34">
        <v>0.99171877287343424</v>
      </c>
      <c r="I9906" s="35">
        <v>4.2805070700267818</v>
      </c>
      <c r="J9906" s="35">
        <v>-13.850830817101937</v>
      </c>
      <c r="K9906" s="35">
        <v>-2.1282768836907189</v>
      </c>
      <c r="L9906" s="35">
        <v>0</v>
      </c>
      <c r="M9906" s="35">
        <v>0</v>
      </c>
      <c r="N9906" s="35">
        <v>0</v>
      </c>
      <c r="O9906" s="35">
        <v>0</v>
      </c>
      <c r="P9906" s="36">
        <v>12</v>
      </c>
      <c r="Q9906" s="37">
        <v>86</v>
      </c>
      <c r="R9906" s="36">
        <v>13</v>
      </c>
      <c r="S9906" s="39">
        <f t="shared" si="344"/>
        <v>86</v>
      </c>
      <c r="T9906" s="34" t="s">
        <v>50</v>
      </c>
      <c r="U9906" s="12">
        <f>EXP((alpha+(beta/speed))+(ceta*LN(speed)))</f>
        <v>4.6979290980076523E-3</v>
      </c>
      <c r="V9906" s="8">
        <f t="shared" si="345"/>
        <v>86</v>
      </c>
      <c r="AB9906" s="41"/>
    </row>
    <row r="9907" spans="1:28">
      <c r="A9907" s="34" t="s">
        <v>19</v>
      </c>
      <c r="B9907" s="34" t="s">
        <v>75</v>
      </c>
      <c r="C9907" s="5" t="s">
        <v>187</v>
      </c>
      <c r="D9907" s="35" t="s">
        <v>89</v>
      </c>
      <c r="E9907" s="36" t="s">
        <v>14</v>
      </c>
      <c r="F9907" s="37">
        <v>0</v>
      </c>
      <c r="G9907" s="38">
        <v>-0.06</v>
      </c>
      <c r="H9907" s="34">
        <v>0.99284738132954586</v>
      </c>
      <c r="I9907" s="35">
        <v>2.9175626844096341</v>
      </c>
      <c r="J9907" s="35">
        <v>-11.956517352309783</v>
      </c>
      <c r="K9907" s="35">
        <v>-1.9914074084105138</v>
      </c>
      <c r="L9907" s="35">
        <v>0</v>
      </c>
      <c r="M9907" s="35">
        <v>0</v>
      </c>
      <c r="N9907" s="35">
        <v>0</v>
      </c>
      <c r="O9907" s="35">
        <v>0</v>
      </c>
      <c r="P9907" s="36">
        <v>12</v>
      </c>
      <c r="Q9907" s="37">
        <v>86</v>
      </c>
      <c r="R9907" s="36">
        <v>13</v>
      </c>
      <c r="S9907" s="39">
        <f t="shared" si="344"/>
        <v>86</v>
      </c>
      <c r="T9907" s="34" t="s">
        <v>50</v>
      </c>
      <c r="U9907" s="12">
        <f>EXP((alpha+(beta/speed))+(ceta*LN(speed)))</f>
        <v>2.261138588092992E-3</v>
      </c>
      <c r="V9907" s="8">
        <f t="shared" si="345"/>
        <v>86</v>
      </c>
      <c r="AB9907" s="41"/>
    </row>
    <row r="9908" spans="1:28">
      <c r="A9908" s="34" t="s">
        <v>19</v>
      </c>
      <c r="B9908" s="34" t="s">
        <v>75</v>
      </c>
      <c r="C9908" s="5" t="s">
        <v>186</v>
      </c>
      <c r="D9908" s="35" t="s">
        <v>89</v>
      </c>
      <c r="E9908" s="36" t="s">
        <v>18</v>
      </c>
      <c r="F9908" s="37">
        <v>0</v>
      </c>
      <c r="G9908" s="38">
        <v>-0.06</v>
      </c>
      <c r="H9908" s="34">
        <v>0.9933487973421834</v>
      </c>
      <c r="I9908" s="35">
        <v>0.49729060729139501</v>
      </c>
      <c r="J9908" s="35">
        <v>0.99243603836080185</v>
      </c>
      <c r="K9908" s="35">
        <v>-0.88821776732551161</v>
      </c>
      <c r="L9908" s="35">
        <v>0</v>
      </c>
      <c r="M9908" s="35">
        <v>0</v>
      </c>
      <c r="N9908" s="35">
        <v>0</v>
      </c>
      <c r="O9908" s="35">
        <v>0</v>
      </c>
      <c r="P9908" s="36">
        <v>12</v>
      </c>
      <c r="Q9908" s="37">
        <v>86</v>
      </c>
      <c r="R9908" s="36">
        <v>0</v>
      </c>
      <c r="S9908" s="39">
        <f t="shared" si="344"/>
        <v>86</v>
      </c>
      <c r="T9908" s="34" t="s">
        <v>29</v>
      </c>
      <c r="U9908" s="12">
        <f>((alpha*(beta^speed))*(speed^ceta))</f>
        <v>4.9518973640188665E-3</v>
      </c>
      <c r="V9908" s="8">
        <f t="shared" si="345"/>
        <v>86</v>
      </c>
      <c r="AB9908" s="41"/>
    </row>
    <row r="9909" spans="1:28">
      <c r="A9909" s="34" t="s">
        <v>19</v>
      </c>
      <c r="B9909" s="34" t="s">
        <v>75</v>
      </c>
      <c r="C9909" s="5" t="s">
        <v>187</v>
      </c>
      <c r="D9909" s="35" t="s">
        <v>89</v>
      </c>
      <c r="E9909" s="36" t="s">
        <v>18</v>
      </c>
      <c r="F9909" s="37">
        <v>0</v>
      </c>
      <c r="G9909" s="38">
        <v>-0.06</v>
      </c>
      <c r="H9909" s="34">
        <v>0.980719873333877</v>
      </c>
      <c r="I9909" s="35">
        <v>0.32284866671554047</v>
      </c>
      <c r="J9909" s="35">
        <v>0.87775215239263404</v>
      </c>
      <c r="K9909" s="35">
        <v>6.6388772913517982E-2</v>
      </c>
      <c r="L9909" s="35">
        <v>0</v>
      </c>
      <c r="M9909" s="35">
        <v>0</v>
      </c>
      <c r="N9909" s="35">
        <v>0</v>
      </c>
      <c r="O9909" s="35">
        <v>0</v>
      </c>
      <c r="P9909" s="36">
        <v>12</v>
      </c>
      <c r="Q9909" s="37">
        <v>86</v>
      </c>
      <c r="R9909" s="36">
        <v>0</v>
      </c>
      <c r="S9909" s="39">
        <f t="shared" si="344"/>
        <v>86</v>
      </c>
      <c r="T9909" s="34" t="s">
        <v>29</v>
      </c>
      <c r="U9909" s="12">
        <f>((alpha*(beta^speed))*(speed^ceta))</f>
        <v>5.8534463506762173E-6</v>
      </c>
      <c r="V9909" s="8">
        <f t="shared" si="345"/>
        <v>86</v>
      </c>
      <c r="AB9909" s="41"/>
    </row>
    <row r="9910" spans="1:28">
      <c r="A9910" s="34" t="s">
        <v>19</v>
      </c>
      <c r="B9910" s="34" t="s">
        <v>75</v>
      </c>
      <c r="C9910" s="5" t="s">
        <v>186</v>
      </c>
      <c r="D9910" s="35" t="s">
        <v>89</v>
      </c>
      <c r="E9910" s="36" t="s">
        <v>17</v>
      </c>
      <c r="F9910" s="37">
        <v>0</v>
      </c>
      <c r="G9910" s="38">
        <v>-0.06</v>
      </c>
      <c r="H9910" s="34">
        <v>0.97914085454078192</v>
      </c>
      <c r="I9910" s="35">
        <v>14.218878134194853</v>
      </c>
      <c r="J9910" s="35">
        <v>-24.425007307552203</v>
      </c>
      <c r="K9910" s="35">
        <v>-2.8149505146229554</v>
      </c>
      <c r="L9910" s="35">
        <v>0</v>
      </c>
      <c r="M9910" s="35">
        <v>0</v>
      </c>
      <c r="N9910" s="35">
        <v>0</v>
      </c>
      <c r="O9910" s="35">
        <v>0</v>
      </c>
      <c r="P9910" s="36">
        <v>12</v>
      </c>
      <c r="Q9910" s="37">
        <v>86</v>
      </c>
      <c r="R9910" s="36">
        <v>13</v>
      </c>
      <c r="S9910" s="39">
        <f t="shared" si="344"/>
        <v>86</v>
      </c>
      <c r="T9910" s="34" t="s">
        <v>50</v>
      </c>
      <c r="U9910" s="12">
        <f>EXP((alpha+(beta/speed))+(ceta*LN(speed)))</f>
        <v>4.0394122851509566</v>
      </c>
      <c r="V9910" s="8">
        <f t="shared" si="345"/>
        <v>86</v>
      </c>
    </row>
    <row r="9911" spans="1:28">
      <c r="A9911" s="34" t="s">
        <v>19</v>
      </c>
      <c r="B9911" s="34" t="s">
        <v>75</v>
      </c>
      <c r="C9911" s="5" t="s">
        <v>187</v>
      </c>
      <c r="D9911" s="35" t="s">
        <v>89</v>
      </c>
      <c r="E9911" s="36" t="s">
        <v>17</v>
      </c>
      <c r="F9911" s="37">
        <v>0</v>
      </c>
      <c r="G9911" s="38">
        <v>-0.06</v>
      </c>
      <c r="H9911" s="34">
        <v>0.98054514270013771</v>
      </c>
      <c r="I9911" s="35">
        <v>14.315980028562933</v>
      </c>
      <c r="J9911" s="35">
        <v>-24.863349762989778</v>
      </c>
      <c r="K9911" s="35">
        <v>-2.8412373281599619</v>
      </c>
      <c r="L9911" s="35">
        <v>0</v>
      </c>
      <c r="M9911" s="35">
        <v>0</v>
      </c>
      <c r="N9911" s="35">
        <v>0</v>
      </c>
      <c r="O9911" s="35">
        <v>0</v>
      </c>
      <c r="P9911" s="36">
        <v>12</v>
      </c>
      <c r="Q9911" s="37">
        <v>86</v>
      </c>
      <c r="R9911" s="36">
        <v>13</v>
      </c>
      <c r="S9911" s="39">
        <f t="shared" si="344"/>
        <v>86</v>
      </c>
      <c r="T9911" s="34" t="s">
        <v>50</v>
      </c>
      <c r="U9911" s="12">
        <f>EXP((alpha+(beta/speed))+(ceta*LN(speed)))</f>
        <v>3.9393411940027048</v>
      </c>
      <c r="V9911" s="8">
        <f t="shared" si="345"/>
        <v>86</v>
      </c>
    </row>
    <row r="9912" spans="1:28">
      <c r="A9912" s="34" t="s">
        <v>19</v>
      </c>
      <c r="B9912" s="34" t="s">
        <v>75</v>
      </c>
      <c r="C9912" s="5" t="s">
        <v>186</v>
      </c>
      <c r="D9912" s="35" t="s">
        <v>89</v>
      </c>
      <c r="E9912" s="36" t="s">
        <v>15</v>
      </c>
      <c r="F9912" s="37">
        <v>50</v>
      </c>
      <c r="G9912" s="38">
        <v>-0.06</v>
      </c>
      <c r="H9912" s="34">
        <v>0.99013513533595232</v>
      </c>
      <c r="I9912" s="35">
        <v>-6.8091394447401421E-2</v>
      </c>
      <c r="J9912" s="35">
        <v>2.2668144586110661</v>
      </c>
      <c r="K9912" s="35">
        <v>6.8084857047605807</v>
      </c>
      <c r="L9912" s="35">
        <v>2.6394598209050435</v>
      </c>
      <c r="M9912" s="35">
        <v>-1.7278589382932086E-2</v>
      </c>
      <c r="N9912" s="35">
        <v>0</v>
      </c>
      <c r="O9912" s="35">
        <v>0</v>
      </c>
      <c r="P9912" s="36">
        <v>12</v>
      </c>
      <c r="Q9912" s="37">
        <v>86</v>
      </c>
      <c r="R9912" s="36">
        <v>10</v>
      </c>
      <c r="S9912" s="39">
        <f t="shared" si="344"/>
        <v>86</v>
      </c>
      <c r="T9912" s="34" t="s">
        <v>44</v>
      </c>
      <c r="U9912" s="12">
        <f>(alpha+(beta/(1+EXP((((-1)*ceta)+(delta*LN(speed)))+(epsilon*speed)))))</f>
        <v>8.0738390129561632E-4</v>
      </c>
      <c r="V9912" s="8">
        <f t="shared" si="345"/>
        <v>86</v>
      </c>
    </row>
    <row r="9913" spans="1:28">
      <c r="A9913" s="34" t="s">
        <v>19</v>
      </c>
      <c r="B9913" s="34" t="s">
        <v>75</v>
      </c>
      <c r="C9913" s="5" t="s">
        <v>187</v>
      </c>
      <c r="D9913" s="35" t="s">
        <v>89</v>
      </c>
      <c r="E9913" s="36" t="s">
        <v>15</v>
      </c>
      <c r="F9913" s="37">
        <v>50</v>
      </c>
      <c r="G9913" s="38">
        <v>-0.06</v>
      </c>
      <c r="H9913" s="34">
        <v>0.98577309892094001</v>
      </c>
      <c r="I9913" s="35">
        <v>-0.12214996312086902</v>
      </c>
      <c r="J9913" s="35">
        <v>3.5379373552400084</v>
      </c>
      <c r="K9913" s="35">
        <v>5.8540153155099697</v>
      </c>
      <c r="L9913" s="35">
        <v>2.3184746224642616</v>
      </c>
      <c r="M9913" s="35">
        <v>-1.3023128522023864E-2</v>
      </c>
      <c r="N9913" s="35">
        <v>0</v>
      </c>
      <c r="O9913" s="35">
        <v>0</v>
      </c>
      <c r="P9913" s="36">
        <v>12</v>
      </c>
      <c r="Q9913" s="37">
        <v>84</v>
      </c>
      <c r="R9913" s="36">
        <v>10</v>
      </c>
      <c r="S9913" s="39">
        <f t="shared" si="344"/>
        <v>84</v>
      </c>
      <c r="T9913" s="34" t="s">
        <v>44</v>
      </c>
      <c r="U9913" s="12">
        <f>(alpha+(beta/(1+EXP((((-1)*ceta)+(delta*LN(speed)))+(epsilon*speed)))))</f>
        <v>7.2566064270489228E-4</v>
      </c>
      <c r="V9913" s="8">
        <f t="shared" si="345"/>
        <v>84</v>
      </c>
    </row>
    <row r="9914" spans="1:28">
      <c r="A9914" s="34" t="s">
        <v>19</v>
      </c>
      <c r="B9914" s="34" t="s">
        <v>75</v>
      </c>
      <c r="C9914" s="5" t="s">
        <v>186</v>
      </c>
      <c r="D9914" s="35" t="s">
        <v>89</v>
      </c>
      <c r="E9914" s="36" t="s">
        <v>16</v>
      </c>
      <c r="F9914" s="37">
        <v>50</v>
      </c>
      <c r="G9914" s="38">
        <v>-0.06</v>
      </c>
      <c r="H9914" s="34">
        <v>0.97694972407449965</v>
      </c>
      <c r="I9914" s="35">
        <v>-0.13885940027509955</v>
      </c>
      <c r="J9914" s="35">
        <v>3.6231231895819476</v>
      </c>
      <c r="K9914" s="35">
        <v>5.9310406278721022</v>
      </c>
      <c r="L9914" s="35">
        <v>2.2609425495898394</v>
      </c>
      <c r="M9914" s="35">
        <v>-1.0859826783566054E-2</v>
      </c>
      <c r="N9914" s="35">
        <v>0</v>
      </c>
      <c r="O9914" s="35">
        <v>0</v>
      </c>
      <c r="P9914" s="36">
        <v>12</v>
      </c>
      <c r="Q9914" s="37">
        <v>86</v>
      </c>
      <c r="R9914" s="36">
        <v>10</v>
      </c>
      <c r="S9914" s="39">
        <f t="shared" si="344"/>
        <v>86</v>
      </c>
      <c r="T9914" s="34" t="s">
        <v>44</v>
      </c>
      <c r="U9914" s="12">
        <f>(alpha+(beta/(1+EXP((((-1)*ceta)+(delta*LN(speed)))+(epsilon*speed)))))</f>
        <v>2.2219307923014298E-3</v>
      </c>
      <c r="V9914" s="8">
        <f t="shared" si="345"/>
        <v>86</v>
      </c>
    </row>
    <row r="9915" spans="1:28">
      <c r="A9915" s="34" t="s">
        <v>19</v>
      </c>
      <c r="B9915" s="34" t="s">
        <v>75</v>
      </c>
      <c r="C9915" s="5" t="s">
        <v>187</v>
      </c>
      <c r="D9915" s="35" t="s">
        <v>89</v>
      </c>
      <c r="E9915" s="36" t="s">
        <v>16</v>
      </c>
      <c r="F9915" s="37">
        <v>50</v>
      </c>
      <c r="G9915" s="38">
        <v>-0.06</v>
      </c>
      <c r="H9915" s="34">
        <v>0.9757788863825354</v>
      </c>
      <c r="I9915" s="35">
        <v>-0.41780766631278565</v>
      </c>
      <c r="J9915" s="35">
        <v>10.769858069669549</v>
      </c>
      <c r="K9915" s="35">
        <v>6.2078937591226815</v>
      </c>
      <c r="L9915" s="35">
        <v>2.3352761455007069</v>
      </c>
      <c r="M9915" s="35">
        <v>-1.1727406261972511E-2</v>
      </c>
      <c r="N9915" s="35">
        <v>0</v>
      </c>
      <c r="O9915" s="35">
        <v>0</v>
      </c>
      <c r="P9915" s="36">
        <v>12</v>
      </c>
      <c r="Q9915" s="37">
        <v>86</v>
      </c>
      <c r="R9915" s="36">
        <v>10</v>
      </c>
      <c r="S9915" s="39">
        <f t="shared" si="344"/>
        <v>86</v>
      </c>
      <c r="T9915" s="34" t="s">
        <v>44</v>
      </c>
      <c r="U9915" s="12">
        <f>(alpha+(beta/(1+EXP((((-1)*ceta)+(delta*LN(speed)))+(epsilon*speed)))))</f>
        <v>9.8436809144967219E-3</v>
      </c>
      <c r="V9915" s="8">
        <f t="shared" si="345"/>
        <v>86</v>
      </c>
    </row>
    <row r="9916" spans="1:28">
      <c r="A9916" s="34" t="s">
        <v>19</v>
      </c>
      <c r="B9916" s="34" t="s">
        <v>75</v>
      </c>
      <c r="C9916" s="5" t="s">
        <v>186</v>
      </c>
      <c r="D9916" s="35" t="s">
        <v>89</v>
      </c>
      <c r="E9916" s="36" t="s">
        <v>14</v>
      </c>
      <c r="F9916" s="37">
        <v>50</v>
      </c>
      <c r="G9916" s="38">
        <v>-0.06</v>
      </c>
      <c r="H9916" s="34">
        <v>0.9885385671368323</v>
      </c>
      <c r="I9916" s="35">
        <v>3.995373317717636</v>
      </c>
      <c r="J9916" s="35">
        <v>-12.791477331941977</v>
      </c>
      <c r="K9916" s="35">
        <v>-2.0754722716248981</v>
      </c>
      <c r="L9916" s="35">
        <v>0</v>
      </c>
      <c r="M9916" s="35">
        <v>0</v>
      </c>
      <c r="N9916" s="35">
        <v>0</v>
      </c>
      <c r="O9916" s="35">
        <v>0</v>
      </c>
      <c r="P9916" s="36">
        <v>12</v>
      </c>
      <c r="Q9916" s="37">
        <v>86</v>
      </c>
      <c r="R9916" s="36">
        <v>13</v>
      </c>
      <c r="S9916" s="39">
        <f t="shared" si="344"/>
        <v>86</v>
      </c>
      <c r="T9916" s="34" t="s">
        <v>50</v>
      </c>
      <c r="U9916" s="12">
        <f>EXP((alpha+(beta/speed))+(ceta*LN(speed)))</f>
        <v>4.5245412311341708E-3</v>
      </c>
      <c r="V9916" s="8">
        <f t="shared" si="345"/>
        <v>86</v>
      </c>
      <c r="AB9916" s="41"/>
    </row>
    <row r="9917" spans="1:28">
      <c r="A9917" s="34" t="s">
        <v>19</v>
      </c>
      <c r="B9917" s="34" t="s">
        <v>75</v>
      </c>
      <c r="C9917" s="5" t="s">
        <v>187</v>
      </c>
      <c r="D9917" s="35" t="s">
        <v>89</v>
      </c>
      <c r="E9917" s="36" t="s">
        <v>14</v>
      </c>
      <c r="F9917" s="37">
        <v>50</v>
      </c>
      <c r="G9917" s="38">
        <v>-0.06</v>
      </c>
      <c r="H9917" s="34">
        <v>0.99014132661324739</v>
      </c>
      <c r="I9917" s="35">
        <v>2.745486483220696</v>
      </c>
      <c r="J9917" s="35">
        <v>-11.556651889608993</v>
      </c>
      <c r="K9917" s="35">
        <v>-1.9641402430491319</v>
      </c>
      <c r="L9917" s="35">
        <v>0</v>
      </c>
      <c r="M9917" s="35">
        <v>0</v>
      </c>
      <c r="N9917" s="35">
        <v>0</v>
      </c>
      <c r="O9917" s="35">
        <v>0</v>
      </c>
      <c r="P9917" s="36">
        <v>12</v>
      </c>
      <c r="Q9917" s="37">
        <v>86</v>
      </c>
      <c r="R9917" s="36">
        <v>13</v>
      </c>
      <c r="S9917" s="39">
        <f t="shared" si="344"/>
        <v>86</v>
      </c>
      <c r="T9917" s="34" t="s">
        <v>50</v>
      </c>
      <c r="U9917" s="12">
        <f>EXP((alpha+(beta/speed))+(ceta*LN(speed)))</f>
        <v>2.1595487935048879E-3</v>
      </c>
      <c r="V9917" s="8">
        <f t="shared" si="345"/>
        <v>86</v>
      </c>
      <c r="AB9917" s="41"/>
    </row>
    <row r="9918" spans="1:28">
      <c r="A9918" s="34" t="s">
        <v>19</v>
      </c>
      <c r="B9918" s="34" t="s">
        <v>75</v>
      </c>
      <c r="C9918" s="5" t="s">
        <v>186</v>
      </c>
      <c r="D9918" s="35" t="s">
        <v>89</v>
      </c>
      <c r="E9918" s="36" t="s">
        <v>18</v>
      </c>
      <c r="F9918" s="37">
        <v>50</v>
      </c>
      <c r="G9918" s="38">
        <v>-0.06</v>
      </c>
      <c r="H9918" s="34">
        <v>0.98979917674086082</v>
      </c>
      <c r="I9918" s="35">
        <v>4.1002038828998595</v>
      </c>
      <c r="J9918" s="35">
        <v>1.2377331517391794</v>
      </c>
      <c r="K9918" s="35">
        <v>1.1546843137231267E-2</v>
      </c>
      <c r="L9918" s="35">
        <v>0</v>
      </c>
      <c r="M9918" s="35">
        <v>0</v>
      </c>
      <c r="N9918" s="35">
        <v>0</v>
      </c>
      <c r="O9918" s="35">
        <v>0</v>
      </c>
      <c r="P9918" s="36">
        <v>12</v>
      </c>
      <c r="Q9918" s="37">
        <v>86</v>
      </c>
      <c r="R9918" s="36">
        <v>5</v>
      </c>
      <c r="S9918" s="39">
        <f t="shared" si="344"/>
        <v>86</v>
      </c>
      <c r="T9918" s="34" t="s">
        <v>36</v>
      </c>
      <c r="U9918" s="12">
        <f>(1/(((ceta*(speed^2))+(beta*speed))+alpha))</f>
        <v>5.1034545051097946E-3</v>
      </c>
      <c r="V9918" s="8">
        <f t="shared" si="345"/>
        <v>86</v>
      </c>
      <c r="AB9918" s="41"/>
    </row>
    <row r="9919" spans="1:28">
      <c r="A9919" s="34" t="s">
        <v>19</v>
      </c>
      <c r="B9919" s="34" t="s">
        <v>75</v>
      </c>
      <c r="C9919" s="5" t="s">
        <v>187</v>
      </c>
      <c r="D9919" s="35" t="s">
        <v>89</v>
      </c>
      <c r="E9919" s="36" t="s">
        <v>18</v>
      </c>
      <c r="F9919" s="37">
        <v>50</v>
      </c>
      <c r="G9919" s="38">
        <v>-0.06</v>
      </c>
      <c r="H9919" s="34">
        <v>0.97566961387953344</v>
      </c>
      <c r="I9919" s="35">
        <v>0.25870765952946007</v>
      </c>
      <c r="J9919" s="35">
        <v>0.87379809573099665</v>
      </c>
      <c r="K9919" s="35">
        <v>0.17908017135875065</v>
      </c>
      <c r="L9919" s="35">
        <v>0</v>
      </c>
      <c r="M9919" s="35">
        <v>0</v>
      </c>
      <c r="N9919" s="35">
        <v>0</v>
      </c>
      <c r="O9919" s="35">
        <v>0</v>
      </c>
      <c r="P9919" s="36">
        <v>12</v>
      </c>
      <c r="Q9919" s="37">
        <v>86</v>
      </c>
      <c r="R9919" s="36">
        <v>0</v>
      </c>
      <c r="S9919" s="39">
        <f t="shared" si="344"/>
        <v>86</v>
      </c>
      <c r="T9919" s="34" t="s">
        <v>29</v>
      </c>
      <c r="U9919" s="12">
        <f>((alpha*(beta^speed))*(speed^ceta))</f>
        <v>5.25525359471014E-6</v>
      </c>
      <c r="V9919" s="8">
        <f t="shared" si="345"/>
        <v>86</v>
      </c>
      <c r="AB9919" s="41"/>
    </row>
    <row r="9920" spans="1:28">
      <c r="A9920" s="34" t="s">
        <v>19</v>
      </c>
      <c r="B9920" s="34" t="s">
        <v>75</v>
      </c>
      <c r="C9920" s="5" t="s">
        <v>186</v>
      </c>
      <c r="D9920" s="35" t="s">
        <v>89</v>
      </c>
      <c r="E9920" s="36" t="s">
        <v>17</v>
      </c>
      <c r="F9920" s="37">
        <v>50</v>
      </c>
      <c r="G9920" s="38">
        <v>-0.06</v>
      </c>
      <c r="H9920" s="34">
        <v>0.96569163819918746</v>
      </c>
      <c r="I9920" s="35">
        <v>14.706675245914443</v>
      </c>
      <c r="J9920" s="35">
        <v>-27.899032375379676</v>
      </c>
      <c r="K9920" s="35">
        <v>-2.9249426513076533</v>
      </c>
      <c r="L9920" s="35">
        <v>0</v>
      </c>
      <c r="M9920" s="35">
        <v>0</v>
      </c>
      <c r="N9920" s="35">
        <v>0</v>
      </c>
      <c r="O9920" s="35">
        <v>0</v>
      </c>
      <c r="P9920" s="36">
        <v>12</v>
      </c>
      <c r="Q9920" s="37">
        <v>86</v>
      </c>
      <c r="R9920" s="36">
        <v>13</v>
      </c>
      <c r="S9920" s="39">
        <f t="shared" si="344"/>
        <v>86</v>
      </c>
      <c r="T9920" s="34" t="s">
        <v>50</v>
      </c>
      <c r="U9920" s="12">
        <f>EXP((alpha+(beta/speed))+(ceta*LN(speed)))</f>
        <v>3.8711727687842079</v>
      </c>
      <c r="V9920" s="8">
        <f t="shared" si="345"/>
        <v>86</v>
      </c>
    </row>
    <row r="9921" spans="1:28">
      <c r="A9921" s="34" t="s">
        <v>19</v>
      </c>
      <c r="B9921" s="34" t="s">
        <v>75</v>
      </c>
      <c r="C9921" s="5" t="s">
        <v>187</v>
      </c>
      <c r="D9921" s="35" t="s">
        <v>89</v>
      </c>
      <c r="E9921" s="36" t="s">
        <v>17</v>
      </c>
      <c r="F9921" s="37">
        <v>50</v>
      </c>
      <c r="G9921" s="38">
        <v>-0.06</v>
      </c>
      <c r="H9921" s="34">
        <v>0.96803661822058307</v>
      </c>
      <c r="I9921" s="35">
        <v>14.838489769052249</v>
      </c>
      <c r="J9921" s="35">
        <v>-28.45494761006946</v>
      </c>
      <c r="K9921" s="35">
        <v>-2.962070754788424</v>
      </c>
      <c r="L9921" s="35">
        <v>0</v>
      </c>
      <c r="M9921" s="35">
        <v>0</v>
      </c>
      <c r="N9921" s="35">
        <v>0</v>
      </c>
      <c r="O9921" s="35">
        <v>0</v>
      </c>
      <c r="P9921" s="36">
        <v>12</v>
      </c>
      <c r="Q9921" s="37">
        <v>86</v>
      </c>
      <c r="R9921" s="36">
        <v>13</v>
      </c>
      <c r="S9921" s="39">
        <f t="shared" si="344"/>
        <v>86</v>
      </c>
      <c r="T9921" s="34" t="s">
        <v>50</v>
      </c>
      <c r="U9921" s="12">
        <f>EXP((alpha+(beta/speed))+(ceta*LN(speed)))</f>
        <v>3.7192663359325677</v>
      </c>
      <c r="V9921" s="8">
        <f t="shared" si="345"/>
        <v>86</v>
      </c>
    </row>
    <row r="9922" spans="1:28">
      <c r="A9922" s="34" t="s">
        <v>19</v>
      </c>
      <c r="B9922" s="34" t="s">
        <v>75</v>
      </c>
      <c r="C9922" s="5" t="s">
        <v>186</v>
      </c>
      <c r="D9922" s="35" t="s">
        <v>89</v>
      </c>
      <c r="E9922" s="36" t="s">
        <v>15</v>
      </c>
      <c r="F9922" s="37">
        <v>100</v>
      </c>
      <c r="G9922" s="38">
        <v>-0.06</v>
      </c>
      <c r="H9922" s="34">
        <v>0.98804444460238383</v>
      </c>
      <c r="I9922" s="35">
        <v>11.607675322318102</v>
      </c>
      <c r="J9922" s="35">
        <v>-33.400989531074089</v>
      </c>
      <c r="K9922" s="35">
        <v>-3.4621156845047563</v>
      </c>
      <c r="L9922" s="35">
        <v>0</v>
      </c>
      <c r="M9922" s="35">
        <v>0</v>
      </c>
      <c r="N9922" s="35">
        <v>0</v>
      </c>
      <c r="O9922" s="35">
        <v>0</v>
      </c>
      <c r="P9922" s="36">
        <v>12</v>
      </c>
      <c r="Q9922" s="37">
        <v>86</v>
      </c>
      <c r="R9922" s="36">
        <v>13</v>
      </c>
      <c r="S9922" s="39">
        <f t="shared" ref="S9922:S9985" si="347">V9922</f>
        <v>86</v>
      </c>
      <c r="T9922" s="34" t="s">
        <v>50</v>
      </c>
      <c r="U9922" s="12">
        <f>EXP((alpha+(beta/speed))+(ceta*LN(speed)))</f>
        <v>1.496301311222927E-2</v>
      </c>
      <c r="V9922" s="8">
        <f t="shared" ref="V9922:V9985" si="348">IF($V$1&lt;P9922,P9922,IF($V$1&gt;Q9922,Q9922,$V$1))</f>
        <v>86</v>
      </c>
    </row>
    <row r="9923" spans="1:28">
      <c r="A9923" s="34" t="s">
        <v>19</v>
      </c>
      <c r="B9923" s="34" t="s">
        <v>75</v>
      </c>
      <c r="C9923" s="5" t="s">
        <v>187</v>
      </c>
      <c r="D9923" s="35" t="s">
        <v>89</v>
      </c>
      <c r="E9923" s="36" t="s">
        <v>15</v>
      </c>
      <c r="F9923" s="37">
        <v>100</v>
      </c>
      <c r="G9923" s="38">
        <v>-0.06</v>
      </c>
      <c r="H9923" s="34">
        <v>0.97940554306774263</v>
      </c>
      <c r="I9923" s="35">
        <v>-0.10637705120712063</v>
      </c>
      <c r="J9923" s="35">
        <v>2.8140600570833625</v>
      </c>
      <c r="K9923" s="35">
        <v>7.1077095767185172</v>
      </c>
      <c r="L9923" s="35">
        <v>2.6435000593692082</v>
      </c>
      <c r="M9923" s="35">
        <v>-1.6885742616436602E-2</v>
      </c>
      <c r="N9923" s="35">
        <v>0</v>
      </c>
      <c r="O9923" s="35">
        <v>0</v>
      </c>
      <c r="P9923" s="36">
        <v>12</v>
      </c>
      <c r="Q9923" s="37">
        <v>86</v>
      </c>
      <c r="R9923" s="36">
        <v>10</v>
      </c>
      <c r="S9923" s="39">
        <f t="shared" si="347"/>
        <v>86</v>
      </c>
      <c r="T9923" s="34" t="s">
        <v>44</v>
      </c>
      <c r="U9923" s="12">
        <f>(alpha+(beta/(1+EXP((((-1)*ceta)+(delta*LN(speed)))+(epsilon*speed)))))</f>
        <v>2.2409028616939553E-3</v>
      </c>
      <c r="V9923" s="8">
        <f t="shared" si="348"/>
        <v>86</v>
      </c>
    </row>
    <row r="9924" spans="1:28">
      <c r="A9924" s="34" t="s">
        <v>19</v>
      </c>
      <c r="B9924" s="34" t="s">
        <v>75</v>
      </c>
      <c r="C9924" s="5" t="s">
        <v>186</v>
      </c>
      <c r="D9924" s="35" t="s">
        <v>89</v>
      </c>
      <c r="E9924" s="36" t="s">
        <v>16</v>
      </c>
      <c r="F9924" s="37">
        <v>100</v>
      </c>
      <c r="G9924" s="38">
        <v>-0.06</v>
      </c>
      <c r="H9924" s="34">
        <v>0.96706964612938739</v>
      </c>
      <c r="I9924" s="35">
        <v>-0.13213099055319172</v>
      </c>
      <c r="J9924" s="35">
        <v>3.1118790191941605</v>
      </c>
      <c r="K9924" s="35">
        <v>6.6514576420909952</v>
      </c>
      <c r="L9924" s="35">
        <v>2.4180387188146395</v>
      </c>
      <c r="M9924" s="35">
        <v>-1.2206038491210883E-2</v>
      </c>
      <c r="N9924" s="35">
        <v>0</v>
      </c>
      <c r="O9924" s="35">
        <v>0</v>
      </c>
      <c r="P9924" s="36">
        <v>12</v>
      </c>
      <c r="Q9924" s="37">
        <v>86</v>
      </c>
      <c r="R9924" s="36">
        <v>10</v>
      </c>
      <c r="S9924" s="39">
        <f t="shared" si="347"/>
        <v>86</v>
      </c>
      <c r="T9924" s="34" t="s">
        <v>44</v>
      </c>
      <c r="U9924" s="12">
        <f>(alpha+(beta/(1+EXP((((-1)*ceta)+(delta*LN(speed)))+(epsilon*speed)))))</f>
        <v>5.9694690446770726E-3</v>
      </c>
      <c r="V9924" s="8">
        <f t="shared" si="348"/>
        <v>86</v>
      </c>
    </row>
    <row r="9925" spans="1:28">
      <c r="A9925" s="34" t="s">
        <v>19</v>
      </c>
      <c r="B9925" s="34" t="s">
        <v>75</v>
      </c>
      <c r="C9925" s="5" t="s">
        <v>187</v>
      </c>
      <c r="D9925" s="35" t="s">
        <v>89</v>
      </c>
      <c r="E9925" s="36" t="s">
        <v>16</v>
      </c>
      <c r="F9925" s="37">
        <v>100</v>
      </c>
      <c r="G9925" s="38">
        <v>-0.06</v>
      </c>
      <c r="H9925" s="34">
        <v>0.96631957849701611</v>
      </c>
      <c r="I9925" s="35">
        <v>-0.3855037474353602</v>
      </c>
      <c r="J9925" s="35">
        <v>9.2047610382862874</v>
      </c>
      <c r="K9925" s="35">
        <v>7.1372541867961345</v>
      </c>
      <c r="L9925" s="35">
        <v>2.560678460860939</v>
      </c>
      <c r="M9925" s="35">
        <v>-1.4050405498001618E-2</v>
      </c>
      <c r="N9925" s="35">
        <v>0</v>
      </c>
      <c r="O9925" s="35">
        <v>0</v>
      </c>
      <c r="P9925" s="36">
        <v>12</v>
      </c>
      <c r="Q9925" s="37">
        <v>86</v>
      </c>
      <c r="R9925" s="36">
        <v>10</v>
      </c>
      <c r="S9925" s="39">
        <f t="shared" si="347"/>
        <v>86</v>
      </c>
      <c r="T9925" s="34" t="s">
        <v>44</v>
      </c>
      <c r="U9925" s="12">
        <f>(alpha+(beta/(1+EXP((((-1)*ceta)+(delta*LN(speed)))+(epsilon*speed)))))</f>
        <v>2.6535053022189392E-2</v>
      </c>
      <c r="V9925" s="8">
        <f t="shared" si="348"/>
        <v>86</v>
      </c>
    </row>
    <row r="9926" spans="1:28">
      <c r="A9926" s="34" t="s">
        <v>19</v>
      </c>
      <c r="B9926" s="34" t="s">
        <v>75</v>
      </c>
      <c r="C9926" s="5" t="s">
        <v>186</v>
      </c>
      <c r="D9926" s="35" t="s">
        <v>89</v>
      </c>
      <c r="E9926" s="36" t="s">
        <v>14</v>
      </c>
      <c r="F9926" s="37">
        <v>100</v>
      </c>
      <c r="G9926" s="38">
        <v>-0.06</v>
      </c>
      <c r="H9926" s="34">
        <v>0.98790894376466831</v>
      </c>
      <c r="I9926" s="35">
        <v>3.8077909936549474</v>
      </c>
      <c r="J9926" s="35">
        <v>-12.46749584885459</v>
      </c>
      <c r="K9926" s="35">
        <v>-2.0322674621333316</v>
      </c>
      <c r="L9926" s="35">
        <v>0</v>
      </c>
      <c r="M9926" s="35">
        <v>0</v>
      </c>
      <c r="N9926" s="35">
        <v>0</v>
      </c>
      <c r="O9926" s="35">
        <v>0</v>
      </c>
      <c r="P9926" s="36">
        <v>12</v>
      </c>
      <c r="Q9926" s="37">
        <v>86</v>
      </c>
      <c r="R9926" s="36">
        <v>13</v>
      </c>
      <c r="S9926" s="39">
        <f t="shared" si="347"/>
        <v>86</v>
      </c>
      <c r="T9926" s="34" t="s">
        <v>50</v>
      </c>
      <c r="U9926" s="12">
        <f>EXP((alpha+(beta/speed))+(ceta*LN(speed)))</f>
        <v>4.5637758375993969E-3</v>
      </c>
      <c r="V9926" s="8">
        <f t="shared" si="348"/>
        <v>86</v>
      </c>
      <c r="AB9926" s="41"/>
    </row>
    <row r="9927" spans="1:28">
      <c r="A9927" s="34" t="s">
        <v>19</v>
      </c>
      <c r="B9927" s="34" t="s">
        <v>75</v>
      </c>
      <c r="C9927" s="5" t="s">
        <v>187</v>
      </c>
      <c r="D9927" s="35" t="s">
        <v>89</v>
      </c>
      <c r="E9927" s="36" t="s">
        <v>14</v>
      </c>
      <c r="F9927" s="37">
        <v>100</v>
      </c>
      <c r="G9927" s="38">
        <v>-0.06</v>
      </c>
      <c r="H9927" s="34">
        <v>0.98853224670820294</v>
      </c>
      <c r="I9927" s="35">
        <v>2.8509659252119959</v>
      </c>
      <c r="J9927" s="35">
        <v>-12.704518139567366</v>
      </c>
      <c r="K9927" s="35">
        <v>-1.9889400364434544</v>
      </c>
      <c r="L9927" s="35">
        <v>0</v>
      </c>
      <c r="M9927" s="35">
        <v>0</v>
      </c>
      <c r="N9927" s="35">
        <v>0</v>
      </c>
      <c r="O9927" s="35">
        <v>0</v>
      </c>
      <c r="P9927" s="36">
        <v>12</v>
      </c>
      <c r="Q9927" s="37">
        <v>86</v>
      </c>
      <c r="R9927" s="36">
        <v>13</v>
      </c>
      <c r="S9927" s="39">
        <f t="shared" si="347"/>
        <v>86</v>
      </c>
      <c r="T9927" s="34" t="s">
        <v>50</v>
      </c>
      <c r="U9927" s="12">
        <f>EXP((alpha+(beta/speed))+(ceta*LN(speed)))</f>
        <v>2.1203148150845653E-3</v>
      </c>
      <c r="V9927" s="8">
        <f t="shared" si="348"/>
        <v>86</v>
      </c>
      <c r="AB9927" s="41"/>
    </row>
    <row r="9928" spans="1:28">
      <c r="A9928" s="34" t="s">
        <v>19</v>
      </c>
      <c r="B9928" s="34" t="s">
        <v>75</v>
      </c>
      <c r="C9928" s="5" t="s">
        <v>186</v>
      </c>
      <c r="D9928" s="35" t="s">
        <v>89</v>
      </c>
      <c r="E9928" s="36" t="s">
        <v>18</v>
      </c>
      <c r="F9928" s="37">
        <v>100</v>
      </c>
      <c r="G9928" s="38">
        <v>-0.06</v>
      </c>
      <c r="H9928" s="34">
        <v>0.98627261646500586</v>
      </c>
      <c r="I9928" s="35">
        <v>1.167896006011272</v>
      </c>
      <c r="J9928" s="35">
        <v>-8.1918385789471184</v>
      </c>
      <c r="K9928" s="35">
        <v>-1.4188856791459632</v>
      </c>
      <c r="L9928" s="35">
        <v>0</v>
      </c>
      <c r="M9928" s="35">
        <v>0</v>
      </c>
      <c r="N9928" s="35">
        <v>0</v>
      </c>
      <c r="O9928" s="35">
        <v>0</v>
      </c>
      <c r="P9928" s="36">
        <v>12</v>
      </c>
      <c r="Q9928" s="37">
        <v>86</v>
      </c>
      <c r="R9928" s="36">
        <v>13</v>
      </c>
      <c r="S9928" s="39">
        <f t="shared" si="347"/>
        <v>86</v>
      </c>
      <c r="T9928" s="34" t="s">
        <v>50</v>
      </c>
      <c r="U9928" s="12">
        <f>EXP((alpha+(beta/speed))+(ceta*LN(speed)))</f>
        <v>5.2602984223757933E-3</v>
      </c>
      <c r="V9928" s="8">
        <f t="shared" si="348"/>
        <v>86</v>
      </c>
    </row>
    <row r="9929" spans="1:28">
      <c r="A9929" s="34" t="s">
        <v>19</v>
      </c>
      <c r="B9929" s="34" t="s">
        <v>75</v>
      </c>
      <c r="C9929" s="5" t="s">
        <v>187</v>
      </c>
      <c r="D9929" s="35" t="s">
        <v>89</v>
      </c>
      <c r="E9929" s="36" t="s">
        <v>18</v>
      </c>
      <c r="F9929" s="37">
        <v>100</v>
      </c>
      <c r="G9929" s="38">
        <v>-0.06</v>
      </c>
      <c r="H9929" s="34">
        <v>0.97198559846017329</v>
      </c>
      <c r="I9929" s="35">
        <v>0.20329471207372216</v>
      </c>
      <c r="J9929" s="35">
        <v>0.87233208006870644</v>
      </c>
      <c r="K9929" s="35">
        <v>0.2896003179506792</v>
      </c>
      <c r="L9929" s="35">
        <v>0</v>
      </c>
      <c r="M9929" s="35">
        <v>0</v>
      </c>
      <c r="N9929" s="35">
        <v>0</v>
      </c>
      <c r="O9929" s="35">
        <v>0</v>
      </c>
      <c r="P9929" s="36">
        <v>12</v>
      </c>
      <c r="Q9929" s="37">
        <v>86</v>
      </c>
      <c r="R9929" s="36">
        <v>0</v>
      </c>
      <c r="S9929" s="39">
        <f t="shared" si="347"/>
        <v>86</v>
      </c>
      <c r="T9929" s="34" t="s">
        <v>29</v>
      </c>
      <c r="U9929" s="12">
        <f>((alpha*(beta^speed))*(speed^ceta))</f>
        <v>5.8478473964190218E-6</v>
      </c>
      <c r="V9929" s="8">
        <f t="shared" si="348"/>
        <v>86</v>
      </c>
      <c r="AB9929" s="41"/>
    </row>
    <row r="9930" spans="1:28">
      <c r="A9930" s="34" t="s">
        <v>19</v>
      </c>
      <c r="B9930" s="34" t="s">
        <v>75</v>
      </c>
      <c r="C9930" s="5" t="s">
        <v>186</v>
      </c>
      <c r="D9930" s="35" t="s">
        <v>89</v>
      </c>
      <c r="E9930" s="36" t="s">
        <v>17</v>
      </c>
      <c r="F9930" s="37">
        <v>100</v>
      </c>
      <c r="G9930" s="38">
        <v>-0.06</v>
      </c>
      <c r="H9930" s="34">
        <v>0.95185445924370404</v>
      </c>
      <c r="I9930" s="35">
        <v>15.114650636336485</v>
      </c>
      <c r="J9930" s="35">
        <v>-31.110193017263924</v>
      </c>
      <c r="K9930" s="35">
        <v>-2.9978509179336785</v>
      </c>
      <c r="L9930" s="35">
        <v>0</v>
      </c>
      <c r="M9930" s="35">
        <v>0</v>
      </c>
      <c r="N9930" s="35">
        <v>0</v>
      </c>
      <c r="O9930" s="35">
        <v>0</v>
      </c>
      <c r="P9930" s="36">
        <v>12</v>
      </c>
      <c r="Q9930" s="37">
        <v>86</v>
      </c>
      <c r="R9930" s="36">
        <v>13</v>
      </c>
      <c r="S9930" s="39">
        <f t="shared" si="347"/>
        <v>86</v>
      </c>
      <c r="T9930" s="34" t="s">
        <v>50</v>
      </c>
      <c r="U9930" s="12">
        <f>EXP((alpha+(beta/speed))+(ceta*LN(speed)))</f>
        <v>4.0529097301089845</v>
      </c>
      <c r="V9930" s="8">
        <f t="shared" si="348"/>
        <v>86</v>
      </c>
    </row>
    <row r="9931" spans="1:28">
      <c r="A9931" s="34" t="s">
        <v>19</v>
      </c>
      <c r="B9931" s="34" t="s">
        <v>75</v>
      </c>
      <c r="C9931" s="5" t="s">
        <v>187</v>
      </c>
      <c r="D9931" s="35" t="s">
        <v>89</v>
      </c>
      <c r="E9931" s="36" t="s">
        <v>17</v>
      </c>
      <c r="F9931" s="37">
        <v>100</v>
      </c>
      <c r="G9931" s="38">
        <v>-0.06</v>
      </c>
      <c r="H9931" s="34">
        <v>0.95491886544253668</v>
      </c>
      <c r="I9931" s="35">
        <v>15.237228103898815</v>
      </c>
      <c r="J9931" s="35">
        <v>-31.579467086556747</v>
      </c>
      <c r="K9931" s="35">
        <v>-3.0338116377922062</v>
      </c>
      <c r="L9931" s="35">
        <v>0</v>
      </c>
      <c r="M9931" s="35">
        <v>0</v>
      </c>
      <c r="N9931" s="35">
        <v>0</v>
      </c>
      <c r="O9931" s="35">
        <v>0</v>
      </c>
      <c r="P9931" s="36">
        <v>12</v>
      </c>
      <c r="Q9931" s="37">
        <v>86</v>
      </c>
      <c r="R9931" s="36">
        <v>13</v>
      </c>
      <c r="S9931" s="39">
        <f t="shared" si="347"/>
        <v>86</v>
      </c>
      <c r="T9931" s="34" t="s">
        <v>50</v>
      </c>
      <c r="U9931" s="12">
        <f>EXP((alpha+(beta/speed))+(ceta*LN(speed)))</f>
        <v>3.8820925765251668</v>
      </c>
      <c r="V9931" s="8">
        <f t="shared" si="348"/>
        <v>86</v>
      </c>
    </row>
    <row r="9932" spans="1:28">
      <c r="A9932" s="34" t="s">
        <v>19</v>
      </c>
      <c r="B9932" s="34" t="s">
        <v>75</v>
      </c>
      <c r="C9932" s="5" t="s">
        <v>186</v>
      </c>
      <c r="D9932" s="35" t="s">
        <v>89</v>
      </c>
      <c r="E9932" s="36" t="s">
        <v>15</v>
      </c>
      <c r="F9932" s="37">
        <v>0</v>
      </c>
      <c r="G9932" s="38">
        <v>-0.04</v>
      </c>
      <c r="H9932" s="34">
        <v>0.99269766839905127</v>
      </c>
      <c r="I9932" s="35">
        <v>-0.11875147796139826</v>
      </c>
      <c r="J9932" s="35">
        <v>14.376307109964348</v>
      </c>
      <c r="K9932" s="35">
        <v>1.1366785643860582</v>
      </c>
      <c r="L9932" s="35">
        <v>1.2019595994676253</v>
      </c>
      <c r="M9932" s="35">
        <v>5.4735246848786881E-3</v>
      </c>
      <c r="N9932" s="35">
        <v>0</v>
      </c>
      <c r="O9932" s="35">
        <v>0</v>
      </c>
      <c r="P9932" s="36">
        <v>12</v>
      </c>
      <c r="Q9932" s="37">
        <v>86</v>
      </c>
      <c r="R9932" s="36">
        <v>10</v>
      </c>
      <c r="S9932" s="39">
        <f t="shared" si="347"/>
        <v>86</v>
      </c>
      <c r="T9932" s="34" t="s">
        <v>44</v>
      </c>
      <c r="U9932" s="12">
        <f>(alpha+(beta/(1+EXP((((-1)*ceta)+(delta*LN(speed)))+(epsilon*speed)))))</f>
        <v>1.2377798547051955E-2</v>
      </c>
      <c r="V9932" s="8">
        <f t="shared" si="348"/>
        <v>86</v>
      </c>
    </row>
    <row r="9933" spans="1:28">
      <c r="A9933" s="34" t="s">
        <v>19</v>
      </c>
      <c r="B9933" s="34" t="s">
        <v>75</v>
      </c>
      <c r="C9933" s="5" t="s">
        <v>187</v>
      </c>
      <c r="D9933" s="35" t="s">
        <v>89</v>
      </c>
      <c r="E9933" s="36" t="s">
        <v>15</v>
      </c>
      <c r="F9933" s="37">
        <v>0</v>
      </c>
      <c r="G9933" s="38">
        <v>-0.04</v>
      </c>
      <c r="H9933" s="34">
        <v>0.99029138680957862</v>
      </c>
      <c r="I9933" s="35">
        <v>-0.29943407687827223</v>
      </c>
      <c r="J9933" s="35">
        <v>29.923586102894859</v>
      </c>
      <c r="K9933" s="35">
        <v>0.60321223064181029</v>
      </c>
      <c r="L9933" s="35">
        <v>1.1591114389178814</v>
      </c>
      <c r="M9933" s="35">
        <v>-2.7538010940262605E-4</v>
      </c>
      <c r="N9933" s="35">
        <v>0</v>
      </c>
      <c r="O9933" s="35">
        <v>0</v>
      </c>
      <c r="P9933" s="36">
        <v>12</v>
      </c>
      <c r="Q9933" s="37">
        <v>86</v>
      </c>
      <c r="R9933" s="36">
        <v>10</v>
      </c>
      <c r="S9933" s="39">
        <f t="shared" si="347"/>
        <v>86</v>
      </c>
      <c r="T9933" s="34" t="s">
        <v>44</v>
      </c>
      <c r="U9933" s="12">
        <f>(alpha+(beta/(1+EXP((((-1)*ceta)+(delta*LN(speed)))+(epsilon*speed)))))</f>
        <v>1.7773106960269458E-2</v>
      </c>
      <c r="V9933" s="8">
        <f t="shared" si="348"/>
        <v>86</v>
      </c>
    </row>
    <row r="9934" spans="1:28">
      <c r="A9934" s="34" t="s">
        <v>19</v>
      </c>
      <c r="B9934" s="34" t="s">
        <v>75</v>
      </c>
      <c r="C9934" s="5" t="s">
        <v>186</v>
      </c>
      <c r="D9934" s="35" t="s">
        <v>89</v>
      </c>
      <c r="E9934" s="36" t="s">
        <v>16</v>
      </c>
      <c r="F9934" s="37">
        <v>0</v>
      </c>
      <c r="G9934" s="38">
        <v>-0.04</v>
      </c>
      <c r="H9934" s="34">
        <v>0.98183048564834063</v>
      </c>
      <c r="I9934" s="35">
        <v>-0.40188269241167429</v>
      </c>
      <c r="J9934" s="35">
        <v>11.603787601623027</v>
      </c>
      <c r="K9934" s="35">
        <v>2.0235423144245215</v>
      </c>
      <c r="L9934" s="35">
        <v>1.1964476500506633</v>
      </c>
      <c r="M9934" s="35">
        <v>-7.1769927751096107E-4</v>
      </c>
      <c r="N9934" s="35">
        <v>0</v>
      </c>
      <c r="O9934" s="35">
        <v>0</v>
      </c>
      <c r="P9934" s="36">
        <v>12</v>
      </c>
      <c r="Q9934" s="37">
        <v>86</v>
      </c>
      <c r="R9934" s="36">
        <v>10</v>
      </c>
      <c r="S9934" s="39">
        <f t="shared" si="347"/>
        <v>86</v>
      </c>
      <c r="T9934" s="34" t="s">
        <v>44</v>
      </c>
      <c r="U9934" s="12">
        <f>(alpha+(beta/(1+EXP((((-1)*ceta)+(delta*LN(speed)))+(epsilon*speed)))))</f>
        <v>3.3705287544222751E-2</v>
      </c>
      <c r="V9934" s="8">
        <f t="shared" si="348"/>
        <v>86</v>
      </c>
    </row>
    <row r="9935" spans="1:28">
      <c r="A9935" s="34" t="s">
        <v>19</v>
      </c>
      <c r="B9935" s="34" t="s">
        <v>75</v>
      </c>
      <c r="C9935" s="5" t="s">
        <v>187</v>
      </c>
      <c r="D9935" s="35" t="s">
        <v>89</v>
      </c>
      <c r="E9935" s="36" t="s">
        <v>16</v>
      </c>
      <c r="F9935" s="37">
        <v>0</v>
      </c>
      <c r="G9935" s="38">
        <v>-0.04</v>
      </c>
      <c r="H9935" s="34">
        <v>0.98167836359096039</v>
      </c>
      <c r="I9935" s="35">
        <v>-1.151237469075951</v>
      </c>
      <c r="J9935" s="35">
        <v>31.35119852159</v>
      </c>
      <c r="K9935" s="35">
        <v>2.3978877917619381</v>
      </c>
      <c r="L9935" s="35">
        <v>1.2804267567403129</v>
      </c>
      <c r="M9935" s="35">
        <v>-1.4797099620872463E-3</v>
      </c>
      <c r="N9935" s="35">
        <v>0</v>
      </c>
      <c r="O9935" s="35">
        <v>0</v>
      </c>
      <c r="P9935" s="36">
        <v>12</v>
      </c>
      <c r="Q9935" s="37">
        <v>86</v>
      </c>
      <c r="R9935" s="36">
        <v>10</v>
      </c>
      <c r="S9935" s="39">
        <f t="shared" si="347"/>
        <v>86</v>
      </c>
      <c r="T9935" s="34" t="s">
        <v>44</v>
      </c>
      <c r="U9935" s="12">
        <f>(alpha+(beta/(1+EXP((((-1)*ceta)+(delta*LN(speed)))+(epsilon*speed)))))</f>
        <v>0.10248692759038347</v>
      </c>
      <c r="V9935" s="8">
        <f t="shared" si="348"/>
        <v>86</v>
      </c>
    </row>
    <row r="9936" spans="1:28">
      <c r="A9936" s="34" t="s">
        <v>19</v>
      </c>
      <c r="B9936" s="34" t="s">
        <v>75</v>
      </c>
      <c r="C9936" s="5" t="s">
        <v>186</v>
      </c>
      <c r="D9936" s="35" t="s">
        <v>89</v>
      </c>
      <c r="E9936" s="36" t="s">
        <v>14</v>
      </c>
      <c r="F9936" s="37">
        <v>0</v>
      </c>
      <c r="G9936" s="38">
        <v>-0.04</v>
      </c>
      <c r="H9936" s="34">
        <v>0.99421378583040643</v>
      </c>
      <c r="I9936" s="35">
        <v>1.2877953560241429</v>
      </c>
      <c r="J9936" s="35">
        <v>0.11150061104925922</v>
      </c>
      <c r="K9936" s="35">
        <v>0.47083058744131479</v>
      </c>
      <c r="L9936" s="35">
        <v>0</v>
      </c>
      <c r="M9936" s="35">
        <v>0</v>
      </c>
      <c r="N9936" s="35">
        <v>0</v>
      </c>
      <c r="O9936" s="35">
        <v>0</v>
      </c>
      <c r="P9936" s="36">
        <v>12</v>
      </c>
      <c r="Q9936" s="37">
        <v>86</v>
      </c>
      <c r="R9936" s="36">
        <v>2</v>
      </c>
      <c r="S9936" s="39">
        <f t="shared" si="347"/>
        <v>86</v>
      </c>
      <c r="T9936" s="34" t="s">
        <v>31</v>
      </c>
      <c r="U9936" s="12">
        <f>((alpha+(beta*speed))^((-1)/ceta))</f>
        <v>6.2887559615026093E-3</v>
      </c>
      <c r="V9936" s="8">
        <f t="shared" si="348"/>
        <v>86</v>
      </c>
      <c r="AB9936" s="41"/>
    </row>
    <row r="9937" spans="1:28">
      <c r="A9937" s="34" t="s">
        <v>19</v>
      </c>
      <c r="B9937" s="34" t="s">
        <v>75</v>
      </c>
      <c r="C9937" s="5" t="s">
        <v>187</v>
      </c>
      <c r="D9937" s="35" t="s">
        <v>89</v>
      </c>
      <c r="E9937" s="36" t="s">
        <v>14</v>
      </c>
      <c r="F9937" s="37">
        <v>0</v>
      </c>
      <c r="G9937" s="38">
        <v>-0.04</v>
      </c>
      <c r="H9937" s="34">
        <v>0.99378888915622665</v>
      </c>
      <c r="I9937" s="35">
        <v>0.68012536826442271</v>
      </c>
      <c r="J9937" s="35">
        <v>0.9836733719207621</v>
      </c>
      <c r="K9937" s="35">
        <v>-0.92494332229541087</v>
      </c>
      <c r="L9937" s="35">
        <v>0</v>
      </c>
      <c r="M9937" s="35">
        <v>0</v>
      </c>
      <c r="N9937" s="35">
        <v>0</v>
      </c>
      <c r="O9937" s="35">
        <v>0</v>
      </c>
      <c r="P9937" s="36">
        <v>12</v>
      </c>
      <c r="Q9937" s="37">
        <v>86</v>
      </c>
      <c r="R9937" s="36">
        <v>0</v>
      </c>
      <c r="S9937" s="39">
        <f t="shared" si="347"/>
        <v>86</v>
      </c>
      <c r="T9937" s="34" t="s">
        <v>29</v>
      </c>
      <c r="U9937" s="12">
        <f>((alpha*(beta^speed))*(speed^ceta))</f>
        <v>2.6820462022006377E-3</v>
      </c>
      <c r="V9937" s="8">
        <f t="shared" si="348"/>
        <v>86</v>
      </c>
      <c r="AB9937" s="41"/>
    </row>
    <row r="9938" spans="1:28">
      <c r="A9938" s="34" t="s">
        <v>19</v>
      </c>
      <c r="B9938" s="34" t="s">
        <v>75</v>
      </c>
      <c r="C9938" s="5" t="s">
        <v>186</v>
      </c>
      <c r="D9938" s="35" t="s">
        <v>89</v>
      </c>
      <c r="E9938" s="36" t="s">
        <v>18</v>
      </c>
      <c r="F9938" s="37">
        <v>0</v>
      </c>
      <c r="G9938" s="38">
        <v>-0.04</v>
      </c>
      <c r="H9938" s="34">
        <v>0.99050931695916244</v>
      </c>
      <c r="I9938" s="35">
        <v>0.49690532063929921</v>
      </c>
      <c r="J9938" s="35">
        <v>0.98987113131267068</v>
      </c>
      <c r="K9938" s="35">
        <v>-0.81576445206114556</v>
      </c>
      <c r="L9938" s="35">
        <v>0</v>
      </c>
      <c r="M9938" s="35">
        <v>0</v>
      </c>
      <c r="N9938" s="35">
        <v>0</v>
      </c>
      <c r="O9938" s="35">
        <v>0</v>
      </c>
      <c r="P9938" s="36">
        <v>12</v>
      </c>
      <c r="Q9938" s="37">
        <v>86</v>
      </c>
      <c r="R9938" s="36">
        <v>0</v>
      </c>
      <c r="S9938" s="39">
        <f t="shared" si="347"/>
        <v>86</v>
      </c>
      <c r="T9938" s="34" t="s">
        <v>29</v>
      </c>
      <c r="U9938" s="12">
        <f>((alpha*(beta^speed))*(speed^ceta))</f>
        <v>5.469444509489536E-3</v>
      </c>
      <c r="V9938" s="8">
        <f t="shared" si="348"/>
        <v>86</v>
      </c>
      <c r="AB9938" s="41"/>
    </row>
    <row r="9939" spans="1:28">
      <c r="A9939" s="34" t="s">
        <v>19</v>
      </c>
      <c r="B9939" s="34" t="s">
        <v>75</v>
      </c>
      <c r="C9939" s="5" t="s">
        <v>187</v>
      </c>
      <c r="D9939" s="35" t="s">
        <v>89</v>
      </c>
      <c r="E9939" s="36" t="s">
        <v>18</v>
      </c>
      <c r="F9939" s="37">
        <v>0</v>
      </c>
      <c r="G9939" s="38">
        <v>-0.04</v>
      </c>
      <c r="H9939" s="34">
        <v>0.9818878858639789</v>
      </c>
      <c r="I9939" s="35">
        <v>0.39706619816572086</v>
      </c>
      <c r="J9939" s="35">
        <v>0.90711152988249166</v>
      </c>
      <c r="K9939" s="35">
        <v>-0.11703686663756911</v>
      </c>
      <c r="L9939" s="35">
        <v>0</v>
      </c>
      <c r="M9939" s="35">
        <v>0</v>
      </c>
      <c r="N9939" s="35">
        <v>0</v>
      </c>
      <c r="O9939" s="35">
        <v>0</v>
      </c>
      <c r="P9939" s="36">
        <v>12</v>
      </c>
      <c r="Q9939" s="37">
        <v>86</v>
      </c>
      <c r="R9939" s="36">
        <v>0</v>
      </c>
      <c r="S9939" s="39">
        <f t="shared" si="347"/>
        <v>86</v>
      </c>
      <c r="T9939" s="34" t="s">
        <v>29</v>
      </c>
      <c r="U9939" s="12">
        <f>((alpha*(beta^speed))*(speed^ceta))</f>
        <v>5.3860994842722263E-5</v>
      </c>
      <c r="V9939" s="8">
        <f t="shared" si="348"/>
        <v>86</v>
      </c>
    </row>
    <row r="9940" spans="1:28">
      <c r="A9940" s="34" t="s">
        <v>19</v>
      </c>
      <c r="B9940" s="34" t="s">
        <v>75</v>
      </c>
      <c r="C9940" s="5" t="s">
        <v>186</v>
      </c>
      <c r="D9940" s="35" t="s">
        <v>89</v>
      </c>
      <c r="E9940" s="36" t="s">
        <v>17</v>
      </c>
      <c r="F9940" s="37">
        <v>0</v>
      </c>
      <c r="G9940" s="38">
        <v>-0.04</v>
      </c>
      <c r="H9940" s="34">
        <v>0.97694207257782761</v>
      </c>
      <c r="I9940" s="35">
        <v>1341.0847907035106</v>
      </c>
      <c r="J9940" s="35">
        <v>0.96651010258796732</v>
      </c>
      <c r="K9940" s="35">
        <v>-0.52243991994100147</v>
      </c>
      <c r="L9940" s="35">
        <v>0</v>
      </c>
      <c r="M9940" s="35">
        <v>0</v>
      </c>
      <c r="N9940" s="35">
        <v>0</v>
      </c>
      <c r="O9940" s="35">
        <v>0</v>
      </c>
      <c r="P9940" s="36">
        <v>12</v>
      </c>
      <c r="Q9940" s="37">
        <v>86</v>
      </c>
      <c r="R9940" s="36">
        <v>0</v>
      </c>
      <c r="S9940" s="39">
        <f t="shared" si="347"/>
        <v>86</v>
      </c>
      <c r="T9940" s="34" t="s">
        <v>29</v>
      </c>
      <c r="U9940" s="12">
        <f>((alpha*(beta^speed))*(speed^ceta))</f>
        <v>6.9911278100669856</v>
      </c>
      <c r="V9940" s="8">
        <f t="shared" si="348"/>
        <v>86</v>
      </c>
    </row>
    <row r="9941" spans="1:28">
      <c r="A9941" s="34" t="s">
        <v>19</v>
      </c>
      <c r="B9941" s="34" t="s">
        <v>75</v>
      </c>
      <c r="C9941" s="5" t="s">
        <v>187</v>
      </c>
      <c r="D9941" s="35" t="s">
        <v>89</v>
      </c>
      <c r="E9941" s="36" t="s">
        <v>17</v>
      </c>
      <c r="F9941" s="37">
        <v>0</v>
      </c>
      <c r="G9941" s="38">
        <v>-0.04</v>
      </c>
      <c r="H9941" s="34">
        <v>0.97863352281563165</v>
      </c>
      <c r="I9941" s="35">
        <v>1316.6977266883296</v>
      </c>
      <c r="J9941" s="35">
        <v>0.96603908878418376</v>
      </c>
      <c r="K9941" s="35">
        <v>-0.51738107873431249</v>
      </c>
      <c r="L9941" s="35">
        <v>0</v>
      </c>
      <c r="M9941" s="35">
        <v>0</v>
      </c>
      <c r="N9941" s="35">
        <v>0</v>
      </c>
      <c r="O9941" s="35">
        <v>0</v>
      </c>
      <c r="P9941" s="36">
        <v>12</v>
      </c>
      <c r="Q9941" s="37">
        <v>86</v>
      </c>
      <c r="R9941" s="36">
        <v>0</v>
      </c>
      <c r="S9941" s="39">
        <f t="shared" si="347"/>
        <v>86</v>
      </c>
      <c r="T9941" s="34" t="s">
        <v>29</v>
      </c>
      <c r="U9941" s="12">
        <f>((alpha*(beta^speed))*(speed^ceta))</f>
        <v>6.7322053735360807</v>
      </c>
      <c r="V9941" s="8">
        <f t="shared" si="348"/>
        <v>86</v>
      </c>
    </row>
    <row r="9942" spans="1:28">
      <c r="A9942" s="34" t="s">
        <v>19</v>
      </c>
      <c r="B9942" s="34" t="s">
        <v>75</v>
      </c>
      <c r="C9942" s="5" t="s">
        <v>186</v>
      </c>
      <c r="D9942" s="35" t="s">
        <v>89</v>
      </c>
      <c r="E9942" s="36" t="s">
        <v>15</v>
      </c>
      <c r="F9942" s="37">
        <v>50</v>
      </c>
      <c r="G9942" s="38">
        <v>-0.04</v>
      </c>
      <c r="H9942" s="34">
        <v>0.99087850214872952</v>
      </c>
      <c r="I9942" s="35">
        <v>-0.15297646941305446</v>
      </c>
      <c r="J9942" s="35">
        <v>3.8197740890982006</v>
      </c>
      <c r="K9942" s="35">
        <v>3.9280352718426061</v>
      </c>
      <c r="L9942" s="35">
        <v>1.681956957356894</v>
      </c>
      <c r="M9942" s="35">
        <v>-4.798125457540374E-3</v>
      </c>
      <c r="N9942" s="35">
        <v>0</v>
      </c>
      <c r="O9942" s="35">
        <v>0</v>
      </c>
      <c r="P9942" s="36">
        <v>12</v>
      </c>
      <c r="Q9942" s="37">
        <v>86</v>
      </c>
      <c r="R9942" s="36">
        <v>10</v>
      </c>
      <c r="S9942" s="39">
        <f t="shared" si="347"/>
        <v>86</v>
      </c>
      <c r="T9942" s="34" t="s">
        <v>44</v>
      </c>
      <c r="U9942" s="12">
        <f>(alpha+(beta/(1+EXP((((-1)*ceta)+(delta*LN(speed)))+(epsilon*speed)))))</f>
        <v>3.7804145754934126E-3</v>
      </c>
      <c r="V9942" s="8">
        <f t="shared" si="348"/>
        <v>86</v>
      </c>
    </row>
    <row r="9943" spans="1:28">
      <c r="A9943" s="34" t="s">
        <v>19</v>
      </c>
      <c r="B9943" s="34" t="s">
        <v>75</v>
      </c>
      <c r="C9943" s="5" t="s">
        <v>187</v>
      </c>
      <c r="D9943" s="35" t="s">
        <v>89</v>
      </c>
      <c r="E9943" s="36" t="s">
        <v>15</v>
      </c>
      <c r="F9943" s="37">
        <v>50</v>
      </c>
      <c r="G9943" s="38">
        <v>-0.04</v>
      </c>
      <c r="H9943" s="34">
        <v>0.98167316526318971</v>
      </c>
      <c r="I9943" s="35">
        <v>10.977640532373908</v>
      </c>
      <c r="J9943" s="35">
        <v>0.95953384450182622</v>
      </c>
      <c r="K9943" s="35">
        <v>-0.4187027025323477</v>
      </c>
      <c r="L9943" s="35">
        <v>0</v>
      </c>
      <c r="M9943" s="35">
        <v>0</v>
      </c>
      <c r="N9943" s="35">
        <v>0</v>
      </c>
      <c r="O9943" s="35">
        <v>0</v>
      </c>
      <c r="P9943" s="36">
        <v>12</v>
      </c>
      <c r="Q9943" s="37">
        <v>86</v>
      </c>
      <c r="R9943" s="36">
        <v>0</v>
      </c>
      <c r="S9943" s="39">
        <f t="shared" si="347"/>
        <v>86</v>
      </c>
      <c r="T9943" s="34" t="s">
        <v>29</v>
      </c>
      <c r="U9943" s="12">
        <f>((alpha*(beta^speed))*(speed^ceta))</f>
        <v>4.8720852394125574E-2</v>
      </c>
      <c r="V9943" s="8">
        <f t="shared" si="348"/>
        <v>86</v>
      </c>
    </row>
    <row r="9944" spans="1:28">
      <c r="A9944" s="34" t="s">
        <v>19</v>
      </c>
      <c r="B9944" s="34" t="s">
        <v>75</v>
      </c>
      <c r="C9944" s="5" t="s">
        <v>186</v>
      </c>
      <c r="D9944" s="35" t="s">
        <v>89</v>
      </c>
      <c r="E9944" s="36" t="s">
        <v>16</v>
      </c>
      <c r="F9944" s="37">
        <v>50</v>
      </c>
      <c r="G9944" s="38">
        <v>-0.04</v>
      </c>
      <c r="H9944" s="34">
        <v>0.96919990519242227</v>
      </c>
      <c r="I9944" s="35">
        <v>-0.42129501065089231</v>
      </c>
      <c r="J9944" s="35">
        <v>5.7946237469939037</v>
      </c>
      <c r="K9944" s="35">
        <v>3.9516399736171559</v>
      </c>
      <c r="L9944" s="35">
        <v>1.5009041753352765</v>
      </c>
      <c r="M9944" s="35">
        <v>-2.8883546480304089E-3</v>
      </c>
      <c r="N9944" s="35">
        <v>0</v>
      </c>
      <c r="O9944" s="35">
        <v>0</v>
      </c>
      <c r="P9944" s="36">
        <v>12</v>
      </c>
      <c r="Q9944" s="37">
        <v>86</v>
      </c>
      <c r="R9944" s="36">
        <v>10</v>
      </c>
      <c r="S9944" s="39">
        <f t="shared" si="347"/>
        <v>86</v>
      </c>
      <c r="T9944" s="34" t="s">
        <v>44</v>
      </c>
      <c r="U9944" s="12">
        <f>(alpha+(beta/(1+EXP((((-1)*ceta)+(delta*LN(speed)))+(epsilon*speed)))))</f>
        <v>2.4197098347781831E-2</v>
      </c>
      <c r="V9944" s="8">
        <f t="shared" si="348"/>
        <v>86</v>
      </c>
    </row>
    <row r="9945" spans="1:28">
      <c r="A9945" s="34" t="s">
        <v>19</v>
      </c>
      <c r="B9945" s="34" t="s">
        <v>75</v>
      </c>
      <c r="C9945" s="5" t="s">
        <v>187</v>
      </c>
      <c r="D9945" s="35" t="s">
        <v>89</v>
      </c>
      <c r="E9945" s="36" t="s">
        <v>16</v>
      </c>
      <c r="F9945" s="37">
        <v>50</v>
      </c>
      <c r="G9945" s="38">
        <v>-0.04</v>
      </c>
      <c r="H9945" s="34">
        <v>0.96866076579984428</v>
      </c>
      <c r="I9945" s="35">
        <v>-1.1747196208712727</v>
      </c>
      <c r="J9945" s="35">
        <v>16.78008790643786</v>
      </c>
      <c r="K9945" s="35">
        <v>4.3779196899084134</v>
      </c>
      <c r="L9945" s="35">
        <v>1.622515613936379</v>
      </c>
      <c r="M9945" s="35">
        <v>-3.9180791839558068E-3</v>
      </c>
      <c r="N9945" s="35">
        <v>0</v>
      </c>
      <c r="O9945" s="35">
        <v>0</v>
      </c>
      <c r="P9945" s="36">
        <v>12</v>
      </c>
      <c r="Q9945" s="37">
        <v>86</v>
      </c>
      <c r="R9945" s="36">
        <v>10</v>
      </c>
      <c r="S9945" s="39">
        <f t="shared" si="347"/>
        <v>86</v>
      </c>
      <c r="T9945" s="34" t="s">
        <v>44</v>
      </c>
      <c r="U9945" s="12">
        <f>(alpha+(beta/(1+EXP((((-1)*ceta)+(delta*LN(speed)))+(epsilon*speed)))))</f>
        <v>8.3707914021725394E-2</v>
      </c>
      <c r="V9945" s="8">
        <f t="shared" si="348"/>
        <v>86</v>
      </c>
    </row>
    <row r="9946" spans="1:28">
      <c r="A9946" s="34" t="s">
        <v>19</v>
      </c>
      <c r="B9946" s="34" t="s">
        <v>75</v>
      </c>
      <c r="C9946" s="5" t="s">
        <v>186</v>
      </c>
      <c r="D9946" s="35" t="s">
        <v>89</v>
      </c>
      <c r="E9946" s="36" t="s">
        <v>14</v>
      </c>
      <c r="F9946" s="37">
        <v>50</v>
      </c>
      <c r="G9946" s="38">
        <v>-0.04</v>
      </c>
      <c r="H9946" s="34">
        <v>0.99203908820204012</v>
      </c>
      <c r="I9946" s="35">
        <v>3.9757177149156551</v>
      </c>
      <c r="J9946" s="35">
        <v>-13.492132531160104</v>
      </c>
      <c r="K9946" s="35">
        <v>-2.0027731751476407</v>
      </c>
      <c r="L9946" s="35">
        <v>0</v>
      </c>
      <c r="M9946" s="35">
        <v>0</v>
      </c>
      <c r="N9946" s="35">
        <v>0</v>
      </c>
      <c r="O9946" s="35">
        <v>0</v>
      </c>
      <c r="P9946" s="36">
        <v>12</v>
      </c>
      <c r="Q9946" s="37">
        <v>86</v>
      </c>
      <c r="R9946" s="36">
        <v>13</v>
      </c>
      <c r="S9946" s="39">
        <f t="shared" si="347"/>
        <v>86</v>
      </c>
      <c r="T9946" s="34" t="s">
        <v>50</v>
      </c>
      <c r="U9946" s="12">
        <f>EXP((alpha+(beta/speed))+(ceta*LN(speed)))</f>
        <v>6.0832582826132265E-3</v>
      </c>
      <c r="V9946" s="8">
        <f t="shared" si="348"/>
        <v>86</v>
      </c>
      <c r="AB9946" s="41"/>
    </row>
    <row r="9947" spans="1:28">
      <c r="A9947" s="34" t="s">
        <v>19</v>
      </c>
      <c r="B9947" s="34" t="s">
        <v>75</v>
      </c>
      <c r="C9947" s="5" t="s">
        <v>187</v>
      </c>
      <c r="D9947" s="35" t="s">
        <v>89</v>
      </c>
      <c r="E9947" s="36" t="s">
        <v>14</v>
      </c>
      <c r="F9947" s="37">
        <v>50</v>
      </c>
      <c r="G9947" s="38">
        <v>-0.04</v>
      </c>
      <c r="H9947" s="34">
        <v>0.99145556712813421</v>
      </c>
      <c r="I9947" s="35">
        <v>2.0769963103436173</v>
      </c>
      <c r="J9947" s="35">
        <v>0.10788185876946871</v>
      </c>
      <c r="K9947" s="35">
        <v>0.41143283448185508</v>
      </c>
      <c r="L9947" s="35">
        <v>0</v>
      </c>
      <c r="M9947" s="35">
        <v>0</v>
      </c>
      <c r="N9947" s="35">
        <v>0</v>
      </c>
      <c r="O9947" s="35">
        <v>0</v>
      </c>
      <c r="P9947" s="36">
        <v>12</v>
      </c>
      <c r="Q9947" s="37">
        <v>86</v>
      </c>
      <c r="R9947" s="36">
        <v>2</v>
      </c>
      <c r="S9947" s="39">
        <f t="shared" si="347"/>
        <v>86</v>
      </c>
      <c r="T9947" s="34" t="s">
        <v>31</v>
      </c>
      <c r="U9947" s="12">
        <f>((alpha+(beta*speed))^((-1)/ceta))</f>
        <v>2.7249017169673636E-3</v>
      </c>
      <c r="V9947" s="8">
        <f t="shared" si="348"/>
        <v>86</v>
      </c>
      <c r="AB9947" s="41"/>
    </row>
    <row r="9948" spans="1:28">
      <c r="A9948" s="34" t="s">
        <v>19</v>
      </c>
      <c r="B9948" s="34" t="s">
        <v>75</v>
      </c>
      <c r="C9948" s="5" t="s">
        <v>186</v>
      </c>
      <c r="D9948" s="35" t="s">
        <v>89</v>
      </c>
      <c r="E9948" s="36" t="s">
        <v>18</v>
      </c>
      <c r="F9948" s="37">
        <v>50</v>
      </c>
      <c r="G9948" s="38">
        <v>-0.04</v>
      </c>
      <c r="H9948" s="34">
        <v>0.98452370902861541</v>
      </c>
      <c r="I9948" s="35">
        <v>0.36697412214032016</v>
      </c>
      <c r="J9948" s="35">
        <v>0.98507927997300293</v>
      </c>
      <c r="K9948" s="35">
        <v>-0.66086514451762368</v>
      </c>
      <c r="L9948" s="35">
        <v>0</v>
      </c>
      <c r="M9948" s="35">
        <v>0</v>
      </c>
      <c r="N9948" s="35">
        <v>0</v>
      </c>
      <c r="O9948" s="35">
        <v>0</v>
      </c>
      <c r="P9948" s="36">
        <v>12</v>
      </c>
      <c r="Q9948" s="37">
        <v>86</v>
      </c>
      <c r="R9948" s="36">
        <v>0</v>
      </c>
      <c r="S9948" s="39">
        <f t="shared" si="347"/>
        <v>86</v>
      </c>
      <c r="T9948" s="34" t="s">
        <v>29</v>
      </c>
      <c r="U9948" s="12">
        <f>((alpha*(beta^speed))*(speed^ceta))</f>
        <v>5.3053579298857614E-3</v>
      </c>
      <c r="V9948" s="8">
        <f t="shared" si="348"/>
        <v>86</v>
      </c>
      <c r="AB9948" s="41"/>
    </row>
    <row r="9949" spans="1:28">
      <c r="A9949" s="34" t="s">
        <v>19</v>
      </c>
      <c r="B9949" s="34" t="s">
        <v>75</v>
      </c>
      <c r="C9949" s="5" t="s">
        <v>187</v>
      </c>
      <c r="D9949" s="35" t="s">
        <v>89</v>
      </c>
      <c r="E9949" s="36" t="s">
        <v>18</v>
      </c>
      <c r="F9949" s="37">
        <v>50</v>
      </c>
      <c r="G9949" s="38">
        <v>-0.04</v>
      </c>
      <c r="H9949" s="34">
        <v>0.97776550122540884</v>
      </c>
      <c r="I9949" s="35">
        <v>0.23727545507546771</v>
      </c>
      <c r="J9949" s="35">
        <v>0.90269230111760657</v>
      </c>
      <c r="K9949" s="35">
        <v>0.13171774085237692</v>
      </c>
      <c r="L9949" s="35">
        <v>0</v>
      </c>
      <c r="M9949" s="35">
        <v>0</v>
      </c>
      <c r="N9949" s="35">
        <v>0</v>
      </c>
      <c r="O9949" s="35">
        <v>0</v>
      </c>
      <c r="P9949" s="36">
        <v>12</v>
      </c>
      <c r="Q9949" s="37">
        <v>86</v>
      </c>
      <c r="R9949" s="36">
        <v>0</v>
      </c>
      <c r="S9949" s="39">
        <f t="shared" si="347"/>
        <v>86</v>
      </c>
      <c r="T9949" s="34" t="s">
        <v>29</v>
      </c>
      <c r="U9949" s="12">
        <f>((alpha*(beta^speed))*(speed^ceta))</f>
        <v>6.4043946882243725E-5</v>
      </c>
      <c r="V9949" s="8">
        <f t="shared" si="348"/>
        <v>86</v>
      </c>
    </row>
    <row r="9950" spans="1:28">
      <c r="A9950" s="34" t="s">
        <v>19</v>
      </c>
      <c r="B9950" s="34" t="s">
        <v>75</v>
      </c>
      <c r="C9950" s="5" t="s">
        <v>186</v>
      </c>
      <c r="D9950" s="35" t="s">
        <v>89</v>
      </c>
      <c r="E9950" s="36" t="s">
        <v>17</v>
      </c>
      <c r="F9950" s="37">
        <v>50</v>
      </c>
      <c r="G9950" s="38">
        <v>-0.04</v>
      </c>
      <c r="H9950" s="34">
        <v>0.96143330578760089</v>
      </c>
      <c r="I9950" s="35">
        <v>689.25077013935697</v>
      </c>
      <c r="J9950" s="35">
        <v>0.95744019900317423</v>
      </c>
      <c r="K9950" s="35">
        <v>-0.20452498375836231</v>
      </c>
      <c r="L9950" s="35">
        <v>0</v>
      </c>
      <c r="M9950" s="35">
        <v>0</v>
      </c>
      <c r="N9950" s="35">
        <v>0</v>
      </c>
      <c r="O9950" s="35">
        <v>0</v>
      </c>
      <c r="P9950" s="36">
        <v>12</v>
      </c>
      <c r="Q9950" s="37">
        <v>86</v>
      </c>
      <c r="R9950" s="36">
        <v>0</v>
      </c>
      <c r="S9950" s="39">
        <f t="shared" si="347"/>
        <v>86</v>
      </c>
      <c r="T9950" s="34" t="s">
        <v>29</v>
      </c>
      <c r="U9950" s="12">
        <f>((alpha*(beta^speed))*(speed^ceta))</f>
        <v>6.5815254470450144</v>
      </c>
      <c r="V9950" s="8">
        <f t="shared" si="348"/>
        <v>86</v>
      </c>
    </row>
    <row r="9951" spans="1:28">
      <c r="A9951" s="34" t="s">
        <v>19</v>
      </c>
      <c r="B9951" s="34" t="s">
        <v>75</v>
      </c>
      <c r="C9951" s="5" t="s">
        <v>187</v>
      </c>
      <c r="D9951" s="35" t="s">
        <v>89</v>
      </c>
      <c r="E9951" s="36" t="s">
        <v>17</v>
      </c>
      <c r="F9951" s="37">
        <v>50</v>
      </c>
      <c r="G9951" s="38">
        <v>-0.04</v>
      </c>
      <c r="H9951" s="34">
        <v>0.96354826986942854</v>
      </c>
      <c r="I9951" s="35">
        <v>680.4156560981296</v>
      </c>
      <c r="J9951" s="35">
        <v>0.9570098148469911</v>
      </c>
      <c r="K9951" s="35">
        <v>-0.20413726454917897</v>
      </c>
      <c r="L9951" s="35">
        <v>0</v>
      </c>
      <c r="M9951" s="35">
        <v>0</v>
      </c>
      <c r="N9951" s="35">
        <v>0</v>
      </c>
      <c r="O9951" s="35">
        <v>0</v>
      </c>
      <c r="P9951" s="36">
        <v>12</v>
      </c>
      <c r="Q9951" s="37">
        <v>86</v>
      </c>
      <c r="R9951" s="36">
        <v>0</v>
      </c>
      <c r="S9951" s="39">
        <f t="shared" si="347"/>
        <v>86</v>
      </c>
      <c r="T9951" s="34" t="s">
        <v>29</v>
      </c>
      <c r="U9951" s="12">
        <f>((alpha*(beta^speed))*(speed^ceta))</f>
        <v>6.2615344126756129</v>
      </c>
      <c r="V9951" s="8">
        <f t="shared" si="348"/>
        <v>86</v>
      </c>
    </row>
    <row r="9952" spans="1:28">
      <c r="A9952" s="34" t="s">
        <v>19</v>
      </c>
      <c r="B9952" s="34" t="s">
        <v>75</v>
      </c>
      <c r="C9952" s="5" t="s">
        <v>186</v>
      </c>
      <c r="D9952" s="35" t="s">
        <v>89</v>
      </c>
      <c r="E9952" s="36" t="s">
        <v>15</v>
      </c>
      <c r="F9952" s="37">
        <v>100</v>
      </c>
      <c r="G9952" s="38">
        <v>-0.04</v>
      </c>
      <c r="H9952" s="34">
        <v>0.98737491523490506</v>
      </c>
      <c r="I9952" s="35">
        <v>-0.1408873747616308</v>
      </c>
      <c r="J9952" s="35">
        <v>3.1671282420899671</v>
      </c>
      <c r="K9952" s="35">
        <v>4.6616419882859708</v>
      </c>
      <c r="L9952" s="35">
        <v>1.8579813995979908</v>
      </c>
      <c r="M9952" s="35">
        <v>-6.8692809350313503E-3</v>
      </c>
      <c r="N9952" s="35">
        <v>0</v>
      </c>
      <c r="O9952" s="35">
        <v>0</v>
      </c>
      <c r="P9952" s="36">
        <v>12</v>
      </c>
      <c r="Q9952" s="37">
        <v>86</v>
      </c>
      <c r="R9952" s="36">
        <v>10</v>
      </c>
      <c r="S9952" s="39">
        <f t="shared" si="347"/>
        <v>86</v>
      </c>
      <c r="T9952" s="34" t="s">
        <v>44</v>
      </c>
      <c r="U9952" s="12">
        <f>(alpha+(beta/(1+EXP((((-1)*ceta)+(delta*LN(speed)))+(epsilon*speed)))))</f>
        <v>5.9623880836701948E-3</v>
      </c>
      <c r="V9952" s="8">
        <f t="shared" si="348"/>
        <v>86</v>
      </c>
    </row>
    <row r="9953" spans="1:28">
      <c r="A9953" s="34" t="s">
        <v>19</v>
      </c>
      <c r="B9953" s="34" t="s">
        <v>75</v>
      </c>
      <c r="C9953" s="5" t="s">
        <v>187</v>
      </c>
      <c r="D9953" s="35" t="s">
        <v>89</v>
      </c>
      <c r="E9953" s="36" t="s">
        <v>15</v>
      </c>
      <c r="F9953" s="37">
        <v>100</v>
      </c>
      <c r="G9953" s="38">
        <v>-0.04</v>
      </c>
      <c r="H9953" s="34">
        <v>0.97354721687711665</v>
      </c>
      <c r="I9953" s="35">
        <v>-0.34243952307822378</v>
      </c>
      <c r="J9953" s="35">
        <v>5.3233442544035183</v>
      </c>
      <c r="K9953" s="35">
        <v>3.791310689187068</v>
      </c>
      <c r="L9953" s="35">
        <v>1.5199788773732366</v>
      </c>
      <c r="M9953" s="35">
        <v>-3.7664944240263978E-3</v>
      </c>
      <c r="N9953" s="35">
        <v>0</v>
      </c>
      <c r="O9953" s="35">
        <v>0</v>
      </c>
      <c r="P9953" s="36">
        <v>12</v>
      </c>
      <c r="Q9953" s="37">
        <v>86</v>
      </c>
      <c r="R9953" s="36">
        <v>10</v>
      </c>
      <c r="S9953" s="39">
        <f t="shared" si="347"/>
        <v>86</v>
      </c>
      <c r="T9953" s="34" t="s">
        <v>44</v>
      </c>
      <c r="U9953" s="12">
        <f>(alpha+(beta/(1+EXP((((-1)*ceta)+(delta*LN(speed)))+(epsilon*speed)))))</f>
        <v>7.1127804848210574E-3</v>
      </c>
      <c r="V9953" s="8">
        <f t="shared" si="348"/>
        <v>86</v>
      </c>
    </row>
    <row r="9954" spans="1:28">
      <c r="A9954" s="34" t="s">
        <v>19</v>
      </c>
      <c r="B9954" s="34" t="s">
        <v>75</v>
      </c>
      <c r="C9954" s="5" t="s">
        <v>186</v>
      </c>
      <c r="D9954" s="35" t="s">
        <v>89</v>
      </c>
      <c r="E9954" s="36" t="s">
        <v>16</v>
      </c>
      <c r="F9954" s="37">
        <v>100</v>
      </c>
      <c r="G9954" s="38">
        <v>-0.04</v>
      </c>
      <c r="H9954" s="34">
        <v>0.95622639129191611</v>
      </c>
      <c r="I9954" s="35">
        <v>-0.48328679096887439</v>
      </c>
      <c r="J9954" s="35">
        <v>5.2808021980232764</v>
      </c>
      <c r="K9954" s="35">
        <v>4.5398747088254039</v>
      </c>
      <c r="L9954" s="35">
        <v>1.5922605023611522</v>
      </c>
      <c r="M9954" s="35">
        <v>-3.6136487609812998E-3</v>
      </c>
      <c r="N9954" s="35">
        <v>0</v>
      </c>
      <c r="O9954" s="35">
        <v>0</v>
      </c>
      <c r="P9954" s="36">
        <v>12</v>
      </c>
      <c r="Q9954" s="37">
        <v>86</v>
      </c>
      <c r="R9954" s="36">
        <v>10</v>
      </c>
      <c r="S9954" s="39">
        <f t="shared" si="347"/>
        <v>86</v>
      </c>
      <c r="T9954" s="34" t="s">
        <v>44</v>
      </c>
      <c r="U9954" s="12">
        <f>(alpha+(beta/(1+EXP((((-1)*ceta)+(delta*LN(speed)))+(epsilon*speed)))))</f>
        <v>2.3967456040415835E-2</v>
      </c>
      <c r="V9954" s="8">
        <f t="shared" si="348"/>
        <v>86</v>
      </c>
    </row>
    <row r="9955" spans="1:28">
      <c r="A9955" s="34" t="s">
        <v>19</v>
      </c>
      <c r="B9955" s="34" t="s">
        <v>75</v>
      </c>
      <c r="C9955" s="5" t="s">
        <v>187</v>
      </c>
      <c r="D9955" s="35" t="s">
        <v>89</v>
      </c>
      <c r="E9955" s="36" t="s">
        <v>16</v>
      </c>
      <c r="F9955" s="37">
        <v>100</v>
      </c>
      <c r="G9955" s="38">
        <v>-0.04</v>
      </c>
      <c r="H9955" s="34">
        <v>0.95718401995380853</v>
      </c>
      <c r="I9955" s="35">
        <v>-1.3404348144256066</v>
      </c>
      <c r="J9955" s="35">
        <v>15.818616119559227</v>
      </c>
      <c r="K9955" s="35">
        <v>4.9544958053420016</v>
      </c>
      <c r="L9955" s="35">
        <v>1.7271454703166085</v>
      </c>
      <c r="M9955" s="35">
        <v>-5.008749860126659E-3</v>
      </c>
      <c r="N9955" s="35">
        <v>0</v>
      </c>
      <c r="O9955" s="35">
        <v>0</v>
      </c>
      <c r="P9955" s="36">
        <v>12</v>
      </c>
      <c r="Q9955" s="37">
        <v>86</v>
      </c>
      <c r="R9955" s="36">
        <v>10</v>
      </c>
      <c r="S9955" s="39">
        <f t="shared" si="347"/>
        <v>86</v>
      </c>
      <c r="T9955" s="34" t="s">
        <v>44</v>
      </c>
      <c r="U9955" s="12">
        <f>(alpha+(beta/(1+EXP((((-1)*ceta)+(delta*LN(speed)))+(epsilon*speed)))))</f>
        <v>9.0483036208754752E-2</v>
      </c>
      <c r="V9955" s="8">
        <f t="shared" si="348"/>
        <v>86</v>
      </c>
    </row>
    <row r="9956" spans="1:28">
      <c r="A9956" s="34" t="s">
        <v>19</v>
      </c>
      <c r="B9956" s="34" t="s">
        <v>75</v>
      </c>
      <c r="C9956" s="5" t="s">
        <v>186</v>
      </c>
      <c r="D9956" s="35" t="s">
        <v>89</v>
      </c>
      <c r="E9956" s="36" t="s">
        <v>14</v>
      </c>
      <c r="F9956" s="37">
        <v>100</v>
      </c>
      <c r="G9956" s="38">
        <v>-0.04</v>
      </c>
      <c r="H9956" s="34">
        <v>0.98873701051793517</v>
      </c>
      <c r="I9956" s="35">
        <v>4.2986829855829578</v>
      </c>
      <c r="J9956" s="35">
        <v>-15.639987353986946</v>
      </c>
      <c r="K9956" s="35">
        <v>-2.0718311605189976</v>
      </c>
      <c r="L9956" s="35">
        <v>0</v>
      </c>
      <c r="M9956" s="35">
        <v>0</v>
      </c>
      <c r="N9956" s="35">
        <v>0</v>
      </c>
      <c r="O9956" s="35">
        <v>0</v>
      </c>
      <c r="P9956" s="36">
        <v>12</v>
      </c>
      <c r="Q9956" s="37">
        <v>86</v>
      </c>
      <c r="R9956" s="36">
        <v>13</v>
      </c>
      <c r="S9956" s="39">
        <f t="shared" si="347"/>
        <v>86</v>
      </c>
      <c r="T9956" s="34" t="s">
        <v>50</v>
      </c>
      <c r="U9956" s="12">
        <f>EXP((alpha+(beta/speed))+(ceta*LN(speed)))</f>
        <v>6.0250297573508499E-3</v>
      </c>
      <c r="V9956" s="8">
        <f t="shared" si="348"/>
        <v>86</v>
      </c>
      <c r="AB9956" s="41"/>
    </row>
    <row r="9957" spans="1:28">
      <c r="A9957" s="34" t="s">
        <v>19</v>
      </c>
      <c r="B9957" s="34" t="s">
        <v>75</v>
      </c>
      <c r="C9957" s="5" t="s">
        <v>187</v>
      </c>
      <c r="D9957" s="35" t="s">
        <v>89</v>
      </c>
      <c r="E9957" s="36" t="s">
        <v>14</v>
      </c>
      <c r="F9957" s="37">
        <v>100</v>
      </c>
      <c r="G9957" s="38">
        <v>-0.04</v>
      </c>
      <c r="H9957" s="34">
        <v>0.98742897682755104</v>
      </c>
      <c r="I9957" s="35">
        <v>3.2899861499976168</v>
      </c>
      <c r="J9957" s="35">
        <v>-15.333625085459939</v>
      </c>
      <c r="K9957" s="35">
        <v>-2.0095699484005687</v>
      </c>
      <c r="L9957" s="35">
        <v>0</v>
      </c>
      <c r="M9957" s="35">
        <v>0</v>
      </c>
      <c r="N9957" s="35">
        <v>0</v>
      </c>
      <c r="O9957" s="35">
        <v>0</v>
      </c>
      <c r="P9957" s="36">
        <v>12</v>
      </c>
      <c r="Q9957" s="37">
        <v>86</v>
      </c>
      <c r="R9957" s="36">
        <v>13</v>
      </c>
      <c r="S9957" s="39">
        <f t="shared" si="347"/>
        <v>86</v>
      </c>
      <c r="T9957" s="34" t="s">
        <v>50</v>
      </c>
      <c r="U9957" s="12">
        <f>EXP((alpha+(beta/speed))+(ceta*LN(speed)))</f>
        <v>2.9099066353000954E-3</v>
      </c>
      <c r="V9957" s="8">
        <f t="shared" si="348"/>
        <v>86</v>
      </c>
    </row>
    <row r="9958" spans="1:28">
      <c r="A9958" s="34" t="s">
        <v>19</v>
      </c>
      <c r="B9958" s="34" t="s">
        <v>75</v>
      </c>
      <c r="C9958" s="5" t="s">
        <v>186</v>
      </c>
      <c r="D9958" s="35" t="s">
        <v>89</v>
      </c>
      <c r="E9958" s="36" t="s">
        <v>18</v>
      </c>
      <c r="F9958" s="37">
        <v>100</v>
      </c>
      <c r="G9958" s="38">
        <v>-0.04</v>
      </c>
      <c r="H9958" s="34">
        <v>0.97996592768861224</v>
      </c>
      <c r="I9958" s="35">
        <v>2.4939307348756534</v>
      </c>
      <c r="J9958" s="35">
        <v>9.7837660481537025E-2</v>
      </c>
      <c r="K9958" s="35">
        <v>0.46402595387389434</v>
      </c>
      <c r="L9958" s="35">
        <v>0</v>
      </c>
      <c r="M9958" s="35">
        <v>0</v>
      </c>
      <c r="N9958" s="35">
        <v>0</v>
      </c>
      <c r="O9958" s="35">
        <v>0</v>
      </c>
      <c r="P9958" s="36">
        <v>12</v>
      </c>
      <c r="Q9958" s="37">
        <v>86</v>
      </c>
      <c r="R9958" s="36">
        <v>2</v>
      </c>
      <c r="S9958" s="39">
        <f t="shared" si="347"/>
        <v>86</v>
      </c>
      <c r="T9958" s="34" t="s">
        <v>31</v>
      </c>
      <c r="U9958" s="12">
        <f>((alpha+(beta*speed))^((-1)/ceta))</f>
        <v>5.8024049051661067E-3</v>
      </c>
      <c r="V9958" s="8">
        <f t="shared" si="348"/>
        <v>86</v>
      </c>
    </row>
    <row r="9959" spans="1:28">
      <c r="A9959" s="34" t="s">
        <v>19</v>
      </c>
      <c r="B9959" s="34" t="s">
        <v>75</v>
      </c>
      <c r="C9959" s="5" t="s">
        <v>187</v>
      </c>
      <c r="D9959" s="35" t="s">
        <v>89</v>
      </c>
      <c r="E9959" s="36" t="s">
        <v>18</v>
      </c>
      <c r="F9959" s="37">
        <v>100</v>
      </c>
      <c r="G9959" s="38">
        <v>-0.04</v>
      </c>
      <c r="H9959" s="34">
        <v>0.97403355939830305</v>
      </c>
      <c r="I9959" s="35">
        <v>0.19656223647139578</v>
      </c>
      <c r="J9959" s="35">
        <v>0.90316904785355345</v>
      </c>
      <c r="K9959" s="35">
        <v>0.22760853236608422</v>
      </c>
      <c r="L9959" s="35">
        <v>0</v>
      </c>
      <c r="M9959" s="35">
        <v>0</v>
      </c>
      <c r="N9959" s="35">
        <v>0</v>
      </c>
      <c r="O9959" s="35">
        <v>0</v>
      </c>
      <c r="P9959" s="36">
        <v>12</v>
      </c>
      <c r="Q9959" s="37">
        <v>86</v>
      </c>
      <c r="R9959" s="36">
        <v>0</v>
      </c>
      <c r="S9959" s="39">
        <f t="shared" si="347"/>
        <v>86</v>
      </c>
      <c r="T9959" s="34" t="s">
        <v>29</v>
      </c>
      <c r="U9959" s="12">
        <f>((alpha*(beta^speed))*(speed^ceta))</f>
        <v>8.51032926273414E-5</v>
      </c>
      <c r="V9959" s="8">
        <f t="shared" si="348"/>
        <v>86</v>
      </c>
      <c r="AB9959" s="41"/>
    </row>
    <row r="9960" spans="1:28">
      <c r="A9960" s="34" t="s">
        <v>19</v>
      </c>
      <c r="B9960" s="34" t="s">
        <v>75</v>
      </c>
      <c r="C9960" s="5" t="s">
        <v>186</v>
      </c>
      <c r="D9960" s="35" t="s">
        <v>89</v>
      </c>
      <c r="E9960" s="36" t="s">
        <v>17</v>
      </c>
      <c r="F9960" s="37">
        <v>100</v>
      </c>
      <c r="G9960" s="38">
        <v>-0.04</v>
      </c>
      <c r="H9960" s="34">
        <v>0.94526891371605914</v>
      </c>
      <c r="I9960" s="35">
        <v>-1.3638280187665854E-3</v>
      </c>
      <c r="J9960" s="35">
        <v>0.25936890910434385</v>
      </c>
      <c r="K9960" s="35">
        <v>-17.33943420233815</v>
      </c>
      <c r="L9960" s="35">
        <v>429.66873240999939</v>
      </c>
      <c r="M9960" s="35">
        <v>0</v>
      </c>
      <c r="N9960" s="35">
        <v>0</v>
      </c>
      <c r="O9960" s="35">
        <v>0</v>
      </c>
      <c r="P9960" s="36">
        <v>12</v>
      </c>
      <c r="Q9960" s="37">
        <v>81</v>
      </c>
      <c r="R9960" s="36">
        <v>14</v>
      </c>
      <c r="S9960" s="39">
        <f t="shared" si="347"/>
        <v>81</v>
      </c>
      <c r="T9960" s="34" t="s">
        <v>51</v>
      </c>
      <c r="U9960" s="12">
        <f>(((alpha*(speed^3))+(beta*(speed^2))+(ceta*speed))+delta)</f>
        <v>2.0998485328765355</v>
      </c>
      <c r="V9960" s="8">
        <f t="shared" si="348"/>
        <v>81</v>
      </c>
    </row>
    <row r="9961" spans="1:28">
      <c r="A9961" s="34" t="s">
        <v>19</v>
      </c>
      <c r="B9961" s="34" t="s">
        <v>75</v>
      </c>
      <c r="C9961" s="5" t="s">
        <v>187</v>
      </c>
      <c r="D9961" s="35" t="s">
        <v>89</v>
      </c>
      <c r="E9961" s="36" t="s">
        <v>17</v>
      </c>
      <c r="F9961" s="37">
        <v>100</v>
      </c>
      <c r="G9961" s="38">
        <v>-0.04</v>
      </c>
      <c r="H9961" s="34">
        <v>0.9473818849805461</v>
      </c>
      <c r="I9961" s="35">
        <v>-1.3447759217111892E-3</v>
      </c>
      <c r="J9961" s="35">
        <v>0.25582725354371755</v>
      </c>
      <c r="K9961" s="35">
        <v>-17.079327782516572</v>
      </c>
      <c r="L9961" s="35">
        <v>421.6126322028602</v>
      </c>
      <c r="M9961" s="35">
        <v>0</v>
      </c>
      <c r="N9961" s="35">
        <v>0</v>
      </c>
      <c r="O9961" s="35">
        <v>0</v>
      </c>
      <c r="P9961" s="36">
        <v>12</v>
      </c>
      <c r="Q9961" s="37">
        <v>81</v>
      </c>
      <c r="R9961" s="36">
        <v>14</v>
      </c>
      <c r="S9961" s="39">
        <f t="shared" si="347"/>
        <v>81</v>
      </c>
      <c r="T9961" s="34" t="s">
        <v>51</v>
      </c>
      <c r="U9961" s="12">
        <f>(((alpha*(speed^3))+(beta*(speed^2))+(ceta*speed))+delta)</f>
        <v>2.0006317092324366</v>
      </c>
      <c r="V9961" s="8">
        <f t="shared" si="348"/>
        <v>81</v>
      </c>
    </row>
    <row r="9962" spans="1:28">
      <c r="A9962" s="34" t="s">
        <v>19</v>
      </c>
      <c r="B9962" s="34" t="s">
        <v>75</v>
      </c>
      <c r="C9962" s="5" t="s">
        <v>186</v>
      </c>
      <c r="D9962" s="35" t="s">
        <v>89</v>
      </c>
      <c r="E9962" s="36" t="s">
        <v>15</v>
      </c>
      <c r="F9962" s="37">
        <v>0</v>
      </c>
      <c r="G9962" s="38">
        <v>-0.02</v>
      </c>
      <c r="H9962" s="34">
        <v>0.99604710651891615</v>
      </c>
      <c r="I9962" s="35">
        <v>1.6605487523865148E-2</v>
      </c>
      <c r="J9962" s="35">
        <v>4.2213392002266127E-2</v>
      </c>
      <c r="K9962" s="35">
        <v>0.85364775932825687</v>
      </c>
      <c r="L9962" s="35">
        <v>0</v>
      </c>
      <c r="M9962" s="35">
        <v>0</v>
      </c>
      <c r="N9962" s="35">
        <v>0</v>
      </c>
      <c r="O9962" s="35">
        <v>0</v>
      </c>
      <c r="P9962" s="36">
        <v>12</v>
      </c>
      <c r="Q9962" s="37">
        <v>86</v>
      </c>
      <c r="R9962" s="36">
        <v>2</v>
      </c>
      <c r="S9962" s="39">
        <f t="shared" si="347"/>
        <v>86</v>
      </c>
      <c r="T9962" s="34" t="s">
        <v>31</v>
      </c>
      <c r="U9962" s="12">
        <f>((alpha+(beta*speed))^((-1)/ceta))</f>
        <v>0.21964941532199186</v>
      </c>
      <c r="V9962" s="8">
        <f t="shared" si="348"/>
        <v>86</v>
      </c>
    </row>
    <row r="9963" spans="1:28">
      <c r="A9963" s="34" t="s">
        <v>19</v>
      </c>
      <c r="B9963" s="34" t="s">
        <v>75</v>
      </c>
      <c r="C9963" s="5" t="s">
        <v>187</v>
      </c>
      <c r="D9963" s="35" t="s">
        <v>89</v>
      </c>
      <c r="E9963" s="36" t="s">
        <v>15</v>
      </c>
      <c r="F9963" s="37">
        <v>0</v>
      </c>
      <c r="G9963" s="38">
        <v>-0.02</v>
      </c>
      <c r="H9963" s="34">
        <v>0.99227835218696725</v>
      </c>
      <c r="I9963" s="35">
        <v>42.566224976284111</v>
      </c>
      <c r="J9963" s="35">
        <v>0.99777117871957277</v>
      </c>
      <c r="K9963" s="35">
        <v>-1.0358098422872115</v>
      </c>
      <c r="L9963" s="35">
        <v>0</v>
      </c>
      <c r="M9963" s="35">
        <v>0</v>
      </c>
      <c r="N9963" s="35">
        <v>0</v>
      </c>
      <c r="O9963" s="35">
        <v>0</v>
      </c>
      <c r="P9963" s="36">
        <v>12</v>
      </c>
      <c r="Q9963" s="37">
        <v>86</v>
      </c>
      <c r="R9963" s="36">
        <v>0</v>
      </c>
      <c r="S9963" s="39">
        <f t="shared" si="347"/>
        <v>86</v>
      </c>
      <c r="T9963" s="34" t="s">
        <v>29</v>
      </c>
      <c r="U9963" s="12">
        <f>((alpha*(beta^speed))*(speed^ceta))</f>
        <v>0.34830100042824902</v>
      </c>
      <c r="V9963" s="8">
        <f t="shared" si="348"/>
        <v>86</v>
      </c>
    </row>
    <row r="9964" spans="1:28">
      <c r="A9964" s="34" t="s">
        <v>19</v>
      </c>
      <c r="B9964" s="34" t="s">
        <v>75</v>
      </c>
      <c r="C9964" s="5" t="s">
        <v>186</v>
      </c>
      <c r="D9964" s="35" t="s">
        <v>89</v>
      </c>
      <c r="E9964" s="36" t="s">
        <v>16</v>
      </c>
      <c r="F9964" s="37">
        <v>0</v>
      </c>
      <c r="G9964" s="38">
        <v>-0.02</v>
      </c>
      <c r="H9964" s="34">
        <v>0.98203925816761672</v>
      </c>
      <c r="I9964" s="35">
        <v>-0.29611594712130079</v>
      </c>
      <c r="J9964" s="35">
        <v>23.946236528938506</v>
      </c>
      <c r="K9964" s="35">
        <v>0.73910744171472431</v>
      </c>
      <c r="L9964" s="35">
        <v>0.92756955158133791</v>
      </c>
      <c r="M9964" s="35">
        <v>-1.1498507785638592E-5</v>
      </c>
      <c r="N9964" s="35">
        <v>0</v>
      </c>
      <c r="O9964" s="35">
        <v>0</v>
      </c>
      <c r="P9964" s="36">
        <v>12</v>
      </c>
      <c r="Q9964" s="37">
        <v>86</v>
      </c>
      <c r="R9964" s="36">
        <v>10</v>
      </c>
      <c r="S9964" s="39">
        <f t="shared" si="347"/>
        <v>86</v>
      </c>
      <c r="T9964" s="34" t="s">
        <v>44</v>
      </c>
      <c r="U9964" s="12">
        <f>(alpha+(beta/(1+EXP((((-1)*ceta)+(delta*LN(speed)))+(epsilon*speed)))))</f>
        <v>0.48353448422556872</v>
      </c>
      <c r="V9964" s="8">
        <f t="shared" si="348"/>
        <v>86</v>
      </c>
    </row>
    <row r="9965" spans="1:28">
      <c r="A9965" s="34" t="s">
        <v>19</v>
      </c>
      <c r="B9965" s="34" t="s">
        <v>75</v>
      </c>
      <c r="C9965" s="5" t="s">
        <v>187</v>
      </c>
      <c r="D9965" s="35" t="s">
        <v>89</v>
      </c>
      <c r="E9965" s="36" t="s">
        <v>16</v>
      </c>
      <c r="F9965" s="37">
        <v>0</v>
      </c>
      <c r="G9965" s="38">
        <v>-0.02</v>
      </c>
      <c r="H9965" s="34">
        <v>0.981496771963693</v>
      </c>
      <c r="I9965" s="35">
        <v>85.712323502696634</v>
      </c>
      <c r="J9965" s="35">
        <v>0.99098403281907854</v>
      </c>
      <c r="K9965" s="35">
        <v>-0.75499040166229592</v>
      </c>
      <c r="L9965" s="35">
        <v>0</v>
      </c>
      <c r="M9965" s="35">
        <v>0</v>
      </c>
      <c r="N9965" s="35">
        <v>0</v>
      </c>
      <c r="O9965" s="35">
        <v>0</v>
      </c>
      <c r="P9965" s="36">
        <v>12</v>
      </c>
      <c r="Q9965" s="37">
        <v>86</v>
      </c>
      <c r="R9965" s="36">
        <v>0</v>
      </c>
      <c r="S9965" s="39">
        <f t="shared" si="347"/>
        <v>86</v>
      </c>
      <c r="T9965" s="34" t="s">
        <v>29</v>
      </c>
      <c r="U9965" s="12">
        <f>((alpha*(beta^speed))*(speed^ceta))</f>
        <v>1.3622223669909819</v>
      </c>
      <c r="V9965" s="8">
        <f t="shared" si="348"/>
        <v>86</v>
      </c>
    </row>
    <row r="9966" spans="1:28">
      <c r="A9966" s="34" t="s">
        <v>19</v>
      </c>
      <c r="B9966" s="34" t="s">
        <v>75</v>
      </c>
      <c r="C9966" s="5" t="s">
        <v>186</v>
      </c>
      <c r="D9966" s="35" t="s">
        <v>89</v>
      </c>
      <c r="E9966" s="36" t="s">
        <v>14</v>
      </c>
      <c r="F9966" s="37">
        <v>0</v>
      </c>
      <c r="G9966" s="38">
        <v>-0.02</v>
      </c>
      <c r="H9966" s="34">
        <v>0.99507895882226938</v>
      </c>
      <c r="I9966" s="35">
        <v>1.5185086649481789</v>
      </c>
      <c r="J9966" s="35">
        <v>0.18409389684713848</v>
      </c>
      <c r="K9966" s="35">
        <v>1.3548963884289713</v>
      </c>
      <c r="L9966" s="35">
        <v>0</v>
      </c>
      <c r="M9966" s="35">
        <v>0</v>
      </c>
      <c r="N9966" s="35">
        <v>0</v>
      </c>
      <c r="O9966" s="35">
        <v>0</v>
      </c>
      <c r="P9966" s="36">
        <v>12</v>
      </c>
      <c r="Q9966" s="37">
        <v>86</v>
      </c>
      <c r="R9966" s="36">
        <v>6</v>
      </c>
      <c r="S9966" s="39">
        <f t="shared" si="347"/>
        <v>86</v>
      </c>
      <c r="T9966" s="34" t="s">
        <v>37</v>
      </c>
      <c r="U9966" s="12">
        <f>(1/(alpha+(beta*(speed^ceta))))</f>
        <v>1.2747542379509633E-2</v>
      </c>
      <c r="V9966" s="8">
        <f t="shared" si="348"/>
        <v>86</v>
      </c>
      <c r="AB9966" s="41"/>
    </row>
    <row r="9967" spans="1:28">
      <c r="A9967" s="34" t="s">
        <v>19</v>
      </c>
      <c r="B9967" s="34" t="s">
        <v>75</v>
      </c>
      <c r="C9967" s="5" t="s">
        <v>187</v>
      </c>
      <c r="D9967" s="35" t="s">
        <v>89</v>
      </c>
      <c r="E9967" s="36" t="s">
        <v>14</v>
      </c>
      <c r="F9967" s="37">
        <v>0</v>
      </c>
      <c r="G9967" s="38">
        <v>-0.02</v>
      </c>
      <c r="H9967" s="34">
        <v>0.99576854322712172</v>
      </c>
      <c r="I9967" s="35">
        <v>1.9789767754660244</v>
      </c>
      <c r="J9967" s="35">
        <v>0.66194886401181163</v>
      </c>
      <c r="K9967" s="35">
        <v>1.205566553454352</v>
      </c>
      <c r="L9967" s="35">
        <v>0</v>
      </c>
      <c r="M9967" s="35">
        <v>0</v>
      </c>
      <c r="N9967" s="35">
        <v>0</v>
      </c>
      <c r="O9967" s="35">
        <v>0</v>
      </c>
      <c r="P9967" s="36">
        <v>12</v>
      </c>
      <c r="Q9967" s="37">
        <v>86</v>
      </c>
      <c r="R9967" s="36">
        <v>6</v>
      </c>
      <c r="S9967" s="39">
        <f t="shared" si="347"/>
        <v>86</v>
      </c>
      <c r="T9967" s="34" t="s">
        <v>37</v>
      </c>
      <c r="U9967" s="12">
        <f>(1/(alpha+(beta*(speed^ceta))))</f>
        <v>6.9343832572887811E-3</v>
      </c>
      <c r="V9967" s="8">
        <f t="shared" si="348"/>
        <v>86</v>
      </c>
      <c r="AB9967" s="41"/>
    </row>
    <row r="9968" spans="1:28">
      <c r="A9968" s="34" t="s">
        <v>19</v>
      </c>
      <c r="B9968" s="34" t="s">
        <v>75</v>
      </c>
      <c r="C9968" s="5" t="s">
        <v>186</v>
      </c>
      <c r="D9968" s="35" t="s">
        <v>89</v>
      </c>
      <c r="E9968" s="36" t="s">
        <v>18</v>
      </c>
      <c r="F9968" s="37">
        <v>0</v>
      </c>
      <c r="G9968" s="38">
        <v>-0.02</v>
      </c>
      <c r="H9968" s="34">
        <v>0.9874760460761417</v>
      </c>
      <c r="I9968" s="35">
        <v>0.84740155999982048</v>
      </c>
      <c r="J9968" s="35">
        <v>-5.8416850829586098</v>
      </c>
      <c r="K9968" s="35">
        <v>-1.2296596658373202</v>
      </c>
      <c r="L9968" s="35">
        <v>0</v>
      </c>
      <c r="M9968" s="35">
        <v>0</v>
      </c>
      <c r="N9968" s="35">
        <v>0</v>
      </c>
      <c r="O9968" s="35">
        <v>0</v>
      </c>
      <c r="P9968" s="36">
        <v>12</v>
      </c>
      <c r="Q9968" s="37">
        <v>86</v>
      </c>
      <c r="R9968" s="36">
        <v>13</v>
      </c>
      <c r="S9968" s="39">
        <f t="shared" si="347"/>
        <v>86</v>
      </c>
      <c r="T9968" s="34" t="s">
        <v>50</v>
      </c>
      <c r="U9968" s="12">
        <f>EXP((alpha+(beta/speed))+(ceta*LN(speed)))</f>
        <v>9.114796302852007E-3</v>
      </c>
      <c r="V9968" s="8">
        <f t="shared" si="348"/>
        <v>86</v>
      </c>
    </row>
    <row r="9969" spans="1:28">
      <c r="A9969" s="34" t="s">
        <v>19</v>
      </c>
      <c r="B9969" s="34" t="s">
        <v>75</v>
      </c>
      <c r="C9969" s="5" t="s">
        <v>187</v>
      </c>
      <c r="D9969" s="35" t="s">
        <v>89</v>
      </c>
      <c r="E9969" s="36" t="s">
        <v>18</v>
      </c>
      <c r="F9969" s="37">
        <v>0</v>
      </c>
      <c r="G9969" s="38">
        <v>-0.02</v>
      </c>
      <c r="H9969" s="34">
        <v>0.97934243729167558</v>
      </c>
      <c r="I9969" s="35">
        <v>0.50288851371534793</v>
      </c>
      <c r="J9969" s="35">
        <v>0.93783204117619101</v>
      </c>
      <c r="K9969" s="35">
        <v>-0.30893202514543422</v>
      </c>
      <c r="L9969" s="35">
        <v>0</v>
      </c>
      <c r="M9969" s="35">
        <v>0</v>
      </c>
      <c r="N9969" s="35">
        <v>0</v>
      </c>
      <c r="O9969" s="35">
        <v>0</v>
      </c>
      <c r="P9969" s="36">
        <v>12</v>
      </c>
      <c r="Q9969" s="37">
        <v>86</v>
      </c>
      <c r="R9969" s="36">
        <v>0</v>
      </c>
      <c r="S9969" s="39">
        <f t="shared" si="347"/>
        <v>86</v>
      </c>
      <c r="T9969" s="34" t="s">
        <v>29</v>
      </c>
      <c r="U9969" s="12">
        <f>((alpha*(beta^speed))*(speed^ceta))</f>
        <v>5.0886068931266151E-4</v>
      </c>
      <c r="V9969" s="8">
        <f t="shared" si="348"/>
        <v>86</v>
      </c>
    </row>
    <row r="9970" spans="1:28">
      <c r="A9970" s="34" t="s">
        <v>19</v>
      </c>
      <c r="B9970" s="34" t="s">
        <v>75</v>
      </c>
      <c r="C9970" s="5" t="s">
        <v>186</v>
      </c>
      <c r="D9970" s="35" t="s">
        <v>89</v>
      </c>
      <c r="E9970" s="36" t="s">
        <v>17</v>
      </c>
      <c r="F9970" s="37">
        <v>0</v>
      </c>
      <c r="G9970" s="38">
        <v>-0.02</v>
      </c>
      <c r="H9970" s="34">
        <v>0.97839945336698442</v>
      </c>
      <c r="I9970" s="35">
        <v>9.6904668303085639</v>
      </c>
      <c r="J9970" s="35">
        <v>-7.1500623362516578</v>
      </c>
      <c r="K9970" s="35">
        <v>-1.3238667523920993</v>
      </c>
      <c r="L9970" s="35">
        <v>0</v>
      </c>
      <c r="M9970" s="35">
        <v>0</v>
      </c>
      <c r="N9970" s="35">
        <v>0</v>
      </c>
      <c r="O9970" s="35">
        <v>0</v>
      </c>
      <c r="P9970" s="36">
        <v>12</v>
      </c>
      <c r="Q9970" s="37">
        <v>86</v>
      </c>
      <c r="R9970" s="36">
        <v>13</v>
      </c>
      <c r="S9970" s="39">
        <f t="shared" si="347"/>
        <v>86</v>
      </c>
      <c r="T9970" s="34" t="s">
        <v>50</v>
      </c>
      <c r="U9970" s="12">
        <f>EXP((alpha+(beta/speed))+(ceta*LN(speed)))</f>
        <v>40.868691522565825</v>
      </c>
      <c r="V9970" s="8">
        <f t="shared" si="348"/>
        <v>86</v>
      </c>
    </row>
    <row r="9971" spans="1:28">
      <c r="A9971" s="34" t="s">
        <v>19</v>
      </c>
      <c r="B9971" s="34" t="s">
        <v>75</v>
      </c>
      <c r="C9971" s="5" t="s">
        <v>187</v>
      </c>
      <c r="D9971" s="35" t="s">
        <v>89</v>
      </c>
      <c r="E9971" s="36" t="s">
        <v>17</v>
      </c>
      <c r="F9971" s="37">
        <v>0</v>
      </c>
      <c r="G9971" s="38">
        <v>-0.02</v>
      </c>
      <c r="H9971" s="34">
        <v>0.98037909656062594</v>
      </c>
      <c r="I9971" s="35">
        <v>9.6190891813859771</v>
      </c>
      <c r="J9971" s="35">
        <v>-6.823456137606855</v>
      </c>
      <c r="K9971" s="35">
        <v>-1.3129791065505125</v>
      </c>
      <c r="L9971" s="35">
        <v>0</v>
      </c>
      <c r="M9971" s="35">
        <v>0</v>
      </c>
      <c r="N9971" s="35">
        <v>0</v>
      </c>
      <c r="O9971" s="35">
        <v>0</v>
      </c>
      <c r="P9971" s="36">
        <v>12</v>
      </c>
      <c r="Q9971" s="37">
        <v>86</v>
      </c>
      <c r="R9971" s="36">
        <v>13</v>
      </c>
      <c r="S9971" s="39">
        <f t="shared" si="347"/>
        <v>86</v>
      </c>
      <c r="T9971" s="34" t="s">
        <v>50</v>
      </c>
      <c r="U9971" s="12">
        <f>EXP((alpha+(beta/speed))+(ceta*LN(speed)))</f>
        <v>40.096206741271232</v>
      </c>
      <c r="V9971" s="8">
        <f t="shared" si="348"/>
        <v>86</v>
      </c>
    </row>
    <row r="9972" spans="1:28">
      <c r="A9972" s="34" t="s">
        <v>19</v>
      </c>
      <c r="B9972" s="34" t="s">
        <v>75</v>
      </c>
      <c r="C9972" s="5" t="s">
        <v>186</v>
      </c>
      <c r="D9972" s="35" t="s">
        <v>89</v>
      </c>
      <c r="E9972" s="36" t="s">
        <v>15</v>
      </c>
      <c r="F9972" s="37">
        <v>50</v>
      </c>
      <c r="G9972" s="38">
        <v>-0.02</v>
      </c>
      <c r="H9972" s="34">
        <v>0.99312560754495438</v>
      </c>
      <c r="I9972" s="35">
        <v>-0.24087942447448096</v>
      </c>
      <c r="J9972" s="35">
        <v>22.921280921067787</v>
      </c>
      <c r="K9972" s="35">
        <v>0.17149308527254081</v>
      </c>
      <c r="L9972" s="35">
        <v>0.95725319706423251</v>
      </c>
      <c r="M9972" s="35">
        <v>4.8840441362858213E-4</v>
      </c>
      <c r="N9972" s="35">
        <v>0</v>
      </c>
      <c r="O9972" s="35">
        <v>0</v>
      </c>
      <c r="P9972" s="36">
        <v>12</v>
      </c>
      <c r="Q9972" s="37">
        <v>86</v>
      </c>
      <c r="R9972" s="36">
        <v>10</v>
      </c>
      <c r="S9972" s="39">
        <f t="shared" si="347"/>
        <v>86</v>
      </c>
      <c r="T9972" s="34" t="s">
        <v>44</v>
      </c>
      <c r="U9972" s="12">
        <f>(alpha+(beta/(1+EXP((((-1)*ceta)+(delta*LN(speed)))+(epsilon*speed)))))</f>
        <v>0.12034104857012479</v>
      </c>
      <c r="V9972" s="8">
        <f t="shared" si="348"/>
        <v>86</v>
      </c>
    </row>
    <row r="9973" spans="1:28">
      <c r="A9973" s="34" t="s">
        <v>19</v>
      </c>
      <c r="B9973" s="34" t="s">
        <v>75</v>
      </c>
      <c r="C9973" s="5" t="s">
        <v>187</v>
      </c>
      <c r="D9973" s="35" t="s">
        <v>89</v>
      </c>
      <c r="E9973" s="36" t="s">
        <v>15</v>
      </c>
      <c r="F9973" s="37">
        <v>50</v>
      </c>
      <c r="G9973" s="38">
        <v>-0.02</v>
      </c>
      <c r="H9973" s="34">
        <v>0.97781853975526467</v>
      </c>
      <c r="I9973" s="35">
        <v>-0.79301770200267307</v>
      </c>
      <c r="J9973" s="35">
        <v>40.094805272485637</v>
      </c>
      <c r="K9973" s="35">
        <v>-0.50183193478936794</v>
      </c>
      <c r="L9973" s="35">
        <v>0.6804792621784187</v>
      </c>
      <c r="M9973" s="35">
        <v>1.432164615326043E-3</v>
      </c>
      <c r="N9973" s="35">
        <v>0</v>
      </c>
      <c r="O9973" s="35">
        <v>0</v>
      </c>
      <c r="P9973" s="36">
        <v>12</v>
      </c>
      <c r="Q9973" s="37">
        <v>86</v>
      </c>
      <c r="R9973" s="36">
        <v>10</v>
      </c>
      <c r="S9973" s="39">
        <f t="shared" si="347"/>
        <v>86</v>
      </c>
      <c r="T9973" s="34" t="s">
        <v>44</v>
      </c>
      <c r="U9973" s="12">
        <f>(alpha+(beta/(1+EXP((((-1)*ceta)+(delta*LN(speed)))+(epsilon*speed)))))</f>
        <v>0.21668145616510903</v>
      </c>
      <c r="V9973" s="8">
        <f t="shared" si="348"/>
        <v>86</v>
      </c>
    </row>
    <row r="9974" spans="1:28">
      <c r="A9974" s="34" t="s">
        <v>19</v>
      </c>
      <c r="B9974" s="34" t="s">
        <v>75</v>
      </c>
      <c r="C9974" s="5" t="s">
        <v>186</v>
      </c>
      <c r="D9974" s="35" t="s">
        <v>89</v>
      </c>
      <c r="E9974" s="36" t="s">
        <v>16</v>
      </c>
      <c r="F9974" s="37">
        <v>50</v>
      </c>
      <c r="G9974" s="38">
        <v>-0.02</v>
      </c>
      <c r="H9974" s="34">
        <v>0.96572311299891378</v>
      </c>
      <c r="I9974" s="35">
        <v>-1.9887654483804376E-5</v>
      </c>
      <c r="J9974" s="35">
        <v>3.6578604656406308E-3</v>
      </c>
      <c r="K9974" s="35">
        <v>-0.24255758411346881</v>
      </c>
      <c r="L9974" s="35">
        <v>6.573719313312508</v>
      </c>
      <c r="M9974" s="35">
        <v>0</v>
      </c>
      <c r="N9974" s="35">
        <v>0</v>
      </c>
      <c r="O9974" s="35">
        <v>0</v>
      </c>
      <c r="P9974" s="36">
        <v>12</v>
      </c>
      <c r="Q9974" s="37">
        <v>86</v>
      </c>
      <c r="R9974" s="36">
        <v>14</v>
      </c>
      <c r="S9974" s="39">
        <f t="shared" si="347"/>
        <v>86</v>
      </c>
      <c r="T9974" s="34" t="s">
        <v>51</v>
      </c>
      <c r="U9974" s="12">
        <f>(((alpha*(speed^3))+(beta*(speed^2))+(ceta*speed))+delta)</f>
        <v>0.11764112308161945</v>
      </c>
      <c r="V9974" s="8">
        <f t="shared" si="348"/>
        <v>86</v>
      </c>
    </row>
    <row r="9975" spans="1:28">
      <c r="A9975" s="34" t="s">
        <v>19</v>
      </c>
      <c r="B9975" s="34" t="s">
        <v>75</v>
      </c>
      <c r="C9975" s="5" t="s">
        <v>187</v>
      </c>
      <c r="D9975" s="35" t="s">
        <v>89</v>
      </c>
      <c r="E9975" s="36" t="s">
        <v>16</v>
      </c>
      <c r="F9975" s="37">
        <v>50</v>
      </c>
      <c r="G9975" s="38">
        <v>-0.02</v>
      </c>
      <c r="H9975" s="34">
        <v>0.97379163553778869</v>
      </c>
      <c r="I9975" s="35">
        <v>-6.95131515404476E-5</v>
      </c>
      <c r="J9975" s="35">
        <v>1.2710130445640596E-2</v>
      </c>
      <c r="K9975" s="35">
        <v>-0.82257953252436511</v>
      </c>
      <c r="L9975" s="35">
        <v>21.199569753513934</v>
      </c>
      <c r="M9975" s="35">
        <v>0</v>
      </c>
      <c r="N9975" s="35">
        <v>0</v>
      </c>
      <c r="O9975" s="35">
        <v>0</v>
      </c>
      <c r="P9975" s="36">
        <v>12</v>
      </c>
      <c r="Q9975" s="37">
        <v>86</v>
      </c>
      <c r="R9975" s="36">
        <v>14</v>
      </c>
      <c r="S9975" s="39">
        <f t="shared" si="347"/>
        <v>86</v>
      </c>
      <c r="T9975" s="34" t="s">
        <v>51</v>
      </c>
      <c r="U9975" s="12">
        <f>(((alpha*(speed^3))+(beta*(speed^2))+(ceta*speed))+delta)</f>
        <v>0.24759761616545006</v>
      </c>
      <c r="V9975" s="8">
        <f t="shared" si="348"/>
        <v>86</v>
      </c>
    </row>
    <row r="9976" spans="1:28">
      <c r="A9976" s="34" t="s">
        <v>19</v>
      </c>
      <c r="B9976" s="34" t="s">
        <v>75</v>
      </c>
      <c r="C9976" s="5" t="s">
        <v>186</v>
      </c>
      <c r="D9976" s="35" t="s">
        <v>89</v>
      </c>
      <c r="E9976" s="36" t="s">
        <v>14</v>
      </c>
      <c r="F9976" s="37">
        <v>50</v>
      </c>
      <c r="G9976" s="38">
        <v>-0.02</v>
      </c>
      <c r="H9976" s="34">
        <v>0.99018267962986672</v>
      </c>
      <c r="I9976" s="35">
        <v>2.749902712108335</v>
      </c>
      <c r="J9976" s="35">
        <v>-9.2878321756333762</v>
      </c>
      <c r="K9976" s="35">
        <v>-1.5898628858279005</v>
      </c>
      <c r="L9976" s="35">
        <v>0</v>
      </c>
      <c r="M9976" s="35">
        <v>0</v>
      </c>
      <c r="N9976" s="35">
        <v>0</v>
      </c>
      <c r="O9976" s="35">
        <v>0</v>
      </c>
      <c r="P9976" s="36">
        <v>12</v>
      </c>
      <c r="Q9976" s="37">
        <v>86</v>
      </c>
      <c r="R9976" s="36">
        <v>13</v>
      </c>
      <c r="S9976" s="39">
        <f t="shared" si="347"/>
        <v>86</v>
      </c>
      <c r="T9976" s="34" t="s">
        <v>50</v>
      </c>
      <c r="U9976" s="12">
        <f>EXP((alpha+(beta/speed))+(ceta*LN(speed)))</f>
        <v>1.1797156119883577E-2</v>
      </c>
      <c r="V9976" s="8">
        <f t="shared" si="348"/>
        <v>86</v>
      </c>
      <c r="AB9976" s="41"/>
    </row>
    <row r="9977" spans="1:28">
      <c r="A9977" s="34" t="s">
        <v>19</v>
      </c>
      <c r="B9977" s="34" t="s">
        <v>75</v>
      </c>
      <c r="C9977" s="5" t="s">
        <v>187</v>
      </c>
      <c r="D9977" s="35" t="s">
        <v>89</v>
      </c>
      <c r="E9977" s="36" t="s">
        <v>14</v>
      </c>
      <c r="F9977" s="37">
        <v>50</v>
      </c>
      <c r="G9977" s="38">
        <v>-0.02</v>
      </c>
      <c r="H9977" s="34">
        <v>0.99168690654877412</v>
      </c>
      <c r="I9977" s="35">
        <v>0.50325167839014495</v>
      </c>
      <c r="J9977" s="35">
        <v>0.98677057534811108</v>
      </c>
      <c r="K9977" s="35">
        <v>-0.77186446604227177</v>
      </c>
      <c r="L9977" s="35">
        <v>0</v>
      </c>
      <c r="M9977" s="35">
        <v>0</v>
      </c>
      <c r="N9977" s="35">
        <v>0</v>
      </c>
      <c r="O9977" s="35">
        <v>0</v>
      </c>
      <c r="P9977" s="36">
        <v>12</v>
      </c>
      <c r="Q9977" s="37">
        <v>86</v>
      </c>
      <c r="R9977" s="36">
        <v>0</v>
      </c>
      <c r="S9977" s="39">
        <f t="shared" si="347"/>
        <v>86</v>
      </c>
      <c r="T9977" s="34" t="s">
        <v>29</v>
      </c>
      <c r="U9977" s="12">
        <f>((alpha*(beta^speed))*(speed^ceta))</f>
        <v>5.1428874484322059E-3</v>
      </c>
      <c r="V9977" s="8">
        <f t="shared" si="348"/>
        <v>86</v>
      </c>
      <c r="AB9977" s="41"/>
    </row>
    <row r="9978" spans="1:28">
      <c r="A9978" s="34" t="s">
        <v>19</v>
      </c>
      <c r="B9978" s="34" t="s">
        <v>75</v>
      </c>
      <c r="C9978" s="5" t="s">
        <v>186</v>
      </c>
      <c r="D9978" s="35" t="s">
        <v>89</v>
      </c>
      <c r="E9978" s="36" t="s">
        <v>18</v>
      </c>
      <c r="F9978" s="37">
        <v>50</v>
      </c>
      <c r="G9978" s="38">
        <v>-0.02</v>
      </c>
      <c r="H9978" s="34">
        <v>0.97805453016060662</v>
      </c>
      <c r="I9978" s="35">
        <v>-3.9761705657467273E-7</v>
      </c>
      <c r="J9978" s="35">
        <v>7.1669054273366774E-5</v>
      </c>
      <c r="K9978" s="35">
        <v>-4.5487598635682597E-3</v>
      </c>
      <c r="L9978" s="35">
        <v>0.11748814201573471</v>
      </c>
      <c r="M9978" s="35">
        <v>0</v>
      </c>
      <c r="N9978" s="35">
        <v>0</v>
      </c>
      <c r="O9978" s="35">
        <v>0</v>
      </c>
      <c r="P9978" s="36">
        <v>12</v>
      </c>
      <c r="Q9978" s="37">
        <v>86</v>
      </c>
      <c r="R9978" s="36">
        <v>14</v>
      </c>
      <c r="S9978" s="39">
        <f t="shared" si="347"/>
        <v>86</v>
      </c>
      <c r="T9978" s="34" t="s">
        <v>51</v>
      </c>
      <c r="U9978" s="12">
        <f>(((alpha*(speed^3))+(beta*(speed^2))+(ceta*speed))+delta)</f>
        <v>3.4524046180250401E-3</v>
      </c>
      <c r="V9978" s="8">
        <f t="shared" si="348"/>
        <v>86</v>
      </c>
      <c r="AB9978" s="41"/>
    </row>
    <row r="9979" spans="1:28">
      <c r="A9979" s="34" t="s">
        <v>19</v>
      </c>
      <c r="B9979" s="34" t="s">
        <v>75</v>
      </c>
      <c r="C9979" s="5" t="s">
        <v>187</v>
      </c>
      <c r="D9979" s="35" t="s">
        <v>89</v>
      </c>
      <c r="E9979" s="36" t="s">
        <v>18</v>
      </c>
      <c r="F9979" s="37">
        <v>50</v>
      </c>
      <c r="G9979" s="38">
        <v>-0.02</v>
      </c>
      <c r="H9979" s="34">
        <v>0.97604819946682386</v>
      </c>
      <c r="I9979" s="35">
        <v>0.28954896497797644</v>
      </c>
      <c r="J9979" s="35">
        <v>0.93229764344309995</v>
      </c>
      <c r="K9979" s="35">
        <v>-1.6858070559668193E-2</v>
      </c>
      <c r="L9979" s="35">
        <v>0</v>
      </c>
      <c r="M9979" s="35">
        <v>0</v>
      </c>
      <c r="N9979" s="35">
        <v>0</v>
      </c>
      <c r="O9979" s="35">
        <v>0</v>
      </c>
      <c r="P9979" s="36">
        <v>12</v>
      </c>
      <c r="Q9979" s="37">
        <v>86</v>
      </c>
      <c r="R9979" s="36">
        <v>0</v>
      </c>
      <c r="S9979" s="39">
        <f t="shared" si="347"/>
        <v>86</v>
      </c>
      <c r="T9979" s="34" t="s">
        <v>29</v>
      </c>
      <c r="U9979" s="12">
        <f>((alpha*(beta^speed))*(speed^ceta))</f>
        <v>6.4685142786471842E-4</v>
      </c>
      <c r="V9979" s="8">
        <f t="shared" si="348"/>
        <v>86</v>
      </c>
      <c r="AB9979" s="41"/>
    </row>
    <row r="9980" spans="1:28">
      <c r="A9980" s="34" t="s">
        <v>19</v>
      </c>
      <c r="B9980" s="34" t="s">
        <v>75</v>
      </c>
      <c r="C9980" s="5" t="s">
        <v>186</v>
      </c>
      <c r="D9980" s="35" t="s">
        <v>89</v>
      </c>
      <c r="E9980" s="36" t="s">
        <v>17</v>
      </c>
      <c r="F9980" s="37">
        <v>50</v>
      </c>
      <c r="G9980" s="38">
        <v>-0.02</v>
      </c>
      <c r="H9980" s="34">
        <v>0.95959437402456538</v>
      </c>
      <c r="I9980" s="35">
        <v>-1.8598528376565758E-3</v>
      </c>
      <c r="J9980" s="35">
        <v>0.33993666677757078</v>
      </c>
      <c r="K9980" s="35">
        <v>-22.266810032003075</v>
      </c>
      <c r="L9980" s="35">
        <v>590.69956957198883</v>
      </c>
      <c r="M9980" s="35">
        <v>0</v>
      </c>
      <c r="N9980" s="35">
        <v>0</v>
      </c>
      <c r="O9980" s="35">
        <v>0</v>
      </c>
      <c r="P9980" s="36">
        <v>12</v>
      </c>
      <c r="Q9980" s="37">
        <v>86</v>
      </c>
      <c r="R9980" s="36">
        <v>14</v>
      </c>
      <c r="S9980" s="39">
        <f t="shared" si="347"/>
        <v>86</v>
      </c>
      <c r="T9980" s="34" t="s">
        <v>51</v>
      </c>
      <c r="U9980" s="12">
        <f>(((alpha*(speed^3))+(beta*(speed^2))+(ceta*speed))+delta)</f>
        <v>6.954937798147057</v>
      </c>
      <c r="V9980" s="8">
        <f t="shared" si="348"/>
        <v>86</v>
      </c>
    </row>
    <row r="9981" spans="1:28">
      <c r="A9981" s="34" t="s">
        <v>19</v>
      </c>
      <c r="B9981" s="34" t="s">
        <v>75</v>
      </c>
      <c r="C9981" s="5" t="s">
        <v>187</v>
      </c>
      <c r="D9981" s="35" t="s">
        <v>89</v>
      </c>
      <c r="E9981" s="36" t="s">
        <v>17</v>
      </c>
      <c r="F9981" s="37">
        <v>50</v>
      </c>
      <c r="G9981" s="38">
        <v>-0.02</v>
      </c>
      <c r="H9981" s="34">
        <v>0.96155085342768687</v>
      </c>
      <c r="I9981" s="35">
        <v>-1.8333136779810643E-3</v>
      </c>
      <c r="J9981" s="35">
        <v>0.33508941200734127</v>
      </c>
      <c r="K9981" s="35">
        <v>-21.899511455466712</v>
      </c>
      <c r="L9981" s="35">
        <v>577.62616097297962</v>
      </c>
      <c r="M9981" s="35">
        <v>0</v>
      </c>
      <c r="N9981" s="35">
        <v>0</v>
      </c>
      <c r="O9981" s="35">
        <v>0</v>
      </c>
      <c r="P9981" s="36">
        <v>12</v>
      </c>
      <c r="Q9981" s="37">
        <v>86</v>
      </c>
      <c r="R9981" s="36">
        <v>14</v>
      </c>
      <c r="S9981" s="39">
        <f t="shared" si="347"/>
        <v>86</v>
      </c>
      <c r="T9981" s="34" t="s">
        <v>51</v>
      </c>
      <c r="U9981" s="12">
        <f>(((alpha*(speed^3))+(beta*(speed^2))+(ceta*speed))+delta)</f>
        <v>6.4993022472143593</v>
      </c>
      <c r="V9981" s="8">
        <f t="shared" si="348"/>
        <v>86</v>
      </c>
    </row>
    <row r="9982" spans="1:28">
      <c r="A9982" s="34" t="s">
        <v>19</v>
      </c>
      <c r="B9982" s="34" t="s">
        <v>75</v>
      </c>
      <c r="C9982" s="5" t="s">
        <v>186</v>
      </c>
      <c r="D9982" s="35" t="s">
        <v>89</v>
      </c>
      <c r="E9982" s="36" t="s">
        <v>15</v>
      </c>
      <c r="F9982" s="37">
        <v>100</v>
      </c>
      <c r="G9982" s="38">
        <v>-0.02</v>
      </c>
      <c r="H9982" s="34">
        <v>0.9898567929661749</v>
      </c>
      <c r="I9982" s="35">
        <v>-0.35398132546938116</v>
      </c>
      <c r="J9982" s="35">
        <v>19.34755712857773</v>
      </c>
      <c r="K9982" s="35">
        <v>0.21797495665175792</v>
      </c>
      <c r="L9982" s="35">
        <v>0.87572660672149139</v>
      </c>
      <c r="M9982" s="35">
        <v>5.8598968497600244E-4</v>
      </c>
      <c r="N9982" s="35">
        <v>0</v>
      </c>
      <c r="O9982" s="35">
        <v>0</v>
      </c>
      <c r="P9982" s="36">
        <v>12</v>
      </c>
      <c r="Q9982" s="37">
        <v>86</v>
      </c>
      <c r="R9982" s="36">
        <v>10</v>
      </c>
      <c r="S9982" s="39">
        <f t="shared" si="347"/>
        <v>86</v>
      </c>
      <c r="T9982" s="34" t="s">
        <v>44</v>
      </c>
      <c r="U9982" s="12">
        <f>(alpha+(beta/(1+EXP((((-1)*ceta)+(delta*LN(speed)))+(epsilon*speed)))))</f>
        <v>9.792568204169444E-2</v>
      </c>
      <c r="V9982" s="8">
        <f t="shared" si="348"/>
        <v>86</v>
      </c>
    </row>
    <row r="9983" spans="1:28">
      <c r="A9983" s="34" t="s">
        <v>19</v>
      </c>
      <c r="B9983" s="34" t="s">
        <v>75</v>
      </c>
      <c r="C9983" s="5" t="s">
        <v>187</v>
      </c>
      <c r="D9983" s="35" t="s">
        <v>89</v>
      </c>
      <c r="E9983" s="36" t="s">
        <v>15</v>
      </c>
      <c r="F9983" s="37">
        <v>100</v>
      </c>
      <c r="G9983" s="38">
        <v>-0.02</v>
      </c>
      <c r="H9983" s="34">
        <v>0.97612502127417966</v>
      </c>
      <c r="I9983" s="35">
        <v>-0.90007897917045798</v>
      </c>
      <c r="J9983" s="35">
        <v>8.945851671072603</v>
      </c>
      <c r="K9983" s="35">
        <v>2.3169692243287456</v>
      </c>
      <c r="L9983" s="35">
        <v>0.96368547264935689</v>
      </c>
      <c r="M9983" s="35">
        <v>1.4053938471833167E-4</v>
      </c>
      <c r="N9983" s="35">
        <v>0</v>
      </c>
      <c r="O9983" s="35">
        <v>0</v>
      </c>
      <c r="P9983" s="36">
        <v>12</v>
      </c>
      <c r="Q9983" s="37">
        <v>86</v>
      </c>
      <c r="R9983" s="36">
        <v>10</v>
      </c>
      <c r="S9983" s="39">
        <f t="shared" si="347"/>
        <v>86</v>
      </c>
      <c r="T9983" s="34" t="s">
        <v>44</v>
      </c>
      <c r="U9983" s="12">
        <f>(alpha+(beta/(1+EXP((((-1)*ceta)+(delta*LN(speed)))+(epsilon*speed)))))</f>
        <v>0.17789317871932186</v>
      </c>
      <c r="V9983" s="8">
        <f t="shared" si="348"/>
        <v>86</v>
      </c>
    </row>
    <row r="9984" spans="1:28">
      <c r="A9984" s="34" t="s">
        <v>19</v>
      </c>
      <c r="B9984" s="34" t="s">
        <v>75</v>
      </c>
      <c r="C9984" s="5" t="s">
        <v>186</v>
      </c>
      <c r="D9984" s="35" t="s">
        <v>89</v>
      </c>
      <c r="E9984" s="36" t="s">
        <v>16</v>
      </c>
      <c r="F9984" s="37">
        <v>100</v>
      </c>
      <c r="G9984" s="38">
        <v>-0.02</v>
      </c>
      <c r="H9984" s="34">
        <v>0.95642063784525699</v>
      </c>
      <c r="I9984" s="35">
        <v>-1.857210253492957E-5</v>
      </c>
      <c r="J9984" s="35">
        <v>3.4985920760569464E-3</v>
      </c>
      <c r="K9984" s="35">
        <v>-0.24527275166615398</v>
      </c>
      <c r="L9984" s="35">
        <v>7.133807730133003</v>
      </c>
      <c r="M9984" s="35">
        <v>0</v>
      </c>
      <c r="N9984" s="35">
        <v>0</v>
      </c>
      <c r="O9984" s="35">
        <v>0</v>
      </c>
      <c r="P9984" s="36">
        <v>12</v>
      </c>
      <c r="Q9984" s="37">
        <v>86</v>
      </c>
      <c r="R9984" s="36">
        <v>14</v>
      </c>
      <c r="S9984" s="39">
        <f t="shared" si="347"/>
        <v>86</v>
      </c>
      <c r="T9984" s="34" t="s">
        <v>51</v>
      </c>
      <c r="U9984" s="12">
        <f>(((alpha*(speed^3))+(beta*(speed^2))+(ceta*speed))+delta)</f>
        <v>0.10304083140377518</v>
      </c>
      <c r="V9984" s="8">
        <f t="shared" si="348"/>
        <v>86</v>
      </c>
    </row>
    <row r="9985" spans="1:28">
      <c r="A9985" s="34" t="s">
        <v>19</v>
      </c>
      <c r="B9985" s="34" t="s">
        <v>75</v>
      </c>
      <c r="C9985" s="5" t="s">
        <v>187</v>
      </c>
      <c r="D9985" s="35" t="s">
        <v>89</v>
      </c>
      <c r="E9985" s="36" t="s">
        <v>16</v>
      </c>
      <c r="F9985" s="37">
        <v>100</v>
      </c>
      <c r="G9985" s="38">
        <v>-0.02</v>
      </c>
      <c r="H9985" s="34">
        <v>0.97594156922348185</v>
      </c>
      <c r="I9985" s="35">
        <v>-8.0417442460975721E-5</v>
      </c>
      <c r="J9985" s="35">
        <v>1.4606680886488704E-2</v>
      </c>
      <c r="K9985" s="35">
        <v>-0.94083674043485299</v>
      </c>
      <c r="L9985" s="35">
        <v>24.118015097026561</v>
      </c>
      <c r="M9985" s="35">
        <v>0</v>
      </c>
      <c r="N9985" s="35">
        <v>0</v>
      </c>
      <c r="O9985" s="35">
        <v>0</v>
      </c>
      <c r="P9985" s="36">
        <v>12</v>
      </c>
      <c r="Q9985" s="37">
        <v>86</v>
      </c>
      <c r="R9985" s="36">
        <v>14</v>
      </c>
      <c r="S9985" s="39">
        <f t="shared" si="347"/>
        <v>86</v>
      </c>
      <c r="T9985" s="34" t="s">
        <v>51</v>
      </c>
      <c r="U9985" s="12">
        <f>(((alpha*(speed^3))+(beta*(speed^2))+(ceta*speed))+delta)</f>
        <v>8.7070474141281551E-2</v>
      </c>
      <c r="V9985" s="8">
        <f t="shared" si="348"/>
        <v>86</v>
      </c>
    </row>
    <row r="9986" spans="1:28">
      <c r="A9986" s="34" t="s">
        <v>19</v>
      </c>
      <c r="B9986" s="34" t="s">
        <v>75</v>
      </c>
      <c r="C9986" s="5" t="s">
        <v>186</v>
      </c>
      <c r="D9986" s="35" t="s">
        <v>89</v>
      </c>
      <c r="E9986" s="36" t="s">
        <v>14</v>
      </c>
      <c r="F9986" s="37">
        <v>100</v>
      </c>
      <c r="G9986" s="38">
        <v>-0.02</v>
      </c>
      <c r="H9986" s="34">
        <v>0.98588762085991133</v>
      </c>
      <c r="I9986" s="35">
        <v>1.618264528527025</v>
      </c>
      <c r="J9986" s="35">
        <v>7.8185836614590457E-2</v>
      </c>
      <c r="K9986" s="35">
        <v>0.47702287699474866</v>
      </c>
      <c r="L9986" s="35">
        <v>0</v>
      </c>
      <c r="M9986" s="35">
        <v>0</v>
      </c>
      <c r="N9986" s="35">
        <v>0</v>
      </c>
      <c r="O9986" s="35">
        <v>0</v>
      </c>
      <c r="P9986" s="36">
        <v>12</v>
      </c>
      <c r="Q9986" s="37">
        <v>86</v>
      </c>
      <c r="R9986" s="36">
        <v>2</v>
      </c>
      <c r="S9986" s="39">
        <f t="shared" ref="S9986:S10049" si="349">V9986</f>
        <v>86</v>
      </c>
      <c r="T9986" s="34" t="s">
        <v>31</v>
      </c>
      <c r="U9986" s="12">
        <f>((alpha+(beta*speed))^((-1)/ceta))</f>
        <v>1.1713365329179925E-2</v>
      </c>
      <c r="V9986" s="8">
        <f t="shared" ref="V9986:V10049" si="350">IF($V$1&lt;P9986,P9986,IF($V$1&gt;Q9986,Q9986,$V$1))</f>
        <v>86</v>
      </c>
      <c r="AB9986" s="41"/>
    </row>
    <row r="9987" spans="1:28">
      <c r="A9987" s="34" t="s">
        <v>19</v>
      </c>
      <c r="B9987" s="34" t="s">
        <v>75</v>
      </c>
      <c r="C9987" s="5" t="s">
        <v>187</v>
      </c>
      <c r="D9987" s="35" t="s">
        <v>89</v>
      </c>
      <c r="E9987" s="36" t="s">
        <v>14</v>
      </c>
      <c r="F9987" s="37">
        <v>100</v>
      </c>
      <c r="G9987" s="38">
        <v>-0.02</v>
      </c>
      <c r="H9987" s="34">
        <v>0.98478618300520315</v>
      </c>
      <c r="I9987" s="35">
        <v>0.3576906195267392</v>
      </c>
      <c r="J9987" s="35">
        <v>0.98210300284850205</v>
      </c>
      <c r="K9987" s="35">
        <v>-0.60880810918709505</v>
      </c>
      <c r="L9987" s="35">
        <v>0</v>
      </c>
      <c r="M9987" s="35">
        <v>0</v>
      </c>
      <c r="N9987" s="35">
        <v>0</v>
      </c>
      <c r="O9987" s="35">
        <v>0</v>
      </c>
      <c r="P9987" s="36">
        <v>12</v>
      </c>
      <c r="Q9987" s="37">
        <v>86</v>
      </c>
      <c r="R9987" s="36">
        <v>0</v>
      </c>
      <c r="S9987" s="39">
        <f t="shared" si="349"/>
        <v>86</v>
      </c>
      <c r="T9987" s="34" t="s">
        <v>29</v>
      </c>
      <c r="U9987" s="12">
        <f>((alpha*(beta^speed))*(speed^ceta))</f>
        <v>5.0266026349969741E-3</v>
      </c>
      <c r="V9987" s="8">
        <f t="shared" si="350"/>
        <v>86</v>
      </c>
      <c r="AB9987" s="41"/>
    </row>
    <row r="9988" spans="1:28">
      <c r="A9988" s="34" t="s">
        <v>19</v>
      </c>
      <c r="B9988" s="34" t="s">
        <v>75</v>
      </c>
      <c r="C9988" s="5" t="s">
        <v>186</v>
      </c>
      <c r="D9988" s="35" t="s">
        <v>89</v>
      </c>
      <c r="E9988" s="36" t="s">
        <v>18</v>
      </c>
      <c r="F9988" s="37">
        <v>100</v>
      </c>
      <c r="G9988" s="38">
        <v>-0.02</v>
      </c>
      <c r="H9988" s="34">
        <v>0.97815423220278741</v>
      </c>
      <c r="I9988" s="35">
        <v>-3.8358228255109088E-7</v>
      </c>
      <c r="J9988" s="35">
        <v>7.0426344219624734E-5</v>
      </c>
      <c r="K9988" s="35">
        <v>-4.6276111079979919E-3</v>
      </c>
      <c r="L9988" s="35">
        <v>0.12466953049773445</v>
      </c>
      <c r="M9988" s="35">
        <v>0</v>
      </c>
      <c r="N9988" s="35">
        <v>0</v>
      </c>
      <c r="O9988" s="35">
        <v>0</v>
      </c>
      <c r="P9988" s="36">
        <v>12</v>
      </c>
      <c r="Q9988" s="37">
        <v>86</v>
      </c>
      <c r="R9988" s="36">
        <v>14</v>
      </c>
      <c r="S9988" s="39">
        <f t="shared" si="349"/>
        <v>86</v>
      </c>
      <c r="T9988" s="34" t="s">
        <v>51</v>
      </c>
      <c r="U9988" s="12">
        <f>(((alpha*(speed^3))+(beta*(speed^2))+(ceta*speed))+delta)</f>
        <v>3.5884047479349951E-3</v>
      </c>
      <c r="V9988" s="8">
        <f t="shared" si="350"/>
        <v>86</v>
      </c>
      <c r="AB9988" s="41"/>
    </row>
    <row r="9989" spans="1:28">
      <c r="A9989" s="34" t="s">
        <v>19</v>
      </c>
      <c r="B9989" s="34" t="s">
        <v>75</v>
      </c>
      <c r="C9989" s="5" t="s">
        <v>187</v>
      </c>
      <c r="D9989" s="35" t="s">
        <v>89</v>
      </c>
      <c r="E9989" s="36" t="s">
        <v>18</v>
      </c>
      <c r="F9989" s="37">
        <v>100</v>
      </c>
      <c r="G9989" s="38">
        <v>-0.02</v>
      </c>
      <c r="H9989" s="34">
        <v>0.97320963161292229</v>
      </c>
      <c r="I9989" s="35">
        <v>0.23271120580150931</v>
      </c>
      <c r="J9989" s="35">
        <v>0.9320784342707622</v>
      </c>
      <c r="K9989" s="35">
        <v>0.10750091429844896</v>
      </c>
      <c r="L9989" s="35">
        <v>0</v>
      </c>
      <c r="M9989" s="35">
        <v>0</v>
      </c>
      <c r="N9989" s="35">
        <v>0</v>
      </c>
      <c r="O9989" s="35">
        <v>0</v>
      </c>
      <c r="P9989" s="36">
        <v>12</v>
      </c>
      <c r="Q9989" s="37">
        <v>86</v>
      </c>
      <c r="R9989" s="36">
        <v>0</v>
      </c>
      <c r="S9989" s="39">
        <f t="shared" si="349"/>
        <v>86</v>
      </c>
      <c r="T9989" s="34" t="s">
        <v>29</v>
      </c>
      <c r="U9989" s="12">
        <f>((alpha*(beta^speed))*(speed^ceta))</f>
        <v>8.8652131898313432E-4</v>
      </c>
      <c r="V9989" s="8">
        <f t="shared" si="350"/>
        <v>86</v>
      </c>
      <c r="AB9989" s="41"/>
    </row>
    <row r="9990" spans="1:28">
      <c r="A9990" s="34" t="s">
        <v>19</v>
      </c>
      <c r="B9990" s="34" t="s">
        <v>75</v>
      </c>
      <c r="C9990" s="5" t="s">
        <v>186</v>
      </c>
      <c r="D9990" s="35" t="s">
        <v>89</v>
      </c>
      <c r="E9990" s="36" t="s">
        <v>17</v>
      </c>
      <c r="F9990" s="37">
        <v>100</v>
      </c>
      <c r="G9990" s="38">
        <v>-0.02</v>
      </c>
      <c r="H9990" s="34">
        <v>0.9432337031709348</v>
      </c>
      <c r="I9990" s="35">
        <v>-1.7838797593251585E-3</v>
      </c>
      <c r="J9990" s="35">
        <v>0.32981714242373272</v>
      </c>
      <c r="K9990" s="35">
        <v>-22.647171710893122</v>
      </c>
      <c r="L9990" s="35">
        <v>647.95237180075867</v>
      </c>
      <c r="M9990" s="35">
        <v>0</v>
      </c>
      <c r="N9990" s="35">
        <v>0</v>
      </c>
      <c r="O9990" s="35">
        <v>0</v>
      </c>
      <c r="P9990" s="36">
        <v>12</v>
      </c>
      <c r="Q9990" s="37">
        <v>86</v>
      </c>
      <c r="R9990" s="36">
        <v>14</v>
      </c>
      <c r="S9990" s="39">
        <f t="shared" si="349"/>
        <v>86</v>
      </c>
      <c r="T9990" s="34" t="s">
        <v>51</v>
      </c>
      <c r="U9990" s="12">
        <f>(((alpha*(speed^3))+(beta*(speed^2))+(ceta*speed))+delta)</f>
        <v>4.9757658325542025</v>
      </c>
      <c r="V9990" s="8">
        <f t="shared" si="350"/>
        <v>86</v>
      </c>
    </row>
    <row r="9991" spans="1:28">
      <c r="A9991" s="34" t="s">
        <v>19</v>
      </c>
      <c r="B9991" s="34" t="s">
        <v>75</v>
      </c>
      <c r="C9991" s="5" t="s">
        <v>187</v>
      </c>
      <c r="D9991" s="35" t="s">
        <v>89</v>
      </c>
      <c r="E9991" s="36" t="s">
        <v>17</v>
      </c>
      <c r="F9991" s="37">
        <v>100</v>
      </c>
      <c r="G9991" s="38">
        <v>-0.02</v>
      </c>
      <c r="H9991" s="34">
        <v>0.94426067678469838</v>
      </c>
      <c r="I9991" s="35">
        <v>-1.7565511318528538E-3</v>
      </c>
      <c r="J9991" s="35">
        <v>0.32478891602719773</v>
      </c>
      <c r="K9991" s="35">
        <v>-22.241715086336281</v>
      </c>
      <c r="L9991" s="35">
        <v>632.41133484469094</v>
      </c>
      <c r="M9991" s="35">
        <v>0</v>
      </c>
      <c r="N9991" s="35">
        <v>0</v>
      </c>
      <c r="O9991" s="35">
        <v>0</v>
      </c>
      <c r="P9991" s="36">
        <v>12</v>
      </c>
      <c r="Q9991" s="37">
        <v>86</v>
      </c>
      <c r="R9991" s="36">
        <v>14</v>
      </c>
      <c r="S9991" s="39">
        <f t="shared" si="349"/>
        <v>86</v>
      </c>
      <c r="T9991" s="34" t="s">
        <v>51</v>
      </c>
      <c r="U9991" s="12">
        <f>(((alpha*(speed^3))+(beta*(speed^2))+(ceta*speed))+delta)</f>
        <v>4.4977736351264639</v>
      </c>
      <c r="V9991" s="8">
        <f t="shared" si="350"/>
        <v>86</v>
      </c>
    </row>
    <row r="9992" spans="1:28">
      <c r="A9992" s="34" t="s">
        <v>19</v>
      </c>
      <c r="B9992" s="34" t="s">
        <v>75</v>
      </c>
      <c r="C9992" s="5" t="s">
        <v>186</v>
      </c>
      <c r="D9992" s="35" t="s">
        <v>89</v>
      </c>
      <c r="E9992" s="36" t="s">
        <v>15</v>
      </c>
      <c r="F9992" s="37">
        <v>0</v>
      </c>
      <c r="G9992" s="38">
        <v>0.02</v>
      </c>
      <c r="H9992" s="34">
        <v>0.99791716046242174</v>
      </c>
      <c r="I9992" s="35">
        <v>26.010222056278959</v>
      </c>
      <c r="J9992" s="35">
        <v>1.0097290966194212</v>
      </c>
      <c r="K9992" s="35">
        <v>-0.92528435218174265</v>
      </c>
      <c r="L9992" s="35">
        <v>0</v>
      </c>
      <c r="M9992" s="35">
        <v>0</v>
      </c>
      <c r="N9992" s="35">
        <v>0</v>
      </c>
      <c r="O9992" s="35">
        <v>0</v>
      </c>
      <c r="P9992" s="36">
        <v>12</v>
      </c>
      <c r="Q9992" s="37">
        <v>86</v>
      </c>
      <c r="R9992" s="36">
        <v>0</v>
      </c>
      <c r="S9992" s="39">
        <f t="shared" si="349"/>
        <v>86</v>
      </c>
      <c r="T9992" s="34" t="s">
        <v>29</v>
      </c>
      <c r="U9992" s="12">
        <f>((alpha*(beta^speed))*(speed^ceta))</f>
        <v>0.97006723361969804</v>
      </c>
      <c r="V9992" s="8">
        <f t="shared" si="350"/>
        <v>86</v>
      </c>
    </row>
    <row r="9993" spans="1:28">
      <c r="A9993" s="34" t="s">
        <v>19</v>
      </c>
      <c r="B9993" s="34" t="s">
        <v>75</v>
      </c>
      <c r="C9993" s="5" t="s">
        <v>187</v>
      </c>
      <c r="D9993" s="35" t="s">
        <v>89</v>
      </c>
      <c r="E9993" s="36" t="s">
        <v>15</v>
      </c>
      <c r="F9993" s="37">
        <v>0</v>
      </c>
      <c r="G9993" s="38">
        <v>0.02</v>
      </c>
      <c r="H9993" s="34">
        <v>0.96560145836009659</v>
      </c>
      <c r="I9993" s="35">
        <v>2.5533091975677666</v>
      </c>
      <c r="J9993" s="35">
        <v>27.63956549173724</v>
      </c>
      <c r="K9993" s="35">
        <v>-2.2406675393450232E-2</v>
      </c>
      <c r="L9993" s="35">
        <v>0.63660727454022648</v>
      </c>
      <c r="M9993" s="35">
        <v>7.3302587531930335E-2</v>
      </c>
      <c r="N9993" s="35">
        <v>0</v>
      </c>
      <c r="O9993" s="35">
        <v>0</v>
      </c>
      <c r="P9993" s="36">
        <v>12</v>
      </c>
      <c r="Q9993" s="37">
        <v>86</v>
      </c>
      <c r="R9993" s="36">
        <v>10</v>
      </c>
      <c r="S9993" s="39">
        <f t="shared" si="349"/>
        <v>86</v>
      </c>
      <c r="T9993" s="34" t="s">
        <v>44</v>
      </c>
      <c r="U9993" s="12">
        <f>(alpha+(beta/(1+EXP((((-1)*ceta)+(delta*LN(speed)))+(epsilon*speed)))))</f>
        <v>2.5562094550654302</v>
      </c>
      <c r="V9993" s="8">
        <f t="shared" si="350"/>
        <v>86</v>
      </c>
    </row>
    <row r="9994" spans="1:28">
      <c r="A9994" s="34" t="s">
        <v>19</v>
      </c>
      <c r="B9994" s="34" t="s">
        <v>75</v>
      </c>
      <c r="C9994" s="5" t="s">
        <v>186</v>
      </c>
      <c r="D9994" s="35" t="s">
        <v>89</v>
      </c>
      <c r="E9994" s="36" t="s">
        <v>16</v>
      </c>
      <c r="F9994" s="37">
        <v>0</v>
      </c>
      <c r="G9994" s="38">
        <v>0.02</v>
      </c>
      <c r="H9994" s="34">
        <v>0.98277441968527657</v>
      </c>
      <c r="I9994" s="35">
        <v>3.9882941234140716</v>
      </c>
      <c r="J9994" s="35">
        <v>45.53205802870918</v>
      </c>
      <c r="K9994" s="35">
        <v>-2.5653153908963115E-2</v>
      </c>
      <c r="L9994" s="35">
        <v>0.95865108556342626</v>
      </c>
      <c r="M9994" s="35">
        <v>2.9043984598862822E-2</v>
      </c>
      <c r="N9994" s="35">
        <v>0</v>
      </c>
      <c r="O9994" s="35">
        <v>0</v>
      </c>
      <c r="P9994" s="36">
        <v>12</v>
      </c>
      <c r="Q9994" s="37">
        <v>86</v>
      </c>
      <c r="R9994" s="36">
        <v>10</v>
      </c>
      <c r="S9994" s="39">
        <f t="shared" si="349"/>
        <v>86</v>
      </c>
      <c r="T9994" s="34" t="s">
        <v>44</v>
      </c>
      <c r="U9994" s="12">
        <f>(alpha+(beta/(1+EXP((((-1)*ceta)+(delta*LN(speed)))+(epsilon*speed)))))</f>
        <v>4.0392750171981904</v>
      </c>
      <c r="V9994" s="8">
        <f t="shared" si="350"/>
        <v>86</v>
      </c>
    </row>
    <row r="9995" spans="1:28">
      <c r="A9995" s="34" t="s">
        <v>19</v>
      </c>
      <c r="B9995" s="34" t="s">
        <v>75</v>
      </c>
      <c r="C9995" s="5" t="s">
        <v>187</v>
      </c>
      <c r="D9995" s="35" t="s">
        <v>89</v>
      </c>
      <c r="E9995" s="36" t="s">
        <v>16</v>
      </c>
      <c r="F9995" s="37">
        <v>0</v>
      </c>
      <c r="G9995" s="38">
        <v>0.02</v>
      </c>
      <c r="H9995" s="34">
        <v>0.99805997538002555</v>
      </c>
      <c r="I9995" s="35">
        <v>1.434262137856563</v>
      </c>
      <c r="J9995" s="35">
        <v>45.32580416718222</v>
      </c>
      <c r="K9995" s="35">
        <v>0.69847736144764205</v>
      </c>
      <c r="L9995" s="35">
        <v>0.10037524781220018</v>
      </c>
      <c r="M9995" s="35">
        <v>7.6497618491488117E-2</v>
      </c>
      <c r="N9995" s="35">
        <v>0</v>
      </c>
      <c r="O9995" s="35">
        <v>0</v>
      </c>
      <c r="P9995" s="36">
        <v>12</v>
      </c>
      <c r="Q9995" s="37">
        <v>86</v>
      </c>
      <c r="R9995" s="36">
        <v>10</v>
      </c>
      <c r="S9995" s="39">
        <f t="shared" si="349"/>
        <v>86</v>
      </c>
      <c r="T9995" s="34" t="s">
        <v>44</v>
      </c>
      <c r="U9995" s="12">
        <f>(alpha+(beta/(1+EXP((((-1)*ceta)+(delta*LN(speed)))+(epsilon*speed)))))</f>
        <v>1.5150981611636094</v>
      </c>
      <c r="V9995" s="8">
        <f t="shared" si="350"/>
        <v>86</v>
      </c>
    </row>
    <row r="9996" spans="1:28">
      <c r="A9996" s="34" t="s">
        <v>19</v>
      </c>
      <c r="B9996" s="34" t="s">
        <v>75</v>
      </c>
      <c r="C9996" s="5" t="s">
        <v>186</v>
      </c>
      <c r="D9996" s="35" t="s">
        <v>89</v>
      </c>
      <c r="E9996" s="36" t="s">
        <v>14</v>
      </c>
      <c r="F9996" s="37">
        <v>0</v>
      </c>
      <c r="G9996" s="38">
        <v>0.02</v>
      </c>
      <c r="H9996" s="34">
        <v>0.99420941111833727</v>
      </c>
      <c r="I9996" s="35">
        <v>2.2240833726863425</v>
      </c>
      <c r="J9996" s="35">
        <v>1.0146581508853005</v>
      </c>
      <c r="K9996" s="35">
        <v>-1.0863766005129738</v>
      </c>
      <c r="L9996" s="35">
        <v>0</v>
      </c>
      <c r="M9996" s="35">
        <v>0</v>
      </c>
      <c r="N9996" s="35">
        <v>0</v>
      </c>
      <c r="O9996" s="35">
        <v>0</v>
      </c>
      <c r="P9996" s="36">
        <v>12</v>
      </c>
      <c r="Q9996" s="37">
        <v>86</v>
      </c>
      <c r="R9996" s="36">
        <v>0</v>
      </c>
      <c r="S9996" s="39">
        <f t="shared" si="349"/>
        <v>86</v>
      </c>
      <c r="T9996" s="34" t="s">
        <v>29</v>
      </c>
      <c r="U9996" s="12">
        <f>((alpha*(beta^speed))*(speed^ceta))</f>
        <v>6.1525560688941272E-2</v>
      </c>
      <c r="V9996" s="8">
        <f t="shared" si="350"/>
        <v>86</v>
      </c>
    </row>
    <row r="9997" spans="1:28">
      <c r="A9997" s="34" t="s">
        <v>19</v>
      </c>
      <c r="B9997" s="34" t="s">
        <v>75</v>
      </c>
      <c r="C9997" s="5" t="s">
        <v>187</v>
      </c>
      <c r="D9997" s="35" t="s">
        <v>89</v>
      </c>
      <c r="E9997" s="36" t="s">
        <v>14</v>
      </c>
      <c r="F9997" s="37">
        <v>0</v>
      </c>
      <c r="G9997" s="38">
        <v>0.02</v>
      </c>
      <c r="H9997" s="34">
        <v>0.99878697450644216</v>
      </c>
      <c r="I9997" s="35">
        <v>0.77701374735814133</v>
      </c>
      <c r="J9997" s="35">
        <v>1.0082318516122994</v>
      </c>
      <c r="K9997" s="35">
        <v>-0.934956815205919</v>
      </c>
      <c r="L9997" s="35">
        <v>0</v>
      </c>
      <c r="M9997" s="35">
        <v>0</v>
      </c>
      <c r="N9997" s="35">
        <v>0</v>
      </c>
      <c r="O9997" s="35">
        <v>0</v>
      </c>
      <c r="P9997" s="36">
        <v>12</v>
      </c>
      <c r="Q9997" s="37">
        <v>86</v>
      </c>
      <c r="R9997" s="36">
        <v>0</v>
      </c>
      <c r="S9997" s="39">
        <f t="shared" si="349"/>
        <v>86</v>
      </c>
      <c r="T9997" s="34" t="s">
        <v>29</v>
      </c>
      <c r="U9997" s="12">
        <f>((alpha*(beta^speed))*(speed^ceta))</f>
        <v>2.443159049032945E-2</v>
      </c>
      <c r="V9997" s="8">
        <f t="shared" si="350"/>
        <v>86</v>
      </c>
      <c r="AB9997" s="41"/>
    </row>
    <row r="9998" spans="1:28">
      <c r="A9998" s="34" t="s">
        <v>19</v>
      </c>
      <c r="B9998" s="34" t="s">
        <v>75</v>
      </c>
      <c r="C9998" s="5" t="s">
        <v>186</v>
      </c>
      <c r="D9998" s="35" t="s">
        <v>89</v>
      </c>
      <c r="E9998" s="36" t="s">
        <v>18</v>
      </c>
      <c r="F9998" s="37">
        <v>0</v>
      </c>
      <c r="G9998" s="38">
        <v>0.02</v>
      </c>
      <c r="H9998" s="34">
        <v>0.98120175966157919</v>
      </c>
      <c r="I9998" s="35">
        <v>0.49824579822649295</v>
      </c>
      <c r="J9998" s="35">
        <v>1.0114143301749976</v>
      </c>
      <c r="K9998" s="35">
        <v>-0.72132598868933429</v>
      </c>
      <c r="L9998" s="35">
        <v>0</v>
      </c>
      <c r="M9998" s="35">
        <v>0</v>
      </c>
      <c r="N9998" s="35">
        <v>0</v>
      </c>
      <c r="O9998" s="35">
        <v>0</v>
      </c>
      <c r="P9998" s="36">
        <v>12</v>
      </c>
      <c r="Q9998" s="37">
        <v>86</v>
      </c>
      <c r="R9998" s="36">
        <v>0</v>
      </c>
      <c r="S9998" s="39">
        <f t="shared" si="349"/>
        <v>86</v>
      </c>
      <c r="T9998" s="34" t="s">
        <v>29</v>
      </c>
      <c r="U9998" s="12">
        <f>((alpha*(beta^speed))*(speed^ceta))</f>
        <v>5.3203776736308522E-2</v>
      </c>
      <c r="V9998" s="8">
        <f t="shared" si="350"/>
        <v>86</v>
      </c>
      <c r="AB9998" s="41"/>
    </row>
    <row r="9999" spans="1:28">
      <c r="A9999" s="34" t="s">
        <v>19</v>
      </c>
      <c r="B9999" s="34" t="s">
        <v>75</v>
      </c>
      <c r="C9999" s="5" t="s">
        <v>187</v>
      </c>
      <c r="D9999" s="35" t="s">
        <v>89</v>
      </c>
      <c r="E9999" s="36" t="s">
        <v>18</v>
      </c>
      <c r="F9999" s="37">
        <v>0</v>
      </c>
      <c r="G9999" s="38">
        <v>0.02</v>
      </c>
      <c r="H9999" s="34">
        <v>0.97409599460511187</v>
      </c>
      <c r="I9999" s="35">
        <v>-0.46882906241458266</v>
      </c>
      <c r="J9999" s="35">
        <v>0.65380743421832033</v>
      </c>
      <c r="K9999" s="35">
        <v>-3.5958626652363075E-3</v>
      </c>
      <c r="L9999" s="35">
        <v>0</v>
      </c>
      <c r="M9999" s="35">
        <v>0</v>
      </c>
      <c r="N9999" s="35">
        <v>0</v>
      </c>
      <c r="O9999" s="35">
        <v>0</v>
      </c>
      <c r="P9999" s="36">
        <v>12</v>
      </c>
      <c r="Q9999" s="37">
        <v>86</v>
      </c>
      <c r="R9999" s="36">
        <v>5</v>
      </c>
      <c r="S9999" s="39">
        <f t="shared" si="349"/>
        <v>86</v>
      </c>
      <c r="T9999" s="34" t="s">
        <v>36</v>
      </c>
      <c r="U9999" s="12">
        <f>(1/(((ceta*(speed^2))+(beta*speed))+alpha))</f>
        <v>3.4289307795444958E-2</v>
      </c>
      <c r="V9999" s="8">
        <f t="shared" si="350"/>
        <v>86</v>
      </c>
      <c r="AB9999" s="41"/>
    </row>
    <row r="10000" spans="1:28">
      <c r="A10000" s="34" t="s">
        <v>19</v>
      </c>
      <c r="B10000" s="34" t="s">
        <v>75</v>
      </c>
      <c r="C10000" s="5" t="s">
        <v>186</v>
      </c>
      <c r="D10000" s="35" t="s">
        <v>89</v>
      </c>
      <c r="E10000" s="36" t="s">
        <v>17</v>
      </c>
      <c r="F10000" s="37">
        <v>0</v>
      </c>
      <c r="G10000" s="38">
        <v>0.02</v>
      </c>
      <c r="H10000" s="34">
        <v>0.98563337611936142</v>
      </c>
      <c r="I10000" s="35">
        <v>2430.6646204717636</v>
      </c>
      <c r="J10000" s="35">
        <v>1.0095142232365721</v>
      </c>
      <c r="K10000" s="35">
        <v>-0.62111588284356811</v>
      </c>
      <c r="L10000" s="35">
        <v>0</v>
      </c>
      <c r="M10000" s="35">
        <v>0</v>
      </c>
      <c r="N10000" s="35">
        <v>0</v>
      </c>
      <c r="O10000" s="35">
        <v>0</v>
      </c>
      <c r="P10000" s="36">
        <v>12</v>
      </c>
      <c r="Q10000" s="37">
        <v>86</v>
      </c>
      <c r="R10000" s="36">
        <v>0</v>
      </c>
      <c r="S10000" s="39">
        <f t="shared" si="349"/>
        <v>86</v>
      </c>
      <c r="T10000" s="34" t="s">
        <v>29</v>
      </c>
      <c r="U10000" s="12">
        <f>((alpha*(beta^speed))*(speed^ceta))</f>
        <v>345.02244916777892</v>
      </c>
      <c r="V10000" s="8">
        <f t="shared" si="350"/>
        <v>86</v>
      </c>
    </row>
    <row r="10001" spans="1:28">
      <c r="A10001" s="34" t="s">
        <v>19</v>
      </c>
      <c r="B10001" s="34" t="s">
        <v>75</v>
      </c>
      <c r="C10001" s="5" t="s">
        <v>187</v>
      </c>
      <c r="D10001" s="35" t="s">
        <v>89</v>
      </c>
      <c r="E10001" s="36" t="s">
        <v>17</v>
      </c>
      <c r="F10001" s="37">
        <v>0</v>
      </c>
      <c r="G10001" s="38">
        <v>0.02</v>
      </c>
      <c r="H10001" s="34">
        <v>0.98743177221299727</v>
      </c>
      <c r="I10001" s="35">
        <v>2485.9318555301024</v>
      </c>
      <c r="J10001" s="35">
        <v>1.0096724558311323</v>
      </c>
      <c r="K10001" s="35">
        <v>-0.64063262772175833</v>
      </c>
      <c r="L10001" s="35">
        <v>0</v>
      </c>
      <c r="M10001" s="35">
        <v>0</v>
      </c>
      <c r="N10001" s="35">
        <v>0</v>
      </c>
      <c r="O10001" s="35">
        <v>0</v>
      </c>
      <c r="P10001" s="36">
        <v>12</v>
      </c>
      <c r="Q10001" s="37">
        <v>86</v>
      </c>
      <c r="R10001" s="36">
        <v>0</v>
      </c>
      <c r="S10001" s="39">
        <f t="shared" si="349"/>
        <v>86</v>
      </c>
      <c r="T10001" s="34" t="s">
        <v>29</v>
      </c>
      <c r="U10001" s="12">
        <f>((alpha*(beta^speed))*(speed^ceta))</f>
        <v>327.87639004091784</v>
      </c>
      <c r="V10001" s="8">
        <f t="shared" si="350"/>
        <v>86</v>
      </c>
    </row>
    <row r="10002" spans="1:28">
      <c r="A10002" s="34" t="s">
        <v>19</v>
      </c>
      <c r="B10002" s="34" t="s">
        <v>75</v>
      </c>
      <c r="C10002" s="5" t="s">
        <v>186</v>
      </c>
      <c r="D10002" s="35" t="s">
        <v>89</v>
      </c>
      <c r="E10002" s="36" t="s">
        <v>15</v>
      </c>
      <c r="F10002" s="37">
        <v>50</v>
      </c>
      <c r="G10002" s="38">
        <v>0.02</v>
      </c>
      <c r="H10002" s="34">
        <v>0.99257125658808165</v>
      </c>
      <c r="I10002" s="35">
        <v>8528.8892775233253</v>
      </c>
      <c r="J10002" s="35">
        <v>-4.0811551686682792</v>
      </c>
      <c r="K10002" s="35">
        <v>9.4070139692765018</v>
      </c>
      <c r="L10002" s="35">
        <v>-0.47952294518162891</v>
      </c>
      <c r="M10002" s="35">
        <v>0</v>
      </c>
      <c r="N10002" s="35">
        <v>0</v>
      </c>
      <c r="O10002" s="35">
        <v>0</v>
      </c>
      <c r="P10002" s="36">
        <v>12</v>
      </c>
      <c r="Q10002" s="37">
        <v>86</v>
      </c>
      <c r="R10002" s="36">
        <v>1</v>
      </c>
      <c r="S10002" s="39">
        <f t="shared" si="349"/>
        <v>86</v>
      </c>
      <c r="T10002" s="34" t="s">
        <v>30</v>
      </c>
      <c r="U10002" s="12">
        <f>((alpha*(speed^beta))+(ceta*(speed^delta)))</f>
        <v>1.1113678817423438</v>
      </c>
      <c r="V10002" s="8">
        <f t="shared" si="350"/>
        <v>86</v>
      </c>
    </row>
    <row r="10003" spans="1:28">
      <c r="A10003" s="34" t="s">
        <v>19</v>
      </c>
      <c r="B10003" s="34" t="s">
        <v>75</v>
      </c>
      <c r="C10003" s="5" t="s">
        <v>187</v>
      </c>
      <c r="D10003" s="35" t="s">
        <v>89</v>
      </c>
      <c r="E10003" s="36" t="s">
        <v>15</v>
      </c>
      <c r="F10003" s="37">
        <v>50</v>
      </c>
      <c r="G10003" s="38">
        <v>0.02</v>
      </c>
      <c r="H10003" s="34">
        <v>0.96156563363981262</v>
      </c>
      <c r="I10003" s="35">
        <v>-2.2907927940133878E-5</v>
      </c>
      <c r="J10003" s="35">
        <v>3.7911089040263794E-3</v>
      </c>
      <c r="K10003" s="35">
        <v>-0.22759048515531397</v>
      </c>
      <c r="L10003" s="35">
        <v>8.1590382935796768</v>
      </c>
      <c r="M10003" s="35">
        <v>0</v>
      </c>
      <c r="N10003" s="35">
        <v>0</v>
      </c>
      <c r="O10003" s="35">
        <v>0</v>
      </c>
      <c r="P10003" s="36">
        <v>12</v>
      </c>
      <c r="Q10003" s="37">
        <v>86</v>
      </c>
      <c r="R10003" s="36">
        <v>14</v>
      </c>
      <c r="S10003" s="39">
        <f t="shared" si="349"/>
        <v>86</v>
      </c>
      <c r="T10003" s="34" t="s">
        <v>51</v>
      </c>
      <c r="U10003" s="12">
        <f>(((alpha*(speed^3))+(beta*(speed^2))+(ceta*speed))+delta)</f>
        <v>2.0545730105119855</v>
      </c>
      <c r="V10003" s="8">
        <f t="shared" si="350"/>
        <v>86</v>
      </c>
    </row>
    <row r="10004" spans="1:28">
      <c r="A10004" s="34" t="s">
        <v>19</v>
      </c>
      <c r="B10004" s="34" t="s">
        <v>75</v>
      </c>
      <c r="C10004" s="5" t="s">
        <v>186</v>
      </c>
      <c r="D10004" s="35" t="s">
        <v>89</v>
      </c>
      <c r="E10004" s="36" t="s">
        <v>16</v>
      </c>
      <c r="F10004" s="37">
        <v>50</v>
      </c>
      <c r="G10004" s="38">
        <v>0.02</v>
      </c>
      <c r="H10004" s="34">
        <v>0.98152418893865279</v>
      </c>
      <c r="I10004" s="35">
        <v>-2.7125949111779768E-5</v>
      </c>
      <c r="J10004" s="35">
        <v>4.5176516660674626E-3</v>
      </c>
      <c r="K10004" s="35">
        <v>-0.26761568732826729</v>
      </c>
      <c r="L10004" s="35">
        <v>11.527109069341984</v>
      </c>
      <c r="M10004" s="35">
        <v>0</v>
      </c>
      <c r="N10004" s="35">
        <v>0</v>
      </c>
      <c r="O10004" s="35">
        <v>0</v>
      </c>
      <c r="P10004" s="36">
        <v>12</v>
      </c>
      <c r="Q10004" s="37">
        <v>86</v>
      </c>
      <c r="R10004" s="36">
        <v>14</v>
      </c>
      <c r="S10004" s="39">
        <f t="shared" si="349"/>
        <v>86</v>
      </c>
      <c r="T10004" s="34" t="s">
        <v>51</v>
      </c>
      <c r="U10004" s="12">
        <f>(((alpha*(speed^3))+(beta*(speed^2))+(ceta*speed))+delta)</f>
        <v>4.6710889931037567</v>
      </c>
      <c r="V10004" s="8">
        <f t="shared" si="350"/>
        <v>86</v>
      </c>
    </row>
    <row r="10005" spans="1:28">
      <c r="A10005" s="34" t="s">
        <v>19</v>
      </c>
      <c r="B10005" s="34" t="s">
        <v>75</v>
      </c>
      <c r="C10005" s="5" t="s">
        <v>187</v>
      </c>
      <c r="D10005" s="35" t="s">
        <v>89</v>
      </c>
      <c r="E10005" s="36" t="s">
        <v>16</v>
      </c>
      <c r="F10005" s="37">
        <v>50</v>
      </c>
      <c r="G10005" s="38">
        <v>0.02</v>
      </c>
      <c r="H10005" s="34">
        <v>0.99718888475324563</v>
      </c>
      <c r="I10005" s="35">
        <v>2823.5098858983397</v>
      </c>
      <c r="J10005" s="35">
        <v>1.0285957748129766</v>
      </c>
      <c r="K10005" s="35">
        <v>-2.1254650622439706</v>
      </c>
      <c r="L10005" s="35">
        <v>0</v>
      </c>
      <c r="M10005" s="35">
        <v>0</v>
      </c>
      <c r="N10005" s="35">
        <v>0</v>
      </c>
      <c r="O10005" s="35">
        <v>0</v>
      </c>
      <c r="P10005" s="36">
        <v>12</v>
      </c>
      <c r="Q10005" s="37">
        <v>86</v>
      </c>
      <c r="R10005" s="36">
        <v>0</v>
      </c>
      <c r="S10005" s="39">
        <f t="shared" si="349"/>
        <v>86</v>
      </c>
      <c r="T10005" s="34" t="s">
        <v>29</v>
      </c>
      <c r="U10005" s="12">
        <f>((alpha*(beta^speed))*(speed^ceta))</f>
        <v>2.4667647850236052</v>
      </c>
      <c r="V10005" s="8">
        <f t="shared" si="350"/>
        <v>86</v>
      </c>
    </row>
    <row r="10006" spans="1:28">
      <c r="A10006" s="34" t="s">
        <v>19</v>
      </c>
      <c r="B10006" s="34" t="s">
        <v>75</v>
      </c>
      <c r="C10006" s="5" t="s">
        <v>186</v>
      </c>
      <c r="D10006" s="35" t="s">
        <v>89</v>
      </c>
      <c r="E10006" s="36" t="s">
        <v>14</v>
      </c>
      <c r="F10006" s="37">
        <v>50</v>
      </c>
      <c r="G10006" s="38">
        <v>0.02</v>
      </c>
      <c r="H10006" s="34">
        <v>0.99143476685344856</v>
      </c>
      <c r="I10006" s="35">
        <v>0.13412810893794511</v>
      </c>
      <c r="J10006" s="35">
        <v>-0.13686894499461455</v>
      </c>
      <c r="K10006" s="35">
        <v>2.3458388218945916</v>
      </c>
      <c r="L10006" s="35">
        <v>-1.2544836206735555</v>
      </c>
      <c r="M10006" s="35">
        <v>0</v>
      </c>
      <c r="N10006" s="35">
        <v>0</v>
      </c>
      <c r="O10006" s="35">
        <v>0</v>
      </c>
      <c r="P10006" s="36">
        <v>12</v>
      </c>
      <c r="Q10006" s="37">
        <v>86</v>
      </c>
      <c r="R10006" s="36">
        <v>1</v>
      </c>
      <c r="S10006" s="39">
        <f t="shared" si="349"/>
        <v>86</v>
      </c>
      <c r="T10006" s="34" t="s">
        <v>30</v>
      </c>
      <c r="U10006" s="12">
        <f>((alpha*(speed^beta))+(ceta*(speed^delta)))</f>
        <v>8.1683417344713141E-2</v>
      </c>
      <c r="V10006" s="8">
        <f t="shared" si="350"/>
        <v>86</v>
      </c>
    </row>
    <row r="10007" spans="1:28">
      <c r="A10007" s="34" t="s">
        <v>19</v>
      </c>
      <c r="B10007" s="34" t="s">
        <v>75</v>
      </c>
      <c r="C10007" s="5" t="s">
        <v>187</v>
      </c>
      <c r="D10007" s="35" t="s">
        <v>89</v>
      </c>
      <c r="E10007" s="36" t="s">
        <v>14</v>
      </c>
      <c r="F10007" s="37">
        <v>50</v>
      </c>
      <c r="G10007" s="38">
        <v>0.02</v>
      </c>
      <c r="H10007" s="34">
        <v>0.99159837451196364</v>
      </c>
      <c r="I10007" s="35">
        <v>3.9435196586561534</v>
      </c>
      <c r="J10007" s="35">
        <v>0.6455076062149141</v>
      </c>
      <c r="K10007" s="35">
        <v>-4.908999694822452E-3</v>
      </c>
      <c r="L10007" s="35">
        <v>0</v>
      </c>
      <c r="M10007" s="35">
        <v>0</v>
      </c>
      <c r="N10007" s="35">
        <v>0</v>
      </c>
      <c r="O10007" s="35">
        <v>0</v>
      </c>
      <c r="P10007" s="36">
        <v>12</v>
      </c>
      <c r="Q10007" s="37">
        <v>86</v>
      </c>
      <c r="R10007" s="36">
        <v>5</v>
      </c>
      <c r="S10007" s="39">
        <f t="shared" si="349"/>
        <v>86</v>
      </c>
      <c r="T10007" s="34" t="s">
        <v>36</v>
      </c>
      <c r="U10007" s="12">
        <f>(1/(((ceta*(speed^2))+(beta*speed))+alpha))</f>
        <v>4.3196148606767612E-2</v>
      </c>
      <c r="V10007" s="8">
        <f t="shared" si="350"/>
        <v>86</v>
      </c>
      <c r="AB10007" s="41"/>
    </row>
    <row r="10008" spans="1:28">
      <c r="A10008" s="34" t="s">
        <v>19</v>
      </c>
      <c r="B10008" s="34" t="s">
        <v>75</v>
      </c>
      <c r="C10008" s="5" t="s">
        <v>186</v>
      </c>
      <c r="D10008" s="35" t="s">
        <v>89</v>
      </c>
      <c r="E10008" s="36" t="s">
        <v>18</v>
      </c>
      <c r="F10008" s="37">
        <v>50</v>
      </c>
      <c r="G10008" s="38">
        <v>0.02</v>
      </c>
      <c r="H10008" s="34">
        <v>0.98352553868754777</v>
      </c>
      <c r="I10008" s="35">
        <v>-4.4436824838118838E-7</v>
      </c>
      <c r="J10008" s="35">
        <v>7.4736618092064087E-5</v>
      </c>
      <c r="K10008" s="35">
        <v>-4.5226300367235015E-3</v>
      </c>
      <c r="L10008" s="35">
        <v>0.16555202108539832</v>
      </c>
      <c r="M10008" s="35">
        <v>0</v>
      </c>
      <c r="N10008" s="35">
        <v>0</v>
      </c>
      <c r="O10008" s="35">
        <v>0</v>
      </c>
      <c r="P10008" s="36">
        <v>12</v>
      </c>
      <c r="Q10008" s="37">
        <v>86</v>
      </c>
      <c r="R10008" s="36">
        <v>14</v>
      </c>
      <c r="S10008" s="39">
        <f t="shared" si="349"/>
        <v>86</v>
      </c>
      <c r="T10008" s="34" t="s">
        <v>51</v>
      </c>
      <c r="U10008" s="12">
        <f>(((alpha*(speed^3))+(beta*(speed^2))+(ceta*speed))+delta)</f>
        <v>4.6714774743737947E-2</v>
      </c>
      <c r="V10008" s="8">
        <f t="shared" si="350"/>
        <v>86</v>
      </c>
    </row>
    <row r="10009" spans="1:28">
      <c r="A10009" s="34" t="s">
        <v>19</v>
      </c>
      <c r="B10009" s="34" t="s">
        <v>75</v>
      </c>
      <c r="C10009" s="5" t="s">
        <v>187</v>
      </c>
      <c r="D10009" s="35" t="s">
        <v>89</v>
      </c>
      <c r="E10009" s="36" t="s">
        <v>18</v>
      </c>
      <c r="F10009" s="37">
        <v>50</v>
      </c>
      <c r="G10009" s="38">
        <v>0.02</v>
      </c>
      <c r="H10009" s="34">
        <v>0.97488175210168038</v>
      </c>
      <c r="I10009" s="35">
        <v>-9.7322454327373589E-7</v>
      </c>
      <c r="J10009" s="35">
        <v>1.7584398151548522E-4</v>
      </c>
      <c r="K10009" s="35">
        <v>-1.0766070512820225E-2</v>
      </c>
      <c r="L10009" s="35">
        <v>0.27626642047347699</v>
      </c>
      <c r="M10009" s="35">
        <v>0</v>
      </c>
      <c r="N10009" s="35">
        <v>0</v>
      </c>
      <c r="O10009" s="35">
        <v>0</v>
      </c>
      <c r="P10009" s="36">
        <v>12</v>
      </c>
      <c r="Q10009" s="37">
        <v>86</v>
      </c>
      <c r="R10009" s="36">
        <v>14</v>
      </c>
      <c r="S10009" s="39">
        <f t="shared" si="349"/>
        <v>86</v>
      </c>
      <c r="T10009" s="34" t="s">
        <v>51</v>
      </c>
      <c r="U10009" s="12">
        <f>(((alpha*(speed^3))+(beta*(speed^2))+(ceta*speed))+delta)</f>
        <v>3.1901133562946937E-2</v>
      </c>
      <c r="V10009" s="8">
        <f t="shared" si="350"/>
        <v>86</v>
      </c>
    </row>
    <row r="10010" spans="1:28">
      <c r="A10010" s="34" t="s">
        <v>19</v>
      </c>
      <c r="B10010" s="34" t="s">
        <v>75</v>
      </c>
      <c r="C10010" s="5" t="s">
        <v>186</v>
      </c>
      <c r="D10010" s="35" t="s">
        <v>89</v>
      </c>
      <c r="E10010" s="36" t="s">
        <v>17</v>
      </c>
      <c r="F10010" s="37">
        <v>50</v>
      </c>
      <c r="G10010" s="38">
        <v>0.02</v>
      </c>
      <c r="H10010" s="34">
        <v>0.9660791125077397</v>
      </c>
      <c r="I10010" s="35">
        <v>2054.8391479147062</v>
      </c>
      <c r="J10010" s="35">
        <v>1.0053277903385585</v>
      </c>
      <c r="K10010" s="35">
        <v>-0.40599202125954426</v>
      </c>
      <c r="L10010" s="35">
        <v>0</v>
      </c>
      <c r="M10010" s="35">
        <v>0</v>
      </c>
      <c r="N10010" s="35">
        <v>0</v>
      </c>
      <c r="O10010" s="35">
        <v>0</v>
      </c>
      <c r="P10010" s="36">
        <v>12</v>
      </c>
      <c r="Q10010" s="37">
        <v>86</v>
      </c>
      <c r="R10010" s="36">
        <v>0</v>
      </c>
      <c r="S10010" s="39">
        <f t="shared" si="349"/>
        <v>86</v>
      </c>
      <c r="T10010" s="34" t="s">
        <v>29</v>
      </c>
      <c r="U10010" s="12">
        <f>((alpha*(beta^speed))*(speed^ceta))</f>
        <v>531.92212936995486</v>
      </c>
      <c r="V10010" s="8">
        <f t="shared" si="350"/>
        <v>86</v>
      </c>
    </row>
    <row r="10011" spans="1:28">
      <c r="A10011" s="34" t="s">
        <v>19</v>
      </c>
      <c r="B10011" s="34" t="s">
        <v>75</v>
      </c>
      <c r="C10011" s="5" t="s">
        <v>187</v>
      </c>
      <c r="D10011" s="35" t="s">
        <v>89</v>
      </c>
      <c r="E10011" s="36" t="s">
        <v>17</v>
      </c>
      <c r="F10011" s="37">
        <v>50</v>
      </c>
      <c r="G10011" s="38">
        <v>0.02</v>
      </c>
      <c r="H10011" s="34">
        <v>0.96435074995695935</v>
      </c>
      <c r="I10011" s="35">
        <v>2124.4617557147026</v>
      </c>
      <c r="J10011" s="35">
        <v>1.0060480814011743</v>
      </c>
      <c r="K10011" s="35">
        <v>-0.43454480188041783</v>
      </c>
      <c r="L10011" s="35">
        <v>0</v>
      </c>
      <c r="M10011" s="35">
        <v>0</v>
      </c>
      <c r="N10011" s="35">
        <v>0</v>
      </c>
      <c r="O10011" s="35">
        <v>0</v>
      </c>
      <c r="P10011" s="36">
        <v>12</v>
      </c>
      <c r="Q10011" s="37">
        <v>86</v>
      </c>
      <c r="R10011" s="36">
        <v>0</v>
      </c>
      <c r="S10011" s="39">
        <f t="shared" si="349"/>
        <v>86</v>
      </c>
      <c r="T10011" s="34" t="s">
        <v>29</v>
      </c>
      <c r="U10011" s="12">
        <f>((alpha*(beta^speed))*(speed^ceta))</f>
        <v>515.03182712953981</v>
      </c>
      <c r="V10011" s="8">
        <f t="shared" si="350"/>
        <v>86</v>
      </c>
    </row>
    <row r="10012" spans="1:28">
      <c r="A10012" s="34" t="s">
        <v>19</v>
      </c>
      <c r="B10012" s="34" t="s">
        <v>75</v>
      </c>
      <c r="C10012" s="5" t="s">
        <v>186</v>
      </c>
      <c r="D10012" s="35" t="s">
        <v>89</v>
      </c>
      <c r="E10012" s="36" t="s">
        <v>15</v>
      </c>
      <c r="F10012" s="37">
        <v>100</v>
      </c>
      <c r="G10012" s="38">
        <v>0.02</v>
      </c>
      <c r="H10012" s="34">
        <v>0.98984512405223424</v>
      </c>
      <c r="I10012" s="35">
        <v>2.0261791195071259</v>
      </c>
      <c r="J10012" s="35">
        <v>2.1362430917752646</v>
      </c>
      <c r="K10012" s="35">
        <v>-0.39149846720116488</v>
      </c>
      <c r="L10012" s="35">
        <v>0</v>
      </c>
      <c r="M10012" s="35">
        <v>0</v>
      </c>
      <c r="N10012" s="35">
        <v>0</v>
      </c>
      <c r="O10012" s="35">
        <v>0</v>
      </c>
      <c r="P10012" s="36">
        <v>12</v>
      </c>
      <c r="Q10012" s="37">
        <v>81</v>
      </c>
      <c r="R10012" s="36">
        <v>13</v>
      </c>
      <c r="S10012" s="39">
        <f t="shared" si="349"/>
        <v>81</v>
      </c>
      <c r="T10012" s="34" t="s">
        <v>50</v>
      </c>
      <c r="U10012" s="12">
        <f>EXP((alpha+(beta/speed))+(ceta*LN(speed)))</f>
        <v>1.3939373695787112</v>
      </c>
      <c r="V10012" s="8">
        <f t="shared" si="350"/>
        <v>81</v>
      </c>
    </row>
    <row r="10013" spans="1:28">
      <c r="A10013" s="34" t="s">
        <v>19</v>
      </c>
      <c r="B10013" s="34" t="s">
        <v>75</v>
      </c>
      <c r="C10013" s="5" t="s">
        <v>187</v>
      </c>
      <c r="D10013" s="35" t="s">
        <v>89</v>
      </c>
      <c r="E10013" s="36" t="s">
        <v>15</v>
      </c>
      <c r="F10013" s="37">
        <v>100</v>
      </c>
      <c r="G10013" s="38">
        <v>0.02</v>
      </c>
      <c r="H10013" s="34">
        <v>0.96846648841612681</v>
      </c>
      <c r="I10013" s="35">
        <v>23.422774605658287</v>
      </c>
      <c r="J10013" s="35">
        <v>0.99768812910310378</v>
      </c>
      <c r="K10013" s="35">
        <v>-0.46863565039873978</v>
      </c>
      <c r="L10013" s="35">
        <v>0</v>
      </c>
      <c r="M10013" s="35">
        <v>0</v>
      </c>
      <c r="N10013" s="35">
        <v>0</v>
      </c>
      <c r="O10013" s="35">
        <v>0</v>
      </c>
      <c r="P10013" s="36">
        <v>12</v>
      </c>
      <c r="Q10013" s="37">
        <v>80</v>
      </c>
      <c r="R10013" s="36">
        <v>0</v>
      </c>
      <c r="S10013" s="39">
        <f t="shared" si="349"/>
        <v>80</v>
      </c>
      <c r="T10013" s="34" t="s">
        <v>29</v>
      </c>
      <c r="U10013" s="12">
        <f>((alpha*(beta^speed))*(speed^ceta))</f>
        <v>2.4967031687269969</v>
      </c>
      <c r="V10013" s="8">
        <f t="shared" si="350"/>
        <v>80</v>
      </c>
    </row>
    <row r="10014" spans="1:28">
      <c r="A10014" s="34" t="s">
        <v>19</v>
      </c>
      <c r="B10014" s="34" t="s">
        <v>75</v>
      </c>
      <c r="C10014" s="5" t="s">
        <v>186</v>
      </c>
      <c r="D10014" s="35" t="s">
        <v>89</v>
      </c>
      <c r="E10014" s="36" t="s">
        <v>16</v>
      </c>
      <c r="F10014" s="37">
        <v>100</v>
      </c>
      <c r="G10014" s="38">
        <v>0.02</v>
      </c>
      <c r="H10014" s="34">
        <v>0.98218206982635514</v>
      </c>
      <c r="I10014" s="35">
        <v>21.451223312719009</v>
      </c>
      <c r="J10014" s="35">
        <v>0.99938058909771266</v>
      </c>
      <c r="K10014" s="35">
        <v>-0.26131586851010341</v>
      </c>
      <c r="L10014" s="35">
        <v>0</v>
      </c>
      <c r="M10014" s="35">
        <v>0</v>
      </c>
      <c r="N10014" s="35">
        <v>0</v>
      </c>
      <c r="O10014" s="35">
        <v>0</v>
      </c>
      <c r="P10014" s="36">
        <v>12</v>
      </c>
      <c r="Q10014" s="37">
        <v>81</v>
      </c>
      <c r="R10014" s="36">
        <v>0</v>
      </c>
      <c r="S10014" s="39">
        <f t="shared" si="349"/>
        <v>81</v>
      </c>
      <c r="T10014" s="34" t="s">
        <v>29</v>
      </c>
      <c r="U10014" s="12">
        <f>((alpha*(beta^speed))*(speed^ceta))</f>
        <v>6.4705075300691739</v>
      </c>
      <c r="V10014" s="8">
        <f t="shared" si="350"/>
        <v>81</v>
      </c>
    </row>
    <row r="10015" spans="1:28">
      <c r="A10015" s="34" t="s">
        <v>19</v>
      </c>
      <c r="B10015" s="34" t="s">
        <v>75</v>
      </c>
      <c r="C10015" s="5" t="s">
        <v>187</v>
      </c>
      <c r="D10015" s="35" t="s">
        <v>89</v>
      </c>
      <c r="E10015" s="36" t="s">
        <v>16</v>
      </c>
      <c r="F10015" s="37">
        <v>100</v>
      </c>
      <c r="G10015" s="38">
        <v>0.02</v>
      </c>
      <c r="H10015" s="34">
        <v>0.99696005299587021</v>
      </c>
      <c r="I10015" s="35">
        <v>2.9676105017196468</v>
      </c>
      <c r="J10015" s="35">
        <v>8.2969699647464194E-3</v>
      </c>
      <c r="K10015" s="35">
        <v>3671.1332308094798</v>
      </c>
      <c r="L10015" s="35">
        <v>-2.2936493251936856</v>
      </c>
      <c r="M10015" s="35">
        <v>0</v>
      </c>
      <c r="N10015" s="35">
        <v>0</v>
      </c>
      <c r="O10015" s="35">
        <v>0</v>
      </c>
      <c r="P10015" s="36">
        <v>12</v>
      </c>
      <c r="Q10015" s="37">
        <v>80</v>
      </c>
      <c r="R10015" s="36">
        <v>1</v>
      </c>
      <c r="S10015" s="39">
        <f t="shared" si="349"/>
        <v>80</v>
      </c>
      <c r="T10015" s="34" t="s">
        <v>30</v>
      </c>
      <c r="U10015" s="12">
        <f>((alpha*(speed^beta))+(ceta*(speed^delta)))</f>
        <v>3.2358996353445253</v>
      </c>
      <c r="V10015" s="8">
        <f t="shared" si="350"/>
        <v>80</v>
      </c>
    </row>
    <row r="10016" spans="1:28">
      <c r="A10016" s="34" t="s">
        <v>19</v>
      </c>
      <c r="B10016" s="34" t="s">
        <v>75</v>
      </c>
      <c r="C10016" s="5" t="s">
        <v>186</v>
      </c>
      <c r="D10016" s="35" t="s">
        <v>89</v>
      </c>
      <c r="E10016" s="36" t="s">
        <v>14</v>
      </c>
      <c r="F10016" s="37">
        <v>100</v>
      </c>
      <c r="G10016" s="38">
        <v>0.02</v>
      </c>
      <c r="H10016" s="34">
        <v>0.99026640439588809</v>
      </c>
      <c r="I10016" s="35">
        <v>8.0773356064640183</v>
      </c>
      <c r="J10016" s="35">
        <v>-2.2362113901573499</v>
      </c>
      <c r="K10016" s="35">
        <v>0.49320038203457384</v>
      </c>
      <c r="L10016" s="35">
        <v>-0.3840149611001924</v>
      </c>
      <c r="M10016" s="35">
        <v>0</v>
      </c>
      <c r="N10016" s="35">
        <v>0</v>
      </c>
      <c r="O10016" s="35">
        <v>0</v>
      </c>
      <c r="P10016" s="36">
        <v>12</v>
      </c>
      <c r="Q10016" s="37">
        <v>81</v>
      </c>
      <c r="R10016" s="36">
        <v>1</v>
      </c>
      <c r="S10016" s="39">
        <f t="shared" si="349"/>
        <v>81</v>
      </c>
      <c r="T10016" s="34" t="s">
        <v>30</v>
      </c>
      <c r="U10016" s="12">
        <f>((alpha*(speed^beta))+(ceta*(speed^delta)))</f>
        <v>9.1665780782663769E-2</v>
      </c>
      <c r="V10016" s="8">
        <f t="shared" si="350"/>
        <v>81</v>
      </c>
    </row>
    <row r="10017" spans="1:28">
      <c r="A10017" s="34" t="s">
        <v>19</v>
      </c>
      <c r="B10017" s="34" t="s">
        <v>75</v>
      </c>
      <c r="C10017" s="5" t="s">
        <v>187</v>
      </c>
      <c r="D10017" s="35" t="s">
        <v>89</v>
      </c>
      <c r="E10017" s="36" t="s">
        <v>14</v>
      </c>
      <c r="F10017" s="37">
        <v>100</v>
      </c>
      <c r="G10017" s="38">
        <v>0.02</v>
      </c>
      <c r="H10017" s="34">
        <v>0.97889900566995036</v>
      </c>
      <c r="I10017" s="35">
        <v>2.7532385195254512E-3</v>
      </c>
      <c r="J10017" s="35">
        <v>0.53687535696364741</v>
      </c>
      <c r="K10017" s="35">
        <v>0.54921574348740543</v>
      </c>
      <c r="L10017" s="35">
        <v>-0.70959011918413895</v>
      </c>
      <c r="M10017" s="35">
        <v>0</v>
      </c>
      <c r="N10017" s="35">
        <v>0</v>
      </c>
      <c r="O10017" s="35">
        <v>0</v>
      </c>
      <c r="P10017" s="36">
        <v>12</v>
      </c>
      <c r="Q10017" s="37">
        <v>80</v>
      </c>
      <c r="R10017" s="36">
        <v>1</v>
      </c>
      <c r="S10017" s="39">
        <f t="shared" si="349"/>
        <v>80</v>
      </c>
      <c r="T10017" s="34" t="s">
        <v>30</v>
      </c>
      <c r="U10017" s="12">
        <f>((alpha*(speed^beta))+(ceta*(speed^delta)))</f>
        <v>5.3453692943271305E-2</v>
      </c>
      <c r="V10017" s="8">
        <f t="shared" si="350"/>
        <v>80</v>
      </c>
      <c r="AB10017" s="41"/>
    </row>
    <row r="10018" spans="1:28">
      <c r="A10018" s="34" t="s">
        <v>19</v>
      </c>
      <c r="B10018" s="34" t="s">
        <v>75</v>
      </c>
      <c r="C10018" s="5" t="s">
        <v>186</v>
      </c>
      <c r="D10018" s="35" t="s">
        <v>89</v>
      </c>
      <c r="E10018" s="36" t="s">
        <v>18</v>
      </c>
      <c r="F10018" s="37">
        <v>100</v>
      </c>
      <c r="G10018" s="38">
        <v>0.02</v>
      </c>
      <c r="H10018" s="34">
        <v>0.98075124987660023</v>
      </c>
      <c r="I10018" s="35">
        <v>0.37535157735274149</v>
      </c>
      <c r="J10018" s="35">
        <v>0.99671212695634515</v>
      </c>
      <c r="K10018" s="35">
        <v>-0.37512744645246227</v>
      </c>
      <c r="L10018" s="35">
        <v>0</v>
      </c>
      <c r="M10018" s="35">
        <v>0</v>
      </c>
      <c r="N10018" s="35">
        <v>0</v>
      </c>
      <c r="O10018" s="35">
        <v>0</v>
      </c>
      <c r="P10018" s="36">
        <v>12</v>
      </c>
      <c r="Q10018" s="37">
        <v>81</v>
      </c>
      <c r="R10018" s="36">
        <v>0</v>
      </c>
      <c r="S10018" s="39">
        <f t="shared" si="349"/>
        <v>81</v>
      </c>
      <c r="T10018" s="34" t="s">
        <v>29</v>
      </c>
      <c r="U10018" s="12">
        <f>((alpha*(beta^speed))*(speed^ceta))</f>
        <v>5.5291995346178298E-2</v>
      </c>
      <c r="V10018" s="8">
        <f t="shared" si="350"/>
        <v>81</v>
      </c>
    </row>
    <row r="10019" spans="1:28">
      <c r="A10019" s="34" t="s">
        <v>19</v>
      </c>
      <c r="B10019" s="34" t="s">
        <v>75</v>
      </c>
      <c r="C10019" s="5" t="s">
        <v>187</v>
      </c>
      <c r="D10019" s="35" t="s">
        <v>89</v>
      </c>
      <c r="E10019" s="36" t="s">
        <v>18</v>
      </c>
      <c r="F10019" s="37">
        <v>100</v>
      </c>
      <c r="G10019" s="38">
        <v>0.02</v>
      </c>
      <c r="H10019" s="34">
        <v>0.98091712118873897</v>
      </c>
      <c r="I10019" s="35">
        <v>-9.9039276257187798E-7</v>
      </c>
      <c r="J10019" s="35">
        <v>1.7959979630078861E-4</v>
      </c>
      <c r="K10019" s="35">
        <v>-1.1455757113973281E-2</v>
      </c>
      <c r="L10019" s="35">
        <v>0.30752603085823799</v>
      </c>
      <c r="M10019" s="35">
        <v>0</v>
      </c>
      <c r="N10019" s="35">
        <v>0</v>
      </c>
      <c r="O10019" s="35">
        <v>0</v>
      </c>
      <c r="P10019" s="36">
        <v>12</v>
      </c>
      <c r="Q10019" s="37">
        <v>80</v>
      </c>
      <c r="R10019" s="36">
        <v>14</v>
      </c>
      <c r="S10019" s="39">
        <f t="shared" si="349"/>
        <v>80</v>
      </c>
      <c r="T10019" s="34" t="s">
        <v>51</v>
      </c>
      <c r="U10019" s="12">
        <f>(((alpha*(speed^3))+(beta*(speed^2))+(ceta*speed))+delta)</f>
        <v>3.3423063628621186E-2</v>
      </c>
      <c r="V10019" s="8">
        <f t="shared" si="350"/>
        <v>80</v>
      </c>
    </row>
    <row r="10020" spans="1:28">
      <c r="A10020" s="34" t="s">
        <v>19</v>
      </c>
      <c r="B10020" s="34" t="s">
        <v>75</v>
      </c>
      <c r="C10020" s="5" t="s">
        <v>186</v>
      </c>
      <c r="D10020" s="35" t="s">
        <v>89</v>
      </c>
      <c r="E10020" s="36" t="s">
        <v>17</v>
      </c>
      <c r="F10020" s="37">
        <v>100</v>
      </c>
      <c r="G10020" s="38">
        <v>0.02</v>
      </c>
      <c r="H10020" s="34">
        <v>0.95485028092591862</v>
      </c>
      <c r="I10020" s="35">
        <v>2060.6907757188883</v>
      </c>
      <c r="J10020" s="35">
        <v>1.0025941103743368</v>
      </c>
      <c r="K10020" s="35">
        <v>-0.29496571538481237</v>
      </c>
      <c r="L10020" s="35">
        <v>0</v>
      </c>
      <c r="M10020" s="35">
        <v>0</v>
      </c>
      <c r="N10020" s="35">
        <v>0</v>
      </c>
      <c r="O10020" s="35">
        <v>0</v>
      </c>
      <c r="P10020" s="36">
        <v>12</v>
      </c>
      <c r="Q10020" s="37">
        <v>81</v>
      </c>
      <c r="R10020" s="36">
        <v>0</v>
      </c>
      <c r="S10020" s="39">
        <f t="shared" si="349"/>
        <v>81</v>
      </c>
      <c r="T10020" s="34" t="s">
        <v>29</v>
      </c>
      <c r="U10020" s="12">
        <f>((alpha*(beta^speed))*(speed^ceta))</f>
        <v>695.36408009606623</v>
      </c>
      <c r="V10020" s="8">
        <f t="shared" si="350"/>
        <v>81</v>
      </c>
    </row>
    <row r="10021" spans="1:28">
      <c r="A10021" s="34" t="s">
        <v>19</v>
      </c>
      <c r="B10021" s="34" t="s">
        <v>75</v>
      </c>
      <c r="C10021" s="5" t="s">
        <v>187</v>
      </c>
      <c r="D10021" s="35" t="s">
        <v>89</v>
      </c>
      <c r="E10021" s="36" t="s">
        <v>17</v>
      </c>
      <c r="F10021" s="37">
        <v>100</v>
      </c>
      <c r="G10021" s="38">
        <v>0.02</v>
      </c>
      <c r="H10021" s="34">
        <v>0.94736186019297164</v>
      </c>
      <c r="I10021" s="35">
        <v>-1.7839753335100923E-3</v>
      </c>
      <c r="J10021" s="35">
        <v>0.34234622180629648</v>
      </c>
      <c r="K10021" s="35">
        <v>-22.54816950224572</v>
      </c>
      <c r="L10021" s="35">
        <v>1205.7779822150021</v>
      </c>
      <c r="M10021" s="35">
        <v>0</v>
      </c>
      <c r="N10021" s="35">
        <v>0</v>
      </c>
      <c r="O10021" s="35">
        <v>0</v>
      </c>
      <c r="P10021" s="36">
        <v>12</v>
      </c>
      <c r="Q10021" s="37">
        <v>80</v>
      </c>
      <c r="R10021" s="36">
        <v>14</v>
      </c>
      <c r="S10021" s="39">
        <f t="shared" si="349"/>
        <v>80</v>
      </c>
      <c r="T10021" s="34" t="s">
        <v>51</v>
      </c>
      <c r="U10021" s="12">
        <f>(((alpha*(speed^3))+(beta*(speed^2))+(ceta*speed))+delta)</f>
        <v>679.54487083847494</v>
      </c>
      <c r="V10021" s="8">
        <f t="shared" si="350"/>
        <v>80</v>
      </c>
    </row>
    <row r="10022" spans="1:28">
      <c r="A10022" s="34" t="s">
        <v>19</v>
      </c>
      <c r="B10022" s="34" t="s">
        <v>75</v>
      </c>
      <c r="C10022" s="5" t="s">
        <v>186</v>
      </c>
      <c r="D10022" s="35" t="s">
        <v>89</v>
      </c>
      <c r="E10022" s="36" t="s">
        <v>15</v>
      </c>
      <c r="F10022" s="37">
        <v>0</v>
      </c>
      <c r="G10022" s="38">
        <v>0.04</v>
      </c>
      <c r="H10022" s="34">
        <v>0.99176972865036339</v>
      </c>
      <c r="I10022" s="35">
        <v>381.10530772337404</v>
      </c>
      <c r="J10022" s="35">
        <v>-2.4721294252796651</v>
      </c>
      <c r="K10022" s="35">
        <v>6.3859068139738282</v>
      </c>
      <c r="L10022" s="35">
        <v>-0.38307033974336113</v>
      </c>
      <c r="M10022" s="35">
        <v>0</v>
      </c>
      <c r="N10022" s="35">
        <v>0</v>
      </c>
      <c r="O10022" s="35">
        <v>0</v>
      </c>
      <c r="P10022" s="36">
        <v>12</v>
      </c>
      <c r="Q10022" s="37">
        <v>86</v>
      </c>
      <c r="R10022" s="36">
        <v>1</v>
      </c>
      <c r="S10022" s="39">
        <f t="shared" si="349"/>
        <v>86</v>
      </c>
      <c r="T10022" s="34" t="s">
        <v>30</v>
      </c>
      <c r="U10022" s="12">
        <f>((alpha*(speed^beta))+(ceta*(speed^delta)))</f>
        <v>1.1655315639372033</v>
      </c>
      <c r="V10022" s="8">
        <f t="shared" si="350"/>
        <v>86</v>
      </c>
    </row>
    <row r="10023" spans="1:28">
      <c r="A10023" s="34" t="s">
        <v>19</v>
      </c>
      <c r="B10023" s="34" t="s">
        <v>75</v>
      </c>
      <c r="C10023" s="5" t="s">
        <v>187</v>
      </c>
      <c r="D10023" s="35" t="s">
        <v>89</v>
      </c>
      <c r="E10023" s="36" t="s">
        <v>15</v>
      </c>
      <c r="F10023" s="37">
        <v>0</v>
      </c>
      <c r="G10023" s="38">
        <v>0.04</v>
      </c>
      <c r="H10023" s="34">
        <v>0.81959796599207901</v>
      </c>
      <c r="I10023" s="35">
        <v>2.0391956022666586</v>
      </c>
      <c r="J10023" s="35">
        <v>1.6777534868846669</v>
      </c>
      <c r="K10023" s="35">
        <v>-0.19400220953890021</v>
      </c>
      <c r="L10023" s="35">
        <v>0</v>
      </c>
      <c r="M10023" s="35">
        <v>0</v>
      </c>
      <c r="N10023" s="35">
        <v>0</v>
      </c>
      <c r="O10023" s="35">
        <v>0</v>
      </c>
      <c r="P10023" s="36">
        <v>12</v>
      </c>
      <c r="Q10023" s="37">
        <v>86</v>
      </c>
      <c r="R10023" s="36">
        <v>13</v>
      </c>
      <c r="S10023" s="39">
        <f t="shared" si="349"/>
        <v>86</v>
      </c>
      <c r="T10023" s="34" t="s">
        <v>50</v>
      </c>
      <c r="U10023" s="12">
        <f>EXP((alpha+(beta/speed))+(ceta*LN(speed)))</f>
        <v>3.302075288826904</v>
      </c>
      <c r="V10023" s="8">
        <f t="shared" si="350"/>
        <v>86</v>
      </c>
    </row>
    <row r="10024" spans="1:28">
      <c r="A10024" s="34" t="s">
        <v>19</v>
      </c>
      <c r="B10024" s="34" t="s">
        <v>75</v>
      </c>
      <c r="C10024" s="5" t="s">
        <v>186</v>
      </c>
      <c r="D10024" s="35" t="s">
        <v>89</v>
      </c>
      <c r="E10024" s="36" t="s">
        <v>16</v>
      </c>
      <c r="F10024" s="37">
        <v>0</v>
      </c>
      <c r="G10024" s="38">
        <v>0.04</v>
      </c>
      <c r="H10024" s="34">
        <v>0.95958505957808005</v>
      </c>
      <c r="I10024" s="35">
        <v>-3.0879950781017252E-5</v>
      </c>
      <c r="J10024" s="35">
        <v>4.8785918145608578E-3</v>
      </c>
      <c r="K10024" s="35">
        <v>-0.25875032611596321</v>
      </c>
      <c r="L10024" s="35">
        <v>10.643503723143096</v>
      </c>
      <c r="M10024" s="35">
        <v>0</v>
      </c>
      <c r="N10024" s="35">
        <v>0</v>
      </c>
      <c r="O10024" s="35">
        <v>0</v>
      </c>
      <c r="P10024" s="36">
        <v>12</v>
      </c>
      <c r="Q10024" s="37">
        <v>86</v>
      </c>
      <c r="R10024" s="36">
        <v>14</v>
      </c>
      <c r="S10024" s="39">
        <f t="shared" si="349"/>
        <v>86</v>
      </c>
      <c r="T10024" s="34" t="s">
        <v>51</v>
      </c>
      <c r="U10024" s="12">
        <f>(((alpha*(speed^3))+(beta*(speed^2))+(ceta*speed))+delta)</f>
        <v>4.8316627636916554</v>
      </c>
      <c r="V10024" s="8">
        <f t="shared" si="350"/>
        <v>86</v>
      </c>
    </row>
    <row r="10025" spans="1:28">
      <c r="A10025" s="34" t="s">
        <v>19</v>
      </c>
      <c r="B10025" s="34" t="s">
        <v>75</v>
      </c>
      <c r="C10025" s="5" t="s">
        <v>187</v>
      </c>
      <c r="D10025" s="35" t="s">
        <v>89</v>
      </c>
      <c r="E10025" s="36" t="s">
        <v>16</v>
      </c>
      <c r="F10025" s="37">
        <v>0</v>
      </c>
      <c r="G10025" s="38">
        <v>0.04</v>
      </c>
      <c r="H10025" s="34">
        <v>0.99913836463644001</v>
      </c>
      <c r="I10025" s="35">
        <v>2.4892678009332565</v>
      </c>
      <c r="J10025" s="35">
        <v>28.187533209380003</v>
      </c>
      <c r="K10025" s="35">
        <v>6.1859767698235748</v>
      </c>
      <c r="L10025" s="35">
        <v>1.8308000571038803</v>
      </c>
      <c r="M10025" s="35">
        <v>8.6190922675123335E-2</v>
      </c>
      <c r="N10025" s="35">
        <v>0</v>
      </c>
      <c r="O10025" s="35">
        <v>0</v>
      </c>
      <c r="P10025" s="36">
        <v>12</v>
      </c>
      <c r="Q10025" s="37">
        <v>86</v>
      </c>
      <c r="R10025" s="36">
        <v>10</v>
      </c>
      <c r="S10025" s="39">
        <f t="shared" si="349"/>
        <v>86</v>
      </c>
      <c r="T10025" s="34" t="s">
        <v>44</v>
      </c>
      <c r="U10025" s="12">
        <f>(alpha+(beta/(1+EXP((((-1)*ceta)+(delta*LN(speed)))+(epsilon*speed)))))</f>
        <v>2.4916430182651319</v>
      </c>
      <c r="V10025" s="8">
        <f t="shared" si="350"/>
        <v>86</v>
      </c>
    </row>
    <row r="10026" spans="1:28">
      <c r="A10026" s="34" t="s">
        <v>19</v>
      </c>
      <c r="B10026" s="34" t="s">
        <v>75</v>
      </c>
      <c r="C10026" s="5" t="s">
        <v>186</v>
      </c>
      <c r="D10026" s="35" t="s">
        <v>89</v>
      </c>
      <c r="E10026" s="36" t="s">
        <v>14</v>
      </c>
      <c r="F10026" s="37">
        <v>0</v>
      </c>
      <c r="G10026" s="38">
        <v>0.04</v>
      </c>
      <c r="H10026" s="34">
        <v>0.98573455816224098</v>
      </c>
      <c r="I10026" s="35">
        <v>4.0692103465349766E-2</v>
      </c>
      <c r="J10026" s="35">
        <v>0.1474014488549226</v>
      </c>
      <c r="K10026" s="35">
        <v>3.0183689688536481</v>
      </c>
      <c r="L10026" s="35">
        <v>-1.245785264999943</v>
      </c>
      <c r="M10026" s="35">
        <v>0</v>
      </c>
      <c r="N10026" s="35">
        <v>0</v>
      </c>
      <c r="O10026" s="35">
        <v>0</v>
      </c>
      <c r="P10026" s="36">
        <v>12</v>
      </c>
      <c r="Q10026" s="37">
        <v>86</v>
      </c>
      <c r="R10026" s="36">
        <v>1</v>
      </c>
      <c r="S10026" s="39">
        <f t="shared" si="349"/>
        <v>86</v>
      </c>
      <c r="T10026" s="34" t="s">
        <v>30</v>
      </c>
      <c r="U10026" s="12">
        <f>((alpha*(speed^beta))+(ceta*(speed^delta)))</f>
        <v>9.0205392545890523E-2</v>
      </c>
      <c r="V10026" s="8">
        <f t="shared" si="350"/>
        <v>86</v>
      </c>
    </row>
    <row r="10027" spans="1:28">
      <c r="A10027" s="34" t="s">
        <v>19</v>
      </c>
      <c r="B10027" s="34" t="s">
        <v>75</v>
      </c>
      <c r="C10027" s="5" t="s">
        <v>187</v>
      </c>
      <c r="D10027" s="35" t="s">
        <v>89</v>
      </c>
      <c r="E10027" s="36" t="s">
        <v>14</v>
      </c>
      <c r="F10027" s="37">
        <v>0</v>
      </c>
      <c r="G10027" s="38">
        <v>0.04</v>
      </c>
      <c r="H10027" s="34">
        <v>0.99640923273537174</v>
      </c>
      <c r="I10027" s="35">
        <v>0.84665503271281017</v>
      </c>
      <c r="J10027" s="35">
        <v>1.014082233601409</v>
      </c>
      <c r="K10027" s="35">
        <v>-0.96393442963825582</v>
      </c>
      <c r="L10027" s="35">
        <v>0</v>
      </c>
      <c r="M10027" s="35">
        <v>0</v>
      </c>
      <c r="N10027" s="35">
        <v>0</v>
      </c>
      <c r="O10027" s="35">
        <v>0</v>
      </c>
      <c r="P10027" s="36">
        <v>12</v>
      </c>
      <c r="Q10027" s="37">
        <v>86</v>
      </c>
      <c r="R10027" s="36">
        <v>0</v>
      </c>
      <c r="S10027" s="39">
        <f t="shared" si="349"/>
        <v>86</v>
      </c>
      <c r="T10027" s="34" t="s">
        <v>29</v>
      </c>
      <c r="U10027" s="12">
        <f>((alpha*(beta^speed))*(speed^ceta))</f>
        <v>3.8483078266650511E-2</v>
      </c>
      <c r="V10027" s="8">
        <f t="shared" si="350"/>
        <v>86</v>
      </c>
      <c r="AB10027" s="41"/>
    </row>
    <row r="10028" spans="1:28">
      <c r="A10028" s="34" t="s">
        <v>19</v>
      </c>
      <c r="B10028" s="34" t="s">
        <v>75</v>
      </c>
      <c r="C10028" s="5" t="s">
        <v>186</v>
      </c>
      <c r="D10028" s="35" t="s">
        <v>89</v>
      </c>
      <c r="E10028" s="36" t="s">
        <v>18</v>
      </c>
      <c r="F10028" s="37">
        <v>0</v>
      </c>
      <c r="G10028" s="38">
        <v>0.04</v>
      </c>
      <c r="H10028" s="34">
        <v>0.96399229590167024</v>
      </c>
      <c r="I10028" s="35">
        <v>-4.5920280006706619E-7</v>
      </c>
      <c r="J10028" s="35">
        <v>7.2042918302217443E-5</v>
      </c>
      <c r="K10028" s="35">
        <v>-3.8956586102593649E-3</v>
      </c>
      <c r="L10028" s="35">
        <v>0.14724104697994217</v>
      </c>
      <c r="M10028" s="35">
        <v>0</v>
      </c>
      <c r="N10028" s="35">
        <v>0</v>
      </c>
      <c r="O10028" s="35">
        <v>0</v>
      </c>
      <c r="P10028" s="36">
        <v>12</v>
      </c>
      <c r="Q10028" s="37">
        <v>86</v>
      </c>
      <c r="R10028" s="36">
        <v>14</v>
      </c>
      <c r="S10028" s="39">
        <f t="shared" si="349"/>
        <v>86</v>
      </c>
      <c r="T10028" s="34" t="s">
        <v>51</v>
      </c>
      <c r="U10028" s="12">
        <f>(((alpha*(speed^3))+(beta*(speed^2))+(ceta*speed))+delta)</f>
        <v>5.2965134061379093E-2</v>
      </c>
      <c r="V10028" s="8">
        <f t="shared" si="350"/>
        <v>86</v>
      </c>
      <c r="AB10028" s="41"/>
    </row>
    <row r="10029" spans="1:28">
      <c r="A10029" s="34" t="s">
        <v>19</v>
      </c>
      <c r="B10029" s="34" t="s">
        <v>75</v>
      </c>
      <c r="C10029" s="5" t="s">
        <v>187</v>
      </c>
      <c r="D10029" s="35" t="s">
        <v>89</v>
      </c>
      <c r="E10029" s="36" t="s">
        <v>18</v>
      </c>
      <c r="F10029" s="37">
        <v>0</v>
      </c>
      <c r="G10029" s="38">
        <v>0.04</v>
      </c>
      <c r="H10029" s="34">
        <v>0.97946423260487858</v>
      </c>
      <c r="I10029" s="35">
        <v>-1.0842088748358156E-6</v>
      </c>
      <c r="J10029" s="35">
        <v>1.8627594060332156E-4</v>
      </c>
      <c r="K10029" s="35">
        <v>-1.075833546962926E-2</v>
      </c>
      <c r="L10029" s="35">
        <v>0.26112218293346062</v>
      </c>
      <c r="M10029" s="35">
        <v>0</v>
      </c>
      <c r="N10029" s="35">
        <v>0</v>
      </c>
      <c r="O10029" s="35">
        <v>0</v>
      </c>
      <c r="P10029" s="36">
        <v>12</v>
      </c>
      <c r="Q10029" s="37">
        <v>86</v>
      </c>
      <c r="R10029" s="36">
        <v>14</v>
      </c>
      <c r="S10029" s="39">
        <f t="shared" si="349"/>
        <v>86</v>
      </c>
      <c r="T10029" s="34" t="s">
        <v>51</v>
      </c>
      <c r="U10029" s="12">
        <f>(((alpha*(speed^3))+(beta*(speed^2))+(ceta*speed))+delta)</f>
        <v>2.3984629154940984E-2</v>
      </c>
      <c r="V10029" s="8">
        <f t="shared" si="350"/>
        <v>86</v>
      </c>
    </row>
    <row r="10030" spans="1:28">
      <c r="A10030" s="34" t="s">
        <v>19</v>
      </c>
      <c r="B10030" s="34" t="s">
        <v>75</v>
      </c>
      <c r="C10030" s="5" t="s">
        <v>186</v>
      </c>
      <c r="D10030" s="35" t="s">
        <v>89</v>
      </c>
      <c r="E10030" s="36" t="s">
        <v>17</v>
      </c>
      <c r="F10030" s="37">
        <v>0</v>
      </c>
      <c r="G10030" s="38">
        <v>0.04</v>
      </c>
      <c r="H10030" s="34">
        <v>0.98345406850428707</v>
      </c>
      <c r="I10030" s="35">
        <v>2060.0131516082292</v>
      </c>
      <c r="J10030" s="35">
        <v>1.0083211369645022</v>
      </c>
      <c r="K10030" s="35">
        <v>-0.46413665721926495</v>
      </c>
      <c r="L10030" s="35">
        <v>0</v>
      </c>
      <c r="M10030" s="35">
        <v>0</v>
      </c>
      <c r="N10030" s="35">
        <v>0</v>
      </c>
      <c r="O10030" s="35">
        <v>0</v>
      </c>
      <c r="P10030" s="36">
        <v>12</v>
      </c>
      <c r="Q10030" s="37">
        <v>86</v>
      </c>
      <c r="R10030" s="36">
        <v>0</v>
      </c>
      <c r="S10030" s="39">
        <f t="shared" si="349"/>
        <v>86</v>
      </c>
      <c r="T10030" s="34" t="s">
        <v>29</v>
      </c>
      <c r="U10030" s="12">
        <f>((alpha*(beta^speed))*(speed^ceta))</f>
        <v>531.49755543891774</v>
      </c>
      <c r="V10030" s="8">
        <f t="shared" si="350"/>
        <v>86</v>
      </c>
    </row>
    <row r="10031" spans="1:28">
      <c r="A10031" s="34" t="s">
        <v>19</v>
      </c>
      <c r="B10031" s="34" t="s">
        <v>75</v>
      </c>
      <c r="C10031" s="5" t="s">
        <v>187</v>
      </c>
      <c r="D10031" s="35" t="s">
        <v>89</v>
      </c>
      <c r="E10031" s="36" t="s">
        <v>17</v>
      </c>
      <c r="F10031" s="37">
        <v>0</v>
      </c>
      <c r="G10031" s="38">
        <v>0.04</v>
      </c>
      <c r="H10031" s="34">
        <v>0.98456572102851347</v>
      </c>
      <c r="I10031" s="35">
        <v>2135.185455633934</v>
      </c>
      <c r="J10031" s="35">
        <v>1.0088008237337527</v>
      </c>
      <c r="K10031" s="35">
        <v>-0.49172613372616197</v>
      </c>
      <c r="L10031" s="35">
        <v>0</v>
      </c>
      <c r="M10031" s="35">
        <v>0</v>
      </c>
      <c r="N10031" s="35">
        <v>0</v>
      </c>
      <c r="O10031" s="35">
        <v>0</v>
      </c>
      <c r="P10031" s="36">
        <v>12</v>
      </c>
      <c r="Q10031" s="37">
        <v>86</v>
      </c>
      <c r="R10031" s="36">
        <v>0</v>
      </c>
      <c r="S10031" s="39">
        <f t="shared" si="349"/>
        <v>86</v>
      </c>
      <c r="T10031" s="34" t="s">
        <v>29</v>
      </c>
      <c r="U10031" s="12">
        <f>((alpha*(beta^speed))*(speed^ceta))</f>
        <v>507.52680268974592</v>
      </c>
      <c r="V10031" s="8">
        <f t="shared" si="350"/>
        <v>86</v>
      </c>
    </row>
    <row r="10032" spans="1:28">
      <c r="A10032" s="34" t="s">
        <v>19</v>
      </c>
      <c r="B10032" s="34" t="s">
        <v>75</v>
      </c>
      <c r="C10032" s="5" t="s">
        <v>186</v>
      </c>
      <c r="D10032" s="35" t="s">
        <v>89</v>
      </c>
      <c r="E10032" s="36" t="s">
        <v>15</v>
      </c>
      <c r="F10032" s="37">
        <v>50</v>
      </c>
      <c r="G10032" s="38">
        <v>0.04</v>
      </c>
      <c r="H10032" s="34">
        <v>0.98630466128871741</v>
      </c>
      <c r="I10032" s="35">
        <v>-2.2081646376811797E-5</v>
      </c>
      <c r="J10032" s="35">
        <v>3.3201101333001637E-3</v>
      </c>
      <c r="K10032" s="35">
        <v>-0.17841557457330859</v>
      </c>
      <c r="L10032" s="35">
        <v>5.2997382190783577</v>
      </c>
      <c r="M10032" s="35">
        <v>0</v>
      </c>
      <c r="N10032" s="35">
        <v>0</v>
      </c>
      <c r="O10032" s="35">
        <v>0</v>
      </c>
      <c r="P10032" s="36">
        <v>12</v>
      </c>
      <c r="Q10032" s="37">
        <v>74</v>
      </c>
      <c r="R10032" s="36">
        <v>14</v>
      </c>
      <c r="S10032" s="39">
        <f t="shared" si="349"/>
        <v>74</v>
      </c>
      <c r="T10032" s="34" t="s">
        <v>51</v>
      </c>
      <c r="U10032" s="12">
        <f>(((alpha*(speed^3))+(beta*(speed^2))+(ceta*speed))+delta)</f>
        <v>1.3298957192080367</v>
      </c>
      <c r="V10032" s="8">
        <f t="shared" si="350"/>
        <v>74</v>
      </c>
    </row>
    <row r="10033" spans="1:28">
      <c r="A10033" s="34" t="s">
        <v>19</v>
      </c>
      <c r="B10033" s="34" t="s">
        <v>75</v>
      </c>
      <c r="C10033" s="5" t="s">
        <v>187</v>
      </c>
      <c r="D10033" s="35" t="s">
        <v>89</v>
      </c>
      <c r="E10033" s="36" t="s">
        <v>15</v>
      </c>
      <c r="F10033" s="37">
        <v>50</v>
      </c>
      <c r="G10033" s="38">
        <v>0.04</v>
      </c>
      <c r="H10033" s="34">
        <v>0.96295134944338678</v>
      </c>
      <c r="I10033" s="35">
        <v>16.225432129902657</v>
      </c>
      <c r="J10033" s="35">
        <v>0.99012876555711538</v>
      </c>
      <c r="K10033" s="35">
        <v>-0.25763262846743046</v>
      </c>
      <c r="L10033" s="35">
        <v>0</v>
      </c>
      <c r="M10033" s="35">
        <v>0</v>
      </c>
      <c r="N10033" s="35">
        <v>0</v>
      </c>
      <c r="O10033" s="35">
        <v>0</v>
      </c>
      <c r="P10033" s="36">
        <v>12</v>
      </c>
      <c r="Q10033" s="37">
        <v>74</v>
      </c>
      <c r="R10033" s="36">
        <v>0</v>
      </c>
      <c r="S10033" s="39">
        <f t="shared" si="349"/>
        <v>74</v>
      </c>
      <c r="T10033" s="34" t="s">
        <v>29</v>
      </c>
      <c r="U10033" s="12">
        <f>((alpha*(beta^speed))*(speed^ceta))</f>
        <v>2.5692440558575704</v>
      </c>
      <c r="V10033" s="8">
        <f t="shared" si="350"/>
        <v>74</v>
      </c>
    </row>
    <row r="10034" spans="1:28">
      <c r="A10034" s="34" t="s">
        <v>19</v>
      </c>
      <c r="B10034" s="34" t="s">
        <v>75</v>
      </c>
      <c r="C10034" s="5" t="s">
        <v>186</v>
      </c>
      <c r="D10034" s="35" t="s">
        <v>89</v>
      </c>
      <c r="E10034" s="36" t="s">
        <v>16</v>
      </c>
      <c r="F10034" s="37">
        <v>50</v>
      </c>
      <c r="G10034" s="38">
        <v>0.04</v>
      </c>
      <c r="H10034" s="34">
        <v>0.98287435024400016</v>
      </c>
      <c r="I10034" s="35">
        <v>2.7299325857201944</v>
      </c>
      <c r="J10034" s="35">
        <v>1.6073470821605318</v>
      </c>
      <c r="K10034" s="35">
        <v>-0.15846425092306332</v>
      </c>
      <c r="L10034" s="35">
        <v>0</v>
      </c>
      <c r="M10034" s="35">
        <v>0</v>
      </c>
      <c r="N10034" s="35">
        <v>0</v>
      </c>
      <c r="O10034" s="35">
        <v>0</v>
      </c>
      <c r="P10034" s="36">
        <v>12</v>
      </c>
      <c r="Q10034" s="37">
        <v>74</v>
      </c>
      <c r="R10034" s="36">
        <v>13</v>
      </c>
      <c r="S10034" s="39">
        <f t="shared" si="349"/>
        <v>74</v>
      </c>
      <c r="T10034" s="34" t="s">
        <v>50</v>
      </c>
      <c r="U10034" s="12">
        <f>EXP((alpha+(beta/speed))+(ceta*LN(speed)))</f>
        <v>7.9217571319773574</v>
      </c>
      <c r="V10034" s="8">
        <f t="shared" si="350"/>
        <v>74</v>
      </c>
    </row>
    <row r="10035" spans="1:28">
      <c r="A10035" s="34" t="s">
        <v>19</v>
      </c>
      <c r="B10035" s="34" t="s">
        <v>75</v>
      </c>
      <c r="C10035" s="5" t="s">
        <v>187</v>
      </c>
      <c r="D10035" s="35" t="s">
        <v>89</v>
      </c>
      <c r="E10035" s="36" t="s">
        <v>16</v>
      </c>
      <c r="F10035" s="37">
        <v>50</v>
      </c>
      <c r="G10035" s="38">
        <v>0.04</v>
      </c>
      <c r="H10035" s="34">
        <v>0.99671118958595883</v>
      </c>
      <c r="I10035" s="35">
        <v>1.5059604778409845</v>
      </c>
      <c r="J10035" s="35">
        <v>0.22240563895697094</v>
      </c>
      <c r="K10035" s="35">
        <v>3197.0238419245643</v>
      </c>
      <c r="L10035" s="35">
        <v>-2.2468596100281952</v>
      </c>
      <c r="M10035" s="35">
        <v>0</v>
      </c>
      <c r="N10035" s="35">
        <v>0</v>
      </c>
      <c r="O10035" s="35">
        <v>0</v>
      </c>
      <c r="P10035" s="36">
        <v>12</v>
      </c>
      <c r="Q10035" s="37">
        <v>74</v>
      </c>
      <c r="R10035" s="36">
        <v>1</v>
      </c>
      <c r="S10035" s="39">
        <f t="shared" si="349"/>
        <v>74</v>
      </c>
      <c r="T10035" s="34" t="s">
        <v>30</v>
      </c>
      <c r="U10035" s="12">
        <f>((alpha*(speed^beta))+(ceta*(speed^delta)))</f>
        <v>4.1240684256063824</v>
      </c>
      <c r="V10035" s="8">
        <f t="shared" si="350"/>
        <v>74</v>
      </c>
    </row>
    <row r="10036" spans="1:28">
      <c r="A10036" s="34" t="s">
        <v>19</v>
      </c>
      <c r="B10036" s="34" t="s">
        <v>75</v>
      </c>
      <c r="C10036" s="5" t="s">
        <v>186</v>
      </c>
      <c r="D10036" s="35" t="s">
        <v>89</v>
      </c>
      <c r="E10036" s="36" t="s">
        <v>14</v>
      </c>
      <c r="F10036" s="37">
        <v>50</v>
      </c>
      <c r="G10036" s="38">
        <v>0.04</v>
      </c>
      <c r="H10036" s="34">
        <v>0.98102471136917169</v>
      </c>
      <c r="I10036" s="35">
        <v>-1.1194083121191787E-6</v>
      </c>
      <c r="J10036" s="35">
        <v>1.7105653687069902E-4</v>
      </c>
      <c r="K10036" s="35">
        <v>-9.78803596336714E-3</v>
      </c>
      <c r="L10036" s="35">
        <v>0.32376387087842484</v>
      </c>
      <c r="M10036" s="35">
        <v>0</v>
      </c>
      <c r="N10036" s="35">
        <v>0</v>
      </c>
      <c r="O10036" s="35">
        <v>0</v>
      </c>
      <c r="P10036" s="36">
        <v>12</v>
      </c>
      <c r="Q10036" s="37">
        <v>74</v>
      </c>
      <c r="R10036" s="36">
        <v>14</v>
      </c>
      <c r="S10036" s="39">
        <f t="shared" si="349"/>
        <v>74</v>
      </c>
      <c r="T10036" s="34" t="s">
        <v>51</v>
      </c>
      <c r="U10036" s="12">
        <f>(((alpha*(speed^3))+(beta*(speed^2))+(ceta*speed))+delta)</f>
        <v>8.2543691623022331E-2</v>
      </c>
      <c r="V10036" s="8">
        <f t="shared" si="350"/>
        <v>74</v>
      </c>
    </row>
    <row r="10037" spans="1:28">
      <c r="A10037" s="34" t="s">
        <v>19</v>
      </c>
      <c r="B10037" s="34" t="s">
        <v>75</v>
      </c>
      <c r="C10037" s="5" t="s">
        <v>187</v>
      </c>
      <c r="D10037" s="35" t="s">
        <v>89</v>
      </c>
      <c r="E10037" s="36" t="s">
        <v>14</v>
      </c>
      <c r="F10037" s="37">
        <v>50</v>
      </c>
      <c r="G10037" s="38">
        <v>0.04</v>
      </c>
      <c r="H10037" s="34">
        <v>0.98834133665145418</v>
      </c>
      <c r="I10037" s="35">
        <v>0.53394837326147693</v>
      </c>
      <c r="J10037" s="35">
        <v>1.0125677700824365</v>
      </c>
      <c r="K10037" s="35">
        <v>-0.70429397726969367</v>
      </c>
      <c r="L10037" s="35">
        <v>0</v>
      </c>
      <c r="M10037" s="35">
        <v>0</v>
      </c>
      <c r="N10037" s="35">
        <v>0</v>
      </c>
      <c r="O10037" s="35">
        <v>0</v>
      </c>
      <c r="P10037" s="36">
        <v>12</v>
      </c>
      <c r="Q10037" s="37">
        <v>74</v>
      </c>
      <c r="R10037" s="36">
        <v>0</v>
      </c>
      <c r="S10037" s="39">
        <f t="shared" si="349"/>
        <v>74</v>
      </c>
      <c r="T10037" s="34" t="s">
        <v>29</v>
      </c>
      <c r="U10037" s="12">
        <f>((alpha*(beta^speed))*(speed^ceta))</f>
        <v>6.4922316144326239E-2</v>
      </c>
      <c r="V10037" s="8">
        <f t="shared" si="350"/>
        <v>74</v>
      </c>
      <c r="AB10037" s="41"/>
    </row>
    <row r="10038" spans="1:28">
      <c r="A10038" s="34" t="s">
        <v>19</v>
      </c>
      <c r="B10038" s="34" t="s">
        <v>75</v>
      </c>
      <c r="C10038" s="5" t="s">
        <v>186</v>
      </c>
      <c r="D10038" s="35" t="s">
        <v>89</v>
      </c>
      <c r="E10038" s="36" t="s">
        <v>18</v>
      </c>
      <c r="F10038" s="37">
        <v>50</v>
      </c>
      <c r="G10038" s="38">
        <v>0.04</v>
      </c>
      <c r="H10038" s="34">
        <v>0.97422605961199027</v>
      </c>
      <c r="I10038" s="35">
        <v>0.23608206917704247</v>
      </c>
      <c r="J10038" s="35">
        <v>0.98823708305481306</v>
      </c>
      <c r="K10038" s="35">
        <v>-0.12829550439628473</v>
      </c>
      <c r="L10038" s="35">
        <v>0</v>
      </c>
      <c r="M10038" s="35">
        <v>0</v>
      </c>
      <c r="N10038" s="35">
        <v>0</v>
      </c>
      <c r="O10038" s="35">
        <v>0</v>
      </c>
      <c r="P10038" s="36">
        <v>12</v>
      </c>
      <c r="Q10038" s="37">
        <v>74</v>
      </c>
      <c r="R10038" s="36">
        <v>0</v>
      </c>
      <c r="S10038" s="39">
        <f t="shared" si="349"/>
        <v>74</v>
      </c>
      <c r="T10038" s="34" t="s">
        <v>29</v>
      </c>
      <c r="U10038" s="12">
        <f>((alpha*(beta^speed))*(speed^ceta))</f>
        <v>5.6620515520254489E-2</v>
      </c>
      <c r="V10038" s="8">
        <f t="shared" si="350"/>
        <v>74</v>
      </c>
    </row>
    <row r="10039" spans="1:28">
      <c r="A10039" s="34" t="s">
        <v>19</v>
      </c>
      <c r="B10039" s="34" t="s">
        <v>75</v>
      </c>
      <c r="C10039" s="5" t="s">
        <v>187</v>
      </c>
      <c r="D10039" s="35" t="s">
        <v>89</v>
      </c>
      <c r="E10039" s="36" t="s">
        <v>18</v>
      </c>
      <c r="F10039" s="37">
        <v>50</v>
      </c>
      <c r="G10039" s="38">
        <v>0.04</v>
      </c>
      <c r="H10039" s="34">
        <v>0.98791809244296436</v>
      </c>
      <c r="I10039" s="35">
        <v>0.69255198016209452</v>
      </c>
      <c r="J10039" s="35">
        <v>0.98472552051523021</v>
      </c>
      <c r="K10039" s="35">
        <v>-0.43782154630736975</v>
      </c>
      <c r="L10039" s="35">
        <v>0</v>
      </c>
      <c r="M10039" s="35">
        <v>0</v>
      </c>
      <c r="N10039" s="35">
        <v>0</v>
      </c>
      <c r="O10039" s="35">
        <v>0</v>
      </c>
      <c r="P10039" s="36">
        <v>12</v>
      </c>
      <c r="Q10039" s="37">
        <v>74</v>
      </c>
      <c r="R10039" s="36">
        <v>0</v>
      </c>
      <c r="S10039" s="39">
        <f t="shared" si="349"/>
        <v>74</v>
      </c>
      <c r="T10039" s="34" t="s">
        <v>29</v>
      </c>
      <c r="U10039" s="12">
        <f>((alpha*(beta^speed))*(speed^ceta))</f>
        <v>3.3681138659762556E-2</v>
      </c>
      <c r="V10039" s="8">
        <f t="shared" si="350"/>
        <v>74</v>
      </c>
    </row>
    <row r="10040" spans="1:28">
      <c r="A10040" s="34" t="s">
        <v>19</v>
      </c>
      <c r="B10040" s="34" t="s">
        <v>75</v>
      </c>
      <c r="C10040" s="5" t="s">
        <v>186</v>
      </c>
      <c r="D10040" s="35" t="s">
        <v>89</v>
      </c>
      <c r="E10040" s="36" t="s">
        <v>17</v>
      </c>
      <c r="F10040" s="37">
        <v>50</v>
      </c>
      <c r="G10040" s="38">
        <v>0.04</v>
      </c>
      <c r="H10040" s="34">
        <v>0.9752773261822022</v>
      </c>
      <c r="I10040" s="35">
        <v>6.8189415894236571</v>
      </c>
      <c r="J10040" s="35">
        <v>2.7390093219418099</v>
      </c>
      <c r="K10040" s="35">
        <v>-3.3420130667827827E-2</v>
      </c>
      <c r="L10040" s="35">
        <v>0</v>
      </c>
      <c r="M10040" s="35">
        <v>0</v>
      </c>
      <c r="N10040" s="35">
        <v>0</v>
      </c>
      <c r="O10040" s="35">
        <v>0</v>
      </c>
      <c r="P10040" s="36">
        <v>12</v>
      </c>
      <c r="Q10040" s="37">
        <v>74</v>
      </c>
      <c r="R10040" s="36">
        <v>13</v>
      </c>
      <c r="S10040" s="39">
        <f t="shared" si="349"/>
        <v>74</v>
      </c>
      <c r="T10040" s="34" t="s">
        <v>50</v>
      </c>
      <c r="U10040" s="12">
        <f>EXP((alpha+(beta/speed))+(ceta*LN(speed)))</f>
        <v>822.30618299133459</v>
      </c>
      <c r="V10040" s="8">
        <f t="shared" si="350"/>
        <v>74</v>
      </c>
    </row>
    <row r="10041" spans="1:28">
      <c r="A10041" s="34" t="s">
        <v>19</v>
      </c>
      <c r="B10041" s="34" t="s">
        <v>75</v>
      </c>
      <c r="C10041" s="5" t="s">
        <v>187</v>
      </c>
      <c r="D10041" s="35" t="s">
        <v>89</v>
      </c>
      <c r="E10041" s="36" t="s">
        <v>17</v>
      </c>
      <c r="F10041" s="37">
        <v>50</v>
      </c>
      <c r="G10041" s="38">
        <v>0.04</v>
      </c>
      <c r="H10041" s="34">
        <v>0.96462132552189761</v>
      </c>
      <c r="I10041" s="35">
        <v>1922.1486544916663</v>
      </c>
      <c r="J10041" s="35">
        <v>1.0045857375607321</v>
      </c>
      <c r="K10041" s="35">
        <v>-0.276902378315592</v>
      </c>
      <c r="L10041" s="35">
        <v>0</v>
      </c>
      <c r="M10041" s="35">
        <v>0</v>
      </c>
      <c r="N10041" s="35">
        <v>0</v>
      </c>
      <c r="O10041" s="35">
        <v>0</v>
      </c>
      <c r="P10041" s="36">
        <v>12</v>
      </c>
      <c r="Q10041" s="37">
        <v>74</v>
      </c>
      <c r="R10041" s="36">
        <v>0</v>
      </c>
      <c r="S10041" s="39">
        <f t="shared" si="349"/>
        <v>74</v>
      </c>
      <c r="T10041" s="34" t="s">
        <v>29</v>
      </c>
      <c r="U10041" s="12">
        <f>((alpha*(beta^speed))*(speed^ceta))</f>
        <v>818.89997594076215</v>
      </c>
      <c r="V10041" s="8">
        <f t="shared" si="350"/>
        <v>74</v>
      </c>
    </row>
    <row r="10042" spans="1:28">
      <c r="A10042" s="34" t="s">
        <v>19</v>
      </c>
      <c r="B10042" s="34" t="s">
        <v>75</v>
      </c>
      <c r="C10042" s="5" t="s">
        <v>186</v>
      </c>
      <c r="D10042" s="35" t="s">
        <v>89</v>
      </c>
      <c r="E10042" s="36" t="s">
        <v>15</v>
      </c>
      <c r="F10042" s="37">
        <v>100</v>
      </c>
      <c r="G10042" s="38">
        <v>0.04</v>
      </c>
      <c r="H10042" s="34">
        <v>0.99307766114735874</v>
      </c>
      <c r="I10042" s="35">
        <v>-4.0966696291259487E-5</v>
      </c>
      <c r="J10042" s="35">
        <v>4.9283299890171377E-3</v>
      </c>
      <c r="K10042" s="35">
        <v>-0.21113667233460093</v>
      </c>
      <c r="L10042" s="35">
        <v>6.008957342490203</v>
      </c>
      <c r="M10042" s="35">
        <v>0</v>
      </c>
      <c r="N10042" s="35">
        <v>0</v>
      </c>
      <c r="O10042" s="35">
        <v>0</v>
      </c>
      <c r="P10042" s="36">
        <v>12</v>
      </c>
      <c r="Q10042" s="37">
        <v>55</v>
      </c>
      <c r="R10042" s="36">
        <v>14</v>
      </c>
      <c r="S10042" s="39">
        <f t="shared" si="349"/>
        <v>55</v>
      </c>
      <c r="T10042" s="34" t="s">
        <v>51</v>
      </c>
      <c r="U10042" s="12">
        <f>(((alpha*(speed^3))+(beta*(speed^2))+(ceta*speed))+delta)</f>
        <v>2.4888044854056988</v>
      </c>
      <c r="V10042" s="8">
        <f t="shared" si="350"/>
        <v>55</v>
      </c>
    </row>
    <row r="10043" spans="1:28">
      <c r="A10043" s="34" t="s">
        <v>19</v>
      </c>
      <c r="B10043" s="34" t="s">
        <v>75</v>
      </c>
      <c r="C10043" s="5" t="s">
        <v>187</v>
      </c>
      <c r="D10043" s="35" t="s">
        <v>89</v>
      </c>
      <c r="E10043" s="36" t="s">
        <v>15</v>
      </c>
      <c r="F10043" s="37">
        <v>100</v>
      </c>
      <c r="G10043" s="38">
        <v>0.04</v>
      </c>
      <c r="H10043" s="34">
        <v>0.97881268687646106</v>
      </c>
      <c r="I10043" s="35">
        <v>46.185294929697577</v>
      </c>
      <c r="J10043" s="35">
        <v>1.003902404000629</v>
      </c>
      <c r="K10043" s="35">
        <v>-0.6924233732568047</v>
      </c>
      <c r="L10043" s="35">
        <v>0</v>
      </c>
      <c r="M10043" s="35">
        <v>0</v>
      </c>
      <c r="N10043" s="35">
        <v>0</v>
      </c>
      <c r="O10043" s="35">
        <v>0</v>
      </c>
      <c r="P10043" s="36">
        <v>12</v>
      </c>
      <c r="Q10043" s="37">
        <v>53</v>
      </c>
      <c r="R10043" s="36">
        <v>0</v>
      </c>
      <c r="S10043" s="39">
        <f t="shared" si="349"/>
        <v>53</v>
      </c>
      <c r="T10043" s="34" t="s">
        <v>29</v>
      </c>
      <c r="U10043" s="12">
        <f>((alpha*(beta^speed))*(speed^ceta))</f>
        <v>3.6326537183636374</v>
      </c>
      <c r="V10043" s="8">
        <f t="shared" si="350"/>
        <v>53</v>
      </c>
    </row>
    <row r="10044" spans="1:28">
      <c r="A10044" s="34" t="s">
        <v>19</v>
      </c>
      <c r="B10044" s="34" t="s">
        <v>75</v>
      </c>
      <c r="C10044" s="5" t="s">
        <v>186</v>
      </c>
      <c r="D10044" s="35" t="s">
        <v>89</v>
      </c>
      <c r="E10044" s="36" t="s">
        <v>16</v>
      </c>
      <c r="F10044" s="37">
        <v>100</v>
      </c>
      <c r="G10044" s="38">
        <v>0.04</v>
      </c>
      <c r="H10044" s="34">
        <v>0.98936431823787929</v>
      </c>
      <c r="I10044" s="35">
        <v>-5.8532458636717649E-5</v>
      </c>
      <c r="J10044" s="35">
        <v>7.5036966391805989E-3</v>
      </c>
      <c r="K10044" s="35">
        <v>-0.37951429678485754</v>
      </c>
      <c r="L10044" s="35">
        <v>18.472557640720368</v>
      </c>
      <c r="M10044" s="35">
        <v>0</v>
      </c>
      <c r="N10044" s="35">
        <v>0</v>
      </c>
      <c r="O10044" s="35">
        <v>0</v>
      </c>
      <c r="P10044" s="36">
        <v>12</v>
      </c>
      <c r="Q10044" s="37">
        <v>55</v>
      </c>
      <c r="R10044" s="36">
        <v>14</v>
      </c>
      <c r="S10044" s="39">
        <f t="shared" si="349"/>
        <v>55</v>
      </c>
      <c r="T10044" s="34" t="s">
        <v>51</v>
      </c>
      <c r="U10044" s="12">
        <f>(((alpha*(speed^3))+(beta*(speed^2))+(ceta*speed))+delta)</f>
        <v>10.559615845390615</v>
      </c>
      <c r="V10044" s="8">
        <f t="shared" si="350"/>
        <v>55</v>
      </c>
    </row>
    <row r="10045" spans="1:28">
      <c r="A10045" s="34" t="s">
        <v>19</v>
      </c>
      <c r="B10045" s="34" t="s">
        <v>75</v>
      </c>
      <c r="C10045" s="5" t="s">
        <v>187</v>
      </c>
      <c r="D10045" s="35" t="s">
        <v>89</v>
      </c>
      <c r="E10045" s="36" t="s">
        <v>16</v>
      </c>
      <c r="F10045" s="37">
        <v>100</v>
      </c>
      <c r="G10045" s="38">
        <v>0.04</v>
      </c>
      <c r="H10045" s="34">
        <v>0.99340123209195386</v>
      </c>
      <c r="I10045" s="35">
        <v>562.63623396959031</v>
      </c>
      <c r="J10045" s="35">
        <v>1.0504670628583341</v>
      </c>
      <c r="K10045" s="35">
        <v>-1.7804840014766443</v>
      </c>
      <c r="L10045" s="35">
        <v>0</v>
      </c>
      <c r="M10045" s="35">
        <v>0</v>
      </c>
      <c r="N10045" s="35">
        <v>0</v>
      </c>
      <c r="O10045" s="35">
        <v>0</v>
      </c>
      <c r="P10045" s="36">
        <v>12</v>
      </c>
      <c r="Q10045" s="37">
        <v>53</v>
      </c>
      <c r="R10045" s="36">
        <v>0</v>
      </c>
      <c r="S10045" s="39">
        <f t="shared" si="349"/>
        <v>53</v>
      </c>
      <c r="T10045" s="34" t="s">
        <v>29</v>
      </c>
      <c r="U10045" s="12">
        <f>((alpha*(beta^speed))*(speed^ceta))</f>
        <v>6.5080578480849098</v>
      </c>
      <c r="V10045" s="8">
        <f t="shared" si="350"/>
        <v>53</v>
      </c>
    </row>
    <row r="10046" spans="1:28">
      <c r="A10046" s="34" t="s">
        <v>19</v>
      </c>
      <c r="B10046" s="34" t="s">
        <v>75</v>
      </c>
      <c r="C10046" s="5" t="s">
        <v>186</v>
      </c>
      <c r="D10046" s="35" t="s">
        <v>89</v>
      </c>
      <c r="E10046" s="36" t="s">
        <v>14</v>
      </c>
      <c r="F10046" s="37">
        <v>100</v>
      </c>
      <c r="G10046" s="38">
        <v>0.04</v>
      </c>
      <c r="H10046" s="34">
        <v>0.9926323034787301</v>
      </c>
      <c r="I10046" s="35">
        <v>-3.1179622703486796E-6</v>
      </c>
      <c r="J10046" s="35">
        <v>3.6265023594178332E-4</v>
      </c>
      <c r="K10046" s="35">
        <v>-1.5262405607718068E-2</v>
      </c>
      <c r="L10046" s="35">
        <v>0.3905603857354904</v>
      </c>
      <c r="M10046" s="35">
        <v>0</v>
      </c>
      <c r="N10046" s="35">
        <v>0</v>
      </c>
      <c r="O10046" s="35">
        <v>0</v>
      </c>
      <c r="P10046" s="36">
        <v>12</v>
      </c>
      <c r="Q10046" s="37">
        <v>55</v>
      </c>
      <c r="R10046" s="36">
        <v>14</v>
      </c>
      <c r="S10046" s="39">
        <f t="shared" si="349"/>
        <v>55</v>
      </c>
      <c r="T10046" s="34" t="s">
        <v>51</v>
      </c>
      <c r="U10046" s="12">
        <f t="shared" ref="U10046:U10051" si="351">(((alpha*(speed^3))+(beta*(speed^2))+(ceta*speed))+delta)</f>
        <v>0.12939406830562955</v>
      </c>
      <c r="V10046" s="8">
        <f t="shared" si="350"/>
        <v>55</v>
      </c>
    </row>
    <row r="10047" spans="1:28">
      <c r="A10047" s="34" t="s">
        <v>19</v>
      </c>
      <c r="B10047" s="34" t="s">
        <v>75</v>
      </c>
      <c r="C10047" s="5" t="s">
        <v>187</v>
      </c>
      <c r="D10047" s="35" t="s">
        <v>89</v>
      </c>
      <c r="E10047" s="36" t="s">
        <v>14</v>
      </c>
      <c r="F10047" s="37">
        <v>100</v>
      </c>
      <c r="G10047" s="38">
        <v>0.04</v>
      </c>
      <c r="H10047" s="34">
        <v>0.98818350800854171</v>
      </c>
      <c r="I10047" s="35">
        <v>-1.2443566152447652E-6</v>
      </c>
      <c r="J10047" s="35">
        <v>1.4957907746001168E-4</v>
      </c>
      <c r="K10047" s="35">
        <v>-6.5760888842249085E-3</v>
      </c>
      <c r="L10047" s="35">
        <v>0.1887862133865017</v>
      </c>
      <c r="M10047" s="35">
        <v>0</v>
      </c>
      <c r="N10047" s="35">
        <v>0</v>
      </c>
      <c r="O10047" s="35">
        <v>0</v>
      </c>
      <c r="P10047" s="36">
        <v>12</v>
      </c>
      <c r="Q10047" s="37">
        <v>53</v>
      </c>
      <c r="R10047" s="36">
        <v>14</v>
      </c>
      <c r="S10047" s="39">
        <f t="shared" si="349"/>
        <v>53</v>
      </c>
      <c r="T10047" s="34" t="s">
        <v>51</v>
      </c>
      <c r="U10047" s="12">
        <f t="shared" si="351"/>
        <v>7.5165051299959484E-2</v>
      </c>
      <c r="V10047" s="8">
        <f t="shared" si="350"/>
        <v>53</v>
      </c>
    </row>
    <row r="10048" spans="1:28">
      <c r="A10048" s="34" t="s">
        <v>19</v>
      </c>
      <c r="B10048" s="34" t="s">
        <v>75</v>
      </c>
      <c r="C10048" s="5" t="s">
        <v>186</v>
      </c>
      <c r="D10048" s="35" t="s">
        <v>89</v>
      </c>
      <c r="E10048" s="36" t="s">
        <v>18</v>
      </c>
      <c r="F10048" s="37">
        <v>100</v>
      </c>
      <c r="G10048" s="38">
        <v>0.04</v>
      </c>
      <c r="H10048" s="34">
        <v>0.98262568708385378</v>
      </c>
      <c r="I10048" s="35">
        <v>-1.4936076778092237E-6</v>
      </c>
      <c r="J10048" s="35">
        <v>1.9167905543691484E-4</v>
      </c>
      <c r="K10048" s="35">
        <v>-9.3155577391245206E-3</v>
      </c>
      <c r="L10048" s="35">
        <v>0.25587764026601711</v>
      </c>
      <c r="M10048" s="35">
        <v>0</v>
      </c>
      <c r="N10048" s="35">
        <v>0</v>
      </c>
      <c r="O10048" s="35">
        <v>0</v>
      </c>
      <c r="P10048" s="36">
        <v>12</v>
      </c>
      <c r="Q10048" s="37">
        <v>55</v>
      </c>
      <c r="R10048" s="36">
        <v>14</v>
      </c>
      <c r="S10048" s="39">
        <f t="shared" si="349"/>
        <v>55</v>
      </c>
      <c r="T10048" s="34" t="s">
        <v>51</v>
      </c>
      <c r="U10048" s="12">
        <f t="shared" si="351"/>
        <v>7.4852129915326304E-2</v>
      </c>
      <c r="V10048" s="8">
        <f t="shared" si="350"/>
        <v>55</v>
      </c>
    </row>
    <row r="10049" spans="1:28">
      <c r="A10049" s="34" t="s">
        <v>19</v>
      </c>
      <c r="B10049" s="34" t="s">
        <v>75</v>
      </c>
      <c r="C10049" s="5" t="s">
        <v>187</v>
      </c>
      <c r="D10049" s="35" t="s">
        <v>89</v>
      </c>
      <c r="E10049" s="36" t="s">
        <v>18</v>
      </c>
      <c r="F10049" s="37">
        <v>100</v>
      </c>
      <c r="G10049" s="38">
        <v>0.04</v>
      </c>
      <c r="H10049" s="34">
        <v>0.99011858750127091</v>
      </c>
      <c r="I10049" s="35">
        <v>-1.466478765480561E-6</v>
      </c>
      <c r="J10049" s="35">
        <v>2.2260298036373561E-4</v>
      </c>
      <c r="K10049" s="35">
        <v>-1.3697659801167994E-2</v>
      </c>
      <c r="L10049" s="35">
        <v>0.35249003561454201</v>
      </c>
      <c r="M10049" s="35">
        <v>0</v>
      </c>
      <c r="N10049" s="35">
        <v>0</v>
      </c>
      <c r="O10049" s="35">
        <v>0</v>
      </c>
      <c r="P10049" s="36">
        <v>12</v>
      </c>
      <c r="Q10049" s="37">
        <v>53</v>
      </c>
      <c r="R10049" s="36">
        <v>14</v>
      </c>
      <c r="S10049" s="39">
        <f t="shared" si="349"/>
        <v>53</v>
      </c>
      <c r="T10049" s="34" t="s">
        <v>51</v>
      </c>
      <c r="U10049" s="12">
        <f t="shared" si="351"/>
        <v>3.3480878825922156E-2</v>
      </c>
      <c r="V10049" s="8">
        <f t="shared" si="350"/>
        <v>53</v>
      </c>
    </row>
    <row r="10050" spans="1:28">
      <c r="A10050" s="34" t="s">
        <v>19</v>
      </c>
      <c r="B10050" s="34" t="s">
        <v>75</v>
      </c>
      <c r="C10050" s="5" t="s">
        <v>186</v>
      </c>
      <c r="D10050" s="35" t="s">
        <v>89</v>
      </c>
      <c r="E10050" s="36" t="s">
        <v>17</v>
      </c>
      <c r="F10050" s="37">
        <v>100</v>
      </c>
      <c r="G10050" s="38">
        <v>0.04</v>
      </c>
      <c r="H10050" s="34">
        <v>0.97058148756187457</v>
      </c>
      <c r="I10050" s="35">
        <v>-5.0597886899881438E-3</v>
      </c>
      <c r="J10050" s="35">
        <v>0.61816998691637925</v>
      </c>
      <c r="K10050" s="35">
        <v>-28.2930342179557</v>
      </c>
      <c r="L10050" s="35">
        <v>1651.7683708336178</v>
      </c>
      <c r="M10050" s="35">
        <v>0</v>
      </c>
      <c r="N10050" s="35">
        <v>0</v>
      </c>
      <c r="O10050" s="35">
        <v>0</v>
      </c>
      <c r="P10050" s="36">
        <v>12</v>
      </c>
      <c r="Q10050" s="37">
        <v>55</v>
      </c>
      <c r="R10050" s="36">
        <v>14</v>
      </c>
      <c r="S10050" s="39">
        <f t="shared" ref="S10050:S10113" si="352">V10050</f>
        <v>55</v>
      </c>
      <c r="T10050" s="34" t="s">
        <v>51</v>
      </c>
      <c r="U10050" s="12">
        <f t="shared" si="351"/>
        <v>1123.7933559713242</v>
      </c>
      <c r="V10050" s="8">
        <f t="shared" ref="V10050:V10113" si="353">IF($V$1&lt;P10050,P10050,IF($V$1&gt;Q10050,Q10050,$V$1))</f>
        <v>55</v>
      </c>
    </row>
    <row r="10051" spans="1:28">
      <c r="A10051" s="34" t="s">
        <v>19</v>
      </c>
      <c r="B10051" s="34" t="s">
        <v>75</v>
      </c>
      <c r="C10051" s="5" t="s">
        <v>187</v>
      </c>
      <c r="D10051" s="35" t="s">
        <v>89</v>
      </c>
      <c r="E10051" s="36" t="s">
        <v>17</v>
      </c>
      <c r="F10051" s="37">
        <v>100</v>
      </c>
      <c r="G10051" s="38">
        <v>0.04</v>
      </c>
      <c r="H10051" s="34">
        <v>0.96472703189365505</v>
      </c>
      <c r="I10051" s="35">
        <v>-5.7243773446001749E-3</v>
      </c>
      <c r="J10051" s="35">
        <v>0.67729570112863102</v>
      </c>
      <c r="K10051" s="35">
        <v>-29.821672760861826</v>
      </c>
      <c r="L10051" s="35">
        <v>1623.5662376659413</v>
      </c>
      <c r="M10051" s="35">
        <v>0</v>
      </c>
      <c r="N10051" s="35">
        <v>0</v>
      </c>
      <c r="O10051" s="35">
        <v>0</v>
      </c>
      <c r="P10051" s="36">
        <v>12</v>
      </c>
      <c r="Q10051" s="37">
        <v>53</v>
      </c>
      <c r="R10051" s="36">
        <v>14</v>
      </c>
      <c r="S10051" s="39">
        <f t="shared" si="352"/>
        <v>53</v>
      </c>
      <c r="T10051" s="34" t="s">
        <v>51</v>
      </c>
      <c r="U10051" s="12">
        <f t="shared" si="351"/>
        <v>1093.3130798785489</v>
      </c>
      <c r="V10051" s="8">
        <f t="shared" si="353"/>
        <v>53</v>
      </c>
    </row>
    <row r="10052" spans="1:28">
      <c r="A10052" s="34" t="s">
        <v>19</v>
      </c>
      <c r="B10052" s="34" t="s">
        <v>75</v>
      </c>
      <c r="C10052" s="5" t="s">
        <v>186</v>
      </c>
      <c r="D10052" s="35" t="s">
        <v>89</v>
      </c>
      <c r="E10052" s="36" t="s">
        <v>15</v>
      </c>
      <c r="F10052" s="37">
        <v>0</v>
      </c>
      <c r="G10052" s="38">
        <v>0.06</v>
      </c>
      <c r="H10052" s="34">
        <v>0.99349775650067718</v>
      </c>
      <c r="I10052" s="35">
        <v>8.2119821266945614</v>
      </c>
      <c r="J10052" s="35">
        <v>-0.40166840037370993</v>
      </c>
      <c r="K10052" s="35">
        <v>1729.8440654745718</v>
      </c>
      <c r="L10052" s="35">
        <v>-3.2719793685267007</v>
      </c>
      <c r="M10052" s="35">
        <v>0</v>
      </c>
      <c r="N10052" s="35">
        <v>0</v>
      </c>
      <c r="O10052" s="35">
        <v>0</v>
      </c>
      <c r="P10052" s="36">
        <v>12</v>
      </c>
      <c r="Q10052" s="37">
        <v>86</v>
      </c>
      <c r="R10052" s="36">
        <v>1</v>
      </c>
      <c r="S10052" s="39">
        <f t="shared" si="352"/>
        <v>86</v>
      </c>
      <c r="T10052" s="34" t="s">
        <v>30</v>
      </c>
      <c r="U10052" s="12">
        <f>((alpha*(speed^beta))+(ceta*(speed^delta)))</f>
        <v>1.3730214154901121</v>
      </c>
      <c r="V10052" s="8">
        <f t="shared" si="353"/>
        <v>86</v>
      </c>
    </row>
    <row r="10053" spans="1:28">
      <c r="A10053" s="34" t="s">
        <v>19</v>
      </c>
      <c r="B10053" s="34" t="s">
        <v>75</v>
      </c>
      <c r="C10053" s="5" t="s">
        <v>187</v>
      </c>
      <c r="D10053" s="35" t="s">
        <v>89</v>
      </c>
      <c r="E10053" s="36" t="s">
        <v>15</v>
      </c>
      <c r="F10053" s="37">
        <v>0</v>
      </c>
      <c r="G10053" s="38">
        <v>0.06</v>
      </c>
      <c r="H10053" s="34">
        <v>0.96066616459735765</v>
      </c>
      <c r="I10053" s="35">
        <v>-12.723106647749413</v>
      </c>
      <c r="J10053" s="35">
        <v>21.645103037926688</v>
      </c>
      <c r="K10053" s="35">
        <v>2.808766986720121</v>
      </c>
      <c r="L10053" s="35">
        <v>0.26763078146284008</v>
      </c>
      <c r="M10053" s="35">
        <v>9.7348968880120474E-3</v>
      </c>
      <c r="N10053" s="35">
        <v>0</v>
      </c>
      <c r="O10053" s="35">
        <v>0</v>
      </c>
      <c r="P10053" s="36">
        <v>12</v>
      </c>
      <c r="Q10053" s="37">
        <v>85</v>
      </c>
      <c r="R10053" s="36">
        <v>10</v>
      </c>
      <c r="S10053" s="39">
        <f t="shared" si="352"/>
        <v>85</v>
      </c>
      <c r="T10053" s="34" t="s">
        <v>44</v>
      </c>
      <c r="U10053" s="12">
        <f>(alpha+(beta/(1+EXP((((-1)*ceta)+(delta*LN(speed)))+(epsilon*speed)))))</f>
        <v>2.1758071561985535</v>
      </c>
      <c r="V10053" s="8">
        <f t="shared" si="353"/>
        <v>85</v>
      </c>
    </row>
    <row r="10054" spans="1:28">
      <c r="A10054" s="34" t="s">
        <v>19</v>
      </c>
      <c r="B10054" s="34" t="s">
        <v>75</v>
      </c>
      <c r="C10054" s="5" t="s">
        <v>186</v>
      </c>
      <c r="D10054" s="35" t="s">
        <v>89</v>
      </c>
      <c r="E10054" s="36" t="s">
        <v>16</v>
      </c>
      <c r="F10054" s="37">
        <v>0</v>
      </c>
      <c r="G10054" s="38">
        <v>0.06</v>
      </c>
      <c r="H10054" s="34">
        <v>0.97378612523102404</v>
      </c>
      <c r="I10054" s="35">
        <v>15.845783731280861</v>
      </c>
      <c r="J10054" s="35">
        <v>0.99903887686930037</v>
      </c>
      <c r="K10054" s="35">
        <v>-0.18320518957074458</v>
      </c>
      <c r="L10054" s="35">
        <v>0</v>
      </c>
      <c r="M10054" s="35">
        <v>0</v>
      </c>
      <c r="N10054" s="35">
        <v>0</v>
      </c>
      <c r="O10054" s="35">
        <v>0</v>
      </c>
      <c r="P10054" s="36">
        <v>12</v>
      </c>
      <c r="Q10054" s="37">
        <v>86</v>
      </c>
      <c r="R10054" s="36">
        <v>0</v>
      </c>
      <c r="S10054" s="39">
        <f t="shared" si="352"/>
        <v>86</v>
      </c>
      <c r="T10054" s="34" t="s">
        <v>29</v>
      </c>
      <c r="U10054" s="12">
        <f>((alpha*(beta^speed))*(speed^ceta))</f>
        <v>6.4504350437555242</v>
      </c>
      <c r="V10054" s="8">
        <f t="shared" si="353"/>
        <v>86</v>
      </c>
    </row>
    <row r="10055" spans="1:28">
      <c r="A10055" s="34" t="s">
        <v>19</v>
      </c>
      <c r="B10055" s="34" t="s">
        <v>75</v>
      </c>
      <c r="C10055" s="5" t="s">
        <v>187</v>
      </c>
      <c r="D10055" s="35" t="s">
        <v>89</v>
      </c>
      <c r="E10055" s="36" t="s">
        <v>16</v>
      </c>
      <c r="F10055" s="37">
        <v>0</v>
      </c>
      <c r="G10055" s="38">
        <v>0.06</v>
      </c>
      <c r="H10055" s="34">
        <v>0.99698653940905846</v>
      </c>
      <c r="I10055" s="35">
        <v>6380.5856451422587</v>
      </c>
      <c r="J10055" s="35">
        <v>1.0479875562275931</v>
      </c>
      <c r="K10055" s="35">
        <v>-2.5576857585845385</v>
      </c>
      <c r="L10055" s="35">
        <v>0</v>
      </c>
      <c r="M10055" s="35">
        <v>0</v>
      </c>
      <c r="N10055" s="35">
        <v>0</v>
      </c>
      <c r="O10055" s="35">
        <v>0</v>
      </c>
      <c r="P10055" s="36">
        <v>12</v>
      </c>
      <c r="Q10055" s="37">
        <v>85</v>
      </c>
      <c r="R10055" s="36">
        <v>0</v>
      </c>
      <c r="S10055" s="39">
        <f t="shared" si="352"/>
        <v>85</v>
      </c>
      <c r="T10055" s="34" t="s">
        <v>29</v>
      </c>
      <c r="U10055" s="12">
        <f>((alpha*(beta^speed))*(speed^ceta))</f>
        <v>3.9836753061031107</v>
      </c>
      <c r="V10055" s="8">
        <f t="shared" si="353"/>
        <v>85</v>
      </c>
    </row>
    <row r="10056" spans="1:28">
      <c r="A10056" s="34" t="s">
        <v>19</v>
      </c>
      <c r="B10056" s="34" t="s">
        <v>75</v>
      </c>
      <c r="C10056" s="5" t="s">
        <v>186</v>
      </c>
      <c r="D10056" s="35" t="s">
        <v>89</v>
      </c>
      <c r="E10056" s="36" t="s">
        <v>14</v>
      </c>
      <c r="F10056" s="37">
        <v>0</v>
      </c>
      <c r="G10056" s="38">
        <v>0.06</v>
      </c>
      <c r="H10056" s="34">
        <v>0.98025196934374126</v>
      </c>
      <c r="I10056" s="35">
        <v>-1.0804741516672871E-6</v>
      </c>
      <c r="J10056" s="35">
        <v>1.7472839298099524E-4</v>
      </c>
      <c r="K10056" s="35">
        <v>-9.6747943418577665E-3</v>
      </c>
      <c r="L10056" s="35">
        <v>0.30037266415419883</v>
      </c>
      <c r="M10056" s="35">
        <v>0</v>
      </c>
      <c r="N10056" s="35">
        <v>0</v>
      </c>
      <c r="O10056" s="35">
        <v>0</v>
      </c>
      <c r="P10056" s="36">
        <v>12</v>
      </c>
      <c r="Q10056" s="37">
        <v>86</v>
      </c>
      <c r="R10056" s="36">
        <v>14</v>
      </c>
      <c r="S10056" s="39">
        <f t="shared" si="352"/>
        <v>86</v>
      </c>
      <c r="T10056" s="34" t="s">
        <v>51</v>
      </c>
      <c r="U10056" s="12">
        <f>(((alpha*(speed^3))+(beta*(speed^2))+(ceta*speed))+delta)</f>
        <v>7.3389478228983673E-2</v>
      </c>
      <c r="V10056" s="8">
        <f t="shared" si="353"/>
        <v>86</v>
      </c>
    </row>
    <row r="10057" spans="1:28">
      <c r="A10057" s="34" t="s">
        <v>19</v>
      </c>
      <c r="B10057" s="34" t="s">
        <v>75</v>
      </c>
      <c r="C10057" s="5" t="s">
        <v>187</v>
      </c>
      <c r="D10057" s="35" t="s">
        <v>89</v>
      </c>
      <c r="E10057" s="36" t="s">
        <v>14</v>
      </c>
      <c r="F10057" s="37">
        <v>0</v>
      </c>
      <c r="G10057" s="38">
        <v>0.06</v>
      </c>
      <c r="H10057" s="34">
        <v>0.98618033564712826</v>
      </c>
      <c r="I10057" s="35">
        <v>1.0825849192481725</v>
      </c>
      <c r="J10057" s="35">
        <v>-1.0616305724863875</v>
      </c>
      <c r="K10057" s="35">
        <v>8.4667587027253167E-3</v>
      </c>
      <c r="L10057" s="35">
        <v>0.36227556605887185</v>
      </c>
      <c r="M10057" s="35">
        <v>0</v>
      </c>
      <c r="N10057" s="35">
        <v>0</v>
      </c>
      <c r="O10057" s="35">
        <v>0</v>
      </c>
      <c r="P10057" s="36">
        <v>12</v>
      </c>
      <c r="Q10057" s="37">
        <v>85</v>
      </c>
      <c r="R10057" s="36">
        <v>1</v>
      </c>
      <c r="S10057" s="39">
        <f t="shared" si="352"/>
        <v>85</v>
      </c>
      <c r="T10057" s="34" t="s">
        <v>30</v>
      </c>
      <c r="U10057" s="12">
        <f>((alpha*(speed^beta))+(ceta*(speed^delta)))</f>
        <v>5.2020616615965749E-2</v>
      </c>
      <c r="V10057" s="8">
        <f t="shared" si="353"/>
        <v>85</v>
      </c>
      <c r="AB10057" s="41"/>
    </row>
    <row r="10058" spans="1:28">
      <c r="A10058" s="34" t="s">
        <v>19</v>
      </c>
      <c r="B10058" s="34" t="s">
        <v>75</v>
      </c>
      <c r="C10058" s="5" t="s">
        <v>186</v>
      </c>
      <c r="D10058" s="35" t="s">
        <v>89</v>
      </c>
      <c r="E10058" s="36" t="s">
        <v>18</v>
      </c>
      <c r="F10058" s="37">
        <v>0</v>
      </c>
      <c r="G10058" s="38">
        <v>0.06</v>
      </c>
      <c r="H10058" s="34">
        <v>0.98160522270557382</v>
      </c>
      <c r="I10058" s="35">
        <v>-2.6906612958518235E-7</v>
      </c>
      <c r="J10058" s="35">
        <v>4.0657937858848139E-5</v>
      </c>
      <c r="K10058" s="35">
        <v>-2.8088994404173338E-3</v>
      </c>
      <c r="L10058" s="35">
        <v>0.15856687943482281</v>
      </c>
      <c r="M10058" s="35">
        <v>0</v>
      </c>
      <c r="N10058" s="35">
        <v>0</v>
      </c>
      <c r="O10058" s="35">
        <v>0</v>
      </c>
      <c r="P10058" s="36">
        <v>12</v>
      </c>
      <c r="Q10058" s="37">
        <v>86</v>
      </c>
      <c r="R10058" s="36">
        <v>14</v>
      </c>
      <c r="S10058" s="39">
        <f t="shared" si="352"/>
        <v>86</v>
      </c>
      <c r="T10058" s="34" t="s">
        <v>51</v>
      </c>
      <c r="U10058" s="12">
        <f>(((alpha*(speed^3))+(beta*(speed^2))+(ceta*speed))+delta)</f>
        <v>4.6566509843540188E-2</v>
      </c>
      <c r="V10058" s="8">
        <f t="shared" si="353"/>
        <v>86</v>
      </c>
    </row>
    <row r="10059" spans="1:28">
      <c r="A10059" s="34" t="s">
        <v>19</v>
      </c>
      <c r="B10059" s="34" t="s">
        <v>75</v>
      </c>
      <c r="C10059" s="5" t="s">
        <v>187</v>
      </c>
      <c r="D10059" s="35" t="s">
        <v>89</v>
      </c>
      <c r="E10059" s="36" t="s">
        <v>18</v>
      </c>
      <c r="F10059" s="37">
        <v>0</v>
      </c>
      <c r="G10059" s="38">
        <v>0.06</v>
      </c>
      <c r="H10059" s="34">
        <v>0.9863120969700826</v>
      </c>
      <c r="I10059" s="35">
        <v>0.75778721645312608</v>
      </c>
      <c r="J10059" s="35">
        <v>0.99139905048343835</v>
      </c>
      <c r="K10059" s="35">
        <v>-0.55162573931003422</v>
      </c>
      <c r="L10059" s="35">
        <v>0</v>
      </c>
      <c r="M10059" s="35">
        <v>0</v>
      </c>
      <c r="N10059" s="35">
        <v>0</v>
      </c>
      <c r="O10059" s="35">
        <v>0</v>
      </c>
      <c r="P10059" s="36">
        <v>12</v>
      </c>
      <c r="Q10059" s="37">
        <v>85</v>
      </c>
      <c r="R10059" s="36">
        <v>0</v>
      </c>
      <c r="S10059" s="39">
        <f t="shared" si="352"/>
        <v>85</v>
      </c>
      <c r="T10059" s="34" t="s">
        <v>29</v>
      </c>
      <c r="U10059" s="12">
        <f>((alpha*(beta^speed))*(speed^ceta))</f>
        <v>3.1358300400464847E-2</v>
      </c>
      <c r="V10059" s="8">
        <f t="shared" si="353"/>
        <v>85</v>
      </c>
    </row>
    <row r="10060" spans="1:28">
      <c r="A10060" s="34" t="s">
        <v>19</v>
      </c>
      <c r="B10060" s="34" t="s">
        <v>75</v>
      </c>
      <c r="C10060" s="5" t="s">
        <v>186</v>
      </c>
      <c r="D10060" s="35" t="s">
        <v>89</v>
      </c>
      <c r="E10060" s="36" t="s">
        <v>17</v>
      </c>
      <c r="F10060" s="37">
        <v>0</v>
      </c>
      <c r="G10060" s="38">
        <v>0.06</v>
      </c>
      <c r="H10060" s="34">
        <v>0.98458547595377532</v>
      </c>
      <c r="I10060" s="35">
        <v>3878.8982684344173</v>
      </c>
      <c r="J10060" s="35">
        <v>-0.88276504474657558</v>
      </c>
      <c r="K10060" s="35">
        <v>285.423900077121</v>
      </c>
      <c r="L10060" s="35">
        <v>0.17353207622166425</v>
      </c>
      <c r="M10060" s="35">
        <v>0</v>
      </c>
      <c r="N10060" s="35">
        <v>0</v>
      </c>
      <c r="O10060" s="35">
        <v>0</v>
      </c>
      <c r="P10060" s="36">
        <v>12</v>
      </c>
      <c r="Q10060" s="37">
        <v>86</v>
      </c>
      <c r="R10060" s="36">
        <v>1</v>
      </c>
      <c r="S10060" s="39">
        <f t="shared" si="352"/>
        <v>86</v>
      </c>
      <c r="T10060" s="34" t="s">
        <v>30</v>
      </c>
      <c r="U10060" s="12">
        <f>((alpha*(speed^beta))+(ceta*(speed^delta)))</f>
        <v>694.316565762241</v>
      </c>
      <c r="V10060" s="8">
        <f t="shared" si="353"/>
        <v>86</v>
      </c>
    </row>
    <row r="10061" spans="1:28">
      <c r="A10061" s="34" t="s">
        <v>19</v>
      </c>
      <c r="B10061" s="34" t="s">
        <v>75</v>
      </c>
      <c r="C10061" s="5" t="s">
        <v>187</v>
      </c>
      <c r="D10061" s="35" t="s">
        <v>89</v>
      </c>
      <c r="E10061" s="36" t="s">
        <v>17</v>
      </c>
      <c r="F10061" s="37">
        <v>0</v>
      </c>
      <c r="G10061" s="38">
        <v>0.06</v>
      </c>
      <c r="H10061" s="34">
        <v>0.98060213238782057</v>
      </c>
      <c r="I10061" s="35">
        <v>175.64314808227965</v>
      </c>
      <c r="J10061" s="35">
        <v>0.26662183880661228</v>
      </c>
      <c r="K10061" s="35">
        <v>3811.7233163277037</v>
      </c>
      <c r="L10061" s="35">
        <v>-0.81269859696050695</v>
      </c>
      <c r="M10061" s="35">
        <v>0</v>
      </c>
      <c r="N10061" s="35">
        <v>0</v>
      </c>
      <c r="O10061" s="35">
        <v>0</v>
      </c>
      <c r="P10061" s="36">
        <v>12</v>
      </c>
      <c r="Q10061" s="37">
        <v>85</v>
      </c>
      <c r="R10061" s="36">
        <v>1</v>
      </c>
      <c r="S10061" s="39">
        <f t="shared" si="352"/>
        <v>85</v>
      </c>
      <c r="T10061" s="34" t="s">
        <v>30</v>
      </c>
      <c r="U10061" s="12">
        <f>((alpha*(speed^beta))+(ceta*(speed^delta)))</f>
        <v>677.24992583406004</v>
      </c>
      <c r="V10061" s="8">
        <f t="shared" si="353"/>
        <v>85</v>
      </c>
    </row>
    <row r="10062" spans="1:28">
      <c r="A10062" s="34" t="s">
        <v>19</v>
      </c>
      <c r="B10062" s="34" t="s">
        <v>75</v>
      </c>
      <c r="C10062" s="5" t="s">
        <v>186</v>
      </c>
      <c r="D10062" s="35" t="s">
        <v>89</v>
      </c>
      <c r="E10062" s="36" t="s">
        <v>15</v>
      </c>
      <c r="F10062" s="37">
        <v>50</v>
      </c>
      <c r="G10062" s="38">
        <v>0.06</v>
      </c>
      <c r="H10062" s="34">
        <v>0.99158819024986899</v>
      </c>
      <c r="I10062" s="35">
        <v>5.8346654502022668</v>
      </c>
      <c r="J10062" s="35">
        <v>-0.20803351791911989</v>
      </c>
      <c r="K10062" s="35">
        <v>148.8094600497368</v>
      </c>
      <c r="L10062" s="35">
        <v>-2.2151262996106458</v>
      </c>
      <c r="M10062" s="35">
        <v>0</v>
      </c>
      <c r="N10062" s="35">
        <v>0</v>
      </c>
      <c r="O10062" s="35">
        <v>0</v>
      </c>
      <c r="P10062" s="36">
        <v>12</v>
      </c>
      <c r="Q10062" s="37">
        <v>56</v>
      </c>
      <c r="R10062" s="36">
        <v>1</v>
      </c>
      <c r="S10062" s="39">
        <f t="shared" si="352"/>
        <v>56</v>
      </c>
      <c r="T10062" s="34" t="s">
        <v>30</v>
      </c>
      <c r="U10062" s="12">
        <f>((alpha*(speed^beta))+(ceta*(speed^delta)))</f>
        <v>2.5453842985643873</v>
      </c>
      <c r="V10062" s="8">
        <f t="shared" si="353"/>
        <v>56</v>
      </c>
    </row>
    <row r="10063" spans="1:28">
      <c r="A10063" s="34" t="s">
        <v>19</v>
      </c>
      <c r="B10063" s="34" t="s">
        <v>75</v>
      </c>
      <c r="C10063" s="5" t="s">
        <v>187</v>
      </c>
      <c r="D10063" s="35" t="s">
        <v>89</v>
      </c>
      <c r="E10063" s="36" t="s">
        <v>15</v>
      </c>
      <c r="F10063" s="37">
        <v>50</v>
      </c>
      <c r="G10063" s="38">
        <v>0.06</v>
      </c>
      <c r="H10063" s="34">
        <v>0.97658512457011148</v>
      </c>
      <c r="I10063" s="35">
        <v>1.7879043196558015</v>
      </c>
      <c r="J10063" s="35">
        <v>40.884152006915627</v>
      </c>
      <c r="K10063" s="35">
        <v>-2.7430770241477342E-3</v>
      </c>
      <c r="L10063" s="35">
        <v>0.54180558678407642</v>
      </c>
      <c r="M10063" s="35">
        <v>1.7932889706794738E-2</v>
      </c>
      <c r="N10063" s="35">
        <v>0</v>
      </c>
      <c r="O10063" s="35">
        <v>0</v>
      </c>
      <c r="P10063" s="36">
        <v>12</v>
      </c>
      <c r="Q10063" s="37">
        <v>54</v>
      </c>
      <c r="R10063" s="36">
        <v>10</v>
      </c>
      <c r="S10063" s="39">
        <f t="shared" si="352"/>
        <v>54</v>
      </c>
      <c r="T10063" s="34" t="s">
        <v>44</v>
      </c>
      <c r="U10063" s="12">
        <f>(alpha+(beta/(1+EXP((((-1)*ceta)+(delta*LN(speed)))+(epsilon*speed)))))</f>
        <v>3.4965134781356948</v>
      </c>
      <c r="V10063" s="8">
        <f t="shared" si="353"/>
        <v>54</v>
      </c>
    </row>
    <row r="10064" spans="1:28">
      <c r="A10064" s="34" t="s">
        <v>19</v>
      </c>
      <c r="B10064" s="34" t="s">
        <v>75</v>
      </c>
      <c r="C10064" s="5" t="s">
        <v>186</v>
      </c>
      <c r="D10064" s="35" t="s">
        <v>89</v>
      </c>
      <c r="E10064" s="36" t="s">
        <v>16</v>
      </c>
      <c r="F10064" s="37">
        <v>50</v>
      </c>
      <c r="G10064" s="38">
        <v>0.06</v>
      </c>
      <c r="H10064" s="34">
        <v>0.98860502049169363</v>
      </c>
      <c r="I10064" s="35">
        <v>-5.3269169405078609E-5</v>
      </c>
      <c r="J10064" s="35">
        <v>7.1498950504958608E-3</v>
      </c>
      <c r="K10064" s="35">
        <v>-0.36424868629403295</v>
      </c>
      <c r="L10064" s="35">
        <v>17.948634544479635</v>
      </c>
      <c r="M10064" s="35">
        <v>0</v>
      </c>
      <c r="N10064" s="35">
        <v>0</v>
      </c>
      <c r="O10064" s="35">
        <v>0</v>
      </c>
      <c r="P10064" s="36">
        <v>12</v>
      </c>
      <c r="Q10064" s="37">
        <v>56</v>
      </c>
      <c r="R10064" s="36">
        <v>14</v>
      </c>
      <c r="S10064" s="39">
        <f t="shared" si="352"/>
        <v>56</v>
      </c>
      <c r="T10064" s="34" t="s">
        <v>51</v>
      </c>
      <c r="U10064" s="12">
        <f>(((alpha*(speed^3))+(beta*(speed^2))+(ceta*speed))+delta)</f>
        <v>10.617860536126525</v>
      </c>
      <c r="V10064" s="8">
        <f t="shared" si="353"/>
        <v>56</v>
      </c>
    </row>
    <row r="10065" spans="1:22">
      <c r="A10065" s="34" t="s">
        <v>19</v>
      </c>
      <c r="B10065" s="34" t="s">
        <v>75</v>
      </c>
      <c r="C10065" s="5" t="s">
        <v>187</v>
      </c>
      <c r="D10065" s="35" t="s">
        <v>89</v>
      </c>
      <c r="E10065" s="36" t="s">
        <v>16</v>
      </c>
      <c r="F10065" s="37">
        <v>50</v>
      </c>
      <c r="G10065" s="38">
        <v>0.06</v>
      </c>
      <c r="H10065" s="34">
        <v>0.99650467116960506</v>
      </c>
      <c r="I10065" s="35">
        <v>616.5134227009778</v>
      </c>
      <c r="J10065" s="35">
        <v>1.0514359796213673</v>
      </c>
      <c r="K10065" s="35">
        <v>-1.8182874398891304</v>
      </c>
      <c r="L10065" s="35">
        <v>0</v>
      </c>
      <c r="M10065" s="35">
        <v>0</v>
      </c>
      <c r="N10065" s="35">
        <v>0</v>
      </c>
      <c r="O10065" s="35">
        <v>0</v>
      </c>
      <c r="P10065" s="36">
        <v>12</v>
      </c>
      <c r="Q10065" s="37">
        <v>54</v>
      </c>
      <c r="R10065" s="36">
        <v>0</v>
      </c>
      <c r="S10065" s="39">
        <f t="shared" si="352"/>
        <v>54</v>
      </c>
      <c r="T10065" s="34" t="s">
        <v>29</v>
      </c>
      <c r="U10065" s="12">
        <f>((alpha*(beta^speed))*(speed^ceta))</f>
        <v>6.5497658296017516</v>
      </c>
      <c r="V10065" s="8">
        <f t="shared" si="353"/>
        <v>54</v>
      </c>
    </row>
    <row r="10066" spans="1:22">
      <c r="A10066" s="34" t="s">
        <v>19</v>
      </c>
      <c r="B10066" s="34" t="s">
        <v>75</v>
      </c>
      <c r="C10066" s="5" t="s">
        <v>186</v>
      </c>
      <c r="D10066" s="35" t="s">
        <v>89</v>
      </c>
      <c r="E10066" s="36" t="s">
        <v>14</v>
      </c>
      <c r="F10066" s="37">
        <v>50</v>
      </c>
      <c r="G10066" s="38">
        <v>0.06</v>
      </c>
      <c r="H10066" s="34">
        <v>0.98764607240141378</v>
      </c>
      <c r="I10066" s="35">
        <v>-2.7471400345714111E-6</v>
      </c>
      <c r="J10066" s="35">
        <v>3.2964573120899948E-4</v>
      </c>
      <c r="K10066" s="35">
        <v>-1.4668584552017524E-2</v>
      </c>
      <c r="L10066" s="35">
        <v>0.39214905404123906</v>
      </c>
      <c r="M10066" s="35">
        <v>0</v>
      </c>
      <c r="N10066" s="35">
        <v>0</v>
      </c>
      <c r="O10066" s="35">
        <v>0</v>
      </c>
      <c r="P10066" s="36">
        <v>12</v>
      </c>
      <c r="Q10066" s="37">
        <v>56</v>
      </c>
      <c r="R10066" s="36">
        <v>14</v>
      </c>
      <c r="S10066" s="39">
        <f t="shared" si="352"/>
        <v>56</v>
      </c>
      <c r="T10066" s="34" t="s">
        <v>51</v>
      </c>
      <c r="U10066" s="12">
        <f>(((alpha*(speed^3))+(beta*(speed^2))+(ceta*speed))+delta)</f>
        <v>0.12203558788838714</v>
      </c>
      <c r="V10066" s="8">
        <f t="shared" si="353"/>
        <v>56</v>
      </c>
    </row>
    <row r="10067" spans="1:22">
      <c r="A10067" s="34" t="s">
        <v>19</v>
      </c>
      <c r="B10067" s="34" t="s">
        <v>75</v>
      </c>
      <c r="C10067" s="5" t="s">
        <v>187</v>
      </c>
      <c r="D10067" s="35" t="s">
        <v>89</v>
      </c>
      <c r="E10067" s="36" t="s">
        <v>14</v>
      </c>
      <c r="F10067" s="37">
        <v>50</v>
      </c>
      <c r="G10067" s="38">
        <v>0.06</v>
      </c>
      <c r="H10067" s="34">
        <v>0.99094618013140523</v>
      </c>
      <c r="I10067" s="35">
        <v>-7063.4965124675509</v>
      </c>
      <c r="J10067" s="35">
        <v>1127.9247132468336</v>
      </c>
      <c r="K10067" s="35">
        <v>4.2342844290637087</v>
      </c>
      <c r="L10067" s="35">
        <v>0</v>
      </c>
      <c r="M10067" s="35">
        <v>0</v>
      </c>
      <c r="N10067" s="35">
        <v>0</v>
      </c>
      <c r="O10067" s="35">
        <v>0</v>
      </c>
      <c r="P10067" s="36">
        <v>12</v>
      </c>
      <c r="Q10067" s="37">
        <v>54</v>
      </c>
      <c r="R10067" s="36">
        <v>2</v>
      </c>
      <c r="S10067" s="39">
        <f t="shared" si="352"/>
        <v>54</v>
      </c>
      <c r="T10067" s="34" t="s">
        <v>31</v>
      </c>
      <c r="U10067" s="12">
        <f>((alpha+(beta*speed))^((-1)/ceta))</f>
        <v>7.6323575036482738E-2</v>
      </c>
      <c r="V10067" s="8">
        <f t="shared" si="353"/>
        <v>54</v>
      </c>
    </row>
    <row r="10068" spans="1:22">
      <c r="A10068" s="34" t="s">
        <v>19</v>
      </c>
      <c r="B10068" s="34" t="s">
        <v>75</v>
      </c>
      <c r="C10068" s="5" t="s">
        <v>186</v>
      </c>
      <c r="D10068" s="35" t="s">
        <v>89</v>
      </c>
      <c r="E10068" s="36" t="s">
        <v>18</v>
      </c>
      <c r="F10068" s="37">
        <v>50</v>
      </c>
      <c r="G10068" s="38">
        <v>0.06</v>
      </c>
      <c r="H10068" s="34">
        <v>0.98029673787340377</v>
      </c>
      <c r="I10068" s="35">
        <v>0.36060508935860192</v>
      </c>
      <c r="J10068" s="35">
        <v>0.98869042208456792</v>
      </c>
      <c r="K10068" s="35">
        <v>-0.23950527209824524</v>
      </c>
      <c r="L10068" s="35">
        <v>0</v>
      </c>
      <c r="M10068" s="35">
        <v>0</v>
      </c>
      <c r="N10068" s="35">
        <v>0</v>
      </c>
      <c r="O10068" s="35">
        <v>0</v>
      </c>
      <c r="P10068" s="36">
        <v>12</v>
      </c>
      <c r="Q10068" s="37">
        <v>56</v>
      </c>
      <c r="R10068" s="36">
        <v>0</v>
      </c>
      <c r="S10068" s="39">
        <f t="shared" si="352"/>
        <v>56</v>
      </c>
      <c r="T10068" s="34" t="s">
        <v>29</v>
      </c>
      <c r="U10068" s="12">
        <f>((alpha*(beta^speed))*(speed^ceta))</f>
        <v>7.2729384533165534E-2</v>
      </c>
      <c r="V10068" s="8">
        <f t="shared" si="353"/>
        <v>56</v>
      </c>
    </row>
    <row r="10069" spans="1:22">
      <c r="A10069" s="34" t="s">
        <v>19</v>
      </c>
      <c r="B10069" s="34" t="s">
        <v>75</v>
      </c>
      <c r="C10069" s="5" t="s">
        <v>187</v>
      </c>
      <c r="D10069" s="35" t="s">
        <v>89</v>
      </c>
      <c r="E10069" s="36" t="s">
        <v>18</v>
      </c>
      <c r="F10069" s="37">
        <v>50</v>
      </c>
      <c r="G10069" s="38">
        <v>0.06</v>
      </c>
      <c r="H10069" s="34">
        <v>0.98945667014659144</v>
      </c>
      <c r="I10069" s="35">
        <v>-1.3496769358198216E-6</v>
      </c>
      <c r="J10069" s="35">
        <v>2.0393356396405127E-4</v>
      </c>
      <c r="K10069" s="35">
        <v>-1.2723491714942092E-2</v>
      </c>
      <c r="L10069" s="35">
        <v>0.33511392764536241</v>
      </c>
      <c r="M10069" s="35">
        <v>0</v>
      </c>
      <c r="N10069" s="35">
        <v>0</v>
      </c>
      <c r="O10069" s="35">
        <v>0</v>
      </c>
      <c r="P10069" s="36">
        <v>12</v>
      </c>
      <c r="Q10069" s="37">
        <v>54</v>
      </c>
      <c r="R10069" s="36">
        <v>14</v>
      </c>
      <c r="S10069" s="39">
        <f t="shared" si="352"/>
        <v>54</v>
      </c>
      <c r="T10069" s="34" t="s">
        <v>51</v>
      </c>
      <c r="U10069" s="12">
        <f>(((alpha*(speed^3))+(beta*(speed^2))+(ceta*speed))+delta)</f>
        <v>3.0190118535730559E-2</v>
      </c>
      <c r="V10069" s="8">
        <f t="shared" si="353"/>
        <v>54</v>
      </c>
    </row>
    <row r="10070" spans="1:22">
      <c r="A10070" s="34" t="s">
        <v>19</v>
      </c>
      <c r="B10070" s="34" t="s">
        <v>75</v>
      </c>
      <c r="C10070" s="5" t="s">
        <v>186</v>
      </c>
      <c r="D10070" s="35" t="s">
        <v>89</v>
      </c>
      <c r="E10070" s="36" t="s">
        <v>17</v>
      </c>
      <c r="F10070" s="37">
        <v>50</v>
      </c>
      <c r="G10070" s="38">
        <v>0.06</v>
      </c>
      <c r="H10070" s="34">
        <v>0.98448845502052362</v>
      </c>
      <c r="I10070" s="35">
        <v>-5.3866217277849507E-3</v>
      </c>
      <c r="J10070" s="35">
        <v>0.66676307045722649</v>
      </c>
      <c r="K10070" s="35">
        <v>-28.925935173456224</v>
      </c>
      <c r="L10070" s="35">
        <v>1598.505930365114</v>
      </c>
      <c r="M10070" s="35">
        <v>0</v>
      </c>
      <c r="N10070" s="35">
        <v>0</v>
      </c>
      <c r="O10070" s="35">
        <v>0</v>
      </c>
      <c r="P10070" s="36">
        <v>12</v>
      </c>
      <c r="Q10070" s="37">
        <v>56</v>
      </c>
      <c r="R10070" s="36">
        <v>14</v>
      </c>
      <c r="S10070" s="39">
        <f t="shared" si="352"/>
        <v>56</v>
      </c>
      <c r="T10070" s="34" t="s">
        <v>51</v>
      </c>
      <c r="U10070" s="12">
        <f>(((alpha*(speed^3))+(beta*(speed^2))+(ceta*speed))+delta)</f>
        <v>1123.6455882587456</v>
      </c>
      <c r="V10070" s="8">
        <f t="shared" si="353"/>
        <v>56</v>
      </c>
    </row>
    <row r="10071" spans="1:22">
      <c r="A10071" s="34" t="s">
        <v>19</v>
      </c>
      <c r="B10071" s="34" t="s">
        <v>75</v>
      </c>
      <c r="C10071" s="5" t="s">
        <v>187</v>
      </c>
      <c r="D10071" s="35" t="s">
        <v>89</v>
      </c>
      <c r="E10071" s="36" t="s">
        <v>17</v>
      </c>
      <c r="F10071" s="37">
        <v>50</v>
      </c>
      <c r="G10071" s="38">
        <v>0.06</v>
      </c>
      <c r="H10071" s="34">
        <v>0.97683520469395124</v>
      </c>
      <c r="I10071" s="35">
        <v>-5.9239905068094361E-3</v>
      </c>
      <c r="J10071" s="35">
        <v>0.71341135117233234</v>
      </c>
      <c r="K10071" s="35">
        <v>-29.927231505701783</v>
      </c>
      <c r="L10071" s="35">
        <v>1560.8581586261266</v>
      </c>
      <c r="M10071" s="35">
        <v>0</v>
      </c>
      <c r="N10071" s="35">
        <v>0</v>
      </c>
      <c r="O10071" s="35">
        <v>0</v>
      </c>
      <c r="P10071" s="36">
        <v>12</v>
      </c>
      <c r="Q10071" s="37">
        <v>54</v>
      </c>
      <c r="R10071" s="36">
        <v>14</v>
      </c>
      <c r="S10071" s="39">
        <f t="shared" si="352"/>
        <v>54</v>
      </c>
      <c r="T10071" s="34" t="s">
        <v>51</v>
      </c>
      <c r="U10071" s="12">
        <f>(((alpha*(speed^3))+(beta*(speed^2))+(ceta*speed))+delta)</f>
        <v>1092.2799161725106</v>
      </c>
      <c r="V10071" s="8">
        <f t="shared" si="353"/>
        <v>54</v>
      </c>
    </row>
    <row r="10072" spans="1:22">
      <c r="A10072" s="34" t="s">
        <v>19</v>
      </c>
      <c r="B10072" s="34" t="s">
        <v>75</v>
      </c>
      <c r="C10072" s="5" t="s">
        <v>186</v>
      </c>
      <c r="D10072" s="35" t="s">
        <v>89</v>
      </c>
      <c r="E10072" s="36" t="s">
        <v>15</v>
      </c>
      <c r="F10072" s="37">
        <v>100</v>
      </c>
      <c r="G10072" s="38">
        <v>0.06</v>
      </c>
      <c r="H10072" s="34">
        <v>0.98964242807948066</v>
      </c>
      <c r="I10072" s="35">
        <v>-1.0892542946000776E-4</v>
      </c>
      <c r="J10072" s="35">
        <v>9.652988278103361E-3</v>
      </c>
      <c r="K10072" s="35">
        <v>-0.31411099287879823</v>
      </c>
      <c r="L10072" s="35">
        <v>7.5893654155211037</v>
      </c>
      <c r="M10072" s="35">
        <v>0</v>
      </c>
      <c r="N10072" s="35">
        <v>0</v>
      </c>
      <c r="O10072" s="35">
        <v>0</v>
      </c>
      <c r="P10072" s="36">
        <v>12</v>
      </c>
      <c r="Q10072" s="37">
        <v>41</v>
      </c>
      <c r="R10072" s="36">
        <v>14</v>
      </c>
      <c r="S10072" s="39">
        <f t="shared" si="352"/>
        <v>41</v>
      </c>
      <c r="T10072" s="34" t="s">
        <v>51</v>
      </c>
      <c r="U10072" s="12">
        <f>(((alpha*(speed^3))+(beta*(speed^2))+(ceta*speed))+delta)</f>
        <v>3.4302384791689304</v>
      </c>
      <c r="V10072" s="8">
        <f t="shared" si="353"/>
        <v>41</v>
      </c>
    </row>
    <row r="10073" spans="1:22">
      <c r="A10073" s="34" t="s">
        <v>19</v>
      </c>
      <c r="B10073" s="34" t="s">
        <v>75</v>
      </c>
      <c r="C10073" s="5" t="s">
        <v>187</v>
      </c>
      <c r="D10073" s="35" t="s">
        <v>89</v>
      </c>
      <c r="E10073" s="36" t="s">
        <v>15</v>
      </c>
      <c r="F10073" s="37">
        <v>100</v>
      </c>
      <c r="G10073" s="38">
        <v>0.06</v>
      </c>
      <c r="H10073" s="34">
        <v>0.99005943562981802</v>
      </c>
      <c r="I10073" s="35">
        <v>3.2069942326919949</v>
      </c>
      <c r="J10073" s="35">
        <v>44.851817523869485</v>
      </c>
      <c r="K10073" s="35">
        <v>6.046054091773978E-2</v>
      </c>
      <c r="L10073" s="35">
        <v>0.55128162670995706</v>
      </c>
      <c r="M10073" s="35">
        <v>3.7947779567414103E-2</v>
      </c>
      <c r="N10073" s="35">
        <v>0</v>
      </c>
      <c r="O10073" s="35">
        <v>0</v>
      </c>
      <c r="P10073" s="36">
        <v>12</v>
      </c>
      <c r="Q10073" s="37">
        <v>40</v>
      </c>
      <c r="R10073" s="36">
        <v>10</v>
      </c>
      <c r="S10073" s="39">
        <f t="shared" si="352"/>
        <v>40</v>
      </c>
      <c r="T10073" s="34" t="s">
        <v>44</v>
      </c>
      <c r="U10073" s="12">
        <f>(alpha+(beta/(1+EXP((((-1)*ceta)+(delta*LN(speed)))+(epsilon*speed)))))</f>
        <v>4.5331554375790972</v>
      </c>
      <c r="V10073" s="8">
        <f t="shared" si="353"/>
        <v>40</v>
      </c>
    </row>
    <row r="10074" spans="1:22">
      <c r="A10074" s="34" t="s">
        <v>19</v>
      </c>
      <c r="B10074" s="34" t="s">
        <v>75</v>
      </c>
      <c r="C10074" s="5" t="s">
        <v>186</v>
      </c>
      <c r="D10074" s="35" t="s">
        <v>89</v>
      </c>
      <c r="E10074" s="36" t="s">
        <v>16</v>
      </c>
      <c r="F10074" s="37">
        <v>100</v>
      </c>
      <c r="G10074" s="38">
        <v>0.06</v>
      </c>
      <c r="H10074" s="34">
        <v>0.98901501341564269</v>
      </c>
      <c r="I10074" s="35">
        <v>-1.4059257934286842E-4</v>
      </c>
      <c r="J10074" s="35">
        <v>1.4406079250838772E-2</v>
      </c>
      <c r="K10074" s="35">
        <v>-0.58576890603043463</v>
      </c>
      <c r="L10074" s="35">
        <v>24.356520652795766</v>
      </c>
      <c r="M10074" s="35">
        <v>0</v>
      </c>
      <c r="N10074" s="35">
        <v>0</v>
      </c>
      <c r="O10074" s="35">
        <v>0</v>
      </c>
      <c r="P10074" s="36">
        <v>12</v>
      </c>
      <c r="Q10074" s="37">
        <v>41</v>
      </c>
      <c r="R10074" s="36">
        <v>14</v>
      </c>
      <c r="S10074" s="39">
        <f t="shared" si="352"/>
        <v>41</v>
      </c>
      <c r="T10074" s="34" t="s">
        <v>51</v>
      </c>
      <c r="U10074" s="12">
        <f>(((alpha*(speed^3))+(beta*(speed^2))+(ceta*speed))+delta)</f>
        <v>14.866833565318087</v>
      </c>
      <c r="V10074" s="8">
        <f t="shared" si="353"/>
        <v>41</v>
      </c>
    </row>
    <row r="10075" spans="1:22">
      <c r="A10075" s="34" t="s">
        <v>19</v>
      </c>
      <c r="B10075" s="34" t="s">
        <v>75</v>
      </c>
      <c r="C10075" s="5" t="s">
        <v>187</v>
      </c>
      <c r="D10075" s="35" t="s">
        <v>89</v>
      </c>
      <c r="E10075" s="36" t="s">
        <v>16</v>
      </c>
      <c r="F10075" s="37">
        <v>100</v>
      </c>
      <c r="G10075" s="38">
        <v>0.06</v>
      </c>
      <c r="H10075" s="34">
        <v>0.79412199848759857</v>
      </c>
      <c r="I10075" s="35">
        <v>1.2729151463013479E-2</v>
      </c>
      <c r="J10075" s="35">
        <v>-0.7126962151690156</v>
      </c>
      <c r="K10075" s="35">
        <v>17.752371143735036</v>
      </c>
      <c r="L10075" s="35">
        <v>0</v>
      </c>
      <c r="M10075" s="35">
        <v>0</v>
      </c>
      <c r="N10075" s="35">
        <v>0</v>
      </c>
      <c r="O10075" s="35">
        <v>0</v>
      </c>
      <c r="P10075" s="36">
        <v>12</v>
      </c>
      <c r="Q10075" s="37">
        <v>40</v>
      </c>
      <c r="R10075" s="36">
        <v>15</v>
      </c>
      <c r="S10075" s="39">
        <f t="shared" si="352"/>
        <v>40</v>
      </c>
      <c r="T10075" s="34" t="s">
        <v>52</v>
      </c>
      <c r="U10075" s="12">
        <f>(((alpha*(speed^2))+(beta*speed))+ceta)</f>
        <v>9.6111648777959786</v>
      </c>
      <c r="V10075" s="8">
        <f t="shared" si="353"/>
        <v>40</v>
      </c>
    </row>
    <row r="10076" spans="1:22">
      <c r="A10076" s="34" t="s">
        <v>19</v>
      </c>
      <c r="B10076" s="34" t="s">
        <v>75</v>
      </c>
      <c r="C10076" s="5" t="s">
        <v>186</v>
      </c>
      <c r="D10076" s="35" t="s">
        <v>89</v>
      </c>
      <c r="E10076" s="36" t="s">
        <v>14</v>
      </c>
      <c r="F10076" s="37">
        <v>100</v>
      </c>
      <c r="G10076" s="38">
        <v>0.06</v>
      </c>
      <c r="H10076" s="34">
        <v>0.99066681781570687</v>
      </c>
      <c r="I10076" s="35">
        <v>-4.4097019186288803E-6</v>
      </c>
      <c r="J10076" s="35">
        <v>4.1472002558561478E-4</v>
      </c>
      <c r="K10076" s="35">
        <v>-1.6075390656512895E-2</v>
      </c>
      <c r="L10076" s="35">
        <v>0.42836646433194409</v>
      </c>
      <c r="M10076" s="35">
        <v>0</v>
      </c>
      <c r="N10076" s="35">
        <v>0</v>
      </c>
      <c r="O10076" s="35">
        <v>0</v>
      </c>
      <c r="P10076" s="36">
        <v>12</v>
      </c>
      <c r="Q10076" s="37">
        <v>41</v>
      </c>
      <c r="R10076" s="36">
        <v>14</v>
      </c>
      <c r="S10076" s="39">
        <f t="shared" si="352"/>
        <v>41</v>
      </c>
      <c r="T10076" s="34" t="s">
        <v>51</v>
      </c>
      <c r="U10076" s="12">
        <f t="shared" ref="U10076:U10081" si="354">(((alpha*(speed^3))+(beta*(speed^2))+(ceta*speed))+delta)</f>
        <v>0.16249874449051277</v>
      </c>
      <c r="V10076" s="8">
        <f t="shared" si="353"/>
        <v>41</v>
      </c>
    </row>
    <row r="10077" spans="1:22">
      <c r="A10077" s="34" t="s">
        <v>19</v>
      </c>
      <c r="B10077" s="34" t="s">
        <v>75</v>
      </c>
      <c r="C10077" s="5" t="s">
        <v>187</v>
      </c>
      <c r="D10077" s="35" t="s">
        <v>89</v>
      </c>
      <c r="E10077" s="36" t="s">
        <v>14</v>
      </c>
      <c r="F10077" s="37">
        <v>100</v>
      </c>
      <c r="G10077" s="38">
        <v>0.06</v>
      </c>
      <c r="H10077" s="34">
        <v>0.99204570336318532</v>
      </c>
      <c r="I10077" s="35">
        <v>-3.52391689431536E-6</v>
      </c>
      <c r="J10077" s="35">
        <v>3.2360101407615931E-4</v>
      </c>
      <c r="K10077" s="35">
        <v>-1.0897697541057303E-2</v>
      </c>
      <c r="L10077" s="35">
        <v>0.24715456486552131</v>
      </c>
      <c r="M10077" s="35">
        <v>0</v>
      </c>
      <c r="N10077" s="35">
        <v>0</v>
      </c>
      <c r="O10077" s="35">
        <v>0</v>
      </c>
      <c r="P10077" s="36">
        <v>12</v>
      </c>
      <c r="Q10077" s="37">
        <v>40</v>
      </c>
      <c r="R10077" s="36">
        <v>14</v>
      </c>
      <c r="S10077" s="39">
        <f t="shared" si="352"/>
        <v>40</v>
      </c>
      <c r="T10077" s="34" t="s">
        <v>51</v>
      </c>
      <c r="U10077" s="12">
        <f t="shared" si="354"/>
        <v>0.10347760450890106</v>
      </c>
      <c r="V10077" s="8">
        <f t="shared" si="353"/>
        <v>40</v>
      </c>
    </row>
    <row r="10078" spans="1:22">
      <c r="A10078" s="34" t="s">
        <v>19</v>
      </c>
      <c r="B10078" s="34" t="s">
        <v>75</v>
      </c>
      <c r="C10078" s="5" t="s">
        <v>186</v>
      </c>
      <c r="D10078" s="35" t="s">
        <v>89</v>
      </c>
      <c r="E10078" s="36" t="s">
        <v>18</v>
      </c>
      <c r="F10078" s="37">
        <v>100</v>
      </c>
      <c r="G10078" s="38">
        <v>0.06</v>
      </c>
      <c r="H10078" s="34">
        <v>0.98740035097359191</v>
      </c>
      <c r="I10078" s="35">
        <v>-3.0226907332160934E-6</v>
      </c>
      <c r="J10078" s="35">
        <v>3.2846105217272832E-4</v>
      </c>
      <c r="K10078" s="35">
        <v>-1.3874245746600131E-2</v>
      </c>
      <c r="L10078" s="35">
        <v>0.32119522142471219</v>
      </c>
      <c r="M10078" s="35">
        <v>0</v>
      </c>
      <c r="N10078" s="35">
        <v>0</v>
      </c>
      <c r="O10078" s="35">
        <v>0</v>
      </c>
      <c r="P10078" s="36">
        <v>12</v>
      </c>
      <c r="Q10078" s="37">
        <v>41</v>
      </c>
      <c r="R10078" s="36">
        <v>14</v>
      </c>
      <c r="S10078" s="39">
        <f t="shared" si="352"/>
        <v>41</v>
      </c>
      <c r="T10078" s="34" t="s">
        <v>51</v>
      </c>
      <c r="U10078" s="12">
        <f t="shared" si="354"/>
        <v>9.616730649247679E-2</v>
      </c>
      <c r="V10078" s="8">
        <f t="shared" si="353"/>
        <v>41</v>
      </c>
    </row>
    <row r="10079" spans="1:22">
      <c r="A10079" s="34" t="s">
        <v>19</v>
      </c>
      <c r="B10079" s="34" t="s">
        <v>75</v>
      </c>
      <c r="C10079" s="5" t="s">
        <v>187</v>
      </c>
      <c r="D10079" s="35" t="s">
        <v>89</v>
      </c>
      <c r="E10079" s="36" t="s">
        <v>18</v>
      </c>
      <c r="F10079" s="37">
        <v>100</v>
      </c>
      <c r="G10079" s="38">
        <v>0.06</v>
      </c>
      <c r="H10079" s="34">
        <v>0.98931679448821452</v>
      </c>
      <c r="I10079" s="35">
        <v>-5.1757765756082424E-6</v>
      </c>
      <c r="J10079" s="35">
        <v>5.5056115200510325E-4</v>
      </c>
      <c r="K10079" s="35">
        <v>-2.4390095742064175E-2</v>
      </c>
      <c r="L10079" s="35">
        <v>0.46173305090257521</v>
      </c>
      <c r="M10079" s="35">
        <v>0</v>
      </c>
      <c r="N10079" s="35">
        <v>0</v>
      </c>
      <c r="O10079" s="35">
        <v>0</v>
      </c>
      <c r="P10079" s="36">
        <v>12</v>
      </c>
      <c r="Q10079" s="37">
        <v>40</v>
      </c>
      <c r="R10079" s="36">
        <v>14</v>
      </c>
      <c r="S10079" s="39">
        <f t="shared" si="352"/>
        <v>40</v>
      </c>
      <c r="T10079" s="34" t="s">
        <v>51</v>
      </c>
      <c r="U10079" s="12">
        <f t="shared" si="354"/>
        <v>3.5777363589245881E-2</v>
      </c>
      <c r="V10079" s="8">
        <f t="shared" si="353"/>
        <v>40</v>
      </c>
    </row>
    <row r="10080" spans="1:22">
      <c r="A10080" s="34" t="s">
        <v>19</v>
      </c>
      <c r="B10080" s="34" t="s">
        <v>75</v>
      </c>
      <c r="C10080" s="5" t="s">
        <v>186</v>
      </c>
      <c r="D10080" s="35" t="s">
        <v>89</v>
      </c>
      <c r="E10080" s="36" t="s">
        <v>17</v>
      </c>
      <c r="F10080" s="37">
        <v>100</v>
      </c>
      <c r="G10080" s="38">
        <v>0.06</v>
      </c>
      <c r="H10080" s="34">
        <v>0.97734593447644846</v>
      </c>
      <c r="I10080" s="35">
        <v>-1.6188969900184098E-2</v>
      </c>
      <c r="J10080" s="35">
        <v>1.4145652801372135</v>
      </c>
      <c r="K10080" s="35">
        <v>-45.90862982628137</v>
      </c>
      <c r="L10080" s="35">
        <v>2185.3233981009253</v>
      </c>
      <c r="M10080" s="35">
        <v>0</v>
      </c>
      <c r="N10080" s="35">
        <v>0</v>
      </c>
      <c r="O10080" s="35">
        <v>0</v>
      </c>
      <c r="P10080" s="36">
        <v>12</v>
      </c>
      <c r="Q10080" s="37">
        <v>41</v>
      </c>
      <c r="R10080" s="36">
        <v>14</v>
      </c>
      <c r="S10080" s="39">
        <f t="shared" si="352"/>
        <v>41</v>
      </c>
      <c r="T10080" s="34" t="s">
        <v>51</v>
      </c>
      <c r="U10080" s="12">
        <f t="shared" si="354"/>
        <v>1565.193816643457</v>
      </c>
      <c r="V10080" s="8">
        <f t="shared" si="353"/>
        <v>41</v>
      </c>
    </row>
    <row r="10081" spans="1:28">
      <c r="A10081" s="34" t="s">
        <v>19</v>
      </c>
      <c r="B10081" s="34" t="s">
        <v>75</v>
      </c>
      <c r="C10081" s="5" t="s">
        <v>187</v>
      </c>
      <c r="D10081" s="35" t="s">
        <v>89</v>
      </c>
      <c r="E10081" s="36" t="s">
        <v>17</v>
      </c>
      <c r="F10081" s="37">
        <v>100</v>
      </c>
      <c r="G10081" s="38">
        <v>0.06</v>
      </c>
      <c r="H10081" s="34">
        <v>0.973540255737111</v>
      </c>
      <c r="I10081" s="35">
        <v>-1.8310647914465433E-2</v>
      </c>
      <c r="J10081" s="35">
        <v>1.5547419708958785</v>
      </c>
      <c r="K10081" s="35">
        <v>-48.757642681183739</v>
      </c>
      <c r="L10081" s="35">
        <v>2150.2308818944198</v>
      </c>
      <c r="M10081" s="35">
        <v>0</v>
      </c>
      <c r="N10081" s="35">
        <v>0</v>
      </c>
      <c r="O10081" s="35">
        <v>0</v>
      </c>
      <c r="P10081" s="36">
        <v>12</v>
      </c>
      <c r="Q10081" s="37">
        <v>40</v>
      </c>
      <c r="R10081" s="36">
        <v>14</v>
      </c>
      <c r="S10081" s="39">
        <f t="shared" si="352"/>
        <v>40</v>
      </c>
      <c r="T10081" s="34" t="s">
        <v>51</v>
      </c>
      <c r="U10081" s="12">
        <f t="shared" si="354"/>
        <v>1515.630861554688</v>
      </c>
      <c r="V10081" s="8">
        <f t="shared" si="353"/>
        <v>40</v>
      </c>
    </row>
    <row r="10082" spans="1:28">
      <c r="A10082" s="34" t="s">
        <v>19</v>
      </c>
      <c r="B10082" s="34" t="s">
        <v>75</v>
      </c>
      <c r="C10082" s="5" t="s">
        <v>188</v>
      </c>
      <c r="D10082" s="35" t="s">
        <v>90</v>
      </c>
      <c r="E10082" s="36" t="s">
        <v>15</v>
      </c>
      <c r="F10082" s="37">
        <v>0</v>
      </c>
      <c r="G10082" s="38">
        <v>0</v>
      </c>
      <c r="H10082" s="34">
        <v>0.99776205875883339</v>
      </c>
      <c r="I10082" s="35">
        <v>48.141754354352038</v>
      </c>
      <c r="J10082" s="35">
        <v>-1.3192935169785132</v>
      </c>
      <c r="K10082" s="35">
        <v>1.842987270589475</v>
      </c>
      <c r="L10082" s="35">
        <v>-0.28946713341893443</v>
      </c>
      <c r="M10082" s="35">
        <v>0</v>
      </c>
      <c r="N10082" s="35">
        <v>0</v>
      </c>
      <c r="O10082" s="35">
        <v>0</v>
      </c>
      <c r="P10082" s="36">
        <v>12</v>
      </c>
      <c r="Q10082" s="37">
        <v>86</v>
      </c>
      <c r="R10082" s="36">
        <v>1</v>
      </c>
      <c r="S10082" s="39">
        <f t="shared" si="352"/>
        <v>86</v>
      </c>
      <c r="T10082" s="34" t="s">
        <v>30</v>
      </c>
      <c r="U10082" s="12">
        <f>((alpha*(speed^beta))+(ceta*(speed^delta)))</f>
        <v>0.64263680622487862</v>
      </c>
      <c r="V10082" s="8">
        <f t="shared" si="353"/>
        <v>86</v>
      </c>
    </row>
    <row r="10083" spans="1:28">
      <c r="A10083" s="34" t="s">
        <v>19</v>
      </c>
      <c r="B10083" s="34" t="s">
        <v>75</v>
      </c>
      <c r="C10083" s="5" t="s">
        <v>188</v>
      </c>
      <c r="D10083" s="35" t="s">
        <v>90</v>
      </c>
      <c r="E10083" s="36" t="s">
        <v>16</v>
      </c>
      <c r="F10083" s="37">
        <v>0</v>
      </c>
      <c r="G10083" s="38">
        <v>0</v>
      </c>
      <c r="H10083" s="34">
        <v>0.99555894527651867</v>
      </c>
      <c r="I10083" s="35">
        <v>-0.42561160172722667</v>
      </c>
      <c r="J10083" s="35">
        <v>49.678665216141241</v>
      </c>
      <c r="K10083" s="35">
        <v>0.12732525420974083</v>
      </c>
      <c r="L10083" s="35">
        <v>1.0196050983753997</v>
      </c>
      <c r="M10083" s="35">
        <v>-1.9857462910265623E-4</v>
      </c>
      <c r="N10083" s="35">
        <v>0</v>
      </c>
      <c r="O10083" s="35">
        <v>0</v>
      </c>
      <c r="P10083" s="36">
        <v>12</v>
      </c>
      <c r="Q10083" s="37">
        <v>86</v>
      </c>
      <c r="R10083" s="36">
        <v>10</v>
      </c>
      <c r="S10083" s="39">
        <f t="shared" si="352"/>
        <v>86</v>
      </c>
      <c r="T10083" s="34" t="s">
        <v>44</v>
      </c>
      <c r="U10083" s="12">
        <f>(alpha+(beta/(1+EXP((((-1)*ceta)+(delta*LN(speed)))+(epsilon*speed)))))</f>
        <v>0.17853845097779142</v>
      </c>
      <c r="V10083" s="8">
        <f t="shared" si="353"/>
        <v>86</v>
      </c>
    </row>
    <row r="10084" spans="1:28">
      <c r="A10084" s="34" t="s">
        <v>19</v>
      </c>
      <c r="B10084" s="34" t="s">
        <v>75</v>
      </c>
      <c r="C10084" s="5" t="s">
        <v>188</v>
      </c>
      <c r="D10084" s="35" t="s">
        <v>90</v>
      </c>
      <c r="E10084" s="36" t="s">
        <v>14</v>
      </c>
      <c r="F10084" s="37">
        <v>0</v>
      </c>
      <c r="G10084" s="38">
        <v>0</v>
      </c>
      <c r="H10084" s="34">
        <v>0.99770236431158255</v>
      </c>
      <c r="I10084" s="35">
        <v>-7.0605937474692682E-2</v>
      </c>
      <c r="J10084" s="35">
        <v>1.1152825618705098</v>
      </c>
      <c r="K10084" s="35">
        <v>-5.3771431820022544E-3</v>
      </c>
      <c r="L10084" s="35">
        <v>0</v>
      </c>
      <c r="M10084" s="35">
        <v>0</v>
      </c>
      <c r="N10084" s="35">
        <v>0</v>
      </c>
      <c r="O10084" s="35">
        <v>0</v>
      </c>
      <c r="P10084" s="36">
        <v>12</v>
      </c>
      <c r="Q10084" s="37">
        <v>86</v>
      </c>
      <c r="R10084" s="36">
        <v>5</v>
      </c>
      <c r="S10084" s="39">
        <f t="shared" si="352"/>
        <v>86</v>
      </c>
      <c r="T10084" s="34" t="s">
        <v>36</v>
      </c>
      <c r="U10084" s="12">
        <f>(1/(((ceta*(speed^2))+(beta*speed))+alpha))</f>
        <v>1.7833467842873402E-2</v>
      </c>
      <c r="V10084" s="8">
        <f t="shared" si="353"/>
        <v>86</v>
      </c>
      <c r="AB10084" s="41"/>
    </row>
    <row r="10085" spans="1:28">
      <c r="A10085" s="34" t="s">
        <v>19</v>
      </c>
      <c r="B10085" s="34" t="s">
        <v>75</v>
      </c>
      <c r="C10085" s="5" t="s">
        <v>188</v>
      </c>
      <c r="D10085" s="35" t="s">
        <v>90</v>
      </c>
      <c r="E10085" s="36" t="s">
        <v>18</v>
      </c>
      <c r="F10085" s="37">
        <v>0</v>
      </c>
      <c r="G10085" s="38">
        <v>0</v>
      </c>
      <c r="H10085" s="34">
        <v>0.9868543148858262</v>
      </c>
      <c r="I10085" s="35">
        <v>28.058059922991369</v>
      </c>
      <c r="J10085" s="35">
        <v>8.2531170529725539</v>
      </c>
      <c r="K10085" s="35">
        <v>-4.7655561979258618E-2</v>
      </c>
      <c r="L10085" s="35">
        <v>0</v>
      </c>
      <c r="M10085" s="35">
        <v>0</v>
      </c>
      <c r="N10085" s="35">
        <v>0</v>
      </c>
      <c r="O10085" s="35">
        <v>0</v>
      </c>
      <c r="P10085" s="36">
        <v>12</v>
      </c>
      <c r="Q10085" s="37">
        <v>86</v>
      </c>
      <c r="R10085" s="36">
        <v>5</v>
      </c>
      <c r="S10085" s="39">
        <f t="shared" si="352"/>
        <v>86</v>
      </c>
      <c r="T10085" s="34" t="s">
        <v>36</v>
      </c>
      <c r="U10085" s="12">
        <f>(1/(((ceta*(speed^2))+(beta*speed))+alpha))</f>
        <v>2.5949384837196179E-3</v>
      </c>
      <c r="V10085" s="8">
        <f t="shared" si="353"/>
        <v>86</v>
      </c>
      <c r="AB10085" s="41"/>
    </row>
    <row r="10086" spans="1:28">
      <c r="A10086" s="34" t="s">
        <v>19</v>
      </c>
      <c r="B10086" s="34" t="s">
        <v>75</v>
      </c>
      <c r="C10086" s="5" t="s">
        <v>188</v>
      </c>
      <c r="D10086" s="35" t="s">
        <v>90</v>
      </c>
      <c r="E10086" s="36" t="s">
        <v>17</v>
      </c>
      <c r="F10086" s="37">
        <v>0</v>
      </c>
      <c r="G10086" s="38">
        <v>0</v>
      </c>
      <c r="H10086" s="34">
        <v>0.98428744913197808</v>
      </c>
      <c r="I10086" s="35">
        <v>3047.4054593718488</v>
      </c>
      <c r="J10086" s="35">
        <v>1.0080375800612515</v>
      </c>
      <c r="K10086" s="35">
        <v>-0.80396956369664385</v>
      </c>
      <c r="L10086" s="35">
        <v>0</v>
      </c>
      <c r="M10086" s="35">
        <v>0</v>
      </c>
      <c r="N10086" s="35">
        <v>0</v>
      </c>
      <c r="O10086" s="35">
        <v>0</v>
      </c>
      <c r="P10086" s="36">
        <v>12</v>
      </c>
      <c r="Q10086" s="37">
        <v>86</v>
      </c>
      <c r="R10086" s="36">
        <v>0</v>
      </c>
      <c r="S10086" s="39">
        <f t="shared" si="352"/>
        <v>86</v>
      </c>
      <c r="T10086" s="34" t="s">
        <v>29</v>
      </c>
      <c r="U10086" s="12">
        <f>((alpha*(beta^speed))*(speed^ceta))</f>
        <v>168.90812898625529</v>
      </c>
      <c r="V10086" s="8">
        <f t="shared" si="353"/>
        <v>86</v>
      </c>
    </row>
    <row r="10087" spans="1:28">
      <c r="A10087" s="34" t="s">
        <v>19</v>
      </c>
      <c r="B10087" s="34" t="s">
        <v>75</v>
      </c>
      <c r="C10087" s="5" t="s">
        <v>188</v>
      </c>
      <c r="D10087" s="35" t="s">
        <v>90</v>
      </c>
      <c r="E10087" s="36" t="s">
        <v>15</v>
      </c>
      <c r="F10087" s="37">
        <v>50</v>
      </c>
      <c r="G10087" s="38">
        <v>0</v>
      </c>
      <c r="H10087" s="34">
        <v>0.99781623179141377</v>
      </c>
      <c r="I10087" s="35">
        <v>3.2122099929805286</v>
      </c>
      <c r="J10087" s="35">
        <v>-0.38473421018787352</v>
      </c>
      <c r="K10087" s="35">
        <v>37.520783618327549</v>
      </c>
      <c r="L10087" s="35">
        <v>-1.2887608126847252</v>
      </c>
      <c r="M10087" s="35">
        <v>0</v>
      </c>
      <c r="N10087" s="35">
        <v>0</v>
      </c>
      <c r="O10087" s="35">
        <v>0</v>
      </c>
      <c r="P10087" s="36">
        <v>12</v>
      </c>
      <c r="Q10087" s="37">
        <v>86</v>
      </c>
      <c r="R10087" s="36">
        <v>1</v>
      </c>
      <c r="S10087" s="39">
        <f t="shared" si="352"/>
        <v>86</v>
      </c>
      <c r="T10087" s="34" t="s">
        <v>30</v>
      </c>
      <c r="U10087" s="12">
        <f>((alpha*(speed^beta))+(ceta*(speed^delta)))</f>
        <v>0.69935991733250646</v>
      </c>
      <c r="V10087" s="8">
        <f t="shared" si="353"/>
        <v>86</v>
      </c>
    </row>
    <row r="10088" spans="1:28">
      <c r="A10088" s="34" t="s">
        <v>19</v>
      </c>
      <c r="B10088" s="34" t="s">
        <v>75</v>
      </c>
      <c r="C10088" s="5" t="s">
        <v>188</v>
      </c>
      <c r="D10088" s="35" t="s">
        <v>90</v>
      </c>
      <c r="E10088" s="36" t="s">
        <v>16</v>
      </c>
      <c r="F10088" s="37">
        <v>50</v>
      </c>
      <c r="G10088" s="38">
        <v>0</v>
      </c>
      <c r="H10088" s="34">
        <v>0.99218293599388929</v>
      </c>
      <c r="I10088" s="35">
        <v>-7.9852161024111398E-2</v>
      </c>
      <c r="J10088" s="35">
        <v>1.3317376918505815E-2</v>
      </c>
      <c r="K10088" s="35">
        <v>1.3670153102554006</v>
      </c>
      <c r="L10088" s="35">
        <v>0</v>
      </c>
      <c r="M10088" s="35">
        <v>0</v>
      </c>
      <c r="N10088" s="35">
        <v>0</v>
      </c>
      <c r="O10088" s="35">
        <v>0</v>
      </c>
      <c r="P10088" s="36">
        <v>12</v>
      </c>
      <c r="Q10088" s="37">
        <v>86</v>
      </c>
      <c r="R10088" s="36">
        <v>6</v>
      </c>
      <c r="S10088" s="39">
        <f t="shared" si="352"/>
        <v>86</v>
      </c>
      <c r="T10088" s="34" t="s">
        <v>37</v>
      </c>
      <c r="U10088" s="12">
        <f>(1/(alpha+(beta*(speed^ceta))))</f>
        <v>0.17259850897777221</v>
      </c>
      <c r="V10088" s="8">
        <f t="shared" si="353"/>
        <v>86</v>
      </c>
    </row>
    <row r="10089" spans="1:28">
      <c r="A10089" s="34" t="s">
        <v>19</v>
      </c>
      <c r="B10089" s="34" t="s">
        <v>75</v>
      </c>
      <c r="C10089" s="5" t="s">
        <v>188</v>
      </c>
      <c r="D10089" s="35" t="s">
        <v>90</v>
      </c>
      <c r="E10089" s="36" t="s">
        <v>14</v>
      </c>
      <c r="F10089" s="37">
        <v>50</v>
      </c>
      <c r="G10089" s="38">
        <v>0</v>
      </c>
      <c r="H10089" s="34">
        <v>0.99450103511169197</v>
      </c>
      <c r="I10089" s="35">
        <v>0.69076538618334593</v>
      </c>
      <c r="J10089" s="35">
        <v>-0.89090357581580459</v>
      </c>
      <c r="K10089" s="35">
        <v>4.970160672951052E-3</v>
      </c>
      <c r="L10089" s="35">
        <v>4.3526236808054439E-2</v>
      </c>
      <c r="M10089" s="35">
        <v>0</v>
      </c>
      <c r="N10089" s="35">
        <v>0</v>
      </c>
      <c r="O10089" s="35">
        <v>0</v>
      </c>
      <c r="P10089" s="36">
        <v>12</v>
      </c>
      <c r="Q10089" s="37">
        <v>86</v>
      </c>
      <c r="R10089" s="36">
        <v>1</v>
      </c>
      <c r="S10089" s="39">
        <f t="shared" si="352"/>
        <v>86</v>
      </c>
      <c r="T10089" s="34" t="s">
        <v>30</v>
      </c>
      <c r="U10089" s="12">
        <f>((alpha*(speed^beta))+(ceta*(speed^delta)))</f>
        <v>1.9091605031386898E-2</v>
      </c>
      <c r="V10089" s="8">
        <f t="shared" si="353"/>
        <v>86</v>
      </c>
      <c r="AB10089" s="41"/>
    </row>
    <row r="10090" spans="1:28">
      <c r="A10090" s="34" t="s">
        <v>19</v>
      </c>
      <c r="B10090" s="34" t="s">
        <v>75</v>
      </c>
      <c r="C10090" s="5" t="s">
        <v>188</v>
      </c>
      <c r="D10090" s="35" t="s">
        <v>90</v>
      </c>
      <c r="E10090" s="36" t="s">
        <v>18</v>
      </c>
      <c r="F10090" s="37">
        <v>50</v>
      </c>
      <c r="G10090" s="38">
        <v>0</v>
      </c>
      <c r="H10090" s="34">
        <v>0.98513141441957708</v>
      </c>
      <c r="I10090" s="35">
        <v>44.753194411544285</v>
      </c>
      <c r="J10090" s="35">
        <v>5.1058735950039518</v>
      </c>
      <c r="K10090" s="35">
        <v>-2.2828849771702683E-2</v>
      </c>
      <c r="L10090" s="35">
        <v>0</v>
      </c>
      <c r="M10090" s="35">
        <v>0</v>
      </c>
      <c r="N10090" s="35">
        <v>0</v>
      </c>
      <c r="O10090" s="35">
        <v>0</v>
      </c>
      <c r="P10090" s="36">
        <v>12</v>
      </c>
      <c r="Q10090" s="37">
        <v>86</v>
      </c>
      <c r="R10090" s="36">
        <v>5</v>
      </c>
      <c r="S10090" s="39">
        <f t="shared" si="352"/>
        <v>86</v>
      </c>
      <c r="T10090" s="34" t="s">
        <v>36</v>
      </c>
      <c r="U10090" s="12">
        <f>(1/(((ceta*(speed^2))+(beta*speed))+alpha))</f>
        <v>3.1744404147912636E-3</v>
      </c>
      <c r="V10090" s="8">
        <f t="shared" si="353"/>
        <v>86</v>
      </c>
      <c r="AB10090" s="41"/>
    </row>
    <row r="10091" spans="1:28">
      <c r="A10091" s="34" t="s">
        <v>19</v>
      </c>
      <c r="B10091" s="34" t="s">
        <v>75</v>
      </c>
      <c r="C10091" s="5" t="s">
        <v>188</v>
      </c>
      <c r="D10091" s="35" t="s">
        <v>90</v>
      </c>
      <c r="E10091" s="36" t="s">
        <v>17</v>
      </c>
      <c r="F10091" s="37">
        <v>50</v>
      </c>
      <c r="G10091" s="38">
        <v>0</v>
      </c>
      <c r="H10091" s="34">
        <v>0.96610347184350964</v>
      </c>
      <c r="I10091" s="35">
        <v>2192.3909861221236</v>
      </c>
      <c r="J10091" s="35">
        <v>1.0015356779832256</v>
      </c>
      <c r="K10091" s="35">
        <v>-0.55311560557464989</v>
      </c>
      <c r="L10091" s="35">
        <v>0</v>
      </c>
      <c r="M10091" s="35">
        <v>0</v>
      </c>
      <c r="N10091" s="35">
        <v>0</v>
      </c>
      <c r="O10091" s="35">
        <v>0</v>
      </c>
      <c r="P10091" s="36">
        <v>12</v>
      </c>
      <c r="Q10091" s="37">
        <v>86</v>
      </c>
      <c r="R10091" s="36">
        <v>0</v>
      </c>
      <c r="S10091" s="39">
        <f t="shared" si="352"/>
        <v>86</v>
      </c>
      <c r="T10091" s="34" t="s">
        <v>29</v>
      </c>
      <c r="U10091" s="12">
        <f>((alpha*(beta^speed))*(speed^ceta))</f>
        <v>212.92628001756862</v>
      </c>
      <c r="V10091" s="8">
        <f t="shared" si="353"/>
        <v>86</v>
      </c>
    </row>
    <row r="10092" spans="1:28">
      <c r="A10092" s="34" t="s">
        <v>19</v>
      </c>
      <c r="B10092" s="34" t="s">
        <v>75</v>
      </c>
      <c r="C10092" s="5" t="s">
        <v>188</v>
      </c>
      <c r="D10092" s="35" t="s">
        <v>90</v>
      </c>
      <c r="E10092" s="36" t="s">
        <v>15</v>
      </c>
      <c r="F10092" s="37">
        <v>100</v>
      </c>
      <c r="G10092" s="38">
        <v>0</v>
      </c>
      <c r="H10092" s="34">
        <v>0.99694905776222886</v>
      </c>
      <c r="I10092" s="35">
        <v>12.694371708316746</v>
      </c>
      <c r="J10092" s="35">
        <v>-0.63753394268474861</v>
      </c>
      <c r="K10092" s="35">
        <v>1316.0540220537634</v>
      </c>
      <c r="L10092" s="35">
        <v>-3.4578046086983854</v>
      </c>
      <c r="M10092" s="35">
        <v>0</v>
      </c>
      <c r="N10092" s="35">
        <v>0</v>
      </c>
      <c r="O10092" s="35">
        <v>0</v>
      </c>
      <c r="P10092" s="36">
        <v>12</v>
      </c>
      <c r="Q10092" s="37">
        <v>86</v>
      </c>
      <c r="R10092" s="36">
        <v>1</v>
      </c>
      <c r="S10092" s="39">
        <f t="shared" si="352"/>
        <v>86</v>
      </c>
      <c r="T10092" s="34" t="s">
        <v>30</v>
      </c>
      <c r="U10092" s="12">
        <f>((alpha*(speed^beta))+(ceta*(speed^delta)))</f>
        <v>0.74209650646411285</v>
      </c>
      <c r="V10092" s="8">
        <f t="shared" si="353"/>
        <v>86</v>
      </c>
    </row>
    <row r="10093" spans="1:28">
      <c r="A10093" s="34" t="s">
        <v>19</v>
      </c>
      <c r="B10093" s="34" t="s">
        <v>75</v>
      </c>
      <c r="C10093" s="5" t="s">
        <v>188</v>
      </c>
      <c r="D10093" s="35" t="s">
        <v>90</v>
      </c>
      <c r="E10093" s="36" t="s">
        <v>16</v>
      </c>
      <c r="F10093" s="37">
        <v>100</v>
      </c>
      <c r="G10093" s="38">
        <v>0</v>
      </c>
      <c r="H10093" s="34">
        <v>0.98894751467023356</v>
      </c>
      <c r="I10093" s="35">
        <v>-0.26408458509589999</v>
      </c>
      <c r="J10093" s="35">
        <v>23.328476545063193</v>
      </c>
      <c r="K10093" s="35">
        <v>-0.32664209561966667</v>
      </c>
      <c r="L10093" s="35">
        <v>0</v>
      </c>
      <c r="M10093" s="35">
        <v>0</v>
      </c>
      <c r="N10093" s="35">
        <v>0</v>
      </c>
      <c r="O10093" s="35">
        <v>0</v>
      </c>
      <c r="P10093" s="36">
        <v>12</v>
      </c>
      <c r="Q10093" s="37">
        <v>86</v>
      </c>
      <c r="R10093" s="36">
        <v>13</v>
      </c>
      <c r="S10093" s="39">
        <f t="shared" si="352"/>
        <v>86</v>
      </c>
      <c r="T10093" s="34" t="s">
        <v>50</v>
      </c>
      <c r="U10093" s="12">
        <f>EXP((alpha+(beta/speed))+(ceta*LN(speed)))</f>
        <v>0.23508677788921839</v>
      </c>
      <c r="V10093" s="8">
        <f t="shared" si="353"/>
        <v>86</v>
      </c>
    </row>
    <row r="10094" spans="1:28">
      <c r="A10094" s="34" t="s">
        <v>19</v>
      </c>
      <c r="B10094" s="34" t="s">
        <v>75</v>
      </c>
      <c r="C10094" s="5" t="s">
        <v>188</v>
      </c>
      <c r="D10094" s="35" t="s">
        <v>90</v>
      </c>
      <c r="E10094" s="36" t="s">
        <v>14</v>
      </c>
      <c r="F10094" s="37">
        <v>100</v>
      </c>
      <c r="G10094" s="38">
        <v>0</v>
      </c>
      <c r="H10094" s="34">
        <v>0.98884939778272418</v>
      </c>
      <c r="I10094" s="35">
        <v>0.50233153798207963</v>
      </c>
      <c r="J10094" s="35">
        <v>1.000524369724235</v>
      </c>
      <c r="K10094" s="35">
        <v>-0.71755653931464447</v>
      </c>
      <c r="L10094" s="35">
        <v>0</v>
      </c>
      <c r="M10094" s="35">
        <v>0</v>
      </c>
      <c r="N10094" s="35">
        <v>0</v>
      </c>
      <c r="O10094" s="35">
        <v>0</v>
      </c>
      <c r="P10094" s="36">
        <v>12</v>
      </c>
      <c r="Q10094" s="37">
        <v>86</v>
      </c>
      <c r="R10094" s="36">
        <v>0</v>
      </c>
      <c r="S10094" s="39">
        <f t="shared" si="352"/>
        <v>86</v>
      </c>
      <c r="T10094" s="34" t="s">
        <v>29</v>
      </c>
      <c r="U10094" s="12">
        <f>((alpha*(beta^speed))*(speed^ceta))</f>
        <v>2.1500974981963825E-2</v>
      </c>
      <c r="V10094" s="8">
        <f t="shared" si="353"/>
        <v>86</v>
      </c>
      <c r="AB10094" s="41"/>
    </row>
    <row r="10095" spans="1:28">
      <c r="A10095" s="34" t="s">
        <v>19</v>
      </c>
      <c r="B10095" s="34" t="s">
        <v>75</v>
      </c>
      <c r="C10095" s="5" t="s">
        <v>188</v>
      </c>
      <c r="D10095" s="35" t="s">
        <v>90</v>
      </c>
      <c r="E10095" s="36" t="s">
        <v>18</v>
      </c>
      <c r="F10095" s="37">
        <v>100</v>
      </c>
      <c r="G10095" s="38">
        <v>0</v>
      </c>
      <c r="H10095" s="34">
        <v>0.98908852594546459</v>
      </c>
      <c r="I10095" s="35">
        <v>40.824281462438599</v>
      </c>
      <c r="J10095" s="35">
        <v>4.2759340641003787</v>
      </c>
      <c r="K10095" s="35">
        <v>-1.5885208475961313E-2</v>
      </c>
      <c r="L10095" s="35">
        <v>0</v>
      </c>
      <c r="M10095" s="35">
        <v>0</v>
      </c>
      <c r="N10095" s="35">
        <v>0</v>
      </c>
      <c r="O10095" s="35">
        <v>0</v>
      </c>
      <c r="P10095" s="36">
        <v>12</v>
      </c>
      <c r="Q10095" s="37">
        <v>86</v>
      </c>
      <c r="R10095" s="36">
        <v>5</v>
      </c>
      <c r="S10095" s="39">
        <f t="shared" si="352"/>
        <v>86</v>
      </c>
      <c r="T10095" s="34" t="s">
        <v>36</v>
      </c>
      <c r="U10095" s="12">
        <f>(1/(((ceta*(speed^2))+(beta*speed))+alpha))</f>
        <v>3.4356279049297337E-3</v>
      </c>
      <c r="V10095" s="8">
        <f t="shared" si="353"/>
        <v>86</v>
      </c>
      <c r="AB10095" s="41"/>
    </row>
    <row r="10096" spans="1:28">
      <c r="A10096" s="34" t="s">
        <v>19</v>
      </c>
      <c r="B10096" s="34" t="s">
        <v>75</v>
      </c>
      <c r="C10096" s="5" t="s">
        <v>188</v>
      </c>
      <c r="D10096" s="35" t="s">
        <v>90</v>
      </c>
      <c r="E10096" s="36" t="s">
        <v>17</v>
      </c>
      <c r="F10096" s="37">
        <v>100</v>
      </c>
      <c r="G10096" s="38">
        <v>0</v>
      </c>
      <c r="H10096" s="34">
        <v>0.95304661322714412</v>
      </c>
      <c r="I10096" s="35">
        <v>-1.7234828348418321E-3</v>
      </c>
      <c r="J10096" s="35">
        <v>0.3365424999663153</v>
      </c>
      <c r="K10096" s="35">
        <v>-23.960397116207311</v>
      </c>
      <c r="L10096" s="35">
        <v>910.54256305272656</v>
      </c>
      <c r="M10096" s="35">
        <v>0</v>
      </c>
      <c r="N10096" s="35">
        <v>0</v>
      </c>
      <c r="O10096" s="35">
        <v>0</v>
      </c>
      <c r="P10096" s="36">
        <v>12</v>
      </c>
      <c r="Q10096" s="37">
        <v>86</v>
      </c>
      <c r="R10096" s="36">
        <v>14</v>
      </c>
      <c r="S10096" s="39">
        <f t="shared" si="352"/>
        <v>86</v>
      </c>
      <c r="T10096" s="34" t="s">
        <v>51</v>
      </c>
      <c r="U10096" s="12">
        <f>(((alpha*(speed^3))+(beta*(speed^2))+(ceta*speed))+delta)</f>
        <v>242.7851428116096</v>
      </c>
      <c r="V10096" s="8">
        <f t="shared" si="353"/>
        <v>86</v>
      </c>
    </row>
    <row r="10097" spans="1:28">
      <c r="A10097" s="34" t="s">
        <v>19</v>
      </c>
      <c r="B10097" s="34" t="s">
        <v>75</v>
      </c>
      <c r="C10097" s="5" t="s">
        <v>188</v>
      </c>
      <c r="D10097" s="35" t="s">
        <v>90</v>
      </c>
      <c r="E10097" s="36" t="s">
        <v>15</v>
      </c>
      <c r="F10097" s="37">
        <v>0</v>
      </c>
      <c r="G10097" s="38">
        <v>-0.06</v>
      </c>
      <c r="H10097" s="34">
        <v>0.99238549483947947</v>
      </c>
      <c r="I10097" s="35">
        <v>12.863041823444931</v>
      </c>
      <c r="J10097" s="35">
        <v>0.9527222247818935</v>
      </c>
      <c r="K10097" s="35">
        <v>-0.62813706469760267</v>
      </c>
      <c r="L10097" s="35">
        <v>0</v>
      </c>
      <c r="M10097" s="35">
        <v>0</v>
      </c>
      <c r="N10097" s="35">
        <v>0</v>
      </c>
      <c r="O10097" s="35">
        <v>0</v>
      </c>
      <c r="P10097" s="36">
        <v>12</v>
      </c>
      <c r="Q10097" s="37">
        <v>86</v>
      </c>
      <c r="R10097" s="36">
        <v>0</v>
      </c>
      <c r="S10097" s="39">
        <f t="shared" si="352"/>
        <v>86</v>
      </c>
      <c r="T10097" s="34" t="s">
        <v>29</v>
      </c>
      <c r="U10097" s="12">
        <f>((alpha*(beta^speed))*(speed^ceta))</f>
        <v>1.2170684214992787E-2</v>
      </c>
      <c r="V10097" s="8">
        <f t="shared" si="353"/>
        <v>86</v>
      </c>
    </row>
    <row r="10098" spans="1:28">
      <c r="A10098" s="34" t="s">
        <v>19</v>
      </c>
      <c r="B10098" s="34" t="s">
        <v>75</v>
      </c>
      <c r="C10098" s="5" t="s">
        <v>188</v>
      </c>
      <c r="D10098" s="35" t="s">
        <v>90</v>
      </c>
      <c r="E10098" s="36" t="s">
        <v>16</v>
      </c>
      <c r="F10098" s="37">
        <v>0</v>
      </c>
      <c r="G10098" s="38">
        <v>-0.06</v>
      </c>
      <c r="H10098" s="34">
        <v>0.98731585802348598</v>
      </c>
      <c r="I10098" s="35">
        <v>14.800992234202466</v>
      </c>
      <c r="J10098" s="35">
        <v>0.9528993130752792</v>
      </c>
      <c r="K10098" s="35">
        <v>-0.53422945289961909</v>
      </c>
      <c r="L10098" s="35">
        <v>0</v>
      </c>
      <c r="M10098" s="35">
        <v>0</v>
      </c>
      <c r="N10098" s="35">
        <v>0</v>
      </c>
      <c r="O10098" s="35">
        <v>0</v>
      </c>
      <c r="P10098" s="36">
        <v>12</v>
      </c>
      <c r="Q10098" s="37">
        <v>86</v>
      </c>
      <c r="R10098" s="36">
        <v>0</v>
      </c>
      <c r="S10098" s="39">
        <f t="shared" si="352"/>
        <v>86</v>
      </c>
      <c r="T10098" s="34" t="s">
        <v>29</v>
      </c>
      <c r="U10098" s="12">
        <f>((alpha*(beta^speed))*(speed^ceta))</f>
        <v>2.1620611584364926E-2</v>
      </c>
      <c r="V10098" s="8">
        <f t="shared" si="353"/>
        <v>86</v>
      </c>
    </row>
    <row r="10099" spans="1:28">
      <c r="A10099" s="34" t="s">
        <v>19</v>
      </c>
      <c r="B10099" s="34" t="s">
        <v>75</v>
      </c>
      <c r="C10099" s="5" t="s">
        <v>188</v>
      </c>
      <c r="D10099" s="35" t="s">
        <v>90</v>
      </c>
      <c r="E10099" s="36" t="s">
        <v>14</v>
      </c>
      <c r="F10099" s="37">
        <v>0</v>
      </c>
      <c r="G10099" s="38">
        <v>-0.06</v>
      </c>
      <c r="H10099" s="34">
        <v>0.99333717342211136</v>
      </c>
      <c r="I10099" s="35">
        <v>2.9417236109847646</v>
      </c>
      <c r="J10099" s="35">
        <v>-11.881396989030369</v>
      </c>
      <c r="K10099" s="35">
        <v>-1.9870915430189253</v>
      </c>
      <c r="L10099" s="35">
        <v>0</v>
      </c>
      <c r="M10099" s="35">
        <v>0</v>
      </c>
      <c r="N10099" s="35">
        <v>0</v>
      </c>
      <c r="O10099" s="35">
        <v>0</v>
      </c>
      <c r="P10099" s="36">
        <v>12</v>
      </c>
      <c r="Q10099" s="37">
        <v>86</v>
      </c>
      <c r="R10099" s="36">
        <v>13</v>
      </c>
      <c r="S10099" s="39">
        <f t="shared" si="352"/>
        <v>86</v>
      </c>
      <c r="T10099" s="34" t="s">
        <v>50</v>
      </c>
      <c r="U10099" s="12">
        <f>EXP((alpha+(beta/speed))+(ceta*LN(speed)))</f>
        <v>2.3634614698728614E-3</v>
      </c>
      <c r="V10099" s="8">
        <f t="shared" si="353"/>
        <v>86</v>
      </c>
      <c r="AB10099" s="41"/>
    </row>
    <row r="10100" spans="1:28">
      <c r="A10100" s="34" t="s">
        <v>19</v>
      </c>
      <c r="B10100" s="34" t="s">
        <v>75</v>
      </c>
      <c r="C10100" s="5" t="s">
        <v>188</v>
      </c>
      <c r="D10100" s="35" t="s">
        <v>90</v>
      </c>
      <c r="E10100" s="36" t="s">
        <v>18</v>
      </c>
      <c r="F10100" s="37">
        <v>0</v>
      </c>
      <c r="G10100" s="38">
        <v>-0.06</v>
      </c>
      <c r="H10100" s="34">
        <v>0.99363408871783643</v>
      </c>
      <c r="I10100" s="35">
        <v>5.2131516702065714E-2</v>
      </c>
      <c r="J10100" s="35">
        <v>0.99254544437190351</v>
      </c>
      <c r="K10100" s="35">
        <v>-0.89217646112560645</v>
      </c>
      <c r="L10100" s="35">
        <v>0</v>
      </c>
      <c r="M10100" s="35">
        <v>0</v>
      </c>
      <c r="N10100" s="35">
        <v>0</v>
      </c>
      <c r="O10100" s="35">
        <v>0</v>
      </c>
      <c r="P10100" s="36">
        <v>12</v>
      </c>
      <c r="Q10100" s="37">
        <v>86</v>
      </c>
      <c r="R10100" s="36">
        <v>0</v>
      </c>
      <c r="S10100" s="39">
        <f t="shared" si="352"/>
        <v>86</v>
      </c>
      <c r="T10100" s="34" t="s">
        <v>29</v>
      </c>
      <c r="U10100" s="12">
        <f>((alpha*(beta^speed))*(speed^ceta))</f>
        <v>5.1489753068355748E-4</v>
      </c>
      <c r="V10100" s="8">
        <f t="shared" si="353"/>
        <v>86</v>
      </c>
      <c r="AB10100" s="41"/>
    </row>
    <row r="10101" spans="1:28">
      <c r="A10101" s="34" t="s">
        <v>19</v>
      </c>
      <c r="B10101" s="34" t="s">
        <v>75</v>
      </c>
      <c r="C10101" s="5" t="s">
        <v>188</v>
      </c>
      <c r="D10101" s="35" t="s">
        <v>90</v>
      </c>
      <c r="E10101" s="36" t="s">
        <v>17</v>
      </c>
      <c r="F10101" s="37">
        <v>0</v>
      </c>
      <c r="G10101" s="38">
        <v>-0.06</v>
      </c>
      <c r="H10101" s="34">
        <v>0.9803151035952995</v>
      </c>
      <c r="I10101" s="35">
        <v>14.180227982193829</v>
      </c>
      <c r="J10101" s="35">
        <v>-24.132749995240978</v>
      </c>
      <c r="K10101" s="35">
        <v>-2.8041793349438549</v>
      </c>
      <c r="L10101" s="35">
        <v>0</v>
      </c>
      <c r="M10101" s="35">
        <v>0</v>
      </c>
      <c r="N10101" s="35">
        <v>0</v>
      </c>
      <c r="O10101" s="35">
        <v>0</v>
      </c>
      <c r="P10101" s="36">
        <v>12</v>
      </c>
      <c r="Q10101" s="37">
        <v>86</v>
      </c>
      <c r="R10101" s="36">
        <v>13</v>
      </c>
      <c r="S10101" s="39">
        <f t="shared" si="352"/>
        <v>86</v>
      </c>
      <c r="T10101" s="34" t="s">
        <v>50</v>
      </c>
      <c r="U10101" s="12">
        <f>EXP((alpha+(beta/speed))+(ceta*LN(speed)))</f>
        <v>4.0911494567446889</v>
      </c>
      <c r="V10101" s="8">
        <f t="shared" si="353"/>
        <v>86</v>
      </c>
    </row>
    <row r="10102" spans="1:28">
      <c r="A10102" s="34" t="s">
        <v>19</v>
      </c>
      <c r="B10102" s="34" t="s">
        <v>75</v>
      </c>
      <c r="C10102" s="5" t="s">
        <v>188</v>
      </c>
      <c r="D10102" s="35" t="s">
        <v>90</v>
      </c>
      <c r="E10102" s="36" t="s">
        <v>15</v>
      </c>
      <c r="F10102" s="37">
        <v>50</v>
      </c>
      <c r="G10102" s="38">
        <v>-0.06</v>
      </c>
      <c r="H10102" s="34">
        <v>0.99000408258405681</v>
      </c>
      <c r="I10102" s="35">
        <v>-6.9134873869154054E-2</v>
      </c>
      <c r="J10102" s="35">
        <v>2.3313419033160296</v>
      </c>
      <c r="K10102" s="35">
        <v>6.9285049223706254</v>
      </c>
      <c r="L10102" s="35">
        <v>2.676521577175289</v>
      </c>
      <c r="M10102" s="35">
        <v>-1.7744808804568395E-2</v>
      </c>
      <c r="N10102" s="35">
        <v>0</v>
      </c>
      <c r="O10102" s="35">
        <v>0</v>
      </c>
      <c r="P10102" s="36">
        <v>12</v>
      </c>
      <c r="Q10102" s="37">
        <v>86</v>
      </c>
      <c r="R10102" s="36">
        <v>10</v>
      </c>
      <c r="S10102" s="39">
        <f t="shared" si="352"/>
        <v>86</v>
      </c>
      <c r="T10102" s="34" t="s">
        <v>44</v>
      </c>
      <c r="U10102" s="12">
        <f>(alpha+(beta/(1+EXP((((-1)*ceta)+(delta*LN(speed)))+(epsilon*speed)))))</f>
        <v>1.3843856119413328E-3</v>
      </c>
      <c r="V10102" s="8">
        <f t="shared" si="353"/>
        <v>86</v>
      </c>
    </row>
    <row r="10103" spans="1:28">
      <c r="A10103" s="34" t="s">
        <v>19</v>
      </c>
      <c r="B10103" s="34" t="s">
        <v>75</v>
      </c>
      <c r="C10103" s="5" t="s">
        <v>188</v>
      </c>
      <c r="D10103" s="35" t="s">
        <v>90</v>
      </c>
      <c r="E10103" s="36" t="s">
        <v>16</v>
      </c>
      <c r="F10103" s="37">
        <v>50</v>
      </c>
      <c r="G10103" s="38">
        <v>-0.06</v>
      </c>
      <c r="H10103" s="34">
        <v>0.97997400270522916</v>
      </c>
      <c r="I10103" s="35">
        <v>-0.12958327786658894</v>
      </c>
      <c r="J10103" s="35">
        <v>3.4671976426464686</v>
      </c>
      <c r="K10103" s="35">
        <v>6.2853460838975925</v>
      </c>
      <c r="L10103" s="35">
        <v>2.3788681565825693</v>
      </c>
      <c r="M10103" s="35">
        <v>-1.2571831815454432E-2</v>
      </c>
      <c r="N10103" s="35">
        <v>0</v>
      </c>
      <c r="O10103" s="35">
        <v>0</v>
      </c>
      <c r="P10103" s="36">
        <v>12</v>
      </c>
      <c r="Q10103" s="37">
        <v>86</v>
      </c>
      <c r="R10103" s="36">
        <v>10</v>
      </c>
      <c r="S10103" s="39">
        <f t="shared" si="352"/>
        <v>86</v>
      </c>
      <c r="T10103" s="34" t="s">
        <v>44</v>
      </c>
      <c r="U10103" s="12">
        <f>(alpha+(beta/(1+EXP((((-1)*ceta)+(delta*LN(speed)))+(epsilon*speed)))))</f>
        <v>2.3791397110693446E-3</v>
      </c>
      <c r="V10103" s="8">
        <f t="shared" si="353"/>
        <v>86</v>
      </c>
    </row>
    <row r="10104" spans="1:28">
      <c r="A10104" s="34" t="s">
        <v>19</v>
      </c>
      <c r="B10104" s="34" t="s">
        <v>75</v>
      </c>
      <c r="C10104" s="5" t="s">
        <v>188</v>
      </c>
      <c r="D10104" s="35" t="s">
        <v>90</v>
      </c>
      <c r="E10104" s="36" t="s">
        <v>14</v>
      </c>
      <c r="F10104" s="37">
        <v>50</v>
      </c>
      <c r="G10104" s="38">
        <v>-0.06</v>
      </c>
      <c r="H10104" s="34">
        <v>0.99040608804827424</v>
      </c>
      <c r="I10104" s="35">
        <v>2.8705396916919432</v>
      </c>
      <c r="J10104" s="35">
        <v>-11.93869086666176</v>
      </c>
      <c r="K10104" s="35">
        <v>-1.9845795732841172</v>
      </c>
      <c r="L10104" s="35">
        <v>0</v>
      </c>
      <c r="M10104" s="35">
        <v>0</v>
      </c>
      <c r="N10104" s="35">
        <v>0</v>
      </c>
      <c r="O10104" s="35">
        <v>0</v>
      </c>
      <c r="P10104" s="36">
        <v>12</v>
      </c>
      <c r="Q10104" s="37">
        <v>86</v>
      </c>
      <c r="R10104" s="36">
        <v>13</v>
      </c>
      <c r="S10104" s="39">
        <f t="shared" si="352"/>
        <v>86</v>
      </c>
      <c r="T10104" s="34" t="s">
        <v>50</v>
      </c>
      <c r="U10104" s="12">
        <f>EXP((alpha+(beta/speed))+(ceta*LN(speed)))</f>
        <v>2.2243535351340942E-3</v>
      </c>
      <c r="V10104" s="8">
        <f t="shared" si="353"/>
        <v>86</v>
      </c>
    </row>
    <row r="10105" spans="1:28">
      <c r="A10105" s="34" t="s">
        <v>19</v>
      </c>
      <c r="B10105" s="34" t="s">
        <v>75</v>
      </c>
      <c r="C10105" s="5" t="s">
        <v>188</v>
      </c>
      <c r="D10105" s="35" t="s">
        <v>90</v>
      </c>
      <c r="E10105" s="36" t="s">
        <v>18</v>
      </c>
      <c r="F10105" s="37">
        <v>50</v>
      </c>
      <c r="G10105" s="38">
        <v>-0.06</v>
      </c>
      <c r="H10105" s="34">
        <v>0.99015594231801984</v>
      </c>
      <c r="I10105" s="35">
        <v>39.087469529376456</v>
      </c>
      <c r="J10105" s="35">
        <v>11.923968397005954</v>
      </c>
      <c r="K10105" s="35">
        <v>0.11155825386498194</v>
      </c>
      <c r="L10105" s="35">
        <v>0</v>
      </c>
      <c r="M10105" s="35">
        <v>0</v>
      </c>
      <c r="N10105" s="35">
        <v>0</v>
      </c>
      <c r="O10105" s="35">
        <v>0</v>
      </c>
      <c r="P10105" s="36">
        <v>12</v>
      </c>
      <c r="Q10105" s="37">
        <v>86</v>
      </c>
      <c r="R10105" s="36">
        <v>5</v>
      </c>
      <c r="S10105" s="39">
        <f t="shared" si="352"/>
        <v>86</v>
      </c>
      <c r="T10105" s="34" t="s">
        <v>36</v>
      </c>
      <c r="U10105" s="12">
        <f>(1/(((ceta*(speed^2))+(beta*speed))+alpha))</f>
        <v>5.2920312247382135E-4</v>
      </c>
      <c r="V10105" s="8">
        <f t="shared" si="353"/>
        <v>86</v>
      </c>
      <c r="AB10105" s="41"/>
    </row>
    <row r="10106" spans="1:28">
      <c r="A10106" s="34" t="s">
        <v>19</v>
      </c>
      <c r="B10106" s="34" t="s">
        <v>75</v>
      </c>
      <c r="C10106" s="5" t="s">
        <v>188</v>
      </c>
      <c r="D10106" s="35" t="s">
        <v>90</v>
      </c>
      <c r="E10106" s="36" t="s">
        <v>17</v>
      </c>
      <c r="F10106" s="37">
        <v>50</v>
      </c>
      <c r="G10106" s="38">
        <v>-0.06</v>
      </c>
      <c r="H10106" s="34">
        <v>0.96715145121847068</v>
      </c>
      <c r="I10106" s="35">
        <v>14.791412345529114</v>
      </c>
      <c r="J10106" s="35">
        <v>-28.148535319336862</v>
      </c>
      <c r="K10106" s="35">
        <v>-2.946407171349525</v>
      </c>
      <c r="L10106" s="35">
        <v>0</v>
      </c>
      <c r="M10106" s="35">
        <v>0</v>
      </c>
      <c r="N10106" s="35">
        <v>0</v>
      </c>
      <c r="O10106" s="35">
        <v>0</v>
      </c>
      <c r="P10106" s="36">
        <v>12</v>
      </c>
      <c r="Q10106" s="37">
        <v>86</v>
      </c>
      <c r="R10106" s="36">
        <v>13</v>
      </c>
      <c r="S10106" s="39">
        <f t="shared" si="352"/>
        <v>86</v>
      </c>
      <c r="T10106" s="34" t="s">
        <v>50</v>
      </c>
      <c r="U10106" s="12">
        <f>EXP((alpha+(beta/speed))+(ceta*LN(speed)))</f>
        <v>3.8182147786127962</v>
      </c>
      <c r="V10106" s="8">
        <f t="shared" si="353"/>
        <v>86</v>
      </c>
    </row>
    <row r="10107" spans="1:28">
      <c r="A10107" s="34" t="s">
        <v>19</v>
      </c>
      <c r="B10107" s="34" t="s">
        <v>75</v>
      </c>
      <c r="C10107" s="5" t="s">
        <v>188</v>
      </c>
      <c r="D10107" s="35" t="s">
        <v>90</v>
      </c>
      <c r="E10107" s="36" t="s">
        <v>15</v>
      </c>
      <c r="F10107" s="37">
        <v>100</v>
      </c>
      <c r="G10107" s="38">
        <v>-0.06</v>
      </c>
      <c r="H10107" s="34">
        <v>0.98834653539807638</v>
      </c>
      <c r="I10107" s="35">
        <v>11.46494043638749</v>
      </c>
      <c r="J10107" s="35">
        <v>-32.50879419548955</v>
      </c>
      <c r="K10107" s="35">
        <v>-3.4178476887086626</v>
      </c>
      <c r="L10107" s="35">
        <v>0</v>
      </c>
      <c r="M10107" s="35">
        <v>0</v>
      </c>
      <c r="N10107" s="35">
        <v>0</v>
      </c>
      <c r="O10107" s="35">
        <v>0</v>
      </c>
      <c r="P10107" s="36">
        <v>12</v>
      </c>
      <c r="Q10107" s="37">
        <v>86</v>
      </c>
      <c r="R10107" s="36">
        <v>13</v>
      </c>
      <c r="S10107" s="39">
        <f t="shared" si="352"/>
        <v>86</v>
      </c>
      <c r="T10107" s="34" t="s">
        <v>50</v>
      </c>
      <c r="U10107" s="12">
        <f>EXP((alpha+(beta/speed))+(ceta*LN(speed)))</f>
        <v>1.5965112444539239E-2</v>
      </c>
      <c r="V10107" s="8">
        <f t="shared" si="353"/>
        <v>86</v>
      </c>
    </row>
    <row r="10108" spans="1:28">
      <c r="A10108" s="34" t="s">
        <v>19</v>
      </c>
      <c r="B10108" s="34" t="s">
        <v>75</v>
      </c>
      <c r="C10108" s="5" t="s">
        <v>188</v>
      </c>
      <c r="D10108" s="35" t="s">
        <v>90</v>
      </c>
      <c r="E10108" s="36" t="s">
        <v>16</v>
      </c>
      <c r="F10108" s="37">
        <v>100</v>
      </c>
      <c r="G10108" s="38">
        <v>-0.06</v>
      </c>
      <c r="H10108" s="34">
        <v>0.97209135422747706</v>
      </c>
      <c r="I10108" s="35">
        <v>-0.12399491780758788</v>
      </c>
      <c r="J10108" s="35">
        <v>3.099207804676924</v>
      </c>
      <c r="K10108" s="35">
        <v>6.7041019833833646</v>
      </c>
      <c r="L10108" s="35">
        <v>2.4571116349828976</v>
      </c>
      <c r="M10108" s="35">
        <v>-1.2807662829057806E-2</v>
      </c>
      <c r="N10108" s="35">
        <v>0</v>
      </c>
      <c r="O10108" s="35">
        <v>0</v>
      </c>
      <c r="P10108" s="36">
        <v>12</v>
      </c>
      <c r="Q10108" s="37">
        <v>86</v>
      </c>
      <c r="R10108" s="36">
        <v>10</v>
      </c>
      <c r="S10108" s="39">
        <f t="shared" si="352"/>
        <v>86</v>
      </c>
      <c r="T10108" s="34" t="s">
        <v>44</v>
      </c>
      <c r="U10108" s="12">
        <f>(alpha+(beta/(1+EXP((((-1)*ceta)+(delta*LN(speed)))+(epsilon*speed)))))</f>
        <v>4.6725818669994673E-3</v>
      </c>
      <c r="V10108" s="8">
        <f t="shared" si="353"/>
        <v>86</v>
      </c>
    </row>
    <row r="10109" spans="1:28">
      <c r="A10109" s="34" t="s">
        <v>19</v>
      </c>
      <c r="B10109" s="34" t="s">
        <v>75</v>
      </c>
      <c r="C10109" s="5" t="s">
        <v>188</v>
      </c>
      <c r="D10109" s="35" t="s">
        <v>90</v>
      </c>
      <c r="E10109" s="36" t="s">
        <v>14</v>
      </c>
      <c r="F10109" s="37">
        <v>100</v>
      </c>
      <c r="G10109" s="38">
        <v>-0.06</v>
      </c>
      <c r="H10109" s="34">
        <v>0.98901777090127507</v>
      </c>
      <c r="I10109" s="35">
        <v>2.6879058004459049</v>
      </c>
      <c r="J10109" s="35">
        <v>-11.584596399902768</v>
      </c>
      <c r="K10109" s="35">
        <v>-1.942326676206936</v>
      </c>
      <c r="L10109" s="35">
        <v>0</v>
      </c>
      <c r="M10109" s="35">
        <v>0</v>
      </c>
      <c r="N10109" s="35">
        <v>0</v>
      </c>
      <c r="O10109" s="35">
        <v>0</v>
      </c>
      <c r="P10109" s="36">
        <v>12</v>
      </c>
      <c r="Q10109" s="37">
        <v>86</v>
      </c>
      <c r="R10109" s="36">
        <v>13</v>
      </c>
      <c r="S10109" s="39">
        <f t="shared" si="352"/>
        <v>86</v>
      </c>
      <c r="T10109" s="34" t="s">
        <v>50</v>
      </c>
      <c r="U10109" s="12">
        <f>EXP((alpha+(beta/speed))+(ceta*LN(speed)))</f>
        <v>2.2460180471478085E-3</v>
      </c>
      <c r="V10109" s="8">
        <f t="shared" si="353"/>
        <v>86</v>
      </c>
      <c r="AB10109" s="41"/>
    </row>
    <row r="10110" spans="1:28">
      <c r="A10110" s="34" t="s">
        <v>19</v>
      </c>
      <c r="B10110" s="34" t="s">
        <v>75</v>
      </c>
      <c r="C10110" s="5" t="s">
        <v>188</v>
      </c>
      <c r="D10110" s="35" t="s">
        <v>90</v>
      </c>
      <c r="E10110" s="36" t="s">
        <v>18</v>
      </c>
      <c r="F10110" s="37">
        <v>100</v>
      </c>
      <c r="G10110" s="38">
        <v>-0.06</v>
      </c>
      <c r="H10110" s="34">
        <v>0.98679041916162802</v>
      </c>
      <c r="I10110" s="35">
        <v>52.538014350047263</v>
      </c>
      <c r="J10110" s="35">
        <v>10.854366579050197</v>
      </c>
      <c r="K10110" s="35">
        <v>0.12308587936000571</v>
      </c>
      <c r="L10110" s="35">
        <v>0</v>
      </c>
      <c r="M10110" s="35">
        <v>0</v>
      </c>
      <c r="N10110" s="35">
        <v>0</v>
      </c>
      <c r="O10110" s="35">
        <v>0</v>
      </c>
      <c r="P10110" s="36">
        <v>12</v>
      </c>
      <c r="Q10110" s="37">
        <v>86</v>
      </c>
      <c r="R10110" s="36">
        <v>5</v>
      </c>
      <c r="S10110" s="39">
        <f t="shared" si="352"/>
        <v>86</v>
      </c>
      <c r="T10110" s="34" t="s">
        <v>36</v>
      </c>
      <c r="U10110" s="12">
        <f>(1/(((ceta*(speed^2))+(beta*speed))+alpha))</f>
        <v>5.2732695169958226E-4</v>
      </c>
      <c r="V10110" s="8">
        <f t="shared" si="353"/>
        <v>86</v>
      </c>
      <c r="AB10110" s="41"/>
    </row>
    <row r="10111" spans="1:28">
      <c r="A10111" s="34" t="s">
        <v>19</v>
      </c>
      <c r="B10111" s="34" t="s">
        <v>75</v>
      </c>
      <c r="C10111" s="5" t="s">
        <v>188</v>
      </c>
      <c r="D10111" s="35" t="s">
        <v>90</v>
      </c>
      <c r="E10111" s="36" t="s">
        <v>17</v>
      </c>
      <c r="F10111" s="37">
        <v>100</v>
      </c>
      <c r="G10111" s="38">
        <v>-0.06</v>
      </c>
      <c r="H10111" s="34">
        <v>0.95368630200199722</v>
      </c>
      <c r="I10111" s="35">
        <v>14.986150211215318</v>
      </c>
      <c r="J10111" s="35">
        <v>-30.248245893056474</v>
      </c>
      <c r="K10111" s="35">
        <v>-2.9698394012173002</v>
      </c>
      <c r="L10111" s="35">
        <v>0</v>
      </c>
      <c r="M10111" s="35">
        <v>0</v>
      </c>
      <c r="N10111" s="35">
        <v>0</v>
      </c>
      <c r="O10111" s="35">
        <v>0</v>
      </c>
      <c r="P10111" s="36">
        <v>12</v>
      </c>
      <c r="Q10111" s="37">
        <v>86</v>
      </c>
      <c r="R10111" s="36">
        <v>13</v>
      </c>
      <c r="S10111" s="39">
        <f t="shared" si="352"/>
        <v>86</v>
      </c>
      <c r="T10111" s="34" t="s">
        <v>50</v>
      </c>
      <c r="U10111" s="12">
        <f>EXP((alpha+(beta/speed))+(ceta*LN(speed)))</f>
        <v>4.0785042452445781</v>
      </c>
      <c r="V10111" s="8">
        <f t="shared" si="353"/>
        <v>86</v>
      </c>
    </row>
    <row r="10112" spans="1:28">
      <c r="A10112" s="34" t="s">
        <v>19</v>
      </c>
      <c r="B10112" s="34" t="s">
        <v>75</v>
      </c>
      <c r="C10112" s="5" t="s">
        <v>188</v>
      </c>
      <c r="D10112" s="35" t="s">
        <v>90</v>
      </c>
      <c r="E10112" s="36" t="s">
        <v>15</v>
      </c>
      <c r="F10112" s="37">
        <v>0</v>
      </c>
      <c r="G10112" s="38">
        <v>-0.04</v>
      </c>
      <c r="H10112" s="34">
        <v>0.99289490633585409</v>
      </c>
      <c r="I10112" s="35">
        <v>-0.12594539970791038</v>
      </c>
      <c r="J10112" s="35">
        <v>16.971918319584606</v>
      </c>
      <c r="K10112" s="35">
        <v>0.96336819704919818</v>
      </c>
      <c r="L10112" s="35">
        <v>1.1877613911104306</v>
      </c>
      <c r="M10112" s="35">
        <v>5.5406826187104742E-3</v>
      </c>
      <c r="N10112" s="35">
        <v>0</v>
      </c>
      <c r="O10112" s="35">
        <v>0</v>
      </c>
      <c r="P10112" s="36">
        <v>12</v>
      </c>
      <c r="Q10112" s="37">
        <v>86</v>
      </c>
      <c r="R10112" s="36">
        <v>10</v>
      </c>
      <c r="S10112" s="39">
        <f t="shared" si="352"/>
        <v>86</v>
      </c>
      <c r="T10112" s="34" t="s">
        <v>44</v>
      </c>
      <c r="U10112" s="12">
        <f>(alpha+(beta/(1+EXP((((-1)*ceta)+(delta*LN(speed)))+(epsilon*speed)))))</f>
        <v>1.2063517249221695E-2</v>
      </c>
      <c r="V10112" s="8">
        <f t="shared" si="353"/>
        <v>86</v>
      </c>
    </row>
    <row r="10113" spans="1:28">
      <c r="A10113" s="34" t="s">
        <v>19</v>
      </c>
      <c r="B10113" s="34" t="s">
        <v>75</v>
      </c>
      <c r="C10113" s="5" t="s">
        <v>188</v>
      </c>
      <c r="D10113" s="35" t="s">
        <v>90</v>
      </c>
      <c r="E10113" s="36" t="s">
        <v>16</v>
      </c>
      <c r="F10113" s="37">
        <v>0</v>
      </c>
      <c r="G10113" s="38">
        <v>-0.04</v>
      </c>
      <c r="H10113" s="34">
        <v>0.98475556854938739</v>
      </c>
      <c r="I10113" s="35">
        <v>-0.34471696426644793</v>
      </c>
      <c r="J10113" s="35">
        <v>10.392585987300244</v>
      </c>
      <c r="K10113" s="35">
        <v>2.4002792079335609</v>
      </c>
      <c r="L10113" s="35">
        <v>1.3000124251548457</v>
      </c>
      <c r="M10113" s="35">
        <v>-1.192982748685646E-3</v>
      </c>
      <c r="N10113" s="35">
        <v>0</v>
      </c>
      <c r="O10113" s="35">
        <v>0</v>
      </c>
      <c r="P10113" s="36">
        <v>12</v>
      </c>
      <c r="Q10113" s="37">
        <v>86</v>
      </c>
      <c r="R10113" s="36">
        <v>10</v>
      </c>
      <c r="S10113" s="39">
        <f t="shared" si="352"/>
        <v>86</v>
      </c>
      <c r="T10113" s="34" t="s">
        <v>44</v>
      </c>
      <c r="U10113" s="12">
        <f>(alpha+(beta/(1+EXP((((-1)*ceta)+(delta*LN(speed)))+(epsilon*speed)))))</f>
        <v>2.9322820371307179E-2</v>
      </c>
      <c r="V10113" s="8">
        <f t="shared" si="353"/>
        <v>86</v>
      </c>
    </row>
    <row r="10114" spans="1:28">
      <c r="A10114" s="34" t="s">
        <v>19</v>
      </c>
      <c r="B10114" s="34" t="s">
        <v>75</v>
      </c>
      <c r="C10114" s="5" t="s">
        <v>188</v>
      </c>
      <c r="D10114" s="35" t="s">
        <v>90</v>
      </c>
      <c r="E10114" s="36" t="s">
        <v>14</v>
      </c>
      <c r="F10114" s="37">
        <v>0</v>
      </c>
      <c r="G10114" s="38">
        <v>-0.04</v>
      </c>
      <c r="H10114" s="34">
        <v>0.99379650019909771</v>
      </c>
      <c r="I10114" s="35">
        <v>0.71533564326937515</v>
      </c>
      <c r="J10114" s="35">
        <v>0.98357968338385238</v>
      </c>
      <c r="K10114" s="35">
        <v>-0.92696718890316887</v>
      </c>
      <c r="L10114" s="35">
        <v>0</v>
      </c>
      <c r="M10114" s="35">
        <v>0</v>
      </c>
      <c r="N10114" s="35">
        <v>0</v>
      </c>
      <c r="O10114" s="35">
        <v>0</v>
      </c>
      <c r="P10114" s="36">
        <v>12</v>
      </c>
      <c r="Q10114" s="37">
        <v>86</v>
      </c>
      <c r="R10114" s="36">
        <v>0</v>
      </c>
      <c r="S10114" s="39">
        <f t="shared" ref="S10114:S10177" si="355">V10114</f>
        <v>86</v>
      </c>
      <c r="T10114" s="34" t="s">
        <v>29</v>
      </c>
      <c r="U10114" s="12">
        <f>((alpha*(beta^speed))*(speed^ceta))</f>
        <v>2.7727743500470521E-3</v>
      </c>
      <c r="V10114" s="8">
        <f t="shared" ref="V10114:V10177" si="356">IF($V$1&lt;P10114,P10114,IF($V$1&gt;Q10114,Q10114,$V$1))</f>
        <v>86</v>
      </c>
      <c r="AB10114" s="41"/>
    </row>
    <row r="10115" spans="1:28">
      <c r="A10115" s="34" t="s">
        <v>19</v>
      </c>
      <c r="B10115" s="34" t="s">
        <v>75</v>
      </c>
      <c r="C10115" s="5" t="s">
        <v>188</v>
      </c>
      <c r="D10115" s="35" t="s">
        <v>90</v>
      </c>
      <c r="E10115" s="36" t="s">
        <v>18</v>
      </c>
      <c r="F10115" s="37">
        <v>0</v>
      </c>
      <c r="G10115" s="38">
        <v>-0.04</v>
      </c>
      <c r="H10115" s="34">
        <v>0.99072547965333924</v>
      </c>
      <c r="I10115" s="35">
        <v>5.206581865677324E-2</v>
      </c>
      <c r="J10115" s="35">
        <v>0.98998393349882441</v>
      </c>
      <c r="K10115" s="35">
        <v>-0.8205876876561744</v>
      </c>
      <c r="L10115" s="35">
        <v>0</v>
      </c>
      <c r="M10115" s="35">
        <v>0</v>
      </c>
      <c r="N10115" s="35">
        <v>0</v>
      </c>
      <c r="O10115" s="35">
        <v>0</v>
      </c>
      <c r="P10115" s="36">
        <v>12</v>
      </c>
      <c r="Q10115" s="37">
        <v>86</v>
      </c>
      <c r="R10115" s="36">
        <v>0</v>
      </c>
      <c r="S10115" s="39">
        <f t="shared" si="355"/>
        <v>86</v>
      </c>
      <c r="T10115" s="34" t="s">
        <v>29</v>
      </c>
      <c r="U10115" s="12">
        <f>((alpha*(beta^speed))*(speed^ceta))</f>
        <v>5.6643187775845495E-4</v>
      </c>
      <c r="V10115" s="8">
        <f t="shared" si="356"/>
        <v>86</v>
      </c>
      <c r="AB10115" s="41"/>
    </row>
    <row r="10116" spans="1:28">
      <c r="A10116" s="34" t="s">
        <v>19</v>
      </c>
      <c r="B10116" s="34" t="s">
        <v>75</v>
      </c>
      <c r="C10116" s="5" t="s">
        <v>188</v>
      </c>
      <c r="D10116" s="35" t="s">
        <v>90</v>
      </c>
      <c r="E10116" s="36" t="s">
        <v>17</v>
      </c>
      <c r="F10116" s="37">
        <v>0</v>
      </c>
      <c r="G10116" s="38">
        <v>-0.04</v>
      </c>
      <c r="H10116" s="34">
        <v>0.97772577964760643</v>
      </c>
      <c r="I10116" s="35">
        <v>1379.2932075986766</v>
      </c>
      <c r="J10116" s="35">
        <v>0.96639077596534617</v>
      </c>
      <c r="K10116" s="35">
        <v>-0.52963873669291195</v>
      </c>
      <c r="L10116" s="35">
        <v>0</v>
      </c>
      <c r="M10116" s="35">
        <v>0</v>
      </c>
      <c r="N10116" s="35">
        <v>0</v>
      </c>
      <c r="O10116" s="35">
        <v>0</v>
      </c>
      <c r="P10116" s="36">
        <v>12</v>
      </c>
      <c r="Q10116" s="37">
        <v>86</v>
      </c>
      <c r="R10116" s="36">
        <v>0</v>
      </c>
      <c r="S10116" s="39">
        <f t="shared" si="355"/>
        <v>86</v>
      </c>
      <c r="T10116" s="34" t="s">
        <v>29</v>
      </c>
      <c r="U10116" s="12">
        <f>((alpha*(beta^speed))*(speed^ceta))</f>
        <v>6.889854019176302</v>
      </c>
      <c r="V10116" s="8">
        <f t="shared" si="356"/>
        <v>86</v>
      </c>
    </row>
    <row r="10117" spans="1:28">
      <c r="A10117" s="34" t="s">
        <v>19</v>
      </c>
      <c r="B10117" s="34" t="s">
        <v>75</v>
      </c>
      <c r="C10117" s="5" t="s">
        <v>188</v>
      </c>
      <c r="D10117" s="35" t="s">
        <v>90</v>
      </c>
      <c r="E10117" s="36" t="s">
        <v>15</v>
      </c>
      <c r="F10117" s="37">
        <v>50</v>
      </c>
      <c r="G10117" s="38">
        <v>-0.04</v>
      </c>
      <c r="H10117" s="34">
        <v>0.99081024657538397</v>
      </c>
      <c r="I10117" s="35">
        <v>9.7538331714292799</v>
      </c>
      <c r="J10117" s="35">
        <v>0.95907166821726475</v>
      </c>
      <c r="K10117" s="35">
        <v>-0.51599291293673022</v>
      </c>
      <c r="L10117" s="35">
        <v>0</v>
      </c>
      <c r="M10117" s="35">
        <v>0</v>
      </c>
      <c r="N10117" s="35">
        <v>0</v>
      </c>
      <c r="O10117" s="35">
        <v>0</v>
      </c>
      <c r="P10117" s="36">
        <v>12</v>
      </c>
      <c r="Q10117" s="37">
        <v>86</v>
      </c>
      <c r="R10117" s="36">
        <v>0</v>
      </c>
      <c r="S10117" s="39">
        <f t="shared" si="355"/>
        <v>86</v>
      </c>
      <c r="T10117" s="34" t="s">
        <v>29</v>
      </c>
      <c r="U10117" s="12">
        <f>((alpha*(beta^speed))*(speed^ceta))</f>
        <v>2.6926452717853933E-2</v>
      </c>
      <c r="V10117" s="8">
        <f t="shared" si="356"/>
        <v>86</v>
      </c>
    </row>
    <row r="10118" spans="1:28">
      <c r="A10118" s="34" t="s">
        <v>19</v>
      </c>
      <c r="B10118" s="34" t="s">
        <v>75</v>
      </c>
      <c r="C10118" s="5" t="s">
        <v>188</v>
      </c>
      <c r="D10118" s="35" t="s">
        <v>90</v>
      </c>
      <c r="E10118" s="36" t="s">
        <v>16</v>
      </c>
      <c r="F10118" s="37">
        <v>50</v>
      </c>
      <c r="G10118" s="38">
        <v>-0.04</v>
      </c>
      <c r="H10118" s="34">
        <v>0.97630708910479913</v>
      </c>
      <c r="I10118" s="35">
        <v>-0.35734515055454125</v>
      </c>
      <c r="J10118" s="35">
        <v>5.7836832875151032</v>
      </c>
      <c r="K10118" s="35">
        <v>4.0816589534212184</v>
      </c>
      <c r="L10118" s="35">
        <v>1.5891069401906048</v>
      </c>
      <c r="M10118" s="35">
        <v>-3.9502273215136306E-3</v>
      </c>
      <c r="N10118" s="35">
        <v>0</v>
      </c>
      <c r="O10118" s="35">
        <v>0</v>
      </c>
      <c r="P10118" s="36">
        <v>12</v>
      </c>
      <c r="Q10118" s="37">
        <v>86</v>
      </c>
      <c r="R10118" s="36">
        <v>10</v>
      </c>
      <c r="S10118" s="39">
        <f t="shared" si="355"/>
        <v>86</v>
      </c>
      <c r="T10118" s="34" t="s">
        <v>44</v>
      </c>
      <c r="U10118" s="12">
        <f>(alpha+(beta/(1+EXP((((-1)*ceta)+(delta*LN(speed)))+(epsilon*speed)))))</f>
        <v>2.1806894967246526E-2</v>
      </c>
      <c r="V10118" s="8">
        <f t="shared" si="356"/>
        <v>86</v>
      </c>
    </row>
    <row r="10119" spans="1:28">
      <c r="A10119" s="34" t="s">
        <v>19</v>
      </c>
      <c r="B10119" s="34" t="s">
        <v>75</v>
      </c>
      <c r="C10119" s="5" t="s">
        <v>188</v>
      </c>
      <c r="D10119" s="35" t="s">
        <v>90</v>
      </c>
      <c r="E10119" s="36" t="s">
        <v>14</v>
      </c>
      <c r="F10119" s="37">
        <v>50</v>
      </c>
      <c r="G10119" s="38">
        <v>-0.04</v>
      </c>
      <c r="H10119" s="34">
        <v>0.99167933358861471</v>
      </c>
      <c r="I10119" s="35">
        <v>2.0456208510327363</v>
      </c>
      <c r="J10119" s="35">
        <v>0.10967899343113731</v>
      </c>
      <c r="K10119" s="35">
        <v>0.41610993593518175</v>
      </c>
      <c r="L10119" s="35">
        <v>0</v>
      </c>
      <c r="M10119" s="35">
        <v>0</v>
      </c>
      <c r="N10119" s="35">
        <v>0</v>
      </c>
      <c r="O10119" s="35">
        <v>0</v>
      </c>
      <c r="P10119" s="36">
        <v>12</v>
      </c>
      <c r="Q10119" s="37">
        <v>86</v>
      </c>
      <c r="R10119" s="36">
        <v>2</v>
      </c>
      <c r="S10119" s="39">
        <f t="shared" si="355"/>
        <v>86</v>
      </c>
      <c r="T10119" s="34" t="s">
        <v>31</v>
      </c>
      <c r="U10119" s="12">
        <f>((alpha+(beta*speed))^((-1)/ceta))</f>
        <v>2.8373733054498553E-3</v>
      </c>
      <c r="V10119" s="8">
        <f t="shared" si="356"/>
        <v>86</v>
      </c>
      <c r="AB10119" s="41"/>
    </row>
    <row r="10120" spans="1:28">
      <c r="A10120" s="34" t="s">
        <v>19</v>
      </c>
      <c r="B10120" s="34" t="s">
        <v>75</v>
      </c>
      <c r="C10120" s="5" t="s">
        <v>188</v>
      </c>
      <c r="D10120" s="35" t="s">
        <v>90</v>
      </c>
      <c r="E10120" s="36" t="s">
        <v>18</v>
      </c>
      <c r="F10120" s="37">
        <v>50</v>
      </c>
      <c r="G10120" s="38">
        <v>-0.04</v>
      </c>
      <c r="H10120" s="34">
        <v>0.98512638072342762</v>
      </c>
      <c r="I10120" s="35">
        <v>3.9028303309317745E-2</v>
      </c>
      <c r="J10120" s="35">
        <v>0.98548223695164927</v>
      </c>
      <c r="K10120" s="35">
        <v>-0.67387093922806973</v>
      </c>
      <c r="L10120" s="35">
        <v>0</v>
      </c>
      <c r="M10120" s="35">
        <v>0</v>
      </c>
      <c r="N10120" s="35">
        <v>0</v>
      </c>
      <c r="O10120" s="35">
        <v>0</v>
      </c>
      <c r="P10120" s="36">
        <v>12</v>
      </c>
      <c r="Q10120" s="37">
        <v>86</v>
      </c>
      <c r="R10120" s="36">
        <v>0</v>
      </c>
      <c r="S10120" s="39">
        <f t="shared" si="355"/>
        <v>86</v>
      </c>
      <c r="T10120" s="34" t="s">
        <v>29</v>
      </c>
      <c r="U10120" s="12">
        <f>((alpha*(beta^speed))*(speed^ceta))</f>
        <v>5.5153647458653743E-4</v>
      </c>
      <c r="V10120" s="8">
        <f t="shared" si="356"/>
        <v>86</v>
      </c>
      <c r="AB10120" s="41"/>
    </row>
    <row r="10121" spans="1:28">
      <c r="A10121" s="34" t="s">
        <v>19</v>
      </c>
      <c r="B10121" s="34" t="s">
        <v>75</v>
      </c>
      <c r="C10121" s="5" t="s">
        <v>188</v>
      </c>
      <c r="D10121" s="35" t="s">
        <v>90</v>
      </c>
      <c r="E10121" s="36" t="s">
        <v>17</v>
      </c>
      <c r="F10121" s="37">
        <v>50</v>
      </c>
      <c r="G10121" s="38">
        <v>-0.04</v>
      </c>
      <c r="H10121" s="34">
        <v>0.96302279438802729</v>
      </c>
      <c r="I10121" s="35">
        <v>722.62864758118872</v>
      </c>
      <c r="J10121" s="35">
        <v>0.95772092358546423</v>
      </c>
      <c r="K10121" s="35">
        <v>-0.22331494005839847</v>
      </c>
      <c r="L10121" s="35">
        <v>0</v>
      </c>
      <c r="M10121" s="35">
        <v>0</v>
      </c>
      <c r="N10121" s="35">
        <v>0</v>
      </c>
      <c r="O10121" s="35">
        <v>0</v>
      </c>
      <c r="P10121" s="36">
        <v>12</v>
      </c>
      <c r="Q10121" s="37">
        <v>86</v>
      </c>
      <c r="R10121" s="36">
        <v>0</v>
      </c>
      <c r="S10121" s="39">
        <f t="shared" si="355"/>
        <v>86</v>
      </c>
      <c r="T10121" s="34" t="s">
        <v>29</v>
      </c>
      <c r="U10121" s="12">
        <f>((alpha*(beta^speed))*(speed^ceta))</f>
        <v>6.5082567372871178</v>
      </c>
      <c r="V10121" s="8">
        <f t="shared" si="356"/>
        <v>86</v>
      </c>
    </row>
    <row r="10122" spans="1:28">
      <c r="A10122" s="34" t="s">
        <v>19</v>
      </c>
      <c r="B10122" s="34" t="s">
        <v>75</v>
      </c>
      <c r="C10122" s="5" t="s">
        <v>188</v>
      </c>
      <c r="D10122" s="35" t="s">
        <v>90</v>
      </c>
      <c r="E10122" s="36" t="s">
        <v>15</v>
      </c>
      <c r="F10122" s="37">
        <v>100</v>
      </c>
      <c r="G10122" s="38">
        <v>-0.04</v>
      </c>
      <c r="H10122" s="34">
        <v>0.98790660220951687</v>
      </c>
      <c r="I10122" s="35">
        <v>-0.15223220142752597</v>
      </c>
      <c r="J10122" s="35">
        <v>3.5477449598446595</v>
      </c>
      <c r="K10122" s="35">
        <v>4.3511692034032414</v>
      </c>
      <c r="L10122" s="35">
        <v>1.7850301710767422</v>
      </c>
      <c r="M10122" s="35">
        <v>-6.1207256845274291E-3</v>
      </c>
      <c r="N10122" s="35">
        <v>0</v>
      </c>
      <c r="O10122" s="35">
        <v>0</v>
      </c>
      <c r="P10122" s="36">
        <v>12</v>
      </c>
      <c r="Q10122" s="37">
        <v>86</v>
      </c>
      <c r="R10122" s="36">
        <v>10</v>
      </c>
      <c r="S10122" s="39">
        <f t="shared" si="355"/>
        <v>86</v>
      </c>
      <c r="T10122" s="34" t="s">
        <v>44</v>
      </c>
      <c r="U10122" s="12">
        <f>(alpha+(beta/(1+EXP((((-1)*ceta)+(delta*LN(speed)))+(epsilon*speed)))))</f>
        <v>4.6127805067330829E-3</v>
      </c>
      <c r="V10122" s="8">
        <f t="shared" si="356"/>
        <v>86</v>
      </c>
    </row>
    <row r="10123" spans="1:28">
      <c r="A10123" s="34" t="s">
        <v>19</v>
      </c>
      <c r="B10123" s="34" t="s">
        <v>75</v>
      </c>
      <c r="C10123" s="5" t="s">
        <v>188</v>
      </c>
      <c r="D10123" s="35" t="s">
        <v>90</v>
      </c>
      <c r="E10123" s="36" t="s">
        <v>16</v>
      </c>
      <c r="F10123" s="37">
        <v>100</v>
      </c>
      <c r="G10123" s="38">
        <v>-0.04</v>
      </c>
      <c r="H10123" s="34">
        <v>0.97031376617051768</v>
      </c>
      <c r="I10123" s="35">
        <v>-0.13107120934259503</v>
      </c>
      <c r="J10123" s="35">
        <v>10.024837723344721</v>
      </c>
      <c r="K10123" s="35">
        <v>1.5209838734647816</v>
      </c>
      <c r="L10123" s="35">
        <v>0.8426794731243139</v>
      </c>
      <c r="M10123" s="35">
        <v>2.1970280964871098E-2</v>
      </c>
      <c r="N10123" s="35">
        <v>0</v>
      </c>
      <c r="O10123" s="35">
        <v>0</v>
      </c>
      <c r="P10123" s="36">
        <v>12</v>
      </c>
      <c r="Q10123" s="37">
        <v>86</v>
      </c>
      <c r="R10123" s="36">
        <v>10</v>
      </c>
      <c r="S10123" s="39">
        <f t="shared" si="355"/>
        <v>86</v>
      </c>
      <c r="T10123" s="34" t="s">
        <v>44</v>
      </c>
      <c r="U10123" s="12">
        <f>(alpha+(beta/(1+EXP((((-1)*ceta)+(delta*LN(speed)))+(epsilon*speed)))))</f>
        <v>2.8851791039074787E-2</v>
      </c>
      <c r="V10123" s="8">
        <f t="shared" si="356"/>
        <v>86</v>
      </c>
    </row>
    <row r="10124" spans="1:28">
      <c r="A10124" s="34" t="s">
        <v>19</v>
      </c>
      <c r="B10124" s="34" t="s">
        <v>75</v>
      </c>
      <c r="C10124" s="5" t="s">
        <v>188</v>
      </c>
      <c r="D10124" s="35" t="s">
        <v>90</v>
      </c>
      <c r="E10124" s="36" t="s">
        <v>14</v>
      </c>
      <c r="F10124" s="37">
        <v>100</v>
      </c>
      <c r="G10124" s="38">
        <v>-0.04</v>
      </c>
      <c r="H10124" s="34">
        <v>0.98826994256967504</v>
      </c>
      <c r="I10124" s="35">
        <v>3.1878879732330057</v>
      </c>
      <c r="J10124" s="35">
        <v>-14.49252972035716</v>
      </c>
      <c r="K10124" s="35">
        <v>-1.9791446640403771</v>
      </c>
      <c r="L10124" s="35">
        <v>0</v>
      </c>
      <c r="M10124" s="35">
        <v>0</v>
      </c>
      <c r="N10124" s="35">
        <v>0</v>
      </c>
      <c r="O10124" s="35">
        <v>0</v>
      </c>
      <c r="P10124" s="36">
        <v>12</v>
      </c>
      <c r="Q10124" s="37">
        <v>86</v>
      </c>
      <c r="R10124" s="36">
        <v>13</v>
      </c>
      <c r="S10124" s="39">
        <f t="shared" si="355"/>
        <v>86</v>
      </c>
      <c r="T10124" s="34" t="s">
        <v>50</v>
      </c>
      <c r="U10124" s="12">
        <f>EXP((alpha+(beta/speed))+(ceta*LN(speed)))</f>
        <v>3.0383900356760135E-3</v>
      </c>
      <c r="V10124" s="8">
        <f t="shared" si="356"/>
        <v>86</v>
      </c>
      <c r="AB10124" s="41"/>
    </row>
    <row r="10125" spans="1:28">
      <c r="A10125" s="34" t="s">
        <v>19</v>
      </c>
      <c r="B10125" s="34" t="s">
        <v>75</v>
      </c>
      <c r="C10125" s="5" t="s">
        <v>188</v>
      </c>
      <c r="D10125" s="35" t="s">
        <v>90</v>
      </c>
      <c r="E10125" s="36" t="s">
        <v>18</v>
      </c>
      <c r="F10125" s="37">
        <v>100</v>
      </c>
      <c r="G10125" s="38">
        <v>-0.04</v>
      </c>
      <c r="H10125" s="34">
        <v>0.98030487562422952</v>
      </c>
      <c r="I10125" s="35">
        <v>7.4539540335626864</v>
      </c>
      <c r="J10125" s="35">
        <v>0.31021705732372779</v>
      </c>
      <c r="K10125" s="35">
        <v>0.47625497642156278</v>
      </c>
      <c r="L10125" s="35">
        <v>0</v>
      </c>
      <c r="M10125" s="35">
        <v>0</v>
      </c>
      <c r="N10125" s="35">
        <v>0</v>
      </c>
      <c r="O10125" s="35">
        <v>0</v>
      </c>
      <c r="P10125" s="36">
        <v>12</v>
      </c>
      <c r="Q10125" s="37">
        <v>86</v>
      </c>
      <c r="R10125" s="36">
        <v>2</v>
      </c>
      <c r="S10125" s="39">
        <f t="shared" si="355"/>
        <v>86</v>
      </c>
      <c r="T10125" s="34" t="s">
        <v>31</v>
      </c>
      <c r="U10125" s="12">
        <f>((alpha+(beta*speed))^((-1)/ceta))</f>
        <v>6.0364249450101592E-4</v>
      </c>
      <c r="V10125" s="8">
        <f t="shared" si="356"/>
        <v>86</v>
      </c>
      <c r="AB10125" s="41"/>
    </row>
    <row r="10126" spans="1:28">
      <c r="A10126" s="34" t="s">
        <v>19</v>
      </c>
      <c r="B10126" s="34" t="s">
        <v>75</v>
      </c>
      <c r="C10126" s="5" t="s">
        <v>188</v>
      </c>
      <c r="D10126" s="35" t="s">
        <v>90</v>
      </c>
      <c r="E10126" s="36" t="s">
        <v>17</v>
      </c>
      <c r="F10126" s="37">
        <v>100</v>
      </c>
      <c r="G10126" s="38">
        <v>-0.04</v>
      </c>
      <c r="H10126" s="34">
        <v>0.94770418989733185</v>
      </c>
      <c r="I10126" s="35">
        <v>-1.3961180878540329E-3</v>
      </c>
      <c r="J10126" s="35">
        <v>0.2646958528785841</v>
      </c>
      <c r="K10126" s="35">
        <v>-17.589241009702775</v>
      </c>
      <c r="L10126" s="35">
        <v>431.99510669950683</v>
      </c>
      <c r="M10126" s="35">
        <v>0</v>
      </c>
      <c r="N10126" s="35">
        <v>0</v>
      </c>
      <c r="O10126" s="35">
        <v>0</v>
      </c>
      <c r="P10126" s="36">
        <v>12</v>
      </c>
      <c r="Q10126" s="37">
        <v>81</v>
      </c>
      <c r="R10126" s="36">
        <v>14</v>
      </c>
      <c r="S10126" s="39">
        <f t="shared" si="355"/>
        <v>81</v>
      </c>
      <c r="T10126" s="34" t="s">
        <v>51</v>
      </c>
      <c r="U10126" s="12">
        <f>(((alpha*(speed^3))+(beta*(speed^2))+(ceta*speed))+delta)</f>
        <v>1.9816829227372068</v>
      </c>
      <c r="V10126" s="8">
        <f t="shared" si="356"/>
        <v>81</v>
      </c>
    </row>
    <row r="10127" spans="1:28">
      <c r="A10127" s="34" t="s">
        <v>19</v>
      </c>
      <c r="B10127" s="34" t="s">
        <v>75</v>
      </c>
      <c r="C10127" s="5" t="s">
        <v>188</v>
      </c>
      <c r="D10127" s="35" t="s">
        <v>90</v>
      </c>
      <c r="E10127" s="36" t="s">
        <v>15</v>
      </c>
      <c r="F10127" s="37">
        <v>0</v>
      </c>
      <c r="G10127" s="38">
        <v>-0.02</v>
      </c>
      <c r="H10127" s="34">
        <v>0.99627014809774228</v>
      </c>
      <c r="I10127" s="35">
        <v>38.338357007056061</v>
      </c>
      <c r="J10127" s="35">
        <v>0.99922751671115917</v>
      </c>
      <c r="K10127" s="35">
        <v>-1.1402640413818015</v>
      </c>
      <c r="L10127" s="35">
        <v>0</v>
      </c>
      <c r="M10127" s="35">
        <v>0</v>
      </c>
      <c r="N10127" s="35">
        <v>0</v>
      </c>
      <c r="O10127" s="35">
        <v>0</v>
      </c>
      <c r="P10127" s="36">
        <v>12</v>
      </c>
      <c r="Q10127" s="37">
        <v>86</v>
      </c>
      <c r="R10127" s="36">
        <v>0</v>
      </c>
      <c r="S10127" s="39">
        <f t="shared" si="355"/>
        <v>86</v>
      </c>
      <c r="T10127" s="34" t="s">
        <v>29</v>
      </c>
      <c r="U10127" s="12">
        <f>((alpha*(beta^speed))*(speed^ceta))</f>
        <v>0.22332204490404664</v>
      </c>
      <c r="V10127" s="8">
        <f t="shared" si="356"/>
        <v>86</v>
      </c>
    </row>
    <row r="10128" spans="1:28">
      <c r="A10128" s="34" t="s">
        <v>19</v>
      </c>
      <c r="B10128" s="34" t="s">
        <v>75</v>
      </c>
      <c r="C10128" s="5" t="s">
        <v>188</v>
      </c>
      <c r="D10128" s="35" t="s">
        <v>90</v>
      </c>
      <c r="E10128" s="36" t="s">
        <v>16</v>
      </c>
      <c r="F10128" s="37">
        <v>0</v>
      </c>
      <c r="G10128" s="38">
        <v>-0.02</v>
      </c>
      <c r="H10128" s="34">
        <v>0.99410203128164287</v>
      </c>
      <c r="I10128" s="35">
        <v>-0.12129308752766807</v>
      </c>
      <c r="J10128" s="35">
        <v>36.895686866377879</v>
      </c>
      <c r="K10128" s="35">
        <v>0.44741988534694205</v>
      </c>
      <c r="L10128" s="35">
        <v>1.0509019478245338</v>
      </c>
      <c r="M10128" s="35">
        <v>-5.4483737291166395E-4</v>
      </c>
      <c r="N10128" s="35">
        <v>0</v>
      </c>
      <c r="O10128" s="35">
        <v>0</v>
      </c>
      <c r="P10128" s="36">
        <v>12</v>
      </c>
      <c r="Q10128" s="37">
        <v>86</v>
      </c>
      <c r="R10128" s="36">
        <v>10</v>
      </c>
      <c r="S10128" s="39">
        <f t="shared" si="355"/>
        <v>86</v>
      </c>
      <c r="T10128" s="34" t="s">
        <v>44</v>
      </c>
      <c r="U10128" s="12">
        <f>(alpha+(beta/(1+EXP((((-1)*ceta)+(delta*LN(speed)))+(epsilon*speed)))))</f>
        <v>0.43093608913811443</v>
      </c>
      <c r="V10128" s="8">
        <f t="shared" si="356"/>
        <v>86</v>
      </c>
    </row>
    <row r="10129" spans="1:28">
      <c r="A10129" s="34" t="s">
        <v>19</v>
      </c>
      <c r="B10129" s="34" t="s">
        <v>75</v>
      </c>
      <c r="C10129" s="5" t="s">
        <v>188</v>
      </c>
      <c r="D10129" s="35" t="s">
        <v>90</v>
      </c>
      <c r="E10129" s="36" t="s">
        <v>14</v>
      </c>
      <c r="F10129" s="37">
        <v>0</v>
      </c>
      <c r="G10129" s="38">
        <v>-0.02</v>
      </c>
      <c r="H10129" s="34">
        <v>0.99597493018573946</v>
      </c>
      <c r="I10129" s="35">
        <v>1.9491381482199106</v>
      </c>
      <c r="J10129" s="35">
        <v>0.61792088992887517</v>
      </c>
      <c r="K10129" s="35">
        <v>1.2148344148684076</v>
      </c>
      <c r="L10129" s="35">
        <v>0</v>
      </c>
      <c r="M10129" s="35">
        <v>0</v>
      </c>
      <c r="N10129" s="35">
        <v>0</v>
      </c>
      <c r="O10129" s="35">
        <v>0</v>
      </c>
      <c r="P10129" s="36">
        <v>12</v>
      </c>
      <c r="Q10129" s="37">
        <v>86</v>
      </c>
      <c r="R10129" s="36">
        <v>6</v>
      </c>
      <c r="S10129" s="39">
        <f t="shared" si="355"/>
        <v>86</v>
      </c>
      <c r="T10129" s="34" t="s">
        <v>37</v>
      </c>
      <c r="U10129" s="12">
        <f>(1/(alpha+(beta*(speed^ceta))))</f>
        <v>7.1268344306573807E-3</v>
      </c>
      <c r="V10129" s="8">
        <f t="shared" si="356"/>
        <v>86</v>
      </c>
      <c r="AB10129" s="41"/>
    </row>
    <row r="10130" spans="1:28">
      <c r="A10130" s="34" t="s">
        <v>19</v>
      </c>
      <c r="B10130" s="34" t="s">
        <v>75</v>
      </c>
      <c r="C10130" s="5" t="s">
        <v>188</v>
      </c>
      <c r="D10130" s="35" t="s">
        <v>90</v>
      </c>
      <c r="E10130" s="36" t="s">
        <v>18</v>
      </c>
      <c r="F10130" s="37">
        <v>0</v>
      </c>
      <c r="G10130" s="38">
        <v>-0.02</v>
      </c>
      <c r="H10130" s="34">
        <v>0.98809054012093944</v>
      </c>
      <c r="I10130" s="35">
        <v>34.53166075098553</v>
      </c>
      <c r="J10130" s="35">
        <v>8.4729811694058395</v>
      </c>
      <c r="K10130" s="35">
        <v>4.6384500001932019E-2</v>
      </c>
      <c r="L10130" s="35">
        <v>0</v>
      </c>
      <c r="M10130" s="35">
        <v>0</v>
      </c>
      <c r="N10130" s="35">
        <v>0</v>
      </c>
      <c r="O10130" s="35">
        <v>0</v>
      </c>
      <c r="P10130" s="36">
        <v>12</v>
      </c>
      <c r="Q10130" s="37">
        <v>86</v>
      </c>
      <c r="R10130" s="36">
        <v>5</v>
      </c>
      <c r="S10130" s="39">
        <f t="shared" si="355"/>
        <v>86</v>
      </c>
      <c r="T10130" s="34" t="s">
        <v>36</v>
      </c>
      <c r="U10130" s="12">
        <f>(1/(((ceta*(speed^2))+(beta*speed))+alpha))</f>
        <v>9.039402547792707E-4</v>
      </c>
      <c r="V10130" s="8">
        <f t="shared" si="356"/>
        <v>86</v>
      </c>
      <c r="AB10130" s="41"/>
    </row>
    <row r="10131" spans="1:28">
      <c r="A10131" s="34" t="s">
        <v>19</v>
      </c>
      <c r="B10131" s="34" t="s">
        <v>75</v>
      </c>
      <c r="C10131" s="5" t="s">
        <v>188</v>
      </c>
      <c r="D10131" s="35" t="s">
        <v>90</v>
      </c>
      <c r="E10131" s="36" t="s">
        <v>17</v>
      </c>
      <c r="F10131" s="37">
        <v>0</v>
      </c>
      <c r="G10131" s="38">
        <v>-0.02</v>
      </c>
      <c r="H10131" s="34">
        <v>0.97958211052112454</v>
      </c>
      <c r="I10131" s="35">
        <v>9.7178357040321934</v>
      </c>
      <c r="J10131" s="35">
        <v>-7.0856940482016251</v>
      </c>
      <c r="K10131" s="35">
        <v>-1.3350076079451427</v>
      </c>
      <c r="L10131" s="35">
        <v>0</v>
      </c>
      <c r="M10131" s="35">
        <v>0</v>
      </c>
      <c r="N10131" s="35">
        <v>0</v>
      </c>
      <c r="O10131" s="35">
        <v>0</v>
      </c>
      <c r="P10131" s="36">
        <v>12</v>
      </c>
      <c r="Q10131" s="37">
        <v>86</v>
      </c>
      <c r="R10131" s="36">
        <v>13</v>
      </c>
      <c r="S10131" s="39">
        <f t="shared" si="355"/>
        <v>86</v>
      </c>
      <c r="T10131" s="34" t="s">
        <v>50</v>
      </c>
      <c r="U10131" s="12">
        <f>EXP((alpha+(beta/speed))+(ceta*LN(speed)))</f>
        <v>39.999077199916222</v>
      </c>
      <c r="V10131" s="8">
        <f t="shared" si="356"/>
        <v>86</v>
      </c>
    </row>
    <row r="10132" spans="1:28">
      <c r="A10132" s="34" t="s">
        <v>19</v>
      </c>
      <c r="B10132" s="34" t="s">
        <v>75</v>
      </c>
      <c r="C10132" s="5" t="s">
        <v>188</v>
      </c>
      <c r="D10132" s="35" t="s">
        <v>90</v>
      </c>
      <c r="E10132" s="36" t="s">
        <v>15</v>
      </c>
      <c r="F10132" s="37">
        <v>50</v>
      </c>
      <c r="G10132" s="38">
        <v>-0.02</v>
      </c>
      <c r="H10132" s="34">
        <v>0.99348634603916053</v>
      </c>
      <c r="I10132" s="35">
        <v>-0.26869405176415839</v>
      </c>
      <c r="J10132" s="35">
        <v>23.158831235764513</v>
      </c>
      <c r="K10132" s="35">
        <v>0.23886593715176629</v>
      </c>
      <c r="L10132" s="35">
        <v>0.97032697671759294</v>
      </c>
      <c r="M10132" s="35">
        <v>-2.4723194027328923E-4</v>
      </c>
      <c r="N10132" s="35">
        <v>0</v>
      </c>
      <c r="O10132" s="35">
        <v>0</v>
      </c>
      <c r="P10132" s="36">
        <v>12</v>
      </c>
      <c r="Q10132" s="37">
        <v>86</v>
      </c>
      <c r="R10132" s="36">
        <v>10</v>
      </c>
      <c r="S10132" s="39">
        <f t="shared" si="355"/>
        <v>86</v>
      </c>
      <c r="T10132" s="34" t="s">
        <v>44</v>
      </c>
      <c r="U10132" s="12">
        <f>(alpha+(beta/(1+EXP((((-1)*ceta)+(delta*LN(speed)))+(epsilon*speed)))))</f>
        <v>0.12321065289120903</v>
      </c>
      <c r="V10132" s="8">
        <f t="shared" si="356"/>
        <v>86</v>
      </c>
    </row>
    <row r="10133" spans="1:28">
      <c r="A10133" s="34" t="s">
        <v>19</v>
      </c>
      <c r="B10133" s="34" t="s">
        <v>75</v>
      </c>
      <c r="C10133" s="5" t="s">
        <v>188</v>
      </c>
      <c r="D10133" s="35" t="s">
        <v>90</v>
      </c>
      <c r="E10133" s="36" t="s">
        <v>16</v>
      </c>
      <c r="F10133" s="37">
        <v>50</v>
      </c>
      <c r="G10133" s="38">
        <v>-0.02</v>
      </c>
      <c r="H10133" s="34">
        <v>0.99093718704624723</v>
      </c>
      <c r="I10133" s="35">
        <v>-0.19586038383568802</v>
      </c>
      <c r="J10133" s="35">
        <v>56.851771565648733</v>
      </c>
      <c r="K10133" s="35">
        <v>-1.770198135896156E-3</v>
      </c>
      <c r="L10133" s="35">
        <v>1.0447043656441681</v>
      </c>
      <c r="M10133" s="35">
        <v>-3.1752260328530473E-4</v>
      </c>
      <c r="N10133" s="35">
        <v>0</v>
      </c>
      <c r="O10133" s="35">
        <v>0</v>
      </c>
      <c r="P10133" s="36">
        <v>12</v>
      </c>
      <c r="Q10133" s="37">
        <v>86</v>
      </c>
      <c r="R10133" s="36">
        <v>10</v>
      </c>
      <c r="S10133" s="39">
        <f t="shared" si="355"/>
        <v>86</v>
      </c>
      <c r="T10133" s="34" t="s">
        <v>44</v>
      </c>
      <c r="U10133" s="12">
        <f>(alpha+(beta/(1+EXP((((-1)*ceta)+(delta*LN(speed)))+(epsilon*speed)))))</f>
        <v>0.35447942620816275</v>
      </c>
      <c r="V10133" s="8">
        <f t="shared" si="356"/>
        <v>86</v>
      </c>
    </row>
    <row r="10134" spans="1:28">
      <c r="A10134" s="34" t="s">
        <v>19</v>
      </c>
      <c r="B10134" s="34" t="s">
        <v>75</v>
      </c>
      <c r="C10134" s="5" t="s">
        <v>188</v>
      </c>
      <c r="D10134" s="35" t="s">
        <v>90</v>
      </c>
      <c r="E10134" s="36" t="s">
        <v>14</v>
      </c>
      <c r="F10134" s="37">
        <v>50</v>
      </c>
      <c r="G10134" s="38">
        <v>-0.02</v>
      </c>
      <c r="H10134" s="34">
        <v>0.99230637654921883</v>
      </c>
      <c r="I10134" s="35">
        <v>0.54365904342349902</v>
      </c>
      <c r="J10134" s="35">
        <v>0.9869650064877068</v>
      </c>
      <c r="K10134" s="35">
        <v>-0.78708172067776627</v>
      </c>
      <c r="L10134" s="35">
        <v>0</v>
      </c>
      <c r="M10134" s="35">
        <v>0</v>
      </c>
      <c r="N10134" s="35">
        <v>0</v>
      </c>
      <c r="O10134" s="35">
        <v>0</v>
      </c>
      <c r="P10134" s="36">
        <v>12</v>
      </c>
      <c r="Q10134" s="37">
        <v>86</v>
      </c>
      <c r="R10134" s="36">
        <v>0</v>
      </c>
      <c r="S10134" s="39">
        <f t="shared" si="355"/>
        <v>86</v>
      </c>
      <c r="T10134" s="34" t="s">
        <v>29</v>
      </c>
      <c r="U10134" s="12">
        <f>((alpha*(beta^speed))*(speed^ceta))</f>
        <v>5.280428354536953E-3</v>
      </c>
      <c r="V10134" s="8">
        <f t="shared" si="356"/>
        <v>86</v>
      </c>
      <c r="AB10134" s="41"/>
    </row>
    <row r="10135" spans="1:28">
      <c r="A10135" s="34" t="s">
        <v>19</v>
      </c>
      <c r="B10135" s="34" t="s">
        <v>75</v>
      </c>
      <c r="C10135" s="5" t="s">
        <v>188</v>
      </c>
      <c r="D10135" s="35" t="s">
        <v>90</v>
      </c>
      <c r="E10135" s="36" t="s">
        <v>18</v>
      </c>
      <c r="F10135" s="37">
        <v>50</v>
      </c>
      <c r="G10135" s="38">
        <v>-0.02</v>
      </c>
      <c r="H10135" s="34">
        <v>0.97860478871593792</v>
      </c>
      <c r="I10135" s="35">
        <v>-4.1396361345870897E-8</v>
      </c>
      <c r="J10135" s="35">
        <v>7.461393845982193E-6</v>
      </c>
      <c r="K10135" s="35">
        <v>-4.7268060447521967E-4</v>
      </c>
      <c r="L10135" s="35">
        <v>1.2146128713312805E-2</v>
      </c>
      <c r="M10135" s="35">
        <v>0</v>
      </c>
      <c r="N10135" s="35">
        <v>0</v>
      </c>
      <c r="O10135" s="35">
        <v>0</v>
      </c>
      <c r="P10135" s="36">
        <v>12</v>
      </c>
      <c r="Q10135" s="37">
        <v>86</v>
      </c>
      <c r="R10135" s="36">
        <v>14</v>
      </c>
      <c r="S10135" s="39">
        <f t="shared" si="355"/>
        <v>86</v>
      </c>
      <c r="T10135" s="34" t="s">
        <v>51</v>
      </c>
      <c r="U10135" s="12">
        <f>(((alpha*(speed^3))+(beta*(speed^2))+(ceta*speed))+delta)</f>
        <v>3.496616011189526E-4</v>
      </c>
      <c r="V10135" s="8">
        <f t="shared" si="356"/>
        <v>86</v>
      </c>
      <c r="AB10135" s="41"/>
    </row>
    <row r="10136" spans="1:28">
      <c r="A10136" s="34" t="s">
        <v>19</v>
      </c>
      <c r="B10136" s="34" t="s">
        <v>75</v>
      </c>
      <c r="C10136" s="5" t="s">
        <v>188</v>
      </c>
      <c r="D10136" s="35" t="s">
        <v>90</v>
      </c>
      <c r="E10136" s="36" t="s">
        <v>17</v>
      </c>
      <c r="F10136" s="37">
        <v>50</v>
      </c>
      <c r="G10136" s="38">
        <v>-0.02</v>
      </c>
      <c r="H10136" s="34">
        <v>0.96160044550126089</v>
      </c>
      <c r="I10136" s="35">
        <v>-1.8881387314761109E-3</v>
      </c>
      <c r="J10136" s="35">
        <v>0.34499327265132801</v>
      </c>
      <c r="K10136" s="35">
        <v>-22.517011224024092</v>
      </c>
      <c r="L10136" s="35">
        <v>591.99649173294085</v>
      </c>
      <c r="M10136" s="35">
        <v>0</v>
      </c>
      <c r="N10136" s="35">
        <v>0</v>
      </c>
      <c r="O10136" s="35">
        <v>0</v>
      </c>
      <c r="P10136" s="36">
        <v>12</v>
      </c>
      <c r="Q10136" s="37">
        <v>86</v>
      </c>
      <c r="R10136" s="36">
        <v>14</v>
      </c>
      <c r="S10136" s="39">
        <f t="shared" si="355"/>
        <v>86</v>
      </c>
      <c r="T10136" s="34" t="s">
        <v>51</v>
      </c>
      <c r="U10136" s="12">
        <f>(((alpha*(speed^3))+(beta*(speed^2))+(ceta*speed))+delta)</f>
        <v>6.141802008321406</v>
      </c>
      <c r="V10136" s="8">
        <f t="shared" si="356"/>
        <v>86</v>
      </c>
    </row>
    <row r="10137" spans="1:28">
      <c r="A10137" s="34" t="s">
        <v>19</v>
      </c>
      <c r="B10137" s="34" t="s">
        <v>75</v>
      </c>
      <c r="C10137" s="5" t="s">
        <v>188</v>
      </c>
      <c r="D10137" s="35" t="s">
        <v>90</v>
      </c>
      <c r="E10137" s="36" t="s">
        <v>15</v>
      </c>
      <c r="F10137" s="37">
        <v>100</v>
      </c>
      <c r="G10137" s="38">
        <v>-0.02</v>
      </c>
      <c r="H10137" s="34">
        <v>0.99035758326111534</v>
      </c>
      <c r="I10137" s="35">
        <v>-0.36303292203751913</v>
      </c>
      <c r="J10137" s="35">
        <v>19.632204355813876</v>
      </c>
      <c r="K10137" s="35">
        <v>0.28614259367562189</v>
      </c>
      <c r="L10137" s="35">
        <v>0.89481857166334999</v>
      </c>
      <c r="M10137" s="35">
        <v>2.459842229253135E-4</v>
      </c>
      <c r="N10137" s="35">
        <v>0</v>
      </c>
      <c r="O10137" s="35">
        <v>0</v>
      </c>
      <c r="P10137" s="36">
        <v>12</v>
      </c>
      <c r="Q10137" s="37">
        <v>86</v>
      </c>
      <c r="R10137" s="36">
        <v>10</v>
      </c>
      <c r="S10137" s="39">
        <f t="shared" si="355"/>
        <v>86</v>
      </c>
      <c r="T10137" s="34" t="s">
        <v>44</v>
      </c>
      <c r="U10137" s="12">
        <f>(alpha+(beta/(1+EXP((((-1)*ceta)+(delta*LN(speed)))+(epsilon*speed)))))</f>
        <v>0.10109343452330721</v>
      </c>
      <c r="V10137" s="8">
        <f t="shared" si="356"/>
        <v>86</v>
      </c>
    </row>
    <row r="10138" spans="1:28">
      <c r="A10138" s="34" t="s">
        <v>19</v>
      </c>
      <c r="B10138" s="34" t="s">
        <v>75</v>
      </c>
      <c r="C10138" s="5" t="s">
        <v>188</v>
      </c>
      <c r="D10138" s="35" t="s">
        <v>90</v>
      </c>
      <c r="E10138" s="36" t="s">
        <v>16</v>
      </c>
      <c r="F10138" s="37">
        <v>100</v>
      </c>
      <c r="G10138" s="38">
        <v>-0.02</v>
      </c>
      <c r="H10138" s="34">
        <v>0.98345167694203151</v>
      </c>
      <c r="I10138" s="35">
        <v>-0.11283259072710709</v>
      </c>
      <c r="J10138" s="35">
        <v>3.5682135250939141E-2</v>
      </c>
      <c r="K10138" s="35">
        <v>0.96232387640821693</v>
      </c>
      <c r="L10138" s="35">
        <v>0</v>
      </c>
      <c r="M10138" s="35">
        <v>0</v>
      </c>
      <c r="N10138" s="35">
        <v>0</v>
      </c>
      <c r="O10138" s="35">
        <v>0</v>
      </c>
      <c r="P10138" s="36">
        <v>12</v>
      </c>
      <c r="Q10138" s="37">
        <v>86</v>
      </c>
      <c r="R10138" s="36">
        <v>6</v>
      </c>
      <c r="S10138" s="39">
        <f t="shared" si="355"/>
        <v>86</v>
      </c>
      <c r="T10138" s="34" t="s">
        <v>37</v>
      </c>
      <c r="U10138" s="12">
        <f>(1/(alpha+(beta*(speed^ceta))))</f>
        <v>0.40294401039763672</v>
      </c>
      <c r="V10138" s="8">
        <f t="shared" si="356"/>
        <v>86</v>
      </c>
    </row>
    <row r="10139" spans="1:28">
      <c r="A10139" s="34" t="s">
        <v>19</v>
      </c>
      <c r="B10139" s="34" t="s">
        <v>75</v>
      </c>
      <c r="C10139" s="5" t="s">
        <v>188</v>
      </c>
      <c r="D10139" s="35" t="s">
        <v>90</v>
      </c>
      <c r="E10139" s="36" t="s">
        <v>14</v>
      </c>
      <c r="F10139" s="37">
        <v>100</v>
      </c>
      <c r="G10139" s="38">
        <v>-0.02</v>
      </c>
      <c r="H10139" s="34">
        <v>0.98584174783064071</v>
      </c>
      <c r="I10139" s="35">
        <v>0.3868222139764238</v>
      </c>
      <c r="J10139" s="35">
        <v>0.98238454761401728</v>
      </c>
      <c r="K10139" s="35">
        <v>-0.62694793368809654</v>
      </c>
      <c r="L10139" s="35">
        <v>0</v>
      </c>
      <c r="M10139" s="35">
        <v>0</v>
      </c>
      <c r="N10139" s="35">
        <v>0</v>
      </c>
      <c r="O10139" s="35">
        <v>0</v>
      </c>
      <c r="P10139" s="36">
        <v>12</v>
      </c>
      <c r="Q10139" s="37">
        <v>86</v>
      </c>
      <c r="R10139" s="36">
        <v>0</v>
      </c>
      <c r="S10139" s="39">
        <f t="shared" si="355"/>
        <v>86</v>
      </c>
      <c r="T10139" s="34" t="s">
        <v>29</v>
      </c>
      <c r="U10139" s="12">
        <f>((alpha*(beta^speed))*(speed^ceta))</f>
        <v>5.139164812854871E-3</v>
      </c>
      <c r="V10139" s="8">
        <f t="shared" si="356"/>
        <v>86</v>
      </c>
      <c r="AB10139" s="41"/>
    </row>
    <row r="10140" spans="1:28">
      <c r="A10140" s="34" t="s">
        <v>19</v>
      </c>
      <c r="B10140" s="34" t="s">
        <v>75</v>
      </c>
      <c r="C10140" s="5" t="s">
        <v>188</v>
      </c>
      <c r="D10140" s="35" t="s">
        <v>90</v>
      </c>
      <c r="E10140" s="36" t="s">
        <v>18</v>
      </c>
      <c r="F10140" s="37">
        <v>100</v>
      </c>
      <c r="G10140" s="38">
        <v>-0.02</v>
      </c>
      <c r="H10140" s="34">
        <v>0.97791821496134512</v>
      </c>
      <c r="I10140" s="35">
        <v>-3.9881612052757905E-8</v>
      </c>
      <c r="J10140" s="35">
        <v>7.3085800795562991E-6</v>
      </c>
      <c r="K10140" s="35">
        <v>-4.7878291149477579E-4</v>
      </c>
      <c r="L10140" s="35">
        <v>1.2848331865009983E-2</v>
      </c>
      <c r="M10140" s="35">
        <v>0</v>
      </c>
      <c r="N10140" s="35">
        <v>0</v>
      </c>
      <c r="O10140" s="35">
        <v>0</v>
      </c>
      <c r="P10140" s="36">
        <v>12</v>
      </c>
      <c r="Q10140" s="37">
        <v>86</v>
      </c>
      <c r="R10140" s="36">
        <v>14</v>
      </c>
      <c r="S10140" s="39">
        <f t="shared" si="355"/>
        <v>86</v>
      </c>
      <c r="T10140" s="34" t="s">
        <v>51</v>
      </c>
      <c r="U10140" s="12">
        <f>(((alpha*(speed^3))+(beta*(speed^2))+(ceta*speed))+delta)</f>
        <v>3.6032110902867349E-4</v>
      </c>
      <c r="V10140" s="8">
        <f t="shared" si="356"/>
        <v>86</v>
      </c>
      <c r="AB10140" s="41"/>
    </row>
    <row r="10141" spans="1:28">
      <c r="A10141" s="34" t="s">
        <v>19</v>
      </c>
      <c r="B10141" s="34" t="s">
        <v>75</v>
      </c>
      <c r="C10141" s="5" t="s">
        <v>188</v>
      </c>
      <c r="D10141" s="35" t="s">
        <v>90</v>
      </c>
      <c r="E10141" s="36" t="s">
        <v>17</v>
      </c>
      <c r="F10141" s="37">
        <v>100</v>
      </c>
      <c r="G10141" s="38">
        <v>-0.02</v>
      </c>
      <c r="H10141" s="34">
        <v>0.94543273764255586</v>
      </c>
      <c r="I10141" s="35">
        <v>-1.8093663990494363E-3</v>
      </c>
      <c r="J10141" s="35">
        <v>0.33426037746781118</v>
      </c>
      <c r="K10141" s="35">
        <v>-22.831101759636727</v>
      </c>
      <c r="L10141" s="35">
        <v>646.37020482330604</v>
      </c>
      <c r="M10141" s="35">
        <v>0</v>
      </c>
      <c r="N10141" s="35">
        <v>0</v>
      </c>
      <c r="O10141" s="35">
        <v>0</v>
      </c>
      <c r="P10141" s="36">
        <v>12</v>
      </c>
      <c r="Q10141" s="37">
        <v>86</v>
      </c>
      <c r="R10141" s="36">
        <v>14</v>
      </c>
      <c r="S10141" s="39">
        <f t="shared" si="355"/>
        <v>86</v>
      </c>
      <c r="T10141" s="34" t="s">
        <v>51</v>
      </c>
      <c r="U10141" s="12">
        <f>(((alpha*(speed^3))+(beta*(speed^2))+(ceta*speed))+delta)</f>
        <v>4.2268509326909225</v>
      </c>
      <c r="V10141" s="8">
        <f t="shared" si="356"/>
        <v>86</v>
      </c>
    </row>
    <row r="10142" spans="1:28">
      <c r="A10142" s="34" t="s">
        <v>19</v>
      </c>
      <c r="B10142" s="34" t="s">
        <v>75</v>
      </c>
      <c r="C10142" s="5" t="s">
        <v>188</v>
      </c>
      <c r="D10142" s="35" t="s">
        <v>90</v>
      </c>
      <c r="E10142" s="36" t="s">
        <v>15</v>
      </c>
      <c r="F10142" s="37">
        <v>0</v>
      </c>
      <c r="G10142" s="38">
        <v>0.02</v>
      </c>
      <c r="H10142" s="34">
        <v>0.99812773705094904</v>
      </c>
      <c r="I10142" s="35">
        <v>27.635894652174098</v>
      </c>
      <c r="J10142" s="35">
        <v>1.0096047020116137</v>
      </c>
      <c r="K10142" s="35">
        <v>-0.93383442377071246</v>
      </c>
      <c r="L10142" s="35">
        <v>0</v>
      </c>
      <c r="M10142" s="35">
        <v>0</v>
      </c>
      <c r="N10142" s="35">
        <v>0</v>
      </c>
      <c r="O10142" s="35">
        <v>0</v>
      </c>
      <c r="P10142" s="36">
        <v>12</v>
      </c>
      <c r="Q10142" s="37">
        <v>86</v>
      </c>
      <c r="R10142" s="36">
        <v>0</v>
      </c>
      <c r="S10142" s="39">
        <f t="shared" si="355"/>
        <v>86</v>
      </c>
      <c r="T10142" s="34" t="s">
        <v>29</v>
      </c>
      <c r="U10142" s="12">
        <f>((alpha*(beta^speed))*(speed^ceta))</f>
        <v>0.98172450595785765</v>
      </c>
      <c r="V10142" s="8">
        <f t="shared" si="356"/>
        <v>86</v>
      </c>
    </row>
    <row r="10143" spans="1:28">
      <c r="A10143" s="34" t="s">
        <v>19</v>
      </c>
      <c r="B10143" s="34" t="s">
        <v>75</v>
      </c>
      <c r="C10143" s="5" t="s">
        <v>188</v>
      </c>
      <c r="D10143" s="35" t="s">
        <v>90</v>
      </c>
      <c r="E10143" s="36" t="s">
        <v>16</v>
      </c>
      <c r="F10143" s="37">
        <v>0</v>
      </c>
      <c r="G10143" s="38">
        <v>0.02</v>
      </c>
      <c r="H10143" s="34">
        <v>0.99777255571768741</v>
      </c>
      <c r="I10143" s="35">
        <v>0.29609745056504588</v>
      </c>
      <c r="J10143" s="35">
        <v>30.814157945714804</v>
      </c>
      <c r="K10143" s="35">
        <v>3.8166523358651859E-2</v>
      </c>
      <c r="L10143" s="35">
        <v>0.47042171193410431</v>
      </c>
      <c r="M10143" s="35">
        <v>9.4568700088620727E-2</v>
      </c>
      <c r="N10143" s="35">
        <v>0</v>
      </c>
      <c r="O10143" s="35">
        <v>0</v>
      </c>
      <c r="P10143" s="36">
        <v>12</v>
      </c>
      <c r="Q10143" s="37">
        <v>86</v>
      </c>
      <c r="R10143" s="36">
        <v>10</v>
      </c>
      <c r="S10143" s="39">
        <f t="shared" si="355"/>
        <v>86</v>
      </c>
      <c r="T10143" s="34" t="s">
        <v>44</v>
      </c>
      <c r="U10143" s="12">
        <f>(alpha+(beta/(1+EXP((((-1)*ceta)+(delta*LN(speed)))+(epsilon*speed)))))</f>
        <v>0.2972541014197837</v>
      </c>
      <c r="V10143" s="8">
        <f t="shared" si="356"/>
        <v>86</v>
      </c>
    </row>
    <row r="10144" spans="1:28">
      <c r="A10144" s="34" t="s">
        <v>19</v>
      </c>
      <c r="B10144" s="34" t="s">
        <v>75</v>
      </c>
      <c r="C10144" s="5" t="s">
        <v>188</v>
      </c>
      <c r="D10144" s="35" t="s">
        <v>90</v>
      </c>
      <c r="E10144" s="36" t="s">
        <v>14</v>
      </c>
      <c r="F10144" s="37">
        <v>0</v>
      </c>
      <c r="G10144" s="38">
        <v>0.02</v>
      </c>
      <c r="H10144" s="34">
        <v>0.99888526025676394</v>
      </c>
      <c r="I10144" s="35">
        <v>0.81544879332410647</v>
      </c>
      <c r="J10144" s="35">
        <v>1.0078536710988777</v>
      </c>
      <c r="K10144" s="35">
        <v>-0.93735075045929017</v>
      </c>
      <c r="L10144" s="35">
        <v>0</v>
      </c>
      <c r="M10144" s="35">
        <v>0</v>
      </c>
      <c r="N10144" s="35">
        <v>0</v>
      </c>
      <c r="O10144" s="35">
        <v>0</v>
      </c>
      <c r="P10144" s="36">
        <v>12</v>
      </c>
      <c r="Q10144" s="37">
        <v>86</v>
      </c>
      <c r="R10144" s="36">
        <v>0</v>
      </c>
      <c r="S10144" s="39">
        <f t="shared" si="355"/>
        <v>86</v>
      </c>
      <c r="T10144" s="34" t="s">
        <v>29</v>
      </c>
      <c r="U10144" s="12">
        <f>((alpha*(beta^speed))*(speed^ceta))</f>
        <v>2.4562726740356932E-2</v>
      </c>
      <c r="V10144" s="8">
        <f t="shared" si="356"/>
        <v>86</v>
      </c>
      <c r="AB10144" s="41"/>
    </row>
    <row r="10145" spans="1:28">
      <c r="A10145" s="34" t="s">
        <v>19</v>
      </c>
      <c r="B10145" s="34" t="s">
        <v>75</v>
      </c>
      <c r="C10145" s="5" t="s">
        <v>188</v>
      </c>
      <c r="D10145" s="35" t="s">
        <v>90</v>
      </c>
      <c r="E10145" s="36" t="s">
        <v>18</v>
      </c>
      <c r="F10145" s="37">
        <v>0</v>
      </c>
      <c r="G10145" s="38">
        <v>0.02</v>
      </c>
      <c r="H10145" s="34">
        <v>0.98216070955020607</v>
      </c>
      <c r="I10145" s="35">
        <v>5.4158447965507214E-2</v>
      </c>
      <c r="J10145" s="35">
        <v>1.0117851123696076</v>
      </c>
      <c r="K10145" s="35">
        <v>-0.74607809293027094</v>
      </c>
      <c r="L10145" s="35">
        <v>0</v>
      </c>
      <c r="M10145" s="35">
        <v>0</v>
      </c>
      <c r="N10145" s="35">
        <v>0</v>
      </c>
      <c r="O10145" s="35">
        <v>0</v>
      </c>
      <c r="P10145" s="36">
        <v>12</v>
      </c>
      <c r="Q10145" s="37">
        <v>86</v>
      </c>
      <c r="R10145" s="36">
        <v>0</v>
      </c>
      <c r="S10145" s="39">
        <f t="shared" si="355"/>
        <v>86</v>
      </c>
      <c r="T10145" s="34" t="s">
        <v>29</v>
      </c>
      <c r="U10145" s="12">
        <f>((alpha*(beta^speed))*(speed^ceta))</f>
        <v>5.3452963604906254E-3</v>
      </c>
      <c r="V10145" s="8">
        <f t="shared" si="356"/>
        <v>86</v>
      </c>
      <c r="AB10145" s="41"/>
    </row>
    <row r="10146" spans="1:28">
      <c r="A10146" s="34" t="s">
        <v>19</v>
      </c>
      <c r="B10146" s="34" t="s">
        <v>75</v>
      </c>
      <c r="C10146" s="5" t="s">
        <v>188</v>
      </c>
      <c r="D10146" s="35" t="s">
        <v>90</v>
      </c>
      <c r="E10146" s="36" t="s">
        <v>17</v>
      </c>
      <c r="F10146" s="37">
        <v>0</v>
      </c>
      <c r="G10146" s="38">
        <v>0.02</v>
      </c>
      <c r="H10146" s="34">
        <v>0.98707221602404405</v>
      </c>
      <c r="I10146" s="35">
        <v>2490.4871299345655</v>
      </c>
      <c r="J10146" s="35">
        <v>1.0095116683695378</v>
      </c>
      <c r="K10146" s="35">
        <v>-0.63379718011221853</v>
      </c>
      <c r="L10146" s="35">
        <v>0</v>
      </c>
      <c r="M10146" s="35">
        <v>0</v>
      </c>
      <c r="N10146" s="35">
        <v>0</v>
      </c>
      <c r="O10146" s="35">
        <v>0</v>
      </c>
      <c r="P10146" s="36">
        <v>12</v>
      </c>
      <c r="Q10146" s="37">
        <v>86</v>
      </c>
      <c r="R10146" s="36">
        <v>0</v>
      </c>
      <c r="S10146" s="39">
        <f t="shared" si="355"/>
        <v>86</v>
      </c>
      <c r="T10146" s="34" t="s">
        <v>29</v>
      </c>
      <c r="U10146" s="12">
        <f>((alpha*(beta^speed))*(speed^ceta))</f>
        <v>334.02589977439601</v>
      </c>
      <c r="V10146" s="8">
        <f t="shared" si="356"/>
        <v>86</v>
      </c>
    </row>
    <row r="10147" spans="1:28">
      <c r="A10147" s="34" t="s">
        <v>19</v>
      </c>
      <c r="B10147" s="34" t="s">
        <v>75</v>
      </c>
      <c r="C10147" s="5" t="s">
        <v>188</v>
      </c>
      <c r="D10147" s="35" t="s">
        <v>90</v>
      </c>
      <c r="E10147" s="36" t="s">
        <v>15</v>
      </c>
      <c r="F10147" s="37">
        <v>50</v>
      </c>
      <c r="G10147" s="38">
        <v>0.02</v>
      </c>
      <c r="H10147" s="34">
        <v>0.99626317345187188</v>
      </c>
      <c r="I10147" s="35">
        <v>558.17836804249862</v>
      </c>
      <c r="J10147" s="35">
        <v>-2.8183742185414471</v>
      </c>
      <c r="K10147" s="35">
        <v>8.6188562629344627</v>
      </c>
      <c r="L10147" s="35">
        <v>-0.45470863866087458</v>
      </c>
      <c r="M10147" s="35">
        <v>0</v>
      </c>
      <c r="N10147" s="35">
        <v>0</v>
      </c>
      <c r="O10147" s="35">
        <v>0</v>
      </c>
      <c r="P10147" s="36">
        <v>12</v>
      </c>
      <c r="Q10147" s="37">
        <v>86</v>
      </c>
      <c r="R10147" s="36">
        <v>1</v>
      </c>
      <c r="S10147" s="39">
        <f t="shared" si="355"/>
        <v>86</v>
      </c>
      <c r="T10147" s="34" t="s">
        <v>30</v>
      </c>
      <c r="U10147" s="12">
        <f>((alpha*(speed^beta))+(ceta*(speed^delta)))</f>
        <v>1.1391174158596564</v>
      </c>
      <c r="V10147" s="8">
        <f t="shared" si="356"/>
        <v>86</v>
      </c>
    </row>
    <row r="10148" spans="1:28">
      <c r="A10148" s="34" t="s">
        <v>19</v>
      </c>
      <c r="B10148" s="34" t="s">
        <v>75</v>
      </c>
      <c r="C10148" s="5" t="s">
        <v>188</v>
      </c>
      <c r="D10148" s="35" t="s">
        <v>90</v>
      </c>
      <c r="E10148" s="36" t="s">
        <v>16</v>
      </c>
      <c r="F10148" s="37">
        <v>50</v>
      </c>
      <c r="G10148" s="38">
        <v>0.02</v>
      </c>
      <c r="H10148" s="34">
        <v>0.99120115954688415</v>
      </c>
      <c r="I10148" s="35">
        <v>0.50528347117542582</v>
      </c>
      <c r="J10148" s="35">
        <v>1.5819928672600714</v>
      </c>
      <c r="K10148" s="35">
        <v>46.33678950669708</v>
      </c>
      <c r="L10148" s="35">
        <v>19.020176708430082</v>
      </c>
      <c r="M10148" s="35">
        <v>-0.36758831739323095</v>
      </c>
      <c r="N10148" s="35">
        <v>0</v>
      </c>
      <c r="O10148" s="35">
        <v>0</v>
      </c>
      <c r="P10148" s="36">
        <v>12</v>
      </c>
      <c r="Q10148" s="37">
        <v>86</v>
      </c>
      <c r="R10148" s="36">
        <v>10</v>
      </c>
      <c r="S10148" s="39">
        <f t="shared" si="355"/>
        <v>86</v>
      </c>
      <c r="T10148" s="34" t="s">
        <v>44</v>
      </c>
      <c r="U10148" s="12">
        <f>(alpha+(beta/(1+EXP((((-1)*ceta)+(delta*LN(speed)))+(epsilon*speed)))))</f>
        <v>0.50709144944810958</v>
      </c>
      <c r="V10148" s="8">
        <f t="shared" si="356"/>
        <v>86</v>
      </c>
    </row>
    <row r="10149" spans="1:28">
      <c r="A10149" s="34" t="s">
        <v>19</v>
      </c>
      <c r="B10149" s="34" t="s">
        <v>75</v>
      </c>
      <c r="C10149" s="5" t="s">
        <v>188</v>
      </c>
      <c r="D10149" s="35" t="s">
        <v>90</v>
      </c>
      <c r="E10149" s="36" t="s">
        <v>14</v>
      </c>
      <c r="F10149" s="37">
        <v>50</v>
      </c>
      <c r="G10149" s="38">
        <v>0.02</v>
      </c>
      <c r="H10149" s="34">
        <v>0.99355218239628973</v>
      </c>
      <c r="I10149" s="35">
        <v>3.7357171899469632</v>
      </c>
      <c r="J10149" s="35">
        <v>0.63416279974841017</v>
      </c>
      <c r="K10149" s="35">
        <v>-4.5887821808840599E-3</v>
      </c>
      <c r="L10149" s="35">
        <v>0</v>
      </c>
      <c r="M10149" s="35">
        <v>0</v>
      </c>
      <c r="N10149" s="35">
        <v>0</v>
      </c>
      <c r="O10149" s="35">
        <v>0</v>
      </c>
      <c r="P10149" s="36">
        <v>12</v>
      </c>
      <c r="Q10149" s="37">
        <v>86</v>
      </c>
      <c r="R10149" s="36">
        <v>5</v>
      </c>
      <c r="S10149" s="39">
        <f t="shared" si="355"/>
        <v>86</v>
      </c>
      <c r="T10149" s="34" t="s">
        <v>36</v>
      </c>
      <c r="U10149" s="12">
        <f>(1/(((ceta*(speed^2))+(beta*speed))+alpha))</f>
        <v>4.1092932352843496E-2</v>
      </c>
      <c r="V10149" s="8">
        <f t="shared" si="356"/>
        <v>86</v>
      </c>
      <c r="AB10149" s="41"/>
    </row>
    <row r="10150" spans="1:28">
      <c r="A10150" s="34" t="s">
        <v>19</v>
      </c>
      <c r="B10150" s="34" t="s">
        <v>75</v>
      </c>
      <c r="C10150" s="5" t="s">
        <v>188</v>
      </c>
      <c r="D10150" s="35" t="s">
        <v>90</v>
      </c>
      <c r="E10150" s="36" t="s">
        <v>18</v>
      </c>
      <c r="F10150" s="37">
        <v>50</v>
      </c>
      <c r="G10150" s="38">
        <v>0.02</v>
      </c>
      <c r="H10150" s="34">
        <v>0.98242208734792114</v>
      </c>
      <c r="I10150" s="35">
        <v>-3.5219933817845694</v>
      </c>
      <c r="J10150" s="35">
        <v>0.53161655558400878</v>
      </c>
      <c r="K10150" s="35">
        <v>-0.36386206916841496</v>
      </c>
      <c r="L10150" s="35">
        <v>0</v>
      </c>
      <c r="M10150" s="35">
        <v>0</v>
      </c>
      <c r="N10150" s="35">
        <v>0</v>
      </c>
      <c r="O10150" s="35">
        <v>0</v>
      </c>
      <c r="P10150" s="36">
        <v>12</v>
      </c>
      <c r="Q10150" s="37">
        <v>86</v>
      </c>
      <c r="R10150" s="36">
        <v>13</v>
      </c>
      <c r="S10150" s="39">
        <f t="shared" si="355"/>
        <v>86</v>
      </c>
      <c r="T10150" s="34" t="s">
        <v>50</v>
      </c>
      <c r="U10150" s="12">
        <f>EXP((alpha+(beta/speed))+(ceta*LN(speed)))</f>
        <v>5.8777583782960796E-3</v>
      </c>
      <c r="V10150" s="8">
        <f t="shared" si="356"/>
        <v>86</v>
      </c>
      <c r="AB10150" s="41"/>
    </row>
    <row r="10151" spans="1:28">
      <c r="A10151" s="34" t="s">
        <v>19</v>
      </c>
      <c r="B10151" s="34" t="s">
        <v>75</v>
      </c>
      <c r="C10151" s="5" t="s">
        <v>188</v>
      </c>
      <c r="D10151" s="35" t="s">
        <v>90</v>
      </c>
      <c r="E10151" s="36" t="s">
        <v>17</v>
      </c>
      <c r="F10151" s="37">
        <v>50</v>
      </c>
      <c r="G10151" s="38">
        <v>0.02</v>
      </c>
      <c r="H10151" s="34">
        <v>0.96835972280807292</v>
      </c>
      <c r="I10151" s="35">
        <v>2091.5059557571126</v>
      </c>
      <c r="J10151" s="35">
        <v>1.0055321093540195</v>
      </c>
      <c r="K10151" s="35">
        <v>-0.42017806152984816</v>
      </c>
      <c r="L10151" s="35">
        <v>0</v>
      </c>
      <c r="M10151" s="35">
        <v>0</v>
      </c>
      <c r="N10151" s="35">
        <v>0</v>
      </c>
      <c r="O10151" s="35">
        <v>0</v>
      </c>
      <c r="P10151" s="36">
        <v>12</v>
      </c>
      <c r="Q10151" s="37">
        <v>86</v>
      </c>
      <c r="R10151" s="36">
        <v>0</v>
      </c>
      <c r="S10151" s="39">
        <f t="shared" si="355"/>
        <v>86</v>
      </c>
      <c r="T10151" s="34" t="s">
        <v>29</v>
      </c>
      <c r="U10151" s="12">
        <f>((alpha*(beta^speed))*(speed^ceta))</f>
        <v>517.22132720122761</v>
      </c>
      <c r="V10151" s="8">
        <f t="shared" si="356"/>
        <v>86</v>
      </c>
    </row>
    <row r="10152" spans="1:28">
      <c r="A10152" s="34" t="s">
        <v>19</v>
      </c>
      <c r="B10152" s="34" t="s">
        <v>75</v>
      </c>
      <c r="C10152" s="5" t="s">
        <v>188</v>
      </c>
      <c r="D10152" s="35" t="s">
        <v>90</v>
      </c>
      <c r="E10152" s="36" t="s">
        <v>15</v>
      </c>
      <c r="F10152" s="37">
        <v>100</v>
      </c>
      <c r="G10152" s="38">
        <v>0.02</v>
      </c>
      <c r="H10152" s="34">
        <v>0.98970584827644004</v>
      </c>
      <c r="I10152" s="35">
        <v>2.38195157454054</v>
      </c>
      <c r="J10152" s="35">
        <v>0.91834447489060156</v>
      </c>
      <c r="K10152" s="35">
        <v>-0.48202719525495757</v>
      </c>
      <c r="L10152" s="35">
        <v>0</v>
      </c>
      <c r="M10152" s="35">
        <v>0</v>
      </c>
      <c r="N10152" s="35">
        <v>0</v>
      </c>
      <c r="O10152" s="35">
        <v>0</v>
      </c>
      <c r="P10152" s="36">
        <v>12</v>
      </c>
      <c r="Q10152" s="37">
        <v>82</v>
      </c>
      <c r="R10152" s="36">
        <v>13</v>
      </c>
      <c r="S10152" s="39">
        <f t="shared" si="355"/>
        <v>82</v>
      </c>
      <c r="T10152" s="34" t="s">
        <v>50</v>
      </c>
      <c r="U10152" s="12">
        <f>EXP((alpha+(beta/speed))+(ceta*LN(speed)))</f>
        <v>1.3086451669994992</v>
      </c>
      <c r="V10152" s="8">
        <f t="shared" si="356"/>
        <v>82</v>
      </c>
    </row>
    <row r="10153" spans="1:28">
      <c r="A10153" s="34" t="s">
        <v>19</v>
      </c>
      <c r="B10153" s="34" t="s">
        <v>75</v>
      </c>
      <c r="C10153" s="5" t="s">
        <v>188</v>
      </c>
      <c r="D10153" s="35" t="s">
        <v>90</v>
      </c>
      <c r="E10153" s="36" t="s">
        <v>16</v>
      </c>
      <c r="F10153" s="37">
        <v>100</v>
      </c>
      <c r="G10153" s="38">
        <v>0.02</v>
      </c>
      <c r="H10153" s="34">
        <v>0.93446333479645582</v>
      </c>
      <c r="I10153" s="35">
        <v>-1.6419563742637246</v>
      </c>
      <c r="J10153" s="35">
        <v>13.862857165599891</v>
      </c>
      <c r="K10153" s="35">
        <v>0.25148325317775039</v>
      </c>
      <c r="L10153" s="35">
        <v>0</v>
      </c>
      <c r="M10153" s="35">
        <v>0</v>
      </c>
      <c r="N10153" s="35">
        <v>0</v>
      </c>
      <c r="O10153" s="35">
        <v>0</v>
      </c>
      <c r="P10153" s="36">
        <v>12</v>
      </c>
      <c r="Q10153" s="37">
        <v>82</v>
      </c>
      <c r="R10153" s="36">
        <v>13</v>
      </c>
      <c r="S10153" s="39">
        <f t="shared" si="355"/>
        <v>82</v>
      </c>
      <c r="T10153" s="34" t="s">
        <v>50</v>
      </c>
      <c r="U10153" s="12">
        <f>EXP((alpha+(beta/speed))+(ceta*LN(speed)))</f>
        <v>0.69441810132885418</v>
      </c>
      <c r="V10153" s="8">
        <f t="shared" si="356"/>
        <v>82</v>
      </c>
    </row>
    <row r="10154" spans="1:28">
      <c r="A10154" s="34" t="s">
        <v>19</v>
      </c>
      <c r="B10154" s="34" t="s">
        <v>75</v>
      </c>
      <c r="C10154" s="5" t="s">
        <v>188</v>
      </c>
      <c r="D10154" s="35" t="s">
        <v>90</v>
      </c>
      <c r="E10154" s="36" t="s">
        <v>14</v>
      </c>
      <c r="F10154" s="37">
        <v>100</v>
      </c>
      <c r="G10154" s="38">
        <v>0.02</v>
      </c>
      <c r="H10154" s="34">
        <v>0.98431357938063024</v>
      </c>
      <c r="I10154" s="35">
        <v>6.0036340095024048E-3</v>
      </c>
      <c r="J10154" s="35">
        <v>0.37492611369786671</v>
      </c>
      <c r="K10154" s="35">
        <v>0.65038405629024165</v>
      </c>
      <c r="L10154" s="35">
        <v>-0.78707200103163732</v>
      </c>
      <c r="M10154" s="35">
        <v>0</v>
      </c>
      <c r="N10154" s="35">
        <v>0</v>
      </c>
      <c r="O10154" s="35">
        <v>0</v>
      </c>
      <c r="P10154" s="36">
        <v>12</v>
      </c>
      <c r="Q10154" s="37">
        <v>82</v>
      </c>
      <c r="R10154" s="36">
        <v>1</v>
      </c>
      <c r="S10154" s="39">
        <f t="shared" si="355"/>
        <v>82</v>
      </c>
      <c r="T10154" s="34" t="s">
        <v>30</v>
      </c>
      <c r="U10154" s="12">
        <f>((alpha*(speed^beta))+(ceta*(speed^delta)))</f>
        <v>5.1599785688012885E-2</v>
      </c>
      <c r="V10154" s="8">
        <f t="shared" si="356"/>
        <v>82</v>
      </c>
      <c r="AB10154" s="41"/>
    </row>
    <row r="10155" spans="1:28">
      <c r="A10155" s="34" t="s">
        <v>19</v>
      </c>
      <c r="B10155" s="34" t="s">
        <v>75</v>
      </c>
      <c r="C10155" s="5" t="s">
        <v>188</v>
      </c>
      <c r="D10155" s="35" t="s">
        <v>90</v>
      </c>
      <c r="E10155" s="36" t="s">
        <v>18</v>
      </c>
      <c r="F10155" s="37">
        <v>100</v>
      </c>
      <c r="G10155" s="38">
        <v>0.02</v>
      </c>
      <c r="H10155" s="34">
        <v>0.97917190525553732</v>
      </c>
      <c r="I10155" s="35">
        <v>3.6100972770037182E-2</v>
      </c>
      <c r="J10155" s="35">
        <v>0.99579949608031926</v>
      </c>
      <c r="K10155" s="35">
        <v>-0.34542465622964508</v>
      </c>
      <c r="L10155" s="35">
        <v>0</v>
      </c>
      <c r="M10155" s="35">
        <v>0</v>
      </c>
      <c r="N10155" s="35">
        <v>0</v>
      </c>
      <c r="O10155" s="35">
        <v>0</v>
      </c>
      <c r="P10155" s="36">
        <v>12</v>
      </c>
      <c r="Q10155" s="37">
        <v>82</v>
      </c>
      <c r="R10155" s="36">
        <v>0</v>
      </c>
      <c r="S10155" s="39">
        <f t="shared" si="355"/>
        <v>82</v>
      </c>
      <c r="T10155" s="34" t="s">
        <v>29</v>
      </c>
      <c r="U10155" s="12">
        <f>((alpha*(beta^speed))*(speed^ceta))</f>
        <v>5.5787434521542582E-3</v>
      </c>
      <c r="V10155" s="8">
        <f t="shared" si="356"/>
        <v>82</v>
      </c>
    </row>
    <row r="10156" spans="1:28">
      <c r="A10156" s="34" t="s">
        <v>19</v>
      </c>
      <c r="B10156" s="34" t="s">
        <v>75</v>
      </c>
      <c r="C10156" s="5" t="s">
        <v>188</v>
      </c>
      <c r="D10156" s="35" t="s">
        <v>90</v>
      </c>
      <c r="E10156" s="36" t="s">
        <v>17</v>
      </c>
      <c r="F10156" s="37">
        <v>100</v>
      </c>
      <c r="G10156" s="38">
        <v>0.02</v>
      </c>
      <c r="H10156" s="34">
        <v>0.95717221842272415</v>
      </c>
      <c r="I10156" s="35">
        <v>2077.2121843589352</v>
      </c>
      <c r="J10156" s="35">
        <v>1.0027906687520751</v>
      </c>
      <c r="K10156" s="35">
        <v>-0.30658348244165817</v>
      </c>
      <c r="L10156" s="35">
        <v>0</v>
      </c>
      <c r="M10156" s="35">
        <v>0</v>
      </c>
      <c r="N10156" s="35">
        <v>0</v>
      </c>
      <c r="O10156" s="35">
        <v>0</v>
      </c>
      <c r="P10156" s="36">
        <v>12</v>
      </c>
      <c r="Q10156" s="37">
        <v>82</v>
      </c>
      <c r="R10156" s="36">
        <v>0</v>
      </c>
      <c r="S10156" s="39">
        <f t="shared" si="355"/>
        <v>82</v>
      </c>
      <c r="T10156" s="34" t="s">
        <v>29</v>
      </c>
      <c r="U10156" s="12">
        <f>((alpha*(beta^speed))*(speed^ceta))</f>
        <v>676.05252592825229</v>
      </c>
      <c r="V10156" s="8">
        <f t="shared" si="356"/>
        <v>82</v>
      </c>
    </row>
    <row r="10157" spans="1:28">
      <c r="A10157" s="34" t="s">
        <v>19</v>
      </c>
      <c r="B10157" s="34" t="s">
        <v>75</v>
      </c>
      <c r="C10157" s="5" t="s">
        <v>188</v>
      </c>
      <c r="D10157" s="35" t="s">
        <v>90</v>
      </c>
      <c r="E10157" s="36" t="s">
        <v>15</v>
      </c>
      <c r="F10157" s="37">
        <v>0</v>
      </c>
      <c r="G10157" s="38">
        <v>0.04</v>
      </c>
      <c r="H10157" s="34">
        <v>0.99329911130116844</v>
      </c>
      <c r="I10157" s="35">
        <v>262.35109419919513</v>
      </c>
      <c r="J10157" s="35">
        <v>-2.2745523038278899</v>
      </c>
      <c r="K10157" s="35">
        <v>6.2737864087188351</v>
      </c>
      <c r="L10157" s="35">
        <v>-0.37621758454870879</v>
      </c>
      <c r="M10157" s="35">
        <v>0</v>
      </c>
      <c r="N10157" s="35">
        <v>0</v>
      </c>
      <c r="O10157" s="35">
        <v>0</v>
      </c>
      <c r="P10157" s="36">
        <v>12</v>
      </c>
      <c r="Q10157" s="37">
        <v>86</v>
      </c>
      <c r="R10157" s="36">
        <v>1</v>
      </c>
      <c r="S10157" s="39">
        <f t="shared" si="355"/>
        <v>86</v>
      </c>
      <c r="T10157" s="34" t="s">
        <v>30</v>
      </c>
      <c r="U10157" s="12">
        <f>((alpha*(speed^beta))+(ceta*(speed^delta)))</f>
        <v>1.184628892302225</v>
      </c>
      <c r="V10157" s="8">
        <f t="shared" si="356"/>
        <v>86</v>
      </c>
    </row>
    <row r="10158" spans="1:28">
      <c r="A10158" s="34" t="s">
        <v>19</v>
      </c>
      <c r="B10158" s="34" t="s">
        <v>75</v>
      </c>
      <c r="C10158" s="5" t="s">
        <v>188</v>
      </c>
      <c r="D10158" s="35" t="s">
        <v>90</v>
      </c>
      <c r="E10158" s="36" t="s">
        <v>16</v>
      </c>
      <c r="F10158" s="37">
        <v>0</v>
      </c>
      <c r="G10158" s="38">
        <v>0.04</v>
      </c>
      <c r="H10158" s="34">
        <v>0.99427357783454529</v>
      </c>
      <c r="I10158" s="35">
        <v>0.45729192596792634</v>
      </c>
      <c r="J10158" s="35">
        <v>8.7319209784467073</v>
      </c>
      <c r="K10158" s="35">
        <v>2.293133045221095</v>
      </c>
      <c r="L10158" s="35">
        <v>0.48397440210015308</v>
      </c>
      <c r="M10158" s="35">
        <v>0.18971858429793376</v>
      </c>
      <c r="N10158" s="35">
        <v>0</v>
      </c>
      <c r="O10158" s="35">
        <v>0</v>
      </c>
      <c r="P10158" s="36">
        <v>12</v>
      </c>
      <c r="Q10158" s="37">
        <v>86</v>
      </c>
      <c r="R10158" s="36">
        <v>10</v>
      </c>
      <c r="S10158" s="39">
        <f t="shared" si="355"/>
        <v>86</v>
      </c>
      <c r="T10158" s="34" t="s">
        <v>44</v>
      </c>
      <c r="U10158" s="12">
        <f>(alpha+(beta/(1+EXP((((-1)*ceta)+(delta*LN(speed)))+(epsilon*speed)))))</f>
        <v>0.4572927480135181</v>
      </c>
      <c r="V10158" s="8">
        <f t="shared" si="356"/>
        <v>86</v>
      </c>
    </row>
    <row r="10159" spans="1:28">
      <c r="A10159" s="34" t="s">
        <v>19</v>
      </c>
      <c r="B10159" s="34" t="s">
        <v>75</v>
      </c>
      <c r="C10159" s="5" t="s">
        <v>188</v>
      </c>
      <c r="D10159" s="35" t="s">
        <v>90</v>
      </c>
      <c r="E10159" s="36" t="s">
        <v>14</v>
      </c>
      <c r="F10159" s="37">
        <v>0</v>
      </c>
      <c r="G10159" s="38">
        <v>0.04</v>
      </c>
      <c r="H10159" s="34">
        <v>0.99674090436113938</v>
      </c>
      <c r="I10159" s="35">
        <v>0.89169727998875636</v>
      </c>
      <c r="J10159" s="35">
        <v>1.0136322020838444</v>
      </c>
      <c r="K10159" s="35">
        <v>-0.96944968409409837</v>
      </c>
      <c r="L10159" s="35">
        <v>0</v>
      </c>
      <c r="M10159" s="35">
        <v>0</v>
      </c>
      <c r="N10159" s="35">
        <v>0</v>
      </c>
      <c r="O10159" s="35">
        <v>0</v>
      </c>
      <c r="P10159" s="36">
        <v>12</v>
      </c>
      <c r="Q10159" s="37">
        <v>86</v>
      </c>
      <c r="R10159" s="36">
        <v>0</v>
      </c>
      <c r="S10159" s="39">
        <f t="shared" si="355"/>
        <v>86</v>
      </c>
      <c r="T10159" s="34" t="s">
        <v>29</v>
      </c>
      <c r="U10159" s="12">
        <f>((alpha*(beta^speed))*(speed^ceta))</f>
        <v>3.8065615841503808E-2</v>
      </c>
      <c r="V10159" s="8">
        <f t="shared" si="356"/>
        <v>86</v>
      </c>
      <c r="AB10159" s="41"/>
    </row>
    <row r="10160" spans="1:28">
      <c r="A10160" s="34" t="s">
        <v>19</v>
      </c>
      <c r="B10160" s="34" t="s">
        <v>75</v>
      </c>
      <c r="C10160" s="5" t="s">
        <v>188</v>
      </c>
      <c r="D10160" s="35" t="s">
        <v>90</v>
      </c>
      <c r="E10160" s="36" t="s">
        <v>18</v>
      </c>
      <c r="F10160" s="37">
        <v>0</v>
      </c>
      <c r="G10160" s="38">
        <v>0.04</v>
      </c>
      <c r="H10160" s="34">
        <v>0.96700439138636285</v>
      </c>
      <c r="I10160" s="35">
        <v>-4.8907009792275015E-8</v>
      </c>
      <c r="J10160" s="35">
        <v>7.7615583540571805E-6</v>
      </c>
      <c r="K10160" s="35">
        <v>-4.1722318827586727E-4</v>
      </c>
      <c r="L10160" s="35">
        <v>1.5184995944192889E-2</v>
      </c>
      <c r="M10160" s="35">
        <v>0</v>
      </c>
      <c r="N10160" s="35">
        <v>0</v>
      </c>
      <c r="O10160" s="35">
        <v>0</v>
      </c>
      <c r="P10160" s="36">
        <v>12</v>
      </c>
      <c r="Q10160" s="37">
        <v>86</v>
      </c>
      <c r="R10160" s="36">
        <v>14</v>
      </c>
      <c r="S10160" s="39">
        <f t="shared" si="355"/>
        <v>86</v>
      </c>
      <c r="T10160" s="34" t="s">
        <v>51</v>
      </c>
      <c r="U10160" s="12">
        <f>(((alpha*(speed^3))+(beta*(speed^2))+(ceta*speed))+delta)</f>
        <v>5.6006903186399341E-3</v>
      </c>
      <c r="V10160" s="8">
        <f t="shared" si="356"/>
        <v>86</v>
      </c>
      <c r="AB10160" s="41"/>
    </row>
    <row r="10161" spans="1:28">
      <c r="A10161" s="34" t="s">
        <v>19</v>
      </c>
      <c r="B10161" s="34" t="s">
        <v>75</v>
      </c>
      <c r="C10161" s="5" t="s">
        <v>188</v>
      </c>
      <c r="D10161" s="35" t="s">
        <v>90</v>
      </c>
      <c r="E10161" s="36" t="s">
        <v>17</v>
      </c>
      <c r="F10161" s="37">
        <v>0</v>
      </c>
      <c r="G10161" s="38">
        <v>0.04</v>
      </c>
      <c r="H10161" s="34">
        <v>0.98510941467528412</v>
      </c>
      <c r="I10161" s="35">
        <v>2100.5079415399309</v>
      </c>
      <c r="J10161" s="35">
        <v>1.0084252942047125</v>
      </c>
      <c r="K10161" s="35">
        <v>-0.477547790309928</v>
      </c>
      <c r="L10161" s="35">
        <v>0</v>
      </c>
      <c r="M10161" s="35">
        <v>0</v>
      </c>
      <c r="N10161" s="35">
        <v>0</v>
      </c>
      <c r="O10161" s="35">
        <v>0</v>
      </c>
      <c r="P10161" s="36">
        <v>12</v>
      </c>
      <c r="Q10161" s="37">
        <v>86</v>
      </c>
      <c r="R10161" s="36">
        <v>0</v>
      </c>
      <c r="S10161" s="39">
        <f t="shared" si="355"/>
        <v>86</v>
      </c>
      <c r="T10161" s="34" t="s">
        <v>29</v>
      </c>
      <c r="U10161" s="12">
        <f>((alpha*(beta^speed))*(speed^ceta))</f>
        <v>515.07407307624112</v>
      </c>
      <c r="V10161" s="8">
        <f t="shared" si="356"/>
        <v>86</v>
      </c>
    </row>
    <row r="10162" spans="1:28">
      <c r="A10162" s="34" t="s">
        <v>19</v>
      </c>
      <c r="B10162" s="34" t="s">
        <v>75</v>
      </c>
      <c r="C10162" s="5" t="s">
        <v>188</v>
      </c>
      <c r="D10162" s="35" t="s">
        <v>90</v>
      </c>
      <c r="E10162" s="36" t="s">
        <v>15</v>
      </c>
      <c r="F10162" s="37">
        <v>50</v>
      </c>
      <c r="G10162" s="38">
        <v>0.04</v>
      </c>
      <c r="H10162" s="34">
        <v>0.98916913352301483</v>
      </c>
      <c r="I10162" s="35">
        <v>2.3673202380590497</v>
      </c>
      <c r="J10162" s="35">
        <v>1.0956497618887107</v>
      </c>
      <c r="K10162" s="35">
        <v>-0.45558405214387737</v>
      </c>
      <c r="L10162" s="35">
        <v>0</v>
      </c>
      <c r="M10162" s="35">
        <v>0</v>
      </c>
      <c r="N10162" s="35">
        <v>0</v>
      </c>
      <c r="O10162" s="35">
        <v>0</v>
      </c>
      <c r="P10162" s="36">
        <v>12</v>
      </c>
      <c r="Q10162" s="37">
        <v>76</v>
      </c>
      <c r="R10162" s="36">
        <v>13</v>
      </c>
      <c r="S10162" s="39">
        <f t="shared" si="355"/>
        <v>76</v>
      </c>
      <c r="T10162" s="34" t="s">
        <v>50</v>
      </c>
      <c r="U10162" s="12">
        <f>EXP((alpha+(beta/speed))+(ceta*LN(speed)))</f>
        <v>1.504895767567487</v>
      </c>
      <c r="V10162" s="8">
        <f t="shared" si="356"/>
        <v>76</v>
      </c>
    </row>
    <row r="10163" spans="1:28">
      <c r="A10163" s="34" t="s">
        <v>19</v>
      </c>
      <c r="B10163" s="34" t="s">
        <v>75</v>
      </c>
      <c r="C10163" s="5" t="s">
        <v>188</v>
      </c>
      <c r="D10163" s="35" t="s">
        <v>90</v>
      </c>
      <c r="E10163" s="36" t="s">
        <v>16</v>
      </c>
      <c r="F10163" s="37">
        <v>50</v>
      </c>
      <c r="G10163" s="38">
        <v>0.04</v>
      </c>
      <c r="H10163" s="34">
        <v>0.92200484180176001</v>
      </c>
      <c r="I10163" s="35">
        <v>6.9620531806511989</v>
      </c>
      <c r="J10163" s="35">
        <v>1.0223278512515832</v>
      </c>
      <c r="K10163" s="35">
        <v>-0.83801787803461381</v>
      </c>
      <c r="L10163" s="35">
        <v>0</v>
      </c>
      <c r="M10163" s="35">
        <v>0</v>
      </c>
      <c r="N10163" s="35">
        <v>0</v>
      </c>
      <c r="O10163" s="35">
        <v>0</v>
      </c>
      <c r="P10163" s="36">
        <v>12</v>
      </c>
      <c r="Q10163" s="37">
        <v>76</v>
      </c>
      <c r="R10163" s="36">
        <v>0</v>
      </c>
      <c r="S10163" s="39">
        <f t="shared" si="355"/>
        <v>76</v>
      </c>
      <c r="T10163" s="34" t="s">
        <v>29</v>
      </c>
      <c r="U10163" s="12">
        <f>((alpha*(beta^speed))*(speed^ceta))</f>
        <v>0.98954727097966211</v>
      </c>
      <c r="V10163" s="8">
        <f t="shared" si="356"/>
        <v>76</v>
      </c>
    </row>
    <row r="10164" spans="1:28">
      <c r="A10164" s="34" t="s">
        <v>19</v>
      </c>
      <c r="B10164" s="34" t="s">
        <v>75</v>
      </c>
      <c r="C10164" s="5" t="s">
        <v>188</v>
      </c>
      <c r="D10164" s="35" t="s">
        <v>90</v>
      </c>
      <c r="E10164" s="36" t="s">
        <v>14</v>
      </c>
      <c r="F10164" s="37">
        <v>50</v>
      </c>
      <c r="G10164" s="38">
        <v>0.04</v>
      </c>
      <c r="H10164" s="34">
        <v>0.98875086918691779</v>
      </c>
      <c r="I10164" s="35">
        <v>0.63451590970832805</v>
      </c>
      <c r="J10164" s="35">
        <v>1.0140724984152389</v>
      </c>
      <c r="K10164" s="35">
        <v>-0.76976910733103743</v>
      </c>
      <c r="L10164" s="35">
        <v>0</v>
      </c>
      <c r="M10164" s="35">
        <v>0</v>
      </c>
      <c r="N10164" s="35">
        <v>0</v>
      </c>
      <c r="O10164" s="35">
        <v>0</v>
      </c>
      <c r="P10164" s="36">
        <v>12</v>
      </c>
      <c r="Q10164" s="37">
        <v>76</v>
      </c>
      <c r="R10164" s="36">
        <v>0</v>
      </c>
      <c r="S10164" s="39">
        <f t="shared" si="355"/>
        <v>76</v>
      </c>
      <c r="T10164" s="34" t="s">
        <v>29</v>
      </c>
      <c r="U10164" s="12">
        <f>((alpha*(beta^speed))*(speed^ceta))</f>
        <v>6.5447744390812482E-2</v>
      </c>
      <c r="V10164" s="8">
        <f t="shared" si="356"/>
        <v>76</v>
      </c>
      <c r="AB10164" s="41"/>
    </row>
    <row r="10165" spans="1:28">
      <c r="A10165" s="34" t="s">
        <v>19</v>
      </c>
      <c r="B10165" s="34" t="s">
        <v>75</v>
      </c>
      <c r="C10165" s="5" t="s">
        <v>188</v>
      </c>
      <c r="D10165" s="35" t="s">
        <v>90</v>
      </c>
      <c r="E10165" s="36" t="s">
        <v>18</v>
      </c>
      <c r="F10165" s="37">
        <v>50</v>
      </c>
      <c r="G10165" s="38">
        <v>0.04</v>
      </c>
      <c r="H10165" s="34">
        <v>0.97505294683449129</v>
      </c>
      <c r="I10165" s="35">
        <v>2.4156963725319228E-2</v>
      </c>
      <c r="J10165" s="35">
        <v>0.98904795401101875</v>
      </c>
      <c r="K10165" s="35">
        <v>-0.13375216817830385</v>
      </c>
      <c r="L10165" s="35">
        <v>0</v>
      </c>
      <c r="M10165" s="35">
        <v>0</v>
      </c>
      <c r="N10165" s="35">
        <v>0</v>
      </c>
      <c r="O10165" s="35">
        <v>0</v>
      </c>
      <c r="P10165" s="36">
        <v>12</v>
      </c>
      <c r="Q10165" s="37">
        <v>76</v>
      </c>
      <c r="R10165" s="36">
        <v>0</v>
      </c>
      <c r="S10165" s="39">
        <f t="shared" si="355"/>
        <v>76</v>
      </c>
      <c r="T10165" s="34" t="s">
        <v>29</v>
      </c>
      <c r="U10165" s="12">
        <f>((alpha*(beta^speed))*(speed^ceta))</f>
        <v>5.8613542004073366E-3</v>
      </c>
      <c r="V10165" s="8">
        <f t="shared" si="356"/>
        <v>76</v>
      </c>
      <c r="AB10165" s="41"/>
    </row>
    <row r="10166" spans="1:28">
      <c r="A10166" s="34" t="s">
        <v>19</v>
      </c>
      <c r="B10166" s="34" t="s">
        <v>75</v>
      </c>
      <c r="C10166" s="5" t="s">
        <v>188</v>
      </c>
      <c r="D10166" s="35" t="s">
        <v>90</v>
      </c>
      <c r="E10166" s="36" t="s">
        <v>17</v>
      </c>
      <c r="F10166" s="37">
        <v>50</v>
      </c>
      <c r="G10166" s="38">
        <v>0.04</v>
      </c>
      <c r="H10166" s="34">
        <v>0.97617941759021076</v>
      </c>
      <c r="I10166" s="35">
        <v>1860.6628686664121</v>
      </c>
      <c r="J10166" s="35">
        <v>1.0034551305560422</v>
      </c>
      <c r="K10166" s="35">
        <v>-0.25311785945789078</v>
      </c>
      <c r="L10166" s="35">
        <v>0</v>
      </c>
      <c r="M10166" s="35">
        <v>0</v>
      </c>
      <c r="N10166" s="35">
        <v>0</v>
      </c>
      <c r="O10166" s="35">
        <v>0</v>
      </c>
      <c r="P10166" s="36">
        <v>12</v>
      </c>
      <c r="Q10166" s="37">
        <v>76</v>
      </c>
      <c r="R10166" s="36">
        <v>0</v>
      </c>
      <c r="S10166" s="39">
        <f t="shared" si="355"/>
        <v>76</v>
      </c>
      <c r="T10166" s="34" t="s">
        <v>29</v>
      </c>
      <c r="U10166" s="12">
        <f>((alpha*(beta^speed))*(speed^ceta))</f>
        <v>808.06253837036388</v>
      </c>
      <c r="V10166" s="8">
        <f t="shared" si="356"/>
        <v>76</v>
      </c>
    </row>
    <row r="10167" spans="1:28">
      <c r="A10167" s="34" t="s">
        <v>19</v>
      </c>
      <c r="B10167" s="34" t="s">
        <v>75</v>
      </c>
      <c r="C10167" s="5" t="s">
        <v>188</v>
      </c>
      <c r="D10167" s="35" t="s">
        <v>90</v>
      </c>
      <c r="E10167" s="36" t="s">
        <v>15</v>
      </c>
      <c r="F10167" s="37">
        <v>100</v>
      </c>
      <c r="G10167" s="38">
        <v>0.04</v>
      </c>
      <c r="H10167" s="34">
        <v>0.99739117579479108</v>
      </c>
      <c r="I10167" s="35">
        <v>-4.3585005502735932E-5</v>
      </c>
      <c r="J10167" s="35">
        <v>5.3879955666012906E-3</v>
      </c>
      <c r="K10167" s="35">
        <v>-0.23732290083753066</v>
      </c>
      <c r="L10167" s="35">
        <v>6.3116551315846428</v>
      </c>
      <c r="M10167" s="35">
        <v>0</v>
      </c>
      <c r="N10167" s="35">
        <v>0</v>
      </c>
      <c r="O10167" s="35">
        <v>0</v>
      </c>
      <c r="P10167" s="36">
        <v>12</v>
      </c>
      <c r="Q10167" s="37">
        <v>57</v>
      </c>
      <c r="R10167" s="36">
        <v>14</v>
      </c>
      <c r="S10167" s="39">
        <f t="shared" si="355"/>
        <v>57</v>
      </c>
      <c r="T10167" s="34" t="s">
        <v>51</v>
      </c>
      <c r="U10167" s="12">
        <f>(((alpha*(speed^3))+(beta*(speed^2))+(ceta*speed))+delta)</f>
        <v>2.2182094556648133</v>
      </c>
      <c r="V10167" s="8">
        <f t="shared" si="356"/>
        <v>57</v>
      </c>
    </row>
    <row r="10168" spans="1:28">
      <c r="A10168" s="34" t="s">
        <v>19</v>
      </c>
      <c r="B10168" s="34" t="s">
        <v>75</v>
      </c>
      <c r="C10168" s="5" t="s">
        <v>188</v>
      </c>
      <c r="D10168" s="35" t="s">
        <v>90</v>
      </c>
      <c r="E10168" s="36" t="s">
        <v>16</v>
      </c>
      <c r="F10168" s="37">
        <v>100</v>
      </c>
      <c r="G10168" s="38">
        <v>0.04</v>
      </c>
      <c r="H10168" s="34">
        <v>0.91881076707614628</v>
      </c>
      <c r="I10168" s="35">
        <v>-6.4592288878519146E-6</v>
      </c>
      <c r="J10168" s="35">
        <v>1.1646975234432578E-3</v>
      </c>
      <c r="K10168" s="35">
        <v>-5.111352664070886E-2</v>
      </c>
      <c r="L10168" s="35">
        <v>1.8053986282927736</v>
      </c>
      <c r="M10168" s="35">
        <v>0</v>
      </c>
      <c r="N10168" s="35">
        <v>0</v>
      </c>
      <c r="O10168" s="35">
        <v>0</v>
      </c>
      <c r="P10168" s="36">
        <v>12</v>
      </c>
      <c r="Q10168" s="37">
        <v>57</v>
      </c>
      <c r="R10168" s="36">
        <v>14</v>
      </c>
      <c r="S10168" s="39">
        <f t="shared" si="355"/>
        <v>57</v>
      </c>
      <c r="T10168" s="34" t="s">
        <v>51</v>
      </c>
      <c r="U10168" s="12">
        <f>(((alpha*(speed^3))+(beta*(speed^2))+(ceta*speed))+delta)</f>
        <v>1.479825888011554</v>
      </c>
      <c r="V10168" s="8">
        <f t="shared" si="356"/>
        <v>57</v>
      </c>
    </row>
    <row r="10169" spans="1:28">
      <c r="A10169" s="34" t="s">
        <v>19</v>
      </c>
      <c r="B10169" s="34" t="s">
        <v>75</v>
      </c>
      <c r="C10169" s="5" t="s">
        <v>188</v>
      </c>
      <c r="D10169" s="35" t="s">
        <v>90</v>
      </c>
      <c r="E10169" s="36" t="s">
        <v>14</v>
      </c>
      <c r="F10169" s="37">
        <v>100</v>
      </c>
      <c r="G10169" s="38">
        <v>0.04</v>
      </c>
      <c r="H10169" s="34">
        <v>0.99267616856602536</v>
      </c>
      <c r="I10169" s="35">
        <v>1.0213543417817705</v>
      </c>
      <c r="J10169" s="35">
        <v>-1.1447207371284682</v>
      </c>
      <c r="K10169" s="35">
        <v>8.1522995378814703E-2</v>
      </c>
      <c r="L10169" s="35">
        <v>-4.2614385384542555E-2</v>
      </c>
      <c r="M10169" s="35">
        <v>0</v>
      </c>
      <c r="N10169" s="35">
        <v>0</v>
      </c>
      <c r="O10169" s="35">
        <v>0</v>
      </c>
      <c r="P10169" s="36">
        <v>12</v>
      </c>
      <c r="Q10169" s="37">
        <v>57</v>
      </c>
      <c r="R10169" s="36">
        <v>1</v>
      </c>
      <c r="S10169" s="39">
        <f t="shared" si="355"/>
        <v>57</v>
      </c>
      <c r="T10169" s="34" t="s">
        <v>30</v>
      </c>
      <c r="U10169" s="12">
        <f>((alpha*(speed^beta))+(ceta*(speed^delta)))</f>
        <v>7.8601982444293145E-2</v>
      </c>
      <c r="V10169" s="8">
        <f t="shared" si="356"/>
        <v>57</v>
      </c>
    </row>
    <row r="10170" spans="1:28">
      <c r="A10170" s="34" t="s">
        <v>19</v>
      </c>
      <c r="B10170" s="34" t="s">
        <v>75</v>
      </c>
      <c r="C10170" s="5" t="s">
        <v>188</v>
      </c>
      <c r="D10170" s="35" t="s">
        <v>90</v>
      </c>
      <c r="E10170" s="36" t="s">
        <v>18</v>
      </c>
      <c r="F10170" s="37">
        <v>100</v>
      </c>
      <c r="G10170" s="38">
        <v>0.04</v>
      </c>
      <c r="H10170" s="34">
        <v>0.98285237842629447</v>
      </c>
      <c r="I10170" s="35">
        <v>4.4727163625835564E-2</v>
      </c>
      <c r="J10170" s="35">
        <v>0.99412743785831548</v>
      </c>
      <c r="K10170" s="35">
        <v>-0.35289970977314095</v>
      </c>
      <c r="L10170" s="35">
        <v>0</v>
      </c>
      <c r="M10170" s="35">
        <v>0</v>
      </c>
      <c r="N10170" s="35">
        <v>0</v>
      </c>
      <c r="O10170" s="35">
        <v>0</v>
      </c>
      <c r="P10170" s="36">
        <v>12</v>
      </c>
      <c r="Q10170" s="37">
        <v>57</v>
      </c>
      <c r="R10170" s="36">
        <v>0</v>
      </c>
      <c r="S10170" s="39">
        <f t="shared" si="355"/>
        <v>57</v>
      </c>
      <c r="T10170" s="34" t="s">
        <v>29</v>
      </c>
      <c r="U10170" s="12">
        <f>((alpha*(beta^speed))*(speed^ceta))</f>
        <v>7.6757545334909154E-3</v>
      </c>
      <c r="V10170" s="8">
        <f t="shared" si="356"/>
        <v>57</v>
      </c>
      <c r="AB10170" s="41"/>
    </row>
    <row r="10171" spans="1:28">
      <c r="A10171" s="34" t="s">
        <v>19</v>
      </c>
      <c r="B10171" s="34" t="s">
        <v>75</v>
      </c>
      <c r="C10171" s="5" t="s">
        <v>188</v>
      </c>
      <c r="D10171" s="35" t="s">
        <v>90</v>
      </c>
      <c r="E10171" s="36" t="s">
        <v>17</v>
      </c>
      <c r="F10171" s="37">
        <v>100</v>
      </c>
      <c r="G10171" s="38">
        <v>0.04</v>
      </c>
      <c r="H10171" s="34">
        <v>0.97244443558668625</v>
      </c>
      <c r="I10171" s="35">
        <v>-4.8163673922682676E-3</v>
      </c>
      <c r="J10171" s="35">
        <v>0.60763768026732534</v>
      </c>
      <c r="K10171" s="35">
        <v>-28.389130777090283</v>
      </c>
      <c r="L10171" s="35">
        <v>1624.1175401207397</v>
      </c>
      <c r="M10171" s="35">
        <v>0</v>
      </c>
      <c r="N10171" s="35">
        <v>0</v>
      </c>
      <c r="O10171" s="35">
        <v>0</v>
      </c>
      <c r="P10171" s="36">
        <v>12</v>
      </c>
      <c r="Q10171" s="37">
        <v>57</v>
      </c>
      <c r="R10171" s="36">
        <v>14</v>
      </c>
      <c r="S10171" s="39">
        <f t="shared" si="355"/>
        <v>57</v>
      </c>
      <c r="T10171" s="34" t="s">
        <v>51</v>
      </c>
      <c r="U10171" s="12">
        <f>(((alpha*(speed^3))+(beta*(speed^2))+(ceta*speed))+delta)</f>
        <v>1088.1943825387964</v>
      </c>
      <c r="V10171" s="8">
        <f t="shared" si="356"/>
        <v>57</v>
      </c>
    </row>
    <row r="10172" spans="1:28">
      <c r="A10172" s="34" t="s">
        <v>19</v>
      </c>
      <c r="B10172" s="34" t="s">
        <v>75</v>
      </c>
      <c r="C10172" s="5" t="s">
        <v>188</v>
      </c>
      <c r="D10172" s="35" t="s">
        <v>90</v>
      </c>
      <c r="E10172" s="36" t="s">
        <v>15</v>
      </c>
      <c r="F10172" s="37">
        <v>0</v>
      </c>
      <c r="G10172" s="38">
        <v>0.06</v>
      </c>
      <c r="H10172" s="34">
        <v>0.99458529211844426</v>
      </c>
      <c r="I10172" s="35">
        <v>8.5414720426008941</v>
      </c>
      <c r="J10172" s="35">
        <v>-0.41349846823203235</v>
      </c>
      <c r="K10172" s="35">
        <v>266.66739940906905</v>
      </c>
      <c r="L10172" s="35">
        <v>-2.4631784507161316</v>
      </c>
      <c r="M10172" s="35">
        <v>0</v>
      </c>
      <c r="N10172" s="35">
        <v>0</v>
      </c>
      <c r="O10172" s="35">
        <v>0</v>
      </c>
      <c r="P10172" s="36">
        <v>12</v>
      </c>
      <c r="Q10172" s="37">
        <v>86</v>
      </c>
      <c r="R10172" s="36">
        <v>1</v>
      </c>
      <c r="S10172" s="39">
        <f t="shared" si="355"/>
        <v>86</v>
      </c>
      <c r="T10172" s="34" t="s">
        <v>30</v>
      </c>
      <c r="U10172" s="12">
        <f>((alpha*(speed^beta))+(ceta*(speed^delta)))</f>
        <v>1.3585869085986171</v>
      </c>
      <c r="V10172" s="8">
        <f t="shared" si="356"/>
        <v>86</v>
      </c>
    </row>
    <row r="10173" spans="1:28">
      <c r="A10173" s="34" t="s">
        <v>19</v>
      </c>
      <c r="B10173" s="34" t="s">
        <v>75</v>
      </c>
      <c r="C10173" s="5" t="s">
        <v>188</v>
      </c>
      <c r="D10173" s="35" t="s">
        <v>90</v>
      </c>
      <c r="E10173" s="36" t="s">
        <v>16</v>
      </c>
      <c r="F10173" s="37">
        <v>0</v>
      </c>
      <c r="G10173" s="38">
        <v>0.06</v>
      </c>
      <c r="H10173" s="34">
        <v>0.99170642363292749</v>
      </c>
      <c r="I10173" s="35">
        <v>0.62367949138529388</v>
      </c>
      <c r="J10173" s="35">
        <v>2.2749252982807411</v>
      </c>
      <c r="K10173" s="35">
        <v>20.57085456115955</v>
      </c>
      <c r="L10173" s="35">
        <v>9.2430599437942309</v>
      </c>
      <c r="M10173" s="35">
        <v>-0.19733696924811217</v>
      </c>
      <c r="N10173" s="35">
        <v>0</v>
      </c>
      <c r="O10173" s="35">
        <v>0</v>
      </c>
      <c r="P10173" s="36">
        <v>12</v>
      </c>
      <c r="Q10173" s="37">
        <v>86</v>
      </c>
      <c r="R10173" s="36">
        <v>10</v>
      </c>
      <c r="S10173" s="39">
        <f t="shared" si="355"/>
        <v>86</v>
      </c>
      <c r="T10173" s="34" t="s">
        <v>44</v>
      </c>
      <c r="U10173" s="12">
        <f>(alpha+(beta/(1+EXP((((-1)*ceta)+(delta*LN(speed)))+(epsilon*speed)))))</f>
        <v>0.68244562426742439</v>
      </c>
      <c r="V10173" s="8">
        <f t="shared" si="356"/>
        <v>86</v>
      </c>
    </row>
    <row r="10174" spans="1:28">
      <c r="A10174" s="34" t="s">
        <v>19</v>
      </c>
      <c r="B10174" s="34" t="s">
        <v>75</v>
      </c>
      <c r="C10174" s="5" t="s">
        <v>188</v>
      </c>
      <c r="D10174" s="35" t="s">
        <v>90</v>
      </c>
      <c r="E10174" s="36" t="s">
        <v>14</v>
      </c>
      <c r="F10174" s="37">
        <v>0</v>
      </c>
      <c r="G10174" s="38">
        <v>0.06</v>
      </c>
      <c r="H10174" s="34">
        <v>0.99513417271577742</v>
      </c>
      <c r="I10174" s="35">
        <v>0.68963304442071383</v>
      </c>
      <c r="J10174" s="35">
        <v>1.0135217372899443</v>
      </c>
      <c r="K10174" s="35">
        <v>-0.84037997003521925</v>
      </c>
      <c r="L10174" s="35">
        <v>0</v>
      </c>
      <c r="M10174" s="35">
        <v>0</v>
      </c>
      <c r="N10174" s="35">
        <v>0</v>
      </c>
      <c r="O10174" s="35">
        <v>0</v>
      </c>
      <c r="P10174" s="36">
        <v>12</v>
      </c>
      <c r="Q10174" s="37">
        <v>86</v>
      </c>
      <c r="R10174" s="36">
        <v>0</v>
      </c>
      <c r="S10174" s="39">
        <f t="shared" si="355"/>
        <v>86</v>
      </c>
      <c r="T10174" s="34" t="s">
        <v>29</v>
      </c>
      <c r="U10174" s="12">
        <f>((alpha*(beta^speed))*(speed^ceta))</f>
        <v>5.1826051609721653E-2</v>
      </c>
      <c r="V10174" s="8">
        <f t="shared" si="356"/>
        <v>86</v>
      </c>
      <c r="AB10174" s="41"/>
    </row>
    <row r="10175" spans="1:28">
      <c r="A10175" s="34" t="s">
        <v>19</v>
      </c>
      <c r="B10175" s="34" t="s">
        <v>75</v>
      </c>
      <c r="C10175" s="5" t="s">
        <v>188</v>
      </c>
      <c r="D10175" s="35" t="s">
        <v>90</v>
      </c>
      <c r="E10175" s="36" t="s">
        <v>18</v>
      </c>
      <c r="F10175" s="37">
        <v>0</v>
      </c>
      <c r="G10175" s="38">
        <v>0.06</v>
      </c>
      <c r="H10175" s="34">
        <v>0.98160991267583964</v>
      </c>
      <c r="I10175" s="35">
        <v>-2.9004993618264947E-8</v>
      </c>
      <c r="J10175" s="35">
        <v>4.3787756261927523E-6</v>
      </c>
      <c r="K10175" s="35">
        <v>-2.9221289132895278E-4</v>
      </c>
      <c r="L10175" s="35">
        <v>1.6161409081583648E-2</v>
      </c>
      <c r="M10175" s="35">
        <v>0</v>
      </c>
      <c r="N10175" s="35">
        <v>0</v>
      </c>
      <c r="O10175" s="35">
        <v>0</v>
      </c>
      <c r="P10175" s="36">
        <v>12</v>
      </c>
      <c r="Q10175" s="37">
        <v>86</v>
      </c>
      <c r="R10175" s="36">
        <v>14</v>
      </c>
      <c r="S10175" s="39">
        <f t="shared" si="355"/>
        <v>86</v>
      </c>
      <c r="T10175" s="34" t="s">
        <v>51</v>
      </c>
      <c r="U10175" s="12">
        <f>(((alpha*(speed^3))+(beta*(speed^2))+(ceta*speed))+delta)</f>
        <v>4.9677247377561719E-3</v>
      </c>
      <c r="V10175" s="8">
        <f t="shared" si="356"/>
        <v>86</v>
      </c>
      <c r="AB10175" s="41"/>
    </row>
    <row r="10176" spans="1:28">
      <c r="A10176" s="34" t="s">
        <v>19</v>
      </c>
      <c r="B10176" s="34" t="s">
        <v>75</v>
      </c>
      <c r="C10176" s="5" t="s">
        <v>188</v>
      </c>
      <c r="D10176" s="35" t="s">
        <v>90</v>
      </c>
      <c r="E10176" s="36" t="s">
        <v>17</v>
      </c>
      <c r="F10176" s="37">
        <v>0</v>
      </c>
      <c r="G10176" s="38">
        <v>0.06</v>
      </c>
      <c r="H10176" s="34">
        <v>0.9855830773616423</v>
      </c>
      <c r="I10176" s="35">
        <v>4048.8685173777772</v>
      </c>
      <c r="J10176" s="35">
        <v>-0.90065444198726774</v>
      </c>
      <c r="K10176" s="35">
        <v>276.94630289542096</v>
      </c>
      <c r="L10176" s="35">
        <v>0.1740732613163308</v>
      </c>
      <c r="M10176" s="35">
        <v>0</v>
      </c>
      <c r="N10176" s="35">
        <v>0</v>
      </c>
      <c r="O10176" s="35">
        <v>0</v>
      </c>
      <c r="P10176" s="36">
        <v>12</v>
      </c>
      <c r="Q10176" s="37">
        <v>86</v>
      </c>
      <c r="R10176" s="36">
        <v>1</v>
      </c>
      <c r="S10176" s="39">
        <f t="shared" si="355"/>
        <v>86</v>
      </c>
      <c r="T10176" s="34" t="s">
        <v>30</v>
      </c>
      <c r="U10176" s="12">
        <f>((alpha*(speed^beta))+(ceta*(speed^delta)))</f>
        <v>674.65326864103065</v>
      </c>
      <c r="V10176" s="8">
        <f t="shared" si="356"/>
        <v>86</v>
      </c>
    </row>
    <row r="10177" spans="1:28">
      <c r="A10177" s="34" t="s">
        <v>19</v>
      </c>
      <c r="B10177" s="34" t="s">
        <v>75</v>
      </c>
      <c r="C10177" s="5" t="s">
        <v>188</v>
      </c>
      <c r="D10177" s="35" t="s">
        <v>90</v>
      </c>
      <c r="E10177" s="36" t="s">
        <v>15</v>
      </c>
      <c r="F10177" s="37">
        <v>50</v>
      </c>
      <c r="G10177" s="38">
        <v>0.06</v>
      </c>
      <c r="H10177" s="34">
        <v>0.99220867384831535</v>
      </c>
      <c r="I10177" s="35">
        <v>-4.7183797142168753E-5</v>
      </c>
      <c r="J10177" s="35">
        <v>5.8508491012763961E-3</v>
      </c>
      <c r="K10177" s="35">
        <v>-0.25629623322719669</v>
      </c>
      <c r="L10177" s="35">
        <v>6.5388262420570271</v>
      </c>
      <c r="M10177" s="35">
        <v>0</v>
      </c>
      <c r="N10177" s="35">
        <v>0</v>
      </c>
      <c r="O10177" s="35">
        <v>0</v>
      </c>
      <c r="P10177" s="36">
        <v>12</v>
      </c>
      <c r="Q10177" s="37">
        <v>58</v>
      </c>
      <c r="R10177" s="36">
        <v>14</v>
      </c>
      <c r="S10177" s="39">
        <f t="shared" si="355"/>
        <v>58</v>
      </c>
      <c r="T10177" s="34" t="s">
        <v>51</v>
      </c>
      <c r="U10177" s="12">
        <f>(((alpha*(speed^3))+(beta*(speed^2))+(ceta*speed))+delta)</f>
        <v>2.1497760635705863</v>
      </c>
      <c r="V10177" s="8">
        <f t="shared" si="356"/>
        <v>58</v>
      </c>
    </row>
    <row r="10178" spans="1:28">
      <c r="A10178" s="34" t="s">
        <v>19</v>
      </c>
      <c r="B10178" s="34" t="s">
        <v>75</v>
      </c>
      <c r="C10178" s="5" t="s">
        <v>188</v>
      </c>
      <c r="D10178" s="35" t="s">
        <v>90</v>
      </c>
      <c r="E10178" s="36" t="s">
        <v>16</v>
      </c>
      <c r="F10178" s="37">
        <v>50</v>
      </c>
      <c r="G10178" s="38">
        <v>0.06</v>
      </c>
      <c r="H10178" s="34">
        <v>0.97150666249808248</v>
      </c>
      <c r="I10178" s="35">
        <v>-5.0045835832603574E-6</v>
      </c>
      <c r="J10178" s="35">
        <v>1.0792930282277505E-3</v>
      </c>
      <c r="K10178" s="35">
        <v>-4.8877849032291656E-2</v>
      </c>
      <c r="L10178" s="35">
        <v>1.7252025761964571</v>
      </c>
      <c r="M10178" s="35">
        <v>0</v>
      </c>
      <c r="N10178" s="35">
        <v>0</v>
      </c>
      <c r="O10178" s="35">
        <v>0</v>
      </c>
      <c r="P10178" s="36">
        <v>12</v>
      </c>
      <c r="Q10178" s="37">
        <v>58</v>
      </c>
      <c r="R10178" s="36">
        <v>14</v>
      </c>
      <c r="S10178" s="39">
        <f t="shared" ref="S10178:S10241" si="357">V10178</f>
        <v>58</v>
      </c>
      <c r="T10178" s="34" t="s">
        <v>51</v>
      </c>
      <c r="U10178" s="12">
        <f>(((alpha*(speed^3))+(beta*(speed^2))+(ceta*speed))+delta)</f>
        <v>1.5445747671845989</v>
      </c>
      <c r="V10178" s="8">
        <f t="shared" ref="V10178:V10241" si="358">IF($V$1&lt;P10178,P10178,IF($V$1&gt;Q10178,Q10178,$V$1))</f>
        <v>58</v>
      </c>
    </row>
    <row r="10179" spans="1:28">
      <c r="A10179" s="34" t="s">
        <v>19</v>
      </c>
      <c r="B10179" s="34" t="s">
        <v>75</v>
      </c>
      <c r="C10179" s="5" t="s">
        <v>188</v>
      </c>
      <c r="D10179" s="35" t="s">
        <v>90</v>
      </c>
      <c r="E10179" s="36" t="s">
        <v>14</v>
      </c>
      <c r="F10179" s="37">
        <v>50</v>
      </c>
      <c r="G10179" s="38">
        <v>0.06</v>
      </c>
      <c r="H10179" s="34">
        <v>0.99336355444411173</v>
      </c>
      <c r="I10179" s="35">
        <v>0.4768809631704789</v>
      </c>
      <c r="J10179" s="35">
        <v>1.0099671548701166</v>
      </c>
      <c r="K10179" s="35">
        <v>-0.58109204378830337</v>
      </c>
      <c r="L10179" s="35">
        <v>0</v>
      </c>
      <c r="M10179" s="35">
        <v>0</v>
      </c>
      <c r="N10179" s="35">
        <v>0</v>
      </c>
      <c r="O10179" s="35">
        <v>0</v>
      </c>
      <c r="P10179" s="36">
        <v>12</v>
      </c>
      <c r="Q10179" s="37">
        <v>58</v>
      </c>
      <c r="R10179" s="36">
        <v>0</v>
      </c>
      <c r="S10179" s="39">
        <f t="shared" si="357"/>
        <v>58</v>
      </c>
      <c r="T10179" s="34" t="s">
        <v>29</v>
      </c>
      <c r="U10179" s="12">
        <f>((alpha*(beta^speed))*(speed^ceta))</f>
        <v>8.0078610367200723E-2</v>
      </c>
      <c r="V10179" s="8">
        <f t="shared" si="358"/>
        <v>58</v>
      </c>
    </row>
    <row r="10180" spans="1:28">
      <c r="A10180" s="34" t="s">
        <v>19</v>
      </c>
      <c r="B10180" s="34" t="s">
        <v>75</v>
      </c>
      <c r="C10180" s="5" t="s">
        <v>188</v>
      </c>
      <c r="D10180" s="35" t="s">
        <v>90</v>
      </c>
      <c r="E10180" s="36" t="s">
        <v>18</v>
      </c>
      <c r="F10180" s="37">
        <v>50</v>
      </c>
      <c r="G10180" s="38">
        <v>0.06</v>
      </c>
      <c r="H10180" s="34">
        <v>0.97873991791622783</v>
      </c>
      <c r="I10180" s="35">
        <v>3.7695140684348434E-2</v>
      </c>
      <c r="J10180" s="35">
        <v>0.98880232552246128</v>
      </c>
      <c r="K10180" s="35">
        <v>-0.24346924789817184</v>
      </c>
      <c r="L10180" s="35">
        <v>0</v>
      </c>
      <c r="M10180" s="35">
        <v>0</v>
      </c>
      <c r="N10180" s="35">
        <v>0</v>
      </c>
      <c r="O10180" s="35">
        <v>0</v>
      </c>
      <c r="P10180" s="36">
        <v>12</v>
      </c>
      <c r="Q10180" s="37">
        <v>58</v>
      </c>
      <c r="R10180" s="36">
        <v>0</v>
      </c>
      <c r="S10180" s="39">
        <f t="shared" si="357"/>
        <v>58</v>
      </c>
      <c r="T10180" s="34" t="s">
        <v>29</v>
      </c>
      <c r="U10180" s="12">
        <f>((alpha*(beta^speed))*(speed^ceta))</f>
        <v>7.2995261980294355E-3</v>
      </c>
      <c r="V10180" s="8">
        <f t="shared" si="358"/>
        <v>58</v>
      </c>
      <c r="AB10180" s="41"/>
    </row>
    <row r="10181" spans="1:28">
      <c r="A10181" s="34" t="s">
        <v>19</v>
      </c>
      <c r="B10181" s="34" t="s">
        <v>75</v>
      </c>
      <c r="C10181" s="5" t="s">
        <v>188</v>
      </c>
      <c r="D10181" s="35" t="s">
        <v>90</v>
      </c>
      <c r="E10181" s="36" t="s">
        <v>17</v>
      </c>
      <c r="F10181" s="37">
        <v>50</v>
      </c>
      <c r="G10181" s="38">
        <v>0.06</v>
      </c>
      <c r="H10181" s="34">
        <v>0.98612844945628841</v>
      </c>
      <c r="I10181" s="35">
        <v>-4.9355274142321905E-3</v>
      </c>
      <c r="J10181" s="35">
        <v>0.62963460933762383</v>
      </c>
      <c r="K10181" s="35">
        <v>-28.157828342766759</v>
      </c>
      <c r="L10181" s="35">
        <v>1565.3914003150082</v>
      </c>
      <c r="M10181" s="35">
        <v>0</v>
      </c>
      <c r="N10181" s="35">
        <v>0</v>
      </c>
      <c r="O10181" s="35">
        <v>0</v>
      </c>
      <c r="P10181" s="36">
        <v>12</v>
      </c>
      <c r="Q10181" s="37">
        <v>58</v>
      </c>
      <c r="R10181" s="36">
        <v>14</v>
      </c>
      <c r="S10181" s="39">
        <f t="shared" si="357"/>
        <v>58</v>
      </c>
      <c r="T10181" s="34" t="s">
        <v>51</v>
      </c>
      <c r="U10181" s="12">
        <f>(((alpha*(speed^3))+(beta*(speed^2))+(ceta*speed))+delta)</f>
        <v>1087.3475574006316</v>
      </c>
      <c r="V10181" s="8">
        <f t="shared" si="358"/>
        <v>58</v>
      </c>
    </row>
    <row r="10182" spans="1:28">
      <c r="A10182" s="34" t="s">
        <v>19</v>
      </c>
      <c r="B10182" s="34" t="s">
        <v>75</v>
      </c>
      <c r="C10182" s="5" t="s">
        <v>188</v>
      </c>
      <c r="D10182" s="35" t="s">
        <v>90</v>
      </c>
      <c r="E10182" s="36" t="s">
        <v>15</v>
      </c>
      <c r="F10182" s="37">
        <v>100</v>
      </c>
      <c r="G10182" s="38">
        <v>0.06</v>
      </c>
      <c r="H10182" s="34">
        <v>0.98723390394354582</v>
      </c>
      <c r="I10182" s="35">
        <v>-6.5628702487239904E-5</v>
      </c>
      <c r="J10182" s="35">
        <v>5.8826056492824559E-3</v>
      </c>
      <c r="K10182" s="35">
        <v>-0.22554930536531598</v>
      </c>
      <c r="L10182" s="35">
        <v>6.8252087206943939</v>
      </c>
      <c r="M10182" s="35">
        <v>0</v>
      </c>
      <c r="N10182" s="35">
        <v>0</v>
      </c>
      <c r="O10182" s="35">
        <v>0</v>
      </c>
      <c r="P10182" s="36">
        <v>12</v>
      </c>
      <c r="Q10182" s="37">
        <v>42</v>
      </c>
      <c r="R10182" s="36">
        <v>14</v>
      </c>
      <c r="S10182" s="39">
        <f t="shared" si="357"/>
        <v>42</v>
      </c>
      <c r="T10182" s="34" t="s">
        <v>51</v>
      </c>
      <c r="U10182" s="12">
        <f>(((alpha*(speed^3))+(beta*(speed^2))+(ceta*speed))+delta)</f>
        <v>2.8667549508107442</v>
      </c>
      <c r="V10182" s="8">
        <f t="shared" si="358"/>
        <v>42</v>
      </c>
    </row>
    <row r="10183" spans="1:28">
      <c r="A10183" s="34" t="s">
        <v>19</v>
      </c>
      <c r="B10183" s="34" t="s">
        <v>75</v>
      </c>
      <c r="C10183" s="5" t="s">
        <v>188</v>
      </c>
      <c r="D10183" s="35" t="s">
        <v>90</v>
      </c>
      <c r="E10183" s="36" t="s">
        <v>16</v>
      </c>
      <c r="F10183" s="37">
        <v>100</v>
      </c>
      <c r="G10183" s="38">
        <v>0.06</v>
      </c>
      <c r="H10183" s="34">
        <v>0.972390147823607</v>
      </c>
      <c r="I10183" s="35">
        <v>-5.5433645239340219E-5</v>
      </c>
      <c r="J10183" s="35">
        <v>5.6531965259313264E-3</v>
      </c>
      <c r="K10183" s="35">
        <v>-0.15709297474867004</v>
      </c>
      <c r="L10183" s="35">
        <v>2.9291602893969748</v>
      </c>
      <c r="M10183" s="35">
        <v>0</v>
      </c>
      <c r="N10183" s="35">
        <v>0</v>
      </c>
      <c r="O10183" s="35">
        <v>0</v>
      </c>
      <c r="P10183" s="36">
        <v>12</v>
      </c>
      <c r="Q10183" s="37">
        <v>42</v>
      </c>
      <c r="R10183" s="36">
        <v>14</v>
      </c>
      <c r="S10183" s="39">
        <f t="shared" si="357"/>
        <v>42</v>
      </c>
      <c r="T10183" s="34" t="s">
        <v>51</v>
      </c>
      <c r="U10183" s="12">
        <f>(((alpha*(speed^3))+(beta*(speed^2))+(ceta*speed))+delta)</f>
        <v>2.1965261132034546</v>
      </c>
      <c r="V10183" s="8">
        <f t="shared" si="358"/>
        <v>42</v>
      </c>
    </row>
    <row r="10184" spans="1:28">
      <c r="A10184" s="34" t="s">
        <v>19</v>
      </c>
      <c r="B10184" s="34" t="s">
        <v>75</v>
      </c>
      <c r="C10184" s="5" t="s">
        <v>188</v>
      </c>
      <c r="D10184" s="35" t="s">
        <v>90</v>
      </c>
      <c r="E10184" s="36" t="s">
        <v>14</v>
      </c>
      <c r="F10184" s="37">
        <v>100</v>
      </c>
      <c r="G10184" s="38">
        <v>0.06</v>
      </c>
      <c r="H10184" s="34">
        <v>0.99127699182874607</v>
      </c>
      <c r="I10184" s="35">
        <v>-13516161.663479906</v>
      </c>
      <c r="J10184" s="35">
        <v>1348159.9435604946</v>
      </c>
      <c r="K10184" s="35">
        <v>8.0700871128811613</v>
      </c>
      <c r="L10184" s="35">
        <v>0</v>
      </c>
      <c r="M10184" s="35">
        <v>0</v>
      </c>
      <c r="N10184" s="35">
        <v>0</v>
      </c>
      <c r="O10184" s="35">
        <v>0</v>
      </c>
      <c r="P10184" s="36">
        <v>12</v>
      </c>
      <c r="Q10184" s="37">
        <v>42</v>
      </c>
      <c r="R10184" s="36">
        <v>2</v>
      </c>
      <c r="S10184" s="39">
        <f t="shared" si="357"/>
        <v>42</v>
      </c>
      <c r="T10184" s="34" t="s">
        <v>31</v>
      </c>
      <c r="U10184" s="12">
        <f>((alpha+(beta*speed))^((-1)/ceta))</f>
        <v>0.11323225254926619</v>
      </c>
      <c r="V10184" s="8">
        <f t="shared" si="358"/>
        <v>42</v>
      </c>
    </row>
    <row r="10185" spans="1:28">
      <c r="A10185" s="34" t="s">
        <v>19</v>
      </c>
      <c r="B10185" s="34" t="s">
        <v>75</v>
      </c>
      <c r="C10185" s="5" t="s">
        <v>188</v>
      </c>
      <c r="D10185" s="35" t="s">
        <v>90</v>
      </c>
      <c r="E10185" s="36" t="s">
        <v>18</v>
      </c>
      <c r="F10185" s="37">
        <v>100</v>
      </c>
      <c r="G10185" s="38">
        <v>0.06</v>
      </c>
      <c r="H10185" s="34">
        <v>0.98630186385290586</v>
      </c>
      <c r="I10185" s="35">
        <v>-2.1606851448827406E-7</v>
      </c>
      <c r="J10185" s="35">
        <v>2.5529198022164261E-5</v>
      </c>
      <c r="K10185" s="35">
        <v>-1.1947768194423317E-3</v>
      </c>
      <c r="L10185" s="35">
        <v>3.0865609083512213E-2</v>
      </c>
      <c r="M10185" s="35">
        <v>0</v>
      </c>
      <c r="N10185" s="35">
        <v>0</v>
      </c>
      <c r="O10185" s="35">
        <v>0</v>
      </c>
      <c r="P10185" s="36">
        <v>12</v>
      </c>
      <c r="Q10185" s="37">
        <v>42</v>
      </c>
      <c r="R10185" s="36">
        <v>14</v>
      </c>
      <c r="S10185" s="39">
        <f t="shared" si="357"/>
        <v>42</v>
      </c>
      <c r="T10185" s="34" t="s">
        <v>51</v>
      </c>
      <c r="U10185" s="12">
        <f>(((alpha*(speed^3))+(beta*(speed^2))+(ceta*speed))+delta)</f>
        <v>9.710403876624786E-3</v>
      </c>
      <c r="V10185" s="8">
        <f t="shared" si="358"/>
        <v>42</v>
      </c>
      <c r="AB10185" s="41"/>
    </row>
    <row r="10186" spans="1:28">
      <c r="A10186" s="34" t="s">
        <v>19</v>
      </c>
      <c r="B10186" s="34" t="s">
        <v>75</v>
      </c>
      <c r="C10186" s="5" t="s">
        <v>188</v>
      </c>
      <c r="D10186" s="35" t="s">
        <v>90</v>
      </c>
      <c r="E10186" s="36" t="s">
        <v>17</v>
      </c>
      <c r="F10186" s="37">
        <v>100</v>
      </c>
      <c r="G10186" s="38">
        <v>0.06</v>
      </c>
      <c r="H10186" s="34">
        <v>0.98029332075953346</v>
      </c>
      <c r="I10186" s="35">
        <v>-1.4332453796792245E-2</v>
      </c>
      <c r="J10186" s="35">
        <v>1.2918483357556252</v>
      </c>
      <c r="K10186" s="35">
        <v>-43.540674517767762</v>
      </c>
      <c r="L10186" s="35">
        <v>2127.4984412839731</v>
      </c>
      <c r="M10186" s="35">
        <v>0</v>
      </c>
      <c r="N10186" s="35">
        <v>0</v>
      </c>
      <c r="O10186" s="35">
        <v>0</v>
      </c>
      <c r="P10186" s="36">
        <v>12</v>
      </c>
      <c r="Q10186" s="37">
        <v>42</v>
      </c>
      <c r="R10186" s="36">
        <v>14</v>
      </c>
      <c r="S10186" s="39">
        <f t="shared" si="357"/>
        <v>42</v>
      </c>
      <c r="T10186" s="34" t="s">
        <v>51</v>
      </c>
      <c r="U10186" s="12">
        <f>(((alpha*(speed^3))+(beta*(speed^2))+(ceta*speed))+delta)</f>
        <v>1515.7477389139062</v>
      </c>
      <c r="V10186" s="8">
        <f t="shared" si="358"/>
        <v>42</v>
      </c>
    </row>
    <row r="10187" spans="1:28">
      <c r="A10187" s="34" t="s">
        <v>19</v>
      </c>
      <c r="B10187" s="34" t="s">
        <v>76</v>
      </c>
      <c r="C10187" s="5" t="s">
        <v>189</v>
      </c>
      <c r="D10187" s="35" t="s">
        <v>84</v>
      </c>
      <c r="E10187" s="36" t="s">
        <v>15</v>
      </c>
      <c r="F10187" s="37">
        <v>0</v>
      </c>
      <c r="G10187" s="38">
        <v>0</v>
      </c>
      <c r="H10187" s="34">
        <v>0.99177957769561675</v>
      </c>
      <c r="I10187" s="35">
        <v>1.6365139375834896</v>
      </c>
      <c r="J10187" s="35">
        <v>72.156284930872218</v>
      </c>
      <c r="K10187" s="35">
        <v>-4.8059633609865478E-3</v>
      </c>
      <c r="L10187" s="35">
        <v>0.85708401818910096</v>
      </c>
      <c r="M10187" s="35">
        <v>3.1837389586572028E-2</v>
      </c>
      <c r="N10187" s="35">
        <v>0</v>
      </c>
      <c r="O10187" s="35">
        <v>0</v>
      </c>
      <c r="P10187" s="36">
        <v>12</v>
      </c>
      <c r="Q10187" s="37">
        <v>86</v>
      </c>
      <c r="R10187" s="36">
        <v>10</v>
      </c>
      <c r="S10187" s="39">
        <f t="shared" si="357"/>
        <v>86</v>
      </c>
      <c r="T10187" s="34" t="s">
        <v>44</v>
      </c>
      <c r="U10187" s="12">
        <f>(alpha+(beta/(1+EXP((((-1)*ceta)+(delta*LN(speed)))+(epsilon*speed)))))</f>
        <v>1.7384763506523404</v>
      </c>
      <c r="V10187" s="8">
        <f t="shared" si="358"/>
        <v>86</v>
      </c>
    </row>
    <row r="10188" spans="1:28">
      <c r="A10188" s="34" t="s">
        <v>19</v>
      </c>
      <c r="B10188" s="34" t="s">
        <v>76</v>
      </c>
      <c r="C10188" s="5" t="s">
        <v>189</v>
      </c>
      <c r="D10188" s="35" t="s">
        <v>84</v>
      </c>
      <c r="E10188" s="36" t="s">
        <v>16</v>
      </c>
      <c r="F10188" s="37">
        <v>0</v>
      </c>
      <c r="G10188" s="38">
        <v>0</v>
      </c>
      <c r="H10188" s="34">
        <v>0.98065456694916642</v>
      </c>
      <c r="I10188" s="35">
        <v>116.89635200032835</v>
      </c>
      <c r="J10188" s="35">
        <v>1.0066194192685873</v>
      </c>
      <c r="K10188" s="35">
        <v>-0.7155412223035833</v>
      </c>
      <c r="L10188" s="35">
        <v>0</v>
      </c>
      <c r="M10188" s="35">
        <v>0</v>
      </c>
      <c r="N10188" s="35">
        <v>0</v>
      </c>
      <c r="O10188" s="35">
        <v>0</v>
      </c>
      <c r="P10188" s="36">
        <v>12</v>
      </c>
      <c r="Q10188" s="37">
        <v>86</v>
      </c>
      <c r="R10188" s="36">
        <v>0</v>
      </c>
      <c r="S10188" s="39">
        <f t="shared" si="357"/>
        <v>86</v>
      </c>
      <c r="T10188" s="34" t="s">
        <v>29</v>
      </c>
      <c r="U10188" s="12">
        <f>((alpha*(beta^speed))*(speed^ceta))</f>
        <v>8.5114538217976534</v>
      </c>
      <c r="V10188" s="8">
        <f t="shared" si="358"/>
        <v>86</v>
      </c>
    </row>
    <row r="10189" spans="1:28">
      <c r="A10189" s="34" t="s">
        <v>19</v>
      </c>
      <c r="B10189" s="34" t="s">
        <v>76</v>
      </c>
      <c r="C10189" s="5" t="s">
        <v>189</v>
      </c>
      <c r="D10189" s="35" t="s">
        <v>84</v>
      </c>
      <c r="E10189" s="36" t="s">
        <v>14</v>
      </c>
      <c r="F10189" s="37">
        <v>0</v>
      </c>
      <c r="G10189" s="38">
        <v>0</v>
      </c>
      <c r="H10189" s="34">
        <v>0.99664129718096428</v>
      </c>
      <c r="I10189" s="35">
        <v>61.436255265068361</v>
      </c>
      <c r="J10189" s="35">
        <v>-1.8174455745160625</v>
      </c>
      <c r="K10189" s="35">
        <v>13.778692904046546</v>
      </c>
      <c r="L10189" s="35">
        <v>-0.76783293016708054</v>
      </c>
      <c r="M10189" s="35">
        <v>0</v>
      </c>
      <c r="N10189" s="35">
        <v>0</v>
      </c>
      <c r="O10189" s="35">
        <v>0</v>
      </c>
      <c r="P10189" s="36">
        <v>12</v>
      </c>
      <c r="Q10189" s="37">
        <v>86</v>
      </c>
      <c r="R10189" s="36">
        <v>1</v>
      </c>
      <c r="S10189" s="39">
        <f t="shared" si="357"/>
        <v>86</v>
      </c>
      <c r="T10189" s="34" t="s">
        <v>30</v>
      </c>
      <c r="U10189" s="12">
        <f>((alpha*(speed^beta))+(ceta*(speed^delta)))</f>
        <v>0.46937870104800655</v>
      </c>
      <c r="V10189" s="8">
        <f t="shared" si="358"/>
        <v>86</v>
      </c>
    </row>
    <row r="10190" spans="1:28">
      <c r="A10190" s="34" t="s">
        <v>19</v>
      </c>
      <c r="B10190" s="34" t="s">
        <v>76</v>
      </c>
      <c r="C10190" s="5" t="s">
        <v>189</v>
      </c>
      <c r="D10190" s="35" t="s">
        <v>84</v>
      </c>
      <c r="E10190" s="36" t="s">
        <v>18</v>
      </c>
      <c r="F10190" s="37">
        <v>0</v>
      </c>
      <c r="G10190" s="38">
        <v>0</v>
      </c>
      <c r="H10190" s="34">
        <v>0.99710049792227462</v>
      </c>
      <c r="I10190" s="35">
        <v>3.6869071972856743E-2</v>
      </c>
      <c r="J10190" s="35">
        <v>6.8019310691025542E-2</v>
      </c>
      <c r="K10190" s="35">
        <v>-3.6709049526068352E-4</v>
      </c>
      <c r="L10190" s="35">
        <v>0</v>
      </c>
      <c r="M10190" s="35">
        <v>0</v>
      </c>
      <c r="N10190" s="35">
        <v>0</v>
      </c>
      <c r="O10190" s="35">
        <v>0</v>
      </c>
      <c r="P10190" s="36">
        <v>12</v>
      </c>
      <c r="Q10190" s="37">
        <v>86</v>
      </c>
      <c r="R10190" s="36">
        <v>5</v>
      </c>
      <c r="S10190" s="39">
        <f t="shared" si="357"/>
        <v>86</v>
      </c>
      <c r="T10190" s="34" t="s">
        <v>36</v>
      </c>
      <c r="U10190" s="12">
        <f>(1/(((ceta*(speed^2))+(beta*speed))+alpha))</f>
        <v>0.31530538150321502</v>
      </c>
      <c r="V10190" s="8">
        <f t="shared" si="358"/>
        <v>86</v>
      </c>
    </row>
    <row r="10191" spans="1:28">
      <c r="A10191" s="34" t="s">
        <v>19</v>
      </c>
      <c r="B10191" s="34" t="s">
        <v>76</v>
      </c>
      <c r="C10191" s="5" t="s">
        <v>189</v>
      </c>
      <c r="D10191" s="35" t="s">
        <v>84</v>
      </c>
      <c r="E10191" s="36" t="s">
        <v>17</v>
      </c>
      <c r="F10191" s="37">
        <v>0</v>
      </c>
      <c r="G10191" s="38">
        <v>0</v>
      </c>
      <c r="H10191" s="34">
        <v>0.9931513542410394</v>
      </c>
      <c r="I10191" s="35">
        <v>5178.2867695198502</v>
      </c>
      <c r="J10191" s="35">
        <v>1.008234786896989</v>
      </c>
      <c r="K10191" s="35">
        <v>-0.87091335670527659</v>
      </c>
      <c r="L10191" s="35">
        <v>0</v>
      </c>
      <c r="M10191" s="35">
        <v>0</v>
      </c>
      <c r="N10191" s="35">
        <v>0</v>
      </c>
      <c r="O10191" s="35">
        <v>0</v>
      </c>
      <c r="P10191" s="36">
        <v>12</v>
      </c>
      <c r="Q10191" s="37">
        <v>86</v>
      </c>
      <c r="R10191" s="36">
        <v>0</v>
      </c>
      <c r="S10191" s="39">
        <f t="shared" si="357"/>
        <v>86</v>
      </c>
      <c r="T10191" s="34" t="s">
        <v>29</v>
      </c>
      <c r="U10191" s="12">
        <f>((alpha*(beta^speed))*(speed^ceta))</f>
        <v>216.62563176369918</v>
      </c>
      <c r="V10191" s="8">
        <f t="shared" si="358"/>
        <v>86</v>
      </c>
    </row>
    <row r="10192" spans="1:28">
      <c r="A10192" s="34" t="s">
        <v>19</v>
      </c>
      <c r="B10192" s="34" t="s">
        <v>76</v>
      </c>
      <c r="C10192" s="5" t="s">
        <v>189</v>
      </c>
      <c r="D10192" s="35" t="s">
        <v>84</v>
      </c>
      <c r="E10192" s="36" t="s">
        <v>15</v>
      </c>
      <c r="F10192" s="37">
        <v>50</v>
      </c>
      <c r="G10192" s="38">
        <v>0</v>
      </c>
      <c r="H10192" s="34">
        <v>0.96036740756279959</v>
      </c>
      <c r="I10192" s="35">
        <v>2.2509832651991215</v>
      </c>
      <c r="J10192" s="35">
        <v>16.387922259654371</v>
      </c>
      <c r="K10192" s="35">
        <v>0.3506306571155276</v>
      </c>
      <c r="L10192" s="35">
        <v>0.13096633276071751</v>
      </c>
      <c r="M10192" s="35">
        <v>7.508715860141936E-2</v>
      </c>
      <c r="N10192" s="35">
        <v>0</v>
      </c>
      <c r="O10192" s="35">
        <v>0</v>
      </c>
      <c r="P10192" s="36">
        <v>12</v>
      </c>
      <c r="Q10192" s="37">
        <v>86</v>
      </c>
      <c r="R10192" s="36">
        <v>10</v>
      </c>
      <c r="S10192" s="39">
        <f t="shared" si="357"/>
        <v>86</v>
      </c>
      <c r="T10192" s="34" t="s">
        <v>44</v>
      </c>
      <c r="U10192" s="12">
        <f>(alpha+(beta/(1+EXP((((-1)*ceta)+(delta*LN(speed)))+(epsilon*speed)))))</f>
        <v>2.2713280206793067</v>
      </c>
      <c r="V10192" s="8">
        <f t="shared" si="358"/>
        <v>86</v>
      </c>
    </row>
    <row r="10193" spans="1:22">
      <c r="A10193" s="34" t="s">
        <v>19</v>
      </c>
      <c r="B10193" s="34" t="s">
        <v>76</v>
      </c>
      <c r="C10193" s="5" t="s">
        <v>189</v>
      </c>
      <c r="D10193" s="35" t="s">
        <v>84</v>
      </c>
      <c r="E10193" s="36" t="s">
        <v>16</v>
      </c>
      <c r="F10193" s="37">
        <v>50</v>
      </c>
      <c r="G10193" s="38">
        <v>0</v>
      </c>
      <c r="H10193" s="34">
        <v>0.95248519072880355</v>
      </c>
      <c r="I10193" s="35">
        <v>4.6472195045531528</v>
      </c>
      <c r="J10193" s="35">
        <v>-0.82345252580227912</v>
      </c>
      <c r="K10193" s="35">
        <v>-0.49849778750150642</v>
      </c>
      <c r="L10193" s="35">
        <v>0</v>
      </c>
      <c r="M10193" s="35">
        <v>0</v>
      </c>
      <c r="N10193" s="35">
        <v>0</v>
      </c>
      <c r="O10193" s="35">
        <v>0</v>
      </c>
      <c r="P10193" s="36">
        <v>12</v>
      </c>
      <c r="Q10193" s="37">
        <v>86</v>
      </c>
      <c r="R10193" s="36">
        <v>13</v>
      </c>
      <c r="S10193" s="39">
        <f t="shared" si="357"/>
        <v>86</v>
      </c>
      <c r="T10193" s="34" t="s">
        <v>50</v>
      </c>
      <c r="U10193" s="12">
        <f>EXP((alpha+(beta/speed))+(ceta*LN(speed)))</f>
        <v>11.213991090886351</v>
      </c>
      <c r="V10193" s="8">
        <f t="shared" si="358"/>
        <v>86</v>
      </c>
    </row>
    <row r="10194" spans="1:22">
      <c r="A10194" s="34" t="s">
        <v>19</v>
      </c>
      <c r="B10194" s="34" t="s">
        <v>76</v>
      </c>
      <c r="C10194" s="5" t="s">
        <v>189</v>
      </c>
      <c r="D10194" s="35" t="s">
        <v>84</v>
      </c>
      <c r="E10194" s="36" t="s">
        <v>14</v>
      </c>
      <c r="F10194" s="37">
        <v>50</v>
      </c>
      <c r="G10194" s="38">
        <v>0</v>
      </c>
      <c r="H10194" s="34">
        <v>0.99683957815232216</v>
      </c>
      <c r="I10194" s="35">
        <v>-0.14406521303333811</v>
      </c>
      <c r="J10194" s="35">
        <v>3.682157463283562E-2</v>
      </c>
      <c r="K10194" s="35">
        <v>1.2894278087170836</v>
      </c>
      <c r="L10194" s="35">
        <v>0</v>
      </c>
      <c r="M10194" s="35">
        <v>0</v>
      </c>
      <c r="N10194" s="35">
        <v>0</v>
      </c>
      <c r="O10194" s="35">
        <v>0</v>
      </c>
      <c r="P10194" s="36">
        <v>12</v>
      </c>
      <c r="Q10194" s="37">
        <v>86</v>
      </c>
      <c r="R10194" s="36">
        <v>2</v>
      </c>
      <c r="S10194" s="39">
        <f t="shared" si="357"/>
        <v>86</v>
      </c>
      <c r="T10194" s="34" t="s">
        <v>31</v>
      </c>
      <c r="U10194" s="12">
        <f>((alpha+(beta*speed))^((-1)/ceta))</f>
        <v>0.42407992995379146</v>
      </c>
      <c r="V10194" s="8">
        <f t="shared" si="358"/>
        <v>86</v>
      </c>
    </row>
    <row r="10195" spans="1:22">
      <c r="A10195" s="34" t="s">
        <v>19</v>
      </c>
      <c r="B10195" s="34" t="s">
        <v>76</v>
      </c>
      <c r="C10195" s="5" t="s">
        <v>189</v>
      </c>
      <c r="D10195" s="35" t="s">
        <v>84</v>
      </c>
      <c r="E10195" s="36" t="s">
        <v>18</v>
      </c>
      <c r="F10195" s="37">
        <v>50</v>
      </c>
      <c r="G10195" s="38">
        <v>0</v>
      </c>
      <c r="H10195" s="34">
        <v>0.9849243103077393</v>
      </c>
      <c r="I10195" s="35">
        <v>-5.5974514665773903E-6</v>
      </c>
      <c r="J10195" s="35">
        <v>1.0823437293692884E-3</v>
      </c>
      <c r="K10195" s="35">
        <v>-7.0487333239304797E-2</v>
      </c>
      <c r="L10195" s="35">
        <v>2.0033757822536638</v>
      </c>
      <c r="M10195" s="35">
        <v>0</v>
      </c>
      <c r="N10195" s="35">
        <v>0</v>
      </c>
      <c r="O10195" s="35">
        <v>0</v>
      </c>
      <c r="P10195" s="36">
        <v>12</v>
      </c>
      <c r="Q10195" s="37">
        <v>86</v>
      </c>
      <c r="R10195" s="36">
        <v>14</v>
      </c>
      <c r="S10195" s="39">
        <f t="shared" si="357"/>
        <v>86</v>
      </c>
      <c r="T10195" s="34" t="s">
        <v>51</v>
      </c>
      <c r="U10195" s="12">
        <f>(((alpha*(speed^3))+(beta*(speed^2))+(ceta*speed))+delta)</f>
        <v>0.38618675606335984</v>
      </c>
      <c r="V10195" s="8">
        <f t="shared" si="358"/>
        <v>86</v>
      </c>
    </row>
    <row r="10196" spans="1:22">
      <c r="A10196" s="34" t="s">
        <v>19</v>
      </c>
      <c r="B10196" s="34" t="s">
        <v>76</v>
      </c>
      <c r="C10196" s="5" t="s">
        <v>189</v>
      </c>
      <c r="D10196" s="35" t="s">
        <v>84</v>
      </c>
      <c r="E10196" s="36" t="s">
        <v>17</v>
      </c>
      <c r="F10196" s="37">
        <v>50</v>
      </c>
      <c r="G10196" s="38">
        <v>0</v>
      </c>
      <c r="H10196" s="34">
        <v>0.9790979315995163</v>
      </c>
      <c r="I10196" s="35">
        <v>3717.8037491810337</v>
      </c>
      <c r="J10196" s="35">
        <v>1.0024942544810482</v>
      </c>
      <c r="K10196" s="35">
        <v>-0.63281287127617325</v>
      </c>
      <c r="L10196" s="35">
        <v>0</v>
      </c>
      <c r="M10196" s="35">
        <v>0</v>
      </c>
      <c r="N10196" s="35">
        <v>0</v>
      </c>
      <c r="O10196" s="35">
        <v>0</v>
      </c>
      <c r="P10196" s="36">
        <v>12</v>
      </c>
      <c r="Q10196" s="37">
        <v>86</v>
      </c>
      <c r="R10196" s="36">
        <v>0</v>
      </c>
      <c r="S10196" s="39">
        <f t="shared" si="357"/>
        <v>86</v>
      </c>
      <c r="T10196" s="34" t="s">
        <v>29</v>
      </c>
      <c r="U10196" s="12">
        <f>((alpha*(beta^speed))*(speed^ceta))</f>
        <v>274.88666733820924</v>
      </c>
      <c r="V10196" s="8">
        <f t="shared" si="358"/>
        <v>86</v>
      </c>
    </row>
    <row r="10197" spans="1:22">
      <c r="A10197" s="34" t="s">
        <v>19</v>
      </c>
      <c r="B10197" s="34" t="s">
        <v>76</v>
      </c>
      <c r="C10197" s="5" t="s">
        <v>189</v>
      </c>
      <c r="D10197" s="35" t="s">
        <v>84</v>
      </c>
      <c r="E10197" s="36" t="s">
        <v>15</v>
      </c>
      <c r="F10197" s="37">
        <v>100</v>
      </c>
      <c r="G10197" s="38">
        <v>0</v>
      </c>
      <c r="H10197" s="34">
        <v>0.95113978137512611</v>
      </c>
      <c r="I10197" s="35">
        <v>2.633966175352616</v>
      </c>
      <c r="J10197" s="35">
        <v>7.2310672156550755</v>
      </c>
      <c r="K10197" s="35">
        <v>1.5228847855887144</v>
      </c>
      <c r="L10197" s="35">
        <v>-0.29340133168345117</v>
      </c>
      <c r="M10197" s="35">
        <v>0.12062131923770307</v>
      </c>
      <c r="N10197" s="35">
        <v>0</v>
      </c>
      <c r="O10197" s="35">
        <v>0</v>
      </c>
      <c r="P10197" s="36">
        <v>12</v>
      </c>
      <c r="Q10197" s="37">
        <v>86</v>
      </c>
      <c r="R10197" s="36">
        <v>10</v>
      </c>
      <c r="S10197" s="39">
        <f t="shared" si="357"/>
        <v>86</v>
      </c>
      <c r="T10197" s="34" t="s">
        <v>44</v>
      </c>
      <c r="U10197" s="12">
        <f>(alpha+(beta/(1+EXP((((-1)*ceta)+(delta*LN(speed)))+(epsilon*speed)))))</f>
        <v>2.6377927702425898</v>
      </c>
      <c r="V10197" s="8">
        <f t="shared" si="358"/>
        <v>86</v>
      </c>
    </row>
    <row r="10198" spans="1:22">
      <c r="A10198" s="34" t="s">
        <v>19</v>
      </c>
      <c r="B10198" s="34" t="s">
        <v>76</v>
      </c>
      <c r="C10198" s="5" t="s">
        <v>189</v>
      </c>
      <c r="D10198" s="35" t="s">
        <v>84</v>
      </c>
      <c r="E10198" s="36" t="s">
        <v>16</v>
      </c>
      <c r="F10198" s="37">
        <v>100</v>
      </c>
      <c r="G10198" s="38">
        <v>0</v>
      </c>
      <c r="H10198" s="34">
        <v>0.93829574097811141</v>
      </c>
      <c r="I10198" s="35">
        <v>5.5318006549723169</v>
      </c>
      <c r="J10198" s="35">
        <v>-4.4990640205658234</v>
      </c>
      <c r="K10198" s="35">
        <v>-0.63921534528874202</v>
      </c>
      <c r="L10198" s="35">
        <v>0</v>
      </c>
      <c r="M10198" s="35">
        <v>0</v>
      </c>
      <c r="N10198" s="35">
        <v>0</v>
      </c>
      <c r="O10198" s="35">
        <v>0</v>
      </c>
      <c r="P10198" s="36">
        <v>12</v>
      </c>
      <c r="Q10198" s="37">
        <v>86</v>
      </c>
      <c r="R10198" s="36">
        <v>13</v>
      </c>
      <c r="S10198" s="39">
        <f t="shared" si="357"/>
        <v>86</v>
      </c>
      <c r="T10198" s="34" t="s">
        <v>50</v>
      </c>
      <c r="U10198" s="12">
        <f>EXP((alpha+(beta/speed))+(ceta*LN(speed)))</f>
        <v>13.904309277412192</v>
      </c>
      <c r="V10198" s="8">
        <f t="shared" si="358"/>
        <v>86</v>
      </c>
    </row>
    <row r="10199" spans="1:22">
      <c r="A10199" s="34" t="s">
        <v>19</v>
      </c>
      <c r="B10199" s="34" t="s">
        <v>76</v>
      </c>
      <c r="C10199" s="5" t="s">
        <v>189</v>
      </c>
      <c r="D10199" s="35" t="s">
        <v>84</v>
      </c>
      <c r="E10199" s="36" t="s">
        <v>14</v>
      </c>
      <c r="F10199" s="37">
        <v>100</v>
      </c>
      <c r="G10199" s="38">
        <v>0</v>
      </c>
      <c r="H10199" s="34">
        <v>0.99696979145398301</v>
      </c>
      <c r="I10199" s="35">
        <v>-0.17117128739397194</v>
      </c>
      <c r="J10199" s="35">
        <v>3.9099665179273671E-2</v>
      </c>
      <c r="K10199" s="35">
        <v>1.3673321379371899</v>
      </c>
      <c r="L10199" s="35">
        <v>0</v>
      </c>
      <c r="M10199" s="35">
        <v>0</v>
      </c>
      <c r="N10199" s="35">
        <v>0</v>
      </c>
      <c r="O10199" s="35">
        <v>0</v>
      </c>
      <c r="P10199" s="36">
        <v>12</v>
      </c>
      <c r="Q10199" s="37">
        <v>86</v>
      </c>
      <c r="R10199" s="36">
        <v>2</v>
      </c>
      <c r="S10199" s="39">
        <f t="shared" si="357"/>
        <v>86</v>
      </c>
      <c r="T10199" s="34" t="s">
        <v>31</v>
      </c>
      <c r="U10199" s="12">
        <f>((alpha+(beta*speed))^((-1)/ceta))</f>
        <v>0.42796940499654201</v>
      </c>
      <c r="V10199" s="8">
        <f t="shared" si="358"/>
        <v>86</v>
      </c>
    </row>
    <row r="10200" spans="1:22">
      <c r="A10200" s="34" t="s">
        <v>19</v>
      </c>
      <c r="B10200" s="34" t="s">
        <v>76</v>
      </c>
      <c r="C10200" s="5" t="s">
        <v>189</v>
      </c>
      <c r="D10200" s="35" t="s">
        <v>84</v>
      </c>
      <c r="E10200" s="36" t="s">
        <v>18</v>
      </c>
      <c r="F10200" s="37">
        <v>100</v>
      </c>
      <c r="G10200" s="38">
        <v>0</v>
      </c>
      <c r="H10200" s="34">
        <v>0.97939169259122116</v>
      </c>
      <c r="I10200" s="35">
        <v>-5.0474322581272575E-6</v>
      </c>
      <c r="J10200" s="35">
        <v>1.0068202478136828E-3</v>
      </c>
      <c r="K10200" s="35">
        <v>-6.911892652903133E-2</v>
      </c>
      <c r="L10200" s="35">
        <v>2.1646604867221981</v>
      </c>
      <c r="M10200" s="35">
        <v>0</v>
      </c>
      <c r="N10200" s="35">
        <v>0</v>
      </c>
      <c r="O10200" s="35">
        <v>0</v>
      </c>
      <c r="P10200" s="36">
        <v>12</v>
      </c>
      <c r="Q10200" s="37">
        <v>86</v>
      </c>
      <c r="R10200" s="36">
        <v>14</v>
      </c>
      <c r="S10200" s="39">
        <f t="shared" si="357"/>
        <v>86</v>
      </c>
      <c r="T10200" s="34" t="s">
        <v>51</v>
      </c>
      <c r="U10200" s="12">
        <f>(((alpha*(speed^3))+(beta*(speed^2))+(ceta*speed))+delta)</f>
        <v>0.4564257856801115</v>
      </c>
      <c r="V10200" s="8">
        <f t="shared" si="358"/>
        <v>86</v>
      </c>
    </row>
    <row r="10201" spans="1:22">
      <c r="A10201" s="34" t="s">
        <v>19</v>
      </c>
      <c r="B10201" s="34" t="s">
        <v>76</v>
      </c>
      <c r="C10201" s="5" t="s">
        <v>189</v>
      </c>
      <c r="D10201" s="35" t="s">
        <v>84</v>
      </c>
      <c r="E10201" s="36" t="s">
        <v>17</v>
      </c>
      <c r="F10201" s="37">
        <v>100</v>
      </c>
      <c r="G10201" s="38">
        <v>0</v>
      </c>
      <c r="H10201" s="34">
        <v>0.96435024841441686</v>
      </c>
      <c r="I10201" s="35">
        <v>8.5411270249378877</v>
      </c>
      <c r="J10201" s="35">
        <v>-2.1245585595765246</v>
      </c>
      <c r="K10201" s="35">
        <v>-0.61047805345421435</v>
      </c>
      <c r="L10201" s="35">
        <v>0</v>
      </c>
      <c r="M10201" s="35">
        <v>0</v>
      </c>
      <c r="N10201" s="35">
        <v>0</v>
      </c>
      <c r="O10201" s="35">
        <v>0</v>
      </c>
      <c r="P10201" s="36">
        <v>12</v>
      </c>
      <c r="Q10201" s="37">
        <v>86</v>
      </c>
      <c r="R10201" s="36">
        <v>13</v>
      </c>
      <c r="S10201" s="39">
        <f t="shared" si="357"/>
        <v>86</v>
      </c>
      <c r="T10201" s="34" t="s">
        <v>50</v>
      </c>
      <c r="U10201" s="12">
        <f>EXP((alpha+(beta/speed))+(ceta*LN(speed)))</f>
        <v>329.35677602698809</v>
      </c>
      <c r="V10201" s="8">
        <f t="shared" si="358"/>
        <v>86</v>
      </c>
    </row>
    <row r="10202" spans="1:22">
      <c r="A10202" s="34" t="s">
        <v>19</v>
      </c>
      <c r="B10202" s="34" t="s">
        <v>76</v>
      </c>
      <c r="C10202" s="5" t="s">
        <v>189</v>
      </c>
      <c r="D10202" s="35" t="s">
        <v>84</v>
      </c>
      <c r="E10202" s="36" t="s">
        <v>15</v>
      </c>
      <c r="F10202" s="37">
        <v>0</v>
      </c>
      <c r="G10202" s="38">
        <v>-0.06</v>
      </c>
      <c r="H10202" s="34">
        <v>0.9923979287734026</v>
      </c>
      <c r="I10202" s="35">
        <v>45.170266779450628</v>
      </c>
      <c r="J10202" s="35">
        <v>0.9795718771138886</v>
      </c>
      <c r="K10202" s="35">
        <v>-0.82595674438592948</v>
      </c>
      <c r="L10202" s="35">
        <v>0</v>
      </c>
      <c r="M10202" s="35">
        <v>0</v>
      </c>
      <c r="N10202" s="35">
        <v>0</v>
      </c>
      <c r="O10202" s="35">
        <v>0</v>
      </c>
      <c r="P10202" s="36">
        <v>12</v>
      </c>
      <c r="Q10202" s="37">
        <v>86</v>
      </c>
      <c r="R10202" s="36">
        <v>0</v>
      </c>
      <c r="S10202" s="39">
        <f t="shared" si="357"/>
        <v>86</v>
      </c>
      <c r="T10202" s="34" t="s">
        <v>29</v>
      </c>
      <c r="U10202" s="12">
        <f>((alpha*(beta^speed))*(speed^ceta))</f>
        <v>0.1932694130229656</v>
      </c>
      <c r="V10202" s="8">
        <f t="shared" si="358"/>
        <v>86</v>
      </c>
    </row>
    <row r="10203" spans="1:22">
      <c r="A10203" s="34" t="s">
        <v>19</v>
      </c>
      <c r="B10203" s="34" t="s">
        <v>76</v>
      </c>
      <c r="C10203" s="5" t="s">
        <v>189</v>
      </c>
      <c r="D10203" s="35" t="s">
        <v>84</v>
      </c>
      <c r="E10203" s="36" t="s">
        <v>16</v>
      </c>
      <c r="F10203" s="37">
        <v>0</v>
      </c>
      <c r="G10203" s="38">
        <v>-0.06</v>
      </c>
      <c r="H10203" s="34">
        <v>0.98770997170356767</v>
      </c>
      <c r="I10203" s="35">
        <v>9.106442418395936</v>
      </c>
      <c r="J10203" s="35">
        <v>-16.432174144582557</v>
      </c>
      <c r="K10203" s="35">
        <v>-2.2114100331499906</v>
      </c>
      <c r="L10203" s="35">
        <v>0</v>
      </c>
      <c r="M10203" s="35">
        <v>0</v>
      </c>
      <c r="N10203" s="35">
        <v>0</v>
      </c>
      <c r="O10203" s="35">
        <v>0</v>
      </c>
      <c r="P10203" s="36">
        <v>12</v>
      </c>
      <c r="Q10203" s="37">
        <v>86</v>
      </c>
      <c r="R10203" s="36">
        <v>13</v>
      </c>
      <c r="S10203" s="39">
        <f t="shared" si="357"/>
        <v>86</v>
      </c>
      <c r="T10203" s="34" t="s">
        <v>50</v>
      </c>
      <c r="U10203" s="12">
        <f>EXP((alpha+(beta/speed))+(ceta*LN(speed)))</f>
        <v>0.39257892622448981</v>
      </c>
      <c r="V10203" s="8">
        <f t="shared" si="358"/>
        <v>86</v>
      </c>
    </row>
    <row r="10204" spans="1:22">
      <c r="A10204" s="34" t="s">
        <v>19</v>
      </c>
      <c r="B10204" s="34" t="s">
        <v>76</v>
      </c>
      <c r="C10204" s="5" t="s">
        <v>189</v>
      </c>
      <c r="D10204" s="35" t="s">
        <v>84</v>
      </c>
      <c r="E10204" s="36" t="s">
        <v>14</v>
      </c>
      <c r="F10204" s="37">
        <v>0</v>
      </c>
      <c r="G10204" s="38">
        <v>-0.06</v>
      </c>
      <c r="H10204" s="34">
        <v>0.99632264110186131</v>
      </c>
      <c r="I10204" s="35">
        <v>1.2081691819856461E-2</v>
      </c>
      <c r="J10204" s="35">
        <v>22.426428134015026</v>
      </c>
      <c r="K10204" s="35">
        <v>0.39179889682112301</v>
      </c>
      <c r="L10204" s="35">
        <v>1.0725136975687459</v>
      </c>
      <c r="M10204" s="35">
        <v>1.0032041178218E-2</v>
      </c>
      <c r="N10204" s="35">
        <v>0</v>
      </c>
      <c r="O10204" s="35">
        <v>0</v>
      </c>
      <c r="P10204" s="36">
        <v>12</v>
      </c>
      <c r="Q10204" s="37">
        <v>86</v>
      </c>
      <c r="R10204" s="36">
        <v>10</v>
      </c>
      <c r="S10204" s="39">
        <f t="shared" si="357"/>
        <v>86</v>
      </c>
      <c r="T10204" s="34" t="s">
        <v>44</v>
      </c>
      <c r="U10204" s="12">
        <f>(alpha+(beta/(1+EXP((((-1)*ceta)+(delta*LN(speed)))+(epsilon*speed)))))</f>
        <v>0.12934801133938414</v>
      </c>
      <c r="V10204" s="8">
        <f t="shared" si="358"/>
        <v>86</v>
      </c>
    </row>
    <row r="10205" spans="1:22">
      <c r="A10205" s="34" t="s">
        <v>19</v>
      </c>
      <c r="B10205" s="34" t="s">
        <v>76</v>
      </c>
      <c r="C10205" s="5" t="s">
        <v>189</v>
      </c>
      <c r="D10205" s="35" t="s">
        <v>84</v>
      </c>
      <c r="E10205" s="36" t="s">
        <v>18</v>
      </c>
      <c r="F10205" s="37">
        <v>0</v>
      </c>
      <c r="G10205" s="38">
        <v>-0.06</v>
      </c>
      <c r="H10205" s="34">
        <v>0.99653948990917396</v>
      </c>
      <c r="I10205" s="35">
        <v>3.4837275040203328E-2</v>
      </c>
      <c r="J10205" s="35">
        <v>-21.801658532748498</v>
      </c>
      <c r="K10205" s="35">
        <v>1.4661112476049953</v>
      </c>
      <c r="L10205" s="35">
        <v>0.31063352738146732</v>
      </c>
      <c r="M10205" s="35">
        <v>0</v>
      </c>
      <c r="N10205" s="35">
        <v>0</v>
      </c>
      <c r="O10205" s="35">
        <v>0</v>
      </c>
      <c r="P10205" s="36">
        <v>12</v>
      </c>
      <c r="Q10205" s="37">
        <v>86</v>
      </c>
      <c r="R10205" s="36">
        <v>8</v>
      </c>
      <c r="S10205" s="39">
        <f t="shared" si="357"/>
        <v>86</v>
      </c>
      <c r="T10205" s="34" t="s">
        <v>40</v>
      </c>
      <c r="U10205" s="12">
        <f>(alpha-(beta*EXP(((-1)*ceta)*(speed^delta))))</f>
        <v>9.7682115809768946E-2</v>
      </c>
      <c r="V10205" s="8">
        <f t="shared" si="358"/>
        <v>86</v>
      </c>
    </row>
    <row r="10206" spans="1:22">
      <c r="A10206" s="34" t="s">
        <v>19</v>
      </c>
      <c r="B10206" s="34" t="s">
        <v>76</v>
      </c>
      <c r="C10206" s="5" t="s">
        <v>189</v>
      </c>
      <c r="D10206" s="35" t="s">
        <v>84</v>
      </c>
      <c r="E10206" s="36" t="s">
        <v>17</v>
      </c>
      <c r="F10206" s="37">
        <v>0</v>
      </c>
      <c r="G10206" s="38">
        <v>-0.06</v>
      </c>
      <c r="H10206" s="34">
        <v>0.98838376780039217</v>
      </c>
      <c r="I10206" s="35">
        <v>13.409353314962823</v>
      </c>
      <c r="J10206" s="35">
        <v>-19.04178566697944</v>
      </c>
      <c r="K10206" s="35">
        <v>-2.4462257948038095</v>
      </c>
      <c r="L10206" s="35">
        <v>0</v>
      </c>
      <c r="M10206" s="35">
        <v>0</v>
      </c>
      <c r="N10206" s="35">
        <v>0</v>
      </c>
      <c r="O10206" s="35">
        <v>0</v>
      </c>
      <c r="P10206" s="36">
        <v>12</v>
      </c>
      <c r="Q10206" s="37">
        <v>86</v>
      </c>
      <c r="R10206" s="36">
        <v>13</v>
      </c>
      <c r="S10206" s="39">
        <f t="shared" si="357"/>
        <v>86</v>
      </c>
      <c r="T10206" s="34" t="s">
        <v>50</v>
      </c>
      <c r="U10206" s="12">
        <f>EXP((alpha+(beta/speed))+(ceta*LN(speed)))</f>
        <v>9.8907299268506499</v>
      </c>
      <c r="V10206" s="8">
        <f t="shared" si="358"/>
        <v>86</v>
      </c>
    </row>
    <row r="10207" spans="1:22">
      <c r="A10207" s="34" t="s">
        <v>19</v>
      </c>
      <c r="B10207" s="34" t="s">
        <v>76</v>
      </c>
      <c r="C10207" s="5" t="s">
        <v>189</v>
      </c>
      <c r="D10207" s="35" t="s">
        <v>84</v>
      </c>
      <c r="E10207" s="36" t="s">
        <v>15</v>
      </c>
      <c r="F10207" s="37">
        <v>50</v>
      </c>
      <c r="G10207" s="38">
        <v>-0.06</v>
      </c>
      <c r="H10207" s="34">
        <v>0.98915249562629037</v>
      </c>
      <c r="I10207" s="35">
        <v>8.0164470618064509</v>
      </c>
      <c r="J10207" s="35">
        <v>-16.048936796556486</v>
      </c>
      <c r="K10207" s="35">
        <v>-2.091698108432392</v>
      </c>
      <c r="L10207" s="35">
        <v>0</v>
      </c>
      <c r="M10207" s="35">
        <v>0</v>
      </c>
      <c r="N10207" s="35">
        <v>0</v>
      </c>
      <c r="O10207" s="35">
        <v>0</v>
      </c>
      <c r="P10207" s="36">
        <v>12</v>
      </c>
      <c r="Q10207" s="37">
        <v>86</v>
      </c>
      <c r="R10207" s="36">
        <v>13</v>
      </c>
      <c r="S10207" s="39">
        <f t="shared" si="357"/>
        <v>86</v>
      </c>
      <c r="T10207" s="34" t="s">
        <v>50</v>
      </c>
      <c r="U10207" s="12">
        <f>EXP((alpha+(beta/speed))+(ceta*LN(speed)))</f>
        <v>0.22597784935565446</v>
      </c>
      <c r="V10207" s="8">
        <f t="shared" si="358"/>
        <v>86</v>
      </c>
    </row>
    <row r="10208" spans="1:22">
      <c r="A10208" s="34" t="s">
        <v>19</v>
      </c>
      <c r="B10208" s="34" t="s">
        <v>76</v>
      </c>
      <c r="C10208" s="5" t="s">
        <v>189</v>
      </c>
      <c r="D10208" s="35" t="s">
        <v>84</v>
      </c>
      <c r="E10208" s="36" t="s">
        <v>16</v>
      </c>
      <c r="F10208" s="37">
        <v>50</v>
      </c>
      <c r="G10208" s="38">
        <v>-0.06</v>
      </c>
      <c r="H10208" s="34">
        <v>0.9775728606861509</v>
      </c>
      <c r="I10208" s="35">
        <v>-0.39831469593454477</v>
      </c>
      <c r="J10208" s="35">
        <v>14.325192704364282</v>
      </c>
      <c r="K10208" s="35">
        <v>5.7801575054694414</v>
      </c>
      <c r="L10208" s="35">
        <v>2.1378083745739604</v>
      </c>
      <c r="M10208" s="35">
        <v>-9.5372997372489172E-3</v>
      </c>
      <c r="N10208" s="35">
        <v>0</v>
      </c>
      <c r="O10208" s="35">
        <v>0</v>
      </c>
      <c r="P10208" s="36">
        <v>12</v>
      </c>
      <c r="Q10208" s="37">
        <v>86</v>
      </c>
      <c r="R10208" s="36">
        <v>10</v>
      </c>
      <c r="S10208" s="39">
        <f t="shared" si="357"/>
        <v>86</v>
      </c>
      <c r="T10208" s="34" t="s">
        <v>44</v>
      </c>
      <c r="U10208" s="12">
        <f>(alpha+(beta/(1+EXP((((-1)*ceta)+(delta*LN(speed)))+(epsilon*speed)))))</f>
        <v>0.3332466007876928</v>
      </c>
      <c r="V10208" s="8">
        <f t="shared" si="358"/>
        <v>86</v>
      </c>
    </row>
    <row r="10209" spans="1:22">
      <c r="A10209" s="34" t="s">
        <v>19</v>
      </c>
      <c r="B10209" s="34" t="s">
        <v>76</v>
      </c>
      <c r="C10209" s="5" t="s">
        <v>189</v>
      </c>
      <c r="D10209" s="35" t="s">
        <v>84</v>
      </c>
      <c r="E10209" s="36" t="s">
        <v>14</v>
      </c>
      <c r="F10209" s="37">
        <v>50</v>
      </c>
      <c r="G10209" s="38">
        <v>-0.06</v>
      </c>
      <c r="H10209" s="34">
        <v>0.9965679116898668</v>
      </c>
      <c r="I10209" s="35">
        <v>5.0210088943568936</v>
      </c>
      <c r="J10209" s="35">
        <v>-6.7810675673362173</v>
      </c>
      <c r="K10209" s="35">
        <v>-1.5625616395224058</v>
      </c>
      <c r="L10209" s="35">
        <v>0</v>
      </c>
      <c r="M10209" s="35">
        <v>0</v>
      </c>
      <c r="N10209" s="35">
        <v>0</v>
      </c>
      <c r="O10209" s="35">
        <v>0</v>
      </c>
      <c r="P10209" s="36">
        <v>12</v>
      </c>
      <c r="Q10209" s="37">
        <v>86</v>
      </c>
      <c r="R10209" s="36">
        <v>13</v>
      </c>
      <c r="S10209" s="39">
        <f t="shared" si="357"/>
        <v>86</v>
      </c>
      <c r="T10209" s="34" t="s">
        <v>50</v>
      </c>
      <c r="U10209" s="12">
        <f t="shared" ref="U10209:U10216" si="359">EXP((alpha+(beta/speed))+(ceta*LN(speed)))</f>
        <v>0.13291666278496939</v>
      </c>
      <c r="V10209" s="8">
        <f t="shared" si="358"/>
        <v>86</v>
      </c>
    </row>
    <row r="10210" spans="1:22">
      <c r="A10210" s="34" t="s">
        <v>19</v>
      </c>
      <c r="B10210" s="34" t="s">
        <v>76</v>
      </c>
      <c r="C10210" s="5" t="s">
        <v>189</v>
      </c>
      <c r="D10210" s="35" t="s">
        <v>84</v>
      </c>
      <c r="E10210" s="36" t="s">
        <v>18</v>
      </c>
      <c r="F10210" s="37">
        <v>50</v>
      </c>
      <c r="G10210" s="38">
        <v>-0.06</v>
      </c>
      <c r="H10210" s="34">
        <v>0.99485786012459831</v>
      </c>
      <c r="I10210" s="35">
        <v>4.0470578584361983</v>
      </c>
      <c r="J10210" s="35">
        <v>-6.8827111388653721</v>
      </c>
      <c r="K10210" s="35">
        <v>-1.4207417002778673</v>
      </c>
      <c r="L10210" s="35">
        <v>0</v>
      </c>
      <c r="M10210" s="35">
        <v>0</v>
      </c>
      <c r="N10210" s="35">
        <v>0</v>
      </c>
      <c r="O10210" s="35">
        <v>0</v>
      </c>
      <c r="P10210" s="36">
        <v>12</v>
      </c>
      <c r="Q10210" s="37">
        <v>86</v>
      </c>
      <c r="R10210" s="36">
        <v>13</v>
      </c>
      <c r="S10210" s="39">
        <f t="shared" si="357"/>
        <v>86</v>
      </c>
      <c r="T10210" s="34" t="s">
        <v>50</v>
      </c>
      <c r="U10210" s="12">
        <f t="shared" si="359"/>
        <v>9.4283354841195446E-2</v>
      </c>
      <c r="V10210" s="8">
        <f t="shared" si="358"/>
        <v>86</v>
      </c>
    </row>
    <row r="10211" spans="1:22">
      <c r="A10211" s="34" t="s">
        <v>19</v>
      </c>
      <c r="B10211" s="34" t="s">
        <v>76</v>
      </c>
      <c r="C10211" s="5" t="s">
        <v>189</v>
      </c>
      <c r="D10211" s="35" t="s">
        <v>84</v>
      </c>
      <c r="E10211" s="36" t="s">
        <v>17</v>
      </c>
      <c r="F10211" s="37">
        <v>50</v>
      </c>
      <c r="G10211" s="38">
        <v>-0.06</v>
      </c>
      <c r="H10211" s="34">
        <v>0.98261680366516824</v>
      </c>
      <c r="I10211" s="35">
        <v>13.83160200296415</v>
      </c>
      <c r="J10211" s="35">
        <v>-21.977488982389737</v>
      </c>
      <c r="K10211" s="35">
        <v>-2.5435664049675548</v>
      </c>
      <c r="L10211" s="35">
        <v>0</v>
      </c>
      <c r="M10211" s="35">
        <v>0</v>
      </c>
      <c r="N10211" s="35">
        <v>0</v>
      </c>
      <c r="O10211" s="35">
        <v>0</v>
      </c>
      <c r="P10211" s="36">
        <v>12</v>
      </c>
      <c r="Q10211" s="37">
        <v>86</v>
      </c>
      <c r="R10211" s="36">
        <v>13</v>
      </c>
      <c r="S10211" s="39">
        <f t="shared" si="357"/>
        <v>86</v>
      </c>
      <c r="T10211" s="34" t="s">
        <v>50</v>
      </c>
      <c r="U10211" s="12">
        <f t="shared" si="359"/>
        <v>9.4510104969773128</v>
      </c>
      <c r="V10211" s="8">
        <f t="shared" si="358"/>
        <v>86</v>
      </c>
    </row>
    <row r="10212" spans="1:22">
      <c r="A10212" s="34" t="s">
        <v>19</v>
      </c>
      <c r="B10212" s="34" t="s">
        <v>76</v>
      </c>
      <c r="C10212" s="5" t="s">
        <v>189</v>
      </c>
      <c r="D10212" s="35" t="s">
        <v>84</v>
      </c>
      <c r="E10212" s="36" t="s">
        <v>15</v>
      </c>
      <c r="F10212" s="37">
        <v>100</v>
      </c>
      <c r="G10212" s="38">
        <v>-0.06</v>
      </c>
      <c r="H10212" s="34">
        <v>0.98485929971060204</v>
      </c>
      <c r="I10212" s="35">
        <v>8.1203992809479146</v>
      </c>
      <c r="J10212" s="35">
        <v>-16.75395500364986</v>
      </c>
      <c r="K10212" s="35">
        <v>-2.107344105886741</v>
      </c>
      <c r="L10212" s="35">
        <v>0</v>
      </c>
      <c r="M10212" s="35">
        <v>0</v>
      </c>
      <c r="N10212" s="35">
        <v>0</v>
      </c>
      <c r="O10212" s="35">
        <v>0</v>
      </c>
      <c r="P10212" s="36">
        <v>12</v>
      </c>
      <c r="Q10212" s="37">
        <v>86</v>
      </c>
      <c r="R10212" s="36">
        <v>13</v>
      </c>
      <c r="S10212" s="39">
        <f t="shared" si="357"/>
        <v>86</v>
      </c>
      <c r="T10212" s="34" t="s">
        <v>50</v>
      </c>
      <c r="U10212" s="12">
        <f t="shared" si="359"/>
        <v>0.23194461374861711</v>
      </c>
      <c r="V10212" s="8">
        <f t="shared" si="358"/>
        <v>86</v>
      </c>
    </row>
    <row r="10213" spans="1:22">
      <c r="A10213" s="34" t="s">
        <v>19</v>
      </c>
      <c r="B10213" s="34" t="s">
        <v>76</v>
      </c>
      <c r="C10213" s="5" t="s">
        <v>189</v>
      </c>
      <c r="D10213" s="35" t="s">
        <v>84</v>
      </c>
      <c r="E10213" s="36" t="s">
        <v>16</v>
      </c>
      <c r="F10213" s="37">
        <v>100</v>
      </c>
      <c r="G10213" s="38">
        <v>-0.06</v>
      </c>
      <c r="H10213" s="34">
        <v>0.96291895691728946</v>
      </c>
      <c r="I10213" s="35">
        <v>9.9601369388913632</v>
      </c>
      <c r="J10213" s="35">
        <v>-22.939631394902591</v>
      </c>
      <c r="K10213" s="35">
        <v>-2.3776786391248601</v>
      </c>
      <c r="L10213" s="35">
        <v>0</v>
      </c>
      <c r="M10213" s="35">
        <v>0</v>
      </c>
      <c r="N10213" s="35">
        <v>0</v>
      </c>
      <c r="O10213" s="35">
        <v>0</v>
      </c>
      <c r="P10213" s="36">
        <v>12</v>
      </c>
      <c r="Q10213" s="37">
        <v>86</v>
      </c>
      <c r="R10213" s="36">
        <v>13</v>
      </c>
      <c r="S10213" s="39">
        <f t="shared" si="357"/>
        <v>86</v>
      </c>
      <c r="T10213" s="34" t="s">
        <v>50</v>
      </c>
      <c r="U10213" s="12">
        <f t="shared" si="359"/>
        <v>0.40754277658536436</v>
      </c>
      <c r="V10213" s="8">
        <f t="shared" si="358"/>
        <v>86</v>
      </c>
    </row>
    <row r="10214" spans="1:22">
      <c r="A10214" s="34" t="s">
        <v>19</v>
      </c>
      <c r="B10214" s="34" t="s">
        <v>76</v>
      </c>
      <c r="C10214" s="5" t="s">
        <v>189</v>
      </c>
      <c r="D10214" s="35" t="s">
        <v>84</v>
      </c>
      <c r="E10214" s="36" t="s">
        <v>14</v>
      </c>
      <c r="F10214" s="37">
        <v>100</v>
      </c>
      <c r="G10214" s="38">
        <v>-0.06</v>
      </c>
      <c r="H10214" s="34">
        <v>0.99691364026897133</v>
      </c>
      <c r="I10214" s="35">
        <v>4.9430066313850007</v>
      </c>
      <c r="J10214" s="35">
        <v>-6.5871811638459992</v>
      </c>
      <c r="K10214" s="35">
        <v>-1.5505253630260853</v>
      </c>
      <c r="L10214" s="35">
        <v>0</v>
      </c>
      <c r="M10214" s="35">
        <v>0</v>
      </c>
      <c r="N10214" s="35">
        <v>0</v>
      </c>
      <c r="O10214" s="35">
        <v>0</v>
      </c>
      <c r="P10214" s="36">
        <v>12</v>
      </c>
      <c r="Q10214" s="37">
        <v>86</v>
      </c>
      <c r="R10214" s="36">
        <v>13</v>
      </c>
      <c r="S10214" s="39">
        <f t="shared" si="357"/>
        <v>86</v>
      </c>
      <c r="T10214" s="34" t="s">
        <v>50</v>
      </c>
      <c r="U10214" s="12">
        <f t="shared" si="359"/>
        <v>0.13000700348775859</v>
      </c>
      <c r="V10214" s="8">
        <f t="shared" si="358"/>
        <v>86</v>
      </c>
    </row>
    <row r="10215" spans="1:22">
      <c r="A10215" s="34" t="s">
        <v>19</v>
      </c>
      <c r="B10215" s="34" t="s">
        <v>76</v>
      </c>
      <c r="C10215" s="5" t="s">
        <v>189</v>
      </c>
      <c r="D10215" s="35" t="s">
        <v>84</v>
      </c>
      <c r="E10215" s="36" t="s">
        <v>18</v>
      </c>
      <c r="F10215" s="37">
        <v>100</v>
      </c>
      <c r="G10215" s="38">
        <v>-0.06</v>
      </c>
      <c r="H10215" s="34">
        <v>0.99290449861625307</v>
      </c>
      <c r="I10215" s="35">
        <v>4.1557615661713898</v>
      </c>
      <c r="J10215" s="35">
        <v>-7.4767091812725148</v>
      </c>
      <c r="K10215" s="35">
        <v>-1.4409940369393599</v>
      </c>
      <c r="L10215" s="35">
        <v>0</v>
      </c>
      <c r="M10215" s="35">
        <v>0</v>
      </c>
      <c r="N10215" s="35">
        <v>0</v>
      </c>
      <c r="O10215" s="35">
        <v>0</v>
      </c>
      <c r="P10215" s="36">
        <v>12</v>
      </c>
      <c r="Q10215" s="37">
        <v>86</v>
      </c>
      <c r="R10215" s="36">
        <v>13</v>
      </c>
      <c r="S10215" s="39">
        <f t="shared" si="357"/>
        <v>86</v>
      </c>
      <c r="T10215" s="34" t="s">
        <v>50</v>
      </c>
      <c r="U10215" s="12">
        <f t="shared" si="359"/>
        <v>9.5382056517329963E-2</v>
      </c>
      <c r="V10215" s="8">
        <f t="shared" si="358"/>
        <v>86</v>
      </c>
    </row>
    <row r="10216" spans="1:22">
      <c r="A10216" s="34" t="s">
        <v>19</v>
      </c>
      <c r="B10216" s="34" t="s">
        <v>76</v>
      </c>
      <c r="C10216" s="5" t="s">
        <v>189</v>
      </c>
      <c r="D10216" s="35" t="s">
        <v>84</v>
      </c>
      <c r="E10216" s="36" t="s">
        <v>17</v>
      </c>
      <c r="F10216" s="37">
        <v>100</v>
      </c>
      <c r="G10216" s="38">
        <v>-0.06</v>
      </c>
      <c r="H10216" s="34">
        <v>0.9753579595677464</v>
      </c>
      <c r="I10216" s="35">
        <v>14.084433937062265</v>
      </c>
      <c r="J10216" s="35">
        <v>-23.986051148534276</v>
      </c>
      <c r="K10216" s="35">
        <v>-2.5888637145540936</v>
      </c>
      <c r="L10216" s="35">
        <v>0</v>
      </c>
      <c r="M10216" s="35">
        <v>0</v>
      </c>
      <c r="N10216" s="35">
        <v>0</v>
      </c>
      <c r="O10216" s="35">
        <v>0</v>
      </c>
      <c r="P10216" s="36">
        <v>12</v>
      </c>
      <c r="Q10216" s="37">
        <v>86</v>
      </c>
      <c r="R10216" s="36">
        <v>13</v>
      </c>
      <c r="S10216" s="39">
        <f t="shared" si="357"/>
        <v>86</v>
      </c>
      <c r="T10216" s="34" t="s">
        <v>50</v>
      </c>
      <c r="U10216" s="12">
        <f t="shared" si="359"/>
        <v>9.7165272737895272</v>
      </c>
      <c r="V10216" s="8">
        <f t="shared" si="358"/>
        <v>86</v>
      </c>
    </row>
    <row r="10217" spans="1:22">
      <c r="A10217" s="34" t="s">
        <v>19</v>
      </c>
      <c r="B10217" s="34" t="s">
        <v>76</v>
      </c>
      <c r="C10217" s="5" t="s">
        <v>189</v>
      </c>
      <c r="D10217" s="35" t="s">
        <v>84</v>
      </c>
      <c r="E10217" s="36" t="s">
        <v>15</v>
      </c>
      <c r="F10217" s="37">
        <v>0</v>
      </c>
      <c r="G10217" s="38">
        <v>-0.04</v>
      </c>
      <c r="H10217" s="34">
        <v>0.99321428850936699</v>
      </c>
      <c r="I10217" s="35">
        <v>52.017155992492661</v>
      </c>
      <c r="J10217" s="35">
        <v>0.98115112934821613</v>
      </c>
      <c r="K10217" s="35">
        <v>-0.81653675551355998</v>
      </c>
      <c r="L10217" s="35">
        <v>0</v>
      </c>
      <c r="M10217" s="35">
        <v>0</v>
      </c>
      <c r="N10217" s="35">
        <v>0</v>
      </c>
      <c r="O10217" s="35">
        <v>0</v>
      </c>
      <c r="P10217" s="36">
        <v>12</v>
      </c>
      <c r="Q10217" s="37">
        <v>86</v>
      </c>
      <c r="R10217" s="36">
        <v>0</v>
      </c>
      <c r="S10217" s="39">
        <f t="shared" si="357"/>
        <v>86</v>
      </c>
      <c r="T10217" s="34" t="s">
        <v>29</v>
      </c>
      <c r="U10217" s="12">
        <f>((alpha*(beta^speed))*(speed^ceta))</f>
        <v>0.26659107731112702</v>
      </c>
      <c r="V10217" s="8">
        <f t="shared" si="358"/>
        <v>86</v>
      </c>
    </row>
    <row r="10218" spans="1:22">
      <c r="A10218" s="34" t="s">
        <v>19</v>
      </c>
      <c r="B10218" s="34" t="s">
        <v>76</v>
      </c>
      <c r="C10218" s="5" t="s">
        <v>189</v>
      </c>
      <c r="D10218" s="35" t="s">
        <v>84</v>
      </c>
      <c r="E10218" s="36" t="s">
        <v>16</v>
      </c>
      <c r="F10218" s="37">
        <v>0</v>
      </c>
      <c r="G10218" s="38">
        <v>-0.04</v>
      </c>
      <c r="H10218" s="34">
        <v>0.98268760602723992</v>
      </c>
      <c r="I10218" s="35">
        <v>-1.3763510565833148</v>
      </c>
      <c r="J10218" s="35">
        <v>36.303824538678128</v>
      </c>
      <c r="K10218" s="35">
        <v>2.6353432413017606</v>
      </c>
      <c r="L10218" s="35">
        <v>1.2798592334364911</v>
      </c>
      <c r="M10218" s="35">
        <v>-1.4227764631971418E-3</v>
      </c>
      <c r="N10218" s="35">
        <v>0</v>
      </c>
      <c r="O10218" s="35">
        <v>0</v>
      </c>
      <c r="P10218" s="36">
        <v>12</v>
      </c>
      <c r="Q10218" s="37">
        <v>86</v>
      </c>
      <c r="R10218" s="36">
        <v>10</v>
      </c>
      <c r="S10218" s="39">
        <f t="shared" si="357"/>
        <v>86</v>
      </c>
      <c r="T10218" s="34" t="s">
        <v>44</v>
      </c>
      <c r="U10218" s="12">
        <f>(alpha+(beta/(1+EXP((((-1)*ceta)+(delta*LN(speed)))+(epsilon*speed)))))</f>
        <v>0.44091661410120753</v>
      </c>
      <c r="V10218" s="8">
        <f t="shared" si="358"/>
        <v>86</v>
      </c>
    </row>
    <row r="10219" spans="1:22">
      <c r="A10219" s="34" t="s">
        <v>19</v>
      </c>
      <c r="B10219" s="34" t="s">
        <v>76</v>
      </c>
      <c r="C10219" s="5" t="s">
        <v>189</v>
      </c>
      <c r="D10219" s="35" t="s">
        <v>84</v>
      </c>
      <c r="E10219" s="36" t="s">
        <v>14</v>
      </c>
      <c r="F10219" s="37">
        <v>0</v>
      </c>
      <c r="G10219" s="38">
        <v>-0.04</v>
      </c>
      <c r="H10219" s="34">
        <v>0.99611675528142429</v>
      </c>
      <c r="I10219" s="35">
        <v>23.184043239256066</v>
      </c>
      <c r="J10219" s="35">
        <v>0.9871902087260076</v>
      </c>
      <c r="K10219" s="35">
        <v>-0.89553290277468511</v>
      </c>
      <c r="L10219" s="35">
        <v>0</v>
      </c>
      <c r="M10219" s="35">
        <v>0</v>
      </c>
      <c r="N10219" s="35">
        <v>0</v>
      </c>
      <c r="O10219" s="35">
        <v>0</v>
      </c>
      <c r="P10219" s="36">
        <v>12</v>
      </c>
      <c r="Q10219" s="37">
        <v>86</v>
      </c>
      <c r="R10219" s="36">
        <v>0</v>
      </c>
      <c r="S10219" s="39">
        <f t="shared" si="357"/>
        <v>86</v>
      </c>
      <c r="T10219" s="34" t="s">
        <v>29</v>
      </c>
      <c r="U10219" s="12">
        <f>((alpha*(beta^speed))*(speed^ceta))</f>
        <v>0.14166231642270738</v>
      </c>
      <c r="V10219" s="8">
        <f t="shared" si="358"/>
        <v>86</v>
      </c>
    </row>
    <row r="10220" spans="1:22">
      <c r="A10220" s="34" t="s">
        <v>19</v>
      </c>
      <c r="B10220" s="34" t="s">
        <v>76</v>
      </c>
      <c r="C10220" s="5" t="s">
        <v>189</v>
      </c>
      <c r="D10220" s="35" t="s">
        <v>84</v>
      </c>
      <c r="E10220" s="36" t="s">
        <v>18</v>
      </c>
      <c r="F10220" s="37">
        <v>0</v>
      </c>
      <c r="G10220" s="38">
        <v>-0.04</v>
      </c>
      <c r="H10220" s="34">
        <v>0.99631254416231951</v>
      </c>
      <c r="I10220" s="35">
        <v>2.4164501983523676</v>
      </c>
      <c r="J10220" s="35">
        <v>0.15741784806434406</v>
      </c>
      <c r="K10220" s="35">
        <v>0.97170935093291644</v>
      </c>
      <c r="L10220" s="35">
        <v>3.851718954588991E-2</v>
      </c>
      <c r="M10220" s="35">
        <v>6.9678128395601488E-2</v>
      </c>
      <c r="N10220" s="35">
        <v>0</v>
      </c>
      <c r="O10220" s="35">
        <v>0</v>
      </c>
      <c r="P10220" s="36">
        <v>12</v>
      </c>
      <c r="Q10220" s="37">
        <v>86</v>
      </c>
      <c r="R10220" s="36">
        <v>4</v>
      </c>
      <c r="S10220" s="39">
        <f t="shared" si="357"/>
        <v>86</v>
      </c>
      <c r="T10220" s="34" t="s">
        <v>35</v>
      </c>
      <c r="U10220" s="12">
        <f>((epsilon+(alpha*EXP(((-1)*beta)*speed)))+(ceta*EXP(((-1)*delta)*speed)))</f>
        <v>0.105076596487019</v>
      </c>
      <c r="V10220" s="8">
        <f t="shared" si="358"/>
        <v>86</v>
      </c>
    </row>
    <row r="10221" spans="1:22">
      <c r="A10221" s="34" t="s">
        <v>19</v>
      </c>
      <c r="B10221" s="34" t="s">
        <v>76</v>
      </c>
      <c r="C10221" s="5" t="s">
        <v>189</v>
      </c>
      <c r="D10221" s="35" t="s">
        <v>84</v>
      </c>
      <c r="E10221" s="36" t="s">
        <v>17</v>
      </c>
      <c r="F10221" s="37">
        <v>0</v>
      </c>
      <c r="G10221" s="38">
        <v>-0.04</v>
      </c>
      <c r="H10221" s="34">
        <v>0.98598709028558273</v>
      </c>
      <c r="I10221" s="35">
        <v>2688.6643691503832</v>
      </c>
      <c r="J10221" s="35">
        <v>0.97145252098727608</v>
      </c>
      <c r="K10221" s="35">
        <v>-0.62865385069384849</v>
      </c>
      <c r="L10221" s="35">
        <v>0</v>
      </c>
      <c r="M10221" s="35">
        <v>0</v>
      </c>
      <c r="N10221" s="35">
        <v>0</v>
      </c>
      <c r="O10221" s="35">
        <v>0</v>
      </c>
      <c r="P10221" s="36">
        <v>12</v>
      </c>
      <c r="Q10221" s="37">
        <v>86</v>
      </c>
      <c r="R10221" s="36">
        <v>0</v>
      </c>
      <c r="S10221" s="39">
        <f t="shared" si="357"/>
        <v>86</v>
      </c>
      <c r="T10221" s="34" t="s">
        <v>29</v>
      </c>
      <c r="U10221" s="12">
        <f>((alpha*(beta^speed))*(speed^ceta))</f>
        <v>13.541367984878073</v>
      </c>
      <c r="V10221" s="8">
        <f t="shared" si="358"/>
        <v>86</v>
      </c>
    </row>
    <row r="10222" spans="1:22">
      <c r="A10222" s="34" t="s">
        <v>19</v>
      </c>
      <c r="B10222" s="34" t="s">
        <v>76</v>
      </c>
      <c r="C10222" s="5" t="s">
        <v>189</v>
      </c>
      <c r="D10222" s="35" t="s">
        <v>84</v>
      </c>
      <c r="E10222" s="36" t="s">
        <v>15</v>
      </c>
      <c r="F10222" s="37">
        <v>50</v>
      </c>
      <c r="G10222" s="38">
        <v>-0.04</v>
      </c>
      <c r="H10222" s="34">
        <v>0.98771330727022932</v>
      </c>
      <c r="I10222" s="35">
        <v>-0.32337416242185552</v>
      </c>
      <c r="J10222" s="35">
        <v>8.9638191142520274</v>
      </c>
      <c r="K10222" s="35">
        <v>5.1625966426394818</v>
      </c>
      <c r="L10222" s="35">
        <v>1.9103403454380248</v>
      </c>
      <c r="M10222" s="35">
        <v>-7.8634669171745546E-3</v>
      </c>
      <c r="N10222" s="35">
        <v>0</v>
      </c>
      <c r="O10222" s="35">
        <v>0</v>
      </c>
      <c r="P10222" s="36">
        <v>12</v>
      </c>
      <c r="Q10222" s="37">
        <v>86</v>
      </c>
      <c r="R10222" s="36">
        <v>10</v>
      </c>
      <c r="S10222" s="39">
        <f t="shared" si="357"/>
        <v>86</v>
      </c>
      <c r="T10222" s="34" t="s">
        <v>44</v>
      </c>
      <c r="U10222" s="12">
        <f>(alpha+(beta/(1+EXP((((-1)*ceta)+(delta*LN(speed)))+(epsilon*speed)))))</f>
        <v>0.25693304567976522</v>
      </c>
      <c r="V10222" s="8">
        <f t="shared" si="358"/>
        <v>86</v>
      </c>
    </row>
    <row r="10223" spans="1:22">
      <c r="A10223" s="34" t="s">
        <v>19</v>
      </c>
      <c r="B10223" s="34" t="s">
        <v>76</v>
      </c>
      <c r="C10223" s="5" t="s">
        <v>189</v>
      </c>
      <c r="D10223" s="35" t="s">
        <v>84</v>
      </c>
      <c r="E10223" s="36" t="s">
        <v>16</v>
      </c>
      <c r="F10223" s="37">
        <v>50</v>
      </c>
      <c r="G10223" s="38">
        <v>-0.04</v>
      </c>
      <c r="H10223" s="34">
        <v>0.96333599165858474</v>
      </c>
      <c r="I10223" s="35">
        <v>41.640573304921084</v>
      </c>
      <c r="J10223" s="35">
        <v>0.967035351576501</v>
      </c>
      <c r="K10223" s="35">
        <v>-0.32886529025205302</v>
      </c>
      <c r="L10223" s="35">
        <v>0</v>
      </c>
      <c r="M10223" s="35">
        <v>0</v>
      </c>
      <c r="N10223" s="35">
        <v>0</v>
      </c>
      <c r="O10223" s="35">
        <v>0</v>
      </c>
      <c r="P10223" s="36">
        <v>12</v>
      </c>
      <c r="Q10223" s="37">
        <v>86</v>
      </c>
      <c r="R10223" s="36">
        <v>0</v>
      </c>
      <c r="S10223" s="39">
        <f t="shared" si="357"/>
        <v>86</v>
      </c>
      <c r="T10223" s="34" t="s">
        <v>29</v>
      </c>
      <c r="U10223" s="12">
        <f>((alpha*(beta^speed))*(speed^ceta))</f>
        <v>0.53872790043652019</v>
      </c>
      <c r="V10223" s="8">
        <f t="shared" si="358"/>
        <v>86</v>
      </c>
    </row>
    <row r="10224" spans="1:22">
      <c r="A10224" s="34" t="s">
        <v>19</v>
      </c>
      <c r="B10224" s="34" t="s">
        <v>76</v>
      </c>
      <c r="C10224" s="5" t="s">
        <v>189</v>
      </c>
      <c r="D10224" s="35" t="s">
        <v>84</v>
      </c>
      <c r="E10224" s="36" t="s">
        <v>14</v>
      </c>
      <c r="F10224" s="37">
        <v>50</v>
      </c>
      <c r="G10224" s="38">
        <v>-0.04</v>
      </c>
      <c r="H10224" s="34">
        <v>0.9967157702006354</v>
      </c>
      <c r="I10224" s="35">
        <v>0.28562091917318239</v>
      </c>
      <c r="J10224" s="35">
        <v>3.1927753309711766E-2</v>
      </c>
      <c r="K10224" s="35">
        <v>0.56968589836174399</v>
      </c>
      <c r="L10224" s="35">
        <v>0</v>
      </c>
      <c r="M10224" s="35">
        <v>0</v>
      </c>
      <c r="N10224" s="35">
        <v>0</v>
      </c>
      <c r="O10224" s="35">
        <v>0</v>
      </c>
      <c r="P10224" s="36">
        <v>12</v>
      </c>
      <c r="Q10224" s="37">
        <v>86</v>
      </c>
      <c r="R10224" s="36">
        <v>2</v>
      </c>
      <c r="S10224" s="39">
        <f t="shared" si="357"/>
        <v>86</v>
      </c>
      <c r="T10224" s="34" t="s">
        <v>31</v>
      </c>
      <c r="U10224" s="12">
        <f>((alpha+(beta*speed))^((-1)/ceta))</f>
        <v>0.14273945005300537</v>
      </c>
      <c r="V10224" s="8">
        <f t="shared" si="358"/>
        <v>86</v>
      </c>
    </row>
    <row r="10225" spans="1:22">
      <c r="A10225" s="34" t="s">
        <v>19</v>
      </c>
      <c r="B10225" s="34" t="s">
        <v>76</v>
      </c>
      <c r="C10225" s="5" t="s">
        <v>189</v>
      </c>
      <c r="D10225" s="35" t="s">
        <v>84</v>
      </c>
      <c r="E10225" s="36" t="s">
        <v>18</v>
      </c>
      <c r="F10225" s="37">
        <v>50</v>
      </c>
      <c r="G10225" s="38">
        <v>-0.04</v>
      </c>
      <c r="H10225" s="34">
        <v>0.99308045037621562</v>
      </c>
      <c r="I10225" s="35">
        <v>4.5646765320496803</v>
      </c>
      <c r="J10225" s="35">
        <v>-9.3391115059538787</v>
      </c>
      <c r="K10225" s="35">
        <v>-1.5085197425312049</v>
      </c>
      <c r="L10225" s="35">
        <v>0</v>
      </c>
      <c r="M10225" s="35">
        <v>0</v>
      </c>
      <c r="N10225" s="35">
        <v>0</v>
      </c>
      <c r="O10225" s="35">
        <v>0</v>
      </c>
      <c r="P10225" s="36">
        <v>12</v>
      </c>
      <c r="Q10225" s="37">
        <v>86</v>
      </c>
      <c r="R10225" s="36">
        <v>13</v>
      </c>
      <c r="S10225" s="39">
        <f t="shared" si="357"/>
        <v>86</v>
      </c>
      <c r="T10225" s="34" t="s">
        <v>50</v>
      </c>
      <c r="U10225" s="12">
        <f>EXP((alpha+(beta/speed))+(ceta*LN(speed)))</f>
        <v>0.10399747860931065</v>
      </c>
      <c r="V10225" s="8">
        <f t="shared" si="358"/>
        <v>86</v>
      </c>
    </row>
    <row r="10226" spans="1:22">
      <c r="A10226" s="34" t="s">
        <v>19</v>
      </c>
      <c r="B10226" s="34" t="s">
        <v>76</v>
      </c>
      <c r="C10226" s="5" t="s">
        <v>189</v>
      </c>
      <c r="D10226" s="35" t="s">
        <v>84</v>
      </c>
      <c r="E10226" s="36" t="s">
        <v>17</v>
      </c>
      <c r="F10226" s="37">
        <v>50</v>
      </c>
      <c r="G10226" s="38">
        <v>-0.04</v>
      </c>
      <c r="H10226" s="34">
        <v>0.97617995638071942</v>
      </c>
      <c r="I10226" s="35">
        <v>1747.6184446099103</v>
      </c>
      <c r="J10226" s="35">
        <v>0.96527658097247859</v>
      </c>
      <c r="K10226" s="35">
        <v>-0.42186290912049046</v>
      </c>
      <c r="L10226" s="35">
        <v>0</v>
      </c>
      <c r="M10226" s="35">
        <v>0</v>
      </c>
      <c r="N10226" s="35">
        <v>0</v>
      </c>
      <c r="O10226" s="35">
        <v>0</v>
      </c>
      <c r="P10226" s="36">
        <v>12</v>
      </c>
      <c r="Q10226" s="37">
        <v>86</v>
      </c>
      <c r="R10226" s="36">
        <v>0</v>
      </c>
      <c r="S10226" s="39">
        <f t="shared" si="357"/>
        <v>86</v>
      </c>
      <c r="T10226" s="34" t="s">
        <v>29</v>
      </c>
      <c r="U10226" s="12">
        <f>((alpha*(beta^speed))*(speed^ceta))</f>
        <v>12.776316717952422</v>
      </c>
      <c r="V10226" s="8">
        <f t="shared" si="358"/>
        <v>86</v>
      </c>
    </row>
    <row r="10227" spans="1:22">
      <c r="A10227" s="34" t="s">
        <v>19</v>
      </c>
      <c r="B10227" s="34" t="s">
        <v>76</v>
      </c>
      <c r="C10227" s="5" t="s">
        <v>189</v>
      </c>
      <c r="D10227" s="35" t="s">
        <v>84</v>
      </c>
      <c r="E10227" s="36" t="s">
        <v>15</v>
      </c>
      <c r="F10227" s="37">
        <v>100</v>
      </c>
      <c r="G10227" s="38">
        <v>-0.04</v>
      </c>
      <c r="H10227" s="34">
        <v>0.98228798950945662</v>
      </c>
      <c r="I10227" s="35">
        <v>-1.6700790695994554E-2</v>
      </c>
      <c r="J10227" s="35">
        <v>10.233959931297182</v>
      </c>
      <c r="K10227" s="35">
        <v>3.7135207587036496</v>
      </c>
      <c r="L10227" s="35">
        <v>1.3559185648554231</v>
      </c>
      <c r="M10227" s="35">
        <v>1.4739803888587772E-2</v>
      </c>
      <c r="N10227" s="35">
        <v>0</v>
      </c>
      <c r="O10227" s="35">
        <v>0</v>
      </c>
      <c r="P10227" s="36">
        <v>12</v>
      </c>
      <c r="Q10227" s="37">
        <v>86</v>
      </c>
      <c r="R10227" s="36">
        <v>10</v>
      </c>
      <c r="S10227" s="39">
        <f t="shared" si="357"/>
        <v>86</v>
      </c>
      <c r="T10227" s="34" t="s">
        <v>44</v>
      </c>
      <c r="U10227" s="12">
        <f>(alpha+(beta/(1+EXP((((-1)*ceta)+(delta*LN(speed)))+(epsilon*speed)))))</f>
        <v>0.25713010233219119</v>
      </c>
      <c r="V10227" s="8">
        <f t="shared" si="358"/>
        <v>86</v>
      </c>
    </row>
    <row r="10228" spans="1:22">
      <c r="A10228" s="34" t="s">
        <v>19</v>
      </c>
      <c r="B10228" s="34" t="s">
        <v>76</v>
      </c>
      <c r="C10228" s="5" t="s">
        <v>189</v>
      </c>
      <c r="D10228" s="35" t="s">
        <v>84</v>
      </c>
      <c r="E10228" s="36" t="s">
        <v>16</v>
      </c>
      <c r="F10228" s="37">
        <v>100</v>
      </c>
      <c r="G10228" s="38">
        <v>-0.04</v>
      </c>
      <c r="H10228" s="34">
        <v>0.94297037409842821</v>
      </c>
      <c r="I10228" s="35">
        <v>-6.2174549729298478E-5</v>
      </c>
      <c r="J10228" s="35">
        <v>1.1887504158691154E-2</v>
      </c>
      <c r="K10228" s="35">
        <v>-0.80901864676870894</v>
      </c>
      <c r="L10228" s="35">
        <v>20.998452887416512</v>
      </c>
      <c r="M10228" s="35">
        <v>0</v>
      </c>
      <c r="N10228" s="35">
        <v>0</v>
      </c>
      <c r="O10228" s="35">
        <v>0</v>
      </c>
      <c r="P10228" s="36">
        <v>12</v>
      </c>
      <c r="Q10228" s="37">
        <v>84</v>
      </c>
      <c r="R10228" s="36">
        <v>14</v>
      </c>
      <c r="S10228" s="39">
        <f t="shared" si="357"/>
        <v>84</v>
      </c>
      <c r="T10228" s="34" t="s">
        <v>51</v>
      </c>
      <c r="U10228" s="12">
        <f>(((alpha*(speed^3))+(beta*(speed^2))+(ceta*speed))+delta)</f>
        <v>6.8011579815625112E-2</v>
      </c>
      <c r="V10228" s="8">
        <f t="shared" si="358"/>
        <v>84</v>
      </c>
    </row>
    <row r="10229" spans="1:22">
      <c r="A10229" s="34" t="s">
        <v>19</v>
      </c>
      <c r="B10229" s="34" t="s">
        <v>76</v>
      </c>
      <c r="C10229" s="5" t="s">
        <v>189</v>
      </c>
      <c r="D10229" s="35" t="s">
        <v>84</v>
      </c>
      <c r="E10229" s="36" t="s">
        <v>14</v>
      </c>
      <c r="F10229" s="37">
        <v>100</v>
      </c>
      <c r="G10229" s="38">
        <v>-0.04</v>
      </c>
      <c r="H10229" s="34">
        <v>0.99696726220974752</v>
      </c>
      <c r="I10229" s="35">
        <v>-0.12752979981845144</v>
      </c>
      <c r="J10229" s="35">
        <v>12.320121525851276</v>
      </c>
      <c r="K10229" s="35">
        <v>1.4973292028032887</v>
      </c>
      <c r="L10229" s="35">
        <v>1.2590639248783957</v>
      </c>
      <c r="M10229" s="35">
        <v>-3.0807612090093493E-3</v>
      </c>
      <c r="N10229" s="35">
        <v>0</v>
      </c>
      <c r="O10229" s="35">
        <v>0</v>
      </c>
      <c r="P10229" s="36">
        <v>12</v>
      </c>
      <c r="Q10229" s="37">
        <v>86</v>
      </c>
      <c r="R10229" s="36">
        <v>10</v>
      </c>
      <c r="S10229" s="39">
        <f t="shared" si="357"/>
        <v>86</v>
      </c>
      <c r="T10229" s="34" t="s">
        <v>44</v>
      </c>
      <c r="U10229" s="12">
        <f>(alpha+(beta/(1+EXP((((-1)*ceta)+(delta*LN(speed)))+(epsilon*speed)))))</f>
        <v>0.13017544815540313</v>
      </c>
      <c r="V10229" s="8">
        <f t="shared" si="358"/>
        <v>86</v>
      </c>
    </row>
    <row r="10230" spans="1:22">
      <c r="A10230" s="34" t="s">
        <v>19</v>
      </c>
      <c r="B10230" s="34" t="s">
        <v>76</v>
      </c>
      <c r="C10230" s="5" t="s">
        <v>189</v>
      </c>
      <c r="D10230" s="35" t="s">
        <v>84</v>
      </c>
      <c r="E10230" s="36" t="s">
        <v>18</v>
      </c>
      <c r="F10230" s="37">
        <v>100</v>
      </c>
      <c r="G10230" s="38">
        <v>-0.04</v>
      </c>
      <c r="H10230" s="34">
        <v>0.98934760325763749</v>
      </c>
      <c r="I10230" s="35">
        <v>0.59729483707524689</v>
      </c>
      <c r="J10230" s="35">
        <v>3.0278987647815545E-2</v>
      </c>
      <c r="K10230" s="35">
        <v>0.51050970743482171</v>
      </c>
      <c r="L10230" s="35">
        <v>0</v>
      </c>
      <c r="M10230" s="35">
        <v>0</v>
      </c>
      <c r="N10230" s="35">
        <v>0</v>
      </c>
      <c r="O10230" s="35">
        <v>0</v>
      </c>
      <c r="P10230" s="36">
        <v>12</v>
      </c>
      <c r="Q10230" s="37">
        <v>86</v>
      </c>
      <c r="R10230" s="36">
        <v>2</v>
      </c>
      <c r="S10230" s="39">
        <f t="shared" si="357"/>
        <v>86</v>
      </c>
      <c r="T10230" s="34" t="s">
        <v>31</v>
      </c>
      <c r="U10230" s="12">
        <f>((alpha+(beta*speed))^((-1)/ceta))</f>
        <v>0.10236618045620997</v>
      </c>
      <c r="V10230" s="8">
        <f t="shared" si="358"/>
        <v>86</v>
      </c>
    </row>
    <row r="10231" spans="1:22">
      <c r="A10231" s="34" t="s">
        <v>19</v>
      </c>
      <c r="B10231" s="34" t="s">
        <v>76</v>
      </c>
      <c r="C10231" s="5" t="s">
        <v>189</v>
      </c>
      <c r="D10231" s="35" t="s">
        <v>84</v>
      </c>
      <c r="E10231" s="36" t="s">
        <v>17</v>
      </c>
      <c r="F10231" s="37">
        <v>100</v>
      </c>
      <c r="G10231" s="38">
        <v>-0.04</v>
      </c>
      <c r="H10231" s="34">
        <v>0.96397485483839396</v>
      </c>
      <c r="I10231" s="35">
        <v>1269.7996327366734</v>
      </c>
      <c r="J10231" s="35">
        <v>0.96163409656518373</v>
      </c>
      <c r="K10231" s="35">
        <v>-0.26290032952119519</v>
      </c>
      <c r="L10231" s="35">
        <v>0</v>
      </c>
      <c r="M10231" s="35">
        <v>0</v>
      </c>
      <c r="N10231" s="35">
        <v>0</v>
      </c>
      <c r="O10231" s="35">
        <v>0</v>
      </c>
      <c r="P10231" s="36">
        <v>12</v>
      </c>
      <c r="Q10231" s="37">
        <v>86</v>
      </c>
      <c r="R10231" s="36">
        <v>0</v>
      </c>
      <c r="S10231" s="39">
        <f t="shared" si="357"/>
        <v>86</v>
      </c>
      <c r="T10231" s="34" t="s">
        <v>29</v>
      </c>
      <c r="U10231" s="12">
        <f>((alpha*(beta^speed))*(speed^ceta))</f>
        <v>13.614519938910927</v>
      </c>
      <c r="V10231" s="8">
        <f t="shared" si="358"/>
        <v>86</v>
      </c>
    </row>
    <row r="10232" spans="1:22">
      <c r="A10232" s="34" t="s">
        <v>19</v>
      </c>
      <c r="B10232" s="34" t="s">
        <v>76</v>
      </c>
      <c r="C10232" s="5" t="s">
        <v>189</v>
      </c>
      <c r="D10232" s="35" t="s">
        <v>84</v>
      </c>
      <c r="E10232" s="36" t="s">
        <v>15</v>
      </c>
      <c r="F10232" s="37">
        <v>0</v>
      </c>
      <c r="G10232" s="38">
        <v>-0.02</v>
      </c>
      <c r="H10232" s="34">
        <v>0.99507739153076014</v>
      </c>
      <c r="I10232" s="35">
        <v>0.8222799702981336</v>
      </c>
      <c r="J10232" s="35">
        <v>53.776671807200742</v>
      </c>
      <c r="K10232" s="35">
        <v>0.12109440488288256</v>
      </c>
      <c r="L10232" s="35">
        <v>0.75410371317931402</v>
      </c>
      <c r="M10232" s="35">
        <v>3.6676727569604543E-2</v>
      </c>
      <c r="N10232" s="35">
        <v>0</v>
      </c>
      <c r="O10232" s="35">
        <v>0</v>
      </c>
      <c r="P10232" s="36">
        <v>12</v>
      </c>
      <c r="Q10232" s="37">
        <v>86</v>
      </c>
      <c r="R10232" s="36">
        <v>10</v>
      </c>
      <c r="S10232" s="39">
        <f t="shared" si="357"/>
        <v>86</v>
      </c>
      <c r="T10232" s="34" t="s">
        <v>44</v>
      </c>
      <c r="U10232" s="12">
        <f>(alpha+(beta/(1+EXP((((-1)*ceta)+(delta*LN(speed)))+(epsilon*speed)))))</f>
        <v>0.91218714801350209</v>
      </c>
      <c r="V10232" s="8">
        <f t="shared" si="358"/>
        <v>86</v>
      </c>
    </row>
    <row r="10233" spans="1:22">
      <c r="A10233" s="34" t="s">
        <v>19</v>
      </c>
      <c r="B10233" s="34" t="s">
        <v>76</v>
      </c>
      <c r="C10233" s="5" t="s">
        <v>189</v>
      </c>
      <c r="D10233" s="35" t="s">
        <v>84</v>
      </c>
      <c r="E10233" s="36" t="s">
        <v>16</v>
      </c>
      <c r="F10233" s="37">
        <v>0</v>
      </c>
      <c r="G10233" s="38">
        <v>-0.02</v>
      </c>
      <c r="H10233" s="34">
        <v>0.98060598353904938</v>
      </c>
      <c r="I10233" s="35">
        <v>105.91951465144153</v>
      </c>
      <c r="J10233" s="35">
        <v>0.99155307415172933</v>
      </c>
      <c r="K10233" s="35">
        <v>-0.71860820519009638</v>
      </c>
      <c r="L10233" s="35">
        <v>0</v>
      </c>
      <c r="M10233" s="35">
        <v>0</v>
      </c>
      <c r="N10233" s="35">
        <v>0</v>
      </c>
      <c r="O10233" s="35">
        <v>0</v>
      </c>
      <c r="P10233" s="36">
        <v>12</v>
      </c>
      <c r="Q10233" s="37">
        <v>86</v>
      </c>
      <c r="R10233" s="36">
        <v>0</v>
      </c>
      <c r="S10233" s="39">
        <f t="shared" si="357"/>
        <v>86</v>
      </c>
      <c r="T10233" s="34" t="s">
        <v>29</v>
      </c>
      <c r="U10233" s="12">
        <f>((alpha*(beta^speed))*(speed^ceta))</f>
        <v>2.0797088539214474</v>
      </c>
      <c r="V10233" s="8">
        <f t="shared" si="358"/>
        <v>86</v>
      </c>
    </row>
    <row r="10234" spans="1:22">
      <c r="A10234" s="34" t="s">
        <v>19</v>
      </c>
      <c r="B10234" s="34" t="s">
        <v>76</v>
      </c>
      <c r="C10234" s="5" t="s">
        <v>189</v>
      </c>
      <c r="D10234" s="35" t="s">
        <v>84</v>
      </c>
      <c r="E10234" s="36" t="s">
        <v>14</v>
      </c>
      <c r="F10234" s="37">
        <v>0</v>
      </c>
      <c r="G10234" s="38">
        <v>-0.02</v>
      </c>
      <c r="H10234" s="34">
        <v>0.99772967935060353</v>
      </c>
      <c r="I10234" s="35">
        <v>0.21096096363558881</v>
      </c>
      <c r="J10234" s="35">
        <v>31.964134936860283</v>
      </c>
      <c r="K10234" s="35">
        <v>-1.6903685699284875E-2</v>
      </c>
      <c r="L10234" s="35">
        <v>0.95214545413731999</v>
      </c>
      <c r="M10234" s="35">
        <v>1.8439059197285057E-2</v>
      </c>
      <c r="N10234" s="35">
        <v>0</v>
      </c>
      <c r="O10234" s="35">
        <v>0</v>
      </c>
      <c r="P10234" s="36">
        <v>12</v>
      </c>
      <c r="Q10234" s="37">
        <v>86</v>
      </c>
      <c r="R10234" s="36">
        <v>10</v>
      </c>
      <c r="S10234" s="39">
        <f t="shared" si="357"/>
        <v>86</v>
      </c>
      <c r="T10234" s="34" t="s">
        <v>44</v>
      </c>
      <c r="U10234" s="12">
        <f>(alpha+(beta/(1+EXP((((-1)*ceta)+(delta*LN(speed)))+(epsilon*speed)))))</f>
        <v>0.30331477596340689</v>
      </c>
      <c r="V10234" s="8">
        <f t="shared" si="358"/>
        <v>86</v>
      </c>
    </row>
    <row r="10235" spans="1:22">
      <c r="A10235" s="34" t="s">
        <v>19</v>
      </c>
      <c r="B10235" s="34" t="s">
        <v>76</v>
      </c>
      <c r="C10235" s="5" t="s">
        <v>189</v>
      </c>
      <c r="D10235" s="35" t="s">
        <v>84</v>
      </c>
      <c r="E10235" s="36" t="s">
        <v>18</v>
      </c>
      <c r="F10235" s="37">
        <v>0</v>
      </c>
      <c r="G10235" s="38">
        <v>-0.02</v>
      </c>
      <c r="H10235" s="34">
        <v>0.99673813382461651</v>
      </c>
      <c r="I10235" s="35">
        <v>2.6746701516736997</v>
      </c>
      <c r="J10235" s="35">
        <v>-0.4479156855739006</v>
      </c>
      <c r="K10235" s="35">
        <v>-1.0074903273245386</v>
      </c>
      <c r="L10235" s="35">
        <v>0</v>
      </c>
      <c r="M10235" s="35">
        <v>0</v>
      </c>
      <c r="N10235" s="35">
        <v>0</v>
      </c>
      <c r="O10235" s="35">
        <v>0</v>
      </c>
      <c r="P10235" s="36">
        <v>12</v>
      </c>
      <c r="Q10235" s="37">
        <v>86</v>
      </c>
      <c r="R10235" s="36">
        <v>13</v>
      </c>
      <c r="S10235" s="39">
        <f t="shared" si="357"/>
        <v>86</v>
      </c>
      <c r="T10235" s="34" t="s">
        <v>50</v>
      </c>
      <c r="U10235" s="12">
        <f>EXP((alpha+(beta/speed))+(ceta*LN(speed)))</f>
        <v>0.16230954655420599</v>
      </c>
      <c r="V10235" s="8">
        <f t="shared" si="358"/>
        <v>86</v>
      </c>
    </row>
    <row r="10236" spans="1:22">
      <c r="A10236" s="34" t="s">
        <v>19</v>
      </c>
      <c r="B10236" s="34" t="s">
        <v>76</v>
      </c>
      <c r="C10236" s="5" t="s">
        <v>189</v>
      </c>
      <c r="D10236" s="35" t="s">
        <v>84</v>
      </c>
      <c r="E10236" s="36" t="s">
        <v>17</v>
      </c>
      <c r="F10236" s="37">
        <v>0</v>
      </c>
      <c r="G10236" s="38">
        <v>-0.02</v>
      </c>
      <c r="H10236" s="34">
        <v>0.98831007575794261</v>
      </c>
      <c r="I10236" s="35">
        <v>9.8456513447792222</v>
      </c>
      <c r="J10236" s="35">
        <v>-5.3197589746402727</v>
      </c>
      <c r="K10236" s="35">
        <v>-1.2760567043899815</v>
      </c>
      <c r="L10236" s="35">
        <v>0</v>
      </c>
      <c r="M10236" s="35">
        <v>0</v>
      </c>
      <c r="N10236" s="35">
        <v>0</v>
      </c>
      <c r="O10236" s="35">
        <v>0</v>
      </c>
      <c r="P10236" s="36">
        <v>12</v>
      </c>
      <c r="Q10236" s="37">
        <v>86</v>
      </c>
      <c r="R10236" s="36">
        <v>13</v>
      </c>
      <c r="S10236" s="39">
        <f t="shared" si="357"/>
        <v>86</v>
      </c>
      <c r="T10236" s="34" t="s">
        <v>50</v>
      </c>
      <c r="U10236" s="12">
        <f>EXP((alpha+(beta/speed))+(ceta*LN(speed)))</f>
        <v>60.327855835399426</v>
      </c>
      <c r="V10236" s="8">
        <f t="shared" si="358"/>
        <v>86</v>
      </c>
    </row>
    <row r="10237" spans="1:22">
      <c r="A10237" s="34" t="s">
        <v>19</v>
      </c>
      <c r="B10237" s="34" t="s">
        <v>76</v>
      </c>
      <c r="C10237" s="5" t="s">
        <v>189</v>
      </c>
      <c r="D10237" s="35" t="s">
        <v>84</v>
      </c>
      <c r="E10237" s="36" t="s">
        <v>15</v>
      </c>
      <c r="F10237" s="37">
        <v>50</v>
      </c>
      <c r="G10237" s="38">
        <v>-0.02</v>
      </c>
      <c r="H10237" s="34">
        <v>0.98472389567492979</v>
      </c>
      <c r="I10237" s="35">
        <v>0.66190931989171764</v>
      </c>
      <c r="J10237" s="35">
        <v>43.118677433544512</v>
      </c>
      <c r="K10237" s="35">
        <v>-0.4631151810559202</v>
      </c>
      <c r="L10237" s="35">
        <v>0.37941282528385251</v>
      </c>
      <c r="M10237" s="35">
        <v>4.2933465136059189E-2</v>
      </c>
      <c r="N10237" s="35">
        <v>0</v>
      </c>
      <c r="O10237" s="35">
        <v>0</v>
      </c>
      <c r="P10237" s="36">
        <v>12</v>
      </c>
      <c r="Q10237" s="37">
        <v>86</v>
      </c>
      <c r="R10237" s="36">
        <v>10</v>
      </c>
      <c r="S10237" s="39">
        <f t="shared" si="357"/>
        <v>86</v>
      </c>
      <c r="T10237" s="34" t="s">
        <v>44</v>
      </c>
      <c r="U10237" s="12">
        <f>(alpha+(beta/(1+EXP((((-1)*ceta)+(delta*LN(speed)))+(epsilon*speed)))))</f>
        <v>0.78629573160063804</v>
      </c>
      <c r="V10237" s="8">
        <f t="shared" si="358"/>
        <v>86</v>
      </c>
    </row>
    <row r="10238" spans="1:22">
      <c r="A10238" s="34" t="s">
        <v>19</v>
      </c>
      <c r="B10238" s="34" t="s">
        <v>76</v>
      </c>
      <c r="C10238" s="5" t="s">
        <v>189</v>
      </c>
      <c r="D10238" s="35" t="s">
        <v>84</v>
      </c>
      <c r="E10238" s="36" t="s">
        <v>16</v>
      </c>
      <c r="F10238" s="37">
        <v>50</v>
      </c>
      <c r="G10238" s="38">
        <v>-0.02</v>
      </c>
      <c r="H10238" s="34">
        <v>0.95427122424514899</v>
      </c>
      <c r="I10238" s="35">
        <v>-8.4737309497558738E-5</v>
      </c>
      <c r="J10238" s="35">
        <v>1.5399124227298026E-2</v>
      </c>
      <c r="K10238" s="35">
        <v>-1.021910607041036</v>
      </c>
      <c r="L10238" s="35">
        <v>28.333643358566977</v>
      </c>
      <c r="M10238" s="35">
        <v>0</v>
      </c>
      <c r="N10238" s="35">
        <v>0</v>
      </c>
      <c r="O10238" s="35">
        <v>0</v>
      </c>
      <c r="P10238" s="36">
        <v>12</v>
      </c>
      <c r="Q10238" s="37">
        <v>86</v>
      </c>
      <c r="R10238" s="36">
        <v>14</v>
      </c>
      <c r="S10238" s="39">
        <f t="shared" si="357"/>
        <v>86</v>
      </c>
      <c r="T10238" s="34" t="s">
        <v>51</v>
      </c>
      <c r="U10238" s="12">
        <f>(((alpha*(speed^3))+(beta*(speed^2))+(ceta*speed))+delta)</f>
        <v>0.44357980835485833</v>
      </c>
      <c r="V10238" s="8">
        <f t="shared" si="358"/>
        <v>86</v>
      </c>
    </row>
    <row r="10239" spans="1:22">
      <c r="A10239" s="34" t="s">
        <v>19</v>
      </c>
      <c r="B10239" s="34" t="s">
        <v>76</v>
      </c>
      <c r="C10239" s="5" t="s">
        <v>189</v>
      </c>
      <c r="D10239" s="35" t="s">
        <v>84</v>
      </c>
      <c r="E10239" s="36" t="s">
        <v>14</v>
      </c>
      <c r="F10239" s="37">
        <v>50</v>
      </c>
      <c r="G10239" s="38">
        <v>-0.02</v>
      </c>
      <c r="H10239" s="34">
        <v>0.99795027921097812</v>
      </c>
      <c r="I10239" s="35">
        <v>31.637258206476766</v>
      </c>
      <c r="J10239" s="35">
        <v>0.99423282095828192</v>
      </c>
      <c r="K10239" s="35">
        <v>-1.0288249521573334</v>
      </c>
      <c r="L10239" s="35">
        <v>0</v>
      </c>
      <c r="M10239" s="35">
        <v>0</v>
      </c>
      <c r="N10239" s="35">
        <v>0</v>
      </c>
      <c r="O10239" s="35">
        <v>0</v>
      </c>
      <c r="P10239" s="36">
        <v>12</v>
      </c>
      <c r="Q10239" s="37">
        <v>86</v>
      </c>
      <c r="R10239" s="36">
        <v>0</v>
      </c>
      <c r="S10239" s="39">
        <f t="shared" si="357"/>
        <v>86</v>
      </c>
      <c r="T10239" s="34" t="s">
        <v>29</v>
      </c>
      <c r="U10239" s="12">
        <f>((alpha*(beta^speed))*(speed^ceta))</f>
        <v>0.19675002271262185</v>
      </c>
      <c r="V10239" s="8">
        <f t="shared" si="358"/>
        <v>86</v>
      </c>
    </row>
    <row r="10240" spans="1:22">
      <c r="A10240" s="34" t="s">
        <v>19</v>
      </c>
      <c r="B10240" s="34" t="s">
        <v>76</v>
      </c>
      <c r="C10240" s="5" t="s">
        <v>189</v>
      </c>
      <c r="D10240" s="35" t="s">
        <v>84</v>
      </c>
      <c r="E10240" s="36" t="s">
        <v>18</v>
      </c>
      <c r="F10240" s="37">
        <v>50</v>
      </c>
      <c r="G10240" s="38">
        <v>-0.02</v>
      </c>
      <c r="H10240" s="34">
        <v>0.99050419160891745</v>
      </c>
      <c r="I10240" s="35">
        <v>0.10898710254549429</v>
      </c>
      <c r="J10240" s="35">
        <v>9.1676184343480251</v>
      </c>
      <c r="K10240" s="35">
        <v>-0.27249826924846815</v>
      </c>
      <c r="L10240" s="35">
        <v>0.58933496160764065</v>
      </c>
      <c r="M10240" s="35">
        <v>2.5758545786758395E-2</v>
      </c>
      <c r="N10240" s="35">
        <v>0</v>
      </c>
      <c r="O10240" s="35">
        <v>0</v>
      </c>
      <c r="P10240" s="36">
        <v>12</v>
      </c>
      <c r="Q10240" s="37">
        <v>86</v>
      </c>
      <c r="R10240" s="36">
        <v>10</v>
      </c>
      <c r="S10240" s="39">
        <f t="shared" si="357"/>
        <v>86</v>
      </c>
      <c r="T10240" s="34" t="s">
        <v>44</v>
      </c>
      <c r="U10240" s="12">
        <f>(alpha+(beta/(1+EXP((((-1)*ceta)+(delta*LN(speed)))+(epsilon*speed)))))</f>
        <v>0.16383676708695583</v>
      </c>
      <c r="V10240" s="8">
        <f t="shared" si="358"/>
        <v>86</v>
      </c>
    </row>
    <row r="10241" spans="1:22">
      <c r="A10241" s="34" t="s">
        <v>19</v>
      </c>
      <c r="B10241" s="34" t="s">
        <v>76</v>
      </c>
      <c r="C10241" s="5" t="s">
        <v>189</v>
      </c>
      <c r="D10241" s="35" t="s">
        <v>84</v>
      </c>
      <c r="E10241" s="36" t="s">
        <v>17</v>
      </c>
      <c r="F10241" s="37">
        <v>50</v>
      </c>
      <c r="G10241" s="38">
        <v>-0.02</v>
      </c>
      <c r="H10241" s="34">
        <v>0.9738489578771915</v>
      </c>
      <c r="I10241" s="35">
        <v>2309.0990278950221</v>
      </c>
      <c r="J10241" s="35">
        <v>0.97980956014686726</v>
      </c>
      <c r="K10241" s="35">
        <v>-0.47315077801610073</v>
      </c>
      <c r="L10241" s="35">
        <v>0</v>
      </c>
      <c r="M10241" s="35">
        <v>0</v>
      </c>
      <c r="N10241" s="35">
        <v>0</v>
      </c>
      <c r="O10241" s="35">
        <v>0</v>
      </c>
      <c r="P10241" s="36">
        <v>12</v>
      </c>
      <c r="Q10241" s="37">
        <v>86</v>
      </c>
      <c r="R10241" s="36">
        <v>0</v>
      </c>
      <c r="S10241" s="39">
        <f t="shared" si="357"/>
        <v>86</v>
      </c>
      <c r="T10241" s="34" t="s">
        <v>29</v>
      </c>
      <c r="U10241" s="12">
        <f>((alpha*(beta^speed))*(speed^ceta))</f>
        <v>48.564280200632361</v>
      </c>
      <c r="V10241" s="8">
        <f t="shared" si="358"/>
        <v>86</v>
      </c>
    </row>
    <row r="10242" spans="1:22">
      <c r="A10242" s="34" t="s">
        <v>19</v>
      </c>
      <c r="B10242" s="34" t="s">
        <v>76</v>
      </c>
      <c r="C10242" s="5" t="s">
        <v>189</v>
      </c>
      <c r="D10242" s="35" t="s">
        <v>84</v>
      </c>
      <c r="E10242" s="36" t="s">
        <v>15</v>
      </c>
      <c r="F10242" s="37">
        <v>100</v>
      </c>
      <c r="G10242" s="38">
        <v>-0.02</v>
      </c>
      <c r="H10242" s="34">
        <v>0.9788883423881819</v>
      </c>
      <c r="I10242" s="35">
        <v>-3.0091719356034206E-5</v>
      </c>
      <c r="J10242" s="35">
        <v>5.9655043450025551E-3</v>
      </c>
      <c r="K10242" s="35">
        <v>-0.40783732903446251</v>
      </c>
      <c r="L10242" s="35">
        <v>10.725089276550126</v>
      </c>
      <c r="M10242" s="35">
        <v>0</v>
      </c>
      <c r="N10242" s="35">
        <v>0</v>
      </c>
      <c r="O10242" s="35">
        <v>0</v>
      </c>
      <c r="P10242" s="36">
        <v>12</v>
      </c>
      <c r="Q10242" s="37">
        <v>86</v>
      </c>
      <c r="R10242" s="36">
        <v>14</v>
      </c>
      <c r="S10242" s="39">
        <f t="shared" ref="S10242:S10305" si="360">V10242</f>
        <v>86</v>
      </c>
      <c r="T10242" s="34" t="s">
        <v>51</v>
      </c>
      <c r="U10242" s="12">
        <f>(((alpha*(speed^3))+(beta*(speed^2))+(ceta*speed))+delta)</f>
        <v>0.63193046850355117</v>
      </c>
      <c r="V10242" s="8">
        <f t="shared" ref="V10242:V10305" si="361">IF($V$1&lt;P10242,P10242,IF($V$1&gt;Q10242,Q10242,$V$1))</f>
        <v>86</v>
      </c>
    </row>
    <row r="10243" spans="1:22">
      <c r="A10243" s="34" t="s">
        <v>19</v>
      </c>
      <c r="B10243" s="34" t="s">
        <v>76</v>
      </c>
      <c r="C10243" s="5" t="s">
        <v>189</v>
      </c>
      <c r="D10243" s="35" t="s">
        <v>84</v>
      </c>
      <c r="E10243" s="36" t="s">
        <v>16</v>
      </c>
      <c r="F10243" s="37">
        <v>100</v>
      </c>
      <c r="G10243" s="38">
        <v>-0.02</v>
      </c>
      <c r="H10243" s="34">
        <v>0.93366846223513189</v>
      </c>
      <c r="I10243" s="35">
        <v>-7.7923056831805828E-5</v>
      </c>
      <c r="J10243" s="35">
        <v>1.4452772309325663E-2</v>
      </c>
      <c r="K10243" s="35">
        <v>-1.0292285901827352</v>
      </c>
      <c r="L10243" s="35">
        <v>31.582969862101741</v>
      </c>
      <c r="M10243" s="35">
        <v>0</v>
      </c>
      <c r="N10243" s="35">
        <v>0</v>
      </c>
      <c r="O10243" s="35">
        <v>0</v>
      </c>
      <c r="P10243" s="36">
        <v>12</v>
      </c>
      <c r="Q10243" s="37">
        <v>86</v>
      </c>
      <c r="R10243" s="36">
        <v>14</v>
      </c>
      <c r="S10243" s="39">
        <f t="shared" si="360"/>
        <v>86</v>
      </c>
      <c r="T10243" s="34" t="s">
        <v>51</v>
      </c>
      <c r="U10243" s="12">
        <f>(((alpha*(speed^3))+(beta*(speed^2))+(ceta*speed))+delta)</f>
        <v>0.39858726994803106</v>
      </c>
      <c r="V10243" s="8">
        <f t="shared" si="361"/>
        <v>86</v>
      </c>
    </row>
    <row r="10244" spans="1:22">
      <c r="A10244" s="34" t="s">
        <v>19</v>
      </c>
      <c r="B10244" s="34" t="s">
        <v>76</v>
      </c>
      <c r="C10244" s="5" t="s">
        <v>189</v>
      </c>
      <c r="D10244" s="35" t="s">
        <v>84</v>
      </c>
      <c r="E10244" s="36" t="s">
        <v>14</v>
      </c>
      <c r="F10244" s="37">
        <v>100</v>
      </c>
      <c r="G10244" s="38">
        <v>-0.02</v>
      </c>
      <c r="H10244" s="34">
        <v>0.9977491120230223</v>
      </c>
      <c r="I10244" s="35">
        <v>30.125474148773545</v>
      </c>
      <c r="J10244" s="35">
        <v>0.99374447039284708</v>
      </c>
      <c r="K10244" s="35">
        <v>-1.0266140256012097</v>
      </c>
      <c r="L10244" s="35">
        <v>0</v>
      </c>
      <c r="M10244" s="35">
        <v>0</v>
      </c>
      <c r="N10244" s="35">
        <v>0</v>
      </c>
      <c r="O10244" s="35">
        <v>0</v>
      </c>
      <c r="P10244" s="36">
        <v>12</v>
      </c>
      <c r="Q10244" s="37">
        <v>86</v>
      </c>
      <c r="R10244" s="36">
        <v>0</v>
      </c>
      <c r="S10244" s="39">
        <f t="shared" si="360"/>
        <v>86</v>
      </c>
      <c r="T10244" s="34" t="s">
        <v>29</v>
      </c>
      <c r="U10244" s="12">
        <f>((alpha*(beta^speed))*(speed^ceta))</f>
        <v>0.18137482443597638</v>
      </c>
      <c r="V10244" s="8">
        <f t="shared" si="361"/>
        <v>86</v>
      </c>
    </row>
    <row r="10245" spans="1:22">
      <c r="A10245" s="34" t="s">
        <v>19</v>
      </c>
      <c r="B10245" s="34" t="s">
        <v>76</v>
      </c>
      <c r="C10245" s="5" t="s">
        <v>189</v>
      </c>
      <c r="D10245" s="35" t="s">
        <v>84</v>
      </c>
      <c r="E10245" s="36" t="s">
        <v>18</v>
      </c>
      <c r="F10245" s="37">
        <v>100</v>
      </c>
      <c r="G10245" s="38">
        <v>-0.02</v>
      </c>
      <c r="H10245" s="34">
        <v>0.98403258209600764</v>
      </c>
      <c r="I10245" s="35">
        <v>0.49902753831417779</v>
      </c>
      <c r="J10245" s="35">
        <v>7.7624199365711535E-3</v>
      </c>
      <c r="K10245" s="35">
        <v>1.4740383828221064</v>
      </c>
      <c r="L10245" s="35">
        <v>0</v>
      </c>
      <c r="M10245" s="35">
        <v>0</v>
      </c>
      <c r="N10245" s="35">
        <v>0</v>
      </c>
      <c r="O10245" s="35">
        <v>0</v>
      </c>
      <c r="P10245" s="36">
        <v>12</v>
      </c>
      <c r="Q10245" s="37">
        <v>86</v>
      </c>
      <c r="R10245" s="36">
        <v>6</v>
      </c>
      <c r="S10245" s="39">
        <f t="shared" si="360"/>
        <v>86</v>
      </c>
      <c r="T10245" s="34" t="s">
        <v>37</v>
      </c>
      <c r="U10245" s="12">
        <f>(1/(alpha+(beta*(speed^ceta))))</f>
        <v>0.16628614263199631</v>
      </c>
      <c r="V10245" s="8">
        <f t="shared" si="361"/>
        <v>86</v>
      </c>
    </row>
    <row r="10246" spans="1:22">
      <c r="A10246" s="34" t="s">
        <v>19</v>
      </c>
      <c r="B10246" s="34" t="s">
        <v>76</v>
      </c>
      <c r="C10246" s="5" t="s">
        <v>189</v>
      </c>
      <c r="D10246" s="35" t="s">
        <v>84</v>
      </c>
      <c r="E10246" s="36" t="s">
        <v>17</v>
      </c>
      <c r="F10246" s="37">
        <v>100</v>
      </c>
      <c r="G10246" s="38">
        <v>-0.02</v>
      </c>
      <c r="H10246" s="34">
        <v>0.95928006269117094</v>
      </c>
      <c r="I10246" s="35">
        <v>-2.9132412650015945E-3</v>
      </c>
      <c r="J10246" s="35">
        <v>0.53696873486668073</v>
      </c>
      <c r="K10246" s="35">
        <v>-35.788903508268632</v>
      </c>
      <c r="L10246" s="35">
        <v>967.56507652454968</v>
      </c>
      <c r="M10246" s="35">
        <v>0</v>
      </c>
      <c r="N10246" s="35">
        <v>0</v>
      </c>
      <c r="O10246" s="35">
        <v>0</v>
      </c>
      <c r="P10246" s="36">
        <v>12</v>
      </c>
      <c r="Q10246" s="37">
        <v>86</v>
      </c>
      <c r="R10246" s="36">
        <v>14</v>
      </c>
      <c r="S10246" s="39">
        <f t="shared" si="360"/>
        <v>86</v>
      </c>
      <c r="T10246" s="34" t="s">
        <v>51</v>
      </c>
      <c r="U10246" s="12">
        <f>(((alpha*(speed^3))+(beta*(speed^2))+(ceta*speed))+delta)</f>
        <v>8.155551835564097</v>
      </c>
      <c r="V10246" s="8">
        <f t="shared" si="361"/>
        <v>86</v>
      </c>
    </row>
    <row r="10247" spans="1:22">
      <c r="A10247" s="34" t="s">
        <v>19</v>
      </c>
      <c r="B10247" s="34" t="s">
        <v>76</v>
      </c>
      <c r="C10247" s="5" t="s">
        <v>189</v>
      </c>
      <c r="D10247" s="35" t="s">
        <v>84</v>
      </c>
      <c r="E10247" s="36" t="s">
        <v>15</v>
      </c>
      <c r="F10247" s="37">
        <v>0</v>
      </c>
      <c r="G10247" s="38">
        <v>0.02</v>
      </c>
      <c r="H10247" s="34">
        <v>0.98955275220389671</v>
      </c>
      <c r="I10247" s="35">
        <v>2.0979566411303825</v>
      </c>
      <c r="J10247" s="35">
        <v>62.84810188634674</v>
      </c>
      <c r="K10247" s="35">
        <v>-3.2832362463654979E-2</v>
      </c>
      <c r="L10247" s="35">
        <v>0.75528372206541727</v>
      </c>
      <c r="M10247" s="35">
        <v>3.8428833170919302E-2</v>
      </c>
      <c r="N10247" s="35">
        <v>0</v>
      </c>
      <c r="O10247" s="35">
        <v>0</v>
      </c>
      <c r="P10247" s="36">
        <v>12</v>
      </c>
      <c r="Q10247" s="37">
        <v>86</v>
      </c>
      <c r="R10247" s="36">
        <v>10</v>
      </c>
      <c r="S10247" s="39">
        <f t="shared" si="360"/>
        <v>86</v>
      </c>
      <c r="T10247" s="34" t="s">
        <v>44</v>
      </c>
      <c r="U10247" s="12">
        <f>(alpha+(beta/(1+EXP((((-1)*ceta)+(delta*LN(speed)))+(epsilon*speed)))))</f>
        <v>2.1750672063337806</v>
      </c>
      <c r="V10247" s="8">
        <f t="shared" si="361"/>
        <v>86</v>
      </c>
    </row>
    <row r="10248" spans="1:22">
      <c r="A10248" s="34" t="s">
        <v>19</v>
      </c>
      <c r="B10248" s="34" t="s">
        <v>76</v>
      </c>
      <c r="C10248" s="5" t="s">
        <v>189</v>
      </c>
      <c r="D10248" s="35" t="s">
        <v>84</v>
      </c>
      <c r="E10248" s="36" t="s">
        <v>16</v>
      </c>
      <c r="F10248" s="37">
        <v>0</v>
      </c>
      <c r="G10248" s="38">
        <v>0.02</v>
      </c>
      <c r="H10248" s="34">
        <v>0.97572646503648897</v>
      </c>
      <c r="I10248" s="35">
        <v>106.16931214261072</v>
      </c>
      <c r="J10248" s="35">
        <v>1.0096062752574693</v>
      </c>
      <c r="K10248" s="35">
        <v>-0.58867904366679991</v>
      </c>
      <c r="L10248" s="35">
        <v>0</v>
      </c>
      <c r="M10248" s="35">
        <v>0</v>
      </c>
      <c r="N10248" s="35">
        <v>0</v>
      </c>
      <c r="O10248" s="35">
        <v>0</v>
      </c>
      <c r="P10248" s="36">
        <v>12</v>
      </c>
      <c r="Q10248" s="37">
        <v>86</v>
      </c>
      <c r="R10248" s="36">
        <v>0</v>
      </c>
      <c r="S10248" s="39">
        <f t="shared" si="360"/>
        <v>86</v>
      </c>
      <c r="T10248" s="34" t="s">
        <v>29</v>
      </c>
      <c r="U10248" s="12">
        <f>((alpha*(beta^speed))*(speed^ceta))</f>
        <v>17.549948891839193</v>
      </c>
      <c r="V10248" s="8">
        <f t="shared" si="361"/>
        <v>86</v>
      </c>
    </row>
    <row r="10249" spans="1:22">
      <c r="A10249" s="34" t="s">
        <v>19</v>
      </c>
      <c r="B10249" s="34" t="s">
        <v>76</v>
      </c>
      <c r="C10249" s="5" t="s">
        <v>189</v>
      </c>
      <c r="D10249" s="35" t="s">
        <v>84</v>
      </c>
      <c r="E10249" s="36" t="s">
        <v>14</v>
      </c>
      <c r="F10249" s="37">
        <v>0</v>
      </c>
      <c r="G10249" s="38">
        <v>0.02</v>
      </c>
      <c r="H10249" s="34">
        <v>0.99773501932837483</v>
      </c>
      <c r="I10249" s="35">
        <v>28.623960940226933</v>
      </c>
      <c r="J10249" s="35">
        <v>0.99738283161677133</v>
      </c>
      <c r="K10249" s="35">
        <v>-0.91656916161931512</v>
      </c>
      <c r="L10249" s="35">
        <v>0</v>
      </c>
      <c r="M10249" s="35">
        <v>0</v>
      </c>
      <c r="N10249" s="35">
        <v>0</v>
      </c>
      <c r="O10249" s="35">
        <v>0</v>
      </c>
      <c r="P10249" s="36">
        <v>12</v>
      </c>
      <c r="Q10249" s="37">
        <v>86</v>
      </c>
      <c r="R10249" s="36">
        <v>0</v>
      </c>
      <c r="S10249" s="39">
        <f t="shared" si="360"/>
        <v>86</v>
      </c>
      <c r="T10249" s="34" t="s">
        <v>29</v>
      </c>
      <c r="U10249" s="12">
        <f>((alpha*(beta^speed))*(speed^ceta))</f>
        <v>0.38525696256750985</v>
      </c>
      <c r="V10249" s="8">
        <f t="shared" si="361"/>
        <v>86</v>
      </c>
    </row>
    <row r="10250" spans="1:22">
      <c r="A10250" s="34" t="s">
        <v>19</v>
      </c>
      <c r="B10250" s="34" t="s">
        <v>76</v>
      </c>
      <c r="C10250" s="5" t="s">
        <v>189</v>
      </c>
      <c r="D10250" s="35" t="s">
        <v>84</v>
      </c>
      <c r="E10250" s="36" t="s">
        <v>18</v>
      </c>
      <c r="F10250" s="37">
        <v>0</v>
      </c>
      <c r="G10250" s="38">
        <v>0.02</v>
      </c>
      <c r="H10250" s="34">
        <v>0.99620650516686216</v>
      </c>
      <c r="I10250" s="35">
        <v>12.287341917395334</v>
      </c>
      <c r="J10250" s="35">
        <v>1.011253438635106</v>
      </c>
      <c r="K10250" s="35">
        <v>-0.94530556978983571</v>
      </c>
      <c r="L10250" s="35">
        <v>0</v>
      </c>
      <c r="M10250" s="35">
        <v>0</v>
      </c>
      <c r="N10250" s="35">
        <v>0</v>
      </c>
      <c r="O10250" s="35">
        <v>0</v>
      </c>
      <c r="P10250" s="36">
        <v>12</v>
      </c>
      <c r="Q10250" s="37">
        <v>86</v>
      </c>
      <c r="R10250" s="36">
        <v>0</v>
      </c>
      <c r="S10250" s="39">
        <f t="shared" si="360"/>
        <v>86</v>
      </c>
      <c r="T10250" s="34" t="s">
        <v>29</v>
      </c>
      <c r="U10250" s="12">
        <f>((alpha*(beta^speed))*(speed^ceta))</f>
        <v>0.47722892861931548</v>
      </c>
      <c r="V10250" s="8">
        <f t="shared" si="361"/>
        <v>86</v>
      </c>
    </row>
    <row r="10251" spans="1:22">
      <c r="A10251" s="34" t="s">
        <v>19</v>
      </c>
      <c r="B10251" s="34" t="s">
        <v>76</v>
      </c>
      <c r="C10251" s="5" t="s">
        <v>189</v>
      </c>
      <c r="D10251" s="35" t="s">
        <v>84</v>
      </c>
      <c r="E10251" s="36" t="s">
        <v>17</v>
      </c>
      <c r="F10251" s="37">
        <v>0</v>
      </c>
      <c r="G10251" s="38">
        <v>0.02</v>
      </c>
      <c r="H10251" s="34">
        <v>0.99553610586040708</v>
      </c>
      <c r="I10251" s="35">
        <v>4593.874340958293</v>
      </c>
      <c r="J10251" s="35">
        <v>1.0100318152935466</v>
      </c>
      <c r="K10251" s="35">
        <v>-0.74945091299419353</v>
      </c>
      <c r="L10251" s="35">
        <v>0</v>
      </c>
      <c r="M10251" s="35">
        <v>0</v>
      </c>
      <c r="N10251" s="35">
        <v>0</v>
      </c>
      <c r="O10251" s="35">
        <v>0</v>
      </c>
      <c r="P10251" s="36">
        <v>12</v>
      </c>
      <c r="Q10251" s="37">
        <v>86</v>
      </c>
      <c r="R10251" s="36">
        <v>0</v>
      </c>
      <c r="S10251" s="39">
        <f t="shared" si="360"/>
        <v>86</v>
      </c>
      <c r="T10251" s="34" t="s">
        <v>29</v>
      </c>
      <c r="U10251" s="12">
        <f>((alpha*(beta^speed))*(speed^ceta))</f>
        <v>384.75309533612568</v>
      </c>
      <c r="V10251" s="8">
        <f t="shared" si="361"/>
        <v>86</v>
      </c>
    </row>
    <row r="10252" spans="1:22">
      <c r="A10252" s="34" t="s">
        <v>19</v>
      </c>
      <c r="B10252" s="34" t="s">
        <v>76</v>
      </c>
      <c r="C10252" s="5" t="s">
        <v>189</v>
      </c>
      <c r="D10252" s="35" t="s">
        <v>84</v>
      </c>
      <c r="E10252" s="36" t="s">
        <v>15</v>
      </c>
      <c r="F10252" s="37">
        <v>50</v>
      </c>
      <c r="G10252" s="38">
        <v>0.02</v>
      </c>
      <c r="H10252" s="34">
        <v>0.97241417224471483</v>
      </c>
      <c r="I10252" s="35">
        <v>-2.8724160700294063E-5</v>
      </c>
      <c r="J10252" s="35">
        <v>5.4586144844579994E-3</v>
      </c>
      <c r="K10252" s="35">
        <v>-0.36439312186781148</v>
      </c>
      <c r="L10252" s="35">
        <v>11.35172513598407</v>
      </c>
      <c r="M10252" s="35">
        <v>0</v>
      </c>
      <c r="N10252" s="35">
        <v>0</v>
      </c>
      <c r="O10252" s="35">
        <v>0</v>
      </c>
      <c r="P10252" s="36">
        <v>12</v>
      </c>
      <c r="Q10252" s="37">
        <v>83</v>
      </c>
      <c r="R10252" s="36">
        <v>14</v>
      </c>
      <c r="S10252" s="39">
        <f t="shared" si="360"/>
        <v>83</v>
      </c>
      <c r="T10252" s="34" t="s">
        <v>51</v>
      </c>
      <c r="U10252" s="12">
        <f>(((alpha*(speed^3))+(beta*(speed^2))+(ceta*speed))+delta)</f>
        <v>2.2873895300478342</v>
      </c>
      <c r="V10252" s="8">
        <f t="shared" si="361"/>
        <v>83</v>
      </c>
    </row>
    <row r="10253" spans="1:22">
      <c r="A10253" s="34" t="s">
        <v>19</v>
      </c>
      <c r="B10253" s="34" t="s">
        <v>76</v>
      </c>
      <c r="C10253" s="5" t="s">
        <v>189</v>
      </c>
      <c r="D10253" s="35" t="s">
        <v>84</v>
      </c>
      <c r="E10253" s="36" t="s">
        <v>16</v>
      </c>
      <c r="F10253" s="37">
        <v>50</v>
      </c>
      <c r="G10253" s="38">
        <v>0.02</v>
      </c>
      <c r="H10253" s="34">
        <v>0.94607943561207875</v>
      </c>
      <c r="I10253" s="35">
        <v>94.187937332750437</v>
      </c>
      <c r="J10253" s="35">
        <v>1.0046641440229418</v>
      </c>
      <c r="K10253" s="35">
        <v>-0.35606043060034609</v>
      </c>
      <c r="L10253" s="35">
        <v>0</v>
      </c>
      <c r="M10253" s="35">
        <v>0</v>
      </c>
      <c r="N10253" s="35">
        <v>0</v>
      </c>
      <c r="O10253" s="35">
        <v>0</v>
      </c>
      <c r="P10253" s="36">
        <v>12</v>
      </c>
      <c r="Q10253" s="37">
        <v>83</v>
      </c>
      <c r="R10253" s="36">
        <v>0</v>
      </c>
      <c r="S10253" s="39">
        <f t="shared" si="360"/>
        <v>83</v>
      </c>
      <c r="T10253" s="34" t="s">
        <v>29</v>
      </c>
      <c r="U10253" s="12">
        <f>((alpha*(beta^speed))*(speed^ceta))</f>
        <v>28.73574391403519</v>
      </c>
      <c r="V10253" s="8">
        <f t="shared" si="361"/>
        <v>83</v>
      </c>
    </row>
    <row r="10254" spans="1:22">
      <c r="A10254" s="34" t="s">
        <v>19</v>
      </c>
      <c r="B10254" s="34" t="s">
        <v>76</v>
      </c>
      <c r="C10254" s="5" t="s">
        <v>189</v>
      </c>
      <c r="D10254" s="35" t="s">
        <v>84</v>
      </c>
      <c r="E10254" s="36" t="s">
        <v>14</v>
      </c>
      <c r="F10254" s="37">
        <v>50</v>
      </c>
      <c r="G10254" s="38">
        <v>0.02</v>
      </c>
      <c r="H10254" s="34">
        <v>0.9973748072122578</v>
      </c>
      <c r="I10254" s="35">
        <v>38.3559562937103</v>
      </c>
      <c r="J10254" s="35">
        <v>1.0081487731822196</v>
      </c>
      <c r="K10254" s="35">
        <v>-1.1189303434049596</v>
      </c>
      <c r="L10254" s="35">
        <v>0</v>
      </c>
      <c r="M10254" s="35">
        <v>0</v>
      </c>
      <c r="N10254" s="35">
        <v>0</v>
      </c>
      <c r="O10254" s="35">
        <v>0</v>
      </c>
      <c r="P10254" s="36">
        <v>12</v>
      </c>
      <c r="Q10254" s="37">
        <v>83</v>
      </c>
      <c r="R10254" s="36">
        <v>0</v>
      </c>
      <c r="S10254" s="39">
        <f t="shared" si="360"/>
        <v>83</v>
      </c>
      <c r="T10254" s="34" t="s">
        <v>29</v>
      </c>
      <c r="U10254" s="12">
        <f>((alpha*(beta^speed))*(speed^ceta))</f>
        <v>0.53587322884351318</v>
      </c>
      <c r="V10254" s="8">
        <f t="shared" si="361"/>
        <v>83</v>
      </c>
    </row>
    <row r="10255" spans="1:22">
      <c r="A10255" s="34" t="s">
        <v>19</v>
      </c>
      <c r="B10255" s="34" t="s">
        <v>76</v>
      </c>
      <c r="C10255" s="5" t="s">
        <v>189</v>
      </c>
      <c r="D10255" s="35" t="s">
        <v>84</v>
      </c>
      <c r="E10255" s="36" t="s">
        <v>18</v>
      </c>
      <c r="F10255" s="37">
        <v>50</v>
      </c>
      <c r="G10255" s="38">
        <v>0.02</v>
      </c>
      <c r="H10255" s="34">
        <v>0.98669256582402742</v>
      </c>
      <c r="I10255" s="35">
        <v>5.8031598019989259</v>
      </c>
      <c r="J10255" s="35">
        <v>1.0027479852965147</v>
      </c>
      <c r="K10255" s="35">
        <v>-0.55421100262810796</v>
      </c>
      <c r="L10255" s="35">
        <v>0</v>
      </c>
      <c r="M10255" s="35">
        <v>0</v>
      </c>
      <c r="N10255" s="35">
        <v>0</v>
      </c>
      <c r="O10255" s="35">
        <v>0</v>
      </c>
      <c r="P10255" s="36">
        <v>12</v>
      </c>
      <c r="Q10255" s="37">
        <v>83</v>
      </c>
      <c r="R10255" s="36">
        <v>0</v>
      </c>
      <c r="S10255" s="39">
        <f t="shared" si="360"/>
        <v>83</v>
      </c>
      <c r="T10255" s="34" t="s">
        <v>29</v>
      </c>
      <c r="U10255" s="12">
        <f>((alpha*(beta^speed))*(speed^ceta))</f>
        <v>0.62952006433270735</v>
      </c>
      <c r="V10255" s="8">
        <f t="shared" si="361"/>
        <v>83</v>
      </c>
    </row>
    <row r="10256" spans="1:22">
      <c r="A10256" s="34" t="s">
        <v>19</v>
      </c>
      <c r="B10256" s="34" t="s">
        <v>76</v>
      </c>
      <c r="C10256" s="5" t="s">
        <v>189</v>
      </c>
      <c r="D10256" s="35" t="s">
        <v>84</v>
      </c>
      <c r="E10256" s="36" t="s">
        <v>17</v>
      </c>
      <c r="F10256" s="37">
        <v>50</v>
      </c>
      <c r="G10256" s="38">
        <v>0.02</v>
      </c>
      <c r="H10256" s="34">
        <v>0.97750084597407727</v>
      </c>
      <c r="I10256" s="35">
        <v>3589.513776716647</v>
      </c>
      <c r="J10256" s="35">
        <v>1.0072457663306835</v>
      </c>
      <c r="K10256" s="35">
        <v>-0.5223998855776234</v>
      </c>
      <c r="L10256" s="35">
        <v>0</v>
      </c>
      <c r="M10256" s="35">
        <v>0</v>
      </c>
      <c r="N10256" s="35">
        <v>0</v>
      </c>
      <c r="O10256" s="35">
        <v>0</v>
      </c>
      <c r="P10256" s="36">
        <v>12</v>
      </c>
      <c r="Q10256" s="37">
        <v>83</v>
      </c>
      <c r="R10256" s="36">
        <v>0</v>
      </c>
      <c r="S10256" s="39">
        <f t="shared" si="360"/>
        <v>83</v>
      </c>
      <c r="T10256" s="34" t="s">
        <v>29</v>
      </c>
      <c r="U10256" s="12">
        <f>((alpha*(beta^speed))*(speed^ceta))</f>
        <v>649.75832273309084</v>
      </c>
      <c r="V10256" s="8">
        <f t="shared" si="361"/>
        <v>83</v>
      </c>
    </row>
    <row r="10257" spans="1:22">
      <c r="A10257" s="34" t="s">
        <v>19</v>
      </c>
      <c r="B10257" s="34" t="s">
        <v>76</v>
      </c>
      <c r="C10257" s="5" t="s">
        <v>189</v>
      </c>
      <c r="D10257" s="35" t="s">
        <v>84</v>
      </c>
      <c r="E10257" s="36" t="s">
        <v>15</v>
      </c>
      <c r="F10257" s="37">
        <v>100</v>
      </c>
      <c r="G10257" s="38">
        <v>0.02</v>
      </c>
      <c r="H10257" s="34">
        <v>0.98493581095553084</v>
      </c>
      <c r="I10257" s="35">
        <v>2.0122181029957633</v>
      </c>
      <c r="J10257" s="35">
        <v>9.6618391680739002</v>
      </c>
      <c r="K10257" s="35">
        <v>2.7919968395645784</v>
      </c>
      <c r="L10257" s="35">
        <v>0.59829069537919943</v>
      </c>
      <c r="M10257" s="35">
        <v>4.336121719906455E-2</v>
      </c>
      <c r="N10257" s="35">
        <v>0</v>
      </c>
      <c r="O10257" s="35">
        <v>0</v>
      </c>
      <c r="P10257" s="36">
        <v>12</v>
      </c>
      <c r="Q10257" s="37">
        <v>66</v>
      </c>
      <c r="R10257" s="36">
        <v>10</v>
      </c>
      <c r="S10257" s="39">
        <f t="shared" si="360"/>
        <v>66</v>
      </c>
      <c r="T10257" s="34" t="s">
        <v>44</v>
      </c>
      <c r="U10257" s="12">
        <f>(alpha+(beta/(1+EXP((((-1)*ceta)+(delta*LN(speed)))+(epsilon*speed)))))</f>
        <v>2.6949998429974018</v>
      </c>
      <c r="V10257" s="8">
        <f t="shared" si="361"/>
        <v>66</v>
      </c>
    </row>
    <row r="10258" spans="1:22">
      <c r="A10258" s="34" t="s">
        <v>19</v>
      </c>
      <c r="B10258" s="34" t="s">
        <v>76</v>
      </c>
      <c r="C10258" s="5" t="s">
        <v>189</v>
      </c>
      <c r="D10258" s="35" t="s">
        <v>84</v>
      </c>
      <c r="E10258" s="36" t="s">
        <v>16</v>
      </c>
      <c r="F10258" s="37">
        <v>100</v>
      </c>
      <c r="G10258" s="38">
        <v>0.02</v>
      </c>
      <c r="H10258" s="34">
        <v>0.95106788893791383</v>
      </c>
      <c r="I10258" s="35">
        <v>-1.5638373439899212E-4</v>
      </c>
      <c r="J10258" s="35">
        <v>2.3485206056550623E-2</v>
      </c>
      <c r="K10258" s="35">
        <v>-1.3171374282996648</v>
      </c>
      <c r="L10258" s="35">
        <v>67.447953950013385</v>
      </c>
      <c r="M10258" s="35">
        <v>0</v>
      </c>
      <c r="N10258" s="35">
        <v>0</v>
      </c>
      <c r="O10258" s="35">
        <v>0</v>
      </c>
      <c r="P10258" s="36">
        <v>12</v>
      </c>
      <c r="Q10258" s="37">
        <v>66</v>
      </c>
      <c r="R10258" s="36">
        <v>14</v>
      </c>
      <c r="S10258" s="39">
        <f t="shared" si="360"/>
        <v>66</v>
      </c>
      <c r="T10258" s="34" t="s">
        <v>51</v>
      </c>
      <c r="U10258" s="12">
        <f>(((alpha*(speed^3))+(beta*(speed^2))+(ceta*speed))+delta)</f>
        <v>37.85874315979737</v>
      </c>
      <c r="V10258" s="8">
        <f t="shared" si="361"/>
        <v>66</v>
      </c>
    </row>
    <row r="10259" spans="1:22">
      <c r="A10259" s="34" t="s">
        <v>19</v>
      </c>
      <c r="B10259" s="34" t="s">
        <v>76</v>
      </c>
      <c r="C10259" s="5" t="s">
        <v>189</v>
      </c>
      <c r="D10259" s="35" t="s">
        <v>84</v>
      </c>
      <c r="E10259" s="36" t="s">
        <v>14</v>
      </c>
      <c r="F10259" s="37">
        <v>100</v>
      </c>
      <c r="G10259" s="38">
        <v>0.02</v>
      </c>
      <c r="H10259" s="34">
        <v>0.99711180389592291</v>
      </c>
      <c r="I10259" s="35">
        <v>-0.37553743345053764</v>
      </c>
      <c r="J10259" s="35">
        <v>0.1996137000004668</v>
      </c>
      <c r="K10259" s="35">
        <v>0.54149379696282562</v>
      </c>
      <c r="L10259" s="35">
        <v>0</v>
      </c>
      <c r="M10259" s="35">
        <v>0</v>
      </c>
      <c r="N10259" s="35">
        <v>0</v>
      </c>
      <c r="O10259" s="35">
        <v>0</v>
      </c>
      <c r="P10259" s="36">
        <v>12</v>
      </c>
      <c r="Q10259" s="37">
        <v>66</v>
      </c>
      <c r="R10259" s="36">
        <v>6</v>
      </c>
      <c r="S10259" s="39">
        <f t="shared" si="360"/>
        <v>66</v>
      </c>
      <c r="T10259" s="34" t="s">
        <v>37</v>
      </c>
      <c r="U10259" s="12">
        <f>(1/(alpha+(beta*(speed^ceta))))</f>
        <v>0.64348428674590397</v>
      </c>
      <c r="V10259" s="8">
        <f t="shared" si="361"/>
        <v>66</v>
      </c>
    </row>
    <row r="10260" spans="1:22">
      <c r="A10260" s="34" t="s">
        <v>19</v>
      </c>
      <c r="B10260" s="34" t="s">
        <v>76</v>
      </c>
      <c r="C10260" s="5" t="s">
        <v>189</v>
      </c>
      <c r="D10260" s="35" t="s">
        <v>84</v>
      </c>
      <c r="E10260" s="36" t="s">
        <v>18</v>
      </c>
      <c r="F10260" s="37">
        <v>100</v>
      </c>
      <c r="G10260" s="38">
        <v>0.02</v>
      </c>
      <c r="H10260" s="34">
        <v>0.98907624086220192</v>
      </c>
      <c r="I10260" s="35">
        <v>-5.3020846785798543E-6</v>
      </c>
      <c r="J10260" s="35">
        <v>8.8469948165787566E-4</v>
      </c>
      <c r="K10260" s="35">
        <v>-5.9462667218232443E-2</v>
      </c>
      <c r="L10260" s="35">
        <v>2.3597870422173348</v>
      </c>
      <c r="M10260" s="35">
        <v>0</v>
      </c>
      <c r="N10260" s="35">
        <v>0</v>
      </c>
      <c r="O10260" s="35">
        <v>0</v>
      </c>
      <c r="P10260" s="36">
        <v>12</v>
      </c>
      <c r="Q10260" s="37">
        <v>66</v>
      </c>
      <c r="R10260" s="36">
        <v>14</v>
      </c>
      <c r="S10260" s="39">
        <f t="shared" si="360"/>
        <v>66</v>
      </c>
      <c r="T10260" s="34" t="s">
        <v>51</v>
      </c>
      <c r="U10260" s="12">
        <f>(((alpha*(speed^3))+(beta*(speed^2))+(ceta*speed))+delta)</f>
        <v>0.76467381116270605</v>
      </c>
      <c r="V10260" s="8">
        <f t="shared" si="361"/>
        <v>66</v>
      </c>
    </row>
    <row r="10261" spans="1:22">
      <c r="A10261" s="34" t="s">
        <v>19</v>
      </c>
      <c r="B10261" s="34" t="s">
        <v>76</v>
      </c>
      <c r="C10261" s="5" t="s">
        <v>189</v>
      </c>
      <c r="D10261" s="35" t="s">
        <v>84</v>
      </c>
      <c r="E10261" s="36" t="s">
        <v>17</v>
      </c>
      <c r="F10261" s="37">
        <v>100</v>
      </c>
      <c r="G10261" s="38">
        <v>0.02</v>
      </c>
      <c r="H10261" s="34">
        <v>0.97560527084611048</v>
      </c>
      <c r="I10261" s="35">
        <v>-5.7700760375463444E-3</v>
      </c>
      <c r="J10261" s="35">
        <v>0.85274371310823538</v>
      </c>
      <c r="K10261" s="35">
        <v>-45.763312796067957</v>
      </c>
      <c r="L10261" s="35">
        <v>1791.1263692640252</v>
      </c>
      <c r="M10261" s="35">
        <v>0</v>
      </c>
      <c r="N10261" s="35">
        <v>0</v>
      </c>
      <c r="O10261" s="35">
        <v>0</v>
      </c>
      <c r="P10261" s="36">
        <v>12</v>
      </c>
      <c r="Q10261" s="37">
        <v>66</v>
      </c>
      <c r="R10261" s="36">
        <v>14</v>
      </c>
      <c r="S10261" s="39">
        <f t="shared" si="360"/>
        <v>66</v>
      </c>
      <c r="T10261" s="34" t="s">
        <v>51</v>
      </c>
      <c r="U10261" s="12">
        <f>(((alpha*(speed^3))+(beta*(speed^2))+(ceta*speed))+delta)</f>
        <v>826.42555853258978</v>
      </c>
      <c r="V10261" s="8">
        <f t="shared" si="361"/>
        <v>66</v>
      </c>
    </row>
    <row r="10262" spans="1:22">
      <c r="A10262" s="34" t="s">
        <v>19</v>
      </c>
      <c r="B10262" s="34" t="s">
        <v>76</v>
      </c>
      <c r="C10262" s="5" t="s">
        <v>189</v>
      </c>
      <c r="D10262" s="35" t="s">
        <v>84</v>
      </c>
      <c r="E10262" s="36" t="s">
        <v>15</v>
      </c>
      <c r="F10262" s="37">
        <v>0</v>
      </c>
      <c r="G10262" s="38">
        <v>0.04</v>
      </c>
      <c r="H10262" s="34">
        <v>0.99274949563732673</v>
      </c>
      <c r="I10262" s="35">
        <v>938.16006307298846</v>
      </c>
      <c r="J10262" s="35">
        <v>-2.6984308449326271</v>
      </c>
      <c r="K10262" s="35">
        <v>30.249093653904801</v>
      </c>
      <c r="L10262" s="35">
        <v>-0.60268130169685541</v>
      </c>
      <c r="M10262" s="35">
        <v>0</v>
      </c>
      <c r="N10262" s="35">
        <v>0</v>
      </c>
      <c r="O10262" s="35">
        <v>0</v>
      </c>
      <c r="P10262" s="36">
        <v>12</v>
      </c>
      <c r="Q10262" s="37">
        <v>86</v>
      </c>
      <c r="R10262" s="36">
        <v>1</v>
      </c>
      <c r="S10262" s="39">
        <f t="shared" si="360"/>
        <v>86</v>
      </c>
      <c r="T10262" s="34" t="s">
        <v>30</v>
      </c>
      <c r="U10262" s="12">
        <f>((alpha*(speed^beta))+(ceta*(speed^delta)))</f>
        <v>2.0702058951572146</v>
      </c>
      <c r="V10262" s="8">
        <f t="shared" si="361"/>
        <v>86</v>
      </c>
    </row>
    <row r="10263" spans="1:22">
      <c r="A10263" s="34" t="s">
        <v>19</v>
      </c>
      <c r="B10263" s="34" t="s">
        <v>76</v>
      </c>
      <c r="C10263" s="5" t="s">
        <v>189</v>
      </c>
      <c r="D10263" s="35" t="s">
        <v>84</v>
      </c>
      <c r="E10263" s="36" t="s">
        <v>16</v>
      </c>
      <c r="F10263" s="37">
        <v>0</v>
      </c>
      <c r="G10263" s="38">
        <v>0.04</v>
      </c>
      <c r="H10263" s="34">
        <v>0.96897851747876484</v>
      </c>
      <c r="I10263" s="35">
        <v>5.081389034807704</v>
      </c>
      <c r="J10263" s="35">
        <v>0.32228647740713656</v>
      </c>
      <c r="K10263" s="35">
        <v>154.81792561102404</v>
      </c>
      <c r="L10263" s="35">
        <v>-0.75874524216700612</v>
      </c>
      <c r="M10263" s="35">
        <v>0</v>
      </c>
      <c r="N10263" s="35">
        <v>0</v>
      </c>
      <c r="O10263" s="35">
        <v>0</v>
      </c>
      <c r="P10263" s="36">
        <v>12</v>
      </c>
      <c r="Q10263" s="37">
        <v>86</v>
      </c>
      <c r="R10263" s="36">
        <v>1</v>
      </c>
      <c r="S10263" s="39">
        <f t="shared" si="360"/>
        <v>86</v>
      </c>
      <c r="T10263" s="34" t="s">
        <v>30</v>
      </c>
      <c r="U10263" s="12">
        <f>((alpha*(speed^beta))+(ceta*(speed^delta)))</f>
        <v>26.624983112383106</v>
      </c>
      <c r="V10263" s="8">
        <f t="shared" si="361"/>
        <v>86</v>
      </c>
    </row>
    <row r="10264" spans="1:22">
      <c r="A10264" s="34" t="s">
        <v>19</v>
      </c>
      <c r="B10264" s="34" t="s">
        <v>76</v>
      </c>
      <c r="C10264" s="5" t="s">
        <v>189</v>
      </c>
      <c r="D10264" s="35" t="s">
        <v>84</v>
      </c>
      <c r="E10264" s="36" t="s">
        <v>14</v>
      </c>
      <c r="F10264" s="37">
        <v>0</v>
      </c>
      <c r="G10264" s="38">
        <v>0.04</v>
      </c>
      <c r="H10264" s="34">
        <v>0.99779510988410514</v>
      </c>
      <c r="I10264" s="35">
        <v>52.022688875578496</v>
      </c>
      <c r="J10264" s="35">
        <v>1.0073701176444869</v>
      </c>
      <c r="K10264" s="35">
        <v>-1.1922716052830953</v>
      </c>
      <c r="L10264" s="35">
        <v>0</v>
      </c>
      <c r="M10264" s="35">
        <v>0</v>
      </c>
      <c r="N10264" s="35">
        <v>0</v>
      </c>
      <c r="O10264" s="35">
        <v>0</v>
      </c>
      <c r="P10264" s="36">
        <v>12</v>
      </c>
      <c r="Q10264" s="37">
        <v>86</v>
      </c>
      <c r="R10264" s="36">
        <v>0</v>
      </c>
      <c r="S10264" s="39">
        <f t="shared" si="360"/>
        <v>86</v>
      </c>
      <c r="T10264" s="34" t="s">
        <v>29</v>
      </c>
      <c r="U10264" s="12">
        <f>((alpha*(beta^speed))*(speed^ceta))</f>
        <v>0.4830640506476041</v>
      </c>
      <c r="V10264" s="8">
        <f t="shared" si="361"/>
        <v>86</v>
      </c>
    </row>
    <row r="10265" spans="1:22">
      <c r="A10265" s="34" t="s">
        <v>19</v>
      </c>
      <c r="B10265" s="34" t="s">
        <v>76</v>
      </c>
      <c r="C10265" s="5" t="s">
        <v>189</v>
      </c>
      <c r="D10265" s="35" t="s">
        <v>84</v>
      </c>
      <c r="E10265" s="36" t="s">
        <v>18</v>
      </c>
      <c r="F10265" s="37">
        <v>0</v>
      </c>
      <c r="G10265" s="38">
        <v>0.04</v>
      </c>
      <c r="H10265" s="34">
        <v>0.99709801856075164</v>
      </c>
      <c r="I10265" s="35">
        <v>83.086945067527409</v>
      </c>
      <c r="J10265" s="35">
        <v>-2.1767198767963629</v>
      </c>
      <c r="K10265" s="35">
        <v>2.6138867564175601</v>
      </c>
      <c r="L10265" s="35">
        <v>-0.35467024889443871</v>
      </c>
      <c r="M10265" s="35">
        <v>0</v>
      </c>
      <c r="N10265" s="35">
        <v>0</v>
      </c>
      <c r="O10265" s="35">
        <v>0</v>
      </c>
      <c r="P10265" s="36">
        <v>12</v>
      </c>
      <c r="Q10265" s="37">
        <v>86</v>
      </c>
      <c r="R10265" s="36">
        <v>1</v>
      </c>
      <c r="S10265" s="39">
        <f t="shared" si="360"/>
        <v>86</v>
      </c>
      <c r="T10265" s="34" t="s">
        <v>30</v>
      </c>
      <c r="U10265" s="12">
        <f>((alpha*(speed^beta))+(ceta*(speed^delta)))</f>
        <v>0.54360304750692046</v>
      </c>
      <c r="V10265" s="8">
        <f t="shared" si="361"/>
        <v>86</v>
      </c>
    </row>
    <row r="10266" spans="1:22">
      <c r="A10266" s="34" t="s">
        <v>19</v>
      </c>
      <c r="B10266" s="34" t="s">
        <v>76</v>
      </c>
      <c r="C10266" s="5" t="s">
        <v>189</v>
      </c>
      <c r="D10266" s="35" t="s">
        <v>84</v>
      </c>
      <c r="E10266" s="36" t="s">
        <v>17</v>
      </c>
      <c r="F10266" s="37">
        <v>0</v>
      </c>
      <c r="G10266" s="38">
        <v>0.04</v>
      </c>
      <c r="H10266" s="34">
        <v>0.99364982582785888</v>
      </c>
      <c r="I10266" s="35">
        <v>4370.5850590658192</v>
      </c>
      <c r="J10266" s="35">
        <v>1.0114932340024778</v>
      </c>
      <c r="K10266" s="35">
        <v>-0.66597905823155912</v>
      </c>
      <c r="L10266" s="35">
        <v>0</v>
      </c>
      <c r="M10266" s="35">
        <v>0</v>
      </c>
      <c r="N10266" s="35">
        <v>0</v>
      </c>
      <c r="O10266" s="35">
        <v>0</v>
      </c>
      <c r="P10266" s="36">
        <v>12</v>
      </c>
      <c r="Q10266" s="37">
        <v>86</v>
      </c>
      <c r="R10266" s="36">
        <v>0</v>
      </c>
      <c r="S10266" s="39">
        <f t="shared" si="360"/>
        <v>86</v>
      </c>
      <c r="T10266" s="34" t="s">
        <v>29</v>
      </c>
      <c r="U10266" s="12">
        <f>((alpha*(beta^speed))*(speed^ceta))</f>
        <v>601.20222338418796</v>
      </c>
      <c r="V10266" s="8">
        <f t="shared" si="361"/>
        <v>86</v>
      </c>
    </row>
    <row r="10267" spans="1:22">
      <c r="A10267" s="34" t="s">
        <v>19</v>
      </c>
      <c r="B10267" s="34" t="s">
        <v>76</v>
      </c>
      <c r="C10267" s="5" t="s">
        <v>189</v>
      </c>
      <c r="D10267" s="35" t="s">
        <v>84</v>
      </c>
      <c r="E10267" s="36" t="s">
        <v>15</v>
      </c>
      <c r="F10267" s="37">
        <v>50</v>
      </c>
      <c r="G10267" s="38">
        <v>0.04</v>
      </c>
      <c r="H10267" s="34">
        <v>0.98352164619568039</v>
      </c>
      <c r="I10267" s="35">
        <v>2.2110228700250953</v>
      </c>
      <c r="J10267" s="35">
        <v>31.763094666593375</v>
      </c>
      <c r="K10267" s="35">
        <v>-0.23522149840138445</v>
      </c>
      <c r="L10267" s="35">
        <v>0.34645335120001464</v>
      </c>
      <c r="M10267" s="35">
        <v>2.8037811637245755E-2</v>
      </c>
      <c r="N10267" s="35">
        <v>0</v>
      </c>
      <c r="O10267" s="35">
        <v>0</v>
      </c>
      <c r="P10267" s="36">
        <v>12</v>
      </c>
      <c r="Q10267" s="37">
        <v>60</v>
      </c>
      <c r="R10267" s="36">
        <v>10</v>
      </c>
      <c r="S10267" s="39">
        <f t="shared" si="360"/>
        <v>60</v>
      </c>
      <c r="T10267" s="34" t="s">
        <v>44</v>
      </c>
      <c r="U10267" s="12">
        <f>(alpha+(beta/(1+EXP((((-1)*ceta)+(delta*LN(speed)))+(epsilon*speed)))))</f>
        <v>3.3023062774158629</v>
      </c>
      <c r="V10267" s="8">
        <f t="shared" si="361"/>
        <v>60</v>
      </c>
    </row>
    <row r="10268" spans="1:22">
      <c r="A10268" s="34" t="s">
        <v>19</v>
      </c>
      <c r="B10268" s="34" t="s">
        <v>76</v>
      </c>
      <c r="C10268" s="5" t="s">
        <v>189</v>
      </c>
      <c r="D10268" s="35" t="s">
        <v>84</v>
      </c>
      <c r="E10268" s="36" t="s">
        <v>16</v>
      </c>
      <c r="F10268" s="37">
        <v>50</v>
      </c>
      <c r="G10268" s="38">
        <v>0.04</v>
      </c>
      <c r="H10268" s="34">
        <v>0.96565339269776351</v>
      </c>
      <c r="I10268" s="35">
        <v>-2.2562365996854267E-4</v>
      </c>
      <c r="J10268" s="35">
        <v>2.9849745001516173E-2</v>
      </c>
      <c r="K10268" s="35">
        <v>-1.3729187083991481</v>
      </c>
      <c r="L10268" s="35">
        <v>68.149087989505603</v>
      </c>
      <c r="M10268" s="35">
        <v>0</v>
      </c>
      <c r="N10268" s="35">
        <v>0</v>
      </c>
      <c r="O10268" s="35">
        <v>0</v>
      </c>
      <c r="P10268" s="36">
        <v>12</v>
      </c>
      <c r="Q10268" s="37">
        <v>60</v>
      </c>
      <c r="R10268" s="36">
        <v>14</v>
      </c>
      <c r="S10268" s="39">
        <f t="shared" si="360"/>
        <v>60</v>
      </c>
      <c r="T10268" s="34" t="s">
        <v>51</v>
      </c>
      <c r="U10268" s="12">
        <f>(((alpha*(speed^3))+(beta*(speed^2))+(ceta*speed))+delta)</f>
        <v>44.498336937809725</v>
      </c>
      <c r="V10268" s="8">
        <f t="shared" si="361"/>
        <v>60</v>
      </c>
    </row>
    <row r="10269" spans="1:22">
      <c r="A10269" s="34" t="s">
        <v>19</v>
      </c>
      <c r="B10269" s="34" t="s">
        <v>76</v>
      </c>
      <c r="C10269" s="5" t="s">
        <v>189</v>
      </c>
      <c r="D10269" s="35" t="s">
        <v>84</v>
      </c>
      <c r="E10269" s="36" t="s">
        <v>14</v>
      </c>
      <c r="F10269" s="37">
        <v>50</v>
      </c>
      <c r="G10269" s="38">
        <v>0.04</v>
      </c>
      <c r="H10269" s="34">
        <v>0.99872223819487327</v>
      </c>
      <c r="I10269" s="35">
        <v>-0.5171152815349872</v>
      </c>
      <c r="J10269" s="35">
        <v>0.27460780310024918</v>
      </c>
      <c r="K10269" s="35">
        <v>0.47056051816967026</v>
      </c>
      <c r="L10269" s="35">
        <v>0</v>
      </c>
      <c r="M10269" s="35">
        <v>0</v>
      </c>
      <c r="N10269" s="35">
        <v>0</v>
      </c>
      <c r="O10269" s="35">
        <v>0</v>
      </c>
      <c r="P10269" s="36">
        <v>12</v>
      </c>
      <c r="Q10269" s="37">
        <v>60</v>
      </c>
      <c r="R10269" s="36">
        <v>6</v>
      </c>
      <c r="S10269" s="39">
        <f t="shared" si="360"/>
        <v>60</v>
      </c>
      <c r="T10269" s="34" t="s">
        <v>37</v>
      </c>
      <c r="U10269" s="12">
        <f>(1/(alpha+(beta*(speed^ceta))))</f>
        <v>0.73075591830392617</v>
      </c>
      <c r="V10269" s="8">
        <f t="shared" si="361"/>
        <v>60</v>
      </c>
    </row>
    <row r="10270" spans="1:22">
      <c r="A10270" s="34" t="s">
        <v>19</v>
      </c>
      <c r="B10270" s="34" t="s">
        <v>76</v>
      </c>
      <c r="C10270" s="5" t="s">
        <v>189</v>
      </c>
      <c r="D10270" s="35" t="s">
        <v>84</v>
      </c>
      <c r="E10270" s="36" t="s">
        <v>18</v>
      </c>
      <c r="F10270" s="37">
        <v>50</v>
      </c>
      <c r="G10270" s="38">
        <v>0.04</v>
      </c>
      <c r="H10270" s="34">
        <v>0.98707304617688973</v>
      </c>
      <c r="I10270" s="35">
        <v>0.83461645576420607</v>
      </c>
      <c r="J10270" s="35">
        <v>4.3636518938961331</v>
      </c>
      <c r="K10270" s="35">
        <v>0.24134861737890548</v>
      </c>
      <c r="L10270" s="35">
        <v>0.53280358817480045</v>
      </c>
      <c r="M10270" s="35">
        <v>2.5206470635717914E-2</v>
      </c>
      <c r="N10270" s="35">
        <v>0</v>
      </c>
      <c r="O10270" s="35">
        <v>0</v>
      </c>
      <c r="P10270" s="36">
        <v>12</v>
      </c>
      <c r="Q10270" s="37">
        <v>60</v>
      </c>
      <c r="R10270" s="36">
        <v>10</v>
      </c>
      <c r="S10270" s="39">
        <f t="shared" si="360"/>
        <v>60</v>
      </c>
      <c r="T10270" s="34" t="s">
        <v>44</v>
      </c>
      <c r="U10270" s="12">
        <f>(alpha+(beta/(1+EXP((((-1)*ceta)+(delta*LN(speed)))+(epsilon*speed)))))</f>
        <v>0.96855335630666461</v>
      </c>
      <c r="V10270" s="8">
        <f t="shared" si="361"/>
        <v>60</v>
      </c>
    </row>
    <row r="10271" spans="1:22">
      <c r="A10271" s="34" t="s">
        <v>19</v>
      </c>
      <c r="B10271" s="34" t="s">
        <v>76</v>
      </c>
      <c r="C10271" s="5" t="s">
        <v>189</v>
      </c>
      <c r="D10271" s="35" t="s">
        <v>84</v>
      </c>
      <c r="E10271" s="36" t="s">
        <v>17</v>
      </c>
      <c r="F10271" s="37">
        <v>50</v>
      </c>
      <c r="G10271" s="38">
        <v>0.04</v>
      </c>
      <c r="H10271" s="34">
        <v>0.98303368928781398</v>
      </c>
      <c r="I10271" s="35">
        <v>6.9935928977772317</v>
      </c>
      <c r="J10271" s="35">
        <v>3.9958098571155976</v>
      </c>
      <c r="K10271" s="35">
        <v>-3.7554206884610614E-2</v>
      </c>
      <c r="L10271" s="35">
        <v>0</v>
      </c>
      <c r="M10271" s="35">
        <v>0</v>
      </c>
      <c r="N10271" s="35">
        <v>0</v>
      </c>
      <c r="O10271" s="35">
        <v>0</v>
      </c>
      <c r="P10271" s="36">
        <v>12</v>
      </c>
      <c r="Q10271" s="37">
        <v>60</v>
      </c>
      <c r="R10271" s="36">
        <v>13</v>
      </c>
      <c r="S10271" s="39">
        <f t="shared" si="360"/>
        <v>60</v>
      </c>
      <c r="T10271" s="34" t="s">
        <v>50</v>
      </c>
      <c r="U10271" s="12">
        <f>EXP((alpha+(beta/speed))+(ceta*LN(speed)))</f>
        <v>998.67546497232695</v>
      </c>
      <c r="V10271" s="8">
        <f t="shared" si="361"/>
        <v>60</v>
      </c>
    </row>
    <row r="10272" spans="1:22">
      <c r="A10272" s="34" t="s">
        <v>19</v>
      </c>
      <c r="B10272" s="34" t="s">
        <v>76</v>
      </c>
      <c r="C10272" s="5" t="s">
        <v>189</v>
      </c>
      <c r="D10272" s="35" t="s">
        <v>84</v>
      </c>
      <c r="E10272" s="36" t="s">
        <v>15</v>
      </c>
      <c r="F10272" s="37">
        <v>100</v>
      </c>
      <c r="G10272" s="38">
        <v>0.04</v>
      </c>
      <c r="H10272" s="34">
        <v>0.985589069030405</v>
      </c>
      <c r="I10272" s="35">
        <v>21.845745927639236</v>
      </c>
      <c r="J10272" s="35">
        <v>0.98543290068929512</v>
      </c>
      <c r="K10272" s="35">
        <v>-0.23684375395461252</v>
      </c>
      <c r="L10272" s="35">
        <v>0</v>
      </c>
      <c r="M10272" s="35">
        <v>0</v>
      </c>
      <c r="N10272" s="35">
        <v>0</v>
      </c>
      <c r="O10272" s="35">
        <v>0</v>
      </c>
      <c r="P10272" s="36">
        <v>12</v>
      </c>
      <c r="Q10272" s="37">
        <v>43</v>
      </c>
      <c r="R10272" s="36">
        <v>0</v>
      </c>
      <c r="S10272" s="39">
        <f t="shared" si="360"/>
        <v>43</v>
      </c>
      <c r="T10272" s="34" t="s">
        <v>29</v>
      </c>
      <c r="U10272" s="12">
        <f>((alpha*(beta^speed))*(speed^ceta))</f>
        <v>4.7692882440039002</v>
      </c>
      <c r="V10272" s="8">
        <f t="shared" si="361"/>
        <v>43</v>
      </c>
    </row>
    <row r="10273" spans="1:22">
      <c r="A10273" s="34" t="s">
        <v>19</v>
      </c>
      <c r="B10273" s="34" t="s">
        <v>76</v>
      </c>
      <c r="C10273" s="5" t="s">
        <v>189</v>
      </c>
      <c r="D10273" s="35" t="s">
        <v>84</v>
      </c>
      <c r="E10273" s="36" t="s">
        <v>16</v>
      </c>
      <c r="F10273" s="37">
        <v>100</v>
      </c>
      <c r="G10273" s="38">
        <v>0.04</v>
      </c>
      <c r="H10273" s="34">
        <v>0.96649860320536263</v>
      </c>
      <c r="I10273" s="35">
        <v>-7.039195711891922E-4</v>
      </c>
      <c r="J10273" s="35">
        <v>6.5132059731685635E-2</v>
      </c>
      <c r="K10273" s="35">
        <v>-2.2556178813215304</v>
      </c>
      <c r="L10273" s="35">
        <v>95.454446976897813</v>
      </c>
      <c r="M10273" s="35">
        <v>0</v>
      </c>
      <c r="N10273" s="35">
        <v>0</v>
      </c>
      <c r="O10273" s="35">
        <v>0</v>
      </c>
      <c r="P10273" s="36">
        <v>12</v>
      </c>
      <c r="Q10273" s="37">
        <v>43</v>
      </c>
      <c r="R10273" s="36">
        <v>14</v>
      </c>
      <c r="S10273" s="39">
        <f t="shared" si="360"/>
        <v>43</v>
      </c>
      <c r="T10273" s="34" t="s">
        <v>51</v>
      </c>
      <c r="U10273" s="12">
        <f>(((alpha*(speed^3))+(beta*(speed^2))+(ceta*speed))+delta)</f>
        <v>62.925523177419635</v>
      </c>
      <c r="V10273" s="8">
        <f t="shared" si="361"/>
        <v>43</v>
      </c>
    </row>
    <row r="10274" spans="1:22">
      <c r="A10274" s="34" t="s">
        <v>19</v>
      </c>
      <c r="B10274" s="34" t="s">
        <v>76</v>
      </c>
      <c r="C10274" s="5" t="s">
        <v>189</v>
      </c>
      <c r="D10274" s="35" t="s">
        <v>84</v>
      </c>
      <c r="E10274" s="36" t="s">
        <v>14</v>
      </c>
      <c r="F10274" s="37">
        <v>100</v>
      </c>
      <c r="G10274" s="38">
        <v>0.04</v>
      </c>
      <c r="H10274" s="34">
        <v>0.99757367163538968</v>
      </c>
      <c r="I10274" s="35">
        <v>-1.3284020908806817</v>
      </c>
      <c r="J10274" s="35">
        <v>0.96233772579303534</v>
      </c>
      <c r="K10274" s="35">
        <v>0.23038175725674873</v>
      </c>
      <c r="L10274" s="35">
        <v>0</v>
      </c>
      <c r="M10274" s="35">
        <v>0</v>
      </c>
      <c r="N10274" s="35">
        <v>0</v>
      </c>
      <c r="O10274" s="35">
        <v>0</v>
      </c>
      <c r="P10274" s="36">
        <v>12</v>
      </c>
      <c r="Q10274" s="37">
        <v>43</v>
      </c>
      <c r="R10274" s="36">
        <v>6</v>
      </c>
      <c r="S10274" s="39">
        <f t="shared" si="360"/>
        <v>43</v>
      </c>
      <c r="T10274" s="34" t="s">
        <v>37</v>
      </c>
      <c r="U10274" s="12">
        <f>(1/(alpha+(beta*(speed^ceta))))</f>
        <v>1.0410008652395804</v>
      </c>
      <c r="V10274" s="8">
        <f t="shared" si="361"/>
        <v>43</v>
      </c>
    </row>
    <row r="10275" spans="1:22">
      <c r="A10275" s="34" t="s">
        <v>19</v>
      </c>
      <c r="B10275" s="34" t="s">
        <v>76</v>
      </c>
      <c r="C10275" s="5" t="s">
        <v>189</v>
      </c>
      <c r="D10275" s="35" t="s">
        <v>84</v>
      </c>
      <c r="E10275" s="36" t="s">
        <v>18</v>
      </c>
      <c r="F10275" s="37">
        <v>100</v>
      </c>
      <c r="G10275" s="38">
        <v>0.04</v>
      </c>
      <c r="H10275" s="34">
        <v>0.98926545559884704</v>
      </c>
      <c r="I10275" s="35">
        <v>1.115537790432217</v>
      </c>
      <c r="J10275" s="35">
        <v>2.9123922977439656</v>
      </c>
      <c r="K10275" s="35">
        <v>0.75316762666600834</v>
      </c>
      <c r="L10275" s="35">
        <v>0.32307923321404175</v>
      </c>
      <c r="M10275" s="35">
        <v>4.1813444888069672E-2</v>
      </c>
      <c r="N10275" s="35">
        <v>0</v>
      </c>
      <c r="O10275" s="35">
        <v>0</v>
      </c>
      <c r="P10275" s="36">
        <v>12</v>
      </c>
      <c r="Q10275" s="37">
        <v>43</v>
      </c>
      <c r="R10275" s="36">
        <v>10</v>
      </c>
      <c r="S10275" s="39">
        <f t="shared" si="360"/>
        <v>43</v>
      </c>
      <c r="T10275" s="34" t="s">
        <v>44</v>
      </c>
      <c r="U10275" s="12">
        <f>(alpha+(beta/(1+EXP((((-1)*ceta)+(delta*LN(speed)))+(epsilon*speed)))))</f>
        <v>1.3907367556973644</v>
      </c>
      <c r="V10275" s="8">
        <f t="shared" si="361"/>
        <v>43</v>
      </c>
    </row>
    <row r="10276" spans="1:22">
      <c r="A10276" s="34" t="s">
        <v>19</v>
      </c>
      <c r="B10276" s="34" t="s">
        <v>76</v>
      </c>
      <c r="C10276" s="5" t="s">
        <v>189</v>
      </c>
      <c r="D10276" s="35" t="s">
        <v>84</v>
      </c>
      <c r="E10276" s="36" t="s">
        <v>17</v>
      </c>
      <c r="F10276" s="37">
        <v>100</v>
      </c>
      <c r="G10276" s="38">
        <v>0.04</v>
      </c>
      <c r="H10276" s="34">
        <v>0.98297358015733327</v>
      </c>
      <c r="I10276" s="35">
        <v>-1.9875521421135769E-2</v>
      </c>
      <c r="J10276" s="35">
        <v>1.9815528151743729</v>
      </c>
      <c r="K10276" s="35">
        <v>-72.718472807897399</v>
      </c>
      <c r="L10276" s="35">
        <v>2451.3193360481509</v>
      </c>
      <c r="M10276" s="35">
        <v>0</v>
      </c>
      <c r="N10276" s="35">
        <v>0</v>
      </c>
      <c r="O10276" s="35">
        <v>0</v>
      </c>
      <c r="P10276" s="36">
        <v>12</v>
      </c>
      <c r="Q10276" s="37">
        <v>43</v>
      </c>
      <c r="R10276" s="36">
        <v>14</v>
      </c>
      <c r="S10276" s="39">
        <f t="shared" si="360"/>
        <v>43</v>
      </c>
      <c r="T10276" s="34" t="s">
        <v>51</v>
      </c>
      <c r="U10276" s="12">
        <f>(((alpha*(speed^3))+(beta*(speed^2))+(ceta*speed))+delta)</f>
        <v>1408.0730789357372</v>
      </c>
      <c r="V10276" s="8">
        <f t="shared" si="361"/>
        <v>43</v>
      </c>
    </row>
    <row r="10277" spans="1:22">
      <c r="A10277" s="34" t="s">
        <v>19</v>
      </c>
      <c r="B10277" s="34" t="s">
        <v>76</v>
      </c>
      <c r="C10277" s="5" t="s">
        <v>189</v>
      </c>
      <c r="D10277" s="35" t="s">
        <v>84</v>
      </c>
      <c r="E10277" s="36" t="s">
        <v>15</v>
      </c>
      <c r="F10277" s="37">
        <v>0</v>
      </c>
      <c r="G10277" s="38">
        <v>0.06</v>
      </c>
      <c r="H10277" s="34">
        <v>0.98924515019061221</v>
      </c>
      <c r="I10277" s="35">
        <v>72.818484231710116</v>
      </c>
      <c r="J10277" s="35">
        <v>1.0099274409631822</v>
      </c>
      <c r="K10277" s="35">
        <v>-0.92743907513598622</v>
      </c>
      <c r="L10277" s="35">
        <v>0</v>
      </c>
      <c r="M10277" s="35">
        <v>0</v>
      </c>
      <c r="N10277" s="35">
        <v>0</v>
      </c>
      <c r="O10277" s="35">
        <v>0</v>
      </c>
      <c r="P10277" s="36">
        <v>12</v>
      </c>
      <c r="Q10277" s="37">
        <v>77</v>
      </c>
      <c r="R10277" s="36">
        <v>0</v>
      </c>
      <c r="S10277" s="39">
        <f t="shared" si="360"/>
        <v>77</v>
      </c>
      <c r="T10277" s="34" t="s">
        <v>29</v>
      </c>
      <c r="U10277" s="12">
        <f>((alpha*(beta^speed))*(speed^ceta))</f>
        <v>2.7731905838616147</v>
      </c>
      <c r="V10277" s="8">
        <f t="shared" si="361"/>
        <v>77</v>
      </c>
    </row>
    <row r="10278" spans="1:22">
      <c r="A10278" s="34" t="s">
        <v>19</v>
      </c>
      <c r="B10278" s="34" t="s">
        <v>76</v>
      </c>
      <c r="C10278" s="5" t="s">
        <v>189</v>
      </c>
      <c r="D10278" s="35" t="s">
        <v>84</v>
      </c>
      <c r="E10278" s="36" t="s">
        <v>16</v>
      </c>
      <c r="F10278" s="37">
        <v>0</v>
      </c>
      <c r="G10278" s="38">
        <v>0.06</v>
      </c>
      <c r="H10278" s="34">
        <v>0.97892826364239105</v>
      </c>
      <c r="I10278" s="35">
        <v>190.16967598984593</v>
      </c>
      <c r="J10278" s="35">
        <v>-0.93283627888421838</v>
      </c>
      <c r="K10278" s="35">
        <v>16.667349084428288</v>
      </c>
      <c r="L10278" s="35">
        <v>0.14759717667094291</v>
      </c>
      <c r="M10278" s="35">
        <v>0</v>
      </c>
      <c r="N10278" s="35">
        <v>0</v>
      </c>
      <c r="O10278" s="35">
        <v>0</v>
      </c>
      <c r="P10278" s="36">
        <v>12</v>
      </c>
      <c r="Q10278" s="37">
        <v>77</v>
      </c>
      <c r="R10278" s="36">
        <v>1</v>
      </c>
      <c r="S10278" s="39">
        <f t="shared" si="360"/>
        <v>77</v>
      </c>
      <c r="T10278" s="34" t="s">
        <v>30</v>
      </c>
      <c r="U10278" s="12">
        <f>((alpha*(speed^beta))+(ceta*(speed^delta)))</f>
        <v>34.951547182420988</v>
      </c>
      <c r="V10278" s="8">
        <f t="shared" si="361"/>
        <v>77</v>
      </c>
    </row>
    <row r="10279" spans="1:22">
      <c r="A10279" s="34" t="s">
        <v>19</v>
      </c>
      <c r="B10279" s="34" t="s">
        <v>76</v>
      </c>
      <c r="C10279" s="5" t="s">
        <v>189</v>
      </c>
      <c r="D10279" s="35" t="s">
        <v>84</v>
      </c>
      <c r="E10279" s="36" t="s">
        <v>14</v>
      </c>
      <c r="F10279" s="37">
        <v>0</v>
      </c>
      <c r="G10279" s="38">
        <v>0.06</v>
      </c>
      <c r="H10279" s="34">
        <v>0.99800470728426693</v>
      </c>
      <c r="I10279" s="35">
        <v>55.330190347451818</v>
      </c>
      <c r="J10279" s="35">
        <v>1.0110916784675388</v>
      </c>
      <c r="K10279" s="35">
        <v>-1.2385192783230825</v>
      </c>
      <c r="L10279" s="35">
        <v>0</v>
      </c>
      <c r="M10279" s="35">
        <v>0</v>
      </c>
      <c r="N10279" s="35">
        <v>0</v>
      </c>
      <c r="O10279" s="35">
        <v>0</v>
      </c>
      <c r="P10279" s="36">
        <v>12</v>
      </c>
      <c r="Q10279" s="37">
        <v>77</v>
      </c>
      <c r="R10279" s="36">
        <v>0</v>
      </c>
      <c r="S10279" s="39">
        <f t="shared" si="360"/>
        <v>77</v>
      </c>
      <c r="T10279" s="34" t="s">
        <v>29</v>
      </c>
      <c r="U10279" s="12">
        <f>((alpha*(beta^speed))*(speed^ceta))</f>
        <v>0.59618124396858196</v>
      </c>
      <c r="V10279" s="8">
        <f t="shared" si="361"/>
        <v>77</v>
      </c>
    </row>
    <row r="10280" spans="1:22">
      <c r="A10280" s="34" t="s">
        <v>19</v>
      </c>
      <c r="B10280" s="34" t="s">
        <v>76</v>
      </c>
      <c r="C10280" s="5" t="s">
        <v>189</v>
      </c>
      <c r="D10280" s="35" t="s">
        <v>84</v>
      </c>
      <c r="E10280" s="36" t="s">
        <v>18</v>
      </c>
      <c r="F10280" s="37">
        <v>0</v>
      </c>
      <c r="G10280" s="38">
        <v>0.06</v>
      </c>
      <c r="H10280" s="34">
        <v>0.98963157281423042</v>
      </c>
      <c r="I10280" s="35">
        <v>9.7902332055989891</v>
      </c>
      <c r="J10280" s="35">
        <v>1.0126826948172265</v>
      </c>
      <c r="K10280" s="35">
        <v>-0.80177194773872518</v>
      </c>
      <c r="L10280" s="35">
        <v>0</v>
      </c>
      <c r="M10280" s="35">
        <v>0</v>
      </c>
      <c r="N10280" s="35">
        <v>0</v>
      </c>
      <c r="O10280" s="35">
        <v>0</v>
      </c>
      <c r="P10280" s="36">
        <v>12</v>
      </c>
      <c r="Q10280" s="37">
        <v>77</v>
      </c>
      <c r="R10280" s="36">
        <v>0</v>
      </c>
      <c r="S10280" s="39">
        <f t="shared" si="360"/>
        <v>77</v>
      </c>
      <c r="T10280" s="34" t="s">
        <v>29</v>
      </c>
      <c r="U10280" s="12">
        <f>((alpha*(beta^speed))*(speed^ceta))</f>
        <v>0.79379547267742978</v>
      </c>
      <c r="V10280" s="8">
        <f t="shared" si="361"/>
        <v>77</v>
      </c>
    </row>
    <row r="10281" spans="1:22">
      <c r="A10281" s="34" t="s">
        <v>19</v>
      </c>
      <c r="B10281" s="34" t="s">
        <v>76</v>
      </c>
      <c r="C10281" s="5" t="s">
        <v>189</v>
      </c>
      <c r="D10281" s="35" t="s">
        <v>84</v>
      </c>
      <c r="E10281" s="36" t="s">
        <v>17</v>
      </c>
      <c r="F10281" s="37">
        <v>0</v>
      </c>
      <c r="G10281" s="38">
        <v>0.06</v>
      </c>
      <c r="H10281" s="34">
        <v>0.98968376582332618</v>
      </c>
      <c r="I10281" s="35">
        <v>4058.7471787897116</v>
      </c>
      <c r="J10281" s="35">
        <v>1.0114480761498237</v>
      </c>
      <c r="K10281" s="35">
        <v>-0.57373783243728094</v>
      </c>
      <c r="L10281" s="35">
        <v>0</v>
      </c>
      <c r="M10281" s="35">
        <v>0</v>
      </c>
      <c r="N10281" s="35">
        <v>0</v>
      </c>
      <c r="O10281" s="35">
        <v>0</v>
      </c>
      <c r="P10281" s="36">
        <v>12</v>
      </c>
      <c r="Q10281" s="37">
        <v>77</v>
      </c>
      <c r="R10281" s="36">
        <v>0</v>
      </c>
      <c r="S10281" s="39">
        <f t="shared" si="360"/>
        <v>77</v>
      </c>
      <c r="T10281" s="34" t="s">
        <v>29</v>
      </c>
      <c r="U10281" s="12">
        <f>((alpha*(beta^speed))*(speed^ceta))</f>
        <v>806.67302779161855</v>
      </c>
      <c r="V10281" s="8">
        <f t="shared" si="361"/>
        <v>77</v>
      </c>
    </row>
    <row r="10282" spans="1:22">
      <c r="A10282" s="34" t="s">
        <v>19</v>
      </c>
      <c r="B10282" s="34" t="s">
        <v>76</v>
      </c>
      <c r="C10282" s="5" t="s">
        <v>189</v>
      </c>
      <c r="D10282" s="35" t="s">
        <v>84</v>
      </c>
      <c r="E10282" s="36" t="s">
        <v>15</v>
      </c>
      <c r="F10282" s="37">
        <v>50</v>
      </c>
      <c r="G10282" s="38">
        <v>0.06</v>
      </c>
      <c r="H10282" s="34">
        <v>0.97670498239158621</v>
      </c>
      <c r="I10282" s="35">
        <v>25.022895955889407</v>
      </c>
      <c r="J10282" s="35">
        <v>0.99715204168776228</v>
      </c>
      <c r="K10282" s="35">
        <v>-0.3904179741973951</v>
      </c>
      <c r="L10282" s="35">
        <v>0</v>
      </c>
      <c r="M10282" s="35">
        <v>0</v>
      </c>
      <c r="N10282" s="35">
        <v>0</v>
      </c>
      <c r="O10282" s="35">
        <v>0</v>
      </c>
      <c r="P10282" s="36">
        <v>12</v>
      </c>
      <c r="Q10282" s="37">
        <v>45</v>
      </c>
      <c r="R10282" s="36">
        <v>0</v>
      </c>
      <c r="S10282" s="39">
        <f t="shared" si="360"/>
        <v>45</v>
      </c>
      <c r="T10282" s="34" t="s">
        <v>29</v>
      </c>
      <c r="U10282" s="12">
        <f>((alpha*(beta^speed))*(speed^ceta))</f>
        <v>4.9791580998479779</v>
      </c>
      <c r="V10282" s="8">
        <f t="shared" si="361"/>
        <v>45</v>
      </c>
    </row>
    <row r="10283" spans="1:22">
      <c r="A10283" s="34" t="s">
        <v>19</v>
      </c>
      <c r="B10283" s="34" t="s">
        <v>76</v>
      </c>
      <c r="C10283" s="5" t="s">
        <v>189</v>
      </c>
      <c r="D10283" s="35" t="s">
        <v>84</v>
      </c>
      <c r="E10283" s="36" t="s">
        <v>16</v>
      </c>
      <c r="F10283" s="37">
        <v>50</v>
      </c>
      <c r="G10283" s="38">
        <v>0.06</v>
      </c>
      <c r="H10283" s="34">
        <v>0.97674651971718374</v>
      </c>
      <c r="I10283" s="35">
        <v>-5.7410269675921082E-4</v>
      </c>
      <c r="J10283" s="35">
        <v>5.6830276930609241E-2</v>
      </c>
      <c r="K10283" s="35">
        <v>-1.9934839877628161</v>
      </c>
      <c r="L10283" s="35">
        <v>88.305258925881461</v>
      </c>
      <c r="M10283" s="35">
        <v>0</v>
      </c>
      <c r="N10283" s="35">
        <v>0</v>
      </c>
      <c r="O10283" s="35">
        <v>0</v>
      </c>
      <c r="P10283" s="36">
        <v>12</v>
      </c>
      <c r="Q10283" s="37">
        <v>45</v>
      </c>
      <c r="R10283" s="36">
        <v>14</v>
      </c>
      <c r="S10283" s="39">
        <f t="shared" si="360"/>
        <v>45</v>
      </c>
      <c r="T10283" s="34" t="s">
        <v>51</v>
      </c>
      <c r="U10283" s="12">
        <f>(((alpha*(speed^3))+(beta*(speed^2))+(ceta*speed))+delta)</f>
        <v>61.364682018855362</v>
      </c>
      <c r="V10283" s="8">
        <f t="shared" si="361"/>
        <v>45</v>
      </c>
    </row>
    <row r="10284" spans="1:22">
      <c r="A10284" s="34" t="s">
        <v>19</v>
      </c>
      <c r="B10284" s="34" t="s">
        <v>76</v>
      </c>
      <c r="C10284" s="5" t="s">
        <v>189</v>
      </c>
      <c r="D10284" s="35" t="s">
        <v>84</v>
      </c>
      <c r="E10284" s="36" t="s">
        <v>14</v>
      </c>
      <c r="F10284" s="37">
        <v>50</v>
      </c>
      <c r="G10284" s="38">
        <v>0.06</v>
      </c>
      <c r="H10284" s="34">
        <v>0.9969968063012401</v>
      </c>
      <c r="I10284" s="35">
        <v>5.3805292494375543</v>
      </c>
      <c r="J10284" s="35">
        <v>-0.44222791700940267</v>
      </c>
      <c r="K10284" s="35">
        <v>675.63801824186953</v>
      </c>
      <c r="L10284" s="35">
        <v>-2.6375160992030651</v>
      </c>
      <c r="M10284" s="35">
        <v>0</v>
      </c>
      <c r="N10284" s="35">
        <v>0</v>
      </c>
      <c r="O10284" s="35">
        <v>0</v>
      </c>
      <c r="P10284" s="36">
        <v>12</v>
      </c>
      <c r="Q10284" s="37">
        <v>45</v>
      </c>
      <c r="R10284" s="36">
        <v>1</v>
      </c>
      <c r="S10284" s="39">
        <f t="shared" si="360"/>
        <v>45</v>
      </c>
      <c r="T10284" s="34" t="s">
        <v>30</v>
      </c>
      <c r="U10284" s="12">
        <f>((alpha*(speed^beta))+(ceta*(speed^delta)))</f>
        <v>1.0288417548318216</v>
      </c>
      <c r="V10284" s="8">
        <f t="shared" si="361"/>
        <v>45</v>
      </c>
    </row>
    <row r="10285" spans="1:22">
      <c r="A10285" s="34" t="s">
        <v>19</v>
      </c>
      <c r="B10285" s="34" t="s">
        <v>76</v>
      </c>
      <c r="C10285" s="5" t="s">
        <v>189</v>
      </c>
      <c r="D10285" s="35" t="s">
        <v>84</v>
      </c>
      <c r="E10285" s="36" t="s">
        <v>18</v>
      </c>
      <c r="F10285" s="37">
        <v>50</v>
      </c>
      <c r="G10285" s="38">
        <v>0.06</v>
      </c>
      <c r="H10285" s="34">
        <v>0.98271764682603713</v>
      </c>
      <c r="I10285" s="35">
        <v>1.0422099005685541</v>
      </c>
      <c r="J10285" s="35">
        <v>1.4987413799677194</v>
      </c>
      <c r="K10285" s="35">
        <v>-0.19193248351848538</v>
      </c>
      <c r="L10285" s="35">
        <v>0</v>
      </c>
      <c r="M10285" s="35">
        <v>0</v>
      </c>
      <c r="N10285" s="35">
        <v>0</v>
      </c>
      <c r="O10285" s="35">
        <v>0</v>
      </c>
      <c r="P10285" s="36">
        <v>12</v>
      </c>
      <c r="Q10285" s="37">
        <v>45</v>
      </c>
      <c r="R10285" s="36">
        <v>13</v>
      </c>
      <c r="S10285" s="39">
        <f t="shared" si="360"/>
        <v>45</v>
      </c>
      <c r="T10285" s="34" t="s">
        <v>50</v>
      </c>
      <c r="U10285" s="12">
        <f>EXP((alpha+(beta/speed))+(ceta*LN(speed)))</f>
        <v>1.4118389563494338</v>
      </c>
      <c r="V10285" s="8">
        <f t="shared" si="361"/>
        <v>45</v>
      </c>
    </row>
    <row r="10286" spans="1:22">
      <c r="A10286" s="34" t="s">
        <v>19</v>
      </c>
      <c r="B10286" s="34" t="s">
        <v>76</v>
      </c>
      <c r="C10286" s="5" t="s">
        <v>189</v>
      </c>
      <c r="D10286" s="35" t="s">
        <v>84</v>
      </c>
      <c r="E10286" s="36" t="s">
        <v>17</v>
      </c>
      <c r="F10286" s="37">
        <v>50</v>
      </c>
      <c r="G10286" s="38">
        <v>0.06</v>
      </c>
      <c r="H10286" s="34">
        <v>0.98499779924480213</v>
      </c>
      <c r="I10286" s="35">
        <v>7.1854789603390783</v>
      </c>
      <c r="J10286" s="35">
        <v>3.3385675499809224</v>
      </c>
      <c r="K10286" s="35">
        <v>-4.6244431441024633E-3</v>
      </c>
      <c r="L10286" s="35">
        <v>0</v>
      </c>
      <c r="M10286" s="35">
        <v>0</v>
      </c>
      <c r="N10286" s="35">
        <v>0</v>
      </c>
      <c r="O10286" s="35">
        <v>0</v>
      </c>
      <c r="P10286" s="36">
        <v>12</v>
      </c>
      <c r="Q10286" s="37">
        <v>45</v>
      </c>
      <c r="R10286" s="36">
        <v>13</v>
      </c>
      <c r="S10286" s="39">
        <f t="shared" si="360"/>
        <v>45</v>
      </c>
      <c r="T10286" s="34" t="s">
        <v>50</v>
      </c>
      <c r="U10286" s="12">
        <f>EXP((alpha+(beta/speed))+(ceta*LN(speed)))</f>
        <v>1396.9766658649385</v>
      </c>
      <c r="V10286" s="8">
        <f t="shared" si="361"/>
        <v>45</v>
      </c>
    </row>
    <row r="10287" spans="1:22">
      <c r="A10287" s="34" t="s">
        <v>19</v>
      </c>
      <c r="B10287" s="34" t="s">
        <v>76</v>
      </c>
      <c r="C10287" s="5" t="s">
        <v>189</v>
      </c>
      <c r="D10287" s="35" t="s">
        <v>84</v>
      </c>
      <c r="E10287" s="36" t="s">
        <v>15</v>
      </c>
      <c r="F10287" s="37">
        <v>100</v>
      </c>
      <c r="G10287" s="38">
        <v>0.06</v>
      </c>
      <c r="H10287" s="34">
        <v>0.98349920237501465</v>
      </c>
      <c r="I10287" s="35">
        <v>-2.8999688218950156E-4</v>
      </c>
      <c r="J10287" s="35">
        <v>2.2950904039479105E-2</v>
      </c>
      <c r="K10287" s="35">
        <v>-0.80606528177285863</v>
      </c>
      <c r="L10287" s="35">
        <v>18.651461232197942</v>
      </c>
      <c r="M10287" s="35">
        <v>0</v>
      </c>
      <c r="N10287" s="35">
        <v>0</v>
      </c>
      <c r="O10287" s="35">
        <v>0</v>
      </c>
      <c r="P10287" s="36">
        <v>11</v>
      </c>
      <c r="Q10287" s="37">
        <v>31</v>
      </c>
      <c r="R10287" s="36">
        <v>14</v>
      </c>
      <c r="S10287" s="39">
        <f t="shared" si="360"/>
        <v>31</v>
      </c>
      <c r="T10287" s="34" t="s">
        <v>51</v>
      </c>
      <c r="U10287" s="12">
        <f>(((alpha*(speed^3))+(beta*(speed^2))+(ceta*speed))+delta)</f>
        <v>7.0799591618713027</v>
      </c>
      <c r="V10287" s="8">
        <f t="shared" si="361"/>
        <v>31</v>
      </c>
    </row>
    <row r="10288" spans="1:22">
      <c r="A10288" s="34" t="s">
        <v>19</v>
      </c>
      <c r="B10288" s="34" t="s">
        <v>76</v>
      </c>
      <c r="C10288" s="5" t="s">
        <v>189</v>
      </c>
      <c r="D10288" s="35" t="s">
        <v>84</v>
      </c>
      <c r="E10288" s="36" t="s">
        <v>16</v>
      </c>
      <c r="F10288" s="37">
        <v>100</v>
      </c>
      <c r="G10288" s="38">
        <v>0.06</v>
      </c>
      <c r="H10288" s="34">
        <v>0.96958993899169377</v>
      </c>
      <c r="I10288" s="35">
        <v>-2.9657391754887466E-3</v>
      </c>
      <c r="J10288" s="35">
        <v>0.19879737453828009</v>
      </c>
      <c r="K10288" s="35">
        <v>-4.7120266255000045</v>
      </c>
      <c r="L10288" s="35">
        <v>132.53560486817554</v>
      </c>
      <c r="M10288" s="35">
        <v>0</v>
      </c>
      <c r="N10288" s="35">
        <v>0</v>
      </c>
      <c r="O10288" s="35">
        <v>0</v>
      </c>
      <c r="P10288" s="36">
        <v>11</v>
      </c>
      <c r="Q10288" s="37">
        <v>31</v>
      </c>
      <c r="R10288" s="36">
        <v>14</v>
      </c>
      <c r="S10288" s="39">
        <f t="shared" si="360"/>
        <v>31</v>
      </c>
      <c r="T10288" s="34" t="s">
        <v>51</v>
      </c>
      <c r="U10288" s="12">
        <f>(((alpha*(speed^3))+(beta*(speed^2))+(ceta*speed))+delta)</f>
        <v>89.154720631977312</v>
      </c>
      <c r="V10288" s="8">
        <f t="shared" si="361"/>
        <v>31</v>
      </c>
    </row>
    <row r="10289" spans="1:22">
      <c r="A10289" s="34" t="s">
        <v>19</v>
      </c>
      <c r="B10289" s="34" t="s">
        <v>76</v>
      </c>
      <c r="C10289" s="5" t="s">
        <v>189</v>
      </c>
      <c r="D10289" s="35" t="s">
        <v>84</v>
      </c>
      <c r="E10289" s="36" t="s">
        <v>14</v>
      </c>
      <c r="F10289" s="37">
        <v>100</v>
      </c>
      <c r="G10289" s="38">
        <v>0.06</v>
      </c>
      <c r="H10289" s="34">
        <v>0.99458803709122423</v>
      </c>
      <c r="I10289" s="35">
        <v>0.72339834599837072</v>
      </c>
      <c r="J10289" s="35">
        <v>8.2765197189338409</v>
      </c>
      <c r="K10289" s="35">
        <v>-0.17203235951762674</v>
      </c>
      <c r="L10289" s="35">
        <v>0</v>
      </c>
      <c r="M10289" s="35">
        <v>0</v>
      </c>
      <c r="N10289" s="35">
        <v>0</v>
      </c>
      <c r="O10289" s="35">
        <v>0</v>
      </c>
      <c r="P10289" s="36">
        <v>11</v>
      </c>
      <c r="Q10289" s="37">
        <v>31</v>
      </c>
      <c r="R10289" s="36">
        <v>13</v>
      </c>
      <c r="S10289" s="39">
        <f t="shared" si="360"/>
        <v>31</v>
      </c>
      <c r="T10289" s="34" t="s">
        <v>50</v>
      </c>
      <c r="U10289" s="12">
        <f>EXP((alpha+(beta/speed))+(ceta*LN(speed)))</f>
        <v>1.4912667577026371</v>
      </c>
      <c r="V10289" s="8">
        <f t="shared" si="361"/>
        <v>31</v>
      </c>
    </row>
    <row r="10290" spans="1:22">
      <c r="A10290" s="34" t="s">
        <v>19</v>
      </c>
      <c r="B10290" s="34" t="s">
        <v>76</v>
      </c>
      <c r="C10290" s="5" t="s">
        <v>189</v>
      </c>
      <c r="D10290" s="35" t="s">
        <v>84</v>
      </c>
      <c r="E10290" s="36" t="s">
        <v>18</v>
      </c>
      <c r="F10290" s="37">
        <v>100</v>
      </c>
      <c r="G10290" s="38">
        <v>0.06</v>
      </c>
      <c r="H10290" s="34">
        <v>0.98772883311853321</v>
      </c>
      <c r="I10290" s="35">
        <v>-8.5034426324105669E-5</v>
      </c>
      <c r="J10290" s="35">
        <v>6.1356860495402985E-3</v>
      </c>
      <c r="K10290" s="35">
        <v>-0.17227288675170799</v>
      </c>
      <c r="L10290" s="35">
        <v>3.9973029765042121</v>
      </c>
      <c r="M10290" s="35">
        <v>0</v>
      </c>
      <c r="N10290" s="35">
        <v>0</v>
      </c>
      <c r="O10290" s="35">
        <v>0</v>
      </c>
      <c r="P10290" s="36">
        <v>11</v>
      </c>
      <c r="Q10290" s="37">
        <v>31</v>
      </c>
      <c r="R10290" s="36">
        <v>14</v>
      </c>
      <c r="S10290" s="39">
        <f t="shared" si="360"/>
        <v>31</v>
      </c>
      <c r="T10290" s="34" t="s">
        <v>51</v>
      </c>
      <c r="U10290" s="12">
        <f>(((alpha*(speed^3))+(beta*(speed^2))+(ceta*speed))+delta)</f>
        <v>2.0199771861880591</v>
      </c>
      <c r="V10290" s="8">
        <f t="shared" si="361"/>
        <v>31</v>
      </c>
    </row>
    <row r="10291" spans="1:22">
      <c r="A10291" s="34" t="s">
        <v>19</v>
      </c>
      <c r="B10291" s="34" t="s">
        <v>76</v>
      </c>
      <c r="C10291" s="5" t="s">
        <v>189</v>
      </c>
      <c r="D10291" s="35" t="s">
        <v>84</v>
      </c>
      <c r="E10291" s="36" t="s">
        <v>17</v>
      </c>
      <c r="F10291" s="37">
        <v>100</v>
      </c>
      <c r="G10291" s="38">
        <v>0.06</v>
      </c>
      <c r="H10291" s="34">
        <v>0.98731601580364092</v>
      </c>
      <c r="I10291" s="35">
        <v>-8.5650350099993375E-2</v>
      </c>
      <c r="J10291" s="35">
        <v>5.9133354809896259</v>
      </c>
      <c r="K10291" s="35">
        <v>-144.27431810196555</v>
      </c>
      <c r="L10291" s="35">
        <v>3346.293070614413</v>
      </c>
      <c r="M10291" s="35">
        <v>0</v>
      </c>
      <c r="N10291" s="35">
        <v>0</v>
      </c>
      <c r="O10291" s="35">
        <v>0</v>
      </c>
      <c r="P10291" s="36">
        <v>11</v>
      </c>
      <c r="Q10291" s="37">
        <v>31</v>
      </c>
      <c r="R10291" s="36">
        <v>14</v>
      </c>
      <c r="S10291" s="39">
        <f t="shared" si="360"/>
        <v>31</v>
      </c>
      <c r="T10291" s="34" t="s">
        <v>51</v>
      </c>
      <c r="U10291" s="12">
        <f>(((alpha*(speed^3))+(beta*(speed^2))+(ceta*speed))+delta)</f>
        <v>2004.8950268556096</v>
      </c>
      <c r="V10291" s="8">
        <f t="shared" si="361"/>
        <v>31</v>
      </c>
    </row>
    <row r="10292" spans="1:22">
      <c r="A10292" s="34" t="s">
        <v>19</v>
      </c>
      <c r="B10292" s="34" t="s">
        <v>76</v>
      </c>
      <c r="C10292" s="5" t="s">
        <v>190</v>
      </c>
      <c r="D10292" s="35" t="s">
        <v>85</v>
      </c>
      <c r="E10292" s="36" t="s">
        <v>15</v>
      </c>
      <c r="F10292" s="37">
        <v>0</v>
      </c>
      <c r="G10292" s="38">
        <v>0</v>
      </c>
      <c r="H10292" s="34">
        <v>0.98597411331310914</v>
      </c>
      <c r="I10292" s="35">
        <v>64.398820899757325</v>
      </c>
      <c r="J10292" s="35">
        <v>1.0103842262117004</v>
      </c>
      <c r="K10292" s="35">
        <v>-1.0544875225307453</v>
      </c>
      <c r="L10292" s="35">
        <v>0</v>
      </c>
      <c r="M10292" s="35">
        <v>0</v>
      </c>
      <c r="N10292" s="35">
        <v>0</v>
      </c>
      <c r="O10292" s="35">
        <v>0</v>
      </c>
      <c r="P10292" s="36">
        <v>12</v>
      </c>
      <c r="Q10292" s="37">
        <v>86</v>
      </c>
      <c r="R10292" s="36">
        <v>0</v>
      </c>
      <c r="S10292" s="39">
        <f t="shared" si="360"/>
        <v>86</v>
      </c>
      <c r="T10292" s="34" t="s">
        <v>29</v>
      </c>
      <c r="U10292" s="12">
        <f>((alpha*(beta^speed))*(speed^ceta))</f>
        <v>1.4282932532603381</v>
      </c>
      <c r="V10292" s="8">
        <f t="shared" si="361"/>
        <v>86</v>
      </c>
    </row>
    <row r="10293" spans="1:22">
      <c r="A10293" s="34" t="s">
        <v>19</v>
      </c>
      <c r="B10293" s="34" t="s">
        <v>76</v>
      </c>
      <c r="C10293" s="5" t="s">
        <v>190</v>
      </c>
      <c r="D10293" s="35" t="s">
        <v>85</v>
      </c>
      <c r="E10293" s="36" t="s">
        <v>16</v>
      </c>
      <c r="F10293" s="37">
        <v>0</v>
      </c>
      <c r="G10293" s="38">
        <v>0</v>
      </c>
      <c r="H10293" s="34">
        <v>0.98239087704893657</v>
      </c>
      <c r="I10293" s="35">
        <v>93.407930147028225</v>
      </c>
      <c r="J10293" s="35">
        <v>1.0072033627890726</v>
      </c>
      <c r="K10293" s="35">
        <v>-0.74754222624218392</v>
      </c>
      <c r="L10293" s="35">
        <v>0</v>
      </c>
      <c r="M10293" s="35">
        <v>0</v>
      </c>
      <c r="N10293" s="35">
        <v>0</v>
      </c>
      <c r="O10293" s="35">
        <v>0</v>
      </c>
      <c r="P10293" s="36">
        <v>12</v>
      </c>
      <c r="Q10293" s="37">
        <v>86</v>
      </c>
      <c r="R10293" s="36">
        <v>0</v>
      </c>
      <c r="S10293" s="39">
        <f t="shared" si="360"/>
        <v>86</v>
      </c>
      <c r="T10293" s="34" t="s">
        <v>29</v>
      </c>
      <c r="U10293" s="12">
        <f>((alpha*(beta^speed))*(speed^ceta))</f>
        <v>6.1992741145762338</v>
      </c>
      <c r="V10293" s="8">
        <f t="shared" si="361"/>
        <v>86</v>
      </c>
    </row>
    <row r="10294" spans="1:22">
      <c r="A10294" s="34" t="s">
        <v>19</v>
      </c>
      <c r="B10294" s="34" t="s">
        <v>76</v>
      </c>
      <c r="C10294" s="5" t="s">
        <v>190</v>
      </c>
      <c r="D10294" s="35" t="s">
        <v>85</v>
      </c>
      <c r="E10294" s="36" t="s">
        <v>14</v>
      </c>
      <c r="F10294" s="37">
        <v>0</v>
      </c>
      <c r="G10294" s="38">
        <v>0</v>
      </c>
      <c r="H10294" s="34">
        <v>0.99772909218583772</v>
      </c>
      <c r="I10294" s="35">
        <v>122.00749999432013</v>
      </c>
      <c r="J10294" s="35">
        <v>-2.4148319399733631</v>
      </c>
      <c r="K10294" s="35">
        <v>12.814713271119151</v>
      </c>
      <c r="L10294" s="35">
        <v>-0.77060976641055789</v>
      </c>
      <c r="M10294" s="35">
        <v>0</v>
      </c>
      <c r="N10294" s="35">
        <v>0</v>
      </c>
      <c r="O10294" s="35">
        <v>0</v>
      </c>
      <c r="P10294" s="36">
        <v>12</v>
      </c>
      <c r="Q10294" s="37">
        <v>86</v>
      </c>
      <c r="R10294" s="36">
        <v>1</v>
      </c>
      <c r="S10294" s="39">
        <f t="shared" si="360"/>
        <v>86</v>
      </c>
      <c r="T10294" s="34" t="s">
        <v>30</v>
      </c>
      <c r="U10294" s="12">
        <f>((alpha*(speed^beta))+(ceta*(speed^delta)))</f>
        <v>0.41656633052784203</v>
      </c>
      <c r="V10294" s="8">
        <f t="shared" si="361"/>
        <v>86</v>
      </c>
    </row>
    <row r="10295" spans="1:22">
      <c r="A10295" s="34" t="s">
        <v>19</v>
      </c>
      <c r="B10295" s="34" t="s">
        <v>76</v>
      </c>
      <c r="C10295" s="5" t="s">
        <v>190</v>
      </c>
      <c r="D10295" s="35" t="s">
        <v>85</v>
      </c>
      <c r="E10295" s="36" t="s">
        <v>18</v>
      </c>
      <c r="F10295" s="37">
        <v>0</v>
      </c>
      <c r="G10295" s="38">
        <v>0</v>
      </c>
      <c r="H10295" s="34">
        <v>0.99688101364530179</v>
      </c>
      <c r="I10295" s="35">
        <v>0.19278214313471365</v>
      </c>
      <c r="J10295" s="35">
        <v>11.297612849543786</v>
      </c>
      <c r="K10295" s="35">
        <v>0.17100580829414752</v>
      </c>
      <c r="L10295" s="35">
        <v>0.9380483508316374</v>
      </c>
      <c r="M10295" s="35">
        <v>2.1829584228238164E-2</v>
      </c>
      <c r="N10295" s="35">
        <v>0</v>
      </c>
      <c r="O10295" s="35">
        <v>0</v>
      </c>
      <c r="P10295" s="36">
        <v>12</v>
      </c>
      <c r="Q10295" s="37">
        <v>86</v>
      </c>
      <c r="R10295" s="36">
        <v>10</v>
      </c>
      <c r="S10295" s="39">
        <f t="shared" si="360"/>
        <v>86</v>
      </c>
      <c r="T10295" s="34" t="s">
        <v>44</v>
      </c>
      <c r="U10295" s="12">
        <f>(alpha+(beta/(1+EXP((((-1)*ceta)+(delta*LN(speed)))+(epsilon*speed)))))</f>
        <v>0.22412033146149421</v>
      </c>
      <c r="V10295" s="8">
        <f t="shared" si="361"/>
        <v>86</v>
      </c>
    </row>
    <row r="10296" spans="1:22">
      <c r="A10296" s="34" t="s">
        <v>19</v>
      </c>
      <c r="B10296" s="34" t="s">
        <v>76</v>
      </c>
      <c r="C10296" s="5" t="s">
        <v>190</v>
      </c>
      <c r="D10296" s="35" t="s">
        <v>85</v>
      </c>
      <c r="E10296" s="36" t="s">
        <v>17</v>
      </c>
      <c r="F10296" s="37">
        <v>0</v>
      </c>
      <c r="G10296" s="38">
        <v>0</v>
      </c>
      <c r="H10296" s="34">
        <v>0.98951769432417103</v>
      </c>
      <c r="I10296" s="35">
        <v>4170.6864295052919</v>
      </c>
      <c r="J10296" s="35">
        <v>1.0086374055516305</v>
      </c>
      <c r="K10296" s="35">
        <v>-0.86435401489116936</v>
      </c>
      <c r="L10296" s="35">
        <v>0</v>
      </c>
      <c r="M10296" s="35">
        <v>0</v>
      </c>
      <c r="N10296" s="35">
        <v>0</v>
      </c>
      <c r="O10296" s="35">
        <v>0</v>
      </c>
      <c r="P10296" s="36">
        <v>12</v>
      </c>
      <c r="Q10296" s="37">
        <v>86</v>
      </c>
      <c r="R10296" s="36">
        <v>0</v>
      </c>
      <c r="S10296" s="39">
        <f t="shared" si="360"/>
        <v>86</v>
      </c>
      <c r="T10296" s="34" t="s">
        <v>29</v>
      </c>
      <c r="U10296" s="12">
        <f>((alpha*(beta^speed))*(speed^ceta))</f>
        <v>185.92254630050439</v>
      </c>
      <c r="V10296" s="8">
        <f t="shared" si="361"/>
        <v>86</v>
      </c>
    </row>
    <row r="10297" spans="1:22">
      <c r="A10297" s="34" t="s">
        <v>19</v>
      </c>
      <c r="B10297" s="34" t="s">
        <v>76</v>
      </c>
      <c r="C10297" s="5" t="s">
        <v>190</v>
      </c>
      <c r="D10297" s="35" t="s">
        <v>85</v>
      </c>
      <c r="E10297" s="36" t="s">
        <v>15</v>
      </c>
      <c r="F10297" s="37">
        <v>50</v>
      </c>
      <c r="G10297" s="38">
        <v>0</v>
      </c>
      <c r="H10297" s="34">
        <v>0.9225171861115089</v>
      </c>
      <c r="I10297" s="35">
        <v>2.0708746551183701</v>
      </c>
      <c r="J10297" s="35">
        <v>5.3912770081730024</v>
      </c>
      <c r="K10297" s="35">
        <v>1.3773189679867159</v>
      </c>
      <c r="L10297" s="35">
        <v>-0.16004539898666761</v>
      </c>
      <c r="M10297" s="35">
        <v>0.10758962909370484</v>
      </c>
      <c r="N10297" s="35">
        <v>0</v>
      </c>
      <c r="O10297" s="35">
        <v>0</v>
      </c>
      <c r="P10297" s="36">
        <v>12</v>
      </c>
      <c r="Q10297" s="37">
        <v>86</v>
      </c>
      <c r="R10297" s="36">
        <v>10</v>
      </c>
      <c r="S10297" s="39">
        <f t="shared" si="360"/>
        <v>86</v>
      </c>
      <c r="T10297" s="34" t="s">
        <v>44</v>
      </c>
      <c r="U10297" s="12">
        <f>(alpha+(beta/(1+EXP((((-1)*ceta)+(delta*LN(speed)))+(epsilon*speed)))))</f>
        <v>2.0750503107895488</v>
      </c>
      <c r="V10297" s="8">
        <f t="shared" si="361"/>
        <v>86</v>
      </c>
    </row>
    <row r="10298" spans="1:22">
      <c r="A10298" s="34" t="s">
        <v>19</v>
      </c>
      <c r="B10298" s="34" t="s">
        <v>76</v>
      </c>
      <c r="C10298" s="5" t="s">
        <v>190</v>
      </c>
      <c r="D10298" s="35" t="s">
        <v>85</v>
      </c>
      <c r="E10298" s="36" t="s">
        <v>16</v>
      </c>
      <c r="F10298" s="37">
        <v>50</v>
      </c>
      <c r="G10298" s="38">
        <v>0</v>
      </c>
      <c r="H10298" s="34">
        <v>0.96532287704236619</v>
      </c>
      <c r="I10298" s="35">
        <v>69.880131019143036</v>
      </c>
      <c r="J10298" s="35">
        <v>1.0003525983756476</v>
      </c>
      <c r="K10298" s="35">
        <v>-0.49571313727439542</v>
      </c>
      <c r="L10298" s="35">
        <v>0</v>
      </c>
      <c r="M10298" s="35">
        <v>0</v>
      </c>
      <c r="N10298" s="35">
        <v>0</v>
      </c>
      <c r="O10298" s="35">
        <v>0</v>
      </c>
      <c r="P10298" s="36">
        <v>12</v>
      </c>
      <c r="Q10298" s="37">
        <v>86</v>
      </c>
      <c r="R10298" s="36">
        <v>0</v>
      </c>
      <c r="S10298" s="39">
        <f t="shared" si="360"/>
        <v>86</v>
      </c>
      <c r="T10298" s="34" t="s">
        <v>29</v>
      </c>
      <c r="U10298" s="12">
        <f>((alpha*(beta^speed))*(speed^ceta))</f>
        <v>7.9170685363092286</v>
      </c>
      <c r="V10298" s="8">
        <f t="shared" si="361"/>
        <v>86</v>
      </c>
    </row>
    <row r="10299" spans="1:22">
      <c r="A10299" s="34" t="s">
        <v>19</v>
      </c>
      <c r="B10299" s="34" t="s">
        <v>76</v>
      </c>
      <c r="C10299" s="5" t="s">
        <v>190</v>
      </c>
      <c r="D10299" s="35" t="s">
        <v>85</v>
      </c>
      <c r="E10299" s="36" t="s">
        <v>14</v>
      </c>
      <c r="F10299" s="37">
        <v>50</v>
      </c>
      <c r="G10299" s="38">
        <v>0</v>
      </c>
      <c r="H10299" s="34">
        <v>0.99738331388661128</v>
      </c>
      <c r="I10299" s="35">
        <v>14.78539314190577</v>
      </c>
      <c r="J10299" s="35">
        <v>-0.80579882614263521</v>
      </c>
      <c r="K10299" s="35">
        <v>7549.8376664478974</v>
      </c>
      <c r="L10299" s="35">
        <v>-4.3371587422605549</v>
      </c>
      <c r="M10299" s="35">
        <v>0</v>
      </c>
      <c r="N10299" s="35">
        <v>0</v>
      </c>
      <c r="O10299" s="35">
        <v>0</v>
      </c>
      <c r="P10299" s="36">
        <v>12</v>
      </c>
      <c r="Q10299" s="37">
        <v>86</v>
      </c>
      <c r="R10299" s="36">
        <v>1</v>
      </c>
      <c r="S10299" s="39">
        <f t="shared" si="360"/>
        <v>86</v>
      </c>
      <c r="T10299" s="34" t="s">
        <v>30</v>
      </c>
      <c r="U10299" s="12">
        <f>((alpha*(speed^beta))+(ceta*(speed^delta)))</f>
        <v>0.40836544813460618</v>
      </c>
      <c r="V10299" s="8">
        <f t="shared" si="361"/>
        <v>86</v>
      </c>
    </row>
    <row r="10300" spans="1:22">
      <c r="A10300" s="34" t="s">
        <v>19</v>
      </c>
      <c r="B10300" s="34" t="s">
        <v>76</v>
      </c>
      <c r="C10300" s="5" t="s">
        <v>190</v>
      </c>
      <c r="D10300" s="35" t="s">
        <v>85</v>
      </c>
      <c r="E10300" s="36" t="s">
        <v>18</v>
      </c>
      <c r="F10300" s="37">
        <v>50</v>
      </c>
      <c r="G10300" s="38">
        <v>0</v>
      </c>
      <c r="H10300" s="34">
        <v>0.98042424978523057</v>
      </c>
      <c r="I10300" s="35">
        <v>-5.0542939543106992E-6</v>
      </c>
      <c r="J10300" s="35">
        <v>9.8167506796786354E-4</v>
      </c>
      <c r="K10300" s="35">
        <v>-6.3922308765007416E-2</v>
      </c>
      <c r="L10300" s="35">
        <v>1.7513804281154037</v>
      </c>
      <c r="M10300" s="35">
        <v>0</v>
      </c>
      <c r="N10300" s="35">
        <v>0</v>
      </c>
      <c r="O10300" s="35">
        <v>0</v>
      </c>
      <c r="P10300" s="36">
        <v>12</v>
      </c>
      <c r="Q10300" s="37">
        <v>86</v>
      </c>
      <c r="R10300" s="36">
        <v>14</v>
      </c>
      <c r="S10300" s="39">
        <f t="shared" si="360"/>
        <v>86</v>
      </c>
      <c r="T10300" s="34" t="s">
        <v>51</v>
      </c>
      <c r="U10300" s="12">
        <f>(((alpha*(speed^3))+(beta*(speed^2))+(ceta*speed))+delta)</f>
        <v>0.29971668161203802</v>
      </c>
      <c r="V10300" s="8">
        <f t="shared" si="361"/>
        <v>86</v>
      </c>
    </row>
    <row r="10301" spans="1:22">
      <c r="A10301" s="34" t="s">
        <v>19</v>
      </c>
      <c r="B10301" s="34" t="s">
        <v>76</v>
      </c>
      <c r="C10301" s="5" t="s">
        <v>190</v>
      </c>
      <c r="D10301" s="35" t="s">
        <v>85</v>
      </c>
      <c r="E10301" s="36" t="s">
        <v>17</v>
      </c>
      <c r="F10301" s="37">
        <v>50</v>
      </c>
      <c r="G10301" s="38">
        <v>0</v>
      </c>
      <c r="H10301" s="34">
        <v>0.97401000751412037</v>
      </c>
      <c r="I10301" s="35">
        <v>2996.3884701401739</v>
      </c>
      <c r="J10301" s="35">
        <v>1.0022949769288239</v>
      </c>
      <c r="K10301" s="35">
        <v>-0.60633449748463075</v>
      </c>
      <c r="L10301" s="35">
        <v>0</v>
      </c>
      <c r="M10301" s="35">
        <v>0</v>
      </c>
      <c r="N10301" s="35">
        <v>0</v>
      </c>
      <c r="O10301" s="35">
        <v>0</v>
      </c>
      <c r="P10301" s="36">
        <v>12</v>
      </c>
      <c r="Q10301" s="37">
        <v>86</v>
      </c>
      <c r="R10301" s="36">
        <v>0</v>
      </c>
      <c r="S10301" s="39">
        <f t="shared" si="360"/>
        <v>86</v>
      </c>
      <c r="T10301" s="34" t="s">
        <v>29</v>
      </c>
      <c r="U10301" s="12">
        <f>((alpha*(beta^speed))*(speed^ceta))</f>
        <v>245.0544556817276</v>
      </c>
      <c r="V10301" s="8">
        <f t="shared" si="361"/>
        <v>86</v>
      </c>
    </row>
    <row r="10302" spans="1:22">
      <c r="A10302" s="34" t="s">
        <v>19</v>
      </c>
      <c r="B10302" s="34" t="s">
        <v>76</v>
      </c>
      <c r="C10302" s="5" t="s">
        <v>190</v>
      </c>
      <c r="D10302" s="35" t="s">
        <v>85</v>
      </c>
      <c r="E10302" s="36" t="s">
        <v>15</v>
      </c>
      <c r="F10302" s="37">
        <v>100</v>
      </c>
      <c r="G10302" s="38">
        <v>0</v>
      </c>
      <c r="H10302" s="34">
        <v>0.91890027259822116</v>
      </c>
      <c r="I10302" s="35">
        <v>2.550979101374216</v>
      </c>
      <c r="J10302" s="35">
        <v>4.0334926078841375</v>
      </c>
      <c r="K10302" s="35">
        <v>0.89079270356632323</v>
      </c>
      <c r="L10302" s="35">
        <v>-1.7266011088590623</v>
      </c>
      <c r="M10302" s="35">
        <v>0.23293696980059433</v>
      </c>
      <c r="N10302" s="35">
        <v>0</v>
      </c>
      <c r="O10302" s="35">
        <v>0</v>
      </c>
      <c r="P10302" s="36">
        <v>12</v>
      </c>
      <c r="Q10302" s="37">
        <v>86</v>
      </c>
      <c r="R10302" s="36">
        <v>10</v>
      </c>
      <c r="S10302" s="39">
        <f t="shared" si="360"/>
        <v>86</v>
      </c>
      <c r="T10302" s="34" t="s">
        <v>44</v>
      </c>
      <c r="U10302" s="12">
        <f>(alpha+(beta/(1+EXP((((-1)*ceta)+(delta*LN(speed)))+(epsilon*speed)))))</f>
        <v>2.5510220166075626</v>
      </c>
      <c r="V10302" s="8">
        <f t="shared" si="361"/>
        <v>86</v>
      </c>
    </row>
    <row r="10303" spans="1:22">
      <c r="A10303" s="34" t="s">
        <v>19</v>
      </c>
      <c r="B10303" s="34" t="s">
        <v>76</v>
      </c>
      <c r="C10303" s="5" t="s">
        <v>190</v>
      </c>
      <c r="D10303" s="35" t="s">
        <v>85</v>
      </c>
      <c r="E10303" s="36" t="s">
        <v>16</v>
      </c>
      <c r="F10303" s="37">
        <v>100</v>
      </c>
      <c r="G10303" s="38">
        <v>0</v>
      </c>
      <c r="H10303" s="34">
        <v>0.95396714338704203</v>
      </c>
      <c r="I10303" s="35">
        <v>61.968786243119354</v>
      </c>
      <c r="J10303" s="35">
        <v>0.99575104079971655</v>
      </c>
      <c r="K10303" s="35">
        <v>-0.34460360443722043</v>
      </c>
      <c r="L10303" s="35">
        <v>0</v>
      </c>
      <c r="M10303" s="35">
        <v>0</v>
      </c>
      <c r="N10303" s="35">
        <v>0</v>
      </c>
      <c r="O10303" s="35">
        <v>0</v>
      </c>
      <c r="P10303" s="36">
        <v>12</v>
      </c>
      <c r="Q10303" s="37">
        <v>86</v>
      </c>
      <c r="R10303" s="36">
        <v>0</v>
      </c>
      <c r="S10303" s="39">
        <f t="shared" si="360"/>
        <v>86</v>
      </c>
      <c r="T10303" s="34" t="s">
        <v>29</v>
      </c>
      <c r="U10303" s="12">
        <f>((alpha*(beta^speed))*(speed^ceta))</f>
        <v>9.2577188376940853</v>
      </c>
      <c r="V10303" s="8">
        <f t="shared" si="361"/>
        <v>86</v>
      </c>
    </row>
    <row r="10304" spans="1:22">
      <c r="A10304" s="34" t="s">
        <v>19</v>
      </c>
      <c r="B10304" s="34" t="s">
        <v>76</v>
      </c>
      <c r="C10304" s="5" t="s">
        <v>190</v>
      </c>
      <c r="D10304" s="35" t="s">
        <v>85</v>
      </c>
      <c r="E10304" s="36" t="s">
        <v>14</v>
      </c>
      <c r="F10304" s="37">
        <v>100</v>
      </c>
      <c r="G10304" s="38">
        <v>0</v>
      </c>
      <c r="H10304" s="34">
        <v>0.99670699816448072</v>
      </c>
      <c r="I10304" s="35">
        <v>13.407063656574085</v>
      </c>
      <c r="J10304" s="35">
        <v>-0.76629371745142183</v>
      </c>
      <c r="K10304" s="35">
        <v>10499.072169138801</v>
      </c>
      <c r="L10304" s="35">
        <v>-4.4590634923923682</v>
      </c>
      <c r="M10304" s="35">
        <v>0</v>
      </c>
      <c r="N10304" s="35">
        <v>0</v>
      </c>
      <c r="O10304" s="35">
        <v>0</v>
      </c>
      <c r="P10304" s="36">
        <v>12</v>
      </c>
      <c r="Q10304" s="37">
        <v>86</v>
      </c>
      <c r="R10304" s="36">
        <v>1</v>
      </c>
      <c r="S10304" s="39">
        <f t="shared" si="360"/>
        <v>86</v>
      </c>
      <c r="T10304" s="34" t="s">
        <v>30</v>
      </c>
      <c r="U10304" s="12">
        <f>((alpha*(speed^beta))+(ceta*(speed^delta)))</f>
        <v>0.44153393956021281</v>
      </c>
      <c r="V10304" s="8">
        <f t="shared" si="361"/>
        <v>86</v>
      </c>
    </row>
    <row r="10305" spans="1:22">
      <c r="A10305" s="34" t="s">
        <v>19</v>
      </c>
      <c r="B10305" s="34" t="s">
        <v>76</v>
      </c>
      <c r="C10305" s="5" t="s">
        <v>190</v>
      </c>
      <c r="D10305" s="35" t="s">
        <v>85</v>
      </c>
      <c r="E10305" s="36" t="s">
        <v>18</v>
      </c>
      <c r="F10305" s="37">
        <v>100</v>
      </c>
      <c r="G10305" s="38">
        <v>0</v>
      </c>
      <c r="H10305" s="34">
        <v>0.96706707700158234</v>
      </c>
      <c r="I10305" s="35">
        <v>-4.6276863945210762E-6</v>
      </c>
      <c r="J10305" s="35">
        <v>9.1972988017248903E-4</v>
      </c>
      <c r="K10305" s="35">
        <v>-6.2519426313614082E-2</v>
      </c>
      <c r="L10305" s="35">
        <v>1.8931653016092949</v>
      </c>
      <c r="M10305" s="35">
        <v>0</v>
      </c>
      <c r="N10305" s="35">
        <v>0</v>
      </c>
      <c r="O10305" s="35">
        <v>0</v>
      </c>
      <c r="P10305" s="36">
        <v>12</v>
      </c>
      <c r="Q10305" s="37">
        <v>86</v>
      </c>
      <c r="R10305" s="36">
        <v>14</v>
      </c>
      <c r="S10305" s="39">
        <f t="shared" si="360"/>
        <v>86</v>
      </c>
      <c r="T10305" s="34" t="s">
        <v>51</v>
      </c>
      <c r="U10305" s="12">
        <f>(((alpha*(speed^3))+(beta*(speed^2))+(ceta*speed))+delta)</f>
        <v>0.37534913504071477</v>
      </c>
      <c r="V10305" s="8">
        <f t="shared" si="361"/>
        <v>86</v>
      </c>
    </row>
    <row r="10306" spans="1:22">
      <c r="A10306" s="34" t="s">
        <v>19</v>
      </c>
      <c r="B10306" s="34" t="s">
        <v>76</v>
      </c>
      <c r="C10306" s="5" t="s">
        <v>190</v>
      </c>
      <c r="D10306" s="35" t="s">
        <v>85</v>
      </c>
      <c r="E10306" s="36" t="s">
        <v>17</v>
      </c>
      <c r="F10306" s="37">
        <v>100</v>
      </c>
      <c r="G10306" s="38">
        <v>0</v>
      </c>
      <c r="H10306" s="34">
        <v>0.96262102690214912</v>
      </c>
      <c r="I10306" s="35">
        <v>-2.3274860529356217E-3</v>
      </c>
      <c r="J10306" s="35">
        <v>0.45450293462316377</v>
      </c>
      <c r="K10306" s="35">
        <v>-31.804770282634681</v>
      </c>
      <c r="L10306" s="35">
        <v>1139.3695330700091</v>
      </c>
      <c r="M10306" s="35">
        <v>0</v>
      </c>
      <c r="N10306" s="35">
        <v>0</v>
      </c>
      <c r="O10306" s="35">
        <v>0</v>
      </c>
      <c r="P10306" s="36">
        <v>12</v>
      </c>
      <c r="Q10306" s="37">
        <v>86</v>
      </c>
      <c r="R10306" s="36">
        <v>14</v>
      </c>
      <c r="S10306" s="39">
        <f t="shared" ref="S10306:S10369" si="362">V10306</f>
        <v>86</v>
      </c>
      <c r="T10306" s="34" t="s">
        <v>51</v>
      </c>
      <c r="U10306" s="12">
        <f>(((alpha*(speed^3))+(beta*(speed^2))+(ceta*speed))+delta)</f>
        <v>285.25152435032578</v>
      </c>
      <c r="V10306" s="8">
        <f t="shared" ref="V10306:V10369" si="363">IF($V$1&lt;P10306,P10306,IF($V$1&gt;Q10306,Q10306,$V$1))</f>
        <v>86</v>
      </c>
    </row>
    <row r="10307" spans="1:22">
      <c r="A10307" s="34" t="s">
        <v>19</v>
      </c>
      <c r="B10307" s="34" t="s">
        <v>76</v>
      </c>
      <c r="C10307" s="5" t="s">
        <v>190</v>
      </c>
      <c r="D10307" s="35" t="s">
        <v>85</v>
      </c>
      <c r="E10307" s="36" t="s">
        <v>15</v>
      </c>
      <c r="F10307" s="37">
        <v>0</v>
      </c>
      <c r="G10307" s="38">
        <v>-0.06</v>
      </c>
      <c r="H10307" s="34">
        <v>0.99203398687784849</v>
      </c>
      <c r="I10307" s="35">
        <v>2.1560860504620999E-2</v>
      </c>
      <c r="J10307" s="35">
        <v>35.356976629449633</v>
      </c>
      <c r="K10307" s="35">
        <v>7.7766074704507276E-2</v>
      </c>
      <c r="L10307" s="35">
        <v>0.84193275648654875</v>
      </c>
      <c r="M10307" s="35">
        <v>2.3360917044239472E-2</v>
      </c>
      <c r="N10307" s="35">
        <v>0</v>
      </c>
      <c r="O10307" s="35">
        <v>0</v>
      </c>
      <c r="P10307" s="36">
        <v>12</v>
      </c>
      <c r="Q10307" s="37">
        <v>86</v>
      </c>
      <c r="R10307" s="36">
        <v>10</v>
      </c>
      <c r="S10307" s="39">
        <f t="shared" si="362"/>
        <v>86</v>
      </c>
      <c r="T10307" s="34" t="s">
        <v>44</v>
      </c>
      <c r="U10307" s="12">
        <f>(alpha+(beta/(1+EXP((((-1)*ceta)+(delta*LN(speed)))+(epsilon*speed)))))</f>
        <v>0.14165966682804709</v>
      </c>
      <c r="V10307" s="8">
        <f t="shared" si="363"/>
        <v>86</v>
      </c>
    </row>
    <row r="10308" spans="1:22">
      <c r="A10308" s="34" t="s">
        <v>19</v>
      </c>
      <c r="B10308" s="34" t="s">
        <v>76</v>
      </c>
      <c r="C10308" s="5" t="s">
        <v>190</v>
      </c>
      <c r="D10308" s="35" t="s">
        <v>85</v>
      </c>
      <c r="E10308" s="36" t="s">
        <v>16</v>
      </c>
      <c r="F10308" s="37">
        <v>0</v>
      </c>
      <c r="G10308" s="38">
        <v>-0.06</v>
      </c>
      <c r="H10308" s="34">
        <v>0.99088909789707158</v>
      </c>
      <c r="I10308" s="35">
        <v>8.4198965233811904</v>
      </c>
      <c r="J10308" s="35">
        <v>-14.151769782641406</v>
      </c>
      <c r="K10308" s="35">
        <v>-2.0980523615826399</v>
      </c>
      <c r="L10308" s="35">
        <v>0</v>
      </c>
      <c r="M10308" s="35">
        <v>0</v>
      </c>
      <c r="N10308" s="35">
        <v>0</v>
      </c>
      <c r="O10308" s="35">
        <v>0</v>
      </c>
      <c r="P10308" s="36">
        <v>12</v>
      </c>
      <c r="Q10308" s="37">
        <v>86</v>
      </c>
      <c r="R10308" s="36">
        <v>13</v>
      </c>
      <c r="S10308" s="39">
        <f t="shared" si="362"/>
        <v>86</v>
      </c>
      <c r="T10308" s="34" t="s">
        <v>50</v>
      </c>
      <c r="U10308" s="12">
        <f>EXP((alpha+(beta/speed))+(ceta*LN(speed)))</f>
        <v>0.33617856947488295</v>
      </c>
      <c r="V10308" s="8">
        <f t="shared" si="363"/>
        <v>86</v>
      </c>
    </row>
    <row r="10309" spans="1:22">
      <c r="A10309" s="34" t="s">
        <v>19</v>
      </c>
      <c r="B10309" s="34" t="s">
        <v>76</v>
      </c>
      <c r="C10309" s="5" t="s">
        <v>190</v>
      </c>
      <c r="D10309" s="35" t="s">
        <v>85</v>
      </c>
      <c r="E10309" s="36" t="s">
        <v>14</v>
      </c>
      <c r="F10309" s="37">
        <v>0</v>
      </c>
      <c r="G10309" s="38">
        <v>-0.06</v>
      </c>
      <c r="H10309" s="34">
        <v>0.99635009876765646</v>
      </c>
      <c r="I10309" s="35">
        <v>-3.3442673337626551E-2</v>
      </c>
      <c r="J10309" s="35">
        <v>30.904667921302895</v>
      </c>
      <c r="K10309" s="35">
        <v>-0.21987798268465447</v>
      </c>
      <c r="L10309" s="35">
        <v>1.0682402950194443</v>
      </c>
      <c r="M10309" s="35">
        <v>6.7217282786992431E-3</v>
      </c>
      <c r="N10309" s="35">
        <v>0</v>
      </c>
      <c r="O10309" s="35">
        <v>0</v>
      </c>
      <c r="P10309" s="36">
        <v>12</v>
      </c>
      <c r="Q10309" s="37">
        <v>86</v>
      </c>
      <c r="R10309" s="36">
        <v>10</v>
      </c>
      <c r="S10309" s="39">
        <f t="shared" si="362"/>
        <v>86</v>
      </c>
      <c r="T10309" s="34" t="s">
        <v>44</v>
      </c>
      <c r="U10309" s="12">
        <f>(alpha+(beta/(1+EXP((((-1)*ceta)+(delta*LN(speed)))+(epsilon*speed)))))</f>
        <v>8.5488729140621417E-2</v>
      </c>
      <c r="V10309" s="8">
        <f t="shared" si="363"/>
        <v>86</v>
      </c>
    </row>
    <row r="10310" spans="1:22">
      <c r="A10310" s="34" t="s">
        <v>19</v>
      </c>
      <c r="B10310" s="34" t="s">
        <v>76</v>
      </c>
      <c r="C10310" s="5" t="s">
        <v>190</v>
      </c>
      <c r="D10310" s="35" t="s">
        <v>85</v>
      </c>
      <c r="E10310" s="36" t="s">
        <v>18</v>
      </c>
      <c r="F10310" s="37">
        <v>0</v>
      </c>
      <c r="G10310" s="38">
        <v>-0.06</v>
      </c>
      <c r="H10310" s="34">
        <v>0.99625507413237691</v>
      </c>
      <c r="I10310" s="35">
        <v>9.6540301382116649</v>
      </c>
      <c r="J10310" s="35">
        <v>0.98798417513560344</v>
      </c>
      <c r="K10310" s="35">
        <v>-0.9120192395205321</v>
      </c>
      <c r="L10310" s="35">
        <v>0</v>
      </c>
      <c r="M10310" s="35">
        <v>0</v>
      </c>
      <c r="N10310" s="35">
        <v>0</v>
      </c>
      <c r="O10310" s="35">
        <v>0</v>
      </c>
      <c r="P10310" s="36">
        <v>12</v>
      </c>
      <c r="Q10310" s="37">
        <v>86</v>
      </c>
      <c r="R10310" s="36">
        <v>0</v>
      </c>
      <c r="S10310" s="39">
        <f t="shared" si="362"/>
        <v>86</v>
      </c>
      <c r="T10310" s="34" t="s">
        <v>29</v>
      </c>
      <c r="U10310" s="12">
        <f>((alpha*(beta^speed))*(speed^ceta))</f>
        <v>5.87364706226772E-2</v>
      </c>
      <c r="V10310" s="8">
        <f t="shared" si="363"/>
        <v>86</v>
      </c>
    </row>
    <row r="10311" spans="1:22">
      <c r="A10311" s="34" t="s">
        <v>19</v>
      </c>
      <c r="B10311" s="34" t="s">
        <v>76</v>
      </c>
      <c r="C10311" s="5" t="s">
        <v>190</v>
      </c>
      <c r="D10311" s="35" t="s">
        <v>85</v>
      </c>
      <c r="E10311" s="36" t="s">
        <v>17</v>
      </c>
      <c r="F10311" s="37">
        <v>0</v>
      </c>
      <c r="G10311" s="38">
        <v>-0.06</v>
      </c>
      <c r="H10311" s="34">
        <v>0.98870236652185362</v>
      </c>
      <c r="I10311" s="35">
        <v>13.109729108041437</v>
      </c>
      <c r="J10311" s="35">
        <v>-18.622109856208809</v>
      </c>
      <c r="K10311" s="35">
        <v>-2.4040348391862092</v>
      </c>
      <c r="L10311" s="35">
        <v>0</v>
      </c>
      <c r="M10311" s="35">
        <v>0</v>
      </c>
      <c r="N10311" s="35">
        <v>0</v>
      </c>
      <c r="O10311" s="35">
        <v>0</v>
      </c>
      <c r="P10311" s="36">
        <v>12</v>
      </c>
      <c r="Q10311" s="37">
        <v>86</v>
      </c>
      <c r="R10311" s="36">
        <v>13</v>
      </c>
      <c r="S10311" s="39">
        <f t="shared" si="362"/>
        <v>86</v>
      </c>
      <c r="T10311" s="34" t="s">
        <v>50</v>
      </c>
      <c r="U10311" s="12">
        <f>EXP((alpha+(beta/speed))+(ceta*LN(speed)))</f>
        <v>8.8887538104196153</v>
      </c>
      <c r="V10311" s="8">
        <f t="shared" si="363"/>
        <v>86</v>
      </c>
    </row>
    <row r="10312" spans="1:22">
      <c r="A10312" s="34" t="s">
        <v>19</v>
      </c>
      <c r="B10312" s="34" t="s">
        <v>76</v>
      </c>
      <c r="C10312" s="5" t="s">
        <v>190</v>
      </c>
      <c r="D10312" s="35" t="s">
        <v>85</v>
      </c>
      <c r="E10312" s="36" t="s">
        <v>15</v>
      </c>
      <c r="F10312" s="37">
        <v>50</v>
      </c>
      <c r="G10312" s="38">
        <v>-0.06</v>
      </c>
      <c r="H10312" s="34">
        <v>0.98772104781891923</v>
      </c>
      <c r="I10312" s="35">
        <v>8.0541192415329999</v>
      </c>
      <c r="J10312" s="35">
        <v>-17.946575843121281</v>
      </c>
      <c r="K10312" s="35">
        <v>-2.1686241623338387</v>
      </c>
      <c r="L10312" s="35">
        <v>0</v>
      </c>
      <c r="M10312" s="35">
        <v>0</v>
      </c>
      <c r="N10312" s="35">
        <v>0</v>
      </c>
      <c r="O10312" s="35">
        <v>0</v>
      </c>
      <c r="P10312" s="36">
        <v>12</v>
      </c>
      <c r="Q10312" s="37">
        <v>86</v>
      </c>
      <c r="R10312" s="36">
        <v>13</v>
      </c>
      <c r="S10312" s="39">
        <f t="shared" si="362"/>
        <v>86</v>
      </c>
      <c r="T10312" s="34" t="s">
        <v>50</v>
      </c>
      <c r="U10312" s="12">
        <f>EXP((alpha+(beta/speed))+(ceta*LN(speed)))</f>
        <v>0.16294100975794806</v>
      </c>
      <c r="V10312" s="8">
        <f t="shared" si="363"/>
        <v>86</v>
      </c>
    </row>
    <row r="10313" spans="1:22">
      <c r="A10313" s="34" t="s">
        <v>19</v>
      </c>
      <c r="B10313" s="34" t="s">
        <v>76</v>
      </c>
      <c r="C10313" s="5" t="s">
        <v>190</v>
      </c>
      <c r="D10313" s="35" t="s">
        <v>85</v>
      </c>
      <c r="E10313" s="36" t="s">
        <v>16</v>
      </c>
      <c r="F10313" s="37">
        <v>50</v>
      </c>
      <c r="G10313" s="38">
        <v>-0.06</v>
      </c>
      <c r="H10313" s="34">
        <v>0.98351658532327135</v>
      </c>
      <c r="I10313" s="35">
        <v>-0.30906983731383481</v>
      </c>
      <c r="J10313" s="35">
        <v>12.748831500952985</v>
      </c>
      <c r="K10313" s="35">
        <v>5.1356059744527727</v>
      </c>
      <c r="L10313" s="35">
        <v>1.9834752160280846</v>
      </c>
      <c r="M10313" s="35">
        <v>-7.9487960671989124E-3</v>
      </c>
      <c r="N10313" s="35">
        <v>0</v>
      </c>
      <c r="O10313" s="35">
        <v>0</v>
      </c>
      <c r="P10313" s="36">
        <v>12</v>
      </c>
      <c r="Q10313" s="37">
        <v>86</v>
      </c>
      <c r="R10313" s="36">
        <v>10</v>
      </c>
      <c r="S10313" s="39">
        <f t="shared" si="362"/>
        <v>86</v>
      </c>
      <c r="T10313" s="34" t="s">
        <v>44</v>
      </c>
      <c r="U10313" s="12">
        <f>(alpha+(beta/(1+EXP((((-1)*ceta)+(delta*LN(speed)))+(epsilon*speed)))))</f>
        <v>0.286471145442382</v>
      </c>
      <c r="V10313" s="8">
        <f t="shared" si="363"/>
        <v>86</v>
      </c>
    </row>
    <row r="10314" spans="1:22">
      <c r="A10314" s="34" t="s">
        <v>19</v>
      </c>
      <c r="B10314" s="34" t="s">
        <v>76</v>
      </c>
      <c r="C10314" s="5" t="s">
        <v>190</v>
      </c>
      <c r="D10314" s="35" t="s">
        <v>85</v>
      </c>
      <c r="E10314" s="36" t="s">
        <v>14</v>
      </c>
      <c r="F10314" s="37">
        <v>50</v>
      </c>
      <c r="G10314" s="38">
        <v>-0.06</v>
      </c>
      <c r="H10314" s="34">
        <v>0.99624363113168346</v>
      </c>
      <c r="I10314" s="35">
        <v>0.36343356534615262</v>
      </c>
      <c r="J10314" s="35">
        <v>3.9420702201376341E-2</v>
      </c>
      <c r="K10314" s="35">
        <v>0.55817524556097076</v>
      </c>
      <c r="L10314" s="35">
        <v>0</v>
      </c>
      <c r="M10314" s="35">
        <v>0</v>
      </c>
      <c r="N10314" s="35">
        <v>0</v>
      </c>
      <c r="O10314" s="35">
        <v>0</v>
      </c>
      <c r="P10314" s="36">
        <v>12</v>
      </c>
      <c r="Q10314" s="37">
        <v>86</v>
      </c>
      <c r="R10314" s="36">
        <v>2</v>
      </c>
      <c r="S10314" s="39">
        <f t="shared" si="362"/>
        <v>86</v>
      </c>
      <c r="T10314" s="34" t="s">
        <v>31</v>
      </c>
      <c r="U10314" s="12">
        <f>((alpha+(beta*speed))^((-1)/ceta))</f>
        <v>9.3506895460743755E-2</v>
      </c>
      <c r="V10314" s="8">
        <f t="shared" si="363"/>
        <v>86</v>
      </c>
    </row>
    <row r="10315" spans="1:22">
      <c r="A10315" s="34" t="s">
        <v>19</v>
      </c>
      <c r="B10315" s="34" t="s">
        <v>76</v>
      </c>
      <c r="C10315" s="5" t="s">
        <v>190</v>
      </c>
      <c r="D10315" s="35" t="s">
        <v>85</v>
      </c>
      <c r="E10315" s="36" t="s">
        <v>18</v>
      </c>
      <c r="F10315" s="37">
        <v>50</v>
      </c>
      <c r="G10315" s="38">
        <v>-0.06</v>
      </c>
      <c r="H10315" s="34">
        <v>0.99510536328231425</v>
      </c>
      <c r="I10315" s="35">
        <v>0.58803011644224257</v>
      </c>
      <c r="J10315" s="35">
        <v>4.3746301461476352E-2</v>
      </c>
      <c r="K10315" s="35">
        <v>0.5258716771349774</v>
      </c>
      <c r="L10315" s="35">
        <v>0</v>
      </c>
      <c r="M10315" s="35">
        <v>0</v>
      </c>
      <c r="N10315" s="35">
        <v>0</v>
      </c>
      <c r="O10315" s="35">
        <v>0</v>
      </c>
      <c r="P10315" s="36">
        <v>12</v>
      </c>
      <c r="Q10315" s="37">
        <v>86</v>
      </c>
      <c r="R10315" s="36">
        <v>2</v>
      </c>
      <c r="S10315" s="39">
        <f t="shared" si="362"/>
        <v>86</v>
      </c>
      <c r="T10315" s="34" t="s">
        <v>31</v>
      </c>
      <c r="U10315" s="12">
        <f>((alpha+(beta*speed))^((-1)/ceta))</f>
        <v>6.1066866611218816E-2</v>
      </c>
      <c r="V10315" s="8">
        <f t="shared" si="363"/>
        <v>86</v>
      </c>
    </row>
    <row r="10316" spans="1:22">
      <c r="A10316" s="34" t="s">
        <v>19</v>
      </c>
      <c r="B10316" s="34" t="s">
        <v>76</v>
      </c>
      <c r="C10316" s="5" t="s">
        <v>190</v>
      </c>
      <c r="D10316" s="35" t="s">
        <v>85</v>
      </c>
      <c r="E10316" s="36" t="s">
        <v>17</v>
      </c>
      <c r="F10316" s="37">
        <v>50</v>
      </c>
      <c r="G10316" s="38">
        <v>-0.06</v>
      </c>
      <c r="H10316" s="34">
        <v>0.98172682321421167</v>
      </c>
      <c r="I10316" s="35">
        <v>13.504078149703076</v>
      </c>
      <c r="J10316" s="35">
        <v>-21.492338055224529</v>
      </c>
      <c r="K10316" s="35">
        <v>-2.4873312526403271</v>
      </c>
      <c r="L10316" s="35">
        <v>0</v>
      </c>
      <c r="M10316" s="35">
        <v>0</v>
      </c>
      <c r="N10316" s="35">
        <v>0</v>
      </c>
      <c r="O10316" s="35">
        <v>0</v>
      </c>
      <c r="P10316" s="36">
        <v>12</v>
      </c>
      <c r="Q10316" s="37">
        <v>86</v>
      </c>
      <c r="R10316" s="36">
        <v>13</v>
      </c>
      <c r="S10316" s="39">
        <f t="shared" si="362"/>
        <v>86</v>
      </c>
      <c r="T10316" s="34" t="s">
        <v>50</v>
      </c>
      <c r="U10316" s="12">
        <f t="shared" ref="U10316:U10321" si="364">EXP((alpha+(beta/speed))+(ceta*LN(speed)))</f>
        <v>8.7998088706052897</v>
      </c>
      <c r="V10316" s="8">
        <f t="shared" si="363"/>
        <v>86</v>
      </c>
    </row>
    <row r="10317" spans="1:22">
      <c r="A10317" s="34" t="s">
        <v>19</v>
      </c>
      <c r="B10317" s="34" t="s">
        <v>76</v>
      </c>
      <c r="C10317" s="5" t="s">
        <v>190</v>
      </c>
      <c r="D10317" s="35" t="s">
        <v>85</v>
      </c>
      <c r="E10317" s="36" t="s">
        <v>15</v>
      </c>
      <c r="F10317" s="37">
        <v>100</v>
      </c>
      <c r="G10317" s="38">
        <v>-0.06</v>
      </c>
      <c r="H10317" s="34">
        <v>0.98049403530695933</v>
      </c>
      <c r="I10317" s="35">
        <v>8.1783170533623473</v>
      </c>
      <c r="J10317" s="35">
        <v>-18.767290488925305</v>
      </c>
      <c r="K10317" s="35">
        <v>-2.1826513815697881</v>
      </c>
      <c r="L10317" s="35">
        <v>0</v>
      </c>
      <c r="M10317" s="35">
        <v>0</v>
      </c>
      <c r="N10317" s="35">
        <v>0</v>
      </c>
      <c r="O10317" s="35">
        <v>0</v>
      </c>
      <c r="P10317" s="36">
        <v>12</v>
      </c>
      <c r="Q10317" s="37">
        <v>86</v>
      </c>
      <c r="R10317" s="36">
        <v>13</v>
      </c>
      <c r="S10317" s="39">
        <f t="shared" si="362"/>
        <v>86</v>
      </c>
      <c r="T10317" s="34" t="s">
        <v>50</v>
      </c>
      <c r="U10317" s="12">
        <f t="shared" si="364"/>
        <v>0.17166771936057651</v>
      </c>
      <c r="V10317" s="8">
        <f t="shared" si="363"/>
        <v>86</v>
      </c>
    </row>
    <row r="10318" spans="1:22">
      <c r="A10318" s="34" t="s">
        <v>19</v>
      </c>
      <c r="B10318" s="34" t="s">
        <v>76</v>
      </c>
      <c r="C10318" s="5" t="s">
        <v>190</v>
      </c>
      <c r="D10318" s="35" t="s">
        <v>85</v>
      </c>
      <c r="E10318" s="36" t="s">
        <v>16</v>
      </c>
      <c r="F10318" s="37">
        <v>100</v>
      </c>
      <c r="G10318" s="38">
        <v>-0.06</v>
      </c>
      <c r="H10318" s="34">
        <v>0.97331740641147968</v>
      </c>
      <c r="I10318" s="35">
        <v>9.1101114123755949</v>
      </c>
      <c r="J10318" s="35">
        <v>-19.702032672161067</v>
      </c>
      <c r="K10318" s="35">
        <v>-2.2375380587312828</v>
      </c>
      <c r="L10318" s="35">
        <v>0</v>
      </c>
      <c r="M10318" s="35">
        <v>0</v>
      </c>
      <c r="N10318" s="35">
        <v>0</v>
      </c>
      <c r="O10318" s="35">
        <v>0</v>
      </c>
      <c r="P10318" s="36">
        <v>12</v>
      </c>
      <c r="Q10318" s="37">
        <v>86</v>
      </c>
      <c r="R10318" s="36">
        <v>13</v>
      </c>
      <c r="S10318" s="39">
        <f t="shared" si="362"/>
        <v>86</v>
      </c>
      <c r="T10318" s="34" t="s">
        <v>50</v>
      </c>
      <c r="U10318" s="12">
        <f t="shared" si="364"/>
        <v>0.33764724141016317</v>
      </c>
      <c r="V10318" s="8">
        <f t="shared" si="363"/>
        <v>86</v>
      </c>
    </row>
    <row r="10319" spans="1:22">
      <c r="A10319" s="34" t="s">
        <v>19</v>
      </c>
      <c r="B10319" s="34" t="s">
        <v>76</v>
      </c>
      <c r="C10319" s="5" t="s">
        <v>190</v>
      </c>
      <c r="D10319" s="35" t="s">
        <v>85</v>
      </c>
      <c r="E10319" s="36" t="s">
        <v>14</v>
      </c>
      <c r="F10319" s="37">
        <v>100</v>
      </c>
      <c r="G10319" s="38">
        <v>-0.06</v>
      </c>
      <c r="H10319" s="34">
        <v>0.996133528974259</v>
      </c>
      <c r="I10319" s="35">
        <v>5.0920711927907618</v>
      </c>
      <c r="J10319" s="35">
        <v>-8.5269428960953295</v>
      </c>
      <c r="K10319" s="35">
        <v>-1.6528329856329878</v>
      </c>
      <c r="L10319" s="35">
        <v>0</v>
      </c>
      <c r="M10319" s="35">
        <v>0</v>
      </c>
      <c r="N10319" s="35">
        <v>0</v>
      </c>
      <c r="O10319" s="35">
        <v>0</v>
      </c>
      <c r="P10319" s="36">
        <v>12</v>
      </c>
      <c r="Q10319" s="37">
        <v>86</v>
      </c>
      <c r="R10319" s="36">
        <v>13</v>
      </c>
      <c r="S10319" s="39">
        <f t="shared" si="362"/>
        <v>86</v>
      </c>
      <c r="T10319" s="34" t="s">
        <v>50</v>
      </c>
      <c r="U10319" s="12">
        <f t="shared" si="364"/>
        <v>9.3539502365758864E-2</v>
      </c>
      <c r="V10319" s="8">
        <f t="shared" si="363"/>
        <v>86</v>
      </c>
    </row>
    <row r="10320" spans="1:22">
      <c r="A10320" s="34" t="s">
        <v>19</v>
      </c>
      <c r="B10320" s="34" t="s">
        <v>76</v>
      </c>
      <c r="C10320" s="5" t="s">
        <v>190</v>
      </c>
      <c r="D10320" s="35" t="s">
        <v>85</v>
      </c>
      <c r="E10320" s="36" t="s">
        <v>18</v>
      </c>
      <c r="F10320" s="37">
        <v>100</v>
      </c>
      <c r="G10320" s="38">
        <v>-0.06</v>
      </c>
      <c r="H10320" s="34">
        <v>0.9923541438366914</v>
      </c>
      <c r="I10320" s="35">
        <v>4.8478616401305308</v>
      </c>
      <c r="J10320" s="35">
        <v>-10.815816255052136</v>
      </c>
      <c r="K10320" s="35">
        <v>-1.6777851628877147</v>
      </c>
      <c r="L10320" s="35">
        <v>0</v>
      </c>
      <c r="M10320" s="35">
        <v>0</v>
      </c>
      <c r="N10320" s="35">
        <v>0</v>
      </c>
      <c r="O10320" s="35">
        <v>0</v>
      </c>
      <c r="P10320" s="36">
        <v>12</v>
      </c>
      <c r="Q10320" s="37">
        <v>86</v>
      </c>
      <c r="R10320" s="36">
        <v>13</v>
      </c>
      <c r="S10320" s="39">
        <f t="shared" si="362"/>
        <v>86</v>
      </c>
      <c r="T10320" s="34" t="s">
        <v>50</v>
      </c>
      <c r="U10320" s="12">
        <f t="shared" si="364"/>
        <v>6.3842161446827986E-2</v>
      </c>
      <c r="V10320" s="8">
        <f t="shared" si="363"/>
        <v>86</v>
      </c>
    </row>
    <row r="10321" spans="1:22">
      <c r="A10321" s="34" t="s">
        <v>19</v>
      </c>
      <c r="B10321" s="34" t="s">
        <v>76</v>
      </c>
      <c r="C10321" s="5" t="s">
        <v>190</v>
      </c>
      <c r="D10321" s="35" t="s">
        <v>85</v>
      </c>
      <c r="E10321" s="36" t="s">
        <v>17</v>
      </c>
      <c r="F10321" s="37">
        <v>100</v>
      </c>
      <c r="G10321" s="38">
        <v>-0.06</v>
      </c>
      <c r="H10321" s="34">
        <v>0.97300263680227139</v>
      </c>
      <c r="I10321" s="35">
        <v>13.813017447082899</v>
      </c>
      <c r="J10321" s="35">
        <v>-23.81087215731943</v>
      </c>
      <c r="K10321" s="35">
        <v>-2.5413379777846639</v>
      </c>
      <c r="L10321" s="35">
        <v>0</v>
      </c>
      <c r="M10321" s="35">
        <v>0</v>
      </c>
      <c r="N10321" s="35">
        <v>0</v>
      </c>
      <c r="O10321" s="35">
        <v>0</v>
      </c>
      <c r="P10321" s="36">
        <v>12</v>
      </c>
      <c r="Q10321" s="37">
        <v>86</v>
      </c>
      <c r="R10321" s="36">
        <v>13</v>
      </c>
      <c r="S10321" s="39">
        <f t="shared" si="362"/>
        <v>86</v>
      </c>
      <c r="T10321" s="34" t="s">
        <v>50</v>
      </c>
      <c r="U10321" s="12">
        <f t="shared" si="364"/>
        <v>9.1719039274289447</v>
      </c>
      <c r="V10321" s="8">
        <f t="shared" si="363"/>
        <v>86</v>
      </c>
    </row>
    <row r="10322" spans="1:22">
      <c r="A10322" s="34" t="s">
        <v>19</v>
      </c>
      <c r="B10322" s="34" t="s">
        <v>76</v>
      </c>
      <c r="C10322" s="5" t="s">
        <v>190</v>
      </c>
      <c r="D10322" s="35" t="s">
        <v>85</v>
      </c>
      <c r="E10322" s="36" t="s">
        <v>15</v>
      </c>
      <c r="F10322" s="37">
        <v>0</v>
      </c>
      <c r="G10322" s="38">
        <v>-0.04</v>
      </c>
      <c r="H10322" s="34">
        <v>0.99267971740109462</v>
      </c>
      <c r="I10322" s="35">
        <v>32.695367472741765</v>
      </c>
      <c r="J10322" s="35">
        <v>0.97972360072152764</v>
      </c>
      <c r="K10322" s="35">
        <v>-0.75213387177686664</v>
      </c>
      <c r="L10322" s="35">
        <v>0</v>
      </c>
      <c r="M10322" s="35">
        <v>0</v>
      </c>
      <c r="N10322" s="35">
        <v>0</v>
      </c>
      <c r="O10322" s="35">
        <v>0</v>
      </c>
      <c r="P10322" s="36">
        <v>12</v>
      </c>
      <c r="Q10322" s="37">
        <v>86</v>
      </c>
      <c r="R10322" s="36">
        <v>0</v>
      </c>
      <c r="S10322" s="39">
        <f t="shared" si="362"/>
        <v>86</v>
      </c>
      <c r="T10322" s="34" t="s">
        <v>29</v>
      </c>
      <c r="U10322" s="12">
        <f>((alpha*(beta^speed))*(speed^ceta))</f>
        <v>0.1969660746163697</v>
      </c>
      <c r="V10322" s="8">
        <f t="shared" si="363"/>
        <v>86</v>
      </c>
    </row>
    <row r="10323" spans="1:22">
      <c r="A10323" s="34" t="s">
        <v>19</v>
      </c>
      <c r="B10323" s="34" t="s">
        <v>76</v>
      </c>
      <c r="C10323" s="5" t="s">
        <v>190</v>
      </c>
      <c r="D10323" s="35" t="s">
        <v>85</v>
      </c>
      <c r="E10323" s="36" t="s">
        <v>16</v>
      </c>
      <c r="F10323" s="37">
        <v>0</v>
      </c>
      <c r="G10323" s="38">
        <v>-0.04</v>
      </c>
      <c r="H10323" s="34">
        <v>0.98609573273643014</v>
      </c>
      <c r="I10323" s="35">
        <v>-1.1256115267681037</v>
      </c>
      <c r="J10323" s="35">
        <v>39.709654121666738</v>
      </c>
      <c r="K10323" s="35">
        <v>1.8730455765429943</v>
      </c>
      <c r="L10323" s="35">
        <v>1.1657330759554279</v>
      </c>
      <c r="M10323" s="35">
        <v>-7.9028305225863115E-4</v>
      </c>
      <c r="N10323" s="35">
        <v>0</v>
      </c>
      <c r="O10323" s="35">
        <v>0</v>
      </c>
      <c r="P10323" s="36">
        <v>12</v>
      </c>
      <c r="Q10323" s="37">
        <v>86</v>
      </c>
      <c r="R10323" s="36">
        <v>10</v>
      </c>
      <c r="S10323" s="39">
        <f t="shared" si="362"/>
        <v>86</v>
      </c>
      <c r="T10323" s="34" t="s">
        <v>44</v>
      </c>
      <c r="U10323" s="12">
        <f>(alpha+(beta/(1+EXP((((-1)*ceta)+(delta*LN(speed)))+(epsilon*speed)))))</f>
        <v>0.35438755647874198</v>
      </c>
      <c r="V10323" s="8">
        <f t="shared" si="363"/>
        <v>86</v>
      </c>
    </row>
    <row r="10324" spans="1:22">
      <c r="A10324" s="34" t="s">
        <v>19</v>
      </c>
      <c r="B10324" s="34" t="s">
        <v>76</v>
      </c>
      <c r="C10324" s="5" t="s">
        <v>190</v>
      </c>
      <c r="D10324" s="35" t="s">
        <v>85</v>
      </c>
      <c r="E10324" s="36" t="s">
        <v>14</v>
      </c>
      <c r="F10324" s="37">
        <v>0</v>
      </c>
      <c r="G10324" s="38">
        <v>-0.04</v>
      </c>
      <c r="H10324" s="34">
        <v>0.99609709743682773</v>
      </c>
      <c r="I10324" s="35">
        <v>-0.1455092595657107</v>
      </c>
      <c r="J10324" s="35">
        <v>12.932157917541375</v>
      </c>
      <c r="K10324" s="35">
        <v>1.0197246397362429</v>
      </c>
      <c r="L10324" s="35">
        <v>1.1323009220739255</v>
      </c>
      <c r="M10324" s="35">
        <v>-8.518144613321578E-4</v>
      </c>
      <c r="N10324" s="35">
        <v>0</v>
      </c>
      <c r="O10324" s="35">
        <v>0</v>
      </c>
      <c r="P10324" s="36">
        <v>12</v>
      </c>
      <c r="Q10324" s="37">
        <v>86</v>
      </c>
      <c r="R10324" s="36">
        <v>10</v>
      </c>
      <c r="S10324" s="39">
        <f t="shared" si="362"/>
        <v>86</v>
      </c>
      <c r="T10324" s="34" t="s">
        <v>44</v>
      </c>
      <c r="U10324" s="12">
        <f>(alpha+(beta/(1+EXP((((-1)*ceta)+(delta*LN(speed)))+(epsilon*speed)))))</f>
        <v>9.8628502607266744E-2</v>
      </c>
      <c r="V10324" s="8">
        <f t="shared" si="363"/>
        <v>86</v>
      </c>
    </row>
    <row r="10325" spans="1:22">
      <c r="A10325" s="34" t="s">
        <v>19</v>
      </c>
      <c r="B10325" s="34" t="s">
        <v>76</v>
      </c>
      <c r="C10325" s="5" t="s">
        <v>190</v>
      </c>
      <c r="D10325" s="35" t="s">
        <v>85</v>
      </c>
      <c r="E10325" s="36" t="s">
        <v>18</v>
      </c>
      <c r="F10325" s="37">
        <v>0</v>
      </c>
      <c r="G10325" s="38">
        <v>-0.04</v>
      </c>
      <c r="H10325" s="34">
        <v>0.99684390365571329</v>
      </c>
      <c r="I10325" s="35">
        <v>10.436040791388287</v>
      </c>
      <c r="J10325" s="35">
        <v>0.9884413361093195</v>
      </c>
      <c r="K10325" s="35">
        <v>-0.9020641474824056</v>
      </c>
      <c r="L10325" s="35">
        <v>0</v>
      </c>
      <c r="M10325" s="35">
        <v>0</v>
      </c>
      <c r="N10325" s="35">
        <v>0</v>
      </c>
      <c r="O10325" s="35">
        <v>0</v>
      </c>
      <c r="P10325" s="36">
        <v>12</v>
      </c>
      <c r="Q10325" s="37">
        <v>86</v>
      </c>
      <c r="R10325" s="36">
        <v>0</v>
      </c>
      <c r="S10325" s="39">
        <f t="shared" si="362"/>
        <v>86</v>
      </c>
      <c r="T10325" s="34" t="s">
        <v>29</v>
      </c>
      <c r="U10325" s="12">
        <f>((alpha*(beta^speed))*(speed^ceta))</f>
        <v>6.9067127294861544E-2</v>
      </c>
      <c r="V10325" s="8">
        <f t="shared" si="363"/>
        <v>86</v>
      </c>
    </row>
    <row r="10326" spans="1:22">
      <c r="A10326" s="34" t="s">
        <v>19</v>
      </c>
      <c r="B10326" s="34" t="s">
        <v>76</v>
      </c>
      <c r="C10326" s="5" t="s">
        <v>190</v>
      </c>
      <c r="D10326" s="35" t="s">
        <v>85</v>
      </c>
      <c r="E10326" s="36" t="s">
        <v>17</v>
      </c>
      <c r="F10326" s="37">
        <v>0</v>
      </c>
      <c r="G10326" s="38">
        <v>-0.04</v>
      </c>
      <c r="H10326" s="34">
        <v>0.98581623442346322</v>
      </c>
      <c r="I10326" s="35">
        <v>2198.4765089553507</v>
      </c>
      <c r="J10326" s="35">
        <v>0.97180557291416125</v>
      </c>
      <c r="K10326" s="35">
        <v>-0.62092918573666378</v>
      </c>
      <c r="L10326" s="35">
        <v>0</v>
      </c>
      <c r="M10326" s="35">
        <v>0</v>
      </c>
      <c r="N10326" s="35">
        <v>0</v>
      </c>
      <c r="O10326" s="35">
        <v>0</v>
      </c>
      <c r="P10326" s="36">
        <v>12</v>
      </c>
      <c r="Q10326" s="37">
        <v>86</v>
      </c>
      <c r="R10326" s="36">
        <v>0</v>
      </c>
      <c r="S10326" s="39">
        <f t="shared" si="362"/>
        <v>86</v>
      </c>
      <c r="T10326" s="34" t="s">
        <v>29</v>
      </c>
      <c r="U10326" s="12">
        <f>((alpha*(beta^speed))*(speed^ceta))</f>
        <v>11.823945297757634</v>
      </c>
      <c r="V10326" s="8">
        <f t="shared" si="363"/>
        <v>86</v>
      </c>
    </row>
    <row r="10327" spans="1:22">
      <c r="A10327" s="34" t="s">
        <v>19</v>
      </c>
      <c r="B10327" s="34" t="s">
        <v>76</v>
      </c>
      <c r="C10327" s="5" t="s">
        <v>190</v>
      </c>
      <c r="D10327" s="35" t="s">
        <v>85</v>
      </c>
      <c r="E10327" s="36" t="s">
        <v>15</v>
      </c>
      <c r="F10327" s="37">
        <v>50</v>
      </c>
      <c r="G10327" s="38">
        <v>-0.04</v>
      </c>
      <c r="H10327" s="34">
        <v>0.98398521142813367</v>
      </c>
      <c r="I10327" s="35">
        <v>-9.3955337241882639E-2</v>
      </c>
      <c r="J10327" s="35">
        <v>5.8846252461867063</v>
      </c>
      <c r="K10327" s="35">
        <v>5.2933655623487947</v>
      </c>
      <c r="L10327" s="35">
        <v>1.8306421702499274</v>
      </c>
      <c r="M10327" s="35">
        <v>1.6322956709488991E-3</v>
      </c>
      <c r="N10327" s="35">
        <v>0</v>
      </c>
      <c r="O10327" s="35">
        <v>0</v>
      </c>
      <c r="P10327" s="36">
        <v>12</v>
      </c>
      <c r="Q10327" s="37">
        <v>86</v>
      </c>
      <c r="R10327" s="36">
        <v>10</v>
      </c>
      <c r="S10327" s="39">
        <f t="shared" si="362"/>
        <v>86</v>
      </c>
      <c r="T10327" s="34" t="s">
        <v>44</v>
      </c>
      <c r="U10327" s="12">
        <f>(alpha+(beta/(1+EXP((((-1)*ceta)+(delta*LN(speed)))+(epsilon*speed)))))</f>
        <v>0.184775355095468</v>
      </c>
      <c r="V10327" s="8">
        <f t="shared" si="363"/>
        <v>86</v>
      </c>
    </row>
    <row r="10328" spans="1:22">
      <c r="A10328" s="34" t="s">
        <v>19</v>
      </c>
      <c r="B10328" s="34" t="s">
        <v>76</v>
      </c>
      <c r="C10328" s="5" t="s">
        <v>190</v>
      </c>
      <c r="D10328" s="35" t="s">
        <v>85</v>
      </c>
      <c r="E10328" s="36" t="s">
        <v>16</v>
      </c>
      <c r="F10328" s="37">
        <v>50</v>
      </c>
      <c r="G10328" s="38">
        <v>-0.04</v>
      </c>
      <c r="H10328" s="34">
        <v>0.97116409459721698</v>
      </c>
      <c r="I10328" s="35">
        <v>-1.5154155171608947</v>
      </c>
      <c r="J10328" s="35">
        <v>25.534831987159674</v>
      </c>
      <c r="K10328" s="35">
        <v>2.6352447185939254</v>
      </c>
      <c r="L10328" s="35">
        <v>1.1847396937269139</v>
      </c>
      <c r="M10328" s="35">
        <v>-9.8586436544998422E-4</v>
      </c>
      <c r="N10328" s="35">
        <v>0</v>
      </c>
      <c r="O10328" s="35">
        <v>0</v>
      </c>
      <c r="P10328" s="36">
        <v>12</v>
      </c>
      <c r="Q10328" s="37">
        <v>86</v>
      </c>
      <c r="R10328" s="36">
        <v>10</v>
      </c>
      <c r="S10328" s="39">
        <f t="shared" si="362"/>
        <v>86</v>
      </c>
      <c r="T10328" s="34" t="s">
        <v>44</v>
      </c>
      <c r="U10328" s="12">
        <f>(alpha+(beta/(1+EXP((((-1)*ceta)+(delta*LN(speed)))+(epsilon*speed)))))</f>
        <v>0.32164715884349504</v>
      </c>
      <c r="V10328" s="8">
        <f t="shared" si="363"/>
        <v>86</v>
      </c>
    </row>
    <row r="10329" spans="1:22">
      <c r="A10329" s="34" t="s">
        <v>19</v>
      </c>
      <c r="B10329" s="34" t="s">
        <v>76</v>
      </c>
      <c r="C10329" s="5" t="s">
        <v>190</v>
      </c>
      <c r="D10329" s="35" t="s">
        <v>85</v>
      </c>
      <c r="E10329" s="36" t="s">
        <v>14</v>
      </c>
      <c r="F10329" s="37">
        <v>50</v>
      </c>
      <c r="G10329" s="38">
        <v>-0.04</v>
      </c>
      <c r="H10329" s="34">
        <v>0.99590382567412949</v>
      </c>
      <c r="I10329" s="35">
        <v>-0.12724046711911524</v>
      </c>
      <c r="J10329" s="35">
        <v>12.261007635071136</v>
      </c>
      <c r="K10329" s="35">
        <v>0.98881539882235858</v>
      </c>
      <c r="L10329" s="35">
        <v>1.1273330721047525</v>
      </c>
      <c r="M10329" s="35">
        <v>-1.4860506414219243E-4</v>
      </c>
      <c r="N10329" s="35">
        <v>0</v>
      </c>
      <c r="O10329" s="35">
        <v>0</v>
      </c>
      <c r="P10329" s="36">
        <v>12</v>
      </c>
      <c r="Q10329" s="37">
        <v>86</v>
      </c>
      <c r="R10329" s="36">
        <v>10</v>
      </c>
      <c r="S10329" s="39">
        <f t="shared" si="362"/>
        <v>86</v>
      </c>
      <c r="T10329" s="34" t="s">
        <v>44</v>
      </c>
      <c r="U10329" s="12">
        <f>(alpha+(beta/(1+EXP((((-1)*ceta)+(delta*LN(speed)))+(epsilon*speed)))))</f>
        <v>8.901209488290393E-2</v>
      </c>
      <c r="V10329" s="8">
        <f t="shared" si="363"/>
        <v>86</v>
      </c>
    </row>
    <row r="10330" spans="1:22">
      <c r="A10330" s="34" t="s">
        <v>19</v>
      </c>
      <c r="B10330" s="34" t="s">
        <v>76</v>
      </c>
      <c r="C10330" s="5" t="s">
        <v>190</v>
      </c>
      <c r="D10330" s="35" t="s">
        <v>85</v>
      </c>
      <c r="E10330" s="36" t="s">
        <v>18</v>
      </c>
      <c r="F10330" s="37">
        <v>50</v>
      </c>
      <c r="G10330" s="38">
        <v>-0.04</v>
      </c>
      <c r="H10330" s="34">
        <v>0.99379486496987723</v>
      </c>
      <c r="I10330" s="35">
        <v>9.6457096077018564E-3</v>
      </c>
      <c r="J10330" s="35">
        <v>-5.0820330797749707</v>
      </c>
      <c r="K10330" s="35">
        <v>0.52930864847082204</v>
      </c>
      <c r="L10330" s="35">
        <v>0.48044585169999432</v>
      </c>
      <c r="M10330" s="35">
        <v>0</v>
      </c>
      <c r="N10330" s="35">
        <v>0</v>
      </c>
      <c r="O10330" s="35">
        <v>0</v>
      </c>
      <c r="P10330" s="36">
        <v>12</v>
      </c>
      <c r="Q10330" s="37">
        <v>86</v>
      </c>
      <c r="R10330" s="36">
        <v>8</v>
      </c>
      <c r="S10330" s="39">
        <f t="shared" si="362"/>
        <v>86</v>
      </c>
      <c r="T10330" s="34" t="s">
        <v>40</v>
      </c>
      <c r="U10330" s="12">
        <f>(alpha-(beta*EXP(((-1)*ceta)*(speed^delta))))</f>
        <v>6.6149845668466697E-2</v>
      </c>
      <c r="V10330" s="8">
        <f t="shared" si="363"/>
        <v>86</v>
      </c>
    </row>
    <row r="10331" spans="1:22">
      <c r="A10331" s="34" t="s">
        <v>19</v>
      </c>
      <c r="B10331" s="34" t="s">
        <v>76</v>
      </c>
      <c r="C10331" s="5" t="s">
        <v>190</v>
      </c>
      <c r="D10331" s="35" t="s">
        <v>85</v>
      </c>
      <c r="E10331" s="36" t="s">
        <v>17</v>
      </c>
      <c r="F10331" s="37">
        <v>50</v>
      </c>
      <c r="G10331" s="38">
        <v>-0.04</v>
      </c>
      <c r="H10331" s="34">
        <v>0.9740670956877403</v>
      </c>
      <c r="I10331" s="35">
        <v>1357.4428035823457</v>
      </c>
      <c r="J10331" s="35">
        <v>0.9650802501386172</v>
      </c>
      <c r="K10331" s="35">
        <v>-0.38300770881887553</v>
      </c>
      <c r="L10331" s="35">
        <v>0</v>
      </c>
      <c r="M10331" s="35">
        <v>0</v>
      </c>
      <c r="N10331" s="35">
        <v>0</v>
      </c>
      <c r="O10331" s="35">
        <v>0</v>
      </c>
      <c r="P10331" s="36">
        <v>12</v>
      </c>
      <c r="Q10331" s="37">
        <v>86</v>
      </c>
      <c r="R10331" s="36">
        <v>0</v>
      </c>
      <c r="S10331" s="39">
        <f t="shared" si="362"/>
        <v>86</v>
      </c>
      <c r="T10331" s="34" t="s">
        <v>29</v>
      </c>
      <c r="U10331" s="12">
        <f>((alpha*(beta^speed))*(speed^ceta))</f>
        <v>11.594406878802509</v>
      </c>
      <c r="V10331" s="8">
        <f t="shared" si="363"/>
        <v>86</v>
      </c>
    </row>
    <row r="10332" spans="1:22">
      <c r="A10332" s="34" t="s">
        <v>19</v>
      </c>
      <c r="B10332" s="34" t="s">
        <v>76</v>
      </c>
      <c r="C10332" s="5" t="s">
        <v>190</v>
      </c>
      <c r="D10332" s="35" t="s">
        <v>85</v>
      </c>
      <c r="E10332" s="36" t="s">
        <v>15</v>
      </c>
      <c r="F10332" s="37">
        <v>100</v>
      </c>
      <c r="G10332" s="38">
        <v>-0.04</v>
      </c>
      <c r="H10332" s="34">
        <v>0.97556107554516802</v>
      </c>
      <c r="I10332" s="35">
        <v>-0.3006129892059719</v>
      </c>
      <c r="J10332" s="35">
        <v>6.1350555969699956</v>
      </c>
      <c r="K10332" s="35">
        <v>6.0060687645370843</v>
      </c>
      <c r="L10332" s="35">
        <v>2.0417705567706412</v>
      </c>
      <c r="M10332" s="35">
        <v>-7.4407813906781726E-3</v>
      </c>
      <c r="N10332" s="35">
        <v>0</v>
      </c>
      <c r="O10332" s="35">
        <v>0</v>
      </c>
      <c r="P10332" s="36">
        <v>12</v>
      </c>
      <c r="Q10332" s="37">
        <v>86</v>
      </c>
      <c r="R10332" s="36">
        <v>10</v>
      </c>
      <c r="S10332" s="39">
        <f t="shared" si="362"/>
        <v>86</v>
      </c>
      <c r="T10332" s="34" t="s">
        <v>44</v>
      </c>
      <c r="U10332" s="12">
        <f>(alpha+(beta/(1+EXP((((-1)*ceta)+(delta*LN(speed)))+(epsilon*speed)))))</f>
        <v>0.18729491562452177</v>
      </c>
      <c r="V10332" s="8">
        <f t="shared" si="363"/>
        <v>86</v>
      </c>
    </row>
    <row r="10333" spans="1:22">
      <c r="A10333" s="34" t="s">
        <v>19</v>
      </c>
      <c r="B10333" s="34" t="s">
        <v>76</v>
      </c>
      <c r="C10333" s="5" t="s">
        <v>190</v>
      </c>
      <c r="D10333" s="35" t="s">
        <v>85</v>
      </c>
      <c r="E10333" s="36" t="s">
        <v>16</v>
      </c>
      <c r="F10333" s="37">
        <v>100</v>
      </c>
      <c r="G10333" s="38">
        <v>-0.04</v>
      </c>
      <c r="H10333" s="34">
        <v>0.95558694775815656</v>
      </c>
      <c r="I10333" s="35">
        <v>-1.5191108266156297</v>
      </c>
      <c r="J10333" s="35">
        <v>18.201432217097825</v>
      </c>
      <c r="K10333" s="35">
        <v>3.9483075875389875</v>
      </c>
      <c r="L10333" s="35">
        <v>1.4103361651022532</v>
      </c>
      <c r="M10333" s="35">
        <v>-1.8875084197521271E-3</v>
      </c>
      <c r="N10333" s="35">
        <v>0</v>
      </c>
      <c r="O10333" s="35">
        <v>0</v>
      </c>
      <c r="P10333" s="36">
        <v>12</v>
      </c>
      <c r="Q10333" s="37">
        <v>86</v>
      </c>
      <c r="R10333" s="36">
        <v>10</v>
      </c>
      <c r="S10333" s="39">
        <f t="shared" si="362"/>
        <v>86</v>
      </c>
      <c r="T10333" s="34" t="s">
        <v>44</v>
      </c>
      <c r="U10333" s="12">
        <f>(alpha+(beta/(1+EXP((((-1)*ceta)+(delta*LN(speed)))+(epsilon*speed)))))</f>
        <v>0.34361873333002158</v>
      </c>
      <c r="V10333" s="8">
        <f t="shared" si="363"/>
        <v>86</v>
      </c>
    </row>
    <row r="10334" spans="1:22">
      <c r="A10334" s="34" t="s">
        <v>19</v>
      </c>
      <c r="B10334" s="34" t="s">
        <v>76</v>
      </c>
      <c r="C10334" s="5" t="s">
        <v>190</v>
      </c>
      <c r="D10334" s="35" t="s">
        <v>85</v>
      </c>
      <c r="E10334" s="36" t="s">
        <v>14</v>
      </c>
      <c r="F10334" s="37">
        <v>100</v>
      </c>
      <c r="G10334" s="38">
        <v>-0.04</v>
      </c>
      <c r="H10334" s="34">
        <v>0.99523963537359184</v>
      </c>
      <c r="I10334" s="35">
        <v>-0.11199940684279645</v>
      </c>
      <c r="J10334" s="35">
        <v>11.207610557341436</v>
      </c>
      <c r="K10334" s="35">
        <v>1.0065609490918932</v>
      </c>
      <c r="L10334" s="35">
        <v>1.1100312701092125</v>
      </c>
      <c r="M10334" s="35">
        <v>8.5650779518794886E-4</v>
      </c>
      <c r="N10334" s="35">
        <v>0</v>
      </c>
      <c r="O10334" s="35">
        <v>0</v>
      </c>
      <c r="P10334" s="36">
        <v>12</v>
      </c>
      <c r="Q10334" s="37">
        <v>86</v>
      </c>
      <c r="R10334" s="36">
        <v>10</v>
      </c>
      <c r="S10334" s="39">
        <f t="shared" si="362"/>
        <v>86</v>
      </c>
      <c r="T10334" s="34" t="s">
        <v>44</v>
      </c>
      <c r="U10334" s="12">
        <f>(alpha+(beta/(1+EXP((((-1)*ceta)+(delta*LN(speed)))+(epsilon*speed)))))</f>
        <v>8.7306668819824892E-2</v>
      </c>
      <c r="V10334" s="8">
        <f t="shared" si="363"/>
        <v>86</v>
      </c>
    </row>
    <row r="10335" spans="1:22">
      <c r="A10335" s="34" t="s">
        <v>19</v>
      </c>
      <c r="B10335" s="34" t="s">
        <v>76</v>
      </c>
      <c r="C10335" s="5" t="s">
        <v>190</v>
      </c>
      <c r="D10335" s="35" t="s">
        <v>85</v>
      </c>
      <c r="E10335" s="36" t="s">
        <v>18</v>
      </c>
      <c r="F10335" s="37">
        <v>100</v>
      </c>
      <c r="G10335" s="38">
        <v>-0.04</v>
      </c>
      <c r="H10335" s="34">
        <v>0.98900701911585354</v>
      </c>
      <c r="I10335" s="35">
        <v>0.76695534957090816</v>
      </c>
      <c r="J10335" s="35">
        <v>2.2355553380467616E-2</v>
      </c>
      <c r="K10335" s="35">
        <v>0.36655555045225213</v>
      </c>
      <c r="L10335" s="35">
        <v>0</v>
      </c>
      <c r="M10335" s="35">
        <v>0</v>
      </c>
      <c r="N10335" s="35">
        <v>0</v>
      </c>
      <c r="O10335" s="35">
        <v>0</v>
      </c>
      <c r="P10335" s="36">
        <v>12</v>
      </c>
      <c r="Q10335" s="37">
        <v>86</v>
      </c>
      <c r="R10335" s="36">
        <v>2</v>
      </c>
      <c r="S10335" s="39">
        <f t="shared" si="362"/>
        <v>86</v>
      </c>
      <c r="T10335" s="34" t="s">
        <v>31</v>
      </c>
      <c r="U10335" s="12">
        <f>((alpha+(beta*speed))^((-1)/ceta))</f>
        <v>6.7266490275641244E-2</v>
      </c>
      <c r="V10335" s="8">
        <f t="shared" si="363"/>
        <v>86</v>
      </c>
    </row>
    <row r="10336" spans="1:22">
      <c r="A10336" s="34" t="s">
        <v>19</v>
      </c>
      <c r="B10336" s="34" t="s">
        <v>76</v>
      </c>
      <c r="C10336" s="5" t="s">
        <v>190</v>
      </c>
      <c r="D10336" s="35" t="s">
        <v>85</v>
      </c>
      <c r="E10336" s="36" t="s">
        <v>17</v>
      </c>
      <c r="F10336" s="37">
        <v>100</v>
      </c>
      <c r="G10336" s="38">
        <v>-0.04</v>
      </c>
      <c r="H10336" s="34">
        <v>0.9608338451629499</v>
      </c>
      <c r="I10336" s="35">
        <v>960.81190762511494</v>
      </c>
      <c r="J10336" s="35">
        <v>0.96070480633435584</v>
      </c>
      <c r="K10336" s="35">
        <v>-0.20305271216533019</v>
      </c>
      <c r="L10336" s="35">
        <v>0</v>
      </c>
      <c r="M10336" s="35">
        <v>0</v>
      </c>
      <c r="N10336" s="35">
        <v>0</v>
      </c>
      <c r="O10336" s="35">
        <v>0</v>
      </c>
      <c r="P10336" s="36">
        <v>12</v>
      </c>
      <c r="Q10336" s="37">
        <v>86</v>
      </c>
      <c r="R10336" s="36">
        <v>0</v>
      </c>
      <c r="S10336" s="39">
        <f t="shared" si="362"/>
        <v>86</v>
      </c>
      <c r="T10336" s="34" t="s">
        <v>29</v>
      </c>
      <c r="U10336" s="12">
        <f>((alpha*(beta^speed))*(speed^ceta))</f>
        <v>12.375708639859187</v>
      </c>
      <c r="V10336" s="8">
        <f t="shared" si="363"/>
        <v>86</v>
      </c>
    </row>
    <row r="10337" spans="1:22">
      <c r="A10337" s="34" t="s">
        <v>19</v>
      </c>
      <c r="B10337" s="34" t="s">
        <v>76</v>
      </c>
      <c r="C10337" s="5" t="s">
        <v>190</v>
      </c>
      <c r="D10337" s="35" t="s">
        <v>85</v>
      </c>
      <c r="E10337" s="36" t="s">
        <v>15</v>
      </c>
      <c r="F10337" s="37">
        <v>0</v>
      </c>
      <c r="G10337" s="38">
        <v>-0.02</v>
      </c>
      <c r="H10337" s="34">
        <v>0.99346032403918649</v>
      </c>
      <c r="I10337" s="35">
        <v>0.67078177896191127</v>
      </c>
      <c r="J10337" s="35">
        <v>40.496044601478424</v>
      </c>
      <c r="K10337" s="35">
        <v>-1.7266379437309819E-2</v>
      </c>
      <c r="L10337" s="35">
        <v>0.70333091042066953</v>
      </c>
      <c r="M10337" s="35">
        <v>3.8139099825430844E-2</v>
      </c>
      <c r="N10337" s="35">
        <v>0</v>
      </c>
      <c r="O10337" s="35">
        <v>0</v>
      </c>
      <c r="P10337" s="36">
        <v>12</v>
      </c>
      <c r="Q10337" s="37">
        <v>86</v>
      </c>
      <c r="R10337" s="36">
        <v>10</v>
      </c>
      <c r="S10337" s="39">
        <f t="shared" si="362"/>
        <v>86</v>
      </c>
      <c r="T10337" s="34" t="s">
        <v>44</v>
      </c>
      <c r="U10337" s="12">
        <f>(alpha+(beta/(1+EXP((((-1)*ceta)+(delta*LN(speed)))+(epsilon*speed)))))</f>
        <v>0.73596743882135529</v>
      </c>
      <c r="V10337" s="8">
        <f t="shared" si="363"/>
        <v>86</v>
      </c>
    </row>
    <row r="10338" spans="1:22">
      <c r="A10338" s="34" t="s">
        <v>19</v>
      </c>
      <c r="B10338" s="34" t="s">
        <v>76</v>
      </c>
      <c r="C10338" s="5" t="s">
        <v>190</v>
      </c>
      <c r="D10338" s="35" t="s">
        <v>85</v>
      </c>
      <c r="E10338" s="36" t="s">
        <v>16</v>
      </c>
      <c r="F10338" s="37">
        <v>0</v>
      </c>
      <c r="G10338" s="38">
        <v>-0.02</v>
      </c>
      <c r="H10338" s="34">
        <v>0.98328317624688233</v>
      </c>
      <c r="I10338" s="35">
        <v>-1.1018948288960289</v>
      </c>
      <c r="J10338" s="35">
        <v>165.3975782272027</v>
      </c>
      <c r="K10338" s="35">
        <v>-0.37943659046404116</v>
      </c>
      <c r="L10338" s="35">
        <v>0.82378377034522732</v>
      </c>
      <c r="M10338" s="35">
        <v>8.7025102579483616E-4</v>
      </c>
      <c r="N10338" s="35">
        <v>0</v>
      </c>
      <c r="O10338" s="35">
        <v>0</v>
      </c>
      <c r="P10338" s="36">
        <v>12</v>
      </c>
      <c r="Q10338" s="37">
        <v>86</v>
      </c>
      <c r="R10338" s="36">
        <v>10</v>
      </c>
      <c r="S10338" s="39">
        <f t="shared" si="362"/>
        <v>86</v>
      </c>
      <c r="T10338" s="34" t="s">
        <v>44</v>
      </c>
      <c r="U10338" s="12">
        <f>(alpha+(beta/(1+EXP((((-1)*ceta)+(delta*LN(speed)))+(epsilon*speed)))))</f>
        <v>1.5323589851242909</v>
      </c>
      <c r="V10338" s="8">
        <f t="shared" si="363"/>
        <v>86</v>
      </c>
    </row>
    <row r="10339" spans="1:22">
      <c r="A10339" s="34" t="s">
        <v>19</v>
      </c>
      <c r="B10339" s="34" t="s">
        <v>76</v>
      </c>
      <c r="C10339" s="5" t="s">
        <v>190</v>
      </c>
      <c r="D10339" s="35" t="s">
        <v>85</v>
      </c>
      <c r="E10339" s="36" t="s">
        <v>14</v>
      </c>
      <c r="F10339" s="37">
        <v>0</v>
      </c>
      <c r="G10339" s="38">
        <v>-0.02</v>
      </c>
      <c r="H10339" s="34">
        <v>0.9974953168876024</v>
      </c>
      <c r="I10339" s="35">
        <v>2.9301680403250825E-2</v>
      </c>
      <c r="J10339" s="35">
        <v>3.2023598344630734E-2</v>
      </c>
      <c r="K10339" s="35">
        <v>1.0923115912886603</v>
      </c>
      <c r="L10339" s="35">
        <v>0</v>
      </c>
      <c r="M10339" s="35">
        <v>0</v>
      </c>
      <c r="N10339" s="35">
        <v>0</v>
      </c>
      <c r="O10339" s="35">
        <v>0</v>
      </c>
      <c r="P10339" s="36">
        <v>12</v>
      </c>
      <c r="Q10339" s="37">
        <v>86</v>
      </c>
      <c r="R10339" s="36">
        <v>6</v>
      </c>
      <c r="S10339" s="39">
        <f t="shared" si="362"/>
        <v>86</v>
      </c>
      <c r="T10339" s="34" t="s">
        <v>37</v>
      </c>
      <c r="U10339" s="12">
        <f>(1/(alpha+(beta*(speed^ceta))))</f>
        <v>0.23900261178943322</v>
      </c>
      <c r="V10339" s="8">
        <f t="shared" si="363"/>
        <v>86</v>
      </c>
    </row>
    <row r="10340" spans="1:22">
      <c r="A10340" s="34" t="s">
        <v>19</v>
      </c>
      <c r="B10340" s="34" t="s">
        <v>76</v>
      </c>
      <c r="C10340" s="5" t="s">
        <v>190</v>
      </c>
      <c r="D10340" s="35" t="s">
        <v>85</v>
      </c>
      <c r="E10340" s="36" t="s">
        <v>18</v>
      </c>
      <c r="F10340" s="37">
        <v>0</v>
      </c>
      <c r="G10340" s="38">
        <v>-0.02</v>
      </c>
      <c r="H10340" s="34">
        <v>0.99522868748833271</v>
      </c>
      <c r="I10340" s="35">
        <v>0.14159413333719473</v>
      </c>
      <c r="J10340" s="35">
        <v>11.822809736974767</v>
      </c>
      <c r="K10340" s="35">
        <v>0.11793370105418002</v>
      </c>
      <c r="L10340" s="35">
        <v>0.9193591985664854</v>
      </c>
      <c r="M10340" s="35">
        <v>2.5389010429475774E-2</v>
      </c>
      <c r="N10340" s="35">
        <v>0</v>
      </c>
      <c r="O10340" s="35">
        <v>0</v>
      </c>
      <c r="P10340" s="36">
        <v>12</v>
      </c>
      <c r="Q10340" s="37">
        <v>86</v>
      </c>
      <c r="R10340" s="36">
        <v>10</v>
      </c>
      <c r="S10340" s="39">
        <f t="shared" si="362"/>
        <v>86</v>
      </c>
      <c r="T10340" s="34" t="s">
        <v>44</v>
      </c>
      <c r="U10340" s="12">
        <f>(alpha+(beta/(1+EXP((((-1)*ceta)+(delta*LN(speed)))+(epsilon*speed)))))</f>
        <v>0.16649769906884973</v>
      </c>
      <c r="V10340" s="8">
        <f t="shared" si="363"/>
        <v>86</v>
      </c>
    </row>
    <row r="10341" spans="1:22">
      <c r="A10341" s="34" t="s">
        <v>19</v>
      </c>
      <c r="B10341" s="34" t="s">
        <v>76</v>
      </c>
      <c r="C10341" s="5" t="s">
        <v>190</v>
      </c>
      <c r="D10341" s="35" t="s">
        <v>85</v>
      </c>
      <c r="E10341" s="36" t="s">
        <v>17</v>
      </c>
      <c r="F10341" s="37">
        <v>0</v>
      </c>
      <c r="G10341" s="38">
        <v>-0.02</v>
      </c>
      <c r="H10341" s="34">
        <v>0.98625741458357818</v>
      </c>
      <c r="I10341" s="35">
        <v>9.7207616286648992</v>
      </c>
      <c r="J10341" s="35">
        <v>-5.8166636635816484</v>
      </c>
      <c r="K10341" s="35">
        <v>-1.2850049716039207</v>
      </c>
      <c r="L10341" s="35">
        <v>0</v>
      </c>
      <c r="M10341" s="35">
        <v>0</v>
      </c>
      <c r="N10341" s="35">
        <v>0</v>
      </c>
      <c r="O10341" s="35">
        <v>0</v>
      </c>
      <c r="P10341" s="36">
        <v>12</v>
      </c>
      <c r="Q10341" s="37">
        <v>86</v>
      </c>
      <c r="R10341" s="36">
        <v>13</v>
      </c>
      <c r="S10341" s="39">
        <f t="shared" si="362"/>
        <v>86</v>
      </c>
      <c r="T10341" s="34" t="s">
        <v>50</v>
      </c>
      <c r="U10341" s="12">
        <f>EXP((alpha+(beta/speed))+(ceta*LN(speed)))</f>
        <v>50.869706221452866</v>
      </c>
      <c r="V10341" s="8">
        <f t="shared" si="363"/>
        <v>86</v>
      </c>
    </row>
    <row r="10342" spans="1:22">
      <c r="A10342" s="34" t="s">
        <v>19</v>
      </c>
      <c r="B10342" s="34" t="s">
        <v>76</v>
      </c>
      <c r="C10342" s="5" t="s">
        <v>190</v>
      </c>
      <c r="D10342" s="35" t="s">
        <v>85</v>
      </c>
      <c r="E10342" s="36" t="s">
        <v>15</v>
      </c>
      <c r="F10342" s="37">
        <v>50</v>
      </c>
      <c r="G10342" s="38">
        <v>-0.02</v>
      </c>
      <c r="H10342" s="34">
        <v>0.97668612903048513</v>
      </c>
      <c r="I10342" s="35">
        <v>-2.2240626389558312E-5</v>
      </c>
      <c r="J10342" s="35">
        <v>4.336624668836035E-3</v>
      </c>
      <c r="K10342" s="35">
        <v>-0.29004066776456794</v>
      </c>
      <c r="L10342" s="35">
        <v>7.5381087472704023</v>
      </c>
      <c r="M10342" s="35">
        <v>0</v>
      </c>
      <c r="N10342" s="35">
        <v>0</v>
      </c>
      <c r="O10342" s="35">
        <v>0</v>
      </c>
      <c r="P10342" s="36">
        <v>12</v>
      </c>
      <c r="Q10342" s="37">
        <v>86</v>
      </c>
      <c r="R10342" s="36">
        <v>14</v>
      </c>
      <c r="S10342" s="39">
        <f t="shared" si="362"/>
        <v>86</v>
      </c>
      <c r="T10342" s="34" t="s">
        <v>51</v>
      </c>
      <c r="U10342" s="12">
        <f>(((alpha*(speed^3))+(beta*(speed^2))+(ceta*speed))+delta)</f>
        <v>0.52200351139197121</v>
      </c>
      <c r="V10342" s="8">
        <f t="shared" si="363"/>
        <v>86</v>
      </c>
    </row>
    <row r="10343" spans="1:22">
      <c r="A10343" s="34" t="s">
        <v>19</v>
      </c>
      <c r="B10343" s="34" t="s">
        <v>76</v>
      </c>
      <c r="C10343" s="5" t="s">
        <v>190</v>
      </c>
      <c r="D10343" s="35" t="s">
        <v>85</v>
      </c>
      <c r="E10343" s="36" t="s">
        <v>16</v>
      </c>
      <c r="F10343" s="37">
        <v>50</v>
      </c>
      <c r="G10343" s="38">
        <v>-0.02</v>
      </c>
      <c r="H10343" s="34">
        <v>0.96259207738494346</v>
      </c>
      <c r="I10343" s="35">
        <v>-6.4024830715890752E-5</v>
      </c>
      <c r="J10343" s="35">
        <v>1.1646407263483191E-2</v>
      </c>
      <c r="K10343" s="35">
        <v>-0.76900436589407295</v>
      </c>
      <c r="L10343" s="35">
        <v>21.005661478803646</v>
      </c>
      <c r="M10343" s="35">
        <v>0</v>
      </c>
      <c r="N10343" s="35">
        <v>0</v>
      </c>
      <c r="O10343" s="35">
        <v>0</v>
      </c>
      <c r="P10343" s="36">
        <v>12</v>
      </c>
      <c r="Q10343" s="37">
        <v>86</v>
      </c>
      <c r="R10343" s="36">
        <v>14</v>
      </c>
      <c r="S10343" s="39">
        <f t="shared" si="362"/>
        <v>86</v>
      </c>
      <c r="T10343" s="34" t="s">
        <v>51</v>
      </c>
      <c r="U10343" s="12">
        <f>(((alpha*(speed^3))+(beta*(speed^2))+(ceta*speed))+delta)</f>
        <v>0.28473640680844881</v>
      </c>
      <c r="V10343" s="8">
        <f t="shared" si="363"/>
        <v>86</v>
      </c>
    </row>
    <row r="10344" spans="1:22">
      <c r="A10344" s="34" t="s">
        <v>19</v>
      </c>
      <c r="B10344" s="34" t="s">
        <v>76</v>
      </c>
      <c r="C10344" s="5" t="s">
        <v>190</v>
      </c>
      <c r="D10344" s="35" t="s">
        <v>85</v>
      </c>
      <c r="E10344" s="36" t="s">
        <v>14</v>
      </c>
      <c r="F10344" s="37">
        <v>50</v>
      </c>
      <c r="G10344" s="38">
        <v>-0.02</v>
      </c>
      <c r="H10344" s="34">
        <v>0.99683130668092634</v>
      </c>
      <c r="I10344" s="35">
        <v>-0.13516278830113607</v>
      </c>
      <c r="J10344" s="35">
        <v>22.976542036273447</v>
      </c>
      <c r="K10344" s="35">
        <v>0.17164656969382217</v>
      </c>
      <c r="L10344" s="35">
        <v>1.0207256517490848</v>
      </c>
      <c r="M10344" s="35">
        <v>-1.5971898642379165E-4</v>
      </c>
      <c r="N10344" s="35">
        <v>0</v>
      </c>
      <c r="O10344" s="35">
        <v>0</v>
      </c>
      <c r="P10344" s="36">
        <v>12</v>
      </c>
      <c r="Q10344" s="37">
        <v>86</v>
      </c>
      <c r="R10344" s="36">
        <v>10</v>
      </c>
      <c r="S10344" s="39">
        <f t="shared" si="362"/>
        <v>86</v>
      </c>
      <c r="T10344" s="34" t="s">
        <v>44</v>
      </c>
      <c r="U10344" s="12">
        <f>(alpha+(beta/(1+EXP((((-1)*ceta)+(delta*LN(speed)))+(epsilon*speed)))))</f>
        <v>0.15436858953329688</v>
      </c>
      <c r="V10344" s="8">
        <f t="shared" si="363"/>
        <v>86</v>
      </c>
    </row>
    <row r="10345" spans="1:22">
      <c r="A10345" s="34" t="s">
        <v>19</v>
      </c>
      <c r="B10345" s="34" t="s">
        <v>76</v>
      </c>
      <c r="C10345" s="5" t="s">
        <v>190</v>
      </c>
      <c r="D10345" s="35" t="s">
        <v>85</v>
      </c>
      <c r="E10345" s="36" t="s">
        <v>18</v>
      </c>
      <c r="F10345" s="37">
        <v>50</v>
      </c>
      <c r="G10345" s="38">
        <v>-0.02</v>
      </c>
      <c r="H10345" s="34">
        <v>0.99117852124730055</v>
      </c>
      <c r="I10345" s="35">
        <v>0.28678476024819172</v>
      </c>
      <c r="J10345" s="35">
        <v>5.2415972147315498E-2</v>
      </c>
      <c r="K10345" s="35">
        <v>4.8772354813301567E-4</v>
      </c>
      <c r="L10345" s="35">
        <v>0</v>
      </c>
      <c r="M10345" s="35">
        <v>0</v>
      </c>
      <c r="N10345" s="35">
        <v>0</v>
      </c>
      <c r="O10345" s="35">
        <v>0</v>
      </c>
      <c r="P10345" s="36">
        <v>12</v>
      </c>
      <c r="Q10345" s="37">
        <v>86</v>
      </c>
      <c r="R10345" s="36">
        <v>5</v>
      </c>
      <c r="S10345" s="39">
        <f t="shared" si="362"/>
        <v>86</v>
      </c>
      <c r="T10345" s="34" t="s">
        <v>36</v>
      </c>
      <c r="U10345" s="12">
        <f>(1/(((ceta*(speed^2))+(beta*speed))+alpha))</f>
        <v>0.1190226564980064</v>
      </c>
      <c r="V10345" s="8">
        <f t="shared" si="363"/>
        <v>86</v>
      </c>
    </row>
    <row r="10346" spans="1:22">
      <c r="A10346" s="34" t="s">
        <v>19</v>
      </c>
      <c r="B10346" s="34" t="s">
        <v>76</v>
      </c>
      <c r="C10346" s="5" t="s">
        <v>190</v>
      </c>
      <c r="D10346" s="35" t="s">
        <v>85</v>
      </c>
      <c r="E10346" s="36" t="s">
        <v>17</v>
      </c>
      <c r="F10346" s="37">
        <v>50</v>
      </c>
      <c r="G10346" s="38">
        <v>-0.02</v>
      </c>
      <c r="H10346" s="34">
        <v>0.9700749627309907</v>
      </c>
      <c r="I10346" s="35">
        <v>-2.4528098915878108E-3</v>
      </c>
      <c r="J10346" s="35">
        <v>0.45168828600556205</v>
      </c>
      <c r="K10346" s="35">
        <v>-29.386691723200531</v>
      </c>
      <c r="L10346" s="35">
        <v>760.94916699211433</v>
      </c>
      <c r="M10346" s="35">
        <v>0</v>
      </c>
      <c r="N10346" s="35">
        <v>0</v>
      </c>
      <c r="O10346" s="35">
        <v>0</v>
      </c>
      <c r="P10346" s="36">
        <v>12</v>
      </c>
      <c r="Q10346" s="37">
        <v>86</v>
      </c>
      <c r="R10346" s="36">
        <v>14</v>
      </c>
      <c r="S10346" s="39">
        <f t="shared" si="362"/>
        <v>86</v>
      </c>
      <c r="T10346" s="34" t="s">
        <v>51</v>
      </c>
      <c r="U10346" s="12">
        <f>(((alpha*(speed^3))+(beta*(speed^2))+(ceta*speed))+delta)</f>
        <v>14.25579369022887</v>
      </c>
      <c r="V10346" s="8">
        <f t="shared" si="363"/>
        <v>86</v>
      </c>
    </row>
    <row r="10347" spans="1:22">
      <c r="A10347" s="34" t="s">
        <v>19</v>
      </c>
      <c r="B10347" s="34" t="s">
        <v>76</v>
      </c>
      <c r="C10347" s="5" t="s">
        <v>190</v>
      </c>
      <c r="D10347" s="35" t="s">
        <v>85</v>
      </c>
      <c r="E10347" s="36" t="s">
        <v>15</v>
      </c>
      <c r="F10347" s="37">
        <v>100</v>
      </c>
      <c r="G10347" s="38">
        <v>-0.02</v>
      </c>
      <c r="H10347" s="34">
        <v>0.96367328520762074</v>
      </c>
      <c r="I10347" s="35">
        <v>-1.9728940688350889E-5</v>
      </c>
      <c r="J10347" s="35">
        <v>4.0372999386207873E-3</v>
      </c>
      <c r="K10347" s="35">
        <v>-0.29032743800222582</v>
      </c>
      <c r="L10347" s="35">
        <v>8.254227971364573</v>
      </c>
      <c r="M10347" s="35">
        <v>0</v>
      </c>
      <c r="N10347" s="35">
        <v>0</v>
      </c>
      <c r="O10347" s="35">
        <v>0</v>
      </c>
      <c r="P10347" s="36">
        <v>12</v>
      </c>
      <c r="Q10347" s="37">
        <v>86</v>
      </c>
      <c r="R10347" s="36">
        <v>14</v>
      </c>
      <c r="S10347" s="39">
        <f t="shared" si="362"/>
        <v>86</v>
      </c>
      <c r="T10347" s="34" t="s">
        <v>51</v>
      </c>
      <c r="U10347" s="12">
        <f>(((alpha*(speed^3))+(beta*(speed^2))+(ceta*speed))+delta)</f>
        <v>0.59722755074278133</v>
      </c>
      <c r="V10347" s="8">
        <f t="shared" si="363"/>
        <v>86</v>
      </c>
    </row>
    <row r="10348" spans="1:22">
      <c r="A10348" s="34" t="s">
        <v>19</v>
      </c>
      <c r="B10348" s="34" t="s">
        <v>76</v>
      </c>
      <c r="C10348" s="5" t="s">
        <v>190</v>
      </c>
      <c r="D10348" s="35" t="s">
        <v>85</v>
      </c>
      <c r="E10348" s="36" t="s">
        <v>16</v>
      </c>
      <c r="F10348" s="37">
        <v>100</v>
      </c>
      <c r="G10348" s="38">
        <v>-0.02</v>
      </c>
      <c r="H10348" s="34">
        <v>0.94711888115172105</v>
      </c>
      <c r="I10348" s="35">
        <v>-6.0596005193547443E-5</v>
      </c>
      <c r="J10348" s="35">
        <v>1.1194163033865475E-2</v>
      </c>
      <c r="K10348" s="35">
        <v>-0.78004123505368828</v>
      </c>
      <c r="L10348" s="35">
        <v>23.067191336840867</v>
      </c>
      <c r="M10348" s="35">
        <v>0</v>
      </c>
      <c r="N10348" s="35">
        <v>0</v>
      </c>
      <c r="O10348" s="35">
        <v>0</v>
      </c>
      <c r="P10348" s="36">
        <v>12</v>
      </c>
      <c r="Q10348" s="37">
        <v>86</v>
      </c>
      <c r="R10348" s="36">
        <v>14</v>
      </c>
      <c r="S10348" s="39">
        <f t="shared" si="362"/>
        <v>86</v>
      </c>
      <c r="T10348" s="34" t="s">
        <v>51</v>
      </c>
      <c r="U10348" s="12">
        <f>(((alpha*(speed^3))+(beta*(speed^2))+(ceta*speed))+delta)</f>
        <v>0.23322224130571456</v>
      </c>
      <c r="V10348" s="8">
        <f t="shared" si="363"/>
        <v>86</v>
      </c>
    </row>
    <row r="10349" spans="1:22">
      <c r="A10349" s="34" t="s">
        <v>19</v>
      </c>
      <c r="B10349" s="34" t="s">
        <v>76</v>
      </c>
      <c r="C10349" s="5" t="s">
        <v>190</v>
      </c>
      <c r="D10349" s="35" t="s">
        <v>85</v>
      </c>
      <c r="E10349" s="36" t="s">
        <v>14</v>
      </c>
      <c r="F10349" s="37">
        <v>100</v>
      </c>
      <c r="G10349" s="38">
        <v>-0.02</v>
      </c>
      <c r="H10349" s="34">
        <v>0.99551430988318101</v>
      </c>
      <c r="I10349" s="35">
        <v>-0.17663004914796268</v>
      </c>
      <c r="J10349" s="35">
        <v>20.047598916000034</v>
      </c>
      <c r="K10349" s="35">
        <v>0.17657158362667963</v>
      </c>
      <c r="L10349" s="35">
        <v>0.96418484445037922</v>
      </c>
      <c r="M10349" s="35">
        <v>2.5359745741474838E-4</v>
      </c>
      <c r="N10349" s="35">
        <v>0</v>
      </c>
      <c r="O10349" s="35">
        <v>0</v>
      </c>
      <c r="P10349" s="36">
        <v>12</v>
      </c>
      <c r="Q10349" s="37">
        <v>86</v>
      </c>
      <c r="R10349" s="36">
        <v>10</v>
      </c>
      <c r="S10349" s="39">
        <f t="shared" si="362"/>
        <v>86</v>
      </c>
      <c r="T10349" s="34" t="s">
        <v>44</v>
      </c>
      <c r="U10349" s="12">
        <f>(alpha+(beta/(1+EXP((((-1)*ceta)+(delta*LN(speed)))+(epsilon*speed)))))</f>
        <v>0.13756567580859394</v>
      </c>
      <c r="V10349" s="8">
        <f t="shared" si="363"/>
        <v>86</v>
      </c>
    </row>
    <row r="10350" spans="1:22">
      <c r="A10350" s="34" t="s">
        <v>19</v>
      </c>
      <c r="B10350" s="34" t="s">
        <v>76</v>
      </c>
      <c r="C10350" s="5" t="s">
        <v>190</v>
      </c>
      <c r="D10350" s="35" t="s">
        <v>85</v>
      </c>
      <c r="E10350" s="36" t="s">
        <v>18</v>
      </c>
      <c r="F10350" s="37">
        <v>100</v>
      </c>
      <c r="G10350" s="38">
        <v>-0.02</v>
      </c>
      <c r="H10350" s="34">
        <v>0.98254958607435239</v>
      </c>
      <c r="I10350" s="35">
        <v>-4.7750192553159646E-6</v>
      </c>
      <c r="J10350" s="35">
        <v>9.266114770922555E-4</v>
      </c>
      <c r="K10350" s="35">
        <v>-6.2930800180028321E-2</v>
      </c>
      <c r="L10350" s="35">
        <v>1.6892679774133559</v>
      </c>
      <c r="M10350" s="35">
        <v>0</v>
      </c>
      <c r="N10350" s="35">
        <v>0</v>
      </c>
      <c r="O10350" s="35">
        <v>0</v>
      </c>
      <c r="P10350" s="36">
        <v>12</v>
      </c>
      <c r="Q10350" s="37">
        <v>86</v>
      </c>
      <c r="R10350" s="36">
        <v>14</v>
      </c>
      <c r="S10350" s="39">
        <f t="shared" si="362"/>
        <v>86</v>
      </c>
      <c r="T10350" s="34" t="s">
        <v>51</v>
      </c>
      <c r="U10350" s="12">
        <f>(((alpha*(speed^3))+(beta*(speed^2))+(ceta*speed))+delta)</f>
        <v>9.3257999045990969E-2</v>
      </c>
      <c r="V10350" s="8">
        <f t="shared" si="363"/>
        <v>86</v>
      </c>
    </row>
    <row r="10351" spans="1:22">
      <c r="A10351" s="34" t="s">
        <v>19</v>
      </c>
      <c r="B10351" s="34" t="s">
        <v>76</v>
      </c>
      <c r="C10351" s="5" t="s">
        <v>190</v>
      </c>
      <c r="D10351" s="35" t="s">
        <v>85</v>
      </c>
      <c r="E10351" s="36" t="s">
        <v>17</v>
      </c>
      <c r="F10351" s="37">
        <v>100</v>
      </c>
      <c r="G10351" s="38">
        <v>-0.02</v>
      </c>
      <c r="H10351" s="34">
        <v>0.95603057924827195</v>
      </c>
      <c r="I10351" s="35">
        <v>-2.3605654940705399E-3</v>
      </c>
      <c r="J10351" s="35">
        <v>0.44026385285468816</v>
      </c>
      <c r="K10351" s="35">
        <v>-29.963992547282128</v>
      </c>
      <c r="L10351" s="35">
        <v>834.8375833287048</v>
      </c>
      <c r="M10351" s="35">
        <v>0</v>
      </c>
      <c r="N10351" s="35">
        <v>0</v>
      </c>
      <c r="O10351" s="35">
        <v>0</v>
      </c>
      <c r="P10351" s="36">
        <v>12</v>
      </c>
      <c r="Q10351" s="37">
        <v>86</v>
      </c>
      <c r="R10351" s="36">
        <v>14</v>
      </c>
      <c r="S10351" s="39">
        <f t="shared" si="362"/>
        <v>86</v>
      </c>
      <c r="T10351" s="34" t="s">
        <v>51</v>
      </c>
      <c r="U10351" s="12">
        <f>(((alpha*(speed^3))+(beta*(speed^2))+(ceta*speed))+delta)</f>
        <v>12.673834079184189</v>
      </c>
      <c r="V10351" s="8">
        <f t="shared" si="363"/>
        <v>86</v>
      </c>
    </row>
    <row r="10352" spans="1:22">
      <c r="A10352" s="34" t="s">
        <v>19</v>
      </c>
      <c r="B10352" s="34" t="s">
        <v>76</v>
      </c>
      <c r="C10352" s="5" t="s">
        <v>190</v>
      </c>
      <c r="D10352" s="35" t="s">
        <v>85</v>
      </c>
      <c r="E10352" s="36" t="s">
        <v>15</v>
      </c>
      <c r="F10352" s="37">
        <v>0</v>
      </c>
      <c r="G10352" s="38">
        <v>0.02</v>
      </c>
      <c r="H10352" s="34">
        <v>0.97995115595637217</v>
      </c>
      <c r="I10352" s="35">
        <v>1.7754605501793614</v>
      </c>
      <c r="J10352" s="35">
        <v>39.554129671639572</v>
      </c>
      <c r="K10352" s="35">
        <v>-0.32144076830062385</v>
      </c>
      <c r="L10352" s="35">
        <v>0.50130800099332895</v>
      </c>
      <c r="M10352" s="35">
        <v>5.5423571849495874E-2</v>
      </c>
      <c r="N10352" s="35">
        <v>0</v>
      </c>
      <c r="O10352" s="35">
        <v>0</v>
      </c>
      <c r="P10352" s="36">
        <v>12</v>
      </c>
      <c r="Q10352" s="37">
        <v>86</v>
      </c>
      <c r="R10352" s="36">
        <v>10</v>
      </c>
      <c r="S10352" s="39">
        <f t="shared" si="362"/>
        <v>86</v>
      </c>
      <c r="T10352" s="34" t="s">
        <v>44</v>
      </c>
      <c r="U10352" s="12">
        <f>(alpha+(beta/(1+EXP((((-1)*ceta)+(delta*LN(speed)))+(epsilon*speed)))))</f>
        <v>1.8016117776502492</v>
      </c>
      <c r="V10352" s="8">
        <f t="shared" si="363"/>
        <v>86</v>
      </c>
    </row>
    <row r="10353" spans="1:22">
      <c r="A10353" s="34" t="s">
        <v>19</v>
      </c>
      <c r="B10353" s="34" t="s">
        <v>76</v>
      </c>
      <c r="C10353" s="5" t="s">
        <v>190</v>
      </c>
      <c r="D10353" s="35" t="s">
        <v>85</v>
      </c>
      <c r="E10353" s="36" t="s">
        <v>16</v>
      </c>
      <c r="F10353" s="37">
        <v>0</v>
      </c>
      <c r="G10353" s="38">
        <v>0.02</v>
      </c>
      <c r="H10353" s="34">
        <v>0.98218929569120161</v>
      </c>
      <c r="I10353" s="35">
        <v>131.3248230425917</v>
      </c>
      <c r="J10353" s="35">
        <v>-0.92349747798775739</v>
      </c>
      <c r="K10353" s="35">
        <v>4.6128918473223308</v>
      </c>
      <c r="L10353" s="35">
        <v>0.17182704733597515</v>
      </c>
      <c r="M10353" s="35">
        <v>0</v>
      </c>
      <c r="N10353" s="35">
        <v>0</v>
      </c>
      <c r="O10353" s="35">
        <v>0</v>
      </c>
      <c r="P10353" s="36">
        <v>12</v>
      </c>
      <c r="Q10353" s="37">
        <v>86</v>
      </c>
      <c r="R10353" s="36">
        <v>1</v>
      </c>
      <c r="S10353" s="39">
        <f t="shared" si="362"/>
        <v>86</v>
      </c>
      <c r="T10353" s="34" t="s">
        <v>30</v>
      </c>
      <c r="U10353" s="12">
        <f>((alpha*(speed^beta))+(ceta*(speed^delta)))</f>
        <v>12.063871087360877</v>
      </c>
      <c r="V10353" s="8">
        <f t="shared" si="363"/>
        <v>86</v>
      </c>
    </row>
    <row r="10354" spans="1:22">
      <c r="A10354" s="34" t="s">
        <v>19</v>
      </c>
      <c r="B10354" s="34" t="s">
        <v>76</v>
      </c>
      <c r="C10354" s="5" t="s">
        <v>190</v>
      </c>
      <c r="D10354" s="35" t="s">
        <v>85</v>
      </c>
      <c r="E10354" s="36" t="s">
        <v>14</v>
      </c>
      <c r="F10354" s="37">
        <v>0</v>
      </c>
      <c r="G10354" s="38">
        <v>0.02</v>
      </c>
      <c r="H10354" s="34">
        <v>0.99845754930500297</v>
      </c>
      <c r="I10354" s="35">
        <v>15.842033386125363</v>
      </c>
      <c r="J10354" s="35">
        <v>-0.80052484803576407</v>
      </c>
      <c r="K10354" s="35">
        <v>174.55323549324754</v>
      </c>
      <c r="L10354" s="35">
        <v>-2.8276822666087997</v>
      </c>
      <c r="M10354" s="35">
        <v>0</v>
      </c>
      <c r="N10354" s="35">
        <v>0</v>
      </c>
      <c r="O10354" s="35">
        <v>0</v>
      </c>
      <c r="P10354" s="36">
        <v>12</v>
      </c>
      <c r="Q10354" s="37">
        <v>86</v>
      </c>
      <c r="R10354" s="36">
        <v>1</v>
      </c>
      <c r="S10354" s="39">
        <f t="shared" si="362"/>
        <v>86</v>
      </c>
      <c r="T10354" s="34" t="s">
        <v>30</v>
      </c>
      <c r="U10354" s="12">
        <f>((alpha*(speed^beta))+(ceta*(speed^delta)))</f>
        <v>0.44850754111759311</v>
      </c>
      <c r="V10354" s="8">
        <f t="shared" si="363"/>
        <v>86</v>
      </c>
    </row>
    <row r="10355" spans="1:22">
      <c r="A10355" s="34" t="s">
        <v>19</v>
      </c>
      <c r="B10355" s="34" t="s">
        <v>76</v>
      </c>
      <c r="C10355" s="5" t="s">
        <v>190</v>
      </c>
      <c r="D10355" s="35" t="s">
        <v>85</v>
      </c>
      <c r="E10355" s="36" t="s">
        <v>18</v>
      </c>
      <c r="F10355" s="37">
        <v>0</v>
      </c>
      <c r="G10355" s="38">
        <v>0.02</v>
      </c>
      <c r="H10355" s="34">
        <v>0.99473260321742152</v>
      </c>
      <c r="I10355" s="35">
        <v>0.31093396087952774</v>
      </c>
      <c r="J10355" s="35">
        <v>9.1269188531287053</v>
      </c>
      <c r="K10355" s="35">
        <v>0.12350204314486597</v>
      </c>
      <c r="L10355" s="35">
        <v>0.81030950082112507</v>
      </c>
      <c r="M10355" s="35">
        <v>3.69069169715966E-2</v>
      </c>
      <c r="N10355" s="35">
        <v>0</v>
      </c>
      <c r="O10355" s="35">
        <v>0</v>
      </c>
      <c r="P10355" s="36">
        <v>12</v>
      </c>
      <c r="Q10355" s="37">
        <v>86</v>
      </c>
      <c r="R10355" s="36">
        <v>10</v>
      </c>
      <c r="S10355" s="39">
        <f t="shared" si="362"/>
        <v>86</v>
      </c>
      <c r="T10355" s="34" t="s">
        <v>44</v>
      </c>
      <c r="U10355" s="12">
        <f>(alpha+(beta/(1+EXP((((-1)*ceta)+(delta*LN(speed)))+(epsilon*speed)))))</f>
        <v>0.32261316958701214</v>
      </c>
      <c r="V10355" s="8">
        <f t="shared" si="363"/>
        <v>86</v>
      </c>
    </row>
    <row r="10356" spans="1:22">
      <c r="A10356" s="34" t="s">
        <v>19</v>
      </c>
      <c r="B10356" s="34" t="s">
        <v>76</v>
      </c>
      <c r="C10356" s="5" t="s">
        <v>190</v>
      </c>
      <c r="D10356" s="35" t="s">
        <v>85</v>
      </c>
      <c r="E10356" s="36" t="s">
        <v>17</v>
      </c>
      <c r="F10356" s="37">
        <v>0</v>
      </c>
      <c r="G10356" s="38">
        <v>0.02</v>
      </c>
      <c r="H10356" s="34">
        <v>0.9920678301259982</v>
      </c>
      <c r="I10356" s="35">
        <v>3397.7865858793994</v>
      </c>
      <c r="J10356" s="35">
        <v>1.0100860399128626</v>
      </c>
      <c r="K10356" s="35">
        <v>-0.70473136902735201</v>
      </c>
      <c r="L10356" s="35">
        <v>0</v>
      </c>
      <c r="M10356" s="35">
        <v>0</v>
      </c>
      <c r="N10356" s="35">
        <v>0</v>
      </c>
      <c r="O10356" s="35">
        <v>0</v>
      </c>
      <c r="P10356" s="36">
        <v>12</v>
      </c>
      <c r="Q10356" s="37">
        <v>86</v>
      </c>
      <c r="R10356" s="36">
        <v>0</v>
      </c>
      <c r="S10356" s="39">
        <f t="shared" si="362"/>
        <v>86</v>
      </c>
      <c r="T10356" s="34" t="s">
        <v>29</v>
      </c>
      <c r="U10356" s="12">
        <f>((alpha*(beta^speed))*(speed^ceta))</f>
        <v>348.91053351577489</v>
      </c>
      <c r="V10356" s="8">
        <f t="shared" si="363"/>
        <v>86</v>
      </c>
    </row>
    <row r="10357" spans="1:22">
      <c r="A10357" s="34" t="s">
        <v>19</v>
      </c>
      <c r="B10357" s="34" t="s">
        <v>76</v>
      </c>
      <c r="C10357" s="5" t="s">
        <v>190</v>
      </c>
      <c r="D10357" s="35" t="s">
        <v>85</v>
      </c>
      <c r="E10357" s="36" t="s">
        <v>15</v>
      </c>
      <c r="F10357" s="37">
        <v>50</v>
      </c>
      <c r="G10357" s="38">
        <v>0.02</v>
      </c>
      <c r="H10357" s="34">
        <v>0.9426976849273474</v>
      </c>
      <c r="I10357" s="35">
        <v>2.872592284166505</v>
      </c>
      <c r="J10357" s="35">
        <v>4.5946414883246538</v>
      </c>
      <c r="K10357" s="35">
        <v>1.8598040479259519</v>
      </c>
      <c r="L10357" s="35">
        <v>-0.21445929761827465</v>
      </c>
      <c r="M10357" s="35">
        <v>0.112281366789887</v>
      </c>
      <c r="N10357" s="35">
        <v>0</v>
      </c>
      <c r="O10357" s="35">
        <v>0</v>
      </c>
      <c r="P10357" s="36">
        <v>12</v>
      </c>
      <c r="Q10357" s="37">
        <v>84</v>
      </c>
      <c r="R10357" s="36">
        <v>10</v>
      </c>
      <c r="S10357" s="39">
        <f t="shared" si="362"/>
        <v>84</v>
      </c>
      <c r="T10357" s="34" t="s">
        <v>44</v>
      </c>
      <c r="U10357" s="12">
        <f>(alpha+(beta/(1+EXP((((-1)*ceta)+(delta*LN(speed)))+(epsilon*speed)))))</f>
        <v>2.8787009884950931</v>
      </c>
      <c r="V10357" s="8">
        <f t="shared" si="363"/>
        <v>84</v>
      </c>
    </row>
    <row r="10358" spans="1:22">
      <c r="A10358" s="34" t="s">
        <v>19</v>
      </c>
      <c r="B10358" s="34" t="s">
        <v>76</v>
      </c>
      <c r="C10358" s="5" t="s">
        <v>190</v>
      </c>
      <c r="D10358" s="35" t="s">
        <v>85</v>
      </c>
      <c r="E10358" s="36" t="s">
        <v>16</v>
      </c>
      <c r="F10358" s="37">
        <v>50</v>
      </c>
      <c r="G10358" s="38">
        <v>0.02</v>
      </c>
      <c r="H10358" s="34">
        <v>0.97061279393016742</v>
      </c>
      <c r="I10358" s="35">
        <v>14.164216782117764</v>
      </c>
      <c r="J10358" s="35">
        <v>3.7644501029094864E-3</v>
      </c>
      <c r="K10358" s="35">
        <v>80.714054007794516</v>
      </c>
      <c r="L10358" s="35">
        <v>-0.68226646874087526</v>
      </c>
      <c r="M10358" s="35">
        <v>0</v>
      </c>
      <c r="N10358" s="35">
        <v>0</v>
      </c>
      <c r="O10358" s="35">
        <v>0</v>
      </c>
      <c r="P10358" s="36">
        <v>12</v>
      </c>
      <c r="Q10358" s="37">
        <v>84</v>
      </c>
      <c r="R10358" s="36">
        <v>1</v>
      </c>
      <c r="S10358" s="39">
        <f t="shared" si="362"/>
        <v>84</v>
      </c>
      <c r="T10358" s="34" t="s">
        <v>30</v>
      </c>
      <c r="U10358" s="12">
        <f>((alpha*(speed^beta))+(ceta*(speed^delta)))</f>
        <v>18.329605357852181</v>
      </c>
      <c r="V10358" s="8">
        <f t="shared" si="363"/>
        <v>84</v>
      </c>
    </row>
    <row r="10359" spans="1:22">
      <c r="A10359" s="34" t="s">
        <v>19</v>
      </c>
      <c r="B10359" s="34" t="s">
        <v>76</v>
      </c>
      <c r="C10359" s="5" t="s">
        <v>190</v>
      </c>
      <c r="D10359" s="35" t="s">
        <v>85</v>
      </c>
      <c r="E10359" s="36" t="s">
        <v>14</v>
      </c>
      <c r="F10359" s="37">
        <v>50</v>
      </c>
      <c r="G10359" s="38">
        <v>0.02</v>
      </c>
      <c r="H10359" s="34">
        <v>0.99700748301334896</v>
      </c>
      <c r="I10359" s="35">
        <v>0.65485386644837185</v>
      </c>
      <c r="J10359" s="35">
        <v>29.061370063367065</v>
      </c>
      <c r="K10359" s="35">
        <v>-0.19834024147590928</v>
      </c>
      <c r="L10359" s="35">
        <v>0.91646729982742448</v>
      </c>
      <c r="M10359" s="35">
        <v>2.6310366048332329E-2</v>
      </c>
      <c r="N10359" s="35">
        <v>0</v>
      </c>
      <c r="O10359" s="35">
        <v>0</v>
      </c>
      <c r="P10359" s="36">
        <v>12</v>
      </c>
      <c r="Q10359" s="37">
        <v>84</v>
      </c>
      <c r="R10359" s="36">
        <v>10</v>
      </c>
      <c r="S10359" s="39">
        <f t="shared" si="362"/>
        <v>84</v>
      </c>
      <c r="T10359" s="34" t="s">
        <v>44</v>
      </c>
      <c r="U10359" s="12">
        <f>(alpha+(beta/(1+EXP((((-1)*ceta)+(delta*LN(speed)))+(epsilon*speed)))))</f>
        <v>0.69984682406668797</v>
      </c>
      <c r="V10359" s="8">
        <f t="shared" si="363"/>
        <v>84</v>
      </c>
    </row>
    <row r="10360" spans="1:22">
      <c r="A10360" s="34" t="s">
        <v>19</v>
      </c>
      <c r="B10360" s="34" t="s">
        <v>76</v>
      </c>
      <c r="C10360" s="5" t="s">
        <v>190</v>
      </c>
      <c r="D10360" s="35" t="s">
        <v>85</v>
      </c>
      <c r="E10360" s="36" t="s">
        <v>18</v>
      </c>
      <c r="F10360" s="37">
        <v>50</v>
      </c>
      <c r="G10360" s="38">
        <v>0.02</v>
      </c>
      <c r="H10360" s="34">
        <v>0.96662394723813994</v>
      </c>
      <c r="I10360" s="35">
        <v>0.57725618479491447</v>
      </c>
      <c r="J10360" s="35">
        <v>1.9427678040119263</v>
      </c>
      <c r="K10360" s="35">
        <v>0.55131800771328643</v>
      </c>
      <c r="L10360" s="35">
        <v>0.1057092051196367</v>
      </c>
      <c r="M10360" s="35">
        <v>8.1161215869624936E-2</v>
      </c>
      <c r="N10360" s="35">
        <v>0</v>
      </c>
      <c r="O10360" s="35">
        <v>0</v>
      </c>
      <c r="P10360" s="36">
        <v>12</v>
      </c>
      <c r="Q10360" s="37">
        <v>84</v>
      </c>
      <c r="R10360" s="36">
        <v>10</v>
      </c>
      <c r="S10360" s="39">
        <f t="shared" si="362"/>
        <v>84</v>
      </c>
      <c r="T10360" s="34" t="s">
        <v>44</v>
      </c>
      <c r="U10360" s="12">
        <f>(alpha+(beta/(1+EXP((((-1)*ceta)+(delta*LN(speed)))+(epsilon*speed)))))</f>
        <v>0.57956348557885717</v>
      </c>
      <c r="V10360" s="8">
        <f t="shared" si="363"/>
        <v>84</v>
      </c>
    </row>
    <row r="10361" spans="1:22">
      <c r="A10361" s="34" t="s">
        <v>19</v>
      </c>
      <c r="B10361" s="34" t="s">
        <v>76</v>
      </c>
      <c r="C10361" s="5" t="s">
        <v>190</v>
      </c>
      <c r="D10361" s="35" t="s">
        <v>85</v>
      </c>
      <c r="E10361" s="36" t="s">
        <v>17</v>
      </c>
      <c r="F10361" s="37">
        <v>50</v>
      </c>
      <c r="G10361" s="38">
        <v>0.02</v>
      </c>
      <c r="H10361" s="34">
        <v>0.97673903536246509</v>
      </c>
      <c r="I10361" s="35">
        <v>2760.2506012047884</v>
      </c>
      <c r="J10361" s="35">
        <v>1.0059202011570398</v>
      </c>
      <c r="K10361" s="35">
        <v>-0.46793356359168847</v>
      </c>
      <c r="L10361" s="35">
        <v>0</v>
      </c>
      <c r="M10361" s="35">
        <v>0</v>
      </c>
      <c r="N10361" s="35">
        <v>0</v>
      </c>
      <c r="O10361" s="35">
        <v>0</v>
      </c>
      <c r="P10361" s="36">
        <v>12</v>
      </c>
      <c r="Q10361" s="37">
        <v>84</v>
      </c>
      <c r="R10361" s="36">
        <v>0</v>
      </c>
      <c r="S10361" s="39">
        <f t="shared" si="362"/>
        <v>84</v>
      </c>
      <c r="T10361" s="34" t="s">
        <v>29</v>
      </c>
      <c r="U10361" s="12">
        <f>((alpha*(beta^speed))*(speed^ceta))</f>
        <v>569.96758477129094</v>
      </c>
      <c r="V10361" s="8">
        <f t="shared" si="363"/>
        <v>84</v>
      </c>
    </row>
    <row r="10362" spans="1:22">
      <c r="A10362" s="34" t="s">
        <v>19</v>
      </c>
      <c r="B10362" s="34" t="s">
        <v>76</v>
      </c>
      <c r="C10362" s="5" t="s">
        <v>190</v>
      </c>
      <c r="D10362" s="35" t="s">
        <v>85</v>
      </c>
      <c r="E10362" s="36" t="s">
        <v>15</v>
      </c>
      <c r="F10362" s="37">
        <v>100</v>
      </c>
      <c r="G10362" s="38">
        <v>0.02</v>
      </c>
      <c r="H10362" s="34">
        <v>0.97120657696277279</v>
      </c>
      <c r="I10362" s="35">
        <v>3.3713564606650475</v>
      </c>
      <c r="J10362" s="35">
        <v>4.9066115543157025</v>
      </c>
      <c r="K10362" s="35">
        <v>5.1295914806041338</v>
      </c>
      <c r="L10362" s="35">
        <v>0.89627355012393484</v>
      </c>
      <c r="M10362" s="35">
        <v>7.4355797107742011E-2</v>
      </c>
      <c r="N10362" s="35">
        <v>0</v>
      </c>
      <c r="O10362" s="35">
        <v>0</v>
      </c>
      <c r="P10362" s="36">
        <v>12</v>
      </c>
      <c r="Q10362" s="37">
        <v>68</v>
      </c>
      <c r="R10362" s="36">
        <v>10</v>
      </c>
      <c r="S10362" s="39">
        <f t="shared" si="362"/>
        <v>68</v>
      </c>
      <c r="T10362" s="34" t="s">
        <v>44</v>
      </c>
      <c r="U10362" s="12">
        <f>(alpha+(beta/(1+EXP((((-1)*ceta)+(delta*LN(speed)))+(epsilon*speed)))))</f>
        <v>3.4887677247531377</v>
      </c>
      <c r="V10362" s="8">
        <f t="shared" si="363"/>
        <v>68</v>
      </c>
    </row>
    <row r="10363" spans="1:22">
      <c r="A10363" s="34" t="s">
        <v>19</v>
      </c>
      <c r="B10363" s="34" t="s">
        <v>76</v>
      </c>
      <c r="C10363" s="5" t="s">
        <v>190</v>
      </c>
      <c r="D10363" s="35" t="s">
        <v>85</v>
      </c>
      <c r="E10363" s="36" t="s">
        <v>16</v>
      </c>
      <c r="F10363" s="37">
        <v>100</v>
      </c>
      <c r="G10363" s="38">
        <v>0.02</v>
      </c>
      <c r="H10363" s="34">
        <v>0.96333861414028399</v>
      </c>
      <c r="I10363" s="35">
        <v>-9.6645053905280285E-5</v>
      </c>
      <c r="J10363" s="35">
        <v>1.5472665533946514E-2</v>
      </c>
      <c r="K10363" s="35">
        <v>-0.9177502131580092</v>
      </c>
      <c r="L10363" s="35">
        <v>46.272356846274896</v>
      </c>
      <c r="M10363" s="35">
        <v>0</v>
      </c>
      <c r="N10363" s="35">
        <v>0</v>
      </c>
      <c r="O10363" s="35">
        <v>0</v>
      </c>
      <c r="P10363" s="36">
        <v>12</v>
      </c>
      <c r="Q10363" s="37">
        <v>68</v>
      </c>
      <c r="R10363" s="36">
        <v>14</v>
      </c>
      <c r="S10363" s="39">
        <f t="shared" si="362"/>
        <v>68</v>
      </c>
      <c r="T10363" s="34" t="s">
        <v>51</v>
      </c>
      <c r="U10363" s="12">
        <f>(((alpha*(speed^3))+(beta*(speed^2))+(ceta*speed))+delta)</f>
        <v>25.022650190953868</v>
      </c>
      <c r="V10363" s="8">
        <f t="shared" si="363"/>
        <v>68</v>
      </c>
    </row>
    <row r="10364" spans="1:22">
      <c r="A10364" s="34" t="s">
        <v>19</v>
      </c>
      <c r="B10364" s="34" t="s">
        <v>76</v>
      </c>
      <c r="C10364" s="5" t="s">
        <v>190</v>
      </c>
      <c r="D10364" s="35" t="s">
        <v>85</v>
      </c>
      <c r="E10364" s="36" t="s">
        <v>14</v>
      </c>
      <c r="F10364" s="37">
        <v>100</v>
      </c>
      <c r="G10364" s="38">
        <v>0.02</v>
      </c>
      <c r="H10364" s="34">
        <v>0.9972464354710675</v>
      </c>
      <c r="I10364" s="35">
        <v>1.4781878509865214</v>
      </c>
      <c r="J10364" s="35">
        <v>5.4932826893565032</v>
      </c>
      <c r="K10364" s="35">
        <v>-0.41649589347915211</v>
      </c>
      <c r="L10364" s="35">
        <v>0</v>
      </c>
      <c r="M10364" s="35">
        <v>0</v>
      </c>
      <c r="N10364" s="35">
        <v>0</v>
      </c>
      <c r="O10364" s="35">
        <v>0</v>
      </c>
      <c r="P10364" s="36">
        <v>12</v>
      </c>
      <c r="Q10364" s="37">
        <v>68</v>
      </c>
      <c r="R10364" s="36">
        <v>13</v>
      </c>
      <c r="S10364" s="39">
        <f t="shared" si="362"/>
        <v>68</v>
      </c>
      <c r="T10364" s="34" t="s">
        <v>50</v>
      </c>
      <c r="U10364" s="12">
        <f>EXP((alpha+(beta/speed))+(ceta*LN(speed)))</f>
        <v>0.82001207619775895</v>
      </c>
      <c r="V10364" s="8">
        <f t="shared" si="363"/>
        <v>68</v>
      </c>
    </row>
    <row r="10365" spans="1:22">
      <c r="A10365" s="34" t="s">
        <v>19</v>
      </c>
      <c r="B10365" s="34" t="s">
        <v>76</v>
      </c>
      <c r="C10365" s="5" t="s">
        <v>190</v>
      </c>
      <c r="D10365" s="35" t="s">
        <v>85</v>
      </c>
      <c r="E10365" s="36" t="s">
        <v>18</v>
      </c>
      <c r="F10365" s="37">
        <v>100</v>
      </c>
      <c r="G10365" s="38">
        <v>0.02</v>
      </c>
      <c r="H10365" s="34">
        <v>0.97347992253343252</v>
      </c>
      <c r="I10365" s="35">
        <v>-3.3895125833667673E-6</v>
      </c>
      <c r="J10365" s="35">
        <v>6.4818317911516615E-4</v>
      </c>
      <c r="K10365" s="35">
        <v>-4.7019386521178139E-2</v>
      </c>
      <c r="L10365" s="35">
        <v>1.9761143885377708</v>
      </c>
      <c r="M10365" s="35">
        <v>0</v>
      </c>
      <c r="N10365" s="35">
        <v>0</v>
      </c>
      <c r="O10365" s="35">
        <v>0</v>
      </c>
      <c r="P10365" s="36">
        <v>12</v>
      </c>
      <c r="Q10365" s="37">
        <v>68</v>
      </c>
      <c r="R10365" s="36">
        <v>14</v>
      </c>
      <c r="S10365" s="39">
        <f t="shared" si="362"/>
        <v>68</v>
      </c>
      <c r="T10365" s="34" t="s">
        <v>51</v>
      </c>
      <c r="U10365" s="12">
        <f>(((alpha*(speed^3))+(beta*(speed^2))+(ceta*speed))+delta)</f>
        <v>0.71022390471300656</v>
      </c>
      <c r="V10365" s="8">
        <f t="shared" si="363"/>
        <v>68</v>
      </c>
    </row>
    <row r="10366" spans="1:22">
      <c r="A10366" s="34" t="s">
        <v>19</v>
      </c>
      <c r="B10366" s="34" t="s">
        <v>76</v>
      </c>
      <c r="C10366" s="5" t="s">
        <v>190</v>
      </c>
      <c r="D10366" s="35" t="s">
        <v>85</v>
      </c>
      <c r="E10366" s="36" t="s">
        <v>17</v>
      </c>
      <c r="F10366" s="37">
        <v>100</v>
      </c>
      <c r="G10366" s="38">
        <v>0.02</v>
      </c>
      <c r="H10366" s="34">
        <v>0.97543391556980186</v>
      </c>
      <c r="I10366" s="35">
        <v>-3.6697347797958807E-3</v>
      </c>
      <c r="J10366" s="35">
        <v>0.58847525269992473</v>
      </c>
      <c r="K10366" s="35">
        <v>-34.667315843211043</v>
      </c>
      <c r="L10366" s="35">
        <v>1525.3380755450869</v>
      </c>
      <c r="M10366" s="35">
        <v>0</v>
      </c>
      <c r="N10366" s="35">
        <v>0</v>
      </c>
      <c r="O10366" s="35">
        <v>0</v>
      </c>
      <c r="P10366" s="36">
        <v>12</v>
      </c>
      <c r="Q10366" s="37">
        <v>68</v>
      </c>
      <c r="R10366" s="36">
        <v>14</v>
      </c>
      <c r="S10366" s="39">
        <f t="shared" si="362"/>
        <v>68</v>
      </c>
      <c r="T10366" s="34" t="s">
        <v>51</v>
      </c>
      <c r="U10366" s="12">
        <f>(((alpha*(speed^3))+(beta*(speed^2))+(ceta*speed))+delta)</f>
        <v>735.18812041040928</v>
      </c>
      <c r="V10366" s="8">
        <f t="shared" si="363"/>
        <v>68</v>
      </c>
    </row>
    <row r="10367" spans="1:22">
      <c r="A10367" s="34" t="s">
        <v>19</v>
      </c>
      <c r="B10367" s="34" t="s">
        <v>76</v>
      </c>
      <c r="C10367" s="5" t="s">
        <v>190</v>
      </c>
      <c r="D10367" s="35" t="s">
        <v>85</v>
      </c>
      <c r="E10367" s="36" t="s">
        <v>15</v>
      </c>
      <c r="F10367" s="37">
        <v>0</v>
      </c>
      <c r="G10367" s="38">
        <v>0.04</v>
      </c>
      <c r="H10367" s="34">
        <v>0.97674516132584877</v>
      </c>
      <c r="I10367" s="35">
        <v>54.709465727041504</v>
      </c>
      <c r="J10367" s="35">
        <v>1.01468391186908</v>
      </c>
      <c r="K10367" s="35">
        <v>-0.96142060475658231</v>
      </c>
      <c r="L10367" s="35">
        <v>0</v>
      </c>
      <c r="M10367" s="35">
        <v>0</v>
      </c>
      <c r="N10367" s="35">
        <v>0</v>
      </c>
      <c r="O10367" s="35">
        <v>0</v>
      </c>
      <c r="P10367" s="36">
        <v>12</v>
      </c>
      <c r="Q10367" s="37">
        <v>86</v>
      </c>
      <c r="R10367" s="36">
        <v>0</v>
      </c>
      <c r="S10367" s="39">
        <f t="shared" si="362"/>
        <v>86</v>
      </c>
      <c r="T10367" s="34" t="s">
        <v>29</v>
      </c>
      <c r="U10367" s="12">
        <f>((alpha*(beta^speed))*(speed^ceta))</f>
        <v>2.646320337216765</v>
      </c>
      <c r="V10367" s="8">
        <f t="shared" si="363"/>
        <v>86</v>
      </c>
    </row>
    <row r="10368" spans="1:22">
      <c r="A10368" s="34" t="s">
        <v>19</v>
      </c>
      <c r="B10368" s="34" t="s">
        <v>76</v>
      </c>
      <c r="C10368" s="5" t="s">
        <v>190</v>
      </c>
      <c r="D10368" s="35" t="s">
        <v>85</v>
      </c>
      <c r="E10368" s="36" t="s">
        <v>16</v>
      </c>
      <c r="F10368" s="37">
        <v>0</v>
      </c>
      <c r="G10368" s="38">
        <v>0.04</v>
      </c>
      <c r="H10368" s="34">
        <v>0.98797297790541894</v>
      </c>
      <c r="I10368" s="35">
        <v>19.467182157436461</v>
      </c>
      <c r="J10368" s="35">
        <v>-3.3048681684820051E-2</v>
      </c>
      <c r="K10368" s="35">
        <v>246.3713931680218</v>
      </c>
      <c r="L10368" s="35">
        <v>-1.410226104856845</v>
      </c>
      <c r="M10368" s="35">
        <v>0</v>
      </c>
      <c r="N10368" s="35">
        <v>0</v>
      </c>
      <c r="O10368" s="35">
        <v>0</v>
      </c>
      <c r="P10368" s="36">
        <v>12</v>
      </c>
      <c r="Q10368" s="37">
        <v>86</v>
      </c>
      <c r="R10368" s="36">
        <v>1</v>
      </c>
      <c r="S10368" s="39">
        <f t="shared" si="362"/>
        <v>86</v>
      </c>
      <c r="T10368" s="34" t="s">
        <v>30</v>
      </c>
      <c r="U10368" s="12">
        <f>((alpha*(speed^beta))+(ceta*(speed^delta)))</f>
        <v>17.263164551414771</v>
      </c>
      <c r="V10368" s="8">
        <f t="shared" si="363"/>
        <v>86</v>
      </c>
    </row>
    <row r="10369" spans="1:22">
      <c r="A10369" s="34" t="s">
        <v>19</v>
      </c>
      <c r="B10369" s="34" t="s">
        <v>76</v>
      </c>
      <c r="C10369" s="5" t="s">
        <v>190</v>
      </c>
      <c r="D10369" s="35" t="s">
        <v>85</v>
      </c>
      <c r="E10369" s="36" t="s">
        <v>14</v>
      </c>
      <c r="F10369" s="37">
        <v>0</v>
      </c>
      <c r="G10369" s="38">
        <v>0.04</v>
      </c>
      <c r="H10369" s="34">
        <v>0.99808190049216505</v>
      </c>
      <c r="I10369" s="35">
        <v>-1.3750930194683479E-3</v>
      </c>
      <c r="J10369" s="35">
        <v>3.6797209331562934E-2</v>
      </c>
      <c r="K10369" s="35">
        <v>-2.1890279838236791E-4</v>
      </c>
      <c r="L10369" s="35">
        <v>0</v>
      </c>
      <c r="M10369" s="35">
        <v>0</v>
      </c>
      <c r="N10369" s="35">
        <v>0</v>
      </c>
      <c r="O10369" s="35">
        <v>0</v>
      </c>
      <c r="P10369" s="36">
        <v>12</v>
      </c>
      <c r="Q10369" s="37">
        <v>86</v>
      </c>
      <c r="R10369" s="36">
        <v>5</v>
      </c>
      <c r="S10369" s="39">
        <f t="shared" si="362"/>
        <v>86</v>
      </c>
      <c r="T10369" s="34" t="s">
        <v>36</v>
      </c>
      <c r="U10369" s="12">
        <f>(1/(((ceta*(speed^2))+(beta*speed))+alpha))</f>
        <v>0.6475929757675577</v>
      </c>
      <c r="V10369" s="8">
        <f t="shared" si="363"/>
        <v>86</v>
      </c>
    </row>
    <row r="10370" spans="1:22">
      <c r="A10370" s="34" t="s">
        <v>19</v>
      </c>
      <c r="B10370" s="34" t="s">
        <v>76</v>
      </c>
      <c r="C10370" s="5" t="s">
        <v>190</v>
      </c>
      <c r="D10370" s="35" t="s">
        <v>85</v>
      </c>
      <c r="E10370" s="36" t="s">
        <v>18</v>
      </c>
      <c r="F10370" s="37">
        <v>0</v>
      </c>
      <c r="G10370" s="38">
        <v>0.04</v>
      </c>
      <c r="H10370" s="34">
        <v>0.99278367992492411</v>
      </c>
      <c r="I10370" s="35">
        <v>12.543359830189708</v>
      </c>
      <c r="J10370" s="35">
        <v>1.0157886513263636</v>
      </c>
      <c r="K10370" s="35">
        <v>-1.0302203595044375</v>
      </c>
      <c r="L10370" s="35">
        <v>0</v>
      </c>
      <c r="M10370" s="35">
        <v>0</v>
      </c>
      <c r="N10370" s="35">
        <v>0</v>
      </c>
      <c r="O10370" s="35">
        <v>0</v>
      </c>
      <c r="P10370" s="36">
        <v>12</v>
      </c>
      <c r="Q10370" s="37">
        <v>86</v>
      </c>
      <c r="R10370" s="36">
        <v>0</v>
      </c>
      <c r="S10370" s="39">
        <f t="shared" ref="S10370:S10433" si="365">V10370</f>
        <v>86</v>
      </c>
      <c r="T10370" s="34" t="s">
        <v>29</v>
      </c>
      <c r="U10370" s="12">
        <f>((alpha*(beta^speed))*(speed^ceta))</f>
        <v>0.49039140157329747</v>
      </c>
      <c r="V10370" s="8">
        <f t="shared" ref="V10370:V10433" si="366">IF($V$1&lt;P10370,P10370,IF($V$1&gt;Q10370,Q10370,$V$1))</f>
        <v>86</v>
      </c>
    </row>
    <row r="10371" spans="1:22">
      <c r="A10371" s="34" t="s">
        <v>19</v>
      </c>
      <c r="B10371" s="34" t="s">
        <v>76</v>
      </c>
      <c r="C10371" s="5" t="s">
        <v>190</v>
      </c>
      <c r="D10371" s="35" t="s">
        <v>85</v>
      </c>
      <c r="E10371" s="36" t="s">
        <v>17</v>
      </c>
      <c r="F10371" s="37">
        <v>0</v>
      </c>
      <c r="G10371" s="38">
        <v>0.04</v>
      </c>
      <c r="H10371" s="34">
        <v>0.99241806333333027</v>
      </c>
      <c r="I10371" s="35">
        <v>2939.5458952995582</v>
      </c>
      <c r="J10371" s="35">
        <v>1.0095381418813663</v>
      </c>
      <c r="K10371" s="35">
        <v>-0.56874623920388745</v>
      </c>
      <c r="L10371" s="35">
        <v>0</v>
      </c>
      <c r="M10371" s="35">
        <v>0</v>
      </c>
      <c r="N10371" s="35">
        <v>0</v>
      </c>
      <c r="O10371" s="35">
        <v>0</v>
      </c>
      <c r="P10371" s="36">
        <v>12</v>
      </c>
      <c r="Q10371" s="37">
        <v>86</v>
      </c>
      <c r="R10371" s="36">
        <v>0</v>
      </c>
      <c r="S10371" s="39">
        <f t="shared" si="365"/>
        <v>86</v>
      </c>
      <c r="T10371" s="34" t="s">
        <v>29</v>
      </c>
      <c r="U10371" s="12">
        <f>((alpha*(beta^speed))*(speed^ceta))</f>
        <v>527.95446750629139</v>
      </c>
      <c r="V10371" s="8">
        <f t="shared" si="366"/>
        <v>86</v>
      </c>
    </row>
    <row r="10372" spans="1:22">
      <c r="A10372" s="34" t="s">
        <v>19</v>
      </c>
      <c r="B10372" s="34" t="s">
        <v>76</v>
      </c>
      <c r="C10372" s="5" t="s">
        <v>190</v>
      </c>
      <c r="D10372" s="35" t="s">
        <v>85</v>
      </c>
      <c r="E10372" s="36" t="s">
        <v>15</v>
      </c>
      <c r="F10372" s="37">
        <v>50</v>
      </c>
      <c r="G10372" s="38">
        <v>0.04</v>
      </c>
      <c r="H10372" s="34">
        <v>0.97643603808254908</v>
      </c>
      <c r="I10372" s="35">
        <v>-7.810272086473832</v>
      </c>
      <c r="J10372" s="35">
        <v>28.078322373684419</v>
      </c>
      <c r="K10372" s="35">
        <v>0.72545485890748707</v>
      </c>
      <c r="L10372" s="35">
        <v>0.20398536424834748</v>
      </c>
      <c r="M10372" s="35">
        <v>4.8542143334515172E-3</v>
      </c>
      <c r="N10372" s="35">
        <v>0</v>
      </c>
      <c r="O10372" s="35">
        <v>0</v>
      </c>
      <c r="P10372" s="36">
        <v>12</v>
      </c>
      <c r="Q10372" s="37">
        <v>61</v>
      </c>
      <c r="R10372" s="36">
        <v>10</v>
      </c>
      <c r="S10372" s="39">
        <f t="shared" si="365"/>
        <v>61</v>
      </c>
      <c r="T10372" s="34" t="s">
        <v>44</v>
      </c>
      <c r="U10372" s="12">
        <f>(alpha+(beta/(1+EXP((((-1)*ceta)+(delta*LN(speed)))+(epsilon*speed)))))</f>
        <v>3.3958281306417302</v>
      </c>
      <c r="V10372" s="8">
        <f t="shared" si="366"/>
        <v>61</v>
      </c>
    </row>
    <row r="10373" spans="1:22">
      <c r="A10373" s="34" t="s">
        <v>19</v>
      </c>
      <c r="B10373" s="34" t="s">
        <v>76</v>
      </c>
      <c r="C10373" s="5" t="s">
        <v>190</v>
      </c>
      <c r="D10373" s="35" t="s">
        <v>85</v>
      </c>
      <c r="E10373" s="36" t="s">
        <v>16</v>
      </c>
      <c r="F10373" s="37">
        <v>50</v>
      </c>
      <c r="G10373" s="38">
        <v>0.04</v>
      </c>
      <c r="H10373" s="34">
        <v>0.98551721540366199</v>
      </c>
      <c r="I10373" s="35">
        <v>-1.7120800306522326E-4</v>
      </c>
      <c r="J10373" s="35">
        <v>2.2858826447820137E-2</v>
      </c>
      <c r="K10373" s="35">
        <v>-1.0716899779423945</v>
      </c>
      <c r="L10373" s="35">
        <v>48.246223623376558</v>
      </c>
      <c r="M10373" s="35">
        <v>0</v>
      </c>
      <c r="N10373" s="35">
        <v>0</v>
      </c>
      <c r="O10373" s="35">
        <v>0</v>
      </c>
      <c r="P10373" s="36">
        <v>12</v>
      </c>
      <c r="Q10373" s="37">
        <v>61</v>
      </c>
      <c r="R10373" s="36">
        <v>14</v>
      </c>
      <c r="S10373" s="39">
        <f t="shared" si="365"/>
        <v>61</v>
      </c>
      <c r="T10373" s="34" t="s">
        <v>51</v>
      </c>
      <c r="U10373" s="12">
        <f>(((alpha*(speed^3))+(beta*(speed^2))+(ceta*speed))+delta)</f>
        <v>29.069864437481783</v>
      </c>
      <c r="V10373" s="8">
        <f t="shared" si="366"/>
        <v>61</v>
      </c>
    </row>
    <row r="10374" spans="1:22">
      <c r="A10374" s="34" t="s">
        <v>19</v>
      </c>
      <c r="B10374" s="34" t="s">
        <v>76</v>
      </c>
      <c r="C10374" s="5" t="s">
        <v>190</v>
      </c>
      <c r="D10374" s="35" t="s">
        <v>85</v>
      </c>
      <c r="E10374" s="36" t="s">
        <v>14</v>
      </c>
      <c r="F10374" s="37">
        <v>50</v>
      </c>
      <c r="G10374" s="38">
        <v>0.04</v>
      </c>
      <c r="H10374" s="34">
        <v>0.9979169562565976</v>
      </c>
      <c r="I10374" s="35">
        <v>25.166485093903578</v>
      </c>
      <c r="J10374" s="35">
        <v>1.0137753372284544</v>
      </c>
      <c r="K10374" s="35">
        <v>-0.98459175584741232</v>
      </c>
      <c r="L10374" s="35">
        <v>0</v>
      </c>
      <c r="M10374" s="35">
        <v>0</v>
      </c>
      <c r="N10374" s="35">
        <v>0</v>
      </c>
      <c r="O10374" s="35">
        <v>0</v>
      </c>
      <c r="P10374" s="36">
        <v>12</v>
      </c>
      <c r="Q10374" s="37">
        <v>61</v>
      </c>
      <c r="R10374" s="36">
        <v>0</v>
      </c>
      <c r="S10374" s="39">
        <f t="shared" si="365"/>
        <v>61</v>
      </c>
      <c r="T10374" s="34" t="s">
        <v>29</v>
      </c>
      <c r="U10374" s="12">
        <f>((alpha*(beta^speed))*(speed^ceta))</f>
        <v>1.0126201084382784</v>
      </c>
      <c r="V10374" s="8">
        <f t="shared" si="366"/>
        <v>61</v>
      </c>
    </row>
    <row r="10375" spans="1:22">
      <c r="A10375" s="34" t="s">
        <v>19</v>
      </c>
      <c r="B10375" s="34" t="s">
        <v>76</v>
      </c>
      <c r="C10375" s="5" t="s">
        <v>190</v>
      </c>
      <c r="D10375" s="35" t="s">
        <v>85</v>
      </c>
      <c r="E10375" s="36" t="s">
        <v>18</v>
      </c>
      <c r="F10375" s="37">
        <v>50</v>
      </c>
      <c r="G10375" s="38">
        <v>0.04</v>
      </c>
      <c r="H10375" s="34">
        <v>0.96157714115795723</v>
      </c>
      <c r="I10375" s="35">
        <v>0.83275685682395495</v>
      </c>
      <c r="J10375" s="35">
        <v>3.4206363988829658</v>
      </c>
      <c r="K10375" s="35">
        <v>0.18842000524736136</v>
      </c>
      <c r="L10375" s="35">
        <v>0.53808767201552543</v>
      </c>
      <c r="M10375" s="35">
        <v>3.7037326223388782E-2</v>
      </c>
      <c r="N10375" s="35">
        <v>0</v>
      </c>
      <c r="O10375" s="35">
        <v>0</v>
      </c>
      <c r="P10375" s="36">
        <v>12</v>
      </c>
      <c r="Q10375" s="37">
        <v>61</v>
      </c>
      <c r="R10375" s="36">
        <v>10</v>
      </c>
      <c r="S10375" s="39">
        <f t="shared" si="365"/>
        <v>61</v>
      </c>
      <c r="T10375" s="34" t="s">
        <v>44</v>
      </c>
      <c r="U10375" s="12">
        <f>(alpha+(beta/(1+EXP((((-1)*ceta)+(delta*LN(speed)))+(epsilon*speed)))))</f>
        <v>0.87932915108725851</v>
      </c>
      <c r="V10375" s="8">
        <f t="shared" si="366"/>
        <v>61</v>
      </c>
    </row>
    <row r="10376" spans="1:22">
      <c r="A10376" s="34" t="s">
        <v>19</v>
      </c>
      <c r="B10376" s="34" t="s">
        <v>76</v>
      </c>
      <c r="C10376" s="5" t="s">
        <v>190</v>
      </c>
      <c r="D10376" s="35" t="s">
        <v>85</v>
      </c>
      <c r="E10376" s="36" t="s">
        <v>17</v>
      </c>
      <c r="F10376" s="37">
        <v>50</v>
      </c>
      <c r="G10376" s="38">
        <v>0.04</v>
      </c>
      <c r="H10376" s="34">
        <v>0.98404628771672786</v>
      </c>
      <c r="I10376" s="35">
        <v>2521.3659508866876</v>
      </c>
      <c r="J10376" s="35">
        <v>1.0043388890909339</v>
      </c>
      <c r="K10376" s="35">
        <v>-0.31953349649612567</v>
      </c>
      <c r="L10376" s="35">
        <v>0</v>
      </c>
      <c r="M10376" s="35">
        <v>0</v>
      </c>
      <c r="N10376" s="35">
        <v>0</v>
      </c>
      <c r="O10376" s="35">
        <v>0</v>
      </c>
      <c r="P10376" s="36">
        <v>12</v>
      </c>
      <c r="Q10376" s="37">
        <v>61</v>
      </c>
      <c r="R10376" s="36">
        <v>0</v>
      </c>
      <c r="S10376" s="39">
        <f t="shared" si="365"/>
        <v>61</v>
      </c>
      <c r="T10376" s="34" t="s">
        <v>29</v>
      </c>
      <c r="U10376" s="12">
        <f>((alpha*(beta^speed))*(speed^ceta))</f>
        <v>882.7957644478679</v>
      </c>
      <c r="V10376" s="8">
        <f t="shared" si="366"/>
        <v>61</v>
      </c>
    </row>
    <row r="10377" spans="1:22">
      <c r="A10377" s="34" t="s">
        <v>19</v>
      </c>
      <c r="B10377" s="34" t="s">
        <v>76</v>
      </c>
      <c r="C10377" s="5" t="s">
        <v>190</v>
      </c>
      <c r="D10377" s="35" t="s">
        <v>85</v>
      </c>
      <c r="E10377" s="36" t="s">
        <v>15</v>
      </c>
      <c r="F10377" s="37">
        <v>100</v>
      </c>
      <c r="G10377" s="38">
        <v>0.04</v>
      </c>
      <c r="H10377" s="34">
        <v>0.98158599710573147</v>
      </c>
      <c r="I10377" s="35">
        <v>-3.1322466373309794</v>
      </c>
      <c r="J10377" s="35">
        <v>17.663640376128424</v>
      </c>
      <c r="K10377" s="35">
        <v>1.7868277529742789</v>
      </c>
      <c r="L10377" s="35">
        <v>0.25815825036335099</v>
      </c>
      <c r="M10377" s="35">
        <v>2.3346850725032262E-2</v>
      </c>
      <c r="N10377" s="35">
        <v>0</v>
      </c>
      <c r="O10377" s="35">
        <v>0</v>
      </c>
      <c r="P10377" s="36">
        <v>12</v>
      </c>
      <c r="Q10377" s="37">
        <v>44</v>
      </c>
      <c r="R10377" s="36">
        <v>10</v>
      </c>
      <c r="S10377" s="39">
        <f t="shared" si="365"/>
        <v>44</v>
      </c>
      <c r="T10377" s="34" t="s">
        <v>44</v>
      </c>
      <c r="U10377" s="12">
        <f>(alpha+(beta/(1+EXP((((-1)*ceta)+(delta*LN(speed)))+(epsilon*speed)))))</f>
        <v>4.7435211403445718</v>
      </c>
      <c r="V10377" s="8">
        <f t="shared" si="366"/>
        <v>44</v>
      </c>
    </row>
    <row r="10378" spans="1:22">
      <c r="A10378" s="34" t="s">
        <v>19</v>
      </c>
      <c r="B10378" s="34" t="s">
        <v>76</v>
      </c>
      <c r="C10378" s="5" t="s">
        <v>190</v>
      </c>
      <c r="D10378" s="35" t="s">
        <v>85</v>
      </c>
      <c r="E10378" s="36" t="s">
        <v>16</v>
      </c>
      <c r="F10378" s="37">
        <v>100</v>
      </c>
      <c r="G10378" s="38">
        <v>0.04</v>
      </c>
      <c r="H10378" s="34">
        <v>0.97898048385283054</v>
      </c>
      <c r="I10378" s="35">
        <v>-4.6304091752929599E-4</v>
      </c>
      <c r="J10378" s="35">
        <v>4.4552345170251743E-2</v>
      </c>
      <c r="K10378" s="35">
        <v>-1.6216413076344176</v>
      </c>
      <c r="L10378" s="35">
        <v>65.61795267746858</v>
      </c>
      <c r="M10378" s="35">
        <v>0</v>
      </c>
      <c r="N10378" s="35">
        <v>0</v>
      </c>
      <c r="O10378" s="35">
        <v>0</v>
      </c>
      <c r="P10378" s="36">
        <v>12</v>
      </c>
      <c r="Q10378" s="37">
        <v>44</v>
      </c>
      <c r="R10378" s="36">
        <v>14</v>
      </c>
      <c r="S10378" s="39">
        <f t="shared" si="365"/>
        <v>44</v>
      </c>
      <c r="T10378" s="34" t="s">
        <v>51</v>
      </c>
      <c r="U10378" s="12">
        <f>(((alpha*(speed^3))+(beta*(speed^2))+(ceta*speed))+delta)</f>
        <v>41.075397872346031</v>
      </c>
      <c r="V10378" s="8">
        <f t="shared" si="366"/>
        <v>44</v>
      </c>
    </row>
    <row r="10379" spans="1:22">
      <c r="A10379" s="34" t="s">
        <v>19</v>
      </c>
      <c r="B10379" s="34" t="s">
        <v>76</v>
      </c>
      <c r="C10379" s="5" t="s">
        <v>190</v>
      </c>
      <c r="D10379" s="35" t="s">
        <v>85</v>
      </c>
      <c r="E10379" s="36" t="s">
        <v>14</v>
      </c>
      <c r="F10379" s="37">
        <v>100</v>
      </c>
      <c r="G10379" s="38">
        <v>0.04</v>
      </c>
      <c r="H10379" s="34">
        <v>0.99844826430056444</v>
      </c>
      <c r="I10379" s="35">
        <v>0.52255127563870063</v>
      </c>
      <c r="J10379" s="35">
        <v>8.8505641441880716</v>
      </c>
      <c r="K10379" s="35">
        <v>-9.8138597350618514E-2</v>
      </c>
      <c r="L10379" s="35">
        <v>0</v>
      </c>
      <c r="M10379" s="35">
        <v>0</v>
      </c>
      <c r="N10379" s="35">
        <v>0</v>
      </c>
      <c r="O10379" s="35">
        <v>0</v>
      </c>
      <c r="P10379" s="36">
        <v>12</v>
      </c>
      <c r="Q10379" s="37">
        <v>44</v>
      </c>
      <c r="R10379" s="36">
        <v>13</v>
      </c>
      <c r="S10379" s="39">
        <f t="shared" si="365"/>
        <v>44</v>
      </c>
      <c r="T10379" s="34" t="s">
        <v>50</v>
      </c>
      <c r="U10379" s="12">
        <f>EXP((alpha+(beta/speed))+(ceta*LN(speed)))</f>
        <v>1.4223712851274133</v>
      </c>
      <c r="V10379" s="8">
        <f t="shared" si="366"/>
        <v>44</v>
      </c>
    </row>
    <row r="10380" spans="1:22">
      <c r="A10380" s="34" t="s">
        <v>19</v>
      </c>
      <c r="B10380" s="34" t="s">
        <v>76</v>
      </c>
      <c r="C10380" s="5" t="s">
        <v>190</v>
      </c>
      <c r="D10380" s="35" t="s">
        <v>85</v>
      </c>
      <c r="E10380" s="36" t="s">
        <v>18</v>
      </c>
      <c r="F10380" s="37">
        <v>100</v>
      </c>
      <c r="G10380" s="38">
        <v>0.04</v>
      </c>
      <c r="H10380" s="34">
        <v>0.97772623469607167</v>
      </c>
      <c r="I10380" s="35">
        <v>-7.0635966238141991E-6</v>
      </c>
      <c r="J10380" s="35">
        <v>9.0831410182176013E-4</v>
      </c>
      <c r="K10380" s="35">
        <v>-5.1170365439190908E-2</v>
      </c>
      <c r="L10380" s="35">
        <v>2.3449248681729218</v>
      </c>
      <c r="M10380" s="35">
        <v>0</v>
      </c>
      <c r="N10380" s="35">
        <v>0</v>
      </c>
      <c r="O10380" s="35">
        <v>0</v>
      </c>
      <c r="P10380" s="36">
        <v>12</v>
      </c>
      <c r="Q10380" s="37">
        <v>44</v>
      </c>
      <c r="R10380" s="36">
        <v>14</v>
      </c>
      <c r="S10380" s="39">
        <f t="shared" si="365"/>
        <v>44</v>
      </c>
      <c r="T10380" s="34" t="s">
        <v>51</v>
      </c>
      <c r="U10380" s="12">
        <f>(((alpha*(speed^3))+(beta*(speed^2))+(ceta*speed))+delta)</f>
        <v>1.2502194751724607</v>
      </c>
      <c r="V10380" s="8">
        <f t="shared" si="366"/>
        <v>44</v>
      </c>
    </row>
    <row r="10381" spans="1:22">
      <c r="A10381" s="34" t="s">
        <v>19</v>
      </c>
      <c r="B10381" s="34" t="s">
        <v>76</v>
      </c>
      <c r="C10381" s="5" t="s">
        <v>190</v>
      </c>
      <c r="D10381" s="35" t="s">
        <v>85</v>
      </c>
      <c r="E10381" s="36" t="s">
        <v>17</v>
      </c>
      <c r="F10381" s="37">
        <v>100</v>
      </c>
      <c r="G10381" s="38">
        <v>0.04</v>
      </c>
      <c r="H10381" s="34">
        <v>0.98391654306649079</v>
      </c>
      <c r="I10381" s="35">
        <v>-1.3841933300791648E-2</v>
      </c>
      <c r="J10381" s="35">
        <v>1.429716096318812</v>
      </c>
      <c r="K10381" s="35">
        <v>-55.527715873305432</v>
      </c>
      <c r="L10381" s="35">
        <v>2092.00293987645</v>
      </c>
      <c r="M10381" s="35">
        <v>0</v>
      </c>
      <c r="N10381" s="35">
        <v>0</v>
      </c>
      <c r="O10381" s="35">
        <v>0</v>
      </c>
      <c r="P10381" s="36">
        <v>12</v>
      </c>
      <c r="Q10381" s="37">
        <v>44</v>
      </c>
      <c r="R10381" s="36">
        <v>14</v>
      </c>
      <c r="S10381" s="39">
        <f t="shared" si="365"/>
        <v>44</v>
      </c>
      <c r="T10381" s="34" t="s">
        <v>51</v>
      </c>
      <c r="U10381" s="12">
        <f>(((alpha*(speed^3))+(beta*(speed^2))+(ceta*speed))+delta)</f>
        <v>1237.6025576295956</v>
      </c>
      <c r="V10381" s="8">
        <f t="shared" si="366"/>
        <v>44</v>
      </c>
    </row>
    <row r="10382" spans="1:22">
      <c r="A10382" s="34" t="s">
        <v>19</v>
      </c>
      <c r="B10382" s="34" t="s">
        <v>76</v>
      </c>
      <c r="C10382" s="5" t="s">
        <v>190</v>
      </c>
      <c r="D10382" s="35" t="s">
        <v>85</v>
      </c>
      <c r="E10382" s="36" t="s">
        <v>15</v>
      </c>
      <c r="F10382" s="37">
        <v>0</v>
      </c>
      <c r="G10382" s="38">
        <v>0.06</v>
      </c>
      <c r="H10382" s="34">
        <v>0.97850229367696095</v>
      </c>
      <c r="I10382" s="35">
        <v>2.0885058937080054</v>
      </c>
      <c r="J10382" s="35">
        <v>4.692370868379534</v>
      </c>
      <c r="K10382" s="35">
        <v>-0.25895353013777134</v>
      </c>
      <c r="L10382" s="35">
        <v>0</v>
      </c>
      <c r="M10382" s="35">
        <v>0</v>
      </c>
      <c r="N10382" s="35">
        <v>0</v>
      </c>
      <c r="O10382" s="35">
        <v>0</v>
      </c>
      <c r="P10382" s="36">
        <v>12</v>
      </c>
      <c r="Q10382" s="37">
        <v>78</v>
      </c>
      <c r="R10382" s="36">
        <v>13</v>
      </c>
      <c r="S10382" s="39">
        <f t="shared" si="365"/>
        <v>78</v>
      </c>
      <c r="T10382" s="34" t="s">
        <v>50</v>
      </c>
      <c r="U10382" s="12">
        <f>EXP((alpha+(beta/speed))+(ceta*LN(speed)))</f>
        <v>2.774524452739533</v>
      </c>
      <c r="V10382" s="8">
        <f t="shared" si="366"/>
        <v>78</v>
      </c>
    </row>
    <row r="10383" spans="1:22">
      <c r="A10383" s="34" t="s">
        <v>19</v>
      </c>
      <c r="B10383" s="34" t="s">
        <v>76</v>
      </c>
      <c r="C10383" s="5" t="s">
        <v>190</v>
      </c>
      <c r="D10383" s="35" t="s">
        <v>85</v>
      </c>
      <c r="E10383" s="36" t="s">
        <v>16</v>
      </c>
      <c r="F10383" s="37">
        <v>0</v>
      </c>
      <c r="G10383" s="38">
        <v>0.06</v>
      </c>
      <c r="H10383" s="34">
        <v>0.99393085571370743</v>
      </c>
      <c r="I10383" s="35">
        <v>29.991562024370133</v>
      </c>
      <c r="J10383" s="35">
        <v>-6.7903577861676973E-2</v>
      </c>
      <c r="K10383" s="35">
        <v>485.09263755236634</v>
      </c>
      <c r="L10383" s="35">
        <v>-1.8058558055533755</v>
      </c>
      <c r="M10383" s="35">
        <v>0</v>
      </c>
      <c r="N10383" s="35">
        <v>0</v>
      </c>
      <c r="O10383" s="35">
        <v>0</v>
      </c>
      <c r="P10383" s="36">
        <v>12</v>
      </c>
      <c r="Q10383" s="37">
        <v>78</v>
      </c>
      <c r="R10383" s="36">
        <v>1</v>
      </c>
      <c r="S10383" s="39">
        <f t="shared" si="365"/>
        <v>78</v>
      </c>
      <c r="T10383" s="34" t="s">
        <v>30</v>
      </c>
      <c r="U10383" s="12">
        <f>((alpha*(speed^beta))+(ceta*(speed^delta)))</f>
        <v>22.496772480273385</v>
      </c>
      <c r="V10383" s="8">
        <f t="shared" si="366"/>
        <v>78</v>
      </c>
    </row>
    <row r="10384" spans="1:22">
      <c r="A10384" s="34" t="s">
        <v>19</v>
      </c>
      <c r="B10384" s="34" t="s">
        <v>76</v>
      </c>
      <c r="C10384" s="5" t="s">
        <v>190</v>
      </c>
      <c r="D10384" s="35" t="s">
        <v>85</v>
      </c>
      <c r="E10384" s="36" t="s">
        <v>14</v>
      </c>
      <c r="F10384" s="37">
        <v>0</v>
      </c>
      <c r="G10384" s="38">
        <v>0.06</v>
      </c>
      <c r="H10384" s="34">
        <v>0.99763003622818469</v>
      </c>
      <c r="I10384" s="35">
        <v>34.808607214817343</v>
      </c>
      <c r="J10384" s="35">
        <v>1.0158516227928815</v>
      </c>
      <c r="K10384" s="35">
        <v>-1.132015103315005</v>
      </c>
      <c r="L10384" s="35">
        <v>0</v>
      </c>
      <c r="M10384" s="35">
        <v>0</v>
      </c>
      <c r="N10384" s="35">
        <v>0</v>
      </c>
      <c r="O10384" s="35">
        <v>0</v>
      </c>
      <c r="P10384" s="36">
        <v>12</v>
      </c>
      <c r="Q10384" s="37">
        <v>78</v>
      </c>
      <c r="R10384" s="36">
        <v>0</v>
      </c>
      <c r="S10384" s="39">
        <f t="shared" si="365"/>
        <v>78</v>
      </c>
      <c r="T10384" s="34" t="s">
        <v>29</v>
      </c>
      <c r="U10384" s="12">
        <f>((alpha*(beta^speed))*(speed^ceta))</f>
        <v>0.85618717546629419</v>
      </c>
      <c r="V10384" s="8">
        <f t="shared" si="366"/>
        <v>78</v>
      </c>
    </row>
    <row r="10385" spans="1:22">
      <c r="A10385" s="34" t="s">
        <v>19</v>
      </c>
      <c r="B10385" s="34" t="s">
        <v>76</v>
      </c>
      <c r="C10385" s="5" t="s">
        <v>190</v>
      </c>
      <c r="D10385" s="35" t="s">
        <v>85</v>
      </c>
      <c r="E10385" s="36" t="s">
        <v>18</v>
      </c>
      <c r="F10385" s="37">
        <v>0</v>
      </c>
      <c r="G10385" s="38">
        <v>0.06</v>
      </c>
      <c r="H10385" s="34">
        <v>0.98221759810451781</v>
      </c>
      <c r="I10385" s="35">
        <v>9.7733757059786068</v>
      </c>
      <c r="J10385" s="35">
        <v>1.0194547450242781</v>
      </c>
      <c r="K10385" s="35">
        <v>-0.94252644524075213</v>
      </c>
      <c r="L10385" s="35">
        <v>0</v>
      </c>
      <c r="M10385" s="35">
        <v>0</v>
      </c>
      <c r="N10385" s="35">
        <v>0</v>
      </c>
      <c r="O10385" s="35">
        <v>0</v>
      </c>
      <c r="P10385" s="36">
        <v>12</v>
      </c>
      <c r="Q10385" s="37">
        <v>78</v>
      </c>
      <c r="R10385" s="36">
        <v>0</v>
      </c>
      <c r="S10385" s="39">
        <f t="shared" si="365"/>
        <v>78</v>
      </c>
      <c r="T10385" s="34" t="s">
        <v>29</v>
      </c>
      <c r="U10385" s="12">
        <f>((alpha*(beta^speed))*(speed^ceta))</f>
        <v>0.72342851105391881</v>
      </c>
      <c r="V10385" s="8">
        <f t="shared" si="366"/>
        <v>78</v>
      </c>
    </row>
    <row r="10386" spans="1:22">
      <c r="A10386" s="34" t="s">
        <v>19</v>
      </c>
      <c r="B10386" s="34" t="s">
        <v>76</v>
      </c>
      <c r="C10386" s="5" t="s">
        <v>190</v>
      </c>
      <c r="D10386" s="35" t="s">
        <v>85</v>
      </c>
      <c r="E10386" s="36" t="s">
        <v>17</v>
      </c>
      <c r="F10386" s="37">
        <v>0</v>
      </c>
      <c r="G10386" s="38">
        <v>0.06</v>
      </c>
      <c r="H10386" s="34">
        <v>0.99080530960280011</v>
      </c>
      <c r="I10386" s="35">
        <v>2795.5688387811379</v>
      </c>
      <c r="J10386" s="35">
        <v>1.0090772497018017</v>
      </c>
      <c r="K10386" s="35">
        <v>-0.47847870930488545</v>
      </c>
      <c r="L10386" s="35">
        <v>0</v>
      </c>
      <c r="M10386" s="35">
        <v>0</v>
      </c>
      <c r="N10386" s="35">
        <v>0</v>
      </c>
      <c r="O10386" s="35">
        <v>0</v>
      </c>
      <c r="P10386" s="36">
        <v>12</v>
      </c>
      <c r="Q10386" s="37">
        <v>78</v>
      </c>
      <c r="R10386" s="36">
        <v>0</v>
      </c>
      <c r="S10386" s="39">
        <f t="shared" si="365"/>
        <v>78</v>
      </c>
      <c r="T10386" s="34" t="s">
        <v>29</v>
      </c>
      <c r="U10386" s="12">
        <f>((alpha*(beta^speed))*(speed^ceta))</f>
        <v>703.47321249547133</v>
      </c>
      <c r="V10386" s="8">
        <f t="shared" si="366"/>
        <v>78</v>
      </c>
    </row>
    <row r="10387" spans="1:22">
      <c r="A10387" s="34" t="s">
        <v>19</v>
      </c>
      <c r="B10387" s="34" t="s">
        <v>76</v>
      </c>
      <c r="C10387" s="5" t="s">
        <v>190</v>
      </c>
      <c r="D10387" s="35" t="s">
        <v>85</v>
      </c>
      <c r="E10387" s="36" t="s">
        <v>15</v>
      </c>
      <c r="F10387" s="37">
        <v>50</v>
      </c>
      <c r="G10387" s="38">
        <v>0.06</v>
      </c>
      <c r="H10387" s="34">
        <v>0.98154014853235316</v>
      </c>
      <c r="I10387" s="35">
        <v>-0.71309773351366545</v>
      </c>
      <c r="J10387" s="35">
        <v>16.44734947877232</v>
      </c>
      <c r="K10387" s="35">
        <v>1.019057678819913</v>
      </c>
      <c r="L10387" s="35">
        <v>0.24338071960661692</v>
      </c>
      <c r="M10387" s="35">
        <v>1.8056284261172381E-2</v>
      </c>
      <c r="N10387" s="35">
        <v>0</v>
      </c>
      <c r="O10387" s="35">
        <v>0</v>
      </c>
      <c r="P10387" s="36">
        <v>12</v>
      </c>
      <c r="Q10387" s="37">
        <v>45</v>
      </c>
      <c r="R10387" s="36">
        <v>10</v>
      </c>
      <c r="S10387" s="39">
        <f t="shared" si="365"/>
        <v>45</v>
      </c>
      <c r="T10387" s="34" t="s">
        <v>44</v>
      </c>
      <c r="U10387" s="12">
        <f>(alpha+(beta/(1+EXP((((-1)*ceta)+(delta*LN(speed)))+(epsilon*speed)))))</f>
        <v>4.6718541829048457</v>
      </c>
      <c r="V10387" s="8">
        <f t="shared" si="366"/>
        <v>45</v>
      </c>
    </row>
    <row r="10388" spans="1:22">
      <c r="A10388" s="34" t="s">
        <v>19</v>
      </c>
      <c r="B10388" s="34" t="s">
        <v>76</v>
      </c>
      <c r="C10388" s="5" t="s">
        <v>190</v>
      </c>
      <c r="D10388" s="35" t="s">
        <v>85</v>
      </c>
      <c r="E10388" s="36" t="s">
        <v>16</v>
      </c>
      <c r="F10388" s="37">
        <v>50</v>
      </c>
      <c r="G10388" s="38">
        <v>0.06</v>
      </c>
      <c r="H10388" s="34">
        <v>0.9897922730422346</v>
      </c>
      <c r="I10388" s="35">
        <v>-3.4678085165388206E-4</v>
      </c>
      <c r="J10388" s="35">
        <v>3.6289565244646403E-2</v>
      </c>
      <c r="K10388" s="35">
        <v>-1.3908399939947882</v>
      </c>
      <c r="L10388" s="35">
        <v>60.818150680702828</v>
      </c>
      <c r="M10388" s="35">
        <v>0</v>
      </c>
      <c r="N10388" s="35">
        <v>0</v>
      </c>
      <c r="O10388" s="35">
        <v>0</v>
      </c>
      <c r="P10388" s="36">
        <v>12</v>
      </c>
      <c r="Q10388" s="37">
        <v>45</v>
      </c>
      <c r="R10388" s="36">
        <v>14</v>
      </c>
      <c r="S10388" s="39">
        <f t="shared" si="365"/>
        <v>45</v>
      </c>
      <c r="T10388" s="34" t="s">
        <v>51</v>
      </c>
      <c r="U10388" s="12">
        <f>(((alpha*(speed^3))+(beta*(speed^2))+(ceta*speed))+delta)</f>
        <v>40.116315464386318</v>
      </c>
      <c r="V10388" s="8">
        <f t="shared" si="366"/>
        <v>45</v>
      </c>
    </row>
    <row r="10389" spans="1:22">
      <c r="A10389" s="34" t="s">
        <v>19</v>
      </c>
      <c r="B10389" s="34" t="s">
        <v>76</v>
      </c>
      <c r="C10389" s="5" t="s">
        <v>190</v>
      </c>
      <c r="D10389" s="35" t="s">
        <v>85</v>
      </c>
      <c r="E10389" s="36" t="s">
        <v>14</v>
      </c>
      <c r="F10389" s="37">
        <v>50</v>
      </c>
      <c r="G10389" s="38">
        <v>0.06</v>
      </c>
      <c r="H10389" s="34">
        <v>0.99741261700838268</v>
      </c>
      <c r="I10389" s="35">
        <v>1025.4608780029321</v>
      </c>
      <c r="J10389" s="35">
        <v>-2.8343599003173252</v>
      </c>
      <c r="K10389" s="35">
        <v>3.2338728471611882</v>
      </c>
      <c r="L10389" s="35">
        <v>-0.21440367898013599</v>
      </c>
      <c r="M10389" s="35">
        <v>0</v>
      </c>
      <c r="N10389" s="35">
        <v>0</v>
      </c>
      <c r="O10389" s="35">
        <v>0</v>
      </c>
      <c r="P10389" s="36">
        <v>12</v>
      </c>
      <c r="Q10389" s="37">
        <v>45</v>
      </c>
      <c r="R10389" s="36">
        <v>1</v>
      </c>
      <c r="S10389" s="39">
        <f t="shared" si="365"/>
        <v>45</v>
      </c>
      <c r="T10389" s="34" t="s">
        <v>30</v>
      </c>
      <c r="U10389" s="12">
        <f>((alpha*(speed^beta))+(ceta*(speed^delta)))</f>
        <v>1.4509170260336355</v>
      </c>
      <c r="V10389" s="8">
        <f t="shared" si="366"/>
        <v>45</v>
      </c>
    </row>
    <row r="10390" spans="1:22">
      <c r="A10390" s="34" t="s">
        <v>19</v>
      </c>
      <c r="B10390" s="34" t="s">
        <v>76</v>
      </c>
      <c r="C10390" s="5" t="s">
        <v>190</v>
      </c>
      <c r="D10390" s="35" t="s">
        <v>85</v>
      </c>
      <c r="E10390" s="36" t="s">
        <v>18</v>
      </c>
      <c r="F10390" s="37">
        <v>50</v>
      </c>
      <c r="G10390" s="38">
        <v>0.06</v>
      </c>
      <c r="H10390" s="34">
        <v>0.94258600474126231</v>
      </c>
      <c r="I10390" s="35">
        <v>0.62383309298402334</v>
      </c>
      <c r="J10390" s="35">
        <v>1.7695542864970477</v>
      </c>
      <c r="K10390" s="35">
        <v>-0.11134708951740432</v>
      </c>
      <c r="L10390" s="35">
        <v>0</v>
      </c>
      <c r="M10390" s="35">
        <v>0</v>
      </c>
      <c r="N10390" s="35">
        <v>0</v>
      </c>
      <c r="O10390" s="35">
        <v>0</v>
      </c>
      <c r="P10390" s="36">
        <v>12</v>
      </c>
      <c r="Q10390" s="37">
        <v>45</v>
      </c>
      <c r="R10390" s="36">
        <v>13</v>
      </c>
      <c r="S10390" s="39">
        <f t="shared" si="365"/>
        <v>45</v>
      </c>
      <c r="T10390" s="34" t="s">
        <v>50</v>
      </c>
      <c r="U10390" s="12">
        <f>EXP((alpha+(beta/speed))+(ceta*LN(speed)))</f>
        <v>1.2703541661301558</v>
      </c>
      <c r="V10390" s="8">
        <f t="shared" si="366"/>
        <v>45</v>
      </c>
    </row>
    <row r="10391" spans="1:22">
      <c r="A10391" s="34" t="s">
        <v>19</v>
      </c>
      <c r="B10391" s="34" t="s">
        <v>76</v>
      </c>
      <c r="C10391" s="5" t="s">
        <v>190</v>
      </c>
      <c r="D10391" s="35" t="s">
        <v>85</v>
      </c>
      <c r="E10391" s="36" t="s">
        <v>17</v>
      </c>
      <c r="F10391" s="37">
        <v>50</v>
      </c>
      <c r="G10391" s="38">
        <v>0.06</v>
      </c>
      <c r="H10391" s="34">
        <v>0.9867744894228756</v>
      </c>
      <c r="I10391" s="35">
        <v>-1.3737184015049279E-2</v>
      </c>
      <c r="J10391" s="35">
        <v>1.4558034965326176</v>
      </c>
      <c r="K10391" s="35">
        <v>-54.336502533153606</v>
      </c>
      <c r="L10391" s="35">
        <v>1970.4918488383603</v>
      </c>
      <c r="M10391" s="35">
        <v>0</v>
      </c>
      <c r="N10391" s="35">
        <v>0</v>
      </c>
      <c r="O10391" s="35">
        <v>0</v>
      </c>
      <c r="P10391" s="36">
        <v>12</v>
      </c>
      <c r="Q10391" s="37">
        <v>45</v>
      </c>
      <c r="R10391" s="36">
        <v>14</v>
      </c>
      <c r="S10391" s="39">
        <f t="shared" si="365"/>
        <v>45</v>
      </c>
      <c r="T10391" s="34" t="s">
        <v>51</v>
      </c>
      <c r="U10391" s="12">
        <f>(((alpha*(speed^3))+(beta*(speed^2))+(ceta*speed))+delta)</f>
        <v>1221.5504219536333</v>
      </c>
      <c r="V10391" s="8">
        <f t="shared" si="366"/>
        <v>45</v>
      </c>
    </row>
    <row r="10392" spans="1:22">
      <c r="A10392" s="34" t="s">
        <v>19</v>
      </c>
      <c r="B10392" s="34" t="s">
        <v>76</v>
      </c>
      <c r="C10392" s="5" t="s">
        <v>190</v>
      </c>
      <c r="D10392" s="35" t="s">
        <v>85</v>
      </c>
      <c r="E10392" s="36" t="s">
        <v>15</v>
      </c>
      <c r="F10392" s="37">
        <v>100</v>
      </c>
      <c r="G10392" s="38">
        <v>0.06</v>
      </c>
      <c r="H10392" s="34">
        <v>0.97711346934239163</v>
      </c>
      <c r="I10392" s="35">
        <v>3.0059562206685855</v>
      </c>
      <c r="J10392" s="35">
        <v>8.9357843890333868</v>
      </c>
      <c r="K10392" s="35">
        <v>8.5428649671477395</v>
      </c>
      <c r="L10392" s="35">
        <v>2.5845852783199712</v>
      </c>
      <c r="M10392" s="35">
        <v>-7.1594634715639073E-4</v>
      </c>
      <c r="N10392" s="35">
        <v>0</v>
      </c>
      <c r="O10392" s="35">
        <v>0</v>
      </c>
      <c r="P10392" s="36">
        <v>11</v>
      </c>
      <c r="Q10392" s="37">
        <v>32</v>
      </c>
      <c r="R10392" s="36">
        <v>10</v>
      </c>
      <c r="S10392" s="39">
        <f t="shared" si="365"/>
        <v>32</v>
      </c>
      <c r="T10392" s="34" t="s">
        <v>44</v>
      </c>
      <c r="U10392" s="12">
        <f>(alpha+(beta/(1+EXP((((-1)*ceta)+(delta*LN(speed)))+(epsilon*speed)))))</f>
        <v>6.609798986701616</v>
      </c>
      <c r="V10392" s="8">
        <f t="shared" si="366"/>
        <v>32</v>
      </c>
    </row>
    <row r="10393" spans="1:22">
      <c r="A10393" s="34" t="s">
        <v>19</v>
      </c>
      <c r="B10393" s="34" t="s">
        <v>76</v>
      </c>
      <c r="C10393" s="5" t="s">
        <v>190</v>
      </c>
      <c r="D10393" s="35" t="s">
        <v>85</v>
      </c>
      <c r="E10393" s="36" t="s">
        <v>16</v>
      </c>
      <c r="F10393" s="37">
        <v>100</v>
      </c>
      <c r="G10393" s="38">
        <v>0.06</v>
      </c>
      <c r="H10393" s="34">
        <v>0.98438682379150932</v>
      </c>
      <c r="I10393" s="35">
        <v>-2.1332270521239156E-3</v>
      </c>
      <c r="J10393" s="35">
        <v>0.15193041655752942</v>
      </c>
      <c r="K10393" s="35">
        <v>-3.8490799925106756</v>
      </c>
      <c r="L10393" s="35">
        <v>95.251108985599885</v>
      </c>
      <c r="M10393" s="35">
        <v>0</v>
      </c>
      <c r="N10393" s="35">
        <v>0</v>
      </c>
      <c r="O10393" s="35">
        <v>0</v>
      </c>
      <c r="P10393" s="36">
        <v>11</v>
      </c>
      <c r="Q10393" s="37">
        <v>32</v>
      </c>
      <c r="R10393" s="36">
        <v>14</v>
      </c>
      <c r="S10393" s="39">
        <f t="shared" si="365"/>
        <v>32</v>
      </c>
      <c r="T10393" s="34" t="s">
        <v>51</v>
      </c>
      <c r="U10393" s="12">
        <f>(((alpha*(speed^3))+(beta*(speed^2))+(ceta*speed))+delta)</f>
        <v>57.755711736171932</v>
      </c>
      <c r="V10393" s="8">
        <f t="shared" si="366"/>
        <v>32</v>
      </c>
    </row>
    <row r="10394" spans="1:22">
      <c r="A10394" s="34" t="s">
        <v>19</v>
      </c>
      <c r="B10394" s="34" t="s">
        <v>76</v>
      </c>
      <c r="C10394" s="5" t="s">
        <v>190</v>
      </c>
      <c r="D10394" s="35" t="s">
        <v>85</v>
      </c>
      <c r="E10394" s="36" t="s">
        <v>14</v>
      </c>
      <c r="F10394" s="37">
        <v>100</v>
      </c>
      <c r="G10394" s="38">
        <v>0.06</v>
      </c>
      <c r="H10394" s="34">
        <v>0.9941032753630441</v>
      </c>
      <c r="I10394" s="35">
        <v>0.4154671540815883</v>
      </c>
      <c r="J10394" s="35">
        <v>7.4093362570370571</v>
      </c>
      <c r="K10394" s="35">
        <v>2.5461768761602371E-2</v>
      </c>
      <c r="L10394" s="35">
        <v>0</v>
      </c>
      <c r="M10394" s="35">
        <v>0</v>
      </c>
      <c r="N10394" s="35">
        <v>0</v>
      </c>
      <c r="O10394" s="35">
        <v>0</v>
      </c>
      <c r="P10394" s="36">
        <v>11</v>
      </c>
      <c r="Q10394" s="37">
        <v>32</v>
      </c>
      <c r="R10394" s="36">
        <v>13</v>
      </c>
      <c r="S10394" s="39">
        <f t="shared" si="365"/>
        <v>32</v>
      </c>
      <c r="T10394" s="34" t="s">
        <v>50</v>
      </c>
      <c r="U10394" s="12">
        <f>EXP((alpha+(beta/speed))+(ceta*LN(speed)))</f>
        <v>2.0860090150466419</v>
      </c>
      <c r="V10394" s="8">
        <f t="shared" si="366"/>
        <v>32</v>
      </c>
    </row>
    <row r="10395" spans="1:22">
      <c r="A10395" s="34" t="s">
        <v>19</v>
      </c>
      <c r="B10395" s="34" t="s">
        <v>76</v>
      </c>
      <c r="C10395" s="5" t="s">
        <v>190</v>
      </c>
      <c r="D10395" s="35" t="s">
        <v>85</v>
      </c>
      <c r="E10395" s="36" t="s">
        <v>18</v>
      </c>
      <c r="F10395" s="37">
        <v>100</v>
      </c>
      <c r="G10395" s="38">
        <v>0.06</v>
      </c>
      <c r="H10395" s="34">
        <v>0.97341444821059331</v>
      </c>
      <c r="I10395" s="35">
        <v>-4.2014736259970134E-5</v>
      </c>
      <c r="J10395" s="35">
        <v>2.819958445486171E-3</v>
      </c>
      <c r="K10395" s="35">
        <v>-7.977694687059167E-2</v>
      </c>
      <c r="L10395" s="35">
        <v>2.8516425507950425</v>
      </c>
      <c r="M10395" s="35">
        <v>0</v>
      </c>
      <c r="N10395" s="35">
        <v>0</v>
      </c>
      <c r="O10395" s="35">
        <v>0</v>
      </c>
      <c r="P10395" s="36">
        <v>11</v>
      </c>
      <c r="Q10395" s="37">
        <v>32</v>
      </c>
      <c r="R10395" s="36">
        <v>14</v>
      </c>
      <c r="S10395" s="39">
        <f t="shared" si="365"/>
        <v>32</v>
      </c>
      <c r="T10395" s="34" t="s">
        <v>51</v>
      </c>
      <c r="U10395" s="12">
        <f>(((alpha*(speed^3))+(beta*(speed^2))+(ceta*speed))+delta)</f>
        <v>1.8096788213472468</v>
      </c>
      <c r="V10395" s="8">
        <f t="shared" si="366"/>
        <v>32</v>
      </c>
    </row>
    <row r="10396" spans="1:22">
      <c r="A10396" s="34" t="s">
        <v>19</v>
      </c>
      <c r="B10396" s="34" t="s">
        <v>76</v>
      </c>
      <c r="C10396" s="5" t="s">
        <v>190</v>
      </c>
      <c r="D10396" s="35" t="s">
        <v>85</v>
      </c>
      <c r="E10396" s="36" t="s">
        <v>17</v>
      </c>
      <c r="F10396" s="37">
        <v>100</v>
      </c>
      <c r="G10396" s="38">
        <v>0.06</v>
      </c>
      <c r="H10396" s="34">
        <v>0.98691846325144106</v>
      </c>
      <c r="I10396" s="35">
        <v>-5.8858481778065144E-2</v>
      </c>
      <c r="J10396" s="35">
        <v>4.1738153107278855</v>
      </c>
      <c r="K10396" s="35">
        <v>-106.91746504958475</v>
      </c>
      <c r="L10396" s="35">
        <v>2830.4910818703543</v>
      </c>
      <c r="M10396" s="35">
        <v>0</v>
      </c>
      <c r="N10396" s="35">
        <v>0</v>
      </c>
      <c r="O10396" s="35">
        <v>0</v>
      </c>
      <c r="P10396" s="36">
        <v>11</v>
      </c>
      <c r="Q10396" s="37">
        <v>32</v>
      </c>
      <c r="R10396" s="36">
        <v>14</v>
      </c>
      <c r="S10396" s="39">
        <f t="shared" si="365"/>
        <v>32</v>
      </c>
      <c r="T10396" s="34" t="s">
        <v>51</v>
      </c>
      <c r="U10396" s="12">
        <f>(((alpha*(speed^3))+(beta*(speed^2))+(ceta*speed))+delta)</f>
        <v>1754.4443475653584</v>
      </c>
      <c r="V10396" s="8">
        <f t="shared" si="366"/>
        <v>32</v>
      </c>
    </row>
    <row r="10397" spans="1:22">
      <c r="A10397" s="34" t="s">
        <v>19</v>
      </c>
      <c r="B10397" s="34" t="s">
        <v>76</v>
      </c>
      <c r="C10397" s="5" t="s">
        <v>191</v>
      </c>
      <c r="D10397" s="35" t="s">
        <v>86</v>
      </c>
      <c r="E10397" s="36" t="s">
        <v>15</v>
      </c>
      <c r="F10397" s="37">
        <v>0</v>
      </c>
      <c r="G10397" s="38">
        <v>0</v>
      </c>
      <c r="H10397" s="34">
        <v>0.96461954808044914</v>
      </c>
      <c r="I10397" s="35">
        <v>1.1953079038810601</v>
      </c>
      <c r="J10397" s="35">
        <v>22.468517070437986</v>
      </c>
      <c r="K10397" s="35">
        <v>-0.29836416873185601</v>
      </c>
      <c r="L10397" s="35">
        <v>0.47829708151795136</v>
      </c>
      <c r="M10397" s="35">
        <v>5.5251961154533867E-2</v>
      </c>
      <c r="N10397" s="35">
        <v>0</v>
      </c>
      <c r="O10397" s="35">
        <v>0</v>
      </c>
      <c r="P10397" s="36">
        <v>12</v>
      </c>
      <c r="Q10397" s="37">
        <v>86</v>
      </c>
      <c r="R10397" s="36">
        <v>10</v>
      </c>
      <c r="S10397" s="39">
        <f t="shared" si="365"/>
        <v>86</v>
      </c>
      <c r="T10397" s="34" t="s">
        <v>44</v>
      </c>
      <c r="U10397" s="12">
        <f>(alpha+(beta/(1+EXP((((-1)*ceta)+(delta*LN(speed)))+(epsilon*speed)))))</f>
        <v>1.212399301191122</v>
      </c>
      <c r="V10397" s="8">
        <f t="shared" si="366"/>
        <v>86</v>
      </c>
    </row>
    <row r="10398" spans="1:22">
      <c r="A10398" s="34" t="s">
        <v>19</v>
      </c>
      <c r="B10398" s="34" t="s">
        <v>76</v>
      </c>
      <c r="C10398" s="5" t="s">
        <v>191</v>
      </c>
      <c r="D10398" s="35" t="s">
        <v>86</v>
      </c>
      <c r="E10398" s="36" t="s">
        <v>16</v>
      </c>
      <c r="F10398" s="37">
        <v>0</v>
      </c>
      <c r="G10398" s="38">
        <v>0</v>
      </c>
      <c r="H10398" s="34">
        <v>0.98689357503194852</v>
      </c>
      <c r="I10398" s="35">
        <v>105.01179382377626</v>
      </c>
      <c r="J10398" s="35">
        <v>1.0069208741062325</v>
      </c>
      <c r="K10398" s="35">
        <v>-0.74728831634437154</v>
      </c>
      <c r="L10398" s="35">
        <v>0</v>
      </c>
      <c r="M10398" s="35">
        <v>0</v>
      </c>
      <c r="N10398" s="35">
        <v>0</v>
      </c>
      <c r="O10398" s="35">
        <v>0</v>
      </c>
      <c r="P10398" s="36">
        <v>12</v>
      </c>
      <c r="Q10398" s="37">
        <v>86</v>
      </c>
      <c r="R10398" s="36">
        <v>0</v>
      </c>
      <c r="S10398" s="39">
        <f t="shared" si="365"/>
        <v>86</v>
      </c>
      <c r="T10398" s="34" t="s">
        <v>29</v>
      </c>
      <c r="U10398" s="12">
        <f>((alpha*(beta^speed))*(speed^ceta))</f>
        <v>6.8109796618828788</v>
      </c>
      <c r="V10398" s="8">
        <f t="shared" si="366"/>
        <v>86</v>
      </c>
    </row>
    <row r="10399" spans="1:22">
      <c r="A10399" s="34" t="s">
        <v>19</v>
      </c>
      <c r="B10399" s="34" t="s">
        <v>76</v>
      </c>
      <c r="C10399" s="5" t="s">
        <v>191</v>
      </c>
      <c r="D10399" s="35" t="s">
        <v>86</v>
      </c>
      <c r="E10399" s="36" t="s">
        <v>14</v>
      </c>
      <c r="F10399" s="37">
        <v>0</v>
      </c>
      <c r="G10399" s="38">
        <v>0</v>
      </c>
      <c r="H10399" s="34">
        <v>0.99768526740966323</v>
      </c>
      <c r="I10399" s="35">
        <v>9.8390001156435787</v>
      </c>
      <c r="J10399" s="35">
        <v>-0.80421635909703937</v>
      </c>
      <c r="K10399" s="35">
        <v>221.10052945496287</v>
      </c>
      <c r="L10399" s="35">
        <v>-3.0138697585082745</v>
      </c>
      <c r="M10399" s="35">
        <v>0</v>
      </c>
      <c r="N10399" s="35">
        <v>0</v>
      </c>
      <c r="O10399" s="35">
        <v>0</v>
      </c>
      <c r="P10399" s="36">
        <v>12</v>
      </c>
      <c r="Q10399" s="37">
        <v>86</v>
      </c>
      <c r="R10399" s="36">
        <v>1</v>
      </c>
      <c r="S10399" s="39">
        <f t="shared" si="365"/>
        <v>86</v>
      </c>
      <c r="T10399" s="34" t="s">
        <v>30</v>
      </c>
      <c r="U10399" s="12">
        <f>((alpha*(speed^beta))+(ceta*(speed^delta)))</f>
        <v>0.27397691958852122</v>
      </c>
      <c r="V10399" s="8">
        <f t="shared" si="366"/>
        <v>86</v>
      </c>
    </row>
    <row r="10400" spans="1:22">
      <c r="A10400" s="34" t="s">
        <v>19</v>
      </c>
      <c r="B10400" s="34" t="s">
        <v>76</v>
      </c>
      <c r="C10400" s="5" t="s">
        <v>191</v>
      </c>
      <c r="D10400" s="35" t="s">
        <v>86</v>
      </c>
      <c r="E10400" s="36" t="s">
        <v>18</v>
      </c>
      <c r="F10400" s="37">
        <v>0</v>
      </c>
      <c r="G10400" s="38">
        <v>0</v>
      </c>
      <c r="H10400" s="34">
        <v>0.95780716574607216</v>
      </c>
      <c r="I10400" s="35">
        <v>-1.2550218689417958E-6</v>
      </c>
      <c r="J10400" s="35">
        <v>2.6698577179700209E-4</v>
      </c>
      <c r="K10400" s="35">
        <v>-1.809156818136998E-2</v>
      </c>
      <c r="L10400" s="35">
        <v>0.52247568019782653</v>
      </c>
      <c r="M10400" s="35">
        <v>0</v>
      </c>
      <c r="N10400" s="35">
        <v>0</v>
      </c>
      <c r="O10400" s="35">
        <v>0</v>
      </c>
      <c r="P10400" s="36">
        <v>12</v>
      </c>
      <c r="Q10400" s="37">
        <v>86</v>
      </c>
      <c r="R10400" s="36">
        <v>14</v>
      </c>
      <c r="S10400" s="39">
        <f t="shared" si="365"/>
        <v>86</v>
      </c>
      <c r="T10400" s="34" t="s">
        <v>51</v>
      </c>
      <c r="U10400" s="12">
        <f>(((alpha*(speed^3))+(beta*(speed^2))+(ceta*speed))+delta)</f>
        <v>0.14296339493899302</v>
      </c>
      <c r="V10400" s="8">
        <f t="shared" si="366"/>
        <v>86</v>
      </c>
    </row>
    <row r="10401" spans="1:22">
      <c r="A10401" s="34" t="s">
        <v>19</v>
      </c>
      <c r="B10401" s="34" t="s">
        <v>76</v>
      </c>
      <c r="C10401" s="5" t="s">
        <v>191</v>
      </c>
      <c r="D10401" s="35" t="s">
        <v>86</v>
      </c>
      <c r="E10401" s="36" t="s">
        <v>17</v>
      </c>
      <c r="F10401" s="37">
        <v>0</v>
      </c>
      <c r="G10401" s="38">
        <v>0</v>
      </c>
      <c r="H10401" s="34">
        <v>0.98684622345240969</v>
      </c>
      <c r="I10401" s="35">
        <v>3536.8386511745207</v>
      </c>
      <c r="J10401" s="35">
        <v>1.0082763555425107</v>
      </c>
      <c r="K10401" s="35">
        <v>-0.82507289603187628</v>
      </c>
      <c r="L10401" s="35">
        <v>0</v>
      </c>
      <c r="M10401" s="35">
        <v>0</v>
      </c>
      <c r="N10401" s="35">
        <v>0</v>
      </c>
      <c r="O10401" s="35">
        <v>0</v>
      </c>
      <c r="P10401" s="36">
        <v>12</v>
      </c>
      <c r="Q10401" s="37">
        <v>86</v>
      </c>
      <c r="R10401" s="36">
        <v>0</v>
      </c>
      <c r="S10401" s="39">
        <f t="shared" si="365"/>
        <v>86</v>
      </c>
      <c r="T10401" s="34" t="s">
        <v>29</v>
      </c>
      <c r="U10401" s="12">
        <f>((alpha*(beta^speed))*(speed^ceta))</f>
        <v>182.11979019476749</v>
      </c>
      <c r="V10401" s="8">
        <f t="shared" si="366"/>
        <v>86</v>
      </c>
    </row>
    <row r="10402" spans="1:22">
      <c r="A10402" s="34" t="s">
        <v>19</v>
      </c>
      <c r="B10402" s="34" t="s">
        <v>76</v>
      </c>
      <c r="C10402" s="5" t="s">
        <v>191</v>
      </c>
      <c r="D10402" s="35" t="s">
        <v>86</v>
      </c>
      <c r="E10402" s="36" t="s">
        <v>15</v>
      </c>
      <c r="F10402" s="37">
        <v>50</v>
      </c>
      <c r="G10402" s="38">
        <v>0</v>
      </c>
      <c r="H10402" s="34">
        <v>0.86591458954466327</v>
      </c>
      <c r="I10402" s="35">
        <v>1.8228704600159751</v>
      </c>
      <c r="J10402" s="35">
        <v>2.2892534736017391</v>
      </c>
      <c r="K10402" s="35">
        <v>0.3805868467797926</v>
      </c>
      <c r="L10402" s="35">
        <v>-2.0712509468562028</v>
      </c>
      <c r="M10402" s="35">
        <v>0.25843007348810759</v>
      </c>
      <c r="N10402" s="35">
        <v>0</v>
      </c>
      <c r="O10402" s="35">
        <v>0</v>
      </c>
      <c r="P10402" s="36">
        <v>12</v>
      </c>
      <c r="Q10402" s="37">
        <v>86</v>
      </c>
      <c r="R10402" s="36">
        <v>10</v>
      </c>
      <c r="S10402" s="39">
        <f t="shared" si="365"/>
        <v>86</v>
      </c>
      <c r="T10402" s="34" t="s">
        <v>44</v>
      </c>
      <c r="U10402" s="12">
        <f>(alpha+(beta/(1+EXP((((-1)*ceta)+(delta*LN(speed)))+(epsilon*speed)))))</f>
        <v>1.8228780391928294</v>
      </c>
      <c r="V10402" s="8">
        <f t="shared" si="366"/>
        <v>86</v>
      </c>
    </row>
    <row r="10403" spans="1:22">
      <c r="A10403" s="34" t="s">
        <v>19</v>
      </c>
      <c r="B10403" s="34" t="s">
        <v>76</v>
      </c>
      <c r="C10403" s="5" t="s">
        <v>191</v>
      </c>
      <c r="D10403" s="35" t="s">
        <v>86</v>
      </c>
      <c r="E10403" s="36" t="s">
        <v>16</v>
      </c>
      <c r="F10403" s="37">
        <v>50</v>
      </c>
      <c r="G10403" s="38">
        <v>0</v>
      </c>
      <c r="H10403" s="34">
        <v>0.97570936153949994</v>
      </c>
      <c r="I10403" s="35">
        <v>85.034660751742891</v>
      </c>
      <c r="J10403" s="35">
        <v>1.0010141261684915</v>
      </c>
      <c r="K10403" s="35">
        <v>-0.53920799664783958</v>
      </c>
      <c r="L10403" s="35">
        <v>0</v>
      </c>
      <c r="M10403" s="35">
        <v>0</v>
      </c>
      <c r="N10403" s="35">
        <v>0</v>
      </c>
      <c r="O10403" s="35">
        <v>0</v>
      </c>
      <c r="P10403" s="36">
        <v>12</v>
      </c>
      <c r="Q10403" s="37">
        <v>86</v>
      </c>
      <c r="R10403" s="36">
        <v>0</v>
      </c>
      <c r="S10403" s="39">
        <f t="shared" si="365"/>
        <v>86</v>
      </c>
      <c r="T10403" s="34" t="s">
        <v>29</v>
      </c>
      <c r="U10403" s="12">
        <f>((alpha*(beta^speed))*(speed^ceta))</f>
        <v>8.4014971479935756</v>
      </c>
      <c r="V10403" s="8">
        <f t="shared" si="366"/>
        <v>86</v>
      </c>
    </row>
    <row r="10404" spans="1:22">
      <c r="A10404" s="34" t="s">
        <v>19</v>
      </c>
      <c r="B10404" s="34" t="s">
        <v>76</v>
      </c>
      <c r="C10404" s="5" t="s">
        <v>191</v>
      </c>
      <c r="D10404" s="35" t="s">
        <v>86</v>
      </c>
      <c r="E10404" s="36" t="s">
        <v>14</v>
      </c>
      <c r="F10404" s="37">
        <v>50</v>
      </c>
      <c r="G10404" s="38">
        <v>0</v>
      </c>
      <c r="H10404" s="34">
        <v>0.99685363085328516</v>
      </c>
      <c r="I10404" s="35">
        <v>10.468993888527775</v>
      </c>
      <c r="J10404" s="35">
        <v>-0.82464154194960215</v>
      </c>
      <c r="K10404" s="35">
        <v>31749.132196697225</v>
      </c>
      <c r="L10404" s="35">
        <v>-5.1735748282597207</v>
      </c>
      <c r="M10404" s="35">
        <v>0</v>
      </c>
      <c r="N10404" s="35">
        <v>0</v>
      </c>
      <c r="O10404" s="35">
        <v>0</v>
      </c>
      <c r="P10404" s="36">
        <v>12</v>
      </c>
      <c r="Q10404" s="37">
        <v>86</v>
      </c>
      <c r="R10404" s="36">
        <v>1</v>
      </c>
      <c r="S10404" s="39">
        <f t="shared" si="365"/>
        <v>86</v>
      </c>
      <c r="T10404" s="34" t="s">
        <v>30</v>
      </c>
      <c r="U10404" s="12">
        <f>((alpha*(speed^beta))+(ceta*(speed^delta)))</f>
        <v>0.26585341856745986</v>
      </c>
      <c r="V10404" s="8">
        <f t="shared" si="366"/>
        <v>86</v>
      </c>
    </row>
    <row r="10405" spans="1:22">
      <c r="A10405" s="34" t="s">
        <v>19</v>
      </c>
      <c r="B10405" s="34" t="s">
        <v>76</v>
      </c>
      <c r="C10405" s="5" t="s">
        <v>191</v>
      </c>
      <c r="D10405" s="35" t="s">
        <v>86</v>
      </c>
      <c r="E10405" s="36" t="s">
        <v>18</v>
      </c>
      <c r="F10405" s="37">
        <v>50</v>
      </c>
      <c r="G10405" s="38">
        <v>0</v>
      </c>
      <c r="H10405" s="34">
        <v>0.8525140705704416</v>
      </c>
      <c r="I10405" s="35">
        <v>-6.727799516678633E-7</v>
      </c>
      <c r="J10405" s="35">
        <v>1.9751444335511039E-4</v>
      </c>
      <c r="K10405" s="35">
        <v>-1.6349551582960305E-2</v>
      </c>
      <c r="L10405" s="35">
        <v>0.61577859670986368</v>
      </c>
      <c r="M10405" s="35">
        <v>0</v>
      </c>
      <c r="N10405" s="35">
        <v>0</v>
      </c>
      <c r="O10405" s="35">
        <v>0</v>
      </c>
      <c r="P10405" s="36">
        <v>12</v>
      </c>
      <c r="Q10405" s="37">
        <v>86</v>
      </c>
      <c r="R10405" s="36">
        <v>14</v>
      </c>
      <c r="S10405" s="39">
        <f t="shared" si="365"/>
        <v>86</v>
      </c>
      <c r="T10405" s="34" t="s">
        <v>51</v>
      </c>
      <c r="U10405" s="12">
        <f>(((alpha*(speed^3))+(beta*(speed^2))+(ceta*speed))+delta)</f>
        <v>0.24260825869161939</v>
      </c>
      <c r="V10405" s="8">
        <f t="shared" si="366"/>
        <v>86</v>
      </c>
    </row>
    <row r="10406" spans="1:22">
      <c r="A10406" s="34" t="s">
        <v>19</v>
      </c>
      <c r="B10406" s="34" t="s">
        <v>76</v>
      </c>
      <c r="C10406" s="5" t="s">
        <v>191</v>
      </c>
      <c r="D10406" s="35" t="s">
        <v>86</v>
      </c>
      <c r="E10406" s="36" t="s">
        <v>17</v>
      </c>
      <c r="F10406" s="37">
        <v>50</v>
      </c>
      <c r="G10406" s="38">
        <v>0</v>
      </c>
      <c r="H10406" s="34">
        <v>0.96924526961933455</v>
      </c>
      <c r="I10406" s="35">
        <v>-2.0152404920628949E-3</v>
      </c>
      <c r="J10406" s="35">
        <v>0.39509595708017492</v>
      </c>
      <c r="K10406" s="35">
        <v>-26.87586994835231</v>
      </c>
      <c r="L10406" s="35">
        <v>907.1292396295554</v>
      </c>
      <c r="M10406" s="35">
        <v>0</v>
      </c>
      <c r="N10406" s="35">
        <v>0</v>
      </c>
      <c r="O10406" s="35">
        <v>0</v>
      </c>
      <c r="P10406" s="36">
        <v>12</v>
      </c>
      <c r="Q10406" s="37">
        <v>86</v>
      </c>
      <c r="R10406" s="36">
        <v>14</v>
      </c>
      <c r="S10406" s="39">
        <f t="shared" si="365"/>
        <v>86</v>
      </c>
      <c r="T10406" s="34" t="s">
        <v>51</v>
      </c>
      <c r="U10406" s="12">
        <f>(((alpha*(speed^3))+(beta*(speed^2))+(ceta*speed))+delta)</f>
        <v>236.12831621667362</v>
      </c>
      <c r="V10406" s="8">
        <f t="shared" si="366"/>
        <v>86</v>
      </c>
    </row>
    <row r="10407" spans="1:22">
      <c r="A10407" s="34" t="s">
        <v>19</v>
      </c>
      <c r="B10407" s="34" t="s">
        <v>76</v>
      </c>
      <c r="C10407" s="5" t="s">
        <v>191</v>
      </c>
      <c r="D10407" s="35" t="s">
        <v>86</v>
      </c>
      <c r="E10407" s="36" t="s">
        <v>15</v>
      </c>
      <c r="F10407" s="37">
        <v>100</v>
      </c>
      <c r="G10407" s="38">
        <v>0</v>
      </c>
      <c r="H10407" s="34">
        <v>0.87124536159547639</v>
      </c>
      <c r="I10407" s="35">
        <v>2.1888075533539388</v>
      </c>
      <c r="J10407" s="35">
        <v>2.8036947720181105</v>
      </c>
      <c r="K10407" s="35">
        <v>-1.1823581240025764</v>
      </c>
      <c r="L10407" s="35">
        <v>-3.3909829392263409</v>
      </c>
      <c r="M10407" s="35">
        <v>0.34325795943213022</v>
      </c>
      <c r="N10407" s="35">
        <v>0</v>
      </c>
      <c r="O10407" s="35">
        <v>0</v>
      </c>
      <c r="P10407" s="36">
        <v>12</v>
      </c>
      <c r="Q10407" s="37">
        <v>86</v>
      </c>
      <c r="R10407" s="36">
        <v>10</v>
      </c>
      <c r="S10407" s="39">
        <f t="shared" si="365"/>
        <v>86</v>
      </c>
      <c r="T10407" s="34" t="s">
        <v>44</v>
      </c>
      <c r="U10407" s="12">
        <f>(alpha+(beta/(1+EXP((((-1)*ceta)+(delta*LN(speed)))+(epsilon*speed)))))</f>
        <v>2.1888080250226376</v>
      </c>
      <c r="V10407" s="8">
        <f t="shared" si="366"/>
        <v>86</v>
      </c>
    </row>
    <row r="10408" spans="1:22">
      <c r="A10408" s="34" t="s">
        <v>19</v>
      </c>
      <c r="B10408" s="34" t="s">
        <v>76</v>
      </c>
      <c r="C10408" s="5" t="s">
        <v>191</v>
      </c>
      <c r="D10408" s="35" t="s">
        <v>86</v>
      </c>
      <c r="E10408" s="36" t="s">
        <v>16</v>
      </c>
      <c r="F10408" s="37">
        <v>100</v>
      </c>
      <c r="G10408" s="38">
        <v>0</v>
      </c>
      <c r="H10408" s="34">
        <v>0.96747471135882579</v>
      </c>
      <c r="I10408" s="35">
        <v>77.901420506609441</v>
      </c>
      <c r="J10408" s="35">
        <v>0.99722317571633889</v>
      </c>
      <c r="K10408" s="35">
        <v>-0.41438197764488077</v>
      </c>
      <c r="L10408" s="35">
        <v>0</v>
      </c>
      <c r="M10408" s="35">
        <v>0</v>
      </c>
      <c r="N10408" s="35">
        <v>0</v>
      </c>
      <c r="O10408" s="35">
        <v>0</v>
      </c>
      <c r="P10408" s="36">
        <v>12</v>
      </c>
      <c r="Q10408" s="37">
        <v>86</v>
      </c>
      <c r="R10408" s="36">
        <v>0</v>
      </c>
      <c r="S10408" s="39">
        <f t="shared" si="365"/>
        <v>86</v>
      </c>
      <c r="T10408" s="34" t="s">
        <v>29</v>
      </c>
      <c r="U10408" s="12">
        <f>((alpha*(beta^speed))*(speed^ceta))</f>
        <v>9.6842793007009629</v>
      </c>
      <c r="V10408" s="8">
        <f t="shared" si="366"/>
        <v>86</v>
      </c>
    </row>
    <row r="10409" spans="1:22">
      <c r="A10409" s="34" t="s">
        <v>19</v>
      </c>
      <c r="B10409" s="34" t="s">
        <v>76</v>
      </c>
      <c r="C10409" s="5" t="s">
        <v>191</v>
      </c>
      <c r="D10409" s="35" t="s">
        <v>86</v>
      </c>
      <c r="E10409" s="36" t="s">
        <v>14</v>
      </c>
      <c r="F10409" s="37">
        <v>100</v>
      </c>
      <c r="G10409" s="38">
        <v>0</v>
      </c>
      <c r="H10409" s="34">
        <v>0.99560734368662218</v>
      </c>
      <c r="I10409" s="35">
        <v>-0.1861213421546801</v>
      </c>
      <c r="J10409" s="35">
        <v>6.6913079447104326E-2</v>
      </c>
      <c r="K10409" s="35">
        <v>1.3691994239019039</v>
      </c>
      <c r="L10409" s="35">
        <v>0</v>
      </c>
      <c r="M10409" s="35">
        <v>0</v>
      </c>
      <c r="N10409" s="35">
        <v>0</v>
      </c>
      <c r="O10409" s="35">
        <v>0</v>
      </c>
      <c r="P10409" s="36">
        <v>12</v>
      </c>
      <c r="Q10409" s="37">
        <v>86</v>
      </c>
      <c r="R10409" s="36">
        <v>2</v>
      </c>
      <c r="S10409" s="39">
        <f t="shared" si="365"/>
        <v>86</v>
      </c>
      <c r="T10409" s="34" t="s">
        <v>31</v>
      </c>
      <c r="U10409" s="12">
        <f>((alpha+(beta*speed))^((-1)/ceta))</f>
        <v>0.2853334929205118</v>
      </c>
      <c r="V10409" s="8">
        <f t="shared" si="366"/>
        <v>86</v>
      </c>
    </row>
    <row r="10410" spans="1:22">
      <c r="A10410" s="34" t="s">
        <v>19</v>
      </c>
      <c r="B10410" s="34" t="s">
        <v>76</v>
      </c>
      <c r="C10410" s="5" t="s">
        <v>191</v>
      </c>
      <c r="D10410" s="35" t="s">
        <v>86</v>
      </c>
      <c r="E10410" s="36" t="s">
        <v>18</v>
      </c>
      <c r="F10410" s="37">
        <v>100</v>
      </c>
      <c r="G10410" s="38">
        <v>0</v>
      </c>
      <c r="H10410" s="34">
        <v>0.83143326891267766</v>
      </c>
      <c r="I10410" s="35">
        <v>-4.9999997199438754E-7</v>
      </c>
      <c r="J10410" s="35">
        <v>1.9375425422416565E-4</v>
      </c>
      <c r="K10410" s="35">
        <v>-1.84327903510761E-2</v>
      </c>
      <c r="L10410" s="35">
        <v>0.77221675520968491</v>
      </c>
      <c r="M10410" s="35">
        <v>0</v>
      </c>
      <c r="N10410" s="35">
        <v>0</v>
      </c>
      <c r="O10410" s="35">
        <v>0</v>
      </c>
      <c r="P10410" s="36">
        <v>12</v>
      </c>
      <c r="Q10410" s="37">
        <v>86</v>
      </c>
      <c r="R10410" s="36">
        <v>14</v>
      </c>
      <c r="S10410" s="39">
        <f t="shared" si="365"/>
        <v>86</v>
      </c>
      <c r="T10410" s="34" t="s">
        <v>51</v>
      </c>
      <c r="U10410" s="12">
        <f>(((alpha*(speed^3))+(beta*(speed^2))+(ceta*speed))+delta)</f>
        <v>0.30197526707220723</v>
      </c>
      <c r="V10410" s="8">
        <f t="shared" si="366"/>
        <v>86</v>
      </c>
    </row>
    <row r="10411" spans="1:22">
      <c r="A10411" s="34" t="s">
        <v>19</v>
      </c>
      <c r="B10411" s="34" t="s">
        <v>76</v>
      </c>
      <c r="C10411" s="5" t="s">
        <v>191</v>
      </c>
      <c r="D10411" s="35" t="s">
        <v>86</v>
      </c>
      <c r="E10411" s="36" t="s">
        <v>17</v>
      </c>
      <c r="F10411" s="37">
        <v>100</v>
      </c>
      <c r="G10411" s="38">
        <v>0</v>
      </c>
      <c r="H10411" s="34">
        <v>0.95657449016770824</v>
      </c>
      <c r="I10411" s="35">
        <v>-2.0543059380421949E-3</v>
      </c>
      <c r="J10411" s="35">
        <v>0.40480875804670813</v>
      </c>
      <c r="K10411" s="35">
        <v>-28.895523799908407</v>
      </c>
      <c r="L10411" s="35">
        <v>1082.6645737523313</v>
      </c>
      <c r="M10411" s="35">
        <v>0</v>
      </c>
      <c r="N10411" s="35">
        <v>0</v>
      </c>
      <c r="O10411" s="35">
        <v>0</v>
      </c>
      <c r="P10411" s="36">
        <v>12</v>
      </c>
      <c r="Q10411" s="37">
        <v>86</v>
      </c>
      <c r="R10411" s="36">
        <v>14</v>
      </c>
      <c r="S10411" s="39">
        <f t="shared" si="365"/>
        <v>86</v>
      </c>
      <c r="T10411" s="34" t="s">
        <v>51</v>
      </c>
      <c r="U10411" s="12">
        <f>(((alpha*(speed^3))+(beta*(speed^2))+(ceta*speed))+delta)</f>
        <v>284.96148374629524</v>
      </c>
      <c r="V10411" s="8">
        <f t="shared" si="366"/>
        <v>86</v>
      </c>
    </row>
    <row r="10412" spans="1:22">
      <c r="A10412" s="34" t="s">
        <v>19</v>
      </c>
      <c r="B10412" s="34" t="s">
        <v>76</v>
      </c>
      <c r="C10412" s="5" t="s">
        <v>191</v>
      </c>
      <c r="D10412" s="35" t="s">
        <v>86</v>
      </c>
      <c r="E10412" s="36" t="s">
        <v>15</v>
      </c>
      <c r="F10412" s="37">
        <v>0</v>
      </c>
      <c r="G10412" s="38">
        <v>-0.06</v>
      </c>
      <c r="H10412" s="34">
        <v>0.99101173756063743</v>
      </c>
      <c r="I10412" s="35">
        <v>0.48527419674666133</v>
      </c>
      <c r="J10412" s="35">
        <v>2.0784787801462295E-2</v>
      </c>
      <c r="K10412" s="35">
        <v>0.38596391971675614</v>
      </c>
      <c r="L10412" s="35">
        <v>0</v>
      </c>
      <c r="M10412" s="35">
        <v>0</v>
      </c>
      <c r="N10412" s="35">
        <v>0</v>
      </c>
      <c r="O10412" s="35">
        <v>0</v>
      </c>
      <c r="P10412" s="36">
        <v>12</v>
      </c>
      <c r="Q10412" s="37">
        <v>86</v>
      </c>
      <c r="R10412" s="36">
        <v>2</v>
      </c>
      <c r="S10412" s="39">
        <f t="shared" si="365"/>
        <v>86</v>
      </c>
      <c r="T10412" s="34" t="s">
        <v>31</v>
      </c>
      <c r="U10412" s="12">
        <f>((alpha+(beta*speed))^((-1)/ceta))</f>
        <v>0.11917818711324629</v>
      </c>
      <c r="V10412" s="8">
        <f t="shared" si="366"/>
        <v>86</v>
      </c>
    </row>
    <row r="10413" spans="1:22">
      <c r="A10413" s="34" t="s">
        <v>19</v>
      </c>
      <c r="B10413" s="34" t="s">
        <v>76</v>
      </c>
      <c r="C10413" s="5" t="s">
        <v>191</v>
      </c>
      <c r="D10413" s="35" t="s">
        <v>86</v>
      </c>
      <c r="E10413" s="36" t="s">
        <v>16</v>
      </c>
      <c r="F10413" s="37">
        <v>0</v>
      </c>
      <c r="G10413" s="38">
        <v>-0.06</v>
      </c>
      <c r="H10413" s="34">
        <v>0.99123846064107202</v>
      </c>
      <c r="I10413" s="35">
        <v>87.708101605152223</v>
      </c>
      <c r="J10413" s="35">
        <v>0.97694025590368616</v>
      </c>
      <c r="K10413" s="35">
        <v>-0.82328475971842641</v>
      </c>
      <c r="L10413" s="35">
        <v>0</v>
      </c>
      <c r="M10413" s="35">
        <v>0</v>
      </c>
      <c r="N10413" s="35">
        <v>0</v>
      </c>
      <c r="O10413" s="35">
        <v>0</v>
      </c>
      <c r="P10413" s="36">
        <v>12</v>
      </c>
      <c r="Q10413" s="37">
        <v>86</v>
      </c>
      <c r="R10413" s="36">
        <v>0</v>
      </c>
      <c r="S10413" s="39">
        <f t="shared" si="365"/>
        <v>86</v>
      </c>
      <c r="T10413" s="34" t="s">
        <v>29</v>
      </c>
      <c r="U10413" s="12">
        <f>((alpha*(beta^speed))*(speed^ceta))</f>
        <v>0.30133189049831782</v>
      </c>
      <c r="V10413" s="8">
        <f t="shared" si="366"/>
        <v>86</v>
      </c>
    </row>
    <row r="10414" spans="1:22">
      <c r="A10414" s="34" t="s">
        <v>19</v>
      </c>
      <c r="B10414" s="34" t="s">
        <v>76</v>
      </c>
      <c r="C10414" s="5" t="s">
        <v>191</v>
      </c>
      <c r="D10414" s="35" t="s">
        <v>86</v>
      </c>
      <c r="E10414" s="36" t="s">
        <v>14</v>
      </c>
      <c r="F10414" s="37">
        <v>0</v>
      </c>
      <c r="G10414" s="38">
        <v>-0.06</v>
      </c>
      <c r="H10414" s="34">
        <v>0.99740321554672584</v>
      </c>
      <c r="I10414" s="35">
        <v>-6.9026544337707829E-2</v>
      </c>
      <c r="J10414" s="35">
        <v>12.594483855019478</v>
      </c>
      <c r="K10414" s="35">
        <v>0.39684545088650969</v>
      </c>
      <c r="L10414" s="35">
        <v>1.0990084816085812</v>
      </c>
      <c r="M10414" s="35">
        <v>-8.2220880221650823E-4</v>
      </c>
      <c r="N10414" s="35">
        <v>0</v>
      </c>
      <c r="O10414" s="35">
        <v>0</v>
      </c>
      <c r="P10414" s="36">
        <v>12</v>
      </c>
      <c r="Q10414" s="37">
        <v>86</v>
      </c>
      <c r="R10414" s="36">
        <v>10</v>
      </c>
      <c r="S10414" s="39">
        <f t="shared" si="365"/>
        <v>86</v>
      </c>
      <c r="T10414" s="34" t="s">
        <v>44</v>
      </c>
      <c r="U10414" s="12">
        <f>(alpha+(beta/(1+EXP((((-1)*ceta)+(delta*LN(speed)))+(epsilon*speed)))))</f>
        <v>7.9584770648435471E-2</v>
      </c>
      <c r="V10414" s="8">
        <f t="shared" si="366"/>
        <v>86</v>
      </c>
    </row>
    <row r="10415" spans="1:22">
      <c r="A10415" s="34" t="s">
        <v>19</v>
      </c>
      <c r="B10415" s="34" t="s">
        <v>76</v>
      </c>
      <c r="C10415" s="5" t="s">
        <v>191</v>
      </c>
      <c r="D10415" s="35" t="s">
        <v>86</v>
      </c>
      <c r="E10415" s="36" t="s">
        <v>18</v>
      </c>
      <c r="F10415" s="37">
        <v>0</v>
      </c>
      <c r="G10415" s="38">
        <v>-0.06</v>
      </c>
      <c r="H10415" s="34">
        <v>0.99323760619540635</v>
      </c>
      <c r="I10415" s="35">
        <v>2.2262993041659978</v>
      </c>
      <c r="J10415" s="35">
        <v>-6.3169554913836876</v>
      </c>
      <c r="K10415" s="35">
        <v>-1.2436874736631449</v>
      </c>
      <c r="L10415" s="35">
        <v>0</v>
      </c>
      <c r="M10415" s="35">
        <v>0</v>
      </c>
      <c r="N10415" s="35">
        <v>0</v>
      </c>
      <c r="O10415" s="35">
        <v>0</v>
      </c>
      <c r="P10415" s="36">
        <v>12</v>
      </c>
      <c r="Q10415" s="37">
        <v>86</v>
      </c>
      <c r="R10415" s="36">
        <v>13</v>
      </c>
      <c r="S10415" s="39">
        <f t="shared" si="365"/>
        <v>86</v>
      </c>
      <c r="T10415" s="34" t="s">
        <v>50</v>
      </c>
      <c r="U10415" s="12">
        <f>EXP((alpha+(beta/speed))+(ceta*LN(speed)))</f>
        <v>3.381098252957998E-2</v>
      </c>
      <c r="V10415" s="8">
        <f t="shared" si="366"/>
        <v>86</v>
      </c>
    </row>
    <row r="10416" spans="1:22">
      <c r="A10416" s="34" t="s">
        <v>19</v>
      </c>
      <c r="B10416" s="34" t="s">
        <v>76</v>
      </c>
      <c r="C10416" s="5" t="s">
        <v>191</v>
      </c>
      <c r="D10416" s="35" t="s">
        <v>86</v>
      </c>
      <c r="E10416" s="36" t="s">
        <v>17</v>
      </c>
      <c r="F10416" s="37">
        <v>0</v>
      </c>
      <c r="G10416" s="38">
        <v>-0.06</v>
      </c>
      <c r="H10416" s="34">
        <v>0.98809274848061313</v>
      </c>
      <c r="I10416" s="35">
        <v>12.822703841600191</v>
      </c>
      <c r="J10416" s="35">
        <v>-18.284984719424727</v>
      </c>
      <c r="K10416" s="35">
        <v>-2.340629425006818</v>
      </c>
      <c r="L10416" s="35">
        <v>0</v>
      </c>
      <c r="M10416" s="35">
        <v>0</v>
      </c>
      <c r="N10416" s="35">
        <v>0</v>
      </c>
      <c r="O10416" s="35">
        <v>0</v>
      </c>
      <c r="P10416" s="36">
        <v>12</v>
      </c>
      <c r="Q10416" s="37">
        <v>86</v>
      </c>
      <c r="R10416" s="36">
        <v>13</v>
      </c>
      <c r="S10416" s="39">
        <f t="shared" si="365"/>
        <v>86</v>
      </c>
      <c r="T10416" s="34" t="s">
        <v>50</v>
      </c>
      <c r="U10416" s="12">
        <f>EXP((alpha+(beta/speed))+(ceta*LN(speed)))</f>
        <v>8.8827517379515264</v>
      </c>
      <c r="V10416" s="8">
        <f t="shared" si="366"/>
        <v>86</v>
      </c>
    </row>
    <row r="10417" spans="1:22">
      <c r="A10417" s="34" t="s">
        <v>19</v>
      </c>
      <c r="B10417" s="34" t="s">
        <v>76</v>
      </c>
      <c r="C10417" s="5" t="s">
        <v>191</v>
      </c>
      <c r="D10417" s="35" t="s">
        <v>86</v>
      </c>
      <c r="E10417" s="36" t="s">
        <v>15</v>
      </c>
      <c r="F10417" s="37">
        <v>50</v>
      </c>
      <c r="G10417" s="38">
        <v>-0.06</v>
      </c>
      <c r="H10417" s="34">
        <v>0.98129526536677725</v>
      </c>
      <c r="I10417" s="35">
        <v>8.1003215196845133</v>
      </c>
      <c r="J10417" s="35">
        <v>-20.757947967233097</v>
      </c>
      <c r="K10417" s="35">
        <v>-2.2306411717006003</v>
      </c>
      <c r="L10417" s="35">
        <v>0</v>
      </c>
      <c r="M10417" s="35">
        <v>0</v>
      </c>
      <c r="N10417" s="35">
        <v>0</v>
      </c>
      <c r="O10417" s="35">
        <v>0</v>
      </c>
      <c r="P10417" s="36">
        <v>12</v>
      </c>
      <c r="Q10417" s="37">
        <v>86</v>
      </c>
      <c r="R10417" s="36">
        <v>13</v>
      </c>
      <c r="S10417" s="39">
        <f t="shared" si="365"/>
        <v>86</v>
      </c>
      <c r="T10417" s="34" t="s">
        <v>50</v>
      </c>
      <c r="U10417" s="12">
        <f>EXP((alpha+(beta/speed))+(ceta*LN(speed)))</f>
        <v>0.12529298047679208</v>
      </c>
      <c r="V10417" s="8">
        <f t="shared" si="366"/>
        <v>86</v>
      </c>
    </row>
    <row r="10418" spans="1:22">
      <c r="A10418" s="34" t="s">
        <v>19</v>
      </c>
      <c r="B10418" s="34" t="s">
        <v>76</v>
      </c>
      <c r="C10418" s="5" t="s">
        <v>191</v>
      </c>
      <c r="D10418" s="35" t="s">
        <v>86</v>
      </c>
      <c r="E10418" s="36" t="s">
        <v>16</v>
      </c>
      <c r="F10418" s="37">
        <v>50</v>
      </c>
      <c r="G10418" s="38">
        <v>-0.06</v>
      </c>
      <c r="H10418" s="34">
        <v>0.9847624246038692</v>
      </c>
      <c r="I10418" s="35">
        <v>-0.33877785973990565</v>
      </c>
      <c r="J10418" s="35">
        <v>14.578212617565395</v>
      </c>
      <c r="K10418" s="35">
        <v>4.9998152961871174</v>
      </c>
      <c r="L10418" s="35">
        <v>1.944710858138829</v>
      </c>
      <c r="M10418" s="35">
        <v>-7.4107105976493805E-3</v>
      </c>
      <c r="N10418" s="35">
        <v>0</v>
      </c>
      <c r="O10418" s="35">
        <v>0</v>
      </c>
      <c r="P10418" s="36">
        <v>12</v>
      </c>
      <c r="Q10418" s="37">
        <v>86</v>
      </c>
      <c r="R10418" s="36">
        <v>10</v>
      </c>
      <c r="S10418" s="39">
        <f t="shared" si="365"/>
        <v>86</v>
      </c>
      <c r="T10418" s="34" t="s">
        <v>44</v>
      </c>
      <c r="U10418" s="12">
        <f>(alpha+(beta/(1+EXP((((-1)*ceta)+(delta*LN(speed)))+(epsilon*speed)))))</f>
        <v>0.33614578303592474</v>
      </c>
      <c r="V10418" s="8">
        <f t="shared" si="366"/>
        <v>86</v>
      </c>
    </row>
    <row r="10419" spans="1:22">
      <c r="A10419" s="34" t="s">
        <v>19</v>
      </c>
      <c r="B10419" s="34" t="s">
        <v>76</v>
      </c>
      <c r="C10419" s="5" t="s">
        <v>191</v>
      </c>
      <c r="D10419" s="35" t="s">
        <v>86</v>
      </c>
      <c r="E10419" s="36" t="s">
        <v>14</v>
      </c>
      <c r="F10419" s="37">
        <v>50</v>
      </c>
      <c r="G10419" s="38">
        <v>-0.06</v>
      </c>
      <c r="H10419" s="34">
        <v>0.99770187196284255</v>
      </c>
      <c r="I10419" s="35">
        <v>11.867027439970357</v>
      </c>
      <c r="J10419" s="35">
        <v>0.99144134658957561</v>
      </c>
      <c r="K10419" s="35">
        <v>-0.956512797834701</v>
      </c>
      <c r="L10419" s="35">
        <v>0</v>
      </c>
      <c r="M10419" s="35">
        <v>0</v>
      </c>
      <c r="N10419" s="35">
        <v>0</v>
      </c>
      <c r="O10419" s="35">
        <v>0</v>
      </c>
      <c r="P10419" s="36">
        <v>12</v>
      </c>
      <c r="Q10419" s="37">
        <v>86</v>
      </c>
      <c r="R10419" s="36">
        <v>0</v>
      </c>
      <c r="S10419" s="39">
        <f t="shared" si="365"/>
        <v>86</v>
      </c>
      <c r="T10419" s="34" t="s">
        <v>29</v>
      </c>
      <c r="U10419" s="12">
        <f>((alpha*(beta^speed))*(speed^ceta))</f>
        <v>7.9971216819799629E-2</v>
      </c>
      <c r="V10419" s="8">
        <f t="shared" si="366"/>
        <v>86</v>
      </c>
    </row>
    <row r="10420" spans="1:22">
      <c r="A10420" s="34" t="s">
        <v>19</v>
      </c>
      <c r="B10420" s="34" t="s">
        <v>76</v>
      </c>
      <c r="C10420" s="5" t="s">
        <v>191</v>
      </c>
      <c r="D10420" s="35" t="s">
        <v>86</v>
      </c>
      <c r="E10420" s="36" t="s">
        <v>18</v>
      </c>
      <c r="F10420" s="37">
        <v>50</v>
      </c>
      <c r="G10420" s="38">
        <v>-0.06</v>
      </c>
      <c r="H10420" s="34">
        <v>0.98211402022466876</v>
      </c>
      <c r="I10420" s="35">
        <v>3.4519370680566226</v>
      </c>
      <c r="J10420" s="35">
        <v>-12.047074150771122</v>
      </c>
      <c r="K10420" s="35">
        <v>-1.5080578300051484</v>
      </c>
      <c r="L10420" s="35">
        <v>0</v>
      </c>
      <c r="M10420" s="35">
        <v>0</v>
      </c>
      <c r="N10420" s="35">
        <v>0</v>
      </c>
      <c r="O10420" s="35">
        <v>0</v>
      </c>
      <c r="P10420" s="36">
        <v>12</v>
      </c>
      <c r="Q10420" s="37">
        <v>86</v>
      </c>
      <c r="R10420" s="36">
        <v>13</v>
      </c>
      <c r="S10420" s="39">
        <f t="shared" si="365"/>
        <v>86</v>
      </c>
      <c r="T10420" s="34" t="s">
        <v>50</v>
      </c>
      <c r="U10420" s="12">
        <f>EXP((alpha+(beta/speed))+(ceta*LN(speed)))</f>
        <v>3.3188279012431647E-2</v>
      </c>
      <c r="V10420" s="8">
        <f t="shared" si="366"/>
        <v>86</v>
      </c>
    </row>
    <row r="10421" spans="1:22">
      <c r="A10421" s="34" t="s">
        <v>19</v>
      </c>
      <c r="B10421" s="34" t="s">
        <v>76</v>
      </c>
      <c r="C10421" s="5" t="s">
        <v>191</v>
      </c>
      <c r="D10421" s="35" t="s">
        <v>86</v>
      </c>
      <c r="E10421" s="36" t="s">
        <v>17</v>
      </c>
      <c r="F10421" s="37">
        <v>50</v>
      </c>
      <c r="G10421" s="38">
        <v>-0.06</v>
      </c>
      <c r="H10421" s="34">
        <v>0.98013910978139462</v>
      </c>
      <c r="I10421" s="35">
        <v>13.201429722220006</v>
      </c>
      <c r="J10421" s="35">
        <v>-21.101824367537951</v>
      </c>
      <c r="K10421" s="35">
        <v>-2.4166942789075518</v>
      </c>
      <c r="L10421" s="35">
        <v>0</v>
      </c>
      <c r="M10421" s="35">
        <v>0</v>
      </c>
      <c r="N10421" s="35">
        <v>0</v>
      </c>
      <c r="O10421" s="35">
        <v>0</v>
      </c>
      <c r="P10421" s="36">
        <v>12</v>
      </c>
      <c r="Q10421" s="37">
        <v>86</v>
      </c>
      <c r="R10421" s="36">
        <v>13</v>
      </c>
      <c r="S10421" s="39">
        <f t="shared" si="365"/>
        <v>86</v>
      </c>
      <c r="T10421" s="34" t="s">
        <v>50</v>
      </c>
      <c r="U10421" s="12">
        <f>EXP((alpha+(beta/speed))+(ceta*LN(speed)))</f>
        <v>8.9465147613947789</v>
      </c>
      <c r="V10421" s="8">
        <f t="shared" si="366"/>
        <v>86</v>
      </c>
    </row>
    <row r="10422" spans="1:22">
      <c r="A10422" s="34" t="s">
        <v>19</v>
      </c>
      <c r="B10422" s="34" t="s">
        <v>76</v>
      </c>
      <c r="C10422" s="5" t="s">
        <v>191</v>
      </c>
      <c r="D10422" s="35" t="s">
        <v>86</v>
      </c>
      <c r="E10422" s="36" t="s">
        <v>15</v>
      </c>
      <c r="F10422" s="37">
        <v>100</v>
      </c>
      <c r="G10422" s="38">
        <v>-0.06</v>
      </c>
      <c r="H10422" s="34">
        <v>0.97138475427712767</v>
      </c>
      <c r="I10422" s="35">
        <v>8.377815929581498</v>
      </c>
      <c r="J10422" s="35">
        <v>-22.191070761563456</v>
      </c>
      <c r="K10422" s="35">
        <v>-2.2700222408683866</v>
      </c>
      <c r="L10422" s="35">
        <v>0</v>
      </c>
      <c r="M10422" s="35">
        <v>0</v>
      </c>
      <c r="N10422" s="35">
        <v>0</v>
      </c>
      <c r="O10422" s="35">
        <v>0</v>
      </c>
      <c r="P10422" s="36">
        <v>12</v>
      </c>
      <c r="Q10422" s="37">
        <v>86</v>
      </c>
      <c r="R10422" s="36">
        <v>13</v>
      </c>
      <c r="S10422" s="39">
        <f t="shared" si="365"/>
        <v>86</v>
      </c>
      <c r="T10422" s="34" t="s">
        <v>50</v>
      </c>
      <c r="U10422" s="12">
        <f>EXP((alpha+(beta/speed))+(ceta*LN(speed)))</f>
        <v>0.13646498628479414</v>
      </c>
      <c r="V10422" s="8">
        <f t="shared" si="366"/>
        <v>86</v>
      </c>
    </row>
    <row r="10423" spans="1:22">
      <c r="A10423" s="34" t="s">
        <v>19</v>
      </c>
      <c r="B10423" s="34" t="s">
        <v>76</v>
      </c>
      <c r="C10423" s="5" t="s">
        <v>191</v>
      </c>
      <c r="D10423" s="35" t="s">
        <v>86</v>
      </c>
      <c r="E10423" s="36" t="s">
        <v>16</v>
      </c>
      <c r="F10423" s="37">
        <v>100</v>
      </c>
      <c r="G10423" s="38">
        <v>-0.06</v>
      </c>
      <c r="H10423" s="34">
        <v>0.97651558545147743</v>
      </c>
      <c r="I10423" s="35">
        <v>9.0516234858008708</v>
      </c>
      <c r="J10423" s="35">
        <v>-18.86528086349459</v>
      </c>
      <c r="K10423" s="35">
        <v>-2.1956052619835704</v>
      </c>
      <c r="L10423" s="35">
        <v>0</v>
      </c>
      <c r="M10423" s="35">
        <v>0</v>
      </c>
      <c r="N10423" s="35">
        <v>0</v>
      </c>
      <c r="O10423" s="35">
        <v>0</v>
      </c>
      <c r="P10423" s="36">
        <v>12</v>
      </c>
      <c r="Q10423" s="37">
        <v>86</v>
      </c>
      <c r="R10423" s="36">
        <v>13</v>
      </c>
      <c r="S10423" s="39">
        <f t="shared" si="365"/>
        <v>86</v>
      </c>
      <c r="T10423" s="34" t="s">
        <v>50</v>
      </c>
      <c r="U10423" s="12">
        <f>EXP((alpha+(beta/speed))+(ceta*LN(speed)))</f>
        <v>0.38762046250188897</v>
      </c>
      <c r="V10423" s="8">
        <f t="shared" si="366"/>
        <v>86</v>
      </c>
    </row>
    <row r="10424" spans="1:22">
      <c r="A10424" s="34" t="s">
        <v>19</v>
      </c>
      <c r="B10424" s="34" t="s">
        <v>76</v>
      </c>
      <c r="C10424" s="5" t="s">
        <v>191</v>
      </c>
      <c r="D10424" s="35" t="s">
        <v>86</v>
      </c>
      <c r="E10424" s="36" t="s">
        <v>14</v>
      </c>
      <c r="F10424" s="37">
        <v>100</v>
      </c>
      <c r="G10424" s="38">
        <v>-0.06</v>
      </c>
      <c r="H10424" s="34">
        <v>0.99767496898350438</v>
      </c>
      <c r="I10424" s="35">
        <v>0.37549186312835026</v>
      </c>
      <c r="J10424" s="35">
        <v>5.4548964397292315E-2</v>
      </c>
      <c r="K10424" s="35">
        <v>0.65533576106389579</v>
      </c>
      <c r="L10424" s="35">
        <v>0</v>
      </c>
      <c r="M10424" s="35">
        <v>0</v>
      </c>
      <c r="N10424" s="35">
        <v>0</v>
      </c>
      <c r="O10424" s="35">
        <v>0</v>
      </c>
      <c r="P10424" s="36">
        <v>12</v>
      </c>
      <c r="Q10424" s="37">
        <v>86</v>
      </c>
      <c r="R10424" s="36">
        <v>2</v>
      </c>
      <c r="S10424" s="39">
        <f t="shared" si="365"/>
        <v>86</v>
      </c>
      <c r="T10424" s="34" t="s">
        <v>31</v>
      </c>
      <c r="U10424" s="12">
        <f>((alpha+(beta*speed))^((-1)/ceta))</f>
        <v>8.4068743746983698E-2</v>
      </c>
      <c r="V10424" s="8">
        <f t="shared" si="366"/>
        <v>86</v>
      </c>
    </row>
    <row r="10425" spans="1:22">
      <c r="A10425" s="34" t="s">
        <v>19</v>
      </c>
      <c r="B10425" s="34" t="s">
        <v>76</v>
      </c>
      <c r="C10425" s="5" t="s">
        <v>191</v>
      </c>
      <c r="D10425" s="35" t="s">
        <v>86</v>
      </c>
      <c r="E10425" s="36" t="s">
        <v>18</v>
      </c>
      <c r="F10425" s="37">
        <v>100</v>
      </c>
      <c r="G10425" s="38">
        <v>-0.06</v>
      </c>
      <c r="H10425" s="34">
        <v>0.9751623600031003</v>
      </c>
      <c r="I10425" s="35">
        <v>3.8284314822816956</v>
      </c>
      <c r="J10425" s="35">
        <v>-13.415977398088144</v>
      </c>
      <c r="K10425" s="35">
        <v>-1.5794689464611567</v>
      </c>
      <c r="L10425" s="35">
        <v>0</v>
      </c>
      <c r="M10425" s="35">
        <v>0</v>
      </c>
      <c r="N10425" s="35">
        <v>0</v>
      </c>
      <c r="O10425" s="35">
        <v>0</v>
      </c>
      <c r="P10425" s="36">
        <v>12</v>
      </c>
      <c r="Q10425" s="37">
        <v>86</v>
      </c>
      <c r="R10425" s="36">
        <v>13</v>
      </c>
      <c r="S10425" s="39">
        <f t="shared" si="365"/>
        <v>86</v>
      </c>
      <c r="T10425" s="34" t="s">
        <v>50</v>
      </c>
      <c r="U10425" s="12">
        <f>EXP((alpha+(beta/speed))+(ceta*LN(speed)))</f>
        <v>3.462873375908216E-2</v>
      </c>
      <c r="V10425" s="8">
        <f t="shared" si="366"/>
        <v>86</v>
      </c>
    </row>
    <row r="10426" spans="1:22">
      <c r="A10426" s="34" t="s">
        <v>19</v>
      </c>
      <c r="B10426" s="34" t="s">
        <v>76</v>
      </c>
      <c r="C10426" s="5" t="s">
        <v>191</v>
      </c>
      <c r="D10426" s="35" t="s">
        <v>86</v>
      </c>
      <c r="E10426" s="36" t="s">
        <v>17</v>
      </c>
      <c r="F10426" s="37">
        <v>100</v>
      </c>
      <c r="G10426" s="38">
        <v>-0.06</v>
      </c>
      <c r="H10426" s="34">
        <v>0.97000306587846308</v>
      </c>
      <c r="I10426" s="35">
        <v>13.50690847464308</v>
      </c>
      <c r="J10426" s="35">
        <v>-23.387058147002577</v>
      </c>
      <c r="K10426" s="35">
        <v>-2.4680556813444117</v>
      </c>
      <c r="L10426" s="35">
        <v>0</v>
      </c>
      <c r="M10426" s="35">
        <v>0</v>
      </c>
      <c r="N10426" s="35">
        <v>0</v>
      </c>
      <c r="O10426" s="35">
        <v>0</v>
      </c>
      <c r="P10426" s="36">
        <v>12</v>
      </c>
      <c r="Q10426" s="37">
        <v>86</v>
      </c>
      <c r="R10426" s="36">
        <v>13</v>
      </c>
      <c r="S10426" s="39">
        <f t="shared" si="365"/>
        <v>86</v>
      </c>
      <c r="T10426" s="34" t="s">
        <v>50</v>
      </c>
      <c r="U10426" s="12">
        <f>EXP((alpha+(beta/speed))+(ceta*LN(speed)))</f>
        <v>9.4063856852063665</v>
      </c>
      <c r="V10426" s="8">
        <f t="shared" si="366"/>
        <v>86</v>
      </c>
    </row>
    <row r="10427" spans="1:22">
      <c r="A10427" s="34" t="s">
        <v>19</v>
      </c>
      <c r="B10427" s="34" t="s">
        <v>76</v>
      </c>
      <c r="C10427" s="5" t="s">
        <v>191</v>
      </c>
      <c r="D10427" s="35" t="s">
        <v>86</v>
      </c>
      <c r="E10427" s="36" t="s">
        <v>15</v>
      </c>
      <c r="F10427" s="37">
        <v>0</v>
      </c>
      <c r="G10427" s="38">
        <v>-0.04</v>
      </c>
      <c r="H10427" s="34">
        <v>0.9909093166417956</v>
      </c>
      <c r="I10427" s="35">
        <v>3.305420066578215E-2</v>
      </c>
      <c r="J10427" s="35">
        <v>16.511755189581088</v>
      </c>
      <c r="K10427" s="35">
        <v>0.75454299806681158</v>
      </c>
      <c r="L10427" s="35">
        <v>0.87211469665022545</v>
      </c>
      <c r="M10427" s="35">
        <v>2.0113587244067858E-2</v>
      </c>
      <c r="N10427" s="35">
        <v>0</v>
      </c>
      <c r="O10427" s="35">
        <v>0</v>
      </c>
      <c r="P10427" s="36">
        <v>12</v>
      </c>
      <c r="Q10427" s="37">
        <v>86</v>
      </c>
      <c r="R10427" s="36">
        <v>10</v>
      </c>
      <c r="S10427" s="39">
        <f t="shared" si="365"/>
        <v>86</v>
      </c>
      <c r="T10427" s="34" t="s">
        <v>44</v>
      </c>
      <c r="U10427" s="12">
        <f>(alpha+(beta/(1+EXP((((-1)*ceta)+(delta*LN(speed)))+(epsilon*speed)))))</f>
        <v>0.16005322871097319</v>
      </c>
      <c r="V10427" s="8">
        <f t="shared" si="366"/>
        <v>86</v>
      </c>
    </row>
    <row r="10428" spans="1:22">
      <c r="A10428" s="34" t="s">
        <v>19</v>
      </c>
      <c r="B10428" s="34" t="s">
        <v>76</v>
      </c>
      <c r="C10428" s="5" t="s">
        <v>191</v>
      </c>
      <c r="D10428" s="35" t="s">
        <v>86</v>
      </c>
      <c r="E10428" s="36" t="s">
        <v>16</v>
      </c>
      <c r="F10428" s="37">
        <v>0</v>
      </c>
      <c r="G10428" s="38">
        <v>-0.04</v>
      </c>
      <c r="H10428" s="34">
        <v>0.98630202549420587</v>
      </c>
      <c r="I10428" s="35">
        <v>72.49747093327845</v>
      </c>
      <c r="J10428" s="35">
        <v>0.97681076316849491</v>
      </c>
      <c r="K10428" s="35">
        <v>-0.66249708073084035</v>
      </c>
      <c r="L10428" s="35">
        <v>0</v>
      </c>
      <c r="M10428" s="35">
        <v>0</v>
      </c>
      <c r="N10428" s="35">
        <v>0</v>
      </c>
      <c r="O10428" s="35">
        <v>0</v>
      </c>
      <c r="P10428" s="36">
        <v>12</v>
      </c>
      <c r="Q10428" s="37">
        <v>86</v>
      </c>
      <c r="R10428" s="36">
        <v>0</v>
      </c>
      <c r="S10428" s="39">
        <f t="shared" si="365"/>
        <v>86</v>
      </c>
      <c r="T10428" s="34" t="s">
        <v>29</v>
      </c>
      <c r="U10428" s="12">
        <f>((alpha*(beta^speed))*(speed^ceta))</f>
        <v>0.50398870456859446</v>
      </c>
      <c r="V10428" s="8">
        <f t="shared" si="366"/>
        <v>86</v>
      </c>
    </row>
    <row r="10429" spans="1:22">
      <c r="A10429" s="34" t="s">
        <v>19</v>
      </c>
      <c r="B10429" s="34" t="s">
        <v>76</v>
      </c>
      <c r="C10429" s="5" t="s">
        <v>191</v>
      </c>
      <c r="D10429" s="35" t="s">
        <v>86</v>
      </c>
      <c r="E10429" s="36" t="s">
        <v>14</v>
      </c>
      <c r="F10429" s="37">
        <v>0</v>
      </c>
      <c r="G10429" s="38">
        <v>-0.04</v>
      </c>
      <c r="H10429" s="34">
        <v>0.99692277375171356</v>
      </c>
      <c r="I10429" s="35">
        <v>-9.1394015862332353E-2</v>
      </c>
      <c r="J10429" s="35">
        <v>11.723180566582869</v>
      </c>
      <c r="K10429" s="35">
        <v>0.52452917307760938</v>
      </c>
      <c r="L10429" s="35">
        <v>1.0591908672026935</v>
      </c>
      <c r="M10429" s="35">
        <v>-2.4428065223394577E-4</v>
      </c>
      <c r="N10429" s="35">
        <v>0</v>
      </c>
      <c r="O10429" s="35">
        <v>0</v>
      </c>
      <c r="P10429" s="36">
        <v>12</v>
      </c>
      <c r="Q10429" s="37">
        <v>86</v>
      </c>
      <c r="R10429" s="36">
        <v>10</v>
      </c>
      <c r="S10429" s="39">
        <f t="shared" si="365"/>
        <v>86</v>
      </c>
      <c r="T10429" s="34" t="s">
        <v>44</v>
      </c>
      <c r="U10429" s="12">
        <f>(alpha+(beta/(1+EXP((((-1)*ceta)+(delta*LN(speed)))+(epsilon*speed)))))</f>
        <v>8.6566221480229424E-2</v>
      </c>
      <c r="V10429" s="8">
        <f t="shared" si="366"/>
        <v>86</v>
      </c>
    </row>
    <row r="10430" spans="1:22">
      <c r="A10430" s="34" t="s">
        <v>19</v>
      </c>
      <c r="B10430" s="34" t="s">
        <v>76</v>
      </c>
      <c r="C10430" s="5" t="s">
        <v>191</v>
      </c>
      <c r="D10430" s="35" t="s">
        <v>86</v>
      </c>
      <c r="E10430" s="36" t="s">
        <v>18</v>
      </c>
      <c r="F10430" s="37">
        <v>0</v>
      </c>
      <c r="G10430" s="38">
        <v>-0.04</v>
      </c>
      <c r="H10430" s="34">
        <v>0.99100185473813385</v>
      </c>
      <c r="I10430" s="35">
        <v>2.2712568264269408</v>
      </c>
      <c r="J10430" s="35">
        <v>-5.5611956582672741</v>
      </c>
      <c r="K10430" s="35">
        <v>-1.2402415849519506</v>
      </c>
      <c r="L10430" s="35">
        <v>0</v>
      </c>
      <c r="M10430" s="35">
        <v>0</v>
      </c>
      <c r="N10430" s="35">
        <v>0</v>
      </c>
      <c r="O10430" s="35">
        <v>0</v>
      </c>
      <c r="P10430" s="36">
        <v>12</v>
      </c>
      <c r="Q10430" s="37">
        <v>86</v>
      </c>
      <c r="R10430" s="36">
        <v>13</v>
      </c>
      <c r="S10430" s="39">
        <f t="shared" si="365"/>
        <v>86</v>
      </c>
      <c r="T10430" s="34" t="s">
        <v>50</v>
      </c>
      <c r="U10430" s="12">
        <f>EXP((alpha+(beta/speed))+(ceta*LN(speed)))</f>
        <v>3.6229738568031224E-2</v>
      </c>
      <c r="V10430" s="8">
        <f t="shared" si="366"/>
        <v>86</v>
      </c>
    </row>
    <row r="10431" spans="1:22">
      <c r="A10431" s="34" t="s">
        <v>19</v>
      </c>
      <c r="B10431" s="34" t="s">
        <v>76</v>
      </c>
      <c r="C10431" s="5" t="s">
        <v>191</v>
      </c>
      <c r="D10431" s="35" t="s">
        <v>86</v>
      </c>
      <c r="E10431" s="36" t="s">
        <v>17</v>
      </c>
      <c r="F10431" s="37">
        <v>0</v>
      </c>
      <c r="G10431" s="38">
        <v>-0.04</v>
      </c>
      <c r="H10431" s="34">
        <v>0.98423869072883496</v>
      </c>
      <c r="I10431" s="35">
        <v>1835.6914799753536</v>
      </c>
      <c r="J10431" s="35">
        <v>0.97236225577529045</v>
      </c>
      <c r="K10431" s="35">
        <v>-0.59095298728188606</v>
      </c>
      <c r="L10431" s="35">
        <v>0</v>
      </c>
      <c r="M10431" s="35">
        <v>0</v>
      </c>
      <c r="N10431" s="35">
        <v>0</v>
      </c>
      <c r="O10431" s="35">
        <v>0</v>
      </c>
      <c r="P10431" s="36">
        <v>12</v>
      </c>
      <c r="Q10431" s="37">
        <v>86</v>
      </c>
      <c r="R10431" s="36">
        <v>0</v>
      </c>
      <c r="S10431" s="39">
        <f t="shared" si="365"/>
        <v>86</v>
      </c>
      <c r="T10431" s="34" t="s">
        <v>29</v>
      </c>
      <c r="U10431" s="12">
        <f>((alpha*(beta^speed))*(speed^ceta))</f>
        <v>11.852719484350155</v>
      </c>
      <c r="V10431" s="8">
        <f t="shared" si="366"/>
        <v>86</v>
      </c>
    </row>
    <row r="10432" spans="1:22">
      <c r="A10432" s="34" t="s">
        <v>19</v>
      </c>
      <c r="B10432" s="34" t="s">
        <v>76</v>
      </c>
      <c r="C10432" s="5" t="s">
        <v>191</v>
      </c>
      <c r="D10432" s="35" t="s">
        <v>86</v>
      </c>
      <c r="E10432" s="36" t="s">
        <v>15</v>
      </c>
      <c r="F10432" s="37">
        <v>50</v>
      </c>
      <c r="G10432" s="38">
        <v>-0.04</v>
      </c>
      <c r="H10432" s="34">
        <v>0.97311792865741908</v>
      </c>
      <c r="I10432" s="35">
        <v>9.0508171887033182</v>
      </c>
      <c r="J10432" s="35">
        <v>-26.435061999808372</v>
      </c>
      <c r="K10432" s="35">
        <v>-2.3545222357387328</v>
      </c>
      <c r="L10432" s="35">
        <v>0</v>
      </c>
      <c r="M10432" s="35">
        <v>0</v>
      </c>
      <c r="N10432" s="35">
        <v>0</v>
      </c>
      <c r="O10432" s="35">
        <v>0</v>
      </c>
      <c r="P10432" s="36">
        <v>12</v>
      </c>
      <c r="Q10432" s="37">
        <v>86</v>
      </c>
      <c r="R10432" s="36">
        <v>13</v>
      </c>
      <c r="S10432" s="39">
        <f t="shared" si="365"/>
        <v>86</v>
      </c>
      <c r="T10432" s="34" t="s">
        <v>50</v>
      </c>
      <c r="U10432" s="12">
        <f>EXP((alpha+(beta/speed))+(ceta*LN(speed)))</f>
        <v>0.17474508784334486</v>
      </c>
      <c r="V10432" s="8">
        <f t="shared" si="366"/>
        <v>86</v>
      </c>
    </row>
    <row r="10433" spans="1:22">
      <c r="A10433" s="34" t="s">
        <v>19</v>
      </c>
      <c r="B10433" s="34" t="s">
        <v>76</v>
      </c>
      <c r="C10433" s="5" t="s">
        <v>191</v>
      </c>
      <c r="D10433" s="35" t="s">
        <v>86</v>
      </c>
      <c r="E10433" s="36" t="s">
        <v>16</v>
      </c>
      <c r="F10433" s="37">
        <v>50</v>
      </c>
      <c r="G10433" s="38">
        <v>-0.04</v>
      </c>
      <c r="H10433" s="34">
        <v>0.97377425883061375</v>
      </c>
      <c r="I10433" s="35">
        <v>-1.6435066020523696</v>
      </c>
      <c r="J10433" s="35">
        <v>28.652454690807208</v>
      </c>
      <c r="K10433" s="35">
        <v>2.6370726324664369</v>
      </c>
      <c r="L10433" s="35">
        <v>1.1903833505522494</v>
      </c>
      <c r="M10433" s="35">
        <v>-9.5809612703691405E-4</v>
      </c>
      <c r="N10433" s="35">
        <v>0</v>
      </c>
      <c r="O10433" s="35">
        <v>0</v>
      </c>
      <c r="P10433" s="36">
        <v>12</v>
      </c>
      <c r="Q10433" s="37">
        <v>86</v>
      </c>
      <c r="R10433" s="36">
        <v>10</v>
      </c>
      <c r="S10433" s="39">
        <f t="shared" si="365"/>
        <v>86</v>
      </c>
      <c r="T10433" s="34" t="s">
        <v>44</v>
      </c>
      <c r="U10433" s="12">
        <f>(alpha+(beta/(1+EXP((((-1)*ceta)+(delta*LN(speed)))+(epsilon*speed)))))</f>
        <v>0.36922254096414431</v>
      </c>
      <c r="V10433" s="8">
        <f t="shared" si="366"/>
        <v>86</v>
      </c>
    </row>
    <row r="10434" spans="1:22">
      <c r="A10434" s="34" t="s">
        <v>19</v>
      </c>
      <c r="B10434" s="34" t="s">
        <v>76</v>
      </c>
      <c r="C10434" s="5" t="s">
        <v>191</v>
      </c>
      <c r="D10434" s="35" t="s">
        <v>86</v>
      </c>
      <c r="E10434" s="36" t="s">
        <v>14</v>
      </c>
      <c r="F10434" s="37">
        <v>50</v>
      </c>
      <c r="G10434" s="38">
        <v>-0.04</v>
      </c>
      <c r="H10434" s="34">
        <v>0.99708919173710253</v>
      </c>
      <c r="I10434" s="35">
        <v>-8.4503605190174233E-2</v>
      </c>
      <c r="J10434" s="35">
        <v>12.25738098206461</v>
      </c>
      <c r="K10434" s="35">
        <v>0.4247337273074433</v>
      </c>
      <c r="L10434" s="35">
        <v>1.0653387714539957</v>
      </c>
      <c r="M10434" s="35">
        <v>-4.1423810017967216E-4</v>
      </c>
      <c r="N10434" s="35">
        <v>0</v>
      </c>
      <c r="O10434" s="35">
        <v>0</v>
      </c>
      <c r="P10434" s="36">
        <v>12</v>
      </c>
      <c r="Q10434" s="37">
        <v>86</v>
      </c>
      <c r="R10434" s="36">
        <v>10</v>
      </c>
      <c r="S10434" s="39">
        <f t="shared" ref="S10434:S10497" si="367">V10434</f>
        <v>86</v>
      </c>
      <c r="T10434" s="34" t="s">
        <v>44</v>
      </c>
      <c r="U10434" s="12">
        <f>(alpha+(beta/(1+EXP((((-1)*ceta)+(delta*LN(speed)))+(epsilon*speed)))))</f>
        <v>8.2026096291988163E-2</v>
      </c>
      <c r="V10434" s="8">
        <f t="shared" ref="V10434:V10497" si="368">IF($V$1&lt;P10434,P10434,IF($V$1&gt;Q10434,Q10434,$V$1))</f>
        <v>86</v>
      </c>
    </row>
    <row r="10435" spans="1:22">
      <c r="A10435" s="34" t="s">
        <v>19</v>
      </c>
      <c r="B10435" s="34" t="s">
        <v>76</v>
      </c>
      <c r="C10435" s="5" t="s">
        <v>191</v>
      </c>
      <c r="D10435" s="35" t="s">
        <v>86</v>
      </c>
      <c r="E10435" s="36" t="s">
        <v>18</v>
      </c>
      <c r="F10435" s="37">
        <v>50</v>
      </c>
      <c r="G10435" s="38">
        <v>-0.04</v>
      </c>
      <c r="H10435" s="34">
        <v>0.96963015746191705</v>
      </c>
      <c r="I10435" s="35">
        <v>4.9965144999877555</v>
      </c>
      <c r="J10435" s="35">
        <v>-20.01117069251374</v>
      </c>
      <c r="K10435" s="35">
        <v>-1.8181367373595183</v>
      </c>
      <c r="L10435" s="35">
        <v>0</v>
      </c>
      <c r="M10435" s="35">
        <v>0</v>
      </c>
      <c r="N10435" s="35">
        <v>0</v>
      </c>
      <c r="O10435" s="35">
        <v>0</v>
      </c>
      <c r="P10435" s="36">
        <v>12</v>
      </c>
      <c r="Q10435" s="37">
        <v>86</v>
      </c>
      <c r="R10435" s="36">
        <v>13</v>
      </c>
      <c r="S10435" s="39">
        <f t="shared" si="367"/>
        <v>86</v>
      </c>
      <c r="T10435" s="34" t="s">
        <v>50</v>
      </c>
      <c r="U10435" s="12">
        <f>EXP((alpha+(beta/speed))+(ceta*LN(speed)))</f>
        <v>3.5622208847712382E-2</v>
      </c>
      <c r="V10435" s="8">
        <f t="shared" si="368"/>
        <v>86</v>
      </c>
    </row>
    <row r="10436" spans="1:22">
      <c r="A10436" s="34" t="s">
        <v>19</v>
      </c>
      <c r="B10436" s="34" t="s">
        <v>76</v>
      </c>
      <c r="C10436" s="5" t="s">
        <v>191</v>
      </c>
      <c r="D10436" s="35" t="s">
        <v>86</v>
      </c>
      <c r="E10436" s="36" t="s">
        <v>17</v>
      </c>
      <c r="F10436" s="37">
        <v>50</v>
      </c>
      <c r="G10436" s="38">
        <v>-0.04</v>
      </c>
      <c r="H10436" s="34">
        <v>0.9708529481951208</v>
      </c>
      <c r="I10436" s="35">
        <v>1124.4820457139281</v>
      </c>
      <c r="J10436" s="35">
        <v>0.96520101536852287</v>
      </c>
      <c r="K10436" s="35">
        <v>-0.34135489840911959</v>
      </c>
      <c r="L10436" s="35">
        <v>0</v>
      </c>
      <c r="M10436" s="35">
        <v>0</v>
      </c>
      <c r="N10436" s="35">
        <v>0</v>
      </c>
      <c r="O10436" s="35">
        <v>0</v>
      </c>
      <c r="P10436" s="36">
        <v>12</v>
      </c>
      <c r="Q10436" s="37">
        <v>86</v>
      </c>
      <c r="R10436" s="36">
        <v>0</v>
      </c>
      <c r="S10436" s="39">
        <f t="shared" si="367"/>
        <v>86</v>
      </c>
      <c r="T10436" s="34" t="s">
        <v>29</v>
      </c>
      <c r="U10436" s="12">
        <f>((alpha*(beta^speed))*(speed^ceta))</f>
        <v>11.68773166629577</v>
      </c>
      <c r="V10436" s="8">
        <f t="shared" si="368"/>
        <v>86</v>
      </c>
    </row>
    <row r="10437" spans="1:22">
      <c r="A10437" s="34" t="s">
        <v>19</v>
      </c>
      <c r="B10437" s="34" t="s">
        <v>76</v>
      </c>
      <c r="C10437" s="5" t="s">
        <v>191</v>
      </c>
      <c r="D10437" s="35" t="s">
        <v>86</v>
      </c>
      <c r="E10437" s="36" t="s">
        <v>15</v>
      </c>
      <c r="F10437" s="37">
        <v>100</v>
      </c>
      <c r="G10437" s="38">
        <v>-0.04</v>
      </c>
      <c r="H10437" s="34">
        <v>0.9619201175364327</v>
      </c>
      <c r="I10437" s="35">
        <v>9.6313206401383269</v>
      </c>
      <c r="J10437" s="35">
        <v>-29.041188610873032</v>
      </c>
      <c r="K10437" s="35">
        <v>-2.4481149233289616</v>
      </c>
      <c r="L10437" s="35">
        <v>0</v>
      </c>
      <c r="M10437" s="35">
        <v>0</v>
      </c>
      <c r="N10437" s="35">
        <v>0</v>
      </c>
      <c r="O10437" s="35">
        <v>0</v>
      </c>
      <c r="P10437" s="36">
        <v>12</v>
      </c>
      <c r="Q10437" s="37">
        <v>86</v>
      </c>
      <c r="R10437" s="36">
        <v>13</v>
      </c>
      <c r="S10437" s="39">
        <f t="shared" si="367"/>
        <v>86</v>
      </c>
      <c r="T10437" s="34" t="s">
        <v>50</v>
      </c>
      <c r="U10437" s="12">
        <f>EXP((alpha+(beta/speed))+(ceta*LN(speed)))</f>
        <v>0.19966352800393239</v>
      </c>
      <c r="V10437" s="8">
        <f t="shared" si="368"/>
        <v>86</v>
      </c>
    </row>
    <row r="10438" spans="1:22">
      <c r="A10438" s="34" t="s">
        <v>19</v>
      </c>
      <c r="B10438" s="34" t="s">
        <v>76</v>
      </c>
      <c r="C10438" s="5" t="s">
        <v>191</v>
      </c>
      <c r="D10438" s="35" t="s">
        <v>86</v>
      </c>
      <c r="E10438" s="36" t="s">
        <v>16</v>
      </c>
      <c r="F10438" s="37">
        <v>100</v>
      </c>
      <c r="G10438" s="38">
        <v>-0.04</v>
      </c>
      <c r="H10438" s="34">
        <v>0.96193475585942423</v>
      </c>
      <c r="I10438" s="35">
        <v>-1.5754533806179405</v>
      </c>
      <c r="J10438" s="35">
        <v>20.449573334111093</v>
      </c>
      <c r="K10438" s="35">
        <v>3.9360584543956341</v>
      </c>
      <c r="L10438" s="35">
        <v>1.4255802695557072</v>
      </c>
      <c r="M10438" s="35">
        <v>-2.0405011152353769E-3</v>
      </c>
      <c r="N10438" s="35">
        <v>0</v>
      </c>
      <c r="O10438" s="35">
        <v>0</v>
      </c>
      <c r="P10438" s="36">
        <v>12</v>
      </c>
      <c r="Q10438" s="37">
        <v>86</v>
      </c>
      <c r="R10438" s="36">
        <v>10</v>
      </c>
      <c r="S10438" s="39">
        <f t="shared" si="367"/>
        <v>86</v>
      </c>
      <c r="T10438" s="34" t="s">
        <v>44</v>
      </c>
      <c r="U10438" s="12">
        <f>(alpha+(beta/(1+EXP((((-1)*ceta)+(delta*LN(speed)))+(epsilon*speed)))))</f>
        <v>0.3948036381583393</v>
      </c>
      <c r="V10438" s="8">
        <f t="shared" si="368"/>
        <v>86</v>
      </c>
    </row>
    <row r="10439" spans="1:22">
      <c r="A10439" s="34" t="s">
        <v>19</v>
      </c>
      <c r="B10439" s="34" t="s">
        <v>76</v>
      </c>
      <c r="C10439" s="5" t="s">
        <v>191</v>
      </c>
      <c r="D10439" s="35" t="s">
        <v>86</v>
      </c>
      <c r="E10439" s="36" t="s">
        <v>14</v>
      </c>
      <c r="F10439" s="37">
        <v>100</v>
      </c>
      <c r="G10439" s="38">
        <v>-0.04</v>
      </c>
      <c r="H10439" s="34">
        <v>0.99692691273693568</v>
      </c>
      <c r="I10439" s="35">
        <v>11.797039606765276</v>
      </c>
      <c r="J10439" s="35">
        <v>0.98979883522377488</v>
      </c>
      <c r="K10439" s="35">
        <v>-0.91199646029529768</v>
      </c>
      <c r="L10439" s="35">
        <v>0</v>
      </c>
      <c r="M10439" s="35">
        <v>0</v>
      </c>
      <c r="N10439" s="35">
        <v>0</v>
      </c>
      <c r="O10439" s="35">
        <v>0</v>
      </c>
      <c r="P10439" s="36">
        <v>12</v>
      </c>
      <c r="Q10439" s="37">
        <v>86</v>
      </c>
      <c r="R10439" s="36">
        <v>0</v>
      </c>
      <c r="S10439" s="39">
        <f t="shared" si="367"/>
        <v>86</v>
      </c>
      <c r="T10439" s="34" t="s">
        <v>29</v>
      </c>
      <c r="U10439" s="12">
        <f>((alpha*(beta^speed))*(speed^ceta))</f>
        <v>8.4053151279455562E-2</v>
      </c>
      <c r="V10439" s="8">
        <f t="shared" si="368"/>
        <v>86</v>
      </c>
    </row>
    <row r="10440" spans="1:22">
      <c r="A10440" s="34" t="s">
        <v>19</v>
      </c>
      <c r="B10440" s="34" t="s">
        <v>76</v>
      </c>
      <c r="C10440" s="5" t="s">
        <v>191</v>
      </c>
      <c r="D10440" s="35" t="s">
        <v>86</v>
      </c>
      <c r="E10440" s="36" t="s">
        <v>18</v>
      </c>
      <c r="F10440" s="37">
        <v>100</v>
      </c>
      <c r="G10440" s="38">
        <v>-0.04</v>
      </c>
      <c r="H10440" s="34">
        <v>0.96229143144319507</v>
      </c>
      <c r="I10440" s="35">
        <v>5.6976669112237666</v>
      </c>
      <c r="J10440" s="35">
        <v>-22.342632676634654</v>
      </c>
      <c r="K10440" s="35">
        <v>-1.9502406209674141</v>
      </c>
      <c r="L10440" s="35">
        <v>0</v>
      </c>
      <c r="M10440" s="35">
        <v>0</v>
      </c>
      <c r="N10440" s="35">
        <v>0</v>
      </c>
      <c r="O10440" s="35">
        <v>0</v>
      </c>
      <c r="P10440" s="36">
        <v>12</v>
      </c>
      <c r="Q10440" s="37">
        <v>86</v>
      </c>
      <c r="R10440" s="36">
        <v>13</v>
      </c>
      <c r="S10440" s="39">
        <f t="shared" si="367"/>
        <v>86</v>
      </c>
      <c r="T10440" s="34" t="s">
        <v>50</v>
      </c>
      <c r="U10440" s="12">
        <f>EXP((alpha+(beta/speed))+(ceta*LN(speed)))</f>
        <v>3.8806008728533174E-2</v>
      </c>
      <c r="V10440" s="8">
        <f t="shared" si="368"/>
        <v>86</v>
      </c>
    </row>
    <row r="10441" spans="1:22">
      <c r="A10441" s="34" t="s">
        <v>19</v>
      </c>
      <c r="B10441" s="34" t="s">
        <v>76</v>
      </c>
      <c r="C10441" s="5" t="s">
        <v>191</v>
      </c>
      <c r="D10441" s="35" t="s">
        <v>86</v>
      </c>
      <c r="E10441" s="36" t="s">
        <v>17</v>
      </c>
      <c r="F10441" s="37">
        <v>100</v>
      </c>
      <c r="G10441" s="38">
        <v>-0.04</v>
      </c>
      <c r="H10441" s="34">
        <v>0.95639098960325308</v>
      </c>
      <c r="I10441" s="35">
        <v>-1.7091488373024309E-3</v>
      </c>
      <c r="J10441" s="35">
        <v>0.3270541205238317</v>
      </c>
      <c r="K10441" s="35">
        <v>-21.940006554722</v>
      </c>
      <c r="L10441" s="35">
        <v>549.39854270997205</v>
      </c>
      <c r="M10441" s="35">
        <v>0</v>
      </c>
      <c r="N10441" s="35">
        <v>0</v>
      </c>
      <c r="O10441" s="35">
        <v>0</v>
      </c>
      <c r="P10441" s="36">
        <v>12</v>
      </c>
      <c r="Q10441" s="37">
        <v>84</v>
      </c>
      <c r="R10441" s="36">
        <v>14</v>
      </c>
      <c r="S10441" s="39">
        <f t="shared" si="367"/>
        <v>84</v>
      </c>
      <c r="T10441" s="34" t="s">
        <v>51</v>
      </c>
      <c r="U10441" s="12">
        <f>(((alpha*(speed^3))+(beta*(speed^2))+(ceta*speed))+delta)</f>
        <v>1.1125140649804734</v>
      </c>
      <c r="V10441" s="8">
        <f t="shared" si="368"/>
        <v>84</v>
      </c>
    </row>
    <row r="10442" spans="1:22">
      <c r="A10442" s="34" t="s">
        <v>19</v>
      </c>
      <c r="B10442" s="34" t="s">
        <v>76</v>
      </c>
      <c r="C10442" s="5" t="s">
        <v>191</v>
      </c>
      <c r="D10442" s="35" t="s">
        <v>86</v>
      </c>
      <c r="E10442" s="36" t="s">
        <v>15</v>
      </c>
      <c r="F10442" s="37">
        <v>0</v>
      </c>
      <c r="G10442" s="38">
        <v>-0.02</v>
      </c>
      <c r="H10442" s="34">
        <v>0.98640994026951823</v>
      </c>
      <c r="I10442" s="35">
        <v>0.4949200767176713</v>
      </c>
      <c r="J10442" s="35">
        <v>26.429032768232229</v>
      </c>
      <c r="K10442" s="35">
        <v>-3.4626478606927386E-2</v>
      </c>
      <c r="L10442" s="35">
        <v>0.69125036371524595</v>
      </c>
      <c r="M10442" s="35">
        <v>3.6982243029078085E-2</v>
      </c>
      <c r="N10442" s="35">
        <v>0</v>
      </c>
      <c r="O10442" s="35">
        <v>0</v>
      </c>
      <c r="P10442" s="36">
        <v>12</v>
      </c>
      <c r="Q10442" s="37">
        <v>86</v>
      </c>
      <c r="R10442" s="36">
        <v>10</v>
      </c>
      <c r="S10442" s="39">
        <f t="shared" si="367"/>
        <v>86</v>
      </c>
      <c r="T10442" s="34" t="s">
        <v>44</v>
      </c>
      <c r="U10442" s="12">
        <f>(alpha+(beta/(1+EXP((((-1)*ceta)+(delta*LN(speed)))+(epsilon*speed)))))</f>
        <v>0.54364567395044849</v>
      </c>
      <c r="V10442" s="8">
        <f t="shared" si="368"/>
        <v>86</v>
      </c>
    </row>
    <row r="10443" spans="1:22">
      <c r="A10443" s="34" t="s">
        <v>19</v>
      </c>
      <c r="B10443" s="34" t="s">
        <v>76</v>
      </c>
      <c r="C10443" s="5" t="s">
        <v>191</v>
      </c>
      <c r="D10443" s="35" t="s">
        <v>86</v>
      </c>
      <c r="E10443" s="36" t="s">
        <v>16</v>
      </c>
      <c r="F10443" s="37">
        <v>0</v>
      </c>
      <c r="G10443" s="38">
        <v>-0.02</v>
      </c>
      <c r="H10443" s="34">
        <v>0.98494291590168581</v>
      </c>
      <c r="I10443" s="35">
        <v>-1.2608901432348039</v>
      </c>
      <c r="J10443" s="35">
        <v>166.23835675775487</v>
      </c>
      <c r="K10443" s="35">
        <v>-0.25619408763512108</v>
      </c>
      <c r="L10443" s="35">
        <v>0.82531727804119404</v>
      </c>
      <c r="M10443" s="35">
        <v>7.4168106857164197E-4</v>
      </c>
      <c r="N10443" s="35">
        <v>0</v>
      </c>
      <c r="O10443" s="35">
        <v>0</v>
      </c>
      <c r="P10443" s="36">
        <v>12</v>
      </c>
      <c r="Q10443" s="37">
        <v>86</v>
      </c>
      <c r="R10443" s="36">
        <v>10</v>
      </c>
      <c r="S10443" s="39">
        <f t="shared" si="367"/>
        <v>86</v>
      </c>
      <c r="T10443" s="34" t="s">
        <v>44</v>
      </c>
      <c r="U10443" s="12">
        <f>(alpha+(beta/(1+EXP((((-1)*ceta)+(delta*LN(speed)))+(epsilon*speed)))))</f>
        <v>1.7402021116105599</v>
      </c>
      <c r="V10443" s="8">
        <f t="shared" si="368"/>
        <v>86</v>
      </c>
    </row>
    <row r="10444" spans="1:22">
      <c r="A10444" s="34" t="s">
        <v>19</v>
      </c>
      <c r="B10444" s="34" t="s">
        <v>76</v>
      </c>
      <c r="C10444" s="5" t="s">
        <v>191</v>
      </c>
      <c r="D10444" s="35" t="s">
        <v>86</v>
      </c>
      <c r="E10444" s="36" t="s">
        <v>14</v>
      </c>
      <c r="F10444" s="37">
        <v>0</v>
      </c>
      <c r="G10444" s="38">
        <v>-0.02</v>
      </c>
      <c r="H10444" s="34">
        <v>0.99796915928074958</v>
      </c>
      <c r="I10444" s="35">
        <v>6.1837102970125728E-2</v>
      </c>
      <c r="J10444" s="35">
        <v>5.9402406731177138E-2</v>
      </c>
      <c r="K10444" s="35">
        <v>0.9228768142499767</v>
      </c>
      <c r="L10444" s="35">
        <v>0</v>
      </c>
      <c r="M10444" s="35">
        <v>0</v>
      </c>
      <c r="N10444" s="35">
        <v>0</v>
      </c>
      <c r="O10444" s="35">
        <v>0</v>
      </c>
      <c r="P10444" s="36">
        <v>12</v>
      </c>
      <c r="Q10444" s="37">
        <v>86</v>
      </c>
      <c r="R10444" s="36">
        <v>2</v>
      </c>
      <c r="S10444" s="39">
        <f t="shared" si="367"/>
        <v>86</v>
      </c>
      <c r="T10444" s="34" t="s">
        <v>31</v>
      </c>
      <c r="U10444" s="12">
        <f>((alpha+(beta*speed))^((-1)/ceta))</f>
        <v>0.16859469006354261</v>
      </c>
      <c r="V10444" s="8">
        <f t="shared" si="368"/>
        <v>86</v>
      </c>
    </row>
    <row r="10445" spans="1:22">
      <c r="A10445" s="34" t="s">
        <v>19</v>
      </c>
      <c r="B10445" s="34" t="s">
        <v>76</v>
      </c>
      <c r="C10445" s="5" t="s">
        <v>191</v>
      </c>
      <c r="D10445" s="35" t="s">
        <v>86</v>
      </c>
      <c r="E10445" s="36" t="s">
        <v>18</v>
      </c>
      <c r="F10445" s="37">
        <v>0</v>
      </c>
      <c r="G10445" s="38">
        <v>-0.02</v>
      </c>
      <c r="H10445" s="34">
        <v>0.98091055517016201</v>
      </c>
      <c r="I10445" s="35">
        <v>0.4544705361656089</v>
      </c>
      <c r="J10445" s="35">
        <v>0.2301742071300672</v>
      </c>
      <c r="K10445" s="35">
        <v>-1.8700816087323382E-4</v>
      </c>
      <c r="L10445" s="35">
        <v>0</v>
      </c>
      <c r="M10445" s="35">
        <v>0</v>
      </c>
      <c r="N10445" s="35">
        <v>0</v>
      </c>
      <c r="O10445" s="35">
        <v>0</v>
      </c>
      <c r="P10445" s="36">
        <v>12</v>
      </c>
      <c r="Q10445" s="37">
        <v>86</v>
      </c>
      <c r="R10445" s="36">
        <v>5</v>
      </c>
      <c r="S10445" s="39">
        <f t="shared" si="367"/>
        <v>86</v>
      </c>
      <c r="T10445" s="34" t="s">
        <v>36</v>
      </c>
      <c r="U10445" s="12">
        <f>(1/(((ceta*(speed^2))+(beta*speed))+alpha))</f>
        <v>5.3004451337609275E-2</v>
      </c>
      <c r="V10445" s="8">
        <f t="shared" si="368"/>
        <v>86</v>
      </c>
    </row>
    <row r="10446" spans="1:22">
      <c r="A10446" s="34" t="s">
        <v>19</v>
      </c>
      <c r="B10446" s="34" t="s">
        <v>76</v>
      </c>
      <c r="C10446" s="5" t="s">
        <v>191</v>
      </c>
      <c r="D10446" s="35" t="s">
        <v>86</v>
      </c>
      <c r="E10446" s="36" t="s">
        <v>17</v>
      </c>
      <c r="F10446" s="37">
        <v>0</v>
      </c>
      <c r="G10446" s="38">
        <v>-0.02</v>
      </c>
      <c r="H10446" s="34">
        <v>0.98394309508967737</v>
      </c>
      <c r="I10446" s="35">
        <v>9.6607442813101088</v>
      </c>
      <c r="J10446" s="35">
        <v>-6.3803138915948514</v>
      </c>
      <c r="K10446" s="35">
        <v>-1.2766755585240972</v>
      </c>
      <c r="L10446" s="35">
        <v>0</v>
      </c>
      <c r="M10446" s="35">
        <v>0</v>
      </c>
      <c r="N10446" s="35">
        <v>0</v>
      </c>
      <c r="O10446" s="35">
        <v>0</v>
      </c>
      <c r="P10446" s="36">
        <v>12</v>
      </c>
      <c r="Q10446" s="37">
        <v>86</v>
      </c>
      <c r="R10446" s="36">
        <v>13</v>
      </c>
      <c r="S10446" s="39">
        <f t="shared" si="367"/>
        <v>86</v>
      </c>
      <c r="T10446" s="34" t="s">
        <v>50</v>
      </c>
      <c r="U10446" s="12">
        <f>EXP((alpha+(beta/speed))+(ceta*LN(speed)))</f>
        <v>49.392483788694761</v>
      </c>
      <c r="V10446" s="8">
        <f t="shared" si="368"/>
        <v>86</v>
      </c>
    </row>
    <row r="10447" spans="1:22">
      <c r="A10447" s="34" t="s">
        <v>19</v>
      </c>
      <c r="B10447" s="34" t="s">
        <v>76</v>
      </c>
      <c r="C10447" s="5" t="s">
        <v>191</v>
      </c>
      <c r="D10447" s="35" t="s">
        <v>86</v>
      </c>
      <c r="E10447" s="36" t="s">
        <v>15</v>
      </c>
      <c r="F10447" s="37">
        <v>50</v>
      </c>
      <c r="G10447" s="38">
        <v>-0.02</v>
      </c>
      <c r="H10447" s="34">
        <v>0.95473981449407941</v>
      </c>
      <c r="I10447" s="35">
        <v>0.63271382160211043</v>
      </c>
      <c r="J10447" s="35">
        <v>3.784746188487051</v>
      </c>
      <c r="K10447" s="35">
        <v>2.1929291462682716</v>
      </c>
      <c r="L10447" s="35">
        <v>0.11620312737988503</v>
      </c>
      <c r="M10447" s="35">
        <v>8.7262732842008819E-2</v>
      </c>
      <c r="N10447" s="35">
        <v>0</v>
      </c>
      <c r="O10447" s="35">
        <v>0</v>
      </c>
      <c r="P10447" s="36">
        <v>12</v>
      </c>
      <c r="Q10447" s="37">
        <v>86</v>
      </c>
      <c r="R10447" s="36">
        <v>10</v>
      </c>
      <c r="S10447" s="39">
        <f t="shared" si="367"/>
        <v>86</v>
      </c>
      <c r="T10447" s="34" t="s">
        <v>44</v>
      </c>
      <c r="U10447" s="12">
        <f>(alpha+(beta/(1+EXP((((-1)*ceta)+(delta*LN(speed)))+(epsilon*speed)))))</f>
        <v>0.64380913994025535</v>
      </c>
      <c r="V10447" s="8">
        <f t="shared" si="368"/>
        <v>86</v>
      </c>
    </row>
    <row r="10448" spans="1:22">
      <c r="A10448" s="34" t="s">
        <v>19</v>
      </c>
      <c r="B10448" s="34" t="s">
        <v>76</v>
      </c>
      <c r="C10448" s="5" t="s">
        <v>191</v>
      </c>
      <c r="D10448" s="35" t="s">
        <v>86</v>
      </c>
      <c r="E10448" s="36" t="s">
        <v>16</v>
      </c>
      <c r="F10448" s="37">
        <v>50</v>
      </c>
      <c r="G10448" s="38">
        <v>-0.02</v>
      </c>
      <c r="H10448" s="34">
        <v>0.96861619642615859</v>
      </c>
      <c r="I10448" s="35">
        <v>-6.7484137129906969</v>
      </c>
      <c r="J10448" s="35">
        <v>147.68980785989766</v>
      </c>
      <c r="K10448" s="35">
        <v>-0.46905644625845372</v>
      </c>
      <c r="L10448" s="35">
        <v>0.50823351725213017</v>
      </c>
      <c r="M10448" s="35">
        <v>1.6289498399290848E-3</v>
      </c>
      <c r="N10448" s="35">
        <v>0</v>
      </c>
      <c r="O10448" s="35">
        <v>0</v>
      </c>
      <c r="P10448" s="36">
        <v>12</v>
      </c>
      <c r="Q10448" s="37">
        <v>86</v>
      </c>
      <c r="R10448" s="36">
        <v>10</v>
      </c>
      <c r="S10448" s="39">
        <f t="shared" si="367"/>
        <v>86</v>
      </c>
      <c r="T10448" s="34" t="s">
        <v>44</v>
      </c>
      <c r="U10448" s="12">
        <f>(alpha+(beta/(1+EXP((((-1)*ceta)+(delta*LN(speed)))+(epsilon*speed)))))</f>
        <v>1.1536984518071574</v>
      </c>
      <c r="V10448" s="8">
        <f t="shared" si="368"/>
        <v>86</v>
      </c>
    </row>
    <row r="10449" spans="1:22">
      <c r="A10449" s="34" t="s">
        <v>19</v>
      </c>
      <c r="B10449" s="34" t="s">
        <v>76</v>
      </c>
      <c r="C10449" s="5" t="s">
        <v>191</v>
      </c>
      <c r="D10449" s="35" t="s">
        <v>86</v>
      </c>
      <c r="E10449" s="36" t="s">
        <v>14</v>
      </c>
      <c r="F10449" s="37">
        <v>50</v>
      </c>
      <c r="G10449" s="38">
        <v>-0.02</v>
      </c>
      <c r="H10449" s="34">
        <v>0.99735301908517071</v>
      </c>
      <c r="I10449" s="35">
        <v>13.748921298502394</v>
      </c>
      <c r="J10449" s="35">
        <v>0.99299827693669429</v>
      </c>
      <c r="K10449" s="35">
        <v>-0.92712063208086892</v>
      </c>
      <c r="L10449" s="35">
        <v>0</v>
      </c>
      <c r="M10449" s="35">
        <v>0</v>
      </c>
      <c r="N10449" s="35">
        <v>0</v>
      </c>
      <c r="O10449" s="35">
        <v>0</v>
      </c>
      <c r="P10449" s="36">
        <v>12</v>
      </c>
      <c r="Q10449" s="37">
        <v>86</v>
      </c>
      <c r="R10449" s="36">
        <v>0</v>
      </c>
      <c r="S10449" s="39">
        <f t="shared" si="367"/>
        <v>86</v>
      </c>
      <c r="T10449" s="34" t="s">
        <v>29</v>
      </c>
      <c r="U10449" s="12">
        <f>((alpha*(beta^speed))*(speed^ceta))</f>
        <v>0.12087201462581257</v>
      </c>
      <c r="V10449" s="8">
        <f t="shared" si="368"/>
        <v>86</v>
      </c>
    </row>
    <row r="10450" spans="1:22">
      <c r="A10450" s="34" t="s">
        <v>19</v>
      </c>
      <c r="B10450" s="34" t="s">
        <v>76</v>
      </c>
      <c r="C10450" s="5" t="s">
        <v>191</v>
      </c>
      <c r="D10450" s="35" t="s">
        <v>86</v>
      </c>
      <c r="E10450" s="36" t="s">
        <v>18</v>
      </c>
      <c r="F10450" s="37">
        <v>50</v>
      </c>
      <c r="G10450" s="38">
        <v>-0.02</v>
      </c>
      <c r="H10450" s="34">
        <v>0.94549618971766847</v>
      </c>
      <c r="I10450" s="35">
        <v>-9.6638410734024744E-7</v>
      </c>
      <c r="J10450" s="35">
        <v>2.136599166593338E-4</v>
      </c>
      <c r="K10450" s="35">
        <v>-1.6658637052945728E-2</v>
      </c>
      <c r="L10450" s="35">
        <v>0.53883099512020416</v>
      </c>
      <c r="M10450" s="35">
        <v>0</v>
      </c>
      <c r="N10450" s="35">
        <v>0</v>
      </c>
      <c r="O10450" s="35">
        <v>0</v>
      </c>
      <c r="P10450" s="36">
        <v>12</v>
      </c>
      <c r="Q10450" s="37">
        <v>86</v>
      </c>
      <c r="R10450" s="36">
        <v>14</v>
      </c>
      <c r="S10450" s="39">
        <f t="shared" si="367"/>
        <v>86</v>
      </c>
      <c r="T10450" s="34" t="s">
        <v>51</v>
      </c>
      <c r="U10450" s="12">
        <f>(((alpha*(speed^3))+(beta*(speed^2))+(ceta*speed))+delta)</f>
        <v>7.1742542400895726E-2</v>
      </c>
      <c r="V10450" s="8">
        <f t="shared" si="368"/>
        <v>86</v>
      </c>
    </row>
    <row r="10451" spans="1:22">
      <c r="A10451" s="34" t="s">
        <v>19</v>
      </c>
      <c r="B10451" s="34" t="s">
        <v>76</v>
      </c>
      <c r="C10451" s="5" t="s">
        <v>191</v>
      </c>
      <c r="D10451" s="35" t="s">
        <v>86</v>
      </c>
      <c r="E10451" s="36" t="s">
        <v>17</v>
      </c>
      <c r="F10451" s="37">
        <v>50</v>
      </c>
      <c r="G10451" s="38">
        <v>-0.02</v>
      </c>
      <c r="H10451" s="34">
        <v>0.96648285613124196</v>
      </c>
      <c r="I10451" s="35">
        <v>-2.184932110146213E-3</v>
      </c>
      <c r="J10451" s="35">
        <v>0.40371281916225399</v>
      </c>
      <c r="K10451" s="35">
        <v>-26.574583920312385</v>
      </c>
      <c r="L10451" s="35">
        <v>705.42557412983092</v>
      </c>
      <c r="M10451" s="35">
        <v>0</v>
      </c>
      <c r="N10451" s="35">
        <v>0</v>
      </c>
      <c r="O10451" s="35">
        <v>0</v>
      </c>
      <c r="P10451" s="36">
        <v>12</v>
      </c>
      <c r="Q10451" s="37">
        <v>86</v>
      </c>
      <c r="R10451" s="36">
        <v>14</v>
      </c>
      <c r="S10451" s="39">
        <f t="shared" si="367"/>
        <v>86</v>
      </c>
      <c r="T10451" s="34" t="s">
        <v>51</v>
      </c>
      <c r="U10451" s="12">
        <f>(((alpha*(speed^3))+(beta*(speed^2))+(ceta*speed))+delta)</f>
        <v>16.132189255836693</v>
      </c>
      <c r="V10451" s="8">
        <f t="shared" si="368"/>
        <v>86</v>
      </c>
    </row>
    <row r="10452" spans="1:22">
      <c r="A10452" s="34" t="s">
        <v>19</v>
      </c>
      <c r="B10452" s="34" t="s">
        <v>76</v>
      </c>
      <c r="C10452" s="5" t="s">
        <v>191</v>
      </c>
      <c r="D10452" s="35" t="s">
        <v>86</v>
      </c>
      <c r="E10452" s="36" t="s">
        <v>15</v>
      </c>
      <c r="F10452" s="37">
        <v>100</v>
      </c>
      <c r="G10452" s="38">
        <v>-0.02</v>
      </c>
      <c r="H10452" s="34">
        <v>0.94773742663985627</v>
      </c>
      <c r="I10452" s="35">
        <v>0.77533154135970461</v>
      </c>
      <c r="J10452" s="35">
        <v>3.6694193328910738</v>
      </c>
      <c r="K10452" s="35">
        <v>4.2104809140164088</v>
      </c>
      <c r="L10452" s="35">
        <v>0.36822592182301961</v>
      </c>
      <c r="M10452" s="35">
        <v>0.10801561604141477</v>
      </c>
      <c r="N10452" s="35">
        <v>0</v>
      </c>
      <c r="O10452" s="35">
        <v>0</v>
      </c>
      <c r="P10452" s="36">
        <v>12</v>
      </c>
      <c r="Q10452" s="37">
        <v>86</v>
      </c>
      <c r="R10452" s="36">
        <v>10</v>
      </c>
      <c r="S10452" s="39">
        <f t="shared" si="367"/>
        <v>86</v>
      </c>
      <c r="T10452" s="34" t="s">
        <v>44</v>
      </c>
      <c r="U10452" s="12">
        <f>(alpha+(beta/(1+EXP((((-1)*ceta)+(delta*LN(speed)))+(epsilon*speed)))))</f>
        <v>0.77975761805324229</v>
      </c>
      <c r="V10452" s="8">
        <f t="shared" si="368"/>
        <v>86</v>
      </c>
    </row>
    <row r="10453" spans="1:22">
      <c r="A10453" s="34" t="s">
        <v>19</v>
      </c>
      <c r="B10453" s="34" t="s">
        <v>76</v>
      </c>
      <c r="C10453" s="5" t="s">
        <v>191</v>
      </c>
      <c r="D10453" s="35" t="s">
        <v>86</v>
      </c>
      <c r="E10453" s="36" t="s">
        <v>16</v>
      </c>
      <c r="F10453" s="37">
        <v>100</v>
      </c>
      <c r="G10453" s="38">
        <v>-0.02</v>
      </c>
      <c r="H10453" s="34">
        <v>0.9573050096616097</v>
      </c>
      <c r="I10453" s="35">
        <v>-7.1975929076503151E-5</v>
      </c>
      <c r="J10453" s="35">
        <v>1.3281306178863066E-2</v>
      </c>
      <c r="K10453" s="35">
        <v>-0.90731226186495406</v>
      </c>
      <c r="L10453" s="35">
        <v>25.82405789103386</v>
      </c>
      <c r="M10453" s="35">
        <v>0</v>
      </c>
      <c r="N10453" s="35">
        <v>0</v>
      </c>
      <c r="O10453" s="35">
        <v>0</v>
      </c>
      <c r="P10453" s="36">
        <v>12</v>
      </c>
      <c r="Q10453" s="37">
        <v>86</v>
      </c>
      <c r="R10453" s="36">
        <v>14</v>
      </c>
      <c r="S10453" s="39">
        <f t="shared" si="367"/>
        <v>86</v>
      </c>
      <c r="T10453" s="34" t="s">
        <v>51</v>
      </c>
      <c r="U10453" s="12">
        <f>(((alpha*(speed^3))+(beta*(speed^2))+(ceta*speed))+delta)</f>
        <v>0.2430223248347616</v>
      </c>
      <c r="V10453" s="8">
        <f t="shared" si="368"/>
        <v>86</v>
      </c>
    </row>
    <row r="10454" spans="1:22">
      <c r="A10454" s="34" t="s">
        <v>19</v>
      </c>
      <c r="B10454" s="34" t="s">
        <v>76</v>
      </c>
      <c r="C10454" s="5" t="s">
        <v>191</v>
      </c>
      <c r="D10454" s="35" t="s">
        <v>86</v>
      </c>
      <c r="E10454" s="36" t="s">
        <v>14</v>
      </c>
      <c r="F10454" s="37">
        <v>100</v>
      </c>
      <c r="G10454" s="38">
        <v>-0.02</v>
      </c>
      <c r="H10454" s="34">
        <v>0.99639970639273256</v>
      </c>
      <c r="I10454" s="35">
        <v>-9.5579685751759749E-2</v>
      </c>
      <c r="J10454" s="35">
        <v>15.078490237350751</v>
      </c>
      <c r="K10454" s="35">
        <v>6.4721748507457197E-2</v>
      </c>
      <c r="L10454" s="35">
        <v>0.97311402969257577</v>
      </c>
      <c r="M10454" s="35">
        <v>1.9750834074650108E-4</v>
      </c>
      <c r="N10454" s="35">
        <v>0</v>
      </c>
      <c r="O10454" s="35">
        <v>0</v>
      </c>
      <c r="P10454" s="36">
        <v>12</v>
      </c>
      <c r="Q10454" s="37">
        <v>86</v>
      </c>
      <c r="R10454" s="36">
        <v>10</v>
      </c>
      <c r="S10454" s="39">
        <f t="shared" si="367"/>
        <v>86</v>
      </c>
      <c r="T10454" s="34" t="s">
        <v>44</v>
      </c>
      <c r="U10454" s="12">
        <f>(alpha+(beta/(1+EXP((((-1)*ceta)+(delta*LN(speed)))+(epsilon*speed)))))</f>
        <v>0.10891013810615273</v>
      </c>
      <c r="V10454" s="8">
        <f t="shared" si="368"/>
        <v>86</v>
      </c>
    </row>
    <row r="10455" spans="1:22">
      <c r="A10455" s="34" t="s">
        <v>19</v>
      </c>
      <c r="B10455" s="34" t="s">
        <v>76</v>
      </c>
      <c r="C10455" s="5" t="s">
        <v>191</v>
      </c>
      <c r="D10455" s="35" t="s">
        <v>86</v>
      </c>
      <c r="E10455" s="36" t="s">
        <v>18</v>
      </c>
      <c r="F10455" s="37">
        <v>100</v>
      </c>
      <c r="G10455" s="38">
        <v>-0.02</v>
      </c>
      <c r="H10455" s="34">
        <v>0.93910002175126517</v>
      </c>
      <c r="I10455" s="35">
        <v>5.0917367979522981</v>
      </c>
      <c r="J10455" s="35">
        <v>-20.40144492377495</v>
      </c>
      <c r="K10455" s="35">
        <v>-1.6763328649542317</v>
      </c>
      <c r="L10455" s="35">
        <v>0</v>
      </c>
      <c r="M10455" s="35">
        <v>0</v>
      </c>
      <c r="N10455" s="35">
        <v>0</v>
      </c>
      <c r="O10455" s="35">
        <v>0</v>
      </c>
      <c r="P10455" s="36">
        <v>12</v>
      </c>
      <c r="Q10455" s="37">
        <v>86</v>
      </c>
      <c r="R10455" s="36">
        <v>13</v>
      </c>
      <c r="S10455" s="39">
        <f t="shared" si="367"/>
        <v>86</v>
      </c>
      <c r="T10455" s="34" t="s">
        <v>50</v>
      </c>
      <c r="U10455" s="12">
        <f>EXP((alpha+(beta/speed))+(ceta*LN(speed)))</f>
        <v>7.3354012644546995E-2</v>
      </c>
      <c r="V10455" s="8">
        <f t="shared" si="368"/>
        <v>86</v>
      </c>
    </row>
    <row r="10456" spans="1:22">
      <c r="A10456" s="34" t="s">
        <v>19</v>
      </c>
      <c r="B10456" s="34" t="s">
        <v>76</v>
      </c>
      <c r="C10456" s="5" t="s">
        <v>191</v>
      </c>
      <c r="D10456" s="35" t="s">
        <v>86</v>
      </c>
      <c r="E10456" s="36" t="s">
        <v>17</v>
      </c>
      <c r="F10456" s="37">
        <v>100</v>
      </c>
      <c r="G10456" s="38">
        <v>-0.02</v>
      </c>
      <c r="H10456" s="34">
        <v>0.95103879719342654</v>
      </c>
      <c r="I10456" s="35">
        <v>-2.1010469700743386E-3</v>
      </c>
      <c r="J10456" s="35">
        <v>0.3939362302427391</v>
      </c>
      <c r="K10456" s="35">
        <v>-27.268173288733351</v>
      </c>
      <c r="L10456" s="35">
        <v>782.89595208412652</v>
      </c>
      <c r="M10456" s="35">
        <v>0</v>
      </c>
      <c r="N10456" s="35">
        <v>0</v>
      </c>
      <c r="O10456" s="35">
        <v>0</v>
      </c>
      <c r="P10456" s="36">
        <v>12</v>
      </c>
      <c r="Q10456" s="37">
        <v>86</v>
      </c>
      <c r="R10456" s="36">
        <v>14</v>
      </c>
      <c r="S10456" s="39">
        <f t="shared" si="367"/>
        <v>86</v>
      </c>
      <c r="T10456" s="34" t="s">
        <v>51</v>
      </c>
      <c r="U10456" s="12">
        <f>(((alpha*(speed^3))+(beta*(speed^2))+(ceta*speed))+delta)</f>
        <v>15.001876530753407</v>
      </c>
      <c r="V10456" s="8">
        <f t="shared" si="368"/>
        <v>86</v>
      </c>
    </row>
    <row r="10457" spans="1:22">
      <c r="A10457" s="34" t="s">
        <v>19</v>
      </c>
      <c r="B10457" s="34" t="s">
        <v>76</v>
      </c>
      <c r="C10457" s="5" t="s">
        <v>191</v>
      </c>
      <c r="D10457" s="35" t="s">
        <v>86</v>
      </c>
      <c r="E10457" s="36" t="s">
        <v>15</v>
      </c>
      <c r="F10457" s="37">
        <v>0</v>
      </c>
      <c r="G10457" s="38">
        <v>0.02</v>
      </c>
      <c r="H10457" s="34">
        <v>0.94451207190846642</v>
      </c>
      <c r="I10457" s="35">
        <v>28.601954945710521</v>
      </c>
      <c r="J10457" s="35">
        <v>1.0129867597610753</v>
      </c>
      <c r="K10457" s="35">
        <v>-0.85324684696693143</v>
      </c>
      <c r="L10457" s="35">
        <v>0</v>
      </c>
      <c r="M10457" s="35">
        <v>0</v>
      </c>
      <c r="N10457" s="35">
        <v>0</v>
      </c>
      <c r="O10457" s="35">
        <v>0</v>
      </c>
      <c r="P10457" s="36">
        <v>12</v>
      </c>
      <c r="Q10457" s="37">
        <v>86</v>
      </c>
      <c r="R10457" s="36">
        <v>0</v>
      </c>
      <c r="S10457" s="39">
        <f t="shared" si="367"/>
        <v>86</v>
      </c>
      <c r="T10457" s="34" t="s">
        <v>29</v>
      </c>
      <c r="U10457" s="12">
        <f>((alpha*(beta^speed))*(speed^ceta))</f>
        <v>1.9396132587909045</v>
      </c>
      <c r="V10457" s="8">
        <f t="shared" si="368"/>
        <v>86</v>
      </c>
    </row>
    <row r="10458" spans="1:22">
      <c r="A10458" s="34" t="s">
        <v>19</v>
      </c>
      <c r="B10458" s="34" t="s">
        <v>76</v>
      </c>
      <c r="C10458" s="5" t="s">
        <v>191</v>
      </c>
      <c r="D10458" s="35" t="s">
        <v>86</v>
      </c>
      <c r="E10458" s="36" t="s">
        <v>16</v>
      </c>
      <c r="F10458" s="37">
        <v>0</v>
      </c>
      <c r="G10458" s="38">
        <v>0.02</v>
      </c>
      <c r="H10458" s="34">
        <v>0.99041141772876751</v>
      </c>
      <c r="I10458" s="35">
        <v>9.4027979240115371</v>
      </c>
      <c r="J10458" s="35">
        <v>3.2251388794254633E-2</v>
      </c>
      <c r="K10458" s="35">
        <v>166.36653654644073</v>
      </c>
      <c r="L10458" s="35">
        <v>-1.0431848550360403</v>
      </c>
      <c r="M10458" s="35">
        <v>0</v>
      </c>
      <c r="N10458" s="35">
        <v>0</v>
      </c>
      <c r="O10458" s="35">
        <v>0</v>
      </c>
      <c r="P10458" s="36">
        <v>12</v>
      </c>
      <c r="Q10458" s="37">
        <v>86</v>
      </c>
      <c r="R10458" s="36">
        <v>1</v>
      </c>
      <c r="S10458" s="39">
        <f t="shared" si="367"/>
        <v>86</v>
      </c>
      <c r="T10458" s="34" t="s">
        <v>30</v>
      </c>
      <c r="U10458" s="12">
        <f>((alpha*(speed^beta))+(ceta*(speed^delta)))</f>
        <v>12.451414817762624</v>
      </c>
      <c r="V10458" s="8">
        <f t="shared" si="368"/>
        <v>86</v>
      </c>
    </row>
    <row r="10459" spans="1:22">
      <c r="A10459" s="34" t="s">
        <v>19</v>
      </c>
      <c r="B10459" s="34" t="s">
        <v>76</v>
      </c>
      <c r="C10459" s="5" t="s">
        <v>191</v>
      </c>
      <c r="D10459" s="35" t="s">
        <v>86</v>
      </c>
      <c r="E10459" s="36" t="s">
        <v>14</v>
      </c>
      <c r="F10459" s="37">
        <v>0</v>
      </c>
      <c r="G10459" s="38">
        <v>0.02</v>
      </c>
      <c r="H10459" s="34">
        <v>0.99844170760488105</v>
      </c>
      <c r="I10459" s="35">
        <v>11.946744648412004</v>
      </c>
      <c r="J10459" s="35">
        <v>-0.83593880345333138</v>
      </c>
      <c r="K10459" s="35">
        <v>1460.2762409235791</v>
      </c>
      <c r="L10459" s="35">
        <v>-4.168275066275652</v>
      </c>
      <c r="M10459" s="35">
        <v>0</v>
      </c>
      <c r="N10459" s="35">
        <v>0</v>
      </c>
      <c r="O10459" s="35">
        <v>0</v>
      </c>
      <c r="P10459" s="36">
        <v>12</v>
      </c>
      <c r="Q10459" s="37">
        <v>86</v>
      </c>
      <c r="R10459" s="36">
        <v>1</v>
      </c>
      <c r="S10459" s="39">
        <f t="shared" si="367"/>
        <v>86</v>
      </c>
      <c r="T10459" s="34" t="s">
        <v>30</v>
      </c>
      <c r="U10459" s="12">
        <f>((alpha*(speed^beta))+(ceta*(speed^delta)))</f>
        <v>0.28850028868938909</v>
      </c>
      <c r="V10459" s="8">
        <f t="shared" si="368"/>
        <v>86</v>
      </c>
    </row>
    <row r="10460" spans="1:22">
      <c r="A10460" s="34" t="s">
        <v>19</v>
      </c>
      <c r="B10460" s="34" t="s">
        <v>76</v>
      </c>
      <c r="C10460" s="5" t="s">
        <v>191</v>
      </c>
      <c r="D10460" s="35" t="s">
        <v>86</v>
      </c>
      <c r="E10460" s="36" t="s">
        <v>18</v>
      </c>
      <c r="F10460" s="37">
        <v>0</v>
      </c>
      <c r="G10460" s="38">
        <v>0.02</v>
      </c>
      <c r="H10460" s="34">
        <v>0.94195087261420374</v>
      </c>
      <c r="I10460" s="35">
        <v>2.5741016241253849</v>
      </c>
      <c r="J10460" s="35">
        <v>1.0133437158862695</v>
      </c>
      <c r="K10460" s="35">
        <v>-0.80053224478620866</v>
      </c>
      <c r="L10460" s="35">
        <v>0</v>
      </c>
      <c r="M10460" s="35">
        <v>0</v>
      </c>
      <c r="N10460" s="35">
        <v>0</v>
      </c>
      <c r="O10460" s="35">
        <v>0</v>
      </c>
      <c r="P10460" s="36">
        <v>12</v>
      </c>
      <c r="Q10460" s="37">
        <v>86</v>
      </c>
      <c r="R10460" s="36">
        <v>0</v>
      </c>
      <c r="S10460" s="39">
        <f t="shared" si="367"/>
        <v>86</v>
      </c>
      <c r="T10460" s="34" t="s">
        <v>29</v>
      </c>
      <c r="U10460" s="12">
        <f>((alpha*(beta^speed))*(speed^ceta))</f>
        <v>0.22755179325146233</v>
      </c>
      <c r="V10460" s="8">
        <f t="shared" si="368"/>
        <v>86</v>
      </c>
    </row>
    <row r="10461" spans="1:22">
      <c r="A10461" s="34" t="s">
        <v>19</v>
      </c>
      <c r="B10461" s="34" t="s">
        <v>76</v>
      </c>
      <c r="C10461" s="5" t="s">
        <v>191</v>
      </c>
      <c r="D10461" s="35" t="s">
        <v>86</v>
      </c>
      <c r="E10461" s="36" t="s">
        <v>17</v>
      </c>
      <c r="F10461" s="37">
        <v>0</v>
      </c>
      <c r="G10461" s="38">
        <v>0.02</v>
      </c>
      <c r="H10461" s="34">
        <v>0.98976323608635708</v>
      </c>
      <c r="I10461" s="35">
        <v>2887.2835581381178</v>
      </c>
      <c r="J10461" s="35">
        <v>1.0095456936913609</v>
      </c>
      <c r="K10461" s="35">
        <v>-0.66000682298184898</v>
      </c>
      <c r="L10461" s="35">
        <v>0</v>
      </c>
      <c r="M10461" s="35">
        <v>0</v>
      </c>
      <c r="N10461" s="35">
        <v>0</v>
      </c>
      <c r="O10461" s="35">
        <v>0</v>
      </c>
      <c r="P10461" s="36">
        <v>12</v>
      </c>
      <c r="Q10461" s="37">
        <v>86</v>
      </c>
      <c r="R10461" s="36">
        <v>0</v>
      </c>
      <c r="S10461" s="39">
        <f t="shared" si="367"/>
        <v>86</v>
      </c>
      <c r="T10461" s="34" t="s">
        <v>29</v>
      </c>
      <c r="U10461" s="12">
        <f>((alpha*(beta^speed))*(speed^ceta))</f>
        <v>345.57442399812146</v>
      </c>
      <c r="V10461" s="8">
        <f t="shared" si="368"/>
        <v>86</v>
      </c>
    </row>
    <row r="10462" spans="1:22">
      <c r="A10462" s="34" t="s">
        <v>19</v>
      </c>
      <c r="B10462" s="34" t="s">
        <v>76</v>
      </c>
      <c r="C10462" s="5" t="s">
        <v>191</v>
      </c>
      <c r="D10462" s="35" t="s">
        <v>86</v>
      </c>
      <c r="E10462" s="36" t="s">
        <v>15</v>
      </c>
      <c r="F10462" s="37">
        <v>50</v>
      </c>
      <c r="G10462" s="38">
        <v>0.02</v>
      </c>
      <c r="H10462" s="34">
        <v>0.91509422403013807</v>
      </c>
      <c r="I10462" s="35">
        <v>2.0994928347681414</v>
      </c>
      <c r="J10462" s="35">
        <v>3.3886468464002601</v>
      </c>
      <c r="K10462" s="35">
        <v>3.0435373885965227</v>
      </c>
      <c r="L10462" s="35">
        <v>0.23133859456417416</v>
      </c>
      <c r="M10462" s="35">
        <v>8.2893038250017786E-2</v>
      </c>
      <c r="N10462" s="35">
        <v>0</v>
      </c>
      <c r="O10462" s="35">
        <v>0</v>
      </c>
      <c r="P10462" s="36">
        <v>12</v>
      </c>
      <c r="Q10462" s="37">
        <v>86</v>
      </c>
      <c r="R10462" s="36">
        <v>10</v>
      </c>
      <c r="S10462" s="39">
        <f t="shared" si="367"/>
        <v>86</v>
      </c>
      <c r="T10462" s="34" t="s">
        <v>44</v>
      </c>
      <c r="U10462" s="12">
        <f>(alpha+(beta/(1+EXP((((-1)*ceta)+(delta*LN(speed)))+(epsilon*speed)))))</f>
        <v>2.1197088664483417</v>
      </c>
      <c r="V10462" s="8">
        <f t="shared" si="368"/>
        <v>86</v>
      </c>
    </row>
    <row r="10463" spans="1:22">
      <c r="A10463" s="34" t="s">
        <v>19</v>
      </c>
      <c r="B10463" s="34" t="s">
        <v>76</v>
      </c>
      <c r="C10463" s="5" t="s">
        <v>191</v>
      </c>
      <c r="D10463" s="35" t="s">
        <v>86</v>
      </c>
      <c r="E10463" s="36" t="s">
        <v>16</v>
      </c>
      <c r="F10463" s="37">
        <v>50</v>
      </c>
      <c r="G10463" s="38">
        <v>0.02</v>
      </c>
      <c r="H10463" s="34">
        <v>0.98309584210886125</v>
      </c>
      <c r="I10463" s="35">
        <v>80.754482106671929</v>
      </c>
      <c r="J10463" s="35">
        <v>1.0034696473521003</v>
      </c>
      <c r="K10463" s="35">
        <v>-0.397498827170506</v>
      </c>
      <c r="L10463" s="35">
        <v>0</v>
      </c>
      <c r="M10463" s="35">
        <v>0</v>
      </c>
      <c r="N10463" s="35">
        <v>0</v>
      </c>
      <c r="O10463" s="35">
        <v>0</v>
      </c>
      <c r="P10463" s="36">
        <v>12</v>
      </c>
      <c r="Q10463" s="37">
        <v>86</v>
      </c>
      <c r="R10463" s="36">
        <v>0</v>
      </c>
      <c r="S10463" s="39">
        <f t="shared" si="367"/>
        <v>86</v>
      </c>
      <c r="T10463" s="34" t="s">
        <v>29</v>
      </c>
      <c r="U10463" s="12">
        <f>((alpha*(beta^speed))*(speed^ceta))</f>
        <v>18.516993046670155</v>
      </c>
      <c r="V10463" s="8">
        <f t="shared" si="368"/>
        <v>86</v>
      </c>
    </row>
    <row r="10464" spans="1:22">
      <c r="A10464" s="34" t="s">
        <v>19</v>
      </c>
      <c r="B10464" s="34" t="s">
        <v>76</v>
      </c>
      <c r="C10464" s="5" t="s">
        <v>191</v>
      </c>
      <c r="D10464" s="35" t="s">
        <v>86</v>
      </c>
      <c r="E10464" s="36" t="s">
        <v>14</v>
      </c>
      <c r="F10464" s="37">
        <v>50</v>
      </c>
      <c r="G10464" s="38">
        <v>0.02</v>
      </c>
      <c r="H10464" s="34">
        <v>0.99774403887762919</v>
      </c>
      <c r="I10464" s="35">
        <v>16.641210887825117</v>
      </c>
      <c r="J10464" s="35">
        <v>1.0094068499865811</v>
      </c>
      <c r="K10464" s="35">
        <v>-1.0016551989026712</v>
      </c>
      <c r="L10464" s="35">
        <v>0</v>
      </c>
      <c r="M10464" s="35">
        <v>0</v>
      </c>
      <c r="N10464" s="35">
        <v>0</v>
      </c>
      <c r="O10464" s="35">
        <v>0</v>
      </c>
      <c r="P10464" s="36">
        <v>12</v>
      </c>
      <c r="Q10464" s="37">
        <v>86</v>
      </c>
      <c r="R10464" s="36">
        <v>0</v>
      </c>
      <c r="S10464" s="39">
        <f t="shared" si="367"/>
        <v>86</v>
      </c>
      <c r="T10464" s="34" t="s">
        <v>29</v>
      </c>
      <c r="U10464" s="12">
        <f>((alpha*(beta^speed))*(speed^ceta))</f>
        <v>0.42971625929967777</v>
      </c>
      <c r="V10464" s="8">
        <f t="shared" si="368"/>
        <v>86</v>
      </c>
    </row>
    <row r="10465" spans="1:22">
      <c r="A10465" s="34" t="s">
        <v>19</v>
      </c>
      <c r="B10465" s="34" t="s">
        <v>76</v>
      </c>
      <c r="C10465" s="5" t="s">
        <v>191</v>
      </c>
      <c r="D10465" s="35" t="s">
        <v>86</v>
      </c>
      <c r="E10465" s="36" t="s">
        <v>18</v>
      </c>
      <c r="F10465" s="37">
        <v>50</v>
      </c>
      <c r="G10465" s="38">
        <v>0.02</v>
      </c>
      <c r="H10465" s="34">
        <v>0.88471612170486857</v>
      </c>
      <c r="I10465" s="35">
        <v>-8.1437290954363514E-7</v>
      </c>
      <c r="J10465" s="35">
        <v>1.8161919424731953E-4</v>
      </c>
      <c r="K10465" s="35">
        <v>-1.4436625305700813E-2</v>
      </c>
      <c r="L10465" s="35">
        <v>0.69614582866003871</v>
      </c>
      <c r="M10465" s="35">
        <v>0</v>
      </c>
      <c r="N10465" s="35">
        <v>0</v>
      </c>
      <c r="O10465" s="35">
        <v>0</v>
      </c>
      <c r="P10465" s="36">
        <v>12</v>
      </c>
      <c r="Q10465" s="37">
        <v>86</v>
      </c>
      <c r="R10465" s="36">
        <v>14</v>
      </c>
      <c r="S10465" s="39">
        <f t="shared" si="367"/>
        <v>86</v>
      </c>
      <c r="T10465" s="34" t="s">
        <v>51</v>
      </c>
      <c r="U10465" s="12">
        <f>(((alpha*(speed^3))+(beta*(speed^2))+(ceta*speed))+delta)</f>
        <v>0.27986483767025772</v>
      </c>
      <c r="V10465" s="8">
        <f t="shared" si="368"/>
        <v>86</v>
      </c>
    </row>
    <row r="10466" spans="1:22">
      <c r="A10466" s="34" t="s">
        <v>19</v>
      </c>
      <c r="B10466" s="34" t="s">
        <v>76</v>
      </c>
      <c r="C10466" s="5" t="s">
        <v>191</v>
      </c>
      <c r="D10466" s="35" t="s">
        <v>86</v>
      </c>
      <c r="E10466" s="36" t="s">
        <v>17</v>
      </c>
      <c r="F10466" s="37">
        <v>50</v>
      </c>
      <c r="G10466" s="38">
        <v>0.02</v>
      </c>
      <c r="H10466" s="34">
        <v>0.97062228880637369</v>
      </c>
      <c r="I10466" s="35">
        <v>2477.2618496759592</v>
      </c>
      <c r="J10466" s="35">
        <v>1.0055492996902355</v>
      </c>
      <c r="K10466" s="35">
        <v>-0.43678475450922688</v>
      </c>
      <c r="L10466" s="35">
        <v>0</v>
      </c>
      <c r="M10466" s="35">
        <v>0</v>
      </c>
      <c r="N10466" s="35">
        <v>0</v>
      </c>
      <c r="O10466" s="35">
        <v>0</v>
      </c>
      <c r="P10466" s="36">
        <v>12</v>
      </c>
      <c r="Q10466" s="37">
        <v>86</v>
      </c>
      <c r="R10466" s="36">
        <v>0</v>
      </c>
      <c r="S10466" s="39">
        <f t="shared" si="367"/>
        <v>86</v>
      </c>
      <c r="T10466" s="34" t="s">
        <v>29</v>
      </c>
      <c r="U10466" s="12">
        <f>((alpha*(beta^speed))*(speed^ceta))</f>
        <v>569.77333546047066</v>
      </c>
      <c r="V10466" s="8">
        <f t="shared" si="368"/>
        <v>86</v>
      </c>
    </row>
    <row r="10467" spans="1:22">
      <c r="A10467" s="34" t="s">
        <v>19</v>
      </c>
      <c r="B10467" s="34" t="s">
        <v>76</v>
      </c>
      <c r="C10467" s="5" t="s">
        <v>191</v>
      </c>
      <c r="D10467" s="35" t="s">
        <v>86</v>
      </c>
      <c r="E10467" s="36" t="s">
        <v>15</v>
      </c>
      <c r="F10467" s="37">
        <v>100</v>
      </c>
      <c r="G10467" s="38">
        <v>0.02</v>
      </c>
      <c r="H10467" s="34">
        <v>0.97057733490743781</v>
      </c>
      <c r="I10467" s="35">
        <v>1.4569026713733477</v>
      </c>
      <c r="J10467" s="35">
        <v>4.6624715540218906</v>
      </c>
      <c r="K10467" s="35">
        <v>13.154220269245309</v>
      </c>
      <c r="L10467" s="35">
        <v>3.8892174960151631</v>
      </c>
      <c r="M10467" s="35">
        <v>-1.8291833128891453E-2</v>
      </c>
      <c r="N10467" s="35">
        <v>0</v>
      </c>
      <c r="O10467" s="35">
        <v>0</v>
      </c>
      <c r="P10467" s="36">
        <v>12</v>
      </c>
      <c r="Q10467" s="37">
        <v>72</v>
      </c>
      <c r="R10467" s="36">
        <v>10</v>
      </c>
      <c r="S10467" s="39">
        <f t="shared" si="367"/>
        <v>72</v>
      </c>
      <c r="T10467" s="34" t="s">
        <v>44</v>
      </c>
      <c r="U10467" s="12">
        <f>(alpha+(beta/(1+EXP((((-1)*ceta)+(delta*LN(speed)))+(epsilon*speed)))))</f>
        <v>1.9382905321401926</v>
      </c>
      <c r="V10467" s="8">
        <f t="shared" si="368"/>
        <v>72</v>
      </c>
    </row>
    <row r="10468" spans="1:22">
      <c r="A10468" s="34" t="s">
        <v>19</v>
      </c>
      <c r="B10468" s="34" t="s">
        <v>76</v>
      </c>
      <c r="C10468" s="5" t="s">
        <v>191</v>
      </c>
      <c r="D10468" s="35" t="s">
        <v>86</v>
      </c>
      <c r="E10468" s="36" t="s">
        <v>16</v>
      </c>
      <c r="F10468" s="37">
        <v>100</v>
      </c>
      <c r="G10468" s="38">
        <v>0.02</v>
      </c>
      <c r="H10468" s="34">
        <v>0.98113498245876207</v>
      </c>
      <c r="I10468" s="35">
        <v>4.0749148153965384</v>
      </c>
      <c r="J10468" s="35">
        <v>1.4246895444154992</v>
      </c>
      <c r="K10468" s="35">
        <v>-0.20843489326755965</v>
      </c>
      <c r="L10468" s="35">
        <v>0</v>
      </c>
      <c r="M10468" s="35">
        <v>0</v>
      </c>
      <c r="N10468" s="35">
        <v>0</v>
      </c>
      <c r="O10468" s="35">
        <v>0</v>
      </c>
      <c r="P10468" s="36">
        <v>12</v>
      </c>
      <c r="Q10468" s="37">
        <v>72</v>
      </c>
      <c r="R10468" s="36">
        <v>13</v>
      </c>
      <c r="S10468" s="39">
        <f t="shared" si="367"/>
        <v>72</v>
      </c>
      <c r="T10468" s="34" t="s">
        <v>50</v>
      </c>
      <c r="U10468" s="12">
        <f>EXP((alpha+(beta/speed))+(ceta*LN(speed)))</f>
        <v>24.613516028828599</v>
      </c>
      <c r="V10468" s="8">
        <f t="shared" si="368"/>
        <v>72</v>
      </c>
    </row>
    <row r="10469" spans="1:22">
      <c r="A10469" s="34" t="s">
        <v>19</v>
      </c>
      <c r="B10469" s="34" t="s">
        <v>76</v>
      </c>
      <c r="C10469" s="5" t="s">
        <v>191</v>
      </c>
      <c r="D10469" s="35" t="s">
        <v>86</v>
      </c>
      <c r="E10469" s="36" t="s">
        <v>14</v>
      </c>
      <c r="F10469" s="37">
        <v>100</v>
      </c>
      <c r="G10469" s="38">
        <v>0.02</v>
      </c>
      <c r="H10469" s="34">
        <v>0.99702456250151283</v>
      </c>
      <c r="I10469" s="35">
        <v>0.35285398334693702</v>
      </c>
      <c r="J10469" s="35">
        <v>20.480178673545886</v>
      </c>
      <c r="K10469" s="35">
        <v>0.17678832616468418</v>
      </c>
      <c r="L10469" s="35">
        <v>1.1955501009406526</v>
      </c>
      <c r="M10469" s="35">
        <v>-4.4843883686595306E-3</v>
      </c>
      <c r="N10469" s="35">
        <v>0</v>
      </c>
      <c r="O10469" s="35">
        <v>0</v>
      </c>
      <c r="P10469" s="36">
        <v>12</v>
      </c>
      <c r="Q10469" s="37">
        <v>72</v>
      </c>
      <c r="R10469" s="36">
        <v>10</v>
      </c>
      <c r="S10469" s="39">
        <f t="shared" si="367"/>
        <v>72</v>
      </c>
      <c r="T10469" s="34" t="s">
        <v>44</v>
      </c>
      <c r="U10469" s="12">
        <f>(alpha+(beta/(1+EXP((((-1)*ceta)+(delta*LN(speed)))+(epsilon*speed)))))</f>
        <v>0.55400146197634736</v>
      </c>
      <c r="V10469" s="8">
        <f t="shared" si="368"/>
        <v>72</v>
      </c>
    </row>
    <row r="10470" spans="1:22">
      <c r="A10470" s="34" t="s">
        <v>19</v>
      </c>
      <c r="B10470" s="34" t="s">
        <v>76</v>
      </c>
      <c r="C10470" s="5" t="s">
        <v>191</v>
      </c>
      <c r="D10470" s="35" t="s">
        <v>86</v>
      </c>
      <c r="E10470" s="36" t="s">
        <v>18</v>
      </c>
      <c r="F10470" s="37">
        <v>100</v>
      </c>
      <c r="G10470" s="38">
        <v>0.02</v>
      </c>
      <c r="H10470" s="34">
        <v>0.9581469208697001</v>
      </c>
      <c r="I10470" s="35">
        <v>1.1965391150963536E-6</v>
      </c>
      <c r="J10470" s="35">
        <v>-6.1198564895535994E-5</v>
      </c>
      <c r="K10470" s="35">
        <v>-9.1437231479254092E-3</v>
      </c>
      <c r="L10470" s="35">
        <v>0.83189338298077975</v>
      </c>
      <c r="M10470" s="35">
        <v>0</v>
      </c>
      <c r="N10470" s="35">
        <v>0</v>
      </c>
      <c r="O10470" s="35">
        <v>0</v>
      </c>
      <c r="P10470" s="36">
        <v>12</v>
      </c>
      <c r="Q10470" s="37">
        <v>72</v>
      </c>
      <c r="R10470" s="36">
        <v>14</v>
      </c>
      <c r="S10470" s="39">
        <f t="shared" si="367"/>
        <v>72</v>
      </c>
      <c r="T10470" s="34" t="s">
        <v>51</v>
      </c>
      <c r="U10470" s="12">
        <f>(((alpha*(speed^3))+(beta*(speed^2))+(ceta*speed))+delta)</f>
        <v>0.30289778754317553</v>
      </c>
      <c r="V10470" s="8">
        <f t="shared" si="368"/>
        <v>72</v>
      </c>
    </row>
    <row r="10471" spans="1:22">
      <c r="A10471" s="34" t="s">
        <v>19</v>
      </c>
      <c r="B10471" s="34" t="s">
        <v>76</v>
      </c>
      <c r="C10471" s="5" t="s">
        <v>191</v>
      </c>
      <c r="D10471" s="35" t="s">
        <v>86</v>
      </c>
      <c r="E10471" s="36" t="s">
        <v>17</v>
      </c>
      <c r="F10471" s="37">
        <v>100</v>
      </c>
      <c r="G10471" s="38">
        <v>0.02</v>
      </c>
      <c r="H10471" s="34">
        <v>0.96438403395626637</v>
      </c>
      <c r="I10471" s="35">
        <v>-2.4180847951452743E-3</v>
      </c>
      <c r="J10471" s="35">
        <v>0.44045883653465473</v>
      </c>
      <c r="K10471" s="35">
        <v>-28.699210829473003</v>
      </c>
      <c r="L10471" s="35">
        <v>1445.7922927003337</v>
      </c>
      <c r="M10471" s="35">
        <v>0</v>
      </c>
      <c r="N10471" s="35">
        <v>0</v>
      </c>
      <c r="O10471" s="35">
        <v>0</v>
      </c>
      <c r="P10471" s="36">
        <v>12</v>
      </c>
      <c r="Q10471" s="37">
        <v>72</v>
      </c>
      <c r="R10471" s="36">
        <v>14</v>
      </c>
      <c r="S10471" s="39">
        <f t="shared" si="367"/>
        <v>72</v>
      </c>
      <c r="T10471" s="34" t="s">
        <v>51</v>
      </c>
      <c r="U10471" s="12">
        <f>(((alpha*(speed^3))+(beta*(speed^2))+(ceta*speed))+delta)</f>
        <v>760.24240795554397</v>
      </c>
      <c r="V10471" s="8">
        <f t="shared" si="368"/>
        <v>72</v>
      </c>
    </row>
    <row r="10472" spans="1:22">
      <c r="A10472" s="34" t="s">
        <v>19</v>
      </c>
      <c r="B10472" s="34" t="s">
        <v>76</v>
      </c>
      <c r="C10472" s="5" t="s">
        <v>191</v>
      </c>
      <c r="D10472" s="35" t="s">
        <v>86</v>
      </c>
      <c r="E10472" s="36" t="s">
        <v>15</v>
      </c>
      <c r="F10472" s="37">
        <v>0</v>
      </c>
      <c r="G10472" s="38">
        <v>0.04</v>
      </c>
      <c r="H10472" s="34">
        <v>0.95956933862972749</v>
      </c>
      <c r="I10472" s="35">
        <v>2.3056103950075819</v>
      </c>
      <c r="J10472" s="35">
        <v>1.2989104558963656</v>
      </c>
      <c r="K10472" s="35">
        <v>-0.37410476702306505</v>
      </c>
      <c r="L10472" s="35">
        <v>0</v>
      </c>
      <c r="M10472" s="35">
        <v>0</v>
      </c>
      <c r="N10472" s="35">
        <v>0</v>
      </c>
      <c r="O10472" s="35">
        <v>0</v>
      </c>
      <c r="P10472" s="36">
        <v>12</v>
      </c>
      <c r="Q10472" s="37">
        <v>86</v>
      </c>
      <c r="R10472" s="36">
        <v>13</v>
      </c>
      <c r="S10472" s="39">
        <f t="shared" si="367"/>
        <v>86</v>
      </c>
      <c r="T10472" s="34" t="s">
        <v>50</v>
      </c>
      <c r="U10472" s="12">
        <f>EXP((alpha+(beta/speed))+(ceta*LN(speed)))</f>
        <v>1.9238366501218338</v>
      </c>
      <c r="V10472" s="8">
        <f t="shared" si="368"/>
        <v>86</v>
      </c>
    </row>
    <row r="10473" spans="1:22">
      <c r="A10473" s="34" t="s">
        <v>19</v>
      </c>
      <c r="B10473" s="34" t="s">
        <v>76</v>
      </c>
      <c r="C10473" s="5" t="s">
        <v>191</v>
      </c>
      <c r="D10473" s="35" t="s">
        <v>86</v>
      </c>
      <c r="E10473" s="36" t="s">
        <v>16</v>
      </c>
      <c r="F10473" s="37">
        <v>0</v>
      </c>
      <c r="G10473" s="38">
        <v>0.04</v>
      </c>
      <c r="H10473" s="34">
        <v>0.99410565320373667</v>
      </c>
      <c r="I10473" s="35">
        <v>15.931613344258162</v>
      </c>
      <c r="J10473" s="35">
        <v>1.9082671284048941E-3</v>
      </c>
      <c r="K10473" s="35">
        <v>154.85405182524255</v>
      </c>
      <c r="L10473" s="35">
        <v>-1.0316443974285536</v>
      </c>
      <c r="M10473" s="35">
        <v>0</v>
      </c>
      <c r="N10473" s="35">
        <v>0</v>
      </c>
      <c r="O10473" s="35">
        <v>0</v>
      </c>
      <c r="P10473" s="36">
        <v>12</v>
      </c>
      <c r="Q10473" s="37">
        <v>86</v>
      </c>
      <c r="R10473" s="36">
        <v>1</v>
      </c>
      <c r="S10473" s="39">
        <f t="shared" si="367"/>
        <v>86</v>
      </c>
      <c r="T10473" s="34" t="s">
        <v>30</v>
      </c>
      <c r="U10473" s="12">
        <f>((alpha*(speed^beta))+(ceta*(speed^delta)))</f>
        <v>17.631507355266049</v>
      </c>
      <c r="V10473" s="8">
        <f t="shared" si="368"/>
        <v>86</v>
      </c>
    </row>
    <row r="10474" spans="1:22">
      <c r="A10474" s="34" t="s">
        <v>19</v>
      </c>
      <c r="B10474" s="34" t="s">
        <v>76</v>
      </c>
      <c r="C10474" s="5" t="s">
        <v>191</v>
      </c>
      <c r="D10474" s="35" t="s">
        <v>86</v>
      </c>
      <c r="E10474" s="36" t="s">
        <v>14</v>
      </c>
      <c r="F10474" s="37">
        <v>0</v>
      </c>
      <c r="G10474" s="38">
        <v>0.04</v>
      </c>
      <c r="H10474" s="34">
        <v>0.99846446324031402</v>
      </c>
      <c r="I10474" s="35">
        <v>8.1607303929027552E-3</v>
      </c>
      <c r="J10474" s="35">
        <v>5.4069180598693471E-2</v>
      </c>
      <c r="K10474" s="35">
        <v>-2.7703946110473537E-4</v>
      </c>
      <c r="L10474" s="35">
        <v>0</v>
      </c>
      <c r="M10474" s="35">
        <v>0</v>
      </c>
      <c r="N10474" s="35">
        <v>0</v>
      </c>
      <c r="O10474" s="35">
        <v>0</v>
      </c>
      <c r="P10474" s="36">
        <v>12</v>
      </c>
      <c r="Q10474" s="37">
        <v>86</v>
      </c>
      <c r="R10474" s="36">
        <v>5</v>
      </c>
      <c r="S10474" s="39">
        <f t="shared" si="367"/>
        <v>86</v>
      </c>
      <c r="T10474" s="34" t="s">
        <v>36</v>
      </c>
      <c r="U10474" s="12">
        <f>(1/(((ceta*(speed^2))+(beta*speed))+alpha))</f>
        <v>0.38327004667399117</v>
      </c>
      <c r="V10474" s="8">
        <f t="shared" si="368"/>
        <v>86</v>
      </c>
    </row>
    <row r="10475" spans="1:22">
      <c r="A10475" s="34" t="s">
        <v>19</v>
      </c>
      <c r="B10475" s="34" t="s">
        <v>76</v>
      </c>
      <c r="C10475" s="5" t="s">
        <v>191</v>
      </c>
      <c r="D10475" s="35" t="s">
        <v>86</v>
      </c>
      <c r="E10475" s="36" t="s">
        <v>18</v>
      </c>
      <c r="F10475" s="37">
        <v>0</v>
      </c>
      <c r="G10475" s="38">
        <v>0.04</v>
      </c>
      <c r="H10475" s="34">
        <v>0.95346768436155149</v>
      </c>
      <c r="I10475" s="35">
        <v>0.88446346123657704</v>
      </c>
      <c r="J10475" s="35">
        <v>-0.29142587585918506</v>
      </c>
      <c r="K10475" s="35">
        <v>132.86423854237253</v>
      </c>
      <c r="L10475" s="35">
        <v>-3.2041812680616117</v>
      </c>
      <c r="M10475" s="35">
        <v>0</v>
      </c>
      <c r="N10475" s="35">
        <v>0</v>
      </c>
      <c r="O10475" s="35">
        <v>0</v>
      </c>
      <c r="P10475" s="36">
        <v>12</v>
      </c>
      <c r="Q10475" s="37">
        <v>86</v>
      </c>
      <c r="R10475" s="36">
        <v>1</v>
      </c>
      <c r="S10475" s="39">
        <f t="shared" si="367"/>
        <v>86</v>
      </c>
      <c r="T10475" s="34" t="s">
        <v>30</v>
      </c>
      <c r="U10475" s="12">
        <f>((alpha*(speed^beta))+(ceta*(speed^delta)))</f>
        <v>0.24158404454273227</v>
      </c>
      <c r="V10475" s="8">
        <f t="shared" si="368"/>
        <v>86</v>
      </c>
    </row>
    <row r="10476" spans="1:22">
      <c r="A10476" s="34" t="s">
        <v>19</v>
      </c>
      <c r="B10476" s="34" t="s">
        <v>76</v>
      </c>
      <c r="C10476" s="5" t="s">
        <v>191</v>
      </c>
      <c r="D10476" s="35" t="s">
        <v>86</v>
      </c>
      <c r="E10476" s="36" t="s">
        <v>17</v>
      </c>
      <c r="F10476" s="37">
        <v>0</v>
      </c>
      <c r="G10476" s="38">
        <v>0.04</v>
      </c>
      <c r="H10476" s="34">
        <v>0.99053769077195652</v>
      </c>
      <c r="I10476" s="35">
        <v>2498.1086322158599</v>
      </c>
      <c r="J10476" s="35">
        <v>1.0086384312164449</v>
      </c>
      <c r="K10476" s="35">
        <v>-0.5183318766548779</v>
      </c>
      <c r="L10476" s="35">
        <v>0</v>
      </c>
      <c r="M10476" s="35">
        <v>0</v>
      </c>
      <c r="N10476" s="35">
        <v>0</v>
      </c>
      <c r="O10476" s="35">
        <v>0</v>
      </c>
      <c r="P10476" s="36">
        <v>12</v>
      </c>
      <c r="Q10476" s="37">
        <v>86</v>
      </c>
      <c r="R10476" s="36">
        <v>0</v>
      </c>
      <c r="S10476" s="39">
        <f t="shared" si="367"/>
        <v>86</v>
      </c>
      <c r="T10476" s="34" t="s">
        <v>29</v>
      </c>
      <c r="U10476" s="12">
        <f>((alpha*(beta^speed))*(speed^ceta))</f>
        <v>520.17935298578857</v>
      </c>
      <c r="V10476" s="8">
        <f t="shared" si="368"/>
        <v>86</v>
      </c>
    </row>
    <row r="10477" spans="1:22">
      <c r="A10477" s="34" t="s">
        <v>19</v>
      </c>
      <c r="B10477" s="34" t="s">
        <v>76</v>
      </c>
      <c r="C10477" s="5" t="s">
        <v>191</v>
      </c>
      <c r="D10477" s="35" t="s">
        <v>86</v>
      </c>
      <c r="E10477" s="36" t="s">
        <v>15</v>
      </c>
      <c r="F10477" s="37">
        <v>50</v>
      </c>
      <c r="G10477" s="38">
        <v>0.04</v>
      </c>
      <c r="H10477" s="34">
        <v>0.97928362981576633</v>
      </c>
      <c r="I10477" s="35">
        <v>1.8224355221011757</v>
      </c>
      <c r="J10477" s="35">
        <v>4.5396241948740279</v>
      </c>
      <c r="K10477" s="35">
        <v>3.0657545865844127</v>
      </c>
      <c r="L10477" s="35">
        <v>0.26557157615003635</v>
      </c>
      <c r="M10477" s="35">
        <v>7.2313323367255544E-2</v>
      </c>
      <c r="N10477" s="35">
        <v>0</v>
      </c>
      <c r="O10477" s="35">
        <v>0</v>
      </c>
      <c r="P10477" s="36">
        <v>12</v>
      </c>
      <c r="Q10477" s="37">
        <v>63</v>
      </c>
      <c r="R10477" s="36">
        <v>10</v>
      </c>
      <c r="S10477" s="39">
        <f t="shared" si="367"/>
        <v>63</v>
      </c>
      <c r="T10477" s="34" t="s">
        <v>44</v>
      </c>
      <c r="U10477" s="12">
        <f>(alpha+(beta/(1+EXP((((-1)*ceta)+(delta*LN(speed)))+(epsilon*speed)))))</f>
        <v>2.1391486457632789</v>
      </c>
      <c r="V10477" s="8">
        <f t="shared" si="368"/>
        <v>63</v>
      </c>
    </row>
    <row r="10478" spans="1:22">
      <c r="A10478" s="34" t="s">
        <v>19</v>
      </c>
      <c r="B10478" s="34" t="s">
        <v>76</v>
      </c>
      <c r="C10478" s="5" t="s">
        <v>191</v>
      </c>
      <c r="D10478" s="35" t="s">
        <v>86</v>
      </c>
      <c r="E10478" s="36" t="s">
        <v>16</v>
      </c>
      <c r="F10478" s="37">
        <v>50</v>
      </c>
      <c r="G10478" s="38">
        <v>0.04</v>
      </c>
      <c r="H10478" s="34">
        <v>0.99388770850735186</v>
      </c>
      <c r="I10478" s="35">
        <v>3.7502938989026648</v>
      </c>
      <c r="J10478" s="35">
        <v>2.7360403853903668</v>
      </c>
      <c r="K10478" s="35">
        <v>-0.10508698683177663</v>
      </c>
      <c r="L10478" s="35">
        <v>0</v>
      </c>
      <c r="M10478" s="35">
        <v>0</v>
      </c>
      <c r="N10478" s="35">
        <v>0</v>
      </c>
      <c r="O10478" s="35">
        <v>0</v>
      </c>
      <c r="P10478" s="36">
        <v>12</v>
      </c>
      <c r="Q10478" s="37">
        <v>63</v>
      </c>
      <c r="R10478" s="36">
        <v>13</v>
      </c>
      <c r="S10478" s="39">
        <f t="shared" si="367"/>
        <v>63</v>
      </c>
      <c r="T10478" s="34" t="s">
        <v>50</v>
      </c>
      <c r="U10478" s="12">
        <f>EXP((alpha+(beta/speed))+(ceta*LN(speed)))</f>
        <v>28.74125557121943</v>
      </c>
      <c r="V10478" s="8">
        <f t="shared" si="368"/>
        <v>63</v>
      </c>
    </row>
    <row r="10479" spans="1:22">
      <c r="A10479" s="34" t="s">
        <v>19</v>
      </c>
      <c r="B10479" s="34" t="s">
        <v>76</v>
      </c>
      <c r="C10479" s="5" t="s">
        <v>191</v>
      </c>
      <c r="D10479" s="35" t="s">
        <v>86</v>
      </c>
      <c r="E10479" s="36" t="s">
        <v>14</v>
      </c>
      <c r="F10479" s="37">
        <v>50</v>
      </c>
      <c r="G10479" s="38">
        <v>0.04</v>
      </c>
      <c r="H10479" s="34">
        <v>0.99783190281050116</v>
      </c>
      <c r="I10479" s="35">
        <v>3.3762868398720078</v>
      </c>
      <c r="J10479" s="35">
        <v>-0.41415293669188902</v>
      </c>
      <c r="K10479" s="35">
        <v>204.57822354276956</v>
      </c>
      <c r="L10479" s="35">
        <v>-2.4452345543209351</v>
      </c>
      <c r="M10479" s="35">
        <v>0</v>
      </c>
      <c r="N10479" s="35">
        <v>0</v>
      </c>
      <c r="O10479" s="35">
        <v>0</v>
      </c>
      <c r="P10479" s="36">
        <v>12</v>
      </c>
      <c r="Q10479" s="37">
        <v>63</v>
      </c>
      <c r="R10479" s="36">
        <v>1</v>
      </c>
      <c r="S10479" s="39">
        <f t="shared" si="367"/>
        <v>63</v>
      </c>
      <c r="T10479" s="34" t="s">
        <v>30</v>
      </c>
      <c r="U10479" s="12">
        <f>((alpha*(speed^beta))+(ceta*(speed^delta)))</f>
        <v>0.61521572745186048</v>
      </c>
      <c r="V10479" s="8">
        <f t="shared" si="368"/>
        <v>63</v>
      </c>
    </row>
    <row r="10480" spans="1:22">
      <c r="A10480" s="34" t="s">
        <v>19</v>
      </c>
      <c r="B10480" s="34" t="s">
        <v>76</v>
      </c>
      <c r="C10480" s="5" t="s">
        <v>191</v>
      </c>
      <c r="D10480" s="35" t="s">
        <v>86</v>
      </c>
      <c r="E10480" s="36" t="s">
        <v>18</v>
      </c>
      <c r="F10480" s="37">
        <v>50</v>
      </c>
      <c r="G10480" s="38">
        <v>0.04</v>
      </c>
      <c r="H10480" s="34">
        <v>0.96457228138816908</v>
      </c>
      <c r="I10480" s="35">
        <v>8.6681227633849307E-7</v>
      </c>
      <c r="J10480" s="35">
        <v>-6.8113197178745584E-5</v>
      </c>
      <c r="K10480" s="35">
        <v>-5.24277567698982E-3</v>
      </c>
      <c r="L10480" s="35">
        <v>0.70899558344275515</v>
      </c>
      <c r="M10480" s="35">
        <v>0</v>
      </c>
      <c r="N10480" s="35">
        <v>0</v>
      </c>
      <c r="O10480" s="35">
        <v>0</v>
      </c>
      <c r="P10480" s="36">
        <v>12</v>
      </c>
      <c r="Q10480" s="37">
        <v>63</v>
      </c>
      <c r="R10480" s="36">
        <v>14</v>
      </c>
      <c r="S10480" s="39">
        <f t="shared" si="367"/>
        <v>63</v>
      </c>
      <c r="T10480" s="34" t="s">
        <v>51</v>
      </c>
      <c r="U10480" s="12">
        <f>(((alpha*(speed^3))+(beta*(speed^2))+(ceta*speed))+delta)</f>
        <v>0.32510324545156649</v>
      </c>
      <c r="V10480" s="8">
        <f t="shared" si="368"/>
        <v>63</v>
      </c>
    </row>
    <row r="10481" spans="1:22">
      <c r="A10481" s="34" t="s">
        <v>19</v>
      </c>
      <c r="B10481" s="34" t="s">
        <v>76</v>
      </c>
      <c r="C10481" s="5" t="s">
        <v>191</v>
      </c>
      <c r="D10481" s="35" t="s">
        <v>86</v>
      </c>
      <c r="E10481" s="36" t="s">
        <v>17</v>
      </c>
      <c r="F10481" s="37">
        <v>50</v>
      </c>
      <c r="G10481" s="38">
        <v>0.04</v>
      </c>
      <c r="H10481" s="34">
        <v>0.97720575945660682</v>
      </c>
      <c r="I10481" s="35">
        <v>-5.0212563687410273E-3</v>
      </c>
      <c r="J10481" s="35">
        <v>0.69436142989905492</v>
      </c>
      <c r="K10481" s="35">
        <v>-33.42895374616181</v>
      </c>
      <c r="L10481" s="35">
        <v>1473.9245389751618</v>
      </c>
      <c r="M10481" s="35">
        <v>0</v>
      </c>
      <c r="N10481" s="35">
        <v>0</v>
      </c>
      <c r="O10481" s="35">
        <v>0</v>
      </c>
      <c r="P10481" s="36">
        <v>12</v>
      </c>
      <c r="Q10481" s="37">
        <v>63</v>
      </c>
      <c r="R10481" s="36">
        <v>14</v>
      </c>
      <c r="S10481" s="39">
        <f t="shared" si="367"/>
        <v>63</v>
      </c>
      <c r="T10481" s="34" t="s">
        <v>51</v>
      </c>
      <c r="U10481" s="12">
        <f>(((alpha*(speed^3))+(beta*(speed^2))+(ceta*speed))+delta)</f>
        <v>868.2708770017291</v>
      </c>
      <c r="V10481" s="8">
        <f t="shared" si="368"/>
        <v>63</v>
      </c>
    </row>
    <row r="10482" spans="1:22">
      <c r="A10482" s="34" t="s">
        <v>19</v>
      </c>
      <c r="B10482" s="34" t="s">
        <v>76</v>
      </c>
      <c r="C10482" s="5" t="s">
        <v>191</v>
      </c>
      <c r="D10482" s="35" t="s">
        <v>86</v>
      </c>
      <c r="E10482" s="36" t="s">
        <v>15</v>
      </c>
      <c r="F10482" s="37">
        <v>100</v>
      </c>
      <c r="G10482" s="38">
        <v>0.04</v>
      </c>
      <c r="H10482" s="34">
        <v>0.98171477303077259</v>
      </c>
      <c r="I10482" s="35">
        <v>1.9764549248748204</v>
      </c>
      <c r="J10482" s="35">
        <v>6.5911764563775641</v>
      </c>
      <c r="K10482" s="35">
        <v>2.6842003976091617</v>
      </c>
      <c r="L10482" s="35">
        <v>0.19791136190750536</v>
      </c>
      <c r="M10482" s="35">
        <v>8.2185133748280612E-2</v>
      </c>
      <c r="N10482" s="35">
        <v>0</v>
      </c>
      <c r="O10482" s="35">
        <v>0</v>
      </c>
      <c r="P10482" s="36">
        <v>12</v>
      </c>
      <c r="Q10482" s="37">
        <v>46</v>
      </c>
      <c r="R10482" s="36">
        <v>10</v>
      </c>
      <c r="S10482" s="39">
        <f t="shared" si="367"/>
        <v>46</v>
      </c>
      <c r="T10482" s="34" t="s">
        <v>44</v>
      </c>
      <c r="U10482" s="12">
        <f>(alpha+(beta/(1+EXP((((-1)*ceta)+(delta*LN(speed)))+(epsilon*speed)))))</f>
        <v>2.8688895873769589</v>
      </c>
      <c r="V10482" s="8">
        <f t="shared" si="368"/>
        <v>46</v>
      </c>
    </row>
    <row r="10483" spans="1:22">
      <c r="A10483" s="34" t="s">
        <v>19</v>
      </c>
      <c r="B10483" s="34" t="s">
        <v>76</v>
      </c>
      <c r="C10483" s="5" t="s">
        <v>191</v>
      </c>
      <c r="D10483" s="35" t="s">
        <v>86</v>
      </c>
      <c r="E10483" s="36" t="s">
        <v>16</v>
      </c>
      <c r="F10483" s="37">
        <v>100</v>
      </c>
      <c r="G10483" s="38">
        <v>0.04</v>
      </c>
      <c r="H10483" s="34">
        <v>0.98357274714924425</v>
      </c>
      <c r="I10483" s="35">
        <v>-7.4847875161314381E-4</v>
      </c>
      <c r="J10483" s="35">
        <v>7.1512536568754476E-2</v>
      </c>
      <c r="K10483" s="35">
        <v>-2.4567043741063852</v>
      </c>
      <c r="L10483" s="35">
        <v>73.685655489863677</v>
      </c>
      <c r="M10483" s="35">
        <v>0</v>
      </c>
      <c r="N10483" s="35">
        <v>0</v>
      </c>
      <c r="O10483" s="35">
        <v>0</v>
      </c>
      <c r="P10483" s="36">
        <v>12</v>
      </c>
      <c r="Q10483" s="37">
        <v>46</v>
      </c>
      <c r="R10483" s="36">
        <v>14</v>
      </c>
      <c r="S10483" s="39">
        <f t="shared" si="367"/>
        <v>46</v>
      </c>
      <c r="T10483" s="34" t="s">
        <v>51</v>
      </c>
      <c r="U10483" s="12">
        <f>(((alpha*(speed^3))+(beta*(speed^2))+(ceta*speed))+delta)</f>
        <v>39.143853893437466</v>
      </c>
      <c r="V10483" s="8">
        <f t="shared" si="368"/>
        <v>46</v>
      </c>
    </row>
    <row r="10484" spans="1:22">
      <c r="A10484" s="34" t="s">
        <v>19</v>
      </c>
      <c r="B10484" s="34" t="s">
        <v>76</v>
      </c>
      <c r="C10484" s="5" t="s">
        <v>191</v>
      </c>
      <c r="D10484" s="35" t="s">
        <v>86</v>
      </c>
      <c r="E10484" s="36" t="s">
        <v>14</v>
      </c>
      <c r="F10484" s="37">
        <v>100</v>
      </c>
      <c r="G10484" s="38">
        <v>0.04</v>
      </c>
      <c r="H10484" s="34">
        <v>0.99104237459072575</v>
      </c>
      <c r="I10484" s="35">
        <v>137.83102866130395</v>
      </c>
      <c r="J10484" s="35">
        <v>-2.2265631149396512</v>
      </c>
      <c r="K10484" s="35">
        <v>2.5693640965654612</v>
      </c>
      <c r="L10484" s="35">
        <v>-0.28821333558590112</v>
      </c>
      <c r="M10484" s="35">
        <v>0</v>
      </c>
      <c r="N10484" s="35">
        <v>0</v>
      </c>
      <c r="O10484" s="35">
        <v>0</v>
      </c>
      <c r="P10484" s="36">
        <v>12</v>
      </c>
      <c r="Q10484" s="37">
        <v>46</v>
      </c>
      <c r="R10484" s="36">
        <v>1</v>
      </c>
      <c r="S10484" s="39">
        <f t="shared" si="367"/>
        <v>46</v>
      </c>
      <c r="T10484" s="34" t="s">
        <v>30</v>
      </c>
      <c r="U10484" s="12">
        <f>((alpha*(speed^beta))+(ceta*(speed^delta)))</f>
        <v>0.87966793249771857</v>
      </c>
      <c r="V10484" s="8">
        <f t="shared" si="368"/>
        <v>46</v>
      </c>
    </row>
    <row r="10485" spans="1:22">
      <c r="A10485" s="34" t="s">
        <v>19</v>
      </c>
      <c r="B10485" s="34" t="s">
        <v>76</v>
      </c>
      <c r="C10485" s="5" t="s">
        <v>191</v>
      </c>
      <c r="D10485" s="35" t="s">
        <v>86</v>
      </c>
      <c r="E10485" s="36" t="s">
        <v>18</v>
      </c>
      <c r="F10485" s="37">
        <v>100</v>
      </c>
      <c r="G10485" s="38">
        <v>0.04</v>
      </c>
      <c r="H10485" s="34">
        <v>0.97132168243995065</v>
      </c>
      <c r="I10485" s="35">
        <v>1.5502014854024164E-5</v>
      </c>
      <c r="J10485" s="35">
        <v>-1.2841028051252415E-3</v>
      </c>
      <c r="K10485" s="35">
        <v>2.0128286088438137E-2</v>
      </c>
      <c r="L10485" s="35">
        <v>0.76603742442961176</v>
      </c>
      <c r="M10485" s="35">
        <v>0</v>
      </c>
      <c r="N10485" s="35">
        <v>0</v>
      </c>
      <c r="O10485" s="35">
        <v>0</v>
      </c>
      <c r="P10485" s="36">
        <v>12</v>
      </c>
      <c r="Q10485" s="37">
        <v>46</v>
      </c>
      <c r="R10485" s="36">
        <v>14</v>
      </c>
      <c r="S10485" s="39">
        <f t="shared" si="367"/>
        <v>46</v>
      </c>
      <c r="T10485" s="34" t="s">
        <v>51</v>
      </c>
      <c r="U10485" s="12">
        <f>(((alpha*(speed^3))+(beta*(speed^2))+(ceta*speed))+delta)</f>
        <v>0.48368116668405126</v>
      </c>
      <c r="V10485" s="8">
        <f t="shared" si="368"/>
        <v>46</v>
      </c>
    </row>
    <row r="10486" spans="1:22">
      <c r="A10486" s="34" t="s">
        <v>19</v>
      </c>
      <c r="B10486" s="34" t="s">
        <v>76</v>
      </c>
      <c r="C10486" s="5" t="s">
        <v>191</v>
      </c>
      <c r="D10486" s="35" t="s">
        <v>86</v>
      </c>
      <c r="E10486" s="36" t="s">
        <v>17</v>
      </c>
      <c r="F10486" s="37">
        <v>100</v>
      </c>
      <c r="G10486" s="38">
        <v>0.04</v>
      </c>
      <c r="H10486" s="34">
        <v>0.97112558196593046</v>
      </c>
      <c r="I10486" s="35">
        <v>-6.4588213923848208E-3</v>
      </c>
      <c r="J10486" s="35">
        <v>0.76461168706705196</v>
      </c>
      <c r="K10486" s="35">
        <v>-36.348200484022051</v>
      </c>
      <c r="L10486" s="35">
        <v>1920.3326019940898</v>
      </c>
      <c r="M10486" s="35">
        <v>0</v>
      </c>
      <c r="N10486" s="35">
        <v>0</v>
      </c>
      <c r="O10486" s="35">
        <v>0</v>
      </c>
      <c r="P10486" s="36">
        <v>12</v>
      </c>
      <c r="Q10486" s="37">
        <v>46</v>
      </c>
      <c r="R10486" s="36">
        <v>14</v>
      </c>
      <c r="S10486" s="39">
        <f t="shared" si="367"/>
        <v>46</v>
      </c>
      <c r="T10486" s="34" t="s">
        <v>51</v>
      </c>
      <c r="U10486" s="12">
        <f>(((alpha*(speed^3))+(beta*(speed^2))+(ceta*speed))+delta)</f>
        <v>1237.5578705137884</v>
      </c>
      <c r="V10486" s="8">
        <f t="shared" si="368"/>
        <v>46</v>
      </c>
    </row>
    <row r="10487" spans="1:22">
      <c r="A10487" s="34" t="s">
        <v>19</v>
      </c>
      <c r="B10487" s="34" t="s">
        <v>76</v>
      </c>
      <c r="C10487" s="5" t="s">
        <v>191</v>
      </c>
      <c r="D10487" s="35" t="s">
        <v>86</v>
      </c>
      <c r="E10487" s="36" t="s">
        <v>15</v>
      </c>
      <c r="F10487" s="37">
        <v>0</v>
      </c>
      <c r="G10487" s="38">
        <v>0.06</v>
      </c>
      <c r="H10487" s="34">
        <v>0.97441440235598686</v>
      </c>
      <c r="I10487" s="35">
        <v>10.475879444186402</v>
      </c>
      <c r="J10487" s="35">
        <v>0.99189220153349711</v>
      </c>
      <c r="K10487" s="35">
        <v>-0.262523208058141</v>
      </c>
      <c r="L10487" s="35">
        <v>0</v>
      </c>
      <c r="M10487" s="35">
        <v>0</v>
      </c>
      <c r="N10487" s="35">
        <v>0</v>
      </c>
      <c r="O10487" s="35">
        <v>0</v>
      </c>
      <c r="P10487" s="36">
        <v>12</v>
      </c>
      <c r="Q10487" s="37">
        <v>81</v>
      </c>
      <c r="R10487" s="36">
        <v>0</v>
      </c>
      <c r="S10487" s="39">
        <f t="shared" si="367"/>
        <v>81</v>
      </c>
      <c r="T10487" s="34" t="s">
        <v>29</v>
      </c>
      <c r="U10487" s="12">
        <f>((alpha*(beta^speed))*(speed^ceta))</f>
        <v>1.7091942330951613</v>
      </c>
      <c r="V10487" s="8">
        <f t="shared" si="368"/>
        <v>81</v>
      </c>
    </row>
    <row r="10488" spans="1:22">
      <c r="A10488" s="34" t="s">
        <v>19</v>
      </c>
      <c r="B10488" s="34" t="s">
        <v>76</v>
      </c>
      <c r="C10488" s="5" t="s">
        <v>191</v>
      </c>
      <c r="D10488" s="35" t="s">
        <v>86</v>
      </c>
      <c r="E10488" s="36" t="s">
        <v>16</v>
      </c>
      <c r="F10488" s="37">
        <v>0</v>
      </c>
      <c r="G10488" s="38">
        <v>0.06</v>
      </c>
      <c r="H10488" s="34">
        <v>0.99397449277256056</v>
      </c>
      <c r="I10488" s="35">
        <v>3.3848268117909783</v>
      </c>
      <c r="J10488" s="35">
        <v>3.7524697892208887</v>
      </c>
      <c r="K10488" s="35">
        <v>-7.4496174256506897E-2</v>
      </c>
      <c r="L10488" s="35">
        <v>0</v>
      </c>
      <c r="M10488" s="35">
        <v>0</v>
      </c>
      <c r="N10488" s="35">
        <v>0</v>
      </c>
      <c r="O10488" s="35">
        <v>0</v>
      </c>
      <c r="P10488" s="36">
        <v>12</v>
      </c>
      <c r="Q10488" s="37">
        <v>81</v>
      </c>
      <c r="R10488" s="36">
        <v>13</v>
      </c>
      <c r="S10488" s="39">
        <f t="shared" si="367"/>
        <v>81</v>
      </c>
      <c r="T10488" s="34" t="s">
        <v>50</v>
      </c>
      <c r="U10488" s="12">
        <f>EXP((alpha+(beta/speed))+(ceta*LN(speed)))</f>
        <v>22.28210632298924</v>
      </c>
      <c r="V10488" s="8">
        <f t="shared" si="368"/>
        <v>81</v>
      </c>
    </row>
    <row r="10489" spans="1:22">
      <c r="A10489" s="34" t="s">
        <v>19</v>
      </c>
      <c r="B10489" s="34" t="s">
        <v>76</v>
      </c>
      <c r="C10489" s="5" t="s">
        <v>191</v>
      </c>
      <c r="D10489" s="35" t="s">
        <v>86</v>
      </c>
      <c r="E10489" s="36" t="s">
        <v>14</v>
      </c>
      <c r="F10489" s="37">
        <v>0</v>
      </c>
      <c r="G10489" s="38">
        <v>0.06</v>
      </c>
      <c r="H10489" s="34">
        <v>0.99716817893427023</v>
      </c>
      <c r="I10489" s="35">
        <v>0.44395677866273131</v>
      </c>
      <c r="J10489" s="35">
        <v>23.562425846411603</v>
      </c>
      <c r="K10489" s="35">
        <v>0.39694364742881461</v>
      </c>
      <c r="L10489" s="35">
        <v>1.271964511498257</v>
      </c>
      <c r="M10489" s="35">
        <v>1.1194612133189197E-2</v>
      </c>
      <c r="N10489" s="35">
        <v>0</v>
      </c>
      <c r="O10489" s="35">
        <v>0</v>
      </c>
      <c r="P10489" s="36">
        <v>12</v>
      </c>
      <c r="Q10489" s="37">
        <v>81</v>
      </c>
      <c r="R10489" s="36">
        <v>10</v>
      </c>
      <c r="S10489" s="39">
        <f t="shared" si="367"/>
        <v>81</v>
      </c>
      <c r="T10489" s="34" t="s">
        <v>44</v>
      </c>
      <c r="U10489" s="12">
        <f>(alpha+(beta/(1+EXP((((-1)*ceta)+(delta*LN(speed)))+(epsilon*speed)))))</f>
        <v>0.49671732048946204</v>
      </c>
      <c r="V10489" s="8">
        <f t="shared" si="368"/>
        <v>81</v>
      </c>
    </row>
    <row r="10490" spans="1:22">
      <c r="A10490" s="34" t="s">
        <v>19</v>
      </c>
      <c r="B10490" s="34" t="s">
        <v>76</v>
      </c>
      <c r="C10490" s="5" t="s">
        <v>191</v>
      </c>
      <c r="D10490" s="35" t="s">
        <v>86</v>
      </c>
      <c r="E10490" s="36" t="s">
        <v>18</v>
      </c>
      <c r="F10490" s="37">
        <v>0</v>
      </c>
      <c r="G10490" s="38">
        <v>0.06</v>
      </c>
      <c r="H10490" s="34">
        <v>0.97575943674806564</v>
      </c>
      <c r="I10490" s="35">
        <v>-2.1905033838050456</v>
      </c>
      <c r="J10490" s="35">
        <v>0.73696770190640293</v>
      </c>
      <c r="K10490" s="35">
        <v>3.1395878891570588</v>
      </c>
      <c r="L10490" s="35">
        <v>0</v>
      </c>
      <c r="M10490" s="35">
        <v>0</v>
      </c>
      <c r="N10490" s="35">
        <v>0</v>
      </c>
      <c r="O10490" s="35">
        <v>0</v>
      </c>
      <c r="P10490" s="36">
        <v>12</v>
      </c>
      <c r="Q10490" s="37">
        <v>81</v>
      </c>
      <c r="R10490" s="36">
        <v>2</v>
      </c>
      <c r="S10490" s="39">
        <f t="shared" si="367"/>
        <v>81</v>
      </c>
      <c r="T10490" s="34" t="s">
        <v>31</v>
      </c>
      <c r="U10490" s="12">
        <f>((alpha+(beta*speed))^((-1)/ceta))</f>
        <v>0.27511440629210471</v>
      </c>
      <c r="V10490" s="8">
        <f t="shared" si="368"/>
        <v>81</v>
      </c>
    </row>
    <row r="10491" spans="1:22">
      <c r="A10491" s="34" t="s">
        <v>19</v>
      </c>
      <c r="B10491" s="34" t="s">
        <v>76</v>
      </c>
      <c r="C10491" s="5" t="s">
        <v>191</v>
      </c>
      <c r="D10491" s="35" t="s">
        <v>86</v>
      </c>
      <c r="E10491" s="36" t="s">
        <v>17</v>
      </c>
      <c r="F10491" s="37">
        <v>0</v>
      </c>
      <c r="G10491" s="38">
        <v>0.06</v>
      </c>
      <c r="H10491" s="34">
        <v>0.98565513561945339</v>
      </c>
      <c r="I10491" s="35">
        <v>186.69595764737198</v>
      </c>
      <c r="J10491" s="35">
        <v>0.25413941981472865</v>
      </c>
      <c r="K10491" s="35">
        <v>4432.4354206308026</v>
      </c>
      <c r="L10491" s="35">
        <v>-0.82768515374664475</v>
      </c>
      <c r="M10491" s="35">
        <v>0</v>
      </c>
      <c r="N10491" s="35">
        <v>0</v>
      </c>
      <c r="O10491" s="35">
        <v>0</v>
      </c>
      <c r="P10491" s="36">
        <v>12</v>
      </c>
      <c r="Q10491" s="37">
        <v>81</v>
      </c>
      <c r="R10491" s="36">
        <v>1</v>
      </c>
      <c r="S10491" s="39">
        <f t="shared" si="367"/>
        <v>81</v>
      </c>
      <c r="T10491" s="34" t="s">
        <v>30</v>
      </c>
      <c r="U10491" s="12">
        <f>((alpha*(speed^beta))+(ceta*(speed^delta)))</f>
        <v>687.05508096444203</v>
      </c>
      <c r="V10491" s="8">
        <f t="shared" si="368"/>
        <v>81</v>
      </c>
    </row>
    <row r="10492" spans="1:22">
      <c r="A10492" s="34" t="s">
        <v>19</v>
      </c>
      <c r="B10492" s="34" t="s">
        <v>76</v>
      </c>
      <c r="C10492" s="5" t="s">
        <v>191</v>
      </c>
      <c r="D10492" s="35" t="s">
        <v>86</v>
      </c>
      <c r="E10492" s="36" t="s">
        <v>15</v>
      </c>
      <c r="F10492" s="37">
        <v>50</v>
      </c>
      <c r="G10492" s="38">
        <v>0.06</v>
      </c>
      <c r="H10492" s="34">
        <v>0.97824541364009532</v>
      </c>
      <c r="I10492" s="35">
        <v>1.378531070862525E-5</v>
      </c>
      <c r="J10492" s="35">
        <v>-2.5648980668949861E-4</v>
      </c>
      <c r="K10492" s="35">
        <v>-0.1233935341045886</v>
      </c>
      <c r="L10492" s="35">
        <v>7.9014961955119514</v>
      </c>
      <c r="M10492" s="35">
        <v>0</v>
      </c>
      <c r="N10492" s="35">
        <v>0</v>
      </c>
      <c r="O10492" s="35">
        <v>0</v>
      </c>
      <c r="P10492" s="36">
        <v>12</v>
      </c>
      <c r="Q10492" s="37">
        <v>48</v>
      </c>
      <c r="R10492" s="36">
        <v>14</v>
      </c>
      <c r="S10492" s="39">
        <f t="shared" si="367"/>
        <v>48</v>
      </c>
      <c r="T10492" s="34" t="s">
        <v>51</v>
      </c>
      <c r="U10492" s="12">
        <f>(((alpha*(speed^3))+(beta*(speed^2))+(ceta*speed))+delta)</f>
        <v>2.9121991257673772</v>
      </c>
      <c r="V10492" s="8">
        <f t="shared" si="368"/>
        <v>48</v>
      </c>
    </row>
    <row r="10493" spans="1:22">
      <c r="A10493" s="34" t="s">
        <v>19</v>
      </c>
      <c r="B10493" s="34" t="s">
        <v>76</v>
      </c>
      <c r="C10493" s="5" t="s">
        <v>191</v>
      </c>
      <c r="D10493" s="35" t="s">
        <v>86</v>
      </c>
      <c r="E10493" s="36" t="s">
        <v>16</v>
      </c>
      <c r="F10493" s="37">
        <v>50</v>
      </c>
      <c r="G10493" s="38">
        <v>0.06</v>
      </c>
      <c r="H10493" s="34">
        <v>0.9970477418347895</v>
      </c>
      <c r="I10493" s="35">
        <v>-4.5914764446725417E-4</v>
      </c>
      <c r="J10493" s="35">
        <v>5.0974779727730672E-2</v>
      </c>
      <c r="K10493" s="35">
        <v>-1.9777360740372669</v>
      </c>
      <c r="L10493" s="35">
        <v>68.186779844289518</v>
      </c>
      <c r="M10493" s="35">
        <v>0</v>
      </c>
      <c r="N10493" s="35">
        <v>0</v>
      </c>
      <c r="O10493" s="35">
        <v>0</v>
      </c>
      <c r="P10493" s="36">
        <v>12</v>
      </c>
      <c r="Q10493" s="37">
        <v>48</v>
      </c>
      <c r="R10493" s="36">
        <v>14</v>
      </c>
      <c r="S10493" s="39">
        <f t="shared" si="367"/>
        <v>48</v>
      </c>
      <c r="T10493" s="34" t="s">
        <v>51</v>
      </c>
      <c r="U10493" s="12">
        <f>(((alpha*(speed^3))+(beta*(speed^2))+(ceta*speed))+delta)</f>
        <v>39.923284486269608</v>
      </c>
      <c r="V10493" s="8">
        <f t="shared" si="368"/>
        <v>48</v>
      </c>
    </row>
    <row r="10494" spans="1:22">
      <c r="A10494" s="34" t="s">
        <v>19</v>
      </c>
      <c r="B10494" s="34" t="s">
        <v>76</v>
      </c>
      <c r="C10494" s="5" t="s">
        <v>191</v>
      </c>
      <c r="D10494" s="35" t="s">
        <v>86</v>
      </c>
      <c r="E10494" s="36" t="s">
        <v>14</v>
      </c>
      <c r="F10494" s="37">
        <v>50</v>
      </c>
      <c r="G10494" s="38">
        <v>0.06</v>
      </c>
      <c r="H10494" s="34">
        <v>0.99805913107484978</v>
      </c>
      <c r="I10494" s="35">
        <v>0.51940988086444495</v>
      </c>
      <c r="J10494" s="35">
        <v>7.4755397260186616</v>
      </c>
      <c r="K10494" s="35">
        <v>-0.22469478900600037</v>
      </c>
      <c r="L10494" s="35">
        <v>0</v>
      </c>
      <c r="M10494" s="35">
        <v>0</v>
      </c>
      <c r="N10494" s="35">
        <v>0</v>
      </c>
      <c r="O10494" s="35">
        <v>0</v>
      </c>
      <c r="P10494" s="36">
        <v>12</v>
      </c>
      <c r="Q10494" s="37">
        <v>48</v>
      </c>
      <c r="R10494" s="36">
        <v>13</v>
      </c>
      <c r="S10494" s="39">
        <f t="shared" si="367"/>
        <v>48</v>
      </c>
      <c r="T10494" s="34" t="s">
        <v>50</v>
      </c>
      <c r="U10494" s="12">
        <f>EXP((alpha+(beta/speed))+(ceta*LN(speed)))</f>
        <v>0.82309109120967561</v>
      </c>
      <c r="V10494" s="8">
        <f t="shared" si="368"/>
        <v>48</v>
      </c>
    </row>
    <row r="10495" spans="1:22">
      <c r="A10495" s="34" t="s">
        <v>19</v>
      </c>
      <c r="B10495" s="34" t="s">
        <v>76</v>
      </c>
      <c r="C10495" s="5" t="s">
        <v>191</v>
      </c>
      <c r="D10495" s="35" t="s">
        <v>86</v>
      </c>
      <c r="E10495" s="36" t="s">
        <v>18</v>
      </c>
      <c r="F10495" s="37">
        <v>50</v>
      </c>
      <c r="G10495" s="38">
        <v>0.06</v>
      </c>
      <c r="H10495" s="34">
        <v>0.97787173284145457</v>
      </c>
      <c r="I10495" s="35">
        <v>2.8291564720226946E-6</v>
      </c>
      <c r="J10495" s="35">
        <v>-2.0541289250184462E-4</v>
      </c>
      <c r="K10495" s="35">
        <v>-4.668779718512598E-3</v>
      </c>
      <c r="L10495" s="35">
        <v>0.84959736937452535</v>
      </c>
      <c r="M10495" s="35">
        <v>0</v>
      </c>
      <c r="N10495" s="35">
        <v>0</v>
      </c>
      <c r="O10495" s="35">
        <v>0</v>
      </c>
      <c r="P10495" s="36">
        <v>12</v>
      </c>
      <c r="Q10495" s="37">
        <v>48</v>
      </c>
      <c r="R10495" s="36">
        <v>14</v>
      </c>
      <c r="S10495" s="39">
        <f t="shared" si="367"/>
        <v>48</v>
      </c>
      <c r="T10495" s="34" t="s">
        <v>51</v>
      </c>
      <c r="U10495" s="12">
        <f>(((alpha*(speed^3))+(beta*(speed^2))+(ceta*speed))+delta)</f>
        <v>0.46510671111560448</v>
      </c>
      <c r="V10495" s="8">
        <f t="shared" si="368"/>
        <v>48</v>
      </c>
    </row>
    <row r="10496" spans="1:22">
      <c r="A10496" s="34" t="s">
        <v>19</v>
      </c>
      <c r="B10496" s="34" t="s">
        <v>76</v>
      </c>
      <c r="C10496" s="5" t="s">
        <v>191</v>
      </c>
      <c r="D10496" s="35" t="s">
        <v>86</v>
      </c>
      <c r="E10496" s="36" t="s">
        <v>17</v>
      </c>
      <c r="F10496" s="37">
        <v>50</v>
      </c>
      <c r="G10496" s="38">
        <v>0.06</v>
      </c>
      <c r="H10496" s="34">
        <v>0.98429658596199987</v>
      </c>
      <c r="I10496" s="35">
        <v>-8.8635457318765355E-3</v>
      </c>
      <c r="J10496" s="35">
        <v>0.98369635090065644</v>
      </c>
      <c r="K10496" s="35">
        <v>-40.167529553427407</v>
      </c>
      <c r="L10496" s="35">
        <v>1830.2680631052526</v>
      </c>
      <c r="M10496" s="35">
        <v>0</v>
      </c>
      <c r="N10496" s="35">
        <v>0</v>
      </c>
      <c r="O10496" s="35">
        <v>0</v>
      </c>
      <c r="P10496" s="36">
        <v>12</v>
      </c>
      <c r="Q10496" s="37">
        <v>48</v>
      </c>
      <c r="R10496" s="36">
        <v>14</v>
      </c>
      <c r="S10496" s="39">
        <f t="shared" si="367"/>
        <v>48</v>
      </c>
      <c r="T10496" s="34" t="s">
        <v>51</v>
      </c>
      <c r="U10496" s="12">
        <f>(((alpha*(speed^3))+(beta*(speed^2))+(ceta*speed))+delta)</f>
        <v>1188.4257874361597</v>
      </c>
      <c r="V10496" s="8">
        <f t="shared" si="368"/>
        <v>48</v>
      </c>
    </row>
    <row r="10497" spans="1:22">
      <c r="A10497" s="34" t="s">
        <v>19</v>
      </c>
      <c r="B10497" s="34" t="s">
        <v>76</v>
      </c>
      <c r="C10497" s="5" t="s">
        <v>191</v>
      </c>
      <c r="D10497" s="35" t="s">
        <v>86</v>
      </c>
      <c r="E10497" s="36" t="s">
        <v>15</v>
      </c>
      <c r="F10497" s="37">
        <v>100</v>
      </c>
      <c r="G10497" s="38">
        <v>0.06</v>
      </c>
      <c r="H10497" s="34">
        <v>0.97649178738859221</v>
      </c>
      <c r="I10497" s="35">
        <v>6.2174757669752843E-5</v>
      </c>
      <c r="J10497" s="35">
        <v>-2.5664652609575724E-3</v>
      </c>
      <c r="K10497" s="35">
        <v>-0.18410423199264789</v>
      </c>
      <c r="L10497" s="35">
        <v>10.893745600730657</v>
      </c>
      <c r="M10497" s="35">
        <v>0</v>
      </c>
      <c r="N10497" s="35">
        <v>0</v>
      </c>
      <c r="O10497" s="35">
        <v>0</v>
      </c>
      <c r="P10497" s="36">
        <v>11</v>
      </c>
      <c r="Q10497" s="37">
        <v>34</v>
      </c>
      <c r="R10497" s="36">
        <v>14</v>
      </c>
      <c r="S10497" s="39">
        <f t="shared" si="367"/>
        <v>34</v>
      </c>
      <c r="T10497" s="34" t="s">
        <v>51</v>
      </c>
      <c r="U10497" s="12">
        <f>(((alpha*(speed^3))+(beta*(speed^2))+(ceta*speed))+delta)</f>
        <v>4.1110845467656407</v>
      </c>
      <c r="V10497" s="8">
        <f t="shared" si="368"/>
        <v>34</v>
      </c>
    </row>
    <row r="10498" spans="1:22">
      <c r="A10498" s="34" t="s">
        <v>19</v>
      </c>
      <c r="B10498" s="34" t="s">
        <v>76</v>
      </c>
      <c r="C10498" s="5" t="s">
        <v>191</v>
      </c>
      <c r="D10498" s="35" t="s">
        <v>86</v>
      </c>
      <c r="E10498" s="36" t="s">
        <v>16</v>
      </c>
      <c r="F10498" s="37">
        <v>100</v>
      </c>
      <c r="G10498" s="38">
        <v>0.06</v>
      </c>
      <c r="H10498" s="34">
        <v>0.9921324281095335</v>
      </c>
      <c r="I10498" s="35">
        <v>-2.1342316898852265E-3</v>
      </c>
      <c r="J10498" s="35">
        <v>0.16177371732966087</v>
      </c>
      <c r="K10498" s="35">
        <v>-4.274989163653049</v>
      </c>
      <c r="L10498" s="35">
        <v>99.690431239410842</v>
      </c>
      <c r="M10498" s="35">
        <v>0</v>
      </c>
      <c r="N10498" s="35">
        <v>0</v>
      </c>
      <c r="O10498" s="35">
        <v>0</v>
      </c>
      <c r="P10498" s="36">
        <v>11</v>
      </c>
      <c r="Q10498" s="37">
        <v>34</v>
      </c>
      <c r="R10498" s="36">
        <v>14</v>
      </c>
      <c r="S10498" s="39">
        <f t="shared" ref="S10498:S10561" si="369">V10498</f>
        <v>34</v>
      </c>
      <c r="T10498" s="34" t="s">
        <v>51</v>
      </c>
      <c r="U10498" s="12">
        <f>(((alpha*(speed^3))+(beta*(speed^2))+(ceta*speed))+delta)</f>
        <v>57.4673745690462</v>
      </c>
      <c r="V10498" s="8">
        <f t="shared" ref="V10498:V10561" si="370">IF($V$1&lt;P10498,P10498,IF($V$1&gt;Q10498,Q10498,$V$1))</f>
        <v>34</v>
      </c>
    </row>
    <row r="10499" spans="1:22">
      <c r="A10499" s="34" t="s">
        <v>19</v>
      </c>
      <c r="B10499" s="34" t="s">
        <v>76</v>
      </c>
      <c r="C10499" s="5" t="s">
        <v>191</v>
      </c>
      <c r="D10499" s="35" t="s">
        <v>86</v>
      </c>
      <c r="E10499" s="36" t="s">
        <v>14</v>
      </c>
      <c r="F10499" s="37">
        <v>100</v>
      </c>
      <c r="G10499" s="38">
        <v>0.06</v>
      </c>
      <c r="H10499" s="34">
        <v>0.99847739140436753</v>
      </c>
      <c r="I10499" s="35">
        <v>1.4717883675847792</v>
      </c>
      <c r="J10499" s="35">
        <v>4.2135224307518239E-2</v>
      </c>
      <c r="K10499" s="35">
        <v>27.147235779899955</v>
      </c>
      <c r="L10499" s="35">
        <v>0.39840309504631444</v>
      </c>
      <c r="M10499" s="35">
        <v>0.82247842182048869</v>
      </c>
      <c r="N10499" s="35">
        <v>0</v>
      </c>
      <c r="O10499" s="35">
        <v>0</v>
      </c>
      <c r="P10499" s="36">
        <v>11</v>
      </c>
      <c r="Q10499" s="37">
        <v>34</v>
      </c>
      <c r="R10499" s="36">
        <v>4</v>
      </c>
      <c r="S10499" s="39">
        <f t="shared" si="369"/>
        <v>34</v>
      </c>
      <c r="T10499" s="34" t="s">
        <v>35</v>
      </c>
      <c r="U10499" s="12">
        <f>((epsilon+(alpha*EXP(((-1)*beta)*speed)))+(ceta*EXP(((-1)*delta)*speed)))</f>
        <v>1.1738123366678055</v>
      </c>
      <c r="V10499" s="8">
        <f t="shared" si="370"/>
        <v>34</v>
      </c>
    </row>
    <row r="10500" spans="1:22">
      <c r="A10500" s="34" t="s">
        <v>19</v>
      </c>
      <c r="B10500" s="34" t="s">
        <v>76</v>
      </c>
      <c r="C10500" s="5" t="s">
        <v>191</v>
      </c>
      <c r="D10500" s="35" t="s">
        <v>86</v>
      </c>
      <c r="E10500" s="36" t="s">
        <v>18</v>
      </c>
      <c r="F10500" s="37">
        <v>100</v>
      </c>
      <c r="G10500" s="38">
        <v>0.06</v>
      </c>
      <c r="H10500" s="34">
        <v>0.97741444159281343</v>
      </c>
      <c r="I10500" s="35">
        <v>0.49276308503521893</v>
      </c>
      <c r="J10500" s="35">
        <v>0.72177220367808403</v>
      </c>
      <c r="K10500" s="35">
        <v>2.9534720531356444</v>
      </c>
      <c r="L10500" s="35">
        <v>0.20815211343628129</v>
      </c>
      <c r="M10500" s="35">
        <v>9.9278776324041099E-2</v>
      </c>
      <c r="N10500" s="35">
        <v>0</v>
      </c>
      <c r="O10500" s="35">
        <v>0</v>
      </c>
      <c r="P10500" s="36">
        <v>11</v>
      </c>
      <c r="Q10500" s="37">
        <v>34</v>
      </c>
      <c r="R10500" s="36">
        <v>10</v>
      </c>
      <c r="S10500" s="39">
        <f t="shared" si="369"/>
        <v>34</v>
      </c>
      <c r="T10500" s="34" t="s">
        <v>44</v>
      </c>
      <c r="U10500" s="12">
        <f>(alpha+(beta/(1+EXP((((-1)*ceta)+(delta*LN(speed)))+(epsilon*speed)))))</f>
        <v>0.66554826218605767</v>
      </c>
      <c r="V10500" s="8">
        <f t="shared" si="370"/>
        <v>34</v>
      </c>
    </row>
    <row r="10501" spans="1:22">
      <c r="A10501" s="34" t="s">
        <v>19</v>
      </c>
      <c r="B10501" s="34" t="s">
        <v>76</v>
      </c>
      <c r="C10501" s="5" t="s">
        <v>191</v>
      </c>
      <c r="D10501" s="35" t="s">
        <v>86</v>
      </c>
      <c r="E10501" s="36" t="s">
        <v>17</v>
      </c>
      <c r="F10501" s="37">
        <v>100</v>
      </c>
      <c r="G10501" s="38">
        <v>0.06</v>
      </c>
      <c r="H10501" s="34">
        <v>0.98313001745972706</v>
      </c>
      <c r="I10501" s="35">
        <v>-4.0795257363736973E-2</v>
      </c>
      <c r="J10501" s="35">
        <v>3.0555470999342744</v>
      </c>
      <c r="K10501" s="35">
        <v>-85.999638943431052</v>
      </c>
      <c r="L10501" s="35">
        <v>2701.6895891951158</v>
      </c>
      <c r="M10501" s="35">
        <v>0</v>
      </c>
      <c r="N10501" s="35">
        <v>0</v>
      </c>
      <c r="O10501" s="35">
        <v>0</v>
      </c>
      <c r="P10501" s="36">
        <v>11</v>
      </c>
      <c r="Q10501" s="37">
        <v>34</v>
      </c>
      <c r="R10501" s="36">
        <v>14</v>
      </c>
      <c r="S10501" s="39">
        <f t="shared" si="369"/>
        <v>34</v>
      </c>
      <c r="T10501" s="34" t="s">
        <v>51</v>
      </c>
      <c r="U10501" s="12">
        <f>(((alpha*(speed^3))+(beta*(speed^2))+(ceta*speed))+delta)</f>
        <v>1706.497517218163</v>
      </c>
      <c r="V10501" s="8">
        <f t="shared" si="370"/>
        <v>34</v>
      </c>
    </row>
    <row r="10502" spans="1:22">
      <c r="A10502" s="34" t="s">
        <v>19</v>
      </c>
      <c r="B10502" s="34" t="s">
        <v>76</v>
      </c>
      <c r="C10502" s="5" t="s">
        <v>192</v>
      </c>
      <c r="D10502" s="35" t="s">
        <v>87</v>
      </c>
      <c r="E10502" s="36" t="s">
        <v>15</v>
      </c>
      <c r="F10502" s="37">
        <v>0</v>
      </c>
      <c r="G10502" s="38">
        <v>0</v>
      </c>
      <c r="H10502" s="34">
        <v>0.98169181511288195</v>
      </c>
      <c r="I10502" s="35">
        <v>1.3073622646313063</v>
      </c>
      <c r="J10502" s="35">
        <v>36.940758159265634</v>
      </c>
      <c r="K10502" s="35">
        <v>-0.19532801070063729</v>
      </c>
      <c r="L10502" s="35">
        <v>0.54764978058845026</v>
      </c>
      <c r="M10502" s="35">
        <v>4.5791285896021612E-2</v>
      </c>
      <c r="N10502" s="35">
        <v>0</v>
      </c>
      <c r="O10502" s="35">
        <v>0</v>
      </c>
      <c r="P10502" s="36">
        <v>12</v>
      </c>
      <c r="Q10502" s="37">
        <v>86</v>
      </c>
      <c r="R10502" s="36">
        <v>10</v>
      </c>
      <c r="S10502" s="39">
        <f t="shared" si="369"/>
        <v>86</v>
      </c>
      <c r="T10502" s="34" t="s">
        <v>44</v>
      </c>
      <c r="U10502" s="12">
        <f>(alpha+(beta/(1+EXP((((-1)*ceta)+(delta*LN(speed)))+(epsilon*speed)))))</f>
        <v>1.3589288019184635</v>
      </c>
      <c r="V10502" s="8">
        <f t="shared" si="370"/>
        <v>86</v>
      </c>
    </row>
    <row r="10503" spans="1:22">
      <c r="A10503" s="34" t="s">
        <v>19</v>
      </c>
      <c r="B10503" s="34" t="s">
        <v>76</v>
      </c>
      <c r="C10503" s="5" t="s">
        <v>192</v>
      </c>
      <c r="D10503" s="35" t="s">
        <v>87</v>
      </c>
      <c r="E10503" s="36" t="s">
        <v>16</v>
      </c>
      <c r="F10503" s="37">
        <v>0</v>
      </c>
      <c r="G10503" s="38">
        <v>0</v>
      </c>
      <c r="H10503" s="34">
        <v>0.99415977519494392</v>
      </c>
      <c r="I10503" s="35">
        <v>4.6225444276767247</v>
      </c>
      <c r="J10503" s="35">
        <v>281.51287267872254</v>
      </c>
      <c r="K10503" s="35">
        <v>-0.80003836679810081</v>
      </c>
      <c r="L10503" s="35">
        <v>0.91553212919249594</v>
      </c>
      <c r="M10503" s="35">
        <v>1.2882880122343959E-2</v>
      </c>
      <c r="N10503" s="35">
        <v>0</v>
      </c>
      <c r="O10503" s="35">
        <v>0</v>
      </c>
      <c r="P10503" s="36">
        <v>12</v>
      </c>
      <c r="Q10503" s="37">
        <v>86</v>
      </c>
      <c r="R10503" s="36">
        <v>10</v>
      </c>
      <c r="S10503" s="39">
        <f t="shared" si="369"/>
        <v>86</v>
      </c>
      <c r="T10503" s="34" t="s">
        <v>44</v>
      </c>
      <c r="U10503" s="12">
        <f>(alpha+(beta/(1+EXP((((-1)*ceta)+(delta*LN(speed)))+(epsilon*speed)))))</f>
        <v>5.3283635110707568</v>
      </c>
      <c r="V10503" s="8">
        <f t="shared" si="370"/>
        <v>86</v>
      </c>
    </row>
    <row r="10504" spans="1:22">
      <c r="A10504" s="34" t="s">
        <v>19</v>
      </c>
      <c r="B10504" s="34" t="s">
        <v>76</v>
      </c>
      <c r="C10504" s="5" t="s">
        <v>192</v>
      </c>
      <c r="D10504" s="35" t="s">
        <v>87</v>
      </c>
      <c r="E10504" s="36" t="s">
        <v>14</v>
      </c>
      <c r="F10504" s="37">
        <v>0</v>
      </c>
      <c r="G10504" s="38">
        <v>0</v>
      </c>
      <c r="H10504" s="34">
        <v>0.99765151502569516</v>
      </c>
      <c r="I10504" s="35">
        <v>11.669712129277162</v>
      </c>
      <c r="J10504" s="35">
        <v>-0.86641891313534325</v>
      </c>
      <c r="K10504" s="35">
        <v>1600.0247492214999</v>
      </c>
      <c r="L10504" s="35">
        <v>-3.94703870597208</v>
      </c>
      <c r="M10504" s="35">
        <v>0</v>
      </c>
      <c r="N10504" s="35">
        <v>0</v>
      </c>
      <c r="O10504" s="35">
        <v>0</v>
      </c>
      <c r="P10504" s="36">
        <v>12</v>
      </c>
      <c r="Q10504" s="37">
        <v>86</v>
      </c>
      <c r="R10504" s="36">
        <v>1</v>
      </c>
      <c r="S10504" s="39">
        <f t="shared" si="369"/>
        <v>86</v>
      </c>
      <c r="T10504" s="34" t="s">
        <v>30</v>
      </c>
      <c r="U10504" s="12">
        <f>((alpha*(speed^beta))+(ceta*(speed^delta)))</f>
        <v>0.24605911924633642</v>
      </c>
      <c r="V10504" s="8">
        <f t="shared" si="370"/>
        <v>86</v>
      </c>
    </row>
    <row r="10505" spans="1:22">
      <c r="A10505" s="34" t="s">
        <v>19</v>
      </c>
      <c r="B10505" s="34" t="s">
        <v>76</v>
      </c>
      <c r="C10505" s="5" t="s">
        <v>192</v>
      </c>
      <c r="D10505" s="35" t="s">
        <v>87</v>
      </c>
      <c r="E10505" s="36" t="s">
        <v>18</v>
      </c>
      <c r="F10505" s="37">
        <v>0</v>
      </c>
      <c r="G10505" s="38">
        <v>0</v>
      </c>
      <c r="H10505" s="34">
        <v>0.99624873024102023</v>
      </c>
      <c r="I10505" s="35">
        <v>6.6329850865771967</v>
      </c>
      <c r="J10505" s="35">
        <v>1.0050543256101456</v>
      </c>
      <c r="K10505" s="35">
        <v>-1.0200850834784549</v>
      </c>
      <c r="L10505" s="35">
        <v>0</v>
      </c>
      <c r="M10505" s="35">
        <v>0</v>
      </c>
      <c r="N10505" s="35">
        <v>0</v>
      </c>
      <c r="O10505" s="35">
        <v>0</v>
      </c>
      <c r="P10505" s="36">
        <v>12</v>
      </c>
      <c r="Q10505" s="37">
        <v>86</v>
      </c>
      <c r="R10505" s="36">
        <v>0</v>
      </c>
      <c r="S10505" s="39">
        <f t="shared" si="369"/>
        <v>86</v>
      </c>
      <c r="T10505" s="34" t="s">
        <v>29</v>
      </c>
      <c r="U10505" s="12">
        <f>((alpha*(beta^speed))*(speed^ceta))</f>
        <v>0.10880683896738598</v>
      </c>
      <c r="V10505" s="8">
        <f t="shared" si="370"/>
        <v>86</v>
      </c>
    </row>
    <row r="10506" spans="1:22">
      <c r="A10506" s="34" t="s">
        <v>19</v>
      </c>
      <c r="B10506" s="34" t="s">
        <v>76</v>
      </c>
      <c r="C10506" s="5" t="s">
        <v>192</v>
      </c>
      <c r="D10506" s="35" t="s">
        <v>87</v>
      </c>
      <c r="E10506" s="36" t="s">
        <v>17</v>
      </c>
      <c r="F10506" s="37">
        <v>0</v>
      </c>
      <c r="G10506" s="38">
        <v>0</v>
      </c>
      <c r="H10506" s="34">
        <v>0.98904097289860426</v>
      </c>
      <c r="I10506" s="35">
        <v>3926.2274107790126</v>
      </c>
      <c r="J10506" s="35">
        <v>1.0078565983864691</v>
      </c>
      <c r="K10506" s="35">
        <v>-0.83678303180336666</v>
      </c>
      <c r="L10506" s="35">
        <v>0</v>
      </c>
      <c r="M10506" s="35">
        <v>0</v>
      </c>
      <c r="N10506" s="35">
        <v>0</v>
      </c>
      <c r="O10506" s="35">
        <v>0</v>
      </c>
      <c r="P10506" s="36">
        <v>12</v>
      </c>
      <c r="Q10506" s="37">
        <v>86</v>
      </c>
      <c r="R10506" s="36">
        <v>0</v>
      </c>
      <c r="S10506" s="39">
        <f t="shared" si="369"/>
        <v>86</v>
      </c>
      <c r="T10506" s="34" t="s">
        <v>29</v>
      </c>
      <c r="U10506" s="12">
        <f>((alpha*(beta^speed))*(speed^ceta))</f>
        <v>185.14496636411627</v>
      </c>
      <c r="V10506" s="8">
        <f t="shared" si="370"/>
        <v>86</v>
      </c>
    </row>
    <row r="10507" spans="1:22">
      <c r="A10507" s="34" t="s">
        <v>19</v>
      </c>
      <c r="B10507" s="34" t="s">
        <v>76</v>
      </c>
      <c r="C10507" s="5" t="s">
        <v>192</v>
      </c>
      <c r="D10507" s="35" t="s">
        <v>87</v>
      </c>
      <c r="E10507" s="36" t="s">
        <v>15</v>
      </c>
      <c r="F10507" s="37">
        <v>50</v>
      </c>
      <c r="G10507" s="38">
        <v>0</v>
      </c>
      <c r="H10507" s="34">
        <v>0.92595256080310617</v>
      </c>
      <c r="I10507" s="35">
        <v>1.9551368533476772</v>
      </c>
      <c r="J10507" s="35">
        <v>5.4369329840308742</v>
      </c>
      <c r="K10507" s="35">
        <v>1.2222981183114874</v>
      </c>
      <c r="L10507" s="35">
        <v>-0.35265482182991426</v>
      </c>
      <c r="M10507" s="35">
        <v>0.12447802433463986</v>
      </c>
      <c r="N10507" s="35">
        <v>0</v>
      </c>
      <c r="O10507" s="35">
        <v>0</v>
      </c>
      <c r="P10507" s="36">
        <v>12</v>
      </c>
      <c r="Q10507" s="37">
        <v>86</v>
      </c>
      <c r="R10507" s="36">
        <v>10</v>
      </c>
      <c r="S10507" s="39">
        <f t="shared" si="369"/>
        <v>86</v>
      </c>
      <c r="T10507" s="34" t="s">
        <v>44</v>
      </c>
      <c r="U10507" s="12">
        <f>(alpha+(beta/(1+EXP((((-1)*ceta)+(delta*LN(speed)))+(epsilon*speed)))))</f>
        <v>1.9571278576816287</v>
      </c>
      <c r="V10507" s="8">
        <f t="shared" si="370"/>
        <v>86</v>
      </c>
    </row>
    <row r="10508" spans="1:22">
      <c r="A10508" s="34" t="s">
        <v>19</v>
      </c>
      <c r="B10508" s="34" t="s">
        <v>76</v>
      </c>
      <c r="C10508" s="5" t="s">
        <v>192</v>
      </c>
      <c r="D10508" s="35" t="s">
        <v>87</v>
      </c>
      <c r="E10508" s="36" t="s">
        <v>16</v>
      </c>
      <c r="F10508" s="37">
        <v>50</v>
      </c>
      <c r="G10508" s="38">
        <v>0</v>
      </c>
      <c r="H10508" s="34">
        <v>0.98634682699339515</v>
      </c>
      <c r="I10508" s="35">
        <v>79.989142134783975</v>
      </c>
      <c r="J10508" s="35">
        <v>1.0020089252742679</v>
      </c>
      <c r="K10508" s="35">
        <v>-0.5927132420997655</v>
      </c>
      <c r="L10508" s="35">
        <v>0</v>
      </c>
      <c r="M10508" s="35">
        <v>0</v>
      </c>
      <c r="N10508" s="35">
        <v>0</v>
      </c>
      <c r="O10508" s="35">
        <v>0</v>
      </c>
      <c r="P10508" s="36">
        <v>12</v>
      </c>
      <c r="Q10508" s="37">
        <v>86</v>
      </c>
      <c r="R10508" s="36">
        <v>0</v>
      </c>
      <c r="S10508" s="39">
        <f t="shared" si="369"/>
        <v>86</v>
      </c>
      <c r="T10508" s="34" t="s">
        <v>29</v>
      </c>
      <c r="U10508" s="12">
        <f>((alpha*(beta^speed))*(speed^ceta))</f>
        <v>6.7824238755323227</v>
      </c>
      <c r="V10508" s="8">
        <f t="shared" si="370"/>
        <v>86</v>
      </c>
    </row>
    <row r="10509" spans="1:22">
      <c r="A10509" s="34" t="s">
        <v>19</v>
      </c>
      <c r="B10509" s="34" t="s">
        <v>76</v>
      </c>
      <c r="C10509" s="5" t="s">
        <v>192</v>
      </c>
      <c r="D10509" s="35" t="s">
        <v>87</v>
      </c>
      <c r="E10509" s="36" t="s">
        <v>14</v>
      </c>
      <c r="F10509" s="37">
        <v>50</v>
      </c>
      <c r="G10509" s="38">
        <v>0</v>
      </c>
      <c r="H10509" s="34">
        <v>0.99688731203814385</v>
      </c>
      <c r="I10509" s="35">
        <v>10.312018758792108</v>
      </c>
      <c r="J10509" s="35">
        <v>-0.84621909820682317</v>
      </c>
      <c r="K10509" s="35">
        <v>5571.8948336832818</v>
      </c>
      <c r="L10509" s="35">
        <v>-4.3724181054532458</v>
      </c>
      <c r="M10509" s="35">
        <v>0</v>
      </c>
      <c r="N10509" s="35">
        <v>0</v>
      </c>
      <c r="O10509" s="35">
        <v>0</v>
      </c>
      <c r="P10509" s="36">
        <v>12</v>
      </c>
      <c r="Q10509" s="37">
        <v>86</v>
      </c>
      <c r="R10509" s="36">
        <v>1</v>
      </c>
      <c r="S10509" s="39">
        <f t="shared" si="369"/>
        <v>86</v>
      </c>
      <c r="T10509" s="34" t="s">
        <v>30</v>
      </c>
      <c r="U10509" s="12">
        <f>((alpha*(speed^beta))+(ceta*(speed^delta)))</f>
        <v>0.23788636992563508</v>
      </c>
      <c r="V10509" s="8">
        <f t="shared" si="370"/>
        <v>86</v>
      </c>
    </row>
    <row r="10510" spans="1:22">
      <c r="A10510" s="34" t="s">
        <v>19</v>
      </c>
      <c r="B10510" s="34" t="s">
        <v>76</v>
      </c>
      <c r="C10510" s="5" t="s">
        <v>192</v>
      </c>
      <c r="D10510" s="35" t="s">
        <v>87</v>
      </c>
      <c r="E10510" s="36" t="s">
        <v>18</v>
      </c>
      <c r="F10510" s="37">
        <v>50</v>
      </c>
      <c r="G10510" s="38">
        <v>0</v>
      </c>
      <c r="H10510" s="34">
        <v>0.98935989107961386</v>
      </c>
      <c r="I10510" s="35">
        <v>4.6938111499149402</v>
      </c>
      <c r="J10510" s="35">
        <v>1.0053037345204561</v>
      </c>
      <c r="K10510" s="35">
        <v>-0.88835668274643909</v>
      </c>
      <c r="L10510" s="35">
        <v>0</v>
      </c>
      <c r="M10510" s="35">
        <v>0</v>
      </c>
      <c r="N10510" s="35">
        <v>0</v>
      </c>
      <c r="O10510" s="35">
        <v>0</v>
      </c>
      <c r="P10510" s="36">
        <v>12</v>
      </c>
      <c r="Q10510" s="37">
        <v>86</v>
      </c>
      <c r="R10510" s="36">
        <v>0</v>
      </c>
      <c r="S10510" s="39">
        <f t="shared" si="369"/>
        <v>86</v>
      </c>
      <c r="T10510" s="34" t="s">
        <v>29</v>
      </c>
      <c r="U10510" s="12">
        <f>((alpha*(beta^speed))*(speed^ceta))</f>
        <v>0.1414387570933123</v>
      </c>
      <c r="V10510" s="8">
        <f t="shared" si="370"/>
        <v>86</v>
      </c>
    </row>
    <row r="10511" spans="1:22">
      <c r="A10511" s="34" t="s">
        <v>19</v>
      </c>
      <c r="B10511" s="34" t="s">
        <v>76</v>
      </c>
      <c r="C10511" s="5" t="s">
        <v>192</v>
      </c>
      <c r="D10511" s="35" t="s">
        <v>87</v>
      </c>
      <c r="E10511" s="36" t="s">
        <v>17</v>
      </c>
      <c r="F10511" s="37">
        <v>50</v>
      </c>
      <c r="G10511" s="38">
        <v>0</v>
      </c>
      <c r="H10511" s="34">
        <v>0.97273443330033216</v>
      </c>
      <c r="I10511" s="35">
        <v>2786.7676308594155</v>
      </c>
      <c r="J10511" s="35">
        <v>1.0014856140731321</v>
      </c>
      <c r="K10511" s="35">
        <v>-0.57501024428182945</v>
      </c>
      <c r="L10511" s="35">
        <v>0</v>
      </c>
      <c r="M10511" s="35">
        <v>0</v>
      </c>
      <c r="N10511" s="35">
        <v>0</v>
      </c>
      <c r="O10511" s="35">
        <v>0</v>
      </c>
      <c r="P10511" s="36">
        <v>12</v>
      </c>
      <c r="Q10511" s="37">
        <v>86</v>
      </c>
      <c r="R10511" s="36">
        <v>0</v>
      </c>
      <c r="S10511" s="39">
        <f t="shared" si="369"/>
        <v>86</v>
      </c>
      <c r="T10511" s="34" t="s">
        <v>29</v>
      </c>
      <c r="U10511" s="12">
        <f>((alpha*(beta^speed))*(speed^ceta))</f>
        <v>244.44988584863762</v>
      </c>
      <c r="V10511" s="8">
        <f t="shared" si="370"/>
        <v>86</v>
      </c>
    </row>
    <row r="10512" spans="1:22">
      <c r="A10512" s="34" t="s">
        <v>19</v>
      </c>
      <c r="B10512" s="34" t="s">
        <v>76</v>
      </c>
      <c r="C10512" s="5" t="s">
        <v>192</v>
      </c>
      <c r="D10512" s="35" t="s">
        <v>87</v>
      </c>
      <c r="E10512" s="36" t="s">
        <v>15</v>
      </c>
      <c r="F10512" s="37">
        <v>100</v>
      </c>
      <c r="G10512" s="38">
        <v>0</v>
      </c>
      <c r="H10512" s="34">
        <v>0.90705543708465486</v>
      </c>
      <c r="I10512" s="35">
        <v>2.3232600485980512</v>
      </c>
      <c r="J10512" s="35">
        <v>4.4010512629519285</v>
      </c>
      <c r="K10512" s="35">
        <v>1.1347405102549515</v>
      </c>
      <c r="L10512" s="35">
        <v>-1.2477843790154677</v>
      </c>
      <c r="M10512" s="35">
        <v>0.19910108012854144</v>
      </c>
      <c r="N10512" s="35">
        <v>0</v>
      </c>
      <c r="O10512" s="35">
        <v>0</v>
      </c>
      <c r="P10512" s="36">
        <v>12</v>
      </c>
      <c r="Q10512" s="37">
        <v>86</v>
      </c>
      <c r="R10512" s="36">
        <v>10</v>
      </c>
      <c r="S10512" s="39">
        <f t="shared" si="369"/>
        <v>86</v>
      </c>
      <c r="T10512" s="34" t="s">
        <v>44</v>
      </c>
      <c r="U10512" s="12">
        <f>(alpha+(beta/(1+EXP((((-1)*ceta)+(delta*LN(speed)))+(epsilon*speed)))))</f>
        <v>2.3233900359368644</v>
      </c>
      <c r="V10512" s="8">
        <f t="shared" si="370"/>
        <v>86</v>
      </c>
    </row>
    <row r="10513" spans="1:22">
      <c r="A10513" s="34" t="s">
        <v>19</v>
      </c>
      <c r="B10513" s="34" t="s">
        <v>76</v>
      </c>
      <c r="C10513" s="5" t="s">
        <v>192</v>
      </c>
      <c r="D10513" s="35" t="s">
        <v>87</v>
      </c>
      <c r="E10513" s="36" t="s">
        <v>16</v>
      </c>
      <c r="F10513" s="37">
        <v>100</v>
      </c>
      <c r="G10513" s="38">
        <v>0</v>
      </c>
      <c r="H10513" s="34">
        <v>0.97587455731043715</v>
      </c>
      <c r="I10513" s="35">
        <v>66.658180920087972</v>
      </c>
      <c r="J10513" s="35">
        <v>0.99726760839653117</v>
      </c>
      <c r="K10513" s="35">
        <v>-0.43077619405142137</v>
      </c>
      <c r="L10513" s="35">
        <v>0</v>
      </c>
      <c r="M10513" s="35">
        <v>0</v>
      </c>
      <c r="N10513" s="35">
        <v>0</v>
      </c>
      <c r="O10513" s="35">
        <v>0</v>
      </c>
      <c r="P10513" s="36">
        <v>12</v>
      </c>
      <c r="Q10513" s="37">
        <v>86</v>
      </c>
      <c r="R10513" s="36">
        <v>0</v>
      </c>
      <c r="S10513" s="39">
        <f t="shared" si="369"/>
        <v>86</v>
      </c>
      <c r="T10513" s="34" t="s">
        <v>29</v>
      </c>
      <c r="U10513" s="12">
        <f>((alpha*(beta^speed))*(speed^ceta))</f>
        <v>7.7325887881297239</v>
      </c>
      <c r="V10513" s="8">
        <f t="shared" si="370"/>
        <v>86</v>
      </c>
    </row>
    <row r="10514" spans="1:22">
      <c r="A10514" s="34" t="s">
        <v>19</v>
      </c>
      <c r="B10514" s="34" t="s">
        <v>76</v>
      </c>
      <c r="C10514" s="5" t="s">
        <v>192</v>
      </c>
      <c r="D10514" s="35" t="s">
        <v>87</v>
      </c>
      <c r="E10514" s="36" t="s">
        <v>14</v>
      </c>
      <c r="F10514" s="37">
        <v>100</v>
      </c>
      <c r="G10514" s="38">
        <v>0</v>
      </c>
      <c r="H10514" s="34">
        <v>0.99596684134649804</v>
      </c>
      <c r="I10514" s="35">
        <v>7.7862298840848316</v>
      </c>
      <c r="J10514" s="35">
        <v>-0.77332088538919885</v>
      </c>
      <c r="K10514" s="35">
        <v>181.9084664955495</v>
      </c>
      <c r="L10514" s="35">
        <v>-2.764727543820777</v>
      </c>
      <c r="M10514" s="35">
        <v>0</v>
      </c>
      <c r="N10514" s="35">
        <v>0</v>
      </c>
      <c r="O10514" s="35">
        <v>0</v>
      </c>
      <c r="P10514" s="36">
        <v>12</v>
      </c>
      <c r="Q10514" s="37">
        <v>86</v>
      </c>
      <c r="R10514" s="36">
        <v>1</v>
      </c>
      <c r="S10514" s="39">
        <f t="shared" si="369"/>
        <v>86</v>
      </c>
      <c r="T10514" s="34" t="s">
        <v>30</v>
      </c>
      <c r="U10514" s="12">
        <f>((alpha*(speed^beta))+(ceta*(speed^delta)))</f>
        <v>0.24932293643779904</v>
      </c>
      <c r="V10514" s="8">
        <f t="shared" si="370"/>
        <v>86</v>
      </c>
    </row>
    <row r="10515" spans="1:22">
      <c r="A10515" s="34" t="s">
        <v>19</v>
      </c>
      <c r="B10515" s="34" t="s">
        <v>76</v>
      </c>
      <c r="C10515" s="5" t="s">
        <v>192</v>
      </c>
      <c r="D10515" s="35" t="s">
        <v>87</v>
      </c>
      <c r="E10515" s="36" t="s">
        <v>18</v>
      </c>
      <c r="F10515" s="37">
        <v>100</v>
      </c>
      <c r="G10515" s="38">
        <v>0</v>
      </c>
      <c r="H10515" s="34">
        <v>0.98011764159603676</v>
      </c>
      <c r="I10515" s="35">
        <v>-1.9059861110224152E-6</v>
      </c>
      <c r="J10515" s="35">
        <v>3.926871997251376E-4</v>
      </c>
      <c r="K10515" s="35">
        <v>-2.7451893060676583E-2</v>
      </c>
      <c r="L10515" s="35">
        <v>0.84146435789151131</v>
      </c>
      <c r="M10515" s="35">
        <v>0</v>
      </c>
      <c r="N10515" s="35">
        <v>0</v>
      </c>
      <c r="O10515" s="35">
        <v>0</v>
      </c>
      <c r="P10515" s="36">
        <v>12</v>
      </c>
      <c r="Q10515" s="37">
        <v>86</v>
      </c>
      <c r="R10515" s="36">
        <v>14</v>
      </c>
      <c r="S10515" s="39">
        <f t="shared" si="369"/>
        <v>86</v>
      </c>
      <c r="T10515" s="34" t="s">
        <v>51</v>
      </c>
      <c r="U10515" s="12">
        <f>(((alpha*(speed^3))+(beta*(speed^2))+(ceta*speed))+delta)</f>
        <v>0.17260218200796928</v>
      </c>
      <c r="V10515" s="8">
        <f t="shared" si="370"/>
        <v>86</v>
      </c>
    </row>
    <row r="10516" spans="1:22">
      <c r="A10516" s="34" t="s">
        <v>19</v>
      </c>
      <c r="B10516" s="34" t="s">
        <v>76</v>
      </c>
      <c r="C10516" s="5" t="s">
        <v>192</v>
      </c>
      <c r="D10516" s="35" t="s">
        <v>87</v>
      </c>
      <c r="E10516" s="36" t="s">
        <v>17</v>
      </c>
      <c r="F10516" s="37">
        <v>100</v>
      </c>
      <c r="G10516" s="38">
        <v>0</v>
      </c>
      <c r="H10516" s="34">
        <v>0.96201358583500129</v>
      </c>
      <c r="I10516" s="35">
        <v>-2.1067293824540436E-3</v>
      </c>
      <c r="J10516" s="35">
        <v>0.42094645685449761</v>
      </c>
      <c r="K10516" s="35">
        <v>-30.320544489062545</v>
      </c>
      <c r="L10516" s="35">
        <v>1124.9993275927429</v>
      </c>
      <c r="M10516" s="35">
        <v>0</v>
      </c>
      <c r="N10516" s="35">
        <v>0</v>
      </c>
      <c r="O10516" s="35">
        <v>0</v>
      </c>
      <c r="P10516" s="36">
        <v>12</v>
      </c>
      <c r="Q10516" s="37">
        <v>86</v>
      </c>
      <c r="R10516" s="36">
        <v>14</v>
      </c>
      <c r="S10516" s="39">
        <f t="shared" si="369"/>
        <v>86</v>
      </c>
      <c r="T10516" s="34" t="s">
        <v>51</v>
      </c>
      <c r="U10516" s="12">
        <f>(((alpha*(speed^3))+(beta*(speed^2))+(ceta*speed))+delta)</f>
        <v>290.75463234303948</v>
      </c>
      <c r="V10516" s="8">
        <f t="shared" si="370"/>
        <v>86</v>
      </c>
    </row>
    <row r="10517" spans="1:22">
      <c r="A10517" s="34" t="s">
        <v>19</v>
      </c>
      <c r="B10517" s="34" t="s">
        <v>76</v>
      </c>
      <c r="C10517" s="5" t="s">
        <v>192</v>
      </c>
      <c r="D10517" s="35" t="s">
        <v>87</v>
      </c>
      <c r="E10517" s="36" t="s">
        <v>15</v>
      </c>
      <c r="F10517" s="37">
        <v>0</v>
      </c>
      <c r="G10517" s="38">
        <v>-0.06</v>
      </c>
      <c r="H10517" s="34">
        <v>0.99463112828709743</v>
      </c>
      <c r="I10517" s="35">
        <v>32.835196308310458</v>
      </c>
      <c r="J10517" s="35">
        <v>0.98283481251740579</v>
      </c>
      <c r="K10517" s="35">
        <v>-0.77651811927190462</v>
      </c>
      <c r="L10517" s="35">
        <v>0</v>
      </c>
      <c r="M10517" s="35">
        <v>0</v>
      </c>
      <c r="N10517" s="35">
        <v>0</v>
      </c>
      <c r="O10517" s="35">
        <v>0</v>
      </c>
      <c r="P10517" s="36">
        <v>12</v>
      </c>
      <c r="Q10517" s="37">
        <v>86</v>
      </c>
      <c r="R10517" s="36">
        <v>0</v>
      </c>
      <c r="S10517" s="39">
        <f t="shared" si="369"/>
        <v>86</v>
      </c>
      <c r="T10517" s="34" t="s">
        <v>29</v>
      </c>
      <c r="U10517" s="12">
        <f>((alpha*(beta^speed))*(speed^ceta))</f>
        <v>0.23307311759946983</v>
      </c>
      <c r="V10517" s="8">
        <f t="shared" si="370"/>
        <v>86</v>
      </c>
    </row>
    <row r="10518" spans="1:22">
      <c r="A10518" s="34" t="s">
        <v>19</v>
      </c>
      <c r="B10518" s="34" t="s">
        <v>76</v>
      </c>
      <c r="C10518" s="5" t="s">
        <v>192</v>
      </c>
      <c r="D10518" s="35" t="s">
        <v>87</v>
      </c>
      <c r="E10518" s="36" t="s">
        <v>16</v>
      </c>
      <c r="F10518" s="37">
        <v>0</v>
      </c>
      <c r="G10518" s="38">
        <v>-0.06</v>
      </c>
      <c r="H10518" s="34">
        <v>0.99273382871041882</v>
      </c>
      <c r="I10518" s="35">
        <v>7.7428099099532144</v>
      </c>
      <c r="J10518" s="35">
        <v>-10.429997424639806</v>
      </c>
      <c r="K10518" s="35">
        <v>-1.9276078065195286</v>
      </c>
      <c r="L10518" s="35">
        <v>0</v>
      </c>
      <c r="M10518" s="35">
        <v>0</v>
      </c>
      <c r="N10518" s="35">
        <v>0</v>
      </c>
      <c r="O10518" s="35">
        <v>0</v>
      </c>
      <c r="P10518" s="36">
        <v>12</v>
      </c>
      <c r="Q10518" s="37">
        <v>86</v>
      </c>
      <c r="R10518" s="36">
        <v>13</v>
      </c>
      <c r="S10518" s="39">
        <f t="shared" si="369"/>
        <v>86</v>
      </c>
      <c r="T10518" s="34" t="s">
        <v>50</v>
      </c>
      <c r="U10518" s="12">
        <f>EXP((alpha+(beta/speed))+(ceta*LN(speed)))</f>
        <v>0.38109608232232317</v>
      </c>
      <c r="V10518" s="8">
        <f t="shared" si="370"/>
        <v>86</v>
      </c>
    </row>
    <row r="10519" spans="1:22">
      <c r="A10519" s="34" t="s">
        <v>19</v>
      </c>
      <c r="B10519" s="34" t="s">
        <v>76</v>
      </c>
      <c r="C10519" s="5" t="s">
        <v>192</v>
      </c>
      <c r="D10519" s="35" t="s">
        <v>87</v>
      </c>
      <c r="E10519" s="36" t="s">
        <v>14</v>
      </c>
      <c r="F10519" s="37">
        <v>0</v>
      </c>
      <c r="G10519" s="38">
        <v>-0.06</v>
      </c>
      <c r="H10519" s="34">
        <v>0.99710483191018484</v>
      </c>
      <c r="I10519" s="35">
        <v>3.951593722619267</v>
      </c>
      <c r="J10519" s="35">
        <v>0.20355260753195281</v>
      </c>
      <c r="K10519" s="35">
        <v>1.0345943116786305</v>
      </c>
      <c r="L10519" s="35">
        <v>4.312497552115601E-2</v>
      </c>
      <c r="M10519" s="35">
        <v>6.2151783790304026E-2</v>
      </c>
      <c r="N10519" s="35">
        <v>0</v>
      </c>
      <c r="O10519" s="35">
        <v>0</v>
      </c>
      <c r="P10519" s="36">
        <v>12</v>
      </c>
      <c r="Q10519" s="37">
        <v>86</v>
      </c>
      <c r="R10519" s="36">
        <v>4</v>
      </c>
      <c r="S10519" s="39">
        <f t="shared" si="369"/>
        <v>86</v>
      </c>
      <c r="T10519" s="34" t="s">
        <v>35</v>
      </c>
      <c r="U10519" s="12">
        <f>((epsilon+(alpha*EXP(((-1)*beta)*speed)))+(ceta*EXP(((-1)*delta)*speed)))</f>
        <v>8.7507917363755475E-2</v>
      </c>
      <c r="V10519" s="8">
        <f t="shared" si="370"/>
        <v>86</v>
      </c>
    </row>
    <row r="10520" spans="1:22">
      <c r="A10520" s="34" t="s">
        <v>19</v>
      </c>
      <c r="B10520" s="34" t="s">
        <v>76</v>
      </c>
      <c r="C10520" s="5" t="s">
        <v>192</v>
      </c>
      <c r="D10520" s="35" t="s">
        <v>87</v>
      </c>
      <c r="E10520" s="36" t="s">
        <v>18</v>
      </c>
      <c r="F10520" s="37">
        <v>0</v>
      </c>
      <c r="G10520" s="38">
        <v>-0.06</v>
      </c>
      <c r="H10520" s="34">
        <v>0.99715370847429541</v>
      </c>
      <c r="I10520" s="35">
        <v>4.2242942496628393</v>
      </c>
      <c r="J10520" s="35">
        <v>0.99544582329300235</v>
      </c>
      <c r="K10520" s="35">
        <v>-0.86338246874893454</v>
      </c>
      <c r="L10520" s="35">
        <v>0</v>
      </c>
      <c r="M10520" s="35">
        <v>0</v>
      </c>
      <c r="N10520" s="35">
        <v>0</v>
      </c>
      <c r="O10520" s="35">
        <v>0</v>
      </c>
      <c r="P10520" s="36">
        <v>12</v>
      </c>
      <c r="Q10520" s="37">
        <v>86</v>
      </c>
      <c r="R10520" s="36">
        <v>0</v>
      </c>
      <c r="S10520" s="39">
        <f t="shared" si="369"/>
        <v>86</v>
      </c>
      <c r="T10520" s="34" t="s">
        <v>29</v>
      </c>
      <c r="U10520" s="12">
        <f>((alpha*(beta^speed))*(speed^ceta))</f>
        <v>6.0961856335638102E-2</v>
      </c>
      <c r="V10520" s="8">
        <f t="shared" si="370"/>
        <v>86</v>
      </c>
    </row>
    <row r="10521" spans="1:22">
      <c r="A10521" s="34" t="s">
        <v>19</v>
      </c>
      <c r="B10521" s="34" t="s">
        <v>76</v>
      </c>
      <c r="C10521" s="5" t="s">
        <v>192</v>
      </c>
      <c r="D10521" s="35" t="s">
        <v>87</v>
      </c>
      <c r="E10521" s="36" t="s">
        <v>17</v>
      </c>
      <c r="F10521" s="37">
        <v>0</v>
      </c>
      <c r="G10521" s="38">
        <v>-0.06</v>
      </c>
      <c r="H10521" s="34">
        <v>0.99192696876120312</v>
      </c>
      <c r="I10521" s="35">
        <v>11.440362207698049</v>
      </c>
      <c r="J10521" s="35">
        <v>-12.405404482753335</v>
      </c>
      <c r="K10521" s="35">
        <v>-1.9182616678754674</v>
      </c>
      <c r="L10521" s="35">
        <v>0</v>
      </c>
      <c r="M10521" s="35">
        <v>0</v>
      </c>
      <c r="N10521" s="35">
        <v>0</v>
      </c>
      <c r="O10521" s="35">
        <v>0</v>
      </c>
      <c r="P10521" s="36">
        <v>12</v>
      </c>
      <c r="Q10521" s="37">
        <v>86</v>
      </c>
      <c r="R10521" s="36">
        <v>13</v>
      </c>
      <c r="S10521" s="39">
        <f t="shared" si="369"/>
        <v>86</v>
      </c>
      <c r="T10521" s="34" t="s">
        <v>50</v>
      </c>
      <c r="U10521" s="12">
        <f>EXP((alpha+(beta/speed))+(ceta*LN(speed)))</f>
        <v>15.666264532212661</v>
      </c>
      <c r="V10521" s="8">
        <f t="shared" si="370"/>
        <v>86</v>
      </c>
    </row>
    <row r="10522" spans="1:22">
      <c r="A10522" s="34" t="s">
        <v>19</v>
      </c>
      <c r="B10522" s="34" t="s">
        <v>76</v>
      </c>
      <c r="C10522" s="5" t="s">
        <v>192</v>
      </c>
      <c r="D10522" s="35" t="s">
        <v>87</v>
      </c>
      <c r="E10522" s="36" t="s">
        <v>15</v>
      </c>
      <c r="F10522" s="37">
        <v>50</v>
      </c>
      <c r="G10522" s="38">
        <v>-0.06</v>
      </c>
      <c r="H10522" s="34">
        <v>0.99097929067847701</v>
      </c>
      <c r="I10522" s="35">
        <v>7.1526518667500607</v>
      </c>
      <c r="J10522" s="35">
        <v>-14.575909100571815</v>
      </c>
      <c r="K10522" s="35">
        <v>-1.8685031529358895</v>
      </c>
      <c r="L10522" s="35">
        <v>0</v>
      </c>
      <c r="M10522" s="35">
        <v>0</v>
      </c>
      <c r="N10522" s="35">
        <v>0</v>
      </c>
      <c r="O10522" s="35">
        <v>0</v>
      </c>
      <c r="P10522" s="36">
        <v>12</v>
      </c>
      <c r="Q10522" s="37">
        <v>86</v>
      </c>
      <c r="R10522" s="36">
        <v>13</v>
      </c>
      <c r="S10522" s="39">
        <f t="shared" si="369"/>
        <v>86</v>
      </c>
      <c r="T10522" s="34" t="s">
        <v>50</v>
      </c>
      <c r="U10522" s="12">
        <f>EXP((alpha+(beta/speed))+(ceta*LN(speed)))</f>
        <v>0.26189871977686291</v>
      </c>
      <c r="V10522" s="8">
        <f t="shared" si="370"/>
        <v>86</v>
      </c>
    </row>
    <row r="10523" spans="1:22">
      <c r="A10523" s="34" t="s">
        <v>19</v>
      </c>
      <c r="B10523" s="34" t="s">
        <v>76</v>
      </c>
      <c r="C10523" s="5" t="s">
        <v>192</v>
      </c>
      <c r="D10523" s="35" t="s">
        <v>87</v>
      </c>
      <c r="E10523" s="36" t="s">
        <v>16</v>
      </c>
      <c r="F10523" s="37">
        <v>50</v>
      </c>
      <c r="G10523" s="38">
        <v>-0.06</v>
      </c>
      <c r="H10523" s="34">
        <v>0.98704643396404101</v>
      </c>
      <c r="I10523" s="35">
        <v>8.0673943886575525</v>
      </c>
      <c r="J10523" s="35">
        <v>-12.960362686367118</v>
      </c>
      <c r="K10523" s="35">
        <v>-2.0052940921541325</v>
      </c>
      <c r="L10523" s="35">
        <v>0</v>
      </c>
      <c r="M10523" s="35">
        <v>0</v>
      </c>
      <c r="N10523" s="35">
        <v>0</v>
      </c>
      <c r="O10523" s="35">
        <v>0</v>
      </c>
      <c r="P10523" s="36">
        <v>12</v>
      </c>
      <c r="Q10523" s="37">
        <v>86</v>
      </c>
      <c r="R10523" s="36">
        <v>13</v>
      </c>
      <c r="S10523" s="39">
        <f t="shared" si="369"/>
        <v>86</v>
      </c>
      <c r="T10523" s="34" t="s">
        <v>50</v>
      </c>
      <c r="U10523" s="12">
        <f>EXP((alpha+(beta/speed))+(ceta*LN(speed)))</f>
        <v>0.36219091356945055</v>
      </c>
      <c r="V10523" s="8">
        <f t="shared" si="370"/>
        <v>86</v>
      </c>
    </row>
    <row r="10524" spans="1:22">
      <c r="A10524" s="34" t="s">
        <v>19</v>
      </c>
      <c r="B10524" s="34" t="s">
        <v>76</v>
      </c>
      <c r="C10524" s="5" t="s">
        <v>192</v>
      </c>
      <c r="D10524" s="35" t="s">
        <v>87</v>
      </c>
      <c r="E10524" s="36" t="s">
        <v>14</v>
      </c>
      <c r="F10524" s="37">
        <v>50</v>
      </c>
      <c r="G10524" s="38">
        <v>-0.06</v>
      </c>
      <c r="H10524" s="34">
        <v>0.99745134927849655</v>
      </c>
      <c r="I10524" s="35">
        <v>0.21654982321142555</v>
      </c>
      <c r="J10524" s="35">
        <v>7.0859443125093402E-2</v>
      </c>
      <c r="K10524" s="35">
        <v>0.74697065691056419</v>
      </c>
      <c r="L10524" s="35">
        <v>0</v>
      </c>
      <c r="M10524" s="35">
        <v>0</v>
      </c>
      <c r="N10524" s="35">
        <v>0</v>
      </c>
      <c r="O10524" s="35">
        <v>0</v>
      </c>
      <c r="P10524" s="36">
        <v>12</v>
      </c>
      <c r="Q10524" s="37">
        <v>86</v>
      </c>
      <c r="R10524" s="36">
        <v>2</v>
      </c>
      <c r="S10524" s="39">
        <f t="shared" si="369"/>
        <v>86</v>
      </c>
      <c r="T10524" s="34" t="s">
        <v>31</v>
      </c>
      <c r="U10524" s="12">
        <f>((alpha+(beta*speed))^((-1)/ceta))</f>
        <v>8.4903500450749486E-2</v>
      </c>
      <c r="V10524" s="8">
        <f t="shared" si="370"/>
        <v>86</v>
      </c>
    </row>
    <row r="10525" spans="1:22">
      <c r="A10525" s="34" t="s">
        <v>19</v>
      </c>
      <c r="B10525" s="34" t="s">
        <v>76</v>
      </c>
      <c r="C10525" s="5" t="s">
        <v>192</v>
      </c>
      <c r="D10525" s="35" t="s">
        <v>87</v>
      </c>
      <c r="E10525" s="36" t="s">
        <v>18</v>
      </c>
      <c r="F10525" s="37">
        <v>50</v>
      </c>
      <c r="G10525" s="38">
        <v>-0.06</v>
      </c>
      <c r="H10525" s="34">
        <v>0.99660193647809825</v>
      </c>
      <c r="I10525" s="35">
        <v>2.5479492596828521</v>
      </c>
      <c r="J10525" s="35">
        <v>-5.1189706047732901</v>
      </c>
      <c r="K10525" s="35">
        <v>-1.1837731467590906</v>
      </c>
      <c r="L10525" s="35">
        <v>0</v>
      </c>
      <c r="M10525" s="35">
        <v>0</v>
      </c>
      <c r="N10525" s="35">
        <v>0</v>
      </c>
      <c r="O10525" s="35">
        <v>0</v>
      </c>
      <c r="P10525" s="36">
        <v>12</v>
      </c>
      <c r="Q10525" s="37">
        <v>86</v>
      </c>
      <c r="R10525" s="36">
        <v>13</v>
      </c>
      <c r="S10525" s="39">
        <f t="shared" si="369"/>
        <v>86</v>
      </c>
      <c r="T10525" s="34" t="s">
        <v>50</v>
      </c>
      <c r="U10525" s="12">
        <f>EXP((alpha+(beta/speed))+(ceta*LN(speed)))</f>
        <v>6.1759320847271384E-2</v>
      </c>
      <c r="V10525" s="8">
        <f t="shared" si="370"/>
        <v>86</v>
      </c>
    </row>
    <row r="10526" spans="1:22">
      <c r="A10526" s="34" t="s">
        <v>19</v>
      </c>
      <c r="B10526" s="34" t="s">
        <v>76</v>
      </c>
      <c r="C10526" s="5" t="s">
        <v>192</v>
      </c>
      <c r="D10526" s="35" t="s">
        <v>87</v>
      </c>
      <c r="E10526" s="36" t="s">
        <v>17</v>
      </c>
      <c r="F10526" s="37">
        <v>50</v>
      </c>
      <c r="G10526" s="38">
        <v>-0.06</v>
      </c>
      <c r="H10526" s="34">
        <v>0.98526717614785597</v>
      </c>
      <c r="I10526" s="35">
        <v>11.886625346560711</v>
      </c>
      <c r="J10526" s="35">
        <v>-15.618864891002742</v>
      </c>
      <c r="K10526" s="35">
        <v>-2.0136120917135916</v>
      </c>
      <c r="L10526" s="35">
        <v>0</v>
      </c>
      <c r="M10526" s="35">
        <v>0</v>
      </c>
      <c r="N10526" s="35">
        <v>0</v>
      </c>
      <c r="O10526" s="35">
        <v>0</v>
      </c>
      <c r="P10526" s="36">
        <v>12</v>
      </c>
      <c r="Q10526" s="37">
        <v>86</v>
      </c>
      <c r="R10526" s="36">
        <v>13</v>
      </c>
      <c r="S10526" s="39">
        <f t="shared" si="369"/>
        <v>86</v>
      </c>
      <c r="T10526" s="34" t="s">
        <v>50</v>
      </c>
      <c r="U10526" s="12">
        <f>EXP((alpha+(beta/speed))+(ceta*LN(speed)))</f>
        <v>15.420272843320292</v>
      </c>
      <c r="V10526" s="8">
        <f t="shared" si="370"/>
        <v>86</v>
      </c>
    </row>
    <row r="10527" spans="1:22">
      <c r="A10527" s="34" t="s">
        <v>19</v>
      </c>
      <c r="B10527" s="34" t="s">
        <v>76</v>
      </c>
      <c r="C10527" s="5" t="s">
        <v>192</v>
      </c>
      <c r="D10527" s="35" t="s">
        <v>87</v>
      </c>
      <c r="E10527" s="36" t="s">
        <v>15</v>
      </c>
      <c r="F10527" s="37">
        <v>100</v>
      </c>
      <c r="G10527" s="38">
        <v>-0.06</v>
      </c>
      <c r="H10527" s="34">
        <v>0.98571268451591199</v>
      </c>
      <c r="I10527" s="35">
        <v>7.4913672710763457</v>
      </c>
      <c r="J10527" s="35">
        <v>-16.536812829147934</v>
      </c>
      <c r="K10527" s="35">
        <v>-1.9378095092947381</v>
      </c>
      <c r="L10527" s="35">
        <v>0</v>
      </c>
      <c r="M10527" s="35">
        <v>0</v>
      </c>
      <c r="N10527" s="35">
        <v>0</v>
      </c>
      <c r="O10527" s="35">
        <v>0</v>
      </c>
      <c r="P10527" s="36">
        <v>12</v>
      </c>
      <c r="Q10527" s="37">
        <v>86</v>
      </c>
      <c r="R10527" s="36">
        <v>13</v>
      </c>
      <c r="S10527" s="39">
        <f t="shared" si="369"/>
        <v>86</v>
      </c>
      <c r="T10527" s="34" t="s">
        <v>50</v>
      </c>
      <c r="U10527" s="12">
        <f>EXP((alpha+(beta/speed))+(ceta*LN(speed)))</f>
        <v>0.26379109429523906</v>
      </c>
      <c r="V10527" s="8">
        <f t="shared" si="370"/>
        <v>86</v>
      </c>
    </row>
    <row r="10528" spans="1:22">
      <c r="A10528" s="34" t="s">
        <v>19</v>
      </c>
      <c r="B10528" s="34" t="s">
        <v>76</v>
      </c>
      <c r="C10528" s="5" t="s">
        <v>192</v>
      </c>
      <c r="D10528" s="35" t="s">
        <v>87</v>
      </c>
      <c r="E10528" s="36" t="s">
        <v>16</v>
      </c>
      <c r="F10528" s="37">
        <v>100</v>
      </c>
      <c r="G10528" s="38">
        <v>-0.06</v>
      </c>
      <c r="H10528" s="34">
        <v>0.98017455592647784</v>
      </c>
      <c r="I10528" s="35">
        <v>2.9443745306157558E-3</v>
      </c>
      <c r="J10528" s="35">
        <v>10.860356683285852</v>
      </c>
      <c r="K10528" s="35">
        <v>6.5702385728931425</v>
      </c>
      <c r="L10528" s="35">
        <v>2.4445422241320829</v>
      </c>
      <c r="M10528" s="35">
        <v>-1.3407420513732783E-2</v>
      </c>
      <c r="N10528" s="35">
        <v>0</v>
      </c>
      <c r="O10528" s="35">
        <v>0</v>
      </c>
      <c r="P10528" s="36">
        <v>12</v>
      </c>
      <c r="Q10528" s="37">
        <v>86</v>
      </c>
      <c r="R10528" s="36">
        <v>10</v>
      </c>
      <c r="S10528" s="39">
        <f t="shared" si="369"/>
        <v>86</v>
      </c>
      <c r="T10528" s="34" t="s">
        <v>44</v>
      </c>
      <c r="U10528" s="12">
        <f>(alpha+(beta/(1+EXP((((-1)*ceta)+(delta*LN(speed)))+(epsilon*speed)))))</f>
        <v>0.44259769346765782</v>
      </c>
      <c r="V10528" s="8">
        <f t="shared" si="370"/>
        <v>86</v>
      </c>
    </row>
    <row r="10529" spans="1:22">
      <c r="A10529" s="34" t="s">
        <v>19</v>
      </c>
      <c r="B10529" s="34" t="s">
        <v>76</v>
      </c>
      <c r="C10529" s="5" t="s">
        <v>192</v>
      </c>
      <c r="D10529" s="35" t="s">
        <v>87</v>
      </c>
      <c r="E10529" s="36" t="s">
        <v>14</v>
      </c>
      <c r="F10529" s="37">
        <v>100</v>
      </c>
      <c r="G10529" s="38">
        <v>-0.06</v>
      </c>
      <c r="H10529" s="34">
        <v>0.99717859071632764</v>
      </c>
      <c r="I10529" s="35">
        <v>3.4748508270152056</v>
      </c>
      <c r="J10529" s="35">
        <v>-3.8599976486462975</v>
      </c>
      <c r="K10529" s="35">
        <v>-1.3292800464256878</v>
      </c>
      <c r="L10529" s="35">
        <v>0</v>
      </c>
      <c r="M10529" s="35">
        <v>0</v>
      </c>
      <c r="N10529" s="35">
        <v>0</v>
      </c>
      <c r="O10529" s="35">
        <v>0</v>
      </c>
      <c r="P10529" s="36">
        <v>12</v>
      </c>
      <c r="Q10529" s="37">
        <v>86</v>
      </c>
      <c r="R10529" s="36">
        <v>13</v>
      </c>
      <c r="S10529" s="39">
        <f t="shared" si="369"/>
        <v>86</v>
      </c>
      <c r="T10529" s="34" t="s">
        <v>50</v>
      </c>
      <c r="U10529" s="12">
        <f>EXP((alpha+(beta/speed))+(ceta*LN(speed)))</f>
        <v>8.2818165849748451E-2</v>
      </c>
      <c r="V10529" s="8">
        <f t="shared" si="370"/>
        <v>86</v>
      </c>
    </row>
    <row r="10530" spans="1:22">
      <c r="A10530" s="34" t="s">
        <v>19</v>
      </c>
      <c r="B10530" s="34" t="s">
        <v>76</v>
      </c>
      <c r="C10530" s="5" t="s">
        <v>192</v>
      </c>
      <c r="D10530" s="35" t="s">
        <v>87</v>
      </c>
      <c r="E10530" s="36" t="s">
        <v>18</v>
      </c>
      <c r="F10530" s="37">
        <v>100</v>
      </c>
      <c r="G10530" s="38">
        <v>-0.06</v>
      </c>
      <c r="H10530" s="34">
        <v>0.99561750877924593</v>
      </c>
      <c r="I10530" s="35">
        <v>2.6571042323225904</v>
      </c>
      <c r="J10530" s="35">
        <v>-5.9688731675772138</v>
      </c>
      <c r="K10530" s="35">
        <v>-1.2056700947342525</v>
      </c>
      <c r="L10530" s="35">
        <v>0</v>
      </c>
      <c r="M10530" s="35">
        <v>0</v>
      </c>
      <c r="N10530" s="35">
        <v>0</v>
      </c>
      <c r="O10530" s="35">
        <v>0</v>
      </c>
      <c r="P10530" s="36">
        <v>12</v>
      </c>
      <c r="Q10530" s="37">
        <v>86</v>
      </c>
      <c r="R10530" s="36">
        <v>13</v>
      </c>
      <c r="S10530" s="39">
        <f t="shared" si="369"/>
        <v>86</v>
      </c>
      <c r="T10530" s="34" t="s">
        <v>50</v>
      </c>
      <c r="U10530" s="12">
        <f>EXP((alpha+(beta/speed))+(ceta*LN(speed)))</f>
        <v>6.1866614143060536E-2</v>
      </c>
      <c r="V10530" s="8">
        <f t="shared" si="370"/>
        <v>86</v>
      </c>
    </row>
    <row r="10531" spans="1:22">
      <c r="A10531" s="34" t="s">
        <v>19</v>
      </c>
      <c r="B10531" s="34" t="s">
        <v>76</v>
      </c>
      <c r="C10531" s="5" t="s">
        <v>192</v>
      </c>
      <c r="D10531" s="35" t="s">
        <v>87</v>
      </c>
      <c r="E10531" s="36" t="s">
        <v>17</v>
      </c>
      <c r="F10531" s="37">
        <v>100</v>
      </c>
      <c r="G10531" s="38">
        <v>-0.06</v>
      </c>
      <c r="H10531" s="34">
        <v>0.97677407608873879</v>
      </c>
      <c r="I10531" s="35">
        <v>12.198873585665439</v>
      </c>
      <c r="J10531" s="35">
        <v>-17.861057803027123</v>
      </c>
      <c r="K10531" s="35">
        <v>-2.0713736948606716</v>
      </c>
      <c r="L10531" s="35">
        <v>0</v>
      </c>
      <c r="M10531" s="35">
        <v>0</v>
      </c>
      <c r="N10531" s="35">
        <v>0</v>
      </c>
      <c r="O10531" s="35">
        <v>0</v>
      </c>
      <c r="P10531" s="36">
        <v>12</v>
      </c>
      <c r="Q10531" s="37">
        <v>86</v>
      </c>
      <c r="R10531" s="36">
        <v>13</v>
      </c>
      <c r="S10531" s="39">
        <f t="shared" si="369"/>
        <v>86</v>
      </c>
      <c r="T10531" s="34" t="s">
        <v>50</v>
      </c>
      <c r="U10531" s="12">
        <f>EXP((alpha+(beta/speed))+(ceta*LN(speed)))</f>
        <v>15.872198389332693</v>
      </c>
      <c r="V10531" s="8">
        <f t="shared" si="370"/>
        <v>86</v>
      </c>
    </row>
    <row r="10532" spans="1:22">
      <c r="A10532" s="34" t="s">
        <v>19</v>
      </c>
      <c r="B10532" s="34" t="s">
        <v>76</v>
      </c>
      <c r="C10532" s="5" t="s">
        <v>192</v>
      </c>
      <c r="D10532" s="35" t="s">
        <v>87</v>
      </c>
      <c r="E10532" s="36" t="s">
        <v>15</v>
      </c>
      <c r="F10532" s="37">
        <v>0</v>
      </c>
      <c r="G10532" s="38">
        <v>-0.04</v>
      </c>
      <c r="H10532" s="34">
        <v>0.99497337793881535</v>
      </c>
      <c r="I10532" s="35">
        <v>35.366670124305166</v>
      </c>
      <c r="J10532" s="35">
        <v>0.9841248853451281</v>
      </c>
      <c r="K10532" s="35">
        <v>-0.75471640835561227</v>
      </c>
      <c r="L10532" s="35">
        <v>0</v>
      </c>
      <c r="M10532" s="35">
        <v>0</v>
      </c>
      <c r="N10532" s="35">
        <v>0</v>
      </c>
      <c r="O10532" s="35">
        <v>0</v>
      </c>
      <c r="P10532" s="36">
        <v>12</v>
      </c>
      <c r="Q10532" s="37">
        <v>86</v>
      </c>
      <c r="R10532" s="36">
        <v>0</v>
      </c>
      <c r="S10532" s="39">
        <f t="shared" si="369"/>
        <v>86</v>
      </c>
      <c r="T10532" s="34" t="s">
        <v>29</v>
      </c>
      <c r="U10532" s="12">
        <f>((alpha*(beta^speed))*(speed^ceta))</f>
        <v>0.30968119908030384</v>
      </c>
      <c r="V10532" s="8">
        <f t="shared" si="370"/>
        <v>86</v>
      </c>
    </row>
    <row r="10533" spans="1:22">
      <c r="A10533" s="34" t="s">
        <v>19</v>
      </c>
      <c r="B10533" s="34" t="s">
        <v>76</v>
      </c>
      <c r="C10533" s="5" t="s">
        <v>192</v>
      </c>
      <c r="D10533" s="35" t="s">
        <v>87</v>
      </c>
      <c r="E10533" s="36" t="s">
        <v>16</v>
      </c>
      <c r="F10533" s="37">
        <v>0</v>
      </c>
      <c r="G10533" s="38">
        <v>-0.04</v>
      </c>
      <c r="H10533" s="34">
        <v>0.99079181387605508</v>
      </c>
      <c r="I10533" s="35">
        <v>94.511082652216729</v>
      </c>
      <c r="J10533" s="35">
        <v>0.9826465187012059</v>
      </c>
      <c r="K10533" s="35">
        <v>-0.82825672638174452</v>
      </c>
      <c r="L10533" s="35">
        <v>0</v>
      </c>
      <c r="M10533" s="35">
        <v>0</v>
      </c>
      <c r="N10533" s="35">
        <v>0</v>
      </c>
      <c r="O10533" s="35">
        <v>0</v>
      </c>
      <c r="P10533" s="36">
        <v>12</v>
      </c>
      <c r="Q10533" s="37">
        <v>86</v>
      </c>
      <c r="R10533" s="36">
        <v>0</v>
      </c>
      <c r="S10533" s="39">
        <f t="shared" si="369"/>
        <v>86</v>
      </c>
      <c r="T10533" s="34" t="s">
        <v>29</v>
      </c>
      <c r="U10533" s="12">
        <f>((alpha*(beta^speed))*(speed^ceta))</f>
        <v>0.52407192349550724</v>
      </c>
      <c r="V10533" s="8">
        <f t="shared" si="370"/>
        <v>86</v>
      </c>
    </row>
    <row r="10534" spans="1:22">
      <c r="A10534" s="34" t="s">
        <v>19</v>
      </c>
      <c r="B10534" s="34" t="s">
        <v>76</v>
      </c>
      <c r="C10534" s="5" t="s">
        <v>192</v>
      </c>
      <c r="D10534" s="35" t="s">
        <v>87</v>
      </c>
      <c r="E10534" s="36" t="s">
        <v>14</v>
      </c>
      <c r="F10534" s="37">
        <v>0</v>
      </c>
      <c r="G10534" s="38">
        <v>-0.04</v>
      </c>
      <c r="H10534" s="34">
        <v>0.99722710026901318</v>
      </c>
      <c r="I10534" s="35">
        <v>14.902740515101716</v>
      </c>
      <c r="J10534" s="35">
        <v>0.99208556582324225</v>
      </c>
      <c r="K10534" s="35">
        <v>-0.98266576753117119</v>
      </c>
      <c r="L10534" s="35">
        <v>0</v>
      </c>
      <c r="M10534" s="35">
        <v>0</v>
      </c>
      <c r="N10534" s="35">
        <v>0</v>
      </c>
      <c r="O10534" s="35">
        <v>0</v>
      </c>
      <c r="P10534" s="36">
        <v>12</v>
      </c>
      <c r="Q10534" s="37">
        <v>86</v>
      </c>
      <c r="R10534" s="36">
        <v>0</v>
      </c>
      <c r="S10534" s="39">
        <f t="shared" si="369"/>
        <v>86</v>
      </c>
      <c r="T10534" s="34" t="s">
        <v>29</v>
      </c>
      <c r="U10534" s="12">
        <f>((alpha*(beta^speed))*(speed^ceta))</f>
        <v>9.452049756734672E-2</v>
      </c>
      <c r="V10534" s="8">
        <f t="shared" si="370"/>
        <v>86</v>
      </c>
    </row>
    <row r="10535" spans="1:22">
      <c r="A10535" s="34" t="s">
        <v>19</v>
      </c>
      <c r="B10535" s="34" t="s">
        <v>76</v>
      </c>
      <c r="C10535" s="5" t="s">
        <v>192</v>
      </c>
      <c r="D10535" s="35" t="s">
        <v>87</v>
      </c>
      <c r="E10535" s="36" t="s">
        <v>18</v>
      </c>
      <c r="F10535" s="37">
        <v>0</v>
      </c>
      <c r="G10535" s="38">
        <v>-0.04</v>
      </c>
      <c r="H10535" s="34">
        <v>0.99743422457482822</v>
      </c>
      <c r="I10535" s="35">
        <v>4.7795914900938632</v>
      </c>
      <c r="J10535" s="35">
        <v>0.99553803399627716</v>
      </c>
      <c r="K10535" s="35">
        <v>-0.88347401756277189</v>
      </c>
      <c r="L10535" s="35">
        <v>0</v>
      </c>
      <c r="M10535" s="35">
        <v>0</v>
      </c>
      <c r="N10535" s="35">
        <v>0</v>
      </c>
      <c r="O10535" s="35">
        <v>0</v>
      </c>
      <c r="P10535" s="36">
        <v>12</v>
      </c>
      <c r="Q10535" s="37">
        <v>86</v>
      </c>
      <c r="R10535" s="36">
        <v>0</v>
      </c>
      <c r="S10535" s="39">
        <f t="shared" si="369"/>
        <v>86</v>
      </c>
      <c r="T10535" s="34" t="s">
        <v>29</v>
      </c>
      <c r="U10535" s="12">
        <f>((alpha*(beta^speed))*(speed^ceta))</f>
        <v>6.3575141280935096E-2</v>
      </c>
      <c r="V10535" s="8">
        <f t="shared" si="370"/>
        <v>86</v>
      </c>
    </row>
    <row r="10536" spans="1:22">
      <c r="A10536" s="34" t="s">
        <v>19</v>
      </c>
      <c r="B10536" s="34" t="s">
        <v>76</v>
      </c>
      <c r="C10536" s="5" t="s">
        <v>192</v>
      </c>
      <c r="D10536" s="35" t="s">
        <v>87</v>
      </c>
      <c r="E10536" s="36" t="s">
        <v>17</v>
      </c>
      <c r="F10536" s="37">
        <v>0</v>
      </c>
      <c r="G10536" s="38">
        <v>-0.04</v>
      </c>
      <c r="H10536" s="34">
        <v>0.98850454584926228</v>
      </c>
      <c r="I10536" s="35">
        <v>2529.4321779458546</v>
      </c>
      <c r="J10536" s="35">
        <v>0.9794540556609499</v>
      </c>
      <c r="K10536" s="35">
        <v>-0.70299872442968148</v>
      </c>
      <c r="L10536" s="35">
        <v>0</v>
      </c>
      <c r="M10536" s="35">
        <v>0</v>
      </c>
      <c r="N10536" s="35">
        <v>0</v>
      </c>
      <c r="O10536" s="35">
        <v>0</v>
      </c>
      <c r="P10536" s="36">
        <v>12</v>
      </c>
      <c r="Q10536" s="37">
        <v>86</v>
      </c>
      <c r="R10536" s="36">
        <v>0</v>
      </c>
      <c r="S10536" s="39">
        <f t="shared" si="369"/>
        <v>86</v>
      </c>
      <c r="T10536" s="34" t="s">
        <v>29</v>
      </c>
      <c r="U10536" s="12">
        <f>((alpha*(beta^speed))*(speed^ceta))</f>
        <v>18.522645660017972</v>
      </c>
      <c r="V10536" s="8">
        <f t="shared" si="370"/>
        <v>86</v>
      </c>
    </row>
    <row r="10537" spans="1:22">
      <c r="A10537" s="34" t="s">
        <v>19</v>
      </c>
      <c r="B10537" s="34" t="s">
        <v>76</v>
      </c>
      <c r="C10537" s="5" t="s">
        <v>192</v>
      </c>
      <c r="D10537" s="35" t="s">
        <v>87</v>
      </c>
      <c r="E10537" s="36" t="s">
        <v>15</v>
      </c>
      <c r="F10537" s="37">
        <v>50</v>
      </c>
      <c r="G10537" s="38">
        <v>-0.04</v>
      </c>
      <c r="H10537" s="34">
        <v>0.98835911358648243</v>
      </c>
      <c r="I10537" s="35">
        <v>0.19019227529221772</v>
      </c>
      <c r="J10537" s="35">
        <v>11.517558368964902</v>
      </c>
      <c r="K10537" s="35">
        <v>1.3890113197410889</v>
      </c>
      <c r="L10537" s="35">
        <v>0.62786704388857961</v>
      </c>
      <c r="M10537" s="35">
        <v>3.6078219988946218E-2</v>
      </c>
      <c r="N10537" s="35">
        <v>0</v>
      </c>
      <c r="O10537" s="35">
        <v>0</v>
      </c>
      <c r="P10537" s="36">
        <v>12</v>
      </c>
      <c r="Q10537" s="37">
        <v>86</v>
      </c>
      <c r="R10537" s="36">
        <v>10</v>
      </c>
      <c r="S10537" s="39">
        <f t="shared" si="369"/>
        <v>86</v>
      </c>
      <c r="T10537" s="34" t="s">
        <v>44</v>
      </c>
      <c r="U10537" s="12">
        <f>(alpha+(beta/(1+EXP((((-1)*ceta)+(delta*LN(speed)))+(epsilon*speed)))))</f>
        <v>0.31543341681689163</v>
      </c>
      <c r="V10537" s="8">
        <f t="shared" si="370"/>
        <v>86</v>
      </c>
    </row>
    <row r="10538" spans="1:22">
      <c r="A10538" s="34" t="s">
        <v>19</v>
      </c>
      <c r="B10538" s="34" t="s">
        <v>76</v>
      </c>
      <c r="C10538" s="5" t="s">
        <v>192</v>
      </c>
      <c r="D10538" s="35" t="s">
        <v>87</v>
      </c>
      <c r="E10538" s="36" t="s">
        <v>16</v>
      </c>
      <c r="F10538" s="37">
        <v>50</v>
      </c>
      <c r="G10538" s="38">
        <v>-0.04</v>
      </c>
      <c r="H10538" s="34">
        <v>0.98053603320782401</v>
      </c>
      <c r="I10538" s="35">
        <v>56.868984517198008</v>
      </c>
      <c r="J10538" s="35">
        <v>0.97595457530126817</v>
      </c>
      <c r="K10538" s="35">
        <v>-0.59890079490499215</v>
      </c>
      <c r="L10538" s="35">
        <v>0</v>
      </c>
      <c r="M10538" s="35">
        <v>0</v>
      </c>
      <c r="N10538" s="35">
        <v>0</v>
      </c>
      <c r="O10538" s="35">
        <v>0</v>
      </c>
      <c r="P10538" s="36">
        <v>12</v>
      </c>
      <c r="Q10538" s="37">
        <v>86</v>
      </c>
      <c r="R10538" s="36">
        <v>0</v>
      </c>
      <c r="S10538" s="39">
        <f t="shared" si="369"/>
        <v>86</v>
      </c>
      <c r="T10538" s="34" t="s">
        <v>29</v>
      </c>
      <c r="U10538" s="12">
        <f>((alpha*(beta^speed))*(speed^ceta))</f>
        <v>0.48668592987058601</v>
      </c>
      <c r="V10538" s="8">
        <f t="shared" si="370"/>
        <v>86</v>
      </c>
    </row>
    <row r="10539" spans="1:22">
      <c r="A10539" s="34" t="s">
        <v>19</v>
      </c>
      <c r="B10539" s="34" t="s">
        <v>76</v>
      </c>
      <c r="C10539" s="5" t="s">
        <v>192</v>
      </c>
      <c r="D10539" s="35" t="s">
        <v>87</v>
      </c>
      <c r="E10539" s="36" t="s">
        <v>14</v>
      </c>
      <c r="F10539" s="37">
        <v>50</v>
      </c>
      <c r="G10539" s="38">
        <v>-0.04</v>
      </c>
      <c r="H10539" s="34">
        <v>0.99728220105632581</v>
      </c>
      <c r="I10539" s="35">
        <v>14.134227948779666</v>
      </c>
      <c r="J10539" s="35">
        <v>0.99317618362701277</v>
      </c>
      <c r="K10539" s="35">
        <v>-1.0092961045923177</v>
      </c>
      <c r="L10539" s="35">
        <v>0</v>
      </c>
      <c r="M10539" s="35">
        <v>0</v>
      </c>
      <c r="N10539" s="35">
        <v>0</v>
      </c>
      <c r="O10539" s="35">
        <v>0</v>
      </c>
      <c r="P10539" s="36">
        <v>12</v>
      </c>
      <c r="Q10539" s="37">
        <v>86</v>
      </c>
      <c r="R10539" s="36">
        <v>0</v>
      </c>
      <c r="S10539" s="39">
        <f t="shared" si="369"/>
        <v>86</v>
      </c>
      <c r="T10539" s="34" t="s">
        <v>29</v>
      </c>
      <c r="U10539" s="12">
        <f>((alpha*(beta^speed))*(speed^ceta))</f>
        <v>8.7508824375762115E-2</v>
      </c>
      <c r="V10539" s="8">
        <f t="shared" si="370"/>
        <v>86</v>
      </c>
    </row>
    <row r="10540" spans="1:22">
      <c r="A10540" s="34" t="s">
        <v>19</v>
      </c>
      <c r="B10540" s="34" t="s">
        <v>76</v>
      </c>
      <c r="C10540" s="5" t="s">
        <v>192</v>
      </c>
      <c r="D10540" s="35" t="s">
        <v>87</v>
      </c>
      <c r="E10540" s="36" t="s">
        <v>18</v>
      </c>
      <c r="F10540" s="37">
        <v>50</v>
      </c>
      <c r="G10540" s="38">
        <v>-0.04</v>
      </c>
      <c r="H10540" s="34">
        <v>0.9964150310192309</v>
      </c>
      <c r="I10540" s="35">
        <v>2.9525167098281737</v>
      </c>
      <c r="J10540" s="35">
        <v>-6.9273575159574197</v>
      </c>
      <c r="K10540" s="35">
        <v>-1.2633266247180293</v>
      </c>
      <c r="L10540" s="35">
        <v>0</v>
      </c>
      <c r="M10540" s="35">
        <v>0</v>
      </c>
      <c r="N10540" s="35">
        <v>0</v>
      </c>
      <c r="O10540" s="35">
        <v>0</v>
      </c>
      <c r="P10540" s="36">
        <v>12</v>
      </c>
      <c r="Q10540" s="37">
        <v>86</v>
      </c>
      <c r="R10540" s="36">
        <v>13</v>
      </c>
      <c r="S10540" s="39">
        <f t="shared" si="369"/>
        <v>86</v>
      </c>
      <c r="T10540" s="34" t="s">
        <v>50</v>
      </c>
      <c r="U10540" s="12">
        <f>EXP((alpha+(beta/speed))+(ceta*LN(speed)))</f>
        <v>6.3588064327157828E-2</v>
      </c>
      <c r="V10540" s="8">
        <f t="shared" si="370"/>
        <v>86</v>
      </c>
    </row>
    <row r="10541" spans="1:22">
      <c r="A10541" s="34" t="s">
        <v>19</v>
      </c>
      <c r="B10541" s="34" t="s">
        <v>76</v>
      </c>
      <c r="C10541" s="5" t="s">
        <v>192</v>
      </c>
      <c r="D10541" s="35" t="s">
        <v>87</v>
      </c>
      <c r="E10541" s="36" t="s">
        <v>17</v>
      </c>
      <c r="F10541" s="37">
        <v>50</v>
      </c>
      <c r="G10541" s="38">
        <v>-0.04</v>
      </c>
      <c r="H10541" s="34">
        <v>0.97570990207494879</v>
      </c>
      <c r="I10541" s="35">
        <v>1457.3853130755415</v>
      </c>
      <c r="J10541" s="35">
        <v>0.97195740162568001</v>
      </c>
      <c r="K10541" s="35">
        <v>-0.43977030623657642</v>
      </c>
      <c r="L10541" s="35">
        <v>0</v>
      </c>
      <c r="M10541" s="35">
        <v>0</v>
      </c>
      <c r="N10541" s="35">
        <v>0</v>
      </c>
      <c r="O10541" s="35">
        <v>0</v>
      </c>
      <c r="P10541" s="36">
        <v>12</v>
      </c>
      <c r="Q10541" s="37">
        <v>86</v>
      </c>
      <c r="R10541" s="36">
        <v>0</v>
      </c>
      <c r="S10541" s="39">
        <f t="shared" si="369"/>
        <v>86</v>
      </c>
      <c r="T10541" s="34" t="s">
        <v>29</v>
      </c>
      <c r="U10541" s="12">
        <f>((alpha*(beta^speed))*(speed^ceta))</f>
        <v>17.803332693069905</v>
      </c>
      <c r="V10541" s="8">
        <f t="shared" si="370"/>
        <v>86</v>
      </c>
    </row>
    <row r="10542" spans="1:22">
      <c r="A10542" s="34" t="s">
        <v>19</v>
      </c>
      <c r="B10542" s="34" t="s">
        <v>76</v>
      </c>
      <c r="C10542" s="5" t="s">
        <v>192</v>
      </c>
      <c r="D10542" s="35" t="s">
        <v>87</v>
      </c>
      <c r="E10542" s="36" t="s">
        <v>15</v>
      </c>
      <c r="F10542" s="37">
        <v>100</v>
      </c>
      <c r="G10542" s="38">
        <v>-0.04</v>
      </c>
      <c r="H10542" s="34">
        <v>0.98143752593255107</v>
      </c>
      <c r="I10542" s="35">
        <v>0.21839136366761949</v>
      </c>
      <c r="J10542" s="35">
        <v>14.86161571270851</v>
      </c>
      <c r="K10542" s="35">
        <v>0.28049814962796593</v>
      </c>
      <c r="L10542" s="35">
        <v>0.24874524767448439</v>
      </c>
      <c r="M10542" s="35">
        <v>4.8016640920076674E-2</v>
      </c>
      <c r="N10542" s="35">
        <v>0</v>
      </c>
      <c r="O10542" s="35">
        <v>0</v>
      </c>
      <c r="P10542" s="36">
        <v>12</v>
      </c>
      <c r="Q10542" s="37">
        <v>86</v>
      </c>
      <c r="R10542" s="36">
        <v>10</v>
      </c>
      <c r="S10542" s="39">
        <f t="shared" si="369"/>
        <v>86</v>
      </c>
      <c r="T10542" s="34" t="s">
        <v>44</v>
      </c>
      <c r="U10542" s="12">
        <f>(alpha+(beta/(1+EXP((((-1)*ceta)+(delta*LN(speed)))+(epsilon*speed)))))</f>
        <v>0.32220491258073891</v>
      </c>
      <c r="V10542" s="8">
        <f t="shared" si="370"/>
        <v>86</v>
      </c>
    </row>
    <row r="10543" spans="1:22">
      <c r="A10543" s="34" t="s">
        <v>19</v>
      </c>
      <c r="B10543" s="34" t="s">
        <v>76</v>
      </c>
      <c r="C10543" s="5" t="s">
        <v>192</v>
      </c>
      <c r="D10543" s="35" t="s">
        <v>87</v>
      </c>
      <c r="E10543" s="36" t="s">
        <v>16</v>
      </c>
      <c r="F10543" s="37">
        <v>100</v>
      </c>
      <c r="G10543" s="38">
        <v>-0.04</v>
      </c>
      <c r="H10543" s="34">
        <v>0.97045456626214743</v>
      </c>
      <c r="I10543" s="35">
        <v>-0.85291999535320606</v>
      </c>
      <c r="J10543" s="35">
        <v>17.234085727652353</v>
      </c>
      <c r="K10543" s="35">
        <v>4.5101567654720363</v>
      </c>
      <c r="L10543" s="35">
        <v>1.6479257000792074</v>
      </c>
      <c r="M10543" s="35">
        <v>-4.2800639725637116E-3</v>
      </c>
      <c r="N10543" s="35">
        <v>0</v>
      </c>
      <c r="O10543" s="35">
        <v>0</v>
      </c>
      <c r="P10543" s="36">
        <v>12</v>
      </c>
      <c r="Q10543" s="37">
        <v>86</v>
      </c>
      <c r="R10543" s="36">
        <v>10</v>
      </c>
      <c r="S10543" s="39">
        <f t="shared" si="369"/>
        <v>86</v>
      </c>
      <c r="T10543" s="34" t="s">
        <v>44</v>
      </c>
      <c r="U10543" s="12">
        <f>(alpha+(beta/(1+EXP((((-1)*ceta)+(delta*LN(speed)))+(epsilon*speed)))))</f>
        <v>0.5008449216985682</v>
      </c>
      <c r="V10543" s="8">
        <f t="shared" si="370"/>
        <v>86</v>
      </c>
    </row>
    <row r="10544" spans="1:22">
      <c r="A10544" s="34" t="s">
        <v>19</v>
      </c>
      <c r="B10544" s="34" t="s">
        <v>76</v>
      </c>
      <c r="C10544" s="5" t="s">
        <v>192</v>
      </c>
      <c r="D10544" s="35" t="s">
        <v>87</v>
      </c>
      <c r="E10544" s="36" t="s">
        <v>14</v>
      </c>
      <c r="F10544" s="37">
        <v>100</v>
      </c>
      <c r="G10544" s="38">
        <v>-0.04</v>
      </c>
      <c r="H10544" s="34">
        <v>0.99712566865819063</v>
      </c>
      <c r="I10544" s="35">
        <v>13.33743788933174</v>
      </c>
      <c r="J10544" s="35">
        <v>0.99388921078962222</v>
      </c>
      <c r="K10544" s="35">
        <v>-1.0131849194533347</v>
      </c>
      <c r="L10544" s="35">
        <v>0</v>
      </c>
      <c r="M10544" s="35">
        <v>0</v>
      </c>
      <c r="N10544" s="35">
        <v>0</v>
      </c>
      <c r="O10544" s="35">
        <v>0</v>
      </c>
      <c r="P10544" s="36">
        <v>12</v>
      </c>
      <c r="Q10544" s="37">
        <v>86</v>
      </c>
      <c r="R10544" s="36">
        <v>0</v>
      </c>
      <c r="S10544" s="39">
        <f t="shared" si="369"/>
        <v>86</v>
      </c>
      <c r="T10544" s="34" t="s">
        <v>29</v>
      </c>
      <c r="U10544" s="12">
        <f>((alpha*(beta^speed))*(speed^ceta))</f>
        <v>8.6324425965328702E-2</v>
      </c>
      <c r="V10544" s="8">
        <f t="shared" si="370"/>
        <v>86</v>
      </c>
    </row>
    <row r="10545" spans="1:22">
      <c r="A10545" s="34" t="s">
        <v>19</v>
      </c>
      <c r="B10545" s="34" t="s">
        <v>76</v>
      </c>
      <c r="C10545" s="5" t="s">
        <v>192</v>
      </c>
      <c r="D10545" s="35" t="s">
        <v>87</v>
      </c>
      <c r="E10545" s="36" t="s">
        <v>18</v>
      </c>
      <c r="F10545" s="37">
        <v>100</v>
      </c>
      <c r="G10545" s="38">
        <v>-0.04</v>
      </c>
      <c r="H10545" s="34">
        <v>0.99425266218655195</v>
      </c>
      <c r="I10545" s="35">
        <v>3.283404312264524</v>
      </c>
      <c r="J10545" s="35">
        <v>-8.6633683051631873</v>
      </c>
      <c r="K10545" s="35">
        <v>-1.3316342532465584</v>
      </c>
      <c r="L10545" s="35">
        <v>0</v>
      </c>
      <c r="M10545" s="35">
        <v>0</v>
      </c>
      <c r="N10545" s="35">
        <v>0</v>
      </c>
      <c r="O10545" s="35">
        <v>0</v>
      </c>
      <c r="P10545" s="36">
        <v>12</v>
      </c>
      <c r="Q10545" s="37">
        <v>86</v>
      </c>
      <c r="R10545" s="36">
        <v>13</v>
      </c>
      <c r="S10545" s="39">
        <f t="shared" si="369"/>
        <v>86</v>
      </c>
      <c r="T10545" s="34" t="s">
        <v>50</v>
      </c>
      <c r="U10545" s="12">
        <f>EXP((alpha+(beta/speed))+(ceta*LN(speed)))</f>
        <v>6.3998606836405916E-2</v>
      </c>
      <c r="V10545" s="8">
        <f t="shared" si="370"/>
        <v>86</v>
      </c>
    </row>
    <row r="10546" spans="1:22">
      <c r="A10546" s="34" t="s">
        <v>19</v>
      </c>
      <c r="B10546" s="34" t="s">
        <v>76</v>
      </c>
      <c r="C10546" s="5" t="s">
        <v>192</v>
      </c>
      <c r="D10546" s="35" t="s">
        <v>87</v>
      </c>
      <c r="E10546" s="36" t="s">
        <v>17</v>
      </c>
      <c r="F10546" s="37">
        <v>100</v>
      </c>
      <c r="G10546" s="38">
        <v>-0.04</v>
      </c>
      <c r="H10546" s="34">
        <v>0.96241067984316908</v>
      </c>
      <c r="I10546" s="35">
        <v>12.985849743955598</v>
      </c>
      <c r="J10546" s="35">
        <v>-21.744379158913947</v>
      </c>
      <c r="K10546" s="35">
        <v>-2.1295487929731003</v>
      </c>
      <c r="L10546" s="35">
        <v>0</v>
      </c>
      <c r="M10546" s="35">
        <v>0</v>
      </c>
      <c r="N10546" s="35">
        <v>0</v>
      </c>
      <c r="O10546" s="35">
        <v>0</v>
      </c>
      <c r="P10546" s="36">
        <v>12</v>
      </c>
      <c r="Q10546" s="37">
        <v>86</v>
      </c>
      <c r="R10546" s="36">
        <v>13</v>
      </c>
      <c r="S10546" s="39">
        <f t="shared" si="369"/>
        <v>86</v>
      </c>
      <c r="T10546" s="34" t="s">
        <v>50</v>
      </c>
      <c r="U10546" s="12">
        <f>EXP((alpha+(beta/speed))+(ceta*LN(speed)))</f>
        <v>25.719725266590441</v>
      </c>
      <c r="V10546" s="8">
        <f t="shared" si="370"/>
        <v>86</v>
      </c>
    </row>
    <row r="10547" spans="1:22">
      <c r="A10547" s="34" t="s">
        <v>19</v>
      </c>
      <c r="B10547" s="34" t="s">
        <v>76</v>
      </c>
      <c r="C10547" s="5" t="s">
        <v>192</v>
      </c>
      <c r="D10547" s="35" t="s">
        <v>87</v>
      </c>
      <c r="E10547" s="36" t="s">
        <v>15</v>
      </c>
      <c r="F10547" s="37">
        <v>0</v>
      </c>
      <c r="G10547" s="38">
        <v>-0.02</v>
      </c>
      <c r="H10547" s="34">
        <v>0.99149507655467084</v>
      </c>
      <c r="I10547" s="35">
        <v>0.94457440778822044</v>
      </c>
      <c r="J10547" s="35">
        <v>42.477452671334007</v>
      </c>
      <c r="K10547" s="35">
        <v>-0.17888566953720639</v>
      </c>
      <c r="L10547" s="35">
        <v>0.61253473300005468</v>
      </c>
      <c r="M10547" s="35">
        <v>4.4070881286218534E-2</v>
      </c>
      <c r="N10547" s="35">
        <v>0</v>
      </c>
      <c r="O10547" s="35">
        <v>0</v>
      </c>
      <c r="P10547" s="36">
        <v>12</v>
      </c>
      <c r="Q10547" s="37">
        <v>86</v>
      </c>
      <c r="R10547" s="36">
        <v>10</v>
      </c>
      <c r="S10547" s="39">
        <f t="shared" si="369"/>
        <v>86</v>
      </c>
      <c r="T10547" s="34" t="s">
        <v>44</v>
      </c>
      <c r="U10547" s="12">
        <f>(alpha+(beta/(1+EXP((((-1)*ceta)+(delta*LN(speed)))+(epsilon*speed)))))</f>
        <v>0.99693066573529177</v>
      </c>
      <c r="V10547" s="8">
        <f t="shared" si="370"/>
        <v>86</v>
      </c>
    </row>
    <row r="10548" spans="1:22">
      <c r="A10548" s="34" t="s">
        <v>19</v>
      </c>
      <c r="B10548" s="34" t="s">
        <v>76</v>
      </c>
      <c r="C10548" s="5" t="s">
        <v>192</v>
      </c>
      <c r="D10548" s="35" t="s">
        <v>87</v>
      </c>
      <c r="E10548" s="36" t="s">
        <v>16</v>
      </c>
      <c r="F10548" s="37">
        <v>0</v>
      </c>
      <c r="G10548" s="38">
        <v>-0.02</v>
      </c>
      <c r="H10548" s="34">
        <v>0.9913229773815988</v>
      </c>
      <c r="I10548" s="35">
        <v>5.6972103371645764</v>
      </c>
      <c r="J10548" s="35">
        <v>-3.6707517781007568</v>
      </c>
      <c r="K10548" s="35">
        <v>-1.1621136189211034</v>
      </c>
      <c r="L10548" s="35">
        <v>0</v>
      </c>
      <c r="M10548" s="35">
        <v>0</v>
      </c>
      <c r="N10548" s="35">
        <v>0</v>
      </c>
      <c r="O10548" s="35">
        <v>0</v>
      </c>
      <c r="P10548" s="36">
        <v>12</v>
      </c>
      <c r="Q10548" s="37">
        <v>86</v>
      </c>
      <c r="R10548" s="36">
        <v>13</v>
      </c>
      <c r="S10548" s="39">
        <f t="shared" si="369"/>
        <v>86</v>
      </c>
      <c r="T10548" s="34" t="s">
        <v>50</v>
      </c>
      <c r="U10548" s="12">
        <f>EXP((alpha+(beta/speed))+(ceta*LN(speed)))</f>
        <v>1.6129576132242256</v>
      </c>
      <c r="V10548" s="8">
        <f t="shared" si="370"/>
        <v>86</v>
      </c>
    </row>
    <row r="10549" spans="1:22">
      <c r="A10549" s="34" t="s">
        <v>19</v>
      </c>
      <c r="B10549" s="34" t="s">
        <v>76</v>
      </c>
      <c r="C10549" s="5" t="s">
        <v>192</v>
      </c>
      <c r="D10549" s="35" t="s">
        <v>87</v>
      </c>
      <c r="E10549" s="36" t="s">
        <v>14</v>
      </c>
      <c r="F10549" s="37">
        <v>0</v>
      </c>
      <c r="G10549" s="38">
        <v>-0.02</v>
      </c>
      <c r="H10549" s="34">
        <v>0.99671865678290716</v>
      </c>
      <c r="I10549" s="35">
        <v>20.564163941267608</v>
      </c>
      <c r="J10549" s="35">
        <v>1.0026022409215478</v>
      </c>
      <c r="K10549" s="35">
        <v>-1.1133688105911923</v>
      </c>
      <c r="L10549" s="35">
        <v>0</v>
      </c>
      <c r="M10549" s="35">
        <v>0</v>
      </c>
      <c r="N10549" s="35">
        <v>0</v>
      </c>
      <c r="O10549" s="35">
        <v>0</v>
      </c>
      <c r="P10549" s="36">
        <v>12</v>
      </c>
      <c r="Q10549" s="37">
        <v>86</v>
      </c>
      <c r="R10549" s="36">
        <v>0</v>
      </c>
      <c r="S10549" s="39">
        <f t="shared" si="369"/>
        <v>86</v>
      </c>
      <c r="T10549" s="34" t="s">
        <v>29</v>
      </c>
      <c r="U10549" s="12">
        <f>((alpha*(beta^speed))*(speed^ceta))</f>
        <v>0.18045400337160092</v>
      </c>
      <c r="V10549" s="8">
        <f t="shared" si="370"/>
        <v>86</v>
      </c>
    </row>
    <row r="10550" spans="1:22">
      <c r="A10550" s="34" t="s">
        <v>19</v>
      </c>
      <c r="B10550" s="34" t="s">
        <v>76</v>
      </c>
      <c r="C10550" s="5" t="s">
        <v>192</v>
      </c>
      <c r="D10550" s="35" t="s">
        <v>87</v>
      </c>
      <c r="E10550" s="36" t="s">
        <v>18</v>
      </c>
      <c r="F10550" s="37">
        <v>0</v>
      </c>
      <c r="G10550" s="38">
        <v>-0.02</v>
      </c>
      <c r="H10550" s="34">
        <v>0.99265005747139679</v>
      </c>
      <c r="I10550" s="35">
        <v>6.5562421913975379</v>
      </c>
      <c r="J10550" s="35">
        <v>1.0035518216886752</v>
      </c>
      <c r="K10550" s="35">
        <v>-1.0176627927509283</v>
      </c>
      <c r="L10550" s="35">
        <v>0</v>
      </c>
      <c r="M10550" s="35">
        <v>0</v>
      </c>
      <c r="N10550" s="35">
        <v>0</v>
      </c>
      <c r="O10550" s="35">
        <v>0</v>
      </c>
      <c r="P10550" s="36">
        <v>12</v>
      </c>
      <c r="Q10550" s="37">
        <v>86</v>
      </c>
      <c r="R10550" s="36">
        <v>0</v>
      </c>
      <c r="S10550" s="39">
        <f t="shared" si="369"/>
        <v>86</v>
      </c>
      <c r="T10550" s="34" t="s">
        <v>29</v>
      </c>
      <c r="U10550" s="12">
        <f>((alpha*(beta^speed))*(speed^ceta))</f>
        <v>9.5589679024934135E-2</v>
      </c>
      <c r="V10550" s="8">
        <f t="shared" si="370"/>
        <v>86</v>
      </c>
    </row>
    <row r="10551" spans="1:22">
      <c r="A10551" s="34" t="s">
        <v>19</v>
      </c>
      <c r="B10551" s="34" t="s">
        <v>76</v>
      </c>
      <c r="C10551" s="5" t="s">
        <v>192</v>
      </c>
      <c r="D10551" s="35" t="s">
        <v>87</v>
      </c>
      <c r="E10551" s="36" t="s">
        <v>17</v>
      </c>
      <c r="F10551" s="37">
        <v>0</v>
      </c>
      <c r="G10551" s="38">
        <v>-0.02</v>
      </c>
      <c r="H10551" s="34">
        <v>0.98817753571086397</v>
      </c>
      <c r="I10551" s="35">
        <v>9.474497428441671</v>
      </c>
      <c r="J10551" s="35">
        <v>-5.0238548608018121</v>
      </c>
      <c r="K10551" s="35">
        <v>-1.2057738692887678</v>
      </c>
      <c r="L10551" s="35">
        <v>0</v>
      </c>
      <c r="M10551" s="35">
        <v>0</v>
      </c>
      <c r="N10551" s="35">
        <v>0</v>
      </c>
      <c r="O10551" s="35">
        <v>0</v>
      </c>
      <c r="P10551" s="36">
        <v>12</v>
      </c>
      <c r="Q10551" s="37">
        <v>86</v>
      </c>
      <c r="R10551" s="36">
        <v>13</v>
      </c>
      <c r="S10551" s="39">
        <f t="shared" si="369"/>
        <v>86</v>
      </c>
      <c r="T10551" s="34" t="s">
        <v>50</v>
      </c>
      <c r="U10551" s="12">
        <f>EXP((alpha+(beta/speed))+(ceta*LN(speed)))</f>
        <v>57.119464152066364</v>
      </c>
      <c r="V10551" s="8">
        <f t="shared" si="370"/>
        <v>86</v>
      </c>
    </row>
    <row r="10552" spans="1:22">
      <c r="A10552" s="34" t="s">
        <v>19</v>
      </c>
      <c r="B10552" s="34" t="s">
        <v>76</v>
      </c>
      <c r="C10552" s="5" t="s">
        <v>192</v>
      </c>
      <c r="D10552" s="35" t="s">
        <v>87</v>
      </c>
      <c r="E10552" s="36" t="s">
        <v>15</v>
      </c>
      <c r="F10552" s="37">
        <v>50</v>
      </c>
      <c r="G10552" s="38">
        <v>-0.02</v>
      </c>
      <c r="H10552" s="34">
        <v>0.98038368904873296</v>
      </c>
      <c r="I10552" s="35">
        <v>-2.1293083834414248E-5</v>
      </c>
      <c r="J10552" s="35">
        <v>4.2673370333318906E-3</v>
      </c>
      <c r="K10552" s="35">
        <v>-0.29305750943061531</v>
      </c>
      <c r="L10552" s="35">
        <v>7.8854906123378452</v>
      </c>
      <c r="M10552" s="35">
        <v>0</v>
      </c>
      <c r="N10552" s="35">
        <v>0</v>
      </c>
      <c r="O10552" s="35">
        <v>0</v>
      </c>
      <c r="P10552" s="36">
        <v>12</v>
      </c>
      <c r="Q10552" s="37">
        <v>86</v>
      </c>
      <c r="R10552" s="36">
        <v>14</v>
      </c>
      <c r="S10552" s="39">
        <f t="shared" si="369"/>
        <v>86</v>
      </c>
      <c r="T10552" s="34" t="s">
        <v>51</v>
      </c>
      <c r="U10552" s="12">
        <f>(((alpha*(speed^3))+(beta*(speed^2))+(ceta*speed))+delta)</f>
        <v>0.70017576844539953</v>
      </c>
      <c r="V10552" s="8">
        <f t="shared" si="370"/>
        <v>86</v>
      </c>
    </row>
    <row r="10553" spans="1:22">
      <c r="A10553" s="34" t="s">
        <v>19</v>
      </c>
      <c r="B10553" s="34" t="s">
        <v>76</v>
      </c>
      <c r="C10553" s="5" t="s">
        <v>192</v>
      </c>
      <c r="D10553" s="35" t="s">
        <v>87</v>
      </c>
      <c r="E10553" s="36" t="s">
        <v>16</v>
      </c>
      <c r="F10553" s="37">
        <v>50</v>
      </c>
      <c r="G10553" s="38">
        <v>-0.02</v>
      </c>
      <c r="H10553" s="34">
        <v>0.9782815017667692</v>
      </c>
      <c r="I10553" s="35">
        <v>-3.2749711590772352</v>
      </c>
      <c r="J10553" s="35">
        <v>120.92442935012443</v>
      </c>
      <c r="K10553" s="35">
        <v>-0.26892608781636412</v>
      </c>
      <c r="L10553" s="35">
        <v>0.62740586411714616</v>
      </c>
      <c r="M10553" s="35">
        <v>2.178407908393006E-3</v>
      </c>
      <c r="N10553" s="35">
        <v>0</v>
      </c>
      <c r="O10553" s="35">
        <v>0</v>
      </c>
      <c r="P10553" s="36">
        <v>12</v>
      </c>
      <c r="Q10553" s="37">
        <v>86</v>
      </c>
      <c r="R10553" s="36">
        <v>10</v>
      </c>
      <c r="S10553" s="39">
        <f t="shared" si="369"/>
        <v>86</v>
      </c>
      <c r="T10553" s="34" t="s">
        <v>44</v>
      </c>
      <c r="U10553" s="12">
        <f>(alpha+(beta/(1+EXP((((-1)*ceta)+(delta*LN(speed)))+(epsilon*speed)))))</f>
        <v>1.234623140160624</v>
      </c>
      <c r="V10553" s="8">
        <f t="shared" si="370"/>
        <v>86</v>
      </c>
    </row>
    <row r="10554" spans="1:22">
      <c r="A10554" s="34" t="s">
        <v>19</v>
      </c>
      <c r="B10554" s="34" t="s">
        <v>76</v>
      </c>
      <c r="C10554" s="5" t="s">
        <v>192</v>
      </c>
      <c r="D10554" s="35" t="s">
        <v>87</v>
      </c>
      <c r="E10554" s="36" t="s">
        <v>14</v>
      </c>
      <c r="F10554" s="37">
        <v>50</v>
      </c>
      <c r="G10554" s="38">
        <v>-0.02</v>
      </c>
      <c r="H10554" s="34">
        <v>0.99721900219912707</v>
      </c>
      <c r="I10554" s="35">
        <v>16.172018906835515</v>
      </c>
      <c r="J10554" s="35">
        <v>0.99653608478333611</v>
      </c>
      <c r="K10554" s="35">
        <v>-1.0257520702448915</v>
      </c>
      <c r="L10554" s="35">
        <v>0</v>
      </c>
      <c r="M10554" s="35">
        <v>0</v>
      </c>
      <c r="N10554" s="35">
        <v>0</v>
      </c>
      <c r="O10554" s="35">
        <v>0</v>
      </c>
      <c r="P10554" s="36">
        <v>12</v>
      </c>
      <c r="Q10554" s="37">
        <v>86</v>
      </c>
      <c r="R10554" s="36">
        <v>0</v>
      </c>
      <c r="S10554" s="39">
        <f t="shared" si="369"/>
        <v>86</v>
      </c>
      <c r="T10554" s="34" t="s">
        <v>29</v>
      </c>
      <c r="U10554" s="12">
        <f>((alpha*(beta^speed))*(speed^ceta))</f>
        <v>0.12440818717966741</v>
      </c>
      <c r="V10554" s="8">
        <f t="shared" si="370"/>
        <v>86</v>
      </c>
    </row>
    <row r="10555" spans="1:22">
      <c r="A10555" s="34" t="s">
        <v>19</v>
      </c>
      <c r="B10555" s="34" t="s">
        <v>76</v>
      </c>
      <c r="C10555" s="5" t="s">
        <v>192</v>
      </c>
      <c r="D10555" s="35" t="s">
        <v>87</v>
      </c>
      <c r="E10555" s="36" t="s">
        <v>18</v>
      </c>
      <c r="F10555" s="37">
        <v>50</v>
      </c>
      <c r="G10555" s="38">
        <v>-0.02</v>
      </c>
      <c r="H10555" s="34">
        <v>0.99574081926295643</v>
      </c>
      <c r="I10555" s="35">
        <v>3.524634865035265</v>
      </c>
      <c r="J10555" s="35">
        <v>0.99409817331176809</v>
      </c>
      <c r="K10555" s="35">
        <v>-0.74497066588872973</v>
      </c>
      <c r="L10555" s="35">
        <v>0</v>
      </c>
      <c r="M10555" s="35">
        <v>0</v>
      </c>
      <c r="N10555" s="35">
        <v>0</v>
      </c>
      <c r="O10555" s="35">
        <v>0</v>
      </c>
      <c r="P10555" s="36">
        <v>12</v>
      </c>
      <c r="Q10555" s="37">
        <v>86</v>
      </c>
      <c r="R10555" s="36">
        <v>0</v>
      </c>
      <c r="S10555" s="39">
        <f t="shared" si="369"/>
        <v>86</v>
      </c>
      <c r="T10555" s="34" t="s">
        <v>29</v>
      </c>
      <c r="U10555" s="12">
        <f>((alpha*(beta^speed))*(speed^ceta))</f>
        <v>7.6716229467782476E-2</v>
      </c>
      <c r="V10555" s="8">
        <f t="shared" si="370"/>
        <v>86</v>
      </c>
    </row>
    <row r="10556" spans="1:22">
      <c r="A10556" s="34" t="s">
        <v>19</v>
      </c>
      <c r="B10556" s="34" t="s">
        <v>76</v>
      </c>
      <c r="C10556" s="5" t="s">
        <v>192</v>
      </c>
      <c r="D10556" s="35" t="s">
        <v>87</v>
      </c>
      <c r="E10556" s="36" t="s">
        <v>17</v>
      </c>
      <c r="F10556" s="37">
        <v>50</v>
      </c>
      <c r="G10556" s="38">
        <v>-0.02</v>
      </c>
      <c r="H10556" s="34">
        <v>0.97033801862861546</v>
      </c>
      <c r="I10556" s="35">
        <v>-2.2826947483956792E-3</v>
      </c>
      <c r="J10556" s="35">
        <v>0.42254855141686609</v>
      </c>
      <c r="K10556" s="35">
        <v>-27.906670537109672</v>
      </c>
      <c r="L10556" s="35">
        <v>747.69951589299751</v>
      </c>
      <c r="M10556" s="35">
        <v>0</v>
      </c>
      <c r="N10556" s="35">
        <v>0</v>
      </c>
      <c r="O10556" s="35">
        <v>0</v>
      </c>
      <c r="P10556" s="36">
        <v>12</v>
      </c>
      <c r="Q10556" s="37">
        <v>86</v>
      </c>
      <c r="R10556" s="36">
        <v>14</v>
      </c>
      <c r="S10556" s="39">
        <f t="shared" si="369"/>
        <v>86</v>
      </c>
      <c r="T10556" s="34" t="s">
        <v>51</v>
      </c>
      <c r="U10556" s="12">
        <f>(((alpha*(speed^3))+(beta*(speed^2))+(ceta*speed))+delta)</f>
        <v>20.973245095145217</v>
      </c>
      <c r="V10556" s="8">
        <f t="shared" si="370"/>
        <v>86</v>
      </c>
    </row>
    <row r="10557" spans="1:22">
      <c r="A10557" s="34" t="s">
        <v>19</v>
      </c>
      <c r="B10557" s="34" t="s">
        <v>76</v>
      </c>
      <c r="C10557" s="5" t="s">
        <v>192</v>
      </c>
      <c r="D10557" s="35" t="s">
        <v>87</v>
      </c>
      <c r="E10557" s="36" t="s">
        <v>15</v>
      </c>
      <c r="F10557" s="37">
        <v>100</v>
      </c>
      <c r="G10557" s="38">
        <v>-0.02</v>
      </c>
      <c r="H10557" s="34">
        <v>0.97084370640527951</v>
      </c>
      <c r="I10557" s="35">
        <v>-1.8069044903351676E-5</v>
      </c>
      <c r="J10557" s="35">
        <v>3.8616016586317482E-3</v>
      </c>
      <c r="K10557" s="35">
        <v>-0.28695821687107326</v>
      </c>
      <c r="L10557" s="35">
        <v>8.3769828474121741</v>
      </c>
      <c r="M10557" s="35">
        <v>0</v>
      </c>
      <c r="N10557" s="35">
        <v>0</v>
      </c>
      <c r="O10557" s="35">
        <v>0</v>
      </c>
      <c r="P10557" s="36">
        <v>12</v>
      </c>
      <c r="Q10557" s="37">
        <v>86</v>
      </c>
      <c r="R10557" s="36">
        <v>14</v>
      </c>
      <c r="S10557" s="39">
        <f t="shared" si="369"/>
        <v>86</v>
      </c>
      <c r="T10557" s="34" t="s">
        <v>51</v>
      </c>
      <c r="U10557" s="12">
        <f>(((alpha*(speed^3))+(beta*(speed^2))+(ceta*speed))+delta)</f>
        <v>0.76605763869402743</v>
      </c>
      <c r="V10557" s="8">
        <f t="shared" si="370"/>
        <v>86</v>
      </c>
    </row>
    <row r="10558" spans="1:22">
      <c r="A10558" s="34" t="s">
        <v>19</v>
      </c>
      <c r="B10558" s="34" t="s">
        <v>76</v>
      </c>
      <c r="C10558" s="5" t="s">
        <v>192</v>
      </c>
      <c r="D10558" s="35" t="s">
        <v>87</v>
      </c>
      <c r="E10558" s="36" t="s">
        <v>16</v>
      </c>
      <c r="F10558" s="37">
        <v>100</v>
      </c>
      <c r="G10558" s="38">
        <v>-0.02</v>
      </c>
      <c r="H10558" s="34">
        <v>0.96654866072459422</v>
      </c>
      <c r="I10558" s="35">
        <v>-6.3400328139129214E-5</v>
      </c>
      <c r="J10558" s="35">
        <v>1.1832004273594132E-2</v>
      </c>
      <c r="K10558" s="35">
        <v>-0.80163429151572896</v>
      </c>
      <c r="L10558" s="35">
        <v>22.346416151172409</v>
      </c>
      <c r="M10558" s="35">
        <v>0</v>
      </c>
      <c r="N10558" s="35">
        <v>0</v>
      </c>
      <c r="O10558" s="35">
        <v>0</v>
      </c>
      <c r="P10558" s="36">
        <v>12</v>
      </c>
      <c r="Q10558" s="37">
        <v>86</v>
      </c>
      <c r="R10558" s="36">
        <v>14</v>
      </c>
      <c r="S10558" s="39">
        <f t="shared" si="369"/>
        <v>86</v>
      </c>
      <c r="T10558" s="34" t="s">
        <v>51</v>
      </c>
      <c r="U10558" s="12">
        <f>(((alpha*(speed^3))+(beta*(speed^2))+(ceta*speed))+delta)</f>
        <v>0.58921157345994501</v>
      </c>
      <c r="V10558" s="8">
        <f t="shared" si="370"/>
        <v>86</v>
      </c>
    </row>
    <row r="10559" spans="1:22">
      <c r="A10559" s="34" t="s">
        <v>19</v>
      </c>
      <c r="B10559" s="34" t="s">
        <v>76</v>
      </c>
      <c r="C10559" s="5" t="s">
        <v>192</v>
      </c>
      <c r="D10559" s="35" t="s">
        <v>87</v>
      </c>
      <c r="E10559" s="36" t="s">
        <v>14</v>
      </c>
      <c r="F10559" s="37">
        <v>100</v>
      </c>
      <c r="G10559" s="38">
        <v>-0.02</v>
      </c>
      <c r="H10559" s="34">
        <v>0.99684174737231812</v>
      </c>
      <c r="I10559" s="35">
        <v>13.255160573756362</v>
      </c>
      <c r="J10559" s="35">
        <v>0.99471371234398043</v>
      </c>
      <c r="K10559" s="35">
        <v>-0.9640898657987178</v>
      </c>
      <c r="L10559" s="35">
        <v>0</v>
      </c>
      <c r="M10559" s="35">
        <v>0</v>
      </c>
      <c r="N10559" s="35">
        <v>0</v>
      </c>
      <c r="O10559" s="35">
        <v>0</v>
      </c>
      <c r="P10559" s="36">
        <v>12</v>
      </c>
      <c r="Q10559" s="37">
        <v>86</v>
      </c>
      <c r="R10559" s="36">
        <v>0</v>
      </c>
      <c r="S10559" s="39">
        <f t="shared" si="369"/>
        <v>86</v>
      </c>
      <c r="T10559" s="34" t="s">
        <v>29</v>
      </c>
      <c r="U10559" s="12">
        <f>((alpha*(beta^speed))*(speed^ceta))</f>
        <v>0.11465464553298374</v>
      </c>
      <c r="V10559" s="8">
        <f t="shared" si="370"/>
        <v>86</v>
      </c>
    </row>
    <row r="10560" spans="1:22">
      <c r="A10560" s="34" t="s">
        <v>19</v>
      </c>
      <c r="B10560" s="34" t="s">
        <v>76</v>
      </c>
      <c r="C10560" s="5" t="s">
        <v>192</v>
      </c>
      <c r="D10560" s="35" t="s">
        <v>87</v>
      </c>
      <c r="E10560" s="36" t="s">
        <v>18</v>
      </c>
      <c r="F10560" s="37">
        <v>100</v>
      </c>
      <c r="G10560" s="38">
        <v>-0.02</v>
      </c>
      <c r="H10560" s="34">
        <v>0.99068186610569875</v>
      </c>
      <c r="I10560" s="35">
        <v>1.0572335731428699</v>
      </c>
      <c r="J10560" s="35">
        <v>3.2484921608578313E-2</v>
      </c>
      <c r="K10560" s="35">
        <v>1.3130325793244335</v>
      </c>
      <c r="L10560" s="35">
        <v>0</v>
      </c>
      <c r="M10560" s="35">
        <v>0</v>
      </c>
      <c r="N10560" s="35">
        <v>0</v>
      </c>
      <c r="O10560" s="35">
        <v>0</v>
      </c>
      <c r="P10560" s="36">
        <v>12</v>
      </c>
      <c r="Q10560" s="37">
        <v>86</v>
      </c>
      <c r="R10560" s="36">
        <v>6</v>
      </c>
      <c r="S10560" s="39">
        <f t="shared" si="369"/>
        <v>86</v>
      </c>
      <c r="T10560" s="34" t="s">
        <v>37</v>
      </c>
      <c r="U10560" s="12">
        <f>(1/(alpha+(beta*(speed^ceta))))</f>
        <v>8.11523897264083E-2</v>
      </c>
      <c r="V10560" s="8">
        <f t="shared" si="370"/>
        <v>86</v>
      </c>
    </row>
    <row r="10561" spans="1:22">
      <c r="A10561" s="34" t="s">
        <v>19</v>
      </c>
      <c r="B10561" s="34" t="s">
        <v>76</v>
      </c>
      <c r="C10561" s="5" t="s">
        <v>192</v>
      </c>
      <c r="D10561" s="35" t="s">
        <v>87</v>
      </c>
      <c r="E10561" s="36" t="s">
        <v>17</v>
      </c>
      <c r="F10561" s="37">
        <v>100</v>
      </c>
      <c r="G10561" s="38">
        <v>-0.02</v>
      </c>
      <c r="H10561" s="34">
        <v>0.95596231196168613</v>
      </c>
      <c r="I10561" s="35">
        <v>-2.1874499443549143E-3</v>
      </c>
      <c r="J10561" s="35">
        <v>0.41172145872073568</v>
      </c>
      <c r="K10561" s="35">
        <v>-28.581498216209788</v>
      </c>
      <c r="L10561" s="35">
        <v>825.00423517775505</v>
      </c>
      <c r="M10561" s="35">
        <v>0</v>
      </c>
      <c r="N10561" s="35">
        <v>0</v>
      </c>
      <c r="O10561" s="35">
        <v>0</v>
      </c>
      <c r="P10561" s="36">
        <v>12</v>
      </c>
      <c r="Q10561" s="37">
        <v>86</v>
      </c>
      <c r="R10561" s="36">
        <v>14</v>
      </c>
      <c r="S10561" s="39">
        <f t="shared" si="369"/>
        <v>86</v>
      </c>
      <c r="T10561" s="34" t="s">
        <v>51</v>
      </c>
      <c r="U10561" s="12">
        <f>(((alpha*(speed^3))+(beta*(speed^2))+(ceta*speed))+delta)</f>
        <v>20.746635475664903</v>
      </c>
      <c r="V10561" s="8">
        <f t="shared" si="370"/>
        <v>86</v>
      </c>
    </row>
    <row r="10562" spans="1:22">
      <c r="A10562" s="34" t="s">
        <v>19</v>
      </c>
      <c r="B10562" s="34" t="s">
        <v>76</v>
      </c>
      <c r="C10562" s="5" t="s">
        <v>192</v>
      </c>
      <c r="D10562" s="35" t="s">
        <v>87</v>
      </c>
      <c r="E10562" s="36" t="s">
        <v>15</v>
      </c>
      <c r="F10562" s="37">
        <v>0</v>
      </c>
      <c r="G10562" s="38">
        <v>0.02</v>
      </c>
      <c r="H10562" s="34">
        <v>0.9708200815561111</v>
      </c>
      <c r="I10562" s="35">
        <v>1.6510893589550912</v>
      </c>
      <c r="J10562" s="35">
        <v>40.595095783770383</v>
      </c>
      <c r="K10562" s="35">
        <v>-0.24864309582362232</v>
      </c>
      <c r="L10562" s="35">
        <v>0.61599509137143238</v>
      </c>
      <c r="M10562" s="35">
        <v>4.3294136124224683E-2</v>
      </c>
      <c r="N10562" s="35">
        <v>0</v>
      </c>
      <c r="O10562" s="35">
        <v>0</v>
      </c>
      <c r="P10562" s="36">
        <v>12</v>
      </c>
      <c r="Q10562" s="37">
        <v>86</v>
      </c>
      <c r="R10562" s="36">
        <v>10</v>
      </c>
      <c r="S10562" s="39">
        <f t="shared" ref="S10562:S10625" si="371">V10562</f>
        <v>86</v>
      </c>
      <c r="T10562" s="34" t="s">
        <v>44</v>
      </c>
      <c r="U10562" s="12">
        <f>(alpha+(beta/(1+EXP((((-1)*ceta)+(delta*LN(speed)))+(epsilon*speed)))))</f>
        <v>1.7002157695121121</v>
      </c>
      <c r="V10562" s="8">
        <f t="shared" ref="V10562:V10625" si="372">IF($V$1&lt;P10562,P10562,IF($V$1&gt;Q10562,Q10562,$V$1))</f>
        <v>86</v>
      </c>
    </row>
    <row r="10563" spans="1:22">
      <c r="A10563" s="34" t="s">
        <v>19</v>
      </c>
      <c r="B10563" s="34" t="s">
        <v>76</v>
      </c>
      <c r="C10563" s="5" t="s">
        <v>192</v>
      </c>
      <c r="D10563" s="35" t="s">
        <v>87</v>
      </c>
      <c r="E10563" s="36" t="s">
        <v>16</v>
      </c>
      <c r="F10563" s="37">
        <v>0</v>
      </c>
      <c r="G10563" s="38">
        <v>0.02</v>
      </c>
      <c r="H10563" s="34">
        <v>0.99411006491355347</v>
      </c>
      <c r="I10563" s="35">
        <v>158.10924179654381</v>
      </c>
      <c r="J10563" s="35">
        <v>-1.0907406447113863</v>
      </c>
      <c r="K10563" s="35">
        <v>8.4715868810123425</v>
      </c>
      <c r="L10563" s="35">
        <v>-4.7701722763416263E-3</v>
      </c>
      <c r="M10563" s="35">
        <v>0</v>
      </c>
      <c r="N10563" s="35">
        <v>0</v>
      </c>
      <c r="O10563" s="35">
        <v>0</v>
      </c>
      <c r="P10563" s="36">
        <v>12</v>
      </c>
      <c r="Q10563" s="37">
        <v>86</v>
      </c>
      <c r="R10563" s="36">
        <v>1</v>
      </c>
      <c r="S10563" s="39">
        <f t="shared" si="371"/>
        <v>86</v>
      </c>
      <c r="T10563" s="34" t="s">
        <v>30</v>
      </c>
      <c r="U10563" s="12">
        <f>((alpha*(speed^beta))+(ceta*(speed^delta)))</f>
        <v>9.5206979125978606</v>
      </c>
      <c r="V10563" s="8">
        <f t="shared" si="372"/>
        <v>86</v>
      </c>
    </row>
    <row r="10564" spans="1:22">
      <c r="A10564" s="34" t="s">
        <v>19</v>
      </c>
      <c r="B10564" s="34" t="s">
        <v>76</v>
      </c>
      <c r="C10564" s="5" t="s">
        <v>192</v>
      </c>
      <c r="D10564" s="35" t="s">
        <v>87</v>
      </c>
      <c r="E10564" s="36" t="s">
        <v>14</v>
      </c>
      <c r="F10564" s="37">
        <v>0</v>
      </c>
      <c r="G10564" s="38">
        <v>0.02</v>
      </c>
      <c r="H10564" s="34">
        <v>0.99841846335040496</v>
      </c>
      <c r="I10564" s="35">
        <v>11.33226406049322</v>
      </c>
      <c r="J10564" s="35">
        <v>-0.84668452649632608</v>
      </c>
      <c r="K10564" s="35">
        <v>214.78343777339384</v>
      </c>
      <c r="L10564" s="35">
        <v>-3.0836310094560906</v>
      </c>
      <c r="M10564" s="35">
        <v>0</v>
      </c>
      <c r="N10564" s="35">
        <v>0</v>
      </c>
      <c r="O10564" s="35">
        <v>0</v>
      </c>
      <c r="P10564" s="36">
        <v>12</v>
      </c>
      <c r="Q10564" s="37">
        <v>86</v>
      </c>
      <c r="R10564" s="36">
        <v>1</v>
      </c>
      <c r="S10564" s="39">
        <f t="shared" si="371"/>
        <v>86</v>
      </c>
      <c r="T10564" s="34" t="s">
        <v>30</v>
      </c>
      <c r="U10564" s="12">
        <f>((alpha*(speed^beta))+(ceta*(speed^delta)))</f>
        <v>0.2610922337142646</v>
      </c>
      <c r="V10564" s="8">
        <f t="shared" si="372"/>
        <v>86</v>
      </c>
    </row>
    <row r="10565" spans="1:22">
      <c r="A10565" s="34" t="s">
        <v>19</v>
      </c>
      <c r="B10565" s="34" t="s">
        <v>76</v>
      </c>
      <c r="C10565" s="5" t="s">
        <v>192</v>
      </c>
      <c r="D10565" s="35" t="s">
        <v>87</v>
      </c>
      <c r="E10565" s="36" t="s">
        <v>18</v>
      </c>
      <c r="F10565" s="37">
        <v>0</v>
      </c>
      <c r="G10565" s="38">
        <v>0.02</v>
      </c>
      <c r="H10565" s="34">
        <v>0.99642537903192774</v>
      </c>
      <c r="I10565" s="35">
        <v>0.65888784011219892</v>
      </c>
      <c r="J10565" s="35">
        <v>-0.35695805184899315</v>
      </c>
      <c r="K10565" s="35">
        <v>14.043985919042809</v>
      </c>
      <c r="L10565" s="35">
        <v>-1.5645876853390643</v>
      </c>
      <c r="M10565" s="35">
        <v>0</v>
      </c>
      <c r="N10565" s="35">
        <v>0</v>
      </c>
      <c r="O10565" s="35">
        <v>0</v>
      </c>
      <c r="P10565" s="36">
        <v>12</v>
      </c>
      <c r="Q10565" s="37">
        <v>86</v>
      </c>
      <c r="R10565" s="36">
        <v>1</v>
      </c>
      <c r="S10565" s="39">
        <f t="shared" si="371"/>
        <v>86</v>
      </c>
      <c r="T10565" s="34" t="s">
        <v>30</v>
      </c>
      <c r="U10565" s="12">
        <f>((alpha*(speed^beta))+(ceta*(speed^delta)))</f>
        <v>0.1475688825655912</v>
      </c>
      <c r="V10565" s="8">
        <f t="shared" si="372"/>
        <v>86</v>
      </c>
    </row>
    <row r="10566" spans="1:22">
      <c r="A10566" s="34" t="s">
        <v>19</v>
      </c>
      <c r="B10566" s="34" t="s">
        <v>76</v>
      </c>
      <c r="C10566" s="5" t="s">
        <v>192</v>
      </c>
      <c r="D10566" s="35" t="s">
        <v>87</v>
      </c>
      <c r="E10566" s="36" t="s">
        <v>17</v>
      </c>
      <c r="F10566" s="37">
        <v>0</v>
      </c>
      <c r="G10566" s="38">
        <v>0.02</v>
      </c>
      <c r="H10566" s="34">
        <v>0.99046079874604853</v>
      </c>
      <c r="I10566" s="35">
        <v>3158.6442318445361</v>
      </c>
      <c r="J10566" s="35">
        <v>1.0096435603066003</v>
      </c>
      <c r="K10566" s="35">
        <v>-0.67694742968589494</v>
      </c>
      <c r="L10566" s="35">
        <v>0</v>
      </c>
      <c r="M10566" s="35">
        <v>0</v>
      </c>
      <c r="N10566" s="35">
        <v>0</v>
      </c>
      <c r="O10566" s="35">
        <v>0</v>
      </c>
      <c r="P10566" s="36">
        <v>12</v>
      </c>
      <c r="Q10566" s="37">
        <v>86</v>
      </c>
      <c r="R10566" s="36">
        <v>0</v>
      </c>
      <c r="S10566" s="39">
        <f t="shared" si="371"/>
        <v>86</v>
      </c>
      <c r="T10566" s="34" t="s">
        <v>29</v>
      </c>
      <c r="U10566" s="12">
        <f>((alpha*(beta^speed))*(speed^ceta))</f>
        <v>353.5100825327425</v>
      </c>
      <c r="V10566" s="8">
        <f t="shared" si="372"/>
        <v>86</v>
      </c>
    </row>
    <row r="10567" spans="1:22">
      <c r="A10567" s="34" t="s">
        <v>19</v>
      </c>
      <c r="B10567" s="34" t="s">
        <v>76</v>
      </c>
      <c r="C10567" s="5" t="s">
        <v>192</v>
      </c>
      <c r="D10567" s="35" t="s">
        <v>87</v>
      </c>
      <c r="E10567" s="36" t="s">
        <v>15</v>
      </c>
      <c r="F10567" s="37">
        <v>50</v>
      </c>
      <c r="G10567" s="38">
        <v>0.02</v>
      </c>
      <c r="H10567" s="34">
        <v>0.9335840895418569</v>
      </c>
      <c r="I10567" s="35">
        <v>-1.8931970968041554E-5</v>
      </c>
      <c r="J10567" s="35">
        <v>3.7625133487912397E-3</v>
      </c>
      <c r="K10567" s="35">
        <v>-0.26158515456440329</v>
      </c>
      <c r="L10567" s="35">
        <v>8.5877760443058069</v>
      </c>
      <c r="M10567" s="35">
        <v>0</v>
      </c>
      <c r="N10567" s="35">
        <v>0</v>
      </c>
      <c r="O10567" s="35">
        <v>0</v>
      </c>
      <c r="P10567" s="36">
        <v>12</v>
      </c>
      <c r="Q10567" s="37">
        <v>86</v>
      </c>
      <c r="R10567" s="36">
        <v>14</v>
      </c>
      <c r="S10567" s="39">
        <f t="shared" si="371"/>
        <v>86</v>
      </c>
      <c r="T10567" s="34" t="s">
        <v>51</v>
      </c>
      <c r="U10567" s="12">
        <f>(((alpha*(speed^3))+(beta*(speed^2))+(ceta*speed))+delta)</f>
        <v>1.8772077533784941</v>
      </c>
      <c r="V10567" s="8">
        <f t="shared" si="372"/>
        <v>86</v>
      </c>
    </row>
    <row r="10568" spans="1:22">
      <c r="A10568" s="34" t="s">
        <v>19</v>
      </c>
      <c r="B10568" s="34" t="s">
        <v>76</v>
      </c>
      <c r="C10568" s="5" t="s">
        <v>192</v>
      </c>
      <c r="D10568" s="35" t="s">
        <v>87</v>
      </c>
      <c r="E10568" s="36" t="s">
        <v>16</v>
      </c>
      <c r="F10568" s="37">
        <v>50</v>
      </c>
      <c r="G10568" s="38">
        <v>0.02</v>
      </c>
      <c r="H10568" s="34">
        <v>0.99198581349278891</v>
      </c>
      <c r="I10568" s="35">
        <v>3.613142955068676</v>
      </c>
      <c r="J10568" s="35">
        <v>2.4130472803246268</v>
      </c>
      <c r="K10568" s="35">
        <v>-0.23269392146479576</v>
      </c>
      <c r="L10568" s="35">
        <v>0</v>
      </c>
      <c r="M10568" s="35">
        <v>0</v>
      </c>
      <c r="N10568" s="35">
        <v>0</v>
      </c>
      <c r="O10568" s="35">
        <v>0</v>
      </c>
      <c r="P10568" s="36">
        <v>12</v>
      </c>
      <c r="Q10568" s="37">
        <v>86</v>
      </c>
      <c r="R10568" s="36">
        <v>13</v>
      </c>
      <c r="S10568" s="39">
        <f t="shared" si="371"/>
        <v>86</v>
      </c>
      <c r="T10568" s="34" t="s">
        <v>50</v>
      </c>
      <c r="U10568" s="12">
        <f>EXP((alpha+(beta/speed))+(ceta*LN(speed)))</f>
        <v>13.527195011187892</v>
      </c>
      <c r="V10568" s="8">
        <f t="shared" si="372"/>
        <v>86</v>
      </c>
    </row>
    <row r="10569" spans="1:22">
      <c r="A10569" s="34" t="s">
        <v>19</v>
      </c>
      <c r="B10569" s="34" t="s">
        <v>76</v>
      </c>
      <c r="C10569" s="5" t="s">
        <v>192</v>
      </c>
      <c r="D10569" s="35" t="s">
        <v>87</v>
      </c>
      <c r="E10569" s="36" t="s">
        <v>14</v>
      </c>
      <c r="F10569" s="37">
        <v>50</v>
      </c>
      <c r="G10569" s="38">
        <v>0.02</v>
      </c>
      <c r="H10569" s="34">
        <v>0.99788224238040002</v>
      </c>
      <c r="I10569" s="35">
        <v>0.20984397961111378</v>
      </c>
      <c r="J10569" s="35">
        <v>17.983746413259325</v>
      </c>
      <c r="K10569" s="35">
        <v>0.37827511402243608</v>
      </c>
      <c r="L10569" s="35">
        <v>1.2187986294570385</v>
      </c>
      <c r="M10569" s="35">
        <v>-2.7519292321956275E-3</v>
      </c>
      <c r="N10569" s="35">
        <v>0</v>
      </c>
      <c r="O10569" s="35">
        <v>0</v>
      </c>
      <c r="P10569" s="36">
        <v>12</v>
      </c>
      <c r="Q10569" s="37">
        <v>86</v>
      </c>
      <c r="R10569" s="36">
        <v>10</v>
      </c>
      <c r="S10569" s="39">
        <f t="shared" si="371"/>
        <v>86</v>
      </c>
      <c r="T10569" s="34" t="s">
        <v>44</v>
      </c>
      <c r="U10569" s="12">
        <f>(alpha+(beta/(1+EXP((((-1)*ceta)+(delta*LN(speed)))+(epsilon*speed)))))</f>
        <v>0.35461159587694124</v>
      </c>
      <c r="V10569" s="8">
        <f t="shared" si="372"/>
        <v>86</v>
      </c>
    </row>
    <row r="10570" spans="1:22">
      <c r="A10570" s="34" t="s">
        <v>19</v>
      </c>
      <c r="B10570" s="34" t="s">
        <v>76</v>
      </c>
      <c r="C10570" s="5" t="s">
        <v>192</v>
      </c>
      <c r="D10570" s="35" t="s">
        <v>87</v>
      </c>
      <c r="E10570" s="36" t="s">
        <v>18</v>
      </c>
      <c r="F10570" s="37">
        <v>50</v>
      </c>
      <c r="G10570" s="38">
        <v>0.02</v>
      </c>
      <c r="H10570" s="34">
        <v>0.98428244606904003</v>
      </c>
      <c r="I10570" s="35">
        <v>3.1096201342614269</v>
      </c>
      <c r="J10570" s="35">
        <v>1.0057443058174049</v>
      </c>
      <c r="K10570" s="35">
        <v>-0.71292802756249374</v>
      </c>
      <c r="L10570" s="35">
        <v>0</v>
      </c>
      <c r="M10570" s="35">
        <v>0</v>
      </c>
      <c r="N10570" s="35">
        <v>0</v>
      </c>
      <c r="O10570" s="35">
        <v>0</v>
      </c>
      <c r="P10570" s="36">
        <v>12</v>
      </c>
      <c r="Q10570" s="37">
        <v>86</v>
      </c>
      <c r="R10570" s="36">
        <v>0</v>
      </c>
      <c r="S10570" s="39">
        <f t="shared" si="371"/>
        <v>86</v>
      </c>
      <c r="T10570" s="34" t="s">
        <v>29</v>
      </c>
      <c r="U10570" s="12">
        <f>((alpha*(beta^speed))*(speed^ceta))</f>
        <v>0.21255986363048357</v>
      </c>
      <c r="V10570" s="8">
        <f t="shared" si="372"/>
        <v>86</v>
      </c>
    </row>
    <row r="10571" spans="1:22">
      <c r="A10571" s="34" t="s">
        <v>19</v>
      </c>
      <c r="B10571" s="34" t="s">
        <v>76</v>
      </c>
      <c r="C10571" s="5" t="s">
        <v>192</v>
      </c>
      <c r="D10571" s="35" t="s">
        <v>87</v>
      </c>
      <c r="E10571" s="36" t="s">
        <v>17</v>
      </c>
      <c r="F10571" s="37">
        <v>50</v>
      </c>
      <c r="G10571" s="38">
        <v>0.02</v>
      </c>
      <c r="H10571" s="34">
        <v>0.97662726117129728</v>
      </c>
      <c r="I10571" s="35">
        <v>2627.985340704995</v>
      </c>
      <c r="J10571" s="35">
        <v>1.005407709061036</v>
      </c>
      <c r="K10571" s="35">
        <v>-0.44715345407747126</v>
      </c>
      <c r="L10571" s="35">
        <v>0</v>
      </c>
      <c r="M10571" s="35">
        <v>0</v>
      </c>
      <c r="N10571" s="35">
        <v>0</v>
      </c>
      <c r="O10571" s="35">
        <v>0</v>
      </c>
      <c r="P10571" s="36">
        <v>12</v>
      </c>
      <c r="Q10571" s="37">
        <v>86</v>
      </c>
      <c r="R10571" s="36">
        <v>0</v>
      </c>
      <c r="S10571" s="39">
        <f t="shared" si="371"/>
        <v>86</v>
      </c>
      <c r="T10571" s="34" t="s">
        <v>29</v>
      </c>
      <c r="U10571" s="12">
        <f>((alpha*(beta^speed))*(speed^ceta))</f>
        <v>570.21076401696928</v>
      </c>
      <c r="V10571" s="8">
        <f t="shared" si="372"/>
        <v>86</v>
      </c>
    </row>
    <row r="10572" spans="1:22">
      <c r="A10572" s="34" t="s">
        <v>19</v>
      </c>
      <c r="B10572" s="34" t="s">
        <v>76</v>
      </c>
      <c r="C10572" s="5" t="s">
        <v>192</v>
      </c>
      <c r="D10572" s="35" t="s">
        <v>87</v>
      </c>
      <c r="E10572" s="36" t="s">
        <v>15</v>
      </c>
      <c r="F10572" s="37">
        <v>100</v>
      </c>
      <c r="G10572" s="38">
        <v>0.02</v>
      </c>
      <c r="H10572" s="34">
        <v>0.96998452946701297</v>
      </c>
      <c r="I10572" s="35">
        <v>1.87420530475112</v>
      </c>
      <c r="J10572" s="35">
        <v>6.1578984074355079</v>
      </c>
      <c r="K10572" s="35">
        <v>3.4777493771284407</v>
      </c>
      <c r="L10572" s="35">
        <v>0.47238396659603932</v>
      </c>
      <c r="M10572" s="35">
        <v>7.3368599555932987E-2</v>
      </c>
      <c r="N10572" s="35">
        <v>0</v>
      </c>
      <c r="O10572" s="35">
        <v>0</v>
      </c>
      <c r="P10572" s="36">
        <v>12</v>
      </c>
      <c r="Q10572" s="37">
        <v>74</v>
      </c>
      <c r="R10572" s="36">
        <v>10</v>
      </c>
      <c r="S10572" s="39">
        <f t="shared" si="371"/>
        <v>74</v>
      </c>
      <c r="T10572" s="34" t="s">
        <v>44</v>
      </c>
      <c r="U10572" s="12">
        <f>(alpha+(beta/(1+EXP((((-1)*ceta)+(delta*LN(speed)))+(epsilon*speed)))))</f>
        <v>1.986639180142141</v>
      </c>
      <c r="V10572" s="8">
        <f t="shared" si="372"/>
        <v>74</v>
      </c>
    </row>
    <row r="10573" spans="1:22">
      <c r="A10573" s="34" t="s">
        <v>19</v>
      </c>
      <c r="B10573" s="34" t="s">
        <v>76</v>
      </c>
      <c r="C10573" s="5" t="s">
        <v>192</v>
      </c>
      <c r="D10573" s="35" t="s">
        <v>87</v>
      </c>
      <c r="E10573" s="36" t="s">
        <v>16</v>
      </c>
      <c r="F10573" s="37">
        <v>100</v>
      </c>
      <c r="G10573" s="38">
        <v>0.02</v>
      </c>
      <c r="H10573" s="34">
        <v>0.9849383469191122</v>
      </c>
      <c r="I10573" s="35">
        <v>-9.6944152285428E-5</v>
      </c>
      <c r="J10573" s="35">
        <v>1.5664107136687401E-2</v>
      </c>
      <c r="K10573" s="35">
        <v>-0.93725566303443009</v>
      </c>
      <c r="L10573" s="35">
        <v>40.652095926217733</v>
      </c>
      <c r="M10573" s="35">
        <v>0</v>
      </c>
      <c r="N10573" s="35">
        <v>0</v>
      </c>
      <c r="O10573" s="35">
        <v>0</v>
      </c>
      <c r="P10573" s="36">
        <v>12</v>
      </c>
      <c r="Q10573" s="37">
        <v>74</v>
      </c>
      <c r="R10573" s="36">
        <v>14</v>
      </c>
      <c r="S10573" s="39">
        <f t="shared" si="371"/>
        <v>74</v>
      </c>
      <c r="T10573" s="34" t="s">
        <v>51</v>
      </c>
      <c r="U10573" s="12">
        <f>(((alpha*(speed^3))+(beta*(speed^2))+(ceta*speed))+delta)</f>
        <v>17.787730376459841</v>
      </c>
      <c r="V10573" s="8">
        <f t="shared" si="372"/>
        <v>74</v>
      </c>
    </row>
    <row r="10574" spans="1:22">
      <c r="A10574" s="34" t="s">
        <v>19</v>
      </c>
      <c r="B10574" s="34" t="s">
        <v>76</v>
      </c>
      <c r="C10574" s="5" t="s">
        <v>192</v>
      </c>
      <c r="D10574" s="35" t="s">
        <v>87</v>
      </c>
      <c r="E10574" s="36" t="s">
        <v>14</v>
      </c>
      <c r="F10574" s="37">
        <v>100</v>
      </c>
      <c r="G10574" s="38">
        <v>0.02</v>
      </c>
      <c r="H10574" s="34">
        <v>0.99692791227643784</v>
      </c>
      <c r="I10574" s="35">
        <v>15.0548534419588</v>
      </c>
      <c r="J10574" s="35">
        <v>1.0114645233869819</v>
      </c>
      <c r="K10574" s="35">
        <v>-1.0030350647950379</v>
      </c>
      <c r="L10574" s="35">
        <v>0</v>
      </c>
      <c r="M10574" s="35">
        <v>0</v>
      </c>
      <c r="N10574" s="35">
        <v>0</v>
      </c>
      <c r="O10574" s="35">
        <v>0</v>
      </c>
      <c r="P10574" s="36">
        <v>12</v>
      </c>
      <c r="Q10574" s="37">
        <v>74</v>
      </c>
      <c r="R10574" s="36">
        <v>0</v>
      </c>
      <c r="S10574" s="39">
        <f t="shared" si="371"/>
        <v>74</v>
      </c>
      <c r="T10574" s="34" t="s">
        <v>29</v>
      </c>
      <c r="U10574" s="12">
        <f>((alpha*(beta^speed))*(speed^ceta))</f>
        <v>0.46678836410150598</v>
      </c>
      <c r="V10574" s="8">
        <f t="shared" si="372"/>
        <v>74</v>
      </c>
    </row>
    <row r="10575" spans="1:22">
      <c r="A10575" s="34" t="s">
        <v>19</v>
      </c>
      <c r="B10575" s="34" t="s">
        <v>76</v>
      </c>
      <c r="C10575" s="5" t="s">
        <v>192</v>
      </c>
      <c r="D10575" s="35" t="s">
        <v>87</v>
      </c>
      <c r="E10575" s="36" t="s">
        <v>18</v>
      </c>
      <c r="F10575" s="37">
        <v>100</v>
      </c>
      <c r="G10575" s="38">
        <v>0.02</v>
      </c>
      <c r="H10575" s="34">
        <v>0.98414164295922668</v>
      </c>
      <c r="I10575" s="35">
        <v>-9.7032642277147123E-7</v>
      </c>
      <c r="J10575" s="35">
        <v>2.4846007577077528E-4</v>
      </c>
      <c r="K10575" s="35">
        <v>-2.056696753949425E-2</v>
      </c>
      <c r="L10575" s="35">
        <v>0.83433533245915392</v>
      </c>
      <c r="M10575" s="35">
        <v>0</v>
      </c>
      <c r="N10575" s="35">
        <v>0</v>
      </c>
      <c r="O10575" s="35">
        <v>0</v>
      </c>
      <c r="P10575" s="36">
        <v>12</v>
      </c>
      <c r="Q10575" s="37">
        <v>74</v>
      </c>
      <c r="R10575" s="36">
        <v>14</v>
      </c>
      <c r="S10575" s="39">
        <f t="shared" si="371"/>
        <v>74</v>
      </c>
      <c r="T10575" s="34" t="s">
        <v>51</v>
      </c>
      <c r="U10575" s="12">
        <f>(((alpha*(speed^3))+(beta*(speed^2))+(ceta*speed))+delta)</f>
        <v>0.2797475551161982</v>
      </c>
      <c r="V10575" s="8">
        <f t="shared" si="372"/>
        <v>74</v>
      </c>
    </row>
    <row r="10576" spans="1:22">
      <c r="A10576" s="34" t="s">
        <v>19</v>
      </c>
      <c r="B10576" s="34" t="s">
        <v>76</v>
      </c>
      <c r="C10576" s="5" t="s">
        <v>192</v>
      </c>
      <c r="D10576" s="35" t="s">
        <v>87</v>
      </c>
      <c r="E10576" s="36" t="s">
        <v>17</v>
      </c>
      <c r="F10576" s="37">
        <v>100</v>
      </c>
      <c r="G10576" s="38">
        <v>0.02</v>
      </c>
      <c r="H10576" s="34">
        <v>0.97034358455844971</v>
      </c>
      <c r="I10576" s="35">
        <v>-2.4096690273318613E-3</v>
      </c>
      <c r="J10576" s="35">
        <v>0.45492277351836236</v>
      </c>
      <c r="K10576" s="35">
        <v>-30.266085436784444</v>
      </c>
      <c r="L10576" s="35">
        <v>1486.3412662371018</v>
      </c>
      <c r="M10576" s="35">
        <v>0</v>
      </c>
      <c r="N10576" s="35">
        <v>0</v>
      </c>
      <c r="O10576" s="35">
        <v>0</v>
      </c>
      <c r="P10576" s="36">
        <v>12</v>
      </c>
      <c r="Q10576" s="37">
        <v>74</v>
      </c>
      <c r="R10576" s="36">
        <v>14</v>
      </c>
      <c r="S10576" s="39">
        <f t="shared" si="371"/>
        <v>74</v>
      </c>
      <c r="T10576" s="34" t="s">
        <v>51</v>
      </c>
      <c r="U10576" s="12">
        <f>(((alpha*(speed^3))+(beta*(speed^2))+(ceta*speed))+delta)</f>
        <v>761.35232977007922</v>
      </c>
      <c r="V10576" s="8">
        <f t="shared" si="372"/>
        <v>74</v>
      </c>
    </row>
    <row r="10577" spans="1:22">
      <c r="A10577" s="34" t="s">
        <v>19</v>
      </c>
      <c r="B10577" s="34" t="s">
        <v>76</v>
      </c>
      <c r="C10577" s="5" t="s">
        <v>192</v>
      </c>
      <c r="D10577" s="35" t="s">
        <v>87</v>
      </c>
      <c r="E10577" s="36" t="s">
        <v>15</v>
      </c>
      <c r="F10577" s="37">
        <v>0</v>
      </c>
      <c r="G10577" s="38">
        <v>0.04</v>
      </c>
      <c r="H10577" s="34">
        <v>0.97670673925185558</v>
      </c>
      <c r="I10577" s="35">
        <v>-0.20396018623543133</v>
      </c>
      <c r="J10577" s="35">
        <v>0.15368196826893132</v>
      </c>
      <c r="K10577" s="35">
        <v>0.36807636432127216</v>
      </c>
      <c r="L10577" s="35">
        <v>0</v>
      </c>
      <c r="M10577" s="35">
        <v>0</v>
      </c>
      <c r="N10577" s="35">
        <v>0</v>
      </c>
      <c r="O10577" s="35">
        <v>0</v>
      </c>
      <c r="P10577" s="36">
        <v>12</v>
      </c>
      <c r="Q10577" s="37">
        <v>86</v>
      </c>
      <c r="R10577" s="36">
        <v>6</v>
      </c>
      <c r="S10577" s="39">
        <f t="shared" si="371"/>
        <v>86</v>
      </c>
      <c r="T10577" s="34" t="s">
        <v>37</v>
      </c>
      <c r="U10577" s="12">
        <f>(1/(alpha+(beta*(speed^ceta))))</f>
        <v>1.7008769031403908</v>
      </c>
      <c r="V10577" s="8">
        <f t="shared" si="372"/>
        <v>86</v>
      </c>
    </row>
    <row r="10578" spans="1:22">
      <c r="A10578" s="34" t="s">
        <v>19</v>
      </c>
      <c r="B10578" s="34" t="s">
        <v>76</v>
      </c>
      <c r="C10578" s="5" t="s">
        <v>192</v>
      </c>
      <c r="D10578" s="35" t="s">
        <v>87</v>
      </c>
      <c r="E10578" s="36" t="s">
        <v>16</v>
      </c>
      <c r="F10578" s="37">
        <v>0</v>
      </c>
      <c r="G10578" s="38">
        <v>0.04</v>
      </c>
      <c r="H10578" s="34">
        <v>0.99583097436928503</v>
      </c>
      <c r="I10578" s="35">
        <v>426.7924823785541</v>
      </c>
      <c r="J10578" s="35">
        <v>-1.8347214009433603</v>
      </c>
      <c r="K10578" s="35">
        <v>29.316733832661843</v>
      </c>
      <c r="L10578" s="35">
        <v>-0.18856399411580413</v>
      </c>
      <c r="M10578" s="35">
        <v>0</v>
      </c>
      <c r="N10578" s="35">
        <v>0</v>
      </c>
      <c r="O10578" s="35">
        <v>0</v>
      </c>
      <c r="P10578" s="36">
        <v>12</v>
      </c>
      <c r="Q10578" s="37">
        <v>86</v>
      </c>
      <c r="R10578" s="36">
        <v>1</v>
      </c>
      <c r="S10578" s="39">
        <f t="shared" si="371"/>
        <v>86</v>
      </c>
      <c r="T10578" s="34" t="s">
        <v>30</v>
      </c>
      <c r="U10578" s="12">
        <f>((alpha*(speed^beta))+(ceta*(speed^delta)))</f>
        <v>12.777724605335376</v>
      </c>
      <c r="V10578" s="8">
        <f t="shared" si="372"/>
        <v>86</v>
      </c>
    </row>
    <row r="10579" spans="1:22">
      <c r="A10579" s="34" t="s">
        <v>19</v>
      </c>
      <c r="B10579" s="34" t="s">
        <v>76</v>
      </c>
      <c r="C10579" s="5" t="s">
        <v>192</v>
      </c>
      <c r="D10579" s="35" t="s">
        <v>87</v>
      </c>
      <c r="E10579" s="36" t="s">
        <v>14</v>
      </c>
      <c r="F10579" s="37">
        <v>0</v>
      </c>
      <c r="G10579" s="38">
        <v>0.04</v>
      </c>
      <c r="H10579" s="34">
        <v>0.99849729161964984</v>
      </c>
      <c r="I10579" s="35">
        <v>-2.5935661735314738E-2</v>
      </c>
      <c r="J10579" s="35">
        <v>6.0058987467620603E-2</v>
      </c>
      <c r="K10579" s="35">
        <v>-2.8853972839083044E-4</v>
      </c>
      <c r="L10579" s="35">
        <v>0</v>
      </c>
      <c r="M10579" s="35">
        <v>0</v>
      </c>
      <c r="N10579" s="35">
        <v>0</v>
      </c>
      <c r="O10579" s="35">
        <v>0</v>
      </c>
      <c r="P10579" s="36">
        <v>12</v>
      </c>
      <c r="Q10579" s="37">
        <v>86</v>
      </c>
      <c r="R10579" s="36">
        <v>5</v>
      </c>
      <c r="S10579" s="39">
        <f t="shared" si="371"/>
        <v>86</v>
      </c>
      <c r="T10579" s="34" t="s">
        <v>36</v>
      </c>
      <c r="U10579" s="12">
        <f>(1/(((ceta*(speed^2))+(beta*speed))+alpha))</f>
        <v>0.3327679130298436</v>
      </c>
      <c r="V10579" s="8">
        <f t="shared" si="372"/>
        <v>86</v>
      </c>
    </row>
    <row r="10580" spans="1:22">
      <c r="A10580" s="34" t="s">
        <v>19</v>
      </c>
      <c r="B10580" s="34" t="s">
        <v>76</v>
      </c>
      <c r="C10580" s="5" t="s">
        <v>192</v>
      </c>
      <c r="D10580" s="35" t="s">
        <v>87</v>
      </c>
      <c r="E10580" s="36" t="s">
        <v>18</v>
      </c>
      <c r="F10580" s="37">
        <v>0</v>
      </c>
      <c r="G10580" s="38">
        <v>0.04</v>
      </c>
      <c r="H10580" s="34">
        <v>0.99555719665684572</v>
      </c>
      <c r="I10580" s="35">
        <v>-0.33458756460392564</v>
      </c>
      <c r="J10580" s="35">
        <v>7.5244411243427436</v>
      </c>
      <c r="K10580" s="35">
        <v>-0.33759598382089778</v>
      </c>
      <c r="L10580" s="35">
        <v>0</v>
      </c>
      <c r="M10580" s="35">
        <v>0</v>
      </c>
      <c r="N10580" s="35">
        <v>0</v>
      </c>
      <c r="O10580" s="35">
        <v>0</v>
      </c>
      <c r="P10580" s="36">
        <v>12</v>
      </c>
      <c r="Q10580" s="37">
        <v>86</v>
      </c>
      <c r="R10580" s="36">
        <v>13</v>
      </c>
      <c r="S10580" s="39">
        <f t="shared" si="371"/>
        <v>86</v>
      </c>
      <c r="T10580" s="34" t="s">
        <v>50</v>
      </c>
      <c r="U10580" s="12">
        <f>EXP((alpha+(beta/speed))+(ceta*LN(speed)))</f>
        <v>0.17362389869853617</v>
      </c>
      <c r="V10580" s="8">
        <f t="shared" si="372"/>
        <v>86</v>
      </c>
    </row>
    <row r="10581" spans="1:22">
      <c r="A10581" s="34" t="s">
        <v>19</v>
      </c>
      <c r="B10581" s="34" t="s">
        <v>76</v>
      </c>
      <c r="C10581" s="5" t="s">
        <v>192</v>
      </c>
      <c r="D10581" s="35" t="s">
        <v>87</v>
      </c>
      <c r="E10581" s="36" t="s">
        <v>17</v>
      </c>
      <c r="F10581" s="37">
        <v>0</v>
      </c>
      <c r="G10581" s="38">
        <v>0.04</v>
      </c>
      <c r="H10581" s="34">
        <v>0.99154150998713975</v>
      </c>
      <c r="I10581" s="35">
        <v>2648.7439130602356</v>
      </c>
      <c r="J10581" s="35">
        <v>1.0083930617729058</v>
      </c>
      <c r="K10581" s="35">
        <v>-0.52452539630432948</v>
      </c>
      <c r="L10581" s="35">
        <v>0</v>
      </c>
      <c r="M10581" s="35">
        <v>0</v>
      </c>
      <c r="N10581" s="35">
        <v>0</v>
      </c>
      <c r="O10581" s="35">
        <v>0</v>
      </c>
      <c r="P10581" s="36">
        <v>12</v>
      </c>
      <c r="Q10581" s="37">
        <v>86</v>
      </c>
      <c r="R10581" s="36">
        <v>0</v>
      </c>
      <c r="S10581" s="39">
        <f t="shared" si="371"/>
        <v>86</v>
      </c>
      <c r="T10581" s="34" t="s">
        <v>29</v>
      </c>
      <c r="U10581" s="12">
        <f>((alpha*(beta^speed))*(speed^ceta))</f>
        <v>525.42823513441044</v>
      </c>
      <c r="V10581" s="8">
        <f t="shared" si="372"/>
        <v>86</v>
      </c>
    </row>
    <row r="10582" spans="1:22">
      <c r="A10582" s="34" t="s">
        <v>19</v>
      </c>
      <c r="B10582" s="34" t="s">
        <v>76</v>
      </c>
      <c r="C10582" s="5" t="s">
        <v>192</v>
      </c>
      <c r="D10582" s="35" t="s">
        <v>87</v>
      </c>
      <c r="E10582" s="36" t="s">
        <v>15</v>
      </c>
      <c r="F10582" s="37">
        <v>50</v>
      </c>
      <c r="G10582" s="38">
        <v>0.04</v>
      </c>
      <c r="H10582" s="34">
        <v>0.98044408393523153</v>
      </c>
      <c r="I10582" s="35">
        <v>1.3545419126042761</v>
      </c>
      <c r="J10582" s="35">
        <v>8.0987781962597598</v>
      </c>
      <c r="K10582" s="35">
        <v>1.8155336016115811</v>
      </c>
      <c r="L10582" s="35">
        <v>0.333604854177042</v>
      </c>
      <c r="M10582" s="35">
        <v>4.5233230154308184E-2</v>
      </c>
      <c r="N10582" s="35">
        <v>0</v>
      </c>
      <c r="O10582" s="35">
        <v>0</v>
      </c>
      <c r="P10582" s="36">
        <v>12</v>
      </c>
      <c r="Q10582" s="37">
        <v>65</v>
      </c>
      <c r="R10582" s="36">
        <v>10</v>
      </c>
      <c r="S10582" s="39">
        <f t="shared" si="371"/>
        <v>65</v>
      </c>
      <c r="T10582" s="34" t="s">
        <v>44</v>
      </c>
      <c r="U10582" s="12">
        <f>(alpha+(beta/(1+EXP((((-1)*ceta)+(delta*LN(speed)))+(epsilon*speed)))))</f>
        <v>1.9591936429526924</v>
      </c>
      <c r="V10582" s="8">
        <f t="shared" si="372"/>
        <v>65</v>
      </c>
    </row>
    <row r="10583" spans="1:22">
      <c r="A10583" s="34" t="s">
        <v>19</v>
      </c>
      <c r="B10583" s="34" t="s">
        <v>76</v>
      </c>
      <c r="C10583" s="5" t="s">
        <v>192</v>
      </c>
      <c r="D10583" s="35" t="s">
        <v>87</v>
      </c>
      <c r="E10583" s="36" t="s">
        <v>16</v>
      </c>
      <c r="F10583" s="37">
        <v>50</v>
      </c>
      <c r="G10583" s="38">
        <v>0.04</v>
      </c>
      <c r="H10583" s="34">
        <v>0.9915905774456375</v>
      </c>
      <c r="I10583" s="35">
        <v>76.720146559166196</v>
      </c>
      <c r="J10583" s="35">
        <v>1.0049307846443958</v>
      </c>
      <c r="K10583" s="35">
        <v>-0.3674060563389665</v>
      </c>
      <c r="L10583" s="35">
        <v>0</v>
      </c>
      <c r="M10583" s="35">
        <v>0</v>
      </c>
      <c r="N10583" s="35">
        <v>0</v>
      </c>
      <c r="O10583" s="35">
        <v>0</v>
      </c>
      <c r="P10583" s="36">
        <v>12</v>
      </c>
      <c r="Q10583" s="37">
        <v>65</v>
      </c>
      <c r="R10583" s="36">
        <v>0</v>
      </c>
      <c r="S10583" s="39">
        <f t="shared" si="371"/>
        <v>65</v>
      </c>
      <c r="T10583" s="34" t="s">
        <v>29</v>
      </c>
      <c r="U10583" s="12">
        <f>((alpha*(beta^speed))*(speed^ceta))</f>
        <v>22.786826991014188</v>
      </c>
      <c r="V10583" s="8">
        <f t="shared" si="372"/>
        <v>65</v>
      </c>
    </row>
    <row r="10584" spans="1:22">
      <c r="A10584" s="34" t="s">
        <v>19</v>
      </c>
      <c r="B10584" s="34" t="s">
        <v>76</v>
      </c>
      <c r="C10584" s="5" t="s">
        <v>192</v>
      </c>
      <c r="D10584" s="35" t="s">
        <v>87</v>
      </c>
      <c r="E10584" s="36" t="s">
        <v>14</v>
      </c>
      <c r="F10584" s="37">
        <v>50</v>
      </c>
      <c r="G10584" s="38">
        <v>0.04</v>
      </c>
      <c r="H10584" s="34">
        <v>0.99887960567006251</v>
      </c>
      <c r="I10584" s="35">
        <v>-0.44663622459248803</v>
      </c>
      <c r="J10584" s="35">
        <v>7.394191168291829E-2</v>
      </c>
      <c r="K10584" s="35">
        <v>1.988259405678378</v>
      </c>
      <c r="L10584" s="35">
        <v>0</v>
      </c>
      <c r="M10584" s="35">
        <v>0</v>
      </c>
      <c r="N10584" s="35">
        <v>0</v>
      </c>
      <c r="O10584" s="35">
        <v>0</v>
      </c>
      <c r="P10584" s="36">
        <v>12</v>
      </c>
      <c r="Q10584" s="37">
        <v>65</v>
      </c>
      <c r="R10584" s="36">
        <v>2</v>
      </c>
      <c r="S10584" s="39">
        <f t="shared" si="371"/>
        <v>65</v>
      </c>
      <c r="T10584" s="34" t="s">
        <v>31</v>
      </c>
      <c r="U10584" s="12">
        <f>((alpha+(beta*speed))^((-1)/ceta))</f>
        <v>0.47685827539679898</v>
      </c>
      <c r="V10584" s="8">
        <f t="shared" si="372"/>
        <v>65</v>
      </c>
    </row>
    <row r="10585" spans="1:22">
      <c r="A10585" s="34" t="s">
        <v>19</v>
      </c>
      <c r="B10585" s="34" t="s">
        <v>76</v>
      </c>
      <c r="C10585" s="5" t="s">
        <v>192</v>
      </c>
      <c r="D10585" s="35" t="s">
        <v>87</v>
      </c>
      <c r="E10585" s="36" t="s">
        <v>18</v>
      </c>
      <c r="F10585" s="37">
        <v>50</v>
      </c>
      <c r="G10585" s="38">
        <v>0.04</v>
      </c>
      <c r="H10585" s="34">
        <v>0.98717341884933241</v>
      </c>
      <c r="I10585" s="35">
        <v>1.5872658524648366</v>
      </c>
      <c r="J10585" s="35">
        <v>0.99835301282451439</v>
      </c>
      <c r="K10585" s="35">
        <v>-0.38730376471781741</v>
      </c>
      <c r="L10585" s="35">
        <v>0</v>
      </c>
      <c r="M10585" s="35">
        <v>0</v>
      </c>
      <c r="N10585" s="35">
        <v>0</v>
      </c>
      <c r="O10585" s="35">
        <v>0</v>
      </c>
      <c r="P10585" s="36">
        <v>12</v>
      </c>
      <c r="Q10585" s="37">
        <v>65</v>
      </c>
      <c r="R10585" s="36">
        <v>0</v>
      </c>
      <c r="S10585" s="39">
        <f t="shared" si="371"/>
        <v>65</v>
      </c>
      <c r="T10585" s="34" t="s">
        <v>29</v>
      </c>
      <c r="U10585" s="12">
        <f>((alpha*(beta^speed))*(speed^ceta))</f>
        <v>0.28311973459696549</v>
      </c>
      <c r="V10585" s="8">
        <f t="shared" si="372"/>
        <v>65</v>
      </c>
    </row>
    <row r="10586" spans="1:22">
      <c r="A10586" s="34" t="s">
        <v>19</v>
      </c>
      <c r="B10586" s="34" t="s">
        <v>76</v>
      </c>
      <c r="C10586" s="5" t="s">
        <v>192</v>
      </c>
      <c r="D10586" s="35" t="s">
        <v>87</v>
      </c>
      <c r="E10586" s="36" t="s">
        <v>17</v>
      </c>
      <c r="F10586" s="37">
        <v>50</v>
      </c>
      <c r="G10586" s="38">
        <v>0.04</v>
      </c>
      <c r="H10586" s="34">
        <v>0.98458370722742172</v>
      </c>
      <c r="I10586" s="35">
        <v>7.1594349875603758</v>
      </c>
      <c r="J10586" s="35">
        <v>2.2060799894193561</v>
      </c>
      <c r="K10586" s="35">
        <v>-0.10322670687420785</v>
      </c>
      <c r="L10586" s="35">
        <v>0</v>
      </c>
      <c r="M10586" s="35">
        <v>0</v>
      </c>
      <c r="N10586" s="35">
        <v>0</v>
      </c>
      <c r="O10586" s="35">
        <v>0</v>
      </c>
      <c r="P10586" s="36">
        <v>12</v>
      </c>
      <c r="Q10586" s="37">
        <v>65</v>
      </c>
      <c r="R10586" s="36">
        <v>13</v>
      </c>
      <c r="S10586" s="39">
        <f t="shared" si="371"/>
        <v>65</v>
      </c>
      <c r="T10586" s="34" t="s">
        <v>50</v>
      </c>
      <c r="U10586" s="12">
        <f>EXP((alpha+(beta/speed))+(ceta*LN(speed)))</f>
        <v>864.77246718785182</v>
      </c>
      <c r="V10586" s="8">
        <f t="shared" si="372"/>
        <v>65</v>
      </c>
    </row>
    <row r="10587" spans="1:22">
      <c r="A10587" s="34" t="s">
        <v>19</v>
      </c>
      <c r="B10587" s="34" t="s">
        <v>76</v>
      </c>
      <c r="C10587" s="5" t="s">
        <v>192</v>
      </c>
      <c r="D10587" s="35" t="s">
        <v>87</v>
      </c>
      <c r="E10587" s="36" t="s">
        <v>15</v>
      </c>
      <c r="F10587" s="37">
        <v>100</v>
      </c>
      <c r="G10587" s="38">
        <v>0.04</v>
      </c>
      <c r="H10587" s="34">
        <v>0.9840847867583582</v>
      </c>
      <c r="I10587" s="35">
        <v>5.8538107271896484E-6</v>
      </c>
      <c r="J10587" s="35">
        <v>1.4226046176251748E-3</v>
      </c>
      <c r="K10587" s="35">
        <v>-0.24223372128581649</v>
      </c>
      <c r="L10587" s="35">
        <v>10.289288205101007</v>
      </c>
      <c r="M10587" s="35">
        <v>0</v>
      </c>
      <c r="N10587" s="35">
        <v>0</v>
      </c>
      <c r="O10587" s="35">
        <v>0</v>
      </c>
      <c r="P10587" s="36">
        <v>12</v>
      </c>
      <c r="Q10587" s="37">
        <v>47</v>
      </c>
      <c r="R10587" s="36">
        <v>14</v>
      </c>
      <c r="S10587" s="39">
        <f t="shared" si="371"/>
        <v>47</v>
      </c>
      <c r="T10587" s="34" t="s">
        <v>51</v>
      </c>
      <c r="U10587" s="12">
        <f>(((alpha*(speed^3))+(beta*(speed^2))+(ceta*speed))+delta)</f>
        <v>2.6545970961306544</v>
      </c>
      <c r="V10587" s="8">
        <f t="shared" si="372"/>
        <v>47</v>
      </c>
    </row>
    <row r="10588" spans="1:22">
      <c r="A10588" s="34" t="s">
        <v>19</v>
      </c>
      <c r="B10588" s="34" t="s">
        <v>76</v>
      </c>
      <c r="C10588" s="5" t="s">
        <v>192</v>
      </c>
      <c r="D10588" s="35" t="s">
        <v>87</v>
      </c>
      <c r="E10588" s="36" t="s">
        <v>16</v>
      </c>
      <c r="F10588" s="37">
        <v>100</v>
      </c>
      <c r="G10588" s="38">
        <v>0.04</v>
      </c>
      <c r="H10588" s="34">
        <v>0.98729055653510922</v>
      </c>
      <c r="I10588" s="35">
        <v>-2.8960573963436538E-4</v>
      </c>
      <c r="J10588" s="35">
        <v>3.2922339920646949E-2</v>
      </c>
      <c r="K10588" s="35">
        <v>-1.4020717616121214</v>
      </c>
      <c r="L10588" s="35">
        <v>55.249152820278077</v>
      </c>
      <c r="M10588" s="35">
        <v>0</v>
      </c>
      <c r="N10588" s="35">
        <v>0</v>
      </c>
      <c r="O10588" s="35">
        <v>0</v>
      </c>
      <c r="P10588" s="36">
        <v>12</v>
      </c>
      <c r="Q10588" s="37">
        <v>47</v>
      </c>
      <c r="R10588" s="36">
        <v>14</v>
      </c>
      <c r="S10588" s="39">
        <f t="shared" si="371"/>
        <v>47</v>
      </c>
      <c r="T10588" s="34" t="s">
        <v>51</v>
      </c>
      <c r="U10588" s="12">
        <f>(((alpha*(speed^3))+(beta*(speed^2))+(ceta*speed))+delta)</f>
        <v>32.009492203158757</v>
      </c>
      <c r="V10588" s="8">
        <f t="shared" si="372"/>
        <v>47</v>
      </c>
    </row>
    <row r="10589" spans="1:22">
      <c r="A10589" s="34" t="s">
        <v>19</v>
      </c>
      <c r="B10589" s="34" t="s">
        <v>76</v>
      </c>
      <c r="C10589" s="5" t="s">
        <v>192</v>
      </c>
      <c r="D10589" s="35" t="s">
        <v>87</v>
      </c>
      <c r="E10589" s="36" t="s">
        <v>14</v>
      </c>
      <c r="F10589" s="37">
        <v>100</v>
      </c>
      <c r="G10589" s="38">
        <v>0.04</v>
      </c>
      <c r="H10589" s="34">
        <v>0.99864996189336996</v>
      </c>
      <c r="I10589" s="35">
        <v>1.5242000822693118</v>
      </c>
      <c r="J10589" s="35">
        <v>5.1856681759661023E-2</v>
      </c>
      <c r="K10589" s="35">
        <v>122.91287299750169</v>
      </c>
      <c r="L10589" s="35">
        <v>0.52494842811422049</v>
      </c>
      <c r="M10589" s="35">
        <v>0.53028010456197017</v>
      </c>
      <c r="N10589" s="35">
        <v>0</v>
      </c>
      <c r="O10589" s="35">
        <v>0</v>
      </c>
      <c r="P10589" s="36">
        <v>12</v>
      </c>
      <c r="Q10589" s="37">
        <v>47</v>
      </c>
      <c r="R10589" s="36">
        <v>4</v>
      </c>
      <c r="S10589" s="39">
        <f t="shared" si="371"/>
        <v>47</v>
      </c>
      <c r="T10589" s="34" t="s">
        <v>35</v>
      </c>
      <c r="U10589" s="12">
        <f>((epsilon+(alpha*EXP(((-1)*beta)*speed)))+(ceta*EXP(((-1)*delta)*speed)))</f>
        <v>0.66349465508236194</v>
      </c>
      <c r="V10589" s="8">
        <f t="shared" si="372"/>
        <v>47</v>
      </c>
    </row>
    <row r="10590" spans="1:22">
      <c r="A10590" s="34" t="s">
        <v>19</v>
      </c>
      <c r="B10590" s="34" t="s">
        <v>76</v>
      </c>
      <c r="C10590" s="5" t="s">
        <v>192</v>
      </c>
      <c r="D10590" s="35" t="s">
        <v>87</v>
      </c>
      <c r="E10590" s="36" t="s">
        <v>18</v>
      </c>
      <c r="F10590" s="37">
        <v>100</v>
      </c>
      <c r="G10590" s="38">
        <v>0.04</v>
      </c>
      <c r="H10590" s="34">
        <v>0.98699112707587155</v>
      </c>
      <c r="I10590" s="35">
        <v>1.1682598294414492</v>
      </c>
      <c r="J10590" s="35">
        <v>0.98838602676515253</v>
      </c>
      <c r="K10590" s="35">
        <v>-0.13387170088480602</v>
      </c>
      <c r="L10590" s="35">
        <v>0</v>
      </c>
      <c r="M10590" s="35">
        <v>0</v>
      </c>
      <c r="N10590" s="35">
        <v>0</v>
      </c>
      <c r="O10590" s="35">
        <v>0</v>
      </c>
      <c r="P10590" s="36">
        <v>12</v>
      </c>
      <c r="Q10590" s="37">
        <v>47</v>
      </c>
      <c r="R10590" s="36">
        <v>0</v>
      </c>
      <c r="S10590" s="39">
        <f t="shared" si="371"/>
        <v>47</v>
      </c>
      <c r="T10590" s="34" t="s">
        <v>29</v>
      </c>
      <c r="U10590" s="12">
        <f>((alpha*(beta^speed))*(speed^ceta))</f>
        <v>0.40294235182420363</v>
      </c>
      <c r="V10590" s="8">
        <f t="shared" si="372"/>
        <v>47</v>
      </c>
    </row>
    <row r="10591" spans="1:22">
      <c r="A10591" s="34" t="s">
        <v>19</v>
      </c>
      <c r="B10591" s="34" t="s">
        <v>76</v>
      </c>
      <c r="C10591" s="5" t="s">
        <v>192</v>
      </c>
      <c r="D10591" s="35" t="s">
        <v>87</v>
      </c>
      <c r="E10591" s="36" t="s">
        <v>17</v>
      </c>
      <c r="F10591" s="37">
        <v>100</v>
      </c>
      <c r="G10591" s="38">
        <v>0.04</v>
      </c>
      <c r="H10591" s="34">
        <v>0.98357778350867364</v>
      </c>
      <c r="I10591" s="35">
        <v>-1.0149575360124979E-2</v>
      </c>
      <c r="J10591" s="35">
        <v>1.0989730802632849</v>
      </c>
      <c r="K10591" s="35">
        <v>-46.364506465230356</v>
      </c>
      <c r="L10591" s="35">
        <v>2018.703011426576</v>
      </c>
      <c r="M10591" s="35">
        <v>0</v>
      </c>
      <c r="N10591" s="35">
        <v>0</v>
      </c>
      <c r="O10591" s="35">
        <v>0</v>
      </c>
      <c r="P10591" s="36">
        <v>12</v>
      </c>
      <c r="Q10591" s="37">
        <v>47</v>
      </c>
      <c r="R10591" s="36">
        <v>14</v>
      </c>
      <c r="S10591" s="39">
        <f t="shared" si="371"/>
        <v>47</v>
      </c>
      <c r="T10591" s="34" t="s">
        <v>51</v>
      </c>
      <c r="U10591" s="12">
        <f>(((alpha*(speed^3))+(beta*(speed^2))+(ceta*speed))+delta)</f>
        <v>1213.4433792480897</v>
      </c>
      <c r="V10591" s="8">
        <f t="shared" si="372"/>
        <v>47</v>
      </c>
    </row>
    <row r="10592" spans="1:22">
      <c r="A10592" s="34" t="s">
        <v>19</v>
      </c>
      <c r="B10592" s="34" t="s">
        <v>76</v>
      </c>
      <c r="C10592" s="5" t="s">
        <v>192</v>
      </c>
      <c r="D10592" s="35" t="s">
        <v>87</v>
      </c>
      <c r="E10592" s="36" t="s">
        <v>15</v>
      </c>
      <c r="F10592" s="37">
        <v>0</v>
      </c>
      <c r="G10592" s="38">
        <v>0.06</v>
      </c>
      <c r="H10592" s="34">
        <v>0.98361439098397274</v>
      </c>
      <c r="I10592" s="35">
        <v>22.563307855823481</v>
      </c>
      <c r="J10592" s="35">
        <v>0.99781281406299605</v>
      </c>
      <c r="K10592" s="35">
        <v>-0.55272344047250976</v>
      </c>
      <c r="L10592" s="35">
        <v>0</v>
      </c>
      <c r="M10592" s="35">
        <v>0</v>
      </c>
      <c r="N10592" s="35">
        <v>0</v>
      </c>
      <c r="O10592" s="35">
        <v>0</v>
      </c>
      <c r="P10592" s="36">
        <v>12</v>
      </c>
      <c r="Q10592" s="37">
        <v>82</v>
      </c>
      <c r="R10592" s="36">
        <v>0</v>
      </c>
      <c r="S10592" s="39">
        <f t="shared" si="371"/>
        <v>82</v>
      </c>
      <c r="T10592" s="34" t="s">
        <v>29</v>
      </c>
      <c r="U10592" s="12">
        <f>((alpha*(beta^speed))*(speed^ceta))</f>
        <v>1.6505067282309922</v>
      </c>
      <c r="V10592" s="8">
        <f t="shared" si="372"/>
        <v>82</v>
      </c>
    </row>
    <row r="10593" spans="1:22">
      <c r="A10593" s="34" t="s">
        <v>19</v>
      </c>
      <c r="B10593" s="34" t="s">
        <v>76</v>
      </c>
      <c r="C10593" s="5" t="s">
        <v>192</v>
      </c>
      <c r="D10593" s="35" t="s">
        <v>87</v>
      </c>
      <c r="E10593" s="36" t="s">
        <v>16</v>
      </c>
      <c r="F10593" s="37">
        <v>0</v>
      </c>
      <c r="G10593" s="38">
        <v>0.06</v>
      </c>
      <c r="H10593" s="34">
        <v>0.98726239545875727</v>
      </c>
      <c r="I10593" s="35">
        <v>76.32554999604254</v>
      </c>
      <c r="J10593" s="35">
        <v>1.0057036436089408</v>
      </c>
      <c r="K10593" s="35">
        <v>-0.44516758735957662</v>
      </c>
      <c r="L10593" s="35">
        <v>0</v>
      </c>
      <c r="M10593" s="35">
        <v>0</v>
      </c>
      <c r="N10593" s="35">
        <v>0</v>
      </c>
      <c r="O10593" s="35">
        <v>0</v>
      </c>
      <c r="P10593" s="36">
        <v>12</v>
      </c>
      <c r="Q10593" s="37">
        <v>82</v>
      </c>
      <c r="R10593" s="36">
        <v>0</v>
      </c>
      <c r="S10593" s="39">
        <f t="shared" si="371"/>
        <v>82</v>
      </c>
      <c r="T10593" s="34" t="s">
        <v>29</v>
      </c>
      <c r="U10593" s="12">
        <f>((alpha*(beta^speed))*(speed^ceta))</f>
        <v>17.109762405602972</v>
      </c>
      <c r="V10593" s="8">
        <f t="shared" si="372"/>
        <v>82</v>
      </c>
    </row>
    <row r="10594" spans="1:22">
      <c r="A10594" s="34" t="s">
        <v>19</v>
      </c>
      <c r="B10594" s="34" t="s">
        <v>76</v>
      </c>
      <c r="C10594" s="5" t="s">
        <v>192</v>
      </c>
      <c r="D10594" s="35" t="s">
        <v>87</v>
      </c>
      <c r="E10594" s="36" t="s">
        <v>14</v>
      </c>
      <c r="F10594" s="37">
        <v>0</v>
      </c>
      <c r="G10594" s="38">
        <v>0.06</v>
      </c>
      <c r="H10594" s="34">
        <v>0.9978364722484</v>
      </c>
      <c r="I10594" s="35">
        <v>54.106600766290505</v>
      </c>
      <c r="J10594" s="35">
        <v>-1.6837486483461142</v>
      </c>
      <c r="K10594" s="35">
        <v>1.7473794880738147</v>
      </c>
      <c r="L10594" s="35">
        <v>-0.35649851152177631</v>
      </c>
      <c r="M10594" s="35">
        <v>0</v>
      </c>
      <c r="N10594" s="35">
        <v>0</v>
      </c>
      <c r="O10594" s="35">
        <v>0</v>
      </c>
      <c r="P10594" s="36">
        <v>12</v>
      </c>
      <c r="Q10594" s="37">
        <v>82</v>
      </c>
      <c r="R10594" s="36">
        <v>1</v>
      </c>
      <c r="S10594" s="39">
        <f t="shared" si="371"/>
        <v>82</v>
      </c>
      <c r="T10594" s="34" t="s">
        <v>30</v>
      </c>
      <c r="U10594" s="12">
        <f>((alpha*(speed^beta))+(ceta*(speed^delta)))</f>
        <v>0.39559874278341023</v>
      </c>
      <c r="V10594" s="8">
        <f t="shared" si="372"/>
        <v>82</v>
      </c>
    </row>
    <row r="10595" spans="1:22">
      <c r="A10595" s="34" t="s">
        <v>19</v>
      </c>
      <c r="B10595" s="34" t="s">
        <v>76</v>
      </c>
      <c r="C10595" s="5" t="s">
        <v>192</v>
      </c>
      <c r="D10595" s="35" t="s">
        <v>87</v>
      </c>
      <c r="E10595" s="36" t="s">
        <v>18</v>
      </c>
      <c r="F10595" s="37">
        <v>0</v>
      </c>
      <c r="G10595" s="38">
        <v>0.06</v>
      </c>
      <c r="H10595" s="34">
        <v>0.99437650108826303</v>
      </c>
      <c r="I10595" s="35">
        <v>12.472492295540695</v>
      </c>
      <c r="J10595" s="35">
        <v>-1.4701754400510443</v>
      </c>
      <c r="K10595" s="35">
        <v>0.32228172351953305</v>
      </c>
      <c r="L10595" s="35">
        <v>-9.6016309025915639E-2</v>
      </c>
      <c r="M10595" s="35">
        <v>0</v>
      </c>
      <c r="N10595" s="35">
        <v>0</v>
      </c>
      <c r="O10595" s="35">
        <v>0</v>
      </c>
      <c r="P10595" s="36">
        <v>12</v>
      </c>
      <c r="Q10595" s="37">
        <v>82</v>
      </c>
      <c r="R10595" s="36">
        <v>1</v>
      </c>
      <c r="S10595" s="39">
        <f t="shared" si="371"/>
        <v>82</v>
      </c>
      <c r="T10595" s="34" t="s">
        <v>30</v>
      </c>
      <c r="U10595" s="12">
        <f>((alpha*(speed^beta))+(ceta*(speed^delta)))</f>
        <v>0.23025146644531072</v>
      </c>
      <c r="V10595" s="8">
        <f t="shared" si="372"/>
        <v>82</v>
      </c>
    </row>
    <row r="10596" spans="1:22">
      <c r="A10596" s="34" t="s">
        <v>19</v>
      </c>
      <c r="B10596" s="34" t="s">
        <v>76</v>
      </c>
      <c r="C10596" s="5" t="s">
        <v>192</v>
      </c>
      <c r="D10596" s="35" t="s">
        <v>87</v>
      </c>
      <c r="E10596" s="36" t="s">
        <v>17</v>
      </c>
      <c r="F10596" s="37">
        <v>0</v>
      </c>
      <c r="G10596" s="38">
        <v>0.06</v>
      </c>
      <c r="H10596" s="34">
        <v>0.99075172659501154</v>
      </c>
      <c r="I10596" s="35">
        <v>5021.6261090594526</v>
      </c>
      <c r="J10596" s="35">
        <v>-0.91734382055932662</v>
      </c>
      <c r="K10596" s="35">
        <v>290.58694445286278</v>
      </c>
      <c r="L10596" s="35">
        <v>0.16220989294302546</v>
      </c>
      <c r="M10596" s="35">
        <v>0</v>
      </c>
      <c r="N10596" s="35">
        <v>0</v>
      </c>
      <c r="O10596" s="35">
        <v>0</v>
      </c>
      <c r="P10596" s="36">
        <v>12</v>
      </c>
      <c r="Q10596" s="37">
        <v>82</v>
      </c>
      <c r="R10596" s="36">
        <v>1</v>
      </c>
      <c r="S10596" s="39">
        <f t="shared" si="371"/>
        <v>82</v>
      </c>
      <c r="T10596" s="34" t="s">
        <v>30</v>
      </c>
      <c r="U10596" s="12">
        <f>((alpha*(speed^beta))+(ceta*(speed^delta)))</f>
        <v>682.05250277364826</v>
      </c>
      <c r="V10596" s="8">
        <f t="shared" si="372"/>
        <v>82</v>
      </c>
    </row>
    <row r="10597" spans="1:22">
      <c r="A10597" s="34" t="s">
        <v>19</v>
      </c>
      <c r="B10597" s="34" t="s">
        <v>76</v>
      </c>
      <c r="C10597" s="5" t="s">
        <v>192</v>
      </c>
      <c r="D10597" s="35" t="s">
        <v>87</v>
      </c>
      <c r="E10597" s="36" t="s">
        <v>15</v>
      </c>
      <c r="F10597" s="37">
        <v>50</v>
      </c>
      <c r="G10597" s="38">
        <v>0.06</v>
      </c>
      <c r="H10597" s="34">
        <v>0.98159897375982208</v>
      </c>
      <c r="I10597" s="35">
        <v>-1.758771784723667</v>
      </c>
      <c r="J10597" s="35">
        <v>21.732214834333465</v>
      </c>
      <c r="K10597" s="35">
        <v>0.467332924096237</v>
      </c>
      <c r="L10597" s="35">
        <v>0.30204707151955801</v>
      </c>
      <c r="M10597" s="35">
        <v>1.3573751658079747E-2</v>
      </c>
      <c r="N10597" s="35">
        <v>0</v>
      </c>
      <c r="O10597" s="35">
        <v>0</v>
      </c>
      <c r="P10597" s="36">
        <v>12</v>
      </c>
      <c r="Q10597" s="37">
        <v>48</v>
      </c>
      <c r="R10597" s="36">
        <v>10</v>
      </c>
      <c r="S10597" s="39">
        <f t="shared" si="371"/>
        <v>48</v>
      </c>
      <c r="T10597" s="34" t="s">
        <v>44</v>
      </c>
      <c r="U10597" s="12">
        <f>(alpha+(beta/(1+EXP((((-1)*ceta)+(delta*LN(speed)))+(epsilon*speed)))))</f>
        <v>2.7028529022774297</v>
      </c>
      <c r="V10597" s="8">
        <f t="shared" si="372"/>
        <v>48</v>
      </c>
    </row>
    <row r="10598" spans="1:22">
      <c r="A10598" s="34" t="s">
        <v>19</v>
      </c>
      <c r="B10598" s="34" t="s">
        <v>76</v>
      </c>
      <c r="C10598" s="5" t="s">
        <v>192</v>
      </c>
      <c r="D10598" s="35" t="s">
        <v>87</v>
      </c>
      <c r="E10598" s="36" t="s">
        <v>16</v>
      </c>
      <c r="F10598" s="37">
        <v>50</v>
      </c>
      <c r="G10598" s="38">
        <v>0.06</v>
      </c>
      <c r="H10598" s="34">
        <v>0.9957429553130468</v>
      </c>
      <c r="I10598" s="35">
        <v>-2.8471276814638483E-4</v>
      </c>
      <c r="J10598" s="35">
        <v>3.2761804341550176E-2</v>
      </c>
      <c r="K10598" s="35">
        <v>-1.3709325347202626</v>
      </c>
      <c r="L10598" s="35">
        <v>52.578886544015404</v>
      </c>
      <c r="M10598" s="35">
        <v>0</v>
      </c>
      <c r="N10598" s="35">
        <v>0</v>
      </c>
      <c r="O10598" s="35">
        <v>0</v>
      </c>
      <c r="P10598" s="36">
        <v>12</v>
      </c>
      <c r="Q10598" s="37">
        <v>48</v>
      </c>
      <c r="R10598" s="36">
        <v>14</v>
      </c>
      <c r="S10598" s="39">
        <f t="shared" si="371"/>
        <v>48</v>
      </c>
      <c r="T10598" s="34" t="s">
        <v>51</v>
      </c>
      <c r="U10598" s="12">
        <f>(((alpha*(speed^3))+(beta*(speed^2))+(ceta*speed))+delta)</f>
        <v>30.770367625529417</v>
      </c>
      <c r="V10598" s="8">
        <f t="shared" si="372"/>
        <v>48</v>
      </c>
    </row>
    <row r="10599" spans="1:22">
      <c r="A10599" s="34" t="s">
        <v>19</v>
      </c>
      <c r="B10599" s="34" t="s">
        <v>76</v>
      </c>
      <c r="C10599" s="5" t="s">
        <v>192</v>
      </c>
      <c r="D10599" s="35" t="s">
        <v>87</v>
      </c>
      <c r="E10599" s="36" t="s">
        <v>14</v>
      </c>
      <c r="F10599" s="37">
        <v>50</v>
      </c>
      <c r="G10599" s="38">
        <v>0.06</v>
      </c>
      <c r="H10599" s="34">
        <v>0.99895507432856012</v>
      </c>
      <c r="I10599" s="35">
        <v>1.4950883904235845</v>
      </c>
      <c r="J10599" s="35">
        <v>5.614592600207674E-2</v>
      </c>
      <c r="K10599" s="35">
        <v>19.917326046042707</v>
      </c>
      <c r="L10599" s="35">
        <v>0.3647957675027671</v>
      </c>
      <c r="M10599" s="35">
        <v>0.56499379670045891</v>
      </c>
      <c r="N10599" s="35">
        <v>0</v>
      </c>
      <c r="O10599" s="35">
        <v>0</v>
      </c>
      <c r="P10599" s="36">
        <v>12</v>
      </c>
      <c r="Q10599" s="37">
        <v>48</v>
      </c>
      <c r="R10599" s="36">
        <v>4</v>
      </c>
      <c r="S10599" s="39">
        <f t="shared" si="371"/>
        <v>48</v>
      </c>
      <c r="T10599" s="34" t="s">
        <v>35</v>
      </c>
      <c r="U10599" s="12">
        <f>((epsilon+(alpha*EXP(((-1)*beta)*speed)))+(ceta*EXP(((-1)*delta)*speed)))</f>
        <v>0.6659756734265263</v>
      </c>
      <c r="V10599" s="8">
        <f t="shared" si="372"/>
        <v>48</v>
      </c>
    </row>
    <row r="10600" spans="1:22">
      <c r="A10600" s="34" t="s">
        <v>19</v>
      </c>
      <c r="B10600" s="34" t="s">
        <v>76</v>
      </c>
      <c r="C10600" s="5" t="s">
        <v>192</v>
      </c>
      <c r="D10600" s="35" t="s">
        <v>87</v>
      </c>
      <c r="E10600" s="36" t="s">
        <v>18</v>
      </c>
      <c r="F10600" s="37">
        <v>50</v>
      </c>
      <c r="G10600" s="38">
        <v>0.06</v>
      </c>
      <c r="H10600" s="34">
        <v>0.9828589861692405</v>
      </c>
      <c r="I10600" s="35">
        <v>-0.7469741287546342</v>
      </c>
      <c r="J10600" s="35">
        <v>0.39848280679051307</v>
      </c>
      <c r="K10600" s="35">
        <v>3.4239793206020641</v>
      </c>
      <c r="L10600" s="35">
        <v>0</v>
      </c>
      <c r="M10600" s="35">
        <v>0</v>
      </c>
      <c r="N10600" s="35">
        <v>0</v>
      </c>
      <c r="O10600" s="35">
        <v>0</v>
      </c>
      <c r="P10600" s="36">
        <v>12</v>
      </c>
      <c r="Q10600" s="37">
        <v>48</v>
      </c>
      <c r="R10600" s="36">
        <v>2</v>
      </c>
      <c r="S10600" s="39">
        <f t="shared" si="371"/>
        <v>48</v>
      </c>
      <c r="T10600" s="34" t="s">
        <v>31</v>
      </c>
      <c r="U10600" s="12">
        <f>((alpha+(beta*speed))^((-1)/ceta))</f>
        <v>0.42730364708795776</v>
      </c>
      <c r="V10600" s="8">
        <f t="shared" si="372"/>
        <v>48</v>
      </c>
    </row>
    <row r="10601" spans="1:22">
      <c r="A10601" s="34" t="s">
        <v>19</v>
      </c>
      <c r="B10601" s="34" t="s">
        <v>76</v>
      </c>
      <c r="C10601" s="5" t="s">
        <v>192</v>
      </c>
      <c r="D10601" s="35" t="s">
        <v>87</v>
      </c>
      <c r="E10601" s="36" t="s">
        <v>17</v>
      </c>
      <c r="F10601" s="37">
        <v>50</v>
      </c>
      <c r="G10601" s="38">
        <v>0.06</v>
      </c>
      <c r="H10601" s="34">
        <v>0.9875785411480642</v>
      </c>
      <c r="I10601" s="35">
        <v>-9.4034415332358377E-3</v>
      </c>
      <c r="J10601" s="35">
        <v>1.0764755413901799</v>
      </c>
      <c r="K10601" s="35">
        <v>-44.435086763245543</v>
      </c>
      <c r="L10601" s="35">
        <v>1892.5426929300913</v>
      </c>
      <c r="M10601" s="35">
        <v>0</v>
      </c>
      <c r="N10601" s="35">
        <v>0</v>
      </c>
      <c r="O10601" s="35">
        <v>0</v>
      </c>
      <c r="P10601" s="36">
        <v>12</v>
      </c>
      <c r="Q10601" s="37">
        <v>48</v>
      </c>
      <c r="R10601" s="36">
        <v>14</v>
      </c>
      <c r="S10601" s="39">
        <f t="shared" si="371"/>
        <v>48</v>
      </c>
      <c r="T10601" s="34" t="s">
        <v>51</v>
      </c>
      <c r="U10601" s="12">
        <f>(((alpha*(speed^3))+(beta*(speed^2))+(ceta*speed))+delta)</f>
        <v>1199.9127696136618</v>
      </c>
      <c r="V10601" s="8">
        <f t="shared" si="372"/>
        <v>48</v>
      </c>
    </row>
    <row r="10602" spans="1:22">
      <c r="A10602" s="34" t="s">
        <v>19</v>
      </c>
      <c r="B10602" s="34" t="s">
        <v>76</v>
      </c>
      <c r="C10602" s="5" t="s">
        <v>192</v>
      </c>
      <c r="D10602" s="35" t="s">
        <v>87</v>
      </c>
      <c r="E10602" s="36" t="s">
        <v>15</v>
      </c>
      <c r="F10602" s="37">
        <v>100</v>
      </c>
      <c r="G10602" s="38">
        <v>0.06</v>
      </c>
      <c r="H10602" s="34">
        <v>0.9773912013888959</v>
      </c>
      <c r="I10602" s="35">
        <v>1.534130628999975E-4</v>
      </c>
      <c r="J10602" s="35">
        <v>-9.0119460227140111E-3</v>
      </c>
      <c r="K10602" s="35">
        <v>-4.7560031291042748E-2</v>
      </c>
      <c r="L10602" s="35">
        <v>9.8481501027444924</v>
      </c>
      <c r="M10602" s="35">
        <v>0</v>
      </c>
      <c r="N10602" s="35">
        <v>0</v>
      </c>
      <c r="O10602" s="35">
        <v>0</v>
      </c>
      <c r="P10602" s="36">
        <v>11</v>
      </c>
      <c r="Q10602" s="37">
        <v>34</v>
      </c>
      <c r="R10602" s="36">
        <v>14</v>
      </c>
      <c r="S10602" s="39">
        <f t="shared" si="371"/>
        <v>34</v>
      </c>
      <c r="T10602" s="34" t="s">
        <v>51</v>
      </c>
      <c r="U10602" s="12">
        <f>(((alpha*(speed^3))+(beta*(speed^2))+(ceta*speed))+delta)</f>
        <v>3.8430464608131452</v>
      </c>
      <c r="V10602" s="8">
        <f t="shared" si="372"/>
        <v>34</v>
      </c>
    </row>
    <row r="10603" spans="1:22">
      <c r="A10603" s="34" t="s">
        <v>19</v>
      </c>
      <c r="B10603" s="34" t="s">
        <v>76</v>
      </c>
      <c r="C10603" s="5" t="s">
        <v>192</v>
      </c>
      <c r="D10603" s="35" t="s">
        <v>87</v>
      </c>
      <c r="E10603" s="36" t="s">
        <v>16</v>
      </c>
      <c r="F10603" s="37">
        <v>100</v>
      </c>
      <c r="G10603" s="38">
        <v>0.06</v>
      </c>
      <c r="H10603" s="34">
        <v>0.99171110943000473</v>
      </c>
      <c r="I10603" s="35">
        <v>-1.5033640197308499E-3</v>
      </c>
      <c r="J10603" s="35">
        <v>0.11704671206144722</v>
      </c>
      <c r="K10603" s="35">
        <v>-3.3100125051238969</v>
      </c>
      <c r="L10603" s="35">
        <v>80.580654648082955</v>
      </c>
      <c r="M10603" s="35">
        <v>0</v>
      </c>
      <c r="N10603" s="35">
        <v>0</v>
      </c>
      <c r="O10603" s="35">
        <v>0</v>
      </c>
      <c r="P10603" s="36">
        <v>11</v>
      </c>
      <c r="Q10603" s="37">
        <v>34</v>
      </c>
      <c r="R10603" s="36">
        <v>14</v>
      </c>
      <c r="S10603" s="39">
        <f t="shared" si="371"/>
        <v>34</v>
      </c>
      <c r="T10603" s="34" t="s">
        <v>51</v>
      </c>
      <c r="U10603" s="12">
        <f>(((alpha*(speed^3))+(beta*(speed^2))+(ceta*speed))+delta)</f>
        <v>44.258009185402116</v>
      </c>
      <c r="V10603" s="8">
        <f t="shared" si="372"/>
        <v>34</v>
      </c>
    </row>
    <row r="10604" spans="1:22">
      <c r="A10604" s="34" t="s">
        <v>19</v>
      </c>
      <c r="B10604" s="34" t="s">
        <v>76</v>
      </c>
      <c r="C10604" s="5" t="s">
        <v>192</v>
      </c>
      <c r="D10604" s="35" t="s">
        <v>87</v>
      </c>
      <c r="E10604" s="36" t="s">
        <v>14</v>
      </c>
      <c r="F10604" s="37">
        <v>100</v>
      </c>
      <c r="G10604" s="38">
        <v>0.06</v>
      </c>
      <c r="H10604" s="34">
        <v>0.99783040994259853</v>
      </c>
      <c r="I10604" s="35">
        <v>142.99006085391505</v>
      </c>
      <c r="J10604" s="35">
        <v>-2.4018495945573646</v>
      </c>
      <c r="K10604" s="35">
        <v>2.7341584482026939</v>
      </c>
      <c r="L10604" s="35">
        <v>-0.30559311089758634</v>
      </c>
      <c r="M10604" s="35">
        <v>0</v>
      </c>
      <c r="N10604" s="35">
        <v>0</v>
      </c>
      <c r="O10604" s="35">
        <v>0</v>
      </c>
      <c r="P10604" s="36">
        <v>11</v>
      </c>
      <c r="Q10604" s="37">
        <v>34</v>
      </c>
      <c r="R10604" s="36">
        <v>1</v>
      </c>
      <c r="S10604" s="39">
        <f t="shared" si="371"/>
        <v>34</v>
      </c>
      <c r="T10604" s="34" t="s">
        <v>30</v>
      </c>
      <c r="U10604" s="12">
        <f>((alpha*(speed^beta))+(ceta*(speed^delta)))</f>
        <v>0.96069613475737126</v>
      </c>
      <c r="V10604" s="8">
        <f t="shared" si="372"/>
        <v>34</v>
      </c>
    </row>
    <row r="10605" spans="1:22">
      <c r="A10605" s="34" t="s">
        <v>19</v>
      </c>
      <c r="B10605" s="34" t="s">
        <v>76</v>
      </c>
      <c r="C10605" s="5" t="s">
        <v>192</v>
      </c>
      <c r="D10605" s="35" t="s">
        <v>87</v>
      </c>
      <c r="E10605" s="36" t="s">
        <v>18</v>
      </c>
      <c r="F10605" s="37">
        <v>100</v>
      </c>
      <c r="G10605" s="38">
        <v>0.06</v>
      </c>
      <c r="H10605" s="34">
        <v>0.98454939253673246</v>
      </c>
      <c r="I10605" s="35">
        <v>-1.2309787071281061E-5</v>
      </c>
      <c r="J10605" s="35">
        <v>1.0111565268874473E-3</v>
      </c>
      <c r="K10605" s="35">
        <v>-3.6000071400924281E-2</v>
      </c>
      <c r="L10605" s="35">
        <v>1.1559989538825961</v>
      </c>
      <c r="M10605" s="35">
        <v>0</v>
      </c>
      <c r="N10605" s="35">
        <v>0</v>
      </c>
      <c r="O10605" s="35">
        <v>0</v>
      </c>
      <c r="P10605" s="36">
        <v>11</v>
      </c>
      <c r="Q10605" s="37">
        <v>34</v>
      </c>
      <c r="R10605" s="36">
        <v>14</v>
      </c>
      <c r="S10605" s="39">
        <f t="shared" si="371"/>
        <v>34</v>
      </c>
      <c r="T10605" s="34" t="s">
        <v>51</v>
      </c>
      <c r="U10605" s="12">
        <f>(((alpha*(speed^3))+(beta*(speed^2))+(ceta*speed))+delta)</f>
        <v>0.61706960028342883</v>
      </c>
      <c r="V10605" s="8">
        <f t="shared" si="372"/>
        <v>34</v>
      </c>
    </row>
    <row r="10606" spans="1:22">
      <c r="A10606" s="34" t="s">
        <v>19</v>
      </c>
      <c r="B10606" s="34" t="s">
        <v>76</v>
      </c>
      <c r="C10606" s="5" t="s">
        <v>192</v>
      </c>
      <c r="D10606" s="35" t="s">
        <v>87</v>
      </c>
      <c r="E10606" s="36" t="s">
        <v>17</v>
      </c>
      <c r="F10606" s="37">
        <v>100</v>
      </c>
      <c r="G10606" s="38">
        <v>0.06</v>
      </c>
      <c r="H10606" s="34">
        <v>0.98686099753552237</v>
      </c>
      <c r="I10606" s="35">
        <v>-4.0306687899889657E-2</v>
      </c>
      <c r="J10606" s="35">
        <v>3.1023352147833343</v>
      </c>
      <c r="K10606" s="35">
        <v>-88.332716608508619</v>
      </c>
      <c r="L10606" s="35">
        <v>2730.9491516683579</v>
      </c>
      <c r="M10606" s="35">
        <v>0</v>
      </c>
      <c r="N10606" s="35">
        <v>0</v>
      </c>
      <c r="O10606" s="35">
        <v>0</v>
      </c>
      <c r="P10606" s="36">
        <v>11</v>
      </c>
      <c r="Q10606" s="37">
        <v>34</v>
      </c>
      <c r="R10606" s="36">
        <v>14</v>
      </c>
      <c r="S10606" s="39">
        <f t="shared" si="371"/>
        <v>34</v>
      </c>
      <c r="T10606" s="34" t="s">
        <v>51</v>
      </c>
      <c r="U10606" s="12">
        <f>(((alpha*(speed^3))+(beta*(speed^2))+(ceta*speed))+delta)</f>
        <v>1729.7222340513363</v>
      </c>
      <c r="V10606" s="8">
        <f t="shared" si="372"/>
        <v>34</v>
      </c>
    </row>
    <row r="10607" spans="1:22">
      <c r="A10607" s="34" t="s">
        <v>19</v>
      </c>
      <c r="B10607" s="34" t="s">
        <v>76</v>
      </c>
      <c r="C10607" s="5" t="s">
        <v>193</v>
      </c>
      <c r="D10607" s="35" t="s">
        <v>88</v>
      </c>
      <c r="E10607" s="36" t="s">
        <v>15</v>
      </c>
      <c r="F10607" s="37">
        <v>0</v>
      </c>
      <c r="G10607" s="38">
        <v>0</v>
      </c>
      <c r="H10607" s="34">
        <v>0.99792793283772663</v>
      </c>
      <c r="I10607" s="35">
        <v>-0.59637205623717837</v>
      </c>
      <c r="J10607" s="35">
        <v>0.35236158257679517</v>
      </c>
      <c r="K10607" s="35">
        <v>0.40783119153681119</v>
      </c>
      <c r="L10607" s="35">
        <v>0</v>
      </c>
      <c r="M10607" s="35">
        <v>0</v>
      </c>
      <c r="N10607" s="35">
        <v>0</v>
      </c>
      <c r="O10607" s="35">
        <v>0</v>
      </c>
      <c r="P10607" s="36">
        <v>12</v>
      </c>
      <c r="Q10607" s="37">
        <v>86</v>
      </c>
      <c r="R10607" s="36">
        <v>6</v>
      </c>
      <c r="S10607" s="39">
        <f t="shared" si="371"/>
        <v>86</v>
      </c>
      <c r="T10607" s="34" t="s">
        <v>37</v>
      </c>
      <c r="U10607" s="12">
        <f>(1/(alpha+(beta*(speed^ceta))))</f>
        <v>0.63652937053777425</v>
      </c>
      <c r="V10607" s="8">
        <f t="shared" si="372"/>
        <v>86</v>
      </c>
    </row>
    <row r="10608" spans="1:22">
      <c r="A10608" s="34" t="s">
        <v>19</v>
      </c>
      <c r="B10608" s="34" t="s">
        <v>76</v>
      </c>
      <c r="C10608" s="5" t="s">
        <v>193</v>
      </c>
      <c r="D10608" s="35" t="s">
        <v>88</v>
      </c>
      <c r="E10608" s="36" t="s">
        <v>16</v>
      </c>
      <c r="F10608" s="37">
        <v>0</v>
      </c>
      <c r="G10608" s="38">
        <v>0</v>
      </c>
      <c r="H10608" s="34">
        <v>0.98749801925187863</v>
      </c>
      <c r="I10608" s="35">
        <v>3.629040994970115</v>
      </c>
      <c r="J10608" s="35">
        <v>91.676013007289797</v>
      </c>
      <c r="K10608" s="35">
        <v>-0.47628861889424251</v>
      </c>
      <c r="L10608" s="35">
        <v>0.79114115791167494</v>
      </c>
      <c r="M10608" s="35">
        <v>2.5231790460718894E-2</v>
      </c>
      <c r="N10608" s="35">
        <v>0</v>
      </c>
      <c r="O10608" s="35">
        <v>0</v>
      </c>
      <c r="P10608" s="36">
        <v>12</v>
      </c>
      <c r="Q10608" s="37">
        <v>86</v>
      </c>
      <c r="R10608" s="36">
        <v>10</v>
      </c>
      <c r="S10608" s="39">
        <f t="shared" si="371"/>
        <v>86</v>
      </c>
      <c r="T10608" s="34" t="s">
        <v>44</v>
      </c>
      <c r="U10608" s="12">
        <f>(alpha+(beta/(1+EXP((((-1)*ceta)+(delta*LN(speed)))+(epsilon*speed)))))</f>
        <v>3.8203112575425644</v>
      </c>
      <c r="V10608" s="8">
        <f t="shared" si="372"/>
        <v>86</v>
      </c>
    </row>
    <row r="10609" spans="1:28">
      <c r="A10609" s="34" t="s">
        <v>19</v>
      </c>
      <c r="B10609" s="34" t="s">
        <v>76</v>
      </c>
      <c r="C10609" s="5" t="s">
        <v>193</v>
      </c>
      <c r="D10609" s="35" t="s">
        <v>88</v>
      </c>
      <c r="E10609" s="36" t="s">
        <v>14</v>
      </c>
      <c r="F10609" s="37">
        <v>0</v>
      </c>
      <c r="G10609" s="38">
        <v>0</v>
      </c>
      <c r="H10609" s="34">
        <v>0.99605158218107037</v>
      </c>
      <c r="I10609" s="35">
        <v>2.2913160112879254</v>
      </c>
      <c r="J10609" s="35">
        <v>1.0069514777115776</v>
      </c>
      <c r="K10609" s="35">
        <v>-1.0828200040292015</v>
      </c>
      <c r="L10609" s="35">
        <v>0</v>
      </c>
      <c r="M10609" s="35">
        <v>0</v>
      </c>
      <c r="N10609" s="35">
        <v>0</v>
      </c>
      <c r="O10609" s="35">
        <v>0</v>
      </c>
      <c r="P10609" s="36">
        <v>12</v>
      </c>
      <c r="Q10609" s="37">
        <v>86</v>
      </c>
      <c r="R10609" s="36">
        <v>0</v>
      </c>
      <c r="S10609" s="39">
        <f t="shared" si="371"/>
        <v>86</v>
      </c>
      <c r="T10609" s="34" t="s">
        <v>29</v>
      </c>
      <c r="U10609" s="12">
        <f>((alpha*(beta^speed))*(speed^ceta))</f>
        <v>3.3427670787328938E-2</v>
      </c>
      <c r="V10609" s="8">
        <f t="shared" si="372"/>
        <v>86</v>
      </c>
    </row>
    <row r="10610" spans="1:28">
      <c r="A10610" s="34" t="s">
        <v>19</v>
      </c>
      <c r="B10610" s="34" t="s">
        <v>76</v>
      </c>
      <c r="C10610" s="5" t="s">
        <v>193</v>
      </c>
      <c r="D10610" s="35" t="s">
        <v>88</v>
      </c>
      <c r="E10610" s="36" t="s">
        <v>18</v>
      </c>
      <c r="F10610" s="37">
        <v>0</v>
      </c>
      <c r="G10610" s="38">
        <v>0</v>
      </c>
      <c r="H10610" s="34">
        <v>0.9855899011191025</v>
      </c>
      <c r="I10610" s="35">
        <v>3.1762256121686732</v>
      </c>
      <c r="J10610" s="35">
        <v>0.78742860963384409</v>
      </c>
      <c r="K10610" s="35">
        <v>-4.6669662103995231E-3</v>
      </c>
      <c r="L10610" s="35">
        <v>0</v>
      </c>
      <c r="M10610" s="35">
        <v>0</v>
      </c>
      <c r="N10610" s="35">
        <v>0</v>
      </c>
      <c r="O10610" s="35">
        <v>0</v>
      </c>
      <c r="P10610" s="36">
        <v>12</v>
      </c>
      <c r="Q10610" s="37">
        <v>86</v>
      </c>
      <c r="R10610" s="36">
        <v>5</v>
      </c>
      <c r="S10610" s="39">
        <f t="shared" si="371"/>
        <v>86</v>
      </c>
      <c r="T10610" s="34" t="s">
        <v>36</v>
      </c>
      <c r="U10610" s="12">
        <f>(1/(((ceta*(speed^2))+(beta*speed))+alpha))</f>
        <v>2.7488987675529909E-2</v>
      </c>
      <c r="V10610" s="8">
        <f t="shared" si="372"/>
        <v>86</v>
      </c>
    </row>
    <row r="10611" spans="1:28">
      <c r="A10611" s="34" t="s">
        <v>19</v>
      </c>
      <c r="B10611" s="34" t="s">
        <v>76</v>
      </c>
      <c r="C10611" s="5" t="s">
        <v>193</v>
      </c>
      <c r="D10611" s="35" t="s">
        <v>88</v>
      </c>
      <c r="E10611" s="36" t="s">
        <v>17</v>
      </c>
      <c r="F10611" s="37">
        <v>0</v>
      </c>
      <c r="G10611" s="38">
        <v>0</v>
      </c>
      <c r="H10611" s="34">
        <v>0.98180628094888556</v>
      </c>
      <c r="I10611" s="35">
        <v>2987.1768424471334</v>
      </c>
      <c r="J10611" s="35">
        <v>1.0080018934726149</v>
      </c>
      <c r="K10611" s="35">
        <v>-0.78285963857795804</v>
      </c>
      <c r="L10611" s="35">
        <v>0</v>
      </c>
      <c r="M10611" s="35">
        <v>0</v>
      </c>
      <c r="N10611" s="35">
        <v>0</v>
      </c>
      <c r="O10611" s="35">
        <v>0</v>
      </c>
      <c r="P10611" s="36">
        <v>12</v>
      </c>
      <c r="Q10611" s="37">
        <v>86</v>
      </c>
      <c r="R10611" s="36">
        <v>0</v>
      </c>
      <c r="S10611" s="39">
        <f t="shared" si="371"/>
        <v>86</v>
      </c>
      <c r="T10611" s="34" t="s">
        <v>29</v>
      </c>
      <c r="U10611" s="12">
        <f>((alpha*(beta^speed))*(speed^ceta))</f>
        <v>181.34103722883989</v>
      </c>
      <c r="V10611" s="8">
        <f t="shared" si="372"/>
        <v>86</v>
      </c>
    </row>
    <row r="10612" spans="1:28">
      <c r="A10612" s="34" t="s">
        <v>19</v>
      </c>
      <c r="B10612" s="34" t="s">
        <v>76</v>
      </c>
      <c r="C10612" s="5" t="s">
        <v>193</v>
      </c>
      <c r="D10612" s="35" t="s">
        <v>88</v>
      </c>
      <c r="E10612" s="36" t="s">
        <v>15</v>
      </c>
      <c r="F10612" s="37">
        <v>50</v>
      </c>
      <c r="G10612" s="38">
        <v>0</v>
      </c>
      <c r="H10612" s="34">
        <v>0.99751400375360266</v>
      </c>
      <c r="I10612" s="35">
        <v>-0.39900903356131096</v>
      </c>
      <c r="J10612" s="35">
        <v>0.26259749270638988</v>
      </c>
      <c r="K10612" s="35">
        <v>0.42855046957046106</v>
      </c>
      <c r="L10612" s="35">
        <v>0</v>
      </c>
      <c r="M10612" s="35">
        <v>0</v>
      </c>
      <c r="N10612" s="35">
        <v>0</v>
      </c>
      <c r="O10612" s="35">
        <v>0</v>
      </c>
      <c r="P10612" s="36">
        <v>12</v>
      </c>
      <c r="Q10612" s="37">
        <v>86</v>
      </c>
      <c r="R10612" s="36">
        <v>6</v>
      </c>
      <c r="S10612" s="39">
        <f t="shared" si="371"/>
        <v>86</v>
      </c>
      <c r="T10612" s="34" t="s">
        <v>37</v>
      </c>
      <c r="U10612" s="12">
        <f>(1/(alpha+(beta*(speed^ceta))))</f>
        <v>0.72864633870315942</v>
      </c>
      <c r="V10612" s="8">
        <f t="shared" si="372"/>
        <v>86</v>
      </c>
    </row>
    <row r="10613" spans="1:28">
      <c r="A10613" s="34" t="s">
        <v>19</v>
      </c>
      <c r="B10613" s="34" t="s">
        <v>76</v>
      </c>
      <c r="C10613" s="5" t="s">
        <v>193</v>
      </c>
      <c r="D10613" s="35" t="s">
        <v>88</v>
      </c>
      <c r="E10613" s="36" t="s">
        <v>16</v>
      </c>
      <c r="F10613" s="37">
        <v>50</v>
      </c>
      <c r="G10613" s="38">
        <v>0</v>
      </c>
      <c r="H10613" s="34">
        <v>0.9788597316348796</v>
      </c>
      <c r="I10613" s="35">
        <v>-3.7873477366700803E-5</v>
      </c>
      <c r="J10613" s="35">
        <v>7.0689506316062856E-3</v>
      </c>
      <c r="K10613" s="35">
        <v>-0.46438502546223615</v>
      </c>
      <c r="L10613" s="35">
        <v>16.25250067415428</v>
      </c>
      <c r="M10613" s="35">
        <v>0</v>
      </c>
      <c r="N10613" s="35">
        <v>0</v>
      </c>
      <c r="O10613" s="35">
        <v>0</v>
      </c>
      <c r="P10613" s="36">
        <v>12</v>
      </c>
      <c r="Q10613" s="37">
        <v>86</v>
      </c>
      <c r="R10613" s="36">
        <v>14</v>
      </c>
      <c r="S10613" s="39">
        <f t="shared" si="371"/>
        <v>86</v>
      </c>
      <c r="T10613" s="34" t="s">
        <v>51</v>
      </c>
      <c r="U10613" s="12">
        <f>(((alpha*(speed^3))+(beta*(speed^2))+(ceta*speed))+delta)</f>
        <v>4.5076948358078184</v>
      </c>
      <c r="V10613" s="8">
        <f t="shared" si="372"/>
        <v>86</v>
      </c>
    </row>
    <row r="10614" spans="1:28">
      <c r="A10614" s="34" t="s">
        <v>19</v>
      </c>
      <c r="B10614" s="34" t="s">
        <v>76</v>
      </c>
      <c r="C10614" s="5" t="s">
        <v>193</v>
      </c>
      <c r="D10614" s="35" t="s">
        <v>88</v>
      </c>
      <c r="E10614" s="36" t="s">
        <v>14</v>
      </c>
      <c r="F10614" s="37">
        <v>50</v>
      </c>
      <c r="G10614" s="38">
        <v>0</v>
      </c>
      <c r="H10614" s="34">
        <v>0.99226835454296247</v>
      </c>
      <c r="I10614" s="35">
        <v>1.1760433979627032</v>
      </c>
      <c r="J10614" s="35">
        <v>0.39724389107492969</v>
      </c>
      <c r="K10614" s="35">
        <v>-1.6850850284129003E-3</v>
      </c>
      <c r="L10614" s="35">
        <v>0</v>
      </c>
      <c r="M10614" s="35">
        <v>0</v>
      </c>
      <c r="N10614" s="35">
        <v>0</v>
      </c>
      <c r="O10614" s="35">
        <v>0</v>
      </c>
      <c r="P10614" s="36">
        <v>12</v>
      </c>
      <c r="Q10614" s="37">
        <v>86</v>
      </c>
      <c r="R10614" s="36">
        <v>5</v>
      </c>
      <c r="S10614" s="39">
        <f t="shared" si="371"/>
        <v>86</v>
      </c>
      <c r="T10614" s="34" t="s">
        <v>36</v>
      </c>
      <c r="U10614" s="12">
        <f>(1/(((ceta*(speed^2))+(beta*speed))+alpha))</f>
        <v>4.371368919078189E-2</v>
      </c>
      <c r="V10614" s="8">
        <f t="shared" si="372"/>
        <v>86</v>
      </c>
    </row>
    <row r="10615" spans="1:28">
      <c r="A10615" s="34" t="s">
        <v>19</v>
      </c>
      <c r="B10615" s="34" t="s">
        <v>76</v>
      </c>
      <c r="C10615" s="5" t="s">
        <v>193</v>
      </c>
      <c r="D10615" s="35" t="s">
        <v>88</v>
      </c>
      <c r="E10615" s="36" t="s">
        <v>18</v>
      </c>
      <c r="F10615" s="37">
        <v>50</v>
      </c>
      <c r="G10615" s="38">
        <v>0</v>
      </c>
      <c r="H10615" s="34">
        <v>0.98737444883046244</v>
      </c>
      <c r="I10615" s="35">
        <v>4.396529779234303</v>
      </c>
      <c r="J10615" s="35">
        <v>0.47585156727320393</v>
      </c>
      <c r="K10615" s="35">
        <v>-2.1797240208648455E-3</v>
      </c>
      <c r="L10615" s="35">
        <v>0</v>
      </c>
      <c r="M10615" s="35">
        <v>0</v>
      </c>
      <c r="N10615" s="35">
        <v>0</v>
      </c>
      <c r="O10615" s="35">
        <v>0</v>
      </c>
      <c r="P10615" s="36">
        <v>12</v>
      </c>
      <c r="Q10615" s="37">
        <v>86</v>
      </c>
      <c r="R10615" s="36">
        <v>5</v>
      </c>
      <c r="S10615" s="39">
        <f t="shared" si="371"/>
        <v>86</v>
      </c>
      <c r="T10615" s="34" t="s">
        <v>36</v>
      </c>
      <c r="U10615" s="12">
        <f>(1/(((ceta*(speed^2))+(beta*speed))+alpha))</f>
        <v>3.4248304522455746E-2</v>
      </c>
      <c r="V10615" s="8">
        <f t="shared" si="372"/>
        <v>86</v>
      </c>
      <c r="AB10615" s="41"/>
    </row>
    <row r="10616" spans="1:28">
      <c r="A10616" s="34" t="s">
        <v>19</v>
      </c>
      <c r="B10616" s="34" t="s">
        <v>76</v>
      </c>
      <c r="C10616" s="5" t="s">
        <v>193</v>
      </c>
      <c r="D10616" s="35" t="s">
        <v>88</v>
      </c>
      <c r="E10616" s="36" t="s">
        <v>17</v>
      </c>
      <c r="F10616" s="37">
        <v>50</v>
      </c>
      <c r="G10616" s="38">
        <v>0</v>
      </c>
      <c r="H10616" s="34">
        <v>0.95885293466140775</v>
      </c>
      <c r="I10616" s="35">
        <v>2092.7632727872415</v>
      </c>
      <c r="J10616" s="35">
        <v>1.0005186404727406</v>
      </c>
      <c r="K10616" s="35">
        <v>-0.49454463771724383</v>
      </c>
      <c r="L10616" s="35">
        <v>0</v>
      </c>
      <c r="M10616" s="35">
        <v>0</v>
      </c>
      <c r="N10616" s="35">
        <v>0</v>
      </c>
      <c r="O10616" s="35">
        <v>0</v>
      </c>
      <c r="P10616" s="36">
        <v>12</v>
      </c>
      <c r="Q10616" s="37">
        <v>86</v>
      </c>
      <c r="R10616" s="36">
        <v>0</v>
      </c>
      <c r="S10616" s="39">
        <f t="shared" si="371"/>
        <v>86</v>
      </c>
      <c r="T10616" s="34" t="s">
        <v>29</v>
      </c>
      <c r="U10616" s="12">
        <f>((alpha*(beta^speed))*(speed^ceta))</f>
        <v>241.76315777996197</v>
      </c>
      <c r="V10616" s="8">
        <f t="shared" si="372"/>
        <v>86</v>
      </c>
    </row>
    <row r="10617" spans="1:28">
      <c r="A10617" s="34" t="s">
        <v>19</v>
      </c>
      <c r="B10617" s="34" t="s">
        <v>76</v>
      </c>
      <c r="C10617" s="5" t="s">
        <v>193</v>
      </c>
      <c r="D10617" s="35" t="s">
        <v>88</v>
      </c>
      <c r="E10617" s="36" t="s">
        <v>15</v>
      </c>
      <c r="F10617" s="37">
        <v>100</v>
      </c>
      <c r="G10617" s="38">
        <v>0</v>
      </c>
      <c r="H10617" s="34">
        <v>0.99439450569088184</v>
      </c>
      <c r="I10617" s="35">
        <v>2.267224981872122</v>
      </c>
      <c r="J10617" s="35">
        <v>2.2801796740380231</v>
      </c>
      <c r="K10617" s="35">
        <v>-0.56137777016092083</v>
      </c>
      <c r="L10617" s="35">
        <v>0</v>
      </c>
      <c r="M10617" s="35">
        <v>0</v>
      </c>
      <c r="N10617" s="35">
        <v>0</v>
      </c>
      <c r="O10617" s="35">
        <v>0</v>
      </c>
      <c r="P10617" s="36">
        <v>12</v>
      </c>
      <c r="Q10617" s="37">
        <v>86</v>
      </c>
      <c r="R10617" s="36">
        <v>13</v>
      </c>
      <c r="S10617" s="39">
        <f t="shared" si="371"/>
        <v>86</v>
      </c>
      <c r="T10617" s="34" t="s">
        <v>50</v>
      </c>
      <c r="U10617" s="12">
        <f>EXP((alpha+(beta/speed))+(ceta*LN(speed)))</f>
        <v>0.81315555458698408</v>
      </c>
      <c r="V10617" s="8">
        <f t="shared" si="372"/>
        <v>86</v>
      </c>
    </row>
    <row r="10618" spans="1:28">
      <c r="A10618" s="34" t="s">
        <v>19</v>
      </c>
      <c r="B10618" s="34" t="s">
        <v>76</v>
      </c>
      <c r="C10618" s="5" t="s">
        <v>193</v>
      </c>
      <c r="D10618" s="35" t="s">
        <v>88</v>
      </c>
      <c r="E10618" s="36" t="s">
        <v>16</v>
      </c>
      <c r="F10618" s="37">
        <v>100</v>
      </c>
      <c r="G10618" s="38">
        <v>0</v>
      </c>
      <c r="H10618" s="34">
        <v>0.9701073182012504</v>
      </c>
      <c r="I10618" s="35">
        <v>-4.1367483520212413E-5</v>
      </c>
      <c r="J10618" s="35">
        <v>7.6452262740713721E-3</v>
      </c>
      <c r="K10618" s="35">
        <v>-0.51947964118091638</v>
      </c>
      <c r="L10618" s="35">
        <v>19.456195981098048</v>
      </c>
      <c r="M10618" s="35">
        <v>0</v>
      </c>
      <c r="N10618" s="35">
        <v>0</v>
      </c>
      <c r="O10618" s="35">
        <v>0</v>
      </c>
      <c r="P10618" s="36">
        <v>12</v>
      </c>
      <c r="Q10618" s="37">
        <v>86</v>
      </c>
      <c r="R10618" s="36">
        <v>14</v>
      </c>
      <c r="S10618" s="39">
        <f t="shared" si="371"/>
        <v>86</v>
      </c>
      <c r="T10618" s="34" t="s">
        <v>51</v>
      </c>
      <c r="U10618" s="12">
        <f>(((alpha*(speed^3))+(beta*(speed^2))+(ceta*speed))+delta)</f>
        <v>5.0130042646388837</v>
      </c>
      <c r="V10618" s="8">
        <f t="shared" si="372"/>
        <v>86</v>
      </c>
    </row>
    <row r="10619" spans="1:28">
      <c r="A10619" s="34" t="s">
        <v>19</v>
      </c>
      <c r="B10619" s="34" t="s">
        <v>76</v>
      </c>
      <c r="C10619" s="5" t="s">
        <v>193</v>
      </c>
      <c r="D10619" s="35" t="s">
        <v>88</v>
      </c>
      <c r="E10619" s="36" t="s">
        <v>14</v>
      </c>
      <c r="F10619" s="37">
        <v>100</v>
      </c>
      <c r="G10619" s="38">
        <v>0</v>
      </c>
      <c r="H10619" s="34">
        <v>0.99241173384415715</v>
      </c>
      <c r="I10619" s="35">
        <v>1.5323917693396045</v>
      </c>
      <c r="J10619" s="35">
        <v>0.33101396189373244</v>
      </c>
      <c r="K10619" s="35">
        <v>-1.4533665367084227E-3</v>
      </c>
      <c r="L10619" s="35">
        <v>0</v>
      </c>
      <c r="M10619" s="35">
        <v>0</v>
      </c>
      <c r="N10619" s="35">
        <v>0</v>
      </c>
      <c r="O10619" s="35">
        <v>0</v>
      </c>
      <c r="P10619" s="36">
        <v>12</v>
      </c>
      <c r="Q10619" s="37">
        <v>86</v>
      </c>
      <c r="R10619" s="36">
        <v>5</v>
      </c>
      <c r="S10619" s="39">
        <f t="shared" si="371"/>
        <v>86</v>
      </c>
      <c r="T10619" s="34" t="s">
        <v>36</v>
      </c>
      <c r="U10619" s="12">
        <f>(1/(((ceta*(speed^2))+(beta*speed))+alpha))</f>
        <v>5.1946719989072195E-2</v>
      </c>
      <c r="V10619" s="8">
        <f t="shared" si="372"/>
        <v>86</v>
      </c>
    </row>
    <row r="10620" spans="1:28">
      <c r="A10620" s="34" t="s">
        <v>19</v>
      </c>
      <c r="B10620" s="34" t="s">
        <v>76</v>
      </c>
      <c r="C10620" s="5" t="s">
        <v>193</v>
      </c>
      <c r="D10620" s="35" t="s">
        <v>88</v>
      </c>
      <c r="E10620" s="36" t="s">
        <v>18</v>
      </c>
      <c r="F10620" s="37">
        <v>100</v>
      </c>
      <c r="G10620" s="38">
        <v>0</v>
      </c>
      <c r="H10620" s="34">
        <v>0.9915030550480457</v>
      </c>
      <c r="I10620" s="35">
        <v>3.4724494144370857</v>
      </c>
      <c r="J10620" s="35">
        <v>0.4391557590799523</v>
      </c>
      <c r="K10620" s="35">
        <v>-2.0469912015049592E-3</v>
      </c>
      <c r="L10620" s="35">
        <v>0</v>
      </c>
      <c r="M10620" s="35">
        <v>0</v>
      </c>
      <c r="N10620" s="35">
        <v>0</v>
      </c>
      <c r="O10620" s="35">
        <v>0</v>
      </c>
      <c r="P10620" s="36">
        <v>12</v>
      </c>
      <c r="Q10620" s="37">
        <v>86</v>
      </c>
      <c r="R10620" s="36">
        <v>5</v>
      </c>
      <c r="S10620" s="39">
        <f t="shared" si="371"/>
        <v>86</v>
      </c>
      <c r="T10620" s="34" t="s">
        <v>36</v>
      </c>
      <c r="U10620" s="12">
        <f>(1/(((ceta*(speed^2))+(beta*speed))+alpha))</f>
        <v>3.8313739132447899E-2</v>
      </c>
      <c r="V10620" s="8">
        <f t="shared" si="372"/>
        <v>86</v>
      </c>
      <c r="AB10620" s="41"/>
    </row>
    <row r="10621" spans="1:28">
      <c r="A10621" s="34" t="s">
        <v>19</v>
      </c>
      <c r="B10621" s="34" t="s">
        <v>76</v>
      </c>
      <c r="C10621" s="5" t="s">
        <v>193</v>
      </c>
      <c r="D10621" s="35" t="s">
        <v>88</v>
      </c>
      <c r="E10621" s="36" t="s">
        <v>17</v>
      </c>
      <c r="F10621" s="37">
        <v>100</v>
      </c>
      <c r="G10621" s="38">
        <v>0</v>
      </c>
      <c r="H10621" s="34">
        <v>0.94627928558155383</v>
      </c>
      <c r="I10621" s="35">
        <v>-1.6935073728172045E-3</v>
      </c>
      <c r="J10621" s="35">
        <v>0.3364046303045144</v>
      </c>
      <c r="K10621" s="35">
        <v>-24.835452967626178</v>
      </c>
      <c r="L10621" s="35">
        <v>1012.697717857897</v>
      </c>
      <c r="M10621" s="35">
        <v>0</v>
      </c>
      <c r="N10621" s="35">
        <v>0</v>
      </c>
      <c r="O10621" s="35">
        <v>0</v>
      </c>
      <c r="P10621" s="36">
        <v>12</v>
      </c>
      <c r="Q10621" s="37">
        <v>86</v>
      </c>
      <c r="R10621" s="36">
        <v>14</v>
      </c>
      <c r="S10621" s="39">
        <f t="shared" si="371"/>
        <v>86</v>
      </c>
      <c r="T10621" s="34" t="s">
        <v>51</v>
      </c>
      <c r="U10621" s="12">
        <f>(((alpha*(speed^3))+(beta*(speed^2))+(ceta*speed))+delta)</f>
        <v>287.73188284961452</v>
      </c>
      <c r="V10621" s="8">
        <f t="shared" si="372"/>
        <v>86</v>
      </c>
    </row>
    <row r="10622" spans="1:28">
      <c r="A10622" s="34" t="s">
        <v>19</v>
      </c>
      <c r="B10622" s="34" t="s">
        <v>76</v>
      </c>
      <c r="C10622" s="5" t="s">
        <v>193</v>
      </c>
      <c r="D10622" s="35" t="s">
        <v>88</v>
      </c>
      <c r="E10622" s="36" t="s">
        <v>15</v>
      </c>
      <c r="F10622" s="37">
        <v>0</v>
      </c>
      <c r="G10622" s="38">
        <v>-0.06</v>
      </c>
      <c r="H10622" s="34">
        <v>0.99172374823504439</v>
      </c>
      <c r="I10622" s="35">
        <v>11.931726299494398</v>
      </c>
      <c r="J10622" s="35">
        <v>0.95188021841199022</v>
      </c>
      <c r="K10622" s="35">
        <v>-0.60349576694021767</v>
      </c>
      <c r="L10622" s="35">
        <v>0</v>
      </c>
      <c r="M10622" s="35">
        <v>0</v>
      </c>
      <c r="N10622" s="35">
        <v>0</v>
      </c>
      <c r="O10622" s="35">
        <v>0</v>
      </c>
      <c r="P10622" s="36">
        <v>12</v>
      </c>
      <c r="Q10622" s="37">
        <v>86</v>
      </c>
      <c r="R10622" s="36">
        <v>0</v>
      </c>
      <c r="S10622" s="39">
        <f t="shared" si="371"/>
        <v>86</v>
      </c>
      <c r="T10622" s="34" t="s">
        <v>29</v>
      </c>
      <c r="U10622" s="12">
        <f>((alpha*(beta^speed))*(speed^ceta))</f>
        <v>1.1676685744807987E-2</v>
      </c>
      <c r="V10622" s="8">
        <f t="shared" si="372"/>
        <v>86</v>
      </c>
    </row>
    <row r="10623" spans="1:28">
      <c r="A10623" s="34" t="s">
        <v>19</v>
      </c>
      <c r="B10623" s="34" t="s">
        <v>76</v>
      </c>
      <c r="C10623" s="5" t="s">
        <v>193</v>
      </c>
      <c r="D10623" s="35" t="s">
        <v>88</v>
      </c>
      <c r="E10623" s="36" t="s">
        <v>16</v>
      </c>
      <c r="F10623" s="37">
        <v>0</v>
      </c>
      <c r="G10623" s="38">
        <v>-0.06</v>
      </c>
      <c r="H10623" s="34">
        <v>0.98492605115363641</v>
      </c>
      <c r="I10623" s="35">
        <v>24.570239703737659</v>
      </c>
      <c r="J10623" s="35">
        <v>0.95326839340734837</v>
      </c>
      <c r="K10623" s="35">
        <v>-0.51580101053429128</v>
      </c>
      <c r="L10623" s="35">
        <v>0</v>
      </c>
      <c r="M10623" s="35">
        <v>0</v>
      </c>
      <c r="N10623" s="35">
        <v>0</v>
      </c>
      <c r="O10623" s="35">
        <v>0</v>
      </c>
      <c r="P10623" s="36">
        <v>12</v>
      </c>
      <c r="Q10623" s="37">
        <v>86</v>
      </c>
      <c r="R10623" s="36">
        <v>0</v>
      </c>
      <c r="S10623" s="39">
        <f t="shared" si="371"/>
        <v>86</v>
      </c>
      <c r="T10623" s="34" t="s">
        <v>29</v>
      </c>
      <c r="U10623" s="12">
        <f>((alpha*(beta^speed))*(speed^ceta))</f>
        <v>4.0280959091476852E-2</v>
      </c>
      <c r="V10623" s="8">
        <f t="shared" si="372"/>
        <v>86</v>
      </c>
    </row>
    <row r="10624" spans="1:28">
      <c r="A10624" s="34" t="s">
        <v>19</v>
      </c>
      <c r="B10624" s="34" t="s">
        <v>76</v>
      </c>
      <c r="C10624" s="5" t="s">
        <v>193</v>
      </c>
      <c r="D10624" s="35" t="s">
        <v>88</v>
      </c>
      <c r="E10624" s="36" t="s">
        <v>14</v>
      </c>
      <c r="F10624" s="37">
        <v>0</v>
      </c>
      <c r="G10624" s="38">
        <v>-0.06</v>
      </c>
      <c r="H10624" s="34">
        <v>0.99204139668154645</v>
      </c>
      <c r="I10624" s="35">
        <v>4.3300476599178515</v>
      </c>
      <c r="J10624" s="35">
        <v>-14.114370032277199</v>
      </c>
      <c r="K10624" s="35">
        <v>-2.1346156167096249</v>
      </c>
      <c r="L10624" s="35">
        <v>0</v>
      </c>
      <c r="M10624" s="35">
        <v>0</v>
      </c>
      <c r="N10624" s="35">
        <v>0</v>
      </c>
      <c r="O10624" s="35">
        <v>0</v>
      </c>
      <c r="P10624" s="36">
        <v>12</v>
      </c>
      <c r="Q10624" s="37">
        <v>86</v>
      </c>
      <c r="R10624" s="36">
        <v>13</v>
      </c>
      <c r="S10624" s="39">
        <f t="shared" si="371"/>
        <v>86</v>
      </c>
      <c r="T10624" s="34" t="s">
        <v>50</v>
      </c>
      <c r="U10624" s="12">
        <f>EXP((alpha+(beta/speed))+(ceta*LN(speed)))</f>
        <v>4.7844116313934719E-3</v>
      </c>
      <c r="V10624" s="8">
        <f t="shared" si="372"/>
        <v>86</v>
      </c>
      <c r="AB10624" s="41"/>
    </row>
    <row r="10625" spans="1:28">
      <c r="A10625" s="34" t="s">
        <v>19</v>
      </c>
      <c r="B10625" s="34" t="s">
        <v>76</v>
      </c>
      <c r="C10625" s="5" t="s">
        <v>193</v>
      </c>
      <c r="D10625" s="35" t="s">
        <v>88</v>
      </c>
      <c r="E10625" s="36" t="s">
        <v>18</v>
      </c>
      <c r="F10625" s="37">
        <v>0</v>
      </c>
      <c r="G10625" s="38">
        <v>-0.06</v>
      </c>
      <c r="H10625" s="34">
        <v>0.99312875982589599</v>
      </c>
      <c r="I10625" s="35">
        <v>0.5049857376283523</v>
      </c>
      <c r="J10625" s="35">
        <v>0.99202132917496177</v>
      </c>
      <c r="K10625" s="35">
        <v>-0.88069895586707769</v>
      </c>
      <c r="L10625" s="35">
        <v>0</v>
      </c>
      <c r="M10625" s="35">
        <v>0</v>
      </c>
      <c r="N10625" s="35">
        <v>0</v>
      </c>
      <c r="O10625" s="35">
        <v>0</v>
      </c>
      <c r="P10625" s="36">
        <v>12</v>
      </c>
      <c r="Q10625" s="37">
        <v>86</v>
      </c>
      <c r="R10625" s="36">
        <v>0</v>
      </c>
      <c r="S10625" s="39">
        <f t="shared" si="371"/>
        <v>86</v>
      </c>
      <c r="T10625" s="34" t="s">
        <v>29</v>
      </c>
      <c r="U10625" s="12">
        <f>((alpha*(beta^speed))*(speed^ceta))</f>
        <v>5.0162040869548017E-3</v>
      </c>
      <c r="V10625" s="8">
        <f t="shared" si="372"/>
        <v>86</v>
      </c>
      <c r="AB10625" s="41"/>
    </row>
    <row r="10626" spans="1:28">
      <c r="A10626" s="34" t="s">
        <v>19</v>
      </c>
      <c r="B10626" s="34" t="s">
        <v>76</v>
      </c>
      <c r="C10626" s="5" t="s">
        <v>193</v>
      </c>
      <c r="D10626" s="35" t="s">
        <v>88</v>
      </c>
      <c r="E10626" s="36" t="s">
        <v>17</v>
      </c>
      <c r="F10626" s="37">
        <v>0</v>
      </c>
      <c r="G10626" s="38">
        <v>-0.06</v>
      </c>
      <c r="H10626" s="34">
        <v>0.978638676623103</v>
      </c>
      <c r="I10626" s="35">
        <v>14.27922860738513</v>
      </c>
      <c r="J10626" s="35">
        <v>-24.747670598781948</v>
      </c>
      <c r="K10626" s="35">
        <v>-2.8187065773415627</v>
      </c>
      <c r="L10626" s="35">
        <v>0</v>
      </c>
      <c r="M10626" s="35">
        <v>0</v>
      </c>
      <c r="N10626" s="35">
        <v>0</v>
      </c>
      <c r="O10626" s="35">
        <v>0</v>
      </c>
      <c r="P10626" s="36">
        <v>12</v>
      </c>
      <c r="Q10626" s="37">
        <v>86</v>
      </c>
      <c r="R10626" s="36">
        <v>13</v>
      </c>
      <c r="S10626" s="39">
        <f t="shared" ref="S10626:S10689" si="373">V10626</f>
        <v>86</v>
      </c>
      <c r="T10626" s="34" t="s">
        <v>50</v>
      </c>
      <c r="U10626" s="12">
        <f>EXP((alpha+(beta/speed))+(ceta*LN(speed)))</f>
        <v>4.2037079206129029</v>
      </c>
      <c r="V10626" s="8">
        <f t="shared" ref="V10626:V10689" si="374">IF($V$1&lt;P10626,P10626,IF($V$1&gt;Q10626,Q10626,$V$1))</f>
        <v>86</v>
      </c>
    </row>
    <row r="10627" spans="1:28">
      <c r="A10627" s="34" t="s">
        <v>19</v>
      </c>
      <c r="B10627" s="34" t="s">
        <v>76</v>
      </c>
      <c r="C10627" s="5" t="s">
        <v>193</v>
      </c>
      <c r="D10627" s="35" t="s">
        <v>88</v>
      </c>
      <c r="E10627" s="36" t="s">
        <v>15</v>
      </c>
      <c r="F10627" s="37">
        <v>50</v>
      </c>
      <c r="G10627" s="38">
        <v>-0.06</v>
      </c>
      <c r="H10627" s="34">
        <v>0.98990660940723751</v>
      </c>
      <c r="I10627" s="35">
        <v>-6.6658697718896473E-2</v>
      </c>
      <c r="J10627" s="35">
        <v>2.2481856871260018</v>
      </c>
      <c r="K10627" s="35">
        <v>6.9873367145102439</v>
      </c>
      <c r="L10627" s="35">
        <v>2.6901973785672286</v>
      </c>
      <c r="M10627" s="35">
        <v>-1.7802327273948801E-2</v>
      </c>
      <c r="N10627" s="35">
        <v>0</v>
      </c>
      <c r="O10627" s="35">
        <v>0</v>
      </c>
      <c r="P10627" s="36">
        <v>12</v>
      </c>
      <c r="Q10627" s="37">
        <v>86</v>
      </c>
      <c r="R10627" s="36">
        <v>10</v>
      </c>
      <c r="S10627" s="39">
        <f t="shared" si="373"/>
        <v>86</v>
      </c>
      <c r="T10627" s="34" t="s">
        <v>44</v>
      </c>
      <c r="U10627" s="12">
        <f>(alpha+(beta/(1+EXP((((-1)*ceta)+(delta*LN(speed)))+(epsilon*speed)))))</f>
        <v>1.5341912860830087E-3</v>
      </c>
      <c r="V10627" s="8">
        <f t="shared" si="374"/>
        <v>86</v>
      </c>
    </row>
    <row r="10628" spans="1:28">
      <c r="A10628" s="34" t="s">
        <v>19</v>
      </c>
      <c r="B10628" s="34" t="s">
        <v>76</v>
      </c>
      <c r="C10628" s="5" t="s">
        <v>193</v>
      </c>
      <c r="D10628" s="35" t="s">
        <v>88</v>
      </c>
      <c r="E10628" s="36" t="s">
        <v>16</v>
      </c>
      <c r="F10628" s="37">
        <v>50</v>
      </c>
      <c r="G10628" s="38">
        <v>-0.06</v>
      </c>
      <c r="H10628" s="34">
        <v>0.97433140971281873</v>
      </c>
      <c r="I10628" s="35">
        <v>-0.23010129656894282</v>
      </c>
      <c r="J10628" s="35">
        <v>6.1249329626034337</v>
      </c>
      <c r="K10628" s="35">
        <v>6.1247941778721433</v>
      </c>
      <c r="L10628" s="35">
        <v>2.2991269927039539</v>
      </c>
      <c r="M10628" s="35">
        <v>-1.0574163668955569E-2</v>
      </c>
      <c r="N10628" s="35">
        <v>0</v>
      </c>
      <c r="O10628" s="35">
        <v>0</v>
      </c>
      <c r="P10628" s="36">
        <v>12</v>
      </c>
      <c r="Q10628" s="37">
        <v>86</v>
      </c>
      <c r="R10628" s="36">
        <v>10</v>
      </c>
      <c r="S10628" s="39">
        <f t="shared" si="373"/>
        <v>86</v>
      </c>
      <c r="T10628" s="34" t="s">
        <v>44</v>
      </c>
      <c r="U10628" s="12">
        <f>(alpha+(beta/(1+EXP((((-1)*ceta)+(delta*LN(speed)))+(epsilon*speed)))))</f>
        <v>8.1921133553185532E-3</v>
      </c>
      <c r="V10628" s="8">
        <f t="shared" si="374"/>
        <v>86</v>
      </c>
    </row>
    <row r="10629" spans="1:28">
      <c r="A10629" s="34" t="s">
        <v>19</v>
      </c>
      <c r="B10629" s="34" t="s">
        <v>76</v>
      </c>
      <c r="C10629" s="5" t="s">
        <v>193</v>
      </c>
      <c r="D10629" s="35" t="s">
        <v>88</v>
      </c>
      <c r="E10629" s="36" t="s">
        <v>14</v>
      </c>
      <c r="F10629" s="37">
        <v>50</v>
      </c>
      <c r="G10629" s="38">
        <v>-0.06</v>
      </c>
      <c r="H10629" s="34">
        <v>0.98832354532664146</v>
      </c>
      <c r="I10629" s="35">
        <v>3.9916705310668315</v>
      </c>
      <c r="J10629" s="35">
        <v>-12.736321698751631</v>
      </c>
      <c r="K10629" s="35">
        <v>-2.0707907743630614</v>
      </c>
      <c r="L10629" s="35">
        <v>0</v>
      </c>
      <c r="M10629" s="35">
        <v>0</v>
      </c>
      <c r="N10629" s="35">
        <v>0</v>
      </c>
      <c r="O10629" s="35">
        <v>0</v>
      </c>
      <c r="P10629" s="36">
        <v>12</v>
      </c>
      <c r="Q10629" s="37">
        <v>86</v>
      </c>
      <c r="R10629" s="36">
        <v>13</v>
      </c>
      <c r="S10629" s="39">
        <f t="shared" si="373"/>
        <v>86</v>
      </c>
      <c r="T10629" s="34" t="s">
        <v>50</v>
      </c>
      <c r="U10629" s="12">
        <f>EXP((alpha+(beta/speed))+(ceta*LN(speed)))</f>
        <v>4.6057602999594284E-3</v>
      </c>
      <c r="V10629" s="8">
        <f t="shared" si="374"/>
        <v>86</v>
      </c>
      <c r="AB10629" s="41"/>
    </row>
    <row r="10630" spans="1:28">
      <c r="A10630" s="34" t="s">
        <v>19</v>
      </c>
      <c r="B10630" s="34" t="s">
        <v>76</v>
      </c>
      <c r="C10630" s="5" t="s">
        <v>193</v>
      </c>
      <c r="D10630" s="35" t="s">
        <v>88</v>
      </c>
      <c r="E10630" s="36" t="s">
        <v>18</v>
      </c>
      <c r="F10630" s="37">
        <v>50</v>
      </c>
      <c r="G10630" s="38">
        <v>-0.06</v>
      </c>
      <c r="H10630" s="34">
        <v>0.98862552641072476</v>
      </c>
      <c r="I10630" s="35">
        <v>1.0441747428123396</v>
      </c>
      <c r="J10630" s="35">
        <v>-7.0332378948443974</v>
      </c>
      <c r="K10630" s="35">
        <v>-1.3897502255955461</v>
      </c>
      <c r="L10630" s="35">
        <v>0</v>
      </c>
      <c r="M10630" s="35">
        <v>0</v>
      </c>
      <c r="N10630" s="35">
        <v>0</v>
      </c>
      <c r="O10630" s="35">
        <v>0</v>
      </c>
      <c r="P10630" s="36">
        <v>12</v>
      </c>
      <c r="Q10630" s="37">
        <v>86</v>
      </c>
      <c r="R10630" s="36">
        <v>13</v>
      </c>
      <c r="S10630" s="39">
        <f t="shared" si="373"/>
        <v>86</v>
      </c>
      <c r="T10630" s="34" t="s">
        <v>50</v>
      </c>
      <c r="U10630" s="12">
        <f>EXP((alpha+(beta/speed))+(ceta*LN(speed)))</f>
        <v>5.3640432369068403E-3</v>
      </c>
      <c r="V10630" s="8">
        <f t="shared" si="374"/>
        <v>86</v>
      </c>
    </row>
    <row r="10631" spans="1:28">
      <c r="A10631" s="34" t="s">
        <v>19</v>
      </c>
      <c r="B10631" s="34" t="s">
        <v>76</v>
      </c>
      <c r="C10631" s="5" t="s">
        <v>193</v>
      </c>
      <c r="D10631" s="35" t="s">
        <v>88</v>
      </c>
      <c r="E10631" s="36" t="s">
        <v>17</v>
      </c>
      <c r="F10631" s="37">
        <v>50</v>
      </c>
      <c r="G10631" s="38">
        <v>-0.06</v>
      </c>
      <c r="H10631" s="34">
        <v>0.96251305025257483</v>
      </c>
      <c r="I10631" s="35">
        <v>14.831572808143852</v>
      </c>
      <c r="J10631" s="35">
        <v>-28.606611821818536</v>
      </c>
      <c r="K10631" s="35">
        <v>-2.938966700224964</v>
      </c>
      <c r="L10631" s="35">
        <v>0</v>
      </c>
      <c r="M10631" s="35">
        <v>0</v>
      </c>
      <c r="N10631" s="35">
        <v>0</v>
      </c>
      <c r="O10631" s="35">
        <v>0</v>
      </c>
      <c r="P10631" s="36">
        <v>12</v>
      </c>
      <c r="Q10631" s="37">
        <v>86</v>
      </c>
      <c r="R10631" s="36">
        <v>13</v>
      </c>
      <c r="S10631" s="39">
        <f t="shared" si="373"/>
        <v>86</v>
      </c>
      <c r="T10631" s="34" t="s">
        <v>50</v>
      </c>
      <c r="U10631" s="12">
        <f>EXP((alpha+(beta/speed))+(ceta*LN(speed)))</f>
        <v>4.0867883293362786</v>
      </c>
      <c r="V10631" s="8">
        <f t="shared" si="374"/>
        <v>86</v>
      </c>
    </row>
    <row r="10632" spans="1:28">
      <c r="A10632" s="34" t="s">
        <v>19</v>
      </c>
      <c r="B10632" s="34" t="s">
        <v>76</v>
      </c>
      <c r="C10632" s="5" t="s">
        <v>193</v>
      </c>
      <c r="D10632" s="35" t="s">
        <v>88</v>
      </c>
      <c r="E10632" s="36" t="s">
        <v>15</v>
      </c>
      <c r="F10632" s="37">
        <v>100</v>
      </c>
      <c r="G10632" s="38">
        <v>-0.06</v>
      </c>
      <c r="H10632" s="34">
        <v>0.98724718546129897</v>
      </c>
      <c r="I10632" s="35">
        <v>11.751543791273866</v>
      </c>
      <c r="J10632" s="35">
        <v>-34.318472969392076</v>
      </c>
      <c r="K10632" s="35">
        <v>-3.4873197216875367</v>
      </c>
      <c r="L10632" s="35">
        <v>0</v>
      </c>
      <c r="M10632" s="35">
        <v>0</v>
      </c>
      <c r="N10632" s="35">
        <v>0</v>
      </c>
      <c r="O10632" s="35">
        <v>0</v>
      </c>
      <c r="P10632" s="36">
        <v>12</v>
      </c>
      <c r="Q10632" s="37">
        <v>86</v>
      </c>
      <c r="R10632" s="36">
        <v>13</v>
      </c>
      <c r="S10632" s="39">
        <f t="shared" si="373"/>
        <v>86</v>
      </c>
      <c r="T10632" s="34" t="s">
        <v>50</v>
      </c>
      <c r="U10632" s="12">
        <f>EXP((alpha+(beta/speed))+(ceta*LN(speed)))</f>
        <v>1.5279527882419108E-2</v>
      </c>
      <c r="V10632" s="8">
        <f t="shared" si="374"/>
        <v>86</v>
      </c>
    </row>
    <row r="10633" spans="1:28">
      <c r="A10633" s="34" t="s">
        <v>19</v>
      </c>
      <c r="B10633" s="34" t="s">
        <v>76</v>
      </c>
      <c r="C10633" s="5" t="s">
        <v>193</v>
      </c>
      <c r="D10633" s="35" t="s">
        <v>88</v>
      </c>
      <c r="E10633" s="36" t="s">
        <v>16</v>
      </c>
      <c r="F10633" s="37">
        <v>100</v>
      </c>
      <c r="G10633" s="38">
        <v>-0.06</v>
      </c>
      <c r="H10633" s="34">
        <v>0.96143034010172368</v>
      </c>
      <c r="I10633" s="35">
        <v>-0.23835833684461444</v>
      </c>
      <c r="J10633" s="35">
        <v>5.1978330771126684</v>
      </c>
      <c r="K10633" s="35">
        <v>6.9572211248991174</v>
      </c>
      <c r="L10633" s="35">
        <v>2.4802797014646156</v>
      </c>
      <c r="M10633" s="35">
        <v>-1.3014390776814835E-2</v>
      </c>
      <c r="N10633" s="35">
        <v>0</v>
      </c>
      <c r="O10633" s="35">
        <v>0</v>
      </c>
      <c r="P10633" s="36">
        <v>12</v>
      </c>
      <c r="Q10633" s="37">
        <v>86</v>
      </c>
      <c r="R10633" s="36">
        <v>10</v>
      </c>
      <c r="S10633" s="39">
        <f t="shared" si="373"/>
        <v>86</v>
      </c>
      <c r="T10633" s="34" t="s">
        <v>44</v>
      </c>
      <c r="U10633" s="12">
        <f>(alpha+(beta/(1+EXP((((-1)*ceta)+(delta*LN(speed)))+(epsilon*speed)))))</f>
        <v>1.4916317906365273E-2</v>
      </c>
      <c r="V10633" s="8">
        <f t="shared" si="374"/>
        <v>86</v>
      </c>
    </row>
    <row r="10634" spans="1:28">
      <c r="A10634" s="34" t="s">
        <v>19</v>
      </c>
      <c r="B10634" s="34" t="s">
        <v>76</v>
      </c>
      <c r="C10634" s="5" t="s">
        <v>193</v>
      </c>
      <c r="D10634" s="35" t="s">
        <v>88</v>
      </c>
      <c r="E10634" s="36" t="s">
        <v>14</v>
      </c>
      <c r="F10634" s="37">
        <v>100</v>
      </c>
      <c r="G10634" s="38">
        <v>-0.06</v>
      </c>
      <c r="H10634" s="34">
        <v>0.98649494294842321</v>
      </c>
      <c r="I10634" s="35">
        <v>3.9238676567308612</v>
      </c>
      <c r="J10634" s="35">
        <v>-13.528399663086937</v>
      </c>
      <c r="K10634" s="35">
        <v>-2.050551934486379</v>
      </c>
      <c r="L10634" s="35">
        <v>0</v>
      </c>
      <c r="M10634" s="35">
        <v>0</v>
      </c>
      <c r="N10634" s="35">
        <v>0</v>
      </c>
      <c r="O10634" s="35">
        <v>0</v>
      </c>
      <c r="P10634" s="36">
        <v>12</v>
      </c>
      <c r="Q10634" s="37">
        <v>86</v>
      </c>
      <c r="R10634" s="36">
        <v>13</v>
      </c>
      <c r="S10634" s="39">
        <f t="shared" si="373"/>
        <v>86</v>
      </c>
      <c r="T10634" s="34" t="s">
        <v>50</v>
      </c>
      <c r="U10634" s="12">
        <f>EXP((alpha+(beta/speed))+(ceta*LN(speed)))</f>
        <v>4.6666687980852798E-3</v>
      </c>
      <c r="V10634" s="8">
        <f t="shared" si="374"/>
        <v>86</v>
      </c>
    </row>
    <row r="10635" spans="1:28">
      <c r="A10635" s="34" t="s">
        <v>19</v>
      </c>
      <c r="B10635" s="34" t="s">
        <v>76</v>
      </c>
      <c r="C10635" s="5" t="s">
        <v>193</v>
      </c>
      <c r="D10635" s="35" t="s">
        <v>88</v>
      </c>
      <c r="E10635" s="36" t="s">
        <v>18</v>
      </c>
      <c r="F10635" s="37">
        <v>100</v>
      </c>
      <c r="G10635" s="38">
        <v>-0.06</v>
      </c>
      <c r="H10635" s="34">
        <v>0.98430457881184841</v>
      </c>
      <c r="I10635" s="35">
        <v>1.4064511228535497</v>
      </c>
      <c r="J10635" s="35">
        <v>-9.3153171125087155</v>
      </c>
      <c r="K10635" s="35">
        <v>-1.4662426328597959</v>
      </c>
      <c r="L10635" s="35">
        <v>0</v>
      </c>
      <c r="M10635" s="35">
        <v>0</v>
      </c>
      <c r="N10635" s="35">
        <v>0</v>
      </c>
      <c r="O10635" s="35">
        <v>0</v>
      </c>
      <c r="P10635" s="36">
        <v>12</v>
      </c>
      <c r="Q10635" s="37">
        <v>86</v>
      </c>
      <c r="R10635" s="36">
        <v>13</v>
      </c>
      <c r="S10635" s="39">
        <f t="shared" si="373"/>
        <v>86</v>
      </c>
      <c r="T10635" s="34" t="s">
        <v>50</v>
      </c>
      <c r="U10635" s="12">
        <f>EXP((alpha+(beta/speed))+(ceta*LN(speed)))</f>
        <v>5.3373797747385222E-3</v>
      </c>
      <c r="V10635" s="8">
        <f t="shared" si="374"/>
        <v>86</v>
      </c>
      <c r="AB10635" s="41"/>
    </row>
    <row r="10636" spans="1:28">
      <c r="A10636" s="34" t="s">
        <v>19</v>
      </c>
      <c r="B10636" s="34" t="s">
        <v>76</v>
      </c>
      <c r="C10636" s="5" t="s">
        <v>193</v>
      </c>
      <c r="D10636" s="35" t="s">
        <v>88</v>
      </c>
      <c r="E10636" s="36" t="s">
        <v>17</v>
      </c>
      <c r="F10636" s="37">
        <v>100</v>
      </c>
      <c r="G10636" s="38">
        <v>-0.06</v>
      </c>
      <c r="H10636" s="34">
        <v>0.94377677880589972</v>
      </c>
      <c r="I10636" s="35">
        <v>15.311777494819832</v>
      </c>
      <c r="J10636" s="35">
        <v>-32.586818129388924</v>
      </c>
      <c r="K10636" s="35">
        <v>-3.0187255186237238</v>
      </c>
      <c r="L10636" s="35">
        <v>0</v>
      </c>
      <c r="M10636" s="35">
        <v>0</v>
      </c>
      <c r="N10636" s="35">
        <v>0</v>
      </c>
      <c r="O10636" s="35">
        <v>0</v>
      </c>
      <c r="P10636" s="36">
        <v>12</v>
      </c>
      <c r="Q10636" s="37">
        <v>86</v>
      </c>
      <c r="R10636" s="36">
        <v>13</v>
      </c>
      <c r="S10636" s="39">
        <f t="shared" si="373"/>
        <v>86</v>
      </c>
      <c r="T10636" s="34" t="s">
        <v>50</v>
      </c>
      <c r="U10636" s="12">
        <f>EXP((alpha+(beta/speed))+(ceta*LN(speed)))</f>
        <v>4.4211911597111246</v>
      </c>
      <c r="V10636" s="8">
        <f t="shared" si="374"/>
        <v>86</v>
      </c>
    </row>
    <row r="10637" spans="1:28">
      <c r="A10637" s="34" t="s">
        <v>19</v>
      </c>
      <c r="B10637" s="34" t="s">
        <v>76</v>
      </c>
      <c r="C10637" s="5" t="s">
        <v>193</v>
      </c>
      <c r="D10637" s="35" t="s">
        <v>88</v>
      </c>
      <c r="E10637" s="36" t="s">
        <v>15</v>
      </c>
      <c r="F10637" s="37">
        <v>0</v>
      </c>
      <c r="G10637" s="38">
        <v>-0.04</v>
      </c>
      <c r="H10637" s="34">
        <v>0.99244067296970251</v>
      </c>
      <c r="I10637" s="35">
        <v>16.235124193567934</v>
      </c>
      <c r="J10637" s="35">
        <v>0.96856355306797026</v>
      </c>
      <c r="K10637" s="35">
        <v>-0.74181736510296736</v>
      </c>
      <c r="L10637" s="35">
        <v>0</v>
      </c>
      <c r="M10637" s="35">
        <v>0</v>
      </c>
      <c r="N10637" s="35">
        <v>0</v>
      </c>
      <c r="O10637" s="35">
        <v>0</v>
      </c>
      <c r="P10637" s="36">
        <v>12</v>
      </c>
      <c r="Q10637" s="37">
        <v>86</v>
      </c>
      <c r="R10637" s="36">
        <v>0</v>
      </c>
      <c r="S10637" s="39">
        <f t="shared" si="373"/>
        <v>86</v>
      </c>
      <c r="T10637" s="34" t="s">
        <v>29</v>
      </c>
      <c r="U10637" s="12">
        <f>((alpha*(beta^speed))*(speed^ceta))</f>
        <v>3.8232228411885075E-2</v>
      </c>
      <c r="V10637" s="8">
        <f t="shared" si="374"/>
        <v>86</v>
      </c>
    </row>
    <row r="10638" spans="1:28">
      <c r="A10638" s="34" t="s">
        <v>19</v>
      </c>
      <c r="B10638" s="34" t="s">
        <v>76</v>
      </c>
      <c r="C10638" s="5" t="s">
        <v>193</v>
      </c>
      <c r="D10638" s="35" t="s">
        <v>88</v>
      </c>
      <c r="E10638" s="36" t="s">
        <v>16</v>
      </c>
      <c r="F10638" s="37">
        <v>0</v>
      </c>
      <c r="G10638" s="38">
        <v>-0.04</v>
      </c>
      <c r="H10638" s="34">
        <v>0.98113571711653857</v>
      </c>
      <c r="I10638" s="35">
        <v>-0.69690085918736611</v>
      </c>
      <c r="J10638" s="35">
        <v>17.906494897622391</v>
      </c>
      <c r="K10638" s="35">
        <v>2.2978366591763204</v>
      </c>
      <c r="L10638" s="35">
        <v>1.2369948161361259</v>
      </c>
      <c r="M10638" s="35">
        <v>-1.1481712461915011E-3</v>
      </c>
      <c r="N10638" s="35">
        <v>0</v>
      </c>
      <c r="O10638" s="35">
        <v>0</v>
      </c>
      <c r="P10638" s="36">
        <v>12</v>
      </c>
      <c r="Q10638" s="37">
        <v>86</v>
      </c>
      <c r="R10638" s="36">
        <v>10</v>
      </c>
      <c r="S10638" s="39">
        <f t="shared" si="373"/>
        <v>86</v>
      </c>
      <c r="T10638" s="34" t="s">
        <v>44</v>
      </c>
      <c r="U10638" s="12">
        <f>(alpha+(beta/(1+EXP((((-1)*ceta)+(delta*LN(speed)))+(epsilon*speed)))))</f>
        <v>6.5143441579183614E-2</v>
      </c>
      <c r="V10638" s="8">
        <f t="shared" si="374"/>
        <v>86</v>
      </c>
    </row>
    <row r="10639" spans="1:28">
      <c r="A10639" s="34" t="s">
        <v>19</v>
      </c>
      <c r="B10639" s="34" t="s">
        <v>76</v>
      </c>
      <c r="C10639" s="5" t="s">
        <v>193</v>
      </c>
      <c r="D10639" s="35" t="s">
        <v>88</v>
      </c>
      <c r="E10639" s="36" t="s">
        <v>14</v>
      </c>
      <c r="F10639" s="37">
        <v>0</v>
      </c>
      <c r="G10639" s="38">
        <v>-0.04</v>
      </c>
      <c r="H10639" s="34">
        <v>0.99413796704214952</v>
      </c>
      <c r="I10639" s="35">
        <v>1.2879173797344998</v>
      </c>
      <c r="J10639" s="35">
        <v>0.10994272311831628</v>
      </c>
      <c r="K10639" s="35">
        <v>0.47044050694840522</v>
      </c>
      <c r="L10639" s="35">
        <v>0</v>
      </c>
      <c r="M10639" s="35">
        <v>0</v>
      </c>
      <c r="N10639" s="35">
        <v>0</v>
      </c>
      <c r="O10639" s="35">
        <v>0</v>
      </c>
      <c r="P10639" s="36">
        <v>12</v>
      </c>
      <c r="Q10639" s="37">
        <v>86</v>
      </c>
      <c r="R10639" s="36">
        <v>2</v>
      </c>
      <c r="S10639" s="39">
        <f t="shared" si="373"/>
        <v>86</v>
      </c>
      <c r="T10639" s="34" t="s">
        <v>31</v>
      </c>
      <c r="U10639" s="12">
        <f>((alpha+(beta*speed))^((-1)/ceta))</f>
        <v>6.4294054039637713E-3</v>
      </c>
      <c r="V10639" s="8">
        <f t="shared" si="374"/>
        <v>86</v>
      </c>
      <c r="AB10639" s="41"/>
    </row>
    <row r="10640" spans="1:28">
      <c r="A10640" s="34" t="s">
        <v>19</v>
      </c>
      <c r="B10640" s="34" t="s">
        <v>76</v>
      </c>
      <c r="C10640" s="5" t="s">
        <v>193</v>
      </c>
      <c r="D10640" s="35" t="s">
        <v>88</v>
      </c>
      <c r="E10640" s="36" t="s">
        <v>18</v>
      </c>
      <c r="F10640" s="37">
        <v>0</v>
      </c>
      <c r="G10640" s="38">
        <v>-0.04</v>
      </c>
      <c r="H10640" s="34">
        <v>0.990180321521127</v>
      </c>
      <c r="I10640" s="35">
        <v>0.50291090173561515</v>
      </c>
      <c r="J10640" s="35">
        <v>0.98943193525473494</v>
      </c>
      <c r="K10640" s="35">
        <v>-0.80578041740672313</v>
      </c>
      <c r="L10640" s="35">
        <v>0</v>
      </c>
      <c r="M10640" s="35">
        <v>0</v>
      </c>
      <c r="N10640" s="35">
        <v>0</v>
      </c>
      <c r="O10640" s="35">
        <v>0</v>
      </c>
      <c r="P10640" s="36">
        <v>12</v>
      </c>
      <c r="Q10640" s="37">
        <v>86</v>
      </c>
      <c r="R10640" s="36">
        <v>0</v>
      </c>
      <c r="S10640" s="39">
        <f t="shared" si="373"/>
        <v>86</v>
      </c>
      <c r="T10640" s="34" t="s">
        <v>29</v>
      </c>
      <c r="U10640" s="12">
        <f>((alpha*(beta^speed))*(speed^ceta))</f>
        <v>5.5705684924246286E-3</v>
      </c>
      <c r="V10640" s="8">
        <f t="shared" si="374"/>
        <v>86</v>
      </c>
      <c r="AB10640" s="41"/>
    </row>
    <row r="10641" spans="1:28">
      <c r="A10641" s="34" t="s">
        <v>19</v>
      </c>
      <c r="B10641" s="34" t="s">
        <v>76</v>
      </c>
      <c r="C10641" s="5" t="s">
        <v>193</v>
      </c>
      <c r="D10641" s="35" t="s">
        <v>88</v>
      </c>
      <c r="E10641" s="36" t="s">
        <v>17</v>
      </c>
      <c r="F10641" s="37">
        <v>0</v>
      </c>
      <c r="G10641" s="38">
        <v>-0.04</v>
      </c>
      <c r="H10641" s="34">
        <v>0.97612148354492656</v>
      </c>
      <c r="I10641" s="35">
        <v>1329.1663380707876</v>
      </c>
      <c r="J10641" s="35">
        <v>0.96630399935087563</v>
      </c>
      <c r="K10641" s="35">
        <v>-0.50702782448120309</v>
      </c>
      <c r="L10641" s="35">
        <v>0</v>
      </c>
      <c r="M10641" s="35">
        <v>0</v>
      </c>
      <c r="N10641" s="35">
        <v>0</v>
      </c>
      <c r="O10641" s="35">
        <v>0</v>
      </c>
      <c r="P10641" s="36">
        <v>12</v>
      </c>
      <c r="Q10641" s="37">
        <v>86</v>
      </c>
      <c r="R10641" s="36">
        <v>0</v>
      </c>
      <c r="S10641" s="39">
        <f t="shared" si="373"/>
        <v>86</v>
      </c>
      <c r="T10641" s="34" t="s">
        <v>29</v>
      </c>
      <c r="U10641" s="12">
        <f>((alpha*(beta^speed))*(speed^ceta))</f>
        <v>7.286510840088309</v>
      </c>
      <c r="V10641" s="8">
        <f t="shared" si="374"/>
        <v>86</v>
      </c>
    </row>
    <row r="10642" spans="1:28">
      <c r="A10642" s="34" t="s">
        <v>19</v>
      </c>
      <c r="B10642" s="34" t="s">
        <v>76</v>
      </c>
      <c r="C10642" s="5" t="s">
        <v>193</v>
      </c>
      <c r="D10642" s="35" t="s">
        <v>88</v>
      </c>
      <c r="E10642" s="36" t="s">
        <v>15</v>
      </c>
      <c r="F10642" s="37">
        <v>50</v>
      </c>
      <c r="G10642" s="38">
        <v>-0.04</v>
      </c>
      <c r="H10642" s="34">
        <v>0.99007082293393955</v>
      </c>
      <c r="I10642" s="35">
        <v>-0.15114850044773132</v>
      </c>
      <c r="J10642" s="35">
        <v>3.5045057548664125</v>
      </c>
      <c r="K10642" s="35">
        <v>4.3672608537126232</v>
      </c>
      <c r="L10642" s="35">
        <v>1.7872259021074373</v>
      </c>
      <c r="M10642" s="35">
        <v>-6.2714126416500053E-3</v>
      </c>
      <c r="N10642" s="35">
        <v>0</v>
      </c>
      <c r="O10642" s="35">
        <v>0</v>
      </c>
      <c r="P10642" s="36">
        <v>12</v>
      </c>
      <c r="Q10642" s="37">
        <v>86</v>
      </c>
      <c r="R10642" s="36">
        <v>10</v>
      </c>
      <c r="S10642" s="39">
        <f t="shared" si="373"/>
        <v>86</v>
      </c>
      <c r="T10642" s="34" t="s">
        <v>44</v>
      </c>
      <c r="U10642" s="12">
        <f>(alpha+(beta/(1+EXP((((-1)*ceta)+(delta*LN(speed)))+(epsilon*speed)))))</f>
        <v>6.663683944916593E-3</v>
      </c>
      <c r="V10642" s="8">
        <f t="shared" si="374"/>
        <v>86</v>
      </c>
    </row>
    <row r="10643" spans="1:28">
      <c r="A10643" s="34" t="s">
        <v>19</v>
      </c>
      <c r="B10643" s="34" t="s">
        <v>76</v>
      </c>
      <c r="C10643" s="5" t="s">
        <v>193</v>
      </c>
      <c r="D10643" s="35" t="s">
        <v>88</v>
      </c>
      <c r="E10643" s="36" t="s">
        <v>16</v>
      </c>
      <c r="F10643" s="37">
        <v>50</v>
      </c>
      <c r="G10643" s="38">
        <v>-0.04</v>
      </c>
      <c r="H10643" s="34">
        <v>0.96547536249507027</v>
      </c>
      <c r="I10643" s="35">
        <v>-0.79200239322905031</v>
      </c>
      <c r="J10643" s="35">
        <v>9.7719628352785186</v>
      </c>
      <c r="K10643" s="35">
        <v>4.1732894909526195</v>
      </c>
      <c r="L10643" s="35">
        <v>1.535062228405673</v>
      </c>
      <c r="M10643" s="35">
        <v>-3.4815988910869297E-3</v>
      </c>
      <c r="N10643" s="35">
        <v>0</v>
      </c>
      <c r="O10643" s="35">
        <v>0</v>
      </c>
      <c r="P10643" s="36">
        <v>12</v>
      </c>
      <c r="Q10643" s="37">
        <v>86</v>
      </c>
      <c r="R10643" s="36">
        <v>10</v>
      </c>
      <c r="S10643" s="39">
        <f t="shared" si="373"/>
        <v>86</v>
      </c>
      <c r="T10643" s="34" t="s">
        <v>44</v>
      </c>
      <c r="U10643" s="12">
        <f>(alpha+(beta/(1+EXP((((-1)*ceta)+(delta*LN(speed)))+(epsilon*speed)))))</f>
        <v>4.7227269047186882E-2</v>
      </c>
      <c r="V10643" s="8">
        <f t="shared" si="374"/>
        <v>86</v>
      </c>
    </row>
    <row r="10644" spans="1:28">
      <c r="A10644" s="34" t="s">
        <v>19</v>
      </c>
      <c r="B10644" s="34" t="s">
        <v>76</v>
      </c>
      <c r="C10644" s="5" t="s">
        <v>193</v>
      </c>
      <c r="D10644" s="35" t="s">
        <v>88</v>
      </c>
      <c r="E10644" s="36" t="s">
        <v>14</v>
      </c>
      <c r="F10644" s="37">
        <v>50</v>
      </c>
      <c r="G10644" s="38">
        <v>-0.04</v>
      </c>
      <c r="H10644" s="34">
        <v>0.99129676346908746</v>
      </c>
      <c r="I10644" s="35">
        <v>4.0643526321104666</v>
      </c>
      <c r="J10644" s="35">
        <v>-13.916835641781248</v>
      </c>
      <c r="K10644" s="35">
        <v>-2.0163630985188945</v>
      </c>
      <c r="L10644" s="35">
        <v>0</v>
      </c>
      <c r="M10644" s="35">
        <v>0</v>
      </c>
      <c r="N10644" s="35">
        <v>0</v>
      </c>
      <c r="O10644" s="35">
        <v>0</v>
      </c>
      <c r="P10644" s="36">
        <v>12</v>
      </c>
      <c r="Q10644" s="37">
        <v>86</v>
      </c>
      <c r="R10644" s="36">
        <v>13</v>
      </c>
      <c r="S10644" s="39">
        <f t="shared" si="373"/>
        <v>86</v>
      </c>
      <c r="T10644" s="34" t="s">
        <v>50</v>
      </c>
      <c r="U10644" s="12">
        <f>EXP((alpha+(beta/speed))+(ceta*LN(speed)))</f>
        <v>6.225804834563314E-3</v>
      </c>
      <c r="V10644" s="8">
        <f t="shared" si="374"/>
        <v>86</v>
      </c>
      <c r="AB10644" s="41"/>
    </row>
    <row r="10645" spans="1:28">
      <c r="A10645" s="34" t="s">
        <v>19</v>
      </c>
      <c r="B10645" s="34" t="s">
        <v>76</v>
      </c>
      <c r="C10645" s="5" t="s">
        <v>193</v>
      </c>
      <c r="D10645" s="35" t="s">
        <v>88</v>
      </c>
      <c r="E10645" s="36" t="s">
        <v>18</v>
      </c>
      <c r="F10645" s="37">
        <v>50</v>
      </c>
      <c r="G10645" s="38">
        <v>-0.04</v>
      </c>
      <c r="H10645" s="34">
        <v>0.98276642581557527</v>
      </c>
      <c r="I10645" s="35">
        <v>0.36087997054013415</v>
      </c>
      <c r="J10645" s="35">
        <v>0.98411105368683893</v>
      </c>
      <c r="K10645" s="35">
        <v>-0.63229283214782983</v>
      </c>
      <c r="L10645" s="35">
        <v>0</v>
      </c>
      <c r="M10645" s="35">
        <v>0</v>
      </c>
      <c r="N10645" s="35">
        <v>0</v>
      </c>
      <c r="O10645" s="35">
        <v>0</v>
      </c>
      <c r="P10645" s="36">
        <v>12</v>
      </c>
      <c r="Q10645" s="37">
        <v>86</v>
      </c>
      <c r="R10645" s="36">
        <v>0</v>
      </c>
      <c r="S10645" s="39">
        <f t="shared" si="373"/>
        <v>86</v>
      </c>
      <c r="T10645" s="34" t="s">
        <v>29</v>
      </c>
      <c r="U10645" s="12">
        <f>((alpha*(beta^speed))*(speed^ceta))</f>
        <v>5.4448600968108989E-3</v>
      </c>
      <c r="V10645" s="8">
        <f t="shared" si="374"/>
        <v>86</v>
      </c>
      <c r="AB10645" s="41"/>
    </row>
    <row r="10646" spans="1:28">
      <c r="A10646" s="34" t="s">
        <v>19</v>
      </c>
      <c r="B10646" s="34" t="s">
        <v>76</v>
      </c>
      <c r="C10646" s="5" t="s">
        <v>193</v>
      </c>
      <c r="D10646" s="35" t="s">
        <v>88</v>
      </c>
      <c r="E10646" s="36" t="s">
        <v>17</v>
      </c>
      <c r="F10646" s="37">
        <v>50</v>
      </c>
      <c r="G10646" s="38">
        <v>-0.04</v>
      </c>
      <c r="H10646" s="34">
        <v>0.95705173400260224</v>
      </c>
      <c r="I10646" s="35">
        <v>651.02466802474908</v>
      </c>
      <c r="J10646" s="35">
        <v>0.95676663186322242</v>
      </c>
      <c r="K10646" s="35">
        <v>-0.1597126593202543</v>
      </c>
      <c r="L10646" s="35">
        <v>0</v>
      </c>
      <c r="M10646" s="35">
        <v>0</v>
      </c>
      <c r="N10646" s="35">
        <v>0</v>
      </c>
      <c r="O10646" s="35">
        <v>0</v>
      </c>
      <c r="P10646" s="36">
        <v>12</v>
      </c>
      <c r="Q10646" s="37">
        <v>86</v>
      </c>
      <c r="R10646" s="36">
        <v>0</v>
      </c>
      <c r="S10646" s="39">
        <f t="shared" si="373"/>
        <v>86</v>
      </c>
      <c r="T10646" s="34" t="s">
        <v>29</v>
      </c>
      <c r="U10646" s="12">
        <f>((alpha*(beta^speed))*(speed^ceta))</f>
        <v>7.1441623277419275</v>
      </c>
      <c r="V10646" s="8">
        <f t="shared" si="374"/>
        <v>86</v>
      </c>
    </row>
    <row r="10647" spans="1:28">
      <c r="A10647" s="34" t="s">
        <v>19</v>
      </c>
      <c r="B10647" s="34" t="s">
        <v>76</v>
      </c>
      <c r="C10647" s="5" t="s">
        <v>193</v>
      </c>
      <c r="D10647" s="35" t="s">
        <v>88</v>
      </c>
      <c r="E10647" s="36" t="s">
        <v>15</v>
      </c>
      <c r="F10647" s="37">
        <v>100</v>
      </c>
      <c r="G10647" s="38">
        <v>-0.04</v>
      </c>
      <c r="H10647" s="34">
        <v>0.98645935016199116</v>
      </c>
      <c r="I10647" s="35">
        <v>-0.14885322048954289</v>
      </c>
      <c r="J10647" s="35">
        <v>3.2648999274384334</v>
      </c>
      <c r="K10647" s="35">
        <v>4.5842693310872669</v>
      </c>
      <c r="L10647" s="35">
        <v>1.8255949165862435</v>
      </c>
      <c r="M10647" s="35">
        <v>-6.444353459188131E-3</v>
      </c>
      <c r="N10647" s="35">
        <v>0</v>
      </c>
      <c r="O10647" s="35">
        <v>0</v>
      </c>
      <c r="P10647" s="36">
        <v>12</v>
      </c>
      <c r="Q10647" s="37">
        <v>86</v>
      </c>
      <c r="R10647" s="36">
        <v>10</v>
      </c>
      <c r="S10647" s="39">
        <f t="shared" si="373"/>
        <v>86</v>
      </c>
      <c r="T10647" s="34" t="s">
        <v>44</v>
      </c>
      <c r="U10647" s="12">
        <f>(alpha+(beta/(1+EXP((((-1)*ceta)+(delta*LN(speed)))+(epsilon*speed)))))</f>
        <v>6.9713158099449501E-3</v>
      </c>
      <c r="V10647" s="8">
        <f t="shared" si="374"/>
        <v>86</v>
      </c>
    </row>
    <row r="10648" spans="1:28">
      <c r="A10648" s="34" t="s">
        <v>19</v>
      </c>
      <c r="B10648" s="34" t="s">
        <v>76</v>
      </c>
      <c r="C10648" s="5" t="s">
        <v>193</v>
      </c>
      <c r="D10648" s="35" t="s">
        <v>88</v>
      </c>
      <c r="E10648" s="36" t="s">
        <v>16</v>
      </c>
      <c r="F10648" s="37">
        <v>100</v>
      </c>
      <c r="G10648" s="38">
        <v>-0.04</v>
      </c>
      <c r="H10648" s="34">
        <v>0.95193422231018965</v>
      </c>
      <c r="I10648" s="35">
        <v>-0.89228284909231337</v>
      </c>
      <c r="J10648" s="35">
        <v>8.9372341649343259</v>
      </c>
      <c r="K10648" s="35">
        <v>4.9769623685690938</v>
      </c>
      <c r="L10648" s="35">
        <v>1.686320515833917</v>
      </c>
      <c r="M10648" s="35">
        <v>-4.6303410530203707E-3</v>
      </c>
      <c r="N10648" s="35">
        <v>0</v>
      </c>
      <c r="O10648" s="35">
        <v>0</v>
      </c>
      <c r="P10648" s="36">
        <v>12</v>
      </c>
      <c r="Q10648" s="37">
        <v>86</v>
      </c>
      <c r="R10648" s="36">
        <v>10</v>
      </c>
      <c r="S10648" s="39">
        <f t="shared" si="373"/>
        <v>86</v>
      </c>
      <c r="T10648" s="34" t="s">
        <v>44</v>
      </c>
      <c r="U10648" s="12">
        <f>(alpha+(beta/(1+EXP((((-1)*ceta)+(delta*LN(speed)))+(epsilon*speed)))))</f>
        <v>5.1665680972052153E-2</v>
      </c>
      <c r="V10648" s="8">
        <f t="shared" si="374"/>
        <v>86</v>
      </c>
    </row>
    <row r="10649" spans="1:28">
      <c r="A10649" s="34" t="s">
        <v>19</v>
      </c>
      <c r="B10649" s="34" t="s">
        <v>76</v>
      </c>
      <c r="C10649" s="5" t="s">
        <v>193</v>
      </c>
      <c r="D10649" s="35" t="s">
        <v>88</v>
      </c>
      <c r="E10649" s="36" t="s">
        <v>14</v>
      </c>
      <c r="F10649" s="37">
        <v>100</v>
      </c>
      <c r="G10649" s="38">
        <v>-0.04</v>
      </c>
      <c r="H10649" s="34">
        <v>0.98743294360984346</v>
      </c>
      <c r="I10649" s="35">
        <v>4.2033064963206206</v>
      </c>
      <c r="J10649" s="35">
        <v>-15.284431530943198</v>
      </c>
      <c r="K10649" s="35">
        <v>-2.0372472847637866</v>
      </c>
      <c r="L10649" s="35">
        <v>0</v>
      </c>
      <c r="M10649" s="35">
        <v>0</v>
      </c>
      <c r="N10649" s="35">
        <v>0</v>
      </c>
      <c r="O10649" s="35">
        <v>0</v>
      </c>
      <c r="P10649" s="36">
        <v>12</v>
      </c>
      <c r="Q10649" s="37">
        <v>86</v>
      </c>
      <c r="R10649" s="36">
        <v>13</v>
      </c>
      <c r="S10649" s="39">
        <f t="shared" si="373"/>
        <v>86</v>
      </c>
      <c r="T10649" s="34" t="s">
        <v>50</v>
      </c>
      <c r="U10649" s="12">
        <f>EXP((alpha+(beta/speed))+(ceta*LN(speed)))</f>
        <v>6.4155766992251631E-3</v>
      </c>
      <c r="V10649" s="8">
        <f t="shared" si="374"/>
        <v>86</v>
      </c>
      <c r="AB10649" s="41"/>
    </row>
    <row r="10650" spans="1:28">
      <c r="A10650" s="34" t="s">
        <v>19</v>
      </c>
      <c r="B10650" s="34" t="s">
        <v>76</v>
      </c>
      <c r="C10650" s="5" t="s">
        <v>193</v>
      </c>
      <c r="D10650" s="35" t="s">
        <v>88</v>
      </c>
      <c r="E10650" s="36" t="s">
        <v>18</v>
      </c>
      <c r="F10650" s="37">
        <v>100</v>
      </c>
      <c r="G10650" s="38">
        <v>-0.04</v>
      </c>
      <c r="H10650" s="34">
        <v>0.97904579538730907</v>
      </c>
      <c r="I10650" s="35">
        <v>0.30778687152436707</v>
      </c>
      <c r="J10650" s="35">
        <v>0.98109668792036386</v>
      </c>
      <c r="K10650" s="35">
        <v>-0.53817630764130753</v>
      </c>
      <c r="L10650" s="35">
        <v>0</v>
      </c>
      <c r="M10650" s="35">
        <v>0</v>
      </c>
      <c r="N10650" s="35">
        <v>0</v>
      </c>
      <c r="O10650" s="35">
        <v>0</v>
      </c>
      <c r="P10650" s="36">
        <v>12</v>
      </c>
      <c r="Q10650" s="37">
        <v>86</v>
      </c>
      <c r="R10650" s="36">
        <v>0</v>
      </c>
      <c r="S10650" s="39">
        <f t="shared" si="373"/>
        <v>86</v>
      </c>
      <c r="T10650" s="34" t="s">
        <v>29</v>
      </c>
      <c r="U10650" s="12">
        <f>((alpha*(beta^speed))*(speed^ceta))</f>
        <v>5.4245595577955847E-3</v>
      </c>
      <c r="V10650" s="8">
        <f t="shared" si="374"/>
        <v>86</v>
      </c>
      <c r="AB10650" s="41"/>
    </row>
    <row r="10651" spans="1:28">
      <c r="A10651" s="34" t="s">
        <v>19</v>
      </c>
      <c r="B10651" s="34" t="s">
        <v>76</v>
      </c>
      <c r="C10651" s="5" t="s">
        <v>193</v>
      </c>
      <c r="D10651" s="35" t="s">
        <v>88</v>
      </c>
      <c r="E10651" s="36" t="s">
        <v>17</v>
      </c>
      <c r="F10651" s="37">
        <v>100</v>
      </c>
      <c r="G10651" s="38">
        <v>-0.04</v>
      </c>
      <c r="H10651" s="34">
        <v>0.93767000904565023</v>
      </c>
      <c r="I10651" s="35">
        <v>-1.3722358073792915E-3</v>
      </c>
      <c r="J10651" s="35">
        <v>0.26260017787423029</v>
      </c>
      <c r="K10651" s="35">
        <v>-17.828806760913828</v>
      </c>
      <c r="L10651" s="35">
        <v>452.95430672890393</v>
      </c>
      <c r="M10651" s="35">
        <v>0</v>
      </c>
      <c r="N10651" s="35">
        <v>0</v>
      </c>
      <c r="O10651" s="35">
        <v>0</v>
      </c>
      <c r="P10651" s="36">
        <v>12</v>
      </c>
      <c r="Q10651" s="37">
        <v>82</v>
      </c>
      <c r="R10651" s="36">
        <v>14</v>
      </c>
      <c r="S10651" s="39">
        <f t="shared" si="373"/>
        <v>82</v>
      </c>
      <c r="T10651" s="34" t="s">
        <v>51</v>
      </c>
      <c r="U10651" s="12">
        <f>(((alpha*(speed^3))+(beta*(speed^2))+(ceta*speed))+delta)</f>
        <v>0.10883571718932217</v>
      </c>
      <c r="V10651" s="8">
        <f t="shared" si="374"/>
        <v>82</v>
      </c>
    </row>
    <row r="10652" spans="1:28">
      <c r="A10652" s="34" t="s">
        <v>19</v>
      </c>
      <c r="B10652" s="34" t="s">
        <v>76</v>
      </c>
      <c r="C10652" s="5" t="s">
        <v>193</v>
      </c>
      <c r="D10652" s="35" t="s">
        <v>88</v>
      </c>
      <c r="E10652" s="36" t="s">
        <v>15</v>
      </c>
      <c r="F10652" s="37">
        <v>0</v>
      </c>
      <c r="G10652" s="38">
        <v>-0.02</v>
      </c>
      <c r="H10652" s="34">
        <v>0.9960193205729917</v>
      </c>
      <c r="I10652" s="35">
        <v>2.7025916333457117E-2</v>
      </c>
      <c r="J10652" s="35">
        <v>4.0805753301160659E-2</v>
      </c>
      <c r="K10652" s="35">
        <v>0.84760979577107587</v>
      </c>
      <c r="L10652" s="35">
        <v>0</v>
      </c>
      <c r="M10652" s="35">
        <v>0</v>
      </c>
      <c r="N10652" s="35">
        <v>0</v>
      </c>
      <c r="O10652" s="35">
        <v>0</v>
      </c>
      <c r="P10652" s="36">
        <v>12</v>
      </c>
      <c r="Q10652" s="37">
        <v>86</v>
      </c>
      <c r="R10652" s="36">
        <v>2</v>
      </c>
      <c r="S10652" s="39">
        <f t="shared" si="373"/>
        <v>86</v>
      </c>
      <c r="T10652" s="34" t="s">
        <v>31</v>
      </c>
      <c r="U10652" s="12">
        <f>((alpha+(beta*speed))^((-1)/ceta))</f>
        <v>0.22533324296296917</v>
      </c>
      <c r="V10652" s="8">
        <f t="shared" si="374"/>
        <v>86</v>
      </c>
    </row>
    <row r="10653" spans="1:28">
      <c r="A10653" s="34" t="s">
        <v>19</v>
      </c>
      <c r="B10653" s="34" t="s">
        <v>76</v>
      </c>
      <c r="C10653" s="5" t="s">
        <v>193</v>
      </c>
      <c r="D10653" s="35" t="s">
        <v>88</v>
      </c>
      <c r="E10653" s="36" t="s">
        <v>16</v>
      </c>
      <c r="F10653" s="37">
        <v>0</v>
      </c>
      <c r="G10653" s="38">
        <v>-0.02</v>
      </c>
      <c r="H10653" s="34">
        <v>0.98117563046977296</v>
      </c>
      <c r="I10653" s="35">
        <v>-0.47883092252176324</v>
      </c>
      <c r="J10653" s="35">
        <v>34.626425710424925</v>
      </c>
      <c r="K10653" s="35">
        <v>1.0334096783365918</v>
      </c>
      <c r="L10653" s="35">
        <v>0.95190106376656469</v>
      </c>
      <c r="M10653" s="35">
        <v>6.1123212094539892E-5</v>
      </c>
      <c r="N10653" s="35">
        <v>0</v>
      </c>
      <c r="O10653" s="35">
        <v>0</v>
      </c>
      <c r="P10653" s="36">
        <v>12</v>
      </c>
      <c r="Q10653" s="37">
        <v>86</v>
      </c>
      <c r="R10653" s="36">
        <v>10</v>
      </c>
      <c r="S10653" s="39">
        <f t="shared" si="373"/>
        <v>86</v>
      </c>
      <c r="T10653" s="34" t="s">
        <v>44</v>
      </c>
      <c r="U10653" s="12">
        <f>(alpha+(beta/(1+EXP((((-1)*ceta)+(delta*LN(speed)))+(epsilon*speed)))))</f>
        <v>0.86185868281597733</v>
      </c>
      <c r="V10653" s="8">
        <f t="shared" si="374"/>
        <v>86</v>
      </c>
    </row>
    <row r="10654" spans="1:28">
      <c r="A10654" s="34" t="s">
        <v>19</v>
      </c>
      <c r="B10654" s="34" t="s">
        <v>76</v>
      </c>
      <c r="C10654" s="5" t="s">
        <v>193</v>
      </c>
      <c r="D10654" s="35" t="s">
        <v>88</v>
      </c>
      <c r="E10654" s="36" t="s">
        <v>14</v>
      </c>
      <c r="F10654" s="37">
        <v>0</v>
      </c>
      <c r="G10654" s="38">
        <v>-0.02</v>
      </c>
      <c r="H10654" s="34">
        <v>0.99473188687125114</v>
      </c>
      <c r="I10654" s="35">
        <v>1.5722719813423855</v>
      </c>
      <c r="J10654" s="35">
        <v>0.17772538306984278</v>
      </c>
      <c r="K10654" s="35">
        <v>1.3561175950464923</v>
      </c>
      <c r="L10654" s="35">
        <v>0</v>
      </c>
      <c r="M10654" s="35">
        <v>0</v>
      </c>
      <c r="N10654" s="35">
        <v>0</v>
      </c>
      <c r="O10654" s="35">
        <v>0</v>
      </c>
      <c r="P10654" s="36">
        <v>12</v>
      </c>
      <c r="Q10654" s="37">
        <v>86</v>
      </c>
      <c r="R10654" s="36">
        <v>6</v>
      </c>
      <c r="S10654" s="39">
        <f t="shared" si="373"/>
        <v>86</v>
      </c>
      <c r="T10654" s="34" t="s">
        <v>37</v>
      </c>
      <c r="U10654" s="12">
        <f>(1/(alpha+(beta*(speed^ceta))))</f>
        <v>1.311576709415853E-2</v>
      </c>
      <c r="V10654" s="8">
        <f t="shared" si="374"/>
        <v>86</v>
      </c>
      <c r="AB10654" s="41"/>
    </row>
    <row r="10655" spans="1:28">
      <c r="A10655" s="34" t="s">
        <v>19</v>
      </c>
      <c r="B10655" s="34" t="s">
        <v>76</v>
      </c>
      <c r="C10655" s="5" t="s">
        <v>193</v>
      </c>
      <c r="D10655" s="35" t="s">
        <v>88</v>
      </c>
      <c r="E10655" s="36" t="s">
        <v>18</v>
      </c>
      <c r="F10655" s="37">
        <v>0</v>
      </c>
      <c r="G10655" s="38">
        <v>-0.02</v>
      </c>
      <c r="H10655" s="34">
        <v>0.98678546575106907</v>
      </c>
      <c r="I10655" s="35">
        <v>0.89089153426898371</v>
      </c>
      <c r="J10655" s="35">
        <v>-5.9246536153785012</v>
      </c>
      <c r="K10655" s="35">
        <v>-1.2301687395567487</v>
      </c>
      <c r="L10655" s="35">
        <v>0</v>
      </c>
      <c r="M10655" s="35">
        <v>0</v>
      </c>
      <c r="N10655" s="35">
        <v>0</v>
      </c>
      <c r="O10655" s="35">
        <v>0</v>
      </c>
      <c r="P10655" s="36">
        <v>12</v>
      </c>
      <c r="Q10655" s="37">
        <v>86</v>
      </c>
      <c r="R10655" s="36">
        <v>13</v>
      </c>
      <c r="S10655" s="39">
        <f t="shared" si="373"/>
        <v>86</v>
      </c>
      <c r="T10655" s="34" t="s">
        <v>50</v>
      </c>
      <c r="U10655" s="12">
        <f>EXP((alpha+(beta/speed))+(ceta*LN(speed)))</f>
        <v>9.4892226161668765E-3</v>
      </c>
      <c r="V10655" s="8">
        <f t="shared" si="374"/>
        <v>86</v>
      </c>
      <c r="AB10655" s="41"/>
    </row>
    <row r="10656" spans="1:28">
      <c r="A10656" s="34" t="s">
        <v>19</v>
      </c>
      <c r="B10656" s="34" t="s">
        <v>76</v>
      </c>
      <c r="C10656" s="5" t="s">
        <v>193</v>
      </c>
      <c r="D10656" s="35" t="s">
        <v>88</v>
      </c>
      <c r="E10656" s="36" t="s">
        <v>17</v>
      </c>
      <c r="F10656" s="37">
        <v>0</v>
      </c>
      <c r="G10656" s="38">
        <v>-0.02</v>
      </c>
      <c r="H10656" s="34">
        <v>0.97741864771266662</v>
      </c>
      <c r="I10656" s="35">
        <v>9.7353383475553397</v>
      </c>
      <c r="J10656" s="35">
        <v>-7.3329120393232419</v>
      </c>
      <c r="K10656" s="35">
        <v>-1.3240868457222255</v>
      </c>
      <c r="L10656" s="35">
        <v>0</v>
      </c>
      <c r="M10656" s="35">
        <v>0</v>
      </c>
      <c r="N10656" s="35">
        <v>0</v>
      </c>
      <c r="O10656" s="35">
        <v>0</v>
      </c>
      <c r="P10656" s="36">
        <v>12</v>
      </c>
      <c r="Q10656" s="37">
        <v>86</v>
      </c>
      <c r="R10656" s="36">
        <v>13</v>
      </c>
      <c r="S10656" s="39">
        <f t="shared" si="373"/>
        <v>86</v>
      </c>
      <c r="T10656" s="34" t="s">
        <v>50</v>
      </c>
      <c r="U10656" s="12">
        <f>EXP((alpha+(beta/speed))+(ceta*LN(speed)))</f>
        <v>42.61171720626659</v>
      </c>
      <c r="V10656" s="8">
        <f t="shared" si="374"/>
        <v>86</v>
      </c>
    </row>
    <row r="10657" spans="1:28">
      <c r="A10657" s="34" t="s">
        <v>19</v>
      </c>
      <c r="B10657" s="34" t="s">
        <v>76</v>
      </c>
      <c r="C10657" s="5" t="s">
        <v>193</v>
      </c>
      <c r="D10657" s="35" t="s">
        <v>88</v>
      </c>
      <c r="E10657" s="36" t="s">
        <v>15</v>
      </c>
      <c r="F10657" s="37">
        <v>50</v>
      </c>
      <c r="G10657" s="38">
        <v>-0.02</v>
      </c>
      <c r="H10657" s="34">
        <v>0.99244022532048093</v>
      </c>
      <c r="I10657" s="35">
        <v>-0.27006596663759586</v>
      </c>
      <c r="J10657" s="35">
        <v>23.502499418053038</v>
      </c>
      <c r="K10657" s="35">
        <v>0.11680151526650968</v>
      </c>
      <c r="L10657" s="35">
        <v>0.92920982164461641</v>
      </c>
      <c r="M10657" s="35">
        <v>5.9861416513314633E-4</v>
      </c>
      <c r="N10657" s="35">
        <v>0</v>
      </c>
      <c r="O10657" s="35">
        <v>0</v>
      </c>
      <c r="P10657" s="36">
        <v>12</v>
      </c>
      <c r="Q10657" s="37">
        <v>86</v>
      </c>
      <c r="R10657" s="36">
        <v>10</v>
      </c>
      <c r="S10657" s="39">
        <f t="shared" si="373"/>
        <v>86</v>
      </c>
      <c r="T10657" s="34" t="s">
        <v>44</v>
      </c>
      <c r="U10657" s="12">
        <f>(alpha+(beta/(1+EXP((((-1)*ceta)+(delta*LN(speed)))+(epsilon*speed)))))</f>
        <v>0.12312221830267417</v>
      </c>
      <c r="V10657" s="8">
        <f t="shared" si="374"/>
        <v>86</v>
      </c>
    </row>
    <row r="10658" spans="1:28">
      <c r="A10658" s="34" t="s">
        <v>19</v>
      </c>
      <c r="B10658" s="34" t="s">
        <v>76</v>
      </c>
      <c r="C10658" s="5" t="s">
        <v>193</v>
      </c>
      <c r="D10658" s="35" t="s">
        <v>88</v>
      </c>
      <c r="E10658" s="36" t="s">
        <v>16</v>
      </c>
      <c r="F10658" s="37">
        <v>50</v>
      </c>
      <c r="G10658" s="38">
        <v>-0.02</v>
      </c>
      <c r="H10658" s="34">
        <v>0.96325345321288269</v>
      </c>
      <c r="I10658" s="35">
        <v>-3.4293943201435858E-5</v>
      </c>
      <c r="J10658" s="35">
        <v>6.329927195785014E-3</v>
      </c>
      <c r="K10658" s="35">
        <v>-0.42537238165680241</v>
      </c>
      <c r="L10658" s="35">
        <v>11.797546423629166</v>
      </c>
      <c r="M10658" s="35">
        <v>0</v>
      </c>
      <c r="N10658" s="35">
        <v>0</v>
      </c>
      <c r="O10658" s="35">
        <v>0</v>
      </c>
      <c r="P10658" s="36">
        <v>12</v>
      </c>
      <c r="Q10658" s="37">
        <v>86</v>
      </c>
      <c r="R10658" s="36">
        <v>14</v>
      </c>
      <c r="S10658" s="39">
        <f t="shared" si="373"/>
        <v>86</v>
      </c>
      <c r="T10658" s="34" t="s">
        <v>51</v>
      </c>
      <c r="U10658" s="12">
        <f>(((alpha*(speed^3))+(beta*(speed^2))+(ceta*speed))+delta)</f>
        <v>0.21879480423763731</v>
      </c>
      <c r="V10658" s="8">
        <f t="shared" si="374"/>
        <v>86</v>
      </c>
    </row>
    <row r="10659" spans="1:28">
      <c r="A10659" s="34" t="s">
        <v>19</v>
      </c>
      <c r="B10659" s="34" t="s">
        <v>76</v>
      </c>
      <c r="C10659" s="5" t="s">
        <v>193</v>
      </c>
      <c r="D10659" s="35" t="s">
        <v>88</v>
      </c>
      <c r="E10659" s="36" t="s">
        <v>14</v>
      </c>
      <c r="F10659" s="37">
        <v>50</v>
      </c>
      <c r="G10659" s="38">
        <v>-0.02</v>
      </c>
      <c r="H10659" s="34">
        <v>0.98849597275305046</v>
      </c>
      <c r="I10659" s="35">
        <v>2.841466637130889</v>
      </c>
      <c r="J10659" s="35">
        <v>-9.9893760296514014</v>
      </c>
      <c r="K10659" s="35">
        <v>-1.5947483815995644</v>
      </c>
      <c r="L10659" s="35">
        <v>0</v>
      </c>
      <c r="M10659" s="35">
        <v>0</v>
      </c>
      <c r="N10659" s="35">
        <v>0</v>
      </c>
      <c r="O10659" s="35">
        <v>0</v>
      </c>
      <c r="P10659" s="36">
        <v>12</v>
      </c>
      <c r="Q10659" s="37">
        <v>86</v>
      </c>
      <c r="R10659" s="36">
        <v>13</v>
      </c>
      <c r="S10659" s="39">
        <f t="shared" si="373"/>
        <v>86</v>
      </c>
      <c r="T10659" s="34" t="s">
        <v>50</v>
      </c>
      <c r="U10659" s="12">
        <f>EXP((alpha+(beta/speed))+(ceta*LN(speed)))</f>
        <v>1.2547271594351407E-2</v>
      </c>
      <c r="V10659" s="8">
        <f t="shared" si="374"/>
        <v>86</v>
      </c>
      <c r="AB10659" s="41"/>
    </row>
    <row r="10660" spans="1:28">
      <c r="A10660" s="34" t="s">
        <v>19</v>
      </c>
      <c r="B10660" s="34" t="s">
        <v>76</v>
      </c>
      <c r="C10660" s="5" t="s">
        <v>193</v>
      </c>
      <c r="D10660" s="35" t="s">
        <v>88</v>
      </c>
      <c r="E10660" s="36" t="s">
        <v>18</v>
      </c>
      <c r="F10660" s="37">
        <v>50</v>
      </c>
      <c r="G10660" s="38">
        <v>-0.02</v>
      </c>
      <c r="H10660" s="34">
        <v>0.97816825147005848</v>
      </c>
      <c r="I10660" s="35">
        <v>-4.0030699237072807E-7</v>
      </c>
      <c r="J10660" s="35">
        <v>7.2575845523720241E-5</v>
      </c>
      <c r="K10660" s="35">
        <v>-4.6647620738476201E-3</v>
      </c>
      <c r="L10660" s="35">
        <v>0.12277804333708389</v>
      </c>
      <c r="M10660" s="35">
        <v>0</v>
      </c>
      <c r="N10660" s="35">
        <v>0</v>
      </c>
      <c r="O10660" s="35">
        <v>0</v>
      </c>
      <c r="P10660" s="36">
        <v>12</v>
      </c>
      <c r="Q10660" s="37">
        <v>86</v>
      </c>
      <c r="R10660" s="36">
        <v>14</v>
      </c>
      <c r="S10660" s="39">
        <f t="shared" si="373"/>
        <v>86</v>
      </c>
      <c r="T10660" s="34" t="s">
        <v>51</v>
      </c>
      <c r="U10660" s="12">
        <f>(((alpha*(speed^3))+(beta*(speed^2))+(ceta*speed))+delta)</f>
        <v>3.7617941402677546E-3</v>
      </c>
      <c r="V10660" s="8">
        <f t="shared" si="374"/>
        <v>86</v>
      </c>
      <c r="AB10660" s="41"/>
    </row>
    <row r="10661" spans="1:28">
      <c r="A10661" s="34" t="s">
        <v>19</v>
      </c>
      <c r="B10661" s="34" t="s">
        <v>76</v>
      </c>
      <c r="C10661" s="5" t="s">
        <v>193</v>
      </c>
      <c r="D10661" s="35" t="s">
        <v>88</v>
      </c>
      <c r="E10661" s="36" t="s">
        <v>17</v>
      </c>
      <c r="F10661" s="37">
        <v>50</v>
      </c>
      <c r="G10661" s="38">
        <v>-0.02</v>
      </c>
      <c r="H10661" s="34">
        <v>0.95497076431943795</v>
      </c>
      <c r="I10661" s="35">
        <v>-1.889846985776458E-3</v>
      </c>
      <c r="J10661" s="35">
        <v>0.34589546693502893</v>
      </c>
      <c r="K10661" s="35">
        <v>-22.917993480091361</v>
      </c>
      <c r="L10661" s="35">
        <v>622.59868960377185</v>
      </c>
      <c r="M10661" s="35">
        <v>0</v>
      </c>
      <c r="N10661" s="35">
        <v>0</v>
      </c>
      <c r="O10661" s="35">
        <v>0</v>
      </c>
      <c r="P10661" s="36">
        <v>12</v>
      </c>
      <c r="Q10661" s="37">
        <v>86</v>
      </c>
      <c r="R10661" s="36">
        <v>14</v>
      </c>
      <c r="S10661" s="39">
        <f t="shared" si="373"/>
        <v>86</v>
      </c>
      <c r="T10661" s="34" t="s">
        <v>51</v>
      </c>
      <c r="U10661" s="12">
        <f>(((alpha*(speed^3))+(beta*(speed^2))+(ceta*speed))+delta)</f>
        <v>7.8456093823576794</v>
      </c>
      <c r="V10661" s="8">
        <f t="shared" si="374"/>
        <v>86</v>
      </c>
    </row>
    <row r="10662" spans="1:28">
      <c r="A10662" s="34" t="s">
        <v>19</v>
      </c>
      <c r="B10662" s="34" t="s">
        <v>76</v>
      </c>
      <c r="C10662" s="5" t="s">
        <v>193</v>
      </c>
      <c r="D10662" s="35" t="s">
        <v>88</v>
      </c>
      <c r="E10662" s="36" t="s">
        <v>15</v>
      </c>
      <c r="F10662" s="37">
        <v>100</v>
      </c>
      <c r="G10662" s="38">
        <v>-0.02</v>
      </c>
      <c r="H10662" s="34">
        <v>0.98809533693117524</v>
      </c>
      <c r="I10662" s="35">
        <v>-0.40734939074695198</v>
      </c>
      <c r="J10662" s="35">
        <v>16.636817649652588</v>
      </c>
      <c r="K10662" s="35">
        <v>0.40976308598361838</v>
      </c>
      <c r="L10662" s="35">
        <v>0.85662183265823155</v>
      </c>
      <c r="M10662" s="35">
        <v>5.0384533141317918E-4</v>
      </c>
      <c r="N10662" s="35">
        <v>0</v>
      </c>
      <c r="O10662" s="35">
        <v>0</v>
      </c>
      <c r="P10662" s="36">
        <v>12</v>
      </c>
      <c r="Q10662" s="37">
        <v>86</v>
      </c>
      <c r="R10662" s="36">
        <v>10</v>
      </c>
      <c r="S10662" s="39">
        <f t="shared" si="373"/>
        <v>86</v>
      </c>
      <c r="T10662" s="34" t="s">
        <v>44</v>
      </c>
      <c r="U10662" s="12">
        <f>(alpha+(beta/(1+EXP((((-1)*ceta)+(delta*LN(speed)))+(epsilon*speed)))))</f>
        <v>0.10491440408205555</v>
      </c>
      <c r="V10662" s="8">
        <f t="shared" si="374"/>
        <v>86</v>
      </c>
    </row>
    <row r="10663" spans="1:28">
      <c r="A10663" s="34" t="s">
        <v>19</v>
      </c>
      <c r="B10663" s="34" t="s">
        <v>76</v>
      </c>
      <c r="C10663" s="5" t="s">
        <v>193</v>
      </c>
      <c r="D10663" s="35" t="s">
        <v>88</v>
      </c>
      <c r="E10663" s="36" t="s">
        <v>16</v>
      </c>
      <c r="F10663" s="37">
        <v>100</v>
      </c>
      <c r="G10663" s="38">
        <v>-0.02</v>
      </c>
      <c r="H10663" s="34">
        <v>0.95156892352909139</v>
      </c>
      <c r="I10663" s="35">
        <v>-3.2979649719687025E-5</v>
      </c>
      <c r="J10663" s="35">
        <v>6.2399096614314063E-3</v>
      </c>
      <c r="K10663" s="35">
        <v>-0.44383391235908981</v>
      </c>
      <c r="L10663" s="35">
        <v>13.203996554375909</v>
      </c>
      <c r="M10663" s="35">
        <v>0</v>
      </c>
      <c r="N10663" s="35">
        <v>0</v>
      </c>
      <c r="O10663" s="35">
        <v>0</v>
      </c>
      <c r="P10663" s="36">
        <v>12</v>
      </c>
      <c r="Q10663" s="37">
        <v>86</v>
      </c>
      <c r="R10663" s="36">
        <v>14</v>
      </c>
      <c r="S10663" s="39">
        <f t="shared" si="373"/>
        <v>86</v>
      </c>
      <c r="T10663" s="34" t="s">
        <v>51</v>
      </c>
      <c r="U10663" s="12">
        <f>(((alpha*(speed^3))+(beta*(speed^2))+(ceta*speed))+delta)</f>
        <v>0.20774786533561596</v>
      </c>
      <c r="V10663" s="8">
        <f t="shared" si="374"/>
        <v>86</v>
      </c>
    </row>
    <row r="10664" spans="1:28">
      <c r="A10664" s="34" t="s">
        <v>19</v>
      </c>
      <c r="B10664" s="34" t="s">
        <v>76</v>
      </c>
      <c r="C10664" s="5" t="s">
        <v>193</v>
      </c>
      <c r="D10664" s="35" t="s">
        <v>88</v>
      </c>
      <c r="E10664" s="36" t="s">
        <v>14</v>
      </c>
      <c r="F10664" s="37">
        <v>100</v>
      </c>
      <c r="G10664" s="38">
        <v>-0.02</v>
      </c>
      <c r="H10664" s="34">
        <v>0.98501808477663966</v>
      </c>
      <c r="I10664" s="35">
        <v>1.6016187629167822</v>
      </c>
      <c r="J10664" s="35">
        <v>6.6644969144677657E-2</v>
      </c>
      <c r="K10664" s="35">
        <v>0.45439289972842956</v>
      </c>
      <c r="L10664" s="35">
        <v>0</v>
      </c>
      <c r="M10664" s="35">
        <v>0</v>
      </c>
      <c r="N10664" s="35">
        <v>0</v>
      </c>
      <c r="O10664" s="35">
        <v>0</v>
      </c>
      <c r="P10664" s="36">
        <v>12</v>
      </c>
      <c r="Q10664" s="37">
        <v>86</v>
      </c>
      <c r="R10664" s="36">
        <v>2</v>
      </c>
      <c r="S10664" s="39">
        <f t="shared" si="373"/>
        <v>86</v>
      </c>
      <c r="T10664" s="34" t="s">
        <v>31</v>
      </c>
      <c r="U10664" s="12">
        <f>((alpha+(beta*speed))^((-1)/ceta))</f>
        <v>1.2466081482832401E-2</v>
      </c>
      <c r="V10664" s="8">
        <f t="shared" si="374"/>
        <v>86</v>
      </c>
      <c r="AB10664" s="41"/>
    </row>
    <row r="10665" spans="1:28">
      <c r="A10665" s="34" t="s">
        <v>19</v>
      </c>
      <c r="B10665" s="34" t="s">
        <v>76</v>
      </c>
      <c r="C10665" s="5" t="s">
        <v>193</v>
      </c>
      <c r="D10665" s="35" t="s">
        <v>88</v>
      </c>
      <c r="E10665" s="36" t="s">
        <v>18</v>
      </c>
      <c r="F10665" s="37">
        <v>100</v>
      </c>
      <c r="G10665" s="38">
        <v>-0.02</v>
      </c>
      <c r="H10665" s="34">
        <v>0.97963646523677339</v>
      </c>
      <c r="I10665" s="35">
        <v>-3.9992427666143696E-7</v>
      </c>
      <c r="J10665" s="35">
        <v>7.4023776670576925E-5</v>
      </c>
      <c r="K10665" s="35">
        <v>-4.9119413746400884E-3</v>
      </c>
      <c r="L10665" s="35">
        <v>0.13331546131992625</v>
      </c>
      <c r="M10665" s="35">
        <v>0</v>
      </c>
      <c r="N10665" s="35">
        <v>0</v>
      </c>
      <c r="O10665" s="35">
        <v>0</v>
      </c>
      <c r="P10665" s="36">
        <v>12</v>
      </c>
      <c r="Q10665" s="37">
        <v>86</v>
      </c>
      <c r="R10665" s="36">
        <v>14</v>
      </c>
      <c r="S10665" s="39">
        <f t="shared" si="373"/>
        <v>86</v>
      </c>
      <c r="T10665" s="34" t="s">
        <v>51</v>
      </c>
      <c r="U10665" s="12">
        <f>(((alpha*(speed^3))+(beta*(speed^2))+(ceta*speed))+delta)</f>
        <v>3.9941196402985824E-3</v>
      </c>
      <c r="V10665" s="8">
        <f t="shared" si="374"/>
        <v>86</v>
      </c>
      <c r="AB10665" s="41"/>
    </row>
    <row r="10666" spans="1:28">
      <c r="A10666" s="34" t="s">
        <v>19</v>
      </c>
      <c r="B10666" s="34" t="s">
        <v>76</v>
      </c>
      <c r="C10666" s="5" t="s">
        <v>193</v>
      </c>
      <c r="D10666" s="35" t="s">
        <v>88</v>
      </c>
      <c r="E10666" s="36" t="s">
        <v>17</v>
      </c>
      <c r="F10666" s="37">
        <v>100</v>
      </c>
      <c r="G10666" s="38">
        <v>-0.02</v>
      </c>
      <c r="H10666" s="34">
        <v>0.9367952108466262</v>
      </c>
      <c r="I10666" s="35">
        <v>-1.8015771809908319E-3</v>
      </c>
      <c r="J10666" s="35">
        <v>0.33490181424388282</v>
      </c>
      <c r="K10666" s="35">
        <v>-23.528187000864186</v>
      </c>
      <c r="L10666" s="35">
        <v>699.17076173128714</v>
      </c>
      <c r="M10666" s="35">
        <v>0</v>
      </c>
      <c r="N10666" s="35">
        <v>0</v>
      </c>
      <c r="O10666" s="35">
        <v>0</v>
      </c>
      <c r="P10666" s="36">
        <v>12</v>
      </c>
      <c r="Q10666" s="37">
        <v>86</v>
      </c>
      <c r="R10666" s="36">
        <v>14</v>
      </c>
      <c r="S10666" s="39">
        <f t="shared" si="373"/>
        <v>86</v>
      </c>
      <c r="T10666" s="34" t="s">
        <v>51</v>
      </c>
      <c r="U10666" s="12">
        <f>(((alpha*(speed^3))+(beta*(speed^2))+(ceta*speed))+delta)</f>
        <v>6.7765223724198904</v>
      </c>
      <c r="V10666" s="8">
        <f t="shared" si="374"/>
        <v>86</v>
      </c>
    </row>
    <row r="10667" spans="1:28">
      <c r="A10667" s="34" t="s">
        <v>19</v>
      </c>
      <c r="B10667" s="34" t="s">
        <v>76</v>
      </c>
      <c r="C10667" s="5" t="s">
        <v>193</v>
      </c>
      <c r="D10667" s="35" t="s">
        <v>88</v>
      </c>
      <c r="E10667" s="36" t="s">
        <v>15</v>
      </c>
      <c r="F10667" s="37">
        <v>0</v>
      </c>
      <c r="G10667" s="38">
        <v>0.02</v>
      </c>
      <c r="H10667" s="34">
        <v>0.99800622396334471</v>
      </c>
      <c r="I10667" s="35">
        <v>44.199854713469037</v>
      </c>
      <c r="J10667" s="35">
        <v>-1.2340534193926453</v>
      </c>
      <c r="K10667" s="35">
        <v>1.1746390949651957</v>
      </c>
      <c r="L10667" s="35">
        <v>-8.6953966408194236E-2</v>
      </c>
      <c r="M10667" s="35">
        <v>0</v>
      </c>
      <c r="N10667" s="35">
        <v>0</v>
      </c>
      <c r="O10667" s="35">
        <v>0</v>
      </c>
      <c r="P10667" s="36">
        <v>12</v>
      </c>
      <c r="Q10667" s="37">
        <v>86</v>
      </c>
      <c r="R10667" s="36">
        <v>1</v>
      </c>
      <c r="S10667" s="39">
        <f t="shared" si="373"/>
        <v>86</v>
      </c>
      <c r="T10667" s="34" t="s">
        <v>30</v>
      </c>
      <c r="U10667" s="12">
        <f>((alpha*(speed^beta))+(ceta*(speed^delta)))</f>
        <v>0.97862429122993932</v>
      </c>
      <c r="V10667" s="8">
        <f t="shared" si="374"/>
        <v>86</v>
      </c>
    </row>
    <row r="10668" spans="1:28">
      <c r="A10668" s="34" t="s">
        <v>19</v>
      </c>
      <c r="B10668" s="34" t="s">
        <v>76</v>
      </c>
      <c r="C10668" s="5" t="s">
        <v>193</v>
      </c>
      <c r="D10668" s="35" t="s">
        <v>88</v>
      </c>
      <c r="E10668" s="36" t="s">
        <v>16</v>
      </c>
      <c r="F10668" s="37">
        <v>0</v>
      </c>
      <c r="G10668" s="38">
        <v>0.02</v>
      </c>
      <c r="H10668" s="34">
        <v>0.98201090872872865</v>
      </c>
      <c r="I10668" s="35">
        <v>7.1173920140963558</v>
      </c>
      <c r="J10668" s="35">
        <v>98.160564958644443</v>
      </c>
      <c r="K10668" s="35">
        <v>-0.41799741739201574</v>
      </c>
      <c r="L10668" s="35">
        <v>0.8812078877196553</v>
      </c>
      <c r="M10668" s="35">
        <v>3.2182078164681022E-2</v>
      </c>
      <c r="N10668" s="35">
        <v>0</v>
      </c>
      <c r="O10668" s="35">
        <v>0</v>
      </c>
      <c r="P10668" s="36">
        <v>12</v>
      </c>
      <c r="Q10668" s="37">
        <v>86</v>
      </c>
      <c r="R10668" s="36">
        <v>10</v>
      </c>
      <c r="S10668" s="39">
        <f t="shared" si="373"/>
        <v>86</v>
      </c>
      <c r="T10668" s="34" t="s">
        <v>44</v>
      </c>
      <c r="U10668" s="12">
        <f>(alpha+(beta/(1+EXP((((-1)*ceta)+(delta*LN(speed)))+(epsilon*speed)))))</f>
        <v>7.1974444497042018</v>
      </c>
      <c r="V10668" s="8">
        <f t="shared" si="374"/>
        <v>86</v>
      </c>
    </row>
    <row r="10669" spans="1:28">
      <c r="A10669" s="34" t="s">
        <v>19</v>
      </c>
      <c r="B10669" s="34" t="s">
        <v>76</v>
      </c>
      <c r="C10669" s="5" t="s">
        <v>193</v>
      </c>
      <c r="D10669" s="35" t="s">
        <v>88</v>
      </c>
      <c r="E10669" s="36" t="s">
        <v>14</v>
      </c>
      <c r="F10669" s="37">
        <v>0</v>
      </c>
      <c r="G10669" s="38">
        <v>0.02</v>
      </c>
      <c r="H10669" s="34">
        <v>0.99345970241054993</v>
      </c>
      <c r="I10669" s="35">
        <v>2.1948603985563739</v>
      </c>
      <c r="J10669" s="35">
        <v>1.0151301753889317</v>
      </c>
      <c r="K10669" s="35">
        <v>-1.0752612517744002</v>
      </c>
      <c r="L10669" s="35">
        <v>0</v>
      </c>
      <c r="M10669" s="35">
        <v>0</v>
      </c>
      <c r="N10669" s="35">
        <v>0</v>
      </c>
      <c r="O10669" s="35">
        <v>0</v>
      </c>
      <c r="P10669" s="36">
        <v>12</v>
      </c>
      <c r="Q10669" s="37">
        <v>86</v>
      </c>
      <c r="R10669" s="36">
        <v>0</v>
      </c>
      <c r="S10669" s="39">
        <f t="shared" si="373"/>
        <v>86</v>
      </c>
      <c r="T10669" s="34" t="s">
        <v>29</v>
      </c>
      <c r="U10669" s="12">
        <f>((alpha*(beta^speed))*(speed^ceta))</f>
        <v>6.6402604508345717E-2</v>
      </c>
      <c r="V10669" s="8">
        <f t="shared" si="374"/>
        <v>86</v>
      </c>
    </row>
    <row r="10670" spans="1:28">
      <c r="A10670" s="34" t="s">
        <v>19</v>
      </c>
      <c r="B10670" s="34" t="s">
        <v>76</v>
      </c>
      <c r="C10670" s="5" t="s">
        <v>193</v>
      </c>
      <c r="D10670" s="35" t="s">
        <v>88</v>
      </c>
      <c r="E10670" s="36" t="s">
        <v>18</v>
      </c>
      <c r="F10670" s="37">
        <v>0</v>
      </c>
      <c r="G10670" s="38">
        <v>0.02</v>
      </c>
      <c r="H10670" s="34">
        <v>0.98115585416666073</v>
      </c>
      <c r="I10670" s="35">
        <v>0.61830928100564087</v>
      </c>
      <c r="J10670" s="35">
        <v>-0.80156133882827418</v>
      </c>
      <c r="K10670" s="35">
        <v>4.6297467538834892E-3</v>
      </c>
      <c r="L10670" s="35">
        <v>0.46688608300687046</v>
      </c>
      <c r="M10670" s="35">
        <v>0</v>
      </c>
      <c r="N10670" s="35">
        <v>0</v>
      </c>
      <c r="O10670" s="35">
        <v>0</v>
      </c>
      <c r="P10670" s="36">
        <v>12</v>
      </c>
      <c r="Q10670" s="37">
        <v>86</v>
      </c>
      <c r="R10670" s="36">
        <v>1</v>
      </c>
      <c r="S10670" s="39">
        <f t="shared" si="373"/>
        <v>86</v>
      </c>
      <c r="T10670" s="34" t="s">
        <v>30</v>
      </c>
      <c r="U10670" s="12">
        <f>((alpha*(speed^beta))+(ceta*(speed^delta)))</f>
        <v>5.4448035370759637E-2</v>
      </c>
      <c r="V10670" s="8">
        <f t="shared" si="374"/>
        <v>86</v>
      </c>
      <c r="AB10670" s="41"/>
    </row>
    <row r="10671" spans="1:28">
      <c r="A10671" s="34" t="s">
        <v>19</v>
      </c>
      <c r="B10671" s="34" t="s">
        <v>76</v>
      </c>
      <c r="C10671" s="5" t="s">
        <v>193</v>
      </c>
      <c r="D10671" s="35" t="s">
        <v>88</v>
      </c>
      <c r="E10671" s="36" t="s">
        <v>17</v>
      </c>
      <c r="F10671" s="37">
        <v>0</v>
      </c>
      <c r="G10671" s="38">
        <v>0.02</v>
      </c>
      <c r="H10671" s="34">
        <v>0.98388358808911658</v>
      </c>
      <c r="I10671" s="35">
        <v>2429.1445344296862</v>
      </c>
      <c r="J10671" s="35">
        <v>1.0093687700523082</v>
      </c>
      <c r="K10671" s="35">
        <v>-0.60750193582428935</v>
      </c>
      <c r="L10671" s="35">
        <v>0</v>
      </c>
      <c r="M10671" s="35">
        <v>0</v>
      </c>
      <c r="N10671" s="35">
        <v>0</v>
      </c>
      <c r="O10671" s="35">
        <v>0</v>
      </c>
      <c r="P10671" s="36">
        <v>12</v>
      </c>
      <c r="Q10671" s="37">
        <v>86</v>
      </c>
      <c r="R10671" s="36">
        <v>0</v>
      </c>
      <c r="S10671" s="39">
        <f t="shared" si="373"/>
        <v>86</v>
      </c>
      <c r="T10671" s="34" t="s">
        <v>29</v>
      </c>
      <c r="U10671" s="12">
        <f>((alpha*(beta^speed))*(speed^ceta))</f>
        <v>361.85123835264528</v>
      </c>
      <c r="V10671" s="8">
        <f t="shared" si="374"/>
        <v>86</v>
      </c>
    </row>
    <row r="10672" spans="1:28">
      <c r="A10672" s="34" t="s">
        <v>19</v>
      </c>
      <c r="B10672" s="34" t="s">
        <v>76</v>
      </c>
      <c r="C10672" s="5" t="s">
        <v>193</v>
      </c>
      <c r="D10672" s="35" t="s">
        <v>88</v>
      </c>
      <c r="E10672" s="36" t="s">
        <v>15</v>
      </c>
      <c r="F10672" s="37">
        <v>50</v>
      </c>
      <c r="G10672" s="38">
        <v>0.02</v>
      </c>
      <c r="H10672" s="34">
        <v>0.99408077753066826</v>
      </c>
      <c r="I10672" s="35">
        <v>222.15388066303746</v>
      </c>
      <c r="J10672" s="35">
        <v>-2.5000718604938084</v>
      </c>
      <c r="K10672" s="35">
        <v>8.5562060133841698</v>
      </c>
      <c r="L10672" s="35">
        <v>-0.43893744640782689</v>
      </c>
      <c r="M10672" s="35">
        <v>0</v>
      </c>
      <c r="N10672" s="35">
        <v>0</v>
      </c>
      <c r="O10672" s="35">
        <v>0</v>
      </c>
      <c r="P10672" s="36">
        <v>12</v>
      </c>
      <c r="Q10672" s="37">
        <v>86</v>
      </c>
      <c r="R10672" s="36">
        <v>1</v>
      </c>
      <c r="S10672" s="39">
        <f t="shared" si="373"/>
        <v>86</v>
      </c>
      <c r="T10672" s="34" t="s">
        <v>30</v>
      </c>
      <c r="U10672" s="12">
        <f>((alpha*(speed^beta))+(ceta*(speed^delta)))</f>
        <v>1.214274969008736</v>
      </c>
      <c r="V10672" s="8">
        <f t="shared" si="374"/>
        <v>86</v>
      </c>
    </row>
    <row r="10673" spans="1:28">
      <c r="A10673" s="34" t="s">
        <v>19</v>
      </c>
      <c r="B10673" s="34" t="s">
        <v>76</v>
      </c>
      <c r="C10673" s="5" t="s">
        <v>193</v>
      </c>
      <c r="D10673" s="35" t="s">
        <v>88</v>
      </c>
      <c r="E10673" s="36" t="s">
        <v>16</v>
      </c>
      <c r="F10673" s="37">
        <v>50</v>
      </c>
      <c r="G10673" s="38">
        <v>0.02</v>
      </c>
      <c r="H10673" s="34">
        <v>0.98288598827673279</v>
      </c>
      <c r="I10673" s="35">
        <v>31.7203557023016</v>
      </c>
      <c r="J10673" s="35">
        <v>0.99924506795101986</v>
      </c>
      <c r="K10673" s="35">
        <v>-0.25714153253308253</v>
      </c>
      <c r="L10673" s="35">
        <v>0</v>
      </c>
      <c r="M10673" s="35">
        <v>0</v>
      </c>
      <c r="N10673" s="35">
        <v>0</v>
      </c>
      <c r="O10673" s="35">
        <v>0</v>
      </c>
      <c r="P10673" s="36">
        <v>12</v>
      </c>
      <c r="Q10673" s="37">
        <v>86</v>
      </c>
      <c r="R10673" s="36">
        <v>0</v>
      </c>
      <c r="S10673" s="39">
        <f t="shared" si="373"/>
        <v>86</v>
      </c>
      <c r="T10673" s="34" t="s">
        <v>29</v>
      </c>
      <c r="U10673" s="12">
        <f>((alpha*(beta^speed))*(speed^ceta))</f>
        <v>9.4556480962914478</v>
      </c>
      <c r="V10673" s="8">
        <f t="shared" si="374"/>
        <v>86</v>
      </c>
    </row>
    <row r="10674" spans="1:28">
      <c r="A10674" s="34" t="s">
        <v>19</v>
      </c>
      <c r="B10674" s="34" t="s">
        <v>76</v>
      </c>
      <c r="C10674" s="5" t="s">
        <v>193</v>
      </c>
      <c r="D10674" s="35" t="s">
        <v>88</v>
      </c>
      <c r="E10674" s="36" t="s">
        <v>14</v>
      </c>
      <c r="F10674" s="37">
        <v>50</v>
      </c>
      <c r="G10674" s="38">
        <v>0.02</v>
      </c>
      <c r="H10674" s="34">
        <v>0.99236732077066425</v>
      </c>
      <c r="I10674" s="35">
        <v>2.673637290926409</v>
      </c>
      <c r="J10674" s="35">
        <v>-1.472809386420783</v>
      </c>
      <c r="K10674" s="35">
        <v>0.28389864937311982</v>
      </c>
      <c r="L10674" s="35">
        <v>-0.27998461064055225</v>
      </c>
      <c r="M10674" s="35">
        <v>0</v>
      </c>
      <c r="N10674" s="35">
        <v>0</v>
      </c>
      <c r="O10674" s="35">
        <v>0</v>
      </c>
      <c r="P10674" s="36">
        <v>12</v>
      </c>
      <c r="Q10674" s="37">
        <v>86</v>
      </c>
      <c r="R10674" s="36">
        <v>1</v>
      </c>
      <c r="S10674" s="39">
        <f t="shared" si="373"/>
        <v>86</v>
      </c>
      <c r="T10674" s="34" t="s">
        <v>30</v>
      </c>
      <c r="U10674" s="12">
        <f>((alpha*(speed^beta))+(ceta*(speed^delta)))</f>
        <v>8.53546101749591E-2</v>
      </c>
      <c r="V10674" s="8">
        <f t="shared" si="374"/>
        <v>86</v>
      </c>
    </row>
    <row r="10675" spans="1:28">
      <c r="A10675" s="34" t="s">
        <v>19</v>
      </c>
      <c r="B10675" s="34" t="s">
        <v>76</v>
      </c>
      <c r="C10675" s="5" t="s">
        <v>193</v>
      </c>
      <c r="D10675" s="35" t="s">
        <v>88</v>
      </c>
      <c r="E10675" s="36" t="s">
        <v>18</v>
      </c>
      <c r="F10675" s="37">
        <v>50</v>
      </c>
      <c r="G10675" s="38">
        <v>0.02</v>
      </c>
      <c r="H10675" s="34">
        <v>0.97935612610126821</v>
      </c>
      <c r="I10675" s="35">
        <v>0.3015845410695312</v>
      </c>
      <c r="J10675" s="35">
        <v>0.99655521684442394</v>
      </c>
      <c r="K10675" s="35">
        <v>-0.31747906936728032</v>
      </c>
      <c r="L10675" s="35">
        <v>0</v>
      </c>
      <c r="M10675" s="35">
        <v>0</v>
      </c>
      <c r="N10675" s="35">
        <v>0</v>
      </c>
      <c r="O10675" s="35">
        <v>0</v>
      </c>
      <c r="P10675" s="36">
        <v>12</v>
      </c>
      <c r="Q10675" s="37">
        <v>86</v>
      </c>
      <c r="R10675" s="36">
        <v>0</v>
      </c>
      <c r="S10675" s="39">
        <f t="shared" si="373"/>
        <v>86</v>
      </c>
      <c r="T10675" s="34" t="s">
        <v>29</v>
      </c>
      <c r="U10675" s="12">
        <f>((alpha*(beta^speed))*(speed^ceta))</f>
        <v>5.4495904774462645E-2</v>
      </c>
      <c r="V10675" s="8">
        <f t="shared" si="374"/>
        <v>86</v>
      </c>
    </row>
    <row r="10676" spans="1:28">
      <c r="A10676" s="34" t="s">
        <v>19</v>
      </c>
      <c r="B10676" s="34" t="s">
        <v>76</v>
      </c>
      <c r="C10676" s="5" t="s">
        <v>193</v>
      </c>
      <c r="D10676" s="35" t="s">
        <v>88</v>
      </c>
      <c r="E10676" s="36" t="s">
        <v>17</v>
      </c>
      <c r="F10676" s="37">
        <v>50</v>
      </c>
      <c r="G10676" s="38">
        <v>0.02</v>
      </c>
      <c r="H10676" s="34">
        <v>0.96135286994618008</v>
      </c>
      <c r="I10676" s="35">
        <v>2075.0581126730699</v>
      </c>
      <c r="J10676" s="35">
        <v>1.0045548648244889</v>
      </c>
      <c r="K10676" s="35">
        <v>-0.36837228720475507</v>
      </c>
      <c r="L10676" s="35">
        <v>0</v>
      </c>
      <c r="M10676" s="35">
        <v>0</v>
      </c>
      <c r="N10676" s="35">
        <v>0</v>
      </c>
      <c r="O10676" s="35">
        <v>0</v>
      </c>
      <c r="P10676" s="36">
        <v>12</v>
      </c>
      <c r="Q10676" s="37">
        <v>86</v>
      </c>
      <c r="R10676" s="36">
        <v>0</v>
      </c>
      <c r="S10676" s="39">
        <f t="shared" si="373"/>
        <v>86</v>
      </c>
      <c r="T10676" s="34" t="s">
        <v>29</v>
      </c>
      <c r="U10676" s="12">
        <f>((alpha*(beta^speed))*(speed^ceta))</f>
        <v>594.4967797524821</v>
      </c>
      <c r="V10676" s="8">
        <f t="shared" si="374"/>
        <v>86</v>
      </c>
    </row>
    <row r="10677" spans="1:28">
      <c r="A10677" s="34" t="s">
        <v>19</v>
      </c>
      <c r="B10677" s="34" t="s">
        <v>76</v>
      </c>
      <c r="C10677" s="5" t="s">
        <v>193</v>
      </c>
      <c r="D10677" s="35" t="s">
        <v>88</v>
      </c>
      <c r="E10677" s="36" t="s">
        <v>15</v>
      </c>
      <c r="F10677" s="37">
        <v>100</v>
      </c>
      <c r="G10677" s="38">
        <v>0.02</v>
      </c>
      <c r="H10677" s="34">
        <v>0.98814822036040173</v>
      </c>
      <c r="I10677" s="35">
        <v>9.0603141949537243</v>
      </c>
      <c r="J10677" s="35">
        <v>0.99677614544430759</v>
      </c>
      <c r="K10677" s="35">
        <v>-0.35678098469938624</v>
      </c>
      <c r="L10677" s="35">
        <v>0</v>
      </c>
      <c r="M10677" s="35">
        <v>0</v>
      </c>
      <c r="N10677" s="35">
        <v>0</v>
      </c>
      <c r="O10677" s="35">
        <v>0</v>
      </c>
      <c r="P10677" s="36">
        <v>12</v>
      </c>
      <c r="Q10677" s="37">
        <v>74</v>
      </c>
      <c r="R10677" s="36">
        <v>0</v>
      </c>
      <c r="S10677" s="39">
        <f t="shared" si="373"/>
        <v>74</v>
      </c>
      <c r="T10677" s="34" t="s">
        <v>29</v>
      </c>
      <c r="U10677" s="12">
        <f>((alpha*(beta^speed))*(speed^ceta))</f>
        <v>1.5362503369304972</v>
      </c>
      <c r="V10677" s="8">
        <f t="shared" si="374"/>
        <v>74</v>
      </c>
    </row>
    <row r="10678" spans="1:28">
      <c r="A10678" s="34" t="s">
        <v>19</v>
      </c>
      <c r="B10678" s="34" t="s">
        <v>76</v>
      </c>
      <c r="C10678" s="5" t="s">
        <v>193</v>
      </c>
      <c r="D10678" s="35" t="s">
        <v>88</v>
      </c>
      <c r="E10678" s="36" t="s">
        <v>16</v>
      </c>
      <c r="F10678" s="37">
        <v>100</v>
      </c>
      <c r="G10678" s="38">
        <v>0.02</v>
      </c>
      <c r="H10678" s="34">
        <v>0.98015428334213461</v>
      </c>
      <c r="I10678" s="35">
        <v>3.8982104987869581</v>
      </c>
      <c r="J10678" s="35">
        <v>-1.0589352377372272</v>
      </c>
      <c r="K10678" s="35">
        <v>-0.30898886338234616</v>
      </c>
      <c r="L10678" s="35">
        <v>0</v>
      </c>
      <c r="M10678" s="35">
        <v>0</v>
      </c>
      <c r="N10678" s="35">
        <v>0</v>
      </c>
      <c r="O10678" s="35">
        <v>0</v>
      </c>
      <c r="P10678" s="36">
        <v>12</v>
      </c>
      <c r="Q10678" s="37">
        <v>74</v>
      </c>
      <c r="R10678" s="36">
        <v>13</v>
      </c>
      <c r="S10678" s="39">
        <f t="shared" si="373"/>
        <v>74</v>
      </c>
      <c r="T10678" s="34" t="s">
        <v>50</v>
      </c>
      <c r="U10678" s="12">
        <f>EXP((alpha+(beta/speed))+(ceta*LN(speed)))</f>
        <v>12.858336837074793</v>
      </c>
      <c r="V10678" s="8">
        <f t="shared" si="374"/>
        <v>74</v>
      </c>
    </row>
    <row r="10679" spans="1:28">
      <c r="A10679" s="34" t="s">
        <v>19</v>
      </c>
      <c r="B10679" s="34" t="s">
        <v>76</v>
      </c>
      <c r="C10679" s="5" t="s">
        <v>193</v>
      </c>
      <c r="D10679" s="35" t="s">
        <v>88</v>
      </c>
      <c r="E10679" s="36" t="s">
        <v>14</v>
      </c>
      <c r="F10679" s="37">
        <v>100</v>
      </c>
      <c r="G10679" s="38">
        <v>0.02</v>
      </c>
      <c r="H10679" s="34">
        <v>0.98212151422582306</v>
      </c>
      <c r="I10679" s="35">
        <v>-8.7935840791058588</v>
      </c>
      <c r="J10679" s="35">
        <v>3.6349212260595083</v>
      </c>
      <c r="K10679" s="35">
        <v>2.418840398066564</v>
      </c>
      <c r="L10679" s="35">
        <v>0</v>
      </c>
      <c r="M10679" s="35">
        <v>0</v>
      </c>
      <c r="N10679" s="35">
        <v>0</v>
      </c>
      <c r="O10679" s="35">
        <v>0</v>
      </c>
      <c r="P10679" s="36">
        <v>12</v>
      </c>
      <c r="Q10679" s="37">
        <v>74</v>
      </c>
      <c r="R10679" s="36">
        <v>2</v>
      </c>
      <c r="S10679" s="39">
        <f t="shared" si="373"/>
        <v>74</v>
      </c>
      <c r="T10679" s="34" t="s">
        <v>31</v>
      </c>
      <c r="U10679" s="12">
        <f>((alpha+(beta*speed))^((-1)/ceta))</f>
        <v>0.10033839657406612</v>
      </c>
      <c r="V10679" s="8">
        <f t="shared" si="374"/>
        <v>74</v>
      </c>
    </row>
    <row r="10680" spans="1:28">
      <c r="A10680" s="34" t="s">
        <v>19</v>
      </c>
      <c r="B10680" s="34" t="s">
        <v>76</v>
      </c>
      <c r="C10680" s="5" t="s">
        <v>193</v>
      </c>
      <c r="D10680" s="35" t="s">
        <v>88</v>
      </c>
      <c r="E10680" s="36" t="s">
        <v>18</v>
      </c>
      <c r="F10680" s="37">
        <v>100</v>
      </c>
      <c r="G10680" s="38">
        <v>0.02</v>
      </c>
      <c r="H10680" s="34">
        <v>0.98148938143131226</v>
      </c>
      <c r="I10680" s="35">
        <v>0.41836393136323258</v>
      </c>
      <c r="J10680" s="35">
        <v>0.99670079679774592</v>
      </c>
      <c r="K10680" s="35">
        <v>-0.3947892610285299</v>
      </c>
      <c r="L10680" s="35">
        <v>0</v>
      </c>
      <c r="M10680" s="35">
        <v>0</v>
      </c>
      <c r="N10680" s="35">
        <v>0</v>
      </c>
      <c r="O10680" s="35">
        <v>0</v>
      </c>
      <c r="P10680" s="36">
        <v>12</v>
      </c>
      <c r="Q10680" s="37">
        <v>74</v>
      </c>
      <c r="R10680" s="36">
        <v>0</v>
      </c>
      <c r="S10680" s="39">
        <f t="shared" si="373"/>
        <v>74</v>
      </c>
      <c r="T10680" s="34" t="s">
        <v>29</v>
      </c>
      <c r="U10680" s="12">
        <f>((alpha*(beta^speed))*(speed^ceta))</f>
        <v>5.9895918542502716E-2</v>
      </c>
      <c r="V10680" s="8">
        <f t="shared" si="374"/>
        <v>74</v>
      </c>
    </row>
    <row r="10681" spans="1:28">
      <c r="A10681" s="34" t="s">
        <v>19</v>
      </c>
      <c r="B10681" s="34" t="s">
        <v>76</v>
      </c>
      <c r="C10681" s="5" t="s">
        <v>193</v>
      </c>
      <c r="D10681" s="35" t="s">
        <v>88</v>
      </c>
      <c r="E10681" s="36" t="s">
        <v>17</v>
      </c>
      <c r="F10681" s="37">
        <v>100</v>
      </c>
      <c r="G10681" s="38">
        <v>0.02</v>
      </c>
      <c r="H10681" s="34">
        <v>0.95496907683083998</v>
      </c>
      <c r="I10681" s="35">
        <v>2072.270740981221</v>
      </c>
      <c r="J10681" s="35">
        <v>1.0008924486859361</v>
      </c>
      <c r="K10681" s="35">
        <v>-0.23848732801871159</v>
      </c>
      <c r="L10681" s="35">
        <v>0</v>
      </c>
      <c r="M10681" s="35">
        <v>0</v>
      </c>
      <c r="N10681" s="35">
        <v>0</v>
      </c>
      <c r="O10681" s="35">
        <v>0</v>
      </c>
      <c r="P10681" s="36">
        <v>12</v>
      </c>
      <c r="Q10681" s="37">
        <v>74</v>
      </c>
      <c r="R10681" s="36">
        <v>0</v>
      </c>
      <c r="S10681" s="39">
        <f t="shared" si="373"/>
        <v>74</v>
      </c>
      <c r="T10681" s="34" t="s">
        <v>29</v>
      </c>
      <c r="U10681" s="12">
        <f>((alpha*(beta^speed))*(speed^ceta))</f>
        <v>793.09818510553202</v>
      </c>
      <c r="V10681" s="8">
        <f t="shared" si="374"/>
        <v>74</v>
      </c>
    </row>
    <row r="10682" spans="1:28">
      <c r="A10682" s="34" t="s">
        <v>19</v>
      </c>
      <c r="B10682" s="34" t="s">
        <v>76</v>
      </c>
      <c r="C10682" s="5" t="s">
        <v>193</v>
      </c>
      <c r="D10682" s="35" t="s">
        <v>88</v>
      </c>
      <c r="E10682" s="36" t="s">
        <v>15</v>
      </c>
      <c r="F10682" s="37">
        <v>0</v>
      </c>
      <c r="G10682" s="38">
        <v>0.04</v>
      </c>
      <c r="H10682" s="34">
        <v>0.99218600722668382</v>
      </c>
      <c r="I10682" s="35">
        <v>670.55939711304075</v>
      </c>
      <c r="J10682" s="35">
        <v>-2.7485450680769672</v>
      </c>
      <c r="K10682" s="35">
        <v>7.1327050371336869</v>
      </c>
      <c r="L10682" s="35">
        <v>-0.39951900374051891</v>
      </c>
      <c r="M10682" s="35">
        <v>0</v>
      </c>
      <c r="N10682" s="35">
        <v>0</v>
      </c>
      <c r="O10682" s="35">
        <v>0</v>
      </c>
      <c r="P10682" s="36">
        <v>12</v>
      </c>
      <c r="Q10682" s="37">
        <v>86</v>
      </c>
      <c r="R10682" s="36">
        <v>1</v>
      </c>
      <c r="S10682" s="39">
        <f t="shared" si="373"/>
        <v>86</v>
      </c>
      <c r="T10682" s="34" t="s">
        <v>30</v>
      </c>
      <c r="U10682" s="12">
        <f>((alpha*(speed^beta))+(ceta*(speed^delta)))</f>
        <v>1.2065630644875562</v>
      </c>
      <c r="V10682" s="8">
        <f t="shared" si="374"/>
        <v>86</v>
      </c>
    </row>
    <row r="10683" spans="1:28">
      <c r="A10683" s="34" t="s">
        <v>19</v>
      </c>
      <c r="B10683" s="34" t="s">
        <v>76</v>
      </c>
      <c r="C10683" s="5" t="s">
        <v>193</v>
      </c>
      <c r="D10683" s="35" t="s">
        <v>88</v>
      </c>
      <c r="E10683" s="36" t="s">
        <v>16</v>
      </c>
      <c r="F10683" s="37">
        <v>0</v>
      </c>
      <c r="G10683" s="38">
        <v>0.04</v>
      </c>
      <c r="H10683" s="34">
        <v>0.96526135914840472</v>
      </c>
      <c r="I10683" s="35">
        <v>-5.1551342595898551E-5</v>
      </c>
      <c r="J10683" s="35">
        <v>8.0791645924560389E-3</v>
      </c>
      <c r="K10683" s="35">
        <v>-0.43280382734244355</v>
      </c>
      <c r="L10683" s="35">
        <v>18.576433416367465</v>
      </c>
      <c r="M10683" s="35">
        <v>0</v>
      </c>
      <c r="N10683" s="35">
        <v>0</v>
      </c>
      <c r="O10683" s="35">
        <v>0</v>
      </c>
      <c r="P10683" s="36">
        <v>12</v>
      </c>
      <c r="Q10683" s="37">
        <v>86</v>
      </c>
      <c r="R10683" s="36">
        <v>14</v>
      </c>
      <c r="S10683" s="39">
        <f t="shared" si="373"/>
        <v>86</v>
      </c>
      <c r="T10683" s="34" t="s">
        <v>51</v>
      </c>
      <c r="U10683" s="12">
        <f>(((alpha*(speed^3))+(beta*(speed^2))+(ceta*speed))+delta)</f>
        <v>8.3192648245453356</v>
      </c>
      <c r="V10683" s="8">
        <f t="shared" si="374"/>
        <v>86</v>
      </c>
    </row>
    <row r="10684" spans="1:28">
      <c r="A10684" s="34" t="s">
        <v>19</v>
      </c>
      <c r="B10684" s="34" t="s">
        <v>76</v>
      </c>
      <c r="C10684" s="5" t="s">
        <v>193</v>
      </c>
      <c r="D10684" s="35" t="s">
        <v>88</v>
      </c>
      <c r="E10684" s="36" t="s">
        <v>14</v>
      </c>
      <c r="F10684" s="37">
        <v>0</v>
      </c>
      <c r="G10684" s="38">
        <v>0.04</v>
      </c>
      <c r="H10684" s="34">
        <v>0.98591493987517642</v>
      </c>
      <c r="I10684" s="35">
        <v>3.8343119818807136</v>
      </c>
      <c r="J10684" s="35">
        <v>-1.4050547584976589</v>
      </c>
      <c r="K10684" s="35">
        <v>8.2451561346616284E-2</v>
      </c>
      <c r="L10684" s="35">
        <v>6.9660239796287384E-3</v>
      </c>
      <c r="M10684" s="35">
        <v>0</v>
      </c>
      <c r="N10684" s="35">
        <v>0</v>
      </c>
      <c r="O10684" s="35">
        <v>0</v>
      </c>
      <c r="P10684" s="36">
        <v>12</v>
      </c>
      <c r="Q10684" s="37">
        <v>86</v>
      </c>
      <c r="R10684" s="36">
        <v>1</v>
      </c>
      <c r="S10684" s="39">
        <f t="shared" si="373"/>
        <v>86</v>
      </c>
      <c r="T10684" s="34" t="s">
        <v>30</v>
      </c>
      <c r="U10684" s="12">
        <f>((alpha*(speed^beta))+(ceta*(speed^delta)))</f>
        <v>9.2388630176626199E-2</v>
      </c>
      <c r="V10684" s="8">
        <f t="shared" si="374"/>
        <v>86</v>
      </c>
    </row>
    <row r="10685" spans="1:28">
      <c r="A10685" s="34" t="s">
        <v>19</v>
      </c>
      <c r="B10685" s="34" t="s">
        <v>76</v>
      </c>
      <c r="C10685" s="5" t="s">
        <v>193</v>
      </c>
      <c r="D10685" s="35" t="s">
        <v>88</v>
      </c>
      <c r="E10685" s="36" t="s">
        <v>18</v>
      </c>
      <c r="F10685" s="37">
        <v>0</v>
      </c>
      <c r="G10685" s="38">
        <v>0.04</v>
      </c>
      <c r="H10685" s="34">
        <v>0.96971130833374741</v>
      </c>
      <c r="I10685" s="35">
        <v>-4.5698573115884006E-7</v>
      </c>
      <c r="J10685" s="35">
        <v>7.0974318326392835E-5</v>
      </c>
      <c r="K10685" s="35">
        <v>-3.8851598509987029E-3</v>
      </c>
      <c r="L10685" s="35">
        <v>0.15225396218556428</v>
      </c>
      <c r="M10685" s="35">
        <v>0</v>
      </c>
      <c r="N10685" s="35">
        <v>0</v>
      </c>
      <c r="O10685" s="35">
        <v>0</v>
      </c>
      <c r="P10685" s="36">
        <v>12</v>
      </c>
      <c r="Q10685" s="37">
        <v>86</v>
      </c>
      <c r="R10685" s="36">
        <v>14</v>
      </c>
      <c r="S10685" s="39">
        <f t="shared" si="373"/>
        <v>86</v>
      </c>
      <c r="T10685" s="34" t="s">
        <v>51</v>
      </c>
      <c r="U10685" s="12">
        <f>(((alpha*(speed^3))+(beta*(speed^2))+(ceta*speed))+delta)</f>
        <v>5.2387757123710105E-2</v>
      </c>
      <c r="V10685" s="8">
        <f t="shared" si="374"/>
        <v>86</v>
      </c>
      <c r="AB10685" s="41"/>
    </row>
    <row r="10686" spans="1:28">
      <c r="A10686" s="34" t="s">
        <v>19</v>
      </c>
      <c r="B10686" s="34" t="s">
        <v>76</v>
      </c>
      <c r="C10686" s="5" t="s">
        <v>193</v>
      </c>
      <c r="D10686" s="35" t="s">
        <v>88</v>
      </c>
      <c r="E10686" s="36" t="s">
        <v>17</v>
      </c>
      <c r="F10686" s="37">
        <v>0</v>
      </c>
      <c r="G10686" s="38">
        <v>0.04</v>
      </c>
      <c r="H10686" s="34">
        <v>0.98175158547171071</v>
      </c>
      <c r="I10686" s="35">
        <v>2064.0799906607672</v>
      </c>
      <c r="J10686" s="35">
        <v>1.0080814820623296</v>
      </c>
      <c r="K10686" s="35">
        <v>-0.44962924023976125</v>
      </c>
      <c r="L10686" s="35">
        <v>0</v>
      </c>
      <c r="M10686" s="35">
        <v>0</v>
      </c>
      <c r="N10686" s="35">
        <v>0</v>
      </c>
      <c r="O10686" s="35">
        <v>0</v>
      </c>
      <c r="P10686" s="36">
        <v>12</v>
      </c>
      <c r="Q10686" s="37">
        <v>86</v>
      </c>
      <c r="R10686" s="36">
        <v>0</v>
      </c>
      <c r="S10686" s="39">
        <f t="shared" si="373"/>
        <v>86</v>
      </c>
      <c r="T10686" s="34" t="s">
        <v>29</v>
      </c>
      <c r="U10686" s="12">
        <f>((alpha*(beta^speed))*(speed^ceta))</f>
        <v>556.60133185168013</v>
      </c>
      <c r="V10686" s="8">
        <f t="shared" si="374"/>
        <v>86</v>
      </c>
    </row>
    <row r="10687" spans="1:28">
      <c r="A10687" s="34" t="s">
        <v>19</v>
      </c>
      <c r="B10687" s="34" t="s">
        <v>76</v>
      </c>
      <c r="C10687" s="5" t="s">
        <v>193</v>
      </c>
      <c r="D10687" s="35" t="s">
        <v>88</v>
      </c>
      <c r="E10687" s="36" t="s">
        <v>15</v>
      </c>
      <c r="F10687" s="37">
        <v>50</v>
      </c>
      <c r="G10687" s="38">
        <v>0.04</v>
      </c>
      <c r="H10687" s="34">
        <v>0.99155668480981562</v>
      </c>
      <c r="I10687" s="35">
        <v>6.3716544207257879</v>
      </c>
      <c r="J10687" s="35">
        <v>-0.27009156448364718</v>
      </c>
      <c r="K10687" s="35">
        <v>1064.9556770315878</v>
      </c>
      <c r="L10687" s="35">
        <v>-2.9706262751134269</v>
      </c>
      <c r="M10687" s="35">
        <v>0</v>
      </c>
      <c r="N10687" s="35">
        <v>0</v>
      </c>
      <c r="O10687" s="35">
        <v>0</v>
      </c>
      <c r="P10687" s="36">
        <v>12</v>
      </c>
      <c r="Q10687" s="37">
        <v>67</v>
      </c>
      <c r="R10687" s="36">
        <v>1</v>
      </c>
      <c r="S10687" s="39">
        <f t="shared" si="373"/>
        <v>67</v>
      </c>
      <c r="T10687" s="34" t="s">
        <v>30</v>
      </c>
      <c r="U10687" s="12">
        <f>((alpha*(speed^beta))+(ceta*(speed^delta)))</f>
        <v>2.0506621307587731</v>
      </c>
      <c r="V10687" s="8">
        <f t="shared" si="374"/>
        <v>67</v>
      </c>
    </row>
    <row r="10688" spans="1:28">
      <c r="A10688" s="34" t="s">
        <v>19</v>
      </c>
      <c r="B10688" s="34" t="s">
        <v>76</v>
      </c>
      <c r="C10688" s="5" t="s">
        <v>193</v>
      </c>
      <c r="D10688" s="35" t="s">
        <v>88</v>
      </c>
      <c r="E10688" s="36" t="s">
        <v>16</v>
      </c>
      <c r="F10688" s="37">
        <v>50</v>
      </c>
      <c r="G10688" s="38">
        <v>0.04</v>
      </c>
      <c r="H10688" s="34">
        <v>0.9843514674625875</v>
      </c>
      <c r="I10688" s="35">
        <v>3.5593309329349911</v>
      </c>
      <c r="J10688" s="35">
        <v>0.39671304258458878</v>
      </c>
      <c r="K10688" s="35">
        <v>-0.20390419808126142</v>
      </c>
      <c r="L10688" s="35">
        <v>0</v>
      </c>
      <c r="M10688" s="35">
        <v>0</v>
      </c>
      <c r="N10688" s="35">
        <v>0</v>
      </c>
      <c r="O10688" s="35">
        <v>0</v>
      </c>
      <c r="P10688" s="36">
        <v>12</v>
      </c>
      <c r="Q10688" s="37">
        <v>67</v>
      </c>
      <c r="R10688" s="36">
        <v>13</v>
      </c>
      <c r="S10688" s="39">
        <f t="shared" si="373"/>
        <v>67</v>
      </c>
      <c r="T10688" s="34" t="s">
        <v>50</v>
      </c>
      <c r="U10688" s="12">
        <f>EXP((alpha+(beta/speed))+(ceta*LN(speed)))</f>
        <v>14.997710354049525</v>
      </c>
      <c r="V10688" s="8">
        <f t="shared" si="374"/>
        <v>67</v>
      </c>
    </row>
    <row r="10689" spans="1:22">
      <c r="A10689" s="34" t="s">
        <v>19</v>
      </c>
      <c r="B10689" s="34" t="s">
        <v>76</v>
      </c>
      <c r="C10689" s="5" t="s">
        <v>193</v>
      </c>
      <c r="D10689" s="35" t="s">
        <v>88</v>
      </c>
      <c r="E10689" s="36" t="s">
        <v>14</v>
      </c>
      <c r="F10689" s="37">
        <v>50</v>
      </c>
      <c r="G10689" s="38">
        <v>0.04</v>
      </c>
      <c r="H10689" s="34">
        <v>0.98820455339469726</v>
      </c>
      <c r="I10689" s="35">
        <v>-1.9344241755478814E-6</v>
      </c>
      <c r="J10689" s="35">
        <v>2.6837220189571636E-4</v>
      </c>
      <c r="K10689" s="35">
        <v>-1.3213862821712816E-2</v>
      </c>
      <c r="L10689" s="35">
        <v>0.36823951241877084</v>
      </c>
      <c r="M10689" s="35">
        <v>0</v>
      </c>
      <c r="N10689" s="35">
        <v>0</v>
      </c>
      <c r="O10689" s="35">
        <v>0</v>
      </c>
      <c r="P10689" s="36">
        <v>12</v>
      </c>
      <c r="Q10689" s="37">
        <v>67</v>
      </c>
      <c r="R10689" s="36">
        <v>14</v>
      </c>
      <c r="S10689" s="39">
        <f t="shared" si="373"/>
        <v>67</v>
      </c>
      <c r="T10689" s="34" t="s">
        <v>51</v>
      </c>
      <c r="U10689" s="12">
        <f>(((alpha*(speed^3))+(beta*(speed^2))+(ceta*speed))+delta)</f>
        <v>0.10583029936357546</v>
      </c>
      <c r="V10689" s="8">
        <f t="shared" si="374"/>
        <v>67</v>
      </c>
    </row>
    <row r="10690" spans="1:22">
      <c r="A10690" s="34" t="s">
        <v>19</v>
      </c>
      <c r="B10690" s="34" t="s">
        <v>76</v>
      </c>
      <c r="C10690" s="5" t="s">
        <v>193</v>
      </c>
      <c r="D10690" s="35" t="s">
        <v>88</v>
      </c>
      <c r="E10690" s="36" t="s">
        <v>18</v>
      </c>
      <c r="F10690" s="37">
        <v>50</v>
      </c>
      <c r="G10690" s="38">
        <v>0.04</v>
      </c>
      <c r="H10690" s="34">
        <v>0.9782865132097317</v>
      </c>
      <c r="I10690" s="35">
        <v>0.33210043577337184</v>
      </c>
      <c r="J10690" s="35">
        <v>0.99146647826350254</v>
      </c>
      <c r="K10690" s="35">
        <v>-0.2513938597042023</v>
      </c>
      <c r="L10690" s="35">
        <v>0</v>
      </c>
      <c r="M10690" s="35">
        <v>0</v>
      </c>
      <c r="N10690" s="35">
        <v>0</v>
      </c>
      <c r="O10690" s="35">
        <v>0</v>
      </c>
      <c r="P10690" s="36">
        <v>12</v>
      </c>
      <c r="Q10690" s="37">
        <v>67</v>
      </c>
      <c r="R10690" s="36">
        <v>0</v>
      </c>
      <c r="S10690" s="39">
        <f t="shared" ref="S10690:S10753" si="375">V10690</f>
        <v>67</v>
      </c>
      <c r="T10690" s="34" t="s">
        <v>29</v>
      </c>
      <c r="U10690" s="12">
        <f>((alpha*(beta^speed))*(speed^ceta))</f>
        <v>6.4988095481015806E-2</v>
      </c>
      <c r="V10690" s="8">
        <f t="shared" ref="V10690:V10753" si="376">IF($V$1&lt;P10690,P10690,IF($V$1&gt;Q10690,Q10690,$V$1))</f>
        <v>67</v>
      </c>
    </row>
    <row r="10691" spans="1:22">
      <c r="A10691" s="34" t="s">
        <v>19</v>
      </c>
      <c r="B10691" s="34" t="s">
        <v>76</v>
      </c>
      <c r="C10691" s="5" t="s">
        <v>193</v>
      </c>
      <c r="D10691" s="35" t="s">
        <v>88</v>
      </c>
      <c r="E10691" s="36" t="s">
        <v>17</v>
      </c>
      <c r="F10691" s="37">
        <v>50</v>
      </c>
      <c r="G10691" s="38">
        <v>0.04</v>
      </c>
      <c r="H10691" s="34">
        <v>0.97302994467971426</v>
      </c>
      <c r="I10691" s="35">
        <v>-3.0307412563821373E-3</v>
      </c>
      <c r="J10691" s="35">
        <v>0.458554329983624</v>
      </c>
      <c r="K10691" s="35">
        <v>-24.1644052810707</v>
      </c>
      <c r="L10691" s="35">
        <v>1395.2284933549354</v>
      </c>
      <c r="M10691" s="35">
        <v>0</v>
      </c>
      <c r="N10691" s="35">
        <v>0</v>
      </c>
      <c r="O10691" s="35">
        <v>0</v>
      </c>
      <c r="P10691" s="36">
        <v>12</v>
      </c>
      <c r="Q10691" s="37">
        <v>67</v>
      </c>
      <c r="R10691" s="36">
        <v>14</v>
      </c>
      <c r="S10691" s="39">
        <f t="shared" si="375"/>
        <v>67</v>
      </c>
      <c r="T10691" s="34" t="s">
        <v>51</v>
      </c>
      <c r="U10691" s="12">
        <f t="shared" ref="U10691:U10696" si="377">(((alpha*(speed^3))+(beta*(speed^2))+(ceta*speed))+delta)</f>
        <v>923.12889432642623</v>
      </c>
      <c r="V10691" s="8">
        <f t="shared" si="376"/>
        <v>67</v>
      </c>
    </row>
    <row r="10692" spans="1:22">
      <c r="A10692" s="34" t="s">
        <v>19</v>
      </c>
      <c r="B10692" s="34" t="s">
        <v>76</v>
      </c>
      <c r="C10692" s="5" t="s">
        <v>193</v>
      </c>
      <c r="D10692" s="35" t="s">
        <v>88</v>
      </c>
      <c r="E10692" s="36" t="s">
        <v>15</v>
      </c>
      <c r="F10692" s="37">
        <v>100</v>
      </c>
      <c r="G10692" s="38">
        <v>0.04</v>
      </c>
      <c r="H10692" s="34">
        <v>0.98837819279706496</v>
      </c>
      <c r="I10692" s="35">
        <v>-6.8640287770661379E-5</v>
      </c>
      <c r="J10692" s="35">
        <v>7.0382576609156963E-3</v>
      </c>
      <c r="K10692" s="35">
        <v>-0.26347154862187266</v>
      </c>
      <c r="L10692" s="35">
        <v>6.8391617834557934</v>
      </c>
      <c r="M10692" s="35">
        <v>0</v>
      </c>
      <c r="N10692" s="35">
        <v>0</v>
      </c>
      <c r="O10692" s="35">
        <v>0</v>
      </c>
      <c r="P10692" s="36">
        <v>12</v>
      </c>
      <c r="Q10692" s="37">
        <v>49</v>
      </c>
      <c r="R10692" s="36">
        <v>14</v>
      </c>
      <c r="S10692" s="39">
        <f t="shared" si="375"/>
        <v>49</v>
      </c>
      <c r="T10692" s="34" t="s">
        <v>51</v>
      </c>
      <c r="U10692" s="12">
        <f t="shared" si="377"/>
        <v>2.7524513289120787</v>
      </c>
      <c r="V10692" s="8">
        <f t="shared" si="376"/>
        <v>49</v>
      </c>
    </row>
    <row r="10693" spans="1:22">
      <c r="A10693" s="34" t="s">
        <v>19</v>
      </c>
      <c r="B10693" s="34" t="s">
        <v>76</v>
      </c>
      <c r="C10693" s="5" t="s">
        <v>193</v>
      </c>
      <c r="D10693" s="35" t="s">
        <v>88</v>
      </c>
      <c r="E10693" s="36" t="s">
        <v>16</v>
      </c>
      <c r="F10693" s="37">
        <v>100</v>
      </c>
      <c r="G10693" s="38">
        <v>0.04</v>
      </c>
      <c r="H10693" s="34">
        <v>0.98420142469230776</v>
      </c>
      <c r="I10693" s="35">
        <v>-1.1530494128913443E-4</v>
      </c>
      <c r="J10693" s="35">
        <v>1.4097807928449325E-2</v>
      </c>
      <c r="K10693" s="35">
        <v>-0.71136443976619479</v>
      </c>
      <c r="L10693" s="35">
        <v>35.547049435490401</v>
      </c>
      <c r="M10693" s="35">
        <v>0</v>
      </c>
      <c r="N10693" s="35">
        <v>0</v>
      </c>
      <c r="O10693" s="35">
        <v>0</v>
      </c>
      <c r="P10693" s="36">
        <v>12</v>
      </c>
      <c r="Q10693" s="37">
        <v>49</v>
      </c>
      <c r="R10693" s="36">
        <v>14</v>
      </c>
      <c r="S10693" s="39">
        <f t="shared" si="375"/>
        <v>49</v>
      </c>
      <c r="T10693" s="34" t="s">
        <v>51</v>
      </c>
      <c r="U10693" s="12">
        <f t="shared" si="377"/>
        <v>20.973517685428309</v>
      </c>
      <c r="V10693" s="8">
        <f t="shared" si="376"/>
        <v>49</v>
      </c>
    </row>
    <row r="10694" spans="1:22">
      <c r="A10694" s="34" t="s">
        <v>19</v>
      </c>
      <c r="B10694" s="34" t="s">
        <v>76</v>
      </c>
      <c r="C10694" s="5" t="s">
        <v>193</v>
      </c>
      <c r="D10694" s="35" t="s">
        <v>88</v>
      </c>
      <c r="E10694" s="36" t="s">
        <v>14</v>
      </c>
      <c r="F10694" s="37">
        <v>100</v>
      </c>
      <c r="G10694" s="38">
        <v>0.04</v>
      </c>
      <c r="H10694" s="34">
        <v>0.98467391330379195</v>
      </c>
      <c r="I10694" s="35">
        <v>-4.7556937308768434E-6</v>
      </c>
      <c r="J10694" s="35">
        <v>4.8418100296739112E-4</v>
      </c>
      <c r="K10694" s="35">
        <v>-1.8190578793983846E-2</v>
      </c>
      <c r="L10694" s="35">
        <v>0.42655196428713532</v>
      </c>
      <c r="M10694" s="35">
        <v>0</v>
      </c>
      <c r="N10694" s="35">
        <v>0</v>
      </c>
      <c r="O10694" s="35">
        <v>0</v>
      </c>
      <c r="P10694" s="36">
        <v>12</v>
      </c>
      <c r="Q10694" s="37">
        <v>49</v>
      </c>
      <c r="R10694" s="36">
        <v>14</v>
      </c>
      <c r="S10694" s="39">
        <f t="shared" si="375"/>
        <v>49</v>
      </c>
      <c r="T10694" s="34" t="s">
        <v>51</v>
      </c>
      <c r="U10694" s="12">
        <f t="shared" si="377"/>
        <v>0.13822957976270306</v>
      </c>
      <c r="V10694" s="8">
        <f t="shared" si="376"/>
        <v>49</v>
      </c>
    </row>
    <row r="10695" spans="1:22">
      <c r="A10695" s="34" t="s">
        <v>19</v>
      </c>
      <c r="B10695" s="34" t="s">
        <v>76</v>
      </c>
      <c r="C10695" s="5" t="s">
        <v>193</v>
      </c>
      <c r="D10695" s="35" t="s">
        <v>88</v>
      </c>
      <c r="E10695" s="36" t="s">
        <v>18</v>
      </c>
      <c r="F10695" s="37">
        <v>100</v>
      </c>
      <c r="G10695" s="38">
        <v>0.04</v>
      </c>
      <c r="H10695" s="34">
        <v>0.98393227213199763</v>
      </c>
      <c r="I10695" s="35">
        <v>-2.2820735897545623E-6</v>
      </c>
      <c r="J10695" s="35">
        <v>2.6368044149673839E-4</v>
      </c>
      <c r="K10695" s="35">
        <v>-1.1562838525542589E-2</v>
      </c>
      <c r="L10695" s="35">
        <v>0.28470014850454267</v>
      </c>
      <c r="M10695" s="35">
        <v>0</v>
      </c>
      <c r="N10695" s="35">
        <v>0</v>
      </c>
      <c r="O10695" s="35">
        <v>0</v>
      </c>
      <c r="P10695" s="36">
        <v>12</v>
      </c>
      <c r="Q10695" s="37">
        <v>49</v>
      </c>
      <c r="R10695" s="36">
        <v>14</v>
      </c>
      <c r="S10695" s="39">
        <f t="shared" si="375"/>
        <v>49</v>
      </c>
      <c r="T10695" s="34" t="s">
        <v>51</v>
      </c>
      <c r="U10695" s="12">
        <f t="shared" si="377"/>
        <v>8.2734125025590244E-2</v>
      </c>
      <c r="V10695" s="8">
        <f t="shared" si="376"/>
        <v>49</v>
      </c>
    </row>
    <row r="10696" spans="1:22">
      <c r="A10696" s="34" t="s">
        <v>19</v>
      </c>
      <c r="B10696" s="34" t="s">
        <v>76</v>
      </c>
      <c r="C10696" s="5" t="s">
        <v>193</v>
      </c>
      <c r="D10696" s="35" t="s">
        <v>88</v>
      </c>
      <c r="E10696" s="36" t="s">
        <v>17</v>
      </c>
      <c r="F10696" s="37">
        <v>100</v>
      </c>
      <c r="G10696" s="38">
        <v>0.04</v>
      </c>
      <c r="H10696" s="34">
        <v>0.97030315631146136</v>
      </c>
      <c r="I10696" s="35">
        <v>-7.9451383901961662E-3</v>
      </c>
      <c r="J10696" s="35">
        <v>0.83013328333094416</v>
      </c>
      <c r="K10696" s="35">
        <v>-33.977429645314629</v>
      </c>
      <c r="L10696" s="35">
        <v>1898.067278913283</v>
      </c>
      <c r="M10696" s="35">
        <v>0</v>
      </c>
      <c r="N10696" s="35">
        <v>0</v>
      </c>
      <c r="O10696" s="35">
        <v>0</v>
      </c>
      <c r="P10696" s="36">
        <v>12</v>
      </c>
      <c r="Q10696" s="37">
        <v>49</v>
      </c>
      <c r="R10696" s="36">
        <v>14</v>
      </c>
      <c r="S10696" s="39">
        <f t="shared" si="375"/>
        <v>49</v>
      </c>
      <c r="T10696" s="34" t="s">
        <v>51</v>
      </c>
      <c r="U10696" s="12">
        <f t="shared" si="377"/>
        <v>1291.5856531022741</v>
      </c>
      <c r="V10696" s="8">
        <f t="shared" si="376"/>
        <v>49</v>
      </c>
    </row>
    <row r="10697" spans="1:22">
      <c r="A10697" s="34" t="s">
        <v>19</v>
      </c>
      <c r="B10697" s="34" t="s">
        <v>76</v>
      </c>
      <c r="C10697" s="5" t="s">
        <v>193</v>
      </c>
      <c r="D10697" s="35" t="s">
        <v>88</v>
      </c>
      <c r="E10697" s="36" t="s">
        <v>15</v>
      </c>
      <c r="F10697" s="37">
        <v>0</v>
      </c>
      <c r="G10697" s="38">
        <v>0.06</v>
      </c>
      <c r="H10697" s="34">
        <v>0.99363628048609243</v>
      </c>
      <c r="I10697" s="35">
        <v>6.2103626577819728</v>
      </c>
      <c r="J10697" s="35">
        <v>-0.32707627747020912</v>
      </c>
      <c r="K10697" s="35">
        <v>142.53494264750083</v>
      </c>
      <c r="L10697" s="35">
        <v>-2.0508756672830959</v>
      </c>
      <c r="M10697" s="35">
        <v>0</v>
      </c>
      <c r="N10697" s="35">
        <v>0</v>
      </c>
      <c r="O10697" s="35">
        <v>0</v>
      </c>
      <c r="P10697" s="36">
        <v>12</v>
      </c>
      <c r="Q10697" s="37">
        <v>84</v>
      </c>
      <c r="R10697" s="36">
        <v>1</v>
      </c>
      <c r="S10697" s="39">
        <f t="shared" si="375"/>
        <v>84</v>
      </c>
      <c r="T10697" s="34" t="s">
        <v>30</v>
      </c>
      <c r="U10697" s="12">
        <f>((alpha*(speed^beta))+(ceta*(speed^delta)))</f>
        <v>1.4740341396901857</v>
      </c>
      <c r="V10697" s="8">
        <f t="shared" si="376"/>
        <v>84</v>
      </c>
    </row>
    <row r="10698" spans="1:22">
      <c r="A10698" s="34" t="s">
        <v>19</v>
      </c>
      <c r="B10698" s="34" t="s">
        <v>76</v>
      </c>
      <c r="C10698" s="5" t="s">
        <v>193</v>
      </c>
      <c r="D10698" s="35" t="s">
        <v>88</v>
      </c>
      <c r="E10698" s="36" t="s">
        <v>16</v>
      </c>
      <c r="F10698" s="37">
        <v>0</v>
      </c>
      <c r="G10698" s="38">
        <v>0.06</v>
      </c>
      <c r="H10698" s="34">
        <v>0.97523236459855211</v>
      </c>
      <c r="I10698" s="35">
        <v>29.434667102276737</v>
      </c>
      <c r="J10698" s="35">
        <v>0.99964950880633474</v>
      </c>
      <c r="K10698" s="35">
        <v>-0.20451161989365574</v>
      </c>
      <c r="L10698" s="35">
        <v>0</v>
      </c>
      <c r="M10698" s="35">
        <v>0</v>
      </c>
      <c r="N10698" s="35">
        <v>0</v>
      </c>
      <c r="O10698" s="35">
        <v>0</v>
      </c>
      <c r="P10698" s="36">
        <v>12</v>
      </c>
      <c r="Q10698" s="37">
        <v>84</v>
      </c>
      <c r="R10698" s="36">
        <v>0</v>
      </c>
      <c r="S10698" s="39">
        <f t="shared" si="375"/>
        <v>84</v>
      </c>
      <c r="T10698" s="34" t="s">
        <v>29</v>
      </c>
      <c r="U10698" s="12">
        <f>((alpha*(beta^speed))*(speed^ceta))</f>
        <v>11.548703630903065</v>
      </c>
      <c r="V10698" s="8">
        <f t="shared" si="376"/>
        <v>84</v>
      </c>
    </row>
    <row r="10699" spans="1:22">
      <c r="A10699" s="34" t="s">
        <v>19</v>
      </c>
      <c r="B10699" s="34" t="s">
        <v>76</v>
      </c>
      <c r="C10699" s="5" t="s">
        <v>193</v>
      </c>
      <c r="D10699" s="35" t="s">
        <v>88</v>
      </c>
      <c r="E10699" s="36" t="s">
        <v>14</v>
      </c>
      <c r="F10699" s="37">
        <v>0</v>
      </c>
      <c r="G10699" s="38">
        <v>0.06</v>
      </c>
      <c r="H10699" s="34">
        <v>0.98198871951177791</v>
      </c>
      <c r="I10699" s="35">
        <v>-1.0267315178160156E-6</v>
      </c>
      <c r="J10699" s="35">
        <v>1.6646296944336847E-4</v>
      </c>
      <c r="K10699" s="35">
        <v>-9.4104622576979512E-3</v>
      </c>
      <c r="L10699" s="35">
        <v>0.30515913620141644</v>
      </c>
      <c r="M10699" s="35">
        <v>0</v>
      </c>
      <c r="N10699" s="35">
        <v>0</v>
      </c>
      <c r="O10699" s="35">
        <v>0</v>
      </c>
      <c r="P10699" s="36">
        <v>12</v>
      </c>
      <c r="Q10699" s="37">
        <v>84</v>
      </c>
      <c r="R10699" s="36">
        <v>14</v>
      </c>
      <c r="S10699" s="39">
        <f t="shared" si="375"/>
        <v>84</v>
      </c>
      <c r="T10699" s="34" t="s">
        <v>51</v>
      </c>
      <c r="U10699" s="12">
        <f>(((alpha*(speed^3))+(beta*(speed^2))+(ceta*speed))+delta)</f>
        <v>8.0695141411572746E-2</v>
      </c>
      <c r="V10699" s="8">
        <f t="shared" si="376"/>
        <v>84</v>
      </c>
    </row>
    <row r="10700" spans="1:22">
      <c r="A10700" s="34" t="s">
        <v>19</v>
      </c>
      <c r="B10700" s="34" t="s">
        <v>76</v>
      </c>
      <c r="C10700" s="5" t="s">
        <v>193</v>
      </c>
      <c r="D10700" s="35" t="s">
        <v>88</v>
      </c>
      <c r="E10700" s="36" t="s">
        <v>18</v>
      </c>
      <c r="F10700" s="37">
        <v>0</v>
      </c>
      <c r="G10700" s="38">
        <v>0.06</v>
      </c>
      <c r="H10700" s="34">
        <v>0.98195383131320157</v>
      </c>
      <c r="I10700" s="35">
        <v>-2.4103623927037049E-7</v>
      </c>
      <c r="J10700" s="35">
        <v>3.7473904904745074E-5</v>
      </c>
      <c r="K10700" s="35">
        <v>-2.8263260418823874E-3</v>
      </c>
      <c r="L10700" s="35">
        <v>0.16505192870902155</v>
      </c>
      <c r="M10700" s="35">
        <v>0</v>
      </c>
      <c r="N10700" s="35">
        <v>0</v>
      </c>
      <c r="O10700" s="35">
        <v>0</v>
      </c>
      <c r="P10700" s="36">
        <v>12</v>
      </c>
      <c r="Q10700" s="37">
        <v>84</v>
      </c>
      <c r="R10700" s="36">
        <v>14</v>
      </c>
      <c r="S10700" s="39">
        <f t="shared" si="375"/>
        <v>84</v>
      </c>
      <c r="T10700" s="34" t="s">
        <v>51</v>
      </c>
      <c r="U10700" s="12">
        <f>(((alpha*(speed^3))+(beta*(speed^2))+(ceta*speed))+delta)</f>
        <v>4.9193271038276559E-2</v>
      </c>
      <c r="V10700" s="8">
        <f t="shared" si="376"/>
        <v>84</v>
      </c>
    </row>
    <row r="10701" spans="1:22">
      <c r="A10701" s="34" t="s">
        <v>19</v>
      </c>
      <c r="B10701" s="34" t="s">
        <v>76</v>
      </c>
      <c r="C10701" s="5" t="s">
        <v>193</v>
      </c>
      <c r="D10701" s="35" t="s">
        <v>88</v>
      </c>
      <c r="E10701" s="36" t="s">
        <v>17</v>
      </c>
      <c r="F10701" s="37">
        <v>0</v>
      </c>
      <c r="G10701" s="38">
        <v>0.06</v>
      </c>
      <c r="H10701" s="34">
        <v>0.98398180837664873</v>
      </c>
      <c r="I10701" s="35">
        <v>320.29020037322726</v>
      </c>
      <c r="J10701" s="35">
        <v>0.15888957235323067</v>
      </c>
      <c r="K10701" s="35">
        <v>3889.4788039744381</v>
      </c>
      <c r="L10701" s="35">
        <v>-0.8866468480428964</v>
      </c>
      <c r="M10701" s="35">
        <v>0</v>
      </c>
      <c r="N10701" s="35">
        <v>0</v>
      </c>
      <c r="O10701" s="35">
        <v>0</v>
      </c>
      <c r="P10701" s="36">
        <v>12</v>
      </c>
      <c r="Q10701" s="37">
        <v>84</v>
      </c>
      <c r="R10701" s="36">
        <v>1</v>
      </c>
      <c r="S10701" s="39">
        <f t="shared" si="375"/>
        <v>84</v>
      </c>
      <c r="T10701" s="34" t="s">
        <v>30</v>
      </c>
      <c r="U10701" s="12">
        <f>((alpha*(speed^beta))+(ceta*(speed^delta)))</f>
        <v>724.09022402691221</v>
      </c>
      <c r="V10701" s="8">
        <f t="shared" si="376"/>
        <v>84</v>
      </c>
    </row>
    <row r="10702" spans="1:22">
      <c r="A10702" s="34" t="s">
        <v>19</v>
      </c>
      <c r="B10702" s="34" t="s">
        <v>76</v>
      </c>
      <c r="C10702" s="5" t="s">
        <v>193</v>
      </c>
      <c r="D10702" s="35" t="s">
        <v>88</v>
      </c>
      <c r="E10702" s="36" t="s">
        <v>15</v>
      </c>
      <c r="F10702" s="37">
        <v>50</v>
      </c>
      <c r="G10702" s="38">
        <v>0.06</v>
      </c>
      <c r="H10702" s="34">
        <v>0.93884299521090653</v>
      </c>
      <c r="I10702" s="35">
        <v>-9.0304416243261194E-5</v>
      </c>
      <c r="J10702" s="35">
        <v>8.7584023392268829E-3</v>
      </c>
      <c r="K10702" s="35">
        <v>-0.30587627889583197</v>
      </c>
      <c r="L10702" s="35">
        <v>6.9831783709694939</v>
      </c>
      <c r="M10702" s="35">
        <v>0</v>
      </c>
      <c r="N10702" s="35">
        <v>0</v>
      </c>
      <c r="O10702" s="35">
        <v>0</v>
      </c>
      <c r="P10702" s="36">
        <v>12</v>
      </c>
      <c r="Q10702" s="37">
        <v>50</v>
      </c>
      <c r="R10702" s="36">
        <v>14</v>
      </c>
      <c r="S10702" s="39">
        <f t="shared" si="375"/>
        <v>50</v>
      </c>
      <c r="T10702" s="34" t="s">
        <v>51</v>
      </c>
      <c r="U10702" s="12">
        <f t="shared" ref="U10702:U10708" si="378">(((alpha*(speed^3))+(beta*(speed^2))+(ceta*speed))+delta)</f>
        <v>2.2973182438374558</v>
      </c>
      <c r="V10702" s="8">
        <f t="shared" si="376"/>
        <v>50</v>
      </c>
    </row>
    <row r="10703" spans="1:22">
      <c r="A10703" s="34" t="s">
        <v>19</v>
      </c>
      <c r="B10703" s="34" t="s">
        <v>76</v>
      </c>
      <c r="C10703" s="5" t="s">
        <v>193</v>
      </c>
      <c r="D10703" s="35" t="s">
        <v>88</v>
      </c>
      <c r="E10703" s="36" t="s">
        <v>16</v>
      </c>
      <c r="F10703" s="37">
        <v>50</v>
      </c>
      <c r="G10703" s="38">
        <v>0.06</v>
      </c>
      <c r="H10703" s="34">
        <v>0.90007953854239431</v>
      </c>
      <c r="I10703" s="35">
        <v>-2.4487665069589321E-4</v>
      </c>
      <c r="J10703" s="35">
        <v>2.6230439488183342E-2</v>
      </c>
      <c r="K10703" s="35">
        <v>-1.0089085515663763</v>
      </c>
      <c r="L10703" s="35">
        <v>36.317589792834667</v>
      </c>
      <c r="M10703" s="35">
        <v>0</v>
      </c>
      <c r="N10703" s="35">
        <v>0</v>
      </c>
      <c r="O10703" s="35">
        <v>0</v>
      </c>
      <c r="P10703" s="36">
        <v>12</v>
      </c>
      <c r="Q10703" s="37">
        <v>50</v>
      </c>
      <c r="R10703" s="36">
        <v>14</v>
      </c>
      <c r="S10703" s="39">
        <f t="shared" si="375"/>
        <v>50</v>
      </c>
      <c r="T10703" s="34" t="s">
        <v>51</v>
      </c>
      <c r="U10703" s="12">
        <f t="shared" si="378"/>
        <v>20.838679597987564</v>
      </c>
      <c r="V10703" s="8">
        <f t="shared" si="376"/>
        <v>50</v>
      </c>
    </row>
    <row r="10704" spans="1:22">
      <c r="A10704" s="34" t="s">
        <v>19</v>
      </c>
      <c r="B10704" s="34" t="s">
        <v>76</v>
      </c>
      <c r="C10704" s="5" t="s">
        <v>193</v>
      </c>
      <c r="D10704" s="35" t="s">
        <v>88</v>
      </c>
      <c r="E10704" s="36" t="s">
        <v>14</v>
      </c>
      <c r="F10704" s="37">
        <v>50</v>
      </c>
      <c r="G10704" s="38">
        <v>0.06</v>
      </c>
      <c r="H10704" s="34">
        <v>0.93831039408053452</v>
      </c>
      <c r="I10704" s="35">
        <v>-5.9324886332335695E-6</v>
      </c>
      <c r="J10704" s="35">
        <v>6.0465697444254778E-4</v>
      </c>
      <c r="K10704" s="35">
        <v>-2.2091625338911729E-2</v>
      </c>
      <c r="L10704" s="35">
        <v>0.46310434188826866</v>
      </c>
      <c r="M10704" s="35">
        <v>0</v>
      </c>
      <c r="N10704" s="35">
        <v>0</v>
      </c>
      <c r="O10704" s="35">
        <v>0</v>
      </c>
      <c r="P10704" s="36">
        <v>12</v>
      </c>
      <c r="Q10704" s="37">
        <v>50</v>
      </c>
      <c r="R10704" s="36">
        <v>14</v>
      </c>
      <c r="S10704" s="39">
        <f t="shared" si="375"/>
        <v>50</v>
      </c>
      <c r="T10704" s="34" t="s">
        <v>51</v>
      </c>
      <c r="U10704" s="12">
        <f t="shared" si="378"/>
        <v>0.12860443189485549</v>
      </c>
      <c r="V10704" s="8">
        <f t="shared" si="376"/>
        <v>50</v>
      </c>
    </row>
    <row r="10705" spans="1:28">
      <c r="A10705" s="34" t="s">
        <v>19</v>
      </c>
      <c r="B10705" s="34" t="s">
        <v>76</v>
      </c>
      <c r="C10705" s="5" t="s">
        <v>193</v>
      </c>
      <c r="D10705" s="35" t="s">
        <v>88</v>
      </c>
      <c r="E10705" s="36" t="s">
        <v>18</v>
      </c>
      <c r="F10705" s="37">
        <v>50</v>
      </c>
      <c r="G10705" s="38">
        <v>0.06</v>
      </c>
      <c r="H10705" s="34">
        <v>0.95055161701344915</v>
      </c>
      <c r="I10705" s="35">
        <v>-2.7974913048168698E-6</v>
      </c>
      <c r="J10705" s="35">
        <v>3.109125999255019E-4</v>
      </c>
      <c r="K10705" s="35">
        <v>-1.2973010597984095E-2</v>
      </c>
      <c r="L10705" s="35">
        <v>0.30147680077526662</v>
      </c>
      <c r="M10705" s="35">
        <v>0</v>
      </c>
      <c r="N10705" s="35">
        <v>0</v>
      </c>
      <c r="O10705" s="35">
        <v>0</v>
      </c>
      <c r="P10705" s="36">
        <v>12</v>
      </c>
      <c r="Q10705" s="37">
        <v>50</v>
      </c>
      <c r="R10705" s="36">
        <v>14</v>
      </c>
      <c r="S10705" s="39">
        <f t="shared" si="375"/>
        <v>50</v>
      </c>
      <c r="T10705" s="34" t="s">
        <v>51</v>
      </c>
      <c r="U10705" s="12">
        <f t="shared" si="378"/>
        <v>8.0421357587707909E-2</v>
      </c>
      <c r="V10705" s="8">
        <f t="shared" si="376"/>
        <v>50</v>
      </c>
    </row>
    <row r="10706" spans="1:28">
      <c r="A10706" s="34" t="s">
        <v>19</v>
      </c>
      <c r="B10706" s="34" t="s">
        <v>76</v>
      </c>
      <c r="C10706" s="5" t="s">
        <v>193</v>
      </c>
      <c r="D10706" s="35" t="s">
        <v>88</v>
      </c>
      <c r="E10706" s="36" t="s">
        <v>17</v>
      </c>
      <c r="F10706" s="37">
        <v>50</v>
      </c>
      <c r="G10706" s="38">
        <v>0.06</v>
      </c>
      <c r="H10706" s="34">
        <v>0.97969480744227622</v>
      </c>
      <c r="I10706" s="35">
        <v>-7.6196271941873263E-3</v>
      </c>
      <c r="J10706" s="35">
        <v>0.83920371522233017</v>
      </c>
      <c r="K10706" s="35">
        <v>-33.502638471911261</v>
      </c>
      <c r="L10706" s="35">
        <v>1787.0343369112666</v>
      </c>
      <c r="M10706" s="35">
        <v>0</v>
      </c>
      <c r="N10706" s="35">
        <v>0</v>
      </c>
      <c r="O10706" s="35">
        <v>0</v>
      </c>
      <c r="P10706" s="36">
        <v>12</v>
      </c>
      <c r="Q10706" s="37">
        <v>50</v>
      </c>
      <c r="R10706" s="36">
        <v>14</v>
      </c>
      <c r="S10706" s="39">
        <f t="shared" si="375"/>
        <v>50</v>
      </c>
      <c r="T10706" s="34" t="s">
        <v>51</v>
      </c>
      <c r="U10706" s="12">
        <f t="shared" si="378"/>
        <v>1257.4583020981131</v>
      </c>
      <c r="V10706" s="8">
        <f t="shared" si="376"/>
        <v>50</v>
      </c>
    </row>
    <row r="10707" spans="1:28">
      <c r="A10707" s="34" t="s">
        <v>19</v>
      </c>
      <c r="B10707" s="34" t="s">
        <v>76</v>
      </c>
      <c r="C10707" s="5" t="s">
        <v>193</v>
      </c>
      <c r="D10707" s="35" t="s">
        <v>88</v>
      </c>
      <c r="E10707" s="36" t="s">
        <v>15</v>
      </c>
      <c r="F10707" s="37">
        <v>100</v>
      </c>
      <c r="G10707" s="38">
        <v>0.06</v>
      </c>
      <c r="H10707" s="34">
        <v>0.98567792108445185</v>
      </c>
      <c r="I10707" s="35">
        <v>-1.3260458283274751E-4</v>
      </c>
      <c r="J10707" s="35">
        <v>1.0353851836557841E-2</v>
      </c>
      <c r="K10707" s="35">
        <v>-0.36336876092773862</v>
      </c>
      <c r="L10707" s="35">
        <v>8.8632710052903736</v>
      </c>
      <c r="M10707" s="35">
        <v>0</v>
      </c>
      <c r="N10707" s="35">
        <v>0</v>
      </c>
      <c r="O10707" s="35">
        <v>0</v>
      </c>
      <c r="P10707" s="36">
        <v>11</v>
      </c>
      <c r="Q10707" s="37">
        <v>36</v>
      </c>
      <c r="R10707" s="36">
        <v>14</v>
      </c>
      <c r="S10707" s="39">
        <f t="shared" si="375"/>
        <v>36</v>
      </c>
      <c r="T10707" s="34" t="s">
        <v>51</v>
      </c>
      <c r="U10707" s="12">
        <f t="shared" si="378"/>
        <v>3.0137881754260771</v>
      </c>
      <c r="V10707" s="8">
        <f t="shared" si="376"/>
        <v>36</v>
      </c>
    </row>
    <row r="10708" spans="1:28">
      <c r="A10708" s="34" t="s">
        <v>19</v>
      </c>
      <c r="B10708" s="34" t="s">
        <v>76</v>
      </c>
      <c r="C10708" s="5" t="s">
        <v>193</v>
      </c>
      <c r="D10708" s="35" t="s">
        <v>88</v>
      </c>
      <c r="E10708" s="36" t="s">
        <v>16</v>
      </c>
      <c r="F10708" s="37">
        <v>100</v>
      </c>
      <c r="G10708" s="38">
        <v>0.06</v>
      </c>
      <c r="H10708" s="34">
        <v>0.98025466483478907</v>
      </c>
      <c r="I10708" s="35">
        <v>-4.2362408811408839E-4</v>
      </c>
      <c r="J10708" s="35">
        <v>3.8876371269322904E-2</v>
      </c>
      <c r="K10708" s="35">
        <v>-1.3511224817560623</v>
      </c>
      <c r="L10708" s="35">
        <v>48.693162127931004</v>
      </c>
      <c r="M10708" s="35">
        <v>0</v>
      </c>
      <c r="N10708" s="35">
        <v>0</v>
      </c>
      <c r="O10708" s="35">
        <v>0</v>
      </c>
      <c r="P10708" s="36">
        <v>11</v>
      </c>
      <c r="Q10708" s="37">
        <v>36</v>
      </c>
      <c r="R10708" s="36">
        <v>14</v>
      </c>
      <c r="S10708" s="39">
        <f t="shared" si="375"/>
        <v>36</v>
      </c>
      <c r="T10708" s="34" t="s">
        <v>51</v>
      </c>
      <c r="U10708" s="12">
        <f t="shared" si="378"/>
        <v>30.671924494704331</v>
      </c>
      <c r="V10708" s="8">
        <f t="shared" si="376"/>
        <v>36</v>
      </c>
    </row>
    <row r="10709" spans="1:28">
      <c r="A10709" s="34" t="s">
        <v>19</v>
      </c>
      <c r="B10709" s="34" t="s">
        <v>76</v>
      </c>
      <c r="C10709" s="5" t="s">
        <v>193</v>
      </c>
      <c r="D10709" s="35" t="s">
        <v>88</v>
      </c>
      <c r="E10709" s="36" t="s">
        <v>14</v>
      </c>
      <c r="F10709" s="37">
        <v>100</v>
      </c>
      <c r="G10709" s="38">
        <v>0.06</v>
      </c>
      <c r="H10709" s="34">
        <v>0.98734073086294671</v>
      </c>
      <c r="I10709" s="35">
        <v>1.8112500384031192</v>
      </c>
      <c r="J10709" s="35">
        <v>-7.7001992625167563</v>
      </c>
      <c r="K10709" s="35">
        <v>-0.93637804298688698</v>
      </c>
      <c r="L10709" s="35">
        <v>0</v>
      </c>
      <c r="M10709" s="35">
        <v>0</v>
      </c>
      <c r="N10709" s="35">
        <v>0</v>
      </c>
      <c r="O10709" s="35">
        <v>0</v>
      </c>
      <c r="P10709" s="36">
        <v>11</v>
      </c>
      <c r="Q10709" s="37">
        <v>36</v>
      </c>
      <c r="R10709" s="36">
        <v>13</v>
      </c>
      <c r="S10709" s="39">
        <f t="shared" si="375"/>
        <v>36</v>
      </c>
      <c r="T10709" s="34" t="s">
        <v>50</v>
      </c>
      <c r="U10709" s="12">
        <f>EXP((alpha+(beta/speed))+(ceta*LN(speed)))</f>
        <v>0.17235950534144359</v>
      </c>
      <c r="V10709" s="8">
        <f t="shared" si="376"/>
        <v>36</v>
      </c>
    </row>
    <row r="10710" spans="1:28">
      <c r="A10710" s="34" t="s">
        <v>19</v>
      </c>
      <c r="B10710" s="34" t="s">
        <v>76</v>
      </c>
      <c r="C10710" s="5" t="s">
        <v>193</v>
      </c>
      <c r="D10710" s="35" t="s">
        <v>88</v>
      </c>
      <c r="E10710" s="36" t="s">
        <v>18</v>
      </c>
      <c r="F10710" s="37">
        <v>100</v>
      </c>
      <c r="G10710" s="38">
        <v>0.06</v>
      </c>
      <c r="H10710" s="34">
        <v>0.98596440980408218</v>
      </c>
      <c r="I10710" s="35">
        <v>-3.2731354720290765E-6</v>
      </c>
      <c r="J10710" s="35">
        <v>3.6481962572167728E-4</v>
      </c>
      <c r="K10710" s="35">
        <v>-1.5687061606653303E-2</v>
      </c>
      <c r="L10710" s="35">
        <v>0.35407908661448106</v>
      </c>
      <c r="M10710" s="35">
        <v>0</v>
      </c>
      <c r="N10710" s="35">
        <v>0</v>
      </c>
      <c r="O10710" s="35">
        <v>0</v>
      </c>
      <c r="P10710" s="36">
        <v>11</v>
      </c>
      <c r="Q10710" s="37">
        <v>36</v>
      </c>
      <c r="R10710" s="36">
        <v>14</v>
      </c>
      <c r="S10710" s="39">
        <f t="shared" si="375"/>
        <v>36</v>
      </c>
      <c r="T10710" s="34" t="s">
        <v>51</v>
      </c>
      <c r="U10710" s="12">
        <f>(((alpha*(speed^3))+(beta*(speed^2))+(ceta*speed))+delta)</f>
        <v>0.10943969512726726</v>
      </c>
      <c r="V10710" s="8">
        <f t="shared" si="376"/>
        <v>36</v>
      </c>
    </row>
    <row r="10711" spans="1:28">
      <c r="A10711" s="34" t="s">
        <v>19</v>
      </c>
      <c r="B10711" s="34" t="s">
        <v>76</v>
      </c>
      <c r="C10711" s="5" t="s">
        <v>193</v>
      </c>
      <c r="D10711" s="35" t="s">
        <v>88</v>
      </c>
      <c r="E10711" s="36" t="s">
        <v>17</v>
      </c>
      <c r="F10711" s="37">
        <v>100</v>
      </c>
      <c r="G10711" s="38">
        <v>0.06</v>
      </c>
      <c r="H10711" s="34">
        <v>0.97646893689458403</v>
      </c>
      <c r="I10711" s="35">
        <v>-3.0340952428456126E-2</v>
      </c>
      <c r="J10711" s="35">
        <v>2.2816968484740117</v>
      </c>
      <c r="K10711" s="35">
        <v>-64.610836694686057</v>
      </c>
      <c r="L10711" s="35">
        <v>2580.9167874650298</v>
      </c>
      <c r="M10711" s="35">
        <v>0</v>
      </c>
      <c r="N10711" s="35">
        <v>0</v>
      </c>
      <c r="O10711" s="35">
        <v>0</v>
      </c>
      <c r="P10711" s="36">
        <v>11</v>
      </c>
      <c r="Q10711" s="37">
        <v>36</v>
      </c>
      <c r="R10711" s="36">
        <v>14</v>
      </c>
      <c r="S10711" s="39">
        <f t="shared" si="375"/>
        <v>36</v>
      </c>
      <c r="T10711" s="34" t="s">
        <v>51</v>
      </c>
      <c r="U10711" s="12">
        <f>(((alpha*(speed^3))+(beta*(speed^2))+(ceta*speed))+delta)</f>
        <v>1796.4183055766016</v>
      </c>
      <c r="V10711" s="8">
        <f t="shared" si="376"/>
        <v>36</v>
      </c>
    </row>
    <row r="10712" spans="1:28">
      <c r="A10712" s="34" t="s">
        <v>19</v>
      </c>
      <c r="B10712" s="34" t="s">
        <v>76</v>
      </c>
      <c r="C10712" s="5" t="s">
        <v>194</v>
      </c>
      <c r="D10712" s="35" t="s">
        <v>89</v>
      </c>
      <c r="E10712" s="36" t="s">
        <v>15</v>
      </c>
      <c r="F10712" s="37">
        <v>0</v>
      </c>
      <c r="G10712" s="38">
        <v>0</v>
      </c>
      <c r="H10712" s="34">
        <v>0.99795155062322016</v>
      </c>
      <c r="I10712" s="35">
        <v>48.783446502154511</v>
      </c>
      <c r="J10712" s="35">
        <v>-1.3321606804754549</v>
      </c>
      <c r="K10712" s="35">
        <v>1.9100490159980799</v>
      </c>
      <c r="L10712" s="35">
        <v>-0.28911848015209873</v>
      </c>
      <c r="M10712" s="35">
        <v>0</v>
      </c>
      <c r="N10712" s="35">
        <v>0</v>
      </c>
      <c r="O10712" s="35">
        <v>0</v>
      </c>
      <c r="P10712" s="36">
        <v>12</v>
      </c>
      <c r="Q10712" s="37">
        <v>86</v>
      </c>
      <c r="R10712" s="36">
        <v>1</v>
      </c>
      <c r="S10712" s="39">
        <f t="shared" si="375"/>
        <v>86</v>
      </c>
      <c r="T10712" s="34" t="s">
        <v>30</v>
      </c>
      <c r="U10712" s="12">
        <f>((alpha*(speed^beta))+(ceta*(speed^delta)))</f>
        <v>0.65610499127640576</v>
      </c>
      <c r="V10712" s="8">
        <f t="shared" si="376"/>
        <v>86</v>
      </c>
    </row>
    <row r="10713" spans="1:28">
      <c r="A10713" s="34" t="s">
        <v>19</v>
      </c>
      <c r="B10713" s="34" t="s">
        <v>76</v>
      </c>
      <c r="C10713" s="5" t="s">
        <v>195</v>
      </c>
      <c r="D10713" s="35" t="s">
        <v>89</v>
      </c>
      <c r="E10713" s="36" t="s">
        <v>15</v>
      </c>
      <c r="F10713" s="37">
        <v>0</v>
      </c>
      <c r="G10713" s="38">
        <v>0</v>
      </c>
      <c r="H10713" s="34">
        <v>0.99302017498593442</v>
      </c>
      <c r="I10713" s="35">
        <v>79.597679087085169</v>
      </c>
      <c r="J10713" s="35">
        <v>-1.4503858254625004</v>
      </c>
      <c r="K10713" s="35">
        <v>3.9837765326266728</v>
      </c>
      <c r="L10713" s="35">
        <v>-0.2769355452992705</v>
      </c>
      <c r="M10713" s="35">
        <v>0</v>
      </c>
      <c r="N10713" s="35">
        <v>0</v>
      </c>
      <c r="O10713" s="35">
        <v>0</v>
      </c>
      <c r="P10713" s="36">
        <v>12</v>
      </c>
      <c r="Q10713" s="37">
        <v>86</v>
      </c>
      <c r="R10713" s="36">
        <v>1</v>
      </c>
      <c r="S10713" s="39">
        <f t="shared" si="375"/>
        <v>86</v>
      </c>
      <c r="T10713" s="34" t="s">
        <v>30</v>
      </c>
      <c r="U10713" s="12">
        <f>((alpha*(speed^beta))+(ceta*(speed^delta)))</f>
        <v>1.2847711658615422</v>
      </c>
      <c r="V10713" s="8">
        <f t="shared" si="376"/>
        <v>86</v>
      </c>
    </row>
    <row r="10714" spans="1:28">
      <c r="A10714" s="34" t="s">
        <v>19</v>
      </c>
      <c r="B10714" s="34" t="s">
        <v>76</v>
      </c>
      <c r="C10714" s="5" t="s">
        <v>194</v>
      </c>
      <c r="D10714" s="35" t="s">
        <v>89</v>
      </c>
      <c r="E10714" s="36" t="s">
        <v>16</v>
      </c>
      <c r="F10714" s="37">
        <v>0</v>
      </c>
      <c r="G10714" s="38">
        <v>0</v>
      </c>
      <c r="H10714" s="34">
        <v>0.98810013531443175</v>
      </c>
      <c r="I10714" s="35">
        <v>30.410611175587096</v>
      </c>
      <c r="J10714" s="35">
        <v>1.0073779089907346</v>
      </c>
      <c r="K10714" s="35">
        <v>-0.72379597500732451</v>
      </c>
      <c r="L10714" s="35">
        <v>0</v>
      </c>
      <c r="M10714" s="35">
        <v>0</v>
      </c>
      <c r="N10714" s="35">
        <v>0</v>
      </c>
      <c r="O10714" s="35">
        <v>0</v>
      </c>
      <c r="P10714" s="36">
        <v>12</v>
      </c>
      <c r="Q10714" s="37">
        <v>86</v>
      </c>
      <c r="R10714" s="36">
        <v>0</v>
      </c>
      <c r="S10714" s="39">
        <f t="shared" si="375"/>
        <v>86</v>
      </c>
      <c r="T10714" s="34" t="s">
        <v>29</v>
      </c>
      <c r="U10714" s="12">
        <f>((alpha*(beta^speed))*(speed^ceta))</f>
        <v>2.277148347385237</v>
      </c>
      <c r="V10714" s="8">
        <f t="shared" si="376"/>
        <v>86</v>
      </c>
    </row>
    <row r="10715" spans="1:28">
      <c r="A10715" s="34" t="s">
        <v>19</v>
      </c>
      <c r="B10715" s="34" t="s">
        <v>76</v>
      </c>
      <c r="C10715" s="5" t="s">
        <v>195</v>
      </c>
      <c r="D10715" s="35" t="s">
        <v>89</v>
      </c>
      <c r="E10715" s="36" t="s">
        <v>16</v>
      </c>
      <c r="F10715" s="37">
        <v>0</v>
      </c>
      <c r="G10715" s="38">
        <v>0</v>
      </c>
      <c r="H10715" s="34">
        <v>0.99718969207221331</v>
      </c>
      <c r="I10715" s="35">
        <v>60.819545555820618</v>
      </c>
      <c r="J10715" s="35">
        <v>0.98605458726836581</v>
      </c>
      <c r="K10715" s="35">
        <v>-0.45179608601309196</v>
      </c>
      <c r="L10715" s="35">
        <v>0</v>
      </c>
      <c r="M10715" s="35">
        <v>0</v>
      </c>
      <c r="N10715" s="35">
        <v>0</v>
      </c>
      <c r="O10715" s="35">
        <v>0</v>
      </c>
      <c r="P10715" s="36">
        <v>12</v>
      </c>
      <c r="Q10715" s="37">
        <v>86</v>
      </c>
      <c r="R10715" s="36">
        <v>0</v>
      </c>
      <c r="S10715" s="39">
        <f t="shared" si="375"/>
        <v>86</v>
      </c>
      <c r="T10715" s="34" t="s">
        <v>29</v>
      </c>
      <c r="U10715" s="12">
        <f>((alpha*(beta^speed))*(speed^ceta))</f>
        <v>2.4295548930482358</v>
      </c>
      <c r="V10715" s="8">
        <f t="shared" si="376"/>
        <v>86</v>
      </c>
    </row>
    <row r="10716" spans="1:28">
      <c r="A10716" s="34" t="s">
        <v>19</v>
      </c>
      <c r="B10716" s="34" t="s">
        <v>76</v>
      </c>
      <c r="C10716" s="5" t="s">
        <v>194</v>
      </c>
      <c r="D10716" s="35" t="s">
        <v>89</v>
      </c>
      <c r="E10716" s="36" t="s">
        <v>14</v>
      </c>
      <c r="F10716" s="37">
        <v>0</v>
      </c>
      <c r="G10716" s="38">
        <v>0</v>
      </c>
      <c r="H10716" s="34">
        <v>0.99608302683012129</v>
      </c>
      <c r="I10716" s="35">
        <v>2.3529100492736696</v>
      </c>
      <c r="J10716" s="35">
        <v>1.0068470025893668</v>
      </c>
      <c r="K10716" s="35">
        <v>-1.0853846918497911</v>
      </c>
      <c r="L10716" s="35">
        <v>0</v>
      </c>
      <c r="M10716" s="35">
        <v>0</v>
      </c>
      <c r="N10716" s="35">
        <v>0</v>
      </c>
      <c r="O10716" s="35">
        <v>0</v>
      </c>
      <c r="P10716" s="36">
        <v>12</v>
      </c>
      <c r="Q10716" s="37">
        <v>86</v>
      </c>
      <c r="R10716" s="36">
        <v>0</v>
      </c>
      <c r="S10716" s="39">
        <f t="shared" si="375"/>
        <v>86</v>
      </c>
      <c r="T10716" s="34" t="s">
        <v>29</v>
      </c>
      <c r="U10716" s="12">
        <f>((alpha*(beta^speed))*(speed^ceta))</f>
        <v>3.3634868029356099E-2</v>
      </c>
      <c r="V10716" s="8">
        <f t="shared" si="376"/>
        <v>86</v>
      </c>
    </row>
    <row r="10717" spans="1:28">
      <c r="A10717" s="34" t="s">
        <v>19</v>
      </c>
      <c r="B10717" s="34" t="s">
        <v>76</v>
      </c>
      <c r="C10717" s="5" t="s">
        <v>195</v>
      </c>
      <c r="D10717" s="35" t="s">
        <v>89</v>
      </c>
      <c r="E10717" s="36" t="s">
        <v>14</v>
      </c>
      <c r="F10717" s="37">
        <v>0</v>
      </c>
      <c r="G10717" s="38">
        <v>0</v>
      </c>
      <c r="H10717" s="34">
        <v>0.99768632263590951</v>
      </c>
      <c r="I10717" s="35">
        <v>0.12486851780454972</v>
      </c>
      <c r="J10717" s="35">
        <v>1.1010048890956838</v>
      </c>
      <c r="K10717" s="35">
        <v>-5.3800359186353692E-3</v>
      </c>
      <c r="L10717" s="35">
        <v>0</v>
      </c>
      <c r="M10717" s="35">
        <v>0</v>
      </c>
      <c r="N10717" s="35">
        <v>0</v>
      </c>
      <c r="O10717" s="35">
        <v>0</v>
      </c>
      <c r="P10717" s="36">
        <v>12</v>
      </c>
      <c r="Q10717" s="37">
        <v>86</v>
      </c>
      <c r="R10717" s="36">
        <v>5</v>
      </c>
      <c r="S10717" s="39">
        <f t="shared" si="375"/>
        <v>86</v>
      </c>
      <c r="T10717" s="34" t="s">
        <v>36</v>
      </c>
      <c r="U10717" s="12">
        <f>(1/(((ceta*(speed^2))+(beta*speed))+alpha))</f>
        <v>1.8175029535394866E-2</v>
      </c>
      <c r="V10717" s="8">
        <f t="shared" si="376"/>
        <v>86</v>
      </c>
      <c r="AB10717" s="41"/>
    </row>
    <row r="10718" spans="1:28">
      <c r="A10718" s="34" t="s">
        <v>19</v>
      </c>
      <c r="B10718" s="34" t="s">
        <v>76</v>
      </c>
      <c r="C10718" s="5" t="s">
        <v>194</v>
      </c>
      <c r="D10718" s="35" t="s">
        <v>89</v>
      </c>
      <c r="E10718" s="36" t="s">
        <v>18</v>
      </c>
      <c r="F10718" s="37">
        <v>0</v>
      </c>
      <c r="G10718" s="38">
        <v>0</v>
      </c>
      <c r="H10718" s="34">
        <v>0.98592170508703403</v>
      </c>
      <c r="I10718" s="35">
        <v>3.0350219740059594</v>
      </c>
      <c r="J10718" s="35">
        <v>0.7837800728263471</v>
      </c>
      <c r="K10718" s="35">
        <v>-4.6039193239902024E-3</v>
      </c>
      <c r="L10718" s="35">
        <v>0</v>
      </c>
      <c r="M10718" s="35">
        <v>0</v>
      </c>
      <c r="N10718" s="35">
        <v>0</v>
      </c>
      <c r="O10718" s="35">
        <v>0</v>
      </c>
      <c r="P10718" s="36">
        <v>12</v>
      </c>
      <c r="Q10718" s="37">
        <v>86</v>
      </c>
      <c r="R10718" s="36">
        <v>5</v>
      </c>
      <c r="S10718" s="39">
        <f t="shared" si="375"/>
        <v>86</v>
      </c>
      <c r="T10718" s="34" t="s">
        <v>36</v>
      </c>
      <c r="U10718" s="12">
        <f>(1/(((ceta*(speed^2))+(beta*speed))+alpha))</f>
        <v>2.7480438730844128E-2</v>
      </c>
      <c r="V10718" s="8">
        <f t="shared" si="376"/>
        <v>86</v>
      </c>
      <c r="AB10718" s="41"/>
    </row>
    <row r="10719" spans="1:28">
      <c r="A10719" s="34" t="s">
        <v>19</v>
      </c>
      <c r="B10719" s="34" t="s">
        <v>76</v>
      </c>
      <c r="C10719" s="5" t="s">
        <v>195</v>
      </c>
      <c r="D10719" s="35" t="s">
        <v>89</v>
      </c>
      <c r="E10719" s="36" t="s">
        <v>18</v>
      </c>
      <c r="F10719" s="37">
        <v>0</v>
      </c>
      <c r="G10719" s="38">
        <v>0</v>
      </c>
      <c r="H10719" s="34">
        <v>0.9721372793959584</v>
      </c>
      <c r="I10719" s="35">
        <v>3.0835865594935319</v>
      </c>
      <c r="J10719" s="35">
        <v>1.0074897832502459</v>
      </c>
      <c r="K10719" s="35">
        <v>-1.2919290411906705</v>
      </c>
      <c r="L10719" s="35">
        <v>0</v>
      </c>
      <c r="M10719" s="35">
        <v>0</v>
      </c>
      <c r="N10719" s="35">
        <v>0</v>
      </c>
      <c r="O10719" s="35">
        <v>0</v>
      </c>
      <c r="P10719" s="36">
        <v>12</v>
      </c>
      <c r="Q10719" s="37">
        <v>86</v>
      </c>
      <c r="R10719" s="36">
        <v>0</v>
      </c>
      <c r="S10719" s="39">
        <f t="shared" si="375"/>
        <v>86</v>
      </c>
      <c r="T10719" s="34" t="s">
        <v>29</v>
      </c>
      <c r="U10719" s="12">
        <f>((alpha*(beta^speed))*(speed^ceta))</f>
        <v>1.8557410669166465E-2</v>
      </c>
      <c r="V10719" s="8">
        <f t="shared" si="376"/>
        <v>86</v>
      </c>
    </row>
    <row r="10720" spans="1:28">
      <c r="A10720" s="34" t="s">
        <v>19</v>
      </c>
      <c r="B10720" s="34" t="s">
        <v>76</v>
      </c>
      <c r="C10720" s="5" t="s">
        <v>194</v>
      </c>
      <c r="D10720" s="35" t="s">
        <v>89</v>
      </c>
      <c r="E10720" s="36" t="s">
        <v>17</v>
      </c>
      <c r="F10720" s="37">
        <v>0</v>
      </c>
      <c r="G10720" s="38">
        <v>0</v>
      </c>
      <c r="H10720" s="34">
        <v>0.98243730677950003</v>
      </c>
      <c r="I10720" s="35">
        <v>3077.981917894861</v>
      </c>
      <c r="J10720" s="35">
        <v>1.0079357062507253</v>
      </c>
      <c r="K10720" s="35">
        <v>-0.78674141030390687</v>
      </c>
      <c r="L10720" s="35">
        <v>0</v>
      </c>
      <c r="M10720" s="35">
        <v>0</v>
      </c>
      <c r="N10720" s="35">
        <v>0</v>
      </c>
      <c r="O10720" s="35">
        <v>0</v>
      </c>
      <c r="P10720" s="36">
        <v>12</v>
      </c>
      <c r="Q10720" s="37">
        <v>86</v>
      </c>
      <c r="R10720" s="36">
        <v>0</v>
      </c>
      <c r="S10720" s="39">
        <f t="shared" si="375"/>
        <v>86</v>
      </c>
      <c r="T10720" s="34" t="s">
        <v>29</v>
      </c>
      <c r="U10720" s="12">
        <f>((alpha*(beta^speed))*(speed^ceta))</f>
        <v>182.61625819261334</v>
      </c>
      <c r="V10720" s="8">
        <f t="shared" si="376"/>
        <v>86</v>
      </c>
    </row>
    <row r="10721" spans="1:28">
      <c r="A10721" s="34" t="s">
        <v>19</v>
      </c>
      <c r="B10721" s="34" t="s">
        <v>76</v>
      </c>
      <c r="C10721" s="5" t="s">
        <v>195</v>
      </c>
      <c r="D10721" s="35" t="s">
        <v>89</v>
      </c>
      <c r="E10721" s="36" t="s">
        <v>17</v>
      </c>
      <c r="F10721" s="37">
        <v>0</v>
      </c>
      <c r="G10721" s="38">
        <v>0</v>
      </c>
      <c r="H10721" s="34">
        <v>0.98492451924679525</v>
      </c>
      <c r="I10721" s="35">
        <v>3055.2801830909789</v>
      </c>
      <c r="J10721" s="35">
        <v>1.0077240364519215</v>
      </c>
      <c r="K10721" s="35">
        <v>-0.7912784845191061</v>
      </c>
      <c r="L10721" s="35">
        <v>0</v>
      </c>
      <c r="M10721" s="35">
        <v>0</v>
      </c>
      <c r="N10721" s="35">
        <v>0</v>
      </c>
      <c r="O10721" s="35">
        <v>0</v>
      </c>
      <c r="P10721" s="36">
        <v>12</v>
      </c>
      <c r="Q10721" s="37">
        <v>86</v>
      </c>
      <c r="R10721" s="36">
        <v>0</v>
      </c>
      <c r="S10721" s="39">
        <f t="shared" si="375"/>
        <v>86</v>
      </c>
      <c r="T10721" s="34" t="s">
        <v>29</v>
      </c>
      <c r="U10721" s="12">
        <f>((alpha*(beta^speed))*(speed^ceta))</f>
        <v>174.46292580636663</v>
      </c>
      <c r="V10721" s="8">
        <f t="shared" si="376"/>
        <v>86</v>
      </c>
    </row>
    <row r="10722" spans="1:28">
      <c r="A10722" s="34" t="s">
        <v>19</v>
      </c>
      <c r="B10722" s="34" t="s">
        <v>76</v>
      </c>
      <c r="C10722" s="5" t="s">
        <v>194</v>
      </c>
      <c r="D10722" s="35" t="s">
        <v>89</v>
      </c>
      <c r="E10722" s="36" t="s">
        <v>15</v>
      </c>
      <c r="F10722" s="37">
        <v>50</v>
      </c>
      <c r="G10722" s="38">
        <v>0</v>
      </c>
      <c r="H10722" s="34">
        <v>0.99754203003430708</v>
      </c>
      <c r="I10722" s="35">
        <v>-0.38583485219820535</v>
      </c>
      <c r="J10722" s="35">
        <v>0.25217115139831031</v>
      </c>
      <c r="K10722" s="35">
        <v>0.43451609488302717</v>
      </c>
      <c r="L10722" s="35">
        <v>0</v>
      </c>
      <c r="M10722" s="35">
        <v>0</v>
      </c>
      <c r="N10722" s="35">
        <v>0</v>
      </c>
      <c r="O10722" s="35">
        <v>0</v>
      </c>
      <c r="P10722" s="36">
        <v>12</v>
      </c>
      <c r="Q10722" s="37">
        <v>86</v>
      </c>
      <c r="R10722" s="36">
        <v>6</v>
      </c>
      <c r="S10722" s="39">
        <f t="shared" si="375"/>
        <v>86</v>
      </c>
      <c r="T10722" s="34" t="s">
        <v>37</v>
      </c>
      <c r="U10722" s="12">
        <f>(1/(alpha+(beta*(speed^ceta))))</f>
        <v>0.73472288071918779</v>
      </c>
      <c r="V10722" s="8">
        <f t="shared" si="376"/>
        <v>86</v>
      </c>
    </row>
    <row r="10723" spans="1:28">
      <c r="A10723" s="34" t="s">
        <v>19</v>
      </c>
      <c r="B10723" s="34" t="s">
        <v>76</v>
      </c>
      <c r="C10723" s="5" t="s">
        <v>195</v>
      </c>
      <c r="D10723" s="35" t="s">
        <v>89</v>
      </c>
      <c r="E10723" s="36" t="s">
        <v>15</v>
      </c>
      <c r="F10723" s="37">
        <v>50</v>
      </c>
      <c r="G10723" s="38">
        <v>0</v>
      </c>
      <c r="H10723" s="34">
        <v>0.98894653074961092</v>
      </c>
      <c r="I10723" s="35">
        <v>-2.0607918445653658E-5</v>
      </c>
      <c r="J10723" s="35">
        <v>3.7979865040700216E-3</v>
      </c>
      <c r="K10723" s="35">
        <v>-0.24142439253803455</v>
      </c>
      <c r="L10723" s="35">
        <v>7.2062472340623698</v>
      </c>
      <c r="M10723" s="35">
        <v>0</v>
      </c>
      <c r="N10723" s="35">
        <v>0</v>
      </c>
      <c r="O10723" s="35">
        <v>0</v>
      </c>
      <c r="P10723" s="36">
        <v>12</v>
      </c>
      <c r="Q10723" s="37">
        <v>86</v>
      </c>
      <c r="R10723" s="36">
        <v>14</v>
      </c>
      <c r="S10723" s="39">
        <f t="shared" si="375"/>
        <v>86</v>
      </c>
      <c r="T10723" s="34" t="s">
        <v>51</v>
      </c>
      <c r="U10723" s="12">
        <f>(((alpha*(speed^3))+(beta*(speed^2))+(ceta*speed))+delta)</f>
        <v>1.4258674850245958</v>
      </c>
      <c r="V10723" s="8">
        <f t="shared" si="376"/>
        <v>86</v>
      </c>
    </row>
    <row r="10724" spans="1:28">
      <c r="A10724" s="34" t="s">
        <v>19</v>
      </c>
      <c r="B10724" s="34" t="s">
        <v>76</v>
      </c>
      <c r="C10724" s="5" t="s">
        <v>194</v>
      </c>
      <c r="D10724" s="35" t="s">
        <v>89</v>
      </c>
      <c r="E10724" s="36" t="s">
        <v>16</v>
      </c>
      <c r="F10724" s="37">
        <v>50</v>
      </c>
      <c r="G10724" s="38">
        <v>0</v>
      </c>
      <c r="H10724" s="34">
        <v>0.97923455096837464</v>
      </c>
      <c r="I10724" s="35">
        <v>-2.2907503354794826E-5</v>
      </c>
      <c r="J10724" s="35">
        <v>4.2710633185454741E-3</v>
      </c>
      <c r="K10724" s="35">
        <v>-0.27997890032152739</v>
      </c>
      <c r="L10724" s="35">
        <v>9.7360986575813779</v>
      </c>
      <c r="M10724" s="35">
        <v>0</v>
      </c>
      <c r="N10724" s="35">
        <v>0</v>
      </c>
      <c r="O10724" s="35">
        <v>0</v>
      </c>
      <c r="P10724" s="36">
        <v>12</v>
      </c>
      <c r="Q10724" s="37">
        <v>86</v>
      </c>
      <c r="R10724" s="36">
        <v>14</v>
      </c>
      <c r="S10724" s="39">
        <f t="shared" si="375"/>
        <v>86</v>
      </c>
      <c r="T10724" s="34" t="s">
        <v>51</v>
      </c>
      <c r="U10724" s="12">
        <f>(((alpha*(speed^3))+(beta*(speed^2))+(ceta*speed))+delta)</f>
        <v>2.6762425800549732</v>
      </c>
      <c r="V10724" s="8">
        <f t="shared" si="376"/>
        <v>86</v>
      </c>
    </row>
    <row r="10725" spans="1:28">
      <c r="A10725" s="34" t="s">
        <v>19</v>
      </c>
      <c r="B10725" s="34" t="s">
        <v>76</v>
      </c>
      <c r="C10725" s="5" t="s">
        <v>195</v>
      </c>
      <c r="D10725" s="35" t="s">
        <v>89</v>
      </c>
      <c r="E10725" s="36" t="s">
        <v>16</v>
      </c>
      <c r="F10725" s="37">
        <v>50</v>
      </c>
      <c r="G10725" s="38">
        <v>0</v>
      </c>
      <c r="H10725" s="34">
        <v>0.9956673910267525</v>
      </c>
      <c r="I10725" s="35">
        <v>0.38100918721466165</v>
      </c>
      <c r="J10725" s="35">
        <v>155.78774308789681</v>
      </c>
      <c r="K10725" s="35">
        <v>-6.9698302098164605E-2</v>
      </c>
      <c r="L10725" s="35">
        <v>0.63223366278218518</v>
      </c>
      <c r="M10725" s="35">
        <v>2.5827169222522824E-2</v>
      </c>
      <c r="N10725" s="35">
        <v>0</v>
      </c>
      <c r="O10725" s="35">
        <v>0</v>
      </c>
      <c r="P10725" s="36">
        <v>12</v>
      </c>
      <c r="Q10725" s="37">
        <v>86</v>
      </c>
      <c r="R10725" s="36">
        <v>10</v>
      </c>
      <c r="S10725" s="39">
        <f t="shared" si="375"/>
        <v>86</v>
      </c>
      <c r="T10725" s="34" t="s">
        <v>44</v>
      </c>
      <c r="U10725" s="12">
        <f>(alpha+(beta/(1+EXP((((-1)*ceta)+(delta*LN(speed)))+(epsilon*speed)))))</f>
        <v>1.3184848061414216</v>
      </c>
      <c r="V10725" s="8">
        <f t="shared" si="376"/>
        <v>86</v>
      </c>
    </row>
    <row r="10726" spans="1:28">
      <c r="A10726" s="34" t="s">
        <v>19</v>
      </c>
      <c r="B10726" s="34" t="s">
        <v>76</v>
      </c>
      <c r="C10726" s="5" t="s">
        <v>194</v>
      </c>
      <c r="D10726" s="35" t="s">
        <v>89</v>
      </c>
      <c r="E10726" s="36" t="s">
        <v>14</v>
      </c>
      <c r="F10726" s="37">
        <v>50</v>
      </c>
      <c r="G10726" s="38">
        <v>0</v>
      </c>
      <c r="H10726" s="34">
        <v>0.99228125744023588</v>
      </c>
      <c r="I10726" s="35">
        <v>1.1319549483404903</v>
      </c>
      <c r="J10726" s="35">
        <v>0.39253447048275392</v>
      </c>
      <c r="K10726" s="35">
        <v>-1.6280129802755299E-3</v>
      </c>
      <c r="L10726" s="35">
        <v>0</v>
      </c>
      <c r="M10726" s="35">
        <v>0</v>
      </c>
      <c r="N10726" s="35">
        <v>0</v>
      </c>
      <c r="O10726" s="35">
        <v>0</v>
      </c>
      <c r="P10726" s="36">
        <v>12</v>
      </c>
      <c r="Q10726" s="37">
        <v>86</v>
      </c>
      <c r="R10726" s="36">
        <v>5</v>
      </c>
      <c r="S10726" s="39">
        <f t="shared" si="375"/>
        <v>86</v>
      </c>
      <c r="T10726" s="34" t="s">
        <v>36</v>
      </c>
      <c r="U10726" s="12">
        <f>(1/(((ceta*(speed^2))+(beta*speed))+alpha))</f>
        <v>4.3765332129865969E-2</v>
      </c>
      <c r="V10726" s="8">
        <f t="shared" si="376"/>
        <v>86</v>
      </c>
    </row>
    <row r="10727" spans="1:28">
      <c r="A10727" s="34" t="s">
        <v>19</v>
      </c>
      <c r="B10727" s="34" t="s">
        <v>76</v>
      </c>
      <c r="C10727" s="5" t="s">
        <v>195</v>
      </c>
      <c r="D10727" s="35" t="s">
        <v>89</v>
      </c>
      <c r="E10727" s="36" t="s">
        <v>14</v>
      </c>
      <c r="F10727" s="37">
        <v>50</v>
      </c>
      <c r="G10727" s="38">
        <v>0</v>
      </c>
      <c r="H10727" s="34">
        <v>0.99254444661886265</v>
      </c>
      <c r="I10727" s="35">
        <v>0.58914950450151349</v>
      </c>
      <c r="J10727" s="35">
        <v>1.0025877184517558</v>
      </c>
      <c r="K10727" s="35">
        <v>-0.80413753130956078</v>
      </c>
      <c r="L10727" s="35">
        <v>0</v>
      </c>
      <c r="M10727" s="35">
        <v>0</v>
      </c>
      <c r="N10727" s="35">
        <v>0</v>
      </c>
      <c r="O10727" s="35">
        <v>0</v>
      </c>
      <c r="P10727" s="36">
        <v>12</v>
      </c>
      <c r="Q10727" s="37">
        <v>86</v>
      </c>
      <c r="R10727" s="36">
        <v>0</v>
      </c>
      <c r="S10727" s="39">
        <f t="shared" si="375"/>
        <v>86</v>
      </c>
      <c r="T10727" s="34" t="s">
        <v>29</v>
      </c>
      <c r="U10727" s="12">
        <f>((alpha*(beta^speed))*(speed^ceta))</f>
        <v>2.0471393713364941E-2</v>
      </c>
      <c r="V10727" s="8">
        <f t="shared" si="376"/>
        <v>86</v>
      </c>
      <c r="AB10727" s="41"/>
    </row>
    <row r="10728" spans="1:28">
      <c r="A10728" s="34" t="s">
        <v>19</v>
      </c>
      <c r="B10728" s="34" t="s">
        <v>76</v>
      </c>
      <c r="C10728" s="5" t="s">
        <v>194</v>
      </c>
      <c r="D10728" s="35" t="s">
        <v>89</v>
      </c>
      <c r="E10728" s="36" t="s">
        <v>18</v>
      </c>
      <c r="F10728" s="37">
        <v>50</v>
      </c>
      <c r="G10728" s="38">
        <v>0</v>
      </c>
      <c r="H10728" s="34">
        <v>0.9870800343006827</v>
      </c>
      <c r="I10728" s="35">
        <v>4.3434565747290605</v>
      </c>
      <c r="J10728" s="35">
        <v>0.4701619804477567</v>
      </c>
      <c r="K10728" s="35">
        <v>-2.1231442164693958E-3</v>
      </c>
      <c r="L10728" s="35">
        <v>0</v>
      </c>
      <c r="M10728" s="35">
        <v>0</v>
      </c>
      <c r="N10728" s="35">
        <v>0</v>
      </c>
      <c r="O10728" s="35">
        <v>0</v>
      </c>
      <c r="P10728" s="36">
        <v>12</v>
      </c>
      <c r="Q10728" s="37">
        <v>86</v>
      </c>
      <c r="R10728" s="36">
        <v>5</v>
      </c>
      <c r="S10728" s="39">
        <f t="shared" si="375"/>
        <v>86</v>
      </c>
      <c r="T10728" s="34" t="s">
        <v>36</v>
      </c>
      <c r="U10728" s="12">
        <f>(1/(((ceta*(speed^2))+(beta*speed))+alpha))</f>
        <v>3.4394267781612274E-2</v>
      </c>
      <c r="V10728" s="8">
        <f t="shared" si="376"/>
        <v>86</v>
      </c>
      <c r="AB10728" s="41"/>
    </row>
    <row r="10729" spans="1:28">
      <c r="A10729" s="34" t="s">
        <v>19</v>
      </c>
      <c r="B10729" s="34" t="s">
        <v>76</v>
      </c>
      <c r="C10729" s="5" t="s">
        <v>195</v>
      </c>
      <c r="D10729" s="35" t="s">
        <v>89</v>
      </c>
      <c r="E10729" s="36" t="s">
        <v>18</v>
      </c>
      <c r="F10729" s="37">
        <v>50</v>
      </c>
      <c r="G10729" s="38">
        <v>0</v>
      </c>
      <c r="H10729" s="34">
        <v>0.95909643184995774</v>
      </c>
      <c r="I10729" s="35">
        <v>2.6223995174023282</v>
      </c>
      <c r="J10729" s="35">
        <v>1.0089020809461853</v>
      </c>
      <c r="K10729" s="35">
        <v>-1.157757634994512</v>
      </c>
      <c r="L10729" s="35">
        <v>0</v>
      </c>
      <c r="M10729" s="35">
        <v>0</v>
      </c>
      <c r="N10729" s="35">
        <v>0</v>
      </c>
      <c r="O10729" s="35">
        <v>0</v>
      </c>
      <c r="P10729" s="36">
        <v>12</v>
      </c>
      <c r="Q10729" s="37">
        <v>86</v>
      </c>
      <c r="R10729" s="36">
        <v>0</v>
      </c>
      <c r="S10729" s="39">
        <f t="shared" si="375"/>
        <v>86</v>
      </c>
      <c r="T10729" s="34" t="s">
        <v>29</v>
      </c>
      <c r="U10729" s="12">
        <f>((alpha*(beta^speed))*(speed^ceta))</f>
        <v>3.2361901797027026E-2</v>
      </c>
      <c r="V10729" s="8">
        <f t="shared" si="376"/>
        <v>86</v>
      </c>
      <c r="AB10729" s="41"/>
    </row>
    <row r="10730" spans="1:28">
      <c r="A10730" s="34" t="s">
        <v>19</v>
      </c>
      <c r="B10730" s="34" t="s">
        <v>76</v>
      </c>
      <c r="C10730" s="5" t="s">
        <v>194</v>
      </c>
      <c r="D10730" s="35" t="s">
        <v>89</v>
      </c>
      <c r="E10730" s="36" t="s">
        <v>17</v>
      </c>
      <c r="F10730" s="37">
        <v>50</v>
      </c>
      <c r="G10730" s="38">
        <v>0</v>
      </c>
      <c r="H10730" s="34">
        <v>0.9599794753433829</v>
      </c>
      <c r="I10730" s="35">
        <v>2152.7679588072206</v>
      </c>
      <c r="J10730" s="35">
        <v>1.0005238020294094</v>
      </c>
      <c r="K10730" s="35">
        <v>-0.49952021221947362</v>
      </c>
      <c r="L10730" s="35">
        <v>0</v>
      </c>
      <c r="M10730" s="35">
        <v>0</v>
      </c>
      <c r="N10730" s="35">
        <v>0</v>
      </c>
      <c r="O10730" s="35">
        <v>0</v>
      </c>
      <c r="P10730" s="36">
        <v>12</v>
      </c>
      <c r="Q10730" s="37">
        <v>86</v>
      </c>
      <c r="R10730" s="36">
        <v>0</v>
      </c>
      <c r="S10730" s="39">
        <f t="shared" si="375"/>
        <v>86</v>
      </c>
      <c r="T10730" s="34" t="s">
        <v>29</v>
      </c>
      <c r="U10730" s="12">
        <f>((alpha*(beta^speed))*(speed^ceta))</f>
        <v>243.35186251082357</v>
      </c>
      <c r="V10730" s="8">
        <f t="shared" si="376"/>
        <v>86</v>
      </c>
    </row>
    <row r="10731" spans="1:28">
      <c r="A10731" s="34" t="s">
        <v>19</v>
      </c>
      <c r="B10731" s="34" t="s">
        <v>76</v>
      </c>
      <c r="C10731" s="5" t="s">
        <v>195</v>
      </c>
      <c r="D10731" s="35" t="s">
        <v>89</v>
      </c>
      <c r="E10731" s="36" t="s">
        <v>17</v>
      </c>
      <c r="F10731" s="37">
        <v>50</v>
      </c>
      <c r="G10731" s="38">
        <v>0</v>
      </c>
      <c r="H10731" s="34">
        <v>0.96108720112614343</v>
      </c>
      <c r="I10731" s="35">
        <v>2150.652085870925</v>
      </c>
      <c r="J10731" s="35">
        <v>1.0005390840789932</v>
      </c>
      <c r="K10731" s="35">
        <v>-0.5101032462077757</v>
      </c>
      <c r="L10731" s="35">
        <v>0</v>
      </c>
      <c r="M10731" s="35">
        <v>0</v>
      </c>
      <c r="N10731" s="35">
        <v>0</v>
      </c>
      <c r="O10731" s="35">
        <v>0</v>
      </c>
      <c r="P10731" s="36">
        <v>12</v>
      </c>
      <c r="Q10731" s="37">
        <v>86</v>
      </c>
      <c r="R10731" s="36">
        <v>0</v>
      </c>
      <c r="S10731" s="39">
        <f t="shared" si="375"/>
        <v>86</v>
      </c>
      <c r="T10731" s="34" t="s">
        <v>29</v>
      </c>
      <c r="U10731" s="12">
        <f>((alpha*(beta^speed))*(speed^ceta))</f>
        <v>232.22299475585598</v>
      </c>
      <c r="V10731" s="8">
        <f t="shared" si="376"/>
        <v>86</v>
      </c>
    </row>
    <row r="10732" spans="1:28">
      <c r="A10732" s="34" t="s">
        <v>19</v>
      </c>
      <c r="B10732" s="34" t="s">
        <v>76</v>
      </c>
      <c r="C10732" s="5" t="s">
        <v>194</v>
      </c>
      <c r="D10732" s="35" t="s">
        <v>89</v>
      </c>
      <c r="E10732" s="36" t="s">
        <v>15</v>
      </c>
      <c r="F10732" s="37">
        <v>100</v>
      </c>
      <c r="G10732" s="38">
        <v>0</v>
      </c>
      <c r="H10732" s="34">
        <v>0.99461565261642104</v>
      </c>
      <c r="I10732" s="35">
        <v>2.2654901247639549</v>
      </c>
      <c r="J10732" s="35">
        <v>2.4377602429768275</v>
      </c>
      <c r="K10732" s="35">
        <v>-0.55961680913822942</v>
      </c>
      <c r="L10732" s="35">
        <v>0</v>
      </c>
      <c r="M10732" s="35">
        <v>0</v>
      </c>
      <c r="N10732" s="35">
        <v>0</v>
      </c>
      <c r="O10732" s="35">
        <v>0</v>
      </c>
      <c r="P10732" s="36">
        <v>12</v>
      </c>
      <c r="Q10732" s="37">
        <v>86</v>
      </c>
      <c r="R10732" s="36">
        <v>13</v>
      </c>
      <c r="S10732" s="39">
        <f t="shared" si="375"/>
        <v>86</v>
      </c>
      <c r="T10732" s="34" t="s">
        <v>50</v>
      </c>
      <c r="U10732" s="12">
        <f>EXP((alpha+(beta/speed))+(ceta*LN(speed)))</f>
        <v>0.81963886307118816</v>
      </c>
      <c r="V10732" s="8">
        <f t="shared" si="376"/>
        <v>86</v>
      </c>
    </row>
    <row r="10733" spans="1:28">
      <c r="A10733" s="34" t="s">
        <v>19</v>
      </c>
      <c r="B10733" s="34" t="s">
        <v>76</v>
      </c>
      <c r="C10733" s="5" t="s">
        <v>195</v>
      </c>
      <c r="D10733" s="35" t="s">
        <v>89</v>
      </c>
      <c r="E10733" s="36" t="s">
        <v>15</v>
      </c>
      <c r="F10733" s="37">
        <v>100</v>
      </c>
      <c r="G10733" s="38">
        <v>0</v>
      </c>
      <c r="H10733" s="34">
        <v>0.99106540824904632</v>
      </c>
      <c r="I10733" s="35">
        <v>1.2168122992288171</v>
      </c>
      <c r="J10733" s="35">
        <v>24.316310883466173</v>
      </c>
      <c r="K10733" s="35">
        <v>1.0375198626146052</v>
      </c>
      <c r="L10733" s="35">
        <v>0.9696448779764546</v>
      </c>
      <c r="M10733" s="35">
        <v>6.8241383742792157E-3</v>
      </c>
      <c r="N10733" s="35">
        <v>0</v>
      </c>
      <c r="O10733" s="35">
        <v>0</v>
      </c>
      <c r="P10733" s="36">
        <v>12</v>
      </c>
      <c r="Q10733" s="37">
        <v>86</v>
      </c>
      <c r="R10733" s="36">
        <v>10</v>
      </c>
      <c r="S10733" s="39">
        <f t="shared" si="375"/>
        <v>86</v>
      </c>
      <c r="T10733" s="34" t="s">
        <v>44</v>
      </c>
      <c r="U10733" s="12">
        <f>(alpha+(beta/(1+EXP((((-1)*ceta)+(delta*LN(speed)))+(epsilon*speed)))))</f>
        <v>1.7143826177586057</v>
      </c>
      <c r="V10733" s="8">
        <f t="shared" si="376"/>
        <v>86</v>
      </c>
    </row>
    <row r="10734" spans="1:28">
      <c r="A10734" s="34" t="s">
        <v>19</v>
      </c>
      <c r="B10734" s="34" t="s">
        <v>76</v>
      </c>
      <c r="C10734" s="5" t="s">
        <v>194</v>
      </c>
      <c r="D10734" s="35" t="s">
        <v>89</v>
      </c>
      <c r="E10734" s="36" t="s">
        <v>16</v>
      </c>
      <c r="F10734" s="37">
        <v>100</v>
      </c>
      <c r="G10734" s="38">
        <v>0</v>
      </c>
      <c r="H10734" s="34">
        <v>0.9704773021691242</v>
      </c>
      <c r="I10734" s="35">
        <v>-2.510510155576218E-5</v>
      </c>
      <c r="J10734" s="35">
        <v>4.627935865327352E-3</v>
      </c>
      <c r="K10734" s="35">
        <v>-0.31313638539474081</v>
      </c>
      <c r="L10734" s="35">
        <v>11.641722562094889</v>
      </c>
      <c r="M10734" s="35">
        <v>0</v>
      </c>
      <c r="N10734" s="35">
        <v>0</v>
      </c>
      <c r="O10734" s="35">
        <v>0</v>
      </c>
      <c r="P10734" s="36">
        <v>12</v>
      </c>
      <c r="Q10734" s="37">
        <v>86</v>
      </c>
      <c r="R10734" s="36">
        <v>14</v>
      </c>
      <c r="S10734" s="39">
        <f t="shared" si="375"/>
        <v>86</v>
      </c>
      <c r="T10734" s="34" t="s">
        <v>51</v>
      </c>
      <c r="U10734" s="12">
        <f>(((alpha*(speed^3))+(beta*(speed^2))+(ceta*speed))+delta)</f>
        <v>2.9719566029564017</v>
      </c>
      <c r="V10734" s="8">
        <f t="shared" si="376"/>
        <v>86</v>
      </c>
    </row>
    <row r="10735" spans="1:28">
      <c r="A10735" s="34" t="s">
        <v>19</v>
      </c>
      <c r="B10735" s="34" t="s">
        <v>76</v>
      </c>
      <c r="C10735" s="5" t="s">
        <v>195</v>
      </c>
      <c r="D10735" s="35" t="s">
        <v>89</v>
      </c>
      <c r="E10735" s="36" t="s">
        <v>16</v>
      </c>
      <c r="F10735" s="37">
        <v>100</v>
      </c>
      <c r="G10735" s="38">
        <v>0</v>
      </c>
      <c r="H10735" s="34">
        <v>0.9957110952465329</v>
      </c>
      <c r="I10735" s="35">
        <v>0.80554492958106905</v>
      </c>
      <c r="J10735" s="35">
        <v>324.75605595544465</v>
      </c>
      <c r="K10735" s="35">
        <v>0.78741272835098208</v>
      </c>
      <c r="L10735" s="35">
        <v>1.3880462077110403</v>
      </c>
      <c r="M10735" s="35">
        <v>7.0348428074398653E-3</v>
      </c>
      <c r="N10735" s="35">
        <v>0</v>
      </c>
      <c r="O10735" s="35">
        <v>0</v>
      </c>
      <c r="P10735" s="36">
        <v>12</v>
      </c>
      <c r="Q10735" s="37">
        <v>86</v>
      </c>
      <c r="R10735" s="36">
        <v>10</v>
      </c>
      <c r="S10735" s="39">
        <f t="shared" si="375"/>
        <v>86</v>
      </c>
      <c r="T10735" s="34" t="s">
        <v>44</v>
      </c>
      <c r="U10735" s="12">
        <f>(alpha+(beta/(1+EXP((((-1)*ceta)+(delta*LN(speed)))+(epsilon*speed)))))</f>
        <v>1.6082050154336882</v>
      </c>
      <c r="V10735" s="8">
        <f t="shared" si="376"/>
        <v>86</v>
      </c>
    </row>
    <row r="10736" spans="1:28">
      <c r="A10736" s="34" t="s">
        <v>19</v>
      </c>
      <c r="B10736" s="34" t="s">
        <v>76</v>
      </c>
      <c r="C10736" s="5" t="s">
        <v>194</v>
      </c>
      <c r="D10736" s="35" t="s">
        <v>89</v>
      </c>
      <c r="E10736" s="36" t="s">
        <v>14</v>
      </c>
      <c r="F10736" s="37">
        <v>100</v>
      </c>
      <c r="G10736" s="38">
        <v>0</v>
      </c>
      <c r="H10736" s="34">
        <v>0.99250367484188762</v>
      </c>
      <c r="I10736" s="35">
        <v>1.5238221377477557</v>
      </c>
      <c r="J10736" s="35">
        <v>0.32510474496605002</v>
      </c>
      <c r="K10736" s="35">
        <v>-1.3808614877978225E-3</v>
      </c>
      <c r="L10736" s="35">
        <v>0</v>
      </c>
      <c r="M10736" s="35">
        <v>0</v>
      </c>
      <c r="N10736" s="35">
        <v>0</v>
      </c>
      <c r="O10736" s="35">
        <v>0</v>
      </c>
      <c r="P10736" s="36">
        <v>12</v>
      </c>
      <c r="Q10736" s="37">
        <v>86</v>
      </c>
      <c r="R10736" s="36">
        <v>5</v>
      </c>
      <c r="S10736" s="39">
        <f t="shared" si="375"/>
        <v>86</v>
      </c>
      <c r="T10736" s="34" t="s">
        <v>36</v>
      </c>
      <c r="U10736" s="12">
        <f>(1/(((ceta*(speed^2))+(beta*speed))+alpha))</f>
        <v>5.1894193482312806E-2</v>
      </c>
      <c r="V10736" s="8">
        <f t="shared" si="376"/>
        <v>86</v>
      </c>
    </row>
    <row r="10737" spans="1:28">
      <c r="A10737" s="34" t="s">
        <v>19</v>
      </c>
      <c r="B10737" s="34" t="s">
        <v>76</v>
      </c>
      <c r="C10737" s="5" t="s">
        <v>195</v>
      </c>
      <c r="D10737" s="35" t="s">
        <v>89</v>
      </c>
      <c r="E10737" s="36" t="s">
        <v>14</v>
      </c>
      <c r="F10737" s="37">
        <v>100</v>
      </c>
      <c r="G10737" s="38">
        <v>0</v>
      </c>
      <c r="H10737" s="34">
        <v>0.98376630261416231</v>
      </c>
      <c r="I10737" s="35">
        <v>4.3324323537277758</v>
      </c>
      <c r="J10737" s="35">
        <v>0.60214100160618778</v>
      </c>
      <c r="K10737" s="35">
        <v>-2.1806378699481231E-3</v>
      </c>
      <c r="L10737" s="35">
        <v>0</v>
      </c>
      <c r="M10737" s="35">
        <v>0</v>
      </c>
      <c r="N10737" s="35">
        <v>0</v>
      </c>
      <c r="O10737" s="35">
        <v>0</v>
      </c>
      <c r="P10737" s="36">
        <v>12</v>
      </c>
      <c r="Q10737" s="37">
        <v>86</v>
      </c>
      <c r="R10737" s="36">
        <v>5</v>
      </c>
      <c r="S10737" s="39">
        <f t="shared" si="375"/>
        <v>86</v>
      </c>
      <c r="T10737" s="34" t="s">
        <v>36</v>
      </c>
      <c r="U10737" s="12">
        <f>(1/(((ceta*(speed^2))+(beta*speed))+alpha))</f>
        <v>2.5007151541619595E-2</v>
      </c>
      <c r="V10737" s="8">
        <f t="shared" si="376"/>
        <v>86</v>
      </c>
      <c r="AB10737" s="41"/>
    </row>
    <row r="10738" spans="1:28">
      <c r="A10738" s="34" t="s">
        <v>19</v>
      </c>
      <c r="B10738" s="34" t="s">
        <v>76</v>
      </c>
      <c r="C10738" s="5" t="s">
        <v>194</v>
      </c>
      <c r="D10738" s="35" t="s">
        <v>89</v>
      </c>
      <c r="E10738" s="36" t="s">
        <v>18</v>
      </c>
      <c r="F10738" s="37">
        <v>100</v>
      </c>
      <c r="G10738" s="38">
        <v>0</v>
      </c>
      <c r="H10738" s="34">
        <v>0.99148880488842017</v>
      </c>
      <c r="I10738" s="35">
        <v>3.5016168346798784</v>
      </c>
      <c r="J10738" s="35">
        <v>0.42751107599230043</v>
      </c>
      <c r="K10738" s="35">
        <v>-1.9230743534241887E-3</v>
      </c>
      <c r="L10738" s="35">
        <v>0</v>
      </c>
      <c r="M10738" s="35">
        <v>0</v>
      </c>
      <c r="N10738" s="35">
        <v>0</v>
      </c>
      <c r="O10738" s="35">
        <v>0</v>
      </c>
      <c r="P10738" s="36">
        <v>12</v>
      </c>
      <c r="Q10738" s="37">
        <v>86</v>
      </c>
      <c r="R10738" s="36">
        <v>5</v>
      </c>
      <c r="S10738" s="39">
        <f t="shared" si="375"/>
        <v>86</v>
      </c>
      <c r="T10738" s="34" t="s">
        <v>36</v>
      </c>
      <c r="U10738" s="12">
        <f>(1/(((ceta*(speed^2))+(beta*speed))+alpha))</f>
        <v>3.8395805651392237E-2</v>
      </c>
      <c r="V10738" s="8">
        <f t="shared" si="376"/>
        <v>86</v>
      </c>
      <c r="AB10738" s="41"/>
    </row>
    <row r="10739" spans="1:28">
      <c r="A10739" s="34" t="s">
        <v>19</v>
      </c>
      <c r="B10739" s="34" t="s">
        <v>76</v>
      </c>
      <c r="C10739" s="5" t="s">
        <v>195</v>
      </c>
      <c r="D10739" s="35" t="s">
        <v>89</v>
      </c>
      <c r="E10739" s="36" t="s">
        <v>18</v>
      </c>
      <c r="F10739" s="37">
        <v>100</v>
      </c>
      <c r="G10739" s="38">
        <v>0</v>
      </c>
      <c r="H10739" s="34">
        <v>0.95201180036837085</v>
      </c>
      <c r="I10739" s="35">
        <v>-9.0761371448430717E-2</v>
      </c>
      <c r="J10739" s="35">
        <v>0.48358897628908071</v>
      </c>
      <c r="K10739" s="35">
        <v>-2.2603188880224822E-3</v>
      </c>
      <c r="L10739" s="35">
        <v>0</v>
      </c>
      <c r="M10739" s="35">
        <v>0</v>
      </c>
      <c r="N10739" s="35">
        <v>0</v>
      </c>
      <c r="O10739" s="35">
        <v>0</v>
      </c>
      <c r="P10739" s="36">
        <v>12</v>
      </c>
      <c r="Q10739" s="37">
        <v>86</v>
      </c>
      <c r="R10739" s="36">
        <v>5</v>
      </c>
      <c r="S10739" s="39">
        <f t="shared" si="375"/>
        <v>86</v>
      </c>
      <c r="T10739" s="34" t="s">
        <v>36</v>
      </c>
      <c r="U10739" s="12">
        <f>(1/(((ceta*(speed^2))+(beta*speed))+alpha))</f>
        <v>4.035419344730698E-2</v>
      </c>
      <c r="V10739" s="8">
        <f t="shared" si="376"/>
        <v>86</v>
      </c>
    </row>
    <row r="10740" spans="1:28">
      <c r="A10740" s="34" t="s">
        <v>19</v>
      </c>
      <c r="B10740" s="34" t="s">
        <v>76</v>
      </c>
      <c r="C10740" s="5" t="s">
        <v>194</v>
      </c>
      <c r="D10740" s="35" t="s">
        <v>89</v>
      </c>
      <c r="E10740" s="36" t="s">
        <v>17</v>
      </c>
      <c r="F10740" s="37">
        <v>100</v>
      </c>
      <c r="G10740" s="38">
        <v>0</v>
      </c>
      <c r="H10740" s="34">
        <v>0.94711332652623825</v>
      </c>
      <c r="I10740" s="35">
        <v>-1.7450299195275222E-3</v>
      </c>
      <c r="J10740" s="35">
        <v>0.34548224896351004</v>
      </c>
      <c r="K10740" s="35">
        <v>-25.399524862217373</v>
      </c>
      <c r="L10740" s="35">
        <v>1028.1970928357844</v>
      </c>
      <c r="M10740" s="35">
        <v>0</v>
      </c>
      <c r="N10740" s="35">
        <v>0</v>
      </c>
      <c r="O10740" s="35">
        <v>0</v>
      </c>
      <c r="P10740" s="36">
        <v>12</v>
      </c>
      <c r="Q10740" s="37">
        <v>86</v>
      </c>
      <c r="R10740" s="36">
        <v>14</v>
      </c>
      <c r="S10740" s="39">
        <f t="shared" si="375"/>
        <v>86</v>
      </c>
      <c r="T10740" s="34" t="s">
        <v>51</v>
      </c>
      <c r="U10740" s="12">
        <f>(((alpha*(speed^3))+(beta*(speed^2))+(ceta*speed))+delta)</f>
        <v>289.08791752421303</v>
      </c>
      <c r="V10740" s="8">
        <f t="shared" si="376"/>
        <v>86</v>
      </c>
    </row>
    <row r="10741" spans="1:28">
      <c r="A10741" s="34" t="s">
        <v>19</v>
      </c>
      <c r="B10741" s="34" t="s">
        <v>76</v>
      </c>
      <c r="C10741" s="5" t="s">
        <v>195</v>
      </c>
      <c r="D10741" s="35" t="s">
        <v>89</v>
      </c>
      <c r="E10741" s="36" t="s">
        <v>17</v>
      </c>
      <c r="F10741" s="37">
        <v>100</v>
      </c>
      <c r="G10741" s="38">
        <v>0</v>
      </c>
      <c r="H10741" s="34">
        <v>0.94516310901977574</v>
      </c>
      <c r="I10741" s="35">
        <v>-1.7897282713091836E-3</v>
      </c>
      <c r="J10741" s="35">
        <v>0.34937936165994399</v>
      </c>
      <c r="K10741" s="35">
        <v>-25.276598855161737</v>
      </c>
      <c r="L10741" s="35">
        <v>1003.5266325332532</v>
      </c>
      <c r="M10741" s="35">
        <v>0</v>
      </c>
      <c r="N10741" s="35">
        <v>0</v>
      </c>
      <c r="O10741" s="35">
        <v>0</v>
      </c>
      <c r="P10741" s="36">
        <v>12</v>
      </c>
      <c r="Q10741" s="37">
        <v>86</v>
      </c>
      <c r="R10741" s="36">
        <v>14</v>
      </c>
      <c r="S10741" s="39">
        <f t="shared" si="375"/>
        <v>86</v>
      </c>
      <c r="T10741" s="34" t="s">
        <v>51</v>
      </c>
      <c r="U10741" s="12">
        <f>(((alpha*(speed^3))+(beta*(speed^2))+(ceta*speed))+delta)</f>
        <v>275.38148449045548</v>
      </c>
      <c r="V10741" s="8">
        <f t="shared" si="376"/>
        <v>86</v>
      </c>
    </row>
    <row r="10742" spans="1:28">
      <c r="A10742" s="34" t="s">
        <v>19</v>
      </c>
      <c r="B10742" s="34" t="s">
        <v>76</v>
      </c>
      <c r="C10742" s="5" t="s">
        <v>194</v>
      </c>
      <c r="D10742" s="35" t="s">
        <v>89</v>
      </c>
      <c r="E10742" s="36" t="s">
        <v>15</v>
      </c>
      <c r="F10742" s="37">
        <v>0</v>
      </c>
      <c r="G10742" s="38">
        <v>-0.06</v>
      </c>
      <c r="H10742" s="34">
        <v>0.99199234832212801</v>
      </c>
      <c r="I10742" s="35">
        <v>11.879463251557363</v>
      </c>
      <c r="J10742" s="35">
        <v>0.95157295942096498</v>
      </c>
      <c r="K10742" s="35">
        <v>-0.59223738489144651</v>
      </c>
      <c r="L10742" s="35">
        <v>0</v>
      </c>
      <c r="M10742" s="35">
        <v>0</v>
      </c>
      <c r="N10742" s="35">
        <v>0</v>
      </c>
      <c r="O10742" s="35">
        <v>0</v>
      </c>
      <c r="P10742" s="36">
        <v>12</v>
      </c>
      <c r="Q10742" s="37">
        <v>86</v>
      </c>
      <c r="R10742" s="36">
        <v>0</v>
      </c>
      <c r="S10742" s="39">
        <f t="shared" si="375"/>
        <v>86</v>
      </c>
      <c r="T10742" s="34" t="s">
        <v>29</v>
      </c>
      <c r="U10742" s="12">
        <f>((alpha*(beta^speed))*(speed^ceta))</f>
        <v>1.1888702345462509E-2</v>
      </c>
      <c r="V10742" s="8">
        <f t="shared" si="376"/>
        <v>86</v>
      </c>
    </row>
    <row r="10743" spans="1:28">
      <c r="A10743" s="34" t="s">
        <v>19</v>
      </c>
      <c r="B10743" s="34" t="s">
        <v>76</v>
      </c>
      <c r="C10743" s="5" t="s">
        <v>195</v>
      </c>
      <c r="D10743" s="35" t="s">
        <v>89</v>
      </c>
      <c r="E10743" s="36" t="s">
        <v>15</v>
      </c>
      <c r="F10743" s="37">
        <v>0</v>
      </c>
      <c r="G10743" s="38">
        <v>-0.06</v>
      </c>
      <c r="H10743" s="34">
        <v>0.99029965643185647</v>
      </c>
      <c r="I10743" s="35">
        <v>18.108886927643116</v>
      </c>
      <c r="J10743" s="35">
        <v>0.9551385296573297</v>
      </c>
      <c r="K10743" s="35">
        <v>-0.64269039505321301</v>
      </c>
      <c r="L10743" s="35">
        <v>0</v>
      </c>
      <c r="M10743" s="35">
        <v>0</v>
      </c>
      <c r="N10743" s="35">
        <v>0</v>
      </c>
      <c r="O10743" s="35">
        <v>0</v>
      </c>
      <c r="P10743" s="36">
        <v>12</v>
      </c>
      <c r="Q10743" s="37">
        <v>86</v>
      </c>
      <c r="R10743" s="36">
        <v>0</v>
      </c>
      <c r="S10743" s="39">
        <f t="shared" si="375"/>
        <v>86</v>
      </c>
      <c r="T10743" s="34" t="s">
        <v>29</v>
      </c>
      <c r="U10743" s="12">
        <f>((alpha*(beta^speed))*(speed^ceta))</f>
        <v>1.9967124975758914E-2</v>
      </c>
      <c r="V10743" s="8">
        <f t="shared" si="376"/>
        <v>86</v>
      </c>
    </row>
    <row r="10744" spans="1:28">
      <c r="A10744" s="34" t="s">
        <v>19</v>
      </c>
      <c r="B10744" s="34" t="s">
        <v>76</v>
      </c>
      <c r="C10744" s="5" t="s">
        <v>194</v>
      </c>
      <c r="D10744" s="35" t="s">
        <v>89</v>
      </c>
      <c r="E10744" s="36" t="s">
        <v>16</v>
      </c>
      <c r="F10744" s="37">
        <v>0</v>
      </c>
      <c r="G10744" s="38">
        <v>-0.06</v>
      </c>
      <c r="H10744" s="34">
        <v>0.98537527563817173</v>
      </c>
      <c r="I10744" s="35">
        <v>14.642513161715275</v>
      </c>
      <c r="J10744" s="35">
        <v>0.95302248222968311</v>
      </c>
      <c r="K10744" s="35">
        <v>-0.50954202320932573</v>
      </c>
      <c r="L10744" s="35">
        <v>0</v>
      </c>
      <c r="M10744" s="35">
        <v>0</v>
      </c>
      <c r="N10744" s="35">
        <v>0</v>
      </c>
      <c r="O10744" s="35">
        <v>0</v>
      </c>
      <c r="P10744" s="36">
        <v>12</v>
      </c>
      <c r="Q10744" s="37">
        <v>86</v>
      </c>
      <c r="R10744" s="36">
        <v>0</v>
      </c>
      <c r="S10744" s="39">
        <f t="shared" si="375"/>
        <v>86</v>
      </c>
      <c r="T10744" s="34" t="s">
        <v>29</v>
      </c>
      <c r="U10744" s="12">
        <f>((alpha*(beta^speed))*(speed^ceta))</f>
        <v>2.4142259904886092E-2</v>
      </c>
      <c r="V10744" s="8">
        <f t="shared" si="376"/>
        <v>86</v>
      </c>
    </row>
    <row r="10745" spans="1:28">
      <c r="A10745" s="34" t="s">
        <v>19</v>
      </c>
      <c r="B10745" s="34" t="s">
        <v>76</v>
      </c>
      <c r="C10745" s="5" t="s">
        <v>195</v>
      </c>
      <c r="D10745" s="35" t="s">
        <v>89</v>
      </c>
      <c r="E10745" s="36" t="s">
        <v>16</v>
      </c>
      <c r="F10745" s="37">
        <v>0</v>
      </c>
      <c r="G10745" s="38">
        <v>-0.06</v>
      </c>
      <c r="H10745" s="34">
        <v>0.98518548647768034</v>
      </c>
      <c r="I10745" s="35">
        <v>43.468385949281256</v>
      </c>
      <c r="J10745" s="35">
        <v>0.95154498850720159</v>
      </c>
      <c r="K10745" s="35">
        <v>-0.48472255433347616</v>
      </c>
      <c r="L10745" s="35">
        <v>0</v>
      </c>
      <c r="M10745" s="35">
        <v>0</v>
      </c>
      <c r="N10745" s="35">
        <v>0</v>
      </c>
      <c r="O10745" s="35">
        <v>0</v>
      </c>
      <c r="P10745" s="36">
        <v>12</v>
      </c>
      <c r="Q10745" s="37">
        <v>86</v>
      </c>
      <c r="R10745" s="36">
        <v>0</v>
      </c>
      <c r="S10745" s="39">
        <f t="shared" si="375"/>
        <v>86</v>
      </c>
      <c r="T10745" s="34" t="s">
        <v>29</v>
      </c>
      <c r="U10745" s="12">
        <f>((alpha*(beta^speed))*(speed^ceta))</f>
        <v>7.0048775196382515E-2</v>
      </c>
      <c r="V10745" s="8">
        <f t="shared" si="376"/>
        <v>86</v>
      </c>
    </row>
    <row r="10746" spans="1:28">
      <c r="A10746" s="34" t="s">
        <v>19</v>
      </c>
      <c r="B10746" s="34" t="s">
        <v>76</v>
      </c>
      <c r="C10746" s="5" t="s">
        <v>194</v>
      </c>
      <c r="D10746" s="35" t="s">
        <v>89</v>
      </c>
      <c r="E10746" s="36" t="s">
        <v>14</v>
      </c>
      <c r="F10746" s="37">
        <v>0</v>
      </c>
      <c r="G10746" s="38">
        <v>-0.06</v>
      </c>
      <c r="H10746" s="34">
        <v>0.99225387491172623</v>
      </c>
      <c r="I10746" s="35">
        <v>4.3756953352700148</v>
      </c>
      <c r="J10746" s="35">
        <v>-14.263310976120421</v>
      </c>
      <c r="K10746" s="35">
        <v>-2.1400847701595351</v>
      </c>
      <c r="L10746" s="35">
        <v>0</v>
      </c>
      <c r="M10746" s="35">
        <v>0</v>
      </c>
      <c r="N10746" s="35">
        <v>0</v>
      </c>
      <c r="O10746" s="35">
        <v>0</v>
      </c>
      <c r="P10746" s="36">
        <v>12</v>
      </c>
      <c r="Q10746" s="37">
        <v>86</v>
      </c>
      <c r="R10746" s="36">
        <v>13</v>
      </c>
      <c r="S10746" s="39">
        <f t="shared" si="375"/>
        <v>86</v>
      </c>
      <c r="T10746" s="34" t="s">
        <v>50</v>
      </c>
      <c r="U10746" s="12">
        <f>EXP((alpha+(beta/speed))+(ceta*LN(speed)))</f>
        <v>4.8788881282243526E-3</v>
      </c>
      <c r="V10746" s="8">
        <f t="shared" si="376"/>
        <v>86</v>
      </c>
      <c r="AB10746" s="41"/>
    </row>
    <row r="10747" spans="1:28">
      <c r="A10747" s="34" t="s">
        <v>19</v>
      </c>
      <c r="B10747" s="34" t="s">
        <v>76</v>
      </c>
      <c r="C10747" s="5" t="s">
        <v>195</v>
      </c>
      <c r="D10747" s="35" t="s">
        <v>89</v>
      </c>
      <c r="E10747" s="36" t="s">
        <v>14</v>
      </c>
      <c r="F10747" s="37">
        <v>0</v>
      </c>
      <c r="G10747" s="38">
        <v>-0.06</v>
      </c>
      <c r="H10747" s="34">
        <v>0.9931319722586649</v>
      </c>
      <c r="I10747" s="35">
        <v>2.9873267170966433</v>
      </c>
      <c r="J10747" s="35">
        <v>-12.194476947829608</v>
      </c>
      <c r="K10747" s="35">
        <v>-1.9972396973009419</v>
      </c>
      <c r="L10747" s="35">
        <v>0</v>
      </c>
      <c r="M10747" s="35">
        <v>0</v>
      </c>
      <c r="N10747" s="35">
        <v>0</v>
      </c>
      <c r="O10747" s="35">
        <v>0</v>
      </c>
      <c r="P10747" s="36">
        <v>12</v>
      </c>
      <c r="Q10747" s="37">
        <v>86</v>
      </c>
      <c r="R10747" s="36">
        <v>13</v>
      </c>
      <c r="S10747" s="39">
        <f t="shared" si="375"/>
        <v>86</v>
      </c>
      <c r="T10747" s="34" t="s">
        <v>50</v>
      </c>
      <c r="U10747" s="12">
        <f>EXP((alpha+(beta/speed))+(ceta*LN(speed)))</f>
        <v>2.3558144512617067E-3</v>
      </c>
      <c r="V10747" s="8">
        <f t="shared" si="376"/>
        <v>86</v>
      </c>
      <c r="AB10747" s="41"/>
    </row>
    <row r="10748" spans="1:28">
      <c r="A10748" s="34" t="s">
        <v>19</v>
      </c>
      <c r="B10748" s="34" t="s">
        <v>76</v>
      </c>
      <c r="C10748" s="5" t="s">
        <v>194</v>
      </c>
      <c r="D10748" s="35" t="s">
        <v>89</v>
      </c>
      <c r="E10748" s="36" t="s">
        <v>18</v>
      </c>
      <c r="F10748" s="37">
        <v>0</v>
      </c>
      <c r="G10748" s="38">
        <v>-0.06</v>
      </c>
      <c r="H10748" s="34">
        <v>0.99325372195274819</v>
      </c>
      <c r="I10748" s="35">
        <v>0.51348454351423156</v>
      </c>
      <c r="J10748" s="35">
        <v>0.99198198279817595</v>
      </c>
      <c r="K10748" s="35">
        <v>-0.87950449802763198</v>
      </c>
      <c r="L10748" s="35">
        <v>0</v>
      </c>
      <c r="M10748" s="35">
        <v>0</v>
      </c>
      <c r="N10748" s="35">
        <v>0</v>
      </c>
      <c r="O10748" s="35">
        <v>0</v>
      </c>
      <c r="P10748" s="36">
        <v>12</v>
      </c>
      <c r="Q10748" s="37">
        <v>86</v>
      </c>
      <c r="R10748" s="36">
        <v>0</v>
      </c>
      <c r="S10748" s="39">
        <f t="shared" si="375"/>
        <v>86</v>
      </c>
      <c r="T10748" s="34" t="s">
        <v>29</v>
      </c>
      <c r="U10748" s="12">
        <f>((alpha*(beta^speed))*(speed^ceta))</f>
        <v>5.1103745066938665E-3</v>
      </c>
      <c r="V10748" s="8">
        <f t="shared" si="376"/>
        <v>86</v>
      </c>
    </row>
    <row r="10749" spans="1:28">
      <c r="A10749" s="34" t="s">
        <v>19</v>
      </c>
      <c r="B10749" s="34" t="s">
        <v>76</v>
      </c>
      <c r="C10749" s="5" t="s">
        <v>195</v>
      </c>
      <c r="D10749" s="35" t="s">
        <v>89</v>
      </c>
      <c r="E10749" s="36" t="s">
        <v>18</v>
      </c>
      <c r="F10749" s="37">
        <v>0</v>
      </c>
      <c r="G10749" s="38">
        <v>-0.06</v>
      </c>
      <c r="H10749" s="34">
        <v>0.98084528226481582</v>
      </c>
      <c r="I10749" s="35">
        <v>0.34769587970139759</v>
      </c>
      <c r="J10749" s="35">
        <v>0.88019380679442549</v>
      </c>
      <c r="K10749" s="35">
        <v>4.3298116675362201E-2</v>
      </c>
      <c r="L10749" s="35">
        <v>0</v>
      </c>
      <c r="M10749" s="35">
        <v>0</v>
      </c>
      <c r="N10749" s="35">
        <v>0</v>
      </c>
      <c r="O10749" s="35">
        <v>0</v>
      </c>
      <c r="P10749" s="36">
        <v>12</v>
      </c>
      <c r="Q10749" s="37">
        <v>86</v>
      </c>
      <c r="R10749" s="36">
        <v>0</v>
      </c>
      <c r="S10749" s="39">
        <f t="shared" si="375"/>
        <v>86</v>
      </c>
      <c r="T10749" s="34" t="s">
        <v>29</v>
      </c>
      <c r="U10749" s="12">
        <f>((alpha*(beta^speed))*(speed^ceta))</f>
        <v>7.2226107768239041E-6</v>
      </c>
      <c r="V10749" s="8">
        <f t="shared" si="376"/>
        <v>86</v>
      </c>
      <c r="AB10749" s="41"/>
    </row>
    <row r="10750" spans="1:28">
      <c r="A10750" s="34" t="s">
        <v>19</v>
      </c>
      <c r="B10750" s="34" t="s">
        <v>76</v>
      </c>
      <c r="C10750" s="5" t="s">
        <v>194</v>
      </c>
      <c r="D10750" s="35" t="s">
        <v>89</v>
      </c>
      <c r="E10750" s="36" t="s">
        <v>17</v>
      </c>
      <c r="F10750" s="37">
        <v>0</v>
      </c>
      <c r="G10750" s="38">
        <v>-0.06</v>
      </c>
      <c r="H10750" s="34">
        <v>0.97915778871194115</v>
      </c>
      <c r="I10750" s="35">
        <v>14.318485552773469</v>
      </c>
      <c r="J10750" s="35">
        <v>-24.815375055772339</v>
      </c>
      <c r="K10750" s="35">
        <v>-2.8217978487156805</v>
      </c>
      <c r="L10750" s="35">
        <v>0</v>
      </c>
      <c r="M10750" s="35">
        <v>0</v>
      </c>
      <c r="N10750" s="35">
        <v>0</v>
      </c>
      <c r="O10750" s="35">
        <v>0</v>
      </c>
      <c r="P10750" s="36">
        <v>12</v>
      </c>
      <c r="Q10750" s="37">
        <v>86</v>
      </c>
      <c r="R10750" s="36">
        <v>13</v>
      </c>
      <c r="S10750" s="39">
        <f t="shared" si="375"/>
        <v>86</v>
      </c>
      <c r="T10750" s="34" t="s">
        <v>50</v>
      </c>
      <c r="U10750" s="12">
        <f>EXP((alpha+(beta/speed))+(ceta*LN(speed)))</f>
        <v>4.3088328286830082</v>
      </c>
      <c r="V10750" s="8">
        <f t="shared" si="376"/>
        <v>86</v>
      </c>
    </row>
    <row r="10751" spans="1:28">
      <c r="A10751" s="34" t="s">
        <v>19</v>
      </c>
      <c r="B10751" s="34" t="s">
        <v>76</v>
      </c>
      <c r="C10751" s="5" t="s">
        <v>195</v>
      </c>
      <c r="D10751" s="35" t="s">
        <v>89</v>
      </c>
      <c r="E10751" s="36" t="s">
        <v>17</v>
      </c>
      <c r="F10751" s="37">
        <v>0</v>
      </c>
      <c r="G10751" s="38">
        <v>-0.06</v>
      </c>
      <c r="H10751" s="34">
        <v>0.98051769539974409</v>
      </c>
      <c r="I10751" s="35">
        <v>14.390803384850786</v>
      </c>
      <c r="J10751" s="35">
        <v>-25.142135170957278</v>
      </c>
      <c r="K10751" s="35">
        <v>-2.8424868876910283</v>
      </c>
      <c r="L10751" s="35">
        <v>0</v>
      </c>
      <c r="M10751" s="35">
        <v>0</v>
      </c>
      <c r="N10751" s="35">
        <v>0</v>
      </c>
      <c r="O10751" s="35">
        <v>0</v>
      </c>
      <c r="P10751" s="36">
        <v>12</v>
      </c>
      <c r="Q10751" s="37">
        <v>86</v>
      </c>
      <c r="R10751" s="36">
        <v>13</v>
      </c>
      <c r="S10751" s="39">
        <f t="shared" si="375"/>
        <v>86</v>
      </c>
      <c r="T10751" s="34" t="s">
        <v>50</v>
      </c>
      <c r="U10751" s="12">
        <f>EXP((alpha+(beta/speed))+(ceta*LN(speed)))</f>
        <v>4.2081755514411441</v>
      </c>
      <c r="V10751" s="8">
        <f t="shared" si="376"/>
        <v>86</v>
      </c>
    </row>
    <row r="10752" spans="1:28">
      <c r="A10752" s="34" t="s">
        <v>19</v>
      </c>
      <c r="B10752" s="34" t="s">
        <v>76</v>
      </c>
      <c r="C10752" s="5" t="s">
        <v>194</v>
      </c>
      <c r="D10752" s="35" t="s">
        <v>89</v>
      </c>
      <c r="E10752" s="36" t="s">
        <v>15</v>
      </c>
      <c r="F10752" s="37">
        <v>50</v>
      </c>
      <c r="G10752" s="38">
        <v>-0.06</v>
      </c>
      <c r="H10752" s="34">
        <v>0.9898942554009903</v>
      </c>
      <c r="I10752" s="35">
        <v>-6.8444854490524384E-2</v>
      </c>
      <c r="J10752" s="35">
        <v>2.3055004667582759</v>
      </c>
      <c r="K10752" s="35">
        <v>6.9364936856114809</v>
      </c>
      <c r="L10752" s="35">
        <v>2.6740187786953031</v>
      </c>
      <c r="M10752" s="35">
        <v>-1.7532258343592094E-2</v>
      </c>
      <c r="N10752" s="35">
        <v>0</v>
      </c>
      <c r="O10752" s="35">
        <v>0</v>
      </c>
      <c r="P10752" s="36">
        <v>12</v>
      </c>
      <c r="Q10752" s="37">
        <v>86</v>
      </c>
      <c r="R10752" s="36">
        <v>10</v>
      </c>
      <c r="S10752" s="39">
        <f t="shared" si="375"/>
        <v>86</v>
      </c>
      <c r="T10752" s="34" t="s">
        <v>44</v>
      </c>
      <c r="U10752" s="12">
        <f>(alpha+(beta/(1+EXP((((-1)*ceta)+(delta*LN(speed)))+(epsilon*speed)))))</f>
        <v>1.3507759374524198E-3</v>
      </c>
      <c r="V10752" s="8">
        <f t="shared" si="376"/>
        <v>86</v>
      </c>
    </row>
    <row r="10753" spans="1:28">
      <c r="A10753" s="34" t="s">
        <v>19</v>
      </c>
      <c r="B10753" s="34" t="s">
        <v>76</v>
      </c>
      <c r="C10753" s="5" t="s">
        <v>195</v>
      </c>
      <c r="D10753" s="35" t="s">
        <v>89</v>
      </c>
      <c r="E10753" s="36" t="s">
        <v>15</v>
      </c>
      <c r="F10753" s="37">
        <v>50</v>
      </c>
      <c r="G10753" s="38">
        <v>-0.06</v>
      </c>
      <c r="H10753" s="34">
        <v>0.98413675146531199</v>
      </c>
      <c r="I10753" s="35">
        <v>-0.11864333600667772</v>
      </c>
      <c r="J10753" s="35">
        <v>3.4113352574172704</v>
      </c>
      <c r="K10753" s="35">
        <v>6.4036506151321273</v>
      </c>
      <c r="L10753" s="35">
        <v>2.4665762558470203</v>
      </c>
      <c r="M10753" s="35">
        <v>-1.4708288457014938E-2</v>
      </c>
      <c r="N10753" s="35">
        <v>0</v>
      </c>
      <c r="O10753" s="35">
        <v>0</v>
      </c>
      <c r="P10753" s="36">
        <v>12</v>
      </c>
      <c r="Q10753" s="37">
        <v>86</v>
      </c>
      <c r="R10753" s="36">
        <v>10</v>
      </c>
      <c r="S10753" s="39">
        <f t="shared" si="375"/>
        <v>86</v>
      </c>
      <c r="T10753" s="34" t="s">
        <v>44</v>
      </c>
      <c r="U10753" s="12">
        <f>(alpha+(beta/(1+EXP((((-1)*ceta)+(delta*LN(speed)))+(epsilon*speed)))))</f>
        <v>5.6414599836697443E-4</v>
      </c>
      <c r="V10753" s="8">
        <f t="shared" si="376"/>
        <v>86</v>
      </c>
    </row>
    <row r="10754" spans="1:28">
      <c r="A10754" s="34" t="s">
        <v>19</v>
      </c>
      <c r="B10754" s="34" t="s">
        <v>76</v>
      </c>
      <c r="C10754" s="5" t="s">
        <v>194</v>
      </c>
      <c r="D10754" s="35" t="s">
        <v>89</v>
      </c>
      <c r="E10754" s="36" t="s">
        <v>16</v>
      </c>
      <c r="F10754" s="37">
        <v>50</v>
      </c>
      <c r="G10754" s="38">
        <v>-0.06</v>
      </c>
      <c r="H10754" s="34">
        <v>0.97479539938119653</v>
      </c>
      <c r="I10754" s="35">
        <v>-0.1478511440952136</v>
      </c>
      <c r="J10754" s="35">
        <v>3.7121602747534328</v>
      </c>
      <c r="K10754" s="35">
        <v>6.1409882182796443</v>
      </c>
      <c r="L10754" s="35">
        <v>2.3120105634058237</v>
      </c>
      <c r="M10754" s="35">
        <v>-1.169613392914857E-2</v>
      </c>
      <c r="N10754" s="35">
        <v>0</v>
      </c>
      <c r="O10754" s="35">
        <v>0</v>
      </c>
      <c r="P10754" s="36">
        <v>12</v>
      </c>
      <c r="Q10754" s="37">
        <v>86</v>
      </c>
      <c r="R10754" s="36">
        <v>10</v>
      </c>
      <c r="S10754" s="39">
        <f t="shared" ref="S10754:S10817" si="379">V10754</f>
        <v>86</v>
      </c>
      <c r="T10754" s="34" t="s">
        <v>44</v>
      </c>
      <c r="U10754" s="12">
        <f>(alpha+(beta/(1+EXP((((-1)*ceta)+(delta*LN(speed)))+(epsilon*speed)))))</f>
        <v>4.4462341084938461E-3</v>
      </c>
      <c r="V10754" s="8">
        <f t="shared" ref="V10754:V10817" si="380">IF($V$1&lt;P10754,P10754,IF($V$1&gt;Q10754,Q10754,$V$1))</f>
        <v>86</v>
      </c>
    </row>
    <row r="10755" spans="1:28">
      <c r="A10755" s="34" t="s">
        <v>19</v>
      </c>
      <c r="B10755" s="34" t="s">
        <v>76</v>
      </c>
      <c r="C10755" s="5" t="s">
        <v>195</v>
      </c>
      <c r="D10755" s="35" t="s">
        <v>89</v>
      </c>
      <c r="E10755" s="36" t="s">
        <v>16</v>
      </c>
      <c r="F10755" s="37">
        <v>50</v>
      </c>
      <c r="G10755" s="38">
        <v>-0.06</v>
      </c>
      <c r="H10755" s="34">
        <v>0.97358222084400914</v>
      </c>
      <c r="I10755" s="35">
        <v>-0.42897235887710999</v>
      </c>
      <c r="J10755" s="35">
        <v>10.957699676380459</v>
      </c>
      <c r="K10755" s="35">
        <v>6.4822863412515144</v>
      </c>
      <c r="L10755" s="35">
        <v>2.4035950643472179</v>
      </c>
      <c r="M10755" s="35">
        <v>-1.2412305940579661E-2</v>
      </c>
      <c r="N10755" s="35">
        <v>0</v>
      </c>
      <c r="O10755" s="35">
        <v>0</v>
      </c>
      <c r="P10755" s="36">
        <v>12</v>
      </c>
      <c r="Q10755" s="37">
        <v>86</v>
      </c>
      <c r="R10755" s="36">
        <v>10</v>
      </c>
      <c r="S10755" s="39">
        <f t="shared" si="379"/>
        <v>86</v>
      </c>
      <c r="T10755" s="34" t="s">
        <v>44</v>
      </c>
      <c r="U10755" s="12">
        <f>(alpha+(beta/(1+EXP((((-1)*ceta)+(delta*LN(speed)))+(epsilon*speed)))))</f>
        <v>1.8408503840219748E-2</v>
      </c>
      <c r="V10755" s="8">
        <f t="shared" si="380"/>
        <v>86</v>
      </c>
    </row>
    <row r="10756" spans="1:28">
      <c r="A10756" s="34" t="s">
        <v>19</v>
      </c>
      <c r="B10756" s="34" t="s">
        <v>76</v>
      </c>
      <c r="C10756" s="5" t="s">
        <v>194</v>
      </c>
      <c r="D10756" s="35" t="s">
        <v>89</v>
      </c>
      <c r="E10756" s="36" t="s">
        <v>14</v>
      </c>
      <c r="F10756" s="37">
        <v>50</v>
      </c>
      <c r="G10756" s="38">
        <v>-0.06</v>
      </c>
      <c r="H10756" s="34">
        <v>0.98844361779508205</v>
      </c>
      <c r="I10756" s="35">
        <v>4.0002693154968547</v>
      </c>
      <c r="J10756" s="35">
        <v>-12.696169157845011</v>
      </c>
      <c r="K10756" s="35">
        <v>-2.0677690789633369</v>
      </c>
      <c r="L10756" s="35">
        <v>0</v>
      </c>
      <c r="M10756" s="35">
        <v>0</v>
      </c>
      <c r="N10756" s="35">
        <v>0</v>
      </c>
      <c r="O10756" s="35">
        <v>0</v>
      </c>
      <c r="P10756" s="36">
        <v>12</v>
      </c>
      <c r="Q10756" s="37">
        <v>86</v>
      </c>
      <c r="R10756" s="36">
        <v>13</v>
      </c>
      <c r="S10756" s="39">
        <f t="shared" si="379"/>
        <v>86</v>
      </c>
      <c r="T10756" s="34" t="s">
        <v>50</v>
      </c>
      <c r="U10756" s="12">
        <f>EXP((alpha+(beta/speed))+(ceta*LN(speed)))</f>
        <v>4.7106839716378312E-3</v>
      </c>
      <c r="V10756" s="8">
        <f t="shared" si="380"/>
        <v>86</v>
      </c>
      <c r="AB10756" s="41"/>
    </row>
    <row r="10757" spans="1:28">
      <c r="A10757" s="34" t="s">
        <v>19</v>
      </c>
      <c r="B10757" s="34" t="s">
        <v>76</v>
      </c>
      <c r="C10757" s="5" t="s">
        <v>195</v>
      </c>
      <c r="D10757" s="35" t="s">
        <v>89</v>
      </c>
      <c r="E10757" s="36" t="s">
        <v>14</v>
      </c>
      <c r="F10757" s="37">
        <v>50</v>
      </c>
      <c r="G10757" s="38">
        <v>-0.06</v>
      </c>
      <c r="H10757" s="34">
        <v>0.98989678226037836</v>
      </c>
      <c r="I10757" s="35">
        <v>2.8046187646452552</v>
      </c>
      <c r="J10757" s="35">
        <v>-11.730340067376821</v>
      </c>
      <c r="K10757" s="35">
        <v>-1.9684941439392871</v>
      </c>
      <c r="L10757" s="35">
        <v>0</v>
      </c>
      <c r="M10757" s="35">
        <v>0</v>
      </c>
      <c r="N10757" s="35">
        <v>0</v>
      </c>
      <c r="O10757" s="35">
        <v>0</v>
      </c>
      <c r="P10757" s="36">
        <v>12</v>
      </c>
      <c r="Q10757" s="37">
        <v>86</v>
      </c>
      <c r="R10757" s="36">
        <v>13</v>
      </c>
      <c r="S10757" s="39">
        <f t="shared" si="379"/>
        <v>86</v>
      </c>
      <c r="T10757" s="34" t="s">
        <v>50</v>
      </c>
      <c r="U10757" s="12">
        <f>EXP((alpha+(beta/speed))+(ceta*LN(speed)))</f>
        <v>2.2425602294717747E-3</v>
      </c>
      <c r="V10757" s="8">
        <f t="shared" si="380"/>
        <v>86</v>
      </c>
      <c r="AB10757" s="41"/>
    </row>
    <row r="10758" spans="1:28">
      <c r="A10758" s="34" t="s">
        <v>19</v>
      </c>
      <c r="B10758" s="34" t="s">
        <v>76</v>
      </c>
      <c r="C10758" s="5" t="s">
        <v>194</v>
      </c>
      <c r="D10758" s="35" t="s">
        <v>89</v>
      </c>
      <c r="E10758" s="36" t="s">
        <v>18</v>
      </c>
      <c r="F10758" s="37">
        <v>50</v>
      </c>
      <c r="G10758" s="38">
        <v>-0.06</v>
      </c>
      <c r="H10758" s="34">
        <v>0.98881186827193346</v>
      </c>
      <c r="I10758" s="35">
        <v>4.2309653686593922</v>
      </c>
      <c r="J10758" s="35">
        <v>1.1357019346385511</v>
      </c>
      <c r="K10758" s="35">
        <v>1.1852340547485645E-2</v>
      </c>
      <c r="L10758" s="35">
        <v>0</v>
      </c>
      <c r="M10758" s="35">
        <v>0</v>
      </c>
      <c r="N10758" s="35">
        <v>0</v>
      </c>
      <c r="O10758" s="35">
        <v>0</v>
      </c>
      <c r="P10758" s="36">
        <v>12</v>
      </c>
      <c r="Q10758" s="37">
        <v>86</v>
      </c>
      <c r="R10758" s="36">
        <v>5</v>
      </c>
      <c r="S10758" s="39">
        <f t="shared" si="379"/>
        <v>86</v>
      </c>
      <c r="T10758" s="34" t="s">
        <v>36</v>
      </c>
      <c r="U10758" s="12">
        <f>(1/(((ceta*(speed^2))+(beta*speed))+alpha))</f>
        <v>5.275339975330212E-3</v>
      </c>
      <c r="V10758" s="8">
        <f t="shared" si="380"/>
        <v>86</v>
      </c>
      <c r="AB10758" s="41"/>
    </row>
    <row r="10759" spans="1:28">
      <c r="A10759" s="34" t="s">
        <v>19</v>
      </c>
      <c r="B10759" s="34" t="s">
        <v>76</v>
      </c>
      <c r="C10759" s="5" t="s">
        <v>195</v>
      </c>
      <c r="D10759" s="35" t="s">
        <v>89</v>
      </c>
      <c r="E10759" s="36" t="s">
        <v>18</v>
      </c>
      <c r="F10759" s="37">
        <v>50</v>
      </c>
      <c r="G10759" s="38">
        <v>-0.06</v>
      </c>
      <c r="H10759" s="34">
        <v>0.97517376466650307</v>
      </c>
      <c r="I10759" s="35">
        <v>0.26247284015446792</v>
      </c>
      <c r="J10759" s="35">
        <v>0.87542978132620763</v>
      </c>
      <c r="K10759" s="35">
        <v>0.18730816389093322</v>
      </c>
      <c r="L10759" s="35">
        <v>0</v>
      </c>
      <c r="M10759" s="35">
        <v>0</v>
      </c>
      <c r="N10759" s="35">
        <v>0</v>
      </c>
      <c r="O10759" s="35">
        <v>0</v>
      </c>
      <c r="P10759" s="36">
        <v>12</v>
      </c>
      <c r="Q10759" s="37">
        <v>86</v>
      </c>
      <c r="R10759" s="36">
        <v>0</v>
      </c>
      <c r="S10759" s="39">
        <f t="shared" si="379"/>
        <v>86</v>
      </c>
      <c r="T10759" s="34" t="s">
        <v>29</v>
      </c>
      <c r="U10759" s="12">
        <f>((alpha*(beta^speed))*(speed^ceta))</f>
        <v>6.4932925665062179E-6</v>
      </c>
      <c r="V10759" s="8">
        <f t="shared" si="380"/>
        <v>86</v>
      </c>
      <c r="AB10759" s="41"/>
    </row>
    <row r="10760" spans="1:28">
      <c r="A10760" s="34" t="s">
        <v>19</v>
      </c>
      <c r="B10760" s="34" t="s">
        <v>76</v>
      </c>
      <c r="C10760" s="5" t="s">
        <v>194</v>
      </c>
      <c r="D10760" s="35" t="s">
        <v>89</v>
      </c>
      <c r="E10760" s="36" t="s">
        <v>17</v>
      </c>
      <c r="F10760" s="37">
        <v>50</v>
      </c>
      <c r="G10760" s="38">
        <v>-0.06</v>
      </c>
      <c r="H10760" s="34">
        <v>0.96313745974262432</v>
      </c>
      <c r="I10760" s="35">
        <v>14.845998588024022</v>
      </c>
      <c r="J10760" s="35">
        <v>-28.508141301138288</v>
      </c>
      <c r="K10760" s="35">
        <v>-2.9377556805740785</v>
      </c>
      <c r="L10760" s="35">
        <v>0</v>
      </c>
      <c r="M10760" s="35">
        <v>0</v>
      </c>
      <c r="N10760" s="35">
        <v>0</v>
      </c>
      <c r="O10760" s="35">
        <v>0</v>
      </c>
      <c r="P10760" s="36">
        <v>12</v>
      </c>
      <c r="Q10760" s="37">
        <v>86</v>
      </c>
      <c r="R10760" s="36">
        <v>13</v>
      </c>
      <c r="S10760" s="39">
        <f t="shared" si="379"/>
        <v>86</v>
      </c>
      <c r="T10760" s="34" t="s">
        <v>50</v>
      </c>
      <c r="U10760" s="12">
        <f>EXP((alpha+(beta/speed))+(ceta*LN(speed)))</f>
        <v>4.1733726591396687</v>
      </c>
      <c r="V10760" s="8">
        <f t="shared" si="380"/>
        <v>86</v>
      </c>
    </row>
    <row r="10761" spans="1:28">
      <c r="A10761" s="34" t="s">
        <v>19</v>
      </c>
      <c r="B10761" s="34" t="s">
        <v>76</v>
      </c>
      <c r="C10761" s="5" t="s">
        <v>195</v>
      </c>
      <c r="D10761" s="35" t="s">
        <v>89</v>
      </c>
      <c r="E10761" s="36" t="s">
        <v>17</v>
      </c>
      <c r="F10761" s="37">
        <v>50</v>
      </c>
      <c r="G10761" s="38">
        <v>-0.06</v>
      </c>
      <c r="H10761" s="34">
        <v>0.96550104770950917</v>
      </c>
      <c r="I10761" s="35">
        <v>14.974900508265151</v>
      </c>
      <c r="J10761" s="35">
        <v>-29.069620612463002</v>
      </c>
      <c r="K10761" s="35">
        <v>-2.9744530503978837</v>
      </c>
      <c r="L10761" s="35">
        <v>0</v>
      </c>
      <c r="M10761" s="35">
        <v>0</v>
      </c>
      <c r="N10761" s="35">
        <v>0</v>
      </c>
      <c r="O10761" s="35">
        <v>0</v>
      </c>
      <c r="P10761" s="36">
        <v>12</v>
      </c>
      <c r="Q10761" s="37">
        <v>86</v>
      </c>
      <c r="R10761" s="36">
        <v>13</v>
      </c>
      <c r="S10761" s="39">
        <f t="shared" si="379"/>
        <v>86</v>
      </c>
      <c r="T10761" s="34" t="s">
        <v>50</v>
      </c>
      <c r="U10761" s="12">
        <f>EXP((alpha+(beta/speed))+(ceta*LN(speed)))</f>
        <v>4.005365194715985</v>
      </c>
      <c r="V10761" s="8">
        <f t="shared" si="380"/>
        <v>86</v>
      </c>
    </row>
    <row r="10762" spans="1:28">
      <c r="A10762" s="34" t="s">
        <v>19</v>
      </c>
      <c r="B10762" s="34" t="s">
        <v>76</v>
      </c>
      <c r="C10762" s="5" t="s">
        <v>194</v>
      </c>
      <c r="D10762" s="35" t="s">
        <v>89</v>
      </c>
      <c r="E10762" s="36" t="s">
        <v>15</v>
      </c>
      <c r="F10762" s="37">
        <v>100</v>
      </c>
      <c r="G10762" s="38">
        <v>-0.06</v>
      </c>
      <c r="H10762" s="34">
        <v>0.98736777434681611</v>
      </c>
      <c r="I10762" s="35">
        <v>11.808657782397805</v>
      </c>
      <c r="J10762" s="35">
        <v>-34.481906001278439</v>
      </c>
      <c r="K10762" s="35">
        <v>-3.4969446444233903</v>
      </c>
      <c r="L10762" s="35">
        <v>0</v>
      </c>
      <c r="M10762" s="35">
        <v>0</v>
      </c>
      <c r="N10762" s="35">
        <v>0</v>
      </c>
      <c r="O10762" s="35">
        <v>0</v>
      </c>
      <c r="P10762" s="36">
        <v>12</v>
      </c>
      <c r="Q10762" s="37">
        <v>86</v>
      </c>
      <c r="R10762" s="36">
        <v>13</v>
      </c>
      <c r="S10762" s="39">
        <f t="shared" si="379"/>
        <v>86</v>
      </c>
      <c r="T10762" s="34" t="s">
        <v>50</v>
      </c>
      <c r="U10762" s="12">
        <f>EXP((alpha+(beta/speed))+(ceta*LN(speed)))</f>
        <v>1.5469258686014549E-2</v>
      </c>
      <c r="V10762" s="8">
        <f t="shared" si="380"/>
        <v>86</v>
      </c>
    </row>
    <row r="10763" spans="1:28">
      <c r="A10763" s="34" t="s">
        <v>19</v>
      </c>
      <c r="B10763" s="34" t="s">
        <v>76</v>
      </c>
      <c r="C10763" s="5" t="s">
        <v>195</v>
      </c>
      <c r="D10763" s="35" t="s">
        <v>89</v>
      </c>
      <c r="E10763" s="36" t="s">
        <v>15</v>
      </c>
      <c r="F10763" s="37">
        <v>100</v>
      </c>
      <c r="G10763" s="38">
        <v>-0.06</v>
      </c>
      <c r="H10763" s="34">
        <v>0.97627344265842575</v>
      </c>
      <c r="I10763" s="35">
        <v>-0.11081724636314409</v>
      </c>
      <c r="J10763" s="35">
        <v>2.8166285109617899</v>
      </c>
      <c r="K10763" s="35">
        <v>7.379943711869843</v>
      </c>
      <c r="L10763" s="35">
        <v>2.699592189003063</v>
      </c>
      <c r="M10763" s="35">
        <v>-1.722455829961728E-2</v>
      </c>
      <c r="N10763" s="35">
        <v>0</v>
      </c>
      <c r="O10763" s="35">
        <v>0</v>
      </c>
      <c r="P10763" s="36">
        <v>12</v>
      </c>
      <c r="Q10763" s="37">
        <v>86</v>
      </c>
      <c r="R10763" s="36">
        <v>10</v>
      </c>
      <c r="S10763" s="39">
        <f t="shared" si="379"/>
        <v>86</v>
      </c>
      <c r="T10763" s="34" t="s">
        <v>44</v>
      </c>
      <c r="U10763" s="12">
        <f>(alpha+(beta/(1+EXP((((-1)*ceta)+(delta*LN(speed)))+(epsilon*speed)))))</f>
        <v>3.4144625856463856E-3</v>
      </c>
      <c r="V10763" s="8">
        <f t="shared" si="380"/>
        <v>86</v>
      </c>
    </row>
    <row r="10764" spans="1:28">
      <c r="A10764" s="34" t="s">
        <v>19</v>
      </c>
      <c r="B10764" s="34" t="s">
        <v>76</v>
      </c>
      <c r="C10764" s="5" t="s">
        <v>194</v>
      </c>
      <c r="D10764" s="35" t="s">
        <v>89</v>
      </c>
      <c r="E10764" s="36" t="s">
        <v>16</v>
      </c>
      <c r="F10764" s="37">
        <v>100</v>
      </c>
      <c r="G10764" s="38">
        <v>-0.06</v>
      </c>
      <c r="H10764" s="34">
        <v>0.96207074899807055</v>
      </c>
      <c r="I10764" s="35">
        <v>-0.14215238715493234</v>
      </c>
      <c r="J10764" s="35">
        <v>3.1173132301469462</v>
      </c>
      <c r="K10764" s="35">
        <v>7.0348694162812002</v>
      </c>
      <c r="L10764" s="35">
        <v>2.5075130743487386</v>
      </c>
      <c r="M10764" s="35">
        <v>-1.3483099604030982E-2</v>
      </c>
      <c r="N10764" s="35">
        <v>0</v>
      </c>
      <c r="O10764" s="35">
        <v>0</v>
      </c>
      <c r="P10764" s="36">
        <v>12</v>
      </c>
      <c r="Q10764" s="37">
        <v>86</v>
      </c>
      <c r="R10764" s="36">
        <v>10</v>
      </c>
      <c r="S10764" s="39">
        <f t="shared" si="379"/>
        <v>86</v>
      </c>
      <c r="T10764" s="34" t="s">
        <v>44</v>
      </c>
      <c r="U10764" s="12">
        <f>(alpha+(beta/(1+EXP((((-1)*ceta)+(delta*LN(speed)))+(epsilon*speed)))))</f>
        <v>9.2615608822691486E-3</v>
      </c>
      <c r="V10764" s="8">
        <f t="shared" si="380"/>
        <v>86</v>
      </c>
    </row>
    <row r="10765" spans="1:28">
      <c r="A10765" s="34" t="s">
        <v>19</v>
      </c>
      <c r="B10765" s="34" t="s">
        <v>76</v>
      </c>
      <c r="C10765" s="5" t="s">
        <v>195</v>
      </c>
      <c r="D10765" s="35" t="s">
        <v>89</v>
      </c>
      <c r="E10765" s="36" t="s">
        <v>16</v>
      </c>
      <c r="F10765" s="37">
        <v>100</v>
      </c>
      <c r="G10765" s="38">
        <v>-0.06</v>
      </c>
      <c r="H10765" s="34">
        <v>0.96168423613033049</v>
      </c>
      <c r="I10765" s="35">
        <v>-0.41436851011412457</v>
      </c>
      <c r="J10765" s="35">
        <v>9.4053376043017405</v>
      </c>
      <c r="K10765" s="35">
        <v>7.3595628474537893</v>
      </c>
      <c r="L10765" s="35">
        <v>2.6021272407905602</v>
      </c>
      <c r="M10765" s="35">
        <v>-1.441123912482355E-2</v>
      </c>
      <c r="N10765" s="35">
        <v>0</v>
      </c>
      <c r="O10765" s="35">
        <v>0</v>
      </c>
      <c r="P10765" s="36">
        <v>12</v>
      </c>
      <c r="Q10765" s="37">
        <v>86</v>
      </c>
      <c r="R10765" s="36">
        <v>10</v>
      </c>
      <c r="S10765" s="39">
        <f t="shared" si="379"/>
        <v>86</v>
      </c>
      <c r="T10765" s="34" t="s">
        <v>44</v>
      </c>
      <c r="U10765" s="12">
        <f>(alpha+(beta/(1+EXP((((-1)*ceta)+(delta*LN(speed)))+(epsilon*speed)))))</f>
        <v>3.5164004792221815E-2</v>
      </c>
      <c r="V10765" s="8">
        <f t="shared" si="380"/>
        <v>86</v>
      </c>
    </row>
    <row r="10766" spans="1:28">
      <c r="A10766" s="34" t="s">
        <v>19</v>
      </c>
      <c r="B10766" s="34" t="s">
        <v>76</v>
      </c>
      <c r="C10766" s="5" t="s">
        <v>194</v>
      </c>
      <c r="D10766" s="35" t="s">
        <v>89</v>
      </c>
      <c r="E10766" s="36" t="s">
        <v>14</v>
      </c>
      <c r="F10766" s="37">
        <v>100</v>
      </c>
      <c r="G10766" s="38">
        <v>-0.06</v>
      </c>
      <c r="H10766" s="34">
        <v>0.98623853809390938</v>
      </c>
      <c r="I10766" s="35">
        <v>4.0156203531734231</v>
      </c>
      <c r="J10766" s="35">
        <v>-13.8645541530981</v>
      </c>
      <c r="K10766" s="35">
        <v>-2.0678212180550539</v>
      </c>
      <c r="L10766" s="35">
        <v>0</v>
      </c>
      <c r="M10766" s="35">
        <v>0</v>
      </c>
      <c r="N10766" s="35">
        <v>0</v>
      </c>
      <c r="O10766" s="35">
        <v>0</v>
      </c>
      <c r="P10766" s="36">
        <v>12</v>
      </c>
      <c r="Q10766" s="37">
        <v>86</v>
      </c>
      <c r="R10766" s="36">
        <v>13</v>
      </c>
      <c r="S10766" s="39">
        <f t="shared" si="379"/>
        <v>86</v>
      </c>
      <c r="T10766" s="34" t="s">
        <v>50</v>
      </c>
      <c r="U10766" s="12">
        <f>EXP((alpha+(beta/speed))+(ceta*LN(speed)))</f>
        <v>4.7179106109043398E-3</v>
      </c>
      <c r="V10766" s="8">
        <f t="shared" si="380"/>
        <v>86</v>
      </c>
      <c r="AB10766" s="41"/>
    </row>
    <row r="10767" spans="1:28">
      <c r="A10767" s="34" t="s">
        <v>19</v>
      </c>
      <c r="B10767" s="34" t="s">
        <v>76</v>
      </c>
      <c r="C10767" s="5" t="s">
        <v>195</v>
      </c>
      <c r="D10767" s="35" t="s">
        <v>89</v>
      </c>
      <c r="E10767" s="36" t="s">
        <v>14</v>
      </c>
      <c r="F10767" s="37">
        <v>100</v>
      </c>
      <c r="G10767" s="38">
        <v>-0.06</v>
      </c>
      <c r="H10767" s="34">
        <v>0.98687814347624991</v>
      </c>
      <c r="I10767" s="35">
        <v>3.0800367682054457</v>
      </c>
      <c r="J10767" s="35">
        <v>-14.110060083459194</v>
      </c>
      <c r="K10767" s="35">
        <v>-2.0288060155444096</v>
      </c>
      <c r="L10767" s="35">
        <v>0</v>
      </c>
      <c r="M10767" s="35">
        <v>0</v>
      </c>
      <c r="N10767" s="35">
        <v>0</v>
      </c>
      <c r="O10767" s="35">
        <v>0</v>
      </c>
      <c r="P10767" s="36">
        <v>12</v>
      </c>
      <c r="Q10767" s="37">
        <v>86</v>
      </c>
      <c r="R10767" s="36">
        <v>13</v>
      </c>
      <c r="S10767" s="39">
        <f t="shared" si="379"/>
        <v>86</v>
      </c>
      <c r="T10767" s="34" t="s">
        <v>50</v>
      </c>
      <c r="U10767" s="12">
        <f>EXP((alpha+(beta/speed))+(ceta*LN(speed)))</f>
        <v>2.1961701251985793E-3</v>
      </c>
      <c r="V10767" s="8">
        <f t="shared" si="380"/>
        <v>86</v>
      </c>
      <c r="AB10767" s="41"/>
    </row>
    <row r="10768" spans="1:28">
      <c r="A10768" s="34" t="s">
        <v>19</v>
      </c>
      <c r="B10768" s="34" t="s">
        <v>76</v>
      </c>
      <c r="C10768" s="5" t="s">
        <v>194</v>
      </c>
      <c r="D10768" s="35" t="s">
        <v>89</v>
      </c>
      <c r="E10768" s="36" t="s">
        <v>18</v>
      </c>
      <c r="F10768" s="37">
        <v>100</v>
      </c>
      <c r="G10768" s="38">
        <v>-0.06</v>
      </c>
      <c r="H10768" s="34">
        <v>0.98447372691015511</v>
      </c>
      <c r="I10768" s="35">
        <v>1.4260825381415774</v>
      </c>
      <c r="J10768" s="35">
        <v>-9.308297131728315</v>
      </c>
      <c r="K10768" s="35">
        <v>-1.4666590046851655</v>
      </c>
      <c r="L10768" s="35">
        <v>0</v>
      </c>
      <c r="M10768" s="35">
        <v>0</v>
      </c>
      <c r="N10768" s="35">
        <v>0</v>
      </c>
      <c r="O10768" s="35">
        <v>0</v>
      </c>
      <c r="P10768" s="36">
        <v>12</v>
      </c>
      <c r="Q10768" s="37">
        <v>86</v>
      </c>
      <c r="R10768" s="36">
        <v>13</v>
      </c>
      <c r="S10768" s="39">
        <f t="shared" si="379"/>
        <v>86</v>
      </c>
      <c r="T10768" s="34" t="s">
        <v>50</v>
      </c>
      <c r="U10768" s="12">
        <f>EXP((alpha+(beta/speed))+(ceta*LN(speed)))</f>
        <v>5.4335529138436539E-3</v>
      </c>
      <c r="V10768" s="8">
        <f t="shared" si="380"/>
        <v>86</v>
      </c>
      <c r="AB10768" s="41"/>
    </row>
    <row r="10769" spans="1:28">
      <c r="A10769" s="34" t="s">
        <v>19</v>
      </c>
      <c r="B10769" s="34" t="s">
        <v>76</v>
      </c>
      <c r="C10769" s="5" t="s">
        <v>195</v>
      </c>
      <c r="D10769" s="35" t="s">
        <v>89</v>
      </c>
      <c r="E10769" s="36" t="s">
        <v>18</v>
      </c>
      <c r="F10769" s="37">
        <v>100</v>
      </c>
      <c r="G10769" s="38">
        <v>-0.06</v>
      </c>
      <c r="H10769" s="34">
        <v>0.97053109159847351</v>
      </c>
      <c r="I10769" s="35">
        <v>0.17829563261215461</v>
      </c>
      <c r="J10769" s="35">
        <v>0.87171830589956545</v>
      </c>
      <c r="K10769" s="35">
        <v>0.36805307217229144</v>
      </c>
      <c r="L10769" s="35">
        <v>0</v>
      </c>
      <c r="M10769" s="35">
        <v>0</v>
      </c>
      <c r="N10769" s="35">
        <v>0</v>
      </c>
      <c r="O10769" s="35">
        <v>0</v>
      </c>
      <c r="P10769" s="36">
        <v>12</v>
      </c>
      <c r="Q10769" s="37">
        <v>86</v>
      </c>
      <c r="R10769" s="36">
        <v>0</v>
      </c>
      <c r="S10769" s="39">
        <f t="shared" si="379"/>
        <v>86</v>
      </c>
      <c r="T10769" s="34" t="s">
        <v>29</v>
      </c>
      <c r="U10769" s="12">
        <f>((alpha*(beta^speed))*(speed^ceta))</f>
        <v>6.8468228942718244E-6</v>
      </c>
      <c r="V10769" s="8">
        <f t="shared" si="380"/>
        <v>86</v>
      </c>
      <c r="AB10769" s="41"/>
    </row>
    <row r="10770" spans="1:28">
      <c r="A10770" s="34" t="s">
        <v>19</v>
      </c>
      <c r="B10770" s="34" t="s">
        <v>76</v>
      </c>
      <c r="C10770" s="5" t="s">
        <v>194</v>
      </c>
      <c r="D10770" s="35" t="s">
        <v>89</v>
      </c>
      <c r="E10770" s="36" t="s">
        <v>17</v>
      </c>
      <c r="F10770" s="37">
        <v>100</v>
      </c>
      <c r="G10770" s="38">
        <v>-0.06</v>
      </c>
      <c r="H10770" s="34">
        <v>0.94466814580148006</v>
      </c>
      <c r="I10770" s="35">
        <v>15.389963027800151</v>
      </c>
      <c r="J10770" s="35">
        <v>-32.776857001904304</v>
      </c>
      <c r="K10770" s="35">
        <v>-3.0337889971401388</v>
      </c>
      <c r="L10770" s="35">
        <v>0</v>
      </c>
      <c r="M10770" s="35">
        <v>0</v>
      </c>
      <c r="N10770" s="35">
        <v>0</v>
      </c>
      <c r="O10770" s="35">
        <v>0</v>
      </c>
      <c r="P10770" s="36">
        <v>12</v>
      </c>
      <c r="Q10770" s="37">
        <v>86</v>
      </c>
      <c r="R10770" s="36">
        <v>13</v>
      </c>
      <c r="S10770" s="39">
        <f t="shared" si="379"/>
        <v>86</v>
      </c>
      <c r="T10770" s="34" t="s">
        <v>50</v>
      </c>
      <c r="U10770" s="12">
        <f>EXP((alpha+(beta/speed))+(ceta*LN(speed)))</f>
        <v>4.4606164179171977</v>
      </c>
      <c r="V10770" s="8">
        <f t="shared" si="380"/>
        <v>86</v>
      </c>
    </row>
    <row r="10771" spans="1:28">
      <c r="A10771" s="34" t="s">
        <v>19</v>
      </c>
      <c r="B10771" s="34" t="s">
        <v>76</v>
      </c>
      <c r="C10771" s="5" t="s">
        <v>195</v>
      </c>
      <c r="D10771" s="35" t="s">
        <v>89</v>
      </c>
      <c r="E10771" s="36" t="s">
        <v>17</v>
      </c>
      <c r="F10771" s="37">
        <v>100</v>
      </c>
      <c r="G10771" s="38">
        <v>-0.06</v>
      </c>
      <c r="H10771" s="34">
        <v>0.94780790317287644</v>
      </c>
      <c r="I10771" s="35">
        <v>15.461768251275249</v>
      </c>
      <c r="J10771" s="35">
        <v>-33.025637722536729</v>
      </c>
      <c r="K10771" s="35">
        <v>-3.0575801912755782</v>
      </c>
      <c r="L10771" s="35">
        <v>0</v>
      </c>
      <c r="M10771" s="35">
        <v>0</v>
      </c>
      <c r="N10771" s="35">
        <v>0</v>
      </c>
      <c r="O10771" s="35">
        <v>0</v>
      </c>
      <c r="P10771" s="36">
        <v>12</v>
      </c>
      <c r="Q10771" s="37">
        <v>86</v>
      </c>
      <c r="R10771" s="36">
        <v>13</v>
      </c>
      <c r="S10771" s="39">
        <f t="shared" si="379"/>
        <v>86</v>
      </c>
      <c r="T10771" s="34" t="s">
        <v>50</v>
      </c>
      <c r="U10771" s="12">
        <f>EXP((alpha+(beta/speed))+(ceta*LN(speed)))</f>
        <v>4.298323873735451</v>
      </c>
      <c r="V10771" s="8">
        <f t="shared" si="380"/>
        <v>86</v>
      </c>
    </row>
    <row r="10772" spans="1:28">
      <c r="A10772" s="34" t="s">
        <v>19</v>
      </c>
      <c r="B10772" s="34" t="s">
        <v>76</v>
      </c>
      <c r="C10772" s="5" t="s">
        <v>194</v>
      </c>
      <c r="D10772" s="35" t="s">
        <v>89</v>
      </c>
      <c r="E10772" s="36" t="s">
        <v>15</v>
      </c>
      <c r="F10772" s="37">
        <v>0</v>
      </c>
      <c r="G10772" s="38">
        <v>-0.04</v>
      </c>
      <c r="H10772" s="34">
        <v>0.9924726121332339</v>
      </c>
      <c r="I10772" s="35">
        <v>16.596914358117015</v>
      </c>
      <c r="J10772" s="35">
        <v>0.96858011129824639</v>
      </c>
      <c r="K10772" s="35">
        <v>-0.74280134484536464</v>
      </c>
      <c r="L10772" s="35">
        <v>0</v>
      </c>
      <c r="M10772" s="35">
        <v>0</v>
      </c>
      <c r="N10772" s="35">
        <v>0</v>
      </c>
      <c r="O10772" s="35">
        <v>0</v>
      </c>
      <c r="P10772" s="36">
        <v>12</v>
      </c>
      <c r="Q10772" s="37">
        <v>86</v>
      </c>
      <c r="R10772" s="36">
        <v>0</v>
      </c>
      <c r="S10772" s="39">
        <f t="shared" si="379"/>
        <v>86</v>
      </c>
      <c r="T10772" s="34" t="s">
        <v>29</v>
      </c>
      <c r="U10772" s="12">
        <f>((alpha*(beta^speed))*(speed^ceta))</f>
        <v>3.897053324868905E-2</v>
      </c>
      <c r="V10772" s="8">
        <f t="shared" si="380"/>
        <v>86</v>
      </c>
    </row>
    <row r="10773" spans="1:28">
      <c r="A10773" s="34" t="s">
        <v>19</v>
      </c>
      <c r="B10773" s="34" t="s">
        <v>76</v>
      </c>
      <c r="C10773" s="5" t="s">
        <v>195</v>
      </c>
      <c r="D10773" s="35" t="s">
        <v>89</v>
      </c>
      <c r="E10773" s="36" t="s">
        <v>15</v>
      </c>
      <c r="F10773" s="37">
        <v>0</v>
      </c>
      <c r="G10773" s="38">
        <v>-0.04</v>
      </c>
      <c r="H10773" s="34">
        <v>0.99000671718099353</v>
      </c>
      <c r="I10773" s="35">
        <v>-0.23650868069465733</v>
      </c>
      <c r="J10773" s="35">
        <v>25.334777521952525</v>
      </c>
      <c r="K10773" s="35">
        <v>0.8307303441132724</v>
      </c>
      <c r="L10773" s="35">
        <v>1.1495675552419391</v>
      </c>
      <c r="M10773" s="35">
        <v>3.3803249792075381E-3</v>
      </c>
      <c r="N10773" s="35">
        <v>0</v>
      </c>
      <c r="O10773" s="35">
        <v>0</v>
      </c>
      <c r="P10773" s="36">
        <v>12</v>
      </c>
      <c r="Q10773" s="37">
        <v>86</v>
      </c>
      <c r="R10773" s="36">
        <v>10</v>
      </c>
      <c r="S10773" s="39">
        <f t="shared" si="379"/>
        <v>86</v>
      </c>
      <c r="T10773" s="34" t="s">
        <v>44</v>
      </c>
      <c r="U10773" s="12">
        <f>(alpha+(beta/(1+EXP((((-1)*ceta)+(delta*LN(speed)))+(epsilon*speed)))))</f>
        <v>2.0519445170411293E-2</v>
      </c>
      <c r="V10773" s="8">
        <f t="shared" si="380"/>
        <v>86</v>
      </c>
    </row>
    <row r="10774" spans="1:28">
      <c r="A10774" s="34" t="s">
        <v>19</v>
      </c>
      <c r="B10774" s="34" t="s">
        <v>76</v>
      </c>
      <c r="C10774" s="5" t="s">
        <v>194</v>
      </c>
      <c r="D10774" s="35" t="s">
        <v>89</v>
      </c>
      <c r="E10774" s="36" t="s">
        <v>16</v>
      </c>
      <c r="F10774" s="37">
        <v>0</v>
      </c>
      <c r="G10774" s="38">
        <v>-0.04</v>
      </c>
      <c r="H10774" s="34">
        <v>0.9814436166589432</v>
      </c>
      <c r="I10774" s="35">
        <v>-0.41990390565452385</v>
      </c>
      <c r="J10774" s="35">
        <v>11.096663627753104</v>
      </c>
      <c r="K10774" s="35">
        <v>2.2346773700625087</v>
      </c>
      <c r="L10774" s="35">
        <v>1.2272676622955234</v>
      </c>
      <c r="M10774" s="35">
        <v>-9.9249661535513582E-4</v>
      </c>
      <c r="N10774" s="35">
        <v>0</v>
      </c>
      <c r="O10774" s="35">
        <v>0</v>
      </c>
      <c r="P10774" s="36">
        <v>12</v>
      </c>
      <c r="Q10774" s="37">
        <v>86</v>
      </c>
      <c r="R10774" s="36">
        <v>10</v>
      </c>
      <c r="S10774" s="39">
        <f t="shared" si="379"/>
        <v>86</v>
      </c>
      <c r="T10774" s="34" t="s">
        <v>44</v>
      </c>
      <c r="U10774" s="12">
        <f>(alpha+(beta/(1+EXP((((-1)*ceta)+(delta*LN(speed)))+(epsilon*speed)))))</f>
        <v>3.7541686309886912E-2</v>
      </c>
      <c r="V10774" s="8">
        <f t="shared" si="380"/>
        <v>86</v>
      </c>
    </row>
    <row r="10775" spans="1:28">
      <c r="A10775" s="34" t="s">
        <v>19</v>
      </c>
      <c r="B10775" s="34" t="s">
        <v>76</v>
      </c>
      <c r="C10775" s="5" t="s">
        <v>195</v>
      </c>
      <c r="D10775" s="35" t="s">
        <v>89</v>
      </c>
      <c r="E10775" s="36" t="s">
        <v>16</v>
      </c>
      <c r="F10775" s="37">
        <v>0</v>
      </c>
      <c r="G10775" s="38">
        <v>-0.04</v>
      </c>
      <c r="H10775" s="34">
        <v>0.98111254332080433</v>
      </c>
      <c r="I10775" s="35">
        <v>-1.2161634464260307</v>
      </c>
      <c r="J10775" s="35">
        <v>31.680932829781874</v>
      </c>
      <c r="K10775" s="35">
        <v>2.4758809582481276</v>
      </c>
      <c r="L10775" s="35">
        <v>1.2860135149755343</v>
      </c>
      <c r="M10775" s="35">
        <v>-1.4130158951435514E-3</v>
      </c>
      <c r="N10775" s="35">
        <v>0</v>
      </c>
      <c r="O10775" s="35">
        <v>0</v>
      </c>
      <c r="P10775" s="36">
        <v>12</v>
      </c>
      <c r="Q10775" s="37">
        <v>86</v>
      </c>
      <c r="R10775" s="36">
        <v>10</v>
      </c>
      <c r="S10775" s="39">
        <f t="shared" si="379"/>
        <v>86</v>
      </c>
      <c r="T10775" s="34" t="s">
        <v>44</v>
      </c>
      <c r="U10775" s="12">
        <f>(alpha+(beta/(1+EXP((((-1)*ceta)+(delta*LN(speed)))+(epsilon*speed)))))</f>
        <v>0.10963537914023003</v>
      </c>
      <c r="V10775" s="8">
        <f t="shared" si="380"/>
        <v>86</v>
      </c>
    </row>
    <row r="10776" spans="1:28">
      <c r="A10776" s="34" t="s">
        <v>19</v>
      </c>
      <c r="B10776" s="34" t="s">
        <v>76</v>
      </c>
      <c r="C10776" s="5" t="s">
        <v>194</v>
      </c>
      <c r="D10776" s="35" t="s">
        <v>89</v>
      </c>
      <c r="E10776" s="36" t="s">
        <v>14</v>
      </c>
      <c r="F10776" s="37">
        <v>0</v>
      </c>
      <c r="G10776" s="38">
        <v>-0.04</v>
      </c>
      <c r="H10776" s="34">
        <v>0.9941410490648076</v>
      </c>
      <c r="I10776" s="35">
        <v>1.2766242420860969</v>
      </c>
      <c r="J10776" s="35">
        <v>0.10832161555543998</v>
      </c>
      <c r="K10776" s="35">
        <v>0.46927331418370832</v>
      </c>
      <c r="L10776" s="35">
        <v>0</v>
      </c>
      <c r="M10776" s="35">
        <v>0</v>
      </c>
      <c r="N10776" s="35">
        <v>0</v>
      </c>
      <c r="O10776" s="35">
        <v>0</v>
      </c>
      <c r="P10776" s="36">
        <v>12</v>
      </c>
      <c r="Q10776" s="37">
        <v>86</v>
      </c>
      <c r="R10776" s="36">
        <v>2</v>
      </c>
      <c r="S10776" s="39">
        <f t="shared" si="379"/>
        <v>86</v>
      </c>
      <c r="T10776" s="34" t="s">
        <v>31</v>
      </c>
      <c r="U10776" s="12">
        <f>((alpha+(beta*speed))^((-1)/ceta))</f>
        <v>6.5432575033238507E-3</v>
      </c>
      <c r="V10776" s="8">
        <f t="shared" si="380"/>
        <v>86</v>
      </c>
      <c r="AB10776" s="41"/>
    </row>
    <row r="10777" spans="1:28">
      <c r="A10777" s="34" t="s">
        <v>19</v>
      </c>
      <c r="B10777" s="34" t="s">
        <v>76</v>
      </c>
      <c r="C10777" s="5" t="s">
        <v>195</v>
      </c>
      <c r="D10777" s="35" t="s">
        <v>89</v>
      </c>
      <c r="E10777" s="36" t="s">
        <v>14</v>
      </c>
      <c r="F10777" s="37">
        <v>0</v>
      </c>
      <c r="G10777" s="38">
        <v>-0.04</v>
      </c>
      <c r="H10777" s="34">
        <v>0.9936727046770345</v>
      </c>
      <c r="I10777" s="35">
        <v>0.68433965779001482</v>
      </c>
      <c r="J10777" s="35">
        <v>0.98333863664797083</v>
      </c>
      <c r="K10777" s="35">
        <v>-0.91153222593510086</v>
      </c>
      <c r="L10777" s="35">
        <v>0</v>
      </c>
      <c r="M10777" s="35">
        <v>0</v>
      </c>
      <c r="N10777" s="35">
        <v>0</v>
      </c>
      <c r="O10777" s="35">
        <v>0</v>
      </c>
      <c r="P10777" s="36">
        <v>12</v>
      </c>
      <c r="Q10777" s="37">
        <v>86</v>
      </c>
      <c r="R10777" s="36">
        <v>0</v>
      </c>
      <c r="S10777" s="39">
        <f t="shared" si="379"/>
        <v>86</v>
      </c>
      <c r="T10777" s="34" t="s">
        <v>29</v>
      </c>
      <c r="U10777" s="12">
        <f>((alpha*(beta^speed))*(speed^ceta))</f>
        <v>2.7821524839222169E-3</v>
      </c>
      <c r="V10777" s="8">
        <f t="shared" si="380"/>
        <v>86</v>
      </c>
      <c r="AB10777" s="41"/>
    </row>
    <row r="10778" spans="1:28">
      <c r="A10778" s="34" t="s">
        <v>19</v>
      </c>
      <c r="B10778" s="34" t="s">
        <v>76</v>
      </c>
      <c r="C10778" s="5" t="s">
        <v>194</v>
      </c>
      <c r="D10778" s="35" t="s">
        <v>89</v>
      </c>
      <c r="E10778" s="36" t="s">
        <v>18</v>
      </c>
      <c r="F10778" s="37">
        <v>0</v>
      </c>
      <c r="G10778" s="38">
        <v>-0.04</v>
      </c>
      <c r="H10778" s="34">
        <v>0.99032595576573224</v>
      </c>
      <c r="I10778" s="35">
        <v>0.5156746226606248</v>
      </c>
      <c r="J10778" s="35">
        <v>0.98952923723100183</v>
      </c>
      <c r="K10778" s="35">
        <v>-0.80913411258326351</v>
      </c>
      <c r="L10778" s="35">
        <v>0</v>
      </c>
      <c r="M10778" s="35">
        <v>0</v>
      </c>
      <c r="N10778" s="35">
        <v>0</v>
      </c>
      <c r="O10778" s="35">
        <v>0</v>
      </c>
      <c r="P10778" s="36">
        <v>12</v>
      </c>
      <c r="Q10778" s="37">
        <v>86</v>
      </c>
      <c r="R10778" s="36">
        <v>0</v>
      </c>
      <c r="S10778" s="39">
        <f t="shared" si="379"/>
        <v>86</v>
      </c>
      <c r="T10778" s="34" t="s">
        <v>29</v>
      </c>
      <c r="U10778" s="12">
        <f>((alpha*(beta^speed))*(speed^ceta))</f>
        <v>5.6750449869680947E-3</v>
      </c>
      <c r="V10778" s="8">
        <f t="shared" si="380"/>
        <v>86</v>
      </c>
      <c r="AB10778" s="41"/>
    </row>
    <row r="10779" spans="1:28">
      <c r="A10779" s="34" t="s">
        <v>19</v>
      </c>
      <c r="B10779" s="34" t="s">
        <v>76</v>
      </c>
      <c r="C10779" s="5" t="s">
        <v>195</v>
      </c>
      <c r="D10779" s="35" t="s">
        <v>89</v>
      </c>
      <c r="E10779" s="36" t="s">
        <v>18</v>
      </c>
      <c r="F10779" s="37">
        <v>0</v>
      </c>
      <c r="G10779" s="38">
        <v>-0.04</v>
      </c>
      <c r="H10779" s="34">
        <v>0.98186965459048647</v>
      </c>
      <c r="I10779" s="35">
        <v>0.40710410885996534</v>
      </c>
      <c r="J10779" s="35">
        <v>0.90769611082952228</v>
      </c>
      <c r="K10779" s="35">
        <v>-0.110062019499234</v>
      </c>
      <c r="L10779" s="35">
        <v>0</v>
      </c>
      <c r="M10779" s="35">
        <v>0</v>
      </c>
      <c r="N10779" s="35">
        <v>0</v>
      </c>
      <c r="O10779" s="35">
        <v>0</v>
      </c>
      <c r="P10779" s="36">
        <v>12</v>
      </c>
      <c r="Q10779" s="37">
        <v>86</v>
      </c>
      <c r="R10779" s="36">
        <v>0</v>
      </c>
      <c r="S10779" s="39">
        <f t="shared" si="379"/>
        <v>86</v>
      </c>
      <c r="T10779" s="34" t="s">
        <v>29</v>
      </c>
      <c r="U10779" s="12">
        <f>((alpha*(beta^speed))*(speed^ceta))</f>
        <v>6.0210398123964271E-5</v>
      </c>
      <c r="V10779" s="8">
        <f t="shared" si="380"/>
        <v>86</v>
      </c>
      <c r="AB10779" s="41"/>
    </row>
    <row r="10780" spans="1:28">
      <c r="A10780" s="34" t="s">
        <v>19</v>
      </c>
      <c r="B10780" s="34" t="s">
        <v>76</v>
      </c>
      <c r="C10780" s="5" t="s">
        <v>194</v>
      </c>
      <c r="D10780" s="35" t="s">
        <v>89</v>
      </c>
      <c r="E10780" s="36" t="s">
        <v>17</v>
      </c>
      <c r="F10780" s="37">
        <v>0</v>
      </c>
      <c r="G10780" s="38">
        <v>-0.04</v>
      </c>
      <c r="H10780" s="34">
        <v>0.97650276911965839</v>
      </c>
      <c r="I10780" s="35">
        <v>1372.8397974612658</v>
      </c>
      <c r="J10780" s="35">
        <v>0.9662628267681882</v>
      </c>
      <c r="K10780" s="35">
        <v>-0.51005760370169639</v>
      </c>
      <c r="L10780" s="35">
        <v>0</v>
      </c>
      <c r="M10780" s="35">
        <v>0</v>
      </c>
      <c r="N10780" s="35">
        <v>0</v>
      </c>
      <c r="O10780" s="35">
        <v>0</v>
      </c>
      <c r="P10780" s="36">
        <v>12</v>
      </c>
      <c r="Q10780" s="37">
        <v>86</v>
      </c>
      <c r="R10780" s="36">
        <v>0</v>
      </c>
      <c r="S10780" s="39">
        <f t="shared" si="379"/>
        <v>86</v>
      </c>
      <c r="T10780" s="34" t="s">
        <v>29</v>
      </c>
      <c r="U10780" s="12">
        <f>((alpha*(beta^speed))*(speed^ceta))</f>
        <v>7.3978856319586299</v>
      </c>
      <c r="V10780" s="8">
        <f t="shared" si="380"/>
        <v>86</v>
      </c>
    </row>
    <row r="10781" spans="1:28">
      <c r="A10781" s="34" t="s">
        <v>19</v>
      </c>
      <c r="B10781" s="34" t="s">
        <v>76</v>
      </c>
      <c r="C10781" s="5" t="s">
        <v>195</v>
      </c>
      <c r="D10781" s="35" t="s">
        <v>89</v>
      </c>
      <c r="E10781" s="36" t="s">
        <v>17</v>
      </c>
      <c r="F10781" s="37">
        <v>0</v>
      </c>
      <c r="G10781" s="38">
        <v>-0.04</v>
      </c>
      <c r="H10781" s="34">
        <v>0.97815631685249749</v>
      </c>
      <c r="I10781" s="35">
        <v>1345.2750462106055</v>
      </c>
      <c r="J10781" s="35">
        <v>0.96579409552646389</v>
      </c>
      <c r="K10781" s="35">
        <v>-0.5048165946426767</v>
      </c>
      <c r="L10781" s="35">
        <v>0</v>
      </c>
      <c r="M10781" s="35">
        <v>0</v>
      </c>
      <c r="N10781" s="35">
        <v>0</v>
      </c>
      <c r="O10781" s="35">
        <v>0</v>
      </c>
      <c r="P10781" s="36">
        <v>12</v>
      </c>
      <c r="Q10781" s="37">
        <v>86</v>
      </c>
      <c r="R10781" s="36">
        <v>0</v>
      </c>
      <c r="S10781" s="39">
        <f t="shared" si="379"/>
        <v>86</v>
      </c>
      <c r="T10781" s="34" t="s">
        <v>29</v>
      </c>
      <c r="U10781" s="12">
        <f>((alpha*(beta^speed))*(speed^ceta))</f>
        <v>7.1172975002934011</v>
      </c>
      <c r="V10781" s="8">
        <f t="shared" si="380"/>
        <v>86</v>
      </c>
    </row>
    <row r="10782" spans="1:28">
      <c r="A10782" s="34" t="s">
        <v>19</v>
      </c>
      <c r="B10782" s="34" t="s">
        <v>76</v>
      </c>
      <c r="C10782" s="5" t="s">
        <v>194</v>
      </c>
      <c r="D10782" s="35" t="s">
        <v>89</v>
      </c>
      <c r="E10782" s="36" t="s">
        <v>15</v>
      </c>
      <c r="F10782" s="37">
        <v>50</v>
      </c>
      <c r="G10782" s="38">
        <v>-0.04</v>
      </c>
      <c r="H10782" s="34">
        <v>0.99021516976779089</v>
      </c>
      <c r="I10782" s="35">
        <v>-0.15491158196788909</v>
      </c>
      <c r="J10782" s="35">
        <v>3.6474394559287528</v>
      </c>
      <c r="K10782" s="35">
        <v>4.2664657760830238</v>
      </c>
      <c r="L10782" s="35">
        <v>1.7608417943887582</v>
      </c>
      <c r="M10782" s="35">
        <v>-5.8220762064354259E-3</v>
      </c>
      <c r="N10782" s="35">
        <v>0</v>
      </c>
      <c r="O10782" s="35">
        <v>0</v>
      </c>
      <c r="P10782" s="36">
        <v>12</v>
      </c>
      <c r="Q10782" s="37">
        <v>86</v>
      </c>
      <c r="R10782" s="36">
        <v>10</v>
      </c>
      <c r="S10782" s="39">
        <f t="shared" si="379"/>
        <v>86</v>
      </c>
      <c r="T10782" s="34" t="s">
        <v>44</v>
      </c>
      <c r="U10782" s="12">
        <f>(alpha+(beta/(1+EXP((((-1)*ceta)+(delta*LN(speed)))+(epsilon*speed)))))</f>
        <v>5.933881399931451E-3</v>
      </c>
      <c r="V10782" s="8">
        <f t="shared" si="380"/>
        <v>86</v>
      </c>
    </row>
    <row r="10783" spans="1:28">
      <c r="A10783" s="34" t="s">
        <v>19</v>
      </c>
      <c r="B10783" s="34" t="s">
        <v>76</v>
      </c>
      <c r="C10783" s="5" t="s">
        <v>195</v>
      </c>
      <c r="D10783" s="35" t="s">
        <v>89</v>
      </c>
      <c r="E10783" s="36" t="s">
        <v>15</v>
      </c>
      <c r="F10783" s="37">
        <v>50</v>
      </c>
      <c r="G10783" s="38">
        <v>-0.04</v>
      </c>
      <c r="H10783" s="34">
        <v>0.97977452868459669</v>
      </c>
      <c r="I10783" s="35">
        <v>-0.31591007257874032</v>
      </c>
      <c r="J10783" s="35">
        <v>5.7711927146846813</v>
      </c>
      <c r="K10783" s="35">
        <v>3.7394677228298185</v>
      </c>
      <c r="L10783" s="35">
        <v>1.542204089471394</v>
      </c>
      <c r="M10783" s="35">
        <v>-3.6689801613924407E-3</v>
      </c>
      <c r="N10783" s="35">
        <v>0</v>
      </c>
      <c r="O10783" s="35">
        <v>0</v>
      </c>
      <c r="P10783" s="36">
        <v>12</v>
      </c>
      <c r="Q10783" s="37">
        <v>86</v>
      </c>
      <c r="R10783" s="36">
        <v>10</v>
      </c>
      <c r="S10783" s="39">
        <f t="shared" si="379"/>
        <v>86</v>
      </c>
      <c r="T10783" s="34" t="s">
        <v>44</v>
      </c>
      <c r="U10783" s="12">
        <f>(alpha+(beta/(1+EXP((((-1)*ceta)+(delta*LN(speed)))+(epsilon*speed)))))</f>
        <v>1.0421800292383931E-2</v>
      </c>
      <c r="V10783" s="8">
        <f t="shared" si="380"/>
        <v>86</v>
      </c>
    </row>
    <row r="10784" spans="1:28">
      <c r="A10784" s="34" t="s">
        <v>19</v>
      </c>
      <c r="B10784" s="34" t="s">
        <v>76</v>
      </c>
      <c r="C10784" s="5" t="s">
        <v>194</v>
      </c>
      <c r="D10784" s="35" t="s">
        <v>89</v>
      </c>
      <c r="E10784" s="36" t="s">
        <v>16</v>
      </c>
      <c r="F10784" s="37">
        <v>50</v>
      </c>
      <c r="G10784" s="38">
        <v>-0.04</v>
      </c>
      <c r="H10784" s="34">
        <v>0.96622865231159938</v>
      </c>
      <c r="I10784" s="35">
        <v>-0.46175326702055036</v>
      </c>
      <c r="J10784" s="35">
        <v>5.897247893446826</v>
      </c>
      <c r="K10784" s="35">
        <v>4.1509826659444879</v>
      </c>
      <c r="L10784" s="35">
        <v>1.5318505577450745</v>
      </c>
      <c r="M10784" s="35">
        <v>-3.1388609270405115E-3</v>
      </c>
      <c r="N10784" s="35">
        <v>0</v>
      </c>
      <c r="O10784" s="35">
        <v>0</v>
      </c>
      <c r="P10784" s="36">
        <v>12</v>
      </c>
      <c r="Q10784" s="37">
        <v>86</v>
      </c>
      <c r="R10784" s="36">
        <v>10</v>
      </c>
      <c r="S10784" s="39">
        <f t="shared" si="379"/>
        <v>86</v>
      </c>
      <c r="T10784" s="34" t="s">
        <v>44</v>
      </c>
      <c r="U10784" s="12">
        <f>(alpha+(beta/(1+EXP((((-1)*ceta)+(delta*LN(speed)))+(epsilon*speed)))))</f>
        <v>2.7627280991714687E-2</v>
      </c>
      <c r="V10784" s="8">
        <f t="shared" si="380"/>
        <v>86</v>
      </c>
    </row>
    <row r="10785" spans="1:28">
      <c r="A10785" s="34" t="s">
        <v>19</v>
      </c>
      <c r="B10785" s="34" t="s">
        <v>76</v>
      </c>
      <c r="C10785" s="5" t="s">
        <v>195</v>
      </c>
      <c r="D10785" s="35" t="s">
        <v>89</v>
      </c>
      <c r="E10785" s="36" t="s">
        <v>16</v>
      </c>
      <c r="F10785" s="37">
        <v>50</v>
      </c>
      <c r="G10785" s="38">
        <v>-0.04</v>
      </c>
      <c r="H10785" s="34">
        <v>0.96601876260236297</v>
      </c>
      <c r="I10785" s="35">
        <v>-1.2891026483937928</v>
      </c>
      <c r="J10785" s="35">
        <v>17.48014203675001</v>
      </c>
      <c r="K10785" s="35">
        <v>4.4943955146747898</v>
      </c>
      <c r="L10785" s="35">
        <v>1.6363828841214261</v>
      </c>
      <c r="M10785" s="35">
        <v>-3.9578930906759673E-3</v>
      </c>
      <c r="N10785" s="35">
        <v>0</v>
      </c>
      <c r="O10785" s="35">
        <v>0</v>
      </c>
      <c r="P10785" s="36">
        <v>12</v>
      </c>
      <c r="Q10785" s="37">
        <v>86</v>
      </c>
      <c r="R10785" s="36">
        <v>10</v>
      </c>
      <c r="S10785" s="39">
        <f t="shared" si="379"/>
        <v>86</v>
      </c>
      <c r="T10785" s="34" t="s">
        <v>44</v>
      </c>
      <c r="U10785" s="12">
        <f>(alpha+(beta/(1+EXP((((-1)*ceta)+(delta*LN(speed)))+(epsilon*speed)))))</f>
        <v>9.4079911437627617E-2</v>
      </c>
      <c r="V10785" s="8">
        <f t="shared" si="380"/>
        <v>86</v>
      </c>
    </row>
    <row r="10786" spans="1:28">
      <c r="A10786" s="34" t="s">
        <v>19</v>
      </c>
      <c r="B10786" s="34" t="s">
        <v>76</v>
      </c>
      <c r="C10786" s="5" t="s">
        <v>194</v>
      </c>
      <c r="D10786" s="35" t="s">
        <v>89</v>
      </c>
      <c r="E10786" s="36" t="s">
        <v>14</v>
      </c>
      <c r="F10786" s="37">
        <v>50</v>
      </c>
      <c r="G10786" s="38">
        <v>-0.04</v>
      </c>
      <c r="H10786" s="34">
        <v>0.99142402136121965</v>
      </c>
      <c r="I10786" s="35">
        <v>4.0709877957949407</v>
      </c>
      <c r="J10786" s="35">
        <v>-13.853567409977719</v>
      </c>
      <c r="K10786" s="35">
        <v>-2.0136859631254893</v>
      </c>
      <c r="L10786" s="35">
        <v>0</v>
      </c>
      <c r="M10786" s="35">
        <v>0</v>
      </c>
      <c r="N10786" s="35">
        <v>0</v>
      </c>
      <c r="O10786" s="35">
        <v>0</v>
      </c>
      <c r="P10786" s="36">
        <v>12</v>
      </c>
      <c r="Q10786" s="37">
        <v>86</v>
      </c>
      <c r="R10786" s="36">
        <v>13</v>
      </c>
      <c r="S10786" s="39">
        <f t="shared" si="379"/>
        <v>86</v>
      </c>
      <c r="T10786" s="34" t="s">
        <v>50</v>
      </c>
      <c r="U10786" s="12">
        <f>EXP((alpha+(beta/speed))+(ceta*LN(speed)))</f>
        <v>6.3471027966020277E-3</v>
      </c>
      <c r="V10786" s="8">
        <f t="shared" si="380"/>
        <v>86</v>
      </c>
      <c r="AB10786" s="41"/>
    </row>
    <row r="10787" spans="1:28">
      <c r="A10787" s="34" t="s">
        <v>19</v>
      </c>
      <c r="B10787" s="34" t="s">
        <v>76</v>
      </c>
      <c r="C10787" s="5" t="s">
        <v>195</v>
      </c>
      <c r="D10787" s="35" t="s">
        <v>89</v>
      </c>
      <c r="E10787" s="36" t="s">
        <v>14</v>
      </c>
      <c r="F10787" s="37">
        <v>50</v>
      </c>
      <c r="G10787" s="38">
        <v>-0.04</v>
      </c>
      <c r="H10787" s="34">
        <v>0.99066070960400865</v>
      </c>
      <c r="I10787" s="35">
        <v>2.0311521725782948</v>
      </c>
      <c r="J10787" s="35">
        <v>9.61419355842172E-2</v>
      </c>
      <c r="K10787" s="35">
        <v>0.39716414066168226</v>
      </c>
      <c r="L10787" s="35">
        <v>0</v>
      </c>
      <c r="M10787" s="35">
        <v>0</v>
      </c>
      <c r="N10787" s="35">
        <v>0</v>
      </c>
      <c r="O10787" s="35">
        <v>0</v>
      </c>
      <c r="P10787" s="36">
        <v>12</v>
      </c>
      <c r="Q10787" s="37">
        <v>86</v>
      </c>
      <c r="R10787" s="36">
        <v>2</v>
      </c>
      <c r="S10787" s="39">
        <f t="shared" si="379"/>
        <v>86</v>
      </c>
      <c r="T10787" s="34" t="s">
        <v>31</v>
      </c>
      <c r="U10787" s="12">
        <f>((alpha+(beta*speed))^((-1)/ceta))</f>
        <v>2.8177029159040679E-3</v>
      </c>
      <c r="V10787" s="8">
        <f t="shared" si="380"/>
        <v>86</v>
      </c>
      <c r="AB10787" s="41"/>
    </row>
    <row r="10788" spans="1:28">
      <c r="A10788" s="34" t="s">
        <v>19</v>
      </c>
      <c r="B10788" s="34" t="s">
        <v>76</v>
      </c>
      <c r="C10788" s="5" t="s">
        <v>194</v>
      </c>
      <c r="D10788" s="35" t="s">
        <v>89</v>
      </c>
      <c r="E10788" s="36" t="s">
        <v>18</v>
      </c>
      <c r="F10788" s="37">
        <v>50</v>
      </c>
      <c r="G10788" s="38">
        <v>-0.04</v>
      </c>
      <c r="H10788" s="34">
        <v>0.98309803757060688</v>
      </c>
      <c r="I10788" s="35">
        <v>0.36993110643395677</v>
      </c>
      <c r="J10788" s="35">
        <v>0.98419257584135889</v>
      </c>
      <c r="K10788" s="35">
        <v>-0.63572954684850402</v>
      </c>
      <c r="L10788" s="35">
        <v>0</v>
      </c>
      <c r="M10788" s="35">
        <v>0</v>
      </c>
      <c r="N10788" s="35">
        <v>0</v>
      </c>
      <c r="O10788" s="35">
        <v>0</v>
      </c>
      <c r="P10788" s="36">
        <v>12</v>
      </c>
      <c r="Q10788" s="37">
        <v>86</v>
      </c>
      <c r="R10788" s="36">
        <v>0</v>
      </c>
      <c r="S10788" s="39">
        <f t="shared" si="379"/>
        <v>86</v>
      </c>
      <c r="T10788" s="34" t="s">
        <v>29</v>
      </c>
      <c r="U10788" s="12">
        <f>((alpha*(beta^speed))*(speed^ceta))</f>
        <v>5.5359264032342897E-3</v>
      </c>
      <c r="V10788" s="8">
        <f t="shared" si="380"/>
        <v>86</v>
      </c>
    </row>
    <row r="10789" spans="1:28">
      <c r="A10789" s="34" t="s">
        <v>19</v>
      </c>
      <c r="B10789" s="34" t="s">
        <v>76</v>
      </c>
      <c r="C10789" s="5" t="s">
        <v>195</v>
      </c>
      <c r="D10789" s="35" t="s">
        <v>89</v>
      </c>
      <c r="E10789" s="36" t="s">
        <v>18</v>
      </c>
      <c r="F10789" s="37">
        <v>50</v>
      </c>
      <c r="G10789" s="38">
        <v>-0.04</v>
      </c>
      <c r="H10789" s="34">
        <v>0.97742814204905004</v>
      </c>
      <c r="I10789" s="35">
        <v>0.23738390520257419</v>
      </c>
      <c r="J10789" s="35">
        <v>0.90351518897979344</v>
      </c>
      <c r="K10789" s="35">
        <v>0.15407923699493711</v>
      </c>
      <c r="L10789" s="35">
        <v>0</v>
      </c>
      <c r="M10789" s="35">
        <v>0</v>
      </c>
      <c r="N10789" s="35">
        <v>0</v>
      </c>
      <c r="O10789" s="35">
        <v>0</v>
      </c>
      <c r="P10789" s="36">
        <v>12</v>
      </c>
      <c r="Q10789" s="37">
        <v>86</v>
      </c>
      <c r="R10789" s="36">
        <v>0</v>
      </c>
      <c r="S10789" s="39">
        <f t="shared" si="379"/>
        <v>86</v>
      </c>
      <c r="T10789" s="34" t="s">
        <v>29</v>
      </c>
      <c r="U10789" s="12">
        <f>((alpha*(beta^speed))*(speed^ceta))</f>
        <v>7.6553789356052917E-5</v>
      </c>
      <c r="V10789" s="8">
        <f t="shared" si="380"/>
        <v>86</v>
      </c>
    </row>
    <row r="10790" spans="1:28">
      <c r="A10790" s="34" t="s">
        <v>19</v>
      </c>
      <c r="B10790" s="34" t="s">
        <v>76</v>
      </c>
      <c r="C10790" s="5" t="s">
        <v>194</v>
      </c>
      <c r="D10790" s="35" t="s">
        <v>89</v>
      </c>
      <c r="E10790" s="36" t="s">
        <v>17</v>
      </c>
      <c r="F10790" s="37">
        <v>50</v>
      </c>
      <c r="G10790" s="38">
        <v>-0.04</v>
      </c>
      <c r="H10790" s="34">
        <v>0.95787491205198572</v>
      </c>
      <c r="I10790" s="35">
        <v>673.87961772613733</v>
      </c>
      <c r="J10790" s="35">
        <v>0.95676149185185477</v>
      </c>
      <c r="K10790" s="35">
        <v>-0.16468180323315723</v>
      </c>
      <c r="L10790" s="35">
        <v>0</v>
      </c>
      <c r="M10790" s="35">
        <v>0</v>
      </c>
      <c r="N10790" s="35">
        <v>0</v>
      </c>
      <c r="O10790" s="35">
        <v>0</v>
      </c>
      <c r="P10790" s="36">
        <v>12</v>
      </c>
      <c r="Q10790" s="37">
        <v>86</v>
      </c>
      <c r="R10790" s="36">
        <v>0</v>
      </c>
      <c r="S10790" s="39">
        <f t="shared" si="379"/>
        <v>86</v>
      </c>
      <c r="T10790" s="34" t="s">
        <v>29</v>
      </c>
      <c r="U10790" s="12">
        <f>((alpha*(beta^speed))*(speed^ceta))</f>
        <v>7.2297409695051371</v>
      </c>
      <c r="V10790" s="8">
        <f t="shared" si="380"/>
        <v>86</v>
      </c>
    </row>
    <row r="10791" spans="1:28">
      <c r="A10791" s="34" t="s">
        <v>19</v>
      </c>
      <c r="B10791" s="34" t="s">
        <v>76</v>
      </c>
      <c r="C10791" s="5" t="s">
        <v>195</v>
      </c>
      <c r="D10791" s="35" t="s">
        <v>89</v>
      </c>
      <c r="E10791" s="36" t="s">
        <v>17</v>
      </c>
      <c r="F10791" s="37">
        <v>50</v>
      </c>
      <c r="G10791" s="38">
        <v>-0.04</v>
      </c>
      <c r="H10791" s="34">
        <v>0.95992274625975305</v>
      </c>
      <c r="I10791" s="35">
        <v>663.90892845530675</v>
      </c>
      <c r="J10791" s="35">
        <v>0.95635651431119484</v>
      </c>
      <c r="K10791" s="35">
        <v>-0.16435956758657574</v>
      </c>
      <c r="L10791" s="35">
        <v>0</v>
      </c>
      <c r="M10791" s="35">
        <v>0</v>
      </c>
      <c r="N10791" s="35">
        <v>0</v>
      </c>
      <c r="O10791" s="35">
        <v>0</v>
      </c>
      <c r="P10791" s="36">
        <v>12</v>
      </c>
      <c r="Q10791" s="37">
        <v>86</v>
      </c>
      <c r="R10791" s="36">
        <v>0</v>
      </c>
      <c r="S10791" s="39">
        <f t="shared" si="379"/>
        <v>86</v>
      </c>
      <c r="T10791" s="34" t="s">
        <v>29</v>
      </c>
      <c r="U10791" s="12">
        <f>((alpha*(beta^speed))*(speed^ceta))</f>
        <v>6.8779614770164788</v>
      </c>
      <c r="V10791" s="8">
        <f t="shared" si="380"/>
        <v>86</v>
      </c>
    </row>
    <row r="10792" spans="1:28">
      <c r="A10792" s="34" t="s">
        <v>19</v>
      </c>
      <c r="B10792" s="34" t="s">
        <v>76</v>
      </c>
      <c r="C10792" s="5" t="s">
        <v>194</v>
      </c>
      <c r="D10792" s="35" t="s">
        <v>89</v>
      </c>
      <c r="E10792" s="36" t="s">
        <v>15</v>
      </c>
      <c r="F10792" s="37">
        <v>100</v>
      </c>
      <c r="G10792" s="38">
        <v>-0.04</v>
      </c>
      <c r="H10792" s="34">
        <v>0.9865846402031212</v>
      </c>
      <c r="I10792" s="35">
        <v>-0.14966733231759557</v>
      </c>
      <c r="J10792" s="35">
        <v>3.2616564296288777</v>
      </c>
      <c r="K10792" s="35">
        <v>4.6838869789367861</v>
      </c>
      <c r="L10792" s="35">
        <v>1.8518434136288084</v>
      </c>
      <c r="M10792" s="35">
        <v>-6.7328604576856179E-3</v>
      </c>
      <c r="N10792" s="35">
        <v>0</v>
      </c>
      <c r="O10792" s="35">
        <v>0</v>
      </c>
      <c r="P10792" s="36">
        <v>12</v>
      </c>
      <c r="Q10792" s="37">
        <v>86</v>
      </c>
      <c r="R10792" s="36">
        <v>10</v>
      </c>
      <c r="S10792" s="39">
        <f t="shared" si="379"/>
        <v>86</v>
      </c>
      <c r="T10792" s="34" t="s">
        <v>44</v>
      </c>
      <c r="U10792" s="12">
        <f>(alpha+(beta/(1+EXP((((-1)*ceta)+(delta*LN(speed)))+(epsilon*speed)))))</f>
        <v>7.1193723511973062E-3</v>
      </c>
      <c r="V10792" s="8">
        <f t="shared" si="380"/>
        <v>86</v>
      </c>
    </row>
    <row r="10793" spans="1:28">
      <c r="A10793" s="34" t="s">
        <v>19</v>
      </c>
      <c r="B10793" s="34" t="s">
        <v>76</v>
      </c>
      <c r="C10793" s="5" t="s">
        <v>195</v>
      </c>
      <c r="D10793" s="35" t="s">
        <v>89</v>
      </c>
      <c r="E10793" s="36" t="s">
        <v>15</v>
      </c>
      <c r="F10793" s="37">
        <v>100</v>
      </c>
      <c r="G10793" s="38">
        <v>-0.04</v>
      </c>
      <c r="H10793" s="34">
        <v>0.97327716905129058</v>
      </c>
      <c r="I10793" s="35">
        <v>-0.34197330914125312</v>
      </c>
      <c r="J10793" s="35">
        <v>5.1403294405408095</v>
      </c>
      <c r="K10793" s="35">
        <v>4.2149660368411039</v>
      </c>
      <c r="L10793" s="35">
        <v>1.6074849873752588</v>
      </c>
      <c r="M10793" s="35">
        <v>-3.8950213821762995E-3</v>
      </c>
      <c r="N10793" s="35">
        <v>0</v>
      </c>
      <c r="O10793" s="35">
        <v>0</v>
      </c>
      <c r="P10793" s="36">
        <v>12</v>
      </c>
      <c r="Q10793" s="37">
        <v>86</v>
      </c>
      <c r="R10793" s="36">
        <v>10</v>
      </c>
      <c r="S10793" s="39">
        <f t="shared" si="379"/>
        <v>86</v>
      </c>
      <c r="T10793" s="34" t="s">
        <v>44</v>
      </c>
      <c r="U10793" s="12">
        <f>(alpha+(beta/(1+EXP((((-1)*ceta)+(delta*LN(speed)))+(epsilon*speed)))))</f>
        <v>1.0009366096279781E-2</v>
      </c>
      <c r="V10793" s="8">
        <f t="shared" si="380"/>
        <v>86</v>
      </c>
    </row>
    <row r="10794" spans="1:28">
      <c r="A10794" s="34" t="s">
        <v>19</v>
      </c>
      <c r="B10794" s="34" t="s">
        <v>76</v>
      </c>
      <c r="C10794" s="5" t="s">
        <v>194</v>
      </c>
      <c r="D10794" s="35" t="s">
        <v>89</v>
      </c>
      <c r="E10794" s="36" t="s">
        <v>16</v>
      </c>
      <c r="F10794" s="37">
        <v>100</v>
      </c>
      <c r="G10794" s="38">
        <v>-0.04</v>
      </c>
      <c r="H10794" s="34">
        <v>0.95267984635489722</v>
      </c>
      <c r="I10794" s="35">
        <v>-0.53225961578243486</v>
      </c>
      <c r="J10794" s="35">
        <v>5.3784753773060938</v>
      </c>
      <c r="K10794" s="35">
        <v>4.9653295402800781</v>
      </c>
      <c r="L10794" s="35">
        <v>1.6861851108951962</v>
      </c>
      <c r="M10794" s="35">
        <v>-4.6390189761772093E-3</v>
      </c>
      <c r="N10794" s="35">
        <v>0</v>
      </c>
      <c r="O10794" s="35">
        <v>0</v>
      </c>
      <c r="P10794" s="36">
        <v>12</v>
      </c>
      <c r="Q10794" s="37">
        <v>86</v>
      </c>
      <c r="R10794" s="36">
        <v>10</v>
      </c>
      <c r="S10794" s="39">
        <f t="shared" si="379"/>
        <v>86</v>
      </c>
      <c r="T10794" s="34" t="s">
        <v>44</v>
      </c>
      <c r="U10794" s="12">
        <f>(alpha+(beta/(1+EXP((((-1)*ceta)+(delta*LN(speed)))+(epsilon*speed)))))</f>
        <v>3.0610097270549863E-2</v>
      </c>
      <c r="V10794" s="8">
        <f t="shared" si="380"/>
        <v>86</v>
      </c>
    </row>
    <row r="10795" spans="1:28">
      <c r="A10795" s="34" t="s">
        <v>19</v>
      </c>
      <c r="B10795" s="34" t="s">
        <v>76</v>
      </c>
      <c r="C10795" s="5" t="s">
        <v>195</v>
      </c>
      <c r="D10795" s="35" t="s">
        <v>89</v>
      </c>
      <c r="E10795" s="36" t="s">
        <v>16</v>
      </c>
      <c r="F10795" s="37">
        <v>100</v>
      </c>
      <c r="G10795" s="38">
        <v>-0.04</v>
      </c>
      <c r="H10795" s="34">
        <v>0.953458638050806</v>
      </c>
      <c r="I10795" s="35">
        <v>-1.503532197929528</v>
      </c>
      <c r="J10795" s="35">
        <v>16.63035336420371</v>
      </c>
      <c r="K10795" s="35">
        <v>5.1816026996123421</v>
      </c>
      <c r="L10795" s="35">
        <v>1.769907959758219</v>
      </c>
      <c r="M10795" s="35">
        <v>-5.504139266530623E-3</v>
      </c>
      <c r="N10795" s="35">
        <v>0</v>
      </c>
      <c r="O10795" s="35">
        <v>0</v>
      </c>
      <c r="P10795" s="36">
        <v>12</v>
      </c>
      <c r="Q10795" s="37">
        <v>86</v>
      </c>
      <c r="R10795" s="36">
        <v>10</v>
      </c>
      <c r="S10795" s="39">
        <f t="shared" si="379"/>
        <v>86</v>
      </c>
      <c r="T10795" s="34" t="s">
        <v>44</v>
      </c>
      <c r="U10795" s="12">
        <f>(alpha+(beta/(1+EXP((((-1)*ceta)+(delta*LN(speed)))+(epsilon*speed)))))</f>
        <v>0.11279845800617783</v>
      </c>
      <c r="V10795" s="8">
        <f t="shared" si="380"/>
        <v>86</v>
      </c>
    </row>
    <row r="10796" spans="1:28">
      <c r="A10796" s="34" t="s">
        <v>19</v>
      </c>
      <c r="B10796" s="34" t="s">
        <v>76</v>
      </c>
      <c r="C10796" s="5" t="s">
        <v>194</v>
      </c>
      <c r="D10796" s="35" t="s">
        <v>89</v>
      </c>
      <c r="E10796" s="36" t="s">
        <v>14</v>
      </c>
      <c r="F10796" s="37">
        <v>100</v>
      </c>
      <c r="G10796" s="38">
        <v>-0.04</v>
      </c>
      <c r="H10796" s="34">
        <v>0.98772017848827431</v>
      </c>
      <c r="I10796" s="35">
        <v>4.2575855427630085</v>
      </c>
      <c r="J10796" s="35">
        <v>-15.463943039770555</v>
      </c>
      <c r="K10796" s="35">
        <v>-2.045913286396889</v>
      </c>
      <c r="L10796" s="35">
        <v>0</v>
      </c>
      <c r="M10796" s="35">
        <v>0</v>
      </c>
      <c r="N10796" s="35">
        <v>0</v>
      </c>
      <c r="O10796" s="35">
        <v>0</v>
      </c>
      <c r="P10796" s="36">
        <v>12</v>
      </c>
      <c r="Q10796" s="37">
        <v>86</v>
      </c>
      <c r="R10796" s="36">
        <v>13</v>
      </c>
      <c r="S10796" s="39">
        <f t="shared" si="379"/>
        <v>86</v>
      </c>
      <c r="T10796" s="34" t="s">
        <v>50</v>
      </c>
      <c r="U10796" s="12">
        <f>EXP((alpha+(beta/speed))+(ceta*LN(speed)))</f>
        <v>6.503361616306969E-3</v>
      </c>
      <c r="V10796" s="8">
        <f t="shared" si="380"/>
        <v>86</v>
      </c>
      <c r="AB10796" s="41"/>
    </row>
    <row r="10797" spans="1:28">
      <c r="A10797" s="34" t="s">
        <v>19</v>
      </c>
      <c r="B10797" s="34" t="s">
        <v>76</v>
      </c>
      <c r="C10797" s="5" t="s">
        <v>195</v>
      </c>
      <c r="D10797" s="35" t="s">
        <v>89</v>
      </c>
      <c r="E10797" s="36" t="s">
        <v>14</v>
      </c>
      <c r="F10797" s="37">
        <v>100</v>
      </c>
      <c r="G10797" s="38">
        <v>-0.04</v>
      </c>
      <c r="H10797" s="34">
        <v>0.98545687733215437</v>
      </c>
      <c r="I10797" s="35">
        <v>3.3835822307599517</v>
      </c>
      <c r="J10797" s="35">
        <v>-15.829437682625953</v>
      </c>
      <c r="K10797" s="35">
        <v>-2.0145779356419538</v>
      </c>
      <c r="L10797" s="35">
        <v>0</v>
      </c>
      <c r="M10797" s="35">
        <v>0</v>
      </c>
      <c r="N10797" s="35">
        <v>0</v>
      </c>
      <c r="O10797" s="35">
        <v>0</v>
      </c>
      <c r="P10797" s="36">
        <v>12</v>
      </c>
      <c r="Q10797" s="37">
        <v>86</v>
      </c>
      <c r="R10797" s="36">
        <v>13</v>
      </c>
      <c r="S10797" s="39">
        <f t="shared" si="379"/>
        <v>86</v>
      </c>
      <c r="T10797" s="34" t="s">
        <v>50</v>
      </c>
      <c r="U10797" s="12">
        <f>EXP((alpha+(beta/speed))+(ceta*LN(speed)))</f>
        <v>3.1069592045646923E-3</v>
      </c>
      <c r="V10797" s="8">
        <f t="shared" si="380"/>
        <v>86</v>
      </c>
      <c r="AB10797" s="41"/>
    </row>
    <row r="10798" spans="1:28">
      <c r="A10798" s="34" t="s">
        <v>19</v>
      </c>
      <c r="B10798" s="34" t="s">
        <v>76</v>
      </c>
      <c r="C10798" s="5" t="s">
        <v>194</v>
      </c>
      <c r="D10798" s="35" t="s">
        <v>89</v>
      </c>
      <c r="E10798" s="36" t="s">
        <v>18</v>
      </c>
      <c r="F10798" s="37">
        <v>100</v>
      </c>
      <c r="G10798" s="38">
        <v>-0.04</v>
      </c>
      <c r="H10798" s="34">
        <v>0.97918829138571595</v>
      </c>
      <c r="I10798" s="35">
        <v>2.3420389441572054</v>
      </c>
      <c r="J10798" s="35">
        <v>8.3078457277654699E-2</v>
      </c>
      <c r="K10798" s="35">
        <v>0.44102360931801055</v>
      </c>
      <c r="L10798" s="35">
        <v>0</v>
      </c>
      <c r="M10798" s="35">
        <v>0</v>
      </c>
      <c r="N10798" s="35">
        <v>0</v>
      </c>
      <c r="O10798" s="35">
        <v>0</v>
      </c>
      <c r="P10798" s="36">
        <v>12</v>
      </c>
      <c r="Q10798" s="37">
        <v>86</v>
      </c>
      <c r="R10798" s="36">
        <v>2</v>
      </c>
      <c r="S10798" s="39">
        <f t="shared" si="379"/>
        <v>86</v>
      </c>
      <c r="T10798" s="34" t="s">
        <v>31</v>
      </c>
      <c r="U10798" s="12">
        <f>((alpha+(beta*speed))^((-1)/ceta))</f>
        <v>6.0873602804121215E-3</v>
      </c>
      <c r="V10798" s="8">
        <f t="shared" si="380"/>
        <v>86</v>
      </c>
      <c r="AB10798" s="41"/>
    </row>
    <row r="10799" spans="1:28">
      <c r="A10799" s="34" t="s">
        <v>19</v>
      </c>
      <c r="B10799" s="34" t="s">
        <v>76</v>
      </c>
      <c r="C10799" s="5" t="s">
        <v>195</v>
      </c>
      <c r="D10799" s="35" t="s">
        <v>89</v>
      </c>
      <c r="E10799" s="36" t="s">
        <v>18</v>
      </c>
      <c r="F10799" s="37">
        <v>100</v>
      </c>
      <c r="G10799" s="38">
        <v>-0.04</v>
      </c>
      <c r="H10799" s="34">
        <v>0.97279047616914438</v>
      </c>
      <c r="I10799" s="35">
        <v>0.19714608718308416</v>
      </c>
      <c r="J10799" s="35">
        <v>0.90492700994089037</v>
      </c>
      <c r="K10799" s="35">
        <v>0.24847519767775497</v>
      </c>
      <c r="L10799" s="35">
        <v>0</v>
      </c>
      <c r="M10799" s="35">
        <v>0</v>
      </c>
      <c r="N10799" s="35">
        <v>0</v>
      </c>
      <c r="O10799" s="35">
        <v>0</v>
      </c>
      <c r="P10799" s="36">
        <v>12</v>
      </c>
      <c r="Q10799" s="37">
        <v>86</v>
      </c>
      <c r="R10799" s="36">
        <v>0</v>
      </c>
      <c r="S10799" s="39">
        <f t="shared" si="379"/>
        <v>86</v>
      </c>
      <c r="T10799" s="34" t="s">
        <v>29</v>
      </c>
      <c r="U10799" s="12">
        <f>((alpha*(beta^speed))*(speed^ceta))</f>
        <v>1.1072060225132783E-4</v>
      </c>
      <c r="V10799" s="8">
        <f t="shared" si="380"/>
        <v>86</v>
      </c>
      <c r="AB10799" s="41"/>
    </row>
    <row r="10800" spans="1:28">
      <c r="A10800" s="34" t="s">
        <v>19</v>
      </c>
      <c r="B10800" s="34" t="s">
        <v>76</v>
      </c>
      <c r="C10800" s="5" t="s">
        <v>194</v>
      </c>
      <c r="D10800" s="35" t="s">
        <v>89</v>
      </c>
      <c r="E10800" s="36" t="s">
        <v>17</v>
      </c>
      <c r="F10800" s="37">
        <v>100</v>
      </c>
      <c r="G10800" s="38">
        <v>-0.04</v>
      </c>
      <c r="H10800" s="34">
        <v>0.93891730951150032</v>
      </c>
      <c r="I10800" s="35">
        <v>-1.4093210597250544E-3</v>
      </c>
      <c r="J10800" s="35">
        <v>0.26958868368424732</v>
      </c>
      <c r="K10800" s="35">
        <v>-18.274600433437961</v>
      </c>
      <c r="L10800" s="35">
        <v>462.92140738894153</v>
      </c>
      <c r="M10800" s="35">
        <v>0</v>
      </c>
      <c r="N10800" s="35">
        <v>0</v>
      </c>
      <c r="O10800" s="35">
        <v>0</v>
      </c>
      <c r="P10800" s="36">
        <v>12</v>
      </c>
      <c r="Q10800" s="37">
        <v>82</v>
      </c>
      <c r="R10800" s="36">
        <v>14</v>
      </c>
      <c r="S10800" s="39">
        <f t="shared" si="379"/>
        <v>82</v>
      </c>
      <c r="T10800" s="34" t="s">
        <v>51</v>
      </c>
      <c r="U10800" s="12">
        <f>(((alpha*(speed^3))+(beta*(speed^2))+(ceta*speed))+delta)</f>
        <v>6.3946881423987634E-2</v>
      </c>
      <c r="V10800" s="8">
        <f t="shared" si="380"/>
        <v>82</v>
      </c>
    </row>
    <row r="10801" spans="1:28">
      <c r="A10801" s="34" t="s">
        <v>19</v>
      </c>
      <c r="B10801" s="34" t="s">
        <v>76</v>
      </c>
      <c r="C10801" s="5" t="s">
        <v>195</v>
      </c>
      <c r="D10801" s="35" t="s">
        <v>89</v>
      </c>
      <c r="E10801" s="36" t="s">
        <v>17</v>
      </c>
      <c r="F10801" s="37">
        <v>100</v>
      </c>
      <c r="G10801" s="38">
        <v>-0.04</v>
      </c>
      <c r="H10801" s="34">
        <v>0.94077707316707637</v>
      </c>
      <c r="I10801" s="35">
        <v>-1.384584242547243E-3</v>
      </c>
      <c r="J10801" s="35">
        <v>0.26501534750303479</v>
      </c>
      <c r="K10801" s="35">
        <v>-17.947521834648661</v>
      </c>
      <c r="L10801" s="35">
        <v>453.17468605434533</v>
      </c>
      <c r="M10801" s="35">
        <v>0</v>
      </c>
      <c r="N10801" s="35">
        <v>0</v>
      </c>
      <c r="O10801" s="35">
        <v>0</v>
      </c>
      <c r="P10801" s="36">
        <v>12</v>
      </c>
      <c r="Q10801" s="37">
        <v>82</v>
      </c>
      <c r="R10801" s="36">
        <v>14</v>
      </c>
      <c r="S10801" s="39">
        <f t="shared" si="379"/>
        <v>82</v>
      </c>
      <c r="T10801" s="34" t="s">
        <v>51</v>
      </c>
      <c r="U10801" s="12">
        <f>(((alpha*(speed^3))+(beta*(speed^2))+(ceta*speed))+delta)</f>
        <v>2.5647578772804991E-2</v>
      </c>
      <c r="V10801" s="8">
        <f t="shared" si="380"/>
        <v>82</v>
      </c>
    </row>
    <row r="10802" spans="1:28">
      <c r="A10802" s="34" t="s">
        <v>19</v>
      </c>
      <c r="B10802" s="34" t="s">
        <v>76</v>
      </c>
      <c r="C10802" s="5" t="s">
        <v>194</v>
      </c>
      <c r="D10802" s="35" t="s">
        <v>89</v>
      </c>
      <c r="E10802" s="36" t="s">
        <v>15</v>
      </c>
      <c r="F10802" s="37">
        <v>0</v>
      </c>
      <c r="G10802" s="38">
        <v>-0.02</v>
      </c>
      <c r="H10802" s="34">
        <v>0.99610967074529333</v>
      </c>
      <c r="I10802" s="35">
        <v>3.0381202356535828E-2</v>
      </c>
      <c r="J10802" s="35">
        <v>4.0026524867455705E-2</v>
      </c>
      <c r="K10802" s="35">
        <v>0.84216793617074748</v>
      </c>
      <c r="L10802" s="35">
        <v>0</v>
      </c>
      <c r="M10802" s="35">
        <v>0</v>
      </c>
      <c r="N10802" s="35">
        <v>0</v>
      </c>
      <c r="O10802" s="35">
        <v>0</v>
      </c>
      <c r="P10802" s="36">
        <v>12</v>
      </c>
      <c r="Q10802" s="37">
        <v>86</v>
      </c>
      <c r="R10802" s="36">
        <v>2</v>
      </c>
      <c r="S10802" s="39">
        <f t="shared" si="379"/>
        <v>86</v>
      </c>
      <c r="T10802" s="34" t="s">
        <v>31</v>
      </c>
      <c r="U10802" s="12">
        <f>((alpha+(beta*speed))^((-1)/ceta))</f>
        <v>0.2280399791413531</v>
      </c>
      <c r="V10802" s="8">
        <f t="shared" si="380"/>
        <v>86</v>
      </c>
    </row>
    <row r="10803" spans="1:28">
      <c r="A10803" s="34" t="s">
        <v>19</v>
      </c>
      <c r="B10803" s="34" t="s">
        <v>76</v>
      </c>
      <c r="C10803" s="5" t="s">
        <v>195</v>
      </c>
      <c r="D10803" s="35" t="s">
        <v>89</v>
      </c>
      <c r="E10803" s="36" t="s">
        <v>15</v>
      </c>
      <c r="F10803" s="37">
        <v>0</v>
      </c>
      <c r="G10803" s="38">
        <v>-0.02</v>
      </c>
      <c r="H10803" s="34">
        <v>0.9920845222380722</v>
      </c>
      <c r="I10803" s="35">
        <v>42.586751252253251</v>
      </c>
      <c r="J10803" s="35">
        <v>0.99705383270528536</v>
      </c>
      <c r="K10803" s="35">
        <v>-1.0129151640763885</v>
      </c>
      <c r="L10803" s="35">
        <v>0</v>
      </c>
      <c r="M10803" s="35">
        <v>0</v>
      </c>
      <c r="N10803" s="35">
        <v>0</v>
      </c>
      <c r="O10803" s="35">
        <v>0</v>
      </c>
      <c r="P10803" s="36">
        <v>12</v>
      </c>
      <c r="Q10803" s="37">
        <v>86</v>
      </c>
      <c r="R10803" s="36">
        <v>0</v>
      </c>
      <c r="S10803" s="39">
        <f t="shared" si="379"/>
        <v>86</v>
      </c>
      <c r="T10803" s="34" t="s">
        <v>29</v>
      </c>
      <c r="U10803" s="12">
        <f>((alpha*(beta^speed))*(speed^ceta))</f>
        <v>0.3627370531014672</v>
      </c>
      <c r="V10803" s="8">
        <f t="shared" si="380"/>
        <v>86</v>
      </c>
    </row>
    <row r="10804" spans="1:28">
      <c r="A10804" s="34" t="s">
        <v>19</v>
      </c>
      <c r="B10804" s="34" t="s">
        <v>76</v>
      </c>
      <c r="C10804" s="5" t="s">
        <v>194</v>
      </c>
      <c r="D10804" s="35" t="s">
        <v>89</v>
      </c>
      <c r="E10804" s="36" t="s">
        <v>16</v>
      </c>
      <c r="F10804" s="37">
        <v>0</v>
      </c>
      <c r="G10804" s="38">
        <v>-0.02</v>
      </c>
      <c r="H10804" s="34">
        <v>0.98170459675360189</v>
      </c>
      <c r="I10804" s="35">
        <v>-0.34385293480823587</v>
      </c>
      <c r="J10804" s="35">
        <v>25.662180688436624</v>
      </c>
      <c r="K10804" s="35">
        <v>0.6915811975275985</v>
      </c>
      <c r="L10804" s="35">
        <v>0.91181374652824554</v>
      </c>
      <c r="M10804" s="35">
        <v>1.9703199341955355E-5</v>
      </c>
      <c r="N10804" s="35">
        <v>0</v>
      </c>
      <c r="O10804" s="35">
        <v>0</v>
      </c>
      <c r="P10804" s="36">
        <v>12</v>
      </c>
      <c r="Q10804" s="37">
        <v>86</v>
      </c>
      <c r="R10804" s="36">
        <v>10</v>
      </c>
      <c r="S10804" s="39">
        <f t="shared" si="379"/>
        <v>86</v>
      </c>
      <c r="T10804" s="34" t="s">
        <v>44</v>
      </c>
      <c r="U10804" s="12">
        <f>(alpha+(beta/(1+EXP((((-1)*ceta)+(delta*LN(speed)))+(epsilon*speed)))))</f>
        <v>0.50796130332092726</v>
      </c>
      <c r="V10804" s="8">
        <f t="shared" si="380"/>
        <v>86</v>
      </c>
    </row>
    <row r="10805" spans="1:28">
      <c r="A10805" s="34" t="s">
        <v>19</v>
      </c>
      <c r="B10805" s="34" t="s">
        <v>76</v>
      </c>
      <c r="C10805" s="5" t="s">
        <v>195</v>
      </c>
      <c r="D10805" s="35" t="s">
        <v>89</v>
      </c>
      <c r="E10805" s="36" t="s">
        <v>16</v>
      </c>
      <c r="F10805" s="37">
        <v>0</v>
      </c>
      <c r="G10805" s="38">
        <v>-0.02</v>
      </c>
      <c r="H10805" s="34">
        <v>0.98108410686532999</v>
      </c>
      <c r="I10805" s="35">
        <v>6.32631272877095</v>
      </c>
      <c r="J10805" s="35">
        <v>-6.8280965504090316</v>
      </c>
      <c r="K10805" s="35">
        <v>-1.3046836097114543</v>
      </c>
      <c r="L10805" s="35">
        <v>0</v>
      </c>
      <c r="M10805" s="35">
        <v>0</v>
      </c>
      <c r="N10805" s="35">
        <v>0</v>
      </c>
      <c r="O10805" s="35">
        <v>0</v>
      </c>
      <c r="P10805" s="36">
        <v>12</v>
      </c>
      <c r="Q10805" s="37">
        <v>86</v>
      </c>
      <c r="R10805" s="36">
        <v>13</v>
      </c>
      <c r="S10805" s="39">
        <f t="shared" si="379"/>
        <v>86</v>
      </c>
      <c r="T10805" s="34" t="s">
        <v>50</v>
      </c>
      <c r="U10805" s="12">
        <f>EXP((alpha+(beta/speed))+(ceta*LN(speed)))</f>
        <v>1.5455847966164906</v>
      </c>
      <c r="V10805" s="8">
        <f t="shared" si="380"/>
        <v>86</v>
      </c>
    </row>
    <row r="10806" spans="1:28">
      <c r="A10806" s="34" t="s">
        <v>19</v>
      </c>
      <c r="B10806" s="34" t="s">
        <v>76</v>
      </c>
      <c r="C10806" s="5" t="s">
        <v>194</v>
      </c>
      <c r="D10806" s="35" t="s">
        <v>89</v>
      </c>
      <c r="E10806" s="36" t="s">
        <v>14</v>
      </c>
      <c r="F10806" s="37">
        <v>0</v>
      </c>
      <c r="G10806" s="38">
        <v>-0.02</v>
      </c>
      <c r="H10806" s="34">
        <v>0.99484734068903602</v>
      </c>
      <c r="I10806" s="35">
        <v>1.5806019642521336</v>
      </c>
      <c r="J10806" s="35">
        <v>0.16964954404445981</v>
      </c>
      <c r="K10806" s="35">
        <v>1.364019531712487</v>
      </c>
      <c r="L10806" s="35">
        <v>0</v>
      </c>
      <c r="M10806" s="35">
        <v>0</v>
      </c>
      <c r="N10806" s="35">
        <v>0</v>
      </c>
      <c r="O10806" s="35">
        <v>0</v>
      </c>
      <c r="P10806" s="36">
        <v>12</v>
      </c>
      <c r="Q10806" s="37">
        <v>86</v>
      </c>
      <c r="R10806" s="36">
        <v>6</v>
      </c>
      <c r="S10806" s="39">
        <f t="shared" si="379"/>
        <v>86</v>
      </c>
      <c r="T10806" s="34" t="s">
        <v>37</v>
      </c>
      <c r="U10806" s="12">
        <f>(1/(alpha+(beta*(speed^ceta))))</f>
        <v>1.3260331323054016E-2</v>
      </c>
      <c r="V10806" s="8">
        <f t="shared" si="380"/>
        <v>86</v>
      </c>
      <c r="AB10806" s="41"/>
    </row>
    <row r="10807" spans="1:28">
      <c r="A10807" s="34" t="s">
        <v>19</v>
      </c>
      <c r="B10807" s="34" t="s">
        <v>76</v>
      </c>
      <c r="C10807" s="5" t="s">
        <v>195</v>
      </c>
      <c r="D10807" s="35" t="s">
        <v>89</v>
      </c>
      <c r="E10807" s="36" t="s">
        <v>14</v>
      </c>
      <c r="F10807" s="37">
        <v>0</v>
      </c>
      <c r="G10807" s="38">
        <v>-0.02</v>
      </c>
      <c r="H10807" s="34">
        <v>0.99565051339975863</v>
      </c>
      <c r="I10807" s="35">
        <v>2.1906603057795135</v>
      </c>
      <c r="J10807" s="35">
        <v>0.60730169666491918</v>
      </c>
      <c r="K10807" s="35">
        <v>1.2158800068665985</v>
      </c>
      <c r="L10807" s="35">
        <v>0</v>
      </c>
      <c r="M10807" s="35">
        <v>0</v>
      </c>
      <c r="N10807" s="35">
        <v>0</v>
      </c>
      <c r="O10807" s="35">
        <v>0</v>
      </c>
      <c r="P10807" s="36">
        <v>12</v>
      </c>
      <c r="Q10807" s="37">
        <v>86</v>
      </c>
      <c r="R10807" s="36">
        <v>6</v>
      </c>
      <c r="S10807" s="39">
        <f t="shared" si="379"/>
        <v>86</v>
      </c>
      <c r="T10807" s="34" t="s">
        <v>37</v>
      </c>
      <c r="U10807" s="12">
        <f>(1/(alpha+(beta*(speed^ceta))))</f>
        <v>7.2039237225935658E-3</v>
      </c>
      <c r="V10807" s="8">
        <f t="shared" si="380"/>
        <v>86</v>
      </c>
      <c r="AB10807" s="41"/>
    </row>
    <row r="10808" spans="1:28">
      <c r="A10808" s="34" t="s">
        <v>19</v>
      </c>
      <c r="B10808" s="34" t="s">
        <v>76</v>
      </c>
      <c r="C10808" s="5" t="s">
        <v>194</v>
      </c>
      <c r="D10808" s="35" t="s">
        <v>89</v>
      </c>
      <c r="E10808" s="36" t="s">
        <v>18</v>
      </c>
      <c r="F10808" s="37">
        <v>0</v>
      </c>
      <c r="G10808" s="38">
        <v>-0.02</v>
      </c>
      <c r="H10808" s="34">
        <v>0.98709895498453915</v>
      </c>
      <c r="I10808" s="35">
        <v>0.93009870622864432</v>
      </c>
      <c r="J10808" s="35">
        <v>-5.9981345865434905</v>
      </c>
      <c r="K10808" s="35">
        <v>-1.2369999243923553</v>
      </c>
      <c r="L10808" s="35">
        <v>0</v>
      </c>
      <c r="M10808" s="35">
        <v>0</v>
      </c>
      <c r="N10808" s="35">
        <v>0</v>
      </c>
      <c r="O10808" s="35">
        <v>0</v>
      </c>
      <c r="P10808" s="36">
        <v>12</v>
      </c>
      <c r="Q10808" s="37">
        <v>86</v>
      </c>
      <c r="R10808" s="36">
        <v>13</v>
      </c>
      <c r="S10808" s="39">
        <f t="shared" si="379"/>
        <v>86</v>
      </c>
      <c r="T10808" s="34" t="s">
        <v>50</v>
      </c>
      <c r="U10808" s="12">
        <f>EXP((alpha+(beta/speed))+(ceta*LN(speed)))</f>
        <v>9.5647165227506614E-3</v>
      </c>
      <c r="V10808" s="8">
        <f t="shared" si="380"/>
        <v>86</v>
      </c>
      <c r="AB10808" s="41"/>
    </row>
    <row r="10809" spans="1:28">
      <c r="A10809" s="34" t="s">
        <v>19</v>
      </c>
      <c r="B10809" s="34" t="s">
        <v>76</v>
      </c>
      <c r="C10809" s="5" t="s">
        <v>195</v>
      </c>
      <c r="D10809" s="35" t="s">
        <v>89</v>
      </c>
      <c r="E10809" s="36" t="s">
        <v>18</v>
      </c>
      <c r="F10809" s="37">
        <v>0</v>
      </c>
      <c r="G10809" s="38">
        <v>-0.02</v>
      </c>
      <c r="H10809" s="34">
        <v>0.97926123998793846</v>
      </c>
      <c r="I10809" s="35">
        <v>0.52617885714302315</v>
      </c>
      <c r="J10809" s="35">
        <v>0.93863160078624774</v>
      </c>
      <c r="K10809" s="35">
        <v>-0.31029820914182726</v>
      </c>
      <c r="L10809" s="35">
        <v>0</v>
      </c>
      <c r="M10809" s="35">
        <v>0</v>
      </c>
      <c r="N10809" s="35">
        <v>0</v>
      </c>
      <c r="O10809" s="35">
        <v>0</v>
      </c>
      <c r="P10809" s="36">
        <v>12</v>
      </c>
      <c r="Q10809" s="37">
        <v>86</v>
      </c>
      <c r="R10809" s="36">
        <v>0</v>
      </c>
      <c r="S10809" s="39">
        <f t="shared" si="379"/>
        <v>86</v>
      </c>
      <c r="T10809" s="34" t="s">
        <v>29</v>
      </c>
      <c r="U10809" s="12">
        <f>((alpha*(beta^speed))*(speed^ceta))</f>
        <v>5.6943837809104222E-4</v>
      </c>
      <c r="V10809" s="8">
        <f t="shared" si="380"/>
        <v>86</v>
      </c>
      <c r="AB10809" s="41"/>
    </row>
    <row r="10810" spans="1:28">
      <c r="A10810" s="34" t="s">
        <v>19</v>
      </c>
      <c r="B10810" s="34" t="s">
        <v>76</v>
      </c>
      <c r="C10810" s="5" t="s">
        <v>194</v>
      </c>
      <c r="D10810" s="35" t="s">
        <v>89</v>
      </c>
      <c r="E10810" s="36" t="s">
        <v>17</v>
      </c>
      <c r="F10810" s="37">
        <v>0</v>
      </c>
      <c r="G10810" s="38">
        <v>-0.02</v>
      </c>
      <c r="H10810" s="34">
        <v>0.97796153605225111</v>
      </c>
      <c r="I10810" s="35">
        <v>9.7848322468118845</v>
      </c>
      <c r="J10810" s="35">
        <v>-7.4028902401874532</v>
      </c>
      <c r="K10810" s="35">
        <v>-1.3328490323583622</v>
      </c>
      <c r="L10810" s="35">
        <v>0</v>
      </c>
      <c r="M10810" s="35">
        <v>0</v>
      </c>
      <c r="N10810" s="35">
        <v>0</v>
      </c>
      <c r="O10810" s="35">
        <v>0</v>
      </c>
      <c r="P10810" s="36">
        <v>12</v>
      </c>
      <c r="Q10810" s="37">
        <v>86</v>
      </c>
      <c r="R10810" s="36">
        <v>13</v>
      </c>
      <c r="S10810" s="39">
        <f t="shared" si="379"/>
        <v>86</v>
      </c>
      <c r="T10810" s="34" t="s">
        <v>50</v>
      </c>
      <c r="U10810" s="12">
        <f>EXP((alpha+(beta/speed))+(ceta*LN(speed)))</f>
        <v>43.024926945451767</v>
      </c>
      <c r="V10810" s="8">
        <f t="shared" si="380"/>
        <v>86</v>
      </c>
    </row>
    <row r="10811" spans="1:28">
      <c r="A10811" s="34" t="s">
        <v>19</v>
      </c>
      <c r="B10811" s="34" t="s">
        <v>76</v>
      </c>
      <c r="C10811" s="5" t="s">
        <v>195</v>
      </c>
      <c r="D10811" s="35" t="s">
        <v>89</v>
      </c>
      <c r="E10811" s="36" t="s">
        <v>17</v>
      </c>
      <c r="F10811" s="37">
        <v>0</v>
      </c>
      <c r="G10811" s="38">
        <v>-0.02</v>
      </c>
      <c r="H10811" s="34">
        <v>0.97991996249354052</v>
      </c>
      <c r="I10811" s="35">
        <v>9.7161853362873494</v>
      </c>
      <c r="J10811" s="35">
        <v>-7.1009255356898349</v>
      </c>
      <c r="K10811" s="35">
        <v>-1.3227729213106958</v>
      </c>
      <c r="L10811" s="35">
        <v>0</v>
      </c>
      <c r="M10811" s="35">
        <v>0</v>
      </c>
      <c r="N10811" s="35">
        <v>0</v>
      </c>
      <c r="O10811" s="35">
        <v>0</v>
      </c>
      <c r="P10811" s="36">
        <v>12</v>
      </c>
      <c r="Q10811" s="37">
        <v>86</v>
      </c>
      <c r="R10811" s="36">
        <v>13</v>
      </c>
      <c r="S10811" s="39">
        <f t="shared" si="379"/>
        <v>86</v>
      </c>
      <c r="T10811" s="34" t="s">
        <v>50</v>
      </c>
      <c r="U10811" s="12">
        <f>EXP((alpha+(beta/speed))+(ceta*LN(speed)))</f>
        <v>42.1622996748075</v>
      </c>
      <c r="V10811" s="8">
        <f t="shared" si="380"/>
        <v>86</v>
      </c>
    </row>
    <row r="10812" spans="1:28">
      <c r="A10812" s="34" t="s">
        <v>19</v>
      </c>
      <c r="B10812" s="34" t="s">
        <v>76</v>
      </c>
      <c r="C10812" s="5" t="s">
        <v>194</v>
      </c>
      <c r="D10812" s="35" t="s">
        <v>89</v>
      </c>
      <c r="E10812" s="36" t="s">
        <v>15</v>
      </c>
      <c r="F10812" s="37">
        <v>50</v>
      </c>
      <c r="G10812" s="38">
        <v>-0.02</v>
      </c>
      <c r="H10812" s="34">
        <v>0.99251006903934291</v>
      </c>
      <c r="I10812" s="35">
        <v>-0.27395995693582598</v>
      </c>
      <c r="J10812" s="35">
        <v>24.030848007844114</v>
      </c>
      <c r="K10812" s="35">
        <v>0.11780691932014538</v>
      </c>
      <c r="L10812" s="35">
        <v>0.93174684045227152</v>
      </c>
      <c r="M10812" s="35">
        <v>5.827606142041721E-4</v>
      </c>
      <c r="N10812" s="35">
        <v>0</v>
      </c>
      <c r="O10812" s="35">
        <v>0</v>
      </c>
      <c r="P10812" s="36">
        <v>12</v>
      </c>
      <c r="Q10812" s="37">
        <v>86</v>
      </c>
      <c r="R10812" s="36">
        <v>10</v>
      </c>
      <c r="S10812" s="39">
        <f t="shared" si="379"/>
        <v>86</v>
      </c>
      <c r="T10812" s="34" t="s">
        <v>44</v>
      </c>
      <c r="U10812" s="12">
        <f>(alpha+(beta/(1+EXP((((-1)*ceta)+(delta*LN(speed)))+(epsilon*speed)))))</f>
        <v>0.12455169005677252</v>
      </c>
      <c r="V10812" s="8">
        <f t="shared" si="380"/>
        <v>86</v>
      </c>
    </row>
    <row r="10813" spans="1:28">
      <c r="A10813" s="34" t="s">
        <v>19</v>
      </c>
      <c r="B10813" s="34" t="s">
        <v>76</v>
      </c>
      <c r="C10813" s="5" t="s">
        <v>195</v>
      </c>
      <c r="D10813" s="35" t="s">
        <v>89</v>
      </c>
      <c r="E10813" s="36" t="s">
        <v>15</v>
      </c>
      <c r="F10813" s="37">
        <v>50</v>
      </c>
      <c r="G10813" s="38">
        <v>-0.02</v>
      </c>
      <c r="H10813" s="34">
        <v>0.97622224829498883</v>
      </c>
      <c r="I10813" s="35">
        <v>-1.0320429341421351</v>
      </c>
      <c r="J10813" s="35">
        <v>35.753009200562992</v>
      </c>
      <c r="K10813" s="35">
        <v>-0.37684202326711197</v>
      </c>
      <c r="L10813" s="35">
        <v>0.62888068825901278</v>
      </c>
      <c r="M10813" s="35">
        <v>1.6436974133821258E-3</v>
      </c>
      <c r="N10813" s="35">
        <v>0</v>
      </c>
      <c r="O10813" s="35">
        <v>0</v>
      </c>
      <c r="P10813" s="36">
        <v>12</v>
      </c>
      <c r="Q10813" s="37">
        <v>86</v>
      </c>
      <c r="R10813" s="36">
        <v>10</v>
      </c>
      <c r="S10813" s="39">
        <f t="shared" si="379"/>
        <v>86</v>
      </c>
      <c r="T10813" s="34" t="s">
        <v>44</v>
      </c>
      <c r="U10813" s="12">
        <f>(alpha+(beta/(1+EXP((((-1)*ceta)+(delta*LN(speed)))+(epsilon*speed)))))</f>
        <v>0.21608864951704354</v>
      </c>
      <c r="V10813" s="8">
        <f t="shared" si="380"/>
        <v>86</v>
      </c>
    </row>
    <row r="10814" spans="1:28">
      <c r="A10814" s="34" t="s">
        <v>19</v>
      </c>
      <c r="B10814" s="34" t="s">
        <v>76</v>
      </c>
      <c r="C10814" s="5" t="s">
        <v>194</v>
      </c>
      <c r="D10814" s="35" t="s">
        <v>89</v>
      </c>
      <c r="E10814" s="36" t="s">
        <v>16</v>
      </c>
      <c r="F10814" s="37">
        <v>50</v>
      </c>
      <c r="G10814" s="38">
        <v>-0.02</v>
      </c>
      <c r="H10814" s="34">
        <v>0.96396699720132384</v>
      </c>
      <c r="I10814" s="35">
        <v>-2.0731845023717468E-5</v>
      </c>
      <c r="J10814" s="35">
        <v>3.8234344314904529E-3</v>
      </c>
      <c r="K10814" s="35">
        <v>-0.25637180044132224</v>
      </c>
      <c r="L10814" s="35">
        <v>7.0821274301618429</v>
      </c>
      <c r="M10814" s="35">
        <v>0</v>
      </c>
      <c r="N10814" s="35">
        <v>0</v>
      </c>
      <c r="O10814" s="35">
        <v>0</v>
      </c>
      <c r="P10814" s="36">
        <v>12</v>
      </c>
      <c r="Q10814" s="37">
        <v>86</v>
      </c>
      <c r="R10814" s="36">
        <v>14</v>
      </c>
      <c r="S10814" s="39">
        <f t="shared" si="379"/>
        <v>86</v>
      </c>
      <c r="T10814" s="34" t="s">
        <v>51</v>
      </c>
      <c r="U10814" s="12">
        <f>(((alpha*(speed^3))+(beta*(speed^2))+(ceta*speed))+delta)</f>
        <v>0.12565922910588245</v>
      </c>
      <c r="V10814" s="8">
        <f t="shared" si="380"/>
        <v>86</v>
      </c>
    </row>
    <row r="10815" spans="1:28">
      <c r="A10815" s="34" t="s">
        <v>19</v>
      </c>
      <c r="B10815" s="34" t="s">
        <v>76</v>
      </c>
      <c r="C10815" s="5" t="s">
        <v>195</v>
      </c>
      <c r="D10815" s="35" t="s">
        <v>89</v>
      </c>
      <c r="E10815" s="36" t="s">
        <v>16</v>
      </c>
      <c r="F10815" s="37">
        <v>50</v>
      </c>
      <c r="G10815" s="38">
        <v>-0.02</v>
      </c>
      <c r="H10815" s="34">
        <v>0.97534378735373561</v>
      </c>
      <c r="I10815" s="35">
        <v>-7.6387812717408778E-5</v>
      </c>
      <c r="J10815" s="35">
        <v>1.3941744754133217E-2</v>
      </c>
      <c r="K10815" s="35">
        <v>-0.90082401137775103</v>
      </c>
      <c r="L10815" s="35">
        <v>23.198574231207722</v>
      </c>
      <c r="M10815" s="35">
        <v>0</v>
      </c>
      <c r="N10815" s="35">
        <v>0</v>
      </c>
      <c r="O10815" s="35">
        <v>0</v>
      </c>
      <c r="P10815" s="36">
        <v>12</v>
      </c>
      <c r="Q10815" s="37">
        <v>86</v>
      </c>
      <c r="R10815" s="36">
        <v>14</v>
      </c>
      <c r="S10815" s="39">
        <f t="shared" si="379"/>
        <v>86</v>
      </c>
      <c r="T10815" s="34" t="s">
        <v>51</v>
      </c>
      <c r="U10815" s="12">
        <f>(((alpha*(speed^3))+(beta*(speed^2))+(ceta*speed))+delta)</f>
        <v>0.25392684850624647</v>
      </c>
      <c r="V10815" s="8">
        <f t="shared" si="380"/>
        <v>86</v>
      </c>
    </row>
    <row r="10816" spans="1:28">
      <c r="A10816" s="34" t="s">
        <v>19</v>
      </c>
      <c r="B10816" s="34" t="s">
        <v>76</v>
      </c>
      <c r="C10816" s="5" t="s">
        <v>194</v>
      </c>
      <c r="D10816" s="35" t="s">
        <v>89</v>
      </c>
      <c r="E10816" s="36" t="s">
        <v>14</v>
      </c>
      <c r="F10816" s="37">
        <v>50</v>
      </c>
      <c r="G10816" s="38">
        <v>-0.02</v>
      </c>
      <c r="H10816" s="34">
        <v>0.98873510174073731</v>
      </c>
      <c r="I10816" s="35">
        <v>2.8586596609135539</v>
      </c>
      <c r="J10816" s="35">
        <v>-9.9278061869416785</v>
      </c>
      <c r="K10816" s="35">
        <v>-1.5963264777807915</v>
      </c>
      <c r="L10816" s="35">
        <v>0</v>
      </c>
      <c r="M10816" s="35">
        <v>0</v>
      </c>
      <c r="N10816" s="35">
        <v>0</v>
      </c>
      <c r="O10816" s="35">
        <v>0</v>
      </c>
      <c r="P10816" s="36">
        <v>12</v>
      </c>
      <c r="Q10816" s="37">
        <v>86</v>
      </c>
      <c r="R10816" s="36">
        <v>13</v>
      </c>
      <c r="S10816" s="39">
        <f t="shared" si="379"/>
        <v>86</v>
      </c>
      <c r="T10816" s="34" t="s">
        <v>50</v>
      </c>
      <c r="U10816" s="12">
        <f>EXP((alpha+(beta/speed))+(ceta*LN(speed)))</f>
        <v>1.2684525713910832E-2</v>
      </c>
      <c r="V10816" s="8">
        <f t="shared" si="380"/>
        <v>86</v>
      </c>
      <c r="AB10816" s="41"/>
    </row>
    <row r="10817" spans="1:28">
      <c r="A10817" s="34" t="s">
        <v>19</v>
      </c>
      <c r="B10817" s="34" t="s">
        <v>76</v>
      </c>
      <c r="C10817" s="5" t="s">
        <v>195</v>
      </c>
      <c r="D10817" s="35" t="s">
        <v>89</v>
      </c>
      <c r="E10817" s="36" t="s">
        <v>14</v>
      </c>
      <c r="F10817" s="37">
        <v>50</v>
      </c>
      <c r="G10817" s="38">
        <v>-0.02</v>
      </c>
      <c r="H10817" s="34">
        <v>0.99005594238728789</v>
      </c>
      <c r="I10817" s="35">
        <v>0.47919416688863248</v>
      </c>
      <c r="J10817" s="35">
        <v>0.98584363545335219</v>
      </c>
      <c r="K10817" s="35">
        <v>-0.73092457311048764</v>
      </c>
      <c r="L10817" s="35">
        <v>0</v>
      </c>
      <c r="M10817" s="35">
        <v>0</v>
      </c>
      <c r="N10817" s="35">
        <v>0</v>
      </c>
      <c r="O10817" s="35">
        <v>0</v>
      </c>
      <c r="P10817" s="36">
        <v>12</v>
      </c>
      <c r="Q10817" s="37">
        <v>86</v>
      </c>
      <c r="R10817" s="36">
        <v>0</v>
      </c>
      <c r="S10817" s="39">
        <f t="shared" si="379"/>
        <v>86</v>
      </c>
      <c r="T10817" s="34" t="s">
        <v>29</v>
      </c>
      <c r="U10817" s="12">
        <f>((alpha*(beta^speed))*(speed^ceta))</f>
        <v>5.4203864461120866E-3</v>
      </c>
      <c r="V10817" s="8">
        <f t="shared" si="380"/>
        <v>86</v>
      </c>
      <c r="AB10817" s="41"/>
    </row>
    <row r="10818" spans="1:28">
      <c r="A10818" s="34" t="s">
        <v>19</v>
      </c>
      <c r="B10818" s="34" t="s">
        <v>76</v>
      </c>
      <c r="C10818" s="5" t="s">
        <v>194</v>
      </c>
      <c r="D10818" s="35" t="s">
        <v>89</v>
      </c>
      <c r="E10818" s="36" t="s">
        <v>18</v>
      </c>
      <c r="F10818" s="37">
        <v>50</v>
      </c>
      <c r="G10818" s="38">
        <v>-0.02</v>
      </c>
      <c r="H10818" s="34">
        <v>0.97822625168292632</v>
      </c>
      <c r="I10818" s="35">
        <v>-4.098883374428162E-7</v>
      </c>
      <c r="J10818" s="35">
        <v>7.4206870591804946E-5</v>
      </c>
      <c r="K10818" s="35">
        <v>-4.758121287063626E-3</v>
      </c>
      <c r="L10818" s="35">
        <v>0.12481053444493599</v>
      </c>
      <c r="M10818" s="35">
        <v>0</v>
      </c>
      <c r="N10818" s="35">
        <v>0</v>
      </c>
      <c r="O10818" s="35">
        <v>0</v>
      </c>
      <c r="P10818" s="36">
        <v>12</v>
      </c>
      <c r="Q10818" s="37">
        <v>86</v>
      </c>
      <c r="R10818" s="36">
        <v>14</v>
      </c>
      <c r="S10818" s="39">
        <f t="shared" ref="S10818:S10881" si="381">V10818</f>
        <v>86</v>
      </c>
      <c r="T10818" s="34" t="s">
        <v>51</v>
      </c>
      <c r="U10818" s="12">
        <f>(((alpha*(speed^3))+(beta*(speed^2))+(ceta*speed))+delta)</f>
        <v>3.734182293925567E-3</v>
      </c>
      <c r="V10818" s="8">
        <f t="shared" ref="V10818:V10881" si="382">IF($V$1&lt;P10818,P10818,IF($V$1&gt;Q10818,Q10818,$V$1))</f>
        <v>86</v>
      </c>
      <c r="AB10818" s="41"/>
    </row>
    <row r="10819" spans="1:28">
      <c r="A10819" s="34" t="s">
        <v>19</v>
      </c>
      <c r="B10819" s="34" t="s">
        <v>76</v>
      </c>
      <c r="C10819" s="5" t="s">
        <v>195</v>
      </c>
      <c r="D10819" s="35" t="s">
        <v>89</v>
      </c>
      <c r="E10819" s="36" t="s">
        <v>18</v>
      </c>
      <c r="F10819" s="37">
        <v>50</v>
      </c>
      <c r="G10819" s="38">
        <v>-0.02</v>
      </c>
      <c r="H10819" s="34">
        <v>0.97526479830705604</v>
      </c>
      <c r="I10819" s="35">
        <v>0.32329748482056037</v>
      </c>
      <c r="J10819" s="35">
        <v>0.93558185698586993</v>
      </c>
      <c r="K10819" s="35">
        <v>-4.8256936070679879E-2</v>
      </c>
      <c r="L10819" s="35">
        <v>0</v>
      </c>
      <c r="M10819" s="35">
        <v>0</v>
      </c>
      <c r="N10819" s="35">
        <v>0</v>
      </c>
      <c r="O10819" s="35">
        <v>0</v>
      </c>
      <c r="P10819" s="36">
        <v>12</v>
      </c>
      <c r="Q10819" s="37">
        <v>86</v>
      </c>
      <c r="R10819" s="36">
        <v>0</v>
      </c>
      <c r="S10819" s="39">
        <f t="shared" si="381"/>
        <v>86</v>
      </c>
      <c r="T10819" s="34" t="s">
        <v>29</v>
      </c>
      <c r="U10819" s="12">
        <f>((alpha*(beta^speed))*(speed^ceta))</f>
        <v>8.4973480667626246E-4</v>
      </c>
      <c r="V10819" s="8">
        <f t="shared" si="382"/>
        <v>86</v>
      </c>
      <c r="AB10819" s="41"/>
    </row>
    <row r="10820" spans="1:28">
      <c r="A10820" s="34" t="s">
        <v>19</v>
      </c>
      <c r="B10820" s="34" t="s">
        <v>76</v>
      </c>
      <c r="C10820" s="5" t="s">
        <v>194</v>
      </c>
      <c r="D10820" s="35" t="s">
        <v>89</v>
      </c>
      <c r="E10820" s="36" t="s">
        <v>17</v>
      </c>
      <c r="F10820" s="37">
        <v>50</v>
      </c>
      <c r="G10820" s="38">
        <v>-0.02</v>
      </c>
      <c r="H10820" s="34">
        <v>0.95590910043991217</v>
      </c>
      <c r="I10820" s="35">
        <v>-1.9410684348262668E-3</v>
      </c>
      <c r="J10820" s="35">
        <v>0.35523095112321174</v>
      </c>
      <c r="K10820" s="35">
        <v>-23.496908452808267</v>
      </c>
      <c r="L10820" s="35">
        <v>635.6729079066032</v>
      </c>
      <c r="M10820" s="35">
        <v>0</v>
      </c>
      <c r="N10820" s="35">
        <v>0</v>
      </c>
      <c r="O10820" s="35">
        <v>0</v>
      </c>
      <c r="P10820" s="36">
        <v>12</v>
      </c>
      <c r="Q10820" s="37">
        <v>86</v>
      </c>
      <c r="R10820" s="36">
        <v>14</v>
      </c>
      <c r="S10820" s="39">
        <f t="shared" si="381"/>
        <v>86</v>
      </c>
      <c r="T10820" s="34" t="s">
        <v>51</v>
      </c>
      <c r="U10820" s="12">
        <f>(((alpha*(speed^3))+(beta*(speed^2))+(ceta*speed))+delta)</f>
        <v>7.5986710905100381</v>
      </c>
      <c r="V10820" s="8">
        <f t="shared" si="382"/>
        <v>86</v>
      </c>
    </row>
    <row r="10821" spans="1:28">
      <c r="A10821" s="34" t="s">
        <v>19</v>
      </c>
      <c r="B10821" s="34" t="s">
        <v>76</v>
      </c>
      <c r="C10821" s="5" t="s">
        <v>195</v>
      </c>
      <c r="D10821" s="35" t="s">
        <v>89</v>
      </c>
      <c r="E10821" s="36" t="s">
        <v>17</v>
      </c>
      <c r="F10821" s="37">
        <v>50</v>
      </c>
      <c r="G10821" s="38">
        <v>-0.02</v>
      </c>
      <c r="H10821" s="34">
        <v>0.95761212887765546</v>
      </c>
      <c r="I10821" s="35">
        <v>-1.9116551677025653E-3</v>
      </c>
      <c r="J10821" s="35">
        <v>0.34985940999897358</v>
      </c>
      <c r="K10821" s="35">
        <v>-23.086582774431697</v>
      </c>
      <c r="L10821" s="35">
        <v>620.88246516326728</v>
      </c>
      <c r="M10821" s="35">
        <v>0</v>
      </c>
      <c r="N10821" s="35">
        <v>0</v>
      </c>
      <c r="O10821" s="35">
        <v>0</v>
      </c>
      <c r="P10821" s="36">
        <v>12</v>
      </c>
      <c r="Q10821" s="37">
        <v>86</v>
      </c>
      <c r="R10821" s="36">
        <v>14</v>
      </c>
      <c r="S10821" s="39">
        <f t="shared" si="381"/>
        <v>86</v>
      </c>
      <c r="T10821" s="34" t="s">
        <v>51</v>
      </c>
      <c r="U10821" s="12">
        <f>(((alpha*(speed^3))+(beta*(speed^2))+(ceta*speed))+delta)</f>
        <v>7.0768035663269302</v>
      </c>
      <c r="V10821" s="8">
        <f t="shared" si="382"/>
        <v>86</v>
      </c>
    </row>
    <row r="10822" spans="1:28">
      <c r="A10822" s="34" t="s">
        <v>19</v>
      </c>
      <c r="B10822" s="34" t="s">
        <v>76</v>
      </c>
      <c r="C10822" s="5" t="s">
        <v>194</v>
      </c>
      <c r="D10822" s="35" t="s">
        <v>89</v>
      </c>
      <c r="E10822" s="36" t="s">
        <v>15</v>
      </c>
      <c r="F10822" s="37">
        <v>100</v>
      </c>
      <c r="G10822" s="38">
        <v>-0.02</v>
      </c>
      <c r="H10822" s="34">
        <v>0.988446048488827</v>
      </c>
      <c r="I10822" s="35">
        <v>-0.41138820900940021</v>
      </c>
      <c r="J10822" s="35">
        <v>17.017754627692028</v>
      </c>
      <c r="K10822" s="35">
        <v>0.40866010570439931</v>
      </c>
      <c r="L10822" s="35">
        <v>0.85965104197217546</v>
      </c>
      <c r="M10822" s="35">
        <v>4.9367778885347775E-4</v>
      </c>
      <c r="N10822" s="35">
        <v>0</v>
      </c>
      <c r="O10822" s="35">
        <v>0</v>
      </c>
      <c r="P10822" s="36">
        <v>12</v>
      </c>
      <c r="Q10822" s="37">
        <v>86</v>
      </c>
      <c r="R10822" s="36">
        <v>10</v>
      </c>
      <c r="S10822" s="39">
        <f t="shared" si="381"/>
        <v>86</v>
      </c>
      <c r="T10822" s="34" t="s">
        <v>44</v>
      </c>
      <c r="U10822" s="12">
        <f>(alpha+(beta/(1+EXP((((-1)*ceta)+(delta*LN(speed)))+(epsilon*speed)))))</f>
        <v>0.10568099437467571</v>
      </c>
      <c r="V10822" s="8">
        <f t="shared" si="382"/>
        <v>86</v>
      </c>
    </row>
    <row r="10823" spans="1:28">
      <c r="A10823" s="34" t="s">
        <v>19</v>
      </c>
      <c r="B10823" s="34" t="s">
        <v>76</v>
      </c>
      <c r="C10823" s="5" t="s">
        <v>195</v>
      </c>
      <c r="D10823" s="35" t="s">
        <v>89</v>
      </c>
      <c r="E10823" s="36" t="s">
        <v>15</v>
      </c>
      <c r="F10823" s="37">
        <v>100</v>
      </c>
      <c r="G10823" s="38">
        <v>-0.02</v>
      </c>
      <c r="H10823" s="34">
        <v>0.97804980351056547</v>
      </c>
      <c r="I10823" s="35">
        <v>-1.7873968242684085E-5</v>
      </c>
      <c r="J10823" s="35">
        <v>3.3853074224806778E-3</v>
      </c>
      <c r="K10823" s="35">
        <v>-0.22821587279999261</v>
      </c>
      <c r="L10823" s="35">
        <v>5.9969799170657785</v>
      </c>
      <c r="M10823" s="35">
        <v>0</v>
      </c>
      <c r="N10823" s="35">
        <v>0</v>
      </c>
      <c r="O10823" s="35">
        <v>0</v>
      </c>
      <c r="P10823" s="36">
        <v>12</v>
      </c>
      <c r="Q10823" s="37">
        <v>86</v>
      </c>
      <c r="R10823" s="36">
        <v>14</v>
      </c>
      <c r="S10823" s="39">
        <f t="shared" si="381"/>
        <v>86</v>
      </c>
      <c r="T10823" s="34" t="s">
        <v>51</v>
      </c>
      <c r="U10823" s="12">
        <f>(((alpha*(speed^3))+(beta*(speed^2))+(ceta*speed))+delta)</f>
        <v>3.93038083648376E-2</v>
      </c>
      <c r="V10823" s="8">
        <f t="shared" si="382"/>
        <v>86</v>
      </c>
    </row>
    <row r="10824" spans="1:28">
      <c r="A10824" s="34" t="s">
        <v>19</v>
      </c>
      <c r="B10824" s="34" t="s">
        <v>76</v>
      </c>
      <c r="C10824" s="5" t="s">
        <v>194</v>
      </c>
      <c r="D10824" s="35" t="s">
        <v>89</v>
      </c>
      <c r="E10824" s="36" t="s">
        <v>16</v>
      </c>
      <c r="F10824" s="37">
        <v>100</v>
      </c>
      <c r="G10824" s="38">
        <v>-0.02</v>
      </c>
      <c r="H10824" s="34">
        <v>0.95229003006707891</v>
      </c>
      <c r="I10824" s="35">
        <v>-1.9936991613780583E-5</v>
      </c>
      <c r="J10824" s="35">
        <v>3.7682239059920342E-3</v>
      </c>
      <c r="K10824" s="35">
        <v>-0.26724866774486694</v>
      </c>
      <c r="L10824" s="35">
        <v>7.9153808856320493</v>
      </c>
      <c r="M10824" s="35">
        <v>0</v>
      </c>
      <c r="N10824" s="35">
        <v>0</v>
      </c>
      <c r="O10824" s="35">
        <v>0</v>
      </c>
      <c r="P10824" s="36">
        <v>12</v>
      </c>
      <c r="Q10824" s="37">
        <v>86</v>
      </c>
      <c r="R10824" s="36">
        <v>14</v>
      </c>
      <c r="S10824" s="39">
        <f t="shared" si="381"/>
        <v>86</v>
      </c>
      <c r="T10824" s="34" t="s">
        <v>51</v>
      </c>
      <c r="U10824" s="12">
        <f>(((alpha*(speed^3))+(beta*(speed^2))+(ceta*speed))+delta)</f>
        <v>0.12073633039575515</v>
      </c>
      <c r="V10824" s="8">
        <f t="shared" si="382"/>
        <v>86</v>
      </c>
    </row>
    <row r="10825" spans="1:28">
      <c r="A10825" s="34" t="s">
        <v>19</v>
      </c>
      <c r="B10825" s="34" t="s">
        <v>76</v>
      </c>
      <c r="C10825" s="5" t="s">
        <v>195</v>
      </c>
      <c r="D10825" s="35" t="s">
        <v>89</v>
      </c>
      <c r="E10825" s="36" t="s">
        <v>16</v>
      </c>
      <c r="F10825" s="37">
        <v>100</v>
      </c>
      <c r="G10825" s="38">
        <v>-0.02</v>
      </c>
      <c r="H10825" s="34">
        <v>0.9790876868589844</v>
      </c>
      <c r="I10825" s="35">
        <v>-9.3762420163718814E-5</v>
      </c>
      <c r="J10825" s="35">
        <v>1.6864179443693506E-2</v>
      </c>
      <c r="K10825" s="35">
        <v>-1.0690138915982383</v>
      </c>
      <c r="L10825" s="35">
        <v>26.904007559404281</v>
      </c>
      <c r="M10825" s="35">
        <v>0</v>
      </c>
      <c r="N10825" s="35">
        <v>0</v>
      </c>
      <c r="O10825" s="35">
        <v>0</v>
      </c>
      <c r="P10825" s="36">
        <v>12</v>
      </c>
      <c r="Q10825" s="37">
        <v>86</v>
      </c>
      <c r="R10825" s="36">
        <v>14</v>
      </c>
      <c r="S10825" s="39">
        <f t="shared" si="381"/>
        <v>86</v>
      </c>
      <c r="T10825" s="34" t="s">
        <v>51</v>
      </c>
      <c r="U10825" s="12">
        <f>(((alpha*(speed^3))+(beta*(speed^2))+(ceta*speed))+delta)</f>
        <v>5.8134127858611606E-2</v>
      </c>
      <c r="V10825" s="8">
        <f t="shared" si="382"/>
        <v>86</v>
      </c>
    </row>
    <row r="10826" spans="1:28">
      <c r="A10826" s="34" t="s">
        <v>19</v>
      </c>
      <c r="B10826" s="34" t="s">
        <v>76</v>
      </c>
      <c r="C10826" s="5" t="s">
        <v>194</v>
      </c>
      <c r="D10826" s="35" t="s">
        <v>89</v>
      </c>
      <c r="E10826" s="36" t="s">
        <v>14</v>
      </c>
      <c r="F10826" s="37">
        <v>100</v>
      </c>
      <c r="G10826" s="38">
        <v>-0.02</v>
      </c>
      <c r="H10826" s="34">
        <v>0.98509278394930844</v>
      </c>
      <c r="I10826" s="35">
        <v>1.5870073268701723</v>
      </c>
      <c r="J10826" s="35">
        <v>6.682635545278795E-2</v>
      </c>
      <c r="K10826" s="35">
        <v>0.45565372586300762</v>
      </c>
      <c r="L10826" s="35">
        <v>0</v>
      </c>
      <c r="M10826" s="35">
        <v>0</v>
      </c>
      <c r="N10826" s="35">
        <v>0</v>
      </c>
      <c r="O10826" s="35">
        <v>0</v>
      </c>
      <c r="P10826" s="36">
        <v>12</v>
      </c>
      <c r="Q10826" s="37">
        <v>86</v>
      </c>
      <c r="R10826" s="36">
        <v>2</v>
      </c>
      <c r="S10826" s="39">
        <f t="shared" si="381"/>
        <v>86</v>
      </c>
      <c r="T10826" s="34" t="s">
        <v>31</v>
      </c>
      <c r="U10826" s="12">
        <f>((alpha+(beta*speed))^((-1)/ceta))</f>
        <v>1.2614522961973582E-2</v>
      </c>
      <c r="V10826" s="8">
        <f t="shared" si="382"/>
        <v>86</v>
      </c>
      <c r="AB10826" s="41"/>
    </row>
    <row r="10827" spans="1:28">
      <c r="A10827" s="34" t="s">
        <v>19</v>
      </c>
      <c r="B10827" s="34" t="s">
        <v>76</v>
      </c>
      <c r="C10827" s="5" t="s">
        <v>195</v>
      </c>
      <c r="D10827" s="35" t="s">
        <v>89</v>
      </c>
      <c r="E10827" s="36" t="s">
        <v>14</v>
      </c>
      <c r="F10827" s="37">
        <v>100</v>
      </c>
      <c r="G10827" s="38">
        <v>-0.02</v>
      </c>
      <c r="H10827" s="34">
        <v>0.98212241758138352</v>
      </c>
      <c r="I10827" s="35">
        <v>0.33546746983861009</v>
      </c>
      <c r="J10827" s="35">
        <v>0.98097606618385325</v>
      </c>
      <c r="K10827" s="35">
        <v>-0.5541958181207256</v>
      </c>
      <c r="L10827" s="35">
        <v>0</v>
      </c>
      <c r="M10827" s="35">
        <v>0</v>
      </c>
      <c r="N10827" s="35">
        <v>0</v>
      </c>
      <c r="O10827" s="35">
        <v>0</v>
      </c>
      <c r="P10827" s="36">
        <v>12</v>
      </c>
      <c r="Q10827" s="37">
        <v>86</v>
      </c>
      <c r="R10827" s="36">
        <v>0</v>
      </c>
      <c r="S10827" s="39">
        <f t="shared" si="381"/>
        <v>86</v>
      </c>
      <c r="T10827" s="34" t="s">
        <v>29</v>
      </c>
      <c r="U10827" s="12">
        <f>((alpha*(beta^speed))*(speed^ceta))</f>
        <v>5.4473196398983226E-3</v>
      </c>
      <c r="V10827" s="8">
        <f t="shared" si="382"/>
        <v>86</v>
      </c>
      <c r="AB10827" s="41"/>
    </row>
    <row r="10828" spans="1:28">
      <c r="A10828" s="34" t="s">
        <v>19</v>
      </c>
      <c r="B10828" s="34" t="s">
        <v>76</v>
      </c>
      <c r="C10828" s="5" t="s">
        <v>194</v>
      </c>
      <c r="D10828" s="35" t="s">
        <v>89</v>
      </c>
      <c r="E10828" s="36" t="s">
        <v>18</v>
      </c>
      <c r="F10828" s="37">
        <v>100</v>
      </c>
      <c r="G10828" s="38">
        <v>-0.02</v>
      </c>
      <c r="H10828" s="34">
        <v>0.97952585554181115</v>
      </c>
      <c r="I10828" s="35">
        <v>-4.085516196235615E-7</v>
      </c>
      <c r="J10828" s="35">
        <v>7.5474821307729254E-5</v>
      </c>
      <c r="K10828" s="35">
        <v>-4.9963063411542904E-3</v>
      </c>
      <c r="L10828" s="35">
        <v>0.13530950756183938</v>
      </c>
      <c r="M10828" s="35">
        <v>0</v>
      </c>
      <c r="N10828" s="35">
        <v>0</v>
      </c>
      <c r="O10828" s="35">
        <v>0</v>
      </c>
      <c r="P10828" s="36">
        <v>12</v>
      </c>
      <c r="Q10828" s="37">
        <v>86</v>
      </c>
      <c r="R10828" s="36">
        <v>14</v>
      </c>
      <c r="S10828" s="39">
        <f t="shared" si="381"/>
        <v>86</v>
      </c>
      <c r="T10828" s="34" t="s">
        <v>51</v>
      </c>
      <c r="U10828" s="12">
        <f>(((alpha*(speed^3))+(beta*(speed^2))+(ceta*speed))+delta)</f>
        <v>3.9772316432519494E-3</v>
      </c>
      <c r="V10828" s="8">
        <f t="shared" si="382"/>
        <v>86</v>
      </c>
      <c r="AB10828" s="41"/>
    </row>
    <row r="10829" spans="1:28">
      <c r="A10829" s="34" t="s">
        <v>19</v>
      </c>
      <c r="B10829" s="34" t="s">
        <v>76</v>
      </c>
      <c r="C10829" s="5" t="s">
        <v>195</v>
      </c>
      <c r="D10829" s="35" t="s">
        <v>89</v>
      </c>
      <c r="E10829" s="36" t="s">
        <v>18</v>
      </c>
      <c r="F10829" s="37">
        <v>100</v>
      </c>
      <c r="G10829" s="38">
        <v>-0.02</v>
      </c>
      <c r="H10829" s="34">
        <v>0.97271120418874246</v>
      </c>
      <c r="I10829" s="35">
        <v>0.24486367104594225</v>
      </c>
      <c r="J10829" s="35">
        <v>0.93428137177037696</v>
      </c>
      <c r="K10829" s="35">
        <v>0.11064721187039915</v>
      </c>
      <c r="L10829" s="35">
        <v>0</v>
      </c>
      <c r="M10829" s="35">
        <v>0</v>
      </c>
      <c r="N10829" s="35">
        <v>0</v>
      </c>
      <c r="O10829" s="35">
        <v>0</v>
      </c>
      <c r="P10829" s="36">
        <v>12</v>
      </c>
      <c r="Q10829" s="37">
        <v>86</v>
      </c>
      <c r="R10829" s="36">
        <v>0</v>
      </c>
      <c r="S10829" s="39">
        <f t="shared" si="381"/>
        <v>86</v>
      </c>
      <c r="T10829" s="34" t="s">
        <v>29</v>
      </c>
      <c r="U10829" s="12">
        <f>((alpha*(beta^speed))*(speed^ceta))</f>
        <v>1.1589175312818518E-3</v>
      </c>
      <c r="V10829" s="8">
        <f t="shared" si="382"/>
        <v>86</v>
      </c>
      <c r="AB10829" s="41"/>
    </row>
    <row r="10830" spans="1:28">
      <c r="A10830" s="34" t="s">
        <v>19</v>
      </c>
      <c r="B10830" s="34" t="s">
        <v>76</v>
      </c>
      <c r="C10830" s="5" t="s">
        <v>194</v>
      </c>
      <c r="D10830" s="35" t="s">
        <v>89</v>
      </c>
      <c r="E10830" s="36" t="s">
        <v>17</v>
      </c>
      <c r="F10830" s="37">
        <v>100</v>
      </c>
      <c r="G10830" s="38">
        <v>-0.02</v>
      </c>
      <c r="H10830" s="34">
        <v>0.9377864388814644</v>
      </c>
      <c r="I10830" s="35">
        <v>-1.8504867875835003E-3</v>
      </c>
      <c r="J10830" s="35">
        <v>0.3438329779453394</v>
      </c>
      <c r="K10830" s="35">
        <v>-24.090176938951824</v>
      </c>
      <c r="L10830" s="35">
        <v>712.30693507427566</v>
      </c>
      <c r="M10830" s="35">
        <v>0</v>
      </c>
      <c r="N10830" s="35">
        <v>0</v>
      </c>
      <c r="O10830" s="35">
        <v>0</v>
      </c>
      <c r="P10830" s="36">
        <v>12</v>
      </c>
      <c r="Q10830" s="37">
        <v>86</v>
      </c>
      <c r="R10830" s="36">
        <v>14</v>
      </c>
      <c r="S10830" s="39">
        <f t="shared" si="381"/>
        <v>86</v>
      </c>
      <c r="T10830" s="34" t="s">
        <v>51</v>
      </c>
      <c r="U10830" s="12">
        <f>(((alpha*(speed^3))+(beta*(speed^2))+(ceta*speed))+delta)</f>
        <v>6.5271990449381292</v>
      </c>
      <c r="V10830" s="8">
        <f t="shared" si="382"/>
        <v>86</v>
      </c>
    </row>
    <row r="10831" spans="1:28">
      <c r="A10831" s="34" t="s">
        <v>19</v>
      </c>
      <c r="B10831" s="34" t="s">
        <v>76</v>
      </c>
      <c r="C10831" s="5" t="s">
        <v>195</v>
      </c>
      <c r="D10831" s="35" t="s">
        <v>89</v>
      </c>
      <c r="E10831" s="36" t="s">
        <v>17</v>
      </c>
      <c r="F10831" s="37">
        <v>100</v>
      </c>
      <c r="G10831" s="38">
        <v>-0.02</v>
      </c>
      <c r="H10831" s="34">
        <v>0.93860916663534455</v>
      </c>
      <c r="I10831" s="35">
        <v>-1.8364471216010278E-3</v>
      </c>
      <c r="J10831" s="35">
        <v>0.34067795531790251</v>
      </c>
      <c r="K10831" s="35">
        <v>-23.741087151809857</v>
      </c>
      <c r="L10831" s="35">
        <v>695.88989477446864</v>
      </c>
      <c r="M10831" s="35">
        <v>0</v>
      </c>
      <c r="N10831" s="35">
        <v>0</v>
      </c>
      <c r="O10831" s="35">
        <v>0</v>
      </c>
      <c r="P10831" s="36">
        <v>12</v>
      </c>
      <c r="Q10831" s="37">
        <v>86</v>
      </c>
      <c r="R10831" s="36">
        <v>14</v>
      </c>
      <c r="S10831" s="39">
        <f t="shared" si="381"/>
        <v>86</v>
      </c>
      <c r="T10831" s="34" t="s">
        <v>51</v>
      </c>
      <c r="U10831" s="12">
        <f>(((alpha*(speed^3))+(beta*(speed^2))+(ceta*speed))+delta)</f>
        <v>5.7273468729646311</v>
      </c>
      <c r="V10831" s="8">
        <f t="shared" si="382"/>
        <v>86</v>
      </c>
    </row>
    <row r="10832" spans="1:28">
      <c r="A10832" s="34" t="s">
        <v>19</v>
      </c>
      <c r="B10832" s="34" t="s">
        <v>76</v>
      </c>
      <c r="C10832" s="5" t="s">
        <v>194</v>
      </c>
      <c r="D10832" s="35" t="s">
        <v>89</v>
      </c>
      <c r="E10832" s="36" t="s">
        <v>15</v>
      </c>
      <c r="F10832" s="37">
        <v>0</v>
      </c>
      <c r="G10832" s="38">
        <v>0.02</v>
      </c>
      <c r="H10832" s="34">
        <v>0.99798965571495901</v>
      </c>
      <c r="I10832" s="35">
        <v>1.3979255847109326</v>
      </c>
      <c r="J10832" s="35">
        <v>-0.12026212189306673</v>
      </c>
      <c r="K10832" s="35">
        <v>47.617317575107897</v>
      </c>
      <c r="L10832" s="35">
        <v>-1.2710660798565498</v>
      </c>
      <c r="M10832" s="35">
        <v>0</v>
      </c>
      <c r="N10832" s="35">
        <v>0</v>
      </c>
      <c r="O10832" s="35">
        <v>0</v>
      </c>
      <c r="P10832" s="36">
        <v>12</v>
      </c>
      <c r="Q10832" s="37">
        <v>86</v>
      </c>
      <c r="R10832" s="36">
        <v>1</v>
      </c>
      <c r="S10832" s="39">
        <f t="shared" si="381"/>
        <v>86</v>
      </c>
      <c r="T10832" s="34" t="s">
        <v>30</v>
      </c>
      <c r="U10832" s="12">
        <f>((alpha*(speed^beta))+(ceta*(speed^delta)))</f>
        <v>0.98369286628506836</v>
      </c>
      <c r="V10832" s="8">
        <f t="shared" si="382"/>
        <v>86</v>
      </c>
    </row>
    <row r="10833" spans="1:28">
      <c r="A10833" s="34" t="s">
        <v>19</v>
      </c>
      <c r="B10833" s="34" t="s">
        <v>76</v>
      </c>
      <c r="C10833" s="5" t="s">
        <v>195</v>
      </c>
      <c r="D10833" s="35" t="s">
        <v>89</v>
      </c>
      <c r="E10833" s="36" t="s">
        <v>15</v>
      </c>
      <c r="F10833" s="37">
        <v>0</v>
      </c>
      <c r="G10833" s="38">
        <v>0.02</v>
      </c>
      <c r="H10833" s="34">
        <v>0.96232197319033952</v>
      </c>
      <c r="I10833" s="35">
        <v>2.7003828811286605</v>
      </c>
      <c r="J10833" s="35">
        <v>27.111667886551938</v>
      </c>
      <c r="K10833" s="35">
        <v>-3.0362256386341064E-2</v>
      </c>
      <c r="L10833" s="35">
        <v>0.61614895442685136</v>
      </c>
      <c r="M10833" s="35">
        <v>7.2108575825399562E-2</v>
      </c>
      <c r="N10833" s="35">
        <v>0</v>
      </c>
      <c r="O10833" s="35">
        <v>0</v>
      </c>
      <c r="P10833" s="36">
        <v>12</v>
      </c>
      <c r="Q10833" s="37">
        <v>86</v>
      </c>
      <c r="R10833" s="36">
        <v>10</v>
      </c>
      <c r="S10833" s="39">
        <f t="shared" si="381"/>
        <v>86</v>
      </c>
      <c r="T10833" s="34" t="s">
        <v>44</v>
      </c>
      <c r="U10833" s="12">
        <f>(alpha+(beta/(1+EXP((((-1)*ceta)+(delta*LN(speed)))+(epsilon*speed)))))</f>
        <v>2.7038087389115621</v>
      </c>
      <c r="V10833" s="8">
        <f t="shared" si="382"/>
        <v>86</v>
      </c>
    </row>
    <row r="10834" spans="1:28">
      <c r="A10834" s="34" t="s">
        <v>19</v>
      </c>
      <c r="B10834" s="34" t="s">
        <v>76</v>
      </c>
      <c r="C10834" s="5" t="s">
        <v>194</v>
      </c>
      <c r="D10834" s="35" t="s">
        <v>89</v>
      </c>
      <c r="E10834" s="36" t="s">
        <v>16</v>
      </c>
      <c r="F10834" s="37">
        <v>0</v>
      </c>
      <c r="G10834" s="38">
        <v>0.02</v>
      </c>
      <c r="H10834" s="34">
        <v>0.98208963121543325</v>
      </c>
      <c r="I10834" s="35">
        <v>4.2027787322352159</v>
      </c>
      <c r="J10834" s="35">
        <v>45.443424403858366</v>
      </c>
      <c r="K10834" s="35">
        <v>2.7807544905786082E-2</v>
      </c>
      <c r="L10834" s="35">
        <v>0.96692282127945295</v>
      </c>
      <c r="M10834" s="35">
        <v>2.7078924222189757E-2</v>
      </c>
      <c r="N10834" s="35">
        <v>0</v>
      </c>
      <c r="O10834" s="35">
        <v>0</v>
      </c>
      <c r="P10834" s="36">
        <v>12</v>
      </c>
      <c r="Q10834" s="37">
        <v>86</v>
      </c>
      <c r="R10834" s="36">
        <v>10</v>
      </c>
      <c r="S10834" s="39">
        <f t="shared" si="381"/>
        <v>86</v>
      </c>
      <c r="T10834" s="34" t="s">
        <v>44</v>
      </c>
      <c r="U10834" s="12">
        <f>(alpha+(beta/(1+EXP((((-1)*ceta)+(delta*LN(speed)))+(epsilon*speed)))))</f>
        <v>4.26402388982254</v>
      </c>
      <c r="V10834" s="8">
        <f t="shared" si="382"/>
        <v>86</v>
      </c>
    </row>
    <row r="10835" spans="1:28">
      <c r="A10835" s="34" t="s">
        <v>19</v>
      </c>
      <c r="B10835" s="34" t="s">
        <v>76</v>
      </c>
      <c r="C10835" s="5" t="s">
        <v>195</v>
      </c>
      <c r="D10835" s="35" t="s">
        <v>89</v>
      </c>
      <c r="E10835" s="36" t="s">
        <v>16</v>
      </c>
      <c r="F10835" s="37">
        <v>0</v>
      </c>
      <c r="G10835" s="38">
        <v>0.02</v>
      </c>
      <c r="H10835" s="34">
        <v>0.9982579299510731</v>
      </c>
      <c r="I10835" s="35">
        <v>1.5748317960826557</v>
      </c>
      <c r="J10835" s="35">
        <v>47.870622205657064</v>
      </c>
      <c r="K10835" s="35">
        <v>0.65753564098576345</v>
      </c>
      <c r="L10835" s="35">
        <v>6.71227263610399E-2</v>
      </c>
      <c r="M10835" s="35">
        <v>8.1498223023165492E-2</v>
      </c>
      <c r="N10835" s="35">
        <v>0</v>
      </c>
      <c r="O10835" s="35">
        <v>0</v>
      </c>
      <c r="P10835" s="36">
        <v>12</v>
      </c>
      <c r="Q10835" s="37">
        <v>86</v>
      </c>
      <c r="R10835" s="36">
        <v>10</v>
      </c>
      <c r="S10835" s="39">
        <f t="shared" si="381"/>
        <v>86</v>
      </c>
      <c r="T10835" s="34" t="s">
        <v>44</v>
      </c>
      <c r="U10835" s="12">
        <f>(alpha+(beta/(1+EXP((((-1)*ceta)+(delta*LN(speed)))+(epsilon*speed)))))</f>
        <v>1.6366788835716699</v>
      </c>
      <c r="V10835" s="8">
        <f t="shared" si="382"/>
        <v>86</v>
      </c>
    </row>
    <row r="10836" spans="1:28">
      <c r="A10836" s="34" t="s">
        <v>19</v>
      </c>
      <c r="B10836" s="34" t="s">
        <v>76</v>
      </c>
      <c r="C10836" s="5" t="s">
        <v>194</v>
      </c>
      <c r="D10836" s="35" t="s">
        <v>89</v>
      </c>
      <c r="E10836" s="36" t="s">
        <v>14</v>
      </c>
      <c r="F10836" s="37">
        <v>0</v>
      </c>
      <c r="G10836" s="38">
        <v>0.02</v>
      </c>
      <c r="H10836" s="34">
        <v>0.99377707139723126</v>
      </c>
      <c r="I10836" s="35">
        <v>2.2402710419686662</v>
      </c>
      <c r="J10836" s="35">
        <v>1.014750537311965</v>
      </c>
      <c r="K10836" s="35">
        <v>-1.0749963291465807</v>
      </c>
      <c r="L10836" s="35">
        <v>0</v>
      </c>
      <c r="M10836" s="35">
        <v>0</v>
      </c>
      <c r="N10836" s="35">
        <v>0</v>
      </c>
      <c r="O10836" s="35">
        <v>0</v>
      </c>
      <c r="P10836" s="36">
        <v>12</v>
      </c>
      <c r="Q10836" s="37">
        <v>86</v>
      </c>
      <c r="R10836" s="36">
        <v>0</v>
      </c>
      <c r="S10836" s="39">
        <f t="shared" si="381"/>
        <v>86</v>
      </c>
      <c r="T10836" s="34" t="s">
        <v>29</v>
      </c>
      <c r="U10836" s="12">
        <f>((alpha*(beta^speed))*(speed^ceta))</f>
        <v>6.5708381043582342E-2</v>
      </c>
      <c r="V10836" s="8">
        <f t="shared" si="382"/>
        <v>86</v>
      </c>
    </row>
    <row r="10837" spans="1:28">
      <c r="A10837" s="34" t="s">
        <v>19</v>
      </c>
      <c r="B10837" s="34" t="s">
        <v>76</v>
      </c>
      <c r="C10837" s="5" t="s">
        <v>195</v>
      </c>
      <c r="D10837" s="35" t="s">
        <v>89</v>
      </c>
      <c r="E10837" s="36" t="s">
        <v>14</v>
      </c>
      <c r="F10837" s="37">
        <v>0</v>
      </c>
      <c r="G10837" s="38">
        <v>0.02</v>
      </c>
      <c r="H10837" s="34">
        <v>0.99867530487835876</v>
      </c>
      <c r="I10837" s="35">
        <v>0.79275503106741663</v>
      </c>
      <c r="J10837" s="35">
        <v>1.0083606729954657</v>
      </c>
      <c r="K10837" s="35">
        <v>-0.92928234273580457</v>
      </c>
      <c r="L10837" s="35">
        <v>0</v>
      </c>
      <c r="M10837" s="35">
        <v>0</v>
      </c>
      <c r="N10837" s="35">
        <v>0</v>
      </c>
      <c r="O10837" s="35">
        <v>0</v>
      </c>
      <c r="P10837" s="36">
        <v>12</v>
      </c>
      <c r="Q10837" s="37">
        <v>86</v>
      </c>
      <c r="R10837" s="36">
        <v>0</v>
      </c>
      <c r="S10837" s="39">
        <f t="shared" si="381"/>
        <v>86</v>
      </c>
      <c r="T10837" s="34" t="s">
        <v>29</v>
      </c>
      <c r="U10837" s="12">
        <f>((alpha*(beta^speed))*(speed^ceta))</f>
        <v>2.5847057348475207E-2</v>
      </c>
      <c r="V10837" s="8">
        <f t="shared" si="382"/>
        <v>86</v>
      </c>
      <c r="AB10837" s="41"/>
    </row>
    <row r="10838" spans="1:28">
      <c r="A10838" s="34" t="s">
        <v>19</v>
      </c>
      <c r="B10838" s="34" t="s">
        <v>76</v>
      </c>
      <c r="C10838" s="5" t="s">
        <v>194</v>
      </c>
      <c r="D10838" s="35" t="s">
        <v>89</v>
      </c>
      <c r="E10838" s="36" t="s">
        <v>18</v>
      </c>
      <c r="F10838" s="37">
        <v>0</v>
      </c>
      <c r="G10838" s="38">
        <v>0.02</v>
      </c>
      <c r="H10838" s="34">
        <v>0.9811072879657049</v>
      </c>
      <c r="I10838" s="35">
        <v>0.50348387665157313</v>
      </c>
      <c r="J10838" s="35">
        <v>1.0109263082659949</v>
      </c>
      <c r="K10838" s="35">
        <v>-0.70322513687889976</v>
      </c>
      <c r="L10838" s="35">
        <v>0</v>
      </c>
      <c r="M10838" s="35">
        <v>0</v>
      </c>
      <c r="N10838" s="35">
        <v>0</v>
      </c>
      <c r="O10838" s="35">
        <v>0</v>
      </c>
      <c r="P10838" s="36">
        <v>12</v>
      </c>
      <c r="Q10838" s="37">
        <v>86</v>
      </c>
      <c r="R10838" s="36">
        <v>0</v>
      </c>
      <c r="S10838" s="39">
        <f t="shared" si="381"/>
        <v>86</v>
      </c>
      <c r="T10838" s="34" t="s">
        <v>29</v>
      </c>
      <c r="U10838" s="12">
        <f>((alpha*(beta^speed))*(speed^ceta))</f>
        <v>5.5908072622433892E-2</v>
      </c>
      <c r="V10838" s="8">
        <f t="shared" si="382"/>
        <v>86</v>
      </c>
      <c r="AB10838" s="41"/>
    </row>
    <row r="10839" spans="1:28">
      <c r="A10839" s="34" t="s">
        <v>19</v>
      </c>
      <c r="B10839" s="34" t="s">
        <v>76</v>
      </c>
      <c r="C10839" s="5" t="s">
        <v>195</v>
      </c>
      <c r="D10839" s="35" t="s">
        <v>89</v>
      </c>
      <c r="E10839" s="36" t="s">
        <v>18</v>
      </c>
      <c r="F10839" s="37">
        <v>0</v>
      </c>
      <c r="G10839" s="38">
        <v>0.02</v>
      </c>
      <c r="H10839" s="34">
        <v>0.97380941776221752</v>
      </c>
      <c r="I10839" s="35">
        <v>-0.38117452603095769</v>
      </c>
      <c r="J10839" s="35">
        <v>0.61671052611584221</v>
      </c>
      <c r="K10839" s="35">
        <v>-3.3981433724079215E-3</v>
      </c>
      <c r="L10839" s="35">
        <v>0</v>
      </c>
      <c r="M10839" s="35">
        <v>0</v>
      </c>
      <c r="N10839" s="35">
        <v>0</v>
      </c>
      <c r="O10839" s="35">
        <v>0</v>
      </c>
      <c r="P10839" s="36">
        <v>12</v>
      </c>
      <c r="Q10839" s="37">
        <v>86</v>
      </c>
      <c r="R10839" s="36">
        <v>5</v>
      </c>
      <c r="S10839" s="39">
        <f t="shared" si="381"/>
        <v>86</v>
      </c>
      <c r="T10839" s="34" t="s">
        <v>36</v>
      </c>
      <c r="U10839" s="12">
        <f>(1/(((ceta*(speed^2))+(beta*speed))+alpha))</f>
        <v>3.6332902245886478E-2</v>
      </c>
      <c r="V10839" s="8">
        <f t="shared" si="382"/>
        <v>86</v>
      </c>
      <c r="AB10839" s="41"/>
    </row>
    <row r="10840" spans="1:28">
      <c r="A10840" s="34" t="s">
        <v>19</v>
      </c>
      <c r="B10840" s="34" t="s">
        <v>76</v>
      </c>
      <c r="C10840" s="5" t="s">
        <v>194</v>
      </c>
      <c r="D10840" s="35" t="s">
        <v>89</v>
      </c>
      <c r="E10840" s="36" t="s">
        <v>17</v>
      </c>
      <c r="F10840" s="37">
        <v>0</v>
      </c>
      <c r="G10840" s="38">
        <v>0.02</v>
      </c>
      <c r="H10840" s="34">
        <v>0.98476924718643244</v>
      </c>
      <c r="I10840" s="35">
        <v>2507.0790576953236</v>
      </c>
      <c r="J10840" s="35">
        <v>1.0093598973993552</v>
      </c>
      <c r="K10840" s="35">
        <v>-0.61325036393681231</v>
      </c>
      <c r="L10840" s="35">
        <v>0</v>
      </c>
      <c r="M10840" s="35">
        <v>0</v>
      </c>
      <c r="N10840" s="35">
        <v>0</v>
      </c>
      <c r="O10840" s="35">
        <v>0</v>
      </c>
      <c r="P10840" s="36">
        <v>12</v>
      </c>
      <c r="Q10840" s="37">
        <v>86</v>
      </c>
      <c r="R10840" s="36">
        <v>0</v>
      </c>
      <c r="S10840" s="39">
        <f t="shared" si="381"/>
        <v>86</v>
      </c>
      <c r="T10840" s="34" t="s">
        <v>29</v>
      </c>
      <c r="U10840" s="12">
        <f>((alpha*(beta^speed))*(speed^ceta))</f>
        <v>363.74421729663572</v>
      </c>
      <c r="V10840" s="8">
        <f t="shared" si="382"/>
        <v>86</v>
      </c>
    </row>
    <row r="10841" spans="1:28">
      <c r="A10841" s="34" t="s">
        <v>19</v>
      </c>
      <c r="B10841" s="34" t="s">
        <v>76</v>
      </c>
      <c r="C10841" s="5" t="s">
        <v>195</v>
      </c>
      <c r="D10841" s="35" t="s">
        <v>89</v>
      </c>
      <c r="E10841" s="36" t="s">
        <v>17</v>
      </c>
      <c r="F10841" s="37">
        <v>0</v>
      </c>
      <c r="G10841" s="38">
        <v>0.02</v>
      </c>
      <c r="H10841" s="34">
        <v>0.98654520787999067</v>
      </c>
      <c r="I10841" s="35">
        <v>2564.5794752060274</v>
      </c>
      <c r="J10841" s="35">
        <v>1.0095398521994474</v>
      </c>
      <c r="K10841" s="35">
        <v>-0.63314414738720037</v>
      </c>
      <c r="L10841" s="35">
        <v>0</v>
      </c>
      <c r="M10841" s="35">
        <v>0</v>
      </c>
      <c r="N10841" s="35">
        <v>0</v>
      </c>
      <c r="O10841" s="35">
        <v>0</v>
      </c>
      <c r="P10841" s="36">
        <v>12</v>
      </c>
      <c r="Q10841" s="37">
        <v>86</v>
      </c>
      <c r="R10841" s="36">
        <v>0</v>
      </c>
      <c r="S10841" s="39">
        <f t="shared" si="381"/>
        <v>86</v>
      </c>
      <c r="T10841" s="34" t="s">
        <v>29</v>
      </c>
      <c r="U10841" s="12">
        <f>((alpha*(beta^speed))*(speed^ceta))</f>
        <v>345.79444170903685</v>
      </c>
      <c r="V10841" s="8">
        <f t="shared" si="382"/>
        <v>86</v>
      </c>
    </row>
    <row r="10842" spans="1:28">
      <c r="A10842" s="34" t="s">
        <v>19</v>
      </c>
      <c r="B10842" s="34" t="s">
        <v>76</v>
      </c>
      <c r="C10842" s="5" t="s">
        <v>194</v>
      </c>
      <c r="D10842" s="35" t="s">
        <v>89</v>
      </c>
      <c r="E10842" s="36" t="s">
        <v>15</v>
      </c>
      <c r="F10842" s="37">
        <v>50</v>
      </c>
      <c r="G10842" s="38">
        <v>0.02</v>
      </c>
      <c r="H10842" s="34">
        <v>0.99455920712077528</v>
      </c>
      <c r="I10842" s="35">
        <v>199.18334329645714</v>
      </c>
      <c r="J10842" s="35">
        <v>-2.4069242987461541</v>
      </c>
      <c r="K10842" s="35">
        <v>8.4268824425059208</v>
      </c>
      <c r="L10842" s="35">
        <v>-0.43259350364089599</v>
      </c>
      <c r="M10842" s="35">
        <v>0</v>
      </c>
      <c r="N10842" s="35">
        <v>0</v>
      </c>
      <c r="O10842" s="35">
        <v>0</v>
      </c>
      <c r="P10842" s="36">
        <v>12</v>
      </c>
      <c r="Q10842" s="37">
        <v>86</v>
      </c>
      <c r="R10842" s="36">
        <v>1</v>
      </c>
      <c r="S10842" s="39">
        <f t="shared" si="381"/>
        <v>86</v>
      </c>
      <c r="T10842" s="34" t="s">
        <v>30</v>
      </c>
      <c r="U10842" s="12">
        <f>((alpha*(speed^beta))+(ceta*(speed^delta)))</f>
        <v>1.2313138558269419</v>
      </c>
      <c r="V10842" s="8">
        <f t="shared" si="382"/>
        <v>86</v>
      </c>
    </row>
    <row r="10843" spans="1:28">
      <c r="A10843" s="34" t="s">
        <v>19</v>
      </c>
      <c r="B10843" s="34" t="s">
        <v>76</v>
      </c>
      <c r="C10843" s="5" t="s">
        <v>195</v>
      </c>
      <c r="D10843" s="35" t="s">
        <v>89</v>
      </c>
      <c r="E10843" s="36" t="s">
        <v>15</v>
      </c>
      <c r="F10843" s="37">
        <v>50</v>
      </c>
      <c r="G10843" s="38">
        <v>0.02</v>
      </c>
      <c r="H10843" s="34">
        <v>0.96128795672022438</v>
      </c>
      <c r="I10843" s="35">
        <v>14.964899165124086</v>
      </c>
      <c r="J10843" s="35">
        <v>0.99539050776948823</v>
      </c>
      <c r="K10843" s="35">
        <v>-0.31191438428095702</v>
      </c>
      <c r="L10843" s="35">
        <v>0</v>
      </c>
      <c r="M10843" s="35">
        <v>0</v>
      </c>
      <c r="N10843" s="35">
        <v>0</v>
      </c>
      <c r="O10843" s="35">
        <v>0</v>
      </c>
      <c r="P10843" s="36">
        <v>12</v>
      </c>
      <c r="Q10843" s="37">
        <v>86</v>
      </c>
      <c r="R10843" s="36">
        <v>0</v>
      </c>
      <c r="S10843" s="39">
        <f t="shared" si="381"/>
        <v>86</v>
      </c>
      <c r="T10843" s="34" t="s">
        <v>29</v>
      </c>
      <c r="U10843" s="12">
        <f>((alpha*(beta^speed))*(speed^ceta))</f>
        <v>2.5067814031402023</v>
      </c>
      <c r="V10843" s="8">
        <f t="shared" si="382"/>
        <v>86</v>
      </c>
    </row>
    <row r="10844" spans="1:28">
      <c r="A10844" s="34" t="s">
        <v>19</v>
      </c>
      <c r="B10844" s="34" t="s">
        <v>76</v>
      </c>
      <c r="C10844" s="5" t="s">
        <v>194</v>
      </c>
      <c r="D10844" s="35" t="s">
        <v>89</v>
      </c>
      <c r="E10844" s="36" t="s">
        <v>16</v>
      </c>
      <c r="F10844" s="37">
        <v>50</v>
      </c>
      <c r="G10844" s="38">
        <v>0.02</v>
      </c>
      <c r="H10844" s="34">
        <v>0.98086034184761528</v>
      </c>
      <c r="I10844" s="35">
        <v>18.838726551161788</v>
      </c>
      <c r="J10844" s="35">
        <v>0.99922835170715874</v>
      </c>
      <c r="K10844" s="35">
        <v>-0.25564288926730561</v>
      </c>
      <c r="L10844" s="35">
        <v>0</v>
      </c>
      <c r="M10844" s="35">
        <v>0</v>
      </c>
      <c r="N10844" s="35">
        <v>0</v>
      </c>
      <c r="O10844" s="35">
        <v>0</v>
      </c>
      <c r="P10844" s="36">
        <v>12</v>
      </c>
      <c r="Q10844" s="37">
        <v>86</v>
      </c>
      <c r="R10844" s="36">
        <v>0</v>
      </c>
      <c r="S10844" s="39">
        <f t="shared" si="381"/>
        <v>86</v>
      </c>
      <c r="T10844" s="34" t="s">
        <v>29</v>
      </c>
      <c r="U10844" s="12">
        <f>((alpha*(beta^speed))*(speed^ceta))</f>
        <v>5.6451969771976422</v>
      </c>
      <c r="V10844" s="8">
        <f t="shared" si="382"/>
        <v>86</v>
      </c>
    </row>
    <row r="10845" spans="1:28">
      <c r="A10845" s="34" t="s">
        <v>19</v>
      </c>
      <c r="B10845" s="34" t="s">
        <v>76</v>
      </c>
      <c r="C10845" s="5" t="s">
        <v>195</v>
      </c>
      <c r="D10845" s="35" t="s">
        <v>89</v>
      </c>
      <c r="E10845" s="36" t="s">
        <v>16</v>
      </c>
      <c r="F10845" s="37">
        <v>50</v>
      </c>
      <c r="G10845" s="38">
        <v>0.02</v>
      </c>
      <c r="H10845" s="34">
        <v>0.99832417806042417</v>
      </c>
      <c r="I10845" s="35">
        <v>3605.9279200737901</v>
      </c>
      <c r="J10845" s="35">
        <v>1.0358007777729976</v>
      </c>
      <c r="K10845" s="35">
        <v>-2.2674003051735059</v>
      </c>
      <c r="L10845" s="35">
        <v>0</v>
      </c>
      <c r="M10845" s="35">
        <v>0</v>
      </c>
      <c r="N10845" s="35">
        <v>0</v>
      </c>
      <c r="O10845" s="35">
        <v>0</v>
      </c>
      <c r="P10845" s="36">
        <v>12</v>
      </c>
      <c r="Q10845" s="37">
        <v>86</v>
      </c>
      <c r="R10845" s="36">
        <v>0</v>
      </c>
      <c r="S10845" s="39">
        <f t="shared" si="381"/>
        <v>86</v>
      </c>
      <c r="T10845" s="34" t="s">
        <v>29</v>
      </c>
      <c r="U10845" s="12">
        <f>((alpha*(beta^speed))*(speed^ceta))</f>
        <v>3.0513405634992186</v>
      </c>
      <c r="V10845" s="8">
        <f t="shared" si="382"/>
        <v>86</v>
      </c>
    </row>
    <row r="10846" spans="1:28">
      <c r="A10846" s="34" t="s">
        <v>19</v>
      </c>
      <c r="B10846" s="34" t="s">
        <v>76</v>
      </c>
      <c r="C10846" s="5" t="s">
        <v>194</v>
      </c>
      <c r="D10846" s="35" t="s">
        <v>89</v>
      </c>
      <c r="E10846" s="36" t="s">
        <v>14</v>
      </c>
      <c r="F10846" s="37">
        <v>50</v>
      </c>
      <c r="G10846" s="38">
        <v>0.02</v>
      </c>
      <c r="H10846" s="34">
        <v>0.99279037824105143</v>
      </c>
      <c r="I10846" s="35">
        <v>0.23104212569419069</v>
      </c>
      <c r="J10846" s="35">
        <v>-0.23499142572911341</v>
      </c>
      <c r="K10846" s="35">
        <v>2.3563165541969027</v>
      </c>
      <c r="L10846" s="35">
        <v>-1.3394468782764877</v>
      </c>
      <c r="M10846" s="35">
        <v>0</v>
      </c>
      <c r="N10846" s="35">
        <v>0</v>
      </c>
      <c r="O10846" s="35">
        <v>0</v>
      </c>
      <c r="P10846" s="36">
        <v>12</v>
      </c>
      <c r="Q10846" s="37">
        <v>86</v>
      </c>
      <c r="R10846" s="36">
        <v>1</v>
      </c>
      <c r="S10846" s="39">
        <f t="shared" si="381"/>
        <v>86</v>
      </c>
      <c r="T10846" s="34" t="s">
        <v>30</v>
      </c>
      <c r="U10846" s="12">
        <f>((alpha*(speed^beta))+(ceta*(speed^delta)))</f>
        <v>8.7155436688332255E-2</v>
      </c>
      <c r="V10846" s="8">
        <f t="shared" si="382"/>
        <v>86</v>
      </c>
    </row>
    <row r="10847" spans="1:28">
      <c r="A10847" s="34" t="s">
        <v>19</v>
      </c>
      <c r="B10847" s="34" t="s">
        <v>76</v>
      </c>
      <c r="C10847" s="5" t="s">
        <v>195</v>
      </c>
      <c r="D10847" s="35" t="s">
        <v>89</v>
      </c>
      <c r="E10847" s="36" t="s">
        <v>14</v>
      </c>
      <c r="F10847" s="37">
        <v>50</v>
      </c>
      <c r="G10847" s="38">
        <v>0.02</v>
      </c>
      <c r="H10847" s="34">
        <v>0.98749795481826907</v>
      </c>
      <c r="I10847" s="35">
        <v>0.6281145457196653</v>
      </c>
      <c r="J10847" s="35">
        <v>1.0112642516487973</v>
      </c>
      <c r="K10847" s="35">
        <v>-0.79848903557625639</v>
      </c>
      <c r="L10847" s="35">
        <v>0</v>
      </c>
      <c r="M10847" s="35">
        <v>0</v>
      </c>
      <c r="N10847" s="35">
        <v>0</v>
      </c>
      <c r="O10847" s="35">
        <v>0</v>
      </c>
      <c r="P10847" s="36">
        <v>12</v>
      </c>
      <c r="Q10847" s="37">
        <v>86</v>
      </c>
      <c r="R10847" s="36">
        <v>0</v>
      </c>
      <c r="S10847" s="39">
        <f t="shared" si="381"/>
        <v>86</v>
      </c>
      <c r="T10847" s="34" t="s">
        <v>29</v>
      </c>
      <c r="U10847" s="12">
        <f>((alpha*(beta^speed))*(speed^ceta))</f>
        <v>4.6959491943478184E-2</v>
      </c>
      <c r="V10847" s="8">
        <f t="shared" si="382"/>
        <v>86</v>
      </c>
      <c r="AB10847" s="41"/>
    </row>
    <row r="10848" spans="1:28">
      <c r="A10848" s="34" t="s">
        <v>19</v>
      </c>
      <c r="B10848" s="34" t="s">
        <v>76</v>
      </c>
      <c r="C10848" s="5" t="s">
        <v>194</v>
      </c>
      <c r="D10848" s="35" t="s">
        <v>89</v>
      </c>
      <c r="E10848" s="36" t="s">
        <v>18</v>
      </c>
      <c r="F10848" s="37">
        <v>50</v>
      </c>
      <c r="G10848" s="38">
        <v>0.02</v>
      </c>
      <c r="H10848" s="34">
        <v>0.98025085715334448</v>
      </c>
      <c r="I10848" s="35">
        <v>0.30418956403090208</v>
      </c>
      <c r="J10848" s="35">
        <v>0.99683661840898363</v>
      </c>
      <c r="K10848" s="35">
        <v>-0.31853745671976902</v>
      </c>
      <c r="L10848" s="35">
        <v>0</v>
      </c>
      <c r="M10848" s="35">
        <v>0</v>
      </c>
      <c r="N10848" s="35">
        <v>0</v>
      </c>
      <c r="O10848" s="35">
        <v>0</v>
      </c>
      <c r="P10848" s="36">
        <v>12</v>
      </c>
      <c r="Q10848" s="37">
        <v>86</v>
      </c>
      <c r="R10848" s="36">
        <v>0</v>
      </c>
      <c r="S10848" s="39">
        <f t="shared" si="381"/>
        <v>86</v>
      </c>
      <c r="T10848" s="34" t="s">
        <v>29</v>
      </c>
      <c r="U10848" s="12">
        <f>((alpha*(beta^speed))*(speed^ceta))</f>
        <v>5.6052714994327041E-2</v>
      </c>
      <c r="V10848" s="8">
        <f t="shared" si="382"/>
        <v>86</v>
      </c>
    </row>
    <row r="10849" spans="1:28">
      <c r="A10849" s="34" t="s">
        <v>19</v>
      </c>
      <c r="B10849" s="34" t="s">
        <v>76</v>
      </c>
      <c r="C10849" s="5" t="s">
        <v>195</v>
      </c>
      <c r="D10849" s="35" t="s">
        <v>89</v>
      </c>
      <c r="E10849" s="36" t="s">
        <v>18</v>
      </c>
      <c r="F10849" s="37">
        <v>50</v>
      </c>
      <c r="G10849" s="38">
        <v>0.02</v>
      </c>
      <c r="H10849" s="34">
        <v>0.97536996980848711</v>
      </c>
      <c r="I10849" s="35">
        <v>-9.8674149179093296E-7</v>
      </c>
      <c r="J10849" s="35">
        <v>1.7899708466776764E-4</v>
      </c>
      <c r="K10849" s="35">
        <v>-1.1147480907564835E-2</v>
      </c>
      <c r="L10849" s="35">
        <v>0.29340457952037696</v>
      </c>
      <c r="M10849" s="35">
        <v>0</v>
      </c>
      <c r="N10849" s="35">
        <v>0</v>
      </c>
      <c r="O10849" s="35">
        <v>0</v>
      </c>
      <c r="P10849" s="36">
        <v>12</v>
      </c>
      <c r="Q10849" s="37">
        <v>86</v>
      </c>
      <c r="R10849" s="36">
        <v>14</v>
      </c>
      <c r="S10849" s="39">
        <f t="shared" si="381"/>
        <v>86</v>
      </c>
      <c r="T10849" s="34" t="s">
        <v>51</v>
      </c>
      <c r="U10849" s="12">
        <f>(((alpha*(speed^3))+(beta*(speed^2))+(ceta*speed))+delta)</f>
        <v>3.0960813370036921E-2</v>
      </c>
      <c r="V10849" s="8">
        <f t="shared" si="382"/>
        <v>86</v>
      </c>
    </row>
    <row r="10850" spans="1:28">
      <c r="A10850" s="34" t="s">
        <v>19</v>
      </c>
      <c r="B10850" s="34" t="s">
        <v>76</v>
      </c>
      <c r="C10850" s="5" t="s">
        <v>194</v>
      </c>
      <c r="D10850" s="35" t="s">
        <v>89</v>
      </c>
      <c r="E10850" s="36" t="s">
        <v>17</v>
      </c>
      <c r="F10850" s="37">
        <v>50</v>
      </c>
      <c r="G10850" s="38">
        <v>0.02</v>
      </c>
      <c r="H10850" s="34">
        <v>0.96239969883372611</v>
      </c>
      <c r="I10850" s="35">
        <v>2126.7756182014105</v>
      </c>
      <c r="J10850" s="35">
        <v>1.0046141288056214</v>
      </c>
      <c r="K10850" s="35">
        <v>-0.3733852206617928</v>
      </c>
      <c r="L10850" s="35">
        <v>0</v>
      </c>
      <c r="M10850" s="35">
        <v>0</v>
      </c>
      <c r="N10850" s="35">
        <v>0</v>
      </c>
      <c r="O10850" s="35">
        <v>0</v>
      </c>
      <c r="P10850" s="36">
        <v>12</v>
      </c>
      <c r="Q10850" s="37">
        <v>86</v>
      </c>
      <c r="R10850" s="36">
        <v>0</v>
      </c>
      <c r="S10850" s="39">
        <f t="shared" si="381"/>
        <v>86</v>
      </c>
      <c r="T10850" s="34" t="s">
        <v>29</v>
      </c>
      <c r="U10850" s="12">
        <f>((alpha*(beta^speed))*(speed^ceta))</f>
        <v>598.88960068572203</v>
      </c>
      <c r="V10850" s="8">
        <f t="shared" si="382"/>
        <v>86</v>
      </c>
    </row>
    <row r="10851" spans="1:28">
      <c r="A10851" s="34" t="s">
        <v>19</v>
      </c>
      <c r="B10851" s="34" t="s">
        <v>76</v>
      </c>
      <c r="C10851" s="5" t="s">
        <v>195</v>
      </c>
      <c r="D10851" s="35" t="s">
        <v>89</v>
      </c>
      <c r="E10851" s="36" t="s">
        <v>17</v>
      </c>
      <c r="F10851" s="37">
        <v>50</v>
      </c>
      <c r="G10851" s="38">
        <v>0.02</v>
      </c>
      <c r="H10851" s="34">
        <v>0.95896257432401266</v>
      </c>
      <c r="I10851" s="35">
        <v>2183.8373953761784</v>
      </c>
      <c r="J10851" s="35">
        <v>1.0053835401996107</v>
      </c>
      <c r="K10851" s="35">
        <v>-0.40005393865762034</v>
      </c>
      <c r="L10851" s="35">
        <v>0</v>
      </c>
      <c r="M10851" s="35">
        <v>0</v>
      </c>
      <c r="N10851" s="35">
        <v>0</v>
      </c>
      <c r="O10851" s="35">
        <v>0</v>
      </c>
      <c r="P10851" s="36">
        <v>12</v>
      </c>
      <c r="Q10851" s="37">
        <v>86</v>
      </c>
      <c r="R10851" s="36">
        <v>0</v>
      </c>
      <c r="S10851" s="39">
        <f t="shared" si="381"/>
        <v>86</v>
      </c>
      <c r="T10851" s="34" t="s">
        <v>29</v>
      </c>
      <c r="U10851" s="12">
        <f>((alpha*(beta^speed))*(speed^ceta))</f>
        <v>583.24209981096578</v>
      </c>
      <c r="V10851" s="8">
        <f t="shared" si="382"/>
        <v>86</v>
      </c>
    </row>
    <row r="10852" spans="1:28">
      <c r="A10852" s="34" t="s">
        <v>19</v>
      </c>
      <c r="B10852" s="34" t="s">
        <v>76</v>
      </c>
      <c r="C10852" s="5" t="s">
        <v>194</v>
      </c>
      <c r="D10852" s="35" t="s">
        <v>89</v>
      </c>
      <c r="E10852" s="36" t="s">
        <v>15</v>
      </c>
      <c r="F10852" s="37">
        <v>100</v>
      </c>
      <c r="G10852" s="38">
        <v>0.02</v>
      </c>
      <c r="H10852" s="34">
        <v>0.98240251933521539</v>
      </c>
      <c r="I10852" s="35">
        <v>1.3989672427801791</v>
      </c>
      <c r="J10852" s="35">
        <v>19.880996864689884</v>
      </c>
      <c r="K10852" s="35">
        <v>-0.66988956552704737</v>
      </c>
      <c r="L10852" s="35">
        <v>0.44114826617220404</v>
      </c>
      <c r="M10852" s="35">
        <v>2.411969234952966E-2</v>
      </c>
      <c r="N10852" s="35">
        <v>0</v>
      </c>
      <c r="O10852" s="35">
        <v>0</v>
      </c>
      <c r="P10852" s="36">
        <v>12</v>
      </c>
      <c r="Q10852" s="37">
        <v>74</v>
      </c>
      <c r="R10852" s="36">
        <v>10</v>
      </c>
      <c r="S10852" s="39">
        <f t="shared" si="381"/>
        <v>74</v>
      </c>
      <c r="T10852" s="34" t="s">
        <v>44</v>
      </c>
      <c r="U10852" s="12">
        <f>(alpha+(beta/(1+EXP((((-1)*ceta)+(delta*LN(speed)))+(epsilon*speed)))))</f>
        <v>1.6514295548072579</v>
      </c>
      <c r="V10852" s="8">
        <f t="shared" si="382"/>
        <v>74</v>
      </c>
    </row>
    <row r="10853" spans="1:28">
      <c r="A10853" s="34" t="s">
        <v>19</v>
      </c>
      <c r="B10853" s="34" t="s">
        <v>76</v>
      </c>
      <c r="C10853" s="5" t="s">
        <v>195</v>
      </c>
      <c r="D10853" s="35" t="s">
        <v>89</v>
      </c>
      <c r="E10853" s="36" t="s">
        <v>15</v>
      </c>
      <c r="F10853" s="37">
        <v>100</v>
      </c>
      <c r="G10853" s="38">
        <v>0.02</v>
      </c>
      <c r="H10853" s="34">
        <v>0.97405141529023753</v>
      </c>
      <c r="I10853" s="35">
        <v>27.818755603936832</v>
      </c>
      <c r="J10853" s="35">
        <v>0.99899097414697879</v>
      </c>
      <c r="K10853" s="35">
        <v>-0.5189029393986212</v>
      </c>
      <c r="L10853" s="35">
        <v>0</v>
      </c>
      <c r="M10853" s="35">
        <v>0</v>
      </c>
      <c r="N10853" s="35">
        <v>0</v>
      </c>
      <c r="O10853" s="35">
        <v>0</v>
      </c>
      <c r="P10853" s="36">
        <v>12</v>
      </c>
      <c r="Q10853" s="37">
        <v>76</v>
      </c>
      <c r="R10853" s="36">
        <v>0</v>
      </c>
      <c r="S10853" s="39">
        <f t="shared" si="381"/>
        <v>76</v>
      </c>
      <c r="T10853" s="34" t="s">
        <v>29</v>
      </c>
      <c r="U10853" s="12">
        <f>((alpha*(beta^speed))*(speed^ceta))</f>
        <v>2.7230580048022341</v>
      </c>
      <c r="V10853" s="8">
        <f t="shared" si="382"/>
        <v>76</v>
      </c>
    </row>
    <row r="10854" spans="1:28">
      <c r="A10854" s="34" t="s">
        <v>19</v>
      </c>
      <c r="B10854" s="34" t="s">
        <v>76</v>
      </c>
      <c r="C10854" s="5" t="s">
        <v>194</v>
      </c>
      <c r="D10854" s="35" t="s">
        <v>89</v>
      </c>
      <c r="E10854" s="36" t="s">
        <v>16</v>
      </c>
      <c r="F10854" s="37">
        <v>100</v>
      </c>
      <c r="G10854" s="38">
        <v>0.02</v>
      </c>
      <c r="H10854" s="34">
        <v>0.97802438927969204</v>
      </c>
      <c r="I10854" s="35">
        <v>7.2742403099308062</v>
      </c>
      <c r="J10854" s="35">
        <v>20.458881903334508</v>
      </c>
      <c r="K10854" s="35">
        <v>-0.11729082315216412</v>
      </c>
      <c r="L10854" s="35">
        <v>0.21931102145032427</v>
      </c>
      <c r="M10854" s="35">
        <v>3.4960831942611501E-2</v>
      </c>
      <c r="N10854" s="35">
        <v>0</v>
      </c>
      <c r="O10854" s="35">
        <v>0</v>
      </c>
      <c r="P10854" s="36">
        <v>12</v>
      </c>
      <c r="Q10854" s="37">
        <v>74</v>
      </c>
      <c r="R10854" s="36">
        <v>10</v>
      </c>
      <c r="S10854" s="39">
        <f t="shared" si="381"/>
        <v>74</v>
      </c>
      <c r="T10854" s="34" t="s">
        <v>44</v>
      </c>
      <c r="U10854" s="12">
        <f>(alpha+(beta/(1+EXP((((-1)*ceta)+(delta*LN(speed)))+(epsilon*speed)))))</f>
        <v>7.7933677644133263</v>
      </c>
      <c r="V10854" s="8">
        <f t="shared" si="382"/>
        <v>74</v>
      </c>
    </row>
    <row r="10855" spans="1:28">
      <c r="A10855" s="34" t="s">
        <v>19</v>
      </c>
      <c r="B10855" s="34" t="s">
        <v>76</v>
      </c>
      <c r="C10855" s="5" t="s">
        <v>195</v>
      </c>
      <c r="D10855" s="35" t="s">
        <v>89</v>
      </c>
      <c r="E10855" s="36" t="s">
        <v>16</v>
      </c>
      <c r="F10855" s="37">
        <v>100</v>
      </c>
      <c r="G10855" s="38">
        <v>0.02</v>
      </c>
      <c r="H10855" s="34">
        <v>0.99719767159490535</v>
      </c>
      <c r="I10855" s="35">
        <v>2.8106673851066657</v>
      </c>
      <c r="J10855" s="35">
        <v>5.5175796573723929E-2</v>
      </c>
      <c r="K10855" s="35">
        <v>1890.1381878850862</v>
      </c>
      <c r="L10855" s="35">
        <v>-2.0741064048335183</v>
      </c>
      <c r="M10855" s="35">
        <v>0</v>
      </c>
      <c r="N10855" s="35">
        <v>0</v>
      </c>
      <c r="O10855" s="35">
        <v>0</v>
      </c>
      <c r="P10855" s="36">
        <v>12</v>
      </c>
      <c r="Q10855" s="37">
        <v>76</v>
      </c>
      <c r="R10855" s="36">
        <v>1</v>
      </c>
      <c r="S10855" s="39">
        <f t="shared" si="381"/>
        <v>76</v>
      </c>
      <c r="T10855" s="34" t="s">
        <v>30</v>
      </c>
      <c r="U10855" s="12">
        <f>((alpha*(speed^beta))+(ceta*(speed^delta)))</f>
        <v>3.8067176243850649</v>
      </c>
      <c r="V10855" s="8">
        <f t="shared" si="382"/>
        <v>76</v>
      </c>
    </row>
    <row r="10856" spans="1:28">
      <c r="A10856" s="34" t="s">
        <v>19</v>
      </c>
      <c r="B10856" s="34" t="s">
        <v>76</v>
      </c>
      <c r="C10856" s="5" t="s">
        <v>194</v>
      </c>
      <c r="D10856" s="35" t="s">
        <v>89</v>
      </c>
      <c r="E10856" s="36" t="s">
        <v>14</v>
      </c>
      <c r="F10856" s="37">
        <v>100</v>
      </c>
      <c r="G10856" s="38">
        <v>0.02</v>
      </c>
      <c r="H10856" s="34">
        <v>0.96756118012724479</v>
      </c>
      <c r="I10856" s="35">
        <v>2.2288896630182053</v>
      </c>
      <c r="J10856" s="35">
        <v>0.18774569745640571</v>
      </c>
      <c r="K10856" s="35">
        <v>-1.312869107099034E-3</v>
      </c>
      <c r="L10856" s="35">
        <v>0</v>
      </c>
      <c r="M10856" s="35">
        <v>0</v>
      </c>
      <c r="N10856" s="35">
        <v>0</v>
      </c>
      <c r="O10856" s="35">
        <v>0</v>
      </c>
      <c r="P10856" s="36">
        <v>12</v>
      </c>
      <c r="Q10856" s="37">
        <v>74</v>
      </c>
      <c r="R10856" s="36">
        <v>5</v>
      </c>
      <c r="S10856" s="39">
        <f t="shared" si="381"/>
        <v>74</v>
      </c>
      <c r="T10856" s="34" t="s">
        <v>36</v>
      </c>
      <c r="U10856" s="12">
        <f>(1/(((ceta*(speed^2))+(beta*speed))+alpha))</f>
        <v>0.11194698135396998</v>
      </c>
      <c r="V10856" s="8">
        <f t="shared" si="382"/>
        <v>74</v>
      </c>
    </row>
    <row r="10857" spans="1:28">
      <c r="A10857" s="34" t="s">
        <v>19</v>
      </c>
      <c r="B10857" s="34" t="s">
        <v>76</v>
      </c>
      <c r="C10857" s="5" t="s">
        <v>195</v>
      </c>
      <c r="D10857" s="35" t="s">
        <v>89</v>
      </c>
      <c r="E10857" s="36" t="s">
        <v>14</v>
      </c>
      <c r="F10857" s="37">
        <v>100</v>
      </c>
      <c r="G10857" s="38">
        <v>0.02</v>
      </c>
      <c r="H10857" s="34">
        <v>0.98425715579971607</v>
      </c>
      <c r="I10857" s="35">
        <v>4.5498049691996112</v>
      </c>
      <c r="J10857" s="35">
        <v>0.38189135329197266</v>
      </c>
      <c r="K10857" s="35">
        <v>-3.2156778422867886E-3</v>
      </c>
      <c r="L10857" s="35">
        <v>0</v>
      </c>
      <c r="M10857" s="35">
        <v>0</v>
      </c>
      <c r="N10857" s="35">
        <v>0</v>
      </c>
      <c r="O10857" s="35">
        <v>0</v>
      </c>
      <c r="P10857" s="36">
        <v>12</v>
      </c>
      <c r="Q10857" s="37">
        <v>76</v>
      </c>
      <c r="R10857" s="36">
        <v>5</v>
      </c>
      <c r="S10857" s="39">
        <f t="shared" si="381"/>
        <v>76</v>
      </c>
      <c r="T10857" s="34" t="s">
        <v>36</v>
      </c>
      <c r="U10857" s="12">
        <f>(1/(((ceta*(speed^2))+(beta*speed))+alpha))</f>
        <v>6.6667588446784803E-2</v>
      </c>
      <c r="V10857" s="8">
        <f t="shared" si="382"/>
        <v>76</v>
      </c>
      <c r="AB10857" s="41"/>
    </row>
    <row r="10858" spans="1:28">
      <c r="A10858" s="34" t="s">
        <v>19</v>
      </c>
      <c r="B10858" s="34" t="s">
        <v>76</v>
      </c>
      <c r="C10858" s="5" t="s">
        <v>194</v>
      </c>
      <c r="D10858" s="35" t="s">
        <v>89</v>
      </c>
      <c r="E10858" s="36" t="s">
        <v>18</v>
      </c>
      <c r="F10858" s="37">
        <v>100</v>
      </c>
      <c r="G10858" s="38">
        <v>0.02</v>
      </c>
      <c r="H10858" s="34">
        <v>0.97756743246216804</v>
      </c>
      <c r="I10858" s="35">
        <v>0.44879754629739227</v>
      </c>
      <c r="J10858" s="35">
        <v>0.99798120928686884</v>
      </c>
      <c r="K10858" s="35">
        <v>-0.42264117992555911</v>
      </c>
      <c r="L10858" s="35">
        <v>0</v>
      </c>
      <c r="M10858" s="35">
        <v>0</v>
      </c>
      <c r="N10858" s="35">
        <v>0</v>
      </c>
      <c r="O10858" s="35">
        <v>0</v>
      </c>
      <c r="P10858" s="36">
        <v>12</v>
      </c>
      <c r="Q10858" s="37">
        <v>74</v>
      </c>
      <c r="R10858" s="36">
        <v>0</v>
      </c>
      <c r="S10858" s="39">
        <f t="shared" si="381"/>
        <v>74</v>
      </c>
      <c r="T10858" s="34" t="s">
        <v>29</v>
      </c>
      <c r="U10858" s="12">
        <f>((alpha*(beta^speed))*(speed^ceta))</f>
        <v>6.2674535160801126E-2</v>
      </c>
      <c r="V10858" s="8">
        <f t="shared" si="382"/>
        <v>74</v>
      </c>
    </row>
    <row r="10859" spans="1:28">
      <c r="A10859" s="34" t="s">
        <v>19</v>
      </c>
      <c r="B10859" s="34" t="s">
        <v>76</v>
      </c>
      <c r="C10859" s="5" t="s">
        <v>195</v>
      </c>
      <c r="D10859" s="35" t="s">
        <v>89</v>
      </c>
      <c r="E10859" s="36" t="s">
        <v>18</v>
      </c>
      <c r="F10859" s="37">
        <v>100</v>
      </c>
      <c r="G10859" s="38">
        <v>0.02</v>
      </c>
      <c r="H10859" s="34">
        <v>0.98672989841643288</v>
      </c>
      <c r="I10859" s="35">
        <v>-7.0631867440316851E-7</v>
      </c>
      <c r="J10859" s="35">
        <v>1.4937498970939693E-4</v>
      </c>
      <c r="K10859" s="35">
        <v>-1.0930477128969713E-2</v>
      </c>
      <c r="L10859" s="35">
        <v>0.32018662957555449</v>
      </c>
      <c r="M10859" s="35">
        <v>0</v>
      </c>
      <c r="N10859" s="35">
        <v>0</v>
      </c>
      <c r="O10859" s="35">
        <v>0</v>
      </c>
      <c r="P10859" s="36">
        <v>12</v>
      </c>
      <c r="Q10859" s="37">
        <v>76</v>
      </c>
      <c r="R10859" s="36">
        <v>14</v>
      </c>
      <c r="S10859" s="39">
        <f t="shared" si="381"/>
        <v>76</v>
      </c>
      <c r="T10859" s="34" t="s">
        <v>51</v>
      </c>
      <c r="U10859" s="12">
        <f>(((alpha*(speed^3))+(beta*(speed^2))+(ceta*speed))+delta)</f>
        <v>4.2203361920527704E-2</v>
      </c>
      <c r="V10859" s="8">
        <f t="shared" si="382"/>
        <v>76</v>
      </c>
    </row>
    <row r="10860" spans="1:28">
      <c r="A10860" s="34" t="s">
        <v>19</v>
      </c>
      <c r="B10860" s="34" t="s">
        <v>76</v>
      </c>
      <c r="C10860" s="5" t="s">
        <v>194</v>
      </c>
      <c r="D10860" s="35" t="s">
        <v>89</v>
      </c>
      <c r="E10860" s="36" t="s">
        <v>17</v>
      </c>
      <c r="F10860" s="37">
        <v>100</v>
      </c>
      <c r="G10860" s="38">
        <v>0.02</v>
      </c>
      <c r="H10860" s="34">
        <v>0.95438900386699477</v>
      </c>
      <c r="I10860" s="35">
        <v>2137.6344261681966</v>
      </c>
      <c r="J10860" s="35">
        <v>1.0011828799724238</v>
      </c>
      <c r="K10860" s="35">
        <v>-0.24768965418689962</v>
      </c>
      <c r="L10860" s="35">
        <v>0</v>
      </c>
      <c r="M10860" s="35">
        <v>0</v>
      </c>
      <c r="N10860" s="35">
        <v>0</v>
      </c>
      <c r="O10860" s="35">
        <v>0</v>
      </c>
      <c r="P10860" s="36">
        <v>12</v>
      </c>
      <c r="Q10860" s="37">
        <v>74</v>
      </c>
      <c r="R10860" s="36">
        <v>0</v>
      </c>
      <c r="S10860" s="39">
        <f t="shared" si="381"/>
        <v>74</v>
      </c>
      <c r="T10860" s="34" t="s">
        <v>29</v>
      </c>
      <c r="U10860" s="12">
        <f>((alpha*(beta^speed))*(speed^ceta))</f>
        <v>803.40912665393705</v>
      </c>
      <c r="V10860" s="8">
        <f t="shared" si="382"/>
        <v>74</v>
      </c>
    </row>
    <row r="10861" spans="1:28">
      <c r="A10861" s="34" t="s">
        <v>19</v>
      </c>
      <c r="B10861" s="34" t="s">
        <v>76</v>
      </c>
      <c r="C10861" s="5" t="s">
        <v>195</v>
      </c>
      <c r="D10861" s="35" t="s">
        <v>89</v>
      </c>
      <c r="E10861" s="36" t="s">
        <v>17</v>
      </c>
      <c r="F10861" s="37">
        <v>100</v>
      </c>
      <c r="G10861" s="38">
        <v>0.02</v>
      </c>
      <c r="H10861" s="34">
        <v>0.94629911835342417</v>
      </c>
      <c r="I10861" s="35">
        <v>-1.8553573824404436E-3</v>
      </c>
      <c r="J10861" s="35">
        <v>0.35507641761421177</v>
      </c>
      <c r="K10861" s="35">
        <v>-23.851099364214694</v>
      </c>
      <c r="L10861" s="35">
        <v>1368.6213202134111</v>
      </c>
      <c r="M10861" s="35">
        <v>0</v>
      </c>
      <c r="N10861" s="35">
        <v>0</v>
      </c>
      <c r="O10861" s="35">
        <v>0</v>
      </c>
      <c r="P10861" s="36">
        <v>12</v>
      </c>
      <c r="Q10861" s="37">
        <v>76</v>
      </c>
      <c r="R10861" s="36">
        <v>14</v>
      </c>
      <c r="S10861" s="39">
        <f t="shared" si="381"/>
        <v>76</v>
      </c>
      <c r="T10861" s="34" t="s">
        <v>51</v>
      </c>
      <c r="U10861" s="12">
        <f>(((alpha*(speed^3))+(beta*(speed^2))+(ceta*speed))+delta)</f>
        <v>792.40179435860546</v>
      </c>
      <c r="V10861" s="8">
        <f t="shared" si="382"/>
        <v>76</v>
      </c>
    </row>
    <row r="10862" spans="1:28">
      <c r="A10862" s="34" t="s">
        <v>19</v>
      </c>
      <c r="B10862" s="34" t="s">
        <v>76</v>
      </c>
      <c r="C10862" s="5" t="s">
        <v>194</v>
      </c>
      <c r="D10862" s="35" t="s">
        <v>89</v>
      </c>
      <c r="E10862" s="36" t="s">
        <v>15</v>
      </c>
      <c r="F10862" s="37">
        <v>0</v>
      </c>
      <c r="G10862" s="38">
        <v>0.04</v>
      </c>
      <c r="H10862" s="34">
        <v>0.99223822130615857</v>
      </c>
      <c r="I10862" s="35">
        <v>7.049165593360704</v>
      </c>
      <c r="J10862" s="35">
        <v>-0.39509907734277933</v>
      </c>
      <c r="K10862" s="35">
        <v>508.76726511860124</v>
      </c>
      <c r="L10862" s="35">
        <v>-2.6089211881250729</v>
      </c>
      <c r="M10862" s="35">
        <v>0</v>
      </c>
      <c r="N10862" s="35">
        <v>0</v>
      </c>
      <c r="O10862" s="35">
        <v>0</v>
      </c>
      <c r="P10862" s="36">
        <v>12</v>
      </c>
      <c r="Q10862" s="37">
        <v>86</v>
      </c>
      <c r="R10862" s="36">
        <v>1</v>
      </c>
      <c r="S10862" s="39">
        <f t="shared" si="381"/>
        <v>86</v>
      </c>
      <c r="T10862" s="34" t="s">
        <v>30</v>
      </c>
      <c r="U10862" s="12">
        <f>((alpha*(speed^beta))+(ceta*(speed^delta)))</f>
        <v>1.2174500075616643</v>
      </c>
      <c r="V10862" s="8">
        <f t="shared" si="382"/>
        <v>86</v>
      </c>
    </row>
    <row r="10863" spans="1:28">
      <c r="A10863" s="34" t="s">
        <v>19</v>
      </c>
      <c r="B10863" s="34" t="s">
        <v>76</v>
      </c>
      <c r="C10863" s="5" t="s">
        <v>195</v>
      </c>
      <c r="D10863" s="35" t="s">
        <v>89</v>
      </c>
      <c r="E10863" s="36" t="s">
        <v>15</v>
      </c>
      <c r="F10863" s="37">
        <v>0</v>
      </c>
      <c r="G10863" s="38">
        <v>0.04</v>
      </c>
      <c r="H10863" s="34">
        <v>0.92470746844208207</v>
      </c>
      <c r="I10863" s="35">
        <v>-3.4015405605653277E-5</v>
      </c>
      <c r="J10863" s="35">
        <v>4.9467672730824632E-3</v>
      </c>
      <c r="K10863" s="35">
        <v>-0.24022228082794611</v>
      </c>
      <c r="L10863" s="35">
        <v>7.9783039696972207</v>
      </c>
      <c r="M10863" s="35">
        <v>0</v>
      </c>
      <c r="N10863" s="35">
        <v>0</v>
      </c>
      <c r="O10863" s="35">
        <v>0</v>
      </c>
      <c r="P10863" s="36">
        <v>12</v>
      </c>
      <c r="Q10863" s="37">
        <v>86</v>
      </c>
      <c r="R10863" s="36">
        <v>14</v>
      </c>
      <c r="S10863" s="39">
        <f t="shared" si="381"/>
        <v>86</v>
      </c>
      <c r="T10863" s="34" t="s">
        <v>51</v>
      </c>
      <c r="U10863" s="12">
        <f>(((alpha*(speed^3))+(beta*(speed^2))+(ceta*speed))+delta)</f>
        <v>2.2697757423023486</v>
      </c>
      <c r="V10863" s="8">
        <f t="shared" si="382"/>
        <v>86</v>
      </c>
    </row>
    <row r="10864" spans="1:28">
      <c r="A10864" s="34" t="s">
        <v>19</v>
      </c>
      <c r="B10864" s="34" t="s">
        <v>76</v>
      </c>
      <c r="C10864" s="5" t="s">
        <v>194</v>
      </c>
      <c r="D10864" s="35" t="s">
        <v>89</v>
      </c>
      <c r="E10864" s="36" t="s">
        <v>16</v>
      </c>
      <c r="F10864" s="37">
        <v>0</v>
      </c>
      <c r="G10864" s="38">
        <v>0.04</v>
      </c>
      <c r="H10864" s="34">
        <v>0.96499763999228283</v>
      </c>
      <c r="I10864" s="35">
        <v>-3.1680701839874576E-5</v>
      </c>
      <c r="J10864" s="35">
        <v>4.9855283889250019E-3</v>
      </c>
      <c r="K10864" s="35">
        <v>-0.26607438568901276</v>
      </c>
      <c r="L10864" s="35">
        <v>11.166193615668037</v>
      </c>
      <c r="M10864" s="35">
        <v>0</v>
      </c>
      <c r="N10864" s="35">
        <v>0</v>
      </c>
      <c r="O10864" s="35">
        <v>0</v>
      </c>
      <c r="P10864" s="36">
        <v>12</v>
      </c>
      <c r="Q10864" s="37">
        <v>86</v>
      </c>
      <c r="R10864" s="36">
        <v>14</v>
      </c>
      <c r="S10864" s="39">
        <f t="shared" si="381"/>
        <v>86</v>
      </c>
      <c r="T10864" s="34" t="s">
        <v>51</v>
      </c>
      <c r="U10864" s="12">
        <f>(((alpha*(speed^3))+(beta*(speed^2))+(ceta*speed))+delta)</f>
        <v>5.0060639214389884</v>
      </c>
      <c r="V10864" s="8">
        <f t="shared" si="382"/>
        <v>86</v>
      </c>
    </row>
    <row r="10865" spans="1:28">
      <c r="A10865" s="34" t="s">
        <v>19</v>
      </c>
      <c r="B10865" s="34" t="s">
        <v>76</v>
      </c>
      <c r="C10865" s="5" t="s">
        <v>195</v>
      </c>
      <c r="D10865" s="35" t="s">
        <v>89</v>
      </c>
      <c r="E10865" s="36" t="s">
        <v>16</v>
      </c>
      <c r="F10865" s="37">
        <v>0</v>
      </c>
      <c r="G10865" s="38">
        <v>0.04</v>
      </c>
      <c r="H10865" s="34">
        <v>0.99901369116457195</v>
      </c>
      <c r="I10865" s="35">
        <v>2.5173102894237669</v>
      </c>
      <c r="J10865" s="35">
        <v>24.796305384697618</v>
      </c>
      <c r="K10865" s="35">
        <v>11.918817387611393</v>
      </c>
      <c r="L10865" s="35">
        <v>4.3704308017708353</v>
      </c>
      <c r="M10865" s="35">
        <v>-1.5436225302771901E-2</v>
      </c>
      <c r="N10865" s="35">
        <v>0</v>
      </c>
      <c r="O10865" s="35">
        <v>0</v>
      </c>
      <c r="P10865" s="36">
        <v>12</v>
      </c>
      <c r="Q10865" s="37">
        <v>86</v>
      </c>
      <c r="R10865" s="36">
        <v>10</v>
      </c>
      <c r="S10865" s="39">
        <f t="shared" si="381"/>
        <v>86</v>
      </c>
      <c r="T10865" s="34" t="s">
        <v>44</v>
      </c>
      <c r="U10865" s="12">
        <f>(alpha+(beta/(1+EXP((((-1)*ceta)+(delta*LN(speed)))+(epsilon*speed)))))</f>
        <v>2.5664850730546886</v>
      </c>
      <c r="V10865" s="8">
        <f t="shared" si="382"/>
        <v>86</v>
      </c>
    </row>
    <row r="10866" spans="1:28">
      <c r="A10866" s="34" t="s">
        <v>19</v>
      </c>
      <c r="B10866" s="34" t="s">
        <v>76</v>
      </c>
      <c r="C10866" s="5" t="s">
        <v>194</v>
      </c>
      <c r="D10866" s="35" t="s">
        <v>89</v>
      </c>
      <c r="E10866" s="36" t="s">
        <v>14</v>
      </c>
      <c r="F10866" s="37">
        <v>0</v>
      </c>
      <c r="G10866" s="38">
        <v>0.04</v>
      </c>
      <c r="H10866" s="34">
        <v>0.98571630320024584</v>
      </c>
      <c r="I10866" s="35">
        <v>3.454166627348898</v>
      </c>
      <c r="J10866" s="35">
        <v>-1.32191534778543</v>
      </c>
      <c r="K10866" s="35">
        <v>6.3332397030056373E-2</v>
      </c>
      <c r="L10866" s="35">
        <v>6.3663806919687219E-2</v>
      </c>
      <c r="M10866" s="35">
        <v>0</v>
      </c>
      <c r="N10866" s="35">
        <v>0</v>
      </c>
      <c r="O10866" s="35">
        <v>0</v>
      </c>
      <c r="P10866" s="36">
        <v>12</v>
      </c>
      <c r="Q10866" s="37">
        <v>86</v>
      </c>
      <c r="R10866" s="36">
        <v>1</v>
      </c>
      <c r="S10866" s="39">
        <f t="shared" si="381"/>
        <v>86</v>
      </c>
      <c r="T10866" s="34" t="s">
        <v>30</v>
      </c>
      <c r="U10866" s="12">
        <f>((alpha*(speed^beta))+(ceta*(speed^delta)))</f>
        <v>9.3671719807763038E-2</v>
      </c>
      <c r="V10866" s="8">
        <f t="shared" si="382"/>
        <v>86</v>
      </c>
    </row>
    <row r="10867" spans="1:28">
      <c r="A10867" s="34" t="s">
        <v>19</v>
      </c>
      <c r="B10867" s="34" t="s">
        <v>76</v>
      </c>
      <c r="C10867" s="5" t="s">
        <v>195</v>
      </c>
      <c r="D10867" s="35" t="s">
        <v>89</v>
      </c>
      <c r="E10867" s="36" t="s">
        <v>14</v>
      </c>
      <c r="F10867" s="37">
        <v>0</v>
      </c>
      <c r="G10867" s="38">
        <v>0.04</v>
      </c>
      <c r="H10867" s="34">
        <v>0.99612403124354398</v>
      </c>
      <c r="I10867" s="35">
        <v>0.8532064052839563</v>
      </c>
      <c r="J10867" s="35">
        <v>1.0139612335259458</v>
      </c>
      <c r="K10867" s="35">
        <v>-0.95045212121087008</v>
      </c>
      <c r="L10867" s="35">
        <v>0</v>
      </c>
      <c r="M10867" s="35">
        <v>0</v>
      </c>
      <c r="N10867" s="35">
        <v>0</v>
      </c>
      <c r="O10867" s="35">
        <v>0</v>
      </c>
      <c r="P10867" s="36">
        <v>12</v>
      </c>
      <c r="Q10867" s="37">
        <v>86</v>
      </c>
      <c r="R10867" s="36">
        <v>0</v>
      </c>
      <c r="S10867" s="39">
        <f t="shared" si="381"/>
        <v>86</v>
      </c>
      <c r="T10867" s="34" t="s">
        <v>29</v>
      </c>
      <c r="U10867" s="12">
        <f>((alpha*(beta^speed))*(speed^ceta))</f>
        <v>4.076074773143596E-2</v>
      </c>
      <c r="V10867" s="8">
        <f t="shared" si="382"/>
        <v>86</v>
      </c>
      <c r="AB10867" s="41"/>
    </row>
    <row r="10868" spans="1:28">
      <c r="A10868" s="34" t="s">
        <v>19</v>
      </c>
      <c r="B10868" s="34" t="s">
        <v>76</v>
      </c>
      <c r="C10868" s="5" t="s">
        <v>194</v>
      </c>
      <c r="D10868" s="35" t="s">
        <v>89</v>
      </c>
      <c r="E10868" s="36" t="s">
        <v>18</v>
      </c>
      <c r="F10868" s="37">
        <v>0</v>
      </c>
      <c r="G10868" s="38">
        <v>0.04</v>
      </c>
      <c r="H10868" s="34">
        <v>0.96896408147385449</v>
      </c>
      <c r="I10868" s="35">
        <v>-4.7776432573289471E-7</v>
      </c>
      <c r="J10868" s="35">
        <v>7.4499705403673197E-5</v>
      </c>
      <c r="K10868" s="35">
        <v>-4.04856153341845E-3</v>
      </c>
      <c r="L10868" s="35">
        <v>0.15488969852749065</v>
      </c>
      <c r="M10868" s="35">
        <v>0</v>
      </c>
      <c r="N10868" s="35">
        <v>0</v>
      </c>
      <c r="O10868" s="35">
        <v>0</v>
      </c>
      <c r="P10868" s="36">
        <v>12</v>
      </c>
      <c r="Q10868" s="37">
        <v>86</v>
      </c>
      <c r="R10868" s="36">
        <v>14</v>
      </c>
      <c r="S10868" s="39">
        <f t="shared" si="381"/>
        <v>86</v>
      </c>
      <c r="T10868" s="34" t="s">
        <v>51</v>
      </c>
      <c r="U10868" s="12">
        <f>(((alpha*(speed^3))+(beta*(speed^2))+(ceta*speed))+delta)</f>
        <v>5.3828361850708911E-2</v>
      </c>
      <c r="V10868" s="8">
        <f t="shared" si="382"/>
        <v>86</v>
      </c>
      <c r="AB10868" s="41"/>
    </row>
    <row r="10869" spans="1:28">
      <c r="A10869" s="34" t="s">
        <v>19</v>
      </c>
      <c r="B10869" s="34" t="s">
        <v>76</v>
      </c>
      <c r="C10869" s="5" t="s">
        <v>195</v>
      </c>
      <c r="D10869" s="35" t="s">
        <v>89</v>
      </c>
      <c r="E10869" s="36" t="s">
        <v>18</v>
      </c>
      <c r="F10869" s="37">
        <v>0</v>
      </c>
      <c r="G10869" s="38">
        <v>0.04</v>
      </c>
      <c r="H10869" s="34">
        <v>0.97954836989452021</v>
      </c>
      <c r="I10869" s="35">
        <v>-1.1190057817119525E-6</v>
      </c>
      <c r="J10869" s="35">
        <v>1.9224344171676804E-4</v>
      </c>
      <c r="K10869" s="35">
        <v>-1.1154867951295725E-2</v>
      </c>
      <c r="L10869" s="35">
        <v>0.27298523696561811</v>
      </c>
      <c r="M10869" s="35">
        <v>0</v>
      </c>
      <c r="N10869" s="35">
        <v>0</v>
      </c>
      <c r="O10869" s="35">
        <v>0</v>
      </c>
      <c r="P10869" s="36">
        <v>12</v>
      </c>
      <c r="Q10869" s="37">
        <v>86</v>
      </c>
      <c r="R10869" s="36">
        <v>14</v>
      </c>
      <c r="S10869" s="39">
        <f t="shared" si="381"/>
        <v>86</v>
      </c>
      <c r="T10869" s="34" t="s">
        <v>51</v>
      </c>
      <c r="U10869" s="12">
        <f>(((alpha*(speed^3))+(beta*(speed^2))+(ceta*speed))+delta)</f>
        <v>2.3748746598824588E-2</v>
      </c>
      <c r="V10869" s="8">
        <f t="shared" si="382"/>
        <v>86</v>
      </c>
    </row>
    <row r="10870" spans="1:28">
      <c r="A10870" s="34" t="s">
        <v>19</v>
      </c>
      <c r="B10870" s="34" t="s">
        <v>76</v>
      </c>
      <c r="C10870" s="5" t="s">
        <v>194</v>
      </c>
      <c r="D10870" s="35" t="s">
        <v>89</v>
      </c>
      <c r="E10870" s="36" t="s">
        <v>17</v>
      </c>
      <c r="F10870" s="37">
        <v>0</v>
      </c>
      <c r="G10870" s="38">
        <v>0.04</v>
      </c>
      <c r="H10870" s="34">
        <v>0.98257446411653715</v>
      </c>
      <c r="I10870" s="35">
        <v>2131.0550105930433</v>
      </c>
      <c r="J10870" s="35">
        <v>1.0081563365870947</v>
      </c>
      <c r="K10870" s="35">
        <v>-0.45679923116255411</v>
      </c>
      <c r="L10870" s="35">
        <v>0</v>
      </c>
      <c r="M10870" s="35">
        <v>0</v>
      </c>
      <c r="N10870" s="35">
        <v>0</v>
      </c>
      <c r="O10870" s="35">
        <v>0</v>
      </c>
      <c r="P10870" s="36">
        <v>12</v>
      </c>
      <c r="Q10870" s="37">
        <v>86</v>
      </c>
      <c r="R10870" s="36">
        <v>0</v>
      </c>
      <c r="S10870" s="39">
        <f t="shared" si="381"/>
        <v>86</v>
      </c>
      <c r="T10870" s="34" t="s">
        <v>29</v>
      </c>
      <c r="U10870" s="12">
        <f>((alpha*(beta^speed))*(speed^ceta))</f>
        <v>560.16412553679061</v>
      </c>
      <c r="V10870" s="8">
        <f t="shared" si="382"/>
        <v>86</v>
      </c>
    </row>
    <row r="10871" spans="1:28">
      <c r="A10871" s="34" t="s">
        <v>19</v>
      </c>
      <c r="B10871" s="34" t="s">
        <v>76</v>
      </c>
      <c r="C10871" s="5" t="s">
        <v>195</v>
      </c>
      <c r="D10871" s="35" t="s">
        <v>89</v>
      </c>
      <c r="E10871" s="36" t="s">
        <v>17</v>
      </c>
      <c r="F10871" s="37">
        <v>0</v>
      </c>
      <c r="G10871" s="38">
        <v>0.04</v>
      </c>
      <c r="H10871" s="34">
        <v>0.98350059313018501</v>
      </c>
      <c r="I10871" s="35">
        <v>2208.9603014600057</v>
      </c>
      <c r="J10871" s="35">
        <v>1.0086561989151477</v>
      </c>
      <c r="K10871" s="35">
        <v>-0.48463287337688765</v>
      </c>
      <c r="L10871" s="35">
        <v>0</v>
      </c>
      <c r="M10871" s="35">
        <v>0</v>
      </c>
      <c r="N10871" s="35">
        <v>0</v>
      </c>
      <c r="O10871" s="35">
        <v>0</v>
      </c>
      <c r="P10871" s="36">
        <v>12</v>
      </c>
      <c r="Q10871" s="37">
        <v>86</v>
      </c>
      <c r="R10871" s="36">
        <v>0</v>
      </c>
      <c r="S10871" s="39">
        <f t="shared" si="381"/>
        <v>86</v>
      </c>
      <c r="T10871" s="34" t="s">
        <v>29</v>
      </c>
      <c r="U10871" s="12">
        <f>((alpha*(beta^speed))*(speed^ceta))</f>
        <v>535.27664273926314</v>
      </c>
      <c r="V10871" s="8">
        <f t="shared" si="382"/>
        <v>86</v>
      </c>
    </row>
    <row r="10872" spans="1:28">
      <c r="A10872" s="34" t="s">
        <v>19</v>
      </c>
      <c r="B10872" s="34" t="s">
        <v>76</v>
      </c>
      <c r="C10872" s="5" t="s">
        <v>194</v>
      </c>
      <c r="D10872" s="35" t="s">
        <v>89</v>
      </c>
      <c r="E10872" s="36" t="s">
        <v>15</v>
      </c>
      <c r="F10872" s="37">
        <v>50</v>
      </c>
      <c r="G10872" s="38">
        <v>0.04</v>
      </c>
      <c r="H10872" s="34">
        <v>0.98906341687455857</v>
      </c>
      <c r="I10872" s="35">
        <v>-3.2125307242941261E-5</v>
      </c>
      <c r="J10872" s="35">
        <v>4.5771462281334278E-3</v>
      </c>
      <c r="K10872" s="35">
        <v>-0.22282346930698935</v>
      </c>
      <c r="L10872" s="35">
        <v>5.9717814925129211</v>
      </c>
      <c r="M10872" s="35">
        <v>0</v>
      </c>
      <c r="N10872" s="35">
        <v>0</v>
      </c>
      <c r="O10872" s="35">
        <v>0</v>
      </c>
      <c r="P10872" s="36">
        <v>12</v>
      </c>
      <c r="Q10872" s="37">
        <v>68</v>
      </c>
      <c r="R10872" s="36">
        <v>14</v>
      </c>
      <c r="S10872" s="39">
        <f t="shared" si="381"/>
        <v>68</v>
      </c>
      <c r="T10872" s="34" t="s">
        <v>51</v>
      </c>
      <c r="U10872" s="12">
        <f>(((alpha*(speed^3))+(beta*(speed^2))+(ceta*speed))+delta)</f>
        <v>1.8832851315141088</v>
      </c>
      <c r="V10872" s="8">
        <f t="shared" si="382"/>
        <v>68</v>
      </c>
    </row>
    <row r="10873" spans="1:28">
      <c r="A10873" s="34" t="s">
        <v>19</v>
      </c>
      <c r="B10873" s="34" t="s">
        <v>76</v>
      </c>
      <c r="C10873" s="5" t="s">
        <v>195</v>
      </c>
      <c r="D10873" s="35" t="s">
        <v>89</v>
      </c>
      <c r="E10873" s="36" t="s">
        <v>15</v>
      </c>
      <c r="F10873" s="37">
        <v>50</v>
      </c>
      <c r="G10873" s="38">
        <v>0.04</v>
      </c>
      <c r="H10873" s="34">
        <v>0.96784866440758688</v>
      </c>
      <c r="I10873" s="35">
        <v>22.735620309433511</v>
      </c>
      <c r="J10873" s="35">
        <v>0.99288553617743003</v>
      </c>
      <c r="K10873" s="35">
        <v>-0.37200298327448328</v>
      </c>
      <c r="L10873" s="35">
        <v>0</v>
      </c>
      <c r="M10873" s="35">
        <v>0</v>
      </c>
      <c r="N10873" s="35">
        <v>0</v>
      </c>
      <c r="O10873" s="35">
        <v>0</v>
      </c>
      <c r="P10873" s="36">
        <v>12</v>
      </c>
      <c r="Q10873" s="37">
        <v>67</v>
      </c>
      <c r="R10873" s="36">
        <v>0</v>
      </c>
      <c r="S10873" s="39">
        <f t="shared" si="381"/>
        <v>67</v>
      </c>
      <c r="T10873" s="34" t="s">
        <v>29</v>
      </c>
      <c r="U10873" s="12">
        <f>((alpha*(beta^speed))*(speed^ceta))</f>
        <v>2.9488105600512156</v>
      </c>
      <c r="V10873" s="8">
        <f t="shared" si="382"/>
        <v>67</v>
      </c>
    </row>
    <row r="10874" spans="1:28">
      <c r="A10874" s="34" t="s">
        <v>19</v>
      </c>
      <c r="B10874" s="34" t="s">
        <v>76</v>
      </c>
      <c r="C10874" s="5" t="s">
        <v>194</v>
      </c>
      <c r="D10874" s="35" t="s">
        <v>89</v>
      </c>
      <c r="E10874" s="36" t="s">
        <v>16</v>
      </c>
      <c r="F10874" s="37">
        <v>50</v>
      </c>
      <c r="G10874" s="38">
        <v>0.04</v>
      </c>
      <c r="H10874" s="34">
        <v>0.98768045754489098</v>
      </c>
      <c r="I10874" s="35">
        <v>2.9973616059011161</v>
      </c>
      <c r="J10874" s="35">
        <v>0.6523149069943176</v>
      </c>
      <c r="K10874" s="35">
        <v>-0.19432711750613435</v>
      </c>
      <c r="L10874" s="35">
        <v>0</v>
      </c>
      <c r="M10874" s="35">
        <v>0</v>
      </c>
      <c r="N10874" s="35">
        <v>0</v>
      </c>
      <c r="O10874" s="35">
        <v>0</v>
      </c>
      <c r="P10874" s="36">
        <v>12</v>
      </c>
      <c r="Q10874" s="37">
        <v>68</v>
      </c>
      <c r="R10874" s="36">
        <v>13</v>
      </c>
      <c r="S10874" s="39">
        <f t="shared" si="381"/>
        <v>68</v>
      </c>
      <c r="T10874" s="34" t="s">
        <v>50</v>
      </c>
      <c r="U10874" s="12">
        <f>EXP((alpha+(beta/speed))+(ceta*LN(speed)))</f>
        <v>8.908355909712343</v>
      </c>
      <c r="V10874" s="8">
        <f t="shared" si="382"/>
        <v>68</v>
      </c>
    </row>
    <row r="10875" spans="1:28">
      <c r="A10875" s="34" t="s">
        <v>19</v>
      </c>
      <c r="B10875" s="34" t="s">
        <v>76</v>
      </c>
      <c r="C10875" s="5" t="s">
        <v>195</v>
      </c>
      <c r="D10875" s="35" t="s">
        <v>89</v>
      </c>
      <c r="E10875" s="36" t="s">
        <v>16</v>
      </c>
      <c r="F10875" s="37">
        <v>50</v>
      </c>
      <c r="G10875" s="38">
        <v>0.04</v>
      </c>
      <c r="H10875" s="34">
        <v>0.99534566584218997</v>
      </c>
      <c r="I10875" s="35">
        <v>917.10875256483564</v>
      </c>
      <c r="J10875" s="35">
        <v>1.0433506585487564</v>
      </c>
      <c r="K10875" s="35">
        <v>-1.898265291441303</v>
      </c>
      <c r="L10875" s="35">
        <v>0</v>
      </c>
      <c r="M10875" s="35">
        <v>0</v>
      </c>
      <c r="N10875" s="35">
        <v>0</v>
      </c>
      <c r="O10875" s="35">
        <v>0</v>
      </c>
      <c r="P10875" s="36">
        <v>12</v>
      </c>
      <c r="Q10875" s="37">
        <v>67</v>
      </c>
      <c r="R10875" s="36">
        <v>0</v>
      </c>
      <c r="S10875" s="39">
        <f t="shared" si="381"/>
        <v>67</v>
      </c>
      <c r="T10875" s="34" t="s">
        <v>29</v>
      </c>
      <c r="U10875" s="12">
        <f>((alpha*(beta^speed))*(speed^ceta))</f>
        <v>5.3811630623903541</v>
      </c>
      <c r="V10875" s="8">
        <f t="shared" si="382"/>
        <v>67</v>
      </c>
    </row>
    <row r="10876" spans="1:28">
      <c r="A10876" s="34" t="s">
        <v>19</v>
      </c>
      <c r="B10876" s="34" t="s">
        <v>76</v>
      </c>
      <c r="C10876" s="5" t="s">
        <v>194</v>
      </c>
      <c r="D10876" s="35" t="s">
        <v>89</v>
      </c>
      <c r="E10876" s="36" t="s">
        <v>14</v>
      </c>
      <c r="F10876" s="37">
        <v>50</v>
      </c>
      <c r="G10876" s="38">
        <v>0.04</v>
      </c>
      <c r="H10876" s="34">
        <v>0.98807832681152519</v>
      </c>
      <c r="I10876" s="35">
        <v>-1.8304336069673402E-6</v>
      </c>
      <c r="J10876" s="35">
        <v>2.569166500236942E-4</v>
      </c>
      <c r="K10876" s="35">
        <v>-1.2936911385162434E-2</v>
      </c>
      <c r="L10876" s="35">
        <v>0.36954777723457427</v>
      </c>
      <c r="M10876" s="35">
        <v>0</v>
      </c>
      <c r="N10876" s="35">
        <v>0</v>
      </c>
      <c r="O10876" s="35">
        <v>0</v>
      </c>
      <c r="P10876" s="36">
        <v>12</v>
      </c>
      <c r="Q10876" s="37">
        <v>68</v>
      </c>
      <c r="R10876" s="36">
        <v>14</v>
      </c>
      <c r="S10876" s="39">
        <f t="shared" si="381"/>
        <v>68</v>
      </c>
      <c r="T10876" s="34" t="s">
        <v>51</v>
      </c>
      <c r="U10876" s="12">
        <f>(((alpha*(speed^3))+(beta*(speed^2))+(ceta*speed))+delta)</f>
        <v>0.10227349284713599</v>
      </c>
      <c r="V10876" s="8">
        <f t="shared" si="382"/>
        <v>68</v>
      </c>
    </row>
    <row r="10877" spans="1:28">
      <c r="A10877" s="34" t="s">
        <v>19</v>
      </c>
      <c r="B10877" s="34" t="s">
        <v>76</v>
      </c>
      <c r="C10877" s="5" t="s">
        <v>195</v>
      </c>
      <c r="D10877" s="35" t="s">
        <v>89</v>
      </c>
      <c r="E10877" s="36" t="s">
        <v>14</v>
      </c>
      <c r="F10877" s="37">
        <v>50</v>
      </c>
      <c r="G10877" s="38">
        <v>0.04</v>
      </c>
      <c r="H10877" s="34">
        <v>0.99014926061211428</v>
      </c>
      <c r="I10877" s="35">
        <v>1.968207610628034</v>
      </c>
      <c r="J10877" s="35">
        <v>-1.6704198531966212</v>
      </c>
      <c r="K10877" s="35">
        <v>0.13529291455890902</v>
      </c>
      <c r="L10877" s="35">
        <v>-0.17886787334915535</v>
      </c>
      <c r="M10877" s="35">
        <v>0</v>
      </c>
      <c r="N10877" s="35">
        <v>0</v>
      </c>
      <c r="O10877" s="35">
        <v>0</v>
      </c>
      <c r="P10877" s="36">
        <v>12</v>
      </c>
      <c r="Q10877" s="37">
        <v>67</v>
      </c>
      <c r="R10877" s="36">
        <v>1</v>
      </c>
      <c r="S10877" s="39">
        <f t="shared" si="381"/>
        <v>67</v>
      </c>
      <c r="T10877" s="34" t="s">
        <v>30</v>
      </c>
      <c r="U10877" s="12">
        <f>((alpha*(speed^beta))+(ceta*(speed^delta)))</f>
        <v>6.5527683886650118E-2</v>
      </c>
      <c r="V10877" s="8">
        <f t="shared" si="382"/>
        <v>67</v>
      </c>
      <c r="AB10877" s="41"/>
    </row>
    <row r="10878" spans="1:28">
      <c r="A10878" s="34" t="s">
        <v>19</v>
      </c>
      <c r="B10878" s="34" t="s">
        <v>76</v>
      </c>
      <c r="C10878" s="5" t="s">
        <v>194</v>
      </c>
      <c r="D10878" s="35" t="s">
        <v>89</v>
      </c>
      <c r="E10878" s="36" t="s">
        <v>18</v>
      </c>
      <c r="F10878" s="37">
        <v>50</v>
      </c>
      <c r="G10878" s="38">
        <v>0.04</v>
      </c>
      <c r="H10878" s="34">
        <v>0.97925393433002594</v>
      </c>
      <c r="I10878" s="35">
        <v>0.3199943356672898</v>
      </c>
      <c r="J10878" s="35">
        <v>0.99062988010571407</v>
      </c>
      <c r="K10878" s="35">
        <v>-0.22781936240864997</v>
      </c>
      <c r="L10878" s="35">
        <v>0</v>
      </c>
      <c r="M10878" s="35">
        <v>0</v>
      </c>
      <c r="N10878" s="35">
        <v>0</v>
      </c>
      <c r="O10878" s="35">
        <v>0</v>
      </c>
      <c r="P10878" s="36">
        <v>12</v>
      </c>
      <c r="Q10878" s="37">
        <v>68</v>
      </c>
      <c r="R10878" s="36">
        <v>0</v>
      </c>
      <c r="S10878" s="39">
        <f t="shared" si="381"/>
        <v>68</v>
      </c>
      <c r="T10878" s="34" t="s">
        <v>29</v>
      </c>
      <c r="U10878" s="12">
        <f>((alpha*(beta^speed))*(speed^ceta))</f>
        <v>6.451163764153986E-2</v>
      </c>
      <c r="V10878" s="8">
        <f t="shared" si="382"/>
        <v>68</v>
      </c>
    </row>
    <row r="10879" spans="1:28">
      <c r="A10879" s="34" t="s">
        <v>19</v>
      </c>
      <c r="B10879" s="34" t="s">
        <v>76</v>
      </c>
      <c r="C10879" s="5" t="s">
        <v>195</v>
      </c>
      <c r="D10879" s="35" t="s">
        <v>89</v>
      </c>
      <c r="E10879" s="36" t="s">
        <v>18</v>
      </c>
      <c r="F10879" s="37">
        <v>50</v>
      </c>
      <c r="G10879" s="38">
        <v>0.04</v>
      </c>
      <c r="H10879" s="34">
        <v>0.98924233816765228</v>
      </c>
      <c r="I10879" s="35">
        <v>-1.1076279205685072E-6</v>
      </c>
      <c r="J10879" s="35">
        <v>1.8308681400697644E-4</v>
      </c>
      <c r="K10879" s="35">
        <v>-1.1679560971523352E-2</v>
      </c>
      <c r="L10879" s="35">
        <v>0.32123808900070111</v>
      </c>
      <c r="M10879" s="35">
        <v>0</v>
      </c>
      <c r="N10879" s="35">
        <v>0</v>
      </c>
      <c r="O10879" s="35">
        <v>0</v>
      </c>
      <c r="P10879" s="36">
        <v>12</v>
      </c>
      <c r="Q10879" s="37">
        <v>67</v>
      </c>
      <c r="R10879" s="36">
        <v>14</v>
      </c>
      <c r="S10879" s="39">
        <f t="shared" si="381"/>
        <v>67</v>
      </c>
      <c r="T10879" s="34" t="s">
        <v>51</v>
      </c>
      <c r="U10879" s="12">
        <f>(((alpha*(speed^3))+(beta*(speed^2))+(ceta*speed))+delta)</f>
        <v>2.7450715712007911E-2</v>
      </c>
      <c r="V10879" s="8">
        <f t="shared" si="382"/>
        <v>67</v>
      </c>
    </row>
    <row r="10880" spans="1:28">
      <c r="A10880" s="34" t="s">
        <v>19</v>
      </c>
      <c r="B10880" s="34" t="s">
        <v>76</v>
      </c>
      <c r="C10880" s="5" t="s">
        <v>194</v>
      </c>
      <c r="D10880" s="35" t="s">
        <v>89</v>
      </c>
      <c r="E10880" s="36" t="s">
        <v>17</v>
      </c>
      <c r="F10880" s="37">
        <v>50</v>
      </c>
      <c r="G10880" s="38">
        <v>0.04</v>
      </c>
      <c r="H10880" s="34">
        <v>0.97406556383509257</v>
      </c>
      <c r="I10880" s="35">
        <v>7.0318086694135236</v>
      </c>
      <c r="J10880" s="35">
        <v>2.1385112256183958</v>
      </c>
      <c r="K10880" s="35">
        <v>-5.3046244010382437E-2</v>
      </c>
      <c r="L10880" s="35">
        <v>0</v>
      </c>
      <c r="M10880" s="35">
        <v>0</v>
      </c>
      <c r="N10880" s="35">
        <v>0</v>
      </c>
      <c r="O10880" s="35">
        <v>0</v>
      </c>
      <c r="P10880" s="36">
        <v>12</v>
      </c>
      <c r="Q10880" s="37">
        <v>68</v>
      </c>
      <c r="R10880" s="36">
        <v>13</v>
      </c>
      <c r="S10880" s="39">
        <f t="shared" si="381"/>
        <v>68</v>
      </c>
      <c r="T10880" s="34" t="s">
        <v>50</v>
      </c>
      <c r="U10880" s="12">
        <f>EXP((alpha+(beta/speed))+(ceta*LN(speed)))</f>
        <v>933.9550666646046</v>
      </c>
      <c r="V10880" s="8">
        <f t="shared" si="382"/>
        <v>68</v>
      </c>
    </row>
    <row r="10881" spans="1:22">
      <c r="A10881" s="34" t="s">
        <v>19</v>
      </c>
      <c r="B10881" s="34" t="s">
        <v>76</v>
      </c>
      <c r="C10881" s="5" t="s">
        <v>195</v>
      </c>
      <c r="D10881" s="35" t="s">
        <v>89</v>
      </c>
      <c r="E10881" s="36" t="s">
        <v>17</v>
      </c>
      <c r="F10881" s="37">
        <v>50</v>
      </c>
      <c r="G10881" s="38">
        <v>0.04</v>
      </c>
      <c r="H10881" s="34">
        <v>0.96623760480684029</v>
      </c>
      <c r="I10881" s="35">
        <v>-3.2456548804323075E-3</v>
      </c>
      <c r="J10881" s="35">
        <v>0.48923420602312928</v>
      </c>
      <c r="K10881" s="35">
        <v>-25.294108055206571</v>
      </c>
      <c r="L10881" s="35">
        <v>1379.5189925697398</v>
      </c>
      <c r="M10881" s="35">
        <v>0</v>
      </c>
      <c r="N10881" s="35">
        <v>0</v>
      </c>
      <c r="O10881" s="35">
        <v>0</v>
      </c>
      <c r="P10881" s="36">
        <v>12</v>
      </c>
      <c r="Q10881" s="37">
        <v>67</v>
      </c>
      <c r="R10881" s="36">
        <v>14</v>
      </c>
      <c r="S10881" s="39">
        <f t="shared" si="381"/>
        <v>67</v>
      </c>
      <c r="T10881" s="34" t="s">
        <v>51</v>
      </c>
      <c r="U10881" s="12">
        <f>(((alpha*(speed^3))+(beta*(speed^2))+(ceta*speed))+delta)</f>
        <v>904.81320490526468</v>
      </c>
      <c r="V10881" s="8">
        <f t="shared" si="382"/>
        <v>67</v>
      </c>
    </row>
    <row r="10882" spans="1:22">
      <c r="A10882" s="34" t="s">
        <v>19</v>
      </c>
      <c r="B10882" s="34" t="s">
        <v>76</v>
      </c>
      <c r="C10882" s="5" t="s">
        <v>194</v>
      </c>
      <c r="D10882" s="35" t="s">
        <v>89</v>
      </c>
      <c r="E10882" s="36" t="s">
        <v>15</v>
      </c>
      <c r="F10882" s="37">
        <v>100</v>
      </c>
      <c r="G10882" s="38">
        <v>0.04</v>
      </c>
      <c r="H10882" s="34">
        <v>0.99060278150626113</v>
      </c>
      <c r="I10882" s="35">
        <v>-6.3175302053840589E-5</v>
      </c>
      <c r="J10882" s="35">
        <v>6.3497895107406293E-3</v>
      </c>
      <c r="K10882" s="35">
        <v>-0.24474330629419827</v>
      </c>
      <c r="L10882" s="35">
        <v>6.7333649585987772</v>
      </c>
      <c r="M10882" s="35">
        <v>0</v>
      </c>
      <c r="N10882" s="35">
        <v>0</v>
      </c>
      <c r="O10882" s="35">
        <v>0</v>
      </c>
      <c r="P10882" s="36">
        <v>12</v>
      </c>
      <c r="Q10882" s="37">
        <v>49</v>
      </c>
      <c r="R10882" s="36">
        <v>14</v>
      </c>
      <c r="S10882" s="39">
        <f t="shared" ref="S10882:S10945" si="383">V10882</f>
        <v>49</v>
      </c>
      <c r="T10882" s="34" t="s">
        <v>51</v>
      </c>
      <c r="U10882" s="12">
        <f>(((alpha*(speed^3))+(beta*(speed^2))+(ceta*speed))+delta)</f>
        <v>2.5542764541390204</v>
      </c>
      <c r="V10882" s="8">
        <f t="shared" ref="V10882:V10945" si="384">IF($V$1&lt;P10882,P10882,IF($V$1&gt;Q10882,Q10882,$V$1))</f>
        <v>49</v>
      </c>
    </row>
    <row r="10883" spans="1:22">
      <c r="A10883" s="34" t="s">
        <v>19</v>
      </c>
      <c r="B10883" s="34" t="s">
        <v>76</v>
      </c>
      <c r="C10883" s="5" t="s">
        <v>195</v>
      </c>
      <c r="D10883" s="35" t="s">
        <v>89</v>
      </c>
      <c r="E10883" s="36" t="s">
        <v>15</v>
      </c>
      <c r="F10883" s="37">
        <v>100</v>
      </c>
      <c r="G10883" s="38">
        <v>0.04</v>
      </c>
      <c r="H10883" s="34">
        <v>0.98413140478580263</v>
      </c>
      <c r="I10883" s="35">
        <v>37.411478911424361</v>
      </c>
      <c r="J10883" s="35">
        <v>0.99745354399086883</v>
      </c>
      <c r="K10883" s="35">
        <v>-0.55652384477461458</v>
      </c>
      <c r="L10883" s="35">
        <v>0</v>
      </c>
      <c r="M10883" s="35">
        <v>0</v>
      </c>
      <c r="N10883" s="35">
        <v>0</v>
      </c>
      <c r="O10883" s="35">
        <v>0</v>
      </c>
      <c r="P10883" s="36">
        <v>12</v>
      </c>
      <c r="Q10883" s="37">
        <v>49</v>
      </c>
      <c r="R10883" s="36">
        <v>0</v>
      </c>
      <c r="S10883" s="39">
        <f t="shared" si="383"/>
        <v>49</v>
      </c>
      <c r="T10883" s="34" t="s">
        <v>29</v>
      </c>
      <c r="U10883" s="12">
        <f>((alpha*(beta^speed))*(speed^ceta))</f>
        <v>3.7853990142610314</v>
      </c>
      <c r="V10883" s="8">
        <f t="shared" si="384"/>
        <v>49</v>
      </c>
    </row>
    <row r="10884" spans="1:22">
      <c r="A10884" s="34" t="s">
        <v>19</v>
      </c>
      <c r="B10884" s="34" t="s">
        <v>76</v>
      </c>
      <c r="C10884" s="5" t="s">
        <v>194</v>
      </c>
      <c r="D10884" s="35" t="s">
        <v>89</v>
      </c>
      <c r="E10884" s="36" t="s">
        <v>16</v>
      </c>
      <c r="F10884" s="37">
        <v>100</v>
      </c>
      <c r="G10884" s="38">
        <v>0.04</v>
      </c>
      <c r="H10884" s="34">
        <v>0.98255364077166252</v>
      </c>
      <c r="I10884" s="35">
        <v>-6.3712610744724247E-5</v>
      </c>
      <c r="J10884" s="35">
        <v>8.1324853641117252E-3</v>
      </c>
      <c r="K10884" s="35">
        <v>-0.41807379626942887</v>
      </c>
      <c r="L10884" s="35">
        <v>21.077328922668777</v>
      </c>
      <c r="M10884" s="35">
        <v>0</v>
      </c>
      <c r="N10884" s="35">
        <v>0</v>
      </c>
      <c r="O10884" s="35">
        <v>0</v>
      </c>
      <c r="P10884" s="36">
        <v>12</v>
      </c>
      <c r="Q10884" s="37">
        <v>49</v>
      </c>
      <c r="R10884" s="36">
        <v>14</v>
      </c>
      <c r="S10884" s="39">
        <f t="shared" si="383"/>
        <v>49</v>
      </c>
      <c r="T10884" s="34" t="s">
        <v>51</v>
      </c>
      <c r="U10884" s="12">
        <f>(((alpha*(speed^3))+(beta*(speed^2))+(ceta*speed))+delta)</f>
        <v>12.622085323192952</v>
      </c>
      <c r="V10884" s="8">
        <f t="shared" si="384"/>
        <v>49</v>
      </c>
    </row>
    <row r="10885" spans="1:22">
      <c r="A10885" s="34" t="s">
        <v>19</v>
      </c>
      <c r="B10885" s="34" t="s">
        <v>76</v>
      </c>
      <c r="C10885" s="5" t="s">
        <v>195</v>
      </c>
      <c r="D10885" s="35" t="s">
        <v>89</v>
      </c>
      <c r="E10885" s="36" t="s">
        <v>16</v>
      </c>
      <c r="F10885" s="37">
        <v>100</v>
      </c>
      <c r="G10885" s="38">
        <v>0.04</v>
      </c>
      <c r="H10885" s="34">
        <v>0.99401639746644943</v>
      </c>
      <c r="I10885" s="35">
        <v>0.61268101857446478</v>
      </c>
      <c r="J10885" s="35">
        <v>0.61865234402894409</v>
      </c>
      <c r="K10885" s="35">
        <v>1058.008588932885</v>
      </c>
      <c r="L10885" s="35">
        <v>-1.8907884810842224</v>
      </c>
      <c r="M10885" s="35">
        <v>0</v>
      </c>
      <c r="N10885" s="35">
        <v>0</v>
      </c>
      <c r="O10885" s="35">
        <v>0</v>
      </c>
      <c r="P10885" s="36">
        <v>12</v>
      </c>
      <c r="Q10885" s="37">
        <v>49</v>
      </c>
      <c r="R10885" s="36">
        <v>1</v>
      </c>
      <c r="S10885" s="39">
        <f t="shared" si="383"/>
        <v>49</v>
      </c>
      <c r="T10885" s="34" t="s">
        <v>30</v>
      </c>
      <c r="U10885" s="12">
        <f>((alpha*(speed^beta))+(ceta*(speed^delta)))</f>
        <v>7.4798248653940496</v>
      </c>
      <c r="V10885" s="8">
        <f t="shared" si="384"/>
        <v>49</v>
      </c>
    </row>
    <row r="10886" spans="1:22">
      <c r="A10886" s="34" t="s">
        <v>19</v>
      </c>
      <c r="B10886" s="34" t="s">
        <v>76</v>
      </c>
      <c r="C10886" s="5" t="s">
        <v>194</v>
      </c>
      <c r="D10886" s="35" t="s">
        <v>89</v>
      </c>
      <c r="E10886" s="36" t="s">
        <v>14</v>
      </c>
      <c r="F10886" s="37">
        <v>100</v>
      </c>
      <c r="G10886" s="38">
        <v>0.04</v>
      </c>
      <c r="H10886" s="34">
        <v>0.98609986981222886</v>
      </c>
      <c r="I10886" s="35">
        <v>-4.0261223012812884E-6</v>
      </c>
      <c r="J10886" s="35">
        <v>4.2121094536244657E-4</v>
      </c>
      <c r="K10886" s="35">
        <v>-1.6777542693587555E-2</v>
      </c>
      <c r="L10886" s="35">
        <v>0.42060867343138353</v>
      </c>
      <c r="M10886" s="35">
        <v>0</v>
      </c>
      <c r="N10886" s="35">
        <v>0</v>
      </c>
      <c r="O10886" s="35">
        <v>0</v>
      </c>
      <c r="P10886" s="36">
        <v>12</v>
      </c>
      <c r="Q10886" s="37">
        <v>49</v>
      </c>
      <c r="R10886" s="36">
        <v>14</v>
      </c>
      <c r="S10886" s="39">
        <f t="shared" si="383"/>
        <v>49</v>
      </c>
      <c r="T10886" s="34" t="s">
        <v>51</v>
      </c>
      <c r="U10886" s="12">
        <f>(((alpha*(speed^3))+(beta*(speed^2))+(ceta*speed))+delta)</f>
        <v>0.13616729863738541</v>
      </c>
      <c r="V10886" s="8">
        <f t="shared" si="384"/>
        <v>49</v>
      </c>
    </row>
    <row r="10887" spans="1:22">
      <c r="A10887" s="34" t="s">
        <v>19</v>
      </c>
      <c r="B10887" s="34" t="s">
        <v>76</v>
      </c>
      <c r="C10887" s="5" t="s">
        <v>195</v>
      </c>
      <c r="D10887" s="35" t="s">
        <v>89</v>
      </c>
      <c r="E10887" s="36" t="s">
        <v>14</v>
      </c>
      <c r="F10887" s="37">
        <v>100</v>
      </c>
      <c r="G10887" s="38">
        <v>0.04</v>
      </c>
      <c r="H10887" s="34">
        <v>0.98976446124164996</v>
      </c>
      <c r="I10887" s="35">
        <v>-3947.550148104388</v>
      </c>
      <c r="J10887" s="35">
        <v>630.00770767646975</v>
      </c>
      <c r="K10887" s="35">
        <v>4.2757219879543609</v>
      </c>
      <c r="L10887" s="35">
        <v>0</v>
      </c>
      <c r="M10887" s="35">
        <v>0</v>
      </c>
      <c r="N10887" s="35">
        <v>0</v>
      </c>
      <c r="O10887" s="35">
        <v>0</v>
      </c>
      <c r="P10887" s="36">
        <v>12</v>
      </c>
      <c r="Q10887" s="37">
        <v>49</v>
      </c>
      <c r="R10887" s="36">
        <v>2</v>
      </c>
      <c r="S10887" s="39">
        <f t="shared" si="383"/>
        <v>49</v>
      </c>
      <c r="T10887" s="34" t="s">
        <v>31</v>
      </c>
      <c r="U10887" s="12">
        <f>((alpha+(beta*speed))^((-1)/ceta))</f>
        <v>9.2021529621942766E-2</v>
      </c>
      <c r="V10887" s="8">
        <f t="shared" si="384"/>
        <v>49</v>
      </c>
    </row>
    <row r="10888" spans="1:22">
      <c r="A10888" s="34" t="s">
        <v>19</v>
      </c>
      <c r="B10888" s="34" t="s">
        <v>76</v>
      </c>
      <c r="C10888" s="5" t="s">
        <v>194</v>
      </c>
      <c r="D10888" s="35" t="s">
        <v>89</v>
      </c>
      <c r="E10888" s="36" t="s">
        <v>18</v>
      </c>
      <c r="F10888" s="37">
        <v>100</v>
      </c>
      <c r="G10888" s="38">
        <v>0.04</v>
      </c>
      <c r="H10888" s="34">
        <v>0.98353186236695556</v>
      </c>
      <c r="I10888" s="35">
        <v>0.50259706262926451</v>
      </c>
      <c r="J10888" s="35">
        <v>0.99380875961112447</v>
      </c>
      <c r="K10888" s="35">
        <v>-0.37808292361431267</v>
      </c>
      <c r="L10888" s="35">
        <v>0</v>
      </c>
      <c r="M10888" s="35">
        <v>0</v>
      </c>
      <c r="N10888" s="35">
        <v>0</v>
      </c>
      <c r="O10888" s="35">
        <v>0</v>
      </c>
      <c r="P10888" s="36">
        <v>12</v>
      </c>
      <c r="Q10888" s="37">
        <v>49</v>
      </c>
      <c r="R10888" s="36">
        <v>0</v>
      </c>
      <c r="S10888" s="39">
        <f t="shared" si="383"/>
        <v>49</v>
      </c>
      <c r="T10888" s="34" t="s">
        <v>29</v>
      </c>
      <c r="U10888" s="12">
        <f>((alpha*(beta^speed))*(speed^ceta))</f>
        <v>8.5118481863340298E-2</v>
      </c>
      <c r="V10888" s="8">
        <f t="shared" si="384"/>
        <v>49</v>
      </c>
    </row>
    <row r="10889" spans="1:22">
      <c r="A10889" s="34" t="s">
        <v>19</v>
      </c>
      <c r="B10889" s="34" t="s">
        <v>76</v>
      </c>
      <c r="C10889" s="5" t="s">
        <v>195</v>
      </c>
      <c r="D10889" s="35" t="s">
        <v>89</v>
      </c>
      <c r="E10889" s="36" t="s">
        <v>18</v>
      </c>
      <c r="F10889" s="37">
        <v>100</v>
      </c>
      <c r="G10889" s="38">
        <v>0.04</v>
      </c>
      <c r="H10889" s="34">
        <v>0.9889939385099078</v>
      </c>
      <c r="I10889" s="35">
        <v>-1.7889479234763326E-6</v>
      </c>
      <c r="J10889" s="35">
        <v>2.6965956837101247E-4</v>
      </c>
      <c r="K10889" s="35">
        <v>-1.6239401170141061E-2</v>
      </c>
      <c r="L10889" s="35">
        <v>0.39493414372873276</v>
      </c>
      <c r="M10889" s="35">
        <v>0</v>
      </c>
      <c r="N10889" s="35">
        <v>0</v>
      </c>
      <c r="O10889" s="35">
        <v>0</v>
      </c>
      <c r="P10889" s="36">
        <v>12</v>
      </c>
      <c r="Q10889" s="37">
        <v>49</v>
      </c>
      <c r="R10889" s="36">
        <v>14</v>
      </c>
      <c r="S10889" s="39">
        <f t="shared" si="383"/>
        <v>49</v>
      </c>
      <c r="T10889" s="34" t="s">
        <v>51</v>
      </c>
      <c r="U10889" s="12">
        <f>(((alpha*(speed^3))+(beta*(speed^2))+(ceta*speed))+delta)</f>
        <v>3.618817580155459E-2</v>
      </c>
      <c r="V10889" s="8">
        <f t="shared" si="384"/>
        <v>49</v>
      </c>
    </row>
    <row r="10890" spans="1:22">
      <c r="A10890" s="34" t="s">
        <v>19</v>
      </c>
      <c r="B10890" s="34" t="s">
        <v>76</v>
      </c>
      <c r="C10890" s="5" t="s">
        <v>194</v>
      </c>
      <c r="D10890" s="35" t="s">
        <v>89</v>
      </c>
      <c r="E10890" s="36" t="s">
        <v>17</v>
      </c>
      <c r="F10890" s="37">
        <v>100</v>
      </c>
      <c r="G10890" s="38">
        <v>0.04</v>
      </c>
      <c r="H10890" s="34">
        <v>0.97108020230957448</v>
      </c>
      <c r="I10890" s="35">
        <v>-7.4886978509462708E-3</v>
      </c>
      <c r="J10890" s="35">
        <v>0.79557714712450511</v>
      </c>
      <c r="K10890" s="35">
        <v>-33.326307047032998</v>
      </c>
      <c r="L10890" s="35">
        <v>1909.7212954674544</v>
      </c>
      <c r="M10890" s="35">
        <v>0</v>
      </c>
      <c r="N10890" s="35">
        <v>0</v>
      </c>
      <c r="O10890" s="35">
        <v>0</v>
      </c>
      <c r="P10890" s="36">
        <v>12</v>
      </c>
      <c r="Q10890" s="37">
        <v>49</v>
      </c>
      <c r="R10890" s="36">
        <v>14</v>
      </c>
      <c r="S10890" s="39">
        <f t="shared" si="383"/>
        <v>49</v>
      </c>
      <c r="T10890" s="34" t="s">
        <v>51</v>
      </c>
      <c r="U10890" s="12">
        <f>(((alpha*(speed^3))+(beta*(speed^2))+(ceta*speed))+delta)</f>
        <v>1305.8751669427963</v>
      </c>
      <c r="V10890" s="8">
        <f t="shared" si="384"/>
        <v>49</v>
      </c>
    </row>
    <row r="10891" spans="1:22">
      <c r="A10891" s="34" t="s">
        <v>19</v>
      </c>
      <c r="B10891" s="34" t="s">
        <v>76</v>
      </c>
      <c r="C10891" s="5" t="s">
        <v>195</v>
      </c>
      <c r="D10891" s="35" t="s">
        <v>89</v>
      </c>
      <c r="E10891" s="36" t="s">
        <v>17</v>
      </c>
      <c r="F10891" s="37">
        <v>100</v>
      </c>
      <c r="G10891" s="38">
        <v>0.04</v>
      </c>
      <c r="H10891" s="34">
        <v>0.96582705452865314</v>
      </c>
      <c r="I10891" s="35">
        <v>-7.7245736041752283E-3</v>
      </c>
      <c r="J10891" s="35">
        <v>0.82301778931047376</v>
      </c>
      <c r="K10891" s="35">
        <v>-34.078127147221373</v>
      </c>
      <c r="L10891" s="35">
        <v>1870.2622816929379</v>
      </c>
      <c r="M10891" s="35">
        <v>0</v>
      </c>
      <c r="N10891" s="35">
        <v>0</v>
      </c>
      <c r="O10891" s="35">
        <v>0</v>
      </c>
      <c r="P10891" s="36">
        <v>12</v>
      </c>
      <c r="Q10891" s="37">
        <v>49</v>
      </c>
      <c r="R10891" s="36">
        <v>14</v>
      </c>
      <c r="S10891" s="39">
        <f t="shared" si="383"/>
        <v>49</v>
      </c>
      <c r="T10891" s="34" t="s">
        <v>51</v>
      </c>
      <c r="U10891" s="12">
        <f>(((alpha*(speed^3))+(beta*(speed^2))+(ceta*speed))+delta)</f>
        <v>1267.7114036559267</v>
      </c>
      <c r="V10891" s="8">
        <f t="shared" si="384"/>
        <v>49</v>
      </c>
    </row>
    <row r="10892" spans="1:22">
      <c r="A10892" s="34" t="s">
        <v>19</v>
      </c>
      <c r="B10892" s="34" t="s">
        <v>76</v>
      </c>
      <c r="C10892" s="5" t="s">
        <v>194</v>
      </c>
      <c r="D10892" s="35" t="s">
        <v>89</v>
      </c>
      <c r="E10892" s="36" t="s">
        <v>15</v>
      </c>
      <c r="F10892" s="37">
        <v>0</v>
      </c>
      <c r="G10892" s="38">
        <v>0.06</v>
      </c>
      <c r="H10892" s="34">
        <v>0.99419608979004259</v>
      </c>
      <c r="I10892" s="35">
        <v>1022.9194297692952</v>
      </c>
      <c r="J10892" s="35">
        <v>-3.0039112266972778</v>
      </c>
      <c r="K10892" s="35">
        <v>8.0577426223384805</v>
      </c>
      <c r="L10892" s="35">
        <v>-0.38428868265587068</v>
      </c>
      <c r="M10892" s="35">
        <v>0</v>
      </c>
      <c r="N10892" s="35">
        <v>0</v>
      </c>
      <c r="O10892" s="35">
        <v>0</v>
      </c>
      <c r="P10892" s="36">
        <v>12</v>
      </c>
      <c r="Q10892" s="37">
        <v>85</v>
      </c>
      <c r="R10892" s="36">
        <v>1</v>
      </c>
      <c r="S10892" s="39">
        <f t="shared" si="383"/>
        <v>85</v>
      </c>
      <c r="T10892" s="34" t="s">
        <v>30</v>
      </c>
      <c r="U10892" s="12">
        <f>((alpha*(speed^beta))+(ceta*(speed^delta)))</f>
        <v>1.4630047611477384</v>
      </c>
      <c r="V10892" s="8">
        <f t="shared" si="384"/>
        <v>85</v>
      </c>
    </row>
    <row r="10893" spans="1:22">
      <c r="A10893" s="34" t="s">
        <v>19</v>
      </c>
      <c r="B10893" s="34" t="s">
        <v>76</v>
      </c>
      <c r="C10893" s="5" t="s">
        <v>195</v>
      </c>
      <c r="D10893" s="35" t="s">
        <v>89</v>
      </c>
      <c r="E10893" s="36" t="s">
        <v>15</v>
      </c>
      <c r="F10893" s="37">
        <v>0</v>
      </c>
      <c r="G10893" s="38">
        <v>0.06</v>
      </c>
      <c r="H10893" s="34">
        <v>0.96339026973580222</v>
      </c>
      <c r="I10893" s="35">
        <v>-11.028529967420091</v>
      </c>
      <c r="J10893" s="35">
        <v>21.045882236828199</v>
      </c>
      <c r="K10893" s="35">
        <v>2.4673664328382459</v>
      </c>
      <c r="L10893" s="35">
        <v>0.25891894354685885</v>
      </c>
      <c r="M10893" s="35">
        <v>9.2980526652710668E-3</v>
      </c>
      <c r="N10893" s="35">
        <v>0</v>
      </c>
      <c r="O10893" s="35">
        <v>0</v>
      </c>
      <c r="P10893" s="36">
        <v>12</v>
      </c>
      <c r="Q10893" s="37">
        <v>84</v>
      </c>
      <c r="R10893" s="36">
        <v>10</v>
      </c>
      <c r="S10893" s="39">
        <f t="shared" si="383"/>
        <v>84</v>
      </c>
      <c r="T10893" s="34" t="s">
        <v>44</v>
      </c>
      <c r="U10893" s="12">
        <f>(alpha+(beta/(1+EXP((((-1)*ceta)+(delta*LN(speed)))+(epsilon*speed)))))</f>
        <v>2.2641502600322987</v>
      </c>
      <c r="V10893" s="8">
        <f t="shared" si="384"/>
        <v>84</v>
      </c>
    </row>
    <row r="10894" spans="1:22">
      <c r="A10894" s="34" t="s">
        <v>19</v>
      </c>
      <c r="B10894" s="34" t="s">
        <v>76</v>
      </c>
      <c r="C10894" s="5" t="s">
        <v>194</v>
      </c>
      <c r="D10894" s="35" t="s">
        <v>89</v>
      </c>
      <c r="E10894" s="36" t="s">
        <v>16</v>
      </c>
      <c r="F10894" s="37">
        <v>0</v>
      </c>
      <c r="G10894" s="38">
        <v>0.06</v>
      </c>
      <c r="H10894" s="34">
        <v>0.9747274784104214</v>
      </c>
      <c r="I10894" s="35">
        <v>17.015030770060637</v>
      </c>
      <c r="J10894" s="35">
        <v>0.99923525956411896</v>
      </c>
      <c r="K10894" s="35">
        <v>-0.19049440891510774</v>
      </c>
      <c r="L10894" s="35">
        <v>0</v>
      </c>
      <c r="M10894" s="35">
        <v>0</v>
      </c>
      <c r="N10894" s="35">
        <v>0</v>
      </c>
      <c r="O10894" s="35">
        <v>0</v>
      </c>
      <c r="P10894" s="36">
        <v>12</v>
      </c>
      <c r="Q10894" s="37">
        <v>85</v>
      </c>
      <c r="R10894" s="36">
        <v>0</v>
      </c>
      <c r="S10894" s="39">
        <f t="shared" si="383"/>
        <v>85</v>
      </c>
      <c r="T10894" s="34" t="s">
        <v>29</v>
      </c>
      <c r="U10894" s="12">
        <f>((alpha*(beta^speed))*(speed^ceta))</f>
        <v>6.8398724672507214</v>
      </c>
      <c r="V10894" s="8">
        <f t="shared" si="384"/>
        <v>85</v>
      </c>
    </row>
    <row r="10895" spans="1:22">
      <c r="A10895" s="34" t="s">
        <v>19</v>
      </c>
      <c r="B10895" s="34" t="s">
        <v>76</v>
      </c>
      <c r="C10895" s="5" t="s">
        <v>195</v>
      </c>
      <c r="D10895" s="35" t="s">
        <v>89</v>
      </c>
      <c r="E10895" s="36" t="s">
        <v>16</v>
      </c>
      <c r="F10895" s="37">
        <v>0</v>
      </c>
      <c r="G10895" s="38">
        <v>0.06</v>
      </c>
      <c r="H10895" s="34">
        <v>0.99671428726095235</v>
      </c>
      <c r="I10895" s="35">
        <v>6485.491740128673</v>
      </c>
      <c r="J10895" s="35">
        <v>1.0492478397570735</v>
      </c>
      <c r="K10895" s="35">
        <v>-2.5662781189356236</v>
      </c>
      <c r="L10895" s="35">
        <v>0</v>
      </c>
      <c r="M10895" s="35">
        <v>0</v>
      </c>
      <c r="N10895" s="35">
        <v>0</v>
      </c>
      <c r="O10895" s="35">
        <v>0</v>
      </c>
      <c r="P10895" s="36">
        <v>12</v>
      </c>
      <c r="Q10895" s="37">
        <v>84</v>
      </c>
      <c r="R10895" s="36">
        <v>0</v>
      </c>
      <c r="S10895" s="39">
        <f t="shared" si="383"/>
        <v>84</v>
      </c>
      <c r="T10895" s="34" t="s">
        <v>29</v>
      </c>
      <c r="U10895" s="12">
        <f>((alpha*(beta^speed))*(speed^ceta))</f>
        <v>4.2409789609661823</v>
      </c>
      <c r="V10895" s="8">
        <f t="shared" si="384"/>
        <v>84</v>
      </c>
    </row>
    <row r="10896" spans="1:22">
      <c r="A10896" s="34" t="s">
        <v>19</v>
      </c>
      <c r="B10896" s="34" t="s">
        <v>76</v>
      </c>
      <c r="C10896" s="5" t="s">
        <v>194</v>
      </c>
      <c r="D10896" s="35" t="s">
        <v>89</v>
      </c>
      <c r="E10896" s="36" t="s">
        <v>14</v>
      </c>
      <c r="F10896" s="37">
        <v>0</v>
      </c>
      <c r="G10896" s="38">
        <v>0.06</v>
      </c>
      <c r="H10896" s="34">
        <v>0.98284397708321203</v>
      </c>
      <c r="I10896" s="35">
        <v>-1.1105545387982738E-6</v>
      </c>
      <c r="J10896" s="35">
        <v>1.7867132675082568E-4</v>
      </c>
      <c r="K10896" s="35">
        <v>-9.9137597556681993E-3</v>
      </c>
      <c r="L10896" s="35">
        <v>0.31242135882038691</v>
      </c>
      <c r="M10896" s="35">
        <v>0</v>
      </c>
      <c r="N10896" s="35">
        <v>0</v>
      </c>
      <c r="O10896" s="35">
        <v>0</v>
      </c>
      <c r="P10896" s="36">
        <v>12</v>
      </c>
      <c r="Q10896" s="37">
        <v>85</v>
      </c>
      <c r="R10896" s="36">
        <v>14</v>
      </c>
      <c r="S10896" s="39">
        <f t="shared" si="383"/>
        <v>85</v>
      </c>
      <c r="T10896" s="34" t="s">
        <v>51</v>
      </c>
      <c r="U10896" s="12">
        <f>(((alpha*(speed^3))+(beta*(speed^2))+(ceta*speed))+delta)</f>
        <v>7.8632809223815547E-2</v>
      </c>
      <c r="V10896" s="8">
        <f t="shared" si="384"/>
        <v>85</v>
      </c>
    </row>
    <row r="10897" spans="1:28">
      <c r="A10897" s="34" t="s">
        <v>19</v>
      </c>
      <c r="B10897" s="34" t="s">
        <v>76</v>
      </c>
      <c r="C10897" s="5" t="s">
        <v>195</v>
      </c>
      <c r="D10897" s="35" t="s">
        <v>89</v>
      </c>
      <c r="E10897" s="36" t="s">
        <v>14</v>
      </c>
      <c r="F10897" s="37">
        <v>0</v>
      </c>
      <c r="G10897" s="38">
        <v>0.06</v>
      </c>
      <c r="H10897" s="34">
        <v>0.98497621370571131</v>
      </c>
      <c r="I10897" s="35">
        <v>8.9450278880170743E-3</v>
      </c>
      <c r="J10897" s="35">
        <v>0.36279492675362029</v>
      </c>
      <c r="K10897" s="35">
        <v>1.0963567512648766</v>
      </c>
      <c r="L10897" s="35">
        <v>-1.0503812932863184</v>
      </c>
      <c r="M10897" s="35">
        <v>0</v>
      </c>
      <c r="N10897" s="35">
        <v>0</v>
      </c>
      <c r="O10897" s="35">
        <v>0</v>
      </c>
      <c r="P10897" s="36">
        <v>12</v>
      </c>
      <c r="Q10897" s="37">
        <v>84</v>
      </c>
      <c r="R10897" s="36">
        <v>1</v>
      </c>
      <c r="S10897" s="39">
        <f t="shared" si="383"/>
        <v>84</v>
      </c>
      <c r="T10897" s="34" t="s">
        <v>30</v>
      </c>
      <c r="U10897" s="12">
        <f>((alpha*(speed^beta))+(ceta*(speed^delta)))</f>
        <v>5.507814882424758E-2</v>
      </c>
      <c r="V10897" s="8">
        <f t="shared" si="384"/>
        <v>84</v>
      </c>
      <c r="AB10897" s="41"/>
    </row>
    <row r="10898" spans="1:28">
      <c r="A10898" s="34" t="s">
        <v>19</v>
      </c>
      <c r="B10898" s="34" t="s">
        <v>76</v>
      </c>
      <c r="C10898" s="5" t="s">
        <v>194</v>
      </c>
      <c r="D10898" s="35" t="s">
        <v>89</v>
      </c>
      <c r="E10898" s="36" t="s">
        <v>18</v>
      </c>
      <c r="F10898" s="37">
        <v>0</v>
      </c>
      <c r="G10898" s="38">
        <v>0.06</v>
      </c>
      <c r="H10898" s="34">
        <v>0.98286016105512819</v>
      </c>
      <c r="I10898" s="35">
        <v>-2.6537435666523138E-7</v>
      </c>
      <c r="J10898" s="35">
        <v>4.0537889826943603E-5</v>
      </c>
      <c r="K10898" s="35">
        <v>-2.9115286523744856E-3</v>
      </c>
      <c r="L10898" s="35">
        <v>0.16689485031577767</v>
      </c>
      <c r="M10898" s="35">
        <v>0</v>
      </c>
      <c r="N10898" s="35">
        <v>0</v>
      </c>
      <c r="O10898" s="35">
        <v>0</v>
      </c>
      <c r="P10898" s="36">
        <v>12</v>
      </c>
      <c r="Q10898" s="37">
        <v>85</v>
      </c>
      <c r="R10898" s="36">
        <v>14</v>
      </c>
      <c r="S10898" s="39">
        <f t="shared" si="383"/>
        <v>85</v>
      </c>
      <c r="T10898" s="34" t="s">
        <v>51</v>
      </c>
      <c r="U10898" s="12">
        <f>(((alpha*(speed^3))+(beta*(speed^2))+(ceta*speed))+delta)</f>
        <v>4.9328142076578735E-2</v>
      </c>
      <c r="V10898" s="8">
        <f t="shared" si="384"/>
        <v>85</v>
      </c>
    </row>
    <row r="10899" spans="1:28">
      <c r="A10899" s="34" t="s">
        <v>19</v>
      </c>
      <c r="B10899" s="34" t="s">
        <v>76</v>
      </c>
      <c r="C10899" s="5" t="s">
        <v>195</v>
      </c>
      <c r="D10899" s="35" t="s">
        <v>89</v>
      </c>
      <c r="E10899" s="36" t="s">
        <v>18</v>
      </c>
      <c r="F10899" s="37">
        <v>0</v>
      </c>
      <c r="G10899" s="38">
        <v>0.06</v>
      </c>
      <c r="H10899" s="34">
        <v>0.9863786016835725</v>
      </c>
      <c r="I10899" s="35">
        <v>0.79464631672943786</v>
      </c>
      <c r="J10899" s="35">
        <v>0.99106442729233424</v>
      </c>
      <c r="K10899" s="35">
        <v>-0.54943684572669238</v>
      </c>
      <c r="L10899" s="35">
        <v>0</v>
      </c>
      <c r="M10899" s="35">
        <v>0</v>
      </c>
      <c r="N10899" s="35">
        <v>0</v>
      </c>
      <c r="O10899" s="35">
        <v>0</v>
      </c>
      <c r="P10899" s="36">
        <v>12</v>
      </c>
      <c r="Q10899" s="37">
        <v>84</v>
      </c>
      <c r="R10899" s="36">
        <v>0</v>
      </c>
      <c r="S10899" s="39">
        <f t="shared" si="383"/>
        <v>84</v>
      </c>
      <c r="T10899" s="34" t="s">
        <v>29</v>
      </c>
      <c r="U10899" s="12">
        <f>((alpha*(beta^speed))*(speed^ceta))</f>
        <v>3.2768950591294296E-2</v>
      </c>
      <c r="V10899" s="8">
        <f t="shared" si="384"/>
        <v>84</v>
      </c>
    </row>
    <row r="10900" spans="1:28">
      <c r="A10900" s="34" t="s">
        <v>19</v>
      </c>
      <c r="B10900" s="34" t="s">
        <v>76</v>
      </c>
      <c r="C10900" s="5" t="s">
        <v>194</v>
      </c>
      <c r="D10900" s="35" t="s">
        <v>89</v>
      </c>
      <c r="E10900" s="36" t="s">
        <v>17</v>
      </c>
      <c r="F10900" s="37">
        <v>0</v>
      </c>
      <c r="G10900" s="38">
        <v>0.06</v>
      </c>
      <c r="H10900" s="34">
        <v>0.98423300077134135</v>
      </c>
      <c r="I10900" s="35">
        <v>314.97424894933562</v>
      </c>
      <c r="J10900" s="35">
        <v>0.16380057379706175</v>
      </c>
      <c r="K10900" s="35">
        <v>4011.3917720333252</v>
      </c>
      <c r="L10900" s="35">
        <v>-0.88563650772176317</v>
      </c>
      <c r="M10900" s="35">
        <v>0</v>
      </c>
      <c r="N10900" s="35">
        <v>0</v>
      </c>
      <c r="O10900" s="35">
        <v>0</v>
      </c>
      <c r="P10900" s="36">
        <v>12</v>
      </c>
      <c r="Q10900" s="37">
        <v>85</v>
      </c>
      <c r="R10900" s="36">
        <v>1</v>
      </c>
      <c r="S10900" s="39">
        <f t="shared" si="383"/>
        <v>85</v>
      </c>
      <c r="T10900" s="34" t="s">
        <v>30</v>
      </c>
      <c r="U10900" s="12">
        <f>((alpha*(speed^beta))+(ceta*(speed^delta)))</f>
        <v>730.54001913500815</v>
      </c>
      <c r="V10900" s="8">
        <f t="shared" si="384"/>
        <v>85</v>
      </c>
    </row>
    <row r="10901" spans="1:28">
      <c r="A10901" s="34" t="s">
        <v>19</v>
      </c>
      <c r="B10901" s="34" t="s">
        <v>76</v>
      </c>
      <c r="C10901" s="5" t="s">
        <v>195</v>
      </c>
      <c r="D10901" s="35" t="s">
        <v>89</v>
      </c>
      <c r="E10901" s="36" t="s">
        <v>17</v>
      </c>
      <c r="F10901" s="37">
        <v>0</v>
      </c>
      <c r="G10901" s="38">
        <v>0.06</v>
      </c>
      <c r="H10901" s="34">
        <v>0.97959301660936771</v>
      </c>
      <c r="I10901" s="35">
        <v>202.84371511841286</v>
      </c>
      <c r="J10901" s="35">
        <v>0.2488428181414874</v>
      </c>
      <c r="K10901" s="35">
        <v>4060.1408724865796</v>
      </c>
      <c r="L10901" s="35">
        <v>-0.83146336090666628</v>
      </c>
      <c r="M10901" s="35">
        <v>0</v>
      </c>
      <c r="N10901" s="35">
        <v>0</v>
      </c>
      <c r="O10901" s="35">
        <v>0</v>
      </c>
      <c r="P10901" s="36">
        <v>12</v>
      </c>
      <c r="Q10901" s="37">
        <v>84</v>
      </c>
      <c r="R10901" s="36">
        <v>1</v>
      </c>
      <c r="S10901" s="39">
        <f t="shared" si="383"/>
        <v>84</v>
      </c>
      <c r="T10901" s="34" t="s">
        <v>30</v>
      </c>
      <c r="U10901" s="12">
        <f>((alpha*(speed^beta))+(ceta*(speed^delta)))</f>
        <v>712.94225514412551</v>
      </c>
      <c r="V10901" s="8">
        <f t="shared" si="384"/>
        <v>84</v>
      </c>
    </row>
    <row r="10902" spans="1:28">
      <c r="A10902" s="34" t="s">
        <v>19</v>
      </c>
      <c r="B10902" s="34" t="s">
        <v>76</v>
      </c>
      <c r="C10902" s="5" t="s">
        <v>194</v>
      </c>
      <c r="D10902" s="35" t="s">
        <v>89</v>
      </c>
      <c r="E10902" s="36" t="s">
        <v>15</v>
      </c>
      <c r="F10902" s="37">
        <v>50</v>
      </c>
      <c r="G10902" s="38">
        <v>0.06</v>
      </c>
      <c r="H10902" s="34">
        <v>0.9667457099973944</v>
      </c>
      <c r="I10902" s="35">
        <v>-8.4330553211469649E-5</v>
      </c>
      <c r="J10902" s="35">
        <v>8.5120477510916767E-3</v>
      </c>
      <c r="K10902" s="35">
        <v>-0.30737547194167086</v>
      </c>
      <c r="L10902" s="35">
        <v>7.0717329586987709</v>
      </c>
      <c r="M10902" s="35">
        <v>0</v>
      </c>
      <c r="N10902" s="35">
        <v>0</v>
      </c>
      <c r="O10902" s="35">
        <v>0</v>
      </c>
      <c r="P10902" s="36">
        <v>12</v>
      </c>
      <c r="Q10902" s="37">
        <v>50</v>
      </c>
      <c r="R10902" s="36">
        <v>14</v>
      </c>
      <c r="S10902" s="39">
        <f t="shared" si="383"/>
        <v>50</v>
      </c>
      <c r="T10902" s="34" t="s">
        <v>51</v>
      </c>
      <c r="U10902" s="12">
        <f>(((alpha*(speed^3))+(beta*(speed^2))+(ceta*speed))+delta)</f>
        <v>2.441759587910715</v>
      </c>
      <c r="V10902" s="8">
        <f t="shared" si="384"/>
        <v>50</v>
      </c>
    </row>
    <row r="10903" spans="1:28">
      <c r="A10903" s="34" t="s">
        <v>19</v>
      </c>
      <c r="B10903" s="34" t="s">
        <v>76</v>
      </c>
      <c r="C10903" s="5" t="s">
        <v>195</v>
      </c>
      <c r="D10903" s="35" t="s">
        <v>89</v>
      </c>
      <c r="E10903" s="36" t="s">
        <v>15</v>
      </c>
      <c r="F10903" s="37">
        <v>50</v>
      </c>
      <c r="G10903" s="38">
        <v>0.06</v>
      </c>
      <c r="H10903" s="34">
        <v>0.97840868508747825</v>
      </c>
      <c r="I10903" s="35">
        <v>34.601318768991973</v>
      </c>
      <c r="J10903" s="35">
        <v>0.99161421057500809</v>
      </c>
      <c r="K10903" s="35">
        <v>-0.47806441658397753</v>
      </c>
      <c r="L10903" s="35">
        <v>0</v>
      </c>
      <c r="M10903" s="35">
        <v>0</v>
      </c>
      <c r="N10903" s="35">
        <v>0</v>
      </c>
      <c r="O10903" s="35">
        <v>0</v>
      </c>
      <c r="P10903" s="36">
        <v>12</v>
      </c>
      <c r="Q10903" s="37">
        <v>51</v>
      </c>
      <c r="R10903" s="36">
        <v>0</v>
      </c>
      <c r="S10903" s="39">
        <f t="shared" si="383"/>
        <v>51</v>
      </c>
      <c r="T10903" s="34" t="s">
        <v>29</v>
      </c>
      <c r="U10903" s="12">
        <f>((alpha*(beta^speed))*(speed^ceta))</f>
        <v>3.4375098293061601</v>
      </c>
      <c r="V10903" s="8">
        <f t="shared" si="384"/>
        <v>51</v>
      </c>
    </row>
    <row r="10904" spans="1:28">
      <c r="A10904" s="34" t="s">
        <v>19</v>
      </c>
      <c r="B10904" s="34" t="s">
        <v>76</v>
      </c>
      <c r="C10904" s="5" t="s">
        <v>194</v>
      </c>
      <c r="D10904" s="35" t="s">
        <v>89</v>
      </c>
      <c r="E10904" s="36" t="s">
        <v>16</v>
      </c>
      <c r="F10904" s="37">
        <v>50</v>
      </c>
      <c r="G10904" s="38">
        <v>0.06</v>
      </c>
      <c r="H10904" s="34">
        <v>0.98720179406796604</v>
      </c>
      <c r="I10904" s="35">
        <v>-1.0226506178717523E-4</v>
      </c>
      <c r="J10904" s="35">
        <v>1.1765984829711675E-2</v>
      </c>
      <c r="K10904" s="35">
        <v>-0.50515946126409628</v>
      </c>
      <c r="L10904" s="35">
        <v>20.893308551043098</v>
      </c>
      <c r="M10904" s="35">
        <v>0</v>
      </c>
      <c r="N10904" s="35">
        <v>0</v>
      </c>
      <c r="O10904" s="35">
        <v>0</v>
      </c>
      <c r="P10904" s="36">
        <v>12</v>
      </c>
      <c r="Q10904" s="37">
        <v>50</v>
      </c>
      <c r="R10904" s="36">
        <v>14</v>
      </c>
      <c r="S10904" s="39">
        <f t="shared" si="383"/>
        <v>50</v>
      </c>
      <c r="T10904" s="34" t="s">
        <v>51</v>
      </c>
      <c r="U10904" s="12">
        <f>(((alpha*(speed^3))+(beta*(speed^2))+(ceta*speed))+delta)</f>
        <v>12.267164838720564</v>
      </c>
      <c r="V10904" s="8">
        <f t="shared" si="384"/>
        <v>50</v>
      </c>
    </row>
    <row r="10905" spans="1:28">
      <c r="A10905" s="34" t="s">
        <v>19</v>
      </c>
      <c r="B10905" s="34" t="s">
        <v>76</v>
      </c>
      <c r="C10905" s="5" t="s">
        <v>195</v>
      </c>
      <c r="D10905" s="35" t="s">
        <v>89</v>
      </c>
      <c r="E10905" s="36" t="s">
        <v>16</v>
      </c>
      <c r="F10905" s="37">
        <v>50</v>
      </c>
      <c r="G10905" s="38">
        <v>0.06</v>
      </c>
      <c r="H10905" s="34">
        <v>0.98911536623429119</v>
      </c>
      <c r="I10905" s="35">
        <v>449.03292825888064</v>
      </c>
      <c r="J10905" s="35">
        <v>1.0491576306994541</v>
      </c>
      <c r="K10905" s="35">
        <v>-1.6767039346136994</v>
      </c>
      <c r="L10905" s="35">
        <v>0</v>
      </c>
      <c r="M10905" s="35">
        <v>0</v>
      </c>
      <c r="N10905" s="35">
        <v>0</v>
      </c>
      <c r="O10905" s="35">
        <v>0</v>
      </c>
      <c r="P10905" s="36">
        <v>12</v>
      </c>
      <c r="Q10905" s="37">
        <v>51</v>
      </c>
      <c r="R10905" s="36">
        <v>0</v>
      </c>
      <c r="S10905" s="39">
        <f t="shared" si="383"/>
        <v>51</v>
      </c>
      <c r="T10905" s="34" t="s">
        <v>29</v>
      </c>
      <c r="U10905" s="12">
        <f>((alpha*(beta^speed))*(speed^ceta))</f>
        <v>7.1132239842786271</v>
      </c>
      <c r="V10905" s="8">
        <f t="shared" si="384"/>
        <v>51</v>
      </c>
    </row>
    <row r="10906" spans="1:28">
      <c r="A10906" s="34" t="s">
        <v>19</v>
      </c>
      <c r="B10906" s="34" t="s">
        <v>76</v>
      </c>
      <c r="C10906" s="5" t="s">
        <v>194</v>
      </c>
      <c r="D10906" s="35" t="s">
        <v>89</v>
      </c>
      <c r="E10906" s="36" t="s">
        <v>14</v>
      </c>
      <c r="F10906" s="37">
        <v>50</v>
      </c>
      <c r="G10906" s="38">
        <v>0.06</v>
      </c>
      <c r="H10906" s="34">
        <v>0.97625284548143798</v>
      </c>
      <c r="I10906" s="35">
        <v>-5.1064911620425372E-6</v>
      </c>
      <c r="J10906" s="35">
        <v>5.4317931853631307E-4</v>
      </c>
      <c r="K10906" s="35">
        <v>-2.0757628205158366E-2</v>
      </c>
      <c r="L10906" s="35">
        <v>0.45774091144411827</v>
      </c>
      <c r="M10906" s="35">
        <v>0</v>
      </c>
      <c r="N10906" s="35">
        <v>0</v>
      </c>
      <c r="O10906" s="35">
        <v>0</v>
      </c>
      <c r="P10906" s="36">
        <v>12</v>
      </c>
      <c r="Q10906" s="37">
        <v>50</v>
      </c>
      <c r="R10906" s="36">
        <v>14</v>
      </c>
      <c r="S10906" s="39">
        <f t="shared" si="383"/>
        <v>50</v>
      </c>
      <c r="T10906" s="34" t="s">
        <v>51</v>
      </c>
      <c r="U10906" s="12">
        <f>(((alpha*(speed^3))+(beta*(speed^2))+(ceta*speed))+delta)</f>
        <v>0.13949640227166554</v>
      </c>
      <c r="V10906" s="8">
        <f t="shared" si="384"/>
        <v>50</v>
      </c>
    </row>
    <row r="10907" spans="1:28">
      <c r="A10907" s="34" t="s">
        <v>19</v>
      </c>
      <c r="B10907" s="34" t="s">
        <v>76</v>
      </c>
      <c r="C10907" s="5" t="s">
        <v>195</v>
      </c>
      <c r="D10907" s="35" t="s">
        <v>89</v>
      </c>
      <c r="E10907" s="36" t="s">
        <v>14</v>
      </c>
      <c r="F10907" s="37">
        <v>50</v>
      </c>
      <c r="G10907" s="38">
        <v>0.06</v>
      </c>
      <c r="H10907" s="34">
        <v>0.98829727074380735</v>
      </c>
      <c r="I10907" s="35">
        <v>0.49254392123881297</v>
      </c>
      <c r="J10907" s="35">
        <v>1.0125040588278273</v>
      </c>
      <c r="K10907" s="35">
        <v>-0.57219669956704455</v>
      </c>
      <c r="L10907" s="35">
        <v>0</v>
      </c>
      <c r="M10907" s="35">
        <v>0</v>
      </c>
      <c r="N10907" s="35">
        <v>0</v>
      </c>
      <c r="O10907" s="35">
        <v>0</v>
      </c>
      <c r="P10907" s="36">
        <v>12</v>
      </c>
      <c r="Q10907" s="37">
        <v>51</v>
      </c>
      <c r="R10907" s="36">
        <v>0</v>
      </c>
      <c r="S10907" s="39">
        <f t="shared" si="383"/>
        <v>51</v>
      </c>
      <c r="T10907" s="34" t="s">
        <v>29</v>
      </c>
      <c r="U10907" s="12">
        <f>((alpha*(beta^speed))*(speed^ceta))</f>
        <v>9.7862061424486571E-2</v>
      </c>
      <c r="V10907" s="8">
        <f t="shared" si="384"/>
        <v>51</v>
      </c>
    </row>
    <row r="10908" spans="1:28">
      <c r="A10908" s="34" t="s">
        <v>19</v>
      </c>
      <c r="B10908" s="34" t="s">
        <v>76</v>
      </c>
      <c r="C10908" s="5" t="s">
        <v>194</v>
      </c>
      <c r="D10908" s="35" t="s">
        <v>89</v>
      </c>
      <c r="E10908" s="36" t="s">
        <v>18</v>
      </c>
      <c r="F10908" s="37">
        <v>50</v>
      </c>
      <c r="G10908" s="38">
        <v>0.06</v>
      </c>
      <c r="H10908" s="34">
        <v>0.97888230740191273</v>
      </c>
      <c r="I10908" s="35">
        <v>0.55619701525460608</v>
      </c>
      <c r="J10908" s="35">
        <v>0.99512098525922144</v>
      </c>
      <c r="K10908" s="35">
        <v>-0.41266913651361903</v>
      </c>
      <c r="L10908" s="35">
        <v>0</v>
      </c>
      <c r="M10908" s="35">
        <v>0</v>
      </c>
      <c r="N10908" s="35">
        <v>0</v>
      </c>
      <c r="O10908" s="35">
        <v>0</v>
      </c>
      <c r="P10908" s="36">
        <v>12</v>
      </c>
      <c r="Q10908" s="37">
        <v>50</v>
      </c>
      <c r="R10908" s="36">
        <v>0</v>
      </c>
      <c r="S10908" s="39">
        <f t="shared" si="383"/>
        <v>50</v>
      </c>
      <c r="T10908" s="34" t="s">
        <v>29</v>
      </c>
      <c r="U10908" s="12">
        <f>((alpha*(beta^speed))*(speed^ceta))</f>
        <v>8.6678304870113812E-2</v>
      </c>
      <c r="V10908" s="8">
        <f t="shared" si="384"/>
        <v>50</v>
      </c>
    </row>
    <row r="10909" spans="1:28">
      <c r="A10909" s="34" t="s">
        <v>19</v>
      </c>
      <c r="B10909" s="34" t="s">
        <v>76</v>
      </c>
      <c r="C10909" s="5" t="s">
        <v>195</v>
      </c>
      <c r="D10909" s="35" t="s">
        <v>89</v>
      </c>
      <c r="E10909" s="36" t="s">
        <v>18</v>
      </c>
      <c r="F10909" s="37">
        <v>50</v>
      </c>
      <c r="G10909" s="38">
        <v>0.06</v>
      </c>
      <c r="H10909" s="34">
        <v>0.98939076648096658</v>
      </c>
      <c r="I10909" s="35">
        <v>0.49292130285891933</v>
      </c>
      <c r="J10909" s="35">
        <v>0.9620940438062483</v>
      </c>
      <c r="K10909" s="35">
        <v>-0.12301332896719155</v>
      </c>
      <c r="L10909" s="35">
        <v>0</v>
      </c>
      <c r="M10909" s="35">
        <v>0</v>
      </c>
      <c r="N10909" s="35">
        <v>0</v>
      </c>
      <c r="O10909" s="35">
        <v>0</v>
      </c>
      <c r="P10909" s="36">
        <v>12</v>
      </c>
      <c r="Q10909" s="37">
        <v>51</v>
      </c>
      <c r="R10909" s="36">
        <v>0</v>
      </c>
      <c r="S10909" s="39">
        <f t="shared" si="383"/>
        <v>51</v>
      </c>
      <c r="T10909" s="34" t="s">
        <v>29</v>
      </c>
      <c r="U10909" s="12">
        <f>((alpha*(beta^speed))*(speed^ceta))</f>
        <v>4.2346500071538375E-2</v>
      </c>
      <c r="V10909" s="8">
        <f t="shared" si="384"/>
        <v>51</v>
      </c>
    </row>
    <row r="10910" spans="1:28">
      <c r="A10910" s="34" t="s">
        <v>19</v>
      </c>
      <c r="B10910" s="34" t="s">
        <v>76</v>
      </c>
      <c r="C10910" s="5" t="s">
        <v>194</v>
      </c>
      <c r="D10910" s="35" t="s">
        <v>89</v>
      </c>
      <c r="E10910" s="36" t="s">
        <v>17</v>
      </c>
      <c r="F10910" s="37">
        <v>50</v>
      </c>
      <c r="G10910" s="38">
        <v>0.06</v>
      </c>
      <c r="H10910" s="34">
        <v>0.98359756645797292</v>
      </c>
      <c r="I10910" s="35">
        <v>-8.3264918922139591E-3</v>
      </c>
      <c r="J10910" s="35">
        <v>0.9082941414454867</v>
      </c>
      <c r="K10910" s="35">
        <v>-35.53147463030809</v>
      </c>
      <c r="L10910" s="35">
        <v>1818.6650149123839</v>
      </c>
      <c r="M10910" s="35">
        <v>0</v>
      </c>
      <c r="N10910" s="35">
        <v>0</v>
      </c>
      <c r="O10910" s="35">
        <v>0</v>
      </c>
      <c r="P10910" s="36">
        <v>12</v>
      </c>
      <c r="Q10910" s="37">
        <v>50</v>
      </c>
      <c r="R10910" s="36">
        <v>14</v>
      </c>
      <c r="S10910" s="39">
        <f t="shared" si="383"/>
        <v>50</v>
      </c>
      <c r="T10910" s="34" t="s">
        <v>51</v>
      </c>
      <c r="U10910" s="12">
        <f>(((alpha*(speed^3))+(beta*(speed^2))+(ceta*speed))+delta)</f>
        <v>1272.0151504839512</v>
      </c>
      <c r="V10910" s="8">
        <f t="shared" si="384"/>
        <v>50</v>
      </c>
    </row>
    <row r="10911" spans="1:28">
      <c r="A10911" s="34" t="s">
        <v>19</v>
      </c>
      <c r="B10911" s="34" t="s">
        <v>76</v>
      </c>
      <c r="C10911" s="5" t="s">
        <v>195</v>
      </c>
      <c r="D10911" s="35" t="s">
        <v>89</v>
      </c>
      <c r="E10911" s="36" t="s">
        <v>17</v>
      </c>
      <c r="F10911" s="37">
        <v>50</v>
      </c>
      <c r="G10911" s="38">
        <v>0.06</v>
      </c>
      <c r="H10911" s="34">
        <v>0.9757321042627588</v>
      </c>
      <c r="I10911" s="35">
        <v>-7.0610588746480105E-3</v>
      </c>
      <c r="J10911" s="35">
        <v>0.809427047353382</v>
      </c>
      <c r="K10911" s="35">
        <v>-32.762818689199413</v>
      </c>
      <c r="L10911" s="35">
        <v>1747.1621763649196</v>
      </c>
      <c r="M10911" s="35">
        <v>0</v>
      </c>
      <c r="N10911" s="35">
        <v>0</v>
      </c>
      <c r="O10911" s="35">
        <v>0</v>
      </c>
      <c r="P10911" s="36">
        <v>12</v>
      </c>
      <c r="Q10911" s="37">
        <v>51</v>
      </c>
      <c r="R10911" s="36">
        <v>14</v>
      </c>
      <c r="S10911" s="39">
        <f t="shared" si="383"/>
        <v>51</v>
      </c>
      <c r="T10911" s="34" t="s">
        <v>51</v>
      </c>
      <c r="U10911" s="12">
        <f>(((alpha*(speed^3))+(beta*(speed^2))+(ceta*speed))+delta)</f>
        <v>1244.9216526009629</v>
      </c>
      <c r="V10911" s="8">
        <f t="shared" si="384"/>
        <v>51</v>
      </c>
    </row>
    <row r="10912" spans="1:28">
      <c r="A10912" s="34" t="s">
        <v>19</v>
      </c>
      <c r="B10912" s="34" t="s">
        <v>76</v>
      </c>
      <c r="C10912" s="5" t="s">
        <v>194</v>
      </c>
      <c r="D10912" s="35" t="s">
        <v>89</v>
      </c>
      <c r="E10912" s="36" t="s">
        <v>15</v>
      </c>
      <c r="F10912" s="37">
        <v>100</v>
      </c>
      <c r="G10912" s="38">
        <v>0.06</v>
      </c>
      <c r="H10912" s="34">
        <v>0.98624781954198526</v>
      </c>
      <c r="I10912" s="35">
        <v>-7.3711399929944589E-5</v>
      </c>
      <c r="J10912" s="35">
        <v>6.8207062022721575E-3</v>
      </c>
      <c r="K10912" s="35">
        <v>-0.3074977096424405</v>
      </c>
      <c r="L10912" s="35">
        <v>8.5708345305000293</v>
      </c>
      <c r="M10912" s="35">
        <v>0</v>
      </c>
      <c r="N10912" s="35">
        <v>0</v>
      </c>
      <c r="O10912" s="35">
        <v>0</v>
      </c>
      <c r="P10912" s="36">
        <v>11</v>
      </c>
      <c r="Q10912" s="37">
        <v>36</v>
      </c>
      <c r="R10912" s="36">
        <v>14</v>
      </c>
      <c r="S10912" s="39">
        <f t="shared" si="383"/>
        <v>36</v>
      </c>
      <c r="T10912" s="34" t="s">
        <v>51</v>
      </c>
      <c r="U10912" s="12">
        <f>(((alpha*(speed^3))+(beta*(speed^2))+(ceta*speed))+delta)</f>
        <v>2.901473146385392</v>
      </c>
      <c r="V10912" s="8">
        <f t="shared" si="384"/>
        <v>36</v>
      </c>
    </row>
    <row r="10913" spans="1:28">
      <c r="A10913" s="34" t="s">
        <v>19</v>
      </c>
      <c r="B10913" s="34" t="s">
        <v>76</v>
      </c>
      <c r="C10913" s="5" t="s">
        <v>195</v>
      </c>
      <c r="D10913" s="35" t="s">
        <v>89</v>
      </c>
      <c r="E10913" s="36" t="s">
        <v>15</v>
      </c>
      <c r="F10913" s="37">
        <v>100</v>
      </c>
      <c r="G10913" s="38">
        <v>0.06</v>
      </c>
      <c r="H10913" s="34">
        <v>0.9782351043234595</v>
      </c>
      <c r="I10913" s="35">
        <v>1.4708383434038319</v>
      </c>
      <c r="J10913" s="35">
        <v>58.437975536481567</v>
      </c>
      <c r="K10913" s="35">
        <v>1.6060927409709765E-2</v>
      </c>
      <c r="L10913" s="35">
        <v>0.55744669943387237</v>
      </c>
      <c r="M10913" s="35">
        <v>2.5000278750231968E-2</v>
      </c>
      <c r="N10913" s="35">
        <v>0</v>
      </c>
      <c r="O10913" s="35">
        <v>0</v>
      </c>
      <c r="P10913" s="36">
        <v>11</v>
      </c>
      <c r="Q10913" s="37">
        <v>36</v>
      </c>
      <c r="R10913" s="36">
        <v>10</v>
      </c>
      <c r="S10913" s="39">
        <f t="shared" si="383"/>
        <v>36</v>
      </c>
      <c r="T10913" s="34" t="s">
        <v>44</v>
      </c>
      <c r="U10913" s="12">
        <f>(alpha+(beta/(1+EXP((((-1)*ceta)+(delta*LN(speed)))+(epsilon*speed)))))</f>
        <v>4.5722693484338413</v>
      </c>
      <c r="V10913" s="8">
        <f t="shared" si="384"/>
        <v>36</v>
      </c>
    </row>
    <row r="10914" spans="1:28">
      <c r="A10914" s="34" t="s">
        <v>19</v>
      </c>
      <c r="B10914" s="34" t="s">
        <v>76</v>
      </c>
      <c r="C10914" s="5" t="s">
        <v>194</v>
      </c>
      <c r="D10914" s="35" t="s">
        <v>89</v>
      </c>
      <c r="E10914" s="36" t="s">
        <v>16</v>
      </c>
      <c r="F10914" s="37">
        <v>100</v>
      </c>
      <c r="G10914" s="38">
        <v>0.06</v>
      </c>
      <c r="H10914" s="34">
        <v>0.98007459173549571</v>
      </c>
      <c r="I10914" s="35">
        <v>-2.8007270404349399E-4</v>
      </c>
      <c r="J10914" s="35">
        <v>2.5048645191285523E-2</v>
      </c>
      <c r="K10914" s="35">
        <v>-0.82824402499089955</v>
      </c>
      <c r="L10914" s="35">
        <v>28.95261332992067</v>
      </c>
      <c r="M10914" s="35">
        <v>0</v>
      </c>
      <c r="N10914" s="35">
        <v>0</v>
      </c>
      <c r="O10914" s="35">
        <v>0</v>
      </c>
      <c r="P10914" s="36">
        <v>11</v>
      </c>
      <c r="Q10914" s="37">
        <v>36</v>
      </c>
      <c r="R10914" s="36">
        <v>14</v>
      </c>
      <c r="S10914" s="39">
        <f t="shared" si="383"/>
        <v>36</v>
      </c>
      <c r="T10914" s="34" t="s">
        <v>51</v>
      </c>
      <c r="U10914" s="12">
        <f>(((alpha*(speed^3))+(beta*(speed^2))+(ceta*speed))+delta)</f>
        <v>18.531800518301072</v>
      </c>
      <c r="V10914" s="8">
        <f t="shared" si="384"/>
        <v>36</v>
      </c>
    </row>
    <row r="10915" spans="1:28">
      <c r="A10915" s="34" t="s">
        <v>19</v>
      </c>
      <c r="B10915" s="34" t="s">
        <v>76</v>
      </c>
      <c r="C10915" s="5" t="s">
        <v>195</v>
      </c>
      <c r="D10915" s="35" t="s">
        <v>89</v>
      </c>
      <c r="E10915" s="36" t="s">
        <v>16</v>
      </c>
      <c r="F10915" s="37">
        <v>100</v>
      </c>
      <c r="G10915" s="38">
        <v>0.06</v>
      </c>
      <c r="H10915" s="34">
        <v>0.85554552356379709</v>
      </c>
      <c r="I10915" s="35">
        <v>9.8179957354509604</v>
      </c>
      <c r="J10915" s="35">
        <v>2.3763175058135455</v>
      </c>
      <c r="K10915" s="35">
        <v>78.979972107332756</v>
      </c>
      <c r="L10915" s="35">
        <v>-7.9070654383411654</v>
      </c>
      <c r="M10915" s="35">
        <v>7.7492154807840645</v>
      </c>
      <c r="N10915" s="35">
        <v>0</v>
      </c>
      <c r="O10915" s="35">
        <v>0</v>
      </c>
      <c r="P10915" s="36">
        <v>11</v>
      </c>
      <c r="Q10915" s="37">
        <v>36</v>
      </c>
      <c r="R10915" s="36">
        <v>10</v>
      </c>
      <c r="S10915" s="39">
        <f t="shared" si="383"/>
        <v>36</v>
      </c>
      <c r="T10915" s="34" t="s">
        <v>44</v>
      </c>
      <c r="U10915" s="12">
        <f>(alpha+(beta/(1+EXP((((-1)*ceta)+(delta*LN(speed)))+(epsilon*speed)))))</f>
        <v>9.8179957354509604</v>
      </c>
      <c r="V10915" s="8">
        <f t="shared" si="384"/>
        <v>36</v>
      </c>
    </row>
    <row r="10916" spans="1:28">
      <c r="A10916" s="34" t="s">
        <v>19</v>
      </c>
      <c r="B10916" s="34" t="s">
        <v>76</v>
      </c>
      <c r="C10916" s="5" t="s">
        <v>194</v>
      </c>
      <c r="D10916" s="35" t="s">
        <v>89</v>
      </c>
      <c r="E10916" s="36" t="s">
        <v>14</v>
      </c>
      <c r="F10916" s="37">
        <v>100</v>
      </c>
      <c r="G10916" s="38">
        <v>0.06</v>
      </c>
      <c r="H10916" s="34">
        <v>0.98802127953398611</v>
      </c>
      <c r="I10916" s="35">
        <v>1.5559130916474673</v>
      </c>
      <c r="J10916" s="35">
        <v>-6.5642068022299798</v>
      </c>
      <c r="K10916" s="35">
        <v>-0.8718492507152642</v>
      </c>
      <c r="L10916" s="35">
        <v>0</v>
      </c>
      <c r="M10916" s="35">
        <v>0</v>
      </c>
      <c r="N10916" s="35">
        <v>0</v>
      </c>
      <c r="O10916" s="35">
        <v>0</v>
      </c>
      <c r="P10916" s="36">
        <v>11</v>
      </c>
      <c r="Q10916" s="37">
        <v>36</v>
      </c>
      <c r="R10916" s="36">
        <v>13</v>
      </c>
      <c r="S10916" s="39">
        <f t="shared" si="383"/>
        <v>36</v>
      </c>
      <c r="T10916" s="34" t="s">
        <v>50</v>
      </c>
      <c r="U10916" s="12">
        <f>EXP((alpha+(beta/speed))+(ceta*LN(speed)))</f>
        <v>0.17364986319561121</v>
      </c>
      <c r="V10916" s="8">
        <f t="shared" si="384"/>
        <v>36</v>
      </c>
    </row>
    <row r="10917" spans="1:28">
      <c r="A10917" s="34" t="s">
        <v>19</v>
      </c>
      <c r="B10917" s="34" t="s">
        <v>76</v>
      </c>
      <c r="C10917" s="5" t="s">
        <v>195</v>
      </c>
      <c r="D10917" s="35" t="s">
        <v>89</v>
      </c>
      <c r="E10917" s="36" t="s">
        <v>14</v>
      </c>
      <c r="F10917" s="37">
        <v>100</v>
      </c>
      <c r="G10917" s="38">
        <v>0.06</v>
      </c>
      <c r="H10917" s="34">
        <v>0.98982035195901108</v>
      </c>
      <c r="I10917" s="35">
        <v>7.5963421750034108</v>
      </c>
      <c r="J10917" s="35">
        <v>-40.410260568100448</v>
      </c>
      <c r="K10917" s="35">
        <v>-1.2348536957383078</v>
      </c>
      <c r="L10917" s="35">
        <v>0</v>
      </c>
      <c r="M10917" s="35">
        <v>0</v>
      </c>
      <c r="N10917" s="35">
        <v>0</v>
      </c>
      <c r="O10917" s="35">
        <v>0</v>
      </c>
      <c r="P10917" s="36">
        <v>11</v>
      </c>
      <c r="Q10917" s="37">
        <v>36</v>
      </c>
      <c r="R10917" s="36">
        <v>6</v>
      </c>
      <c r="S10917" s="39">
        <f t="shared" si="383"/>
        <v>36</v>
      </c>
      <c r="T10917" s="34" t="s">
        <v>37</v>
      </c>
      <c r="U10917" s="12">
        <f>(1/(alpha+(beta*(speed^ceta))))</f>
        <v>0.14059714389501221</v>
      </c>
      <c r="V10917" s="8">
        <f t="shared" si="384"/>
        <v>36</v>
      </c>
    </row>
    <row r="10918" spans="1:28">
      <c r="A10918" s="34" t="s">
        <v>19</v>
      </c>
      <c r="B10918" s="34" t="s">
        <v>76</v>
      </c>
      <c r="C10918" s="5" t="s">
        <v>194</v>
      </c>
      <c r="D10918" s="35" t="s">
        <v>89</v>
      </c>
      <c r="E10918" s="36" t="s">
        <v>18</v>
      </c>
      <c r="F10918" s="37">
        <v>100</v>
      </c>
      <c r="G10918" s="38">
        <v>0.06</v>
      </c>
      <c r="H10918" s="34">
        <v>0.98797417283263478</v>
      </c>
      <c r="I10918" s="35">
        <v>-3.4496945087854055E-6</v>
      </c>
      <c r="J10918" s="35">
        <v>3.7812741805053735E-4</v>
      </c>
      <c r="K10918" s="35">
        <v>-1.6016852061387251E-2</v>
      </c>
      <c r="L10918" s="35">
        <v>0.35788369205257031</v>
      </c>
      <c r="M10918" s="35">
        <v>0</v>
      </c>
      <c r="N10918" s="35">
        <v>0</v>
      </c>
      <c r="O10918" s="35">
        <v>0</v>
      </c>
      <c r="P10918" s="36">
        <v>11</v>
      </c>
      <c r="Q10918" s="37">
        <v>36</v>
      </c>
      <c r="R10918" s="36">
        <v>14</v>
      </c>
      <c r="S10918" s="39">
        <f t="shared" si="383"/>
        <v>36</v>
      </c>
      <c r="T10918" s="34" t="s">
        <v>51</v>
      </c>
      <c r="U10918" s="12">
        <f>(((alpha*(speed^3))+(beta*(speed^2))+(ceta*speed))+delta)</f>
        <v>0.11038120463423379</v>
      </c>
      <c r="V10918" s="8">
        <f t="shared" si="384"/>
        <v>36</v>
      </c>
    </row>
    <row r="10919" spans="1:28">
      <c r="A10919" s="34" t="s">
        <v>19</v>
      </c>
      <c r="B10919" s="34" t="s">
        <v>76</v>
      </c>
      <c r="C10919" s="5" t="s">
        <v>195</v>
      </c>
      <c r="D10919" s="35" t="s">
        <v>89</v>
      </c>
      <c r="E10919" s="36" t="s">
        <v>18</v>
      </c>
      <c r="F10919" s="37">
        <v>100</v>
      </c>
      <c r="G10919" s="38">
        <v>0.06</v>
      </c>
      <c r="H10919" s="34">
        <v>0.98882330896357273</v>
      </c>
      <c r="I10919" s="35">
        <v>-7.3129581435244612E-6</v>
      </c>
      <c r="J10919" s="35">
        <v>7.4875650570540696E-4</v>
      </c>
      <c r="K10919" s="35">
        <v>-3.0704976675877179E-2</v>
      </c>
      <c r="L10919" s="35">
        <v>0.53031222254076626</v>
      </c>
      <c r="M10919" s="35">
        <v>0</v>
      </c>
      <c r="N10919" s="35">
        <v>0</v>
      </c>
      <c r="O10919" s="35">
        <v>0</v>
      </c>
      <c r="P10919" s="36">
        <v>11</v>
      </c>
      <c r="Q10919" s="37">
        <v>36</v>
      </c>
      <c r="R10919" s="36">
        <v>14</v>
      </c>
      <c r="S10919" s="39">
        <f t="shared" si="383"/>
        <v>36</v>
      </c>
      <c r="T10919" s="34" t="s">
        <v>51</v>
      </c>
      <c r="U10919" s="12">
        <f>(((alpha*(speed^3))+(beta*(speed^2))+(ceta*speed))+delta)</f>
        <v>5.4128118459118024E-2</v>
      </c>
      <c r="V10919" s="8">
        <f t="shared" si="384"/>
        <v>36</v>
      </c>
    </row>
    <row r="10920" spans="1:28">
      <c r="A10920" s="34" t="s">
        <v>19</v>
      </c>
      <c r="B10920" s="34" t="s">
        <v>76</v>
      </c>
      <c r="C10920" s="5" t="s">
        <v>194</v>
      </c>
      <c r="D10920" s="35" t="s">
        <v>89</v>
      </c>
      <c r="E10920" s="36" t="s">
        <v>17</v>
      </c>
      <c r="F10920" s="37">
        <v>100</v>
      </c>
      <c r="G10920" s="38">
        <v>0.06</v>
      </c>
      <c r="H10920" s="34">
        <v>0.97750785477421864</v>
      </c>
      <c r="I10920" s="35">
        <v>-2.6901190987353732E-2</v>
      </c>
      <c r="J10920" s="35">
        <v>2.0802326923959611</v>
      </c>
      <c r="K10920" s="35">
        <v>-61.218081815076559</v>
      </c>
      <c r="L10920" s="35">
        <v>2582.2995006309252</v>
      </c>
      <c r="M10920" s="35">
        <v>0</v>
      </c>
      <c r="N10920" s="35">
        <v>0</v>
      </c>
      <c r="O10920" s="35">
        <v>0</v>
      </c>
      <c r="P10920" s="36">
        <v>11</v>
      </c>
      <c r="Q10920" s="37">
        <v>36</v>
      </c>
      <c r="R10920" s="36">
        <v>14</v>
      </c>
      <c r="S10920" s="39">
        <f t="shared" si="383"/>
        <v>36</v>
      </c>
      <c r="T10920" s="34" t="s">
        <v>51</v>
      </c>
      <c r="U10920" s="12">
        <f>(((alpha*(speed^3))+(beta*(speed^2))+(ceta*speed))+delta)</f>
        <v>1819.3281579273591</v>
      </c>
      <c r="V10920" s="8">
        <f t="shared" si="384"/>
        <v>36</v>
      </c>
    </row>
    <row r="10921" spans="1:28">
      <c r="A10921" s="34" t="s">
        <v>19</v>
      </c>
      <c r="B10921" s="34" t="s">
        <v>76</v>
      </c>
      <c r="C10921" s="5" t="s">
        <v>195</v>
      </c>
      <c r="D10921" s="35" t="s">
        <v>89</v>
      </c>
      <c r="E10921" s="36" t="s">
        <v>17</v>
      </c>
      <c r="F10921" s="37">
        <v>100</v>
      </c>
      <c r="G10921" s="38">
        <v>0.06</v>
      </c>
      <c r="H10921" s="34">
        <v>0.97224822490961704</v>
      </c>
      <c r="I10921" s="35">
        <v>-3.2886914174901263E-2</v>
      </c>
      <c r="J10921" s="35">
        <v>2.5251990610948951</v>
      </c>
      <c r="K10921" s="35">
        <v>-70.069737389403485</v>
      </c>
      <c r="L10921" s="35">
        <v>2572.6425008185497</v>
      </c>
      <c r="M10921" s="35">
        <v>0</v>
      </c>
      <c r="N10921" s="35">
        <v>0</v>
      </c>
      <c r="O10921" s="35">
        <v>0</v>
      </c>
      <c r="P10921" s="36">
        <v>11</v>
      </c>
      <c r="Q10921" s="37">
        <v>36</v>
      </c>
      <c r="R10921" s="36">
        <v>14</v>
      </c>
      <c r="S10921" s="39">
        <f t="shared" si="383"/>
        <v>36</v>
      </c>
      <c r="T10921" s="34" t="s">
        <v>51</v>
      </c>
      <c r="U10921" s="12">
        <f>(((alpha*(speed^3))+(beta*(speed^2))+(ceta*speed))+delta)</f>
        <v>1788.4180702348149</v>
      </c>
      <c r="V10921" s="8">
        <f t="shared" si="384"/>
        <v>36</v>
      </c>
    </row>
    <row r="10922" spans="1:28">
      <c r="A10922" s="34" t="s">
        <v>19</v>
      </c>
      <c r="B10922" s="34" t="s">
        <v>76</v>
      </c>
      <c r="C10922" s="5" t="s">
        <v>196</v>
      </c>
      <c r="D10922" s="35" t="s">
        <v>90</v>
      </c>
      <c r="E10922" s="36" t="s">
        <v>15</v>
      </c>
      <c r="F10922" s="37">
        <v>0</v>
      </c>
      <c r="G10922" s="38">
        <v>0</v>
      </c>
      <c r="H10922" s="34">
        <v>0.99784235476216565</v>
      </c>
      <c r="I10922" s="35">
        <v>47.995007001210574</v>
      </c>
      <c r="J10922" s="35">
        <v>-1.2976463608291704</v>
      </c>
      <c r="K10922" s="35">
        <v>1.8028027444591248</v>
      </c>
      <c r="L10922" s="35">
        <v>-0.27773182182603801</v>
      </c>
      <c r="M10922" s="35">
        <v>0</v>
      </c>
      <c r="N10922" s="35">
        <v>0</v>
      </c>
      <c r="O10922" s="35">
        <v>0</v>
      </c>
      <c r="P10922" s="36">
        <v>12</v>
      </c>
      <c r="Q10922" s="37">
        <v>86</v>
      </c>
      <c r="R10922" s="36">
        <v>1</v>
      </c>
      <c r="S10922" s="39">
        <f t="shared" si="383"/>
        <v>86</v>
      </c>
      <c r="T10922" s="34" t="s">
        <v>30</v>
      </c>
      <c r="U10922" s="12">
        <f>((alpha*(speed^beta))+(ceta*(speed^delta)))</f>
        <v>0.67142855664256051</v>
      </c>
      <c r="V10922" s="8">
        <f t="shared" si="384"/>
        <v>86</v>
      </c>
    </row>
    <row r="10923" spans="1:28">
      <c r="A10923" s="34" t="s">
        <v>19</v>
      </c>
      <c r="B10923" s="34" t="s">
        <v>76</v>
      </c>
      <c r="C10923" s="5" t="s">
        <v>196</v>
      </c>
      <c r="D10923" s="35" t="s">
        <v>90</v>
      </c>
      <c r="E10923" s="36" t="s">
        <v>16</v>
      </c>
      <c r="F10923" s="37">
        <v>0</v>
      </c>
      <c r="G10923" s="38">
        <v>0</v>
      </c>
      <c r="H10923" s="34">
        <v>0.99544515401198075</v>
      </c>
      <c r="I10923" s="35">
        <v>-0.43775952925082645</v>
      </c>
      <c r="J10923" s="35">
        <v>50.127195163743103</v>
      </c>
      <c r="K10923" s="35">
        <v>0.18652808458127032</v>
      </c>
      <c r="L10923" s="35">
        <v>1.0356436994424965</v>
      </c>
      <c r="M10923" s="35">
        <v>-3.9155823300947399E-4</v>
      </c>
      <c r="N10923" s="35">
        <v>0</v>
      </c>
      <c r="O10923" s="35">
        <v>0</v>
      </c>
      <c r="P10923" s="36">
        <v>12</v>
      </c>
      <c r="Q10923" s="37">
        <v>86</v>
      </c>
      <c r="R10923" s="36">
        <v>10</v>
      </c>
      <c r="S10923" s="39">
        <f t="shared" si="383"/>
        <v>86</v>
      </c>
      <c r="T10923" s="34" t="s">
        <v>44</v>
      </c>
      <c r="U10923" s="12">
        <f>(alpha+(beta/(1+EXP((((-1)*ceta)+(delta*LN(speed)))+(epsilon*speed)))))</f>
        <v>0.17447505516977996</v>
      </c>
      <c r="V10923" s="8">
        <f t="shared" si="384"/>
        <v>86</v>
      </c>
    </row>
    <row r="10924" spans="1:28">
      <c r="A10924" s="34" t="s">
        <v>19</v>
      </c>
      <c r="B10924" s="34" t="s">
        <v>76</v>
      </c>
      <c r="C10924" s="5" t="s">
        <v>196</v>
      </c>
      <c r="D10924" s="35" t="s">
        <v>90</v>
      </c>
      <c r="E10924" s="36" t="s">
        <v>14</v>
      </c>
      <c r="F10924" s="37">
        <v>0</v>
      </c>
      <c r="G10924" s="38">
        <v>0</v>
      </c>
      <c r="H10924" s="34">
        <v>0.99772245321164232</v>
      </c>
      <c r="I10924" s="35">
        <v>4.3342890623253999E-2</v>
      </c>
      <c r="J10924" s="35">
        <v>1.0655214713856764</v>
      </c>
      <c r="K10924" s="35">
        <v>-5.1286400206612161E-3</v>
      </c>
      <c r="L10924" s="35">
        <v>0</v>
      </c>
      <c r="M10924" s="35">
        <v>0</v>
      </c>
      <c r="N10924" s="35">
        <v>0</v>
      </c>
      <c r="O10924" s="35">
        <v>0</v>
      </c>
      <c r="P10924" s="36">
        <v>12</v>
      </c>
      <c r="Q10924" s="37">
        <v>86</v>
      </c>
      <c r="R10924" s="36">
        <v>5</v>
      </c>
      <c r="S10924" s="39">
        <f t="shared" si="383"/>
        <v>86</v>
      </c>
      <c r="T10924" s="34" t="s">
        <v>36</v>
      </c>
      <c r="U10924" s="12">
        <f>(1/(((ceta*(speed^2))+(beta*speed))+alpha))</f>
        <v>1.8605769988496657E-2</v>
      </c>
      <c r="V10924" s="8">
        <f t="shared" si="384"/>
        <v>86</v>
      </c>
      <c r="AB10924" s="41"/>
    </row>
    <row r="10925" spans="1:28">
      <c r="A10925" s="34" t="s">
        <v>19</v>
      </c>
      <c r="B10925" s="34" t="s">
        <v>76</v>
      </c>
      <c r="C10925" s="5" t="s">
        <v>196</v>
      </c>
      <c r="D10925" s="35" t="s">
        <v>90</v>
      </c>
      <c r="E10925" s="36" t="s">
        <v>18</v>
      </c>
      <c r="F10925" s="37">
        <v>0</v>
      </c>
      <c r="G10925" s="38">
        <v>0</v>
      </c>
      <c r="H10925" s="34">
        <v>0.9866505536486796</v>
      </c>
      <c r="I10925" s="35">
        <v>27.64422291983621</v>
      </c>
      <c r="J10925" s="35">
        <v>7.7677592773559221</v>
      </c>
      <c r="K10925" s="35">
        <v>-4.4788650114807822E-2</v>
      </c>
      <c r="L10925" s="35">
        <v>0</v>
      </c>
      <c r="M10925" s="35">
        <v>0</v>
      </c>
      <c r="N10925" s="35">
        <v>0</v>
      </c>
      <c r="O10925" s="35">
        <v>0</v>
      </c>
      <c r="P10925" s="36">
        <v>12</v>
      </c>
      <c r="Q10925" s="37">
        <v>86</v>
      </c>
      <c r="R10925" s="36">
        <v>5</v>
      </c>
      <c r="S10925" s="39">
        <f t="shared" si="383"/>
        <v>86</v>
      </c>
      <c r="T10925" s="34" t="s">
        <v>36</v>
      </c>
      <c r="U10925" s="12">
        <f>(1/(((ceta*(speed^2))+(beta*speed))+alpha))</f>
        <v>2.7441266703908617E-3</v>
      </c>
      <c r="V10925" s="8">
        <f t="shared" si="384"/>
        <v>86</v>
      </c>
      <c r="AB10925" s="41"/>
    </row>
    <row r="10926" spans="1:28">
      <c r="A10926" s="34" t="s">
        <v>19</v>
      </c>
      <c r="B10926" s="34" t="s">
        <v>76</v>
      </c>
      <c r="C10926" s="5" t="s">
        <v>196</v>
      </c>
      <c r="D10926" s="35" t="s">
        <v>90</v>
      </c>
      <c r="E10926" s="36" t="s">
        <v>17</v>
      </c>
      <c r="F10926" s="37">
        <v>0</v>
      </c>
      <c r="G10926" s="38">
        <v>0</v>
      </c>
      <c r="H10926" s="34">
        <v>0.98377632463038145</v>
      </c>
      <c r="I10926" s="35">
        <v>3135.9922476533648</v>
      </c>
      <c r="J10926" s="35">
        <v>1.0078182944709655</v>
      </c>
      <c r="K10926" s="35">
        <v>-0.79522185146022295</v>
      </c>
      <c r="L10926" s="35">
        <v>0</v>
      </c>
      <c r="M10926" s="35">
        <v>0</v>
      </c>
      <c r="N10926" s="35">
        <v>0</v>
      </c>
      <c r="O10926" s="35">
        <v>0</v>
      </c>
      <c r="P10926" s="36">
        <v>12</v>
      </c>
      <c r="Q10926" s="37">
        <v>86</v>
      </c>
      <c r="R10926" s="36">
        <v>0</v>
      </c>
      <c r="S10926" s="39">
        <f t="shared" si="383"/>
        <v>86</v>
      </c>
      <c r="T10926" s="34" t="s">
        <v>29</v>
      </c>
      <c r="U10926" s="12">
        <f>((alpha*(beta^speed))*(speed^ceta))</f>
        <v>177.37482405860021</v>
      </c>
      <c r="V10926" s="8">
        <f t="shared" si="384"/>
        <v>86</v>
      </c>
    </row>
    <row r="10927" spans="1:28">
      <c r="A10927" s="34" t="s">
        <v>19</v>
      </c>
      <c r="B10927" s="34" t="s">
        <v>76</v>
      </c>
      <c r="C10927" s="5" t="s">
        <v>196</v>
      </c>
      <c r="D10927" s="35" t="s">
        <v>90</v>
      </c>
      <c r="E10927" s="36" t="s">
        <v>15</v>
      </c>
      <c r="F10927" s="37">
        <v>50</v>
      </c>
      <c r="G10927" s="38">
        <v>0</v>
      </c>
      <c r="H10927" s="34">
        <v>0.99764462794243902</v>
      </c>
      <c r="I10927" s="35">
        <v>-0.36183468534787316</v>
      </c>
      <c r="J10927" s="35">
        <v>0.23343186931503268</v>
      </c>
      <c r="K10927" s="35">
        <v>0.44568116333116276</v>
      </c>
      <c r="L10927" s="35">
        <v>0</v>
      </c>
      <c r="M10927" s="35">
        <v>0</v>
      </c>
      <c r="N10927" s="35">
        <v>0</v>
      </c>
      <c r="O10927" s="35">
        <v>0</v>
      </c>
      <c r="P10927" s="36">
        <v>12</v>
      </c>
      <c r="Q10927" s="37">
        <v>86</v>
      </c>
      <c r="R10927" s="36">
        <v>6</v>
      </c>
      <c r="S10927" s="39">
        <f t="shared" si="383"/>
        <v>86</v>
      </c>
      <c r="T10927" s="34" t="s">
        <v>37</v>
      </c>
      <c r="U10927" s="12">
        <f>(1/(alpha+(beta*(speed^ceta))))</f>
        <v>0.74755256471525655</v>
      </c>
      <c r="V10927" s="8">
        <f t="shared" si="384"/>
        <v>86</v>
      </c>
    </row>
    <row r="10928" spans="1:28">
      <c r="A10928" s="34" t="s">
        <v>19</v>
      </c>
      <c r="B10928" s="34" t="s">
        <v>76</v>
      </c>
      <c r="C10928" s="5" t="s">
        <v>196</v>
      </c>
      <c r="D10928" s="35" t="s">
        <v>90</v>
      </c>
      <c r="E10928" s="36" t="s">
        <v>16</v>
      </c>
      <c r="F10928" s="37">
        <v>50</v>
      </c>
      <c r="G10928" s="38">
        <v>0</v>
      </c>
      <c r="H10928" s="34">
        <v>0.99211427518303352</v>
      </c>
      <c r="I10928" s="35">
        <v>727.81150531338574</v>
      </c>
      <c r="J10928" s="35">
        <v>-2.4039392749116262</v>
      </c>
      <c r="K10928" s="35">
        <v>11.806799215885228</v>
      </c>
      <c r="L10928" s="35">
        <v>-0.93655723200609076</v>
      </c>
      <c r="M10928" s="35">
        <v>0</v>
      </c>
      <c r="N10928" s="35">
        <v>0</v>
      </c>
      <c r="O10928" s="35">
        <v>0</v>
      </c>
      <c r="P10928" s="36">
        <v>12</v>
      </c>
      <c r="Q10928" s="37">
        <v>86</v>
      </c>
      <c r="R10928" s="36">
        <v>1</v>
      </c>
      <c r="S10928" s="39">
        <f t="shared" si="383"/>
        <v>86</v>
      </c>
      <c r="T10928" s="34" t="s">
        <v>30</v>
      </c>
      <c r="U10928" s="12">
        <f>((alpha*(speed^beta))+(ceta*(speed^delta)))</f>
        <v>0.19840056508246023</v>
      </c>
      <c r="V10928" s="8">
        <f t="shared" si="384"/>
        <v>86</v>
      </c>
    </row>
    <row r="10929" spans="1:28">
      <c r="A10929" s="34" t="s">
        <v>19</v>
      </c>
      <c r="B10929" s="34" t="s">
        <v>76</v>
      </c>
      <c r="C10929" s="5" t="s">
        <v>196</v>
      </c>
      <c r="D10929" s="35" t="s">
        <v>90</v>
      </c>
      <c r="E10929" s="36" t="s">
        <v>14</v>
      </c>
      <c r="F10929" s="37">
        <v>50</v>
      </c>
      <c r="G10929" s="38">
        <v>0</v>
      </c>
      <c r="H10929" s="34">
        <v>0.99320296666498198</v>
      </c>
      <c r="I10929" s="35">
        <v>0.62659703316616666</v>
      </c>
      <c r="J10929" s="35">
        <v>1.0026075411204192</v>
      </c>
      <c r="K10929" s="35">
        <v>-0.81580622986638462</v>
      </c>
      <c r="L10929" s="35">
        <v>0</v>
      </c>
      <c r="M10929" s="35">
        <v>0</v>
      </c>
      <c r="N10929" s="35">
        <v>0</v>
      </c>
      <c r="O10929" s="35">
        <v>0</v>
      </c>
      <c r="P10929" s="36">
        <v>12</v>
      </c>
      <c r="Q10929" s="37">
        <v>86</v>
      </c>
      <c r="R10929" s="36">
        <v>0</v>
      </c>
      <c r="S10929" s="39">
        <f t="shared" si="383"/>
        <v>86</v>
      </c>
      <c r="T10929" s="34" t="s">
        <v>29</v>
      </c>
      <c r="U10929" s="12">
        <f>((alpha*(beta^speed))*(speed^ceta))</f>
        <v>2.0705017131131737E-2</v>
      </c>
      <c r="V10929" s="8">
        <f t="shared" si="384"/>
        <v>86</v>
      </c>
      <c r="AB10929" s="41"/>
    </row>
    <row r="10930" spans="1:28">
      <c r="A10930" s="34" t="s">
        <v>19</v>
      </c>
      <c r="B10930" s="34" t="s">
        <v>76</v>
      </c>
      <c r="C10930" s="5" t="s">
        <v>196</v>
      </c>
      <c r="D10930" s="35" t="s">
        <v>90</v>
      </c>
      <c r="E10930" s="36" t="s">
        <v>18</v>
      </c>
      <c r="F10930" s="37">
        <v>50</v>
      </c>
      <c r="G10930" s="38">
        <v>0</v>
      </c>
      <c r="H10930" s="34">
        <v>0.98651721024921257</v>
      </c>
      <c r="I10930" s="35">
        <v>42.222761877249759</v>
      </c>
      <c r="J10930" s="35">
        <v>4.6106149272705563</v>
      </c>
      <c r="K10930" s="35">
        <v>-2.0357516317670462E-2</v>
      </c>
      <c r="L10930" s="35">
        <v>0</v>
      </c>
      <c r="M10930" s="35">
        <v>0</v>
      </c>
      <c r="N10930" s="35">
        <v>0</v>
      </c>
      <c r="O10930" s="35">
        <v>0</v>
      </c>
      <c r="P10930" s="36">
        <v>12</v>
      </c>
      <c r="Q10930" s="37">
        <v>86</v>
      </c>
      <c r="R10930" s="36">
        <v>5</v>
      </c>
      <c r="S10930" s="39">
        <f t="shared" si="383"/>
        <v>86</v>
      </c>
      <c r="T10930" s="34" t="s">
        <v>36</v>
      </c>
      <c r="U10930" s="12">
        <f>(1/(((ceta*(speed^2))+(beta*speed))+alpha))</f>
        <v>3.4701563352918714E-3</v>
      </c>
      <c r="V10930" s="8">
        <f t="shared" si="384"/>
        <v>86</v>
      </c>
      <c r="AB10930" s="41"/>
    </row>
    <row r="10931" spans="1:28">
      <c r="A10931" s="34" t="s">
        <v>19</v>
      </c>
      <c r="B10931" s="34" t="s">
        <v>76</v>
      </c>
      <c r="C10931" s="5" t="s">
        <v>196</v>
      </c>
      <c r="D10931" s="35" t="s">
        <v>90</v>
      </c>
      <c r="E10931" s="36" t="s">
        <v>17</v>
      </c>
      <c r="F10931" s="37">
        <v>50</v>
      </c>
      <c r="G10931" s="38">
        <v>0</v>
      </c>
      <c r="H10931" s="34">
        <v>0.96222086002202301</v>
      </c>
      <c r="I10931" s="35">
        <v>2183.5942424072268</v>
      </c>
      <c r="J10931" s="35">
        <v>1.000548289001699</v>
      </c>
      <c r="K10931" s="35">
        <v>-0.5099369013095264</v>
      </c>
      <c r="L10931" s="35">
        <v>0</v>
      </c>
      <c r="M10931" s="35">
        <v>0</v>
      </c>
      <c r="N10931" s="35">
        <v>0</v>
      </c>
      <c r="O10931" s="35">
        <v>0</v>
      </c>
      <c r="P10931" s="36">
        <v>12</v>
      </c>
      <c r="Q10931" s="37">
        <v>86</v>
      </c>
      <c r="R10931" s="36">
        <v>0</v>
      </c>
      <c r="S10931" s="39">
        <f t="shared" si="383"/>
        <v>86</v>
      </c>
      <c r="T10931" s="34" t="s">
        <v>29</v>
      </c>
      <c r="U10931" s="12">
        <f>((alpha*(beta^speed))*(speed^ceta))</f>
        <v>236.14154866961604</v>
      </c>
      <c r="V10931" s="8">
        <f t="shared" si="384"/>
        <v>86</v>
      </c>
    </row>
    <row r="10932" spans="1:28">
      <c r="A10932" s="34" t="s">
        <v>19</v>
      </c>
      <c r="B10932" s="34" t="s">
        <v>76</v>
      </c>
      <c r="C10932" s="5" t="s">
        <v>196</v>
      </c>
      <c r="D10932" s="35" t="s">
        <v>90</v>
      </c>
      <c r="E10932" s="36" t="s">
        <v>15</v>
      </c>
      <c r="F10932" s="37">
        <v>100</v>
      </c>
      <c r="G10932" s="38">
        <v>0</v>
      </c>
      <c r="H10932" s="34">
        <v>0.99580035890677687</v>
      </c>
      <c r="I10932" s="35">
        <v>2.3137607541848095</v>
      </c>
      <c r="J10932" s="35">
        <v>2.5492356432968228</v>
      </c>
      <c r="K10932" s="35">
        <v>-0.56980844729609192</v>
      </c>
      <c r="L10932" s="35">
        <v>0</v>
      </c>
      <c r="M10932" s="35">
        <v>0</v>
      </c>
      <c r="N10932" s="35">
        <v>0</v>
      </c>
      <c r="O10932" s="35">
        <v>0</v>
      </c>
      <c r="P10932" s="36">
        <v>12</v>
      </c>
      <c r="Q10932" s="37">
        <v>86</v>
      </c>
      <c r="R10932" s="36">
        <v>13</v>
      </c>
      <c r="S10932" s="39">
        <f t="shared" si="383"/>
        <v>86</v>
      </c>
      <c r="T10932" s="34" t="s">
        <v>50</v>
      </c>
      <c r="U10932" s="12">
        <f>EXP((alpha+(beta/speed))+(ceta*LN(speed)))</f>
        <v>0.82306369510638966</v>
      </c>
      <c r="V10932" s="8">
        <f t="shared" si="384"/>
        <v>86</v>
      </c>
    </row>
    <row r="10933" spans="1:28">
      <c r="A10933" s="34" t="s">
        <v>19</v>
      </c>
      <c r="B10933" s="34" t="s">
        <v>76</v>
      </c>
      <c r="C10933" s="5" t="s">
        <v>196</v>
      </c>
      <c r="D10933" s="35" t="s">
        <v>90</v>
      </c>
      <c r="E10933" s="36" t="s">
        <v>16</v>
      </c>
      <c r="F10933" s="37">
        <v>100</v>
      </c>
      <c r="G10933" s="38">
        <v>0</v>
      </c>
      <c r="H10933" s="34">
        <v>0.98627881617980862</v>
      </c>
      <c r="I10933" s="35">
        <v>-2.3648148244067606</v>
      </c>
      <c r="J10933" s="35">
        <v>31.694985303971951</v>
      </c>
      <c r="K10933" s="35">
        <v>0.18614288019337366</v>
      </c>
      <c r="L10933" s="35">
        <v>0</v>
      </c>
      <c r="M10933" s="35">
        <v>0</v>
      </c>
      <c r="N10933" s="35">
        <v>0</v>
      </c>
      <c r="O10933" s="35">
        <v>0</v>
      </c>
      <c r="P10933" s="36">
        <v>12</v>
      </c>
      <c r="Q10933" s="37">
        <v>86</v>
      </c>
      <c r="R10933" s="36">
        <v>13</v>
      </c>
      <c r="S10933" s="39">
        <f t="shared" si="383"/>
        <v>86</v>
      </c>
      <c r="T10933" s="34" t="s">
        <v>50</v>
      </c>
      <c r="U10933" s="12">
        <f>EXP((alpha+(beta/speed))+(ceta*LN(speed)))</f>
        <v>0.31126101304356152</v>
      </c>
      <c r="V10933" s="8">
        <f t="shared" si="384"/>
        <v>86</v>
      </c>
    </row>
    <row r="10934" spans="1:28">
      <c r="A10934" s="34" t="s">
        <v>19</v>
      </c>
      <c r="B10934" s="34" t="s">
        <v>76</v>
      </c>
      <c r="C10934" s="5" t="s">
        <v>196</v>
      </c>
      <c r="D10934" s="35" t="s">
        <v>90</v>
      </c>
      <c r="E10934" s="36" t="s">
        <v>14</v>
      </c>
      <c r="F10934" s="37">
        <v>100</v>
      </c>
      <c r="G10934" s="38">
        <v>0</v>
      </c>
      <c r="H10934" s="34">
        <v>0.98578240493385672</v>
      </c>
      <c r="I10934" s="35">
        <v>3.9905611809623167</v>
      </c>
      <c r="J10934" s="35">
        <v>0.60236305022459191</v>
      </c>
      <c r="K10934" s="35">
        <v>-2.0888609727948864E-3</v>
      </c>
      <c r="L10934" s="35">
        <v>0</v>
      </c>
      <c r="M10934" s="35">
        <v>0</v>
      </c>
      <c r="N10934" s="35">
        <v>0</v>
      </c>
      <c r="O10934" s="35">
        <v>0</v>
      </c>
      <c r="P10934" s="36">
        <v>12</v>
      </c>
      <c r="Q10934" s="37">
        <v>86</v>
      </c>
      <c r="R10934" s="36">
        <v>5</v>
      </c>
      <c r="S10934" s="39">
        <f t="shared" si="383"/>
        <v>86</v>
      </c>
      <c r="T10934" s="34" t="s">
        <v>36</v>
      </c>
      <c r="U10934" s="12">
        <f>(1/(((ceta*(speed^2))+(beta*speed))+alpha))</f>
        <v>2.4786484423590834E-2</v>
      </c>
      <c r="V10934" s="8">
        <f t="shared" si="384"/>
        <v>86</v>
      </c>
      <c r="AB10934" s="41"/>
    </row>
    <row r="10935" spans="1:28">
      <c r="A10935" s="34" t="s">
        <v>19</v>
      </c>
      <c r="B10935" s="34" t="s">
        <v>76</v>
      </c>
      <c r="C10935" s="5" t="s">
        <v>196</v>
      </c>
      <c r="D10935" s="35" t="s">
        <v>90</v>
      </c>
      <c r="E10935" s="36" t="s">
        <v>18</v>
      </c>
      <c r="F10935" s="37">
        <v>100</v>
      </c>
      <c r="G10935" s="38">
        <v>0</v>
      </c>
      <c r="H10935" s="34">
        <v>0.99114722239396769</v>
      </c>
      <c r="I10935" s="35">
        <v>35.111327544525423</v>
      </c>
      <c r="J10935" s="35">
        <v>4.0837028833277822</v>
      </c>
      <c r="K10935" s="35">
        <v>-1.7178037873999488E-2</v>
      </c>
      <c r="L10935" s="35">
        <v>0</v>
      </c>
      <c r="M10935" s="35">
        <v>0</v>
      </c>
      <c r="N10935" s="35">
        <v>0</v>
      </c>
      <c r="O10935" s="35">
        <v>0</v>
      </c>
      <c r="P10935" s="36">
        <v>12</v>
      </c>
      <c r="Q10935" s="37">
        <v>86</v>
      </c>
      <c r="R10935" s="36">
        <v>5</v>
      </c>
      <c r="S10935" s="39">
        <f t="shared" si="383"/>
        <v>86</v>
      </c>
      <c r="T10935" s="34" t="s">
        <v>36</v>
      </c>
      <c r="U10935" s="12">
        <f>(1/(((ceta*(speed^2))+(beta*speed))+alpha))</f>
        <v>3.8571168493452841E-3</v>
      </c>
      <c r="V10935" s="8">
        <f t="shared" si="384"/>
        <v>86</v>
      </c>
      <c r="AB10935" s="41"/>
    </row>
    <row r="10936" spans="1:28">
      <c r="A10936" s="34" t="s">
        <v>19</v>
      </c>
      <c r="B10936" s="34" t="s">
        <v>76</v>
      </c>
      <c r="C10936" s="5" t="s">
        <v>196</v>
      </c>
      <c r="D10936" s="35" t="s">
        <v>90</v>
      </c>
      <c r="E10936" s="36" t="s">
        <v>17</v>
      </c>
      <c r="F10936" s="37">
        <v>100</v>
      </c>
      <c r="G10936" s="38">
        <v>0</v>
      </c>
      <c r="H10936" s="34">
        <v>0.94901792612285996</v>
      </c>
      <c r="I10936" s="35">
        <v>-1.7823889141650108E-3</v>
      </c>
      <c r="J10936" s="35">
        <v>0.3508770108891443</v>
      </c>
      <c r="K10936" s="35">
        <v>-25.570091878497166</v>
      </c>
      <c r="L10936" s="35">
        <v>1017.369809762618</v>
      </c>
      <c r="M10936" s="35">
        <v>0</v>
      </c>
      <c r="N10936" s="35">
        <v>0</v>
      </c>
      <c r="O10936" s="35">
        <v>0</v>
      </c>
      <c r="P10936" s="36">
        <v>12</v>
      </c>
      <c r="Q10936" s="37">
        <v>86</v>
      </c>
      <c r="R10936" s="36">
        <v>14</v>
      </c>
      <c r="S10936" s="39">
        <f t="shared" si="383"/>
        <v>86</v>
      </c>
      <c r="T10936" s="34" t="s">
        <v>51</v>
      </c>
      <c r="U10936" s="12">
        <f>(((alpha*(speed^3))+(beta*(speed^2))+(ceta*speed))+delta)</f>
        <v>279.72911755983307</v>
      </c>
      <c r="V10936" s="8">
        <f t="shared" si="384"/>
        <v>86</v>
      </c>
    </row>
    <row r="10937" spans="1:28">
      <c r="A10937" s="34" t="s">
        <v>19</v>
      </c>
      <c r="B10937" s="34" t="s">
        <v>76</v>
      </c>
      <c r="C10937" s="5" t="s">
        <v>196</v>
      </c>
      <c r="D10937" s="35" t="s">
        <v>90</v>
      </c>
      <c r="E10937" s="36" t="s">
        <v>15</v>
      </c>
      <c r="F10937" s="37">
        <v>0</v>
      </c>
      <c r="G10937" s="38">
        <v>-0.06</v>
      </c>
      <c r="H10937" s="34">
        <v>0.99253234307596538</v>
      </c>
      <c r="I10937" s="35">
        <v>14.482718045622304</v>
      </c>
      <c r="J10937" s="35">
        <v>0.95442803594501746</v>
      </c>
      <c r="K10937" s="35">
        <v>-0.66618148988757009</v>
      </c>
      <c r="L10937" s="35">
        <v>0</v>
      </c>
      <c r="M10937" s="35">
        <v>0</v>
      </c>
      <c r="N10937" s="35">
        <v>0</v>
      </c>
      <c r="O10937" s="35">
        <v>0</v>
      </c>
      <c r="P10937" s="36">
        <v>12</v>
      </c>
      <c r="Q10937" s="37">
        <v>86</v>
      </c>
      <c r="R10937" s="36">
        <v>0</v>
      </c>
      <c r="S10937" s="39">
        <f t="shared" si="383"/>
        <v>86</v>
      </c>
      <c r="T10937" s="34" t="s">
        <v>29</v>
      </c>
      <c r="U10937" s="12">
        <f>((alpha*(beta^speed))*(speed^ceta))</f>
        <v>1.3490784035589742E-2</v>
      </c>
      <c r="V10937" s="8">
        <f t="shared" si="384"/>
        <v>86</v>
      </c>
    </row>
    <row r="10938" spans="1:28">
      <c r="A10938" s="34" t="s">
        <v>19</v>
      </c>
      <c r="B10938" s="34" t="s">
        <v>76</v>
      </c>
      <c r="C10938" s="5" t="s">
        <v>196</v>
      </c>
      <c r="D10938" s="35" t="s">
        <v>90</v>
      </c>
      <c r="E10938" s="36" t="s">
        <v>16</v>
      </c>
      <c r="F10938" s="37">
        <v>0</v>
      </c>
      <c r="G10938" s="38">
        <v>-0.06</v>
      </c>
      <c r="H10938" s="34">
        <v>0.98707087583740882</v>
      </c>
      <c r="I10938" s="35">
        <v>15.673574070237091</v>
      </c>
      <c r="J10938" s="35">
        <v>0.95288939911582937</v>
      </c>
      <c r="K10938" s="35">
        <v>-0.53281483447651401</v>
      </c>
      <c r="L10938" s="35">
        <v>0</v>
      </c>
      <c r="M10938" s="35">
        <v>0</v>
      </c>
      <c r="N10938" s="35">
        <v>0</v>
      </c>
      <c r="O10938" s="35">
        <v>0</v>
      </c>
      <c r="P10938" s="36">
        <v>12</v>
      </c>
      <c r="Q10938" s="37">
        <v>86</v>
      </c>
      <c r="R10938" s="36">
        <v>0</v>
      </c>
      <c r="S10938" s="39">
        <f t="shared" si="383"/>
        <v>86</v>
      </c>
      <c r="T10938" s="34" t="s">
        <v>29</v>
      </c>
      <c r="U10938" s="12">
        <f>((alpha*(beta^speed))*(speed^ceta))</f>
        <v>2.3019356428769677E-2</v>
      </c>
      <c r="V10938" s="8">
        <f t="shared" si="384"/>
        <v>86</v>
      </c>
    </row>
    <row r="10939" spans="1:28">
      <c r="A10939" s="34" t="s">
        <v>19</v>
      </c>
      <c r="B10939" s="34" t="s">
        <v>76</v>
      </c>
      <c r="C10939" s="5" t="s">
        <v>196</v>
      </c>
      <c r="D10939" s="35" t="s">
        <v>90</v>
      </c>
      <c r="E10939" s="36" t="s">
        <v>14</v>
      </c>
      <c r="F10939" s="37">
        <v>0</v>
      </c>
      <c r="G10939" s="38">
        <v>-0.06</v>
      </c>
      <c r="H10939" s="34">
        <v>0.99327459271668428</v>
      </c>
      <c r="I10939" s="35">
        <v>2.9998851716552504</v>
      </c>
      <c r="J10939" s="35">
        <v>-11.851615887043945</v>
      </c>
      <c r="K10939" s="35">
        <v>-1.9921193781376689</v>
      </c>
      <c r="L10939" s="35">
        <v>0</v>
      </c>
      <c r="M10939" s="35">
        <v>0</v>
      </c>
      <c r="N10939" s="35">
        <v>0</v>
      </c>
      <c r="O10939" s="35">
        <v>0</v>
      </c>
      <c r="P10939" s="36">
        <v>12</v>
      </c>
      <c r="Q10939" s="37">
        <v>86</v>
      </c>
      <c r="R10939" s="36">
        <v>13</v>
      </c>
      <c r="S10939" s="39">
        <f t="shared" si="383"/>
        <v>86</v>
      </c>
      <c r="T10939" s="34" t="s">
        <v>50</v>
      </c>
      <c r="U10939" s="12">
        <f>EXP((alpha+(beta/speed))+(ceta*LN(speed)))</f>
        <v>2.4503708924117516E-3</v>
      </c>
      <c r="V10939" s="8">
        <f t="shared" si="384"/>
        <v>86</v>
      </c>
      <c r="AB10939" s="41"/>
    </row>
    <row r="10940" spans="1:28">
      <c r="A10940" s="34" t="s">
        <v>19</v>
      </c>
      <c r="B10940" s="34" t="s">
        <v>76</v>
      </c>
      <c r="C10940" s="5" t="s">
        <v>196</v>
      </c>
      <c r="D10940" s="35" t="s">
        <v>90</v>
      </c>
      <c r="E10940" s="36" t="s">
        <v>18</v>
      </c>
      <c r="F10940" s="37">
        <v>0</v>
      </c>
      <c r="G10940" s="38">
        <v>-0.06</v>
      </c>
      <c r="H10940" s="34">
        <v>0.99350601706204533</v>
      </c>
      <c r="I10940" s="35">
        <v>5.6646650909786753E-2</v>
      </c>
      <c r="J10940" s="35">
        <v>0.99250795572829109</v>
      </c>
      <c r="K10940" s="35">
        <v>-0.90211591656171009</v>
      </c>
      <c r="L10940" s="35">
        <v>0</v>
      </c>
      <c r="M10940" s="35">
        <v>0</v>
      </c>
      <c r="N10940" s="35">
        <v>0</v>
      </c>
      <c r="O10940" s="35">
        <v>0</v>
      </c>
      <c r="P10940" s="36">
        <v>12</v>
      </c>
      <c r="Q10940" s="37">
        <v>86</v>
      </c>
      <c r="R10940" s="36">
        <v>0</v>
      </c>
      <c r="S10940" s="39">
        <f t="shared" si="383"/>
        <v>86</v>
      </c>
      <c r="T10940" s="34" t="s">
        <v>29</v>
      </c>
      <c r="U10940" s="12">
        <f>((alpha*(beta^speed))*(speed^ceta))</f>
        <v>5.3352663781123448E-4</v>
      </c>
      <c r="V10940" s="8">
        <f t="shared" si="384"/>
        <v>86</v>
      </c>
      <c r="AB10940" s="41"/>
    </row>
    <row r="10941" spans="1:28">
      <c r="A10941" s="34" t="s">
        <v>19</v>
      </c>
      <c r="B10941" s="34" t="s">
        <v>76</v>
      </c>
      <c r="C10941" s="5" t="s">
        <v>196</v>
      </c>
      <c r="D10941" s="35" t="s">
        <v>90</v>
      </c>
      <c r="E10941" s="36" t="s">
        <v>17</v>
      </c>
      <c r="F10941" s="37">
        <v>0</v>
      </c>
      <c r="G10941" s="38">
        <v>-0.06</v>
      </c>
      <c r="H10941" s="34">
        <v>0.98026777426301359</v>
      </c>
      <c r="I10941" s="35">
        <v>14.286350677525489</v>
      </c>
      <c r="J10941" s="35">
        <v>-24.322312021712534</v>
      </c>
      <c r="K10941" s="35">
        <v>-2.8154202757616744</v>
      </c>
      <c r="L10941" s="35">
        <v>0</v>
      </c>
      <c r="M10941" s="35">
        <v>0</v>
      </c>
      <c r="N10941" s="35">
        <v>0</v>
      </c>
      <c r="O10941" s="35">
        <v>0</v>
      </c>
      <c r="P10941" s="36">
        <v>12</v>
      </c>
      <c r="Q10941" s="37">
        <v>86</v>
      </c>
      <c r="R10941" s="36">
        <v>13</v>
      </c>
      <c r="S10941" s="39">
        <f t="shared" si="383"/>
        <v>86</v>
      </c>
      <c r="T10941" s="34" t="s">
        <v>50</v>
      </c>
      <c r="U10941" s="12">
        <f>EXP((alpha+(beta/speed))+(ceta*LN(speed)))</f>
        <v>4.3174864935109829</v>
      </c>
      <c r="V10941" s="8">
        <f t="shared" si="384"/>
        <v>86</v>
      </c>
    </row>
    <row r="10942" spans="1:28">
      <c r="A10942" s="34" t="s">
        <v>19</v>
      </c>
      <c r="B10942" s="34" t="s">
        <v>76</v>
      </c>
      <c r="C10942" s="5" t="s">
        <v>196</v>
      </c>
      <c r="D10942" s="35" t="s">
        <v>90</v>
      </c>
      <c r="E10942" s="36" t="s">
        <v>15</v>
      </c>
      <c r="F10942" s="37">
        <v>50</v>
      </c>
      <c r="G10942" s="38">
        <v>-0.06</v>
      </c>
      <c r="H10942" s="34">
        <v>0.98988949830951578</v>
      </c>
      <c r="I10942" s="35">
        <v>-7.1976911658871059E-2</v>
      </c>
      <c r="J10942" s="35">
        <v>2.4008763013657748</v>
      </c>
      <c r="K10942" s="35">
        <v>6.9184498095846152</v>
      </c>
      <c r="L10942" s="35">
        <v>2.6677872673421286</v>
      </c>
      <c r="M10942" s="35">
        <v>-1.7500960107642124E-2</v>
      </c>
      <c r="N10942" s="35">
        <v>0</v>
      </c>
      <c r="O10942" s="35">
        <v>0</v>
      </c>
      <c r="P10942" s="36">
        <v>12</v>
      </c>
      <c r="Q10942" s="37">
        <v>86</v>
      </c>
      <c r="R10942" s="36">
        <v>10</v>
      </c>
      <c r="S10942" s="39">
        <f t="shared" si="383"/>
        <v>86</v>
      </c>
      <c r="T10942" s="34" t="s">
        <v>44</v>
      </c>
      <c r="U10942" s="12">
        <f>(alpha+(beta/(1+EXP((((-1)*ceta)+(delta*LN(speed)))+(epsilon*speed)))))</f>
        <v>1.202631682677327E-3</v>
      </c>
      <c r="V10942" s="8">
        <f t="shared" si="384"/>
        <v>86</v>
      </c>
    </row>
    <row r="10943" spans="1:28">
      <c r="A10943" s="34" t="s">
        <v>19</v>
      </c>
      <c r="B10943" s="34" t="s">
        <v>76</v>
      </c>
      <c r="C10943" s="5" t="s">
        <v>196</v>
      </c>
      <c r="D10943" s="35" t="s">
        <v>90</v>
      </c>
      <c r="E10943" s="36" t="s">
        <v>16</v>
      </c>
      <c r="F10943" s="37">
        <v>50</v>
      </c>
      <c r="G10943" s="38">
        <v>-0.06</v>
      </c>
      <c r="H10943" s="34">
        <v>0.97814157001301472</v>
      </c>
      <c r="I10943" s="35">
        <v>-0.13632260391744436</v>
      </c>
      <c r="J10943" s="35">
        <v>3.6203693144918141</v>
      </c>
      <c r="K10943" s="35">
        <v>6.3012418480992221</v>
      </c>
      <c r="L10943" s="35">
        <v>2.3719676872546747</v>
      </c>
      <c r="M10943" s="35">
        <v>-1.21867008360262E-2</v>
      </c>
      <c r="N10943" s="35">
        <v>0</v>
      </c>
      <c r="O10943" s="35">
        <v>0</v>
      </c>
      <c r="P10943" s="36">
        <v>12</v>
      </c>
      <c r="Q10943" s="37">
        <v>86</v>
      </c>
      <c r="R10943" s="36">
        <v>10</v>
      </c>
      <c r="S10943" s="39">
        <f t="shared" si="383"/>
        <v>86</v>
      </c>
      <c r="T10943" s="34" t="s">
        <v>44</v>
      </c>
      <c r="U10943" s="12">
        <f>(alpha+(beta/(1+EXP((((-1)*ceta)+(delta*LN(speed)))+(epsilon*speed)))))</f>
        <v>3.2717175848925029E-3</v>
      </c>
      <c r="V10943" s="8">
        <f t="shared" si="384"/>
        <v>86</v>
      </c>
    </row>
    <row r="10944" spans="1:28">
      <c r="A10944" s="34" t="s">
        <v>19</v>
      </c>
      <c r="B10944" s="34" t="s">
        <v>76</v>
      </c>
      <c r="C10944" s="5" t="s">
        <v>196</v>
      </c>
      <c r="D10944" s="35" t="s">
        <v>90</v>
      </c>
      <c r="E10944" s="36" t="s">
        <v>14</v>
      </c>
      <c r="F10944" s="37">
        <v>50</v>
      </c>
      <c r="G10944" s="38">
        <v>-0.06</v>
      </c>
      <c r="H10944" s="34">
        <v>0.98995033329098348</v>
      </c>
      <c r="I10944" s="35">
        <v>2.8548073891521071</v>
      </c>
      <c r="J10944" s="35">
        <v>-11.796225400672295</v>
      </c>
      <c r="K10944" s="35">
        <v>-1.970914853192165</v>
      </c>
      <c r="L10944" s="35">
        <v>0</v>
      </c>
      <c r="M10944" s="35">
        <v>0</v>
      </c>
      <c r="N10944" s="35">
        <v>0</v>
      </c>
      <c r="O10944" s="35">
        <v>0</v>
      </c>
      <c r="P10944" s="36">
        <v>12</v>
      </c>
      <c r="Q10944" s="37">
        <v>86</v>
      </c>
      <c r="R10944" s="36">
        <v>13</v>
      </c>
      <c r="S10944" s="39">
        <f t="shared" si="383"/>
        <v>86</v>
      </c>
      <c r="T10944" s="34" t="s">
        <v>50</v>
      </c>
      <c r="U10944" s="12">
        <f>EXP((alpha+(beta/speed))+(ceta*LN(speed)))</f>
        <v>2.3309082745829684E-3</v>
      </c>
      <c r="V10944" s="8">
        <f t="shared" si="384"/>
        <v>86</v>
      </c>
      <c r="AB10944" s="41"/>
    </row>
    <row r="10945" spans="1:28">
      <c r="A10945" s="34" t="s">
        <v>19</v>
      </c>
      <c r="B10945" s="34" t="s">
        <v>76</v>
      </c>
      <c r="C10945" s="5" t="s">
        <v>196</v>
      </c>
      <c r="D10945" s="35" t="s">
        <v>90</v>
      </c>
      <c r="E10945" s="36" t="s">
        <v>18</v>
      </c>
      <c r="F10945" s="37">
        <v>50</v>
      </c>
      <c r="G10945" s="38">
        <v>-0.06</v>
      </c>
      <c r="H10945" s="34">
        <v>0.98922909585816665</v>
      </c>
      <c r="I10945" s="35">
        <v>39.642839584215864</v>
      </c>
      <c r="J10945" s="35">
        <v>11.051502792143792</v>
      </c>
      <c r="K10945" s="35">
        <v>0.1127894250721006</v>
      </c>
      <c r="L10945" s="35">
        <v>0</v>
      </c>
      <c r="M10945" s="35">
        <v>0</v>
      </c>
      <c r="N10945" s="35">
        <v>0</v>
      </c>
      <c r="O10945" s="35">
        <v>0</v>
      </c>
      <c r="P10945" s="36">
        <v>12</v>
      </c>
      <c r="Q10945" s="37">
        <v>86</v>
      </c>
      <c r="R10945" s="36">
        <v>5</v>
      </c>
      <c r="S10945" s="39">
        <f t="shared" si="383"/>
        <v>86</v>
      </c>
      <c r="T10945" s="34" t="s">
        <v>36</v>
      </c>
      <c r="U10945" s="12">
        <f>(1/(((ceta*(speed^2))+(beta*speed))+alpha))</f>
        <v>5.481666745652821E-4</v>
      </c>
      <c r="V10945" s="8">
        <f t="shared" si="384"/>
        <v>86</v>
      </c>
      <c r="AB10945" s="41"/>
    </row>
    <row r="10946" spans="1:28">
      <c r="A10946" s="34" t="s">
        <v>19</v>
      </c>
      <c r="B10946" s="34" t="s">
        <v>76</v>
      </c>
      <c r="C10946" s="5" t="s">
        <v>196</v>
      </c>
      <c r="D10946" s="35" t="s">
        <v>90</v>
      </c>
      <c r="E10946" s="36" t="s">
        <v>17</v>
      </c>
      <c r="F10946" s="37">
        <v>50</v>
      </c>
      <c r="G10946" s="38">
        <v>-0.06</v>
      </c>
      <c r="H10946" s="34">
        <v>0.96430236996913177</v>
      </c>
      <c r="I10946" s="35">
        <v>14.848827685847883</v>
      </c>
      <c r="J10946" s="35">
        <v>-28.388124459662478</v>
      </c>
      <c r="K10946" s="35">
        <v>-2.9396772988908508</v>
      </c>
      <c r="L10946" s="35">
        <v>0</v>
      </c>
      <c r="M10946" s="35">
        <v>0</v>
      </c>
      <c r="N10946" s="35">
        <v>0</v>
      </c>
      <c r="O10946" s="35">
        <v>0</v>
      </c>
      <c r="P10946" s="36">
        <v>12</v>
      </c>
      <c r="Q10946" s="37">
        <v>86</v>
      </c>
      <c r="R10946" s="36">
        <v>13</v>
      </c>
      <c r="S10946" s="39">
        <f t="shared" ref="S10946:S11009" si="385">V10946</f>
        <v>86</v>
      </c>
      <c r="T10946" s="34" t="s">
        <v>50</v>
      </c>
      <c r="U10946" s="12">
        <f>EXP((alpha+(beta/speed))+(ceta*LN(speed)))</f>
        <v>4.155320607627317</v>
      </c>
      <c r="V10946" s="8">
        <f t="shared" ref="V10946:V11009" si="386">IF($V$1&lt;P10946,P10946,IF($V$1&gt;Q10946,Q10946,$V$1))</f>
        <v>86</v>
      </c>
    </row>
    <row r="10947" spans="1:28">
      <c r="A10947" s="34" t="s">
        <v>19</v>
      </c>
      <c r="B10947" s="34" t="s">
        <v>76</v>
      </c>
      <c r="C10947" s="5" t="s">
        <v>196</v>
      </c>
      <c r="D10947" s="35" t="s">
        <v>90</v>
      </c>
      <c r="E10947" s="36" t="s">
        <v>15</v>
      </c>
      <c r="F10947" s="37">
        <v>100</v>
      </c>
      <c r="G10947" s="38">
        <v>-0.06</v>
      </c>
      <c r="H10947" s="34">
        <v>0.98763036791665459</v>
      </c>
      <c r="I10947" s="35">
        <v>11.790200901758427</v>
      </c>
      <c r="J10947" s="35">
        <v>-34.115987625244223</v>
      </c>
      <c r="K10947" s="35">
        <v>-3.4841068684796679</v>
      </c>
      <c r="L10947" s="35">
        <v>0</v>
      </c>
      <c r="M10947" s="35">
        <v>0</v>
      </c>
      <c r="N10947" s="35">
        <v>0</v>
      </c>
      <c r="O10947" s="35">
        <v>0</v>
      </c>
      <c r="P10947" s="36">
        <v>12</v>
      </c>
      <c r="Q10947" s="37">
        <v>86</v>
      </c>
      <c r="R10947" s="36">
        <v>13</v>
      </c>
      <c r="S10947" s="39">
        <f t="shared" si="385"/>
        <v>86</v>
      </c>
      <c r="T10947" s="34" t="s">
        <v>50</v>
      </c>
      <c r="U10947" s="12">
        <f>EXP((alpha+(beta/speed))+(ceta*LN(speed)))</f>
        <v>1.6148653002039794E-2</v>
      </c>
      <c r="V10947" s="8">
        <f t="shared" si="386"/>
        <v>86</v>
      </c>
    </row>
    <row r="10948" spans="1:28">
      <c r="A10948" s="34" t="s">
        <v>19</v>
      </c>
      <c r="B10948" s="34" t="s">
        <v>76</v>
      </c>
      <c r="C10948" s="5" t="s">
        <v>196</v>
      </c>
      <c r="D10948" s="35" t="s">
        <v>90</v>
      </c>
      <c r="E10948" s="36" t="s">
        <v>16</v>
      </c>
      <c r="F10948" s="37">
        <v>100</v>
      </c>
      <c r="G10948" s="38">
        <v>-0.06</v>
      </c>
      <c r="H10948" s="34">
        <v>0.96800923988104393</v>
      </c>
      <c r="I10948" s="35">
        <v>-0.12988033996717793</v>
      </c>
      <c r="J10948" s="35">
        <v>3.112470358150949</v>
      </c>
      <c r="K10948" s="35">
        <v>7.0394443034003347</v>
      </c>
      <c r="L10948" s="35">
        <v>2.5347587615672533</v>
      </c>
      <c r="M10948" s="35">
        <v>-1.3705152855845785E-2</v>
      </c>
      <c r="N10948" s="35">
        <v>0</v>
      </c>
      <c r="O10948" s="35">
        <v>0</v>
      </c>
      <c r="P10948" s="36">
        <v>12</v>
      </c>
      <c r="Q10948" s="37">
        <v>86</v>
      </c>
      <c r="R10948" s="36">
        <v>10</v>
      </c>
      <c r="S10948" s="39">
        <f t="shared" si="385"/>
        <v>86</v>
      </c>
      <c r="T10948" s="34" t="s">
        <v>44</v>
      </c>
      <c r="U10948" s="12">
        <f>(alpha+(beta/(1+EXP((((-1)*ceta)+(delta*LN(speed)))+(epsilon*speed)))))</f>
        <v>7.8507664886546535E-3</v>
      </c>
      <c r="V10948" s="8">
        <f t="shared" si="386"/>
        <v>86</v>
      </c>
    </row>
    <row r="10949" spans="1:28">
      <c r="A10949" s="34" t="s">
        <v>19</v>
      </c>
      <c r="B10949" s="34" t="s">
        <v>76</v>
      </c>
      <c r="C10949" s="5" t="s">
        <v>196</v>
      </c>
      <c r="D10949" s="35" t="s">
        <v>90</v>
      </c>
      <c r="E10949" s="36" t="s">
        <v>14</v>
      </c>
      <c r="F10949" s="37">
        <v>100</v>
      </c>
      <c r="G10949" s="38">
        <v>-0.06</v>
      </c>
      <c r="H10949" s="34">
        <v>0.98762152325537156</v>
      </c>
      <c r="I10949" s="35">
        <v>2.9555350701782266</v>
      </c>
      <c r="J10949" s="35">
        <v>-13.030625970977537</v>
      </c>
      <c r="K10949" s="35">
        <v>-1.9927842465875976</v>
      </c>
      <c r="L10949" s="35">
        <v>0</v>
      </c>
      <c r="M10949" s="35">
        <v>0</v>
      </c>
      <c r="N10949" s="35">
        <v>0</v>
      </c>
      <c r="O10949" s="35">
        <v>0</v>
      </c>
      <c r="P10949" s="36">
        <v>12</v>
      </c>
      <c r="Q10949" s="37">
        <v>86</v>
      </c>
      <c r="R10949" s="36">
        <v>13</v>
      </c>
      <c r="S10949" s="39">
        <f t="shared" si="385"/>
        <v>86</v>
      </c>
      <c r="T10949" s="34" t="s">
        <v>50</v>
      </c>
      <c r="U10949" s="12">
        <f>EXP((alpha+(beta/speed))+(ceta*LN(speed)))</f>
        <v>2.3053172941802538E-3</v>
      </c>
      <c r="V10949" s="8">
        <f t="shared" si="386"/>
        <v>86</v>
      </c>
      <c r="AB10949" s="41"/>
    </row>
    <row r="10950" spans="1:28">
      <c r="A10950" s="34" t="s">
        <v>19</v>
      </c>
      <c r="B10950" s="34" t="s">
        <v>76</v>
      </c>
      <c r="C10950" s="5" t="s">
        <v>196</v>
      </c>
      <c r="D10950" s="35" t="s">
        <v>90</v>
      </c>
      <c r="E10950" s="36" t="s">
        <v>18</v>
      </c>
      <c r="F10950" s="37">
        <v>100</v>
      </c>
      <c r="G10950" s="38">
        <v>-0.06</v>
      </c>
      <c r="H10950" s="34">
        <v>0.98516102327567578</v>
      </c>
      <c r="I10950" s="35">
        <v>-0.94431390621324585</v>
      </c>
      <c r="J10950" s="35">
        <v>-8.6457334693901817</v>
      </c>
      <c r="K10950" s="35">
        <v>-1.4435567287428075</v>
      </c>
      <c r="L10950" s="35">
        <v>0</v>
      </c>
      <c r="M10950" s="35">
        <v>0</v>
      </c>
      <c r="N10950" s="35">
        <v>0</v>
      </c>
      <c r="O10950" s="35">
        <v>0</v>
      </c>
      <c r="P10950" s="36">
        <v>12</v>
      </c>
      <c r="Q10950" s="37">
        <v>86</v>
      </c>
      <c r="R10950" s="36">
        <v>13</v>
      </c>
      <c r="S10950" s="39">
        <f t="shared" si="385"/>
        <v>86</v>
      </c>
      <c r="T10950" s="34" t="s">
        <v>50</v>
      </c>
      <c r="U10950" s="12">
        <f>EXP((alpha+(beta/speed))+(ceta*LN(speed)))</f>
        <v>5.6711485852041401E-4</v>
      </c>
      <c r="V10950" s="8">
        <f t="shared" si="386"/>
        <v>86</v>
      </c>
      <c r="AB10950" s="41"/>
    </row>
    <row r="10951" spans="1:28">
      <c r="A10951" s="34" t="s">
        <v>19</v>
      </c>
      <c r="B10951" s="34" t="s">
        <v>76</v>
      </c>
      <c r="C10951" s="5" t="s">
        <v>196</v>
      </c>
      <c r="D10951" s="35" t="s">
        <v>90</v>
      </c>
      <c r="E10951" s="36" t="s">
        <v>17</v>
      </c>
      <c r="F10951" s="37">
        <v>100</v>
      </c>
      <c r="G10951" s="38">
        <v>-0.06</v>
      </c>
      <c r="H10951" s="34">
        <v>0.94764189645276353</v>
      </c>
      <c r="I10951" s="35">
        <v>15.215195347299886</v>
      </c>
      <c r="J10951" s="35">
        <v>-31.557912363268095</v>
      </c>
      <c r="K10951" s="35">
        <v>-2.996633103219108</v>
      </c>
      <c r="L10951" s="35">
        <v>0</v>
      </c>
      <c r="M10951" s="35">
        <v>0</v>
      </c>
      <c r="N10951" s="35">
        <v>0</v>
      </c>
      <c r="O10951" s="35">
        <v>0</v>
      </c>
      <c r="P10951" s="36">
        <v>12</v>
      </c>
      <c r="Q10951" s="37">
        <v>86</v>
      </c>
      <c r="R10951" s="36">
        <v>13</v>
      </c>
      <c r="S10951" s="39">
        <f t="shared" si="385"/>
        <v>86</v>
      </c>
      <c r="T10951" s="34" t="s">
        <v>50</v>
      </c>
      <c r="U10951" s="12">
        <f>EXP((alpha+(beta/speed))+(ceta*LN(speed)))</f>
        <v>4.4825779525837817</v>
      </c>
      <c r="V10951" s="8">
        <f t="shared" si="386"/>
        <v>86</v>
      </c>
    </row>
    <row r="10952" spans="1:28">
      <c r="A10952" s="34" t="s">
        <v>19</v>
      </c>
      <c r="B10952" s="34" t="s">
        <v>76</v>
      </c>
      <c r="C10952" s="5" t="s">
        <v>196</v>
      </c>
      <c r="D10952" s="35" t="s">
        <v>90</v>
      </c>
      <c r="E10952" s="36" t="s">
        <v>15</v>
      </c>
      <c r="F10952" s="37">
        <v>0</v>
      </c>
      <c r="G10952" s="38">
        <v>-0.04</v>
      </c>
      <c r="H10952" s="34">
        <v>0.99267741557392308</v>
      </c>
      <c r="I10952" s="35">
        <v>17.392377203983127</v>
      </c>
      <c r="J10952" s="35">
        <v>0.96851293725177123</v>
      </c>
      <c r="K10952" s="35">
        <v>-0.74394706338876782</v>
      </c>
      <c r="L10952" s="35">
        <v>0</v>
      </c>
      <c r="M10952" s="35">
        <v>0</v>
      </c>
      <c r="N10952" s="35">
        <v>0</v>
      </c>
      <c r="O10952" s="35">
        <v>0</v>
      </c>
      <c r="P10952" s="36">
        <v>12</v>
      </c>
      <c r="Q10952" s="37">
        <v>86</v>
      </c>
      <c r="R10952" s="36">
        <v>0</v>
      </c>
      <c r="S10952" s="39">
        <f t="shared" si="385"/>
        <v>86</v>
      </c>
      <c r="T10952" s="34" t="s">
        <v>29</v>
      </c>
      <c r="U10952" s="12">
        <f>((alpha*(beta^speed))*(speed^ceta))</f>
        <v>4.038882033903031E-2</v>
      </c>
      <c r="V10952" s="8">
        <f t="shared" si="386"/>
        <v>86</v>
      </c>
    </row>
    <row r="10953" spans="1:28">
      <c r="A10953" s="34" t="s">
        <v>19</v>
      </c>
      <c r="B10953" s="34" t="s">
        <v>76</v>
      </c>
      <c r="C10953" s="5" t="s">
        <v>196</v>
      </c>
      <c r="D10953" s="35" t="s">
        <v>90</v>
      </c>
      <c r="E10953" s="36" t="s">
        <v>16</v>
      </c>
      <c r="F10953" s="37">
        <v>0</v>
      </c>
      <c r="G10953" s="38">
        <v>-0.04</v>
      </c>
      <c r="H10953" s="34">
        <v>0.98474520558911049</v>
      </c>
      <c r="I10953" s="35">
        <v>-0.35681600772319522</v>
      </c>
      <c r="J10953" s="35">
        <v>9.5784923818057788</v>
      </c>
      <c r="K10953" s="35">
        <v>2.7410160373937487</v>
      </c>
      <c r="L10953" s="35">
        <v>1.3622585691290618</v>
      </c>
      <c r="M10953" s="35">
        <v>-1.9747823250410006E-3</v>
      </c>
      <c r="N10953" s="35">
        <v>0</v>
      </c>
      <c r="O10953" s="35">
        <v>0</v>
      </c>
      <c r="P10953" s="36">
        <v>12</v>
      </c>
      <c r="Q10953" s="37">
        <v>86</v>
      </c>
      <c r="R10953" s="36">
        <v>10</v>
      </c>
      <c r="S10953" s="39">
        <f t="shared" si="385"/>
        <v>86</v>
      </c>
      <c r="T10953" s="34" t="s">
        <v>44</v>
      </c>
      <c r="U10953" s="12">
        <f>(alpha+(beta/(1+EXP((((-1)*ceta)+(delta*LN(speed)))+(epsilon*speed)))))</f>
        <v>3.4095979136733012E-2</v>
      </c>
      <c r="V10953" s="8">
        <f t="shared" si="386"/>
        <v>86</v>
      </c>
    </row>
    <row r="10954" spans="1:28">
      <c r="A10954" s="34" t="s">
        <v>19</v>
      </c>
      <c r="B10954" s="34" t="s">
        <v>76</v>
      </c>
      <c r="C10954" s="5" t="s">
        <v>196</v>
      </c>
      <c r="D10954" s="35" t="s">
        <v>90</v>
      </c>
      <c r="E10954" s="36" t="s">
        <v>14</v>
      </c>
      <c r="F10954" s="37">
        <v>0</v>
      </c>
      <c r="G10954" s="38">
        <v>-0.04</v>
      </c>
      <c r="H10954" s="34">
        <v>0.99374991705164983</v>
      </c>
      <c r="I10954" s="35">
        <v>0.7144937672617645</v>
      </c>
      <c r="J10954" s="35">
        <v>0.98311539566209083</v>
      </c>
      <c r="K10954" s="35">
        <v>-0.91001056176115236</v>
      </c>
      <c r="L10954" s="35">
        <v>0</v>
      </c>
      <c r="M10954" s="35">
        <v>0</v>
      </c>
      <c r="N10954" s="35">
        <v>0</v>
      </c>
      <c r="O10954" s="35">
        <v>0</v>
      </c>
      <c r="P10954" s="36">
        <v>12</v>
      </c>
      <c r="Q10954" s="37">
        <v>86</v>
      </c>
      <c r="R10954" s="36">
        <v>0</v>
      </c>
      <c r="S10954" s="39">
        <f t="shared" si="385"/>
        <v>86</v>
      </c>
      <c r="T10954" s="34" t="s">
        <v>29</v>
      </c>
      <c r="U10954" s="12">
        <f>((alpha*(beta^speed))*(speed^ceta))</f>
        <v>2.867947420705049E-3</v>
      </c>
      <c r="V10954" s="8">
        <f t="shared" si="386"/>
        <v>86</v>
      </c>
      <c r="AB10954" s="41"/>
    </row>
    <row r="10955" spans="1:28">
      <c r="A10955" s="34" t="s">
        <v>19</v>
      </c>
      <c r="B10955" s="34" t="s">
        <v>76</v>
      </c>
      <c r="C10955" s="5" t="s">
        <v>196</v>
      </c>
      <c r="D10955" s="35" t="s">
        <v>90</v>
      </c>
      <c r="E10955" s="36" t="s">
        <v>18</v>
      </c>
      <c r="F10955" s="37">
        <v>0</v>
      </c>
      <c r="G10955" s="38">
        <v>-0.04</v>
      </c>
      <c r="H10955" s="34">
        <v>0.99064110106977132</v>
      </c>
      <c r="I10955" s="35">
        <v>5.443626512287477E-2</v>
      </c>
      <c r="J10955" s="35">
        <v>0.98970659701302643</v>
      </c>
      <c r="K10955" s="35">
        <v>-0.81669715169472923</v>
      </c>
      <c r="L10955" s="35">
        <v>0</v>
      </c>
      <c r="M10955" s="35">
        <v>0</v>
      </c>
      <c r="N10955" s="35">
        <v>0</v>
      </c>
      <c r="O10955" s="35">
        <v>0</v>
      </c>
      <c r="P10955" s="36">
        <v>12</v>
      </c>
      <c r="Q10955" s="37">
        <v>86</v>
      </c>
      <c r="R10955" s="36">
        <v>0</v>
      </c>
      <c r="S10955" s="39">
        <f t="shared" si="385"/>
        <v>86</v>
      </c>
      <c r="T10955" s="34" t="s">
        <v>29</v>
      </c>
      <c r="U10955" s="12">
        <f>((alpha*(beta^speed))*(speed^ceta))</f>
        <v>5.8822698736552556E-4</v>
      </c>
      <c r="V10955" s="8">
        <f t="shared" si="386"/>
        <v>86</v>
      </c>
      <c r="AB10955" s="41"/>
    </row>
    <row r="10956" spans="1:28">
      <c r="A10956" s="34" t="s">
        <v>19</v>
      </c>
      <c r="B10956" s="34" t="s">
        <v>76</v>
      </c>
      <c r="C10956" s="5" t="s">
        <v>196</v>
      </c>
      <c r="D10956" s="35" t="s">
        <v>90</v>
      </c>
      <c r="E10956" s="36" t="s">
        <v>17</v>
      </c>
      <c r="F10956" s="37">
        <v>0</v>
      </c>
      <c r="G10956" s="38">
        <v>-0.04</v>
      </c>
      <c r="H10956" s="34">
        <v>0.97758717047760835</v>
      </c>
      <c r="I10956" s="35">
        <v>1417.7307178012736</v>
      </c>
      <c r="J10956" s="35">
        <v>0.96615421032258586</v>
      </c>
      <c r="K10956" s="35">
        <v>-0.51866729065570283</v>
      </c>
      <c r="L10956" s="35">
        <v>0</v>
      </c>
      <c r="M10956" s="35">
        <v>0</v>
      </c>
      <c r="N10956" s="35">
        <v>0</v>
      </c>
      <c r="O10956" s="35">
        <v>0</v>
      </c>
      <c r="P10956" s="36">
        <v>12</v>
      </c>
      <c r="Q10956" s="37">
        <v>86</v>
      </c>
      <c r="R10956" s="36">
        <v>0</v>
      </c>
      <c r="S10956" s="39">
        <f t="shared" si="385"/>
        <v>86</v>
      </c>
      <c r="T10956" s="34" t="s">
        <v>29</v>
      </c>
      <c r="U10956" s="12">
        <f>((alpha*(beta^speed))*(speed^ceta))</f>
        <v>7.2816105406614096</v>
      </c>
      <c r="V10956" s="8">
        <f t="shared" si="386"/>
        <v>86</v>
      </c>
    </row>
    <row r="10957" spans="1:28">
      <c r="A10957" s="34" t="s">
        <v>19</v>
      </c>
      <c r="B10957" s="34" t="s">
        <v>76</v>
      </c>
      <c r="C10957" s="5" t="s">
        <v>196</v>
      </c>
      <c r="D10957" s="35" t="s">
        <v>90</v>
      </c>
      <c r="E10957" s="36" t="s">
        <v>15</v>
      </c>
      <c r="F10957" s="37">
        <v>50</v>
      </c>
      <c r="G10957" s="38">
        <v>-0.04</v>
      </c>
      <c r="H10957" s="34">
        <v>0.99045567215325514</v>
      </c>
      <c r="I10957" s="35">
        <v>-0.16405121157930574</v>
      </c>
      <c r="J10957" s="35">
        <v>4.0258142735786233</v>
      </c>
      <c r="K10957" s="35">
        <v>4.0122596647452928</v>
      </c>
      <c r="L10957" s="35">
        <v>1.6968926280588899</v>
      </c>
      <c r="M10957" s="35">
        <v>-4.7970458112902526E-3</v>
      </c>
      <c r="N10957" s="35">
        <v>0</v>
      </c>
      <c r="O10957" s="35">
        <v>0</v>
      </c>
      <c r="P10957" s="36">
        <v>12</v>
      </c>
      <c r="Q10957" s="37">
        <v>86</v>
      </c>
      <c r="R10957" s="36">
        <v>10</v>
      </c>
      <c r="S10957" s="39">
        <f t="shared" si="385"/>
        <v>86</v>
      </c>
      <c r="T10957" s="34" t="s">
        <v>44</v>
      </c>
      <c r="U10957" s="12">
        <f>(alpha+(beta/(1+EXP((((-1)*ceta)+(delta*LN(speed)))+(epsilon*speed)))))</f>
        <v>3.9727109579339448E-3</v>
      </c>
      <c r="V10957" s="8">
        <f t="shared" si="386"/>
        <v>86</v>
      </c>
    </row>
    <row r="10958" spans="1:28">
      <c r="A10958" s="34" t="s">
        <v>19</v>
      </c>
      <c r="B10958" s="34" t="s">
        <v>76</v>
      </c>
      <c r="C10958" s="5" t="s">
        <v>196</v>
      </c>
      <c r="D10958" s="35" t="s">
        <v>90</v>
      </c>
      <c r="E10958" s="36" t="s">
        <v>16</v>
      </c>
      <c r="F10958" s="37">
        <v>50</v>
      </c>
      <c r="G10958" s="38">
        <v>-0.04</v>
      </c>
      <c r="H10958" s="34">
        <v>0.97513433614891498</v>
      </c>
      <c r="I10958" s="35">
        <v>-0.36683499550651893</v>
      </c>
      <c r="J10958" s="35">
        <v>5.8334573287994589</v>
      </c>
      <c r="K10958" s="35">
        <v>4.3157411216026462</v>
      </c>
      <c r="L10958" s="35">
        <v>1.6382817945172989</v>
      </c>
      <c r="M10958" s="35">
        <v>-4.1660866679617062E-3</v>
      </c>
      <c r="N10958" s="35">
        <v>0</v>
      </c>
      <c r="O10958" s="35">
        <v>0</v>
      </c>
      <c r="P10958" s="36">
        <v>12</v>
      </c>
      <c r="Q10958" s="37">
        <v>86</v>
      </c>
      <c r="R10958" s="36">
        <v>10</v>
      </c>
      <c r="S10958" s="39">
        <f t="shared" si="385"/>
        <v>86</v>
      </c>
      <c r="T10958" s="34" t="s">
        <v>44</v>
      </c>
      <c r="U10958" s="12">
        <f>(alpha+(beta/(1+EXP((((-1)*ceta)+(delta*LN(speed)))+(epsilon*speed)))))</f>
        <v>2.7765066111657355E-2</v>
      </c>
      <c r="V10958" s="8">
        <f t="shared" si="386"/>
        <v>86</v>
      </c>
    </row>
    <row r="10959" spans="1:28">
      <c r="A10959" s="34" t="s">
        <v>19</v>
      </c>
      <c r="B10959" s="34" t="s">
        <v>76</v>
      </c>
      <c r="C10959" s="5" t="s">
        <v>196</v>
      </c>
      <c r="D10959" s="35" t="s">
        <v>90</v>
      </c>
      <c r="E10959" s="36" t="s">
        <v>14</v>
      </c>
      <c r="F10959" s="37">
        <v>50</v>
      </c>
      <c r="G10959" s="38">
        <v>-0.04</v>
      </c>
      <c r="H10959" s="34">
        <v>0.99099202658413577</v>
      </c>
      <c r="I10959" s="35">
        <v>2.0011188372213886</v>
      </c>
      <c r="J10959" s="35">
        <v>9.7502919925119086E-2</v>
      </c>
      <c r="K10959" s="35">
        <v>0.40121666625101088</v>
      </c>
      <c r="L10959" s="35">
        <v>0</v>
      </c>
      <c r="M10959" s="35">
        <v>0</v>
      </c>
      <c r="N10959" s="35">
        <v>0</v>
      </c>
      <c r="O10959" s="35">
        <v>0</v>
      </c>
      <c r="P10959" s="36">
        <v>12</v>
      </c>
      <c r="Q10959" s="37">
        <v>86</v>
      </c>
      <c r="R10959" s="36">
        <v>2</v>
      </c>
      <c r="S10959" s="39">
        <f t="shared" si="385"/>
        <v>86</v>
      </c>
      <c r="T10959" s="34" t="s">
        <v>31</v>
      </c>
      <c r="U10959" s="12">
        <f>((alpha+(beta*speed))^((-1)/ceta))</f>
        <v>2.9278339982900187E-3</v>
      </c>
      <c r="V10959" s="8">
        <f t="shared" si="386"/>
        <v>86</v>
      </c>
      <c r="AB10959" s="41"/>
    </row>
    <row r="10960" spans="1:28">
      <c r="A10960" s="34" t="s">
        <v>19</v>
      </c>
      <c r="B10960" s="34" t="s">
        <v>76</v>
      </c>
      <c r="C10960" s="5" t="s">
        <v>196</v>
      </c>
      <c r="D10960" s="35" t="s">
        <v>90</v>
      </c>
      <c r="E10960" s="36" t="s">
        <v>18</v>
      </c>
      <c r="F10960" s="37">
        <v>50</v>
      </c>
      <c r="G10960" s="38">
        <v>-0.04</v>
      </c>
      <c r="H10960" s="34">
        <v>0.983798697955376</v>
      </c>
      <c r="I10960" s="35">
        <v>3.9048886663208535E-2</v>
      </c>
      <c r="J10960" s="35">
        <v>0.98444420066158722</v>
      </c>
      <c r="K10960" s="35">
        <v>-0.64515083244608151</v>
      </c>
      <c r="L10960" s="35">
        <v>0</v>
      </c>
      <c r="M10960" s="35">
        <v>0</v>
      </c>
      <c r="N10960" s="35">
        <v>0</v>
      </c>
      <c r="O10960" s="35">
        <v>0</v>
      </c>
      <c r="P10960" s="36">
        <v>12</v>
      </c>
      <c r="Q10960" s="37">
        <v>86</v>
      </c>
      <c r="R10960" s="36">
        <v>0</v>
      </c>
      <c r="S10960" s="39">
        <f t="shared" si="385"/>
        <v>86</v>
      </c>
      <c r="T10960" s="34" t="s">
        <v>29</v>
      </c>
      <c r="U10960" s="12">
        <f>((alpha*(beta^speed))*(speed^ceta))</f>
        <v>5.7279654718641996E-4</v>
      </c>
      <c r="V10960" s="8">
        <f t="shared" si="386"/>
        <v>86</v>
      </c>
      <c r="AB10960" s="41"/>
    </row>
    <row r="10961" spans="1:28">
      <c r="A10961" s="34" t="s">
        <v>19</v>
      </c>
      <c r="B10961" s="34" t="s">
        <v>76</v>
      </c>
      <c r="C10961" s="5" t="s">
        <v>196</v>
      </c>
      <c r="D10961" s="35" t="s">
        <v>90</v>
      </c>
      <c r="E10961" s="36" t="s">
        <v>17</v>
      </c>
      <c r="F10961" s="37">
        <v>50</v>
      </c>
      <c r="G10961" s="38">
        <v>-0.04</v>
      </c>
      <c r="H10961" s="34">
        <v>0.95962946197808441</v>
      </c>
      <c r="I10961" s="35">
        <v>701.98610337865966</v>
      </c>
      <c r="J10961" s="35">
        <v>0.95693887142591594</v>
      </c>
      <c r="K10961" s="35">
        <v>-0.18101938059616815</v>
      </c>
      <c r="L10961" s="35">
        <v>0</v>
      </c>
      <c r="M10961" s="35">
        <v>0</v>
      </c>
      <c r="N10961" s="35">
        <v>0</v>
      </c>
      <c r="O10961" s="35">
        <v>0</v>
      </c>
      <c r="P10961" s="36">
        <v>12</v>
      </c>
      <c r="Q10961" s="37">
        <v>86</v>
      </c>
      <c r="R10961" s="36">
        <v>0</v>
      </c>
      <c r="S10961" s="39">
        <f t="shared" si="385"/>
        <v>86</v>
      </c>
      <c r="T10961" s="34" t="s">
        <v>29</v>
      </c>
      <c r="U10961" s="12">
        <f>((alpha*(beta^speed))*(speed^ceta))</f>
        <v>7.1152093061264994</v>
      </c>
      <c r="V10961" s="8">
        <f t="shared" si="386"/>
        <v>86</v>
      </c>
    </row>
    <row r="10962" spans="1:28">
      <c r="A10962" s="34" t="s">
        <v>19</v>
      </c>
      <c r="B10962" s="34" t="s">
        <v>76</v>
      </c>
      <c r="C10962" s="5" t="s">
        <v>196</v>
      </c>
      <c r="D10962" s="35" t="s">
        <v>90</v>
      </c>
      <c r="E10962" s="36" t="s">
        <v>15</v>
      </c>
      <c r="F10962" s="37">
        <v>100</v>
      </c>
      <c r="G10962" s="38">
        <v>-0.04</v>
      </c>
      <c r="H10962" s="34">
        <v>0.98698995376288579</v>
      </c>
      <c r="I10962" s="35">
        <v>-0.15804511795059697</v>
      </c>
      <c r="J10962" s="35">
        <v>3.4480181440475723</v>
      </c>
      <c r="K10962" s="35">
        <v>4.6273244375290385</v>
      </c>
      <c r="L10962" s="35">
        <v>1.8428385560702849</v>
      </c>
      <c r="M10962" s="35">
        <v>-6.8469249229452418E-3</v>
      </c>
      <c r="N10962" s="35">
        <v>0</v>
      </c>
      <c r="O10962" s="35">
        <v>0</v>
      </c>
      <c r="P10962" s="36">
        <v>12</v>
      </c>
      <c r="Q10962" s="37">
        <v>86</v>
      </c>
      <c r="R10962" s="36">
        <v>10</v>
      </c>
      <c r="S10962" s="39">
        <f t="shared" si="385"/>
        <v>86</v>
      </c>
      <c r="T10962" s="34" t="s">
        <v>44</v>
      </c>
      <c r="U10962" s="12">
        <f>(alpha+(beta/(1+EXP((((-1)*ceta)+(delta*LN(speed)))+(epsilon*speed)))))</f>
        <v>6.6550739132080761E-3</v>
      </c>
      <c r="V10962" s="8">
        <f t="shared" si="386"/>
        <v>86</v>
      </c>
    </row>
    <row r="10963" spans="1:28">
      <c r="A10963" s="34" t="s">
        <v>19</v>
      </c>
      <c r="B10963" s="34" t="s">
        <v>76</v>
      </c>
      <c r="C10963" s="5" t="s">
        <v>196</v>
      </c>
      <c r="D10963" s="35" t="s">
        <v>90</v>
      </c>
      <c r="E10963" s="36" t="s">
        <v>16</v>
      </c>
      <c r="F10963" s="37">
        <v>100</v>
      </c>
      <c r="G10963" s="38">
        <v>-0.04</v>
      </c>
      <c r="H10963" s="34">
        <v>0.97093335616171395</v>
      </c>
      <c r="I10963" s="35">
        <v>-0.17059122718437905</v>
      </c>
      <c r="J10963" s="35">
        <v>11.259041854757484</v>
      </c>
      <c r="K10963" s="35">
        <v>1.5112698902092903</v>
      </c>
      <c r="L10963" s="35">
        <v>0.86942218263463833</v>
      </c>
      <c r="M10963" s="35">
        <v>1.9032556884598612E-2</v>
      </c>
      <c r="N10963" s="35">
        <v>0</v>
      </c>
      <c r="O10963" s="35">
        <v>0</v>
      </c>
      <c r="P10963" s="36">
        <v>12</v>
      </c>
      <c r="Q10963" s="37">
        <v>86</v>
      </c>
      <c r="R10963" s="36">
        <v>10</v>
      </c>
      <c r="S10963" s="39">
        <f t="shared" si="385"/>
        <v>86</v>
      </c>
      <c r="T10963" s="34" t="s">
        <v>44</v>
      </c>
      <c r="U10963" s="12">
        <f>(alpha+(beta/(1+EXP((((-1)*ceta)+(delta*LN(speed)))+(epsilon*speed)))))</f>
        <v>3.226689194075294E-2</v>
      </c>
      <c r="V10963" s="8">
        <f t="shared" si="386"/>
        <v>86</v>
      </c>
    </row>
    <row r="10964" spans="1:28">
      <c r="A10964" s="34" t="s">
        <v>19</v>
      </c>
      <c r="B10964" s="34" t="s">
        <v>76</v>
      </c>
      <c r="C10964" s="5" t="s">
        <v>196</v>
      </c>
      <c r="D10964" s="35" t="s">
        <v>90</v>
      </c>
      <c r="E10964" s="36" t="s">
        <v>14</v>
      </c>
      <c r="F10964" s="37">
        <v>100</v>
      </c>
      <c r="G10964" s="38">
        <v>-0.04</v>
      </c>
      <c r="H10964" s="34">
        <v>0.98617439195109946</v>
      </c>
      <c r="I10964" s="35">
        <v>3.3745499296972117</v>
      </c>
      <c r="J10964" s="35">
        <v>-15.497564427130898</v>
      </c>
      <c r="K10964" s="35">
        <v>-2.0060415828843889</v>
      </c>
      <c r="L10964" s="35">
        <v>0</v>
      </c>
      <c r="M10964" s="35">
        <v>0</v>
      </c>
      <c r="N10964" s="35">
        <v>0</v>
      </c>
      <c r="O10964" s="35">
        <v>0</v>
      </c>
      <c r="P10964" s="36">
        <v>12</v>
      </c>
      <c r="Q10964" s="37">
        <v>86</v>
      </c>
      <c r="R10964" s="36">
        <v>13</v>
      </c>
      <c r="S10964" s="39">
        <f t="shared" si="385"/>
        <v>86</v>
      </c>
      <c r="T10964" s="34" t="s">
        <v>50</v>
      </c>
      <c r="U10964" s="12">
        <f>EXP((alpha+(beta/speed))+(ceta*LN(speed)))</f>
        <v>3.2107195479477214E-3</v>
      </c>
      <c r="V10964" s="8">
        <f t="shared" si="386"/>
        <v>86</v>
      </c>
      <c r="AB10964" s="41"/>
    </row>
    <row r="10965" spans="1:28">
      <c r="A10965" s="34" t="s">
        <v>19</v>
      </c>
      <c r="B10965" s="34" t="s">
        <v>76</v>
      </c>
      <c r="C10965" s="5" t="s">
        <v>196</v>
      </c>
      <c r="D10965" s="35" t="s">
        <v>90</v>
      </c>
      <c r="E10965" s="36" t="s">
        <v>18</v>
      </c>
      <c r="F10965" s="37">
        <v>100</v>
      </c>
      <c r="G10965" s="38">
        <v>-0.04</v>
      </c>
      <c r="H10965" s="34">
        <v>0.97941237529315139</v>
      </c>
      <c r="I10965" s="35">
        <v>6.5157015967238854</v>
      </c>
      <c r="J10965" s="35">
        <v>0.23819009763368068</v>
      </c>
      <c r="K10965" s="35">
        <v>0.44726087048841312</v>
      </c>
      <c r="L10965" s="35">
        <v>0</v>
      </c>
      <c r="M10965" s="35">
        <v>0</v>
      </c>
      <c r="N10965" s="35">
        <v>0</v>
      </c>
      <c r="O10965" s="35">
        <v>0</v>
      </c>
      <c r="P10965" s="36">
        <v>12</v>
      </c>
      <c r="Q10965" s="37">
        <v>86</v>
      </c>
      <c r="R10965" s="36">
        <v>2</v>
      </c>
      <c r="S10965" s="39">
        <f t="shared" si="385"/>
        <v>86</v>
      </c>
      <c r="T10965" s="34" t="s">
        <v>31</v>
      </c>
      <c r="U10965" s="12">
        <f>((alpha+(beta*speed))^((-1)/ceta))</f>
        <v>6.3053591333427853E-4</v>
      </c>
      <c r="V10965" s="8">
        <f t="shared" si="386"/>
        <v>86</v>
      </c>
      <c r="AB10965" s="41"/>
    </row>
    <row r="10966" spans="1:28">
      <c r="A10966" s="34" t="s">
        <v>19</v>
      </c>
      <c r="B10966" s="34" t="s">
        <v>76</v>
      </c>
      <c r="C10966" s="5" t="s">
        <v>196</v>
      </c>
      <c r="D10966" s="35" t="s">
        <v>90</v>
      </c>
      <c r="E10966" s="36" t="s">
        <v>17</v>
      </c>
      <c r="F10966" s="37">
        <v>100</v>
      </c>
      <c r="G10966" s="38">
        <v>-0.04</v>
      </c>
      <c r="H10966" s="34">
        <v>0.94132258368567823</v>
      </c>
      <c r="I10966" s="35">
        <v>-1.4343411816491996E-3</v>
      </c>
      <c r="J10966" s="35">
        <v>0.27383788987339136</v>
      </c>
      <c r="K10966" s="35">
        <v>-18.471373216693824</v>
      </c>
      <c r="L10966" s="35">
        <v>464.1591497385769</v>
      </c>
      <c r="M10966" s="35">
        <v>0</v>
      </c>
      <c r="N10966" s="35">
        <v>0</v>
      </c>
      <c r="O10966" s="35">
        <v>0</v>
      </c>
      <c r="P10966" s="36">
        <v>12</v>
      </c>
      <c r="Q10966" s="37">
        <v>81</v>
      </c>
      <c r="R10966" s="36">
        <v>14</v>
      </c>
      <c r="S10966" s="39">
        <f t="shared" si="385"/>
        <v>81</v>
      </c>
      <c r="T10966" s="34" t="s">
        <v>51</v>
      </c>
      <c r="U10966" s="12">
        <f>(((alpha*(speed^3))+(beta*(speed^2))+(ceta*speed))+delta)</f>
        <v>2.3606027288656719</v>
      </c>
      <c r="V10966" s="8">
        <f t="shared" si="386"/>
        <v>81</v>
      </c>
    </row>
    <row r="10967" spans="1:28">
      <c r="A10967" s="34" t="s">
        <v>19</v>
      </c>
      <c r="B10967" s="34" t="s">
        <v>76</v>
      </c>
      <c r="C10967" s="5" t="s">
        <v>196</v>
      </c>
      <c r="D10967" s="35" t="s">
        <v>90</v>
      </c>
      <c r="E10967" s="36" t="s">
        <v>15</v>
      </c>
      <c r="F10967" s="37">
        <v>0</v>
      </c>
      <c r="G10967" s="38">
        <v>-0.02</v>
      </c>
      <c r="H10967" s="34">
        <v>0.99632972384147478</v>
      </c>
      <c r="I10967" s="35">
        <v>38.545354019359507</v>
      </c>
      <c r="J10967" s="35">
        <v>0.99878667064864879</v>
      </c>
      <c r="K10967" s="35">
        <v>-1.1250232224444026</v>
      </c>
      <c r="L10967" s="35">
        <v>0</v>
      </c>
      <c r="M10967" s="35">
        <v>0</v>
      </c>
      <c r="N10967" s="35">
        <v>0</v>
      </c>
      <c r="O10967" s="35">
        <v>0</v>
      </c>
      <c r="P10967" s="36">
        <v>12</v>
      </c>
      <c r="Q10967" s="37">
        <v>86</v>
      </c>
      <c r="R10967" s="36">
        <v>0</v>
      </c>
      <c r="S10967" s="39">
        <f t="shared" si="385"/>
        <v>86</v>
      </c>
      <c r="T10967" s="34" t="s">
        <v>29</v>
      </c>
      <c r="U10967" s="12">
        <f>((alpha*(beta^speed))*(speed^ceta))</f>
        <v>0.23135122853109719</v>
      </c>
      <c r="V10967" s="8">
        <f t="shared" si="386"/>
        <v>86</v>
      </c>
    </row>
    <row r="10968" spans="1:28">
      <c r="A10968" s="34" t="s">
        <v>19</v>
      </c>
      <c r="B10968" s="34" t="s">
        <v>76</v>
      </c>
      <c r="C10968" s="5" t="s">
        <v>196</v>
      </c>
      <c r="D10968" s="35" t="s">
        <v>90</v>
      </c>
      <c r="E10968" s="36" t="s">
        <v>16</v>
      </c>
      <c r="F10968" s="37">
        <v>0</v>
      </c>
      <c r="G10968" s="38">
        <v>-0.02</v>
      </c>
      <c r="H10968" s="34">
        <v>0.99462609874246988</v>
      </c>
      <c r="I10968" s="35">
        <v>42.658657278797165</v>
      </c>
      <c r="J10968" s="35">
        <v>0.99611318025962836</v>
      </c>
      <c r="K10968" s="35">
        <v>-0.94625367705135521</v>
      </c>
      <c r="L10968" s="35">
        <v>0</v>
      </c>
      <c r="M10968" s="35">
        <v>0</v>
      </c>
      <c r="N10968" s="35">
        <v>0</v>
      </c>
      <c r="O10968" s="35">
        <v>0</v>
      </c>
      <c r="P10968" s="36">
        <v>12</v>
      </c>
      <c r="Q10968" s="37">
        <v>86</v>
      </c>
      <c r="R10968" s="36">
        <v>0</v>
      </c>
      <c r="S10968" s="39">
        <f t="shared" si="385"/>
        <v>86</v>
      </c>
      <c r="T10968" s="34" t="s">
        <v>29</v>
      </c>
      <c r="U10968" s="12">
        <f>((alpha*(beta^speed))*(speed^ceta))</f>
        <v>0.45084572415596297</v>
      </c>
      <c r="V10968" s="8">
        <f t="shared" si="386"/>
        <v>86</v>
      </c>
    </row>
    <row r="10969" spans="1:28">
      <c r="A10969" s="34" t="s">
        <v>19</v>
      </c>
      <c r="B10969" s="34" t="s">
        <v>76</v>
      </c>
      <c r="C10969" s="5" t="s">
        <v>196</v>
      </c>
      <c r="D10969" s="35" t="s">
        <v>90</v>
      </c>
      <c r="E10969" s="36" t="s">
        <v>14</v>
      </c>
      <c r="F10969" s="37">
        <v>0</v>
      </c>
      <c r="G10969" s="38">
        <v>-0.02</v>
      </c>
      <c r="H10969" s="34">
        <v>0.99600410150899732</v>
      </c>
      <c r="I10969" s="35">
        <v>1.9812642052341229</v>
      </c>
      <c r="J10969" s="35">
        <v>0.5860151199010748</v>
      </c>
      <c r="K10969" s="35">
        <v>1.217382861211975</v>
      </c>
      <c r="L10969" s="35">
        <v>0</v>
      </c>
      <c r="M10969" s="35">
        <v>0</v>
      </c>
      <c r="N10969" s="35">
        <v>0</v>
      </c>
      <c r="O10969" s="35">
        <v>0</v>
      </c>
      <c r="P10969" s="36">
        <v>12</v>
      </c>
      <c r="Q10969" s="37">
        <v>86</v>
      </c>
      <c r="R10969" s="36">
        <v>6</v>
      </c>
      <c r="S10969" s="39">
        <f t="shared" si="385"/>
        <v>86</v>
      </c>
      <c r="T10969" s="34" t="s">
        <v>37</v>
      </c>
      <c r="U10969" s="12">
        <f>(1/(alpha+(beta*(speed^ceta))))</f>
        <v>7.4238739011608153E-3</v>
      </c>
      <c r="V10969" s="8">
        <f t="shared" si="386"/>
        <v>86</v>
      </c>
    </row>
    <row r="10970" spans="1:28">
      <c r="A10970" s="34" t="s">
        <v>19</v>
      </c>
      <c r="B10970" s="34" t="s">
        <v>76</v>
      </c>
      <c r="C10970" s="5" t="s">
        <v>196</v>
      </c>
      <c r="D10970" s="35" t="s">
        <v>90</v>
      </c>
      <c r="E10970" s="36" t="s">
        <v>18</v>
      </c>
      <c r="F10970" s="37">
        <v>0</v>
      </c>
      <c r="G10970" s="38">
        <v>-0.02</v>
      </c>
      <c r="H10970" s="34">
        <v>0.98776842231460316</v>
      </c>
      <c r="I10970" s="35">
        <v>-1.3264261173933189</v>
      </c>
      <c r="J10970" s="35">
        <v>-5.9627502345292243</v>
      </c>
      <c r="K10970" s="35">
        <v>-1.2433818779096111</v>
      </c>
      <c r="L10970" s="35">
        <v>0</v>
      </c>
      <c r="M10970" s="35">
        <v>0</v>
      </c>
      <c r="N10970" s="35">
        <v>0</v>
      </c>
      <c r="O10970" s="35">
        <v>0</v>
      </c>
      <c r="P10970" s="36">
        <v>12</v>
      </c>
      <c r="Q10970" s="37">
        <v>86</v>
      </c>
      <c r="R10970" s="36">
        <v>13</v>
      </c>
      <c r="S10970" s="39">
        <f t="shared" si="385"/>
        <v>86</v>
      </c>
      <c r="T10970" s="34" t="s">
        <v>50</v>
      </c>
      <c r="U10970" s="12">
        <f>EXP((alpha+(beta/speed))+(ceta*LN(speed)))</f>
        <v>9.7388714506632418E-4</v>
      </c>
      <c r="V10970" s="8">
        <f t="shared" si="386"/>
        <v>86</v>
      </c>
      <c r="AB10970" s="41"/>
    </row>
    <row r="10971" spans="1:28">
      <c r="A10971" s="34" t="s">
        <v>19</v>
      </c>
      <c r="B10971" s="34" t="s">
        <v>76</v>
      </c>
      <c r="C10971" s="5" t="s">
        <v>196</v>
      </c>
      <c r="D10971" s="35" t="s">
        <v>90</v>
      </c>
      <c r="E10971" s="36" t="s">
        <v>17</v>
      </c>
      <c r="F10971" s="37">
        <v>0</v>
      </c>
      <c r="G10971" s="38">
        <v>-0.02</v>
      </c>
      <c r="H10971" s="34">
        <v>0.97925086407976947</v>
      </c>
      <c r="I10971" s="35">
        <v>9.8096307213743081</v>
      </c>
      <c r="J10971" s="35">
        <v>-7.3464492920393738</v>
      </c>
      <c r="K10971" s="35">
        <v>-1.3434810149071721</v>
      </c>
      <c r="L10971" s="35">
        <v>0</v>
      </c>
      <c r="M10971" s="35">
        <v>0</v>
      </c>
      <c r="N10971" s="35">
        <v>0</v>
      </c>
      <c r="O10971" s="35">
        <v>0</v>
      </c>
      <c r="P10971" s="36">
        <v>12</v>
      </c>
      <c r="Q10971" s="37">
        <v>86</v>
      </c>
      <c r="R10971" s="36">
        <v>13</v>
      </c>
      <c r="S10971" s="39">
        <f t="shared" si="385"/>
        <v>86</v>
      </c>
      <c r="T10971" s="34" t="s">
        <v>50</v>
      </c>
      <c r="U10971" s="12">
        <f>EXP((alpha+(beta/speed))+(ceta*LN(speed)))</f>
        <v>42.092764700680654</v>
      </c>
      <c r="V10971" s="8">
        <f t="shared" si="386"/>
        <v>86</v>
      </c>
    </row>
    <row r="10972" spans="1:28">
      <c r="A10972" s="34" t="s">
        <v>19</v>
      </c>
      <c r="B10972" s="34" t="s">
        <v>76</v>
      </c>
      <c r="C10972" s="5" t="s">
        <v>196</v>
      </c>
      <c r="D10972" s="35" t="s">
        <v>90</v>
      </c>
      <c r="E10972" s="36" t="s">
        <v>15</v>
      </c>
      <c r="F10972" s="37">
        <v>50</v>
      </c>
      <c r="G10972" s="38">
        <v>-0.02</v>
      </c>
      <c r="H10972" s="34">
        <v>0.99279396665748976</v>
      </c>
      <c r="I10972" s="35">
        <v>-0.28397613659499638</v>
      </c>
      <c r="J10972" s="35">
        <v>24.665164109799385</v>
      </c>
      <c r="K10972" s="35">
        <v>0.13943727112333879</v>
      </c>
      <c r="L10972" s="35">
        <v>0.93603200803027153</v>
      </c>
      <c r="M10972" s="35">
        <v>5.6994766369227931E-4</v>
      </c>
      <c r="N10972" s="35">
        <v>0</v>
      </c>
      <c r="O10972" s="35">
        <v>0</v>
      </c>
      <c r="P10972" s="36">
        <v>12</v>
      </c>
      <c r="Q10972" s="37">
        <v>86</v>
      </c>
      <c r="R10972" s="36">
        <v>10</v>
      </c>
      <c r="S10972" s="39">
        <f t="shared" si="385"/>
        <v>86</v>
      </c>
      <c r="T10972" s="34" t="s">
        <v>44</v>
      </c>
      <c r="U10972" s="12">
        <f>(alpha+(beta/(1+EXP((((-1)*ceta)+(delta*LN(speed)))+(epsilon*speed)))))</f>
        <v>0.12652322208726463</v>
      </c>
      <c r="V10972" s="8">
        <f t="shared" si="386"/>
        <v>86</v>
      </c>
    </row>
    <row r="10973" spans="1:28">
      <c r="A10973" s="34" t="s">
        <v>19</v>
      </c>
      <c r="B10973" s="34" t="s">
        <v>76</v>
      </c>
      <c r="C10973" s="5" t="s">
        <v>196</v>
      </c>
      <c r="D10973" s="35" t="s">
        <v>90</v>
      </c>
      <c r="E10973" s="36" t="s">
        <v>16</v>
      </c>
      <c r="F10973" s="37">
        <v>50</v>
      </c>
      <c r="G10973" s="38">
        <v>-0.02</v>
      </c>
      <c r="H10973" s="34">
        <v>0.98865381025876842</v>
      </c>
      <c r="I10973" s="35">
        <v>57.063419977843949</v>
      </c>
      <c r="J10973" s="35">
        <v>0.99792804896231779</v>
      </c>
      <c r="K10973" s="35">
        <v>-1.0730652145232633</v>
      </c>
      <c r="L10973" s="35">
        <v>0</v>
      </c>
      <c r="M10973" s="35">
        <v>0</v>
      </c>
      <c r="N10973" s="35">
        <v>0</v>
      </c>
      <c r="O10973" s="35">
        <v>0</v>
      </c>
      <c r="P10973" s="36">
        <v>12</v>
      </c>
      <c r="Q10973" s="37">
        <v>86</v>
      </c>
      <c r="R10973" s="36">
        <v>0</v>
      </c>
      <c r="S10973" s="39">
        <f t="shared" si="385"/>
        <v>86</v>
      </c>
      <c r="T10973" s="34" t="s">
        <v>29</v>
      </c>
      <c r="U10973" s="12">
        <f>((alpha*(beta^speed))*(speed^ceta))</f>
        <v>0.40091153005668279</v>
      </c>
      <c r="V10973" s="8">
        <f t="shared" si="386"/>
        <v>86</v>
      </c>
    </row>
    <row r="10974" spans="1:28">
      <c r="A10974" s="34" t="s">
        <v>19</v>
      </c>
      <c r="B10974" s="34" t="s">
        <v>76</v>
      </c>
      <c r="C10974" s="5" t="s">
        <v>196</v>
      </c>
      <c r="D10974" s="35" t="s">
        <v>90</v>
      </c>
      <c r="E10974" s="36" t="s">
        <v>14</v>
      </c>
      <c r="F10974" s="37">
        <v>50</v>
      </c>
      <c r="G10974" s="38">
        <v>-0.02</v>
      </c>
      <c r="H10974" s="34">
        <v>0.99074706278795965</v>
      </c>
      <c r="I10974" s="35">
        <v>0.50841023053392254</v>
      </c>
      <c r="J10974" s="35">
        <v>0.98591240251841183</v>
      </c>
      <c r="K10974" s="35">
        <v>-0.74016124002374795</v>
      </c>
      <c r="L10974" s="35">
        <v>0</v>
      </c>
      <c r="M10974" s="35">
        <v>0</v>
      </c>
      <c r="N10974" s="35">
        <v>0</v>
      </c>
      <c r="O10974" s="35">
        <v>0</v>
      </c>
      <c r="P10974" s="36">
        <v>12</v>
      </c>
      <c r="Q10974" s="37">
        <v>86</v>
      </c>
      <c r="R10974" s="36">
        <v>0</v>
      </c>
      <c r="S10974" s="39">
        <f t="shared" si="385"/>
        <v>86</v>
      </c>
      <c r="T10974" s="34" t="s">
        <v>29</v>
      </c>
      <c r="U10974" s="12">
        <f>((alpha*(beta^speed))*(speed^ceta))</f>
        <v>5.552261151564551E-3</v>
      </c>
      <c r="V10974" s="8">
        <f t="shared" si="386"/>
        <v>86</v>
      </c>
      <c r="AB10974" s="41"/>
    </row>
    <row r="10975" spans="1:28">
      <c r="A10975" s="34" t="s">
        <v>19</v>
      </c>
      <c r="B10975" s="34" t="s">
        <v>76</v>
      </c>
      <c r="C10975" s="5" t="s">
        <v>196</v>
      </c>
      <c r="D10975" s="35" t="s">
        <v>90</v>
      </c>
      <c r="E10975" s="36" t="s">
        <v>18</v>
      </c>
      <c r="F10975" s="37">
        <v>50</v>
      </c>
      <c r="G10975" s="38">
        <v>-0.02</v>
      </c>
      <c r="H10975" s="34">
        <v>0.97819842748686725</v>
      </c>
      <c r="I10975" s="35">
        <v>-4.2724585834450727E-8</v>
      </c>
      <c r="J10975" s="35">
        <v>7.7210066412263798E-6</v>
      </c>
      <c r="K10975" s="35">
        <v>-4.9337898327778357E-4</v>
      </c>
      <c r="L10975" s="35">
        <v>1.2873009118368412E-2</v>
      </c>
      <c r="M10975" s="35">
        <v>0</v>
      </c>
      <c r="N10975" s="35">
        <v>0</v>
      </c>
      <c r="O10975" s="35">
        <v>0</v>
      </c>
      <c r="P10975" s="36">
        <v>12</v>
      </c>
      <c r="Q10975" s="37">
        <v>86</v>
      </c>
      <c r="R10975" s="36">
        <v>14</v>
      </c>
      <c r="S10975" s="39">
        <f t="shared" si="385"/>
        <v>86</v>
      </c>
      <c r="T10975" s="34" t="s">
        <v>51</v>
      </c>
      <c r="U10975" s="12">
        <f>(((alpha*(speed^3))+(beta*(speed^2))+(ceta*speed))+delta)</f>
        <v>3.7175250747194417E-4</v>
      </c>
      <c r="V10975" s="8">
        <f t="shared" si="386"/>
        <v>86</v>
      </c>
      <c r="AB10975" s="41"/>
    </row>
    <row r="10976" spans="1:28">
      <c r="A10976" s="34" t="s">
        <v>19</v>
      </c>
      <c r="B10976" s="34" t="s">
        <v>76</v>
      </c>
      <c r="C10976" s="5" t="s">
        <v>196</v>
      </c>
      <c r="D10976" s="35" t="s">
        <v>90</v>
      </c>
      <c r="E10976" s="36" t="s">
        <v>17</v>
      </c>
      <c r="F10976" s="37">
        <v>50</v>
      </c>
      <c r="G10976" s="38">
        <v>-0.02</v>
      </c>
      <c r="H10976" s="34">
        <v>0.9578173241155209</v>
      </c>
      <c r="I10976" s="35">
        <v>-1.9590204105397989E-3</v>
      </c>
      <c r="J10976" s="35">
        <v>0.35851338743799344</v>
      </c>
      <c r="K10976" s="35">
        <v>-23.642726478804704</v>
      </c>
      <c r="L10976" s="35">
        <v>634.56429529116724</v>
      </c>
      <c r="M10976" s="35">
        <v>0</v>
      </c>
      <c r="N10976" s="35">
        <v>0</v>
      </c>
      <c r="O10976" s="35">
        <v>0</v>
      </c>
      <c r="P10976" s="36">
        <v>12</v>
      </c>
      <c r="Q10976" s="37">
        <v>86</v>
      </c>
      <c r="R10976" s="36">
        <v>14</v>
      </c>
      <c r="S10976" s="39">
        <f t="shared" si="385"/>
        <v>86</v>
      </c>
      <c r="T10976" s="34" t="s">
        <v>51</v>
      </c>
      <c r="U10976" s="12">
        <f>(((alpha*(speed^3))+(beta*(speed^2))+(ceta*speed))+delta)</f>
        <v>6.8081453590599494</v>
      </c>
      <c r="V10976" s="8">
        <f t="shared" si="386"/>
        <v>86</v>
      </c>
    </row>
    <row r="10977" spans="1:28">
      <c r="A10977" s="34" t="s">
        <v>19</v>
      </c>
      <c r="B10977" s="34" t="s">
        <v>76</v>
      </c>
      <c r="C10977" s="5" t="s">
        <v>196</v>
      </c>
      <c r="D10977" s="35" t="s">
        <v>90</v>
      </c>
      <c r="E10977" s="36" t="s">
        <v>15</v>
      </c>
      <c r="F10977" s="37">
        <v>100</v>
      </c>
      <c r="G10977" s="38">
        <v>-0.02</v>
      </c>
      <c r="H10977" s="34">
        <v>0.98897473512407286</v>
      </c>
      <c r="I10977" s="35">
        <v>-0.42131455787392019</v>
      </c>
      <c r="J10977" s="35">
        <v>22.516605140464776</v>
      </c>
      <c r="K10977" s="35">
        <v>8.2541459703863132E-2</v>
      </c>
      <c r="L10977" s="35">
        <v>0.84250167346824334</v>
      </c>
      <c r="M10977" s="35">
        <v>6.7743907667753515E-4</v>
      </c>
      <c r="N10977" s="35">
        <v>0</v>
      </c>
      <c r="O10977" s="35">
        <v>0</v>
      </c>
      <c r="P10977" s="36">
        <v>12</v>
      </c>
      <c r="Q10977" s="37">
        <v>86</v>
      </c>
      <c r="R10977" s="36">
        <v>10</v>
      </c>
      <c r="S10977" s="39">
        <f t="shared" si="385"/>
        <v>86</v>
      </c>
      <c r="T10977" s="34" t="s">
        <v>44</v>
      </c>
      <c r="U10977" s="12">
        <f>(alpha+(beta/(1+EXP((((-1)*ceta)+(delta*LN(speed)))+(epsilon*speed)))))</f>
        <v>0.10703102427997607</v>
      </c>
      <c r="V10977" s="8">
        <f t="shared" si="386"/>
        <v>86</v>
      </c>
    </row>
    <row r="10978" spans="1:28">
      <c r="A10978" s="34" t="s">
        <v>19</v>
      </c>
      <c r="B10978" s="34" t="s">
        <v>76</v>
      </c>
      <c r="C10978" s="5" t="s">
        <v>196</v>
      </c>
      <c r="D10978" s="35" t="s">
        <v>90</v>
      </c>
      <c r="E10978" s="36" t="s">
        <v>16</v>
      </c>
      <c r="F10978" s="37">
        <v>100</v>
      </c>
      <c r="G10978" s="38">
        <v>-0.02</v>
      </c>
      <c r="H10978" s="34">
        <v>0.97743403813567042</v>
      </c>
      <c r="I10978" s="35">
        <v>-0.27346273121373893</v>
      </c>
      <c r="J10978" s="35">
        <v>8.0655703506634299E-2</v>
      </c>
      <c r="K10978" s="35">
        <v>0.77547238367812743</v>
      </c>
      <c r="L10978" s="35">
        <v>0</v>
      </c>
      <c r="M10978" s="35">
        <v>0</v>
      </c>
      <c r="N10978" s="35">
        <v>0</v>
      </c>
      <c r="O10978" s="35">
        <v>0</v>
      </c>
      <c r="P10978" s="36">
        <v>12</v>
      </c>
      <c r="Q10978" s="37">
        <v>86</v>
      </c>
      <c r="R10978" s="36">
        <v>6</v>
      </c>
      <c r="S10978" s="39">
        <f t="shared" si="385"/>
        <v>86</v>
      </c>
      <c r="T10978" s="34" t="s">
        <v>37</v>
      </c>
      <c r="U10978" s="12">
        <f>(1/(alpha+(beta*(speed^ceta))))</f>
        <v>0.43898611423177664</v>
      </c>
      <c r="V10978" s="8">
        <f t="shared" si="386"/>
        <v>86</v>
      </c>
    </row>
    <row r="10979" spans="1:28">
      <c r="A10979" s="34" t="s">
        <v>19</v>
      </c>
      <c r="B10979" s="34" t="s">
        <v>76</v>
      </c>
      <c r="C10979" s="5" t="s">
        <v>196</v>
      </c>
      <c r="D10979" s="35" t="s">
        <v>90</v>
      </c>
      <c r="E10979" s="36" t="s">
        <v>14</v>
      </c>
      <c r="F10979" s="37">
        <v>100</v>
      </c>
      <c r="G10979" s="38">
        <v>-0.02</v>
      </c>
      <c r="H10979" s="34">
        <v>0.98335053860157218</v>
      </c>
      <c r="I10979" s="35">
        <v>0.36024714843896383</v>
      </c>
      <c r="J10979" s="35">
        <v>0.98120531224275753</v>
      </c>
      <c r="K10979" s="35">
        <v>-0.57058979152141376</v>
      </c>
      <c r="L10979" s="35">
        <v>0</v>
      </c>
      <c r="M10979" s="35">
        <v>0</v>
      </c>
      <c r="N10979" s="35">
        <v>0</v>
      </c>
      <c r="O10979" s="35">
        <v>0</v>
      </c>
      <c r="P10979" s="36">
        <v>12</v>
      </c>
      <c r="Q10979" s="37">
        <v>86</v>
      </c>
      <c r="R10979" s="36">
        <v>0</v>
      </c>
      <c r="S10979" s="39">
        <f t="shared" si="385"/>
        <v>86</v>
      </c>
      <c r="T10979" s="34" t="s">
        <v>29</v>
      </c>
      <c r="U10979" s="12">
        <f>((alpha*(beta^speed))*(speed^ceta))</f>
        <v>5.5481231634171022E-3</v>
      </c>
      <c r="V10979" s="8">
        <f t="shared" si="386"/>
        <v>86</v>
      </c>
      <c r="AB10979" s="41"/>
    </row>
    <row r="10980" spans="1:28">
      <c r="A10980" s="34" t="s">
        <v>19</v>
      </c>
      <c r="B10980" s="34" t="s">
        <v>76</v>
      </c>
      <c r="C10980" s="5" t="s">
        <v>196</v>
      </c>
      <c r="D10980" s="35" t="s">
        <v>90</v>
      </c>
      <c r="E10980" s="36" t="s">
        <v>18</v>
      </c>
      <c r="F10980" s="37">
        <v>100</v>
      </c>
      <c r="G10980" s="38">
        <v>-0.02</v>
      </c>
      <c r="H10980" s="34">
        <v>0.97883832983955721</v>
      </c>
      <c r="I10980" s="35">
        <v>-4.2353297289998161E-8</v>
      </c>
      <c r="J10980" s="35">
        <v>7.798246706141385E-6</v>
      </c>
      <c r="K10980" s="35">
        <v>-5.1456941077390576E-4</v>
      </c>
      <c r="L10980" s="35">
        <v>1.3910220061026568E-2</v>
      </c>
      <c r="M10980" s="35">
        <v>0</v>
      </c>
      <c r="N10980" s="35">
        <v>0</v>
      </c>
      <c r="O10980" s="35">
        <v>0</v>
      </c>
      <c r="P10980" s="36">
        <v>12</v>
      </c>
      <c r="Q10980" s="37">
        <v>86</v>
      </c>
      <c r="R10980" s="36">
        <v>14</v>
      </c>
      <c r="S10980" s="39">
        <f t="shared" si="385"/>
        <v>86</v>
      </c>
      <c r="T10980" s="34" t="s">
        <v>51</v>
      </c>
      <c r="U10980" s="12">
        <f>(((alpha*(speed^3))+(beta*(speed^2))+(ceta*speed))+delta)</f>
        <v>3.9401451200528868E-4</v>
      </c>
      <c r="V10980" s="8">
        <f t="shared" si="386"/>
        <v>86</v>
      </c>
      <c r="AB10980" s="41"/>
    </row>
    <row r="10981" spans="1:28">
      <c r="A10981" s="34" t="s">
        <v>19</v>
      </c>
      <c r="B10981" s="34" t="s">
        <v>76</v>
      </c>
      <c r="C10981" s="5" t="s">
        <v>196</v>
      </c>
      <c r="D10981" s="35" t="s">
        <v>90</v>
      </c>
      <c r="E10981" s="36" t="s">
        <v>17</v>
      </c>
      <c r="F10981" s="37">
        <v>100</v>
      </c>
      <c r="G10981" s="38">
        <v>-0.02</v>
      </c>
      <c r="H10981" s="34">
        <v>0.93985644945322711</v>
      </c>
      <c r="I10981" s="35">
        <v>-1.8715097240777855E-3</v>
      </c>
      <c r="J10981" s="35">
        <v>0.34739616192208378</v>
      </c>
      <c r="K10981" s="35">
        <v>-24.201913587363322</v>
      </c>
      <c r="L10981" s="35">
        <v>708.18899297338555</v>
      </c>
      <c r="M10981" s="35">
        <v>0</v>
      </c>
      <c r="N10981" s="35">
        <v>0</v>
      </c>
      <c r="O10981" s="35">
        <v>0</v>
      </c>
      <c r="P10981" s="36">
        <v>12</v>
      </c>
      <c r="Q10981" s="37">
        <v>86</v>
      </c>
      <c r="R10981" s="36">
        <v>14</v>
      </c>
      <c r="S10981" s="39">
        <f t="shared" si="385"/>
        <v>86</v>
      </c>
      <c r="T10981" s="34" t="s">
        <v>51</v>
      </c>
      <c r="U10981" s="12">
        <f>(((alpha*(speed^3))+(beta*(speed^2))+(ceta*speed))+delta)</f>
        <v>5.7814489778514826</v>
      </c>
      <c r="V10981" s="8">
        <f t="shared" si="386"/>
        <v>86</v>
      </c>
    </row>
    <row r="10982" spans="1:28">
      <c r="A10982" s="34" t="s">
        <v>19</v>
      </c>
      <c r="B10982" s="34" t="s">
        <v>76</v>
      </c>
      <c r="C10982" s="5" t="s">
        <v>196</v>
      </c>
      <c r="D10982" s="35" t="s">
        <v>90</v>
      </c>
      <c r="E10982" s="36" t="s">
        <v>15</v>
      </c>
      <c r="F10982" s="37">
        <v>0</v>
      </c>
      <c r="G10982" s="38">
        <v>0.02</v>
      </c>
      <c r="H10982" s="34">
        <v>0.99806141359773226</v>
      </c>
      <c r="I10982" s="35">
        <v>48.76840434417052</v>
      </c>
      <c r="J10982" s="35">
        <v>-1.2591504072299191</v>
      </c>
      <c r="K10982" s="35">
        <v>1.3958425756932387</v>
      </c>
      <c r="L10982" s="35">
        <v>-0.11965766865942996</v>
      </c>
      <c r="M10982" s="35">
        <v>0</v>
      </c>
      <c r="N10982" s="35">
        <v>0</v>
      </c>
      <c r="O10982" s="35">
        <v>0</v>
      </c>
      <c r="P10982" s="36">
        <v>12</v>
      </c>
      <c r="Q10982" s="37">
        <v>86</v>
      </c>
      <c r="R10982" s="36">
        <v>1</v>
      </c>
      <c r="S10982" s="39">
        <f t="shared" si="385"/>
        <v>86</v>
      </c>
      <c r="T10982" s="34" t="s">
        <v>30</v>
      </c>
      <c r="U10982" s="12">
        <f>((alpha*(speed^beta))+(ceta*(speed^delta)))</f>
        <v>0.99791936462894137</v>
      </c>
      <c r="V10982" s="8">
        <f t="shared" si="386"/>
        <v>86</v>
      </c>
    </row>
    <row r="10983" spans="1:28">
      <c r="A10983" s="34" t="s">
        <v>19</v>
      </c>
      <c r="B10983" s="34" t="s">
        <v>76</v>
      </c>
      <c r="C10983" s="5" t="s">
        <v>196</v>
      </c>
      <c r="D10983" s="35" t="s">
        <v>90</v>
      </c>
      <c r="E10983" s="36" t="s">
        <v>16</v>
      </c>
      <c r="F10983" s="37">
        <v>0</v>
      </c>
      <c r="G10983" s="38">
        <v>0.02</v>
      </c>
      <c r="H10983" s="34">
        <v>0.99778104699065806</v>
      </c>
      <c r="I10983" s="35">
        <v>0.31643259302685511</v>
      </c>
      <c r="J10983" s="35">
        <v>28.904907869743205</v>
      </c>
      <c r="K10983" s="35">
        <v>0.16376250391585973</v>
      </c>
      <c r="L10983" s="35">
        <v>0.45631063232476116</v>
      </c>
      <c r="M10983" s="35">
        <v>0.10052213111903437</v>
      </c>
      <c r="N10983" s="35">
        <v>0</v>
      </c>
      <c r="O10983" s="35">
        <v>0</v>
      </c>
      <c r="P10983" s="36">
        <v>12</v>
      </c>
      <c r="Q10983" s="37">
        <v>86</v>
      </c>
      <c r="R10983" s="36">
        <v>10</v>
      </c>
      <c r="S10983" s="39">
        <f t="shared" si="385"/>
        <v>86</v>
      </c>
      <c r="T10983" s="34" t="s">
        <v>44</v>
      </c>
      <c r="U10983" s="12">
        <f>(alpha+(beta/(1+EXP((((-1)*ceta)+(delta*LN(speed)))+(epsilon*speed)))))</f>
        <v>0.31721767488972791</v>
      </c>
      <c r="V10983" s="8">
        <f t="shared" si="386"/>
        <v>86</v>
      </c>
    </row>
    <row r="10984" spans="1:28">
      <c r="A10984" s="34" t="s">
        <v>19</v>
      </c>
      <c r="B10984" s="34" t="s">
        <v>76</v>
      </c>
      <c r="C10984" s="5" t="s">
        <v>196</v>
      </c>
      <c r="D10984" s="35" t="s">
        <v>90</v>
      </c>
      <c r="E10984" s="36" t="s">
        <v>14</v>
      </c>
      <c r="F10984" s="37">
        <v>0</v>
      </c>
      <c r="G10984" s="38">
        <v>0.02</v>
      </c>
      <c r="H10984" s="34">
        <v>0.9988225395998177</v>
      </c>
      <c r="I10984" s="35">
        <v>0.82306690648020364</v>
      </c>
      <c r="J10984" s="35">
        <v>1.0078206136576606</v>
      </c>
      <c r="K10984" s="35">
        <v>-0.92715559180883089</v>
      </c>
      <c r="L10984" s="35">
        <v>0</v>
      </c>
      <c r="M10984" s="35">
        <v>0</v>
      </c>
      <c r="N10984" s="35">
        <v>0</v>
      </c>
      <c r="O10984" s="35">
        <v>0</v>
      </c>
      <c r="P10984" s="36">
        <v>12</v>
      </c>
      <c r="Q10984" s="37">
        <v>86</v>
      </c>
      <c r="R10984" s="36">
        <v>0</v>
      </c>
      <c r="S10984" s="39">
        <f t="shared" si="385"/>
        <v>86</v>
      </c>
      <c r="T10984" s="34" t="s">
        <v>29</v>
      </c>
      <c r="U10984" s="12">
        <f>((alpha*(beta^speed))*(speed^ceta))</f>
        <v>2.5870955503406085E-2</v>
      </c>
      <c r="V10984" s="8">
        <f t="shared" si="386"/>
        <v>86</v>
      </c>
      <c r="AB10984" s="41"/>
    </row>
    <row r="10985" spans="1:28">
      <c r="A10985" s="34" t="s">
        <v>19</v>
      </c>
      <c r="B10985" s="34" t="s">
        <v>76</v>
      </c>
      <c r="C10985" s="5" t="s">
        <v>196</v>
      </c>
      <c r="D10985" s="35" t="s">
        <v>90</v>
      </c>
      <c r="E10985" s="36" t="s">
        <v>18</v>
      </c>
      <c r="F10985" s="37">
        <v>0</v>
      </c>
      <c r="G10985" s="38">
        <v>0.02</v>
      </c>
      <c r="H10985" s="34">
        <v>0.9819622438808685</v>
      </c>
      <c r="I10985" s="35">
        <v>5.5004049005949233E-2</v>
      </c>
      <c r="J10985" s="35">
        <v>1.0114510315558949</v>
      </c>
      <c r="K10985" s="35">
        <v>-0.73116501007537626</v>
      </c>
      <c r="L10985" s="35">
        <v>0</v>
      </c>
      <c r="M10985" s="35">
        <v>0</v>
      </c>
      <c r="N10985" s="35">
        <v>0</v>
      </c>
      <c r="O10985" s="35">
        <v>0</v>
      </c>
      <c r="P10985" s="36">
        <v>12</v>
      </c>
      <c r="Q10985" s="37">
        <v>86</v>
      </c>
      <c r="R10985" s="36">
        <v>0</v>
      </c>
      <c r="S10985" s="39">
        <f t="shared" si="385"/>
        <v>86</v>
      </c>
      <c r="T10985" s="34" t="s">
        <v>29</v>
      </c>
      <c r="U10985" s="12">
        <f>((alpha*(beta^speed))*(speed^ceta))</f>
        <v>5.6391699521857437E-3</v>
      </c>
      <c r="V10985" s="8">
        <f t="shared" si="386"/>
        <v>86</v>
      </c>
      <c r="AB10985" s="41"/>
    </row>
    <row r="10986" spans="1:28">
      <c r="A10986" s="34" t="s">
        <v>19</v>
      </c>
      <c r="B10986" s="34" t="s">
        <v>76</v>
      </c>
      <c r="C10986" s="5" t="s">
        <v>196</v>
      </c>
      <c r="D10986" s="35" t="s">
        <v>90</v>
      </c>
      <c r="E10986" s="36" t="s">
        <v>17</v>
      </c>
      <c r="F10986" s="37">
        <v>0</v>
      </c>
      <c r="G10986" s="38">
        <v>0.02</v>
      </c>
      <c r="H10986" s="34">
        <v>0.98632902190406146</v>
      </c>
      <c r="I10986" s="35">
        <v>2561.6186286581487</v>
      </c>
      <c r="J10986" s="35">
        <v>1.0093530171154381</v>
      </c>
      <c r="K10986" s="35">
        <v>-0.62532685871631954</v>
      </c>
      <c r="L10986" s="35">
        <v>0</v>
      </c>
      <c r="M10986" s="35">
        <v>0</v>
      </c>
      <c r="N10986" s="35">
        <v>0</v>
      </c>
      <c r="O10986" s="35">
        <v>0</v>
      </c>
      <c r="P10986" s="36">
        <v>12</v>
      </c>
      <c r="Q10986" s="37">
        <v>86</v>
      </c>
      <c r="R10986" s="36">
        <v>0</v>
      </c>
      <c r="S10986" s="39">
        <f t="shared" si="385"/>
        <v>86</v>
      </c>
      <c r="T10986" s="34" t="s">
        <v>29</v>
      </c>
      <c r="U10986" s="12">
        <f>((alpha*(beta^speed))*(speed^ceta))</f>
        <v>351.98648556962911</v>
      </c>
      <c r="V10986" s="8">
        <f t="shared" si="386"/>
        <v>86</v>
      </c>
    </row>
    <row r="10987" spans="1:28">
      <c r="A10987" s="34" t="s">
        <v>19</v>
      </c>
      <c r="B10987" s="34" t="s">
        <v>76</v>
      </c>
      <c r="C10987" s="5" t="s">
        <v>196</v>
      </c>
      <c r="D10987" s="35" t="s">
        <v>90</v>
      </c>
      <c r="E10987" s="36" t="s">
        <v>15</v>
      </c>
      <c r="F10987" s="37">
        <v>50</v>
      </c>
      <c r="G10987" s="38">
        <v>0.02</v>
      </c>
      <c r="H10987" s="34">
        <v>0.99450789244843718</v>
      </c>
      <c r="I10987" s="35">
        <v>2.1283965794936539</v>
      </c>
      <c r="J10987" s="35">
        <v>2.5922929574197453</v>
      </c>
      <c r="K10987" s="35">
        <v>-0.44260858659113711</v>
      </c>
      <c r="L10987" s="35">
        <v>0</v>
      </c>
      <c r="M10987" s="35">
        <v>0</v>
      </c>
      <c r="N10987" s="35">
        <v>0</v>
      </c>
      <c r="O10987" s="35">
        <v>0</v>
      </c>
      <c r="P10987" s="36">
        <v>12</v>
      </c>
      <c r="Q10987" s="37">
        <v>86</v>
      </c>
      <c r="R10987" s="36">
        <v>13</v>
      </c>
      <c r="S10987" s="39">
        <f t="shared" si="385"/>
        <v>86</v>
      </c>
      <c r="T10987" s="34" t="s">
        <v>50</v>
      </c>
      <c r="U10987" s="12">
        <f>EXP((alpha+(beta/speed))+(ceta*LN(speed)))</f>
        <v>1.2056359172253208</v>
      </c>
      <c r="V10987" s="8">
        <f t="shared" si="386"/>
        <v>86</v>
      </c>
    </row>
    <row r="10988" spans="1:28">
      <c r="A10988" s="34" t="s">
        <v>19</v>
      </c>
      <c r="B10988" s="34" t="s">
        <v>76</v>
      </c>
      <c r="C10988" s="5" t="s">
        <v>196</v>
      </c>
      <c r="D10988" s="35" t="s">
        <v>90</v>
      </c>
      <c r="E10988" s="36" t="s">
        <v>16</v>
      </c>
      <c r="F10988" s="37">
        <v>50</v>
      </c>
      <c r="G10988" s="38">
        <v>0.02</v>
      </c>
      <c r="H10988" s="34">
        <v>0.98653578902216243</v>
      </c>
      <c r="I10988" s="35">
        <v>0.57043123744447477</v>
      </c>
      <c r="J10988" s="35">
        <v>10.356688299632697</v>
      </c>
      <c r="K10988" s="35">
        <v>1.7727231151988427</v>
      </c>
      <c r="L10988" s="35">
        <v>3.9341113225567943E-3</v>
      </c>
      <c r="M10988" s="35">
        <v>0.32318145500212231</v>
      </c>
      <c r="N10988" s="35">
        <v>0</v>
      </c>
      <c r="O10988" s="35">
        <v>0</v>
      </c>
      <c r="P10988" s="36">
        <v>12</v>
      </c>
      <c r="Q10988" s="37">
        <v>86</v>
      </c>
      <c r="R10988" s="36">
        <v>10</v>
      </c>
      <c r="S10988" s="39">
        <f t="shared" si="385"/>
        <v>86</v>
      </c>
      <c r="T10988" s="34" t="s">
        <v>44</v>
      </c>
      <c r="U10988" s="12">
        <f>(alpha+(beta/(1+EXP((((-1)*ceta)+(delta*LN(speed)))+(epsilon*speed)))))</f>
        <v>0.57043123749539437</v>
      </c>
      <c r="V10988" s="8">
        <f t="shared" si="386"/>
        <v>86</v>
      </c>
    </row>
    <row r="10989" spans="1:28">
      <c r="A10989" s="34" t="s">
        <v>19</v>
      </c>
      <c r="B10989" s="34" t="s">
        <v>76</v>
      </c>
      <c r="C10989" s="5" t="s">
        <v>196</v>
      </c>
      <c r="D10989" s="35" t="s">
        <v>90</v>
      </c>
      <c r="E10989" s="36" t="s">
        <v>14</v>
      </c>
      <c r="F10989" s="37">
        <v>50</v>
      </c>
      <c r="G10989" s="38">
        <v>0.02</v>
      </c>
      <c r="H10989" s="34">
        <v>0.99192047613697532</v>
      </c>
      <c r="I10989" s="35">
        <v>0.66568810126275957</v>
      </c>
      <c r="J10989" s="35">
        <v>1.0107458940820198</v>
      </c>
      <c r="K10989" s="35">
        <v>-0.8093688852299471</v>
      </c>
      <c r="L10989" s="35">
        <v>0</v>
      </c>
      <c r="M10989" s="35">
        <v>0</v>
      </c>
      <c r="N10989" s="35">
        <v>0</v>
      </c>
      <c r="O10989" s="35">
        <v>0</v>
      </c>
      <c r="P10989" s="36">
        <v>12</v>
      </c>
      <c r="Q10989" s="37">
        <v>86</v>
      </c>
      <c r="R10989" s="36">
        <v>0</v>
      </c>
      <c r="S10989" s="39">
        <f t="shared" si="385"/>
        <v>86</v>
      </c>
      <c r="T10989" s="34" t="s">
        <v>29</v>
      </c>
      <c r="U10989" s="12">
        <f>((alpha*(beta^speed))*(speed^ceta))</f>
        <v>4.5368948851759017E-2</v>
      </c>
      <c r="V10989" s="8">
        <f t="shared" si="386"/>
        <v>86</v>
      </c>
      <c r="AB10989" s="41"/>
    </row>
    <row r="10990" spans="1:28">
      <c r="A10990" s="34" t="s">
        <v>19</v>
      </c>
      <c r="B10990" s="34" t="s">
        <v>76</v>
      </c>
      <c r="C10990" s="5" t="s">
        <v>196</v>
      </c>
      <c r="D10990" s="35" t="s">
        <v>90</v>
      </c>
      <c r="E10990" s="36" t="s">
        <v>18</v>
      </c>
      <c r="F10990" s="37">
        <v>50</v>
      </c>
      <c r="G10990" s="38">
        <v>0.02</v>
      </c>
      <c r="H10990" s="34">
        <v>0.98141867158268081</v>
      </c>
      <c r="I10990" s="35">
        <v>3.1258983669915863E-2</v>
      </c>
      <c r="J10990" s="35">
        <v>0.99700053536761435</v>
      </c>
      <c r="K10990" s="35">
        <v>-0.32058799418972722</v>
      </c>
      <c r="L10990" s="35">
        <v>0</v>
      </c>
      <c r="M10990" s="35">
        <v>0</v>
      </c>
      <c r="N10990" s="35">
        <v>0</v>
      </c>
      <c r="O10990" s="35">
        <v>0</v>
      </c>
      <c r="P10990" s="36">
        <v>12</v>
      </c>
      <c r="Q10990" s="37">
        <v>86</v>
      </c>
      <c r="R10990" s="36">
        <v>0</v>
      </c>
      <c r="S10990" s="39">
        <f t="shared" si="385"/>
        <v>86</v>
      </c>
      <c r="T10990" s="34" t="s">
        <v>29</v>
      </c>
      <c r="U10990" s="12">
        <f>((alpha*(beta^speed))*(speed^ceta))</f>
        <v>5.7889732923711501E-3</v>
      </c>
      <c r="V10990" s="8">
        <f t="shared" si="386"/>
        <v>86</v>
      </c>
      <c r="AB10990" s="41"/>
    </row>
    <row r="10991" spans="1:28">
      <c r="A10991" s="34" t="s">
        <v>19</v>
      </c>
      <c r="B10991" s="34" t="s">
        <v>76</v>
      </c>
      <c r="C10991" s="5" t="s">
        <v>196</v>
      </c>
      <c r="D10991" s="35" t="s">
        <v>90</v>
      </c>
      <c r="E10991" s="36" t="s">
        <v>17</v>
      </c>
      <c r="F10991" s="37">
        <v>50</v>
      </c>
      <c r="G10991" s="38">
        <v>0.02</v>
      </c>
      <c r="H10991" s="34">
        <v>0.96531242926815164</v>
      </c>
      <c r="I10991" s="35">
        <v>2148.8361867190797</v>
      </c>
      <c r="J10991" s="35">
        <v>1.0047625186856837</v>
      </c>
      <c r="K10991" s="35">
        <v>-0.38516951356142071</v>
      </c>
      <c r="L10991" s="35">
        <v>0</v>
      </c>
      <c r="M10991" s="35">
        <v>0</v>
      </c>
      <c r="N10991" s="35">
        <v>0</v>
      </c>
      <c r="O10991" s="35">
        <v>0</v>
      </c>
      <c r="P10991" s="36">
        <v>12</v>
      </c>
      <c r="Q10991" s="37">
        <v>86</v>
      </c>
      <c r="R10991" s="36">
        <v>0</v>
      </c>
      <c r="S10991" s="39">
        <f t="shared" si="385"/>
        <v>86</v>
      </c>
      <c r="T10991" s="34" t="s">
        <v>29</v>
      </c>
      <c r="U10991" s="12">
        <f>((alpha*(beta^speed))*(speed^ceta))</f>
        <v>581.49784683264249</v>
      </c>
      <c r="V10991" s="8">
        <f t="shared" si="386"/>
        <v>86</v>
      </c>
    </row>
    <row r="10992" spans="1:28">
      <c r="A10992" s="34" t="s">
        <v>19</v>
      </c>
      <c r="B10992" s="34" t="s">
        <v>76</v>
      </c>
      <c r="C10992" s="5" t="s">
        <v>196</v>
      </c>
      <c r="D10992" s="35" t="s">
        <v>90</v>
      </c>
      <c r="E10992" s="36" t="s">
        <v>15</v>
      </c>
      <c r="F10992" s="37">
        <v>100</v>
      </c>
      <c r="G10992" s="38">
        <v>0.02</v>
      </c>
      <c r="H10992" s="34">
        <v>0.98553143640086183</v>
      </c>
      <c r="I10992" s="35">
        <v>1.4188829263580502</v>
      </c>
      <c r="J10992" s="35">
        <v>16.750492038446129</v>
      </c>
      <c r="K10992" s="35">
        <v>-0.55165343090613339</v>
      </c>
      <c r="L10992" s="35">
        <v>0.35417673364178909</v>
      </c>
      <c r="M10992" s="35">
        <v>3.3383501458724409E-2</v>
      </c>
      <c r="N10992" s="35">
        <v>0</v>
      </c>
      <c r="O10992" s="35">
        <v>0</v>
      </c>
      <c r="P10992" s="36">
        <v>12</v>
      </c>
      <c r="Q10992" s="37">
        <v>76</v>
      </c>
      <c r="R10992" s="36">
        <v>10</v>
      </c>
      <c r="S10992" s="39">
        <f t="shared" si="385"/>
        <v>76</v>
      </c>
      <c r="T10992" s="34" t="s">
        <v>44</v>
      </c>
      <c r="U10992" s="12">
        <f>(alpha+(beta/(1+EXP((((-1)*ceta)+(delta*LN(speed)))+(epsilon*speed)))))</f>
        <v>1.5818844545272599</v>
      </c>
      <c r="V10992" s="8">
        <f t="shared" si="386"/>
        <v>76</v>
      </c>
    </row>
    <row r="10993" spans="1:28">
      <c r="A10993" s="34" t="s">
        <v>19</v>
      </c>
      <c r="B10993" s="34" t="s">
        <v>76</v>
      </c>
      <c r="C10993" s="5" t="s">
        <v>196</v>
      </c>
      <c r="D10993" s="35" t="s">
        <v>90</v>
      </c>
      <c r="E10993" s="36" t="s">
        <v>16</v>
      </c>
      <c r="F10993" s="37">
        <v>100</v>
      </c>
      <c r="G10993" s="38">
        <v>0.02</v>
      </c>
      <c r="H10993" s="34">
        <v>0.91394392050304496</v>
      </c>
      <c r="I10993" s="35">
        <v>0.5789127156666809</v>
      </c>
      <c r="J10993" s="35">
        <v>2.6915223200322462E-2</v>
      </c>
      <c r="K10993" s="35">
        <v>-2.6684477097650385E-4</v>
      </c>
      <c r="L10993" s="35">
        <v>0</v>
      </c>
      <c r="M10993" s="35">
        <v>0</v>
      </c>
      <c r="N10993" s="35">
        <v>0</v>
      </c>
      <c r="O10993" s="35">
        <v>0</v>
      </c>
      <c r="P10993" s="36">
        <v>12</v>
      </c>
      <c r="Q10993" s="37">
        <v>76</v>
      </c>
      <c r="R10993" s="36">
        <v>5</v>
      </c>
      <c r="S10993" s="39">
        <f t="shared" si="385"/>
        <v>76</v>
      </c>
      <c r="T10993" s="34" t="s">
        <v>36</v>
      </c>
      <c r="U10993" s="12">
        <f>(1/(((ceta*(speed^2))+(beta*speed))+alpha))</f>
        <v>0.92321246623582109</v>
      </c>
      <c r="V10993" s="8">
        <f t="shared" si="386"/>
        <v>76</v>
      </c>
    </row>
    <row r="10994" spans="1:28">
      <c r="A10994" s="34" t="s">
        <v>19</v>
      </c>
      <c r="B10994" s="34" t="s">
        <v>76</v>
      </c>
      <c r="C10994" s="5" t="s">
        <v>196</v>
      </c>
      <c r="D10994" s="35" t="s">
        <v>90</v>
      </c>
      <c r="E10994" s="36" t="s">
        <v>14</v>
      </c>
      <c r="F10994" s="37">
        <v>100</v>
      </c>
      <c r="G10994" s="38">
        <v>0.02</v>
      </c>
      <c r="H10994" s="34">
        <v>0.98329938856612698</v>
      </c>
      <c r="I10994" s="35">
        <v>3.3725377578087148E-2</v>
      </c>
      <c r="J10994" s="35">
        <v>7.8565657571246131E-2</v>
      </c>
      <c r="K10994" s="35">
        <v>0.94969257538239216</v>
      </c>
      <c r="L10994" s="35">
        <v>-1.00217664651079</v>
      </c>
      <c r="M10994" s="35">
        <v>0</v>
      </c>
      <c r="N10994" s="35">
        <v>0</v>
      </c>
      <c r="O10994" s="35">
        <v>0</v>
      </c>
      <c r="P10994" s="36">
        <v>12</v>
      </c>
      <c r="Q10994" s="37">
        <v>76</v>
      </c>
      <c r="R10994" s="36">
        <v>1</v>
      </c>
      <c r="S10994" s="39">
        <f t="shared" si="385"/>
        <v>76</v>
      </c>
      <c r="T10994" s="34" t="s">
        <v>30</v>
      </c>
      <c r="U10994" s="12">
        <f>((alpha*(speed^beta))+(ceta*(speed^delta)))</f>
        <v>5.9772804294307563E-2</v>
      </c>
      <c r="V10994" s="8">
        <f t="shared" si="386"/>
        <v>76</v>
      </c>
      <c r="AB10994" s="41"/>
    </row>
    <row r="10995" spans="1:28">
      <c r="A10995" s="34" t="s">
        <v>19</v>
      </c>
      <c r="B10995" s="34" t="s">
        <v>76</v>
      </c>
      <c r="C10995" s="5" t="s">
        <v>196</v>
      </c>
      <c r="D10995" s="35" t="s">
        <v>90</v>
      </c>
      <c r="E10995" s="36" t="s">
        <v>18</v>
      </c>
      <c r="F10995" s="37">
        <v>100</v>
      </c>
      <c r="G10995" s="38">
        <v>0.02</v>
      </c>
      <c r="H10995" s="34">
        <v>0.97836766297480304</v>
      </c>
      <c r="I10995" s="35">
        <v>4.3261005602250123E-2</v>
      </c>
      <c r="J10995" s="35">
        <v>0.99704055798353819</v>
      </c>
      <c r="K10995" s="35">
        <v>-0.39366600529983647</v>
      </c>
      <c r="L10995" s="35">
        <v>0</v>
      </c>
      <c r="M10995" s="35">
        <v>0</v>
      </c>
      <c r="N10995" s="35">
        <v>0</v>
      </c>
      <c r="O10995" s="35">
        <v>0</v>
      </c>
      <c r="P10995" s="36">
        <v>12</v>
      </c>
      <c r="Q10995" s="37">
        <v>76</v>
      </c>
      <c r="R10995" s="36">
        <v>0</v>
      </c>
      <c r="S10995" s="39">
        <f t="shared" si="385"/>
        <v>76</v>
      </c>
      <c r="T10995" s="34" t="s">
        <v>29</v>
      </c>
      <c r="U10995" s="12">
        <f>((alpha*(beta^speed))*(speed^ceta))</f>
        <v>6.2785439912890519E-3</v>
      </c>
      <c r="V10995" s="8">
        <f t="shared" si="386"/>
        <v>76</v>
      </c>
    </row>
    <row r="10996" spans="1:28">
      <c r="A10996" s="34" t="s">
        <v>19</v>
      </c>
      <c r="B10996" s="34" t="s">
        <v>76</v>
      </c>
      <c r="C10996" s="5" t="s">
        <v>196</v>
      </c>
      <c r="D10996" s="35" t="s">
        <v>90</v>
      </c>
      <c r="E10996" s="36" t="s">
        <v>17</v>
      </c>
      <c r="F10996" s="37">
        <v>100</v>
      </c>
      <c r="G10996" s="38">
        <v>0.02</v>
      </c>
      <c r="H10996" s="34">
        <v>0.95563418406075895</v>
      </c>
      <c r="I10996" s="35">
        <v>2174.1709036844927</v>
      </c>
      <c r="J10996" s="35">
        <v>1.0016167500258315</v>
      </c>
      <c r="K10996" s="35">
        <v>-0.26448203488231498</v>
      </c>
      <c r="L10996" s="35">
        <v>0</v>
      </c>
      <c r="M10996" s="35">
        <v>0</v>
      </c>
      <c r="N10996" s="35">
        <v>0</v>
      </c>
      <c r="O10996" s="35">
        <v>0</v>
      </c>
      <c r="P10996" s="36">
        <v>12</v>
      </c>
      <c r="Q10996" s="37">
        <v>76</v>
      </c>
      <c r="R10996" s="36">
        <v>0</v>
      </c>
      <c r="S10996" s="39">
        <f t="shared" si="385"/>
        <v>76</v>
      </c>
      <c r="T10996" s="34" t="s">
        <v>29</v>
      </c>
      <c r="U10996" s="12">
        <f>((alpha*(beta^speed))*(speed^ceta))</f>
        <v>781.93787385999235</v>
      </c>
      <c r="V10996" s="8">
        <f t="shared" si="386"/>
        <v>76</v>
      </c>
    </row>
    <row r="10997" spans="1:28">
      <c r="A10997" s="34" t="s">
        <v>19</v>
      </c>
      <c r="B10997" s="34" t="s">
        <v>76</v>
      </c>
      <c r="C10997" s="5" t="s">
        <v>196</v>
      </c>
      <c r="D10997" s="35" t="s">
        <v>90</v>
      </c>
      <c r="E10997" s="36" t="s">
        <v>15</v>
      </c>
      <c r="F10997" s="37">
        <v>0</v>
      </c>
      <c r="G10997" s="38">
        <v>0.04</v>
      </c>
      <c r="H10997" s="34">
        <v>0.99207786358640493</v>
      </c>
      <c r="I10997" s="35">
        <v>384.27263367306028</v>
      </c>
      <c r="J10997" s="35">
        <v>-2.4524808429081348</v>
      </c>
      <c r="K10997" s="35">
        <v>7.0597684569564239</v>
      </c>
      <c r="L10997" s="35">
        <v>-0.3924905906894835</v>
      </c>
      <c r="M10997" s="35">
        <v>0</v>
      </c>
      <c r="N10997" s="35">
        <v>0</v>
      </c>
      <c r="O10997" s="35">
        <v>0</v>
      </c>
      <c r="P10997" s="36">
        <v>12</v>
      </c>
      <c r="Q10997" s="37">
        <v>86</v>
      </c>
      <c r="R10997" s="36">
        <v>1</v>
      </c>
      <c r="S10997" s="39">
        <f t="shared" si="385"/>
        <v>86</v>
      </c>
      <c r="T10997" s="34" t="s">
        <v>30</v>
      </c>
      <c r="U10997" s="12">
        <f>((alpha*(speed^beta))+(ceta*(speed^delta)))</f>
        <v>1.2358275636333955</v>
      </c>
      <c r="V10997" s="8">
        <f t="shared" si="386"/>
        <v>86</v>
      </c>
    </row>
    <row r="10998" spans="1:28">
      <c r="A10998" s="34" t="s">
        <v>19</v>
      </c>
      <c r="B10998" s="34" t="s">
        <v>76</v>
      </c>
      <c r="C10998" s="5" t="s">
        <v>196</v>
      </c>
      <c r="D10998" s="35" t="s">
        <v>90</v>
      </c>
      <c r="E10998" s="36" t="s">
        <v>16</v>
      </c>
      <c r="F10998" s="37">
        <v>0</v>
      </c>
      <c r="G10998" s="38">
        <v>0.04</v>
      </c>
      <c r="H10998" s="34">
        <v>0.99821430753333373</v>
      </c>
      <c r="I10998" s="35">
        <v>0.48673092151143249</v>
      </c>
      <c r="J10998" s="35">
        <v>4.6712177682470823</v>
      </c>
      <c r="K10998" s="35">
        <v>7.0696796148528955</v>
      </c>
      <c r="L10998" s="35">
        <v>2.3352735482695701</v>
      </c>
      <c r="M10998" s="35">
        <v>0.12809331632707938</v>
      </c>
      <c r="N10998" s="35">
        <v>0</v>
      </c>
      <c r="O10998" s="35">
        <v>0</v>
      </c>
      <c r="P10998" s="36">
        <v>12</v>
      </c>
      <c r="Q10998" s="37">
        <v>86</v>
      </c>
      <c r="R10998" s="36">
        <v>10</v>
      </c>
      <c r="S10998" s="39">
        <f t="shared" si="385"/>
        <v>86</v>
      </c>
      <c r="T10998" s="34" t="s">
        <v>44</v>
      </c>
      <c r="U10998" s="12">
        <f>(alpha+(beta/(1+EXP((((-1)*ceta)+(delta*LN(speed)))+(epsilon*speed)))))</f>
        <v>0.48673366290054648</v>
      </c>
      <c r="V10998" s="8">
        <f t="shared" si="386"/>
        <v>86</v>
      </c>
    </row>
    <row r="10999" spans="1:28">
      <c r="A10999" s="34" t="s">
        <v>19</v>
      </c>
      <c r="B10999" s="34" t="s">
        <v>76</v>
      </c>
      <c r="C10999" s="5" t="s">
        <v>196</v>
      </c>
      <c r="D10999" s="35" t="s">
        <v>90</v>
      </c>
      <c r="E10999" s="36" t="s">
        <v>14</v>
      </c>
      <c r="F10999" s="37">
        <v>0</v>
      </c>
      <c r="G10999" s="38">
        <v>0.04</v>
      </c>
      <c r="H10999" s="34">
        <v>0.99635031261202311</v>
      </c>
      <c r="I10999" s="35">
        <v>0.90601601024565714</v>
      </c>
      <c r="J10999" s="35">
        <v>1.0136504575657372</v>
      </c>
      <c r="K10999" s="35">
        <v>-0.95992668757644517</v>
      </c>
      <c r="L10999" s="35">
        <v>0</v>
      </c>
      <c r="M10999" s="35">
        <v>0</v>
      </c>
      <c r="N10999" s="35">
        <v>0</v>
      </c>
      <c r="O10999" s="35">
        <v>0</v>
      </c>
      <c r="P10999" s="36">
        <v>12</v>
      </c>
      <c r="Q10999" s="37">
        <v>86</v>
      </c>
      <c r="R10999" s="36">
        <v>0</v>
      </c>
      <c r="S10999" s="39">
        <f t="shared" si="385"/>
        <v>86</v>
      </c>
      <c r="T10999" s="34" t="s">
        <v>29</v>
      </c>
      <c r="U10999" s="12">
        <f>((alpha*(beta^speed))*(speed^ceta))</f>
        <v>4.0415333487574666E-2</v>
      </c>
      <c r="V10999" s="8">
        <f t="shared" si="386"/>
        <v>86</v>
      </c>
    </row>
    <row r="11000" spans="1:28">
      <c r="A11000" s="34" t="s">
        <v>19</v>
      </c>
      <c r="B11000" s="34" t="s">
        <v>76</v>
      </c>
      <c r="C11000" s="5" t="s">
        <v>196</v>
      </c>
      <c r="D11000" s="35" t="s">
        <v>90</v>
      </c>
      <c r="E11000" s="36" t="s">
        <v>18</v>
      </c>
      <c r="F11000" s="37">
        <v>0</v>
      </c>
      <c r="G11000" s="38">
        <v>0.04</v>
      </c>
      <c r="H11000" s="34">
        <v>0.96543520793372628</v>
      </c>
      <c r="I11000" s="35">
        <v>-5.0853191948082214E-8</v>
      </c>
      <c r="J11000" s="35">
        <v>8.0153657417168707E-6</v>
      </c>
      <c r="K11000" s="35">
        <v>-4.3234874909172896E-4</v>
      </c>
      <c r="L11000" s="35">
        <v>1.5948950929049032E-2</v>
      </c>
      <c r="M11000" s="35">
        <v>0</v>
      </c>
      <c r="N11000" s="35">
        <v>0</v>
      </c>
      <c r="O11000" s="35">
        <v>0</v>
      </c>
      <c r="P11000" s="36">
        <v>12</v>
      </c>
      <c r="Q11000" s="37">
        <v>86</v>
      </c>
      <c r="R11000" s="36">
        <v>14</v>
      </c>
      <c r="S11000" s="39">
        <f t="shared" si="385"/>
        <v>86</v>
      </c>
      <c r="T11000" s="34" t="s">
        <v>51</v>
      </c>
      <c r="U11000" s="12">
        <f>(((alpha*(speed^3))+(beta*(speed^2))+(ceta*speed))+delta)</f>
        <v>5.7031256751689414E-3</v>
      </c>
      <c r="V11000" s="8">
        <f t="shared" si="386"/>
        <v>86</v>
      </c>
      <c r="AB11000" s="41"/>
    </row>
    <row r="11001" spans="1:28">
      <c r="A11001" s="34" t="s">
        <v>19</v>
      </c>
      <c r="B11001" s="34" t="s">
        <v>76</v>
      </c>
      <c r="C11001" s="5" t="s">
        <v>196</v>
      </c>
      <c r="D11001" s="35" t="s">
        <v>90</v>
      </c>
      <c r="E11001" s="36" t="s">
        <v>17</v>
      </c>
      <c r="F11001" s="37">
        <v>0</v>
      </c>
      <c r="G11001" s="38">
        <v>0.04</v>
      </c>
      <c r="H11001" s="34">
        <v>0.98430727082080771</v>
      </c>
      <c r="I11001" s="35">
        <v>2178.9225244181202</v>
      </c>
      <c r="J11001" s="35">
        <v>1.0082995970743003</v>
      </c>
      <c r="K11001" s="35">
        <v>-0.47154682792687019</v>
      </c>
      <c r="L11001" s="35">
        <v>0</v>
      </c>
      <c r="M11001" s="35">
        <v>0</v>
      </c>
      <c r="N11001" s="35">
        <v>0</v>
      </c>
      <c r="O11001" s="35">
        <v>0</v>
      </c>
      <c r="P11001" s="36">
        <v>12</v>
      </c>
      <c r="Q11001" s="37">
        <v>86</v>
      </c>
      <c r="R11001" s="36">
        <v>0</v>
      </c>
      <c r="S11001" s="39">
        <f t="shared" si="385"/>
        <v>86</v>
      </c>
      <c r="T11001" s="34" t="s">
        <v>29</v>
      </c>
      <c r="U11001" s="12">
        <f>((alpha*(beta^speed))*(speed^ceta))</f>
        <v>542.92549153911739</v>
      </c>
      <c r="V11001" s="8">
        <f t="shared" si="386"/>
        <v>86</v>
      </c>
    </row>
    <row r="11002" spans="1:28">
      <c r="A11002" s="34" t="s">
        <v>19</v>
      </c>
      <c r="B11002" s="34" t="s">
        <v>76</v>
      </c>
      <c r="C11002" s="5" t="s">
        <v>196</v>
      </c>
      <c r="D11002" s="35" t="s">
        <v>90</v>
      </c>
      <c r="E11002" s="36" t="s">
        <v>15</v>
      </c>
      <c r="F11002" s="37">
        <v>50</v>
      </c>
      <c r="G11002" s="38">
        <v>0.04</v>
      </c>
      <c r="H11002" s="34">
        <v>0.99057501984180085</v>
      </c>
      <c r="I11002" s="35">
        <v>-3.0616778863313918E-5</v>
      </c>
      <c r="J11002" s="35">
        <v>4.4371027057690457E-3</v>
      </c>
      <c r="K11002" s="35">
        <v>-0.22520887565872916</v>
      </c>
      <c r="L11002" s="35">
        <v>6.137281421629174</v>
      </c>
      <c r="M11002" s="35">
        <v>0</v>
      </c>
      <c r="N11002" s="35">
        <v>0</v>
      </c>
      <c r="O11002" s="35">
        <v>0</v>
      </c>
      <c r="P11002" s="36">
        <v>12</v>
      </c>
      <c r="Q11002" s="37">
        <v>71</v>
      </c>
      <c r="R11002" s="36">
        <v>14</v>
      </c>
      <c r="S11002" s="39">
        <f t="shared" si="385"/>
        <v>71</v>
      </c>
      <c r="T11002" s="34" t="s">
        <v>51</v>
      </c>
      <c r="U11002" s="12">
        <f>(((alpha*(speed^3))+(beta*(speed^2))+(ceta*speed))+delta)</f>
        <v>1.5568040498936178</v>
      </c>
      <c r="V11002" s="8">
        <f t="shared" si="386"/>
        <v>71</v>
      </c>
    </row>
    <row r="11003" spans="1:28">
      <c r="A11003" s="34" t="s">
        <v>19</v>
      </c>
      <c r="B11003" s="34" t="s">
        <v>76</v>
      </c>
      <c r="C11003" s="5" t="s">
        <v>196</v>
      </c>
      <c r="D11003" s="35" t="s">
        <v>90</v>
      </c>
      <c r="E11003" s="36" t="s">
        <v>16</v>
      </c>
      <c r="F11003" s="37">
        <v>50</v>
      </c>
      <c r="G11003" s="38">
        <v>0.04</v>
      </c>
      <c r="H11003" s="34">
        <v>0.94215435522198865</v>
      </c>
      <c r="I11003" s="35">
        <v>-1.8737587330930577E-6</v>
      </c>
      <c r="J11003" s="35">
        <v>5.6042087760742928E-4</v>
      </c>
      <c r="K11003" s="35">
        <v>-3.4385706657701687E-2</v>
      </c>
      <c r="L11003" s="35">
        <v>1.4953571386519151</v>
      </c>
      <c r="M11003" s="35">
        <v>0</v>
      </c>
      <c r="N11003" s="35">
        <v>0</v>
      </c>
      <c r="O11003" s="35">
        <v>0</v>
      </c>
      <c r="P11003" s="36">
        <v>12</v>
      </c>
      <c r="Q11003" s="37">
        <v>71</v>
      </c>
      <c r="R11003" s="36">
        <v>14</v>
      </c>
      <c r="S11003" s="39">
        <f t="shared" si="385"/>
        <v>71</v>
      </c>
      <c r="T11003" s="34" t="s">
        <v>51</v>
      </c>
      <c r="U11003" s="12">
        <f>(((alpha*(speed^3))+(beta*(speed^2))+(ceta*speed))+delta)</f>
        <v>1.2084147480540768</v>
      </c>
      <c r="V11003" s="8">
        <f t="shared" si="386"/>
        <v>71</v>
      </c>
    </row>
    <row r="11004" spans="1:28">
      <c r="A11004" s="34" t="s">
        <v>19</v>
      </c>
      <c r="B11004" s="34" t="s">
        <v>76</v>
      </c>
      <c r="C11004" s="5" t="s">
        <v>196</v>
      </c>
      <c r="D11004" s="35" t="s">
        <v>90</v>
      </c>
      <c r="E11004" s="36" t="s">
        <v>14</v>
      </c>
      <c r="F11004" s="37">
        <v>50</v>
      </c>
      <c r="G11004" s="38">
        <v>0.04</v>
      </c>
      <c r="H11004" s="34">
        <v>0.99056810024179709</v>
      </c>
      <c r="I11004" s="35">
        <v>0.55651879489590517</v>
      </c>
      <c r="J11004" s="35">
        <v>1.0111821804685848</v>
      </c>
      <c r="K11004" s="35">
        <v>-0.67224743093314798</v>
      </c>
      <c r="L11004" s="35">
        <v>0</v>
      </c>
      <c r="M11004" s="35">
        <v>0</v>
      </c>
      <c r="N11004" s="35">
        <v>0</v>
      </c>
      <c r="O11004" s="35">
        <v>0</v>
      </c>
      <c r="P11004" s="36">
        <v>12</v>
      </c>
      <c r="Q11004" s="37">
        <v>71</v>
      </c>
      <c r="R11004" s="36">
        <v>0</v>
      </c>
      <c r="S11004" s="39">
        <f t="shared" si="385"/>
        <v>71</v>
      </c>
      <c r="T11004" s="34" t="s">
        <v>29</v>
      </c>
      <c r="U11004" s="12">
        <f>((alpha*(beta^speed))*(speed^ceta))</f>
        <v>6.9801396438010366E-2</v>
      </c>
      <c r="V11004" s="8">
        <f t="shared" si="386"/>
        <v>71</v>
      </c>
      <c r="AB11004" s="41"/>
    </row>
    <row r="11005" spans="1:28">
      <c r="A11005" s="34" t="s">
        <v>19</v>
      </c>
      <c r="B11005" s="34" t="s">
        <v>76</v>
      </c>
      <c r="C11005" s="5" t="s">
        <v>196</v>
      </c>
      <c r="D11005" s="35" t="s">
        <v>90</v>
      </c>
      <c r="E11005" s="36" t="s">
        <v>18</v>
      </c>
      <c r="F11005" s="37">
        <v>50</v>
      </c>
      <c r="G11005" s="38">
        <v>0.04</v>
      </c>
      <c r="H11005" s="34">
        <v>0.97850573907067684</v>
      </c>
      <c r="I11005" s="35">
        <v>3.1479341288883085E-2</v>
      </c>
      <c r="J11005" s="35">
        <v>0.99006856382804354</v>
      </c>
      <c r="K11005" s="35">
        <v>-0.20714949553717538</v>
      </c>
      <c r="L11005" s="35">
        <v>0</v>
      </c>
      <c r="M11005" s="35">
        <v>0</v>
      </c>
      <c r="N11005" s="35">
        <v>0</v>
      </c>
      <c r="O11005" s="35">
        <v>0</v>
      </c>
      <c r="P11005" s="36">
        <v>12</v>
      </c>
      <c r="Q11005" s="37">
        <v>71</v>
      </c>
      <c r="R11005" s="36">
        <v>0</v>
      </c>
      <c r="S11005" s="39">
        <f t="shared" si="385"/>
        <v>71</v>
      </c>
      <c r="T11005" s="34" t="s">
        <v>29</v>
      </c>
      <c r="U11005" s="12">
        <f>((alpha*(beta^speed))*(speed^ceta))</f>
        <v>6.4087401065900974E-3</v>
      </c>
      <c r="V11005" s="8">
        <f t="shared" si="386"/>
        <v>71</v>
      </c>
      <c r="AB11005" s="41"/>
    </row>
    <row r="11006" spans="1:28">
      <c r="A11006" s="34" t="s">
        <v>19</v>
      </c>
      <c r="B11006" s="34" t="s">
        <v>76</v>
      </c>
      <c r="C11006" s="5" t="s">
        <v>196</v>
      </c>
      <c r="D11006" s="35" t="s">
        <v>90</v>
      </c>
      <c r="E11006" s="36" t="s">
        <v>17</v>
      </c>
      <c r="F11006" s="37">
        <v>50</v>
      </c>
      <c r="G11006" s="38">
        <v>0.04</v>
      </c>
      <c r="H11006" s="34">
        <v>0.97565537276646275</v>
      </c>
      <c r="I11006" s="35">
        <v>7.0045673711194576</v>
      </c>
      <c r="J11006" s="35">
        <v>2.2388544915365056</v>
      </c>
      <c r="K11006" s="35">
        <v>-5.3734647691694525E-2</v>
      </c>
      <c r="L11006" s="35">
        <v>0</v>
      </c>
      <c r="M11006" s="35">
        <v>0</v>
      </c>
      <c r="N11006" s="35">
        <v>0</v>
      </c>
      <c r="O11006" s="35">
        <v>0</v>
      </c>
      <c r="P11006" s="36">
        <v>12</v>
      </c>
      <c r="Q11006" s="37">
        <v>71</v>
      </c>
      <c r="R11006" s="36">
        <v>13</v>
      </c>
      <c r="S11006" s="39">
        <f t="shared" si="385"/>
        <v>71</v>
      </c>
      <c r="T11006" s="34" t="s">
        <v>50</v>
      </c>
      <c r="U11006" s="12">
        <f>EXP((alpha+(beta/speed))+(ceta*LN(speed)))</f>
        <v>904.19670573078577</v>
      </c>
      <c r="V11006" s="8">
        <f t="shared" si="386"/>
        <v>71</v>
      </c>
    </row>
    <row r="11007" spans="1:28">
      <c r="A11007" s="34" t="s">
        <v>19</v>
      </c>
      <c r="B11007" s="34" t="s">
        <v>76</v>
      </c>
      <c r="C11007" s="5" t="s">
        <v>196</v>
      </c>
      <c r="D11007" s="35" t="s">
        <v>90</v>
      </c>
      <c r="E11007" s="36" t="s">
        <v>15</v>
      </c>
      <c r="F11007" s="37">
        <v>100</v>
      </c>
      <c r="G11007" s="38">
        <v>0.04</v>
      </c>
      <c r="H11007" s="34">
        <v>0.99317574395212993</v>
      </c>
      <c r="I11007" s="35">
        <v>-5.7775048731357323E-5</v>
      </c>
      <c r="J11007" s="35">
        <v>6.2369449669389451E-3</v>
      </c>
      <c r="K11007" s="35">
        <v>-0.26259832100892827</v>
      </c>
      <c r="L11007" s="35">
        <v>7.0039476623094936</v>
      </c>
      <c r="M11007" s="35">
        <v>0</v>
      </c>
      <c r="N11007" s="35">
        <v>0</v>
      </c>
      <c r="O11007" s="35">
        <v>0</v>
      </c>
      <c r="P11007" s="36">
        <v>12</v>
      </c>
      <c r="Q11007" s="37">
        <v>51</v>
      </c>
      <c r="R11007" s="36">
        <v>14</v>
      </c>
      <c r="S11007" s="39">
        <f t="shared" si="385"/>
        <v>51</v>
      </c>
      <c r="T11007" s="34" t="s">
        <v>51</v>
      </c>
      <c r="U11007" s="12">
        <f>(((alpha*(speed^3))+(beta*(speed^2))+(ceta*speed))+delta)</f>
        <v>2.1698091605990681</v>
      </c>
      <c r="V11007" s="8">
        <f t="shared" si="386"/>
        <v>51</v>
      </c>
    </row>
    <row r="11008" spans="1:28">
      <c r="A11008" s="34" t="s">
        <v>19</v>
      </c>
      <c r="B11008" s="34" t="s">
        <v>76</v>
      </c>
      <c r="C11008" s="5" t="s">
        <v>196</v>
      </c>
      <c r="D11008" s="35" t="s">
        <v>90</v>
      </c>
      <c r="E11008" s="36" t="s">
        <v>16</v>
      </c>
      <c r="F11008" s="37">
        <v>100</v>
      </c>
      <c r="G11008" s="38">
        <v>0.04</v>
      </c>
      <c r="H11008" s="34">
        <v>0.90260074145295699</v>
      </c>
      <c r="I11008" s="35">
        <v>-1.9284922728693695E-5</v>
      </c>
      <c r="J11008" s="35">
        <v>2.4534547488061814E-3</v>
      </c>
      <c r="K11008" s="35">
        <v>-8.5727225158758566E-2</v>
      </c>
      <c r="L11008" s="35">
        <v>2.2876936843101596</v>
      </c>
      <c r="M11008" s="35">
        <v>0</v>
      </c>
      <c r="N11008" s="35">
        <v>0</v>
      </c>
      <c r="O11008" s="35">
        <v>0</v>
      </c>
      <c r="P11008" s="36">
        <v>12</v>
      </c>
      <c r="Q11008" s="37">
        <v>51</v>
      </c>
      <c r="R11008" s="36">
        <v>14</v>
      </c>
      <c r="S11008" s="39">
        <f t="shared" si="385"/>
        <v>51</v>
      </c>
      <c r="T11008" s="34" t="s">
        <v>51</v>
      </c>
      <c r="U11008" s="12">
        <f>(((alpha*(speed^3))+(beta*(speed^2))+(ceta*speed))+delta)</f>
        <v>1.7388767179744038</v>
      </c>
      <c r="V11008" s="8">
        <f t="shared" si="386"/>
        <v>51</v>
      </c>
    </row>
    <row r="11009" spans="1:28">
      <c r="A11009" s="34" t="s">
        <v>19</v>
      </c>
      <c r="B11009" s="34" t="s">
        <v>76</v>
      </c>
      <c r="C11009" s="5" t="s">
        <v>196</v>
      </c>
      <c r="D11009" s="35" t="s">
        <v>90</v>
      </c>
      <c r="E11009" s="36" t="s">
        <v>14</v>
      </c>
      <c r="F11009" s="37">
        <v>100</v>
      </c>
      <c r="G11009" s="38">
        <v>0.04</v>
      </c>
      <c r="H11009" s="34">
        <v>0.98629921682991661</v>
      </c>
      <c r="I11009" s="35">
        <v>0.57280546997794657</v>
      </c>
      <c r="J11009" s="35">
        <v>1.0127453650145408</v>
      </c>
      <c r="K11009" s="35">
        <v>-0.60683727685853095</v>
      </c>
      <c r="L11009" s="35">
        <v>0</v>
      </c>
      <c r="M11009" s="35">
        <v>0</v>
      </c>
      <c r="N11009" s="35">
        <v>0</v>
      </c>
      <c r="O11009" s="35">
        <v>0</v>
      </c>
      <c r="P11009" s="36">
        <v>12</v>
      </c>
      <c r="Q11009" s="37">
        <v>51</v>
      </c>
      <c r="R11009" s="36">
        <v>0</v>
      </c>
      <c r="S11009" s="39">
        <f t="shared" si="385"/>
        <v>51</v>
      </c>
      <c r="T11009" s="34" t="s">
        <v>29</v>
      </c>
      <c r="U11009" s="12">
        <f>((alpha*(beta^speed))*(speed^ceta))</f>
        <v>0.1005317858285851</v>
      </c>
      <c r="V11009" s="8">
        <f t="shared" si="386"/>
        <v>51</v>
      </c>
    </row>
    <row r="11010" spans="1:28">
      <c r="A11010" s="34" t="s">
        <v>19</v>
      </c>
      <c r="B11010" s="34" t="s">
        <v>76</v>
      </c>
      <c r="C11010" s="5" t="s">
        <v>196</v>
      </c>
      <c r="D11010" s="35" t="s">
        <v>90</v>
      </c>
      <c r="E11010" s="36" t="s">
        <v>18</v>
      </c>
      <c r="F11010" s="37">
        <v>100</v>
      </c>
      <c r="G11010" s="38">
        <v>0.04</v>
      </c>
      <c r="H11010" s="34">
        <v>0.98424674508238663</v>
      </c>
      <c r="I11010" s="35">
        <v>5.4405615257640781E-2</v>
      </c>
      <c r="J11010" s="35">
        <v>0.99478177209601359</v>
      </c>
      <c r="K11010" s="35">
        <v>-0.40139771554578491</v>
      </c>
      <c r="L11010" s="35">
        <v>0</v>
      </c>
      <c r="M11010" s="35">
        <v>0</v>
      </c>
      <c r="N11010" s="35">
        <v>0</v>
      </c>
      <c r="O11010" s="35">
        <v>0</v>
      </c>
      <c r="P11010" s="36">
        <v>12</v>
      </c>
      <c r="Q11010" s="37">
        <v>51</v>
      </c>
      <c r="R11010" s="36">
        <v>0</v>
      </c>
      <c r="S11010" s="39">
        <f t="shared" ref="S11010:S11073" si="387">V11010</f>
        <v>51</v>
      </c>
      <c r="T11010" s="34" t="s">
        <v>29</v>
      </c>
      <c r="U11010" s="12">
        <f>((alpha*(beta^speed))*(speed^ceta))</f>
        <v>8.5970157103436411E-3</v>
      </c>
      <c r="V11010" s="8">
        <f t="shared" ref="V11010:V11073" si="388">IF($V$1&lt;P11010,P11010,IF($V$1&gt;Q11010,Q11010,$V$1))</f>
        <v>51</v>
      </c>
      <c r="AB11010" s="41"/>
    </row>
    <row r="11011" spans="1:28">
      <c r="A11011" s="34" t="s">
        <v>19</v>
      </c>
      <c r="B11011" s="34" t="s">
        <v>76</v>
      </c>
      <c r="C11011" s="5" t="s">
        <v>196</v>
      </c>
      <c r="D11011" s="35" t="s">
        <v>90</v>
      </c>
      <c r="E11011" s="36" t="s">
        <v>17</v>
      </c>
      <c r="F11011" s="37">
        <v>100</v>
      </c>
      <c r="G11011" s="38">
        <v>0.04</v>
      </c>
      <c r="H11011" s="34">
        <v>0.97333173600510969</v>
      </c>
      <c r="I11011" s="35">
        <v>-6.7763724426704386E-3</v>
      </c>
      <c r="J11011" s="35">
        <v>0.75245500615561567</v>
      </c>
      <c r="K11011" s="35">
        <v>-32.691170992843119</v>
      </c>
      <c r="L11011" s="35">
        <v>1870.6569165469218</v>
      </c>
      <c r="M11011" s="35">
        <v>0</v>
      </c>
      <c r="N11011" s="35">
        <v>0</v>
      </c>
      <c r="O11011" s="35">
        <v>0</v>
      </c>
      <c r="P11011" s="36">
        <v>12</v>
      </c>
      <c r="Q11011" s="37">
        <v>51</v>
      </c>
      <c r="R11011" s="36">
        <v>14</v>
      </c>
      <c r="S11011" s="39">
        <f t="shared" si="387"/>
        <v>51</v>
      </c>
      <c r="T11011" s="34" t="s">
        <v>51</v>
      </c>
      <c r="U11011" s="12">
        <f>(((alpha*(speed^3))+(beta*(speed^2))+(ceta*speed))+delta)</f>
        <v>1261.650086030003</v>
      </c>
      <c r="V11011" s="8">
        <f t="shared" si="388"/>
        <v>51</v>
      </c>
    </row>
    <row r="11012" spans="1:28">
      <c r="A11012" s="34" t="s">
        <v>19</v>
      </c>
      <c r="B11012" s="34" t="s">
        <v>76</v>
      </c>
      <c r="C11012" s="5" t="s">
        <v>196</v>
      </c>
      <c r="D11012" s="35" t="s">
        <v>90</v>
      </c>
      <c r="E11012" s="36" t="s">
        <v>15</v>
      </c>
      <c r="F11012" s="37">
        <v>0</v>
      </c>
      <c r="G11012" s="38">
        <v>0.06</v>
      </c>
      <c r="H11012" s="34">
        <v>0.9925837226893407</v>
      </c>
      <c r="I11012" s="35">
        <v>9.1258157254798942</v>
      </c>
      <c r="J11012" s="35">
        <v>-0.41929743660866786</v>
      </c>
      <c r="K11012" s="35">
        <v>236.23935748413405</v>
      </c>
      <c r="L11012" s="35">
        <v>-2.4236980104114827</v>
      </c>
      <c r="M11012" s="35">
        <v>0</v>
      </c>
      <c r="N11012" s="35">
        <v>0</v>
      </c>
      <c r="O11012" s="35">
        <v>0</v>
      </c>
      <c r="P11012" s="36">
        <v>12</v>
      </c>
      <c r="Q11012" s="37">
        <v>86</v>
      </c>
      <c r="R11012" s="36">
        <v>1</v>
      </c>
      <c r="S11012" s="39">
        <f t="shared" si="387"/>
        <v>86</v>
      </c>
      <c r="T11012" s="34" t="s">
        <v>30</v>
      </c>
      <c r="U11012" s="12">
        <f>((alpha*(speed^beta))+(ceta*(speed^delta)))</f>
        <v>1.4145864062341054</v>
      </c>
      <c r="V11012" s="8">
        <f t="shared" si="388"/>
        <v>86</v>
      </c>
    </row>
    <row r="11013" spans="1:28">
      <c r="A11013" s="34" t="s">
        <v>19</v>
      </c>
      <c r="B11013" s="34" t="s">
        <v>76</v>
      </c>
      <c r="C11013" s="5" t="s">
        <v>196</v>
      </c>
      <c r="D11013" s="35" t="s">
        <v>90</v>
      </c>
      <c r="E11013" s="36" t="s">
        <v>16</v>
      </c>
      <c r="F11013" s="37">
        <v>0</v>
      </c>
      <c r="G11013" s="38">
        <v>0.06</v>
      </c>
      <c r="H11013" s="34">
        <v>0.98629101859124768</v>
      </c>
      <c r="I11013" s="35">
        <v>0.68985215984825721</v>
      </c>
      <c r="J11013" s="35">
        <v>144.67670562518521</v>
      </c>
      <c r="K11013" s="35">
        <v>3.0938826845096097</v>
      </c>
      <c r="L11013" s="35">
        <v>0.58610499991370957</v>
      </c>
      <c r="M11013" s="35">
        <v>0.51820833432518665</v>
      </c>
      <c r="N11013" s="35">
        <v>0</v>
      </c>
      <c r="O11013" s="35">
        <v>0</v>
      </c>
      <c r="P11013" s="36">
        <v>12</v>
      </c>
      <c r="Q11013" s="37">
        <v>86</v>
      </c>
      <c r="R11013" s="36">
        <v>10</v>
      </c>
      <c r="S11013" s="39">
        <f t="shared" si="387"/>
        <v>86</v>
      </c>
      <c r="T11013" s="34" t="s">
        <v>44</v>
      </c>
      <c r="U11013" s="12">
        <f>(alpha+(beta/(1+EXP((((-1)*ceta)+(delta*LN(speed)))+(epsilon*speed)))))</f>
        <v>0.68985215984825721</v>
      </c>
      <c r="V11013" s="8">
        <f t="shared" si="388"/>
        <v>86</v>
      </c>
    </row>
    <row r="11014" spans="1:28">
      <c r="A11014" s="34" t="s">
        <v>19</v>
      </c>
      <c r="B11014" s="34" t="s">
        <v>76</v>
      </c>
      <c r="C11014" s="5" t="s">
        <v>196</v>
      </c>
      <c r="D11014" s="35" t="s">
        <v>90</v>
      </c>
      <c r="E11014" s="36" t="s">
        <v>14</v>
      </c>
      <c r="F11014" s="37">
        <v>0</v>
      </c>
      <c r="G11014" s="38">
        <v>0.06</v>
      </c>
      <c r="H11014" s="34">
        <v>0.99372498508171792</v>
      </c>
      <c r="I11014" s="35">
        <v>4.589392410841624E-3</v>
      </c>
      <c r="J11014" s="35">
        <v>0.48055744166370012</v>
      </c>
      <c r="K11014" s="35">
        <v>0.90772230855683067</v>
      </c>
      <c r="L11014" s="35">
        <v>-0.92920051116003965</v>
      </c>
      <c r="M11014" s="35">
        <v>0</v>
      </c>
      <c r="N11014" s="35">
        <v>0</v>
      </c>
      <c r="O11014" s="35">
        <v>0</v>
      </c>
      <c r="P11014" s="36">
        <v>12</v>
      </c>
      <c r="Q11014" s="37">
        <v>86</v>
      </c>
      <c r="R11014" s="36">
        <v>1</v>
      </c>
      <c r="S11014" s="39">
        <f t="shared" si="387"/>
        <v>86</v>
      </c>
      <c r="T11014" s="34" t="s">
        <v>30</v>
      </c>
      <c r="U11014" s="12">
        <f>((alpha*(speed^beta))+(ceta*(speed^delta)))</f>
        <v>5.3497736739928942E-2</v>
      </c>
      <c r="V11014" s="8">
        <f t="shared" si="388"/>
        <v>86</v>
      </c>
      <c r="AB11014" s="41"/>
    </row>
    <row r="11015" spans="1:28">
      <c r="A11015" s="34" t="s">
        <v>19</v>
      </c>
      <c r="B11015" s="34" t="s">
        <v>76</v>
      </c>
      <c r="C11015" s="5" t="s">
        <v>196</v>
      </c>
      <c r="D11015" s="35" t="s">
        <v>90</v>
      </c>
      <c r="E11015" s="36" t="s">
        <v>18</v>
      </c>
      <c r="F11015" s="37">
        <v>0</v>
      </c>
      <c r="G11015" s="38">
        <v>0.06</v>
      </c>
      <c r="H11015" s="34">
        <v>0.98036218573131628</v>
      </c>
      <c r="I11015" s="35">
        <v>-2.6182698962106985E-8</v>
      </c>
      <c r="J11015" s="35">
        <v>4.0237007017785817E-6</v>
      </c>
      <c r="K11015" s="35">
        <v>-2.8930127527237006E-4</v>
      </c>
      <c r="L11015" s="35">
        <v>1.6878171713810345E-2</v>
      </c>
      <c r="M11015" s="35">
        <v>0</v>
      </c>
      <c r="N11015" s="35">
        <v>0</v>
      </c>
      <c r="O11015" s="35">
        <v>0</v>
      </c>
      <c r="P11015" s="36">
        <v>12</v>
      </c>
      <c r="Q11015" s="37">
        <v>86</v>
      </c>
      <c r="R11015" s="36">
        <v>14</v>
      </c>
      <c r="S11015" s="39">
        <f t="shared" si="387"/>
        <v>86</v>
      </c>
      <c r="T11015" s="34" t="s">
        <v>51</v>
      </c>
      <c r="U11015" s="12">
        <f>(((alpha*(speed^3))+(beta*(speed^2))+(ceta*speed))+delta)</f>
        <v>5.1038896596989868E-3</v>
      </c>
      <c r="V11015" s="8">
        <f t="shared" si="388"/>
        <v>86</v>
      </c>
      <c r="AB11015" s="41"/>
    </row>
    <row r="11016" spans="1:28">
      <c r="A11016" s="34" t="s">
        <v>19</v>
      </c>
      <c r="B11016" s="34" t="s">
        <v>76</v>
      </c>
      <c r="C11016" s="5" t="s">
        <v>196</v>
      </c>
      <c r="D11016" s="35" t="s">
        <v>90</v>
      </c>
      <c r="E11016" s="36" t="s">
        <v>17</v>
      </c>
      <c r="F11016" s="37">
        <v>0</v>
      </c>
      <c r="G11016" s="38">
        <v>0.06</v>
      </c>
      <c r="H11016" s="34">
        <v>0.98543284667146502</v>
      </c>
      <c r="I11016" s="35">
        <v>4097.5380479667501</v>
      </c>
      <c r="J11016" s="35">
        <v>-0.8883606774209224</v>
      </c>
      <c r="K11016" s="35">
        <v>296.50746984063545</v>
      </c>
      <c r="L11016" s="35">
        <v>0.16978470620429964</v>
      </c>
      <c r="M11016" s="35">
        <v>0</v>
      </c>
      <c r="N11016" s="35">
        <v>0</v>
      </c>
      <c r="O11016" s="35">
        <v>0</v>
      </c>
      <c r="P11016" s="36">
        <v>12</v>
      </c>
      <c r="Q11016" s="37">
        <v>86</v>
      </c>
      <c r="R11016" s="36">
        <v>1</v>
      </c>
      <c r="S11016" s="39">
        <f t="shared" si="387"/>
        <v>86</v>
      </c>
      <c r="T11016" s="34" t="s">
        <v>30</v>
      </c>
      <c r="U11016" s="12">
        <f>((alpha*(speed^beta))+(ceta*(speed^delta)))</f>
        <v>710.00202367071427</v>
      </c>
      <c r="V11016" s="8">
        <f t="shared" si="388"/>
        <v>86</v>
      </c>
    </row>
    <row r="11017" spans="1:28">
      <c r="A11017" s="34" t="s">
        <v>19</v>
      </c>
      <c r="B11017" s="34" t="s">
        <v>76</v>
      </c>
      <c r="C11017" s="5" t="s">
        <v>196</v>
      </c>
      <c r="D11017" s="35" t="s">
        <v>90</v>
      </c>
      <c r="E11017" s="36" t="s">
        <v>15</v>
      </c>
      <c r="F11017" s="37">
        <v>50</v>
      </c>
      <c r="G11017" s="38">
        <v>0.06</v>
      </c>
      <c r="H11017" s="34">
        <v>0.94742310980645039</v>
      </c>
      <c r="I11017" s="35">
        <v>-1.3923178098842985E-4</v>
      </c>
      <c r="J11017" s="35">
        <v>1.398565706572307E-2</v>
      </c>
      <c r="K11017" s="35">
        <v>-0.47068655199975545</v>
      </c>
      <c r="L11017" s="35">
        <v>8.4560061626023906</v>
      </c>
      <c r="M11017" s="35">
        <v>0</v>
      </c>
      <c r="N11017" s="35">
        <v>0</v>
      </c>
      <c r="O11017" s="35">
        <v>0</v>
      </c>
      <c r="P11017" s="36">
        <v>12</v>
      </c>
      <c r="Q11017" s="37">
        <v>51</v>
      </c>
      <c r="R11017" s="36">
        <v>14</v>
      </c>
      <c r="S11017" s="39">
        <f t="shared" si="387"/>
        <v>51</v>
      </c>
      <c r="T11017" s="34" t="s">
        <v>51</v>
      </c>
      <c r="U11017" s="12">
        <f>(((alpha*(speed^3))+(beta*(speed^2))+(ceta*speed))+delta)</f>
        <v>2.3584510586643592</v>
      </c>
      <c r="V11017" s="8">
        <f t="shared" si="388"/>
        <v>51</v>
      </c>
    </row>
    <row r="11018" spans="1:28">
      <c r="A11018" s="34" t="s">
        <v>19</v>
      </c>
      <c r="B11018" s="34" t="s">
        <v>76</v>
      </c>
      <c r="C11018" s="5" t="s">
        <v>196</v>
      </c>
      <c r="D11018" s="35" t="s">
        <v>90</v>
      </c>
      <c r="E11018" s="36" t="s">
        <v>16</v>
      </c>
      <c r="F11018" s="37">
        <v>50</v>
      </c>
      <c r="G11018" s="38">
        <v>0.06</v>
      </c>
      <c r="H11018" s="34">
        <v>0.9000119476633891</v>
      </c>
      <c r="I11018" s="35">
        <v>-2.1223627250176973E-5</v>
      </c>
      <c r="J11018" s="35">
        <v>2.5899758220618006E-3</v>
      </c>
      <c r="K11018" s="35">
        <v>-8.8032076409761628E-2</v>
      </c>
      <c r="L11018" s="35">
        <v>2.1834847611895571</v>
      </c>
      <c r="M11018" s="35">
        <v>0</v>
      </c>
      <c r="N11018" s="35">
        <v>0</v>
      </c>
      <c r="O11018" s="35">
        <v>0</v>
      </c>
      <c r="P11018" s="36">
        <v>12</v>
      </c>
      <c r="Q11018" s="37">
        <v>51</v>
      </c>
      <c r="R11018" s="36">
        <v>14</v>
      </c>
      <c r="S11018" s="39">
        <f t="shared" si="387"/>
        <v>51</v>
      </c>
      <c r="T11018" s="34" t="s">
        <v>51</v>
      </c>
      <c r="U11018" s="12">
        <f>(((alpha*(speed^3))+(beta*(speed^2))+(ceta*speed))+delta)</f>
        <v>1.6150405991112313</v>
      </c>
      <c r="V11018" s="8">
        <f t="shared" si="388"/>
        <v>51</v>
      </c>
    </row>
    <row r="11019" spans="1:28">
      <c r="A11019" s="34" t="s">
        <v>19</v>
      </c>
      <c r="B11019" s="34" t="s">
        <v>76</v>
      </c>
      <c r="C11019" s="5" t="s">
        <v>196</v>
      </c>
      <c r="D11019" s="35" t="s">
        <v>90</v>
      </c>
      <c r="E11019" s="36" t="s">
        <v>14</v>
      </c>
      <c r="F11019" s="37">
        <v>50</v>
      </c>
      <c r="G11019" s="38">
        <v>0.06</v>
      </c>
      <c r="H11019" s="34">
        <v>0.96363162449773943</v>
      </c>
      <c r="I11019" s="35">
        <v>3.7623690220136914</v>
      </c>
      <c r="J11019" s="35">
        <v>0.32681509655639956</v>
      </c>
      <c r="K11019" s="35">
        <v>-3.8107840063373011E-3</v>
      </c>
      <c r="L11019" s="35">
        <v>0</v>
      </c>
      <c r="M11019" s="35">
        <v>0</v>
      </c>
      <c r="N11019" s="35">
        <v>0</v>
      </c>
      <c r="O11019" s="35">
        <v>0</v>
      </c>
      <c r="P11019" s="36">
        <v>12</v>
      </c>
      <c r="Q11019" s="37">
        <v>51</v>
      </c>
      <c r="R11019" s="36">
        <v>5</v>
      </c>
      <c r="S11019" s="39">
        <f t="shared" si="387"/>
        <v>51</v>
      </c>
      <c r="T11019" s="34" t="s">
        <v>36</v>
      </c>
      <c r="U11019" s="12">
        <f>(1/(((ceta*(speed^2))+(beta*speed))+alpha))</f>
        <v>9.5074298105239416E-2</v>
      </c>
      <c r="V11019" s="8">
        <f t="shared" si="388"/>
        <v>51</v>
      </c>
    </row>
    <row r="11020" spans="1:28">
      <c r="A11020" s="34" t="s">
        <v>19</v>
      </c>
      <c r="B11020" s="34" t="s">
        <v>76</v>
      </c>
      <c r="C11020" s="5" t="s">
        <v>196</v>
      </c>
      <c r="D11020" s="35" t="s">
        <v>90</v>
      </c>
      <c r="E11020" s="36" t="s">
        <v>18</v>
      </c>
      <c r="F11020" s="37">
        <v>50</v>
      </c>
      <c r="G11020" s="38">
        <v>0.06</v>
      </c>
      <c r="H11020" s="34">
        <v>0.98071032191369933</v>
      </c>
      <c r="I11020" s="35">
        <v>-2.2578889992043546E-7</v>
      </c>
      <c r="J11020" s="35">
        <v>2.702649985697502E-5</v>
      </c>
      <c r="K11020" s="35">
        <v>-1.2102999156835092E-3</v>
      </c>
      <c r="L11020" s="35">
        <v>3.0238559103175397E-2</v>
      </c>
      <c r="M11020" s="35">
        <v>0</v>
      </c>
      <c r="N11020" s="35">
        <v>0</v>
      </c>
      <c r="O11020" s="35">
        <v>0</v>
      </c>
      <c r="P11020" s="36">
        <v>12</v>
      </c>
      <c r="Q11020" s="37">
        <v>51</v>
      </c>
      <c r="R11020" s="36">
        <v>14</v>
      </c>
      <c r="S11020" s="39">
        <f t="shared" si="387"/>
        <v>51</v>
      </c>
      <c r="T11020" s="34" t="s">
        <v>51</v>
      </c>
      <c r="U11020" s="12">
        <f>(((alpha*(speed^3))+(beta*(speed^2))+(ceta*speed))+delta)</f>
        <v>8.8580661679627734E-3</v>
      </c>
      <c r="V11020" s="8">
        <f t="shared" si="388"/>
        <v>51</v>
      </c>
      <c r="AB11020" s="41"/>
    </row>
    <row r="11021" spans="1:28">
      <c r="A11021" s="34" t="s">
        <v>19</v>
      </c>
      <c r="B11021" s="34" t="s">
        <v>76</v>
      </c>
      <c r="C11021" s="5" t="s">
        <v>196</v>
      </c>
      <c r="D11021" s="35" t="s">
        <v>90</v>
      </c>
      <c r="E11021" s="36" t="s">
        <v>17</v>
      </c>
      <c r="F11021" s="37">
        <v>50</v>
      </c>
      <c r="G11021" s="38">
        <v>0.06</v>
      </c>
      <c r="H11021" s="34">
        <v>0.9824831980207317</v>
      </c>
      <c r="I11021" s="35">
        <v>-8.9575550564152239E-3</v>
      </c>
      <c r="J11021" s="35">
        <v>0.98345337577627845</v>
      </c>
      <c r="K11021" s="35">
        <v>-37.968038015217857</v>
      </c>
      <c r="L11021" s="35">
        <v>1805.086999816129</v>
      </c>
      <c r="M11021" s="35">
        <v>0</v>
      </c>
      <c r="N11021" s="35">
        <v>0</v>
      </c>
      <c r="O11021" s="35">
        <v>0</v>
      </c>
      <c r="P11021" s="36">
        <v>12</v>
      </c>
      <c r="Q11021" s="37">
        <v>51</v>
      </c>
      <c r="R11021" s="36">
        <v>14</v>
      </c>
      <c r="S11021" s="39">
        <f t="shared" si="387"/>
        <v>51</v>
      </c>
      <c r="T11021" s="34" t="s">
        <v>51</v>
      </c>
      <c r="U11021" s="12">
        <f>(((alpha*(speed^3))+(beta*(speed^2))+(ceta*speed))+delta)</f>
        <v>1238.4506556455824</v>
      </c>
      <c r="V11021" s="8">
        <f t="shared" si="388"/>
        <v>51</v>
      </c>
    </row>
    <row r="11022" spans="1:28">
      <c r="A11022" s="34" t="s">
        <v>19</v>
      </c>
      <c r="B11022" s="34" t="s">
        <v>76</v>
      </c>
      <c r="C11022" s="5" t="s">
        <v>196</v>
      </c>
      <c r="D11022" s="35" t="s">
        <v>90</v>
      </c>
      <c r="E11022" s="36" t="s">
        <v>15</v>
      </c>
      <c r="F11022" s="37">
        <v>100</v>
      </c>
      <c r="G11022" s="38">
        <v>0.06</v>
      </c>
      <c r="H11022" s="34">
        <v>0.85925963386665771</v>
      </c>
      <c r="I11022" s="35">
        <v>-3.0403717446613799E-4</v>
      </c>
      <c r="J11022" s="35">
        <v>2.1328312663489921E-2</v>
      </c>
      <c r="K11022" s="35">
        <v>-0.56288908775364577</v>
      </c>
      <c r="L11022" s="35">
        <v>9.8550898597165233</v>
      </c>
      <c r="M11022" s="35">
        <v>0</v>
      </c>
      <c r="N11022" s="35">
        <v>0</v>
      </c>
      <c r="O11022" s="35">
        <v>0</v>
      </c>
      <c r="P11022" s="36">
        <v>11</v>
      </c>
      <c r="Q11022" s="37">
        <v>37</v>
      </c>
      <c r="R11022" s="36">
        <v>14</v>
      </c>
      <c r="S11022" s="39">
        <f t="shared" si="387"/>
        <v>37</v>
      </c>
      <c r="T11022" s="34" t="s">
        <v>51</v>
      </c>
      <c r="U11022" s="12">
        <f>(((alpha*(speed^3))+(beta*(speed^2))+(ceta*speed))+delta)</f>
        <v>2.8262586509160439</v>
      </c>
      <c r="V11022" s="8">
        <f t="shared" si="388"/>
        <v>37</v>
      </c>
    </row>
    <row r="11023" spans="1:28">
      <c r="A11023" s="34" t="s">
        <v>19</v>
      </c>
      <c r="B11023" s="34" t="s">
        <v>76</v>
      </c>
      <c r="C11023" s="5" t="s">
        <v>196</v>
      </c>
      <c r="D11023" s="35" t="s">
        <v>90</v>
      </c>
      <c r="E11023" s="36" t="s">
        <v>16</v>
      </c>
      <c r="F11023" s="37">
        <v>100</v>
      </c>
      <c r="G11023" s="38">
        <v>0.06</v>
      </c>
      <c r="H11023" s="34">
        <v>0.86518803682680578</v>
      </c>
      <c r="I11023" s="35">
        <v>-1.1445470596883237E-4</v>
      </c>
      <c r="J11023" s="35">
        <v>9.234757191612002E-3</v>
      </c>
      <c r="K11023" s="35">
        <v>-0.20879115153410302</v>
      </c>
      <c r="L11023" s="35">
        <v>3.4032751570474606</v>
      </c>
      <c r="M11023" s="35">
        <v>0</v>
      </c>
      <c r="N11023" s="35">
        <v>0</v>
      </c>
      <c r="O11023" s="35">
        <v>0</v>
      </c>
      <c r="P11023" s="36">
        <v>11</v>
      </c>
      <c r="Q11023" s="37">
        <v>37</v>
      </c>
      <c r="R11023" s="36">
        <v>14</v>
      </c>
      <c r="S11023" s="39">
        <f t="shared" si="387"/>
        <v>37</v>
      </c>
      <c r="T11023" s="34" t="s">
        <v>51</v>
      </c>
      <c r="U11023" s="12">
        <f>(((alpha*(speed^3))+(beta*(speed^2))+(ceta*speed))+delta)</f>
        <v>2.5229109241632126</v>
      </c>
      <c r="V11023" s="8">
        <f t="shared" si="388"/>
        <v>37</v>
      </c>
    </row>
    <row r="11024" spans="1:28">
      <c r="A11024" s="34" t="s">
        <v>19</v>
      </c>
      <c r="B11024" s="34" t="s">
        <v>76</v>
      </c>
      <c r="C11024" s="5" t="s">
        <v>196</v>
      </c>
      <c r="D11024" s="35" t="s">
        <v>90</v>
      </c>
      <c r="E11024" s="36" t="s">
        <v>14</v>
      </c>
      <c r="F11024" s="37">
        <v>100</v>
      </c>
      <c r="G11024" s="38">
        <v>0.06</v>
      </c>
      <c r="H11024" s="34">
        <v>0.8734507232493961</v>
      </c>
      <c r="I11024" s="35">
        <v>3.5164506207774675</v>
      </c>
      <c r="J11024" s="35">
        <v>0.22797722788813352</v>
      </c>
      <c r="K11024" s="35">
        <v>-3.6521455491108404E-3</v>
      </c>
      <c r="L11024" s="35">
        <v>0</v>
      </c>
      <c r="M11024" s="35">
        <v>0</v>
      </c>
      <c r="N11024" s="35">
        <v>0</v>
      </c>
      <c r="O11024" s="35">
        <v>0</v>
      </c>
      <c r="P11024" s="36">
        <v>11</v>
      </c>
      <c r="Q11024" s="37">
        <v>37</v>
      </c>
      <c r="R11024" s="36">
        <v>5</v>
      </c>
      <c r="S11024" s="39">
        <f t="shared" si="387"/>
        <v>37</v>
      </c>
      <c r="T11024" s="34" t="s">
        <v>36</v>
      </c>
      <c r="U11024" s="12">
        <f>(1/(((ceta*(speed^2))+(beta*speed))+alpha))</f>
        <v>0.14384720627277364</v>
      </c>
      <c r="V11024" s="8">
        <f t="shared" si="388"/>
        <v>37</v>
      </c>
    </row>
    <row r="11025" spans="1:28">
      <c r="A11025" s="34" t="s">
        <v>19</v>
      </c>
      <c r="B11025" s="34" t="s">
        <v>76</v>
      </c>
      <c r="C11025" s="5" t="s">
        <v>196</v>
      </c>
      <c r="D11025" s="35" t="s">
        <v>90</v>
      </c>
      <c r="E11025" s="36" t="s">
        <v>18</v>
      </c>
      <c r="F11025" s="37">
        <v>100</v>
      </c>
      <c r="G11025" s="38">
        <v>0.06</v>
      </c>
      <c r="H11025" s="34">
        <v>0.85479652916898707</v>
      </c>
      <c r="I11025" s="35">
        <v>-4.2591079385010508E-7</v>
      </c>
      <c r="J11025" s="35">
        <v>3.3365195352963349E-5</v>
      </c>
      <c r="K11025" s="35">
        <v>-1.2140507866317811E-3</v>
      </c>
      <c r="L11025" s="35">
        <v>3.2194800704557693E-2</v>
      </c>
      <c r="M11025" s="35">
        <v>0</v>
      </c>
      <c r="N11025" s="35">
        <v>0</v>
      </c>
      <c r="O11025" s="35">
        <v>0</v>
      </c>
      <c r="P11025" s="36">
        <v>11</v>
      </c>
      <c r="Q11025" s="37">
        <v>37</v>
      </c>
      <c r="R11025" s="36">
        <v>14</v>
      </c>
      <c r="S11025" s="39">
        <f t="shared" si="387"/>
        <v>37</v>
      </c>
      <c r="T11025" s="34" t="s">
        <v>51</v>
      </c>
      <c r="U11025" s="12">
        <f>(((alpha*(speed^3))+(beta*(speed^2))+(ceta*speed))+delta)</f>
        <v>1.137821459649924E-2</v>
      </c>
      <c r="V11025" s="8">
        <f t="shared" si="388"/>
        <v>37</v>
      </c>
      <c r="AB11025" s="41"/>
    </row>
    <row r="11026" spans="1:28">
      <c r="A11026" s="34" t="s">
        <v>19</v>
      </c>
      <c r="B11026" s="34" t="s">
        <v>76</v>
      </c>
      <c r="C11026" s="5" t="s">
        <v>196</v>
      </c>
      <c r="D11026" s="35" t="s">
        <v>90</v>
      </c>
      <c r="E11026" s="36" t="s">
        <v>17</v>
      </c>
      <c r="F11026" s="37">
        <v>100</v>
      </c>
      <c r="G11026" s="38">
        <v>0.06</v>
      </c>
      <c r="H11026" s="34">
        <v>0.95788779813842195</v>
      </c>
      <c r="I11026" s="35">
        <v>-3.5751557903240222E-2</v>
      </c>
      <c r="J11026" s="35">
        <v>2.8599894570586875</v>
      </c>
      <c r="K11026" s="35">
        <v>-81.501353749561076</v>
      </c>
      <c r="L11026" s="35">
        <v>2682.0619067381399</v>
      </c>
      <c r="M11026" s="35">
        <v>0</v>
      </c>
      <c r="N11026" s="35">
        <v>0</v>
      </c>
      <c r="O11026" s="35">
        <v>0</v>
      </c>
      <c r="P11026" s="36">
        <v>11</v>
      </c>
      <c r="Q11026" s="37">
        <v>37</v>
      </c>
      <c r="R11026" s="36">
        <v>14</v>
      </c>
      <c r="S11026" s="39">
        <f t="shared" si="387"/>
        <v>37</v>
      </c>
      <c r="T11026" s="34" t="s">
        <v>51</v>
      </c>
      <c r="U11026" s="12">
        <f>(((alpha*(speed^3))+(beta*(speed^2))+(ceta*speed))+delta)</f>
        <v>1770.9137222448962</v>
      </c>
      <c r="V11026" s="8">
        <f t="shared" si="388"/>
        <v>37</v>
      </c>
    </row>
    <row r="11027" spans="1:28">
      <c r="A11027" s="34" t="s">
        <v>19</v>
      </c>
      <c r="B11027" s="34" t="s">
        <v>77</v>
      </c>
      <c r="C11027" s="5" t="s">
        <v>197</v>
      </c>
      <c r="D11027" s="35" t="s">
        <v>84</v>
      </c>
      <c r="E11027" s="36" t="s">
        <v>15</v>
      </c>
      <c r="F11027" s="37">
        <v>0</v>
      </c>
      <c r="G11027" s="38">
        <v>0</v>
      </c>
      <c r="H11027" s="34">
        <v>0.98975599414841953</v>
      </c>
      <c r="I11027" s="35">
        <v>1.889537899397123</v>
      </c>
      <c r="J11027" s="35">
        <v>85.615028953967325</v>
      </c>
      <c r="K11027" s="35">
        <v>-8.4328022189038204E-2</v>
      </c>
      <c r="L11027" s="35">
        <v>0.8474721056906459</v>
      </c>
      <c r="M11027" s="35">
        <v>3.2482619253768177E-2</v>
      </c>
      <c r="N11027" s="35">
        <v>0</v>
      </c>
      <c r="O11027" s="35">
        <v>0</v>
      </c>
      <c r="P11027" s="36">
        <v>12</v>
      </c>
      <c r="Q11027" s="37">
        <v>86</v>
      </c>
      <c r="R11027" s="36">
        <v>10</v>
      </c>
      <c r="S11027" s="39">
        <f t="shared" si="387"/>
        <v>86</v>
      </c>
      <c r="T11027" s="34" t="s">
        <v>44</v>
      </c>
      <c r="U11027" s="12">
        <f>(alpha+(beta/(1+EXP((((-1)*ceta)+(delta*LN(speed)))+(epsilon*speed)))))</f>
        <v>1.9998769766594338</v>
      </c>
      <c r="V11027" s="8">
        <f t="shared" si="388"/>
        <v>86</v>
      </c>
    </row>
    <row r="11028" spans="1:28">
      <c r="A11028" s="34" t="s">
        <v>19</v>
      </c>
      <c r="B11028" s="34" t="s">
        <v>77</v>
      </c>
      <c r="C11028" s="5" t="s">
        <v>197</v>
      </c>
      <c r="D11028" s="35" t="s">
        <v>84</v>
      </c>
      <c r="E11028" s="36" t="s">
        <v>16</v>
      </c>
      <c r="F11028" s="37">
        <v>0</v>
      </c>
      <c r="G11028" s="38">
        <v>0</v>
      </c>
      <c r="H11028" s="34">
        <v>0.97780069929997282</v>
      </c>
      <c r="I11028" s="35">
        <v>124.34159023059776</v>
      </c>
      <c r="J11028" s="35">
        <v>1.0054873498376515</v>
      </c>
      <c r="K11028" s="35">
        <v>-0.67763019917586154</v>
      </c>
      <c r="L11028" s="35">
        <v>0</v>
      </c>
      <c r="M11028" s="35">
        <v>0</v>
      </c>
      <c r="N11028" s="35">
        <v>0</v>
      </c>
      <c r="O11028" s="35">
        <v>0</v>
      </c>
      <c r="P11028" s="36">
        <v>12</v>
      </c>
      <c r="Q11028" s="37">
        <v>86</v>
      </c>
      <c r="R11028" s="36">
        <v>0</v>
      </c>
      <c r="S11028" s="39">
        <f t="shared" si="387"/>
        <v>86</v>
      </c>
      <c r="T11028" s="34" t="s">
        <v>29</v>
      </c>
      <c r="U11028" s="12">
        <f>((alpha*(beta^speed))*(speed^ceta))</f>
        <v>9.7303933552051927</v>
      </c>
      <c r="V11028" s="8">
        <f t="shared" si="388"/>
        <v>86</v>
      </c>
    </row>
    <row r="11029" spans="1:28">
      <c r="A11029" s="34" t="s">
        <v>19</v>
      </c>
      <c r="B11029" s="34" t="s">
        <v>77</v>
      </c>
      <c r="C11029" s="5" t="s">
        <v>197</v>
      </c>
      <c r="D11029" s="35" t="s">
        <v>84</v>
      </c>
      <c r="E11029" s="36" t="s">
        <v>14</v>
      </c>
      <c r="F11029" s="37">
        <v>0</v>
      </c>
      <c r="G11029" s="38">
        <v>0</v>
      </c>
      <c r="H11029" s="34">
        <v>0.99637927209163546</v>
      </c>
      <c r="I11029" s="35">
        <v>20.016520781139644</v>
      </c>
      <c r="J11029" s="35">
        <v>-0.82248049245233268</v>
      </c>
      <c r="K11029" s="35">
        <v>257.07202728472981</v>
      </c>
      <c r="L11029" s="35">
        <v>-2.5506892101689576</v>
      </c>
      <c r="M11029" s="35">
        <v>0</v>
      </c>
      <c r="N11029" s="35">
        <v>0</v>
      </c>
      <c r="O11029" s="35">
        <v>0</v>
      </c>
      <c r="P11029" s="36">
        <v>12</v>
      </c>
      <c r="Q11029" s="37">
        <v>86</v>
      </c>
      <c r="R11029" s="36">
        <v>1</v>
      </c>
      <c r="S11029" s="39">
        <f t="shared" si="387"/>
        <v>86</v>
      </c>
      <c r="T11029" s="34" t="s">
        <v>30</v>
      </c>
      <c r="U11029" s="12">
        <f>((alpha*(speed^beta))+(ceta*(speed^delta)))</f>
        <v>0.5162079233539264</v>
      </c>
      <c r="V11029" s="8">
        <f t="shared" si="388"/>
        <v>86</v>
      </c>
    </row>
    <row r="11030" spans="1:28">
      <c r="A11030" s="34" t="s">
        <v>19</v>
      </c>
      <c r="B11030" s="34" t="s">
        <v>77</v>
      </c>
      <c r="C11030" s="5" t="s">
        <v>197</v>
      </c>
      <c r="D11030" s="35" t="s">
        <v>84</v>
      </c>
      <c r="E11030" s="36" t="s">
        <v>18</v>
      </c>
      <c r="F11030" s="37">
        <v>0</v>
      </c>
      <c r="G11030" s="38">
        <v>0</v>
      </c>
      <c r="H11030" s="34">
        <v>0.99643571673132769</v>
      </c>
      <c r="I11030" s="35">
        <v>4.3111253503587896E-2</v>
      </c>
      <c r="J11030" s="35">
        <v>5.9259650729673423E-2</v>
      </c>
      <c r="K11030" s="35">
        <v>-3.2338173179995676E-4</v>
      </c>
      <c r="L11030" s="35">
        <v>0</v>
      </c>
      <c r="M11030" s="35">
        <v>0</v>
      </c>
      <c r="N11030" s="35">
        <v>0</v>
      </c>
      <c r="O11030" s="35">
        <v>0</v>
      </c>
      <c r="P11030" s="36">
        <v>12</v>
      </c>
      <c r="Q11030" s="37">
        <v>86</v>
      </c>
      <c r="R11030" s="36">
        <v>5</v>
      </c>
      <c r="S11030" s="39">
        <f t="shared" si="387"/>
        <v>86</v>
      </c>
      <c r="T11030" s="34" t="s">
        <v>36</v>
      </c>
      <c r="U11030" s="12">
        <f>(1/(((ceta*(speed^2))+(beta*speed))+alpha))</f>
        <v>0.36393943547662994</v>
      </c>
      <c r="V11030" s="8">
        <f t="shared" si="388"/>
        <v>86</v>
      </c>
    </row>
    <row r="11031" spans="1:28">
      <c r="A11031" s="34" t="s">
        <v>19</v>
      </c>
      <c r="B11031" s="34" t="s">
        <v>77</v>
      </c>
      <c r="C11031" s="5" t="s">
        <v>197</v>
      </c>
      <c r="D11031" s="35" t="s">
        <v>84</v>
      </c>
      <c r="E11031" s="36" t="s">
        <v>17</v>
      </c>
      <c r="F11031" s="37">
        <v>0</v>
      </c>
      <c r="G11031" s="38">
        <v>0</v>
      </c>
      <c r="H11031" s="34">
        <v>0.99244805911730116</v>
      </c>
      <c r="I11031" s="35">
        <v>5607.9921792166197</v>
      </c>
      <c r="J11031" s="35">
        <v>1.0074746940252095</v>
      </c>
      <c r="K11031" s="35">
        <v>-0.8450819463213477</v>
      </c>
      <c r="L11031" s="35">
        <v>0</v>
      </c>
      <c r="M11031" s="35">
        <v>0</v>
      </c>
      <c r="N11031" s="35">
        <v>0</v>
      </c>
      <c r="O11031" s="35">
        <v>0</v>
      </c>
      <c r="P11031" s="36">
        <v>12</v>
      </c>
      <c r="Q11031" s="37">
        <v>86</v>
      </c>
      <c r="R11031" s="36">
        <v>0</v>
      </c>
      <c r="S11031" s="39">
        <f t="shared" si="387"/>
        <v>86</v>
      </c>
      <c r="T11031" s="34" t="s">
        <v>29</v>
      </c>
      <c r="U11031" s="12">
        <f>((alpha*(beta^speed))*(speed^ceta))</f>
        <v>246.6801818820708</v>
      </c>
      <c r="V11031" s="8">
        <f t="shared" si="388"/>
        <v>86</v>
      </c>
    </row>
    <row r="11032" spans="1:28">
      <c r="A11032" s="34" t="s">
        <v>19</v>
      </c>
      <c r="B11032" s="34" t="s">
        <v>77</v>
      </c>
      <c r="C11032" s="5" t="s">
        <v>197</v>
      </c>
      <c r="D11032" s="35" t="s">
        <v>84</v>
      </c>
      <c r="E11032" s="36" t="s">
        <v>15</v>
      </c>
      <c r="F11032" s="37">
        <v>50</v>
      </c>
      <c r="G11032" s="38">
        <v>0</v>
      </c>
      <c r="H11032" s="34">
        <v>0.95321841737395607</v>
      </c>
      <c r="I11032" s="35">
        <v>2.669695013575422</v>
      </c>
      <c r="J11032" s="35">
        <v>11.459753213809497</v>
      </c>
      <c r="K11032" s="35">
        <v>0.99125690192060956</v>
      </c>
      <c r="L11032" s="35">
        <v>3.2358442679203334E-2</v>
      </c>
      <c r="M11032" s="35">
        <v>8.7417120257041736E-2</v>
      </c>
      <c r="N11032" s="35">
        <v>0</v>
      </c>
      <c r="O11032" s="35">
        <v>0</v>
      </c>
      <c r="P11032" s="36">
        <v>12</v>
      </c>
      <c r="Q11032" s="37">
        <v>86</v>
      </c>
      <c r="R11032" s="36">
        <v>10</v>
      </c>
      <c r="S11032" s="39">
        <f t="shared" si="387"/>
        <v>86</v>
      </c>
      <c r="T11032" s="34" t="s">
        <v>44</v>
      </c>
      <c r="U11032" s="12">
        <f>(alpha+(beta/(1+EXP((((-1)*ceta)+(delta*LN(speed)))+(epsilon*speed)))))</f>
        <v>2.6842012496320495</v>
      </c>
      <c r="V11032" s="8">
        <f t="shared" si="388"/>
        <v>86</v>
      </c>
    </row>
    <row r="11033" spans="1:28">
      <c r="A11033" s="34" t="s">
        <v>19</v>
      </c>
      <c r="B11033" s="34" t="s">
        <v>77</v>
      </c>
      <c r="C11033" s="5" t="s">
        <v>197</v>
      </c>
      <c r="D11033" s="35" t="s">
        <v>84</v>
      </c>
      <c r="E11033" s="36" t="s">
        <v>16</v>
      </c>
      <c r="F11033" s="37">
        <v>50</v>
      </c>
      <c r="G11033" s="38">
        <v>0</v>
      </c>
      <c r="H11033" s="34">
        <v>0.94815010046330461</v>
      </c>
      <c r="I11033" s="35">
        <v>5.0330264409354193</v>
      </c>
      <c r="J11033" s="35">
        <v>-1.9761502777667357</v>
      </c>
      <c r="K11033" s="35">
        <v>-0.5413339962853001</v>
      </c>
      <c r="L11033" s="35">
        <v>0</v>
      </c>
      <c r="M11033" s="35">
        <v>0</v>
      </c>
      <c r="N11033" s="35">
        <v>0</v>
      </c>
      <c r="O11033" s="35">
        <v>0</v>
      </c>
      <c r="P11033" s="36">
        <v>12</v>
      </c>
      <c r="Q11033" s="37">
        <v>86</v>
      </c>
      <c r="R11033" s="36">
        <v>13</v>
      </c>
      <c r="S11033" s="39">
        <f t="shared" si="387"/>
        <v>86</v>
      </c>
      <c r="T11033" s="34" t="s">
        <v>50</v>
      </c>
      <c r="U11033" s="12">
        <f>EXP((alpha+(beta/speed))+(ceta*LN(speed)))</f>
        <v>13.447030844336558</v>
      </c>
      <c r="V11033" s="8">
        <f t="shared" si="388"/>
        <v>86</v>
      </c>
    </row>
    <row r="11034" spans="1:28">
      <c r="A11034" s="34" t="s">
        <v>19</v>
      </c>
      <c r="B11034" s="34" t="s">
        <v>77</v>
      </c>
      <c r="C11034" s="5" t="s">
        <v>197</v>
      </c>
      <c r="D11034" s="35" t="s">
        <v>84</v>
      </c>
      <c r="E11034" s="36" t="s">
        <v>14</v>
      </c>
      <c r="F11034" s="37">
        <v>50</v>
      </c>
      <c r="G11034" s="38">
        <v>0</v>
      </c>
      <c r="H11034" s="34">
        <v>0.99708253036951322</v>
      </c>
      <c r="I11034" s="35">
        <v>21.243361358233564</v>
      </c>
      <c r="J11034" s="35">
        <v>-0.85756086940165466</v>
      </c>
      <c r="K11034" s="35">
        <v>5429.7447276553194</v>
      </c>
      <c r="L11034" s="35">
        <v>-3.9644464589104786</v>
      </c>
      <c r="M11034" s="35">
        <v>0</v>
      </c>
      <c r="N11034" s="35">
        <v>0</v>
      </c>
      <c r="O11034" s="35">
        <v>0</v>
      </c>
      <c r="P11034" s="36">
        <v>12</v>
      </c>
      <c r="Q11034" s="37">
        <v>86</v>
      </c>
      <c r="R11034" s="36">
        <v>1</v>
      </c>
      <c r="S11034" s="39">
        <f t="shared" si="387"/>
        <v>86</v>
      </c>
      <c r="T11034" s="34" t="s">
        <v>30</v>
      </c>
      <c r="U11034" s="12">
        <f>((alpha*(speed^beta))+(ceta*(speed^delta)))</f>
        <v>0.46599521894644519</v>
      </c>
      <c r="V11034" s="8">
        <f t="shared" si="388"/>
        <v>86</v>
      </c>
    </row>
    <row r="11035" spans="1:28">
      <c r="A11035" s="34" t="s">
        <v>19</v>
      </c>
      <c r="B11035" s="34" t="s">
        <v>77</v>
      </c>
      <c r="C11035" s="5" t="s">
        <v>197</v>
      </c>
      <c r="D11035" s="35" t="s">
        <v>84</v>
      </c>
      <c r="E11035" s="36" t="s">
        <v>18</v>
      </c>
      <c r="F11035" s="37">
        <v>50</v>
      </c>
      <c r="G11035" s="38">
        <v>0</v>
      </c>
      <c r="H11035" s="34">
        <v>0.98224691884395166</v>
      </c>
      <c r="I11035" s="35">
        <v>-6.0295987158697795E-6</v>
      </c>
      <c r="J11035" s="35">
        <v>1.1728282153910413E-3</v>
      </c>
      <c r="K11035" s="35">
        <v>-7.7406300601689543E-2</v>
      </c>
      <c r="L11035" s="35">
        <v>2.2745300471564107</v>
      </c>
      <c r="M11035" s="35">
        <v>0</v>
      </c>
      <c r="N11035" s="35">
        <v>0</v>
      </c>
      <c r="O11035" s="35">
        <v>0</v>
      </c>
      <c r="P11035" s="36">
        <v>12</v>
      </c>
      <c r="Q11035" s="37">
        <v>86</v>
      </c>
      <c r="R11035" s="36">
        <v>14</v>
      </c>
      <c r="S11035" s="39">
        <f t="shared" si="387"/>
        <v>86</v>
      </c>
      <c r="T11035" s="34" t="s">
        <v>51</v>
      </c>
      <c r="U11035" s="12">
        <f>(((alpha*(speed^3))+(beta*(speed^2))+(ceta*speed))+delta)</f>
        <v>0.45666323562198397</v>
      </c>
      <c r="V11035" s="8">
        <f t="shared" si="388"/>
        <v>86</v>
      </c>
    </row>
    <row r="11036" spans="1:28">
      <c r="A11036" s="34" t="s">
        <v>19</v>
      </c>
      <c r="B11036" s="34" t="s">
        <v>77</v>
      </c>
      <c r="C11036" s="5" t="s">
        <v>197</v>
      </c>
      <c r="D11036" s="35" t="s">
        <v>84</v>
      </c>
      <c r="E11036" s="36" t="s">
        <v>17</v>
      </c>
      <c r="F11036" s="37">
        <v>50</v>
      </c>
      <c r="G11036" s="38">
        <v>0</v>
      </c>
      <c r="H11036" s="34">
        <v>0.97461151305849769</v>
      </c>
      <c r="I11036" s="35">
        <v>3880.9684249999896</v>
      </c>
      <c r="J11036" s="35">
        <v>1.0010908020238272</v>
      </c>
      <c r="K11036" s="35">
        <v>-0.57731853884583562</v>
      </c>
      <c r="L11036" s="35">
        <v>0</v>
      </c>
      <c r="M11036" s="35">
        <v>0</v>
      </c>
      <c r="N11036" s="35">
        <v>0</v>
      </c>
      <c r="O11036" s="35">
        <v>0</v>
      </c>
      <c r="P11036" s="36">
        <v>12</v>
      </c>
      <c r="Q11036" s="37">
        <v>86</v>
      </c>
      <c r="R11036" s="36">
        <v>0</v>
      </c>
      <c r="S11036" s="39">
        <f t="shared" si="387"/>
        <v>86</v>
      </c>
      <c r="T11036" s="34" t="s">
        <v>29</v>
      </c>
      <c r="U11036" s="12">
        <f>((alpha*(beta^speed))*(speed^ceta))</f>
        <v>325.71428499232161</v>
      </c>
      <c r="V11036" s="8">
        <f t="shared" si="388"/>
        <v>86</v>
      </c>
    </row>
    <row r="11037" spans="1:28">
      <c r="A11037" s="34" t="s">
        <v>19</v>
      </c>
      <c r="B11037" s="34" t="s">
        <v>77</v>
      </c>
      <c r="C11037" s="5" t="s">
        <v>197</v>
      </c>
      <c r="D11037" s="35" t="s">
        <v>84</v>
      </c>
      <c r="E11037" s="36" t="s">
        <v>15</v>
      </c>
      <c r="F11037" s="37">
        <v>100</v>
      </c>
      <c r="G11037" s="38">
        <v>0</v>
      </c>
      <c r="H11037" s="34">
        <v>0.95374819042655068</v>
      </c>
      <c r="I11037" s="35">
        <v>3.0958019847680318</v>
      </c>
      <c r="J11037" s="35">
        <v>7.8629387618221118</v>
      </c>
      <c r="K11037" s="35">
        <v>1.5489931368553516</v>
      </c>
      <c r="L11037" s="35">
        <v>-0.44959508168929252</v>
      </c>
      <c r="M11037" s="35">
        <v>0.13443632006985182</v>
      </c>
      <c r="N11037" s="35">
        <v>0</v>
      </c>
      <c r="O11037" s="35">
        <v>0</v>
      </c>
      <c r="P11037" s="36">
        <v>12</v>
      </c>
      <c r="Q11037" s="37">
        <v>85</v>
      </c>
      <c r="R11037" s="36">
        <v>10</v>
      </c>
      <c r="S11037" s="39">
        <f t="shared" si="387"/>
        <v>85</v>
      </c>
      <c r="T11037" s="34" t="s">
        <v>44</v>
      </c>
      <c r="U11037" s="12">
        <f>(alpha+(beta/(1+EXP((((-1)*ceta)+(delta*LN(speed)))+(epsilon*speed)))))</f>
        <v>3.0987728044214071</v>
      </c>
      <c r="V11037" s="8">
        <f t="shared" si="388"/>
        <v>85</v>
      </c>
    </row>
    <row r="11038" spans="1:28">
      <c r="A11038" s="34" t="s">
        <v>19</v>
      </c>
      <c r="B11038" s="34" t="s">
        <v>77</v>
      </c>
      <c r="C11038" s="5" t="s">
        <v>197</v>
      </c>
      <c r="D11038" s="35" t="s">
        <v>84</v>
      </c>
      <c r="E11038" s="36" t="s">
        <v>16</v>
      </c>
      <c r="F11038" s="37">
        <v>100</v>
      </c>
      <c r="G11038" s="38">
        <v>0</v>
      </c>
      <c r="H11038" s="34">
        <v>0.93760423501909995</v>
      </c>
      <c r="I11038" s="35">
        <v>-9.4152201270863436E-5</v>
      </c>
      <c r="J11038" s="35">
        <v>1.8109907258870336E-2</v>
      </c>
      <c r="K11038" s="35">
        <v>-1.3488861113913451</v>
      </c>
      <c r="L11038" s="35">
        <v>57.415173931930653</v>
      </c>
      <c r="M11038" s="35">
        <v>0</v>
      </c>
      <c r="N11038" s="35">
        <v>0</v>
      </c>
      <c r="O11038" s="35">
        <v>0</v>
      </c>
      <c r="P11038" s="36">
        <v>12</v>
      </c>
      <c r="Q11038" s="37">
        <v>85</v>
      </c>
      <c r="R11038" s="36">
        <v>14</v>
      </c>
      <c r="S11038" s="39">
        <f t="shared" si="387"/>
        <v>85</v>
      </c>
      <c r="T11038" s="34" t="s">
        <v>51</v>
      </c>
      <c r="U11038" s="12">
        <f>(((alpha*(speed^3))+(beta*(speed^2))+(ceta*speed))+delta)</f>
        <v>15.782713803535515</v>
      </c>
      <c r="V11038" s="8">
        <f t="shared" si="388"/>
        <v>85</v>
      </c>
    </row>
    <row r="11039" spans="1:28">
      <c r="A11039" s="34" t="s">
        <v>19</v>
      </c>
      <c r="B11039" s="34" t="s">
        <v>77</v>
      </c>
      <c r="C11039" s="5" t="s">
        <v>197</v>
      </c>
      <c r="D11039" s="35" t="s">
        <v>84</v>
      </c>
      <c r="E11039" s="36" t="s">
        <v>14</v>
      </c>
      <c r="F11039" s="37">
        <v>100</v>
      </c>
      <c r="G11039" s="38">
        <v>0</v>
      </c>
      <c r="H11039" s="34">
        <v>0.99728116818335533</v>
      </c>
      <c r="I11039" s="35">
        <v>-0.24719763003587297</v>
      </c>
      <c r="J11039" s="35">
        <v>0.11943536050257457</v>
      </c>
      <c r="K11039" s="35">
        <v>0.6636213159705987</v>
      </c>
      <c r="L11039" s="35">
        <v>0</v>
      </c>
      <c r="M11039" s="35">
        <v>0</v>
      </c>
      <c r="N11039" s="35">
        <v>0</v>
      </c>
      <c r="O11039" s="35">
        <v>0</v>
      </c>
      <c r="P11039" s="36">
        <v>12</v>
      </c>
      <c r="Q11039" s="37">
        <v>85</v>
      </c>
      <c r="R11039" s="36">
        <v>6</v>
      </c>
      <c r="S11039" s="39">
        <f t="shared" si="387"/>
        <v>85</v>
      </c>
      <c r="T11039" s="34" t="s">
        <v>37</v>
      </c>
      <c r="U11039" s="12">
        <f>(1/(alpha+(beta*(speed^ceta))))</f>
        <v>0.49243817022442116</v>
      </c>
      <c r="V11039" s="8">
        <f t="shared" si="388"/>
        <v>85</v>
      </c>
    </row>
    <row r="11040" spans="1:28">
      <c r="A11040" s="34" t="s">
        <v>19</v>
      </c>
      <c r="B11040" s="34" t="s">
        <v>77</v>
      </c>
      <c r="C11040" s="5" t="s">
        <v>197</v>
      </c>
      <c r="D11040" s="35" t="s">
        <v>84</v>
      </c>
      <c r="E11040" s="36" t="s">
        <v>18</v>
      </c>
      <c r="F11040" s="37">
        <v>100</v>
      </c>
      <c r="G11040" s="38">
        <v>0</v>
      </c>
      <c r="H11040" s="34">
        <v>0.9782570611245347</v>
      </c>
      <c r="I11040" s="35">
        <v>-5.3526309901613252E-6</v>
      </c>
      <c r="J11040" s="35">
        <v>1.0960943507946639E-3</v>
      </c>
      <c r="K11040" s="35">
        <v>-7.7669169064445862E-2</v>
      </c>
      <c r="L11040" s="35">
        <v>2.5244386134611241</v>
      </c>
      <c r="M11040" s="35">
        <v>0</v>
      </c>
      <c r="N11040" s="35">
        <v>0</v>
      </c>
      <c r="O11040" s="35">
        <v>0</v>
      </c>
      <c r="P11040" s="36">
        <v>12</v>
      </c>
      <c r="Q11040" s="37">
        <v>85</v>
      </c>
      <c r="R11040" s="36">
        <v>14</v>
      </c>
      <c r="S11040" s="39">
        <f t="shared" si="387"/>
        <v>85</v>
      </c>
      <c r="T11040" s="34" t="s">
        <v>51</v>
      </c>
      <c r="U11040" s="12">
        <f>(((alpha*(speed^3))+(beta*(speed^2))+(ceta*speed))+delta)</f>
        <v>0.55465642064184761</v>
      </c>
      <c r="V11040" s="8">
        <f t="shared" si="388"/>
        <v>85</v>
      </c>
    </row>
    <row r="11041" spans="1:22">
      <c r="A11041" s="34" t="s">
        <v>19</v>
      </c>
      <c r="B11041" s="34" t="s">
        <v>77</v>
      </c>
      <c r="C11041" s="5" t="s">
        <v>197</v>
      </c>
      <c r="D11041" s="35" t="s">
        <v>84</v>
      </c>
      <c r="E11041" s="36" t="s">
        <v>17</v>
      </c>
      <c r="F11041" s="37">
        <v>100</v>
      </c>
      <c r="G11041" s="38">
        <v>0</v>
      </c>
      <c r="H11041" s="34">
        <v>0.96257978607814421</v>
      </c>
      <c r="I11041" s="35">
        <v>8.935721964558919</v>
      </c>
      <c r="J11041" s="35">
        <v>-3.3090446166442185</v>
      </c>
      <c r="K11041" s="35">
        <v>-0.65375590230448155</v>
      </c>
      <c r="L11041" s="35">
        <v>0</v>
      </c>
      <c r="M11041" s="35">
        <v>0</v>
      </c>
      <c r="N11041" s="35">
        <v>0</v>
      </c>
      <c r="O11041" s="35">
        <v>0</v>
      </c>
      <c r="P11041" s="36">
        <v>12</v>
      </c>
      <c r="Q11041" s="37">
        <v>85</v>
      </c>
      <c r="R11041" s="36">
        <v>13</v>
      </c>
      <c r="S11041" s="39">
        <f t="shared" si="387"/>
        <v>85</v>
      </c>
      <c r="T11041" s="34" t="s">
        <v>50</v>
      </c>
      <c r="U11041" s="12">
        <f>EXP((alpha+(beta/speed))+(ceta*LN(speed)))</f>
        <v>400.3673685858044</v>
      </c>
      <c r="V11041" s="8">
        <f t="shared" si="388"/>
        <v>85</v>
      </c>
    </row>
    <row r="11042" spans="1:22">
      <c r="A11042" s="34" t="s">
        <v>19</v>
      </c>
      <c r="B11042" s="34" t="s">
        <v>77</v>
      </c>
      <c r="C11042" s="5" t="s">
        <v>197</v>
      </c>
      <c r="D11042" s="35" t="s">
        <v>84</v>
      </c>
      <c r="E11042" s="36" t="s">
        <v>15</v>
      </c>
      <c r="F11042" s="37">
        <v>0</v>
      </c>
      <c r="G11042" s="38">
        <v>-0.06</v>
      </c>
      <c r="H11042" s="34">
        <v>0.99184055032246066</v>
      </c>
      <c r="I11042" s="35">
        <v>7.6071394699774144</v>
      </c>
      <c r="J11042" s="35">
        <v>-13.162955768741417</v>
      </c>
      <c r="K11042" s="35">
        <v>-1.9688607192800847</v>
      </c>
      <c r="L11042" s="35">
        <v>0</v>
      </c>
      <c r="M11042" s="35">
        <v>0</v>
      </c>
      <c r="N11042" s="35">
        <v>0</v>
      </c>
      <c r="O11042" s="35">
        <v>0</v>
      </c>
      <c r="P11042" s="36">
        <v>12</v>
      </c>
      <c r="Q11042" s="37">
        <v>86</v>
      </c>
      <c r="R11042" s="36">
        <v>13</v>
      </c>
      <c r="S11042" s="39">
        <f t="shared" si="387"/>
        <v>86</v>
      </c>
      <c r="T11042" s="34" t="s">
        <v>50</v>
      </c>
      <c r="U11042" s="12">
        <f>EXP((alpha+(beta/speed))+(ceta*LN(speed)))</f>
        <v>0.2682307726916256</v>
      </c>
      <c r="V11042" s="8">
        <f t="shared" si="388"/>
        <v>86</v>
      </c>
    </row>
    <row r="11043" spans="1:22">
      <c r="A11043" s="34" t="s">
        <v>19</v>
      </c>
      <c r="B11043" s="34" t="s">
        <v>77</v>
      </c>
      <c r="C11043" s="5" t="s">
        <v>197</v>
      </c>
      <c r="D11043" s="35" t="s">
        <v>84</v>
      </c>
      <c r="E11043" s="36" t="s">
        <v>16</v>
      </c>
      <c r="F11043" s="37">
        <v>0</v>
      </c>
      <c r="G11043" s="38">
        <v>-0.06</v>
      </c>
      <c r="H11043" s="34">
        <v>0.98686315892582344</v>
      </c>
      <c r="I11043" s="35">
        <v>9.2655843207984852</v>
      </c>
      <c r="J11043" s="35">
        <v>-16.756579102875847</v>
      </c>
      <c r="K11043" s="35">
        <v>-2.2197328915080914</v>
      </c>
      <c r="L11043" s="35">
        <v>0</v>
      </c>
      <c r="M11043" s="35">
        <v>0</v>
      </c>
      <c r="N11043" s="35">
        <v>0</v>
      </c>
      <c r="O11043" s="35">
        <v>0</v>
      </c>
      <c r="P11043" s="36">
        <v>12</v>
      </c>
      <c r="Q11043" s="37">
        <v>86</v>
      </c>
      <c r="R11043" s="36">
        <v>13</v>
      </c>
      <c r="S11043" s="39">
        <f t="shared" si="387"/>
        <v>86</v>
      </c>
      <c r="T11043" s="34" t="s">
        <v>50</v>
      </c>
      <c r="U11043" s="12">
        <f>EXP((alpha+(beta/speed))+(ceta*LN(speed)))</f>
        <v>0.44187827712464139</v>
      </c>
      <c r="V11043" s="8">
        <f t="shared" si="388"/>
        <v>86</v>
      </c>
    </row>
    <row r="11044" spans="1:22">
      <c r="A11044" s="34" t="s">
        <v>19</v>
      </c>
      <c r="B11044" s="34" t="s">
        <v>77</v>
      </c>
      <c r="C11044" s="5" t="s">
        <v>197</v>
      </c>
      <c r="D11044" s="35" t="s">
        <v>84</v>
      </c>
      <c r="E11044" s="36" t="s">
        <v>14</v>
      </c>
      <c r="F11044" s="37">
        <v>0</v>
      </c>
      <c r="G11044" s="38">
        <v>-0.06</v>
      </c>
      <c r="H11044" s="34">
        <v>0.99635517798950946</v>
      </c>
      <c r="I11044" s="35">
        <v>1.3542260171439505E-2</v>
      </c>
      <c r="J11044" s="35">
        <v>19.819628875478799</v>
      </c>
      <c r="K11044" s="35">
        <v>0.72257415125457825</v>
      </c>
      <c r="L11044" s="35">
        <v>1.103535606895985</v>
      </c>
      <c r="M11044" s="35">
        <v>9.4592935237537111E-3</v>
      </c>
      <c r="N11044" s="35">
        <v>0</v>
      </c>
      <c r="O11044" s="35">
        <v>0</v>
      </c>
      <c r="P11044" s="36">
        <v>12</v>
      </c>
      <c r="Q11044" s="37">
        <v>86</v>
      </c>
      <c r="R11044" s="36">
        <v>10</v>
      </c>
      <c r="S11044" s="39">
        <f t="shared" si="387"/>
        <v>86</v>
      </c>
      <c r="T11044" s="34" t="s">
        <v>44</v>
      </c>
      <c r="U11044" s="12">
        <f>(alpha+(beta/(1+EXP((((-1)*ceta)+(delta*LN(speed)))+(epsilon*speed)))))</f>
        <v>0.14534413755768141</v>
      </c>
      <c r="V11044" s="8">
        <f t="shared" si="388"/>
        <v>86</v>
      </c>
    </row>
    <row r="11045" spans="1:22">
      <c r="A11045" s="34" t="s">
        <v>19</v>
      </c>
      <c r="B11045" s="34" t="s">
        <v>77</v>
      </c>
      <c r="C11045" s="5" t="s">
        <v>197</v>
      </c>
      <c r="D11045" s="35" t="s">
        <v>84</v>
      </c>
      <c r="E11045" s="36" t="s">
        <v>18</v>
      </c>
      <c r="F11045" s="37">
        <v>0</v>
      </c>
      <c r="G11045" s="38">
        <v>-0.06</v>
      </c>
      <c r="H11045" s="34">
        <v>0.99633729333790733</v>
      </c>
      <c r="I11045" s="35">
        <v>5.8401731472236727E-2</v>
      </c>
      <c r="J11045" s="35">
        <v>9.8505233965444443</v>
      </c>
      <c r="K11045" s="35">
        <v>0.31363054118530875</v>
      </c>
      <c r="L11045" s="35">
        <v>0.91731149961173875</v>
      </c>
      <c r="M11045" s="35">
        <v>1.7144142026362056E-2</v>
      </c>
      <c r="N11045" s="35">
        <v>0</v>
      </c>
      <c r="O11045" s="35">
        <v>0</v>
      </c>
      <c r="P11045" s="36">
        <v>12</v>
      </c>
      <c r="Q11045" s="37">
        <v>86</v>
      </c>
      <c r="R11045" s="36">
        <v>10</v>
      </c>
      <c r="S11045" s="39">
        <f t="shared" si="387"/>
        <v>86</v>
      </c>
      <c r="T11045" s="34" t="s">
        <v>44</v>
      </c>
      <c r="U11045" s="12">
        <f>(alpha+(beta/(1+EXP((((-1)*ceta)+(delta*LN(speed)))+(epsilon*speed)))))</f>
        <v>0.10998717935826571</v>
      </c>
      <c r="V11045" s="8">
        <f t="shared" si="388"/>
        <v>86</v>
      </c>
    </row>
    <row r="11046" spans="1:22">
      <c r="A11046" s="34" t="s">
        <v>19</v>
      </c>
      <c r="B11046" s="34" t="s">
        <v>77</v>
      </c>
      <c r="C11046" s="5" t="s">
        <v>197</v>
      </c>
      <c r="D11046" s="35" t="s">
        <v>84</v>
      </c>
      <c r="E11046" s="36" t="s">
        <v>17</v>
      </c>
      <c r="F11046" s="37">
        <v>0</v>
      </c>
      <c r="G11046" s="38">
        <v>-0.06</v>
      </c>
      <c r="H11046" s="34">
        <v>0.98788914004505657</v>
      </c>
      <c r="I11046" s="35">
        <v>13.558724829890201</v>
      </c>
      <c r="J11046" s="35">
        <v>-19.273704789370406</v>
      </c>
      <c r="K11046" s="35">
        <v>-2.4529732975887359</v>
      </c>
      <c r="L11046" s="35">
        <v>0</v>
      </c>
      <c r="M11046" s="35">
        <v>0</v>
      </c>
      <c r="N11046" s="35">
        <v>0</v>
      </c>
      <c r="O11046" s="35">
        <v>0</v>
      </c>
      <c r="P11046" s="36">
        <v>12</v>
      </c>
      <c r="Q11046" s="37">
        <v>86</v>
      </c>
      <c r="R11046" s="36">
        <v>13</v>
      </c>
      <c r="S11046" s="39">
        <f t="shared" si="387"/>
        <v>86</v>
      </c>
      <c r="T11046" s="34" t="s">
        <v>50</v>
      </c>
      <c r="U11046" s="12">
        <f>EXP((alpha+(beta/speed))+(ceta*LN(speed)))</f>
        <v>11.1141270642877</v>
      </c>
      <c r="V11046" s="8">
        <f t="shared" si="388"/>
        <v>86</v>
      </c>
    </row>
    <row r="11047" spans="1:22">
      <c r="A11047" s="34" t="s">
        <v>19</v>
      </c>
      <c r="B11047" s="34" t="s">
        <v>77</v>
      </c>
      <c r="C11047" s="5" t="s">
        <v>197</v>
      </c>
      <c r="D11047" s="35" t="s">
        <v>84</v>
      </c>
      <c r="E11047" s="36" t="s">
        <v>15</v>
      </c>
      <c r="F11047" s="37">
        <v>50</v>
      </c>
      <c r="G11047" s="38">
        <v>-0.06</v>
      </c>
      <c r="H11047" s="34">
        <v>0.98762065426688417</v>
      </c>
      <c r="I11047" s="35">
        <v>8.2916569072328308</v>
      </c>
      <c r="J11047" s="35">
        <v>-16.863571788957699</v>
      </c>
      <c r="K11047" s="35">
        <v>-2.1263168834265644</v>
      </c>
      <c r="L11047" s="35">
        <v>0</v>
      </c>
      <c r="M11047" s="35">
        <v>0</v>
      </c>
      <c r="N11047" s="35">
        <v>0</v>
      </c>
      <c r="O11047" s="35">
        <v>0</v>
      </c>
      <c r="P11047" s="36">
        <v>12</v>
      </c>
      <c r="Q11047" s="37">
        <v>86</v>
      </c>
      <c r="R11047" s="36">
        <v>13</v>
      </c>
      <c r="S11047" s="39">
        <f t="shared" si="387"/>
        <v>86</v>
      </c>
      <c r="T11047" s="34" t="s">
        <v>50</v>
      </c>
      <c r="U11047" s="12">
        <f>EXP((alpha+(beta/speed))+(ceta*LN(speed)))</f>
        <v>0.25264119523778794</v>
      </c>
      <c r="V11047" s="8">
        <f t="shared" si="388"/>
        <v>86</v>
      </c>
    </row>
    <row r="11048" spans="1:22">
      <c r="A11048" s="34" t="s">
        <v>19</v>
      </c>
      <c r="B11048" s="34" t="s">
        <v>77</v>
      </c>
      <c r="C11048" s="5" t="s">
        <v>197</v>
      </c>
      <c r="D11048" s="35" t="s">
        <v>84</v>
      </c>
      <c r="E11048" s="36" t="s">
        <v>16</v>
      </c>
      <c r="F11048" s="37">
        <v>50</v>
      </c>
      <c r="G11048" s="38">
        <v>-0.06</v>
      </c>
      <c r="H11048" s="34">
        <v>0.97405228773801256</v>
      </c>
      <c r="I11048" s="35">
        <v>-0.4342422200942076</v>
      </c>
      <c r="J11048" s="35">
        <v>15.54484007580775</v>
      </c>
      <c r="K11048" s="35">
        <v>5.876819000632576</v>
      </c>
      <c r="L11048" s="35">
        <v>2.1418741450854157</v>
      </c>
      <c r="M11048" s="35">
        <v>-8.9077909918804342E-3</v>
      </c>
      <c r="N11048" s="35">
        <v>0</v>
      </c>
      <c r="O11048" s="35">
        <v>0</v>
      </c>
      <c r="P11048" s="36">
        <v>12</v>
      </c>
      <c r="Q11048" s="37">
        <v>86</v>
      </c>
      <c r="R11048" s="36">
        <v>10</v>
      </c>
      <c r="S11048" s="39">
        <f t="shared" si="387"/>
        <v>86</v>
      </c>
      <c r="T11048" s="34" t="s">
        <v>44</v>
      </c>
      <c r="U11048" s="12">
        <f>(alpha+(beta/(1+EXP((((-1)*ceta)+(delta*LN(speed)))+(epsilon*speed)))))</f>
        <v>0.37819784739820345</v>
      </c>
      <c r="V11048" s="8">
        <f t="shared" si="388"/>
        <v>86</v>
      </c>
    </row>
    <row r="11049" spans="1:22">
      <c r="A11049" s="34" t="s">
        <v>19</v>
      </c>
      <c r="B11049" s="34" t="s">
        <v>77</v>
      </c>
      <c r="C11049" s="5" t="s">
        <v>197</v>
      </c>
      <c r="D11049" s="35" t="s">
        <v>84</v>
      </c>
      <c r="E11049" s="36" t="s">
        <v>14</v>
      </c>
      <c r="F11049" s="37">
        <v>50</v>
      </c>
      <c r="G11049" s="38">
        <v>-0.06</v>
      </c>
      <c r="H11049" s="34">
        <v>0.99665129541908271</v>
      </c>
      <c r="I11049" s="35">
        <v>5.1659488854057276</v>
      </c>
      <c r="J11049" s="35">
        <v>-6.995355922808761</v>
      </c>
      <c r="K11049" s="35">
        <v>-1.5705308003335532</v>
      </c>
      <c r="L11049" s="35">
        <v>0</v>
      </c>
      <c r="M11049" s="35">
        <v>0</v>
      </c>
      <c r="N11049" s="35">
        <v>0</v>
      </c>
      <c r="O11049" s="35">
        <v>0</v>
      </c>
      <c r="P11049" s="36">
        <v>12</v>
      </c>
      <c r="Q11049" s="37">
        <v>86</v>
      </c>
      <c r="R11049" s="36">
        <v>13</v>
      </c>
      <c r="S11049" s="39">
        <f t="shared" si="387"/>
        <v>86</v>
      </c>
      <c r="T11049" s="34" t="s">
        <v>50</v>
      </c>
      <c r="U11049" s="12">
        <f t="shared" ref="U11049:U11056" si="389">EXP((alpha+(beta/speed))+(ceta*LN(speed)))</f>
        <v>0.14792023744444235</v>
      </c>
      <c r="V11049" s="8">
        <f t="shared" si="388"/>
        <v>86</v>
      </c>
    </row>
    <row r="11050" spans="1:22">
      <c r="A11050" s="34" t="s">
        <v>19</v>
      </c>
      <c r="B11050" s="34" t="s">
        <v>77</v>
      </c>
      <c r="C11050" s="5" t="s">
        <v>197</v>
      </c>
      <c r="D11050" s="35" t="s">
        <v>84</v>
      </c>
      <c r="E11050" s="36" t="s">
        <v>18</v>
      </c>
      <c r="F11050" s="37">
        <v>50</v>
      </c>
      <c r="G11050" s="38">
        <v>-0.06</v>
      </c>
      <c r="H11050" s="34">
        <v>0.99423236643417723</v>
      </c>
      <c r="I11050" s="35">
        <v>4.230819836153259</v>
      </c>
      <c r="J11050" s="35">
        <v>-7.2149000616268166</v>
      </c>
      <c r="K11050" s="35">
        <v>-1.4348847884338043</v>
      </c>
      <c r="L11050" s="35">
        <v>0</v>
      </c>
      <c r="M11050" s="35">
        <v>0</v>
      </c>
      <c r="N11050" s="35">
        <v>0</v>
      </c>
      <c r="O11050" s="35">
        <v>0</v>
      </c>
      <c r="P11050" s="36">
        <v>12</v>
      </c>
      <c r="Q11050" s="37">
        <v>86</v>
      </c>
      <c r="R11050" s="36">
        <v>13</v>
      </c>
      <c r="S11050" s="39">
        <f t="shared" si="387"/>
        <v>86</v>
      </c>
      <c r="T11050" s="34" t="s">
        <v>50</v>
      </c>
      <c r="U11050" s="12">
        <f t="shared" si="389"/>
        <v>0.10597526847085478</v>
      </c>
      <c r="V11050" s="8">
        <f t="shared" si="388"/>
        <v>86</v>
      </c>
    </row>
    <row r="11051" spans="1:22">
      <c r="A11051" s="34" t="s">
        <v>19</v>
      </c>
      <c r="B11051" s="34" t="s">
        <v>77</v>
      </c>
      <c r="C11051" s="5" t="s">
        <v>197</v>
      </c>
      <c r="D11051" s="35" t="s">
        <v>84</v>
      </c>
      <c r="E11051" s="36" t="s">
        <v>17</v>
      </c>
      <c r="F11051" s="37">
        <v>50</v>
      </c>
      <c r="G11051" s="38">
        <v>-0.06</v>
      </c>
      <c r="H11051" s="34">
        <v>0.98077345503551661</v>
      </c>
      <c r="I11051" s="35">
        <v>14.040967481351299</v>
      </c>
      <c r="J11051" s="35">
        <v>-22.658670434132294</v>
      </c>
      <c r="K11051" s="35">
        <v>-2.5601699132761464</v>
      </c>
      <c r="L11051" s="35">
        <v>0</v>
      </c>
      <c r="M11051" s="35">
        <v>0</v>
      </c>
      <c r="N11051" s="35">
        <v>0</v>
      </c>
      <c r="O11051" s="35">
        <v>0</v>
      </c>
      <c r="P11051" s="36">
        <v>12</v>
      </c>
      <c r="Q11051" s="37">
        <v>86</v>
      </c>
      <c r="R11051" s="36">
        <v>13</v>
      </c>
      <c r="S11051" s="39">
        <f t="shared" si="387"/>
        <v>86</v>
      </c>
      <c r="T11051" s="34" t="s">
        <v>50</v>
      </c>
      <c r="U11051" s="12">
        <f t="shared" si="389"/>
        <v>10.736065038305263</v>
      </c>
      <c r="V11051" s="8">
        <f t="shared" si="388"/>
        <v>86</v>
      </c>
    </row>
    <row r="11052" spans="1:22">
      <c r="A11052" s="34" t="s">
        <v>19</v>
      </c>
      <c r="B11052" s="34" t="s">
        <v>77</v>
      </c>
      <c r="C11052" s="5" t="s">
        <v>197</v>
      </c>
      <c r="D11052" s="35" t="s">
        <v>84</v>
      </c>
      <c r="E11052" s="36" t="s">
        <v>15</v>
      </c>
      <c r="F11052" s="37">
        <v>100</v>
      </c>
      <c r="G11052" s="38">
        <v>-0.06</v>
      </c>
      <c r="H11052" s="34">
        <v>0.98276235923289801</v>
      </c>
      <c r="I11052" s="35">
        <v>8.5084485417055191</v>
      </c>
      <c r="J11052" s="35">
        <v>-18.260176119527106</v>
      </c>
      <c r="K11052" s="35">
        <v>-2.1644274808882709</v>
      </c>
      <c r="L11052" s="35">
        <v>0</v>
      </c>
      <c r="M11052" s="35">
        <v>0</v>
      </c>
      <c r="N11052" s="35">
        <v>0</v>
      </c>
      <c r="O11052" s="35">
        <v>0</v>
      </c>
      <c r="P11052" s="36">
        <v>12</v>
      </c>
      <c r="Q11052" s="37">
        <v>86</v>
      </c>
      <c r="R11052" s="36">
        <v>13</v>
      </c>
      <c r="S11052" s="39">
        <f t="shared" si="387"/>
        <v>86</v>
      </c>
      <c r="T11052" s="34" t="s">
        <v>50</v>
      </c>
      <c r="U11052" s="12">
        <f t="shared" si="389"/>
        <v>0.26054210873851408</v>
      </c>
      <c r="V11052" s="8">
        <f t="shared" si="388"/>
        <v>86</v>
      </c>
    </row>
    <row r="11053" spans="1:22">
      <c r="A11053" s="34" t="s">
        <v>19</v>
      </c>
      <c r="B11053" s="34" t="s">
        <v>77</v>
      </c>
      <c r="C11053" s="5" t="s">
        <v>197</v>
      </c>
      <c r="D11053" s="35" t="s">
        <v>84</v>
      </c>
      <c r="E11053" s="36" t="s">
        <v>16</v>
      </c>
      <c r="F11053" s="37">
        <v>100</v>
      </c>
      <c r="G11053" s="38">
        <v>-0.06</v>
      </c>
      <c r="H11053" s="34">
        <v>0.95603548178442688</v>
      </c>
      <c r="I11053" s="35">
        <v>10.28306407469983</v>
      </c>
      <c r="J11053" s="35">
        <v>-24.321702385867066</v>
      </c>
      <c r="K11053" s="35">
        <v>-2.4139639671746163</v>
      </c>
      <c r="L11053" s="35">
        <v>0</v>
      </c>
      <c r="M11053" s="35">
        <v>0</v>
      </c>
      <c r="N11053" s="35">
        <v>0</v>
      </c>
      <c r="O11053" s="35">
        <v>0</v>
      </c>
      <c r="P11053" s="36">
        <v>12</v>
      </c>
      <c r="Q11053" s="37">
        <v>86</v>
      </c>
      <c r="R11053" s="36">
        <v>13</v>
      </c>
      <c r="S11053" s="39">
        <f t="shared" si="387"/>
        <v>86</v>
      </c>
      <c r="T11053" s="34" t="s">
        <v>50</v>
      </c>
      <c r="U11053" s="12">
        <f t="shared" si="389"/>
        <v>0.47124352112196333</v>
      </c>
      <c r="V11053" s="8">
        <f t="shared" si="388"/>
        <v>86</v>
      </c>
    </row>
    <row r="11054" spans="1:22">
      <c r="A11054" s="34" t="s">
        <v>19</v>
      </c>
      <c r="B11054" s="34" t="s">
        <v>77</v>
      </c>
      <c r="C11054" s="5" t="s">
        <v>197</v>
      </c>
      <c r="D11054" s="35" t="s">
        <v>84</v>
      </c>
      <c r="E11054" s="36" t="s">
        <v>14</v>
      </c>
      <c r="F11054" s="37">
        <v>100</v>
      </c>
      <c r="G11054" s="38">
        <v>-0.06</v>
      </c>
      <c r="H11054" s="34">
        <v>0.99713620837220496</v>
      </c>
      <c r="I11054" s="35">
        <v>4.9839113773589663</v>
      </c>
      <c r="J11054" s="35">
        <v>-6.2434471825837079</v>
      </c>
      <c r="K11054" s="35">
        <v>-1.5344540126602846</v>
      </c>
      <c r="L11054" s="35">
        <v>0</v>
      </c>
      <c r="M11054" s="35">
        <v>0</v>
      </c>
      <c r="N11054" s="35">
        <v>0</v>
      </c>
      <c r="O11054" s="35">
        <v>0</v>
      </c>
      <c r="P11054" s="36">
        <v>12</v>
      </c>
      <c r="Q11054" s="37">
        <v>86</v>
      </c>
      <c r="R11054" s="36">
        <v>13</v>
      </c>
      <c r="S11054" s="39">
        <f t="shared" si="387"/>
        <v>86</v>
      </c>
      <c r="T11054" s="34" t="s">
        <v>50</v>
      </c>
      <c r="U11054" s="12">
        <f t="shared" si="389"/>
        <v>0.14606874262117989</v>
      </c>
      <c r="V11054" s="8">
        <f t="shared" si="388"/>
        <v>86</v>
      </c>
    </row>
    <row r="11055" spans="1:22">
      <c r="A11055" s="34" t="s">
        <v>19</v>
      </c>
      <c r="B11055" s="34" t="s">
        <v>77</v>
      </c>
      <c r="C11055" s="5" t="s">
        <v>197</v>
      </c>
      <c r="D11055" s="35" t="s">
        <v>84</v>
      </c>
      <c r="E11055" s="36" t="s">
        <v>18</v>
      </c>
      <c r="F11055" s="37">
        <v>100</v>
      </c>
      <c r="G11055" s="38">
        <v>-0.06</v>
      </c>
      <c r="H11055" s="34">
        <v>0.99193547480837307</v>
      </c>
      <c r="I11055" s="35">
        <v>4.4347724887325111</v>
      </c>
      <c r="J11055" s="35">
        <v>-8.3260747478946904</v>
      </c>
      <c r="K11055" s="35">
        <v>-1.4755651791765061</v>
      </c>
      <c r="L11055" s="35">
        <v>0</v>
      </c>
      <c r="M11055" s="35">
        <v>0</v>
      </c>
      <c r="N11055" s="35">
        <v>0</v>
      </c>
      <c r="O11055" s="35">
        <v>0</v>
      </c>
      <c r="P11055" s="36">
        <v>12</v>
      </c>
      <c r="Q11055" s="37">
        <v>86</v>
      </c>
      <c r="R11055" s="36">
        <v>13</v>
      </c>
      <c r="S11055" s="39">
        <f t="shared" si="387"/>
        <v>86</v>
      </c>
      <c r="T11055" s="34" t="s">
        <v>50</v>
      </c>
      <c r="U11055" s="12">
        <f t="shared" si="389"/>
        <v>0.10702186707338562</v>
      </c>
      <c r="V11055" s="8">
        <f t="shared" si="388"/>
        <v>86</v>
      </c>
    </row>
    <row r="11056" spans="1:22">
      <c r="A11056" s="34" t="s">
        <v>19</v>
      </c>
      <c r="B11056" s="34" t="s">
        <v>77</v>
      </c>
      <c r="C11056" s="5" t="s">
        <v>197</v>
      </c>
      <c r="D11056" s="35" t="s">
        <v>84</v>
      </c>
      <c r="E11056" s="36" t="s">
        <v>17</v>
      </c>
      <c r="F11056" s="37">
        <v>100</v>
      </c>
      <c r="G11056" s="38">
        <v>-0.06</v>
      </c>
      <c r="H11056" s="34">
        <v>0.9716996329862907</v>
      </c>
      <c r="I11056" s="35">
        <v>14.26882180610345</v>
      </c>
      <c r="J11056" s="35">
        <v>-24.633864173408739</v>
      </c>
      <c r="K11056" s="35">
        <v>-2.594830471821346</v>
      </c>
      <c r="L11056" s="35">
        <v>0</v>
      </c>
      <c r="M11056" s="35">
        <v>0</v>
      </c>
      <c r="N11056" s="35">
        <v>0</v>
      </c>
      <c r="O11056" s="35">
        <v>0</v>
      </c>
      <c r="P11056" s="36">
        <v>12</v>
      </c>
      <c r="Q11056" s="37">
        <v>86</v>
      </c>
      <c r="R11056" s="36">
        <v>13</v>
      </c>
      <c r="S11056" s="39">
        <f t="shared" si="387"/>
        <v>86</v>
      </c>
      <c r="T11056" s="34" t="s">
        <v>50</v>
      </c>
      <c r="U11056" s="12">
        <f t="shared" si="389"/>
        <v>11.292123289353684</v>
      </c>
      <c r="V11056" s="8">
        <f t="shared" si="388"/>
        <v>86</v>
      </c>
    </row>
    <row r="11057" spans="1:22">
      <c r="A11057" s="34" t="s">
        <v>19</v>
      </c>
      <c r="B11057" s="34" t="s">
        <v>77</v>
      </c>
      <c r="C11057" s="5" t="s">
        <v>197</v>
      </c>
      <c r="D11057" s="35" t="s">
        <v>84</v>
      </c>
      <c r="E11057" s="36" t="s">
        <v>15</v>
      </c>
      <c r="F11057" s="37">
        <v>0</v>
      </c>
      <c r="G11057" s="38">
        <v>-0.04</v>
      </c>
      <c r="H11057" s="34">
        <v>0.99302610104244859</v>
      </c>
      <c r="I11057" s="35">
        <v>57.738361751152176</v>
      </c>
      <c r="J11057" s="35">
        <v>0.98093522788173604</v>
      </c>
      <c r="K11057" s="35">
        <v>-0.81149676219983213</v>
      </c>
      <c r="L11057" s="35">
        <v>0</v>
      </c>
      <c r="M11057" s="35">
        <v>0</v>
      </c>
      <c r="N11057" s="35">
        <v>0</v>
      </c>
      <c r="O11057" s="35">
        <v>0</v>
      </c>
      <c r="P11057" s="36">
        <v>12</v>
      </c>
      <c r="Q11057" s="37">
        <v>86</v>
      </c>
      <c r="R11057" s="36">
        <v>0</v>
      </c>
      <c r="S11057" s="39">
        <f t="shared" si="387"/>
        <v>86</v>
      </c>
      <c r="T11057" s="34" t="s">
        <v>29</v>
      </c>
      <c r="U11057" s="12">
        <f>((alpha*(beta^speed))*(speed^ceta))</f>
        <v>0.29695711200390201</v>
      </c>
      <c r="V11057" s="8">
        <f t="shared" si="388"/>
        <v>86</v>
      </c>
    </row>
    <row r="11058" spans="1:22">
      <c r="A11058" s="34" t="s">
        <v>19</v>
      </c>
      <c r="B11058" s="34" t="s">
        <v>77</v>
      </c>
      <c r="C11058" s="5" t="s">
        <v>197</v>
      </c>
      <c r="D11058" s="35" t="s">
        <v>84</v>
      </c>
      <c r="E11058" s="36" t="s">
        <v>16</v>
      </c>
      <c r="F11058" s="37">
        <v>0</v>
      </c>
      <c r="G11058" s="38">
        <v>-0.04</v>
      </c>
      <c r="H11058" s="34">
        <v>0.98103845017449898</v>
      </c>
      <c r="I11058" s="35">
        <v>77.211517854877627</v>
      </c>
      <c r="J11058" s="35">
        <v>0.9731264871916544</v>
      </c>
      <c r="K11058" s="35">
        <v>-0.56594686621158052</v>
      </c>
      <c r="L11058" s="35">
        <v>0</v>
      </c>
      <c r="M11058" s="35">
        <v>0</v>
      </c>
      <c r="N11058" s="35">
        <v>0</v>
      </c>
      <c r="O11058" s="35">
        <v>0</v>
      </c>
      <c r="P11058" s="36">
        <v>12</v>
      </c>
      <c r="Q11058" s="37">
        <v>86</v>
      </c>
      <c r="R11058" s="36">
        <v>0</v>
      </c>
      <c r="S11058" s="39">
        <f t="shared" si="387"/>
        <v>86</v>
      </c>
      <c r="T11058" s="34" t="s">
        <v>29</v>
      </c>
      <c r="U11058" s="12">
        <f>((alpha*(beta^speed))*(speed^ceta))</f>
        <v>0.596235740892747</v>
      </c>
      <c r="V11058" s="8">
        <f t="shared" si="388"/>
        <v>86</v>
      </c>
    </row>
    <row r="11059" spans="1:22">
      <c r="A11059" s="34" t="s">
        <v>19</v>
      </c>
      <c r="B11059" s="34" t="s">
        <v>77</v>
      </c>
      <c r="C11059" s="5" t="s">
        <v>197</v>
      </c>
      <c r="D11059" s="35" t="s">
        <v>84</v>
      </c>
      <c r="E11059" s="36" t="s">
        <v>14</v>
      </c>
      <c r="F11059" s="37">
        <v>0</v>
      </c>
      <c r="G11059" s="38">
        <v>-0.04</v>
      </c>
      <c r="H11059" s="34">
        <v>0.99621827942510821</v>
      </c>
      <c r="I11059" s="35">
        <v>26.310614243787928</v>
      </c>
      <c r="J11059" s="35">
        <v>0.98724837662698417</v>
      </c>
      <c r="K11059" s="35">
        <v>-0.90156960535882358</v>
      </c>
      <c r="L11059" s="35">
        <v>0</v>
      </c>
      <c r="M11059" s="35">
        <v>0</v>
      </c>
      <c r="N11059" s="35">
        <v>0</v>
      </c>
      <c r="O11059" s="35">
        <v>0</v>
      </c>
      <c r="P11059" s="36">
        <v>12</v>
      </c>
      <c r="Q11059" s="37">
        <v>86</v>
      </c>
      <c r="R11059" s="36">
        <v>0</v>
      </c>
      <c r="S11059" s="39">
        <f t="shared" si="387"/>
        <v>86</v>
      </c>
      <c r="T11059" s="34" t="s">
        <v>29</v>
      </c>
      <c r="U11059" s="12">
        <f>((alpha*(beta^speed))*(speed^ceta))</f>
        <v>0.1572964112018283</v>
      </c>
      <c r="V11059" s="8">
        <f t="shared" si="388"/>
        <v>86</v>
      </c>
    </row>
    <row r="11060" spans="1:22">
      <c r="A11060" s="34" t="s">
        <v>19</v>
      </c>
      <c r="B11060" s="34" t="s">
        <v>77</v>
      </c>
      <c r="C11060" s="5" t="s">
        <v>197</v>
      </c>
      <c r="D11060" s="35" t="s">
        <v>84</v>
      </c>
      <c r="E11060" s="36" t="s">
        <v>18</v>
      </c>
      <c r="F11060" s="37">
        <v>0</v>
      </c>
      <c r="G11060" s="38">
        <v>-0.04</v>
      </c>
      <c r="H11060" s="34">
        <v>0.99606202571400837</v>
      </c>
      <c r="I11060" s="35">
        <v>2.7019532484537798E-2</v>
      </c>
      <c r="J11060" s="35">
        <v>6.9452913855239125</v>
      </c>
      <c r="K11060" s="35">
        <v>1.11203110020395</v>
      </c>
      <c r="L11060" s="35">
        <v>1.0561320809221497</v>
      </c>
      <c r="M11060" s="35">
        <v>8.8224272206746807E-3</v>
      </c>
      <c r="N11060" s="35">
        <v>0</v>
      </c>
      <c r="O11060" s="35">
        <v>0</v>
      </c>
      <c r="P11060" s="36">
        <v>12</v>
      </c>
      <c r="Q11060" s="37">
        <v>86</v>
      </c>
      <c r="R11060" s="36">
        <v>10</v>
      </c>
      <c r="S11060" s="39">
        <f t="shared" si="387"/>
        <v>86</v>
      </c>
      <c r="T11060" s="34" t="s">
        <v>44</v>
      </c>
      <c r="U11060" s="12">
        <f>(alpha+(beta/(1+EXP((((-1)*ceta)+(delta*LN(speed)))+(epsilon*speed)))))</f>
        <v>0.1154248370020419</v>
      </c>
      <c r="V11060" s="8">
        <f t="shared" si="388"/>
        <v>86</v>
      </c>
    </row>
    <row r="11061" spans="1:22">
      <c r="A11061" s="34" t="s">
        <v>19</v>
      </c>
      <c r="B11061" s="34" t="s">
        <v>77</v>
      </c>
      <c r="C11061" s="5" t="s">
        <v>197</v>
      </c>
      <c r="D11061" s="35" t="s">
        <v>84</v>
      </c>
      <c r="E11061" s="36" t="s">
        <v>17</v>
      </c>
      <c r="F11061" s="37">
        <v>0</v>
      </c>
      <c r="G11061" s="38">
        <v>-0.04</v>
      </c>
      <c r="H11061" s="34">
        <v>0.9853351014113152</v>
      </c>
      <c r="I11061" s="35">
        <v>2893.7502301314335</v>
      </c>
      <c r="J11061" s="35">
        <v>0.97071957562053457</v>
      </c>
      <c r="K11061" s="35">
        <v>-0.60673764151273468</v>
      </c>
      <c r="L11061" s="35">
        <v>0</v>
      </c>
      <c r="M11061" s="35">
        <v>0</v>
      </c>
      <c r="N11061" s="35">
        <v>0</v>
      </c>
      <c r="O11061" s="35">
        <v>0</v>
      </c>
      <c r="P11061" s="36">
        <v>12</v>
      </c>
      <c r="Q11061" s="37">
        <v>86</v>
      </c>
      <c r="R11061" s="36">
        <v>0</v>
      </c>
      <c r="S11061" s="39">
        <f t="shared" si="387"/>
        <v>86</v>
      </c>
      <c r="T11061" s="34" t="s">
        <v>29</v>
      </c>
      <c r="U11061" s="12">
        <f>((alpha*(beta^speed))*(speed^ceta))</f>
        <v>15.058917717425455</v>
      </c>
      <c r="V11061" s="8">
        <f t="shared" si="388"/>
        <v>86</v>
      </c>
    </row>
    <row r="11062" spans="1:22">
      <c r="A11062" s="34" t="s">
        <v>19</v>
      </c>
      <c r="B11062" s="34" t="s">
        <v>77</v>
      </c>
      <c r="C11062" s="5" t="s">
        <v>197</v>
      </c>
      <c r="D11062" s="35" t="s">
        <v>84</v>
      </c>
      <c r="E11062" s="36" t="s">
        <v>15</v>
      </c>
      <c r="F11062" s="37">
        <v>50</v>
      </c>
      <c r="G11062" s="38">
        <v>-0.04</v>
      </c>
      <c r="H11062" s="34">
        <v>0.98646998349167625</v>
      </c>
      <c r="I11062" s="35">
        <v>-0.17503758324400337</v>
      </c>
      <c r="J11062" s="35">
        <v>11.019776372762024</v>
      </c>
      <c r="K11062" s="35">
        <v>4.3546694431950952</v>
      </c>
      <c r="L11062" s="35">
        <v>1.6364238413216909</v>
      </c>
      <c r="M11062" s="35">
        <v>2.408626381219752E-3</v>
      </c>
      <c r="N11062" s="35">
        <v>0</v>
      </c>
      <c r="O11062" s="35">
        <v>0</v>
      </c>
      <c r="P11062" s="36">
        <v>12</v>
      </c>
      <c r="Q11062" s="37">
        <v>86</v>
      </c>
      <c r="R11062" s="36">
        <v>10</v>
      </c>
      <c r="S11062" s="39">
        <f t="shared" si="387"/>
        <v>86</v>
      </c>
      <c r="T11062" s="34" t="s">
        <v>44</v>
      </c>
      <c r="U11062" s="12">
        <f>(alpha+(beta/(1+EXP((((-1)*ceta)+(delta*LN(speed)))+(epsilon*speed)))))</f>
        <v>0.28140882950990914</v>
      </c>
      <c r="V11062" s="8">
        <f t="shared" si="388"/>
        <v>86</v>
      </c>
    </row>
    <row r="11063" spans="1:22">
      <c r="A11063" s="34" t="s">
        <v>19</v>
      </c>
      <c r="B11063" s="34" t="s">
        <v>77</v>
      </c>
      <c r="C11063" s="5" t="s">
        <v>197</v>
      </c>
      <c r="D11063" s="35" t="s">
        <v>84</v>
      </c>
      <c r="E11063" s="36" t="s">
        <v>16</v>
      </c>
      <c r="F11063" s="37">
        <v>50</v>
      </c>
      <c r="G11063" s="38">
        <v>-0.04</v>
      </c>
      <c r="H11063" s="34">
        <v>0.9583093136249331</v>
      </c>
      <c r="I11063" s="35">
        <v>-2.0520776438042532</v>
      </c>
      <c r="J11063" s="35">
        <v>27.323470668062104</v>
      </c>
      <c r="K11063" s="35">
        <v>3.8436002122326425</v>
      </c>
      <c r="L11063" s="35">
        <v>1.4101079744744038</v>
      </c>
      <c r="M11063" s="35">
        <v>-1.7206338856061013E-3</v>
      </c>
      <c r="N11063" s="35">
        <v>0</v>
      </c>
      <c r="O11063" s="35">
        <v>0</v>
      </c>
      <c r="P11063" s="36">
        <v>12</v>
      </c>
      <c r="Q11063" s="37">
        <v>86</v>
      </c>
      <c r="R11063" s="36">
        <v>10</v>
      </c>
      <c r="S11063" s="39">
        <f t="shared" si="387"/>
        <v>86</v>
      </c>
      <c r="T11063" s="34" t="s">
        <v>44</v>
      </c>
      <c r="U11063" s="12">
        <f>(alpha+(beta/(1+EXP((((-1)*ceta)+(delta*LN(speed)))+(epsilon*speed)))))</f>
        <v>0.46149880035170199</v>
      </c>
      <c r="V11063" s="8">
        <f t="shared" si="388"/>
        <v>86</v>
      </c>
    </row>
    <row r="11064" spans="1:22">
      <c r="A11064" s="34" t="s">
        <v>19</v>
      </c>
      <c r="B11064" s="34" t="s">
        <v>77</v>
      </c>
      <c r="C11064" s="5" t="s">
        <v>197</v>
      </c>
      <c r="D11064" s="35" t="s">
        <v>84</v>
      </c>
      <c r="E11064" s="36" t="s">
        <v>14</v>
      </c>
      <c r="F11064" s="37">
        <v>50</v>
      </c>
      <c r="G11064" s="38">
        <v>-0.04</v>
      </c>
      <c r="H11064" s="34">
        <v>0.99686665050737244</v>
      </c>
      <c r="I11064" s="35">
        <v>0.25629208572147505</v>
      </c>
      <c r="J11064" s="35">
        <v>3.0648024539155945E-2</v>
      </c>
      <c r="K11064" s="35">
        <v>0.57863410561106499</v>
      </c>
      <c r="L11064" s="35">
        <v>0</v>
      </c>
      <c r="M11064" s="35">
        <v>0</v>
      </c>
      <c r="N11064" s="35">
        <v>0</v>
      </c>
      <c r="O11064" s="35">
        <v>0</v>
      </c>
      <c r="P11064" s="36">
        <v>12</v>
      </c>
      <c r="Q11064" s="37">
        <v>86</v>
      </c>
      <c r="R11064" s="36">
        <v>2</v>
      </c>
      <c r="S11064" s="39">
        <f t="shared" si="387"/>
        <v>86</v>
      </c>
      <c r="T11064" s="34" t="s">
        <v>31</v>
      </c>
      <c r="U11064" s="12">
        <f>((alpha+(beta*speed))^((-1)/ceta))</f>
        <v>0.15956871202638107</v>
      </c>
      <c r="V11064" s="8">
        <f t="shared" si="388"/>
        <v>86</v>
      </c>
    </row>
    <row r="11065" spans="1:22">
      <c r="A11065" s="34" t="s">
        <v>19</v>
      </c>
      <c r="B11065" s="34" t="s">
        <v>77</v>
      </c>
      <c r="C11065" s="5" t="s">
        <v>197</v>
      </c>
      <c r="D11065" s="35" t="s">
        <v>84</v>
      </c>
      <c r="E11065" s="36" t="s">
        <v>18</v>
      </c>
      <c r="F11065" s="37">
        <v>50</v>
      </c>
      <c r="G11065" s="38">
        <v>-0.04</v>
      </c>
      <c r="H11065" s="34">
        <v>0.99214608005838467</v>
      </c>
      <c r="I11065" s="35">
        <v>0.50339424549925516</v>
      </c>
      <c r="J11065" s="35">
        <v>3.3704004590638263E-2</v>
      </c>
      <c r="K11065" s="35">
        <v>0.56531113518802301</v>
      </c>
      <c r="L11065" s="35">
        <v>0</v>
      </c>
      <c r="M11065" s="35">
        <v>0</v>
      </c>
      <c r="N11065" s="35">
        <v>0</v>
      </c>
      <c r="O11065" s="35">
        <v>0</v>
      </c>
      <c r="P11065" s="36">
        <v>12</v>
      </c>
      <c r="Q11065" s="37">
        <v>86</v>
      </c>
      <c r="R11065" s="36">
        <v>2</v>
      </c>
      <c r="S11065" s="39">
        <f t="shared" si="387"/>
        <v>86</v>
      </c>
      <c r="T11065" s="34" t="s">
        <v>31</v>
      </c>
      <c r="U11065" s="12">
        <f>((alpha+(beta*speed))^((-1)/ceta))</f>
        <v>0.11465926643585335</v>
      </c>
      <c r="V11065" s="8">
        <f t="shared" si="388"/>
        <v>86</v>
      </c>
    </row>
    <row r="11066" spans="1:22">
      <c r="A11066" s="34" t="s">
        <v>19</v>
      </c>
      <c r="B11066" s="34" t="s">
        <v>77</v>
      </c>
      <c r="C11066" s="5" t="s">
        <v>197</v>
      </c>
      <c r="D11066" s="35" t="s">
        <v>84</v>
      </c>
      <c r="E11066" s="36" t="s">
        <v>17</v>
      </c>
      <c r="F11066" s="37">
        <v>50</v>
      </c>
      <c r="G11066" s="38">
        <v>-0.04</v>
      </c>
      <c r="H11066" s="34">
        <v>0.97325004032662643</v>
      </c>
      <c r="I11066" s="35">
        <v>1790.5356117550068</v>
      </c>
      <c r="J11066" s="35">
        <v>0.96416293841246414</v>
      </c>
      <c r="K11066" s="35">
        <v>-0.37440615834770474</v>
      </c>
      <c r="L11066" s="35">
        <v>0</v>
      </c>
      <c r="M11066" s="35">
        <v>0</v>
      </c>
      <c r="N11066" s="35">
        <v>0</v>
      </c>
      <c r="O11066" s="35">
        <v>0</v>
      </c>
      <c r="P11066" s="36">
        <v>12</v>
      </c>
      <c r="Q11066" s="37">
        <v>86</v>
      </c>
      <c r="R11066" s="36">
        <v>0</v>
      </c>
      <c r="S11066" s="39">
        <f t="shared" si="387"/>
        <v>86</v>
      </c>
      <c r="T11066" s="34" t="s">
        <v>29</v>
      </c>
      <c r="U11066" s="12">
        <f>((alpha*(beta^speed))*(speed^ceta))</f>
        <v>14.643069246664139</v>
      </c>
      <c r="V11066" s="8">
        <f t="shared" si="388"/>
        <v>86</v>
      </c>
    </row>
    <row r="11067" spans="1:22">
      <c r="A11067" s="34" t="s">
        <v>19</v>
      </c>
      <c r="B11067" s="34" t="s">
        <v>77</v>
      </c>
      <c r="C11067" s="5" t="s">
        <v>197</v>
      </c>
      <c r="D11067" s="35" t="s">
        <v>84</v>
      </c>
      <c r="E11067" s="36" t="s">
        <v>15</v>
      </c>
      <c r="F11067" s="37">
        <v>100</v>
      </c>
      <c r="G11067" s="38">
        <v>-0.04</v>
      </c>
      <c r="H11067" s="34">
        <v>0.98073910777178164</v>
      </c>
      <c r="I11067" s="35">
        <v>-8.3104018361254028E-2</v>
      </c>
      <c r="J11067" s="35">
        <v>10.361362502171255</v>
      </c>
      <c r="K11067" s="35">
        <v>4.4904575780447118</v>
      </c>
      <c r="L11067" s="35">
        <v>1.5631493467660944</v>
      </c>
      <c r="M11067" s="35">
        <v>9.6234426934877944E-3</v>
      </c>
      <c r="N11067" s="35">
        <v>0</v>
      </c>
      <c r="O11067" s="35">
        <v>0</v>
      </c>
      <c r="P11067" s="36">
        <v>12</v>
      </c>
      <c r="Q11067" s="37">
        <v>86</v>
      </c>
      <c r="R11067" s="36">
        <v>10</v>
      </c>
      <c r="S11067" s="39">
        <f t="shared" si="387"/>
        <v>86</v>
      </c>
      <c r="T11067" s="34" t="s">
        <v>44</v>
      </c>
      <c r="U11067" s="12">
        <f>(alpha+(beta/(1+EXP((((-1)*ceta)+(delta*LN(speed)))+(epsilon*speed)))))</f>
        <v>0.28547314401374158</v>
      </c>
      <c r="V11067" s="8">
        <f t="shared" si="388"/>
        <v>86</v>
      </c>
    </row>
    <row r="11068" spans="1:22">
      <c r="A11068" s="34" t="s">
        <v>19</v>
      </c>
      <c r="B11068" s="34" t="s">
        <v>77</v>
      </c>
      <c r="C11068" s="5" t="s">
        <v>197</v>
      </c>
      <c r="D11068" s="35" t="s">
        <v>84</v>
      </c>
      <c r="E11068" s="36" t="s">
        <v>16</v>
      </c>
      <c r="F11068" s="37">
        <v>100</v>
      </c>
      <c r="G11068" s="38">
        <v>-0.04</v>
      </c>
      <c r="H11068" s="34">
        <v>0.93470902354850405</v>
      </c>
      <c r="I11068" s="35">
        <v>-6.7785138652395801E-5</v>
      </c>
      <c r="J11068" s="35">
        <v>1.3068889071615342E-2</v>
      </c>
      <c r="K11068" s="35">
        <v>-0.90585753235823097</v>
      </c>
      <c r="L11068" s="35">
        <v>24.135584250295882</v>
      </c>
      <c r="M11068" s="35">
        <v>0</v>
      </c>
      <c r="N11068" s="35">
        <v>0</v>
      </c>
      <c r="O11068" s="35">
        <v>0</v>
      </c>
      <c r="P11068" s="36">
        <v>12</v>
      </c>
      <c r="Q11068" s="37">
        <v>84</v>
      </c>
      <c r="R11068" s="36">
        <v>14</v>
      </c>
      <c r="S11068" s="39">
        <f t="shared" si="387"/>
        <v>84</v>
      </c>
      <c r="T11068" s="34" t="s">
        <v>51</v>
      </c>
      <c r="U11068" s="12">
        <f>(((alpha*(speed^3))+(beta*(speed^2))+(ceta*speed))+delta)</f>
        <v>8.1110001692739075E-2</v>
      </c>
      <c r="V11068" s="8">
        <f t="shared" si="388"/>
        <v>84</v>
      </c>
    </row>
    <row r="11069" spans="1:22">
      <c r="A11069" s="34" t="s">
        <v>19</v>
      </c>
      <c r="B11069" s="34" t="s">
        <v>77</v>
      </c>
      <c r="C11069" s="5" t="s">
        <v>197</v>
      </c>
      <c r="D11069" s="35" t="s">
        <v>84</v>
      </c>
      <c r="E11069" s="36" t="s">
        <v>14</v>
      </c>
      <c r="F11069" s="37">
        <v>100</v>
      </c>
      <c r="G11069" s="38">
        <v>-0.04</v>
      </c>
      <c r="H11069" s="34">
        <v>0.99702394927642646</v>
      </c>
      <c r="I11069" s="35">
        <v>5.7823513122403254E-2</v>
      </c>
      <c r="J11069" s="35">
        <v>2.7052233217121049E-2</v>
      </c>
      <c r="K11069" s="35">
        <v>5.6434492674531606E-4</v>
      </c>
      <c r="L11069" s="35">
        <v>0</v>
      </c>
      <c r="M11069" s="35">
        <v>0</v>
      </c>
      <c r="N11069" s="35">
        <v>0</v>
      </c>
      <c r="O11069" s="35">
        <v>0</v>
      </c>
      <c r="P11069" s="36">
        <v>12</v>
      </c>
      <c r="Q11069" s="37">
        <v>86</v>
      </c>
      <c r="R11069" s="36">
        <v>5</v>
      </c>
      <c r="S11069" s="39">
        <f t="shared" si="387"/>
        <v>86</v>
      </c>
      <c r="T11069" s="34" t="s">
        <v>36</v>
      </c>
      <c r="U11069" s="12">
        <f>(1/(((ceta*(speed^2))+(beta*speed))+alpha))</f>
        <v>0.15248061608153402</v>
      </c>
      <c r="V11069" s="8">
        <f t="shared" si="388"/>
        <v>86</v>
      </c>
    </row>
    <row r="11070" spans="1:22">
      <c r="A11070" s="34" t="s">
        <v>19</v>
      </c>
      <c r="B11070" s="34" t="s">
        <v>77</v>
      </c>
      <c r="C11070" s="5" t="s">
        <v>197</v>
      </c>
      <c r="D11070" s="35" t="s">
        <v>84</v>
      </c>
      <c r="E11070" s="36" t="s">
        <v>18</v>
      </c>
      <c r="F11070" s="37">
        <v>100</v>
      </c>
      <c r="G11070" s="38">
        <v>-0.04</v>
      </c>
      <c r="H11070" s="34">
        <v>0.98763520351324396</v>
      </c>
      <c r="I11070" s="35">
        <v>0.36024007526525248</v>
      </c>
      <c r="J11070" s="35">
        <v>2.7794233662115603E-2</v>
      </c>
      <c r="K11070" s="35">
        <v>7.9920158754396284E-4</v>
      </c>
      <c r="L11070" s="35">
        <v>0</v>
      </c>
      <c r="M11070" s="35">
        <v>0</v>
      </c>
      <c r="N11070" s="35">
        <v>0</v>
      </c>
      <c r="O11070" s="35">
        <v>0</v>
      </c>
      <c r="P11070" s="36">
        <v>12</v>
      </c>
      <c r="Q11070" s="37">
        <v>86</v>
      </c>
      <c r="R11070" s="36">
        <v>5</v>
      </c>
      <c r="S11070" s="39">
        <f t="shared" si="387"/>
        <v>86</v>
      </c>
      <c r="T11070" s="34" t="s">
        <v>36</v>
      </c>
      <c r="U11070" s="12">
        <f>(1/(((ceta*(speed^2))+(beta*speed))+alpha))</f>
        <v>0.11545425501533846</v>
      </c>
      <c r="V11070" s="8">
        <f t="shared" si="388"/>
        <v>86</v>
      </c>
    </row>
    <row r="11071" spans="1:22">
      <c r="A11071" s="34" t="s">
        <v>19</v>
      </c>
      <c r="B11071" s="34" t="s">
        <v>77</v>
      </c>
      <c r="C11071" s="5" t="s">
        <v>197</v>
      </c>
      <c r="D11071" s="35" t="s">
        <v>84</v>
      </c>
      <c r="E11071" s="36" t="s">
        <v>17</v>
      </c>
      <c r="F11071" s="37">
        <v>100</v>
      </c>
      <c r="G11071" s="38">
        <v>-0.04</v>
      </c>
      <c r="H11071" s="34">
        <v>0.95860890676735933</v>
      </c>
      <c r="I11071" s="35">
        <v>1268.3342782003858</v>
      </c>
      <c r="J11071" s="35">
        <v>0.96031253346211165</v>
      </c>
      <c r="K11071" s="35">
        <v>-0.20048010810649766</v>
      </c>
      <c r="L11071" s="35">
        <v>0</v>
      </c>
      <c r="M11071" s="35">
        <v>0</v>
      </c>
      <c r="N11071" s="35">
        <v>0</v>
      </c>
      <c r="O11071" s="35">
        <v>0</v>
      </c>
      <c r="P11071" s="36">
        <v>12</v>
      </c>
      <c r="Q11071" s="37">
        <v>86</v>
      </c>
      <c r="R11071" s="36">
        <v>0</v>
      </c>
      <c r="S11071" s="39">
        <f t="shared" si="387"/>
        <v>86</v>
      </c>
      <c r="T11071" s="34" t="s">
        <v>29</v>
      </c>
      <c r="U11071" s="12">
        <f>((alpha*(beta^speed))*(speed^ceta))</f>
        <v>15.954699147525268</v>
      </c>
      <c r="V11071" s="8">
        <f t="shared" si="388"/>
        <v>86</v>
      </c>
    </row>
    <row r="11072" spans="1:22">
      <c r="A11072" s="34" t="s">
        <v>19</v>
      </c>
      <c r="B11072" s="34" t="s">
        <v>77</v>
      </c>
      <c r="C11072" s="5" t="s">
        <v>197</v>
      </c>
      <c r="D11072" s="35" t="s">
        <v>84</v>
      </c>
      <c r="E11072" s="36" t="s">
        <v>15</v>
      </c>
      <c r="F11072" s="37">
        <v>0</v>
      </c>
      <c r="G11072" s="38">
        <v>-0.02</v>
      </c>
      <c r="H11072" s="34">
        <v>0.99467451603219981</v>
      </c>
      <c r="I11072" s="35">
        <v>0.84212747668768295</v>
      </c>
      <c r="J11072" s="35">
        <v>64.072339211074862</v>
      </c>
      <c r="K11072" s="35">
        <v>8.3441296065931592E-2</v>
      </c>
      <c r="L11072" s="35">
        <v>0.77384185411180118</v>
      </c>
      <c r="M11072" s="35">
        <v>3.3477092509045223E-2</v>
      </c>
      <c r="N11072" s="35">
        <v>0</v>
      </c>
      <c r="O11072" s="35">
        <v>0</v>
      </c>
      <c r="P11072" s="36">
        <v>12</v>
      </c>
      <c r="Q11072" s="37">
        <v>86</v>
      </c>
      <c r="R11072" s="36">
        <v>10</v>
      </c>
      <c r="S11072" s="39">
        <f t="shared" si="387"/>
        <v>86</v>
      </c>
      <c r="T11072" s="34" t="s">
        <v>44</v>
      </c>
      <c r="U11072" s="12">
        <f>(alpha+(beta/(1+EXP((((-1)*ceta)+(delta*LN(speed)))+(epsilon*speed)))))</f>
        <v>0.96649934193825193</v>
      </c>
      <c r="V11072" s="8">
        <f t="shared" si="388"/>
        <v>86</v>
      </c>
    </row>
    <row r="11073" spans="1:22">
      <c r="A11073" s="34" t="s">
        <v>19</v>
      </c>
      <c r="B11073" s="34" t="s">
        <v>77</v>
      </c>
      <c r="C11073" s="5" t="s">
        <v>197</v>
      </c>
      <c r="D11073" s="35" t="s">
        <v>84</v>
      </c>
      <c r="E11073" s="36" t="s">
        <v>16</v>
      </c>
      <c r="F11073" s="37">
        <v>0</v>
      </c>
      <c r="G11073" s="38">
        <v>-0.02</v>
      </c>
      <c r="H11073" s="34">
        <v>0.97837139137870266</v>
      </c>
      <c r="I11073" s="35">
        <v>103.63351462737538</v>
      </c>
      <c r="J11073" s="35">
        <v>0.98875726945143716</v>
      </c>
      <c r="K11073" s="35">
        <v>-0.64525358110270548</v>
      </c>
      <c r="L11073" s="35">
        <v>0</v>
      </c>
      <c r="M11073" s="35">
        <v>0</v>
      </c>
      <c r="N11073" s="35">
        <v>0</v>
      </c>
      <c r="O11073" s="35">
        <v>0</v>
      </c>
      <c r="P11073" s="36">
        <v>12</v>
      </c>
      <c r="Q11073" s="37">
        <v>86</v>
      </c>
      <c r="R11073" s="36">
        <v>0</v>
      </c>
      <c r="S11073" s="39">
        <f t="shared" si="387"/>
        <v>86</v>
      </c>
      <c r="T11073" s="34" t="s">
        <v>29</v>
      </c>
      <c r="U11073" s="12">
        <f>((alpha*(beta^speed))*(speed^ceta))</f>
        <v>2.2129493330969527</v>
      </c>
      <c r="V11073" s="8">
        <f t="shared" si="388"/>
        <v>86</v>
      </c>
    </row>
    <row r="11074" spans="1:22">
      <c r="A11074" s="34" t="s">
        <v>19</v>
      </c>
      <c r="B11074" s="34" t="s">
        <v>77</v>
      </c>
      <c r="C11074" s="5" t="s">
        <v>197</v>
      </c>
      <c r="D11074" s="35" t="s">
        <v>84</v>
      </c>
      <c r="E11074" s="36" t="s">
        <v>14</v>
      </c>
      <c r="F11074" s="37">
        <v>0</v>
      </c>
      <c r="G11074" s="38">
        <v>-0.02</v>
      </c>
      <c r="H11074" s="34">
        <v>0.99788279201083707</v>
      </c>
      <c r="I11074" s="35">
        <v>0.20054943112263507</v>
      </c>
      <c r="J11074" s="35">
        <v>54.462580346811862</v>
      </c>
      <c r="K11074" s="35">
        <v>-0.53421491616774963</v>
      </c>
      <c r="L11074" s="35">
        <v>0.9208110904387129</v>
      </c>
      <c r="M11074" s="35">
        <v>1.7777601616603023E-2</v>
      </c>
      <c r="N11074" s="35">
        <v>0</v>
      </c>
      <c r="O11074" s="35">
        <v>0</v>
      </c>
      <c r="P11074" s="36">
        <v>12</v>
      </c>
      <c r="Q11074" s="37">
        <v>86</v>
      </c>
      <c r="R11074" s="36">
        <v>10</v>
      </c>
      <c r="S11074" s="39">
        <f t="shared" ref="S11074:S11137" si="390">V11074</f>
        <v>86</v>
      </c>
      <c r="T11074" s="34" t="s">
        <v>44</v>
      </c>
      <c r="U11074" s="12">
        <f>(alpha+(beta/(1+EXP((((-1)*ceta)+(delta*LN(speed)))+(epsilon*speed)))))</f>
        <v>0.31480844920025747</v>
      </c>
      <c r="V11074" s="8">
        <f t="shared" ref="V11074:V11137" si="391">IF($V$1&lt;P11074,P11074,IF($V$1&gt;Q11074,Q11074,$V$1))</f>
        <v>86</v>
      </c>
    </row>
    <row r="11075" spans="1:22">
      <c r="A11075" s="34" t="s">
        <v>19</v>
      </c>
      <c r="B11075" s="34" t="s">
        <v>77</v>
      </c>
      <c r="C11075" s="5" t="s">
        <v>197</v>
      </c>
      <c r="D11075" s="35" t="s">
        <v>84</v>
      </c>
      <c r="E11075" s="36" t="s">
        <v>18</v>
      </c>
      <c r="F11075" s="37">
        <v>0</v>
      </c>
      <c r="G11075" s="38">
        <v>-0.02</v>
      </c>
      <c r="H11075" s="34">
        <v>0.99662354203319903</v>
      </c>
      <c r="I11075" s="35">
        <v>7.693668740608206E-2</v>
      </c>
      <c r="J11075" s="35">
        <v>5.172194344708065E-2</v>
      </c>
      <c r="K11075" s="35">
        <v>1.0489257694940262</v>
      </c>
      <c r="L11075" s="35">
        <v>0</v>
      </c>
      <c r="M11075" s="35">
        <v>0</v>
      </c>
      <c r="N11075" s="35">
        <v>0</v>
      </c>
      <c r="O11075" s="35">
        <v>0</v>
      </c>
      <c r="P11075" s="36">
        <v>12</v>
      </c>
      <c r="Q11075" s="37">
        <v>86</v>
      </c>
      <c r="R11075" s="36">
        <v>6</v>
      </c>
      <c r="S11075" s="39">
        <f t="shared" si="390"/>
        <v>86</v>
      </c>
      <c r="T11075" s="34" t="s">
        <v>37</v>
      </c>
      <c r="U11075" s="12">
        <f>(1/(alpha+(beta*(speed^ceta))))</f>
        <v>0.17831204083488786</v>
      </c>
      <c r="V11075" s="8">
        <f t="shared" si="391"/>
        <v>86</v>
      </c>
    </row>
    <row r="11076" spans="1:22">
      <c r="A11076" s="34" t="s">
        <v>19</v>
      </c>
      <c r="B11076" s="34" t="s">
        <v>77</v>
      </c>
      <c r="C11076" s="5" t="s">
        <v>197</v>
      </c>
      <c r="D11076" s="35" t="s">
        <v>84</v>
      </c>
      <c r="E11076" s="36" t="s">
        <v>17</v>
      </c>
      <c r="F11076" s="37">
        <v>0</v>
      </c>
      <c r="G11076" s="38">
        <v>-0.02</v>
      </c>
      <c r="H11076" s="34">
        <v>0.98733555335287515</v>
      </c>
      <c r="I11076" s="35">
        <v>10.289021971330309</v>
      </c>
      <c r="J11076" s="35">
        <v>-6.8578646880900571</v>
      </c>
      <c r="K11076" s="35">
        <v>-1.3531465929618978</v>
      </c>
      <c r="L11076" s="35">
        <v>0</v>
      </c>
      <c r="M11076" s="35">
        <v>0</v>
      </c>
      <c r="N11076" s="35">
        <v>0</v>
      </c>
      <c r="O11076" s="35">
        <v>0</v>
      </c>
      <c r="P11076" s="36">
        <v>12</v>
      </c>
      <c r="Q11076" s="37">
        <v>86</v>
      </c>
      <c r="R11076" s="36">
        <v>13</v>
      </c>
      <c r="S11076" s="39">
        <f t="shared" si="390"/>
        <v>86</v>
      </c>
      <c r="T11076" s="34" t="s">
        <v>50</v>
      </c>
      <c r="U11076" s="12">
        <f>EXP((alpha+(beta/speed))+(ceta*LN(speed)))</f>
        <v>65.489805603286896</v>
      </c>
      <c r="V11076" s="8">
        <f t="shared" si="391"/>
        <v>86</v>
      </c>
    </row>
    <row r="11077" spans="1:22">
      <c r="A11077" s="34" t="s">
        <v>19</v>
      </c>
      <c r="B11077" s="34" t="s">
        <v>77</v>
      </c>
      <c r="C11077" s="5" t="s">
        <v>197</v>
      </c>
      <c r="D11077" s="35" t="s">
        <v>84</v>
      </c>
      <c r="E11077" s="36" t="s">
        <v>15</v>
      </c>
      <c r="F11077" s="37">
        <v>50</v>
      </c>
      <c r="G11077" s="38">
        <v>-0.02</v>
      </c>
      <c r="H11077" s="34">
        <v>0.98294982201744407</v>
      </c>
      <c r="I11077" s="35">
        <v>-3.4490351156718954E-5</v>
      </c>
      <c r="J11077" s="35">
        <v>6.7357698314999105E-3</v>
      </c>
      <c r="K11077" s="35">
        <v>-0.44955901236789264</v>
      </c>
      <c r="L11077" s="35">
        <v>11.465367944698015</v>
      </c>
      <c r="M11077" s="35">
        <v>0</v>
      </c>
      <c r="N11077" s="35">
        <v>0</v>
      </c>
      <c r="O11077" s="35">
        <v>0</v>
      </c>
      <c r="P11077" s="36">
        <v>12</v>
      </c>
      <c r="Q11077" s="37">
        <v>86</v>
      </c>
      <c r="R11077" s="36">
        <v>14</v>
      </c>
      <c r="S11077" s="39">
        <f t="shared" si="390"/>
        <v>86</v>
      </c>
      <c r="T11077" s="34" t="s">
        <v>51</v>
      </c>
      <c r="U11077" s="12">
        <f>(((alpha*(speed^3))+(beta*(speed^2))+(ceta*speed))+delta)</f>
        <v>0.68325175949455463</v>
      </c>
      <c r="V11077" s="8">
        <f t="shared" si="391"/>
        <v>86</v>
      </c>
    </row>
    <row r="11078" spans="1:22">
      <c r="A11078" s="34" t="s">
        <v>19</v>
      </c>
      <c r="B11078" s="34" t="s">
        <v>77</v>
      </c>
      <c r="C11078" s="5" t="s">
        <v>197</v>
      </c>
      <c r="D11078" s="35" t="s">
        <v>84</v>
      </c>
      <c r="E11078" s="36" t="s">
        <v>16</v>
      </c>
      <c r="F11078" s="37">
        <v>50</v>
      </c>
      <c r="G11078" s="38">
        <v>-0.02</v>
      </c>
      <c r="H11078" s="34">
        <v>0.94900307043266541</v>
      </c>
      <c r="I11078" s="35">
        <v>-9.4117625113256088E-5</v>
      </c>
      <c r="J11078" s="35">
        <v>1.7153353193708431E-2</v>
      </c>
      <c r="K11078" s="35">
        <v>-1.1564511215867328</v>
      </c>
      <c r="L11078" s="35">
        <v>32.924575114728988</v>
      </c>
      <c r="M11078" s="35">
        <v>0</v>
      </c>
      <c r="N11078" s="35">
        <v>0</v>
      </c>
      <c r="O11078" s="35">
        <v>0</v>
      </c>
      <c r="P11078" s="36">
        <v>12</v>
      </c>
      <c r="Q11078" s="37">
        <v>86</v>
      </c>
      <c r="R11078" s="36">
        <v>14</v>
      </c>
      <c r="S11078" s="39">
        <f t="shared" si="390"/>
        <v>86</v>
      </c>
      <c r="T11078" s="34" t="s">
        <v>51</v>
      </c>
      <c r="U11078" s="12">
        <f>(((alpha*(speed^3))+(beta*(speed^2))+(ceta*speed))+delta)</f>
        <v>0.47189871990030241</v>
      </c>
      <c r="V11078" s="8">
        <f t="shared" si="391"/>
        <v>86</v>
      </c>
    </row>
    <row r="11079" spans="1:22">
      <c r="A11079" s="34" t="s">
        <v>19</v>
      </c>
      <c r="B11079" s="34" t="s">
        <v>77</v>
      </c>
      <c r="C11079" s="5" t="s">
        <v>197</v>
      </c>
      <c r="D11079" s="35" t="s">
        <v>84</v>
      </c>
      <c r="E11079" s="36" t="s">
        <v>14</v>
      </c>
      <c r="F11079" s="37">
        <v>50</v>
      </c>
      <c r="G11079" s="38">
        <v>-0.02</v>
      </c>
      <c r="H11079" s="34">
        <v>0.99798095254192931</v>
      </c>
      <c r="I11079" s="35">
        <v>34.192549766067771</v>
      </c>
      <c r="J11079" s="35">
        <v>0.9937264973589599</v>
      </c>
      <c r="K11079" s="35">
        <v>-1.0173279179821391</v>
      </c>
      <c r="L11079" s="35">
        <v>0</v>
      </c>
      <c r="M11079" s="35">
        <v>0</v>
      </c>
      <c r="N11079" s="35">
        <v>0</v>
      </c>
      <c r="O11079" s="35">
        <v>0</v>
      </c>
      <c r="P11079" s="36">
        <v>12</v>
      </c>
      <c r="Q11079" s="37">
        <v>86</v>
      </c>
      <c r="R11079" s="36">
        <v>0</v>
      </c>
      <c r="S11079" s="39">
        <f t="shared" si="390"/>
        <v>86</v>
      </c>
      <c r="T11079" s="34" t="s">
        <v>29</v>
      </c>
      <c r="U11079" s="12">
        <f>((alpha*(beta^speed))*(speed^ceta))</f>
        <v>0.21422149709186294</v>
      </c>
      <c r="V11079" s="8">
        <f t="shared" si="391"/>
        <v>86</v>
      </c>
    </row>
    <row r="11080" spans="1:22">
      <c r="A11080" s="34" t="s">
        <v>19</v>
      </c>
      <c r="B11080" s="34" t="s">
        <v>77</v>
      </c>
      <c r="C11080" s="5" t="s">
        <v>197</v>
      </c>
      <c r="D11080" s="35" t="s">
        <v>84</v>
      </c>
      <c r="E11080" s="36" t="s">
        <v>18</v>
      </c>
      <c r="F11080" s="37">
        <v>50</v>
      </c>
      <c r="G11080" s="38">
        <v>-0.02</v>
      </c>
      <c r="H11080" s="34">
        <v>0.98883171828223115</v>
      </c>
      <c r="I11080" s="35">
        <v>0.13506189318502421</v>
      </c>
      <c r="J11080" s="35">
        <v>15.479102574811879</v>
      </c>
      <c r="K11080" s="35">
        <v>-1.025723025734657</v>
      </c>
      <c r="L11080" s="35">
        <v>0.43656429767193089</v>
      </c>
      <c r="M11080" s="35">
        <v>3.1131759248158902E-2</v>
      </c>
      <c r="N11080" s="35">
        <v>0</v>
      </c>
      <c r="O11080" s="35">
        <v>0</v>
      </c>
      <c r="P11080" s="36">
        <v>12</v>
      </c>
      <c r="Q11080" s="37">
        <v>86</v>
      </c>
      <c r="R11080" s="36">
        <v>10</v>
      </c>
      <c r="S11080" s="39">
        <f t="shared" si="390"/>
        <v>86</v>
      </c>
      <c r="T11080" s="34" t="s">
        <v>44</v>
      </c>
      <c r="U11080" s="12">
        <f>(alpha+(beta/(1+EXP((((-1)*ceta)+(delta*LN(speed)))+(epsilon*speed)))))</f>
        <v>0.18944552959810412</v>
      </c>
      <c r="V11080" s="8">
        <f t="shared" si="391"/>
        <v>86</v>
      </c>
    </row>
    <row r="11081" spans="1:22">
      <c r="A11081" s="34" t="s">
        <v>19</v>
      </c>
      <c r="B11081" s="34" t="s">
        <v>77</v>
      </c>
      <c r="C11081" s="5" t="s">
        <v>197</v>
      </c>
      <c r="D11081" s="35" t="s">
        <v>84</v>
      </c>
      <c r="E11081" s="36" t="s">
        <v>17</v>
      </c>
      <c r="F11081" s="37">
        <v>50</v>
      </c>
      <c r="G11081" s="38">
        <v>-0.02</v>
      </c>
      <c r="H11081" s="34">
        <v>0.97031240826907428</v>
      </c>
      <c r="I11081" s="35">
        <v>-3.3894813080131534E-3</v>
      </c>
      <c r="J11081" s="35">
        <v>0.6205595053531795</v>
      </c>
      <c r="K11081" s="35">
        <v>-40.18204569207743</v>
      </c>
      <c r="L11081" s="35">
        <v>1033.6615825518847</v>
      </c>
      <c r="M11081" s="35">
        <v>0</v>
      </c>
      <c r="N11081" s="35">
        <v>0</v>
      </c>
      <c r="O11081" s="35">
        <v>0</v>
      </c>
      <c r="P11081" s="36">
        <v>12</v>
      </c>
      <c r="Q11081" s="37">
        <v>86</v>
      </c>
      <c r="R11081" s="36">
        <v>14</v>
      </c>
      <c r="S11081" s="39">
        <f t="shared" si="390"/>
        <v>86</v>
      </c>
      <c r="T11081" s="34" t="s">
        <v>51</v>
      </c>
      <c r="U11081" s="12">
        <f>(((alpha*(speed^3))+(beta*(speed^2))+(ceta*speed))+delta)</f>
        <v>11.76383177572734</v>
      </c>
      <c r="V11081" s="8">
        <f t="shared" si="391"/>
        <v>86</v>
      </c>
    </row>
    <row r="11082" spans="1:22">
      <c r="A11082" s="34" t="s">
        <v>19</v>
      </c>
      <c r="B11082" s="34" t="s">
        <v>77</v>
      </c>
      <c r="C11082" s="5" t="s">
        <v>197</v>
      </c>
      <c r="D11082" s="35" t="s">
        <v>84</v>
      </c>
      <c r="E11082" s="36" t="s">
        <v>15</v>
      </c>
      <c r="F11082" s="37">
        <v>100</v>
      </c>
      <c r="G11082" s="38">
        <v>-0.02</v>
      </c>
      <c r="H11082" s="34">
        <v>0.97612415837961541</v>
      </c>
      <c r="I11082" s="35">
        <v>-3.2140238120446084E-5</v>
      </c>
      <c r="J11082" s="35">
        <v>6.4868029730523582E-3</v>
      </c>
      <c r="K11082" s="35">
        <v>-0.45389663413726772</v>
      </c>
      <c r="L11082" s="35">
        <v>12.256060906648596</v>
      </c>
      <c r="M11082" s="35">
        <v>0</v>
      </c>
      <c r="N11082" s="35">
        <v>0</v>
      </c>
      <c r="O11082" s="35">
        <v>0</v>
      </c>
      <c r="P11082" s="36">
        <v>12</v>
      </c>
      <c r="Q11082" s="37">
        <v>86</v>
      </c>
      <c r="R11082" s="36">
        <v>14</v>
      </c>
      <c r="S11082" s="39">
        <f t="shared" si="390"/>
        <v>86</v>
      </c>
      <c r="T11082" s="34" t="s">
        <v>51</v>
      </c>
      <c r="U11082" s="12">
        <f>(((alpha*(speed^3))+(beta*(speed^2))+(ceta*speed))+delta)</f>
        <v>0.75435386160035378</v>
      </c>
      <c r="V11082" s="8">
        <f t="shared" si="391"/>
        <v>86</v>
      </c>
    </row>
    <row r="11083" spans="1:22">
      <c r="A11083" s="34" t="s">
        <v>19</v>
      </c>
      <c r="B11083" s="34" t="s">
        <v>77</v>
      </c>
      <c r="C11083" s="5" t="s">
        <v>197</v>
      </c>
      <c r="D11083" s="35" t="s">
        <v>84</v>
      </c>
      <c r="E11083" s="36" t="s">
        <v>16</v>
      </c>
      <c r="F11083" s="37">
        <v>100</v>
      </c>
      <c r="G11083" s="38">
        <v>-0.02</v>
      </c>
      <c r="H11083" s="34">
        <v>0.92751713512480338</v>
      </c>
      <c r="I11083" s="35">
        <v>-8.7643614258533863E-5</v>
      </c>
      <c r="J11083" s="35">
        <v>1.6330330834472127E-2</v>
      </c>
      <c r="K11083" s="35">
        <v>-1.1884266037824895</v>
      </c>
      <c r="L11083" s="35">
        <v>37.583595810327374</v>
      </c>
      <c r="M11083" s="35">
        <v>0</v>
      </c>
      <c r="N11083" s="35">
        <v>0</v>
      </c>
      <c r="O11083" s="35">
        <v>0</v>
      </c>
      <c r="P11083" s="36">
        <v>12</v>
      </c>
      <c r="Q11083" s="37">
        <v>86</v>
      </c>
      <c r="R11083" s="36">
        <v>14</v>
      </c>
      <c r="S11083" s="39">
        <f t="shared" si="390"/>
        <v>86</v>
      </c>
      <c r="T11083" s="34" t="s">
        <v>51</v>
      </c>
      <c r="U11083" s="12">
        <f>(((alpha*(speed^3))+(beta*(speed^2))+(ceta*speed))+delta)</f>
        <v>0.41178802596311215</v>
      </c>
      <c r="V11083" s="8">
        <f t="shared" si="391"/>
        <v>86</v>
      </c>
    </row>
    <row r="11084" spans="1:22">
      <c r="A11084" s="34" t="s">
        <v>19</v>
      </c>
      <c r="B11084" s="34" t="s">
        <v>77</v>
      </c>
      <c r="C11084" s="5" t="s">
        <v>197</v>
      </c>
      <c r="D11084" s="35" t="s">
        <v>84</v>
      </c>
      <c r="E11084" s="36" t="s">
        <v>14</v>
      </c>
      <c r="F11084" s="37">
        <v>100</v>
      </c>
      <c r="G11084" s="38">
        <v>-0.02</v>
      </c>
      <c r="H11084" s="34">
        <v>0.99754544538120327</v>
      </c>
      <c r="I11084" s="35">
        <v>31.642358404740037</v>
      </c>
      <c r="J11084" s="35">
        <v>0.99334464163853964</v>
      </c>
      <c r="K11084" s="35">
        <v>-1.006818319052841</v>
      </c>
      <c r="L11084" s="35">
        <v>0</v>
      </c>
      <c r="M11084" s="35">
        <v>0</v>
      </c>
      <c r="N11084" s="35">
        <v>0</v>
      </c>
      <c r="O11084" s="35">
        <v>0</v>
      </c>
      <c r="P11084" s="36">
        <v>12</v>
      </c>
      <c r="Q11084" s="37">
        <v>86</v>
      </c>
      <c r="R11084" s="36">
        <v>0</v>
      </c>
      <c r="S11084" s="39">
        <f t="shared" si="390"/>
        <v>86</v>
      </c>
      <c r="T11084" s="34" t="s">
        <v>29</v>
      </c>
      <c r="U11084" s="12">
        <f>((alpha*(beta^speed))*(speed^ceta))</f>
        <v>0.20099088427571371</v>
      </c>
      <c r="V11084" s="8">
        <f t="shared" si="391"/>
        <v>86</v>
      </c>
    </row>
    <row r="11085" spans="1:22">
      <c r="A11085" s="34" t="s">
        <v>19</v>
      </c>
      <c r="B11085" s="34" t="s">
        <v>77</v>
      </c>
      <c r="C11085" s="5" t="s">
        <v>197</v>
      </c>
      <c r="D11085" s="35" t="s">
        <v>84</v>
      </c>
      <c r="E11085" s="36" t="s">
        <v>18</v>
      </c>
      <c r="F11085" s="37">
        <v>100</v>
      </c>
      <c r="G11085" s="38">
        <v>-0.02</v>
      </c>
      <c r="H11085" s="34">
        <v>0.9816356140337974</v>
      </c>
      <c r="I11085" s="35">
        <v>-5.7349475835436616E-6</v>
      </c>
      <c r="J11085" s="35">
        <v>1.1372575588965196E-3</v>
      </c>
      <c r="K11085" s="35">
        <v>-7.9511391582809288E-2</v>
      </c>
      <c r="L11085" s="35">
        <v>2.231512723253934</v>
      </c>
      <c r="M11085" s="35">
        <v>0</v>
      </c>
      <c r="N11085" s="35">
        <v>0</v>
      </c>
      <c r="O11085" s="35">
        <v>0</v>
      </c>
      <c r="P11085" s="36">
        <v>12</v>
      </c>
      <c r="Q11085" s="37">
        <v>86</v>
      </c>
      <c r="R11085" s="36">
        <v>14</v>
      </c>
      <c r="S11085" s="39">
        <f t="shared" si="390"/>
        <v>86</v>
      </c>
      <c r="T11085" s="34" t="s">
        <v>51</v>
      </c>
      <c r="U11085" s="12">
        <f>(((alpha*(speed^3))+(beta*(speed^2))+(ceta*speed))+delta)</f>
        <v>0.15694213253254796</v>
      </c>
      <c r="V11085" s="8">
        <f t="shared" si="391"/>
        <v>86</v>
      </c>
    </row>
    <row r="11086" spans="1:22">
      <c r="A11086" s="34" t="s">
        <v>19</v>
      </c>
      <c r="B11086" s="34" t="s">
        <v>77</v>
      </c>
      <c r="C11086" s="5" t="s">
        <v>197</v>
      </c>
      <c r="D11086" s="35" t="s">
        <v>84</v>
      </c>
      <c r="E11086" s="36" t="s">
        <v>17</v>
      </c>
      <c r="F11086" s="37">
        <v>100</v>
      </c>
      <c r="G11086" s="38">
        <v>-0.02</v>
      </c>
      <c r="H11086" s="34">
        <v>0.95384528304696059</v>
      </c>
      <c r="I11086" s="35">
        <v>-3.2057576312412789E-3</v>
      </c>
      <c r="J11086" s="35">
        <v>0.59385216893066506</v>
      </c>
      <c r="K11086" s="35">
        <v>-40.334482052974323</v>
      </c>
      <c r="L11086" s="35">
        <v>1124.403775561211</v>
      </c>
      <c r="M11086" s="35">
        <v>0</v>
      </c>
      <c r="N11086" s="35">
        <v>0</v>
      </c>
      <c r="O11086" s="35">
        <v>0</v>
      </c>
      <c r="P11086" s="36">
        <v>12</v>
      </c>
      <c r="Q11086" s="37">
        <v>86</v>
      </c>
      <c r="R11086" s="36">
        <v>14</v>
      </c>
      <c r="S11086" s="39">
        <f t="shared" si="390"/>
        <v>86</v>
      </c>
      <c r="T11086" s="34" t="s">
        <v>51</v>
      </c>
      <c r="U11086" s="12">
        <f>(((alpha*(speed^3))+(beta*(speed^2))+(ceta*speed))+delta)</f>
        <v>8.7275845198148545</v>
      </c>
      <c r="V11086" s="8">
        <f t="shared" si="391"/>
        <v>86</v>
      </c>
    </row>
    <row r="11087" spans="1:22">
      <c r="A11087" s="34" t="s">
        <v>19</v>
      </c>
      <c r="B11087" s="34" t="s">
        <v>77</v>
      </c>
      <c r="C11087" s="5" t="s">
        <v>197</v>
      </c>
      <c r="D11087" s="35" t="s">
        <v>84</v>
      </c>
      <c r="E11087" s="36" t="s">
        <v>15</v>
      </c>
      <c r="F11087" s="37">
        <v>0</v>
      </c>
      <c r="G11087" s="38">
        <v>0.02</v>
      </c>
      <c r="H11087" s="34">
        <v>0.98689837396797275</v>
      </c>
      <c r="I11087" s="35">
        <v>2.4464868143703269</v>
      </c>
      <c r="J11087" s="35">
        <v>68.961602043345707</v>
      </c>
      <c r="K11087" s="35">
        <v>-0.12283283521485237</v>
      </c>
      <c r="L11087" s="35">
        <v>0.70659929931144072</v>
      </c>
      <c r="M11087" s="35">
        <v>4.0374355798165763E-2</v>
      </c>
      <c r="N11087" s="35">
        <v>0</v>
      </c>
      <c r="O11087" s="35">
        <v>0</v>
      </c>
      <c r="P11087" s="36">
        <v>12</v>
      </c>
      <c r="Q11087" s="37">
        <v>86</v>
      </c>
      <c r="R11087" s="36">
        <v>10</v>
      </c>
      <c r="S11087" s="39">
        <f t="shared" si="390"/>
        <v>86</v>
      </c>
      <c r="T11087" s="34" t="s">
        <v>44</v>
      </c>
      <c r="U11087" s="12">
        <f>(alpha+(beta/(1+EXP((((-1)*ceta)+(delta*LN(speed)))+(epsilon*speed)))))</f>
        <v>2.5277473096390111</v>
      </c>
      <c r="V11087" s="8">
        <f t="shared" si="391"/>
        <v>86</v>
      </c>
    </row>
    <row r="11088" spans="1:22">
      <c r="A11088" s="34" t="s">
        <v>19</v>
      </c>
      <c r="B11088" s="34" t="s">
        <v>77</v>
      </c>
      <c r="C11088" s="5" t="s">
        <v>197</v>
      </c>
      <c r="D11088" s="35" t="s">
        <v>84</v>
      </c>
      <c r="E11088" s="36" t="s">
        <v>16</v>
      </c>
      <c r="F11088" s="37">
        <v>0</v>
      </c>
      <c r="G11088" s="38">
        <v>0.02</v>
      </c>
      <c r="H11088" s="34">
        <v>0.97231249602814396</v>
      </c>
      <c r="I11088" s="35">
        <v>115.89911064486503</v>
      </c>
      <c r="J11088" s="35">
        <v>1.0089422478790078</v>
      </c>
      <c r="K11088" s="35">
        <v>-0.55828244621458611</v>
      </c>
      <c r="L11088" s="35">
        <v>0</v>
      </c>
      <c r="M11088" s="35">
        <v>0</v>
      </c>
      <c r="N11088" s="35">
        <v>0</v>
      </c>
      <c r="O11088" s="35">
        <v>0</v>
      </c>
      <c r="P11088" s="36">
        <v>12</v>
      </c>
      <c r="Q11088" s="37">
        <v>86</v>
      </c>
      <c r="R11088" s="36">
        <v>0</v>
      </c>
      <c r="S11088" s="39">
        <f t="shared" si="390"/>
        <v>86</v>
      </c>
      <c r="T11088" s="34" t="s">
        <v>29</v>
      </c>
      <c r="U11088" s="12">
        <f>((alpha*(beta^speed))*(speed^ceta))</f>
        <v>20.729367364272591</v>
      </c>
      <c r="V11088" s="8">
        <f t="shared" si="391"/>
        <v>86</v>
      </c>
    </row>
    <row r="11089" spans="1:22">
      <c r="A11089" s="34" t="s">
        <v>19</v>
      </c>
      <c r="B11089" s="34" t="s">
        <v>77</v>
      </c>
      <c r="C11089" s="5" t="s">
        <v>197</v>
      </c>
      <c r="D11089" s="35" t="s">
        <v>84</v>
      </c>
      <c r="E11089" s="36" t="s">
        <v>14</v>
      </c>
      <c r="F11089" s="37">
        <v>0</v>
      </c>
      <c r="G11089" s="38">
        <v>0.02</v>
      </c>
      <c r="H11089" s="34">
        <v>0.99788580396779492</v>
      </c>
      <c r="I11089" s="35">
        <v>33.559120551470201</v>
      </c>
      <c r="J11089" s="35">
        <v>0.998224193674767</v>
      </c>
      <c r="K11089" s="35">
        <v>-0.94107825077205287</v>
      </c>
      <c r="L11089" s="35">
        <v>0</v>
      </c>
      <c r="M11089" s="35">
        <v>0</v>
      </c>
      <c r="N11089" s="35">
        <v>0</v>
      </c>
      <c r="O11089" s="35">
        <v>0</v>
      </c>
      <c r="P11089" s="36">
        <v>12</v>
      </c>
      <c r="Q11089" s="37">
        <v>86</v>
      </c>
      <c r="R11089" s="36">
        <v>0</v>
      </c>
      <c r="S11089" s="39">
        <f t="shared" si="390"/>
        <v>86</v>
      </c>
      <c r="T11089" s="34" t="s">
        <v>29</v>
      </c>
      <c r="U11089" s="12">
        <f>((alpha*(beta^speed))*(speed^ceta))</f>
        <v>0.43542366009692557</v>
      </c>
      <c r="V11089" s="8">
        <f t="shared" si="391"/>
        <v>86</v>
      </c>
    </row>
    <row r="11090" spans="1:22">
      <c r="A11090" s="34" t="s">
        <v>19</v>
      </c>
      <c r="B11090" s="34" t="s">
        <v>77</v>
      </c>
      <c r="C11090" s="5" t="s">
        <v>197</v>
      </c>
      <c r="D11090" s="35" t="s">
        <v>84</v>
      </c>
      <c r="E11090" s="36" t="s">
        <v>18</v>
      </c>
      <c r="F11090" s="37">
        <v>0</v>
      </c>
      <c r="G11090" s="38">
        <v>0.02</v>
      </c>
      <c r="H11090" s="34">
        <v>0.99541840256846004</v>
      </c>
      <c r="I11090" s="35">
        <v>12.778648729219054</v>
      </c>
      <c r="J11090" s="35">
        <v>1.0106037645723343</v>
      </c>
      <c r="K11090" s="35">
        <v>-0.90810874311358403</v>
      </c>
      <c r="L11090" s="35">
        <v>0</v>
      </c>
      <c r="M11090" s="35">
        <v>0</v>
      </c>
      <c r="N11090" s="35">
        <v>0</v>
      </c>
      <c r="O11090" s="35">
        <v>0</v>
      </c>
      <c r="P11090" s="36">
        <v>12</v>
      </c>
      <c r="Q11090" s="37">
        <v>86</v>
      </c>
      <c r="R11090" s="36">
        <v>0</v>
      </c>
      <c r="S11090" s="39">
        <f t="shared" si="390"/>
        <v>86</v>
      </c>
      <c r="T11090" s="34" t="s">
        <v>29</v>
      </c>
      <c r="U11090" s="12">
        <f>((alpha*(beta^speed))*(speed^ceta))</f>
        <v>0.55425341760352276</v>
      </c>
      <c r="V11090" s="8">
        <f t="shared" si="391"/>
        <v>86</v>
      </c>
    </row>
    <row r="11091" spans="1:22">
      <c r="A11091" s="34" t="s">
        <v>19</v>
      </c>
      <c r="B11091" s="34" t="s">
        <v>77</v>
      </c>
      <c r="C11091" s="5" t="s">
        <v>197</v>
      </c>
      <c r="D11091" s="35" t="s">
        <v>84</v>
      </c>
      <c r="E11091" s="36" t="s">
        <v>17</v>
      </c>
      <c r="F11091" s="37">
        <v>0</v>
      </c>
      <c r="G11091" s="38">
        <v>0.02</v>
      </c>
      <c r="H11091" s="34">
        <v>0.99461291693879783</v>
      </c>
      <c r="I11091" s="35">
        <v>5020.1108348964317</v>
      </c>
      <c r="J11091" s="35">
        <v>1.0097113844531245</v>
      </c>
      <c r="K11091" s="35">
        <v>-0.7261686543754664</v>
      </c>
      <c r="L11091" s="35">
        <v>0</v>
      </c>
      <c r="M11091" s="35">
        <v>0</v>
      </c>
      <c r="N11091" s="35">
        <v>0</v>
      </c>
      <c r="O11091" s="35">
        <v>0</v>
      </c>
      <c r="P11091" s="36">
        <v>12</v>
      </c>
      <c r="Q11091" s="37">
        <v>86</v>
      </c>
      <c r="R11091" s="36">
        <v>0</v>
      </c>
      <c r="S11091" s="39">
        <f t="shared" si="390"/>
        <v>86</v>
      </c>
      <c r="T11091" s="34" t="s">
        <v>29</v>
      </c>
      <c r="U11091" s="12">
        <f>((alpha*(beta^speed))*(speed^ceta))</f>
        <v>453.84224746361605</v>
      </c>
      <c r="V11091" s="8">
        <f t="shared" si="391"/>
        <v>86</v>
      </c>
    </row>
    <row r="11092" spans="1:22">
      <c r="A11092" s="34" t="s">
        <v>19</v>
      </c>
      <c r="B11092" s="34" t="s">
        <v>77</v>
      </c>
      <c r="C11092" s="5" t="s">
        <v>197</v>
      </c>
      <c r="D11092" s="35" t="s">
        <v>84</v>
      </c>
      <c r="E11092" s="36" t="s">
        <v>15</v>
      </c>
      <c r="F11092" s="37">
        <v>50</v>
      </c>
      <c r="G11092" s="38">
        <v>0.02</v>
      </c>
      <c r="H11092" s="34">
        <v>0.97583359059273767</v>
      </c>
      <c r="I11092" s="35">
        <v>-2.4058103917112598E-5</v>
      </c>
      <c r="J11092" s="35">
        <v>5.0369540412433592E-3</v>
      </c>
      <c r="K11092" s="35">
        <v>-0.37019987111985037</v>
      </c>
      <c r="L11092" s="35">
        <v>12.634992584954624</v>
      </c>
      <c r="M11092" s="35">
        <v>0</v>
      </c>
      <c r="N11092" s="35">
        <v>0</v>
      </c>
      <c r="O11092" s="35">
        <v>0</v>
      </c>
      <c r="P11092" s="36">
        <v>12</v>
      </c>
      <c r="Q11092" s="37">
        <v>79</v>
      </c>
      <c r="R11092" s="36">
        <v>14</v>
      </c>
      <c r="S11092" s="39">
        <f t="shared" si="390"/>
        <v>79</v>
      </c>
      <c r="T11092" s="34" t="s">
        <v>51</v>
      </c>
      <c r="U11092" s="12">
        <f>(((alpha*(speed^3))+(beta*(speed^2))+(ceta*speed))+delta)</f>
        <v>2.9632494406969734</v>
      </c>
      <c r="V11092" s="8">
        <f t="shared" si="391"/>
        <v>79</v>
      </c>
    </row>
    <row r="11093" spans="1:22">
      <c r="A11093" s="34" t="s">
        <v>19</v>
      </c>
      <c r="B11093" s="34" t="s">
        <v>77</v>
      </c>
      <c r="C11093" s="5" t="s">
        <v>197</v>
      </c>
      <c r="D11093" s="35" t="s">
        <v>84</v>
      </c>
      <c r="E11093" s="36" t="s">
        <v>16</v>
      </c>
      <c r="F11093" s="37">
        <v>50</v>
      </c>
      <c r="G11093" s="38">
        <v>0.02</v>
      </c>
      <c r="H11093" s="34">
        <v>0.94574683321206698</v>
      </c>
      <c r="I11093" s="35">
        <v>105.21549415996732</v>
      </c>
      <c r="J11093" s="35">
        <v>1.0035185710244094</v>
      </c>
      <c r="K11093" s="35">
        <v>-0.31497325015876138</v>
      </c>
      <c r="L11093" s="35">
        <v>0</v>
      </c>
      <c r="M11093" s="35">
        <v>0</v>
      </c>
      <c r="N11093" s="35">
        <v>0</v>
      </c>
      <c r="O11093" s="35">
        <v>0</v>
      </c>
      <c r="P11093" s="36">
        <v>12</v>
      </c>
      <c r="Q11093" s="37">
        <v>79</v>
      </c>
      <c r="R11093" s="36">
        <v>0</v>
      </c>
      <c r="S11093" s="39">
        <f t="shared" si="390"/>
        <v>79</v>
      </c>
      <c r="T11093" s="34" t="s">
        <v>29</v>
      </c>
      <c r="U11093" s="12">
        <f>((alpha*(beta^speed))*(speed^ceta))</f>
        <v>35.065951339547283</v>
      </c>
      <c r="V11093" s="8">
        <f t="shared" si="391"/>
        <v>79</v>
      </c>
    </row>
    <row r="11094" spans="1:22">
      <c r="A11094" s="34" t="s">
        <v>19</v>
      </c>
      <c r="B11094" s="34" t="s">
        <v>77</v>
      </c>
      <c r="C11094" s="5" t="s">
        <v>197</v>
      </c>
      <c r="D11094" s="35" t="s">
        <v>84</v>
      </c>
      <c r="E11094" s="36" t="s">
        <v>14</v>
      </c>
      <c r="F11094" s="37">
        <v>50</v>
      </c>
      <c r="G11094" s="38">
        <v>0.02</v>
      </c>
      <c r="H11094" s="34">
        <v>0.99716516079880702</v>
      </c>
      <c r="I11094" s="35">
        <v>41.767305115674766</v>
      </c>
      <c r="J11094" s="35">
        <v>1.0087950855986068</v>
      </c>
      <c r="K11094" s="35">
        <v>-1.1129015021624593</v>
      </c>
      <c r="L11094" s="35">
        <v>0</v>
      </c>
      <c r="M11094" s="35">
        <v>0</v>
      </c>
      <c r="N11094" s="35">
        <v>0</v>
      </c>
      <c r="O11094" s="35">
        <v>0</v>
      </c>
      <c r="P11094" s="36">
        <v>12</v>
      </c>
      <c r="Q11094" s="37">
        <v>79</v>
      </c>
      <c r="R11094" s="36">
        <v>0</v>
      </c>
      <c r="S11094" s="39">
        <f t="shared" si="390"/>
        <v>79</v>
      </c>
      <c r="T11094" s="34" t="s">
        <v>29</v>
      </c>
      <c r="U11094" s="12">
        <f>((alpha*(beta^speed))*(speed^ceta))</f>
        <v>0.64476000057238136</v>
      </c>
      <c r="V11094" s="8">
        <f t="shared" si="391"/>
        <v>79</v>
      </c>
    </row>
    <row r="11095" spans="1:22">
      <c r="A11095" s="34" t="s">
        <v>19</v>
      </c>
      <c r="B11095" s="34" t="s">
        <v>77</v>
      </c>
      <c r="C11095" s="5" t="s">
        <v>197</v>
      </c>
      <c r="D11095" s="35" t="s">
        <v>84</v>
      </c>
      <c r="E11095" s="36" t="s">
        <v>18</v>
      </c>
      <c r="F11095" s="37">
        <v>50</v>
      </c>
      <c r="G11095" s="38">
        <v>0.02</v>
      </c>
      <c r="H11095" s="34">
        <v>0.98674145701284466</v>
      </c>
      <c r="I11095" s="35">
        <v>0.76307860424033458</v>
      </c>
      <c r="J11095" s="35">
        <v>4.0778279521660235</v>
      </c>
      <c r="K11095" s="35">
        <v>0.1863238933164908</v>
      </c>
      <c r="L11095" s="35">
        <v>0.3162691798883992</v>
      </c>
      <c r="M11095" s="35">
        <v>4.5261051026632526E-2</v>
      </c>
      <c r="N11095" s="35">
        <v>0</v>
      </c>
      <c r="O11095" s="35">
        <v>0</v>
      </c>
      <c r="P11095" s="36">
        <v>12</v>
      </c>
      <c r="Q11095" s="37">
        <v>79</v>
      </c>
      <c r="R11095" s="36">
        <v>10</v>
      </c>
      <c r="S11095" s="39">
        <f t="shared" si="390"/>
        <v>79</v>
      </c>
      <c r="T11095" s="34" t="s">
        <v>44</v>
      </c>
      <c r="U11095" s="12">
        <f>(alpha+(beta/(1+EXP((((-1)*ceta)+(delta*LN(speed)))+(epsilon*speed)))))</f>
        <v>0.79732785094292724</v>
      </c>
      <c r="V11095" s="8">
        <f t="shared" si="391"/>
        <v>79</v>
      </c>
    </row>
    <row r="11096" spans="1:22">
      <c r="A11096" s="34" t="s">
        <v>19</v>
      </c>
      <c r="B11096" s="34" t="s">
        <v>77</v>
      </c>
      <c r="C11096" s="5" t="s">
        <v>197</v>
      </c>
      <c r="D11096" s="35" t="s">
        <v>84</v>
      </c>
      <c r="E11096" s="36" t="s">
        <v>17</v>
      </c>
      <c r="F11096" s="37">
        <v>50</v>
      </c>
      <c r="G11096" s="38">
        <v>0.02</v>
      </c>
      <c r="H11096" s="34">
        <v>0.97427054707607541</v>
      </c>
      <c r="I11096" s="35">
        <v>3940.96082655292</v>
      </c>
      <c r="J11096" s="35">
        <v>1.0064699586808028</v>
      </c>
      <c r="K11096" s="35">
        <v>-0.48180284665591533</v>
      </c>
      <c r="L11096" s="35">
        <v>0</v>
      </c>
      <c r="M11096" s="35">
        <v>0</v>
      </c>
      <c r="N11096" s="35">
        <v>0</v>
      </c>
      <c r="O11096" s="35">
        <v>0</v>
      </c>
      <c r="P11096" s="36">
        <v>12</v>
      </c>
      <c r="Q11096" s="37">
        <v>79</v>
      </c>
      <c r="R11096" s="36">
        <v>0</v>
      </c>
      <c r="S11096" s="39">
        <f t="shared" si="390"/>
        <v>79</v>
      </c>
      <c r="T11096" s="34" t="s">
        <v>29</v>
      </c>
      <c r="U11096" s="12">
        <f>((alpha*(beta^speed))*(speed^ceta))</f>
        <v>799.06937752675481</v>
      </c>
      <c r="V11096" s="8">
        <f t="shared" si="391"/>
        <v>79</v>
      </c>
    </row>
    <row r="11097" spans="1:22">
      <c r="A11097" s="34" t="s">
        <v>19</v>
      </c>
      <c r="B11097" s="34" t="s">
        <v>77</v>
      </c>
      <c r="C11097" s="5" t="s">
        <v>197</v>
      </c>
      <c r="D11097" s="35" t="s">
        <v>84</v>
      </c>
      <c r="E11097" s="36" t="s">
        <v>15</v>
      </c>
      <c r="F11097" s="37">
        <v>100</v>
      </c>
      <c r="G11097" s="38">
        <v>0.02</v>
      </c>
      <c r="H11097" s="34">
        <v>0.98672653226362628</v>
      </c>
      <c r="I11097" s="35">
        <v>-5.6196296233468972E-6</v>
      </c>
      <c r="J11097" s="35">
        <v>3.2352453974255446E-3</v>
      </c>
      <c r="K11097" s="35">
        <v>-0.35035866118022291</v>
      </c>
      <c r="L11097" s="35">
        <v>14.185206414736989</v>
      </c>
      <c r="M11097" s="35">
        <v>0</v>
      </c>
      <c r="N11097" s="35">
        <v>0</v>
      </c>
      <c r="O11097" s="35">
        <v>0</v>
      </c>
      <c r="P11097" s="36">
        <v>12</v>
      </c>
      <c r="Q11097" s="37">
        <v>62</v>
      </c>
      <c r="R11097" s="36">
        <v>14</v>
      </c>
      <c r="S11097" s="39">
        <f t="shared" si="390"/>
        <v>62</v>
      </c>
      <c r="T11097" s="34" t="s">
        <v>51</v>
      </c>
      <c r="U11097" s="12">
        <f>(((alpha*(speed^3))+(beta*(speed^2))+(ceta*speed))+delta)</f>
        <v>3.559937640393942</v>
      </c>
      <c r="V11097" s="8">
        <f t="shared" si="391"/>
        <v>62</v>
      </c>
    </row>
    <row r="11098" spans="1:22">
      <c r="A11098" s="34" t="s">
        <v>19</v>
      </c>
      <c r="B11098" s="34" t="s">
        <v>77</v>
      </c>
      <c r="C11098" s="5" t="s">
        <v>197</v>
      </c>
      <c r="D11098" s="35" t="s">
        <v>84</v>
      </c>
      <c r="E11098" s="36" t="s">
        <v>16</v>
      </c>
      <c r="F11098" s="37">
        <v>100</v>
      </c>
      <c r="G11098" s="38">
        <v>0.02</v>
      </c>
      <c r="H11098" s="34">
        <v>0.95342798967007225</v>
      </c>
      <c r="I11098" s="35">
        <v>-1.9977316084125743E-4</v>
      </c>
      <c r="J11098" s="35">
        <v>2.8494768292434965E-2</v>
      </c>
      <c r="K11098" s="35">
        <v>-1.5850229589684224</v>
      </c>
      <c r="L11098" s="35">
        <v>83.50213383488736</v>
      </c>
      <c r="M11098" s="35">
        <v>0</v>
      </c>
      <c r="N11098" s="35">
        <v>0</v>
      </c>
      <c r="O11098" s="35">
        <v>0</v>
      </c>
      <c r="P11098" s="36">
        <v>12</v>
      </c>
      <c r="Q11098" s="37">
        <v>62</v>
      </c>
      <c r="R11098" s="36">
        <v>14</v>
      </c>
      <c r="S11098" s="39">
        <f t="shared" si="390"/>
        <v>62</v>
      </c>
      <c r="T11098" s="34" t="s">
        <v>51</v>
      </c>
      <c r="U11098" s="12">
        <f>(((alpha*(speed^3))+(beta*(speed^2))+(ceta*speed))+delta)</f>
        <v>47.153061817989986</v>
      </c>
      <c r="V11098" s="8">
        <f t="shared" si="391"/>
        <v>62</v>
      </c>
    </row>
    <row r="11099" spans="1:22">
      <c r="A11099" s="34" t="s">
        <v>19</v>
      </c>
      <c r="B11099" s="34" t="s">
        <v>77</v>
      </c>
      <c r="C11099" s="5" t="s">
        <v>197</v>
      </c>
      <c r="D11099" s="35" t="s">
        <v>84</v>
      </c>
      <c r="E11099" s="36" t="s">
        <v>14</v>
      </c>
      <c r="F11099" s="37">
        <v>100</v>
      </c>
      <c r="G11099" s="38">
        <v>0.02</v>
      </c>
      <c r="H11099" s="34">
        <v>0.99736259776310898</v>
      </c>
      <c r="I11099" s="35">
        <v>10.111082337484339</v>
      </c>
      <c r="J11099" s="35">
        <v>-0.6154460208806628</v>
      </c>
      <c r="K11099" s="35">
        <v>575.79049249346531</v>
      </c>
      <c r="L11099" s="35">
        <v>-2.7183306283211288</v>
      </c>
      <c r="M11099" s="35">
        <v>0</v>
      </c>
      <c r="N11099" s="35">
        <v>0</v>
      </c>
      <c r="O11099" s="35">
        <v>0</v>
      </c>
      <c r="P11099" s="36">
        <v>12</v>
      </c>
      <c r="Q11099" s="37">
        <v>62</v>
      </c>
      <c r="R11099" s="36">
        <v>1</v>
      </c>
      <c r="S11099" s="39">
        <f t="shared" si="390"/>
        <v>62</v>
      </c>
      <c r="T11099" s="34" t="s">
        <v>30</v>
      </c>
      <c r="U11099" s="12">
        <f>((alpha*(speed^beta))+(ceta*(speed^delta)))</f>
        <v>0.80512792633462527</v>
      </c>
      <c r="V11099" s="8">
        <f t="shared" si="391"/>
        <v>62</v>
      </c>
    </row>
    <row r="11100" spans="1:22">
      <c r="A11100" s="34" t="s">
        <v>19</v>
      </c>
      <c r="B11100" s="34" t="s">
        <v>77</v>
      </c>
      <c r="C11100" s="5" t="s">
        <v>197</v>
      </c>
      <c r="D11100" s="35" t="s">
        <v>84</v>
      </c>
      <c r="E11100" s="36" t="s">
        <v>18</v>
      </c>
      <c r="F11100" s="37">
        <v>100</v>
      </c>
      <c r="G11100" s="38">
        <v>0.02</v>
      </c>
      <c r="H11100" s="34">
        <v>0.99033649708985982</v>
      </c>
      <c r="I11100" s="35">
        <v>0.93126764302995546</v>
      </c>
      <c r="J11100" s="35">
        <v>2.2316233641763139</v>
      </c>
      <c r="K11100" s="35">
        <v>1.5980272169139831</v>
      </c>
      <c r="L11100" s="35">
        <v>0.30643077699328231</v>
      </c>
      <c r="M11100" s="35">
        <v>5.5522627090122449E-2</v>
      </c>
      <c r="N11100" s="35">
        <v>0</v>
      </c>
      <c r="O11100" s="35">
        <v>0</v>
      </c>
      <c r="P11100" s="36">
        <v>12</v>
      </c>
      <c r="Q11100" s="37">
        <v>62</v>
      </c>
      <c r="R11100" s="36">
        <v>10</v>
      </c>
      <c r="S11100" s="39">
        <f t="shared" si="390"/>
        <v>62</v>
      </c>
      <c r="T11100" s="34" t="s">
        <v>44</v>
      </c>
      <c r="U11100" s="12">
        <f>(alpha+(beta/(1+EXP((((-1)*ceta)+(delta*LN(speed)))+(epsilon*speed)))))</f>
        <v>1.0266365554107524</v>
      </c>
      <c r="V11100" s="8">
        <f t="shared" si="391"/>
        <v>62</v>
      </c>
    </row>
    <row r="11101" spans="1:22">
      <c r="A11101" s="34" t="s">
        <v>19</v>
      </c>
      <c r="B11101" s="34" t="s">
        <v>77</v>
      </c>
      <c r="C11101" s="5" t="s">
        <v>197</v>
      </c>
      <c r="D11101" s="35" t="s">
        <v>84</v>
      </c>
      <c r="E11101" s="36" t="s">
        <v>17</v>
      </c>
      <c r="F11101" s="37">
        <v>100</v>
      </c>
      <c r="G11101" s="38">
        <v>0.02</v>
      </c>
      <c r="H11101" s="34">
        <v>0.97426702307036828</v>
      </c>
      <c r="I11101" s="35">
        <v>-5.589824292116608E-3</v>
      </c>
      <c r="J11101" s="35">
        <v>0.86980269168314439</v>
      </c>
      <c r="K11101" s="35">
        <v>-49.994538063331795</v>
      </c>
      <c r="L11101" s="35">
        <v>2153.3629807105663</v>
      </c>
      <c r="M11101" s="35">
        <v>0</v>
      </c>
      <c r="N11101" s="35">
        <v>0</v>
      </c>
      <c r="O11101" s="35">
        <v>0</v>
      </c>
      <c r="P11101" s="36">
        <v>12</v>
      </c>
      <c r="Q11101" s="37">
        <v>62</v>
      </c>
      <c r="R11101" s="36">
        <v>14</v>
      </c>
      <c r="S11101" s="39">
        <f t="shared" si="390"/>
        <v>62</v>
      </c>
      <c r="T11101" s="34" t="s">
        <v>51</v>
      </c>
      <c r="U11101" s="12">
        <f>(((alpha*(speed^3))+(beta*(speed^2))+(ceta*speed))+delta)</f>
        <v>1065.0115237224354</v>
      </c>
      <c r="V11101" s="8">
        <f t="shared" si="391"/>
        <v>62</v>
      </c>
    </row>
    <row r="11102" spans="1:22">
      <c r="A11102" s="34" t="s">
        <v>19</v>
      </c>
      <c r="B11102" s="34" t="s">
        <v>77</v>
      </c>
      <c r="C11102" s="5" t="s">
        <v>197</v>
      </c>
      <c r="D11102" s="35" t="s">
        <v>84</v>
      </c>
      <c r="E11102" s="36" t="s">
        <v>15</v>
      </c>
      <c r="F11102" s="37">
        <v>0</v>
      </c>
      <c r="G11102" s="38">
        <v>0.04</v>
      </c>
      <c r="H11102" s="34">
        <v>0.9913170072863654</v>
      </c>
      <c r="I11102" s="35">
        <v>880.74825414735164</v>
      </c>
      <c r="J11102" s="35">
        <v>-2.62172090322743</v>
      </c>
      <c r="K11102" s="35">
        <v>33.017339643865981</v>
      </c>
      <c r="L11102" s="35">
        <v>-0.58920491083140347</v>
      </c>
      <c r="M11102" s="35">
        <v>0</v>
      </c>
      <c r="N11102" s="35">
        <v>0</v>
      </c>
      <c r="O11102" s="35">
        <v>0</v>
      </c>
      <c r="P11102" s="36">
        <v>12</v>
      </c>
      <c r="Q11102" s="37">
        <v>86</v>
      </c>
      <c r="R11102" s="36">
        <v>1</v>
      </c>
      <c r="S11102" s="39">
        <f t="shared" si="390"/>
        <v>86</v>
      </c>
      <c r="T11102" s="34" t="s">
        <v>30</v>
      </c>
      <c r="U11102" s="12">
        <f>((alpha*(speed^beta))+(ceta*(speed^delta)))</f>
        <v>2.4003753243644672</v>
      </c>
      <c r="V11102" s="8">
        <f t="shared" si="391"/>
        <v>86</v>
      </c>
    </row>
    <row r="11103" spans="1:22">
      <c r="A11103" s="34" t="s">
        <v>19</v>
      </c>
      <c r="B11103" s="34" t="s">
        <v>77</v>
      </c>
      <c r="C11103" s="5" t="s">
        <v>197</v>
      </c>
      <c r="D11103" s="35" t="s">
        <v>84</v>
      </c>
      <c r="E11103" s="36" t="s">
        <v>16</v>
      </c>
      <c r="F11103" s="37">
        <v>0</v>
      </c>
      <c r="G11103" s="38">
        <v>0.04</v>
      </c>
      <c r="H11103" s="34">
        <v>0.96696150174358242</v>
      </c>
      <c r="I11103" s="35">
        <v>181.72827289923165</v>
      </c>
      <c r="J11103" s="35">
        <v>-0.80384038335334851</v>
      </c>
      <c r="K11103" s="35">
        <v>8.9067182485388265</v>
      </c>
      <c r="L11103" s="35">
        <v>0.24469643351196083</v>
      </c>
      <c r="M11103" s="35">
        <v>0</v>
      </c>
      <c r="N11103" s="35">
        <v>0</v>
      </c>
      <c r="O11103" s="35">
        <v>0</v>
      </c>
      <c r="P11103" s="36">
        <v>12</v>
      </c>
      <c r="Q11103" s="37">
        <v>86</v>
      </c>
      <c r="R11103" s="36">
        <v>1</v>
      </c>
      <c r="S11103" s="39">
        <f t="shared" si="390"/>
        <v>86</v>
      </c>
      <c r="T11103" s="34" t="s">
        <v>30</v>
      </c>
      <c r="U11103" s="12">
        <f>((alpha*(speed^beta))+(ceta*(speed^delta)))</f>
        <v>31.552882009378767</v>
      </c>
      <c r="V11103" s="8">
        <f t="shared" si="391"/>
        <v>86</v>
      </c>
    </row>
    <row r="11104" spans="1:22">
      <c r="A11104" s="34" t="s">
        <v>19</v>
      </c>
      <c r="B11104" s="34" t="s">
        <v>77</v>
      </c>
      <c r="C11104" s="5" t="s">
        <v>197</v>
      </c>
      <c r="D11104" s="35" t="s">
        <v>84</v>
      </c>
      <c r="E11104" s="36" t="s">
        <v>14</v>
      </c>
      <c r="F11104" s="37">
        <v>0</v>
      </c>
      <c r="G11104" s="38">
        <v>0.04</v>
      </c>
      <c r="H11104" s="34">
        <v>0.99753666876648317</v>
      </c>
      <c r="I11104" s="35">
        <v>60.349631573140393</v>
      </c>
      <c r="J11104" s="35">
        <v>1.0089392184289794</v>
      </c>
      <c r="K11104" s="35">
        <v>-1.2171490652623307</v>
      </c>
      <c r="L11104" s="35">
        <v>0</v>
      </c>
      <c r="M11104" s="35">
        <v>0</v>
      </c>
      <c r="N11104" s="35">
        <v>0</v>
      </c>
      <c r="O11104" s="35">
        <v>0</v>
      </c>
      <c r="P11104" s="36">
        <v>12</v>
      </c>
      <c r="Q11104" s="37">
        <v>86</v>
      </c>
      <c r="R11104" s="36">
        <v>0</v>
      </c>
      <c r="S11104" s="39">
        <f t="shared" si="390"/>
        <v>86</v>
      </c>
      <c r="T11104" s="34" t="s">
        <v>29</v>
      </c>
      <c r="U11104" s="12">
        <f>((alpha*(beta^speed))*(speed^ceta))</f>
        <v>0.57344526158762577</v>
      </c>
      <c r="V11104" s="8">
        <f t="shared" si="391"/>
        <v>86</v>
      </c>
    </row>
    <row r="11105" spans="1:22">
      <c r="A11105" s="34" t="s">
        <v>19</v>
      </c>
      <c r="B11105" s="34" t="s">
        <v>77</v>
      </c>
      <c r="C11105" s="5" t="s">
        <v>197</v>
      </c>
      <c r="D11105" s="35" t="s">
        <v>84</v>
      </c>
      <c r="E11105" s="36" t="s">
        <v>18</v>
      </c>
      <c r="F11105" s="37">
        <v>0</v>
      </c>
      <c r="G11105" s="38">
        <v>0.04</v>
      </c>
      <c r="H11105" s="34">
        <v>0.99612523263673014</v>
      </c>
      <c r="I11105" s="35">
        <v>0.57789543754336214</v>
      </c>
      <c r="J11105" s="35">
        <v>6.3884916040308282</v>
      </c>
      <c r="K11105" s="35">
        <v>-0.24319658854612866</v>
      </c>
      <c r="L11105" s="35">
        <v>0</v>
      </c>
      <c r="M11105" s="35">
        <v>0</v>
      </c>
      <c r="N11105" s="35">
        <v>0</v>
      </c>
      <c r="O11105" s="35">
        <v>0</v>
      </c>
      <c r="P11105" s="36">
        <v>12</v>
      </c>
      <c r="Q11105" s="37">
        <v>86</v>
      </c>
      <c r="R11105" s="36">
        <v>13</v>
      </c>
      <c r="S11105" s="39">
        <f t="shared" si="390"/>
        <v>86</v>
      </c>
      <c r="T11105" s="34" t="s">
        <v>50</v>
      </c>
      <c r="U11105" s="12">
        <f>EXP((alpha+(beta/speed))+(ceta*LN(speed)))</f>
        <v>0.64979273055609699</v>
      </c>
      <c r="V11105" s="8">
        <f t="shared" si="391"/>
        <v>86</v>
      </c>
    </row>
    <row r="11106" spans="1:22">
      <c r="A11106" s="34" t="s">
        <v>19</v>
      </c>
      <c r="B11106" s="34" t="s">
        <v>77</v>
      </c>
      <c r="C11106" s="5" t="s">
        <v>197</v>
      </c>
      <c r="D11106" s="35" t="s">
        <v>84</v>
      </c>
      <c r="E11106" s="36" t="s">
        <v>17</v>
      </c>
      <c r="F11106" s="37">
        <v>0</v>
      </c>
      <c r="G11106" s="38">
        <v>0.04</v>
      </c>
      <c r="H11106" s="34">
        <v>0.99132576813858508</v>
      </c>
      <c r="I11106" s="35">
        <v>4665.5494119036757</v>
      </c>
      <c r="J11106" s="35">
        <v>1.0109536418318872</v>
      </c>
      <c r="K11106" s="35">
        <v>-0.62985532498901886</v>
      </c>
      <c r="L11106" s="35">
        <v>0</v>
      </c>
      <c r="M11106" s="35">
        <v>0</v>
      </c>
      <c r="N11106" s="35">
        <v>0</v>
      </c>
      <c r="O11106" s="35">
        <v>0</v>
      </c>
      <c r="P11106" s="36">
        <v>12</v>
      </c>
      <c r="Q11106" s="37">
        <v>86</v>
      </c>
      <c r="R11106" s="36">
        <v>0</v>
      </c>
      <c r="S11106" s="39">
        <f t="shared" si="390"/>
        <v>86</v>
      </c>
      <c r="T11106" s="34" t="s">
        <v>29</v>
      </c>
      <c r="U11106" s="12">
        <f>((alpha*(beta^speed))*(speed^ceta))</f>
        <v>720.00477485671934</v>
      </c>
      <c r="V11106" s="8">
        <f t="shared" si="391"/>
        <v>86</v>
      </c>
    </row>
    <row r="11107" spans="1:22">
      <c r="A11107" s="34" t="s">
        <v>19</v>
      </c>
      <c r="B11107" s="34" t="s">
        <v>77</v>
      </c>
      <c r="C11107" s="5" t="s">
        <v>197</v>
      </c>
      <c r="D11107" s="35" t="s">
        <v>84</v>
      </c>
      <c r="E11107" s="36" t="s">
        <v>15</v>
      </c>
      <c r="F11107" s="37">
        <v>50</v>
      </c>
      <c r="G11107" s="38">
        <v>0.04</v>
      </c>
      <c r="H11107" s="34">
        <v>0.98567844278886196</v>
      </c>
      <c r="I11107" s="35">
        <v>21.259632245982615</v>
      </c>
      <c r="J11107" s="35">
        <v>0.98823071013545127</v>
      </c>
      <c r="K11107" s="35">
        <v>-0.25422169110544213</v>
      </c>
      <c r="L11107" s="35">
        <v>0</v>
      </c>
      <c r="M11107" s="35">
        <v>0</v>
      </c>
      <c r="N11107" s="35">
        <v>0</v>
      </c>
      <c r="O11107" s="35">
        <v>0</v>
      </c>
      <c r="P11107" s="36">
        <v>12</v>
      </c>
      <c r="Q11107" s="37">
        <v>53</v>
      </c>
      <c r="R11107" s="36">
        <v>0</v>
      </c>
      <c r="S11107" s="39">
        <f t="shared" si="390"/>
        <v>53</v>
      </c>
      <c r="T11107" s="34" t="s">
        <v>29</v>
      </c>
      <c r="U11107" s="12">
        <f>((alpha*(beta^speed))*(speed^ceta))</f>
        <v>4.1371355457137522</v>
      </c>
      <c r="V11107" s="8">
        <f t="shared" si="391"/>
        <v>53</v>
      </c>
    </row>
    <row r="11108" spans="1:22">
      <c r="A11108" s="34" t="s">
        <v>19</v>
      </c>
      <c r="B11108" s="34" t="s">
        <v>77</v>
      </c>
      <c r="C11108" s="5" t="s">
        <v>197</v>
      </c>
      <c r="D11108" s="35" t="s">
        <v>84</v>
      </c>
      <c r="E11108" s="36" t="s">
        <v>16</v>
      </c>
      <c r="F11108" s="37">
        <v>50</v>
      </c>
      <c r="G11108" s="38">
        <v>0.04</v>
      </c>
      <c r="H11108" s="34">
        <v>0.9668791283646162</v>
      </c>
      <c r="I11108" s="35">
        <v>-3.6867859755527289E-4</v>
      </c>
      <c r="J11108" s="35">
        <v>4.2749075559295462E-2</v>
      </c>
      <c r="K11108" s="35">
        <v>-1.7790955557192785</v>
      </c>
      <c r="L11108" s="35">
        <v>84.34710025522773</v>
      </c>
      <c r="M11108" s="35">
        <v>0</v>
      </c>
      <c r="N11108" s="35">
        <v>0</v>
      </c>
      <c r="O11108" s="35">
        <v>0</v>
      </c>
      <c r="P11108" s="36">
        <v>12</v>
      </c>
      <c r="Q11108" s="37">
        <v>53</v>
      </c>
      <c r="R11108" s="36">
        <v>14</v>
      </c>
      <c r="S11108" s="39">
        <f t="shared" si="390"/>
        <v>53</v>
      </c>
      <c r="T11108" s="34" t="s">
        <v>51</v>
      </c>
      <c r="U11108" s="12">
        <f>(((alpha*(speed^3))+(beta*(speed^2))+(ceta*speed))+delta)</f>
        <v>55.249425479930579</v>
      </c>
      <c r="V11108" s="8">
        <f t="shared" si="391"/>
        <v>53</v>
      </c>
    </row>
    <row r="11109" spans="1:22">
      <c r="A11109" s="34" t="s">
        <v>19</v>
      </c>
      <c r="B11109" s="34" t="s">
        <v>77</v>
      </c>
      <c r="C11109" s="5" t="s">
        <v>197</v>
      </c>
      <c r="D11109" s="35" t="s">
        <v>84</v>
      </c>
      <c r="E11109" s="36" t="s">
        <v>14</v>
      </c>
      <c r="F11109" s="37">
        <v>50</v>
      </c>
      <c r="G11109" s="38">
        <v>0.04</v>
      </c>
      <c r="H11109" s="34">
        <v>0.99847851243433416</v>
      </c>
      <c r="I11109" s="35">
        <v>9.4721836786514988</v>
      </c>
      <c r="J11109" s="35">
        <v>-0.58725709782256119</v>
      </c>
      <c r="K11109" s="35">
        <v>684.36738053214208</v>
      </c>
      <c r="L11109" s="35">
        <v>-2.6938678205895048</v>
      </c>
      <c r="M11109" s="35">
        <v>0</v>
      </c>
      <c r="N11109" s="35">
        <v>0</v>
      </c>
      <c r="O11109" s="35">
        <v>0</v>
      </c>
      <c r="P11109" s="36">
        <v>12</v>
      </c>
      <c r="Q11109" s="37">
        <v>53</v>
      </c>
      <c r="R11109" s="36">
        <v>1</v>
      </c>
      <c r="S11109" s="39">
        <f t="shared" si="390"/>
        <v>53</v>
      </c>
      <c r="T11109" s="34" t="s">
        <v>30</v>
      </c>
      <c r="U11109" s="12">
        <f>((alpha*(speed^beta))+(ceta*(speed^delta)))</f>
        <v>0.93564577776529523</v>
      </c>
      <c r="V11109" s="8">
        <f t="shared" si="391"/>
        <v>53</v>
      </c>
    </row>
    <row r="11110" spans="1:22">
      <c r="A11110" s="34" t="s">
        <v>19</v>
      </c>
      <c r="B11110" s="34" t="s">
        <v>77</v>
      </c>
      <c r="C11110" s="5" t="s">
        <v>197</v>
      </c>
      <c r="D11110" s="35" t="s">
        <v>84</v>
      </c>
      <c r="E11110" s="36" t="s">
        <v>18</v>
      </c>
      <c r="F11110" s="37">
        <v>50</v>
      </c>
      <c r="G11110" s="38">
        <v>0.04</v>
      </c>
      <c r="H11110" s="34">
        <v>0.98774018573419231</v>
      </c>
      <c r="I11110" s="35">
        <v>4.2121023743714527</v>
      </c>
      <c r="J11110" s="35">
        <v>0.99718551617222029</v>
      </c>
      <c r="K11110" s="35">
        <v>-0.27719461758471631</v>
      </c>
      <c r="L11110" s="35">
        <v>0</v>
      </c>
      <c r="M11110" s="35">
        <v>0</v>
      </c>
      <c r="N11110" s="35">
        <v>0</v>
      </c>
      <c r="O11110" s="35">
        <v>0</v>
      </c>
      <c r="P11110" s="36">
        <v>12</v>
      </c>
      <c r="Q11110" s="37">
        <v>53</v>
      </c>
      <c r="R11110" s="36">
        <v>0</v>
      </c>
      <c r="S11110" s="39">
        <f t="shared" si="390"/>
        <v>53</v>
      </c>
      <c r="T11110" s="34" t="s">
        <v>29</v>
      </c>
      <c r="U11110" s="12">
        <f>((alpha*(beta^speed))*(speed^ceta))</f>
        <v>1.2068822702034057</v>
      </c>
      <c r="V11110" s="8">
        <f t="shared" si="391"/>
        <v>53</v>
      </c>
    </row>
    <row r="11111" spans="1:22">
      <c r="A11111" s="34" t="s">
        <v>19</v>
      </c>
      <c r="B11111" s="34" t="s">
        <v>77</v>
      </c>
      <c r="C11111" s="5" t="s">
        <v>197</v>
      </c>
      <c r="D11111" s="35" t="s">
        <v>84</v>
      </c>
      <c r="E11111" s="36" t="s">
        <v>17</v>
      </c>
      <c r="F11111" s="37">
        <v>50</v>
      </c>
      <c r="G11111" s="38">
        <v>0.04</v>
      </c>
      <c r="H11111" s="34">
        <v>0.97898218724687724</v>
      </c>
      <c r="I11111" s="35">
        <v>-1.1766277616510163E-2</v>
      </c>
      <c r="J11111" s="35">
        <v>1.4368727882027605</v>
      </c>
      <c r="K11111" s="35">
        <v>-61.624577973406879</v>
      </c>
      <c r="L11111" s="35">
        <v>2225.42978684331</v>
      </c>
      <c r="M11111" s="35">
        <v>0</v>
      </c>
      <c r="N11111" s="35">
        <v>0</v>
      </c>
      <c r="O11111" s="35">
        <v>0</v>
      </c>
      <c r="P11111" s="36">
        <v>12</v>
      </c>
      <c r="Q11111" s="37">
        <v>53</v>
      </c>
      <c r="R11111" s="36">
        <v>14</v>
      </c>
      <c r="S11111" s="39">
        <f t="shared" si="390"/>
        <v>53</v>
      </c>
      <c r="T11111" s="34" t="s">
        <v>51</v>
      </c>
      <c r="U11111" s="12">
        <f>(((alpha*(speed^3))+(beta*(speed^2))+(ceta*speed))+delta)</f>
        <v>1243.774703601116</v>
      </c>
      <c r="V11111" s="8">
        <f t="shared" si="391"/>
        <v>53</v>
      </c>
    </row>
    <row r="11112" spans="1:22">
      <c r="A11112" s="34" t="s">
        <v>19</v>
      </c>
      <c r="B11112" s="34" t="s">
        <v>77</v>
      </c>
      <c r="C11112" s="5" t="s">
        <v>197</v>
      </c>
      <c r="D11112" s="35" t="s">
        <v>84</v>
      </c>
      <c r="E11112" s="36" t="s">
        <v>15</v>
      </c>
      <c r="F11112" s="37">
        <v>100</v>
      </c>
      <c r="G11112" s="38">
        <v>0.04</v>
      </c>
      <c r="H11112" s="34">
        <v>0.98310671051925647</v>
      </c>
      <c r="I11112" s="35">
        <v>24.422964550019771</v>
      </c>
      <c r="J11112" s="35">
        <v>0.9853203615844669</v>
      </c>
      <c r="K11112" s="35">
        <v>-0.20634969953885895</v>
      </c>
      <c r="L11112" s="35">
        <v>0</v>
      </c>
      <c r="M11112" s="35">
        <v>0</v>
      </c>
      <c r="N11112" s="35">
        <v>0</v>
      </c>
      <c r="O11112" s="35">
        <v>0</v>
      </c>
      <c r="P11112" s="36">
        <v>11</v>
      </c>
      <c r="Q11112" s="37">
        <v>39</v>
      </c>
      <c r="R11112" s="36">
        <v>0</v>
      </c>
      <c r="S11112" s="39">
        <f t="shared" si="390"/>
        <v>39</v>
      </c>
      <c r="T11112" s="34" t="s">
        <v>29</v>
      </c>
      <c r="U11112" s="12">
        <f>((alpha*(beta^speed))*(speed^ceta))</f>
        <v>6.4417448654883582</v>
      </c>
      <c r="V11112" s="8">
        <f t="shared" si="391"/>
        <v>39</v>
      </c>
    </row>
    <row r="11113" spans="1:22">
      <c r="A11113" s="34" t="s">
        <v>19</v>
      </c>
      <c r="B11113" s="34" t="s">
        <v>77</v>
      </c>
      <c r="C11113" s="5" t="s">
        <v>197</v>
      </c>
      <c r="D11113" s="35" t="s">
        <v>84</v>
      </c>
      <c r="E11113" s="36" t="s">
        <v>16</v>
      </c>
      <c r="F11113" s="37">
        <v>100</v>
      </c>
      <c r="G11113" s="38">
        <v>0.04</v>
      </c>
      <c r="H11113" s="34">
        <v>0.96955557050761765</v>
      </c>
      <c r="I11113" s="35">
        <v>-1.4883006488968203E-3</v>
      </c>
      <c r="J11113" s="35">
        <v>0.12070093572470378</v>
      </c>
      <c r="K11113" s="35">
        <v>-3.6098688426222272</v>
      </c>
      <c r="L11113" s="35">
        <v>124.24114163838672</v>
      </c>
      <c r="M11113" s="35">
        <v>0</v>
      </c>
      <c r="N11113" s="35">
        <v>0</v>
      </c>
      <c r="O11113" s="35">
        <v>0</v>
      </c>
      <c r="P11113" s="36">
        <v>11</v>
      </c>
      <c r="Q11113" s="37">
        <v>39</v>
      </c>
      <c r="R11113" s="36">
        <v>14</v>
      </c>
      <c r="S11113" s="39">
        <f t="shared" si="390"/>
        <v>39</v>
      </c>
      <c r="T11113" s="34" t="s">
        <v>51</v>
      </c>
      <c r="U11113" s="12">
        <f>(((alpha*(speed^3))+(beta*(speed^2))+(ceta*speed))+delta)</f>
        <v>78.757873821483827</v>
      </c>
      <c r="V11113" s="8">
        <f t="shared" si="391"/>
        <v>39</v>
      </c>
    </row>
    <row r="11114" spans="1:22">
      <c r="A11114" s="34" t="s">
        <v>19</v>
      </c>
      <c r="B11114" s="34" t="s">
        <v>77</v>
      </c>
      <c r="C11114" s="5" t="s">
        <v>197</v>
      </c>
      <c r="D11114" s="35" t="s">
        <v>84</v>
      </c>
      <c r="E11114" s="36" t="s">
        <v>14</v>
      </c>
      <c r="F11114" s="37">
        <v>100</v>
      </c>
      <c r="G11114" s="38">
        <v>0.04</v>
      </c>
      <c r="H11114" s="34">
        <v>0.99675755866872418</v>
      </c>
      <c r="I11114" s="35">
        <v>5.6759295974215576</v>
      </c>
      <c r="J11114" s="35">
        <v>-0.40722653958333699</v>
      </c>
      <c r="K11114" s="35">
        <v>220.71089817255648</v>
      </c>
      <c r="L11114" s="35">
        <v>-2.2233859425215385</v>
      </c>
      <c r="M11114" s="35">
        <v>0</v>
      </c>
      <c r="N11114" s="35">
        <v>0</v>
      </c>
      <c r="O11114" s="35">
        <v>0</v>
      </c>
      <c r="P11114" s="36">
        <v>11</v>
      </c>
      <c r="Q11114" s="37">
        <v>39</v>
      </c>
      <c r="R11114" s="36">
        <v>1</v>
      </c>
      <c r="S11114" s="39">
        <f t="shared" si="390"/>
        <v>39</v>
      </c>
      <c r="T11114" s="34" t="s">
        <v>30</v>
      </c>
      <c r="U11114" s="12">
        <f>((alpha*(speed^beta))+(ceta*(speed^delta)))</f>
        <v>1.3407854773226586</v>
      </c>
      <c r="V11114" s="8">
        <f t="shared" si="391"/>
        <v>39</v>
      </c>
    </row>
    <row r="11115" spans="1:22">
      <c r="A11115" s="34" t="s">
        <v>19</v>
      </c>
      <c r="B11115" s="34" t="s">
        <v>77</v>
      </c>
      <c r="C11115" s="5" t="s">
        <v>197</v>
      </c>
      <c r="D11115" s="35" t="s">
        <v>84</v>
      </c>
      <c r="E11115" s="36" t="s">
        <v>18</v>
      </c>
      <c r="F11115" s="37">
        <v>100</v>
      </c>
      <c r="G11115" s="38">
        <v>0.04</v>
      </c>
      <c r="H11115" s="34">
        <v>0.98681528288696474</v>
      </c>
      <c r="I11115" s="35">
        <v>-2.6853503516375745E-5</v>
      </c>
      <c r="J11115" s="35">
        <v>2.6730360070248041E-3</v>
      </c>
      <c r="K11115" s="35">
        <v>-0.11040129609225574</v>
      </c>
      <c r="L11115" s="35">
        <v>3.6631084070673072</v>
      </c>
      <c r="M11115" s="35">
        <v>0</v>
      </c>
      <c r="N11115" s="35">
        <v>0</v>
      </c>
      <c r="O11115" s="35">
        <v>0</v>
      </c>
      <c r="P11115" s="36">
        <v>11</v>
      </c>
      <c r="Q11115" s="37">
        <v>39</v>
      </c>
      <c r="R11115" s="36">
        <v>14</v>
      </c>
      <c r="S11115" s="39">
        <f t="shared" si="390"/>
        <v>39</v>
      </c>
      <c r="T11115" s="34" t="s">
        <v>51</v>
      </c>
      <c r="U11115" s="12">
        <f>(((alpha*(speed^3))+(beta*(speed^2))+(ceta*speed))+delta)</f>
        <v>1.8302226510661672</v>
      </c>
      <c r="V11115" s="8">
        <f t="shared" si="391"/>
        <v>39</v>
      </c>
    </row>
    <row r="11116" spans="1:22">
      <c r="A11116" s="34" t="s">
        <v>19</v>
      </c>
      <c r="B11116" s="34" t="s">
        <v>77</v>
      </c>
      <c r="C11116" s="5" t="s">
        <v>197</v>
      </c>
      <c r="D11116" s="35" t="s">
        <v>84</v>
      </c>
      <c r="E11116" s="36" t="s">
        <v>17</v>
      </c>
      <c r="F11116" s="37">
        <v>100</v>
      </c>
      <c r="G11116" s="38">
        <v>0.04</v>
      </c>
      <c r="H11116" s="34">
        <v>0.98221331275476231</v>
      </c>
      <c r="I11116" s="35">
        <v>-4.3193135153151582E-2</v>
      </c>
      <c r="J11116" s="35">
        <v>3.6911190376755019</v>
      </c>
      <c r="K11116" s="35">
        <v>-113.10825538751907</v>
      </c>
      <c r="L11116" s="35">
        <v>3160.7340009086424</v>
      </c>
      <c r="M11116" s="35">
        <v>0</v>
      </c>
      <c r="N11116" s="35">
        <v>0</v>
      </c>
      <c r="O11116" s="35">
        <v>0</v>
      </c>
      <c r="P11116" s="36">
        <v>11</v>
      </c>
      <c r="Q11116" s="37">
        <v>39</v>
      </c>
      <c r="R11116" s="36">
        <v>14</v>
      </c>
      <c r="S11116" s="39">
        <f t="shared" si="390"/>
        <v>39</v>
      </c>
      <c r="T11116" s="34" t="s">
        <v>51</v>
      </c>
      <c r="U11116" s="12">
        <f>(((alpha*(speed^3))+(beta*(speed^2))+(ceta*speed))+delta)</f>
        <v>1801.5305129500384</v>
      </c>
      <c r="V11116" s="8">
        <f t="shared" si="391"/>
        <v>39</v>
      </c>
    </row>
    <row r="11117" spans="1:22">
      <c r="A11117" s="34" t="s">
        <v>19</v>
      </c>
      <c r="B11117" s="34" t="s">
        <v>77</v>
      </c>
      <c r="C11117" s="5" t="s">
        <v>197</v>
      </c>
      <c r="D11117" s="35" t="s">
        <v>84</v>
      </c>
      <c r="E11117" s="36" t="s">
        <v>15</v>
      </c>
      <c r="F11117" s="37">
        <v>0</v>
      </c>
      <c r="G11117" s="38">
        <v>0.06</v>
      </c>
      <c r="H11117" s="34">
        <v>0.99146885104385973</v>
      </c>
      <c r="I11117" s="35">
        <v>2130.7892963867566</v>
      </c>
      <c r="J11117" s="35">
        <v>-2.861460997610433</v>
      </c>
      <c r="K11117" s="35">
        <v>25.092027808562662</v>
      </c>
      <c r="L11117" s="35">
        <v>-0.48864094252065782</v>
      </c>
      <c r="M11117" s="35">
        <v>0</v>
      </c>
      <c r="N11117" s="35">
        <v>0</v>
      </c>
      <c r="O11117" s="35">
        <v>0</v>
      </c>
      <c r="P11117" s="36">
        <v>12</v>
      </c>
      <c r="Q11117" s="37">
        <v>72</v>
      </c>
      <c r="R11117" s="36">
        <v>1</v>
      </c>
      <c r="S11117" s="39">
        <f t="shared" si="390"/>
        <v>72</v>
      </c>
      <c r="T11117" s="34" t="s">
        <v>30</v>
      </c>
      <c r="U11117" s="12">
        <f>((alpha*(speed^beta))+(ceta*(speed^delta)))</f>
        <v>3.114648305144772</v>
      </c>
      <c r="V11117" s="8">
        <f t="shared" si="391"/>
        <v>72</v>
      </c>
    </row>
    <row r="11118" spans="1:22">
      <c r="A11118" s="34" t="s">
        <v>19</v>
      </c>
      <c r="B11118" s="34" t="s">
        <v>77</v>
      </c>
      <c r="C11118" s="5" t="s">
        <v>197</v>
      </c>
      <c r="D11118" s="35" t="s">
        <v>84</v>
      </c>
      <c r="E11118" s="36" t="s">
        <v>16</v>
      </c>
      <c r="F11118" s="37">
        <v>0</v>
      </c>
      <c r="G11118" s="38">
        <v>0.06</v>
      </c>
      <c r="H11118" s="34">
        <v>0.97960857158347259</v>
      </c>
      <c r="I11118" s="35">
        <v>222.69030305628937</v>
      </c>
      <c r="J11118" s="35">
        <v>-0.9955909943989476</v>
      </c>
      <c r="K11118" s="35">
        <v>24.801204209040421</v>
      </c>
      <c r="L11118" s="35">
        <v>0.10209699540987988</v>
      </c>
      <c r="M11118" s="35">
        <v>0</v>
      </c>
      <c r="N11118" s="35">
        <v>0</v>
      </c>
      <c r="O11118" s="35">
        <v>0</v>
      </c>
      <c r="P11118" s="36">
        <v>12</v>
      </c>
      <c r="Q11118" s="37">
        <v>72</v>
      </c>
      <c r="R11118" s="36">
        <v>1</v>
      </c>
      <c r="S11118" s="39">
        <f t="shared" si="390"/>
        <v>72</v>
      </c>
      <c r="T11118" s="34" t="s">
        <v>30</v>
      </c>
      <c r="U11118" s="12">
        <f>((alpha*(speed^beta))+(ceta*(speed^delta)))</f>
        <v>41.531428416481617</v>
      </c>
      <c r="V11118" s="8">
        <f t="shared" si="391"/>
        <v>72</v>
      </c>
    </row>
    <row r="11119" spans="1:22">
      <c r="A11119" s="34" t="s">
        <v>19</v>
      </c>
      <c r="B11119" s="34" t="s">
        <v>77</v>
      </c>
      <c r="C11119" s="5" t="s">
        <v>197</v>
      </c>
      <c r="D11119" s="35" t="s">
        <v>84</v>
      </c>
      <c r="E11119" s="36" t="s">
        <v>14</v>
      </c>
      <c r="F11119" s="37">
        <v>0</v>
      </c>
      <c r="G11119" s="38">
        <v>0.06</v>
      </c>
      <c r="H11119" s="34">
        <v>0.99841245759286756</v>
      </c>
      <c r="I11119" s="35">
        <v>55.320655719190533</v>
      </c>
      <c r="J11119" s="35">
        <v>1.0100306745417946</v>
      </c>
      <c r="K11119" s="35">
        <v>-1.1921956335667188</v>
      </c>
      <c r="L11119" s="35">
        <v>0</v>
      </c>
      <c r="M11119" s="35">
        <v>0</v>
      </c>
      <c r="N11119" s="35">
        <v>0</v>
      </c>
      <c r="O11119" s="35">
        <v>0</v>
      </c>
      <c r="P11119" s="36">
        <v>12</v>
      </c>
      <c r="Q11119" s="37">
        <v>72</v>
      </c>
      <c r="R11119" s="36">
        <v>0</v>
      </c>
      <c r="S11119" s="39">
        <f t="shared" si="390"/>
        <v>72</v>
      </c>
      <c r="T11119" s="34" t="s">
        <v>29</v>
      </c>
      <c r="U11119" s="12">
        <f>((alpha*(beta^speed))*(speed^ceta))</f>
        <v>0.69290260890949751</v>
      </c>
      <c r="V11119" s="8">
        <f t="shared" si="391"/>
        <v>72</v>
      </c>
    </row>
    <row r="11120" spans="1:22">
      <c r="A11120" s="34" t="s">
        <v>19</v>
      </c>
      <c r="B11120" s="34" t="s">
        <v>77</v>
      </c>
      <c r="C11120" s="5" t="s">
        <v>197</v>
      </c>
      <c r="D11120" s="35" t="s">
        <v>84</v>
      </c>
      <c r="E11120" s="36" t="s">
        <v>18</v>
      </c>
      <c r="F11120" s="37">
        <v>0</v>
      </c>
      <c r="G11120" s="38">
        <v>0.06</v>
      </c>
      <c r="H11120" s="34">
        <v>0.99262084182313082</v>
      </c>
      <c r="I11120" s="35">
        <v>9.2780369689341242</v>
      </c>
      <c r="J11120" s="35">
        <v>1.0107278566514071</v>
      </c>
      <c r="K11120" s="35">
        <v>-0.72045918482026372</v>
      </c>
      <c r="L11120" s="35">
        <v>0</v>
      </c>
      <c r="M11120" s="35">
        <v>0</v>
      </c>
      <c r="N11120" s="35">
        <v>0</v>
      </c>
      <c r="O11120" s="35">
        <v>0</v>
      </c>
      <c r="P11120" s="36">
        <v>12</v>
      </c>
      <c r="Q11120" s="37">
        <v>72</v>
      </c>
      <c r="R11120" s="36">
        <v>0</v>
      </c>
      <c r="S11120" s="39">
        <f t="shared" si="390"/>
        <v>72</v>
      </c>
      <c r="T11120" s="34" t="s">
        <v>29</v>
      </c>
      <c r="U11120" s="12">
        <f>((alpha*(beta^speed))*(speed^ceta))</f>
        <v>0.91830890249285924</v>
      </c>
      <c r="V11120" s="8">
        <f t="shared" si="391"/>
        <v>72</v>
      </c>
    </row>
    <row r="11121" spans="1:22">
      <c r="A11121" s="34" t="s">
        <v>19</v>
      </c>
      <c r="B11121" s="34" t="s">
        <v>77</v>
      </c>
      <c r="C11121" s="5" t="s">
        <v>197</v>
      </c>
      <c r="D11121" s="35" t="s">
        <v>84</v>
      </c>
      <c r="E11121" s="36" t="s">
        <v>17</v>
      </c>
      <c r="F11121" s="37">
        <v>0</v>
      </c>
      <c r="G11121" s="38">
        <v>0.06</v>
      </c>
      <c r="H11121" s="34">
        <v>0.98990867003834926</v>
      </c>
      <c r="I11121" s="35">
        <v>8970.815391044569</v>
      </c>
      <c r="J11121" s="35">
        <v>-0.97103487289026313</v>
      </c>
      <c r="K11121" s="35">
        <v>283.72158575800893</v>
      </c>
      <c r="L11121" s="35">
        <v>0.23871249033767367</v>
      </c>
      <c r="M11121" s="35">
        <v>0</v>
      </c>
      <c r="N11121" s="35">
        <v>0</v>
      </c>
      <c r="O11121" s="35">
        <v>0</v>
      </c>
      <c r="P11121" s="36">
        <v>12</v>
      </c>
      <c r="Q11121" s="37">
        <v>72</v>
      </c>
      <c r="R11121" s="36">
        <v>1</v>
      </c>
      <c r="S11121" s="39">
        <f t="shared" si="390"/>
        <v>72</v>
      </c>
      <c r="T11121" s="34" t="s">
        <v>30</v>
      </c>
      <c r="U11121" s="12">
        <f>((alpha*(speed^beta))+(ceta*(speed^delta)))</f>
        <v>928.54402909395571</v>
      </c>
      <c r="V11121" s="8">
        <f t="shared" si="391"/>
        <v>72</v>
      </c>
    </row>
    <row r="11122" spans="1:22">
      <c r="A11122" s="34" t="s">
        <v>19</v>
      </c>
      <c r="B11122" s="34" t="s">
        <v>77</v>
      </c>
      <c r="C11122" s="5" t="s">
        <v>197</v>
      </c>
      <c r="D11122" s="35" t="s">
        <v>84</v>
      </c>
      <c r="E11122" s="36" t="s">
        <v>15</v>
      </c>
      <c r="F11122" s="37">
        <v>50</v>
      </c>
      <c r="G11122" s="38">
        <v>0.06</v>
      </c>
      <c r="H11122" s="34">
        <v>0.9698279086816054</v>
      </c>
      <c r="I11122" s="35">
        <v>2.5209915872842926E-4</v>
      </c>
      <c r="J11122" s="35">
        <v>-1.4712251122356981E-2</v>
      </c>
      <c r="K11122" s="35">
        <v>3.7389075869298072E-2</v>
      </c>
      <c r="L11122" s="35">
        <v>12.105942761253079</v>
      </c>
      <c r="M11122" s="35">
        <v>0</v>
      </c>
      <c r="N11122" s="35">
        <v>0</v>
      </c>
      <c r="O11122" s="35">
        <v>0</v>
      </c>
      <c r="P11122" s="36">
        <v>12</v>
      </c>
      <c r="Q11122" s="37">
        <v>39</v>
      </c>
      <c r="R11122" s="36">
        <v>14</v>
      </c>
      <c r="S11122" s="39">
        <f t="shared" si="390"/>
        <v>39</v>
      </c>
      <c r="T11122" s="34" t="s">
        <v>51</v>
      </c>
      <c r="U11122" s="12">
        <f>(((alpha*(speed^3))+(beta*(speed^2))+(ceta*speed))+delta)</f>
        <v>6.1410527596624291</v>
      </c>
      <c r="V11122" s="8">
        <f t="shared" si="391"/>
        <v>39</v>
      </c>
    </row>
    <row r="11123" spans="1:22">
      <c r="A11123" s="34" t="s">
        <v>19</v>
      </c>
      <c r="B11123" s="34" t="s">
        <v>77</v>
      </c>
      <c r="C11123" s="5" t="s">
        <v>197</v>
      </c>
      <c r="D11123" s="35" t="s">
        <v>84</v>
      </c>
      <c r="E11123" s="36" t="s">
        <v>16</v>
      </c>
      <c r="F11123" s="37">
        <v>50</v>
      </c>
      <c r="G11123" s="38">
        <v>0.06</v>
      </c>
      <c r="H11123" s="34">
        <v>0.97415267134116967</v>
      </c>
      <c r="I11123" s="35">
        <v>-1.144629043002401E-3</v>
      </c>
      <c r="J11123" s="35">
        <v>9.7178334986343928E-2</v>
      </c>
      <c r="K11123" s="35">
        <v>-2.9563819235756279</v>
      </c>
      <c r="L11123" s="35">
        <v>111.96182910116165</v>
      </c>
      <c r="M11123" s="35">
        <v>0</v>
      </c>
      <c r="N11123" s="35">
        <v>0</v>
      </c>
      <c r="O11123" s="35">
        <v>0</v>
      </c>
      <c r="P11123" s="36">
        <v>12</v>
      </c>
      <c r="Q11123" s="37">
        <v>39</v>
      </c>
      <c r="R11123" s="36">
        <v>14</v>
      </c>
      <c r="S11123" s="39">
        <f t="shared" si="390"/>
        <v>39</v>
      </c>
      <c r="T11123" s="34" t="s">
        <v>51</v>
      </c>
      <c r="U11123" s="12">
        <f>(((alpha*(speed^3))+(beta*(speed^2))+(ceta*speed))+delta)</f>
        <v>76.572931394081863</v>
      </c>
      <c r="V11123" s="8">
        <f t="shared" si="391"/>
        <v>39</v>
      </c>
    </row>
    <row r="11124" spans="1:22">
      <c r="A11124" s="34" t="s">
        <v>19</v>
      </c>
      <c r="B11124" s="34" t="s">
        <v>77</v>
      </c>
      <c r="C11124" s="5" t="s">
        <v>197</v>
      </c>
      <c r="D11124" s="35" t="s">
        <v>84</v>
      </c>
      <c r="E11124" s="36" t="s">
        <v>14</v>
      </c>
      <c r="F11124" s="37">
        <v>50</v>
      </c>
      <c r="G11124" s="38">
        <v>0.06</v>
      </c>
      <c r="H11124" s="34">
        <v>0.99647888943525731</v>
      </c>
      <c r="I11124" s="35">
        <v>0.83287600236618897</v>
      </c>
      <c r="J11124" s="35">
        <v>10.654160630060604</v>
      </c>
      <c r="K11124" s="35">
        <v>-0.23726909986118236</v>
      </c>
      <c r="L11124" s="35">
        <v>0</v>
      </c>
      <c r="M11124" s="35">
        <v>0</v>
      </c>
      <c r="N11124" s="35">
        <v>0</v>
      </c>
      <c r="O11124" s="35">
        <v>0</v>
      </c>
      <c r="P11124" s="36">
        <v>12</v>
      </c>
      <c r="Q11124" s="37">
        <v>39</v>
      </c>
      <c r="R11124" s="36">
        <v>13</v>
      </c>
      <c r="S11124" s="39">
        <f t="shared" si="390"/>
        <v>39</v>
      </c>
      <c r="T11124" s="34" t="s">
        <v>50</v>
      </c>
      <c r="U11124" s="12">
        <f>EXP((alpha+(beta/speed))+(ceta*LN(speed)))</f>
        <v>1.2671998632995678</v>
      </c>
      <c r="V11124" s="8">
        <f t="shared" si="391"/>
        <v>39</v>
      </c>
    </row>
    <row r="11125" spans="1:22">
      <c r="A11125" s="34" t="s">
        <v>19</v>
      </c>
      <c r="B11125" s="34" t="s">
        <v>77</v>
      </c>
      <c r="C11125" s="5" t="s">
        <v>197</v>
      </c>
      <c r="D11125" s="35" t="s">
        <v>84</v>
      </c>
      <c r="E11125" s="36" t="s">
        <v>18</v>
      </c>
      <c r="F11125" s="37">
        <v>50</v>
      </c>
      <c r="G11125" s="38">
        <v>0.06</v>
      </c>
      <c r="H11125" s="34">
        <v>0.96068015631271575</v>
      </c>
      <c r="I11125" s="35">
        <v>4.9323128316133681E-5</v>
      </c>
      <c r="J11125" s="35">
        <v>-2.9178839022887338E-3</v>
      </c>
      <c r="K11125" s="35">
        <v>1.9439508573126974E-2</v>
      </c>
      <c r="L11125" s="35">
        <v>2.5070351102996096</v>
      </c>
      <c r="M11125" s="35">
        <v>0</v>
      </c>
      <c r="N11125" s="35">
        <v>0</v>
      </c>
      <c r="O11125" s="35">
        <v>0</v>
      </c>
      <c r="P11125" s="36">
        <v>12</v>
      </c>
      <c r="Q11125" s="37">
        <v>39</v>
      </c>
      <c r="R11125" s="36">
        <v>14</v>
      </c>
      <c r="S11125" s="39">
        <f t="shared" si="390"/>
        <v>39</v>
      </c>
      <c r="T11125" s="34" t="s">
        <v>51</v>
      </c>
      <c r="U11125" s="12">
        <f>(((alpha*(speed^3))+(beta*(speed^2))+(ceta*speed))+delta)</f>
        <v>1.7528731778551316</v>
      </c>
      <c r="V11125" s="8">
        <f t="shared" si="391"/>
        <v>39</v>
      </c>
    </row>
    <row r="11126" spans="1:22">
      <c r="A11126" s="34" t="s">
        <v>19</v>
      </c>
      <c r="B11126" s="34" t="s">
        <v>77</v>
      </c>
      <c r="C11126" s="5" t="s">
        <v>197</v>
      </c>
      <c r="D11126" s="35" t="s">
        <v>84</v>
      </c>
      <c r="E11126" s="36" t="s">
        <v>17</v>
      </c>
      <c r="F11126" s="37">
        <v>50</v>
      </c>
      <c r="G11126" s="38">
        <v>0.06</v>
      </c>
      <c r="H11126" s="34">
        <v>0.9698076181229478</v>
      </c>
      <c r="I11126" s="35">
        <v>-1.1639204583047572E-2</v>
      </c>
      <c r="J11126" s="35">
        <v>1.51100890511716</v>
      </c>
      <c r="K11126" s="35">
        <v>-65.828185715800075</v>
      </c>
      <c r="L11126" s="35">
        <v>2700.3069827160616</v>
      </c>
      <c r="M11126" s="35">
        <v>0</v>
      </c>
      <c r="N11126" s="35">
        <v>0</v>
      </c>
      <c r="O11126" s="35">
        <v>0</v>
      </c>
      <c r="P11126" s="36">
        <v>12</v>
      </c>
      <c r="Q11126" s="37">
        <v>39</v>
      </c>
      <c r="R11126" s="36">
        <v>14</v>
      </c>
      <c r="S11126" s="39">
        <f t="shared" si="390"/>
        <v>39</v>
      </c>
      <c r="T11126" s="34" t="s">
        <v>51</v>
      </c>
      <c r="U11126" s="12">
        <f>(((alpha*(speed^3))+(beta*(speed^2))+(ceta*speed))+delta)</f>
        <v>1740.8263078212603</v>
      </c>
      <c r="V11126" s="8">
        <f t="shared" si="391"/>
        <v>39</v>
      </c>
    </row>
    <row r="11127" spans="1:22">
      <c r="A11127" s="34" t="s">
        <v>19</v>
      </c>
      <c r="B11127" s="34" t="s">
        <v>77</v>
      </c>
      <c r="C11127" s="5" t="s">
        <v>197</v>
      </c>
      <c r="D11127" s="35" t="s">
        <v>84</v>
      </c>
      <c r="E11127" s="36" t="s">
        <v>15</v>
      </c>
      <c r="F11127" s="37">
        <v>100</v>
      </c>
      <c r="G11127" s="38">
        <v>0.06</v>
      </c>
      <c r="H11127" s="34">
        <v>0.7766576720555608</v>
      </c>
      <c r="I11127" s="35">
        <v>-5.3773318066978207E-4</v>
      </c>
      <c r="J11127" s="35">
        <v>3.5606701081154123E-2</v>
      </c>
      <c r="K11127" s="35">
        <v>-1.1192460754974178</v>
      </c>
      <c r="L11127" s="35">
        <v>24.232463515693389</v>
      </c>
      <c r="M11127" s="35">
        <v>0</v>
      </c>
      <c r="N11127" s="35">
        <v>0</v>
      </c>
      <c r="O11127" s="35">
        <v>0</v>
      </c>
      <c r="P11127" s="36">
        <v>10</v>
      </c>
      <c r="Q11127" s="37">
        <v>27</v>
      </c>
      <c r="R11127" s="36">
        <v>14</v>
      </c>
      <c r="S11127" s="39">
        <f t="shared" si="390"/>
        <v>27</v>
      </c>
      <c r="T11127" s="34" t="s">
        <v>51</v>
      </c>
      <c r="U11127" s="12">
        <f>(((alpha*(speed^3))+(beta*(speed^2))+(ceta*speed))+delta)</f>
        <v>9.3859023703011442</v>
      </c>
      <c r="V11127" s="8">
        <f t="shared" si="391"/>
        <v>27</v>
      </c>
    </row>
    <row r="11128" spans="1:22">
      <c r="A11128" s="34" t="s">
        <v>19</v>
      </c>
      <c r="B11128" s="34" t="s">
        <v>77</v>
      </c>
      <c r="C11128" s="5" t="s">
        <v>197</v>
      </c>
      <c r="D11128" s="35" t="s">
        <v>84</v>
      </c>
      <c r="E11128" s="36" t="s">
        <v>16</v>
      </c>
      <c r="F11128" s="37">
        <v>100</v>
      </c>
      <c r="G11128" s="38">
        <v>0.06</v>
      </c>
      <c r="H11128" s="34">
        <v>0.9698002037147595</v>
      </c>
      <c r="I11128" s="35">
        <v>-7.4554962244280194E-3</v>
      </c>
      <c r="J11128" s="35">
        <v>0.43400254875675398</v>
      </c>
      <c r="K11128" s="35">
        <v>-8.8436145725361648</v>
      </c>
      <c r="L11128" s="35">
        <v>180.69198198430149</v>
      </c>
      <c r="M11128" s="35">
        <v>0</v>
      </c>
      <c r="N11128" s="35">
        <v>0</v>
      </c>
      <c r="O11128" s="35">
        <v>0</v>
      </c>
      <c r="P11128" s="36">
        <v>10</v>
      </c>
      <c r="Q11128" s="37">
        <v>27</v>
      </c>
      <c r="R11128" s="36">
        <v>14</v>
      </c>
      <c r="S11128" s="39">
        <f t="shared" si="390"/>
        <v>27</v>
      </c>
      <c r="T11128" s="34" t="s">
        <v>51</v>
      </c>
      <c r="U11128" s="12">
        <f>(((alpha*(speed^3))+(beta*(speed^2))+(ceta*speed))+delta)</f>
        <v>111.55571438408199</v>
      </c>
      <c r="V11128" s="8">
        <f t="shared" si="391"/>
        <v>27</v>
      </c>
    </row>
    <row r="11129" spans="1:22">
      <c r="A11129" s="34" t="s">
        <v>19</v>
      </c>
      <c r="B11129" s="34" t="s">
        <v>77</v>
      </c>
      <c r="C11129" s="5" t="s">
        <v>197</v>
      </c>
      <c r="D11129" s="35" t="s">
        <v>84</v>
      </c>
      <c r="E11129" s="36" t="s">
        <v>14</v>
      </c>
      <c r="F11129" s="37">
        <v>100</v>
      </c>
      <c r="G11129" s="38">
        <v>0.06</v>
      </c>
      <c r="H11129" s="34">
        <v>0.99373113340443786</v>
      </c>
      <c r="I11129" s="35">
        <v>3.1931376097954631</v>
      </c>
      <c r="J11129" s="35">
        <v>6.1351296613802571E-2</v>
      </c>
      <c r="K11129" s="35">
        <v>6222.9635612439852</v>
      </c>
      <c r="L11129" s="35">
        <v>0.8855188075115884</v>
      </c>
      <c r="M11129" s="35">
        <v>1.3133313526574983</v>
      </c>
      <c r="N11129" s="35">
        <v>0</v>
      </c>
      <c r="O11129" s="35">
        <v>0</v>
      </c>
      <c r="P11129" s="36">
        <v>10</v>
      </c>
      <c r="Q11129" s="37">
        <v>27</v>
      </c>
      <c r="R11129" s="36">
        <v>4</v>
      </c>
      <c r="S11129" s="39">
        <f t="shared" si="390"/>
        <v>27</v>
      </c>
      <c r="T11129" s="34" t="s">
        <v>35</v>
      </c>
      <c r="U11129" s="12">
        <f>((epsilon+(alpha*EXP(((-1)*beta)*speed)))+(ceta*EXP(((-1)*delta)*speed)))</f>
        <v>1.9226093851111314</v>
      </c>
      <c r="V11129" s="8">
        <f t="shared" si="391"/>
        <v>27</v>
      </c>
    </row>
    <row r="11130" spans="1:22">
      <c r="A11130" s="34" t="s">
        <v>19</v>
      </c>
      <c r="B11130" s="34" t="s">
        <v>77</v>
      </c>
      <c r="C11130" s="5" t="s">
        <v>197</v>
      </c>
      <c r="D11130" s="35" t="s">
        <v>84</v>
      </c>
      <c r="E11130" s="36" t="s">
        <v>18</v>
      </c>
      <c r="F11130" s="37">
        <v>100</v>
      </c>
      <c r="G11130" s="38">
        <v>0.06</v>
      </c>
      <c r="H11130" s="34">
        <v>0.92651309949802363</v>
      </c>
      <c r="I11130" s="35">
        <v>-1.9700045351519338E-4</v>
      </c>
      <c r="J11130" s="35">
        <v>1.2795337476801462E-2</v>
      </c>
      <c r="K11130" s="35">
        <v>-0.31222366750577601</v>
      </c>
      <c r="L11130" s="35">
        <v>5.6346374251683349</v>
      </c>
      <c r="M11130" s="35">
        <v>0</v>
      </c>
      <c r="N11130" s="35">
        <v>0</v>
      </c>
      <c r="O11130" s="35">
        <v>0</v>
      </c>
      <c r="P11130" s="36">
        <v>10</v>
      </c>
      <c r="Q11130" s="37">
        <v>27</v>
      </c>
      <c r="R11130" s="36">
        <v>14</v>
      </c>
      <c r="S11130" s="39">
        <f t="shared" si="390"/>
        <v>27</v>
      </c>
      <c r="T11130" s="34" t="s">
        <v>51</v>
      </c>
      <c r="U11130" s="12">
        <f>(((alpha*(speed^3))+(beta*(speed^2))+(ceta*speed))+delta)</f>
        <v>2.6548394965610971</v>
      </c>
      <c r="V11130" s="8">
        <f t="shared" si="391"/>
        <v>27</v>
      </c>
    </row>
    <row r="11131" spans="1:22">
      <c r="A11131" s="34" t="s">
        <v>19</v>
      </c>
      <c r="B11131" s="34" t="s">
        <v>77</v>
      </c>
      <c r="C11131" s="5" t="s">
        <v>197</v>
      </c>
      <c r="D11131" s="35" t="s">
        <v>84</v>
      </c>
      <c r="E11131" s="36" t="s">
        <v>17</v>
      </c>
      <c r="F11131" s="37">
        <v>100</v>
      </c>
      <c r="G11131" s="38">
        <v>0.06</v>
      </c>
      <c r="H11131" s="34">
        <v>0.9667434405292562</v>
      </c>
      <c r="I11131" s="35">
        <v>-0.20448551893952968</v>
      </c>
      <c r="J11131" s="35">
        <v>12.602646248465961</v>
      </c>
      <c r="K11131" s="35">
        <v>-267.68147094498977</v>
      </c>
      <c r="L11131" s="35">
        <v>4668.0174149708337</v>
      </c>
      <c r="M11131" s="35">
        <v>0</v>
      </c>
      <c r="N11131" s="35">
        <v>0</v>
      </c>
      <c r="O11131" s="35">
        <v>0</v>
      </c>
      <c r="P11131" s="36">
        <v>10</v>
      </c>
      <c r="Q11131" s="37">
        <v>27</v>
      </c>
      <c r="R11131" s="36">
        <v>14</v>
      </c>
      <c r="S11131" s="39">
        <f t="shared" si="390"/>
        <v>27</v>
      </c>
      <c r="T11131" s="34" t="s">
        <v>51</v>
      </c>
      <c r="U11131" s="12">
        <f>(((alpha*(speed^3))+(beta*(speed^2))+(ceta*speed))+delta)</f>
        <v>2603.0583453010331</v>
      </c>
      <c r="V11131" s="8">
        <f t="shared" si="391"/>
        <v>27</v>
      </c>
    </row>
    <row r="11132" spans="1:22">
      <c r="A11132" s="34" t="s">
        <v>19</v>
      </c>
      <c r="B11132" s="34" t="s">
        <v>77</v>
      </c>
      <c r="C11132" s="5" t="s">
        <v>198</v>
      </c>
      <c r="D11132" s="35" t="s">
        <v>85</v>
      </c>
      <c r="E11132" s="36" t="s">
        <v>15</v>
      </c>
      <c r="F11132" s="37">
        <v>0</v>
      </c>
      <c r="G11132" s="38">
        <v>0</v>
      </c>
      <c r="H11132" s="34">
        <v>0.98254649384947812</v>
      </c>
      <c r="I11132" s="35">
        <v>70.89285506660525</v>
      </c>
      <c r="J11132" s="35">
        <v>1.0106374011747667</v>
      </c>
      <c r="K11132" s="35">
        <v>-1.0472058835714624</v>
      </c>
      <c r="L11132" s="35">
        <v>0</v>
      </c>
      <c r="M11132" s="35">
        <v>0</v>
      </c>
      <c r="N11132" s="35">
        <v>0</v>
      </c>
      <c r="O11132" s="35">
        <v>0</v>
      </c>
      <c r="P11132" s="36">
        <v>12</v>
      </c>
      <c r="Q11132" s="37">
        <v>86</v>
      </c>
      <c r="R11132" s="36">
        <v>0</v>
      </c>
      <c r="S11132" s="39">
        <f t="shared" si="390"/>
        <v>86</v>
      </c>
      <c r="T11132" s="34" t="s">
        <v>29</v>
      </c>
      <c r="U11132" s="12">
        <f>((alpha*(beta^speed))*(speed^ceta))</f>
        <v>1.6595326983168475</v>
      </c>
      <c r="V11132" s="8">
        <f t="shared" si="391"/>
        <v>86</v>
      </c>
    </row>
    <row r="11133" spans="1:22">
      <c r="A11133" s="34" t="s">
        <v>19</v>
      </c>
      <c r="B11133" s="34" t="s">
        <v>77</v>
      </c>
      <c r="C11133" s="5" t="s">
        <v>198</v>
      </c>
      <c r="D11133" s="35" t="s">
        <v>85</v>
      </c>
      <c r="E11133" s="36" t="s">
        <v>16</v>
      </c>
      <c r="F11133" s="37">
        <v>0</v>
      </c>
      <c r="G11133" s="38">
        <v>0</v>
      </c>
      <c r="H11133" s="34">
        <v>0.98060560265598218</v>
      </c>
      <c r="I11133" s="35">
        <v>98.92467013791854</v>
      </c>
      <c r="J11133" s="35">
        <v>1.0060342803597366</v>
      </c>
      <c r="K11133" s="35">
        <v>-0.70854938043700022</v>
      </c>
      <c r="L11133" s="35">
        <v>0</v>
      </c>
      <c r="M11133" s="35">
        <v>0</v>
      </c>
      <c r="N11133" s="35">
        <v>0</v>
      </c>
      <c r="O11133" s="35">
        <v>0</v>
      </c>
      <c r="P11133" s="36">
        <v>12</v>
      </c>
      <c r="Q11133" s="37">
        <v>86</v>
      </c>
      <c r="R11133" s="36">
        <v>0</v>
      </c>
      <c r="S11133" s="39">
        <f t="shared" si="390"/>
        <v>86</v>
      </c>
      <c r="T11133" s="34" t="s">
        <v>29</v>
      </c>
      <c r="U11133" s="12">
        <f>((alpha*(beta^speed))*(speed^ceta))</f>
        <v>7.0683161123515186</v>
      </c>
      <c r="V11133" s="8">
        <f t="shared" si="391"/>
        <v>86</v>
      </c>
    </row>
    <row r="11134" spans="1:22">
      <c r="A11134" s="34" t="s">
        <v>19</v>
      </c>
      <c r="B11134" s="34" t="s">
        <v>77</v>
      </c>
      <c r="C11134" s="5" t="s">
        <v>198</v>
      </c>
      <c r="D11134" s="35" t="s">
        <v>85</v>
      </c>
      <c r="E11134" s="36" t="s">
        <v>14</v>
      </c>
      <c r="F11134" s="37">
        <v>0</v>
      </c>
      <c r="G11134" s="38">
        <v>0</v>
      </c>
      <c r="H11134" s="34">
        <v>0.99755770010571843</v>
      </c>
      <c r="I11134" s="35">
        <v>-0.10723682179640469</v>
      </c>
      <c r="J11134" s="35">
        <v>3.3732505817056731E-2</v>
      </c>
      <c r="K11134" s="35">
        <v>1.3489172824541953</v>
      </c>
      <c r="L11134" s="35">
        <v>0</v>
      </c>
      <c r="M11134" s="35">
        <v>0</v>
      </c>
      <c r="N11134" s="35">
        <v>0</v>
      </c>
      <c r="O11134" s="35">
        <v>0</v>
      </c>
      <c r="P11134" s="36">
        <v>12</v>
      </c>
      <c r="Q11134" s="37">
        <v>86</v>
      </c>
      <c r="R11134" s="36">
        <v>2</v>
      </c>
      <c r="S11134" s="39">
        <f t="shared" si="390"/>
        <v>86</v>
      </c>
      <c r="T11134" s="34" t="s">
        <v>31</v>
      </c>
      <c r="U11134" s="12">
        <f>((alpha+(beta*speed))^((-1)/ceta))</f>
        <v>0.46690059257790578</v>
      </c>
      <c r="V11134" s="8">
        <f t="shared" si="391"/>
        <v>86</v>
      </c>
    </row>
    <row r="11135" spans="1:22">
      <c r="A11135" s="34" t="s">
        <v>19</v>
      </c>
      <c r="B11135" s="34" t="s">
        <v>77</v>
      </c>
      <c r="C11135" s="5" t="s">
        <v>198</v>
      </c>
      <c r="D11135" s="35" t="s">
        <v>85</v>
      </c>
      <c r="E11135" s="36" t="s">
        <v>18</v>
      </c>
      <c r="F11135" s="37">
        <v>0</v>
      </c>
      <c r="G11135" s="38">
        <v>0</v>
      </c>
      <c r="H11135" s="34">
        <v>0.9961116630520882</v>
      </c>
      <c r="I11135" s="35">
        <v>0.22635508469154181</v>
      </c>
      <c r="J11135" s="35">
        <v>12.612335957908405</v>
      </c>
      <c r="K11135" s="35">
        <v>0.11867740285098646</v>
      </c>
      <c r="L11135" s="35">
        <v>0.9134272837216364</v>
      </c>
      <c r="M11135" s="35">
        <v>2.3157336805103797E-2</v>
      </c>
      <c r="N11135" s="35">
        <v>0</v>
      </c>
      <c r="O11135" s="35">
        <v>0</v>
      </c>
      <c r="P11135" s="36">
        <v>12</v>
      </c>
      <c r="Q11135" s="37">
        <v>86</v>
      </c>
      <c r="R11135" s="36">
        <v>10</v>
      </c>
      <c r="S11135" s="39">
        <f t="shared" si="390"/>
        <v>86</v>
      </c>
      <c r="T11135" s="34" t="s">
        <v>44</v>
      </c>
      <c r="U11135" s="12">
        <f>(alpha+(beta/(1+EXP((((-1)*ceta)+(delta*LN(speed)))+(epsilon*speed)))))</f>
        <v>0.25941198426197298</v>
      </c>
      <c r="V11135" s="8">
        <f t="shared" si="391"/>
        <v>86</v>
      </c>
    </row>
    <row r="11136" spans="1:22">
      <c r="A11136" s="34" t="s">
        <v>19</v>
      </c>
      <c r="B11136" s="34" t="s">
        <v>77</v>
      </c>
      <c r="C11136" s="5" t="s">
        <v>198</v>
      </c>
      <c r="D11136" s="35" t="s">
        <v>85</v>
      </c>
      <c r="E11136" s="36" t="s">
        <v>17</v>
      </c>
      <c r="F11136" s="37">
        <v>0</v>
      </c>
      <c r="G11136" s="38">
        <v>0</v>
      </c>
      <c r="H11136" s="34">
        <v>0.98843039385576614</v>
      </c>
      <c r="I11136" s="35">
        <v>4439.0684321766348</v>
      </c>
      <c r="J11136" s="35">
        <v>1.0077034140418808</v>
      </c>
      <c r="K11136" s="35">
        <v>-0.83161269248666503</v>
      </c>
      <c r="L11136" s="35">
        <v>0</v>
      </c>
      <c r="M11136" s="35">
        <v>0</v>
      </c>
      <c r="N11136" s="35">
        <v>0</v>
      </c>
      <c r="O11136" s="35">
        <v>0</v>
      </c>
      <c r="P11136" s="36">
        <v>12</v>
      </c>
      <c r="Q11136" s="37">
        <v>86</v>
      </c>
      <c r="R11136" s="36">
        <v>0</v>
      </c>
      <c r="S11136" s="39">
        <f t="shared" si="390"/>
        <v>86</v>
      </c>
      <c r="T11136" s="34" t="s">
        <v>29</v>
      </c>
      <c r="U11136" s="12">
        <f>((alpha*(beta^speed))*(speed^ceta))</f>
        <v>211.42344658818789</v>
      </c>
      <c r="V11136" s="8">
        <f t="shared" si="391"/>
        <v>86</v>
      </c>
    </row>
    <row r="11137" spans="1:22">
      <c r="A11137" s="34" t="s">
        <v>19</v>
      </c>
      <c r="B11137" s="34" t="s">
        <v>77</v>
      </c>
      <c r="C11137" s="5" t="s">
        <v>198</v>
      </c>
      <c r="D11137" s="35" t="s">
        <v>85</v>
      </c>
      <c r="E11137" s="36" t="s">
        <v>15</v>
      </c>
      <c r="F11137" s="37">
        <v>50</v>
      </c>
      <c r="G11137" s="38">
        <v>0</v>
      </c>
      <c r="H11137" s="34">
        <v>0.91075665538553563</v>
      </c>
      <c r="I11137" s="35">
        <v>2.5092563287622518</v>
      </c>
      <c r="J11137" s="35">
        <v>4.6136455848423994</v>
      </c>
      <c r="K11137" s="35">
        <v>1.5456441673372281</v>
      </c>
      <c r="L11137" s="35">
        <v>-0.69103288382225037</v>
      </c>
      <c r="M11137" s="35">
        <v>0.15456777584083337</v>
      </c>
      <c r="N11137" s="35">
        <v>0</v>
      </c>
      <c r="O11137" s="35">
        <v>0</v>
      </c>
      <c r="P11137" s="36">
        <v>12</v>
      </c>
      <c r="Q11137" s="37">
        <v>86</v>
      </c>
      <c r="R11137" s="36">
        <v>10</v>
      </c>
      <c r="S11137" s="39">
        <f t="shared" si="390"/>
        <v>86</v>
      </c>
      <c r="T11137" s="34" t="s">
        <v>44</v>
      </c>
      <c r="U11137" s="12">
        <f>(alpha+(beta/(1+EXP((((-1)*ceta)+(delta*LN(speed)))+(epsilon*speed)))))</f>
        <v>2.5100488925587556</v>
      </c>
      <c r="V11137" s="8">
        <f t="shared" si="391"/>
        <v>86</v>
      </c>
    </row>
    <row r="11138" spans="1:22">
      <c r="A11138" s="34" t="s">
        <v>19</v>
      </c>
      <c r="B11138" s="34" t="s">
        <v>77</v>
      </c>
      <c r="C11138" s="5" t="s">
        <v>198</v>
      </c>
      <c r="D11138" s="35" t="s">
        <v>85</v>
      </c>
      <c r="E11138" s="36" t="s">
        <v>16</v>
      </c>
      <c r="F11138" s="37">
        <v>50</v>
      </c>
      <c r="G11138" s="38">
        <v>0</v>
      </c>
      <c r="H11138" s="34">
        <v>0.96223632763816713</v>
      </c>
      <c r="I11138" s="35">
        <v>4.5701768080407064</v>
      </c>
      <c r="J11138" s="35">
        <v>-0.99935349680666485</v>
      </c>
      <c r="K11138" s="35">
        <v>-0.52093948923756572</v>
      </c>
      <c r="L11138" s="35">
        <v>0</v>
      </c>
      <c r="M11138" s="35">
        <v>0</v>
      </c>
      <c r="N11138" s="35">
        <v>0</v>
      </c>
      <c r="O11138" s="35">
        <v>0</v>
      </c>
      <c r="P11138" s="36">
        <v>12</v>
      </c>
      <c r="Q11138" s="37">
        <v>86</v>
      </c>
      <c r="R11138" s="36">
        <v>13</v>
      </c>
      <c r="S11138" s="39">
        <f t="shared" ref="S11138:S11201" si="392">V11138</f>
        <v>86</v>
      </c>
      <c r="T11138" s="34" t="s">
        <v>50</v>
      </c>
      <c r="U11138" s="12">
        <f>EXP((alpha+(beta/speed))+(ceta*LN(speed)))</f>
        <v>9.3756041565546582</v>
      </c>
      <c r="V11138" s="8">
        <f t="shared" ref="V11138:V11201" si="393">IF($V$1&lt;P11138,P11138,IF($V$1&gt;Q11138,Q11138,$V$1))</f>
        <v>86</v>
      </c>
    </row>
    <row r="11139" spans="1:22">
      <c r="A11139" s="34" t="s">
        <v>19</v>
      </c>
      <c r="B11139" s="34" t="s">
        <v>77</v>
      </c>
      <c r="C11139" s="5" t="s">
        <v>198</v>
      </c>
      <c r="D11139" s="35" t="s">
        <v>85</v>
      </c>
      <c r="E11139" s="36" t="s">
        <v>14</v>
      </c>
      <c r="F11139" s="37">
        <v>50</v>
      </c>
      <c r="G11139" s="38">
        <v>0</v>
      </c>
      <c r="H11139" s="34">
        <v>0.99717608837022509</v>
      </c>
      <c r="I11139" s="35">
        <v>16.510651471094775</v>
      </c>
      <c r="J11139" s="35">
        <v>-0.80134972091734691</v>
      </c>
      <c r="K11139" s="35">
        <v>7210.8847815866748</v>
      </c>
      <c r="L11139" s="35">
        <v>-4.3059577305204808</v>
      </c>
      <c r="M11139" s="35">
        <v>0</v>
      </c>
      <c r="N11139" s="35">
        <v>0</v>
      </c>
      <c r="O11139" s="35">
        <v>0</v>
      </c>
      <c r="P11139" s="36">
        <v>12</v>
      </c>
      <c r="Q11139" s="37">
        <v>86</v>
      </c>
      <c r="R11139" s="36">
        <v>1</v>
      </c>
      <c r="S11139" s="39">
        <f t="shared" si="392"/>
        <v>86</v>
      </c>
      <c r="T11139" s="34" t="s">
        <v>30</v>
      </c>
      <c r="U11139" s="12">
        <f>((alpha*(speed^beta))+(ceta*(speed^delta)))</f>
        <v>0.46514238730161528</v>
      </c>
      <c r="V11139" s="8">
        <f t="shared" si="393"/>
        <v>86</v>
      </c>
    </row>
    <row r="11140" spans="1:22">
      <c r="A11140" s="34" t="s">
        <v>19</v>
      </c>
      <c r="B11140" s="34" t="s">
        <v>77</v>
      </c>
      <c r="C11140" s="5" t="s">
        <v>198</v>
      </c>
      <c r="D11140" s="35" t="s">
        <v>85</v>
      </c>
      <c r="E11140" s="36" t="s">
        <v>18</v>
      </c>
      <c r="F11140" s="37">
        <v>50</v>
      </c>
      <c r="G11140" s="38">
        <v>0</v>
      </c>
      <c r="H11140" s="34">
        <v>0.97555502860363785</v>
      </c>
      <c r="I11140" s="35">
        <v>-5.5216944470915091E-6</v>
      </c>
      <c r="J11140" s="35">
        <v>1.0764340586975796E-3</v>
      </c>
      <c r="K11140" s="35">
        <v>-7.0741971123250813E-2</v>
      </c>
      <c r="L11140" s="35">
        <v>1.9958268933069472</v>
      </c>
      <c r="M11140" s="35">
        <v>0</v>
      </c>
      <c r="N11140" s="35">
        <v>0</v>
      </c>
      <c r="O11140" s="35">
        <v>0</v>
      </c>
      <c r="P11140" s="36">
        <v>12</v>
      </c>
      <c r="Q11140" s="37">
        <v>86</v>
      </c>
      <c r="R11140" s="36">
        <v>14</v>
      </c>
      <c r="S11140" s="39">
        <f t="shared" si="392"/>
        <v>86</v>
      </c>
      <c r="T11140" s="34" t="s">
        <v>51</v>
      </c>
      <c r="U11140" s="12">
        <f>(((alpha*(speed^3))+(beta*(speed^2))+(ceta*speed))+delta)</f>
        <v>0.36121679159543918</v>
      </c>
      <c r="V11140" s="8">
        <f t="shared" si="393"/>
        <v>86</v>
      </c>
    </row>
    <row r="11141" spans="1:22">
      <c r="A11141" s="34" t="s">
        <v>19</v>
      </c>
      <c r="B11141" s="34" t="s">
        <v>77</v>
      </c>
      <c r="C11141" s="5" t="s">
        <v>198</v>
      </c>
      <c r="D11141" s="35" t="s">
        <v>85</v>
      </c>
      <c r="E11141" s="36" t="s">
        <v>17</v>
      </c>
      <c r="F11141" s="37">
        <v>50</v>
      </c>
      <c r="G11141" s="38">
        <v>0</v>
      </c>
      <c r="H11141" s="34">
        <v>0.97058483561154285</v>
      </c>
      <c r="I11141" s="35">
        <v>-2.5386434898868005E-3</v>
      </c>
      <c r="J11141" s="35">
        <v>0.49437569268200993</v>
      </c>
      <c r="K11141" s="35">
        <v>-33.584615481649607</v>
      </c>
      <c r="L11141" s="35">
        <v>1127.1175801626043</v>
      </c>
      <c r="M11141" s="35">
        <v>0</v>
      </c>
      <c r="N11141" s="35">
        <v>0</v>
      </c>
      <c r="O11141" s="35">
        <v>0</v>
      </c>
      <c r="P11141" s="36">
        <v>12</v>
      </c>
      <c r="Q11141" s="37">
        <v>86</v>
      </c>
      <c r="R11141" s="36">
        <v>14</v>
      </c>
      <c r="S11141" s="39">
        <f t="shared" si="392"/>
        <v>86</v>
      </c>
      <c r="T11141" s="34" t="s">
        <v>51</v>
      </c>
      <c r="U11141" s="12">
        <f>(((alpha*(speed^3))+(beta*(speed^2))+(ceta*speed))+delta)</f>
        <v>280.52384821344481</v>
      </c>
      <c r="V11141" s="8">
        <f t="shared" si="393"/>
        <v>86</v>
      </c>
    </row>
    <row r="11142" spans="1:22">
      <c r="A11142" s="34" t="s">
        <v>19</v>
      </c>
      <c r="B11142" s="34" t="s">
        <v>77</v>
      </c>
      <c r="C11142" s="5" t="s">
        <v>198</v>
      </c>
      <c r="D11142" s="35" t="s">
        <v>85</v>
      </c>
      <c r="E11142" s="36" t="s">
        <v>15</v>
      </c>
      <c r="F11142" s="37">
        <v>100</v>
      </c>
      <c r="G11142" s="38">
        <v>0</v>
      </c>
      <c r="H11142" s="34">
        <v>0.92960909255523849</v>
      </c>
      <c r="I11142" s="35">
        <v>3.06739727821508</v>
      </c>
      <c r="J11142" s="35">
        <v>5.0754069294943944</v>
      </c>
      <c r="K11142" s="35">
        <v>0.42872648520164347</v>
      </c>
      <c r="L11142" s="35">
        <v>-1.7754321042519048</v>
      </c>
      <c r="M11142" s="35">
        <v>0.22596149119915518</v>
      </c>
      <c r="N11142" s="35">
        <v>0</v>
      </c>
      <c r="O11142" s="35">
        <v>0</v>
      </c>
      <c r="P11142" s="36">
        <v>12</v>
      </c>
      <c r="Q11142" s="37">
        <v>85</v>
      </c>
      <c r="R11142" s="36">
        <v>10</v>
      </c>
      <c r="S11142" s="39">
        <f t="shared" si="392"/>
        <v>85</v>
      </c>
      <c r="T11142" s="34" t="s">
        <v>44</v>
      </c>
      <c r="U11142" s="12">
        <f>(alpha+(beta/(1+EXP((((-1)*ceta)+(delta*LN(speed)))+(epsilon*speed)))))</f>
        <v>3.0674918655917631</v>
      </c>
      <c r="V11142" s="8">
        <f t="shared" si="393"/>
        <v>85</v>
      </c>
    </row>
    <row r="11143" spans="1:22">
      <c r="A11143" s="34" t="s">
        <v>19</v>
      </c>
      <c r="B11143" s="34" t="s">
        <v>77</v>
      </c>
      <c r="C11143" s="5" t="s">
        <v>198</v>
      </c>
      <c r="D11143" s="35" t="s">
        <v>85</v>
      </c>
      <c r="E11143" s="36" t="s">
        <v>16</v>
      </c>
      <c r="F11143" s="37">
        <v>100</v>
      </c>
      <c r="G11143" s="38">
        <v>0</v>
      </c>
      <c r="H11143" s="34">
        <v>0.94999976112842499</v>
      </c>
      <c r="I11143" s="35">
        <v>65.788993087500742</v>
      </c>
      <c r="J11143" s="35">
        <v>0.99384453484968882</v>
      </c>
      <c r="K11143" s="35">
        <v>-0.28256679105476662</v>
      </c>
      <c r="L11143" s="35">
        <v>0</v>
      </c>
      <c r="M11143" s="35">
        <v>0</v>
      </c>
      <c r="N11143" s="35">
        <v>0</v>
      </c>
      <c r="O11143" s="35">
        <v>0</v>
      </c>
      <c r="P11143" s="36">
        <v>12</v>
      </c>
      <c r="Q11143" s="37">
        <v>85</v>
      </c>
      <c r="R11143" s="36">
        <v>0</v>
      </c>
      <c r="S11143" s="39">
        <f t="shared" si="392"/>
        <v>85</v>
      </c>
      <c r="T11143" s="34" t="s">
        <v>29</v>
      </c>
      <c r="U11143" s="12">
        <f>((alpha*(beta^speed))*(speed^ceta))</f>
        <v>11.092568123941803</v>
      </c>
      <c r="V11143" s="8">
        <f t="shared" si="393"/>
        <v>85</v>
      </c>
    </row>
    <row r="11144" spans="1:22">
      <c r="A11144" s="34" t="s">
        <v>19</v>
      </c>
      <c r="B11144" s="34" t="s">
        <v>77</v>
      </c>
      <c r="C11144" s="5" t="s">
        <v>198</v>
      </c>
      <c r="D11144" s="35" t="s">
        <v>85</v>
      </c>
      <c r="E11144" s="36" t="s">
        <v>14</v>
      </c>
      <c r="F11144" s="37">
        <v>100</v>
      </c>
      <c r="G11144" s="38">
        <v>0</v>
      </c>
      <c r="H11144" s="34">
        <v>0.99632823152276717</v>
      </c>
      <c r="I11144" s="35">
        <v>309.55439462275081</v>
      </c>
      <c r="J11144" s="35">
        <v>-2.7320148375273217</v>
      </c>
      <c r="K11144" s="35">
        <v>12.283806605661983</v>
      </c>
      <c r="L11144" s="35">
        <v>-0.70932316661683215</v>
      </c>
      <c r="M11144" s="35">
        <v>0</v>
      </c>
      <c r="N11144" s="35">
        <v>0</v>
      </c>
      <c r="O11144" s="35">
        <v>0</v>
      </c>
      <c r="P11144" s="36">
        <v>12</v>
      </c>
      <c r="Q11144" s="37">
        <v>85</v>
      </c>
      <c r="R11144" s="36">
        <v>1</v>
      </c>
      <c r="S11144" s="39">
        <f t="shared" si="392"/>
        <v>85</v>
      </c>
      <c r="T11144" s="34" t="s">
        <v>30</v>
      </c>
      <c r="U11144" s="12">
        <f>((alpha*(speed^beta))+(ceta*(speed^delta)))</f>
        <v>0.52737409668687918</v>
      </c>
      <c r="V11144" s="8">
        <f t="shared" si="393"/>
        <v>85</v>
      </c>
    </row>
    <row r="11145" spans="1:22">
      <c r="A11145" s="34" t="s">
        <v>19</v>
      </c>
      <c r="B11145" s="34" t="s">
        <v>77</v>
      </c>
      <c r="C11145" s="5" t="s">
        <v>198</v>
      </c>
      <c r="D11145" s="35" t="s">
        <v>85</v>
      </c>
      <c r="E11145" s="36" t="s">
        <v>18</v>
      </c>
      <c r="F11145" s="37">
        <v>100</v>
      </c>
      <c r="G11145" s="38">
        <v>0</v>
      </c>
      <c r="H11145" s="34">
        <v>0.96633519920585431</v>
      </c>
      <c r="I11145" s="35">
        <v>-5.1595203780429957E-6</v>
      </c>
      <c r="J11145" s="35">
        <v>1.0419244870491151E-3</v>
      </c>
      <c r="K11145" s="35">
        <v>-7.2335034585013003E-2</v>
      </c>
      <c r="L11145" s="35">
        <v>2.2483606582676847</v>
      </c>
      <c r="M11145" s="35">
        <v>0</v>
      </c>
      <c r="N11145" s="35">
        <v>0</v>
      </c>
      <c r="O11145" s="35">
        <v>0</v>
      </c>
      <c r="P11145" s="36">
        <v>12</v>
      </c>
      <c r="Q11145" s="37">
        <v>85</v>
      </c>
      <c r="R11145" s="36">
        <v>14</v>
      </c>
      <c r="S11145" s="39">
        <f t="shared" si="392"/>
        <v>85</v>
      </c>
      <c r="T11145" s="34" t="s">
        <v>51</v>
      </c>
      <c r="U11145" s="12">
        <f>(((alpha*(speed^3))+(beta*(speed^2))+(ceta*speed))+delta)</f>
        <v>0.45919668530578051</v>
      </c>
      <c r="V11145" s="8">
        <f t="shared" si="393"/>
        <v>85</v>
      </c>
    </row>
    <row r="11146" spans="1:22">
      <c r="A11146" s="34" t="s">
        <v>19</v>
      </c>
      <c r="B11146" s="34" t="s">
        <v>77</v>
      </c>
      <c r="C11146" s="5" t="s">
        <v>198</v>
      </c>
      <c r="D11146" s="35" t="s">
        <v>85</v>
      </c>
      <c r="E11146" s="36" t="s">
        <v>17</v>
      </c>
      <c r="F11146" s="37">
        <v>100</v>
      </c>
      <c r="G11146" s="38">
        <v>0</v>
      </c>
      <c r="H11146" s="34">
        <v>0.96188124504246941</v>
      </c>
      <c r="I11146" s="35">
        <v>-2.6699712781093998E-3</v>
      </c>
      <c r="J11146" s="35">
        <v>0.52118582763831256</v>
      </c>
      <c r="K11146" s="35">
        <v>-37.021860452436847</v>
      </c>
      <c r="L11146" s="35">
        <v>1364.7876110087111</v>
      </c>
      <c r="M11146" s="35">
        <v>0</v>
      </c>
      <c r="N11146" s="35">
        <v>0</v>
      </c>
      <c r="O11146" s="35">
        <v>0</v>
      </c>
      <c r="P11146" s="36">
        <v>12</v>
      </c>
      <c r="Q11146" s="37">
        <v>85</v>
      </c>
      <c r="R11146" s="36">
        <v>14</v>
      </c>
      <c r="S11146" s="39">
        <f t="shared" si="392"/>
        <v>85</v>
      </c>
      <c r="T11146" s="34" t="s">
        <v>51</v>
      </c>
      <c r="U11146" s="12">
        <f>(((alpha*(speed^3))+(beta*(speed^2))+(ceta*speed))+delta)</f>
        <v>343.80096606945222</v>
      </c>
      <c r="V11146" s="8">
        <f t="shared" si="393"/>
        <v>85</v>
      </c>
    </row>
    <row r="11147" spans="1:22">
      <c r="A11147" s="34" t="s">
        <v>19</v>
      </c>
      <c r="B11147" s="34" t="s">
        <v>77</v>
      </c>
      <c r="C11147" s="5" t="s">
        <v>198</v>
      </c>
      <c r="D11147" s="35" t="s">
        <v>85</v>
      </c>
      <c r="E11147" s="36" t="s">
        <v>15</v>
      </c>
      <c r="F11147" s="37">
        <v>0</v>
      </c>
      <c r="G11147" s="38">
        <v>-0.06</v>
      </c>
      <c r="H11147" s="34">
        <v>0.99128102432671894</v>
      </c>
      <c r="I11147" s="35">
        <v>7.7368688996631354</v>
      </c>
      <c r="J11147" s="35">
        <v>-15.743365427981047</v>
      </c>
      <c r="K11147" s="35">
        <v>-2.0707188953264044</v>
      </c>
      <c r="L11147" s="35">
        <v>0</v>
      </c>
      <c r="M11147" s="35">
        <v>0</v>
      </c>
      <c r="N11147" s="35">
        <v>0</v>
      </c>
      <c r="O11147" s="35">
        <v>0</v>
      </c>
      <c r="P11147" s="36">
        <v>12</v>
      </c>
      <c r="Q11147" s="37">
        <v>86</v>
      </c>
      <c r="R11147" s="36">
        <v>13</v>
      </c>
      <c r="S11147" s="39">
        <f t="shared" si="392"/>
        <v>86</v>
      </c>
      <c r="T11147" s="34" t="s">
        <v>50</v>
      </c>
      <c r="U11147" s="12">
        <f>EXP((alpha+(beta/speed))+(ceta*LN(speed)))</f>
        <v>0.18826690759895567</v>
      </c>
      <c r="V11147" s="8">
        <f t="shared" si="393"/>
        <v>86</v>
      </c>
    </row>
    <row r="11148" spans="1:22">
      <c r="A11148" s="34" t="s">
        <v>19</v>
      </c>
      <c r="B11148" s="34" t="s">
        <v>77</v>
      </c>
      <c r="C11148" s="5" t="s">
        <v>198</v>
      </c>
      <c r="D11148" s="35" t="s">
        <v>85</v>
      </c>
      <c r="E11148" s="36" t="s">
        <v>16</v>
      </c>
      <c r="F11148" s="37">
        <v>0</v>
      </c>
      <c r="G11148" s="38">
        <v>-0.06</v>
      </c>
      <c r="H11148" s="34">
        <v>0.99022702567943122</v>
      </c>
      <c r="I11148" s="35">
        <v>8.5595281811487673</v>
      </c>
      <c r="J11148" s="35">
        <v>-14.381352094160292</v>
      </c>
      <c r="K11148" s="35">
        <v>-2.1025458387581377</v>
      </c>
      <c r="L11148" s="35">
        <v>0</v>
      </c>
      <c r="M11148" s="35">
        <v>0</v>
      </c>
      <c r="N11148" s="35">
        <v>0</v>
      </c>
      <c r="O11148" s="35">
        <v>0</v>
      </c>
      <c r="P11148" s="36">
        <v>12</v>
      </c>
      <c r="Q11148" s="37">
        <v>86</v>
      </c>
      <c r="R11148" s="36">
        <v>13</v>
      </c>
      <c r="S11148" s="39">
        <f t="shared" si="392"/>
        <v>86</v>
      </c>
      <c r="T11148" s="34" t="s">
        <v>50</v>
      </c>
      <c r="U11148" s="12">
        <f>EXP((alpha+(beta/speed))+(ceta*LN(speed)))</f>
        <v>0.37788467771398609</v>
      </c>
      <c r="V11148" s="8">
        <f t="shared" si="393"/>
        <v>86</v>
      </c>
    </row>
    <row r="11149" spans="1:22">
      <c r="A11149" s="34" t="s">
        <v>19</v>
      </c>
      <c r="B11149" s="34" t="s">
        <v>77</v>
      </c>
      <c r="C11149" s="5" t="s">
        <v>198</v>
      </c>
      <c r="D11149" s="35" t="s">
        <v>85</v>
      </c>
      <c r="E11149" s="36" t="s">
        <v>14</v>
      </c>
      <c r="F11149" s="37">
        <v>0</v>
      </c>
      <c r="G11149" s="38">
        <v>-0.06</v>
      </c>
      <c r="H11149" s="34">
        <v>0.99634471810859315</v>
      </c>
      <c r="I11149" s="35">
        <v>-3.5335010729447357E-2</v>
      </c>
      <c r="J11149" s="35">
        <v>35.268807772400805</v>
      </c>
      <c r="K11149" s="35">
        <v>-0.24130571513335861</v>
      </c>
      <c r="L11149" s="35">
        <v>1.0687328422863531</v>
      </c>
      <c r="M11149" s="35">
        <v>6.8293595259092676E-3</v>
      </c>
      <c r="N11149" s="35">
        <v>0</v>
      </c>
      <c r="O11149" s="35">
        <v>0</v>
      </c>
      <c r="P11149" s="36">
        <v>12</v>
      </c>
      <c r="Q11149" s="37">
        <v>86</v>
      </c>
      <c r="R11149" s="36">
        <v>10</v>
      </c>
      <c r="S11149" s="39">
        <f t="shared" si="392"/>
        <v>86</v>
      </c>
      <c r="T11149" s="34" t="s">
        <v>44</v>
      </c>
      <c r="U11149" s="12">
        <f>(alpha+(beta/(1+EXP((((-1)*ceta)+(delta*LN(speed)))+(epsilon*speed)))))</f>
        <v>9.6017556324692749E-2</v>
      </c>
      <c r="V11149" s="8">
        <f t="shared" si="393"/>
        <v>86</v>
      </c>
    </row>
    <row r="11150" spans="1:22">
      <c r="A11150" s="34" t="s">
        <v>19</v>
      </c>
      <c r="B11150" s="34" t="s">
        <v>77</v>
      </c>
      <c r="C11150" s="5" t="s">
        <v>198</v>
      </c>
      <c r="D11150" s="35" t="s">
        <v>85</v>
      </c>
      <c r="E11150" s="36" t="s">
        <v>18</v>
      </c>
      <c r="F11150" s="37">
        <v>0</v>
      </c>
      <c r="G11150" s="38">
        <v>-0.06</v>
      </c>
      <c r="H11150" s="34">
        <v>0.99626790977960189</v>
      </c>
      <c r="I11150" s="35">
        <v>9.8650807602318409</v>
      </c>
      <c r="J11150" s="35">
        <v>0.98679986769383821</v>
      </c>
      <c r="K11150" s="35">
        <v>-0.87301489280961897</v>
      </c>
      <c r="L11150" s="35">
        <v>0</v>
      </c>
      <c r="M11150" s="35">
        <v>0</v>
      </c>
      <c r="N11150" s="35">
        <v>0</v>
      </c>
      <c r="O11150" s="35">
        <v>0</v>
      </c>
      <c r="P11150" s="36">
        <v>12</v>
      </c>
      <c r="Q11150" s="37">
        <v>86</v>
      </c>
      <c r="R11150" s="36">
        <v>0</v>
      </c>
      <c r="S11150" s="39">
        <f t="shared" si="392"/>
        <v>86</v>
      </c>
      <c r="T11150" s="34" t="s">
        <v>29</v>
      </c>
      <c r="U11150" s="12">
        <f>((alpha*(beta^speed))*(speed^ceta))</f>
        <v>6.4410369352485203E-2</v>
      </c>
      <c r="V11150" s="8">
        <f t="shared" si="393"/>
        <v>86</v>
      </c>
    </row>
    <row r="11151" spans="1:22">
      <c r="A11151" s="34" t="s">
        <v>19</v>
      </c>
      <c r="B11151" s="34" t="s">
        <v>77</v>
      </c>
      <c r="C11151" s="5" t="s">
        <v>198</v>
      </c>
      <c r="D11151" s="35" t="s">
        <v>85</v>
      </c>
      <c r="E11151" s="36" t="s">
        <v>17</v>
      </c>
      <c r="F11151" s="37">
        <v>0</v>
      </c>
      <c r="G11151" s="38">
        <v>-0.06</v>
      </c>
      <c r="H11151" s="34">
        <v>0.98809873545728444</v>
      </c>
      <c r="I11151" s="35">
        <v>13.245782562397089</v>
      </c>
      <c r="J11151" s="35">
        <v>-18.833161201741408</v>
      </c>
      <c r="K11151" s="35">
        <v>-2.4085424940441098</v>
      </c>
      <c r="L11151" s="35">
        <v>0</v>
      </c>
      <c r="M11151" s="35">
        <v>0</v>
      </c>
      <c r="N11151" s="35">
        <v>0</v>
      </c>
      <c r="O11151" s="35">
        <v>0</v>
      </c>
      <c r="P11151" s="36">
        <v>12</v>
      </c>
      <c r="Q11151" s="37">
        <v>86</v>
      </c>
      <c r="R11151" s="36">
        <v>13</v>
      </c>
      <c r="S11151" s="39">
        <f t="shared" si="392"/>
        <v>86</v>
      </c>
      <c r="T11151" s="34" t="s">
        <v>50</v>
      </c>
      <c r="U11151" s="12">
        <f>EXP((alpha+(beta/speed))+(ceta*LN(speed)))</f>
        <v>9.9573161218674766</v>
      </c>
      <c r="V11151" s="8">
        <f t="shared" si="393"/>
        <v>86</v>
      </c>
    </row>
    <row r="11152" spans="1:22">
      <c r="A11152" s="34" t="s">
        <v>19</v>
      </c>
      <c r="B11152" s="34" t="s">
        <v>77</v>
      </c>
      <c r="C11152" s="5" t="s">
        <v>198</v>
      </c>
      <c r="D11152" s="35" t="s">
        <v>85</v>
      </c>
      <c r="E11152" s="36" t="s">
        <v>15</v>
      </c>
      <c r="F11152" s="37">
        <v>50</v>
      </c>
      <c r="G11152" s="38">
        <v>-0.06</v>
      </c>
      <c r="H11152" s="34">
        <v>0.98546725088163956</v>
      </c>
      <c r="I11152" s="35">
        <v>8.3415712274077531</v>
      </c>
      <c r="J11152" s="35">
        <v>-18.806112678184803</v>
      </c>
      <c r="K11152" s="35">
        <v>-2.204633980496153</v>
      </c>
      <c r="L11152" s="35">
        <v>0</v>
      </c>
      <c r="M11152" s="35">
        <v>0</v>
      </c>
      <c r="N11152" s="35">
        <v>0</v>
      </c>
      <c r="O11152" s="35">
        <v>0</v>
      </c>
      <c r="P11152" s="36">
        <v>12</v>
      </c>
      <c r="Q11152" s="37">
        <v>86</v>
      </c>
      <c r="R11152" s="36">
        <v>13</v>
      </c>
      <c r="S11152" s="39">
        <f t="shared" si="392"/>
        <v>86</v>
      </c>
      <c r="T11152" s="34" t="s">
        <v>50</v>
      </c>
      <c r="U11152" s="12">
        <f>EXP((alpha+(beta/speed))+(ceta*LN(speed)))</f>
        <v>0.18317562046535291</v>
      </c>
      <c r="V11152" s="8">
        <f t="shared" si="393"/>
        <v>86</v>
      </c>
    </row>
    <row r="11153" spans="1:22">
      <c r="A11153" s="34" t="s">
        <v>19</v>
      </c>
      <c r="B11153" s="34" t="s">
        <v>77</v>
      </c>
      <c r="C11153" s="5" t="s">
        <v>198</v>
      </c>
      <c r="D11153" s="35" t="s">
        <v>85</v>
      </c>
      <c r="E11153" s="36" t="s">
        <v>16</v>
      </c>
      <c r="F11153" s="37">
        <v>50</v>
      </c>
      <c r="G11153" s="38">
        <v>-0.06</v>
      </c>
      <c r="H11153" s="34">
        <v>0.98090357531893313</v>
      </c>
      <c r="I11153" s="35">
        <v>-0.33864776281908426</v>
      </c>
      <c r="J11153" s="35">
        <v>13.618326681803971</v>
      </c>
      <c r="K11153" s="35">
        <v>5.2990478314209186</v>
      </c>
      <c r="L11153" s="35">
        <v>2.0094172372218266</v>
      </c>
      <c r="M11153" s="35">
        <v>-7.9346482959760985E-3</v>
      </c>
      <c r="N11153" s="35">
        <v>0</v>
      </c>
      <c r="O11153" s="35">
        <v>0</v>
      </c>
      <c r="P11153" s="36">
        <v>12</v>
      </c>
      <c r="Q11153" s="37">
        <v>86</v>
      </c>
      <c r="R11153" s="36">
        <v>10</v>
      </c>
      <c r="S11153" s="39">
        <f t="shared" si="392"/>
        <v>86</v>
      </c>
      <c r="T11153" s="34" t="s">
        <v>44</v>
      </c>
      <c r="U11153" s="12">
        <f>(alpha+(beta/(1+EXP((((-1)*ceta)+(delta*LN(speed)))+(epsilon*speed)))))</f>
        <v>0.32641943207116619</v>
      </c>
      <c r="V11153" s="8">
        <f t="shared" si="393"/>
        <v>86</v>
      </c>
    </row>
    <row r="11154" spans="1:22">
      <c r="A11154" s="34" t="s">
        <v>19</v>
      </c>
      <c r="B11154" s="34" t="s">
        <v>77</v>
      </c>
      <c r="C11154" s="5" t="s">
        <v>198</v>
      </c>
      <c r="D11154" s="35" t="s">
        <v>85</v>
      </c>
      <c r="E11154" s="36" t="s">
        <v>14</v>
      </c>
      <c r="F11154" s="37">
        <v>50</v>
      </c>
      <c r="G11154" s="38">
        <v>-0.06</v>
      </c>
      <c r="H11154" s="34">
        <v>0.99617939350891682</v>
      </c>
      <c r="I11154" s="35">
        <v>0.12194978618106676</v>
      </c>
      <c r="J11154" s="35">
        <v>3.3332010370430369E-2</v>
      </c>
      <c r="K11154" s="35">
        <v>9.1689630241821964E-4</v>
      </c>
      <c r="L11154" s="35">
        <v>0</v>
      </c>
      <c r="M11154" s="35">
        <v>0</v>
      </c>
      <c r="N11154" s="35">
        <v>0</v>
      </c>
      <c r="O11154" s="35">
        <v>0</v>
      </c>
      <c r="P11154" s="36">
        <v>12</v>
      </c>
      <c r="Q11154" s="37">
        <v>86</v>
      </c>
      <c r="R11154" s="36">
        <v>5</v>
      </c>
      <c r="S11154" s="39">
        <f t="shared" si="392"/>
        <v>86</v>
      </c>
      <c r="T11154" s="34" t="s">
        <v>36</v>
      </c>
      <c r="U11154" s="12">
        <f>(1/(((ceta*(speed^2))+(beta*speed))+alpha))</f>
        <v>0.10235553106367115</v>
      </c>
      <c r="V11154" s="8">
        <f t="shared" si="393"/>
        <v>86</v>
      </c>
    </row>
    <row r="11155" spans="1:22">
      <c r="A11155" s="34" t="s">
        <v>19</v>
      </c>
      <c r="B11155" s="34" t="s">
        <v>77</v>
      </c>
      <c r="C11155" s="5" t="s">
        <v>198</v>
      </c>
      <c r="D11155" s="35" t="s">
        <v>85</v>
      </c>
      <c r="E11155" s="36" t="s">
        <v>18</v>
      </c>
      <c r="F11155" s="37">
        <v>50</v>
      </c>
      <c r="G11155" s="38">
        <v>-0.06</v>
      </c>
      <c r="H11155" s="34">
        <v>0.99429776946441129</v>
      </c>
      <c r="I11155" s="35">
        <v>4.9063332884298596</v>
      </c>
      <c r="J11155" s="35">
        <v>-10.220216615457115</v>
      </c>
      <c r="K11155" s="35">
        <v>-1.668473824247241</v>
      </c>
      <c r="L11155" s="35">
        <v>0</v>
      </c>
      <c r="M11155" s="35">
        <v>0</v>
      </c>
      <c r="N11155" s="35">
        <v>0</v>
      </c>
      <c r="O11155" s="35">
        <v>0</v>
      </c>
      <c r="P11155" s="36">
        <v>12</v>
      </c>
      <c r="Q11155" s="37">
        <v>86</v>
      </c>
      <c r="R11155" s="36">
        <v>13</v>
      </c>
      <c r="S11155" s="39">
        <f t="shared" si="392"/>
        <v>86</v>
      </c>
      <c r="T11155" s="34" t="s">
        <v>50</v>
      </c>
      <c r="U11155" s="12">
        <f t="shared" ref="U11155:U11161" si="394">EXP((alpha+(beta/speed))+(ceta*LN(speed)))</f>
        <v>7.1043116787530558E-2</v>
      </c>
      <c r="V11155" s="8">
        <f t="shared" si="393"/>
        <v>86</v>
      </c>
    </row>
    <row r="11156" spans="1:22">
      <c r="A11156" s="34" t="s">
        <v>19</v>
      </c>
      <c r="B11156" s="34" t="s">
        <v>77</v>
      </c>
      <c r="C11156" s="5" t="s">
        <v>198</v>
      </c>
      <c r="D11156" s="35" t="s">
        <v>85</v>
      </c>
      <c r="E11156" s="36" t="s">
        <v>17</v>
      </c>
      <c r="F11156" s="37">
        <v>50</v>
      </c>
      <c r="G11156" s="38">
        <v>-0.06</v>
      </c>
      <c r="H11156" s="34">
        <v>0.97947810463445728</v>
      </c>
      <c r="I11156" s="35">
        <v>13.721397175161201</v>
      </c>
      <c r="J11156" s="35">
        <v>-22.255856510630558</v>
      </c>
      <c r="K11156" s="35">
        <v>-2.5061770785898423</v>
      </c>
      <c r="L11156" s="35">
        <v>0</v>
      </c>
      <c r="M11156" s="35">
        <v>0</v>
      </c>
      <c r="N11156" s="35">
        <v>0</v>
      </c>
      <c r="O11156" s="35">
        <v>0</v>
      </c>
      <c r="P11156" s="36">
        <v>12</v>
      </c>
      <c r="Q11156" s="37">
        <v>86</v>
      </c>
      <c r="R11156" s="36">
        <v>13</v>
      </c>
      <c r="S11156" s="39">
        <f t="shared" si="392"/>
        <v>86</v>
      </c>
      <c r="T11156" s="34" t="s">
        <v>50</v>
      </c>
      <c r="U11156" s="12">
        <f t="shared" si="394"/>
        <v>9.9664559764517779</v>
      </c>
      <c r="V11156" s="8">
        <f t="shared" si="393"/>
        <v>86</v>
      </c>
    </row>
    <row r="11157" spans="1:22">
      <c r="A11157" s="34" t="s">
        <v>19</v>
      </c>
      <c r="B11157" s="34" t="s">
        <v>77</v>
      </c>
      <c r="C11157" s="5" t="s">
        <v>198</v>
      </c>
      <c r="D11157" s="35" t="s">
        <v>85</v>
      </c>
      <c r="E11157" s="36" t="s">
        <v>15</v>
      </c>
      <c r="F11157" s="37">
        <v>100</v>
      </c>
      <c r="G11157" s="38">
        <v>-0.06</v>
      </c>
      <c r="H11157" s="34">
        <v>0.97678846869476599</v>
      </c>
      <c r="I11157" s="35">
        <v>8.6279135330358212</v>
      </c>
      <c r="J11157" s="35">
        <v>-20.59647076044261</v>
      </c>
      <c r="K11157" s="35">
        <v>-2.2511711051537469</v>
      </c>
      <c r="L11157" s="35">
        <v>0</v>
      </c>
      <c r="M11157" s="35">
        <v>0</v>
      </c>
      <c r="N11157" s="35">
        <v>0</v>
      </c>
      <c r="O11157" s="35">
        <v>0</v>
      </c>
      <c r="P11157" s="36">
        <v>12</v>
      </c>
      <c r="Q11157" s="37">
        <v>86</v>
      </c>
      <c r="R11157" s="36">
        <v>13</v>
      </c>
      <c r="S11157" s="39">
        <f t="shared" si="392"/>
        <v>86</v>
      </c>
      <c r="T11157" s="34" t="s">
        <v>50</v>
      </c>
      <c r="U11157" s="12">
        <f t="shared" si="394"/>
        <v>0.19415892802663792</v>
      </c>
      <c r="V11157" s="8">
        <f t="shared" si="393"/>
        <v>86</v>
      </c>
    </row>
    <row r="11158" spans="1:22">
      <c r="A11158" s="34" t="s">
        <v>19</v>
      </c>
      <c r="B11158" s="34" t="s">
        <v>77</v>
      </c>
      <c r="C11158" s="5" t="s">
        <v>198</v>
      </c>
      <c r="D11158" s="35" t="s">
        <v>85</v>
      </c>
      <c r="E11158" s="36" t="s">
        <v>16</v>
      </c>
      <c r="F11158" s="37">
        <v>100</v>
      </c>
      <c r="G11158" s="38">
        <v>-0.06</v>
      </c>
      <c r="H11158" s="34">
        <v>0.96828140961276699</v>
      </c>
      <c r="I11158" s="35">
        <v>9.4840469376176664</v>
      </c>
      <c r="J11158" s="35">
        <v>-21.337597484569692</v>
      </c>
      <c r="K11158" s="35">
        <v>-2.2885042475607085</v>
      </c>
      <c r="L11158" s="35">
        <v>0</v>
      </c>
      <c r="M11158" s="35">
        <v>0</v>
      </c>
      <c r="N11158" s="35">
        <v>0</v>
      </c>
      <c r="O11158" s="35">
        <v>0</v>
      </c>
      <c r="P11158" s="36">
        <v>12</v>
      </c>
      <c r="Q11158" s="37">
        <v>86</v>
      </c>
      <c r="R11158" s="36">
        <v>13</v>
      </c>
      <c r="S11158" s="39">
        <f t="shared" si="392"/>
        <v>86</v>
      </c>
      <c r="T11158" s="34" t="s">
        <v>50</v>
      </c>
      <c r="U11158" s="12">
        <f t="shared" si="394"/>
        <v>0.38371416381880424</v>
      </c>
      <c r="V11158" s="8">
        <f t="shared" si="393"/>
        <v>86</v>
      </c>
    </row>
    <row r="11159" spans="1:22">
      <c r="A11159" s="34" t="s">
        <v>19</v>
      </c>
      <c r="B11159" s="34" t="s">
        <v>77</v>
      </c>
      <c r="C11159" s="5" t="s">
        <v>198</v>
      </c>
      <c r="D11159" s="35" t="s">
        <v>85</v>
      </c>
      <c r="E11159" s="36" t="s">
        <v>14</v>
      </c>
      <c r="F11159" s="37">
        <v>100</v>
      </c>
      <c r="G11159" s="38">
        <v>-0.06</v>
      </c>
      <c r="H11159" s="34">
        <v>0.99618202109749354</v>
      </c>
      <c r="I11159" s="35">
        <v>5.1759396791574828</v>
      </c>
      <c r="J11159" s="35">
        <v>-8.4550063989549216</v>
      </c>
      <c r="K11159" s="35">
        <v>-1.6460654018764163</v>
      </c>
      <c r="L11159" s="35">
        <v>0</v>
      </c>
      <c r="M11159" s="35">
        <v>0</v>
      </c>
      <c r="N11159" s="35">
        <v>0</v>
      </c>
      <c r="O11159" s="35">
        <v>0</v>
      </c>
      <c r="P11159" s="36">
        <v>12</v>
      </c>
      <c r="Q11159" s="37">
        <v>86</v>
      </c>
      <c r="R11159" s="36">
        <v>13</v>
      </c>
      <c r="S11159" s="39">
        <f t="shared" si="392"/>
        <v>86</v>
      </c>
      <c r="T11159" s="34" t="s">
        <v>50</v>
      </c>
      <c r="U11159" s="12">
        <f t="shared" si="394"/>
        <v>0.10492375651186514</v>
      </c>
      <c r="V11159" s="8">
        <f t="shared" si="393"/>
        <v>86</v>
      </c>
    </row>
    <row r="11160" spans="1:22">
      <c r="A11160" s="34" t="s">
        <v>19</v>
      </c>
      <c r="B11160" s="34" t="s">
        <v>77</v>
      </c>
      <c r="C11160" s="5" t="s">
        <v>198</v>
      </c>
      <c r="D11160" s="35" t="s">
        <v>85</v>
      </c>
      <c r="E11160" s="36" t="s">
        <v>18</v>
      </c>
      <c r="F11160" s="37">
        <v>100</v>
      </c>
      <c r="G11160" s="38">
        <v>-0.06</v>
      </c>
      <c r="H11160" s="34">
        <v>0.99091765784610741</v>
      </c>
      <c r="I11160" s="35">
        <v>5.1720730787824118</v>
      </c>
      <c r="J11160" s="35">
        <v>-12.017512195575307</v>
      </c>
      <c r="K11160" s="35">
        <v>-1.7220056017732799</v>
      </c>
      <c r="L11160" s="35">
        <v>0</v>
      </c>
      <c r="M11160" s="35">
        <v>0</v>
      </c>
      <c r="N11160" s="35">
        <v>0</v>
      </c>
      <c r="O11160" s="35">
        <v>0</v>
      </c>
      <c r="P11160" s="36">
        <v>12</v>
      </c>
      <c r="Q11160" s="37">
        <v>86</v>
      </c>
      <c r="R11160" s="36">
        <v>13</v>
      </c>
      <c r="S11160" s="39">
        <f t="shared" si="392"/>
        <v>86</v>
      </c>
      <c r="T11160" s="34" t="s">
        <v>50</v>
      </c>
      <c r="U11160" s="12">
        <f t="shared" si="394"/>
        <v>7.149866995295065E-2</v>
      </c>
      <c r="V11160" s="8">
        <f t="shared" si="393"/>
        <v>86</v>
      </c>
    </row>
    <row r="11161" spans="1:22">
      <c r="A11161" s="34" t="s">
        <v>19</v>
      </c>
      <c r="B11161" s="34" t="s">
        <v>77</v>
      </c>
      <c r="C11161" s="5" t="s">
        <v>198</v>
      </c>
      <c r="D11161" s="35" t="s">
        <v>85</v>
      </c>
      <c r="E11161" s="36" t="s">
        <v>17</v>
      </c>
      <c r="F11161" s="37">
        <v>100</v>
      </c>
      <c r="G11161" s="38">
        <v>-0.06</v>
      </c>
      <c r="H11161" s="34">
        <v>0.96880090146404307</v>
      </c>
      <c r="I11161" s="35">
        <v>14.062928902465602</v>
      </c>
      <c r="J11161" s="35">
        <v>-24.805682728295103</v>
      </c>
      <c r="K11161" s="35">
        <v>-2.5636031485845603</v>
      </c>
      <c r="L11161" s="35">
        <v>0</v>
      </c>
      <c r="M11161" s="35">
        <v>0</v>
      </c>
      <c r="N11161" s="35">
        <v>0</v>
      </c>
      <c r="O11161" s="35">
        <v>0</v>
      </c>
      <c r="P11161" s="36">
        <v>12</v>
      </c>
      <c r="Q11161" s="37">
        <v>86</v>
      </c>
      <c r="R11161" s="36">
        <v>13</v>
      </c>
      <c r="S11161" s="39">
        <f t="shared" si="392"/>
        <v>86</v>
      </c>
      <c r="T11161" s="34" t="s">
        <v>50</v>
      </c>
      <c r="U11161" s="12">
        <f t="shared" si="394"/>
        <v>10.541417035177757</v>
      </c>
      <c r="V11161" s="8">
        <f t="shared" si="393"/>
        <v>86</v>
      </c>
    </row>
    <row r="11162" spans="1:22">
      <c r="A11162" s="34" t="s">
        <v>19</v>
      </c>
      <c r="B11162" s="34" t="s">
        <v>77</v>
      </c>
      <c r="C11162" s="5" t="s">
        <v>198</v>
      </c>
      <c r="D11162" s="35" t="s">
        <v>85</v>
      </c>
      <c r="E11162" s="36" t="s">
        <v>15</v>
      </c>
      <c r="F11162" s="37">
        <v>0</v>
      </c>
      <c r="G11162" s="38">
        <v>-0.04</v>
      </c>
      <c r="H11162" s="34">
        <v>0.99221178737947879</v>
      </c>
      <c r="I11162" s="35">
        <v>-4.1852701666885095E-2</v>
      </c>
      <c r="J11162" s="35">
        <v>96.958198282417015</v>
      </c>
      <c r="K11162" s="35">
        <v>-0.7991880898211885</v>
      </c>
      <c r="L11162" s="35">
        <v>0.81354238962480241</v>
      </c>
      <c r="M11162" s="35">
        <v>1.7739944202408958E-2</v>
      </c>
      <c r="N11162" s="35">
        <v>0</v>
      </c>
      <c r="O11162" s="35">
        <v>0</v>
      </c>
      <c r="P11162" s="36">
        <v>12</v>
      </c>
      <c r="Q11162" s="37">
        <v>86</v>
      </c>
      <c r="R11162" s="36">
        <v>10</v>
      </c>
      <c r="S11162" s="39">
        <f t="shared" si="392"/>
        <v>86</v>
      </c>
      <c r="T11162" s="34" t="s">
        <v>44</v>
      </c>
      <c r="U11162" s="12">
        <f>(alpha+(beta/(1+EXP((((-1)*ceta)+(delta*LN(speed)))+(epsilon*speed)))))</f>
        <v>0.21049440654653417</v>
      </c>
      <c r="V11162" s="8">
        <f t="shared" si="393"/>
        <v>86</v>
      </c>
    </row>
    <row r="11163" spans="1:22">
      <c r="A11163" s="34" t="s">
        <v>19</v>
      </c>
      <c r="B11163" s="34" t="s">
        <v>77</v>
      </c>
      <c r="C11163" s="5" t="s">
        <v>198</v>
      </c>
      <c r="D11163" s="35" t="s">
        <v>85</v>
      </c>
      <c r="E11163" s="36" t="s">
        <v>16</v>
      </c>
      <c r="F11163" s="37">
        <v>0</v>
      </c>
      <c r="G11163" s="38">
        <v>-0.04</v>
      </c>
      <c r="H11163" s="34">
        <v>0.98472342496536514</v>
      </c>
      <c r="I11163" s="35">
        <v>-1.3824834466691838</v>
      </c>
      <c r="J11163" s="35">
        <v>48.556278336344008</v>
      </c>
      <c r="K11163" s="35">
        <v>1.6492895493891635</v>
      </c>
      <c r="L11163" s="35">
        <v>1.1141905451024012</v>
      </c>
      <c r="M11163" s="35">
        <v>-4.1710431625534023E-4</v>
      </c>
      <c r="N11163" s="35">
        <v>0</v>
      </c>
      <c r="O11163" s="35">
        <v>0</v>
      </c>
      <c r="P11163" s="36">
        <v>12</v>
      </c>
      <c r="Q11163" s="37">
        <v>86</v>
      </c>
      <c r="R11163" s="36">
        <v>10</v>
      </c>
      <c r="S11163" s="39">
        <f t="shared" si="392"/>
        <v>86</v>
      </c>
      <c r="T11163" s="34" t="s">
        <v>44</v>
      </c>
      <c r="U11163" s="12">
        <f>(alpha+(beta/(1+EXP((((-1)*ceta)+(delta*LN(speed)))+(epsilon*speed)))))</f>
        <v>0.38203189979926133</v>
      </c>
      <c r="V11163" s="8">
        <f t="shared" si="393"/>
        <v>86</v>
      </c>
    </row>
    <row r="11164" spans="1:22">
      <c r="A11164" s="34" t="s">
        <v>19</v>
      </c>
      <c r="B11164" s="34" t="s">
        <v>77</v>
      </c>
      <c r="C11164" s="5" t="s">
        <v>198</v>
      </c>
      <c r="D11164" s="35" t="s">
        <v>85</v>
      </c>
      <c r="E11164" s="36" t="s">
        <v>14</v>
      </c>
      <c r="F11164" s="37">
        <v>0</v>
      </c>
      <c r="G11164" s="38">
        <v>-0.04</v>
      </c>
      <c r="H11164" s="34">
        <v>0.99610304016842355</v>
      </c>
      <c r="I11164" s="35">
        <v>-0.17326532114537757</v>
      </c>
      <c r="J11164" s="35">
        <v>20.614584335812193</v>
      </c>
      <c r="K11164" s="35">
        <v>0.51417499682516898</v>
      </c>
      <c r="L11164" s="35">
        <v>1.0877226573072256</v>
      </c>
      <c r="M11164" s="35">
        <v>-5.782219697711634E-4</v>
      </c>
      <c r="N11164" s="35">
        <v>0</v>
      </c>
      <c r="O11164" s="35">
        <v>0</v>
      </c>
      <c r="P11164" s="36">
        <v>12</v>
      </c>
      <c r="Q11164" s="37">
        <v>86</v>
      </c>
      <c r="R11164" s="36">
        <v>10</v>
      </c>
      <c r="S11164" s="39">
        <f t="shared" si="392"/>
        <v>86</v>
      </c>
      <c r="T11164" s="34" t="s">
        <v>44</v>
      </c>
      <c r="U11164" s="12">
        <f>(alpha+(beta/(1+EXP((((-1)*ceta)+(delta*LN(speed)))+(epsilon*speed)))))</f>
        <v>0.10786834422882369</v>
      </c>
      <c r="V11164" s="8">
        <f t="shared" si="393"/>
        <v>86</v>
      </c>
    </row>
    <row r="11165" spans="1:22">
      <c r="A11165" s="34" t="s">
        <v>19</v>
      </c>
      <c r="B11165" s="34" t="s">
        <v>77</v>
      </c>
      <c r="C11165" s="5" t="s">
        <v>198</v>
      </c>
      <c r="D11165" s="35" t="s">
        <v>85</v>
      </c>
      <c r="E11165" s="36" t="s">
        <v>18</v>
      </c>
      <c r="F11165" s="37">
        <v>0</v>
      </c>
      <c r="G11165" s="38">
        <v>-0.04</v>
      </c>
      <c r="H11165" s="34">
        <v>0.99661903933525198</v>
      </c>
      <c r="I11165" s="35">
        <v>11.429850346028131</v>
      </c>
      <c r="J11165" s="35">
        <v>0.98828184192682123</v>
      </c>
      <c r="K11165" s="35">
        <v>-0.8952536641297788</v>
      </c>
      <c r="L11165" s="35">
        <v>0</v>
      </c>
      <c r="M11165" s="35">
        <v>0</v>
      </c>
      <c r="N11165" s="35">
        <v>0</v>
      </c>
      <c r="O11165" s="35">
        <v>0</v>
      </c>
      <c r="P11165" s="36">
        <v>12</v>
      </c>
      <c r="Q11165" s="37">
        <v>86</v>
      </c>
      <c r="R11165" s="36">
        <v>0</v>
      </c>
      <c r="S11165" s="39">
        <f t="shared" si="392"/>
        <v>86</v>
      </c>
      <c r="T11165" s="34" t="s">
        <v>29</v>
      </c>
      <c r="U11165" s="12">
        <f>((alpha*(beta^speed))*(speed^ceta))</f>
        <v>7.6899566551961646E-2</v>
      </c>
      <c r="V11165" s="8">
        <f t="shared" si="393"/>
        <v>86</v>
      </c>
    </row>
    <row r="11166" spans="1:22">
      <c r="A11166" s="34" t="s">
        <v>19</v>
      </c>
      <c r="B11166" s="34" t="s">
        <v>77</v>
      </c>
      <c r="C11166" s="5" t="s">
        <v>198</v>
      </c>
      <c r="D11166" s="35" t="s">
        <v>85</v>
      </c>
      <c r="E11166" s="36" t="s">
        <v>17</v>
      </c>
      <c r="F11166" s="37">
        <v>0</v>
      </c>
      <c r="G11166" s="38">
        <v>-0.04</v>
      </c>
      <c r="H11166" s="34">
        <v>0.98490442984538362</v>
      </c>
      <c r="I11166" s="35">
        <v>2334.6190679357005</v>
      </c>
      <c r="J11166" s="35">
        <v>0.9710381273046973</v>
      </c>
      <c r="K11166" s="35">
        <v>-0.59550261831372231</v>
      </c>
      <c r="L11166" s="35">
        <v>0</v>
      </c>
      <c r="M11166" s="35">
        <v>0</v>
      </c>
      <c r="N11166" s="35">
        <v>0</v>
      </c>
      <c r="O11166" s="35">
        <v>0</v>
      </c>
      <c r="P11166" s="36">
        <v>12</v>
      </c>
      <c r="Q11166" s="37">
        <v>86</v>
      </c>
      <c r="R11166" s="36">
        <v>0</v>
      </c>
      <c r="S11166" s="39">
        <f t="shared" si="392"/>
        <v>86</v>
      </c>
      <c r="T11166" s="34" t="s">
        <v>29</v>
      </c>
      <c r="U11166" s="12">
        <f>((alpha*(beta^speed))*(speed^ceta))</f>
        <v>13.13824747502707</v>
      </c>
      <c r="V11166" s="8">
        <f t="shared" si="393"/>
        <v>86</v>
      </c>
    </row>
    <row r="11167" spans="1:22">
      <c r="A11167" s="34" t="s">
        <v>19</v>
      </c>
      <c r="B11167" s="34" t="s">
        <v>77</v>
      </c>
      <c r="C11167" s="5" t="s">
        <v>198</v>
      </c>
      <c r="D11167" s="35" t="s">
        <v>85</v>
      </c>
      <c r="E11167" s="36" t="s">
        <v>15</v>
      </c>
      <c r="F11167" s="37">
        <v>50</v>
      </c>
      <c r="G11167" s="38">
        <v>-0.04</v>
      </c>
      <c r="H11167" s="34">
        <v>0.9821472879775488</v>
      </c>
      <c r="I11167" s="35">
        <v>-6.6796725771511051E-2</v>
      </c>
      <c r="J11167" s="35">
        <v>7.2280861889155794</v>
      </c>
      <c r="K11167" s="35">
        <v>4.6082205221781622</v>
      </c>
      <c r="L11167" s="35">
        <v>1.6003527029970535</v>
      </c>
      <c r="M11167" s="35">
        <v>8.293189498950233E-3</v>
      </c>
      <c r="N11167" s="35">
        <v>0</v>
      </c>
      <c r="O11167" s="35">
        <v>0</v>
      </c>
      <c r="P11167" s="36">
        <v>12</v>
      </c>
      <c r="Q11167" s="37">
        <v>86</v>
      </c>
      <c r="R11167" s="36">
        <v>10</v>
      </c>
      <c r="S11167" s="39">
        <f t="shared" si="392"/>
        <v>86</v>
      </c>
      <c r="T11167" s="34" t="s">
        <v>44</v>
      </c>
      <c r="U11167" s="12">
        <f>(alpha+(beta/(1+EXP((((-1)*ceta)+(delta*LN(speed)))+(epsilon*speed)))))</f>
        <v>0.20731825648570076</v>
      </c>
      <c r="V11167" s="8">
        <f t="shared" si="393"/>
        <v>86</v>
      </c>
    </row>
    <row r="11168" spans="1:22">
      <c r="A11168" s="34" t="s">
        <v>19</v>
      </c>
      <c r="B11168" s="34" t="s">
        <v>77</v>
      </c>
      <c r="C11168" s="5" t="s">
        <v>198</v>
      </c>
      <c r="D11168" s="35" t="s">
        <v>85</v>
      </c>
      <c r="E11168" s="36" t="s">
        <v>16</v>
      </c>
      <c r="F11168" s="37">
        <v>50</v>
      </c>
      <c r="G11168" s="38">
        <v>-0.04</v>
      </c>
      <c r="H11168" s="34">
        <v>0.96687674816880254</v>
      </c>
      <c r="I11168" s="35">
        <v>-1.7137454631508953</v>
      </c>
      <c r="J11168" s="35">
        <v>24.62204414988031</v>
      </c>
      <c r="K11168" s="35">
        <v>3.1247934424171251</v>
      </c>
      <c r="L11168" s="35">
        <v>1.2625348966352845</v>
      </c>
      <c r="M11168" s="35">
        <v>-1.3665674332408524E-3</v>
      </c>
      <c r="N11168" s="35">
        <v>0</v>
      </c>
      <c r="O11168" s="35">
        <v>0</v>
      </c>
      <c r="P11168" s="36">
        <v>12</v>
      </c>
      <c r="Q11168" s="37">
        <v>86</v>
      </c>
      <c r="R11168" s="36">
        <v>10</v>
      </c>
      <c r="S11168" s="39">
        <f t="shared" si="392"/>
        <v>86</v>
      </c>
      <c r="T11168" s="34" t="s">
        <v>44</v>
      </c>
      <c r="U11168" s="12">
        <f>(alpha+(beta/(1+EXP((((-1)*ceta)+(delta*LN(speed)))+(epsilon*speed)))))</f>
        <v>0.36923409057067103</v>
      </c>
      <c r="V11168" s="8">
        <f t="shared" si="393"/>
        <v>86</v>
      </c>
    </row>
    <row r="11169" spans="1:22">
      <c r="A11169" s="34" t="s">
        <v>19</v>
      </c>
      <c r="B11169" s="34" t="s">
        <v>77</v>
      </c>
      <c r="C11169" s="5" t="s">
        <v>198</v>
      </c>
      <c r="D11169" s="35" t="s">
        <v>85</v>
      </c>
      <c r="E11169" s="36" t="s">
        <v>14</v>
      </c>
      <c r="F11169" s="37">
        <v>50</v>
      </c>
      <c r="G11169" s="38">
        <v>-0.04</v>
      </c>
      <c r="H11169" s="34">
        <v>0.99580115731284591</v>
      </c>
      <c r="I11169" s="35">
        <v>-0.13337967600311501</v>
      </c>
      <c r="J11169" s="35">
        <v>13.612928378284227</v>
      </c>
      <c r="K11169" s="35">
        <v>0.98069198867899987</v>
      </c>
      <c r="L11169" s="35">
        <v>1.1224893191738514</v>
      </c>
      <c r="M11169" s="35">
        <v>3.7570448270899716E-4</v>
      </c>
      <c r="N11169" s="35">
        <v>0</v>
      </c>
      <c r="O11169" s="35">
        <v>0</v>
      </c>
      <c r="P11169" s="36">
        <v>12</v>
      </c>
      <c r="Q11169" s="37">
        <v>86</v>
      </c>
      <c r="R11169" s="36">
        <v>10</v>
      </c>
      <c r="S11169" s="39">
        <f t="shared" si="392"/>
        <v>86</v>
      </c>
      <c r="T11169" s="34" t="s">
        <v>44</v>
      </c>
      <c r="U11169" s="12">
        <f>(alpha+(beta/(1+EXP((((-1)*ceta)+(delta*LN(speed)))+(epsilon*speed)))))</f>
        <v>9.9367781998916327E-2</v>
      </c>
      <c r="V11169" s="8">
        <f t="shared" si="393"/>
        <v>86</v>
      </c>
    </row>
    <row r="11170" spans="1:22">
      <c r="A11170" s="34" t="s">
        <v>19</v>
      </c>
      <c r="B11170" s="34" t="s">
        <v>77</v>
      </c>
      <c r="C11170" s="5" t="s">
        <v>198</v>
      </c>
      <c r="D11170" s="35" t="s">
        <v>85</v>
      </c>
      <c r="E11170" s="36" t="s">
        <v>18</v>
      </c>
      <c r="F11170" s="37">
        <v>50</v>
      </c>
      <c r="G11170" s="38">
        <v>-0.04</v>
      </c>
      <c r="H11170" s="34">
        <v>0.99272204029195599</v>
      </c>
      <c r="I11170" s="35">
        <v>3.1772028398807169E-2</v>
      </c>
      <c r="J11170" s="35">
        <v>10.389840479222237</v>
      </c>
      <c r="K11170" s="35">
        <v>-0.3959398237466461</v>
      </c>
      <c r="L11170" s="35">
        <v>0.62114923613137829</v>
      </c>
      <c r="M11170" s="35">
        <v>2.6708130249513587E-2</v>
      </c>
      <c r="N11170" s="35">
        <v>0</v>
      </c>
      <c r="O11170" s="35">
        <v>0</v>
      </c>
      <c r="P11170" s="36">
        <v>12</v>
      </c>
      <c r="Q11170" s="37">
        <v>86</v>
      </c>
      <c r="R11170" s="36">
        <v>10</v>
      </c>
      <c r="S11170" s="39">
        <f t="shared" si="392"/>
        <v>86</v>
      </c>
      <c r="T11170" s="34" t="s">
        <v>44</v>
      </c>
      <c r="U11170" s="12">
        <f>(alpha+(beta/(1+EXP((((-1)*ceta)+(delta*LN(speed)))+(epsilon*speed)))))</f>
        <v>7.5793798293525824E-2</v>
      </c>
      <c r="V11170" s="8">
        <f t="shared" si="393"/>
        <v>86</v>
      </c>
    </row>
    <row r="11171" spans="1:22">
      <c r="A11171" s="34" t="s">
        <v>19</v>
      </c>
      <c r="B11171" s="34" t="s">
        <v>77</v>
      </c>
      <c r="C11171" s="5" t="s">
        <v>198</v>
      </c>
      <c r="D11171" s="35" t="s">
        <v>85</v>
      </c>
      <c r="E11171" s="36" t="s">
        <v>17</v>
      </c>
      <c r="F11171" s="37">
        <v>50</v>
      </c>
      <c r="G11171" s="38">
        <v>-0.04</v>
      </c>
      <c r="H11171" s="34">
        <v>0.9706657277620212</v>
      </c>
      <c r="I11171" s="35">
        <v>1363.9394362418236</v>
      </c>
      <c r="J11171" s="35">
        <v>0.96373550895375137</v>
      </c>
      <c r="K11171" s="35">
        <v>-0.32755557071996216</v>
      </c>
      <c r="L11171" s="35">
        <v>0</v>
      </c>
      <c r="M11171" s="35">
        <v>0</v>
      </c>
      <c r="N11171" s="35">
        <v>0</v>
      </c>
      <c r="O11171" s="35">
        <v>0</v>
      </c>
      <c r="P11171" s="36">
        <v>12</v>
      </c>
      <c r="Q11171" s="37">
        <v>86</v>
      </c>
      <c r="R11171" s="36">
        <v>0</v>
      </c>
      <c r="S11171" s="39">
        <f t="shared" si="392"/>
        <v>86</v>
      </c>
      <c r="T11171" s="34" t="s">
        <v>29</v>
      </c>
      <c r="U11171" s="12">
        <f>((alpha*(beta^speed))*(speed^ceta))</f>
        <v>13.228645570653088</v>
      </c>
      <c r="V11171" s="8">
        <f t="shared" si="393"/>
        <v>86</v>
      </c>
    </row>
    <row r="11172" spans="1:22">
      <c r="A11172" s="34" t="s">
        <v>19</v>
      </c>
      <c r="B11172" s="34" t="s">
        <v>77</v>
      </c>
      <c r="C11172" s="5" t="s">
        <v>198</v>
      </c>
      <c r="D11172" s="35" t="s">
        <v>85</v>
      </c>
      <c r="E11172" s="36" t="s">
        <v>15</v>
      </c>
      <c r="F11172" s="37">
        <v>100</v>
      </c>
      <c r="G11172" s="38">
        <v>-0.04</v>
      </c>
      <c r="H11172" s="34">
        <v>0.9724946818321798</v>
      </c>
      <c r="I11172" s="35">
        <v>-2.3044408643495522E-5</v>
      </c>
      <c r="J11172" s="35">
        <v>4.5759709705953805E-3</v>
      </c>
      <c r="K11172" s="35">
        <v>-0.3161354091070458</v>
      </c>
      <c r="L11172" s="35">
        <v>8.066654958342145</v>
      </c>
      <c r="M11172" s="35">
        <v>0</v>
      </c>
      <c r="N11172" s="35">
        <v>0</v>
      </c>
      <c r="O11172" s="35">
        <v>0</v>
      </c>
      <c r="P11172" s="36">
        <v>12</v>
      </c>
      <c r="Q11172" s="37">
        <v>86</v>
      </c>
      <c r="R11172" s="36">
        <v>14</v>
      </c>
      <c r="S11172" s="39">
        <f t="shared" si="392"/>
        <v>86</v>
      </c>
      <c r="T11172" s="34" t="s">
        <v>51</v>
      </c>
      <c r="U11172" s="12">
        <f>(((alpha*(speed^3))+(beta*(speed^2))+(ceta*speed))+delta)</f>
        <v>6.5356689512455546E-2</v>
      </c>
      <c r="V11172" s="8">
        <f t="shared" si="393"/>
        <v>86</v>
      </c>
    </row>
    <row r="11173" spans="1:22">
      <c r="A11173" s="34" t="s">
        <v>19</v>
      </c>
      <c r="B11173" s="34" t="s">
        <v>77</v>
      </c>
      <c r="C11173" s="5" t="s">
        <v>198</v>
      </c>
      <c r="D11173" s="35" t="s">
        <v>85</v>
      </c>
      <c r="E11173" s="36" t="s">
        <v>16</v>
      </c>
      <c r="F11173" s="37">
        <v>100</v>
      </c>
      <c r="G11173" s="38">
        <v>-0.04</v>
      </c>
      <c r="H11173" s="34">
        <v>0.94882051203039219</v>
      </c>
      <c r="I11173" s="35">
        <v>-2.1782995720513401</v>
      </c>
      <c r="J11173" s="35">
        <v>20.59573327232815</v>
      </c>
      <c r="K11173" s="35">
        <v>4.1082189705388608</v>
      </c>
      <c r="L11173" s="35">
        <v>1.4249429955362167</v>
      </c>
      <c r="M11173" s="35">
        <v>-3.3673543479449076E-3</v>
      </c>
      <c r="N11173" s="35">
        <v>0</v>
      </c>
      <c r="O11173" s="35">
        <v>0</v>
      </c>
      <c r="P11173" s="36">
        <v>12</v>
      </c>
      <c r="Q11173" s="37">
        <v>86</v>
      </c>
      <c r="R11173" s="36">
        <v>10</v>
      </c>
      <c r="S11173" s="39">
        <f t="shared" si="392"/>
        <v>86</v>
      </c>
      <c r="T11173" s="34" t="s">
        <v>44</v>
      </c>
      <c r="U11173" s="12">
        <f>(alpha+(beta/(1+EXP((((-1)*ceta)+(delta*LN(speed)))+(epsilon*speed)))))</f>
        <v>0.38836190832842732</v>
      </c>
      <c r="V11173" s="8">
        <f t="shared" si="393"/>
        <v>86</v>
      </c>
    </row>
    <row r="11174" spans="1:22">
      <c r="A11174" s="34" t="s">
        <v>19</v>
      </c>
      <c r="B11174" s="34" t="s">
        <v>77</v>
      </c>
      <c r="C11174" s="5" t="s">
        <v>198</v>
      </c>
      <c r="D11174" s="35" t="s">
        <v>85</v>
      </c>
      <c r="E11174" s="36" t="s">
        <v>14</v>
      </c>
      <c r="F11174" s="37">
        <v>100</v>
      </c>
      <c r="G11174" s="38">
        <v>-0.04</v>
      </c>
      <c r="H11174" s="34">
        <v>0.9948702670886902</v>
      </c>
      <c r="I11174" s="35">
        <v>15.729915167359868</v>
      </c>
      <c r="J11174" s="35">
        <v>0.9841111829549305</v>
      </c>
      <c r="K11174" s="35">
        <v>-0.81926179113648634</v>
      </c>
      <c r="L11174" s="35">
        <v>0</v>
      </c>
      <c r="M11174" s="35">
        <v>0</v>
      </c>
      <c r="N11174" s="35">
        <v>0</v>
      </c>
      <c r="O11174" s="35">
        <v>0</v>
      </c>
      <c r="P11174" s="36">
        <v>12</v>
      </c>
      <c r="Q11174" s="37">
        <v>86</v>
      </c>
      <c r="R11174" s="36">
        <v>0</v>
      </c>
      <c r="S11174" s="39">
        <f t="shared" si="392"/>
        <v>86</v>
      </c>
      <c r="T11174" s="34" t="s">
        <v>29</v>
      </c>
      <c r="U11174" s="12">
        <f>((alpha*(beta^speed))*(speed^ceta))</f>
        <v>0.10319628695549653</v>
      </c>
      <c r="V11174" s="8">
        <f t="shared" si="393"/>
        <v>86</v>
      </c>
    </row>
    <row r="11175" spans="1:22">
      <c r="A11175" s="34" t="s">
        <v>19</v>
      </c>
      <c r="B11175" s="34" t="s">
        <v>77</v>
      </c>
      <c r="C11175" s="5" t="s">
        <v>198</v>
      </c>
      <c r="D11175" s="35" t="s">
        <v>85</v>
      </c>
      <c r="E11175" s="36" t="s">
        <v>18</v>
      </c>
      <c r="F11175" s="37">
        <v>100</v>
      </c>
      <c r="G11175" s="38">
        <v>-0.04</v>
      </c>
      <c r="H11175" s="34">
        <v>0.98704593773697136</v>
      </c>
      <c r="I11175" s="35">
        <v>0.46533657545869972</v>
      </c>
      <c r="J11175" s="35">
        <v>1.2731810915625958E-2</v>
      </c>
      <c r="K11175" s="35">
        <v>1.7045131709375438</v>
      </c>
      <c r="L11175" s="35">
        <v>7.1118212585747728E-2</v>
      </c>
      <c r="M11175" s="35">
        <v>-8.8201075235938092E-2</v>
      </c>
      <c r="N11175" s="35">
        <v>0</v>
      </c>
      <c r="O11175" s="35">
        <v>0</v>
      </c>
      <c r="P11175" s="36">
        <v>12</v>
      </c>
      <c r="Q11175" s="37">
        <v>86</v>
      </c>
      <c r="R11175" s="36">
        <v>4</v>
      </c>
      <c r="S11175" s="39">
        <f t="shared" si="392"/>
        <v>86</v>
      </c>
      <c r="T11175" s="34" t="s">
        <v>35</v>
      </c>
      <c r="U11175" s="12">
        <f>((epsilon+(alpha*EXP(((-1)*beta)*speed)))+(ceta*EXP(((-1)*delta)*speed)))</f>
        <v>7.1244134710704621E-2</v>
      </c>
      <c r="V11175" s="8">
        <f t="shared" si="393"/>
        <v>86</v>
      </c>
    </row>
    <row r="11176" spans="1:22">
      <c r="A11176" s="34" t="s">
        <v>19</v>
      </c>
      <c r="B11176" s="34" t="s">
        <v>77</v>
      </c>
      <c r="C11176" s="5" t="s">
        <v>198</v>
      </c>
      <c r="D11176" s="35" t="s">
        <v>85</v>
      </c>
      <c r="E11176" s="36" t="s">
        <v>17</v>
      </c>
      <c r="F11176" s="37">
        <v>100</v>
      </c>
      <c r="G11176" s="38">
        <v>-0.04</v>
      </c>
      <c r="H11176" s="34">
        <v>0.95546699486210018</v>
      </c>
      <c r="I11176" s="35">
        <v>-2.1246127683487172E-3</v>
      </c>
      <c r="J11176" s="35">
        <v>0.40620515055043804</v>
      </c>
      <c r="K11176" s="35">
        <v>-27.217867981267151</v>
      </c>
      <c r="L11176" s="35">
        <v>679.02277581818316</v>
      </c>
      <c r="M11176" s="35">
        <v>0</v>
      </c>
      <c r="N11176" s="35">
        <v>0</v>
      </c>
      <c r="O11176" s="35">
        <v>0</v>
      </c>
      <c r="P11176" s="36">
        <v>12</v>
      </c>
      <c r="Q11176" s="37">
        <v>83</v>
      </c>
      <c r="R11176" s="36">
        <v>14</v>
      </c>
      <c r="S11176" s="39">
        <f t="shared" si="392"/>
        <v>83</v>
      </c>
      <c r="T11176" s="34" t="s">
        <v>51</v>
      </c>
      <c r="U11176" s="12">
        <f>(((alpha*(speed^3))+(beta*(speed^2))+(ceta*speed))+delta)</f>
        <v>3.461054539169254</v>
      </c>
      <c r="V11176" s="8">
        <f t="shared" si="393"/>
        <v>83</v>
      </c>
    </row>
    <row r="11177" spans="1:22">
      <c r="A11177" s="34" t="s">
        <v>19</v>
      </c>
      <c r="B11177" s="34" t="s">
        <v>77</v>
      </c>
      <c r="C11177" s="5" t="s">
        <v>198</v>
      </c>
      <c r="D11177" s="35" t="s">
        <v>85</v>
      </c>
      <c r="E11177" s="36" t="s">
        <v>15</v>
      </c>
      <c r="F11177" s="37">
        <v>0</v>
      </c>
      <c r="G11177" s="38">
        <v>-0.02</v>
      </c>
      <c r="H11177" s="34">
        <v>0.99255943373697697</v>
      </c>
      <c r="I11177" s="35">
        <v>0.70075153654527977</v>
      </c>
      <c r="J11177" s="35">
        <v>45.224274985320314</v>
      </c>
      <c r="K11177" s="35">
        <v>-2.688600248660037E-2</v>
      </c>
      <c r="L11177" s="35">
        <v>0.70205634046831111</v>
      </c>
      <c r="M11177" s="35">
        <v>3.6228530328964816E-2</v>
      </c>
      <c r="N11177" s="35">
        <v>0</v>
      </c>
      <c r="O11177" s="35">
        <v>0</v>
      </c>
      <c r="P11177" s="36">
        <v>12</v>
      </c>
      <c r="Q11177" s="37">
        <v>86</v>
      </c>
      <c r="R11177" s="36">
        <v>10</v>
      </c>
      <c r="S11177" s="39">
        <f t="shared" si="392"/>
        <v>86</v>
      </c>
      <c r="T11177" s="34" t="s">
        <v>44</v>
      </c>
      <c r="U11177" s="12">
        <f>(alpha+(beta/(1+EXP((((-1)*ceta)+(delta*LN(speed)))+(epsilon*speed)))))</f>
        <v>0.78618654730908388</v>
      </c>
      <c r="V11177" s="8">
        <f t="shared" si="393"/>
        <v>86</v>
      </c>
    </row>
    <row r="11178" spans="1:22">
      <c r="A11178" s="34" t="s">
        <v>19</v>
      </c>
      <c r="B11178" s="34" t="s">
        <v>77</v>
      </c>
      <c r="C11178" s="5" t="s">
        <v>198</v>
      </c>
      <c r="D11178" s="35" t="s">
        <v>85</v>
      </c>
      <c r="E11178" s="36" t="s">
        <v>16</v>
      </c>
      <c r="F11178" s="37">
        <v>0</v>
      </c>
      <c r="G11178" s="38">
        <v>-0.02</v>
      </c>
      <c r="H11178" s="34">
        <v>0.9813524974340504</v>
      </c>
      <c r="I11178" s="35">
        <v>-1.9054537574892205</v>
      </c>
      <c r="J11178" s="35">
        <v>163.184274086371</v>
      </c>
      <c r="K11178" s="35">
        <v>-0.3189842810340997</v>
      </c>
      <c r="L11178" s="35">
        <v>0.76854270128352065</v>
      </c>
      <c r="M11178" s="35">
        <v>8.881724040757851E-4</v>
      </c>
      <c r="N11178" s="35">
        <v>0</v>
      </c>
      <c r="O11178" s="35">
        <v>0</v>
      </c>
      <c r="P11178" s="36">
        <v>12</v>
      </c>
      <c r="Q11178" s="37">
        <v>86</v>
      </c>
      <c r="R11178" s="36">
        <v>10</v>
      </c>
      <c r="S11178" s="39">
        <f t="shared" si="392"/>
        <v>86</v>
      </c>
      <c r="T11178" s="34" t="s">
        <v>44</v>
      </c>
      <c r="U11178" s="12">
        <f>(alpha+(beta/(1+EXP((((-1)*ceta)+(delta*LN(speed)))+(epsilon*speed)))))</f>
        <v>1.6004159002892904</v>
      </c>
      <c r="V11178" s="8">
        <f t="shared" si="393"/>
        <v>86</v>
      </c>
    </row>
    <row r="11179" spans="1:22">
      <c r="A11179" s="34" t="s">
        <v>19</v>
      </c>
      <c r="B11179" s="34" t="s">
        <v>77</v>
      </c>
      <c r="C11179" s="5" t="s">
        <v>198</v>
      </c>
      <c r="D11179" s="35" t="s">
        <v>85</v>
      </c>
      <c r="E11179" s="36" t="s">
        <v>14</v>
      </c>
      <c r="F11179" s="37">
        <v>0</v>
      </c>
      <c r="G11179" s="38">
        <v>-0.02</v>
      </c>
      <c r="H11179" s="34">
        <v>0.99765385594265343</v>
      </c>
      <c r="I11179" s="35">
        <v>7.4163569163769275E-2</v>
      </c>
      <c r="J11179" s="35">
        <v>3.6782281738703272E-2</v>
      </c>
      <c r="K11179" s="35">
        <v>0.85261501252865213</v>
      </c>
      <c r="L11179" s="35">
        <v>0</v>
      </c>
      <c r="M11179" s="35">
        <v>0</v>
      </c>
      <c r="N11179" s="35">
        <v>0</v>
      </c>
      <c r="O11179" s="35">
        <v>0</v>
      </c>
      <c r="P11179" s="36">
        <v>12</v>
      </c>
      <c r="Q11179" s="37">
        <v>86</v>
      </c>
      <c r="R11179" s="36">
        <v>2</v>
      </c>
      <c r="S11179" s="39">
        <f t="shared" si="392"/>
        <v>86</v>
      </c>
      <c r="T11179" s="34" t="s">
        <v>31</v>
      </c>
      <c r="U11179" s="12">
        <f>((alpha+(beta*speed))^((-1)/ceta))</f>
        <v>0.25211788888669467</v>
      </c>
      <c r="V11179" s="8">
        <f t="shared" si="393"/>
        <v>86</v>
      </c>
    </row>
    <row r="11180" spans="1:22">
      <c r="A11180" s="34" t="s">
        <v>19</v>
      </c>
      <c r="B11180" s="34" t="s">
        <v>77</v>
      </c>
      <c r="C11180" s="5" t="s">
        <v>198</v>
      </c>
      <c r="D11180" s="35" t="s">
        <v>85</v>
      </c>
      <c r="E11180" s="36" t="s">
        <v>18</v>
      </c>
      <c r="F11180" s="37">
        <v>0</v>
      </c>
      <c r="G11180" s="38">
        <v>-0.02</v>
      </c>
      <c r="H11180" s="34">
        <v>0.99608571007638391</v>
      </c>
      <c r="I11180" s="35">
        <v>0.13996594859383871</v>
      </c>
      <c r="J11180" s="35">
        <v>12.945482805701022</v>
      </c>
      <c r="K11180" s="35">
        <v>0.10880471232403884</v>
      </c>
      <c r="L11180" s="35">
        <v>0.91291720828947409</v>
      </c>
      <c r="M11180" s="35">
        <v>2.3099099791093279E-2</v>
      </c>
      <c r="N11180" s="35">
        <v>0</v>
      </c>
      <c r="O11180" s="35">
        <v>0</v>
      </c>
      <c r="P11180" s="36">
        <v>12</v>
      </c>
      <c r="Q11180" s="37">
        <v>86</v>
      </c>
      <c r="R11180" s="36">
        <v>10</v>
      </c>
      <c r="S11180" s="39">
        <f t="shared" si="392"/>
        <v>86</v>
      </c>
      <c r="T11180" s="34" t="s">
        <v>44</v>
      </c>
      <c r="U11180" s="12">
        <f>(alpha+(beta/(1+EXP((((-1)*ceta)+(delta*LN(speed)))+(epsilon*speed)))))</f>
        <v>0.17380841333849181</v>
      </c>
      <c r="V11180" s="8">
        <f t="shared" si="393"/>
        <v>86</v>
      </c>
    </row>
    <row r="11181" spans="1:22">
      <c r="A11181" s="34" t="s">
        <v>19</v>
      </c>
      <c r="B11181" s="34" t="s">
        <v>77</v>
      </c>
      <c r="C11181" s="5" t="s">
        <v>198</v>
      </c>
      <c r="D11181" s="35" t="s">
        <v>85</v>
      </c>
      <c r="E11181" s="36" t="s">
        <v>17</v>
      </c>
      <c r="F11181" s="37">
        <v>0</v>
      </c>
      <c r="G11181" s="38">
        <v>-0.02</v>
      </c>
      <c r="H11181" s="34">
        <v>0.98496922666749687</v>
      </c>
      <c r="I11181" s="35">
        <v>10.13467039647392</v>
      </c>
      <c r="J11181" s="35">
        <v>-7.2798087393434985</v>
      </c>
      <c r="K11181" s="35">
        <v>-1.354266508856987</v>
      </c>
      <c r="L11181" s="35">
        <v>0</v>
      </c>
      <c r="M11181" s="35">
        <v>0</v>
      </c>
      <c r="N11181" s="35">
        <v>0</v>
      </c>
      <c r="O11181" s="35">
        <v>0</v>
      </c>
      <c r="P11181" s="36">
        <v>12</v>
      </c>
      <c r="Q11181" s="37">
        <v>86</v>
      </c>
      <c r="R11181" s="36">
        <v>13</v>
      </c>
      <c r="S11181" s="39">
        <f t="shared" si="392"/>
        <v>86</v>
      </c>
      <c r="T11181" s="34" t="s">
        <v>50</v>
      </c>
      <c r="U11181" s="12">
        <f>EXP((alpha+(beta/speed))+(ceta*LN(speed)))</f>
        <v>55.570256079304215</v>
      </c>
      <c r="V11181" s="8">
        <f t="shared" si="393"/>
        <v>86</v>
      </c>
    </row>
    <row r="11182" spans="1:22">
      <c r="A11182" s="34" t="s">
        <v>19</v>
      </c>
      <c r="B11182" s="34" t="s">
        <v>77</v>
      </c>
      <c r="C11182" s="5" t="s">
        <v>198</v>
      </c>
      <c r="D11182" s="35" t="s">
        <v>85</v>
      </c>
      <c r="E11182" s="36" t="s">
        <v>15</v>
      </c>
      <c r="F11182" s="37">
        <v>50</v>
      </c>
      <c r="G11182" s="38">
        <v>-0.02</v>
      </c>
      <c r="H11182" s="34">
        <v>0.97332217115939235</v>
      </c>
      <c r="I11182" s="35">
        <v>-2.3901414129708018E-5</v>
      </c>
      <c r="J11182" s="35">
        <v>4.7262924331217026E-3</v>
      </c>
      <c r="K11182" s="35">
        <v>-0.32313414542575453</v>
      </c>
      <c r="L11182" s="35">
        <v>8.6520150054981411</v>
      </c>
      <c r="M11182" s="35">
        <v>0</v>
      </c>
      <c r="N11182" s="35">
        <v>0</v>
      </c>
      <c r="O11182" s="35">
        <v>0</v>
      </c>
      <c r="P11182" s="36">
        <v>12</v>
      </c>
      <c r="Q11182" s="37">
        <v>86</v>
      </c>
      <c r="R11182" s="36">
        <v>14</v>
      </c>
      <c r="S11182" s="39">
        <f t="shared" si="392"/>
        <v>86</v>
      </c>
      <c r="T11182" s="34" t="s">
        <v>51</v>
      </c>
      <c r="U11182" s="12">
        <f>(((alpha*(speed^3))+(beta*(speed^2))+(ceta*speed))+delta)</f>
        <v>0.61549946856579929</v>
      </c>
      <c r="V11182" s="8">
        <f t="shared" si="393"/>
        <v>86</v>
      </c>
    </row>
    <row r="11183" spans="1:22">
      <c r="A11183" s="34" t="s">
        <v>19</v>
      </c>
      <c r="B11183" s="34" t="s">
        <v>77</v>
      </c>
      <c r="C11183" s="5" t="s">
        <v>198</v>
      </c>
      <c r="D11183" s="35" t="s">
        <v>85</v>
      </c>
      <c r="E11183" s="36" t="s">
        <v>16</v>
      </c>
      <c r="F11183" s="37">
        <v>50</v>
      </c>
      <c r="G11183" s="38">
        <v>-0.02</v>
      </c>
      <c r="H11183" s="34">
        <v>0.95873993089797649</v>
      </c>
      <c r="I11183" s="35">
        <v>-7.1790732398193188E-5</v>
      </c>
      <c r="J11183" s="35">
        <v>1.3085989960751606E-2</v>
      </c>
      <c r="K11183" s="35">
        <v>-0.8741414639240076</v>
      </c>
      <c r="L11183" s="35">
        <v>24.350770391221459</v>
      </c>
      <c r="M11183" s="35">
        <v>0</v>
      </c>
      <c r="N11183" s="35">
        <v>0</v>
      </c>
      <c r="O11183" s="35">
        <v>0</v>
      </c>
      <c r="P11183" s="36">
        <v>12</v>
      </c>
      <c r="Q11183" s="37">
        <v>86</v>
      </c>
      <c r="R11183" s="36">
        <v>14</v>
      </c>
      <c r="S11183" s="39">
        <f t="shared" si="392"/>
        <v>86</v>
      </c>
      <c r="T11183" s="34" t="s">
        <v>51</v>
      </c>
      <c r="U11183" s="12">
        <f>(((alpha*(speed^3))+(beta*(speed^2))+(ceta*speed))+delta)</f>
        <v>0.29566015721051286</v>
      </c>
      <c r="V11183" s="8">
        <f t="shared" si="393"/>
        <v>86</v>
      </c>
    </row>
    <row r="11184" spans="1:22">
      <c r="A11184" s="34" t="s">
        <v>19</v>
      </c>
      <c r="B11184" s="34" t="s">
        <v>77</v>
      </c>
      <c r="C11184" s="5" t="s">
        <v>198</v>
      </c>
      <c r="D11184" s="35" t="s">
        <v>85</v>
      </c>
      <c r="E11184" s="36" t="s">
        <v>14</v>
      </c>
      <c r="F11184" s="37">
        <v>50</v>
      </c>
      <c r="G11184" s="38">
        <v>-0.02</v>
      </c>
      <c r="H11184" s="34">
        <v>0.99663097501966291</v>
      </c>
      <c r="I11184" s="35">
        <v>-0.17030137270173426</v>
      </c>
      <c r="J11184" s="35">
        <v>24.126958833019078</v>
      </c>
      <c r="K11184" s="35">
        <v>0.18747182537336818</v>
      </c>
      <c r="L11184" s="35">
        <v>0.9976300703286729</v>
      </c>
      <c r="M11184" s="35">
        <v>1.7495264954314481E-5</v>
      </c>
      <c r="N11184" s="35">
        <v>0</v>
      </c>
      <c r="O11184" s="35">
        <v>0</v>
      </c>
      <c r="P11184" s="36">
        <v>12</v>
      </c>
      <c r="Q11184" s="37">
        <v>86</v>
      </c>
      <c r="R11184" s="36">
        <v>10</v>
      </c>
      <c r="S11184" s="39">
        <f t="shared" si="392"/>
        <v>86</v>
      </c>
      <c r="T11184" s="34" t="s">
        <v>44</v>
      </c>
      <c r="U11184" s="12">
        <f>(alpha+(beta/(1+EXP((((-1)*ceta)+(delta*LN(speed)))+(epsilon*speed)))))</f>
        <v>0.16640380095809124</v>
      </c>
      <c r="V11184" s="8">
        <f t="shared" si="393"/>
        <v>86</v>
      </c>
    </row>
    <row r="11185" spans="1:22">
      <c r="A11185" s="34" t="s">
        <v>19</v>
      </c>
      <c r="B11185" s="34" t="s">
        <v>77</v>
      </c>
      <c r="C11185" s="5" t="s">
        <v>198</v>
      </c>
      <c r="D11185" s="35" t="s">
        <v>85</v>
      </c>
      <c r="E11185" s="36" t="s">
        <v>18</v>
      </c>
      <c r="F11185" s="37">
        <v>50</v>
      </c>
      <c r="G11185" s="38">
        <v>-0.02</v>
      </c>
      <c r="H11185" s="34">
        <v>0.98918417668586078</v>
      </c>
      <c r="I11185" s="35">
        <v>9.4397438885541973E-2</v>
      </c>
      <c r="J11185" s="35">
        <v>7.4004551632447049</v>
      </c>
      <c r="K11185" s="35">
        <v>-8.9631719466550311E-2</v>
      </c>
      <c r="L11185" s="35">
        <v>0.54668911462160241</v>
      </c>
      <c r="M11185" s="35">
        <v>2.8889801473122385E-2</v>
      </c>
      <c r="N11185" s="35">
        <v>0</v>
      </c>
      <c r="O11185" s="35">
        <v>0</v>
      </c>
      <c r="P11185" s="36">
        <v>12</v>
      </c>
      <c r="Q11185" s="37">
        <v>86</v>
      </c>
      <c r="R11185" s="36">
        <v>10</v>
      </c>
      <c r="S11185" s="39">
        <f t="shared" si="392"/>
        <v>86</v>
      </c>
      <c r="T11185" s="34" t="s">
        <v>44</v>
      </c>
      <c r="U11185" s="12">
        <f>(alpha+(beta/(1+EXP((((-1)*ceta)+(delta*LN(speed)))+(epsilon*speed)))))</f>
        <v>0.14347223345371496</v>
      </c>
      <c r="V11185" s="8">
        <f t="shared" si="393"/>
        <v>86</v>
      </c>
    </row>
    <row r="11186" spans="1:22">
      <c r="A11186" s="34" t="s">
        <v>19</v>
      </c>
      <c r="B11186" s="34" t="s">
        <v>77</v>
      </c>
      <c r="C11186" s="5" t="s">
        <v>198</v>
      </c>
      <c r="D11186" s="35" t="s">
        <v>85</v>
      </c>
      <c r="E11186" s="36" t="s">
        <v>17</v>
      </c>
      <c r="F11186" s="37">
        <v>50</v>
      </c>
      <c r="G11186" s="38">
        <v>-0.02</v>
      </c>
      <c r="H11186" s="34">
        <v>0.96646425601363717</v>
      </c>
      <c r="I11186" s="35">
        <v>-2.7174337675298652E-3</v>
      </c>
      <c r="J11186" s="35">
        <v>0.50170682850788872</v>
      </c>
      <c r="K11186" s="35">
        <v>-33.017908600425997</v>
      </c>
      <c r="L11186" s="35">
        <v>872.83212536468818</v>
      </c>
      <c r="M11186" s="35">
        <v>0</v>
      </c>
      <c r="N11186" s="35">
        <v>0</v>
      </c>
      <c r="O11186" s="35">
        <v>0</v>
      </c>
      <c r="P11186" s="36">
        <v>12</v>
      </c>
      <c r="Q11186" s="37">
        <v>86</v>
      </c>
      <c r="R11186" s="36">
        <v>14</v>
      </c>
      <c r="S11186" s="39">
        <f t="shared" si="392"/>
        <v>86</v>
      </c>
      <c r="T11186" s="34" t="s">
        <v>51</v>
      </c>
      <c r="U11186" s="12">
        <f>(((alpha*(speed^3))+(beta*(speed^2))+(ceta*speed))+delta)</f>
        <v>15.475636932421594</v>
      </c>
      <c r="V11186" s="8">
        <f t="shared" si="393"/>
        <v>86</v>
      </c>
    </row>
    <row r="11187" spans="1:22">
      <c r="A11187" s="34" t="s">
        <v>19</v>
      </c>
      <c r="B11187" s="34" t="s">
        <v>77</v>
      </c>
      <c r="C11187" s="5" t="s">
        <v>198</v>
      </c>
      <c r="D11187" s="35" t="s">
        <v>85</v>
      </c>
      <c r="E11187" s="36" t="s">
        <v>15</v>
      </c>
      <c r="F11187" s="37">
        <v>100</v>
      </c>
      <c r="G11187" s="38">
        <v>-0.02</v>
      </c>
      <c r="H11187" s="34">
        <v>0.95991754486177039</v>
      </c>
      <c r="I11187" s="35">
        <v>-2.0928266960374298E-5</v>
      </c>
      <c r="J11187" s="35">
        <v>4.3977076880431917E-3</v>
      </c>
      <c r="K11187" s="35">
        <v>-0.32694612193846245</v>
      </c>
      <c r="L11187" s="35">
        <v>9.6250699945764246</v>
      </c>
      <c r="M11187" s="35">
        <v>0</v>
      </c>
      <c r="N11187" s="35">
        <v>0</v>
      </c>
      <c r="O11187" s="35">
        <v>0</v>
      </c>
      <c r="P11187" s="36">
        <v>12</v>
      </c>
      <c r="Q11187" s="37">
        <v>86</v>
      </c>
      <c r="R11187" s="36">
        <v>14</v>
      </c>
      <c r="S11187" s="39">
        <f t="shared" si="392"/>
        <v>86</v>
      </c>
      <c r="T11187" s="34" t="s">
        <v>51</v>
      </c>
      <c r="U11187" s="12">
        <f>(((alpha*(speed^3))+(beta*(speed^2))+(ceta*speed))+delta)</f>
        <v>0.72159979888826342</v>
      </c>
      <c r="V11187" s="8">
        <f t="shared" si="393"/>
        <v>86</v>
      </c>
    </row>
    <row r="11188" spans="1:22">
      <c r="A11188" s="34" t="s">
        <v>19</v>
      </c>
      <c r="B11188" s="34" t="s">
        <v>77</v>
      </c>
      <c r="C11188" s="5" t="s">
        <v>198</v>
      </c>
      <c r="D11188" s="35" t="s">
        <v>85</v>
      </c>
      <c r="E11188" s="36" t="s">
        <v>16</v>
      </c>
      <c r="F11188" s="37">
        <v>100</v>
      </c>
      <c r="G11188" s="38">
        <v>-0.02</v>
      </c>
      <c r="H11188" s="34">
        <v>0.94114691935556039</v>
      </c>
      <c r="I11188" s="35">
        <v>-6.743661215966383E-5</v>
      </c>
      <c r="J11188" s="35">
        <v>1.2518288740597315E-2</v>
      </c>
      <c r="K11188" s="35">
        <v>-0.89035847888950814</v>
      </c>
      <c r="L11188" s="35">
        <v>27.122438796442228</v>
      </c>
      <c r="M11188" s="35">
        <v>0</v>
      </c>
      <c r="N11188" s="35">
        <v>0</v>
      </c>
      <c r="O11188" s="35">
        <v>0</v>
      </c>
      <c r="P11188" s="36">
        <v>12</v>
      </c>
      <c r="Q11188" s="37">
        <v>86</v>
      </c>
      <c r="R11188" s="36">
        <v>14</v>
      </c>
      <c r="S11188" s="39">
        <f t="shared" si="392"/>
        <v>86</v>
      </c>
      <c r="T11188" s="34" t="s">
        <v>51</v>
      </c>
      <c r="U11188" s="12">
        <f>(((alpha*(speed^3))+(beta*(speed^2))+(ceta*speed))+delta)</f>
        <v>0.24341135357514432</v>
      </c>
      <c r="V11188" s="8">
        <f t="shared" si="393"/>
        <v>86</v>
      </c>
    </row>
    <row r="11189" spans="1:22">
      <c r="A11189" s="34" t="s">
        <v>19</v>
      </c>
      <c r="B11189" s="34" t="s">
        <v>77</v>
      </c>
      <c r="C11189" s="5" t="s">
        <v>198</v>
      </c>
      <c r="D11189" s="35" t="s">
        <v>85</v>
      </c>
      <c r="E11189" s="36" t="s">
        <v>14</v>
      </c>
      <c r="F11189" s="37">
        <v>100</v>
      </c>
      <c r="G11189" s="38">
        <v>-0.02</v>
      </c>
      <c r="H11189" s="34">
        <v>0.9949196450176242</v>
      </c>
      <c r="I11189" s="35">
        <v>-0.22056884572868871</v>
      </c>
      <c r="J11189" s="35">
        <v>21.548757552107531</v>
      </c>
      <c r="K11189" s="35">
        <v>0.15995459436815329</v>
      </c>
      <c r="L11189" s="35">
        <v>0.93518338583334459</v>
      </c>
      <c r="M11189" s="35">
        <v>4.4935423165266304E-4</v>
      </c>
      <c r="N11189" s="35">
        <v>0</v>
      </c>
      <c r="O11189" s="35">
        <v>0</v>
      </c>
      <c r="P11189" s="36">
        <v>12</v>
      </c>
      <c r="Q11189" s="37">
        <v>86</v>
      </c>
      <c r="R11189" s="36">
        <v>10</v>
      </c>
      <c r="S11189" s="39">
        <f t="shared" si="392"/>
        <v>86</v>
      </c>
      <c r="T11189" s="34" t="s">
        <v>44</v>
      </c>
      <c r="U11189" s="12">
        <f>(alpha+(beta/(1+EXP((((-1)*ceta)+(delta*LN(speed)))+(epsilon*speed)))))</f>
        <v>0.15049796430566761</v>
      </c>
      <c r="V11189" s="8">
        <f t="shared" si="393"/>
        <v>86</v>
      </c>
    </row>
    <row r="11190" spans="1:22">
      <c r="A11190" s="34" t="s">
        <v>19</v>
      </c>
      <c r="B11190" s="34" t="s">
        <v>77</v>
      </c>
      <c r="C11190" s="5" t="s">
        <v>198</v>
      </c>
      <c r="D11190" s="35" t="s">
        <v>85</v>
      </c>
      <c r="E11190" s="36" t="s">
        <v>18</v>
      </c>
      <c r="F11190" s="37">
        <v>100</v>
      </c>
      <c r="G11190" s="38">
        <v>-0.02</v>
      </c>
      <c r="H11190" s="34">
        <v>0.97941678315284397</v>
      </c>
      <c r="I11190" s="35">
        <v>-5.0642351701161088E-6</v>
      </c>
      <c r="J11190" s="35">
        <v>9.9771729329625248E-4</v>
      </c>
      <c r="K11190" s="35">
        <v>-6.946613933731953E-2</v>
      </c>
      <c r="L11190" s="35">
        <v>1.9263907629654631</v>
      </c>
      <c r="M11190" s="35">
        <v>0</v>
      </c>
      <c r="N11190" s="35">
        <v>0</v>
      </c>
      <c r="O11190" s="35">
        <v>0</v>
      </c>
      <c r="P11190" s="36">
        <v>12</v>
      </c>
      <c r="Q11190" s="37">
        <v>86</v>
      </c>
      <c r="R11190" s="36">
        <v>14</v>
      </c>
      <c r="S11190" s="39">
        <f t="shared" si="392"/>
        <v>86</v>
      </c>
      <c r="T11190" s="34" t="s">
        <v>51</v>
      </c>
      <c r="U11190" s="12">
        <f>(((alpha*(speed^3))+(beta*(speed^2))+(ceta*speed))+delta)</f>
        <v>0.11028271581169524</v>
      </c>
      <c r="V11190" s="8">
        <f t="shared" si="393"/>
        <v>86</v>
      </c>
    </row>
    <row r="11191" spans="1:22">
      <c r="A11191" s="34" t="s">
        <v>19</v>
      </c>
      <c r="B11191" s="34" t="s">
        <v>77</v>
      </c>
      <c r="C11191" s="5" t="s">
        <v>198</v>
      </c>
      <c r="D11191" s="35" t="s">
        <v>85</v>
      </c>
      <c r="E11191" s="36" t="s">
        <v>17</v>
      </c>
      <c r="F11191" s="37">
        <v>100</v>
      </c>
      <c r="G11191" s="38">
        <v>-0.02</v>
      </c>
      <c r="H11191" s="34">
        <v>0.95137044559378425</v>
      </c>
      <c r="I11191" s="35">
        <v>-2.5903786968216554E-3</v>
      </c>
      <c r="J11191" s="35">
        <v>0.48679256657068165</v>
      </c>
      <c r="K11191" s="35">
        <v>-33.840043158986205</v>
      </c>
      <c r="L11191" s="35">
        <v>972.0272149552361</v>
      </c>
      <c r="M11191" s="35">
        <v>0</v>
      </c>
      <c r="N11191" s="35">
        <v>0</v>
      </c>
      <c r="O11191" s="35">
        <v>0</v>
      </c>
      <c r="P11191" s="36">
        <v>12</v>
      </c>
      <c r="Q11191" s="37">
        <v>86</v>
      </c>
      <c r="R11191" s="36">
        <v>14</v>
      </c>
      <c r="S11191" s="39">
        <f t="shared" si="392"/>
        <v>86</v>
      </c>
      <c r="T11191" s="34" t="s">
        <v>51</v>
      </c>
      <c r="U11191" s="12">
        <f>(((alpha*(speed^3))+(beta*(speed^2))+(ceta*speed))+delta)</f>
        <v>14.475413253589068</v>
      </c>
      <c r="V11191" s="8">
        <f t="shared" si="393"/>
        <v>86</v>
      </c>
    </row>
    <row r="11192" spans="1:22">
      <c r="A11192" s="34" t="s">
        <v>19</v>
      </c>
      <c r="B11192" s="34" t="s">
        <v>77</v>
      </c>
      <c r="C11192" s="5" t="s">
        <v>198</v>
      </c>
      <c r="D11192" s="35" t="s">
        <v>85</v>
      </c>
      <c r="E11192" s="36" t="s">
        <v>15</v>
      </c>
      <c r="F11192" s="37">
        <v>0</v>
      </c>
      <c r="G11192" s="38">
        <v>0.02</v>
      </c>
      <c r="H11192" s="34">
        <v>0.97462028860596184</v>
      </c>
      <c r="I11192" s="35">
        <v>2.1676060434086075</v>
      </c>
      <c r="J11192" s="35">
        <v>34.941482767776883</v>
      </c>
      <c r="K11192" s="35">
        <v>-0.34984571750789767</v>
      </c>
      <c r="L11192" s="35">
        <v>0.35208238261437963</v>
      </c>
      <c r="M11192" s="35">
        <v>6.5662437037788735E-2</v>
      </c>
      <c r="N11192" s="35">
        <v>0</v>
      </c>
      <c r="O11192" s="35">
        <v>0</v>
      </c>
      <c r="P11192" s="36">
        <v>12</v>
      </c>
      <c r="Q11192" s="37">
        <v>86</v>
      </c>
      <c r="R11192" s="36">
        <v>10</v>
      </c>
      <c r="S11192" s="39">
        <f t="shared" si="392"/>
        <v>86</v>
      </c>
      <c r="T11192" s="34" t="s">
        <v>44</v>
      </c>
      <c r="U11192" s="12">
        <f>(alpha+(beta/(1+EXP((((-1)*ceta)+(delta*LN(speed)))+(epsilon*speed)))))</f>
        <v>2.1857040070091895</v>
      </c>
      <c r="V11192" s="8">
        <f t="shared" si="393"/>
        <v>86</v>
      </c>
    </row>
    <row r="11193" spans="1:22">
      <c r="A11193" s="34" t="s">
        <v>19</v>
      </c>
      <c r="B11193" s="34" t="s">
        <v>77</v>
      </c>
      <c r="C11193" s="5" t="s">
        <v>198</v>
      </c>
      <c r="D11193" s="35" t="s">
        <v>85</v>
      </c>
      <c r="E11193" s="36" t="s">
        <v>16</v>
      </c>
      <c r="F11193" s="37">
        <v>0</v>
      </c>
      <c r="G11193" s="38">
        <v>0.02</v>
      </c>
      <c r="H11193" s="34">
        <v>0.98125484831724163</v>
      </c>
      <c r="I11193" s="35">
        <v>147.82535546282429</v>
      </c>
      <c r="J11193" s="35">
        <v>-0.94623848632066798</v>
      </c>
      <c r="K11193" s="35">
        <v>7.2913826375602007</v>
      </c>
      <c r="L11193" s="35">
        <v>0.10986244345961882</v>
      </c>
      <c r="M11193" s="35">
        <v>0</v>
      </c>
      <c r="N11193" s="35">
        <v>0</v>
      </c>
      <c r="O11193" s="35">
        <v>0</v>
      </c>
      <c r="P11193" s="36">
        <v>12</v>
      </c>
      <c r="Q11193" s="37">
        <v>86</v>
      </c>
      <c r="R11193" s="36">
        <v>1</v>
      </c>
      <c r="S11193" s="39">
        <f t="shared" si="392"/>
        <v>86</v>
      </c>
      <c r="T11193" s="34" t="s">
        <v>30</v>
      </c>
      <c r="U11193" s="12">
        <f>((alpha*(speed^beta))+(ceta*(speed^delta)))</f>
        <v>14.078289601071541</v>
      </c>
      <c r="V11193" s="8">
        <f t="shared" si="393"/>
        <v>86</v>
      </c>
    </row>
    <row r="11194" spans="1:22">
      <c r="A11194" s="34" t="s">
        <v>19</v>
      </c>
      <c r="B11194" s="34" t="s">
        <v>77</v>
      </c>
      <c r="C11194" s="5" t="s">
        <v>198</v>
      </c>
      <c r="D11194" s="35" t="s">
        <v>85</v>
      </c>
      <c r="E11194" s="36" t="s">
        <v>14</v>
      </c>
      <c r="F11194" s="37">
        <v>0</v>
      </c>
      <c r="G11194" s="38">
        <v>0.02</v>
      </c>
      <c r="H11194" s="34">
        <v>0.99844596955617682</v>
      </c>
      <c r="I11194" s="35">
        <v>24.790174181426288</v>
      </c>
      <c r="J11194" s="35">
        <v>1.0029391331655946</v>
      </c>
      <c r="K11194" s="35">
        <v>-0.92156180154171707</v>
      </c>
      <c r="L11194" s="35">
        <v>0</v>
      </c>
      <c r="M11194" s="35">
        <v>0</v>
      </c>
      <c r="N11194" s="35">
        <v>0</v>
      </c>
      <c r="O11194" s="35">
        <v>0</v>
      </c>
      <c r="P11194" s="36">
        <v>12</v>
      </c>
      <c r="Q11194" s="37">
        <v>86</v>
      </c>
      <c r="R11194" s="36">
        <v>0</v>
      </c>
      <c r="S11194" s="39">
        <f t="shared" si="392"/>
        <v>86</v>
      </c>
      <c r="T11194" s="34" t="s">
        <v>29</v>
      </c>
      <c r="U11194" s="12">
        <f>((alpha*(beta^speed))*(speed^ceta))</f>
        <v>0.52617878744562752</v>
      </c>
      <c r="V11194" s="8">
        <f t="shared" si="393"/>
        <v>86</v>
      </c>
    </row>
    <row r="11195" spans="1:22">
      <c r="A11195" s="34" t="s">
        <v>19</v>
      </c>
      <c r="B11195" s="34" t="s">
        <v>77</v>
      </c>
      <c r="C11195" s="5" t="s">
        <v>198</v>
      </c>
      <c r="D11195" s="35" t="s">
        <v>85</v>
      </c>
      <c r="E11195" s="36" t="s">
        <v>18</v>
      </c>
      <c r="F11195" s="37">
        <v>0</v>
      </c>
      <c r="G11195" s="38">
        <v>0.02</v>
      </c>
      <c r="H11195" s="34">
        <v>0.99363880059690324</v>
      </c>
      <c r="I11195" s="35">
        <v>6.1514467815951214E-5</v>
      </c>
      <c r="J11195" s="35">
        <v>1.7578155118123784</v>
      </c>
      <c r="K11195" s="35">
        <v>10.144085823471881</v>
      </c>
      <c r="L11195" s="35">
        <v>-0.84093848289480233</v>
      </c>
      <c r="M11195" s="35">
        <v>0</v>
      </c>
      <c r="N11195" s="35">
        <v>0</v>
      </c>
      <c r="O11195" s="35">
        <v>0</v>
      </c>
      <c r="P11195" s="36">
        <v>12</v>
      </c>
      <c r="Q11195" s="37">
        <v>86</v>
      </c>
      <c r="R11195" s="36">
        <v>1</v>
      </c>
      <c r="S11195" s="39">
        <f t="shared" si="392"/>
        <v>86</v>
      </c>
      <c r="T11195" s="34" t="s">
        <v>30</v>
      </c>
      <c r="U11195" s="12">
        <f>((alpha*(speed^beta))+(ceta*(speed^delta)))</f>
        <v>0.39425472246510762</v>
      </c>
      <c r="V11195" s="8">
        <f t="shared" si="393"/>
        <v>86</v>
      </c>
    </row>
    <row r="11196" spans="1:22">
      <c r="A11196" s="34" t="s">
        <v>19</v>
      </c>
      <c r="B11196" s="34" t="s">
        <v>77</v>
      </c>
      <c r="C11196" s="5" t="s">
        <v>198</v>
      </c>
      <c r="D11196" s="35" t="s">
        <v>85</v>
      </c>
      <c r="E11196" s="36" t="s">
        <v>17</v>
      </c>
      <c r="F11196" s="37">
        <v>0</v>
      </c>
      <c r="G11196" s="38">
        <v>0.02</v>
      </c>
      <c r="H11196" s="34">
        <v>0.9909606625745323</v>
      </c>
      <c r="I11196" s="35">
        <v>3677.4888575293116</v>
      </c>
      <c r="J11196" s="35">
        <v>1.0095382792856429</v>
      </c>
      <c r="K11196" s="35">
        <v>-0.67668505094634235</v>
      </c>
      <c r="L11196" s="35">
        <v>0</v>
      </c>
      <c r="M11196" s="35">
        <v>0</v>
      </c>
      <c r="N11196" s="35">
        <v>0</v>
      </c>
      <c r="O11196" s="35">
        <v>0</v>
      </c>
      <c r="P11196" s="36">
        <v>12</v>
      </c>
      <c r="Q11196" s="37">
        <v>86</v>
      </c>
      <c r="R11196" s="36">
        <v>0</v>
      </c>
      <c r="S11196" s="39">
        <f t="shared" si="392"/>
        <v>86</v>
      </c>
      <c r="T11196" s="34" t="s">
        <v>29</v>
      </c>
      <c r="U11196" s="12">
        <f>((alpha*(beta^speed))*(speed^ceta))</f>
        <v>408.38069960898201</v>
      </c>
      <c r="V11196" s="8">
        <f t="shared" si="393"/>
        <v>86</v>
      </c>
    </row>
    <row r="11197" spans="1:22">
      <c r="A11197" s="34" t="s">
        <v>19</v>
      </c>
      <c r="B11197" s="34" t="s">
        <v>77</v>
      </c>
      <c r="C11197" s="5" t="s">
        <v>198</v>
      </c>
      <c r="D11197" s="35" t="s">
        <v>85</v>
      </c>
      <c r="E11197" s="36" t="s">
        <v>15</v>
      </c>
      <c r="F11197" s="37">
        <v>50</v>
      </c>
      <c r="G11197" s="38">
        <v>0.02</v>
      </c>
      <c r="H11197" s="34">
        <v>0.9540432451497004</v>
      </c>
      <c r="I11197" s="35">
        <v>3.4423066127284101</v>
      </c>
      <c r="J11197" s="35">
        <v>4.6393558267089148</v>
      </c>
      <c r="K11197" s="35">
        <v>2.3669390885657329</v>
      </c>
      <c r="L11197" s="35">
        <v>-0.3432953508749631</v>
      </c>
      <c r="M11197" s="35">
        <v>0.12959859296476164</v>
      </c>
      <c r="N11197" s="35">
        <v>0</v>
      </c>
      <c r="O11197" s="35">
        <v>0</v>
      </c>
      <c r="P11197" s="36">
        <v>12</v>
      </c>
      <c r="Q11197" s="37">
        <v>79</v>
      </c>
      <c r="R11197" s="36">
        <v>10</v>
      </c>
      <c r="S11197" s="39">
        <f t="shared" si="392"/>
        <v>79</v>
      </c>
      <c r="T11197" s="34" t="s">
        <v>44</v>
      </c>
      <c r="U11197" s="12">
        <f>(alpha+(beta/(1+EXP((((-1)*ceta)+(delta*LN(speed)))+(epsilon*speed)))))</f>
        <v>3.4502257619176953</v>
      </c>
      <c r="V11197" s="8">
        <f t="shared" si="393"/>
        <v>79</v>
      </c>
    </row>
    <row r="11198" spans="1:22">
      <c r="A11198" s="34" t="s">
        <v>19</v>
      </c>
      <c r="B11198" s="34" t="s">
        <v>77</v>
      </c>
      <c r="C11198" s="5" t="s">
        <v>198</v>
      </c>
      <c r="D11198" s="35" t="s">
        <v>85</v>
      </c>
      <c r="E11198" s="36" t="s">
        <v>16</v>
      </c>
      <c r="F11198" s="37">
        <v>50</v>
      </c>
      <c r="G11198" s="38">
        <v>0.02</v>
      </c>
      <c r="H11198" s="34">
        <v>0.96869316467575939</v>
      </c>
      <c r="I11198" s="35">
        <v>3.7348184561670119</v>
      </c>
      <c r="J11198" s="35">
        <v>2.3423102572108299</v>
      </c>
      <c r="K11198" s="35">
        <v>-0.14852763973093067</v>
      </c>
      <c r="L11198" s="35">
        <v>0</v>
      </c>
      <c r="M11198" s="35">
        <v>0</v>
      </c>
      <c r="N11198" s="35">
        <v>0</v>
      </c>
      <c r="O11198" s="35">
        <v>0</v>
      </c>
      <c r="P11198" s="36">
        <v>12</v>
      </c>
      <c r="Q11198" s="37">
        <v>79</v>
      </c>
      <c r="R11198" s="36">
        <v>13</v>
      </c>
      <c r="S11198" s="39">
        <f t="shared" si="392"/>
        <v>79</v>
      </c>
      <c r="T11198" s="34" t="s">
        <v>50</v>
      </c>
      <c r="U11198" s="12">
        <f>EXP((alpha+(beta/speed))+(ceta*LN(speed)))</f>
        <v>22.544343155726587</v>
      </c>
      <c r="V11198" s="8">
        <f t="shared" si="393"/>
        <v>79</v>
      </c>
    </row>
    <row r="11199" spans="1:22">
      <c r="A11199" s="34" t="s">
        <v>19</v>
      </c>
      <c r="B11199" s="34" t="s">
        <v>77</v>
      </c>
      <c r="C11199" s="5" t="s">
        <v>198</v>
      </c>
      <c r="D11199" s="35" t="s">
        <v>85</v>
      </c>
      <c r="E11199" s="36" t="s">
        <v>14</v>
      </c>
      <c r="F11199" s="37">
        <v>50</v>
      </c>
      <c r="G11199" s="38">
        <v>0.02</v>
      </c>
      <c r="H11199" s="34">
        <v>0.99671909781367407</v>
      </c>
      <c r="I11199" s="35">
        <v>0.78293735441009915</v>
      </c>
      <c r="J11199" s="35">
        <v>21.560182044534468</v>
      </c>
      <c r="K11199" s="35">
        <v>0.26480995446845496</v>
      </c>
      <c r="L11199" s="35">
        <v>0.9212836768171303</v>
      </c>
      <c r="M11199" s="35">
        <v>2.7273841188212522E-2</v>
      </c>
      <c r="N11199" s="35">
        <v>0</v>
      </c>
      <c r="O11199" s="35">
        <v>0</v>
      </c>
      <c r="P11199" s="36">
        <v>12</v>
      </c>
      <c r="Q11199" s="37">
        <v>79</v>
      </c>
      <c r="R11199" s="36">
        <v>10</v>
      </c>
      <c r="S11199" s="39">
        <f t="shared" si="392"/>
        <v>79</v>
      </c>
      <c r="T11199" s="34" t="s">
        <v>44</v>
      </c>
      <c r="U11199" s="12">
        <f>(alpha+(beta/(1+EXP((((-1)*ceta)+(delta*LN(speed)))+(epsilon*speed)))))</f>
        <v>0.84094558076794956</v>
      </c>
      <c r="V11199" s="8">
        <f t="shared" si="393"/>
        <v>79</v>
      </c>
    </row>
    <row r="11200" spans="1:22">
      <c r="A11200" s="34" t="s">
        <v>19</v>
      </c>
      <c r="B11200" s="34" t="s">
        <v>77</v>
      </c>
      <c r="C11200" s="5" t="s">
        <v>198</v>
      </c>
      <c r="D11200" s="35" t="s">
        <v>85</v>
      </c>
      <c r="E11200" s="36" t="s">
        <v>18</v>
      </c>
      <c r="F11200" s="37">
        <v>50</v>
      </c>
      <c r="G11200" s="38">
        <v>0.02</v>
      </c>
      <c r="H11200" s="34">
        <v>0.96679537826543971</v>
      </c>
      <c r="I11200" s="35">
        <v>-5.1635720942548E-6</v>
      </c>
      <c r="J11200" s="35">
        <v>9.6358123433206192E-4</v>
      </c>
      <c r="K11200" s="35">
        <v>-6.1171371267876647E-2</v>
      </c>
      <c r="L11200" s="35">
        <v>2.0507870405731818</v>
      </c>
      <c r="M11200" s="35">
        <v>0</v>
      </c>
      <c r="N11200" s="35">
        <v>0</v>
      </c>
      <c r="O11200" s="35">
        <v>0</v>
      </c>
      <c r="P11200" s="36">
        <v>12</v>
      </c>
      <c r="Q11200" s="37">
        <v>79</v>
      </c>
      <c r="R11200" s="36">
        <v>14</v>
      </c>
      <c r="S11200" s="39">
        <f t="shared" si="392"/>
        <v>79</v>
      </c>
      <c r="T11200" s="34" t="s">
        <v>51</v>
      </c>
      <c r="U11200" s="12">
        <f>(((alpha*(speed^3))+(beta*(speed^2))+(ceta*speed))+delta)</f>
        <v>0.68611677209803235</v>
      </c>
      <c r="V11200" s="8">
        <f t="shared" si="393"/>
        <v>79</v>
      </c>
    </row>
    <row r="11201" spans="1:22">
      <c r="A11201" s="34" t="s">
        <v>19</v>
      </c>
      <c r="B11201" s="34" t="s">
        <v>77</v>
      </c>
      <c r="C11201" s="5" t="s">
        <v>198</v>
      </c>
      <c r="D11201" s="35" t="s">
        <v>85</v>
      </c>
      <c r="E11201" s="36" t="s">
        <v>17</v>
      </c>
      <c r="F11201" s="37">
        <v>50</v>
      </c>
      <c r="G11201" s="38">
        <v>0.02</v>
      </c>
      <c r="H11201" s="34">
        <v>0.9746552080694455</v>
      </c>
      <c r="I11201" s="35">
        <v>-3.0042584152861246E-3</v>
      </c>
      <c r="J11201" s="35">
        <v>0.55104171942409153</v>
      </c>
      <c r="K11201" s="35">
        <v>-34.373147785742518</v>
      </c>
      <c r="L11201" s="35">
        <v>1438.6819372920622</v>
      </c>
      <c r="M11201" s="35">
        <v>0</v>
      </c>
      <c r="N11201" s="35">
        <v>0</v>
      </c>
      <c r="O11201" s="35">
        <v>0</v>
      </c>
      <c r="P11201" s="36">
        <v>12</v>
      </c>
      <c r="Q11201" s="37">
        <v>79</v>
      </c>
      <c r="R11201" s="36">
        <v>14</v>
      </c>
      <c r="S11201" s="39">
        <f t="shared" si="392"/>
        <v>79</v>
      </c>
      <c r="T11201" s="34" t="s">
        <v>51</v>
      </c>
      <c r="U11201" s="12">
        <f>(((alpha*(speed^3))+(beta*(speed^2))+(ceta*speed))+delta)</f>
        <v>681.0380683299029</v>
      </c>
      <c r="V11201" s="8">
        <f t="shared" si="393"/>
        <v>79</v>
      </c>
    </row>
    <row r="11202" spans="1:22">
      <c r="A11202" s="34" t="s">
        <v>19</v>
      </c>
      <c r="B11202" s="34" t="s">
        <v>77</v>
      </c>
      <c r="C11202" s="5" t="s">
        <v>198</v>
      </c>
      <c r="D11202" s="35" t="s">
        <v>85</v>
      </c>
      <c r="E11202" s="36" t="s">
        <v>15</v>
      </c>
      <c r="F11202" s="37">
        <v>100</v>
      </c>
      <c r="G11202" s="38">
        <v>0.02</v>
      </c>
      <c r="H11202" s="34">
        <v>0.98099698527751111</v>
      </c>
      <c r="I11202" s="35">
        <v>-1.0044448836743509E-5</v>
      </c>
      <c r="J11202" s="35">
        <v>2.1504724786053642E-3</v>
      </c>
      <c r="K11202" s="35">
        <v>-0.23123326810463027</v>
      </c>
      <c r="L11202" s="35">
        <v>11.95378947111158</v>
      </c>
      <c r="M11202" s="35">
        <v>0</v>
      </c>
      <c r="N11202" s="35">
        <v>0</v>
      </c>
      <c r="O11202" s="35">
        <v>0</v>
      </c>
      <c r="P11202" s="36">
        <v>12</v>
      </c>
      <c r="Q11202" s="37">
        <v>63</v>
      </c>
      <c r="R11202" s="36">
        <v>14</v>
      </c>
      <c r="S11202" s="39">
        <f t="shared" ref="S11202:S11265" si="395">V11202</f>
        <v>63</v>
      </c>
      <c r="T11202" s="34" t="s">
        <v>51</v>
      </c>
      <c r="U11202" s="12">
        <f>(((alpha*(speed^3))+(beta*(speed^2))+(ceta*speed))+delta)</f>
        <v>3.4097345498233587</v>
      </c>
      <c r="V11202" s="8">
        <f t="shared" ref="V11202:V11265" si="396">IF($V$1&lt;P11202,P11202,IF($V$1&gt;Q11202,Q11202,$V$1))</f>
        <v>63</v>
      </c>
    </row>
    <row r="11203" spans="1:22">
      <c r="A11203" s="34" t="s">
        <v>19</v>
      </c>
      <c r="B11203" s="34" t="s">
        <v>77</v>
      </c>
      <c r="C11203" s="5" t="s">
        <v>198</v>
      </c>
      <c r="D11203" s="35" t="s">
        <v>85</v>
      </c>
      <c r="E11203" s="36" t="s">
        <v>16</v>
      </c>
      <c r="F11203" s="37">
        <v>100</v>
      </c>
      <c r="G11203" s="38">
        <v>0.02</v>
      </c>
      <c r="H11203" s="34">
        <v>0.96596188080180945</v>
      </c>
      <c r="I11203" s="35">
        <v>-1.6368704659590718E-4</v>
      </c>
      <c r="J11203" s="35">
        <v>2.2670631421908217E-2</v>
      </c>
      <c r="K11203" s="35">
        <v>-1.213465719977846</v>
      </c>
      <c r="L11203" s="35">
        <v>57.845796298121115</v>
      </c>
      <c r="M11203" s="35">
        <v>0</v>
      </c>
      <c r="N11203" s="35">
        <v>0</v>
      </c>
      <c r="O11203" s="35">
        <v>0</v>
      </c>
      <c r="P11203" s="36">
        <v>12</v>
      </c>
      <c r="Q11203" s="37">
        <v>63</v>
      </c>
      <c r="R11203" s="36">
        <v>14</v>
      </c>
      <c r="S11203" s="39">
        <f t="shared" si="395"/>
        <v>63</v>
      </c>
      <c r="T11203" s="34" t="s">
        <v>51</v>
      </c>
      <c r="U11203" s="12">
        <f>(((alpha*(speed^3))+(beta*(speed^2))+(ceta*speed))+delta)</f>
        <v>30.447737112903731</v>
      </c>
      <c r="V11203" s="8">
        <f t="shared" si="396"/>
        <v>63</v>
      </c>
    </row>
    <row r="11204" spans="1:22">
      <c r="A11204" s="34" t="s">
        <v>19</v>
      </c>
      <c r="B11204" s="34" t="s">
        <v>77</v>
      </c>
      <c r="C11204" s="5" t="s">
        <v>198</v>
      </c>
      <c r="D11204" s="35" t="s">
        <v>85</v>
      </c>
      <c r="E11204" s="36" t="s">
        <v>14</v>
      </c>
      <c r="F11204" s="37">
        <v>100</v>
      </c>
      <c r="G11204" s="38">
        <v>0.02</v>
      </c>
      <c r="H11204" s="34">
        <v>0.99628202598251525</v>
      </c>
      <c r="I11204" s="35">
        <v>6.2681642813111199E-2</v>
      </c>
      <c r="J11204" s="35">
        <v>2.7016798506351979E-2</v>
      </c>
      <c r="K11204" s="35">
        <v>-2.2629881254272377E-4</v>
      </c>
      <c r="L11204" s="35">
        <v>0</v>
      </c>
      <c r="M11204" s="35">
        <v>0</v>
      </c>
      <c r="N11204" s="35">
        <v>0</v>
      </c>
      <c r="O11204" s="35">
        <v>0</v>
      </c>
      <c r="P11204" s="36">
        <v>12</v>
      </c>
      <c r="Q11204" s="37">
        <v>63</v>
      </c>
      <c r="R11204" s="36">
        <v>5</v>
      </c>
      <c r="S11204" s="39">
        <f t="shared" si="395"/>
        <v>63</v>
      </c>
      <c r="T11204" s="34" t="s">
        <v>36</v>
      </c>
      <c r="U11204" s="12">
        <f>(1/(((ceta*(speed^2))+(beta*speed))+alpha))</f>
        <v>1.1539882341231162</v>
      </c>
      <c r="V11204" s="8">
        <f t="shared" si="396"/>
        <v>63</v>
      </c>
    </row>
    <row r="11205" spans="1:22">
      <c r="A11205" s="34" t="s">
        <v>19</v>
      </c>
      <c r="B11205" s="34" t="s">
        <v>77</v>
      </c>
      <c r="C11205" s="5" t="s">
        <v>198</v>
      </c>
      <c r="D11205" s="35" t="s">
        <v>85</v>
      </c>
      <c r="E11205" s="36" t="s">
        <v>18</v>
      </c>
      <c r="F11205" s="37">
        <v>100</v>
      </c>
      <c r="G11205" s="38">
        <v>0.02</v>
      </c>
      <c r="H11205" s="34">
        <v>0.9789940585234912</v>
      </c>
      <c r="I11205" s="35">
        <v>0.88246545792443831</v>
      </c>
      <c r="J11205" s="35">
        <v>1.655096485732479</v>
      </c>
      <c r="K11205" s="35">
        <v>1.7460253689068927</v>
      </c>
      <c r="L11205" s="35">
        <v>0.25613952648656757</v>
      </c>
      <c r="M11205" s="35">
        <v>6.5136886506508479E-2</v>
      </c>
      <c r="N11205" s="35">
        <v>0</v>
      </c>
      <c r="O11205" s="35">
        <v>0</v>
      </c>
      <c r="P11205" s="36">
        <v>12</v>
      </c>
      <c r="Q11205" s="37">
        <v>63</v>
      </c>
      <c r="R11205" s="36">
        <v>10</v>
      </c>
      <c r="S11205" s="39">
        <f t="shared" si="395"/>
        <v>63</v>
      </c>
      <c r="T11205" s="34" t="s">
        <v>44</v>
      </c>
      <c r="U11205" s="12">
        <f>(alpha+(beta/(1+EXP((((-1)*ceta)+(delta*LN(speed)))+(epsilon*speed)))))</f>
        <v>0.93495265818647721</v>
      </c>
      <c r="V11205" s="8">
        <f t="shared" si="396"/>
        <v>63</v>
      </c>
    </row>
    <row r="11206" spans="1:22">
      <c r="A11206" s="34" t="s">
        <v>19</v>
      </c>
      <c r="B11206" s="34" t="s">
        <v>77</v>
      </c>
      <c r="C11206" s="5" t="s">
        <v>198</v>
      </c>
      <c r="D11206" s="35" t="s">
        <v>85</v>
      </c>
      <c r="E11206" s="36" t="s">
        <v>17</v>
      </c>
      <c r="F11206" s="37">
        <v>100</v>
      </c>
      <c r="G11206" s="38">
        <v>0.02</v>
      </c>
      <c r="H11206" s="34">
        <v>0.97485370058834231</v>
      </c>
      <c r="I11206" s="35">
        <v>-4.0812752288560189E-3</v>
      </c>
      <c r="J11206" s="35">
        <v>0.66729571598761317</v>
      </c>
      <c r="K11206" s="35">
        <v>-40.447639620746337</v>
      </c>
      <c r="L11206" s="35">
        <v>1855.2770034249145</v>
      </c>
      <c r="M11206" s="35">
        <v>0</v>
      </c>
      <c r="N11206" s="35">
        <v>0</v>
      </c>
      <c r="O11206" s="35">
        <v>0</v>
      </c>
      <c r="P11206" s="36">
        <v>12</v>
      </c>
      <c r="Q11206" s="37">
        <v>63</v>
      </c>
      <c r="R11206" s="36">
        <v>14</v>
      </c>
      <c r="S11206" s="39">
        <f t="shared" si="395"/>
        <v>63</v>
      </c>
      <c r="T11206" s="34" t="s">
        <v>51</v>
      </c>
      <c r="U11206" s="12">
        <f>(((alpha*(speed^3))+(beta*(speed^2))+(ceta*speed))+delta)</f>
        <v>935.06177692297115</v>
      </c>
      <c r="V11206" s="8">
        <f t="shared" si="396"/>
        <v>63</v>
      </c>
    </row>
    <row r="11207" spans="1:22">
      <c r="A11207" s="34" t="s">
        <v>19</v>
      </c>
      <c r="B11207" s="34" t="s">
        <v>77</v>
      </c>
      <c r="C11207" s="5" t="s">
        <v>198</v>
      </c>
      <c r="D11207" s="35" t="s">
        <v>85</v>
      </c>
      <c r="E11207" s="36" t="s">
        <v>15</v>
      </c>
      <c r="F11207" s="37">
        <v>0</v>
      </c>
      <c r="G11207" s="38">
        <v>0.04</v>
      </c>
      <c r="H11207" s="34">
        <v>0.97380622442427867</v>
      </c>
      <c r="I11207" s="35">
        <v>48.526405828555205</v>
      </c>
      <c r="J11207" s="35">
        <v>1.0116685083596637</v>
      </c>
      <c r="K11207" s="35">
        <v>-0.85009456080179135</v>
      </c>
      <c r="L11207" s="35">
        <v>0</v>
      </c>
      <c r="M11207" s="35">
        <v>0</v>
      </c>
      <c r="N11207" s="35">
        <v>0</v>
      </c>
      <c r="O11207" s="35">
        <v>0</v>
      </c>
      <c r="P11207" s="36">
        <v>12</v>
      </c>
      <c r="Q11207" s="37">
        <v>86</v>
      </c>
      <c r="R11207" s="36">
        <v>0</v>
      </c>
      <c r="S11207" s="39">
        <f t="shared" si="395"/>
        <v>86</v>
      </c>
      <c r="T11207" s="34" t="s">
        <v>29</v>
      </c>
      <c r="U11207" s="12">
        <f>((alpha*(beta^speed))*(speed^ceta))</f>
        <v>2.98372921580803</v>
      </c>
      <c r="V11207" s="8">
        <f t="shared" si="396"/>
        <v>86</v>
      </c>
    </row>
    <row r="11208" spans="1:22">
      <c r="A11208" s="34" t="s">
        <v>19</v>
      </c>
      <c r="B11208" s="34" t="s">
        <v>77</v>
      </c>
      <c r="C11208" s="5" t="s">
        <v>198</v>
      </c>
      <c r="D11208" s="35" t="s">
        <v>85</v>
      </c>
      <c r="E11208" s="36" t="s">
        <v>16</v>
      </c>
      <c r="F11208" s="37">
        <v>0</v>
      </c>
      <c r="G11208" s="38">
        <v>0.04</v>
      </c>
      <c r="H11208" s="34">
        <v>0.98552987574892614</v>
      </c>
      <c r="I11208" s="35">
        <v>3.0642109798617634</v>
      </c>
      <c r="J11208" s="35">
        <v>4.6674367491014994</v>
      </c>
      <c r="K11208" s="35">
        <v>-2.3998595775058307E-2</v>
      </c>
      <c r="L11208" s="35">
        <v>0</v>
      </c>
      <c r="M11208" s="35">
        <v>0</v>
      </c>
      <c r="N11208" s="35">
        <v>0</v>
      </c>
      <c r="O11208" s="35">
        <v>0</v>
      </c>
      <c r="P11208" s="36">
        <v>12</v>
      </c>
      <c r="Q11208" s="37">
        <v>86</v>
      </c>
      <c r="R11208" s="36">
        <v>13</v>
      </c>
      <c r="S11208" s="39">
        <f t="shared" si="395"/>
        <v>86</v>
      </c>
      <c r="T11208" s="34" t="s">
        <v>50</v>
      </c>
      <c r="U11208" s="12">
        <f>EXP((alpha+(beta/speed))+(ceta*LN(speed)))</f>
        <v>20.319589484985286</v>
      </c>
      <c r="V11208" s="8">
        <f t="shared" si="396"/>
        <v>86</v>
      </c>
    </row>
    <row r="11209" spans="1:22">
      <c r="A11209" s="34" t="s">
        <v>19</v>
      </c>
      <c r="B11209" s="34" t="s">
        <v>77</v>
      </c>
      <c r="C11209" s="5" t="s">
        <v>198</v>
      </c>
      <c r="D11209" s="35" t="s">
        <v>85</v>
      </c>
      <c r="E11209" s="36" t="s">
        <v>14</v>
      </c>
      <c r="F11209" s="37">
        <v>0</v>
      </c>
      <c r="G11209" s="38">
        <v>0.04</v>
      </c>
      <c r="H11209" s="34">
        <v>0.99724090768128337</v>
      </c>
      <c r="I11209" s="35">
        <v>35.340431440684476</v>
      </c>
      <c r="J11209" s="35">
        <v>1.0114596590643588</v>
      </c>
      <c r="K11209" s="35">
        <v>-1.0821167655954547</v>
      </c>
      <c r="L11209" s="35">
        <v>0</v>
      </c>
      <c r="M11209" s="35">
        <v>0</v>
      </c>
      <c r="N11209" s="35">
        <v>0</v>
      </c>
      <c r="O11209" s="35">
        <v>0</v>
      </c>
      <c r="P11209" s="36">
        <v>12</v>
      </c>
      <c r="Q11209" s="37">
        <v>86</v>
      </c>
      <c r="R11209" s="36">
        <v>0</v>
      </c>
      <c r="S11209" s="39">
        <f t="shared" si="395"/>
        <v>86</v>
      </c>
      <c r="T11209" s="34" t="s">
        <v>29</v>
      </c>
      <c r="U11209" s="12">
        <f>((alpha*(beta^speed))*(speed^ceta))</f>
        <v>0.75944324735370095</v>
      </c>
      <c r="V11209" s="8">
        <f t="shared" si="396"/>
        <v>86</v>
      </c>
    </row>
    <row r="11210" spans="1:22">
      <c r="A11210" s="34" t="s">
        <v>19</v>
      </c>
      <c r="B11210" s="34" t="s">
        <v>77</v>
      </c>
      <c r="C11210" s="5" t="s">
        <v>198</v>
      </c>
      <c r="D11210" s="35" t="s">
        <v>85</v>
      </c>
      <c r="E11210" s="36" t="s">
        <v>18</v>
      </c>
      <c r="F11210" s="37">
        <v>0</v>
      </c>
      <c r="G11210" s="38">
        <v>0.04</v>
      </c>
      <c r="H11210" s="34">
        <v>0.98947649549862993</v>
      </c>
      <c r="I11210" s="35">
        <v>12.800694784484326</v>
      </c>
      <c r="J11210" s="35">
        <v>1.0157822503015985</v>
      </c>
      <c r="K11210" s="35">
        <v>-0.9886851903563566</v>
      </c>
      <c r="L11210" s="35">
        <v>0</v>
      </c>
      <c r="M11210" s="35">
        <v>0</v>
      </c>
      <c r="N11210" s="35">
        <v>0</v>
      </c>
      <c r="O11210" s="35">
        <v>0</v>
      </c>
      <c r="P11210" s="36">
        <v>12</v>
      </c>
      <c r="Q11210" s="37">
        <v>86</v>
      </c>
      <c r="R11210" s="36">
        <v>0</v>
      </c>
      <c r="S11210" s="39">
        <f t="shared" si="395"/>
        <v>86</v>
      </c>
      <c r="T11210" s="34" t="s">
        <v>29</v>
      </c>
      <c r="U11210" s="12">
        <f>((alpha*(beta^speed))*(speed^ceta))</f>
        <v>0.6018342089898322</v>
      </c>
      <c r="V11210" s="8">
        <f t="shared" si="396"/>
        <v>86</v>
      </c>
    </row>
    <row r="11211" spans="1:22">
      <c r="A11211" s="34" t="s">
        <v>19</v>
      </c>
      <c r="B11211" s="34" t="s">
        <v>77</v>
      </c>
      <c r="C11211" s="5" t="s">
        <v>198</v>
      </c>
      <c r="D11211" s="35" t="s">
        <v>85</v>
      </c>
      <c r="E11211" s="36" t="s">
        <v>17</v>
      </c>
      <c r="F11211" s="37">
        <v>0</v>
      </c>
      <c r="G11211" s="38">
        <v>0.04</v>
      </c>
      <c r="H11211" s="34">
        <v>0.99055158435873081</v>
      </c>
      <c r="I11211" s="35">
        <v>3169.399975483499</v>
      </c>
      <c r="J11211" s="35">
        <v>1.0089413716342199</v>
      </c>
      <c r="K11211" s="35">
        <v>-0.53631871763234196</v>
      </c>
      <c r="L11211" s="35">
        <v>0</v>
      </c>
      <c r="M11211" s="35">
        <v>0</v>
      </c>
      <c r="N11211" s="35">
        <v>0</v>
      </c>
      <c r="O11211" s="35">
        <v>0</v>
      </c>
      <c r="P11211" s="36">
        <v>12</v>
      </c>
      <c r="Q11211" s="37">
        <v>86</v>
      </c>
      <c r="R11211" s="36">
        <v>0</v>
      </c>
      <c r="S11211" s="39">
        <f t="shared" si="395"/>
        <v>86</v>
      </c>
      <c r="T11211" s="34" t="s">
        <v>29</v>
      </c>
      <c r="U11211" s="12">
        <f>((alpha*(beta^speed))*(speed^ceta))</f>
        <v>625.08540215899131</v>
      </c>
      <c r="V11211" s="8">
        <f t="shared" si="396"/>
        <v>86</v>
      </c>
    </row>
    <row r="11212" spans="1:22">
      <c r="A11212" s="34" t="s">
        <v>19</v>
      </c>
      <c r="B11212" s="34" t="s">
        <v>77</v>
      </c>
      <c r="C11212" s="5" t="s">
        <v>198</v>
      </c>
      <c r="D11212" s="35" t="s">
        <v>85</v>
      </c>
      <c r="E11212" s="36" t="s">
        <v>15</v>
      </c>
      <c r="F11212" s="37">
        <v>50</v>
      </c>
      <c r="G11212" s="38">
        <v>0.04</v>
      </c>
      <c r="H11212" s="34">
        <v>0.96242838859789726</v>
      </c>
      <c r="I11212" s="35">
        <v>1.0759915886257157E-5</v>
      </c>
      <c r="J11212" s="35">
        <v>8.1516384955992581E-4</v>
      </c>
      <c r="K11212" s="35">
        <v>-0.17772961316171607</v>
      </c>
      <c r="L11212" s="35">
        <v>10.814107069950799</v>
      </c>
      <c r="M11212" s="35">
        <v>0</v>
      </c>
      <c r="N11212" s="35">
        <v>0</v>
      </c>
      <c r="O11212" s="35">
        <v>0</v>
      </c>
      <c r="P11212" s="36">
        <v>12</v>
      </c>
      <c r="Q11212" s="37">
        <v>53</v>
      </c>
      <c r="R11212" s="36">
        <v>14</v>
      </c>
      <c r="S11212" s="39">
        <f t="shared" si="395"/>
        <v>53</v>
      </c>
      <c r="T11212" s="34" t="s">
        <v>51</v>
      </c>
      <c r="U11212" s="12">
        <f>(((alpha*(speed^3))+(beta*(speed^2))+(ceta*speed))+delta)</f>
        <v>5.2861368231919847</v>
      </c>
      <c r="V11212" s="8">
        <f t="shared" si="396"/>
        <v>53</v>
      </c>
    </row>
    <row r="11213" spans="1:22">
      <c r="A11213" s="34" t="s">
        <v>19</v>
      </c>
      <c r="B11213" s="34" t="s">
        <v>77</v>
      </c>
      <c r="C11213" s="5" t="s">
        <v>198</v>
      </c>
      <c r="D11213" s="35" t="s">
        <v>85</v>
      </c>
      <c r="E11213" s="36" t="s">
        <v>16</v>
      </c>
      <c r="F11213" s="37">
        <v>50</v>
      </c>
      <c r="G11213" s="38">
        <v>0.04</v>
      </c>
      <c r="H11213" s="34">
        <v>0.98280482198141139</v>
      </c>
      <c r="I11213" s="35">
        <v>-2.7713172884988411E-4</v>
      </c>
      <c r="J11213" s="35">
        <v>3.3131993964624698E-2</v>
      </c>
      <c r="K11213" s="35">
        <v>-1.4107423614618191</v>
      </c>
      <c r="L11213" s="35">
        <v>59.62526211415436</v>
      </c>
      <c r="M11213" s="35">
        <v>0</v>
      </c>
      <c r="N11213" s="35">
        <v>0</v>
      </c>
      <c r="O11213" s="35">
        <v>0</v>
      </c>
      <c r="P11213" s="36">
        <v>12</v>
      </c>
      <c r="Q11213" s="37">
        <v>53</v>
      </c>
      <c r="R11213" s="36">
        <v>14</v>
      </c>
      <c r="S11213" s="39">
        <f t="shared" si="395"/>
        <v>53</v>
      </c>
      <c r="T11213" s="34" t="s">
        <v>51</v>
      </c>
      <c r="U11213" s="12">
        <f>(((alpha*(speed^3))+(beta*(speed^2))+(ceta*speed))+delta)</f>
        <v>36.665147607324535</v>
      </c>
      <c r="V11213" s="8">
        <f t="shared" si="396"/>
        <v>53</v>
      </c>
    </row>
    <row r="11214" spans="1:22">
      <c r="A11214" s="34" t="s">
        <v>19</v>
      </c>
      <c r="B11214" s="34" t="s">
        <v>77</v>
      </c>
      <c r="C11214" s="5" t="s">
        <v>198</v>
      </c>
      <c r="D11214" s="35" t="s">
        <v>85</v>
      </c>
      <c r="E11214" s="36" t="s">
        <v>14</v>
      </c>
      <c r="F11214" s="37">
        <v>50</v>
      </c>
      <c r="G11214" s="38">
        <v>0.04</v>
      </c>
      <c r="H11214" s="34">
        <v>0.99637040490509343</v>
      </c>
      <c r="I11214" s="35">
        <v>7.9481915976976305</v>
      </c>
      <c r="J11214" s="35">
        <v>-0.48650444911034935</v>
      </c>
      <c r="K11214" s="35">
        <v>272.72790188058588</v>
      </c>
      <c r="L11214" s="35">
        <v>-2.4856927909255737</v>
      </c>
      <c r="M11214" s="35">
        <v>0</v>
      </c>
      <c r="N11214" s="35">
        <v>0</v>
      </c>
      <c r="O11214" s="35">
        <v>0</v>
      </c>
      <c r="P11214" s="36">
        <v>12</v>
      </c>
      <c r="Q11214" s="37">
        <v>53</v>
      </c>
      <c r="R11214" s="36">
        <v>1</v>
      </c>
      <c r="S11214" s="39">
        <f t="shared" si="395"/>
        <v>53</v>
      </c>
      <c r="T11214" s="34" t="s">
        <v>30</v>
      </c>
      <c r="U11214" s="12">
        <f>((alpha*(speed^beta))+(ceta*(speed^delta)))</f>
        <v>1.1659779144558811</v>
      </c>
      <c r="V11214" s="8">
        <f t="shared" si="396"/>
        <v>53</v>
      </c>
    </row>
    <row r="11215" spans="1:22">
      <c r="A11215" s="34" t="s">
        <v>19</v>
      </c>
      <c r="B11215" s="34" t="s">
        <v>77</v>
      </c>
      <c r="C11215" s="5" t="s">
        <v>198</v>
      </c>
      <c r="D11215" s="35" t="s">
        <v>85</v>
      </c>
      <c r="E11215" s="36" t="s">
        <v>18</v>
      </c>
      <c r="F11215" s="37">
        <v>50</v>
      </c>
      <c r="G11215" s="38">
        <v>0.04</v>
      </c>
      <c r="H11215" s="34">
        <v>0.96957468977845773</v>
      </c>
      <c r="I11215" s="35">
        <v>2.9522469088017926</v>
      </c>
      <c r="J11215" s="35">
        <v>0.99528614260077397</v>
      </c>
      <c r="K11215" s="35">
        <v>-0.19992191226094966</v>
      </c>
      <c r="L11215" s="35">
        <v>0</v>
      </c>
      <c r="M11215" s="35">
        <v>0</v>
      </c>
      <c r="N11215" s="35">
        <v>0</v>
      </c>
      <c r="O11215" s="35">
        <v>0</v>
      </c>
      <c r="P11215" s="36">
        <v>12</v>
      </c>
      <c r="Q11215" s="37">
        <v>53</v>
      </c>
      <c r="R11215" s="36">
        <v>0</v>
      </c>
      <c r="S11215" s="39">
        <f t="shared" si="395"/>
        <v>53</v>
      </c>
      <c r="T11215" s="34" t="s">
        <v>29</v>
      </c>
      <c r="U11215" s="12">
        <f>((alpha*(beta^speed))*(speed^ceta))</f>
        <v>1.0391395881725731</v>
      </c>
      <c r="V11215" s="8">
        <f t="shared" si="396"/>
        <v>53</v>
      </c>
    </row>
    <row r="11216" spans="1:22">
      <c r="A11216" s="34" t="s">
        <v>19</v>
      </c>
      <c r="B11216" s="34" t="s">
        <v>77</v>
      </c>
      <c r="C11216" s="5" t="s">
        <v>198</v>
      </c>
      <c r="D11216" s="35" t="s">
        <v>85</v>
      </c>
      <c r="E11216" s="36" t="s">
        <v>17</v>
      </c>
      <c r="F11216" s="37">
        <v>50</v>
      </c>
      <c r="G11216" s="38">
        <v>0.04</v>
      </c>
      <c r="H11216" s="34">
        <v>0.98387236342645301</v>
      </c>
      <c r="I11216" s="35">
        <v>-8.6946644088457606E-3</v>
      </c>
      <c r="J11216" s="35">
        <v>1.0501976529603505</v>
      </c>
      <c r="K11216" s="35">
        <v>-46.661637497024842</v>
      </c>
      <c r="L11216" s="35">
        <v>1876.1474385766753</v>
      </c>
      <c r="M11216" s="35">
        <v>0</v>
      </c>
      <c r="N11216" s="35">
        <v>0</v>
      </c>
      <c r="O11216" s="35">
        <v>0</v>
      </c>
      <c r="P11216" s="36">
        <v>12</v>
      </c>
      <c r="Q11216" s="37">
        <v>53</v>
      </c>
      <c r="R11216" s="36">
        <v>14</v>
      </c>
      <c r="S11216" s="39">
        <f t="shared" si="395"/>
        <v>53</v>
      </c>
      <c r="T11216" s="34" t="s">
        <v>51</v>
      </c>
      <c r="U11216" s="12">
        <f>(((alpha*(speed^3))+(beta*(speed^2))+(ceta*speed))+delta)</f>
        <v>1058.6503052042528</v>
      </c>
      <c r="V11216" s="8">
        <f t="shared" si="396"/>
        <v>53</v>
      </c>
    </row>
    <row r="11217" spans="1:22">
      <c r="A11217" s="34" t="s">
        <v>19</v>
      </c>
      <c r="B11217" s="34" t="s">
        <v>77</v>
      </c>
      <c r="C11217" s="5" t="s">
        <v>198</v>
      </c>
      <c r="D11217" s="35" t="s">
        <v>85</v>
      </c>
      <c r="E11217" s="36" t="s">
        <v>15</v>
      </c>
      <c r="F11217" s="37">
        <v>100</v>
      </c>
      <c r="G11217" s="38">
        <v>0.04</v>
      </c>
      <c r="H11217" s="34">
        <v>0.97653291836202682</v>
      </c>
      <c r="I11217" s="35">
        <v>-2.1684260379298442E-5</v>
      </c>
      <c r="J11217" s="35">
        <v>2.3124198192688325E-3</v>
      </c>
      <c r="K11217" s="35">
        <v>-0.27226881971659439</v>
      </c>
      <c r="L11217" s="35">
        <v>14.41438304017275</v>
      </c>
      <c r="M11217" s="35">
        <v>0</v>
      </c>
      <c r="N11217" s="35">
        <v>0</v>
      </c>
      <c r="O11217" s="35">
        <v>0</v>
      </c>
      <c r="P11217" s="36">
        <v>11</v>
      </c>
      <c r="Q11217" s="37">
        <v>39</v>
      </c>
      <c r="R11217" s="36">
        <v>14</v>
      </c>
      <c r="S11217" s="39">
        <f t="shared" si="395"/>
        <v>39</v>
      </c>
      <c r="T11217" s="34" t="s">
        <v>51</v>
      </c>
      <c r="U11217" s="12">
        <f>(((alpha*(speed^3))+(beta*(speed^2))+(ceta*speed))+delta)</f>
        <v>6.0268009748938578</v>
      </c>
      <c r="V11217" s="8">
        <f t="shared" si="396"/>
        <v>39</v>
      </c>
    </row>
    <row r="11218" spans="1:22">
      <c r="A11218" s="34" t="s">
        <v>19</v>
      </c>
      <c r="B11218" s="34" t="s">
        <v>77</v>
      </c>
      <c r="C11218" s="5" t="s">
        <v>198</v>
      </c>
      <c r="D11218" s="35" t="s">
        <v>85</v>
      </c>
      <c r="E11218" s="36" t="s">
        <v>16</v>
      </c>
      <c r="F11218" s="37">
        <v>100</v>
      </c>
      <c r="G11218" s="38">
        <v>0.04</v>
      </c>
      <c r="H11218" s="34">
        <v>0.97736644645337112</v>
      </c>
      <c r="I11218" s="35">
        <v>-1.0301631825141121E-3</v>
      </c>
      <c r="J11218" s="35">
        <v>8.5887424158423681E-2</v>
      </c>
      <c r="K11218" s="35">
        <v>-2.677467737184152</v>
      </c>
      <c r="L11218" s="35">
        <v>86.295747443932029</v>
      </c>
      <c r="M11218" s="35">
        <v>0</v>
      </c>
      <c r="N11218" s="35">
        <v>0</v>
      </c>
      <c r="O11218" s="35">
        <v>0</v>
      </c>
      <c r="P11218" s="36">
        <v>11</v>
      </c>
      <c r="Q11218" s="37">
        <v>39</v>
      </c>
      <c r="R11218" s="36">
        <v>14</v>
      </c>
      <c r="S11218" s="39">
        <f t="shared" si="395"/>
        <v>39</v>
      </c>
      <c r="T11218" s="34" t="s">
        <v>51</v>
      </c>
      <c r="U11218" s="12">
        <f>(((alpha*(speed^3))+(beta*(speed^2))+(ceta*speed))+delta)</f>
        <v>51.401028015157905</v>
      </c>
      <c r="V11218" s="8">
        <f t="shared" si="396"/>
        <v>39</v>
      </c>
    </row>
    <row r="11219" spans="1:22">
      <c r="A11219" s="34" t="s">
        <v>19</v>
      </c>
      <c r="B11219" s="34" t="s">
        <v>77</v>
      </c>
      <c r="C11219" s="5" t="s">
        <v>198</v>
      </c>
      <c r="D11219" s="35" t="s">
        <v>85</v>
      </c>
      <c r="E11219" s="36" t="s">
        <v>14</v>
      </c>
      <c r="F11219" s="37">
        <v>100</v>
      </c>
      <c r="G11219" s="38">
        <v>0.04</v>
      </c>
      <c r="H11219" s="34">
        <v>0.99352668693773327</v>
      </c>
      <c r="I11219" s="35">
        <v>0.46245693986101633</v>
      </c>
      <c r="J11219" s="35">
        <v>8.8580718052384579</v>
      </c>
      <c r="K11219" s="35">
        <v>-1.9295544919986782E-2</v>
      </c>
      <c r="L11219" s="35">
        <v>0</v>
      </c>
      <c r="M11219" s="35">
        <v>0</v>
      </c>
      <c r="N11219" s="35">
        <v>0</v>
      </c>
      <c r="O11219" s="35">
        <v>0</v>
      </c>
      <c r="P11219" s="36">
        <v>11</v>
      </c>
      <c r="Q11219" s="37">
        <v>39</v>
      </c>
      <c r="R11219" s="36">
        <v>13</v>
      </c>
      <c r="S11219" s="39">
        <f t="shared" si="395"/>
        <v>39</v>
      </c>
      <c r="T11219" s="34" t="s">
        <v>50</v>
      </c>
      <c r="U11219" s="12">
        <f>EXP((alpha+(beta/speed))+(ceta*LN(speed)))</f>
        <v>1.8568779721246953</v>
      </c>
      <c r="V11219" s="8">
        <f t="shared" si="396"/>
        <v>39</v>
      </c>
    </row>
    <row r="11220" spans="1:22">
      <c r="A11220" s="34" t="s">
        <v>19</v>
      </c>
      <c r="B11220" s="34" t="s">
        <v>77</v>
      </c>
      <c r="C11220" s="5" t="s">
        <v>198</v>
      </c>
      <c r="D11220" s="35" t="s">
        <v>85</v>
      </c>
      <c r="E11220" s="36" t="s">
        <v>18</v>
      </c>
      <c r="F11220" s="37">
        <v>100</v>
      </c>
      <c r="G11220" s="38">
        <v>0.04</v>
      </c>
      <c r="H11220" s="34">
        <v>0.98102708346021561</v>
      </c>
      <c r="I11220" s="35">
        <v>-2.8704179079423851E-5</v>
      </c>
      <c r="J11220" s="35">
        <v>2.4813764857379429E-3</v>
      </c>
      <c r="K11220" s="35">
        <v>-9.2311024806963946E-2</v>
      </c>
      <c r="L11220" s="35">
        <v>3.0868519892017838</v>
      </c>
      <c r="M11220" s="35">
        <v>0</v>
      </c>
      <c r="N11220" s="35">
        <v>0</v>
      </c>
      <c r="O11220" s="35">
        <v>0</v>
      </c>
      <c r="P11220" s="36">
        <v>11</v>
      </c>
      <c r="Q11220" s="37">
        <v>39</v>
      </c>
      <c r="R11220" s="36">
        <v>14</v>
      </c>
      <c r="S11220" s="39">
        <f t="shared" si="395"/>
        <v>39</v>
      </c>
      <c r="T11220" s="34" t="s">
        <v>51</v>
      </c>
      <c r="U11220" s="12">
        <f>(((alpha*(speed^3))+(beta*(speed^2))+(ceta*speed))+delta)</f>
        <v>1.5581924577252577</v>
      </c>
      <c r="V11220" s="8">
        <f t="shared" si="396"/>
        <v>39</v>
      </c>
    </row>
    <row r="11221" spans="1:22">
      <c r="A11221" s="34" t="s">
        <v>19</v>
      </c>
      <c r="B11221" s="34" t="s">
        <v>77</v>
      </c>
      <c r="C11221" s="5" t="s">
        <v>198</v>
      </c>
      <c r="D11221" s="35" t="s">
        <v>85</v>
      </c>
      <c r="E11221" s="36" t="s">
        <v>17</v>
      </c>
      <c r="F11221" s="37">
        <v>100</v>
      </c>
      <c r="G11221" s="38">
        <v>0.04</v>
      </c>
      <c r="H11221" s="34">
        <v>0.98259585938018501</v>
      </c>
      <c r="I11221" s="35">
        <v>-3.0100662919356931E-2</v>
      </c>
      <c r="J11221" s="35">
        <v>2.6115913347434372</v>
      </c>
      <c r="K11221" s="35">
        <v>-84.717064164833616</v>
      </c>
      <c r="L11221" s="35">
        <v>2671.5890706391224</v>
      </c>
      <c r="M11221" s="35">
        <v>0</v>
      </c>
      <c r="N11221" s="35">
        <v>0</v>
      </c>
      <c r="O11221" s="35">
        <v>0</v>
      </c>
      <c r="P11221" s="36">
        <v>11</v>
      </c>
      <c r="Q11221" s="37">
        <v>39</v>
      </c>
      <c r="R11221" s="36">
        <v>14</v>
      </c>
      <c r="S11221" s="39">
        <f t="shared" si="395"/>
        <v>39</v>
      </c>
      <c r="T11221" s="34" t="s">
        <v>51</v>
      </c>
      <c r="U11221" s="12">
        <f>(((alpha*(speed^3))+(beta*(speed^2))+(ceta*speed))+delta)</f>
        <v>1554.3127646420453</v>
      </c>
      <c r="V11221" s="8">
        <f t="shared" si="396"/>
        <v>39</v>
      </c>
    </row>
    <row r="11222" spans="1:22">
      <c r="A11222" s="34" t="s">
        <v>19</v>
      </c>
      <c r="B11222" s="34" t="s">
        <v>77</v>
      </c>
      <c r="C11222" s="5" t="s">
        <v>198</v>
      </c>
      <c r="D11222" s="35" t="s">
        <v>85</v>
      </c>
      <c r="E11222" s="36" t="s">
        <v>15</v>
      </c>
      <c r="F11222" s="37">
        <v>0</v>
      </c>
      <c r="G11222" s="38">
        <v>0.06</v>
      </c>
      <c r="H11222" s="34">
        <v>0.97292220227840576</v>
      </c>
      <c r="I11222" s="35">
        <v>2.7884968176331673</v>
      </c>
      <c r="J11222" s="35">
        <v>1.3275095077092574</v>
      </c>
      <c r="K11222" s="35">
        <v>-0.37579038364730372</v>
      </c>
      <c r="L11222" s="35">
        <v>0</v>
      </c>
      <c r="M11222" s="35">
        <v>0</v>
      </c>
      <c r="N11222" s="35">
        <v>0</v>
      </c>
      <c r="O11222" s="35">
        <v>0</v>
      </c>
      <c r="P11222" s="36">
        <v>12</v>
      </c>
      <c r="Q11222" s="37">
        <v>74</v>
      </c>
      <c r="R11222" s="36">
        <v>13</v>
      </c>
      <c r="S11222" s="39">
        <f t="shared" si="395"/>
        <v>74</v>
      </c>
      <c r="T11222" s="34" t="s">
        <v>50</v>
      </c>
      <c r="U11222" s="12">
        <f>EXP((alpha+(beta/speed))+(ceta*LN(speed)))</f>
        <v>3.2838281563773664</v>
      </c>
      <c r="V11222" s="8">
        <f t="shared" si="396"/>
        <v>74</v>
      </c>
    </row>
    <row r="11223" spans="1:22">
      <c r="A11223" s="34" t="s">
        <v>19</v>
      </c>
      <c r="B11223" s="34" t="s">
        <v>77</v>
      </c>
      <c r="C11223" s="5" t="s">
        <v>198</v>
      </c>
      <c r="D11223" s="35" t="s">
        <v>85</v>
      </c>
      <c r="E11223" s="36" t="s">
        <v>16</v>
      </c>
      <c r="F11223" s="37">
        <v>0</v>
      </c>
      <c r="G11223" s="38">
        <v>0.06</v>
      </c>
      <c r="H11223" s="34">
        <v>0.99428984876032933</v>
      </c>
      <c r="I11223" s="35">
        <v>3.2944530391641202</v>
      </c>
      <c r="J11223" s="35">
        <v>3.920366684989506</v>
      </c>
      <c r="K11223" s="35">
        <v>-1.1612146755629932E-2</v>
      </c>
      <c r="L11223" s="35">
        <v>0</v>
      </c>
      <c r="M11223" s="35">
        <v>0</v>
      </c>
      <c r="N11223" s="35">
        <v>0</v>
      </c>
      <c r="O11223" s="35">
        <v>0</v>
      </c>
      <c r="P11223" s="36">
        <v>12</v>
      </c>
      <c r="Q11223" s="37">
        <v>74</v>
      </c>
      <c r="R11223" s="36">
        <v>13</v>
      </c>
      <c r="S11223" s="39">
        <f t="shared" si="395"/>
        <v>74</v>
      </c>
      <c r="T11223" s="34" t="s">
        <v>50</v>
      </c>
      <c r="U11223" s="12">
        <f>EXP((alpha+(beta/speed))+(ceta*LN(speed)))</f>
        <v>27.043631192754432</v>
      </c>
      <c r="V11223" s="8">
        <f t="shared" si="396"/>
        <v>74</v>
      </c>
    </row>
    <row r="11224" spans="1:22">
      <c r="A11224" s="34" t="s">
        <v>19</v>
      </c>
      <c r="B11224" s="34" t="s">
        <v>77</v>
      </c>
      <c r="C11224" s="5" t="s">
        <v>198</v>
      </c>
      <c r="D11224" s="35" t="s">
        <v>85</v>
      </c>
      <c r="E11224" s="36" t="s">
        <v>14</v>
      </c>
      <c r="F11224" s="37">
        <v>0</v>
      </c>
      <c r="G11224" s="38">
        <v>0.06</v>
      </c>
      <c r="H11224" s="34">
        <v>0.99803293312940067</v>
      </c>
      <c r="I11224" s="35">
        <v>33.198325669368799</v>
      </c>
      <c r="J11224" s="35">
        <v>1.0135535909139475</v>
      </c>
      <c r="K11224" s="35">
        <v>-1.0558774986798665</v>
      </c>
      <c r="L11224" s="35">
        <v>0</v>
      </c>
      <c r="M11224" s="35">
        <v>0</v>
      </c>
      <c r="N11224" s="35">
        <v>0</v>
      </c>
      <c r="O11224" s="35">
        <v>0</v>
      </c>
      <c r="P11224" s="36">
        <v>12</v>
      </c>
      <c r="Q11224" s="37">
        <v>74</v>
      </c>
      <c r="R11224" s="36">
        <v>0</v>
      </c>
      <c r="S11224" s="39">
        <f t="shared" si="395"/>
        <v>74</v>
      </c>
      <c r="T11224" s="34" t="s">
        <v>29</v>
      </c>
      <c r="U11224" s="12">
        <f>((alpha*(beta^speed))*(speed^ceta))</f>
        <v>0.95519820986432469</v>
      </c>
      <c r="V11224" s="8">
        <f t="shared" si="396"/>
        <v>74</v>
      </c>
    </row>
    <row r="11225" spans="1:22">
      <c r="A11225" s="34" t="s">
        <v>19</v>
      </c>
      <c r="B11225" s="34" t="s">
        <v>77</v>
      </c>
      <c r="C11225" s="5" t="s">
        <v>198</v>
      </c>
      <c r="D11225" s="35" t="s">
        <v>85</v>
      </c>
      <c r="E11225" s="36" t="s">
        <v>18</v>
      </c>
      <c r="F11225" s="37">
        <v>0</v>
      </c>
      <c r="G11225" s="38">
        <v>0.06</v>
      </c>
      <c r="H11225" s="34">
        <v>0.97942513445629087</v>
      </c>
      <c r="I11225" s="35">
        <v>8.424129991737356</v>
      </c>
      <c r="J11225" s="35">
        <v>1.0163227810425894</v>
      </c>
      <c r="K11225" s="35">
        <v>-0.8160385224884259</v>
      </c>
      <c r="L11225" s="35">
        <v>0</v>
      </c>
      <c r="M11225" s="35">
        <v>0</v>
      </c>
      <c r="N11225" s="35">
        <v>0</v>
      </c>
      <c r="O11225" s="35">
        <v>0</v>
      </c>
      <c r="P11225" s="36">
        <v>12</v>
      </c>
      <c r="Q11225" s="37">
        <v>74</v>
      </c>
      <c r="R11225" s="36">
        <v>0</v>
      </c>
      <c r="S11225" s="39">
        <f t="shared" si="395"/>
        <v>74</v>
      </c>
      <c r="T11225" s="34" t="s">
        <v>29</v>
      </c>
      <c r="U11225" s="12">
        <f>((alpha*(beta^speed))*(speed^ceta))</f>
        <v>0.83272737875904534</v>
      </c>
      <c r="V11225" s="8">
        <f t="shared" si="396"/>
        <v>74</v>
      </c>
    </row>
    <row r="11226" spans="1:22">
      <c r="A11226" s="34" t="s">
        <v>19</v>
      </c>
      <c r="B11226" s="34" t="s">
        <v>77</v>
      </c>
      <c r="C11226" s="5" t="s">
        <v>198</v>
      </c>
      <c r="D11226" s="35" t="s">
        <v>85</v>
      </c>
      <c r="E11226" s="36" t="s">
        <v>17</v>
      </c>
      <c r="F11226" s="37">
        <v>0</v>
      </c>
      <c r="G11226" s="38">
        <v>0.06</v>
      </c>
      <c r="H11226" s="34">
        <v>0.99049944296946024</v>
      </c>
      <c r="I11226" s="35">
        <v>2980.4703035562256</v>
      </c>
      <c r="J11226" s="35">
        <v>1.0079980560812352</v>
      </c>
      <c r="K11226" s="35">
        <v>-0.43688020749793877</v>
      </c>
      <c r="L11226" s="35">
        <v>0</v>
      </c>
      <c r="M11226" s="35">
        <v>0</v>
      </c>
      <c r="N11226" s="35">
        <v>0</v>
      </c>
      <c r="O11226" s="35">
        <v>0</v>
      </c>
      <c r="P11226" s="36">
        <v>12</v>
      </c>
      <c r="Q11226" s="37">
        <v>74</v>
      </c>
      <c r="R11226" s="36">
        <v>0</v>
      </c>
      <c r="S11226" s="39">
        <f t="shared" si="395"/>
        <v>74</v>
      </c>
      <c r="T11226" s="34" t="s">
        <v>29</v>
      </c>
      <c r="U11226" s="12">
        <f>((alpha*(beta^speed))*(speed^ceta))</f>
        <v>819.73193773201808</v>
      </c>
      <c r="V11226" s="8">
        <f t="shared" si="396"/>
        <v>74</v>
      </c>
    </row>
    <row r="11227" spans="1:22">
      <c r="A11227" s="34" t="s">
        <v>19</v>
      </c>
      <c r="B11227" s="34" t="s">
        <v>77</v>
      </c>
      <c r="C11227" s="5" t="s">
        <v>198</v>
      </c>
      <c r="D11227" s="35" t="s">
        <v>85</v>
      </c>
      <c r="E11227" s="36" t="s">
        <v>15</v>
      </c>
      <c r="F11227" s="37">
        <v>50</v>
      </c>
      <c r="G11227" s="38">
        <v>0.06</v>
      </c>
      <c r="H11227" s="34">
        <v>0.92216225596900325</v>
      </c>
      <c r="I11227" s="35">
        <v>-1.6466687026423329E-4</v>
      </c>
      <c r="J11227" s="35">
        <v>1.3337608348154565E-2</v>
      </c>
      <c r="K11227" s="35">
        <v>-0.4182569784326079</v>
      </c>
      <c r="L11227" s="35">
        <v>13.305366879070066</v>
      </c>
      <c r="M11227" s="35">
        <v>0</v>
      </c>
      <c r="N11227" s="35">
        <v>0</v>
      </c>
      <c r="O11227" s="35">
        <v>0</v>
      </c>
      <c r="P11227" s="36">
        <v>12</v>
      </c>
      <c r="Q11227" s="37">
        <v>40</v>
      </c>
      <c r="R11227" s="36">
        <v>14</v>
      </c>
      <c r="S11227" s="39">
        <f t="shared" si="395"/>
        <v>40</v>
      </c>
      <c r="T11227" s="34" t="s">
        <v>51</v>
      </c>
      <c r="U11227" s="12">
        <f>(((alpha*(speed^3))+(beta*(speed^2))+(ceta*speed))+delta)</f>
        <v>7.3765814019021256</v>
      </c>
      <c r="V11227" s="8">
        <f t="shared" si="396"/>
        <v>40</v>
      </c>
    </row>
    <row r="11228" spans="1:22">
      <c r="A11228" s="34" t="s">
        <v>19</v>
      </c>
      <c r="B11228" s="34" t="s">
        <v>77</v>
      </c>
      <c r="C11228" s="5" t="s">
        <v>198</v>
      </c>
      <c r="D11228" s="35" t="s">
        <v>85</v>
      </c>
      <c r="E11228" s="36" t="s">
        <v>16</v>
      </c>
      <c r="F11228" s="37">
        <v>50</v>
      </c>
      <c r="G11228" s="38">
        <v>0.06</v>
      </c>
      <c r="H11228" s="34">
        <v>0.98601510818607552</v>
      </c>
      <c r="I11228" s="35">
        <v>-7.2329218405266715E-4</v>
      </c>
      <c r="J11228" s="35">
        <v>6.5483057501871986E-2</v>
      </c>
      <c r="K11228" s="35">
        <v>-2.1121050265257244</v>
      </c>
      <c r="L11228" s="35">
        <v>77.279735615754291</v>
      </c>
      <c r="M11228" s="35">
        <v>0</v>
      </c>
      <c r="N11228" s="35">
        <v>0</v>
      </c>
      <c r="O11228" s="35">
        <v>0</v>
      </c>
      <c r="P11228" s="36">
        <v>12</v>
      </c>
      <c r="Q11228" s="37">
        <v>40</v>
      </c>
      <c r="R11228" s="36">
        <v>14</v>
      </c>
      <c r="S11228" s="39">
        <f t="shared" si="395"/>
        <v>40</v>
      </c>
      <c r="T11228" s="34" t="s">
        <v>51</v>
      </c>
      <c r="U11228" s="12">
        <f>(((alpha*(speed^3))+(beta*(speed^2))+(ceta*speed))+delta)</f>
        <v>51.277726778349788</v>
      </c>
      <c r="V11228" s="8">
        <f t="shared" si="396"/>
        <v>40</v>
      </c>
    </row>
    <row r="11229" spans="1:22">
      <c r="A11229" s="34" t="s">
        <v>19</v>
      </c>
      <c r="B11229" s="34" t="s">
        <v>77</v>
      </c>
      <c r="C11229" s="5" t="s">
        <v>198</v>
      </c>
      <c r="D11229" s="35" t="s">
        <v>85</v>
      </c>
      <c r="E11229" s="36" t="s">
        <v>14</v>
      </c>
      <c r="F11229" s="37">
        <v>50</v>
      </c>
      <c r="G11229" s="38">
        <v>0.06</v>
      </c>
      <c r="H11229" s="34">
        <v>0.99599269869279328</v>
      </c>
      <c r="I11229" s="35">
        <v>1.6764309967298323</v>
      </c>
      <c r="J11229" s="35">
        <v>4.8751705958559439</v>
      </c>
      <c r="K11229" s="35">
        <v>-0.37328412808442357</v>
      </c>
      <c r="L11229" s="35">
        <v>0</v>
      </c>
      <c r="M11229" s="35">
        <v>0</v>
      </c>
      <c r="N11229" s="35">
        <v>0</v>
      </c>
      <c r="O11229" s="35">
        <v>0</v>
      </c>
      <c r="P11229" s="36">
        <v>12</v>
      </c>
      <c r="Q11229" s="37">
        <v>40</v>
      </c>
      <c r="R11229" s="36">
        <v>13</v>
      </c>
      <c r="S11229" s="39">
        <f t="shared" si="395"/>
        <v>40</v>
      </c>
      <c r="T11229" s="34" t="s">
        <v>50</v>
      </c>
      <c r="U11229" s="12">
        <f>EXP((alpha+(beta/speed))+(ceta*LN(speed)))</f>
        <v>1.5239568008881201</v>
      </c>
      <c r="V11229" s="8">
        <f t="shared" si="396"/>
        <v>40</v>
      </c>
    </row>
    <row r="11230" spans="1:22">
      <c r="A11230" s="34" t="s">
        <v>19</v>
      </c>
      <c r="B11230" s="34" t="s">
        <v>77</v>
      </c>
      <c r="C11230" s="5" t="s">
        <v>198</v>
      </c>
      <c r="D11230" s="35" t="s">
        <v>85</v>
      </c>
      <c r="E11230" s="36" t="s">
        <v>18</v>
      </c>
      <c r="F11230" s="37">
        <v>50</v>
      </c>
      <c r="G11230" s="38">
        <v>0.06</v>
      </c>
      <c r="H11230" s="34">
        <v>0.96920808232275191</v>
      </c>
      <c r="I11230" s="35">
        <v>-1.3609313131092703E-5</v>
      </c>
      <c r="J11230" s="35">
        <v>1.3214599001637687E-3</v>
      </c>
      <c r="K11230" s="35">
        <v>-5.6628744203931922E-2</v>
      </c>
      <c r="L11230" s="35">
        <v>2.515408214155459</v>
      </c>
      <c r="M11230" s="35">
        <v>0</v>
      </c>
      <c r="N11230" s="35">
        <v>0</v>
      </c>
      <c r="O11230" s="35">
        <v>0</v>
      </c>
      <c r="P11230" s="36">
        <v>12</v>
      </c>
      <c r="Q11230" s="37">
        <v>40</v>
      </c>
      <c r="R11230" s="36">
        <v>14</v>
      </c>
      <c r="S11230" s="39">
        <f t="shared" si="395"/>
        <v>40</v>
      </c>
      <c r="T11230" s="34" t="s">
        <v>51</v>
      </c>
      <c r="U11230" s="12">
        <f>(((alpha*(speed^3))+(beta*(speed^2))+(ceta*speed))+delta)</f>
        <v>1.4935982458702788</v>
      </c>
      <c r="V11230" s="8">
        <f t="shared" si="396"/>
        <v>40</v>
      </c>
    </row>
    <row r="11231" spans="1:22">
      <c r="A11231" s="34" t="s">
        <v>19</v>
      </c>
      <c r="B11231" s="34" t="s">
        <v>77</v>
      </c>
      <c r="C11231" s="5" t="s">
        <v>198</v>
      </c>
      <c r="D11231" s="35" t="s">
        <v>85</v>
      </c>
      <c r="E11231" s="36" t="s">
        <v>17</v>
      </c>
      <c r="F11231" s="37">
        <v>50</v>
      </c>
      <c r="G11231" s="38">
        <v>0.06</v>
      </c>
      <c r="H11231" s="34">
        <v>0.98900392728016617</v>
      </c>
      <c r="I11231" s="35">
        <v>-1.933583396504724E-2</v>
      </c>
      <c r="J11231" s="35">
        <v>1.849022572527391</v>
      </c>
      <c r="K11231" s="35">
        <v>-66.595478548181262</v>
      </c>
      <c r="L11231" s="35">
        <v>2404.1771634233837</v>
      </c>
      <c r="M11231" s="35">
        <v>0</v>
      </c>
      <c r="N11231" s="35">
        <v>0</v>
      </c>
      <c r="O11231" s="35">
        <v>0</v>
      </c>
      <c r="P11231" s="36">
        <v>12</v>
      </c>
      <c r="Q11231" s="37">
        <v>40</v>
      </c>
      <c r="R11231" s="36">
        <v>14</v>
      </c>
      <c r="S11231" s="39">
        <f t="shared" si="395"/>
        <v>40</v>
      </c>
      <c r="T11231" s="34" t="s">
        <v>51</v>
      </c>
      <c r="U11231" s="12">
        <f>(((alpha*(speed^3))+(beta*(speed^2))+(ceta*speed))+delta)</f>
        <v>1461.3007637769354</v>
      </c>
      <c r="V11231" s="8">
        <f t="shared" si="396"/>
        <v>40</v>
      </c>
    </row>
    <row r="11232" spans="1:22">
      <c r="A11232" s="34" t="s">
        <v>19</v>
      </c>
      <c r="B11232" s="34" t="s">
        <v>77</v>
      </c>
      <c r="C11232" s="5" t="s">
        <v>198</v>
      </c>
      <c r="D11232" s="35" t="s">
        <v>85</v>
      </c>
      <c r="E11232" s="36" t="s">
        <v>15</v>
      </c>
      <c r="F11232" s="37">
        <v>100</v>
      </c>
      <c r="G11232" s="38">
        <v>0.06</v>
      </c>
      <c r="H11232" s="34">
        <v>0.87580953970900255</v>
      </c>
      <c r="I11232" s="35">
        <v>-119.83084183210556</v>
      </c>
      <c r="J11232" s="35">
        <v>133.62231741683138</v>
      </c>
      <c r="K11232" s="35">
        <v>-2.3517006779269716</v>
      </c>
      <c r="L11232" s="35">
        <v>-7.3416305460784361</v>
      </c>
      <c r="M11232" s="35">
        <v>0.68897648875551809</v>
      </c>
      <c r="N11232" s="35">
        <v>0</v>
      </c>
      <c r="O11232" s="35">
        <v>0</v>
      </c>
      <c r="P11232" s="36">
        <v>11</v>
      </c>
      <c r="Q11232" s="37">
        <v>28</v>
      </c>
      <c r="R11232" s="36">
        <v>10</v>
      </c>
      <c r="S11232" s="39">
        <f t="shared" si="395"/>
        <v>28</v>
      </c>
      <c r="T11232" s="34" t="s">
        <v>44</v>
      </c>
      <c r="U11232" s="12">
        <f>(alpha+(beta/(1+EXP((((-1)*ceta)+(delta*LN(speed)))+(epsilon*speed)))))</f>
        <v>6.2803031748627802</v>
      </c>
      <c r="V11232" s="8">
        <f t="shared" si="396"/>
        <v>28</v>
      </c>
    </row>
    <row r="11233" spans="1:22">
      <c r="A11233" s="34" t="s">
        <v>19</v>
      </c>
      <c r="B11233" s="34" t="s">
        <v>77</v>
      </c>
      <c r="C11233" s="5" t="s">
        <v>198</v>
      </c>
      <c r="D11233" s="35" t="s">
        <v>85</v>
      </c>
      <c r="E11233" s="36" t="s">
        <v>16</v>
      </c>
      <c r="F11233" s="37">
        <v>100</v>
      </c>
      <c r="G11233" s="38">
        <v>0.06</v>
      </c>
      <c r="H11233" s="34">
        <v>0.9505916967118816</v>
      </c>
      <c r="I11233" s="35">
        <v>-9.8788950335711966E-3</v>
      </c>
      <c r="J11233" s="35">
        <v>0.55557801506489035</v>
      </c>
      <c r="K11233" s="35">
        <v>-10.524411687078983</v>
      </c>
      <c r="L11233" s="35">
        <v>146.72867244833265</v>
      </c>
      <c r="M11233" s="35">
        <v>0</v>
      </c>
      <c r="N11233" s="35">
        <v>0</v>
      </c>
      <c r="O11233" s="35">
        <v>0</v>
      </c>
      <c r="P11233" s="36">
        <v>11</v>
      </c>
      <c r="Q11233" s="37">
        <v>28</v>
      </c>
      <c r="R11233" s="36">
        <v>14</v>
      </c>
      <c r="S11233" s="39">
        <f t="shared" si="395"/>
        <v>28</v>
      </c>
      <c r="T11233" s="34" t="s">
        <v>51</v>
      </c>
      <c r="U11233" s="12">
        <f>(((alpha*(speed^3))+(beta*(speed^2))+(ceta*speed))+delta)</f>
        <v>70.756805244040208</v>
      </c>
      <c r="V11233" s="8">
        <f t="shared" si="396"/>
        <v>28</v>
      </c>
    </row>
    <row r="11234" spans="1:22">
      <c r="A11234" s="34" t="s">
        <v>19</v>
      </c>
      <c r="B11234" s="34" t="s">
        <v>77</v>
      </c>
      <c r="C11234" s="5" t="s">
        <v>198</v>
      </c>
      <c r="D11234" s="35" t="s">
        <v>85</v>
      </c>
      <c r="E11234" s="36" t="s">
        <v>14</v>
      </c>
      <c r="F11234" s="37">
        <v>100</v>
      </c>
      <c r="G11234" s="38">
        <v>0.06</v>
      </c>
      <c r="H11234" s="34">
        <v>0.98405381078081944</v>
      </c>
      <c r="I11234" s="35">
        <v>0.89588940879383527</v>
      </c>
      <c r="J11234" s="35">
        <v>7.7181974679479648</v>
      </c>
      <c r="K11234" s="35">
        <v>-0.11093533795800928</v>
      </c>
      <c r="L11234" s="35">
        <v>0</v>
      </c>
      <c r="M11234" s="35">
        <v>0</v>
      </c>
      <c r="N11234" s="35">
        <v>0</v>
      </c>
      <c r="O11234" s="35">
        <v>0</v>
      </c>
      <c r="P11234" s="36">
        <v>11</v>
      </c>
      <c r="Q11234" s="37">
        <v>27</v>
      </c>
      <c r="R11234" s="36">
        <v>13</v>
      </c>
      <c r="S11234" s="39">
        <f t="shared" si="395"/>
        <v>27</v>
      </c>
      <c r="T11234" s="34" t="s">
        <v>50</v>
      </c>
      <c r="U11234" s="12">
        <f>EXP((alpha+(beta/speed))+(ceta*LN(speed)))</f>
        <v>2.2617159558637532</v>
      </c>
      <c r="V11234" s="8">
        <f t="shared" si="396"/>
        <v>27</v>
      </c>
    </row>
    <row r="11235" spans="1:22">
      <c r="A11235" s="34" t="s">
        <v>19</v>
      </c>
      <c r="B11235" s="34" t="s">
        <v>77</v>
      </c>
      <c r="C11235" s="5" t="s">
        <v>198</v>
      </c>
      <c r="D11235" s="35" t="s">
        <v>85</v>
      </c>
      <c r="E11235" s="36" t="s">
        <v>18</v>
      </c>
      <c r="F11235" s="37">
        <v>100</v>
      </c>
      <c r="G11235" s="38">
        <v>0.06</v>
      </c>
      <c r="H11235" s="34">
        <v>0.90105375937090915</v>
      </c>
      <c r="I11235" s="35">
        <v>2.342684722881283</v>
      </c>
      <c r="J11235" s="35">
        <v>0.80534978980383065</v>
      </c>
      <c r="K11235" s="35">
        <v>-1.5456950436768722</v>
      </c>
      <c r="L11235" s="35">
        <v>-3.1535928741781185</v>
      </c>
      <c r="M11235" s="35">
        <v>0.49585998610038712</v>
      </c>
      <c r="N11235" s="35">
        <v>0</v>
      </c>
      <c r="O11235" s="35">
        <v>0</v>
      </c>
      <c r="P11235" s="36">
        <v>11</v>
      </c>
      <c r="Q11235" s="37">
        <v>28</v>
      </c>
      <c r="R11235" s="36">
        <v>10</v>
      </c>
      <c r="S11235" s="39">
        <f t="shared" si="395"/>
        <v>28</v>
      </c>
      <c r="T11235" s="34" t="s">
        <v>44</v>
      </c>
      <c r="U11235" s="12">
        <f>(alpha+(beta/(1+EXP((((-1)*ceta)+(delta*LN(speed)))+(epsilon*speed)))))</f>
        <v>2.3485126166658556</v>
      </c>
      <c r="V11235" s="8">
        <f t="shared" si="396"/>
        <v>28</v>
      </c>
    </row>
    <row r="11236" spans="1:22">
      <c r="A11236" s="34" t="s">
        <v>19</v>
      </c>
      <c r="B11236" s="34" t="s">
        <v>77</v>
      </c>
      <c r="C11236" s="5" t="s">
        <v>198</v>
      </c>
      <c r="D11236" s="35" t="s">
        <v>85</v>
      </c>
      <c r="E11236" s="36" t="s">
        <v>17</v>
      </c>
      <c r="F11236" s="37">
        <v>100</v>
      </c>
      <c r="G11236" s="38">
        <v>0.06</v>
      </c>
      <c r="H11236" s="34">
        <v>0.95776089034550271</v>
      </c>
      <c r="I11236" s="35">
        <v>6047.5679779826787</v>
      </c>
      <c r="J11236" s="35">
        <v>1.0141181030566415</v>
      </c>
      <c r="K11236" s="35">
        <v>-0.4175835767915545</v>
      </c>
      <c r="L11236" s="35">
        <v>0</v>
      </c>
      <c r="M11236" s="35">
        <v>0</v>
      </c>
      <c r="N11236" s="35">
        <v>0</v>
      </c>
      <c r="O11236" s="35">
        <v>0</v>
      </c>
      <c r="P11236" s="36">
        <v>11</v>
      </c>
      <c r="Q11236" s="37">
        <v>28</v>
      </c>
      <c r="R11236" s="36">
        <v>0</v>
      </c>
      <c r="S11236" s="39">
        <f t="shared" si="395"/>
        <v>28</v>
      </c>
      <c r="T11236" s="34" t="s">
        <v>29</v>
      </c>
      <c r="U11236" s="12">
        <f>((alpha*(beta^speed))*(speed^ceta))</f>
        <v>2227.1543834233707</v>
      </c>
      <c r="V11236" s="8">
        <f t="shared" si="396"/>
        <v>28</v>
      </c>
    </row>
    <row r="11237" spans="1:22">
      <c r="A11237" s="34" t="s">
        <v>19</v>
      </c>
      <c r="B11237" s="34" t="s">
        <v>77</v>
      </c>
      <c r="C11237" s="5" t="s">
        <v>199</v>
      </c>
      <c r="D11237" s="35" t="s">
        <v>86</v>
      </c>
      <c r="E11237" s="36" t="s">
        <v>15</v>
      </c>
      <c r="F11237" s="37">
        <v>0</v>
      </c>
      <c r="G11237" s="38">
        <v>0</v>
      </c>
      <c r="H11237" s="34">
        <v>0.95603514482899432</v>
      </c>
      <c r="I11237" s="35">
        <v>1.4125154888899274</v>
      </c>
      <c r="J11237" s="35">
        <v>19.187104979128581</v>
      </c>
      <c r="K11237" s="35">
        <v>-0.31184083179860156</v>
      </c>
      <c r="L11237" s="35">
        <v>0.31343550167293427</v>
      </c>
      <c r="M11237" s="35">
        <v>6.3965620284723052E-2</v>
      </c>
      <c r="N11237" s="35">
        <v>0</v>
      </c>
      <c r="O11237" s="35">
        <v>0</v>
      </c>
      <c r="P11237" s="36">
        <v>12</v>
      </c>
      <c r="Q11237" s="37">
        <v>86</v>
      </c>
      <c r="R11237" s="36">
        <v>10</v>
      </c>
      <c r="S11237" s="39">
        <f t="shared" si="395"/>
        <v>86</v>
      </c>
      <c r="T11237" s="34" t="s">
        <v>44</v>
      </c>
      <c r="U11237" s="12">
        <f>(alpha+(beta/(1+EXP((((-1)*ceta)+(delta*LN(speed)))+(epsilon*speed)))))</f>
        <v>1.4267009753776789</v>
      </c>
      <c r="V11237" s="8">
        <f t="shared" si="396"/>
        <v>86</v>
      </c>
    </row>
    <row r="11238" spans="1:22">
      <c r="A11238" s="34" t="s">
        <v>19</v>
      </c>
      <c r="B11238" s="34" t="s">
        <v>77</v>
      </c>
      <c r="C11238" s="5" t="s">
        <v>199</v>
      </c>
      <c r="D11238" s="35" t="s">
        <v>86</v>
      </c>
      <c r="E11238" s="36" t="s">
        <v>16</v>
      </c>
      <c r="F11238" s="37">
        <v>0</v>
      </c>
      <c r="G11238" s="38">
        <v>0</v>
      </c>
      <c r="H11238" s="34">
        <v>0.98571200310204643</v>
      </c>
      <c r="I11238" s="35">
        <v>112.50990926654303</v>
      </c>
      <c r="J11238" s="35">
        <v>1.0058916757415999</v>
      </c>
      <c r="K11238" s="35">
        <v>-0.71423015882508234</v>
      </c>
      <c r="L11238" s="35">
        <v>0</v>
      </c>
      <c r="M11238" s="35">
        <v>0</v>
      </c>
      <c r="N11238" s="35">
        <v>0</v>
      </c>
      <c r="O11238" s="35">
        <v>0</v>
      </c>
      <c r="P11238" s="36">
        <v>12</v>
      </c>
      <c r="Q11238" s="37">
        <v>86</v>
      </c>
      <c r="R11238" s="36">
        <v>0</v>
      </c>
      <c r="S11238" s="39">
        <f t="shared" si="395"/>
        <v>86</v>
      </c>
      <c r="T11238" s="34" t="s">
        <v>29</v>
      </c>
      <c r="U11238" s="12">
        <f>((alpha*(beta^speed))*(speed^ceta))</f>
        <v>7.7431568380199787</v>
      </c>
      <c r="V11238" s="8">
        <f t="shared" si="396"/>
        <v>86</v>
      </c>
    </row>
    <row r="11239" spans="1:22">
      <c r="A11239" s="34" t="s">
        <v>19</v>
      </c>
      <c r="B11239" s="34" t="s">
        <v>77</v>
      </c>
      <c r="C11239" s="5" t="s">
        <v>199</v>
      </c>
      <c r="D11239" s="35" t="s">
        <v>86</v>
      </c>
      <c r="E11239" s="36" t="s">
        <v>14</v>
      </c>
      <c r="F11239" s="37">
        <v>0</v>
      </c>
      <c r="G11239" s="38">
        <v>0</v>
      </c>
      <c r="H11239" s="34">
        <v>0.99757355843632245</v>
      </c>
      <c r="I11239" s="35">
        <v>11.139184568802291</v>
      </c>
      <c r="J11239" s="35">
        <v>-0.80789288771726442</v>
      </c>
      <c r="K11239" s="35">
        <v>253.48004718785617</v>
      </c>
      <c r="L11239" s="35">
        <v>-3.0118477415578058</v>
      </c>
      <c r="M11239" s="35">
        <v>0</v>
      </c>
      <c r="N11239" s="35">
        <v>0</v>
      </c>
      <c r="O11239" s="35">
        <v>0</v>
      </c>
      <c r="P11239" s="36">
        <v>12</v>
      </c>
      <c r="Q11239" s="37">
        <v>86</v>
      </c>
      <c r="R11239" s="36">
        <v>1</v>
      </c>
      <c r="S11239" s="39">
        <f t="shared" si="395"/>
        <v>86</v>
      </c>
      <c r="T11239" s="34" t="s">
        <v>30</v>
      </c>
      <c r="U11239" s="12">
        <f>((alpha*(speed^beta))+(ceta*(speed^delta)))</f>
        <v>0.3051576079274525</v>
      </c>
      <c r="V11239" s="8">
        <f t="shared" si="396"/>
        <v>86</v>
      </c>
    </row>
    <row r="11240" spans="1:22">
      <c r="A11240" s="34" t="s">
        <v>19</v>
      </c>
      <c r="B11240" s="34" t="s">
        <v>77</v>
      </c>
      <c r="C11240" s="5" t="s">
        <v>199</v>
      </c>
      <c r="D11240" s="35" t="s">
        <v>86</v>
      </c>
      <c r="E11240" s="36" t="s">
        <v>18</v>
      </c>
      <c r="F11240" s="37">
        <v>0</v>
      </c>
      <c r="G11240" s="38">
        <v>0</v>
      </c>
      <c r="H11240" s="34">
        <v>0.95510827357500849</v>
      </c>
      <c r="I11240" s="35">
        <v>-1.3424270177661867E-6</v>
      </c>
      <c r="J11240" s="35">
        <v>2.9087859721920058E-4</v>
      </c>
      <c r="K11240" s="35">
        <v>-2.0006326959931785E-2</v>
      </c>
      <c r="L11240" s="35">
        <v>0.59300082486116346</v>
      </c>
      <c r="M11240" s="35">
        <v>0</v>
      </c>
      <c r="N11240" s="35">
        <v>0</v>
      </c>
      <c r="O11240" s="35">
        <v>0</v>
      </c>
      <c r="P11240" s="36">
        <v>12</v>
      </c>
      <c r="Q11240" s="37">
        <v>86</v>
      </c>
      <c r="R11240" s="36">
        <v>14</v>
      </c>
      <c r="S11240" s="39">
        <f t="shared" si="395"/>
        <v>86</v>
      </c>
      <c r="T11240" s="34" t="s">
        <v>51</v>
      </c>
      <c r="U11240" s="12">
        <f>(((alpha*(speed^3))+(beta*(speed^2))+(ceta*speed))+delta)</f>
        <v>0.16993605212794771</v>
      </c>
      <c r="V11240" s="8">
        <f t="shared" si="396"/>
        <v>86</v>
      </c>
    </row>
    <row r="11241" spans="1:22">
      <c r="A11241" s="34" t="s">
        <v>19</v>
      </c>
      <c r="B11241" s="34" t="s">
        <v>77</v>
      </c>
      <c r="C11241" s="5" t="s">
        <v>199</v>
      </c>
      <c r="D11241" s="35" t="s">
        <v>86</v>
      </c>
      <c r="E11241" s="36" t="s">
        <v>17</v>
      </c>
      <c r="F11241" s="37">
        <v>0</v>
      </c>
      <c r="G11241" s="38">
        <v>0</v>
      </c>
      <c r="H11241" s="34">
        <v>0.98559909846574978</v>
      </c>
      <c r="I11241" s="35">
        <v>3754.8942367282275</v>
      </c>
      <c r="J11241" s="35">
        <v>1.0072957423790512</v>
      </c>
      <c r="K11241" s="35">
        <v>-0.79158250706445843</v>
      </c>
      <c r="L11241" s="35">
        <v>0</v>
      </c>
      <c r="M11241" s="35">
        <v>0</v>
      </c>
      <c r="N11241" s="35">
        <v>0</v>
      </c>
      <c r="O11241" s="35">
        <v>0</v>
      </c>
      <c r="P11241" s="36">
        <v>12</v>
      </c>
      <c r="Q11241" s="37">
        <v>86</v>
      </c>
      <c r="R11241" s="36">
        <v>0</v>
      </c>
      <c r="S11241" s="39">
        <f t="shared" si="395"/>
        <v>86</v>
      </c>
      <c r="T11241" s="34" t="s">
        <v>29</v>
      </c>
      <c r="U11241" s="12">
        <f>((alpha*(beta^speed))*(speed^ceta))</f>
        <v>206.43552090852901</v>
      </c>
      <c r="V11241" s="8">
        <f t="shared" si="396"/>
        <v>86</v>
      </c>
    </row>
    <row r="11242" spans="1:22">
      <c r="A11242" s="34" t="s">
        <v>19</v>
      </c>
      <c r="B11242" s="34" t="s">
        <v>77</v>
      </c>
      <c r="C11242" s="5" t="s">
        <v>199</v>
      </c>
      <c r="D11242" s="35" t="s">
        <v>86</v>
      </c>
      <c r="E11242" s="36" t="s">
        <v>15</v>
      </c>
      <c r="F11242" s="37">
        <v>50</v>
      </c>
      <c r="G11242" s="38">
        <v>0</v>
      </c>
      <c r="H11242" s="34">
        <v>0.86238981325348574</v>
      </c>
      <c r="I11242" s="35">
        <v>2.1912324416307136</v>
      </c>
      <c r="J11242" s="35">
        <v>2.5844193288787958</v>
      </c>
      <c r="K11242" s="35">
        <v>-0.72618363229111993</v>
      </c>
      <c r="L11242" s="35">
        <v>-3.0396131196256451</v>
      </c>
      <c r="M11242" s="35">
        <v>0.32273792714342131</v>
      </c>
      <c r="N11242" s="35">
        <v>0</v>
      </c>
      <c r="O11242" s="35">
        <v>0</v>
      </c>
      <c r="P11242" s="36">
        <v>12</v>
      </c>
      <c r="Q11242" s="37">
        <v>86</v>
      </c>
      <c r="R11242" s="36">
        <v>10</v>
      </c>
      <c r="S11242" s="39">
        <f t="shared" si="395"/>
        <v>86</v>
      </c>
      <c r="T11242" s="34" t="s">
        <v>44</v>
      </c>
      <c r="U11242" s="12">
        <f>(alpha+(beta/(1+EXP((((-1)*ceta)+(delta*LN(speed)))+(epsilon*speed)))))</f>
        <v>2.1912332792917093</v>
      </c>
      <c r="V11242" s="8">
        <f t="shared" si="396"/>
        <v>86</v>
      </c>
    </row>
    <row r="11243" spans="1:22">
      <c r="A11243" s="34" t="s">
        <v>19</v>
      </c>
      <c r="B11243" s="34" t="s">
        <v>77</v>
      </c>
      <c r="C11243" s="5" t="s">
        <v>199</v>
      </c>
      <c r="D11243" s="35" t="s">
        <v>86</v>
      </c>
      <c r="E11243" s="36" t="s">
        <v>16</v>
      </c>
      <c r="F11243" s="37">
        <v>50</v>
      </c>
      <c r="G11243" s="38">
        <v>0</v>
      </c>
      <c r="H11243" s="34">
        <v>0.9739501488042599</v>
      </c>
      <c r="I11243" s="35">
        <v>4.5692629323677822</v>
      </c>
      <c r="J11243" s="35">
        <v>-0.1605389801691611</v>
      </c>
      <c r="K11243" s="35">
        <v>-0.51178975480656452</v>
      </c>
      <c r="L11243" s="35">
        <v>0</v>
      </c>
      <c r="M11243" s="35">
        <v>0</v>
      </c>
      <c r="N11243" s="35">
        <v>0</v>
      </c>
      <c r="O11243" s="35">
        <v>0</v>
      </c>
      <c r="P11243" s="36">
        <v>12</v>
      </c>
      <c r="Q11243" s="37">
        <v>86</v>
      </c>
      <c r="R11243" s="36">
        <v>13</v>
      </c>
      <c r="S11243" s="39">
        <f t="shared" si="395"/>
        <v>86</v>
      </c>
      <c r="T11243" s="34" t="s">
        <v>50</v>
      </c>
      <c r="U11243" s="12">
        <f>EXP((alpha+(beta/speed))+(ceta*LN(speed)))</f>
        <v>9.8523193007019341</v>
      </c>
      <c r="V11243" s="8">
        <f t="shared" si="396"/>
        <v>86</v>
      </c>
    </row>
    <row r="11244" spans="1:22">
      <c r="A11244" s="34" t="s">
        <v>19</v>
      </c>
      <c r="B11244" s="34" t="s">
        <v>77</v>
      </c>
      <c r="C11244" s="5" t="s">
        <v>199</v>
      </c>
      <c r="D11244" s="35" t="s">
        <v>86</v>
      </c>
      <c r="E11244" s="36" t="s">
        <v>14</v>
      </c>
      <c r="F11244" s="37">
        <v>50</v>
      </c>
      <c r="G11244" s="38">
        <v>0</v>
      </c>
      <c r="H11244" s="34">
        <v>0.99651613280049567</v>
      </c>
      <c r="I11244" s="35">
        <v>10.334885495320613</v>
      </c>
      <c r="J11244" s="35">
        <v>-0.79103537634002774</v>
      </c>
      <c r="K11244" s="35">
        <v>375.93268864310221</v>
      </c>
      <c r="L11244" s="35">
        <v>-3.1301794256200748</v>
      </c>
      <c r="M11244" s="35">
        <v>0</v>
      </c>
      <c r="N11244" s="35">
        <v>0</v>
      </c>
      <c r="O11244" s="35">
        <v>0</v>
      </c>
      <c r="P11244" s="36">
        <v>12</v>
      </c>
      <c r="Q11244" s="37">
        <v>86</v>
      </c>
      <c r="R11244" s="36">
        <v>1</v>
      </c>
      <c r="S11244" s="39">
        <f t="shared" si="395"/>
        <v>86</v>
      </c>
      <c r="T11244" s="34" t="s">
        <v>30</v>
      </c>
      <c r="U11244" s="12">
        <f>((alpha*(speed^beta))+(ceta*(speed^delta)))</f>
        <v>0.30515482598789201</v>
      </c>
      <c r="V11244" s="8">
        <f t="shared" si="396"/>
        <v>86</v>
      </c>
    </row>
    <row r="11245" spans="1:22">
      <c r="A11245" s="34" t="s">
        <v>19</v>
      </c>
      <c r="B11245" s="34" t="s">
        <v>77</v>
      </c>
      <c r="C11245" s="5" t="s">
        <v>199</v>
      </c>
      <c r="D11245" s="35" t="s">
        <v>86</v>
      </c>
      <c r="E11245" s="36" t="s">
        <v>18</v>
      </c>
      <c r="F11245" s="37">
        <v>50</v>
      </c>
      <c r="G11245" s="38">
        <v>0</v>
      </c>
      <c r="H11245" s="34">
        <v>0.82801505458628266</v>
      </c>
      <c r="I11245" s="35">
        <v>-6.2857775787800185E-7</v>
      </c>
      <c r="J11245" s="35">
        <v>2.0489558337978965E-4</v>
      </c>
      <c r="K11245" s="35">
        <v>-1.7958103249076998E-2</v>
      </c>
      <c r="L11245" s="35">
        <v>0.72174627116201817</v>
      </c>
      <c r="M11245" s="35">
        <v>0</v>
      </c>
      <c r="N11245" s="35">
        <v>0</v>
      </c>
      <c r="O11245" s="35">
        <v>0</v>
      </c>
      <c r="P11245" s="36">
        <v>12</v>
      </c>
      <c r="Q11245" s="37">
        <v>86</v>
      </c>
      <c r="R11245" s="36">
        <v>14</v>
      </c>
      <c r="S11245" s="39">
        <f t="shared" si="395"/>
        <v>86</v>
      </c>
      <c r="T11245" s="34" t="s">
        <v>51</v>
      </c>
      <c r="U11245" s="12">
        <f>(((alpha*(speed^3))+(beta*(speed^2))+(ceta*speed))+delta)</f>
        <v>0.29294647205347024</v>
      </c>
      <c r="V11245" s="8">
        <f t="shared" si="396"/>
        <v>86</v>
      </c>
    </row>
    <row r="11246" spans="1:22">
      <c r="A11246" s="34" t="s">
        <v>19</v>
      </c>
      <c r="B11246" s="34" t="s">
        <v>77</v>
      </c>
      <c r="C11246" s="5" t="s">
        <v>199</v>
      </c>
      <c r="D11246" s="35" t="s">
        <v>86</v>
      </c>
      <c r="E11246" s="36" t="s">
        <v>17</v>
      </c>
      <c r="F11246" s="37">
        <v>50</v>
      </c>
      <c r="G11246" s="38">
        <v>0</v>
      </c>
      <c r="H11246" s="34">
        <v>0.96573838192089312</v>
      </c>
      <c r="I11246" s="35">
        <v>-2.2498522697472394E-3</v>
      </c>
      <c r="J11246" s="35">
        <v>0.44119073640868917</v>
      </c>
      <c r="K11246" s="35">
        <v>-30.381032434582707</v>
      </c>
      <c r="L11246" s="35">
        <v>1058.7833055968758</v>
      </c>
      <c r="M11246" s="35">
        <v>0</v>
      </c>
      <c r="N11246" s="35">
        <v>0</v>
      </c>
      <c r="O11246" s="35">
        <v>0</v>
      </c>
      <c r="P11246" s="36">
        <v>12</v>
      </c>
      <c r="Q11246" s="37">
        <v>86</v>
      </c>
      <c r="R11246" s="36">
        <v>14</v>
      </c>
      <c r="S11246" s="39">
        <f t="shared" si="395"/>
        <v>86</v>
      </c>
      <c r="T11246" s="34" t="s">
        <v>51</v>
      </c>
      <c r="U11246" s="12">
        <f>(((alpha*(speed^3))+(beta*(speed^2))+(ceta*speed))+delta)</f>
        <v>278.02916741507806</v>
      </c>
      <c r="V11246" s="8">
        <f t="shared" si="396"/>
        <v>86</v>
      </c>
    </row>
    <row r="11247" spans="1:22">
      <c r="A11247" s="34" t="s">
        <v>19</v>
      </c>
      <c r="B11247" s="34" t="s">
        <v>77</v>
      </c>
      <c r="C11247" s="5" t="s">
        <v>199</v>
      </c>
      <c r="D11247" s="35" t="s">
        <v>86</v>
      </c>
      <c r="E11247" s="36" t="s">
        <v>15</v>
      </c>
      <c r="F11247" s="37">
        <v>100</v>
      </c>
      <c r="G11247" s="38">
        <v>0</v>
      </c>
      <c r="H11247" s="34">
        <v>0.89213739462174313</v>
      </c>
      <c r="I11247" s="35">
        <v>2.587076393328033</v>
      </c>
      <c r="J11247" s="35">
        <v>3.6772776867557457</v>
      </c>
      <c r="K11247" s="35">
        <v>-0.75979512212434697</v>
      </c>
      <c r="L11247" s="35">
        <v>-2.9418083458935578</v>
      </c>
      <c r="M11247" s="35">
        <v>0.3125083034354284</v>
      </c>
      <c r="N11247" s="35">
        <v>0</v>
      </c>
      <c r="O11247" s="35">
        <v>0</v>
      </c>
      <c r="P11247" s="36">
        <v>12</v>
      </c>
      <c r="Q11247" s="37">
        <v>86</v>
      </c>
      <c r="R11247" s="36">
        <v>10</v>
      </c>
      <c r="S11247" s="39">
        <f t="shared" si="395"/>
        <v>86</v>
      </c>
      <c r="T11247" s="34" t="s">
        <v>44</v>
      </c>
      <c r="U11247" s="12">
        <f>(alpha+(beta/(1+EXP((((-1)*ceta)+(delta*LN(speed)))+(epsilon*speed)))))</f>
        <v>2.5870781901321975</v>
      </c>
      <c r="V11247" s="8">
        <f t="shared" si="396"/>
        <v>86</v>
      </c>
    </row>
    <row r="11248" spans="1:22">
      <c r="A11248" s="34" t="s">
        <v>19</v>
      </c>
      <c r="B11248" s="34" t="s">
        <v>77</v>
      </c>
      <c r="C11248" s="5" t="s">
        <v>199</v>
      </c>
      <c r="D11248" s="35" t="s">
        <v>86</v>
      </c>
      <c r="E11248" s="36" t="s">
        <v>16</v>
      </c>
      <c r="F11248" s="37">
        <v>100</v>
      </c>
      <c r="G11248" s="38">
        <v>0</v>
      </c>
      <c r="H11248" s="34">
        <v>0.96468353265225315</v>
      </c>
      <c r="I11248" s="35">
        <v>85.228673691963522</v>
      </c>
      <c r="J11248" s="35">
        <v>0.99592309555357916</v>
      </c>
      <c r="K11248" s="35">
        <v>-0.37014590222387816</v>
      </c>
      <c r="L11248" s="35">
        <v>0</v>
      </c>
      <c r="M11248" s="35">
        <v>0</v>
      </c>
      <c r="N11248" s="35">
        <v>0</v>
      </c>
      <c r="O11248" s="35">
        <v>0</v>
      </c>
      <c r="P11248" s="36">
        <v>12</v>
      </c>
      <c r="Q11248" s="37">
        <v>86</v>
      </c>
      <c r="R11248" s="36">
        <v>0</v>
      </c>
      <c r="S11248" s="39">
        <f t="shared" si="395"/>
        <v>86</v>
      </c>
      <c r="T11248" s="34" t="s">
        <v>29</v>
      </c>
      <c r="U11248" s="12">
        <f>((alpha*(beta^speed))*(speed^ceta))</f>
        <v>11.533422029399144</v>
      </c>
      <c r="V11248" s="8">
        <f t="shared" si="396"/>
        <v>86</v>
      </c>
    </row>
    <row r="11249" spans="1:22">
      <c r="A11249" s="34" t="s">
        <v>19</v>
      </c>
      <c r="B11249" s="34" t="s">
        <v>77</v>
      </c>
      <c r="C11249" s="5" t="s">
        <v>199</v>
      </c>
      <c r="D11249" s="35" t="s">
        <v>86</v>
      </c>
      <c r="E11249" s="36" t="s">
        <v>14</v>
      </c>
      <c r="F11249" s="37">
        <v>100</v>
      </c>
      <c r="G11249" s="38">
        <v>0</v>
      </c>
      <c r="H11249" s="34">
        <v>0.99499251596735128</v>
      </c>
      <c r="I11249" s="35">
        <v>-0.12052001286743866</v>
      </c>
      <c r="J11249" s="35">
        <v>5.4293999723658525E-2</v>
      </c>
      <c r="K11249" s="35">
        <v>1.3666666713873521</v>
      </c>
      <c r="L11249" s="35">
        <v>0</v>
      </c>
      <c r="M11249" s="35">
        <v>0</v>
      </c>
      <c r="N11249" s="35">
        <v>0</v>
      </c>
      <c r="O11249" s="35">
        <v>0</v>
      </c>
      <c r="P11249" s="36">
        <v>12</v>
      </c>
      <c r="Q11249" s="37">
        <v>86</v>
      </c>
      <c r="R11249" s="36">
        <v>2</v>
      </c>
      <c r="S11249" s="39">
        <f t="shared" si="395"/>
        <v>86</v>
      </c>
      <c r="T11249" s="34" t="s">
        <v>31</v>
      </c>
      <c r="U11249" s="12">
        <f>((alpha+(beta*speed))^((-1)/ceta))</f>
        <v>0.33007648493529523</v>
      </c>
      <c r="V11249" s="8">
        <f t="shared" si="396"/>
        <v>86</v>
      </c>
    </row>
    <row r="11250" spans="1:22">
      <c r="A11250" s="34" t="s">
        <v>19</v>
      </c>
      <c r="B11250" s="34" t="s">
        <v>77</v>
      </c>
      <c r="C11250" s="5" t="s">
        <v>199</v>
      </c>
      <c r="D11250" s="35" t="s">
        <v>86</v>
      </c>
      <c r="E11250" s="36" t="s">
        <v>18</v>
      </c>
      <c r="F11250" s="37">
        <v>100</v>
      </c>
      <c r="G11250" s="38">
        <v>0</v>
      </c>
      <c r="H11250" s="34">
        <v>0.85412648530178825</v>
      </c>
      <c r="I11250" s="35">
        <v>-7.5844226308459827E-7</v>
      </c>
      <c r="J11250" s="35">
        <v>2.6321234650611978E-4</v>
      </c>
      <c r="K11250" s="35">
        <v>-2.4205738355115032E-2</v>
      </c>
      <c r="L11250" s="35">
        <v>0.97578029517439002</v>
      </c>
      <c r="M11250" s="35">
        <v>0</v>
      </c>
      <c r="N11250" s="35">
        <v>0</v>
      </c>
      <c r="O11250" s="35">
        <v>0</v>
      </c>
      <c r="P11250" s="36">
        <v>12</v>
      </c>
      <c r="Q11250" s="37">
        <v>86</v>
      </c>
      <c r="R11250" s="36">
        <v>14</v>
      </c>
      <c r="S11250" s="39">
        <f t="shared" si="395"/>
        <v>86</v>
      </c>
      <c r="T11250" s="34" t="s">
        <v>51</v>
      </c>
      <c r="U11250" s="12">
        <f>(((alpha*(speed^3))+(beta*(speed^2))+(ceta*speed))+delta)</f>
        <v>0.35839355930522154</v>
      </c>
      <c r="V11250" s="8">
        <f t="shared" si="396"/>
        <v>86</v>
      </c>
    </row>
    <row r="11251" spans="1:22">
      <c r="A11251" s="34" t="s">
        <v>19</v>
      </c>
      <c r="B11251" s="34" t="s">
        <v>77</v>
      </c>
      <c r="C11251" s="5" t="s">
        <v>199</v>
      </c>
      <c r="D11251" s="35" t="s">
        <v>86</v>
      </c>
      <c r="E11251" s="36" t="s">
        <v>17</v>
      </c>
      <c r="F11251" s="37">
        <v>100</v>
      </c>
      <c r="G11251" s="38">
        <v>0</v>
      </c>
      <c r="H11251" s="34">
        <v>0.95379628027558783</v>
      </c>
      <c r="I11251" s="35">
        <v>-2.2734796860191149E-3</v>
      </c>
      <c r="J11251" s="35">
        <v>0.45110928477969292</v>
      </c>
      <c r="K11251" s="35">
        <v>-33.029031033505298</v>
      </c>
      <c r="L11251" s="35">
        <v>1289.2641880674369</v>
      </c>
      <c r="M11251" s="35">
        <v>0</v>
      </c>
      <c r="N11251" s="35">
        <v>0</v>
      </c>
      <c r="O11251" s="35">
        <v>0</v>
      </c>
      <c r="P11251" s="36">
        <v>12</v>
      </c>
      <c r="Q11251" s="37">
        <v>86</v>
      </c>
      <c r="R11251" s="36">
        <v>14</v>
      </c>
      <c r="S11251" s="39">
        <f t="shared" si="395"/>
        <v>86</v>
      </c>
      <c r="T11251" s="34" t="s">
        <v>51</v>
      </c>
      <c r="U11251" s="12">
        <f>(((alpha*(speed^3))+(beta*(speed^2))+(ceta*speed))+delta)</f>
        <v>339.11139424601583</v>
      </c>
      <c r="V11251" s="8">
        <f t="shared" si="396"/>
        <v>86</v>
      </c>
    </row>
    <row r="11252" spans="1:22">
      <c r="A11252" s="34" t="s">
        <v>19</v>
      </c>
      <c r="B11252" s="34" t="s">
        <v>77</v>
      </c>
      <c r="C11252" s="5" t="s">
        <v>199</v>
      </c>
      <c r="D11252" s="35" t="s">
        <v>86</v>
      </c>
      <c r="E11252" s="36" t="s">
        <v>15</v>
      </c>
      <c r="F11252" s="37">
        <v>0</v>
      </c>
      <c r="G11252" s="38">
        <v>-0.06</v>
      </c>
      <c r="H11252" s="34">
        <v>0.98990416292266747</v>
      </c>
      <c r="I11252" s="35">
        <v>0.19971351305816415</v>
      </c>
      <c r="J11252" s="35">
        <v>7.1095367691723522E-3</v>
      </c>
      <c r="K11252" s="35">
        <v>8.3565540235548664E-4</v>
      </c>
      <c r="L11252" s="35">
        <v>0</v>
      </c>
      <c r="M11252" s="35">
        <v>0</v>
      </c>
      <c r="N11252" s="35">
        <v>0</v>
      </c>
      <c r="O11252" s="35">
        <v>0</v>
      </c>
      <c r="P11252" s="36">
        <v>12</v>
      </c>
      <c r="Q11252" s="37">
        <v>86</v>
      </c>
      <c r="R11252" s="36">
        <v>5</v>
      </c>
      <c r="S11252" s="39">
        <f t="shared" si="395"/>
        <v>86</v>
      </c>
      <c r="T11252" s="34" t="s">
        <v>36</v>
      </c>
      <c r="U11252" s="12">
        <f>(1/(((ceta*(speed^2))+(beta*speed))+alpha))</f>
        <v>0.14302793801370886</v>
      </c>
      <c r="V11252" s="8">
        <f t="shared" si="396"/>
        <v>86</v>
      </c>
    </row>
    <row r="11253" spans="1:22">
      <c r="A11253" s="34" t="s">
        <v>19</v>
      </c>
      <c r="B11253" s="34" t="s">
        <v>77</v>
      </c>
      <c r="C11253" s="5" t="s">
        <v>199</v>
      </c>
      <c r="D11253" s="35" t="s">
        <v>86</v>
      </c>
      <c r="E11253" s="36" t="s">
        <v>16</v>
      </c>
      <c r="F11253" s="37">
        <v>0</v>
      </c>
      <c r="G11253" s="38">
        <v>-0.06</v>
      </c>
      <c r="H11253" s="34">
        <v>0.99059467961212244</v>
      </c>
      <c r="I11253" s="35">
        <v>94.564798072590378</v>
      </c>
      <c r="J11253" s="35">
        <v>0.97655648607361978</v>
      </c>
      <c r="K11253" s="35">
        <v>-0.80756830147391545</v>
      </c>
      <c r="L11253" s="35">
        <v>0</v>
      </c>
      <c r="M11253" s="35">
        <v>0</v>
      </c>
      <c r="N11253" s="35">
        <v>0</v>
      </c>
      <c r="O11253" s="35">
        <v>0</v>
      </c>
      <c r="P11253" s="36">
        <v>12</v>
      </c>
      <c r="Q11253" s="37">
        <v>86</v>
      </c>
      <c r="R11253" s="36">
        <v>0</v>
      </c>
      <c r="S11253" s="39">
        <f t="shared" si="395"/>
        <v>86</v>
      </c>
      <c r="T11253" s="34" t="s">
        <v>29</v>
      </c>
      <c r="U11253" s="12">
        <f>((alpha*(beta^speed))*(speed^ceta))</f>
        <v>0.33687097416053552</v>
      </c>
      <c r="V11253" s="8">
        <f t="shared" si="396"/>
        <v>86</v>
      </c>
    </row>
    <row r="11254" spans="1:22">
      <c r="A11254" s="34" t="s">
        <v>19</v>
      </c>
      <c r="B11254" s="34" t="s">
        <v>77</v>
      </c>
      <c r="C11254" s="5" t="s">
        <v>199</v>
      </c>
      <c r="D11254" s="35" t="s">
        <v>86</v>
      </c>
      <c r="E11254" s="36" t="s">
        <v>14</v>
      </c>
      <c r="F11254" s="37">
        <v>0</v>
      </c>
      <c r="G11254" s="38">
        <v>-0.06</v>
      </c>
      <c r="H11254" s="34">
        <v>0.99744430980749899</v>
      </c>
      <c r="I11254" s="35">
        <v>-7.5724724682849978E-2</v>
      </c>
      <c r="J11254" s="35">
        <v>14.128984400226175</v>
      </c>
      <c r="K11254" s="35">
        <v>0.40286396215770393</v>
      </c>
      <c r="L11254" s="35">
        <v>1.1032173417184785</v>
      </c>
      <c r="M11254" s="35">
        <v>-8.6995018984933014E-4</v>
      </c>
      <c r="N11254" s="35">
        <v>0</v>
      </c>
      <c r="O11254" s="35">
        <v>0</v>
      </c>
      <c r="P11254" s="36">
        <v>12</v>
      </c>
      <c r="Q11254" s="37">
        <v>86</v>
      </c>
      <c r="R11254" s="36">
        <v>10</v>
      </c>
      <c r="S11254" s="39">
        <f t="shared" si="395"/>
        <v>86</v>
      </c>
      <c r="T11254" s="34" t="s">
        <v>44</v>
      </c>
      <c r="U11254" s="12">
        <f>(alpha+(beta/(1+EXP((((-1)*ceta)+(delta*LN(speed)))+(epsilon*speed)))))</f>
        <v>8.9578503038566196E-2</v>
      </c>
      <c r="V11254" s="8">
        <f t="shared" si="396"/>
        <v>86</v>
      </c>
    </row>
    <row r="11255" spans="1:22">
      <c r="A11255" s="34" t="s">
        <v>19</v>
      </c>
      <c r="B11255" s="34" t="s">
        <v>77</v>
      </c>
      <c r="C11255" s="5" t="s">
        <v>199</v>
      </c>
      <c r="D11255" s="35" t="s">
        <v>86</v>
      </c>
      <c r="E11255" s="36" t="s">
        <v>18</v>
      </c>
      <c r="F11255" s="37">
        <v>0</v>
      </c>
      <c r="G11255" s="38">
        <v>-0.06</v>
      </c>
      <c r="H11255" s="34">
        <v>0.99210080003990586</v>
      </c>
      <c r="I11255" s="35">
        <v>2.4606597655612417</v>
      </c>
      <c r="J11255" s="35">
        <v>-7.1220748946312424</v>
      </c>
      <c r="K11255" s="35">
        <v>-1.2674200372269875</v>
      </c>
      <c r="L11255" s="35">
        <v>0</v>
      </c>
      <c r="M11255" s="35">
        <v>0</v>
      </c>
      <c r="N11255" s="35">
        <v>0</v>
      </c>
      <c r="O11255" s="35">
        <v>0</v>
      </c>
      <c r="P11255" s="36">
        <v>12</v>
      </c>
      <c r="Q11255" s="37">
        <v>86</v>
      </c>
      <c r="R11255" s="36">
        <v>13</v>
      </c>
      <c r="S11255" s="39">
        <f t="shared" si="395"/>
        <v>86</v>
      </c>
      <c r="T11255" s="34" t="s">
        <v>50</v>
      </c>
      <c r="U11255" s="12">
        <f>EXP((alpha+(beta/speed))+(ceta*LN(speed)))</f>
        <v>3.8094549118731148E-2</v>
      </c>
      <c r="V11255" s="8">
        <f t="shared" si="396"/>
        <v>86</v>
      </c>
    </row>
    <row r="11256" spans="1:22">
      <c r="A11256" s="34" t="s">
        <v>19</v>
      </c>
      <c r="B11256" s="34" t="s">
        <v>77</v>
      </c>
      <c r="C11256" s="5" t="s">
        <v>199</v>
      </c>
      <c r="D11256" s="35" t="s">
        <v>86</v>
      </c>
      <c r="E11256" s="36" t="s">
        <v>17</v>
      </c>
      <c r="F11256" s="37">
        <v>0</v>
      </c>
      <c r="G11256" s="38">
        <v>-0.06</v>
      </c>
      <c r="H11256" s="34">
        <v>0.98735205375189605</v>
      </c>
      <c r="I11256" s="35">
        <v>12.968590064536993</v>
      </c>
      <c r="J11256" s="35">
        <v>-18.566885891943762</v>
      </c>
      <c r="K11256" s="35">
        <v>-2.3480735624695752</v>
      </c>
      <c r="L11256" s="35">
        <v>0</v>
      </c>
      <c r="M11256" s="35">
        <v>0</v>
      </c>
      <c r="N11256" s="35">
        <v>0</v>
      </c>
      <c r="O11256" s="35">
        <v>0</v>
      </c>
      <c r="P11256" s="36">
        <v>12</v>
      </c>
      <c r="Q11256" s="37">
        <v>86</v>
      </c>
      <c r="R11256" s="36">
        <v>13</v>
      </c>
      <c r="S11256" s="39">
        <f t="shared" si="395"/>
        <v>86</v>
      </c>
      <c r="T11256" s="34" t="s">
        <v>50</v>
      </c>
      <c r="U11256" s="12">
        <f>EXP((alpha+(beta/speed))+(ceta*LN(speed)))</f>
        <v>9.9101642081285579</v>
      </c>
      <c r="V11256" s="8">
        <f t="shared" si="396"/>
        <v>86</v>
      </c>
    </row>
    <row r="11257" spans="1:22">
      <c r="A11257" s="34" t="s">
        <v>19</v>
      </c>
      <c r="B11257" s="34" t="s">
        <v>77</v>
      </c>
      <c r="C11257" s="5" t="s">
        <v>199</v>
      </c>
      <c r="D11257" s="35" t="s">
        <v>86</v>
      </c>
      <c r="E11257" s="36" t="s">
        <v>15</v>
      </c>
      <c r="F11257" s="37">
        <v>50</v>
      </c>
      <c r="G11257" s="38">
        <v>-0.06</v>
      </c>
      <c r="H11257" s="34">
        <v>0.97931121030673718</v>
      </c>
      <c r="I11257" s="35">
        <v>8.4040242681515114</v>
      </c>
      <c r="J11257" s="35">
        <v>-21.715301434404569</v>
      </c>
      <c r="K11257" s="35">
        <v>-2.2653010186894642</v>
      </c>
      <c r="L11257" s="35">
        <v>0</v>
      </c>
      <c r="M11257" s="35">
        <v>0</v>
      </c>
      <c r="N11257" s="35">
        <v>0</v>
      </c>
      <c r="O11257" s="35">
        <v>0</v>
      </c>
      <c r="P11257" s="36">
        <v>12</v>
      </c>
      <c r="Q11257" s="37">
        <v>86</v>
      </c>
      <c r="R11257" s="36">
        <v>13</v>
      </c>
      <c r="S11257" s="39">
        <f t="shared" si="395"/>
        <v>86</v>
      </c>
      <c r="T11257" s="34" t="s">
        <v>50</v>
      </c>
      <c r="U11257" s="12">
        <f>EXP((alpha+(beta/speed))+(ceta*LN(speed)))</f>
        <v>0.14385970794198114</v>
      </c>
      <c r="V11257" s="8">
        <f t="shared" si="396"/>
        <v>86</v>
      </c>
    </row>
    <row r="11258" spans="1:22">
      <c r="A11258" s="34" t="s">
        <v>19</v>
      </c>
      <c r="B11258" s="34" t="s">
        <v>77</v>
      </c>
      <c r="C11258" s="5" t="s">
        <v>199</v>
      </c>
      <c r="D11258" s="35" t="s">
        <v>86</v>
      </c>
      <c r="E11258" s="36" t="s">
        <v>16</v>
      </c>
      <c r="F11258" s="37">
        <v>50</v>
      </c>
      <c r="G11258" s="38">
        <v>-0.06</v>
      </c>
      <c r="H11258" s="34">
        <v>0.98263577336846086</v>
      </c>
      <c r="I11258" s="35">
        <v>-0.36550944286286302</v>
      </c>
      <c r="J11258" s="35">
        <v>15.544806817033496</v>
      </c>
      <c r="K11258" s="35">
        <v>5.1779006870777629</v>
      </c>
      <c r="L11258" s="35">
        <v>1.9764729145372439</v>
      </c>
      <c r="M11258" s="35">
        <v>-7.4731124097336893E-3</v>
      </c>
      <c r="N11258" s="35">
        <v>0</v>
      </c>
      <c r="O11258" s="35">
        <v>0</v>
      </c>
      <c r="P11258" s="36">
        <v>12</v>
      </c>
      <c r="Q11258" s="37">
        <v>86</v>
      </c>
      <c r="R11258" s="36">
        <v>10</v>
      </c>
      <c r="S11258" s="39">
        <f t="shared" si="395"/>
        <v>86</v>
      </c>
      <c r="T11258" s="34" t="s">
        <v>44</v>
      </c>
      <c r="U11258" s="12">
        <f>(alpha+(beta/(1+EXP((((-1)*ceta)+(delta*LN(speed)))+(epsilon*speed)))))</f>
        <v>0.38352740424992404</v>
      </c>
      <c r="V11258" s="8">
        <f t="shared" si="396"/>
        <v>86</v>
      </c>
    </row>
    <row r="11259" spans="1:22">
      <c r="A11259" s="34" t="s">
        <v>19</v>
      </c>
      <c r="B11259" s="34" t="s">
        <v>77</v>
      </c>
      <c r="C11259" s="5" t="s">
        <v>199</v>
      </c>
      <c r="D11259" s="35" t="s">
        <v>86</v>
      </c>
      <c r="E11259" s="36" t="s">
        <v>14</v>
      </c>
      <c r="F11259" s="37">
        <v>50</v>
      </c>
      <c r="G11259" s="38">
        <v>-0.06</v>
      </c>
      <c r="H11259" s="34">
        <v>0.997683752463425</v>
      </c>
      <c r="I11259" s="35">
        <v>-9.3188749126394636E-3</v>
      </c>
      <c r="J11259" s="35">
        <v>9.0565175801656981</v>
      </c>
      <c r="K11259" s="35">
        <v>0.83540024774877408</v>
      </c>
      <c r="L11259" s="35">
        <v>1.1040968468698498</v>
      </c>
      <c r="M11259" s="35">
        <v>4.7890515561996513E-3</v>
      </c>
      <c r="N11259" s="35">
        <v>0</v>
      </c>
      <c r="O11259" s="35">
        <v>0</v>
      </c>
      <c r="P11259" s="36">
        <v>12</v>
      </c>
      <c r="Q11259" s="37">
        <v>86</v>
      </c>
      <c r="R11259" s="36">
        <v>10</v>
      </c>
      <c r="S11259" s="39">
        <f t="shared" si="395"/>
        <v>86</v>
      </c>
      <c r="T11259" s="34" t="s">
        <v>44</v>
      </c>
      <c r="U11259" s="12">
        <f>(alpha+(beta/(1+EXP((((-1)*ceta)+(delta*LN(speed)))+(epsilon*speed)))))</f>
        <v>9.0728367850144764E-2</v>
      </c>
      <c r="V11259" s="8">
        <f t="shared" si="396"/>
        <v>86</v>
      </c>
    </row>
    <row r="11260" spans="1:22">
      <c r="A11260" s="34" t="s">
        <v>19</v>
      </c>
      <c r="B11260" s="34" t="s">
        <v>77</v>
      </c>
      <c r="C11260" s="5" t="s">
        <v>199</v>
      </c>
      <c r="D11260" s="35" t="s">
        <v>86</v>
      </c>
      <c r="E11260" s="36" t="s">
        <v>18</v>
      </c>
      <c r="F11260" s="37">
        <v>50</v>
      </c>
      <c r="G11260" s="38">
        <v>-0.06</v>
      </c>
      <c r="H11260" s="34">
        <v>0.98147064915881777</v>
      </c>
      <c r="I11260" s="35">
        <v>3.7831057390597724</v>
      </c>
      <c r="J11260" s="35">
        <v>-12.944272422349361</v>
      </c>
      <c r="K11260" s="35">
        <v>-1.5523160245517302</v>
      </c>
      <c r="L11260" s="35">
        <v>0</v>
      </c>
      <c r="M11260" s="35">
        <v>0</v>
      </c>
      <c r="N11260" s="35">
        <v>0</v>
      </c>
      <c r="O11260" s="35">
        <v>0</v>
      </c>
      <c r="P11260" s="36">
        <v>12</v>
      </c>
      <c r="Q11260" s="37">
        <v>86</v>
      </c>
      <c r="R11260" s="36">
        <v>13</v>
      </c>
      <c r="S11260" s="39">
        <f t="shared" si="395"/>
        <v>86</v>
      </c>
      <c r="T11260" s="34" t="s">
        <v>50</v>
      </c>
      <c r="U11260" s="12">
        <f>EXP((alpha+(beta/speed))+(ceta*LN(speed)))</f>
        <v>3.7554437069874727E-2</v>
      </c>
      <c r="V11260" s="8">
        <f t="shared" si="396"/>
        <v>86</v>
      </c>
    </row>
    <row r="11261" spans="1:22">
      <c r="A11261" s="34" t="s">
        <v>19</v>
      </c>
      <c r="B11261" s="34" t="s">
        <v>77</v>
      </c>
      <c r="C11261" s="5" t="s">
        <v>199</v>
      </c>
      <c r="D11261" s="35" t="s">
        <v>86</v>
      </c>
      <c r="E11261" s="36" t="s">
        <v>17</v>
      </c>
      <c r="F11261" s="37">
        <v>50</v>
      </c>
      <c r="G11261" s="38">
        <v>-0.06</v>
      </c>
      <c r="H11261" s="34">
        <v>0.97759721703032521</v>
      </c>
      <c r="I11261" s="35">
        <v>13.401832289326657</v>
      </c>
      <c r="J11261" s="35">
        <v>-21.783356942189428</v>
      </c>
      <c r="K11261" s="35">
        <v>-2.4319453624829572</v>
      </c>
      <c r="L11261" s="35">
        <v>0</v>
      </c>
      <c r="M11261" s="35">
        <v>0</v>
      </c>
      <c r="N11261" s="35">
        <v>0</v>
      </c>
      <c r="O11261" s="35">
        <v>0</v>
      </c>
      <c r="P11261" s="36">
        <v>12</v>
      </c>
      <c r="Q11261" s="37">
        <v>86</v>
      </c>
      <c r="R11261" s="36">
        <v>13</v>
      </c>
      <c r="S11261" s="39">
        <f t="shared" si="395"/>
        <v>86</v>
      </c>
      <c r="T11261" s="34" t="s">
        <v>50</v>
      </c>
      <c r="U11261" s="12">
        <f>EXP((alpha+(beta/speed))+(ceta*LN(speed)))</f>
        <v>10.133109099388877</v>
      </c>
      <c r="V11261" s="8">
        <f t="shared" si="396"/>
        <v>86</v>
      </c>
    </row>
    <row r="11262" spans="1:22">
      <c r="A11262" s="34" t="s">
        <v>19</v>
      </c>
      <c r="B11262" s="34" t="s">
        <v>77</v>
      </c>
      <c r="C11262" s="5" t="s">
        <v>199</v>
      </c>
      <c r="D11262" s="35" t="s">
        <v>86</v>
      </c>
      <c r="E11262" s="36" t="s">
        <v>15</v>
      </c>
      <c r="F11262" s="37">
        <v>100</v>
      </c>
      <c r="G11262" s="38">
        <v>-0.06</v>
      </c>
      <c r="H11262" s="34">
        <v>0.96539293474325105</v>
      </c>
      <c r="I11262" s="35">
        <v>8.9058367801218203</v>
      </c>
      <c r="J11262" s="35">
        <v>-24.465009193633005</v>
      </c>
      <c r="K11262" s="35">
        <v>-2.3539255256630778</v>
      </c>
      <c r="L11262" s="35">
        <v>0</v>
      </c>
      <c r="M11262" s="35">
        <v>0</v>
      </c>
      <c r="N11262" s="35">
        <v>0</v>
      </c>
      <c r="O11262" s="35">
        <v>0</v>
      </c>
      <c r="P11262" s="36">
        <v>12</v>
      </c>
      <c r="Q11262" s="37">
        <v>86</v>
      </c>
      <c r="R11262" s="36">
        <v>13</v>
      </c>
      <c r="S11262" s="39">
        <f t="shared" si="395"/>
        <v>86</v>
      </c>
      <c r="T11262" s="34" t="s">
        <v>50</v>
      </c>
      <c r="U11262" s="12">
        <f>EXP((alpha+(beta/speed))+(ceta*LN(speed)))</f>
        <v>0.15507570347398972</v>
      </c>
      <c r="V11262" s="8">
        <f t="shared" si="396"/>
        <v>86</v>
      </c>
    </row>
    <row r="11263" spans="1:22">
      <c r="A11263" s="34" t="s">
        <v>19</v>
      </c>
      <c r="B11263" s="34" t="s">
        <v>77</v>
      </c>
      <c r="C11263" s="5" t="s">
        <v>199</v>
      </c>
      <c r="D11263" s="35" t="s">
        <v>86</v>
      </c>
      <c r="E11263" s="36" t="s">
        <v>16</v>
      </c>
      <c r="F11263" s="37">
        <v>100</v>
      </c>
      <c r="G11263" s="38">
        <v>-0.06</v>
      </c>
      <c r="H11263" s="34">
        <v>0.9727228266412441</v>
      </c>
      <c r="I11263" s="35">
        <v>9.2746862646496258</v>
      </c>
      <c r="J11263" s="35">
        <v>-19.682550254287197</v>
      </c>
      <c r="K11263" s="35">
        <v>-2.2127682766953787</v>
      </c>
      <c r="L11263" s="35">
        <v>0</v>
      </c>
      <c r="M11263" s="35">
        <v>0</v>
      </c>
      <c r="N11263" s="35">
        <v>0</v>
      </c>
      <c r="O11263" s="35">
        <v>0</v>
      </c>
      <c r="P11263" s="36">
        <v>12</v>
      </c>
      <c r="Q11263" s="37">
        <v>86</v>
      </c>
      <c r="R11263" s="36">
        <v>13</v>
      </c>
      <c r="S11263" s="39">
        <f t="shared" si="395"/>
        <v>86</v>
      </c>
      <c r="T11263" s="34" t="s">
        <v>50</v>
      </c>
      <c r="U11263" s="12">
        <f>EXP((alpha+(beta/speed))+(ceta*LN(speed)))</f>
        <v>0.44458278904290599</v>
      </c>
      <c r="V11263" s="8">
        <f t="shared" si="396"/>
        <v>86</v>
      </c>
    </row>
    <row r="11264" spans="1:22">
      <c r="A11264" s="34" t="s">
        <v>19</v>
      </c>
      <c r="B11264" s="34" t="s">
        <v>77</v>
      </c>
      <c r="C11264" s="5" t="s">
        <v>199</v>
      </c>
      <c r="D11264" s="35" t="s">
        <v>86</v>
      </c>
      <c r="E11264" s="36" t="s">
        <v>14</v>
      </c>
      <c r="F11264" s="37">
        <v>100</v>
      </c>
      <c r="G11264" s="38">
        <v>-0.06</v>
      </c>
      <c r="H11264" s="34">
        <v>0.9978056655848887</v>
      </c>
      <c r="I11264" s="35">
        <v>0.10310022883344903</v>
      </c>
      <c r="J11264" s="35">
        <v>6.0543526454481272E-2</v>
      </c>
      <c r="K11264" s="35">
        <v>7.5039179802480302E-4</v>
      </c>
      <c r="L11264" s="35">
        <v>0</v>
      </c>
      <c r="M11264" s="35">
        <v>0</v>
      </c>
      <c r="N11264" s="35">
        <v>0</v>
      </c>
      <c r="O11264" s="35">
        <v>0</v>
      </c>
      <c r="P11264" s="36">
        <v>12</v>
      </c>
      <c r="Q11264" s="37">
        <v>86</v>
      </c>
      <c r="R11264" s="36">
        <v>5</v>
      </c>
      <c r="S11264" s="39">
        <f t="shared" si="395"/>
        <v>86</v>
      </c>
      <c r="T11264" s="34" t="s">
        <v>36</v>
      </c>
      <c r="U11264" s="12">
        <f>(1/(((ceta*(speed^2))+(beta*speed))+alpha))</f>
        <v>9.20832253463231E-2</v>
      </c>
      <c r="V11264" s="8">
        <f t="shared" si="396"/>
        <v>86</v>
      </c>
    </row>
    <row r="11265" spans="1:22">
      <c r="A11265" s="34" t="s">
        <v>19</v>
      </c>
      <c r="B11265" s="34" t="s">
        <v>77</v>
      </c>
      <c r="C11265" s="5" t="s">
        <v>199</v>
      </c>
      <c r="D11265" s="35" t="s">
        <v>86</v>
      </c>
      <c r="E11265" s="36" t="s">
        <v>18</v>
      </c>
      <c r="F11265" s="37">
        <v>100</v>
      </c>
      <c r="G11265" s="38">
        <v>-0.06</v>
      </c>
      <c r="H11265" s="34">
        <v>0.96957879034377092</v>
      </c>
      <c r="I11265" s="35">
        <v>4.3355451593239591</v>
      </c>
      <c r="J11265" s="35">
        <v>-15.430894768178842</v>
      </c>
      <c r="K11265" s="35">
        <v>-1.6621279440145262</v>
      </c>
      <c r="L11265" s="35">
        <v>0</v>
      </c>
      <c r="M11265" s="35">
        <v>0</v>
      </c>
      <c r="N11265" s="35">
        <v>0</v>
      </c>
      <c r="O11265" s="35">
        <v>0</v>
      </c>
      <c r="P11265" s="36">
        <v>12</v>
      </c>
      <c r="Q11265" s="37">
        <v>86</v>
      </c>
      <c r="R11265" s="36">
        <v>13</v>
      </c>
      <c r="S11265" s="39">
        <f t="shared" si="395"/>
        <v>86</v>
      </c>
      <c r="T11265" s="34" t="s">
        <v>50</v>
      </c>
      <c r="U11265" s="12">
        <f>EXP((alpha+(beta/speed))+(ceta*LN(speed)))</f>
        <v>3.8868195349041096E-2</v>
      </c>
      <c r="V11265" s="8">
        <f t="shared" si="396"/>
        <v>86</v>
      </c>
    </row>
    <row r="11266" spans="1:22">
      <c r="A11266" s="34" t="s">
        <v>19</v>
      </c>
      <c r="B11266" s="34" t="s">
        <v>77</v>
      </c>
      <c r="C11266" s="5" t="s">
        <v>199</v>
      </c>
      <c r="D11266" s="35" t="s">
        <v>86</v>
      </c>
      <c r="E11266" s="36" t="s">
        <v>17</v>
      </c>
      <c r="F11266" s="37">
        <v>100</v>
      </c>
      <c r="G11266" s="38">
        <v>-0.06</v>
      </c>
      <c r="H11266" s="34">
        <v>0.9650322768318278</v>
      </c>
      <c r="I11266" s="35">
        <v>13.729123034239196</v>
      </c>
      <c r="J11266" s="35">
        <v>-24.262048303314817</v>
      </c>
      <c r="K11266" s="35">
        <v>-2.4838951165590677</v>
      </c>
      <c r="L11266" s="35">
        <v>0</v>
      </c>
      <c r="M11266" s="35">
        <v>0</v>
      </c>
      <c r="N11266" s="35">
        <v>0</v>
      </c>
      <c r="O11266" s="35">
        <v>0</v>
      </c>
      <c r="P11266" s="36">
        <v>12</v>
      </c>
      <c r="Q11266" s="37">
        <v>86</v>
      </c>
      <c r="R11266" s="36">
        <v>13</v>
      </c>
      <c r="S11266" s="39">
        <f t="shared" ref="S11266:S11329" si="397">V11266</f>
        <v>86</v>
      </c>
      <c r="T11266" s="34" t="s">
        <v>50</v>
      </c>
      <c r="U11266" s="12">
        <f>EXP((alpha+(beta/speed))+(ceta*LN(speed)))</f>
        <v>10.836008372524828</v>
      </c>
      <c r="V11266" s="8">
        <f t="shared" ref="V11266:V11329" si="398">IF($V$1&lt;P11266,P11266,IF($V$1&gt;Q11266,Q11266,$V$1))</f>
        <v>86</v>
      </c>
    </row>
    <row r="11267" spans="1:22">
      <c r="A11267" s="34" t="s">
        <v>19</v>
      </c>
      <c r="B11267" s="34" t="s">
        <v>77</v>
      </c>
      <c r="C11267" s="5" t="s">
        <v>199</v>
      </c>
      <c r="D11267" s="35" t="s">
        <v>86</v>
      </c>
      <c r="E11267" s="36" t="s">
        <v>15</v>
      </c>
      <c r="F11267" s="37">
        <v>0</v>
      </c>
      <c r="G11267" s="38">
        <v>-0.04</v>
      </c>
      <c r="H11267" s="34">
        <v>0.98959825664555168</v>
      </c>
      <c r="I11267" s="35">
        <v>2.4037707271609306E-2</v>
      </c>
      <c r="J11267" s="35">
        <v>21.454786251861112</v>
      </c>
      <c r="K11267" s="35">
        <v>0.43982806049081929</v>
      </c>
      <c r="L11267" s="35">
        <v>0.81462801068655655</v>
      </c>
      <c r="M11267" s="35">
        <v>2.0394455076665218E-2</v>
      </c>
      <c r="N11267" s="35">
        <v>0</v>
      </c>
      <c r="O11267" s="35">
        <v>0</v>
      </c>
      <c r="P11267" s="36">
        <v>12</v>
      </c>
      <c r="Q11267" s="37">
        <v>86</v>
      </c>
      <c r="R11267" s="36">
        <v>10</v>
      </c>
      <c r="S11267" s="39">
        <f t="shared" si="397"/>
        <v>86</v>
      </c>
      <c r="T11267" s="34" t="s">
        <v>44</v>
      </c>
      <c r="U11267" s="12">
        <f>(alpha+(beta/(1+EXP((((-1)*ceta)+(delta*LN(speed)))+(epsilon*speed)))))</f>
        <v>0.17603491209305777</v>
      </c>
      <c r="V11267" s="8">
        <f t="shared" si="398"/>
        <v>86</v>
      </c>
    </row>
    <row r="11268" spans="1:22">
      <c r="A11268" s="34" t="s">
        <v>19</v>
      </c>
      <c r="B11268" s="34" t="s">
        <v>77</v>
      </c>
      <c r="C11268" s="5" t="s">
        <v>199</v>
      </c>
      <c r="D11268" s="35" t="s">
        <v>86</v>
      </c>
      <c r="E11268" s="36" t="s">
        <v>16</v>
      </c>
      <c r="F11268" s="37">
        <v>0</v>
      </c>
      <c r="G11268" s="38">
        <v>-0.04</v>
      </c>
      <c r="H11268" s="34">
        <v>0.98511761445098156</v>
      </c>
      <c r="I11268" s="35">
        <v>77.072825978286318</v>
      </c>
      <c r="J11268" s="35">
        <v>0.97606909963531296</v>
      </c>
      <c r="K11268" s="35">
        <v>-0.63666248265161685</v>
      </c>
      <c r="L11268" s="35">
        <v>0</v>
      </c>
      <c r="M11268" s="35">
        <v>0</v>
      </c>
      <c r="N11268" s="35">
        <v>0</v>
      </c>
      <c r="O11268" s="35">
        <v>0</v>
      </c>
      <c r="P11268" s="36">
        <v>12</v>
      </c>
      <c r="Q11268" s="37">
        <v>86</v>
      </c>
      <c r="R11268" s="36">
        <v>0</v>
      </c>
      <c r="S11268" s="39">
        <f t="shared" si="397"/>
        <v>86</v>
      </c>
      <c r="T11268" s="34" t="s">
        <v>29</v>
      </c>
      <c r="U11268" s="12">
        <f>((alpha*(beta^speed))*(speed^ceta))</f>
        <v>0.56312811414861852</v>
      </c>
      <c r="V11268" s="8">
        <f t="shared" si="398"/>
        <v>86</v>
      </c>
    </row>
    <row r="11269" spans="1:22">
      <c r="A11269" s="34" t="s">
        <v>19</v>
      </c>
      <c r="B11269" s="34" t="s">
        <v>77</v>
      </c>
      <c r="C11269" s="5" t="s">
        <v>199</v>
      </c>
      <c r="D11269" s="35" t="s">
        <v>86</v>
      </c>
      <c r="E11269" s="36" t="s">
        <v>14</v>
      </c>
      <c r="F11269" s="37">
        <v>0</v>
      </c>
      <c r="G11269" s="38">
        <v>-0.04</v>
      </c>
      <c r="H11269" s="34">
        <v>0.99692356587817632</v>
      </c>
      <c r="I11269" s="35">
        <v>-0.10390019941612538</v>
      </c>
      <c r="J11269" s="35">
        <v>13.383458054540347</v>
      </c>
      <c r="K11269" s="35">
        <v>0.4996107332205979</v>
      </c>
      <c r="L11269" s="35">
        <v>1.0578926779661615</v>
      </c>
      <c r="M11269" s="35">
        <v>-2.8068045970184669E-4</v>
      </c>
      <c r="N11269" s="35">
        <v>0</v>
      </c>
      <c r="O11269" s="35">
        <v>0</v>
      </c>
      <c r="P11269" s="36">
        <v>12</v>
      </c>
      <c r="Q11269" s="37">
        <v>86</v>
      </c>
      <c r="R11269" s="36">
        <v>10</v>
      </c>
      <c r="S11269" s="39">
        <f t="shared" si="397"/>
        <v>86</v>
      </c>
      <c r="T11269" s="34" t="s">
        <v>44</v>
      </c>
      <c r="U11269" s="12">
        <f>(alpha+(beta/(1+EXP((((-1)*ceta)+(delta*LN(speed)))+(epsilon*speed)))))</f>
        <v>9.6085742621795645E-2</v>
      </c>
      <c r="V11269" s="8">
        <f t="shared" si="398"/>
        <v>86</v>
      </c>
    </row>
    <row r="11270" spans="1:22">
      <c r="A11270" s="34" t="s">
        <v>19</v>
      </c>
      <c r="B11270" s="34" t="s">
        <v>77</v>
      </c>
      <c r="C11270" s="5" t="s">
        <v>199</v>
      </c>
      <c r="D11270" s="35" t="s">
        <v>86</v>
      </c>
      <c r="E11270" s="36" t="s">
        <v>18</v>
      </c>
      <c r="F11270" s="37">
        <v>0</v>
      </c>
      <c r="G11270" s="38">
        <v>-0.04</v>
      </c>
      <c r="H11270" s="34">
        <v>0.98941455875654805</v>
      </c>
      <c r="I11270" s="35">
        <v>0.82804418300337101</v>
      </c>
      <c r="J11270" s="35">
        <v>0.18326441162708715</v>
      </c>
      <c r="K11270" s="35">
        <v>1.1245451127131221E-3</v>
      </c>
      <c r="L11270" s="35">
        <v>0</v>
      </c>
      <c r="M11270" s="35">
        <v>0</v>
      </c>
      <c r="N11270" s="35">
        <v>0</v>
      </c>
      <c r="O11270" s="35">
        <v>0</v>
      </c>
      <c r="P11270" s="36">
        <v>12</v>
      </c>
      <c r="Q11270" s="37">
        <v>86</v>
      </c>
      <c r="R11270" s="36">
        <v>5</v>
      </c>
      <c r="S11270" s="39">
        <f t="shared" si="397"/>
        <v>86</v>
      </c>
      <c r="T11270" s="34" t="s">
        <v>36</v>
      </c>
      <c r="U11270" s="12">
        <f>(1/(((ceta*(speed^2))+(beta*speed))+alpha))</f>
        <v>4.0151097837501676E-2</v>
      </c>
      <c r="V11270" s="8">
        <f t="shared" si="398"/>
        <v>86</v>
      </c>
    </row>
    <row r="11271" spans="1:22">
      <c r="A11271" s="34" t="s">
        <v>19</v>
      </c>
      <c r="B11271" s="34" t="s">
        <v>77</v>
      </c>
      <c r="C11271" s="5" t="s">
        <v>199</v>
      </c>
      <c r="D11271" s="35" t="s">
        <v>86</v>
      </c>
      <c r="E11271" s="36" t="s">
        <v>17</v>
      </c>
      <c r="F11271" s="37">
        <v>0</v>
      </c>
      <c r="G11271" s="38">
        <v>-0.04</v>
      </c>
      <c r="H11271" s="34">
        <v>0.98313075292143148</v>
      </c>
      <c r="I11271" s="35">
        <v>1926.2531041654886</v>
      </c>
      <c r="J11271" s="35">
        <v>0.97144686753600129</v>
      </c>
      <c r="K11271" s="35">
        <v>-0.56104688381074796</v>
      </c>
      <c r="L11271" s="35">
        <v>0</v>
      </c>
      <c r="M11271" s="35">
        <v>0</v>
      </c>
      <c r="N11271" s="35">
        <v>0</v>
      </c>
      <c r="O11271" s="35">
        <v>0</v>
      </c>
      <c r="P11271" s="36">
        <v>12</v>
      </c>
      <c r="Q11271" s="37">
        <v>86</v>
      </c>
      <c r="R11271" s="36">
        <v>0</v>
      </c>
      <c r="S11271" s="39">
        <f t="shared" si="397"/>
        <v>86</v>
      </c>
      <c r="T11271" s="34" t="s">
        <v>29</v>
      </c>
      <c r="U11271" s="12">
        <f>((alpha*(beta^speed))*(speed^ceta))</f>
        <v>13.104109528027845</v>
      </c>
      <c r="V11271" s="8">
        <f t="shared" si="398"/>
        <v>86</v>
      </c>
    </row>
    <row r="11272" spans="1:22">
      <c r="A11272" s="34" t="s">
        <v>19</v>
      </c>
      <c r="B11272" s="34" t="s">
        <v>77</v>
      </c>
      <c r="C11272" s="5" t="s">
        <v>199</v>
      </c>
      <c r="D11272" s="35" t="s">
        <v>86</v>
      </c>
      <c r="E11272" s="36" t="s">
        <v>15</v>
      </c>
      <c r="F11272" s="37">
        <v>50</v>
      </c>
      <c r="G11272" s="38">
        <v>-0.04</v>
      </c>
      <c r="H11272" s="34">
        <v>0.97029822565969814</v>
      </c>
      <c r="I11272" s="35">
        <v>9.2052737118922128</v>
      </c>
      <c r="J11272" s="35">
        <v>-26.590408930302697</v>
      </c>
      <c r="K11272" s="35">
        <v>-2.349938687245035</v>
      </c>
      <c r="L11272" s="35">
        <v>0</v>
      </c>
      <c r="M11272" s="35">
        <v>0</v>
      </c>
      <c r="N11272" s="35">
        <v>0</v>
      </c>
      <c r="O11272" s="35">
        <v>0</v>
      </c>
      <c r="P11272" s="36">
        <v>12</v>
      </c>
      <c r="Q11272" s="37">
        <v>86</v>
      </c>
      <c r="R11272" s="36">
        <v>13</v>
      </c>
      <c r="S11272" s="39">
        <f t="shared" si="397"/>
        <v>86</v>
      </c>
      <c r="T11272" s="34" t="s">
        <v>50</v>
      </c>
      <c r="U11272" s="12">
        <f>EXP((alpha+(beta/speed))+(ceta*LN(speed)))</f>
        <v>0.20776240672931276</v>
      </c>
      <c r="V11272" s="8">
        <f t="shared" si="398"/>
        <v>86</v>
      </c>
    </row>
    <row r="11273" spans="1:22">
      <c r="A11273" s="34" t="s">
        <v>19</v>
      </c>
      <c r="B11273" s="34" t="s">
        <v>77</v>
      </c>
      <c r="C11273" s="5" t="s">
        <v>199</v>
      </c>
      <c r="D11273" s="35" t="s">
        <v>86</v>
      </c>
      <c r="E11273" s="36" t="s">
        <v>16</v>
      </c>
      <c r="F11273" s="37">
        <v>50</v>
      </c>
      <c r="G11273" s="38">
        <v>-0.04</v>
      </c>
      <c r="H11273" s="34">
        <v>0.97042873298291199</v>
      </c>
      <c r="I11273" s="35">
        <v>-1.9177229477804913</v>
      </c>
      <c r="J11273" s="35">
        <v>29.127595384641324</v>
      </c>
      <c r="K11273" s="35">
        <v>2.9431599382317981</v>
      </c>
      <c r="L11273" s="35">
        <v>1.2317670160550807</v>
      </c>
      <c r="M11273" s="35">
        <v>-1.1999573448967659E-3</v>
      </c>
      <c r="N11273" s="35">
        <v>0</v>
      </c>
      <c r="O11273" s="35">
        <v>0</v>
      </c>
      <c r="P11273" s="36">
        <v>12</v>
      </c>
      <c r="Q11273" s="37">
        <v>86</v>
      </c>
      <c r="R11273" s="36">
        <v>10</v>
      </c>
      <c r="S11273" s="39">
        <f t="shared" si="397"/>
        <v>86</v>
      </c>
      <c r="T11273" s="34" t="s">
        <v>44</v>
      </c>
      <c r="U11273" s="12">
        <f>(alpha+(beta/(1+EXP((((-1)*ceta)+(delta*LN(speed)))+(epsilon*speed)))))</f>
        <v>0.41674414639377355</v>
      </c>
      <c r="V11273" s="8">
        <f t="shared" si="398"/>
        <v>86</v>
      </c>
    </row>
    <row r="11274" spans="1:22">
      <c r="A11274" s="34" t="s">
        <v>19</v>
      </c>
      <c r="B11274" s="34" t="s">
        <v>77</v>
      </c>
      <c r="C11274" s="5" t="s">
        <v>199</v>
      </c>
      <c r="D11274" s="35" t="s">
        <v>86</v>
      </c>
      <c r="E11274" s="36" t="s">
        <v>14</v>
      </c>
      <c r="F11274" s="37">
        <v>50</v>
      </c>
      <c r="G11274" s="38">
        <v>-0.04</v>
      </c>
      <c r="H11274" s="34">
        <v>0.99712488609613981</v>
      </c>
      <c r="I11274" s="35">
        <v>-9.28478010834905E-2</v>
      </c>
      <c r="J11274" s="35">
        <v>13.106462566693327</v>
      </c>
      <c r="K11274" s="35">
        <v>0.47161758347682026</v>
      </c>
      <c r="L11274" s="35">
        <v>1.0662125965266342</v>
      </c>
      <c r="M11274" s="35">
        <v>-3.3743193161544068E-4</v>
      </c>
      <c r="N11274" s="35">
        <v>0</v>
      </c>
      <c r="O11274" s="35">
        <v>0</v>
      </c>
      <c r="P11274" s="36">
        <v>12</v>
      </c>
      <c r="Q11274" s="37">
        <v>86</v>
      </c>
      <c r="R11274" s="36">
        <v>10</v>
      </c>
      <c r="S11274" s="39">
        <f t="shared" si="397"/>
        <v>86</v>
      </c>
      <c r="T11274" s="34" t="s">
        <v>44</v>
      </c>
      <c r="U11274" s="12">
        <f>(alpha+(beta/(1+EXP((((-1)*ceta)+(delta*LN(speed)))+(epsilon*speed)))))</f>
        <v>9.1723106553815409E-2</v>
      </c>
      <c r="V11274" s="8">
        <f t="shared" si="398"/>
        <v>86</v>
      </c>
    </row>
    <row r="11275" spans="1:22">
      <c r="A11275" s="34" t="s">
        <v>19</v>
      </c>
      <c r="B11275" s="34" t="s">
        <v>77</v>
      </c>
      <c r="C11275" s="5" t="s">
        <v>199</v>
      </c>
      <c r="D11275" s="35" t="s">
        <v>86</v>
      </c>
      <c r="E11275" s="36" t="s">
        <v>18</v>
      </c>
      <c r="F11275" s="37">
        <v>50</v>
      </c>
      <c r="G11275" s="38">
        <v>-0.04</v>
      </c>
      <c r="H11275" s="34">
        <v>0.96864418313070466</v>
      </c>
      <c r="I11275" s="35">
        <v>5.2279737017743884</v>
      </c>
      <c r="J11275" s="35">
        <v>-20.258718454012772</v>
      </c>
      <c r="K11275" s="35">
        <v>-1.8354330918484332</v>
      </c>
      <c r="L11275" s="35">
        <v>0</v>
      </c>
      <c r="M11275" s="35">
        <v>0</v>
      </c>
      <c r="N11275" s="35">
        <v>0</v>
      </c>
      <c r="O11275" s="35">
        <v>0</v>
      </c>
      <c r="P11275" s="36">
        <v>12</v>
      </c>
      <c r="Q11275" s="37">
        <v>86</v>
      </c>
      <c r="R11275" s="36">
        <v>13</v>
      </c>
      <c r="S11275" s="39">
        <f t="shared" si="397"/>
        <v>86</v>
      </c>
      <c r="T11275" s="34" t="s">
        <v>50</v>
      </c>
      <c r="U11275" s="12">
        <f>EXP((alpha+(beta/speed))+(ceta*LN(speed)))</f>
        <v>4.1450753376953718E-2</v>
      </c>
      <c r="V11275" s="8">
        <f t="shared" si="398"/>
        <v>86</v>
      </c>
    </row>
    <row r="11276" spans="1:22">
      <c r="A11276" s="34" t="s">
        <v>19</v>
      </c>
      <c r="B11276" s="34" t="s">
        <v>77</v>
      </c>
      <c r="C11276" s="5" t="s">
        <v>199</v>
      </c>
      <c r="D11276" s="35" t="s">
        <v>86</v>
      </c>
      <c r="E11276" s="36" t="s">
        <v>17</v>
      </c>
      <c r="F11276" s="37">
        <v>50</v>
      </c>
      <c r="G11276" s="38">
        <v>-0.04</v>
      </c>
      <c r="H11276" s="34">
        <v>0.96720898362133523</v>
      </c>
      <c r="I11276" s="35">
        <v>1133.7970668097576</v>
      </c>
      <c r="J11276" s="35">
        <v>0.96388543566744356</v>
      </c>
      <c r="K11276" s="35">
        <v>-0.28759617409643856</v>
      </c>
      <c r="L11276" s="35">
        <v>0</v>
      </c>
      <c r="M11276" s="35">
        <v>0</v>
      </c>
      <c r="N11276" s="35">
        <v>0</v>
      </c>
      <c r="O11276" s="35">
        <v>0</v>
      </c>
      <c r="P11276" s="36">
        <v>12</v>
      </c>
      <c r="Q11276" s="37">
        <v>86</v>
      </c>
      <c r="R11276" s="36">
        <v>0</v>
      </c>
      <c r="S11276" s="39">
        <f t="shared" si="397"/>
        <v>86</v>
      </c>
      <c r="T11276" s="34" t="s">
        <v>29</v>
      </c>
      <c r="U11276" s="12">
        <f>((alpha*(beta^speed))*(speed^ceta))</f>
        <v>13.315789899281151</v>
      </c>
      <c r="V11276" s="8">
        <f t="shared" si="398"/>
        <v>86</v>
      </c>
    </row>
    <row r="11277" spans="1:22">
      <c r="A11277" s="34" t="s">
        <v>19</v>
      </c>
      <c r="B11277" s="34" t="s">
        <v>77</v>
      </c>
      <c r="C11277" s="5" t="s">
        <v>199</v>
      </c>
      <c r="D11277" s="35" t="s">
        <v>86</v>
      </c>
      <c r="E11277" s="36" t="s">
        <v>15</v>
      </c>
      <c r="F11277" s="37">
        <v>100</v>
      </c>
      <c r="G11277" s="38">
        <v>-0.04</v>
      </c>
      <c r="H11277" s="34">
        <v>0.96007287591458057</v>
      </c>
      <c r="I11277" s="35">
        <v>9.9336856157315019</v>
      </c>
      <c r="J11277" s="35">
        <v>-29.745678100544652</v>
      </c>
      <c r="K11277" s="35">
        <v>-2.4755814317327069</v>
      </c>
      <c r="L11277" s="35">
        <v>0</v>
      </c>
      <c r="M11277" s="35">
        <v>0</v>
      </c>
      <c r="N11277" s="35">
        <v>0</v>
      </c>
      <c r="O11277" s="35">
        <v>0</v>
      </c>
      <c r="P11277" s="36">
        <v>12</v>
      </c>
      <c r="Q11277" s="37">
        <v>86</v>
      </c>
      <c r="R11277" s="36">
        <v>13</v>
      </c>
      <c r="S11277" s="39">
        <f t="shared" si="397"/>
        <v>86</v>
      </c>
      <c r="T11277" s="34" t="s">
        <v>50</v>
      </c>
      <c r="U11277" s="12">
        <f>EXP((alpha+(beta/speed))+(ceta*LN(speed)))</f>
        <v>0.23709513158914111</v>
      </c>
      <c r="V11277" s="8">
        <f t="shared" si="398"/>
        <v>86</v>
      </c>
    </row>
    <row r="11278" spans="1:22">
      <c r="A11278" s="34" t="s">
        <v>19</v>
      </c>
      <c r="B11278" s="34" t="s">
        <v>77</v>
      </c>
      <c r="C11278" s="5" t="s">
        <v>199</v>
      </c>
      <c r="D11278" s="35" t="s">
        <v>86</v>
      </c>
      <c r="E11278" s="36" t="s">
        <v>16</v>
      </c>
      <c r="F11278" s="37">
        <v>100</v>
      </c>
      <c r="G11278" s="38">
        <v>-0.04</v>
      </c>
      <c r="H11278" s="34">
        <v>0.95714676514626129</v>
      </c>
      <c r="I11278" s="35">
        <v>-2.0145035420162261</v>
      </c>
      <c r="J11278" s="35">
        <v>22.603523843340238</v>
      </c>
      <c r="K11278" s="35">
        <v>4.1616523703027335</v>
      </c>
      <c r="L11278" s="35">
        <v>1.4631346609281548</v>
      </c>
      <c r="M11278" s="35">
        <v>-2.9432554927315518E-3</v>
      </c>
      <c r="N11278" s="35">
        <v>0</v>
      </c>
      <c r="O11278" s="35">
        <v>0</v>
      </c>
      <c r="P11278" s="36">
        <v>12</v>
      </c>
      <c r="Q11278" s="37">
        <v>86</v>
      </c>
      <c r="R11278" s="36">
        <v>10</v>
      </c>
      <c r="S11278" s="39">
        <f t="shared" si="397"/>
        <v>86</v>
      </c>
      <c r="T11278" s="34" t="s">
        <v>44</v>
      </c>
      <c r="U11278" s="12">
        <f>(alpha+(beta/(1+EXP((((-1)*ceta)+(delta*LN(speed)))+(epsilon*speed)))))</f>
        <v>0.44589967023228594</v>
      </c>
      <c r="V11278" s="8">
        <f t="shared" si="398"/>
        <v>86</v>
      </c>
    </row>
    <row r="11279" spans="1:22">
      <c r="A11279" s="34" t="s">
        <v>19</v>
      </c>
      <c r="B11279" s="34" t="s">
        <v>77</v>
      </c>
      <c r="C11279" s="5" t="s">
        <v>199</v>
      </c>
      <c r="D11279" s="35" t="s">
        <v>86</v>
      </c>
      <c r="E11279" s="36" t="s">
        <v>14</v>
      </c>
      <c r="F11279" s="37">
        <v>100</v>
      </c>
      <c r="G11279" s="38">
        <v>-0.04</v>
      </c>
      <c r="H11279" s="34">
        <v>0.99674980357979959</v>
      </c>
      <c r="I11279" s="35">
        <v>12.753399417355418</v>
      </c>
      <c r="J11279" s="35">
        <v>0.98968392354408408</v>
      </c>
      <c r="K11279" s="35">
        <v>-0.90124932831567539</v>
      </c>
      <c r="L11279" s="35">
        <v>0</v>
      </c>
      <c r="M11279" s="35">
        <v>0</v>
      </c>
      <c r="N11279" s="35">
        <v>0</v>
      </c>
      <c r="O11279" s="35">
        <v>0</v>
      </c>
      <c r="P11279" s="36">
        <v>12</v>
      </c>
      <c r="Q11279" s="37">
        <v>86</v>
      </c>
      <c r="R11279" s="36">
        <v>0</v>
      </c>
      <c r="S11279" s="39">
        <f t="shared" si="397"/>
        <v>86</v>
      </c>
      <c r="T11279" s="34" t="s">
        <v>29</v>
      </c>
      <c r="U11279" s="12">
        <f>((alpha*(beta^speed))*(speed^ceta))</f>
        <v>9.4375849897555292E-2</v>
      </c>
      <c r="V11279" s="8">
        <f t="shared" si="398"/>
        <v>86</v>
      </c>
    </row>
    <row r="11280" spans="1:22">
      <c r="A11280" s="34" t="s">
        <v>19</v>
      </c>
      <c r="B11280" s="34" t="s">
        <v>77</v>
      </c>
      <c r="C11280" s="5" t="s">
        <v>199</v>
      </c>
      <c r="D11280" s="35" t="s">
        <v>86</v>
      </c>
      <c r="E11280" s="36" t="s">
        <v>18</v>
      </c>
      <c r="F11280" s="37">
        <v>100</v>
      </c>
      <c r="G11280" s="38">
        <v>-0.04</v>
      </c>
      <c r="H11280" s="34">
        <v>0.96127818757273953</v>
      </c>
      <c r="I11280" s="35">
        <v>6.0781320785852353</v>
      </c>
      <c r="J11280" s="35">
        <v>-23.248579880041564</v>
      </c>
      <c r="K11280" s="35">
        <v>-1.9994526255286043</v>
      </c>
      <c r="L11280" s="35">
        <v>0</v>
      </c>
      <c r="M11280" s="35">
        <v>0</v>
      </c>
      <c r="N11280" s="35">
        <v>0</v>
      </c>
      <c r="O11280" s="35">
        <v>0</v>
      </c>
      <c r="P11280" s="36">
        <v>12</v>
      </c>
      <c r="Q11280" s="37">
        <v>86</v>
      </c>
      <c r="R11280" s="36">
        <v>13</v>
      </c>
      <c r="S11280" s="39">
        <f t="shared" si="397"/>
        <v>86</v>
      </c>
      <c r="T11280" s="34" t="s">
        <v>50</v>
      </c>
      <c r="U11280" s="12">
        <f>EXP((alpha+(beta/speed))+(ceta*LN(speed)))</f>
        <v>4.5118783115604216E-2</v>
      </c>
      <c r="V11280" s="8">
        <f t="shared" si="398"/>
        <v>86</v>
      </c>
    </row>
    <row r="11281" spans="1:22">
      <c r="A11281" s="34" t="s">
        <v>19</v>
      </c>
      <c r="B11281" s="34" t="s">
        <v>77</v>
      </c>
      <c r="C11281" s="5" t="s">
        <v>199</v>
      </c>
      <c r="D11281" s="35" t="s">
        <v>86</v>
      </c>
      <c r="E11281" s="36" t="s">
        <v>17</v>
      </c>
      <c r="F11281" s="37">
        <v>100</v>
      </c>
      <c r="G11281" s="38">
        <v>-0.04</v>
      </c>
      <c r="H11281" s="34">
        <v>0.95045054939791374</v>
      </c>
      <c r="I11281" s="35">
        <v>-1.8550923859173649E-3</v>
      </c>
      <c r="J11281" s="35">
        <v>0.35798300220776463</v>
      </c>
      <c r="K11281" s="35">
        <v>-24.401590129056572</v>
      </c>
      <c r="L11281" s="35">
        <v>624.82349404733429</v>
      </c>
      <c r="M11281" s="35">
        <v>0</v>
      </c>
      <c r="N11281" s="35">
        <v>0</v>
      </c>
      <c r="O11281" s="35">
        <v>0</v>
      </c>
      <c r="P11281" s="36">
        <v>12</v>
      </c>
      <c r="Q11281" s="37">
        <v>84</v>
      </c>
      <c r="R11281" s="36">
        <v>14</v>
      </c>
      <c r="S11281" s="39">
        <f t="shared" si="397"/>
        <v>84</v>
      </c>
      <c r="T11281" s="34" t="s">
        <v>51</v>
      </c>
      <c r="U11281" s="12">
        <f>(((alpha*(speed^3))+(beta*(speed^2))+(ceta*speed))+delta)</f>
        <v>1.4973092818034957</v>
      </c>
      <c r="V11281" s="8">
        <f t="shared" si="398"/>
        <v>84</v>
      </c>
    </row>
    <row r="11282" spans="1:22">
      <c r="A11282" s="34" t="s">
        <v>19</v>
      </c>
      <c r="B11282" s="34" t="s">
        <v>77</v>
      </c>
      <c r="C11282" s="5" t="s">
        <v>199</v>
      </c>
      <c r="D11282" s="35" t="s">
        <v>86</v>
      </c>
      <c r="E11282" s="36" t="s">
        <v>15</v>
      </c>
      <c r="F11282" s="37">
        <v>0</v>
      </c>
      <c r="G11282" s="38">
        <v>-0.02</v>
      </c>
      <c r="H11282" s="34">
        <v>0.98453874910420514</v>
      </c>
      <c r="I11282" s="35">
        <v>0.55932722329027773</v>
      </c>
      <c r="J11282" s="35">
        <v>21.615409658162871</v>
      </c>
      <c r="K11282" s="35">
        <v>-1.3092333177341459E-2</v>
      </c>
      <c r="L11282" s="35">
        <v>0.52355064715265476</v>
      </c>
      <c r="M11282" s="35">
        <v>4.4282637398606585E-2</v>
      </c>
      <c r="N11282" s="35">
        <v>0</v>
      </c>
      <c r="O11282" s="35">
        <v>0</v>
      </c>
      <c r="P11282" s="36">
        <v>12</v>
      </c>
      <c r="Q11282" s="37">
        <v>86</v>
      </c>
      <c r="R11282" s="36">
        <v>10</v>
      </c>
      <c r="S11282" s="39">
        <f t="shared" si="397"/>
        <v>86</v>
      </c>
      <c r="T11282" s="34" t="s">
        <v>44</v>
      </c>
      <c r="U11282" s="12">
        <f>(alpha+(beta/(1+EXP((((-1)*ceta)+(delta*LN(speed)))+(epsilon*speed)))))</f>
        <v>0.60518580579072168</v>
      </c>
      <c r="V11282" s="8">
        <f t="shared" si="398"/>
        <v>86</v>
      </c>
    </row>
    <row r="11283" spans="1:22">
      <c r="A11283" s="34" t="s">
        <v>19</v>
      </c>
      <c r="B11283" s="34" t="s">
        <v>77</v>
      </c>
      <c r="C11283" s="5" t="s">
        <v>199</v>
      </c>
      <c r="D11283" s="35" t="s">
        <v>86</v>
      </c>
      <c r="E11283" s="36" t="s">
        <v>16</v>
      </c>
      <c r="F11283" s="37">
        <v>0</v>
      </c>
      <c r="G11283" s="38">
        <v>-0.02</v>
      </c>
      <c r="H11283" s="34">
        <v>0.9833204368727595</v>
      </c>
      <c r="I11283" s="35">
        <v>-2.0753083529778777</v>
      </c>
      <c r="J11283" s="35">
        <v>220.86135354649855</v>
      </c>
      <c r="K11283" s="35">
        <v>-0.55560124152911583</v>
      </c>
      <c r="L11283" s="35">
        <v>0.75606161930283511</v>
      </c>
      <c r="M11283" s="35">
        <v>1.1716870789789569E-3</v>
      </c>
      <c r="N11283" s="35">
        <v>0</v>
      </c>
      <c r="O11283" s="35">
        <v>0</v>
      </c>
      <c r="P11283" s="36">
        <v>12</v>
      </c>
      <c r="Q11283" s="37">
        <v>86</v>
      </c>
      <c r="R11283" s="36">
        <v>10</v>
      </c>
      <c r="S11283" s="39">
        <f t="shared" si="397"/>
        <v>86</v>
      </c>
      <c r="T11283" s="34" t="s">
        <v>44</v>
      </c>
      <c r="U11283" s="12">
        <f>(alpha+(beta/(1+EXP((((-1)*ceta)+(delta*LN(speed)))+(epsilon*speed)))))</f>
        <v>1.8041157500150615</v>
      </c>
      <c r="V11283" s="8">
        <f t="shared" si="398"/>
        <v>86</v>
      </c>
    </row>
    <row r="11284" spans="1:22">
      <c r="A11284" s="34" t="s">
        <v>19</v>
      </c>
      <c r="B11284" s="34" t="s">
        <v>77</v>
      </c>
      <c r="C11284" s="5" t="s">
        <v>199</v>
      </c>
      <c r="D11284" s="35" t="s">
        <v>86</v>
      </c>
      <c r="E11284" s="36" t="s">
        <v>14</v>
      </c>
      <c r="F11284" s="37">
        <v>0</v>
      </c>
      <c r="G11284" s="38">
        <v>-0.02</v>
      </c>
      <c r="H11284" s="34">
        <v>0.99799141787144829</v>
      </c>
      <c r="I11284" s="35">
        <v>17.205196177648681</v>
      </c>
      <c r="J11284" s="35">
        <v>0.99727150332453529</v>
      </c>
      <c r="K11284" s="35">
        <v>-0.97505722499231795</v>
      </c>
      <c r="L11284" s="35">
        <v>0</v>
      </c>
      <c r="M11284" s="35">
        <v>0</v>
      </c>
      <c r="N11284" s="35">
        <v>0</v>
      </c>
      <c r="O11284" s="35">
        <v>0</v>
      </c>
      <c r="P11284" s="36">
        <v>12</v>
      </c>
      <c r="Q11284" s="37">
        <v>86</v>
      </c>
      <c r="R11284" s="36">
        <v>0</v>
      </c>
      <c r="S11284" s="39">
        <f t="shared" si="397"/>
        <v>86</v>
      </c>
      <c r="T11284" s="34" t="s">
        <v>29</v>
      </c>
      <c r="U11284" s="12">
        <f>((alpha*(beta^speed))*(speed^ceta))</f>
        <v>0.1767527365501908</v>
      </c>
      <c r="V11284" s="8">
        <f t="shared" si="398"/>
        <v>86</v>
      </c>
    </row>
    <row r="11285" spans="1:22">
      <c r="A11285" s="34" t="s">
        <v>19</v>
      </c>
      <c r="B11285" s="34" t="s">
        <v>77</v>
      </c>
      <c r="C11285" s="5" t="s">
        <v>199</v>
      </c>
      <c r="D11285" s="35" t="s">
        <v>86</v>
      </c>
      <c r="E11285" s="36" t="s">
        <v>18</v>
      </c>
      <c r="F11285" s="37">
        <v>0</v>
      </c>
      <c r="G11285" s="38">
        <v>-0.02</v>
      </c>
      <c r="H11285" s="34">
        <v>0.97825141781200786</v>
      </c>
      <c r="I11285" s="35">
        <v>1.864259184191557</v>
      </c>
      <c r="J11285" s="35">
        <v>-3.7369200135727789</v>
      </c>
      <c r="K11285" s="35">
        <v>-1.0434532139378183</v>
      </c>
      <c r="L11285" s="35">
        <v>0</v>
      </c>
      <c r="M11285" s="35">
        <v>0</v>
      </c>
      <c r="N11285" s="35">
        <v>0</v>
      </c>
      <c r="O11285" s="35">
        <v>0</v>
      </c>
      <c r="P11285" s="36">
        <v>12</v>
      </c>
      <c r="Q11285" s="37">
        <v>86</v>
      </c>
      <c r="R11285" s="36">
        <v>13</v>
      </c>
      <c r="S11285" s="39">
        <f t="shared" si="397"/>
        <v>86</v>
      </c>
      <c r="T11285" s="34" t="s">
        <v>50</v>
      </c>
      <c r="U11285" s="12">
        <f>EXP((alpha+(beta/speed))+(ceta*LN(speed)))</f>
        <v>5.918445379596432E-2</v>
      </c>
      <c r="V11285" s="8">
        <f t="shared" si="398"/>
        <v>86</v>
      </c>
    </row>
    <row r="11286" spans="1:22">
      <c r="A11286" s="34" t="s">
        <v>19</v>
      </c>
      <c r="B11286" s="34" t="s">
        <v>77</v>
      </c>
      <c r="C11286" s="5" t="s">
        <v>199</v>
      </c>
      <c r="D11286" s="35" t="s">
        <v>86</v>
      </c>
      <c r="E11286" s="36" t="s">
        <v>17</v>
      </c>
      <c r="F11286" s="37">
        <v>0</v>
      </c>
      <c r="G11286" s="38">
        <v>-0.02</v>
      </c>
      <c r="H11286" s="34">
        <v>0.9824549401431405</v>
      </c>
      <c r="I11286" s="35">
        <v>10.075307203731002</v>
      </c>
      <c r="J11286" s="35">
        <v>-7.8611185521453502</v>
      </c>
      <c r="K11286" s="35">
        <v>-1.3461778401368887</v>
      </c>
      <c r="L11286" s="35">
        <v>0</v>
      </c>
      <c r="M11286" s="35">
        <v>0</v>
      </c>
      <c r="N11286" s="35">
        <v>0</v>
      </c>
      <c r="O11286" s="35">
        <v>0</v>
      </c>
      <c r="P11286" s="36">
        <v>12</v>
      </c>
      <c r="Q11286" s="37">
        <v>86</v>
      </c>
      <c r="R11286" s="36">
        <v>13</v>
      </c>
      <c r="S11286" s="39">
        <f t="shared" si="397"/>
        <v>86</v>
      </c>
      <c r="T11286" s="34" t="s">
        <v>50</v>
      </c>
      <c r="U11286" s="12">
        <f>EXP((alpha+(beta/speed))+(ceta*LN(speed)))</f>
        <v>53.922898783650091</v>
      </c>
      <c r="V11286" s="8">
        <f t="shared" si="398"/>
        <v>86</v>
      </c>
    </row>
    <row r="11287" spans="1:22">
      <c r="A11287" s="34" t="s">
        <v>19</v>
      </c>
      <c r="B11287" s="34" t="s">
        <v>77</v>
      </c>
      <c r="C11287" s="5" t="s">
        <v>199</v>
      </c>
      <c r="D11287" s="35" t="s">
        <v>86</v>
      </c>
      <c r="E11287" s="36" t="s">
        <v>15</v>
      </c>
      <c r="F11287" s="37">
        <v>50</v>
      </c>
      <c r="G11287" s="38">
        <v>-0.02</v>
      </c>
      <c r="H11287" s="34">
        <v>0.94989728087894709</v>
      </c>
      <c r="I11287" s="35">
        <v>0.76973977142700312</v>
      </c>
      <c r="J11287" s="35">
        <v>3.9788847069143594</v>
      </c>
      <c r="K11287" s="35">
        <v>2.5851747109399854</v>
      </c>
      <c r="L11287" s="35">
        <v>5.0717397433250079E-2</v>
      </c>
      <c r="M11287" s="35">
        <v>9.9949252369770689E-2</v>
      </c>
      <c r="N11287" s="35">
        <v>0</v>
      </c>
      <c r="O11287" s="35">
        <v>0</v>
      </c>
      <c r="P11287" s="36">
        <v>12</v>
      </c>
      <c r="Q11287" s="37">
        <v>86</v>
      </c>
      <c r="R11287" s="36">
        <v>10</v>
      </c>
      <c r="S11287" s="39">
        <f t="shared" si="397"/>
        <v>86</v>
      </c>
      <c r="T11287" s="34" t="s">
        <v>44</v>
      </c>
      <c r="U11287" s="12">
        <f>(alpha+(beta/(1+EXP((((-1)*ceta)+(delta*LN(speed)))+(epsilon*speed)))))</f>
        <v>0.77751099723199502</v>
      </c>
      <c r="V11287" s="8">
        <f t="shared" si="398"/>
        <v>86</v>
      </c>
    </row>
    <row r="11288" spans="1:22">
      <c r="A11288" s="34" t="s">
        <v>19</v>
      </c>
      <c r="B11288" s="34" t="s">
        <v>77</v>
      </c>
      <c r="C11288" s="5" t="s">
        <v>199</v>
      </c>
      <c r="D11288" s="35" t="s">
        <v>86</v>
      </c>
      <c r="E11288" s="36" t="s">
        <v>16</v>
      </c>
      <c r="F11288" s="37">
        <v>50</v>
      </c>
      <c r="G11288" s="38">
        <v>-0.02</v>
      </c>
      <c r="H11288" s="34">
        <v>0.96565789538040769</v>
      </c>
      <c r="I11288" s="35">
        <v>-8.1901500668183033E-5</v>
      </c>
      <c r="J11288" s="35">
        <v>1.4979351906779933E-2</v>
      </c>
      <c r="K11288" s="35">
        <v>-0.99511720370246004</v>
      </c>
      <c r="L11288" s="35">
        <v>27.230883321680366</v>
      </c>
      <c r="M11288" s="35">
        <v>0</v>
      </c>
      <c r="N11288" s="35">
        <v>0</v>
      </c>
      <c r="O11288" s="35">
        <v>0</v>
      </c>
      <c r="P11288" s="36">
        <v>12</v>
      </c>
      <c r="Q11288" s="37">
        <v>86</v>
      </c>
      <c r="R11288" s="36">
        <v>14</v>
      </c>
      <c r="S11288" s="39">
        <f t="shared" si="397"/>
        <v>86</v>
      </c>
      <c r="T11288" s="34" t="s">
        <v>51</v>
      </c>
      <c r="U11288" s="12">
        <f>(((alpha*(speed^3))+(beta*(speed^2))+(ceta*speed))+delta)</f>
        <v>0.3441495968113486</v>
      </c>
      <c r="V11288" s="8">
        <f t="shared" si="398"/>
        <v>86</v>
      </c>
    </row>
    <row r="11289" spans="1:22">
      <c r="A11289" s="34" t="s">
        <v>19</v>
      </c>
      <c r="B11289" s="34" t="s">
        <v>77</v>
      </c>
      <c r="C11289" s="5" t="s">
        <v>199</v>
      </c>
      <c r="D11289" s="35" t="s">
        <v>86</v>
      </c>
      <c r="E11289" s="36" t="s">
        <v>14</v>
      </c>
      <c r="F11289" s="37">
        <v>50</v>
      </c>
      <c r="G11289" s="38">
        <v>-0.02</v>
      </c>
      <c r="H11289" s="34">
        <v>0.99722020432393765</v>
      </c>
      <c r="I11289" s="35">
        <v>-9.4493927961305998E-2</v>
      </c>
      <c r="J11289" s="35">
        <v>17.513666068844056</v>
      </c>
      <c r="K11289" s="35">
        <v>0.12032070117767857</v>
      </c>
      <c r="L11289" s="35">
        <v>1.0038268796624434</v>
      </c>
      <c r="M11289" s="35">
        <v>-2.8779639068220553E-5</v>
      </c>
      <c r="N11289" s="35">
        <v>0</v>
      </c>
      <c r="O11289" s="35">
        <v>0</v>
      </c>
      <c r="P11289" s="36">
        <v>12</v>
      </c>
      <c r="Q11289" s="37">
        <v>86</v>
      </c>
      <c r="R11289" s="36">
        <v>10</v>
      </c>
      <c r="S11289" s="39">
        <f t="shared" si="397"/>
        <v>86</v>
      </c>
      <c r="T11289" s="34" t="s">
        <v>44</v>
      </c>
      <c r="U11289" s="12">
        <f>(alpha+(beta/(1+EXP((((-1)*ceta)+(delta*LN(speed)))+(epsilon*speed)))))</f>
        <v>0.12898047222577325</v>
      </c>
      <c r="V11289" s="8">
        <f t="shared" si="398"/>
        <v>86</v>
      </c>
    </row>
    <row r="11290" spans="1:22">
      <c r="A11290" s="34" t="s">
        <v>19</v>
      </c>
      <c r="B11290" s="34" t="s">
        <v>77</v>
      </c>
      <c r="C11290" s="5" t="s">
        <v>199</v>
      </c>
      <c r="D11290" s="35" t="s">
        <v>86</v>
      </c>
      <c r="E11290" s="36" t="s">
        <v>18</v>
      </c>
      <c r="F11290" s="37">
        <v>50</v>
      </c>
      <c r="G11290" s="38">
        <v>-0.02</v>
      </c>
      <c r="H11290" s="34">
        <v>0.93877796554391191</v>
      </c>
      <c r="I11290" s="35">
        <v>4.3378689653073614</v>
      </c>
      <c r="J11290" s="35">
        <v>-17.174869203191051</v>
      </c>
      <c r="K11290" s="35">
        <v>-1.5081877439825218</v>
      </c>
      <c r="L11290" s="35">
        <v>0</v>
      </c>
      <c r="M11290" s="35">
        <v>0</v>
      </c>
      <c r="N11290" s="35">
        <v>0</v>
      </c>
      <c r="O11290" s="35">
        <v>0</v>
      </c>
      <c r="P11290" s="36">
        <v>12</v>
      </c>
      <c r="Q11290" s="37">
        <v>86</v>
      </c>
      <c r="R11290" s="36">
        <v>13</v>
      </c>
      <c r="S11290" s="39">
        <f t="shared" si="397"/>
        <v>86</v>
      </c>
      <c r="T11290" s="34" t="s">
        <v>50</v>
      </c>
      <c r="U11290" s="12">
        <f>EXP((alpha+(beta/speed))+(ceta*LN(speed)))</f>
        <v>7.578682487340381E-2</v>
      </c>
      <c r="V11290" s="8">
        <f t="shared" si="398"/>
        <v>86</v>
      </c>
    </row>
    <row r="11291" spans="1:22">
      <c r="A11291" s="34" t="s">
        <v>19</v>
      </c>
      <c r="B11291" s="34" t="s">
        <v>77</v>
      </c>
      <c r="C11291" s="5" t="s">
        <v>199</v>
      </c>
      <c r="D11291" s="35" t="s">
        <v>86</v>
      </c>
      <c r="E11291" s="36" t="s">
        <v>17</v>
      </c>
      <c r="F11291" s="37">
        <v>50</v>
      </c>
      <c r="G11291" s="38">
        <v>-0.02</v>
      </c>
      <c r="H11291" s="34">
        <v>0.96241613354086097</v>
      </c>
      <c r="I11291" s="35">
        <v>-2.4120744583955391E-3</v>
      </c>
      <c r="J11291" s="35">
        <v>0.44716956216809334</v>
      </c>
      <c r="K11291" s="35">
        <v>-29.823116014415895</v>
      </c>
      <c r="L11291" s="35">
        <v>809.37618391949138</v>
      </c>
      <c r="M11291" s="35">
        <v>0</v>
      </c>
      <c r="N11291" s="35">
        <v>0</v>
      </c>
      <c r="O11291" s="35">
        <v>0</v>
      </c>
      <c r="P11291" s="36">
        <v>12</v>
      </c>
      <c r="Q11291" s="37">
        <v>86</v>
      </c>
      <c r="R11291" s="36">
        <v>14</v>
      </c>
      <c r="S11291" s="39">
        <f t="shared" si="397"/>
        <v>86</v>
      </c>
      <c r="T11291" s="34" t="s">
        <v>51</v>
      </c>
      <c r="U11291" s="12">
        <f>(((alpha*(speed^3))+(beta*(speed^2))+(ceta*speed))+delta)</f>
        <v>17.639856765709851</v>
      </c>
      <c r="V11291" s="8">
        <f t="shared" si="398"/>
        <v>86</v>
      </c>
    </row>
    <row r="11292" spans="1:22">
      <c r="A11292" s="34" t="s">
        <v>19</v>
      </c>
      <c r="B11292" s="34" t="s">
        <v>77</v>
      </c>
      <c r="C11292" s="5" t="s">
        <v>199</v>
      </c>
      <c r="D11292" s="35" t="s">
        <v>86</v>
      </c>
      <c r="E11292" s="36" t="s">
        <v>15</v>
      </c>
      <c r="F11292" s="37">
        <v>100</v>
      </c>
      <c r="G11292" s="38">
        <v>-0.02</v>
      </c>
      <c r="H11292" s="34">
        <v>0.94800013054095333</v>
      </c>
      <c r="I11292" s="35">
        <v>0.91770662984882723</v>
      </c>
      <c r="J11292" s="35">
        <v>4.4813333285385326</v>
      </c>
      <c r="K11292" s="35">
        <v>4.5541906623951292</v>
      </c>
      <c r="L11292" s="35">
        <v>0.49754700194165885</v>
      </c>
      <c r="M11292" s="35">
        <v>0.10423416985102799</v>
      </c>
      <c r="N11292" s="35">
        <v>0</v>
      </c>
      <c r="O11292" s="35">
        <v>0</v>
      </c>
      <c r="P11292" s="36">
        <v>12</v>
      </c>
      <c r="Q11292" s="37">
        <v>86</v>
      </c>
      <c r="R11292" s="36">
        <v>10</v>
      </c>
      <c r="S11292" s="39">
        <f t="shared" si="397"/>
        <v>86</v>
      </c>
      <c r="T11292" s="34" t="s">
        <v>44</v>
      </c>
      <c r="U11292" s="12">
        <f>(alpha+(beta/(1+EXP((((-1)*ceta)+(delta*LN(speed)))+(epsilon*speed)))))</f>
        <v>0.92363741432101543</v>
      </c>
      <c r="V11292" s="8">
        <f t="shared" si="398"/>
        <v>86</v>
      </c>
    </row>
    <row r="11293" spans="1:22">
      <c r="A11293" s="34" t="s">
        <v>19</v>
      </c>
      <c r="B11293" s="34" t="s">
        <v>77</v>
      </c>
      <c r="C11293" s="5" t="s">
        <v>199</v>
      </c>
      <c r="D11293" s="35" t="s">
        <v>86</v>
      </c>
      <c r="E11293" s="36" t="s">
        <v>16</v>
      </c>
      <c r="F11293" s="37">
        <v>100</v>
      </c>
      <c r="G11293" s="38">
        <v>-0.02</v>
      </c>
      <c r="H11293" s="34">
        <v>0.95364948098976143</v>
      </c>
      <c r="I11293" s="35">
        <v>-8.1043261318461122E-5</v>
      </c>
      <c r="J11293" s="35">
        <v>1.5014751336029176E-2</v>
      </c>
      <c r="K11293" s="35">
        <v>-1.0405153932282638</v>
      </c>
      <c r="L11293" s="35">
        <v>30.244091539039903</v>
      </c>
      <c r="M11293" s="35">
        <v>0</v>
      </c>
      <c r="N11293" s="35">
        <v>0</v>
      </c>
      <c r="O11293" s="35">
        <v>0</v>
      </c>
      <c r="P11293" s="36">
        <v>12</v>
      </c>
      <c r="Q11293" s="37">
        <v>86</v>
      </c>
      <c r="R11293" s="36">
        <v>14</v>
      </c>
      <c r="S11293" s="39">
        <f t="shared" si="397"/>
        <v>86</v>
      </c>
      <c r="T11293" s="34" t="s">
        <v>51</v>
      </c>
      <c r="U11293" s="12">
        <f>(((alpha*(speed^3))+(beta*(speed^2))+(ceta*speed))+delta)</f>
        <v>0.26081598150589613</v>
      </c>
      <c r="V11293" s="8">
        <f t="shared" si="398"/>
        <v>86</v>
      </c>
    </row>
    <row r="11294" spans="1:22">
      <c r="A11294" s="34" t="s">
        <v>19</v>
      </c>
      <c r="B11294" s="34" t="s">
        <v>77</v>
      </c>
      <c r="C11294" s="5" t="s">
        <v>199</v>
      </c>
      <c r="D11294" s="35" t="s">
        <v>86</v>
      </c>
      <c r="E11294" s="36" t="s">
        <v>14</v>
      </c>
      <c r="F11294" s="37">
        <v>100</v>
      </c>
      <c r="G11294" s="38">
        <v>-0.02</v>
      </c>
      <c r="H11294" s="34">
        <v>0.99584916286460212</v>
      </c>
      <c r="I11294" s="35">
        <v>-0.12076827470682693</v>
      </c>
      <c r="J11294" s="35">
        <v>16.047754694610489</v>
      </c>
      <c r="K11294" s="35">
        <v>6.332827382595993E-2</v>
      </c>
      <c r="L11294" s="35">
        <v>0.94663708055557261</v>
      </c>
      <c r="M11294" s="35">
        <v>3.7808204992077619E-4</v>
      </c>
      <c r="N11294" s="35">
        <v>0</v>
      </c>
      <c r="O11294" s="35">
        <v>0</v>
      </c>
      <c r="P11294" s="36">
        <v>12</v>
      </c>
      <c r="Q11294" s="37">
        <v>86</v>
      </c>
      <c r="R11294" s="36">
        <v>10</v>
      </c>
      <c r="S11294" s="39">
        <f t="shared" si="397"/>
        <v>86</v>
      </c>
      <c r="T11294" s="34" t="s">
        <v>44</v>
      </c>
      <c r="U11294" s="12">
        <f>(alpha+(beta/(1+EXP((((-1)*ceta)+(delta*LN(speed)))+(epsilon*speed)))))</f>
        <v>0.11965287050723554</v>
      </c>
      <c r="V11294" s="8">
        <f t="shared" si="398"/>
        <v>86</v>
      </c>
    </row>
    <row r="11295" spans="1:22">
      <c r="A11295" s="34" t="s">
        <v>19</v>
      </c>
      <c r="B11295" s="34" t="s">
        <v>77</v>
      </c>
      <c r="C11295" s="5" t="s">
        <v>199</v>
      </c>
      <c r="D11295" s="35" t="s">
        <v>86</v>
      </c>
      <c r="E11295" s="36" t="s">
        <v>18</v>
      </c>
      <c r="F11295" s="37">
        <v>100</v>
      </c>
      <c r="G11295" s="38">
        <v>-0.02</v>
      </c>
      <c r="H11295" s="34">
        <v>0.94020362784767209</v>
      </c>
      <c r="I11295" s="35">
        <v>5.4555124195942284</v>
      </c>
      <c r="J11295" s="35">
        <v>-21.056337930115749</v>
      </c>
      <c r="K11295" s="35">
        <v>-1.7173957955087906</v>
      </c>
      <c r="L11295" s="35">
        <v>0</v>
      </c>
      <c r="M11295" s="35">
        <v>0</v>
      </c>
      <c r="N11295" s="35">
        <v>0</v>
      </c>
      <c r="O11295" s="35">
        <v>0</v>
      </c>
      <c r="P11295" s="36">
        <v>12</v>
      </c>
      <c r="Q11295" s="37">
        <v>86</v>
      </c>
      <c r="R11295" s="36">
        <v>13</v>
      </c>
      <c r="S11295" s="39">
        <f t="shared" si="397"/>
        <v>86</v>
      </c>
      <c r="T11295" s="34" t="s">
        <v>50</v>
      </c>
      <c r="U11295" s="12">
        <f>EXP((alpha+(beta/speed))+(ceta*LN(speed)))</f>
        <v>8.7230081393237832E-2</v>
      </c>
      <c r="V11295" s="8">
        <f t="shared" si="398"/>
        <v>86</v>
      </c>
    </row>
    <row r="11296" spans="1:22">
      <c r="A11296" s="34" t="s">
        <v>19</v>
      </c>
      <c r="B11296" s="34" t="s">
        <v>77</v>
      </c>
      <c r="C11296" s="5" t="s">
        <v>199</v>
      </c>
      <c r="D11296" s="35" t="s">
        <v>86</v>
      </c>
      <c r="E11296" s="36" t="s">
        <v>17</v>
      </c>
      <c r="F11296" s="37">
        <v>100</v>
      </c>
      <c r="G11296" s="38">
        <v>-0.02</v>
      </c>
      <c r="H11296" s="34">
        <v>0.94527652341059609</v>
      </c>
      <c r="I11296" s="35">
        <v>-2.3025478611812217E-3</v>
      </c>
      <c r="J11296" s="35">
        <v>0.43488393949752607</v>
      </c>
      <c r="K11296" s="35">
        <v>-30.777577016941642</v>
      </c>
      <c r="L11296" s="35">
        <v>912.10684452328462</v>
      </c>
      <c r="M11296" s="35">
        <v>0</v>
      </c>
      <c r="N11296" s="35">
        <v>0</v>
      </c>
      <c r="O11296" s="35">
        <v>0</v>
      </c>
      <c r="P11296" s="36">
        <v>12</v>
      </c>
      <c r="Q11296" s="37">
        <v>86</v>
      </c>
      <c r="R11296" s="36">
        <v>14</v>
      </c>
      <c r="S11296" s="39">
        <f t="shared" si="397"/>
        <v>86</v>
      </c>
      <c r="T11296" s="34" t="s">
        <v>51</v>
      </c>
      <c r="U11296" s="12">
        <f>(((alpha*(speed^3))+(beta*(speed^2))+(ceta*speed))+delta)</f>
        <v>17.087455198523116</v>
      </c>
      <c r="V11296" s="8">
        <f t="shared" si="398"/>
        <v>86</v>
      </c>
    </row>
    <row r="11297" spans="1:22">
      <c r="A11297" s="34" t="s">
        <v>19</v>
      </c>
      <c r="B11297" s="34" t="s">
        <v>77</v>
      </c>
      <c r="C11297" s="5" t="s">
        <v>199</v>
      </c>
      <c r="D11297" s="35" t="s">
        <v>86</v>
      </c>
      <c r="E11297" s="36" t="s">
        <v>15</v>
      </c>
      <c r="F11297" s="37">
        <v>0</v>
      </c>
      <c r="G11297" s="38">
        <v>0.02</v>
      </c>
      <c r="H11297" s="34">
        <v>0.93389904560307879</v>
      </c>
      <c r="I11297" s="35">
        <v>3.6500302003842017E-3</v>
      </c>
      <c r="J11297" s="35">
        <v>1.2757814454657914</v>
      </c>
      <c r="K11297" s="35">
        <v>23.86252676984979</v>
      </c>
      <c r="L11297" s="35">
        <v>-0.6728899541549116</v>
      </c>
      <c r="M11297" s="35">
        <v>0</v>
      </c>
      <c r="N11297" s="35">
        <v>0</v>
      </c>
      <c r="O11297" s="35">
        <v>0</v>
      </c>
      <c r="P11297" s="36">
        <v>12</v>
      </c>
      <c r="Q11297" s="37">
        <v>86</v>
      </c>
      <c r="R11297" s="36">
        <v>1</v>
      </c>
      <c r="S11297" s="39">
        <f t="shared" si="397"/>
        <v>86</v>
      </c>
      <c r="T11297" s="34" t="s">
        <v>30</v>
      </c>
      <c r="U11297" s="12">
        <f>((alpha*(speed^beta))+(ceta*(speed^delta)))</f>
        <v>2.2635186811893142</v>
      </c>
      <c r="V11297" s="8">
        <f t="shared" si="398"/>
        <v>86</v>
      </c>
    </row>
    <row r="11298" spans="1:22">
      <c r="A11298" s="34" t="s">
        <v>19</v>
      </c>
      <c r="B11298" s="34" t="s">
        <v>77</v>
      </c>
      <c r="C11298" s="5" t="s">
        <v>199</v>
      </c>
      <c r="D11298" s="35" t="s">
        <v>86</v>
      </c>
      <c r="E11298" s="36" t="s">
        <v>16</v>
      </c>
      <c r="F11298" s="37">
        <v>0</v>
      </c>
      <c r="G11298" s="38">
        <v>0.02</v>
      </c>
      <c r="H11298" s="34">
        <v>0.98971310754816844</v>
      </c>
      <c r="I11298" s="35">
        <v>13.965588199285124</v>
      </c>
      <c r="J11298" s="35">
        <v>-1.6948450255792485E-2</v>
      </c>
      <c r="K11298" s="35">
        <v>190.03418132809216</v>
      </c>
      <c r="L11298" s="35">
        <v>-1.0821361467620583</v>
      </c>
      <c r="M11298" s="35">
        <v>0</v>
      </c>
      <c r="N11298" s="35">
        <v>0</v>
      </c>
      <c r="O11298" s="35">
        <v>0</v>
      </c>
      <c r="P11298" s="36">
        <v>12</v>
      </c>
      <c r="Q11298" s="37">
        <v>86</v>
      </c>
      <c r="R11298" s="36">
        <v>1</v>
      </c>
      <c r="S11298" s="39">
        <f t="shared" si="397"/>
        <v>86</v>
      </c>
      <c r="T11298" s="34" t="s">
        <v>30</v>
      </c>
      <c r="U11298" s="12">
        <f>((alpha*(speed^beta))+(ceta*(speed^delta)))</f>
        <v>14.482723954756182</v>
      </c>
      <c r="V11298" s="8">
        <f t="shared" si="398"/>
        <v>86</v>
      </c>
    </row>
    <row r="11299" spans="1:22">
      <c r="A11299" s="34" t="s">
        <v>19</v>
      </c>
      <c r="B11299" s="34" t="s">
        <v>77</v>
      </c>
      <c r="C11299" s="5" t="s">
        <v>199</v>
      </c>
      <c r="D11299" s="35" t="s">
        <v>86</v>
      </c>
      <c r="E11299" s="36" t="s">
        <v>14</v>
      </c>
      <c r="F11299" s="37">
        <v>0</v>
      </c>
      <c r="G11299" s="38">
        <v>0.02</v>
      </c>
      <c r="H11299" s="34">
        <v>0.99848355023656354</v>
      </c>
      <c r="I11299" s="35">
        <v>12.108952666594929</v>
      </c>
      <c r="J11299" s="35">
        <v>-0.80994051021370417</v>
      </c>
      <c r="K11299" s="35">
        <v>65.049152311867843</v>
      </c>
      <c r="L11299" s="35">
        <v>-2.5442293223327499</v>
      </c>
      <c r="M11299" s="35">
        <v>0</v>
      </c>
      <c r="N11299" s="35">
        <v>0</v>
      </c>
      <c r="O11299" s="35">
        <v>0</v>
      </c>
      <c r="P11299" s="36">
        <v>12</v>
      </c>
      <c r="Q11299" s="37">
        <v>86</v>
      </c>
      <c r="R11299" s="36">
        <v>1</v>
      </c>
      <c r="S11299" s="39">
        <f t="shared" si="397"/>
        <v>86</v>
      </c>
      <c r="T11299" s="34" t="s">
        <v>30</v>
      </c>
      <c r="U11299" s="12">
        <f>((alpha*(speed^beta))+(ceta*(speed^delta)))</f>
        <v>0.3290841333679197</v>
      </c>
      <c r="V11299" s="8">
        <f t="shared" si="398"/>
        <v>86</v>
      </c>
    </row>
    <row r="11300" spans="1:22">
      <c r="A11300" s="34" t="s">
        <v>19</v>
      </c>
      <c r="B11300" s="34" t="s">
        <v>77</v>
      </c>
      <c r="C11300" s="5" t="s">
        <v>199</v>
      </c>
      <c r="D11300" s="35" t="s">
        <v>86</v>
      </c>
      <c r="E11300" s="36" t="s">
        <v>18</v>
      </c>
      <c r="F11300" s="37">
        <v>0</v>
      </c>
      <c r="G11300" s="38">
        <v>0.02</v>
      </c>
      <c r="H11300" s="34">
        <v>0.93147393990070215</v>
      </c>
      <c r="I11300" s="35">
        <v>2.7167424747735787</v>
      </c>
      <c r="J11300" s="35">
        <v>1.012285423677513</v>
      </c>
      <c r="K11300" s="35">
        <v>-0.75812969503525907</v>
      </c>
      <c r="L11300" s="35">
        <v>0</v>
      </c>
      <c r="M11300" s="35">
        <v>0</v>
      </c>
      <c r="N11300" s="35">
        <v>0</v>
      </c>
      <c r="O11300" s="35">
        <v>0</v>
      </c>
      <c r="P11300" s="36">
        <v>12</v>
      </c>
      <c r="Q11300" s="37">
        <v>86</v>
      </c>
      <c r="R11300" s="36">
        <v>0</v>
      </c>
      <c r="S11300" s="39">
        <f t="shared" si="397"/>
        <v>86</v>
      </c>
      <c r="T11300" s="34" t="s">
        <v>29</v>
      </c>
      <c r="U11300" s="12">
        <f>((alpha*(beta^speed))*(speed^ceta))</f>
        <v>0.26515774448364549</v>
      </c>
      <c r="V11300" s="8">
        <f t="shared" si="398"/>
        <v>86</v>
      </c>
    </row>
    <row r="11301" spans="1:22">
      <c r="A11301" s="34" t="s">
        <v>19</v>
      </c>
      <c r="B11301" s="34" t="s">
        <v>77</v>
      </c>
      <c r="C11301" s="5" t="s">
        <v>199</v>
      </c>
      <c r="D11301" s="35" t="s">
        <v>86</v>
      </c>
      <c r="E11301" s="36" t="s">
        <v>17</v>
      </c>
      <c r="F11301" s="37">
        <v>0</v>
      </c>
      <c r="G11301" s="38">
        <v>0.02</v>
      </c>
      <c r="H11301" s="34">
        <v>0.98859005228153707</v>
      </c>
      <c r="I11301" s="35">
        <v>3120.973081637721</v>
      </c>
      <c r="J11301" s="35">
        <v>1.0089410817613673</v>
      </c>
      <c r="K11301" s="35">
        <v>-0.63163872323491865</v>
      </c>
      <c r="L11301" s="35">
        <v>0</v>
      </c>
      <c r="M11301" s="35">
        <v>0</v>
      </c>
      <c r="N11301" s="35">
        <v>0</v>
      </c>
      <c r="O11301" s="35">
        <v>0</v>
      </c>
      <c r="P11301" s="36">
        <v>12</v>
      </c>
      <c r="Q11301" s="37">
        <v>86</v>
      </c>
      <c r="R11301" s="36">
        <v>0</v>
      </c>
      <c r="S11301" s="39">
        <f t="shared" si="397"/>
        <v>86</v>
      </c>
      <c r="T11301" s="34" t="s">
        <v>29</v>
      </c>
      <c r="U11301" s="12">
        <f>((alpha*(beta^speed))*(speed^ceta))</f>
        <v>402.57351132765245</v>
      </c>
      <c r="V11301" s="8">
        <f t="shared" si="398"/>
        <v>86</v>
      </c>
    </row>
    <row r="11302" spans="1:22">
      <c r="A11302" s="34" t="s">
        <v>19</v>
      </c>
      <c r="B11302" s="34" t="s">
        <v>77</v>
      </c>
      <c r="C11302" s="5" t="s">
        <v>199</v>
      </c>
      <c r="D11302" s="35" t="s">
        <v>86</v>
      </c>
      <c r="E11302" s="36" t="s">
        <v>15</v>
      </c>
      <c r="F11302" s="37">
        <v>50</v>
      </c>
      <c r="G11302" s="38">
        <v>0.02</v>
      </c>
      <c r="H11302" s="34">
        <v>0.9347470478565616</v>
      </c>
      <c r="I11302" s="35">
        <v>2.3276124544998922</v>
      </c>
      <c r="J11302" s="35">
        <v>3.9838731397768585</v>
      </c>
      <c r="K11302" s="35">
        <v>4.1697255131392419</v>
      </c>
      <c r="L11302" s="35">
        <v>0.46371578985972067</v>
      </c>
      <c r="M11302" s="35">
        <v>8.5282243504743713E-2</v>
      </c>
      <c r="N11302" s="35">
        <v>0</v>
      </c>
      <c r="O11302" s="35">
        <v>0</v>
      </c>
      <c r="P11302" s="36">
        <v>12</v>
      </c>
      <c r="Q11302" s="37">
        <v>83</v>
      </c>
      <c r="R11302" s="36">
        <v>10</v>
      </c>
      <c r="S11302" s="39">
        <f t="shared" si="397"/>
        <v>83</v>
      </c>
      <c r="T11302" s="34" t="s">
        <v>44</v>
      </c>
      <c r="U11302" s="12">
        <f>(alpha+(beta/(1+EXP((((-1)*ceta)+(delta*LN(speed)))+(epsilon*speed)))))</f>
        <v>2.3554175427419497</v>
      </c>
      <c r="V11302" s="8">
        <f t="shared" si="398"/>
        <v>83</v>
      </c>
    </row>
    <row r="11303" spans="1:22">
      <c r="A11303" s="34" t="s">
        <v>19</v>
      </c>
      <c r="B11303" s="34" t="s">
        <v>77</v>
      </c>
      <c r="C11303" s="5" t="s">
        <v>199</v>
      </c>
      <c r="D11303" s="35" t="s">
        <v>86</v>
      </c>
      <c r="E11303" s="36" t="s">
        <v>16</v>
      </c>
      <c r="F11303" s="37">
        <v>50</v>
      </c>
      <c r="G11303" s="38">
        <v>0.02</v>
      </c>
      <c r="H11303" s="34">
        <v>0.98166536599178855</v>
      </c>
      <c r="I11303" s="35">
        <v>92.661835838911387</v>
      </c>
      <c r="J11303" s="35">
        <v>1.003026012855631</v>
      </c>
      <c r="K11303" s="35">
        <v>-0.37692002853969359</v>
      </c>
      <c r="L11303" s="35">
        <v>0</v>
      </c>
      <c r="M11303" s="35">
        <v>0</v>
      </c>
      <c r="N11303" s="35">
        <v>0</v>
      </c>
      <c r="O11303" s="35">
        <v>0</v>
      </c>
      <c r="P11303" s="36">
        <v>12</v>
      </c>
      <c r="Q11303" s="37">
        <v>83</v>
      </c>
      <c r="R11303" s="36">
        <v>0</v>
      </c>
      <c r="S11303" s="39">
        <f t="shared" si="397"/>
        <v>83</v>
      </c>
      <c r="T11303" s="34" t="s">
        <v>29</v>
      </c>
      <c r="U11303" s="12">
        <f>((alpha*(beta^speed))*(speed^ceta))</f>
        <v>22.51511791748424</v>
      </c>
      <c r="V11303" s="8">
        <f t="shared" si="398"/>
        <v>83</v>
      </c>
    </row>
    <row r="11304" spans="1:22">
      <c r="A11304" s="34" t="s">
        <v>19</v>
      </c>
      <c r="B11304" s="34" t="s">
        <v>77</v>
      </c>
      <c r="C11304" s="5" t="s">
        <v>199</v>
      </c>
      <c r="D11304" s="35" t="s">
        <v>86</v>
      </c>
      <c r="E11304" s="36" t="s">
        <v>14</v>
      </c>
      <c r="F11304" s="37">
        <v>50</v>
      </c>
      <c r="G11304" s="38">
        <v>0.02</v>
      </c>
      <c r="H11304" s="34">
        <v>0.9972956202182498</v>
      </c>
      <c r="I11304" s="35">
        <v>0.35002762869020249</v>
      </c>
      <c r="J11304" s="35">
        <v>22.443241566594697</v>
      </c>
      <c r="K11304" s="35">
        <v>0.28199867750742635</v>
      </c>
      <c r="L11304" s="35">
        <v>1.2148671229981116</v>
      </c>
      <c r="M11304" s="35">
        <v>-1.8197272854852703E-3</v>
      </c>
      <c r="N11304" s="35">
        <v>0</v>
      </c>
      <c r="O11304" s="35">
        <v>0</v>
      </c>
      <c r="P11304" s="36">
        <v>12</v>
      </c>
      <c r="Q11304" s="37">
        <v>83</v>
      </c>
      <c r="R11304" s="36">
        <v>10</v>
      </c>
      <c r="S11304" s="39">
        <f t="shared" si="397"/>
        <v>83</v>
      </c>
      <c r="T11304" s="34" t="s">
        <v>44</v>
      </c>
      <c r="U11304" s="12">
        <f>(alpha+(beta/(1+EXP((((-1)*ceta)+(delta*LN(speed)))+(epsilon*speed)))))</f>
        <v>0.51021013846104513</v>
      </c>
      <c r="V11304" s="8">
        <f t="shared" si="398"/>
        <v>83</v>
      </c>
    </row>
    <row r="11305" spans="1:22">
      <c r="A11305" s="34" t="s">
        <v>19</v>
      </c>
      <c r="B11305" s="34" t="s">
        <v>77</v>
      </c>
      <c r="C11305" s="5" t="s">
        <v>199</v>
      </c>
      <c r="D11305" s="35" t="s">
        <v>86</v>
      </c>
      <c r="E11305" s="36" t="s">
        <v>18</v>
      </c>
      <c r="F11305" s="37">
        <v>50</v>
      </c>
      <c r="G11305" s="38">
        <v>0.02</v>
      </c>
      <c r="H11305" s="34">
        <v>0.90397823953305423</v>
      </c>
      <c r="I11305" s="35">
        <v>-7.9314532438429012E-7</v>
      </c>
      <c r="J11305" s="35">
        <v>1.8606050887582843E-4</v>
      </c>
      <c r="K11305" s="35">
        <v>-1.6242316914398168E-2</v>
      </c>
      <c r="L11305" s="35">
        <v>0.83553558184173371</v>
      </c>
      <c r="M11305" s="35">
        <v>0</v>
      </c>
      <c r="N11305" s="35">
        <v>0</v>
      </c>
      <c r="O11305" s="35">
        <v>0</v>
      </c>
      <c r="P11305" s="36">
        <v>12</v>
      </c>
      <c r="Q11305" s="37">
        <v>83</v>
      </c>
      <c r="R11305" s="36">
        <v>14</v>
      </c>
      <c r="S11305" s="39">
        <f t="shared" si="397"/>
        <v>83</v>
      </c>
      <c r="T11305" s="34" t="s">
        <v>51</v>
      </c>
      <c r="U11305" s="12">
        <f>(((alpha*(speed^3))+(beta*(speed^2))+(ceta*speed))+delta)</f>
        <v>0.31568393799854777</v>
      </c>
      <c r="V11305" s="8">
        <f t="shared" si="398"/>
        <v>83</v>
      </c>
    </row>
    <row r="11306" spans="1:22">
      <c r="A11306" s="34" t="s">
        <v>19</v>
      </c>
      <c r="B11306" s="34" t="s">
        <v>77</v>
      </c>
      <c r="C11306" s="5" t="s">
        <v>199</v>
      </c>
      <c r="D11306" s="35" t="s">
        <v>86</v>
      </c>
      <c r="E11306" s="36" t="s">
        <v>17</v>
      </c>
      <c r="F11306" s="37">
        <v>50</v>
      </c>
      <c r="G11306" s="38">
        <v>0.02</v>
      </c>
      <c r="H11306" s="34">
        <v>0.96711438686951079</v>
      </c>
      <c r="I11306" s="35">
        <v>-2.4834022515771706E-3</v>
      </c>
      <c r="J11306" s="35">
        <v>0.47043173511412395</v>
      </c>
      <c r="K11306" s="35">
        <v>-30.137826200416839</v>
      </c>
      <c r="L11306" s="35">
        <v>1358.8165282160769</v>
      </c>
      <c r="M11306" s="35">
        <v>0</v>
      </c>
      <c r="N11306" s="35">
        <v>0</v>
      </c>
      <c r="O11306" s="35">
        <v>0</v>
      </c>
      <c r="P11306" s="36">
        <v>12</v>
      </c>
      <c r="Q11306" s="37">
        <v>83</v>
      </c>
      <c r="R11306" s="36">
        <v>14</v>
      </c>
      <c r="S11306" s="39">
        <f t="shared" si="397"/>
        <v>83</v>
      </c>
      <c r="T11306" s="34" t="s">
        <v>51</v>
      </c>
      <c r="U11306" s="12">
        <f>(((alpha*(speed^3))+(beta*(speed^2))+(ceta*speed))+delta)</f>
        <v>678.20405356012361</v>
      </c>
      <c r="V11306" s="8">
        <f t="shared" si="398"/>
        <v>83</v>
      </c>
    </row>
    <row r="11307" spans="1:22">
      <c r="A11307" s="34" t="s">
        <v>19</v>
      </c>
      <c r="B11307" s="34" t="s">
        <v>77</v>
      </c>
      <c r="C11307" s="5" t="s">
        <v>199</v>
      </c>
      <c r="D11307" s="35" t="s">
        <v>86</v>
      </c>
      <c r="E11307" s="36" t="s">
        <v>15</v>
      </c>
      <c r="F11307" s="37">
        <v>100</v>
      </c>
      <c r="G11307" s="38">
        <v>0.02</v>
      </c>
      <c r="H11307" s="34">
        <v>0.97726541292596347</v>
      </c>
      <c r="I11307" s="35">
        <v>2.0265861265822069</v>
      </c>
      <c r="J11307" s="35">
        <v>5.7428609392622363</v>
      </c>
      <c r="K11307" s="35">
        <v>6.7610805201014372</v>
      </c>
      <c r="L11307" s="35">
        <v>1.501791020524297</v>
      </c>
      <c r="M11307" s="35">
        <v>5.2062690461120151E-2</v>
      </c>
      <c r="N11307" s="35">
        <v>0</v>
      </c>
      <c r="O11307" s="35">
        <v>0</v>
      </c>
      <c r="P11307" s="36">
        <v>12</v>
      </c>
      <c r="Q11307" s="37">
        <v>66</v>
      </c>
      <c r="R11307" s="36">
        <v>10</v>
      </c>
      <c r="S11307" s="39">
        <f t="shared" si="397"/>
        <v>66</v>
      </c>
      <c r="T11307" s="34" t="s">
        <v>44</v>
      </c>
      <c r="U11307" s="12">
        <f>(alpha+(beta/(1+EXP((((-1)*ceta)+(delta*LN(speed)))+(epsilon*speed)))))</f>
        <v>2.3076254822978584</v>
      </c>
      <c r="V11307" s="8">
        <f t="shared" si="398"/>
        <v>66</v>
      </c>
    </row>
    <row r="11308" spans="1:22">
      <c r="A11308" s="34" t="s">
        <v>19</v>
      </c>
      <c r="B11308" s="34" t="s">
        <v>77</v>
      </c>
      <c r="C11308" s="5" t="s">
        <v>199</v>
      </c>
      <c r="D11308" s="35" t="s">
        <v>86</v>
      </c>
      <c r="E11308" s="36" t="s">
        <v>16</v>
      </c>
      <c r="F11308" s="37">
        <v>100</v>
      </c>
      <c r="G11308" s="38">
        <v>0.02</v>
      </c>
      <c r="H11308" s="34">
        <v>0.97878704194456079</v>
      </c>
      <c r="I11308" s="35">
        <v>4.346486802682862</v>
      </c>
      <c r="J11308" s="35">
        <v>0.93022149050285208</v>
      </c>
      <c r="K11308" s="35">
        <v>-0.22139470896083591</v>
      </c>
      <c r="L11308" s="35">
        <v>0</v>
      </c>
      <c r="M11308" s="35">
        <v>0</v>
      </c>
      <c r="N11308" s="35">
        <v>0</v>
      </c>
      <c r="O11308" s="35">
        <v>0</v>
      </c>
      <c r="P11308" s="36">
        <v>12</v>
      </c>
      <c r="Q11308" s="37">
        <v>66</v>
      </c>
      <c r="R11308" s="36">
        <v>13</v>
      </c>
      <c r="S11308" s="39">
        <f t="shared" si="397"/>
        <v>66</v>
      </c>
      <c r="T11308" s="34" t="s">
        <v>50</v>
      </c>
      <c r="U11308" s="12">
        <f>EXP((alpha+(beta/speed))+(ceta*LN(speed)))</f>
        <v>30.969835284883906</v>
      </c>
      <c r="V11308" s="8">
        <f t="shared" si="398"/>
        <v>66</v>
      </c>
    </row>
    <row r="11309" spans="1:22">
      <c r="A11309" s="34" t="s">
        <v>19</v>
      </c>
      <c r="B11309" s="34" t="s">
        <v>77</v>
      </c>
      <c r="C11309" s="5" t="s">
        <v>199</v>
      </c>
      <c r="D11309" s="35" t="s">
        <v>86</v>
      </c>
      <c r="E11309" s="36" t="s">
        <v>14</v>
      </c>
      <c r="F11309" s="37">
        <v>100</v>
      </c>
      <c r="G11309" s="38">
        <v>0.02</v>
      </c>
      <c r="H11309" s="34">
        <v>0.9974647521257346</v>
      </c>
      <c r="I11309" s="35">
        <v>146.7464253460399</v>
      </c>
      <c r="J11309" s="35">
        <v>-2.4274917387406969</v>
      </c>
      <c r="K11309" s="35">
        <v>4.9900249616487224</v>
      </c>
      <c r="L11309" s="35">
        <v>-0.48937311022792018</v>
      </c>
      <c r="M11309" s="35">
        <v>0</v>
      </c>
      <c r="N11309" s="35">
        <v>0</v>
      </c>
      <c r="O11309" s="35">
        <v>0</v>
      </c>
      <c r="P11309" s="36">
        <v>12</v>
      </c>
      <c r="Q11309" s="37">
        <v>66</v>
      </c>
      <c r="R11309" s="36">
        <v>1</v>
      </c>
      <c r="S11309" s="39">
        <f t="shared" si="397"/>
        <v>66</v>
      </c>
      <c r="T11309" s="34" t="s">
        <v>30</v>
      </c>
      <c r="U11309" s="12">
        <f>((alpha*(speed^beta))+(ceta*(speed^delta)))</f>
        <v>0.64781363587252794</v>
      </c>
      <c r="V11309" s="8">
        <f t="shared" si="398"/>
        <v>66</v>
      </c>
    </row>
    <row r="11310" spans="1:22">
      <c r="A11310" s="34" t="s">
        <v>19</v>
      </c>
      <c r="B11310" s="34" t="s">
        <v>77</v>
      </c>
      <c r="C11310" s="5" t="s">
        <v>199</v>
      </c>
      <c r="D11310" s="35" t="s">
        <v>86</v>
      </c>
      <c r="E11310" s="36" t="s">
        <v>18</v>
      </c>
      <c r="F11310" s="37">
        <v>100</v>
      </c>
      <c r="G11310" s="38">
        <v>0.02</v>
      </c>
      <c r="H11310" s="34">
        <v>0.97136818683704074</v>
      </c>
      <c r="I11310" s="35">
        <v>2.1718677066606995E-6</v>
      </c>
      <c r="J11310" s="35">
        <v>-1.5587429854804779E-4</v>
      </c>
      <c r="K11310" s="35">
        <v>-9.2667185927448013E-3</v>
      </c>
      <c r="L11310" s="35">
        <v>1.0063965486547908</v>
      </c>
      <c r="M11310" s="35">
        <v>0</v>
      </c>
      <c r="N11310" s="35">
        <v>0</v>
      </c>
      <c r="O11310" s="35">
        <v>0</v>
      </c>
      <c r="P11310" s="36">
        <v>12</v>
      </c>
      <c r="Q11310" s="37">
        <v>66</v>
      </c>
      <c r="R11310" s="36">
        <v>14</v>
      </c>
      <c r="S11310" s="39">
        <f t="shared" si="397"/>
        <v>66</v>
      </c>
      <c r="T11310" s="34" t="s">
        <v>51</v>
      </c>
      <c r="U11310" s="12">
        <f>(((alpha*(speed^3))+(beta*(speed^2))+(ceta*speed))+delta)</f>
        <v>0.34020795525246217</v>
      </c>
      <c r="V11310" s="8">
        <f t="shared" si="398"/>
        <v>66</v>
      </c>
    </row>
    <row r="11311" spans="1:22">
      <c r="A11311" s="34" t="s">
        <v>19</v>
      </c>
      <c r="B11311" s="34" t="s">
        <v>77</v>
      </c>
      <c r="C11311" s="5" t="s">
        <v>199</v>
      </c>
      <c r="D11311" s="35" t="s">
        <v>86</v>
      </c>
      <c r="E11311" s="36" t="s">
        <v>17</v>
      </c>
      <c r="F11311" s="37">
        <v>100</v>
      </c>
      <c r="G11311" s="38">
        <v>0.02</v>
      </c>
      <c r="H11311" s="34">
        <v>0.96870826132224575</v>
      </c>
      <c r="I11311" s="35">
        <v>-4.0316759471369507E-3</v>
      </c>
      <c r="J11311" s="35">
        <v>0.6182933978216536</v>
      </c>
      <c r="K11311" s="35">
        <v>-36.557696143655292</v>
      </c>
      <c r="L11311" s="35">
        <v>1782.5184935726527</v>
      </c>
      <c r="M11311" s="35">
        <v>0</v>
      </c>
      <c r="N11311" s="35">
        <v>0</v>
      </c>
      <c r="O11311" s="35">
        <v>0</v>
      </c>
      <c r="P11311" s="36">
        <v>12</v>
      </c>
      <c r="Q11311" s="37">
        <v>66</v>
      </c>
      <c r="R11311" s="36">
        <v>14</v>
      </c>
      <c r="S11311" s="39">
        <f t="shared" si="397"/>
        <v>66</v>
      </c>
      <c r="T11311" s="34" t="s">
        <v>51</v>
      </c>
      <c r="U11311" s="12">
        <f>(((alpha*(speed^3))+(beta*(speed^2))+(ceta*speed))+delta)</f>
        <v>903.9058809044418</v>
      </c>
      <c r="V11311" s="8">
        <f t="shared" si="398"/>
        <v>66</v>
      </c>
    </row>
    <row r="11312" spans="1:22">
      <c r="A11312" s="34" t="s">
        <v>19</v>
      </c>
      <c r="B11312" s="34" t="s">
        <v>77</v>
      </c>
      <c r="C11312" s="5" t="s">
        <v>199</v>
      </c>
      <c r="D11312" s="35" t="s">
        <v>86</v>
      </c>
      <c r="E11312" s="36" t="s">
        <v>15</v>
      </c>
      <c r="F11312" s="37">
        <v>0</v>
      </c>
      <c r="G11312" s="38">
        <v>0.04</v>
      </c>
      <c r="H11312" s="34">
        <v>0.96020419282293934</v>
      </c>
      <c r="I11312" s="35">
        <v>-1.5948678463022299E-5</v>
      </c>
      <c r="J11312" s="35">
        <v>2.8044847495276304E-3</v>
      </c>
      <c r="K11312" s="35">
        <v>-0.18153483080760205</v>
      </c>
      <c r="L11312" s="35">
        <v>6.8046714801200068</v>
      </c>
      <c r="M11312" s="35">
        <v>0</v>
      </c>
      <c r="N11312" s="35">
        <v>0</v>
      </c>
      <c r="O11312" s="35">
        <v>0</v>
      </c>
      <c r="P11312" s="36">
        <v>12</v>
      </c>
      <c r="Q11312" s="37">
        <v>86</v>
      </c>
      <c r="R11312" s="36">
        <v>14</v>
      </c>
      <c r="S11312" s="39">
        <f t="shared" si="397"/>
        <v>86</v>
      </c>
      <c r="T11312" s="34" t="s">
        <v>51</v>
      </c>
      <c r="U11312" s="12">
        <f>(((alpha*(speed^3))+(beta*(speed^2))+(ceta*speed))+delta)</f>
        <v>1.7903926096964735</v>
      </c>
      <c r="V11312" s="8">
        <f t="shared" si="398"/>
        <v>86</v>
      </c>
    </row>
    <row r="11313" spans="1:22">
      <c r="A11313" s="34" t="s">
        <v>19</v>
      </c>
      <c r="B11313" s="34" t="s">
        <v>77</v>
      </c>
      <c r="C11313" s="5" t="s">
        <v>199</v>
      </c>
      <c r="D11313" s="35" t="s">
        <v>86</v>
      </c>
      <c r="E11313" s="36" t="s">
        <v>16</v>
      </c>
      <c r="F11313" s="37">
        <v>0</v>
      </c>
      <c r="G11313" s="38">
        <v>0.04</v>
      </c>
      <c r="H11313" s="34">
        <v>0.99382496197650561</v>
      </c>
      <c r="I11313" s="35">
        <v>180.04547735816283</v>
      </c>
      <c r="J11313" s="35">
        <v>-1.0783800789412175</v>
      </c>
      <c r="K11313" s="35">
        <v>21.917286788117508</v>
      </c>
      <c r="L11313" s="35">
        <v>-2.9968376010015604E-2</v>
      </c>
      <c r="M11313" s="35">
        <v>0</v>
      </c>
      <c r="N11313" s="35">
        <v>0</v>
      </c>
      <c r="O11313" s="35">
        <v>0</v>
      </c>
      <c r="P11313" s="36">
        <v>12</v>
      </c>
      <c r="Q11313" s="37">
        <v>86</v>
      </c>
      <c r="R11313" s="36">
        <v>1</v>
      </c>
      <c r="S11313" s="39">
        <f t="shared" si="397"/>
        <v>86</v>
      </c>
      <c r="T11313" s="34" t="s">
        <v>30</v>
      </c>
      <c r="U11313" s="12">
        <f>((alpha*(speed^beta))+(ceta*(speed^delta)))</f>
        <v>20.655010493333396</v>
      </c>
      <c r="V11313" s="8">
        <f t="shared" si="398"/>
        <v>86</v>
      </c>
    </row>
    <row r="11314" spans="1:22">
      <c r="A11314" s="34" t="s">
        <v>19</v>
      </c>
      <c r="B11314" s="34" t="s">
        <v>77</v>
      </c>
      <c r="C11314" s="5" t="s">
        <v>199</v>
      </c>
      <c r="D11314" s="35" t="s">
        <v>86</v>
      </c>
      <c r="E11314" s="36" t="s">
        <v>14</v>
      </c>
      <c r="F11314" s="37">
        <v>0</v>
      </c>
      <c r="G11314" s="38">
        <v>0.04</v>
      </c>
      <c r="H11314" s="34">
        <v>0.99827402764607764</v>
      </c>
      <c r="I11314" s="35">
        <v>-3.9839755083039378E-3</v>
      </c>
      <c r="J11314" s="35">
        <v>4.9472024476086993E-2</v>
      </c>
      <c r="K11314" s="35">
        <v>-2.867607709530173E-4</v>
      </c>
      <c r="L11314" s="35">
        <v>0</v>
      </c>
      <c r="M11314" s="35">
        <v>0</v>
      </c>
      <c r="N11314" s="35">
        <v>0</v>
      </c>
      <c r="O11314" s="35">
        <v>0</v>
      </c>
      <c r="P11314" s="36">
        <v>12</v>
      </c>
      <c r="Q11314" s="37">
        <v>86</v>
      </c>
      <c r="R11314" s="36">
        <v>5</v>
      </c>
      <c r="S11314" s="39">
        <f t="shared" si="397"/>
        <v>86</v>
      </c>
      <c r="T11314" s="34" t="s">
        <v>36</v>
      </c>
      <c r="U11314" s="12">
        <f>(1/(((ceta*(speed^2))+(beta*speed))+alpha))</f>
        <v>0.46954364597152559</v>
      </c>
      <c r="V11314" s="8">
        <f t="shared" si="398"/>
        <v>86</v>
      </c>
    </row>
    <row r="11315" spans="1:22">
      <c r="A11315" s="34" t="s">
        <v>19</v>
      </c>
      <c r="B11315" s="34" t="s">
        <v>77</v>
      </c>
      <c r="C11315" s="5" t="s">
        <v>199</v>
      </c>
      <c r="D11315" s="35" t="s">
        <v>86</v>
      </c>
      <c r="E11315" s="36" t="s">
        <v>18</v>
      </c>
      <c r="F11315" s="37">
        <v>0</v>
      </c>
      <c r="G11315" s="38">
        <v>0.04</v>
      </c>
      <c r="H11315" s="34">
        <v>0.95127091564841382</v>
      </c>
      <c r="I11315" s="35">
        <v>-4.5450940319813009</v>
      </c>
      <c r="J11315" s="35">
        <v>1.0627832200212415</v>
      </c>
      <c r="K11315" s="35">
        <v>3.5005965369394301</v>
      </c>
      <c r="L11315" s="35">
        <v>0</v>
      </c>
      <c r="M11315" s="35">
        <v>0</v>
      </c>
      <c r="N11315" s="35">
        <v>0</v>
      </c>
      <c r="O11315" s="35">
        <v>0</v>
      </c>
      <c r="P11315" s="36">
        <v>12</v>
      </c>
      <c r="Q11315" s="37">
        <v>86</v>
      </c>
      <c r="R11315" s="36">
        <v>2</v>
      </c>
      <c r="S11315" s="39">
        <f t="shared" si="397"/>
        <v>86</v>
      </c>
      <c r="T11315" s="34" t="s">
        <v>31</v>
      </c>
      <c r="U11315" s="12">
        <f>((alpha+(beta*speed))^((-1)/ceta))</f>
        <v>0.27935347082485773</v>
      </c>
      <c r="V11315" s="8">
        <f t="shared" si="398"/>
        <v>86</v>
      </c>
    </row>
    <row r="11316" spans="1:22">
      <c r="A11316" s="34" t="s">
        <v>19</v>
      </c>
      <c r="B11316" s="34" t="s">
        <v>77</v>
      </c>
      <c r="C11316" s="5" t="s">
        <v>199</v>
      </c>
      <c r="D11316" s="35" t="s">
        <v>86</v>
      </c>
      <c r="E11316" s="36" t="s">
        <v>17</v>
      </c>
      <c r="F11316" s="37">
        <v>0</v>
      </c>
      <c r="G11316" s="38">
        <v>0.04</v>
      </c>
      <c r="H11316" s="34">
        <v>0.9891880217066078</v>
      </c>
      <c r="I11316" s="35">
        <v>2734.0403275124136</v>
      </c>
      <c r="J11316" s="35">
        <v>1.0082252849402711</v>
      </c>
      <c r="K11316" s="35">
        <v>-0.49300875995330129</v>
      </c>
      <c r="L11316" s="35">
        <v>0</v>
      </c>
      <c r="M11316" s="35">
        <v>0</v>
      </c>
      <c r="N11316" s="35">
        <v>0</v>
      </c>
      <c r="O11316" s="35">
        <v>0</v>
      </c>
      <c r="P11316" s="36">
        <v>12</v>
      </c>
      <c r="Q11316" s="37">
        <v>86</v>
      </c>
      <c r="R11316" s="36">
        <v>0</v>
      </c>
      <c r="S11316" s="39">
        <f t="shared" si="397"/>
        <v>86</v>
      </c>
      <c r="T11316" s="34" t="s">
        <v>29</v>
      </c>
      <c r="U11316" s="12">
        <f>((alpha*(beta^speed))*(speed^ceta))</f>
        <v>615.22294347464367</v>
      </c>
      <c r="V11316" s="8">
        <f t="shared" si="398"/>
        <v>86</v>
      </c>
    </row>
    <row r="11317" spans="1:22">
      <c r="A11317" s="34" t="s">
        <v>19</v>
      </c>
      <c r="B11317" s="34" t="s">
        <v>77</v>
      </c>
      <c r="C11317" s="5" t="s">
        <v>199</v>
      </c>
      <c r="D11317" s="35" t="s">
        <v>86</v>
      </c>
      <c r="E11317" s="36" t="s">
        <v>15</v>
      </c>
      <c r="F11317" s="37">
        <v>50</v>
      </c>
      <c r="G11317" s="38">
        <v>0.04</v>
      </c>
      <c r="H11317" s="34">
        <v>0.978522178183719</v>
      </c>
      <c r="I11317" s="35">
        <v>2.0667353400860935</v>
      </c>
      <c r="J11317" s="35">
        <v>5.845467898610659</v>
      </c>
      <c r="K11317" s="35">
        <v>2.7537856994269911</v>
      </c>
      <c r="L11317" s="35">
        <v>0.22379178552516638</v>
      </c>
      <c r="M11317" s="35">
        <v>7.2253936905469107E-2</v>
      </c>
      <c r="N11317" s="35">
        <v>0</v>
      </c>
      <c r="O11317" s="35">
        <v>0</v>
      </c>
      <c r="P11317" s="36">
        <v>12</v>
      </c>
      <c r="Q11317" s="37">
        <v>59</v>
      </c>
      <c r="R11317" s="36">
        <v>10</v>
      </c>
      <c r="S11317" s="39">
        <f t="shared" si="397"/>
        <v>59</v>
      </c>
      <c r="T11317" s="34" t="s">
        <v>44</v>
      </c>
      <c r="U11317" s="12">
        <f>(alpha+(beta/(1+EXP((((-1)*ceta)+(delta*LN(speed)))+(epsilon*speed)))))</f>
        <v>2.5433260678779313</v>
      </c>
      <c r="V11317" s="8">
        <f t="shared" si="398"/>
        <v>59</v>
      </c>
    </row>
    <row r="11318" spans="1:22">
      <c r="A11318" s="34" t="s">
        <v>19</v>
      </c>
      <c r="B11318" s="34" t="s">
        <v>77</v>
      </c>
      <c r="C11318" s="5" t="s">
        <v>199</v>
      </c>
      <c r="D11318" s="35" t="s">
        <v>86</v>
      </c>
      <c r="E11318" s="36" t="s">
        <v>16</v>
      </c>
      <c r="F11318" s="37">
        <v>50</v>
      </c>
      <c r="G11318" s="38">
        <v>0.04</v>
      </c>
      <c r="H11318" s="34">
        <v>0.99340616594419617</v>
      </c>
      <c r="I11318" s="35">
        <v>45.691503750514407</v>
      </c>
      <c r="J11318" s="35">
        <v>0.15473869817898733</v>
      </c>
      <c r="K11318" s="35">
        <v>23.191427899992664</v>
      </c>
      <c r="L11318" s="35">
        <v>8.5652813957909964E-3</v>
      </c>
      <c r="M11318" s="35">
        <v>21.665742346349521</v>
      </c>
      <c r="N11318" s="35">
        <v>0</v>
      </c>
      <c r="O11318" s="35">
        <v>0</v>
      </c>
      <c r="P11318" s="36">
        <v>12</v>
      </c>
      <c r="Q11318" s="37">
        <v>59</v>
      </c>
      <c r="R11318" s="36">
        <v>4</v>
      </c>
      <c r="S11318" s="39">
        <f t="shared" si="397"/>
        <v>59</v>
      </c>
      <c r="T11318" s="34" t="s">
        <v>35</v>
      </c>
      <c r="U11318" s="12">
        <f>((epsilon+(alpha*EXP(((-1)*beta)*speed)))+(ceta*EXP(((-1)*delta)*speed)))</f>
        <v>35.661931620504816</v>
      </c>
      <c r="V11318" s="8">
        <f t="shared" si="398"/>
        <v>59</v>
      </c>
    </row>
    <row r="11319" spans="1:22">
      <c r="A11319" s="34" t="s">
        <v>19</v>
      </c>
      <c r="B11319" s="34" t="s">
        <v>77</v>
      </c>
      <c r="C11319" s="5" t="s">
        <v>199</v>
      </c>
      <c r="D11319" s="35" t="s">
        <v>86</v>
      </c>
      <c r="E11319" s="36" t="s">
        <v>14</v>
      </c>
      <c r="F11319" s="37">
        <v>50</v>
      </c>
      <c r="G11319" s="38">
        <v>0.04</v>
      </c>
      <c r="H11319" s="34">
        <v>0.9987174251686628</v>
      </c>
      <c r="I11319" s="35">
        <v>40.16389767476872</v>
      </c>
      <c r="J11319" s="35">
        <v>-1.4627905054200732</v>
      </c>
      <c r="K11319" s="35">
        <v>1.248817850965164</v>
      </c>
      <c r="L11319" s="35">
        <v>-0.1519153540430126</v>
      </c>
      <c r="M11319" s="35">
        <v>0</v>
      </c>
      <c r="N11319" s="35">
        <v>0</v>
      </c>
      <c r="O11319" s="35">
        <v>0</v>
      </c>
      <c r="P11319" s="36">
        <v>12</v>
      </c>
      <c r="Q11319" s="37">
        <v>59</v>
      </c>
      <c r="R11319" s="36">
        <v>1</v>
      </c>
      <c r="S11319" s="39">
        <f t="shared" si="397"/>
        <v>59</v>
      </c>
      <c r="T11319" s="34" t="s">
        <v>30</v>
      </c>
      <c r="U11319" s="12">
        <f>((alpha*(speed^beta))+(ceta*(speed^delta)))</f>
        <v>0.77531607452316564</v>
      </c>
      <c r="V11319" s="8">
        <f t="shared" si="398"/>
        <v>59</v>
      </c>
    </row>
    <row r="11320" spans="1:22">
      <c r="A11320" s="34" t="s">
        <v>19</v>
      </c>
      <c r="B11320" s="34" t="s">
        <v>77</v>
      </c>
      <c r="C11320" s="5" t="s">
        <v>199</v>
      </c>
      <c r="D11320" s="35" t="s">
        <v>86</v>
      </c>
      <c r="E11320" s="36" t="s">
        <v>18</v>
      </c>
      <c r="F11320" s="37">
        <v>50</v>
      </c>
      <c r="G11320" s="38">
        <v>0.04</v>
      </c>
      <c r="H11320" s="34">
        <v>0.9708521570077504</v>
      </c>
      <c r="I11320" s="35">
        <v>3.6287689481958996E-6</v>
      </c>
      <c r="J11320" s="35">
        <v>-3.2836074463007237E-4</v>
      </c>
      <c r="K11320" s="35">
        <v>-1.4985891328148131E-4</v>
      </c>
      <c r="L11320" s="35">
        <v>0.82211712816701366</v>
      </c>
      <c r="M11320" s="35">
        <v>0</v>
      </c>
      <c r="N11320" s="35">
        <v>0</v>
      </c>
      <c r="O11320" s="35">
        <v>0</v>
      </c>
      <c r="P11320" s="36">
        <v>12</v>
      </c>
      <c r="Q11320" s="37">
        <v>59</v>
      </c>
      <c r="R11320" s="36">
        <v>14</v>
      </c>
      <c r="S11320" s="39">
        <f t="shared" si="397"/>
        <v>59</v>
      </c>
      <c r="T11320" s="34" t="s">
        <v>51</v>
      </c>
      <c r="U11320" s="12">
        <f>(((alpha*(speed^3))+(beta*(speed^2))+(ceta*speed))+delta)</f>
        <v>0.41552463803765005</v>
      </c>
      <c r="V11320" s="8">
        <f t="shared" si="398"/>
        <v>59</v>
      </c>
    </row>
    <row r="11321" spans="1:22">
      <c r="A11321" s="34" t="s">
        <v>19</v>
      </c>
      <c r="B11321" s="34" t="s">
        <v>77</v>
      </c>
      <c r="C11321" s="5" t="s">
        <v>199</v>
      </c>
      <c r="D11321" s="35" t="s">
        <v>86</v>
      </c>
      <c r="E11321" s="36" t="s">
        <v>17</v>
      </c>
      <c r="F11321" s="37">
        <v>50</v>
      </c>
      <c r="G11321" s="38">
        <v>0.04</v>
      </c>
      <c r="H11321" s="34">
        <v>0.97734018102469444</v>
      </c>
      <c r="I11321" s="35">
        <v>-4.8042380333070504E-3</v>
      </c>
      <c r="J11321" s="35">
        <v>0.68248559545350052</v>
      </c>
      <c r="K11321" s="35">
        <v>-34.763374393970359</v>
      </c>
      <c r="L11321" s="35">
        <v>1740.0250156104148</v>
      </c>
      <c r="M11321" s="35">
        <v>0</v>
      </c>
      <c r="N11321" s="35">
        <v>0</v>
      </c>
      <c r="O11321" s="35">
        <v>0</v>
      </c>
      <c r="P11321" s="36">
        <v>12</v>
      </c>
      <c r="Q11321" s="37">
        <v>59</v>
      </c>
      <c r="R11321" s="36">
        <v>14</v>
      </c>
      <c r="S11321" s="39">
        <f t="shared" si="397"/>
        <v>59</v>
      </c>
      <c r="T11321" s="34" t="s">
        <v>51</v>
      </c>
      <c r="U11321" s="12">
        <f>(((alpha*(speed^3))+(beta*(speed^2))+(ceta*speed))+delta)</f>
        <v>1078.0286810972302</v>
      </c>
      <c r="V11321" s="8">
        <f t="shared" si="398"/>
        <v>59</v>
      </c>
    </row>
    <row r="11322" spans="1:22">
      <c r="A11322" s="34" t="s">
        <v>19</v>
      </c>
      <c r="B11322" s="34" t="s">
        <v>77</v>
      </c>
      <c r="C11322" s="5" t="s">
        <v>199</v>
      </c>
      <c r="D11322" s="35" t="s">
        <v>86</v>
      </c>
      <c r="E11322" s="36" t="s">
        <v>15</v>
      </c>
      <c r="F11322" s="37">
        <v>100</v>
      </c>
      <c r="G11322" s="38">
        <v>0.04</v>
      </c>
      <c r="H11322" s="34">
        <v>0.98109728986410694</v>
      </c>
      <c r="I11322" s="35">
        <v>6.5661066814712719E-5</v>
      </c>
      <c r="J11322" s="35">
        <v>-3.5106101299825082E-3</v>
      </c>
      <c r="K11322" s="35">
        <v>-0.1368141612515236</v>
      </c>
      <c r="L11322" s="35">
        <v>10.730651302808425</v>
      </c>
      <c r="M11322" s="35">
        <v>0</v>
      </c>
      <c r="N11322" s="35">
        <v>0</v>
      </c>
      <c r="O11322" s="35">
        <v>0</v>
      </c>
      <c r="P11322" s="36">
        <v>12</v>
      </c>
      <c r="Q11322" s="37">
        <v>42</v>
      </c>
      <c r="R11322" s="36">
        <v>14</v>
      </c>
      <c r="S11322" s="39">
        <f t="shared" si="397"/>
        <v>42</v>
      </c>
      <c r="T11322" s="34" t="s">
        <v>51</v>
      </c>
      <c r="U11322" s="12">
        <f>(((alpha*(speed^3))+(beta*(speed^2))+(ceta*speed))+delta)</f>
        <v>3.6564373791237248</v>
      </c>
      <c r="V11322" s="8">
        <f t="shared" si="398"/>
        <v>42</v>
      </c>
    </row>
    <row r="11323" spans="1:22">
      <c r="A11323" s="34" t="s">
        <v>19</v>
      </c>
      <c r="B11323" s="34" t="s">
        <v>77</v>
      </c>
      <c r="C11323" s="5" t="s">
        <v>199</v>
      </c>
      <c r="D11323" s="35" t="s">
        <v>86</v>
      </c>
      <c r="E11323" s="36" t="s">
        <v>16</v>
      </c>
      <c r="F11323" s="37">
        <v>100</v>
      </c>
      <c r="G11323" s="38">
        <v>0.04</v>
      </c>
      <c r="H11323" s="34">
        <v>0.98988010798912685</v>
      </c>
      <c r="I11323" s="35">
        <v>-9.5795960957386522E-4</v>
      </c>
      <c r="J11323" s="35">
        <v>8.7701830643797926E-2</v>
      </c>
      <c r="K11323" s="35">
        <v>-2.9111915604011993</v>
      </c>
      <c r="L11323" s="35">
        <v>89.423443506896973</v>
      </c>
      <c r="M11323" s="35">
        <v>0</v>
      </c>
      <c r="N11323" s="35">
        <v>0</v>
      </c>
      <c r="O11323" s="35">
        <v>0</v>
      </c>
      <c r="P11323" s="36">
        <v>12</v>
      </c>
      <c r="Q11323" s="37">
        <v>42</v>
      </c>
      <c r="R11323" s="36">
        <v>14</v>
      </c>
      <c r="S11323" s="39">
        <f t="shared" si="397"/>
        <v>42</v>
      </c>
      <c r="T11323" s="34" t="s">
        <v>51</v>
      </c>
      <c r="U11323" s="12">
        <f>(((alpha*(speed^3))+(beta*(speed^2))+(ceta*speed))+delta)</f>
        <v>50.886115671597608</v>
      </c>
      <c r="V11323" s="8">
        <f t="shared" si="398"/>
        <v>42</v>
      </c>
    </row>
    <row r="11324" spans="1:22">
      <c r="A11324" s="34" t="s">
        <v>19</v>
      </c>
      <c r="B11324" s="34" t="s">
        <v>77</v>
      </c>
      <c r="C11324" s="5" t="s">
        <v>199</v>
      </c>
      <c r="D11324" s="35" t="s">
        <v>86</v>
      </c>
      <c r="E11324" s="36" t="s">
        <v>14</v>
      </c>
      <c r="F11324" s="37">
        <v>100</v>
      </c>
      <c r="G11324" s="38">
        <v>0.04</v>
      </c>
      <c r="H11324" s="34">
        <v>0.99819508141860935</v>
      </c>
      <c r="I11324" s="35">
        <v>207.14464975946106</v>
      </c>
      <c r="J11324" s="35">
        <v>-2.4838527431106359</v>
      </c>
      <c r="K11324" s="35">
        <v>3.7875428305714842</v>
      </c>
      <c r="L11324" s="35">
        <v>-0.3369058922548927</v>
      </c>
      <c r="M11324" s="35">
        <v>0</v>
      </c>
      <c r="N11324" s="35">
        <v>0</v>
      </c>
      <c r="O11324" s="35">
        <v>0</v>
      </c>
      <c r="P11324" s="36">
        <v>12</v>
      </c>
      <c r="Q11324" s="37">
        <v>42</v>
      </c>
      <c r="R11324" s="36">
        <v>1</v>
      </c>
      <c r="S11324" s="39">
        <f t="shared" si="397"/>
        <v>42</v>
      </c>
      <c r="T11324" s="34" t="s">
        <v>30</v>
      </c>
      <c r="U11324" s="12">
        <f>((alpha*(speed^beta))+(ceta*(speed^delta)))</f>
        <v>1.094412387378729</v>
      </c>
      <c r="V11324" s="8">
        <f t="shared" si="398"/>
        <v>42</v>
      </c>
    </row>
    <row r="11325" spans="1:22">
      <c r="A11325" s="34" t="s">
        <v>19</v>
      </c>
      <c r="B11325" s="34" t="s">
        <v>77</v>
      </c>
      <c r="C11325" s="5" t="s">
        <v>199</v>
      </c>
      <c r="D11325" s="35" t="s">
        <v>86</v>
      </c>
      <c r="E11325" s="36" t="s">
        <v>18</v>
      </c>
      <c r="F11325" s="37">
        <v>100</v>
      </c>
      <c r="G11325" s="38">
        <v>0.04</v>
      </c>
      <c r="H11325" s="34">
        <v>0.98120130245812387</v>
      </c>
      <c r="I11325" s="35">
        <v>0.44628761199872446</v>
      </c>
      <c r="J11325" s="35">
        <v>0.65543188485594683</v>
      </c>
      <c r="K11325" s="35">
        <v>10.996485454752085</v>
      </c>
      <c r="L11325" s="35">
        <v>3.231522949314162</v>
      </c>
      <c r="M11325" s="35">
        <v>3.0314724681425867E-3</v>
      </c>
      <c r="N11325" s="35">
        <v>0</v>
      </c>
      <c r="O11325" s="35">
        <v>0</v>
      </c>
      <c r="P11325" s="36">
        <v>12</v>
      </c>
      <c r="Q11325" s="37">
        <v>42</v>
      </c>
      <c r="R11325" s="36">
        <v>10</v>
      </c>
      <c r="S11325" s="39">
        <f t="shared" si="397"/>
        <v>42</v>
      </c>
      <c r="T11325" s="34" t="s">
        <v>44</v>
      </c>
      <c r="U11325" s="12">
        <f>(alpha+(beta/(1+EXP((((-1)*ceta)+(delta*LN(speed)))+(epsilon*speed)))))</f>
        <v>0.59693362337120437</v>
      </c>
      <c r="V11325" s="8">
        <f t="shared" si="398"/>
        <v>42</v>
      </c>
    </row>
    <row r="11326" spans="1:22">
      <c r="A11326" s="34" t="s">
        <v>19</v>
      </c>
      <c r="B11326" s="34" t="s">
        <v>77</v>
      </c>
      <c r="C11326" s="5" t="s">
        <v>199</v>
      </c>
      <c r="D11326" s="35" t="s">
        <v>86</v>
      </c>
      <c r="E11326" s="36" t="s">
        <v>17</v>
      </c>
      <c r="F11326" s="37">
        <v>100</v>
      </c>
      <c r="G11326" s="38">
        <v>0.04</v>
      </c>
      <c r="H11326" s="34">
        <v>0.97825311435836992</v>
      </c>
      <c r="I11326" s="35">
        <v>-1.6514125405112108E-2</v>
      </c>
      <c r="J11326" s="35">
        <v>1.5692603315021378</v>
      </c>
      <c r="K11326" s="35">
        <v>-59.125395083660514</v>
      </c>
      <c r="L11326" s="35">
        <v>2469.8262111756908</v>
      </c>
      <c r="M11326" s="35">
        <v>0</v>
      </c>
      <c r="N11326" s="35">
        <v>0</v>
      </c>
      <c r="O11326" s="35">
        <v>0</v>
      </c>
      <c r="P11326" s="36">
        <v>12</v>
      </c>
      <c r="Q11326" s="37">
        <v>42</v>
      </c>
      <c r="R11326" s="36">
        <v>14</v>
      </c>
      <c r="S11326" s="39">
        <f t="shared" si="397"/>
        <v>42</v>
      </c>
      <c r="T11326" s="34" t="s">
        <v>51</v>
      </c>
      <c r="U11326" s="12">
        <f>(((alpha*(speed^3))+(beta*(speed^2))+(ceta*speed))+delta)</f>
        <v>1531.2363194177747</v>
      </c>
      <c r="V11326" s="8">
        <f t="shared" si="398"/>
        <v>42</v>
      </c>
    </row>
    <row r="11327" spans="1:22">
      <c r="A11327" s="34" t="s">
        <v>19</v>
      </c>
      <c r="B11327" s="34" t="s">
        <v>77</v>
      </c>
      <c r="C11327" s="5" t="s">
        <v>199</v>
      </c>
      <c r="D11327" s="35" t="s">
        <v>86</v>
      </c>
      <c r="E11327" s="36" t="s">
        <v>15</v>
      </c>
      <c r="F11327" s="37">
        <v>0</v>
      </c>
      <c r="G11327" s="38">
        <v>0.06</v>
      </c>
      <c r="H11327" s="34">
        <v>0.97446693279619812</v>
      </c>
      <c r="I11327" s="35">
        <v>12.36256954425602</v>
      </c>
      <c r="J11327" s="35">
        <v>0.99217412221161061</v>
      </c>
      <c r="K11327" s="35">
        <v>-0.2743782215483157</v>
      </c>
      <c r="L11327" s="35">
        <v>0</v>
      </c>
      <c r="M11327" s="35">
        <v>0</v>
      </c>
      <c r="N11327" s="35">
        <v>0</v>
      </c>
      <c r="O11327" s="35">
        <v>0</v>
      </c>
      <c r="P11327" s="36">
        <v>12</v>
      </c>
      <c r="Q11327" s="37">
        <v>77</v>
      </c>
      <c r="R11327" s="36">
        <v>0</v>
      </c>
      <c r="S11327" s="39">
        <f t="shared" si="397"/>
        <v>77</v>
      </c>
      <c r="T11327" s="34" t="s">
        <v>29</v>
      </c>
      <c r="U11327" s="12">
        <f>((alpha*(beta^speed))*(speed^ceta))</f>
        <v>2.0500513544879224</v>
      </c>
      <c r="V11327" s="8">
        <f t="shared" si="398"/>
        <v>77</v>
      </c>
    </row>
    <row r="11328" spans="1:22">
      <c r="A11328" s="34" t="s">
        <v>19</v>
      </c>
      <c r="B11328" s="34" t="s">
        <v>77</v>
      </c>
      <c r="C11328" s="5" t="s">
        <v>199</v>
      </c>
      <c r="D11328" s="35" t="s">
        <v>86</v>
      </c>
      <c r="E11328" s="36" t="s">
        <v>16</v>
      </c>
      <c r="F11328" s="37">
        <v>0</v>
      </c>
      <c r="G11328" s="38">
        <v>0.06</v>
      </c>
      <c r="H11328" s="34">
        <v>0.99218494118734035</v>
      </c>
      <c r="I11328" s="35">
        <v>-1.3363740340060012E-4</v>
      </c>
      <c r="J11328" s="35">
        <v>2.1071406430622826E-2</v>
      </c>
      <c r="K11328" s="35">
        <v>-1.1565487341891743</v>
      </c>
      <c r="L11328" s="35">
        <v>49.999248730308018</v>
      </c>
      <c r="M11328" s="35">
        <v>0</v>
      </c>
      <c r="N11328" s="35">
        <v>0</v>
      </c>
      <c r="O11328" s="35">
        <v>0</v>
      </c>
      <c r="P11328" s="36">
        <v>12</v>
      </c>
      <c r="Q11328" s="37">
        <v>77</v>
      </c>
      <c r="R11328" s="36">
        <v>14</v>
      </c>
      <c r="S11328" s="39">
        <f t="shared" si="397"/>
        <v>77</v>
      </c>
      <c r="T11328" s="34" t="s">
        <v>51</v>
      </c>
      <c r="U11328" s="12">
        <f>(((alpha*(speed^3))+(beta*(speed^2))+(ceta*speed))+delta)</f>
        <v>24.867480238218157</v>
      </c>
      <c r="V11328" s="8">
        <f t="shared" si="398"/>
        <v>77</v>
      </c>
    </row>
    <row r="11329" spans="1:22">
      <c r="A11329" s="34" t="s">
        <v>19</v>
      </c>
      <c r="B11329" s="34" t="s">
        <v>77</v>
      </c>
      <c r="C11329" s="5" t="s">
        <v>199</v>
      </c>
      <c r="D11329" s="35" t="s">
        <v>86</v>
      </c>
      <c r="E11329" s="36" t="s">
        <v>14</v>
      </c>
      <c r="F11329" s="37">
        <v>0</v>
      </c>
      <c r="G11329" s="38">
        <v>0.06</v>
      </c>
      <c r="H11329" s="34">
        <v>0.99795220444308308</v>
      </c>
      <c r="I11329" s="35">
        <v>25.532426443100309</v>
      </c>
      <c r="J11329" s="35">
        <v>1.0154788582667764</v>
      </c>
      <c r="K11329" s="35">
        <v>-1.1245986209104202</v>
      </c>
      <c r="L11329" s="35">
        <v>0</v>
      </c>
      <c r="M11329" s="35">
        <v>0</v>
      </c>
      <c r="N11329" s="35">
        <v>0</v>
      </c>
      <c r="O11329" s="35">
        <v>0</v>
      </c>
      <c r="P11329" s="36">
        <v>12</v>
      </c>
      <c r="Q11329" s="37">
        <v>77</v>
      </c>
      <c r="R11329" s="36">
        <v>0</v>
      </c>
      <c r="S11329" s="39">
        <f t="shared" si="397"/>
        <v>77</v>
      </c>
      <c r="T11329" s="34" t="s">
        <v>29</v>
      </c>
      <c r="U11329" s="12">
        <f>((alpha*(beta^speed))*(speed^ceta))</f>
        <v>0.62980404791046907</v>
      </c>
      <c r="V11329" s="8">
        <f t="shared" si="398"/>
        <v>77</v>
      </c>
    </row>
    <row r="11330" spans="1:22">
      <c r="A11330" s="34" t="s">
        <v>19</v>
      </c>
      <c r="B11330" s="34" t="s">
        <v>77</v>
      </c>
      <c r="C11330" s="5" t="s">
        <v>199</v>
      </c>
      <c r="D11330" s="35" t="s">
        <v>86</v>
      </c>
      <c r="E11330" s="36" t="s">
        <v>18</v>
      </c>
      <c r="F11330" s="37">
        <v>0</v>
      </c>
      <c r="G11330" s="38">
        <v>0.06</v>
      </c>
      <c r="H11330" s="34">
        <v>0.97555677138957253</v>
      </c>
      <c r="I11330" s="35">
        <v>-5.9983992183526558E-7</v>
      </c>
      <c r="J11330" s="35">
        <v>1.7894822731424347E-4</v>
      </c>
      <c r="K11330" s="35">
        <v>-1.5667286947029523E-2</v>
      </c>
      <c r="L11330" s="35">
        <v>0.7815580036795603</v>
      </c>
      <c r="M11330" s="35">
        <v>0</v>
      </c>
      <c r="N11330" s="35">
        <v>0</v>
      </c>
      <c r="O11330" s="35">
        <v>0</v>
      </c>
      <c r="P11330" s="36">
        <v>12</v>
      </c>
      <c r="Q11330" s="37">
        <v>77</v>
      </c>
      <c r="R11330" s="36">
        <v>14</v>
      </c>
      <c r="S11330" s="39">
        <f t="shared" ref="S11330:S11393" si="399">V11330</f>
        <v>77</v>
      </c>
      <c r="T11330" s="34" t="s">
        <v>51</v>
      </c>
      <c r="U11330" s="12">
        <f>(((alpha*(speed^3))+(beta*(speed^2))+(ceta*speed))+delta)</f>
        <v>0.36231422946921743</v>
      </c>
      <c r="V11330" s="8">
        <f t="shared" ref="V11330:V11393" si="400">IF($V$1&lt;P11330,P11330,IF($V$1&gt;Q11330,Q11330,$V$1))</f>
        <v>77</v>
      </c>
    </row>
    <row r="11331" spans="1:22">
      <c r="A11331" s="34" t="s">
        <v>19</v>
      </c>
      <c r="B11331" s="34" t="s">
        <v>77</v>
      </c>
      <c r="C11331" s="5" t="s">
        <v>199</v>
      </c>
      <c r="D11331" s="35" t="s">
        <v>86</v>
      </c>
      <c r="E11331" s="36" t="s">
        <v>17</v>
      </c>
      <c r="F11331" s="37">
        <v>0</v>
      </c>
      <c r="G11331" s="38">
        <v>0.06</v>
      </c>
      <c r="H11331" s="34">
        <v>0.98519684875174385</v>
      </c>
      <c r="I11331" s="35">
        <v>2779.5195535740309</v>
      </c>
      <c r="J11331" s="35">
        <v>1.0085328066539387</v>
      </c>
      <c r="K11331" s="35">
        <v>-0.42691012997937861</v>
      </c>
      <c r="L11331" s="35">
        <v>0</v>
      </c>
      <c r="M11331" s="35">
        <v>0</v>
      </c>
      <c r="N11331" s="35">
        <v>0</v>
      </c>
      <c r="O11331" s="35">
        <v>0</v>
      </c>
      <c r="P11331" s="36">
        <v>12</v>
      </c>
      <c r="Q11331" s="37">
        <v>77</v>
      </c>
      <c r="R11331" s="36">
        <v>0</v>
      </c>
      <c r="S11331" s="39">
        <f t="shared" si="399"/>
        <v>77</v>
      </c>
      <c r="T11331" s="34" t="s">
        <v>29</v>
      </c>
      <c r="U11331" s="12">
        <f>((alpha*(beta^speed))*(speed^ceta))</f>
        <v>837.02810686577368</v>
      </c>
      <c r="V11331" s="8">
        <f t="shared" si="400"/>
        <v>77</v>
      </c>
    </row>
    <row r="11332" spans="1:22">
      <c r="A11332" s="34" t="s">
        <v>19</v>
      </c>
      <c r="B11332" s="34" t="s">
        <v>77</v>
      </c>
      <c r="C11332" s="5" t="s">
        <v>199</v>
      </c>
      <c r="D11332" s="35" t="s">
        <v>86</v>
      </c>
      <c r="E11332" s="36" t="s">
        <v>15</v>
      </c>
      <c r="F11332" s="37">
        <v>50</v>
      </c>
      <c r="G11332" s="38">
        <v>0.06</v>
      </c>
      <c r="H11332" s="34">
        <v>0.97860044033903504</v>
      </c>
      <c r="I11332" s="35">
        <v>-1.1196560007920862</v>
      </c>
      <c r="J11332" s="35">
        <v>17.596851814020862</v>
      </c>
      <c r="K11332" s="35">
        <v>0.98504327635652567</v>
      </c>
      <c r="L11332" s="35">
        <v>0.30886835836172344</v>
      </c>
      <c r="M11332" s="35">
        <v>1.7746365871207113E-2</v>
      </c>
      <c r="N11332" s="35">
        <v>0</v>
      </c>
      <c r="O11332" s="35">
        <v>0</v>
      </c>
      <c r="P11332" s="36">
        <v>12</v>
      </c>
      <c r="Q11332" s="37">
        <v>44</v>
      </c>
      <c r="R11332" s="36">
        <v>10</v>
      </c>
      <c r="S11332" s="39">
        <f t="shared" si="399"/>
        <v>44</v>
      </c>
      <c r="T11332" s="34" t="s">
        <v>44</v>
      </c>
      <c r="U11332" s="12">
        <f>(alpha+(beta/(1+EXP((((-1)*ceta)+(delta*LN(speed)))+(epsilon*speed)))))</f>
        <v>3.7362919408829445</v>
      </c>
      <c r="V11332" s="8">
        <f t="shared" si="400"/>
        <v>44</v>
      </c>
    </row>
    <row r="11333" spans="1:22">
      <c r="A11333" s="34" t="s">
        <v>19</v>
      </c>
      <c r="B11333" s="34" t="s">
        <v>77</v>
      </c>
      <c r="C11333" s="5" t="s">
        <v>199</v>
      </c>
      <c r="D11333" s="35" t="s">
        <v>86</v>
      </c>
      <c r="E11333" s="36" t="s">
        <v>16</v>
      </c>
      <c r="F11333" s="37">
        <v>50</v>
      </c>
      <c r="G11333" s="38">
        <v>0.06</v>
      </c>
      <c r="H11333" s="34">
        <v>0.99531840619808709</v>
      </c>
      <c r="I11333" s="35">
        <v>-6.618466589725393E-4</v>
      </c>
      <c r="J11333" s="35">
        <v>6.5996112125567802E-2</v>
      </c>
      <c r="K11333" s="35">
        <v>-2.4113761729938448</v>
      </c>
      <c r="L11333" s="35">
        <v>82.6549768572565</v>
      </c>
      <c r="M11333" s="35">
        <v>0</v>
      </c>
      <c r="N11333" s="35">
        <v>0</v>
      </c>
      <c r="O11333" s="35">
        <v>0</v>
      </c>
      <c r="P11333" s="36">
        <v>12</v>
      </c>
      <c r="Q11333" s="37">
        <v>44</v>
      </c>
      <c r="R11333" s="36">
        <v>14</v>
      </c>
      <c r="S11333" s="39">
        <f t="shared" si="399"/>
        <v>44</v>
      </c>
      <c r="T11333" s="34" t="s">
        <v>51</v>
      </c>
      <c r="U11333" s="12">
        <f>(((alpha*(speed^3))+(beta*(speed^2))+(ceta*speed))+delta)</f>
        <v>47.944152522709814</v>
      </c>
      <c r="V11333" s="8">
        <f t="shared" si="400"/>
        <v>44</v>
      </c>
    </row>
    <row r="11334" spans="1:22">
      <c r="A11334" s="34" t="s">
        <v>19</v>
      </c>
      <c r="B11334" s="34" t="s">
        <v>77</v>
      </c>
      <c r="C11334" s="5" t="s">
        <v>199</v>
      </c>
      <c r="D11334" s="35" t="s">
        <v>86</v>
      </c>
      <c r="E11334" s="36" t="s">
        <v>14</v>
      </c>
      <c r="F11334" s="37">
        <v>50</v>
      </c>
      <c r="G11334" s="38">
        <v>0.06</v>
      </c>
      <c r="H11334" s="34">
        <v>0.99864277213173425</v>
      </c>
      <c r="I11334" s="35">
        <v>3.2050420580130186</v>
      </c>
      <c r="J11334" s="35">
        <v>-0.28218113279897217</v>
      </c>
      <c r="K11334" s="35">
        <v>2282.5747969618615</v>
      </c>
      <c r="L11334" s="35">
        <v>-3.4025280343829323</v>
      </c>
      <c r="M11334" s="35">
        <v>0</v>
      </c>
      <c r="N11334" s="35">
        <v>0</v>
      </c>
      <c r="O11334" s="35">
        <v>0</v>
      </c>
      <c r="P11334" s="36">
        <v>12</v>
      </c>
      <c r="Q11334" s="37">
        <v>44</v>
      </c>
      <c r="R11334" s="36">
        <v>1</v>
      </c>
      <c r="S11334" s="39">
        <f t="shared" si="399"/>
        <v>44</v>
      </c>
      <c r="T11334" s="34" t="s">
        <v>30</v>
      </c>
      <c r="U11334" s="12">
        <f>((alpha*(speed^beta))+(ceta*(speed^delta)))</f>
        <v>1.1075899068171366</v>
      </c>
      <c r="V11334" s="8">
        <f t="shared" si="400"/>
        <v>44</v>
      </c>
    </row>
    <row r="11335" spans="1:22">
      <c r="A11335" s="34" t="s">
        <v>19</v>
      </c>
      <c r="B11335" s="34" t="s">
        <v>77</v>
      </c>
      <c r="C11335" s="5" t="s">
        <v>199</v>
      </c>
      <c r="D11335" s="35" t="s">
        <v>86</v>
      </c>
      <c r="E11335" s="36" t="s">
        <v>18</v>
      </c>
      <c r="F11335" s="37">
        <v>50</v>
      </c>
      <c r="G11335" s="38">
        <v>0.06</v>
      </c>
      <c r="H11335" s="34">
        <v>0.97033082992681441</v>
      </c>
      <c r="I11335" s="35">
        <v>1.334987425406668</v>
      </c>
      <c r="J11335" s="35">
        <v>0.99138420222842261</v>
      </c>
      <c r="K11335" s="35">
        <v>-9.4920877491592462E-2</v>
      </c>
      <c r="L11335" s="35">
        <v>0</v>
      </c>
      <c r="M11335" s="35">
        <v>0</v>
      </c>
      <c r="N11335" s="35">
        <v>0</v>
      </c>
      <c r="O11335" s="35">
        <v>0</v>
      </c>
      <c r="P11335" s="36">
        <v>12</v>
      </c>
      <c r="Q11335" s="37">
        <v>44</v>
      </c>
      <c r="R11335" s="36">
        <v>0</v>
      </c>
      <c r="S11335" s="39">
        <f t="shared" si="399"/>
        <v>44</v>
      </c>
      <c r="T11335" s="34" t="s">
        <v>29</v>
      </c>
      <c r="U11335" s="12">
        <f>((alpha*(beta^speed))*(speed^ceta))</f>
        <v>0.63698168570005886</v>
      </c>
      <c r="V11335" s="8">
        <f t="shared" si="400"/>
        <v>44</v>
      </c>
    </row>
    <row r="11336" spans="1:22">
      <c r="A11336" s="34" t="s">
        <v>19</v>
      </c>
      <c r="B11336" s="34" t="s">
        <v>77</v>
      </c>
      <c r="C11336" s="5" t="s">
        <v>199</v>
      </c>
      <c r="D11336" s="35" t="s">
        <v>86</v>
      </c>
      <c r="E11336" s="36" t="s">
        <v>17</v>
      </c>
      <c r="F11336" s="37">
        <v>50</v>
      </c>
      <c r="G11336" s="38">
        <v>0.06</v>
      </c>
      <c r="H11336" s="34">
        <v>0.98133225596811491</v>
      </c>
      <c r="I11336" s="35">
        <v>-1.5455473592925002E-2</v>
      </c>
      <c r="J11336" s="35">
        <v>1.5619281241560545</v>
      </c>
      <c r="K11336" s="35">
        <v>-56.388048650731669</v>
      </c>
      <c r="L11336" s="35">
        <v>2283.6245501885837</v>
      </c>
      <c r="M11336" s="35">
        <v>0</v>
      </c>
      <c r="N11336" s="35">
        <v>0</v>
      </c>
      <c r="O11336" s="35">
        <v>0</v>
      </c>
      <c r="P11336" s="36">
        <v>12</v>
      </c>
      <c r="Q11336" s="37">
        <v>44</v>
      </c>
      <c r="R11336" s="36">
        <v>14</v>
      </c>
      <c r="S11336" s="39">
        <f t="shared" si="399"/>
        <v>44</v>
      </c>
      <c r="T11336" s="34" t="s">
        <v>51</v>
      </c>
      <c r="U11336" s="12">
        <f>(((alpha*(speed^3))+(beta*(speed^2))+(ceta*speed))+delta)</f>
        <v>1509.8841953827884</v>
      </c>
      <c r="V11336" s="8">
        <f t="shared" si="400"/>
        <v>44</v>
      </c>
    </row>
    <row r="11337" spans="1:22">
      <c r="A11337" s="34" t="s">
        <v>19</v>
      </c>
      <c r="B11337" s="34" t="s">
        <v>77</v>
      </c>
      <c r="C11337" s="5" t="s">
        <v>199</v>
      </c>
      <c r="D11337" s="35" t="s">
        <v>86</v>
      </c>
      <c r="E11337" s="36" t="s">
        <v>15</v>
      </c>
      <c r="F11337" s="37">
        <v>100</v>
      </c>
      <c r="G11337" s="38">
        <v>0.06</v>
      </c>
      <c r="H11337" s="34">
        <v>0.98371287960608578</v>
      </c>
      <c r="I11337" s="35">
        <v>-0.69978061707055639</v>
      </c>
      <c r="J11337" s="35">
        <v>20.100363285456606</v>
      </c>
      <c r="K11337" s="35">
        <v>1.4361276525892914</v>
      </c>
      <c r="L11337" s="35">
        <v>0.28776599660381014</v>
      </c>
      <c r="M11337" s="35">
        <v>4.2936849731555322E-2</v>
      </c>
      <c r="N11337" s="35">
        <v>0</v>
      </c>
      <c r="O11337" s="35">
        <v>0</v>
      </c>
      <c r="P11337" s="36">
        <v>11</v>
      </c>
      <c r="Q11337" s="37">
        <v>30</v>
      </c>
      <c r="R11337" s="36">
        <v>10</v>
      </c>
      <c r="S11337" s="39">
        <f t="shared" si="399"/>
        <v>30</v>
      </c>
      <c r="T11337" s="34" t="s">
        <v>44</v>
      </c>
      <c r="U11337" s="12">
        <f>(alpha+(beta/(1+EXP((((-1)*ceta)+(delta*LN(speed)))+(epsilon*speed)))))</f>
        <v>5.400507087274856</v>
      </c>
      <c r="V11337" s="8">
        <f t="shared" si="400"/>
        <v>30</v>
      </c>
    </row>
    <row r="11338" spans="1:22">
      <c r="A11338" s="34" t="s">
        <v>19</v>
      </c>
      <c r="B11338" s="34" t="s">
        <v>77</v>
      </c>
      <c r="C11338" s="5" t="s">
        <v>199</v>
      </c>
      <c r="D11338" s="35" t="s">
        <v>86</v>
      </c>
      <c r="E11338" s="36" t="s">
        <v>16</v>
      </c>
      <c r="F11338" s="37">
        <v>100</v>
      </c>
      <c r="G11338" s="38">
        <v>0.06</v>
      </c>
      <c r="H11338" s="34">
        <v>0.99132046289943954</v>
      </c>
      <c r="I11338" s="35">
        <v>-3.8481493369222157E-3</v>
      </c>
      <c r="J11338" s="35">
        <v>0.2600058291036651</v>
      </c>
      <c r="K11338" s="35">
        <v>-6.2024860367328287</v>
      </c>
      <c r="L11338" s="35">
        <v>127.59458968590531</v>
      </c>
      <c r="M11338" s="35">
        <v>0</v>
      </c>
      <c r="N11338" s="35">
        <v>0</v>
      </c>
      <c r="O11338" s="35">
        <v>0</v>
      </c>
      <c r="P11338" s="36">
        <v>11</v>
      </c>
      <c r="Q11338" s="37">
        <v>30</v>
      </c>
      <c r="R11338" s="36">
        <v>14</v>
      </c>
      <c r="S11338" s="39">
        <f t="shared" si="399"/>
        <v>30</v>
      </c>
      <c r="T11338" s="34" t="s">
        <v>51</v>
      </c>
      <c r="U11338" s="12">
        <f>(((alpha*(speed^3))+(beta*(speed^2))+(ceta*speed))+delta)</f>
        <v>71.625222680319212</v>
      </c>
      <c r="V11338" s="8">
        <f t="shared" si="400"/>
        <v>30</v>
      </c>
    </row>
    <row r="11339" spans="1:22">
      <c r="A11339" s="34" t="s">
        <v>19</v>
      </c>
      <c r="B11339" s="34" t="s">
        <v>77</v>
      </c>
      <c r="C11339" s="5" t="s">
        <v>199</v>
      </c>
      <c r="D11339" s="35" t="s">
        <v>86</v>
      </c>
      <c r="E11339" s="36" t="s">
        <v>14</v>
      </c>
      <c r="F11339" s="37">
        <v>100</v>
      </c>
      <c r="G11339" s="38">
        <v>0.06</v>
      </c>
      <c r="H11339" s="34">
        <v>0.99806649247243584</v>
      </c>
      <c r="I11339" s="35">
        <v>1.6501063867599695</v>
      </c>
      <c r="J11339" s="35">
        <v>6.1427541651765075E-2</v>
      </c>
      <c r="K11339" s="35">
        <v>1024.4614314130497</v>
      </c>
      <c r="L11339" s="35">
        <v>0.7614990313986838</v>
      </c>
      <c r="M11339" s="35">
        <v>1.3474200233993778</v>
      </c>
      <c r="N11339" s="35">
        <v>0</v>
      </c>
      <c r="O11339" s="35">
        <v>0</v>
      </c>
      <c r="P11339" s="36">
        <v>11</v>
      </c>
      <c r="Q11339" s="37">
        <v>30</v>
      </c>
      <c r="R11339" s="36">
        <v>4</v>
      </c>
      <c r="S11339" s="39">
        <f t="shared" si="399"/>
        <v>30</v>
      </c>
      <c r="T11339" s="34" t="s">
        <v>35</v>
      </c>
      <c r="U11339" s="12">
        <f>((epsilon+(alpha*EXP(((-1)*beta)*speed)))+(ceta*EXP(((-1)*delta)*speed)))</f>
        <v>1.608746178045513</v>
      </c>
      <c r="V11339" s="8">
        <f t="shared" si="400"/>
        <v>30</v>
      </c>
    </row>
    <row r="11340" spans="1:22">
      <c r="A11340" s="34" t="s">
        <v>19</v>
      </c>
      <c r="B11340" s="34" t="s">
        <v>77</v>
      </c>
      <c r="C11340" s="5" t="s">
        <v>199</v>
      </c>
      <c r="D11340" s="35" t="s">
        <v>86</v>
      </c>
      <c r="E11340" s="36" t="s">
        <v>18</v>
      </c>
      <c r="F11340" s="37">
        <v>100</v>
      </c>
      <c r="G11340" s="38">
        <v>0.06</v>
      </c>
      <c r="H11340" s="34">
        <v>0.97732371591605494</v>
      </c>
      <c r="I11340" s="35">
        <v>-1.7276610120406688E-6</v>
      </c>
      <c r="J11340" s="35">
        <v>1.2465945862772982E-4</v>
      </c>
      <c r="K11340" s="35">
        <v>-2.5618051816192457E-2</v>
      </c>
      <c r="L11340" s="35">
        <v>1.6074659663941742</v>
      </c>
      <c r="M11340" s="35">
        <v>0</v>
      </c>
      <c r="N11340" s="35">
        <v>0</v>
      </c>
      <c r="O11340" s="35">
        <v>0</v>
      </c>
      <c r="P11340" s="36">
        <v>11</v>
      </c>
      <c r="Q11340" s="37">
        <v>30</v>
      </c>
      <c r="R11340" s="36">
        <v>14</v>
      </c>
      <c r="S11340" s="39">
        <f t="shared" si="399"/>
        <v>30</v>
      </c>
      <c r="T11340" s="34" t="s">
        <v>51</v>
      </c>
      <c r="U11340" s="12">
        <f>(((alpha*(speed^3))+(beta*(speed^2))+(ceta*speed))+delta)</f>
        <v>0.90447107734825927</v>
      </c>
      <c r="V11340" s="8">
        <f t="shared" si="400"/>
        <v>30</v>
      </c>
    </row>
    <row r="11341" spans="1:22">
      <c r="A11341" s="34" t="s">
        <v>19</v>
      </c>
      <c r="B11341" s="34" t="s">
        <v>77</v>
      </c>
      <c r="C11341" s="5" t="s">
        <v>199</v>
      </c>
      <c r="D11341" s="35" t="s">
        <v>86</v>
      </c>
      <c r="E11341" s="36" t="s">
        <v>17</v>
      </c>
      <c r="F11341" s="37">
        <v>100</v>
      </c>
      <c r="G11341" s="38">
        <v>0.06</v>
      </c>
      <c r="H11341" s="34">
        <v>0.97967101558030967</v>
      </c>
      <c r="I11341" s="35">
        <v>-8.4895991485447422E-2</v>
      </c>
      <c r="J11341" s="35">
        <v>5.6037382680499626</v>
      </c>
      <c r="K11341" s="35">
        <v>-133.81486650136216</v>
      </c>
      <c r="L11341" s="35">
        <v>3466.0893394207937</v>
      </c>
      <c r="M11341" s="35">
        <v>0</v>
      </c>
      <c r="N11341" s="35">
        <v>0</v>
      </c>
      <c r="O11341" s="35">
        <v>0</v>
      </c>
      <c r="P11341" s="36">
        <v>11</v>
      </c>
      <c r="Q11341" s="37">
        <v>30</v>
      </c>
      <c r="R11341" s="36">
        <v>14</v>
      </c>
      <c r="S11341" s="39">
        <f t="shared" si="399"/>
        <v>30</v>
      </c>
      <c r="T11341" s="34" t="s">
        <v>51</v>
      </c>
      <c r="U11341" s="12">
        <f>(((alpha*(speed^3))+(beta*(speed^2))+(ceta*speed))+delta)</f>
        <v>2202.8160155178148</v>
      </c>
      <c r="V11341" s="8">
        <f t="shared" si="400"/>
        <v>30</v>
      </c>
    </row>
    <row r="11342" spans="1:22">
      <c r="A11342" s="34" t="s">
        <v>19</v>
      </c>
      <c r="B11342" s="34" t="s">
        <v>77</v>
      </c>
      <c r="C11342" s="5" t="s">
        <v>200</v>
      </c>
      <c r="D11342" s="35" t="s">
        <v>87</v>
      </c>
      <c r="E11342" s="36" t="s">
        <v>15</v>
      </c>
      <c r="F11342" s="37">
        <v>0</v>
      </c>
      <c r="G11342" s="38">
        <v>0</v>
      </c>
      <c r="H11342" s="34">
        <v>0.97765478200955902</v>
      </c>
      <c r="I11342" s="35">
        <v>1.5460148624616263</v>
      </c>
      <c r="J11342" s="35">
        <v>35.001895818659563</v>
      </c>
      <c r="K11342" s="35">
        <v>-0.22048065431494013</v>
      </c>
      <c r="L11342" s="35">
        <v>0.43884414085051487</v>
      </c>
      <c r="M11342" s="35">
        <v>5.2269533836487796E-2</v>
      </c>
      <c r="N11342" s="35">
        <v>0</v>
      </c>
      <c r="O11342" s="35">
        <v>0</v>
      </c>
      <c r="P11342" s="36">
        <v>12</v>
      </c>
      <c r="Q11342" s="37">
        <v>86</v>
      </c>
      <c r="R11342" s="36">
        <v>10</v>
      </c>
      <c r="S11342" s="39">
        <f t="shared" si="399"/>
        <v>86</v>
      </c>
      <c r="T11342" s="34" t="s">
        <v>44</v>
      </c>
      <c r="U11342" s="12">
        <f>(alpha+(beta/(1+EXP((((-1)*ceta)+(delta*LN(speed)))+(epsilon*speed)))))</f>
        <v>1.5903361756499905</v>
      </c>
      <c r="V11342" s="8">
        <f t="shared" si="400"/>
        <v>86</v>
      </c>
    </row>
    <row r="11343" spans="1:22">
      <c r="A11343" s="34" t="s">
        <v>19</v>
      </c>
      <c r="B11343" s="34" t="s">
        <v>77</v>
      </c>
      <c r="C11343" s="5" t="s">
        <v>200</v>
      </c>
      <c r="D11343" s="35" t="s">
        <v>87</v>
      </c>
      <c r="E11343" s="36" t="s">
        <v>16</v>
      </c>
      <c r="F11343" s="37">
        <v>0</v>
      </c>
      <c r="G11343" s="38">
        <v>0</v>
      </c>
      <c r="H11343" s="34">
        <v>0.99316128773817858</v>
      </c>
      <c r="I11343" s="35">
        <v>107.3152252905841</v>
      </c>
      <c r="J11343" s="35">
        <v>1.006020746086939</v>
      </c>
      <c r="K11343" s="35">
        <v>-0.75843152261606228</v>
      </c>
      <c r="L11343" s="35">
        <v>0</v>
      </c>
      <c r="M11343" s="35">
        <v>0</v>
      </c>
      <c r="N11343" s="35">
        <v>0</v>
      </c>
      <c r="O11343" s="35">
        <v>0</v>
      </c>
      <c r="P11343" s="36">
        <v>12</v>
      </c>
      <c r="Q11343" s="37">
        <v>86</v>
      </c>
      <c r="R11343" s="36">
        <v>0</v>
      </c>
      <c r="S11343" s="39">
        <f t="shared" si="399"/>
        <v>86</v>
      </c>
      <c r="T11343" s="34" t="s">
        <v>29</v>
      </c>
      <c r="U11343" s="12">
        <f>((alpha*(beta^speed))*(speed^ceta))</f>
        <v>6.1330047450634497</v>
      </c>
      <c r="V11343" s="8">
        <f t="shared" si="400"/>
        <v>86</v>
      </c>
    </row>
    <row r="11344" spans="1:22">
      <c r="A11344" s="34" t="s">
        <v>19</v>
      </c>
      <c r="B11344" s="34" t="s">
        <v>77</v>
      </c>
      <c r="C11344" s="5" t="s">
        <v>200</v>
      </c>
      <c r="D11344" s="35" t="s">
        <v>87</v>
      </c>
      <c r="E11344" s="36" t="s">
        <v>14</v>
      </c>
      <c r="F11344" s="37">
        <v>0</v>
      </c>
      <c r="G11344" s="38">
        <v>0</v>
      </c>
      <c r="H11344" s="34">
        <v>0.99754083314599984</v>
      </c>
      <c r="I11344" s="35">
        <v>-0.14269985398192106</v>
      </c>
      <c r="J11344" s="35">
        <v>5.8144573186399852E-2</v>
      </c>
      <c r="K11344" s="35">
        <v>1.2308771141296211</v>
      </c>
      <c r="L11344" s="35">
        <v>0</v>
      </c>
      <c r="M11344" s="35">
        <v>0</v>
      </c>
      <c r="N11344" s="35">
        <v>0</v>
      </c>
      <c r="O11344" s="35">
        <v>0</v>
      </c>
      <c r="P11344" s="36">
        <v>12</v>
      </c>
      <c r="Q11344" s="37">
        <v>86</v>
      </c>
      <c r="R11344" s="36">
        <v>2</v>
      </c>
      <c r="S11344" s="39">
        <f t="shared" si="399"/>
        <v>86</v>
      </c>
      <c r="T11344" s="34" t="s">
        <v>31</v>
      </c>
      <c r="U11344" s="12">
        <f>((alpha+(beta*speed))^((-1)/ceta))</f>
        <v>0.27689908362229815</v>
      </c>
      <c r="V11344" s="8">
        <f t="shared" si="400"/>
        <v>86</v>
      </c>
    </row>
    <row r="11345" spans="1:22">
      <c r="A11345" s="34" t="s">
        <v>19</v>
      </c>
      <c r="B11345" s="34" t="s">
        <v>77</v>
      </c>
      <c r="C11345" s="5" t="s">
        <v>200</v>
      </c>
      <c r="D11345" s="35" t="s">
        <v>87</v>
      </c>
      <c r="E11345" s="36" t="s">
        <v>18</v>
      </c>
      <c r="F11345" s="37">
        <v>0</v>
      </c>
      <c r="G11345" s="38">
        <v>0</v>
      </c>
      <c r="H11345" s="34">
        <v>0.9964378128389243</v>
      </c>
      <c r="I11345" s="35">
        <v>7.1894952054059047</v>
      </c>
      <c r="J11345" s="35">
        <v>1.0051350337933602</v>
      </c>
      <c r="K11345" s="35">
        <v>-1.0087641140726553</v>
      </c>
      <c r="L11345" s="35">
        <v>0</v>
      </c>
      <c r="M11345" s="35">
        <v>0</v>
      </c>
      <c r="N11345" s="35">
        <v>0</v>
      </c>
      <c r="O11345" s="35">
        <v>0</v>
      </c>
      <c r="P11345" s="36">
        <v>12</v>
      </c>
      <c r="Q11345" s="37">
        <v>86</v>
      </c>
      <c r="R11345" s="36">
        <v>0</v>
      </c>
      <c r="S11345" s="39">
        <f t="shared" si="399"/>
        <v>86</v>
      </c>
      <c r="T11345" s="34" t="s">
        <v>29</v>
      </c>
      <c r="U11345" s="12">
        <f>((alpha*(beta^speed))*(speed^ceta))</f>
        <v>0.12489500953040494</v>
      </c>
      <c r="V11345" s="8">
        <f t="shared" si="400"/>
        <v>86</v>
      </c>
    </row>
    <row r="11346" spans="1:22">
      <c r="A11346" s="34" t="s">
        <v>19</v>
      </c>
      <c r="B11346" s="34" t="s">
        <v>77</v>
      </c>
      <c r="C11346" s="5" t="s">
        <v>200</v>
      </c>
      <c r="D11346" s="35" t="s">
        <v>87</v>
      </c>
      <c r="E11346" s="36" t="s">
        <v>17</v>
      </c>
      <c r="F11346" s="37">
        <v>0</v>
      </c>
      <c r="G11346" s="38">
        <v>0</v>
      </c>
      <c r="H11346" s="34">
        <v>0.98789340468086018</v>
      </c>
      <c r="I11346" s="35">
        <v>4112.1655767930388</v>
      </c>
      <c r="J11346" s="35">
        <v>1.0068612120955402</v>
      </c>
      <c r="K11346" s="35">
        <v>-0.80021805214347141</v>
      </c>
      <c r="L11346" s="35">
        <v>0</v>
      </c>
      <c r="M11346" s="35">
        <v>0</v>
      </c>
      <c r="N11346" s="35">
        <v>0</v>
      </c>
      <c r="O11346" s="35">
        <v>0</v>
      </c>
      <c r="P11346" s="36">
        <v>12</v>
      </c>
      <c r="Q11346" s="37">
        <v>86</v>
      </c>
      <c r="R11346" s="36">
        <v>0</v>
      </c>
      <c r="S11346" s="39">
        <f t="shared" si="399"/>
        <v>86</v>
      </c>
      <c r="T11346" s="34" t="s">
        <v>29</v>
      </c>
      <c r="U11346" s="12">
        <f>((alpha*(beta^speed))*(speed^ceta))</f>
        <v>209.6218368127156</v>
      </c>
      <c r="V11346" s="8">
        <f t="shared" si="400"/>
        <v>86</v>
      </c>
    </row>
    <row r="11347" spans="1:22">
      <c r="A11347" s="34" t="s">
        <v>19</v>
      </c>
      <c r="B11347" s="34" t="s">
        <v>77</v>
      </c>
      <c r="C11347" s="5" t="s">
        <v>200</v>
      </c>
      <c r="D11347" s="35" t="s">
        <v>87</v>
      </c>
      <c r="E11347" s="36" t="s">
        <v>15</v>
      </c>
      <c r="F11347" s="37">
        <v>50</v>
      </c>
      <c r="G11347" s="38">
        <v>0</v>
      </c>
      <c r="H11347" s="34">
        <v>0.91657791534436883</v>
      </c>
      <c r="I11347" s="35">
        <v>2.3389174117634215</v>
      </c>
      <c r="J11347" s="35">
        <v>5.1250078391593812</v>
      </c>
      <c r="K11347" s="35">
        <v>1.503956125552294</v>
      </c>
      <c r="L11347" s="35">
        <v>-0.61334708911854297</v>
      </c>
      <c r="M11347" s="35">
        <v>0.152216520194875</v>
      </c>
      <c r="N11347" s="35">
        <v>0</v>
      </c>
      <c r="O11347" s="35">
        <v>0</v>
      </c>
      <c r="P11347" s="36">
        <v>12</v>
      </c>
      <c r="Q11347" s="37">
        <v>86</v>
      </c>
      <c r="R11347" s="36">
        <v>10</v>
      </c>
      <c r="S11347" s="39">
        <f t="shared" si="399"/>
        <v>86</v>
      </c>
      <c r="T11347" s="34" t="s">
        <v>44</v>
      </c>
      <c r="U11347" s="12">
        <f>(alpha+(beta/(1+EXP((((-1)*ceta)+(delta*LN(speed)))+(epsilon*speed)))))</f>
        <v>2.3396487647584023</v>
      </c>
      <c r="V11347" s="8">
        <f t="shared" si="400"/>
        <v>86</v>
      </c>
    </row>
    <row r="11348" spans="1:22">
      <c r="A11348" s="34" t="s">
        <v>19</v>
      </c>
      <c r="B11348" s="34" t="s">
        <v>77</v>
      </c>
      <c r="C11348" s="5" t="s">
        <v>200</v>
      </c>
      <c r="D11348" s="35" t="s">
        <v>87</v>
      </c>
      <c r="E11348" s="36" t="s">
        <v>16</v>
      </c>
      <c r="F11348" s="37">
        <v>50</v>
      </c>
      <c r="G11348" s="38">
        <v>0</v>
      </c>
      <c r="H11348" s="34">
        <v>0.98358209427268684</v>
      </c>
      <c r="I11348" s="35">
        <v>84.992884376968533</v>
      </c>
      <c r="J11348" s="35">
        <v>1.0006031096290691</v>
      </c>
      <c r="K11348" s="35">
        <v>-0.54401001175674402</v>
      </c>
      <c r="L11348" s="35">
        <v>0</v>
      </c>
      <c r="M11348" s="35">
        <v>0</v>
      </c>
      <c r="N11348" s="35">
        <v>0</v>
      </c>
      <c r="O11348" s="35">
        <v>0</v>
      </c>
      <c r="P11348" s="36">
        <v>12</v>
      </c>
      <c r="Q11348" s="37">
        <v>86</v>
      </c>
      <c r="R11348" s="36">
        <v>0</v>
      </c>
      <c r="S11348" s="39">
        <f t="shared" si="399"/>
        <v>86</v>
      </c>
      <c r="T11348" s="34" t="s">
        <v>29</v>
      </c>
      <c r="U11348" s="12">
        <f>((alpha*(beta^speed))*(speed^ceta))</f>
        <v>7.934416436372759</v>
      </c>
      <c r="V11348" s="8">
        <f t="shared" si="400"/>
        <v>86</v>
      </c>
    </row>
    <row r="11349" spans="1:22">
      <c r="A11349" s="34" t="s">
        <v>19</v>
      </c>
      <c r="B11349" s="34" t="s">
        <v>77</v>
      </c>
      <c r="C11349" s="5" t="s">
        <v>200</v>
      </c>
      <c r="D11349" s="35" t="s">
        <v>87</v>
      </c>
      <c r="E11349" s="36" t="s">
        <v>14</v>
      </c>
      <c r="F11349" s="37">
        <v>50</v>
      </c>
      <c r="G11349" s="38">
        <v>0</v>
      </c>
      <c r="H11349" s="34">
        <v>0.99641303033493323</v>
      </c>
      <c r="I11349" s="35">
        <v>9.722115151605033</v>
      </c>
      <c r="J11349" s="35">
        <v>-0.80370831122440423</v>
      </c>
      <c r="K11349" s="35">
        <v>267.75865762609448</v>
      </c>
      <c r="L11349" s="35">
        <v>-2.8846251916811791</v>
      </c>
      <c r="M11349" s="35">
        <v>0</v>
      </c>
      <c r="N11349" s="35">
        <v>0</v>
      </c>
      <c r="O11349" s="35">
        <v>0</v>
      </c>
      <c r="P11349" s="36">
        <v>12</v>
      </c>
      <c r="Q11349" s="37">
        <v>86</v>
      </c>
      <c r="R11349" s="36">
        <v>1</v>
      </c>
      <c r="S11349" s="39">
        <f t="shared" si="399"/>
        <v>86</v>
      </c>
      <c r="T11349" s="34" t="s">
        <v>30</v>
      </c>
      <c r="U11349" s="12">
        <f>((alpha*(speed^beta))+(ceta*(speed^delta)))</f>
        <v>0.27171563373167051</v>
      </c>
      <c r="V11349" s="8">
        <f t="shared" si="400"/>
        <v>86</v>
      </c>
    </row>
    <row r="11350" spans="1:22">
      <c r="A11350" s="34" t="s">
        <v>19</v>
      </c>
      <c r="B11350" s="34" t="s">
        <v>77</v>
      </c>
      <c r="C11350" s="5" t="s">
        <v>200</v>
      </c>
      <c r="D11350" s="35" t="s">
        <v>87</v>
      </c>
      <c r="E11350" s="36" t="s">
        <v>18</v>
      </c>
      <c r="F11350" s="37">
        <v>50</v>
      </c>
      <c r="G11350" s="38">
        <v>0</v>
      </c>
      <c r="H11350" s="34">
        <v>0.98652295112496569</v>
      </c>
      <c r="I11350" s="35">
        <v>-2.3667874286038427E-6</v>
      </c>
      <c r="J11350" s="35">
        <v>4.7713160923603597E-4</v>
      </c>
      <c r="K11350" s="35">
        <v>-3.2273071901301839E-2</v>
      </c>
      <c r="L11350" s="35">
        <v>0.92431193882904483</v>
      </c>
      <c r="M11350" s="35">
        <v>0</v>
      </c>
      <c r="N11350" s="35">
        <v>0</v>
      </c>
      <c r="O11350" s="35">
        <v>0</v>
      </c>
      <c r="P11350" s="36">
        <v>12</v>
      </c>
      <c r="Q11350" s="37">
        <v>86</v>
      </c>
      <c r="R11350" s="36">
        <v>14</v>
      </c>
      <c r="S11350" s="39">
        <f t="shared" si="399"/>
        <v>86</v>
      </c>
      <c r="T11350" s="34" t="s">
        <v>51</v>
      </c>
      <c r="U11350" s="12">
        <f>(((alpha*(speed^3))+(beta*(speed^2))+(ceta*speed))+delta)</f>
        <v>0.17228379253876347</v>
      </c>
      <c r="V11350" s="8">
        <f t="shared" si="400"/>
        <v>86</v>
      </c>
    </row>
    <row r="11351" spans="1:22">
      <c r="A11351" s="34" t="s">
        <v>19</v>
      </c>
      <c r="B11351" s="34" t="s">
        <v>77</v>
      </c>
      <c r="C11351" s="5" t="s">
        <v>200</v>
      </c>
      <c r="D11351" s="35" t="s">
        <v>87</v>
      </c>
      <c r="E11351" s="36" t="s">
        <v>17</v>
      </c>
      <c r="F11351" s="37">
        <v>50</v>
      </c>
      <c r="G11351" s="38">
        <v>0</v>
      </c>
      <c r="H11351" s="34">
        <v>0.96965627812851529</v>
      </c>
      <c r="I11351" s="35">
        <v>-2.2840664645880919E-3</v>
      </c>
      <c r="J11351" s="35">
        <v>0.45400927267081564</v>
      </c>
      <c r="K11351" s="35">
        <v>-31.669818597561857</v>
      </c>
      <c r="L11351" s="35">
        <v>1102.1270930374076</v>
      </c>
      <c r="M11351" s="35">
        <v>0</v>
      </c>
      <c r="N11351" s="35">
        <v>0</v>
      </c>
      <c r="O11351" s="35">
        <v>0</v>
      </c>
      <c r="P11351" s="36">
        <v>12</v>
      </c>
      <c r="Q11351" s="37">
        <v>86</v>
      </c>
      <c r="R11351" s="36">
        <v>14</v>
      </c>
      <c r="S11351" s="39">
        <f t="shared" si="399"/>
        <v>86</v>
      </c>
      <c r="T11351" s="34" t="s">
        <v>51</v>
      </c>
      <c r="U11351" s="12">
        <f>(((alpha*(speed^3))+(beta*(speed^2))+(ceta*speed))+delta)</f>
        <v>283.58109512039709</v>
      </c>
      <c r="V11351" s="8">
        <f t="shared" si="400"/>
        <v>86</v>
      </c>
    </row>
    <row r="11352" spans="1:22">
      <c r="A11352" s="34" t="s">
        <v>19</v>
      </c>
      <c r="B11352" s="34" t="s">
        <v>77</v>
      </c>
      <c r="C11352" s="5" t="s">
        <v>200</v>
      </c>
      <c r="D11352" s="35" t="s">
        <v>87</v>
      </c>
      <c r="E11352" s="36" t="s">
        <v>15</v>
      </c>
      <c r="F11352" s="37">
        <v>100</v>
      </c>
      <c r="G11352" s="38">
        <v>0</v>
      </c>
      <c r="H11352" s="34">
        <v>0.91363706498606134</v>
      </c>
      <c r="I11352" s="35">
        <v>2.7374237976334999</v>
      </c>
      <c r="J11352" s="35">
        <v>5.249919298979715</v>
      </c>
      <c r="K11352" s="35">
        <v>0.92194640306161213</v>
      </c>
      <c r="L11352" s="35">
        <v>-1.4181670657436449</v>
      </c>
      <c r="M11352" s="35">
        <v>0.21083588341793508</v>
      </c>
      <c r="N11352" s="35">
        <v>0</v>
      </c>
      <c r="O11352" s="35">
        <v>0</v>
      </c>
      <c r="P11352" s="36">
        <v>12</v>
      </c>
      <c r="Q11352" s="37">
        <v>86</v>
      </c>
      <c r="R11352" s="36">
        <v>10</v>
      </c>
      <c r="S11352" s="39">
        <f t="shared" si="399"/>
        <v>86</v>
      </c>
      <c r="T11352" s="34" t="s">
        <v>44</v>
      </c>
      <c r="U11352" s="12">
        <f>(alpha+(beta/(1+EXP((((-1)*ceta)+(delta*LN(speed)))+(epsilon*speed)))))</f>
        <v>2.7375213875074835</v>
      </c>
      <c r="V11352" s="8">
        <f t="shared" si="400"/>
        <v>86</v>
      </c>
    </row>
    <row r="11353" spans="1:22">
      <c r="A11353" s="34" t="s">
        <v>19</v>
      </c>
      <c r="B11353" s="34" t="s">
        <v>77</v>
      </c>
      <c r="C11353" s="5" t="s">
        <v>200</v>
      </c>
      <c r="D11353" s="35" t="s">
        <v>87</v>
      </c>
      <c r="E11353" s="36" t="s">
        <v>16</v>
      </c>
      <c r="F11353" s="37">
        <v>100</v>
      </c>
      <c r="G11353" s="38">
        <v>0</v>
      </c>
      <c r="H11353" s="34">
        <v>0.97346119098508599</v>
      </c>
      <c r="I11353" s="35">
        <v>-7.6763787998726502E-5</v>
      </c>
      <c r="J11353" s="35">
        <v>1.4366645931462278E-2</v>
      </c>
      <c r="K11353" s="35">
        <v>-0.99290342691527422</v>
      </c>
      <c r="L11353" s="35">
        <v>36.306292782827853</v>
      </c>
      <c r="M11353" s="35">
        <v>0</v>
      </c>
      <c r="N11353" s="35">
        <v>0</v>
      </c>
      <c r="O11353" s="35">
        <v>0</v>
      </c>
      <c r="P11353" s="36">
        <v>12</v>
      </c>
      <c r="Q11353" s="37">
        <v>86</v>
      </c>
      <c r="R11353" s="36">
        <v>14</v>
      </c>
      <c r="S11353" s="39">
        <f t="shared" si="399"/>
        <v>86</v>
      </c>
      <c r="T11353" s="34" t="s">
        <v>51</v>
      </c>
      <c r="U11353" s="12">
        <f>(((alpha*(speed^3))+(beta*(speed^2))+(ceta*speed))+delta)</f>
        <v>8.3462434378912818</v>
      </c>
      <c r="V11353" s="8">
        <f t="shared" si="400"/>
        <v>86</v>
      </c>
    </row>
    <row r="11354" spans="1:22">
      <c r="A11354" s="34" t="s">
        <v>19</v>
      </c>
      <c r="B11354" s="34" t="s">
        <v>77</v>
      </c>
      <c r="C11354" s="5" t="s">
        <v>200</v>
      </c>
      <c r="D11354" s="35" t="s">
        <v>87</v>
      </c>
      <c r="E11354" s="36" t="s">
        <v>14</v>
      </c>
      <c r="F11354" s="37">
        <v>100</v>
      </c>
      <c r="G11354" s="38">
        <v>0</v>
      </c>
      <c r="H11354" s="34">
        <v>0.99557672617676307</v>
      </c>
      <c r="I11354" s="35">
        <v>194.04321500674868</v>
      </c>
      <c r="J11354" s="35">
        <v>-2.7410429500132736</v>
      </c>
      <c r="K11354" s="35">
        <v>8.1697757699257032</v>
      </c>
      <c r="L11354" s="35">
        <v>-0.75160178180288706</v>
      </c>
      <c r="M11354" s="35">
        <v>0</v>
      </c>
      <c r="N11354" s="35">
        <v>0</v>
      </c>
      <c r="O11354" s="35">
        <v>0</v>
      </c>
      <c r="P11354" s="36">
        <v>12</v>
      </c>
      <c r="Q11354" s="37">
        <v>86</v>
      </c>
      <c r="R11354" s="36">
        <v>1</v>
      </c>
      <c r="S11354" s="39">
        <f t="shared" si="399"/>
        <v>86</v>
      </c>
      <c r="T11354" s="34" t="s">
        <v>30</v>
      </c>
      <c r="U11354" s="12">
        <f>((alpha*(speed^beta))+(ceta*(speed^delta)))</f>
        <v>0.28820203681752887</v>
      </c>
      <c r="V11354" s="8">
        <f t="shared" si="400"/>
        <v>86</v>
      </c>
    </row>
    <row r="11355" spans="1:22">
      <c r="A11355" s="34" t="s">
        <v>19</v>
      </c>
      <c r="B11355" s="34" t="s">
        <v>77</v>
      </c>
      <c r="C11355" s="5" t="s">
        <v>200</v>
      </c>
      <c r="D11355" s="35" t="s">
        <v>87</v>
      </c>
      <c r="E11355" s="36" t="s">
        <v>18</v>
      </c>
      <c r="F11355" s="37">
        <v>100</v>
      </c>
      <c r="G11355" s="38">
        <v>0</v>
      </c>
      <c r="H11355" s="34">
        <v>0.97763439022976029</v>
      </c>
      <c r="I11355" s="35">
        <v>-2.0746076413509309E-6</v>
      </c>
      <c r="J11355" s="35">
        <v>4.3247764105096721E-4</v>
      </c>
      <c r="K11355" s="35">
        <v>-3.0727864423931463E-2</v>
      </c>
      <c r="L11355" s="35">
        <v>0.96866771608199265</v>
      </c>
      <c r="M11355" s="35">
        <v>0</v>
      </c>
      <c r="N11355" s="35">
        <v>0</v>
      </c>
      <c r="O11355" s="35">
        <v>0</v>
      </c>
      <c r="P11355" s="36">
        <v>12</v>
      </c>
      <c r="Q11355" s="37">
        <v>86</v>
      </c>
      <c r="R11355" s="36">
        <v>14</v>
      </c>
      <c r="S11355" s="39">
        <f t="shared" si="399"/>
        <v>86</v>
      </c>
      <c r="T11355" s="34" t="s">
        <v>51</v>
      </c>
      <c r="U11355" s="12">
        <f>(((alpha*(speed^3))+(beta*(speed^2))+(ceta*speed))+delta)</f>
        <v>0.20510937090973258</v>
      </c>
      <c r="V11355" s="8">
        <f t="shared" si="400"/>
        <v>86</v>
      </c>
    </row>
    <row r="11356" spans="1:22">
      <c r="A11356" s="34" t="s">
        <v>19</v>
      </c>
      <c r="B11356" s="34" t="s">
        <v>77</v>
      </c>
      <c r="C11356" s="5" t="s">
        <v>200</v>
      </c>
      <c r="D11356" s="35" t="s">
        <v>87</v>
      </c>
      <c r="E11356" s="36" t="s">
        <v>17</v>
      </c>
      <c r="F11356" s="37">
        <v>100</v>
      </c>
      <c r="G11356" s="38">
        <v>0</v>
      </c>
      <c r="H11356" s="34">
        <v>0.958964779311822</v>
      </c>
      <c r="I11356" s="35">
        <v>-2.3815750727694575E-3</v>
      </c>
      <c r="J11356" s="35">
        <v>0.47676550209294305</v>
      </c>
      <c r="K11356" s="35">
        <v>-34.922872195889894</v>
      </c>
      <c r="L11356" s="35">
        <v>1337.6608033389775</v>
      </c>
      <c r="M11356" s="35">
        <v>0</v>
      </c>
      <c r="N11356" s="35">
        <v>0</v>
      </c>
      <c r="O11356" s="35">
        <v>0</v>
      </c>
      <c r="P11356" s="36">
        <v>12</v>
      </c>
      <c r="Q11356" s="37">
        <v>86</v>
      </c>
      <c r="R11356" s="36">
        <v>14</v>
      </c>
      <c r="S11356" s="39">
        <f t="shared" si="399"/>
        <v>86</v>
      </c>
      <c r="T11356" s="34" t="s">
        <v>51</v>
      </c>
      <c r="U11356" s="12">
        <f>(((alpha*(speed^3))+(beta*(speed^2))+(ceta*speed))+delta)</f>
        <v>345.63633348640315</v>
      </c>
      <c r="V11356" s="8">
        <f t="shared" si="400"/>
        <v>86</v>
      </c>
    </row>
    <row r="11357" spans="1:22">
      <c r="A11357" s="34" t="s">
        <v>19</v>
      </c>
      <c r="B11357" s="34" t="s">
        <v>77</v>
      </c>
      <c r="C11357" s="5" t="s">
        <v>200</v>
      </c>
      <c r="D11357" s="35" t="s">
        <v>87</v>
      </c>
      <c r="E11357" s="36" t="s">
        <v>15</v>
      </c>
      <c r="F11357" s="37">
        <v>0</v>
      </c>
      <c r="G11357" s="38">
        <v>-0.06</v>
      </c>
      <c r="H11357" s="34">
        <v>0.99434535234605248</v>
      </c>
      <c r="I11357" s="35">
        <v>34.016579609747382</v>
      </c>
      <c r="J11357" s="35">
        <v>0.98198421548700443</v>
      </c>
      <c r="K11357" s="35">
        <v>-0.74536275933857454</v>
      </c>
      <c r="L11357" s="35">
        <v>0</v>
      </c>
      <c r="M11357" s="35">
        <v>0</v>
      </c>
      <c r="N11357" s="35">
        <v>0</v>
      </c>
      <c r="O11357" s="35">
        <v>0</v>
      </c>
      <c r="P11357" s="36">
        <v>12</v>
      </c>
      <c r="Q11357" s="37">
        <v>86</v>
      </c>
      <c r="R11357" s="36">
        <v>0</v>
      </c>
      <c r="S11357" s="39">
        <f t="shared" si="399"/>
        <v>86</v>
      </c>
      <c r="T11357" s="34" t="s">
        <v>29</v>
      </c>
      <c r="U11357" s="12">
        <f>((alpha*(beta^speed))*(speed^ceta))</f>
        <v>0.25749875702911001</v>
      </c>
      <c r="V11357" s="8">
        <f t="shared" si="400"/>
        <v>86</v>
      </c>
    </row>
    <row r="11358" spans="1:22">
      <c r="A11358" s="34" t="s">
        <v>19</v>
      </c>
      <c r="B11358" s="34" t="s">
        <v>77</v>
      </c>
      <c r="C11358" s="5" t="s">
        <v>200</v>
      </c>
      <c r="D11358" s="35" t="s">
        <v>87</v>
      </c>
      <c r="E11358" s="36" t="s">
        <v>16</v>
      </c>
      <c r="F11358" s="37">
        <v>0</v>
      </c>
      <c r="G11358" s="38">
        <v>-0.06</v>
      </c>
      <c r="H11358" s="34">
        <v>0.99212855508448905</v>
      </c>
      <c r="I11358" s="35">
        <v>7.9499138258184479</v>
      </c>
      <c r="J11358" s="35">
        <v>-10.995352869717234</v>
      </c>
      <c r="K11358" s="35">
        <v>-1.948731891970326</v>
      </c>
      <c r="L11358" s="35">
        <v>0</v>
      </c>
      <c r="M11358" s="35">
        <v>0</v>
      </c>
      <c r="N11358" s="35">
        <v>0</v>
      </c>
      <c r="O11358" s="35">
        <v>0</v>
      </c>
      <c r="P11358" s="36">
        <v>12</v>
      </c>
      <c r="Q11358" s="37">
        <v>86</v>
      </c>
      <c r="R11358" s="36">
        <v>13</v>
      </c>
      <c r="S11358" s="39">
        <f t="shared" si="399"/>
        <v>86</v>
      </c>
      <c r="T11358" s="34" t="s">
        <v>50</v>
      </c>
      <c r="U11358" s="12">
        <f>EXP((alpha+(beta/speed))+(ceta*LN(speed)))</f>
        <v>0.42389574066378827</v>
      </c>
      <c r="V11358" s="8">
        <f t="shared" si="400"/>
        <v>86</v>
      </c>
    </row>
    <row r="11359" spans="1:22">
      <c r="A11359" s="34" t="s">
        <v>19</v>
      </c>
      <c r="B11359" s="34" t="s">
        <v>77</v>
      </c>
      <c r="C11359" s="5" t="s">
        <v>200</v>
      </c>
      <c r="D11359" s="35" t="s">
        <v>87</v>
      </c>
      <c r="E11359" s="36" t="s">
        <v>14</v>
      </c>
      <c r="F11359" s="37">
        <v>0</v>
      </c>
      <c r="G11359" s="38">
        <v>-0.06</v>
      </c>
      <c r="H11359" s="34">
        <v>0.99708532893975632</v>
      </c>
      <c r="I11359" s="35">
        <v>16.419649042405013</v>
      </c>
      <c r="J11359" s="35">
        <v>0.99423593800018872</v>
      </c>
      <c r="K11359" s="35">
        <v>-1.0479488538269797</v>
      </c>
      <c r="L11359" s="35">
        <v>0</v>
      </c>
      <c r="M11359" s="35">
        <v>0</v>
      </c>
      <c r="N11359" s="35">
        <v>0</v>
      </c>
      <c r="O11359" s="35">
        <v>0</v>
      </c>
      <c r="P11359" s="36">
        <v>12</v>
      </c>
      <c r="Q11359" s="37">
        <v>86</v>
      </c>
      <c r="R11359" s="36">
        <v>0</v>
      </c>
      <c r="S11359" s="39">
        <f t="shared" si="399"/>
        <v>86</v>
      </c>
      <c r="T11359" s="34" t="s">
        <v>29</v>
      </c>
      <c r="U11359" s="12">
        <f>((alpha*(beta^speed))*(speed^ceta))</f>
        <v>9.3799766808793358E-2</v>
      </c>
      <c r="V11359" s="8">
        <f t="shared" si="400"/>
        <v>86</v>
      </c>
    </row>
    <row r="11360" spans="1:22">
      <c r="A11360" s="34" t="s">
        <v>19</v>
      </c>
      <c r="B11360" s="34" t="s">
        <v>77</v>
      </c>
      <c r="C11360" s="5" t="s">
        <v>200</v>
      </c>
      <c r="D11360" s="35" t="s">
        <v>87</v>
      </c>
      <c r="E11360" s="36" t="s">
        <v>18</v>
      </c>
      <c r="F11360" s="37">
        <v>0</v>
      </c>
      <c r="G11360" s="38">
        <v>-0.06</v>
      </c>
      <c r="H11360" s="34">
        <v>0.99715649765971859</v>
      </c>
      <c r="I11360" s="35">
        <v>4.4308335376059755</v>
      </c>
      <c r="J11360" s="35">
        <v>0.99494338678772942</v>
      </c>
      <c r="K11360" s="35">
        <v>-0.83975609015025021</v>
      </c>
      <c r="L11360" s="35">
        <v>0</v>
      </c>
      <c r="M11360" s="35">
        <v>0</v>
      </c>
      <c r="N11360" s="35">
        <v>0</v>
      </c>
      <c r="O11360" s="35">
        <v>0</v>
      </c>
      <c r="P11360" s="36">
        <v>12</v>
      </c>
      <c r="Q11360" s="37">
        <v>86</v>
      </c>
      <c r="R11360" s="36">
        <v>0</v>
      </c>
      <c r="S11360" s="39">
        <f t="shared" si="399"/>
        <v>86</v>
      </c>
      <c r="T11360" s="34" t="s">
        <v>29</v>
      </c>
      <c r="U11360" s="12">
        <f>((alpha*(beta^speed))*(speed^ceta))</f>
        <v>6.8020273118398075E-2</v>
      </c>
      <c r="V11360" s="8">
        <f t="shared" si="400"/>
        <v>86</v>
      </c>
    </row>
    <row r="11361" spans="1:22">
      <c r="A11361" s="34" t="s">
        <v>19</v>
      </c>
      <c r="B11361" s="34" t="s">
        <v>77</v>
      </c>
      <c r="C11361" s="5" t="s">
        <v>200</v>
      </c>
      <c r="D11361" s="35" t="s">
        <v>87</v>
      </c>
      <c r="E11361" s="36" t="s">
        <v>17</v>
      </c>
      <c r="F11361" s="37">
        <v>0</v>
      </c>
      <c r="G11361" s="38">
        <v>-0.06</v>
      </c>
      <c r="H11361" s="34">
        <v>0.99130262589238505</v>
      </c>
      <c r="I11361" s="35">
        <v>11.60097241704961</v>
      </c>
      <c r="J11361" s="35">
        <v>-12.795015141310447</v>
      </c>
      <c r="K11361" s="35">
        <v>-1.9301041621455757</v>
      </c>
      <c r="L11361" s="35">
        <v>0</v>
      </c>
      <c r="M11361" s="35">
        <v>0</v>
      </c>
      <c r="N11361" s="35">
        <v>0</v>
      </c>
      <c r="O11361" s="35">
        <v>0</v>
      </c>
      <c r="P11361" s="36">
        <v>12</v>
      </c>
      <c r="Q11361" s="37">
        <v>86</v>
      </c>
      <c r="R11361" s="36">
        <v>13</v>
      </c>
      <c r="S11361" s="39">
        <f t="shared" si="399"/>
        <v>86</v>
      </c>
      <c r="T11361" s="34" t="s">
        <v>50</v>
      </c>
      <c r="U11361" s="12">
        <f>EXP((alpha+(beta/speed))+(ceta*LN(speed)))</f>
        <v>17.371638673229132</v>
      </c>
      <c r="V11361" s="8">
        <f t="shared" si="400"/>
        <v>86</v>
      </c>
    </row>
    <row r="11362" spans="1:22">
      <c r="A11362" s="34" t="s">
        <v>19</v>
      </c>
      <c r="B11362" s="34" t="s">
        <v>77</v>
      </c>
      <c r="C11362" s="5" t="s">
        <v>200</v>
      </c>
      <c r="D11362" s="35" t="s">
        <v>87</v>
      </c>
      <c r="E11362" s="36" t="s">
        <v>15</v>
      </c>
      <c r="F11362" s="37">
        <v>50</v>
      </c>
      <c r="G11362" s="38">
        <v>-0.06</v>
      </c>
      <c r="H11362" s="34">
        <v>0.98985153810669324</v>
      </c>
      <c r="I11362" s="35">
        <v>7.340448928062477</v>
      </c>
      <c r="J11362" s="35">
        <v>-14.992970059763321</v>
      </c>
      <c r="K11362" s="35">
        <v>-1.8818609470055014</v>
      </c>
      <c r="L11362" s="35">
        <v>0</v>
      </c>
      <c r="M11362" s="35">
        <v>0</v>
      </c>
      <c r="N11362" s="35">
        <v>0</v>
      </c>
      <c r="O11362" s="35">
        <v>0</v>
      </c>
      <c r="P11362" s="36">
        <v>12</v>
      </c>
      <c r="Q11362" s="37">
        <v>86</v>
      </c>
      <c r="R11362" s="36">
        <v>13</v>
      </c>
      <c r="S11362" s="39">
        <f t="shared" si="399"/>
        <v>86</v>
      </c>
      <c r="T11362" s="34" t="s">
        <v>50</v>
      </c>
      <c r="U11362" s="12">
        <f>EXP((alpha+(beta/speed))+(ceta*LN(speed)))</f>
        <v>0.29630968030461963</v>
      </c>
      <c r="V11362" s="8">
        <f t="shared" si="400"/>
        <v>86</v>
      </c>
    </row>
    <row r="11363" spans="1:22">
      <c r="A11363" s="34" t="s">
        <v>19</v>
      </c>
      <c r="B11363" s="34" t="s">
        <v>77</v>
      </c>
      <c r="C11363" s="5" t="s">
        <v>200</v>
      </c>
      <c r="D11363" s="35" t="s">
        <v>87</v>
      </c>
      <c r="E11363" s="36" t="s">
        <v>16</v>
      </c>
      <c r="F11363" s="37">
        <v>50</v>
      </c>
      <c r="G11363" s="38">
        <v>-0.06</v>
      </c>
      <c r="H11363" s="34">
        <v>0.98556313801251205</v>
      </c>
      <c r="I11363" s="35">
        <v>-2.1733890377812919E-2</v>
      </c>
      <c r="J11363" s="35">
        <v>13.503897491640542</v>
      </c>
      <c r="K11363" s="35">
        <v>6.1748509779991272</v>
      </c>
      <c r="L11363" s="35">
        <v>2.3594249903835363</v>
      </c>
      <c r="M11363" s="35">
        <v>-1.2698652538589187E-2</v>
      </c>
      <c r="N11363" s="35">
        <v>0</v>
      </c>
      <c r="O11363" s="35">
        <v>0</v>
      </c>
      <c r="P11363" s="36">
        <v>12</v>
      </c>
      <c r="Q11363" s="37">
        <v>86</v>
      </c>
      <c r="R11363" s="36">
        <v>10</v>
      </c>
      <c r="S11363" s="39">
        <f t="shared" si="399"/>
        <v>86</v>
      </c>
      <c r="T11363" s="34" t="s">
        <v>44</v>
      </c>
      <c r="U11363" s="12">
        <f>(alpha+(beta/(1+EXP((((-1)*ceta)+(delta*LN(speed)))+(epsilon*speed)))))</f>
        <v>0.48584794745041193</v>
      </c>
      <c r="V11363" s="8">
        <f t="shared" si="400"/>
        <v>86</v>
      </c>
    </row>
    <row r="11364" spans="1:22">
      <c r="A11364" s="34" t="s">
        <v>19</v>
      </c>
      <c r="B11364" s="34" t="s">
        <v>77</v>
      </c>
      <c r="C11364" s="5" t="s">
        <v>200</v>
      </c>
      <c r="D11364" s="35" t="s">
        <v>87</v>
      </c>
      <c r="E11364" s="36" t="s">
        <v>14</v>
      </c>
      <c r="F11364" s="37">
        <v>50</v>
      </c>
      <c r="G11364" s="38">
        <v>-0.06</v>
      </c>
      <c r="H11364" s="34">
        <v>0.99742526539182763</v>
      </c>
      <c r="I11364" s="35">
        <v>3.7128099241903946E-2</v>
      </c>
      <c r="J11364" s="35">
        <v>8.1712109286534087</v>
      </c>
      <c r="K11364" s="35">
        <v>0.93507201672692952</v>
      </c>
      <c r="L11364" s="35">
        <v>1.1354602623892738</v>
      </c>
      <c r="M11364" s="35">
        <v>9.23595968928889E-3</v>
      </c>
      <c r="N11364" s="35">
        <v>0</v>
      </c>
      <c r="O11364" s="35">
        <v>0</v>
      </c>
      <c r="P11364" s="36">
        <v>12</v>
      </c>
      <c r="Q11364" s="37">
        <v>86</v>
      </c>
      <c r="R11364" s="36">
        <v>10</v>
      </c>
      <c r="S11364" s="39">
        <f t="shared" si="399"/>
        <v>86</v>
      </c>
      <c r="T11364" s="34" t="s">
        <v>44</v>
      </c>
      <c r="U11364" s="12">
        <f>(alpha+(beta/(1+EXP((((-1)*ceta)+(delta*LN(speed)))+(epsilon*speed)))))</f>
        <v>9.6517917789659735E-2</v>
      </c>
      <c r="V11364" s="8">
        <f t="shared" si="400"/>
        <v>86</v>
      </c>
    </row>
    <row r="11365" spans="1:22">
      <c r="A11365" s="34" t="s">
        <v>19</v>
      </c>
      <c r="B11365" s="34" t="s">
        <v>77</v>
      </c>
      <c r="C11365" s="5" t="s">
        <v>200</v>
      </c>
      <c r="D11365" s="35" t="s">
        <v>87</v>
      </c>
      <c r="E11365" s="36" t="s">
        <v>18</v>
      </c>
      <c r="F11365" s="37">
        <v>50</v>
      </c>
      <c r="G11365" s="38">
        <v>-0.06</v>
      </c>
      <c r="H11365" s="34">
        <v>0.99668239739840547</v>
      </c>
      <c r="I11365" s="35">
        <v>2.6795898256103436</v>
      </c>
      <c r="J11365" s="35">
        <v>-5.2608063683754578</v>
      </c>
      <c r="K11365" s="35">
        <v>-1.1863326499499125</v>
      </c>
      <c r="L11365" s="35">
        <v>0</v>
      </c>
      <c r="M11365" s="35">
        <v>0</v>
      </c>
      <c r="N11365" s="35">
        <v>0</v>
      </c>
      <c r="O11365" s="35">
        <v>0</v>
      </c>
      <c r="P11365" s="36">
        <v>12</v>
      </c>
      <c r="Q11365" s="37">
        <v>86</v>
      </c>
      <c r="R11365" s="36">
        <v>13</v>
      </c>
      <c r="S11365" s="39">
        <f t="shared" si="399"/>
        <v>86</v>
      </c>
      <c r="T11365" s="34" t="s">
        <v>50</v>
      </c>
      <c r="U11365" s="12">
        <f>EXP((alpha+(beta/speed))+(ceta*LN(speed)))</f>
        <v>6.9535353435212596E-2</v>
      </c>
      <c r="V11365" s="8">
        <f t="shared" si="400"/>
        <v>86</v>
      </c>
    </row>
    <row r="11366" spans="1:22">
      <c r="A11366" s="34" t="s">
        <v>19</v>
      </c>
      <c r="B11366" s="34" t="s">
        <v>77</v>
      </c>
      <c r="C11366" s="5" t="s">
        <v>200</v>
      </c>
      <c r="D11366" s="35" t="s">
        <v>87</v>
      </c>
      <c r="E11366" s="36" t="s">
        <v>17</v>
      </c>
      <c r="F11366" s="37">
        <v>50</v>
      </c>
      <c r="G11366" s="38">
        <v>-0.06</v>
      </c>
      <c r="H11366" s="34">
        <v>0.98315408176562025</v>
      </c>
      <c r="I11366" s="35">
        <v>12.07879195490476</v>
      </c>
      <c r="J11366" s="35">
        <v>-16.21903828156908</v>
      </c>
      <c r="K11366" s="35">
        <v>-2.0290263464036524</v>
      </c>
      <c r="L11366" s="35">
        <v>0</v>
      </c>
      <c r="M11366" s="35">
        <v>0</v>
      </c>
      <c r="N11366" s="35">
        <v>0</v>
      </c>
      <c r="O11366" s="35">
        <v>0</v>
      </c>
      <c r="P11366" s="36">
        <v>12</v>
      </c>
      <c r="Q11366" s="37">
        <v>86</v>
      </c>
      <c r="R11366" s="36">
        <v>13</v>
      </c>
      <c r="S11366" s="39">
        <f t="shared" si="399"/>
        <v>86</v>
      </c>
      <c r="T11366" s="34" t="s">
        <v>50</v>
      </c>
      <c r="U11366" s="12">
        <f>EXP((alpha+(beta/speed))+(ceta*LN(speed)))</f>
        <v>17.326038167768676</v>
      </c>
      <c r="V11366" s="8">
        <f t="shared" si="400"/>
        <v>86</v>
      </c>
    </row>
    <row r="11367" spans="1:22">
      <c r="A11367" s="34" t="s">
        <v>19</v>
      </c>
      <c r="B11367" s="34" t="s">
        <v>77</v>
      </c>
      <c r="C11367" s="5" t="s">
        <v>200</v>
      </c>
      <c r="D11367" s="35" t="s">
        <v>87</v>
      </c>
      <c r="E11367" s="36" t="s">
        <v>15</v>
      </c>
      <c r="F11367" s="37">
        <v>100</v>
      </c>
      <c r="G11367" s="38">
        <v>-0.06</v>
      </c>
      <c r="H11367" s="34">
        <v>0.98264624451352067</v>
      </c>
      <c r="I11367" s="35">
        <v>7.891241303820693</v>
      </c>
      <c r="J11367" s="35">
        <v>-18.06391981436747</v>
      </c>
      <c r="K11367" s="35">
        <v>-1.9981447752207513</v>
      </c>
      <c r="L11367" s="35">
        <v>0</v>
      </c>
      <c r="M11367" s="35">
        <v>0</v>
      </c>
      <c r="N11367" s="35">
        <v>0</v>
      </c>
      <c r="O11367" s="35">
        <v>0</v>
      </c>
      <c r="P11367" s="36">
        <v>12</v>
      </c>
      <c r="Q11367" s="37">
        <v>86</v>
      </c>
      <c r="R11367" s="36">
        <v>13</v>
      </c>
      <c r="S11367" s="39">
        <f t="shared" si="399"/>
        <v>86</v>
      </c>
      <c r="T11367" s="34" t="s">
        <v>50</v>
      </c>
      <c r="U11367" s="12">
        <f>EXP((alpha+(beta/speed))+(ceta*LN(speed)))</f>
        <v>0.29545608891695158</v>
      </c>
      <c r="V11367" s="8">
        <f t="shared" si="400"/>
        <v>86</v>
      </c>
    </row>
    <row r="11368" spans="1:22">
      <c r="A11368" s="34" t="s">
        <v>19</v>
      </c>
      <c r="B11368" s="34" t="s">
        <v>77</v>
      </c>
      <c r="C11368" s="5" t="s">
        <v>200</v>
      </c>
      <c r="D11368" s="35" t="s">
        <v>87</v>
      </c>
      <c r="E11368" s="36" t="s">
        <v>16</v>
      </c>
      <c r="F11368" s="37">
        <v>100</v>
      </c>
      <c r="G11368" s="38">
        <v>-0.06</v>
      </c>
      <c r="H11368" s="34">
        <v>0.97640699965699285</v>
      </c>
      <c r="I11368" s="35">
        <v>2.1931632843487855E-3</v>
      </c>
      <c r="J11368" s="35">
        <v>11.769736200482097</v>
      </c>
      <c r="K11368" s="35">
        <v>6.7496649331827197</v>
      </c>
      <c r="L11368" s="35">
        <v>2.476674566970861</v>
      </c>
      <c r="M11368" s="35">
        <v>-1.3615554997707854E-2</v>
      </c>
      <c r="N11368" s="35">
        <v>0</v>
      </c>
      <c r="O11368" s="35">
        <v>0</v>
      </c>
      <c r="P11368" s="36">
        <v>12</v>
      </c>
      <c r="Q11368" s="37">
        <v>86</v>
      </c>
      <c r="R11368" s="36">
        <v>10</v>
      </c>
      <c r="S11368" s="39">
        <f t="shared" si="399"/>
        <v>86</v>
      </c>
      <c r="T11368" s="34" t="s">
        <v>44</v>
      </c>
      <c r="U11368" s="12">
        <f>(alpha+(beta/(1+EXP((((-1)*ceta)+(delta*LN(speed)))+(epsilon*speed)))))</f>
        <v>0.50406466932997207</v>
      </c>
      <c r="V11368" s="8">
        <f t="shared" si="400"/>
        <v>86</v>
      </c>
    </row>
    <row r="11369" spans="1:22">
      <c r="A11369" s="34" t="s">
        <v>19</v>
      </c>
      <c r="B11369" s="34" t="s">
        <v>77</v>
      </c>
      <c r="C11369" s="5" t="s">
        <v>200</v>
      </c>
      <c r="D11369" s="35" t="s">
        <v>87</v>
      </c>
      <c r="E11369" s="36" t="s">
        <v>14</v>
      </c>
      <c r="F11369" s="37">
        <v>100</v>
      </c>
      <c r="G11369" s="38">
        <v>-0.06</v>
      </c>
      <c r="H11369" s="34">
        <v>0.99721979986761378</v>
      </c>
      <c r="I11369" s="35">
        <v>5.3160061185917165E-2</v>
      </c>
      <c r="J11369" s="35">
        <v>-20.678479241283576</v>
      </c>
      <c r="K11369" s="35">
        <v>1.3504133011202712</v>
      </c>
      <c r="L11369" s="35">
        <v>0.33874020076795996</v>
      </c>
      <c r="M11369" s="35">
        <v>0</v>
      </c>
      <c r="N11369" s="35">
        <v>0</v>
      </c>
      <c r="O11369" s="35">
        <v>0</v>
      </c>
      <c r="P11369" s="36">
        <v>12</v>
      </c>
      <c r="Q11369" s="37">
        <v>86</v>
      </c>
      <c r="R11369" s="36">
        <v>8</v>
      </c>
      <c r="S11369" s="39">
        <f t="shared" si="399"/>
        <v>86</v>
      </c>
      <c r="T11369" s="34" t="s">
        <v>40</v>
      </c>
      <c r="U11369" s="12">
        <f>(alpha-(beta*EXP(((-1)*ceta)*(speed^delta))))</f>
        <v>9.9260222098781464E-2</v>
      </c>
      <c r="V11369" s="8">
        <f t="shared" si="400"/>
        <v>86</v>
      </c>
    </row>
    <row r="11370" spans="1:22">
      <c r="A11370" s="34" t="s">
        <v>19</v>
      </c>
      <c r="B11370" s="34" t="s">
        <v>77</v>
      </c>
      <c r="C11370" s="5" t="s">
        <v>200</v>
      </c>
      <c r="D11370" s="35" t="s">
        <v>87</v>
      </c>
      <c r="E11370" s="36" t="s">
        <v>18</v>
      </c>
      <c r="F11370" s="37">
        <v>100</v>
      </c>
      <c r="G11370" s="38">
        <v>-0.06</v>
      </c>
      <c r="H11370" s="34">
        <v>0.99457924085160843</v>
      </c>
      <c r="I11370" s="35">
        <v>2.8999537461681499</v>
      </c>
      <c r="J11370" s="35">
        <v>-6.6900577512048356</v>
      </c>
      <c r="K11370" s="35">
        <v>-1.2330208879510609</v>
      </c>
      <c r="L11370" s="35">
        <v>0</v>
      </c>
      <c r="M11370" s="35">
        <v>0</v>
      </c>
      <c r="N11370" s="35">
        <v>0</v>
      </c>
      <c r="O11370" s="35">
        <v>0</v>
      </c>
      <c r="P11370" s="36">
        <v>12</v>
      </c>
      <c r="Q11370" s="37">
        <v>86</v>
      </c>
      <c r="R11370" s="36">
        <v>13</v>
      </c>
      <c r="S11370" s="39">
        <f t="shared" si="399"/>
        <v>86</v>
      </c>
      <c r="T11370" s="34" t="s">
        <v>50</v>
      </c>
      <c r="U11370" s="12">
        <f>EXP((alpha+(beta/speed))+(ceta*LN(speed)))</f>
        <v>6.9242469639122589E-2</v>
      </c>
      <c r="V11370" s="8">
        <f t="shared" si="400"/>
        <v>86</v>
      </c>
    </row>
    <row r="11371" spans="1:22">
      <c r="A11371" s="34" t="s">
        <v>19</v>
      </c>
      <c r="B11371" s="34" t="s">
        <v>77</v>
      </c>
      <c r="C11371" s="5" t="s">
        <v>200</v>
      </c>
      <c r="D11371" s="35" t="s">
        <v>87</v>
      </c>
      <c r="E11371" s="36" t="s">
        <v>17</v>
      </c>
      <c r="F11371" s="37">
        <v>100</v>
      </c>
      <c r="G11371" s="38">
        <v>-0.06</v>
      </c>
      <c r="H11371" s="34">
        <v>0.97240763545879116</v>
      </c>
      <c r="I11371" s="35">
        <v>12.477536417422749</v>
      </c>
      <c r="J11371" s="35">
        <v>-18.964166085010639</v>
      </c>
      <c r="K11371" s="35">
        <v>-2.1036597588177477</v>
      </c>
      <c r="L11371" s="35">
        <v>0</v>
      </c>
      <c r="M11371" s="35">
        <v>0</v>
      </c>
      <c r="N11371" s="35">
        <v>0</v>
      </c>
      <c r="O11371" s="35">
        <v>0</v>
      </c>
      <c r="P11371" s="36">
        <v>12</v>
      </c>
      <c r="Q11371" s="37">
        <v>86</v>
      </c>
      <c r="R11371" s="36">
        <v>13</v>
      </c>
      <c r="S11371" s="39">
        <f t="shared" si="399"/>
        <v>86</v>
      </c>
      <c r="T11371" s="34" t="s">
        <v>50</v>
      </c>
      <c r="U11371" s="12">
        <f>EXP((alpha+(beta/speed))+(ceta*LN(speed)))</f>
        <v>17.93208738418279</v>
      </c>
      <c r="V11371" s="8">
        <f t="shared" si="400"/>
        <v>86</v>
      </c>
    </row>
    <row r="11372" spans="1:22">
      <c r="A11372" s="34" t="s">
        <v>19</v>
      </c>
      <c r="B11372" s="34" t="s">
        <v>77</v>
      </c>
      <c r="C11372" s="5" t="s">
        <v>200</v>
      </c>
      <c r="D11372" s="35" t="s">
        <v>87</v>
      </c>
      <c r="E11372" s="36" t="s">
        <v>15</v>
      </c>
      <c r="F11372" s="37">
        <v>0</v>
      </c>
      <c r="G11372" s="38">
        <v>-0.04</v>
      </c>
      <c r="H11372" s="34">
        <v>0.99443231030252843</v>
      </c>
      <c r="I11372" s="35">
        <v>1.7472328668103498E-2</v>
      </c>
      <c r="J11372" s="35">
        <v>76.133046575554104</v>
      </c>
      <c r="K11372" s="35">
        <v>-0.46896813147771493</v>
      </c>
      <c r="L11372" s="35">
        <v>0.80373601315957155</v>
      </c>
      <c r="M11372" s="35">
        <v>1.6106747733701462E-2</v>
      </c>
      <c r="N11372" s="35">
        <v>0</v>
      </c>
      <c r="O11372" s="35">
        <v>0</v>
      </c>
      <c r="P11372" s="36">
        <v>12</v>
      </c>
      <c r="Q11372" s="37">
        <v>86</v>
      </c>
      <c r="R11372" s="36">
        <v>10</v>
      </c>
      <c r="S11372" s="39">
        <f t="shared" si="399"/>
        <v>86</v>
      </c>
      <c r="T11372" s="34" t="s">
        <v>44</v>
      </c>
      <c r="U11372" s="12">
        <f>(alpha+(beta/(1+EXP((((-1)*ceta)+(delta*LN(speed)))+(epsilon*speed)))))</f>
        <v>0.3483057516175681</v>
      </c>
      <c r="V11372" s="8">
        <f t="shared" si="400"/>
        <v>86</v>
      </c>
    </row>
    <row r="11373" spans="1:22">
      <c r="A11373" s="34" t="s">
        <v>19</v>
      </c>
      <c r="B11373" s="34" t="s">
        <v>77</v>
      </c>
      <c r="C11373" s="5" t="s">
        <v>200</v>
      </c>
      <c r="D11373" s="35" t="s">
        <v>87</v>
      </c>
      <c r="E11373" s="36" t="s">
        <v>16</v>
      </c>
      <c r="F11373" s="37">
        <v>0</v>
      </c>
      <c r="G11373" s="38">
        <v>-0.04</v>
      </c>
      <c r="H11373" s="34">
        <v>0.98990865871561762</v>
      </c>
      <c r="I11373" s="35">
        <v>99.663342205644668</v>
      </c>
      <c r="J11373" s="35">
        <v>0.98171336841522161</v>
      </c>
      <c r="K11373" s="35">
        <v>-0.79907208169195965</v>
      </c>
      <c r="L11373" s="35">
        <v>0</v>
      </c>
      <c r="M11373" s="35">
        <v>0</v>
      </c>
      <c r="N11373" s="35">
        <v>0</v>
      </c>
      <c r="O11373" s="35">
        <v>0</v>
      </c>
      <c r="P11373" s="36">
        <v>12</v>
      </c>
      <c r="Q11373" s="37">
        <v>86</v>
      </c>
      <c r="R11373" s="36">
        <v>0</v>
      </c>
      <c r="S11373" s="39">
        <f t="shared" si="399"/>
        <v>86</v>
      </c>
      <c r="T11373" s="34" t="s">
        <v>29</v>
      </c>
      <c r="U11373" s="12">
        <f>((alpha*(beta^speed))*(speed^ceta))</f>
        <v>0.5799844817058275</v>
      </c>
      <c r="V11373" s="8">
        <f t="shared" si="400"/>
        <v>86</v>
      </c>
    </row>
    <row r="11374" spans="1:22">
      <c r="A11374" s="34" t="s">
        <v>19</v>
      </c>
      <c r="B11374" s="34" t="s">
        <v>77</v>
      </c>
      <c r="C11374" s="5" t="s">
        <v>200</v>
      </c>
      <c r="D11374" s="35" t="s">
        <v>87</v>
      </c>
      <c r="E11374" s="36" t="s">
        <v>14</v>
      </c>
      <c r="F11374" s="37">
        <v>0</v>
      </c>
      <c r="G11374" s="38">
        <v>-0.04</v>
      </c>
      <c r="H11374" s="34">
        <v>0.99719438383364101</v>
      </c>
      <c r="I11374" s="35">
        <v>16.608458086266516</v>
      </c>
      <c r="J11374" s="35">
        <v>0.99203622390494628</v>
      </c>
      <c r="K11374" s="35">
        <v>-0.98328966001475226</v>
      </c>
      <c r="L11374" s="35">
        <v>0</v>
      </c>
      <c r="M11374" s="35">
        <v>0</v>
      </c>
      <c r="N11374" s="35">
        <v>0</v>
      </c>
      <c r="O11374" s="35">
        <v>0</v>
      </c>
      <c r="P11374" s="36">
        <v>12</v>
      </c>
      <c r="Q11374" s="37">
        <v>86</v>
      </c>
      <c r="R11374" s="36">
        <v>0</v>
      </c>
      <c r="S11374" s="39">
        <f t="shared" si="399"/>
        <v>86</v>
      </c>
      <c r="T11374" s="34" t="s">
        <v>29</v>
      </c>
      <c r="U11374" s="12">
        <f>((alpha*(beta^speed))*(speed^ceta))</f>
        <v>0.10459829851231665</v>
      </c>
      <c r="V11374" s="8">
        <f t="shared" si="400"/>
        <v>86</v>
      </c>
    </row>
    <row r="11375" spans="1:22">
      <c r="A11375" s="34" t="s">
        <v>19</v>
      </c>
      <c r="B11375" s="34" t="s">
        <v>77</v>
      </c>
      <c r="C11375" s="5" t="s">
        <v>200</v>
      </c>
      <c r="D11375" s="35" t="s">
        <v>87</v>
      </c>
      <c r="E11375" s="36" t="s">
        <v>18</v>
      </c>
      <c r="F11375" s="37">
        <v>0</v>
      </c>
      <c r="G11375" s="38">
        <v>-0.04</v>
      </c>
      <c r="H11375" s="34">
        <v>0.99741493075451348</v>
      </c>
      <c r="I11375" s="35">
        <v>5.3516762960080557</v>
      </c>
      <c r="J11375" s="35">
        <v>0.99572386372970223</v>
      </c>
      <c r="K11375" s="35">
        <v>-0.88623281862691705</v>
      </c>
      <c r="L11375" s="35">
        <v>0</v>
      </c>
      <c r="M11375" s="35">
        <v>0</v>
      </c>
      <c r="N11375" s="35">
        <v>0</v>
      </c>
      <c r="O11375" s="35">
        <v>0</v>
      </c>
      <c r="P11375" s="36">
        <v>12</v>
      </c>
      <c r="Q11375" s="37">
        <v>86</v>
      </c>
      <c r="R11375" s="36">
        <v>0</v>
      </c>
      <c r="S11375" s="39">
        <f t="shared" si="399"/>
        <v>86</v>
      </c>
      <c r="T11375" s="34" t="s">
        <v>29</v>
      </c>
      <c r="U11375" s="12">
        <f>((alpha*(beta^speed))*(speed^ceta))</f>
        <v>7.1453016374651554E-2</v>
      </c>
      <c r="V11375" s="8">
        <f t="shared" si="400"/>
        <v>86</v>
      </c>
    </row>
    <row r="11376" spans="1:22">
      <c r="A11376" s="34" t="s">
        <v>19</v>
      </c>
      <c r="B11376" s="34" t="s">
        <v>77</v>
      </c>
      <c r="C11376" s="5" t="s">
        <v>200</v>
      </c>
      <c r="D11376" s="35" t="s">
        <v>87</v>
      </c>
      <c r="E11376" s="36" t="s">
        <v>17</v>
      </c>
      <c r="F11376" s="37">
        <v>0</v>
      </c>
      <c r="G11376" s="38">
        <v>-0.04</v>
      </c>
      <c r="H11376" s="34">
        <v>0.98749231723521946</v>
      </c>
      <c r="I11376" s="35">
        <v>2680.0864269949479</v>
      </c>
      <c r="J11376" s="35">
        <v>0.97876052932519442</v>
      </c>
      <c r="K11376" s="35">
        <v>-0.67972082778704679</v>
      </c>
      <c r="L11376" s="35">
        <v>0</v>
      </c>
      <c r="M11376" s="35">
        <v>0</v>
      </c>
      <c r="N11376" s="35">
        <v>0</v>
      </c>
      <c r="O11376" s="35">
        <v>0</v>
      </c>
      <c r="P11376" s="36">
        <v>12</v>
      </c>
      <c r="Q11376" s="37">
        <v>86</v>
      </c>
      <c r="R11376" s="36">
        <v>0</v>
      </c>
      <c r="S11376" s="39">
        <f t="shared" si="399"/>
        <v>86</v>
      </c>
      <c r="T11376" s="34" t="s">
        <v>29</v>
      </c>
      <c r="U11376" s="12">
        <f>((alpha*(beta^speed))*(speed^ceta))</f>
        <v>20.483509407515495</v>
      </c>
      <c r="V11376" s="8">
        <f t="shared" si="400"/>
        <v>86</v>
      </c>
    </row>
    <row r="11377" spans="1:22">
      <c r="A11377" s="34" t="s">
        <v>19</v>
      </c>
      <c r="B11377" s="34" t="s">
        <v>77</v>
      </c>
      <c r="C11377" s="5" t="s">
        <v>200</v>
      </c>
      <c r="D11377" s="35" t="s">
        <v>87</v>
      </c>
      <c r="E11377" s="36" t="s">
        <v>15</v>
      </c>
      <c r="F11377" s="37">
        <v>50</v>
      </c>
      <c r="G11377" s="38">
        <v>-0.04</v>
      </c>
      <c r="H11377" s="34">
        <v>0.98656690448519846</v>
      </c>
      <c r="I11377" s="35">
        <v>0.21633683348584293</v>
      </c>
      <c r="J11377" s="35">
        <v>13.283863324200238</v>
      </c>
      <c r="K11377" s="35">
        <v>1.1576527170650217</v>
      </c>
      <c r="L11377" s="35">
        <v>0.53319738421684437</v>
      </c>
      <c r="M11377" s="35">
        <v>3.8925933851707235E-2</v>
      </c>
      <c r="N11377" s="35">
        <v>0</v>
      </c>
      <c r="O11377" s="35">
        <v>0</v>
      </c>
      <c r="P11377" s="36">
        <v>12</v>
      </c>
      <c r="Q11377" s="37">
        <v>86</v>
      </c>
      <c r="R11377" s="36">
        <v>10</v>
      </c>
      <c r="S11377" s="39">
        <f t="shared" si="399"/>
        <v>86</v>
      </c>
      <c r="T11377" s="34" t="s">
        <v>44</v>
      </c>
      <c r="U11377" s="12">
        <f>(alpha+(beta/(1+EXP((((-1)*ceta)+(delta*LN(speed)))+(epsilon*speed)))))</f>
        <v>0.35319232322214977</v>
      </c>
      <c r="V11377" s="8">
        <f t="shared" si="400"/>
        <v>86</v>
      </c>
    </row>
    <row r="11378" spans="1:22">
      <c r="A11378" s="34" t="s">
        <v>19</v>
      </c>
      <c r="B11378" s="34" t="s">
        <v>77</v>
      </c>
      <c r="C11378" s="5" t="s">
        <v>200</v>
      </c>
      <c r="D11378" s="35" t="s">
        <v>87</v>
      </c>
      <c r="E11378" s="36" t="s">
        <v>16</v>
      </c>
      <c r="F11378" s="37">
        <v>50</v>
      </c>
      <c r="G11378" s="38">
        <v>-0.04</v>
      </c>
      <c r="H11378" s="34">
        <v>0.9777678290064028</v>
      </c>
      <c r="I11378" s="35">
        <v>56.751929006883408</v>
      </c>
      <c r="J11378" s="35">
        <v>0.97445193700973942</v>
      </c>
      <c r="K11378" s="35">
        <v>-0.54101851363905729</v>
      </c>
      <c r="L11378" s="35">
        <v>0</v>
      </c>
      <c r="M11378" s="35">
        <v>0</v>
      </c>
      <c r="N11378" s="35">
        <v>0</v>
      </c>
      <c r="O11378" s="35">
        <v>0</v>
      </c>
      <c r="P11378" s="36">
        <v>12</v>
      </c>
      <c r="Q11378" s="37">
        <v>86</v>
      </c>
      <c r="R11378" s="36">
        <v>0</v>
      </c>
      <c r="S11378" s="39">
        <f t="shared" si="399"/>
        <v>86</v>
      </c>
      <c r="T11378" s="34" t="s">
        <v>29</v>
      </c>
      <c r="U11378" s="12">
        <f>((alpha*(beta^speed))*(speed^ceta))</f>
        <v>0.55052563821103351</v>
      </c>
      <c r="V11378" s="8">
        <f t="shared" si="400"/>
        <v>86</v>
      </c>
    </row>
    <row r="11379" spans="1:22">
      <c r="A11379" s="34" t="s">
        <v>19</v>
      </c>
      <c r="B11379" s="34" t="s">
        <v>77</v>
      </c>
      <c r="C11379" s="5" t="s">
        <v>200</v>
      </c>
      <c r="D11379" s="35" t="s">
        <v>87</v>
      </c>
      <c r="E11379" s="36" t="s">
        <v>14</v>
      </c>
      <c r="F11379" s="37">
        <v>50</v>
      </c>
      <c r="G11379" s="38">
        <v>-0.04</v>
      </c>
      <c r="H11379" s="34">
        <v>0.9973083333592393</v>
      </c>
      <c r="I11379" s="35">
        <v>15.478562929341393</v>
      </c>
      <c r="J11379" s="35">
        <v>0.99320400615772708</v>
      </c>
      <c r="K11379" s="35">
        <v>-1.0059144918428256</v>
      </c>
      <c r="L11379" s="35">
        <v>0</v>
      </c>
      <c r="M11379" s="35">
        <v>0</v>
      </c>
      <c r="N11379" s="35">
        <v>0</v>
      </c>
      <c r="O11379" s="35">
        <v>0</v>
      </c>
      <c r="P11379" s="36">
        <v>12</v>
      </c>
      <c r="Q11379" s="37">
        <v>86</v>
      </c>
      <c r="R11379" s="36">
        <v>0</v>
      </c>
      <c r="S11379" s="39">
        <f t="shared" si="399"/>
        <v>86</v>
      </c>
      <c r="T11379" s="34" t="s">
        <v>29</v>
      </c>
      <c r="U11379" s="12">
        <f>((alpha*(beta^speed))*(speed^ceta))</f>
        <v>9.7521056576847079E-2</v>
      </c>
      <c r="V11379" s="8">
        <f t="shared" si="400"/>
        <v>86</v>
      </c>
    </row>
    <row r="11380" spans="1:22">
      <c r="A11380" s="34" t="s">
        <v>19</v>
      </c>
      <c r="B11380" s="34" t="s">
        <v>77</v>
      </c>
      <c r="C11380" s="5" t="s">
        <v>200</v>
      </c>
      <c r="D11380" s="35" t="s">
        <v>87</v>
      </c>
      <c r="E11380" s="36" t="s">
        <v>18</v>
      </c>
      <c r="F11380" s="37">
        <v>50</v>
      </c>
      <c r="G11380" s="38">
        <v>-0.04</v>
      </c>
      <c r="H11380" s="34">
        <v>0.99588604082350118</v>
      </c>
      <c r="I11380" s="35">
        <v>3.1749807658770939</v>
      </c>
      <c r="J11380" s="35">
        <v>-7.5876782492171202</v>
      </c>
      <c r="K11380" s="35">
        <v>-1.2853512810789509</v>
      </c>
      <c r="L11380" s="35">
        <v>0</v>
      </c>
      <c r="M11380" s="35">
        <v>0</v>
      </c>
      <c r="N11380" s="35">
        <v>0</v>
      </c>
      <c r="O11380" s="35">
        <v>0</v>
      </c>
      <c r="P11380" s="36">
        <v>12</v>
      </c>
      <c r="Q11380" s="37">
        <v>86</v>
      </c>
      <c r="R11380" s="36">
        <v>13</v>
      </c>
      <c r="S11380" s="39">
        <f t="shared" si="399"/>
        <v>86</v>
      </c>
      <c r="T11380" s="34" t="s">
        <v>50</v>
      </c>
      <c r="U11380" s="12">
        <f>EXP((alpha+(beta/speed))+(ceta*LN(speed)))</f>
        <v>7.1457739884755553E-2</v>
      </c>
      <c r="V11380" s="8">
        <f t="shared" si="400"/>
        <v>86</v>
      </c>
    </row>
    <row r="11381" spans="1:22">
      <c r="A11381" s="34" t="s">
        <v>19</v>
      </c>
      <c r="B11381" s="34" t="s">
        <v>77</v>
      </c>
      <c r="C11381" s="5" t="s">
        <v>200</v>
      </c>
      <c r="D11381" s="35" t="s">
        <v>87</v>
      </c>
      <c r="E11381" s="36" t="s">
        <v>17</v>
      </c>
      <c r="F11381" s="37">
        <v>50</v>
      </c>
      <c r="G11381" s="38">
        <v>-0.04</v>
      </c>
      <c r="H11381" s="34">
        <v>0.97220509364901786</v>
      </c>
      <c r="I11381" s="35">
        <v>1452.8879648482903</v>
      </c>
      <c r="J11381" s="35">
        <v>0.97044477052574052</v>
      </c>
      <c r="K11381" s="35">
        <v>-0.38285515976891527</v>
      </c>
      <c r="L11381" s="35">
        <v>0</v>
      </c>
      <c r="M11381" s="35">
        <v>0</v>
      </c>
      <c r="N11381" s="35">
        <v>0</v>
      </c>
      <c r="O11381" s="35">
        <v>0</v>
      </c>
      <c r="P11381" s="36">
        <v>12</v>
      </c>
      <c r="Q11381" s="37">
        <v>86</v>
      </c>
      <c r="R11381" s="36">
        <v>0</v>
      </c>
      <c r="S11381" s="39">
        <f t="shared" si="399"/>
        <v>86</v>
      </c>
      <c r="T11381" s="34" t="s">
        <v>29</v>
      </c>
      <c r="U11381" s="12">
        <f>((alpha*(beta^speed))*(speed^ceta))</f>
        <v>20.002776528074428</v>
      </c>
      <c r="V11381" s="8">
        <f t="shared" si="400"/>
        <v>86</v>
      </c>
    </row>
    <row r="11382" spans="1:22">
      <c r="A11382" s="34" t="s">
        <v>19</v>
      </c>
      <c r="B11382" s="34" t="s">
        <v>77</v>
      </c>
      <c r="C11382" s="5" t="s">
        <v>200</v>
      </c>
      <c r="D11382" s="35" t="s">
        <v>87</v>
      </c>
      <c r="E11382" s="36" t="s">
        <v>15</v>
      </c>
      <c r="F11382" s="37">
        <v>100</v>
      </c>
      <c r="G11382" s="38">
        <v>-0.04</v>
      </c>
      <c r="H11382" s="34">
        <v>0.97900617944381174</v>
      </c>
      <c r="I11382" s="35">
        <v>-1.9940053647179701E-5</v>
      </c>
      <c r="J11382" s="35">
        <v>4.1482515212018607E-3</v>
      </c>
      <c r="K11382" s="35">
        <v>-0.3018265882614703</v>
      </c>
      <c r="L11382" s="35">
        <v>8.2009203617392963</v>
      </c>
      <c r="M11382" s="35">
        <v>0</v>
      </c>
      <c r="N11382" s="35">
        <v>0</v>
      </c>
      <c r="O11382" s="35">
        <v>0</v>
      </c>
      <c r="P11382" s="36">
        <v>12</v>
      </c>
      <c r="Q11382" s="37">
        <v>86</v>
      </c>
      <c r="R11382" s="36">
        <v>14</v>
      </c>
      <c r="S11382" s="39">
        <f t="shared" si="399"/>
        <v>86</v>
      </c>
      <c r="T11382" s="34" t="s">
        <v>51</v>
      </c>
      <c r="U11382" s="12">
        <f>(((alpha*(speed^3))+(beta*(speed^2))+(ceta*speed))+delta)</f>
        <v>0.24131125945127962</v>
      </c>
      <c r="V11382" s="8">
        <f t="shared" si="400"/>
        <v>86</v>
      </c>
    </row>
    <row r="11383" spans="1:22">
      <c r="A11383" s="34" t="s">
        <v>19</v>
      </c>
      <c r="B11383" s="34" t="s">
        <v>77</v>
      </c>
      <c r="C11383" s="5" t="s">
        <v>200</v>
      </c>
      <c r="D11383" s="35" t="s">
        <v>87</v>
      </c>
      <c r="E11383" s="36" t="s">
        <v>16</v>
      </c>
      <c r="F11383" s="37">
        <v>100</v>
      </c>
      <c r="G11383" s="38">
        <v>-0.04</v>
      </c>
      <c r="H11383" s="34">
        <v>0.96598174695272032</v>
      </c>
      <c r="I11383" s="35">
        <v>-1.0141937670004102</v>
      </c>
      <c r="J11383" s="35">
        <v>19.177138550227667</v>
      </c>
      <c r="K11383" s="35">
        <v>4.6230257948798794</v>
      </c>
      <c r="L11383" s="35">
        <v>1.6532061522998696</v>
      </c>
      <c r="M11383" s="35">
        <v>-3.8768185352416325E-3</v>
      </c>
      <c r="N11383" s="35">
        <v>0</v>
      </c>
      <c r="O11383" s="35">
        <v>0</v>
      </c>
      <c r="P11383" s="36">
        <v>12</v>
      </c>
      <c r="Q11383" s="37">
        <v>86</v>
      </c>
      <c r="R11383" s="36">
        <v>10</v>
      </c>
      <c r="S11383" s="39">
        <f t="shared" si="399"/>
        <v>86</v>
      </c>
      <c r="T11383" s="34" t="s">
        <v>44</v>
      </c>
      <c r="U11383" s="12">
        <f>(alpha+(beta/(1+EXP((((-1)*ceta)+(delta*LN(speed)))+(epsilon*speed)))))</f>
        <v>0.56985493183216418</v>
      </c>
      <c r="V11383" s="8">
        <f t="shared" si="400"/>
        <v>86</v>
      </c>
    </row>
    <row r="11384" spans="1:22">
      <c r="A11384" s="34" t="s">
        <v>19</v>
      </c>
      <c r="B11384" s="34" t="s">
        <v>77</v>
      </c>
      <c r="C11384" s="5" t="s">
        <v>200</v>
      </c>
      <c r="D11384" s="35" t="s">
        <v>87</v>
      </c>
      <c r="E11384" s="36" t="s">
        <v>14</v>
      </c>
      <c r="F11384" s="37">
        <v>100</v>
      </c>
      <c r="G11384" s="38">
        <v>-0.04</v>
      </c>
      <c r="H11384" s="34">
        <v>0.99699045382372742</v>
      </c>
      <c r="I11384" s="35">
        <v>14.444758856160153</v>
      </c>
      <c r="J11384" s="35">
        <v>0.99395784608658955</v>
      </c>
      <c r="K11384" s="35">
        <v>-1.0063247334968408</v>
      </c>
      <c r="L11384" s="35">
        <v>0</v>
      </c>
      <c r="M11384" s="35">
        <v>0</v>
      </c>
      <c r="N11384" s="35">
        <v>0</v>
      </c>
      <c r="O11384" s="35">
        <v>0</v>
      </c>
      <c r="P11384" s="36">
        <v>12</v>
      </c>
      <c r="Q11384" s="37">
        <v>86</v>
      </c>
      <c r="R11384" s="36">
        <v>0</v>
      </c>
      <c r="S11384" s="39">
        <f t="shared" si="399"/>
        <v>86</v>
      </c>
      <c r="T11384" s="34" t="s">
        <v>29</v>
      </c>
      <c r="U11384" s="12">
        <f>((alpha*(beta^speed))*(speed^ceta))</f>
        <v>9.6966508571189297E-2</v>
      </c>
      <c r="V11384" s="8">
        <f t="shared" si="400"/>
        <v>86</v>
      </c>
    </row>
    <row r="11385" spans="1:22">
      <c r="A11385" s="34" t="s">
        <v>19</v>
      </c>
      <c r="B11385" s="34" t="s">
        <v>77</v>
      </c>
      <c r="C11385" s="5" t="s">
        <v>200</v>
      </c>
      <c r="D11385" s="35" t="s">
        <v>87</v>
      </c>
      <c r="E11385" s="36" t="s">
        <v>18</v>
      </c>
      <c r="F11385" s="37">
        <v>100</v>
      </c>
      <c r="G11385" s="38">
        <v>-0.04</v>
      </c>
      <c r="H11385" s="34">
        <v>0.99330303210273041</v>
      </c>
      <c r="I11385" s="35">
        <v>1.0274865974536722</v>
      </c>
      <c r="J11385" s="35">
        <v>2.6180327314089608E-2</v>
      </c>
      <c r="K11385" s="35">
        <v>1.3931254118765664</v>
      </c>
      <c r="L11385" s="35">
        <v>0</v>
      </c>
      <c r="M11385" s="35">
        <v>0</v>
      </c>
      <c r="N11385" s="35">
        <v>0</v>
      </c>
      <c r="O11385" s="35">
        <v>0</v>
      </c>
      <c r="P11385" s="36">
        <v>12</v>
      </c>
      <c r="Q11385" s="37">
        <v>86</v>
      </c>
      <c r="R11385" s="36">
        <v>6</v>
      </c>
      <c r="S11385" s="39">
        <f t="shared" si="399"/>
        <v>86</v>
      </c>
      <c r="T11385" s="34" t="s">
        <v>37</v>
      </c>
      <c r="U11385" s="12">
        <f>(1/(alpha+(beta*(speed^ceta))))</f>
        <v>7.1436207704164589E-2</v>
      </c>
      <c r="V11385" s="8">
        <f t="shared" si="400"/>
        <v>86</v>
      </c>
    </row>
    <row r="11386" spans="1:22">
      <c r="A11386" s="34" t="s">
        <v>19</v>
      </c>
      <c r="B11386" s="34" t="s">
        <v>77</v>
      </c>
      <c r="C11386" s="5" t="s">
        <v>200</v>
      </c>
      <c r="D11386" s="35" t="s">
        <v>87</v>
      </c>
      <c r="E11386" s="36" t="s">
        <v>17</v>
      </c>
      <c r="F11386" s="37">
        <v>100</v>
      </c>
      <c r="G11386" s="38">
        <v>-0.04</v>
      </c>
      <c r="H11386" s="34">
        <v>0.9570693675452725</v>
      </c>
      <c r="I11386" s="35">
        <v>-1.9631831692290096E-3</v>
      </c>
      <c r="J11386" s="35">
        <v>0.37897097046838679</v>
      </c>
      <c r="K11386" s="35">
        <v>-25.865370732214668</v>
      </c>
      <c r="L11386" s="35">
        <v>671.96930585257405</v>
      </c>
      <c r="M11386" s="35">
        <v>0</v>
      </c>
      <c r="N11386" s="35">
        <v>0</v>
      </c>
      <c r="O11386" s="35">
        <v>0</v>
      </c>
      <c r="P11386" s="36">
        <v>12</v>
      </c>
      <c r="Q11386" s="37">
        <v>86</v>
      </c>
      <c r="R11386" s="36">
        <v>14</v>
      </c>
      <c r="S11386" s="39">
        <f t="shared" si="399"/>
        <v>86</v>
      </c>
      <c r="T11386" s="34" t="s">
        <v>51</v>
      </c>
      <c r="U11386" s="12">
        <f>(((alpha*(speed^3))+(beta*(speed^2))+(ceta*speed))+delta)</f>
        <v>1.7222865791743516</v>
      </c>
      <c r="V11386" s="8">
        <f t="shared" si="400"/>
        <v>86</v>
      </c>
    </row>
    <row r="11387" spans="1:22">
      <c r="A11387" s="34" t="s">
        <v>19</v>
      </c>
      <c r="B11387" s="34" t="s">
        <v>77</v>
      </c>
      <c r="C11387" s="5" t="s">
        <v>200</v>
      </c>
      <c r="D11387" s="35" t="s">
        <v>87</v>
      </c>
      <c r="E11387" s="36" t="s">
        <v>15</v>
      </c>
      <c r="F11387" s="37">
        <v>0</v>
      </c>
      <c r="G11387" s="38">
        <v>-0.02</v>
      </c>
      <c r="H11387" s="34">
        <v>0.99126440275800465</v>
      </c>
      <c r="I11387" s="35">
        <v>0.99719548049328</v>
      </c>
      <c r="J11387" s="35">
        <v>43.325778003127084</v>
      </c>
      <c r="K11387" s="35">
        <v>-0.15544828476914749</v>
      </c>
      <c r="L11387" s="35">
        <v>0.57913850599854166</v>
      </c>
      <c r="M11387" s="35">
        <v>4.3506031777900418E-2</v>
      </c>
      <c r="N11387" s="35">
        <v>0</v>
      </c>
      <c r="O11387" s="35">
        <v>0</v>
      </c>
      <c r="P11387" s="36">
        <v>12</v>
      </c>
      <c r="Q11387" s="37">
        <v>86</v>
      </c>
      <c r="R11387" s="36">
        <v>10</v>
      </c>
      <c r="S11387" s="39">
        <f t="shared" si="399"/>
        <v>86</v>
      </c>
      <c r="T11387" s="34" t="s">
        <v>44</v>
      </c>
      <c r="U11387" s="12">
        <f>(alpha+(beta/(1+EXP((((-1)*ceta)+(delta*LN(speed)))+(epsilon*speed)))))</f>
        <v>1.0637694892733232</v>
      </c>
      <c r="V11387" s="8">
        <f t="shared" si="400"/>
        <v>86</v>
      </c>
    </row>
    <row r="11388" spans="1:22">
      <c r="A11388" s="34" t="s">
        <v>19</v>
      </c>
      <c r="B11388" s="34" t="s">
        <v>77</v>
      </c>
      <c r="C11388" s="5" t="s">
        <v>200</v>
      </c>
      <c r="D11388" s="35" t="s">
        <v>87</v>
      </c>
      <c r="E11388" s="36" t="s">
        <v>16</v>
      </c>
      <c r="F11388" s="37">
        <v>0</v>
      </c>
      <c r="G11388" s="38">
        <v>-0.02</v>
      </c>
      <c r="H11388" s="34">
        <v>0.98998252993311397</v>
      </c>
      <c r="I11388" s="35">
        <v>110.76873929609005</v>
      </c>
      <c r="J11388" s="35">
        <v>0.99270301690081286</v>
      </c>
      <c r="K11388" s="35">
        <v>-0.80166977355421309</v>
      </c>
      <c r="L11388" s="35">
        <v>0</v>
      </c>
      <c r="M11388" s="35">
        <v>0</v>
      </c>
      <c r="N11388" s="35">
        <v>0</v>
      </c>
      <c r="O11388" s="35">
        <v>0</v>
      </c>
      <c r="P11388" s="36">
        <v>12</v>
      </c>
      <c r="Q11388" s="37">
        <v>86</v>
      </c>
      <c r="R11388" s="36">
        <v>0</v>
      </c>
      <c r="S11388" s="39">
        <f t="shared" si="399"/>
        <v>86</v>
      </c>
      <c r="T11388" s="34" t="s">
        <v>29</v>
      </c>
      <c r="U11388" s="12">
        <f>((alpha*(beta^speed))*(speed^ceta))</f>
        <v>1.6597843555660667</v>
      </c>
      <c r="V11388" s="8">
        <f t="shared" si="400"/>
        <v>86</v>
      </c>
    </row>
    <row r="11389" spans="1:22">
      <c r="A11389" s="34" t="s">
        <v>19</v>
      </c>
      <c r="B11389" s="34" t="s">
        <v>77</v>
      </c>
      <c r="C11389" s="5" t="s">
        <v>200</v>
      </c>
      <c r="D11389" s="35" t="s">
        <v>87</v>
      </c>
      <c r="E11389" s="36" t="s">
        <v>14</v>
      </c>
      <c r="F11389" s="37">
        <v>0</v>
      </c>
      <c r="G11389" s="38">
        <v>-0.02</v>
      </c>
      <c r="H11389" s="34">
        <v>0.99715491654516908</v>
      </c>
      <c r="I11389" s="35">
        <v>-3.5112094949440245E-2</v>
      </c>
      <c r="J11389" s="35">
        <v>5.4636495025615663E-2</v>
      </c>
      <c r="K11389" s="35">
        <v>1.0316886096845177</v>
      </c>
      <c r="L11389" s="35">
        <v>0</v>
      </c>
      <c r="M11389" s="35">
        <v>0</v>
      </c>
      <c r="N11389" s="35">
        <v>0</v>
      </c>
      <c r="O11389" s="35">
        <v>0</v>
      </c>
      <c r="P11389" s="36">
        <v>12</v>
      </c>
      <c r="Q11389" s="37">
        <v>86</v>
      </c>
      <c r="R11389" s="36">
        <v>6</v>
      </c>
      <c r="S11389" s="39">
        <f t="shared" si="399"/>
        <v>86</v>
      </c>
      <c r="T11389" s="34" t="s">
        <v>37</v>
      </c>
      <c r="U11389" s="12">
        <f>(1/(alpha+(beta*(speed^ceta))))</f>
        <v>0.18601349205878273</v>
      </c>
      <c r="V11389" s="8">
        <f t="shared" si="400"/>
        <v>86</v>
      </c>
    </row>
    <row r="11390" spans="1:22">
      <c r="A11390" s="34" t="s">
        <v>19</v>
      </c>
      <c r="B11390" s="34" t="s">
        <v>77</v>
      </c>
      <c r="C11390" s="5" t="s">
        <v>200</v>
      </c>
      <c r="D11390" s="35" t="s">
        <v>87</v>
      </c>
      <c r="E11390" s="36" t="s">
        <v>18</v>
      </c>
      <c r="F11390" s="37">
        <v>0</v>
      </c>
      <c r="G11390" s="38">
        <v>-0.02</v>
      </c>
      <c r="H11390" s="34">
        <v>0.9940758326261917</v>
      </c>
      <c r="I11390" s="35">
        <v>6.6467017432658313</v>
      </c>
      <c r="J11390" s="35">
        <v>1.0016272052686364</v>
      </c>
      <c r="K11390" s="35">
        <v>-0.97168885910484248</v>
      </c>
      <c r="L11390" s="35">
        <v>0</v>
      </c>
      <c r="M11390" s="35">
        <v>0</v>
      </c>
      <c r="N11390" s="35">
        <v>0</v>
      </c>
      <c r="O11390" s="35">
        <v>0</v>
      </c>
      <c r="P11390" s="36">
        <v>12</v>
      </c>
      <c r="Q11390" s="37">
        <v>86</v>
      </c>
      <c r="R11390" s="36">
        <v>0</v>
      </c>
      <c r="S11390" s="39">
        <f t="shared" si="399"/>
        <v>86</v>
      </c>
      <c r="T11390" s="34" t="s">
        <v>29</v>
      </c>
      <c r="U11390" s="12">
        <f>((alpha*(beta^speed))*(speed^ceta))</f>
        <v>0.10083265998993329</v>
      </c>
      <c r="V11390" s="8">
        <f t="shared" si="400"/>
        <v>86</v>
      </c>
    </row>
    <row r="11391" spans="1:22">
      <c r="A11391" s="34" t="s">
        <v>19</v>
      </c>
      <c r="B11391" s="34" t="s">
        <v>77</v>
      </c>
      <c r="C11391" s="5" t="s">
        <v>200</v>
      </c>
      <c r="D11391" s="35" t="s">
        <v>87</v>
      </c>
      <c r="E11391" s="36" t="s">
        <v>17</v>
      </c>
      <c r="F11391" s="37">
        <v>0</v>
      </c>
      <c r="G11391" s="38">
        <v>-0.02</v>
      </c>
      <c r="H11391" s="34">
        <v>0.98660981701756012</v>
      </c>
      <c r="I11391" s="35">
        <v>9.8797245723002955</v>
      </c>
      <c r="J11391" s="35">
        <v>-6.4922654254416257</v>
      </c>
      <c r="K11391" s="35">
        <v>-1.2743135900464129</v>
      </c>
      <c r="L11391" s="35">
        <v>0</v>
      </c>
      <c r="M11391" s="35">
        <v>0</v>
      </c>
      <c r="N11391" s="35">
        <v>0</v>
      </c>
      <c r="O11391" s="35">
        <v>0</v>
      </c>
      <c r="P11391" s="36">
        <v>12</v>
      </c>
      <c r="Q11391" s="37">
        <v>86</v>
      </c>
      <c r="R11391" s="36">
        <v>13</v>
      </c>
      <c r="S11391" s="39">
        <f t="shared" si="399"/>
        <v>86</v>
      </c>
      <c r="T11391" s="34" t="s">
        <v>50</v>
      </c>
      <c r="U11391" s="12">
        <f>EXP((alpha+(beta/speed))+(ceta*LN(speed)))</f>
        <v>62.053556051626707</v>
      </c>
      <c r="V11391" s="8">
        <f t="shared" si="400"/>
        <v>86</v>
      </c>
    </row>
    <row r="11392" spans="1:22">
      <c r="A11392" s="34" t="s">
        <v>19</v>
      </c>
      <c r="B11392" s="34" t="s">
        <v>77</v>
      </c>
      <c r="C11392" s="5" t="s">
        <v>200</v>
      </c>
      <c r="D11392" s="35" t="s">
        <v>87</v>
      </c>
      <c r="E11392" s="36" t="s">
        <v>15</v>
      </c>
      <c r="F11392" s="37">
        <v>50</v>
      </c>
      <c r="G11392" s="38">
        <v>-0.02</v>
      </c>
      <c r="H11392" s="34">
        <v>0.97753914570396472</v>
      </c>
      <c r="I11392" s="35">
        <v>-2.2260334244759885E-5</v>
      </c>
      <c r="J11392" s="35">
        <v>4.5530763933776079E-3</v>
      </c>
      <c r="K11392" s="35">
        <v>-0.32093058622079224</v>
      </c>
      <c r="L11392" s="35">
        <v>8.900730716266624</v>
      </c>
      <c r="M11392" s="35">
        <v>0</v>
      </c>
      <c r="N11392" s="35">
        <v>0</v>
      </c>
      <c r="O11392" s="35">
        <v>0</v>
      </c>
      <c r="P11392" s="36">
        <v>12</v>
      </c>
      <c r="Q11392" s="37">
        <v>86</v>
      </c>
      <c r="R11392" s="36">
        <v>14</v>
      </c>
      <c r="S11392" s="39">
        <f t="shared" si="399"/>
        <v>86</v>
      </c>
      <c r="T11392" s="34" t="s">
        <v>51</v>
      </c>
      <c r="U11392" s="12">
        <f>(((alpha*(speed^3))+(beta*(speed^2))+(ceta*speed))+delta)</f>
        <v>0.81643414831428807</v>
      </c>
      <c r="V11392" s="8">
        <f t="shared" si="400"/>
        <v>86</v>
      </c>
    </row>
    <row r="11393" spans="1:22">
      <c r="A11393" s="34" t="s">
        <v>19</v>
      </c>
      <c r="B11393" s="34" t="s">
        <v>77</v>
      </c>
      <c r="C11393" s="5" t="s">
        <v>200</v>
      </c>
      <c r="D11393" s="35" t="s">
        <v>87</v>
      </c>
      <c r="E11393" s="36" t="s">
        <v>16</v>
      </c>
      <c r="F11393" s="37">
        <v>50</v>
      </c>
      <c r="G11393" s="38">
        <v>-0.02</v>
      </c>
      <c r="H11393" s="34">
        <v>0.97541951287728212</v>
      </c>
      <c r="I11393" s="35">
        <v>-7.316580512405462E-5</v>
      </c>
      <c r="J11393" s="35">
        <v>1.3521239151768534E-2</v>
      </c>
      <c r="K11393" s="35">
        <v>-0.88992111427306808</v>
      </c>
      <c r="L11393" s="35">
        <v>23.753356502883967</v>
      </c>
      <c r="M11393" s="35">
        <v>0</v>
      </c>
      <c r="N11393" s="35">
        <v>0</v>
      </c>
      <c r="O11393" s="35">
        <v>0</v>
      </c>
      <c r="P11393" s="36">
        <v>12</v>
      </c>
      <c r="Q11393" s="37">
        <v>86</v>
      </c>
      <c r="R11393" s="36">
        <v>14</v>
      </c>
      <c r="S11393" s="39">
        <f t="shared" si="399"/>
        <v>86</v>
      </c>
      <c r="T11393" s="34" t="s">
        <v>51</v>
      </c>
      <c r="U11393" s="12">
        <f>(((alpha*(speed^3))+(beta*(speed^2))+(ceta*speed))+delta)</f>
        <v>0.68567609789450756</v>
      </c>
      <c r="V11393" s="8">
        <f t="shared" si="400"/>
        <v>86</v>
      </c>
    </row>
    <row r="11394" spans="1:22">
      <c r="A11394" s="34" t="s">
        <v>19</v>
      </c>
      <c r="B11394" s="34" t="s">
        <v>77</v>
      </c>
      <c r="C11394" s="5" t="s">
        <v>200</v>
      </c>
      <c r="D11394" s="35" t="s">
        <v>87</v>
      </c>
      <c r="E11394" s="36" t="s">
        <v>14</v>
      </c>
      <c r="F11394" s="37">
        <v>50</v>
      </c>
      <c r="G11394" s="38">
        <v>-0.02</v>
      </c>
      <c r="H11394" s="34">
        <v>0.99712765708525586</v>
      </c>
      <c r="I11394" s="35">
        <v>17.316155826096857</v>
      </c>
      <c r="J11394" s="35">
        <v>0.99604726821389766</v>
      </c>
      <c r="K11394" s="35">
        <v>-1.0109633131609275</v>
      </c>
      <c r="L11394" s="35">
        <v>0</v>
      </c>
      <c r="M11394" s="35">
        <v>0</v>
      </c>
      <c r="N11394" s="35">
        <v>0</v>
      </c>
      <c r="O11394" s="35">
        <v>0</v>
      </c>
      <c r="P11394" s="36">
        <v>12</v>
      </c>
      <c r="Q11394" s="37">
        <v>86</v>
      </c>
      <c r="R11394" s="36">
        <v>0</v>
      </c>
      <c r="S11394" s="39">
        <f t="shared" ref="S11394:S11457" si="401">V11394</f>
        <v>86</v>
      </c>
      <c r="T11394" s="34" t="s">
        <v>29</v>
      </c>
      <c r="U11394" s="12">
        <f>((alpha*(beta^speed))*(speed^ceta))</f>
        <v>0.13640180273140742</v>
      </c>
      <c r="V11394" s="8">
        <f t="shared" ref="V11394:V11457" si="402">IF($V$1&lt;P11394,P11394,IF($V$1&gt;Q11394,Q11394,$V$1))</f>
        <v>86</v>
      </c>
    </row>
    <row r="11395" spans="1:22">
      <c r="A11395" s="34" t="s">
        <v>19</v>
      </c>
      <c r="B11395" s="34" t="s">
        <v>77</v>
      </c>
      <c r="C11395" s="5" t="s">
        <v>200</v>
      </c>
      <c r="D11395" s="35" t="s">
        <v>87</v>
      </c>
      <c r="E11395" s="36" t="s">
        <v>18</v>
      </c>
      <c r="F11395" s="37">
        <v>50</v>
      </c>
      <c r="G11395" s="38">
        <v>-0.02</v>
      </c>
      <c r="H11395" s="34">
        <v>0.99461610877113982</v>
      </c>
      <c r="I11395" s="35">
        <v>0.6864055345672051</v>
      </c>
      <c r="J11395" s="35">
        <v>7.2379709263268893E-2</v>
      </c>
      <c r="K11395" s="35">
        <v>0.80057976818565857</v>
      </c>
      <c r="L11395" s="35">
        <v>0</v>
      </c>
      <c r="M11395" s="35">
        <v>0</v>
      </c>
      <c r="N11395" s="35">
        <v>0</v>
      </c>
      <c r="O11395" s="35">
        <v>0</v>
      </c>
      <c r="P11395" s="36">
        <v>12</v>
      </c>
      <c r="Q11395" s="37">
        <v>86</v>
      </c>
      <c r="R11395" s="36">
        <v>2</v>
      </c>
      <c r="S11395" s="39">
        <f t="shared" si="401"/>
        <v>86</v>
      </c>
      <c r="T11395" s="34" t="s">
        <v>31</v>
      </c>
      <c r="U11395" s="12">
        <f>((alpha+(beta*speed))^((-1)/ceta))</f>
        <v>8.9398269371107106E-2</v>
      </c>
      <c r="V11395" s="8">
        <f t="shared" si="402"/>
        <v>86</v>
      </c>
    </row>
    <row r="11396" spans="1:22">
      <c r="A11396" s="34" t="s">
        <v>19</v>
      </c>
      <c r="B11396" s="34" t="s">
        <v>77</v>
      </c>
      <c r="C11396" s="5" t="s">
        <v>200</v>
      </c>
      <c r="D11396" s="35" t="s">
        <v>87</v>
      </c>
      <c r="E11396" s="36" t="s">
        <v>17</v>
      </c>
      <c r="F11396" s="37">
        <v>50</v>
      </c>
      <c r="G11396" s="38">
        <v>-0.02</v>
      </c>
      <c r="H11396" s="34">
        <v>0.96634138804442649</v>
      </c>
      <c r="I11396" s="35">
        <v>-2.4986963659171446E-3</v>
      </c>
      <c r="J11396" s="35">
        <v>0.46458535118898847</v>
      </c>
      <c r="K11396" s="35">
        <v>-31.123834824809112</v>
      </c>
      <c r="L11396" s="35">
        <v>853.3111014874022</v>
      </c>
      <c r="M11396" s="35">
        <v>0</v>
      </c>
      <c r="N11396" s="35">
        <v>0</v>
      </c>
      <c r="O11396" s="35">
        <v>0</v>
      </c>
      <c r="P11396" s="36">
        <v>12</v>
      </c>
      <c r="Q11396" s="37">
        <v>86</v>
      </c>
      <c r="R11396" s="36">
        <v>14</v>
      </c>
      <c r="S11396" s="39">
        <f t="shared" si="401"/>
        <v>86</v>
      </c>
      <c r="T11396" s="34" t="s">
        <v>51</v>
      </c>
      <c r="U11396" s="12">
        <f>(((alpha*(speed^3))+(beta*(speed^2))+(ceta*speed))+delta)</f>
        <v>23.423748227782312</v>
      </c>
      <c r="V11396" s="8">
        <f t="shared" si="402"/>
        <v>86</v>
      </c>
    </row>
    <row r="11397" spans="1:22">
      <c r="A11397" s="34" t="s">
        <v>19</v>
      </c>
      <c r="B11397" s="34" t="s">
        <v>77</v>
      </c>
      <c r="C11397" s="5" t="s">
        <v>200</v>
      </c>
      <c r="D11397" s="35" t="s">
        <v>87</v>
      </c>
      <c r="E11397" s="36" t="s">
        <v>15</v>
      </c>
      <c r="F11397" s="37">
        <v>100</v>
      </c>
      <c r="G11397" s="38">
        <v>-0.02</v>
      </c>
      <c r="H11397" s="34">
        <v>0.96841961711627322</v>
      </c>
      <c r="I11397" s="35">
        <v>1.0338109604798682</v>
      </c>
      <c r="J11397" s="35">
        <v>7.8862656116203551</v>
      </c>
      <c r="K11397" s="35">
        <v>2.2035450762591346</v>
      </c>
      <c r="L11397" s="35">
        <v>0.21994450160276857</v>
      </c>
      <c r="M11397" s="35">
        <v>7.7556572628883158E-2</v>
      </c>
      <c r="N11397" s="35">
        <v>0</v>
      </c>
      <c r="O11397" s="35">
        <v>0</v>
      </c>
      <c r="P11397" s="36">
        <v>12</v>
      </c>
      <c r="Q11397" s="37">
        <v>86</v>
      </c>
      <c r="R11397" s="36">
        <v>10</v>
      </c>
      <c r="S11397" s="39">
        <f t="shared" si="401"/>
        <v>86</v>
      </c>
      <c r="T11397" s="34" t="s">
        <v>44</v>
      </c>
      <c r="U11397" s="12">
        <f>(alpha+(beta/(1+EXP((((-1)*ceta)+(delta*LN(speed)))+(epsilon*speed)))))</f>
        <v>1.0676814631471234</v>
      </c>
      <c r="V11397" s="8">
        <f t="shared" si="402"/>
        <v>86</v>
      </c>
    </row>
    <row r="11398" spans="1:22">
      <c r="A11398" s="34" t="s">
        <v>19</v>
      </c>
      <c r="B11398" s="34" t="s">
        <v>77</v>
      </c>
      <c r="C11398" s="5" t="s">
        <v>200</v>
      </c>
      <c r="D11398" s="35" t="s">
        <v>87</v>
      </c>
      <c r="E11398" s="36" t="s">
        <v>16</v>
      </c>
      <c r="F11398" s="37">
        <v>100</v>
      </c>
      <c r="G11398" s="38">
        <v>-0.02</v>
      </c>
      <c r="H11398" s="34">
        <v>0.96131108080282179</v>
      </c>
      <c r="I11398" s="35">
        <v>-7.0921821688097982E-5</v>
      </c>
      <c r="J11398" s="35">
        <v>1.3270375971567584E-2</v>
      </c>
      <c r="K11398" s="35">
        <v>-0.91173713906356746</v>
      </c>
      <c r="L11398" s="35">
        <v>26.030656347646801</v>
      </c>
      <c r="M11398" s="35">
        <v>0</v>
      </c>
      <c r="N11398" s="35">
        <v>0</v>
      </c>
      <c r="O11398" s="35">
        <v>0</v>
      </c>
      <c r="P11398" s="36">
        <v>12</v>
      </c>
      <c r="Q11398" s="37">
        <v>86</v>
      </c>
      <c r="R11398" s="36">
        <v>14</v>
      </c>
      <c r="S11398" s="39">
        <f t="shared" si="401"/>
        <v>86</v>
      </c>
      <c r="T11398" s="34" t="s">
        <v>51</v>
      </c>
      <c r="U11398" s="12">
        <f>(((alpha*(speed^3))+(beta*(speed^2))+(ceta*speed))+delta)</f>
        <v>0.65871285824901449</v>
      </c>
      <c r="V11398" s="8">
        <f t="shared" si="402"/>
        <v>86</v>
      </c>
    </row>
    <row r="11399" spans="1:22">
      <c r="A11399" s="34" t="s">
        <v>19</v>
      </c>
      <c r="B11399" s="34" t="s">
        <v>77</v>
      </c>
      <c r="C11399" s="5" t="s">
        <v>200</v>
      </c>
      <c r="D11399" s="35" t="s">
        <v>87</v>
      </c>
      <c r="E11399" s="36" t="s">
        <v>14</v>
      </c>
      <c r="F11399" s="37">
        <v>100</v>
      </c>
      <c r="G11399" s="38">
        <v>-0.02</v>
      </c>
      <c r="H11399" s="34">
        <v>0.9965301973478079</v>
      </c>
      <c r="I11399" s="35">
        <v>13.803747553208838</v>
      </c>
      <c r="J11399" s="35">
        <v>0.99388143321294742</v>
      </c>
      <c r="K11399" s="35">
        <v>-0.93571740616871646</v>
      </c>
      <c r="L11399" s="35">
        <v>0</v>
      </c>
      <c r="M11399" s="35">
        <v>0</v>
      </c>
      <c r="N11399" s="35">
        <v>0</v>
      </c>
      <c r="O11399" s="35">
        <v>0</v>
      </c>
      <c r="P11399" s="36">
        <v>12</v>
      </c>
      <c r="Q11399" s="37">
        <v>86</v>
      </c>
      <c r="R11399" s="36">
        <v>0</v>
      </c>
      <c r="S11399" s="39">
        <f t="shared" si="401"/>
        <v>86</v>
      </c>
      <c r="T11399" s="34" t="s">
        <v>29</v>
      </c>
      <c r="U11399" s="12">
        <f>((alpha*(beta^speed))*(speed^ceta))</f>
        <v>0.12607437020732437</v>
      </c>
      <c r="V11399" s="8">
        <f t="shared" si="402"/>
        <v>86</v>
      </c>
    </row>
    <row r="11400" spans="1:22">
      <c r="A11400" s="34" t="s">
        <v>19</v>
      </c>
      <c r="B11400" s="34" t="s">
        <v>77</v>
      </c>
      <c r="C11400" s="5" t="s">
        <v>200</v>
      </c>
      <c r="D11400" s="35" t="s">
        <v>87</v>
      </c>
      <c r="E11400" s="36" t="s">
        <v>18</v>
      </c>
      <c r="F11400" s="37">
        <v>100</v>
      </c>
      <c r="G11400" s="38">
        <v>-0.02</v>
      </c>
      <c r="H11400" s="34">
        <v>0.98843454820153587</v>
      </c>
      <c r="I11400" s="35">
        <v>0.99245773531246539</v>
      </c>
      <c r="J11400" s="35">
        <v>2.2148735357750297E-2</v>
      </c>
      <c r="K11400" s="35">
        <v>1.3675504829313498</v>
      </c>
      <c r="L11400" s="35">
        <v>0</v>
      </c>
      <c r="M11400" s="35">
        <v>0</v>
      </c>
      <c r="N11400" s="35">
        <v>0</v>
      </c>
      <c r="O11400" s="35">
        <v>0</v>
      </c>
      <c r="P11400" s="36">
        <v>12</v>
      </c>
      <c r="Q11400" s="37">
        <v>86</v>
      </c>
      <c r="R11400" s="36">
        <v>6</v>
      </c>
      <c r="S11400" s="39">
        <f t="shared" si="401"/>
        <v>86</v>
      </c>
      <c r="T11400" s="34" t="s">
        <v>37</v>
      </c>
      <c r="U11400" s="12">
        <f>(1/(alpha+(beta*(speed^ceta))))</f>
        <v>9.2725681579888267E-2</v>
      </c>
      <c r="V11400" s="8">
        <f t="shared" si="402"/>
        <v>86</v>
      </c>
    </row>
    <row r="11401" spans="1:22">
      <c r="A11401" s="34" t="s">
        <v>19</v>
      </c>
      <c r="B11401" s="34" t="s">
        <v>77</v>
      </c>
      <c r="C11401" s="5" t="s">
        <v>200</v>
      </c>
      <c r="D11401" s="35" t="s">
        <v>87</v>
      </c>
      <c r="E11401" s="36" t="s">
        <v>17</v>
      </c>
      <c r="F11401" s="37">
        <v>100</v>
      </c>
      <c r="G11401" s="38">
        <v>-0.02</v>
      </c>
      <c r="H11401" s="34">
        <v>0.95098727054197041</v>
      </c>
      <c r="I11401" s="35">
        <v>-2.4112728744277775E-3</v>
      </c>
      <c r="J11401" s="35">
        <v>0.45718775801147976</v>
      </c>
      <c r="K11401" s="35">
        <v>-32.377304450675219</v>
      </c>
      <c r="L11401" s="35">
        <v>960.51859350494794</v>
      </c>
      <c r="M11401" s="35">
        <v>0</v>
      </c>
      <c r="N11401" s="35">
        <v>0</v>
      </c>
      <c r="O11401" s="35">
        <v>0</v>
      </c>
      <c r="P11401" s="36">
        <v>12</v>
      </c>
      <c r="Q11401" s="37">
        <v>86</v>
      </c>
      <c r="R11401" s="36">
        <v>14</v>
      </c>
      <c r="S11401" s="39">
        <f t="shared" si="401"/>
        <v>86</v>
      </c>
      <c r="T11401" s="34" t="s">
        <v>51</v>
      </c>
      <c r="U11401" s="12">
        <f>(((alpha*(speed^3))+(beta*(speed^2))+(ceta*speed))+delta)</f>
        <v>23.726489582748741</v>
      </c>
      <c r="V11401" s="8">
        <f t="shared" si="402"/>
        <v>86</v>
      </c>
    </row>
    <row r="11402" spans="1:22">
      <c r="A11402" s="34" t="s">
        <v>19</v>
      </c>
      <c r="B11402" s="34" t="s">
        <v>77</v>
      </c>
      <c r="C11402" s="5" t="s">
        <v>200</v>
      </c>
      <c r="D11402" s="35" t="s">
        <v>87</v>
      </c>
      <c r="E11402" s="36" t="s">
        <v>15</v>
      </c>
      <c r="F11402" s="37">
        <v>0</v>
      </c>
      <c r="G11402" s="38">
        <v>0.02</v>
      </c>
      <c r="H11402" s="34">
        <v>0.96482970880781893</v>
      </c>
      <c r="I11402" s="35">
        <v>1.9568942041545092</v>
      </c>
      <c r="J11402" s="35">
        <v>44.391491775620061</v>
      </c>
      <c r="K11402" s="35">
        <v>-0.31563465054621626</v>
      </c>
      <c r="L11402" s="35">
        <v>0.56307512680269056</v>
      </c>
      <c r="M11402" s="35">
        <v>4.6923576211460802E-2</v>
      </c>
      <c r="N11402" s="35">
        <v>0</v>
      </c>
      <c r="O11402" s="35">
        <v>0</v>
      </c>
      <c r="P11402" s="36">
        <v>12</v>
      </c>
      <c r="Q11402" s="37">
        <v>86</v>
      </c>
      <c r="R11402" s="36">
        <v>10</v>
      </c>
      <c r="S11402" s="39">
        <f t="shared" si="401"/>
        <v>86</v>
      </c>
      <c r="T11402" s="34" t="s">
        <v>44</v>
      </c>
      <c r="U11402" s="12">
        <f>(alpha+(beta/(1+EXP((((-1)*ceta)+(delta*LN(speed)))+(epsilon*speed)))))</f>
        <v>2.0034457178721055</v>
      </c>
      <c r="V11402" s="8">
        <f t="shared" si="402"/>
        <v>86</v>
      </c>
    </row>
    <row r="11403" spans="1:22">
      <c r="A11403" s="34" t="s">
        <v>19</v>
      </c>
      <c r="B11403" s="34" t="s">
        <v>77</v>
      </c>
      <c r="C11403" s="5" t="s">
        <v>200</v>
      </c>
      <c r="D11403" s="35" t="s">
        <v>87</v>
      </c>
      <c r="E11403" s="36" t="s">
        <v>16</v>
      </c>
      <c r="F11403" s="37">
        <v>0</v>
      </c>
      <c r="G11403" s="38">
        <v>0.02</v>
      </c>
      <c r="H11403" s="34">
        <v>0.99449563270360253</v>
      </c>
      <c r="I11403" s="35">
        <v>12.882103632046</v>
      </c>
      <c r="J11403" s="35">
        <v>-5.784223793245296E-2</v>
      </c>
      <c r="K11403" s="35">
        <v>184.07379365191278</v>
      </c>
      <c r="L11403" s="35">
        <v>-1.1463212387159232</v>
      </c>
      <c r="M11403" s="35">
        <v>0</v>
      </c>
      <c r="N11403" s="35">
        <v>0</v>
      </c>
      <c r="O11403" s="35">
        <v>0</v>
      </c>
      <c r="P11403" s="36">
        <v>12</v>
      </c>
      <c r="Q11403" s="37">
        <v>86</v>
      </c>
      <c r="R11403" s="36">
        <v>1</v>
      </c>
      <c r="S11403" s="39">
        <f t="shared" si="401"/>
        <v>86</v>
      </c>
      <c r="T11403" s="34" t="s">
        <v>30</v>
      </c>
      <c r="U11403" s="12">
        <f>((alpha*(speed^beta))+(ceta*(speed^delta)))</f>
        <v>11.071553669588798</v>
      </c>
      <c r="V11403" s="8">
        <f t="shared" si="402"/>
        <v>86</v>
      </c>
    </row>
    <row r="11404" spans="1:22">
      <c r="A11404" s="34" t="s">
        <v>19</v>
      </c>
      <c r="B11404" s="34" t="s">
        <v>77</v>
      </c>
      <c r="C11404" s="5" t="s">
        <v>200</v>
      </c>
      <c r="D11404" s="35" t="s">
        <v>87</v>
      </c>
      <c r="E11404" s="36" t="s">
        <v>14</v>
      </c>
      <c r="F11404" s="37">
        <v>0</v>
      </c>
      <c r="G11404" s="38">
        <v>0.02</v>
      </c>
      <c r="H11404" s="34">
        <v>0.99839554933961661</v>
      </c>
      <c r="I11404" s="35">
        <v>117.18552870923193</v>
      </c>
      <c r="J11404" s="35">
        <v>-2.6369975051050583</v>
      </c>
      <c r="K11404" s="35">
        <v>11.487847849566249</v>
      </c>
      <c r="L11404" s="35">
        <v>-0.82104294216120122</v>
      </c>
      <c r="M11404" s="35">
        <v>0</v>
      </c>
      <c r="N11404" s="35">
        <v>0</v>
      </c>
      <c r="O11404" s="35">
        <v>0</v>
      </c>
      <c r="P11404" s="36">
        <v>12</v>
      </c>
      <c r="Q11404" s="37">
        <v>86</v>
      </c>
      <c r="R11404" s="36">
        <v>1</v>
      </c>
      <c r="S11404" s="39">
        <f t="shared" si="401"/>
        <v>86</v>
      </c>
      <c r="T11404" s="34" t="s">
        <v>30</v>
      </c>
      <c r="U11404" s="12">
        <f>((alpha*(speed^beta))+(ceta*(speed^delta)))</f>
        <v>0.29736510125249976</v>
      </c>
      <c r="V11404" s="8">
        <f t="shared" si="402"/>
        <v>86</v>
      </c>
    </row>
    <row r="11405" spans="1:22">
      <c r="A11405" s="34" t="s">
        <v>19</v>
      </c>
      <c r="B11405" s="34" t="s">
        <v>77</v>
      </c>
      <c r="C11405" s="5" t="s">
        <v>200</v>
      </c>
      <c r="D11405" s="35" t="s">
        <v>87</v>
      </c>
      <c r="E11405" s="36" t="s">
        <v>18</v>
      </c>
      <c r="F11405" s="37">
        <v>0</v>
      </c>
      <c r="G11405" s="38">
        <v>0.02</v>
      </c>
      <c r="H11405" s="34">
        <v>0.99603618994806953</v>
      </c>
      <c r="I11405" s="35">
        <v>0.87911375379560552</v>
      </c>
      <c r="J11405" s="35">
        <v>-0.38372007405041142</v>
      </c>
      <c r="K11405" s="35">
        <v>19.837227200379075</v>
      </c>
      <c r="L11405" s="35">
        <v>-1.6931682544286482</v>
      </c>
      <c r="M11405" s="35">
        <v>0</v>
      </c>
      <c r="N11405" s="35">
        <v>0</v>
      </c>
      <c r="O11405" s="35">
        <v>0</v>
      </c>
      <c r="P11405" s="36">
        <v>12</v>
      </c>
      <c r="Q11405" s="37">
        <v>86</v>
      </c>
      <c r="R11405" s="36">
        <v>1</v>
      </c>
      <c r="S11405" s="39">
        <f t="shared" si="401"/>
        <v>86</v>
      </c>
      <c r="T11405" s="34" t="s">
        <v>30</v>
      </c>
      <c r="U11405" s="12">
        <f>((alpha*(speed^beta))+(ceta*(speed^delta)))</f>
        <v>0.16964610205097175</v>
      </c>
      <c r="V11405" s="8">
        <f t="shared" si="402"/>
        <v>86</v>
      </c>
    </row>
    <row r="11406" spans="1:22">
      <c r="A11406" s="34" t="s">
        <v>19</v>
      </c>
      <c r="B11406" s="34" t="s">
        <v>77</v>
      </c>
      <c r="C11406" s="5" t="s">
        <v>200</v>
      </c>
      <c r="D11406" s="35" t="s">
        <v>87</v>
      </c>
      <c r="E11406" s="36" t="s">
        <v>17</v>
      </c>
      <c r="F11406" s="37">
        <v>0</v>
      </c>
      <c r="G11406" s="38">
        <v>0.02</v>
      </c>
      <c r="H11406" s="34">
        <v>0.98948475463772978</v>
      </c>
      <c r="I11406" s="35">
        <v>3391.5436273634214</v>
      </c>
      <c r="J11406" s="35">
        <v>1.009001921478855</v>
      </c>
      <c r="K11406" s="35">
        <v>-0.64700512277871325</v>
      </c>
      <c r="L11406" s="35">
        <v>0</v>
      </c>
      <c r="M11406" s="35">
        <v>0</v>
      </c>
      <c r="N11406" s="35">
        <v>0</v>
      </c>
      <c r="O11406" s="35">
        <v>0</v>
      </c>
      <c r="P11406" s="36">
        <v>12</v>
      </c>
      <c r="Q11406" s="37">
        <v>86</v>
      </c>
      <c r="R11406" s="36">
        <v>0</v>
      </c>
      <c r="S11406" s="39">
        <f t="shared" si="401"/>
        <v>86</v>
      </c>
      <c r="T11406" s="34" t="s">
        <v>29</v>
      </c>
      <c r="U11406" s="12">
        <f>((alpha*(beta^speed))*(speed^ceta))</f>
        <v>410.65623599578021</v>
      </c>
      <c r="V11406" s="8">
        <f t="shared" si="402"/>
        <v>86</v>
      </c>
    </row>
    <row r="11407" spans="1:22">
      <c r="A11407" s="34" t="s">
        <v>19</v>
      </c>
      <c r="B11407" s="34" t="s">
        <v>77</v>
      </c>
      <c r="C11407" s="5" t="s">
        <v>200</v>
      </c>
      <c r="D11407" s="35" t="s">
        <v>87</v>
      </c>
      <c r="E11407" s="36" t="s">
        <v>15</v>
      </c>
      <c r="F11407" s="37">
        <v>50</v>
      </c>
      <c r="G11407" s="38">
        <v>0.02</v>
      </c>
      <c r="H11407" s="34">
        <v>0.94176689241770872</v>
      </c>
      <c r="I11407" s="35">
        <v>-1.9278058195449488E-5</v>
      </c>
      <c r="J11407" s="35">
        <v>3.940736176034766E-3</v>
      </c>
      <c r="K11407" s="35">
        <v>-0.28762059255596711</v>
      </c>
      <c r="L11407" s="35">
        <v>9.9066852123884726</v>
      </c>
      <c r="M11407" s="35">
        <v>0</v>
      </c>
      <c r="N11407" s="35">
        <v>0</v>
      </c>
      <c r="O11407" s="35">
        <v>0</v>
      </c>
      <c r="P11407" s="36">
        <v>12</v>
      </c>
      <c r="Q11407" s="37">
        <v>84</v>
      </c>
      <c r="R11407" s="36">
        <v>14</v>
      </c>
      <c r="S11407" s="39">
        <f t="shared" si="401"/>
        <v>84</v>
      </c>
      <c r="T11407" s="34" t="s">
        <v>51</v>
      </c>
      <c r="U11407" s="12">
        <f>(((alpha*(speed^3))+(beta*(speed^2))+(ceta*speed))+delta)</f>
        <v>2.1262076911128549</v>
      </c>
      <c r="V11407" s="8">
        <f t="shared" si="402"/>
        <v>84</v>
      </c>
    </row>
    <row r="11408" spans="1:22">
      <c r="A11408" s="34" t="s">
        <v>19</v>
      </c>
      <c r="B11408" s="34" t="s">
        <v>77</v>
      </c>
      <c r="C11408" s="5" t="s">
        <v>200</v>
      </c>
      <c r="D11408" s="35" t="s">
        <v>87</v>
      </c>
      <c r="E11408" s="36" t="s">
        <v>16</v>
      </c>
      <c r="F11408" s="37">
        <v>50</v>
      </c>
      <c r="G11408" s="38">
        <v>0.02</v>
      </c>
      <c r="H11408" s="34">
        <v>0.98848580420204246</v>
      </c>
      <c r="I11408" s="35">
        <v>3.8158865639512536</v>
      </c>
      <c r="J11408" s="35">
        <v>2.1617158198365805</v>
      </c>
      <c r="K11408" s="35">
        <v>-0.23267925275411203</v>
      </c>
      <c r="L11408" s="35">
        <v>0</v>
      </c>
      <c r="M11408" s="35">
        <v>0</v>
      </c>
      <c r="N11408" s="35">
        <v>0</v>
      </c>
      <c r="O11408" s="35">
        <v>0</v>
      </c>
      <c r="P11408" s="36">
        <v>12</v>
      </c>
      <c r="Q11408" s="37">
        <v>84</v>
      </c>
      <c r="R11408" s="36">
        <v>13</v>
      </c>
      <c r="S11408" s="39">
        <f t="shared" si="401"/>
        <v>84</v>
      </c>
      <c r="T11408" s="34" t="s">
        <v>50</v>
      </c>
      <c r="U11408" s="12">
        <f>EXP((alpha+(beta/speed))+(ceta*LN(speed)))</f>
        <v>16.620919856356721</v>
      </c>
      <c r="V11408" s="8">
        <f t="shared" si="402"/>
        <v>84</v>
      </c>
    </row>
    <row r="11409" spans="1:22">
      <c r="A11409" s="34" t="s">
        <v>19</v>
      </c>
      <c r="B11409" s="34" t="s">
        <v>77</v>
      </c>
      <c r="C11409" s="5" t="s">
        <v>200</v>
      </c>
      <c r="D11409" s="35" t="s">
        <v>87</v>
      </c>
      <c r="E11409" s="36" t="s">
        <v>14</v>
      </c>
      <c r="F11409" s="37">
        <v>50</v>
      </c>
      <c r="G11409" s="38">
        <v>0.02</v>
      </c>
      <c r="H11409" s="34">
        <v>0.99782966910601456</v>
      </c>
      <c r="I11409" s="35">
        <v>1.6583813143466171</v>
      </c>
      <c r="J11409" s="35">
        <v>-0.34023629069816641</v>
      </c>
      <c r="K11409" s="35">
        <v>36.309345581010312</v>
      </c>
      <c r="L11409" s="35">
        <v>-1.491694395323361</v>
      </c>
      <c r="M11409" s="35">
        <v>0</v>
      </c>
      <c r="N11409" s="35">
        <v>0</v>
      </c>
      <c r="O11409" s="35">
        <v>0</v>
      </c>
      <c r="P11409" s="36">
        <v>12</v>
      </c>
      <c r="Q11409" s="37">
        <v>84</v>
      </c>
      <c r="R11409" s="36">
        <v>1</v>
      </c>
      <c r="S11409" s="39">
        <f t="shared" si="401"/>
        <v>84</v>
      </c>
      <c r="T11409" s="34" t="s">
        <v>30</v>
      </c>
      <c r="U11409" s="12">
        <f>((alpha*(speed^beta))+(ceta*(speed^delta)))</f>
        <v>0.41619168784569094</v>
      </c>
      <c r="V11409" s="8">
        <f t="shared" si="402"/>
        <v>84</v>
      </c>
    </row>
    <row r="11410" spans="1:22">
      <c r="A11410" s="34" t="s">
        <v>19</v>
      </c>
      <c r="B11410" s="34" t="s">
        <v>77</v>
      </c>
      <c r="C11410" s="5" t="s">
        <v>200</v>
      </c>
      <c r="D11410" s="35" t="s">
        <v>87</v>
      </c>
      <c r="E11410" s="36" t="s">
        <v>18</v>
      </c>
      <c r="F11410" s="37">
        <v>50</v>
      </c>
      <c r="G11410" s="38">
        <v>0.02</v>
      </c>
      <c r="H11410" s="34">
        <v>0.98250640275157586</v>
      </c>
      <c r="I11410" s="35">
        <v>-2.5938978989168802E-6</v>
      </c>
      <c r="J11410" s="35">
        <v>4.7574263078449243E-4</v>
      </c>
      <c r="K11410" s="35">
        <v>-2.994054902573173E-2</v>
      </c>
      <c r="L11410" s="35">
        <v>0.93176060212286826</v>
      </c>
      <c r="M11410" s="35">
        <v>0</v>
      </c>
      <c r="N11410" s="35">
        <v>0</v>
      </c>
      <c r="O11410" s="35">
        <v>0</v>
      </c>
      <c r="P11410" s="36">
        <v>12</v>
      </c>
      <c r="Q11410" s="37">
        <v>84</v>
      </c>
      <c r="R11410" s="36">
        <v>14</v>
      </c>
      <c r="S11410" s="39">
        <f t="shared" si="401"/>
        <v>84</v>
      </c>
      <c r="T11410" s="34" t="s">
        <v>51</v>
      </c>
      <c r="U11410" s="12">
        <f>(((alpha*(speed^3))+(beta*(speed^2))+(ceta*speed))+delta)</f>
        <v>0.23618082649715133</v>
      </c>
      <c r="V11410" s="8">
        <f t="shared" si="402"/>
        <v>84</v>
      </c>
    </row>
    <row r="11411" spans="1:22">
      <c r="A11411" s="34" t="s">
        <v>19</v>
      </c>
      <c r="B11411" s="34" t="s">
        <v>77</v>
      </c>
      <c r="C11411" s="5" t="s">
        <v>200</v>
      </c>
      <c r="D11411" s="35" t="s">
        <v>87</v>
      </c>
      <c r="E11411" s="36" t="s">
        <v>17</v>
      </c>
      <c r="F11411" s="37">
        <v>50</v>
      </c>
      <c r="G11411" s="38">
        <v>0.02</v>
      </c>
      <c r="H11411" s="34">
        <v>0.97392953747419719</v>
      </c>
      <c r="I11411" s="35">
        <v>2860.8819702703095</v>
      </c>
      <c r="J11411" s="35">
        <v>1.0044025852856566</v>
      </c>
      <c r="K11411" s="35">
        <v>-0.40522315478081955</v>
      </c>
      <c r="L11411" s="35">
        <v>0</v>
      </c>
      <c r="M11411" s="35">
        <v>0</v>
      </c>
      <c r="N11411" s="35">
        <v>0</v>
      </c>
      <c r="O11411" s="35">
        <v>0</v>
      </c>
      <c r="P11411" s="36">
        <v>12</v>
      </c>
      <c r="Q11411" s="37">
        <v>84</v>
      </c>
      <c r="R11411" s="36">
        <v>0</v>
      </c>
      <c r="S11411" s="39">
        <f t="shared" si="401"/>
        <v>84</v>
      </c>
      <c r="T11411" s="34" t="s">
        <v>29</v>
      </c>
      <c r="U11411" s="12">
        <f>((alpha*(beta^speed))*(speed^ceta))</f>
        <v>687.05967092646301</v>
      </c>
      <c r="V11411" s="8">
        <f t="shared" si="402"/>
        <v>84</v>
      </c>
    </row>
    <row r="11412" spans="1:22">
      <c r="A11412" s="34" t="s">
        <v>19</v>
      </c>
      <c r="B11412" s="34" t="s">
        <v>77</v>
      </c>
      <c r="C11412" s="5" t="s">
        <v>200</v>
      </c>
      <c r="D11412" s="35" t="s">
        <v>87</v>
      </c>
      <c r="E11412" s="36" t="s">
        <v>15</v>
      </c>
      <c r="F11412" s="37">
        <v>100</v>
      </c>
      <c r="G11412" s="38">
        <v>0.02</v>
      </c>
      <c r="H11412" s="34">
        <v>0.97729887051744524</v>
      </c>
      <c r="I11412" s="35">
        <v>1.9104202685621321</v>
      </c>
      <c r="J11412" s="35">
        <v>8.5569927522944145</v>
      </c>
      <c r="K11412" s="35">
        <v>2.6711817557357054</v>
      </c>
      <c r="L11412" s="35">
        <v>0.33689208807735532</v>
      </c>
      <c r="M11412" s="35">
        <v>6.7137823876368283E-2</v>
      </c>
      <c r="N11412" s="35">
        <v>0</v>
      </c>
      <c r="O11412" s="35">
        <v>0</v>
      </c>
      <c r="P11412" s="36">
        <v>12</v>
      </c>
      <c r="Q11412" s="37">
        <v>67</v>
      </c>
      <c r="R11412" s="36">
        <v>10</v>
      </c>
      <c r="S11412" s="39">
        <f t="shared" si="401"/>
        <v>67</v>
      </c>
      <c r="T11412" s="34" t="s">
        <v>44</v>
      </c>
      <c r="U11412" s="12">
        <f>(alpha+(beta/(1+EXP((((-1)*ceta)+(delta*LN(speed)))+(epsilon*speed)))))</f>
        <v>2.2318060540257725</v>
      </c>
      <c r="V11412" s="8">
        <f t="shared" si="402"/>
        <v>67</v>
      </c>
    </row>
    <row r="11413" spans="1:22">
      <c r="A11413" s="34" t="s">
        <v>19</v>
      </c>
      <c r="B11413" s="34" t="s">
        <v>77</v>
      </c>
      <c r="C11413" s="5" t="s">
        <v>200</v>
      </c>
      <c r="D11413" s="35" t="s">
        <v>87</v>
      </c>
      <c r="E11413" s="36" t="s">
        <v>16</v>
      </c>
      <c r="F11413" s="37">
        <v>100</v>
      </c>
      <c r="G11413" s="38">
        <v>0.02</v>
      </c>
      <c r="H11413" s="34">
        <v>0.98212615820174232</v>
      </c>
      <c r="I11413" s="35">
        <v>-1.157024780321263E-4</v>
      </c>
      <c r="J11413" s="35">
        <v>1.8653974465428658E-2</v>
      </c>
      <c r="K11413" s="35">
        <v>-1.1216717228152957</v>
      </c>
      <c r="L11413" s="35">
        <v>49.754184018564082</v>
      </c>
      <c r="M11413" s="35">
        <v>0</v>
      </c>
      <c r="N11413" s="35">
        <v>0</v>
      </c>
      <c r="O11413" s="35">
        <v>0</v>
      </c>
      <c r="P11413" s="36">
        <v>12</v>
      </c>
      <c r="Q11413" s="37">
        <v>67</v>
      </c>
      <c r="R11413" s="36">
        <v>14</v>
      </c>
      <c r="S11413" s="39">
        <f t="shared" si="401"/>
        <v>67</v>
      </c>
      <c r="T11413" s="34" t="s">
        <v>51</v>
      </c>
      <c r="U11413" s="12">
        <f>(((alpha*(speed^3))+(beta*(speed^2))+(ceta*speed))+delta)</f>
        <v>23.5408455648721</v>
      </c>
      <c r="V11413" s="8">
        <f t="shared" si="402"/>
        <v>67</v>
      </c>
    </row>
    <row r="11414" spans="1:22">
      <c r="A11414" s="34" t="s">
        <v>19</v>
      </c>
      <c r="B11414" s="34" t="s">
        <v>77</v>
      </c>
      <c r="C11414" s="5" t="s">
        <v>200</v>
      </c>
      <c r="D11414" s="35" t="s">
        <v>87</v>
      </c>
      <c r="E11414" s="36" t="s">
        <v>14</v>
      </c>
      <c r="F11414" s="37">
        <v>100</v>
      </c>
      <c r="G11414" s="38">
        <v>0.02</v>
      </c>
      <c r="H11414" s="34">
        <v>0.99810886086538664</v>
      </c>
      <c r="I11414" s="35">
        <v>-0.4052024419399074</v>
      </c>
      <c r="J11414" s="35">
        <v>6.3652929867273028E-2</v>
      </c>
      <c r="K11414" s="35">
        <v>2.1126972370171955</v>
      </c>
      <c r="L11414" s="35">
        <v>0</v>
      </c>
      <c r="M11414" s="35">
        <v>0</v>
      </c>
      <c r="N11414" s="35">
        <v>0</v>
      </c>
      <c r="O11414" s="35">
        <v>0</v>
      </c>
      <c r="P11414" s="36">
        <v>12</v>
      </c>
      <c r="Q11414" s="37">
        <v>67</v>
      </c>
      <c r="R11414" s="36">
        <v>2</v>
      </c>
      <c r="S11414" s="39">
        <f t="shared" si="401"/>
        <v>67</v>
      </c>
      <c r="T11414" s="34" t="s">
        <v>31</v>
      </c>
      <c r="U11414" s="12">
        <f>((alpha+(beta*speed))^((-1)/ceta))</f>
        <v>0.52768621924906256</v>
      </c>
      <c r="V11414" s="8">
        <f t="shared" si="402"/>
        <v>67</v>
      </c>
    </row>
    <row r="11415" spans="1:22">
      <c r="A11415" s="34" t="s">
        <v>19</v>
      </c>
      <c r="B11415" s="34" t="s">
        <v>77</v>
      </c>
      <c r="C11415" s="5" t="s">
        <v>200</v>
      </c>
      <c r="D11415" s="35" t="s">
        <v>87</v>
      </c>
      <c r="E11415" s="36" t="s">
        <v>18</v>
      </c>
      <c r="F11415" s="37">
        <v>100</v>
      </c>
      <c r="G11415" s="38">
        <v>0.02</v>
      </c>
      <c r="H11415" s="34">
        <v>0.98604870280696555</v>
      </c>
      <c r="I11415" s="35">
        <v>-1.7668019413731927E-6</v>
      </c>
      <c r="J11415" s="35">
        <v>3.3342132042064805E-4</v>
      </c>
      <c r="K11415" s="35">
        <v>-2.4959652203462204E-2</v>
      </c>
      <c r="L11415" s="35">
        <v>1.0008141581709931</v>
      </c>
      <c r="M11415" s="35">
        <v>0</v>
      </c>
      <c r="N11415" s="35">
        <v>0</v>
      </c>
      <c r="O11415" s="35">
        <v>0</v>
      </c>
      <c r="P11415" s="36">
        <v>12</v>
      </c>
      <c r="Q11415" s="37">
        <v>67</v>
      </c>
      <c r="R11415" s="36">
        <v>14</v>
      </c>
      <c r="S11415" s="39">
        <f t="shared" si="401"/>
        <v>67</v>
      </c>
      <c r="T11415" s="34" t="s">
        <v>51</v>
      </c>
      <c r="U11415" s="12">
        <f>(((alpha*(speed^3))+(beta*(speed^2))+(ceta*speed))+delta)</f>
        <v>0.29385711561408889</v>
      </c>
      <c r="V11415" s="8">
        <f t="shared" si="402"/>
        <v>67</v>
      </c>
    </row>
    <row r="11416" spans="1:22">
      <c r="A11416" s="34" t="s">
        <v>19</v>
      </c>
      <c r="B11416" s="34" t="s">
        <v>77</v>
      </c>
      <c r="C11416" s="5" t="s">
        <v>200</v>
      </c>
      <c r="D11416" s="35" t="s">
        <v>87</v>
      </c>
      <c r="E11416" s="36" t="s">
        <v>17</v>
      </c>
      <c r="F11416" s="37">
        <v>100</v>
      </c>
      <c r="G11416" s="38">
        <v>0.02</v>
      </c>
      <c r="H11416" s="34">
        <v>0.9733971533513901</v>
      </c>
      <c r="I11416" s="35">
        <v>-3.9087806745557426E-3</v>
      </c>
      <c r="J11416" s="35">
        <v>0.62750377615811914</v>
      </c>
      <c r="K11416" s="35">
        <v>-38.172145257679212</v>
      </c>
      <c r="L11416" s="35">
        <v>1822.2584099239623</v>
      </c>
      <c r="M11416" s="35">
        <v>0</v>
      </c>
      <c r="N11416" s="35">
        <v>0</v>
      </c>
      <c r="O11416" s="35">
        <v>0</v>
      </c>
      <c r="P11416" s="36">
        <v>12</v>
      </c>
      <c r="Q11416" s="37">
        <v>67</v>
      </c>
      <c r="R11416" s="36">
        <v>14</v>
      </c>
      <c r="S11416" s="39">
        <f t="shared" si="401"/>
        <v>67</v>
      </c>
      <c r="T11416" s="34" t="s">
        <v>51</v>
      </c>
      <c r="U11416" s="12">
        <f>(((alpha*(speed^3))+(beta*(speed^2))+(ceta*speed))+delta)</f>
        <v>905.97252681184273</v>
      </c>
      <c r="V11416" s="8">
        <f t="shared" si="402"/>
        <v>67</v>
      </c>
    </row>
    <row r="11417" spans="1:22">
      <c r="A11417" s="34" t="s">
        <v>19</v>
      </c>
      <c r="B11417" s="34" t="s">
        <v>77</v>
      </c>
      <c r="C11417" s="5" t="s">
        <v>200</v>
      </c>
      <c r="D11417" s="35" t="s">
        <v>87</v>
      </c>
      <c r="E11417" s="36" t="s">
        <v>15</v>
      </c>
      <c r="F11417" s="37">
        <v>0</v>
      </c>
      <c r="G11417" s="38">
        <v>0.04</v>
      </c>
      <c r="H11417" s="34">
        <v>0.97399367491495414</v>
      </c>
      <c r="I11417" s="35">
        <v>2.9567702818196961</v>
      </c>
      <c r="J11417" s="35">
        <v>2.3399053438903028</v>
      </c>
      <c r="K11417" s="35">
        <v>-0.52616888105469395</v>
      </c>
      <c r="L11417" s="35">
        <v>0</v>
      </c>
      <c r="M11417" s="35">
        <v>0</v>
      </c>
      <c r="N11417" s="35">
        <v>0</v>
      </c>
      <c r="O11417" s="35">
        <v>0</v>
      </c>
      <c r="P11417" s="36">
        <v>12</v>
      </c>
      <c r="Q11417" s="37">
        <v>86</v>
      </c>
      <c r="R11417" s="36">
        <v>13</v>
      </c>
      <c r="S11417" s="39">
        <f t="shared" si="401"/>
        <v>86</v>
      </c>
      <c r="T11417" s="34" t="s">
        <v>50</v>
      </c>
      <c r="U11417" s="12">
        <f>EXP((alpha+(beta/speed))+(ceta*LN(speed)))</f>
        <v>1.896935237224368</v>
      </c>
      <c r="V11417" s="8">
        <f t="shared" si="402"/>
        <v>86</v>
      </c>
    </row>
    <row r="11418" spans="1:22">
      <c r="A11418" s="34" t="s">
        <v>19</v>
      </c>
      <c r="B11418" s="34" t="s">
        <v>77</v>
      </c>
      <c r="C11418" s="5" t="s">
        <v>200</v>
      </c>
      <c r="D11418" s="35" t="s">
        <v>87</v>
      </c>
      <c r="E11418" s="36" t="s">
        <v>16</v>
      </c>
      <c r="F11418" s="37">
        <v>0</v>
      </c>
      <c r="G11418" s="38">
        <v>0.04</v>
      </c>
      <c r="H11418" s="34">
        <v>0.99634540435350205</v>
      </c>
      <c r="I11418" s="35">
        <v>36.109914321780636</v>
      </c>
      <c r="J11418" s="35">
        <v>-0.20090467336365844</v>
      </c>
      <c r="K11418" s="35">
        <v>405.51303573820439</v>
      </c>
      <c r="L11418" s="35">
        <v>-1.7970935348124282</v>
      </c>
      <c r="M11418" s="35">
        <v>0</v>
      </c>
      <c r="N11418" s="35">
        <v>0</v>
      </c>
      <c r="O11418" s="35">
        <v>0</v>
      </c>
      <c r="P11418" s="36">
        <v>12</v>
      </c>
      <c r="Q11418" s="37">
        <v>86</v>
      </c>
      <c r="R11418" s="36">
        <v>1</v>
      </c>
      <c r="S11418" s="39">
        <f t="shared" si="401"/>
        <v>86</v>
      </c>
      <c r="T11418" s="34" t="s">
        <v>30</v>
      </c>
      <c r="U11418" s="12">
        <f>((alpha*(speed^beta))+(ceta*(speed^delta)))</f>
        <v>14.89164531344252</v>
      </c>
      <c r="V11418" s="8">
        <f t="shared" si="402"/>
        <v>86</v>
      </c>
    </row>
    <row r="11419" spans="1:22">
      <c r="A11419" s="34" t="s">
        <v>19</v>
      </c>
      <c r="B11419" s="34" t="s">
        <v>77</v>
      </c>
      <c r="C11419" s="5" t="s">
        <v>200</v>
      </c>
      <c r="D11419" s="35" t="s">
        <v>87</v>
      </c>
      <c r="E11419" s="36" t="s">
        <v>14</v>
      </c>
      <c r="F11419" s="37">
        <v>0</v>
      </c>
      <c r="G11419" s="38">
        <v>0.04</v>
      </c>
      <c r="H11419" s="34">
        <v>0.99832643268880283</v>
      </c>
      <c r="I11419" s="35">
        <v>-3.1861667602980509E-2</v>
      </c>
      <c r="J11419" s="35">
        <v>5.4721400201394439E-2</v>
      </c>
      <c r="K11419" s="35">
        <v>-2.9366199935148391E-4</v>
      </c>
      <c r="L11419" s="35">
        <v>0</v>
      </c>
      <c r="M11419" s="35">
        <v>0</v>
      </c>
      <c r="N11419" s="35">
        <v>0</v>
      </c>
      <c r="O11419" s="35">
        <v>0</v>
      </c>
      <c r="P11419" s="36">
        <v>12</v>
      </c>
      <c r="Q11419" s="37">
        <v>86</v>
      </c>
      <c r="R11419" s="36">
        <v>5</v>
      </c>
      <c r="S11419" s="39">
        <f t="shared" si="401"/>
        <v>86</v>
      </c>
      <c r="T11419" s="34" t="s">
        <v>36</v>
      </c>
      <c r="U11419" s="12">
        <f>(1/(((ceta*(speed^2))+(beta*speed))+alpha))</f>
        <v>0.39963958863161225</v>
      </c>
      <c r="V11419" s="8">
        <f t="shared" si="402"/>
        <v>86</v>
      </c>
    </row>
    <row r="11420" spans="1:22">
      <c r="A11420" s="34" t="s">
        <v>19</v>
      </c>
      <c r="B11420" s="34" t="s">
        <v>77</v>
      </c>
      <c r="C11420" s="5" t="s">
        <v>200</v>
      </c>
      <c r="D11420" s="35" t="s">
        <v>87</v>
      </c>
      <c r="E11420" s="36" t="s">
        <v>18</v>
      </c>
      <c r="F11420" s="37">
        <v>0</v>
      </c>
      <c r="G11420" s="38">
        <v>0.04</v>
      </c>
      <c r="H11420" s="34">
        <v>0.99491984026378744</v>
      </c>
      <c r="I11420" s="35">
        <v>-0.41995776959263381</v>
      </c>
      <c r="J11420" s="35">
        <v>8.3603558978013321</v>
      </c>
      <c r="K11420" s="35">
        <v>-0.28154428268016868</v>
      </c>
      <c r="L11420" s="35">
        <v>0</v>
      </c>
      <c r="M11420" s="35">
        <v>0</v>
      </c>
      <c r="N11420" s="35">
        <v>0</v>
      </c>
      <c r="O11420" s="35">
        <v>0</v>
      </c>
      <c r="P11420" s="36">
        <v>12</v>
      </c>
      <c r="Q11420" s="37">
        <v>86</v>
      </c>
      <c r="R11420" s="36">
        <v>13</v>
      </c>
      <c r="S11420" s="39">
        <f t="shared" si="401"/>
        <v>86</v>
      </c>
      <c r="T11420" s="34" t="s">
        <v>50</v>
      </c>
      <c r="U11420" s="12">
        <f>EXP((alpha+(beta/speed))+(ceta*LN(speed)))</f>
        <v>0.20662693806653831</v>
      </c>
      <c r="V11420" s="8">
        <f t="shared" si="402"/>
        <v>86</v>
      </c>
    </row>
    <row r="11421" spans="1:22">
      <c r="A11421" s="34" t="s">
        <v>19</v>
      </c>
      <c r="B11421" s="34" t="s">
        <v>77</v>
      </c>
      <c r="C11421" s="5" t="s">
        <v>200</v>
      </c>
      <c r="D11421" s="35" t="s">
        <v>87</v>
      </c>
      <c r="E11421" s="36" t="s">
        <v>17</v>
      </c>
      <c r="F11421" s="37">
        <v>0</v>
      </c>
      <c r="G11421" s="38">
        <v>0.04</v>
      </c>
      <c r="H11421" s="34">
        <v>0.99060076327578028</v>
      </c>
      <c r="I11421" s="35">
        <v>2900.3714259238754</v>
      </c>
      <c r="J11421" s="35">
        <v>1.0079857388806523</v>
      </c>
      <c r="K11421" s="35">
        <v>-0.50033881613911269</v>
      </c>
      <c r="L11421" s="35">
        <v>0</v>
      </c>
      <c r="M11421" s="35">
        <v>0</v>
      </c>
      <c r="N11421" s="35">
        <v>0</v>
      </c>
      <c r="O11421" s="35">
        <v>0</v>
      </c>
      <c r="P11421" s="36">
        <v>12</v>
      </c>
      <c r="Q11421" s="37">
        <v>86</v>
      </c>
      <c r="R11421" s="36">
        <v>0</v>
      </c>
      <c r="S11421" s="39">
        <f t="shared" si="401"/>
        <v>86</v>
      </c>
      <c r="T11421" s="34" t="s">
        <v>29</v>
      </c>
      <c r="U11421" s="12">
        <f>((alpha*(beta^speed))*(speed^ceta))</f>
        <v>618.90828266469225</v>
      </c>
      <c r="V11421" s="8">
        <f t="shared" si="402"/>
        <v>86</v>
      </c>
    </row>
    <row r="11422" spans="1:22">
      <c r="A11422" s="34" t="s">
        <v>19</v>
      </c>
      <c r="B11422" s="34" t="s">
        <v>77</v>
      </c>
      <c r="C11422" s="5" t="s">
        <v>200</v>
      </c>
      <c r="D11422" s="35" t="s">
        <v>87</v>
      </c>
      <c r="E11422" s="36" t="s">
        <v>15</v>
      </c>
      <c r="F11422" s="37">
        <v>50</v>
      </c>
      <c r="G11422" s="38">
        <v>0.04</v>
      </c>
      <c r="H11422" s="34">
        <v>0.98081929305641657</v>
      </c>
      <c r="I11422" s="35">
        <v>6.6298060375099615E-6</v>
      </c>
      <c r="J11422" s="35">
        <v>8.5597134148209018E-4</v>
      </c>
      <c r="K11422" s="35">
        <v>-0.19513956369976196</v>
      </c>
      <c r="L11422" s="35">
        <v>9.6620789641710019</v>
      </c>
      <c r="M11422" s="35">
        <v>0</v>
      </c>
      <c r="N11422" s="35">
        <v>0</v>
      </c>
      <c r="O11422" s="35">
        <v>0</v>
      </c>
      <c r="P11422" s="36">
        <v>12</v>
      </c>
      <c r="Q11422" s="37">
        <v>60</v>
      </c>
      <c r="R11422" s="36">
        <v>14</v>
      </c>
      <c r="S11422" s="39">
        <f t="shared" si="401"/>
        <v>60</v>
      </c>
      <c r="T11422" s="34" t="s">
        <v>51</v>
      </c>
      <c r="U11422" s="12">
        <f>(((alpha*(speed^3))+(beta*(speed^2))+(ceta*speed))+delta)</f>
        <v>2.4672400756229615</v>
      </c>
      <c r="V11422" s="8">
        <f t="shared" si="402"/>
        <v>60</v>
      </c>
    </row>
    <row r="11423" spans="1:22">
      <c r="A11423" s="34" t="s">
        <v>19</v>
      </c>
      <c r="B11423" s="34" t="s">
        <v>77</v>
      </c>
      <c r="C11423" s="5" t="s">
        <v>200</v>
      </c>
      <c r="D11423" s="35" t="s">
        <v>87</v>
      </c>
      <c r="E11423" s="36" t="s">
        <v>16</v>
      </c>
      <c r="F11423" s="37">
        <v>50</v>
      </c>
      <c r="G11423" s="38">
        <v>0.04</v>
      </c>
      <c r="H11423" s="34">
        <v>0.99410004074359903</v>
      </c>
      <c r="I11423" s="35">
        <v>-1.8701011085409623E-4</v>
      </c>
      <c r="J11423" s="35">
        <v>2.5316501971059471E-2</v>
      </c>
      <c r="K11423" s="35">
        <v>-1.2446216188505752</v>
      </c>
      <c r="L11423" s="35">
        <v>50.815363509454578</v>
      </c>
      <c r="M11423" s="35">
        <v>0</v>
      </c>
      <c r="N11423" s="35">
        <v>0</v>
      </c>
      <c r="O11423" s="35">
        <v>0</v>
      </c>
      <c r="P11423" s="36">
        <v>12</v>
      </c>
      <c r="Q11423" s="37">
        <v>60</v>
      </c>
      <c r="R11423" s="36">
        <v>14</v>
      </c>
      <c r="S11423" s="39">
        <f t="shared" si="401"/>
        <v>60</v>
      </c>
      <c r="T11423" s="34" t="s">
        <v>51</v>
      </c>
      <c r="U11423" s="12">
        <f>(((alpha*(speed^3))+(beta*(speed^2))+(ceta*speed))+delta)</f>
        <v>26.883289529749376</v>
      </c>
      <c r="V11423" s="8">
        <f t="shared" si="402"/>
        <v>60</v>
      </c>
    </row>
    <row r="11424" spans="1:22">
      <c r="A11424" s="34" t="s">
        <v>19</v>
      </c>
      <c r="B11424" s="34" t="s">
        <v>77</v>
      </c>
      <c r="C11424" s="5" t="s">
        <v>200</v>
      </c>
      <c r="D11424" s="35" t="s">
        <v>87</v>
      </c>
      <c r="E11424" s="36" t="s">
        <v>14</v>
      </c>
      <c r="F11424" s="37">
        <v>50</v>
      </c>
      <c r="G11424" s="38">
        <v>0.04</v>
      </c>
      <c r="H11424" s="34">
        <v>0.99882804624163313</v>
      </c>
      <c r="I11424" s="35">
        <v>1.5764767234786374</v>
      </c>
      <c r="J11424" s="35">
        <v>-0.25320667434792782</v>
      </c>
      <c r="K11424" s="35">
        <v>48.924253642172317</v>
      </c>
      <c r="L11424" s="35">
        <v>-1.6190331051106184</v>
      </c>
      <c r="M11424" s="35">
        <v>0</v>
      </c>
      <c r="N11424" s="35">
        <v>0</v>
      </c>
      <c r="O11424" s="35">
        <v>0</v>
      </c>
      <c r="P11424" s="36">
        <v>12</v>
      </c>
      <c r="Q11424" s="37">
        <v>60</v>
      </c>
      <c r="R11424" s="36">
        <v>1</v>
      </c>
      <c r="S11424" s="39">
        <f t="shared" si="401"/>
        <v>60</v>
      </c>
      <c r="T11424" s="34" t="s">
        <v>30</v>
      </c>
      <c r="U11424" s="12">
        <f>((alpha*(speed^beta))+(ceta*(speed^delta)))</f>
        <v>0.62370673889112627</v>
      </c>
      <c r="V11424" s="8">
        <f t="shared" si="402"/>
        <v>60</v>
      </c>
    </row>
    <row r="11425" spans="1:22">
      <c r="A11425" s="34" t="s">
        <v>19</v>
      </c>
      <c r="B11425" s="34" t="s">
        <v>77</v>
      </c>
      <c r="C11425" s="5" t="s">
        <v>200</v>
      </c>
      <c r="D11425" s="35" t="s">
        <v>87</v>
      </c>
      <c r="E11425" s="36" t="s">
        <v>18</v>
      </c>
      <c r="F11425" s="37">
        <v>50</v>
      </c>
      <c r="G11425" s="38">
        <v>0.04</v>
      </c>
      <c r="H11425" s="34">
        <v>0.98036203532840538</v>
      </c>
      <c r="I11425" s="35">
        <v>2.2196357160863256</v>
      </c>
      <c r="J11425" s="35">
        <v>1.0035516555965924</v>
      </c>
      <c r="K11425" s="35">
        <v>-0.47586030463013357</v>
      </c>
      <c r="L11425" s="35">
        <v>0</v>
      </c>
      <c r="M11425" s="35">
        <v>0</v>
      </c>
      <c r="N11425" s="35">
        <v>0</v>
      </c>
      <c r="O11425" s="35">
        <v>0</v>
      </c>
      <c r="P11425" s="36">
        <v>12</v>
      </c>
      <c r="Q11425" s="37">
        <v>60</v>
      </c>
      <c r="R11425" s="36">
        <v>0</v>
      </c>
      <c r="S11425" s="39">
        <f t="shared" si="401"/>
        <v>60</v>
      </c>
      <c r="T11425" s="34" t="s">
        <v>29</v>
      </c>
      <c r="U11425" s="12">
        <f>((alpha*(beta^speed))*(speed^ceta))</f>
        <v>0.39130375313823712</v>
      </c>
      <c r="V11425" s="8">
        <f t="shared" si="402"/>
        <v>60</v>
      </c>
    </row>
    <row r="11426" spans="1:22">
      <c r="A11426" s="34" t="s">
        <v>19</v>
      </c>
      <c r="B11426" s="34" t="s">
        <v>77</v>
      </c>
      <c r="C11426" s="5" t="s">
        <v>200</v>
      </c>
      <c r="D11426" s="35" t="s">
        <v>87</v>
      </c>
      <c r="E11426" s="36" t="s">
        <v>17</v>
      </c>
      <c r="F11426" s="37">
        <v>50</v>
      </c>
      <c r="G11426" s="38">
        <v>0.04</v>
      </c>
      <c r="H11426" s="34">
        <v>0.98222623715977286</v>
      </c>
      <c r="I11426" s="35">
        <v>2737.9361638037517</v>
      </c>
      <c r="J11426" s="35">
        <v>1.0031624668059098</v>
      </c>
      <c r="K11426" s="35">
        <v>-0.27263258460794232</v>
      </c>
      <c r="L11426" s="35">
        <v>0</v>
      </c>
      <c r="M11426" s="35">
        <v>0</v>
      </c>
      <c r="N11426" s="35">
        <v>0</v>
      </c>
      <c r="O11426" s="35">
        <v>0</v>
      </c>
      <c r="P11426" s="36">
        <v>12</v>
      </c>
      <c r="Q11426" s="37">
        <v>60</v>
      </c>
      <c r="R11426" s="36">
        <v>0</v>
      </c>
      <c r="S11426" s="39">
        <f t="shared" si="401"/>
        <v>60</v>
      </c>
      <c r="T11426" s="34" t="s">
        <v>29</v>
      </c>
      <c r="U11426" s="12">
        <f>((alpha*(beta^speed))*(speed^ceta))</f>
        <v>1083.7218508759931</v>
      </c>
      <c r="V11426" s="8">
        <f t="shared" si="402"/>
        <v>60</v>
      </c>
    </row>
    <row r="11427" spans="1:22">
      <c r="A11427" s="34" t="s">
        <v>19</v>
      </c>
      <c r="B11427" s="34" t="s">
        <v>77</v>
      </c>
      <c r="C11427" s="5" t="s">
        <v>200</v>
      </c>
      <c r="D11427" s="35" t="s">
        <v>87</v>
      </c>
      <c r="E11427" s="36" t="s">
        <v>15</v>
      </c>
      <c r="F11427" s="37">
        <v>100</v>
      </c>
      <c r="G11427" s="38">
        <v>0.04</v>
      </c>
      <c r="H11427" s="34">
        <v>0.98468567429209175</v>
      </c>
      <c r="I11427" s="35">
        <v>3.1966552041166237E-5</v>
      </c>
      <c r="J11427" s="35">
        <v>1.810197881883775E-4</v>
      </c>
      <c r="K11427" s="35">
        <v>-0.27347964632093397</v>
      </c>
      <c r="L11427" s="35">
        <v>12.300256409732345</v>
      </c>
      <c r="M11427" s="35">
        <v>0</v>
      </c>
      <c r="N11427" s="35">
        <v>0</v>
      </c>
      <c r="O11427" s="35">
        <v>0</v>
      </c>
      <c r="P11427" s="36">
        <v>12</v>
      </c>
      <c r="Q11427" s="37">
        <v>43</v>
      </c>
      <c r="R11427" s="36">
        <v>14</v>
      </c>
      <c r="S11427" s="39">
        <f t="shared" si="401"/>
        <v>43</v>
      </c>
      <c r="T11427" s="34" t="s">
        <v>51</v>
      </c>
      <c r="U11427" s="12">
        <f>(((alpha*(speed^3))+(beta*(speed^2))+(ceta*speed))+delta)</f>
        <v>3.4169018594294993</v>
      </c>
      <c r="V11427" s="8">
        <f t="shared" si="402"/>
        <v>43</v>
      </c>
    </row>
    <row r="11428" spans="1:22">
      <c r="A11428" s="34" t="s">
        <v>19</v>
      </c>
      <c r="B11428" s="34" t="s">
        <v>77</v>
      </c>
      <c r="C11428" s="5" t="s">
        <v>200</v>
      </c>
      <c r="D11428" s="35" t="s">
        <v>87</v>
      </c>
      <c r="E11428" s="36" t="s">
        <v>16</v>
      </c>
      <c r="F11428" s="37">
        <v>100</v>
      </c>
      <c r="G11428" s="38">
        <v>0.04</v>
      </c>
      <c r="H11428" s="34">
        <v>0.98880687467602169</v>
      </c>
      <c r="I11428" s="35">
        <v>-6.1603963024389719E-4</v>
      </c>
      <c r="J11428" s="35">
        <v>5.8257659447826085E-2</v>
      </c>
      <c r="K11428" s="35">
        <v>-2.130880516114301</v>
      </c>
      <c r="L11428" s="35">
        <v>71.291193270308099</v>
      </c>
      <c r="M11428" s="35">
        <v>0</v>
      </c>
      <c r="N11428" s="35">
        <v>0</v>
      </c>
      <c r="O11428" s="35">
        <v>0</v>
      </c>
      <c r="P11428" s="36">
        <v>12</v>
      </c>
      <c r="Q11428" s="37">
        <v>43</v>
      </c>
      <c r="R11428" s="36">
        <v>14</v>
      </c>
      <c r="S11428" s="39">
        <f t="shared" si="401"/>
        <v>43</v>
      </c>
      <c r="T11428" s="34" t="s">
        <v>51</v>
      </c>
      <c r="U11428" s="12">
        <f>(((alpha*(speed^3))+(beta*(speed^2))+(ceta*speed))+delta)</f>
        <v>38.402280514622056</v>
      </c>
      <c r="V11428" s="8">
        <f t="shared" si="402"/>
        <v>43</v>
      </c>
    </row>
    <row r="11429" spans="1:22">
      <c r="A11429" s="34" t="s">
        <v>19</v>
      </c>
      <c r="B11429" s="34" t="s">
        <v>77</v>
      </c>
      <c r="C11429" s="5" t="s">
        <v>200</v>
      </c>
      <c r="D11429" s="35" t="s">
        <v>87</v>
      </c>
      <c r="E11429" s="36" t="s">
        <v>14</v>
      </c>
      <c r="F11429" s="37">
        <v>100</v>
      </c>
      <c r="G11429" s="38">
        <v>0.04</v>
      </c>
      <c r="H11429" s="34">
        <v>0.99831597648136738</v>
      </c>
      <c r="I11429" s="35">
        <v>1.6890547512548195</v>
      </c>
      <c r="J11429" s="35">
        <v>6.1510857542013526E-2</v>
      </c>
      <c r="K11429" s="35">
        <v>80.153185640833641</v>
      </c>
      <c r="L11429" s="35">
        <v>0.48791977087530253</v>
      </c>
      <c r="M11429" s="35">
        <v>0.75790654305038352</v>
      </c>
      <c r="N11429" s="35">
        <v>0</v>
      </c>
      <c r="O11429" s="35">
        <v>0</v>
      </c>
      <c r="P11429" s="36">
        <v>12</v>
      </c>
      <c r="Q11429" s="37">
        <v>43</v>
      </c>
      <c r="R11429" s="36">
        <v>4</v>
      </c>
      <c r="S11429" s="39">
        <f t="shared" si="401"/>
        <v>43</v>
      </c>
      <c r="T11429" s="34" t="s">
        <v>35</v>
      </c>
      <c r="U11429" s="12">
        <f>((epsilon+(alpha*EXP(((-1)*beta)*speed)))+(ceta*EXP(((-1)*delta)*speed)))</f>
        <v>0.87784250801330077</v>
      </c>
      <c r="V11429" s="8">
        <f t="shared" si="402"/>
        <v>43</v>
      </c>
    </row>
    <row r="11430" spans="1:22">
      <c r="A11430" s="34" t="s">
        <v>19</v>
      </c>
      <c r="B11430" s="34" t="s">
        <v>77</v>
      </c>
      <c r="C11430" s="5" t="s">
        <v>200</v>
      </c>
      <c r="D11430" s="35" t="s">
        <v>87</v>
      </c>
      <c r="E11430" s="36" t="s">
        <v>18</v>
      </c>
      <c r="F11430" s="37">
        <v>100</v>
      </c>
      <c r="G11430" s="38">
        <v>0.04</v>
      </c>
      <c r="H11430" s="34">
        <v>0.98329998849447409</v>
      </c>
      <c r="I11430" s="35">
        <v>1.7304952937070208</v>
      </c>
      <c r="J11430" s="35">
        <v>0.99485392290082719</v>
      </c>
      <c r="K11430" s="35">
        <v>-0.24073872958318168</v>
      </c>
      <c r="L11430" s="35">
        <v>0</v>
      </c>
      <c r="M11430" s="35">
        <v>0</v>
      </c>
      <c r="N11430" s="35">
        <v>0</v>
      </c>
      <c r="O11430" s="35">
        <v>0</v>
      </c>
      <c r="P11430" s="36">
        <v>12</v>
      </c>
      <c r="Q11430" s="37">
        <v>43</v>
      </c>
      <c r="R11430" s="36">
        <v>0</v>
      </c>
      <c r="S11430" s="39">
        <f t="shared" si="401"/>
        <v>43</v>
      </c>
      <c r="T11430" s="34" t="s">
        <v>29</v>
      </c>
      <c r="U11430" s="12">
        <f>((alpha*(beta^speed))*(speed^ceta))</f>
        <v>0.56050813956368573</v>
      </c>
      <c r="V11430" s="8">
        <f t="shared" si="402"/>
        <v>43</v>
      </c>
    </row>
    <row r="11431" spans="1:22">
      <c r="A11431" s="34" t="s">
        <v>19</v>
      </c>
      <c r="B11431" s="34" t="s">
        <v>77</v>
      </c>
      <c r="C11431" s="5" t="s">
        <v>200</v>
      </c>
      <c r="D11431" s="35" t="s">
        <v>87</v>
      </c>
      <c r="E11431" s="36" t="s">
        <v>17</v>
      </c>
      <c r="F11431" s="37">
        <v>100</v>
      </c>
      <c r="G11431" s="38">
        <v>0.04</v>
      </c>
      <c r="H11431" s="34">
        <v>0.98268863057102152</v>
      </c>
      <c r="I11431" s="35">
        <v>-1.8372143200127016E-2</v>
      </c>
      <c r="J11431" s="35">
        <v>1.77963873515814</v>
      </c>
      <c r="K11431" s="35">
        <v>-66.040884138176168</v>
      </c>
      <c r="L11431" s="35">
        <v>2541.379384694118</v>
      </c>
      <c r="M11431" s="35">
        <v>0</v>
      </c>
      <c r="N11431" s="35">
        <v>0</v>
      </c>
      <c r="O11431" s="35">
        <v>0</v>
      </c>
      <c r="P11431" s="36">
        <v>12</v>
      </c>
      <c r="Q11431" s="37">
        <v>43</v>
      </c>
      <c r="R11431" s="36">
        <v>14</v>
      </c>
      <c r="S11431" s="39">
        <f t="shared" si="401"/>
        <v>43</v>
      </c>
      <c r="T11431" s="34" t="s">
        <v>51</v>
      </c>
      <c r="U11431" s="12">
        <f>(((alpha*(speed^3))+(beta*(speed^2))+(ceta*speed))+delta)</f>
        <v>1531.4593986474449</v>
      </c>
      <c r="V11431" s="8">
        <f t="shared" si="402"/>
        <v>43</v>
      </c>
    </row>
    <row r="11432" spans="1:22">
      <c r="A11432" s="34" t="s">
        <v>19</v>
      </c>
      <c r="B11432" s="34" t="s">
        <v>77</v>
      </c>
      <c r="C11432" s="5" t="s">
        <v>200</v>
      </c>
      <c r="D11432" s="35" t="s">
        <v>87</v>
      </c>
      <c r="E11432" s="36" t="s">
        <v>15</v>
      </c>
      <c r="F11432" s="37">
        <v>0</v>
      </c>
      <c r="G11432" s="38">
        <v>0.06</v>
      </c>
      <c r="H11432" s="34">
        <v>0.98191648418766031</v>
      </c>
      <c r="I11432" s="35">
        <v>23.460164087942399</v>
      </c>
      <c r="J11432" s="35">
        <v>0.99651390186968503</v>
      </c>
      <c r="K11432" s="35">
        <v>-0.51049970298584257</v>
      </c>
      <c r="L11432" s="35">
        <v>0</v>
      </c>
      <c r="M11432" s="35">
        <v>0</v>
      </c>
      <c r="N11432" s="35">
        <v>0</v>
      </c>
      <c r="O11432" s="35">
        <v>0</v>
      </c>
      <c r="P11432" s="36">
        <v>12</v>
      </c>
      <c r="Q11432" s="37">
        <v>77</v>
      </c>
      <c r="R11432" s="36">
        <v>0</v>
      </c>
      <c r="S11432" s="39">
        <f t="shared" si="401"/>
        <v>77</v>
      </c>
      <c r="T11432" s="34" t="s">
        <v>29</v>
      </c>
      <c r="U11432" s="12">
        <f>((alpha*(beta^speed))*(speed^ceta))</f>
        <v>1.9520769878651174</v>
      </c>
      <c r="V11432" s="8">
        <f t="shared" si="402"/>
        <v>77</v>
      </c>
    </row>
    <row r="11433" spans="1:22">
      <c r="A11433" s="34" t="s">
        <v>19</v>
      </c>
      <c r="B11433" s="34" t="s">
        <v>77</v>
      </c>
      <c r="C11433" s="5" t="s">
        <v>200</v>
      </c>
      <c r="D11433" s="35" t="s">
        <v>87</v>
      </c>
      <c r="E11433" s="36" t="s">
        <v>16</v>
      </c>
      <c r="F11433" s="37">
        <v>0</v>
      </c>
      <c r="G11433" s="38">
        <v>0.06</v>
      </c>
      <c r="H11433" s="34">
        <v>0.98573393273548082</v>
      </c>
      <c r="I11433" s="35">
        <v>90.774943547060872</v>
      </c>
      <c r="J11433" s="35">
        <v>1.006354445732105</v>
      </c>
      <c r="K11433" s="35">
        <v>-0.45375569961933293</v>
      </c>
      <c r="L11433" s="35">
        <v>0</v>
      </c>
      <c r="M11433" s="35">
        <v>0</v>
      </c>
      <c r="N11433" s="35">
        <v>0</v>
      </c>
      <c r="O11433" s="35">
        <v>0</v>
      </c>
      <c r="P11433" s="36">
        <v>12</v>
      </c>
      <c r="Q11433" s="37">
        <v>77</v>
      </c>
      <c r="R11433" s="36">
        <v>0</v>
      </c>
      <c r="S11433" s="39">
        <f t="shared" si="401"/>
        <v>77</v>
      </c>
      <c r="T11433" s="34" t="s">
        <v>29</v>
      </c>
      <c r="U11433" s="12">
        <f>((alpha*(beta^speed))*(speed^ceta))</f>
        <v>20.596087123619281</v>
      </c>
      <c r="V11433" s="8">
        <f t="shared" si="402"/>
        <v>77</v>
      </c>
    </row>
    <row r="11434" spans="1:22">
      <c r="A11434" s="34" t="s">
        <v>19</v>
      </c>
      <c r="B11434" s="34" t="s">
        <v>77</v>
      </c>
      <c r="C11434" s="5" t="s">
        <v>200</v>
      </c>
      <c r="D11434" s="35" t="s">
        <v>87</v>
      </c>
      <c r="E11434" s="36" t="s">
        <v>14</v>
      </c>
      <c r="F11434" s="37">
        <v>0</v>
      </c>
      <c r="G11434" s="38">
        <v>0.06</v>
      </c>
      <c r="H11434" s="34">
        <v>0.99750205738878439</v>
      </c>
      <c r="I11434" s="35">
        <v>0.8061978977776999</v>
      </c>
      <c r="J11434" s="35">
        <v>8.3914510778153772</v>
      </c>
      <c r="K11434" s="35">
        <v>-0.38533403725810567</v>
      </c>
      <c r="L11434" s="35">
        <v>0</v>
      </c>
      <c r="M11434" s="35">
        <v>0</v>
      </c>
      <c r="N11434" s="35">
        <v>0</v>
      </c>
      <c r="O11434" s="35">
        <v>0</v>
      </c>
      <c r="P11434" s="36">
        <v>12</v>
      </c>
      <c r="Q11434" s="37">
        <v>77</v>
      </c>
      <c r="R11434" s="36">
        <v>13</v>
      </c>
      <c r="S11434" s="39">
        <f t="shared" si="401"/>
        <v>77</v>
      </c>
      <c r="T11434" s="34" t="s">
        <v>50</v>
      </c>
      <c r="U11434" s="12">
        <f>EXP((alpha+(beta/speed))+(ceta*LN(speed)))</f>
        <v>0.46830368292765251</v>
      </c>
      <c r="V11434" s="8">
        <f t="shared" si="402"/>
        <v>77</v>
      </c>
    </row>
    <row r="11435" spans="1:22">
      <c r="A11435" s="34" t="s">
        <v>19</v>
      </c>
      <c r="B11435" s="34" t="s">
        <v>77</v>
      </c>
      <c r="C11435" s="5" t="s">
        <v>200</v>
      </c>
      <c r="D11435" s="35" t="s">
        <v>87</v>
      </c>
      <c r="E11435" s="36" t="s">
        <v>18</v>
      </c>
      <c r="F11435" s="37">
        <v>0</v>
      </c>
      <c r="G11435" s="38">
        <v>0.06</v>
      </c>
      <c r="H11435" s="34">
        <v>0.99127446838115552</v>
      </c>
      <c r="I11435" s="35">
        <v>0.41262024388263668</v>
      </c>
      <c r="J11435" s="35">
        <v>-0.10789650960846515</v>
      </c>
      <c r="K11435" s="35">
        <v>14.109213217804404</v>
      </c>
      <c r="L11435" s="35">
        <v>-1.5094660879921271</v>
      </c>
      <c r="M11435" s="35">
        <v>0</v>
      </c>
      <c r="N11435" s="35">
        <v>0</v>
      </c>
      <c r="O11435" s="35">
        <v>0</v>
      </c>
      <c r="P11435" s="36">
        <v>12</v>
      </c>
      <c r="Q11435" s="37">
        <v>77</v>
      </c>
      <c r="R11435" s="36">
        <v>1</v>
      </c>
      <c r="S11435" s="39">
        <f t="shared" si="401"/>
        <v>77</v>
      </c>
      <c r="T11435" s="34" t="s">
        <v>30</v>
      </c>
      <c r="U11435" s="12">
        <f>((alpha*(speed^beta))+(ceta*(speed^delta)))</f>
        <v>0.27826937497169901</v>
      </c>
      <c r="V11435" s="8">
        <f t="shared" si="402"/>
        <v>77</v>
      </c>
    </row>
    <row r="11436" spans="1:22">
      <c r="A11436" s="34" t="s">
        <v>19</v>
      </c>
      <c r="B11436" s="34" t="s">
        <v>77</v>
      </c>
      <c r="C11436" s="5" t="s">
        <v>200</v>
      </c>
      <c r="D11436" s="35" t="s">
        <v>87</v>
      </c>
      <c r="E11436" s="36" t="s">
        <v>17</v>
      </c>
      <c r="F11436" s="37">
        <v>0</v>
      </c>
      <c r="G11436" s="38">
        <v>0.06</v>
      </c>
      <c r="H11436" s="34">
        <v>0.98918486539866635</v>
      </c>
      <c r="I11436" s="35">
        <v>6005.0335439518803</v>
      </c>
      <c r="J11436" s="35">
        <v>-0.9993010508117306</v>
      </c>
      <c r="K11436" s="35">
        <v>470.73850405358041</v>
      </c>
      <c r="L11436" s="35">
        <v>9.8642491919327571E-2</v>
      </c>
      <c r="M11436" s="35">
        <v>0</v>
      </c>
      <c r="N11436" s="35">
        <v>0</v>
      </c>
      <c r="O11436" s="35">
        <v>0</v>
      </c>
      <c r="P11436" s="36">
        <v>12</v>
      </c>
      <c r="Q11436" s="37">
        <v>77</v>
      </c>
      <c r="R11436" s="36">
        <v>1</v>
      </c>
      <c r="S11436" s="39">
        <f t="shared" si="401"/>
        <v>77</v>
      </c>
      <c r="T11436" s="34" t="s">
        <v>30</v>
      </c>
      <c r="U11436" s="12">
        <f>((alpha*(speed^beta))+(ceta*(speed^delta)))</f>
        <v>800.77452553327475</v>
      </c>
      <c r="V11436" s="8">
        <f t="shared" si="402"/>
        <v>77</v>
      </c>
    </row>
    <row r="11437" spans="1:22">
      <c r="A11437" s="34" t="s">
        <v>19</v>
      </c>
      <c r="B11437" s="34" t="s">
        <v>77</v>
      </c>
      <c r="C11437" s="5" t="s">
        <v>200</v>
      </c>
      <c r="D11437" s="35" t="s">
        <v>87</v>
      </c>
      <c r="E11437" s="36" t="s">
        <v>15</v>
      </c>
      <c r="F11437" s="37">
        <v>50</v>
      </c>
      <c r="G11437" s="38">
        <v>0.06</v>
      </c>
      <c r="H11437" s="34">
        <v>0.98264695989593431</v>
      </c>
      <c r="I11437" s="35">
        <v>-1.7521451817356735E-5</v>
      </c>
      <c r="J11437" s="35">
        <v>3.2987443245702805E-3</v>
      </c>
      <c r="K11437" s="35">
        <v>-0.284607330253417</v>
      </c>
      <c r="L11437" s="35">
        <v>10.971723760071429</v>
      </c>
      <c r="M11437" s="35">
        <v>0</v>
      </c>
      <c r="N11437" s="35">
        <v>0</v>
      </c>
      <c r="O11437" s="35">
        <v>0</v>
      </c>
      <c r="P11437" s="36">
        <v>12</v>
      </c>
      <c r="Q11437" s="37">
        <v>44</v>
      </c>
      <c r="R11437" s="36">
        <v>14</v>
      </c>
      <c r="S11437" s="39">
        <f t="shared" si="401"/>
        <v>44</v>
      </c>
      <c r="T11437" s="34" t="s">
        <v>51</v>
      </c>
      <c r="U11437" s="12">
        <f>(((alpha*(speed^3))+(beta*(speed^2))+(ceta*speed))+delta)</f>
        <v>3.342822889679427</v>
      </c>
      <c r="V11437" s="8">
        <f t="shared" si="402"/>
        <v>44</v>
      </c>
    </row>
    <row r="11438" spans="1:22">
      <c r="A11438" s="34" t="s">
        <v>19</v>
      </c>
      <c r="B11438" s="34" t="s">
        <v>77</v>
      </c>
      <c r="C11438" s="5" t="s">
        <v>200</v>
      </c>
      <c r="D11438" s="35" t="s">
        <v>87</v>
      </c>
      <c r="E11438" s="36" t="s">
        <v>16</v>
      </c>
      <c r="F11438" s="37">
        <v>50</v>
      </c>
      <c r="G11438" s="38">
        <v>0.06</v>
      </c>
      <c r="H11438" s="34">
        <v>0.98942279558377688</v>
      </c>
      <c r="I11438" s="35">
        <v>-4.9486283405136757E-4</v>
      </c>
      <c r="J11438" s="35">
        <v>5.0471284162174855E-2</v>
      </c>
      <c r="K11438" s="35">
        <v>-1.9214432269019943</v>
      </c>
      <c r="L11438" s="35">
        <v>66.308536415182218</v>
      </c>
      <c r="M11438" s="35">
        <v>0</v>
      </c>
      <c r="N11438" s="35">
        <v>0</v>
      </c>
      <c r="O11438" s="35">
        <v>0</v>
      </c>
      <c r="P11438" s="36">
        <v>12</v>
      </c>
      <c r="Q11438" s="37">
        <v>44</v>
      </c>
      <c r="R11438" s="36">
        <v>14</v>
      </c>
      <c r="S11438" s="39">
        <f t="shared" si="401"/>
        <v>44</v>
      </c>
      <c r="T11438" s="34" t="s">
        <v>51</v>
      </c>
      <c r="U11438" s="12">
        <f>(((alpha*(speed^3))+(beta*(speed^2))+(ceta*speed))+delta)</f>
        <v>37.323044913633296</v>
      </c>
      <c r="V11438" s="8">
        <f t="shared" si="402"/>
        <v>44</v>
      </c>
    </row>
    <row r="11439" spans="1:22">
      <c r="A11439" s="34" t="s">
        <v>19</v>
      </c>
      <c r="B11439" s="34" t="s">
        <v>77</v>
      </c>
      <c r="C11439" s="5" t="s">
        <v>200</v>
      </c>
      <c r="D11439" s="35" t="s">
        <v>87</v>
      </c>
      <c r="E11439" s="36" t="s">
        <v>14</v>
      </c>
      <c r="F11439" s="37">
        <v>50</v>
      </c>
      <c r="G11439" s="38">
        <v>0.06</v>
      </c>
      <c r="H11439" s="34">
        <v>0.99548370918825202</v>
      </c>
      <c r="I11439" s="35">
        <v>3.4267213553302471</v>
      </c>
      <c r="J11439" s="35">
        <v>-0.36015334627481282</v>
      </c>
      <c r="K11439" s="35">
        <v>3605.5296630764969</v>
      </c>
      <c r="L11439" s="35">
        <v>-3.6724456673433092</v>
      </c>
      <c r="M11439" s="35">
        <v>0</v>
      </c>
      <c r="N11439" s="35">
        <v>0</v>
      </c>
      <c r="O11439" s="35">
        <v>0</v>
      </c>
      <c r="P11439" s="36">
        <v>12</v>
      </c>
      <c r="Q11439" s="37">
        <v>44</v>
      </c>
      <c r="R11439" s="36">
        <v>1</v>
      </c>
      <c r="S11439" s="39">
        <f t="shared" si="401"/>
        <v>44</v>
      </c>
      <c r="T11439" s="34" t="s">
        <v>30</v>
      </c>
      <c r="U11439" s="12">
        <f>((alpha*(speed^beta))+(ceta*(speed^delta)))</f>
        <v>0.88029073130716606</v>
      </c>
      <c r="V11439" s="8">
        <f t="shared" si="402"/>
        <v>44</v>
      </c>
    </row>
    <row r="11440" spans="1:22">
      <c r="A11440" s="34" t="s">
        <v>19</v>
      </c>
      <c r="B11440" s="34" t="s">
        <v>77</v>
      </c>
      <c r="C11440" s="5" t="s">
        <v>200</v>
      </c>
      <c r="D11440" s="35" t="s">
        <v>87</v>
      </c>
      <c r="E11440" s="36" t="s">
        <v>18</v>
      </c>
      <c r="F11440" s="37">
        <v>50</v>
      </c>
      <c r="G11440" s="38">
        <v>0.06</v>
      </c>
      <c r="H11440" s="34">
        <v>0.95212932937053396</v>
      </c>
      <c r="I11440" s="35">
        <v>-2.6332888427785024</v>
      </c>
      <c r="J11440" s="35">
        <v>0.47454209698741523</v>
      </c>
      <c r="K11440" s="35">
        <v>5.1351306116449162</v>
      </c>
      <c r="L11440" s="35">
        <v>0</v>
      </c>
      <c r="M11440" s="35">
        <v>0</v>
      </c>
      <c r="N11440" s="35">
        <v>0</v>
      </c>
      <c r="O11440" s="35">
        <v>0</v>
      </c>
      <c r="P11440" s="36">
        <v>12</v>
      </c>
      <c r="Q11440" s="37">
        <v>44</v>
      </c>
      <c r="R11440" s="36">
        <v>2</v>
      </c>
      <c r="S11440" s="39">
        <f t="shared" si="401"/>
        <v>44</v>
      </c>
      <c r="T11440" s="34" t="s">
        <v>31</v>
      </c>
      <c r="U11440" s="12">
        <f>((alpha+(beta*speed))^((-1)/ceta))</f>
        <v>0.56806935643261458</v>
      </c>
      <c r="V11440" s="8">
        <f t="shared" si="402"/>
        <v>44</v>
      </c>
    </row>
    <row r="11441" spans="1:28">
      <c r="A11441" s="34" t="s">
        <v>19</v>
      </c>
      <c r="B11441" s="34" t="s">
        <v>77</v>
      </c>
      <c r="C11441" s="5" t="s">
        <v>200</v>
      </c>
      <c r="D11441" s="35" t="s">
        <v>87</v>
      </c>
      <c r="E11441" s="36" t="s">
        <v>17</v>
      </c>
      <c r="F11441" s="37">
        <v>50</v>
      </c>
      <c r="G11441" s="38">
        <v>0.06</v>
      </c>
      <c r="H11441" s="34">
        <v>0.98209138214013725</v>
      </c>
      <c r="I11441" s="35">
        <v>7.5585472807390213</v>
      </c>
      <c r="J11441" s="35">
        <v>1.5749391803733932</v>
      </c>
      <c r="K11441" s="35">
        <v>-7.2838904905601715E-2</v>
      </c>
      <c r="L11441" s="35">
        <v>0</v>
      </c>
      <c r="M11441" s="35">
        <v>0</v>
      </c>
      <c r="N11441" s="35">
        <v>0</v>
      </c>
      <c r="O11441" s="35">
        <v>0</v>
      </c>
      <c r="P11441" s="36">
        <v>12</v>
      </c>
      <c r="Q11441" s="37">
        <v>44</v>
      </c>
      <c r="R11441" s="36">
        <v>13</v>
      </c>
      <c r="S11441" s="39">
        <f t="shared" si="401"/>
        <v>44</v>
      </c>
      <c r="T11441" s="34" t="s">
        <v>50</v>
      </c>
      <c r="U11441" s="12">
        <f>EXP((alpha+(beta/speed))+(ceta*LN(speed)))</f>
        <v>1508.2497086206483</v>
      </c>
      <c r="V11441" s="8">
        <f t="shared" si="402"/>
        <v>44</v>
      </c>
    </row>
    <row r="11442" spans="1:28">
      <c r="A11442" s="34" t="s">
        <v>19</v>
      </c>
      <c r="B11442" s="34" t="s">
        <v>77</v>
      </c>
      <c r="C11442" s="5" t="s">
        <v>200</v>
      </c>
      <c r="D11442" s="35" t="s">
        <v>87</v>
      </c>
      <c r="E11442" s="36" t="s">
        <v>15</v>
      </c>
      <c r="F11442" s="37">
        <v>100</v>
      </c>
      <c r="G11442" s="38">
        <v>0.06</v>
      </c>
      <c r="H11442" s="34">
        <v>0.97964845917969745</v>
      </c>
      <c r="I11442" s="35">
        <v>-1.2727038507078417E-4</v>
      </c>
      <c r="J11442" s="35">
        <v>1.0879258986993361E-2</v>
      </c>
      <c r="K11442" s="35">
        <v>-0.55563233229400932</v>
      </c>
      <c r="L11442" s="35">
        <v>15.416310931332575</v>
      </c>
      <c r="M11442" s="35">
        <v>0</v>
      </c>
      <c r="N11442" s="35">
        <v>0</v>
      </c>
      <c r="O11442" s="35">
        <v>0</v>
      </c>
      <c r="P11442" s="36">
        <v>11</v>
      </c>
      <c r="Q11442" s="37">
        <v>31</v>
      </c>
      <c r="R11442" s="36">
        <v>14</v>
      </c>
      <c r="S11442" s="39">
        <f t="shared" si="401"/>
        <v>31</v>
      </c>
      <c r="T11442" s="34" t="s">
        <v>51</v>
      </c>
      <c r="U11442" s="12">
        <f>(((alpha*(speed^3))+(beta*(speed^2))+(ceta*speed))+delta)</f>
        <v>4.8551644750751759</v>
      </c>
      <c r="V11442" s="8">
        <f t="shared" si="402"/>
        <v>31</v>
      </c>
    </row>
    <row r="11443" spans="1:28">
      <c r="A11443" s="34" t="s">
        <v>19</v>
      </c>
      <c r="B11443" s="34" t="s">
        <v>77</v>
      </c>
      <c r="C11443" s="5" t="s">
        <v>200</v>
      </c>
      <c r="D11443" s="35" t="s">
        <v>87</v>
      </c>
      <c r="E11443" s="36" t="s">
        <v>16</v>
      </c>
      <c r="F11443" s="37">
        <v>100</v>
      </c>
      <c r="G11443" s="38">
        <v>0.06</v>
      </c>
      <c r="H11443" s="34">
        <v>0.9930540372569211</v>
      </c>
      <c r="I11443" s="35">
        <v>-3.5128881016395605E-3</v>
      </c>
      <c r="J11443" s="35">
        <v>0.24572019286459465</v>
      </c>
      <c r="K11443" s="35">
        <v>-6.1405902753041532</v>
      </c>
      <c r="L11443" s="35">
        <v>112.45977899196552</v>
      </c>
      <c r="M11443" s="35">
        <v>0</v>
      </c>
      <c r="N11443" s="35">
        <v>0</v>
      </c>
      <c r="O11443" s="35">
        <v>0</v>
      </c>
      <c r="P11443" s="36">
        <v>11</v>
      </c>
      <c r="Q11443" s="37">
        <v>31</v>
      </c>
      <c r="R11443" s="36">
        <v>14</v>
      </c>
      <c r="S11443" s="39">
        <f t="shared" si="401"/>
        <v>31</v>
      </c>
      <c r="T11443" s="34" t="s">
        <v>51</v>
      </c>
      <c r="U11443" s="12">
        <f>(((alpha*(speed^3))+(beta*(speed^2))+(ceta*speed))+delta)</f>
        <v>53.586136364468103</v>
      </c>
      <c r="V11443" s="8">
        <f t="shared" si="402"/>
        <v>31</v>
      </c>
    </row>
    <row r="11444" spans="1:28">
      <c r="A11444" s="34" t="s">
        <v>19</v>
      </c>
      <c r="B11444" s="34" t="s">
        <v>77</v>
      </c>
      <c r="C11444" s="5" t="s">
        <v>200</v>
      </c>
      <c r="D11444" s="35" t="s">
        <v>87</v>
      </c>
      <c r="E11444" s="36" t="s">
        <v>14</v>
      </c>
      <c r="F11444" s="37">
        <v>100</v>
      </c>
      <c r="G11444" s="38">
        <v>0.06</v>
      </c>
      <c r="H11444" s="34">
        <v>0.99714792896195159</v>
      </c>
      <c r="I11444" s="35">
        <v>8.4405953216039206E-2</v>
      </c>
      <c r="J11444" s="35">
        <v>7.264493480228623</v>
      </c>
      <c r="K11444" s="35">
        <v>-1.4797915010873682E-2</v>
      </c>
      <c r="L11444" s="35">
        <v>0</v>
      </c>
      <c r="M11444" s="35">
        <v>0</v>
      </c>
      <c r="N11444" s="35">
        <v>0</v>
      </c>
      <c r="O11444" s="35">
        <v>0</v>
      </c>
      <c r="P11444" s="36">
        <v>11</v>
      </c>
      <c r="Q11444" s="37">
        <v>31</v>
      </c>
      <c r="R11444" s="36">
        <v>13</v>
      </c>
      <c r="S11444" s="39">
        <f t="shared" si="401"/>
        <v>31</v>
      </c>
      <c r="T11444" s="34" t="s">
        <v>50</v>
      </c>
      <c r="U11444" s="12">
        <f>EXP((alpha+(beta/speed))+(ceta*LN(speed)))</f>
        <v>1.3072538010855677</v>
      </c>
      <c r="V11444" s="8">
        <f t="shared" si="402"/>
        <v>31</v>
      </c>
    </row>
    <row r="11445" spans="1:28">
      <c r="A11445" s="34" t="s">
        <v>19</v>
      </c>
      <c r="B11445" s="34" t="s">
        <v>77</v>
      </c>
      <c r="C11445" s="5" t="s">
        <v>200</v>
      </c>
      <c r="D11445" s="35" t="s">
        <v>87</v>
      </c>
      <c r="E11445" s="36" t="s">
        <v>18</v>
      </c>
      <c r="F11445" s="37">
        <v>100</v>
      </c>
      <c r="G11445" s="38">
        <v>0.06</v>
      </c>
      <c r="H11445" s="34">
        <v>0.9688103680916591</v>
      </c>
      <c r="I11445" s="35">
        <v>-3.7576227175381128E-5</v>
      </c>
      <c r="J11445" s="35">
        <v>2.5061826602582925E-3</v>
      </c>
      <c r="K11445" s="35">
        <v>-6.2213923346183871E-2</v>
      </c>
      <c r="L11445" s="35">
        <v>1.5115399682805317</v>
      </c>
      <c r="M11445" s="35">
        <v>0</v>
      </c>
      <c r="N11445" s="35">
        <v>0</v>
      </c>
      <c r="O11445" s="35">
        <v>0</v>
      </c>
      <c r="P11445" s="36">
        <v>11</v>
      </c>
      <c r="Q11445" s="37">
        <v>31</v>
      </c>
      <c r="R11445" s="36">
        <v>14</v>
      </c>
      <c r="S11445" s="39">
        <f t="shared" si="401"/>
        <v>31</v>
      </c>
      <c r="T11445" s="34" t="s">
        <v>51</v>
      </c>
      <c r="U11445" s="12">
        <f>(((alpha*(speed^3))+(beta*(speed^2))+(ceta*speed))+delta)</f>
        <v>0.87191649727527154</v>
      </c>
      <c r="V11445" s="8">
        <f t="shared" si="402"/>
        <v>31</v>
      </c>
    </row>
    <row r="11446" spans="1:28">
      <c r="A11446" s="34" t="s">
        <v>19</v>
      </c>
      <c r="B11446" s="34" t="s">
        <v>77</v>
      </c>
      <c r="C11446" s="5" t="s">
        <v>200</v>
      </c>
      <c r="D11446" s="35" t="s">
        <v>87</v>
      </c>
      <c r="E11446" s="36" t="s">
        <v>17</v>
      </c>
      <c r="F11446" s="37">
        <v>100</v>
      </c>
      <c r="G11446" s="38">
        <v>0.06</v>
      </c>
      <c r="H11446" s="34">
        <v>0.98020023608723805</v>
      </c>
      <c r="I11446" s="35">
        <v>-7.5500658588226924E-2</v>
      </c>
      <c r="J11446" s="35">
        <v>5.1017364202149293</v>
      </c>
      <c r="K11446" s="35">
        <v>-124.88278894823759</v>
      </c>
      <c r="L11446" s="35">
        <v>3423.8016986433199</v>
      </c>
      <c r="M11446" s="35">
        <v>0</v>
      </c>
      <c r="N11446" s="35">
        <v>0</v>
      </c>
      <c r="O11446" s="35">
        <v>0</v>
      </c>
      <c r="P11446" s="36">
        <v>11</v>
      </c>
      <c r="Q11446" s="37">
        <v>31</v>
      </c>
      <c r="R11446" s="36">
        <v>14</v>
      </c>
      <c r="S11446" s="39">
        <f t="shared" si="401"/>
        <v>31</v>
      </c>
      <c r="T11446" s="34" t="s">
        <v>51</v>
      </c>
      <c r="U11446" s="12">
        <f>(((alpha*(speed^3))+(beta*(speed^2))+(ceta*speed))+delta)</f>
        <v>2205.9638210726334</v>
      </c>
      <c r="V11446" s="8">
        <f t="shared" si="402"/>
        <v>31</v>
      </c>
    </row>
    <row r="11447" spans="1:28">
      <c r="A11447" s="34" t="s">
        <v>19</v>
      </c>
      <c r="B11447" s="34" t="s">
        <v>77</v>
      </c>
      <c r="C11447" s="5" t="s">
        <v>201</v>
      </c>
      <c r="D11447" s="35" t="s">
        <v>88</v>
      </c>
      <c r="E11447" s="36" t="s">
        <v>15</v>
      </c>
      <c r="F11447" s="37">
        <v>0</v>
      </c>
      <c r="G11447" s="38">
        <v>0</v>
      </c>
      <c r="H11447" s="34">
        <v>0.99785093128245084</v>
      </c>
      <c r="I11447" s="35">
        <v>61.959684723208994</v>
      </c>
      <c r="J11447" s="35">
        <v>-1.4564209036018816</v>
      </c>
      <c r="K11447" s="35">
        <v>3.3999178936685834</v>
      </c>
      <c r="L11447" s="35">
        <v>-0.37618097079845492</v>
      </c>
      <c r="M11447" s="35">
        <v>0</v>
      </c>
      <c r="N11447" s="35">
        <v>0</v>
      </c>
      <c r="O11447" s="35">
        <v>0</v>
      </c>
      <c r="P11447" s="36">
        <v>12</v>
      </c>
      <c r="Q11447" s="37">
        <v>86</v>
      </c>
      <c r="R11447" s="36">
        <v>1</v>
      </c>
      <c r="S11447" s="39">
        <f t="shared" si="401"/>
        <v>86</v>
      </c>
      <c r="T11447" s="34" t="s">
        <v>30</v>
      </c>
      <c r="U11447" s="12">
        <f>((alpha*(speed^beta))+(ceta*(speed^delta)))</f>
        <v>0.73075789060584639</v>
      </c>
      <c r="V11447" s="8">
        <f t="shared" si="402"/>
        <v>86</v>
      </c>
    </row>
    <row r="11448" spans="1:28">
      <c r="A11448" s="34" t="s">
        <v>19</v>
      </c>
      <c r="B11448" s="34" t="s">
        <v>77</v>
      </c>
      <c r="C11448" s="5" t="s">
        <v>201</v>
      </c>
      <c r="D11448" s="35" t="s">
        <v>88</v>
      </c>
      <c r="E11448" s="36" t="s">
        <v>16</v>
      </c>
      <c r="F11448" s="37">
        <v>0</v>
      </c>
      <c r="G11448" s="38">
        <v>0</v>
      </c>
      <c r="H11448" s="34">
        <v>0.98598874914874912</v>
      </c>
      <c r="I11448" s="35">
        <v>4.0560975259782852</v>
      </c>
      <c r="J11448" s="35">
        <v>85.859506152417069</v>
      </c>
      <c r="K11448" s="35">
        <v>-0.25560410289998731</v>
      </c>
      <c r="L11448" s="35">
        <v>0.80708703730539499</v>
      </c>
      <c r="M11448" s="35">
        <v>2.0261996970401104E-2</v>
      </c>
      <c r="N11448" s="35">
        <v>0</v>
      </c>
      <c r="O11448" s="35">
        <v>0</v>
      </c>
      <c r="P11448" s="36">
        <v>12</v>
      </c>
      <c r="Q11448" s="37">
        <v>86</v>
      </c>
      <c r="R11448" s="36">
        <v>10</v>
      </c>
      <c r="S11448" s="39">
        <f t="shared" si="401"/>
        <v>86</v>
      </c>
      <c r="T11448" s="34" t="s">
        <v>44</v>
      </c>
      <c r="U11448" s="12">
        <f>(alpha+(beta/(1+EXP((((-1)*ceta)+(delta*LN(speed)))+(epsilon*speed)))))</f>
        <v>4.3745806654641033</v>
      </c>
      <c r="V11448" s="8">
        <f t="shared" si="402"/>
        <v>86</v>
      </c>
    </row>
    <row r="11449" spans="1:28">
      <c r="A11449" s="34" t="s">
        <v>19</v>
      </c>
      <c r="B11449" s="34" t="s">
        <v>77</v>
      </c>
      <c r="C11449" s="5" t="s">
        <v>201</v>
      </c>
      <c r="D11449" s="35" t="s">
        <v>88</v>
      </c>
      <c r="E11449" s="36" t="s">
        <v>14</v>
      </c>
      <c r="F11449" s="37">
        <v>0</v>
      </c>
      <c r="G11449" s="38">
        <v>0</v>
      </c>
      <c r="H11449" s="34">
        <v>0.99584863462493112</v>
      </c>
      <c r="I11449" s="35">
        <v>-0.13145894962124996</v>
      </c>
      <c r="J11449" s="35">
        <v>0.47523875990416359</v>
      </c>
      <c r="K11449" s="35">
        <v>-2.0106608321674804E-3</v>
      </c>
      <c r="L11449" s="35">
        <v>0</v>
      </c>
      <c r="M11449" s="35">
        <v>0</v>
      </c>
      <c r="N11449" s="35">
        <v>0</v>
      </c>
      <c r="O11449" s="35">
        <v>0</v>
      </c>
      <c r="P11449" s="36">
        <v>12</v>
      </c>
      <c r="Q11449" s="37">
        <v>86</v>
      </c>
      <c r="R11449" s="36">
        <v>5</v>
      </c>
      <c r="S11449" s="39">
        <f t="shared" si="401"/>
        <v>86</v>
      </c>
      <c r="T11449" s="34" t="s">
        <v>36</v>
      </c>
      <c r="U11449" s="12">
        <f>(1/(((ceta*(speed^2))+(beta*speed))+alpha))</f>
        <v>3.8657462080869315E-2</v>
      </c>
      <c r="V11449" s="8">
        <f t="shared" si="402"/>
        <v>86</v>
      </c>
    </row>
    <row r="11450" spans="1:28">
      <c r="A11450" s="34" t="s">
        <v>19</v>
      </c>
      <c r="B11450" s="34" t="s">
        <v>77</v>
      </c>
      <c r="C11450" s="5" t="s">
        <v>201</v>
      </c>
      <c r="D11450" s="35" t="s">
        <v>88</v>
      </c>
      <c r="E11450" s="36" t="s">
        <v>18</v>
      </c>
      <c r="F11450" s="37">
        <v>0</v>
      </c>
      <c r="G11450" s="38">
        <v>0</v>
      </c>
      <c r="H11450" s="34">
        <v>0.98496461501546007</v>
      </c>
      <c r="I11450" s="35">
        <v>3.1374697560402973</v>
      </c>
      <c r="J11450" s="35">
        <v>0.65319365401012441</v>
      </c>
      <c r="K11450" s="35">
        <v>-3.7313452447492864E-3</v>
      </c>
      <c r="L11450" s="35">
        <v>0</v>
      </c>
      <c r="M11450" s="35">
        <v>0</v>
      </c>
      <c r="N11450" s="35">
        <v>0</v>
      </c>
      <c r="O11450" s="35">
        <v>0</v>
      </c>
      <c r="P11450" s="36">
        <v>12</v>
      </c>
      <c r="Q11450" s="37">
        <v>86</v>
      </c>
      <c r="R11450" s="36">
        <v>5</v>
      </c>
      <c r="S11450" s="39">
        <f t="shared" si="401"/>
        <v>86</v>
      </c>
      <c r="T11450" s="34" t="s">
        <v>36</v>
      </c>
      <c r="U11450" s="12">
        <f>(1/(((ceta*(speed^2))+(beta*speed))+alpha))</f>
        <v>3.1530727356632975E-2</v>
      </c>
      <c r="V11450" s="8">
        <f t="shared" si="402"/>
        <v>86</v>
      </c>
      <c r="AB11450" s="41"/>
    </row>
    <row r="11451" spans="1:28">
      <c r="A11451" s="34" t="s">
        <v>19</v>
      </c>
      <c r="B11451" s="34" t="s">
        <v>77</v>
      </c>
      <c r="C11451" s="5" t="s">
        <v>201</v>
      </c>
      <c r="D11451" s="35" t="s">
        <v>88</v>
      </c>
      <c r="E11451" s="36" t="s">
        <v>17</v>
      </c>
      <c r="F11451" s="37">
        <v>0</v>
      </c>
      <c r="G11451" s="38">
        <v>0</v>
      </c>
      <c r="H11451" s="34">
        <v>0.98033369852646501</v>
      </c>
      <c r="I11451" s="35">
        <v>3151.0381021037961</v>
      </c>
      <c r="J11451" s="35">
        <v>1.0069003497619633</v>
      </c>
      <c r="K11451" s="35">
        <v>-0.74513844193193068</v>
      </c>
      <c r="L11451" s="35">
        <v>0</v>
      </c>
      <c r="M11451" s="35">
        <v>0</v>
      </c>
      <c r="N11451" s="35">
        <v>0</v>
      </c>
      <c r="O11451" s="35">
        <v>0</v>
      </c>
      <c r="P11451" s="36">
        <v>12</v>
      </c>
      <c r="Q11451" s="37">
        <v>86</v>
      </c>
      <c r="R11451" s="36">
        <v>0</v>
      </c>
      <c r="S11451" s="39">
        <f t="shared" si="401"/>
        <v>86</v>
      </c>
      <c r="T11451" s="34" t="s">
        <v>29</v>
      </c>
      <c r="U11451" s="12">
        <f>((alpha*(beta^speed))*(speed^ceta))</f>
        <v>205.97892171565258</v>
      </c>
      <c r="V11451" s="8">
        <f t="shared" si="402"/>
        <v>86</v>
      </c>
    </row>
    <row r="11452" spans="1:28">
      <c r="A11452" s="34" t="s">
        <v>19</v>
      </c>
      <c r="B11452" s="34" t="s">
        <v>77</v>
      </c>
      <c r="C11452" s="5" t="s">
        <v>201</v>
      </c>
      <c r="D11452" s="35" t="s">
        <v>88</v>
      </c>
      <c r="E11452" s="36" t="s">
        <v>15</v>
      </c>
      <c r="F11452" s="37">
        <v>50</v>
      </c>
      <c r="G11452" s="38">
        <v>0</v>
      </c>
      <c r="H11452" s="34">
        <v>0.99719399494179539</v>
      </c>
      <c r="I11452" s="35">
        <v>-0.26414057117523354</v>
      </c>
      <c r="J11452" s="35">
        <v>0.18380802459815188</v>
      </c>
      <c r="K11452" s="35">
        <v>0.46377998158057826</v>
      </c>
      <c r="L11452" s="35">
        <v>0</v>
      </c>
      <c r="M11452" s="35">
        <v>0</v>
      </c>
      <c r="N11452" s="35">
        <v>0</v>
      </c>
      <c r="O11452" s="35">
        <v>0</v>
      </c>
      <c r="P11452" s="36">
        <v>12</v>
      </c>
      <c r="Q11452" s="37">
        <v>86</v>
      </c>
      <c r="R11452" s="36">
        <v>6</v>
      </c>
      <c r="S11452" s="39">
        <f t="shared" si="401"/>
        <v>86</v>
      </c>
      <c r="T11452" s="34" t="s">
        <v>37</v>
      </c>
      <c r="U11452" s="12">
        <f>(1/(alpha+(beta*(speed^ceta))))</f>
        <v>0.84284749862107955</v>
      </c>
      <c r="V11452" s="8">
        <f t="shared" si="402"/>
        <v>86</v>
      </c>
    </row>
    <row r="11453" spans="1:28">
      <c r="A11453" s="34" t="s">
        <v>19</v>
      </c>
      <c r="B11453" s="34" t="s">
        <v>77</v>
      </c>
      <c r="C11453" s="5" t="s">
        <v>201</v>
      </c>
      <c r="D11453" s="35" t="s">
        <v>88</v>
      </c>
      <c r="E11453" s="36" t="s">
        <v>16</v>
      </c>
      <c r="F11453" s="37">
        <v>50</v>
      </c>
      <c r="G11453" s="38">
        <v>0</v>
      </c>
      <c r="H11453" s="34">
        <v>0.97654732905711983</v>
      </c>
      <c r="I11453" s="35">
        <v>-4.4869032079057869E-5</v>
      </c>
      <c r="J11453" s="35">
        <v>8.2985607240138592E-3</v>
      </c>
      <c r="K11453" s="35">
        <v>-0.54686067673490146</v>
      </c>
      <c r="L11453" s="35">
        <v>19.374703959007789</v>
      </c>
      <c r="M11453" s="35">
        <v>0</v>
      </c>
      <c r="N11453" s="35">
        <v>0</v>
      </c>
      <c r="O11453" s="35">
        <v>0</v>
      </c>
      <c r="P11453" s="36">
        <v>12</v>
      </c>
      <c r="Q11453" s="37">
        <v>86</v>
      </c>
      <c r="R11453" s="36">
        <v>14</v>
      </c>
      <c r="S11453" s="39">
        <f t="shared" si="401"/>
        <v>86</v>
      </c>
      <c r="T11453" s="34" t="s">
        <v>51</v>
      </c>
      <c r="U11453" s="12">
        <f>(((alpha*(speed^3))+(beta*(speed^2))+(ceta*speed))+delta)</f>
        <v>5.1816238065355336</v>
      </c>
      <c r="V11453" s="8">
        <f t="shared" si="402"/>
        <v>86</v>
      </c>
    </row>
    <row r="11454" spans="1:28">
      <c r="A11454" s="34" t="s">
        <v>19</v>
      </c>
      <c r="B11454" s="34" t="s">
        <v>77</v>
      </c>
      <c r="C11454" s="5" t="s">
        <v>201</v>
      </c>
      <c r="D11454" s="35" t="s">
        <v>88</v>
      </c>
      <c r="E11454" s="36" t="s">
        <v>14</v>
      </c>
      <c r="F11454" s="37">
        <v>50</v>
      </c>
      <c r="G11454" s="38">
        <v>0</v>
      </c>
      <c r="H11454" s="34">
        <v>0.99241117668308532</v>
      </c>
      <c r="I11454" s="35">
        <v>1.4827147849460829</v>
      </c>
      <c r="J11454" s="35">
        <v>1.0029532657615254</v>
      </c>
      <c r="K11454" s="35">
        <v>-0.81555740111533404</v>
      </c>
      <c r="L11454" s="35">
        <v>0</v>
      </c>
      <c r="M11454" s="35">
        <v>0</v>
      </c>
      <c r="N11454" s="35">
        <v>0</v>
      </c>
      <c r="O11454" s="35">
        <v>0</v>
      </c>
      <c r="P11454" s="36">
        <v>12</v>
      </c>
      <c r="Q11454" s="37">
        <v>86</v>
      </c>
      <c r="R11454" s="36">
        <v>0</v>
      </c>
      <c r="S11454" s="39">
        <f t="shared" si="401"/>
        <v>86</v>
      </c>
      <c r="T11454" s="34" t="s">
        <v>29</v>
      </c>
      <c r="U11454" s="12">
        <f>((alpha*(beta^speed))*(speed^ceta))</f>
        <v>5.0524615429890757E-2</v>
      </c>
      <c r="V11454" s="8">
        <f t="shared" si="402"/>
        <v>86</v>
      </c>
    </row>
    <row r="11455" spans="1:28">
      <c r="A11455" s="34" t="s">
        <v>19</v>
      </c>
      <c r="B11455" s="34" t="s">
        <v>77</v>
      </c>
      <c r="C11455" s="5" t="s">
        <v>201</v>
      </c>
      <c r="D11455" s="35" t="s">
        <v>88</v>
      </c>
      <c r="E11455" s="36" t="s">
        <v>18</v>
      </c>
      <c r="F11455" s="37">
        <v>50</v>
      </c>
      <c r="G11455" s="38">
        <v>0</v>
      </c>
      <c r="H11455" s="34">
        <v>0.98895009557960545</v>
      </c>
      <c r="I11455" s="35">
        <v>3.7630258890367672</v>
      </c>
      <c r="J11455" s="35">
        <v>0.40062607031197683</v>
      </c>
      <c r="K11455" s="35">
        <v>-1.7516657283788381E-3</v>
      </c>
      <c r="L11455" s="35">
        <v>0</v>
      </c>
      <c r="M11455" s="35">
        <v>0</v>
      </c>
      <c r="N11455" s="35">
        <v>0</v>
      </c>
      <c r="O11455" s="35">
        <v>0</v>
      </c>
      <c r="P11455" s="36">
        <v>12</v>
      </c>
      <c r="Q11455" s="37">
        <v>86</v>
      </c>
      <c r="R11455" s="36">
        <v>5</v>
      </c>
      <c r="S11455" s="39">
        <f t="shared" si="401"/>
        <v>86</v>
      </c>
      <c r="T11455" s="34" t="s">
        <v>36</v>
      </c>
      <c r="U11455" s="12">
        <f>(1/(((ceta*(speed^2))+(beta*speed))+alpha))</f>
        <v>3.9585855614841507E-2</v>
      </c>
      <c r="V11455" s="8">
        <f t="shared" si="402"/>
        <v>86</v>
      </c>
      <c r="AB11455" s="41"/>
    </row>
    <row r="11456" spans="1:28">
      <c r="A11456" s="34" t="s">
        <v>19</v>
      </c>
      <c r="B11456" s="34" t="s">
        <v>77</v>
      </c>
      <c r="C11456" s="5" t="s">
        <v>201</v>
      </c>
      <c r="D11456" s="35" t="s">
        <v>88</v>
      </c>
      <c r="E11456" s="36" t="s">
        <v>17</v>
      </c>
      <c r="F11456" s="37">
        <v>50</v>
      </c>
      <c r="G11456" s="38">
        <v>0</v>
      </c>
      <c r="H11456" s="34">
        <v>0.95561300378987224</v>
      </c>
      <c r="I11456" s="35">
        <v>-1.9385189920693559E-3</v>
      </c>
      <c r="J11456" s="35">
        <v>0.37939407674122028</v>
      </c>
      <c r="K11456" s="35">
        <v>-26.5537006174116</v>
      </c>
      <c r="L11456" s="35">
        <v>988.70854006641093</v>
      </c>
      <c r="M11456" s="35">
        <v>0</v>
      </c>
      <c r="N11456" s="35">
        <v>0</v>
      </c>
      <c r="O11456" s="35">
        <v>0</v>
      </c>
      <c r="P11456" s="36">
        <v>12</v>
      </c>
      <c r="Q11456" s="37">
        <v>86</v>
      </c>
      <c r="R11456" s="36">
        <v>14</v>
      </c>
      <c r="S11456" s="39">
        <f t="shared" si="401"/>
        <v>86</v>
      </c>
      <c r="T11456" s="34" t="s">
        <v>51</v>
      </c>
      <c r="U11456" s="12">
        <f>(((alpha*(speed^3))+(beta*(speed^2))+(ceta*speed))+delta)</f>
        <v>278.08224252741252</v>
      </c>
      <c r="V11456" s="8">
        <f t="shared" si="402"/>
        <v>86</v>
      </c>
    </row>
    <row r="11457" spans="1:28">
      <c r="A11457" s="34" t="s">
        <v>19</v>
      </c>
      <c r="B11457" s="34" t="s">
        <v>77</v>
      </c>
      <c r="C11457" s="5" t="s">
        <v>201</v>
      </c>
      <c r="D11457" s="35" t="s">
        <v>88</v>
      </c>
      <c r="E11457" s="36" t="s">
        <v>15</v>
      </c>
      <c r="F11457" s="37">
        <v>100</v>
      </c>
      <c r="G11457" s="38">
        <v>0</v>
      </c>
      <c r="H11457" s="34">
        <v>0.99239870716637835</v>
      </c>
      <c r="I11457" s="35">
        <v>2.6555476533444735</v>
      </c>
      <c r="J11457" s="35">
        <v>0.74251701521401081</v>
      </c>
      <c r="K11457" s="35">
        <v>-0.60839639794572531</v>
      </c>
      <c r="L11457" s="35">
        <v>0</v>
      </c>
      <c r="M11457" s="35">
        <v>0</v>
      </c>
      <c r="N11457" s="35">
        <v>0</v>
      </c>
      <c r="O11457" s="35">
        <v>0</v>
      </c>
      <c r="P11457" s="36">
        <v>12</v>
      </c>
      <c r="Q11457" s="37">
        <v>86</v>
      </c>
      <c r="R11457" s="36">
        <v>13</v>
      </c>
      <c r="S11457" s="39">
        <f t="shared" si="401"/>
        <v>86</v>
      </c>
      <c r="T11457" s="34" t="s">
        <v>50</v>
      </c>
      <c r="U11457" s="12">
        <f>EXP((alpha+(beta/speed))+(ceta*LN(speed)))</f>
        <v>0.95520693308637739</v>
      </c>
      <c r="V11457" s="8">
        <f t="shared" si="402"/>
        <v>86</v>
      </c>
    </row>
    <row r="11458" spans="1:28">
      <c r="A11458" s="34" t="s">
        <v>19</v>
      </c>
      <c r="B11458" s="34" t="s">
        <v>77</v>
      </c>
      <c r="C11458" s="5" t="s">
        <v>201</v>
      </c>
      <c r="D11458" s="35" t="s">
        <v>88</v>
      </c>
      <c r="E11458" s="36" t="s">
        <v>16</v>
      </c>
      <c r="F11458" s="37">
        <v>100</v>
      </c>
      <c r="G11458" s="38">
        <v>0</v>
      </c>
      <c r="H11458" s="34">
        <v>0.9687051799377675</v>
      </c>
      <c r="I11458" s="35">
        <v>41.772491335375065</v>
      </c>
      <c r="J11458" s="35">
        <v>0.99528984787155328</v>
      </c>
      <c r="K11458" s="35">
        <v>-0.32904427172361561</v>
      </c>
      <c r="L11458" s="35">
        <v>0</v>
      </c>
      <c r="M11458" s="35">
        <v>0</v>
      </c>
      <c r="N11458" s="35">
        <v>0</v>
      </c>
      <c r="O11458" s="35">
        <v>0</v>
      </c>
      <c r="P11458" s="36">
        <v>12</v>
      </c>
      <c r="Q11458" s="37">
        <v>86</v>
      </c>
      <c r="R11458" s="36">
        <v>0</v>
      </c>
      <c r="S11458" s="39">
        <f t="shared" ref="S11458:S11521" si="403">V11458</f>
        <v>86</v>
      </c>
      <c r="T11458" s="34" t="s">
        <v>29</v>
      </c>
      <c r="U11458" s="12">
        <f>((alpha*(beta^speed))*(speed^ceta))</f>
        <v>6.4271454137718598</v>
      </c>
      <c r="V11458" s="8">
        <f t="shared" ref="V11458:V11521" si="404">IF($V$1&lt;P11458,P11458,IF($V$1&gt;Q11458,Q11458,$V$1))</f>
        <v>86</v>
      </c>
    </row>
    <row r="11459" spans="1:28">
      <c r="A11459" s="34" t="s">
        <v>19</v>
      </c>
      <c r="B11459" s="34" t="s">
        <v>77</v>
      </c>
      <c r="C11459" s="5" t="s">
        <v>201</v>
      </c>
      <c r="D11459" s="35" t="s">
        <v>88</v>
      </c>
      <c r="E11459" s="36" t="s">
        <v>14</v>
      </c>
      <c r="F11459" s="37">
        <v>100</v>
      </c>
      <c r="G11459" s="38">
        <v>0</v>
      </c>
      <c r="H11459" s="34">
        <v>0.99288979875967687</v>
      </c>
      <c r="I11459" s="35">
        <v>1.4281831090659745</v>
      </c>
      <c r="J11459" s="35">
        <v>0.27668601258466435</v>
      </c>
      <c r="K11459" s="35">
        <v>-1.2435684967345385E-3</v>
      </c>
      <c r="L11459" s="35">
        <v>0</v>
      </c>
      <c r="M11459" s="35">
        <v>0</v>
      </c>
      <c r="N11459" s="35">
        <v>0</v>
      </c>
      <c r="O11459" s="35">
        <v>0</v>
      </c>
      <c r="P11459" s="36">
        <v>12</v>
      </c>
      <c r="Q11459" s="37">
        <v>86</v>
      </c>
      <c r="R11459" s="36">
        <v>5</v>
      </c>
      <c r="S11459" s="39">
        <f t="shared" si="403"/>
        <v>86</v>
      </c>
      <c r="T11459" s="34" t="s">
        <v>36</v>
      </c>
      <c r="U11459" s="12">
        <f>(1/(((ceta*(speed^2))+(beta*speed))+alpha))</f>
        <v>6.2399585068673588E-2</v>
      </c>
      <c r="V11459" s="8">
        <f t="shared" si="404"/>
        <v>86</v>
      </c>
    </row>
    <row r="11460" spans="1:28">
      <c r="A11460" s="34" t="s">
        <v>19</v>
      </c>
      <c r="B11460" s="34" t="s">
        <v>77</v>
      </c>
      <c r="C11460" s="5" t="s">
        <v>201</v>
      </c>
      <c r="D11460" s="35" t="s">
        <v>88</v>
      </c>
      <c r="E11460" s="36" t="s">
        <v>18</v>
      </c>
      <c r="F11460" s="37">
        <v>100</v>
      </c>
      <c r="G11460" s="38">
        <v>0</v>
      </c>
      <c r="H11460" s="34">
        <v>0.9920794417997536</v>
      </c>
      <c r="I11460" s="35">
        <v>2.7584827024296983</v>
      </c>
      <c r="J11460" s="35">
        <v>0.38958320084682435</v>
      </c>
      <c r="K11460" s="35">
        <v>-1.9269468307455202E-3</v>
      </c>
      <c r="L11460" s="35">
        <v>0</v>
      </c>
      <c r="M11460" s="35">
        <v>0</v>
      </c>
      <c r="N11460" s="35">
        <v>0</v>
      </c>
      <c r="O11460" s="35">
        <v>0</v>
      </c>
      <c r="P11460" s="36">
        <v>12</v>
      </c>
      <c r="Q11460" s="37">
        <v>86</v>
      </c>
      <c r="R11460" s="36">
        <v>5</v>
      </c>
      <c r="S11460" s="39">
        <f t="shared" si="403"/>
        <v>86</v>
      </c>
      <c r="T11460" s="34" t="s">
        <v>36</v>
      </c>
      <c r="U11460" s="12">
        <f>(1/(((ceta*(speed^2))+(beta*speed))+alpha))</f>
        <v>4.5431955003340838E-2</v>
      </c>
      <c r="V11460" s="8">
        <f t="shared" si="404"/>
        <v>86</v>
      </c>
    </row>
    <row r="11461" spans="1:28">
      <c r="A11461" s="34" t="s">
        <v>19</v>
      </c>
      <c r="B11461" s="34" t="s">
        <v>77</v>
      </c>
      <c r="C11461" s="5" t="s">
        <v>201</v>
      </c>
      <c r="D11461" s="35" t="s">
        <v>88</v>
      </c>
      <c r="E11461" s="36" t="s">
        <v>17</v>
      </c>
      <c r="F11461" s="37">
        <v>100</v>
      </c>
      <c r="G11461" s="38">
        <v>0</v>
      </c>
      <c r="H11461" s="34">
        <v>0.94353627036487708</v>
      </c>
      <c r="I11461" s="35">
        <v>-1.9048132202068358E-3</v>
      </c>
      <c r="J11461" s="35">
        <v>0.37957080867751719</v>
      </c>
      <c r="K11461" s="35">
        <v>-28.719082428783672</v>
      </c>
      <c r="L11461" s="35">
        <v>1218.0135137069017</v>
      </c>
      <c r="M11461" s="35">
        <v>0</v>
      </c>
      <c r="N11461" s="35">
        <v>0</v>
      </c>
      <c r="O11461" s="35">
        <v>0</v>
      </c>
      <c r="P11461" s="36">
        <v>12</v>
      </c>
      <c r="Q11461" s="37">
        <v>86</v>
      </c>
      <c r="R11461" s="36">
        <v>14</v>
      </c>
      <c r="S11461" s="39">
        <f t="shared" si="403"/>
        <v>86</v>
      </c>
      <c r="T11461" s="34" t="s">
        <v>51</v>
      </c>
      <c r="U11461" s="12">
        <f>(((alpha*(speed^3))+(beta*(speed^2))+(ceta*speed))+delta)</f>
        <v>343.91024821854421</v>
      </c>
      <c r="V11461" s="8">
        <f t="shared" si="404"/>
        <v>86</v>
      </c>
    </row>
    <row r="11462" spans="1:28">
      <c r="A11462" s="34" t="s">
        <v>19</v>
      </c>
      <c r="B11462" s="34" t="s">
        <v>77</v>
      </c>
      <c r="C11462" s="5" t="s">
        <v>201</v>
      </c>
      <c r="D11462" s="35" t="s">
        <v>88</v>
      </c>
      <c r="E11462" s="36" t="s">
        <v>15</v>
      </c>
      <c r="F11462" s="37">
        <v>0</v>
      </c>
      <c r="G11462" s="38">
        <v>-0.06</v>
      </c>
      <c r="H11462" s="34">
        <v>0.99157302455538787</v>
      </c>
      <c r="I11462" s="35">
        <v>12.262630186738404</v>
      </c>
      <c r="J11462" s="35">
        <v>0.94981927005515232</v>
      </c>
      <c r="K11462" s="35">
        <v>-0.55928435032213031</v>
      </c>
      <c r="L11462" s="35">
        <v>0</v>
      </c>
      <c r="M11462" s="35">
        <v>0</v>
      </c>
      <c r="N11462" s="35">
        <v>0</v>
      </c>
      <c r="O11462" s="35">
        <v>0</v>
      </c>
      <c r="P11462" s="36">
        <v>12</v>
      </c>
      <c r="Q11462" s="37">
        <v>86</v>
      </c>
      <c r="R11462" s="36">
        <v>0</v>
      </c>
      <c r="S11462" s="39">
        <f t="shared" si="403"/>
        <v>86</v>
      </c>
      <c r="T11462" s="34" t="s">
        <v>29</v>
      </c>
      <c r="U11462" s="12">
        <f>((alpha*(beta^speed))*(speed^ceta))</f>
        <v>1.2127544820861652E-2</v>
      </c>
      <c r="V11462" s="8">
        <f t="shared" si="404"/>
        <v>86</v>
      </c>
    </row>
    <row r="11463" spans="1:28">
      <c r="A11463" s="34" t="s">
        <v>19</v>
      </c>
      <c r="B11463" s="34" t="s">
        <v>77</v>
      </c>
      <c r="C11463" s="5" t="s">
        <v>201</v>
      </c>
      <c r="D11463" s="35" t="s">
        <v>88</v>
      </c>
      <c r="E11463" s="36" t="s">
        <v>16</v>
      </c>
      <c r="F11463" s="37">
        <v>0</v>
      </c>
      <c r="G11463" s="38">
        <v>-0.06</v>
      </c>
      <c r="H11463" s="34">
        <v>0.98389265072848386</v>
      </c>
      <c r="I11463" s="35">
        <v>0.67037104562153094</v>
      </c>
      <c r="J11463" s="35">
        <v>1.0368060758359115E-2</v>
      </c>
      <c r="K11463" s="35">
        <v>0.15748127841939036</v>
      </c>
      <c r="L11463" s="35">
        <v>0</v>
      </c>
      <c r="M11463" s="35">
        <v>0</v>
      </c>
      <c r="N11463" s="35">
        <v>0</v>
      </c>
      <c r="O11463" s="35">
        <v>0</v>
      </c>
      <c r="P11463" s="36">
        <v>12</v>
      </c>
      <c r="Q11463" s="37">
        <v>86</v>
      </c>
      <c r="R11463" s="36">
        <v>2</v>
      </c>
      <c r="S11463" s="39">
        <f t="shared" si="403"/>
        <v>86</v>
      </c>
      <c r="T11463" s="34" t="s">
        <v>31</v>
      </c>
      <c r="U11463" s="12">
        <f>((alpha+(beta*speed))^((-1)/ceta))</f>
        <v>5.8896588034890819E-2</v>
      </c>
      <c r="V11463" s="8">
        <f t="shared" si="404"/>
        <v>86</v>
      </c>
    </row>
    <row r="11464" spans="1:28">
      <c r="A11464" s="34" t="s">
        <v>19</v>
      </c>
      <c r="B11464" s="34" t="s">
        <v>77</v>
      </c>
      <c r="C11464" s="5" t="s">
        <v>201</v>
      </c>
      <c r="D11464" s="35" t="s">
        <v>88</v>
      </c>
      <c r="E11464" s="36" t="s">
        <v>14</v>
      </c>
      <c r="F11464" s="37">
        <v>0</v>
      </c>
      <c r="G11464" s="38">
        <v>-0.06</v>
      </c>
      <c r="H11464" s="34">
        <v>0.99139553473853514</v>
      </c>
      <c r="I11464" s="35">
        <v>4.5264015329047611</v>
      </c>
      <c r="J11464" s="35">
        <v>-14.519691233467286</v>
      </c>
      <c r="K11464" s="35">
        <v>-2.1551581091000589</v>
      </c>
      <c r="L11464" s="35">
        <v>0</v>
      </c>
      <c r="M11464" s="35">
        <v>0</v>
      </c>
      <c r="N11464" s="35">
        <v>0</v>
      </c>
      <c r="O11464" s="35">
        <v>0</v>
      </c>
      <c r="P11464" s="36">
        <v>12</v>
      </c>
      <c r="Q11464" s="37">
        <v>86</v>
      </c>
      <c r="R11464" s="36">
        <v>13</v>
      </c>
      <c r="S11464" s="39">
        <f t="shared" si="403"/>
        <v>86</v>
      </c>
      <c r="T11464" s="34" t="s">
        <v>50</v>
      </c>
      <c r="U11464" s="12">
        <f>EXP((alpha+(beta/speed))+(ceta*LN(speed)))</f>
        <v>5.2883193735128392E-3</v>
      </c>
      <c r="V11464" s="8">
        <f t="shared" si="404"/>
        <v>86</v>
      </c>
      <c r="AB11464" s="41"/>
    </row>
    <row r="11465" spans="1:28">
      <c r="A11465" s="34" t="s">
        <v>19</v>
      </c>
      <c r="B11465" s="34" t="s">
        <v>77</v>
      </c>
      <c r="C11465" s="5" t="s">
        <v>201</v>
      </c>
      <c r="D11465" s="35" t="s">
        <v>88</v>
      </c>
      <c r="E11465" s="36" t="s">
        <v>18</v>
      </c>
      <c r="F11465" s="37">
        <v>0</v>
      </c>
      <c r="G11465" s="38">
        <v>-0.06</v>
      </c>
      <c r="H11465" s="34">
        <v>0.99270575817905382</v>
      </c>
      <c r="I11465" s="35">
        <v>0.55906306170388964</v>
      </c>
      <c r="J11465" s="35">
        <v>0.99178252165648573</v>
      </c>
      <c r="K11465" s="35">
        <v>-0.87306164219396032</v>
      </c>
      <c r="L11465" s="35">
        <v>0</v>
      </c>
      <c r="M11465" s="35">
        <v>0</v>
      </c>
      <c r="N11465" s="35">
        <v>0</v>
      </c>
      <c r="O11465" s="35">
        <v>0</v>
      </c>
      <c r="P11465" s="36">
        <v>12</v>
      </c>
      <c r="Q11465" s="37">
        <v>86</v>
      </c>
      <c r="R11465" s="36">
        <v>0</v>
      </c>
      <c r="S11465" s="39">
        <f t="shared" si="403"/>
        <v>86</v>
      </c>
      <c r="T11465" s="34" t="s">
        <v>29</v>
      </c>
      <c r="U11465" s="12">
        <f>((alpha*(beta^speed))*(speed^ceta))</f>
        <v>5.6278062399835217E-3</v>
      </c>
      <c r="V11465" s="8">
        <f t="shared" si="404"/>
        <v>86</v>
      </c>
      <c r="AB11465" s="41"/>
    </row>
    <row r="11466" spans="1:28">
      <c r="A11466" s="34" t="s">
        <v>19</v>
      </c>
      <c r="B11466" s="34" t="s">
        <v>77</v>
      </c>
      <c r="C11466" s="5" t="s">
        <v>201</v>
      </c>
      <c r="D11466" s="35" t="s">
        <v>88</v>
      </c>
      <c r="E11466" s="36" t="s">
        <v>17</v>
      </c>
      <c r="F11466" s="37">
        <v>0</v>
      </c>
      <c r="G11466" s="38">
        <v>-0.06</v>
      </c>
      <c r="H11466" s="34">
        <v>0.97765980839367705</v>
      </c>
      <c r="I11466" s="35">
        <v>1031.1986531938419</v>
      </c>
      <c r="J11466" s="35">
        <v>0.9508523588165616</v>
      </c>
      <c r="K11466" s="35">
        <v>-0.4044546030921502</v>
      </c>
      <c r="L11466" s="35">
        <v>0</v>
      </c>
      <c r="M11466" s="35">
        <v>0</v>
      </c>
      <c r="N11466" s="35">
        <v>0</v>
      </c>
      <c r="O11466" s="35">
        <v>0</v>
      </c>
      <c r="P11466" s="36">
        <v>12</v>
      </c>
      <c r="Q11466" s="37">
        <v>86</v>
      </c>
      <c r="R11466" s="36">
        <v>0</v>
      </c>
      <c r="S11466" s="39">
        <f t="shared" si="403"/>
        <v>86</v>
      </c>
      <c r="T11466" s="34" t="s">
        <v>29</v>
      </c>
      <c r="U11466" s="12">
        <f>((alpha*(beta^speed))*(speed^ceta))</f>
        <v>2.2317786521917324</v>
      </c>
      <c r="V11466" s="8">
        <f t="shared" si="404"/>
        <v>86</v>
      </c>
    </row>
    <row r="11467" spans="1:28">
      <c r="A11467" s="34" t="s">
        <v>19</v>
      </c>
      <c r="B11467" s="34" t="s">
        <v>77</v>
      </c>
      <c r="C11467" s="5" t="s">
        <v>201</v>
      </c>
      <c r="D11467" s="35" t="s">
        <v>88</v>
      </c>
      <c r="E11467" s="36" t="s">
        <v>15</v>
      </c>
      <c r="F11467" s="37">
        <v>50</v>
      </c>
      <c r="G11467" s="38">
        <v>-0.06</v>
      </c>
      <c r="H11467" s="34">
        <v>0.98937837750934154</v>
      </c>
      <c r="I11467" s="35">
        <v>-7.2609482870366282E-2</v>
      </c>
      <c r="J11467" s="35">
        <v>2.4083379407194907</v>
      </c>
      <c r="K11467" s="35">
        <v>7.2337878975459304</v>
      </c>
      <c r="L11467" s="35">
        <v>2.7567925046502704</v>
      </c>
      <c r="M11467" s="35">
        <v>-1.8708464434882843E-2</v>
      </c>
      <c r="N11467" s="35">
        <v>0</v>
      </c>
      <c r="O11467" s="35">
        <v>0</v>
      </c>
      <c r="P11467" s="36">
        <v>12</v>
      </c>
      <c r="Q11467" s="37">
        <v>86</v>
      </c>
      <c r="R11467" s="36">
        <v>10</v>
      </c>
      <c r="S11467" s="39">
        <f t="shared" si="403"/>
        <v>86</v>
      </c>
      <c r="T11467" s="34" t="s">
        <v>44</v>
      </c>
      <c r="U11467" s="12">
        <f>(alpha+(beta/(1+EXP((((-1)*ceta)+(delta*LN(speed)))+(epsilon*speed)))))</f>
        <v>2.43206320985144E-3</v>
      </c>
      <c r="V11467" s="8">
        <f t="shared" si="404"/>
        <v>86</v>
      </c>
    </row>
    <row r="11468" spans="1:28">
      <c r="A11468" s="34" t="s">
        <v>19</v>
      </c>
      <c r="B11468" s="34" t="s">
        <v>77</v>
      </c>
      <c r="C11468" s="5" t="s">
        <v>201</v>
      </c>
      <c r="D11468" s="35" t="s">
        <v>88</v>
      </c>
      <c r="E11468" s="36" t="s">
        <v>16</v>
      </c>
      <c r="F11468" s="37">
        <v>50</v>
      </c>
      <c r="G11468" s="38">
        <v>-0.06</v>
      </c>
      <c r="H11468" s="34">
        <v>0.97167021162230816</v>
      </c>
      <c r="I11468" s="35">
        <v>-0.28588252219905641</v>
      </c>
      <c r="J11468" s="35">
        <v>6.8430303365683267</v>
      </c>
      <c r="K11468" s="35">
        <v>6.0802157139757016</v>
      </c>
      <c r="L11468" s="35">
        <v>2.2711106784924922</v>
      </c>
      <c r="M11468" s="35">
        <v>-1.0832056220267516E-2</v>
      </c>
      <c r="N11468" s="35">
        <v>0</v>
      </c>
      <c r="O11468" s="35">
        <v>0</v>
      </c>
      <c r="P11468" s="36">
        <v>12</v>
      </c>
      <c r="Q11468" s="37">
        <v>86</v>
      </c>
      <c r="R11468" s="36">
        <v>10</v>
      </c>
      <c r="S11468" s="39">
        <f t="shared" si="403"/>
        <v>86</v>
      </c>
      <c r="T11468" s="34" t="s">
        <v>44</v>
      </c>
      <c r="U11468" s="12">
        <f>(alpha+(beta/(1+EXP((((-1)*ceta)+(delta*LN(speed)))+(epsilon*speed)))))</f>
        <v>7.8219992927445747E-3</v>
      </c>
      <c r="V11468" s="8">
        <f t="shared" si="404"/>
        <v>86</v>
      </c>
    </row>
    <row r="11469" spans="1:28">
      <c r="A11469" s="34" t="s">
        <v>19</v>
      </c>
      <c r="B11469" s="34" t="s">
        <v>77</v>
      </c>
      <c r="C11469" s="5" t="s">
        <v>201</v>
      </c>
      <c r="D11469" s="35" t="s">
        <v>88</v>
      </c>
      <c r="E11469" s="36" t="s">
        <v>14</v>
      </c>
      <c r="F11469" s="37">
        <v>50</v>
      </c>
      <c r="G11469" s="38">
        <v>-0.06</v>
      </c>
      <c r="H11469" s="34">
        <v>0.98876852630147472</v>
      </c>
      <c r="I11469" s="35">
        <v>3.9434062275315891</v>
      </c>
      <c r="J11469" s="35">
        <v>-12.136394602978323</v>
      </c>
      <c r="K11469" s="35">
        <v>-2.030991818737971</v>
      </c>
      <c r="L11469" s="35">
        <v>0</v>
      </c>
      <c r="M11469" s="35">
        <v>0</v>
      </c>
      <c r="N11469" s="35">
        <v>0</v>
      </c>
      <c r="O11469" s="35">
        <v>0</v>
      </c>
      <c r="P11469" s="36">
        <v>12</v>
      </c>
      <c r="Q11469" s="37">
        <v>86</v>
      </c>
      <c r="R11469" s="36">
        <v>13</v>
      </c>
      <c r="S11469" s="39">
        <f t="shared" si="403"/>
        <v>86</v>
      </c>
      <c r="T11469" s="34" t="s">
        <v>50</v>
      </c>
      <c r="U11469" s="12">
        <f>EXP((alpha+(beta/speed))+(ceta*LN(speed)))</f>
        <v>5.2766832211997997E-3</v>
      </c>
      <c r="V11469" s="8">
        <f t="shared" si="404"/>
        <v>86</v>
      </c>
      <c r="AB11469" s="41"/>
    </row>
    <row r="11470" spans="1:28">
      <c r="A11470" s="34" t="s">
        <v>19</v>
      </c>
      <c r="B11470" s="34" t="s">
        <v>77</v>
      </c>
      <c r="C11470" s="5" t="s">
        <v>201</v>
      </c>
      <c r="D11470" s="35" t="s">
        <v>88</v>
      </c>
      <c r="E11470" s="36" t="s">
        <v>18</v>
      </c>
      <c r="F11470" s="37">
        <v>50</v>
      </c>
      <c r="G11470" s="38">
        <v>-0.06</v>
      </c>
      <c r="H11470" s="34">
        <v>0.98765526022544614</v>
      </c>
      <c r="I11470" s="35">
        <v>1.2368553368562871</v>
      </c>
      <c r="J11470" s="35">
        <v>-7.4780121701437245</v>
      </c>
      <c r="K11470" s="35">
        <v>-1.4052133959949775</v>
      </c>
      <c r="L11470" s="35">
        <v>0</v>
      </c>
      <c r="M11470" s="35">
        <v>0</v>
      </c>
      <c r="N11470" s="35">
        <v>0</v>
      </c>
      <c r="O11470" s="35">
        <v>0</v>
      </c>
      <c r="P11470" s="36">
        <v>12</v>
      </c>
      <c r="Q11470" s="37">
        <v>86</v>
      </c>
      <c r="R11470" s="36">
        <v>13</v>
      </c>
      <c r="S11470" s="39">
        <f t="shared" si="403"/>
        <v>86</v>
      </c>
      <c r="T11470" s="34" t="s">
        <v>50</v>
      </c>
      <c r="U11470" s="12">
        <f>EXP((alpha+(beta/speed))+(ceta*LN(speed)))</f>
        <v>6.0396646860050177E-3</v>
      </c>
      <c r="V11470" s="8">
        <f t="shared" si="404"/>
        <v>86</v>
      </c>
      <c r="AB11470" s="41"/>
    </row>
    <row r="11471" spans="1:28">
      <c r="A11471" s="34" t="s">
        <v>19</v>
      </c>
      <c r="B11471" s="34" t="s">
        <v>77</v>
      </c>
      <c r="C11471" s="5" t="s">
        <v>201</v>
      </c>
      <c r="D11471" s="35" t="s">
        <v>88</v>
      </c>
      <c r="E11471" s="36" t="s">
        <v>17</v>
      </c>
      <c r="F11471" s="37">
        <v>50</v>
      </c>
      <c r="G11471" s="38">
        <v>-0.06</v>
      </c>
      <c r="H11471" s="34">
        <v>0.95877970135685986</v>
      </c>
      <c r="I11471" s="35">
        <v>14.912323494803724</v>
      </c>
      <c r="J11471" s="35">
        <v>-28.870770085791822</v>
      </c>
      <c r="K11471" s="35">
        <v>-2.9208167425435949</v>
      </c>
      <c r="L11471" s="35">
        <v>0</v>
      </c>
      <c r="M11471" s="35">
        <v>0</v>
      </c>
      <c r="N11471" s="35">
        <v>0</v>
      </c>
      <c r="O11471" s="35">
        <v>0</v>
      </c>
      <c r="P11471" s="36">
        <v>12</v>
      </c>
      <c r="Q11471" s="37">
        <v>86</v>
      </c>
      <c r="R11471" s="36">
        <v>13</v>
      </c>
      <c r="S11471" s="39">
        <f t="shared" si="403"/>
        <v>86</v>
      </c>
      <c r="T11471" s="34" t="s">
        <v>50</v>
      </c>
      <c r="U11471" s="12">
        <f>EXP((alpha+(beta/speed))+(ceta*LN(speed)))</f>
        <v>4.7888232151139141</v>
      </c>
      <c r="V11471" s="8">
        <f t="shared" si="404"/>
        <v>86</v>
      </c>
    </row>
    <row r="11472" spans="1:28">
      <c r="A11472" s="34" t="s">
        <v>19</v>
      </c>
      <c r="B11472" s="34" t="s">
        <v>77</v>
      </c>
      <c r="C11472" s="5" t="s">
        <v>201</v>
      </c>
      <c r="D11472" s="35" t="s">
        <v>88</v>
      </c>
      <c r="E11472" s="36" t="s">
        <v>15</v>
      </c>
      <c r="F11472" s="37">
        <v>100</v>
      </c>
      <c r="G11472" s="38">
        <v>-0.06</v>
      </c>
      <c r="H11472" s="34">
        <v>0.9853012950532245</v>
      </c>
      <c r="I11472" s="35">
        <v>12.128603863163878</v>
      </c>
      <c r="J11472" s="35">
        <v>-35.562831384635409</v>
      </c>
      <c r="K11472" s="35">
        <v>-3.549949398558343</v>
      </c>
      <c r="L11472" s="35">
        <v>0</v>
      </c>
      <c r="M11472" s="35">
        <v>0</v>
      </c>
      <c r="N11472" s="35">
        <v>0</v>
      </c>
      <c r="O11472" s="35">
        <v>0</v>
      </c>
      <c r="P11472" s="36">
        <v>12</v>
      </c>
      <c r="Q11472" s="37">
        <v>86</v>
      </c>
      <c r="R11472" s="36">
        <v>13</v>
      </c>
      <c r="S11472" s="39">
        <f t="shared" si="403"/>
        <v>86</v>
      </c>
      <c r="T11472" s="34" t="s">
        <v>50</v>
      </c>
      <c r="U11472" s="12">
        <f>EXP((alpha+(beta/speed))+(ceta*LN(speed)))</f>
        <v>1.6612083324376466E-2</v>
      </c>
      <c r="V11472" s="8">
        <f t="shared" si="404"/>
        <v>86</v>
      </c>
    </row>
    <row r="11473" spans="1:28">
      <c r="A11473" s="34" t="s">
        <v>19</v>
      </c>
      <c r="B11473" s="34" t="s">
        <v>77</v>
      </c>
      <c r="C11473" s="5" t="s">
        <v>201</v>
      </c>
      <c r="D11473" s="35" t="s">
        <v>88</v>
      </c>
      <c r="E11473" s="36" t="s">
        <v>16</v>
      </c>
      <c r="F11473" s="37">
        <v>100</v>
      </c>
      <c r="G11473" s="38">
        <v>-0.06</v>
      </c>
      <c r="H11473" s="34">
        <v>0.95542654428496943</v>
      </c>
      <c r="I11473" s="35">
        <v>-0.27977823549046604</v>
      </c>
      <c r="J11473" s="35">
        <v>5.748504040073219</v>
      </c>
      <c r="K11473" s="35">
        <v>7.1307904604690968</v>
      </c>
      <c r="L11473" s="35">
        <v>2.5128759446238309</v>
      </c>
      <c r="M11473" s="35">
        <v>-1.351239200060508E-2</v>
      </c>
      <c r="N11473" s="35">
        <v>0</v>
      </c>
      <c r="O11473" s="35">
        <v>0</v>
      </c>
      <c r="P11473" s="36">
        <v>12</v>
      </c>
      <c r="Q11473" s="37">
        <v>86</v>
      </c>
      <c r="R11473" s="36">
        <v>10</v>
      </c>
      <c r="S11473" s="39">
        <f t="shared" si="403"/>
        <v>86</v>
      </c>
      <c r="T11473" s="34" t="s">
        <v>44</v>
      </c>
      <c r="U11473" s="12">
        <f>(alpha+(beta/(1+EXP((((-1)*ceta)+(delta*LN(speed)))+(epsilon*speed)))))</f>
        <v>1.99227445219059E-2</v>
      </c>
      <c r="V11473" s="8">
        <f t="shared" si="404"/>
        <v>86</v>
      </c>
    </row>
    <row r="11474" spans="1:28">
      <c r="A11474" s="34" t="s">
        <v>19</v>
      </c>
      <c r="B11474" s="34" t="s">
        <v>77</v>
      </c>
      <c r="C11474" s="5" t="s">
        <v>201</v>
      </c>
      <c r="D11474" s="35" t="s">
        <v>88</v>
      </c>
      <c r="E11474" s="36" t="s">
        <v>14</v>
      </c>
      <c r="F11474" s="37">
        <v>100</v>
      </c>
      <c r="G11474" s="38">
        <v>-0.06</v>
      </c>
      <c r="H11474" s="34">
        <v>0.98523476275729482</v>
      </c>
      <c r="I11474" s="35">
        <v>4.1223701464700673</v>
      </c>
      <c r="J11474" s="35">
        <v>-14.018375024297866</v>
      </c>
      <c r="K11474" s="35">
        <v>-2.0697430040879374</v>
      </c>
      <c r="L11474" s="35">
        <v>0</v>
      </c>
      <c r="M11474" s="35">
        <v>0</v>
      </c>
      <c r="N11474" s="35">
        <v>0</v>
      </c>
      <c r="O11474" s="35">
        <v>0</v>
      </c>
      <c r="P11474" s="36">
        <v>12</v>
      </c>
      <c r="Q11474" s="37">
        <v>86</v>
      </c>
      <c r="R11474" s="36">
        <v>13</v>
      </c>
      <c r="S11474" s="39">
        <f t="shared" si="403"/>
        <v>86</v>
      </c>
      <c r="T11474" s="34" t="s">
        <v>50</v>
      </c>
      <c r="U11474" s="12">
        <f>EXP((alpha+(beta/speed))+(ceta*LN(speed)))</f>
        <v>5.1953651483666423E-3</v>
      </c>
      <c r="V11474" s="8">
        <f t="shared" si="404"/>
        <v>86</v>
      </c>
      <c r="AB11474" s="41"/>
    </row>
    <row r="11475" spans="1:28">
      <c r="A11475" s="34" t="s">
        <v>19</v>
      </c>
      <c r="B11475" s="34" t="s">
        <v>77</v>
      </c>
      <c r="C11475" s="5" t="s">
        <v>201</v>
      </c>
      <c r="D11475" s="35" t="s">
        <v>88</v>
      </c>
      <c r="E11475" s="36" t="s">
        <v>18</v>
      </c>
      <c r="F11475" s="37">
        <v>100</v>
      </c>
      <c r="G11475" s="38">
        <v>-0.06</v>
      </c>
      <c r="H11475" s="34">
        <v>0.98256974256811802</v>
      </c>
      <c r="I11475" s="35">
        <v>1.6809482641111373</v>
      </c>
      <c r="J11475" s="35">
        <v>-10.139430935925901</v>
      </c>
      <c r="K11475" s="35">
        <v>-1.5001831992069921</v>
      </c>
      <c r="L11475" s="35">
        <v>0</v>
      </c>
      <c r="M11475" s="35">
        <v>0</v>
      </c>
      <c r="N11475" s="35">
        <v>0</v>
      </c>
      <c r="O11475" s="35">
        <v>0</v>
      </c>
      <c r="P11475" s="36">
        <v>12</v>
      </c>
      <c r="Q11475" s="37">
        <v>86</v>
      </c>
      <c r="R11475" s="36">
        <v>13</v>
      </c>
      <c r="S11475" s="39">
        <f t="shared" si="403"/>
        <v>86</v>
      </c>
      <c r="T11475" s="34" t="s">
        <v>50</v>
      </c>
      <c r="U11475" s="12">
        <f>EXP((alpha+(beta/speed))+(ceta*LN(speed)))</f>
        <v>5.9802729222934057E-3</v>
      </c>
      <c r="V11475" s="8">
        <f t="shared" si="404"/>
        <v>86</v>
      </c>
      <c r="AB11475" s="41"/>
    </row>
    <row r="11476" spans="1:28">
      <c r="A11476" s="34" t="s">
        <v>19</v>
      </c>
      <c r="B11476" s="34" t="s">
        <v>77</v>
      </c>
      <c r="C11476" s="5" t="s">
        <v>201</v>
      </c>
      <c r="D11476" s="35" t="s">
        <v>88</v>
      </c>
      <c r="E11476" s="36" t="s">
        <v>17</v>
      </c>
      <c r="F11476" s="37">
        <v>100</v>
      </c>
      <c r="G11476" s="38">
        <v>-0.06</v>
      </c>
      <c r="H11476" s="34">
        <v>0.93561311519407231</v>
      </c>
      <c r="I11476" s="35">
        <v>15.511032839387855</v>
      </c>
      <c r="J11476" s="35">
        <v>-33.453749928719439</v>
      </c>
      <c r="K11476" s="35">
        <v>-3.0236207344462929</v>
      </c>
      <c r="L11476" s="35">
        <v>0</v>
      </c>
      <c r="M11476" s="35">
        <v>0</v>
      </c>
      <c r="N11476" s="35">
        <v>0</v>
      </c>
      <c r="O11476" s="35">
        <v>0</v>
      </c>
      <c r="P11476" s="36">
        <v>12</v>
      </c>
      <c r="Q11476" s="37">
        <v>86</v>
      </c>
      <c r="R11476" s="36">
        <v>13</v>
      </c>
      <c r="S11476" s="39">
        <f t="shared" si="403"/>
        <v>86</v>
      </c>
      <c r="T11476" s="34" t="s">
        <v>50</v>
      </c>
      <c r="U11476" s="12">
        <f>EXP((alpha+(beta/speed))+(ceta*LN(speed)))</f>
        <v>5.2266937281295478</v>
      </c>
      <c r="V11476" s="8">
        <f t="shared" si="404"/>
        <v>86</v>
      </c>
    </row>
    <row r="11477" spans="1:28">
      <c r="A11477" s="34" t="s">
        <v>19</v>
      </c>
      <c r="B11477" s="34" t="s">
        <v>77</v>
      </c>
      <c r="C11477" s="5" t="s">
        <v>201</v>
      </c>
      <c r="D11477" s="35" t="s">
        <v>88</v>
      </c>
      <c r="E11477" s="36" t="s">
        <v>15</v>
      </c>
      <c r="F11477" s="37">
        <v>0</v>
      </c>
      <c r="G11477" s="38">
        <v>-0.04</v>
      </c>
      <c r="H11477" s="34">
        <v>0.9921807269813363</v>
      </c>
      <c r="I11477" s="35">
        <v>17.28504754376662</v>
      </c>
      <c r="J11477" s="35">
        <v>0.96772259860016419</v>
      </c>
      <c r="K11477" s="35">
        <v>-0.72021376416723437</v>
      </c>
      <c r="L11477" s="35">
        <v>0</v>
      </c>
      <c r="M11477" s="35">
        <v>0</v>
      </c>
      <c r="N11477" s="35">
        <v>0</v>
      </c>
      <c r="O11477" s="35">
        <v>0</v>
      </c>
      <c r="P11477" s="36">
        <v>12</v>
      </c>
      <c r="Q11477" s="37">
        <v>86</v>
      </c>
      <c r="R11477" s="36">
        <v>0</v>
      </c>
      <c r="S11477" s="39">
        <f t="shared" si="403"/>
        <v>86</v>
      </c>
      <c r="T11477" s="34" t="s">
        <v>29</v>
      </c>
      <c r="U11477" s="12">
        <f>((alpha*(beta^speed))*(speed^ceta))</f>
        <v>4.159049624192477E-2</v>
      </c>
      <c r="V11477" s="8">
        <f t="shared" si="404"/>
        <v>86</v>
      </c>
    </row>
    <row r="11478" spans="1:28">
      <c r="A11478" s="34" t="s">
        <v>19</v>
      </c>
      <c r="B11478" s="34" t="s">
        <v>77</v>
      </c>
      <c r="C11478" s="5" t="s">
        <v>201</v>
      </c>
      <c r="D11478" s="35" t="s">
        <v>88</v>
      </c>
      <c r="E11478" s="36" t="s">
        <v>16</v>
      </c>
      <c r="F11478" s="37">
        <v>0</v>
      </c>
      <c r="G11478" s="38">
        <v>-0.04</v>
      </c>
      <c r="H11478" s="34">
        <v>0.97989423703436296</v>
      </c>
      <c r="I11478" s="35">
        <v>-0.82109033320418257</v>
      </c>
      <c r="J11478" s="35">
        <v>19.092074959105869</v>
      </c>
      <c r="K11478" s="35">
        <v>2.3856095728719269</v>
      </c>
      <c r="L11478" s="35">
        <v>1.2363001142866406</v>
      </c>
      <c r="M11478" s="35">
        <v>-1.183073445296403E-3</v>
      </c>
      <c r="N11478" s="35">
        <v>0</v>
      </c>
      <c r="O11478" s="35">
        <v>0</v>
      </c>
      <c r="P11478" s="36">
        <v>12</v>
      </c>
      <c r="Q11478" s="37">
        <v>86</v>
      </c>
      <c r="R11478" s="36">
        <v>10</v>
      </c>
      <c r="S11478" s="39">
        <f t="shared" si="403"/>
        <v>86</v>
      </c>
      <c r="T11478" s="34" t="s">
        <v>44</v>
      </c>
      <c r="U11478" s="12">
        <f>(alpha+(beta/(1+EXP((((-1)*ceta)+(delta*LN(speed)))+(epsilon*speed)))))</f>
        <v>6.7648975538434741E-2</v>
      </c>
      <c r="V11478" s="8">
        <f t="shared" si="404"/>
        <v>86</v>
      </c>
    </row>
    <row r="11479" spans="1:28">
      <c r="A11479" s="34" t="s">
        <v>19</v>
      </c>
      <c r="B11479" s="34" t="s">
        <v>77</v>
      </c>
      <c r="C11479" s="5" t="s">
        <v>201</v>
      </c>
      <c r="D11479" s="35" t="s">
        <v>88</v>
      </c>
      <c r="E11479" s="36" t="s">
        <v>14</v>
      </c>
      <c r="F11479" s="37">
        <v>0</v>
      </c>
      <c r="G11479" s="38">
        <v>-0.04</v>
      </c>
      <c r="H11479" s="34">
        <v>0.99401742805802784</v>
      </c>
      <c r="I11479" s="35">
        <v>1.2267177777341502</v>
      </c>
      <c r="J11479" s="35">
        <v>0.10366459027472028</v>
      </c>
      <c r="K11479" s="35">
        <v>0.46933910717808347</v>
      </c>
      <c r="L11479" s="35">
        <v>0</v>
      </c>
      <c r="M11479" s="35">
        <v>0</v>
      </c>
      <c r="N11479" s="35">
        <v>0</v>
      </c>
      <c r="O11479" s="35">
        <v>0</v>
      </c>
      <c r="P11479" s="36">
        <v>12</v>
      </c>
      <c r="Q11479" s="37">
        <v>86</v>
      </c>
      <c r="R11479" s="36">
        <v>2</v>
      </c>
      <c r="S11479" s="39">
        <f t="shared" si="403"/>
        <v>86</v>
      </c>
      <c r="T11479" s="34" t="s">
        <v>31</v>
      </c>
      <c r="U11479" s="12">
        <f>((alpha+(beta*speed))^((-1)/ceta))</f>
        <v>7.1830473093484164E-3</v>
      </c>
      <c r="V11479" s="8">
        <f t="shared" si="404"/>
        <v>86</v>
      </c>
      <c r="AB11479" s="41"/>
    </row>
    <row r="11480" spans="1:28">
      <c r="A11480" s="34" t="s">
        <v>19</v>
      </c>
      <c r="B11480" s="34" t="s">
        <v>77</v>
      </c>
      <c r="C11480" s="5" t="s">
        <v>201</v>
      </c>
      <c r="D11480" s="35" t="s">
        <v>88</v>
      </c>
      <c r="E11480" s="36" t="s">
        <v>18</v>
      </c>
      <c r="F11480" s="37">
        <v>0</v>
      </c>
      <c r="G11480" s="38">
        <v>-0.04</v>
      </c>
      <c r="H11480" s="34">
        <v>0.98961719002408965</v>
      </c>
      <c r="I11480" s="35">
        <v>0.54791487154582341</v>
      </c>
      <c r="J11480" s="35">
        <v>0.98887480578275044</v>
      </c>
      <c r="K11480" s="35">
        <v>-0.78847516674190843</v>
      </c>
      <c r="L11480" s="35">
        <v>0</v>
      </c>
      <c r="M11480" s="35">
        <v>0</v>
      </c>
      <c r="N11480" s="35">
        <v>0</v>
      </c>
      <c r="O11480" s="35">
        <v>0</v>
      </c>
      <c r="P11480" s="36">
        <v>12</v>
      </c>
      <c r="Q11480" s="37">
        <v>86</v>
      </c>
      <c r="R11480" s="36">
        <v>0</v>
      </c>
      <c r="S11480" s="39">
        <f t="shared" si="403"/>
        <v>86</v>
      </c>
      <c r="T11480" s="34" t="s">
        <v>29</v>
      </c>
      <c r="U11480" s="12">
        <f>((alpha*(beta^speed))*(speed^ceta))</f>
        <v>6.2454243283578742E-3</v>
      </c>
      <c r="V11480" s="8">
        <f t="shared" si="404"/>
        <v>86</v>
      </c>
      <c r="AB11480" s="41"/>
    </row>
    <row r="11481" spans="1:28">
      <c r="A11481" s="34" t="s">
        <v>19</v>
      </c>
      <c r="B11481" s="34" t="s">
        <v>77</v>
      </c>
      <c r="C11481" s="5" t="s">
        <v>201</v>
      </c>
      <c r="D11481" s="35" t="s">
        <v>88</v>
      </c>
      <c r="E11481" s="36" t="s">
        <v>17</v>
      </c>
      <c r="F11481" s="37">
        <v>0</v>
      </c>
      <c r="G11481" s="38">
        <v>-0.04</v>
      </c>
      <c r="H11481" s="34">
        <v>0.97456109005999636</v>
      </c>
      <c r="I11481" s="35">
        <v>1374.7051785309284</v>
      </c>
      <c r="J11481" s="35">
        <v>0.96530718910273905</v>
      </c>
      <c r="K11481" s="35">
        <v>-0.47043819415547083</v>
      </c>
      <c r="L11481" s="35">
        <v>0</v>
      </c>
      <c r="M11481" s="35">
        <v>0</v>
      </c>
      <c r="N11481" s="35">
        <v>0</v>
      </c>
      <c r="O11481" s="35">
        <v>0</v>
      </c>
      <c r="P11481" s="36">
        <v>12</v>
      </c>
      <c r="Q11481" s="37">
        <v>86</v>
      </c>
      <c r="R11481" s="36">
        <v>0</v>
      </c>
      <c r="S11481" s="39">
        <f t="shared" si="403"/>
        <v>86</v>
      </c>
      <c r="T11481" s="34" t="s">
        <v>29</v>
      </c>
      <c r="U11481" s="12">
        <f>((alpha*(beta^speed))*(speed^ceta))</f>
        <v>8.1167861193132911</v>
      </c>
      <c r="V11481" s="8">
        <f t="shared" si="404"/>
        <v>86</v>
      </c>
    </row>
    <row r="11482" spans="1:28">
      <c r="A11482" s="34" t="s">
        <v>19</v>
      </c>
      <c r="B11482" s="34" t="s">
        <v>77</v>
      </c>
      <c r="C11482" s="5" t="s">
        <v>201</v>
      </c>
      <c r="D11482" s="35" t="s">
        <v>88</v>
      </c>
      <c r="E11482" s="36" t="s">
        <v>15</v>
      </c>
      <c r="F11482" s="37">
        <v>50</v>
      </c>
      <c r="G11482" s="38">
        <v>-0.04</v>
      </c>
      <c r="H11482" s="34">
        <v>0.98934501522088281</v>
      </c>
      <c r="I11482" s="35">
        <v>-0.17093336901961698</v>
      </c>
      <c r="J11482" s="35">
        <v>3.8840357316324496</v>
      </c>
      <c r="K11482" s="35">
        <v>4.399227246549569</v>
      </c>
      <c r="L11482" s="35">
        <v>1.7899047621558757</v>
      </c>
      <c r="M11482" s="35">
        <v>-6.267655297756778E-3</v>
      </c>
      <c r="N11482" s="35">
        <v>0</v>
      </c>
      <c r="O11482" s="35">
        <v>0</v>
      </c>
      <c r="P11482" s="36">
        <v>12</v>
      </c>
      <c r="Q11482" s="37">
        <v>86</v>
      </c>
      <c r="R11482" s="36">
        <v>10</v>
      </c>
      <c r="S11482" s="39">
        <f t="shared" si="403"/>
        <v>86</v>
      </c>
      <c r="T11482" s="34" t="s">
        <v>44</v>
      </c>
      <c r="U11482" s="12">
        <f>(alpha+(beta/(1+EXP((((-1)*ceta)+(delta*LN(speed)))+(epsilon*speed)))))</f>
        <v>7.2914102662162972E-3</v>
      </c>
      <c r="V11482" s="8">
        <f t="shared" si="404"/>
        <v>86</v>
      </c>
    </row>
    <row r="11483" spans="1:28">
      <c r="A11483" s="34" t="s">
        <v>19</v>
      </c>
      <c r="B11483" s="34" t="s">
        <v>77</v>
      </c>
      <c r="C11483" s="5" t="s">
        <v>201</v>
      </c>
      <c r="D11483" s="35" t="s">
        <v>88</v>
      </c>
      <c r="E11483" s="36" t="s">
        <v>16</v>
      </c>
      <c r="F11483" s="37">
        <v>50</v>
      </c>
      <c r="G11483" s="38">
        <v>-0.04</v>
      </c>
      <c r="H11483" s="34">
        <v>0.9612415237517371</v>
      </c>
      <c r="I11483" s="35">
        <v>-0.97628806903143539</v>
      </c>
      <c r="J11483" s="35">
        <v>11.040528575791548</v>
      </c>
      <c r="K11483" s="35">
        <v>4.1913056834354698</v>
      </c>
      <c r="L11483" s="35">
        <v>1.5160357933510746</v>
      </c>
      <c r="M11483" s="35">
        <v>-3.294303455455283E-3</v>
      </c>
      <c r="N11483" s="35">
        <v>0</v>
      </c>
      <c r="O11483" s="35">
        <v>0</v>
      </c>
      <c r="P11483" s="36">
        <v>12</v>
      </c>
      <c r="Q11483" s="37">
        <v>86</v>
      </c>
      <c r="R11483" s="36">
        <v>10</v>
      </c>
      <c r="S11483" s="39">
        <f t="shared" si="403"/>
        <v>86</v>
      </c>
      <c r="T11483" s="34" t="s">
        <v>44</v>
      </c>
      <c r="U11483" s="12">
        <f>(alpha+(beta/(1+EXP((((-1)*ceta)+(delta*LN(speed)))+(epsilon*speed)))))</f>
        <v>4.9744497711340041E-2</v>
      </c>
      <c r="V11483" s="8">
        <f t="shared" si="404"/>
        <v>86</v>
      </c>
    </row>
    <row r="11484" spans="1:28">
      <c r="A11484" s="34" t="s">
        <v>19</v>
      </c>
      <c r="B11484" s="34" t="s">
        <v>77</v>
      </c>
      <c r="C11484" s="5" t="s">
        <v>201</v>
      </c>
      <c r="D11484" s="35" t="s">
        <v>88</v>
      </c>
      <c r="E11484" s="36" t="s">
        <v>14</v>
      </c>
      <c r="F11484" s="37">
        <v>50</v>
      </c>
      <c r="G11484" s="38">
        <v>-0.04</v>
      </c>
      <c r="H11484" s="34">
        <v>0.99077953865678992</v>
      </c>
      <c r="I11484" s="35">
        <v>4.0881494411879711</v>
      </c>
      <c r="J11484" s="35">
        <v>-13.642988868484865</v>
      </c>
      <c r="K11484" s="35">
        <v>-1.9909734482276131</v>
      </c>
      <c r="L11484" s="35">
        <v>0</v>
      </c>
      <c r="M11484" s="35">
        <v>0</v>
      </c>
      <c r="N11484" s="35">
        <v>0</v>
      </c>
      <c r="O11484" s="35">
        <v>0</v>
      </c>
      <c r="P11484" s="36">
        <v>12</v>
      </c>
      <c r="Q11484" s="37">
        <v>86</v>
      </c>
      <c r="R11484" s="36">
        <v>13</v>
      </c>
      <c r="S11484" s="39">
        <f t="shared" si="403"/>
        <v>86</v>
      </c>
      <c r="T11484" s="34" t="s">
        <v>50</v>
      </c>
      <c r="U11484" s="12">
        <f>EXP((alpha+(beta/speed))+(ceta*LN(speed)))</f>
        <v>7.1619201235273025E-3</v>
      </c>
      <c r="V11484" s="8">
        <f t="shared" si="404"/>
        <v>86</v>
      </c>
      <c r="AB11484" s="41"/>
    </row>
    <row r="11485" spans="1:28">
      <c r="A11485" s="34" t="s">
        <v>19</v>
      </c>
      <c r="B11485" s="34" t="s">
        <v>77</v>
      </c>
      <c r="C11485" s="5" t="s">
        <v>201</v>
      </c>
      <c r="D11485" s="35" t="s">
        <v>88</v>
      </c>
      <c r="E11485" s="36" t="s">
        <v>18</v>
      </c>
      <c r="F11485" s="37">
        <v>50</v>
      </c>
      <c r="G11485" s="38">
        <v>-0.04</v>
      </c>
      <c r="H11485" s="34">
        <v>0.98108796960864453</v>
      </c>
      <c r="I11485" s="35">
        <v>0.3839265333250495</v>
      </c>
      <c r="J11485" s="35">
        <v>0.9831488796782506</v>
      </c>
      <c r="K11485" s="35">
        <v>-0.60032264913326228</v>
      </c>
      <c r="L11485" s="35">
        <v>0</v>
      </c>
      <c r="M11485" s="35">
        <v>0</v>
      </c>
      <c r="N11485" s="35">
        <v>0</v>
      </c>
      <c r="O11485" s="35">
        <v>0</v>
      </c>
      <c r="P11485" s="36">
        <v>12</v>
      </c>
      <c r="Q11485" s="37">
        <v>86</v>
      </c>
      <c r="R11485" s="36">
        <v>0</v>
      </c>
      <c r="S11485" s="39">
        <f t="shared" si="403"/>
        <v>86</v>
      </c>
      <c r="T11485" s="34" t="s">
        <v>29</v>
      </c>
      <c r="U11485" s="12">
        <f>((alpha*(beta^speed))*(speed^ceta))</f>
        <v>6.1402169682150832E-3</v>
      </c>
      <c r="V11485" s="8">
        <f t="shared" si="404"/>
        <v>86</v>
      </c>
      <c r="AB11485" s="41"/>
    </row>
    <row r="11486" spans="1:28">
      <c r="A11486" s="34" t="s">
        <v>19</v>
      </c>
      <c r="B11486" s="34" t="s">
        <v>77</v>
      </c>
      <c r="C11486" s="5" t="s">
        <v>201</v>
      </c>
      <c r="D11486" s="35" t="s">
        <v>88</v>
      </c>
      <c r="E11486" s="36" t="s">
        <v>17</v>
      </c>
      <c r="F11486" s="37">
        <v>50</v>
      </c>
      <c r="G11486" s="38">
        <v>-0.04</v>
      </c>
      <c r="H11486" s="34">
        <v>0.95238633007570861</v>
      </c>
      <c r="I11486" s="35">
        <v>-1.6208588897671738E-3</v>
      </c>
      <c r="J11486" s="35">
        <v>0.30567860894729137</v>
      </c>
      <c r="K11486" s="35">
        <v>-20.154699189356698</v>
      </c>
      <c r="L11486" s="35">
        <v>490.89671125676915</v>
      </c>
      <c r="M11486" s="35">
        <v>0</v>
      </c>
      <c r="N11486" s="35">
        <v>0</v>
      </c>
      <c r="O11486" s="35">
        <v>0</v>
      </c>
      <c r="P11486" s="36">
        <v>12</v>
      </c>
      <c r="Q11486" s="37">
        <v>81</v>
      </c>
      <c r="R11486" s="36">
        <v>14</v>
      </c>
      <c r="S11486" s="39">
        <f t="shared" si="403"/>
        <v>81</v>
      </c>
      <c r="T11486" s="34" t="s">
        <v>51</v>
      </c>
      <c r="U11486" s="12">
        <f>(((alpha*(speed^3))+(beta*(speed^2))+(ceta*speed))+delta)</f>
        <v>2.5325609852987441</v>
      </c>
      <c r="V11486" s="8">
        <f t="shared" si="404"/>
        <v>81</v>
      </c>
    </row>
    <row r="11487" spans="1:28">
      <c r="A11487" s="34" t="s">
        <v>19</v>
      </c>
      <c r="B11487" s="34" t="s">
        <v>77</v>
      </c>
      <c r="C11487" s="5" t="s">
        <v>201</v>
      </c>
      <c r="D11487" s="35" t="s">
        <v>88</v>
      </c>
      <c r="E11487" s="36" t="s">
        <v>15</v>
      </c>
      <c r="F11487" s="37">
        <v>100</v>
      </c>
      <c r="G11487" s="38">
        <v>-0.04</v>
      </c>
      <c r="H11487" s="34">
        <v>0.98511702109611132</v>
      </c>
      <c r="I11487" s="35">
        <v>-0.16890952221208427</v>
      </c>
      <c r="J11487" s="35">
        <v>3.6141707941051764</v>
      </c>
      <c r="K11487" s="35">
        <v>4.6019393428390449</v>
      </c>
      <c r="L11487" s="35">
        <v>1.8200042910570853</v>
      </c>
      <c r="M11487" s="35">
        <v>-6.3177307394730519E-3</v>
      </c>
      <c r="N11487" s="35">
        <v>0</v>
      </c>
      <c r="O11487" s="35">
        <v>0</v>
      </c>
      <c r="P11487" s="36">
        <v>12</v>
      </c>
      <c r="Q11487" s="37">
        <v>86</v>
      </c>
      <c r="R11487" s="36">
        <v>10</v>
      </c>
      <c r="S11487" s="39">
        <f t="shared" si="403"/>
        <v>86</v>
      </c>
      <c r="T11487" s="34" t="s">
        <v>44</v>
      </c>
      <c r="U11487" s="12">
        <f>(alpha+(beta/(1+EXP((((-1)*ceta)+(delta*LN(speed)))+(epsilon*speed)))))</f>
        <v>8.8642530747898851E-3</v>
      </c>
      <c r="V11487" s="8">
        <f t="shared" si="404"/>
        <v>86</v>
      </c>
    </row>
    <row r="11488" spans="1:28">
      <c r="A11488" s="34" t="s">
        <v>19</v>
      </c>
      <c r="B11488" s="34" t="s">
        <v>77</v>
      </c>
      <c r="C11488" s="5" t="s">
        <v>201</v>
      </c>
      <c r="D11488" s="35" t="s">
        <v>88</v>
      </c>
      <c r="E11488" s="36" t="s">
        <v>16</v>
      </c>
      <c r="F11488" s="37">
        <v>100</v>
      </c>
      <c r="G11488" s="38">
        <v>-0.04</v>
      </c>
      <c r="H11488" s="34">
        <v>0.94650202234055014</v>
      </c>
      <c r="I11488" s="35">
        <v>-1.063618612484214</v>
      </c>
      <c r="J11488" s="35">
        <v>10.041556487087359</v>
      </c>
      <c r="K11488" s="35">
        <v>5.1898633308653954</v>
      </c>
      <c r="L11488" s="35">
        <v>1.7214575959368701</v>
      </c>
      <c r="M11488" s="35">
        <v>-4.7348638157383542E-3</v>
      </c>
      <c r="N11488" s="35">
        <v>0</v>
      </c>
      <c r="O11488" s="35">
        <v>0</v>
      </c>
      <c r="P11488" s="36">
        <v>12</v>
      </c>
      <c r="Q11488" s="37">
        <v>86</v>
      </c>
      <c r="R11488" s="36">
        <v>10</v>
      </c>
      <c r="S11488" s="39">
        <f t="shared" si="403"/>
        <v>86</v>
      </c>
      <c r="T11488" s="34" t="s">
        <v>44</v>
      </c>
      <c r="U11488" s="12">
        <f>(alpha+(beta/(1+EXP((((-1)*ceta)+(delta*LN(speed)))+(epsilon*speed)))))</f>
        <v>6.0600859371413129E-2</v>
      </c>
      <c r="V11488" s="8">
        <f t="shared" si="404"/>
        <v>86</v>
      </c>
    </row>
    <row r="11489" spans="1:28">
      <c r="A11489" s="34" t="s">
        <v>19</v>
      </c>
      <c r="B11489" s="34" t="s">
        <v>77</v>
      </c>
      <c r="C11489" s="5" t="s">
        <v>201</v>
      </c>
      <c r="D11489" s="35" t="s">
        <v>88</v>
      </c>
      <c r="E11489" s="36" t="s">
        <v>14</v>
      </c>
      <c r="F11489" s="37">
        <v>100</v>
      </c>
      <c r="G11489" s="38">
        <v>-0.04</v>
      </c>
      <c r="H11489" s="34">
        <v>0.98606542939542563</v>
      </c>
      <c r="I11489" s="35">
        <v>4.3563186761266222</v>
      </c>
      <c r="J11489" s="35">
        <v>-15.717566903770093</v>
      </c>
      <c r="K11489" s="35">
        <v>-2.0394303861277128</v>
      </c>
      <c r="L11489" s="35">
        <v>0</v>
      </c>
      <c r="M11489" s="35">
        <v>0</v>
      </c>
      <c r="N11489" s="35">
        <v>0</v>
      </c>
      <c r="O11489" s="35">
        <v>0</v>
      </c>
      <c r="P11489" s="36">
        <v>12</v>
      </c>
      <c r="Q11489" s="37">
        <v>86</v>
      </c>
      <c r="R11489" s="36">
        <v>13</v>
      </c>
      <c r="S11489" s="39">
        <f t="shared" si="403"/>
        <v>86</v>
      </c>
      <c r="T11489" s="34" t="s">
        <v>50</v>
      </c>
      <c r="U11489" s="12">
        <f>EXP((alpha+(beta/speed))+(ceta*LN(speed)))</f>
        <v>7.366777189965164E-3</v>
      </c>
      <c r="V11489" s="8">
        <f t="shared" si="404"/>
        <v>86</v>
      </c>
      <c r="AB11489" s="41"/>
    </row>
    <row r="11490" spans="1:28">
      <c r="A11490" s="34" t="s">
        <v>19</v>
      </c>
      <c r="B11490" s="34" t="s">
        <v>77</v>
      </c>
      <c r="C11490" s="5" t="s">
        <v>201</v>
      </c>
      <c r="D11490" s="35" t="s">
        <v>88</v>
      </c>
      <c r="E11490" s="36" t="s">
        <v>18</v>
      </c>
      <c r="F11490" s="37">
        <v>100</v>
      </c>
      <c r="G11490" s="38">
        <v>-0.04</v>
      </c>
      <c r="H11490" s="34">
        <v>0.9779776950578134</v>
      </c>
      <c r="I11490" s="35">
        <v>2.1296689596449614</v>
      </c>
      <c r="J11490" s="35">
        <v>6.4533338163135737E-2</v>
      </c>
      <c r="K11490" s="35">
        <v>0.40730281732696283</v>
      </c>
      <c r="L11490" s="35">
        <v>0</v>
      </c>
      <c r="M11490" s="35">
        <v>0</v>
      </c>
      <c r="N11490" s="35">
        <v>0</v>
      </c>
      <c r="O11490" s="35">
        <v>0</v>
      </c>
      <c r="P11490" s="36">
        <v>12</v>
      </c>
      <c r="Q11490" s="37">
        <v>86</v>
      </c>
      <c r="R11490" s="36">
        <v>2</v>
      </c>
      <c r="S11490" s="39">
        <f t="shared" si="403"/>
        <v>86</v>
      </c>
      <c r="T11490" s="34" t="s">
        <v>31</v>
      </c>
      <c r="U11490" s="12">
        <f>((alpha+(beta*speed))^((-1)/ceta))</f>
        <v>6.7042008875106999E-3</v>
      </c>
      <c r="V11490" s="8">
        <f t="shared" si="404"/>
        <v>86</v>
      </c>
      <c r="AB11490" s="41"/>
    </row>
    <row r="11491" spans="1:28">
      <c r="A11491" s="34" t="s">
        <v>19</v>
      </c>
      <c r="B11491" s="34" t="s">
        <v>77</v>
      </c>
      <c r="C11491" s="5" t="s">
        <v>201</v>
      </c>
      <c r="D11491" s="35" t="s">
        <v>88</v>
      </c>
      <c r="E11491" s="36" t="s">
        <v>17</v>
      </c>
      <c r="F11491" s="37">
        <v>100</v>
      </c>
      <c r="G11491" s="38">
        <v>-0.04</v>
      </c>
      <c r="H11491" s="34">
        <v>0.93004799973114416</v>
      </c>
      <c r="I11491" s="35">
        <v>-1.4934717491251832E-3</v>
      </c>
      <c r="J11491" s="35">
        <v>0.28811708449578255</v>
      </c>
      <c r="K11491" s="35">
        <v>-19.8985681971748</v>
      </c>
      <c r="L11491" s="35">
        <v>518.18258863439144</v>
      </c>
      <c r="M11491" s="35">
        <v>0</v>
      </c>
      <c r="N11491" s="35">
        <v>0</v>
      </c>
      <c r="O11491" s="35">
        <v>0</v>
      </c>
      <c r="P11491" s="36">
        <v>12</v>
      </c>
      <c r="Q11491" s="37">
        <v>82</v>
      </c>
      <c r="R11491" s="36">
        <v>14</v>
      </c>
      <c r="S11491" s="39">
        <f t="shared" si="403"/>
        <v>82</v>
      </c>
      <c r="T11491" s="34" t="s">
        <v>51</v>
      </c>
      <c r="U11491" s="12">
        <f>(((alpha*(speed^3))+(beta*(speed^2))+(ceta*speed))+delta)</f>
        <v>0.3467412440455746</v>
      </c>
      <c r="V11491" s="8">
        <f t="shared" si="404"/>
        <v>82</v>
      </c>
    </row>
    <row r="11492" spans="1:28">
      <c r="A11492" s="34" t="s">
        <v>19</v>
      </c>
      <c r="B11492" s="34" t="s">
        <v>77</v>
      </c>
      <c r="C11492" s="5" t="s">
        <v>201</v>
      </c>
      <c r="D11492" s="35" t="s">
        <v>88</v>
      </c>
      <c r="E11492" s="36" t="s">
        <v>15</v>
      </c>
      <c r="F11492" s="37">
        <v>0</v>
      </c>
      <c r="G11492" s="38">
        <v>-0.02</v>
      </c>
      <c r="H11492" s="34">
        <v>0.99568283831382698</v>
      </c>
      <c r="I11492" s="35">
        <v>32.609528741833053</v>
      </c>
      <c r="J11492" s="35">
        <v>0.99444394208516962</v>
      </c>
      <c r="K11492" s="35">
        <v>-1.0177999753784901</v>
      </c>
      <c r="L11492" s="35">
        <v>0</v>
      </c>
      <c r="M11492" s="35">
        <v>0</v>
      </c>
      <c r="N11492" s="35">
        <v>0</v>
      </c>
      <c r="O11492" s="35">
        <v>0</v>
      </c>
      <c r="P11492" s="36">
        <v>12</v>
      </c>
      <c r="Q11492" s="37">
        <v>86</v>
      </c>
      <c r="R11492" s="36">
        <v>0</v>
      </c>
      <c r="S11492" s="39">
        <f t="shared" si="403"/>
        <v>86</v>
      </c>
      <c r="T11492" s="34" t="s">
        <v>29</v>
      </c>
      <c r="U11492" s="12">
        <f>((alpha*(beta^speed))*(speed^ceta))</f>
        <v>0.21692939466030467</v>
      </c>
      <c r="V11492" s="8">
        <f t="shared" si="404"/>
        <v>86</v>
      </c>
    </row>
    <row r="11493" spans="1:28">
      <c r="A11493" s="34" t="s">
        <v>19</v>
      </c>
      <c r="B11493" s="34" t="s">
        <v>77</v>
      </c>
      <c r="C11493" s="5" t="s">
        <v>201</v>
      </c>
      <c r="D11493" s="35" t="s">
        <v>88</v>
      </c>
      <c r="E11493" s="36" t="s">
        <v>16</v>
      </c>
      <c r="F11493" s="37">
        <v>0</v>
      </c>
      <c r="G11493" s="38">
        <v>-0.02</v>
      </c>
      <c r="H11493" s="34">
        <v>0.97877294785322433</v>
      </c>
      <c r="I11493" s="35">
        <v>-1.095456043480322</v>
      </c>
      <c r="J11493" s="35">
        <v>54.443432471529476</v>
      </c>
      <c r="K11493" s="35">
        <v>0.35775427873234117</v>
      </c>
      <c r="L11493" s="35">
        <v>0.80498801301654732</v>
      </c>
      <c r="M11493" s="35">
        <v>6.7594839148589687E-4</v>
      </c>
      <c r="N11493" s="35">
        <v>0</v>
      </c>
      <c r="O11493" s="35">
        <v>0</v>
      </c>
      <c r="P11493" s="36">
        <v>12</v>
      </c>
      <c r="Q11493" s="37">
        <v>86</v>
      </c>
      <c r="R11493" s="36">
        <v>10</v>
      </c>
      <c r="S11493" s="39">
        <f t="shared" si="403"/>
        <v>86</v>
      </c>
      <c r="T11493" s="34" t="s">
        <v>44</v>
      </c>
      <c r="U11493" s="12">
        <f>(alpha+(beta/(1+EXP((((-1)*ceta)+(delta*LN(speed)))+(epsilon*speed)))))</f>
        <v>0.867341513457349</v>
      </c>
      <c r="V11493" s="8">
        <f t="shared" si="404"/>
        <v>86</v>
      </c>
    </row>
    <row r="11494" spans="1:28">
      <c r="A11494" s="34" t="s">
        <v>19</v>
      </c>
      <c r="B11494" s="34" t="s">
        <v>77</v>
      </c>
      <c r="C11494" s="5" t="s">
        <v>201</v>
      </c>
      <c r="D11494" s="35" t="s">
        <v>88</v>
      </c>
      <c r="E11494" s="36" t="s">
        <v>14</v>
      </c>
      <c r="F11494" s="37">
        <v>0</v>
      </c>
      <c r="G11494" s="38">
        <v>-0.02</v>
      </c>
      <c r="H11494" s="34">
        <v>0.99461381750063949</v>
      </c>
      <c r="I11494" s="35">
        <v>2.1833121057740832</v>
      </c>
      <c r="J11494" s="35">
        <v>-5.0254475264210585</v>
      </c>
      <c r="K11494" s="35">
        <v>-1.4327052646097076</v>
      </c>
      <c r="L11494" s="35">
        <v>0</v>
      </c>
      <c r="M11494" s="35">
        <v>0</v>
      </c>
      <c r="N11494" s="35">
        <v>0</v>
      </c>
      <c r="O11494" s="35">
        <v>0</v>
      </c>
      <c r="P11494" s="36">
        <v>12</v>
      </c>
      <c r="Q11494" s="37">
        <v>86</v>
      </c>
      <c r="R11494" s="36">
        <v>13</v>
      </c>
      <c r="S11494" s="39">
        <f t="shared" si="403"/>
        <v>86</v>
      </c>
      <c r="T11494" s="34" t="s">
        <v>50</v>
      </c>
      <c r="U11494" s="12">
        <f>EXP((alpha+(beta/speed))+(ceta*LN(speed)))</f>
        <v>1.4166288979836987E-2</v>
      </c>
      <c r="V11494" s="8">
        <f t="shared" si="404"/>
        <v>86</v>
      </c>
      <c r="AB11494" s="41"/>
    </row>
    <row r="11495" spans="1:28">
      <c r="A11495" s="34" t="s">
        <v>19</v>
      </c>
      <c r="B11495" s="34" t="s">
        <v>77</v>
      </c>
      <c r="C11495" s="5" t="s">
        <v>201</v>
      </c>
      <c r="D11495" s="35" t="s">
        <v>88</v>
      </c>
      <c r="E11495" s="36" t="s">
        <v>18</v>
      </c>
      <c r="F11495" s="37">
        <v>0</v>
      </c>
      <c r="G11495" s="38">
        <v>-0.02</v>
      </c>
      <c r="H11495" s="34">
        <v>0.98525109264691724</v>
      </c>
      <c r="I11495" s="35">
        <v>0.51553766185173944</v>
      </c>
      <c r="J11495" s="35">
        <v>0.99057736572947896</v>
      </c>
      <c r="K11495" s="35">
        <v>-0.70443887897080171</v>
      </c>
      <c r="L11495" s="35">
        <v>0</v>
      </c>
      <c r="M11495" s="35">
        <v>0</v>
      </c>
      <c r="N11495" s="35">
        <v>0</v>
      </c>
      <c r="O11495" s="35">
        <v>0</v>
      </c>
      <c r="P11495" s="36">
        <v>12</v>
      </c>
      <c r="Q11495" s="37">
        <v>86</v>
      </c>
      <c r="R11495" s="36">
        <v>0</v>
      </c>
      <c r="S11495" s="39">
        <f t="shared" si="403"/>
        <v>86</v>
      </c>
      <c r="T11495" s="34" t="s">
        <v>29</v>
      </c>
      <c r="U11495" s="12">
        <f>((alpha*(beta^speed))*(speed^ceta))</f>
        <v>9.9066519302123558E-3</v>
      </c>
      <c r="V11495" s="8">
        <f t="shared" si="404"/>
        <v>86</v>
      </c>
      <c r="AB11495" s="41"/>
    </row>
    <row r="11496" spans="1:28">
      <c r="A11496" s="34" t="s">
        <v>19</v>
      </c>
      <c r="B11496" s="34" t="s">
        <v>77</v>
      </c>
      <c r="C11496" s="5" t="s">
        <v>201</v>
      </c>
      <c r="D11496" s="35" t="s">
        <v>88</v>
      </c>
      <c r="E11496" s="36" t="s">
        <v>17</v>
      </c>
      <c r="F11496" s="37">
        <v>0</v>
      </c>
      <c r="G11496" s="38">
        <v>-0.02</v>
      </c>
      <c r="H11496" s="34">
        <v>0.97481689098035751</v>
      </c>
      <c r="I11496" s="35">
        <v>2228.4070043208249</v>
      </c>
      <c r="J11496" s="35">
        <v>0.98680128055551231</v>
      </c>
      <c r="K11496" s="35">
        <v>-0.63900940688219687</v>
      </c>
      <c r="L11496" s="35">
        <v>0</v>
      </c>
      <c r="M11496" s="35">
        <v>0</v>
      </c>
      <c r="N11496" s="35">
        <v>0</v>
      </c>
      <c r="O11496" s="35">
        <v>0</v>
      </c>
      <c r="P11496" s="36">
        <v>12</v>
      </c>
      <c r="Q11496" s="37">
        <v>86</v>
      </c>
      <c r="R11496" s="36">
        <v>0</v>
      </c>
      <c r="S11496" s="39">
        <f t="shared" si="403"/>
        <v>86</v>
      </c>
      <c r="T11496" s="34" t="s">
        <v>29</v>
      </c>
      <c r="U11496" s="12">
        <f>((alpha*(beta^speed))*(speed^ceta))</f>
        <v>41.265430940659712</v>
      </c>
      <c r="V11496" s="8">
        <f t="shared" si="404"/>
        <v>86</v>
      </c>
    </row>
    <row r="11497" spans="1:28">
      <c r="A11497" s="34" t="s">
        <v>19</v>
      </c>
      <c r="B11497" s="34" t="s">
        <v>77</v>
      </c>
      <c r="C11497" s="5" t="s">
        <v>201</v>
      </c>
      <c r="D11497" s="35" t="s">
        <v>88</v>
      </c>
      <c r="E11497" s="36" t="s">
        <v>15</v>
      </c>
      <c r="F11497" s="37">
        <v>50</v>
      </c>
      <c r="G11497" s="38">
        <v>-0.02</v>
      </c>
      <c r="H11497" s="34">
        <v>0.99161836093006683</v>
      </c>
      <c r="I11497" s="35">
        <v>-0.35119405620855126</v>
      </c>
      <c r="J11497" s="35">
        <v>28.152921266648601</v>
      </c>
      <c r="K11497" s="35">
        <v>-8.8458715021688672E-3</v>
      </c>
      <c r="L11497" s="35">
        <v>0.89720981019295831</v>
      </c>
      <c r="M11497" s="35">
        <v>4.4761070251801585E-4</v>
      </c>
      <c r="N11497" s="35">
        <v>0</v>
      </c>
      <c r="O11497" s="35">
        <v>0</v>
      </c>
      <c r="P11497" s="36">
        <v>12</v>
      </c>
      <c r="Q11497" s="37">
        <v>86</v>
      </c>
      <c r="R11497" s="36">
        <v>10</v>
      </c>
      <c r="S11497" s="39">
        <f t="shared" si="403"/>
        <v>86</v>
      </c>
      <c r="T11497" s="34" t="s">
        <v>44</v>
      </c>
      <c r="U11497" s="12">
        <f>(alpha+(beta/(1+EXP((((-1)*ceta)+(delta*LN(speed)))+(epsilon*speed)))))</f>
        <v>0.13383243117756505</v>
      </c>
      <c r="V11497" s="8">
        <f t="shared" si="404"/>
        <v>86</v>
      </c>
    </row>
    <row r="11498" spans="1:28">
      <c r="A11498" s="34" t="s">
        <v>19</v>
      </c>
      <c r="B11498" s="34" t="s">
        <v>77</v>
      </c>
      <c r="C11498" s="5" t="s">
        <v>201</v>
      </c>
      <c r="D11498" s="35" t="s">
        <v>88</v>
      </c>
      <c r="E11498" s="36" t="s">
        <v>16</v>
      </c>
      <c r="F11498" s="37">
        <v>50</v>
      </c>
      <c r="G11498" s="38">
        <v>-0.02</v>
      </c>
      <c r="H11498" s="34">
        <v>0.96116509236425862</v>
      </c>
      <c r="I11498" s="35">
        <v>-3.8110826182698175E-5</v>
      </c>
      <c r="J11498" s="35">
        <v>7.0810899229860206E-3</v>
      </c>
      <c r="K11498" s="35">
        <v>-0.48365149452683454</v>
      </c>
      <c r="L11498" s="35">
        <v>13.708709708636032</v>
      </c>
      <c r="M11498" s="35">
        <v>0</v>
      </c>
      <c r="N11498" s="35">
        <v>0</v>
      </c>
      <c r="O11498" s="35">
        <v>0</v>
      </c>
      <c r="P11498" s="36">
        <v>12</v>
      </c>
      <c r="Q11498" s="37">
        <v>86</v>
      </c>
      <c r="R11498" s="36">
        <v>14</v>
      </c>
      <c r="S11498" s="39">
        <f t="shared" si="403"/>
        <v>86</v>
      </c>
      <c r="T11498" s="34" t="s">
        <v>51</v>
      </c>
      <c r="U11498" s="12">
        <f>(((alpha*(speed^3))+(beta*(speed^2))+(ceta*speed))+delta)</f>
        <v>0.24580259127059989</v>
      </c>
      <c r="V11498" s="8">
        <f t="shared" si="404"/>
        <v>86</v>
      </c>
    </row>
    <row r="11499" spans="1:28">
      <c r="A11499" s="34" t="s">
        <v>19</v>
      </c>
      <c r="B11499" s="34" t="s">
        <v>77</v>
      </c>
      <c r="C11499" s="5" t="s">
        <v>201</v>
      </c>
      <c r="D11499" s="35" t="s">
        <v>88</v>
      </c>
      <c r="E11499" s="36" t="s">
        <v>14</v>
      </c>
      <c r="F11499" s="37">
        <v>50</v>
      </c>
      <c r="G11499" s="38">
        <v>-0.02</v>
      </c>
      <c r="H11499" s="34">
        <v>0.98755947119845322</v>
      </c>
      <c r="I11499" s="35">
        <v>1.130314825018168</v>
      </c>
      <c r="J11499" s="35">
        <v>0.98458354500858636</v>
      </c>
      <c r="K11499" s="35">
        <v>-0.70872730154345098</v>
      </c>
      <c r="L11499" s="35">
        <v>0</v>
      </c>
      <c r="M11499" s="35">
        <v>0</v>
      </c>
      <c r="N11499" s="35">
        <v>0</v>
      </c>
      <c r="O11499" s="35">
        <v>0</v>
      </c>
      <c r="P11499" s="36">
        <v>12</v>
      </c>
      <c r="Q11499" s="37">
        <v>86</v>
      </c>
      <c r="R11499" s="36">
        <v>0</v>
      </c>
      <c r="S11499" s="39">
        <f t="shared" si="403"/>
        <v>86</v>
      </c>
      <c r="T11499" s="34" t="s">
        <v>29</v>
      </c>
      <c r="U11499" s="12">
        <f>((alpha*(beta^speed))*(speed^ceta))</f>
        <v>1.2644127295808969E-2</v>
      </c>
      <c r="V11499" s="8">
        <f t="shared" si="404"/>
        <v>86</v>
      </c>
      <c r="AB11499" s="41"/>
    </row>
    <row r="11500" spans="1:28">
      <c r="A11500" s="34" t="s">
        <v>19</v>
      </c>
      <c r="B11500" s="34" t="s">
        <v>77</v>
      </c>
      <c r="C11500" s="5" t="s">
        <v>201</v>
      </c>
      <c r="D11500" s="35" t="s">
        <v>88</v>
      </c>
      <c r="E11500" s="36" t="s">
        <v>18</v>
      </c>
      <c r="F11500" s="37">
        <v>50</v>
      </c>
      <c r="G11500" s="38">
        <v>-0.02</v>
      </c>
      <c r="H11500" s="34">
        <v>0.97832005643296782</v>
      </c>
      <c r="I11500" s="35">
        <v>-4.430285324247409E-7</v>
      </c>
      <c r="J11500" s="35">
        <v>8.091292952915196E-5</v>
      </c>
      <c r="K11500" s="35">
        <v>-5.2706928777624378E-3</v>
      </c>
      <c r="L11500" s="35">
        <v>0.14101236058083189</v>
      </c>
      <c r="M11500" s="35">
        <v>0</v>
      </c>
      <c r="N11500" s="35">
        <v>0</v>
      </c>
      <c r="O11500" s="35">
        <v>0</v>
      </c>
      <c r="P11500" s="36">
        <v>12</v>
      </c>
      <c r="Q11500" s="37">
        <v>86</v>
      </c>
      <c r="R11500" s="36">
        <v>14</v>
      </c>
      <c r="S11500" s="39">
        <f t="shared" si="403"/>
        <v>86</v>
      </c>
      <c r="T11500" s="34" t="s">
        <v>51</v>
      </c>
      <c r="U11500" s="12">
        <f>(((alpha*(speed^3))+(beta*(speed^2))+(ceta*speed))+delta)</f>
        <v>4.3738436709191419E-3</v>
      </c>
      <c r="V11500" s="8">
        <f t="shared" si="404"/>
        <v>86</v>
      </c>
    </row>
    <row r="11501" spans="1:28">
      <c r="A11501" s="34" t="s">
        <v>19</v>
      </c>
      <c r="B11501" s="34" t="s">
        <v>77</v>
      </c>
      <c r="C11501" s="5" t="s">
        <v>201</v>
      </c>
      <c r="D11501" s="35" t="s">
        <v>88</v>
      </c>
      <c r="E11501" s="36" t="s">
        <v>17</v>
      </c>
      <c r="F11501" s="37">
        <v>50</v>
      </c>
      <c r="G11501" s="38">
        <v>-0.02</v>
      </c>
      <c r="H11501" s="34">
        <v>0.95007214992573652</v>
      </c>
      <c r="I11501" s="35">
        <v>-2.0907082866963092E-3</v>
      </c>
      <c r="J11501" s="35">
        <v>0.3836726292892802</v>
      </c>
      <c r="K11501" s="35">
        <v>-25.78970019855425</v>
      </c>
      <c r="L11501" s="35">
        <v>718.38696821600945</v>
      </c>
      <c r="M11501" s="35">
        <v>0</v>
      </c>
      <c r="N11501" s="35">
        <v>0</v>
      </c>
      <c r="O11501" s="35">
        <v>0</v>
      </c>
      <c r="P11501" s="36">
        <v>12</v>
      </c>
      <c r="Q11501" s="37">
        <v>86</v>
      </c>
      <c r="R11501" s="36">
        <v>14</v>
      </c>
      <c r="S11501" s="39">
        <f t="shared" si="403"/>
        <v>86</v>
      </c>
      <c r="T11501" s="34" t="s">
        <v>51</v>
      </c>
      <c r="U11501" s="12">
        <f>(((alpha*(speed^3))+(beta*(speed^2))+(ceta*speed))+delta)</f>
        <v>8.3079673609528299</v>
      </c>
      <c r="V11501" s="8">
        <f t="shared" si="404"/>
        <v>86</v>
      </c>
    </row>
    <row r="11502" spans="1:28">
      <c r="A11502" s="34" t="s">
        <v>19</v>
      </c>
      <c r="B11502" s="34" t="s">
        <v>77</v>
      </c>
      <c r="C11502" s="5" t="s">
        <v>201</v>
      </c>
      <c r="D11502" s="35" t="s">
        <v>88</v>
      </c>
      <c r="E11502" s="36" t="s">
        <v>15</v>
      </c>
      <c r="F11502" s="37">
        <v>100</v>
      </c>
      <c r="G11502" s="38">
        <v>-0.02</v>
      </c>
      <c r="H11502" s="34">
        <v>0.98575613793673644</v>
      </c>
      <c r="I11502" s="35">
        <v>-0.5278984936934682</v>
      </c>
      <c r="J11502" s="35">
        <v>22.85374271221497</v>
      </c>
      <c r="K11502" s="35">
        <v>5.1132922682738072E-2</v>
      </c>
      <c r="L11502" s="35">
        <v>0.78784486051293545</v>
      </c>
      <c r="M11502" s="35">
        <v>9.8199756706919485E-4</v>
      </c>
      <c r="N11502" s="35">
        <v>0</v>
      </c>
      <c r="O11502" s="35">
        <v>0</v>
      </c>
      <c r="P11502" s="36">
        <v>12</v>
      </c>
      <c r="Q11502" s="37">
        <v>86</v>
      </c>
      <c r="R11502" s="36">
        <v>10</v>
      </c>
      <c r="S11502" s="39">
        <f t="shared" si="403"/>
        <v>86</v>
      </c>
      <c r="T11502" s="34" t="s">
        <v>44</v>
      </c>
      <c r="U11502" s="12">
        <f>(alpha+(beta/(1+EXP((((-1)*ceta)+(delta*LN(speed)))+(epsilon*speed)))))</f>
        <v>0.11480982568852793</v>
      </c>
      <c r="V11502" s="8">
        <f t="shared" si="404"/>
        <v>86</v>
      </c>
    </row>
    <row r="11503" spans="1:28">
      <c r="A11503" s="34" t="s">
        <v>19</v>
      </c>
      <c r="B11503" s="34" t="s">
        <v>77</v>
      </c>
      <c r="C11503" s="5" t="s">
        <v>201</v>
      </c>
      <c r="D11503" s="35" t="s">
        <v>88</v>
      </c>
      <c r="E11503" s="36" t="s">
        <v>16</v>
      </c>
      <c r="F11503" s="37">
        <v>100</v>
      </c>
      <c r="G11503" s="38">
        <v>-0.02</v>
      </c>
      <c r="H11503" s="34">
        <v>0.94845979036464212</v>
      </c>
      <c r="I11503" s="35">
        <v>-3.7425604860881713E-5</v>
      </c>
      <c r="J11503" s="35">
        <v>7.1186043467324697E-3</v>
      </c>
      <c r="K11503" s="35">
        <v>-0.51452130888664072</v>
      </c>
      <c r="L11503" s="35">
        <v>15.635171642020142</v>
      </c>
      <c r="M11503" s="35">
        <v>0</v>
      </c>
      <c r="N11503" s="35">
        <v>0</v>
      </c>
      <c r="O11503" s="35">
        <v>0</v>
      </c>
      <c r="P11503" s="36">
        <v>12</v>
      </c>
      <c r="Q11503" s="37">
        <v>86</v>
      </c>
      <c r="R11503" s="36">
        <v>14</v>
      </c>
      <c r="S11503" s="39">
        <f t="shared" si="403"/>
        <v>86</v>
      </c>
      <c r="T11503" s="34" t="s">
        <v>51</v>
      </c>
      <c r="U11503" s="12">
        <f>(((alpha*(speed^3))+(beta*(speed^2))+(ceta*speed))+delta)</f>
        <v>0.23075630080940535</v>
      </c>
      <c r="V11503" s="8">
        <f t="shared" si="404"/>
        <v>86</v>
      </c>
    </row>
    <row r="11504" spans="1:28">
      <c r="A11504" s="34" t="s">
        <v>19</v>
      </c>
      <c r="B11504" s="34" t="s">
        <v>77</v>
      </c>
      <c r="C11504" s="5" t="s">
        <v>201</v>
      </c>
      <c r="D11504" s="35" t="s">
        <v>88</v>
      </c>
      <c r="E11504" s="36" t="s">
        <v>14</v>
      </c>
      <c r="F11504" s="37">
        <v>100</v>
      </c>
      <c r="G11504" s="38">
        <v>-0.02</v>
      </c>
      <c r="H11504" s="34">
        <v>0.98446957238160337</v>
      </c>
      <c r="I11504" s="35">
        <v>0.83074776180118781</v>
      </c>
      <c r="J11504" s="35">
        <v>0.98027251938687088</v>
      </c>
      <c r="K11504" s="35">
        <v>-0.55168842924992512</v>
      </c>
      <c r="L11504" s="35">
        <v>0</v>
      </c>
      <c r="M11504" s="35">
        <v>0</v>
      </c>
      <c r="N11504" s="35">
        <v>0</v>
      </c>
      <c r="O11504" s="35">
        <v>0</v>
      </c>
      <c r="P11504" s="36">
        <v>12</v>
      </c>
      <c r="Q11504" s="37">
        <v>86</v>
      </c>
      <c r="R11504" s="36">
        <v>0</v>
      </c>
      <c r="S11504" s="39">
        <f t="shared" si="403"/>
        <v>86</v>
      </c>
      <c r="T11504" s="34" t="s">
        <v>29</v>
      </c>
      <c r="U11504" s="12">
        <f>((alpha*(beta^speed))*(speed^ceta))</f>
        <v>1.2824958595112542E-2</v>
      </c>
      <c r="V11504" s="8">
        <f t="shared" si="404"/>
        <v>86</v>
      </c>
    </row>
    <row r="11505" spans="1:28">
      <c r="A11505" s="34" t="s">
        <v>19</v>
      </c>
      <c r="B11505" s="34" t="s">
        <v>77</v>
      </c>
      <c r="C11505" s="5" t="s">
        <v>201</v>
      </c>
      <c r="D11505" s="35" t="s">
        <v>88</v>
      </c>
      <c r="E11505" s="36" t="s">
        <v>18</v>
      </c>
      <c r="F11505" s="37">
        <v>100</v>
      </c>
      <c r="G11505" s="38">
        <v>-0.02</v>
      </c>
      <c r="H11505" s="34">
        <v>0.98060651464172977</v>
      </c>
      <c r="I11505" s="35">
        <v>-4.5991033213385427E-7</v>
      </c>
      <c r="J11505" s="35">
        <v>8.5509408301997461E-5</v>
      </c>
      <c r="K11505" s="35">
        <v>-5.7018094478053314E-3</v>
      </c>
      <c r="L11505" s="35">
        <v>0.15502507770611468</v>
      </c>
      <c r="M11505" s="35">
        <v>0</v>
      </c>
      <c r="N11505" s="35">
        <v>0</v>
      </c>
      <c r="O11505" s="35">
        <v>0</v>
      </c>
      <c r="P11505" s="36">
        <v>12</v>
      </c>
      <c r="Q11505" s="37">
        <v>86</v>
      </c>
      <c r="R11505" s="36">
        <v>14</v>
      </c>
      <c r="S11505" s="39">
        <f t="shared" si="403"/>
        <v>86</v>
      </c>
      <c r="T11505" s="34" t="s">
        <v>51</v>
      </c>
      <c r="U11505" s="12">
        <f>(((alpha*(speed^3))+(beta*(speed^2))+(ceta*speed))+delta)</f>
        <v>4.5683227806986859E-3</v>
      </c>
      <c r="V11505" s="8">
        <f t="shared" si="404"/>
        <v>86</v>
      </c>
      <c r="AB11505" s="41"/>
    </row>
    <row r="11506" spans="1:28">
      <c r="A11506" s="34" t="s">
        <v>19</v>
      </c>
      <c r="B11506" s="34" t="s">
        <v>77</v>
      </c>
      <c r="C11506" s="5" t="s">
        <v>201</v>
      </c>
      <c r="D11506" s="35" t="s">
        <v>88</v>
      </c>
      <c r="E11506" s="36" t="s">
        <v>17</v>
      </c>
      <c r="F11506" s="37">
        <v>100</v>
      </c>
      <c r="G11506" s="38">
        <v>-0.02</v>
      </c>
      <c r="H11506" s="34">
        <v>0.93078542285134058</v>
      </c>
      <c r="I11506" s="35">
        <v>-1.9654900747914207E-3</v>
      </c>
      <c r="J11506" s="35">
        <v>0.36872145972537751</v>
      </c>
      <c r="K11506" s="35">
        <v>-26.607948571667897</v>
      </c>
      <c r="L11506" s="35">
        <v>819.71471291048044</v>
      </c>
      <c r="M11506" s="35">
        <v>0</v>
      </c>
      <c r="N11506" s="35">
        <v>0</v>
      </c>
      <c r="O11506" s="35">
        <v>0</v>
      </c>
      <c r="P11506" s="36">
        <v>12</v>
      </c>
      <c r="Q11506" s="37">
        <v>86</v>
      </c>
      <c r="R11506" s="36">
        <v>14</v>
      </c>
      <c r="S11506" s="39">
        <f t="shared" si="403"/>
        <v>86</v>
      </c>
      <c r="T11506" s="34" t="s">
        <v>51</v>
      </c>
      <c r="U11506" s="12">
        <f>(((alpha*(speed^3))+(beta*(speed^2))+(ceta*speed))+delta)</f>
        <v>8.3332968644011771</v>
      </c>
      <c r="V11506" s="8">
        <f t="shared" si="404"/>
        <v>86</v>
      </c>
    </row>
    <row r="11507" spans="1:28">
      <c r="A11507" s="34" t="s">
        <v>19</v>
      </c>
      <c r="B11507" s="34" t="s">
        <v>77</v>
      </c>
      <c r="C11507" s="5" t="s">
        <v>201</v>
      </c>
      <c r="D11507" s="35" t="s">
        <v>88</v>
      </c>
      <c r="E11507" s="36" t="s">
        <v>15</v>
      </c>
      <c r="F11507" s="37">
        <v>0</v>
      </c>
      <c r="G11507" s="38">
        <v>0.02</v>
      </c>
      <c r="H11507" s="34">
        <v>0.99795521968363621</v>
      </c>
      <c r="I11507" s="35">
        <v>2.0347918256779334</v>
      </c>
      <c r="J11507" s="35">
        <v>-0.16585398383104416</v>
      </c>
      <c r="K11507" s="35">
        <v>55.231874288205091</v>
      </c>
      <c r="L11507" s="35">
        <v>-1.3239426368133507</v>
      </c>
      <c r="M11507" s="35">
        <v>0</v>
      </c>
      <c r="N11507" s="35">
        <v>0</v>
      </c>
      <c r="O11507" s="35">
        <v>0</v>
      </c>
      <c r="P11507" s="36">
        <v>12</v>
      </c>
      <c r="Q11507" s="37">
        <v>86</v>
      </c>
      <c r="R11507" s="36">
        <v>1</v>
      </c>
      <c r="S11507" s="39">
        <f t="shared" si="403"/>
        <v>86</v>
      </c>
      <c r="T11507" s="34" t="s">
        <v>30</v>
      </c>
      <c r="U11507" s="12">
        <f>((alpha*(speed^beta))+(ceta*(speed^delta)))</f>
        <v>1.1237348383301524</v>
      </c>
      <c r="V11507" s="8">
        <f t="shared" si="404"/>
        <v>86</v>
      </c>
    </row>
    <row r="11508" spans="1:28">
      <c r="A11508" s="34" t="s">
        <v>19</v>
      </c>
      <c r="B11508" s="34" t="s">
        <v>77</v>
      </c>
      <c r="C11508" s="5" t="s">
        <v>201</v>
      </c>
      <c r="D11508" s="35" t="s">
        <v>88</v>
      </c>
      <c r="E11508" s="36" t="s">
        <v>16</v>
      </c>
      <c r="F11508" s="37">
        <v>0</v>
      </c>
      <c r="G11508" s="38">
        <v>0.02</v>
      </c>
      <c r="H11508" s="34">
        <v>0.98101775843980843</v>
      </c>
      <c r="I11508" s="35">
        <v>7.8475071290021283</v>
      </c>
      <c r="J11508" s="35">
        <v>34.1755020726034</v>
      </c>
      <c r="K11508" s="35">
        <v>1.6875281918816474</v>
      </c>
      <c r="L11508" s="35">
        <v>1.3075626655942663</v>
      </c>
      <c r="M11508" s="35">
        <v>6.2944178721166197E-4</v>
      </c>
      <c r="N11508" s="35">
        <v>0</v>
      </c>
      <c r="O11508" s="35">
        <v>0</v>
      </c>
      <c r="P11508" s="36">
        <v>12</v>
      </c>
      <c r="Q11508" s="37">
        <v>86</v>
      </c>
      <c r="R11508" s="36">
        <v>10</v>
      </c>
      <c r="S11508" s="39">
        <f t="shared" si="403"/>
        <v>86</v>
      </c>
      <c r="T11508" s="34" t="s">
        <v>44</v>
      </c>
      <c r="U11508" s="12">
        <f>(alpha+(beta/(1+EXP((((-1)*ceta)+(delta*LN(speed)))+(epsilon*speed)))))</f>
        <v>8.3569428329915443</v>
      </c>
      <c r="V11508" s="8">
        <f t="shared" si="404"/>
        <v>86</v>
      </c>
    </row>
    <row r="11509" spans="1:28">
      <c r="A11509" s="34" t="s">
        <v>19</v>
      </c>
      <c r="B11509" s="34" t="s">
        <v>77</v>
      </c>
      <c r="C11509" s="5" t="s">
        <v>201</v>
      </c>
      <c r="D11509" s="35" t="s">
        <v>88</v>
      </c>
      <c r="E11509" s="36" t="s">
        <v>14</v>
      </c>
      <c r="F11509" s="37">
        <v>0</v>
      </c>
      <c r="G11509" s="38">
        <v>0.02</v>
      </c>
      <c r="H11509" s="34">
        <v>0.99253811237202227</v>
      </c>
      <c r="I11509" s="35">
        <v>2.3165139725476278</v>
      </c>
      <c r="J11509" s="35">
        <v>1.015009083829522</v>
      </c>
      <c r="K11509" s="35">
        <v>-1.0449449594626408</v>
      </c>
      <c r="L11509" s="35">
        <v>0</v>
      </c>
      <c r="M11509" s="35">
        <v>0</v>
      </c>
      <c r="N11509" s="35">
        <v>0</v>
      </c>
      <c r="O11509" s="35">
        <v>0</v>
      </c>
      <c r="P11509" s="36">
        <v>12</v>
      </c>
      <c r="Q11509" s="37">
        <v>86</v>
      </c>
      <c r="R11509" s="36">
        <v>0</v>
      </c>
      <c r="S11509" s="39">
        <f t="shared" si="403"/>
        <v>86</v>
      </c>
      <c r="T11509" s="34" t="s">
        <v>29</v>
      </c>
      <c r="U11509" s="12">
        <f>((alpha*(beta^speed))*(speed^ceta))</f>
        <v>7.9397058190055006E-2</v>
      </c>
      <c r="V11509" s="8">
        <f t="shared" si="404"/>
        <v>86</v>
      </c>
    </row>
    <row r="11510" spans="1:28">
      <c r="A11510" s="34" t="s">
        <v>19</v>
      </c>
      <c r="B11510" s="34" t="s">
        <v>77</v>
      </c>
      <c r="C11510" s="5" t="s">
        <v>201</v>
      </c>
      <c r="D11510" s="35" t="s">
        <v>88</v>
      </c>
      <c r="E11510" s="36" t="s">
        <v>18</v>
      </c>
      <c r="F11510" s="37">
        <v>0</v>
      </c>
      <c r="G11510" s="38">
        <v>0.02</v>
      </c>
      <c r="H11510" s="34">
        <v>0.9813189862722953</v>
      </c>
      <c r="I11510" s="35">
        <v>0.66584649451360678</v>
      </c>
      <c r="J11510" s="35">
        <v>-0.79633783532614344</v>
      </c>
      <c r="K11510" s="35">
        <v>9.9270135677758942E-3</v>
      </c>
      <c r="L11510" s="35">
        <v>0.33021027472756015</v>
      </c>
      <c r="M11510" s="35">
        <v>0</v>
      </c>
      <c r="N11510" s="35">
        <v>0</v>
      </c>
      <c r="O11510" s="35">
        <v>0</v>
      </c>
      <c r="P11510" s="36">
        <v>12</v>
      </c>
      <c r="Q11510" s="37">
        <v>86</v>
      </c>
      <c r="R11510" s="36">
        <v>1</v>
      </c>
      <c r="S11510" s="39">
        <f t="shared" si="403"/>
        <v>86</v>
      </c>
      <c r="T11510" s="34" t="s">
        <v>30</v>
      </c>
      <c r="U11510" s="12">
        <f>((alpha*(speed^beta))+(ceta*(speed^delta)))</f>
        <v>6.2393043441940355E-2</v>
      </c>
      <c r="V11510" s="8">
        <f t="shared" si="404"/>
        <v>86</v>
      </c>
      <c r="AB11510" s="41"/>
    </row>
    <row r="11511" spans="1:28">
      <c r="A11511" s="34" t="s">
        <v>19</v>
      </c>
      <c r="B11511" s="34" t="s">
        <v>77</v>
      </c>
      <c r="C11511" s="5" t="s">
        <v>201</v>
      </c>
      <c r="D11511" s="35" t="s">
        <v>88</v>
      </c>
      <c r="E11511" s="36" t="s">
        <v>17</v>
      </c>
      <c r="F11511" s="37">
        <v>0</v>
      </c>
      <c r="G11511" s="38">
        <v>0.02</v>
      </c>
      <c r="H11511" s="34">
        <v>0.98174876675281209</v>
      </c>
      <c r="I11511" s="35">
        <v>2626.628487959963</v>
      </c>
      <c r="J11511" s="35">
        <v>1.0087348731515311</v>
      </c>
      <c r="K11511" s="35">
        <v>-0.57756300836656116</v>
      </c>
      <c r="L11511" s="35">
        <v>0</v>
      </c>
      <c r="M11511" s="35">
        <v>0</v>
      </c>
      <c r="N11511" s="35">
        <v>0</v>
      </c>
      <c r="O11511" s="35">
        <v>0</v>
      </c>
      <c r="P11511" s="36">
        <v>12</v>
      </c>
      <c r="Q11511" s="37">
        <v>86</v>
      </c>
      <c r="R11511" s="36">
        <v>0</v>
      </c>
      <c r="S11511" s="39">
        <f t="shared" si="403"/>
        <v>86</v>
      </c>
      <c r="T11511" s="34" t="s">
        <v>29</v>
      </c>
      <c r="U11511" s="12">
        <f>((alpha*(beta^speed))*(speed^ceta))</f>
        <v>423.57364355083706</v>
      </c>
      <c r="V11511" s="8">
        <f t="shared" si="404"/>
        <v>86</v>
      </c>
    </row>
    <row r="11512" spans="1:28">
      <c r="A11512" s="34" t="s">
        <v>19</v>
      </c>
      <c r="B11512" s="34" t="s">
        <v>77</v>
      </c>
      <c r="C11512" s="5" t="s">
        <v>201</v>
      </c>
      <c r="D11512" s="35" t="s">
        <v>88</v>
      </c>
      <c r="E11512" s="36" t="s">
        <v>15</v>
      </c>
      <c r="F11512" s="37">
        <v>50</v>
      </c>
      <c r="G11512" s="38">
        <v>0.02</v>
      </c>
      <c r="H11512" s="34">
        <v>0.99263603485571605</v>
      </c>
      <c r="I11512" s="35">
        <v>2.0469763018332245</v>
      </c>
      <c r="J11512" s="35">
        <v>2.9833814174449906</v>
      </c>
      <c r="K11512" s="35">
        <v>-0.38204847928658597</v>
      </c>
      <c r="L11512" s="35">
        <v>0</v>
      </c>
      <c r="M11512" s="35">
        <v>0</v>
      </c>
      <c r="N11512" s="35">
        <v>0</v>
      </c>
      <c r="O11512" s="35">
        <v>0</v>
      </c>
      <c r="P11512" s="36">
        <v>12</v>
      </c>
      <c r="Q11512" s="37">
        <v>85</v>
      </c>
      <c r="R11512" s="36">
        <v>13</v>
      </c>
      <c r="S11512" s="39">
        <f t="shared" si="403"/>
        <v>85</v>
      </c>
      <c r="T11512" s="34" t="s">
        <v>50</v>
      </c>
      <c r="U11512" s="12">
        <f>EXP((alpha+(beta/speed))+(ceta*LN(speed)))</f>
        <v>1.4692715741713274</v>
      </c>
      <c r="V11512" s="8">
        <f t="shared" si="404"/>
        <v>85</v>
      </c>
    </row>
    <row r="11513" spans="1:28">
      <c r="A11513" s="34" t="s">
        <v>19</v>
      </c>
      <c r="B11513" s="34" t="s">
        <v>77</v>
      </c>
      <c r="C11513" s="5" t="s">
        <v>201</v>
      </c>
      <c r="D11513" s="35" t="s">
        <v>88</v>
      </c>
      <c r="E11513" s="36" t="s">
        <v>16</v>
      </c>
      <c r="F11513" s="37">
        <v>50</v>
      </c>
      <c r="G11513" s="38">
        <v>0.02</v>
      </c>
      <c r="H11513" s="34">
        <v>0.98177686942485409</v>
      </c>
      <c r="I11513" s="35">
        <v>37.89495735799089</v>
      </c>
      <c r="J11513" s="35">
        <v>0.99914370159979848</v>
      </c>
      <c r="K11513" s="35">
        <v>-0.25251637632300794</v>
      </c>
      <c r="L11513" s="35">
        <v>0</v>
      </c>
      <c r="M11513" s="35">
        <v>0</v>
      </c>
      <c r="N11513" s="35">
        <v>0</v>
      </c>
      <c r="O11513" s="35">
        <v>0</v>
      </c>
      <c r="P11513" s="36">
        <v>12</v>
      </c>
      <c r="Q11513" s="37">
        <v>85</v>
      </c>
      <c r="R11513" s="36">
        <v>0</v>
      </c>
      <c r="S11513" s="39">
        <f t="shared" si="403"/>
        <v>85</v>
      </c>
      <c r="T11513" s="34" t="s">
        <v>29</v>
      </c>
      <c r="U11513" s="12">
        <f>((alpha*(beta^speed))*(speed^ceta))</f>
        <v>11.474868665701175</v>
      </c>
      <c r="V11513" s="8">
        <f t="shared" si="404"/>
        <v>85</v>
      </c>
    </row>
    <row r="11514" spans="1:28">
      <c r="A11514" s="34" t="s">
        <v>19</v>
      </c>
      <c r="B11514" s="34" t="s">
        <v>77</v>
      </c>
      <c r="C11514" s="5" t="s">
        <v>201</v>
      </c>
      <c r="D11514" s="35" t="s">
        <v>88</v>
      </c>
      <c r="E11514" s="36" t="s">
        <v>14</v>
      </c>
      <c r="F11514" s="37">
        <v>50</v>
      </c>
      <c r="G11514" s="38">
        <v>0.02</v>
      </c>
      <c r="H11514" s="34">
        <v>0.99189791773156577</v>
      </c>
      <c r="I11514" s="35">
        <v>0.54390564441291056</v>
      </c>
      <c r="J11514" s="35">
        <v>-0.38532610900227127</v>
      </c>
      <c r="K11514" s="35">
        <v>11.483272919447963</v>
      </c>
      <c r="L11514" s="35">
        <v>-2.3050905696983013</v>
      </c>
      <c r="M11514" s="35">
        <v>0</v>
      </c>
      <c r="N11514" s="35">
        <v>0</v>
      </c>
      <c r="O11514" s="35">
        <v>0</v>
      </c>
      <c r="P11514" s="36">
        <v>12</v>
      </c>
      <c r="Q11514" s="37">
        <v>85</v>
      </c>
      <c r="R11514" s="36">
        <v>1</v>
      </c>
      <c r="S11514" s="39">
        <f t="shared" si="403"/>
        <v>85</v>
      </c>
      <c r="T11514" s="34" t="s">
        <v>30</v>
      </c>
      <c r="U11514" s="12">
        <f>((alpha*(speed^beta))+(ceta*(speed^delta)))</f>
        <v>9.8599992933881664E-2</v>
      </c>
      <c r="V11514" s="8">
        <f t="shared" si="404"/>
        <v>85</v>
      </c>
    </row>
    <row r="11515" spans="1:28">
      <c r="A11515" s="34" t="s">
        <v>19</v>
      </c>
      <c r="B11515" s="34" t="s">
        <v>77</v>
      </c>
      <c r="C11515" s="5" t="s">
        <v>201</v>
      </c>
      <c r="D11515" s="35" t="s">
        <v>88</v>
      </c>
      <c r="E11515" s="36" t="s">
        <v>18</v>
      </c>
      <c r="F11515" s="37">
        <v>50</v>
      </c>
      <c r="G11515" s="38">
        <v>0.02</v>
      </c>
      <c r="H11515" s="34">
        <v>0.97972119719654382</v>
      </c>
      <c r="I11515" s="35">
        <v>0.37083113125563971</v>
      </c>
      <c r="J11515" s="35">
        <v>0.9959505082812623</v>
      </c>
      <c r="K11515" s="35">
        <v>-0.32933794137834427</v>
      </c>
      <c r="L11515" s="35">
        <v>0</v>
      </c>
      <c r="M11515" s="35">
        <v>0</v>
      </c>
      <c r="N11515" s="35">
        <v>0</v>
      </c>
      <c r="O11515" s="35">
        <v>0</v>
      </c>
      <c r="P11515" s="36">
        <v>12</v>
      </c>
      <c r="Q11515" s="37">
        <v>85</v>
      </c>
      <c r="R11515" s="36">
        <v>0</v>
      </c>
      <c r="S11515" s="39">
        <f t="shared" si="403"/>
        <v>85</v>
      </c>
      <c r="T11515" s="34" t="s">
        <v>29</v>
      </c>
      <c r="U11515" s="12">
        <f>((alpha*(beta^speed))*(speed^ceta))</f>
        <v>6.0807160505166463E-2</v>
      </c>
      <c r="V11515" s="8">
        <f t="shared" si="404"/>
        <v>85</v>
      </c>
    </row>
    <row r="11516" spans="1:28">
      <c r="A11516" s="34" t="s">
        <v>19</v>
      </c>
      <c r="B11516" s="34" t="s">
        <v>77</v>
      </c>
      <c r="C11516" s="5" t="s">
        <v>201</v>
      </c>
      <c r="D11516" s="35" t="s">
        <v>88</v>
      </c>
      <c r="E11516" s="36" t="s">
        <v>17</v>
      </c>
      <c r="F11516" s="37">
        <v>50</v>
      </c>
      <c r="G11516" s="38">
        <v>0.02</v>
      </c>
      <c r="H11516" s="34">
        <v>0.95866041368542509</v>
      </c>
      <c r="I11516" s="35">
        <v>2311.5607742737916</v>
      </c>
      <c r="J11516" s="35">
        <v>1.0036224094352406</v>
      </c>
      <c r="K11516" s="35">
        <v>-0.33159429153098968</v>
      </c>
      <c r="L11516" s="35">
        <v>0</v>
      </c>
      <c r="M11516" s="35">
        <v>0</v>
      </c>
      <c r="N11516" s="35">
        <v>0</v>
      </c>
      <c r="O11516" s="35">
        <v>0</v>
      </c>
      <c r="P11516" s="36">
        <v>12</v>
      </c>
      <c r="Q11516" s="37">
        <v>85</v>
      </c>
      <c r="R11516" s="36">
        <v>0</v>
      </c>
      <c r="S11516" s="39">
        <f t="shared" si="403"/>
        <v>85</v>
      </c>
      <c r="T11516" s="34" t="s">
        <v>29</v>
      </c>
      <c r="U11516" s="12">
        <f>((alpha*(beta^speed))*(speed^ceta))</f>
        <v>720.44487690010817</v>
      </c>
      <c r="V11516" s="8">
        <f t="shared" si="404"/>
        <v>85</v>
      </c>
    </row>
    <row r="11517" spans="1:28">
      <c r="A11517" s="34" t="s">
        <v>19</v>
      </c>
      <c r="B11517" s="34" t="s">
        <v>77</v>
      </c>
      <c r="C11517" s="5" t="s">
        <v>201</v>
      </c>
      <c r="D11517" s="35" t="s">
        <v>88</v>
      </c>
      <c r="E11517" s="36" t="s">
        <v>15</v>
      </c>
      <c r="F11517" s="37">
        <v>100</v>
      </c>
      <c r="G11517" s="38">
        <v>0.02</v>
      </c>
      <c r="H11517" s="34">
        <v>0.99304065333651659</v>
      </c>
      <c r="I11517" s="35">
        <v>-2.5240393523792788E-5</v>
      </c>
      <c r="J11517" s="35">
        <v>3.5994907357717468E-3</v>
      </c>
      <c r="K11517" s="35">
        <v>-0.1891347607816472</v>
      </c>
      <c r="L11517" s="35">
        <v>6.0701370911413859</v>
      </c>
      <c r="M11517" s="35">
        <v>0</v>
      </c>
      <c r="N11517" s="35">
        <v>0</v>
      </c>
      <c r="O11517" s="35">
        <v>0</v>
      </c>
      <c r="P11517" s="36">
        <v>12</v>
      </c>
      <c r="Q11517" s="37">
        <v>69</v>
      </c>
      <c r="R11517" s="36">
        <v>14</v>
      </c>
      <c r="S11517" s="39">
        <f t="shared" si="403"/>
        <v>69</v>
      </c>
      <c r="T11517" s="34" t="s">
        <v>51</v>
      </c>
      <c r="U11517" s="12">
        <f>(((alpha*(speed^3))+(beta*(speed^2))+(ceta*speed))+delta)</f>
        <v>1.8653175541093701</v>
      </c>
      <c r="V11517" s="8">
        <f t="shared" si="404"/>
        <v>69</v>
      </c>
    </row>
    <row r="11518" spans="1:28">
      <c r="A11518" s="34" t="s">
        <v>19</v>
      </c>
      <c r="B11518" s="34" t="s">
        <v>77</v>
      </c>
      <c r="C11518" s="5" t="s">
        <v>201</v>
      </c>
      <c r="D11518" s="35" t="s">
        <v>88</v>
      </c>
      <c r="E11518" s="36" t="s">
        <v>16</v>
      </c>
      <c r="F11518" s="37">
        <v>100</v>
      </c>
      <c r="G11518" s="38">
        <v>0.02</v>
      </c>
      <c r="H11518" s="34">
        <v>0.97913885472644779</v>
      </c>
      <c r="I11518" s="35">
        <v>-5.8128938025664803E-5</v>
      </c>
      <c r="J11518" s="35">
        <v>9.3299674919302619E-3</v>
      </c>
      <c r="K11518" s="35">
        <v>-0.60538157867311104</v>
      </c>
      <c r="L11518" s="35">
        <v>31.88940386393233</v>
      </c>
      <c r="M11518" s="35">
        <v>0</v>
      </c>
      <c r="N11518" s="35">
        <v>0</v>
      </c>
      <c r="O11518" s="35">
        <v>0</v>
      </c>
      <c r="P11518" s="36">
        <v>12</v>
      </c>
      <c r="Q11518" s="37">
        <v>69</v>
      </c>
      <c r="R11518" s="36">
        <v>14</v>
      </c>
      <c r="S11518" s="39">
        <f t="shared" si="403"/>
        <v>69</v>
      </c>
      <c r="T11518" s="34" t="s">
        <v>51</v>
      </c>
      <c r="U11518" s="12">
        <f>(((alpha*(speed^3))+(beta*(speed^2))+(ceta*speed))+delta)</f>
        <v>15.442170862694525</v>
      </c>
      <c r="V11518" s="8">
        <f t="shared" si="404"/>
        <v>69</v>
      </c>
    </row>
    <row r="11519" spans="1:28">
      <c r="A11519" s="34" t="s">
        <v>19</v>
      </c>
      <c r="B11519" s="34" t="s">
        <v>77</v>
      </c>
      <c r="C11519" s="5" t="s">
        <v>201</v>
      </c>
      <c r="D11519" s="35" t="s">
        <v>88</v>
      </c>
      <c r="E11519" s="36" t="s">
        <v>14</v>
      </c>
      <c r="F11519" s="37">
        <v>100</v>
      </c>
      <c r="G11519" s="38">
        <v>0.02</v>
      </c>
      <c r="H11519" s="34">
        <v>0.99207759484685654</v>
      </c>
      <c r="I11519" s="35">
        <v>-1.9694447149146752E-6</v>
      </c>
      <c r="J11519" s="35">
        <v>2.7380778663652099E-4</v>
      </c>
      <c r="K11519" s="35">
        <v>-1.3556903285253502E-2</v>
      </c>
      <c r="L11519" s="35">
        <v>0.38991317083401461</v>
      </c>
      <c r="M11519" s="35">
        <v>0</v>
      </c>
      <c r="N11519" s="35">
        <v>0</v>
      </c>
      <c r="O11519" s="35">
        <v>0</v>
      </c>
      <c r="P11519" s="36">
        <v>12</v>
      </c>
      <c r="Q11519" s="37">
        <v>69</v>
      </c>
      <c r="R11519" s="36">
        <v>14</v>
      </c>
      <c r="S11519" s="39">
        <f t="shared" si="403"/>
        <v>69</v>
      </c>
      <c r="T11519" s="34" t="s">
        <v>51</v>
      </c>
      <c r="U11519" s="12">
        <f>(((alpha*(speed^3))+(beta*(speed^2))+(ceta*speed))+delta)</f>
        <v>0.11110540247609441</v>
      </c>
      <c r="V11519" s="8">
        <f t="shared" si="404"/>
        <v>69</v>
      </c>
    </row>
    <row r="11520" spans="1:28">
      <c r="A11520" s="34" t="s">
        <v>19</v>
      </c>
      <c r="B11520" s="34" t="s">
        <v>77</v>
      </c>
      <c r="C11520" s="5" t="s">
        <v>201</v>
      </c>
      <c r="D11520" s="35" t="s">
        <v>88</v>
      </c>
      <c r="E11520" s="36" t="s">
        <v>18</v>
      </c>
      <c r="F11520" s="37">
        <v>100</v>
      </c>
      <c r="G11520" s="38">
        <v>0.02</v>
      </c>
      <c r="H11520" s="34">
        <v>0.98281658886271095</v>
      </c>
      <c r="I11520" s="35">
        <v>0.51433631842834804</v>
      </c>
      <c r="J11520" s="35">
        <v>0.9972776126198668</v>
      </c>
      <c r="K11520" s="35">
        <v>-0.41770657659244959</v>
      </c>
      <c r="L11520" s="35">
        <v>0</v>
      </c>
      <c r="M11520" s="35">
        <v>0</v>
      </c>
      <c r="N11520" s="35">
        <v>0</v>
      </c>
      <c r="O11520" s="35">
        <v>0</v>
      </c>
      <c r="P11520" s="36">
        <v>12</v>
      </c>
      <c r="Q11520" s="37">
        <v>69</v>
      </c>
      <c r="R11520" s="36">
        <v>0</v>
      </c>
      <c r="S11520" s="39">
        <f t="shared" si="403"/>
        <v>69</v>
      </c>
      <c r="T11520" s="34" t="s">
        <v>29</v>
      </c>
      <c r="U11520" s="12">
        <f>((alpha*(beta^speed))*(speed^ceta))</f>
        <v>7.2686985152450798E-2</v>
      </c>
      <c r="V11520" s="8">
        <f t="shared" si="404"/>
        <v>69</v>
      </c>
    </row>
    <row r="11521" spans="1:22">
      <c r="A11521" s="34" t="s">
        <v>19</v>
      </c>
      <c r="B11521" s="34" t="s">
        <v>77</v>
      </c>
      <c r="C11521" s="5" t="s">
        <v>201</v>
      </c>
      <c r="D11521" s="35" t="s">
        <v>88</v>
      </c>
      <c r="E11521" s="36" t="s">
        <v>17</v>
      </c>
      <c r="F11521" s="37">
        <v>100</v>
      </c>
      <c r="G11521" s="38">
        <v>0.02</v>
      </c>
      <c r="H11521" s="34">
        <v>0.95724530606745917</v>
      </c>
      <c r="I11521" s="35">
        <v>-2.792502856993723E-3</v>
      </c>
      <c r="J11521" s="35">
        <v>0.45708293830668068</v>
      </c>
      <c r="K11521" s="35">
        <v>-28.890404201025593</v>
      </c>
      <c r="L11521" s="35">
        <v>1704.4849715589535</v>
      </c>
      <c r="M11521" s="35">
        <v>0</v>
      </c>
      <c r="N11521" s="35">
        <v>0</v>
      </c>
      <c r="O11521" s="35">
        <v>0</v>
      </c>
      <c r="P11521" s="36">
        <v>12</v>
      </c>
      <c r="Q11521" s="37">
        <v>69</v>
      </c>
      <c r="R11521" s="36">
        <v>14</v>
      </c>
      <c r="S11521" s="39">
        <f t="shared" si="403"/>
        <v>69</v>
      </c>
      <c r="T11521" s="34" t="s">
        <v>51</v>
      </c>
      <c r="U11521" s="12">
        <f>(((alpha*(speed^3))+(beta*(speed^2))+(ceta*speed))+delta)</f>
        <v>969.85662991814343</v>
      </c>
      <c r="V11521" s="8">
        <f t="shared" si="404"/>
        <v>69</v>
      </c>
    </row>
    <row r="11522" spans="1:22">
      <c r="A11522" s="34" t="s">
        <v>19</v>
      </c>
      <c r="B11522" s="34" t="s">
        <v>77</v>
      </c>
      <c r="C11522" s="5" t="s">
        <v>201</v>
      </c>
      <c r="D11522" s="35" t="s">
        <v>88</v>
      </c>
      <c r="E11522" s="36" t="s">
        <v>15</v>
      </c>
      <c r="F11522" s="37">
        <v>0</v>
      </c>
      <c r="G11522" s="38">
        <v>0.04</v>
      </c>
      <c r="H11522" s="34">
        <v>0.99503858256481015</v>
      </c>
      <c r="I11522" s="35">
        <v>8.2792151592423799</v>
      </c>
      <c r="J11522" s="35">
        <v>-0.39907948265341225</v>
      </c>
      <c r="K11522" s="35">
        <v>836.68804856357281</v>
      </c>
      <c r="L11522" s="35">
        <v>-2.8168433535821045</v>
      </c>
      <c r="M11522" s="35">
        <v>0</v>
      </c>
      <c r="N11522" s="35">
        <v>0</v>
      </c>
      <c r="O11522" s="35">
        <v>0</v>
      </c>
      <c r="P11522" s="36">
        <v>12</v>
      </c>
      <c r="Q11522" s="37">
        <v>86</v>
      </c>
      <c r="R11522" s="36">
        <v>1</v>
      </c>
      <c r="S11522" s="39">
        <f t="shared" ref="S11522:S11585" si="405">V11522</f>
        <v>86</v>
      </c>
      <c r="T11522" s="34" t="s">
        <v>30</v>
      </c>
      <c r="U11522" s="12">
        <f>((alpha*(speed^beta))+(ceta*(speed^delta)))</f>
        <v>1.4024666452219143</v>
      </c>
      <c r="V11522" s="8">
        <f t="shared" ref="V11522:V11585" si="406">IF($V$1&lt;P11522,P11522,IF($V$1&gt;Q11522,Q11522,$V$1))</f>
        <v>86</v>
      </c>
    </row>
    <row r="11523" spans="1:22">
      <c r="A11523" s="34" t="s">
        <v>19</v>
      </c>
      <c r="B11523" s="34" t="s">
        <v>77</v>
      </c>
      <c r="C11523" s="5" t="s">
        <v>201</v>
      </c>
      <c r="D11523" s="35" t="s">
        <v>88</v>
      </c>
      <c r="E11523" s="36" t="s">
        <v>16</v>
      </c>
      <c r="F11523" s="37">
        <v>0</v>
      </c>
      <c r="G11523" s="38">
        <v>0.04</v>
      </c>
      <c r="H11523" s="34">
        <v>0.96777909055902234</v>
      </c>
      <c r="I11523" s="35">
        <v>-4.5116044918374352E-5</v>
      </c>
      <c r="J11523" s="35">
        <v>7.3275663373698723E-3</v>
      </c>
      <c r="K11523" s="35">
        <v>-0.42615855153853482</v>
      </c>
      <c r="L11523" s="35">
        <v>21.068032477269696</v>
      </c>
      <c r="M11523" s="35">
        <v>0</v>
      </c>
      <c r="N11523" s="35">
        <v>0</v>
      </c>
      <c r="O11523" s="35">
        <v>0</v>
      </c>
      <c r="P11523" s="36">
        <v>12</v>
      </c>
      <c r="Q11523" s="37">
        <v>86</v>
      </c>
      <c r="R11523" s="36">
        <v>14</v>
      </c>
      <c r="S11523" s="39">
        <f t="shared" si="405"/>
        <v>86</v>
      </c>
      <c r="T11523" s="34" t="s">
        <v>51</v>
      </c>
      <c r="U11523" s="12">
        <f>(((alpha*(speed^3))+(beta*(speed^2))+(ceta*speed))+delta)</f>
        <v>9.9167466095417609</v>
      </c>
      <c r="V11523" s="8">
        <f t="shared" si="406"/>
        <v>86</v>
      </c>
    </row>
    <row r="11524" spans="1:22">
      <c r="A11524" s="34" t="s">
        <v>19</v>
      </c>
      <c r="B11524" s="34" t="s">
        <v>77</v>
      </c>
      <c r="C11524" s="5" t="s">
        <v>201</v>
      </c>
      <c r="D11524" s="35" t="s">
        <v>88</v>
      </c>
      <c r="E11524" s="36" t="s">
        <v>14</v>
      </c>
      <c r="F11524" s="37">
        <v>0</v>
      </c>
      <c r="G11524" s="38">
        <v>0.04</v>
      </c>
      <c r="H11524" s="34">
        <v>0.98826008864383241</v>
      </c>
      <c r="I11524" s="35">
        <v>0.14013364630114178</v>
      </c>
      <c r="J11524" s="35">
        <v>-7.5056904721607587E-2</v>
      </c>
      <c r="K11524" s="35">
        <v>4.4573636285838596</v>
      </c>
      <c r="L11524" s="35">
        <v>-1.478054448180778</v>
      </c>
      <c r="M11524" s="35">
        <v>0</v>
      </c>
      <c r="N11524" s="35">
        <v>0</v>
      </c>
      <c r="O11524" s="35">
        <v>0</v>
      </c>
      <c r="P11524" s="36">
        <v>12</v>
      </c>
      <c r="Q11524" s="37">
        <v>86</v>
      </c>
      <c r="R11524" s="36">
        <v>1</v>
      </c>
      <c r="S11524" s="39">
        <f t="shared" si="405"/>
        <v>86</v>
      </c>
      <c r="T11524" s="34" t="s">
        <v>30</v>
      </c>
      <c r="U11524" s="12">
        <f>((alpha*(speed^beta))+(ceta*(speed^delta)))</f>
        <v>0.10647305217307432</v>
      </c>
      <c r="V11524" s="8">
        <f t="shared" si="406"/>
        <v>86</v>
      </c>
    </row>
    <row r="11525" spans="1:22">
      <c r="A11525" s="34" t="s">
        <v>19</v>
      </c>
      <c r="B11525" s="34" t="s">
        <v>77</v>
      </c>
      <c r="C11525" s="5" t="s">
        <v>201</v>
      </c>
      <c r="D11525" s="35" t="s">
        <v>88</v>
      </c>
      <c r="E11525" s="36" t="s">
        <v>18</v>
      </c>
      <c r="F11525" s="37">
        <v>0</v>
      </c>
      <c r="G11525" s="38">
        <v>0.04</v>
      </c>
      <c r="H11525" s="34">
        <v>0.97397928747036289</v>
      </c>
      <c r="I11525" s="35">
        <v>-4.2778766812382966E-7</v>
      </c>
      <c r="J11525" s="35">
        <v>6.7840344406461101E-5</v>
      </c>
      <c r="K11525" s="35">
        <v>-3.9961300726064734E-3</v>
      </c>
      <c r="L11525" s="35">
        <v>0.17362653313198181</v>
      </c>
      <c r="M11525" s="35">
        <v>0</v>
      </c>
      <c r="N11525" s="35">
        <v>0</v>
      </c>
      <c r="O11525" s="35">
        <v>0</v>
      </c>
      <c r="P11525" s="36">
        <v>12</v>
      </c>
      <c r="Q11525" s="37">
        <v>86</v>
      </c>
      <c r="R11525" s="36">
        <v>14</v>
      </c>
      <c r="S11525" s="39">
        <f t="shared" si="405"/>
        <v>86</v>
      </c>
      <c r="T11525" s="34" t="s">
        <v>51</v>
      </c>
      <c r="U11525" s="12">
        <f>(((alpha*(speed^3))+(beta*(speed^2))+(ceta*speed))+delta)</f>
        <v>5.9609621081840786E-2</v>
      </c>
      <c r="V11525" s="8">
        <f t="shared" si="406"/>
        <v>86</v>
      </c>
    </row>
    <row r="11526" spans="1:22">
      <c r="A11526" s="34" t="s">
        <v>19</v>
      </c>
      <c r="B11526" s="34" t="s">
        <v>77</v>
      </c>
      <c r="C11526" s="5" t="s">
        <v>201</v>
      </c>
      <c r="D11526" s="35" t="s">
        <v>88</v>
      </c>
      <c r="E11526" s="36" t="s">
        <v>17</v>
      </c>
      <c r="F11526" s="37">
        <v>0</v>
      </c>
      <c r="G11526" s="38">
        <v>0.04</v>
      </c>
      <c r="H11526" s="34">
        <v>0.98030425238866725</v>
      </c>
      <c r="I11526" s="35">
        <v>2235.7930485076099</v>
      </c>
      <c r="J11526" s="35">
        <v>1.0073542441469598</v>
      </c>
      <c r="K11526" s="35">
        <v>-0.41687116425781873</v>
      </c>
      <c r="L11526" s="35">
        <v>0</v>
      </c>
      <c r="M11526" s="35">
        <v>0</v>
      </c>
      <c r="N11526" s="35">
        <v>0</v>
      </c>
      <c r="O11526" s="35">
        <v>0</v>
      </c>
      <c r="P11526" s="36">
        <v>12</v>
      </c>
      <c r="Q11526" s="37">
        <v>86</v>
      </c>
      <c r="R11526" s="36">
        <v>0</v>
      </c>
      <c r="S11526" s="39">
        <f t="shared" si="405"/>
        <v>86</v>
      </c>
      <c r="T11526" s="34" t="s">
        <v>29</v>
      </c>
      <c r="U11526" s="12">
        <f>((alpha*(beta^speed))*(speed^ceta))</f>
        <v>655.64076042690181</v>
      </c>
      <c r="V11526" s="8">
        <f t="shared" si="406"/>
        <v>86</v>
      </c>
    </row>
    <row r="11527" spans="1:22">
      <c r="A11527" s="34" t="s">
        <v>19</v>
      </c>
      <c r="B11527" s="34" t="s">
        <v>77</v>
      </c>
      <c r="C11527" s="5" t="s">
        <v>201</v>
      </c>
      <c r="D11527" s="35" t="s">
        <v>88</v>
      </c>
      <c r="E11527" s="36" t="s">
        <v>15</v>
      </c>
      <c r="F11527" s="37">
        <v>50</v>
      </c>
      <c r="G11527" s="38">
        <v>0.04</v>
      </c>
      <c r="H11527" s="34">
        <v>0.97664628750992677</v>
      </c>
      <c r="I11527" s="35">
        <v>2.4019511447439013</v>
      </c>
      <c r="J11527" s="35">
        <v>0.51197111332883538</v>
      </c>
      <c r="K11527" s="35">
        <v>-0.38071895851743354</v>
      </c>
      <c r="L11527" s="35">
        <v>0</v>
      </c>
      <c r="M11527" s="35">
        <v>0</v>
      </c>
      <c r="N11527" s="35">
        <v>0</v>
      </c>
      <c r="O11527" s="35">
        <v>0</v>
      </c>
      <c r="P11527" s="36">
        <v>12</v>
      </c>
      <c r="Q11527" s="37">
        <v>60</v>
      </c>
      <c r="R11527" s="36">
        <v>13</v>
      </c>
      <c r="S11527" s="39">
        <f t="shared" si="405"/>
        <v>60</v>
      </c>
      <c r="T11527" s="34" t="s">
        <v>50</v>
      </c>
      <c r="U11527" s="12">
        <f>EXP((alpha+(beta/speed))+(ceta*LN(speed)))</f>
        <v>2.3436027898313108</v>
      </c>
      <c r="V11527" s="8">
        <f t="shared" si="406"/>
        <v>60</v>
      </c>
    </row>
    <row r="11528" spans="1:22">
      <c r="A11528" s="34" t="s">
        <v>19</v>
      </c>
      <c r="B11528" s="34" t="s">
        <v>77</v>
      </c>
      <c r="C11528" s="5" t="s">
        <v>201</v>
      </c>
      <c r="D11528" s="35" t="s">
        <v>88</v>
      </c>
      <c r="E11528" s="36" t="s">
        <v>16</v>
      </c>
      <c r="F11528" s="37">
        <v>50</v>
      </c>
      <c r="G11528" s="38">
        <v>0.04</v>
      </c>
      <c r="H11528" s="34">
        <v>0.98656960957921391</v>
      </c>
      <c r="I11528" s="35">
        <v>-8.982300234606915E-5</v>
      </c>
      <c r="J11528" s="35">
        <v>1.2729084924040039E-2</v>
      </c>
      <c r="K11528" s="35">
        <v>-0.67412530846654484</v>
      </c>
      <c r="L11528" s="35">
        <v>32.776313196962441</v>
      </c>
      <c r="M11528" s="35">
        <v>0</v>
      </c>
      <c r="N11528" s="35">
        <v>0</v>
      </c>
      <c r="O11528" s="35">
        <v>0</v>
      </c>
      <c r="P11528" s="36">
        <v>12</v>
      </c>
      <c r="Q11528" s="37">
        <v>60</v>
      </c>
      <c r="R11528" s="36">
        <v>14</v>
      </c>
      <c r="S11528" s="39">
        <f t="shared" si="405"/>
        <v>60</v>
      </c>
      <c r="T11528" s="34" t="s">
        <v>51</v>
      </c>
      <c r="U11528" s="12">
        <f>(((alpha*(speed^3))+(beta*(speed^2))+(ceta*speed))+delta)</f>
        <v>18.751731908762952</v>
      </c>
      <c r="V11528" s="8">
        <f t="shared" si="406"/>
        <v>60</v>
      </c>
    </row>
    <row r="11529" spans="1:22">
      <c r="A11529" s="34" t="s">
        <v>19</v>
      </c>
      <c r="B11529" s="34" t="s">
        <v>77</v>
      </c>
      <c r="C11529" s="5" t="s">
        <v>201</v>
      </c>
      <c r="D11529" s="35" t="s">
        <v>88</v>
      </c>
      <c r="E11529" s="36" t="s">
        <v>14</v>
      </c>
      <c r="F11529" s="37">
        <v>50</v>
      </c>
      <c r="G11529" s="38">
        <v>0.04</v>
      </c>
      <c r="H11529" s="34">
        <v>0.97556836731525087</v>
      </c>
      <c r="I11529" s="35">
        <v>25.302551087245973</v>
      </c>
      <c r="J11529" s="35">
        <v>-2.9337688378118449</v>
      </c>
      <c r="K11529" s="35">
        <v>0.73141528803407774</v>
      </c>
      <c r="L11529" s="35">
        <v>-0.40311215200155853</v>
      </c>
      <c r="M11529" s="35">
        <v>0</v>
      </c>
      <c r="N11529" s="35">
        <v>0</v>
      </c>
      <c r="O11529" s="35">
        <v>0</v>
      </c>
      <c r="P11529" s="36">
        <v>12</v>
      </c>
      <c r="Q11529" s="37">
        <v>60</v>
      </c>
      <c r="R11529" s="36">
        <v>1</v>
      </c>
      <c r="S11529" s="39">
        <f t="shared" si="405"/>
        <v>60</v>
      </c>
      <c r="T11529" s="34" t="s">
        <v>30</v>
      </c>
      <c r="U11529" s="12">
        <f>((alpha*(speed^beta))+(ceta*(speed^delta)))</f>
        <v>0.14055445524109794</v>
      </c>
      <c r="V11529" s="8">
        <f t="shared" si="406"/>
        <v>60</v>
      </c>
    </row>
    <row r="11530" spans="1:22">
      <c r="A11530" s="34" t="s">
        <v>19</v>
      </c>
      <c r="B11530" s="34" t="s">
        <v>77</v>
      </c>
      <c r="C11530" s="5" t="s">
        <v>201</v>
      </c>
      <c r="D11530" s="35" t="s">
        <v>88</v>
      </c>
      <c r="E11530" s="36" t="s">
        <v>18</v>
      </c>
      <c r="F11530" s="37">
        <v>50</v>
      </c>
      <c r="G11530" s="38">
        <v>0.04</v>
      </c>
      <c r="H11530" s="34">
        <v>0.97871978538004811</v>
      </c>
      <c r="I11530" s="35">
        <v>0.50578537408305169</v>
      </c>
      <c r="J11530" s="35">
        <v>0.99563928481820696</v>
      </c>
      <c r="K11530" s="35">
        <v>-0.38046823804450203</v>
      </c>
      <c r="L11530" s="35">
        <v>0</v>
      </c>
      <c r="M11530" s="35">
        <v>0</v>
      </c>
      <c r="N11530" s="35">
        <v>0</v>
      </c>
      <c r="O11530" s="35">
        <v>0</v>
      </c>
      <c r="P11530" s="36">
        <v>12</v>
      </c>
      <c r="Q11530" s="37">
        <v>60</v>
      </c>
      <c r="R11530" s="36">
        <v>0</v>
      </c>
      <c r="S11530" s="39">
        <f t="shared" si="405"/>
        <v>60</v>
      </c>
      <c r="T11530" s="34" t="s">
        <v>29</v>
      </c>
      <c r="U11530" s="12">
        <f>((alpha*(beta^speed))*(speed^ceta))</f>
        <v>8.1951639080157734E-2</v>
      </c>
      <c r="V11530" s="8">
        <f t="shared" si="406"/>
        <v>60</v>
      </c>
    </row>
    <row r="11531" spans="1:22">
      <c r="A11531" s="34" t="s">
        <v>19</v>
      </c>
      <c r="B11531" s="34" t="s">
        <v>77</v>
      </c>
      <c r="C11531" s="5" t="s">
        <v>201</v>
      </c>
      <c r="D11531" s="35" t="s">
        <v>88</v>
      </c>
      <c r="E11531" s="36" t="s">
        <v>17</v>
      </c>
      <c r="F11531" s="37">
        <v>50</v>
      </c>
      <c r="G11531" s="38">
        <v>0.04</v>
      </c>
      <c r="H11531" s="34">
        <v>0.97387621756030718</v>
      </c>
      <c r="I11531" s="35">
        <v>-4.560612376136931E-3</v>
      </c>
      <c r="J11531" s="35">
        <v>0.61331940133563645</v>
      </c>
      <c r="K11531" s="35">
        <v>-29.896275206303741</v>
      </c>
      <c r="L11531" s="35">
        <v>1700.045496158994</v>
      </c>
      <c r="M11531" s="35">
        <v>0</v>
      </c>
      <c r="N11531" s="35">
        <v>0</v>
      </c>
      <c r="O11531" s="35">
        <v>0</v>
      </c>
      <c r="P11531" s="36">
        <v>12</v>
      </c>
      <c r="Q11531" s="37">
        <v>60</v>
      </c>
      <c r="R11531" s="36">
        <v>14</v>
      </c>
      <c r="S11531" s="39">
        <f t="shared" si="405"/>
        <v>60</v>
      </c>
      <c r="T11531" s="34" t="s">
        <v>51</v>
      </c>
      <c r="U11531" s="12">
        <f t="shared" ref="U11531:U11536" si="407">(((alpha*(speed^3))+(beta*(speed^2))+(ceta*speed))+delta)</f>
        <v>1129.1265553434839</v>
      </c>
      <c r="V11531" s="8">
        <f t="shared" si="406"/>
        <v>60</v>
      </c>
    </row>
    <row r="11532" spans="1:22">
      <c r="A11532" s="34" t="s">
        <v>19</v>
      </c>
      <c r="B11532" s="34" t="s">
        <v>77</v>
      </c>
      <c r="C11532" s="5" t="s">
        <v>201</v>
      </c>
      <c r="D11532" s="35" t="s">
        <v>88</v>
      </c>
      <c r="E11532" s="36" t="s">
        <v>15</v>
      </c>
      <c r="F11532" s="37">
        <v>100</v>
      </c>
      <c r="G11532" s="38">
        <v>0.04</v>
      </c>
      <c r="H11532" s="34">
        <v>0.97087003683540174</v>
      </c>
      <c r="I11532" s="35">
        <v>-1.026889957591417E-4</v>
      </c>
      <c r="J11532" s="35">
        <v>9.1442507723467608E-3</v>
      </c>
      <c r="K11532" s="35">
        <v>-0.33294724355536209</v>
      </c>
      <c r="L11532" s="35">
        <v>8.5210228833661255</v>
      </c>
      <c r="M11532" s="35">
        <v>0</v>
      </c>
      <c r="N11532" s="35">
        <v>0</v>
      </c>
      <c r="O11532" s="35">
        <v>0</v>
      </c>
      <c r="P11532" s="36">
        <v>12</v>
      </c>
      <c r="Q11532" s="37">
        <v>43</v>
      </c>
      <c r="R11532" s="36">
        <v>14</v>
      </c>
      <c r="S11532" s="39">
        <f t="shared" si="405"/>
        <v>43</v>
      </c>
      <c r="T11532" s="34" t="s">
        <v>51</v>
      </c>
      <c r="U11532" s="12">
        <f t="shared" si="407"/>
        <v>2.9475171027326361</v>
      </c>
      <c r="V11532" s="8">
        <f t="shared" si="406"/>
        <v>43</v>
      </c>
    </row>
    <row r="11533" spans="1:22">
      <c r="A11533" s="34" t="s">
        <v>19</v>
      </c>
      <c r="B11533" s="34" t="s">
        <v>77</v>
      </c>
      <c r="C11533" s="5" t="s">
        <v>201</v>
      </c>
      <c r="D11533" s="35" t="s">
        <v>88</v>
      </c>
      <c r="E11533" s="36" t="s">
        <v>16</v>
      </c>
      <c r="F11533" s="37">
        <v>100</v>
      </c>
      <c r="G11533" s="38">
        <v>0.04</v>
      </c>
      <c r="H11533" s="34">
        <v>0.98206124127810857</v>
      </c>
      <c r="I11533" s="35">
        <v>-2.1308186205951904E-4</v>
      </c>
      <c r="J11533" s="35">
        <v>2.2211360654989052E-2</v>
      </c>
      <c r="K11533" s="35">
        <v>-0.96654267953325335</v>
      </c>
      <c r="L11533" s="35">
        <v>44.465079257273111</v>
      </c>
      <c r="M11533" s="35">
        <v>0</v>
      </c>
      <c r="N11533" s="35">
        <v>0</v>
      </c>
      <c r="O11533" s="35">
        <v>0</v>
      </c>
      <c r="P11533" s="36">
        <v>12</v>
      </c>
      <c r="Q11533" s="37">
        <v>43</v>
      </c>
      <c r="R11533" s="36">
        <v>14</v>
      </c>
      <c r="S11533" s="39">
        <f t="shared" si="405"/>
        <v>43</v>
      </c>
      <c r="T11533" s="34" t="s">
        <v>51</v>
      </c>
      <c r="U11533" s="12">
        <f t="shared" si="407"/>
        <v>27.031050281651794</v>
      </c>
      <c r="V11533" s="8">
        <f t="shared" si="406"/>
        <v>43</v>
      </c>
    </row>
    <row r="11534" spans="1:22">
      <c r="A11534" s="34" t="s">
        <v>19</v>
      </c>
      <c r="B11534" s="34" t="s">
        <v>77</v>
      </c>
      <c r="C11534" s="5" t="s">
        <v>201</v>
      </c>
      <c r="D11534" s="35" t="s">
        <v>88</v>
      </c>
      <c r="E11534" s="36" t="s">
        <v>14</v>
      </c>
      <c r="F11534" s="37">
        <v>100</v>
      </c>
      <c r="G11534" s="38">
        <v>0.04</v>
      </c>
      <c r="H11534" s="34">
        <v>0.98116456598242929</v>
      </c>
      <c r="I11534" s="35">
        <v>-4.3141107914932948E-6</v>
      </c>
      <c r="J11534" s="35">
        <v>4.3487930287631099E-4</v>
      </c>
      <c r="K11534" s="35">
        <v>-1.7762659587174406E-2</v>
      </c>
      <c r="L11534" s="35">
        <v>0.47648332503171481</v>
      </c>
      <c r="M11534" s="35">
        <v>0</v>
      </c>
      <c r="N11534" s="35">
        <v>0</v>
      </c>
      <c r="O11534" s="35">
        <v>0</v>
      </c>
      <c r="P11534" s="36">
        <v>12</v>
      </c>
      <c r="Q11534" s="37">
        <v>43</v>
      </c>
      <c r="R11534" s="36">
        <v>14</v>
      </c>
      <c r="S11534" s="39">
        <f t="shared" si="405"/>
        <v>43</v>
      </c>
      <c r="T11534" s="34" t="s">
        <v>51</v>
      </c>
      <c r="U11534" s="12">
        <f t="shared" si="407"/>
        <v>0.17377878710225697</v>
      </c>
      <c r="V11534" s="8">
        <f t="shared" si="406"/>
        <v>43</v>
      </c>
    </row>
    <row r="11535" spans="1:22">
      <c r="A11535" s="34" t="s">
        <v>19</v>
      </c>
      <c r="B11535" s="34" t="s">
        <v>77</v>
      </c>
      <c r="C11535" s="5" t="s">
        <v>201</v>
      </c>
      <c r="D11535" s="35" t="s">
        <v>88</v>
      </c>
      <c r="E11535" s="36" t="s">
        <v>18</v>
      </c>
      <c r="F11535" s="37">
        <v>100</v>
      </c>
      <c r="G11535" s="38">
        <v>0.04</v>
      </c>
      <c r="H11535" s="34">
        <v>0.98962235512711472</v>
      </c>
      <c r="I11535" s="35">
        <v>-2.549429591413668E-6</v>
      </c>
      <c r="J11535" s="35">
        <v>3.0202012383679662E-4</v>
      </c>
      <c r="K11535" s="35">
        <v>-1.3511270351860562E-2</v>
      </c>
      <c r="L11535" s="35">
        <v>0.3340675824466427</v>
      </c>
      <c r="M11535" s="35">
        <v>0</v>
      </c>
      <c r="N11535" s="35">
        <v>0</v>
      </c>
      <c r="O11535" s="35">
        <v>0</v>
      </c>
      <c r="P11535" s="36">
        <v>12</v>
      </c>
      <c r="Q11535" s="37">
        <v>43</v>
      </c>
      <c r="R11535" s="36">
        <v>14</v>
      </c>
      <c r="S11535" s="39">
        <f t="shared" si="405"/>
        <v>43</v>
      </c>
      <c r="T11535" s="34" t="s">
        <v>51</v>
      </c>
      <c r="U11535" s="12">
        <f t="shared" si="407"/>
        <v>0.10882066776634897</v>
      </c>
      <c r="V11535" s="8">
        <f t="shared" si="406"/>
        <v>43</v>
      </c>
    </row>
    <row r="11536" spans="1:22">
      <c r="A11536" s="34" t="s">
        <v>19</v>
      </c>
      <c r="B11536" s="34" t="s">
        <v>77</v>
      </c>
      <c r="C11536" s="5" t="s">
        <v>201</v>
      </c>
      <c r="D11536" s="35" t="s">
        <v>88</v>
      </c>
      <c r="E11536" s="36" t="s">
        <v>17</v>
      </c>
      <c r="F11536" s="37">
        <v>100</v>
      </c>
      <c r="G11536" s="38">
        <v>0.04</v>
      </c>
      <c r="H11536" s="34">
        <v>0.97123926547695594</v>
      </c>
      <c r="I11536" s="35">
        <v>-1.4782167661322777E-2</v>
      </c>
      <c r="J11536" s="35">
        <v>1.3293630780602612</v>
      </c>
      <c r="K11536" s="35">
        <v>-47.976814551240182</v>
      </c>
      <c r="L11536" s="35">
        <v>2391.2883266072777</v>
      </c>
      <c r="M11536" s="35">
        <v>0</v>
      </c>
      <c r="N11536" s="35">
        <v>0</v>
      </c>
      <c r="O11536" s="35">
        <v>0</v>
      </c>
      <c r="P11536" s="36">
        <v>12</v>
      </c>
      <c r="Q11536" s="37">
        <v>43</v>
      </c>
      <c r="R11536" s="36">
        <v>14</v>
      </c>
      <c r="S11536" s="39">
        <f t="shared" si="405"/>
        <v>43</v>
      </c>
      <c r="T11536" s="34" t="s">
        <v>51</v>
      </c>
      <c r="U11536" s="12">
        <f t="shared" si="407"/>
        <v>1610.9918279885828</v>
      </c>
      <c r="V11536" s="8">
        <f t="shared" si="406"/>
        <v>43</v>
      </c>
    </row>
    <row r="11537" spans="1:22">
      <c r="A11537" s="34" t="s">
        <v>19</v>
      </c>
      <c r="B11537" s="34" t="s">
        <v>77</v>
      </c>
      <c r="C11537" s="5" t="s">
        <v>201</v>
      </c>
      <c r="D11537" s="35" t="s">
        <v>88</v>
      </c>
      <c r="E11537" s="36" t="s">
        <v>15</v>
      </c>
      <c r="F11537" s="37">
        <v>0</v>
      </c>
      <c r="G11537" s="38">
        <v>0.06</v>
      </c>
      <c r="H11537" s="34">
        <v>0.98532443482781285</v>
      </c>
      <c r="I11537" s="35">
        <v>21.480345076144921</v>
      </c>
      <c r="J11537" s="35">
        <v>1.0079782192713962</v>
      </c>
      <c r="K11537" s="35">
        <v>-0.70142904240009063</v>
      </c>
      <c r="L11537" s="35">
        <v>0</v>
      </c>
      <c r="M11537" s="35">
        <v>0</v>
      </c>
      <c r="N11537" s="35">
        <v>0</v>
      </c>
      <c r="O11537" s="35">
        <v>0</v>
      </c>
      <c r="P11537" s="36">
        <v>12</v>
      </c>
      <c r="Q11537" s="37">
        <v>80</v>
      </c>
      <c r="R11537" s="36">
        <v>0</v>
      </c>
      <c r="S11537" s="39">
        <f t="shared" si="405"/>
        <v>80</v>
      </c>
      <c r="T11537" s="34" t="s">
        <v>29</v>
      </c>
      <c r="U11537" s="12">
        <f>((alpha*(beta^speed))*(speed^ceta))</f>
        <v>1.8760762830832742</v>
      </c>
      <c r="V11537" s="8">
        <f t="shared" si="406"/>
        <v>80</v>
      </c>
    </row>
    <row r="11538" spans="1:22">
      <c r="A11538" s="34" t="s">
        <v>19</v>
      </c>
      <c r="B11538" s="34" t="s">
        <v>77</v>
      </c>
      <c r="C11538" s="5" t="s">
        <v>201</v>
      </c>
      <c r="D11538" s="35" t="s">
        <v>88</v>
      </c>
      <c r="E11538" s="36" t="s">
        <v>16</v>
      </c>
      <c r="F11538" s="37">
        <v>0</v>
      </c>
      <c r="G11538" s="38">
        <v>0.06</v>
      </c>
      <c r="H11538" s="34">
        <v>0.97913743475734483</v>
      </c>
      <c r="I11538" s="35">
        <v>3.4727049202126787</v>
      </c>
      <c r="J11538" s="35">
        <v>0.60989184994811885</v>
      </c>
      <c r="K11538" s="35">
        <v>-0.19395878214630258</v>
      </c>
      <c r="L11538" s="35">
        <v>0</v>
      </c>
      <c r="M11538" s="35">
        <v>0</v>
      </c>
      <c r="N11538" s="35">
        <v>0</v>
      </c>
      <c r="O11538" s="35">
        <v>0</v>
      </c>
      <c r="P11538" s="36">
        <v>12</v>
      </c>
      <c r="Q11538" s="37">
        <v>80</v>
      </c>
      <c r="R11538" s="36">
        <v>13</v>
      </c>
      <c r="S11538" s="39">
        <f t="shared" si="405"/>
        <v>80</v>
      </c>
      <c r="T11538" s="34" t="s">
        <v>50</v>
      </c>
      <c r="U11538" s="12">
        <f>EXP((alpha+(beta/speed))+(ceta*LN(speed)))</f>
        <v>13.879265265884555</v>
      </c>
      <c r="V11538" s="8">
        <f t="shared" si="406"/>
        <v>80</v>
      </c>
    </row>
    <row r="11539" spans="1:22">
      <c r="A11539" s="34" t="s">
        <v>19</v>
      </c>
      <c r="B11539" s="34" t="s">
        <v>77</v>
      </c>
      <c r="C11539" s="5" t="s">
        <v>201</v>
      </c>
      <c r="D11539" s="35" t="s">
        <v>88</v>
      </c>
      <c r="E11539" s="36" t="s">
        <v>14</v>
      </c>
      <c r="F11539" s="37">
        <v>0</v>
      </c>
      <c r="G11539" s="38">
        <v>0.06</v>
      </c>
      <c r="H11539" s="34">
        <v>0.98500141703106447</v>
      </c>
      <c r="I11539" s="35">
        <v>-7.9595799032816714</v>
      </c>
      <c r="J11539" s="35">
        <v>3.8252597934376844</v>
      </c>
      <c r="K11539" s="35">
        <v>2.6400797346748535</v>
      </c>
      <c r="L11539" s="35">
        <v>0</v>
      </c>
      <c r="M11539" s="35">
        <v>0</v>
      </c>
      <c r="N11539" s="35">
        <v>0</v>
      </c>
      <c r="O11539" s="35">
        <v>0</v>
      </c>
      <c r="P11539" s="36">
        <v>12</v>
      </c>
      <c r="Q11539" s="37">
        <v>80</v>
      </c>
      <c r="R11539" s="36">
        <v>2</v>
      </c>
      <c r="S11539" s="39">
        <f t="shared" si="405"/>
        <v>80</v>
      </c>
      <c r="T11539" s="34" t="s">
        <v>31</v>
      </c>
      <c r="U11539" s="12">
        <f>((alpha+(beta*speed))^((-1)/ceta))</f>
        <v>0.11555570536403018</v>
      </c>
      <c r="V11539" s="8">
        <f t="shared" si="406"/>
        <v>80</v>
      </c>
    </row>
    <row r="11540" spans="1:22">
      <c r="A11540" s="34" t="s">
        <v>19</v>
      </c>
      <c r="B11540" s="34" t="s">
        <v>77</v>
      </c>
      <c r="C11540" s="5" t="s">
        <v>201</v>
      </c>
      <c r="D11540" s="35" t="s">
        <v>88</v>
      </c>
      <c r="E11540" s="36" t="s">
        <v>18</v>
      </c>
      <c r="F11540" s="37">
        <v>0</v>
      </c>
      <c r="G11540" s="38">
        <v>0.06</v>
      </c>
      <c r="H11540" s="34">
        <v>0.98289870598876872</v>
      </c>
      <c r="I11540" s="35">
        <v>-2.3065790916224137E-7</v>
      </c>
      <c r="J11540" s="35">
        <v>3.8253403130283022E-5</v>
      </c>
      <c r="K11540" s="35">
        <v>-3.2748500275702722E-3</v>
      </c>
      <c r="L11540" s="35">
        <v>0.19453691674282447</v>
      </c>
      <c r="M11540" s="35">
        <v>0</v>
      </c>
      <c r="N11540" s="35">
        <v>0</v>
      </c>
      <c r="O11540" s="35">
        <v>0</v>
      </c>
      <c r="P11540" s="36">
        <v>12</v>
      </c>
      <c r="Q11540" s="37">
        <v>80</v>
      </c>
      <c r="R11540" s="36">
        <v>14</v>
      </c>
      <c r="S11540" s="39">
        <f t="shared" si="405"/>
        <v>80</v>
      </c>
      <c r="T11540" s="34" t="s">
        <v>51</v>
      </c>
      <c r="U11540" s="12">
        <f>(((alpha*(speed^3))+(beta*(speed^2))+(ceta*speed))+delta)</f>
        <v>5.927384507994643E-2</v>
      </c>
      <c r="V11540" s="8">
        <f t="shared" si="406"/>
        <v>80</v>
      </c>
    </row>
    <row r="11541" spans="1:22">
      <c r="A11541" s="34" t="s">
        <v>19</v>
      </c>
      <c r="B11541" s="34" t="s">
        <v>77</v>
      </c>
      <c r="C11541" s="5" t="s">
        <v>201</v>
      </c>
      <c r="D11541" s="35" t="s">
        <v>88</v>
      </c>
      <c r="E11541" s="36" t="s">
        <v>17</v>
      </c>
      <c r="F11541" s="37">
        <v>0</v>
      </c>
      <c r="G11541" s="38">
        <v>0.06</v>
      </c>
      <c r="H11541" s="34">
        <v>0.98360686169214262</v>
      </c>
      <c r="I11541" s="35">
        <v>3038.2047075069891</v>
      </c>
      <c r="J11541" s="35">
        <v>-0.61945675595612482</v>
      </c>
      <c r="K11541" s="35">
        <v>218.35169369469767</v>
      </c>
      <c r="L11541" s="35">
        <v>0.25057781865939921</v>
      </c>
      <c r="M11541" s="35">
        <v>0</v>
      </c>
      <c r="N11541" s="35">
        <v>0</v>
      </c>
      <c r="O11541" s="35">
        <v>0</v>
      </c>
      <c r="P11541" s="36">
        <v>12</v>
      </c>
      <c r="Q11541" s="37">
        <v>80</v>
      </c>
      <c r="R11541" s="36">
        <v>1</v>
      </c>
      <c r="S11541" s="39">
        <f t="shared" si="405"/>
        <v>80</v>
      </c>
      <c r="T11541" s="34" t="s">
        <v>30</v>
      </c>
      <c r="U11541" s="12">
        <f>((alpha*(speed^beta))+(ceta*(speed^delta)))</f>
        <v>855.92906689683173</v>
      </c>
      <c r="V11541" s="8">
        <f t="shared" si="406"/>
        <v>80</v>
      </c>
    </row>
    <row r="11542" spans="1:22">
      <c r="A11542" s="34" t="s">
        <v>19</v>
      </c>
      <c r="B11542" s="34" t="s">
        <v>77</v>
      </c>
      <c r="C11542" s="5" t="s">
        <v>201</v>
      </c>
      <c r="D11542" s="35" t="s">
        <v>88</v>
      </c>
      <c r="E11542" s="36" t="s">
        <v>15</v>
      </c>
      <c r="F11542" s="37">
        <v>50</v>
      </c>
      <c r="G11542" s="38">
        <v>0.06</v>
      </c>
      <c r="H11542" s="34">
        <v>0.90876761521676208</v>
      </c>
      <c r="I11542" s="35">
        <v>-6.446567361977365E-5</v>
      </c>
      <c r="J11542" s="35">
        <v>7.5275836523637325E-3</v>
      </c>
      <c r="K11542" s="35">
        <v>-0.28155479999446265</v>
      </c>
      <c r="L11542" s="35">
        <v>7.6641157526473451</v>
      </c>
      <c r="M11542" s="35">
        <v>0</v>
      </c>
      <c r="N11542" s="35">
        <v>0</v>
      </c>
      <c r="O11542" s="35">
        <v>0</v>
      </c>
      <c r="P11542" s="36">
        <v>12</v>
      </c>
      <c r="Q11542" s="37">
        <v>44</v>
      </c>
      <c r="R11542" s="36">
        <v>14</v>
      </c>
      <c r="S11542" s="39">
        <f t="shared" si="405"/>
        <v>44</v>
      </c>
      <c r="T11542" s="34" t="s">
        <v>51</v>
      </c>
      <c r="U11542" s="12">
        <f>(((alpha*(speed^3))+(beta*(speed^2))+(ceta*speed))+delta)</f>
        <v>4.3576625622403755</v>
      </c>
      <c r="V11542" s="8">
        <f t="shared" si="406"/>
        <v>44</v>
      </c>
    </row>
    <row r="11543" spans="1:22">
      <c r="A11543" s="34" t="s">
        <v>19</v>
      </c>
      <c r="B11543" s="34" t="s">
        <v>77</v>
      </c>
      <c r="C11543" s="5" t="s">
        <v>201</v>
      </c>
      <c r="D11543" s="35" t="s">
        <v>88</v>
      </c>
      <c r="E11543" s="36" t="s">
        <v>16</v>
      </c>
      <c r="F11543" s="37">
        <v>50</v>
      </c>
      <c r="G11543" s="38">
        <v>0.06</v>
      </c>
      <c r="H11543" s="34">
        <v>0.9878042908433311</v>
      </c>
      <c r="I11543" s="35">
        <v>-1.885491391569754E-4</v>
      </c>
      <c r="J11543" s="35">
        <v>2.0507612236483983E-2</v>
      </c>
      <c r="K11543" s="35">
        <v>-0.86141039029325372</v>
      </c>
      <c r="L11543" s="35">
        <v>41.071924187243802</v>
      </c>
      <c r="M11543" s="35">
        <v>0</v>
      </c>
      <c r="N11543" s="35">
        <v>0</v>
      </c>
      <c r="O11543" s="35">
        <v>0</v>
      </c>
      <c r="P11543" s="36">
        <v>12</v>
      </c>
      <c r="Q11543" s="37">
        <v>44</v>
      </c>
      <c r="R11543" s="36">
        <v>14</v>
      </c>
      <c r="S11543" s="39">
        <f t="shared" si="405"/>
        <v>44</v>
      </c>
      <c r="T11543" s="34" t="s">
        <v>51</v>
      </c>
      <c r="U11543" s="12">
        <f>(((alpha*(speed^3))+(beta*(speed^2))+(ceta*speed))+delta)</f>
        <v>26.811234434225835</v>
      </c>
      <c r="V11543" s="8">
        <f t="shared" si="406"/>
        <v>44</v>
      </c>
    </row>
    <row r="11544" spans="1:22">
      <c r="A11544" s="34" t="s">
        <v>19</v>
      </c>
      <c r="B11544" s="34" t="s">
        <v>77</v>
      </c>
      <c r="C11544" s="5" t="s">
        <v>201</v>
      </c>
      <c r="D11544" s="35" t="s">
        <v>88</v>
      </c>
      <c r="E11544" s="36" t="s">
        <v>14</v>
      </c>
      <c r="F11544" s="37">
        <v>50</v>
      </c>
      <c r="G11544" s="38">
        <v>0.06</v>
      </c>
      <c r="H11544" s="34">
        <v>0.9205473120128207</v>
      </c>
      <c r="I11544" s="35">
        <v>0.14324646069000604</v>
      </c>
      <c r="J11544" s="35">
        <v>0.13995284835497415</v>
      </c>
      <c r="K11544" s="35">
        <v>11.828326266178088</v>
      </c>
      <c r="L11544" s="35">
        <v>-1.8706355507746621</v>
      </c>
      <c r="M11544" s="35">
        <v>0</v>
      </c>
      <c r="N11544" s="35">
        <v>0</v>
      </c>
      <c r="O11544" s="35">
        <v>0</v>
      </c>
      <c r="P11544" s="36">
        <v>12</v>
      </c>
      <c r="Q11544" s="37">
        <v>44</v>
      </c>
      <c r="R11544" s="36">
        <v>1</v>
      </c>
      <c r="S11544" s="39">
        <f t="shared" si="405"/>
        <v>44</v>
      </c>
      <c r="T11544" s="34" t="s">
        <v>30</v>
      </c>
      <c r="U11544" s="12">
        <f>((alpha*(speed^beta))+(ceta*(speed^delta)))</f>
        <v>0.25323901545253169</v>
      </c>
      <c r="V11544" s="8">
        <f t="shared" si="406"/>
        <v>44</v>
      </c>
    </row>
    <row r="11545" spans="1:22">
      <c r="A11545" s="34" t="s">
        <v>19</v>
      </c>
      <c r="B11545" s="34" t="s">
        <v>77</v>
      </c>
      <c r="C11545" s="5" t="s">
        <v>201</v>
      </c>
      <c r="D11545" s="35" t="s">
        <v>88</v>
      </c>
      <c r="E11545" s="36" t="s">
        <v>18</v>
      </c>
      <c r="F11545" s="37">
        <v>50</v>
      </c>
      <c r="G11545" s="38">
        <v>0.06</v>
      </c>
      <c r="H11545" s="34">
        <v>0.98388874974444507</v>
      </c>
      <c r="I11545" s="35">
        <v>-2.8631262831707321E-6</v>
      </c>
      <c r="J11545" s="35">
        <v>3.2777784251660202E-4</v>
      </c>
      <c r="K11545" s="35">
        <v>-1.3711750819087851E-2</v>
      </c>
      <c r="L11545" s="35">
        <v>0.3348164943113412</v>
      </c>
      <c r="M11545" s="35">
        <v>0</v>
      </c>
      <c r="N11545" s="35">
        <v>0</v>
      </c>
      <c r="O11545" s="35">
        <v>0</v>
      </c>
      <c r="P11545" s="36">
        <v>12</v>
      </c>
      <c r="Q11545" s="37">
        <v>44</v>
      </c>
      <c r="R11545" s="36">
        <v>14</v>
      </c>
      <c r="S11545" s="39">
        <f t="shared" si="405"/>
        <v>44</v>
      </c>
      <c r="T11545" s="34" t="s">
        <v>51</v>
      </c>
      <c r="U11545" s="12">
        <f>(((alpha*(speed^3))+(beta*(speed^2))+(ceta*speed))+delta)</f>
        <v>0.12218481207800158</v>
      </c>
      <c r="V11545" s="8">
        <f t="shared" si="406"/>
        <v>44</v>
      </c>
    </row>
    <row r="11546" spans="1:22">
      <c r="A11546" s="34" t="s">
        <v>19</v>
      </c>
      <c r="B11546" s="34" t="s">
        <v>77</v>
      </c>
      <c r="C11546" s="5" t="s">
        <v>201</v>
      </c>
      <c r="D11546" s="35" t="s">
        <v>88</v>
      </c>
      <c r="E11546" s="36" t="s">
        <v>17</v>
      </c>
      <c r="F11546" s="37">
        <v>50</v>
      </c>
      <c r="G11546" s="38">
        <v>0.06</v>
      </c>
      <c r="H11546" s="34">
        <v>0.97661425261452373</v>
      </c>
      <c r="I11546" s="35">
        <v>-1.3484113406012466E-2</v>
      </c>
      <c r="J11546" s="35">
        <v>1.3075773691180732</v>
      </c>
      <c r="K11546" s="35">
        <v>-45.620358183296204</v>
      </c>
      <c r="L11546" s="35">
        <v>2211.472632413891</v>
      </c>
      <c r="M11546" s="35">
        <v>0</v>
      </c>
      <c r="N11546" s="35">
        <v>0</v>
      </c>
      <c r="O11546" s="35">
        <v>0</v>
      </c>
      <c r="P11546" s="36">
        <v>12</v>
      </c>
      <c r="Q11546" s="37">
        <v>44</v>
      </c>
      <c r="R11546" s="36">
        <v>14</v>
      </c>
      <c r="S11546" s="39">
        <f t="shared" si="405"/>
        <v>44</v>
      </c>
      <c r="T11546" s="34" t="s">
        <v>51</v>
      </c>
      <c r="U11546" s="12">
        <f>(((alpha*(speed^3))+(beta*(speed^2))+(ceta*speed))+delta)</f>
        <v>1587.0159425836821</v>
      </c>
      <c r="V11546" s="8">
        <f t="shared" si="406"/>
        <v>44</v>
      </c>
    </row>
    <row r="11547" spans="1:22">
      <c r="A11547" s="34" t="s">
        <v>19</v>
      </c>
      <c r="B11547" s="34" t="s">
        <v>77</v>
      </c>
      <c r="C11547" s="5" t="s">
        <v>201</v>
      </c>
      <c r="D11547" s="35" t="s">
        <v>88</v>
      </c>
      <c r="E11547" s="36" t="s">
        <v>15</v>
      </c>
      <c r="F11547" s="37">
        <v>100</v>
      </c>
      <c r="G11547" s="38">
        <v>0.06</v>
      </c>
      <c r="H11547" s="34">
        <v>0.86229696882590945</v>
      </c>
      <c r="I11547" s="35">
        <v>4.1411052280134957</v>
      </c>
      <c r="J11547" s="35">
        <v>2.4636329935663634</v>
      </c>
      <c r="K11547" s="35">
        <v>142546.93469936581</v>
      </c>
      <c r="L11547" s="35">
        <v>58106.946864318052</v>
      </c>
      <c r="M11547" s="35">
        <v>-1831.1395661494412</v>
      </c>
      <c r="N11547" s="35">
        <v>0</v>
      </c>
      <c r="O11547" s="35">
        <v>0</v>
      </c>
      <c r="P11547" s="36">
        <v>11</v>
      </c>
      <c r="Q11547" s="37">
        <v>31</v>
      </c>
      <c r="R11547" s="36">
        <v>10</v>
      </c>
      <c r="S11547" s="39">
        <f t="shared" si="405"/>
        <v>31</v>
      </c>
      <c r="T11547" s="34" t="s">
        <v>44</v>
      </c>
      <c r="U11547" s="12">
        <f>(alpha+(beta/(1+EXP((((-1)*ceta)+(delta*LN(speed)))+(epsilon*speed)))))</f>
        <v>4.1411052280134957</v>
      </c>
      <c r="V11547" s="8">
        <f t="shared" si="406"/>
        <v>31</v>
      </c>
    </row>
    <row r="11548" spans="1:22">
      <c r="A11548" s="34" t="s">
        <v>19</v>
      </c>
      <c r="B11548" s="34" t="s">
        <v>77</v>
      </c>
      <c r="C11548" s="5" t="s">
        <v>201</v>
      </c>
      <c r="D11548" s="35" t="s">
        <v>88</v>
      </c>
      <c r="E11548" s="36" t="s">
        <v>16</v>
      </c>
      <c r="F11548" s="37">
        <v>100</v>
      </c>
      <c r="G11548" s="38">
        <v>0.06</v>
      </c>
      <c r="H11548" s="34">
        <v>0.96958888678562793</v>
      </c>
      <c r="I11548" s="35">
        <v>-4.31329674550415E-3</v>
      </c>
      <c r="J11548" s="35">
        <v>0.26938434707870956</v>
      </c>
      <c r="K11548" s="35">
        <v>-5.7560881031595068</v>
      </c>
      <c r="L11548" s="35">
        <v>84.446430626114392</v>
      </c>
      <c r="M11548" s="35">
        <v>0</v>
      </c>
      <c r="N11548" s="35">
        <v>0</v>
      </c>
      <c r="O11548" s="35">
        <v>0</v>
      </c>
      <c r="P11548" s="36">
        <v>11</v>
      </c>
      <c r="Q11548" s="37">
        <v>31</v>
      </c>
      <c r="R11548" s="36">
        <v>14</v>
      </c>
      <c r="S11548" s="39">
        <f t="shared" si="405"/>
        <v>31</v>
      </c>
      <c r="T11548" s="34" t="s">
        <v>51</v>
      </c>
      <c r="U11548" s="12">
        <f>(((alpha*(speed^3))+(beta*(speed^2))+(ceta*speed))+delta)</f>
        <v>36.38863362549543</v>
      </c>
      <c r="V11548" s="8">
        <f t="shared" si="406"/>
        <v>31</v>
      </c>
    </row>
    <row r="11549" spans="1:22">
      <c r="A11549" s="34" t="s">
        <v>19</v>
      </c>
      <c r="B11549" s="34" t="s">
        <v>77</v>
      </c>
      <c r="C11549" s="5" t="s">
        <v>201</v>
      </c>
      <c r="D11549" s="35" t="s">
        <v>88</v>
      </c>
      <c r="E11549" s="36" t="s">
        <v>14</v>
      </c>
      <c r="F11549" s="37">
        <v>100</v>
      </c>
      <c r="G11549" s="38">
        <v>0.06</v>
      </c>
      <c r="H11549" s="34">
        <v>8.5623998175059182E-2</v>
      </c>
      <c r="I11549" s="35">
        <v>4.2975261503911915</v>
      </c>
      <c r="J11549" s="35">
        <v>-1.825080181733018</v>
      </c>
      <c r="K11549" s="35">
        <v>-5.2138526865044804E-2</v>
      </c>
      <c r="L11549" s="35">
        <v>0</v>
      </c>
      <c r="M11549" s="35">
        <v>0</v>
      </c>
      <c r="N11549" s="35">
        <v>0</v>
      </c>
      <c r="O11549" s="35">
        <v>0</v>
      </c>
      <c r="P11549" s="36">
        <v>11</v>
      </c>
      <c r="Q11549" s="37">
        <v>29</v>
      </c>
      <c r="R11549" s="36">
        <v>6</v>
      </c>
      <c r="S11549" s="39">
        <f t="shared" si="405"/>
        <v>29</v>
      </c>
      <c r="T11549" s="34" t="s">
        <v>37</v>
      </c>
      <c r="U11549" s="12">
        <f>(1/(alpha+(beta*(speed^ceta))))</f>
        <v>0.36149154236360026</v>
      </c>
      <c r="V11549" s="8">
        <f t="shared" si="406"/>
        <v>29</v>
      </c>
    </row>
    <row r="11550" spans="1:22">
      <c r="A11550" s="34" t="s">
        <v>19</v>
      </c>
      <c r="B11550" s="34" t="s">
        <v>77</v>
      </c>
      <c r="C11550" s="5" t="s">
        <v>201</v>
      </c>
      <c r="D11550" s="35" t="s">
        <v>88</v>
      </c>
      <c r="E11550" s="36" t="s">
        <v>18</v>
      </c>
      <c r="F11550" s="37">
        <v>100</v>
      </c>
      <c r="G11550" s="38">
        <v>0.06</v>
      </c>
      <c r="H11550" s="34">
        <v>0.97842293593214169</v>
      </c>
      <c r="I11550" s="35">
        <v>-3.6018847666868575E-5</v>
      </c>
      <c r="J11550" s="35">
        <v>2.3566460088822578E-3</v>
      </c>
      <c r="K11550" s="35">
        <v>-5.3578964248634751E-2</v>
      </c>
      <c r="L11550" s="35">
        <v>0.61691944151960665</v>
      </c>
      <c r="M11550" s="35">
        <v>0</v>
      </c>
      <c r="N11550" s="35">
        <v>0</v>
      </c>
      <c r="O11550" s="35">
        <v>0</v>
      </c>
      <c r="P11550" s="36">
        <v>11</v>
      </c>
      <c r="Q11550" s="37">
        <v>31</v>
      </c>
      <c r="R11550" s="36">
        <v>14</v>
      </c>
      <c r="S11550" s="39">
        <f t="shared" si="405"/>
        <v>31</v>
      </c>
      <c r="T11550" s="34" t="s">
        <v>51</v>
      </c>
      <c r="U11550" s="12">
        <f>(((alpha*(speed^3))+(beta*(speed^2))+(ceta*speed))+delta)</f>
        <v>0.14767087350409724</v>
      </c>
      <c r="V11550" s="8">
        <f t="shared" si="406"/>
        <v>31</v>
      </c>
    </row>
    <row r="11551" spans="1:22">
      <c r="A11551" s="34" t="s">
        <v>19</v>
      </c>
      <c r="B11551" s="34" t="s">
        <v>77</v>
      </c>
      <c r="C11551" s="5" t="s">
        <v>201</v>
      </c>
      <c r="D11551" s="35" t="s">
        <v>88</v>
      </c>
      <c r="E11551" s="36" t="s">
        <v>17</v>
      </c>
      <c r="F11551" s="37">
        <v>100</v>
      </c>
      <c r="G11551" s="38">
        <v>0.06</v>
      </c>
      <c r="H11551" s="34">
        <v>0.95761016589246151</v>
      </c>
      <c r="I11551" s="35">
        <v>-0.12647593425036494</v>
      </c>
      <c r="J11551" s="35">
        <v>7.7308025094911752</v>
      </c>
      <c r="K11551" s="35">
        <v>-163.22029528267686</v>
      </c>
      <c r="L11551" s="35">
        <v>3646.895152512197</v>
      </c>
      <c r="M11551" s="35">
        <v>0</v>
      </c>
      <c r="N11551" s="35">
        <v>0</v>
      </c>
      <c r="O11551" s="35">
        <v>0</v>
      </c>
      <c r="P11551" s="36">
        <v>11</v>
      </c>
      <c r="Q11551" s="37">
        <v>31</v>
      </c>
      <c r="R11551" s="36">
        <v>14</v>
      </c>
      <c r="S11551" s="39">
        <f t="shared" si="405"/>
        <v>31</v>
      </c>
      <c r="T11551" s="34" t="s">
        <v>51</v>
      </c>
      <c r="U11551" s="12">
        <f>(((alpha*(speed^3))+(beta*(speed^2))+(ceta*speed))+delta)</f>
        <v>2248.5226531176118</v>
      </c>
      <c r="V11551" s="8">
        <f t="shared" si="406"/>
        <v>31</v>
      </c>
    </row>
    <row r="11552" spans="1:22">
      <c r="A11552" s="34" t="s">
        <v>19</v>
      </c>
      <c r="B11552" s="34" t="s">
        <v>77</v>
      </c>
      <c r="C11552" s="5" t="s">
        <v>202</v>
      </c>
      <c r="D11552" s="35" t="s">
        <v>89</v>
      </c>
      <c r="E11552" s="36" t="s">
        <v>15</v>
      </c>
      <c r="F11552" s="37">
        <v>0</v>
      </c>
      <c r="G11552" s="38">
        <v>0</v>
      </c>
      <c r="H11552" s="34">
        <v>0.9978664355686282</v>
      </c>
      <c r="I11552" s="35">
        <v>61.491311626518474</v>
      </c>
      <c r="J11552" s="35">
        <v>-1.4358316739251866</v>
      </c>
      <c r="K11552" s="35">
        <v>3.2975294828027031</v>
      </c>
      <c r="L11552" s="35">
        <v>-0.36914232972121702</v>
      </c>
      <c r="M11552" s="35">
        <v>0</v>
      </c>
      <c r="N11552" s="35">
        <v>0</v>
      </c>
      <c r="O11552" s="35">
        <v>0</v>
      </c>
      <c r="P11552" s="36">
        <v>12</v>
      </c>
      <c r="Q11552" s="37">
        <v>86</v>
      </c>
      <c r="R11552" s="36">
        <v>1</v>
      </c>
      <c r="S11552" s="39">
        <f t="shared" si="405"/>
        <v>86</v>
      </c>
      <c r="T11552" s="34" t="s">
        <v>30</v>
      </c>
      <c r="U11552" s="12">
        <f>((alpha*(speed^beta))+(ceta*(speed^delta)))</f>
        <v>0.73953019616901317</v>
      </c>
      <c r="V11552" s="8">
        <f t="shared" si="406"/>
        <v>86</v>
      </c>
    </row>
    <row r="11553" spans="1:28">
      <c r="A11553" s="34" t="s">
        <v>19</v>
      </c>
      <c r="B11553" s="34" t="s">
        <v>77</v>
      </c>
      <c r="C11553" s="5" t="s">
        <v>203</v>
      </c>
      <c r="D11553" s="35" t="s">
        <v>89</v>
      </c>
      <c r="E11553" s="36" t="s">
        <v>15</v>
      </c>
      <c r="F11553" s="37">
        <v>0</v>
      </c>
      <c r="G11553" s="38">
        <v>0</v>
      </c>
      <c r="H11553" s="34">
        <v>0.99104569208406235</v>
      </c>
      <c r="I11553" s="35">
        <v>-0.65150930417132236</v>
      </c>
      <c r="J11553" s="35">
        <v>0.49947430006947718</v>
      </c>
      <c r="K11553" s="35">
        <v>0.21989135356272138</v>
      </c>
      <c r="L11553" s="35">
        <v>0</v>
      </c>
      <c r="M11553" s="35">
        <v>0</v>
      </c>
      <c r="N11553" s="35">
        <v>0</v>
      </c>
      <c r="O11553" s="35">
        <v>0</v>
      </c>
      <c r="P11553" s="36">
        <v>12</v>
      </c>
      <c r="Q11553" s="37">
        <v>86</v>
      </c>
      <c r="R11553" s="36">
        <v>6</v>
      </c>
      <c r="S11553" s="39">
        <f t="shared" si="405"/>
        <v>86</v>
      </c>
      <c r="T11553" s="34" t="s">
        <v>37</v>
      </c>
      <c r="U11553" s="12">
        <f>(1/(alpha+(beta*(speed^ceta))))</f>
        <v>1.4735869245527022</v>
      </c>
      <c r="V11553" s="8">
        <f t="shared" si="406"/>
        <v>86</v>
      </c>
    </row>
    <row r="11554" spans="1:28">
      <c r="A11554" s="34" t="s">
        <v>19</v>
      </c>
      <c r="B11554" s="34" t="s">
        <v>77</v>
      </c>
      <c r="C11554" s="5" t="s">
        <v>202</v>
      </c>
      <c r="D11554" s="35" t="s">
        <v>89</v>
      </c>
      <c r="E11554" s="36" t="s">
        <v>16</v>
      </c>
      <c r="F11554" s="37">
        <v>0</v>
      </c>
      <c r="G11554" s="38">
        <v>0</v>
      </c>
      <c r="H11554" s="34">
        <v>0.98663675736419743</v>
      </c>
      <c r="I11554" s="35">
        <v>2.3836378693465474</v>
      </c>
      <c r="J11554" s="35">
        <v>47.617225502945594</v>
      </c>
      <c r="K11554" s="35">
        <v>-9.7796368791728552E-2</v>
      </c>
      <c r="L11554" s="35">
        <v>0.8393760818008057</v>
      </c>
      <c r="M11554" s="35">
        <v>1.8471610120121704E-2</v>
      </c>
      <c r="N11554" s="35">
        <v>0</v>
      </c>
      <c r="O11554" s="35">
        <v>0</v>
      </c>
      <c r="P11554" s="36">
        <v>12</v>
      </c>
      <c r="Q11554" s="37">
        <v>86</v>
      </c>
      <c r="R11554" s="36">
        <v>10</v>
      </c>
      <c r="S11554" s="39">
        <f t="shared" si="405"/>
        <v>86</v>
      </c>
      <c r="T11554" s="34" t="s">
        <v>44</v>
      </c>
      <c r="U11554" s="12">
        <f>(alpha+(beta/(1+EXP((((-1)*ceta)+(delta*LN(speed)))+(epsilon*speed)))))</f>
        <v>2.5924276769117633</v>
      </c>
      <c r="V11554" s="8">
        <f t="shared" si="406"/>
        <v>86</v>
      </c>
    </row>
    <row r="11555" spans="1:28">
      <c r="A11555" s="34" t="s">
        <v>19</v>
      </c>
      <c r="B11555" s="34" t="s">
        <v>77</v>
      </c>
      <c r="C11555" s="5" t="s">
        <v>203</v>
      </c>
      <c r="D11555" s="35" t="s">
        <v>89</v>
      </c>
      <c r="E11555" s="36" t="s">
        <v>16</v>
      </c>
      <c r="F11555" s="37">
        <v>0</v>
      </c>
      <c r="G11555" s="38">
        <v>0</v>
      </c>
      <c r="H11555" s="34">
        <v>0.99720626352860575</v>
      </c>
      <c r="I11555" s="35">
        <v>68.960616642624473</v>
      </c>
      <c r="J11555" s="35">
        <v>0.98446503707745481</v>
      </c>
      <c r="K11555" s="35">
        <v>-0.43751595906755825</v>
      </c>
      <c r="L11555" s="35">
        <v>0</v>
      </c>
      <c r="M11555" s="35">
        <v>0</v>
      </c>
      <c r="N11555" s="35">
        <v>0</v>
      </c>
      <c r="O11555" s="35">
        <v>0</v>
      </c>
      <c r="P11555" s="36">
        <v>12</v>
      </c>
      <c r="Q11555" s="37">
        <v>86</v>
      </c>
      <c r="R11555" s="36">
        <v>0</v>
      </c>
      <c r="S11555" s="39">
        <f t="shared" si="405"/>
        <v>86</v>
      </c>
      <c r="T11555" s="34" t="s">
        <v>29</v>
      </c>
      <c r="U11555" s="12">
        <f>((alpha*(beta^speed))*(speed^ceta))</f>
        <v>2.5553637372708007</v>
      </c>
      <c r="V11555" s="8">
        <f t="shared" si="406"/>
        <v>86</v>
      </c>
    </row>
    <row r="11556" spans="1:28">
      <c r="A11556" s="34" t="s">
        <v>19</v>
      </c>
      <c r="B11556" s="34" t="s">
        <v>77</v>
      </c>
      <c r="C11556" s="5" t="s">
        <v>202</v>
      </c>
      <c r="D11556" s="35" t="s">
        <v>89</v>
      </c>
      <c r="E11556" s="36" t="s">
        <v>14</v>
      </c>
      <c r="F11556" s="37">
        <v>0</v>
      </c>
      <c r="G11556" s="38">
        <v>0</v>
      </c>
      <c r="H11556" s="34">
        <v>0.9958890412787158</v>
      </c>
      <c r="I11556" s="35">
        <v>-0.16401414280059601</v>
      </c>
      <c r="J11556" s="35">
        <v>0.46847436256060221</v>
      </c>
      <c r="K11556" s="35">
        <v>-1.9428815155213065E-3</v>
      </c>
      <c r="L11556" s="35">
        <v>0</v>
      </c>
      <c r="M11556" s="35">
        <v>0</v>
      </c>
      <c r="N11556" s="35">
        <v>0</v>
      </c>
      <c r="O11556" s="35">
        <v>0</v>
      </c>
      <c r="P11556" s="36">
        <v>12</v>
      </c>
      <c r="Q11556" s="37">
        <v>86</v>
      </c>
      <c r="R11556" s="36">
        <v>5</v>
      </c>
      <c r="S11556" s="39">
        <f t="shared" si="405"/>
        <v>86</v>
      </c>
      <c r="T11556" s="34" t="s">
        <v>36</v>
      </c>
      <c r="U11556" s="12">
        <f>(1/(((ceta*(speed^2))+(beta*speed))+alpha))</f>
        <v>3.8827066397440241E-2</v>
      </c>
      <c r="V11556" s="8">
        <f t="shared" si="406"/>
        <v>86</v>
      </c>
    </row>
    <row r="11557" spans="1:28">
      <c r="A11557" s="34" t="s">
        <v>19</v>
      </c>
      <c r="B11557" s="34" t="s">
        <v>77</v>
      </c>
      <c r="C11557" s="5" t="s">
        <v>203</v>
      </c>
      <c r="D11557" s="35" t="s">
        <v>89</v>
      </c>
      <c r="E11557" s="36" t="s">
        <v>14</v>
      </c>
      <c r="F11557" s="37">
        <v>0</v>
      </c>
      <c r="G11557" s="38">
        <v>0</v>
      </c>
      <c r="H11557" s="34">
        <v>0.99755187470252427</v>
      </c>
      <c r="I11557" s="35">
        <v>1.0179077471725324</v>
      </c>
      <c r="J11557" s="35">
        <v>1.0068028001574647</v>
      </c>
      <c r="K11557" s="35">
        <v>-1.0110243477204197</v>
      </c>
      <c r="L11557" s="35">
        <v>0</v>
      </c>
      <c r="M11557" s="35">
        <v>0</v>
      </c>
      <c r="N11557" s="35">
        <v>0</v>
      </c>
      <c r="O11557" s="35">
        <v>0</v>
      </c>
      <c r="P11557" s="36">
        <v>12</v>
      </c>
      <c r="Q11557" s="37">
        <v>86</v>
      </c>
      <c r="R11557" s="36">
        <v>0</v>
      </c>
      <c r="S11557" s="39">
        <f t="shared" si="405"/>
        <v>86</v>
      </c>
      <c r="T11557" s="34" t="s">
        <v>29</v>
      </c>
      <c r="U11557" s="12">
        <f>((alpha*(beta^speed))*(speed^ceta))</f>
        <v>2.0188453587191454E-2</v>
      </c>
      <c r="V11557" s="8">
        <f t="shared" si="406"/>
        <v>86</v>
      </c>
      <c r="AB11557" s="41"/>
    </row>
    <row r="11558" spans="1:28">
      <c r="A11558" s="34" t="s">
        <v>19</v>
      </c>
      <c r="B11558" s="34" t="s">
        <v>77</v>
      </c>
      <c r="C11558" s="5" t="s">
        <v>202</v>
      </c>
      <c r="D11558" s="35" t="s">
        <v>89</v>
      </c>
      <c r="E11558" s="36" t="s">
        <v>18</v>
      </c>
      <c r="F11558" s="37">
        <v>0</v>
      </c>
      <c r="G11558" s="38">
        <v>0</v>
      </c>
      <c r="H11558" s="34">
        <v>0.98531264900665583</v>
      </c>
      <c r="I11558" s="35">
        <v>3.0033027697798125</v>
      </c>
      <c r="J11558" s="35">
        <v>0.65133561437897103</v>
      </c>
      <c r="K11558" s="35">
        <v>-3.6968165782394775E-3</v>
      </c>
      <c r="L11558" s="35">
        <v>0</v>
      </c>
      <c r="M11558" s="35">
        <v>0</v>
      </c>
      <c r="N11558" s="35">
        <v>0</v>
      </c>
      <c r="O11558" s="35">
        <v>0</v>
      </c>
      <c r="P11558" s="36">
        <v>12</v>
      </c>
      <c r="Q11558" s="37">
        <v>86</v>
      </c>
      <c r="R11558" s="36">
        <v>5</v>
      </c>
      <c r="S11558" s="39">
        <f t="shared" si="405"/>
        <v>86</v>
      </c>
      <c r="T11558" s="34" t="s">
        <v>36</v>
      </c>
      <c r="U11558" s="12">
        <f>(1/(((ceta*(speed^2))+(beta*speed))+alpha))</f>
        <v>3.1569134159182159E-2</v>
      </c>
      <c r="V11558" s="8">
        <f t="shared" si="406"/>
        <v>86</v>
      </c>
      <c r="AB11558" s="41"/>
    </row>
    <row r="11559" spans="1:28">
      <c r="A11559" s="34" t="s">
        <v>19</v>
      </c>
      <c r="B11559" s="34" t="s">
        <v>77</v>
      </c>
      <c r="C11559" s="5" t="s">
        <v>203</v>
      </c>
      <c r="D11559" s="35" t="s">
        <v>89</v>
      </c>
      <c r="E11559" s="36" t="s">
        <v>18</v>
      </c>
      <c r="F11559" s="37">
        <v>0</v>
      </c>
      <c r="G11559" s="38">
        <v>0</v>
      </c>
      <c r="H11559" s="34">
        <v>0.97116363751665546</v>
      </c>
      <c r="I11559" s="35">
        <v>3.3616414813643987</v>
      </c>
      <c r="J11559" s="35">
        <v>1.0075545047258014</v>
      </c>
      <c r="K11559" s="35">
        <v>-1.2715748098076807</v>
      </c>
      <c r="L11559" s="35">
        <v>0</v>
      </c>
      <c r="M11559" s="35">
        <v>0</v>
      </c>
      <c r="N11559" s="35">
        <v>0</v>
      </c>
      <c r="O11559" s="35">
        <v>0</v>
      </c>
      <c r="P11559" s="36">
        <v>12</v>
      </c>
      <c r="Q11559" s="37">
        <v>86</v>
      </c>
      <c r="R11559" s="36">
        <v>0</v>
      </c>
      <c r="S11559" s="39">
        <f t="shared" si="405"/>
        <v>86</v>
      </c>
      <c r="T11559" s="34" t="s">
        <v>29</v>
      </c>
      <c r="U11559" s="12">
        <f>((alpha*(beta^speed))*(speed^ceta))</f>
        <v>2.2273430630829611E-2</v>
      </c>
      <c r="V11559" s="8">
        <f t="shared" si="406"/>
        <v>86</v>
      </c>
      <c r="AB11559" s="41"/>
    </row>
    <row r="11560" spans="1:28">
      <c r="A11560" s="34" t="s">
        <v>19</v>
      </c>
      <c r="B11560" s="34" t="s">
        <v>77</v>
      </c>
      <c r="C11560" s="5" t="s">
        <v>202</v>
      </c>
      <c r="D11560" s="35" t="s">
        <v>89</v>
      </c>
      <c r="E11560" s="36" t="s">
        <v>17</v>
      </c>
      <c r="F11560" s="37">
        <v>0</v>
      </c>
      <c r="G11560" s="38">
        <v>0</v>
      </c>
      <c r="H11560" s="34">
        <v>0.98104438988197629</v>
      </c>
      <c r="I11560" s="35">
        <v>3259.3592226006344</v>
      </c>
      <c r="J11560" s="35">
        <v>1.0068613985382169</v>
      </c>
      <c r="K11560" s="35">
        <v>-0.74981068821729668</v>
      </c>
      <c r="L11560" s="35">
        <v>0</v>
      </c>
      <c r="M11560" s="35">
        <v>0</v>
      </c>
      <c r="N11560" s="35">
        <v>0</v>
      </c>
      <c r="O11560" s="35">
        <v>0</v>
      </c>
      <c r="P11560" s="36">
        <v>12</v>
      </c>
      <c r="Q11560" s="37">
        <v>86</v>
      </c>
      <c r="R11560" s="36">
        <v>0</v>
      </c>
      <c r="S11560" s="39">
        <f t="shared" si="405"/>
        <v>86</v>
      </c>
      <c r="T11560" s="34" t="s">
        <v>29</v>
      </c>
      <c r="U11560" s="12">
        <f>((alpha*(beta^speed))*(speed^ceta))</f>
        <v>207.97830779386308</v>
      </c>
      <c r="V11560" s="8">
        <f t="shared" si="406"/>
        <v>86</v>
      </c>
    </row>
    <row r="11561" spans="1:28">
      <c r="A11561" s="34" t="s">
        <v>19</v>
      </c>
      <c r="B11561" s="34" t="s">
        <v>77</v>
      </c>
      <c r="C11561" s="5" t="s">
        <v>203</v>
      </c>
      <c r="D11561" s="35" t="s">
        <v>89</v>
      </c>
      <c r="E11561" s="36" t="s">
        <v>17</v>
      </c>
      <c r="F11561" s="37">
        <v>0</v>
      </c>
      <c r="G11561" s="38">
        <v>0</v>
      </c>
      <c r="H11561" s="34">
        <v>0.9834131486707165</v>
      </c>
      <c r="I11561" s="35">
        <v>3237.6344111614976</v>
      </c>
      <c r="J11561" s="35">
        <v>1.0066863412014628</v>
      </c>
      <c r="K11561" s="35">
        <v>-0.7552770604048431</v>
      </c>
      <c r="L11561" s="35">
        <v>0</v>
      </c>
      <c r="M11561" s="35">
        <v>0</v>
      </c>
      <c r="N11561" s="35">
        <v>0</v>
      </c>
      <c r="O11561" s="35">
        <v>0</v>
      </c>
      <c r="P11561" s="36">
        <v>12</v>
      </c>
      <c r="Q11561" s="37">
        <v>86</v>
      </c>
      <c r="R11561" s="36">
        <v>0</v>
      </c>
      <c r="S11561" s="39">
        <f t="shared" si="405"/>
        <v>86</v>
      </c>
      <c r="T11561" s="34" t="s">
        <v>29</v>
      </c>
      <c r="U11561" s="12">
        <f>((alpha*(beta^speed))*(speed^ceta))</f>
        <v>198.62991152516594</v>
      </c>
      <c r="V11561" s="8">
        <f t="shared" si="406"/>
        <v>86</v>
      </c>
    </row>
    <row r="11562" spans="1:28">
      <c r="A11562" s="34" t="s">
        <v>19</v>
      </c>
      <c r="B11562" s="34" t="s">
        <v>77</v>
      </c>
      <c r="C11562" s="5" t="s">
        <v>202</v>
      </c>
      <c r="D11562" s="35" t="s">
        <v>89</v>
      </c>
      <c r="E11562" s="36" t="s">
        <v>15</v>
      </c>
      <c r="F11562" s="37">
        <v>50</v>
      </c>
      <c r="G11562" s="38">
        <v>0</v>
      </c>
      <c r="H11562" s="34">
        <v>0.99738124828366259</v>
      </c>
      <c r="I11562" s="35">
        <v>-0.26207612938075381</v>
      </c>
      <c r="J11562" s="35">
        <v>0.18076464494139133</v>
      </c>
      <c r="K11562" s="35">
        <v>0.46561252656932239</v>
      </c>
      <c r="L11562" s="35">
        <v>0</v>
      </c>
      <c r="M11562" s="35">
        <v>0</v>
      </c>
      <c r="N11562" s="35">
        <v>0</v>
      </c>
      <c r="O11562" s="35">
        <v>0</v>
      </c>
      <c r="P11562" s="36">
        <v>12</v>
      </c>
      <c r="Q11562" s="37">
        <v>86</v>
      </c>
      <c r="R11562" s="36">
        <v>6</v>
      </c>
      <c r="S11562" s="39">
        <f t="shared" si="405"/>
        <v>86</v>
      </c>
      <c r="T11562" s="34" t="s">
        <v>37</v>
      </c>
      <c r="U11562" s="12">
        <f>(1/(alpha+(beta*(speed^ceta))))</f>
        <v>0.85020049706312295</v>
      </c>
      <c r="V11562" s="8">
        <f t="shared" si="406"/>
        <v>86</v>
      </c>
    </row>
    <row r="11563" spans="1:28">
      <c r="A11563" s="34" t="s">
        <v>19</v>
      </c>
      <c r="B11563" s="34" t="s">
        <v>77</v>
      </c>
      <c r="C11563" s="5" t="s">
        <v>203</v>
      </c>
      <c r="D11563" s="35" t="s">
        <v>89</v>
      </c>
      <c r="E11563" s="36" t="s">
        <v>15</v>
      </c>
      <c r="F11563" s="37">
        <v>50</v>
      </c>
      <c r="G11563" s="38">
        <v>0</v>
      </c>
      <c r="H11563" s="34">
        <v>0.98977123297984149</v>
      </c>
      <c r="I11563" s="35">
        <v>-2.3946539492544914E-5</v>
      </c>
      <c r="J11563" s="35">
        <v>4.4621019007998492E-3</v>
      </c>
      <c r="K11563" s="35">
        <v>-0.28722107915955114</v>
      </c>
      <c r="L11563" s="35">
        <v>8.5670735052135054</v>
      </c>
      <c r="M11563" s="35">
        <v>0</v>
      </c>
      <c r="N11563" s="35">
        <v>0</v>
      </c>
      <c r="O11563" s="35">
        <v>0</v>
      </c>
      <c r="P11563" s="36">
        <v>12</v>
      </c>
      <c r="Q11563" s="37">
        <v>86</v>
      </c>
      <c r="R11563" s="36">
        <v>14</v>
      </c>
      <c r="S11563" s="39">
        <f t="shared" si="405"/>
        <v>86</v>
      </c>
      <c r="T11563" s="34" t="s">
        <v>51</v>
      </c>
      <c r="U11563" s="12">
        <f>(((alpha*(speed^3))+(beta*(speed^2))+(ceta*speed))+delta)</f>
        <v>1.6364262323376462</v>
      </c>
      <c r="V11563" s="8">
        <f t="shared" si="406"/>
        <v>86</v>
      </c>
    </row>
    <row r="11564" spans="1:28">
      <c r="A11564" s="34" t="s">
        <v>19</v>
      </c>
      <c r="B11564" s="34" t="s">
        <v>77</v>
      </c>
      <c r="C11564" s="5" t="s">
        <v>202</v>
      </c>
      <c r="D11564" s="35" t="s">
        <v>89</v>
      </c>
      <c r="E11564" s="36" t="s">
        <v>16</v>
      </c>
      <c r="F11564" s="37">
        <v>50</v>
      </c>
      <c r="G11564" s="38">
        <v>0</v>
      </c>
      <c r="H11564" s="34">
        <v>0.97763925984543321</v>
      </c>
      <c r="I11564" s="35">
        <v>-2.6723792189921932E-5</v>
      </c>
      <c r="J11564" s="35">
        <v>4.9553745279122072E-3</v>
      </c>
      <c r="K11564" s="35">
        <v>-0.32708789804171906</v>
      </c>
      <c r="L11564" s="35">
        <v>11.57212586522879</v>
      </c>
      <c r="M11564" s="35">
        <v>0</v>
      </c>
      <c r="N11564" s="35">
        <v>0</v>
      </c>
      <c r="O11564" s="35">
        <v>0</v>
      </c>
      <c r="P11564" s="36">
        <v>12</v>
      </c>
      <c r="Q11564" s="37">
        <v>86</v>
      </c>
      <c r="R11564" s="36">
        <v>14</v>
      </c>
      <c r="S11564" s="39">
        <f t="shared" si="405"/>
        <v>86</v>
      </c>
      <c r="T11564" s="34" t="s">
        <v>51</v>
      </c>
      <c r="U11564" s="12">
        <f>(((alpha*(speed^3))+(beta*(speed^2))+(ceta*speed))+delta)</f>
        <v>3.0946882769266519</v>
      </c>
      <c r="V11564" s="8">
        <f t="shared" si="406"/>
        <v>86</v>
      </c>
    </row>
    <row r="11565" spans="1:28">
      <c r="A11565" s="34" t="s">
        <v>19</v>
      </c>
      <c r="B11565" s="34" t="s">
        <v>77</v>
      </c>
      <c r="C11565" s="5" t="s">
        <v>203</v>
      </c>
      <c r="D11565" s="35" t="s">
        <v>89</v>
      </c>
      <c r="E11565" s="36" t="s">
        <v>16</v>
      </c>
      <c r="F11565" s="37">
        <v>50</v>
      </c>
      <c r="G11565" s="38">
        <v>0</v>
      </c>
      <c r="H11565" s="34">
        <v>0.99579678100207825</v>
      </c>
      <c r="I11565" s="35">
        <v>0.91139095344507792</v>
      </c>
      <c r="J11565" s="35">
        <v>134.31787444768719</v>
      </c>
      <c r="K11565" s="35">
        <v>0.62522683807063728</v>
      </c>
      <c r="L11565" s="35">
        <v>0.77415406031047185</v>
      </c>
      <c r="M11565" s="35">
        <v>2.8544957600696353E-2</v>
      </c>
      <c r="N11565" s="35">
        <v>0</v>
      </c>
      <c r="O11565" s="35">
        <v>0</v>
      </c>
      <c r="P11565" s="36">
        <v>12</v>
      </c>
      <c r="Q11565" s="37">
        <v>86</v>
      </c>
      <c r="R11565" s="36">
        <v>10</v>
      </c>
      <c r="S11565" s="39">
        <f t="shared" si="405"/>
        <v>86</v>
      </c>
      <c r="T11565" s="34" t="s">
        <v>44</v>
      </c>
      <c r="U11565" s="12">
        <f>(alpha+(beta/(1+EXP((((-1)*ceta)+(delta*LN(speed)))+(epsilon*speed)))))</f>
        <v>1.5932917628986731</v>
      </c>
      <c r="V11565" s="8">
        <f t="shared" si="406"/>
        <v>86</v>
      </c>
    </row>
    <row r="11566" spans="1:28">
      <c r="A11566" s="34" t="s">
        <v>19</v>
      </c>
      <c r="B11566" s="34" t="s">
        <v>77</v>
      </c>
      <c r="C11566" s="5" t="s">
        <v>202</v>
      </c>
      <c r="D11566" s="35" t="s">
        <v>89</v>
      </c>
      <c r="E11566" s="36" t="s">
        <v>14</v>
      </c>
      <c r="F11566" s="37">
        <v>50</v>
      </c>
      <c r="G11566" s="38">
        <v>0</v>
      </c>
      <c r="H11566" s="34">
        <v>0.9925817959773019</v>
      </c>
      <c r="I11566" s="35">
        <v>1.1399976862346259</v>
      </c>
      <c r="J11566" s="35">
        <v>0.32870250468771334</v>
      </c>
      <c r="K11566" s="35">
        <v>-1.3688704942950761E-3</v>
      </c>
      <c r="L11566" s="35">
        <v>0</v>
      </c>
      <c r="M11566" s="35">
        <v>0</v>
      </c>
      <c r="N11566" s="35">
        <v>0</v>
      </c>
      <c r="O11566" s="35">
        <v>0</v>
      </c>
      <c r="P11566" s="36">
        <v>12</v>
      </c>
      <c r="Q11566" s="37">
        <v>86</v>
      </c>
      <c r="R11566" s="36">
        <v>5</v>
      </c>
      <c r="S11566" s="39">
        <f t="shared" si="405"/>
        <v>86</v>
      </c>
      <c r="T11566" s="34" t="s">
        <v>36</v>
      </c>
      <c r="U11566" s="12">
        <f>(1/(((ceta*(speed^2))+(beta*speed))+alpha))</f>
        <v>5.1855797350128019E-2</v>
      </c>
      <c r="V11566" s="8">
        <f t="shared" si="406"/>
        <v>86</v>
      </c>
    </row>
    <row r="11567" spans="1:28">
      <c r="A11567" s="34" t="s">
        <v>19</v>
      </c>
      <c r="B11567" s="34" t="s">
        <v>77</v>
      </c>
      <c r="C11567" s="5" t="s">
        <v>203</v>
      </c>
      <c r="D11567" s="35" t="s">
        <v>89</v>
      </c>
      <c r="E11567" s="36" t="s">
        <v>14</v>
      </c>
      <c r="F11567" s="37">
        <v>50</v>
      </c>
      <c r="G11567" s="38">
        <v>0</v>
      </c>
      <c r="H11567" s="34">
        <v>0.99072880923457474</v>
      </c>
      <c r="I11567" s="35">
        <v>0.61966803081187816</v>
      </c>
      <c r="J11567" s="35">
        <v>1.0019314207534338</v>
      </c>
      <c r="K11567" s="35">
        <v>-0.76558562135927211</v>
      </c>
      <c r="L11567" s="35">
        <v>0</v>
      </c>
      <c r="M11567" s="35">
        <v>0</v>
      </c>
      <c r="N11567" s="35">
        <v>0</v>
      </c>
      <c r="O11567" s="35">
        <v>0</v>
      </c>
      <c r="P11567" s="36">
        <v>12</v>
      </c>
      <c r="Q11567" s="37">
        <v>86</v>
      </c>
      <c r="R11567" s="36">
        <v>0</v>
      </c>
      <c r="S11567" s="39">
        <f t="shared" si="405"/>
        <v>86</v>
      </c>
      <c r="T11567" s="34" t="s">
        <v>29</v>
      </c>
      <c r="U11567" s="12">
        <f>((alpha*(beta^speed))*(speed^ceta))</f>
        <v>2.4165878100870612E-2</v>
      </c>
      <c r="V11567" s="8">
        <f t="shared" si="406"/>
        <v>86</v>
      </c>
      <c r="AB11567" s="41"/>
    </row>
    <row r="11568" spans="1:28">
      <c r="A11568" s="34" t="s">
        <v>19</v>
      </c>
      <c r="B11568" s="34" t="s">
        <v>77</v>
      </c>
      <c r="C11568" s="5" t="s">
        <v>202</v>
      </c>
      <c r="D11568" s="35" t="s">
        <v>89</v>
      </c>
      <c r="E11568" s="36" t="s">
        <v>18</v>
      </c>
      <c r="F11568" s="37">
        <v>50</v>
      </c>
      <c r="G11568" s="38">
        <v>0</v>
      </c>
      <c r="H11568" s="34">
        <v>0.98875781354211723</v>
      </c>
      <c r="I11568" s="35">
        <v>3.7395734896026562</v>
      </c>
      <c r="J11568" s="35">
        <v>0.39452394631593313</v>
      </c>
      <c r="K11568" s="35">
        <v>-1.6981067285824036E-3</v>
      </c>
      <c r="L11568" s="35">
        <v>0</v>
      </c>
      <c r="M11568" s="35">
        <v>0</v>
      </c>
      <c r="N11568" s="35">
        <v>0</v>
      </c>
      <c r="O11568" s="35">
        <v>0</v>
      </c>
      <c r="P11568" s="36">
        <v>12</v>
      </c>
      <c r="Q11568" s="37">
        <v>86</v>
      </c>
      <c r="R11568" s="36">
        <v>5</v>
      </c>
      <c r="S11568" s="39">
        <f t="shared" si="405"/>
        <v>86</v>
      </c>
      <c r="T11568" s="34" t="s">
        <v>36</v>
      </c>
      <c r="U11568" s="12">
        <f>(1/(((ceta*(speed^2))+(beta*speed))+alpha))</f>
        <v>3.982566631871623E-2</v>
      </c>
      <c r="V11568" s="8">
        <f t="shared" si="406"/>
        <v>86</v>
      </c>
      <c r="AB11568" s="41"/>
    </row>
    <row r="11569" spans="1:28">
      <c r="A11569" s="34" t="s">
        <v>19</v>
      </c>
      <c r="B11569" s="34" t="s">
        <v>77</v>
      </c>
      <c r="C11569" s="5" t="s">
        <v>203</v>
      </c>
      <c r="D11569" s="35" t="s">
        <v>89</v>
      </c>
      <c r="E11569" s="36" t="s">
        <v>18</v>
      </c>
      <c r="F11569" s="37">
        <v>50</v>
      </c>
      <c r="G11569" s="38">
        <v>0</v>
      </c>
      <c r="H11569" s="34">
        <v>0.95672985157029777</v>
      </c>
      <c r="I11569" s="35">
        <v>-0.41117688520048734</v>
      </c>
      <c r="J11569" s="35">
        <v>0.49775905740418513</v>
      </c>
      <c r="K11569" s="35">
        <v>-2.31099786298458E-3</v>
      </c>
      <c r="L11569" s="35">
        <v>0</v>
      </c>
      <c r="M11569" s="35">
        <v>0</v>
      </c>
      <c r="N11569" s="35">
        <v>0</v>
      </c>
      <c r="O11569" s="35">
        <v>0</v>
      </c>
      <c r="P11569" s="36">
        <v>12</v>
      </c>
      <c r="Q11569" s="37">
        <v>86</v>
      </c>
      <c r="R11569" s="36">
        <v>5</v>
      </c>
      <c r="S11569" s="39">
        <f t="shared" si="405"/>
        <v>86</v>
      </c>
      <c r="T11569" s="34" t="s">
        <v>36</v>
      </c>
      <c r="U11569" s="12">
        <f>(1/(((ceta*(speed^2))+(beta*speed))+alpha))</f>
        <v>3.9519503137660172E-2</v>
      </c>
      <c r="V11569" s="8">
        <f t="shared" si="406"/>
        <v>86</v>
      </c>
    </row>
    <row r="11570" spans="1:28">
      <c r="A11570" s="34" t="s">
        <v>19</v>
      </c>
      <c r="B11570" s="34" t="s">
        <v>77</v>
      </c>
      <c r="C11570" s="5" t="s">
        <v>202</v>
      </c>
      <c r="D11570" s="35" t="s">
        <v>89</v>
      </c>
      <c r="E11570" s="36" t="s">
        <v>17</v>
      </c>
      <c r="F11570" s="37">
        <v>50</v>
      </c>
      <c r="G11570" s="38">
        <v>0</v>
      </c>
      <c r="H11570" s="34">
        <v>0.95664319920069052</v>
      </c>
      <c r="I11570" s="35">
        <v>8.0231951769398897</v>
      </c>
      <c r="J11570" s="35">
        <v>-1.2722568281665436</v>
      </c>
      <c r="K11570" s="35">
        <v>-0.5265782299883468</v>
      </c>
      <c r="L11570" s="35">
        <v>0</v>
      </c>
      <c r="M11570" s="35">
        <v>0</v>
      </c>
      <c r="N11570" s="35">
        <v>0</v>
      </c>
      <c r="O11570" s="35">
        <v>0</v>
      </c>
      <c r="P11570" s="36">
        <v>12</v>
      </c>
      <c r="Q11570" s="37">
        <v>86</v>
      </c>
      <c r="R11570" s="36">
        <v>13</v>
      </c>
      <c r="S11570" s="39">
        <f t="shared" si="405"/>
        <v>86</v>
      </c>
      <c r="T11570" s="34" t="s">
        <v>50</v>
      </c>
      <c r="U11570" s="12">
        <f>EXP((alpha+(beta/speed))+(ceta*LN(speed)))</f>
        <v>287.96506706815654</v>
      </c>
      <c r="V11570" s="8">
        <f t="shared" si="406"/>
        <v>86</v>
      </c>
    </row>
    <row r="11571" spans="1:28">
      <c r="A11571" s="34" t="s">
        <v>19</v>
      </c>
      <c r="B11571" s="34" t="s">
        <v>77</v>
      </c>
      <c r="C11571" s="5" t="s">
        <v>203</v>
      </c>
      <c r="D11571" s="35" t="s">
        <v>89</v>
      </c>
      <c r="E11571" s="36" t="s">
        <v>17</v>
      </c>
      <c r="F11571" s="37">
        <v>50</v>
      </c>
      <c r="G11571" s="38">
        <v>0</v>
      </c>
      <c r="H11571" s="34">
        <v>0.95679868609051455</v>
      </c>
      <c r="I11571" s="35">
        <v>8.0009801760341333</v>
      </c>
      <c r="J11571" s="35">
        <v>-1.1753342241101903</v>
      </c>
      <c r="K11571" s="35">
        <v>-0.53184621109777741</v>
      </c>
      <c r="L11571" s="35">
        <v>0</v>
      </c>
      <c r="M11571" s="35">
        <v>0</v>
      </c>
      <c r="N11571" s="35">
        <v>0</v>
      </c>
      <c r="O11571" s="35">
        <v>0</v>
      </c>
      <c r="P11571" s="36">
        <v>12</v>
      </c>
      <c r="Q11571" s="37">
        <v>86</v>
      </c>
      <c r="R11571" s="36">
        <v>13</v>
      </c>
      <c r="S11571" s="39">
        <f t="shared" si="405"/>
        <v>86</v>
      </c>
      <c r="T11571" s="34" t="s">
        <v>50</v>
      </c>
      <c r="U11571" s="12">
        <f>EXP((alpha+(beta/speed))+(ceta*LN(speed)))</f>
        <v>275.41684956701152</v>
      </c>
      <c r="V11571" s="8">
        <f t="shared" si="406"/>
        <v>86</v>
      </c>
    </row>
    <row r="11572" spans="1:28">
      <c r="A11572" s="34" t="s">
        <v>19</v>
      </c>
      <c r="B11572" s="34" t="s">
        <v>77</v>
      </c>
      <c r="C11572" s="5" t="s">
        <v>202</v>
      </c>
      <c r="D11572" s="35" t="s">
        <v>89</v>
      </c>
      <c r="E11572" s="36" t="s">
        <v>15</v>
      </c>
      <c r="F11572" s="37">
        <v>100</v>
      </c>
      <c r="G11572" s="38">
        <v>0</v>
      </c>
      <c r="H11572" s="34">
        <v>0.99207902330585696</v>
      </c>
      <c r="I11572" s="35">
        <v>2.6536956023705405</v>
      </c>
      <c r="J11572" s="35">
        <v>0.83966671959491845</v>
      </c>
      <c r="K11572" s="35">
        <v>-0.60585104971125192</v>
      </c>
      <c r="L11572" s="35">
        <v>0</v>
      </c>
      <c r="M11572" s="35">
        <v>0</v>
      </c>
      <c r="N11572" s="35">
        <v>0</v>
      </c>
      <c r="O11572" s="35">
        <v>0</v>
      </c>
      <c r="P11572" s="36">
        <v>12</v>
      </c>
      <c r="Q11572" s="37">
        <v>86</v>
      </c>
      <c r="R11572" s="36">
        <v>13</v>
      </c>
      <c r="S11572" s="39">
        <f t="shared" si="405"/>
        <v>86</v>
      </c>
      <c r="T11572" s="34" t="s">
        <v>50</v>
      </c>
      <c r="U11572" s="12">
        <f>EXP((alpha+(beta/speed))+(ceta*LN(speed)))</f>
        <v>0.96540090691604841</v>
      </c>
      <c r="V11572" s="8">
        <f t="shared" si="406"/>
        <v>86</v>
      </c>
    </row>
    <row r="11573" spans="1:28">
      <c r="A11573" s="34" t="s">
        <v>19</v>
      </c>
      <c r="B11573" s="34" t="s">
        <v>77</v>
      </c>
      <c r="C11573" s="5" t="s">
        <v>203</v>
      </c>
      <c r="D11573" s="35" t="s">
        <v>89</v>
      </c>
      <c r="E11573" s="36" t="s">
        <v>15</v>
      </c>
      <c r="F11573" s="37">
        <v>100</v>
      </c>
      <c r="G11573" s="38">
        <v>0</v>
      </c>
      <c r="H11573" s="34">
        <v>0.98826371072940067</v>
      </c>
      <c r="I11573" s="35">
        <v>1.4532657197657906</v>
      </c>
      <c r="J11573" s="35">
        <v>34.18068459770376</v>
      </c>
      <c r="K11573" s="35">
        <v>0.89183629982088652</v>
      </c>
      <c r="L11573" s="35">
        <v>0.99074658347139521</v>
      </c>
      <c r="M11573" s="35">
        <v>6.828005700645976E-3</v>
      </c>
      <c r="N11573" s="35">
        <v>0</v>
      </c>
      <c r="O11573" s="35">
        <v>0</v>
      </c>
      <c r="P11573" s="36">
        <v>12</v>
      </c>
      <c r="Q11573" s="37">
        <v>86</v>
      </c>
      <c r="R11573" s="36">
        <v>10</v>
      </c>
      <c r="S11573" s="39">
        <f t="shared" si="405"/>
        <v>86</v>
      </c>
      <c r="T11573" s="34" t="s">
        <v>44</v>
      </c>
      <c r="U11573" s="12">
        <f>(alpha+(beta/(1+EXP((((-1)*ceta)+(delta*LN(speed)))+(epsilon*speed)))))</f>
        <v>2.0058553247824524</v>
      </c>
      <c r="V11573" s="8">
        <f t="shared" si="406"/>
        <v>86</v>
      </c>
    </row>
    <row r="11574" spans="1:28">
      <c r="A11574" s="34" t="s">
        <v>19</v>
      </c>
      <c r="B11574" s="34" t="s">
        <v>77</v>
      </c>
      <c r="C11574" s="5" t="s">
        <v>202</v>
      </c>
      <c r="D11574" s="35" t="s">
        <v>89</v>
      </c>
      <c r="E11574" s="36" t="s">
        <v>16</v>
      </c>
      <c r="F11574" s="37">
        <v>100</v>
      </c>
      <c r="G11574" s="38">
        <v>0</v>
      </c>
      <c r="H11574" s="34">
        <v>0.96840726417424139</v>
      </c>
      <c r="I11574" s="35">
        <v>-2.7124069332760477E-5</v>
      </c>
      <c r="J11574" s="35">
        <v>5.0688657218673286E-3</v>
      </c>
      <c r="K11574" s="35">
        <v>-0.35546675741539041</v>
      </c>
      <c r="L11574" s="35">
        <v>13.872445730577764</v>
      </c>
      <c r="M11574" s="35">
        <v>0</v>
      </c>
      <c r="N11574" s="35">
        <v>0</v>
      </c>
      <c r="O11574" s="35">
        <v>0</v>
      </c>
      <c r="P11574" s="36">
        <v>12</v>
      </c>
      <c r="Q11574" s="37">
        <v>86</v>
      </c>
      <c r="R11574" s="36">
        <v>14</v>
      </c>
      <c r="S11574" s="39">
        <f t="shared" si="405"/>
        <v>86</v>
      </c>
      <c r="T11574" s="34" t="s">
        <v>51</v>
      </c>
      <c r="U11574" s="12">
        <f>(((alpha*(speed^3))+(beta*(speed^2))+(ceta*speed))+delta)</f>
        <v>3.5392084282666563</v>
      </c>
      <c r="V11574" s="8">
        <f t="shared" si="406"/>
        <v>86</v>
      </c>
    </row>
    <row r="11575" spans="1:28">
      <c r="A11575" s="34" t="s">
        <v>19</v>
      </c>
      <c r="B11575" s="34" t="s">
        <v>77</v>
      </c>
      <c r="C11575" s="5" t="s">
        <v>203</v>
      </c>
      <c r="D11575" s="35" t="s">
        <v>89</v>
      </c>
      <c r="E11575" s="36" t="s">
        <v>16</v>
      </c>
      <c r="F11575" s="37">
        <v>100</v>
      </c>
      <c r="G11575" s="38">
        <v>0</v>
      </c>
      <c r="H11575" s="34">
        <v>0.9960839882410375</v>
      </c>
      <c r="I11575" s="35">
        <v>117.41878454712364</v>
      </c>
      <c r="J11575" s="35">
        <v>-0.94223240948431863</v>
      </c>
      <c r="K11575" s="35">
        <v>3716.7303358876334</v>
      </c>
      <c r="L11575" s="35">
        <v>-2.3427617745331251</v>
      </c>
      <c r="M11575" s="35">
        <v>0</v>
      </c>
      <c r="N11575" s="35">
        <v>0</v>
      </c>
      <c r="O11575" s="35">
        <v>0</v>
      </c>
      <c r="P11575" s="36">
        <v>12</v>
      </c>
      <c r="Q11575" s="37">
        <v>86</v>
      </c>
      <c r="R11575" s="36">
        <v>1</v>
      </c>
      <c r="S11575" s="39">
        <f t="shared" si="405"/>
        <v>86</v>
      </c>
      <c r="T11575" s="34" t="s">
        <v>30</v>
      </c>
      <c r="U11575" s="12">
        <f>((alpha*(speed^beta))+(ceta*(speed^delta)))</f>
        <v>1.8751661245571951</v>
      </c>
      <c r="V11575" s="8">
        <f t="shared" si="406"/>
        <v>86</v>
      </c>
    </row>
    <row r="11576" spans="1:28">
      <c r="A11576" s="34" t="s">
        <v>19</v>
      </c>
      <c r="B11576" s="34" t="s">
        <v>77</v>
      </c>
      <c r="C11576" s="5" t="s">
        <v>202</v>
      </c>
      <c r="D11576" s="35" t="s">
        <v>89</v>
      </c>
      <c r="E11576" s="36" t="s">
        <v>14</v>
      </c>
      <c r="F11576" s="37">
        <v>100</v>
      </c>
      <c r="G11576" s="38">
        <v>0</v>
      </c>
      <c r="H11576" s="34">
        <v>0.9928430218637182</v>
      </c>
      <c r="I11576" s="35">
        <v>1.4122696874170355</v>
      </c>
      <c r="J11576" s="35">
        <v>0.27229920493591137</v>
      </c>
      <c r="K11576" s="35">
        <v>-1.1927429562075447E-3</v>
      </c>
      <c r="L11576" s="35">
        <v>0</v>
      </c>
      <c r="M11576" s="35">
        <v>0</v>
      </c>
      <c r="N11576" s="35">
        <v>0</v>
      </c>
      <c r="O11576" s="35">
        <v>0</v>
      </c>
      <c r="P11576" s="36">
        <v>12</v>
      </c>
      <c r="Q11576" s="37">
        <v>86</v>
      </c>
      <c r="R11576" s="36">
        <v>5</v>
      </c>
      <c r="S11576" s="39">
        <f t="shared" si="405"/>
        <v>86</v>
      </c>
      <c r="T11576" s="34" t="s">
        <v>36</v>
      </c>
      <c r="U11576" s="12">
        <f>(1/(((ceta*(speed^2))+(beta*speed))+alpha))</f>
        <v>6.2466914368373969E-2</v>
      </c>
      <c r="V11576" s="8">
        <f t="shared" si="406"/>
        <v>86</v>
      </c>
    </row>
    <row r="11577" spans="1:28">
      <c r="A11577" s="34" t="s">
        <v>19</v>
      </c>
      <c r="B11577" s="34" t="s">
        <v>77</v>
      </c>
      <c r="C11577" s="5" t="s">
        <v>203</v>
      </c>
      <c r="D11577" s="35" t="s">
        <v>89</v>
      </c>
      <c r="E11577" s="36" t="s">
        <v>14</v>
      </c>
      <c r="F11577" s="37">
        <v>100</v>
      </c>
      <c r="G11577" s="38">
        <v>0</v>
      </c>
      <c r="H11577" s="34">
        <v>0.98044510181627931</v>
      </c>
      <c r="I11577" s="35">
        <v>4.0040545552519644</v>
      </c>
      <c r="J11577" s="35">
        <v>0.48163931000310806</v>
      </c>
      <c r="K11577" s="35">
        <v>-1.6638456229874608E-3</v>
      </c>
      <c r="L11577" s="35">
        <v>0</v>
      </c>
      <c r="M11577" s="35">
        <v>0</v>
      </c>
      <c r="N11577" s="35">
        <v>0</v>
      </c>
      <c r="O11577" s="35">
        <v>0</v>
      </c>
      <c r="P11577" s="36">
        <v>12</v>
      </c>
      <c r="Q11577" s="37">
        <v>86</v>
      </c>
      <c r="R11577" s="36">
        <v>5</v>
      </c>
      <c r="S11577" s="39">
        <f t="shared" si="405"/>
        <v>86</v>
      </c>
      <c r="T11577" s="34" t="s">
        <v>36</v>
      </c>
      <c r="U11577" s="12">
        <f>(1/(((ceta*(speed^2))+(beta*speed))+alpha))</f>
        <v>3.0193935963590282E-2</v>
      </c>
      <c r="V11577" s="8">
        <f t="shared" si="406"/>
        <v>86</v>
      </c>
      <c r="AB11577" s="41"/>
    </row>
    <row r="11578" spans="1:28">
      <c r="A11578" s="34" t="s">
        <v>19</v>
      </c>
      <c r="B11578" s="34" t="s">
        <v>77</v>
      </c>
      <c r="C11578" s="5" t="s">
        <v>202</v>
      </c>
      <c r="D11578" s="35" t="s">
        <v>89</v>
      </c>
      <c r="E11578" s="36" t="s">
        <v>18</v>
      </c>
      <c r="F11578" s="37">
        <v>100</v>
      </c>
      <c r="G11578" s="38">
        <v>0</v>
      </c>
      <c r="H11578" s="34">
        <v>0.99199732818247932</v>
      </c>
      <c r="I11578" s="35">
        <v>2.7827769735261296</v>
      </c>
      <c r="J11578" s="35">
        <v>0.3791479078994941</v>
      </c>
      <c r="K11578" s="35">
        <v>-1.8157010661781756E-3</v>
      </c>
      <c r="L11578" s="35">
        <v>0</v>
      </c>
      <c r="M11578" s="35">
        <v>0</v>
      </c>
      <c r="N11578" s="35">
        <v>0</v>
      </c>
      <c r="O11578" s="35">
        <v>0</v>
      </c>
      <c r="P11578" s="36">
        <v>12</v>
      </c>
      <c r="Q11578" s="37">
        <v>86</v>
      </c>
      <c r="R11578" s="36">
        <v>5</v>
      </c>
      <c r="S11578" s="39">
        <f t="shared" si="405"/>
        <v>86</v>
      </c>
      <c r="T11578" s="34" t="s">
        <v>36</v>
      </c>
      <c r="U11578" s="12">
        <f>(1/(((ceta*(speed^2))+(beta*speed))+alpha))</f>
        <v>4.5536154590288709E-2</v>
      </c>
      <c r="V11578" s="8">
        <f t="shared" si="406"/>
        <v>86</v>
      </c>
    </row>
    <row r="11579" spans="1:28">
      <c r="A11579" s="34" t="s">
        <v>19</v>
      </c>
      <c r="B11579" s="34" t="s">
        <v>77</v>
      </c>
      <c r="C11579" s="5" t="s">
        <v>203</v>
      </c>
      <c r="D11579" s="35" t="s">
        <v>89</v>
      </c>
      <c r="E11579" s="36" t="s">
        <v>18</v>
      </c>
      <c r="F11579" s="37">
        <v>100</v>
      </c>
      <c r="G11579" s="38">
        <v>0</v>
      </c>
      <c r="H11579" s="34">
        <v>0.952391923971184</v>
      </c>
      <c r="I11579" s="35">
        <v>8.9872291482948286E-2</v>
      </c>
      <c r="J11579" s="35">
        <v>0.39336180733237908</v>
      </c>
      <c r="K11579" s="35">
        <v>-1.7213590897734773E-3</v>
      </c>
      <c r="L11579" s="35">
        <v>0</v>
      </c>
      <c r="M11579" s="35">
        <v>0</v>
      </c>
      <c r="N11579" s="35">
        <v>0</v>
      </c>
      <c r="O11579" s="35">
        <v>0</v>
      </c>
      <c r="P11579" s="36">
        <v>12</v>
      </c>
      <c r="Q11579" s="37">
        <v>86</v>
      </c>
      <c r="R11579" s="36">
        <v>5</v>
      </c>
      <c r="S11579" s="39">
        <f t="shared" si="405"/>
        <v>86</v>
      </c>
      <c r="T11579" s="34" t="s">
        <v>36</v>
      </c>
      <c r="U11579" s="12">
        <f>(1/(((ceta*(speed^2))+(beta*speed))+alpha))</f>
        <v>4.7196936437338237E-2</v>
      </c>
      <c r="V11579" s="8">
        <f t="shared" si="406"/>
        <v>86</v>
      </c>
    </row>
    <row r="11580" spans="1:28">
      <c r="A11580" s="34" t="s">
        <v>19</v>
      </c>
      <c r="B11580" s="34" t="s">
        <v>77</v>
      </c>
      <c r="C11580" s="5" t="s">
        <v>202</v>
      </c>
      <c r="D11580" s="35" t="s">
        <v>89</v>
      </c>
      <c r="E11580" s="36" t="s">
        <v>17</v>
      </c>
      <c r="F11580" s="37">
        <v>100</v>
      </c>
      <c r="G11580" s="38">
        <v>0</v>
      </c>
      <c r="H11580" s="34">
        <v>0.94441868730001266</v>
      </c>
      <c r="I11580" s="35">
        <v>-1.969689300036877E-3</v>
      </c>
      <c r="J11580" s="35">
        <v>0.39147001091572653</v>
      </c>
      <c r="K11580" s="35">
        <v>-29.480179755457872</v>
      </c>
      <c r="L11580" s="35">
        <v>1239.8933041869461</v>
      </c>
      <c r="M11580" s="35">
        <v>0</v>
      </c>
      <c r="N11580" s="35">
        <v>0</v>
      </c>
      <c r="O11580" s="35">
        <v>0</v>
      </c>
      <c r="P11580" s="36">
        <v>12</v>
      </c>
      <c r="Q11580" s="37">
        <v>86</v>
      </c>
      <c r="R11580" s="36">
        <v>14</v>
      </c>
      <c r="S11580" s="39">
        <f t="shared" si="405"/>
        <v>86</v>
      </c>
      <c r="T11580" s="34" t="s">
        <v>51</v>
      </c>
      <c r="U11580" s="12">
        <f>(((alpha*(speed^3))+(beta*(speed^2))+(ceta*speed))+delta)</f>
        <v>347.07734852602675</v>
      </c>
      <c r="V11580" s="8">
        <f t="shared" si="406"/>
        <v>86</v>
      </c>
    </row>
    <row r="11581" spans="1:28">
      <c r="A11581" s="34" t="s">
        <v>19</v>
      </c>
      <c r="B11581" s="34" t="s">
        <v>77</v>
      </c>
      <c r="C11581" s="5" t="s">
        <v>203</v>
      </c>
      <c r="D11581" s="35" t="s">
        <v>89</v>
      </c>
      <c r="E11581" s="36" t="s">
        <v>17</v>
      </c>
      <c r="F11581" s="37">
        <v>100</v>
      </c>
      <c r="G11581" s="38">
        <v>0</v>
      </c>
      <c r="H11581" s="34">
        <v>0.94172666125485571</v>
      </c>
      <c r="I11581" s="35">
        <v>-2.0310544018185862E-3</v>
      </c>
      <c r="J11581" s="35">
        <v>0.39726305057484002</v>
      </c>
      <c r="K11581" s="35">
        <v>-29.362169794166352</v>
      </c>
      <c r="L11581" s="35">
        <v>1210.3132248954196</v>
      </c>
      <c r="M11581" s="35">
        <v>0</v>
      </c>
      <c r="N11581" s="35">
        <v>0</v>
      </c>
      <c r="O11581" s="35">
        <v>0</v>
      </c>
      <c r="P11581" s="36">
        <v>12</v>
      </c>
      <c r="Q11581" s="37">
        <v>86</v>
      </c>
      <c r="R11581" s="36">
        <v>14</v>
      </c>
      <c r="S11581" s="39">
        <f t="shared" si="405"/>
        <v>86</v>
      </c>
      <c r="T11581" s="34" t="s">
        <v>51</v>
      </c>
      <c r="U11581" s="12">
        <f>(((alpha*(speed^3))+(beta*(speed^2))+(ceta*speed))+delta)</f>
        <v>331.45980604550755</v>
      </c>
      <c r="V11581" s="8">
        <f t="shared" si="406"/>
        <v>86</v>
      </c>
    </row>
    <row r="11582" spans="1:28">
      <c r="A11582" s="34" t="s">
        <v>19</v>
      </c>
      <c r="B11582" s="34" t="s">
        <v>77</v>
      </c>
      <c r="C11582" s="5" t="s">
        <v>202</v>
      </c>
      <c r="D11582" s="35" t="s">
        <v>89</v>
      </c>
      <c r="E11582" s="36" t="s">
        <v>15</v>
      </c>
      <c r="F11582" s="37">
        <v>0</v>
      </c>
      <c r="G11582" s="38">
        <v>-0.06</v>
      </c>
      <c r="H11582" s="34">
        <v>0.99161160077401334</v>
      </c>
      <c r="I11582" s="35">
        <v>12.579774185603858</v>
      </c>
      <c r="J11582" s="35">
        <v>0.95005926096271187</v>
      </c>
      <c r="K11582" s="35">
        <v>-0.56293055629687894</v>
      </c>
      <c r="L11582" s="35">
        <v>0</v>
      </c>
      <c r="M11582" s="35">
        <v>0</v>
      </c>
      <c r="N11582" s="35">
        <v>0</v>
      </c>
      <c r="O11582" s="35">
        <v>0</v>
      </c>
      <c r="P11582" s="36">
        <v>12</v>
      </c>
      <c r="Q11582" s="37">
        <v>86</v>
      </c>
      <c r="R11582" s="36">
        <v>0</v>
      </c>
      <c r="S11582" s="39">
        <f t="shared" si="405"/>
        <v>86</v>
      </c>
      <c r="T11582" s="34" t="s">
        <v>29</v>
      </c>
      <c r="U11582" s="12">
        <f>((alpha*(beta^speed))*(speed^ceta))</f>
        <v>1.2509627781783425E-2</v>
      </c>
      <c r="V11582" s="8">
        <f t="shared" si="406"/>
        <v>86</v>
      </c>
    </row>
    <row r="11583" spans="1:28">
      <c r="A11583" s="34" t="s">
        <v>19</v>
      </c>
      <c r="B11583" s="34" t="s">
        <v>77</v>
      </c>
      <c r="C11583" s="5" t="s">
        <v>203</v>
      </c>
      <c r="D11583" s="35" t="s">
        <v>89</v>
      </c>
      <c r="E11583" s="36" t="s">
        <v>15</v>
      </c>
      <c r="F11583" s="37">
        <v>0</v>
      </c>
      <c r="G11583" s="38">
        <v>-0.06</v>
      </c>
      <c r="H11583" s="34">
        <v>0.98966952639743666</v>
      </c>
      <c r="I11583" s="35">
        <v>19.041253889393445</v>
      </c>
      <c r="J11583" s="35">
        <v>0.95368997715681414</v>
      </c>
      <c r="K11583" s="35">
        <v>-0.61013437085684474</v>
      </c>
      <c r="L11583" s="35">
        <v>0</v>
      </c>
      <c r="M11583" s="35">
        <v>0</v>
      </c>
      <c r="N11583" s="35">
        <v>0</v>
      </c>
      <c r="O11583" s="35">
        <v>0</v>
      </c>
      <c r="P11583" s="36">
        <v>12</v>
      </c>
      <c r="Q11583" s="37">
        <v>86</v>
      </c>
      <c r="R11583" s="36">
        <v>0</v>
      </c>
      <c r="S11583" s="39">
        <f t="shared" si="405"/>
        <v>86</v>
      </c>
      <c r="T11583" s="34" t="s">
        <v>29</v>
      </c>
      <c r="U11583" s="12">
        <f>((alpha*(beta^speed))*(speed^ceta))</f>
        <v>2.1301605269881618E-2</v>
      </c>
      <c r="V11583" s="8">
        <f t="shared" si="406"/>
        <v>86</v>
      </c>
    </row>
    <row r="11584" spans="1:28">
      <c r="A11584" s="34" t="s">
        <v>19</v>
      </c>
      <c r="B11584" s="34" t="s">
        <v>77</v>
      </c>
      <c r="C11584" s="5" t="s">
        <v>202</v>
      </c>
      <c r="D11584" s="35" t="s">
        <v>89</v>
      </c>
      <c r="E11584" s="36" t="s">
        <v>16</v>
      </c>
      <c r="F11584" s="37">
        <v>0</v>
      </c>
      <c r="G11584" s="38">
        <v>-0.06</v>
      </c>
      <c r="H11584" s="34">
        <v>0.98423649486924047</v>
      </c>
      <c r="I11584" s="35">
        <v>15.617548157864119</v>
      </c>
      <c r="J11584" s="35">
        <v>0.95210848675577531</v>
      </c>
      <c r="K11584" s="35">
        <v>-0.48388465792319724</v>
      </c>
      <c r="L11584" s="35">
        <v>0</v>
      </c>
      <c r="M11584" s="35">
        <v>0</v>
      </c>
      <c r="N11584" s="35">
        <v>0</v>
      </c>
      <c r="O11584" s="35">
        <v>0</v>
      </c>
      <c r="P11584" s="36">
        <v>12</v>
      </c>
      <c r="Q11584" s="37">
        <v>86</v>
      </c>
      <c r="R11584" s="36">
        <v>0</v>
      </c>
      <c r="S11584" s="39">
        <f t="shared" si="405"/>
        <v>86</v>
      </c>
      <c r="T11584" s="34" t="s">
        <v>29</v>
      </c>
      <c r="U11584" s="12">
        <f>((alpha*(beta^speed))*(speed^ceta))</f>
        <v>2.6581057568308395E-2</v>
      </c>
      <c r="V11584" s="8">
        <f t="shared" si="406"/>
        <v>86</v>
      </c>
    </row>
    <row r="11585" spans="1:28">
      <c r="A11585" s="34" t="s">
        <v>19</v>
      </c>
      <c r="B11585" s="34" t="s">
        <v>77</v>
      </c>
      <c r="C11585" s="5" t="s">
        <v>203</v>
      </c>
      <c r="D11585" s="35" t="s">
        <v>89</v>
      </c>
      <c r="E11585" s="36" t="s">
        <v>16</v>
      </c>
      <c r="F11585" s="37">
        <v>0</v>
      </c>
      <c r="G11585" s="38">
        <v>-0.06</v>
      </c>
      <c r="H11585" s="34">
        <v>0.98423106874926869</v>
      </c>
      <c r="I11585" s="35">
        <v>-0.59294477106130261</v>
      </c>
      <c r="J11585" s="35">
        <v>16.132610983622733</v>
      </c>
      <c r="K11585" s="35">
        <v>5.2274161837548272</v>
      </c>
      <c r="L11585" s="35">
        <v>2.0909900613239678</v>
      </c>
      <c r="M11585" s="35">
        <v>-9.3200252329278307E-3</v>
      </c>
      <c r="N11585" s="35">
        <v>0</v>
      </c>
      <c r="O11585" s="35">
        <v>0</v>
      </c>
      <c r="P11585" s="36">
        <v>12</v>
      </c>
      <c r="Q11585" s="37">
        <v>84</v>
      </c>
      <c r="R11585" s="36">
        <v>10</v>
      </c>
      <c r="S11585" s="39">
        <f t="shared" si="405"/>
        <v>84</v>
      </c>
      <c r="T11585" s="34" t="s">
        <v>44</v>
      </c>
      <c r="U11585" s="12">
        <f>(alpha+(beta/(1+EXP((((-1)*ceta)+(delta*LN(speed)))+(epsilon*speed)))))</f>
        <v>6.6346920378416163E-3</v>
      </c>
      <c r="V11585" s="8">
        <f t="shared" si="406"/>
        <v>84</v>
      </c>
    </row>
    <row r="11586" spans="1:28">
      <c r="A11586" s="34" t="s">
        <v>19</v>
      </c>
      <c r="B11586" s="34" t="s">
        <v>77</v>
      </c>
      <c r="C11586" s="5" t="s">
        <v>202</v>
      </c>
      <c r="D11586" s="35" t="s">
        <v>89</v>
      </c>
      <c r="E11586" s="36" t="s">
        <v>14</v>
      </c>
      <c r="F11586" s="37">
        <v>0</v>
      </c>
      <c r="G11586" s="38">
        <v>-0.06</v>
      </c>
      <c r="H11586" s="34">
        <v>0.99146450460140267</v>
      </c>
      <c r="I11586" s="35">
        <v>4.5360569300609548</v>
      </c>
      <c r="J11586" s="35">
        <v>-14.484075956468676</v>
      </c>
      <c r="K11586" s="35">
        <v>-2.1524121631632873</v>
      </c>
      <c r="L11586" s="35">
        <v>0</v>
      </c>
      <c r="M11586" s="35">
        <v>0</v>
      </c>
      <c r="N11586" s="35">
        <v>0</v>
      </c>
      <c r="O11586" s="35">
        <v>0</v>
      </c>
      <c r="P11586" s="36">
        <v>12</v>
      </c>
      <c r="Q11586" s="37">
        <v>86</v>
      </c>
      <c r="R11586" s="36">
        <v>13</v>
      </c>
      <c r="S11586" s="39">
        <f t="shared" ref="S11586:S11649" si="408">V11586</f>
        <v>86</v>
      </c>
      <c r="T11586" s="34" t="s">
        <v>50</v>
      </c>
      <c r="U11586" s="12">
        <f>EXP((alpha+(beta/speed))+(ceta*LN(speed)))</f>
        <v>5.4075786414255209E-3</v>
      </c>
      <c r="V11586" s="8">
        <f t="shared" ref="V11586:V11649" si="409">IF($V$1&lt;P11586,P11586,IF($V$1&gt;Q11586,Q11586,$V$1))</f>
        <v>86</v>
      </c>
      <c r="AB11586" s="41"/>
    </row>
    <row r="11587" spans="1:28">
      <c r="A11587" s="34" t="s">
        <v>19</v>
      </c>
      <c r="B11587" s="34" t="s">
        <v>77</v>
      </c>
      <c r="C11587" s="5" t="s">
        <v>203</v>
      </c>
      <c r="D11587" s="35" t="s">
        <v>89</v>
      </c>
      <c r="E11587" s="36" t="s">
        <v>14</v>
      </c>
      <c r="F11587" s="37">
        <v>0</v>
      </c>
      <c r="G11587" s="38">
        <v>-0.06</v>
      </c>
      <c r="H11587" s="34">
        <v>0.99267118168836632</v>
      </c>
      <c r="I11587" s="35">
        <v>3.1410908651356055</v>
      </c>
      <c r="J11587" s="35">
        <v>-12.376580660636693</v>
      </c>
      <c r="K11587" s="35">
        <v>-2.007883800387277</v>
      </c>
      <c r="L11587" s="35">
        <v>0</v>
      </c>
      <c r="M11587" s="35">
        <v>0</v>
      </c>
      <c r="N11587" s="35">
        <v>0</v>
      </c>
      <c r="O11587" s="35">
        <v>0</v>
      </c>
      <c r="P11587" s="36">
        <v>12</v>
      </c>
      <c r="Q11587" s="37">
        <v>86</v>
      </c>
      <c r="R11587" s="36">
        <v>13</v>
      </c>
      <c r="S11587" s="39">
        <f t="shared" si="408"/>
        <v>86</v>
      </c>
      <c r="T11587" s="34" t="s">
        <v>50</v>
      </c>
      <c r="U11587" s="12">
        <f>EXP((alpha+(beta/speed))+(ceta*LN(speed)))</f>
        <v>2.6146248804265527E-3</v>
      </c>
      <c r="V11587" s="8">
        <f t="shared" si="409"/>
        <v>86</v>
      </c>
      <c r="AB11587" s="41"/>
    </row>
    <row r="11588" spans="1:28">
      <c r="A11588" s="34" t="s">
        <v>19</v>
      </c>
      <c r="B11588" s="34" t="s">
        <v>77</v>
      </c>
      <c r="C11588" s="5" t="s">
        <v>202</v>
      </c>
      <c r="D11588" s="35" t="s">
        <v>89</v>
      </c>
      <c r="E11588" s="36" t="s">
        <v>18</v>
      </c>
      <c r="F11588" s="37">
        <v>0</v>
      </c>
      <c r="G11588" s="38">
        <v>-0.06</v>
      </c>
      <c r="H11588" s="34">
        <v>0.99281311470739486</v>
      </c>
      <c r="I11588" s="35">
        <v>0.57190975756426277</v>
      </c>
      <c r="J11588" s="35">
        <v>0.99183213292284089</v>
      </c>
      <c r="K11588" s="35">
        <v>-0.87467573189271697</v>
      </c>
      <c r="L11588" s="35">
        <v>0</v>
      </c>
      <c r="M11588" s="35">
        <v>0</v>
      </c>
      <c r="N11588" s="35">
        <v>0</v>
      </c>
      <c r="O11588" s="35">
        <v>0</v>
      </c>
      <c r="P11588" s="36">
        <v>12</v>
      </c>
      <c r="Q11588" s="37">
        <v>86</v>
      </c>
      <c r="R11588" s="36">
        <v>0</v>
      </c>
      <c r="S11588" s="39">
        <f t="shared" si="408"/>
        <v>86</v>
      </c>
      <c r="T11588" s="34" t="s">
        <v>29</v>
      </c>
      <c r="U11588" s="12">
        <f>((alpha*(beta^speed))*(speed^ceta))</f>
        <v>5.7405254098967639E-3</v>
      </c>
      <c r="V11588" s="8">
        <f t="shared" si="409"/>
        <v>86</v>
      </c>
      <c r="AB11588" s="41"/>
    </row>
    <row r="11589" spans="1:28">
      <c r="A11589" s="34" t="s">
        <v>19</v>
      </c>
      <c r="B11589" s="34" t="s">
        <v>77</v>
      </c>
      <c r="C11589" s="5" t="s">
        <v>203</v>
      </c>
      <c r="D11589" s="35" t="s">
        <v>89</v>
      </c>
      <c r="E11589" s="36" t="s">
        <v>18</v>
      </c>
      <c r="F11589" s="37">
        <v>0</v>
      </c>
      <c r="G11589" s="38">
        <v>-0.06</v>
      </c>
      <c r="H11589" s="34">
        <v>0.98034389795081056</v>
      </c>
      <c r="I11589" s="35">
        <v>0.37297243978096295</v>
      </c>
      <c r="J11589" s="35">
        <v>0.87914583114234579</v>
      </c>
      <c r="K11589" s="35">
        <v>6.9909487536330139E-2</v>
      </c>
      <c r="L11589" s="35">
        <v>0</v>
      </c>
      <c r="M11589" s="35">
        <v>0</v>
      </c>
      <c r="N11589" s="35">
        <v>0</v>
      </c>
      <c r="O11589" s="35">
        <v>0</v>
      </c>
      <c r="P11589" s="36">
        <v>12</v>
      </c>
      <c r="Q11589" s="37">
        <v>86</v>
      </c>
      <c r="R11589" s="36">
        <v>0</v>
      </c>
      <c r="S11589" s="39">
        <f t="shared" si="408"/>
        <v>86</v>
      </c>
      <c r="T11589" s="34" t="s">
        <v>29</v>
      </c>
      <c r="U11589" s="12">
        <f>((alpha*(beta^speed))*(speed^ceta))</f>
        <v>7.8732809046913659E-6</v>
      </c>
      <c r="V11589" s="8">
        <f t="shared" si="409"/>
        <v>86</v>
      </c>
      <c r="AB11589" s="41"/>
    </row>
    <row r="11590" spans="1:28">
      <c r="A11590" s="34" t="s">
        <v>19</v>
      </c>
      <c r="B11590" s="34" t="s">
        <v>77</v>
      </c>
      <c r="C11590" s="5" t="s">
        <v>202</v>
      </c>
      <c r="D11590" s="35" t="s">
        <v>89</v>
      </c>
      <c r="E11590" s="36" t="s">
        <v>17</v>
      </c>
      <c r="F11590" s="37">
        <v>0</v>
      </c>
      <c r="G11590" s="38">
        <v>-0.06</v>
      </c>
      <c r="H11590" s="34">
        <v>0.97793585269110839</v>
      </c>
      <c r="I11590" s="35">
        <v>892.91960764669579</v>
      </c>
      <c r="J11590" s="35">
        <v>0.94698318611363386</v>
      </c>
      <c r="K11590" s="35">
        <v>-0.31752426431933789</v>
      </c>
      <c r="L11590" s="35">
        <v>0</v>
      </c>
      <c r="M11590" s="35">
        <v>0</v>
      </c>
      <c r="N11590" s="35">
        <v>0</v>
      </c>
      <c r="O11590" s="35">
        <v>0</v>
      </c>
      <c r="P11590" s="36">
        <v>12</v>
      </c>
      <c r="Q11590" s="37">
        <v>86</v>
      </c>
      <c r="R11590" s="36">
        <v>0</v>
      </c>
      <c r="S11590" s="39">
        <f t="shared" si="408"/>
        <v>86</v>
      </c>
      <c r="T11590" s="34" t="s">
        <v>29</v>
      </c>
      <c r="U11590" s="12">
        <f>((alpha*(beta^speed))*(speed^ceta))</f>
        <v>2.0044591835177643</v>
      </c>
      <c r="V11590" s="8">
        <f t="shared" si="409"/>
        <v>86</v>
      </c>
    </row>
    <row r="11591" spans="1:28">
      <c r="A11591" s="34" t="s">
        <v>19</v>
      </c>
      <c r="B11591" s="34" t="s">
        <v>77</v>
      </c>
      <c r="C11591" s="5" t="s">
        <v>203</v>
      </c>
      <c r="D11591" s="35" t="s">
        <v>89</v>
      </c>
      <c r="E11591" s="36" t="s">
        <v>17</v>
      </c>
      <c r="F11591" s="37">
        <v>0</v>
      </c>
      <c r="G11591" s="38">
        <v>-0.06</v>
      </c>
      <c r="H11591" s="34">
        <v>0.97952558628663056</v>
      </c>
      <c r="I11591" s="35">
        <v>898.96697425704599</v>
      </c>
      <c r="J11591" s="35">
        <v>0.9469434792081759</v>
      </c>
      <c r="K11591" s="35">
        <v>-0.3220696096600888</v>
      </c>
      <c r="L11591" s="35">
        <v>0</v>
      </c>
      <c r="M11591" s="35">
        <v>0</v>
      </c>
      <c r="N11591" s="35">
        <v>0</v>
      </c>
      <c r="O11591" s="35">
        <v>0</v>
      </c>
      <c r="P11591" s="36">
        <v>12</v>
      </c>
      <c r="Q11591" s="37">
        <v>86</v>
      </c>
      <c r="R11591" s="36">
        <v>0</v>
      </c>
      <c r="S11591" s="39">
        <f t="shared" si="408"/>
        <v>86</v>
      </c>
      <c r="T11591" s="34" t="s">
        <v>29</v>
      </c>
      <c r="U11591" s="12">
        <f>((alpha*(beta^speed))*(speed^ceta))</f>
        <v>1.9704687194284405</v>
      </c>
      <c r="V11591" s="8">
        <f t="shared" si="409"/>
        <v>86</v>
      </c>
    </row>
    <row r="11592" spans="1:28">
      <c r="A11592" s="34" t="s">
        <v>19</v>
      </c>
      <c r="B11592" s="34" t="s">
        <v>77</v>
      </c>
      <c r="C11592" s="5" t="s">
        <v>202</v>
      </c>
      <c r="D11592" s="35" t="s">
        <v>89</v>
      </c>
      <c r="E11592" s="36" t="s">
        <v>15</v>
      </c>
      <c r="F11592" s="37">
        <v>50</v>
      </c>
      <c r="G11592" s="38">
        <v>-0.06</v>
      </c>
      <c r="H11592" s="34">
        <v>0.98947460712294644</v>
      </c>
      <c r="I11592" s="35">
        <v>-7.3382612958333357E-2</v>
      </c>
      <c r="J11592" s="35">
        <v>2.4409141592963617</v>
      </c>
      <c r="K11592" s="35">
        <v>7.2843954097097008</v>
      </c>
      <c r="L11592" s="35">
        <v>2.7711866644570109</v>
      </c>
      <c r="M11592" s="35">
        <v>-1.8848054178418741E-2</v>
      </c>
      <c r="N11592" s="35">
        <v>0</v>
      </c>
      <c r="O11592" s="35">
        <v>0</v>
      </c>
      <c r="P11592" s="36">
        <v>12</v>
      </c>
      <c r="Q11592" s="37">
        <v>86</v>
      </c>
      <c r="R11592" s="36">
        <v>10</v>
      </c>
      <c r="S11592" s="39">
        <f t="shared" si="408"/>
        <v>86</v>
      </c>
      <c r="T11592" s="34" t="s">
        <v>44</v>
      </c>
      <c r="U11592" s="12">
        <f>(alpha+(beta/(1+EXP((((-1)*ceta)+(delta*LN(speed)))+(epsilon*speed)))))</f>
        <v>2.563204476816211E-3</v>
      </c>
      <c r="V11592" s="8">
        <f t="shared" si="409"/>
        <v>86</v>
      </c>
    </row>
    <row r="11593" spans="1:28">
      <c r="A11593" s="34" t="s">
        <v>19</v>
      </c>
      <c r="B11593" s="34" t="s">
        <v>77</v>
      </c>
      <c r="C11593" s="5" t="s">
        <v>203</v>
      </c>
      <c r="D11593" s="35" t="s">
        <v>89</v>
      </c>
      <c r="E11593" s="36" t="s">
        <v>15</v>
      </c>
      <c r="F11593" s="37">
        <v>50</v>
      </c>
      <c r="G11593" s="38">
        <v>-0.06</v>
      </c>
      <c r="H11593" s="34">
        <v>0.98244287517800954</v>
      </c>
      <c r="I11593" s="35">
        <v>-0.13587105474819766</v>
      </c>
      <c r="J11593" s="35">
        <v>3.6870832615009075</v>
      </c>
      <c r="K11593" s="35">
        <v>6.5419617107942427</v>
      </c>
      <c r="L11593" s="35">
        <v>2.488947297962024</v>
      </c>
      <c r="M11593" s="35">
        <v>-1.4938046110184129E-2</v>
      </c>
      <c r="N11593" s="35">
        <v>0</v>
      </c>
      <c r="O11593" s="35">
        <v>0</v>
      </c>
      <c r="P11593" s="36">
        <v>12</v>
      </c>
      <c r="Q11593" s="37">
        <v>86</v>
      </c>
      <c r="R11593" s="36">
        <v>10</v>
      </c>
      <c r="S11593" s="39">
        <f t="shared" si="408"/>
        <v>86</v>
      </c>
      <c r="T11593" s="34" t="s">
        <v>44</v>
      </c>
      <c r="U11593" s="12">
        <f>(alpha+(beta/(1+EXP((((-1)*ceta)+(delta*LN(speed)))+(epsilon*speed)))))</f>
        <v>4.3723669340833826E-4</v>
      </c>
      <c r="V11593" s="8">
        <f t="shared" si="409"/>
        <v>86</v>
      </c>
    </row>
    <row r="11594" spans="1:28">
      <c r="A11594" s="34" t="s">
        <v>19</v>
      </c>
      <c r="B11594" s="34" t="s">
        <v>77</v>
      </c>
      <c r="C11594" s="5" t="s">
        <v>202</v>
      </c>
      <c r="D11594" s="35" t="s">
        <v>89</v>
      </c>
      <c r="E11594" s="36" t="s">
        <v>16</v>
      </c>
      <c r="F11594" s="37">
        <v>50</v>
      </c>
      <c r="G11594" s="38">
        <v>-0.06</v>
      </c>
      <c r="H11594" s="34">
        <v>0.97213674329145261</v>
      </c>
      <c r="I11594" s="35">
        <v>-0.17000389688730247</v>
      </c>
      <c r="J11594" s="35">
        <v>4.1003848219974959</v>
      </c>
      <c r="K11594" s="35">
        <v>6.1399184614345144</v>
      </c>
      <c r="L11594" s="35">
        <v>2.2904028583378162</v>
      </c>
      <c r="M11594" s="35">
        <v>-1.1057164914423634E-2</v>
      </c>
      <c r="N11594" s="35">
        <v>0</v>
      </c>
      <c r="O11594" s="35">
        <v>0</v>
      </c>
      <c r="P11594" s="36">
        <v>12</v>
      </c>
      <c r="Q11594" s="37">
        <v>86</v>
      </c>
      <c r="R11594" s="36">
        <v>10</v>
      </c>
      <c r="S11594" s="39">
        <f t="shared" si="408"/>
        <v>86</v>
      </c>
      <c r="T11594" s="34" t="s">
        <v>44</v>
      </c>
      <c r="U11594" s="12">
        <f>(alpha+(beta/(1+EXP((((-1)*ceta)+(delta*LN(speed)))+(epsilon*speed)))))</f>
        <v>4.831755083234246E-3</v>
      </c>
      <c r="V11594" s="8">
        <f t="shared" si="409"/>
        <v>86</v>
      </c>
    </row>
    <row r="11595" spans="1:28">
      <c r="A11595" s="34" t="s">
        <v>19</v>
      </c>
      <c r="B11595" s="34" t="s">
        <v>77</v>
      </c>
      <c r="C11595" s="5" t="s">
        <v>203</v>
      </c>
      <c r="D11595" s="35" t="s">
        <v>89</v>
      </c>
      <c r="E11595" s="36" t="s">
        <v>16</v>
      </c>
      <c r="F11595" s="37">
        <v>50</v>
      </c>
      <c r="G11595" s="38">
        <v>-0.06</v>
      </c>
      <c r="H11595" s="34">
        <v>0.97097480287699012</v>
      </c>
      <c r="I11595" s="35">
        <v>-0.49445875850729537</v>
      </c>
      <c r="J11595" s="35">
        <v>11.999648324440093</v>
      </c>
      <c r="K11595" s="35">
        <v>6.5849086832694823</v>
      </c>
      <c r="L11595" s="35">
        <v>2.4141718026873114</v>
      </c>
      <c r="M11595" s="35">
        <v>-1.2418264490054181E-2</v>
      </c>
      <c r="N11595" s="35">
        <v>0</v>
      </c>
      <c r="O11595" s="35">
        <v>0</v>
      </c>
      <c r="P11595" s="36">
        <v>12</v>
      </c>
      <c r="Q11595" s="37">
        <v>86</v>
      </c>
      <c r="R11595" s="36">
        <v>10</v>
      </c>
      <c r="S11595" s="39">
        <f t="shared" si="408"/>
        <v>86</v>
      </c>
      <c r="T11595" s="34" t="s">
        <v>44</v>
      </c>
      <c r="U11595" s="12">
        <f>(alpha+(beta/(1+EXP((((-1)*ceta)+(delta*LN(speed)))+(epsilon*speed)))))</f>
        <v>2.2476558280038583E-2</v>
      </c>
      <c r="V11595" s="8">
        <f t="shared" si="409"/>
        <v>86</v>
      </c>
    </row>
    <row r="11596" spans="1:28">
      <c r="A11596" s="34" t="s">
        <v>19</v>
      </c>
      <c r="B11596" s="34" t="s">
        <v>77</v>
      </c>
      <c r="C11596" s="5" t="s">
        <v>202</v>
      </c>
      <c r="D11596" s="35" t="s">
        <v>89</v>
      </c>
      <c r="E11596" s="36" t="s">
        <v>14</v>
      </c>
      <c r="F11596" s="37">
        <v>50</v>
      </c>
      <c r="G11596" s="38">
        <v>-0.06</v>
      </c>
      <c r="H11596" s="34">
        <v>0.98876944548872947</v>
      </c>
      <c r="I11596" s="35">
        <v>4.0108721693689375</v>
      </c>
      <c r="J11596" s="35">
        <v>-12.371956495710332</v>
      </c>
      <c r="K11596" s="35">
        <v>-2.0422786980944778</v>
      </c>
      <c r="L11596" s="35">
        <v>0</v>
      </c>
      <c r="M11596" s="35">
        <v>0</v>
      </c>
      <c r="N11596" s="35">
        <v>0</v>
      </c>
      <c r="O11596" s="35">
        <v>0</v>
      </c>
      <c r="P11596" s="36">
        <v>12</v>
      </c>
      <c r="Q11596" s="37">
        <v>86</v>
      </c>
      <c r="R11596" s="36">
        <v>13</v>
      </c>
      <c r="S11596" s="39">
        <f t="shared" si="408"/>
        <v>86</v>
      </c>
      <c r="T11596" s="34" t="s">
        <v>50</v>
      </c>
      <c r="U11596" s="12">
        <f>EXP((alpha+(beta/speed))+(ceta*LN(speed)))</f>
        <v>5.3534911101414447E-3</v>
      </c>
      <c r="V11596" s="8">
        <f t="shared" si="409"/>
        <v>86</v>
      </c>
      <c r="AB11596" s="41"/>
    </row>
    <row r="11597" spans="1:28">
      <c r="A11597" s="34" t="s">
        <v>19</v>
      </c>
      <c r="B11597" s="34" t="s">
        <v>77</v>
      </c>
      <c r="C11597" s="5" t="s">
        <v>203</v>
      </c>
      <c r="D11597" s="35" t="s">
        <v>89</v>
      </c>
      <c r="E11597" s="36" t="s">
        <v>14</v>
      </c>
      <c r="F11597" s="37">
        <v>50</v>
      </c>
      <c r="G11597" s="38">
        <v>-0.06</v>
      </c>
      <c r="H11597" s="34">
        <v>0.98982147117089581</v>
      </c>
      <c r="I11597" s="35">
        <v>2.9103072544280573</v>
      </c>
      <c r="J11597" s="35">
        <v>-11.869985971153229</v>
      </c>
      <c r="K11597" s="35">
        <v>-1.9649124285722612</v>
      </c>
      <c r="L11597" s="35">
        <v>0</v>
      </c>
      <c r="M11597" s="35">
        <v>0</v>
      </c>
      <c r="N11597" s="35">
        <v>0</v>
      </c>
      <c r="O11597" s="35">
        <v>0</v>
      </c>
      <c r="P11597" s="36">
        <v>12</v>
      </c>
      <c r="Q11597" s="37">
        <v>86</v>
      </c>
      <c r="R11597" s="36">
        <v>13</v>
      </c>
      <c r="S11597" s="39">
        <f t="shared" si="408"/>
        <v>86</v>
      </c>
      <c r="T11597" s="34" t="s">
        <v>50</v>
      </c>
      <c r="U11597" s="12">
        <f>EXP((alpha+(beta/speed))+(ceta*LN(speed)))</f>
        <v>2.5285273979597529E-3</v>
      </c>
      <c r="V11597" s="8">
        <f t="shared" si="409"/>
        <v>86</v>
      </c>
      <c r="AB11597" s="41"/>
    </row>
    <row r="11598" spans="1:28">
      <c r="A11598" s="34" t="s">
        <v>19</v>
      </c>
      <c r="B11598" s="34" t="s">
        <v>77</v>
      </c>
      <c r="C11598" s="5" t="s">
        <v>202</v>
      </c>
      <c r="D11598" s="35" t="s">
        <v>89</v>
      </c>
      <c r="E11598" s="36" t="s">
        <v>18</v>
      </c>
      <c r="F11598" s="37">
        <v>50</v>
      </c>
      <c r="G11598" s="38">
        <v>-0.06</v>
      </c>
      <c r="H11598" s="34">
        <v>0.98785660166289679</v>
      </c>
      <c r="I11598" s="35">
        <v>1.2504746994408651</v>
      </c>
      <c r="J11598" s="35">
        <v>-7.4501157548657151</v>
      </c>
      <c r="K11598" s="35">
        <v>-1.4041362568984228</v>
      </c>
      <c r="L11598" s="35">
        <v>0</v>
      </c>
      <c r="M11598" s="35">
        <v>0</v>
      </c>
      <c r="N11598" s="35">
        <v>0</v>
      </c>
      <c r="O11598" s="35">
        <v>0</v>
      </c>
      <c r="P11598" s="36">
        <v>12</v>
      </c>
      <c r="Q11598" s="37">
        <v>86</v>
      </c>
      <c r="R11598" s="36">
        <v>13</v>
      </c>
      <c r="S11598" s="39">
        <f t="shared" si="408"/>
        <v>86</v>
      </c>
      <c r="T11598" s="34" t="s">
        <v>50</v>
      </c>
      <c r="U11598" s="12">
        <f>EXP((alpha+(beta/speed))+(ceta*LN(speed)))</f>
        <v>6.1539255928825323E-3</v>
      </c>
      <c r="V11598" s="8">
        <f t="shared" si="409"/>
        <v>86</v>
      </c>
      <c r="AB11598" s="41"/>
    </row>
    <row r="11599" spans="1:28">
      <c r="A11599" s="34" t="s">
        <v>19</v>
      </c>
      <c r="B11599" s="34" t="s">
        <v>77</v>
      </c>
      <c r="C11599" s="5" t="s">
        <v>203</v>
      </c>
      <c r="D11599" s="35" t="s">
        <v>89</v>
      </c>
      <c r="E11599" s="36" t="s">
        <v>18</v>
      </c>
      <c r="F11599" s="37">
        <v>50</v>
      </c>
      <c r="G11599" s="38">
        <v>-0.06</v>
      </c>
      <c r="H11599" s="34">
        <v>0.97447336386658534</v>
      </c>
      <c r="I11599" s="35">
        <v>0.32177356680795038</v>
      </c>
      <c r="J11599" s="35">
        <v>0.88000081981559319</v>
      </c>
      <c r="K11599" s="35">
        <v>0.13175826948270639</v>
      </c>
      <c r="L11599" s="35">
        <v>0</v>
      </c>
      <c r="M11599" s="35">
        <v>0</v>
      </c>
      <c r="N11599" s="35">
        <v>0</v>
      </c>
      <c r="O11599" s="35">
        <v>0</v>
      </c>
      <c r="P11599" s="36">
        <v>12</v>
      </c>
      <c r="Q11599" s="37">
        <v>86</v>
      </c>
      <c r="R11599" s="36">
        <v>0</v>
      </c>
      <c r="S11599" s="39">
        <f t="shared" si="408"/>
        <v>86</v>
      </c>
      <c r="T11599" s="34" t="s">
        <v>29</v>
      </c>
      <c r="U11599" s="12">
        <f>((alpha*(beta^speed))*(speed^ceta))</f>
        <v>9.7270496514529492E-6</v>
      </c>
      <c r="V11599" s="8">
        <f t="shared" si="409"/>
        <v>86</v>
      </c>
      <c r="AB11599" s="41"/>
    </row>
    <row r="11600" spans="1:28">
      <c r="A11600" s="34" t="s">
        <v>19</v>
      </c>
      <c r="B11600" s="34" t="s">
        <v>77</v>
      </c>
      <c r="C11600" s="5" t="s">
        <v>202</v>
      </c>
      <c r="D11600" s="35" t="s">
        <v>89</v>
      </c>
      <c r="E11600" s="36" t="s">
        <v>17</v>
      </c>
      <c r="F11600" s="37">
        <v>50</v>
      </c>
      <c r="G11600" s="38">
        <v>-0.06</v>
      </c>
      <c r="H11600" s="34">
        <v>0.95943231828427566</v>
      </c>
      <c r="I11600" s="35">
        <v>14.989355665774466</v>
      </c>
      <c r="J11600" s="35">
        <v>-29.058884995535976</v>
      </c>
      <c r="K11600" s="35">
        <v>-2.9343281193068536</v>
      </c>
      <c r="L11600" s="35">
        <v>0</v>
      </c>
      <c r="M11600" s="35">
        <v>0</v>
      </c>
      <c r="N11600" s="35">
        <v>0</v>
      </c>
      <c r="O11600" s="35">
        <v>0</v>
      </c>
      <c r="P11600" s="36">
        <v>12</v>
      </c>
      <c r="Q11600" s="37">
        <v>86</v>
      </c>
      <c r="R11600" s="36">
        <v>13</v>
      </c>
      <c r="S11600" s="39">
        <f t="shared" si="408"/>
        <v>86</v>
      </c>
      <c r="T11600" s="34" t="s">
        <v>50</v>
      </c>
      <c r="U11600" s="12">
        <f>EXP((alpha+(beta/speed))+(ceta*LN(speed)))</f>
        <v>4.8595465429683546</v>
      </c>
      <c r="V11600" s="8">
        <f t="shared" si="409"/>
        <v>86</v>
      </c>
    </row>
    <row r="11601" spans="1:28">
      <c r="A11601" s="34" t="s">
        <v>19</v>
      </c>
      <c r="B11601" s="34" t="s">
        <v>77</v>
      </c>
      <c r="C11601" s="5" t="s">
        <v>203</v>
      </c>
      <c r="D11601" s="35" t="s">
        <v>89</v>
      </c>
      <c r="E11601" s="36" t="s">
        <v>17</v>
      </c>
      <c r="F11601" s="37">
        <v>50</v>
      </c>
      <c r="G11601" s="38">
        <v>-0.06</v>
      </c>
      <c r="H11601" s="34">
        <v>0.96196223870416542</v>
      </c>
      <c r="I11601" s="35">
        <v>15.104894119455984</v>
      </c>
      <c r="J11601" s="35">
        <v>-29.552033443240834</v>
      </c>
      <c r="K11601" s="35">
        <v>-2.9680663262638287</v>
      </c>
      <c r="L11601" s="35">
        <v>0</v>
      </c>
      <c r="M11601" s="35">
        <v>0</v>
      </c>
      <c r="N11601" s="35">
        <v>0</v>
      </c>
      <c r="O11601" s="35">
        <v>0</v>
      </c>
      <c r="P11601" s="36">
        <v>12</v>
      </c>
      <c r="Q11601" s="37">
        <v>86</v>
      </c>
      <c r="R11601" s="36">
        <v>13</v>
      </c>
      <c r="S11601" s="39">
        <f t="shared" si="408"/>
        <v>86</v>
      </c>
      <c r="T11601" s="34" t="s">
        <v>50</v>
      </c>
      <c r="U11601" s="12">
        <f>EXP((alpha+(beta/speed))+(ceta*LN(speed)))</f>
        <v>4.6667719812815402</v>
      </c>
      <c r="V11601" s="8">
        <f t="shared" si="409"/>
        <v>86</v>
      </c>
    </row>
    <row r="11602" spans="1:28">
      <c r="A11602" s="34" t="s">
        <v>19</v>
      </c>
      <c r="B11602" s="34" t="s">
        <v>77</v>
      </c>
      <c r="C11602" s="5" t="s">
        <v>202</v>
      </c>
      <c r="D11602" s="35" t="s">
        <v>89</v>
      </c>
      <c r="E11602" s="36" t="s">
        <v>15</v>
      </c>
      <c r="F11602" s="37">
        <v>100</v>
      </c>
      <c r="G11602" s="38">
        <v>-0.06</v>
      </c>
      <c r="H11602" s="34">
        <v>0.98564527620834186</v>
      </c>
      <c r="I11602" s="35">
        <v>12.034787147656147</v>
      </c>
      <c r="J11602" s="35">
        <v>-35.001416216164834</v>
      </c>
      <c r="K11602" s="35">
        <v>-3.522772466795665</v>
      </c>
      <c r="L11602" s="35">
        <v>0</v>
      </c>
      <c r="M11602" s="35">
        <v>0</v>
      </c>
      <c r="N11602" s="35">
        <v>0</v>
      </c>
      <c r="O11602" s="35">
        <v>0</v>
      </c>
      <c r="P11602" s="36">
        <v>12</v>
      </c>
      <c r="Q11602" s="37">
        <v>86</v>
      </c>
      <c r="R11602" s="36">
        <v>13</v>
      </c>
      <c r="S11602" s="39">
        <f t="shared" si="408"/>
        <v>86</v>
      </c>
      <c r="T11602" s="34" t="s">
        <v>50</v>
      </c>
      <c r="U11602" s="12">
        <f>EXP((alpha+(beta/speed))+(ceta*LN(speed)))</f>
        <v>1.7182599281136454E-2</v>
      </c>
      <c r="V11602" s="8">
        <f t="shared" si="409"/>
        <v>86</v>
      </c>
    </row>
    <row r="11603" spans="1:28">
      <c r="A11603" s="34" t="s">
        <v>19</v>
      </c>
      <c r="B11603" s="34" t="s">
        <v>77</v>
      </c>
      <c r="C11603" s="5" t="s">
        <v>203</v>
      </c>
      <c r="D11603" s="35" t="s">
        <v>89</v>
      </c>
      <c r="E11603" s="36" t="s">
        <v>15</v>
      </c>
      <c r="F11603" s="37">
        <v>100</v>
      </c>
      <c r="G11603" s="38">
        <v>-0.06</v>
      </c>
      <c r="H11603" s="34">
        <v>0.97269321487941085</v>
      </c>
      <c r="I11603" s="35">
        <v>11.454807395459001</v>
      </c>
      <c r="J11603" s="35">
        <v>-32.274262037552468</v>
      </c>
      <c r="K11603" s="35">
        <v>-3.2257618335063434</v>
      </c>
      <c r="L11603" s="35">
        <v>0</v>
      </c>
      <c r="M11603" s="35">
        <v>0</v>
      </c>
      <c r="N11603" s="35">
        <v>0</v>
      </c>
      <c r="O11603" s="35">
        <v>0</v>
      </c>
      <c r="P11603" s="36">
        <v>12</v>
      </c>
      <c r="Q11603" s="37">
        <v>86</v>
      </c>
      <c r="R11603" s="36">
        <v>13</v>
      </c>
      <c r="S11603" s="39">
        <f t="shared" si="408"/>
        <v>86</v>
      </c>
      <c r="T11603" s="34" t="s">
        <v>50</v>
      </c>
      <c r="U11603" s="12">
        <f>EXP((alpha+(beta/speed))+(ceta*LN(speed)))</f>
        <v>3.72859677556555E-2</v>
      </c>
      <c r="V11603" s="8">
        <f t="shared" si="409"/>
        <v>86</v>
      </c>
    </row>
    <row r="11604" spans="1:28">
      <c r="A11604" s="34" t="s">
        <v>19</v>
      </c>
      <c r="B11604" s="34" t="s">
        <v>77</v>
      </c>
      <c r="C11604" s="5" t="s">
        <v>202</v>
      </c>
      <c r="D11604" s="35" t="s">
        <v>89</v>
      </c>
      <c r="E11604" s="36" t="s">
        <v>16</v>
      </c>
      <c r="F11604" s="37">
        <v>100</v>
      </c>
      <c r="G11604" s="38">
        <v>-0.06</v>
      </c>
      <c r="H11604" s="34">
        <v>0.95657913420603013</v>
      </c>
      <c r="I11604" s="35">
        <v>-0.17110503634810023</v>
      </c>
      <c r="J11604" s="35">
        <v>3.542515914069007</v>
      </c>
      <c r="K11604" s="35">
        <v>6.9340128884654391</v>
      </c>
      <c r="L11604" s="35">
        <v>2.4579964877035692</v>
      </c>
      <c r="M11604" s="35">
        <v>-1.2740769693844118E-2</v>
      </c>
      <c r="N11604" s="35">
        <v>0</v>
      </c>
      <c r="O11604" s="35">
        <v>0</v>
      </c>
      <c r="P11604" s="36">
        <v>12</v>
      </c>
      <c r="Q11604" s="37">
        <v>86</v>
      </c>
      <c r="R11604" s="36">
        <v>10</v>
      </c>
      <c r="S11604" s="39">
        <f t="shared" si="408"/>
        <v>86</v>
      </c>
      <c r="T11604" s="34" t="s">
        <v>44</v>
      </c>
      <c r="U11604" s="12">
        <f>(alpha+(beta/(1+EXP((((-1)*ceta)+(delta*LN(speed)))+(epsilon*speed)))))</f>
        <v>1.0341929986118548E-2</v>
      </c>
      <c r="V11604" s="8">
        <f t="shared" si="409"/>
        <v>86</v>
      </c>
    </row>
    <row r="11605" spans="1:28">
      <c r="A11605" s="34" t="s">
        <v>19</v>
      </c>
      <c r="B11605" s="34" t="s">
        <v>77</v>
      </c>
      <c r="C11605" s="5" t="s">
        <v>203</v>
      </c>
      <c r="D11605" s="35" t="s">
        <v>89</v>
      </c>
      <c r="E11605" s="36" t="s">
        <v>16</v>
      </c>
      <c r="F11605" s="37">
        <v>100</v>
      </c>
      <c r="G11605" s="38">
        <v>-0.06</v>
      </c>
      <c r="H11605" s="34">
        <v>0.95683989449944762</v>
      </c>
      <c r="I11605" s="35">
        <v>-0.48574957828163451</v>
      </c>
      <c r="J11605" s="35">
        <v>10.749561503150442</v>
      </c>
      <c r="K11605" s="35">
        <v>7.1995541132924403</v>
      </c>
      <c r="L11605" s="35">
        <v>2.5338762907073691</v>
      </c>
      <c r="M11605" s="35">
        <v>-1.3018293699867196E-2</v>
      </c>
      <c r="N11605" s="35">
        <v>0</v>
      </c>
      <c r="O11605" s="35">
        <v>0</v>
      </c>
      <c r="P11605" s="36">
        <v>12</v>
      </c>
      <c r="Q11605" s="37">
        <v>86</v>
      </c>
      <c r="R11605" s="36">
        <v>10</v>
      </c>
      <c r="S11605" s="39">
        <f t="shared" si="408"/>
        <v>86</v>
      </c>
      <c r="T11605" s="34" t="s">
        <v>44</v>
      </c>
      <c r="U11605" s="12">
        <f>(alpha+(beta/(1+EXP((((-1)*ceta)+(delta*LN(speed)))+(epsilon*speed)))))</f>
        <v>4.0006068199623213E-2</v>
      </c>
      <c r="V11605" s="8">
        <f t="shared" si="409"/>
        <v>86</v>
      </c>
    </row>
    <row r="11606" spans="1:28">
      <c r="A11606" s="34" t="s">
        <v>19</v>
      </c>
      <c r="B11606" s="34" t="s">
        <v>77</v>
      </c>
      <c r="C11606" s="5" t="s">
        <v>202</v>
      </c>
      <c r="D11606" s="35" t="s">
        <v>89</v>
      </c>
      <c r="E11606" s="36" t="s">
        <v>14</v>
      </c>
      <c r="F11606" s="37">
        <v>100</v>
      </c>
      <c r="G11606" s="38">
        <v>-0.06</v>
      </c>
      <c r="H11606" s="34">
        <v>0.98586304255660206</v>
      </c>
      <c r="I11606" s="35">
        <v>3.9607318282419799</v>
      </c>
      <c r="J11606" s="35">
        <v>-12.982378504972893</v>
      </c>
      <c r="K11606" s="35">
        <v>-2.0280684239621705</v>
      </c>
      <c r="L11606" s="35">
        <v>0</v>
      </c>
      <c r="M11606" s="35">
        <v>0</v>
      </c>
      <c r="N11606" s="35">
        <v>0</v>
      </c>
      <c r="O11606" s="35">
        <v>0</v>
      </c>
      <c r="P11606" s="36">
        <v>12</v>
      </c>
      <c r="Q11606" s="37">
        <v>86</v>
      </c>
      <c r="R11606" s="36">
        <v>13</v>
      </c>
      <c r="S11606" s="39">
        <f t="shared" si="408"/>
        <v>86</v>
      </c>
      <c r="T11606" s="34" t="s">
        <v>50</v>
      </c>
      <c r="U11606" s="12">
        <f>EXP((alpha+(beta/speed))+(ceta*LN(speed)))</f>
        <v>5.3860275890423529E-3</v>
      </c>
      <c r="V11606" s="8">
        <f t="shared" si="409"/>
        <v>86</v>
      </c>
      <c r="AB11606" s="41"/>
    </row>
    <row r="11607" spans="1:28">
      <c r="A11607" s="34" t="s">
        <v>19</v>
      </c>
      <c r="B11607" s="34" t="s">
        <v>77</v>
      </c>
      <c r="C11607" s="5" t="s">
        <v>203</v>
      </c>
      <c r="D11607" s="35" t="s">
        <v>89</v>
      </c>
      <c r="E11607" s="36" t="s">
        <v>14</v>
      </c>
      <c r="F11607" s="37">
        <v>100</v>
      </c>
      <c r="G11607" s="38">
        <v>-0.06</v>
      </c>
      <c r="H11607" s="34">
        <v>0.98579486875624134</v>
      </c>
      <c r="I11607" s="35">
        <v>3.1298265444659656</v>
      </c>
      <c r="J11607" s="35">
        <v>-13.810763143720118</v>
      </c>
      <c r="K11607" s="35">
        <v>-2.0118200196869669</v>
      </c>
      <c r="L11607" s="35">
        <v>0</v>
      </c>
      <c r="M11607" s="35">
        <v>0</v>
      </c>
      <c r="N11607" s="35">
        <v>0</v>
      </c>
      <c r="O11607" s="35">
        <v>0</v>
      </c>
      <c r="P11607" s="36">
        <v>12</v>
      </c>
      <c r="Q11607" s="37">
        <v>86</v>
      </c>
      <c r="R11607" s="36">
        <v>13</v>
      </c>
      <c r="S11607" s="39">
        <f t="shared" si="408"/>
        <v>86</v>
      </c>
      <c r="T11607" s="34" t="s">
        <v>50</v>
      </c>
      <c r="U11607" s="12">
        <f>EXP((alpha+(beta/speed))+(ceta*LN(speed)))</f>
        <v>2.4983899117485631E-3</v>
      </c>
      <c r="V11607" s="8">
        <f t="shared" si="409"/>
        <v>86</v>
      </c>
      <c r="AB11607" s="41"/>
    </row>
    <row r="11608" spans="1:28">
      <c r="A11608" s="34" t="s">
        <v>19</v>
      </c>
      <c r="B11608" s="34" t="s">
        <v>77</v>
      </c>
      <c r="C11608" s="5" t="s">
        <v>202</v>
      </c>
      <c r="D11608" s="35" t="s">
        <v>89</v>
      </c>
      <c r="E11608" s="36" t="s">
        <v>18</v>
      </c>
      <c r="F11608" s="37">
        <v>100</v>
      </c>
      <c r="G11608" s="38">
        <v>-0.06</v>
      </c>
      <c r="H11608" s="34">
        <v>0.98292083013920561</v>
      </c>
      <c r="I11608" s="35">
        <v>1.6231744444605154</v>
      </c>
      <c r="J11608" s="35">
        <v>-9.7086087661831151</v>
      </c>
      <c r="K11608" s="35">
        <v>-1.4828763180869111</v>
      </c>
      <c r="L11608" s="35">
        <v>0</v>
      </c>
      <c r="M11608" s="35">
        <v>0</v>
      </c>
      <c r="N11608" s="35">
        <v>0</v>
      </c>
      <c r="O11608" s="35">
        <v>0</v>
      </c>
      <c r="P11608" s="36">
        <v>12</v>
      </c>
      <c r="Q11608" s="37">
        <v>86</v>
      </c>
      <c r="R11608" s="36">
        <v>13</v>
      </c>
      <c r="S11608" s="39">
        <f t="shared" si="408"/>
        <v>86</v>
      </c>
      <c r="T11608" s="34" t="s">
        <v>50</v>
      </c>
      <c r="U11608" s="12">
        <f>EXP((alpha+(beta/speed))+(ceta*LN(speed)))</f>
        <v>6.1275365767924223E-3</v>
      </c>
      <c r="V11608" s="8">
        <f t="shared" si="409"/>
        <v>86</v>
      </c>
      <c r="AB11608" s="41"/>
    </row>
    <row r="11609" spans="1:28">
      <c r="A11609" s="34" t="s">
        <v>19</v>
      </c>
      <c r="B11609" s="34" t="s">
        <v>77</v>
      </c>
      <c r="C11609" s="5" t="s">
        <v>203</v>
      </c>
      <c r="D11609" s="35" t="s">
        <v>89</v>
      </c>
      <c r="E11609" s="36" t="s">
        <v>18</v>
      </c>
      <c r="F11609" s="37">
        <v>100</v>
      </c>
      <c r="G11609" s="38">
        <v>-0.06</v>
      </c>
      <c r="H11609" s="34">
        <v>0.96906675526947794</v>
      </c>
      <c r="I11609" s="35">
        <v>0.2824002815006435</v>
      </c>
      <c r="J11609" s="35">
        <v>0.88364147597658949</v>
      </c>
      <c r="K11609" s="35">
        <v>0.17199469499866812</v>
      </c>
      <c r="L11609" s="35">
        <v>0</v>
      </c>
      <c r="M11609" s="35">
        <v>0</v>
      </c>
      <c r="N11609" s="35">
        <v>0</v>
      </c>
      <c r="O11609" s="35">
        <v>0</v>
      </c>
      <c r="P11609" s="36">
        <v>12</v>
      </c>
      <c r="Q11609" s="37">
        <v>86</v>
      </c>
      <c r="R11609" s="36">
        <v>0</v>
      </c>
      <c r="S11609" s="39">
        <f t="shared" si="408"/>
        <v>86</v>
      </c>
      <c r="T11609" s="34" t="s">
        <v>29</v>
      </c>
      <c r="U11609" s="12">
        <f>((alpha*(beta^speed))*(speed^ceta))</f>
        <v>1.4565739647002476E-5</v>
      </c>
      <c r="V11609" s="8">
        <f t="shared" si="409"/>
        <v>86</v>
      </c>
      <c r="AB11609" s="41"/>
    </row>
    <row r="11610" spans="1:28">
      <c r="A11610" s="34" t="s">
        <v>19</v>
      </c>
      <c r="B11610" s="34" t="s">
        <v>77</v>
      </c>
      <c r="C11610" s="5" t="s">
        <v>202</v>
      </c>
      <c r="D11610" s="35" t="s">
        <v>89</v>
      </c>
      <c r="E11610" s="36" t="s">
        <v>17</v>
      </c>
      <c r="F11610" s="37">
        <v>100</v>
      </c>
      <c r="G11610" s="38">
        <v>-0.06</v>
      </c>
      <c r="H11610" s="34">
        <v>0.93721606849760253</v>
      </c>
      <c r="I11610" s="35">
        <v>15.41739937217748</v>
      </c>
      <c r="J11610" s="35">
        <v>-32.715366001541128</v>
      </c>
      <c r="K11610" s="35">
        <v>-2.9978350321286857</v>
      </c>
      <c r="L11610" s="35">
        <v>0</v>
      </c>
      <c r="M11610" s="35">
        <v>0</v>
      </c>
      <c r="N11610" s="35">
        <v>0</v>
      </c>
      <c r="O11610" s="35">
        <v>0</v>
      </c>
      <c r="P11610" s="36">
        <v>12</v>
      </c>
      <c r="Q11610" s="37">
        <v>86</v>
      </c>
      <c r="R11610" s="36">
        <v>13</v>
      </c>
      <c r="S11610" s="39">
        <f t="shared" si="408"/>
        <v>86</v>
      </c>
      <c r="T11610" s="34" t="s">
        <v>50</v>
      </c>
      <c r="U11610" s="12">
        <f>EXP((alpha+(beta/speed))+(ceta*LN(speed)))</f>
        <v>5.3848516938467057</v>
      </c>
      <c r="V11610" s="8">
        <f t="shared" si="409"/>
        <v>86</v>
      </c>
    </row>
    <row r="11611" spans="1:28">
      <c r="A11611" s="34" t="s">
        <v>19</v>
      </c>
      <c r="B11611" s="34" t="s">
        <v>77</v>
      </c>
      <c r="C11611" s="5" t="s">
        <v>203</v>
      </c>
      <c r="D11611" s="35" t="s">
        <v>89</v>
      </c>
      <c r="E11611" s="36" t="s">
        <v>17</v>
      </c>
      <c r="F11611" s="37">
        <v>100</v>
      </c>
      <c r="G11611" s="38">
        <v>-0.06</v>
      </c>
      <c r="H11611" s="34">
        <v>0.94055309334218729</v>
      </c>
      <c r="I11611" s="35">
        <v>15.484609080534419</v>
      </c>
      <c r="J11611" s="35">
        <v>-32.933484020560755</v>
      </c>
      <c r="K11611" s="35">
        <v>-3.0207392002563647</v>
      </c>
      <c r="L11611" s="35">
        <v>0</v>
      </c>
      <c r="M11611" s="35">
        <v>0</v>
      </c>
      <c r="N11611" s="35">
        <v>0</v>
      </c>
      <c r="O11611" s="35">
        <v>0</v>
      </c>
      <c r="P11611" s="36">
        <v>12</v>
      </c>
      <c r="Q11611" s="37">
        <v>86</v>
      </c>
      <c r="R11611" s="36">
        <v>13</v>
      </c>
      <c r="S11611" s="39">
        <f t="shared" si="408"/>
        <v>86</v>
      </c>
      <c r="T11611" s="34" t="s">
        <v>50</v>
      </c>
      <c r="U11611" s="12">
        <f>EXP((alpha+(beta/speed))+(ceta*LN(speed)))</f>
        <v>5.1874388761384527</v>
      </c>
      <c r="V11611" s="8">
        <f t="shared" si="409"/>
        <v>86</v>
      </c>
    </row>
    <row r="11612" spans="1:28">
      <c r="A11612" s="34" t="s">
        <v>19</v>
      </c>
      <c r="B11612" s="34" t="s">
        <v>77</v>
      </c>
      <c r="C11612" s="5" t="s">
        <v>202</v>
      </c>
      <c r="D11612" s="35" t="s">
        <v>89</v>
      </c>
      <c r="E11612" s="36" t="s">
        <v>15</v>
      </c>
      <c r="F11612" s="37">
        <v>0</v>
      </c>
      <c r="G11612" s="38">
        <v>-0.04</v>
      </c>
      <c r="H11612" s="34">
        <v>0.99227161018021681</v>
      </c>
      <c r="I11612" s="35">
        <v>17.527703179567165</v>
      </c>
      <c r="J11612" s="35">
        <v>0.96760586329767928</v>
      </c>
      <c r="K11612" s="35">
        <v>-0.71748331627459905</v>
      </c>
      <c r="L11612" s="35">
        <v>0</v>
      </c>
      <c r="M11612" s="35">
        <v>0</v>
      </c>
      <c r="N11612" s="35">
        <v>0</v>
      </c>
      <c r="O11612" s="35">
        <v>0</v>
      </c>
      <c r="P11612" s="36">
        <v>12</v>
      </c>
      <c r="Q11612" s="37">
        <v>86</v>
      </c>
      <c r="R11612" s="36">
        <v>0</v>
      </c>
      <c r="S11612" s="39">
        <f t="shared" si="408"/>
        <v>86</v>
      </c>
      <c r="T11612" s="34" t="s">
        <v>29</v>
      </c>
      <c r="U11612" s="12">
        <f>((alpha*(beta^speed))*(speed^ceta))</f>
        <v>4.2249823762763809E-2</v>
      </c>
      <c r="V11612" s="8">
        <f t="shared" si="409"/>
        <v>86</v>
      </c>
    </row>
    <row r="11613" spans="1:28">
      <c r="A11613" s="34" t="s">
        <v>19</v>
      </c>
      <c r="B11613" s="34" t="s">
        <v>77</v>
      </c>
      <c r="C11613" s="5" t="s">
        <v>203</v>
      </c>
      <c r="D11613" s="35" t="s">
        <v>89</v>
      </c>
      <c r="E11613" s="36" t="s">
        <v>15</v>
      </c>
      <c r="F11613" s="37">
        <v>0</v>
      </c>
      <c r="G11613" s="38">
        <v>-0.04</v>
      </c>
      <c r="H11613" s="34">
        <v>0.98937248177274117</v>
      </c>
      <c r="I11613" s="35">
        <v>-0.26098545962508068</v>
      </c>
      <c r="J11613" s="35">
        <v>23.041444417425748</v>
      </c>
      <c r="K11613" s="35">
        <v>1.0865514964747764</v>
      </c>
      <c r="L11613" s="35">
        <v>1.1558254108837793</v>
      </c>
      <c r="M11613" s="35">
        <v>3.8354925863341113E-3</v>
      </c>
      <c r="N11613" s="35">
        <v>0</v>
      </c>
      <c r="O11613" s="35">
        <v>0</v>
      </c>
      <c r="P11613" s="36">
        <v>12</v>
      </c>
      <c r="Q11613" s="37">
        <v>86</v>
      </c>
      <c r="R11613" s="36">
        <v>10</v>
      </c>
      <c r="S11613" s="39">
        <f t="shared" si="408"/>
        <v>86</v>
      </c>
      <c r="T11613" s="34" t="s">
        <v>44</v>
      </c>
      <c r="U11613" s="12">
        <f>(alpha+(beta/(1+EXP((((-1)*ceta)+(delta*LN(speed)))+(epsilon*speed)))))</f>
        <v>2.0758320072186642E-2</v>
      </c>
      <c r="V11613" s="8">
        <f t="shared" si="409"/>
        <v>86</v>
      </c>
    </row>
    <row r="11614" spans="1:28">
      <c r="A11614" s="34" t="s">
        <v>19</v>
      </c>
      <c r="B11614" s="34" t="s">
        <v>77</v>
      </c>
      <c r="C11614" s="5" t="s">
        <v>202</v>
      </c>
      <c r="D11614" s="35" t="s">
        <v>89</v>
      </c>
      <c r="E11614" s="36" t="s">
        <v>16</v>
      </c>
      <c r="F11614" s="37">
        <v>0</v>
      </c>
      <c r="G11614" s="38">
        <v>-0.04</v>
      </c>
      <c r="H11614" s="34">
        <v>0.98029352849301521</v>
      </c>
      <c r="I11614" s="35">
        <v>-0.49349920802489217</v>
      </c>
      <c r="J11614" s="35">
        <v>11.706923318957452</v>
      </c>
      <c r="K11614" s="35">
        <v>2.3460918955598382</v>
      </c>
      <c r="L11614" s="35">
        <v>1.2308155779578001</v>
      </c>
      <c r="M11614" s="35">
        <v>-1.0784295934658196E-3</v>
      </c>
      <c r="N11614" s="35">
        <v>0</v>
      </c>
      <c r="O11614" s="35">
        <v>0</v>
      </c>
      <c r="P11614" s="36">
        <v>12</v>
      </c>
      <c r="Q11614" s="37">
        <v>86</v>
      </c>
      <c r="R11614" s="36">
        <v>10</v>
      </c>
      <c r="S11614" s="39">
        <f t="shared" si="408"/>
        <v>86</v>
      </c>
      <c r="T11614" s="34" t="s">
        <v>44</v>
      </c>
      <c r="U11614" s="12">
        <f>(alpha+(beta/(1+EXP((((-1)*ceta)+(delta*LN(speed)))+(epsilon*speed)))))</f>
        <v>3.9080452419043843E-2</v>
      </c>
      <c r="V11614" s="8">
        <f t="shared" si="409"/>
        <v>86</v>
      </c>
    </row>
    <row r="11615" spans="1:28">
      <c r="A11615" s="34" t="s">
        <v>19</v>
      </c>
      <c r="B11615" s="34" t="s">
        <v>77</v>
      </c>
      <c r="C11615" s="5" t="s">
        <v>203</v>
      </c>
      <c r="D11615" s="35" t="s">
        <v>89</v>
      </c>
      <c r="E11615" s="36" t="s">
        <v>16</v>
      </c>
      <c r="F11615" s="37">
        <v>0</v>
      </c>
      <c r="G11615" s="38">
        <v>-0.04</v>
      </c>
      <c r="H11615" s="34">
        <v>0.9793597668055859</v>
      </c>
      <c r="I11615" s="35">
        <v>55.073031622025987</v>
      </c>
      <c r="J11615" s="35">
        <v>0.96538650423107819</v>
      </c>
      <c r="K11615" s="35">
        <v>-0.4991277627394346</v>
      </c>
      <c r="L11615" s="35">
        <v>0</v>
      </c>
      <c r="M11615" s="35">
        <v>0</v>
      </c>
      <c r="N11615" s="35">
        <v>0</v>
      </c>
      <c r="O11615" s="35">
        <v>0</v>
      </c>
      <c r="P11615" s="36">
        <v>12</v>
      </c>
      <c r="Q11615" s="37">
        <v>86</v>
      </c>
      <c r="R11615" s="36">
        <v>0</v>
      </c>
      <c r="S11615" s="39">
        <f t="shared" si="408"/>
        <v>86</v>
      </c>
      <c r="T11615" s="34" t="s">
        <v>29</v>
      </c>
      <c r="U11615" s="12">
        <f>((alpha*(beta^speed))*(speed^ceta))</f>
        <v>0.28819225048355102</v>
      </c>
      <c r="V11615" s="8">
        <f t="shared" si="409"/>
        <v>86</v>
      </c>
    </row>
    <row r="11616" spans="1:28">
      <c r="A11616" s="34" t="s">
        <v>19</v>
      </c>
      <c r="B11616" s="34" t="s">
        <v>77</v>
      </c>
      <c r="C11616" s="5" t="s">
        <v>202</v>
      </c>
      <c r="D11616" s="35" t="s">
        <v>89</v>
      </c>
      <c r="E11616" s="36" t="s">
        <v>14</v>
      </c>
      <c r="F11616" s="37">
        <v>0</v>
      </c>
      <c r="G11616" s="38">
        <v>-0.04</v>
      </c>
      <c r="H11616" s="34">
        <v>0.99409111047582488</v>
      </c>
      <c r="I11616" s="35">
        <v>1.2183474036727073</v>
      </c>
      <c r="J11616" s="35">
        <v>0.10164166205266321</v>
      </c>
      <c r="K11616" s="35">
        <v>0.4672444405145606</v>
      </c>
      <c r="L11616" s="35">
        <v>0</v>
      </c>
      <c r="M11616" s="35">
        <v>0</v>
      </c>
      <c r="N11616" s="35">
        <v>0</v>
      </c>
      <c r="O11616" s="35">
        <v>0</v>
      </c>
      <c r="P11616" s="36">
        <v>12</v>
      </c>
      <c r="Q11616" s="37">
        <v>86</v>
      </c>
      <c r="R11616" s="36">
        <v>2</v>
      </c>
      <c r="S11616" s="39">
        <f t="shared" si="408"/>
        <v>86</v>
      </c>
      <c r="T11616" s="34" t="s">
        <v>31</v>
      </c>
      <c r="U11616" s="12">
        <f>((alpha+(beta*speed))^((-1)/ceta))</f>
        <v>7.3040178644113753E-3</v>
      </c>
      <c r="V11616" s="8">
        <f t="shared" si="409"/>
        <v>86</v>
      </c>
      <c r="AB11616" s="41"/>
    </row>
    <row r="11617" spans="1:28">
      <c r="A11617" s="34" t="s">
        <v>19</v>
      </c>
      <c r="B11617" s="34" t="s">
        <v>77</v>
      </c>
      <c r="C11617" s="5" t="s">
        <v>203</v>
      </c>
      <c r="D11617" s="35" t="s">
        <v>89</v>
      </c>
      <c r="E11617" s="36" t="s">
        <v>14</v>
      </c>
      <c r="F11617" s="37">
        <v>0</v>
      </c>
      <c r="G11617" s="38">
        <v>-0.04</v>
      </c>
      <c r="H11617" s="34">
        <v>0.99357836975045166</v>
      </c>
      <c r="I11617" s="35">
        <v>0.74181094222093646</v>
      </c>
      <c r="J11617" s="35">
        <v>0.98289802156640949</v>
      </c>
      <c r="K11617" s="35">
        <v>-0.89793008812085273</v>
      </c>
      <c r="L11617" s="35">
        <v>0</v>
      </c>
      <c r="M11617" s="35">
        <v>0</v>
      </c>
      <c r="N11617" s="35">
        <v>0</v>
      </c>
      <c r="O11617" s="35">
        <v>0</v>
      </c>
      <c r="P11617" s="36">
        <v>12</v>
      </c>
      <c r="Q11617" s="37">
        <v>86</v>
      </c>
      <c r="R11617" s="36">
        <v>0</v>
      </c>
      <c r="S11617" s="39">
        <f t="shared" si="408"/>
        <v>86</v>
      </c>
      <c r="T11617" s="34" t="s">
        <v>29</v>
      </c>
      <c r="U11617" s="12">
        <f>((alpha*(beta^speed))*(speed^ceta))</f>
        <v>3.083021173853364E-3</v>
      </c>
      <c r="V11617" s="8">
        <f t="shared" si="409"/>
        <v>86</v>
      </c>
      <c r="AB11617" s="41"/>
    </row>
    <row r="11618" spans="1:28">
      <c r="A11618" s="34" t="s">
        <v>19</v>
      </c>
      <c r="B11618" s="34" t="s">
        <v>77</v>
      </c>
      <c r="C11618" s="5" t="s">
        <v>202</v>
      </c>
      <c r="D11618" s="35" t="s">
        <v>89</v>
      </c>
      <c r="E11618" s="36" t="s">
        <v>18</v>
      </c>
      <c r="F11618" s="37">
        <v>0</v>
      </c>
      <c r="G11618" s="38">
        <v>-0.04</v>
      </c>
      <c r="H11618" s="34">
        <v>0.98978142111941858</v>
      </c>
      <c r="I11618" s="35">
        <v>0.56006721664037296</v>
      </c>
      <c r="J11618" s="35">
        <v>0.98891518975729642</v>
      </c>
      <c r="K11618" s="35">
        <v>-0.79034345592540411</v>
      </c>
      <c r="L11618" s="35">
        <v>0</v>
      </c>
      <c r="M11618" s="35">
        <v>0</v>
      </c>
      <c r="N11618" s="35">
        <v>0</v>
      </c>
      <c r="O11618" s="35">
        <v>0</v>
      </c>
      <c r="P11618" s="36">
        <v>12</v>
      </c>
      <c r="Q11618" s="37">
        <v>86</v>
      </c>
      <c r="R11618" s="36">
        <v>0</v>
      </c>
      <c r="S11618" s="39">
        <f t="shared" si="408"/>
        <v>86</v>
      </c>
      <c r="T11618" s="34" t="s">
        <v>29</v>
      </c>
      <c r="U11618" s="12">
        <f>((alpha*(beta^speed))*(speed^ceta))</f>
        <v>6.3533102569283033E-3</v>
      </c>
      <c r="V11618" s="8">
        <f t="shared" si="409"/>
        <v>86</v>
      </c>
    </row>
    <row r="11619" spans="1:28">
      <c r="A11619" s="34" t="s">
        <v>19</v>
      </c>
      <c r="B11619" s="34" t="s">
        <v>77</v>
      </c>
      <c r="C11619" s="5" t="s">
        <v>203</v>
      </c>
      <c r="D11619" s="35" t="s">
        <v>89</v>
      </c>
      <c r="E11619" s="36" t="s">
        <v>18</v>
      </c>
      <c r="F11619" s="37">
        <v>0</v>
      </c>
      <c r="G11619" s="38">
        <v>-0.04</v>
      </c>
      <c r="H11619" s="34">
        <v>0.9814865538620281</v>
      </c>
      <c r="I11619" s="35">
        <v>0.43542107707779781</v>
      </c>
      <c r="J11619" s="35">
        <v>0.90776231746372626</v>
      </c>
      <c r="K11619" s="35">
        <v>-8.8216712737827649E-2</v>
      </c>
      <c r="L11619" s="35">
        <v>0</v>
      </c>
      <c r="M11619" s="35">
        <v>0</v>
      </c>
      <c r="N11619" s="35">
        <v>0</v>
      </c>
      <c r="O11619" s="35">
        <v>0</v>
      </c>
      <c r="P11619" s="36">
        <v>12</v>
      </c>
      <c r="Q11619" s="37">
        <v>86</v>
      </c>
      <c r="R11619" s="36">
        <v>0</v>
      </c>
      <c r="S11619" s="39">
        <f t="shared" si="408"/>
        <v>86</v>
      </c>
      <c r="T11619" s="34" t="s">
        <v>29</v>
      </c>
      <c r="U11619" s="12">
        <f>((alpha*(beta^speed))*(speed^ceta))</f>
        <v>7.1426489186111205E-5</v>
      </c>
      <c r="V11619" s="8">
        <f t="shared" si="409"/>
        <v>86</v>
      </c>
      <c r="AB11619" s="41"/>
    </row>
    <row r="11620" spans="1:28">
      <c r="A11620" s="34" t="s">
        <v>19</v>
      </c>
      <c r="B11620" s="34" t="s">
        <v>77</v>
      </c>
      <c r="C11620" s="5" t="s">
        <v>202</v>
      </c>
      <c r="D11620" s="35" t="s">
        <v>89</v>
      </c>
      <c r="E11620" s="36" t="s">
        <v>17</v>
      </c>
      <c r="F11620" s="37">
        <v>0</v>
      </c>
      <c r="G11620" s="38">
        <v>-0.04</v>
      </c>
      <c r="H11620" s="34">
        <v>0.97504003476190104</v>
      </c>
      <c r="I11620" s="35">
        <v>1424.7058193196115</v>
      </c>
      <c r="J11620" s="35">
        <v>0.96527752070643313</v>
      </c>
      <c r="K11620" s="35">
        <v>-0.47394577425947154</v>
      </c>
      <c r="L11620" s="35">
        <v>0</v>
      </c>
      <c r="M11620" s="35">
        <v>0</v>
      </c>
      <c r="N11620" s="35">
        <v>0</v>
      </c>
      <c r="O11620" s="35">
        <v>0</v>
      </c>
      <c r="P11620" s="36">
        <v>12</v>
      </c>
      <c r="Q11620" s="37">
        <v>86</v>
      </c>
      <c r="R11620" s="36">
        <v>0</v>
      </c>
      <c r="S11620" s="39">
        <f t="shared" si="408"/>
        <v>86</v>
      </c>
      <c r="T11620" s="34" t="s">
        <v>29</v>
      </c>
      <c r="U11620" s="12">
        <f>((alpha*(beta^speed))*(speed^ceta))</f>
        <v>8.2597401894168172</v>
      </c>
      <c r="V11620" s="8">
        <f t="shared" si="409"/>
        <v>86</v>
      </c>
    </row>
    <row r="11621" spans="1:28">
      <c r="A11621" s="34" t="s">
        <v>19</v>
      </c>
      <c r="B11621" s="34" t="s">
        <v>77</v>
      </c>
      <c r="C11621" s="5" t="s">
        <v>203</v>
      </c>
      <c r="D11621" s="35" t="s">
        <v>89</v>
      </c>
      <c r="E11621" s="36" t="s">
        <v>17</v>
      </c>
      <c r="F11621" s="37">
        <v>0</v>
      </c>
      <c r="G11621" s="38">
        <v>-0.04</v>
      </c>
      <c r="H11621" s="34">
        <v>0.97675113732910157</v>
      </c>
      <c r="I11621" s="35">
        <v>1394.5636543572098</v>
      </c>
      <c r="J11621" s="35">
        <v>0.964792750379036</v>
      </c>
      <c r="K11621" s="35">
        <v>-0.46869062478373041</v>
      </c>
      <c r="L11621" s="35">
        <v>0</v>
      </c>
      <c r="M11621" s="35">
        <v>0</v>
      </c>
      <c r="N11621" s="35">
        <v>0</v>
      </c>
      <c r="O11621" s="35">
        <v>0</v>
      </c>
      <c r="P11621" s="36">
        <v>12</v>
      </c>
      <c r="Q11621" s="37">
        <v>86</v>
      </c>
      <c r="R11621" s="36">
        <v>0</v>
      </c>
      <c r="S11621" s="39">
        <f t="shared" si="408"/>
        <v>86</v>
      </c>
      <c r="T11621" s="34" t="s">
        <v>29</v>
      </c>
      <c r="U11621" s="12">
        <f>((alpha*(beta^speed))*(speed^ceta))</f>
        <v>7.9265418821763474</v>
      </c>
      <c r="V11621" s="8">
        <f t="shared" si="409"/>
        <v>86</v>
      </c>
    </row>
    <row r="11622" spans="1:28">
      <c r="A11622" s="34" t="s">
        <v>19</v>
      </c>
      <c r="B11622" s="34" t="s">
        <v>77</v>
      </c>
      <c r="C11622" s="5" t="s">
        <v>202</v>
      </c>
      <c r="D11622" s="35" t="s">
        <v>89</v>
      </c>
      <c r="E11622" s="36" t="s">
        <v>15</v>
      </c>
      <c r="F11622" s="37">
        <v>50</v>
      </c>
      <c r="G11622" s="38">
        <v>-0.04</v>
      </c>
      <c r="H11622" s="34">
        <v>0.98952930137678707</v>
      </c>
      <c r="I11622" s="35">
        <v>-0.1691700533793225</v>
      </c>
      <c r="J11622" s="35">
        <v>4.0215147114712169</v>
      </c>
      <c r="K11622" s="35">
        <v>4.3182279982796663</v>
      </c>
      <c r="L11622" s="35">
        <v>1.7677725113216471</v>
      </c>
      <c r="M11622" s="35">
        <v>-5.4886683247818945E-3</v>
      </c>
      <c r="N11622" s="35">
        <v>0</v>
      </c>
      <c r="O11622" s="35">
        <v>0</v>
      </c>
      <c r="P11622" s="36">
        <v>12</v>
      </c>
      <c r="Q11622" s="37">
        <v>86</v>
      </c>
      <c r="R11622" s="36">
        <v>10</v>
      </c>
      <c r="S11622" s="39">
        <f t="shared" si="408"/>
        <v>86</v>
      </c>
      <c r="T11622" s="34" t="s">
        <v>44</v>
      </c>
      <c r="U11622" s="12">
        <f>(alpha+(beta/(1+EXP((((-1)*ceta)+(delta*LN(speed)))+(epsilon*speed)))))</f>
        <v>6.8567938823087538E-3</v>
      </c>
      <c r="V11622" s="8">
        <f t="shared" si="409"/>
        <v>86</v>
      </c>
    </row>
    <row r="11623" spans="1:28">
      <c r="A11623" s="34" t="s">
        <v>19</v>
      </c>
      <c r="B11623" s="34" t="s">
        <v>77</v>
      </c>
      <c r="C11623" s="5" t="s">
        <v>203</v>
      </c>
      <c r="D11623" s="35" t="s">
        <v>89</v>
      </c>
      <c r="E11623" s="36" t="s">
        <v>15</v>
      </c>
      <c r="F11623" s="37">
        <v>50</v>
      </c>
      <c r="G11623" s="38">
        <v>-0.04</v>
      </c>
      <c r="H11623" s="34">
        <v>0.97701427805414343</v>
      </c>
      <c r="I11623" s="35">
        <v>-0.38862208384740865</v>
      </c>
      <c r="J11623" s="35">
        <v>6.5860395926798638</v>
      </c>
      <c r="K11623" s="35">
        <v>3.6329443924855691</v>
      </c>
      <c r="L11623" s="35">
        <v>1.4943533995590417</v>
      </c>
      <c r="M11623" s="35">
        <v>-3.2612828154162531E-3</v>
      </c>
      <c r="N11623" s="35">
        <v>0</v>
      </c>
      <c r="O11623" s="35">
        <v>0</v>
      </c>
      <c r="P11623" s="36">
        <v>12</v>
      </c>
      <c r="Q11623" s="37">
        <v>86</v>
      </c>
      <c r="R11623" s="36">
        <v>10</v>
      </c>
      <c r="S11623" s="39">
        <f t="shared" si="408"/>
        <v>86</v>
      </c>
      <c r="T11623" s="34" t="s">
        <v>44</v>
      </c>
      <c r="U11623" s="12">
        <f>(alpha+(beta/(1+EXP((((-1)*ceta)+(delta*LN(speed)))+(epsilon*speed)))))</f>
        <v>9.7397882714215234E-3</v>
      </c>
      <c r="V11623" s="8">
        <f t="shared" si="409"/>
        <v>86</v>
      </c>
    </row>
    <row r="11624" spans="1:28">
      <c r="A11624" s="34" t="s">
        <v>19</v>
      </c>
      <c r="B11624" s="34" t="s">
        <v>77</v>
      </c>
      <c r="C11624" s="5" t="s">
        <v>202</v>
      </c>
      <c r="D11624" s="35" t="s">
        <v>89</v>
      </c>
      <c r="E11624" s="36" t="s">
        <v>16</v>
      </c>
      <c r="F11624" s="37">
        <v>50</v>
      </c>
      <c r="G11624" s="38">
        <v>-0.04</v>
      </c>
      <c r="H11624" s="34">
        <v>0.96212472198614496</v>
      </c>
      <c r="I11624" s="35">
        <v>-0.58037937335786893</v>
      </c>
      <c r="J11624" s="35">
        <v>6.6630569862397051</v>
      </c>
      <c r="K11624" s="35">
        <v>4.1811764021283739</v>
      </c>
      <c r="L11624" s="35">
        <v>1.5175411266785053</v>
      </c>
      <c r="M11624" s="35">
        <v>-3.289418967972049E-3</v>
      </c>
      <c r="N11624" s="35">
        <v>0</v>
      </c>
      <c r="O11624" s="35">
        <v>0</v>
      </c>
      <c r="P11624" s="36">
        <v>12</v>
      </c>
      <c r="Q11624" s="37">
        <v>86</v>
      </c>
      <c r="R11624" s="36">
        <v>10</v>
      </c>
      <c r="S11624" s="39">
        <f t="shared" si="408"/>
        <v>86</v>
      </c>
      <c r="T11624" s="34" t="s">
        <v>44</v>
      </c>
      <c r="U11624" s="12">
        <f>(alpha+(beta/(1+EXP((((-1)*ceta)+(delta*LN(speed)))+(epsilon*speed)))))</f>
        <v>2.9216752597925666E-2</v>
      </c>
      <c r="V11624" s="8">
        <f t="shared" si="409"/>
        <v>86</v>
      </c>
    </row>
    <row r="11625" spans="1:28">
      <c r="A11625" s="34" t="s">
        <v>19</v>
      </c>
      <c r="B11625" s="34" t="s">
        <v>77</v>
      </c>
      <c r="C11625" s="5" t="s">
        <v>203</v>
      </c>
      <c r="D11625" s="35" t="s">
        <v>89</v>
      </c>
      <c r="E11625" s="36" t="s">
        <v>16</v>
      </c>
      <c r="F11625" s="37">
        <v>50</v>
      </c>
      <c r="G11625" s="38">
        <v>-0.04</v>
      </c>
      <c r="H11625" s="34">
        <v>0.96272011063154894</v>
      </c>
      <c r="I11625" s="35">
        <v>-1.6304005228132603</v>
      </c>
      <c r="J11625" s="35">
        <v>20.044659529982788</v>
      </c>
      <c r="K11625" s="35">
        <v>4.4803606660024666</v>
      </c>
      <c r="L11625" s="35">
        <v>1.6153591936659084</v>
      </c>
      <c r="M11625" s="35">
        <v>-4.148630596728313E-3</v>
      </c>
      <c r="N11625" s="35">
        <v>0</v>
      </c>
      <c r="O11625" s="35">
        <v>0</v>
      </c>
      <c r="P11625" s="36">
        <v>12</v>
      </c>
      <c r="Q11625" s="37">
        <v>86</v>
      </c>
      <c r="R11625" s="36">
        <v>10</v>
      </c>
      <c r="S11625" s="39">
        <f t="shared" si="408"/>
        <v>86</v>
      </c>
      <c r="T11625" s="34" t="s">
        <v>44</v>
      </c>
      <c r="U11625" s="12">
        <f>(alpha+(beta/(1+EXP((((-1)*ceta)+(delta*LN(speed)))+(epsilon*speed)))))</f>
        <v>0.10173845731637554</v>
      </c>
      <c r="V11625" s="8">
        <f t="shared" si="409"/>
        <v>86</v>
      </c>
    </row>
    <row r="11626" spans="1:28">
      <c r="A11626" s="34" t="s">
        <v>19</v>
      </c>
      <c r="B11626" s="34" t="s">
        <v>77</v>
      </c>
      <c r="C11626" s="5" t="s">
        <v>202</v>
      </c>
      <c r="D11626" s="35" t="s">
        <v>89</v>
      </c>
      <c r="E11626" s="36" t="s">
        <v>14</v>
      </c>
      <c r="F11626" s="37">
        <v>50</v>
      </c>
      <c r="G11626" s="38">
        <v>-0.04</v>
      </c>
      <c r="H11626" s="34">
        <v>0.99091333665212111</v>
      </c>
      <c r="I11626" s="35">
        <v>4.092701479838869</v>
      </c>
      <c r="J11626" s="35">
        <v>-13.53375009228059</v>
      </c>
      <c r="K11626" s="35">
        <v>-1.988392867815864</v>
      </c>
      <c r="L11626" s="35">
        <v>0</v>
      </c>
      <c r="M11626" s="35">
        <v>0</v>
      </c>
      <c r="N11626" s="35">
        <v>0</v>
      </c>
      <c r="O11626" s="35">
        <v>0</v>
      </c>
      <c r="P11626" s="36">
        <v>12</v>
      </c>
      <c r="Q11626" s="37">
        <v>86</v>
      </c>
      <c r="R11626" s="36">
        <v>13</v>
      </c>
      <c r="S11626" s="39">
        <f t="shared" si="408"/>
        <v>86</v>
      </c>
      <c r="T11626" s="34" t="s">
        <v>50</v>
      </c>
      <c r="U11626" s="12">
        <f>EXP((alpha+(beta/speed))+(ceta*LN(speed)))</f>
        <v>7.2870235980255901E-3</v>
      </c>
      <c r="V11626" s="8">
        <f t="shared" si="409"/>
        <v>86</v>
      </c>
      <c r="AB11626" s="41"/>
    </row>
    <row r="11627" spans="1:28">
      <c r="A11627" s="34" t="s">
        <v>19</v>
      </c>
      <c r="B11627" s="34" t="s">
        <v>77</v>
      </c>
      <c r="C11627" s="5" t="s">
        <v>203</v>
      </c>
      <c r="D11627" s="35" t="s">
        <v>89</v>
      </c>
      <c r="E11627" s="36" t="s">
        <v>14</v>
      </c>
      <c r="F11627" s="37">
        <v>50</v>
      </c>
      <c r="G11627" s="38">
        <v>-0.04</v>
      </c>
      <c r="H11627" s="34">
        <v>0.98984972964435503</v>
      </c>
      <c r="I11627" s="35">
        <v>1.9484056241529937</v>
      </c>
      <c r="J11627" s="35">
        <v>8.8739313465655306E-2</v>
      </c>
      <c r="K11627" s="35">
        <v>0.39323006652980902</v>
      </c>
      <c r="L11627" s="35">
        <v>0</v>
      </c>
      <c r="M11627" s="35">
        <v>0</v>
      </c>
      <c r="N11627" s="35">
        <v>0</v>
      </c>
      <c r="O11627" s="35">
        <v>0</v>
      </c>
      <c r="P11627" s="36">
        <v>12</v>
      </c>
      <c r="Q11627" s="37">
        <v>86</v>
      </c>
      <c r="R11627" s="36">
        <v>2</v>
      </c>
      <c r="S11627" s="39">
        <f t="shared" si="408"/>
        <v>86</v>
      </c>
      <c r="T11627" s="34" t="s">
        <v>31</v>
      </c>
      <c r="U11627" s="12">
        <f>((alpha+(beta*speed))^((-1)/ceta))</f>
        <v>3.19410563197129E-3</v>
      </c>
      <c r="V11627" s="8">
        <f t="shared" si="409"/>
        <v>86</v>
      </c>
      <c r="AB11627" s="41"/>
    </row>
    <row r="11628" spans="1:28">
      <c r="A11628" s="34" t="s">
        <v>19</v>
      </c>
      <c r="B11628" s="34" t="s">
        <v>77</v>
      </c>
      <c r="C11628" s="5" t="s">
        <v>202</v>
      </c>
      <c r="D11628" s="35" t="s">
        <v>89</v>
      </c>
      <c r="E11628" s="36" t="s">
        <v>18</v>
      </c>
      <c r="F11628" s="37">
        <v>50</v>
      </c>
      <c r="G11628" s="38">
        <v>-0.04</v>
      </c>
      <c r="H11628" s="34">
        <v>0.98140520636641349</v>
      </c>
      <c r="I11628" s="35">
        <v>0.39490806026783282</v>
      </c>
      <c r="J11628" s="35">
        <v>0.98329124149340141</v>
      </c>
      <c r="K11628" s="35">
        <v>-0.60546261147312952</v>
      </c>
      <c r="L11628" s="35">
        <v>0</v>
      </c>
      <c r="M11628" s="35">
        <v>0</v>
      </c>
      <c r="N11628" s="35">
        <v>0</v>
      </c>
      <c r="O11628" s="35">
        <v>0</v>
      </c>
      <c r="P11628" s="36">
        <v>12</v>
      </c>
      <c r="Q11628" s="37">
        <v>86</v>
      </c>
      <c r="R11628" s="36">
        <v>0</v>
      </c>
      <c r="S11628" s="39">
        <f t="shared" si="408"/>
        <v>86</v>
      </c>
      <c r="T11628" s="34" t="s">
        <v>29</v>
      </c>
      <c r="U11628" s="12">
        <f>((alpha*(beta^speed))*(speed^ceta))</f>
        <v>6.2502328943747866E-3</v>
      </c>
      <c r="V11628" s="8">
        <f t="shared" si="409"/>
        <v>86</v>
      </c>
      <c r="AB11628" s="41"/>
    </row>
    <row r="11629" spans="1:28">
      <c r="A11629" s="34" t="s">
        <v>19</v>
      </c>
      <c r="B11629" s="34" t="s">
        <v>77</v>
      </c>
      <c r="C11629" s="5" t="s">
        <v>203</v>
      </c>
      <c r="D11629" s="35" t="s">
        <v>89</v>
      </c>
      <c r="E11629" s="36" t="s">
        <v>18</v>
      </c>
      <c r="F11629" s="37">
        <v>50</v>
      </c>
      <c r="G11629" s="38">
        <v>-0.04</v>
      </c>
      <c r="H11629" s="34">
        <v>0.97634627231480953</v>
      </c>
      <c r="I11629" s="35">
        <v>0.25886833804121429</v>
      </c>
      <c r="J11629" s="35">
        <v>0.90469966949906411</v>
      </c>
      <c r="K11629" s="35">
        <v>0.1684986845264326</v>
      </c>
      <c r="L11629" s="35">
        <v>0</v>
      </c>
      <c r="M11629" s="35">
        <v>0</v>
      </c>
      <c r="N11629" s="35">
        <v>0</v>
      </c>
      <c r="O11629" s="35">
        <v>0</v>
      </c>
      <c r="P11629" s="36">
        <v>12</v>
      </c>
      <c r="Q11629" s="37">
        <v>86</v>
      </c>
      <c r="R11629" s="36">
        <v>0</v>
      </c>
      <c r="S11629" s="39">
        <f t="shared" si="408"/>
        <v>86</v>
      </c>
      <c r="T11629" s="34" t="s">
        <v>29</v>
      </c>
      <c r="U11629" s="12">
        <f>((alpha*(beta^speed))*(speed^ceta))</f>
        <v>9.9636967868394228E-5</v>
      </c>
      <c r="V11629" s="8">
        <f t="shared" si="409"/>
        <v>86</v>
      </c>
      <c r="AB11629" s="41"/>
    </row>
    <row r="11630" spans="1:28">
      <c r="A11630" s="34" t="s">
        <v>19</v>
      </c>
      <c r="B11630" s="34" t="s">
        <v>77</v>
      </c>
      <c r="C11630" s="5" t="s">
        <v>202</v>
      </c>
      <c r="D11630" s="35" t="s">
        <v>89</v>
      </c>
      <c r="E11630" s="36" t="s">
        <v>17</v>
      </c>
      <c r="F11630" s="37">
        <v>50</v>
      </c>
      <c r="G11630" s="38">
        <v>-0.04</v>
      </c>
      <c r="H11630" s="34">
        <v>0.95329081735902965</v>
      </c>
      <c r="I11630" s="35">
        <v>-1.6711027506515924E-3</v>
      </c>
      <c r="J11630" s="35">
        <v>0.31499012101242235</v>
      </c>
      <c r="K11630" s="35">
        <v>-20.736436996860583</v>
      </c>
      <c r="L11630" s="35">
        <v>503.62453063396157</v>
      </c>
      <c r="M11630" s="35">
        <v>0</v>
      </c>
      <c r="N11630" s="35">
        <v>0</v>
      </c>
      <c r="O11630" s="35">
        <v>0</v>
      </c>
      <c r="P11630" s="36">
        <v>12</v>
      </c>
      <c r="Q11630" s="37">
        <v>81</v>
      </c>
      <c r="R11630" s="36">
        <v>14</v>
      </c>
      <c r="S11630" s="39">
        <f t="shared" si="408"/>
        <v>81</v>
      </c>
      <c r="T11630" s="34" t="s">
        <v>51</v>
      </c>
      <c r="U11630" s="12">
        <f>(((alpha*(speed^3))+(beta*(speed^2))+(ceta*speed))+delta)</f>
        <v>2.5308009417245216</v>
      </c>
      <c r="V11630" s="8">
        <f t="shared" si="409"/>
        <v>81</v>
      </c>
    </row>
    <row r="11631" spans="1:28">
      <c r="A11631" s="34" t="s">
        <v>19</v>
      </c>
      <c r="B11631" s="34" t="s">
        <v>77</v>
      </c>
      <c r="C11631" s="5" t="s">
        <v>203</v>
      </c>
      <c r="D11631" s="35" t="s">
        <v>89</v>
      </c>
      <c r="E11631" s="36" t="s">
        <v>17</v>
      </c>
      <c r="F11631" s="37">
        <v>50</v>
      </c>
      <c r="G11631" s="38">
        <v>-0.04</v>
      </c>
      <c r="H11631" s="34">
        <v>0.95531004915469986</v>
      </c>
      <c r="I11631" s="35">
        <v>-1.6455484750538731E-3</v>
      </c>
      <c r="J11631" s="35">
        <v>0.3104170866294117</v>
      </c>
      <c r="K11631" s="35">
        <v>-20.420084034909074</v>
      </c>
      <c r="L11631" s="35">
        <v>494.31863855365975</v>
      </c>
      <c r="M11631" s="35">
        <v>0</v>
      </c>
      <c r="N11631" s="35">
        <v>0</v>
      </c>
      <c r="O11631" s="35">
        <v>0</v>
      </c>
      <c r="P11631" s="36">
        <v>12</v>
      </c>
      <c r="Q11631" s="37">
        <v>81</v>
      </c>
      <c r="R11631" s="36">
        <v>14</v>
      </c>
      <c r="S11631" s="39">
        <f t="shared" si="408"/>
        <v>81</v>
      </c>
      <c r="T11631" s="34" t="s">
        <v>51</v>
      </c>
      <c r="U11631" s="12">
        <f>(((alpha*(speed^3))+(beta*(speed^2))+(ceta*speed))+delta)</f>
        <v>2.4264099704893169</v>
      </c>
      <c r="V11631" s="8">
        <f t="shared" si="409"/>
        <v>81</v>
      </c>
    </row>
    <row r="11632" spans="1:28">
      <c r="A11632" s="34" t="s">
        <v>19</v>
      </c>
      <c r="B11632" s="34" t="s">
        <v>77</v>
      </c>
      <c r="C11632" s="5" t="s">
        <v>202</v>
      </c>
      <c r="D11632" s="35" t="s">
        <v>89</v>
      </c>
      <c r="E11632" s="36" t="s">
        <v>15</v>
      </c>
      <c r="F11632" s="37">
        <v>100</v>
      </c>
      <c r="G11632" s="38">
        <v>-0.04</v>
      </c>
      <c r="H11632" s="34">
        <v>0.98556986050192807</v>
      </c>
      <c r="I11632" s="35">
        <v>-0.17268250260576309</v>
      </c>
      <c r="J11632" s="35">
        <v>3.7002677628843919</v>
      </c>
      <c r="K11632" s="35">
        <v>4.5833380102540948</v>
      </c>
      <c r="L11632" s="35">
        <v>1.8159917514582296</v>
      </c>
      <c r="M11632" s="35">
        <v>-6.2713020872415797E-3</v>
      </c>
      <c r="N11632" s="35">
        <v>0</v>
      </c>
      <c r="O11632" s="35">
        <v>0</v>
      </c>
      <c r="P11632" s="36">
        <v>12</v>
      </c>
      <c r="Q11632" s="37">
        <v>86</v>
      </c>
      <c r="R11632" s="36">
        <v>10</v>
      </c>
      <c r="S11632" s="39">
        <f t="shared" si="408"/>
        <v>86</v>
      </c>
      <c r="T11632" s="34" t="s">
        <v>44</v>
      </c>
      <c r="U11632" s="12">
        <f>(alpha+(beta/(1+EXP((((-1)*ceta)+(delta*LN(speed)))+(epsilon*speed)))))</f>
        <v>8.5109562326406429E-3</v>
      </c>
      <c r="V11632" s="8">
        <f t="shared" si="409"/>
        <v>86</v>
      </c>
    </row>
    <row r="11633" spans="1:28">
      <c r="A11633" s="34" t="s">
        <v>19</v>
      </c>
      <c r="B11633" s="34" t="s">
        <v>77</v>
      </c>
      <c r="C11633" s="5" t="s">
        <v>203</v>
      </c>
      <c r="D11633" s="35" t="s">
        <v>89</v>
      </c>
      <c r="E11633" s="36" t="s">
        <v>15</v>
      </c>
      <c r="F11633" s="37">
        <v>100</v>
      </c>
      <c r="G11633" s="38">
        <v>-0.04</v>
      </c>
      <c r="H11633" s="34">
        <v>0.97245851298471553</v>
      </c>
      <c r="I11633" s="35">
        <v>-0.37244504160730535</v>
      </c>
      <c r="J11633" s="35">
        <v>5.3646702540349178</v>
      </c>
      <c r="K11633" s="35">
        <v>4.7296883473236733</v>
      </c>
      <c r="L11633" s="35">
        <v>1.7331559578229427</v>
      </c>
      <c r="M11633" s="35">
        <v>-5.0872391986831892E-3</v>
      </c>
      <c r="N11633" s="35">
        <v>0</v>
      </c>
      <c r="O11633" s="35">
        <v>0</v>
      </c>
      <c r="P11633" s="36">
        <v>12</v>
      </c>
      <c r="Q11633" s="37">
        <v>86</v>
      </c>
      <c r="R11633" s="36">
        <v>10</v>
      </c>
      <c r="S11633" s="39">
        <f t="shared" si="408"/>
        <v>86</v>
      </c>
      <c r="T11633" s="34" t="s">
        <v>44</v>
      </c>
      <c r="U11633" s="12">
        <f>(alpha+(beta/(1+EXP((((-1)*ceta)+(delta*LN(speed)))+(epsilon*speed)))))</f>
        <v>1.5059740387075471E-2</v>
      </c>
      <c r="V11633" s="8">
        <f t="shared" si="409"/>
        <v>86</v>
      </c>
    </row>
    <row r="11634" spans="1:28">
      <c r="A11634" s="34" t="s">
        <v>19</v>
      </c>
      <c r="B11634" s="34" t="s">
        <v>77</v>
      </c>
      <c r="C11634" s="5" t="s">
        <v>202</v>
      </c>
      <c r="D11634" s="35" t="s">
        <v>89</v>
      </c>
      <c r="E11634" s="36" t="s">
        <v>16</v>
      </c>
      <c r="F11634" s="37">
        <v>100</v>
      </c>
      <c r="G11634" s="38">
        <v>-0.04</v>
      </c>
      <c r="H11634" s="34">
        <v>0.94740933239777492</v>
      </c>
      <c r="I11634" s="35">
        <v>-0.60480035454422065</v>
      </c>
      <c r="J11634" s="35">
        <v>5.9649011851542202</v>
      </c>
      <c r="K11634" s="35">
        <v>5.2455948844098303</v>
      </c>
      <c r="L11634" s="35">
        <v>1.7388325880908648</v>
      </c>
      <c r="M11634" s="35">
        <v>-4.4841485910058739E-3</v>
      </c>
      <c r="N11634" s="35">
        <v>0</v>
      </c>
      <c r="O11634" s="35">
        <v>0</v>
      </c>
      <c r="P11634" s="36">
        <v>12</v>
      </c>
      <c r="Q11634" s="37">
        <v>86</v>
      </c>
      <c r="R11634" s="36">
        <v>10</v>
      </c>
      <c r="S11634" s="39">
        <f t="shared" si="408"/>
        <v>86</v>
      </c>
      <c r="T11634" s="34" t="s">
        <v>44</v>
      </c>
      <c r="U11634" s="12">
        <f>(alpha+(beta/(1+EXP((((-1)*ceta)+(delta*LN(speed)))+(epsilon*speed)))))</f>
        <v>3.7803098064906115E-2</v>
      </c>
      <c r="V11634" s="8">
        <f t="shared" si="409"/>
        <v>86</v>
      </c>
    </row>
    <row r="11635" spans="1:28">
      <c r="A11635" s="34" t="s">
        <v>19</v>
      </c>
      <c r="B11635" s="34" t="s">
        <v>77</v>
      </c>
      <c r="C11635" s="5" t="s">
        <v>203</v>
      </c>
      <c r="D11635" s="35" t="s">
        <v>89</v>
      </c>
      <c r="E11635" s="36" t="s">
        <v>16</v>
      </c>
      <c r="F11635" s="37">
        <v>100</v>
      </c>
      <c r="G11635" s="38">
        <v>-0.04</v>
      </c>
      <c r="H11635" s="34">
        <v>0.94924936318590414</v>
      </c>
      <c r="I11635" s="35">
        <v>-6.0252820884049048E-5</v>
      </c>
      <c r="J11635" s="35">
        <v>1.1541391811700151E-2</v>
      </c>
      <c r="K11635" s="35">
        <v>-0.77993774546153882</v>
      </c>
      <c r="L11635" s="35">
        <v>19.569839745789732</v>
      </c>
      <c r="M11635" s="35">
        <v>0</v>
      </c>
      <c r="N11635" s="35">
        <v>0</v>
      </c>
      <c r="O11635" s="35">
        <v>0</v>
      </c>
      <c r="P11635" s="36">
        <v>12</v>
      </c>
      <c r="Q11635" s="37">
        <v>81</v>
      </c>
      <c r="R11635" s="36">
        <v>14</v>
      </c>
      <c r="S11635" s="39">
        <f t="shared" si="408"/>
        <v>81</v>
      </c>
      <c r="T11635" s="34" t="s">
        <v>51</v>
      </c>
      <c r="U11635" s="12">
        <f>(((alpha*(speed^3))+(beta*(speed^2))+(ceta*speed))+delta)</f>
        <v>9.7134656529863861E-2</v>
      </c>
      <c r="V11635" s="8">
        <f t="shared" si="409"/>
        <v>81</v>
      </c>
    </row>
    <row r="11636" spans="1:28">
      <c r="A11636" s="34" t="s">
        <v>19</v>
      </c>
      <c r="B11636" s="34" t="s">
        <v>77</v>
      </c>
      <c r="C11636" s="5" t="s">
        <v>202</v>
      </c>
      <c r="D11636" s="35" t="s">
        <v>89</v>
      </c>
      <c r="E11636" s="36" t="s">
        <v>14</v>
      </c>
      <c r="F11636" s="37">
        <v>100</v>
      </c>
      <c r="G11636" s="38">
        <v>-0.04</v>
      </c>
      <c r="H11636" s="34">
        <v>0.98641324740529823</v>
      </c>
      <c r="I11636" s="35">
        <v>4.3934715326683484</v>
      </c>
      <c r="J11636" s="35">
        <v>-15.773778516140224</v>
      </c>
      <c r="K11636" s="35">
        <v>-2.0446848809151201</v>
      </c>
      <c r="L11636" s="35">
        <v>0</v>
      </c>
      <c r="M11636" s="35">
        <v>0</v>
      </c>
      <c r="N11636" s="35">
        <v>0</v>
      </c>
      <c r="O11636" s="35">
        <v>0</v>
      </c>
      <c r="P11636" s="36">
        <v>12</v>
      </c>
      <c r="Q11636" s="37">
        <v>86</v>
      </c>
      <c r="R11636" s="36">
        <v>13</v>
      </c>
      <c r="S11636" s="39">
        <f t="shared" si="408"/>
        <v>86</v>
      </c>
      <c r="T11636" s="34" t="s">
        <v>50</v>
      </c>
      <c r="U11636" s="12">
        <f>EXP((alpha+(beta/speed))+(ceta*LN(speed)))</f>
        <v>7.4638712310878593E-3</v>
      </c>
      <c r="V11636" s="8">
        <f t="shared" si="409"/>
        <v>86</v>
      </c>
      <c r="AB11636" s="41"/>
    </row>
    <row r="11637" spans="1:28">
      <c r="A11637" s="34" t="s">
        <v>19</v>
      </c>
      <c r="B11637" s="34" t="s">
        <v>77</v>
      </c>
      <c r="C11637" s="5" t="s">
        <v>203</v>
      </c>
      <c r="D11637" s="35" t="s">
        <v>89</v>
      </c>
      <c r="E11637" s="36" t="s">
        <v>14</v>
      </c>
      <c r="F11637" s="37">
        <v>100</v>
      </c>
      <c r="G11637" s="38">
        <v>-0.04</v>
      </c>
      <c r="H11637" s="34">
        <v>0.98312384657646135</v>
      </c>
      <c r="I11637" s="35">
        <v>3.5640095110899215</v>
      </c>
      <c r="J11637" s="35">
        <v>-16.34727503879968</v>
      </c>
      <c r="K11637" s="35">
        <v>-2.0226737677552502</v>
      </c>
      <c r="L11637" s="35">
        <v>0</v>
      </c>
      <c r="M11637" s="35">
        <v>0</v>
      </c>
      <c r="N11637" s="35">
        <v>0</v>
      </c>
      <c r="O11637" s="35">
        <v>0</v>
      </c>
      <c r="P11637" s="36">
        <v>12</v>
      </c>
      <c r="Q11637" s="37">
        <v>86</v>
      </c>
      <c r="R11637" s="36">
        <v>13</v>
      </c>
      <c r="S11637" s="39">
        <f t="shared" si="408"/>
        <v>86</v>
      </c>
      <c r="T11637" s="34" t="s">
        <v>50</v>
      </c>
      <c r="U11637" s="12">
        <f>EXP((alpha+(beta/speed))+(ceta*LN(speed)))</f>
        <v>3.5679413185727049E-3</v>
      </c>
      <c r="V11637" s="8">
        <f t="shared" si="409"/>
        <v>86</v>
      </c>
      <c r="AB11637" s="41"/>
    </row>
    <row r="11638" spans="1:28">
      <c r="A11638" s="34" t="s">
        <v>19</v>
      </c>
      <c r="B11638" s="34" t="s">
        <v>77</v>
      </c>
      <c r="C11638" s="5" t="s">
        <v>202</v>
      </c>
      <c r="D11638" s="35" t="s">
        <v>89</v>
      </c>
      <c r="E11638" s="36" t="s">
        <v>18</v>
      </c>
      <c r="F11638" s="37">
        <v>100</v>
      </c>
      <c r="G11638" s="38">
        <v>-0.04</v>
      </c>
      <c r="H11638" s="34">
        <v>0.9782106144547067</v>
      </c>
      <c r="I11638" s="35">
        <v>2.1241568608760084</v>
      </c>
      <c r="J11638" s="35">
        <v>6.5300091853925754E-2</v>
      </c>
      <c r="K11638" s="35">
        <v>0.41040930390246111</v>
      </c>
      <c r="L11638" s="35">
        <v>0</v>
      </c>
      <c r="M11638" s="35">
        <v>0</v>
      </c>
      <c r="N11638" s="35">
        <v>0</v>
      </c>
      <c r="O11638" s="35">
        <v>0</v>
      </c>
      <c r="P11638" s="36">
        <v>12</v>
      </c>
      <c r="Q11638" s="37">
        <v>86</v>
      </c>
      <c r="R11638" s="36">
        <v>2</v>
      </c>
      <c r="S11638" s="39">
        <f t="shared" si="408"/>
        <v>86</v>
      </c>
      <c r="T11638" s="34" t="s">
        <v>31</v>
      </c>
      <c r="U11638" s="12">
        <f>((alpha+(beta*speed))^((-1)/ceta))</f>
        <v>6.8313377931153805E-3</v>
      </c>
      <c r="V11638" s="8">
        <f t="shared" si="409"/>
        <v>86</v>
      </c>
      <c r="AB11638" s="41"/>
    </row>
    <row r="11639" spans="1:28">
      <c r="A11639" s="34" t="s">
        <v>19</v>
      </c>
      <c r="B11639" s="34" t="s">
        <v>77</v>
      </c>
      <c r="C11639" s="5" t="s">
        <v>203</v>
      </c>
      <c r="D11639" s="35" t="s">
        <v>89</v>
      </c>
      <c r="E11639" s="36" t="s">
        <v>18</v>
      </c>
      <c r="F11639" s="37">
        <v>100</v>
      </c>
      <c r="G11639" s="38">
        <v>-0.04</v>
      </c>
      <c r="H11639" s="34">
        <v>0.97108555821754095</v>
      </c>
      <c r="I11639" s="35">
        <v>0.19714079814669963</v>
      </c>
      <c r="J11639" s="35">
        <v>0.90451379847100488</v>
      </c>
      <c r="K11639" s="35">
        <v>0.3084822285927582</v>
      </c>
      <c r="L11639" s="35">
        <v>0</v>
      </c>
      <c r="M11639" s="35">
        <v>0</v>
      </c>
      <c r="N11639" s="35">
        <v>0</v>
      </c>
      <c r="O11639" s="35">
        <v>0</v>
      </c>
      <c r="P11639" s="36">
        <v>12</v>
      </c>
      <c r="Q11639" s="37">
        <v>86</v>
      </c>
      <c r="R11639" s="36">
        <v>0</v>
      </c>
      <c r="S11639" s="39">
        <f t="shared" si="408"/>
        <v>86</v>
      </c>
      <c r="T11639" s="34" t="s">
        <v>29</v>
      </c>
      <c r="U11639" s="12">
        <f>((alpha*(beta^speed))*(speed^ceta))</f>
        <v>1.3907267230469053E-4</v>
      </c>
      <c r="V11639" s="8">
        <f t="shared" si="409"/>
        <v>86</v>
      </c>
      <c r="AB11639" s="41"/>
    </row>
    <row r="11640" spans="1:28">
      <c r="A11640" s="34" t="s">
        <v>19</v>
      </c>
      <c r="B11640" s="34" t="s">
        <v>77</v>
      </c>
      <c r="C11640" s="5" t="s">
        <v>202</v>
      </c>
      <c r="D11640" s="35" t="s">
        <v>89</v>
      </c>
      <c r="E11640" s="36" t="s">
        <v>17</v>
      </c>
      <c r="F11640" s="37">
        <v>100</v>
      </c>
      <c r="G11640" s="38">
        <v>-0.04</v>
      </c>
      <c r="H11640" s="34">
        <v>0.93149416364322013</v>
      </c>
      <c r="I11640" s="35">
        <v>-1.539162995134756E-3</v>
      </c>
      <c r="J11640" s="35">
        <v>0.29674210404123391</v>
      </c>
      <c r="K11640" s="35">
        <v>-20.452119256794695</v>
      </c>
      <c r="L11640" s="35">
        <v>530.73123987759243</v>
      </c>
      <c r="M11640" s="35">
        <v>0</v>
      </c>
      <c r="N11640" s="35">
        <v>0</v>
      </c>
      <c r="O11640" s="35">
        <v>0</v>
      </c>
      <c r="P11640" s="36">
        <v>12</v>
      </c>
      <c r="Q11640" s="37">
        <v>82</v>
      </c>
      <c r="R11640" s="36">
        <v>14</v>
      </c>
      <c r="S11640" s="39">
        <f t="shared" si="408"/>
        <v>82</v>
      </c>
      <c r="T11640" s="34" t="s">
        <v>51</v>
      </c>
      <c r="U11640" s="12">
        <f>(((alpha*(speed^3))+(beta*(speed^2))+(ceta*speed))+delta)</f>
        <v>0.30614609222413947</v>
      </c>
      <c r="V11640" s="8">
        <f t="shared" si="409"/>
        <v>82</v>
      </c>
    </row>
    <row r="11641" spans="1:28">
      <c r="A11641" s="34" t="s">
        <v>19</v>
      </c>
      <c r="B11641" s="34" t="s">
        <v>77</v>
      </c>
      <c r="C11641" s="5" t="s">
        <v>203</v>
      </c>
      <c r="D11641" s="35" t="s">
        <v>89</v>
      </c>
      <c r="E11641" s="36" t="s">
        <v>17</v>
      </c>
      <c r="F11641" s="37">
        <v>100</v>
      </c>
      <c r="G11641" s="38">
        <v>-0.04</v>
      </c>
      <c r="H11641" s="34">
        <v>0.93305034543600074</v>
      </c>
      <c r="I11641" s="35">
        <v>-1.5115617408599528E-3</v>
      </c>
      <c r="J11641" s="35">
        <v>0.29158581201177586</v>
      </c>
      <c r="K11641" s="35">
        <v>-20.075538352213467</v>
      </c>
      <c r="L11641" s="35">
        <v>519.22481822970542</v>
      </c>
      <c r="M11641" s="35">
        <v>0</v>
      </c>
      <c r="N11641" s="35">
        <v>0</v>
      </c>
      <c r="O11641" s="35">
        <v>0</v>
      </c>
      <c r="P11641" s="36">
        <v>12</v>
      </c>
      <c r="Q11641" s="37">
        <v>82</v>
      </c>
      <c r="R11641" s="36">
        <v>14</v>
      </c>
      <c r="S11641" s="39">
        <f t="shared" si="408"/>
        <v>82</v>
      </c>
      <c r="T11641" s="34" t="s">
        <v>51</v>
      </c>
      <c r="U11641" s="12">
        <f>(((alpha*(speed^3))+(beta*(speed^2))+(ceta*speed))+delta)</f>
        <v>0.22689938091150452</v>
      </c>
      <c r="V11641" s="8">
        <f t="shared" si="409"/>
        <v>82</v>
      </c>
    </row>
    <row r="11642" spans="1:28">
      <c r="A11642" s="34" t="s">
        <v>19</v>
      </c>
      <c r="B11642" s="34" t="s">
        <v>77</v>
      </c>
      <c r="C11642" s="5" t="s">
        <v>202</v>
      </c>
      <c r="D11642" s="35" t="s">
        <v>89</v>
      </c>
      <c r="E11642" s="36" t="s">
        <v>15</v>
      </c>
      <c r="F11642" s="37">
        <v>0</v>
      </c>
      <c r="G11642" s="38">
        <v>-0.02</v>
      </c>
      <c r="H11642" s="34">
        <v>0.99575868102792287</v>
      </c>
      <c r="I11642" s="35">
        <v>33.894176039163924</v>
      </c>
      <c r="J11642" s="35">
        <v>0.99460029237115932</v>
      </c>
      <c r="K11642" s="35">
        <v>-1.0258395117157313</v>
      </c>
      <c r="L11642" s="35">
        <v>0</v>
      </c>
      <c r="M11642" s="35">
        <v>0</v>
      </c>
      <c r="N11642" s="35">
        <v>0</v>
      </c>
      <c r="O11642" s="35">
        <v>0</v>
      </c>
      <c r="P11642" s="36">
        <v>12</v>
      </c>
      <c r="Q11642" s="37">
        <v>86</v>
      </c>
      <c r="R11642" s="36">
        <v>0</v>
      </c>
      <c r="S11642" s="39">
        <f t="shared" si="408"/>
        <v>86</v>
      </c>
      <c r="T11642" s="34" t="s">
        <v>29</v>
      </c>
      <c r="U11642" s="12">
        <f>((alpha*(beta^speed))*(speed^ceta))</f>
        <v>0.22050489475044116</v>
      </c>
      <c r="V11642" s="8">
        <f t="shared" si="409"/>
        <v>86</v>
      </c>
    </row>
    <row r="11643" spans="1:28">
      <c r="A11643" s="34" t="s">
        <v>19</v>
      </c>
      <c r="B11643" s="34" t="s">
        <v>77</v>
      </c>
      <c r="C11643" s="5" t="s">
        <v>203</v>
      </c>
      <c r="D11643" s="35" t="s">
        <v>89</v>
      </c>
      <c r="E11643" s="36" t="s">
        <v>15</v>
      </c>
      <c r="F11643" s="37">
        <v>0</v>
      </c>
      <c r="G11643" s="38">
        <v>-0.02</v>
      </c>
      <c r="H11643" s="34">
        <v>0.99038975681648711</v>
      </c>
      <c r="I11643" s="35">
        <v>39.089874013389903</v>
      </c>
      <c r="J11643" s="35">
        <v>0.99293172899093884</v>
      </c>
      <c r="K11643" s="35">
        <v>-0.91116880720249183</v>
      </c>
      <c r="L11643" s="35">
        <v>0</v>
      </c>
      <c r="M11643" s="35">
        <v>0</v>
      </c>
      <c r="N11643" s="35">
        <v>0</v>
      </c>
      <c r="O11643" s="35">
        <v>0</v>
      </c>
      <c r="P11643" s="36">
        <v>12</v>
      </c>
      <c r="Q11643" s="37">
        <v>86</v>
      </c>
      <c r="R11643" s="36">
        <v>0</v>
      </c>
      <c r="S11643" s="39">
        <f t="shared" si="408"/>
        <v>86</v>
      </c>
      <c r="T11643" s="34" t="s">
        <v>29</v>
      </c>
      <c r="U11643" s="12">
        <f>((alpha*(beta^speed))*(speed^ceta))</f>
        <v>0.36684031321442739</v>
      </c>
      <c r="V11643" s="8">
        <f t="shared" si="409"/>
        <v>86</v>
      </c>
    </row>
    <row r="11644" spans="1:28">
      <c r="A11644" s="34" t="s">
        <v>19</v>
      </c>
      <c r="B11644" s="34" t="s">
        <v>77</v>
      </c>
      <c r="C11644" s="5" t="s">
        <v>202</v>
      </c>
      <c r="D11644" s="35" t="s">
        <v>89</v>
      </c>
      <c r="E11644" s="36" t="s">
        <v>16</v>
      </c>
      <c r="F11644" s="37">
        <v>0</v>
      </c>
      <c r="G11644" s="38">
        <v>-0.02</v>
      </c>
      <c r="H11644" s="34">
        <v>0.97943961762037479</v>
      </c>
      <c r="I11644" s="35">
        <v>-0.64937456657586146</v>
      </c>
      <c r="J11644" s="35">
        <v>32.77344756364672</v>
      </c>
      <c r="K11644" s="35">
        <v>0.37433531276482007</v>
      </c>
      <c r="L11644" s="35">
        <v>0.81279638727221648</v>
      </c>
      <c r="M11644" s="35">
        <v>6.3712834057473534E-4</v>
      </c>
      <c r="N11644" s="35">
        <v>0</v>
      </c>
      <c r="O11644" s="35">
        <v>0</v>
      </c>
      <c r="P11644" s="36">
        <v>12</v>
      </c>
      <c r="Q11644" s="37">
        <v>86</v>
      </c>
      <c r="R11644" s="36">
        <v>10</v>
      </c>
      <c r="S11644" s="39">
        <f t="shared" si="408"/>
        <v>86</v>
      </c>
      <c r="T11644" s="34" t="s">
        <v>44</v>
      </c>
      <c r="U11644" s="12">
        <f>(alpha+(beta/(1+EXP((((-1)*ceta)+(delta*LN(speed)))+(epsilon*speed)))))</f>
        <v>0.51536502646530935</v>
      </c>
      <c r="V11644" s="8">
        <f t="shared" si="409"/>
        <v>86</v>
      </c>
    </row>
    <row r="11645" spans="1:28">
      <c r="A11645" s="34" t="s">
        <v>19</v>
      </c>
      <c r="B11645" s="34" t="s">
        <v>77</v>
      </c>
      <c r="C11645" s="5" t="s">
        <v>203</v>
      </c>
      <c r="D11645" s="35" t="s">
        <v>89</v>
      </c>
      <c r="E11645" s="36" t="s">
        <v>16</v>
      </c>
      <c r="F11645" s="37">
        <v>0</v>
      </c>
      <c r="G11645" s="38">
        <v>-0.02</v>
      </c>
      <c r="H11645" s="34">
        <v>0.97915461943508642</v>
      </c>
      <c r="I11645" s="35">
        <v>-2.0442550791853309</v>
      </c>
      <c r="J11645" s="35">
        <v>161.51316256801323</v>
      </c>
      <c r="K11645" s="35">
        <v>-0.24204092289352142</v>
      </c>
      <c r="L11645" s="35">
        <v>0.77843521755057188</v>
      </c>
      <c r="M11645" s="35">
        <v>1.2360234468404019E-3</v>
      </c>
      <c r="N11645" s="35">
        <v>0</v>
      </c>
      <c r="O11645" s="35">
        <v>0</v>
      </c>
      <c r="P11645" s="36">
        <v>12</v>
      </c>
      <c r="Q11645" s="37">
        <v>86</v>
      </c>
      <c r="R11645" s="36">
        <v>10</v>
      </c>
      <c r="S11645" s="39">
        <f t="shared" si="408"/>
        <v>86</v>
      </c>
      <c r="T11645" s="34" t="s">
        <v>44</v>
      </c>
      <c r="U11645" s="12">
        <f>(alpha+(beta/(1+EXP((((-1)*ceta)+(delta*LN(speed)))+(epsilon*speed)))))</f>
        <v>1.4357887129025149</v>
      </c>
      <c r="V11645" s="8">
        <f t="shared" si="409"/>
        <v>86</v>
      </c>
    </row>
    <row r="11646" spans="1:28">
      <c r="A11646" s="34" t="s">
        <v>19</v>
      </c>
      <c r="B11646" s="34" t="s">
        <v>77</v>
      </c>
      <c r="C11646" s="5" t="s">
        <v>202</v>
      </c>
      <c r="D11646" s="35" t="s">
        <v>89</v>
      </c>
      <c r="E11646" s="36" t="s">
        <v>14</v>
      </c>
      <c r="F11646" s="37">
        <v>0</v>
      </c>
      <c r="G11646" s="38">
        <v>-0.02</v>
      </c>
      <c r="H11646" s="34">
        <v>0.99468305633462928</v>
      </c>
      <c r="I11646" s="35">
        <v>2.2714084046053675</v>
      </c>
      <c r="J11646" s="35">
        <v>-5.336130985575231</v>
      </c>
      <c r="K11646" s="35">
        <v>-1.4497970769328834</v>
      </c>
      <c r="L11646" s="35">
        <v>0</v>
      </c>
      <c r="M11646" s="35">
        <v>0</v>
      </c>
      <c r="N11646" s="35">
        <v>0</v>
      </c>
      <c r="O11646" s="35">
        <v>0</v>
      </c>
      <c r="P11646" s="36">
        <v>12</v>
      </c>
      <c r="Q11646" s="37">
        <v>86</v>
      </c>
      <c r="R11646" s="36">
        <v>13</v>
      </c>
      <c r="S11646" s="39">
        <f t="shared" si="408"/>
        <v>86</v>
      </c>
      <c r="T11646" s="34" t="s">
        <v>50</v>
      </c>
      <c r="U11646" s="12">
        <f>EXP((alpha+(beta/speed))+(ceta*LN(speed)))</f>
        <v>1.4285084616541736E-2</v>
      </c>
      <c r="V11646" s="8">
        <f t="shared" si="409"/>
        <v>86</v>
      </c>
      <c r="AB11646" s="41"/>
    </row>
    <row r="11647" spans="1:28">
      <c r="A11647" s="34" t="s">
        <v>19</v>
      </c>
      <c r="B11647" s="34" t="s">
        <v>77</v>
      </c>
      <c r="C11647" s="5" t="s">
        <v>203</v>
      </c>
      <c r="D11647" s="35" t="s">
        <v>89</v>
      </c>
      <c r="E11647" s="36" t="s">
        <v>14</v>
      </c>
      <c r="F11647" s="37">
        <v>0</v>
      </c>
      <c r="G11647" s="38">
        <v>-0.02</v>
      </c>
      <c r="H11647" s="34">
        <v>0.99544245643308416</v>
      </c>
      <c r="I11647" s="35">
        <v>0.98135426986378393</v>
      </c>
      <c r="J11647" s="35">
        <v>-3.7290947556172802</v>
      </c>
      <c r="K11647" s="35">
        <v>-1.3047710079075132</v>
      </c>
      <c r="L11647" s="35">
        <v>0</v>
      </c>
      <c r="M11647" s="35">
        <v>0</v>
      </c>
      <c r="N11647" s="35">
        <v>0</v>
      </c>
      <c r="O11647" s="35">
        <v>0</v>
      </c>
      <c r="P11647" s="36">
        <v>12</v>
      </c>
      <c r="Q11647" s="37">
        <v>86</v>
      </c>
      <c r="R11647" s="36">
        <v>13</v>
      </c>
      <c r="S11647" s="39">
        <f t="shared" si="408"/>
        <v>86</v>
      </c>
      <c r="T11647" s="34" t="s">
        <v>50</v>
      </c>
      <c r="U11647" s="12">
        <f>EXP((alpha+(beta/speed))+(ceta*LN(speed)))</f>
        <v>7.6434171231894799E-3</v>
      </c>
      <c r="V11647" s="8">
        <f t="shared" si="409"/>
        <v>86</v>
      </c>
    </row>
    <row r="11648" spans="1:28">
      <c r="A11648" s="34" t="s">
        <v>19</v>
      </c>
      <c r="B11648" s="34" t="s">
        <v>77</v>
      </c>
      <c r="C11648" s="5" t="s">
        <v>202</v>
      </c>
      <c r="D11648" s="35" t="s">
        <v>89</v>
      </c>
      <c r="E11648" s="36" t="s">
        <v>18</v>
      </c>
      <c r="F11648" s="37">
        <v>0</v>
      </c>
      <c r="G11648" s="38">
        <v>-0.02</v>
      </c>
      <c r="H11648" s="34">
        <v>0.98558466896090136</v>
      </c>
      <c r="I11648" s="35">
        <v>0.52970038841355183</v>
      </c>
      <c r="J11648" s="35">
        <v>0.99057061301592331</v>
      </c>
      <c r="K11648" s="35">
        <v>-0.70842159949038497</v>
      </c>
      <c r="L11648" s="35">
        <v>0</v>
      </c>
      <c r="M11648" s="35">
        <v>0</v>
      </c>
      <c r="N11648" s="35">
        <v>0</v>
      </c>
      <c r="O11648" s="35">
        <v>0</v>
      </c>
      <c r="P11648" s="36">
        <v>12</v>
      </c>
      <c r="Q11648" s="37">
        <v>86</v>
      </c>
      <c r="R11648" s="36">
        <v>0</v>
      </c>
      <c r="S11648" s="39">
        <f t="shared" si="408"/>
        <v>86</v>
      </c>
      <c r="T11648" s="34" t="s">
        <v>29</v>
      </c>
      <c r="U11648" s="12">
        <f>((alpha*(beta^speed))*(speed^ceta))</f>
        <v>9.9939603543998754E-3</v>
      </c>
      <c r="V11648" s="8">
        <f t="shared" si="409"/>
        <v>86</v>
      </c>
      <c r="AB11648" s="41"/>
    </row>
    <row r="11649" spans="1:28">
      <c r="A11649" s="34" t="s">
        <v>19</v>
      </c>
      <c r="B11649" s="34" t="s">
        <v>77</v>
      </c>
      <c r="C11649" s="5" t="s">
        <v>203</v>
      </c>
      <c r="D11649" s="35" t="s">
        <v>89</v>
      </c>
      <c r="E11649" s="36" t="s">
        <v>18</v>
      </c>
      <c r="F11649" s="37">
        <v>0</v>
      </c>
      <c r="G11649" s="38">
        <v>-0.02</v>
      </c>
      <c r="H11649" s="34">
        <v>0.97899091721314901</v>
      </c>
      <c r="I11649" s="35">
        <v>0.53956489021244125</v>
      </c>
      <c r="J11649" s="35">
        <v>0.93742546977894214</v>
      </c>
      <c r="K11649" s="35">
        <v>-0.26155002727066207</v>
      </c>
      <c r="L11649" s="35">
        <v>0</v>
      </c>
      <c r="M11649" s="35">
        <v>0</v>
      </c>
      <c r="N11649" s="35">
        <v>0</v>
      </c>
      <c r="O11649" s="35">
        <v>0</v>
      </c>
      <c r="P11649" s="36">
        <v>12</v>
      </c>
      <c r="Q11649" s="37">
        <v>86</v>
      </c>
      <c r="R11649" s="36">
        <v>0</v>
      </c>
      <c r="S11649" s="39">
        <f t="shared" si="408"/>
        <v>86</v>
      </c>
      <c r="T11649" s="34" t="s">
        <v>29</v>
      </c>
      <c r="U11649" s="12">
        <f>((alpha*(beta^speed))*(speed^ceta))</f>
        <v>6.4958499051606384E-4</v>
      </c>
      <c r="V11649" s="8">
        <f t="shared" si="409"/>
        <v>86</v>
      </c>
    </row>
    <row r="11650" spans="1:28">
      <c r="A11650" s="34" t="s">
        <v>19</v>
      </c>
      <c r="B11650" s="34" t="s">
        <v>77</v>
      </c>
      <c r="C11650" s="5" t="s">
        <v>202</v>
      </c>
      <c r="D11650" s="35" t="s">
        <v>89</v>
      </c>
      <c r="E11650" s="36" t="s">
        <v>17</v>
      </c>
      <c r="F11650" s="37">
        <v>0</v>
      </c>
      <c r="G11650" s="38">
        <v>-0.02</v>
      </c>
      <c r="H11650" s="34">
        <v>0.97552059981513295</v>
      </c>
      <c r="I11650" s="35">
        <v>2312.2448831422639</v>
      </c>
      <c r="J11650" s="35">
        <v>0.98672427922304728</v>
      </c>
      <c r="K11650" s="35">
        <v>-0.6432819515409961</v>
      </c>
      <c r="L11650" s="35">
        <v>0</v>
      </c>
      <c r="M11650" s="35">
        <v>0</v>
      </c>
      <c r="N11650" s="35">
        <v>0</v>
      </c>
      <c r="O11650" s="35">
        <v>0</v>
      </c>
      <c r="P11650" s="36">
        <v>12</v>
      </c>
      <c r="Q11650" s="37">
        <v>86</v>
      </c>
      <c r="R11650" s="36">
        <v>0</v>
      </c>
      <c r="S11650" s="39">
        <f t="shared" ref="S11650:S11713" si="410">V11650</f>
        <v>86</v>
      </c>
      <c r="T11650" s="34" t="s">
        <v>29</v>
      </c>
      <c r="U11650" s="12">
        <f>((alpha*(beta^speed))*(speed^ceta))</f>
        <v>41.729764899379653</v>
      </c>
      <c r="V11650" s="8">
        <f t="shared" ref="V11650:V11713" si="411">IF($V$1&lt;P11650,P11650,IF($V$1&gt;Q11650,Q11650,$V$1))</f>
        <v>86</v>
      </c>
    </row>
    <row r="11651" spans="1:28">
      <c r="A11651" s="34" t="s">
        <v>19</v>
      </c>
      <c r="B11651" s="34" t="s">
        <v>77</v>
      </c>
      <c r="C11651" s="5" t="s">
        <v>203</v>
      </c>
      <c r="D11651" s="35" t="s">
        <v>89</v>
      </c>
      <c r="E11651" s="36" t="s">
        <v>17</v>
      </c>
      <c r="F11651" s="37">
        <v>0</v>
      </c>
      <c r="G11651" s="38">
        <v>-0.02</v>
      </c>
      <c r="H11651" s="34">
        <v>0.97751931562716843</v>
      </c>
      <c r="I11651" s="35">
        <v>2335.9213825677011</v>
      </c>
      <c r="J11651" s="35">
        <v>0.98704143509799036</v>
      </c>
      <c r="K11651" s="35">
        <v>-0.65680014491101135</v>
      </c>
      <c r="L11651" s="35">
        <v>0</v>
      </c>
      <c r="M11651" s="35">
        <v>0</v>
      </c>
      <c r="N11651" s="35">
        <v>0</v>
      </c>
      <c r="O11651" s="35">
        <v>0</v>
      </c>
      <c r="P11651" s="36">
        <v>12</v>
      </c>
      <c r="Q11651" s="37">
        <v>86</v>
      </c>
      <c r="R11651" s="36">
        <v>0</v>
      </c>
      <c r="S11651" s="39">
        <f t="shared" si="410"/>
        <v>86</v>
      </c>
      <c r="T11651" s="34" t="s">
        <v>29</v>
      </c>
      <c r="U11651" s="12">
        <f>((alpha*(beta^speed))*(speed^ceta))</f>
        <v>40.805848431516154</v>
      </c>
      <c r="V11651" s="8">
        <f t="shared" si="411"/>
        <v>86</v>
      </c>
    </row>
    <row r="11652" spans="1:28">
      <c r="A11652" s="34" t="s">
        <v>19</v>
      </c>
      <c r="B11652" s="34" t="s">
        <v>77</v>
      </c>
      <c r="C11652" s="5" t="s">
        <v>202</v>
      </c>
      <c r="D11652" s="35" t="s">
        <v>89</v>
      </c>
      <c r="E11652" s="36" t="s">
        <v>15</v>
      </c>
      <c r="F11652" s="37">
        <v>50</v>
      </c>
      <c r="G11652" s="38">
        <v>-0.02</v>
      </c>
      <c r="H11652" s="34">
        <v>0.99183031184888981</v>
      </c>
      <c r="I11652" s="35">
        <v>-0.35662248851920919</v>
      </c>
      <c r="J11652" s="35">
        <v>28.593957516434546</v>
      </c>
      <c r="K11652" s="35">
        <v>4.9288749322961558E-4</v>
      </c>
      <c r="L11652" s="35">
        <v>0.90035027336592843</v>
      </c>
      <c r="M11652" s="35">
        <v>4.1853052337339179E-4</v>
      </c>
      <c r="N11652" s="35">
        <v>0</v>
      </c>
      <c r="O11652" s="35">
        <v>0</v>
      </c>
      <c r="P11652" s="36">
        <v>12</v>
      </c>
      <c r="Q11652" s="37">
        <v>86</v>
      </c>
      <c r="R11652" s="36">
        <v>10</v>
      </c>
      <c r="S11652" s="39">
        <f t="shared" si="410"/>
        <v>86</v>
      </c>
      <c r="T11652" s="34" t="s">
        <v>44</v>
      </c>
      <c r="U11652" s="12">
        <f>(alpha+(beta/(1+EXP((((-1)*ceta)+(delta*LN(speed)))+(epsilon*speed)))))</f>
        <v>0.13496293420729982</v>
      </c>
      <c r="V11652" s="8">
        <f t="shared" si="411"/>
        <v>86</v>
      </c>
    </row>
    <row r="11653" spans="1:28">
      <c r="A11653" s="34" t="s">
        <v>19</v>
      </c>
      <c r="B11653" s="34" t="s">
        <v>77</v>
      </c>
      <c r="C11653" s="5" t="s">
        <v>203</v>
      </c>
      <c r="D11653" s="35" t="s">
        <v>89</v>
      </c>
      <c r="E11653" s="36" t="s">
        <v>15</v>
      </c>
      <c r="F11653" s="37">
        <v>50</v>
      </c>
      <c r="G11653" s="38">
        <v>-0.02</v>
      </c>
      <c r="H11653" s="34">
        <v>0.97694616215271568</v>
      </c>
      <c r="I11653" s="35">
        <v>-1.2722056199017651</v>
      </c>
      <c r="J11653" s="35">
        <v>24.048753570476158</v>
      </c>
      <c r="K11653" s="35">
        <v>0.38304665744089961</v>
      </c>
      <c r="L11653" s="35">
        <v>0.66514404145732731</v>
      </c>
      <c r="M11653" s="35">
        <v>1.4916083113530488E-3</v>
      </c>
      <c r="N11653" s="35">
        <v>0</v>
      </c>
      <c r="O11653" s="35">
        <v>0</v>
      </c>
      <c r="P11653" s="36">
        <v>12</v>
      </c>
      <c r="Q11653" s="37">
        <v>86</v>
      </c>
      <c r="R11653" s="36">
        <v>10</v>
      </c>
      <c r="S11653" s="39">
        <f t="shared" si="410"/>
        <v>86</v>
      </c>
      <c r="T11653" s="34" t="s">
        <v>44</v>
      </c>
      <c r="U11653" s="12">
        <f>(alpha+(beta/(1+EXP((((-1)*ceta)+(delta*LN(speed)))+(epsilon*speed)))))</f>
        <v>0.23089218023345004</v>
      </c>
      <c r="V11653" s="8">
        <f t="shared" si="411"/>
        <v>86</v>
      </c>
    </row>
    <row r="11654" spans="1:28">
      <c r="A11654" s="34" t="s">
        <v>19</v>
      </c>
      <c r="B11654" s="34" t="s">
        <v>77</v>
      </c>
      <c r="C11654" s="5" t="s">
        <v>202</v>
      </c>
      <c r="D11654" s="35" t="s">
        <v>89</v>
      </c>
      <c r="E11654" s="36" t="s">
        <v>16</v>
      </c>
      <c r="F11654" s="37">
        <v>50</v>
      </c>
      <c r="G11654" s="38">
        <v>-0.02</v>
      </c>
      <c r="H11654" s="34">
        <v>0.96171416183811997</v>
      </c>
      <c r="I11654" s="35">
        <v>-2.2963759613331298E-5</v>
      </c>
      <c r="J11654" s="35">
        <v>4.2669570795798844E-3</v>
      </c>
      <c r="K11654" s="35">
        <v>-0.2911121268214566</v>
      </c>
      <c r="L11654" s="35">
        <v>8.2264499346499953</v>
      </c>
      <c r="M11654" s="35">
        <v>0</v>
      </c>
      <c r="N11654" s="35">
        <v>0</v>
      </c>
      <c r="O11654" s="35">
        <v>0</v>
      </c>
      <c r="P11654" s="36">
        <v>12</v>
      </c>
      <c r="Q11654" s="37">
        <v>86</v>
      </c>
      <c r="R11654" s="36">
        <v>14</v>
      </c>
      <c r="S11654" s="39">
        <f t="shared" si="410"/>
        <v>86</v>
      </c>
      <c r="T11654" s="34" t="s">
        <v>51</v>
      </c>
      <c r="U11654" s="12">
        <f>(((alpha*(speed^3))+(beta*(speed^2))+(ceta*speed))+delta)</f>
        <v>0.14298450396049844</v>
      </c>
      <c r="V11654" s="8">
        <f t="shared" si="411"/>
        <v>86</v>
      </c>
    </row>
    <row r="11655" spans="1:28">
      <c r="A11655" s="34" t="s">
        <v>19</v>
      </c>
      <c r="B11655" s="34" t="s">
        <v>77</v>
      </c>
      <c r="C11655" s="5" t="s">
        <v>203</v>
      </c>
      <c r="D11655" s="35" t="s">
        <v>89</v>
      </c>
      <c r="E11655" s="36" t="s">
        <v>16</v>
      </c>
      <c r="F11655" s="37">
        <v>50</v>
      </c>
      <c r="G11655" s="38">
        <v>-0.02</v>
      </c>
      <c r="H11655" s="34">
        <v>0.97653511175617935</v>
      </c>
      <c r="I11655" s="35">
        <v>-9.0703248069690714E-5</v>
      </c>
      <c r="J11655" s="35">
        <v>1.650013548423283E-2</v>
      </c>
      <c r="K11655" s="35">
        <v>-1.0631797074450633</v>
      </c>
      <c r="L11655" s="35">
        <v>27.325015653142351</v>
      </c>
      <c r="M11655" s="35">
        <v>0</v>
      </c>
      <c r="N11655" s="35">
        <v>0</v>
      </c>
      <c r="O11655" s="35">
        <v>0</v>
      </c>
      <c r="P11655" s="36">
        <v>12</v>
      </c>
      <c r="Q11655" s="37">
        <v>86</v>
      </c>
      <c r="R11655" s="36">
        <v>14</v>
      </c>
      <c r="S11655" s="39">
        <f t="shared" si="410"/>
        <v>86</v>
      </c>
      <c r="T11655" s="34" t="s">
        <v>51</v>
      </c>
      <c r="U11655" s="12">
        <f>(((alpha*(speed^3))+(beta*(speed^2))+(ceta*speed))+delta)</f>
        <v>0.2342177000377248</v>
      </c>
      <c r="V11655" s="8">
        <f t="shared" si="411"/>
        <v>86</v>
      </c>
    </row>
    <row r="11656" spans="1:28">
      <c r="A11656" s="34" t="s">
        <v>19</v>
      </c>
      <c r="B11656" s="34" t="s">
        <v>77</v>
      </c>
      <c r="C11656" s="5" t="s">
        <v>202</v>
      </c>
      <c r="D11656" s="35" t="s">
        <v>89</v>
      </c>
      <c r="E11656" s="36" t="s">
        <v>14</v>
      </c>
      <c r="F11656" s="37">
        <v>50</v>
      </c>
      <c r="G11656" s="38">
        <v>-0.02</v>
      </c>
      <c r="H11656" s="34">
        <v>0.98772204246462492</v>
      </c>
      <c r="I11656" s="35">
        <v>1.1631260929060656</v>
      </c>
      <c r="J11656" s="35">
        <v>0.98460270549628659</v>
      </c>
      <c r="K11656" s="35">
        <v>-0.71332699530679022</v>
      </c>
      <c r="L11656" s="35">
        <v>0</v>
      </c>
      <c r="M11656" s="35">
        <v>0</v>
      </c>
      <c r="N11656" s="35">
        <v>0</v>
      </c>
      <c r="O11656" s="35">
        <v>0</v>
      </c>
      <c r="P11656" s="36">
        <v>12</v>
      </c>
      <c r="Q11656" s="37">
        <v>86</v>
      </c>
      <c r="R11656" s="36">
        <v>0</v>
      </c>
      <c r="S11656" s="39">
        <f t="shared" si="410"/>
        <v>86</v>
      </c>
      <c r="T11656" s="34" t="s">
        <v>29</v>
      </c>
      <c r="U11656" s="12">
        <f>((alpha*(beta^speed))*(speed^ceta))</f>
        <v>1.2768649427588636E-2</v>
      </c>
      <c r="V11656" s="8">
        <f t="shared" si="411"/>
        <v>86</v>
      </c>
    </row>
    <row r="11657" spans="1:28">
      <c r="A11657" s="34" t="s">
        <v>19</v>
      </c>
      <c r="B11657" s="34" t="s">
        <v>77</v>
      </c>
      <c r="C11657" s="5" t="s">
        <v>203</v>
      </c>
      <c r="D11657" s="35" t="s">
        <v>89</v>
      </c>
      <c r="E11657" s="36" t="s">
        <v>14</v>
      </c>
      <c r="F11657" s="37">
        <v>50</v>
      </c>
      <c r="G11657" s="38">
        <v>-0.02</v>
      </c>
      <c r="H11657" s="34">
        <v>0.98801089594416969</v>
      </c>
      <c r="I11657" s="35">
        <v>0.49252795629052626</v>
      </c>
      <c r="J11657" s="35">
        <v>0.98471698625220572</v>
      </c>
      <c r="K11657" s="35">
        <v>-0.68708934198619975</v>
      </c>
      <c r="L11657" s="35">
        <v>0</v>
      </c>
      <c r="M11657" s="35">
        <v>0</v>
      </c>
      <c r="N11657" s="35">
        <v>0</v>
      </c>
      <c r="O11657" s="35">
        <v>0</v>
      </c>
      <c r="P11657" s="36">
        <v>12</v>
      </c>
      <c r="Q11657" s="37">
        <v>86</v>
      </c>
      <c r="R11657" s="36">
        <v>0</v>
      </c>
      <c r="S11657" s="39">
        <f t="shared" si="410"/>
        <v>86</v>
      </c>
      <c r="T11657" s="34" t="s">
        <v>29</v>
      </c>
      <c r="U11657" s="12">
        <f>((alpha*(beta^speed))*(speed^ceta))</f>
        <v>6.1381932403242034E-3</v>
      </c>
      <c r="V11657" s="8">
        <f t="shared" si="411"/>
        <v>86</v>
      </c>
      <c r="AB11657" s="41"/>
    </row>
    <row r="11658" spans="1:28">
      <c r="A11658" s="34" t="s">
        <v>19</v>
      </c>
      <c r="B11658" s="34" t="s">
        <v>77</v>
      </c>
      <c r="C11658" s="5" t="s">
        <v>202</v>
      </c>
      <c r="D11658" s="35" t="s">
        <v>89</v>
      </c>
      <c r="E11658" s="36" t="s">
        <v>18</v>
      </c>
      <c r="F11658" s="37">
        <v>50</v>
      </c>
      <c r="G11658" s="38">
        <v>-0.02</v>
      </c>
      <c r="H11658" s="34">
        <v>0.97834792011584704</v>
      </c>
      <c r="I11658" s="35">
        <v>-4.5237443127429224E-7</v>
      </c>
      <c r="J11658" s="35">
        <v>8.2545802302639787E-5</v>
      </c>
      <c r="K11658" s="35">
        <v>-5.3678674183522332E-3</v>
      </c>
      <c r="L11658" s="35">
        <v>0.14323868476974116</v>
      </c>
      <c r="M11658" s="35">
        <v>0</v>
      </c>
      <c r="N11658" s="35">
        <v>0</v>
      </c>
      <c r="O11658" s="35">
        <v>0</v>
      </c>
      <c r="P11658" s="36">
        <v>12</v>
      </c>
      <c r="Q11658" s="37">
        <v>86</v>
      </c>
      <c r="R11658" s="36">
        <v>14</v>
      </c>
      <c r="S11658" s="39">
        <f t="shared" si="410"/>
        <v>86</v>
      </c>
      <c r="T11658" s="34" t="s">
        <v>51</v>
      </c>
      <c r="U11658" s="12">
        <f>(((alpha*(speed^3))+(beta*(speed^2))+(ceta*speed))+delta)</f>
        <v>4.3753693631717883E-3</v>
      </c>
      <c r="V11658" s="8">
        <f t="shared" si="411"/>
        <v>86</v>
      </c>
      <c r="AB11658" s="41"/>
    </row>
    <row r="11659" spans="1:28">
      <c r="A11659" s="34" t="s">
        <v>19</v>
      </c>
      <c r="B11659" s="34" t="s">
        <v>77</v>
      </c>
      <c r="C11659" s="5" t="s">
        <v>203</v>
      </c>
      <c r="D11659" s="35" t="s">
        <v>89</v>
      </c>
      <c r="E11659" s="36" t="s">
        <v>18</v>
      </c>
      <c r="F11659" s="37">
        <v>50</v>
      </c>
      <c r="G11659" s="38">
        <v>-0.02</v>
      </c>
      <c r="H11659" s="34">
        <v>0.97414568600605389</v>
      </c>
      <c r="I11659" s="35">
        <v>0.34349935193209002</v>
      </c>
      <c r="J11659" s="35">
        <v>0.93615492467786821</v>
      </c>
      <c r="K11659" s="35">
        <v>-1.637894273401869E-2</v>
      </c>
      <c r="L11659" s="35">
        <v>0</v>
      </c>
      <c r="M11659" s="35">
        <v>0</v>
      </c>
      <c r="N11659" s="35">
        <v>0</v>
      </c>
      <c r="O11659" s="35">
        <v>0</v>
      </c>
      <c r="P11659" s="36">
        <v>12</v>
      </c>
      <c r="Q11659" s="37">
        <v>86</v>
      </c>
      <c r="R11659" s="36">
        <v>0</v>
      </c>
      <c r="S11659" s="39">
        <f t="shared" si="410"/>
        <v>86</v>
      </c>
      <c r="T11659" s="34" t="s">
        <v>29</v>
      </c>
      <c r="U11659" s="12">
        <f>((alpha*(beta^speed))*(speed^ceta))</f>
        <v>1.0968452061186121E-3</v>
      </c>
      <c r="V11659" s="8">
        <f t="shared" si="411"/>
        <v>86</v>
      </c>
      <c r="AB11659" s="41"/>
    </row>
    <row r="11660" spans="1:28">
      <c r="A11660" s="34" t="s">
        <v>19</v>
      </c>
      <c r="B11660" s="34" t="s">
        <v>77</v>
      </c>
      <c r="C11660" s="5" t="s">
        <v>202</v>
      </c>
      <c r="D11660" s="35" t="s">
        <v>89</v>
      </c>
      <c r="E11660" s="36" t="s">
        <v>17</v>
      </c>
      <c r="F11660" s="37">
        <v>50</v>
      </c>
      <c r="G11660" s="38">
        <v>-0.02</v>
      </c>
      <c r="H11660" s="34">
        <v>0.95107204633808307</v>
      </c>
      <c r="I11660" s="35">
        <v>-2.1535806827736341E-3</v>
      </c>
      <c r="J11660" s="35">
        <v>0.39511882880319393</v>
      </c>
      <c r="K11660" s="35">
        <v>-26.50318351434694</v>
      </c>
      <c r="L11660" s="35">
        <v>734.84049849202825</v>
      </c>
      <c r="M11660" s="35">
        <v>0</v>
      </c>
      <c r="N11660" s="35">
        <v>0</v>
      </c>
      <c r="O11660" s="35">
        <v>0</v>
      </c>
      <c r="P11660" s="36">
        <v>12</v>
      </c>
      <c r="Q11660" s="37">
        <v>86</v>
      </c>
      <c r="R11660" s="36">
        <v>14</v>
      </c>
      <c r="S11660" s="39">
        <f t="shared" si="410"/>
        <v>86</v>
      </c>
      <c r="T11660" s="34" t="s">
        <v>51</v>
      </c>
      <c r="U11660" s="12">
        <f>(((alpha*(speed^3))+(beta*(speed^2))+(ceta*speed))+delta)</f>
        <v>8.0676593243470052</v>
      </c>
      <c r="V11660" s="8">
        <f t="shared" si="411"/>
        <v>86</v>
      </c>
    </row>
    <row r="11661" spans="1:28">
      <c r="A11661" s="34" t="s">
        <v>19</v>
      </c>
      <c r="B11661" s="34" t="s">
        <v>77</v>
      </c>
      <c r="C11661" s="5" t="s">
        <v>203</v>
      </c>
      <c r="D11661" s="35" t="s">
        <v>89</v>
      </c>
      <c r="E11661" s="36" t="s">
        <v>17</v>
      </c>
      <c r="F11661" s="37">
        <v>50</v>
      </c>
      <c r="G11661" s="38">
        <v>-0.02</v>
      </c>
      <c r="H11661" s="34">
        <v>0.95243033222967577</v>
      </c>
      <c r="I11661" s="35">
        <v>-2.1219322663372717E-3</v>
      </c>
      <c r="J11661" s="35">
        <v>0.3892851131195828</v>
      </c>
      <c r="K11661" s="35">
        <v>-26.041779410322093</v>
      </c>
      <c r="L11661" s="35">
        <v>717.52457247877976</v>
      </c>
      <c r="M11661" s="35">
        <v>0</v>
      </c>
      <c r="N11661" s="35">
        <v>0</v>
      </c>
      <c r="O11661" s="35">
        <v>0</v>
      </c>
      <c r="P11661" s="36">
        <v>12</v>
      </c>
      <c r="Q11661" s="37">
        <v>86</v>
      </c>
      <c r="R11661" s="36">
        <v>14</v>
      </c>
      <c r="S11661" s="39">
        <f t="shared" si="410"/>
        <v>86</v>
      </c>
      <c r="T11661" s="34" t="s">
        <v>51</v>
      </c>
      <c r="U11661" s="12">
        <f>(((alpha*(speed^3))+(beta*(speed^2))+(ceta*speed))+delta)</f>
        <v>7.4164902260944245</v>
      </c>
      <c r="V11661" s="8">
        <f t="shared" si="411"/>
        <v>86</v>
      </c>
    </row>
    <row r="11662" spans="1:28">
      <c r="A11662" s="34" t="s">
        <v>19</v>
      </c>
      <c r="B11662" s="34" t="s">
        <v>77</v>
      </c>
      <c r="C11662" s="5" t="s">
        <v>202</v>
      </c>
      <c r="D11662" s="35" t="s">
        <v>89</v>
      </c>
      <c r="E11662" s="36" t="s">
        <v>15</v>
      </c>
      <c r="F11662" s="37">
        <v>100</v>
      </c>
      <c r="G11662" s="38">
        <v>-0.02</v>
      </c>
      <c r="H11662" s="34">
        <v>0.98624636120124098</v>
      </c>
      <c r="I11662" s="35">
        <v>-0.52769811645860076</v>
      </c>
      <c r="J11662" s="35">
        <v>24.118461849754294</v>
      </c>
      <c r="K11662" s="35">
        <v>1.7533877770393363E-2</v>
      </c>
      <c r="L11662" s="35">
        <v>0.79257051114463017</v>
      </c>
      <c r="M11662" s="35">
        <v>9.7189985646200486E-4</v>
      </c>
      <c r="N11662" s="35">
        <v>0</v>
      </c>
      <c r="O11662" s="35">
        <v>0</v>
      </c>
      <c r="P11662" s="36">
        <v>12</v>
      </c>
      <c r="Q11662" s="37">
        <v>86</v>
      </c>
      <c r="R11662" s="36">
        <v>10</v>
      </c>
      <c r="S11662" s="39">
        <f t="shared" si="410"/>
        <v>86</v>
      </c>
      <c r="T11662" s="34" t="s">
        <v>44</v>
      </c>
      <c r="U11662" s="12">
        <f>(alpha+(beta/(1+EXP((((-1)*ceta)+(delta*LN(speed)))+(epsilon*speed)))))</f>
        <v>0.11601100375164708</v>
      </c>
      <c r="V11662" s="8">
        <f t="shared" si="411"/>
        <v>86</v>
      </c>
    </row>
    <row r="11663" spans="1:28">
      <c r="A11663" s="34" t="s">
        <v>19</v>
      </c>
      <c r="B11663" s="34" t="s">
        <v>77</v>
      </c>
      <c r="C11663" s="5" t="s">
        <v>203</v>
      </c>
      <c r="D11663" s="35" t="s">
        <v>89</v>
      </c>
      <c r="E11663" s="36" t="s">
        <v>15</v>
      </c>
      <c r="F11663" s="37">
        <v>100</v>
      </c>
      <c r="G11663" s="38">
        <v>-0.02</v>
      </c>
      <c r="H11663" s="34">
        <v>0.98160904112329062</v>
      </c>
      <c r="I11663" s="35">
        <v>-2.1622781711496424E-5</v>
      </c>
      <c r="J11663" s="35">
        <v>4.1015626999495501E-3</v>
      </c>
      <c r="K11663" s="35">
        <v>-0.27525949799006333</v>
      </c>
      <c r="L11663" s="35">
        <v>7.1349368034554725</v>
      </c>
      <c r="M11663" s="35">
        <v>0</v>
      </c>
      <c r="N11663" s="35">
        <v>0</v>
      </c>
      <c r="O11663" s="35">
        <v>0</v>
      </c>
      <c r="P11663" s="36">
        <v>12</v>
      </c>
      <c r="Q11663" s="37">
        <v>86</v>
      </c>
      <c r="R11663" s="36">
        <v>14</v>
      </c>
      <c r="S11663" s="39">
        <f t="shared" si="410"/>
        <v>86</v>
      </c>
      <c r="T11663" s="34" t="s">
        <v>51</v>
      </c>
      <c r="U11663" s="12">
        <f>(((alpha*(speed^3))+(beta*(speed^2))+(ceta*speed))+delta)</f>
        <v>4.4477660849326028E-2</v>
      </c>
      <c r="V11663" s="8">
        <f t="shared" si="411"/>
        <v>86</v>
      </c>
    </row>
    <row r="11664" spans="1:28">
      <c r="A11664" s="34" t="s">
        <v>19</v>
      </c>
      <c r="B11664" s="34" t="s">
        <v>77</v>
      </c>
      <c r="C11664" s="5" t="s">
        <v>202</v>
      </c>
      <c r="D11664" s="35" t="s">
        <v>89</v>
      </c>
      <c r="E11664" s="36" t="s">
        <v>16</v>
      </c>
      <c r="F11664" s="37">
        <v>100</v>
      </c>
      <c r="G11664" s="38">
        <v>-0.02</v>
      </c>
      <c r="H11664" s="34">
        <v>0.94922616466822296</v>
      </c>
      <c r="I11664" s="35">
        <v>-2.2701981148554619E-5</v>
      </c>
      <c r="J11664" s="35">
        <v>4.3057627815298611E-3</v>
      </c>
      <c r="K11664" s="35">
        <v>-0.30970343871312239</v>
      </c>
      <c r="L11664" s="35">
        <v>9.3603259875254743</v>
      </c>
      <c r="M11664" s="35">
        <v>0</v>
      </c>
      <c r="N11664" s="35">
        <v>0</v>
      </c>
      <c r="O11664" s="35">
        <v>0</v>
      </c>
      <c r="P11664" s="36">
        <v>12</v>
      </c>
      <c r="Q11664" s="37">
        <v>86</v>
      </c>
      <c r="R11664" s="36">
        <v>14</v>
      </c>
      <c r="S11664" s="39">
        <f t="shared" si="410"/>
        <v>86</v>
      </c>
      <c r="T11664" s="34" t="s">
        <v>51</v>
      </c>
      <c r="U11664" s="12">
        <f>(((alpha*(speed^3))+(beta*(speed^2))+(ceta*speed))+delta)</f>
        <v>0.13152046896674463</v>
      </c>
      <c r="V11664" s="8">
        <f t="shared" si="411"/>
        <v>86</v>
      </c>
    </row>
    <row r="11665" spans="1:28">
      <c r="A11665" s="34" t="s">
        <v>19</v>
      </c>
      <c r="B11665" s="34" t="s">
        <v>77</v>
      </c>
      <c r="C11665" s="5" t="s">
        <v>203</v>
      </c>
      <c r="D11665" s="35" t="s">
        <v>89</v>
      </c>
      <c r="E11665" s="36" t="s">
        <v>16</v>
      </c>
      <c r="F11665" s="37">
        <v>100</v>
      </c>
      <c r="G11665" s="38">
        <v>-0.02</v>
      </c>
      <c r="H11665" s="34">
        <v>0.98085483090622316</v>
      </c>
      <c r="I11665" s="35">
        <v>-1.1387765172939035E-4</v>
      </c>
      <c r="J11665" s="35">
        <v>2.0343443378145087E-2</v>
      </c>
      <c r="K11665" s="35">
        <v>-1.2761663811942838</v>
      </c>
      <c r="L11665" s="35">
        <v>31.738693898262344</v>
      </c>
      <c r="M11665" s="35">
        <v>0</v>
      </c>
      <c r="N11665" s="35">
        <v>0</v>
      </c>
      <c r="O11665" s="35">
        <v>0</v>
      </c>
      <c r="P11665" s="36">
        <v>12</v>
      </c>
      <c r="Q11665" s="37">
        <v>86</v>
      </c>
      <c r="R11665" s="36">
        <v>14</v>
      </c>
      <c r="S11665" s="39">
        <f t="shared" si="410"/>
        <v>86</v>
      </c>
      <c r="T11665" s="34" t="s">
        <v>51</v>
      </c>
      <c r="U11665" s="12">
        <f>(((alpha*(speed^3))+(beta*(speed^2))+(ceta*speed))+delta)</f>
        <v>1.5928691925882532E-2</v>
      </c>
      <c r="V11665" s="8">
        <f t="shared" si="411"/>
        <v>86</v>
      </c>
    </row>
    <row r="11666" spans="1:28">
      <c r="A11666" s="34" t="s">
        <v>19</v>
      </c>
      <c r="B11666" s="34" t="s">
        <v>77</v>
      </c>
      <c r="C11666" s="5" t="s">
        <v>202</v>
      </c>
      <c r="D11666" s="35" t="s">
        <v>89</v>
      </c>
      <c r="E11666" s="36" t="s">
        <v>14</v>
      </c>
      <c r="F11666" s="37">
        <v>100</v>
      </c>
      <c r="G11666" s="38">
        <v>-0.02</v>
      </c>
      <c r="H11666" s="34">
        <v>0.98485447151243199</v>
      </c>
      <c r="I11666" s="35">
        <v>0.8717509110219186</v>
      </c>
      <c r="J11666" s="35">
        <v>0.98067199023126539</v>
      </c>
      <c r="K11666" s="35">
        <v>-0.56628077009630173</v>
      </c>
      <c r="L11666" s="35">
        <v>0</v>
      </c>
      <c r="M11666" s="35">
        <v>0</v>
      </c>
      <c r="N11666" s="35">
        <v>0</v>
      </c>
      <c r="O11666" s="35">
        <v>0</v>
      </c>
      <c r="P11666" s="36">
        <v>12</v>
      </c>
      <c r="Q11666" s="37">
        <v>86</v>
      </c>
      <c r="R11666" s="36">
        <v>0</v>
      </c>
      <c r="S11666" s="39">
        <f t="shared" si="410"/>
        <v>86</v>
      </c>
      <c r="T11666" s="34" t="s">
        <v>29</v>
      </c>
      <c r="U11666" s="12">
        <f>((alpha*(beta^speed))*(speed^ceta))</f>
        <v>1.3060730369788491E-2</v>
      </c>
      <c r="V11666" s="8">
        <f t="shared" si="411"/>
        <v>86</v>
      </c>
    </row>
    <row r="11667" spans="1:28">
      <c r="A11667" s="34" t="s">
        <v>19</v>
      </c>
      <c r="B11667" s="34" t="s">
        <v>77</v>
      </c>
      <c r="C11667" s="5" t="s">
        <v>203</v>
      </c>
      <c r="D11667" s="35" t="s">
        <v>89</v>
      </c>
      <c r="E11667" s="36" t="s">
        <v>14</v>
      </c>
      <c r="F11667" s="37">
        <v>100</v>
      </c>
      <c r="G11667" s="38">
        <v>-0.02</v>
      </c>
      <c r="H11667" s="34">
        <v>0.97821458470309186</v>
      </c>
      <c r="I11667" s="35">
        <v>0.3410738003161875</v>
      </c>
      <c r="J11667" s="35">
        <v>0.9796792671851634</v>
      </c>
      <c r="K11667" s="35">
        <v>-0.49919744822414502</v>
      </c>
      <c r="L11667" s="35">
        <v>0</v>
      </c>
      <c r="M11667" s="35">
        <v>0</v>
      </c>
      <c r="N11667" s="35">
        <v>0</v>
      </c>
      <c r="O11667" s="35">
        <v>0</v>
      </c>
      <c r="P11667" s="36">
        <v>12</v>
      </c>
      <c r="Q11667" s="37">
        <v>86</v>
      </c>
      <c r="R11667" s="36">
        <v>0</v>
      </c>
      <c r="S11667" s="39">
        <f t="shared" si="410"/>
        <v>86</v>
      </c>
      <c r="T11667" s="34" t="s">
        <v>29</v>
      </c>
      <c r="U11667" s="12">
        <f>((alpha*(beta^speed))*(speed^ceta))</f>
        <v>6.3149301596502182E-3</v>
      </c>
      <c r="V11667" s="8">
        <f t="shared" si="411"/>
        <v>86</v>
      </c>
    </row>
    <row r="11668" spans="1:28">
      <c r="A11668" s="34" t="s">
        <v>19</v>
      </c>
      <c r="B11668" s="34" t="s">
        <v>77</v>
      </c>
      <c r="C11668" s="5" t="s">
        <v>202</v>
      </c>
      <c r="D11668" s="35" t="s">
        <v>89</v>
      </c>
      <c r="E11668" s="36" t="s">
        <v>18</v>
      </c>
      <c r="F11668" s="37">
        <v>100</v>
      </c>
      <c r="G11668" s="38">
        <v>-0.02</v>
      </c>
      <c r="H11668" s="34">
        <v>0.98067574871139451</v>
      </c>
      <c r="I11668" s="35">
        <v>-4.6790966864324415E-7</v>
      </c>
      <c r="J11668" s="35">
        <v>8.6854754914363652E-5</v>
      </c>
      <c r="K11668" s="35">
        <v>-5.7817232040992921E-3</v>
      </c>
      <c r="L11668" s="35">
        <v>0.15703688628540924</v>
      </c>
      <c r="M11668" s="35">
        <v>0</v>
      </c>
      <c r="N11668" s="35">
        <v>0</v>
      </c>
      <c r="O11668" s="35">
        <v>0</v>
      </c>
      <c r="P11668" s="36">
        <v>12</v>
      </c>
      <c r="Q11668" s="37">
        <v>86</v>
      </c>
      <c r="R11668" s="36">
        <v>14</v>
      </c>
      <c r="S11668" s="39">
        <f t="shared" si="410"/>
        <v>86</v>
      </c>
      <c r="T11668" s="34" t="s">
        <v>51</v>
      </c>
      <c r="U11668" s="12">
        <f>(((alpha*(speed^3))+(beta*(speed^2))+(ceta*speed))+delta)</f>
        <v>4.5697058809563429E-3</v>
      </c>
      <c r="V11668" s="8">
        <f t="shared" si="411"/>
        <v>86</v>
      </c>
      <c r="AB11668" s="41"/>
    </row>
    <row r="11669" spans="1:28">
      <c r="A11669" s="34" t="s">
        <v>19</v>
      </c>
      <c r="B11669" s="34" t="s">
        <v>77</v>
      </c>
      <c r="C11669" s="5" t="s">
        <v>203</v>
      </c>
      <c r="D11669" s="35" t="s">
        <v>89</v>
      </c>
      <c r="E11669" s="36" t="s">
        <v>18</v>
      </c>
      <c r="F11669" s="37">
        <v>100</v>
      </c>
      <c r="G11669" s="38">
        <v>-0.02</v>
      </c>
      <c r="H11669" s="34">
        <v>0.97256381271600278</v>
      </c>
      <c r="I11669" s="35">
        <v>-8.8098289212654683E-7</v>
      </c>
      <c r="J11669" s="35">
        <v>1.7890940301317049E-4</v>
      </c>
      <c r="K11669" s="35">
        <v>-1.2232782566480494E-2</v>
      </c>
      <c r="L11669" s="35">
        <v>0.28759194149104605</v>
      </c>
      <c r="M11669" s="35">
        <v>0</v>
      </c>
      <c r="N11669" s="35">
        <v>0</v>
      </c>
      <c r="O11669" s="35">
        <v>0</v>
      </c>
      <c r="P11669" s="36">
        <v>12</v>
      </c>
      <c r="Q11669" s="37">
        <v>84</v>
      </c>
      <c r="R11669" s="36">
        <v>14</v>
      </c>
      <c r="S11669" s="39">
        <f t="shared" si="410"/>
        <v>84</v>
      </c>
      <c r="T11669" s="34" t="s">
        <v>51</v>
      </c>
      <c r="U11669" s="12">
        <f>(((alpha*(speed^3))+(beta*(speed^2))+(ceta*speed))+delta)</f>
        <v>2.6086947264258864E-4</v>
      </c>
      <c r="V11669" s="8">
        <f t="shared" si="411"/>
        <v>84</v>
      </c>
    </row>
    <row r="11670" spans="1:28">
      <c r="A11670" s="34" t="s">
        <v>19</v>
      </c>
      <c r="B11670" s="34" t="s">
        <v>77</v>
      </c>
      <c r="C11670" s="5" t="s">
        <v>202</v>
      </c>
      <c r="D11670" s="35" t="s">
        <v>89</v>
      </c>
      <c r="E11670" s="36" t="s">
        <v>17</v>
      </c>
      <c r="F11670" s="37">
        <v>100</v>
      </c>
      <c r="G11670" s="38">
        <v>-0.02</v>
      </c>
      <c r="H11670" s="34">
        <v>0.93192998478848199</v>
      </c>
      <c r="I11670" s="35">
        <v>-2.0334807658474951E-3</v>
      </c>
      <c r="J11670" s="35">
        <v>0.38082098884264182</v>
      </c>
      <c r="K11670" s="35">
        <v>-27.353069624963045</v>
      </c>
      <c r="L11670" s="35">
        <v>837.17584425169514</v>
      </c>
      <c r="M11670" s="35">
        <v>0</v>
      </c>
      <c r="N11670" s="35">
        <v>0</v>
      </c>
      <c r="O11670" s="35">
        <v>0</v>
      </c>
      <c r="P11670" s="36">
        <v>12</v>
      </c>
      <c r="Q11670" s="37">
        <v>86</v>
      </c>
      <c r="R11670" s="36">
        <v>14</v>
      </c>
      <c r="S11670" s="39">
        <f t="shared" si="410"/>
        <v>86</v>
      </c>
      <c r="T11670" s="34" t="s">
        <v>51</v>
      </c>
      <c r="U11670" s="12">
        <f>(((alpha*(speed^3))+(beta*(speed^2))+(ceta*speed))+delta)</f>
        <v>7.9562479831580504</v>
      </c>
      <c r="V11670" s="8">
        <f t="shared" si="411"/>
        <v>86</v>
      </c>
    </row>
    <row r="11671" spans="1:28">
      <c r="A11671" s="34" t="s">
        <v>19</v>
      </c>
      <c r="B11671" s="34" t="s">
        <v>77</v>
      </c>
      <c r="C11671" s="5" t="s">
        <v>203</v>
      </c>
      <c r="D11671" s="35" t="s">
        <v>89</v>
      </c>
      <c r="E11671" s="36" t="s">
        <v>17</v>
      </c>
      <c r="F11671" s="37">
        <v>100</v>
      </c>
      <c r="G11671" s="38">
        <v>-0.02</v>
      </c>
      <c r="H11671" s="34">
        <v>0.93194995037167538</v>
      </c>
      <c r="I11671" s="35">
        <v>-2.0287084304959641E-3</v>
      </c>
      <c r="J11671" s="35">
        <v>0.37866947014072916</v>
      </c>
      <c r="K11671" s="35">
        <v>-26.997522495724105</v>
      </c>
      <c r="L11671" s="35">
        <v>818.24732585778042</v>
      </c>
      <c r="M11671" s="35">
        <v>0</v>
      </c>
      <c r="N11671" s="35">
        <v>0</v>
      </c>
      <c r="O11671" s="35">
        <v>0</v>
      </c>
      <c r="P11671" s="36">
        <v>12</v>
      </c>
      <c r="Q11671" s="37">
        <v>86</v>
      </c>
      <c r="R11671" s="36">
        <v>14</v>
      </c>
      <c r="S11671" s="39">
        <f t="shared" si="410"/>
        <v>86</v>
      </c>
      <c r="T11671" s="34" t="s">
        <v>51</v>
      </c>
      <c r="U11671" s="12">
        <f>(((alpha*(speed^3))+(beta*(speed^2))+(ceta*speed))+delta)</f>
        <v>6.7276229187989429</v>
      </c>
      <c r="V11671" s="8">
        <f t="shared" si="411"/>
        <v>86</v>
      </c>
    </row>
    <row r="11672" spans="1:28">
      <c r="A11672" s="34" t="s">
        <v>19</v>
      </c>
      <c r="B11672" s="34" t="s">
        <v>77</v>
      </c>
      <c r="C11672" s="5" t="s">
        <v>202</v>
      </c>
      <c r="D11672" s="35" t="s">
        <v>89</v>
      </c>
      <c r="E11672" s="36" t="s">
        <v>15</v>
      </c>
      <c r="F11672" s="37">
        <v>0</v>
      </c>
      <c r="G11672" s="38">
        <v>0.02</v>
      </c>
      <c r="H11672" s="34">
        <v>0.99800765903324007</v>
      </c>
      <c r="I11672" s="35">
        <v>57.85884378375939</v>
      </c>
      <c r="J11672" s="35">
        <v>-1.3392727420204351</v>
      </c>
      <c r="K11672" s="35">
        <v>2.1507659233133243</v>
      </c>
      <c r="L11672" s="35">
        <v>-0.17581160233839141</v>
      </c>
      <c r="M11672" s="35">
        <v>0</v>
      </c>
      <c r="N11672" s="35">
        <v>0</v>
      </c>
      <c r="O11672" s="35">
        <v>0</v>
      </c>
      <c r="P11672" s="36">
        <v>12</v>
      </c>
      <c r="Q11672" s="37">
        <v>86</v>
      </c>
      <c r="R11672" s="36">
        <v>1</v>
      </c>
      <c r="S11672" s="39">
        <f t="shared" si="410"/>
        <v>86</v>
      </c>
      <c r="T11672" s="34" t="s">
        <v>30</v>
      </c>
      <c r="U11672" s="12">
        <f>((alpha*(speed^beta))+(ceta*(speed^delta)))</f>
        <v>1.1312861394765708</v>
      </c>
      <c r="V11672" s="8">
        <f t="shared" si="411"/>
        <v>86</v>
      </c>
    </row>
    <row r="11673" spans="1:28">
      <c r="A11673" s="34" t="s">
        <v>19</v>
      </c>
      <c r="B11673" s="34" t="s">
        <v>77</v>
      </c>
      <c r="C11673" s="5" t="s">
        <v>203</v>
      </c>
      <c r="D11673" s="35" t="s">
        <v>89</v>
      </c>
      <c r="E11673" s="36" t="s">
        <v>15</v>
      </c>
      <c r="F11673" s="37">
        <v>0</v>
      </c>
      <c r="G11673" s="38">
        <v>0.02</v>
      </c>
      <c r="H11673" s="34">
        <v>0.95798412543364098</v>
      </c>
      <c r="I11673" s="35">
        <v>3.1529865068648713</v>
      </c>
      <c r="J11673" s="35">
        <v>31.963085369427592</v>
      </c>
      <c r="K11673" s="35">
        <v>6.4372038330457973E-2</v>
      </c>
      <c r="L11673" s="35">
        <v>0.7492075772969129</v>
      </c>
      <c r="M11673" s="35">
        <v>5.6176122234400841E-2</v>
      </c>
      <c r="N11673" s="35">
        <v>0</v>
      </c>
      <c r="O11673" s="35">
        <v>0</v>
      </c>
      <c r="P11673" s="36">
        <v>12</v>
      </c>
      <c r="Q11673" s="37">
        <v>86</v>
      </c>
      <c r="R11673" s="36">
        <v>10</v>
      </c>
      <c r="S11673" s="39">
        <f t="shared" si="410"/>
        <v>86</v>
      </c>
      <c r="T11673" s="34" t="s">
        <v>44</v>
      </c>
      <c r="U11673" s="12">
        <f>(alpha+(beta/(1+EXP((((-1)*ceta)+(delta*LN(speed)))+(epsilon*speed)))))</f>
        <v>3.1626468525564131</v>
      </c>
      <c r="V11673" s="8">
        <f t="shared" si="411"/>
        <v>86</v>
      </c>
    </row>
    <row r="11674" spans="1:28">
      <c r="A11674" s="34" t="s">
        <v>19</v>
      </c>
      <c r="B11674" s="34" t="s">
        <v>77</v>
      </c>
      <c r="C11674" s="5" t="s">
        <v>202</v>
      </c>
      <c r="D11674" s="35" t="s">
        <v>89</v>
      </c>
      <c r="E11674" s="36" t="s">
        <v>16</v>
      </c>
      <c r="F11674" s="37">
        <v>0</v>
      </c>
      <c r="G11674" s="38">
        <v>0.02</v>
      </c>
      <c r="H11674" s="34">
        <v>0.98146370766090241</v>
      </c>
      <c r="I11674" s="35">
        <v>50.127384198655442</v>
      </c>
      <c r="J11674" s="35">
        <v>-0.99921521677053948</v>
      </c>
      <c r="K11674" s="35">
        <v>3.6538664689099951</v>
      </c>
      <c r="L11674" s="35">
        <v>4.0353890819625302E-2</v>
      </c>
      <c r="M11674" s="35">
        <v>0</v>
      </c>
      <c r="N11674" s="35">
        <v>0</v>
      </c>
      <c r="O11674" s="35">
        <v>0</v>
      </c>
      <c r="P11674" s="36">
        <v>12</v>
      </c>
      <c r="Q11674" s="37">
        <v>86</v>
      </c>
      <c r="R11674" s="36">
        <v>1</v>
      </c>
      <c r="S11674" s="39">
        <f t="shared" si="410"/>
        <v>86</v>
      </c>
      <c r="T11674" s="34" t="s">
        <v>30</v>
      </c>
      <c r="U11674" s="12">
        <f>((alpha*(speed^beta))+(ceta*(speed^delta)))</f>
        <v>4.9582976526704972</v>
      </c>
      <c r="V11674" s="8">
        <f t="shared" si="411"/>
        <v>86</v>
      </c>
    </row>
    <row r="11675" spans="1:28">
      <c r="A11675" s="34" t="s">
        <v>19</v>
      </c>
      <c r="B11675" s="34" t="s">
        <v>77</v>
      </c>
      <c r="C11675" s="5" t="s">
        <v>203</v>
      </c>
      <c r="D11675" s="35" t="s">
        <v>89</v>
      </c>
      <c r="E11675" s="36" t="s">
        <v>16</v>
      </c>
      <c r="F11675" s="37">
        <v>0</v>
      </c>
      <c r="G11675" s="38">
        <v>0.02</v>
      </c>
      <c r="H11675" s="34">
        <v>0.99844545253773809</v>
      </c>
      <c r="I11675" s="35">
        <v>1.9890372985273679</v>
      </c>
      <c r="J11675" s="35">
        <v>57.514103272421622</v>
      </c>
      <c r="K11675" s="35">
        <v>0.54262142929349511</v>
      </c>
      <c r="L11675" s="35">
        <v>1.4623841155100019E-3</v>
      </c>
      <c r="M11675" s="35">
        <v>9.260805662506455E-2</v>
      </c>
      <c r="N11675" s="35">
        <v>0</v>
      </c>
      <c r="O11675" s="35">
        <v>0</v>
      </c>
      <c r="P11675" s="36">
        <v>12</v>
      </c>
      <c r="Q11675" s="37">
        <v>86</v>
      </c>
      <c r="R11675" s="36">
        <v>10</v>
      </c>
      <c r="S11675" s="39">
        <f t="shared" si="410"/>
        <v>86</v>
      </c>
      <c r="T11675" s="34" t="s">
        <v>44</v>
      </c>
      <c r="U11675" s="12">
        <f>(alpha+(beta/(1+EXP((((-1)*ceta)+(delta*LN(speed)))+(epsilon*speed)))))</f>
        <v>2.023195611287854</v>
      </c>
      <c r="V11675" s="8">
        <f t="shared" si="411"/>
        <v>86</v>
      </c>
    </row>
    <row r="11676" spans="1:28">
      <c r="A11676" s="34" t="s">
        <v>19</v>
      </c>
      <c r="B11676" s="34" t="s">
        <v>77</v>
      </c>
      <c r="C11676" s="5" t="s">
        <v>202</v>
      </c>
      <c r="D11676" s="35" t="s">
        <v>89</v>
      </c>
      <c r="E11676" s="36" t="s">
        <v>14</v>
      </c>
      <c r="F11676" s="37">
        <v>0</v>
      </c>
      <c r="G11676" s="38">
        <v>0.02</v>
      </c>
      <c r="H11676" s="34">
        <v>0.99291354875626892</v>
      </c>
      <c r="I11676" s="35">
        <v>2.3842120169179979</v>
      </c>
      <c r="J11676" s="35">
        <v>1.0148098968525598</v>
      </c>
      <c r="K11676" s="35">
        <v>-1.0491173623040035</v>
      </c>
      <c r="L11676" s="35">
        <v>0</v>
      </c>
      <c r="M11676" s="35">
        <v>0</v>
      </c>
      <c r="N11676" s="35">
        <v>0</v>
      </c>
      <c r="O11676" s="35">
        <v>0</v>
      </c>
      <c r="P11676" s="36">
        <v>12</v>
      </c>
      <c r="Q11676" s="37">
        <v>86</v>
      </c>
      <c r="R11676" s="36">
        <v>0</v>
      </c>
      <c r="S11676" s="39">
        <f t="shared" si="410"/>
        <v>86</v>
      </c>
      <c r="T11676" s="34" t="s">
        <v>29</v>
      </c>
      <c r="U11676" s="12">
        <f>((alpha*(beta^speed))*(speed^ceta))</f>
        <v>7.8870145750831178E-2</v>
      </c>
      <c r="V11676" s="8">
        <f t="shared" si="411"/>
        <v>86</v>
      </c>
    </row>
    <row r="11677" spans="1:28">
      <c r="A11677" s="34" t="s">
        <v>19</v>
      </c>
      <c r="B11677" s="34" t="s">
        <v>77</v>
      </c>
      <c r="C11677" s="5" t="s">
        <v>203</v>
      </c>
      <c r="D11677" s="35" t="s">
        <v>89</v>
      </c>
      <c r="E11677" s="36" t="s">
        <v>14</v>
      </c>
      <c r="F11677" s="37">
        <v>0</v>
      </c>
      <c r="G11677" s="38">
        <v>0.02</v>
      </c>
      <c r="H11677" s="34">
        <v>0.99836499916033772</v>
      </c>
      <c r="I11677" s="35">
        <v>0.88057137025473842</v>
      </c>
      <c r="J11677" s="35">
        <v>1.0088290325358817</v>
      </c>
      <c r="K11677" s="35">
        <v>-0.92412361016415323</v>
      </c>
      <c r="L11677" s="35">
        <v>0</v>
      </c>
      <c r="M11677" s="35">
        <v>0</v>
      </c>
      <c r="N11677" s="35">
        <v>0</v>
      </c>
      <c r="O11677" s="35">
        <v>0</v>
      </c>
      <c r="P11677" s="36">
        <v>12</v>
      </c>
      <c r="Q11677" s="37">
        <v>86</v>
      </c>
      <c r="R11677" s="36">
        <v>0</v>
      </c>
      <c r="S11677" s="39">
        <f t="shared" si="410"/>
        <v>86</v>
      </c>
      <c r="T11677" s="34" t="s">
        <v>29</v>
      </c>
      <c r="U11677" s="12">
        <f>((alpha*(beta^speed))*(speed^ceta))</f>
        <v>3.0574549482472142E-2</v>
      </c>
      <c r="V11677" s="8">
        <f t="shared" si="411"/>
        <v>86</v>
      </c>
      <c r="AB11677" s="41"/>
    </row>
    <row r="11678" spans="1:28">
      <c r="A11678" s="34" t="s">
        <v>19</v>
      </c>
      <c r="B11678" s="34" t="s">
        <v>77</v>
      </c>
      <c r="C11678" s="5" t="s">
        <v>202</v>
      </c>
      <c r="D11678" s="35" t="s">
        <v>89</v>
      </c>
      <c r="E11678" s="36" t="s">
        <v>18</v>
      </c>
      <c r="F11678" s="37">
        <v>0</v>
      </c>
      <c r="G11678" s="38">
        <v>0.02</v>
      </c>
      <c r="H11678" s="34">
        <v>0.98121139006691538</v>
      </c>
      <c r="I11678" s="35">
        <v>0.50803014219833564</v>
      </c>
      <c r="J11678" s="35">
        <v>1.0091330813881718</v>
      </c>
      <c r="K11678" s="35">
        <v>-0.64026343902305205</v>
      </c>
      <c r="L11678" s="35">
        <v>0</v>
      </c>
      <c r="M11678" s="35">
        <v>0</v>
      </c>
      <c r="N11678" s="35">
        <v>0</v>
      </c>
      <c r="O11678" s="35">
        <v>0</v>
      </c>
      <c r="P11678" s="36">
        <v>12</v>
      </c>
      <c r="Q11678" s="37">
        <v>86</v>
      </c>
      <c r="R11678" s="36">
        <v>0</v>
      </c>
      <c r="S11678" s="39">
        <f t="shared" si="410"/>
        <v>86</v>
      </c>
      <c r="T11678" s="34" t="s">
        <v>29</v>
      </c>
      <c r="U11678" s="12">
        <f>((alpha*(beta^speed))*(speed^ceta))</f>
        <v>6.4101321856203403E-2</v>
      </c>
      <c r="V11678" s="8">
        <f t="shared" si="411"/>
        <v>86</v>
      </c>
      <c r="AB11678" s="41"/>
    </row>
    <row r="11679" spans="1:28">
      <c r="A11679" s="34" t="s">
        <v>19</v>
      </c>
      <c r="B11679" s="34" t="s">
        <v>77</v>
      </c>
      <c r="C11679" s="5" t="s">
        <v>203</v>
      </c>
      <c r="D11679" s="35" t="s">
        <v>89</v>
      </c>
      <c r="E11679" s="36" t="s">
        <v>18</v>
      </c>
      <c r="F11679" s="37">
        <v>0</v>
      </c>
      <c r="G11679" s="38">
        <v>0.02</v>
      </c>
      <c r="H11679" s="34">
        <v>0.97218743981988009</v>
      </c>
      <c r="I11679" s="35">
        <v>-0.11366598485197181</v>
      </c>
      <c r="J11679" s="35">
        <v>0.51713186857018456</v>
      </c>
      <c r="K11679" s="35">
        <v>-2.8482001827104335E-3</v>
      </c>
      <c r="L11679" s="35">
        <v>0</v>
      </c>
      <c r="M11679" s="35">
        <v>0</v>
      </c>
      <c r="N11679" s="35">
        <v>0</v>
      </c>
      <c r="O11679" s="35">
        <v>0</v>
      </c>
      <c r="P11679" s="36">
        <v>12</v>
      </c>
      <c r="Q11679" s="37">
        <v>86</v>
      </c>
      <c r="R11679" s="36">
        <v>5</v>
      </c>
      <c r="S11679" s="39">
        <f t="shared" si="410"/>
        <v>86</v>
      </c>
      <c r="T11679" s="34" t="s">
        <v>36</v>
      </c>
      <c r="U11679" s="12">
        <f>(1/(((ceta*(speed^2))+(beta*speed))+alpha))</f>
        <v>4.2928798084421689E-2</v>
      </c>
      <c r="V11679" s="8">
        <f t="shared" si="411"/>
        <v>86</v>
      </c>
    </row>
    <row r="11680" spans="1:28">
      <c r="A11680" s="34" t="s">
        <v>19</v>
      </c>
      <c r="B11680" s="34" t="s">
        <v>77</v>
      </c>
      <c r="C11680" s="5" t="s">
        <v>202</v>
      </c>
      <c r="D11680" s="35" t="s">
        <v>89</v>
      </c>
      <c r="E11680" s="36" t="s">
        <v>17</v>
      </c>
      <c r="F11680" s="37">
        <v>0</v>
      </c>
      <c r="G11680" s="38">
        <v>0.02</v>
      </c>
      <c r="H11680" s="34">
        <v>0.98266802441582801</v>
      </c>
      <c r="I11680" s="35">
        <v>2718.2995715271977</v>
      </c>
      <c r="J11680" s="35">
        <v>1.0087460826576085</v>
      </c>
      <c r="K11680" s="35">
        <v>-0.58368365574242775</v>
      </c>
      <c r="L11680" s="35">
        <v>0</v>
      </c>
      <c r="M11680" s="35">
        <v>0</v>
      </c>
      <c r="N11680" s="35">
        <v>0</v>
      </c>
      <c r="O11680" s="35">
        <v>0</v>
      </c>
      <c r="P11680" s="36">
        <v>12</v>
      </c>
      <c r="Q11680" s="37">
        <v>86</v>
      </c>
      <c r="R11680" s="36">
        <v>0</v>
      </c>
      <c r="S11680" s="39">
        <f t="shared" si="410"/>
        <v>86</v>
      </c>
      <c r="T11680" s="34" t="s">
        <v>29</v>
      </c>
      <c r="U11680" s="12">
        <f>((alpha*(beta^speed))*(speed^ceta))</f>
        <v>426.9748082251956</v>
      </c>
      <c r="V11680" s="8">
        <f t="shared" si="411"/>
        <v>86</v>
      </c>
    </row>
    <row r="11681" spans="1:28">
      <c r="A11681" s="34" t="s">
        <v>19</v>
      </c>
      <c r="B11681" s="34" t="s">
        <v>77</v>
      </c>
      <c r="C11681" s="5" t="s">
        <v>203</v>
      </c>
      <c r="D11681" s="35" t="s">
        <v>89</v>
      </c>
      <c r="E11681" s="36" t="s">
        <v>17</v>
      </c>
      <c r="F11681" s="37">
        <v>0</v>
      </c>
      <c r="G11681" s="38">
        <v>0.02</v>
      </c>
      <c r="H11681" s="34">
        <v>0.98452906001654716</v>
      </c>
      <c r="I11681" s="35">
        <v>2783.3071200237241</v>
      </c>
      <c r="J11681" s="35">
        <v>1.0089677048859811</v>
      </c>
      <c r="K11681" s="35">
        <v>-0.60449018478932548</v>
      </c>
      <c r="L11681" s="35">
        <v>0</v>
      </c>
      <c r="M11681" s="35">
        <v>0</v>
      </c>
      <c r="N11681" s="35">
        <v>0</v>
      </c>
      <c r="O11681" s="35">
        <v>0</v>
      </c>
      <c r="P11681" s="36">
        <v>12</v>
      </c>
      <c r="Q11681" s="37">
        <v>86</v>
      </c>
      <c r="R11681" s="36">
        <v>0</v>
      </c>
      <c r="S11681" s="39">
        <f t="shared" si="410"/>
        <v>86</v>
      </c>
      <c r="T11681" s="34" t="s">
        <v>29</v>
      </c>
      <c r="U11681" s="12">
        <f>((alpha*(beta^speed))*(speed^ceta))</f>
        <v>406.08845222429341</v>
      </c>
      <c r="V11681" s="8">
        <f t="shared" si="411"/>
        <v>86</v>
      </c>
    </row>
    <row r="11682" spans="1:28">
      <c r="A11682" s="34" t="s">
        <v>19</v>
      </c>
      <c r="B11682" s="34" t="s">
        <v>77</v>
      </c>
      <c r="C11682" s="5" t="s">
        <v>202</v>
      </c>
      <c r="D11682" s="35" t="s">
        <v>89</v>
      </c>
      <c r="E11682" s="36" t="s">
        <v>15</v>
      </c>
      <c r="F11682" s="37">
        <v>50</v>
      </c>
      <c r="G11682" s="38">
        <v>0.02</v>
      </c>
      <c r="H11682" s="34">
        <v>0.99297168979302153</v>
      </c>
      <c r="I11682" s="35">
        <v>2.0750752936960386</v>
      </c>
      <c r="J11682" s="35">
        <v>2.9795253974348634</v>
      </c>
      <c r="K11682" s="35">
        <v>-0.38787746988477861</v>
      </c>
      <c r="L11682" s="35">
        <v>0</v>
      </c>
      <c r="M11682" s="35">
        <v>0</v>
      </c>
      <c r="N11682" s="35">
        <v>0</v>
      </c>
      <c r="O11682" s="35">
        <v>0</v>
      </c>
      <c r="P11682" s="36">
        <v>12</v>
      </c>
      <c r="Q11682" s="37">
        <v>85</v>
      </c>
      <c r="R11682" s="36">
        <v>13</v>
      </c>
      <c r="S11682" s="39">
        <f t="shared" si="410"/>
        <v>85</v>
      </c>
      <c r="T11682" s="34" t="s">
        <v>50</v>
      </c>
      <c r="U11682" s="12">
        <f>EXP((alpha+(beta/speed))+(ceta*LN(speed)))</f>
        <v>1.4724448826683212</v>
      </c>
      <c r="V11682" s="8">
        <f t="shared" si="411"/>
        <v>85</v>
      </c>
    </row>
    <row r="11683" spans="1:28">
      <c r="A11683" s="34" t="s">
        <v>19</v>
      </c>
      <c r="B11683" s="34" t="s">
        <v>77</v>
      </c>
      <c r="C11683" s="5" t="s">
        <v>203</v>
      </c>
      <c r="D11683" s="35" t="s">
        <v>89</v>
      </c>
      <c r="E11683" s="36" t="s">
        <v>15</v>
      </c>
      <c r="F11683" s="37">
        <v>50</v>
      </c>
      <c r="G11683" s="38">
        <v>0.02</v>
      </c>
      <c r="H11683" s="34">
        <v>0.96616326511274153</v>
      </c>
      <c r="I11683" s="35">
        <v>20.485491417307252</v>
      </c>
      <c r="J11683" s="35">
        <v>0.99580688915752236</v>
      </c>
      <c r="K11683" s="35">
        <v>-0.368683290088273</v>
      </c>
      <c r="L11683" s="35">
        <v>0</v>
      </c>
      <c r="M11683" s="35">
        <v>0</v>
      </c>
      <c r="N11683" s="35">
        <v>0</v>
      </c>
      <c r="O11683" s="35">
        <v>0</v>
      </c>
      <c r="P11683" s="36">
        <v>12</v>
      </c>
      <c r="Q11683" s="37">
        <v>85</v>
      </c>
      <c r="R11683" s="36">
        <v>0</v>
      </c>
      <c r="S11683" s="39">
        <f t="shared" si="410"/>
        <v>85</v>
      </c>
      <c r="T11683" s="34" t="s">
        <v>29</v>
      </c>
      <c r="U11683" s="12">
        <f>((alpha*(beta^speed))*(speed^ceta))</f>
        <v>2.7860417426383046</v>
      </c>
      <c r="V11683" s="8">
        <f t="shared" si="411"/>
        <v>85</v>
      </c>
    </row>
    <row r="11684" spans="1:28">
      <c r="A11684" s="34" t="s">
        <v>19</v>
      </c>
      <c r="B11684" s="34" t="s">
        <v>77</v>
      </c>
      <c r="C11684" s="5" t="s">
        <v>202</v>
      </c>
      <c r="D11684" s="35" t="s">
        <v>89</v>
      </c>
      <c r="E11684" s="36" t="s">
        <v>16</v>
      </c>
      <c r="F11684" s="37">
        <v>50</v>
      </c>
      <c r="G11684" s="38">
        <v>0.02</v>
      </c>
      <c r="H11684" s="34">
        <v>0.98323120787799068</v>
      </c>
      <c r="I11684" s="35">
        <v>22.681736796657496</v>
      </c>
      <c r="J11684" s="35">
        <v>0.99915530163624566</v>
      </c>
      <c r="K11684" s="35">
        <v>-0.25437929849327207</v>
      </c>
      <c r="L11684" s="35">
        <v>0</v>
      </c>
      <c r="M11684" s="35">
        <v>0</v>
      </c>
      <c r="N11684" s="35">
        <v>0</v>
      </c>
      <c r="O11684" s="35">
        <v>0</v>
      </c>
      <c r="P11684" s="36">
        <v>12</v>
      </c>
      <c r="Q11684" s="37">
        <v>85</v>
      </c>
      <c r="R11684" s="36">
        <v>0</v>
      </c>
      <c r="S11684" s="39">
        <f t="shared" si="410"/>
        <v>85</v>
      </c>
      <c r="T11684" s="34" t="s">
        <v>29</v>
      </c>
      <c r="U11684" s="12">
        <f>((alpha*(beta^speed))*(speed^ceta))</f>
        <v>6.818311371967047</v>
      </c>
      <c r="V11684" s="8">
        <f t="shared" si="411"/>
        <v>85</v>
      </c>
    </row>
    <row r="11685" spans="1:28">
      <c r="A11685" s="34" t="s">
        <v>19</v>
      </c>
      <c r="B11685" s="34" t="s">
        <v>77</v>
      </c>
      <c r="C11685" s="5" t="s">
        <v>203</v>
      </c>
      <c r="D11685" s="35" t="s">
        <v>89</v>
      </c>
      <c r="E11685" s="36" t="s">
        <v>16</v>
      </c>
      <c r="F11685" s="37">
        <v>50</v>
      </c>
      <c r="G11685" s="38">
        <v>0.02</v>
      </c>
      <c r="H11685" s="34">
        <v>0.99850507052604287</v>
      </c>
      <c r="I11685" s="35">
        <v>4.1994682370002803</v>
      </c>
      <c r="J11685" s="35">
        <v>-6.4187201111308545E-2</v>
      </c>
      <c r="K11685" s="35">
        <v>7118.7514815753784</v>
      </c>
      <c r="L11685" s="35">
        <v>-2.4362270652289815</v>
      </c>
      <c r="M11685" s="35">
        <v>0</v>
      </c>
      <c r="N11685" s="35">
        <v>0</v>
      </c>
      <c r="O11685" s="35">
        <v>0</v>
      </c>
      <c r="P11685" s="36">
        <v>12</v>
      </c>
      <c r="Q11685" s="37">
        <v>85</v>
      </c>
      <c r="R11685" s="36">
        <v>1</v>
      </c>
      <c r="S11685" s="39">
        <f t="shared" si="410"/>
        <v>85</v>
      </c>
      <c r="T11685" s="34" t="s">
        <v>30</v>
      </c>
      <c r="U11685" s="12">
        <f>((alpha*(speed^beta))+(ceta*(speed^delta)))</f>
        <v>3.2994239450056719</v>
      </c>
      <c r="V11685" s="8">
        <f t="shared" si="411"/>
        <v>85</v>
      </c>
    </row>
    <row r="11686" spans="1:28">
      <c r="A11686" s="34" t="s">
        <v>19</v>
      </c>
      <c r="B11686" s="34" t="s">
        <v>77</v>
      </c>
      <c r="C11686" s="5" t="s">
        <v>202</v>
      </c>
      <c r="D11686" s="35" t="s">
        <v>89</v>
      </c>
      <c r="E11686" s="36" t="s">
        <v>14</v>
      </c>
      <c r="F11686" s="37">
        <v>50</v>
      </c>
      <c r="G11686" s="38">
        <v>0.02</v>
      </c>
      <c r="H11686" s="34">
        <v>0.99231761820921516</v>
      </c>
      <c r="I11686" s="35">
        <v>6.3686852174064912</v>
      </c>
      <c r="J11686" s="35">
        <v>-1.9877823680012767</v>
      </c>
      <c r="K11686" s="35">
        <v>0.50930187488265144</v>
      </c>
      <c r="L11686" s="35">
        <v>-0.36896017478682502</v>
      </c>
      <c r="M11686" s="35">
        <v>0</v>
      </c>
      <c r="N11686" s="35">
        <v>0</v>
      </c>
      <c r="O11686" s="35">
        <v>0</v>
      </c>
      <c r="P11686" s="36">
        <v>12</v>
      </c>
      <c r="Q11686" s="37">
        <v>85</v>
      </c>
      <c r="R11686" s="36">
        <v>1</v>
      </c>
      <c r="S11686" s="39">
        <f t="shared" si="410"/>
        <v>85</v>
      </c>
      <c r="T11686" s="34" t="s">
        <v>30</v>
      </c>
      <c r="U11686" s="12">
        <f>((alpha*(speed^beta))+(ceta*(speed^delta)))</f>
        <v>9.98079312760006E-2</v>
      </c>
      <c r="V11686" s="8">
        <f t="shared" si="411"/>
        <v>85</v>
      </c>
    </row>
    <row r="11687" spans="1:28">
      <c r="A11687" s="34" t="s">
        <v>19</v>
      </c>
      <c r="B11687" s="34" t="s">
        <v>77</v>
      </c>
      <c r="C11687" s="5" t="s">
        <v>203</v>
      </c>
      <c r="D11687" s="35" t="s">
        <v>89</v>
      </c>
      <c r="E11687" s="36" t="s">
        <v>14</v>
      </c>
      <c r="F11687" s="37">
        <v>50</v>
      </c>
      <c r="G11687" s="38">
        <v>0.02</v>
      </c>
      <c r="H11687" s="34">
        <v>0.98244598154737628</v>
      </c>
      <c r="I11687" s="35">
        <v>0.64920474027086383</v>
      </c>
      <c r="J11687" s="35">
        <v>1.0104866264671166</v>
      </c>
      <c r="K11687" s="35">
        <v>-0.74392353033479497</v>
      </c>
      <c r="L11687" s="35">
        <v>0</v>
      </c>
      <c r="M11687" s="35">
        <v>0</v>
      </c>
      <c r="N11687" s="35">
        <v>0</v>
      </c>
      <c r="O11687" s="35">
        <v>0</v>
      </c>
      <c r="P11687" s="36">
        <v>12</v>
      </c>
      <c r="Q11687" s="37">
        <v>85</v>
      </c>
      <c r="R11687" s="36">
        <v>0</v>
      </c>
      <c r="S11687" s="39">
        <f t="shared" si="410"/>
        <v>85</v>
      </c>
      <c r="T11687" s="34" t="s">
        <v>29</v>
      </c>
      <c r="U11687" s="12">
        <f>((alpha*(beta^speed))*(speed^ceta))</f>
        <v>5.7828243771518982E-2</v>
      </c>
      <c r="V11687" s="8">
        <f t="shared" si="411"/>
        <v>85</v>
      </c>
      <c r="AB11687" s="41"/>
    </row>
    <row r="11688" spans="1:28">
      <c r="A11688" s="34" t="s">
        <v>19</v>
      </c>
      <c r="B11688" s="34" t="s">
        <v>77</v>
      </c>
      <c r="C11688" s="5" t="s">
        <v>202</v>
      </c>
      <c r="D11688" s="35" t="s">
        <v>89</v>
      </c>
      <c r="E11688" s="36" t="s">
        <v>18</v>
      </c>
      <c r="F11688" s="37">
        <v>50</v>
      </c>
      <c r="G11688" s="38">
        <v>0.02</v>
      </c>
      <c r="H11688" s="34">
        <v>0.98009423975600041</v>
      </c>
      <c r="I11688" s="35">
        <v>0.37345171603527355</v>
      </c>
      <c r="J11688" s="35">
        <v>0.99605946531402367</v>
      </c>
      <c r="K11688" s="35">
        <v>-0.32839490015721529</v>
      </c>
      <c r="L11688" s="35">
        <v>0</v>
      </c>
      <c r="M11688" s="35">
        <v>0</v>
      </c>
      <c r="N11688" s="35">
        <v>0</v>
      </c>
      <c r="O11688" s="35">
        <v>0</v>
      </c>
      <c r="P11688" s="36">
        <v>12</v>
      </c>
      <c r="Q11688" s="37">
        <v>85</v>
      </c>
      <c r="R11688" s="36">
        <v>0</v>
      </c>
      <c r="S11688" s="39">
        <f t="shared" si="410"/>
        <v>85</v>
      </c>
      <c r="T11688" s="34" t="s">
        <v>29</v>
      </c>
      <c r="U11688" s="12">
        <f>((alpha*(beta^speed))*(speed^ceta))</f>
        <v>6.2068436256820736E-2</v>
      </c>
      <c r="V11688" s="8">
        <f t="shared" si="411"/>
        <v>85</v>
      </c>
    </row>
    <row r="11689" spans="1:28">
      <c r="A11689" s="34" t="s">
        <v>19</v>
      </c>
      <c r="B11689" s="34" t="s">
        <v>77</v>
      </c>
      <c r="C11689" s="5" t="s">
        <v>203</v>
      </c>
      <c r="D11689" s="35" t="s">
        <v>89</v>
      </c>
      <c r="E11689" s="36" t="s">
        <v>18</v>
      </c>
      <c r="F11689" s="37">
        <v>50</v>
      </c>
      <c r="G11689" s="38">
        <v>0.02</v>
      </c>
      <c r="H11689" s="34">
        <v>0.97822095385719221</v>
      </c>
      <c r="I11689" s="35">
        <v>-1.1204292270175623E-6</v>
      </c>
      <c r="J11689" s="35">
        <v>2.037834590379959E-4</v>
      </c>
      <c r="K11689" s="35">
        <v>-1.284313721996036E-2</v>
      </c>
      <c r="L11689" s="35">
        <v>0.34205177029397804</v>
      </c>
      <c r="M11689" s="35">
        <v>0</v>
      </c>
      <c r="N11689" s="35">
        <v>0</v>
      </c>
      <c r="O11689" s="35">
        <v>0</v>
      </c>
      <c r="P11689" s="36">
        <v>12</v>
      </c>
      <c r="Q11689" s="37">
        <v>85</v>
      </c>
      <c r="R11689" s="36">
        <v>14</v>
      </c>
      <c r="S11689" s="39">
        <f t="shared" si="410"/>
        <v>85</v>
      </c>
      <c r="T11689" s="34" t="s">
        <v>51</v>
      </c>
      <c r="U11689" s="12">
        <f>(((alpha*(speed^3))+(beta*(speed^2))+(ceta*speed))+delta)</f>
        <v>3.4636999104707411E-2</v>
      </c>
      <c r="V11689" s="8">
        <f t="shared" si="411"/>
        <v>85</v>
      </c>
    </row>
    <row r="11690" spans="1:28">
      <c r="A11690" s="34" t="s">
        <v>19</v>
      </c>
      <c r="B11690" s="34" t="s">
        <v>77</v>
      </c>
      <c r="C11690" s="5" t="s">
        <v>202</v>
      </c>
      <c r="D11690" s="35" t="s">
        <v>89</v>
      </c>
      <c r="E11690" s="36" t="s">
        <v>17</v>
      </c>
      <c r="F11690" s="37">
        <v>50</v>
      </c>
      <c r="G11690" s="38">
        <v>0.02</v>
      </c>
      <c r="H11690" s="34">
        <v>0.95941590059642479</v>
      </c>
      <c r="I11690" s="35">
        <v>2374.5499402752048</v>
      </c>
      <c r="J11690" s="35">
        <v>1.0036985506468026</v>
      </c>
      <c r="K11690" s="35">
        <v>-0.33672441185995466</v>
      </c>
      <c r="L11690" s="35">
        <v>0</v>
      </c>
      <c r="M11690" s="35">
        <v>0</v>
      </c>
      <c r="N11690" s="35">
        <v>0</v>
      </c>
      <c r="O11690" s="35">
        <v>0</v>
      </c>
      <c r="P11690" s="36">
        <v>12</v>
      </c>
      <c r="Q11690" s="37">
        <v>85</v>
      </c>
      <c r="R11690" s="36">
        <v>0</v>
      </c>
      <c r="S11690" s="39">
        <f t="shared" si="410"/>
        <v>85</v>
      </c>
      <c r="T11690" s="34" t="s">
        <v>29</v>
      </c>
      <c r="U11690" s="12">
        <f>((alpha*(beta^speed))*(speed^ceta))</f>
        <v>728.0800008727756</v>
      </c>
      <c r="V11690" s="8">
        <f t="shared" si="411"/>
        <v>85</v>
      </c>
    </row>
    <row r="11691" spans="1:28">
      <c r="A11691" s="34" t="s">
        <v>19</v>
      </c>
      <c r="B11691" s="34" t="s">
        <v>77</v>
      </c>
      <c r="C11691" s="5" t="s">
        <v>203</v>
      </c>
      <c r="D11691" s="35" t="s">
        <v>89</v>
      </c>
      <c r="E11691" s="36" t="s">
        <v>17</v>
      </c>
      <c r="F11691" s="37">
        <v>50</v>
      </c>
      <c r="G11691" s="38">
        <v>0.02</v>
      </c>
      <c r="H11691" s="34">
        <v>0.95316909991949617</v>
      </c>
      <c r="I11691" s="35">
        <v>2427.1822213152282</v>
      </c>
      <c r="J11691" s="35">
        <v>1.0045362996815372</v>
      </c>
      <c r="K11691" s="35">
        <v>-0.36219013130846206</v>
      </c>
      <c r="L11691" s="35">
        <v>0</v>
      </c>
      <c r="M11691" s="35">
        <v>0</v>
      </c>
      <c r="N11691" s="35">
        <v>0</v>
      </c>
      <c r="O11691" s="35">
        <v>0</v>
      </c>
      <c r="P11691" s="36">
        <v>12</v>
      </c>
      <c r="Q11691" s="37">
        <v>85</v>
      </c>
      <c r="R11691" s="36">
        <v>0</v>
      </c>
      <c r="S11691" s="39">
        <f t="shared" si="410"/>
        <v>85</v>
      </c>
      <c r="T11691" s="34" t="s">
        <v>29</v>
      </c>
      <c r="U11691" s="12">
        <f>((alpha*(beta^speed))*(speed^ceta))</f>
        <v>713.45216009487854</v>
      </c>
      <c r="V11691" s="8">
        <f t="shared" si="411"/>
        <v>85</v>
      </c>
    </row>
    <row r="11692" spans="1:28">
      <c r="A11692" s="34" t="s">
        <v>19</v>
      </c>
      <c r="B11692" s="34" t="s">
        <v>77</v>
      </c>
      <c r="C11692" s="5" t="s">
        <v>202</v>
      </c>
      <c r="D11692" s="35" t="s">
        <v>89</v>
      </c>
      <c r="E11692" s="36" t="s">
        <v>15</v>
      </c>
      <c r="F11692" s="37">
        <v>100</v>
      </c>
      <c r="G11692" s="38">
        <v>0.02</v>
      </c>
      <c r="H11692" s="34">
        <v>0.99390349527349353</v>
      </c>
      <c r="I11692" s="35">
        <v>-2.5373007243533605E-5</v>
      </c>
      <c r="J11692" s="35">
        <v>3.5857974895097031E-3</v>
      </c>
      <c r="K11692" s="35">
        <v>-0.18870437151405939</v>
      </c>
      <c r="L11692" s="35">
        <v>6.1009509218580114</v>
      </c>
      <c r="M11692" s="35">
        <v>0</v>
      </c>
      <c r="N11692" s="35">
        <v>0</v>
      </c>
      <c r="O11692" s="35">
        <v>0</v>
      </c>
      <c r="P11692" s="36">
        <v>12</v>
      </c>
      <c r="Q11692" s="37">
        <v>70</v>
      </c>
      <c r="R11692" s="36">
        <v>14</v>
      </c>
      <c r="S11692" s="39">
        <f t="shared" si="410"/>
        <v>70</v>
      </c>
      <c r="T11692" s="34" t="s">
        <v>51</v>
      </c>
      <c r="U11692" s="12">
        <f>(((alpha*(speed^3))+(beta*(speed^2))+(ceta*speed))+delta)</f>
        <v>1.7591111299393738</v>
      </c>
      <c r="V11692" s="8">
        <f t="shared" si="411"/>
        <v>70</v>
      </c>
    </row>
    <row r="11693" spans="1:28">
      <c r="A11693" s="34" t="s">
        <v>19</v>
      </c>
      <c r="B11693" s="34" t="s">
        <v>77</v>
      </c>
      <c r="C11693" s="5" t="s">
        <v>203</v>
      </c>
      <c r="D11693" s="35" t="s">
        <v>89</v>
      </c>
      <c r="E11693" s="36" t="s">
        <v>15</v>
      </c>
      <c r="F11693" s="37">
        <v>100</v>
      </c>
      <c r="G11693" s="38">
        <v>0.02</v>
      </c>
      <c r="H11693" s="34">
        <v>0.97433728089848748</v>
      </c>
      <c r="I11693" s="35">
        <v>3.4139739912661891</v>
      </c>
      <c r="J11693" s="35">
        <v>1.0772629555705238</v>
      </c>
      <c r="K11693" s="35">
        <v>-0.5278035582771643</v>
      </c>
      <c r="L11693" s="35">
        <v>0</v>
      </c>
      <c r="M11693" s="35">
        <v>0</v>
      </c>
      <c r="N11693" s="35">
        <v>0</v>
      </c>
      <c r="O11693" s="35">
        <v>0</v>
      </c>
      <c r="P11693" s="36">
        <v>12</v>
      </c>
      <c r="Q11693" s="37">
        <v>69</v>
      </c>
      <c r="R11693" s="36">
        <v>13</v>
      </c>
      <c r="S11693" s="39">
        <f t="shared" si="410"/>
        <v>69</v>
      </c>
      <c r="T11693" s="34" t="s">
        <v>50</v>
      </c>
      <c r="U11693" s="12">
        <f>EXP((alpha+(beta/speed))+(ceta*LN(speed)))</f>
        <v>3.3029302156438134</v>
      </c>
      <c r="V11693" s="8">
        <f t="shared" si="411"/>
        <v>69</v>
      </c>
    </row>
    <row r="11694" spans="1:28">
      <c r="A11694" s="34" t="s">
        <v>19</v>
      </c>
      <c r="B11694" s="34" t="s">
        <v>77</v>
      </c>
      <c r="C11694" s="5" t="s">
        <v>202</v>
      </c>
      <c r="D11694" s="35" t="s">
        <v>89</v>
      </c>
      <c r="E11694" s="36" t="s">
        <v>16</v>
      </c>
      <c r="F11694" s="37">
        <v>100</v>
      </c>
      <c r="G11694" s="38">
        <v>0.02</v>
      </c>
      <c r="H11694" s="34">
        <v>0.97964145610795383</v>
      </c>
      <c r="I11694" s="35">
        <v>-2.8755460153791208E-5</v>
      </c>
      <c r="J11694" s="35">
        <v>4.8922439105177568E-3</v>
      </c>
      <c r="K11694" s="35">
        <v>-0.33791651461816802</v>
      </c>
      <c r="L11694" s="35">
        <v>18.759372702573501</v>
      </c>
      <c r="M11694" s="35">
        <v>0</v>
      </c>
      <c r="N11694" s="35">
        <v>0</v>
      </c>
      <c r="O11694" s="35">
        <v>0</v>
      </c>
      <c r="P11694" s="36">
        <v>12</v>
      </c>
      <c r="Q11694" s="37">
        <v>70</v>
      </c>
      <c r="R11694" s="36">
        <v>14</v>
      </c>
      <c r="S11694" s="39">
        <f t="shared" si="410"/>
        <v>70</v>
      </c>
      <c r="T11694" s="34" t="s">
        <v>51</v>
      </c>
      <c r="U11694" s="12">
        <f>(((alpha*(speed^3))+(beta*(speed^2))+(ceta*speed))+delta)</f>
        <v>9.2140890080883651</v>
      </c>
      <c r="V11694" s="8">
        <f t="shared" si="411"/>
        <v>70</v>
      </c>
    </row>
    <row r="11695" spans="1:28">
      <c r="A11695" s="34" t="s">
        <v>19</v>
      </c>
      <c r="B11695" s="34" t="s">
        <v>77</v>
      </c>
      <c r="C11695" s="5" t="s">
        <v>203</v>
      </c>
      <c r="D11695" s="35" t="s">
        <v>89</v>
      </c>
      <c r="E11695" s="36" t="s">
        <v>16</v>
      </c>
      <c r="F11695" s="37">
        <v>100</v>
      </c>
      <c r="G11695" s="38">
        <v>0.02</v>
      </c>
      <c r="H11695" s="34">
        <v>0.994113183332338</v>
      </c>
      <c r="I11695" s="35">
        <v>595.97047793106844</v>
      </c>
      <c r="J11695" s="35">
        <v>1.0345214874167761</v>
      </c>
      <c r="K11695" s="35">
        <v>-1.6575933197533985</v>
      </c>
      <c r="L11695" s="35">
        <v>0</v>
      </c>
      <c r="M11695" s="35">
        <v>0</v>
      </c>
      <c r="N11695" s="35">
        <v>0</v>
      </c>
      <c r="O11695" s="35">
        <v>0</v>
      </c>
      <c r="P11695" s="36">
        <v>12</v>
      </c>
      <c r="Q11695" s="37">
        <v>69</v>
      </c>
      <c r="R11695" s="36">
        <v>0</v>
      </c>
      <c r="S11695" s="39">
        <f t="shared" si="410"/>
        <v>69</v>
      </c>
      <c r="T11695" s="34" t="s">
        <v>29</v>
      </c>
      <c r="U11695" s="12">
        <f>((alpha*(beta^speed))*(speed^ceta))</f>
        <v>5.5486502666769475</v>
      </c>
      <c r="V11695" s="8">
        <f t="shared" si="411"/>
        <v>69</v>
      </c>
    </row>
    <row r="11696" spans="1:28">
      <c r="A11696" s="34" t="s">
        <v>19</v>
      </c>
      <c r="B11696" s="34" t="s">
        <v>77</v>
      </c>
      <c r="C11696" s="5" t="s">
        <v>202</v>
      </c>
      <c r="D11696" s="35" t="s">
        <v>89</v>
      </c>
      <c r="E11696" s="36" t="s">
        <v>14</v>
      </c>
      <c r="F11696" s="37">
        <v>100</v>
      </c>
      <c r="G11696" s="38">
        <v>0.02</v>
      </c>
      <c r="H11696" s="34">
        <v>0.99233583913021828</v>
      </c>
      <c r="I11696" s="35">
        <v>-1.9481925013801057E-6</v>
      </c>
      <c r="J11696" s="35">
        <v>2.7159653313276643E-4</v>
      </c>
      <c r="K11696" s="35">
        <v>-1.3576650035950339E-2</v>
      </c>
      <c r="L11696" s="35">
        <v>0.39400081704523504</v>
      </c>
      <c r="M11696" s="35">
        <v>0</v>
      </c>
      <c r="N11696" s="35">
        <v>0</v>
      </c>
      <c r="O11696" s="35">
        <v>0</v>
      </c>
      <c r="P11696" s="36">
        <v>12</v>
      </c>
      <c r="Q11696" s="37">
        <v>70</v>
      </c>
      <c r="R11696" s="36">
        <v>14</v>
      </c>
      <c r="S11696" s="39">
        <f t="shared" si="410"/>
        <v>70</v>
      </c>
      <c r="T11696" s="34" t="s">
        <v>51</v>
      </c>
      <c r="U11696" s="12">
        <f>(((alpha*(speed^3))+(beta*(speed^2))+(ceta*speed))+delta)</f>
        <v>0.10622829890589058</v>
      </c>
      <c r="V11696" s="8">
        <f t="shared" si="411"/>
        <v>70</v>
      </c>
    </row>
    <row r="11697" spans="1:28">
      <c r="A11697" s="34" t="s">
        <v>19</v>
      </c>
      <c r="B11697" s="34" t="s">
        <v>77</v>
      </c>
      <c r="C11697" s="5" t="s">
        <v>203</v>
      </c>
      <c r="D11697" s="35" t="s">
        <v>89</v>
      </c>
      <c r="E11697" s="36" t="s">
        <v>14</v>
      </c>
      <c r="F11697" s="37">
        <v>100</v>
      </c>
      <c r="G11697" s="38">
        <v>0.02</v>
      </c>
      <c r="H11697" s="34">
        <v>0.98684658151211524</v>
      </c>
      <c r="I11697" s="35">
        <v>-1882.1502521025191</v>
      </c>
      <c r="J11697" s="35">
        <v>276.96450318793489</v>
      </c>
      <c r="K11697" s="35">
        <v>3.7096656821007672</v>
      </c>
      <c r="L11697" s="35">
        <v>0</v>
      </c>
      <c r="M11697" s="35">
        <v>0</v>
      </c>
      <c r="N11697" s="35">
        <v>0</v>
      </c>
      <c r="O11697" s="35">
        <v>0</v>
      </c>
      <c r="P11697" s="36">
        <v>12</v>
      </c>
      <c r="Q11697" s="37">
        <v>69</v>
      </c>
      <c r="R11697" s="36">
        <v>2</v>
      </c>
      <c r="S11697" s="39">
        <f t="shared" si="410"/>
        <v>69</v>
      </c>
      <c r="T11697" s="34" t="s">
        <v>31</v>
      </c>
      <c r="U11697" s="12">
        <f>((alpha+(beta*speed))^((-1)/ceta))</f>
        <v>7.2119398157501582E-2</v>
      </c>
      <c r="V11697" s="8">
        <f t="shared" si="411"/>
        <v>69</v>
      </c>
    </row>
    <row r="11698" spans="1:28">
      <c r="A11698" s="34" t="s">
        <v>19</v>
      </c>
      <c r="B11698" s="34" t="s">
        <v>77</v>
      </c>
      <c r="C11698" s="5" t="s">
        <v>202</v>
      </c>
      <c r="D11698" s="35" t="s">
        <v>89</v>
      </c>
      <c r="E11698" s="36" t="s">
        <v>18</v>
      </c>
      <c r="F11698" s="37">
        <v>100</v>
      </c>
      <c r="G11698" s="38">
        <v>0.02</v>
      </c>
      <c r="H11698" s="34">
        <v>0.98164551810102263</v>
      </c>
      <c r="I11698" s="35">
        <v>0.49507508525795779</v>
      </c>
      <c r="J11698" s="35">
        <v>0.99636542325256683</v>
      </c>
      <c r="K11698" s="35">
        <v>-0.39326467164402257</v>
      </c>
      <c r="L11698" s="35">
        <v>0</v>
      </c>
      <c r="M11698" s="35">
        <v>0</v>
      </c>
      <c r="N11698" s="35">
        <v>0</v>
      </c>
      <c r="O11698" s="35">
        <v>0</v>
      </c>
      <c r="P11698" s="36">
        <v>12</v>
      </c>
      <c r="Q11698" s="37">
        <v>70</v>
      </c>
      <c r="R11698" s="36">
        <v>0</v>
      </c>
      <c r="S11698" s="39">
        <f t="shared" si="410"/>
        <v>70</v>
      </c>
      <c r="T11698" s="34" t="s">
        <v>29</v>
      </c>
      <c r="U11698" s="12">
        <f>((alpha*(beta^speed))*(speed^ceta))</f>
        <v>7.2171302979563798E-2</v>
      </c>
      <c r="V11698" s="8">
        <f t="shared" si="411"/>
        <v>70</v>
      </c>
    </row>
    <row r="11699" spans="1:28">
      <c r="A11699" s="34" t="s">
        <v>19</v>
      </c>
      <c r="B11699" s="34" t="s">
        <v>77</v>
      </c>
      <c r="C11699" s="5" t="s">
        <v>203</v>
      </c>
      <c r="D11699" s="35" t="s">
        <v>89</v>
      </c>
      <c r="E11699" s="36" t="s">
        <v>18</v>
      </c>
      <c r="F11699" s="37">
        <v>100</v>
      </c>
      <c r="G11699" s="38">
        <v>0.02</v>
      </c>
      <c r="H11699" s="34">
        <v>0.98896217811864173</v>
      </c>
      <c r="I11699" s="35">
        <v>0.67258183280698214</v>
      </c>
      <c r="J11699" s="35">
        <v>0.9752637429186537</v>
      </c>
      <c r="K11699" s="35">
        <v>-0.27857974395753421</v>
      </c>
      <c r="L11699" s="35">
        <v>0</v>
      </c>
      <c r="M11699" s="35">
        <v>0</v>
      </c>
      <c r="N11699" s="35">
        <v>0</v>
      </c>
      <c r="O11699" s="35">
        <v>0</v>
      </c>
      <c r="P11699" s="36">
        <v>12</v>
      </c>
      <c r="Q11699" s="37">
        <v>69</v>
      </c>
      <c r="R11699" s="36">
        <v>0</v>
      </c>
      <c r="S11699" s="39">
        <f t="shared" si="410"/>
        <v>69</v>
      </c>
      <c r="T11699" s="34" t="s">
        <v>29</v>
      </c>
      <c r="U11699" s="12">
        <f>((alpha*(beta^speed))*(speed^ceta))</f>
        <v>3.6719982572259821E-2</v>
      </c>
      <c r="V11699" s="8">
        <f t="shared" si="411"/>
        <v>69</v>
      </c>
    </row>
    <row r="11700" spans="1:28">
      <c r="A11700" s="34" t="s">
        <v>19</v>
      </c>
      <c r="B11700" s="34" t="s">
        <v>77</v>
      </c>
      <c r="C11700" s="5" t="s">
        <v>202</v>
      </c>
      <c r="D11700" s="35" t="s">
        <v>89</v>
      </c>
      <c r="E11700" s="36" t="s">
        <v>17</v>
      </c>
      <c r="F11700" s="37">
        <v>100</v>
      </c>
      <c r="G11700" s="38">
        <v>0.02</v>
      </c>
      <c r="H11700" s="34">
        <v>0.9572935513625872</v>
      </c>
      <c r="I11700" s="35">
        <v>-2.8155188744185791E-3</v>
      </c>
      <c r="J11700" s="35">
        <v>0.46511080219142176</v>
      </c>
      <c r="K11700" s="35">
        <v>-29.480870852928923</v>
      </c>
      <c r="L11700" s="35">
        <v>1729.5717293276505</v>
      </c>
      <c r="M11700" s="35">
        <v>0</v>
      </c>
      <c r="N11700" s="35">
        <v>0</v>
      </c>
      <c r="O11700" s="35">
        <v>0</v>
      </c>
      <c r="P11700" s="36">
        <v>12</v>
      </c>
      <c r="Q11700" s="37">
        <v>70</v>
      </c>
      <c r="R11700" s="36">
        <v>14</v>
      </c>
      <c r="S11700" s="39">
        <f t="shared" si="410"/>
        <v>70</v>
      </c>
      <c r="T11700" s="34" t="s">
        <v>51</v>
      </c>
      <c r="U11700" s="12">
        <f>(((alpha*(speed^3))+(beta*(speed^2))+(ceta*speed))+delta)</f>
        <v>979.23072643501996</v>
      </c>
      <c r="V11700" s="8">
        <f t="shared" si="411"/>
        <v>70</v>
      </c>
    </row>
    <row r="11701" spans="1:28">
      <c r="A11701" s="34" t="s">
        <v>19</v>
      </c>
      <c r="B11701" s="34" t="s">
        <v>77</v>
      </c>
      <c r="C11701" s="5" t="s">
        <v>203</v>
      </c>
      <c r="D11701" s="35" t="s">
        <v>89</v>
      </c>
      <c r="E11701" s="36" t="s">
        <v>17</v>
      </c>
      <c r="F11701" s="37">
        <v>100</v>
      </c>
      <c r="G11701" s="38">
        <v>0.02</v>
      </c>
      <c r="H11701" s="34">
        <v>0.95222093255935347</v>
      </c>
      <c r="I11701" s="35">
        <v>-2.9376097571783351E-3</v>
      </c>
      <c r="J11701" s="35">
        <v>0.48357147611851647</v>
      </c>
      <c r="K11701" s="35">
        <v>-29.991555017583618</v>
      </c>
      <c r="L11701" s="35">
        <v>1693.8725832329023</v>
      </c>
      <c r="M11701" s="35">
        <v>0</v>
      </c>
      <c r="N11701" s="35">
        <v>0</v>
      </c>
      <c r="O11701" s="35">
        <v>0</v>
      </c>
      <c r="P11701" s="36">
        <v>12</v>
      </c>
      <c r="Q11701" s="37">
        <v>69</v>
      </c>
      <c r="R11701" s="36">
        <v>14</v>
      </c>
      <c r="S11701" s="39">
        <f t="shared" si="410"/>
        <v>69</v>
      </c>
      <c r="T11701" s="34" t="s">
        <v>51</v>
      </c>
      <c r="U11701" s="12">
        <f>(((alpha*(speed^3))+(beta*(speed^2))+(ceta*speed))+delta)</f>
        <v>961.70784109899205</v>
      </c>
      <c r="V11701" s="8">
        <f t="shared" si="411"/>
        <v>69</v>
      </c>
    </row>
    <row r="11702" spans="1:28">
      <c r="A11702" s="34" t="s">
        <v>19</v>
      </c>
      <c r="B11702" s="34" t="s">
        <v>77</v>
      </c>
      <c r="C11702" s="5" t="s">
        <v>202</v>
      </c>
      <c r="D11702" s="35" t="s">
        <v>89</v>
      </c>
      <c r="E11702" s="36" t="s">
        <v>15</v>
      </c>
      <c r="F11702" s="37">
        <v>0</v>
      </c>
      <c r="G11702" s="38">
        <v>0.04</v>
      </c>
      <c r="H11702" s="34">
        <v>0.99465983300762217</v>
      </c>
      <c r="I11702" s="35">
        <v>796.50676958321208</v>
      </c>
      <c r="J11702" s="35">
        <v>-2.779549863554899</v>
      </c>
      <c r="K11702" s="35">
        <v>8.3431746031388698</v>
      </c>
      <c r="L11702" s="35">
        <v>-0.3987781556957018</v>
      </c>
      <c r="M11702" s="35">
        <v>0</v>
      </c>
      <c r="N11702" s="35">
        <v>0</v>
      </c>
      <c r="O11702" s="35">
        <v>0</v>
      </c>
      <c r="P11702" s="36">
        <v>12</v>
      </c>
      <c r="Q11702" s="37">
        <v>86</v>
      </c>
      <c r="R11702" s="36">
        <v>1</v>
      </c>
      <c r="S11702" s="39">
        <f t="shared" si="410"/>
        <v>86</v>
      </c>
      <c r="T11702" s="34" t="s">
        <v>30</v>
      </c>
      <c r="U11702" s="12">
        <f>((alpha*(speed^beta))+(ceta*(speed^delta)))</f>
        <v>1.4155411912775704</v>
      </c>
      <c r="V11702" s="8">
        <f t="shared" si="411"/>
        <v>86</v>
      </c>
    </row>
    <row r="11703" spans="1:28">
      <c r="A11703" s="34" t="s">
        <v>19</v>
      </c>
      <c r="B11703" s="34" t="s">
        <v>77</v>
      </c>
      <c r="C11703" s="5" t="s">
        <v>203</v>
      </c>
      <c r="D11703" s="35" t="s">
        <v>89</v>
      </c>
      <c r="E11703" s="36" t="s">
        <v>15</v>
      </c>
      <c r="F11703" s="37">
        <v>0</v>
      </c>
      <c r="G11703" s="38">
        <v>0.04</v>
      </c>
      <c r="H11703" s="34">
        <v>0.94266899705969809</v>
      </c>
      <c r="I11703" s="35">
        <v>-2.8782343399841847E-5</v>
      </c>
      <c r="J11703" s="35">
        <v>4.1873907092104213E-3</v>
      </c>
      <c r="K11703" s="35">
        <v>-0.22104626825706208</v>
      </c>
      <c r="L11703" s="35">
        <v>8.8048795485514511</v>
      </c>
      <c r="M11703" s="35">
        <v>0</v>
      </c>
      <c r="N11703" s="35">
        <v>0</v>
      </c>
      <c r="O11703" s="35">
        <v>0</v>
      </c>
      <c r="P11703" s="36">
        <v>12</v>
      </c>
      <c r="Q11703" s="37">
        <v>86</v>
      </c>
      <c r="R11703" s="36">
        <v>14</v>
      </c>
      <c r="S11703" s="39">
        <f t="shared" si="410"/>
        <v>86</v>
      </c>
      <c r="T11703" s="34" t="s">
        <v>51</v>
      </c>
      <c r="U11703" s="12">
        <f>(((alpha*(speed^3))+(beta*(speed^2))+(ceta*speed))+delta)</f>
        <v>2.4576599502345822</v>
      </c>
      <c r="V11703" s="8">
        <f t="shared" si="411"/>
        <v>86</v>
      </c>
    </row>
    <row r="11704" spans="1:28">
      <c r="A11704" s="34" t="s">
        <v>19</v>
      </c>
      <c r="B11704" s="34" t="s">
        <v>77</v>
      </c>
      <c r="C11704" s="5" t="s">
        <v>202</v>
      </c>
      <c r="D11704" s="35" t="s">
        <v>89</v>
      </c>
      <c r="E11704" s="36" t="s">
        <v>16</v>
      </c>
      <c r="F11704" s="37">
        <v>0</v>
      </c>
      <c r="G11704" s="38">
        <v>0.04</v>
      </c>
      <c r="H11704" s="34">
        <v>0.96818541771133892</v>
      </c>
      <c r="I11704" s="35">
        <v>-2.9321556008259713E-5</v>
      </c>
      <c r="J11704" s="35">
        <v>4.715919937459E-3</v>
      </c>
      <c r="K11704" s="35">
        <v>-0.26803584112174822</v>
      </c>
      <c r="L11704" s="35">
        <v>12.700553617128262</v>
      </c>
      <c r="M11704" s="35">
        <v>0</v>
      </c>
      <c r="N11704" s="35">
        <v>0</v>
      </c>
      <c r="O11704" s="35">
        <v>0</v>
      </c>
      <c r="P11704" s="36">
        <v>12</v>
      </c>
      <c r="Q11704" s="37">
        <v>86</v>
      </c>
      <c r="R11704" s="36">
        <v>14</v>
      </c>
      <c r="S11704" s="39">
        <f t="shared" si="410"/>
        <v>86</v>
      </c>
      <c r="T11704" s="34" t="s">
        <v>51</v>
      </c>
      <c r="U11704" s="12">
        <f>(((alpha*(speed^3))+(beta*(speed^2))+(ceta*speed))+delta)</f>
        <v>5.8782635097150386</v>
      </c>
      <c r="V11704" s="8">
        <f t="shared" si="411"/>
        <v>86</v>
      </c>
    </row>
    <row r="11705" spans="1:28">
      <c r="A11705" s="34" t="s">
        <v>19</v>
      </c>
      <c r="B11705" s="34" t="s">
        <v>77</v>
      </c>
      <c r="C11705" s="5" t="s">
        <v>203</v>
      </c>
      <c r="D11705" s="35" t="s">
        <v>89</v>
      </c>
      <c r="E11705" s="36" t="s">
        <v>16</v>
      </c>
      <c r="F11705" s="37">
        <v>0</v>
      </c>
      <c r="G11705" s="38">
        <v>0.04</v>
      </c>
      <c r="H11705" s="34">
        <v>0.99907366212079285</v>
      </c>
      <c r="I11705" s="35">
        <v>3.1218554670466956</v>
      </c>
      <c r="J11705" s="35">
        <v>34.701045261048705</v>
      </c>
      <c r="K11705" s="35">
        <v>7.2622518575262252</v>
      </c>
      <c r="L11705" s="35">
        <v>2.4562579367676145</v>
      </c>
      <c r="M11705" s="35">
        <v>6.2156339675199491E-2</v>
      </c>
      <c r="N11705" s="35">
        <v>0</v>
      </c>
      <c r="O11705" s="35">
        <v>0</v>
      </c>
      <c r="P11705" s="36">
        <v>12</v>
      </c>
      <c r="Q11705" s="37">
        <v>86</v>
      </c>
      <c r="R11705" s="36">
        <v>10</v>
      </c>
      <c r="S11705" s="39">
        <f t="shared" si="410"/>
        <v>86</v>
      </c>
      <c r="T11705" s="34" t="s">
        <v>44</v>
      </c>
      <c r="U11705" s="12">
        <f>(alpha+(beta/(1+EXP((((-1)*ceta)+(delta*LN(speed)))+(epsilon*speed)))))</f>
        <v>3.1260349409770525</v>
      </c>
      <c r="V11705" s="8">
        <f t="shared" si="411"/>
        <v>86</v>
      </c>
    </row>
    <row r="11706" spans="1:28">
      <c r="A11706" s="34" t="s">
        <v>19</v>
      </c>
      <c r="B11706" s="34" t="s">
        <v>77</v>
      </c>
      <c r="C11706" s="5" t="s">
        <v>202</v>
      </c>
      <c r="D11706" s="35" t="s">
        <v>89</v>
      </c>
      <c r="E11706" s="36" t="s">
        <v>14</v>
      </c>
      <c r="F11706" s="37">
        <v>0</v>
      </c>
      <c r="G11706" s="38">
        <v>0.04</v>
      </c>
      <c r="H11706" s="34">
        <v>0.98825317101030252</v>
      </c>
      <c r="I11706" s="35">
        <v>0.12529895288553997</v>
      </c>
      <c r="J11706" s="35">
        <v>-4.9699145953356318E-2</v>
      </c>
      <c r="K11706" s="35">
        <v>4.3828553251266467</v>
      </c>
      <c r="L11706" s="35">
        <v>-1.4407693251071754</v>
      </c>
      <c r="M11706" s="35">
        <v>0</v>
      </c>
      <c r="N11706" s="35">
        <v>0</v>
      </c>
      <c r="O11706" s="35">
        <v>0</v>
      </c>
      <c r="P11706" s="36">
        <v>12</v>
      </c>
      <c r="Q11706" s="37">
        <v>86</v>
      </c>
      <c r="R11706" s="36">
        <v>1</v>
      </c>
      <c r="S11706" s="39">
        <f t="shared" si="410"/>
        <v>86</v>
      </c>
      <c r="T11706" s="34" t="s">
        <v>30</v>
      </c>
      <c r="U11706" s="12">
        <f>((alpha*(speed^beta))+(ceta*(speed^delta)))</f>
        <v>0.10757106539458444</v>
      </c>
      <c r="V11706" s="8">
        <f t="shared" si="411"/>
        <v>86</v>
      </c>
    </row>
    <row r="11707" spans="1:28">
      <c r="A11707" s="34" t="s">
        <v>19</v>
      </c>
      <c r="B11707" s="34" t="s">
        <v>77</v>
      </c>
      <c r="C11707" s="5" t="s">
        <v>203</v>
      </c>
      <c r="D11707" s="35" t="s">
        <v>89</v>
      </c>
      <c r="E11707" s="36" t="s">
        <v>14</v>
      </c>
      <c r="F11707" s="37">
        <v>0</v>
      </c>
      <c r="G11707" s="38">
        <v>0.04</v>
      </c>
      <c r="H11707" s="34">
        <v>0.995488592752373</v>
      </c>
      <c r="I11707" s="35">
        <v>3.6260673128919014E-4</v>
      </c>
      <c r="J11707" s="35">
        <v>0.96744560311391659</v>
      </c>
      <c r="K11707" s="35">
        <v>0.7576694702901392</v>
      </c>
      <c r="L11707" s="35">
        <v>-0.79928463421785167</v>
      </c>
      <c r="M11707" s="35">
        <v>0</v>
      </c>
      <c r="N11707" s="35">
        <v>0</v>
      </c>
      <c r="O11707" s="35">
        <v>0</v>
      </c>
      <c r="P11707" s="36">
        <v>12</v>
      </c>
      <c r="Q11707" s="37">
        <v>86</v>
      </c>
      <c r="R11707" s="36">
        <v>1</v>
      </c>
      <c r="S11707" s="39">
        <f t="shared" si="410"/>
        <v>86</v>
      </c>
      <c r="T11707" s="34" t="s">
        <v>30</v>
      </c>
      <c r="U11707" s="12">
        <f>((alpha*(speed^beta))+(ceta*(speed^delta)))</f>
        <v>4.8515730625067977E-2</v>
      </c>
      <c r="V11707" s="8">
        <f t="shared" si="411"/>
        <v>86</v>
      </c>
      <c r="AB11707" s="41"/>
    </row>
    <row r="11708" spans="1:28">
      <c r="A11708" s="34" t="s">
        <v>19</v>
      </c>
      <c r="B11708" s="34" t="s">
        <v>77</v>
      </c>
      <c r="C11708" s="5" t="s">
        <v>202</v>
      </c>
      <c r="D11708" s="35" t="s">
        <v>89</v>
      </c>
      <c r="E11708" s="36" t="s">
        <v>18</v>
      </c>
      <c r="F11708" s="37">
        <v>0</v>
      </c>
      <c r="G11708" s="38">
        <v>0.04</v>
      </c>
      <c r="H11708" s="34">
        <v>0.97251599788301879</v>
      </c>
      <c r="I11708" s="35">
        <v>-4.57384060932257E-7</v>
      </c>
      <c r="J11708" s="35">
        <v>7.2271849475807418E-5</v>
      </c>
      <c r="K11708" s="35">
        <v>-4.1757479434349036E-3</v>
      </c>
      <c r="L11708" s="35">
        <v>0.17640880151303429</v>
      </c>
      <c r="M11708" s="35">
        <v>0</v>
      </c>
      <c r="N11708" s="35">
        <v>0</v>
      </c>
      <c r="O11708" s="35">
        <v>0</v>
      </c>
      <c r="P11708" s="36">
        <v>12</v>
      </c>
      <c r="Q11708" s="37">
        <v>86</v>
      </c>
      <c r="R11708" s="36">
        <v>14</v>
      </c>
      <c r="S11708" s="39">
        <f t="shared" si="410"/>
        <v>86</v>
      </c>
      <c r="T11708" s="34" t="s">
        <v>51</v>
      </c>
      <c r="U11708" s="12">
        <f>(((alpha*(speed^3))+(beta*(speed^2))+(ceta*speed))+delta)</f>
        <v>6.0895200840376529E-2</v>
      </c>
      <c r="V11708" s="8">
        <f t="shared" si="411"/>
        <v>86</v>
      </c>
    </row>
    <row r="11709" spans="1:28">
      <c r="A11709" s="34" t="s">
        <v>19</v>
      </c>
      <c r="B11709" s="34" t="s">
        <v>77</v>
      </c>
      <c r="C11709" s="5" t="s">
        <v>203</v>
      </c>
      <c r="D11709" s="35" t="s">
        <v>89</v>
      </c>
      <c r="E11709" s="36" t="s">
        <v>18</v>
      </c>
      <c r="F11709" s="37">
        <v>0</v>
      </c>
      <c r="G11709" s="38">
        <v>0.04</v>
      </c>
      <c r="H11709" s="34">
        <v>0.98027767865214166</v>
      </c>
      <c r="I11709" s="35">
        <v>-1.1653049399932072E-6</v>
      </c>
      <c r="J11709" s="35">
        <v>2.0273991477993584E-4</v>
      </c>
      <c r="K11709" s="35">
        <v>-1.2095600331378209E-2</v>
      </c>
      <c r="L11709" s="35">
        <v>0.30775204716194127</v>
      </c>
      <c r="M11709" s="35">
        <v>0</v>
      </c>
      <c r="N11709" s="35">
        <v>0</v>
      </c>
      <c r="O11709" s="35">
        <v>0</v>
      </c>
      <c r="P11709" s="36">
        <v>12</v>
      </c>
      <c r="Q11709" s="37">
        <v>86</v>
      </c>
      <c r="R11709" s="36">
        <v>14</v>
      </c>
      <c r="S11709" s="39">
        <f t="shared" si="410"/>
        <v>86</v>
      </c>
      <c r="T11709" s="34" t="s">
        <v>51</v>
      </c>
      <c r="U11709" s="12">
        <f>(((alpha*(speed^3))+(beta*(speed^2))+(ceta*speed))+delta)</f>
        <v>2.5795629463501335E-2</v>
      </c>
      <c r="V11709" s="8">
        <f t="shared" si="411"/>
        <v>86</v>
      </c>
    </row>
    <row r="11710" spans="1:28">
      <c r="A11710" s="34" t="s">
        <v>19</v>
      </c>
      <c r="B11710" s="34" t="s">
        <v>77</v>
      </c>
      <c r="C11710" s="5" t="s">
        <v>202</v>
      </c>
      <c r="D11710" s="35" t="s">
        <v>89</v>
      </c>
      <c r="E11710" s="36" t="s">
        <v>17</v>
      </c>
      <c r="F11710" s="37">
        <v>0</v>
      </c>
      <c r="G11710" s="38">
        <v>0.04</v>
      </c>
      <c r="H11710" s="34">
        <v>0.98114797660174402</v>
      </c>
      <c r="I11710" s="35">
        <v>2316.3541749465062</v>
      </c>
      <c r="J11710" s="35">
        <v>1.0074551838409511</v>
      </c>
      <c r="K11710" s="35">
        <v>-0.4246388375018747</v>
      </c>
      <c r="L11710" s="35">
        <v>0</v>
      </c>
      <c r="M11710" s="35">
        <v>0</v>
      </c>
      <c r="N11710" s="35">
        <v>0</v>
      </c>
      <c r="O11710" s="35">
        <v>0</v>
      </c>
      <c r="P11710" s="36">
        <v>12</v>
      </c>
      <c r="Q11710" s="37">
        <v>86</v>
      </c>
      <c r="R11710" s="36">
        <v>0</v>
      </c>
      <c r="S11710" s="39">
        <f t="shared" si="410"/>
        <v>86</v>
      </c>
      <c r="T11710" s="34" t="s">
        <v>29</v>
      </c>
      <c r="U11710" s="12">
        <f>((alpha*(beta^speed))*(speed^ceta))</f>
        <v>661.843145262711</v>
      </c>
      <c r="V11710" s="8">
        <f t="shared" si="411"/>
        <v>86</v>
      </c>
    </row>
    <row r="11711" spans="1:28">
      <c r="A11711" s="34" t="s">
        <v>19</v>
      </c>
      <c r="B11711" s="34" t="s">
        <v>77</v>
      </c>
      <c r="C11711" s="5" t="s">
        <v>203</v>
      </c>
      <c r="D11711" s="35" t="s">
        <v>89</v>
      </c>
      <c r="E11711" s="36" t="s">
        <v>17</v>
      </c>
      <c r="F11711" s="37">
        <v>0</v>
      </c>
      <c r="G11711" s="38">
        <v>0.04</v>
      </c>
      <c r="H11711" s="34">
        <v>0.98146163876977743</v>
      </c>
      <c r="I11711" s="35">
        <v>2406.0722453952444</v>
      </c>
      <c r="J11711" s="35">
        <v>1.0080425356402389</v>
      </c>
      <c r="K11711" s="35">
        <v>-0.45389382283104912</v>
      </c>
      <c r="L11711" s="35">
        <v>0</v>
      </c>
      <c r="M11711" s="35">
        <v>0</v>
      </c>
      <c r="N11711" s="35">
        <v>0</v>
      </c>
      <c r="O11711" s="35">
        <v>0</v>
      </c>
      <c r="P11711" s="36">
        <v>12</v>
      </c>
      <c r="Q11711" s="37">
        <v>86</v>
      </c>
      <c r="R11711" s="36">
        <v>0</v>
      </c>
      <c r="S11711" s="39">
        <f t="shared" si="410"/>
        <v>86</v>
      </c>
      <c r="T11711" s="34" t="s">
        <v>29</v>
      </c>
      <c r="U11711" s="12">
        <f>((alpha*(beta^speed))*(speed^ceta))</f>
        <v>634.5028296582035</v>
      </c>
      <c r="V11711" s="8">
        <f t="shared" si="411"/>
        <v>86</v>
      </c>
    </row>
    <row r="11712" spans="1:28">
      <c r="A11712" s="34" t="s">
        <v>19</v>
      </c>
      <c r="B11712" s="34" t="s">
        <v>77</v>
      </c>
      <c r="C11712" s="5" t="s">
        <v>202</v>
      </c>
      <c r="D11712" s="35" t="s">
        <v>89</v>
      </c>
      <c r="E11712" s="36" t="s">
        <v>15</v>
      </c>
      <c r="F11712" s="37">
        <v>50</v>
      </c>
      <c r="G11712" s="38">
        <v>0.04</v>
      </c>
      <c r="H11712" s="34">
        <v>0.9734330411586426</v>
      </c>
      <c r="I11712" s="35">
        <v>-1.2236567041330277E-5</v>
      </c>
      <c r="J11712" s="35">
        <v>2.7097603312151186E-3</v>
      </c>
      <c r="K11712" s="35">
        <v>-0.17300860410426142</v>
      </c>
      <c r="L11712" s="35">
        <v>6.1806698800312505</v>
      </c>
      <c r="M11712" s="35">
        <v>0</v>
      </c>
      <c r="N11712" s="35">
        <v>0</v>
      </c>
      <c r="O11712" s="35">
        <v>0</v>
      </c>
      <c r="P11712" s="36">
        <v>12</v>
      </c>
      <c r="Q11712" s="37">
        <v>60</v>
      </c>
      <c r="R11712" s="36">
        <v>14</v>
      </c>
      <c r="S11712" s="39">
        <f t="shared" si="410"/>
        <v>60</v>
      </c>
      <c r="T11712" s="34" t="s">
        <v>51</v>
      </c>
      <c r="U11712" s="12">
        <f>(((alpha*(speed^3))+(beta*(speed^2))+(ceta*speed))+delta)</f>
        <v>2.9121923452226532</v>
      </c>
      <c r="V11712" s="8">
        <f t="shared" si="411"/>
        <v>60</v>
      </c>
    </row>
    <row r="11713" spans="1:22">
      <c r="A11713" s="34" t="s">
        <v>19</v>
      </c>
      <c r="B11713" s="34" t="s">
        <v>77</v>
      </c>
      <c r="C11713" s="5" t="s">
        <v>203</v>
      </c>
      <c r="D11713" s="35" t="s">
        <v>89</v>
      </c>
      <c r="E11713" s="36" t="s">
        <v>15</v>
      </c>
      <c r="F11713" s="37">
        <v>50</v>
      </c>
      <c r="G11713" s="38">
        <v>0.04</v>
      </c>
      <c r="H11713" s="34">
        <v>0.9765116886318681</v>
      </c>
      <c r="I11713" s="35">
        <v>32.004718491847299</v>
      </c>
      <c r="J11713" s="35">
        <v>0.99446644780993398</v>
      </c>
      <c r="K11713" s="35">
        <v>-0.45643445209944156</v>
      </c>
      <c r="L11713" s="35">
        <v>0</v>
      </c>
      <c r="M11713" s="35">
        <v>0</v>
      </c>
      <c r="N11713" s="35">
        <v>0</v>
      </c>
      <c r="O11713" s="35">
        <v>0</v>
      </c>
      <c r="P11713" s="36">
        <v>12</v>
      </c>
      <c r="Q11713" s="37">
        <v>62</v>
      </c>
      <c r="R11713" s="36">
        <v>0</v>
      </c>
      <c r="S11713" s="39">
        <f t="shared" si="410"/>
        <v>62</v>
      </c>
      <c r="T11713" s="34" t="s">
        <v>29</v>
      </c>
      <c r="U11713" s="12">
        <f>((alpha*(beta^speed))*(speed^ceta))</f>
        <v>3.4489990024160226</v>
      </c>
      <c r="V11713" s="8">
        <f t="shared" si="411"/>
        <v>62</v>
      </c>
    </row>
    <row r="11714" spans="1:22">
      <c r="A11714" s="34" t="s">
        <v>19</v>
      </c>
      <c r="B11714" s="34" t="s">
        <v>77</v>
      </c>
      <c r="C11714" s="5" t="s">
        <v>202</v>
      </c>
      <c r="D11714" s="35" t="s">
        <v>89</v>
      </c>
      <c r="E11714" s="36" t="s">
        <v>16</v>
      </c>
      <c r="F11714" s="37">
        <v>50</v>
      </c>
      <c r="G11714" s="38">
        <v>0.04</v>
      </c>
      <c r="H11714" s="34">
        <v>0.9837629882793002</v>
      </c>
      <c r="I11714" s="35">
        <v>11.186741096161638</v>
      </c>
      <c r="J11714" s="35">
        <v>22.358298857482495</v>
      </c>
      <c r="K11714" s="35">
        <v>0.20397940929478794</v>
      </c>
      <c r="L11714" s="35">
        <v>0.44240956937754822</v>
      </c>
      <c r="M11714" s="35">
        <v>3.9565249255737192E-2</v>
      </c>
      <c r="N11714" s="35">
        <v>0</v>
      </c>
      <c r="O11714" s="35">
        <v>0</v>
      </c>
      <c r="P11714" s="36">
        <v>12</v>
      </c>
      <c r="Q11714" s="37">
        <v>60</v>
      </c>
      <c r="R11714" s="36">
        <v>10</v>
      </c>
      <c r="S11714" s="39">
        <f t="shared" ref="S11714:S11777" si="412">V11714</f>
        <v>60</v>
      </c>
      <c r="T11714" s="34" t="s">
        <v>44</v>
      </c>
      <c r="U11714" s="12">
        <f>(alpha+(beta/(1+EXP((((-1)*ceta)+(delta*LN(speed)))+(epsilon*speed)))))</f>
        <v>11.596328753901552</v>
      </c>
      <c r="V11714" s="8">
        <f t="shared" ref="V11714:V11777" si="413">IF($V$1&lt;P11714,P11714,IF($V$1&gt;Q11714,Q11714,$V$1))</f>
        <v>60</v>
      </c>
    </row>
    <row r="11715" spans="1:22">
      <c r="A11715" s="34" t="s">
        <v>19</v>
      </c>
      <c r="B11715" s="34" t="s">
        <v>77</v>
      </c>
      <c r="C11715" s="5" t="s">
        <v>203</v>
      </c>
      <c r="D11715" s="35" t="s">
        <v>89</v>
      </c>
      <c r="E11715" s="36" t="s">
        <v>16</v>
      </c>
      <c r="F11715" s="37">
        <v>50</v>
      </c>
      <c r="G11715" s="38">
        <v>0.04</v>
      </c>
      <c r="H11715" s="34">
        <v>0.9940965635553175</v>
      </c>
      <c r="I11715" s="35">
        <v>5.8184640382954891</v>
      </c>
      <c r="J11715" s="35">
        <v>154.97509070890902</v>
      </c>
      <c r="K11715" s="35">
        <v>-1.0855389958054238</v>
      </c>
      <c r="L11715" s="35">
        <v>-0.22560795946490184</v>
      </c>
      <c r="M11715" s="35">
        <v>0.19153463281949767</v>
      </c>
      <c r="N11715" s="35">
        <v>0</v>
      </c>
      <c r="O11715" s="35">
        <v>0</v>
      </c>
      <c r="P11715" s="36">
        <v>12</v>
      </c>
      <c r="Q11715" s="37">
        <v>62</v>
      </c>
      <c r="R11715" s="36">
        <v>10</v>
      </c>
      <c r="S11715" s="39">
        <f t="shared" si="412"/>
        <v>62</v>
      </c>
      <c r="T11715" s="34" t="s">
        <v>44</v>
      </c>
      <c r="U11715" s="12">
        <f>(alpha+(beta/(1+EXP((((-1)*ceta)+(delta*LN(speed)))+(epsilon*speed)))))</f>
        <v>5.8193884865964103</v>
      </c>
      <c r="V11715" s="8">
        <f t="shared" si="413"/>
        <v>62</v>
      </c>
    </row>
    <row r="11716" spans="1:22">
      <c r="A11716" s="34" t="s">
        <v>19</v>
      </c>
      <c r="B11716" s="34" t="s">
        <v>77</v>
      </c>
      <c r="C11716" s="5" t="s">
        <v>202</v>
      </c>
      <c r="D11716" s="35" t="s">
        <v>89</v>
      </c>
      <c r="E11716" s="36" t="s">
        <v>14</v>
      </c>
      <c r="F11716" s="37">
        <v>50</v>
      </c>
      <c r="G11716" s="38">
        <v>0.04</v>
      </c>
      <c r="H11716" s="34">
        <v>0.96349023078339724</v>
      </c>
      <c r="I11716" s="35">
        <v>1.3696616279880294</v>
      </c>
      <c r="J11716" s="35">
        <v>0.20002050589682457</v>
      </c>
      <c r="K11716" s="35">
        <v>-2.2541114465624889E-3</v>
      </c>
      <c r="L11716" s="35">
        <v>0</v>
      </c>
      <c r="M11716" s="35">
        <v>0</v>
      </c>
      <c r="N11716" s="35">
        <v>0</v>
      </c>
      <c r="O11716" s="35">
        <v>0</v>
      </c>
      <c r="P11716" s="36">
        <v>12</v>
      </c>
      <c r="Q11716" s="37">
        <v>60</v>
      </c>
      <c r="R11716" s="36">
        <v>5</v>
      </c>
      <c r="S11716" s="39">
        <f t="shared" si="412"/>
        <v>60</v>
      </c>
      <c r="T11716" s="34" t="s">
        <v>36</v>
      </c>
      <c r="U11716" s="12">
        <f>(1/(((ceta*(speed^2))+(beta*speed))+alpha))</f>
        <v>0.19025546608019309</v>
      </c>
      <c r="V11716" s="8">
        <f t="shared" si="413"/>
        <v>60</v>
      </c>
    </row>
    <row r="11717" spans="1:22">
      <c r="A11717" s="34" t="s">
        <v>19</v>
      </c>
      <c r="B11717" s="34" t="s">
        <v>77</v>
      </c>
      <c r="C11717" s="5" t="s">
        <v>203</v>
      </c>
      <c r="D11717" s="35" t="s">
        <v>89</v>
      </c>
      <c r="E11717" s="36" t="s">
        <v>14</v>
      </c>
      <c r="F11717" s="37">
        <v>50</v>
      </c>
      <c r="G11717" s="38">
        <v>0.04</v>
      </c>
      <c r="H11717" s="34">
        <v>0.98574956940899672</v>
      </c>
      <c r="I11717" s="35">
        <v>0.63192533509236071</v>
      </c>
      <c r="J11717" s="35">
        <v>1.0133782371459752</v>
      </c>
      <c r="K11717" s="35">
        <v>-0.66677539149526277</v>
      </c>
      <c r="L11717" s="35">
        <v>0</v>
      </c>
      <c r="M11717" s="35">
        <v>0</v>
      </c>
      <c r="N11717" s="35">
        <v>0</v>
      </c>
      <c r="O11717" s="35">
        <v>0</v>
      </c>
      <c r="P11717" s="36">
        <v>12</v>
      </c>
      <c r="Q11717" s="37">
        <v>62</v>
      </c>
      <c r="R11717" s="36">
        <v>0</v>
      </c>
      <c r="S11717" s="39">
        <f t="shared" si="412"/>
        <v>62</v>
      </c>
      <c r="T11717" s="34" t="s">
        <v>29</v>
      </c>
      <c r="U11717" s="12">
        <f>((alpha*(beta^speed))*(speed^ceta))</f>
        <v>9.1913783620617501E-2</v>
      </c>
      <c r="V11717" s="8">
        <f t="shared" si="413"/>
        <v>62</v>
      </c>
    </row>
    <row r="11718" spans="1:22">
      <c r="A11718" s="34" t="s">
        <v>19</v>
      </c>
      <c r="B11718" s="34" t="s">
        <v>77</v>
      </c>
      <c r="C11718" s="5" t="s">
        <v>202</v>
      </c>
      <c r="D11718" s="35" t="s">
        <v>89</v>
      </c>
      <c r="E11718" s="36" t="s">
        <v>18</v>
      </c>
      <c r="F11718" s="37">
        <v>50</v>
      </c>
      <c r="G11718" s="38">
        <v>0.04</v>
      </c>
      <c r="H11718" s="34">
        <v>0.97354267496994917</v>
      </c>
      <c r="I11718" s="35">
        <v>0.63302866320317808</v>
      </c>
      <c r="J11718" s="35">
        <v>1.0013692695745993</v>
      </c>
      <c r="K11718" s="35">
        <v>-0.4913578439765634</v>
      </c>
      <c r="L11718" s="35">
        <v>0</v>
      </c>
      <c r="M11718" s="35">
        <v>0</v>
      </c>
      <c r="N11718" s="35">
        <v>0</v>
      </c>
      <c r="O11718" s="35">
        <v>0</v>
      </c>
      <c r="P11718" s="36">
        <v>12</v>
      </c>
      <c r="Q11718" s="37">
        <v>60</v>
      </c>
      <c r="R11718" s="36">
        <v>0</v>
      </c>
      <c r="S11718" s="39">
        <f t="shared" si="412"/>
        <v>60</v>
      </c>
      <c r="T11718" s="34" t="s">
        <v>29</v>
      </c>
      <c r="U11718" s="12">
        <f>((alpha*(beta^speed))*(speed^ceta))</f>
        <v>9.1911610964167639E-2</v>
      </c>
      <c r="V11718" s="8">
        <f t="shared" si="413"/>
        <v>60</v>
      </c>
    </row>
    <row r="11719" spans="1:22">
      <c r="A11719" s="34" t="s">
        <v>19</v>
      </c>
      <c r="B11719" s="34" t="s">
        <v>77</v>
      </c>
      <c r="C11719" s="5" t="s">
        <v>203</v>
      </c>
      <c r="D11719" s="35" t="s">
        <v>89</v>
      </c>
      <c r="E11719" s="36" t="s">
        <v>18</v>
      </c>
      <c r="F11719" s="37">
        <v>50</v>
      </c>
      <c r="G11719" s="38">
        <v>0.04</v>
      </c>
      <c r="H11719" s="34">
        <v>0.98991144778089857</v>
      </c>
      <c r="I11719" s="35">
        <v>0.7053548344827385</v>
      </c>
      <c r="J11719" s="35">
        <v>0.97702781175428699</v>
      </c>
      <c r="K11719" s="35">
        <v>-0.31592621023412421</v>
      </c>
      <c r="L11719" s="35">
        <v>0</v>
      </c>
      <c r="M11719" s="35">
        <v>0</v>
      </c>
      <c r="N11719" s="35">
        <v>0</v>
      </c>
      <c r="O11719" s="35">
        <v>0</v>
      </c>
      <c r="P11719" s="36">
        <v>12</v>
      </c>
      <c r="Q11719" s="37">
        <v>62</v>
      </c>
      <c r="R11719" s="36">
        <v>0</v>
      </c>
      <c r="S11719" s="39">
        <f t="shared" si="412"/>
        <v>62</v>
      </c>
      <c r="T11719" s="34" t="s">
        <v>29</v>
      </c>
      <c r="U11719" s="12">
        <f>((alpha*(beta^speed))*(speed^ceta))</f>
        <v>4.5328731855719187E-2</v>
      </c>
      <c r="V11719" s="8">
        <f t="shared" si="413"/>
        <v>62</v>
      </c>
    </row>
    <row r="11720" spans="1:22">
      <c r="A11720" s="34" t="s">
        <v>19</v>
      </c>
      <c r="B11720" s="34" t="s">
        <v>77</v>
      </c>
      <c r="C11720" s="5" t="s">
        <v>202</v>
      </c>
      <c r="D11720" s="35" t="s">
        <v>89</v>
      </c>
      <c r="E11720" s="36" t="s">
        <v>17</v>
      </c>
      <c r="F11720" s="37">
        <v>50</v>
      </c>
      <c r="G11720" s="38">
        <v>0.04</v>
      </c>
      <c r="H11720" s="34">
        <v>0.97160475882217578</v>
      </c>
      <c r="I11720" s="35">
        <v>-4.3512941116539252E-3</v>
      </c>
      <c r="J11720" s="35">
        <v>0.60801677999954729</v>
      </c>
      <c r="K11720" s="35">
        <v>-30.269654487761755</v>
      </c>
      <c r="L11720" s="35">
        <v>1724.5352734515345</v>
      </c>
      <c r="M11720" s="35">
        <v>0</v>
      </c>
      <c r="N11720" s="35">
        <v>0</v>
      </c>
      <c r="O11720" s="35">
        <v>0</v>
      </c>
      <c r="P11720" s="36">
        <v>12</v>
      </c>
      <c r="Q11720" s="37">
        <v>60</v>
      </c>
      <c r="R11720" s="36">
        <v>14</v>
      </c>
      <c r="S11720" s="39">
        <f t="shared" si="412"/>
        <v>60</v>
      </c>
      <c r="T11720" s="34" t="s">
        <v>51</v>
      </c>
      <c r="U11720" s="12">
        <f>(((alpha*(speed^3))+(beta*(speed^2))+(ceta*speed))+delta)</f>
        <v>1157.3368840669514</v>
      </c>
      <c r="V11720" s="8">
        <f t="shared" si="413"/>
        <v>60</v>
      </c>
    </row>
    <row r="11721" spans="1:22">
      <c r="A11721" s="34" t="s">
        <v>19</v>
      </c>
      <c r="B11721" s="34" t="s">
        <v>77</v>
      </c>
      <c r="C11721" s="5" t="s">
        <v>203</v>
      </c>
      <c r="D11721" s="35" t="s">
        <v>89</v>
      </c>
      <c r="E11721" s="36" t="s">
        <v>17</v>
      </c>
      <c r="F11721" s="37">
        <v>50</v>
      </c>
      <c r="G11721" s="38">
        <v>0.04</v>
      </c>
      <c r="H11721" s="34">
        <v>0.96329030075517352</v>
      </c>
      <c r="I11721" s="35">
        <v>-4.2517565218503535E-3</v>
      </c>
      <c r="J11721" s="35">
        <v>0.60829681120836365</v>
      </c>
      <c r="K11721" s="35">
        <v>-30.324121248615462</v>
      </c>
      <c r="L11721" s="35">
        <v>1681.1744525757767</v>
      </c>
      <c r="M11721" s="35">
        <v>0</v>
      </c>
      <c r="N11721" s="35">
        <v>0</v>
      </c>
      <c r="O11721" s="35">
        <v>0</v>
      </c>
      <c r="P11721" s="36">
        <v>12</v>
      </c>
      <c r="Q11721" s="37">
        <v>62</v>
      </c>
      <c r="R11721" s="36">
        <v>14</v>
      </c>
      <c r="S11721" s="39">
        <f t="shared" si="412"/>
        <v>62</v>
      </c>
      <c r="T11721" s="34" t="s">
        <v>51</v>
      </c>
      <c r="U11721" s="12">
        <f>(((alpha*(speed^3))+(beta*(speed^2))+(ceta*speed))+delta)</f>
        <v>1126.059249107017</v>
      </c>
      <c r="V11721" s="8">
        <f t="shared" si="413"/>
        <v>62</v>
      </c>
    </row>
    <row r="11722" spans="1:22">
      <c r="A11722" s="34" t="s">
        <v>19</v>
      </c>
      <c r="B11722" s="34" t="s">
        <v>77</v>
      </c>
      <c r="C11722" s="5" t="s">
        <v>202</v>
      </c>
      <c r="D11722" s="35" t="s">
        <v>89</v>
      </c>
      <c r="E11722" s="36" t="s">
        <v>15</v>
      </c>
      <c r="F11722" s="37">
        <v>100</v>
      </c>
      <c r="G11722" s="38">
        <v>0.04</v>
      </c>
      <c r="H11722" s="34">
        <v>0.90821151030722846</v>
      </c>
      <c r="I11722" s="35">
        <v>-2.0136210661793032E-4</v>
      </c>
      <c r="J11722" s="35">
        <v>1.7165772909967403E-2</v>
      </c>
      <c r="K11722" s="35">
        <v>-0.51732068556894173</v>
      </c>
      <c r="L11722" s="35">
        <v>9.7882012930054412</v>
      </c>
      <c r="M11722" s="35">
        <v>0</v>
      </c>
      <c r="N11722" s="35">
        <v>0</v>
      </c>
      <c r="O11722" s="35">
        <v>0</v>
      </c>
      <c r="P11722" s="36">
        <v>12</v>
      </c>
      <c r="Q11722" s="37">
        <v>44</v>
      </c>
      <c r="R11722" s="36">
        <v>14</v>
      </c>
      <c r="S11722" s="39">
        <f t="shared" si="412"/>
        <v>44</v>
      </c>
      <c r="T11722" s="34" t="s">
        <v>51</v>
      </c>
      <c r="U11722" s="12">
        <f>(((alpha*(speed^3))+(beta*(speed^2))+(ceta*speed))+delta)</f>
        <v>3.1061977915271211</v>
      </c>
      <c r="V11722" s="8">
        <f t="shared" si="413"/>
        <v>44</v>
      </c>
    </row>
    <row r="11723" spans="1:22">
      <c r="A11723" s="34" t="s">
        <v>19</v>
      </c>
      <c r="B11723" s="34" t="s">
        <v>77</v>
      </c>
      <c r="C11723" s="5" t="s">
        <v>203</v>
      </c>
      <c r="D11723" s="35" t="s">
        <v>89</v>
      </c>
      <c r="E11723" s="36" t="s">
        <v>15</v>
      </c>
      <c r="F11723" s="37">
        <v>100</v>
      </c>
      <c r="G11723" s="38">
        <v>0.04</v>
      </c>
      <c r="H11723" s="34">
        <v>0.9913752153221288</v>
      </c>
      <c r="I11723" s="35">
        <v>2.753646186279743</v>
      </c>
      <c r="J11723" s="35">
        <v>69.597657507960193</v>
      </c>
      <c r="K11723" s="35">
        <v>-0.13811652460501717</v>
      </c>
      <c r="L11723" s="35">
        <v>0.67567139828446676</v>
      </c>
      <c r="M11723" s="35">
        <v>2.1349415362696973E-2</v>
      </c>
      <c r="N11723" s="35">
        <v>0</v>
      </c>
      <c r="O11723" s="35">
        <v>0</v>
      </c>
      <c r="P11723" s="36">
        <v>12</v>
      </c>
      <c r="Q11723" s="37">
        <v>44</v>
      </c>
      <c r="R11723" s="36">
        <v>10</v>
      </c>
      <c r="S11723" s="39">
        <f t="shared" si="412"/>
        <v>44</v>
      </c>
      <c r="T11723" s="34" t="s">
        <v>44</v>
      </c>
      <c r="U11723" s="12">
        <f>(alpha+(beta/(1+EXP((((-1)*ceta)+(delta*LN(speed)))+(epsilon*speed)))))</f>
        <v>4.5438206072421021</v>
      </c>
      <c r="V11723" s="8">
        <f t="shared" si="413"/>
        <v>44</v>
      </c>
    </row>
    <row r="11724" spans="1:22">
      <c r="A11724" s="34" t="s">
        <v>19</v>
      </c>
      <c r="B11724" s="34" t="s">
        <v>77</v>
      </c>
      <c r="C11724" s="5" t="s">
        <v>202</v>
      </c>
      <c r="D11724" s="35" t="s">
        <v>89</v>
      </c>
      <c r="E11724" s="36" t="s">
        <v>16</v>
      </c>
      <c r="F11724" s="37">
        <v>100</v>
      </c>
      <c r="G11724" s="38">
        <v>0.04</v>
      </c>
      <c r="H11724" s="34">
        <v>0.97812470514648331</v>
      </c>
      <c r="I11724" s="35">
        <v>-1.867844998871714E-4</v>
      </c>
      <c r="J11724" s="35">
        <v>1.742123894971331E-2</v>
      </c>
      <c r="K11724" s="35">
        <v>-0.65913357501896275</v>
      </c>
      <c r="L11724" s="35">
        <v>26.902312016477733</v>
      </c>
      <c r="M11724" s="35">
        <v>0</v>
      </c>
      <c r="N11724" s="35">
        <v>0</v>
      </c>
      <c r="O11724" s="35">
        <v>0</v>
      </c>
      <c r="P11724" s="36">
        <v>12</v>
      </c>
      <c r="Q11724" s="37">
        <v>44</v>
      </c>
      <c r="R11724" s="36">
        <v>14</v>
      </c>
      <c r="S11724" s="39">
        <f t="shared" si="412"/>
        <v>44</v>
      </c>
      <c r="T11724" s="34" t="s">
        <v>51</v>
      </c>
      <c r="U11724" s="12">
        <f>(((alpha*(speed^3))+(beta*(speed^2))+(ceta*speed))+delta)</f>
        <v>15.716902483899531</v>
      </c>
      <c r="V11724" s="8">
        <f t="shared" si="413"/>
        <v>44</v>
      </c>
    </row>
    <row r="11725" spans="1:22">
      <c r="A11725" s="34" t="s">
        <v>19</v>
      </c>
      <c r="B11725" s="34" t="s">
        <v>77</v>
      </c>
      <c r="C11725" s="5" t="s">
        <v>203</v>
      </c>
      <c r="D11725" s="35" t="s">
        <v>89</v>
      </c>
      <c r="E11725" s="36" t="s">
        <v>16</v>
      </c>
      <c r="F11725" s="37">
        <v>100</v>
      </c>
      <c r="G11725" s="38">
        <v>0.04</v>
      </c>
      <c r="H11725" s="34">
        <v>0.98971210412651578</v>
      </c>
      <c r="I11725" s="35">
        <v>3.6070063119279103</v>
      </c>
      <c r="J11725" s="35">
        <v>0.2305177338409013</v>
      </c>
      <c r="K11725" s="35">
        <v>6462.1243260260853</v>
      </c>
      <c r="L11725" s="35">
        <v>-2.7461408647074954</v>
      </c>
      <c r="M11725" s="35">
        <v>0</v>
      </c>
      <c r="N11725" s="35">
        <v>0</v>
      </c>
      <c r="O11725" s="35">
        <v>0</v>
      </c>
      <c r="P11725" s="36">
        <v>12</v>
      </c>
      <c r="Q11725" s="37">
        <v>44</v>
      </c>
      <c r="R11725" s="36">
        <v>1</v>
      </c>
      <c r="S11725" s="39">
        <f t="shared" si="412"/>
        <v>44</v>
      </c>
      <c r="T11725" s="34" t="s">
        <v>30</v>
      </c>
      <c r="U11725" s="12">
        <f>((alpha*(speed^beta))+(ceta*(speed^delta)))</f>
        <v>8.827878669722768</v>
      </c>
      <c r="V11725" s="8">
        <f t="shared" si="413"/>
        <v>44</v>
      </c>
    </row>
    <row r="11726" spans="1:22">
      <c r="A11726" s="34" t="s">
        <v>19</v>
      </c>
      <c r="B11726" s="34" t="s">
        <v>77</v>
      </c>
      <c r="C11726" s="5" t="s">
        <v>202</v>
      </c>
      <c r="D11726" s="35" t="s">
        <v>89</v>
      </c>
      <c r="E11726" s="36" t="s">
        <v>14</v>
      </c>
      <c r="F11726" s="37">
        <v>100</v>
      </c>
      <c r="G11726" s="38">
        <v>0.04</v>
      </c>
      <c r="H11726" s="34">
        <v>0.90029707662430514</v>
      </c>
      <c r="I11726" s="35">
        <v>-1.1002897337046471E-5</v>
      </c>
      <c r="J11726" s="35">
        <v>9.7325509939998338E-4</v>
      </c>
      <c r="K11726" s="35">
        <v>-3.0003580047022093E-2</v>
      </c>
      <c r="L11726" s="35">
        <v>0.56180660562216267</v>
      </c>
      <c r="M11726" s="35">
        <v>0</v>
      </c>
      <c r="N11726" s="35">
        <v>0</v>
      </c>
      <c r="O11726" s="35">
        <v>0</v>
      </c>
      <c r="P11726" s="36">
        <v>12</v>
      </c>
      <c r="Q11726" s="37">
        <v>44</v>
      </c>
      <c r="R11726" s="36">
        <v>14</v>
      </c>
      <c r="S11726" s="39">
        <f t="shared" si="412"/>
        <v>44</v>
      </c>
      <c r="T11726" s="34" t="s">
        <v>51</v>
      </c>
      <c r="U11726" s="12">
        <f>(((alpha*(speed^3))+(beta*(speed^2))+(ceta*speed))+delta)</f>
        <v>0.18860014923259194</v>
      </c>
      <c r="V11726" s="8">
        <f t="shared" si="413"/>
        <v>44</v>
      </c>
    </row>
    <row r="11727" spans="1:22">
      <c r="A11727" s="34" t="s">
        <v>19</v>
      </c>
      <c r="B11727" s="34" t="s">
        <v>77</v>
      </c>
      <c r="C11727" s="5" t="s">
        <v>203</v>
      </c>
      <c r="D11727" s="35" t="s">
        <v>89</v>
      </c>
      <c r="E11727" s="36" t="s">
        <v>14</v>
      </c>
      <c r="F11727" s="37">
        <v>100</v>
      </c>
      <c r="G11727" s="38">
        <v>0.04</v>
      </c>
      <c r="H11727" s="34">
        <v>0.98631079406626199</v>
      </c>
      <c r="I11727" s="35">
        <v>-2.2471749048729364</v>
      </c>
      <c r="J11727" s="35">
        <v>5.6219913079538264</v>
      </c>
      <c r="K11727" s="35">
        <v>1.9867627676004827E-2</v>
      </c>
      <c r="L11727" s="35">
        <v>0</v>
      </c>
      <c r="M11727" s="35">
        <v>0</v>
      </c>
      <c r="N11727" s="35">
        <v>0</v>
      </c>
      <c r="O11727" s="35">
        <v>0</v>
      </c>
      <c r="P11727" s="36">
        <v>12</v>
      </c>
      <c r="Q11727" s="37">
        <v>44</v>
      </c>
      <c r="R11727" s="36">
        <v>13</v>
      </c>
      <c r="S11727" s="39">
        <f t="shared" si="412"/>
        <v>44</v>
      </c>
      <c r="T11727" s="34" t="s">
        <v>50</v>
      </c>
      <c r="U11727" s="12">
        <f>EXP((alpha+(beta/speed))+(ceta*LN(speed)))</f>
        <v>0.12948121005833549</v>
      </c>
      <c r="V11727" s="8">
        <f t="shared" si="413"/>
        <v>44</v>
      </c>
    </row>
    <row r="11728" spans="1:22">
      <c r="A11728" s="34" t="s">
        <v>19</v>
      </c>
      <c r="B11728" s="34" t="s">
        <v>77</v>
      </c>
      <c r="C11728" s="5" t="s">
        <v>202</v>
      </c>
      <c r="D11728" s="35" t="s">
        <v>89</v>
      </c>
      <c r="E11728" s="36" t="s">
        <v>18</v>
      </c>
      <c r="F11728" s="37">
        <v>100</v>
      </c>
      <c r="G11728" s="38">
        <v>0.04</v>
      </c>
      <c r="H11728" s="34">
        <v>0.98523534558145442</v>
      </c>
      <c r="I11728" s="35">
        <v>-3.7475008498931794E-6</v>
      </c>
      <c r="J11728" s="35">
        <v>3.9848734975882606E-4</v>
      </c>
      <c r="K11728" s="35">
        <v>-1.5630420837748241E-2</v>
      </c>
      <c r="L11728" s="35">
        <v>0.34974360859140502</v>
      </c>
      <c r="M11728" s="35">
        <v>0</v>
      </c>
      <c r="N11728" s="35">
        <v>0</v>
      </c>
      <c r="O11728" s="35">
        <v>0</v>
      </c>
      <c r="P11728" s="36">
        <v>12</v>
      </c>
      <c r="Q11728" s="37">
        <v>44</v>
      </c>
      <c r="R11728" s="36">
        <v>14</v>
      </c>
      <c r="S11728" s="39">
        <f t="shared" si="412"/>
        <v>44</v>
      </c>
      <c r="T11728" s="34" t="s">
        <v>51</v>
      </c>
      <c r="U11728" s="12">
        <f>(((alpha*(speed^3))+(beta*(speed^2))+(ceta*speed))+delta)</f>
        <v>0.11424948846626909</v>
      </c>
      <c r="V11728" s="8">
        <f t="shared" si="413"/>
        <v>44</v>
      </c>
    </row>
    <row r="11729" spans="1:28">
      <c r="A11729" s="34" t="s">
        <v>19</v>
      </c>
      <c r="B11729" s="34" t="s">
        <v>77</v>
      </c>
      <c r="C11729" s="5" t="s">
        <v>203</v>
      </c>
      <c r="D11729" s="35" t="s">
        <v>89</v>
      </c>
      <c r="E11729" s="36" t="s">
        <v>18</v>
      </c>
      <c r="F11729" s="37">
        <v>100</v>
      </c>
      <c r="G11729" s="38">
        <v>0.04</v>
      </c>
      <c r="H11729" s="34">
        <v>0.99093326858422914</v>
      </c>
      <c r="I11729" s="35">
        <v>0.67958910743644041</v>
      </c>
      <c r="J11729" s="35">
        <v>0.95918279394567219</v>
      </c>
      <c r="K11729" s="35">
        <v>-0.15896685721827672</v>
      </c>
      <c r="L11729" s="35">
        <v>0</v>
      </c>
      <c r="M11729" s="35">
        <v>0</v>
      </c>
      <c r="N11729" s="35">
        <v>0</v>
      </c>
      <c r="O11729" s="35">
        <v>0</v>
      </c>
      <c r="P11729" s="36">
        <v>12</v>
      </c>
      <c r="Q11729" s="37">
        <v>44</v>
      </c>
      <c r="R11729" s="36">
        <v>0</v>
      </c>
      <c r="S11729" s="39">
        <f t="shared" si="412"/>
        <v>44</v>
      </c>
      <c r="T11729" s="34" t="s">
        <v>29</v>
      </c>
      <c r="U11729" s="12">
        <f>((alpha*(beta^speed))*(speed^ceta))</f>
        <v>5.951858645033932E-2</v>
      </c>
      <c r="V11729" s="8">
        <f t="shared" si="413"/>
        <v>44</v>
      </c>
    </row>
    <row r="11730" spans="1:28">
      <c r="A11730" s="34" t="s">
        <v>19</v>
      </c>
      <c r="B11730" s="34" t="s">
        <v>77</v>
      </c>
      <c r="C11730" s="5" t="s">
        <v>202</v>
      </c>
      <c r="D11730" s="35" t="s">
        <v>89</v>
      </c>
      <c r="E11730" s="36" t="s">
        <v>17</v>
      </c>
      <c r="F11730" s="37">
        <v>100</v>
      </c>
      <c r="G11730" s="38">
        <v>0.04</v>
      </c>
      <c r="H11730" s="34">
        <v>0.96828711507587362</v>
      </c>
      <c r="I11730" s="35">
        <v>-1.6974505480912578E-2</v>
      </c>
      <c r="J11730" s="35">
        <v>1.51266610295321</v>
      </c>
      <c r="K11730" s="35">
        <v>-52.510297946921824</v>
      </c>
      <c r="L11730" s="35">
        <v>2448.4782030836432</v>
      </c>
      <c r="M11730" s="35">
        <v>0</v>
      </c>
      <c r="N11730" s="35">
        <v>0</v>
      </c>
      <c r="O11730" s="35">
        <v>0</v>
      </c>
      <c r="P11730" s="36">
        <v>12</v>
      </c>
      <c r="Q11730" s="37">
        <v>44</v>
      </c>
      <c r="R11730" s="36">
        <v>14</v>
      </c>
      <c r="S11730" s="39">
        <f t="shared" si="412"/>
        <v>44</v>
      </c>
      <c r="T11730" s="34" t="s">
        <v>51</v>
      </c>
      <c r="U11730" s="12">
        <f>(((alpha*(speed^3))+(beta*(speed^2))+(ceta*speed))+delta)</f>
        <v>1620.5903938504407</v>
      </c>
      <c r="V11730" s="8">
        <f t="shared" si="413"/>
        <v>44</v>
      </c>
    </row>
    <row r="11731" spans="1:28">
      <c r="A11731" s="34" t="s">
        <v>19</v>
      </c>
      <c r="B11731" s="34" t="s">
        <v>77</v>
      </c>
      <c r="C11731" s="5" t="s">
        <v>203</v>
      </c>
      <c r="D11731" s="35" t="s">
        <v>89</v>
      </c>
      <c r="E11731" s="36" t="s">
        <v>17</v>
      </c>
      <c r="F11731" s="37">
        <v>100</v>
      </c>
      <c r="G11731" s="38">
        <v>0.04</v>
      </c>
      <c r="H11731" s="34">
        <v>0.96630241246721793</v>
      </c>
      <c r="I11731" s="35">
        <v>-1.3157698243990443E-2</v>
      </c>
      <c r="J11731" s="35">
        <v>1.2626936035322476</v>
      </c>
      <c r="K11731" s="35">
        <v>-47.125896734658085</v>
      </c>
      <c r="L11731" s="35">
        <v>2357.0373822484726</v>
      </c>
      <c r="M11731" s="35">
        <v>0</v>
      </c>
      <c r="N11731" s="35">
        <v>0</v>
      </c>
      <c r="O11731" s="35">
        <v>0</v>
      </c>
      <c r="P11731" s="36">
        <v>12</v>
      </c>
      <c r="Q11731" s="37">
        <v>44</v>
      </c>
      <c r="R11731" s="36">
        <v>14</v>
      </c>
      <c r="S11731" s="39">
        <f t="shared" si="412"/>
        <v>44</v>
      </c>
      <c r="T11731" s="34" t="s">
        <v>51</v>
      </c>
      <c r="U11731" s="12">
        <f>(((alpha*(speed^3))+(beta*(speed^2))+(ceta*speed))+delta)</f>
        <v>1607.2473751458663</v>
      </c>
      <c r="V11731" s="8">
        <f t="shared" si="413"/>
        <v>44</v>
      </c>
    </row>
    <row r="11732" spans="1:28">
      <c r="A11732" s="34" t="s">
        <v>19</v>
      </c>
      <c r="B11732" s="34" t="s">
        <v>77</v>
      </c>
      <c r="C11732" s="5" t="s">
        <v>202</v>
      </c>
      <c r="D11732" s="35" t="s">
        <v>89</v>
      </c>
      <c r="E11732" s="36" t="s">
        <v>15</v>
      </c>
      <c r="F11732" s="37">
        <v>0</v>
      </c>
      <c r="G11732" s="38">
        <v>0.06</v>
      </c>
      <c r="H11732" s="34">
        <v>0.98947014327961214</v>
      </c>
      <c r="I11732" s="35">
        <v>21.417999723934553</v>
      </c>
      <c r="J11732" s="35">
        <v>1.0074814294030907</v>
      </c>
      <c r="K11732" s="35">
        <v>-0.69290589664700619</v>
      </c>
      <c r="L11732" s="35">
        <v>0</v>
      </c>
      <c r="M11732" s="35">
        <v>0</v>
      </c>
      <c r="N11732" s="35">
        <v>0</v>
      </c>
      <c r="O11732" s="35">
        <v>0</v>
      </c>
      <c r="P11732" s="36">
        <v>12</v>
      </c>
      <c r="Q11732" s="37">
        <v>82</v>
      </c>
      <c r="R11732" s="36">
        <v>0</v>
      </c>
      <c r="S11732" s="39">
        <f t="shared" si="412"/>
        <v>82</v>
      </c>
      <c r="T11732" s="34" t="s">
        <v>29</v>
      </c>
      <c r="U11732" s="12">
        <f>((alpha*(beta^speed))*(speed^ceta))</f>
        <v>1.8626192118521094</v>
      </c>
      <c r="V11732" s="8">
        <f t="shared" si="413"/>
        <v>82</v>
      </c>
    </row>
    <row r="11733" spans="1:28">
      <c r="A11733" s="34" t="s">
        <v>19</v>
      </c>
      <c r="B11733" s="34" t="s">
        <v>77</v>
      </c>
      <c r="C11733" s="5" t="s">
        <v>203</v>
      </c>
      <c r="D11733" s="35" t="s">
        <v>89</v>
      </c>
      <c r="E11733" s="36" t="s">
        <v>15</v>
      </c>
      <c r="F11733" s="37">
        <v>0</v>
      </c>
      <c r="G11733" s="38">
        <v>0.06</v>
      </c>
      <c r="H11733" s="34">
        <v>0.96595776255846233</v>
      </c>
      <c r="I11733" s="35">
        <v>-10.058568946371794</v>
      </c>
      <c r="J11733" s="35">
        <v>25.200269021749428</v>
      </c>
      <c r="K11733" s="35">
        <v>1.5945275069103806</v>
      </c>
      <c r="L11733" s="35">
        <v>0.22585415935931891</v>
      </c>
      <c r="M11733" s="35">
        <v>7.2093684140901405E-3</v>
      </c>
      <c r="N11733" s="35">
        <v>0</v>
      </c>
      <c r="O11733" s="35">
        <v>0</v>
      </c>
      <c r="P11733" s="36">
        <v>12</v>
      </c>
      <c r="Q11733" s="37">
        <v>79</v>
      </c>
      <c r="R11733" s="36">
        <v>10</v>
      </c>
      <c r="S11733" s="39">
        <f t="shared" si="412"/>
        <v>79</v>
      </c>
      <c r="T11733" s="34" t="s">
        <v>44</v>
      </c>
      <c r="U11733" s="12">
        <f>(alpha+(beta/(1+EXP((((-1)*ceta)+(delta*LN(speed)))+(epsilon*speed)))))</f>
        <v>2.7817544425343659</v>
      </c>
      <c r="V11733" s="8">
        <f t="shared" si="413"/>
        <v>79</v>
      </c>
    </row>
    <row r="11734" spans="1:28">
      <c r="A11734" s="34" t="s">
        <v>19</v>
      </c>
      <c r="B11734" s="34" t="s">
        <v>77</v>
      </c>
      <c r="C11734" s="5" t="s">
        <v>202</v>
      </c>
      <c r="D11734" s="35" t="s">
        <v>89</v>
      </c>
      <c r="E11734" s="36" t="s">
        <v>16</v>
      </c>
      <c r="F11734" s="37">
        <v>0</v>
      </c>
      <c r="G11734" s="38">
        <v>0.06</v>
      </c>
      <c r="H11734" s="34">
        <v>0.97900964001942259</v>
      </c>
      <c r="I11734" s="35">
        <v>2.9820087813326768</v>
      </c>
      <c r="J11734" s="35">
        <v>0.47244927843051626</v>
      </c>
      <c r="K11734" s="35">
        <v>-0.20023159569696178</v>
      </c>
      <c r="L11734" s="35">
        <v>0</v>
      </c>
      <c r="M11734" s="35">
        <v>0</v>
      </c>
      <c r="N11734" s="35">
        <v>0</v>
      </c>
      <c r="O11734" s="35">
        <v>0</v>
      </c>
      <c r="P11734" s="36">
        <v>12</v>
      </c>
      <c r="Q11734" s="37">
        <v>82</v>
      </c>
      <c r="R11734" s="36">
        <v>13</v>
      </c>
      <c r="S11734" s="39">
        <f t="shared" si="412"/>
        <v>82</v>
      </c>
      <c r="T11734" s="34" t="s">
        <v>50</v>
      </c>
      <c r="U11734" s="12">
        <f>EXP((alpha+(beta/speed))+(ceta*LN(speed)))</f>
        <v>8.2104352052960987</v>
      </c>
      <c r="V11734" s="8">
        <f t="shared" si="413"/>
        <v>82</v>
      </c>
    </row>
    <row r="11735" spans="1:28">
      <c r="A11735" s="34" t="s">
        <v>19</v>
      </c>
      <c r="B11735" s="34" t="s">
        <v>77</v>
      </c>
      <c r="C11735" s="5" t="s">
        <v>203</v>
      </c>
      <c r="D11735" s="35" t="s">
        <v>89</v>
      </c>
      <c r="E11735" s="36" t="s">
        <v>16</v>
      </c>
      <c r="F11735" s="37">
        <v>0</v>
      </c>
      <c r="G11735" s="38">
        <v>0.06</v>
      </c>
      <c r="H11735" s="34">
        <v>0.99696557154851484</v>
      </c>
      <c r="I11735" s="35">
        <v>4.2607246974004269</v>
      </c>
      <c r="J11735" s="35">
        <v>334.97775166084097</v>
      </c>
      <c r="K11735" s="35">
        <v>0.90366502958271011</v>
      </c>
      <c r="L11735" s="35">
        <v>0.85464977099307859</v>
      </c>
      <c r="M11735" s="35">
        <v>0.14556867475212759</v>
      </c>
      <c r="N11735" s="35">
        <v>0</v>
      </c>
      <c r="O11735" s="35">
        <v>0</v>
      </c>
      <c r="P11735" s="36">
        <v>12</v>
      </c>
      <c r="Q11735" s="37">
        <v>79</v>
      </c>
      <c r="R11735" s="36">
        <v>10</v>
      </c>
      <c r="S11735" s="39">
        <f t="shared" si="412"/>
        <v>79</v>
      </c>
      <c r="T11735" s="34" t="s">
        <v>44</v>
      </c>
      <c r="U11735" s="12">
        <f>(alpha+(beta/(1+EXP((((-1)*ceta)+(delta*LN(speed)))+(epsilon*speed)))))</f>
        <v>4.2609248272081999</v>
      </c>
      <c r="V11735" s="8">
        <f t="shared" si="413"/>
        <v>79</v>
      </c>
    </row>
    <row r="11736" spans="1:28">
      <c r="A11736" s="34" t="s">
        <v>19</v>
      </c>
      <c r="B11736" s="34" t="s">
        <v>77</v>
      </c>
      <c r="C11736" s="5" t="s">
        <v>202</v>
      </c>
      <c r="D11736" s="35" t="s">
        <v>89</v>
      </c>
      <c r="E11736" s="36" t="s">
        <v>14</v>
      </c>
      <c r="F11736" s="37">
        <v>0</v>
      </c>
      <c r="G11736" s="38">
        <v>0.06</v>
      </c>
      <c r="H11736" s="34">
        <v>0.983683492439269</v>
      </c>
      <c r="I11736" s="35">
        <v>-11.992699968800736</v>
      </c>
      <c r="J11736" s="35">
        <v>4.4345612380725923</v>
      </c>
      <c r="K11736" s="35">
        <v>2.7241481863970742</v>
      </c>
      <c r="L11736" s="35">
        <v>0</v>
      </c>
      <c r="M11736" s="35">
        <v>0</v>
      </c>
      <c r="N11736" s="35">
        <v>0</v>
      </c>
      <c r="O11736" s="35">
        <v>0</v>
      </c>
      <c r="P11736" s="36">
        <v>12</v>
      </c>
      <c r="Q11736" s="37">
        <v>82</v>
      </c>
      <c r="R11736" s="36">
        <v>2</v>
      </c>
      <c r="S11736" s="39">
        <f t="shared" si="412"/>
        <v>82</v>
      </c>
      <c r="T11736" s="34" t="s">
        <v>31</v>
      </c>
      <c r="U11736" s="12">
        <f>((alpha+(beta*speed))^((-1)/ceta))</f>
        <v>0.11624097663721403</v>
      </c>
      <c r="V11736" s="8">
        <f t="shared" si="413"/>
        <v>82</v>
      </c>
    </row>
    <row r="11737" spans="1:28">
      <c r="A11737" s="34" t="s">
        <v>19</v>
      </c>
      <c r="B11737" s="34" t="s">
        <v>77</v>
      </c>
      <c r="C11737" s="5" t="s">
        <v>203</v>
      </c>
      <c r="D11737" s="35" t="s">
        <v>89</v>
      </c>
      <c r="E11737" s="36" t="s">
        <v>14</v>
      </c>
      <c r="F11737" s="37">
        <v>0</v>
      </c>
      <c r="G11737" s="38">
        <v>0.06</v>
      </c>
      <c r="H11737" s="34">
        <v>0.98128616258837775</v>
      </c>
      <c r="I11737" s="35">
        <v>1.0422272935822143</v>
      </c>
      <c r="J11737" s="35">
        <v>-0.96817895953311739</v>
      </c>
      <c r="K11737" s="35">
        <v>8.7227701463275537E-3</v>
      </c>
      <c r="L11737" s="35">
        <v>0.40093752137628386</v>
      </c>
      <c r="M11737" s="35">
        <v>0</v>
      </c>
      <c r="N11737" s="35">
        <v>0</v>
      </c>
      <c r="O11737" s="35">
        <v>0</v>
      </c>
      <c r="P11737" s="36">
        <v>12</v>
      </c>
      <c r="Q11737" s="37">
        <v>79</v>
      </c>
      <c r="R11737" s="36">
        <v>1</v>
      </c>
      <c r="S11737" s="39">
        <f t="shared" si="412"/>
        <v>79</v>
      </c>
      <c r="T11737" s="34" t="s">
        <v>30</v>
      </c>
      <c r="U11737" s="12">
        <f>((alpha*(speed^beta))+(ceta*(speed^delta)))</f>
        <v>6.5451031854583466E-2</v>
      </c>
      <c r="V11737" s="8">
        <f t="shared" si="413"/>
        <v>79</v>
      </c>
      <c r="AB11737" s="41"/>
    </row>
    <row r="11738" spans="1:28">
      <c r="A11738" s="34" t="s">
        <v>19</v>
      </c>
      <c r="B11738" s="34" t="s">
        <v>77</v>
      </c>
      <c r="C11738" s="5" t="s">
        <v>202</v>
      </c>
      <c r="D11738" s="35" t="s">
        <v>89</v>
      </c>
      <c r="E11738" s="36" t="s">
        <v>18</v>
      </c>
      <c r="F11738" s="37">
        <v>0</v>
      </c>
      <c r="G11738" s="38">
        <v>0.06</v>
      </c>
      <c r="H11738" s="34">
        <v>0.9831597561323121</v>
      </c>
      <c r="I11738" s="35">
        <v>-2.5029403265505146E-7</v>
      </c>
      <c r="J11738" s="35">
        <v>4.0672169326934831E-5</v>
      </c>
      <c r="K11738" s="35">
        <v>-3.3364014894460572E-3</v>
      </c>
      <c r="L11738" s="35">
        <v>0.19618201558883236</v>
      </c>
      <c r="M11738" s="35">
        <v>0</v>
      </c>
      <c r="N11738" s="35">
        <v>0</v>
      </c>
      <c r="O11738" s="35">
        <v>0</v>
      </c>
      <c r="P11738" s="36">
        <v>12</v>
      </c>
      <c r="Q11738" s="37">
        <v>82</v>
      </c>
      <c r="R11738" s="36">
        <v>14</v>
      </c>
      <c r="S11738" s="39">
        <f t="shared" si="412"/>
        <v>82</v>
      </c>
      <c r="T11738" s="34" t="s">
        <v>51</v>
      </c>
      <c r="U11738" s="12">
        <f>(((alpha*(speed^3))+(beta*(speed^2))+(ceta*speed))+delta)</f>
        <v>5.807263981161509E-2</v>
      </c>
      <c r="V11738" s="8">
        <f t="shared" si="413"/>
        <v>82</v>
      </c>
    </row>
    <row r="11739" spans="1:28">
      <c r="A11739" s="34" t="s">
        <v>19</v>
      </c>
      <c r="B11739" s="34" t="s">
        <v>77</v>
      </c>
      <c r="C11739" s="5" t="s">
        <v>203</v>
      </c>
      <c r="D11739" s="35" t="s">
        <v>89</v>
      </c>
      <c r="E11739" s="36" t="s">
        <v>18</v>
      </c>
      <c r="F11739" s="37">
        <v>0</v>
      </c>
      <c r="G11739" s="38">
        <v>0.06</v>
      </c>
      <c r="H11739" s="34">
        <v>0.98580718908817788</v>
      </c>
      <c r="I11739" s="35">
        <v>0.87868481104187324</v>
      </c>
      <c r="J11739" s="35">
        <v>0.9893244324537771</v>
      </c>
      <c r="K11739" s="35">
        <v>-0.52323519765060011</v>
      </c>
      <c r="L11739" s="35">
        <v>0</v>
      </c>
      <c r="M11739" s="35">
        <v>0</v>
      </c>
      <c r="N11739" s="35">
        <v>0</v>
      </c>
      <c r="O11739" s="35">
        <v>0</v>
      </c>
      <c r="P11739" s="36">
        <v>12</v>
      </c>
      <c r="Q11739" s="37">
        <v>79</v>
      </c>
      <c r="R11739" s="36">
        <v>0</v>
      </c>
      <c r="S11739" s="39">
        <f t="shared" si="412"/>
        <v>79</v>
      </c>
      <c r="T11739" s="34" t="s">
        <v>29</v>
      </c>
      <c r="U11739" s="12">
        <f>((alpha*(beta^speed))*(speed^ceta))</f>
        <v>3.8254969990653351E-2</v>
      </c>
      <c r="V11739" s="8">
        <f t="shared" si="413"/>
        <v>79</v>
      </c>
    </row>
    <row r="11740" spans="1:28">
      <c r="A11740" s="34" t="s">
        <v>19</v>
      </c>
      <c r="B11740" s="34" t="s">
        <v>77</v>
      </c>
      <c r="C11740" s="5" t="s">
        <v>202</v>
      </c>
      <c r="D11740" s="35" t="s">
        <v>89</v>
      </c>
      <c r="E11740" s="36" t="s">
        <v>17</v>
      </c>
      <c r="F11740" s="37">
        <v>0</v>
      </c>
      <c r="G11740" s="38">
        <v>0.06</v>
      </c>
      <c r="H11740" s="34">
        <v>0.98452062076551661</v>
      </c>
      <c r="I11740" s="35">
        <v>212.64791971278146</v>
      </c>
      <c r="J11740" s="35">
        <v>0.25817112507523049</v>
      </c>
      <c r="K11740" s="35">
        <v>3153.0397741497932</v>
      </c>
      <c r="L11740" s="35">
        <v>-0.62233714797532957</v>
      </c>
      <c r="M11740" s="35">
        <v>0</v>
      </c>
      <c r="N11740" s="35">
        <v>0</v>
      </c>
      <c r="O11740" s="35">
        <v>0</v>
      </c>
      <c r="P11740" s="36">
        <v>12</v>
      </c>
      <c r="Q11740" s="37">
        <v>82</v>
      </c>
      <c r="R11740" s="36">
        <v>1</v>
      </c>
      <c r="S11740" s="39">
        <f t="shared" si="412"/>
        <v>82</v>
      </c>
      <c r="T11740" s="34" t="s">
        <v>30</v>
      </c>
      <c r="U11740" s="12">
        <f>((alpha*(speed^beta))+(ceta*(speed^delta)))</f>
        <v>866.45670741698905</v>
      </c>
      <c r="V11740" s="8">
        <f t="shared" si="413"/>
        <v>82</v>
      </c>
    </row>
    <row r="11741" spans="1:28">
      <c r="A11741" s="34" t="s">
        <v>19</v>
      </c>
      <c r="B11741" s="34" t="s">
        <v>77</v>
      </c>
      <c r="C11741" s="5" t="s">
        <v>203</v>
      </c>
      <c r="D11741" s="35" t="s">
        <v>89</v>
      </c>
      <c r="E11741" s="36" t="s">
        <v>17</v>
      </c>
      <c r="F11741" s="37">
        <v>0</v>
      </c>
      <c r="G11741" s="38">
        <v>0.06</v>
      </c>
      <c r="H11741" s="34">
        <v>0.97815155719279001</v>
      </c>
      <c r="I11741" s="35">
        <v>311.1951855549168</v>
      </c>
      <c r="J11741" s="35">
        <v>0.19779079482928411</v>
      </c>
      <c r="K11741" s="35">
        <v>4681.1169221259024</v>
      </c>
      <c r="L11741" s="35">
        <v>-0.87161466770287543</v>
      </c>
      <c r="M11741" s="35">
        <v>0</v>
      </c>
      <c r="N11741" s="35">
        <v>0</v>
      </c>
      <c r="O11741" s="35">
        <v>0</v>
      </c>
      <c r="P11741" s="36">
        <v>12</v>
      </c>
      <c r="Q11741" s="37">
        <v>79</v>
      </c>
      <c r="R11741" s="36">
        <v>1</v>
      </c>
      <c r="S11741" s="39">
        <f t="shared" si="412"/>
        <v>79</v>
      </c>
      <c r="T11741" s="34" t="s">
        <v>30</v>
      </c>
      <c r="U11741" s="12">
        <f>((alpha*(speed^beta))+(ceta*(speed^delta)))</f>
        <v>842.36288849864297</v>
      </c>
      <c r="V11741" s="8">
        <f t="shared" si="413"/>
        <v>79</v>
      </c>
    </row>
    <row r="11742" spans="1:28">
      <c r="A11742" s="34" t="s">
        <v>19</v>
      </c>
      <c r="B11742" s="34" t="s">
        <v>77</v>
      </c>
      <c r="C11742" s="5" t="s">
        <v>202</v>
      </c>
      <c r="D11742" s="35" t="s">
        <v>89</v>
      </c>
      <c r="E11742" s="36" t="s">
        <v>15</v>
      </c>
      <c r="F11742" s="37">
        <v>50</v>
      </c>
      <c r="G11742" s="38">
        <v>0.06</v>
      </c>
      <c r="H11742" s="34">
        <v>0.97136357278368901</v>
      </c>
      <c r="I11742" s="35">
        <v>-8.144612914732946E-5</v>
      </c>
      <c r="J11742" s="35">
        <v>8.3995167588234009E-3</v>
      </c>
      <c r="K11742" s="35">
        <v>-0.29509675265042512</v>
      </c>
      <c r="L11742" s="35">
        <v>7.7496057544369252</v>
      </c>
      <c r="M11742" s="35">
        <v>0</v>
      </c>
      <c r="N11742" s="35">
        <v>0</v>
      </c>
      <c r="O11742" s="35">
        <v>0</v>
      </c>
      <c r="P11742" s="36">
        <v>12</v>
      </c>
      <c r="Q11742" s="37">
        <v>45</v>
      </c>
      <c r="R11742" s="36">
        <v>14</v>
      </c>
      <c r="S11742" s="39">
        <f t="shared" si="412"/>
        <v>45</v>
      </c>
      <c r="T11742" s="34" t="s">
        <v>51</v>
      </c>
      <c r="U11742" s="12">
        <f>(((alpha*(speed^3))+(beta*(speed^2))+(ceta*speed))+delta)</f>
        <v>4.0574948032347864</v>
      </c>
      <c r="V11742" s="8">
        <f t="shared" si="413"/>
        <v>45</v>
      </c>
    </row>
    <row r="11743" spans="1:28">
      <c r="A11743" s="34" t="s">
        <v>19</v>
      </c>
      <c r="B11743" s="34" t="s">
        <v>77</v>
      </c>
      <c r="C11743" s="5" t="s">
        <v>203</v>
      </c>
      <c r="D11743" s="35" t="s">
        <v>89</v>
      </c>
      <c r="E11743" s="36" t="s">
        <v>15</v>
      </c>
      <c r="F11743" s="37">
        <v>50</v>
      </c>
      <c r="G11743" s="38">
        <v>0.06</v>
      </c>
      <c r="H11743" s="34">
        <v>0.9787672696707177</v>
      </c>
      <c r="I11743" s="35">
        <v>-8.0702820607257304E-5</v>
      </c>
      <c r="J11743" s="35">
        <v>1.2563461788154316E-2</v>
      </c>
      <c r="K11743" s="35">
        <v>-0.6778666965485598</v>
      </c>
      <c r="L11743" s="35">
        <v>17.199174304074127</v>
      </c>
      <c r="M11743" s="35">
        <v>0</v>
      </c>
      <c r="N11743" s="35">
        <v>0</v>
      </c>
      <c r="O11743" s="35">
        <v>0</v>
      </c>
      <c r="P11743" s="36">
        <v>12</v>
      </c>
      <c r="Q11743" s="37">
        <v>45</v>
      </c>
      <c r="R11743" s="36">
        <v>14</v>
      </c>
      <c r="S11743" s="39">
        <f t="shared" si="412"/>
        <v>45</v>
      </c>
      <c r="T11743" s="34" t="s">
        <v>51</v>
      </c>
      <c r="U11743" s="12">
        <f>(((alpha*(speed^3))+(beta*(speed^2))+(ceta*speed))+delta)</f>
        <v>4.7821385525651046</v>
      </c>
      <c r="V11743" s="8">
        <f t="shared" si="413"/>
        <v>45</v>
      </c>
    </row>
    <row r="11744" spans="1:28">
      <c r="A11744" s="34" t="s">
        <v>19</v>
      </c>
      <c r="B11744" s="34" t="s">
        <v>77</v>
      </c>
      <c r="C11744" s="5" t="s">
        <v>202</v>
      </c>
      <c r="D11744" s="35" t="s">
        <v>89</v>
      </c>
      <c r="E11744" s="36" t="s">
        <v>16</v>
      </c>
      <c r="F11744" s="37">
        <v>50</v>
      </c>
      <c r="G11744" s="38">
        <v>0.06</v>
      </c>
      <c r="H11744" s="34">
        <v>0.98978930627837391</v>
      </c>
      <c r="I11744" s="35">
        <v>-1.0011915258475048E-4</v>
      </c>
      <c r="J11744" s="35">
        <v>1.0780463171929947E-2</v>
      </c>
      <c r="K11744" s="35">
        <v>-0.48434908722234893</v>
      </c>
      <c r="L11744" s="35">
        <v>24.325893114509388</v>
      </c>
      <c r="M11744" s="35">
        <v>0</v>
      </c>
      <c r="N11744" s="35">
        <v>0</v>
      </c>
      <c r="O11744" s="35">
        <v>0</v>
      </c>
      <c r="P11744" s="36">
        <v>12</v>
      </c>
      <c r="Q11744" s="37">
        <v>45</v>
      </c>
      <c r="R11744" s="36">
        <v>14</v>
      </c>
      <c r="S11744" s="39">
        <f t="shared" si="412"/>
        <v>45</v>
      </c>
      <c r="T11744" s="34" t="s">
        <v>51</v>
      </c>
      <c r="U11744" s="12">
        <f>(((alpha*(speed^3))+(beta*(speed^2))+(ceta*speed))+delta)</f>
        <v>15.237264333376439</v>
      </c>
      <c r="V11744" s="8">
        <f t="shared" si="413"/>
        <v>45</v>
      </c>
    </row>
    <row r="11745" spans="1:22">
      <c r="A11745" s="34" t="s">
        <v>19</v>
      </c>
      <c r="B11745" s="34" t="s">
        <v>77</v>
      </c>
      <c r="C11745" s="5" t="s">
        <v>203</v>
      </c>
      <c r="D11745" s="35" t="s">
        <v>89</v>
      </c>
      <c r="E11745" s="36" t="s">
        <v>16</v>
      </c>
      <c r="F11745" s="37">
        <v>50</v>
      </c>
      <c r="G11745" s="38">
        <v>0.06</v>
      </c>
      <c r="H11745" s="34">
        <v>0.98595781423084539</v>
      </c>
      <c r="I11745" s="35">
        <v>2776.070607104532</v>
      </c>
      <c r="J11745" s="35">
        <v>-2.2911402689798743</v>
      </c>
      <c r="K11745" s="35">
        <v>1.6789713869091547</v>
      </c>
      <c r="L11745" s="35">
        <v>0.41012128870810394</v>
      </c>
      <c r="M11745" s="35">
        <v>0</v>
      </c>
      <c r="N11745" s="35">
        <v>0</v>
      </c>
      <c r="O11745" s="35">
        <v>0</v>
      </c>
      <c r="P11745" s="36">
        <v>12</v>
      </c>
      <c r="Q11745" s="37">
        <v>45</v>
      </c>
      <c r="R11745" s="36">
        <v>1</v>
      </c>
      <c r="S11745" s="39">
        <f t="shared" si="412"/>
        <v>45</v>
      </c>
      <c r="T11745" s="34" t="s">
        <v>30</v>
      </c>
      <c r="U11745" s="12">
        <f>((alpha*(speed^beta))+(ceta*(speed^delta)))</f>
        <v>8.4520380897877327</v>
      </c>
      <c r="V11745" s="8">
        <f t="shared" si="413"/>
        <v>45</v>
      </c>
    </row>
    <row r="11746" spans="1:22">
      <c r="A11746" s="34" t="s">
        <v>19</v>
      </c>
      <c r="B11746" s="34" t="s">
        <v>77</v>
      </c>
      <c r="C11746" s="5" t="s">
        <v>202</v>
      </c>
      <c r="D11746" s="35" t="s">
        <v>89</v>
      </c>
      <c r="E11746" s="36" t="s">
        <v>14</v>
      </c>
      <c r="F11746" s="37">
        <v>50</v>
      </c>
      <c r="G11746" s="38">
        <v>0.06</v>
      </c>
      <c r="H11746" s="34">
        <v>0.98252302111539747</v>
      </c>
      <c r="I11746" s="35">
        <v>-7.6427790191623145E-6</v>
      </c>
      <c r="J11746" s="35">
        <v>7.3093577202292394E-4</v>
      </c>
      <c r="K11746" s="35">
        <v>-2.4432520711615186E-2</v>
      </c>
      <c r="L11746" s="35">
        <v>0.51959322838922206</v>
      </c>
      <c r="M11746" s="35">
        <v>0</v>
      </c>
      <c r="N11746" s="35">
        <v>0</v>
      </c>
      <c r="O11746" s="35">
        <v>0</v>
      </c>
      <c r="P11746" s="36">
        <v>12</v>
      </c>
      <c r="Q11746" s="37">
        <v>45</v>
      </c>
      <c r="R11746" s="36">
        <v>14</v>
      </c>
      <c r="S11746" s="39">
        <f t="shared" si="412"/>
        <v>45</v>
      </c>
      <c r="T11746" s="34" t="s">
        <v>51</v>
      </c>
      <c r="U11746" s="12">
        <f>(((alpha*(speed^3))+(beta*(speed^2))+(ceta*speed))+delta)</f>
        <v>0.20382649659179353</v>
      </c>
      <c r="V11746" s="8">
        <f t="shared" si="413"/>
        <v>45</v>
      </c>
    </row>
    <row r="11747" spans="1:22">
      <c r="A11747" s="34" t="s">
        <v>19</v>
      </c>
      <c r="B11747" s="34" t="s">
        <v>77</v>
      </c>
      <c r="C11747" s="5" t="s">
        <v>203</v>
      </c>
      <c r="D11747" s="35" t="s">
        <v>89</v>
      </c>
      <c r="E11747" s="36" t="s">
        <v>14</v>
      </c>
      <c r="F11747" s="37">
        <v>50</v>
      </c>
      <c r="G11747" s="38">
        <v>0.06</v>
      </c>
      <c r="H11747" s="34">
        <v>0.92432105738631987</v>
      </c>
      <c r="I11747" s="35">
        <v>0.65410173719079368</v>
      </c>
      <c r="J11747" s="35">
        <v>1.0160348986115759</v>
      </c>
      <c r="K11747" s="35">
        <v>-0.62488216485755488</v>
      </c>
      <c r="L11747" s="35">
        <v>0</v>
      </c>
      <c r="M11747" s="35">
        <v>0</v>
      </c>
      <c r="N11747" s="35">
        <v>0</v>
      </c>
      <c r="O11747" s="35">
        <v>0</v>
      </c>
      <c r="P11747" s="36">
        <v>12</v>
      </c>
      <c r="Q11747" s="37">
        <v>45</v>
      </c>
      <c r="R11747" s="36">
        <v>0</v>
      </c>
      <c r="S11747" s="39">
        <f t="shared" si="412"/>
        <v>45</v>
      </c>
      <c r="T11747" s="34" t="s">
        <v>29</v>
      </c>
      <c r="U11747" s="12">
        <f>((alpha*(beta^speed))*(speed^ceta))</f>
        <v>0.12401391722978394</v>
      </c>
      <c r="V11747" s="8">
        <f t="shared" si="413"/>
        <v>45</v>
      </c>
    </row>
    <row r="11748" spans="1:22">
      <c r="A11748" s="34" t="s">
        <v>19</v>
      </c>
      <c r="B11748" s="34" t="s">
        <v>77</v>
      </c>
      <c r="C11748" s="5" t="s">
        <v>202</v>
      </c>
      <c r="D11748" s="35" t="s">
        <v>89</v>
      </c>
      <c r="E11748" s="36" t="s">
        <v>18</v>
      </c>
      <c r="F11748" s="37">
        <v>50</v>
      </c>
      <c r="G11748" s="38">
        <v>0.06</v>
      </c>
      <c r="H11748" s="34">
        <v>0.98380566914127732</v>
      </c>
      <c r="I11748" s="35">
        <v>-2.9577516748383277E-6</v>
      </c>
      <c r="J11748" s="35">
        <v>3.2332586735167487E-4</v>
      </c>
      <c r="K11748" s="35">
        <v>-1.3703326699270241E-2</v>
      </c>
      <c r="L11748" s="35">
        <v>0.33868077500192162</v>
      </c>
      <c r="M11748" s="35">
        <v>0</v>
      </c>
      <c r="N11748" s="35">
        <v>0</v>
      </c>
      <c r="O11748" s="35">
        <v>0</v>
      </c>
      <c r="P11748" s="36">
        <v>12</v>
      </c>
      <c r="Q11748" s="37">
        <v>45</v>
      </c>
      <c r="R11748" s="36">
        <v>14</v>
      </c>
      <c r="S11748" s="39">
        <f t="shared" si="412"/>
        <v>45</v>
      </c>
      <c r="T11748" s="34" t="s">
        <v>51</v>
      </c>
      <c r="U11748" s="12">
        <f>(((alpha*(speed^3))+(beta*(speed^2))+(ceta*speed))+delta)</f>
        <v>0.10724083355225983</v>
      </c>
      <c r="V11748" s="8">
        <f t="shared" si="413"/>
        <v>45</v>
      </c>
    </row>
    <row r="11749" spans="1:22">
      <c r="A11749" s="34" t="s">
        <v>19</v>
      </c>
      <c r="B11749" s="34" t="s">
        <v>77</v>
      </c>
      <c r="C11749" s="5" t="s">
        <v>203</v>
      </c>
      <c r="D11749" s="35" t="s">
        <v>89</v>
      </c>
      <c r="E11749" s="36" t="s">
        <v>18</v>
      </c>
      <c r="F11749" s="37">
        <v>50</v>
      </c>
      <c r="G11749" s="38">
        <v>0.06</v>
      </c>
      <c r="H11749" s="34">
        <v>0.98506110649418732</v>
      </c>
      <c r="I11749" s="35">
        <v>-6.8286899052565363E-7</v>
      </c>
      <c r="J11749" s="35">
        <v>2.1233781817019408E-4</v>
      </c>
      <c r="K11749" s="35">
        <v>-1.6144634162434991E-2</v>
      </c>
      <c r="L11749" s="35">
        <v>0.42670100545708434</v>
      </c>
      <c r="M11749" s="35">
        <v>0</v>
      </c>
      <c r="N11749" s="35">
        <v>0</v>
      </c>
      <c r="O11749" s="35">
        <v>0</v>
      </c>
      <c r="P11749" s="36">
        <v>12</v>
      </c>
      <c r="Q11749" s="37">
        <v>45</v>
      </c>
      <c r="R11749" s="36">
        <v>14</v>
      </c>
      <c r="S11749" s="39">
        <f t="shared" si="412"/>
        <v>45</v>
      </c>
      <c r="T11749" s="34" t="s">
        <v>51</v>
      </c>
      <c r="U11749" s="12">
        <f>(((alpha*(speed^3))+(beta*(speed^2))+(ceta*speed))+delta)</f>
        <v>6.7950113180502647E-2</v>
      </c>
      <c r="V11749" s="8">
        <f t="shared" si="413"/>
        <v>45</v>
      </c>
    </row>
    <row r="11750" spans="1:22">
      <c r="A11750" s="34" t="s">
        <v>19</v>
      </c>
      <c r="B11750" s="34" t="s">
        <v>77</v>
      </c>
      <c r="C11750" s="5" t="s">
        <v>202</v>
      </c>
      <c r="D11750" s="35" t="s">
        <v>89</v>
      </c>
      <c r="E11750" s="36" t="s">
        <v>17</v>
      </c>
      <c r="F11750" s="37">
        <v>50</v>
      </c>
      <c r="G11750" s="38">
        <v>0.06</v>
      </c>
      <c r="H11750" s="34">
        <v>0.97871401962502258</v>
      </c>
      <c r="I11750" s="35">
        <v>-1.2389671972213714E-2</v>
      </c>
      <c r="J11750" s="35">
        <v>1.2299700549099977</v>
      </c>
      <c r="K11750" s="35">
        <v>-44.201075676334192</v>
      </c>
      <c r="L11750" s="35">
        <v>2225.9640334770461</v>
      </c>
      <c r="M11750" s="35">
        <v>0</v>
      </c>
      <c r="N11750" s="35">
        <v>0</v>
      </c>
      <c r="O11750" s="35">
        <v>0</v>
      </c>
      <c r="P11750" s="36">
        <v>12</v>
      </c>
      <c r="Q11750" s="37">
        <v>45</v>
      </c>
      <c r="R11750" s="36">
        <v>14</v>
      </c>
      <c r="S11750" s="39">
        <f t="shared" si="412"/>
        <v>45</v>
      </c>
      <c r="T11750" s="34" t="s">
        <v>51</v>
      </c>
      <c r="U11750" s="12">
        <f>(((alpha*(speed^3))+(beta*(speed^2))+(ceta*speed))+delta)</f>
        <v>1598.5961307667781</v>
      </c>
      <c r="V11750" s="8">
        <f t="shared" si="413"/>
        <v>45</v>
      </c>
    </row>
    <row r="11751" spans="1:22">
      <c r="A11751" s="34" t="s">
        <v>19</v>
      </c>
      <c r="B11751" s="34" t="s">
        <v>77</v>
      </c>
      <c r="C11751" s="5" t="s">
        <v>203</v>
      </c>
      <c r="D11751" s="35" t="s">
        <v>89</v>
      </c>
      <c r="E11751" s="36" t="s">
        <v>17</v>
      </c>
      <c r="F11751" s="37">
        <v>50</v>
      </c>
      <c r="G11751" s="38">
        <v>0.06</v>
      </c>
      <c r="H11751" s="34">
        <v>0.97142203990422049</v>
      </c>
      <c r="I11751" s="35">
        <v>-9.9589760928532022E-3</v>
      </c>
      <c r="J11751" s="35">
        <v>1.0504518577919171</v>
      </c>
      <c r="K11751" s="35">
        <v>-40.037439641586381</v>
      </c>
      <c r="L11751" s="35">
        <v>2140.591070592362</v>
      </c>
      <c r="M11751" s="35">
        <v>0</v>
      </c>
      <c r="N11751" s="35">
        <v>0</v>
      </c>
      <c r="O11751" s="35">
        <v>0</v>
      </c>
      <c r="P11751" s="36">
        <v>12</v>
      </c>
      <c r="Q11751" s="37">
        <v>45</v>
      </c>
      <c r="R11751" s="36">
        <v>14</v>
      </c>
      <c r="S11751" s="39">
        <f t="shared" si="412"/>
        <v>45</v>
      </c>
      <c r="T11751" s="34" t="s">
        <v>51</v>
      </c>
      <c r="U11751" s="12">
        <f>(((alpha*(speed^3))+(beta*(speed^2))+(ceta*speed))+delta)</f>
        <v>1558.559602288359</v>
      </c>
      <c r="V11751" s="8">
        <f t="shared" si="413"/>
        <v>45</v>
      </c>
    </row>
    <row r="11752" spans="1:22">
      <c r="A11752" s="34" t="s">
        <v>19</v>
      </c>
      <c r="B11752" s="34" t="s">
        <v>77</v>
      </c>
      <c r="C11752" s="5" t="s">
        <v>202</v>
      </c>
      <c r="D11752" s="35" t="s">
        <v>89</v>
      </c>
      <c r="E11752" s="36" t="s">
        <v>15</v>
      </c>
      <c r="F11752" s="37">
        <v>100</v>
      </c>
      <c r="G11752" s="38">
        <v>0.06</v>
      </c>
      <c r="H11752" s="34">
        <v>0.71278228090997153</v>
      </c>
      <c r="I11752" s="35">
        <v>6.5681335410611652</v>
      </c>
      <c r="J11752" s="35">
        <v>0.6641956991793887</v>
      </c>
      <c r="K11752" s="35">
        <v>86.893483962613729</v>
      </c>
      <c r="L11752" s="35">
        <v>-7.584998806507377</v>
      </c>
      <c r="M11752" s="35">
        <v>8.6143464279519097</v>
      </c>
      <c r="N11752" s="35">
        <v>0</v>
      </c>
      <c r="O11752" s="35">
        <v>0</v>
      </c>
      <c r="P11752" s="36">
        <v>11</v>
      </c>
      <c r="Q11752" s="37">
        <v>31</v>
      </c>
      <c r="R11752" s="36">
        <v>10</v>
      </c>
      <c r="S11752" s="39">
        <f t="shared" si="412"/>
        <v>31</v>
      </c>
      <c r="T11752" s="34" t="s">
        <v>44</v>
      </c>
      <c r="U11752" s="12">
        <f>(alpha+(beta/(1+EXP((((-1)*ceta)+(delta*LN(speed)))+(epsilon*speed)))))</f>
        <v>6.5681335410611652</v>
      </c>
      <c r="V11752" s="8">
        <f t="shared" si="413"/>
        <v>31</v>
      </c>
    </row>
    <row r="11753" spans="1:22">
      <c r="A11753" s="34" t="s">
        <v>19</v>
      </c>
      <c r="B11753" s="34" t="s">
        <v>77</v>
      </c>
      <c r="C11753" s="5" t="s">
        <v>203</v>
      </c>
      <c r="D11753" s="35" t="s">
        <v>89</v>
      </c>
      <c r="E11753" s="36" t="s">
        <v>15</v>
      </c>
      <c r="F11753" s="37">
        <v>100</v>
      </c>
      <c r="G11753" s="38">
        <v>0.06</v>
      </c>
      <c r="H11753" s="34">
        <v>0.81178521035584339</v>
      </c>
      <c r="I11753" s="35">
        <v>15.499432469689843</v>
      </c>
      <c r="J11753" s="35">
        <v>3.8253172599533494E-2</v>
      </c>
      <c r="K11753" s="35">
        <v>1556112.0092018726</v>
      </c>
      <c r="L11753" s="35">
        <v>1.1740217530271297</v>
      </c>
      <c r="M11753" s="35">
        <v>1.6125400933060365</v>
      </c>
      <c r="N11753" s="35">
        <v>0</v>
      </c>
      <c r="O11753" s="35">
        <v>0</v>
      </c>
      <c r="P11753" s="36">
        <v>10</v>
      </c>
      <c r="Q11753" s="37">
        <v>32</v>
      </c>
      <c r="R11753" s="36">
        <v>4</v>
      </c>
      <c r="S11753" s="39">
        <f t="shared" si="412"/>
        <v>32</v>
      </c>
      <c r="T11753" s="34" t="s">
        <v>35</v>
      </c>
      <c r="U11753" s="12">
        <f>((epsilon+(alpha*EXP(((-1)*beta)*speed)))+(ceta*EXP(((-1)*delta)*speed)))</f>
        <v>6.1697104050026566</v>
      </c>
      <c r="V11753" s="8">
        <f t="shared" si="413"/>
        <v>32</v>
      </c>
    </row>
    <row r="11754" spans="1:22">
      <c r="A11754" s="34" t="s">
        <v>19</v>
      </c>
      <c r="B11754" s="34" t="s">
        <v>77</v>
      </c>
      <c r="C11754" s="5" t="s">
        <v>202</v>
      </c>
      <c r="D11754" s="35" t="s">
        <v>89</v>
      </c>
      <c r="E11754" s="36" t="s">
        <v>16</v>
      </c>
      <c r="F11754" s="37">
        <v>100</v>
      </c>
      <c r="G11754" s="38">
        <v>0.06</v>
      </c>
      <c r="H11754" s="34">
        <v>0.98171891583378124</v>
      </c>
      <c r="I11754" s="35">
        <v>-1.3482613446559098E-3</v>
      </c>
      <c r="J11754" s="35">
        <v>9.1516711582612917E-2</v>
      </c>
      <c r="K11754" s="35">
        <v>-2.1939046742785231</v>
      </c>
      <c r="L11754" s="35">
        <v>43.34454469541447</v>
      </c>
      <c r="M11754" s="35">
        <v>0</v>
      </c>
      <c r="N11754" s="35">
        <v>0</v>
      </c>
      <c r="O11754" s="35">
        <v>0</v>
      </c>
      <c r="P11754" s="36">
        <v>11</v>
      </c>
      <c r="Q11754" s="37">
        <v>31</v>
      </c>
      <c r="R11754" s="36">
        <v>14</v>
      </c>
      <c r="S11754" s="39">
        <f t="shared" si="412"/>
        <v>31</v>
      </c>
      <c r="T11754" s="34" t="s">
        <v>51</v>
      </c>
      <c r="U11754" s="12">
        <f>(((alpha*(speed^3))+(beta*(speed^2))+(ceta*speed))+delta)</f>
        <v>23.115005905027061</v>
      </c>
      <c r="V11754" s="8">
        <f t="shared" si="413"/>
        <v>31</v>
      </c>
    </row>
    <row r="11755" spans="1:22">
      <c r="A11755" s="34" t="s">
        <v>19</v>
      </c>
      <c r="B11755" s="34" t="s">
        <v>77</v>
      </c>
      <c r="C11755" s="5" t="s">
        <v>203</v>
      </c>
      <c r="D11755" s="35" t="s">
        <v>89</v>
      </c>
      <c r="E11755" s="36" t="s">
        <v>16</v>
      </c>
      <c r="F11755" s="37">
        <v>100</v>
      </c>
      <c r="G11755" s="38">
        <v>0.06</v>
      </c>
      <c r="H11755" s="34">
        <v>0.73796411628558078</v>
      </c>
      <c r="I11755" s="35">
        <v>12.321900758639529</v>
      </c>
      <c r="J11755" s="35">
        <v>2.5043899377762138</v>
      </c>
      <c r="K11755" s="35">
        <v>159.0539746683213</v>
      </c>
      <c r="L11755" s="35">
        <v>-8.2149749439416642</v>
      </c>
      <c r="M11755" s="35">
        <v>14.796255571098154</v>
      </c>
      <c r="N11755" s="35">
        <v>0</v>
      </c>
      <c r="O11755" s="35">
        <v>0</v>
      </c>
      <c r="P11755" s="36">
        <v>10</v>
      </c>
      <c r="Q11755" s="37">
        <v>32</v>
      </c>
      <c r="R11755" s="36">
        <v>10</v>
      </c>
      <c r="S11755" s="39">
        <f t="shared" si="412"/>
        <v>32</v>
      </c>
      <c r="T11755" s="34" t="s">
        <v>44</v>
      </c>
      <c r="U11755" s="12">
        <f>(alpha+(beta/(1+EXP((((-1)*ceta)+(delta*LN(speed)))+(epsilon*speed)))))</f>
        <v>12.321900758639529</v>
      </c>
      <c r="V11755" s="8">
        <f t="shared" si="413"/>
        <v>32</v>
      </c>
    </row>
    <row r="11756" spans="1:22">
      <c r="A11756" s="34" t="s">
        <v>19</v>
      </c>
      <c r="B11756" s="34" t="s">
        <v>77</v>
      </c>
      <c r="C11756" s="5" t="s">
        <v>202</v>
      </c>
      <c r="D11756" s="35" t="s">
        <v>89</v>
      </c>
      <c r="E11756" s="36" t="s">
        <v>14</v>
      </c>
      <c r="F11756" s="37">
        <v>100</v>
      </c>
      <c r="G11756" s="38">
        <v>0.06</v>
      </c>
      <c r="H11756" s="34">
        <v>0.45455605830256601</v>
      </c>
      <c r="I11756" s="35">
        <v>-1.3685337604162946</v>
      </c>
      <c r="J11756" s="35">
        <v>2.4152024083782795</v>
      </c>
      <c r="K11756" s="35">
        <v>8.6227843672741056E-2</v>
      </c>
      <c r="L11756" s="35">
        <v>0</v>
      </c>
      <c r="M11756" s="35">
        <v>0</v>
      </c>
      <c r="N11756" s="35">
        <v>0</v>
      </c>
      <c r="O11756" s="35">
        <v>0</v>
      </c>
      <c r="P11756" s="36">
        <v>11</v>
      </c>
      <c r="Q11756" s="37">
        <v>31</v>
      </c>
      <c r="R11756" s="36">
        <v>13</v>
      </c>
      <c r="S11756" s="39">
        <f t="shared" si="412"/>
        <v>31</v>
      </c>
      <c r="T11756" s="34" t="s">
        <v>50</v>
      </c>
      <c r="U11756" s="12">
        <f>EXP((alpha+(beta/speed))+(ceta*LN(speed)))</f>
        <v>0.36990143768533718</v>
      </c>
      <c r="V11756" s="8">
        <f t="shared" si="413"/>
        <v>31</v>
      </c>
    </row>
    <row r="11757" spans="1:22">
      <c r="A11757" s="34" t="s">
        <v>19</v>
      </c>
      <c r="B11757" s="34" t="s">
        <v>77</v>
      </c>
      <c r="C11757" s="5" t="s">
        <v>203</v>
      </c>
      <c r="D11757" s="35" t="s">
        <v>89</v>
      </c>
      <c r="E11757" s="36" t="s">
        <v>14</v>
      </c>
      <c r="F11757" s="37">
        <v>100</v>
      </c>
      <c r="G11757" s="38">
        <v>0.06</v>
      </c>
      <c r="H11757" s="34">
        <v>0.85135178413276247</v>
      </c>
      <c r="I11757" s="35">
        <v>3.2801162982611221</v>
      </c>
      <c r="J11757" s="35">
        <v>0.14247404555901769</v>
      </c>
      <c r="K11757" s="35">
        <v>-2.4324983737300894E-3</v>
      </c>
      <c r="L11757" s="35">
        <v>0</v>
      </c>
      <c r="M11757" s="35">
        <v>0</v>
      </c>
      <c r="N11757" s="35">
        <v>0</v>
      </c>
      <c r="O11757" s="35">
        <v>0</v>
      </c>
      <c r="P11757" s="36">
        <v>10</v>
      </c>
      <c r="Q11757" s="37">
        <v>32</v>
      </c>
      <c r="R11757" s="36">
        <v>5</v>
      </c>
      <c r="S11757" s="39">
        <f t="shared" si="412"/>
        <v>32</v>
      </c>
      <c r="T11757" s="34" t="s">
        <v>36</v>
      </c>
      <c r="U11757" s="12">
        <f>(1/(((ceta*(speed^2))+(beta*speed))+alpha))</f>
        <v>0.18697154520978451</v>
      </c>
      <c r="V11757" s="8">
        <f t="shared" si="413"/>
        <v>32</v>
      </c>
    </row>
    <row r="11758" spans="1:22">
      <c r="A11758" s="34" t="s">
        <v>19</v>
      </c>
      <c r="B11758" s="34" t="s">
        <v>77</v>
      </c>
      <c r="C11758" s="5" t="s">
        <v>202</v>
      </c>
      <c r="D11758" s="35" t="s">
        <v>89</v>
      </c>
      <c r="E11758" s="36" t="s">
        <v>18</v>
      </c>
      <c r="F11758" s="37">
        <v>100</v>
      </c>
      <c r="G11758" s="38">
        <v>0.06</v>
      </c>
      <c r="H11758" s="34">
        <v>0.98438344172511794</v>
      </c>
      <c r="I11758" s="35">
        <v>-1.8635443822042489E-5</v>
      </c>
      <c r="J11758" s="35">
        <v>1.3623618274303327E-3</v>
      </c>
      <c r="K11758" s="35">
        <v>-3.54543936818758E-2</v>
      </c>
      <c r="L11758" s="35">
        <v>0.51878481990199576</v>
      </c>
      <c r="M11758" s="35">
        <v>0</v>
      </c>
      <c r="N11758" s="35">
        <v>0</v>
      </c>
      <c r="O11758" s="35">
        <v>0</v>
      </c>
      <c r="P11758" s="36">
        <v>11</v>
      </c>
      <c r="Q11758" s="37">
        <v>31</v>
      </c>
      <c r="R11758" s="36">
        <v>14</v>
      </c>
      <c r="S11758" s="39">
        <f t="shared" si="412"/>
        <v>31</v>
      </c>
      <c r="T11758" s="34" t="s">
        <v>51</v>
      </c>
      <c r="U11758" s="12">
        <f>(((alpha*(speed^3))+(beta*(speed^2))+(ceta*speed))+delta)</f>
        <v>0.17375982502192799</v>
      </c>
      <c r="V11758" s="8">
        <f t="shared" si="413"/>
        <v>31</v>
      </c>
    </row>
    <row r="11759" spans="1:22">
      <c r="A11759" s="34" t="s">
        <v>19</v>
      </c>
      <c r="B11759" s="34" t="s">
        <v>77</v>
      </c>
      <c r="C11759" s="5" t="s">
        <v>203</v>
      </c>
      <c r="D11759" s="35" t="s">
        <v>89</v>
      </c>
      <c r="E11759" s="36" t="s">
        <v>18</v>
      </c>
      <c r="F11759" s="37">
        <v>100</v>
      </c>
      <c r="G11759" s="38">
        <v>0.06</v>
      </c>
      <c r="H11759" s="34">
        <v>0.97538243186955387</v>
      </c>
      <c r="I11759" s="35">
        <v>1.6853500554699943</v>
      </c>
      <c r="J11759" s="35">
        <v>0.96446823583843977</v>
      </c>
      <c r="K11759" s="35">
        <v>-0.5157798561036997</v>
      </c>
      <c r="L11759" s="35">
        <v>0</v>
      </c>
      <c r="M11759" s="35">
        <v>0</v>
      </c>
      <c r="N11759" s="35">
        <v>0</v>
      </c>
      <c r="O11759" s="35">
        <v>0</v>
      </c>
      <c r="P11759" s="36">
        <v>10</v>
      </c>
      <c r="Q11759" s="37">
        <v>32</v>
      </c>
      <c r="R11759" s="36">
        <v>0</v>
      </c>
      <c r="S11759" s="39">
        <f t="shared" si="412"/>
        <v>32</v>
      </c>
      <c r="T11759" s="34" t="s">
        <v>29</v>
      </c>
      <c r="U11759" s="12">
        <f>((alpha*(beta^speed))*(speed^ceta))</f>
        <v>8.8629399814280432E-2</v>
      </c>
      <c r="V11759" s="8">
        <f t="shared" si="413"/>
        <v>32</v>
      </c>
    </row>
    <row r="11760" spans="1:22">
      <c r="A11760" s="34" t="s">
        <v>19</v>
      </c>
      <c r="B11760" s="34" t="s">
        <v>77</v>
      </c>
      <c r="C11760" s="5" t="s">
        <v>202</v>
      </c>
      <c r="D11760" s="35" t="s">
        <v>89</v>
      </c>
      <c r="E11760" s="36" t="s">
        <v>17</v>
      </c>
      <c r="F11760" s="37">
        <v>100</v>
      </c>
      <c r="G11760" s="38">
        <v>0.06</v>
      </c>
      <c r="H11760" s="34">
        <v>0.96663821562822183</v>
      </c>
      <c r="I11760" s="35">
        <v>-7.6075646995231463E-2</v>
      </c>
      <c r="J11760" s="35">
        <v>4.9493716696677952</v>
      </c>
      <c r="K11760" s="35">
        <v>-114.50918326053396</v>
      </c>
      <c r="L11760" s="35">
        <v>3408.8697061981661</v>
      </c>
      <c r="M11760" s="35">
        <v>0</v>
      </c>
      <c r="N11760" s="35">
        <v>0</v>
      </c>
      <c r="O11760" s="35">
        <v>0</v>
      </c>
      <c r="P11760" s="36">
        <v>11</v>
      </c>
      <c r="Q11760" s="37">
        <v>31</v>
      </c>
      <c r="R11760" s="36">
        <v>14</v>
      </c>
      <c r="S11760" s="39">
        <f t="shared" si="412"/>
        <v>31</v>
      </c>
      <c r="T11760" s="34" t="s">
        <v>51</v>
      </c>
      <c r="U11760" s="12">
        <f>(((alpha*(speed^3))+(beta*(speed^2))+(ceta*speed))+delta)</f>
        <v>2349.0616000374239</v>
      </c>
      <c r="V11760" s="8">
        <f t="shared" si="413"/>
        <v>31</v>
      </c>
    </row>
    <row r="11761" spans="1:28">
      <c r="A11761" s="34" t="s">
        <v>19</v>
      </c>
      <c r="B11761" s="34" t="s">
        <v>77</v>
      </c>
      <c r="C11761" s="5" t="s">
        <v>203</v>
      </c>
      <c r="D11761" s="35" t="s">
        <v>89</v>
      </c>
      <c r="E11761" s="36" t="s">
        <v>17</v>
      </c>
      <c r="F11761" s="37">
        <v>100</v>
      </c>
      <c r="G11761" s="38">
        <v>0.06</v>
      </c>
      <c r="H11761" s="34">
        <v>0.92636226011648393</v>
      </c>
      <c r="I11761" s="35">
        <v>-4.7713156997844515E-2</v>
      </c>
      <c r="J11761" s="35">
        <v>3.3204537573003976</v>
      </c>
      <c r="K11761" s="35">
        <v>-84.951497155289204</v>
      </c>
      <c r="L11761" s="35">
        <v>3156.0767671973708</v>
      </c>
      <c r="M11761" s="35">
        <v>0</v>
      </c>
      <c r="N11761" s="35">
        <v>0</v>
      </c>
      <c r="O11761" s="35">
        <v>0</v>
      </c>
      <c r="P11761" s="36">
        <v>10</v>
      </c>
      <c r="Q11761" s="37">
        <v>32</v>
      </c>
      <c r="R11761" s="36">
        <v>14</v>
      </c>
      <c r="S11761" s="39">
        <f t="shared" si="412"/>
        <v>32</v>
      </c>
      <c r="T11761" s="34" t="s">
        <v>51</v>
      </c>
      <c r="U11761" s="12">
        <f>(((alpha*(speed^3))+(beta*(speed^2))+(ceta*speed))+delta)</f>
        <v>2274.3087771983546</v>
      </c>
      <c r="V11761" s="8">
        <f t="shared" si="413"/>
        <v>32</v>
      </c>
    </row>
    <row r="11762" spans="1:28">
      <c r="A11762" s="34" t="s">
        <v>19</v>
      </c>
      <c r="B11762" s="34" t="s">
        <v>77</v>
      </c>
      <c r="C11762" s="5" t="s">
        <v>204</v>
      </c>
      <c r="D11762" s="35" t="s">
        <v>90</v>
      </c>
      <c r="E11762" s="36" t="s">
        <v>15</v>
      </c>
      <c r="F11762" s="37">
        <v>0</v>
      </c>
      <c r="G11762" s="38">
        <v>0</v>
      </c>
      <c r="H11762" s="34">
        <v>0.997819756329824</v>
      </c>
      <c r="I11762" s="35">
        <v>-0.4532926296279674</v>
      </c>
      <c r="J11762" s="35">
        <v>0.26337501415426584</v>
      </c>
      <c r="K11762" s="35">
        <v>0.43055205650170858</v>
      </c>
      <c r="L11762" s="35">
        <v>0</v>
      </c>
      <c r="M11762" s="35">
        <v>0</v>
      </c>
      <c r="N11762" s="35">
        <v>0</v>
      </c>
      <c r="O11762" s="35">
        <v>0</v>
      </c>
      <c r="P11762" s="36">
        <v>12</v>
      </c>
      <c r="Q11762" s="37">
        <v>86</v>
      </c>
      <c r="R11762" s="36">
        <v>6</v>
      </c>
      <c r="S11762" s="39">
        <f t="shared" si="412"/>
        <v>86</v>
      </c>
      <c r="T11762" s="34" t="s">
        <v>37</v>
      </c>
      <c r="U11762" s="12">
        <f>(1/(alpha+(beta*(speed^ceta))))</f>
        <v>0.74666962822828531</v>
      </c>
      <c r="V11762" s="8">
        <f t="shared" si="413"/>
        <v>86</v>
      </c>
    </row>
    <row r="11763" spans="1:28">
      <c r="A11763" s="34" t="s">
        <v>19</v>
      </c>
      <c r="B11763" s="34" t="s">
        <v>77</v>
      </c>
      <c r="C11763" s="5" t="s">
        <v>204</v>
      </c>
      <c r="D11763" s="35" t="s">
        <v>90</v>
      </c>
      <c r="E11763" s="36" t="s">
        <v>16</v>
      </c>
      <c r="F11763" s="37">
        <v>0</v>
      </c>
      <c r="G11763" s="38">
        <v>0</v>
      </c>
      <c r="H11763" s="34">
        <v>0.99495240932082707</v>
      </c>
      <c r="I11763" s="35">
        <v>-0.72437152507043245</v>
      </c>
      <c r="J11763" s="35">
        <v>70.282733009504497</v>
      </c>
      <c r="K11763" s="35">
        <v>-5.6324991210092948E-2</v>
      </c>
      <c r="L11763" s="35">
        <v>1.0388150207371736</v>
      </c>
      <c r="M11763" s="35">
        <v>-4.0525393926895388E-3</v>
      </c>
      <c r="N11763" s="35">
        <v>0</v>
      </c>
      <c r="O11763" s="35">
        <v>0</v>
      </c>
      <c r="P11763" s="36">
        <v>12</v>
      </c>
      <c r="Q11763" s="37">
        <v>86</v>
      </c>
      <c r="R11763" s="36">
        <v>10</v>
      </c>
      <c r="S11763" s="39">
        <f t="shared" si="412"/>
        <v>86</v>
      </c>
      <c r="T11763" s="34" t="s">
        <v>44</v>
      </c>
      <c r="U11763" s="12">
        <f>(alpha+(beta/(1+EXP((((-1)*ceta)+(delta*LN(speed)))+(epsilon*speed)))))</f>
        <v>0.18451095377179416</v>
      </c>
      <c r="V11763" s="8">
        <f t="shared" si="413"/>
        <v>86</v>
      </c>
    </row>
    <row r="11764" spans="1:28">
      <c r="A11764" s="34" t="s">
        <v>19</v>
      </c>
      <c r="B11764" s="34" t="s">
        <v>77</v>
      </c>
      <c r="C11764" s="5" t="s">
        <v>204</v>
      </c>
      <c r="D11764" s="35" t="s">
        <v>90</v>
      </c>
      <c r="E11764" s="36" t="s">
        <v>14</v>
      </c>
      <c r="F11764" s="37">
        <v>0</v>
      </c>
      <c r="G11764" s="38">
        <v>0</v>
      </c>
      <c r="H11764" s="34">
        <v>0.99759248721504079</v>
      </c>
      <c r="I11764" s="35">
        <v>0.18624759034309277</v>
      </c>
      <c r="J11764" s="35">
        <v>0.93414483457998809</v>
      </c>
      <c r="K11764" s="35">
        <v>-4.4636585578221623E-3</v>
      </c>
      <c r="L11764" s="35">
        <v>0</v>
      </c>
      <c r="M11764" s="35">
        <v>0</v>
      </c>
      <c r="N11764" s="35">
        <v>0</v>
      </c>
      <c r="O11764" s="35">
        <v>0</v>
      </c>
      <c r="P11764" s="36">
        <v>12</v>
      </c>
      <c r="Q11764" s="37">
        <v>86</v>
      </c>
      <c r="R11764" s="36">
        <v>5</v>
      </c>
      <c r="S11764" s="39">
        <f t="shared" si="412"/>
        <v>86</v>
      </c>
      <c r="T11764" s="34" t="s">
        <v>36</v>
      </c>
      <c r="U11764" s="12">
        <f>(1/(((ceta*(speed^2))+(beta*speed))+alpha))</f>
        <v>2.1048428686061261E-2</v>
      </c>
      <c r="V11764" s="8">
        <f t="shared" si="413"/>
        <v>86</v>
      </c>
      <c r="AB11764" s="41"/>
    </row>
    <row r="11765" spans="1:28">
      <c r="A11765" s="34" t="s">
        <v>19</v>
      </c>
      <c r="B11765" s="34" t="s">
        <v>77</v>
      </c>
      <c r="C11765" s="5" t="s">
        <v>204</v>
      </c>
      <c r="D11765" s="35" t="s">
        <v>90</v>
      </c>
      <c r="E11765" s="36" t="s">
        <v>18</v>
      </c>
      <c r="F11765" s="37">
        <v>0</v>
      </c>
      <c r="G11765" s="38">
        <v>0</v>
      </c>
      <c r="H11765" s="34">
        <v>0.98594907371695584</v>
      </c>
      <c r="I11765" s="35">
        <v>27.426749747494426</v>
      </c>
      <c r="J11765" s="35">
        <v>6.477512042376615</v>
      </c>
      <c r="K11765" s="35">
        <v>-3.623591405684036E-2</v>
      </c>
      <c r="L11765" s="35">
        <v>0</v>
      </c>
      <c r="M11765" s="35">
        <v>0</v>
      </c>
      <c r="N11765" s="35">
        <v>0</v>
      </c>
      <c r="O11765" s="35">
        <v>0</v>
      </c>
      <c r="P11765" s="36">
        <v>12</v>
      </c>
      <c r="Q11765" s="37">
        <v>86</v>
      </c>
      <c r="R11765" s="36">
        <v>5</v>
      </c>
      <c r="S11765" s="39">
        <f t="shared" si="412"/>
        <v>86</v>
      </c>
      <c r="T11765" s="34" t="s">
        <v>36</v>
      </c>
      <c r="U11765" s="12">
        <f>(1/(((ceta*(speed^2))+(beta*speed))+alpha))</f>
        <v>3.159637875524376E-3</v>
      </c>
      <c r="V11765" s="8">
        <f t="shared" si="413"/>
        <v>86</v>
      </c>
      <c r="AB11765" s="41"/>
    </row>
    <row r="11766" spans="1:28">
      <c r="A11766" s="34" t="s">
        <v>19</v>
      </c>
      <c r="B11766" s="34" t="s">
        <v>77</v>
      </c>
      <c r="C11766" s="5" t="s">
        <v>204</v>
      </c>
      <c r="D11766" s="35" t="s">
        <v>90</v>
      </c>
      <c r="E11766" s="36" t="s">
        <v>17</v>
      </c>
      <c r="F11766" s="37">
        <v>0</v>
      </c>
      <c r="G11766" s="38">
        <v>0</v>
      </c>
      <c r="H11766" s="34">
        <v>0.98242918243890476</v>
      </c>
      <c r="I11766" s="35">
        <v>3353.7241263918631</v>
      </c>
      <c r="J11766" s="35">
        <v>1.0068175425411632</v>
      </c>
      <c r="K11766" s="35">
        <v>-0.76060139582240327</v>
      </c>
      <c r="L11766" s="35">
        <v>0</v>
      </c>
      <c r="M11766" s="35">
        <v>0</v>
      </c>
      <c r="N11766" s="35">
        <v>0</v>
      </c>
      <c r="O11766" s="35">
        <v>0</v>
      </c>
      <c r="P11766" s="36">
        <v>12</v>
      </c>
      <c r="Q11766" s="37">
        <v>86</v>
      </c>
      <c r="R11766" s="36">
        <v>0</v>
      </c>
      <c r="S11766" s="39">
        <f t="shared" si="412"/>
        <v>86</v>
      </c>
      <c r="T11766" s="34" t="s">
        <v>29</v>
      </c>
      <c r="U11766" s="12">
        <f>((alpha*(beta^speed))*(speed^ceta))</f>
        <v>203.19437226315372</v>
      </c>
      <c r="V11766" s="8">
        <f t="shared" si="413"/>
        <v>86</v>
      </c>
    </row>
    <row r="11767" spans="1:28">
      <c r="A11767" s="34" t="s">
        <v>19</v>
      </c>
      <c r="B11767" s="34" t="s">
        <v>77</v>
      </c>
      <c r="C11767" s="5" t="s">
        <v>204</v>
      </c>
      <c r="D11767" s="35" t="s">
        <v>90</v>
      </c>
      <c r="E11767" s="36" t="s">
        <v>15</v>
      </c>
      <c r="F11767" s="37">
        <v>50</v>
      </c>
      <c r="G11767" s="38">
        <v>0</v>
      </c>
      <c r="H11767" s="34">
        <v>0.99752622111712674</v>
      </c>
      <c r="I11767" s="35">
        <v>-0.25006189803642614</v>
      </c>
      <c r="J11767" s="35">
        <v>0.16962526905164768</v>
      </c>
      <c r="K11767" s="35">
        <v>0.47512966053694672</v>
      </c>
      <c r="L11767" s="35">
        <v>0</v>
      </c>
      <c r="M11767" s="35">
        <v>0</v>
      </c>
      <c r="N11767" s="35">
        <v>0</v>
      </c>
      <c r="O11767" s="35">
        <v>0</v>
      </c>
      <c r="P11767" s="36">
        <v>12</v>
      </c>
      <c r="Q11767" s="37">
        <v>86</v>
      </c>
      <c r="R11767" s="36">
        <v>6</v>
      </c>
      <c r="S11767" s="39">
        <f t="shared" si="412"/>
        <v>86</v>
      </c>
      <c r="T11767" s="34" t="s">
        <v>37</v>
      </c>
      <c r="U11767" s="12">
        <f>(1/(alpha+(beta*(speed^ceta))))</f>
        <v>0.86354239604374328</v>
      </c>
      <c r="V11767" s="8">
        <f t="shared" si="413"/>
        <v>86</v>
      </c>
    </row>
    <row r="11768" spans="1:28">
      <c r="A11768" s="34" t="s">
        <v>19</v>
      </c>
      <c r="B11768" s="34" t="s">
        <v>77</v>
      </c>
      <c r="C11768" s="5" t="s">
        <v>204</v>
      </c>
      <c r="D11768" s="35" t="s">
        <v>90</v>
      </c>
      <c r="E11768" s="36" t="s">
        <v>16</v>
      </c>
      <c r="F11768" s="37">
        <v>50</v>
      </c>
      <c r="G11768" s="38">
        <v>0</v>
      </c>
      <c r="H11768" s="34">
        <v>0.99030237220989248</v>
      </c>
      <c r="I11768" s="35">
        <v>1.3211522246941747</v>
      </c>
      <c r="J11768" s="35">
        <v>17.226404115678857</v>
      </c>
      <c r="K11768" s="35">
        <v>-0.65931049389308771</v>
      </c>
      <c r="L11768" s="35">
        <v>0</v>
      </c>
      <c r="M11768" s="35">
        <v>0</v>
      </c>
      <c r="N11768" s="35">
        <v>0</v>
      </c>
      <c r="O11768" s="35">
        <v>0</v>
      </c>
      <c r="P11768" s="36">
        <v>12</v>
      </c>
      <c r="Q11768" s="37">
        <v>86</v>
      </c>
      <c r="R11768" s="36">
        <v>13</v>
      </c>
      <c r="S11768" s="39">
        <f t="shared" si="412"/>
        <v>86</v>
      </c>
      <c r="T11768" s="34" t="s">
        <v>50</v>
      </c>
      <c r="U11768" s="12">
        <f>EXP((alpha+(beta/speed))+(ceta*LN(speed)))</f>
        <v>0.24284335659428707</v>
      </c>
      <c r="V11768" s="8">
        <f t="shared" si="413"/>
        <v>86</v>
      </c>
    </row>
    <row r="11769" spans="1:28">
      <c r="A11769" s="34" t="s">
        <v>19</v>
      </c>
      <c r="B11769" s="34" t="s">
        <v>77</v>
      </c>
      <c r="C11769" s="5" t="s">
        <v>204</v>
      </c>
      <c r="D11769" s="35" t="s">
        <v>90</v>
      </c>
      <c r="E11769" s="36" t="s">
        <v>14</v>
      </c>
      <c r="F11769" s="37">
        <v>50</v>
      </c>
      <c r="G11769" s="38">
        <v>0</v>
      </c>
      <c r="H11769" s="34">
        <v>0.99176098399924728</v>
      </c>
      <c r="I11769" s="35">
        <v>0.65358172410171578</v>
      </c>
      <c r="J11769" s="35">
        <v>1.001789204124651</v>
      </c>
      <c r="K11769" s="35">
        <v>-0.77408061594336952</v>
      </c>
      <c r="L11769" s="35">
        <v>0</v>
      </c>
      <c r="M11769" s="35">
        <v>0</v>
      </c>
      <c r="N11769" s="35">
        <v>0</v>
      </c>
      <c r="O11769" s="35">
        <v>0</v>
      </c>
      <c r="P11769" s="36">
        <v>12</v>
      </c>
      <c r="Q11769" s="37">
        <v>86</v>
      </c>
      <c r="R11769" s="36">
        <v>0</v>
      </c>
      <c r="S11769" s="39">
        <f t="shared" si="412"/>
        <v>86</v>
      </c>
      <c r="T11769" s="34" t="s">
        <v>29</v>
      </c>
      <c r="U11769" s="12">
        <f>((alpha*(beta^speed))*(speed^ceta))</f>
        <v>2.4244208095367877E-2</v>
      </c>
      <c r="V11769" s="8">
        <f t="shared" si="413"/>
        <v>86</v>
      </c>
      <c r="AB11769" s="41"/>
    </row>
    <row r="11770" spans="1:28">
      <c r="A11770" s="34" t="s">
        <v>19</v>
      </c>
      <c r="B11770" s="34" t="s">
        <v>77</v>
      </c>
      <c r="C11770" s="5" t="s">
        <v>204</v>
      </c>
      <c r="D11770" s="35" t="s">
        <v>90</v>
      </c>
      <c r="E11770" s="36" t="s">
        <v>18</v>
      </c>
      <c r="F11770" s="37">
        <v>50</v>
      </c>
      <c r="G11770" s="38">
        <v>0</v>
      </c>
      <c r="H11770" s="34">
        <v>0.98819308141925266</v>
      </c>
      <c r="I11770" s="35">
        <v>36.718542639744157</v>
      </c>
      <c r="J11770" s="35">
        <v>3.8306623395231214</v>
      </c>
      <c r="K11770" s="35">
        <v>-1.5892620058926225E-2</v>
      </c>
      <c r="L11770" s="35">
        <v>0</v>
      </c>
      <c r="M11770" s="35">
        <v>0</v>
      </c>
      <c r="N11770" s="35">
        <v>0</v>
      </c>
      <c r="O11770" s="35">
        <v>0</v>
      </c>
      <c r="P11770" s="36">
        <v>12</v>
      </c>
      <c r="Q11770" s="37">
        <v>86</v>
      </c>
      <c r="R11770" s="36">
        <v>5</v>
      </c>
      <c r="S11770" s="39">
        <f t="shared" si="412"/>
        <v>86</v>
      </c>
      <c r="T11770" s="34" t="s">
        <v>36</v>
      </c>
      <c r="U11770" s="12">
        <f>(1/(((ceta*(speed^2))+(beta*speed))+alpha))</f>
        <v>4.0223047112175258E-3</v>
      </c>
      <c r="V11770" s="8">
        <f t="shared" si="413"/>
        <v>86</v>
      </c>
      <c r="AB11770" s="41"/>
    </row>
    <row r="11771" spans="1:28">
      <c r="A11771" s="34" t="s">
        <v>19</v>
      </c>
      <c r="B11771" s="34" t="s">
        <v>77</v>
      </c>
      <c r="C11771" s="5" t="s">
        <v>204</v>
      </c>
      <c r="D11771" s="35" t="s">
        <v>90</v>
      </c>
      <c r="E11771" s="36" t="s">
        <v>17</v>
      </c>
      <c r="F11771" s="37">
        <v>50</v>
      </c>
      <c r="G11771" s="38">
        <v>0</v>
      </c>
      <c r="H11771" s="34">
        <v>0.95860513481048781</v>
      </c>
      <c r="I11771" s="35">
        <v>8.0274231863590373</v>
      </c>
      <c r="J11771" s="35">
        <v>-1.2151784190452701</v>
      </c>
      <c r="K11771" s="35">
        <v>-0.53321180645747179</v>
      </c>
      <c r="L11771" s="35">
        <v>0</v>
      </c>
      <c r="M11771" s="35">
        <v>0</v>
      </c>
      <c r="N11771" s="35">
        <v>0</v>
      </c>
      <c r="O11771" s="35">
        <v>0</v>
      </c>
      <c r="P11771" s="36">
        <v>12</v>
      </c>
      <c r="Q11771" s="37">
        <v>86</v>
      </c>
      <c r="R11771" s="36">
        <v>13</v>
      </c>
      <c r="S11771" s="39">
        <f t="shared" si="412"/>
        <v>86</v>
      </c>
      <c r="T11771" s="34" t="s">
        <v>50</v>
      </c>
      <c r="U11771" s="12">
        <f>EXP((alpha+(beta/speed))+(ceta*LN(speed)))</f>
        <v>280.9516628804688</v>
      </c>
      <c r="V11771" s="8">
        <f t="shared" si="413"/>
        <v>86</v>
      </c>
    </row>
    <row r="11772" spans="1:28">
      <c r="A11772" s="34" t="s">
        <v>19</v>
      </c>
      <c r="B11772" s="34" t="s">
        <v>77</v>
      </c>
      <c r="C11772" s="5" t="s">
        <v>204</v>
      </c>
      <c r="D11772" s="35" t="s">
        <v>90</v>
      </c>
      <c r="E11772" s="36" t="s">
        <v>15</v>
      </c>
      <c r="F11772" s="37">
        <v>100</v>
      </c>
      <c r="G11772" s="38">
        <v>0</v>
      </c>
      <c r="H11772" s="34">
        <v>0.99413363343323713</v>
      </c>
      <c r="I11772" s="35">
        <v>2.6859934708230195</v>
      </c>
      <c r="J11772" s="35">
        <v>1.0983627994254188</v>
      </c>
      <c r="K11772" s="35">
        <v>-0.61539734811766234</v>
      </c>
      <c r="L11772" s="35">
        <v>0</v>
      </c>
      <c r="M11772" s="35">
        <v>0</v>
      </c>
      <c r="N11772" s="35">
        <v>0</v>
      </c>
      <c r="O11772" s="35">
        <v>0</v>
      </c>
      <c r="P11772" s="36">
        <v>12</v>
      </c>
      <c r="Q11772" s="37">
        <v>86</v>
      </c>
      <c r="R11772" s="36">
        <v>13</v>
      </c>
      <c r="S11772" s="39">
        <f t="shared" si="412"/>
        <v>86</v>
      </c>
      <c r="T11772" s="34" t="s">
        <v>50</v>
      </c>
      <c r="U11772" s="12">
        <f>EXP((alpha+(beta/speed))+(ceta*LN(speed)))</f>
        <v>0.95845910557697123</v>
      </c>
      <c r="V11772" s="8">
        <f t="shared" si="413"/>
        <v>86</v>
      </c>
    </row>
    <row r="11773" spans="1:28">
      <c r="A11773" s="34" t="s">
        <v>19</v>
      </c>
      <c r="B11773" s="34" t="s">
        <v>77</v>
      </c>
      <c r="C11773" s="5" t="s">
        <v>204</v>
      </c>
      <c r="D11773" s="35" t="s">
        <v>90</v>
      </c>
      <c r="E11773" s="36" t="s">
        <v>16</v>
      </c>
      <c r="F11773" s="37">
        <v>100</v>
      </c>
      <c r="G11773" s="38">
        <v>0</v>
      </c>
      <c r="H11773" s="34">
        <v>0.97597625086809237</v>
      </c>
      <c r="I11773" s="35">
        <v>-2.4414251375867191</v>
      </c>
      <c r="J11773" s="35">
        <v>29.49620917034806</v>
      </c>
      <c r="K11773" s="35">
        <v>0.26385147460276565</v>
      </c>
      <c r="L11773" s="35">
        <v>0</v>
      </c>
      <c r="M11773" s="35">
        <v>0</v>
      </c>
      <c r="N11773" s="35">
        <v>0</v>
      </c>
      <c r="O11773" s="35">
        <v>0</v>
      </c>
      <c r="P11773" s="36">
        <v>12</v>
      </c>
      <c r="Q11773" s="37">
        <v>86</v>
      </c>
      <c r="R11773" s="36">
        <v>13</v>
      </c>
      <c r="S11773" s="39">
        <f t="shared" si="412"/>
        <v>86</v>
      </c>
      <c r="T11773" s="34" t="s">
        <v>50</v>
      </c>
      <c r="U11773" s="12">
        <f>EXP((alpha+(beta/speed))+(ceta*LN(speed)))</f>
        <v>0.39726176468819152</v>
      </c>
      <c r="V11773" s="8">
        <f t="shared" si="413"/>
        <v>86</v>
      </c>
    </row>
    <row r="11774" spans="1:28">
      <c r="A11774" s="34" t="s">
        <v>19</v>
      </c>
      <c r="B11774" s="34" t="s">
        <v>77</v>
      </c>
      <c r="C11774" s="5" t="s">
        <v>204</v>
      </c>
      <c r="D11774" s="35" t="s">
        <v>90</v>
      </c>
      <c r="E11774" s="36" t="s">
        <v>14</v>
      </c>
      <c r="F11774" s="37">
        <v>100</v>
      </c>
      <c r="G11774" s="38">
        <v>0</v>
      </c>
      <c r="H11774" s="34">
        <v>0.98371411073147041</v>
      </c>
      <c r="I11774" s="35">
        <v>3.6950119900926532</v>
      </c>
      <c r="J11774" s="35">
        <v>0.48639112972468063</v>
      </c>
      <c r="K11774" s="35">
        <v>-1.61522713744292E-3</v>
      </c>
      <c r="L11774" s="35">
        <v>0</v>
      </c>
      <c r="M11774" s="35">
        <v>0</v>
      </c>
      <c r="N11774" s="35">
        <v>0</v>
      </c>
      <c r="O11774" s="35">
        <v>0</v>
      </c>
      <c r="P11774" s="36">
        <v>12</v>
      </c>
      <c r="Q11774" s="37">
        <v>86</v>
      </c>
      <c r="R11774" s="36">
        <v>5</v>
      </c>
      <c r="S11774" s="39">
        <f t="shared" si="412"/>
        <v>86</v>
      </c>
      <c r="T11774" s="34" t="s">
        <v>36</v>
      </c>
      <c r="U11774" s="12">
        <f>(1/(((ceta*(speed^2))+(beta*speed))+alpha))</f>
        <v>2.9781023791061553E-2</v>
      </c>
      <c r="V11774" s="8">
        <f t="shared" si="413"/>
        <v>86</v>
      </c>
      <c r="AB11774" s="41"/>
    </row>
    <row r="11775" spans="1:28">
      <c r="A11775" s="34" t="s">
        <v>19</v>
      </c>
      <c r="B11775" s="34" t="s">
        <v>77</v>
      </c>
      <c r="C11775" s="5" t="s">
        <v>204</v>
      </c>
      <c r="D11775" s="35" t="s">
        <v>90</v>
      </c>
      <c r="E11775" s="36" t="s">
        <v>18</v>
      </c>
      <c r="F11775" s="37">
        <v>100</v>
      </c>
      <c r="G11775" s="38">
        <v>0</v>
      </c>
      <c r="H11775" s="34">
        <v>0.99204873618497946</v>
      </c>
      <c r="I11775" s="35">
        <v>28.019997269662287</v>
      </c>
      <c r="J11775" s="35">
        <v>3.6062033540727234</v>
      </c>
      <c r="K11775" s="35">
        <v>-1.6064147248791037E-2</v>
      </c>
      <c r="L11775" s="35">
        <v>0</v>
      </c>
      <c r="M11775" s="35">
        <v>0</v>
      </c>
      <c r="N11775" s="35">
        <v>0</v>
      </c>
      <c r="O11775" s="35">
        <v>0</v>
      </c>
      <c r="P11775" s="36">
        <v>12</v>
      </c>
      <c r="Q11775" s="37">
        <v>86</v>
      </c>
      <c r="R11775" s="36">
        <v>5</v>
      </c>
      <c r="S11775" s="39">
        <f t="shared" si="412"/>
        <v>86</v>
      </c>
      <c r="T11775" s="34" t="s">
        <v>36</v>
      </c>
      <c r="U11775" s="12">
        <f>(1/(((ceta*(speed^2))+(beta*speed))+alpha))</f>
        <v>4.5590684903718285E-3</v>
      </c>
      <c r="V11775" s="8">
        <f t="shared" si="413"/>
        <v>86</v>
      </c>
      <c r="AB11775" s="41"/>
    </row>
    <row r="11776" spans="1:28">
      <c r="A11776" s="34" t="s">
        <v>19</v>
      </c>
      <c r="B11776" s="34" t="s">
        <v>77</v>
      </c>
      <c r="C11776" s="5" t="s">
        <v>204</v>
      </c>
      <c r="D11776" s="35" t="s">
        <v>90</v>
      </c>
      <c r="E11776" s="36" t="s">
        <v>17</v>
      </c>
      <c r="F11776" s="37">
        <v>100</v>
      </c>
      <c r="G11776" s="38">
        <v>0</v>
      </c>
      <c r="H11776" s="34">
        <v>0.94608230964649365</v>
      </c>
      <c r="I11776" s="35">
        <v>-2.0121232694864954E-3</v>
      </c>
      <c r="J11776" s="35">
        <v>0.39780918095945628</v>
      </c>
      <c r="K11776" s="35">
        <v>-29.702734799035191</v>
      </c>
      <c r="L11776" s="35">
        <v>1229.9327660340002</v>
      </c>
      <c r="M11776" s="35">
        <v>0</v>
      </c>
      <c r="N11776" s="35">
        <v>0</v>
      </c>
      <c r="O11776" s="35">
        <v>0</v>
      </c>
      <c r="P11776" s="36">
        <v>12</v>
      </c>
      <c r="Q11776" s="37">
        <v>86</v>
      </c>
      <c r="R11776" s="36">
        <v>14</v>
      </c>
      <c r="S11776" s="39">
        <f t="shared" si="412"/>
        <v>86</v>
      </c>
      <c r="T11776" s="34" t="s">
        <v>51</v>
      </c>
      <c r="U11776" s="12">
        <f>(((alpha*(speed^3))+(beta*(speed^2))+(ceta*speed))+delta)</f>
        <v>337.87119739661011</v>
      </c>
      <c r="V11776" s="8">
        <f t="shared" si="413"/>
        <v>86</v>
      </c>
    </row>
    <row r="11777" spans="1:28">
      <c r="A11777" s="34" t="s">
        <v>19</v>
      </c>
      <c r="B11777" s="34" t="s">
        <v>77</v>
      </c>
      <c r="C11777" s="5" t="s">
        <v>204</v>
      </c>
      <c r="D11777" s="35" t="s">
        <v>90</v>
      </c>
      <c r="E11777" s="36" t="s">
        <v>15</v>
      </c>
      <c r="F11777" s="37">
        <v>0</v>
      </c>
      <c r="G11777" s="38">
        <v>-0.06</v>
      </c>
      <c r="H11777" s="34">
        <v>0.99182467908473226</v>
      </c>
      <c r="I11777" s="35">
        <v>13.920646928897877</v>
      </c>
      <c r="J11777" s="35">
        <v>0.95112393130085515</v>
      </c>
      <c r="K11777" s="35">
        <v>-0.59138282739317471</v>
      </c>
      <c r="L11777" s="35">
        <v>0</v>
      </c>
      <c r="M11777" s="35">
        <v>0</v>
      </c>
      <c r="N11777" s="35">
        <v>0</v>
      </c>
      <c r="O11777" s="35">
        <v>0</v>
      </c>
      <c r="P11777" s="36">
        <v>12</v>
      </c>
      <c r="Q11777" s="37">
        <v>86</v>
      </c>
      <c r="R11777" s="36">
        <v>0</v>
      </c>
      <c r="S11777" s="39">
        <f t="shared" si="412"/>
        <v>86</v>
      </c>
      <c r="T11777" s="34" t="s">
        <v>29</v>
      </c>
      <c r="U11777" s="12">
        <f>((alpha*(beta^speed))*(speed^ceta))</f>
        <v>1.342831869655425E-2</v>
      </c>
      <c r="V11777" s="8">
        <f t="shared" si="413"/>
        <v>86</v>
      </c>
    </row>
    <row r="11778" spans="1:28">
      <c r="A11778" s="34" t="s">
        <v>19</v>
      </c>
      <c r="B11778" s="34" t="s">
        <v>77</v>
      </c>
      <c r="C11778" s="5" t="s">
        <v>204</v>
      </c>
      <c r="D11778" s="35" t="s">
        <v>90</v>
      </c>
      <c r="E11778" s="36" t="s">
        <v>16</v>
      </c>
      <c r="F11778" s="37">
        <v>0</v>
      </c>
      <c r="G11778" s="38">
        <v>-0.06</v>
      </c>
      <c r="H11778" s="34">
        <v>0.98580933552061989</v>
      </c>
      <c r="I11778" s="35">
        <v>16.055425708559405</v>
      </c>
      <c r="J11778" s="35">
        <v>0.95166041187316708</v>
      </c>
      <c r="K11778" s="35">
        <v>-0.4938490696907068</v>
      </c>
      <c r="L11778" s="35">
        <v>0</v>
      </c>
      <c r="M11778" s="35">
        <v>0</v>
      </c>
      <c r="N11778" s="35">
        <v>0</v>
      </c>
      <c r="O11778" s="35">
        <v>0</v>
      </c>
      <c r="P11778" s="36">
        <v>12</v>
      </c>
      <c r="Q11778" s="37">
        <v>86</v>
      </c>
      <c r="R11778" s="36">
        <v>0</v>
      </c>
      <c r="S11778" s="39">
        <f t="shared" ref="S11778:S11841" si="414">V11778</f>
        <v>86</v>
      </c>
      <c r="T11778" s="34" t="s">
        <v>29</v>
      </c>
      <c r="U11778" s="12">
        <f>((alpha*(beta^speed))*(speed^ceta))</f>
        <v>2.5102898101141965E-2</v>
      </c>
      <c r="V11778" s="8">
        <f t="shared" ref="V11778:V11841" si="415">IF($V$1&lt;P11778,P11778,IF($V$1&gt;Q11778,Q11778,$V$1))</f>
        <v>86</v>
      </c>
    </row>
    <row r="11779" spans="1:28">
      <c r="A11779" s="34" t="s">
        <v>19</v>
      </c>
      <c r="B11779" s="34" t="s">
        <v>77</v>
      </c>
      <c r="C11779" s="5" t="s">
        <v>204</v>
      </c>
      <c r="D11779" s="35" t="s">
        <v>90</v>
      </c>
      <c r="E11779" s="36" t="s">
        <v>14</v>
      </c>
      <c r="F11779" s="37">
        <v>0</v>
      </c>
      <c r="G11779" s="38">
        <v>-0.06</v>
      </c>
      <c r="H11779" s="34">
        <v>0.99276245549183584</v>
      </c>
      <c r="I11779" s="35">
        <v>3.1210935013423398</v>
      </c>
      <c r="J11779" s="35">
        <v>-12.026749475874993</v>
      </c>
      <c r="K11779" s="35">
        <v>-1.9940543676420557</v>
      </c>
      <c r="L11779" s="35">
        <v>0</v>
      </c>
      <c r="M11779" s="35">
        <v>0</v>
      </c>
      <c r="N11779" s="35">
        <v>0</v>
      </c>
      <c r="O11779" s="35">
        <v>0</v>
      </c>
      <c r="P11779" s="36">
        <v>12</v>
      </c>
      <c r="Q11779" s="37">
        <v>86</v>
      </c>
      <c r="R11779" s="36">
        <v>13</v>
      </c>
      <c r="S11779" s="39">
        <f t="shared" si="414"/>
        <v>86</v>
      </c>
      <c r="T11779" s="34" t="s">
        <v>50</v>
      </c>
      <c r="U11779" s="12">
        <f>EXP((alpha+(beta/speed))+(ceta*LN(speed)))</f>
        <v>2.7368077189260792E-3</v>
      </c>
      <c r="V11779" s="8">
        <f t="shared" si="415"/>
        <v>86</v>
      </c>
      <c r="AB11779" s="41"/>
    </row>
    <row r="11780" spans="1:28">
      <c r="A11780" s="34" t="s">
        <v>19</v>
      </c>
      <c r="B11780" s="34" t="s">
        <v>77</v>
      </c>
      <c r="C11780" s="5" t="s">
        <v>204</v>
      </c>
      <c r="D11780" s="35" t="s">
        <v>90</v>
      </c>
      <c r="E11780" s="36" t="s">
        <v>18</v>
      </c>
      <c r="F11780" s="37">
        <v>0</v>
      </c>
      <c r="G11780" s="38">
        <v>-0.06</v>
      </c>
      <c r="H11780" s="34">
        <v>0.99296328337471651</v>
      </c>
      <c r="I11780" s="35">
        <v>6.0365417853415509E-2</v>
      </c>
      <c r="J11780" s="35">
        <v>0.9920319417340091</v>
      </c>
      <c r="K11780" s="35">
        <v>-0.88170647447943051</v>
      </c>
      <c r="L11780" s="35">
        <v>0</v>
      </c>
      <c r="M11780" s="35">
        <v>0</v>
      </c>
      <c r="N11780" s="35">
        <v>0</v>
      </c>
      <c r="O11780" s="35">
        <v>0</v>
      </c>
      <c r="P11780" s="36">
        <v>12</v>
      </c>
      <c r="Q11780" s="37">
        <v>86</v>
      </c>
      <c r="R11780" s="36">
        <v>0</v>
      </c>
      <c r="S11780" s="39">
        <f t="shared" si="414"/>
        <v>86</v>
      </c>
      <c r="T11780" s="34" t="s">
        <v>29</v>
      </c>
      <c r="U11780" s="12">
        <f>((alpha*(beta^speed))*(speed^ceta))</f>
        <v>5.9749573690117872E-4</v>
      </c>
      <c r="V11780" s="8">
        <f t="shared" si="415"/>
        <v>86</v>
      </c>
      <c r="AB11780" s="41"/>
    </row>
    <row r="11781" spans="1:28">
      <c r="A11781" s="34" t="s">
        <v>19</v>
      </c>
      <c r="B11781" s="34" t="s">
        <v>77</v>
      </c>
      <c r="C11781" s="5" t="s">
        <v>204</v>
      </c>
      <c r="D11781" s="35" t="s">
        <v>90</v>
      </c>
      <c r="E11781" s="36" t="s">
        <v>17</v>
      </c>
      <c r="F11781" s="37">
        <v>0</v>
      </c>
      <c r="G11781" s="38">
        <v>-0.06</v>
      </c>
      <c r="H11781" s="34">
        <v>0.97849274688958332</v>
      </c>
      <c r="I11781" s="35">
        <v>834.34480697162621</v>
      </c>
      <c r="J11781" s="35">
        <v>0.94462722011297895</v>
      </c>
      <c r="K11781" s="35">
        <v>-0.27391205843424887</v>
      </c>
      <c r="L11781" s="35">
        <v>0</v>
      </c>
      <c r="M11781" s="35">
        <v>0</v>
      </c>
      <c r="N11781" s="35">
        <v>0</v>
      </c>
      <c r="O11781" s="35">
        <v>0</v>
      </c>
      <c r="P11781" s="36">
        <v>12</v>
      </c>
      <c r="Q11781" s="37">
        <v>86</v>
      </c>
      <c r="R11781" s="36">
        <v>0</v>
      </c>
      <c r="S11781" s="39">
        <f t="shared" si="414"/>
        <v>86</v>
      </c>
      <c r="T11781" s="34" t="s">
        <v>29</v>
      </c>
      <c r="U11781" s="12">
        <f>((alpha*(beta^speed))*(speed^ceta))</f>
        <v>1.8359562344793976</v>
      </c>
      <c r="V11781" s="8">
        <f t="shared" si="415"/>
        <v>86</v>
      </c>
    </row>
    <row r="11782" spans="1:28">
      <c r="A11782" s="34" t="s">
        <v>19</v>
      </c>
      <c r="B11782" s="34" t="s">
        <v>77</v>
      </c>
      <c r="C11782" s="5" t="s">
        <v>204</v>
      </c>
      <c r="D11782" s="35" t="s">
        <v>90</v>
      </c>
      <c r="E11782" s="36" t="s">
        <v>15</v>
      </c>
      <c r="F11782" s="37">
        <v>50</v>
      </c>
      <c r="G11782" s="38">
        <v>-0.06</v>
      </c>
      <c r="H11782" s="34">
        <v>0.98963078096236023</v>
      </c>
      <c r="I11782" s="35">
        <v>-7.7039169579415562E-2</v>
      </c>
      <c r="J11782" s="35">
        <v>2.6153635489065574</v>
      </c>
      <c r="K11782" s="35">
        <v>7.1649861537016095</v>
      </c>
      <c r="L11782" s="35">
        <v>2.7444208336392126</v>
      </c>
      <c r="M11782" s="35">
        <v>-1.859382433526666E-2</v>
      </c>
      <c r="N11782" s="35">
        <v>0</v>
      </c>
      <c r="O11782" s="35">
        <v>0</v>
      </c>
      <c r="P11782" s="36">
        <v>12</v>
      </c>
      <c r="Q11782" s="37">
        <v>86</v>
      </c>
      <c r="R11782" s="36">
        <v>10</v>
      </c>
      <c r="S11782" s="39">
        <f t="shared" si="414"/>
        <v>86</v>
      </c>
      <c r="T11782" s="34" t="s">
        <v>44</v>
      </c>
      <c r="U11782" s="12">
        <f>(alpha+(beta/(1+EXP((((-1)*ceta)+(delta*LN(speed)))+(epsilon*speed)))))</f>
        <v>2.6139075070353568E-3</v>
      </c>
      <c r="V11782" s="8">
        <f t="shared" si="415"/>
        <v>86</v>
      </c>
    </row>
    <row r="11783" spans="1:28">
      <c r="A11783" s="34" t="s">
        <v>19</v>
      </c>
      <c r="B11783" s="34" t="s">
        <v>77</v>
      </c>
      <c r="C11783" s="5" t="s">
        <v>204</v>
      </c>
      <c r="D11783" s="35" t="s">
        <v>90</v>
      </c>
      <c r="E11783" s="36" t="s">
        <v>16</v>
      </c>
      <c r="F11783" s="37">
        <v>50</v>
      </c>
      <c r="G11783" s="38">
        <v>-0.06</v>
      </c>
      <c r="H11783" s="34">
        <v>0.97617302236563586</v>
      </c>
      <c r="I11783" s="35">
        <v>-0.15068723305019924</v>
      </c>
      <c r="J11783" s="35">
        <v>3.9487315322900831</v>
      </c>
      <c r="K11783" s="35">
        <v>6.4954836601136492</v>
      </c>
      <c r="L11783" s="35">
        <v>2.4165813702924779</v>
      </c>
      <c r="M11783" s="35">
        <v>-1.2548325309678084E-2</v>
      </c>
      <c r="N11783" s="35">
        <v>0</v>
      </c>
      <c r="O11783" s="35">
        <v>0</v>
      </c>
      <c r="P11783" s="36">
        <v>12</v>
      </c>
      <c r="Q11783" s="37">
        <v>86</v>
      </c>
      <c r="R11783" s="36">
        <v>10</v>
      </c>
      <c r="S11783" s="39">
        <f t="shared" si="414"/>
        <v>86</v>
      </c>
      <c r="T11783" s="34" t="s">
        <v>44</v>
      </c>
      <c r="U11783" s="12">
        <f>(alpha+(beta/(1+EXP((((-1)*ceta)+(delta*LN(speed)))+(epsilon*speed)))))</f>
        <v>5.512576718631923E-3</v>
      </c>
      <c r="V11783" s="8">
        <f t="shared" si="415"/>
        <v>86</v>
      </c>
    </row>
    <row r="11784" spans="1:28">
      <c r="A11784" s="34" t="s">
        <v>19</v>
      </c>
      <c r="B11784" s="34" t="s">
        <v>77</v>
      </c>
      <c r="C11784" s="5" t="s">
        <v>204</v>
      </c>
      <c r="D11784" s="35" t="s">
        <v>90</v>
      </c>
      <c r="E11784" s="36" t="s">
        <v>14</v>
      </c>
      <c r="F11784" s="37">
        <v>50</v>
      </c>
      <c r="G11784" s="38">
        <v>-0.06</v>
      </c>
      <c r="H11784" s="34">
        <v>0.98977639047553556</v>
      </c>
      <c r="I11784" s="35">
        <v>3.0152449507751924</v>
      </c>
      <c r="J11784" s="35">
        <v>-12.020991175492265</v>
      </c>
      <c r="K11784" s="35">
        <v>-1.9820413259219098</v>
      </c>
      <c r="L11784" s="35">
        <v>0</v>
      </c>
      <c r="M11784" s="35">
        <v>0</v>
      </c>
      <c r="N11784" s="35">
        <v>0</v>
      </c>
      <c r="O11784" s="35">
        <v>0</v>
      </c>
      <c r="P11784" s="36">
        <v>12</v>
      </c>
      <c r="Q11784" s="37">
        <v>86</v>
      </c>
      <c r="R11784" s="36">
        <v>13</v>
      </c>
      <c r="S11784" s="39">
        <f t="shared" si="414"/>
        <v>86</v>
      </c>
      <c r="T11784" s="34" t="s">
        <v>50</v>
      </c>
      <c r="U11784" s="12">
        <f>EXP((alpha+(beta/speed))+(ceta*LN(speed)))</f>
        <v>2.597425705877115E-3</v>
      </c>
      <c r="V11784" s="8">
        <f t="shared" si="415"/>
        <v>86</v>
      </c>
      <c r="AB11784" s="41"/>
    </row>
    <row r="11785" spans="1:28">
      <c r="A11785" s="34" t="s">
        <v>19</v>
      </c>
      <c r="B11785" s="34" t="s">
        <v>77</v>
      </c>
      <c r="C11785" s="5" t="s">
        <v>204</v>
      </c>
      <c r="D11785" s="35" t="s">
        <v>90</v>
      </c>
      <c r="E11785" s="36" t="s">
        <v>18</v>
      </c>
      <c r="F11785" s="37">
        <v>50</v>
      </c>
      <c r="G11785" s="38">
        <v>-0.06</v>
      </c>
      <c r="H11785" s="34">
        <v>0.98820894269320203</v>
      </c>
      <c r="I11785" s="35">
        <v>-1.0186868479004583</v>
      </c>
      <c r="J11785" s="35">
        <v>-7.3586359009840283</v>
      </c>
      <c r="K11785" s="35">
        <v>-1.4040248516040872</v>
      </c>
      <c r="L11785" s="35">
        <v>0</v>
      </c>
      <c r="M11785" s="35">
        <v>0</v>
      </c>
      <c r="N11785" s="35">
        <v>0</v>
      </c>
      <c r="O11785" s="35">
        <v>0</v>
      </c>
      <c r="P11785" s="36">
        <v>12</v>
      </c>
      <c r="Q11785" s="37">
        <v>86</v>
      </c>
      <c r="R11785" s="36">
        <v>13</v>
      </c>
      <c r="S11785" s="39">
        <f t="shared" si="414"/>
        <v>86</v>
      </c>
      <c r="T11785" s="34" t="s">
        <v>50</v>
      </c>
      <c r="U11785" s="12">
        <f>EXP((alpha+(beta/speed))+(ceta*LN(speed)))</f>
        <v>6.373021492314658E-4</v>
      </c>
      <c r="V11785" s="8">
        <f t="shared" si="415"/>
        <v>86</v>
      </c>
      <c r="AB11785" s="41"/>
    </row>
    <row r="11786" spans="1:28">
      <c r="A11786" s="34" t="s">
        <v>19</v>
      </c>
      <c r="B11786" s="34" t="s">
        <v>77</v>
      </c>
      <c r="C11786" s="5" t="s">
        <v>204</v>
      </c>
      <c r="D11786" s="35" t="s">
        <v>90</v>
      </c>
      <c r="E11786" s="36" t="s">
        <v>17</v>
      </c>
      <c r="F11786" s="37">
        <v>50</v>
      </c>
      <c r="G11786" s="38">
        <v>-0.06</v>
      </c>
      <c r="H11786" s="34">
        <v>0.96105042417754405</v>
      </c>
      <c r="I11786" s="35">
        <v>15.066774966318068</v>
      </c>
      <c r="J11786" s="35">
        <v>-29.126725733985626</v>
      </c>
      <c r="K11786" s="35">
        <v>-2.9547847325944869</v>
      </c>
      <c r="L11786" s="35">
        <v>0</v>
      </c>
      <c r="M11786" s="35">
        <v>0</v>
      </c>
      <c r="N11786" s="35">
        <v>0</v>
      </c>
      <c r="O11786" s="35">
        <v>0</v>
      </c>
      <c r="P11786" s="36">
        <v>12</v>
      </c>
      <c r="Q11786" s="37">
        <v>86</v>
      </c>
      <c r="R11786" s="36">
        <v>13</v>
      </c>
      <c r="S11786" s="39">
        <f t="shared" si="414"/>
        <v>86</v>
      </c>
      <c r="T11786" s="34" t="s">
        <v>50</v>
      </c>
      <c r="U11786" s="12">
        <f>EXP((alpha+(beta/speed))+(ceta*LN(speed)))</f>
        <v>4.7896374724143342</v>
      </c>
      <c r="V11786" s="8">
        <f t="shared" si="415"/>
        <v>86</v>
      </c>
    </row>
    <row r="11787" spans="1:28">
      <c r="A11787" s="34" t="s">
        <v>19</v>
      </c>
      <c r="B11787" s="34" t="s">
        <v>77</v>
      </c>
      <c r="C11787" s="5" t="s">
        <v>204</v>
      </c>
      <c r="D11787" s="35" t="s">
        <v>90</v>
      </c>
      <c r="E11787" s="36" t="s">
        <v>15</v>
      </c>
      <c r="F11787" s="37">
        <v>100</v>
      </c>
      <c r="G11787" s="38">
        <v>-0.06</v>
      </c>
      <c r="H11787" s="34">
        <v>0.98600926326639671</v>
      </c>
      <c r="I11787" s="35">
        <v>12.024597883332651</v>
      </c>
      <c r="J11787" s="35">
        <v>-34.731656575260104</v>
      </c>
      <c r="K11787" s="35">
        <v>-3.5120150240120904</v>
      </c>
      <c r="L11787" s="35">
        <v>0</v>
      </c>
      <c r="M11787" s="35">
        <v>0</v>
      </c>
      <c r="N11787" s="35">
        <v>0</v>
      </c>
      <c r="O11787" s="35">
        <v>0</v>
      </c>
      <c r="P11787" s="36">
        <v>12</v>
      </c>
      <c r="Q11787" s="37">
        <v>86</v>
      </c>
      <c r="R11787" s="36">
        <v>13</v>
      </c>
      <c r="S11787" s="39">
        <f t="shared" si="414"/>
        <v>86</v>
      </c>
      <c r="T11787" s="34" t="s">
        <v>50</v>
      </c>
      <c r="U11787" s="12">
        <f>EXP((alpha+(beta/speed))+(ceta*LN(speed)))</f>
        <v>1.7899308197213533E-2</v>
      </c>
      <c r="V11787" s="8">
        <f t="shared" si="415"/>
        <v>86</v>
      </c>
    </row>
    <row r="11788" spans="1:28">
      <c r="A11788" s="34" t="s">
        <v>19</v>
      </c>
      <c r="B11788" s="34" t="s">
        <v>77</v>
      </c>
      <c r="C11788" s="5" t="s">
        <v>204</v>
      </c>
      <c r="D11788" s="35" t="s">
        <v>90</v>
      </c>
      <c r="E11788" s="36" t="s">
        <v>16</v>
      </c>
      <c r="F11788" s="37">
        <v>100</v>
      </c>
      <c r="G11788" s="38">
        <v>-0.06</v>
      </c>
      <c r="H11788" s="34">
        <v>0.96300612976710209</v>
      </c>
      <c r="I11788" s="35">
        <v>-0.14973700750075927</v>
      </c>
      <c r="J11788" s="35">
        <v>3.3966140914747993</v>
      </c>
      <c r="K11788" s="35">
        <v>7.266455705826357</v>
      </c>
      <c r="L11788" s="35">
        <v>2.5829937567389218</v>
      </c>
      <c r="M11788" s="35">
        <v>-1.4400226335544877E-2</v>
      </c>
      <c r="N11788" s="35">
        <v>0</v>
      </c>
      <c r="O11788" s="35">
        <v>0</v>
      </c>
      <c r="P11788" s="36">
        <v>12</v>
      </c>
      <c r="Q11788" s="37">
        <v>86</v>
      </c>
      <c r="R11788" s="36">
        <v>10</v>
      </c>
      <c r="S11788" s="39">
        <f t="shared" si="414"/>
        <v>86</v>
      </c>
      <c r="T11788" s="34" t="s">
        <v>44</v>
      </c>
      <c r="U11788" s="12">
        <f>(alpha+(beta/(1+EXP((((-1)*ceta)+(delta*LN(speed)))+(epsilon*speed)))))</f>
        <v>1.1246669562206491E-2</v>
      </c>
      <c r="V11788" s="8">
        <f t="shared" si="415"/>
        <v>86</v>
      </c>
    </row>
    <row r="11789" spans="1:28">
      <c r="A11789" s="34" t="s">
        <v>19</v>
      </c>
      <c r="B11789" s="34" t="s">
        <v>77</v>
      </c>
      <c r="C11789" s="5" t="s">
        <v>204</v>
      </c>
      <c r="D11789" s="35" t="s">
        <v>90</v>
      </c>
      <c r="E11789" s="36" t="s">
        <v>14</v>
      </c>
      <c r="F11789" s="37">
        <v>100</v>
      </c>
      <c r="G11789" s="38">
        <v>-0.06</v>
      </c>
      <c r="H11789" s="34">
        <v>0.98595590962778956</v>
      </c>
      <c r="I11789" s="35">
        <v>3.2322313051843516</v>
      </c>
      <c r="J11789" s="35">
        <v>-14.100352207729099</v>
      </c>
      <c r="K11789" s="35">
        <v>-2.0274502724745438</v>
      </c>
      <c r="L11789" s="35">
        <v>0</v>
      </c>
      <c r="M11789" s="35">
        <v>0</v>
      </c>
      <c r="N11789" s="35">
        <v>0</v>
      </c>
      <c r="O11789" s="35">
        <v>0</v>
      </c>
      <c r="P11789" s="36">
        <v>12</v>
      </c>
      <c r="Q11789" s="37">
        <v>86</v>
      </c>
      <c r="R11789" s="36">
        <v>13</v>
      </c>
      <c r="S11789" s="39">
        <f t="shared" si="414"/>
        <v>86</v>
      </c>
      <c r="T11789" s="34" t="s">
        <v>50</v>
      </c>
      <c r="U11789" s="12">
        <f>EXP((alpha+(beta/speed))+(ceta*LN(speed)))</f>
        <v>2.5729712534998837E-3</v>
      </c>
      <c r="V11789" s="8">
        <f t="shared" si="415"/>
        <v>86</v>
      </c>
      <c r="AB11789" s="41"/>
    </row>
    <row r="11790" spans="1:28">
      <c r="A11790" s="34" t="s">
        <v>19</v>
      </c>
      <c r="B11790" s="34" t="s">
        <v>77</v>
      </c>
      <c r="C11790" s="5" t="s">
        <v>204</v>
      </c>
      <c r="D11790" s="35" t="s">
        <v>90</v>
      </c>
      <c r="E11790" s="36" t="s">
        <v>18</v>
      </c>
      <c r="F11790" s="37">
        <v>100</v>
      </c>
      <c r="G11790" s="38">
        <v>-0.06</v>
      </c>
      <c r="H11790" s="34">
        <v>0.98347213327600946</v>
      </c>
      <c r="I11790" s="35">
        <v>-0.64748154386921564</v>
      </c>
      <c r="J11790" s="35">
        <v>-9.6655538578933751</v>
      </c>
      <c r="K11790" s="35">
        <v>-1.4823146461900547</v>
      </c>
      <c r="L11790" s="35">
        <v>0</v>
      </c>
      <c r="M11790" s="35">
        <v>0</v>
      </c>
      <c r="N11790" s="35">
        <v>0</v>
      </c>
      <c r="O11790" s="35">
        <v>0</v>
      </c>
      <c r="P11790" s="36">
        <v>12</v>
      </c>
      <c r="Q11790" s="37">
        <v>86</v>
      </c>
      <c r="R11790" s="36">
        <v>13</v>
      </c>
      <c r="S11790" s="39">
        <f t="shared" si="414"/>
        <v>86</v>
      </c>
      <c r="T11790" s="34" t="s">
        <v>50</v>
      </c>
      <c r="U11790" s="12">
        <f>EXP((alpha+(beta/speed))+(ceta*LN(speed)))</f>
        <v>6.3453637651444625E-4</v>
      </c>
      <c r="V11790" s="8">
        <f t="shared" si="415"/>
        <v>86</v>
      </c>
      <c r="AB11790" s="41"/>
    </row>
    <row r="11791" spans="1:28">
      <c r="A11791" s="34" t="s">
        <v>19</v>
      </c>
      <c r="B11791" s="34" t="s">
        <v>77</v>
      </c>
      <c r="C11791" s="5" t="s">
        <v>204</v>
      </c>
      <c r="D11791" s="35" t="s">
        <v>90</v>
      </c>
      <c r="E11791" s="36" t="s">
        <v>17</v>
      </c>
      <c r="F11791" s="37">
        <v>100</v>
      </c>
      <c r="G11791" s="38">
        <v>-0.06</v>
      </c>
      <c r="H11791" s="34">
        <v>0.93960347281132917</v>
      </c>
      <c r="I11791" s="35">
        <v>15.477673498884021</v>
      </c>
      <c r="J11791" s="35">
        <v>-32.815573844904769</v>
      </c>
      <c r="K11791" s="35">
        <v>-3.0142587545531456</v>
      </c>
      <c r="L11791" s="35">
        <v>0</v>
      </c>
      <c r="M11791" s="35">
        <v>0</v>
      </c>
      <c r="N11791" s="35">
        <v>0</v>
      </c>
      <c r="O11791" s="35">
        <v>0</v>
      </c>
      <c r="P11791" s="36">
        <v>12</v>
      </c>
      <c r="Q11791" s="37">
        <v>86</v>
      </c>
      <c r="R11791" s="36">
        <v>13</v>
      </c>
      <c r="S11791" s="39">
        <f t="shared" si="414"/>
        <v>86</v>
      </c>
      <c r="T11791" s="34" t="s">
        <v>50</v>
      </c>
      <c r="U11791" s="12">
        <f>EXP((alpha+(beta/speed))+(ceta*LN(speed)))</f>
        <v>5.3097339226774585</v>
      </c>
      <c r="V11791" s="8">
        <f t="shared" si="415"/>
        <v>86</v>
      </c>
    </row>
    <row r="11792" spans="1:28">
      <c r="A11792" s="34" t="s">
        <v>19</v>
      </c>
      <c r="B11792" s="34" t="s">
        <v>77</v>
      </c>
      <c r="C11792" s="5" t="s">
        <v>204</v>
      </c>
      <c r="D11792" s="35" t="s">
        <v>90</v>
      </c>
      <c r="E11792" s="36" t="s">
        <v>15</v>
      </c>
      <c r="F11792" s="37">
        <v>0</v>
      </c>
      <c r="G11792" s="38">
        <v>-0.04</v>
      </c>
      <c r="H11792" s="34">
        <v>0.99248249021911894</v>
      </c>
      <c r="I11792" s="35">
        <v>18.955508524154499</v>
      </c>
      <c r="J11792" s="35">
        <v>0.96774993217372185</v>
      </c>
      <c r="K11792" s="35">
        <v>-0.72997952275008882</v>
      </c>
      <c r="L11792" s="35">
        <v>0</v>
      </c>
      <c r="M11792" s="35">
        <v>0</v>
      </c>
      <c r="N11792" s="35">
        <v>0</v>
      </c>
      <c r="O11792" s="35">
        <v>0</v>
      </c>
      <c r="P11792" s="36">
        <v>12</v>
      </c>
      <c r="Q11792" s="37">
        <v>86</v>
      </c>
      <c r="R11792" s="36">
        <v>0</v>
      </c>
      <c r="S11792" s="39">
        <f t="shared" si="414"/>
        <v>86</v>
      </c>
      <c r="T11792" s="34" t="s">
        <v>29</v>
      </c>
      <c r="U11792" s="12">
        <f>((alpha*(beta^speed))*(speed^ceta))</f>
        <v>4.3774585775051646E-2</v>
      </c>
      <c r="V11792" s="8">
        <f t="shared" si="415"/>
        <v>86</v>
      </c>
    </row>
    <row r="11793" spans="1:28">
      <c r="A11793" s="34" t="s">
        <v>19</v>
      </c>
      <c r="B11793" s="34" t="s">
        <v>77</v>
      </c>
      <c r="C11793" s="5" t="s">
        <v>204</v>
      </c>
      <c r="D11793" s="35" t="s">
        <v>90</v>
      </c>
      <c r="E11793" s="36" t="s">
        <v>16</v>
      </c>
      <c r="F11793" s="37">
        <v>0</v>
      </c>
      <c r="G11793" s="38">
        <v>-0.04</v>
      </c>
      <c r="H11793" s="34">
        <v>0.98384336519567239</v>
      </c>
      <c r="I11793" s="35">
        <v>-0.41865372294909492</v>
      </c>
      <c r="J11793" s="35">
        <v>10.66741819792386</v>
      </c>
      <c r="K11793" s="35">
        <v>2.7423665829317208</v>
      </c>
      <c r="L11793" s="35">
        <v>1.352380665009949</v>
      </c>
      <c r="M11793" s="35">
        <v>-1.9463079121647951E-3</v>
      </c>
      <c r="N11793" s="35">
        <v>0</v>
      </c>
      <c r="O11793" s="35">
        <v>0</v>
      </c>
      <c r="P11793" s="36">
        <v>12</v>
      </c>
      <c r="Q11793" s="37">
        <v>86</v>
      </c>
      <c r="R11793" s="36">
        <v>10</v>
      </c>
      <c r="S11793" s="39">
        <f t="shared" si="414"/>
        <v>86</v>
      </c>
      <c r="T11793" s="34" t="s">
        <v>44</v>
      </c>
      <c r="U11793" s="12">
        <f>(alpha+(beta/(1+EXP((((-1)*ceta)+(delta*LN(speed)))+(epsilon*speed)))))</f>
        <v>3.497101611614073E-2</v>
      </c>
      <c r="V11793" s="8">
        <f t="shared" si="415"/>
        <v>86</v>
      </c>
    </row>
    <row r="11794" spans="1:28">
      <c r="A11794" s="34" t="s">
        <v>19</v>
      </c>
      <c r="B11794" s="34" t="s">
        <v>77</v>
      </c>
      <c r="C11794" s="5" t="s">
        <v>204</v>
      </c>
      <c r="D11794" s="35" t="s">
        <v>90</v>
      </c>
      <c r="E11794" s="36" t="s">
        <v>14</v>
      </c>
      <c r="F11794" s="37">
        <v>0</v>
      </c>
      <c r="G11794" s="38">
        <v>-0.04</v>
      </c>
      <c r="H11794" s="34">
        <v>0.99371502985581306</v>
      </c>
      <c r="I11794" s="35">
        <v>0.79273645274156834</v>
      </c>
      <c r="J11794" s="35">
        <v>0.98301521498650546</v>
      </c>
      <c r="K11794" s="35">
        <v>-0.90689309707508137</v>
      </c>
      <c r="L11794" s="35">
        <v>0</v>
      </c>
      <c r="M11794" s="35">
        <v>0</v>
      </c>
      <c r="N11794" s="35">
        <v>0</v>
      </c>
      <c r="O11794" s="35">
        <v>0</v>
      </c>
      <c r="P11794" s="36">
        <v>12</v>
      </c>
      <c r="Q11794" s="37">
        <v>86</v>
      </c>
      <c r="R11794" s="36">
        <v>0</v>
      </c>
      <c r="S11794" s="39">
        <f t="shared" si="414"/>
        <v>86</v>
      </c>
      <c r="T11794" s="34" t="s">
        <v>29</v>
      </c>
      <c r="U11794" s="12">
        <f>((alpha*(beta^speed))*(speed^ceta))</f>
        <v>3.1983512962657852E-3</v>
      </c>
      <c r="V11794" s="8">
        <f t="shared" si="415"/>
        <v>86</v>
      </c>
      <c r="AB11794" s="41"/>
    </row>
    <row r="11795" spans="1:28">
      <c r="A11795" s="34" t="s">
        <v>19</v>
      </c>
      <c r="B11795" s="34" t="s">
        <v>77</v>
      </c>
      <c r="C11795" s="5" t="s">
        <v>204</v>
      </c>
      <c r="D11795" s="35" t="s">
        <v>90</v>
      </c>
      <c r="E11795" s="36" t="s">
        <v>18</v>
      </c>
      <c r="F11795" s="37">
        <v>0</v>
      </c>
      <c r="G11795" s="38">
        <v>-0.04</v>
      </c>
      <c r="H11795" s="34">
        <v>0.99012541545710953</v>
      </c>
      <c r="I11795" s="35">
        <v>5.9312974075669357E-2</v>
      </c>
      <c r="J11795" s="35">
        <v>0.98913555070216719</v>
      </c>
      <c r="K11795" s="35">
        <v>-0.79953284984580353</v>
      </c>
      <c r="L11795" s="35">
        <v>0</v>
      </c>
      <c r="M11795" s="35">
        <v>0</v>
      </c>
      <c r="N11795" s="35">
        <v>0</v>
      </c>
      <c r="O11795" s="35">
        <v>0</v>
      </c>
      <c r="P11795" s="36">
        <v>12</v>
      </c>
      <c r="Q11795" s="37">
        <v>86</v>
      </c>
      <c r="R11795" s="36">
        <v>0</v>
      </c>
      <c r="S11795" s="39">
        <f t="shared" si="414"/>
        <v>86</v>
      </c>
      <c r="T11795" s="34" t="s">
        <v>29</v>
      </c>
      <c r="U11795" s="12">
        <f>((alpha*(beta^speed))*(speed^ceta))</f>
        <v>6.5834630823094421E-4</v>
      </c>
      <c r="V11795" s="8">
        <f t="shared" si="415"/>
        <v>86</v>
      </c>
      <c r="AB11795" s="41"/>
    </row>
    <row r="11796" spans="1:28">
      <c r="A11796" s="34" t="s">
        <v>19</v>
      </c>
      <c r="B11796" s="34" t="s">
        <v>77</v>
      </c>
      <c r="C11796" s="5" t="s">
        <v>204</v>
      </c>
      <c r="D11796" s="35" t="s">
        <v>90</v>
      </c>
      <c r="E11796" s="36" t="s">
        <v>17</v>
      </c>
      <c r="F11796" s="37">
        <v>0</v>
      </c>
      <c r="G11796" s="38">
        <v>-0.04</v>
      </c>
      <c r="H11796" s="34">
        <v>0.97616416739365652</v>
      </c>
      <c r="I11796" s="35">
        <v>1512.1427785123531</v>
      </c>
      <c r="J11796" s="35">
        <v>0.96548894687411468</v>
      </c>
      <c r="K11796" s="35">
        <v>-0.49261740922061992</v>
      </c>
      <c r="L11796" s="35">
        <v>0</v>
      </c>
      <c r="M11796" s="35">
        <v>0</v>
      </c>
      <c r="N11796" s="35">
        <v>0</v>
      </c>
      <c r="O11796" s="35">
        <v>0</v>
      </c>
      <c r="P11796" s="36">
        <v>12</v>
      </c>
      <c r="Q11796" s="37">
        <v>86</v>
      </c>
      <c r="R11796" s="36">
        <v>0</v>
      </c>
      <c r="S11796" s="39">
        <f t="shared" si="414"/>
        <v>86</v>
      </c>
      <c r="T11796" s="34" t="s">
        <v>29</v>
      </c>
      <c r="U11796" s="12">
        <f>((alpha*(beta^speed))*(speed^ceta))</f>
        <v>8.2204108121691881</v>
      </c>
      <c r="V11796" s="8">
        <f t="shared" si="415"/>
        <v>86</v>
      </c>
    </row>
    <row r="11797" spans="1:28">
      <c r="A11797" s="34" t="s">
        <v>19</v>
      </c>
      <c r="B11797" s="34" t="s">
        <v>77</v>
      </c>
      <c r="C11797" s="5" t="s">
        <v>204</v>
      </c>
      <c r="D11797" s="35" t="s">
        <v>90</v>
      </c>
      <c r="E11797" s="36" t="s">
        <v>15</v>
      </c>
      <c r="F11797" s="37">
        <v>50</v>
      </c>
      <c r="G11797" s="38">
        <v>-0.04</v>
      </c>
      <c r="H11797" s="34">
        <v>0.9901174874960047</v>
      </c>
      <c r="I11797" s="35">
        <v>-0.18675250684407366</v>
      </c>
      <c r="J11797" s="35">
        <v>4.5049122277293376</v>
      </c>
      <c r="K11797" s="35">
        <v>4.0122514271829521</v>
      </c>
      <c r="L11797" s="35">
        <v>1.694478415612652</v>
      </c>
      <c r="M11797" s="35">
        <v>-4.874866022601382E-3</v>
      </c>
      <c r="N11797" s="35">
        <v>0</v>
      </c>
      <c r="O11797" s="35">
        <v>0</v>
      </c>
      <c r="P11797" s="36">
        <v>12</v>
      </c>
      <c r="Q11797" s="37">
        <v>86</v>
      </c>
      <c r="R11797" s="36">
        <v>10</v>
      </c>
      <c r="S11797" s="39">
        <f t="shared" si="414"/>
        <v>86</v>
      </c>
      <c r="T11797" s="34" t="s">
        <v>44</v>
      </c>
      <c r="U11797" s="12">
        <f>(alpha+(beta/(1+EXP((((-1)*ceta)+(delta*LN(speed)))+(epsilon*speed)))))</f>
        <v>4.4344347691988029E-3</v>
      </c>
      <c r="V11797" s="8">
        <f t="shared" si="415"/>
        <v>86</v>
      </c>
    </row>
    <row r="11798" spans="1:28">
      <c r="A11798" s="34" t="s">
        <v>19</v>
      </c>
      <c r="B11798" s="34" t="s">
        <v>77</v>
      </c>
      <c r="C11798" s="5" t="s">
        <v>204</v>
      </c>
      <c r="D11798" s="35" t="s">
        <v>90</v>
      </c>
      <c r="E11798" s="36" t="s">
        <v>16</v>
      </c>
      <c r="F11798" s="37">
        <v>50</v>
      </c>
      <c r="G11798" s="38">
        <v>-0.04</v>
      </c>
      <c r="H11798" s="34">
        <v>0.9741344337487724</v>
      </c>
      <c r="I11798" s="35">
        <v>-0.42392698611566548</v>
      </c>
      <c r="J11798" s="35">
        <v>6.5676211702279099</v>
      </c>
      <c r="K11798" s="35">
        <v>4.3654617612584818</v>
      </c>
      <c r="L11798" s="35">
        <v>1.643124975287569</v>
      </c>
      <c r="M11798" s="35">
        <v>-4.2468286778337503E-3</v>
      </c>
      <c r="N11798" s="35">
        <v>0</v>
      </c>
      <c r="O11798" s="35">
        <v>0</v>
      </c>
      <c r="P11798" s="36">
        <v>12</v>
      </c>
      <c r="Q11798" s="37">
        <v>86</v>
      </c>
      <c r="R11798" s="36">
        <v>10</v>
      </c>
      <c r="S11798" s="39">
        <f t="shared" si="414"/>
        <v>86</v>
      </c>
      <c r="T11798" s="34" t="s">
        <v>44</v>
      </c>
      <c r="U11798" s="12">
        <f>(alpha+(beta/(1+EXP((((-1)*ceta)+(delta*LN(speed)))+(epsilon*speed)))))</f>
        <v>3.5092603720072557E-2</v>
      </c>
      <c r="V11798" s="8">
        <f t="shared" si="415"/>
        <v>86</v>
      </c>
    </row>
    <row r="11799" spans="1:28">
      <c r="A11799" s="34" t="s">
        <v>19</v>
      </c>
      <c r="B11799" s="34" t="s">
        <v>77</v>
      </c>
      <c r="C11799" s="5" t="s">
        <v>204</v>
      </c>
      <c r="D11799" s="35" t="s">
        <v>90</v>
      </c>
      <c r="E11799" s="36" t="s">
        <v>14</v>
      </c>
      <c r="F11799" s="37">
        <v>50</v>
      </c>
      <c r="G11799" s="38">
        <v>-0.04</v>
      </c>
      <c r="H11799" s="34">
        <v>0.99032177576230296</v>
      </c>
      <c r="I11799" s="35">
        <v>1.9122464448348304</v>
      </c>
      <c r="J11799" s="35">
        <v>8.9614798959294736E-2</v>
      </c>
      <c r="K11799" s="35">
        <v>0.39625520609525711</v>
      </c>
      <c r="L11799" s="35">
        <v>0</v>
      </c>
      <c r="M11799" s="35">
        <v>0</v>
      </c>
      <c r="N11799" s="35">
        <v>0</v>
      </c>
      <c r="O11799" s="35">
        <v>0</v>
      </c>
      <c r="P11799" s="36">
        <v>12</v>
      </c>
      <c r="Q11799" s="37">
        <v>86</v>
      </c>
      <c r="R11799" s="36">
        <v>2</v>
      </c>
      <c r="S11799" s="39">
        <f t="shared" si="414"/>
        <v>86</v>
      </c>
      <c r="T11799" s="34" t="s">
        <v>31</v>
      </c>
      <c r="U11799" s="12">
        <f>((alpha+(beta*speed))^((-1)/ceta))</f>
        <v>3.3031936649512762E-3</v>
      </c>
      <c r="V11799" s="8">
        <f t="shared" si="415"/>
        <v>86</v>
      </c>
      <c r="AB11799" s="41"/>
    </row>
    <row r="11800" spans="1:28">
      <c r="A11800" s="34" t="s">
        <v>19</v>
      </c>
      <c r="B11800" s="34" t="s">
        <v>77</v>
      </c>
      <c r="C11800" s="5" t="s">
        <v>204</v>
      </c>
      <c r="D11800" s="35" t="s">
        <v>90</v>
      </c>
      <c r="E11800" s="36" t="s">
        <v>18</v>
      </c>
      <c r="F11800" s="37">
        <v>50</v>
      </c>
      <c r="G11800" s="38">
        <v>-0.04</v>
      </c>
      <c r="H11800" s="34">
        <v>0.98207899702955392</v>
      </c>
      <c r="I11800" s="35">
        <v>4.1945053118653347E-2</v>
      </c>
      <c r="J11800" s="35">
        <v>0.98362101318455997</v>
      </c>
      <c r="K11800" s="35">
        <v>-0.6174639012542753</v>
      </c>
      <c r="L11800" s="35">
        <v>0</v>
      </c>
      <c r="M11800" s="35">
        <v>0</v>
      </c>
      <c r="N11800" s="35">
        <v>0</v>
      </c>
      <c r="O11800" s="35">
        <v>0</v>
      </c>
      <c r="P11800" s="36">
        <v>12</v>
      </c>
      <c r="Q11800" s="37">
        <v>86</v>
      </c>
      <c r="R11800" s="36">
        <v>0</v>
      </c>
      <c r="S11800" s="39">
        <f t="shared" si="414"/>
        <v>86</v>
      </c>
      <c r="T11800" s="34" t="s">
        <v>29</v>
      </c>
      <c r="U11800" s="12">
        <f>((alpha*(beta^speed))*(speed^ceta))</f>
        <v>6.4772165863254648E-4</v>
      </c>
      <c r="V11800" s="8">
        <f t="shared" si="415"/>
        <v>86</v>
      </c>
      <c r="AB11800" s="41"/>
    </row>
    <row r="11801" spans="1:28">
      <c r="A11801" s="34" t="s">
        <v>19</v>
      </c>
      <c r="B11801" s="34" t="s">
        <v>77</v>
      </c>
      <c r="C11801" s="5" t="s">
        <v>204</v>
      </c>
      <c r="D11801" s="35" t="s">
        <v>90</v>
      </c>
      <c r="E11801" s="36" t="s">
        <v>17</v>
      </c>
      <c r="F11801" s="37">
        <v>50</v>
      </c>
      <c r="G11801" s="38">
        <v>-0.04</v>
      </c>
      <c r="H11801" s="34">
        <v>0.95533418753888621</v>
      </c>
      <c r="I11801" s="35">
        <v>-1.7120912809352722E-3</v>
      </c>
      <c r="J11801" s="35">
        <v>0.32222876393947392</v>
      </c>
      <c r="K11801" s="35">
        <v>-21.128125541849148</v>
      </c>
      <c r="L11801" s="35">
        <v>509.52931929521594</v>
      </c>
      <c r="M11801" s="35">
        <v>0</v>
      </c>
      <c r="N11801" s="35">
        <v>0</v>
      </c>
      <c r="O11801" s="35">
        <v>0</v>
      </c>
      <c r="P11801" s="36">
        <v>12</v>
      </c>
      <c r="Q11801" s="37">
        <v>81</v>
      </c>
      <c r="R11801" s="36">
        <v>14</v>
      </c>
      <c r="S11801" s="39">
        <f t="shared" si="414"/>
        <v>81</v>
      </c>
      <c r="T11801" s="34" t="s">
        <v>51</v>
      </c>
      <c r="U11801" s="12">
        <f>(((alpha*(speed^3))+(beta*(speed^2))+(ceta*speed))+delta)</f>
        <v>2.4185681808015715</v>
      </c>
      <c r="V11801" s="8">
        <f t="shared" si="415"/>
        <v>81</v>
      </c>
    </row>
    <row r="11802" spans="1:28">
      <c r="A11802" s="34" t="s">
        <v>19</v>
      </c>
      <c r="B11802" s="34" t="s">
        <v>77</v>
      </c>
      <c r="C11802" s="5" t="s">
        <v>204</v>
      </c>
      <c r="D11802" s="35" t="s">
        <v>90</v>
      </c>
      <c r="E11802" s="36" t="s">
        <v>15</v>
      </c>
      <c r="F11802" s="37">
        <v>100</v>
      </c>
      <c r="G11802" s="38">
        <v>-0.04</v>
      </c>
      <c r="H11802" s="34">
        <v>0.98602109763739576</v>
      </c>
      <c r="I11802" s="35">
        <v>-0.17837662501440169</v>
      </c>
      <c r="J11802" s="35">
        <v>3.8525376079402704</v>
      </c>
      <c r="K11802" s="35">
        <v>4.5936374732150691</v>
      </c>
      <c r="L11802" s="35">
        <v>1.8230691516261253</v>
      </c>
      <c r="M11802" s="35">
        <v>-6.3799634515561351E-3</v>
      </c>
      <c r="N11802" s="35">
        <v>0</v>
      </c>
      <c r="O11802" s="35">
        <v>0</v>
      </c>
      <c r="P11802" s="36">
        <v>12</v>
      </c>
      <c r="Q11802" s="37">
        <v>86</v>
      </c>
      <c r="R11802" s="36">
        <v>10</v>
      </c>
      <c r="S11802" s="39">
        <f t="shared" si="414"/>
        <v>86</v>
      </c>
      <c r="T11802" s="34" t="s">
        <v>44</v>
      </c>
      <c r="U11802" s="12">
        <f>(alpha+(beta/(1+EXP((((-1)*ceta)+(delta*LN(speed)))+(epsilon*speed)))))</f>
        <v>8.1529495626952442E-3</v>
      </c>
      <c r="V11802" s="8">
        <f t="shared" si="415"/>
        <v>86</v>
      </c>
    </row>
    <row r="11803" spans="1:28">
      <c r="A11803" s="34" t="s">
        <v>19</v>
      </c>
      <c r="B11803" s="34" t="s">
        <v>77</v>
      </c>
      <c r="C11803" s="5" t="s">
        <v>204</v>
      </c>
      <c r="D11803" s="35" t="s">
        <v>90</v>
      </c>
      <c r="E11803" s="36" t="s">
        <v>16</v>
      </c>
      <c r="F11803" s="37">
        <v>100</v>
      </c>
      <c r="G11803" s="38">
        <v>-0.04</v>
      </c>
      <c r="H11803" s="34">
        <v>0.97128735170401503</v>
      </c>
      <c r="I11803" s="35">
        <v>-0.28620299648518377</v>
      </c>
      <c r="J11803" s="35">
        <v>12.769571337981034</v>
      </c>
      <c r="K11803" s="35">
        <v>1.7111245893846432</v>
      </c>
      <c r="L11803" s="35">
        <v>0.95587815887924688</v>
      </c>
      <c r="M11803" s="35">
        <v>1.2984366212847225E-2</v>
      </c>
      <c r="N11803" s="35">
        <v>0</v>
      </c>
      <c r="O11803" s="35">
        <v>0</v>
      </c>
      <c r="P11803" s="36">
        <v>12</v>
      </c>
      <c r="Q11803" s="37">
        <v>86</v>
      </c>
      <c r="R11803" s="36">
        <v>10</v>
      </c>
      <c r="S11803" s="39">
        <f t="shared" si="414"/>
        <v>86</v>
      </c>
      <c r="T11803" s="34" t="s">
        <v>44</v>
      </c>
      <c r="U11803" s="12">
        <f>(alpha+(beta/(1+EXP((((-1)*ceta)+(delta*LN(speed)))+(epsilon*speed)))))</f>
        <v>3.3103976655499301E-2</v>
      </c>
      <c r="V11803" s="8">
        <f t="shared" si="415"/>
        <v>86</v>
      </c>
    </row>
    <row r="11804" spans="1:28">
      <c r="A11804" s="34" t="s">
        <v>19</v>
      </c>
      <c r="B11804" s="34" t="s">
        <v>77</v>
      </c>
      <c r="C11804" s="5" t="s">
        <v>204</v>
      </c>
      <c r="D11804" s="35" t="s">
        <v>90</v>
      </c>
      <c r="E11804" s="36" t="s">
        <v>14</v>
      </c>
      <c r="F11804" s="37">
        <v>100</v>
      </c>
      <c r="G11804" s="38">
        <v>-0.04</v>
      </c>
      <c r="H11804" s="34">
        <v>0.98405525445058661</v>
      </c>
      <c r="I11804" s="35">
        <v>3.5696457297160373</v>
      </c>
      <c r="J11804" s="35">
        <v>-16.105735187393158</v>
      </c>
      <c r="K11804" s="35">
        <v>-2.0178561165346265</v>
      </c>
      <c r="L11804" s="35">
        <v>0</v>
      </c>
      <c r="M11804" s="35">
        <v>0</v>
      </c>
      <c r="N11804" s="35">
        <v>0</v>
      </c>
      <c r="O11804" s="35">
        <v>0</v>
      </c>
      <c r="P11804" s="36">
        <v>12</v>
      </c>
      <c r="Q11804" s="37">
        <v>86</v>
      </c>
      <c r="R11804" s="36">
        <v>13</v>
      </c>
      <c r="S11804" s="39">
        <f t="shared" si="414"/>
        <v>86</v>
      </c>
      <c r="T11804" s="34" t="s">
        <v>50</v>
      </c>
      <c r="U11804" s="12">
        <f>EXP((alpha+(beta/speed))+(ceta*LN(speed)))</f>
        <v>3.6762495233610103E-3</v>
      </c>
      <c r="V11804" s="8">
        <f t="shared" si="415"/>
        <v>86</v>
      </c>
      <c r="AB11804" s="41"/>
    </row>
    <row r="11805" spans="1:28">
      <c r="A11805" s="34" t="s">
        <v>19</v>
      </c>
      <c r="B11805" s="34" t="s">
        <v>77</v>
      </c>
      <c r="C11805" s="5" t="s">
        <v>204</v>
      </c>
      <c r="D11805" s="35" t="s">
        <v>90</v>
      </c>
      <c r="E11805" s="36" t="s">
        <v>18</v>
      </c>
      <c r="F11805" s="37">
        <v>100</v>
      </c>
      <c r="G11805" s="38">
        <v>-0.04</v>
      </c>
      <c r="H11805" s="34">
        <v>0.97863143545158349</v>
      </c>
      <c r="I11805" s="35">
        <v>5.5726060699309894</v>
      </c>
      <c r="J11805" s="35">
        <v>0.17951331732566561</v>
      </c>
      <c r="K11805" s="35">
        <v>0.41998907624002385</v>
      </c>
      <c r="L11805" s="35">
        <v>0</v>
      </c>
      <c r="M11805" s="35">
        <v>0</v>
      </c>
      <c r="N11805" s="35">
        <v>0</v>
      </c>
      <c r="O11805" s="35">
        <v>0</v>
      </c>
      <c r="P11805" s="36">
        <v>12</v>
      </c>
      <c r="Q11805" s="37">
        <v>86</v>
      </c>
      <c r="R11805" s="36">
        <v>2</v>
      </c>
      <c r="S11805" s="39">
        <f t="shared" si="414"/>
        <v>86</v>
      </c>
      <c r="T11805" s="34" t="s">
        <v>31</v>
      </c>
      <c r="U11805" s="12">
        <f>((alpha+(beta*speed))^((-1)/ceta))</f>
        <v>7.0998253841776193E-4</v>
      </c>
      <c r="V11805" s="8">
        <f t="shared" si="415"/>
        <v>86</v>
      </c>
      <c r="AB11805" s="41"/>
    </row>
    <row r="11806" spans="1:28">
      <c r="A11806" s="34" t="s">
        <v>19</v>
      </c>
      <c r="B11806" s="34" t="s">
        <v>77</v>
      </c>
      <c r="C11806" s="5" t="s">
        <v>204</v>
      </c>
      <c r="D11806" s="35" t="s">
        <v>90</v>
      </c>
      <c r="E11806" s="36" t="s">
        <v>17</v>
      </c>
      <c r="F11806" s="37">
        <v>100</v>
      </c>
      <c r="G11806" s="38">
        <v>-0.04</v>
      </c>
      <c r="H11806" s="34">
        <v>0.93405779045295256</v>
      </c>
      <c r="I11806" s="35">
        <v>-1.5746794327414029E-3</v>
      </c>
      <c r="J11806" s="35">
        <v>0.30277595248559702</v>
      </c>
      <c r="K11806" s="35">
        <v>-20.746921165930274</v>
      </c>
      <c r="L11806" s="35">
        <v>533.76530021390408</v>
      </c>
      <c r="M11806" s="35">
        <v>0</v>
      </c>
      <c r="N11806" s="35">
        <v>0</v>
      </c>
      <c r="O11806" s="35">
        <v>0</v>
      </c>
      <c r="P11806" s="36">
        <v>12</v>
      </c>
      <c r="Q11806" s="37">
        <v>82</v>
      </c>
      <c r="R11806" s="36">
        <v>14</v>
      </c>
      <c r="S11806" s="39">
        <f t="shared" si="414"/>
        <v>82</v>
      </c>
      <c r="T11806" s="34" t="s">
        <v>51</v>
      </c>
      <c r="U11806" s="12">
        <f>(((alpha*(speed^3))+(beta*(speed^2))+(ceta*speed))+delta)</f>
        <v>0.15541964901399297</v>
      </c>
      <c r="V11806" s="8">
        <f t="shared" si="415"/>
        <v>82</v>
      </c>
    </row>
    <row r="11807" spans="1:28">
      <c r="A11807" s="34" t="s">
        <v>19</v>
      </c>
      <c r="B11807" s="34" t="s">
        <v>77</v>
      </c>
      <c r="C11807" s="5" t="s">
        <v>204</v>
      </c>
      <c r="D11807" s="35" t="s">
        <v>90</v>
      </c>
      <c r="E11807" s="36" t="s">
        <v>15</v>
      </c>
      <c r="F11807" s="37">
        <v>0</v>
      </c>
      <c r="G11807" s="38">
        <v>-0.02</v>
      </c>
      <c r="H11807" s="34">
        <v>0.99584694745496183</v>
      </c>
      <c r="I11807" s="35">
        <v>35.348016861430303</v>
      </c>
      <c r="J11807" s="35">
        <v>0.99437870513522852</v>
      </c>
      <c r="K11807" s="35">
        <v>-1.0256375924550227</v>
      </c>
      <c r="L11807" s="35">
        <v>0</v>
      </c>
      <c r="M11807" s="35">
        <v>0</v>
      </c>
      <c r="N11807" s="35">
        <v>0</v>
      </c>
      <c r="O11807" s="35">
        <v>0</v>
      </c>
      <c r="P11807" s="36">
        <v>12</v>
      </c>
      <c r="Q11807" s="37">
        <v>86</v>
      </c>
      <c r="R11807" s="36">
        <v>0</v>
      </c>
      <c r="S11807" s="39">
        <f t="shared" si="414"/>
        <v>86</v>
      </c>
      <c r="T11807" s="34" t="s">
        <v>29</v>
      </c>
      <c r="U11807" s="12">
        <f>((alpha*(beta^speed))*(speed^ceta))</f>
        <v>0.22580150248497682</v>
      </c>
      <c r="V11807" s="8">
        <f t="shared" si="415"/>
        <v>86</v>
      </c>
    </row>
    <row r="11808" spans="1:28">
      <c r="A11808" s="34" t="s">
        <v>19</v>
      </c>
      <c r="B11808" s="34" t="s">
        <v>77</v>
      </c>
      <c r="C11808" s="5" t="s">
        <v>204</v>
      </c>
      <c r="D11808" s="35" t="s">
        <v>90</v>
      </c>
      <c r="E11808" s="36" t="s">
        <v>16</v>
      </c>
      <c r="F11808" s="37">
        <v>0</v>
      </c>
      <c r="G11808" s="38">
        <v>-0.02</v>
      </c>
      <c r="H11808" s="34">
        <v>0.99388145689490248</v>
      </c>
      <c r="I11808" s="35">
        <v>44.022054909093534</v>
      </c>
      <c r="J11808" s="35">
        <v>0.99383773970445044</v>
      </c>
      <c r="K11808" s="35">
        <v>-0.89968041152621181</v>
      </c>
      <c r="L11808" s="35">
        <v>0</v>
      </c>
      <c r="M11808" s="35">
        <v>0</v>
      </c>
      <c r="N11808" s="35">
        <v>0</v>
      </c>
      <c r="O11808" s="35">
        <v>0</v>
      </c>
      <c r="P11808" s="36">
        <v>12</v>
      </c>
      <c r="Q11808" s="37">
        <v>86</v>
      </c>
      <c r="R11808" s="36">
        <v>0</v>
      </c>
      <c r="S11808" s="39">
        <f t="shared" si="414"/>
        <v>86</v>
      </c>
      <c r="T11808" s="34" t="s">
        <v>29</v>
      </c>
      <c r="U11808" s="12">
        <f>((alpha*(beta^speed))*(speed^ceta))</f>
        <v>0.47029635737758096</v>
      </c>
      <c r="V11808" s="8">
        <f t="shared" si="415"/>
        <v>86</v>
      </c>
    </row>
    <row r="11809" spans="1:28">
      <c r="A11809" s="34" t="s">
        <v>19</v>
      </c>
      <c r="B11809" s="34" t="s">
        <v>77</v>
      </c>
      <c r="C11809" s="5" t="s">
        <v>204</v>
      </c>
      <c r="D11809" s="35" t="s">
        <v>90</v>
      </c>
      <c r="E11809" s="36" t="s">
        <v>14</v>
      </c>
      <c r="F11809" s="37">
        <v>0</v>
      </c>
      <c r="G11809" s="38">
        <v>-0.02</v>
      </c>
      <c r="H11809" s="34">
        <v>0.99557371715422993</v>
      </c>
      <c r="I11809" s="35">
        <v>1.0575904281589998</v>
      </c>
      <c r="J11809" s="35">
        <v>-3.8666912889113623</v>
      </c>
      <c r="K11809" s="35">
        <v>-1.3152057667038588</v>
      </c>
      <c r="L11809" s="35">
        <v>0</v>
      </c>
      <c r="M11809" s="35">
        <v>0</v>
      </c>
      <c r="N11809" s="35">
        <v>0</v>
      </c>
      <c r="O11809" s="35">
        <v>0</v>
      </c>
      <c r="P11809" s="36">
        <v>12</v>
      </c>
      <c r="Q11809" s="37">
        <v>86</v>
      </c>
      <c r="R11809" s="36">
        <v>13</v>
      </c>
      <c r="S11809" s="39">
        <f t="shared" si="414"/>
        <v>86</v>
      </c>
      <c r="T11809" s="34" t="s">
        <v>50</v>
      </c>
      <c r="U11809" s="12">
        <f>EXP((alpha+(beta/speed))+(ceta*LN(speed)))</f>
        <v>7.8616847604974314E-3</v>
      </c>
      <c r="V11809" s="8">
        <f t="shared" si="415"/>
        <v>86</v>
      </c>
      <c r="AB11809" s="41"/>
    </row>
    <row r="11810" spans="1:28">
      <c r="A11810" s="34" t="s">
        <v>19</v>
      </c>
      <c r="B11810" s="34" t="s">
        <v>77</v>
      </c>
      <c r="C11810" s="5" t="s">
        <v>204</v>
      </c>
      <c r="D11810" s="35" t="s">
        <v>90</v>
      </c>
      <c r="E11810" s="36" t="s">
        <v>18</v>
      </c>
      <c r="F11810" s="37">
        <v>0</v>
      </c>
      <c r="G11810" s="38">
        <v>-0.02</v>
      </c>
      <c r="H11810" s="34">
        <v>0.98628736340159739</v>
      </c>
      <c r="I11810" s="35">
        <v>5.5701728036664781E-2</v>
      </c>
      <c r="J11810" s="35">
        <v>0.99058094476456759</v>
      </c>
      <c r="K11810" s="35">
        <v>-0.71589436999627254</v>
      </c>
      <c r="L11810" s="35">
        <v>0</v>
      </c>
      <c r="M11810" s="35">
        <v>0</v>
      </c>
      <c r="N11810" s="35">
        <v>0</v>
      </c>
      <c r="O11810" s="35">
        <v>0</v>
      </c>
      <c r="P11810" s="36">
        <v>12</v>
      </c>
      <c r="Q11810" s="37">
        <v>86</v>
      </c>
      <c r="R11810" s="36">
        <v>0</v>
      </c>
      <c r="S11810" s="39">
        <f t="shared" si="414"/>
        <v>86</v>
      </c>
      <c r="T11810" s="34" t="s">
        <v>29</v>
      </c>
      <c r="U11810" s="12">
        <f>((alpha*(beta^speed))*(speed^ceta))</f>
        <v>1.0174416021882502E-3</v>
      </c>
      <c r="V11810" s="8">
        <f t="shared" si="415"/>
        <v>86</v>
      </c>
      <c r="AB11810" s="41"/>
    </row>
    <row r="11811" spans="1:28">
      <c r="A11811" s="34" t="s">
        <v>19</v>
      </c>
      <c r="B11811" s="34" t="s">
        <v>77</v>
      </c>
      <c r="C11811" s="5" t="s">
        <v>204</v>
      </c>
      <c r="D11811" s="35" t="s">
        <v>90</v>
      </c>
      <c r="E11811" s="36" t="s">
        <v>17</v>
      </c>
      <c r="F11811" s="37">
        <v>0</v>
      </c>
      <c r="G11811" s="38">
        <v>-0.02</v>
      </c>
      <c r="H11811" s="34">
        <v>0.97675533639957446</v>
      </c>
      <c r="I11811" s="35">
        <v>2379.630259540822</v>
      </c>
      <c r="J11811" s="35">
        <v>0.98660486213833187</v>
      </c>
      <c r="K11811" s="35">
        <v>-0.6517203264874093</v>
      </c>
      <c r="L11811" s="35">
        <v>0</v>
      </c>
      <c r="M11811" s="35">
        <v>0</v>
      </c>
      <c r="N11811" s="35">
        <v>0</v>
      </c>
      <c r="O11811" s="35">
        <v>0</v>
      </c>
      <c r="P11811" s="36">
        <v>12</v>
      </c>
      <c r="Q11811" s="37">
        <v>86</v>
      </c>
      <c r="R11811" s="36">
        <v>0</v>
      </c>
      <c r="S11811" s="39">
        <f t="shared" si="414"/>
        <v>86</v>
      </c>
      <c r="T11811" s="34" t="s">
        <v>29</v>
      </c>
      <c r="U11811" s="12">
        <f>((alpha*(beta^speed))*(speed^ceta))</f>
        <v>40.933336059594048</v>
      </c>
      <c r="V11811" s="8">
        <f t="shared" si="415"/>
        <v>86</v>
      </c>
    </row>
    <row r="11812" spans="1:28">
      <c r="A11812" s="34" t="s">
        <v>19</v>
      </c>
      <c r="B11812" s="34" t="s">
        <v>77</v>
      </c>
      <c r="C11812" s="5" t="s">
        <v>204</v>
      </c>
      <c r="D11812" s="35" t="s">
        <v>90</v>
      </c>
      <c r="E11812" s="36" t="s">
        <v>15</v>
      </c>
      <c r="F11812" s="37">
        <v>50</v>
      </c>
      <c r="G11812" s="38">
        <v>-0.02</v>
      </c>
      <c r="H11812" s="34">
        <v>0.9922930340431293</v>
      </c>
      <c r="I11812" s="35">
        <v>-0.36995447314381957</v>
      </c>
      <c r="J11812" s="35">
        <v>29.731828999639632</v>
      </c>
      <c r="K11812" s="35">
        <v>1.7376455965862393E-2</v>
      </c>
      <c r="L11812" s="35">
        <v>0.90893901397725219</v>
      </c>
      <c r="M11812" s="35">
        <v>2.6663310827651303E-4</v>
      </c>
      <c r="N11812" s="35">
        <v>0</v>
      </c>
      <c r="O11812" s="35">
        <v>0</v>
      </c>
      <c r="P11812" s="36">
        <v>12</v>
      </c>
      <c r="Q11812" s="37">
        <v>86</v>
      </c>
      <c r="R11812" s="36">
        <v>10</v>
      </c>
      <c r="S11812" s="39">
        <f t="shared" si="414"/>
        <v>86</v>
      </c>
      <c r="T11812" s="34" t="s">
        <v>44</v>
      </c>
      <c r="U11812" s="12">
        <f>(alpha+(beta/(1+EXP((((-1)*ceta)+(delta*LN(speed)))+(epsilon*speed)))))</f>
        <v>0.1370350121087216</v>
      </c>
      <c r="V11812" s="8">
        <f t="shared" si="415"/>
        <v>86</v>
      </c>
    </row>
    <row r="11813" spans="1:28">
      <c r="A11813" s="34" t="s">
        <v>19</v>
      </c>
      <c r="B11813" s="34" t="s">
        <v>77</v>
      </c>
      <c r="C11813" s="5" t="s">
        <v>204</v>
      </c>
      <c r="D11813" s="35" t="s">
        <v>90</v>
      </c>
      <c r="E11813" s="36" t="s">
        <v>16</v>
      </c>
      <c r="F11813" s="37">
        <v>50</v>
      </c>
      <c r="G11813" s="38">
        <v>-0.02</v>
      </c>
      <c r="H11813" s="34">
        <v>0.98629522823146387</v>
      </c>
      <c r="I11813" s="35">
        <v>54.158077160733555</v>
      </c>
      <c r="J11813" s="35">
        <v>-1.0599928263772667</v>
      </c>
      <c r="K11813" s="35">
        <v>2633.0573132506756</v>
      </c>
      <c r="L11813" s="35">
        <v>-3.5141783602260204</v>
      </c>
      <c r="M11813" s="35">
        <v>0</v>
      </c>
      <c r="N11813" s="35">
        <v>0</v>
      </c>
      <c r="O11813" s="35">
        <v>0</v>
      </c>
      <c r="P11813" s="36">
        <v>12</v>
      </c>
      <c r="Q11813" s="37">
        <v>86</v>
      </c>
      <c r="R11813" s="36">
        <v>1</v>
      </c>
      <c r="S11813" s="39">
        <f t="shared" si="414"/>
        <v>86</v>
      </c>
      <c r="T11813" s="34" t="s">
        <v>30</v>
      </c>
      <c r="U11813" s="12">
        <f>((alpha*(speed^beta))+(ceta*(speed^delta)))</f>
        <v>0.48248757286832439</v>
      </c>
      <c r="V11813" s="8">
        <f t="shared" si="415"/>
        <v>86</v>
      </c>
    </row>
    <row r="11814" spans="1:28">
      <c r="A11814" s="34" t="s">
        <v>19</v>
      </c>
      <c r="B11814" s="34" t="s">
        <v>77</v>
      </c>
      <c r="C11814" s="5" t="s">
        <v>204</v>
      </c>
      <c r="D11814" s="35" t="s">
        <v>90</v>
      </c>
      <c r="E11814" s="36" t="s">
        <v>14</v>
      </c>
      <c r="F11814" s="37">
        <v>50</v>
      </c>
      <c r="G11814" s="38">
        <v>-0.02</v>
      </c>
      <c r="H11814" s="34">
        <v>0.98884294999694922</v>
      </c>
      <c r="I11814" s="35">
        <v>0.52669906796946808</v>
      </c>
      <c r="J11814" s="35">
        <v>0.98492352702908703</v>
      </c>
      <c r="K11814" s="35">
        <v>-0.70060086924001186</v>
      </c>
      <c r="L11814" s="35">
        <v>0</v>
      </c>
      <c r="M11814" s="35">
        <v>0</v>
      </c>
      <c r="N11814" s="35">
        <v>0</v>
      </c>
      <c r="O11814" s="35">
        <v>0</v>
      </c>
      <c r="P11814" s="36">
        <v>12</v>
      </c>
      <c r="Q11814" s="37">
        <v>86</v>
      </c>
      <c r="R11814" s="36">
        <v>0</v>
      </c>
      <c r="S11814" s="39">
        <f t="shared" si="414"/>
        <v>86</v>
      </c>
      <c r="T11814" s="34" t="s">
        <v>29</v>
      </c>
      <c r="U11814" s="12">
        <f>((alpha*(beta^speed))*(speed^ceta))</f>
        <v>6.2931379814757035E-3</v>
      </c>
      <c r="V11814" s="8">
        <f t="shared" si="415"/>
        <v>86</v>
      </c>
      <c r="AB11814" s="41"/>
    </row>
    <row r="11815" spans="1:28">
      <c r="A11815" s="34" t="s">
        <v>19</v>
      </c>
      <c r="B11815" s="34" t="s">
        <v>77</v>
      </c>
      <c r="C11815" s="5" t="s">
        <v>204</v>
      </c>
      <c r="D11815" s="35" t="s">
        <v>90</v>
      </c>
      <c r="E11815" s="36" t="s">
        <v>18</v>
      </c>
      <c r="F11815" s="37">
        <v>50</v>
      </c>
      <c r="G11815" s="38">
        <v>-0.02</v>
      </c>
      <c r="H11815" s="34">
        <v>0.97856345491243335</v>
      </c>
      <c r="I11815" s="35">
        <v>-4.7432387343035431E-8</v>
      </c>
      <c r="J11815" s="35">
        <v>8.6301374181283159E-6</v>
      </c>
      <c r="K11815" s="35">
        <v>-5.5826169454772424E-4</v>
      </c>
      <c r="L11815" s="35">
        <v>1.478829317413952E-2</v>
      </c>
      <c r="M11815" s="35">
        <v>0</v>
      </c>
      <c r="N11815" s="35">
        <v>0</v>
      </c>
      <c r="O11815" s="35">
        <v>0</v>
      </c>
      <c r="P11815" s="36">
        <v>12</v>
      </c>
      <c r="Q11815" s="37">
        <v>86</v>
      </c>
      <c r="R11815" s="36">
        <v>14</v>
      </c>
      <c r="S11815" s="39">
        <f t="shared" si="414"/>
        <v>86</v>
      </c>
      <c r="T11815" s="34" t="s">
        <v>51</v>
      </c>
      <c r="U11815" s="12">
        <f>(((alpha*(speed^3))+(beta*(speed^2))+(ceta*speed))+delta)</f>
        <v>4.3662922365051912E-4</v>
      </c>
      <c r="V11815" s="8">
        <f t="shared" si="415"/>
        <v>86</v>
      </c>
      <c r="AB11815" s="41"/>
    </row>
    <row r="11816" spans="1:28">
      <c r="A11816" s="34" t="s">
        <v>19</v>
      </c>
      <c r="B11816" s="34" t="s">
        <v>77</v>
      </c>
      <c r="C11816" s="5" t="s">
        <v>204</v>
      </c>
      <c r="D11816" s="35" t="s">
        <v>90</v>
      </c>
      <c r="E11816" s="36" t="s">
        <v>17</v>
      </c>
      <c r="F11816" s="37">
        <v>50</v>
      </c>
      <c r="G11816" s="38">
        <v>-0.02</v>
      </c>
      <c r="H11816" s="34">
        <v>0.95303238970481607</v>
      </c>
      <c r="I11816" s="35">
        <v>-2.1864698021027956E-3</v>
      </c>
      <c r="J11816" s="35">
        <v>0.40103066528042031</v>
      </c>
      <c r="K11816" s="35">
        <v>-26.797413579017096</v>
      </c>
      <c r="L11816" s="35">
        <v>736.51059304720661</v>
      </c>
      <c r="M11816" s="35">
        <v>0</v>
      </c>
      <c r="N11816" s="35">
        <v>0</v>
      </c>
      <c r="O11816" s="35">
        <v>0</v>
      </c>
      <c r="P11816" s="36">
        <v>12</v>
      </c>
      <c r="Q11816" s="37">
        <v>86</v>
      </c>
      <c r="R11816" s="36">
        <v>14</v>
      </c>
      <c r="S11816" s="39">
        <f t="shared" si="414"/>
        <v>86</v>
      </c>
      <c r="T11816" s="34" t="s">
        <v>51</v>
      </c>
      <c r="U11816" s="12">
        <f>(((alpha*(speed^3))+(beta*(speed^2))+(ceta*speed))+delta)</f>
        <v>7.2385892194290591</v>
      </c>
      <c r="V11816" s="8">
        <f t="shared" si="415"/>
        <v>86</v>
      </c>
    </row>
    <row r="11817" spans="1:28">
      <c r="A11817" s="34" t="s">
        <v>19</v>
      </c>
      <c r="B11817" s="34" t="s">
        <v>77</v>
      </c>
      <c r="C11817" s="5" t="s">
        <v>204</v>
      </c>
      <c r="D11817" s="35" t="s">
        <v>90</v>
      </c>
      <c r="E11817" s="36" t="s">
        <v>15</v>
      </c>
      <c r="F11817" s="37">
        <v>100</v>
      </c>
      <c r="G11817" s="38">
        <v>-0.02</v>
      </c>
      <c r="H11817" s="34">
        <v>0.9871552843082062</v>
      </c>
      <c r="I11817" s="35">
        <v>-0.52331092189136919</v>
      </c>
      <c r="J11817" s="35">
        <v>20.714709769029223</v>
      </c>
      <c r="K11817" s="35">
        <v>0.31929250566599149</v>
      </c>
      <c r="L11817" s="35">
        <v>0.83076948987424692</v>
      </c>
      <c r="M11817" s="35">
        <v>7.2779594368361806E-4</v>
      </c>
      <c r="N11817" s="35">
        <v>0</v>
      </c>
      <c r="O11817" s="35">
        <v>0</v>
      </c>
      <c r="P11817" s="36">
        <v>12</v>
      </c>
      <c r="Q11817" s="37">
        <v>86</v>
      </c>
      <c r="R11817" s="36">
        <v>10</v>
      </c>
      <c r="S11817" s="39">
        <f t="shared" si="414"/>
        <v>86</v>
      </c>
      <c r="T11817" s="34" t="s">
        <v>44</v>
      </c>
      <c r="U11817" s="12">
        <f>(alpha+(beta/(1+EXP((((-1)*ceta)+(delta*LN(speed)))+(epsilon*speed)))))</f>
        <v>0.11787733814940871</v>
      </c>
      <c r="V11817" s="8">
        <f t="shared" si="415"/>
        <v>86</v>
      </c>
    </row>
    <row r="11818" spans="1:28">
      <c r="A11818" s="34" t="s">
        <v>19</v>
      </c>
      <c r="B11818" s="34" t="s">
        <v>77</v>
      </c>
      <c r="C11818" s="5" t="s">
        <v>204</v>
      </c>
      <c r="D11818" s="35" t="s">
        <v>90</v>
      </c>
      <c r="E11818" s="36" t="s">
        <v>16</v>
      </c>
      <c r="F11818" s="37">
        <v>100</v>
      </c>
      <c r="G11818" s="38">
        <v>-0.02</v>
      </c>
      <c r="H11818" s="34">
        <v>0.9687967567486655</v>
      </c>
      <c r="I11818" s="35">
        <v>17.278499351809074</v>
      </c>
      <c r="J11818" s="35">
        <v>-0.7985769974890855</v>
      </c>
      <c r="K11818" s="35">
        <v>2002.9645256705601</v>
      </c>
      <c r="L11818" s="35">
        <v>-2.9226092338765817</v>
      </c>
      <c r="M11818" s="35">
        <v>0</v>
      </c>
      <c r="N11818" s="35">
        <v>0</v>
      </c>
      <c r="O11818" s="35">
        <v>0</v>
      </c>
      <c r="P11818" s="36">
        <v>12</v>
      </c>
      <c r="Q11818" s="37">
        <v>86</v>
      </c>
      <c r="R11818" s="36">
        <v>1</v>
      </c>
      <c r="S11818" s="39">
        <f t="shared" si="414"/>
        <v>86</v>
      </c>
      <c r="T11818" s="34" t="s">
        <v>30</v>
      </c>
      <c r="U11818" s="12">
        <f>((alpha*(speed^beta))+(ceta*(speed^delta)))</f>
        <v>0.49723311233483963</v>
      </c>
      <c r="V11818" s="8">
        <f t="shared" si="415"/>
        <v>86</v>
      </c>
    </row>
    <row r="11819" spans="1:28">
      <c r="A11819" s="34" t="s">
        <v>19</v>
      </c>
      <c r="B11819" s="34" t="s">
        <v>77</v>
      </c>
      <c r="C11819" s="5" t="s">
        <v>204</v>
      </c>
      <c r="D11819" s="35" t="s">
        <v>90</v>
      </c>
      <c r="E11819" s="36" t="s">
        <v>14</v>
      </c>
      <c r="F11819" s="37">
        <v>100</v>
      </c>
      <c r="G11819" s="38">
        <v>-0.02</v>
      </c>
      <c r="H11819" s="34">
        <v>0.9801590926851701</v>
      </c>
      <c r="I11819" s="35">
        <v>0.36305210075796857</v>
      </c>
      <c r="J11819" s="35">
        <v>0.9798862959269895</v>
      </c>
      <c r="K11819" s="35">
        <v>-0.51370603689070959</v>
      </c>
      <c r="L11819" s="35">
        <v>0</v>
      </c>
      <c r="M11819" s="35">
        <v>0</v>
      </c>
      <c r="N11819" s="35">
        <v>0</v>
      </c>
      <c r="O11819" s="35">
        <v>0</v>
      </c>
      <c r="P11819" s="36">
        <v>12</v>
      </c>
      <c r="Q11819" s="37">
        <v>86</v>
      </c>
      <c r="R11819" s="36">
        <v>0</v>
      </c>
      <c r="S11819" s="39">
        <f t="shared" si="414"/>
        <v>86</v>
      </c>
      <c r="T11819" s="34" t="s">
        <v>29</v>
      </c>
      <c r="U11819" s="12">
        <f>((alpha*(beta^speed))*(speed^ceta))</f>
        <v>6.4167370125298951E-3</v>
      </c>
      <c r="V11819" s="8">
        <f t="shared" si="415"/>
        <v>86</v>
      </c>
      <c r="AB11819" s="41"/>
    </row>
    <row r="11820" spans="1:28">
      <c r="A11820" s="34" t="s">
        <v>19</v>
      </c>
      <c r="B11820" s="34" t="s">
        <v>77</v>
      </c>
      <c r="C11820" s="5" t="s">
        <v>204</v>
      </c>
      <c r="D11820" s="35" t="s">
        <v>90</v>
      </c>
      <c r="E11820" s="36" t="s">
        <v>18</v>
      </c>
      <c r="F11820" s="37">
        <v>100</v>
      </c>
      <c r="G11820" s="38">
        <v>-0.02</v>
      </c>
      <c r="H11820" s="34">
        <v>0.98039670950118485</v>
      </c>
      <c r="I11820" s="35">
        <v>-4.8539409114776839E-8</v>
      </c>
      <c r="J11820" s="35">
        <v>8.9921962410183775E-6</v>
      </c>
      <c r="K11820" s="35">
        <v>-5.9721028033198889E-4</v>
      </c>
      <c r="L11820" s="35">
        <v>1.6188621839334564E-2</v>
      </c>
      <c r="M11820" s="35">
        <v>0</v>
      </c>
      <c r="N11820" s="35">
        <v>0</v>
      </c>
      <c r="O11820" s="35">
        <v>0</v>
      </c>
      <c r="P11820" s="36">
        <v>12</v>
      </c>
      <c r="Q11820" s="37">
        <v>86</v>
      </c>
      <c r="R11820" s="36">
        <v>14</v>
      </c>
      <c r="S11820" s="39">
        <f t="shared" si="414"/>
        <v>86</v>
      </c>
      <c r="T11820" s="34" t="s">
        <v>51</v>
      </c>
      <c r="U11820" s="12">
        <f>(((alpha*(speed^3))+(beta*(speed^2))+(ceta*speed))+delta)</f>
        <v>4.6103872544695293E-4</v>
      </c>
      <c r="V11820" s="8">
        <f t="shared" si="415"/>
        <v>86</v>
      </c>
      <c r="AB11820" s="41"/>
    </row>
    <row r="11821" spans="1:28">
      <c r="A11821" s="34" t="s">
        <v>19</v>
      </c>
      <c r="B11821" s="34" t="s">
        <v>77</v>
      </c>
      <c r="C11821" s="5" t="s">
        <v>204</v>
      </c>
      <c r="D11821" s="35" t="s">
        <v>90</v>
      </c>
      <c r="E11821" s="36" t="s">
        <v>17</v>
      </c>
      <c r="F11821" s="37">
        <v>100</v>
      </c>
      <c r="G11821" s="38">
        <v>-0.02</v>
      </c>
      <c r="H11821" s="34">
        <v>0.93403293917824914</v>
      </c>
      <c r="I11821" s="35">
        <v>-2.0715617906158471E-3</v>
      </c>
      <c r="J11821" s="35">
        <v>0.38717667709688014</v>
      </c>
      <c r="K11821" s="35">
        <v>-27.611238996091984</v>
      </c>
      <c r="L11821" s="35">
        <v>835.67261110117852</v>
      </c>
      <c r="M11821" s="35">
        <v>0</v>
      </c>
      <c r="N11821" s="35">
        <v>0</v>
      </c>
      <c r="O11821" s="35">
        <v>0</v>
      </c>
      <c r="P11821" s="36">
        <v>12</v>
      </c>
      <c r="Q11821" s="37">
        <v>86</v>
      </c>
      <c r="R11821" s="36">
        <v>14</v>
      </c>
      <c r="S11821" s="39">
        <f t="shared" si="414"/>
        <v>86</v>
      </c>
      <c r="T11821" s="34" t="s">
        <v>51</v>
      </c>
      <c r="U11821" s="12">
        <f>(((alpha*(speed^3))+(beta*(speed^2))+(ceta*speed))+delta)</f>
        <v>7.0354549538399169</v>
      </c>
      <c r="V11821" s="8">
        <f t="shared" si="415"/>
        <v>86</v>
      </c>
    </row>
    <row r="11822" spans="1:28">
      <c r="A11822" s="34" t="s">
        <v>19</v>
      </c>
      <c r="B11822" s="34" t="s">
        <v>77</v>
      </c>
      <c r="C11822" s="5" t="s">
        <v>204</v>
      </c>
      <c r="D11822" s="35" t="s">
        <v>90</v>
      </c>
      <c r="E11822" s="36" t="s">
        <v>15</v>
      </c>
      <c r="F11822" s="37">
        <v>0</v>
      </c>
      <c r="G11822" s="38">
        <v>0.02</v>
      </c>
      <c r="H11822" s="34">
        <v>0.99801824915233917</v>
      </c>
      <c r="I11822" s="35">
        <v>1.8897516375148768</v>
      </c>
      <c r="J11822" s="35">
        <v>-0.14929804336874869</v>
      </c>
      <c r="K11822" s="35">
        <v>56.498432891505978</v>
      </c>
      <c r="L11822" s="35">
        <v>-1.2914570982642009</v>
      </c>
      <c r="M11822" s="35">
        <v>0</v>
      </c>
      <c r="N11822" s="35">
        <v>0</v>
      </c>
      <c r="O11822" s="35">
        <v>0</v>
      </c>
      <c r="P11822" s="36">
        <v>12</v>
      </c>
      <c r="Q11822" s="37">
        <v>86</v>
      </c>
      <c r="R11822" s="36">
        <v>1</v>
      </c>
      <c r="S11822" s="39">
        <f t="shared" si="414"/>
        <v>86</v>
      </c>
      <c r="T11822" s="34" t="s">
        <v>30</v>
      </c>
      <c r="U11822" s="12">
        <f>((alpha*(speed^beta))+(ceta*(speed^delta)))</f>
        <v>1.1511800967063921</v>
      </c>
      <c r="V11822" s="8">
        <f t="shared" si="415"/>
        <v>86</v>
      </c>
    </row>
    <row r="11823" spans="1:28">
      <c r="A11823" s="34" t="s">
        <v>19</v>
      </c>
      <c r="B11823" s="34" t="s">
        <v>77</v>
      </c>
      <c r="C11823" s="5" t="s">
        <v>204</v>
      </c>
      <c r="D11823" s="35" t="s">
        <v>90</v>
      </c>
      <c r="E11823" s="36" t="s">
        <v>16</v>
      </c>
      <c r="F11823" s="37">
        <v>0</v>
      </c>
      <c r="G11823" s="38">
        <v>0.02</v>
      </c>
      <c r="H11823" s="34">
        <v>0.99576825018389414</v>
      </c>
      <c r="I11823" s="35">
        <v>0.3725169980696727</v>
      </c>
      <c r="J11823" s="35">
        <v>52.665256222993676</v>
      </c>
      <c r="K11823" s="35">
        <v>5.1783228619573921E-2</v>
      </c>
      <c r="L11823" s="35">
        <v>0.68979174724136227</v>
      </c>
      <c r="M11823" s="35">
        <v>9.118287580102602E-2</v>
      </c>
      <c r="N11823" s="35">
        <v>0</v>
      </c>
      <c r="O11823" s="35">
        <v>0</v>
      </c>
      <c r="P11823" s="36">
        <v>12</v>
      </c>
      <c r="Q11823" s="37">
        <v>86</v>
      </c>
      <c r="R11823" s="36">
        <v>10</v>
      </c>
      <c r="S11823" s="39">
        <f t="shared" si="414"/>
        <v>86</v>
      </c>
      <c r="T11823" s="34" t="s">
        <v>44</v>
      </c>
      <c r="U11823" s="12">
        <f>(alpha+(beta/(1+EXP((((-1)*ceta)+(delta*LN(speed)))+(epsilon*speed)))))</f>
        <v>0.37352621628285171</v>
      </c>
      <c r="V11823" s="8">
        <f t="shared" si="415"/>
        <v>86</v>
      </c>
    </row>
    <row r="11824" spans="1:28">
      <c r="A11824" s="34" t="s">
        <v>19</v>
      </c>
      <c r="B11824" s="34" t="s">
        <v>77</v>
      </c>
      <c r="C11824" s="5" t="s">
        <v>204</v>
      </c>
      <c r="D11824" s="35" t="s">
        <v>90</v>
      </c>
      <c r="E11824" s="36" t="s">
        <v>14</v>
      </c>
      <c r="F11824" s="37">
        <v>0</v>
      </c>
      <c r="G11824" s="38">
        <v>0.02</v>
      </c>
      <c r="H11824" s="34">
        <v>0.99856763220298883</v>
      </c>
      <c r="I11824" s="35">
        <v>0.90721312875875648</v>
      </c>
      <c r="J11824" s="35">
        <v>1.0081733233921588</v>
      </c>
      <c r="K11824" s="35">
        <v>-0.91905307225949717</v>
      </c>
      <c r="L11824" s="35">
        <v>0</v>
      </c>
      <c r="M11824" s="35">
        <v>0</v>
      </c>
      <c r="N11824" s="35">
        <v>0</v>
      </c>
      <c r="O11824" s="35">
        <v>0</v>
      </c>
      <c r="P11824" s="36">
        <v>12</v>
      </c>
      <c r="Q11824" s="37">
        <v>86</v>
      </c>
      <c r="R11824" s="36">
        <v>0</v>
      </c>
      <c r="S11824" s="39">
        <f t="shared" si="414"/>
        <v>86</v>
      </c>
      <c r="T11824" s="34" t="s">
        <v>29</v>
      </c>
      <c r="U11824" s="12">
        <f>((alpha*(beta^speed))*(speed^ceta))</f>
        <v>3.0467016351286017E-2</v>
      </c>
      <c r="V11824" s="8">
        <f t="shared" si="415"/>
        <v>86</v>
      </c>
      <c r="AB11824" s="41"/>
    </row>
    <row r="11825" spans="1:28">
      <c r="A11825" s="34" t="s">
        <v>19</v>
      </c>
      <c r="B11825" s="34" t="s">
        <v>77</v>
      </c>
      <c r="C11825" s="5" t="s">
        <v>204</v>
      </c>
      <c r="D11825" s="35" t="s">
        <v>90</v>
      </c>
      <c r="E11825" s="36" t="s">
        <v>18</v>
      </c>
      <c r="F11825" s="37">
        <v>0</v>
      </c>
      <c r="G11825" s="38">
        <v>0.02</v>
      </c>
      <c r="H11825" s="34">
        <v>0.98207122409421199</v>
      </c>
      <c r="I11825" s="35">
        <v>5.6411242184469787E-2</v>
      </c>
      <c r="J11825" s="35">
        <v>1.0100181604700471</v>
      </c>
      <c r="K11825" s="35">
        <v>-0.67683291462461648</v>
      </c>
      <c r="L11825" s="35">
        <v>0</v>
      </c>
      <c r="M11825" s="35">
        <v>0</v>
      </c>
      <c r="N11825" s="35">
        <v>0</v>
      </c>
      <c r="O11825" s="35">
        <v>0</v>
      </c>
      <c r="P11825" s="36">
        <v>12</v>
      </c>
      <c r="Q11825" s="37">
        <v>86</v>
      </c>
      <c r="R11825" s="36">
        <v>0</v>
      </c>
      <c r="S11825" s="39">
        <f t="shared" si="414"/>
        <v>86</v>
      </c>
      <c r="T11825" s="34" t="s">
        <v>29</v>
      </c>
      <c r="U11825" s="12">
        <f>((alpha*(beta^speed))*(speed^ceta))</f>
        <v>6.5214345934309845E-3</v>
      </c>
      <c r="V11825" s="8">
        <f t="shared" si="415"/>
        <v>86</v>
      </c>
      <c r="AB11825" s="41"/>
    </row>
    <row r="11826" spans="1:28">
      <c r="A11826" s="34" t="s">
        <v>19</v>
      </c>
      <c r="B11826" s="34" t="s">
        <v>77</v>
      </c>
      <c r="C11826" s="5" t="s">
        <v>204</v>
      </c>
      <c r="D11826" s="35" t="s">
        <v>90</v>
      </c>
      <c r="E11826" s="36" t="s">
        <v>17</v>
      </c>
      <c r="F11826" s="37">
        <v>0</v>
      </c>
      <c r="G11826" s="38">
        <v>0.02</v>
      </c>
      <c r="H11826" s="34">
        <v>0.98445630284566887</v>
      </c>
      <c r="I11826" s="35">
        <v>2785.1318404313456</v>
      </c>
      <c r="J11826" s="35">
        <v>1.0087361938084332</v>
      </c>
      <c r="K11826" s="35">
        <v>-0.59519717811836936</v>
      </c>
      <c r="L11826" s="35">
        <v>0</v>
      </c>
      <c r="M11826" s="35">
        <v>0</v>
      </c>
      <c r="N11826" s="35">
        <v>0</v>
      </c>
      <c r="O11826" s="35">
        <v>0</v>
      </c>
      <c r="P11826" s="36">
        <v>12</v>
      </c>
      <c r="Q11826" s="37">
        <v>86</v>
      </c>
      <c r="R11826" s="36">
        <v>0</v>
      </c>
      <c r="S11826" s="39">
        <f t="shared" si="414"/>
        <v>86</v>
      </c>
      <c r="T11826" s="34" t="s">
        <v>29</v>
      </c>
      <c r="U11826" s="12">
        <f>((alpha*(beta^speed))*(speed^ceta))</f>
        <v>415.25193150571261</v>
      </c>
      <c r="V11826" s="8">
        <f t="shared" si="415"/>
        <v>86</v>
      </c>
    </row>
    <row r="11827" spans="1:28">
      <c r="A11827" s="34" t="s">
        <v>19</v>
      </c>
      <c r="B11827" s="34" t="s">
        <v>77</v>
      </c>
      <c r="C11827" s="5" t="s">
        <v>204</v>
      </c>
      <c r="D11827" s="35" t="s">
        <v>90</v>
      </c>
      <c r="E11827" s="36" t="s">
        <v>15</v>
      </c>
      <c r="F11827" s="37">
        <v>50</v>
      </c>
      <c r="G11827" s="38">
        <v>0.02</v>
      </c>
      <c r="H11827" s="34">
        <v>0.99340235509426966</v>
      </c>
      <c r="I11827" s="35">
        <v>2.347533359994161</v>
      </c>
      <c r="J11827" s="35">
        <v>2.0373929574186875</v>
      </c>
      <c r="K11827" s="35">
        <v>-0.45528318557497821</v>
      </c>
      <c r="L11827" s="35">
        <v>0</v>
      </c>
      <c r="M11827" s="35">
        <v>0</v>
      </c>
      <c r="N11827" s="35">
        <v>0</v>
      </c>
      <c r="O11827" s="35">
        <v>0</v>
      </c>
      <c r="P11827" s="36">
        <v>12</v>
      </c>
      <c r="Q11827" s="37">
        <v>86</v>
      </c>
      <c r="R11827" s="36">
        <v>13</v>
      </c>
      <c r="S11827" s="39">
        <f t="shared" si="414"/>
        <v>86</v>
      </c>
      <c r="T11827" s="34" t="s">
        <v>50</v>
      </c>
      <c r="U11827" s="12">
        <f>EXP((alpha+(beta/speed))+(ceta*LN(speed)))</f>
        <v>1.4094993199311872</v>
      </c>
      <c r="V11827" s="8">
        <f t="shared" si="415"/>
        <v>86</v>
      </c>
    </row>
    <row r="11828" spans="1:28">
      <c r="A11828" s="34" t="s">
        <v>19</v>
      </c>
      <c r="B11828" s="34" t="s">
        <v>77</v>
      </c>
      <c r="C11828" s="5" t="s">
        <v>204</v>
      </c>
      <c r="D11828" s="35" t="s">
        <v>90</v>
      </c>
      <c r="E11828" s="36" t="s">
        <v>16</v>
      </c>
      <c r="F11828" s="37">
        <v>50</v>
      </c>
      <c r="G11828" s="38">
        <v>0.02</v>
      </c>
      <c r="H11828" s="34">
        <v>0.98765046514407739</v>
      </c>
      <c r="I11828" s="35">
        <v>1.4763859736595069</v>
      </c>
      <c r="J11828" s="35">
        <v>-102.81943416285793</v>
      </c>
      <c r="K11828" s="35">
        <v>-1.930878270589617</v>
      </c>
      <c r="L11828" s="35">
        <v>0</v>
      </c>
      <c r="M11828" s="35">
        <v>0</v>
      </c>
      <c r="N11828" s="35">
        <v>0</v>
      </c>
      <c r="O11828" s="35">
        <v>0</v>
      </c>
      <c r="P11828" s="36">
        <v>12</v>
      </c>
      <c r="Q11828" s="37">
        <v>86</v>
      </c>
      <c r="R11828" s="36">
        <v>6</v>
      </c>
      <c r="S11828" s="39">
        <f t="shared" si="414"/>
        <v>86</v>
      </c>
      <c r="T11828" s="34" t="s">
        <v>37</v>
      </c>
      <c r="U11828" s="12">
        <f>(1/(alpha+(beta*(speed^ceta))))</f>
        <v>0.68611976135331876</v>
      </c>
      <c r="V11828" s="8">
        <f t="shared" si="415"/>
        <v>86</v>
      </c>
    </row>
    <row r="11829" spans="1:28">
      <c r="A11829" s="34" t="s">
        <v>19</v>
      </c>
      <c r="B11829" s="34" t="s">
        <v>77</v>
      </c>
      <c r="C11829" s="5" t="s">
        <v>204</v>
      </c>
      <c r="D11829" s="35" t="s">
        <v>90</v>
      </c>
      <c r="E11829" s="36" t="s">
        <v>14</v>
      </c>
      <c r="F11829" s="37">
        <v>50</v>
      </c>
      <c r="G11829" s="38">
        <v>0.02</v>
      </c>
      <c r="H11829" s="34">
        <v>0.98817768636437497</v>
      </c>
      <c r="I11829" s="35">
        <v>0.61039503469035605</v>
      </c>
      <c r="J11829" s="35">
        <v>-0.67101322359707227</v>
      </c>
      <c r="K11829" s="35">
        <v>2.7730896103890778E-4</v>
      </c>
      <c r="L11829" s="35">
        <v>1.0138017209319214</v>
      </c>
      <c r="M11829" s="35">
        <v>0</v>
      </c>
      <c r="N11829" s="35">
        <v>0</v>
      </c>
      <c r="O11829" s="35">
        <v>0</v>
      </c>
      <c r="P11829" s="36">
        <v>12</v>
      </c>
      <c r="Q11829" s="37">
        <v>86</v>
      </c>
      <c r="R11829" s="36">
        <v>1</v>
      </c>
      <c r="S11829" s="39">
        <f t="shared" si="414"/>
        <v>86</v>
      </c>
      <c r="T11829" s="34" t="s">
        <v>30</v>
      </c>
      <c r="U11829" s="12">
        <f>((alpha*(speed^beta))+(ceta*(speed^delta)))</f>
        <v>5.6088918655361239E-2</v>
      </c>
      <c r="V11829" s="8">
        <f t="shared" si="415"/>
        <v>86</v>
      </c>
    </row>
    <row r="11830" spans="1:28">
      <c r="A11830" s="34" t="s">
        <v>19</v>
      </c>
      <c r="B11830" s="34" t="s">
        <v>77</v>
      </c>
      <c r="C11830" s="5" t="s">
        <v>204</v>
      </c>
      <c r="D11830" s="35" t="s">
        <v>90</v>
      </c>
      <c r="E11830" s="36" t="s">
        <v>18</v>
      </c>
      <c r="F11830" s="37">
        <v>50</v>
      </c>
      <c r="G11830" s="38">
        <v>0.02</v>
      </c>
      <c r="H11830" s="34">
        <v>0.98030973908939867</v>
      </c>
      <c r="I11830" s="35">
        <v>3.7377561946072599E-2</v>
      </c>
      <c r="J11830" s="35">
        <v>0.99599417498878451</v>
      </c>
      <c r="K11830" s="35">
        <v>-0.32027327681581952</v>
      </c>
      <c r="L11830" s="35">
        <v>0</v>
      </c>
      <c r="M11830" s="35">
        <v>0</v>
      </c>
      <c r="N11830" s="35">
        <v>0</v>
      </c>
      <c r="O11830" s="35">
        <v>0</v>
      </c>
      <c r="P11830" s="36">
        <v>12</v>
      </c>
      <c r="Q11830" s="37">
        <v>86</v>
      </c>
      <c r="R11830" s="36">
        <v>0</v>
      </c>
      <c r="S11830" s="39">
        <f t="shared" si="414"/>
        <v>86</v>
      </c>
      <c r="T11830" s="34" t="s">
        <v>29</v>
      </c>
      <c r="U11830" s="12">
        <f>((alpha*(beta^speed))*(speed^ceta))</f>
        <v>6.3551745275410307E-3</v>
      </c>
      <c r="V11830" s="8">
        <f t="shared" si="415"/>
        <v>86</v>
      </c>
      <c r="AB11830" s="41"/>
    </row>
    <row r="11831" spans="1:28">
      <c r="A11831" s="34" t="s">
        <v>19</v>
      </c>
      <c r="B11831" s="34" t="s">
        <v>77</v>
      </c>
      <c r="C11831" s="5" t="s">
        <v>204</v>
      </c>
      <c r="D11831" s="35" t="s">
        <v>90</v>
      </c>
      <c r="E11831" s="36" t="s">
        <v>17</v>
      </c>
      <c r="F11831" s="37">
        <v>50</v>
      </c>
      <c r="G11831" s="38">
        <v>0.02</v>
      </c>
      <c r="H11831" s="34">
        <v>0.9616969891796916</v>
      </c>
      <c r="I11831" s="35">
        <v>2408.3837494597797</v>
      </c>
      <c r="J11831" s="35">
        <v>1.0038661388850729</v>
      </c>
      <c r="K11831" s="35">
        <v>-0.34832782591829009</v>
      </c>
      <c r="L11831" s="35">
        <v>0</v>
      </c>
      <c r="M11831" s="35">
        <v>0</v>
      </c>
      <c r="N11831" s="35">
        <v>0</v>
      </c>
      <c r="O11831" s="35">
        <v>0</v>
      </c>
      <c r="P11831" s="36">
        <v>12</v>
      </c>
      <c r="Q11831" s="37">
        <v>86</v>
      </c>
      <c r="R11831" s="36">
        <v>0</v>
      </c>
      <c r="S11831" s="39">
        <f t="shared" si="414"/>
        <v>86</v>
      </c>
      <c r="T11831" s="34" t="s">
        <v>29</v>
      </c>
      <c r="U11831" s="12">
        <f>((alpha*(beta^speed))*(speed^ceta))</f>
        <v>711.22221677593302</v>
      </c>
      <c r="V11831" s="8">
        <f t="shared" si="415"/>
        <v>86</v>
      </c>
    </row>
    <row r="11832" spans="1:28">
      <c r="A11832" s="34" t="s">
        <v>19</v>
      </c>
      <c r="B11832" s="34" t="s">
        <v>77</v>
      </c>
      <c r="C11832" s="5" t="s">
        <v>204</v>
      </c>
      <c r="D11832" s="35" t="s">
        <v>90</v>
      </c>
      <c r="E11832" s="36" t="s">
        <v>15</v>
      </c>
      <c r="F11832" s="37">
        <v>100</v>
      </c>
      <c r="G11832" s="38">
        <v>0.02</v>
      </c>
      <c r="H11832" s="34">
        <v>0.99629559116000443</v>
      </c>
      <c r="I11832" s="35">
        <v>-2.4552979838089397E-5</v>
      </c>
      <c r="J11832" s="35">
        <v>3.6547988096702747E-3</v>
      </c>
      <c r="K11832" s="35">
        <v>-0.20166612470652132</v>
      </c>
      <c r="L11832" s="35">
        <v>6.335078992670149</v>
      </c>
      <c r="M11832" s="35">
        <v>0</v>
      </c>
      <c r="N11832" s="35">
        <v>0</v>
      </c>
      <c r="O11832" s="35">
        <v>0</v>
      </c>
      <c r="P11832" s="36">
        <v>12</v>
      </c>
      <c r="Q11832" s="37">
        <v>72</v>
      </c>
      <c r="R11832" s="36">
        <v>14</v>
      </c>
      <c r="S11832" s="39">
        <f t="shared" si="414"/>
        <v>72</v>
      </c>
      <c r="T11832" s="34" t="s">
        <v>51</v>
      </c>
      <c r="U11832" s="12">
        <f>(((alpha*(speed^3))+(beta*(speed^2))+(ceta*speed))+delta)</f>
        <v>1.5972444245241286</v>
      </c>
      <c r="V11832" s="8">
        <f t="shared" si="415"/>
        <v>72</v>
      </c>
    </row>
    <row r="11833" spans="1:28">
      <c r="A11833" s="34" t="s">
        <v>19</v>
      </c>
      <c r="B11833" s="34" t="s">
        <v>77</v>
      </c>
      <c r="C11833" s="5" t="s">
        <v>204</v>
      </c>
      <c r="D11833" s="35" t="s">
        <v>90</v>
      </c>
      <c r="E11833" s="36" t="s">
        <v>16</v>
      </c>
      <c r="F11833" s="37">
        <v>100</v>
      </c>
      <c r="G11833" s="38">
        <v>0.02</v>
      </c>
      <c r="H11833" s="34">
        <v>0.88895007273067073</v>
      </c>
      <c r="I11833" s="35">
        <v>-1.9319544164463585E-6</v>
      </c>
      <c r="J11833" s="35">
        <v>5.173922579333113E-4</v>
      </c>
      <c r="K11833" s="35">
        <v>-3.5357671019861342E-2</v>
      </c>
      <c r="L11833" s="35">
        <v>1.7595777719329726</v>
      </c>
      <c r="M11833" s="35">
        <v>0</v>
      </c>
      <c r="N11833" s="35">
        <v>0</v>
      </c>
      <c r="O11833" s="35">
        <v>0</v>
      </c>
      <c r="P11833" s="36">
        <v>12</v>
      </c>
      <c r="Q11833" s="37">
        <v>72</v>
      </c>
      <c r="R11833" s="36">
        <v>14</v>
      </c>
      <c r="S11833" s="39">
        <f t="shared" si="414"/>
        <v>72</v>
      </c>
      <c r="T11833" s="34" t="s">
        <v>51</v>
      </c>
      <c r="U11833" s="12">
        <f>(((alpha*(speed^3))+(beta*(speed^2))+(ceta*speed))+delta)</f>
        <v>1.1748888015994716</v>
      </c>
      <c r="V11833" s="8">
        <f t="shared" si="415"/>
        <v>72</v>
      </c>
    </row>
    <row r="11834" spans="1:28">
      <c r="A11834" s="34" t="s">
        <v>19</v>
      </c>
      <c r="B11834" s="34" t="s">
        <v>77</v>
      </c>
      <c r="C11834" s="5" t="s">
        <v>204</v>
      </c>
      <c r="D11834" s="35" t="s">
        <v>90</v>
      </c>
      <c r="E11834" s="36" t="s">
        <v>14</v>
      </c>
      <c r="F11834" s="37">
        <v>100</v>
      </c>
      <c r="G11834" s="38">
        <v>0.02</v>
      </c>
      <c r="H11834" s="34">
        <v>0.98622802093161877</v>
      </c>
      <c r="I11834" s="35">
        <v>0.65603558584613997</v>
      </c>
      <c r="J11834" s="35">
        <v>1.0092735262127166</v>
      </c>
      <c r="K11834" s="35">
        <v>-0.6593744974961151</v>
      </c>
      <c r="L11834" s="35">
        <v>0</v>
      </c>
      <c r="M11834" s="35">
        <v>0</v>
      </c>
      <c r="N11834" s="35">
        <v>0</v>
      </c>
      <c r="O11834" s="35">
        <v>0</v>
      </c>
      <c r="P11834" s="36">
        <v>12</v>
      </c>
      <c r="Q11834" s="37">
        <v>72</v>
      </c>
      <c r="R11834" s="36">
        <v>0</v>
      </c>
      <c r="S11834" s="39">
        <f t="shared" si="414"/>
        <v>72</v>
      </c>
      <c r="T11834" s="34" t="s">
        <v>29</v>
      </c>
      <c r="U11834" s="12">
        <f>((alpha*(beta^speed))*(speed^ceta))</f>
        <v>7.6013231055666736E-2</v>
      </c>
      <c r="V11834" s="8">
        <f t="shared" si="415"/>
        <v>72</v>
      </c>
    </row>
    <row r="11835" spans="1:28">
      <c r="A11835" s="34" t="s">
        <v>19</v>
      </c>
      <c r="B11835" s="34" t="s">
        <v>77</v>
      </c>
      <c r="C11835" s="5" t="s">
        <v>204</v>
      </c>
      <c r="D11835" s="35" t="s">
        <v>90</v>
      </c>
      <c r="E11835" s="36" t="s">
        <v>18</v>
      </c>
      <c r="F11835" s="37">
        <v>100</v>
      </c>
      <c r="G11835" s="38">
        <v>0.02</v>
      </c>
      <c r="H11835" s="34">
        <v>0.98075757891901616</v>
      </c>
      <c r="I11835" s="35">
        <v>4.9354255948389943E-2</v>
      </c>
      <c r="J11835" s="35">
        <v>0.99548831775074653</v>
      </c>
      <c r="K11835" s="35">
        <v>-0.37544013075022103</v>
      </c>
      <c r="L11835" s="35">
        <v>0</v>
      </c>
      <c r="M11835" s="35">
        <v>0</v>
      </c>
      <c r="N11835" s="35">
        <v>0</v>
      </c>
      <c r="O11835" s="35">
        <v>0</v>
      </c>
      <c r="P11835" s="36">
        <v>12</v>
      </c>
      <c r="Q11835" s="37">
        <v>72</v>
      </c>
      <c r="R11835" s="36">
        <v>0</v>
      </c>
      <c r="S11835" s="39">
        <f t="shared" si="414"/>
        <v>72</v>
      </c>
      <c r="T11835" s="34" t="s">
        <v>29</v>
      </c>
      <c r="U11835" s="12">
        <f>((alpha*(beta^speed))*(speed^ceta))</f>
        <v>7.1550313309046779E-3</v>
      </c>
      <c r="V11835" s="8">
        <f t="shared" si="415"/>
        <v>72</v>
      </c>
    </row>
    <row r="11836" spans="1:28">
      <c r="A11836" s="34" t="s">
        <v>19</v>
      </c>
      <c r="B11836" s="34" t="s">
        <v>77</v>
      </c>
      <c r="C11836" s="5" t="s">
        <v>204</v>
      </c>
      <c r="D11836" s="35" t="s">
        <v>90</v>
      </c>
      <c r="E11836" s="36" t="s">
        <v>17</v>
      </c>
      <c r="F11836" s="37">
        <v>100</v>
      </c>
      <c r="G11836" s="38">
        <v>0.02</v>
      </c>
      <c r="H11836" s="34">
        <v>0.95816348948880814</v>
      </c>
      <c r="I11836" s="35">
        <v>-2.6832967806619387E-3</v>
      </c>
      <c r="J11836" s="35">
        <v>0.45605938691230463</v>
      </c>
      <c r="K11836" s="35">
        <v>-29.346429941836643</v>
      </c>
      <c r="L11836" s="35">
        <v>1705.5585959245998</v>
      </c>
      <c r="M11836" s="35">
        <v>0</v>
      </c>
      <c r="N11836" s="35">
        <v>0</v>
      </c>
      <c r="O11836" s="35">
        <v>0</v>
      </c>
      <c r="P11836" s="36">
        <v>12</v>
      </c>
      <c r="Q11836" s="37">
        <v>72</v>
      </c>
      <c r="R11836" s="36">
        <v>14</v>
      </c>
      <c r="S11836" s="39">
        <f t="shared" si="414"/>
        <v>72</v>
      </c>
      <c r="T11836" s="34" t="s">
        <v>51</v>
      </c>
      <c r="U11836" s="12">
        <f>(((alpha*(speed^3))+(beta*(speed^2))+(ceta*speed))+delta)</f>
        <v>955.29234507724118</v>
      </c>
      <c r="V11836" s="8">
        <f t="shared" si="415"/>
        <v>72</v>
      </c>
    </row>
    <row r="11837" spans="1:28">
      <c r="A11837" s="34" t="s">
        <v>19</v>
      </c>
      <c r="B11837" s="34" t="s">
        <v>77</v>
      </c>
      <c r="C11837" s="5" t="s">
        <v>204</v>
      </c>
      <c r="D11837" s="35" t="s">
        <v>90</v>
      </c>
      <c r="E11837" s="36" t="s">
        <v>15</v>
      </c>
      <c r="F11837" s="37">
        <v>0</v>
      </c>
      <c r="G11837" s="38">
        <v>0.04</v>
      </c>
      <c r="H11837" s="34">
        <v>0.9933273805211339</v>
      </c>
      <c r="I11837" s="35">
        <v>8.8151767782502297</v>
      </c>
      <c r="J11837" s="35">
        <v>-0.40888464190967677</v>
      </c>
      <c r="K11837" s="35">
        <v>764.0472359659974</v>
      </c>
      <c r="L11837" s="35">
        <v>-2.7493565090959833</v>
      </c>
      <c r="M11837" s="35">
        <v>0</v>
      </c>
      <c r="N11837" s="35">
        <v>0</v>
      </c>
      <c r="O11837" s="35">
        <v>0</v>
      </c>
      <c r="P11837" s="36">
        <v>12</v>
      </c>
      <c r="Q11837" s="37">
        <v>86</v>
      </c>
      <c r="R11837" s="36">
        <v>1</v>
      </c>
      <c r="S11837" s="39">
        <f t="shared" si="414"/>
        <v>86</v>
      </c>
      <c r="T11837" s="34" t="s">
        <v>30</v>
      </c>
      <c r="U11837" s="12">
        <f>((alpha*(speed^beta))+(ceta*(speed^delta)))</f>
        <v>1.4300783669789168</v>
      </c>
      <c r="V11837" s="8">
        <f t="shared" si="415"/>
        <v>86</v>
      </c>
    </row>
    <row r="11838" spans="1:28">
      <c r="A11838" s="34" t="s">
        <v>19</v>
      </c>
      <c r="B11838" s="34" t="s">
        <v>77</v>
      </c>
      <c r="C11838" s="5" t="s">
        <v>204</v>
      </c>
      <c r="D11838" s="35" t="s">
        <v>90</v>
      </c>
      <c r="E11838" s="36" t="s">
        <v>16</v>
      </c>
      <c r="F11838" s="37">
        <v>0</v>
      </c>
      <c r="G11838" s="38">
        <v>0.04</v>
      </c>
      <c r="H11838" s="34">
        <v>0.99359751712524014</v>
      </c>
      <c r="I11838" s="35">
        <v>0.26773537619420823</v>
      </c>
      <c r="J11838" s="35">
        <v>0.17614527015873899</v>
      </c>
      <c r="K11838" s="35">
        <v>3431.1850367899387</v>
      </c>
      <c r="L11838" s="35">
        <v>-2.9543833869758949</v>
      </c>
      <c r="M11838" s="35">
        <v>0</v>
      </c>
      <c r="N11838" s="35">
        <v>0</v>
      </c>
      <c r="O11838" s="35">
        <v>0</v>
      </c>
      <c r="P11838" s="36">
        <v>12</v>
      </c>
      <c r="Q11838" s="37">
        <v>86</v>
      </c>
      <c r="R11838" s="36">
        <v>1</v>
      </c>
      <c r="S11838" s="39">
        <f t="shared" si="414"/>
        <v>86</v>
      </c>
      <c r="T11838" s="34" t="s">
        <v>30</v>
      </c>
      <c r="U11838" s="12">
        <f>((alpha*(speed^beta))+(ceta*(speed^delta)))</f>
        <v>0.59336720033132118</v>
      </c>
      <c r="V11838" s="8">
        <f t="shared" si="415"/>
        <v>86</v>
      </c>
    </row>
    <row r="11839" spans="1:28">
      <c r="A11839" s="34" t="s">
        <v>19</v>
      </c>
      <c r="B11839" s="34" t="s">
        <v>77</v>
      </c>
      <c r="C11839" s="5" t="s">
        <v>204</v>
      </c>
      <c r="D11839" s="35" t="s">
        <v>90</v>
      </c>
      <c r="E11839" s="36" t="s">
        <v>14</v>
      </c>
      <c r="F11839" s="37">
        <v>0</v>
      </c>
      <c r="G11839" s="38">
        <v>0.04</v>
      </c>
      <c r="H11839" s="34">
        <v>0.99601953208360217</v>
      </c>
      <c r="I11839" s="35">
        <v>0.94490025571438774</v>
      </c>
      <c r="J11839" s="35">
        <v>1.0133200218758458</v>
      </c>
      <c r="K11839" s="35">
        <v>-0.92371242907849216</v>
      </c>
      <c r="L11839" s="35">
        <v>0</v>
      </c>
      <c r="M11839" s="35">
        <v>0</v>
      </c>
      <c r="N11839" s="35">
        <v>0</v>
      </c>
      <c r="O11839" s="35">
        <v>0</v>
      </c>
      <c r="P11839" s="36">
        <v>12</v>
      </c>
      <c r="Q11839" s="37">
        <v>86</v>
      </c>
      <c r="R11839" s="36">
        <v>0</v>
      </c>
      <c r="S11839" s="39">
        <f t="shared" si="414"/>
        <v>86</v>
      </c>
      <c r="T11839" s="34" t="s">
        <v>29</v>
      </c>
      <c r="U11839" s="12">
        <f>((alpha*(beta^speed))*(speed^ceta))</f>
        <v>4.8158766211263256E-2</v>
      </c>
      <c r="V11839" s="8">
        <f t="shared" si="415"/>
        <v>86</v>
      </c>
      <c r="AB11839" s="41"/>
    </row>
    <row r="11840" spans="1:28">
      <c r="A11840" s="34" t="s">
        <v>19</v>
      </c>
      <c r="B11840" s="34" t="s">
        <v>77</v>
      </c>
      <c r="C11840" s="5" t="s">
        <v>204</v>
      </c>
      <c r="D11840" s="35" t="s">
        <v>90</v>
      </c>
      <c r="E11840" s="36" t="s">
        <v>18</v>
      </c>
      <c r="F11840" s="37">
        <v>0</v>
      </c>
      <c r="G11840" s="38">
        <v>0.04</v>
      </c>
      <c r="H11840" s="34">
        <v>0.97147975892359006</v>
      </c>
      <c r="I11840" s="35">
        <v>-5.2266839813434346E-8</v>
      </c>
      <c r="J11840" s="35">
        <v>8.1968867131136564E-6</v>
      </c>
      <c r="K11840" s="35">
        <v>-4.5727364501823653E-4</v>
      </c>
      <c r="L11840" s="35">
        <v>1.8230719003532389E-2</v>
      </c>
      <c r="M11840" s="35">
        <v>0</v>
      </c>
      <c r="N11840" s="35">
        <v>0</v>
      </c>
      <c r="O11840" s="35">
        <v>0</v>
      </c>
      <c r="P11840" s="36">
        <v>12</v>
      </c>
      <c r="Q11840" s="37">
        <v>86</v>
      </c>
      <c r="R11840" s="36">
        <v>14</v>
      </c>
      <c r="S11840" s="39">
        <f t="shared" si="414"/>
        <v>86</v>
      </c>
      <c r="T11840" s="34" t="s">
        <v>51</v>
      </c>
      <c r="U11840" s="12">
        <f>(((alpha*(speed^3))+(beta*(speed^2))+(ceta*speed))+delta)</f>
        <v>6.2847225977788537E-3</v>
      </c>
      <c r="V11840" s="8">
        <f t="shared" si="415"/>
        <v>86</v>
      </c>
      <c r="AB11840" s="41"/>
    </row>
    <row r="11841" spans="1:28">
      <c r="A11841" s="34" t="s">
        <v>19</v>
      </c>
      <c r="B11841" s="34" t="s">
        <v>77</v>
      </c>
      <c r="C11841" s="5" t="s">
        <v>204</v>
      </c>
      <c r="D11841" s="35" t="s">
        <v>90</v>
      </c>
      <c r="E11841" s="36" t="s">
        <v>17</v>
      </c>
      <c r="F11841" s="37">
        <v>0</v>
      </c>
      <c r="G11841" s="38">
        <v>0.04</v>
      </c>
      <c r="H11841" s="34">
        <v>0.98281079186906362</v>
      </c>
      <c r="I11841" s="35">
        <v>2377.3334608295268</v>
      </c>
      <c r="J11841" s="35">
        <v>1.0076269030286888</v>
      </c>
      <c r="K11841" s="35">
        <v>-0.43940872379480778</v>
      </c>
      <c r="L11841" s="35">
        <v>0</v>
      </c>
      <c r="M11841" s="35">
        <v>0</v>
      </c>
      <c r="N11841" s="35">
        <v>0</v>
      </c>
      <c r="O11841" s="35">
        <v>0</v>
      </c>
      <c r="P11841" s="36">
        <v>12</v>
      </c>
      <c r="Q11841" s="37">
        <v>86</v>
      </c>
      <c r="R11841" s="36">
        <v>0</v>
      </c>
      <c r="S11841" s="39">
        <f t="shared" si="414"/>
        <v>86</v>
      </c>
      <c r="T11841" s="34" t="s">
        <v>29</v>
      </c>
      <c r="U11841" s="12">
        <f>((alpha*(beta^speed))*(speed^ceta))</f>
        <v>645.40672177757131</v>
      </c>
      <c r="V11841" s="8">
        <f t="shared" si="415"/>
        <v>86</v>
      </c>
    </row>
    <row r="11842" spans="1:28">
      <c r="A11842" s="34" t="s">
        <v>19</v>
      </c>
      <c r="B11842" s="34" t="s">
        <v>77</v>
      </c>
      <c r="C11842" s="5" t="s">
        <v>204</v>
      </c>
      <c r="D11842" s="35" t="s">
        <v>90</v>
      </c>
      <c r="E11842" s="36" t="s">
        <v>15</v>
      </c>
      <c r="F11842" s="37">
        <v>50</v>
      </c>
      <c r="G11842" s="38">
        <v>0.04</v>
      </c>
      <c r="H11842" s="34">
        <v>0.98435196622067878</v>
      </c>
      <c r="I11842" s="35">
        <v>-1.570233849504737E-5</v>
      </c>
      <c r="J11842" s="35">
        <v>3.1619067573697042E-3</v>
      </c>
      <c r="K11842" s="35">
        <v>-0.19552840763280541</v>
      </c>
      <c r="L11842" s="35">
        <v>6.5095135823105768</v>
      </c>
      <c r="M11842" s="35">
        <v>0</v>
      </c>
      <c r="N11842" s="35">
        <v>0</v>
      </c>
      <c r="O11842" s="35">
        <v>0</v>
      </c>
      <c r="P11842" s="36">
        <v>12</v>
      </c>
      <c r="Q11842" s="37">
        <v>62</v>
      </c>
      <c r="R11842" s="36">
        <v>14</v>
      </c>
      <c r="S11842" s="39">
        <f t="shared" ref="S11842:S11905" si="416">V11842</f>
        <v>62</v>
      </c>
      <c r="T11842" s="34" t="s">
        <v>51</v>
      </c>
      <c r="U11842" s="12">
        <f>(((alpha*(speed^3))+(beta*(speed^2))+(ceta*speed))+delta)</f>
        <v>2.7988149555581359</v>
      </c>
      <c r="V11842" s="8">
        <f t="shared" ref="V11842:V11905" si="417">IF($V$1&lt;P11842,P11842,IF($V$1&gt;Q11842,Q11842,$V$1))</f>
        <v>62</v>
      </c>
    </row>
    <row r="11843" spans="1:28">
      <c r="A11843" s="34" t="s">
        <v>19</v>
      </c>
      <c r="B11843" s="34" t="s">
        <v>77</v>
      </c>
      <c r="C11843" s="5" t="s">
        <v>204</v>
      </c>
      <c r="D11843" s="35" t="s">
        <v>90</v>
      </c>
      <c r="E11843" s="36" t="s">
        <v>16</v>
      </c>
      <c r="F11843" s="37">
        <v>50</v>
      </c>
      <c r="G11843" s="38">
        <v>0.04</v>
      </c>
      <c r="H11843" s="34">
        <v>0.92587026051386434</v>
      </c>
      <c r="I11843" s="35">
        <v>-2.0114084040012611E-6</v>
      </c>
      <c r="J11843" s="35">
        <v>7.0558219877926308E-4</v>
      </c>
      <c r="K11843" s="35">
        <v>-4.0773143170122941E-2</v>
      </c>
      <c r="L11843" s="35">
        <v>1.7964359394832423</v>
      </c>
      <c r="M11843" s="35">
        <v>0</v>
      </c>
      <c r="N11843" s="35">
        <v>0</v>
      </c>
      <c r="O11843" s="35">
        <v>0</v>
      </c>
      <c r="P11843" s="36">
        <v>12</v>
      </c>
      <c r="Q11843" s="37">
        <v>62</v>
      </c>
      <c r="R11843" s="36">
        <v>14</v>
      </c>
      <c r="S11843" s="39">
        <f t="shared" si="416"/>
        <v>62</v>
      </c>
      <c r="T11843" s="34" t="s">
        <v>51</v>
      </c>
      <c r="U11843" s="12">
        <f>(((alpha*(speed^3))+(beta*(speed^2))+(ceta*speed))+delta)</f>
        <v>1.5013840929342945</v>
      </c>
      <c r="V11843" s="8">
        <f t="shared" si="417"/>
        <v>62</v>
      </c>
    </row>
    <row r="11844" spans="1:28">
      <c r="A11844" s="34" t="s">
        <v>19</v>
      </c>
      <c r="B11844" s="34" t="s">
        <v>77</v>
      </c>
      <c r="C11844" s="5" t="s">
        <v>204</v>
      </c>
      <c r="D11844" s="35" t="s">
        <v>90</v>
      </c>
      <c r="E11844" s="36" t="s">
        <v>14</v>
      </c>
      <c r="F11844" s="37">
        <v>50</v>
      </c>
      <c r="G11844" s="38">
        <v>0.04</v>
      </c>
      <c r="H11844" s="34">
        <v>0.99035849153407041</v>
      </c>
      <c r="I11844" s="35">
        <v>-1.3753071920553212E-6</v>
      </c>
      <c r="J11844" s="35">
        <v>1.8144355110330415E-4</v>
      </c>
      <c r="K11844" s="35">
        <v>-8.2863680700147654E-3</v>
      </c>
      <c r="L11844" s="35">
        <v>0.21795811700930465</v>
      </c>
      <c r="M11844" s="35">
        <v>0</v>
      </c>
      <c r="N11844" s="35">
        <v>0</v>
      </c>
      <c r="O11844" s="35">
        <v>0</v>
      </c>
      <c r="P11844" s="36">
        <v>12</v>
      </c>
      <c r="Q11844" s="37">
        <v>62</v>
      </c>
      <c r="R11844" s="36">
        <v>14</v>
      </c>
      <c r="S11844" s="39">
        <f t="shared" si="416"/>
        <v>62</v>
      </c>
      <c r="T11844" s="34" t="s">
        <v>51</v>
      </c>
      <c r="U11844" s="12">
        <f>(((alpha*(speed^3))+(beta*(speed^2))+(ceta*speed))+delta)</f>
        <v>7.3898094641329709E-2</v>
      </c>
      <c r="V11844" s="8">
        <f t="shared" si="417"/>
        <v>62</v>
      </c>
    </row>
    <row r="11845" spans="1:28">
      <c r="A11845" s="34" t="s">
        <v>19</v>
      </c>
      <c r="B11845" s="34" t="s">
        <v>77</v>
      </c>
      <c r="C11845" s="5" t="s">
        <v>204</v>
      </c>
      <c r="D11845" s="35" t="s">
        <v>90</v>
      </c>
      <c r="E11845" s="36" t="s">
        <v>18</v>
      </c>
      <c r="F11845" s="37">
        <v>50</v>
      </c>
      <c r="G11845" s="38">
        <v>0.04</v>
      </c>
      <c r="H11845" s="34">
        <v>0.97500258844203258</v>
      </c>
      <c r="I11845" s="35">
        <v>31.548385945459742</v>
      </c>
      <c r="J11845" s="35">
        <v>1.7828754305039891</v>
      </c>
      <c r="K11845" s="35">
        <v>-8.5763021510328798E-3</v>
      </c>
      <c r="L11845" s="35">
        <v>0</v>
      </c>
      <c r="M11845" s="35">
        <v>0</v>
      </c>
      <c r="N11845" s="35">
        <v>0</v>
      </c>
      <c r="O11845" s="35">
        <v>0</v>
      </c>
      <c r="P11845" s="36">
        <v>12</v>
      </c>
      <c r="Q11845" s="37">
        <v>62</v>
      </c>
      <c r="R11845" s="36">
        <v>5</v>
      </c>
      <c r="S11845" s="39">
        <f t="shared" si="416"/>
        <v>62</v>
      </c>
      <c r="T11845" s="34" t="s">
        <v>36</v>
      </c>
      <c r="U11845" s="12">
        <f>(1/(((ceta*(speed^2))+(beta*speed))+alpha))</f>
        <v>9.1642768611544228E-3</v>
      </c>
      <c r="V11845" s="8">
        <f t="shared" si="417"/>
        <v>62</v>
      </c>
      <c r="AB11845" s="41"/>
    </row>
    <row r="11846" spans="1:28">
      <c r="A11846" s="34" t="s">
        <v>19</v>
      </c>
      <c r="B11846" s="34" t="s">
        <v>77</v>
      </c>
      <c r="C11846" s="5" t="s">
        <v>204</v>
      </c>
      <c r="D11846" s="35" t="s">
        <v>90</v>
      </c>
      <c r="E11846" s="36" t="s">
        <v>17</v>
      </c>
      <c r="F11846" s="37">
        <v>50</v>
      </c>
      <c r="G11846" s="38">
        <v>0.04</v>
      </c>
      <c r="H11846" s="34">
        <v>0.97343135242343604</v>
      </c>
      <c r="I11846" s="35">
        <v>-4.0225327634007581E-3</v>
      </c>
      <c r="J11846" s="35">
        <v>0.58282824499195784</v>
      </c>
      <c r="K11846" s="35">
        <v>-29.857215194734231</v>
      </c>
      <c r="L11846" s="35">
        <v>1700.1823199998246</v>
      </c>
      <c r="M11846" s="35">
        <v>0</v>
      </c>
      <c r="N11846" s="35">
        <v>0</v>
      </c>
      <c r="O11846" s="35">
        <v>0</v>
      </c>
      <c r="P11846" s="36">
        <v>12</v>
      </c>
      <c r="Q11846" s="37">
        <v>62</v>
      </c>
      <c r="R11846" s="36">
        <v>14</v>
      </c>
      <c r="S11846" s="39">
        <f t="shared" si="416"/>
        <v>62</v>
      </c>
      <c r="T11846" s="34" t="s">
        <v>51</v>
      </c>
      <c r="U11846" s="12">
        <f>(((alpha*(speed^3))+(beta*(speed^2))+(ceta*speed))+delta)</f>
        <v>1130.7445632396123</v>
      </c>
      <c r="V11846" s="8">
        <f t="shared" si="417"/>
        <v>62</v>
      </c>
    </row>
    <row r="11847" spans="1:28">
      <c r="A11847" s="34" t="s">
        <v>19</v>
      </c>
      <c r="B11847" s="34" t="s">
        <v>77</v>
      </c>
      <c r="C11847" s="5" t="s">
        <v>204</v>
      </c>
      <c r="D11847" s="35" t="s">
        <v>90</v>
      </c>
      <c r="E11847" s="36" t="s">
        <v>15</v>
      </c>
      <c r="F11847" s="37">
        <v>100</v>
      </c>
      <c r="G11847" s="38">
        <v>0.04</v>
      </c>
      <c r="H11847" s="34">
        <v>0.87208610439526901</v>
      </c>
      <c r="I11847" s="35">
        <v>-2.3298780161498585E-4</v>
      </c>
      <c r="J11847" s="35">
        <v>2.0435754409805492E-2</v>
      </c>
      <c r="K11847" s="35">
        <v>-0.60835416594220293</v>
      </c>
      <c r="L11847" s="35">
        <v>10.342387204036832</v>
      </c>
      <c r="M11847" s="35">
        <v>0</v>
      </c>
      <c r="N11847" s="35">
        <v>0</v>
      </c>
      <c r="O11847" s="35">
        <v>0</v>
      </c>
      <c r="P11847" s="36">
        <v>12</v>
      </c>
      <c r="Q11847" s="37">
        <v>45</v>
      </c>
      <c r="R11847" s="36">
        <v>14</v>
      </c>
      <c r="S11847" s="39">
        <f t="shared" si="416"/>
        <v>45</v>
      </c>
      <c r="T11847" s="34" t="s">
        <v>51</v>
      </c>
      <c r="U11847" s="12">
        <f>(((alpha*(speed^3))+(beta*(speed^2))+(ceta*speed))+delta)</f>
        <v>3.1178389943282347</v>
      </c>
      <c r="V11847" s="8">
        <f t="shared" si="417"/>
        <v>45</v>
      </c>
    </row>
    <row r="11848" spans="1:28">
      <c r="A11848" s="34" t="s">
        <v>19</v>
      </c>
      <c r="B11848" s="34" t="s">
        <v>77</v>
      </c>
      <c r="C11848" s="5" t="s">
        <v>204</v>
      </c>
      <c r="D11848" s="35" t="s">
        <v>90</v>
      </c>
      <c r="E11848" s="36" t="s">
        <v>16</v>
      </c>
      <c r="F11848" s="37">
        <v>100</v>
      </c>
      <c r="G11848" s="38">
        <v>0.04</v>
      </c>
      <c r="H11848" s="34">
        <v>0.677325225512177</v>
      </c>
      <c r="I11848" s="35">
        <v>-7.4127197500458483E-5</v>
      </c>
      <c r="J11848" s="35">
        <v>6.9333995597263103E-3</v>
      </c>
      <c r="K11848" s="35">
        <v>-0.1927668234532737</v>
      </c>
      <c r="L11848" s="35">
        <v>3.4314210311524524</v>
      </c>
      <c r="M11848" s="35">
        <v>0</v>
      </c>
      <c r="N11848" s="35">
        <v>0</v>
      </c>
      <c r="O11848" s="35">
        <v>0</v>
      </c>
      <c r="P11848" s="36">
        <v>12</v>
      </c>
      <c r="Q11848" s="37">
        <v>45</v>
      </c>
      <c r="R11848" s="36">
        <v>14</v>
      </c>
      <c r="S11848" s="39">
        <f t="shared" si="416"/>
        <v>45</v>
      </c>
      <c r="T11848" s="34" t="s">
        <v>51</v>
      </c>
      <c r="U11848" s="12">
        <f>(((alpha*(speed^3))+(beta*(speed^2))+(ceta*speed))+delta)</f>
        <v>2.0422072119716344</v>
      </c>
      <c r="V11848" s="8">
        <f t="shared" si="417"/>
        <v>45</v>
      </c>
    </row>
    <row r="11849" spans="1:28">
      <c r="A11849" s="34" t="s">
        <v>19</v>
      </c>
      <c r="B11849" s="34" t="s">
        <v>77</v>
      </c>
      <c r="C11849" s="5" t="s">
        <v>204</v>
      </c>
      <c r="D11849" s="35" t="s">
        <v>90</v>
      </c>
      <c r="E11849" s="36" t="s">
        <v>14</v>
      </c>
      <c r="F11849" s="37">
        <v>100</v>
      </c>
      <c r="G11849" s="38">
        <v>0.04</v>
      </c>
      <c r="H11849" s="34">
        <v>0.9442802111642431</v>
      </c>
      <c r="I11849" s="35">
        <v>3.0505379365932503</v>
      </c>
      <c r="J11849" s="35">
        <v>0.24841927184784715</v>
      </c>
      <c r="K11849" s="35">
        <v>-2.9084052963213982E-3</v>
      </c>
      <c r="L11849" s="35">
        <v>0</v>
      </c>
      <c r="M11849" s="35">
        <v>0</v>
      </c>
      <c r="N11849" s="35">
        <v>0</v>
      </c>
      <c r="O11849" s="35">
        <v>0</v>
      </c>
      <c r="P11849" s="36">
        <v>12</v>
      </c>
      <c r="Q11849" s="37">
        <v>45</v>
      </c>
      <c r="R11849" s="36">
        <v>5</v>
      </c>
      <c r="S11849" s="39">
        <f t="shared" si="416"/>
        <v>45</v>
      </c>
      <c r="T11849" s="34" t="s">
        <v>36</v>
      </c>
      <c r="U11849" s="12">
        <f>(1/(((ceta*(speed^2))+(beta*speed))+alpha))</f>
        <v>0.11990573809880962</v>
      </c>
      <c r="V11849" s="8">
        <f t="shared" si="417"/>
        <v>45</v>
      </c>
    </row>
    <row r="11850" spans="1:28">
      <c r="A11850" s="34" t="s">
        <v>19</v>
      </c>
      <c r="B11850" s="34" t="s">
        <v>77</v>
      </c>
      <c r="C11850" s="5" t="s">
        <v>204</v>
      </c>
      <c r="D11850" s="35" t="s">
        <v>90</v>
      </c>
      <c r="E11850" s="36" t="s">
        <v>18</v>
      </c>
      <c r="F11850" s="37">
        <v>100</v>
      </c>
      <c r="G11850" s="38">
        <v>0.04</v>
      </c>
      <c r="H11850" s="34">
        <v>0.98160201726666696</v>
      </c>
      <c r="I11850" s="35">
        <v>-4.0765221243818428E-7</v>
      </c>
      <c r="J11850" s="35">
        <v>4.2719377933034574E-5</v>
      </c>
      <c r="K11850" s="35">
        <v>-1.6322322634138163E-3</v>
      </c>
      <c r="L11850" s="35">
        <v>3.5877075590823718E-2</v>
      </c>
      <c r="M11850" s="35">
        <v>0</v>
      </c>
      <c r="N11850" s="35">
        <v>0</v>
      </c>
      <c r="O11850" s="35">
        <v>0</v>
      </c>
      <c r="P11850" s="36">
        <v>12</v>
      </c>
      <c r="Q11850" s="37">
        <v>45</v>
      </c>
      <c r="R11850" s="36">
        <v>14</v>
      </c>
      <c r="S11850" s="39">
        <f t="shared" si="416"/>
        <v>45</v>
      </c>
      <c r="T11850" s="34" t="s">
        <v>51</v>
      </c>
      <c r="U11850" s="12">
        <f>(((alpha*(speed^3))+(beta*(speed^2))+(ceta*speed))+delta)</f>
        <v>1.1786056193167457E-2</v>
      </c>
      <c r="V11850" s="8">
        <f t="shared" si="417"/>
        <v>45</v>
      </c>
      <c r="AB11850" s="41"/>
    </row>
    <row r="11851" spans="1:28">
      <c r="A11851" s="34" t="s">
        <v>19</v>
      </c>
      <c r="B11851" s="34" t="s">
        <v>77</v>
      </c>
      <c r="C11851" s="5" t="s">
        <v>204</v>
      </c>
      <c r="D11851" s="35" t="s">
        <v>90</v>
      </c>
      <c r="E11851" s="36" t="s">
        <v>17</v>
      </c>
      <c r="F11851" s="37">
        <v>100</v>
      </c>
      <c r="G11851" s="38">
        <v>0.04</v>
      </c>
      <c r="H11851" s="34">
        <v>0.96595560627050425</v>
      </c>
      <c r="I11851" s="35">
        <v>-1.6294528417775952E-2</v>
      </c>
      <c r="J11851" s="35">
        <v>1.487462909769584</v>
      </c>
      <c r="K11851" s="35">
        <v>-52.044511700602769</v>
      </c>
      <c r="L11851" s="35">
        <v>2404.3609245533016</v>
      </c>
      <c r="M11851" s="35">
        <v>0</v>
      </c>
      <c r="N11851" s="35">
        <v>0</v>
      </c>
      <c r="O11851" s="35">
        <v>0</v>
      </c>
      <c r="P11851" s="36">
        <v>12</v>
      </c>
      <c r="Q11851" s="37">
        <v>45</v>
      </c>
      <c r="R11851" s="36">
        <v>14</v>
      </c>
      <c r="S11851" s="39">
        <f t="shared" si="416"/>
        <v>45</v>
      </c>
      <c r="T11851" s="34" t="s">
        <v>51</v>
      </c>
      <c r="U11851" s="12">
        <f>(((alpha*(speed^3))+(beta*(speed^2))+(ceta*speed))+delta)</f>
        <v>1589.6313882397508</v>
      </c>
      <c r="V11851" s="8">
        <f t="shared" si="417"/>
        <v>45</v>
      </c>
    </row>
    <row r="11852" spans="1:28">
      <c r="A11852" s="34" t="s">
        <v>19</v>
      </c>
      <c r="B11852" s="34" t="s">
        <v>77</v>
      </c>
      <c r="C11852" s="5" t="s">
        <v>204</v>
      </c>
      <c r="D11852" s="35" t="s">
        <v>90</v>
      </c>
      <c r="E11852" s="36" t="s">
        <v>15</v>
      </c>
      <c r="F11852" s="37">
        <v>0</v>
      </c>
      <c r="G11852" s="38">
        <v>0.06</v>
      </c>
      <c r="H11852" s="34">
        <v>0.98923698124003279</v>
      </c>
      <c r="I11852" s="35">
        <v>11.068357540621422</v>
      </c>
      <c r="J11852" s="35">
        <v>-0.42862570224629093</v>
      </c>
      <c r="K11852" s="35">
        <v>1273.1469925609417</v>
      </c>
      <c r="L11852" s="35">
        <v>-3.1619909864705571</v>
      </c>
      <c r="M11852" s="35">
        <v>0</v>
      </c>
      <c r="N11852" s="35">
        <v>0</v>
      </c>
      <c r="O11852" s="35">
        <v>0</v>
      </c>
      <c r="P11852" s="36">
        <v>12</v>
      </c>
      <c r="Q11852" s="37">
        <v>83</v>
      </c>
      <c r="R11852" s="36">
        <v>1</v>
      </c>
      <c r="S11852" s="39">
        <f t="shared" si="416"/>
        <v>83</v>
      </c>
      <c r="T11852" s="34" t="s">
        <v>30</v>
      </c>
      <c r="U11852" s="12">
        <f>((alpha*(speed^beta))+(ceta*(speed^delta)))</f>
        <v>1.6664823137075959</v>
      </c>
      <c r="V11852" s="8">
        <f t="shared" si="417"/>
        <v>83</v>
      </c>
    </row>
    <row r="11853" spans="1:28">
      <c r="A11853" s="34" t="s">
        <v>19</v>
      </c>
      <c r="B11853" s="34" t="s">
        <v>77</v>
      </c>
      <c r="C11853" s="5" t="s">
        <v>204</v>
      </c>
      <c r="D11853" s="35" t="s">
        <v>90</v>
      </c>
      <c r="E11853" s="36" t="s">
        <v>16</v>
      </c>
      <c r="F11853" s="37">
        <v>0</v>
      </c>
      <c r="G11853" s="38">
        <v>0.06</v>
      </c>
      <c r="H11853" s="34">
        <v>0.95561007759872041</v>
      </c>
      <c r="I11853" s="35">
        <v>-4.8081188549056364</v>
      </c>
      <c r="J11853" s="35">
        <v>34.219082800308222</v>
      </c>
      <c r="K11853" s="35">
        <v>0.99123886316397658</v>
      </c>
      <c r="L11853" s="35">
        <v>0</v>
      </c>
      <c r="M11853" s="35">
        <v>0</v>
      </c>
      <c r="N11853" s="35">
        <v>0</v>
      </c>
      <c r="O11853" s="35">
        <v>0</v>
      </c>
      <c r="P11853" s="36">
        <v>12</v>
      </c>
      <c r="Q11853" s="37">
        <v>83</v>
      </c>
      <c r="R11853" s="36">
        <v>13</v>
      </c>
      <c r="S11853" s="39">
        <f t="shared" si="416"/>
        <v>83</v>
      </c>
      <c r="T11853" s="34" t="s">
        <v>50</v>
      </c>
      <c r="U11853" s="12">
        <f>EXP((alpha+(beta/speed))+(ceta*LN(speed)))</f>
        <v>0.98440861566649263</v>
      </c>
      <c r="V11853" s="8">
        <f t="shared" si="417"/>
        <v>83</v>
      </c>
    </row>
    <row r="11854" spans="1:28">
      <c r="A11854" s="34" t="s">
        <v>19</v>
      </c>
      <c r="B11854" s="34" t="s">
        <v>77</v>
      </c>
      <c r="C11854" s="5" t="s">
        <v>204</v>
      </c>
      <c r="D11854" s="35" t="s">
        <v>90</v>
      </c>
      <c r="E11854" s="36" t="s">
        <v>14</v>
      </c>
      <c r="F11854" s="37">
        <v>0</v>
      </c>
      <c r="G11854" s="38">
        <v>0.06</v>
      </c>
      <c r="H11854" s="34">
        <v>0.98854146230476392</v>
      </c>
      <c r="I11854" s="35">
        <v>1.1299221272825724</v>
      </c>
      <c r="J11854" s="35">
        <v>-1.0019318334860359</v>
      </c>
      <c r="K11854" s="35">
        <v>1.2537412670956918E-2</v>
      </c>
      <c r="L11854" s="35">
        <v>0.31150465725031057</v>
      </c>
      <c r="M11854" s="35">
        <v>0</v>
      </c>
      <c r="N11854" s="35">
        <v>0</v>
      </c>
      <c r="O11854" s="35">
        <v>0</v>
      </c>
      <c r="P11854" s="36">
        <v>12</v>
      </c>
      <c r="Q11854" s="37">
        <v>83</v>
      </c>
      <c r="R11854" s="36">
        <v>1</v>
      </c>
      <c r="S11854" s="39">
        <f t="shared" si="416"/>
        <v>83</v>
      </c>
      <c r="T11854" s="34" t="s">
        <v>30</v>
      </c>
      <c r="U11854" s="12">
        <f>((alpha*(speed^beta))+(ceta*(speed^delta)))</f>
        <v>6.3158142404081449E-2</v>
      </c>
      <c r="V11854" s="8">
        <f t="shared" si="417"/>
        <v>83</v>
      </c>
      <c r="AB11854" s="41"/>
    </row>
    <row r="11855" spans="1:28">
      <c r="A11855" s="34" t="s">
        <v>19</v>
      </c>
      <c r="B11855" s="34" t="s">
        <v>77</v>
      </c>
      <c r="C11855" s="5" t="s">
        <v>204</v>
      </c>
      <c r="D11855" s="35" t="s">
        <v>90</v>
      </c>
      <c r="E11855" s="36" t="s">
        <v>18</v>
      </c>
      <c r="F11855" s="37">
        <v>0</v>
      </c>
      <c r="G11855" s="38">
        <v>0.06</v>
      </c>
      <c r="H11855" s="34">
        <v>0.98127272655689879</v>
      </c>
      <c r="I11855" s="35">
        <v>-2.0643734013336601E-8</v>
      </c>
      <c r="J11855" s="35">
        <v>3.4360038565429539E-6</v>
      </c>
      <c r="K11855" s="35">
        <v>-3.0530649579771184E-4</v>
      </c>
      <c r="L11855" s="35">
        <v>1.9550845253483492E-2</v>
      </c>
      <c r="M11855" s="35">
        <v>0</v>
      </c>
      <c r="N11855" s="35">
        <v>0</v>
      </c>
      <c r="O11855" s="35">
        <v>0</v>
      </c>
      <c r="P11855" s="36">
        <v>12</v>
      </c>
      <c r="Q11855" s="37">
        <v>83</v>
      </c>
      <c r="R11855" s="36">
        <v>14</v>
      </c>
      <c r="S11855" s="39">
        <f t="shared" si="416"/>
        <v>83</v>
      </c>
      <c r="T11855" s="34" t="s">
        <v>51</v>
      </c>
      <c r="U11855" s="12">
        <f>(((alpha*(speed^3))+(beta*(speed^2))+(ceta*speed))+delta)</f>
        <v>6.0772179297141262E-3</v>
      </c>
      <c r="V11855" s="8">
        <f t="shared" si="417"/>
        <v>83</v>
      </c>
      <c r="AB11855" s="41"/>
    </row>
    <row r="11856" spans="1:28">
      <c r="A11856" s="34" t="s">
        <v>19</v>
      </c>
      <c r="B11856" s="34" t="s">
        <v>77</v>
      </c>
      <c r="C11856" s="5" t="s">
        <v>204</v>
      </c>
      <c r="D11856" s="35" t="s">
        <v>90</v>
      </c>
      <c r="E11856" s="36" t="s">
        <v>17</v>
      </c>
      <c r="F11856" s="37">
        <v>0</v>
      </c>
      <c r="G11856" s="38">
        <v>0.06</v>
      </c>
      <c r="H11856" s="34">
        <v>0.98571990645866159</v>
      </c>
      <c r="I11856" s="35">
        <v>196.25284134271928</v>
      </c>
      <c r="J11856" s="35">
        <v>0.26883677147189494</v>
      </c>
      <c r="K11856" s="35">
        <v>3223.2218849617407</v>
      </c>
      <c r="L11856" s="35">
        <v>-0.62605614806488685</v>
      </c>
      <c r="M11856" s="35">
        <v>0</v>
      </c>
      <c r="N11856" s="35">
        <v>0</v>
      </c>
      <c r="O11856" s="35">
        <v>0</v>
      </c>
      <c r="P11856" s="36">
        <v>12</v>
      </c>
      <c r="Q11856" s="37">
        <v>83</v>
      </c>
      <c r="R11856" s="36">
        <v>1</v>
      </c>
      <c r="S11856" s="39">
        <f t="shared" si="416"/>
        <v>83</v>
      </c>
      <c r="T11856" s="34" t="s">
        <v>30</v>
      </c>
      <c r="U11856" s="12">
        <f>((alpha*(speed^beta))+(ceta*(speed^delta)))</f>
        <v>846.46927563261636</v>
      </c>
      <c r="V11856" s="8">
        <f t="shared" si="417"/>
        <v>83</v>
      </c>
    </row>
    <row r="11857" spans="1:28">
      <c r="A11857" s="34" t="s">
        <v>19</v>
      </c>
      <c r="B11857" s="34" t="s">
        <v>77</v>
      </c>
      <c r="C11857" s="5" t="s">
        <v>204</v>
      </c>
      <c r="D11857" s="35" t="s">
        <v>90</v>
      </c>
      <c r="E11857" s="36" t="s">
        <v>15</v>
      </c>
      <c r="F11857" s="37">
        <v>50</v>
      </c>
      <c r="G11857" s="38">
        <v>0.06</v>
      </c>
      <c r="H11857" s="34">
        <v>0.9929602828484424</v>
      </c>
      <c r="I11857" s="35">
        <v>-7.7174732302598894E-5</v>
      </c>
      <c r="J11857" s="35">
        <v>8.5038762793151756E-3</v>
      </c>
      <c r="K11857" s="35">
        <v>-0.32652534350780654</v>
      </c>
      <c r="L11857" s="35">
        <v>8.1727232883652388</v>
      </c>
      <c r="M11857" s="35">
        <v>0</v>
      </c>
      <c r="N11857" s="35">
        <v>0</v>
      </c>
      <c r="O11857" s="35">
        <v>0</v>
      </c>
      <c r="P11857" s="36">
        <v>12</v>
      </c>
      <c r="Q11857" s="37">
        <v>47</v>
      </c>
      <c r="R11857" s="36">
        <v>14</v>
      </c>
      <c r="S11857" s="39">
        <f t="shared" si="416"/>
        <v>47</v>
      </c>
      <c r="T11857" s="34" t="s">
        <v>51</v>
      </c>
      <c r="U11857" s="12">
        <f>(((alpha*(speed^3))+(beta*(speed^2))+(ceta*speed))+delta)</f>
        <v>3.5985826126528302</v>
      </c>
      <c r="V11857" s="8">
        <f t="shared" si="417"/>
        <v>47</v>
      </c>
    </row>
    <row r="11858" spans="1:28">
      <c r="A11858" s="34" t="s">
        <v>19</v>
      </c>
      <c r="B11858" s="34" t="s">
        <v>77</v>
      </c>
      <c r="C11858" s="5" t="s">
        <v>204</v>
      </c>
      <c r="D11858" s="35" t="s">
        <v>90</v>
      </c>
      <c r="E11858" s="36" t="s">
        <v>16</v>
      </c>
      <c r="F11858" s="37">
        <v>50</v>
      </c>
      <c r="G11858" s="38">
        <v>0.06</v>
      </c>
      <c r="H11858" s="34">
        <v>0.96757664475694538</v>
      </c>
      <c r="I11858" s="35">
        <v>-2.4106369952514376E-5</v>
      </c>
      <c r="J11858" s="35">
        <v>3.157945461103687E-3</v>
      </c>
      <c r="K11858" s="35">
        <v>-0.10566534540110781</v>
      </c>
      <c r="L11858" s="35">
        <v>2.6679385402174529</v>
      </c>
      <c r="M11858" s="35">
        <v>0</v>
      </c>
      <c r="N11858" s="35">
        <v>0</v>
      </c>
      <c r="O11858" s="35">
        <v>0</v>
      </c>
      <c r="P11858" s="36">
        <v>12</v>
      </c>
      <c r="Q11858" s="37">
        <v>47</v>
      </c>
      <c r="R11858" s="36">
        <v>14</v>
      </c>
      <c r="S11858" s="39">
        <f t="shared" si="416"/>
        <v>47</v>
      </c>
      <c r="T11858" s="34" t="s">
        <v>51</v>
      </c>
      <c r="U11858" s="12">
        <f>(((alpha*(speed^3))+(beta*(speed^2))+(ceta*speed))+delta)</f>
        <v>2.1747731823635301</v>
      </c>
      <c r="V11858" s="8">
        <f t="shared" si="417"/>
        <v>47</v>
      </c>
    </row>
    <row r="11859" spans="1:28">
      <c r="A11859" s="34" t="s">
        <v>19</v>
      </c>
      <c r="B11859" s="34" t="s">
        <v>77</v>
      </c>
      <c r="C11859" s="5" t="s">
        <v>204</v>
      </c>
      <c r="D11859" s="35" t="s">
        <v>90</v>
      </c>
      <c r="E11859" s="36" t="s">
        <v>14</v>
      </c>
      <c r="F11859" s="37">
        <v>50</v>
      </c>
      <c r="G11859" s="38">
        <v>0.06</v>
      </c>
      <c r="H11859" s="34">
        <v>0.99271671577132869</v>
      </c>
      <c r="I11859" s="35">
        <v>-9779.2649820466631</v>
      </c>
      <c r="J11859" s="35">
        <v>1271.4953676625041</v>
      </c>
      <c r="K11859" s="35">
        <v>4.8569115825491123</v>
      </c>
      <c r="L11859" s="35">
        <v>0</v>
      </c>
      <c r="M11859" s="35">
        <v>0</v>
      </c>
      <c r="N11859" s="35">
        <v>0</v>
      </c>
      <c r="O11859" s="35">
        <v>0</v>
      </c>
      <c r="P11859" s="36">
        <v>12</v>
      </c>
      <c r="Q11859" s="37">
        <v>47</v>
      </c>
      <c r="R11859" s="36">
        <v>2</v>
      </c>
      <c r="S11859" s="39">
        <f t="shared" si="416"/>
        <v>47</v>
      </c>
      <c r="T11859" s="34" t="s">
        <v>31</v>
      </c>
      <c r="U11859" s="12">
        <f>((alpha+(beta*speed))^((-1)/ceta))</f>
        <v>0.10778364998008824</v>
      </c>
      <c r="V11859" s="8">
        <f t="shared" si="417"/>
        <v>47</v>
      </c>
    </row>
    <row r="11860" spans="1:28">
      <c r="A11860" s="34" t="s">
        <v>19</v>
      </c>
      <c r="B11860" s="34" t="s">
        <v>77</v>
      </c>
      <c r="C11860" s="5" t="s">
        <v>204</v>
      </c>
      <c r="D11860" s="35" t="s">
        <v>90</v>
      </c>
      <c r="E11860" s="36" t="s">
        <v>18</v>
      </c>
      <c r="F11860" s="37">
        <v>50</v>
      </c>
      <c r="G11860" s="38">
        <v>0.06</v>
      </c>
      <c r="H11860" s="34">
        <v>0.98106127369786289</v>
      </c>
      <c r="I11860" s="35">
        <v>6.668139381093828E-2</v>
      </c>
      <c r="J11860" s="35">
        <v>0.99500324892343583</v>
      </c>
      <c r="K11860" s="35">
        <v>-0.4121985552780888</v>
      </c>
      <c r="L11860" s="35">
        <v>0</v>
      </c>
      <c r="M11860" s="35">
        <v>0</v>
      </c>
      <c r="N11860" s="35">
        <v>0</v>
      </c>
      <c r="O11860" s="35">
        <v>0</v>
      </c>
      <c r="P11860" s="36">
        <v>12</v>
      </c>
      <c r="Q11860" s="37">
        <v>47</v>
      </c>
      <c r="R11860" s="36">
        <v>0</v>
      </c>
      <c r="S11860" s="39">
        <f t="shared" si="416"/>
        <v>47</v>
      </c>
      <c r="T11860" s="34" t="s">
        <v>29</v>
      </c>
      <c r="U11860" s="12">
        <f>((alpha*(beta^speed))*(speed^ceta))</f>
        <v>1.0777543700201953E-2</v>
      </c>
      <c r="V11860" s="8">
        <f t="shared" si="417"/>
        <v>47</v>
      </c>
      <c r="AB11860" s="41"/>
    </row>
    <row r="11861" spans="1:28">
      <c r="A11861" s="34" t="s">
        <v>19</v>
      </c>
      <c r="B11861" s="34" t="s">
        <v>77</v>
      </c>
      <c r="C11861" s="5" t="s">
        <v>204</v>
      </c>
      <c r="D11861" s="35" t="s">
        <v>90</v>
      </c>
      <c r="E11861" s="36" t="s">
        <v>17</v>
      </c>
      <c r="F11861" s="37">
        <v>50</v>
      </c>
      <c r="G11861" s="38">
        <v>0.06</v>
      </c>
      <c r="H11861" s="34">
        <v>0.98193174781098436</v>
      </c>
      <c r="I11861" s="35">
        <v>-1.0966032489867383E-2</v>
      </c>
      <c r="J11861" s="35">
        <v>1.1411809164711617</v>
      </c>
      <c r="K11861" s="35">
        <v>-42.95256619241988</v>
      </c>
      <c r="L11861" s="35">
        <v>2189.3385319086519</v>
      </c>
      <c r="M11861" s="35">
        <v>0</v>
      </c>
      <c r="N11861" s="35">
        <v>0</v>
      </c>
      <c r="O11861" s="35">
        <v>0</v>
      </c>
      <c r="P11861" s="36">
        <v>12</v>
      </c>
      <c r="Q11861" s="37">
        <v>47</v>
      </c>
      <c r="R11861" s="36">
        <v>14</v>
      </c>
      <c r="S11861" s="39">
        <f t="shared" si="416"/>
        <v>47</v>
      </c>
      <c r="T11861" s="34" t="s">
        <v>51</v>
      </c>
      <c r="U11861" s="12">
        <f t="shared" ref="U11861:U11866" si="418">(((alpha*(speed^3))+(beta*(speed^2))+(ceta*speed))+delta)</f>
        <v>1552.9101741542124</v>
      </c>
      <c r="V11861" s="8">
        <f t="shared" si="417"/>
        <v>47</v>
      </c>
    </row>
    <row r="11862" spans="1:28">
      <c r="A11862" s="34" t="s">
        <v>19</v>
      </c>
      <c r="B11862" s="34" t="s">
        <v>77</v>
      </c>
      <c r="C11862" s="5" t="s">
        <v>204</v>
      </c>
      <c r="D11862" s="35" t="s">
        <v>90</v>
      </c>
      <c r="E11862" s="36" t="s">
        <v>15</v>
      </c>
      <c r="F11862" s="37">
        <v>100</v>
      </c>
      <c r="G11862" s="38">
        <v>0.06</v>
      </c>
      <c r="H11862" s="34">
        <v>0.94350428322185087</v>
      </c>
      <c r="I11862" s="35">
        <v>-4.2854073267609713E-4</v>
      </c>
      <c r="J11862" s="35">
        <v>3.0728187110058019E-2</v>
      </c>
      <c r="K11862" s="35">
        <v>-0.75035502761917494</v>
      </c>
      <c r="L11862" s="35">
        <v>12.236985508301403</v>
      </c>
      <c r="M11862" s="35">
        <v>0</v>
      </c>
      <c r="N11862" s="35">
        <v>0</v>
      </c>
      <c r="O11862" s="35">
        <v>0</v>
      </c>
      <c r="P11862" s="36">
        <v>11</v>
      </c>
      <c r="Q11862" s="37">
        <v>33</v>
      </c>
      <c r="R11862" s="36">
        <v>14</v>
      </c>
      <c r="S11862" s="39">
        <f t="shared" si="416"/>
        <v>33</v>
      </c>
      <c r="T11862" s="34" t="s">
        <v>51</v>
      </c>
      <c r="U11862" s="12">
        <f t="shared" si="418"/>
        <v>5.5377970495409077</v>
      </c>
      <c r="V11862" s="8">
        <f t="shared" si="417"/>
        <v>33</v>
      </c>
    </row>
    <row r="11863" spans="1:28">
      <c r="A11863" s="34" t="s">
        <v>19</v>
      </c>
      <c r="B11863" s="34" t="s">
        <v>77</v>
      </c>
      <c r="C11863" s="5" t="s">
        <v>204</v>
      </c>
      <c r="D11863" s="35" t="s">
        <v>90</v>
      </c>
      <c r="E11863" s="36" t="s">
        <v>16</v>
      </c>
      <c r="F11863" s="37">
        <v>100</v>
      </c>
      <c r="G11863" s="38">
        <v>0.06</v>
      </c>
      <c r="H11863" s="34">
        <v>0.96531828806354081</v>
      </c>
      <c r="I11863" s="35">
        <v>-3.106014403369689E-4</v>
      </c>
      <c r="J11863" s="35">
        <v>2.2582911162170805E-2</v>
      </c>
      <c r="K11863" s="35">
        <v>-0.47990835204197541</v>
      </c>
      <c r="L11863" s="35">
        <v>5.5972651841820573</v>
      </c>
      <c r="M11863" s="35">
        <v>0</v>
      </c>
      <c r="N11863" s="35">
        <v>0</v>
      </c>
      <c r="O11863" s="35">
        <v>0</v>
      </c>
      <c r="P11863" s="36">
        <v>11</v>
      </c>
      <c r="Q11863" s="37">
        <v>33</v>
      </c>
      <c r="R11863" s="36">
        <v>14</v>
      </c>
      <c r="S11863" s="39">
        <f t="shared" si="416"/>
        <v>33</v>
      </c>
      <c r="T11863" s="34" t="s">
        <v>51</v>
      </c>
      <c r="U11863" s="12">
        <f t="shared" si="418"/>
        <v>3.190995861011225</v>
      </c>
      <c r="V11863" s="8">
        <f t="shared" si="417"/>
        <v>33</v>
      </c>
    </row>
    <row r="11864" spans="1:28">
      <c r="A11864" s="34" t="s">
        <v>19</v>
      </c>
      <c r="B11864" s="34" t="s">
        <v>77</v>
      </c>
      <c r="C11864" s="5" t="s">
        <v>204</v>
      </c>
      <c r="D11864" s="35" t="s">
        <v>90</v>
      </c>
      <c r="E11864" s="36" t="s">
        <v>14</v>
      </c>
      <c r="F11864" s="37">
        <v>100</v>
      </c>
      <c r="G11864" s="38">
        <v>0.06</v>
      </c>
      <c r="H11864" s="34">
        <v>0.99179815399414262</v>
      </c>
      <c r="I11864" s="35">
        <v>-6.7546994773838631E-6</v>
      </c>
      <c r="J11864" s="35">
        <v>5.371786032400686E-4</v>
      </c>
      <c r="K11864" s="35">
        <v>-1.6102649536152838E-2</v>
      </c>
      <c r="L11864" s="35">
        <v>0.33941323364034937</v>
      </c>
      <c r="M11864" s="35">
        <v>0</v>
      </c>
      <c r="N11864" s="35">
        <v>0</v>
      </c>
      <c r="O11864" s="35">
        <v>0</v>
      </c>
      <c r="P11864" s="36">
        <v>11</v>
      </c>
      <c r="Q11864" s="37">
        <v>33</v>
      </c>
      <c r="R11864" s="36">
        <v>14</v>
      </c>
      <c r="S11864" s="39">
        <f t="shared" si="416"/>
        <v>33</v>
      </c>
      <c r="T11864" s="34" t="s">
        <v>51</v>
      </c>
      <c r="U11864" s="12">
        <f t="shared" si="418"/>
        <v>0.1502696627569966</v>
      </c>
      <c r="V11864" s="8">
        <f t="shared" si="417"/>
        <v>33</v>
      </c>
    </row>
    <row r="11865" spans="1:28">
      <c r="A11865" s="34" t="s">
        <v>19</v>
      </c>
      <c r="B11865" s="34" t="s">
        <v>77</v>
      </c>
      <c r="C11865" s="5" t="s">
        <v>204</v>
      </c>
      <c r="D11865" s="35" t="s">
        <v>90</v>
      </c>
      <c r="E11865" s="36" t="s">
        <v>18</v>
      </c>
      <c r="F11865" s="37">
        <v>100</v>
      </c>
      <c r="G11865" s="38">
        <v>0.06</v>
      </c>
      <c r="H11865" s="34">
        <v>0.98726975740325895</v>
      </c>
      <c r="I11865" s="35">
        <v>-1.0681005161578151E-6</v>
      </c>
      <c r="J11865" s="35">
        <v>8.7292130416939242E-5</v>
      </c>
      <c r="K11865" s="35">
        <v>-2.7117939862350803E-3</v>
      </c>
      <c r="L11865" s="35">
        <v>4.8219923065170277E-2</v>
      </c>
      <c r="M11865" s="35">
        <v>0</v>
      </c>
      <c r="N11865" s="35">
        <v>0</v>
      </c>
      <c r="O11865" s="35">
        <v>0</v>
      </c>
      <c r="P11865" s="36">
        <v>11</v>
      </c>
      <c r="Q11865" s="37">
        <v>33</v>
      </c>
      <c r="R11865" s="36">
        <v>14</v>
      </c>
      <c r="S11865" s="39">
        <f t="shared" si="416"/>
        <v>33</v>
      </c>
      <c r="T11865" s="34" t="s">
        <v>51</v>
      </c>
      <c r="U11865" s="12">
        <f t="shared" si="418"/>
        <v>1.5407523294296052E-2</v>
      </c>
      <c r="V11865" s="8">
        <f t="shared" si="417"/>
        <v>33</v>
      </c>
      <c r="AB11865" s="41"/>
    </row>
    <row r="11866" spans="1:28">
      <c r="A11866" s="34" t="s">
        <v>19</v>
      </c>
      <c r="B11866" s="34" t="s">
        <v>77</v>
      </c>
      <c r="C11866" s="5" t="s">
        <v>204</v>
      </c>
      <c r="D11866" s="35" t="s">
        <v>90</v>
      </c>
      <c r="E11866" s="36" t="s">
        <v>17</v>
      </c>
      <c r="F11866" s="37">
        <v>100</v>
      </c>
      <c r="G11866" s="38">
        <v>0.06</v>
      </c>
      <c r="H11866" s="34">
        <v>0.97125066973916541</v>
      </c>
      <c r="I11866" s="35">
        <v>-6.2161240281011547E-2</v>
      </c>
      <c r="J11866" s="35">
        <v>4.231175290807542</v>
      </c>
      <c r="K11866" s="35">
        <v>-103.60720106730636</v>
      </c>
      <c r="L11866" s="35">
        <v>3307.5109777437465</v>
      </c>
      <c r="M11866" s="35">
        <v>0</v>
      </c>
      <c r="N11866" s="35">
        <v>0</v>
      </c>
      <c r="O11866" s="35">
        <v>0</v>
      </c>
      <c r="P11866" s="36">
        <v>11</v>
      </c>
      <c r="Q11866" s="37">
        <v>33</v>
      </c>
      <c r="R11866" s="36">
        <v>14</v>
      </c>
      <c r="S11866" s="39">
        <f t="shared" si="416"/>
        <v>33</v>
      </c>
      <c r="T11866" s="34" t="s">
        <v>51</v>
      </c>
      <c r="U11866" s="12">
        <f t="shared" si="418"/>
        <v>2262.3347422333372</v>
      </c>
      <c r="V11866" s="8">
        <f t="shared" si="417"/>
        <v>33</v>
      </c>
    </row>
    <row r="11867" spans="1:28">
      <c r="A11867" s="34" t="s">
        <v>20</v>
      </c>
      <c r="B11867" s="34" t="s">
        <v>78</v>
      </c>
      <c r="C11867" s="5" t="s">
        <v>205</v>
      </c>
      <c r="D11867" s="35" t="s">
        <v>84</v>
      </c>
      <c r="E11867" s="36" t="s">
        <v>15</v>
      </c>
      <c r="F11867" s="37">
        <v>0</v>
      </c>
      <c r="G11867" s="38">
        <v>0</v>
      </c>
      <c r="H11867" s="34">
        <v>0.99426378204708021</v>
      </c>
      <c r="I11867" s="35">
        <v>2.6377037200430893</v>
      </c>
      <c r="J11867" s="35">
        <v>46.895067843311764</v>
      </c>
      <c r="K11867" s="35">
        <v>-0.47438761208673502</v>
      </c>
      <c r="L11867" s="35">
        <v>0.23610244347466686</v>
      </c>
      <c r="M11867" s="35">
        <v>6.7430126361887679E-2</v>
      </c>
      <c r="N11867" s="35">
        <v>0</v>
      </c>
      <c r="O11867" s="35">
        <v>0</v>
      </c>
      <c r="P11867" s="36">
        <v>11</v>
      </c>
      <c r="Q11867" s="37">
        <v>86</v>
      </c>
      <c r="R11867" s="36">
        <v>10</v>
      </c>
      <c r="S11867" s="39">
        <f t="shared" si="416"/>
        <v>86</v>
      </c>
      <c r="T11867" s="34" t="s">
        <v>44</v>
      </c>
      <c r="U11867" s="12">
        <f>(alpha+(beta/(1+EXP((((-1)*ceta)+(delta*LN(speed)))+(epsilon*speed)))))</f>
        <v>2.6685787703093378</v>
      </c>
      <c r="V11867" s="8">
        <f t="shared" si="417"/>
        <v>86</v>
      </c>
    </row>
    <row r="11868" spans="1:28">
      <c r="A11868" s="34" t="s">
        <v>20</v>
      </c>
      <c r="B11868" s="34" t="s">
        <v>78</v>
      </c>
      <c r="C11868" s="5" t="s">
        <v>205</v>
      </c>
      <c r="D11868" s="35" t="s">
        <v>84</v>
      </c>
      <c r="E11868" s="36" t="s">
        <v>16</v>
      </c>
      <c r="F11868" s="37">
        <v>0</v>
      </c>
      <c r="G11868" s="38">
        <v>0</v>
      </c>
      <c r="H11868" s="34">
        <v>0.97465748568384269</v>
      </c>
      <c r="I11868" s="35">
        <v>6.6370679197725995</v>
      </c>
      <c r="J11868" s="35">
        <v>50.070015222115892</v>
      </c>
      <c r="K11868" s="35">
        <v>0.10332463726540531</v>
      </c>
      <c r="L11868" s="35">
        <v>0.38499715790010619</v>
      </c>
      <c r="M11868" s="35">
        <v>6.8892493501736415E-2</v>
      </c>
      <c r="N11868" s="35">
        <v>0</v>
      </c>
      <c r="O11868" s="35">
        <v>0</v>
      </c>
      <c r="P11868" s="36">
        <v>11</v>
      </c>
      <c r="Q11868" s="37">
        <v>86</v>
      </c>
      <c r="R11868" s="36">
        <v>10</v>
      </c>
      <c r="S11868" s="39">
        <f t="shared" si="416"/>
        <v>86</v>
      </c>
      <c r="T11868" s="34" t="s">
        <v>44</v>
      </c>
      <c r="U11868" s="12">
        <f>(alpha+(beta/(1+EXP((((-1)*ceta)+(delta*LN(speed)))+(epsilon*speed)))))</f>
        <v>6.6637583091615973</v>
      </c>
      <c r="V11868" s="8">
        <f t="shared" si="417"/>
        <v>86</v>
      </c>
    </row>
    <row r="11869" spans="1:28">
      <c r="A11869" s="34" t="s">
        <v>20</v>
      </c>
      <c r="B11869" s="34" t="s">
        <v>78</v>
      </c>
      <c r="C11869" s="5" t="s">
        <v>205</v>
      </c>
      <c r="D11869" s="35" t="s">
        <v>84</v>
      </c>
      <c r="E11869" s="36" t="s">
        <v>14</v>
      </c>
      <c r="F11869" s="37">
        <v>0</v>
      </c>
      <c r="G11869" s="38">
        <v>0</v>
      </c>
      <c r="H11869" s="34">
        <v>0.99358915435002826</v>
      </c>
      <c r="I11869" s="35">
        <v>1.4704264783253893</v>
      </c>
      <c r="J11869" s="35">
        <v>67.157881126987519</v>
      </c>
      <c r="K11869" s="35">
        <v>-0.82896767316757147</v>
      </c>
      <c r="L11869" s="35">
        <v>0.45793008813362251</v>
      </c>
      <c r="M11869" s="35">
        <v>5.200205993035617E-2</v>
      </c>
      <c r="N11869" s="35">
        <v>0</v>
      </c>
      <c r="O11869" s="35">
        <v>0</v>
      </c>
      <c r="P11869" s="36">
        <v>11</v>
      </c>
      <c r="Q11869" s="37">
        <v>86</v>
      </c>
      <c r="R11869" s="36">
        <v>10</v>
      </c>
      <c r="S11869" s="39">
        <f t="shared" si="416"/>
        <v>86</v>
      </c>
      <c r="T11869" s="34" t="s">
        <v>44</v>
      </c>
      <c r="U11869" s="12">
        <f>(alpha+(beta/(1+EXP((((-1)*ceta)+(delta*LN(speed)))+(epsilon*speed)))))</f>
        <v>1.5139468369654523</v>
      </c>
      <c r="V11869" s="8">
        <f t="shared" si="417"/>
        <v>86</v>
      </c>
    </row>
    <row r="11870" spans="1:28">
      <c r="A11870" s="34" t="s">
        <v>20</v>
      </c>
      <c r="B11870" s="34" t="s">
        <v>78</v>
      </c>
      <c r="C11870" s="5" t="s">
        <v>205</v>
      </c>
      <c r="D11870" s="35" t="s">
        <v>84</v>
      </c>
      <c r="E11870" s="36" t="s">
        <v>18</v>
      </c>
      <c r="F11870" s="37">
        <v>0</v>
      </c>
      <c r="G11870" s="38">
        <v>0</v>
      </c>
      <c r="H11870" s="34">
        <v>0.99772350756895101</v>
      </c>
      <c r="I11870" s="35">
        <v>0.358805868297841</v>
      </c>
      <c r="J11870" s="35">
        <v>16.24178772774837</v>
      </c>
      <c r="K11870" s="35">
        <v>-0.29786006235003881</v>
      </c>
      <c r="L11870" s="35">
        <v>0.69665238389860118</v>
      </c>
      <c r="M11870" s="35">
        <v>3.9480107901171138E-2</v>
      </c>
      <c r="N11870" s="35">
        <v>0</v>
      </c>
      <c r="O11870" s="35">
        <v>0</v>
      </c>
      <c r="P11870" s="36">
        <v>11</v>
      </c>
      <c r="Q11870" s="37">
        <v>86</v>
      </c>
      <c r="R11870" s="36">
        <v>10</v>
      </c>
      <c r="S11870" s="39">
        <f t="shared" si="416"/>
        <v>86</v>
      </c>
      <c r="T11870" s="34" t="s">
        <v>44</v>
      </c>
      <c r="U11870" s="12">
        <f>(alpha+(beta/(1+EXP((((-1)*ceta)+(delta*LN(speed)))+(epsilon*speed)))))</f>
        <v>0.37694269298118771</v>
      </c>
      <c r="V11870" s="8">
        <f t="shared" si="417"/>
        <v>86</v>
      </c>
    </row>
    <row r="11871" spans="1:28">
      <c r="A11871" s="34" t="s">
        <v>20</v>
      </c>
      <c r="B11871" s="34" t="s">
        <v>78</v>
      </c>
      <c r="C11871" s="5" t="s">
        <v>205</v>
      </c>
      <c r="D11871" s="35" t="s">
        <v>84</v>
      </c>
      <c r="E11871" s="36" t="s">
        <v>17</v>
      </c>
      <c r="F11871" s="37">
        <v>0</v>
      </c>
      <c r="G11871" s="38">
        <v>0</v>
      </c>
      <c r="H11871" s="34">
        <v>0.9845049712066547</v>
      </c>
      <c r="I11871" s="35">
        <v>4075.5132430103185</v>
      </c>
      <c r="J11871" s="35">
        <v>1.012971892163371</v>
      </c>
      <c r="K11871" s="35">
        <v>-0.93549643113895042</v>
      </c>
      <c r="L11871" s="35">
        <v>0</v>
      </c>
      <c r="M11871" s="35">
        <v>0</v>
      </c>
      <c r="N11871" s="35">
        <v>0</v>
      </c>
      <c r="O11871" s="35">
        <v>0</v>
      </c>
      <c r="P11871" s="36">
        <v>11</v>
      </c>
      <c r="Q11871" s="37">
        <v>86</v>
      </c>
      <c r="R11871" s="36">
        <v>0</v>
      </c>
      <c r="S11871" s="39">
        <f t="shared" si="416"/>
        <v>86</v>
      </c>
      <c r="T11871" s="34" t="s">
        <v>29</v>
      </c>
      <c r="U11871" s="12">
        <f>((alpha*(beta^speed))*(speed^ceta))</f>
        <v>191.3559020004497</v>
      </c>
      <c r="V11871" s="8">
        <f t="shared" si="417"/>
        <v>86</v>
      </c>
    </row>
    <row r="11872" spans="1:28">
      <c r="A11872" s="34" t="s">
        <v>20</v>
      </c>
      <c r="B11872" s="34" t="s">
        <v>78</v>
      </c>
      <c r="C11872" s="5" t="s">
        <v>205</v>
      </c>
      <c r="D11872" s="35" t="s">
        <v>84</v>
      </c>
      <c r="E11872" s="36" t="s">
        <v>15</v>
      </c>
      <c r="F11872" s="37">
        <v>50</v>
      </c>
      <c r="G11872" s="38">
        <v>0</v>
      </c>
      <c r="H11872" s="34">
        <v>0.99308861585908181</v>
      </c>
      <c r="I11872" s="35">
        <v>2.7293737271213421</v>
      </c>
      <c r="J11872" s="35">
        <v>42.483862906759541</v>
      </c>
      <c r="K11872" s="35">
        <v>-0.23362470715202663</v>
      </c>
      <c r="L11872" s="35">
        <v>0.26854705739010415</v>
      </c>
      <c r="M11872" s="35">
        <v>6.6697599532339447E-2</v>
      </c>
      <c r="N11872" s="35">
        <v>0</v>
      </c>
      <c r="O11872" s="35">
        <v>0</v>
      </c>
      <c r="P11872" s="36">
        <v>11</v>
      </c>
      <c r="Q11872" s="37">
        <v>86</v>
      </c>
      <c r="R11872" s="36">
        <v>10</v>
      </c>
      <c r="S11872" s="39">
        <f t="shared" si="416"/>
        <v>86</v>
      </c>
      <c r="T11872" s="34" t="s">
        <v>44</v>
      </c>
      <c r="U11872" s="12">
        <f>(alpha+(beta/(1+EXP((((-1)*ceta)+(delta*LN(speed)))+(epsilon*speed)))))</f>
        <v>2.7621690927529596</v>
      </c>
      <c r="V11872" s="8">
        <f t="shared" si="417"/>
        <v>86</v>
      </c>
    </row>
    <row r="11873" spans="1:22">
      <c r="A11873" s="34" t="s">
        <v>20</v>
      </c>
      <c r="B11873" s="34" t="s">
        <v>78</v>
      </c>
      <c r="C11873" s="5" t="s">
        <v>205</v>
      </c>
      <c r="D11873" s="35" t="s">
        <v>84</v>
      </c>
      <c r="E11873" s="36" t="s">
        <v>16</v>
      </c>
      <c r="F11873" s="37">
        <v>50</v>
      </c>
      <c r="G11873" s="38">
        <v>0</v>
      </c>
      <c r="H11873" s="34">
        <v>0.96173125955411798</v>
      </c>
      <c r="I11873" s="35">
        <v>80.803859176949857</v>
      </c>
      <c r="J11873" s="35">
        <v>1.0082425514934938</v>
      </c>
      <c r="K11873" s="35">
        <v>-0.70657923935711175</v>
      </c>
      <c r="L11873" s="35">
        <v>0</v>
      </c>
      <c r="M11873" s="35">
        <v>0</v>
      </c>
      <c r="N11873" s="35">
        <v>0</v>
      </c>
      <c r="O11873" s="35">
        <v>0</v>
      </c>
      <c r="P11873" s="36">
        <v>11</v>
      </c>
      <c r="Q11873" s="37">
        <v>86</v>
      </c>
      <c r="R11873" s="36">
        <v>0</v>
      </c>
      <c r="S11873" s="39">
        <f t="shared" si="416"/>
        <v>86</v>
      </c>
      <c r="T11873" s="34" t="s">
        <v>29</v>
      </c>
      <c r="U11873" s="12">
        <f>((alpha*(beta^speed))*(speed^ceta))</f>
        <v>7.0331126880914345</v>
      </c>
      <c r="V11873" s="8">
        <f t="shared" si="417"/>
        <v>86</v>
      </c>
    </row>
    <row r="11874" spans="1:22">
      <c r="A11874" s="34" t="s">
        <v>20</v>
      </c>
      <c r="B11874" s="34" t="s">
        <v>78</v>
      </c>
      <c r="C11874" s="5" t="s">
        <v>205</v>
      </c>
      <c r="D11874" s="35" t="s">
        <v>84</v>
      </c>
      <c r="E11874" s="36" t="s">
        <v>14</v>
      </c>
      <c r="F11874" s="37">
        <v>50</v>
      </c>
      <c r="G11874" s="38">
        <v>0</v>
      </c>
      <c r="H11874" s="34">
        <v>0.99199273384178432</v>
      </c>
      <c r="I11874" s="35">
        <v>1.3782050619518298</v>
      </c>
      <c r="J11874" s="35">
        <v>62.455461309665274</v>
      </c>
      <c r="K11874" s="35">
        <v>-0.65522686968076305</v>
      </c>
      <c r="L11874" s="35">
        <v>0.511693258774784</v>
      </c>
      <c r="M11874" s="35">
        <v>4.9866591133804483E-2</v>
      </c>
      <c r="N11874" s="35">
        <v>0</v>
      </c>
      <c r="O11874" s="35">
        <v>0</v>
      </c>
      <c r="P11874" s="36">
        <v>11</v>
      </c>
      <c r="Q11874" s="37">
        <v>86</v>
      </c>
      <c r="R11874" s="36">
        <v>10</v>
      </c>
      <c r="S11874" s="39">
        <f t="shared" si="416"/>
        <v>86</v>
      </c>
      <c r="T11874" s="34" t="s">
        <v>44</v>
      </c>
      <c r="U11874" s="12">
        <f>(alpha+(beta/(1+EXP((((-1)*ceta)+(delta*LN(speed)))+(epsilon*speed)))))</f>
        <v>1.4237393869485004</v>
      </c>
      <c r="V11874" s="8">
        <f t="shared" si="417"/>
        <v>86</v>
      </c>
    </row>
    <row r="11875" spans="1:22">
      <c r="A11875" s="34" t="s">
        <v>20</v>
      </c>
      <c r="B11875" s="34" t="s">
        <v>78</v>
      </c>
      <c r="C11875" s="5" t="s">
        <v>205</v>
      </c>
      <c r="D11875" s="35" t="s">
        <v>84</v>
      </c>
      <c r="E11875" s="36" t="s">
        <v>18</v>
      </c>
      <c r="F11875" s="37">
        <v>50</v>
      </c>
      <c r="G11875" s="38">
        <v>0</v>
      </c>
      <c r="H11875" s="34">
        <v>0.99669548187903001</v>
      </c>
      <c r="I11875" s="35">
        <v>0.36181504376484824</v>
      </c>
      <c r="J11875" s="35">
        <v>10.191742152453712</v>
      </c>
      <c r="K11875" s="35">
        <v>0.57235175462963439</v>
      </c>
      <c r="L11875" s="35">
        <v>0.85359223236724169</v>
      </c>
      <c r="M11875" s="35">
        <v>3.1858616281463768E-2</v>
      </c>
      <c r="N11875" s="35">
        <v>0</v>
      </c>
      <c r="O11875" s="35">
        <v>0</v>
      </c>
      <c r="P11875" s="36">
        <v>11</v>
      </c>
      <c r="Q11875" s="37">
        <v>86</v>
      </c>
      <c r="R11875" s="36">
        <v>10</v>
      </c>
      <c r="S11875" s="39">
        <f t="shared" si="416"/>
        <v>86</v>
      </c>
      <c r="T11875" s="34" t="s">
        <v>44</v>
      </c>
      <c r="U11875" s="12">
        <f>(alpha+(beta/(1+EXP((((-1)*ceta)+(delta*LN(speed)))+(epsilon*speed)))))</f>
        <v>0.38778903744237181</v>
      </c>
      <c r="V11875" s="8">
        <f t="shared" si="417"/>
        <v>86</v>
      </c>
    </row>
    <row r="11876" spans="1:22">
      <c r="A11876" s="34" t="s">
        <v>20</v>
      </c>
      <c r="B11876" s="34" t="s">
        <v>78</v>
      </c>
      <c r="C11876" s="5" t="s">
        <v>205</v>
      </c>
      <c r="D11876" s="35" t="s">
        <v>84</v>
      </c>
      <c r="E11876" s="36" t="s">
        <v>17</v>
      </c>
      <c r="F11876" s="37">
        <v>50</v>
      </c>
      <c r="G11876" s="38">
        <v>0</v>
      </c>
      <c r="H11876" s="34">
        <v>0.97891125027645809</v>
      </c>
      <c r="I11876" s="35">
        <v>0.35768767934411172</v>
      </c>
      <c r="J11876" s="35">
        <v>1.2315827433194457</v>
      </c>
      <c r="K11876" s="35">
        <v>2908.7076330998752</v>
      </c>
      <c r="L11876" s="35">
        <v>-0.73071976686948037</v>
      </c>
      <c r="M11876" s="35">
        <v>0</v>
      </c>
      <c r="N11876" s="35">
        <v>0</v>
      </c>
      <c r="O11876" s="35">
        <v>0</v>
      </c>
      <c r="P11876" s="36">
        <v>11</v>
      </c>
      <c r="Q11876" s="37">
        <v>86</v>
      </c>
      <c r="R11876" s="36">
        <v>1</v>
      </c>
      <c r="S11876" s="39">
        <f t="shared" si="416"/>
        <v>86</v>
      </c>
      <c r="T11876" s="34" t="s">
        <v>30</v>
      </c>
      <c r="U11876" s="12">
        <f>((alpha*(speed^beta))+(ceta*(speed^delta)))</f>
        <v>198.53147200721457</v>
      </c>
      <c r="V11876" s="8">
        <f t="shared" si="417"/>
        <v>86</v>
      </c>
    </row>
    <row r="11877" spans="1:22">
      <c r="A11877" s="34" t="s">
        <v>20</v>
      </c>
      <c r="B11877" s="34" t="s">
        <v>78</v>
      </c>
      <c r="C11877" s="5" t="s">
        <v>205</v>
      </c>
      <c r="D11877" s="35" t="s">
        <v>84</v>
      </c>
      <c r="E11877" s="36" t="s">
        <v>15</v>
      </c>
      <c r="F11877" s="37">
        <v>100</v>
      </c>
      <c r="G11877" s="38">
        <v>0</v>
      </c>
      <c r="H11877" s="34">
        <v>0.98634754137321423</v>
      </c>
      <c r="I11877" s="35">
        <v>2.8608952203062383</v>
      </c>
      <c r="J11877" s="35">
        <v>60.099325980770821</v>
      </c>
      <c r="K11877" s="35">
        <v>-0.29204463221057181</v>
      </c>
      <c r="L11877" s="35">
        <v>0.44522023311027686</v>
      </c>
      <c r="M11877" s="35">
        <v>5.3326059159796359E-2</v>
      </c>
      <c r="N11877" s="35">
        <v>0</v>
      </c>
      <c r="O11877" s="35">
        <v>0</v>
      </c>
      <c r="P11877" s="36">
        <v>11</v>
      </c>
      <c r="Q11877" s="37">
        <v>86</v>
      </c>
      <c r="R11877" s="36">
        <v>10</v>
      </c>
      <c r="S11877" s="39">
        <f t="shared" si="416"/>
        <v>86</v>
      </c>
      <c r="T11877" s="34" t="s">
        <v>44</v>
      </c>
      <c r="U11877" s="12">
        <f>(alpha+(beta/(1+EXP((((-1)*ceta)+(delta*LN(speed)))+(epsilon*speed)))))</f>
        <v>2.9237895234792095</v>
      </c>
      <c r="V11877" s="8">
        <f t="shared" si="417"/>
        <v>86</v>
      </c>
    </row>
    <row r="11878" spans="1:22">
      <c r="A11878" s="34" t="s">
        <v>20</v>
      </c>
      <c r="B11878" s="34" t="s">
        <v>78</v>
      </c>
      <c r="C11878" s="5" t="s">
        <v>205</v>
      </c>
      <c r="D11878" s="35" t="s">
        <v>84</v>
      </c>
      <c r="E11878" s="36" t="s">
        <v>16</v>
      </c>
      <c r="F11878" s="37">
        <v>100</v>
      </c>
      <c r="G11878" s="38">
        <v>0</v>
      </c>
      <c r="H11878" s="34">
        <v>0.95023357143780862</v>
      </c>
      <c r="I11878" s="35">
        <v>6.5173954314462579</v>
      </c>
      <c r="J11878" s="35">
        <v>16.975022749673368</v>
      </c>
      <c r="K11878" s="35">
        <v>4.8402094037966332</v>
      </c>
      <c r="L11878" s="35">
        <v>1.8706467476038495</v>
      </c>
      <c r="M11878" s="35">
        <v>-6.4397054119077835E-3</v>
      </c>
      <c r="N11878" s="35">
        <v>0</v>
      </c>
      <c r="O11878" s="35">
        <v>0</v>
      </c>
      <c r="P11878" s="36">
        <v>11</v>
      </c>
      <c r="Q11878" s="37">
        <v>86</v>
      </c>
      <c r="R11878" s="36">
        <v>10</v>
      </c>
      <c r="S11878" s="39">
        <f t="shared" si="416"/>
        <v>86</v>
      </c>
      <c r="T11878" s="34" t="s">
        <v>44</v>
      </c>
      <c r="U11878" s="12">
        <f>(alpha+(beta/(1+EXP((((-1)*ceta)+(delta*LN(speed)))+(epsilon*speed)))))</f>
        <v>7.3709592426722237</v>
      </c>
      <c r="V11878" s="8">
        <f t="shared" si="417"/>
        <v>86</v>
      </c>
    </row>
    <row r="11879" spans="1:22">
      <c r="A11879" s="34" t="s">
        <v>20</v>
      </c>
      <c r="B11879" s="34" t="s">
        <v>78</v>
      </c>
      <c r="C11879" s="5" t="s">
        <v>205</v>
      </c>
      <c r="D11879" s="35" t="s">
        <v>84</v>
      </c>
      <c r="E11879" s="36" t="s">
        <v>14</v>
      </c>
      <c r="F11879" s="37">
        <v>100</v>
      </c>
      <c r="G11879" s="38">
        <v>0</v>
      </c>
      <c r="H11879" s="34">
        <v>0.99300696959744528</v>
      </c>
      <c r="I11879" s="35">
        <v>1.3052929458294182</v>
      </c>
      <c r="J11879" s="35">
        <v>41.795189093817427</v>
      </c>
      <c r="K11879" s="35">
        <v>1.6548527657893101E-2</v>
      </c>
      <c r="L11879" s="35">
        <v>0.63283838037221474</v>
      </c>
      <c r="M11879" s="35">
        <v>4.5194090997630929E-2</v>
      </c>
      <c r="N11879" s="35">
        <v>0</v>
      </c>
      <c r="O11879" s="35">
        <v>0</v>
      </c>
      <c r="P11879" s="36">
        <v>11</v>
      </c>
      <c r="Q11879" s="37">
        <v>86</v>
      </c>
      <c r="R11879" s="36">
        <v>10</v>
      </c>
      <c r="S11879" s="39">
        <f t="shared" si="416"/>
        <v>86</v>
      </c>
      <c r="T11879" s="34" t="s">
        <v>44</v>
      </c>
      <c r="U11879" s="12">
        <f>(alpha+(beta/(1+EXP((((-1)*ceta)+(delta*LN(speed)))+(epsilon*speed)))))</f>
        <v>1.3572422108792357</v>
      </c>
      <c r="V11879" s="8">
        <f t="shared" si="417"/>
        <v>86</v>
      </c>
    </row>
    <row r="11880" spans="1:22">
      <c r="A11880" s="34" t="s">
        <v>20</v>
      </c>
      <c r="B11880" s="34" t="s">
        <v>78</v>
      </c>
      <c r="C11880" s="5" t="s">
        <v>205</v>
      </c>
      <c r="D11880" s="35" t="s">
        <v>84</v>
      </c>
      <c r="E11880" s="36" t="s">
        <v>18</v>
      </c>
      <c r="F11880" s="37">
        <v>100</v>
      </c>
      <c r="G11880" s="38">
        <v>0</v>
      </c>
      <c r="H11880" s="34">
        <v>0.99301437204221887</v>
      </c>
      <c r="I11880" s="35">
        <v>0.35007760071672783</v>
      </c>
      <c r="J11880" s="35">
        <v>10.647888252837614</v>
      </c>
      <c r="K11880" s="35">
        <v>0.90489112648911407</v>
      </c>
      <c r="L11880" s="35">
        <v>1.0453759025186555</v>
      </c>
      <c r="M11880" s="35">
        <v>1.7753901143248461E-2</v>
      </c>
      <c r="N11880" s="35">
        <v>0</v>
      </c>
      <c r="O11880" s="35">
        <v>0</v>
      </c>
      <c r="P11880" s="36">
        <v>11</v>
      </c>
      <c r="Q11880" s="37">
        <v>86</v>
      </c>
      <c r="R11880" s="36">
        <v>10</v>
      </c>
      <c r="S11880" s="39">
        <f t="shared" si="416"/>
        <v>86</v>
      </c>
      <c r="T11880" s="34" t="s">
        <v>44</v>
      </c>
      <c r="U11880" s="12">
        <f>(alpha+(beta/(1+EXP((((-1)*ceta)+(delta*LN(speed)))+(epsilon*speed)))))</f>
        <v>0.40411182380137722</v>
      </c>
      <c r="V11880" s="8">
        <f t="shared" si="417"/>
        <v>86</v>
      </c>
    </row>
    <row r="11881" spans="1:22">
      <c r="A11881" s="34" t="s">
        <v>20</v>
      </c>
      <c r="B11881" s="34" t="s">
        <v>78</v>
      </c>
      <c r="C11881" s="5" t="s">
        <v>205</v>
      </c>
      <c r="D11881" s="35" t="s">
        <v>84</v>
      </c>
      <c r="E11881" s="36" t="s">
        <v>17</v>
      </c>
      <c r="F11881" s="37">
        <v>100</v>
      </c>
      <c r="G11881" s="38">
        <v>0</v>
      </c>
      <c r="H11881" s="34">
        <v>0.96849613203390794</v>
      </c>
      <c r="I11881" s="35">
        <v>3107.1551682049758</v>
      </c>
      <c r="J11881" s="35">
        <v>1.008796767329551</v>
      </c>
      <c r="K11881" s="35">
        <v>-0.7780304681970982</v>
      </c>
      <c r="L11881" s="35">
        <v>0</v>
      </c>
      <c r="M11881" s="35">
        <v>0</v>
      </c>
      <c r="N11881" s="35">
        <v>0</v>
      </c>
      <c r="O11881" s="35">
        <v>0</v>
      </c>
      <c r="P11881" s="36">
        <v>11</v>
      </c>
      <c r="Q11881" s="37">
        <v>86</v>
      </c>
      <c r="R11881" s="36">
        <v>0</v>
      </c>
      <c r="S11881" s="39">
        <f t="shared" si="416"/>
        <v>86</v>
      </c>
      <c r="T11881" s="34" t="s">
        <v>29</v>
      </c>
      <c r="U11881" s="12">
        <f>((alpha*(beta^speed))*(speed^ceta))</f>
        <v>206.24377434366761</v>
      </c>
      <c r="V11881" s="8">
        <f t="shared" si="417"/>
        <v>86</v>
      </c>
    </row>
    <row r="11882" spans="1:22">
      <c r="A11882" s="34" t="s">
        <v>20</v>
      </c>
      <c r="B11882" s="34" t="s">
        <v>78</v>
      </c>
      <c r="C11882" s="5" t="s">
        <v>205</v>
      </c>
      <c r="D11882" s="35" t="s">
        <v>84</v>
      </c>
      <c r="E11882" s="36" t="s">
        <v>15</v>
      </c>
      <c r="F11882" s="37">
        <v>0</v>
      </c>
      <c r="G11882" s="38">
        <v>-0.06</v>
      </c>
      <c r="H11882" s="34">
        <v>0.98421585253917176</v>
      </c>
      <c r="I11882" s="35">
        <v>-0.1243571089426195</v>
      </c>
      <c r="J11882" s="35">
        <v>11.75377000522403</v>
      </c>
      <c r="K11882" s="35">
        <v>4.192954146448244</v>
      </c>
      <c r="L11882" s="35">
        <v>1.7281117399867187</v>
      </c>
      <c r="M11882" s="35">
        <v>-4.3901491664200126E-3</v>
      </c>
      <c r="N11882" s="35">
        <v>0</v>
      </c>
      <c r="O11882" s="35">
        <v>0</v>
      </c>
      <c r="P11882" s="36">
        <v>11</v>
      </c>
      <c r="Q11882" s="37">
        <v>86</v>
      </c>
      <c r="R11882" s="36">
        <v>10</v>
      </c>
      <c r="S11882" s="39">
        <f t="shared" si="416"/>
        <v>86</v>
      </c>
      <c r="T11882" s="34" t="s">
        <v>44</v>
      </c>
      <c r="U11882" s="12">
        <f>(alpha+(beta/(1+EXP((((-1)*ceta)+(delta*LN(speed)))+(epsilon*speed)))))</f>
        <v>0.36933683324110955</v>
      </c>
      <c r="V11882" s="8">
        <f t="shared" si="417"/>
        <v>86</v>
      </c>
    </row>
    <row r="11883" spans="1:22">
      <c r="A11883" s="34" t="s">
        <v>20</v>
      </c>
      <c r="B11883" s="34" t="s">
        <v>78</v>
      </c>
      <c r="C11883" s="5" t="s">
        <v>205</v>
      </c>
      <c r="D11883" s="35" t="s">
        <v>84</v>
      </c>
      <c r="E11883" s="36" t="s">
        <v>16</v>
      </c>
      <c r="F11883" s="37">
        <v>0</v>
      </c>
      <c r="G11883" s="38">
        <v>-0.06</v>
      </c>
      <c r="H11883" s="34">
        <v>0.97343631852545287</v>
      </c>
      <c r="I11883" s="35">
        <v>-1.2371334664630749</v>
      </c>
      <c r="J11883" s="35">
        <v>62.719693483997617</v>
      </c>
      <c r="K11883" s="35">
        <v>0.5874531282009966</v>
      </c>
      <c r="L11883" s="35">
        <v>0.96701585736750495</v>
      </c>
      <c r="M11883" s="35">
        <v>8.7509329718093721E-5</v>
      </c>
      <c r="N11883" s="35">
        <v>0</v>
      </c>
      <c r="O11883" s="35">
        <v>0</v>
      </c>
      <c r="P11883" s="36">
        <v>11</v>
      </c>
      <c r="Q11883" s="37">
        <v>86</v>
      </c>
      <c r="R11883" s="36">
        <v>10</v>
      </c>
      <c r="S11883" s="39">
        <f t="shared" si="416"/>
        <v>86</v>
      </c>
      <c r="T11883" s="34" t="s">
        <v>44</v>
      </c>
      <c r="U11883" s="12">
        <f>(alpha+(beta/(1+EXP((((-1)*ceta)+(delta*LN(speed)))+(epsilon*speed)))))</f>
        <v>0.23602704328715784</v>
      </c>
      <c r="V11883" s="8">
        <f t="shared" si="417"/>
        <v>86</v>
      </c>
    </row>
    <row r="11884" spans="1:22">
      <c r="A11884" s="34" t="s">
        <v>20</v>
      </c>
      <c r="B11884" s="34" t="s">
        <v>78</v>
      </c>
      <c r="C11884" s="5" t="s">
        <v>205</v>
      </c>
      <c r="D11884" s="35" t="s">
        <v>84</v>
      </c>
      <c r="E11884" s="36" t="s">
        <v>14</v>
      </c>
      <c r="F11884" s="37">
        <v>0</v>
      </c>
      <c r="G11884" s="38">
        <v>-0.06</v>
      </c>
      <c r="H11884" s="34">
        <v>0.99280312399919879</v>
      </c>
      <c r="I11884" s="35">
        <v>0.20839616049778262</v>
      </c>
      <c r="J11884" s="35">
        <v>8.5045302433358305</v>
      </c>
      <c r="K11884" s="35">
        <v>5.1828484505540029</v>
      </c>
      <c r="L11884" s="35">
        <v>2.0709736164167558</v>
      </c>
      <c r="M11884" s="35">
        <v>-8.2335222178471952E-3</v>
      </c>
      <c r="N11884" s="35">
        <v>0</v>
      </c>
      <c r="O11884" s="35">
        <v>0</v>
      </c>
      <c r="P11884" s="36">
        <v>11</v>
      </c>
      <c r="Q11884" s="37">
        <v>86</v>
      </c>
      <c r="R11884" s="36">
        <v>10</v>
      </c>
      <c r="S11884" s="39">
        <f t="shared" si="416"/>
        <v>86</v>
      </c>
      <c r="T11884" s="34" t="s">
        <v>44</v>
      </c>
      <c r="U11884" s="12">
        <f>(alpha+(beta/(1+EXP((((-1)*ceta)+(delta*LN(speed)))+(epsilon*speed)))))</f>
        <v>0.50117489476523613</v>
      </c>
      <c r="V11884" s="8">
        <f t="shared" si="417"/>
        <v>86</v>
      </c>
    </row>
    <row r="11885" spans="1:22">
      <c r="A11885" s="34" t="s">
        <v>20</v>
      </c>
      <c r="B11885" s="34" t="s">
        <v>78</v>
      </c>
      <c r="C11885" s="5" t="s">
        <v>205</v>
      </c>
      <c r="D11885" s="35" t="s">
        <v>84</v>
      </c>
      <c r="E11885" s="36" t="s">
        <v>18</v>
      </c>
      <c r="F11885" s="37">
        <v>0</v>
      </c>
      <c r="G11885" s="38">
        <v>-0.06</v>
      </c>
      <c r="H11885" s="34">
        <v>0.98944246765579735</v>
      </c>
      <c r="I11885" s="35">
        <v>4.4325650197068596</v>
      </c>
      <c r="J11885" s="35">
        <v>-6.5554106901290989</v>
      </c>
      <c r="K11885" s="35">
        <v>-1.5293104846222172</v>
      </c>
      <c r="L11885" s="35">
        <v>0</v>
      </c>
      <c r="M11885" s="35">
        <v>0</v>
      </c>
      <c r="N11885" s="35">
        <v>0</v>
      </c>
      <c r="O11885" s="35">
        <v>0</v>
      </c>
      <c r="P11885" s="36">
        <v>11</v>
      </c>
      <c r="Q11885" s="37">
        <v>86</v>
      </c>
      <c r="R11885" s="36">
        <v>13</v>
      </c>
      <c r="S11885" s="39">
        <f t="shared" si="416"/>
        <v>86</v>
      </c>
      <c r="T11885" s="34" t="s">
        <v>50</v>
      </c>
      <c r="U11885" s="12">
        <f>EXP((alpha+(beta/speed))+(ceta*LN(speed)))</f>
        <v>8.5799619408070696E-2</v>
      </c>
      <c r="V11885" s="8">
        <f t="shared" si="417"/>
        <v>86</v>
      </c>
    </row>
    <row r="11886" spans="1:22">
      <c r="A11886" s="34" t="s">
        <v>20</v>
      </c>
      <c r="B11886" s="34" t="s">
        <v>78</v>
      </c>
      <c r="C11886" s="5" t="s">
        <v>205</v>
      </c>
      <c r="D11886" s="35" t="s">
        <v>84</v>
      </c>
      <c r="E11886" s="36" t="s">
        <v>17</v>
      </c>
      <c r="F11886" s="37">
        <v>0</v>
      </c>
      <c r="G11886" s="38">
        <v>-0.06</v>
      </c>
      <c r="H11886" s="34">
        <v>0.98109480154295936</v>
      </c>
      <c r="I11886" s="35">
        <v>2113.2817369688073</v>
      </c>
      <c r="J11886" s="35">
        <v>0.97614282610787839</v>
      </c>
      <c r="K11886" s="35">
        <v>-0.71949303039435275</v>
      </c>
      <c r="L11886" s="35">
        <v>0</v>
      </c>
      <c r="M11886" s="35">
        <v>0</v>
      </c>
      <c r="N11886" s="35">
        <v>0</v>
      </c>
      <c r="O11886" s="35">
        <v>0</v>
      </c>
      <c r="P11886" s="36">
        <v>11</v>
      </c>
      <c r="Q11886" s="37">
        <v>86</v>
      </c>
      <c r="R11886" s="36">
        <v>0</v>
      </c>
      <c r="S11886" s="39">
        <f t="shared" si="416"/>
        <v>86</v>
      </c>
      <c r="T11886" s="34" t="s">
        <v>29</v>
      </c>
      <c r="U11886" s="12">
        <f>((alpha*(beta^speed))*(speed^ceta))</f>
        <v>10.746048599448077</v>
      </c>
      <c r="V11886" s="8">
        <f t="shared" si="417"/>
        <v>86</v>
      </c>
    </row>
    <row r="11887" spans="1:22">
      <c r="A11887" s="34" t="s">
        <v>20</v>
      </c>
      <c r="B11887" s="34" t="s">
        <v>78</v>
      </c>
      <c r="C11887" s="5" t="s">
        <v>205</v>
      </c>
      <c r="D11887" s="35" t="s">
        <v>84</v>
      </c>
      <c r="E11887" s="36" t="s">
        <v>15</v>
      </c>
      <c r="F11887" s="37">
        <v>50</v>
      </c>
      <c r="G11887" s="38">
        <v>-0.06</v>
      </c>
      <c r="H11887" s="34">
        <v>0.98202306500381109</v>
      </c>
      <c r="I11887" s="35">
        <v>7.6643964887365108</v>
      </c>
      <c r="J11887" s="35">
        <v>-13.958876617119584</v>
      </c>
      <c r="K11887" s="35">
        <v>-1.9375510803640459</v>
      </c>
      <c r="L11887" s="35">
        <v>0</v>
      </c>
      <c r="M11887" s="35">
        <v>0</v>
      </c>
      <c r="N11887" s="35">
        <v>0</v>
      </c>
      <c r="O11887" s="35">
        <v>0</v>
      </c>
      <c r="P11887" s="36">
        <v>11</v>
      </c>
      <c r="Q11887" s="37">
        <v>86</v>
      </c>
      <c r="R11887" s="36">
        <v>13</v>
      </c>
      <c r="S11887" s="39">
        <f t="shared" si="416"/>
        <v>86</v>
      </c>
      <c r="T11887" s="34" t="s">
        <v>50</v>
      </c>
      <c r="U11887" s="12">
        <f>EXP((alpha+(beta/speed))+(ceta*LN(speed)))</f>
        <v>0.32353711366100546</v>
      </c>
      <c r="V11887" s="8">
        <f t="shared" si="417"/>
        <v>86</v>
      </c>
    </row>
    <row r="11888" spans="1:22">
      <c r="A11888" s="34" t="s">
        <v>20</v>
      </c>
      <c r="B11888" s="34" t="s">
        <v>78</v>
      </c>
      <c r="C11888" s="5" t="s">
        <v>205</v>
      </c>
      <c r="D11888" s="35" t="s">
        <v>84</v>
      </c>
      <c r="E11888" s="36" t="s">
        <v>16</v>
      </c>
      <c r="F11888" s="37">
        <v>50</v>
      </c>
      <c r="G11888" s="38">
        <v>-0.06</v>
      </c>
      <c r="H11888" s="34">
        <v>0.96366151243338072</v>
      </c>
      <c r="I11888" s="35">
        <v>-1.268372585325386</v>
      </c>
      <c r="J11888" s="35">
        <v>67.023837090072988</v>
      </c>
      <c r="K11888" s="35">
        <v>0.35461567211752421</v>
      </c>
      <c r="L11888" s="35">
        <v>0.91366100109304427</v>
      </c>
      <c r="M11888" s="35">
        <v>1.1181827039205808E-3</v>
      </c>
      <c r="N11888" s="35">
        <v>0</v>
      </c>
      <c r="O11888" s="35">
        <v>0</v>
      </c>
      <c r="P11888" s="36">
        <v>11</v>
      </c>
      <c r="Q11888" s="37">
        <v>86</v>
      </c>
      <c r="R11888" s="36">
        <v>10</v>
      </c>
      <c r="S11888" s="39">
        <f t="shared" si="416"/>
        <v>86</v>
      </c>
      <c r="T11888" s="34" t="s">
        <v>44</v>
      </c>
      <c r="U11888" s="12">
        <f>(alpha+(beta/(1+EXP((((-1)*ceta)+(delta*LN(speed)))+(epsilon*speed)))))</f>
        <v>0.18205559761010348</v>
      </c>
      <c r="V11888" s="8">
        <f t="shared" si="417"/>
        <v>86</v>
      </c>
    </row>
    <row r="11889" spans="1:22">
      <c r="A11889" s="34" t="s">
        <v>20</v>
      </c>
      <c r="B11889" s="34" t="s">
        <v>78</v>
      </c>
      <c r="C11889" s="5" t="s">
        <v>205</v>
      </c>
      <c r="D11889" s="35" t="s">
        <v>84</v>
      </c>
      <c r="E11889" s="36" t="s">
        <v>14</v>
      </c>
      <c r="F11889" s="37">
        <v>50</v>
      </c>
      <c r="G11889" s="38">
        <v>-0.06</v>
      </c>
      <c r="H11889" s="34">
        <v>0.99447600651517754</v>
      </c>
      <c r="I11889" s="35">
        <v>5.5048932838470552E-2</v>
      </c>
      <c r="J11889" s="35">
        <v>4.8285183916408217E-3</v>
      </c>
      <c r="K11889" s="35">
        <v>1.4100882221305802</v>
      </c>
      <c r="L11889" s="35">
        <v>0</v>
      </c>
      <c r="M11889" s="35">
        <v>0</v>
      </c>
      <c r="N11889" s="35">
        <v>0</v>
      </c>
      <c r="O11889" s="35">
        <v>0</v>
      </c>
      <c r="P11889" s="36">
        <v>11</v>
      </c>
      <c r="Q11889" s="37">
        <v>86</v>
      </c>
      <c r="R11889" s="36">
        <v>6</v>
      </c>
      <c r="S11889" s="39">
        <f t="shared" si="416"/>
        <v>86</v>
      </c>
      <c r="T11889" s="34" t="s">
        <v>37</v>
      </c>
      <c r="U11889" s="12">
        <f>(1/(alpha+(beta*(speed^ceta))))</f>
        <v>0.37949303530272488</v>
      </c>
      <c r="V11889" s="8">
        <f t="shared" si="417"/>
        <v>86</v>
      </c>
    </row>
    <row r="11890" spans="1:22">
      <c r="A11890" s="34" t="s">
        <v>20</v>
      </c>
      <c r="B11890" s="34" t="s">
        <v>78</v>
      </c>
      <c r="C11890" s="5" t="s">
        <v>205</v>
      </c>
      <c r="D11890" s="35" t="s">
        <v>84</v>
      </c>
      <c r="E11890" s="36" t="s">
        <v>18</v>
      </c>
      <c r="F11890" s="37">
        <v>50</v>
      </c>
      <c r="G11890" s="38">
        <v>-0.06</v>
      </c>
      <c r="H11890" s="34">
        <v>0.98872738133612492</v>
      </c>
      <c r="I11890" s="35">
        <v>4.7813495431472424</v>
      </c>
      <c r="J11890" s="35">
        <v>-8.1475578751634021</v>
      </c>
      <c r="K11890" s="35">
        <v>-1.6268408538542387</v>
      </c>
      <c r="L11890" s="35">
        <v>0</v>
      </c>
      <c r="M11890" s="35">
        <v>0</v>
      </c>
      <c r="N11890" s="35">
        <v>0</v>
      </c>
      <c r="O11890" s="35">
        <v>0</v>
      </c>
      <c r="P11890" s="36">
        <v>11</v>
      </c>
      <c r="Q11890" s="37">
        <v>86</v>
      </c>
      <c r="R11890" s="36">
        <v>13</v>
      </c>
      <c r="S11890" s="39">
        <f t="shared" si="416"/>
        <v>86</v>
      </c>
      <c r="T11890" s="34" t="s">
        <v>50</v>
      </c>
      <c r="U11890" s="12">
        <f>EXP((alpha+(beta/speed))+(ceta*LN(speed)))</f>
        <v>7.731218828561652E-2</v>
      </c>
      <c r="V11890" s="8">
        <f t="shared" si="417"/>
        <v>86</v>
      </c>
    </row>
    <row r="11891" spans="1:22">
      <c r="A11891" s="34" t="s">
        <v>20</v>
      </c>
      <c r="B11891" s="34" t="s">
        <v>78</v>
      </c>
      <c r="C11891" s="5" t="s">
        <v>205</v>
      </c>
      <c r="D11891" s="35" t="s">
        <v>84</v>
      </c>
      <c r="E11891" s="36" t="s">
        <v>17</v>
      </c>
      <c r="F11891" s="37">
        <v>50</v>
      </c>
      <c r="G11891" s="38">
        <v>-0.06</v>
      </c>
      <c r="H11891" s="34">
        <v>0.97633231189938785</v>
      </c>
      <c r="I11891" s="35">
        <v>1786.8623229994505</v>
      </c>
      <c r="J11891" s="35">
        <v>0.97282374079652334</v>
      </c>
      <c r="K11891" s="35">
        <v>-0.65313746376957416</v>
      </c>
      <c r="L11891" s="35">
        <v>0</v>
      </c>
      <c r="M11891" s="35">
        <v>0</v>
      </c>
      <c r="N11891" s="35">
        <v>0</v>
      </c>
      <c r="O11891" s="35">
        <v>0</v>
      </c>
      <c r="P11891" s="36">
        <v>11</v>
      </c>
      <c r="Q11891" s="37">
        <v>86</v>
      </c>
      <c r="R11891" s="36">
        <v>0</v>
      </c>
      <c r="S11891" s="39">
        <f t="shared" si="416"/>
        <v>86</v>
      </c>
      <c r="T11891" s="34" t="s">
        <v>29</v>
      </c>
      <c r="U11891" s="12">
        <f>((alpha*(beta^speed))*(speed^ceta))</f>
        <v>9.1103589715196005</v>
      </c>
      <c r="V11891" s="8">
        <f t="shared" si="417"/>
        <v>86</v>
      </c>
    </row>
    <row r="11892" spans="1:22">
      <c r="A11892" s="34" t="s">
        <v>20</v>
      </c>
      <c r="B11892" s="34" t="s">
        <v>78</v>
      </c>
      <c r="C11892" s="5" t="s">
        <v>205</v>
      </c>
      <c r="D11892" s="35" t="s">
        <v>84</v>
      </c>
      <c r="E11892" s="36" t="s">
        <v>15</v>
      </c>
      <c r="F11892" s="37">
        <v>100</v>
      </c>
      <c r="G11892" s="38">
        <v>-0.06</v>
      </c>
      <c r="H11892" s="34">
        <v>0.97725710909735153</v>
      </c>
      <c r="I11892" s="35">
        <v>0.10110397543284043</v>
      </c>
      <c r="J11892" s="35">
        <v>2.3035544266391227E-3</v>
      </c>
      <c r="K11892" s="35">
        <v>4.0994943327642841E-4</v>
      </c>
      <c r="L11892" s="35">
        <v>0</v>
      </c>
      <c r="M11892" s="35">
        <v>0</v>
      </c>
      <c r="N11892" s="35">
        <v>0</v>
      </c>
      <c r="O11892" s="35">
        <v>0</v>
      </c>
      <c r="P11892" s="36">
        <v>11</v>
      </c>
      <c r="Q11892" s="37">
        <v>86</v>
      </c>
      <c r="R11892" s="36">
        <v>5</v>
      </c>
      <c r="S11892" s="39">
        <f t="shared" si="416"/>
        <v>86</v>
      </c>
      <c r="T11892" s="34" t="s">
        <v>36</v>
      </c>
      <c r="U11892" s="12">
        <f>(1/(((ceta*(speed^2))+(beta*speed))+alpha))</f>
        <v>0.30019251364185157</v>
      </c>
      <c r="V11892" s="8">
        <f t="shared" si="417"/>
        <v>86</v>
      </c>
    </row>
    <row r="11893" spans="1:22">
      <c r="A11893" s="34" t="s">
        <v>20</v>
      </c>
      <c r="B11893" s="34" t="s">
        <v>78</v>
      </c>
      <c r="C11893" s="5" t="s">
        <v>205</v>
      </c>
      <c r="D11893" s="35" t="s">
        <v>84</v>
      </c>
      <c r="E11893" s="36" t="s">
        <v>16</v>
      </c>
      <c r="F11893" s="37">
        <v>100</v>
      </c>
      <c r="G11893" s="38">
        <v>-0.06</v>
      </c>
      <c r="H11893" s="34">
        <v>0.95027337505955067</v>
      </c>
      <c r="I11893" s="35">
        <v>-1.4593443751097286</v>
      </c>
      <c r="J11893" s="35">
        <v>84.161915603545694</v>
      </c>
      <c r="K11893" s="35">
        <v>-8.8468185189521209E-2</v>
      </c>
      <c r="L11893" s="35">
        <v>0.83887398389091428</v>
      </c>
      <c r="M11893" s="35">
        <v>1.2191088701586331E-3</v>
      </c>
      <c r="N11893" s="35">
        <v>0</v>
      </c>
      <c r="O11893" s="35">
        <v>0</v>
      </c>
      <c r="P11893" s="36">
        <v>11</v>
      </c>
      <c r="Q11893" s="37">
        <v>86</v>
      </c>
      <c r="R11893" s="36">
        <v>10</v>
      </c>
      <c r="S11893" s="39">
        <f t="shared" si="416"/>
        <v>86</v>
      </c>
      <c r="T11893" s="34" t="s">
        <v>44</v>
      </c>
      <c r="U11893" s="12">
        <f>(alpha+(beta/(1+EXP((((-1)*ceta)+(delta*LN(speed)))+(epsilon*speed)))))</f>
        <v>0.16213781830831309</v>
      </c>
      <c r="V11893" s="8">
        <f t="shared" si="417"/>
        <v>86</v>
      </c>
    </row>
    <row r="11894" spans="1:22">
      <c r="A11894" s="34" t="s">
        <v>20</v>
      </c>
      <c r="B11894" s="34" t="s">
        <v>78</v>
      </c>
      <c r="C11894" s="5" t="s">
        <v>205</v>
      </c>
      <c r="D11894" s="35" t="s">
        <v>84</v>
      </c>
      <c r="E11894" s="36" t="s">
        <v>14</v>
      </c>
      <c r="F11894" s="37">
        <v>100</v>
      </c>
      <c r="G11894" s="38">
        <v>-0.06</v>
      </c>
      <c r="H11894" s="34">
        <v>0.9947202252740015</v>
      </c>
      <c r="I11894" s="35">
        <v>5.2008554666634746E-2</v>
      </c>
      <c r="J11894" s="35">
        <v>5.1652051014944161E-3</v>
      </c>
      <c r="K11894" s="35">
        <v>1.4024201296726864</v>
      </c>
      <c r="L11894" s="35">
        <v>0</v>
      </c>
      <c r="M11894" s="35">
        <v>0</v>
      </c>
      <c r="N11894" s="35">
        <v>0</v>
      </c>
      <c r="O11894" s="35">
        <v>0</v>
      </c>
      <c r="P11894" s="36">
        <v>11</v>
      </c>
      <c r="Q11894" s="37">
        <v>86</v>
      </c>
      <c r="R11894" s="36">
        <v>6</v>
      </c>
      <c r="S11894" s="39">
        <f t="shared" si="416"/>
        <v>86</v>
      </c>
      <c r="T11894" s="34" t="s">
        <v>37</v>
      </c>
      <c r="U11894" s="12">
        <f>(1/(alpha+(beta*(speed^ceta))))</f>
        <v>0.36774446562362745</v>
      </c>
      <c r="V11894" s="8">
        <f t="shared" si="417"/>
        <v>86</v>
      </c>
    </row>
    <row r="11895" spans="1:22">
      <c r="A11895" s="34" t="s">
        <v>20</v>
      </c>
      <c r="B11895" s="34" t="s">
        <v>78</v>
      </c>
      <c r="C11895" s="5" t="s">
        <v>205</v>
      </c>
      <c r="D11895" s="35" t="s">
        <v>84</v>
      </c>
      <c r="E11895" s="36" t="s">
        <v>18</v>
      </c>
      <c r="F11895" s="37">
        <v>100</v>
      </c>
      <c r="G11895" s="38">
        <v>-0.06</v>
      </c>
      <c r="H11895" s="34">
        <v>0.98614048673956367</v>
      </c>
      <c r="I11895" s="35">
        <v>4.9446173226312906</v>
      </c>
      <c r="J11895" s="35">
        <v>-9.0395608569679613</v>
      </c>
      <c r="K11895" s="35">
        <v>-1.6672378726989758</v>
      </c>
      <c r="L11895" s="35">
        <v>0</v>
      </c>
      <c r="M11895" s="35">
        <v>0</v>
      </c>
      <c r="N11895" s="35">
        <v>0</v>
      </c>
      <c r="O11895" s="35">
        <v>0</v>
      </c>
      <c r="P11895" s="36">
        <v>11</v>
      </c>
      <c r="Q11895" s="37">
        <v>86</v>
      </c>
      <c r="R11895" s="36">
        <v>13</v>
      </c>
      <c r="S11895" s="39">
        <f t="shared" si="416"/>
        <v>86</v>
      </c>
      <c r="T11895" s="34" t="s">
        <v>50</v>
      </c>
      <c r="U11895" s="12">
        <f>EXP((alpha+(beta/speed))+(ceta*LN(speed)))</f>
        <v>7.5249173365295782E-2</v>
      </c>
      <c r="V11895" s="8">
        <f t="shared" si="417"/>
        <v>86</v>
      </c>
    </row>
    <row r="11896" spans="1:22">
      <c r="A11896" s="34" t="s">
        <v>20</v>
      </c>
      <c r="B11896" s="34" t="s">
        <v>78</v>
      </c>
      <c r="C11896" s="5" t="s">
        <v>205</v>
      </c>
      <c r="D11896" s="35" t="s">
        <v>84</v>
      </c>
      <c r="E11896" s="36" t="s">
        <v>17</v>
      </c>
      <c r="F11896" s="37">
        <v>100</v>
      </c>
      <c r="G11896" s="38">
        <v>-0.06</v>
      </c>
      <c r="H11896" s="34">
        <v>0.96855359074350822</v>
      </c>
      <c r="I11896" s="35">
        <v>1588.7660508770875</v>
      </c>
      <c r="J11896" s="35">
        <v>0.97185219590017125</v>
      </c>
      <c r="K11896" s="35">
        <v>-0.61321639687095919</v>
      </c>
      <c r="L11896" s="35">
        <v>0</v>
      </c>
      <c r="M11896" s="35">
        <v>0</v>
      </c>
      <c r="N11896" s="35">
        <v>0</v>
      </c>
      <c r="O11896" s="35">
        <v>0</v>
      </c>
      <c r="P11896" s="36">
        <v>11</v>
      </c>
      <c r="Q11896" s="37">
        <v>86</v>
      </c>
      <c r="R11896" s="36">
        <v>0</v>
      </c>
      <c r="S11896" s="39">
        <f t="shared" si="416"/>
        <v>86</v>
      </c>
      <c r="T11896" s="34" t="s">
        <v>29</v>
      </c>
      <c r="U11896" s="12">
        <f>((alpha*(beta^speed))*(speed^ceta))</f>
        <v>8.8799950994845158</v>
      </c>
      <c r="V11896" s="8">
        <f t="shared" si="417"/>
        <v>86</v>
      </c>
    </row>
    <row r="11897" spans="1:22">
      <c r="A11897" s="34" t="s">
        <v>20</v>
      </c>
      <c r="B11897" s="34" t="s">
        <v>78</v>
      </c>
      <c r="C11897" s="5" t="s">
        <v>205</v>
      </c>
      <c r="D11897" s="35" t="s">
        <v>84</v>
      </c>
      <c r="E11897" s="36" t="s">
        <v>15</v>
      </c>
      <c r="F11897" s="37">
        <v>0</v>
      </c>
      <c r="G11897" s="38">
        <v>-0.04</v>
      </c>
      <c r="H11897" s="34">
        <v>0.98342592880333679</v>
      </c>
      <c r="I11897" s="35">
        <v>0.642299936190036</v>
      </c>
      <c r="J11897" s="35">
        <v>9.0980229268823667</v>
      </c>
      <c r="K11897" s="35">
        <v>6.6307609431572931</v>
      </c>
      <c r="L11897" s="35">
        <v>2.4639133133192872</v>
      </c>
      <c r="M11897" s="35">
        <v>-1.1521967100117296E-2</v>
      </c>
      <c r="N11897" s="35">
        <v>0</v>
      </c>
      <c r="O11897" s="35">
        <v>0</v>
      </c>
      <c r="P11897" s="36">
        <v>11</v>
      </c>
      <c r="Q11897" s="37">
        <v>86</v>
      </c>
      <c r="R11897" s="36">
        <v>10</v>
      </c>
      <c r="S11897" s="39">
        <f t="shared" si="416"/>
        <v>86</v>
      </c>
      <c r="T11897" s="34" t="s">
        <v>44</v>
      </c>
      <c r="U11897" s="12">
        <f>(alpha+(beta/(1+EXP((((-1)*ceta)+(delta*LN(speed)))+(epsilon*speed)))))</f>
        <v>0.94964515171086661</v>
      </c>
      <c r="V11897" s="8">
        <f t="shared" si="417"/>
        <v>86</v>
      </c>
    </row>
    <row r="11898" spans="1:22">
      <c r="A11898" s="34" t="s">
        <v>20</v>
      </c>
      <c r="B11898" s="34" t="s">
        <v>78</v>
      </c>
      <c r="C11898" s="5" t="s">
        <v>205</v>
      </c>
      <c r="D11898" s="35" t="s">
        <v>84</v>
      </c>
      <c r="E11898" s="36" t="s">
        <v>16</v>
      </c>
      <c r="F11898" s="37">
        <v>0</v>
      </c>
      <c r="G11898" s="38">
        <v>-0.04</v>
      </c>
      <c r="H11898" s="34">
        <v>0.96377743858422715</v>
      </c>
      <c r="I11898" s="35">
        <v>-1.0225804304615764</v>
      </c>
      <c r="J11898" s="35">
        <v>122.05271038040118</v>
      </c>
      <c r="K11898" s="35">
        <v>-0.2006981422524805</v>
      </c>
      <c r="L11898" s="35">
        <v>0.87529537900470777</v>
      </c>
      <c r="M11898" s="35">
        <v>5.9415569568884406E-4</v>
      </c>
      <c r="N11898" s="35">
        <v>0</v>
      </c>
      <c r="O11898" s="35">
        <v>0</v>
      </c>
      <c r="P11898" s="36">
        <v>11</v>
      </c>
      <c r="Q11898" s="37">
        <v>86</v>
      </c>
      <c r="R11898" s="36">
        <v>10</v>
      </c>
      <c r="S11898" s="39">
        <f t="shared" si="416"/>
        <v>86</v>
      </c>
      <c r="T11898" s="34" t="s">
        <v>44</v>
      </c>
      <c r="U11898" s="12">
        <f>(alpha+(beta/(1+EXP((((-1)*ceta)+(delta*LN(speed)))+(epsilon*speed)))))</f>
        <v>0.87040795635253798</v>
      </c>
      <c r="V11898" s="8">
        <f t="shared" si="417"/>
        <v>86</v>
      </c>
    </row>
    <row r="11899" spans="1:22">
      <c r="A11899" s="34" t="s">
        <v>20</v>
      </c>
      <c r="B11899" s="34" t="s">
        <v>78</v>
      </c>
      <c r="C11899" s="5" t="s">
        <v>205</v>
      </c>
      <c r="D11899" s="35" t="s">
        <v>84</v>
      </c>
      <c r="E11899" s="36" t="s">
        <v>14</v>
      </c>
      <c r="F11899" s="37">
        <v>0</v>
      </c>
      <c r="G11899" s="38">
        <v>-0.04</v>
      </c>
      <c r="H11899" s="34">
        <v>0.99225846192194822</v>
      </c>
      <c r="I11899" s="35">
        <v>0.57935376777437564</v>
      </c>
      <c r="J11899" s="35">
        <v>7.6307221737473689</v>
      </c>
      <c r="K11899" s="35">
        <v>6.4213638367406434</v>
      </c>
      <c r="L11899" s="35">
        <v>2.4543061347617767</v>
      </c>
      <c r="M11899" s="35">
        <v>-1.1438612668556891E-2</v>
      </c>
      <c r="N11899" s="35">
        <v>0</v>
      </c>
      <c r="O11899" s="35">
        <v>0</v>
      </c>
      <c r="P11899" s="36">
        <v>11</v>
      </c>
      <c r="Q11899" s="37">
        <v>86</v>
      </c>
      <c r="R11899" s="36">
        <v>10</v>
      </c>
      <c r="S11899" s="39">
        <f t="shared" si="416"/>
        <v>86</v>
      </c>
      <c r="T11899" s="34" t="s">
        <v>44</v>
      </c>
      <c r="U11899" s="12">
        <f>(alpha+(beta/(1+EXP((((-1)*ceta)+(delta*LN(speed)))+(epsilon*speed)))))</f>
        <v>0.79718665367124486</v>
      </c>
      <c r="V11899" s="8">
        <f t="shared" si="417"/>
        <v>86</v>
      </c>
    </row>
    <row r="11900" spans="1:22">
      <c r="A11900" s="34" t="s">
        <v>20</v>
      </c>
      <c r="B11900" s="34" t="s">
        <v>78</v>
      </c>
      <c r="C11900" s="5" t="s">
        <v>205</v>
      </c>
      <c r="D11900" s="35" t="s">
        <v>84</v>
      </c>
      <c r="E11900" s="36" t="s">
        <v>18</v>
      </c>
      <c r="F11900" s="37">
        <v>0</v>
      </c>
      <c r="G11900" s="38">
        <v>-0.04</v>
      </c>
      <c r="H11900" s="34">
        <v>0.98895955978297001</v>
      </c>
      <c r="I11900" s="35">
        <v>0.10296301689983561</v>
      </c>
      <c r="J11900" s="35">
        <v>3.6104832478557482E-2</v>
      </c>
      <c r="K11900" s="35">
        <v>1.1929149184150374</v>
      </c>
      <c r="L11900" s="35">
        <v>0</v>
      </c>
      <c r="M11900" s="35">
        <v>0</v>
      </c>
      <c r="N11900" s="35">
        <v>0</v>
      </c>
      <c r="O11900" s="35">
        <v>0</v>
      </c>
      <c r="P11900" s="36">
        <v>11</v>
      </c>
      <c r="Q11900" s="37">
        <v>86</v>
      </c>
      <c r="R11900" s="36">
        <v>6</v>
      </c>
      <c r="S11900" s="39">
        <f t="shared" si="416"/>
        <v>86</v>
      </c>
      <c r="T11900" s="34" t="s">
        <v>37</v>
      </c>
      <c r="U11900" s="12">
        <f>(1/(alpha+(beta*(speed^ceta))))</f>
        <v>0.13448898970747397</v>
      </c>
      <c r="V11900" s="8">
        <f t="shared" si="417"/>
        <v>86</v>
      </c>
    </row>
    <row r="11901" spans="1:22">
      <c r="A11901" s="34" t="s">
        <v>20</v>
      </c>
      <c r="B11901" s="34" t="s">
        <v>78</v>
      </c>
      <c r="C11901" s="5" t="s">
        <v>205</v>
      </c>
      <c r="D11901" s="35" t="s">
        <v>84</v>
      </c>
      <c r="E11901" s="36" t="s">
        <v>17</v>
      </c>
      <c r="F11901" s="37">
        <v>0</v>
      </c>
      <c r="G11901" s="38">
        <v>-0.04</v>
      </c>
      <c r="H11901" s="34">
        <v>0.97440475864897602</v>
      </c>
      <c r="I11901" s="35">
        <v>9.5069236771186905</v>
      </c>
      <c r="J11901" s="35">
        <v>-5.0037007472431512</v>
      </c>
      <c r="K11901" s="35">
        <v>-1.3384882897759496</v>
      </c>
      <c r="L11901" s="35">
        <v>0</v>
      </c>
      <c r="M11901" s="35">
        <v>0</v>
      </c>
      <c r="N11901" s="35">
        <v>0</v>
      </c>
      <c r="O11901" s="35">
        <v>0</v>
      </c>
      <c r="P11901" s="36">
        <v>11</v>
      </c>
      <c r="Q11901" s="37">
        <v>86</v>
      </c>
      <c r="R11901" s="36">
        <v>13</v>
      </c>
      <c r="S11901" s="39">
        <f t="shared" si="416"/>
        <v>86</v>
      </c>
      <c r="T11901" s="34" t="s">
        <v>50</v>
      </c>
      <c r="U11901" s="12">
        <f>EXP((alpha+(beta/speed))+(ceta*LN(speed)))</f>
        <v>32.676279452234425</v>
      </c>
      <c r="V11901" s="8">
        <f t="shared" si="417"/>
        <v>86</v>
      </c>
    </row>
    <row r="11902" spans="1:22">
      <c r="A11902" s="34" t="s">
        <v>20</v>
      </c>
      <c r="B11902" s="34" t="s">
        <v>78</v>
      </c>
      <c r="C11902" s="5" t="s">
        <v>205</v>
      </c>
      <c r="D11902" s="35" t="s">
        <v>84</v>
      </c>
      <c r="E11902" s="36" t="s">
        <v>15</v>
      </c>
      <c r="F11902" s="37">
        <v>50</v>
      </c>
      <c r="G11902" s="38">
        <v>-0.04</v>
      </c>
      <c r="H11902" s="34">
        <v>0.97808250295620514</v>
      </c>
      <c r="I11902" s="35">
        <v>6.2760239117185623</v>
      </c>
      <c r="J11902" s="35">
        <v>-8.0499996987051787</v>
      </c>
      <c r="K11902" s="35">
        <v>-1.5037522992875672</v>
      </c>
      <c r="L11902" s="35">
        <v>0</v>
      </c>
      <c r="M11902" s="35">
        <v>0</v>
      </c>
      <c r="N11902" s="35">
        <v>0</v>
      </c>
      <c r="O11902" s="35">
        <v>0</v>
      </c>
      <c r="P11902" s="36">
        <v>11</v>
      </c>
      <c r="Q11902" s="37">
        <v>86</v>
      </c>
      <c r="R11902" s="36">
        <v>13</v>
      </c>
      <c r="S11902" s="39">
        <f t="shared" si="416"/>
        <v>86</v>
      </c>
      <c r="T11902" s="34" t="s">
        <v>50</v>
      </c>
      <c r="U11902" s="12">
        <f>EXP((alpha+(beta/speed))+(ceta*LN(speed)))</f>
        <v>0.59701339747637916</v>
      </c>
      <c r="V11902" s="8">
        <f t="shared" si="417"/>
        <v>86</v>
      </c>
    </row>
    <row r="11903" spans="1:22">
      <c r="A11903" s="34" t="s">
        <v>20</v>
      </c>
      <c r="B11903" s="34" t="s">
        <v>78</v>
      </c>
      <c r="C11903" s="5" t="s">
        <v>205</v>
      </c>
      <c r="D11903" s="35" t="s">
        <v>84</v>
      </c>
      <c r="E11903" s="36" t="s">
        <v>16</v>
      </c>
      <c r="F11903" s="37">
        <v>50</v>
      </c>
      <c r="G11903" s="38">
        <v>-0.04</v>
      </c>
      <c r="H11903" s="34">
        <v>0.95336940834956319</v>
      </c>
      <c r="I11903" s="35">
        <v>-1.8388215220695712</v>
      </c>
      <c r="J11903" s="35">
        <v>90.051916514082038</v>
      </c>
      <c r="K11903" s="35">
        <v>-8.9113666674333208E-2</v>
      </c>
      <c r="L11903" s="35">
        <v>0.75919165350936357</v>
      </c>
      <c r="M11903" s="35">
        <v>1.2493288397342926E-3</v>
      </c>
      <c r="N11903" s="35">
        <v>0</v>
      </c>
      <c r="O11903" s="35">
        <v>0</v>
      </c>
      <c r="P11903" s="36">
        <v>11</v>
      </c>
      <c r="Q11903" s="37">
        <v>86</v>
      </c>
      <c r="R11903" s="36">
        <v>10</v>
      </c>
      <c r="S11903" s="39">
        <f t="shared" si="416"/>
        <v>86</v>
      </c>
      <c r="T11903" s="34" t="s">
        <v>44</v>
      </c>
      <c r="U11903" s="12">
        <f>(alpha+(beta/(1+EXP((((-1)*ceta)+(delta*LN(speed)))+(epsilon*speed)))))</f>
        <v>0.60750036388639583</v>
      </c>
      <c r="V11903" s="8">
        <f t="shared" si="417"/>
        <v>86</v>
      </c>
    </row>
    <row r="11904" spans="1:22">
      <c r="A11904" s="34" t="s">
        <v>20</v>
      </c>
      <c r="B11904" s="34" t="s">
        <v>78</v>
      </c>
      <c r="C11904" s="5" t="s">
        <v>205</v>
      </c>
      <c r="D11904" s="35" t="s">
        <v>84</v>
      </c>
      <c r="E11904" s="36" t="s">
        <v>14</v>
      </c>
      <c r="F11904" s="37">
        <v>50</v>
      </c>
      <c r="G11904" s="38">
        <v>-0.04</v>
      </c>
      <c r="H11904" s="34">
        <v>0.99119940038104593</v>
      </c>
      <c r="I11904" s="35">
        <v>0.36674581137580187</v>
      </c>
      <c r="J11904" s="35">
        <v>8.5985456248270502</v>
      </c>
      <c r="K11904" s="35">
        <v>5.481599916683547</v>
      </c>
      <c r="L11904" s="35">
        <v>2.1751350022670524</v>
      </c>
      <c r="M11904" s="35">
        <v>-9.2129629142013812E-3</v>
      </c>
      <c r="N11904" s="35">
        <v>0</v>
      </c>
      <c r="O11904" s="35">
        <v>0</v>
      </c>
      <c r="P11904" s="36">
        <v>11</v>
      </c>
      <c r="Q11904" s="37">
        <v>86</v>
      </c>
      <c r="R11904" s="36">
        <v>10</v>
      </c>
      <c r="S11904" s="39">
        <f t="shared" si="416"/>
        <v>86</v>
      </c>
      <c r="T11904" s="34" t="s">
        <v>44</v>
      </c>
      <c r="U11904" s="12">
        <f>(alpha+(beta/(1+EXP((((-1)*ceta)+(delta*LN(speed)))+(epsilon*speed)))))</f>
        <v>0.64046573016414921</v>
      </c>
      <c r="V11904" s="8">
        <f t="shared" si="417"/>
        <v>86</v>
      </c>
    </row>
    <row r="11905" spans="1:22">
      <c r="A11905" s="34" t="s">
        <v>20</v>
      </c>
      <c r="B11905" s="34" t="s">
        <v>78</v>
      </c>
      <c r="C11905" s="5" t="s">
        <v>205</v>
      </c>
      <c r="D11905" s="35" t="s">
        <v>84</v>
      </c>
      <c r="E11905" s="36" t="s">
        <v>18</v>
      </c>
      <c r="F11905" s="37">
        <v>50</v>
      </c>
      <c r="G11905" s="38">
        <v>-0.04</v>
      </c>
      <c r="H11905" s="34">
        <v>0.98756618220950931</v>
      </c>
      <c r="I11905" s="35">
        <v>3.5544424423227507E-2</v>
      </c>
      <c r="J11905" s="35">
        <v>2.4628268610435202</v>
      </c>
      <c r="K11905" s="35">
        <v>4.3809354835980319</v>
      </c>
      <c r="L11905" s="35">
        <v>1.8253010860440126</v>
      </c>
      <c r="M11905" s="35">
        <v>-5.8133325836422431E-3</v>
      </c>
      <c r="N11905" s="35">
        <v>0</v>
      </c>
      <c r="O11905" s="35">
        <v>0</v>
      </c>
      <c r="P11905" s="36">
        <v>11</v>
      </c>
      <c r="Q11905" s="37">
        <v>86</v>
      </c>
      <c r="R11905" s="36">
        <v>10</v>
      </c>
      <c r="S11905" s="39">
        <f t="shared" si="416"/>
        <v>86</v>
      </c>
      <c r="T11905" s="34" t="s">
        <v>44</v>
      </c>
      <c r="U11905" s="12">
        <f>(alpha+(beta/(1+EXP((((-1)*ceta)+(delta*LN(speed)))+(epsilon*speed)))))</f>
        <v>0.12750569565451583</v>
      </c>
      <c r="V11905" s="8">
        <f t="shared" si="417"/>
        <v>86</v>
      </c>
    </row>
    <row r="11906" spans="1:22">
      <c r="A11906" s="34" t="s">
        <v>20</v>
      </c>
      <c r="B11906" s="34" t="s">
        <v>78</v>
      </c>
      <c r="C11906" s="5" t="s">
        <v>205</v>
      </c>
      <c r="D11906" s="35" t="s">
        <v>84</v>
      </c>
      <c r="E11906" s="36" t="s">
        <v>17</v>
      </c>
      <c r="F11906" s="37">
        <v>50</v>
      </c>
      <c r="G11906" s="38">
        <v>-0.04</v>
      </c>
      <c r="H11906" s="34">
        <v>0.96758005218879684</v>
      </c>
      <c r="I11906" s="35">
        <v>2419.9771391726517</v>
      </c>
      <c r="J11906" s="35">
        <v>0.98570491512753322</v>
      </c>
      <c r="K11906" s="35">
        <v>-0.76052920471971008</v>
      </c>
      <c r="L11906" s="35">
        <v>0</v>
      </c>
      <c r="M11906" s="35">
        <v>0</v>
      </c>
      <c r="N11906" s="35">
        <v>0</v>
      </c>
      <c r="O11906" s="35">
        <v>0</v>
      </c>
      <c r="P11906" s="36">
        <v>11</v>
      </c>
      <c r="Q11906" s="37">
        <v>86</v>
      </c>
      <c r="R11906" s="36">
        <v>0</v>
      </c>
      <c r="S11906" s="39">
        <f t="shared" ref="S11906:S11969" si="419">V11906</f>
        <v>86</v>
      </c>
      <c r="T11906" s="34" t="s">
        <v>29</v>
      </c>
      <c r="U11906" s="12">
        <f>((alpha*(beta^speed))*(speed^ceta))</f>
        <v>23.703037185299042</v>
      </c>
      <c r="V11906" s="8">
        <f t="shared" ref="V11906:V11969" si="420">IF($V$1&lt;P11906,P11906,IF($V$1&gt;Q11906,Q11906,$V$1))</f>
        <v>86</v>
      </c>
    </row>
    <row r="11907" spans="1:22">
      <c r="A11907" s="34" t="s">
        <v>20</v>
      </c>
      <c r="B11907" s="34" t="s">
        <v>78</v>
      </c>
      <c r="C11907" s="5" t="s">
        <v>205</v>
      </c>
      <c r="D11907" s="35" t="s">
        <v>84</v>
      </c>
      <c r="E11907" s="36" t="s">
        <v>15</v>
      </c>
      <c r="F11907" s="37">
        <v>100</v>
      </c>
      <c r="G11907" s="38">
        <v>-0.04</v>
      </c>
      <c r="H11907" s="34">
        <v>0.97418524827834718</v>
      </c>
      <c r="I11907" s="35">
        <v>6.8948239170559216</v>
      </c>
      <c r="J11907" s="35">
        <v>-11.088854028958199</v>
      </c>
      <c r="K11907" s="35">
        <v>-1.6550434076712675</v>
      </c>
      <c r="L11907" s="35">
        <v>0</v>
      </c>
      <c r="M11907" s="35">
        <v>0</v>
      </c>
      <c r="N11907" s="35">
        <v>0</v>
      </c>
      <c r="O11907" s="35">
        <v>0</v>
      </c>
      <c r="P11907" s="36">
        <v>11</v>
      </c>
      <c r="Q11907" s="37">
        <v>86</v>
      </c>
      <c r="R11907" s="36">
        <v>13</v>
      </c>
      <c r="S11907" s="39">
        <f t="shared" si="419"/>
        <v>86</v>
      </c>
      <c r="T11907" s="34" t="s">
        <v>50</v>
      </c>
      <c r="U11907" s="12">
        <f>EXP((alpha+(beta/speed))+(ceta*LN(speed)))</f>
        <v>0.54538987439200126</v>
      </c>
      <c r="V11907" s="8">
        <f t="shared" si="420"/>
        <v>86</v>
      </c>
    </row>
    <row r="11908" spans="1:22">
      <c r="A11908" s="34" t="s">
        <v>20</v>
      </c>
      <c r="B11908" s="34" t="s">
        <v>78</v>
      </c>
      <c r="C11908" s="5" t="s">
        <v>205</v>
      </c>
      <c r="D11908" s="35" t="s">
        <v>84</v>
      </c>
      <c r="E11908" s="36" t="s">
        <v>16</v>
      </c>
      <c r="F11908" s="37">
        <v>100</v>
      </c>
      <c r="G11908" s="38">
        <v>-0.04</v>
      </c>
      <c r="H11908" s="34">
        <v>0.94366750840532065</v>
      </c>
      <c r="I11908" s="35">
        <v>-2.4418347111897205</v>
      </c>
      <c r="J11908" s="35">
        <v>82.573086016877369</v>
      </c>
      <c r="K11908" s="35">
        <v>-0.12005876394970154</v>
      </c>
      <c r="L11908" s="35">
        <v>0.68400489046814361</v>
      </c>
      <c r="M11908" s="35">
        <v>1.5709724626882396E-3</v>
      </c>
      <c r="N11908" s="35">
        <v>0</v>
      </c>
      <c r="O11908" s="35">
        <v>0</v>
      </c>
      <c r="P11908" s="36">
        <v>11</v>
      </c>
      <c r="Q11908" s="37">
        <v>86</v>
      </c>
      <c r="R11908" s="36">
        <v>10</v>
      </c>
      <c r="S11908" s="39">
        <f t="shared" si="419"/>
        <v>86</v>
      </c>
      <c r="T11908" s="34" t="s">
        <v>44</v>
      </c>
      <c r="U11908" s="12">
        <f>(alpha+(beta/(1+EXP((((-1)*ceta)+(delta*LN(speed)))+(epsilon*speed)))))</f>
        <v>0.48984745453699796</v>
      </c>
      <c r="V11908" s="8">
        <f t="shared" si="420"/>
        <v>86</v>
      </c>
    </row>
    <row r="11909" spans="1:22">
      <c r="A11909" s="34" t="s">
        <v>20</v>
      </c>
      <c r="B11909" s="34" t="s">
        <v>78</v>
      </c>
      <c r="C11909" s="5" t="s">
        <v>205</v>
      </c>
      <c r="D11909" s="35" t="s">
        <v>84</v>
      </c>
      <c r="E11909" s="36" t="s">
        <v>14</v>
      </c>
      <c r="F11909" s="37">
        <v>100</v>
      </c>
      <c r="G11909" s="38">
        <v>-0.04</v>
      </c>
      <c r="H11909" s="34">
        <v>0.98972009906364367</v>
      </c>
      <c r="I11909" s="35">
        <v>0.51528780650463479</v>
      </c>
      <c r="J11909" s="35">
        <v>22.574023910045536</v>
      </c>
      <c r="K11909" s="35">
        <v>1.4545601946596618</v>
      </c>
      <c r="L11909" s="35">
        <v>1.00386133046022</v>
      </c>
      <c r="M11909" s="35">
        <v>3.0518644709816641E-2</v>
      </c>
      <c r="N11909" s="35">
        <v>0</v>
      </c>
      <c r="O11909" s="35">
        <v>0</v>
      </c>
      <c r="P11909" s="36">
        <v>11</v>
      </c>
      <c r="Q11909" s="37">
        <v>86</v>
      </c>
      <c r="R11909" s="36">
        <v>10</v>
      </c>
      <c r="S11909" s="39">
        <f t="shared" si="419"/>
        <v>86</v>
      </c>
      <c r="T11909" s="34" t="s">
        <v>44</v>
      </c>
      <c r="U11909" s="12">
        <f>(alpha+(beta/(1+EXP((((-1)*ceta)+(delta*LN(speed)))+(epsilon*speed)))))</f>
        <v>0.59507986163972182</v>
      </c>
      <c r="V11909" s="8">
        <f t="shared" si="420"/>
        <v>86</v>
      </c>
    </row>
    <row r="11910" spans="1:22">
      <c r="A11910" s="34" t="s">
        <v>20</v>
      </c>
      <c r="B11910" s="34" t="s">
        <v>78</v>
      </c>
      <c r="C11910" s="5" t="s">
        <v>205</v>
      </c>
      <c r="D11910" s="35" t="s">
        <v>84</v>
      </c>
      <c r="E11910" s="36" t="s">
        <v>18</v>
      </c>
      <c r="F11910" s="37">
        <v>100</v>
      </c>
      <c r="G11910" s="38">
        <v>-0.04</v>
      </c>
      <c r="H11910" s="34">
        <v>0.98516740957236371</v>
      </c>
      <c r="I11910" s="35">
        <v>1.9285179945379739E-2</v>
      </c>
      <c r="J11910" s="35">
        <v>2.3627072361410626</v>
      </c>
      <c r="K11910" s="35">
        <v>4.4443372111437887</v>
      </c>
      <c r="L11910" s="35">
        <v>1.8124387626789913</v>
      </c>
      <c r="M11910" s="35">
        <v>-5.7662004933918421E-3</v>
      </c>
      <c r="N11910" s="35">
        <v>0</v>
      </c>
      <c r="O11910" s="35">
        <v>0</v>
      </c>
      <c r="P11910" s="36">
        <v>11</v>
      </c>
      <c r="Q11910" s="37">
        <v>86</v>
      </c>
      <c r="R11910" s="36">
        <v>10</v>
      </c>
      <c r="S11910" s="39">
        <f t="shared" si="419"/>
        <v>86</v>
      </c>
      <c r="T11910" s="34" t="s">
        <v>44</v>
      </c>
      <c r="U11910" s="12">
        <f>(alpha+(beta/(1+EXP((((-1)*ceta)+(delta*LN(speed)))+(epsilon*speed)))))</f>
        <v>0.11796678074906958</v>
      </c>
      <c r="V11910" s="8">
        <f t="shared" si="420"/>
        <v>86</v>
      </c>
    </row>
    <row r="11911" spans="1:22">
      <c r="A11911" s="34" t="s">
        <v>20</v>
      </c>
      <c r="B11911" s="34" t="s">
        <v>78</v>
      </c>
      <c r="C11911" s="5" t="s">
        <v>205</v>
      </c>
      <c r="D11911" s="35" t="s">
        <v>84</v>
      </c>
      <c r="E11911" s="36" t="s">
        <v>17</v>
      </c>
      <c r="F11911" s="37">
        <v>100</v>
      </c>
      <c r="G11911" s="38">
        <v>-0.04</v>
      </c>
      <c r="H11911" s="34">
        <v>0.96147475287520867</v>
      </c>
      <c r="I11911" s="35">
        <v>1927.294604979834</v>
      </c>
      <c r="J11911" s="35">
        <v>0.98168932217347571</v>
      </c>
      <c r="K11911" s="35">
        <v>-0.6563916646175002</v>
      </c>
      <c r="L11911" s="35">
        <v>0</v>
      </c>
      <c r="M11911" s="35">
        <v>0</v>
      </c>
      <c r="N11911" s="35">
        <v>0</v>
      </c>
      <c r="O11911" s="35">
        <v>0</v>
      </c>
      <c r="P11911" s="36">
        <v>11</v>
      </c>
      <c r="Q11911" s="37">
        <v>86</v>
      </c>
      <c r="R11911" s="36">
        <v>0</v>
      </c>
      <c r="S11911" s="39">
        <f t="shared" si="419"/>
        <v>86</v>
      </c>
      <c r="T11911" s="34" t="s">
        <v>29</v>
      </c>
      <c r="U11911" s="12">
        <f>((alpha*(beta^speed))*(speed^ceta))</f>
        <v>21.131446496287662</v>
      </c>
      <c r="V11911" s="8">
        <f t="shared" si="420"/>
        <v>86</v>
      </c>
    </row>
    <row r="11912" spans="1:22">
      <c r="A11912" s="34" t="s">
        <v>20</v>
      </c>
      <c r="B11912" s="34" t="s">
        <v>78</v>
      </c>
      <c r="C11912" s="5" t="s">
        <v>205</v>
      </c>
      <c r="D11912" s="35" t="s">
        <v>84</v>
      </c>
      <c r="E11912" s="36" t="s">
        <v>15</v>
      </c>
      <c r="F11912" s="37">
        <v>0</v>
      </c>
      <c r="G11912" s="38">
        <v>-0.02</v>
      </c>
      <c r="H11912" s="34">
        <v>0.99220068159636543</v>
      </c>
      <c r="I11912" s="35">
        <v>2.3461758963017187</v>
      </c>
      <c r="J11912" s="35">
        <v>16.877353661530133</v>
      </c>
      <c r="K11912" s="35">
        <v>0.25615341243089224</v>
      </c>
      <c r="L11912" s="35">
        <v>-0.14137243289626103</v>
      </c>
      <c r="M11912" s="35">
        <v>0.11408780454571286</v>
      </c>
      <c r="N11912" s="35">
        <v>0</v>
      </c>
      <c r="O11912" s="35">
        <v>0</v>
      </c>
      <c r="P11912" s="36">
        <v>11</v>
      </c>
      <c r="Q11912" s="37">
        <v>86</v>
      </c>
      <c r="R11912" s="36">
        <v>10</v>
      </c>
      <c r="S11912" s="39">
        <f t="shared" si="419"/>
        <v>86</v>
      </c>
      <c r="T11912" s="34" t="s">
        <v>44</v>
      </c>
      <c r="U11912" s="12">
        <f>(alpha+(beta/(1+EXP((((-1)*ceta)+(delta*LN(speed)))+(epsilon*speed)))))</f>
        <v>2.3484191316937904</v>
      </c>
      <c r="V11912" s="8">
        <f t="shared" si="420"/>
        <v>86</v>
      </c>
    </row>
    <row r="11913" spans="1:22">
      <c r="A11913" s="34" t="s">
        <v>20</v>
      </c>
      <c r="B11913" s="34" t="s">
        <v>78</v>
      </c>
      <c r="C11913" s="5" t="s">
        <v>205</v>
      </c>
      <c r="D11913" s="35" t="s">
        <v>84</v>
      </c>
      <c r="E11913" s="36" t="s">
        <v>16</v>
      </c>
      <c r="F11913" s="37">
        <v>0</v>
      </c>
      <c r="G11913" s="38">
        <v>-0.02</v>
      </c>
      <c r="H11913" s="34">
        <v>0.96376227574014739</v>
      </c>
      <c r="I11913" s="35">
        <v>3.0311399147433762</v>
      </c>
      <c r="J11913" s="35">
        <v>15.970923844467263</v>
      </c>
      <c r="K11913" s="35">
        <v>5.1473090984227836</v>
      </c>
      <c r="L11913" s="35">
        <v>2.0296425841333225</v>
      </c>
      <c r="M11913" s="35">
        <v>-5.2568093419681659E-3</v>
      </c>
      <c r="N11913" s="35">
        <v>0</v>
      </c>
      <c r="O11913" s="35">
        <v>0</v>
      </c>
      <c r="P11913" s="36">
        <v>11</v>
      </c>
      <c r="Q11913" s="37">
        <v>86</v>
      </c>
      <c r="R11913" s="36">
        <v>10</v>
      </c>
      <c r="S11913" s="39">
        <f t="shared" si="419"/>
        <v>86</v>
      </c>
      <c r="T11913" s="34" t="s">
        <v>44</v>
      </c>
      <c r="U11913" s="12">
        <f>(alpha+(beta/(1+EXP((((-1)*ceta)+(delta*LN(speed)))+(epsilon*speed)))))</f>
        <v>3.5266893112646818</v>
      </c>
      <c r="V11913" s="8">
        <f t="shared" si="420"/>
        <v>86</v>
      </c>
    </row>
    <row r="11914" spans="1:22">
      <c r="A11914" s="34" t="s">
        <v>20</v>
      </c>
      <c r="B11914" s="34" t="s">
        <v>78</v>
      </c>
      <c r="C11914" s="5" t="s">
        <v>205</v>
      </c>
      <c r="D11914" s="35" t="s">
        <v>84</v>
      </c>
      <c r="E11914" s="36" t="s">
        <v>14</v>
      </c>
      <c r="F11914" s="37">
        <v>0</v>
      </c>
      <c r="G11914" s="38">
        <v>-0.02</v>
      </c>
      <c r="H11914" s="34">
        <v>0.99466239404355838</v>
      </c>
      <c r="I11914" s="35">
        <v>1.504794544855385</v>
      </c>
      <c r="J11914" s="35">
        <v>33.916401975702023</v>
      </c>
      <c r="K11914" s="35">
        <v>-0.66980363262121989</v>
      </c>
      <c r="L11914" s="35">
        <v>9.8046007821437589E-2</v>
      </c>
      <c r="M11914" s="35">
        <v>8.5857666788221737E-2</v>
      </c>
      <c r="N11914" s="35">
        <v>0</v>
      </c>
      <c r="O11914" s="35">
        <v>0</v>
      </c>
      <c r="P11914" s="36">
        <v>11</v>
      </c>
      <c r="Q11914" s="37">
        <v>86</v>
      </c>
      <c r="R11914" s="36">
        <v>10</v>
      </c>
      <c r="S11914" s="39">
        <f t="shared" si="419"/>
        <v>86</v>
      </c>
      <c r="T11914" s="34" t="s">
        <v>44</v>
      </c>
      <c r="U11914" s="12">
        <f>(alpha+(beta/(1+EXP((((-1)*ceta)+(delta*LN(speed)))+(epsilon*speed)))))</f>
        <v>1.5117613352660222</v>
      </c>
      <c r="V11914" s="8">
        <f t="shared" si="420"/>
        <v>86</v>
      </c>
    </row>
    <row r="11915" spans="1:22">
      <c r="A11915" s="34" t="s">
        <v>20</v>
      </c>
      <c r="B11915" s="34" t="s">
        <v>78</v>
      </c>
      <c r="C11915" s="5" t="s">
        <v>205</v>
      </c>
      <c r="D11915" s="35" t="s">
        <v>84</v>
      </c>
      <c r="E11915" s="36" t="s">
        <v>18</v>
      </c>
      <c r="F11915" s="37">
        <v>0</v>
      </c>
      <c r="G11915" s="38">
        <v>-0.02</v>
      </c>
      <c r="H11915" s="34">
        <v>0.99519192320465011</v>
      </c>
      <c r="I11915" s="35">
        <v>0.34072721215522589</v>
      </c>
      <c r="J11915" s="35">
        <v>9.3192069467359602</v>
      </c>
      <c r="K11915" s="35">
        <v>-0.57574464693945915</v>
      </c>
      <c r="L11915" s="35">
        <v>0.22244312545484815</v>
      </c>
      <c r="M11915" s="35">
        <v>7.7046037374895654E-2</v>
      </c>
      <c r="N11915" s="35">
        <v>0</v>
      </c>
      <c r="O11915" s="35">
        <v>0</v>
      </c>
      <c r="P11915" s="36">
        <v>11</v>
      </c>
      <c r="Q11915" s="37">
        <v>86</v>
      </c>
      <c r="R11915" s="36">
        <v>10</v>
      </c>
      <c r="S11915" s="39">
        <f t="shared" si="419"/>
        <v>86</v>
      </c>
      <c r="T11915" s="34" t="s">
        <v>44</v>
      </c>
      <c r="U11915" s="12">
        <f>(alpha+(beta/(1+EXP((((-1)*ceta)+(delta*LN(speed)))+(epsilon*speed)))))</f>
        <v>0.34330521071482861</v>
      </c>
      <c r="V11915" s="8">
        <f t="shared" si="420"/>
        <v>86</v>
      </c>
    </row>
    <row r="11916" spans="1:22">
      <c r="A11916" s="34" t="s">
        <v>20</v>
      </c>
      <c r="B11916" s="34" t="s">
        <v>78</v>
      </c>
      <c r="C11916" s="5" t="s">
        <v>205</v>
      </c>
      <c r="D11916" s="35" t="s">
        <v>84</v>
      </c>
      <c r="E11916" s="36" t="s">
        <v>17</v>
      </c>
      <c r="F11916" s="37">
        <v>0</v>
      </c>
      <c r="G11916" s="38">
        <v>-0.02</v>
      </c>
      <c r="H11916" s="34">
        <v>0.97548948503058519</v>
      </c>
      <c r="I11916" s="35">
        <v>5683.5935266627303</v>
      </c>
      <c r="J11916" s="35">
        <v>1.0146493168779189</v>
      </c>
      <c r="K11916" s="35">
        <v>-1.1462041906088529</v>
      </c>
      <c r="L11916" s="35">
        <v>0</v>
      </c>
      <c r="M11916" s="35">
        <v>0</v>
      </c>
      <c r="N11916" s="35">
        <v>0</v>
      </c>
      <c r="O11916" s="35">
        <v>0</v>
      </c>
      <c r="P11916" s="36">
        <v>11</v>
      </c>
      <c r="Q11916" s="37">
        <v>86</v>
      </c>
      <c r="R11916" s="36">
        <v>0</v>
      </c>
      <c r="S11916" s="39">
        <f t="shared" si="419"/>
        <v>86</v>
      </c>
      <c r="T11916" s="34" t="s">
        <v>29</v>
      </c>
      <c r="U11916" s="12">
        <f>((alpha*(beta^speed))*(speed^ceta))</f>
        <v>120.35550744114038</v>
      </c>
      <c r="V11916" s="8">
        <f t="shared" si="420"/>
        <v>86</v>
      </c>
    </row>
    <row r="11917" spans="1:22">
      <c r="A11917" s="34" t="s">
        <v>20</v>
      </c>
      <c r="B11917" s="34" t="s">
        <v>78</v>
      </c>
      <c r="C11917" s="5" t="s">
        <v>205</v>
      </c>
      <c r="D11917" s="35" t="s">
        <v>84</v>
      </c>
      <c r="E11917" s="36" t="s">
        <v>15</v>
      </c>
      <c r="F11917" s="37">
        <v>50</v>
      </c>
      <c r="G11917" s="38">
        <v>-0.02</v>
      </c>
      <c r="H11917" s="34">
        <v>0.98995783315355579</v>
      </c>
      <c r="I11917" s="35">
        <v>2.1195616035500975</v>
      </c>
      <c r="J11917" s="35">
        <v>17.323485075409526</v>
      </c>
      <c r="K11917" s="35">
        <v>0.39319156614590323</v>
      </c>
      <c r="L11917" s="35">
        <v>-9.4130722067940251E-2</v>
      </c>
      <c r="M11917" s="35">
        <v>0.11175846833179344</v>
      </c>
      <c r="N11917" s="35">
        <v>0</v>
      </c>
      <c r="O11917" s="35">
        <v>0</v>
      </c>
      <c r="P11917" s="36">
        <v>11</v>
      </c>
      <c r="Q11917" s="37">
        <v>86</v>
      </c>
      <c r="R11917" s="36">
        <v>10</v>
      </c>
      <c r="S11917" s="39">
        <f t="shared" si="419"/>
        <v>86</v>
      </c>
      <c r="T11917" s="34" t="s">
        <v>44</v>
      </c>
      <c r="U11917" s="12">
        <f>(alpha+(beta/(1+EXP((((-1)*ceta)+(delta*LN(speed)))+(epsilon*speed)))))</f>
        <v>2.1221757082941024</v>
      </c>
      <c r="V11917" s="8">
        <f t="shared" si="420"/>
        <v>86</v>
      </c>
    </row>
    <row r="11918" spans="1:22">
      <c r="A11918" s="34" t="s">
        <v>20</v>
      </c>
      <c r="B11918" s="34" t="s">
        <v>78</v>
      </c>
      <c r="C11918" s="5" t="s">
        <v>205</v>
      </c>
      <c r="D11918" s="35" t="s">
        <v>84</v>
      </c>
      <c r="E11918" s="36" t="s">
        <v>16</v>
      </c>
      <c r="F11918" s="37">
        <v>50</v>
      </c>
      <c r="G11918" s="38">
        <v>-0.02</v>
      </c>
      <c r="H11918" s="34">
        <v>0.94481422922095792</v>
      </c>
      <c r="I11918" s="35">
        <v>1.2758728533918604</v>
      </c>
      <c r="J11918" s="35">
        <v>54.42062304036746</v>
      </c>
      <c r="K11918" s="35">
        <v>1.1871965838295941</v>
      </c>
      <c r="L11918" s="35">
        <v>1.0512160383491767</v>
      </c>
      <c r="M11918" s="35">
        <v>-7.0427452604310687E-5</v>
      </c>
      <c r="N11918" s="35">
        <v>0</v>
      </c>
      <c r="O11918" s="35">
        <v>0</v>
      </c>
      <c r="P11918" s="36">
        <v>11</v>
      </c>
      <c r="Q11918" s="37">
        <v>86</v>
      </c>
      <c r="R11918" s="36">
        <v>10</v>
      </c>
      <c r="S11918" s="39">
        <f t="shared" si="419"/>
        <v>86</v>
      </c>
      <c r="T11918" s="34" t="s">
        <v>44</v>
      </c>
      <c r="U11918" s="12">
        <f>(alpha+(beta/(1+EXP((((-1)*ceta)+(delta*LN(speed)))+(epsilon*speed)))))</f>
        <v>2.8878272952229085</v>
      </c>
      <c r="V11918" s="8">
        <f t="shared" si="420"/>
        <v>86</v>
      </c>
    </row>
    <row r="11919" spans="1:22">
      <c r="A11919" s="34" t="s">
        <v>20</v>
      </c>
      <c r="B11919" s="34" t="s">
        <v>78</v>
      </c>
      <c r="C11919" s="5" t="s">
        <v>205</v>
      </c>
      <c r="D11919" s="35" t="s">
        <v>84</v>
      </c>
      <c r="E11919" s="36" t="s">
        <v>14</v>
      </c>
      <c r="F11919" s="37">
        <v>50</v>
      </c>
      <c r="G11919" s="38">
        <v>-0.02</v>
      </c>
      <c r="H11919" s="34">
        <v>0.99405575139154501</v>
      </c>
      <c r="I11919" s="35">
        <v>1.3419729184719567</v>
      </c>
      <c r="J11919" s="35">
        <v>36.996822646045565</v>
      </c>
      <c r="K11919" s="35">
        <v>-0.66163470948061487</v>
      </c>
      <c r="L11919" s="35">
        <v>0.13635025539712481</v>
      </c>
      <c r="M11919" s="35">
        <v>8.6134119984414129E-2</v>
      </c>
      <c r="N11919" s="35">
        <v>0</v>
      </c>
      <c r="O11919" s="35">
        <v>0</v>
      </c>
      <c r="P11919" s="36">
        <v>11</v>
      </c>
      <c r="Q11919" s="37">
        <v>86</v>
      </c>
      <c r="R11919" s="36">
        <v>10</v>
      </c>
      <c r="S11919" s="39">
        <f t="shared" si="419"/>
        <v>86</v>
      </c>
      <c r="T11919" s="34" t="s">
        <v>44</v>
      </c>
      <c r="U11919" s="12">
        <f>(alpha+(beta/(1+EXP((((-1)*ceta)+(delta*LN(speed)))+(epsilon*speed)))))</f>
        <v>1.3482814085966073</v>
      </c>
      <c r="V11919" s="8">
        <f t="shared" si="420"/>
        <v>86</v>
      </c>
    </row>
    <row r="11920" spans="1:22">
      <c r="A11920" s="34" t="s">
        <v>20</v>
      </c>
      <c r="B11920" s="34" t="s">
        <v>78</v>
      </c>
      <c r="C11920" s="5" t="s">
        <v>205</v>
      </c>
      <c r="D11920" s="35" t="s">
        <v>84</v>
      </c>
      <c r="E11920" s="36" t="s">
        <v>18</v>
      </c>
      <c r="F11920" s="37">
        <v>50</v>
      </c>
      <c r="G11920" s="38">
        <v>-0.02</v>
      </c>
      <c r="H11920" s="34">
        <v>0.99353889296287934</v>
      </c>
      <c r="I11920" s="35">
        <v>0.31388763493587113</v>
      </c>
      <c r="J11920" s="35">
        <v>8.6342395580602016</v>
      </c>
      <c r="K11920" s="35">
        <v>-0.33074397988034271</v>
      </c>
      <c r="L11920" s="35">
        <v>0.28278180515847817</v>
      </c>
      <c r="M11920" s="35">
        <v>7.371126847041716E-2</v>
      </c>
      <c r="N11920" s="35">
        <v>0</v>
      </c>
      <c r="O11920" s="35">
        <v>0</v>
      </c>
      <c r="P11920" s="36">
        <v>11</v>
      </c>
      <c r="Q11920" s="37">
        <v>86</v>
      </c>
      <c r="R11920" s="36">
        <v>10</v>
      </c>
      <c r="S11920" s="39">
        <f t="shared" si="419"/>
        <v>86</v>
      </c>
      <c r="T11920" s="34" t="s">
        <v>44</v>
      </c>
      <c r="U11920" s="12">
        <f>(alpha+(beta/(1+EXP((((-1)*ceta)+(delta*LN(speed)))+(epsilon*speed)))))</f>
        <v>0.31699448567848199</v>
      </c>
      <c r="V11920" s="8">
        <f t="shared" si="420"/>
        <v>86</v>
      </c>
    </row>
    <row r="11921" spans="1:22">
      <c r="A11921" s="34" t="s">
        <v>20</v>
      </c>
      <c r="B11921" s="34" t="s">
        <v>78</v>
      </c>
      <c r="C11921" s="5" t="s">
        <v>205</v>
      </c>
      <c r="D11921" s="35" t="s">
        <v>84</v>
      </c>
      <c r="E11921" s="36" t="s">
        <v>17</v>
      </c>
      <c r="F11921" s="37">
        <v>50</v>
      </c>
      <c r="G11921" s="38">
        <v>-0.02</v>
      </c>
      <c r="H11921" s="34">
        <v>0.96460624682102913</v>
      </c>
      <c r="I11921" s="35">
        <v>4847.6110526484472</v>
      </c>
      <c r="J11921" s="35">
        <v>1.0097786871904464</v>
      </c>
      <c r="K11921" s="35">
        <v>-1.060369499448212</v>
      </c>
      <c r="L11921" s="35">
        <v>0</v>
      </c>
      <c r="M11921" s="35">
        <v>0</v>
      </c>
      <c r="N11921" s="35">
        <v>0</v>
      </c>
      <c r="O11921" s="35">
        <v>0</v>
      </c>
      <c r="P11921" s="36">
        <v>11</v>
      </c>
      <c r="Q11921" s="37">
        <v>86</v>
      </c>
      <c r="R11921" s="36">
        <v>0</v>
      </c>
      <c r="S11921" s="39">
        <f t="shared" si="419"/>
        <v>86</v>
      </c>
      <c r="T11921" s="34" t="s">
        <v>29</v>
      </c>
      <c r="U11921" s="12">
        <f>((alpha*(beta^speed))*(speed^ceta))</f>
        <v>99.471305399271174</v>
      </c>
      <c r="V11921" s="8">
        <f t="shared" si="420"/>
        <v>86</v>
      </c>
    </row>
    <row r="11922" spans="1:22">
      <c r="A11922" s="34" t="s">
        <v>20</v>
      </c>
      <c r="B11922" s="34" t="s">
        <v>78</v>
      </c>
      <c r="C11922" s="5" t="s">
        <v>205</v>
      </c>
      <c r="D11922" s="35" t="s">
        <v>84</v>
      </c>
      <c r="E11922" s="36" t="s">
        <v>15</v>
      </c>
      <c r="F11922" s="37">
        <v>100</v>
      </c>
      <c r="G11922" s="38">
        <v>-0.02</v>
      </c>
      <c r="H11922" s="34">
        <v>0.98650678774583755</v>
      </c>
      <c r="I11922" s="35">
        <v>1.8342146193482367</v>
      </c>
      <c r="J11922" s="35">
        <v>18.019836954031948</v>
      </c>
      <c r="K11922" s="35">
        <v>1.1131397911126202</v>
      </c>
      <c r="L11922" s="35">
        <v>0.30396997942260501</v>
      </c>
      <c r="M11922" s="35">
        <v>8.3558013942354167E-2</v>
      </c>
      <c r="N11922" s="35">
        <v>0</v>
      </c>
      <c r="O11922" s="35">
        <v>0</v>
      </c>
      <c r="P11922" s="36">
        <v>11</v>
      </c>
      <c r="Q11922" s="37">
        <v>86</v>
      </c>
      <c r="R11922" s="36">
        <v>10</v>
      </c>
      <c r="S11922" s="39">
        <f t="shared" si="419"/>
        <v>86</v>
      </c>
      <c r="T11922" s="34" t="s">
        <v>44</v>
      </c>
      <c r="U11922" s="12">
        <f>(alpha+(beta/(1+EXP((((-1)*ceta)+(delta*LN(speed)))+(epsilon*speed)))))</f>
        <v>1.8449312449437998</v>
      </c>
      <c r="V11922" s="8">
        <f t="shared" si="420"/>
        <v>86</v>
      </c>
    </row>
    <row r="11923" spans="1:22">
      <c r="A11923" s="34" t="s">
        <v>20</v>
      </c>
      <c r="B11923" s="34" t="s">
        <v>78</v>
      </c>
      <c r="C11923" s="5" t="s">
        <v>205</v>
      </c>
      <c r="D11923" s="35" t="s">
        <v>84</v>
      </c>
      <c r="E11923" s="36" t="s">
        <v>16</v>
      </c>
      <c r="F11923" s="37">
        <v>100</v>
      </c>
      <c r="G11923" s="38">
        <v>-0.02</v>
      </c>
      <c r="H11923" s="34">
        <v>0.93090304835993065</v>
      </c>
      <c r="I11923" s="35">
        <v>65.571405185356639</v>
      </c>
      <c r="J11923" s="35">
        <v>0.99583856625310396</v>
      </c>
      <c r="K11923" s="35">
        <v>-0.6632804400690403</v>
      </c>
      <c r="L11923" s="35">
        <v>0</v>
      </c>
      <c r="M11923" s="35">
        <v>0</v>
      </c>
      <c r="N11923" s="35">
        <v>0</v>
      </c>
      <c r="O11923" s="35">
        <v>0</v>
      </c>
      <c r="P11923" s="36">
        <v>11</v>
      </c>
      <c r="Q11923" s="37">
        <v>86</v>
      </c>
      <c r="R11923" s="36">
        <v>0</v>
      </c>
      <c r="S11923" s="39">
        <f t="shared" si="419"/>
        <v>86</v>
      </c>
      <c r="T11923" s="34" t="s">
        <v>29</v>
      </c>
      <c r="U11923" s="12">
        <f>((alpha*(beta^speed))*(speed^ceta))</f>
        <v>2.3869782633744032</v>
      </c>
      <c r="V11923" s="8">
        <f t="shared" si="420"/>
        <v>86</v>
      </c>
    </row>
    <row r="11924" spans="1:22">
      <c r="A11924" s="34" t="s">
        <v>20</v>
      </c>
      <c r="B11924" s="34" t="s">
        <v>78</v>
      </c>
      <c r="C11924" s="5" t="s">
        <v>205</v>
      </c>
      <c r="D11924" s="35" t="s">
        <v>84</v>
      </c>
      <c r="E11924" s="36" t="s">
        <v>14</v>
      </c>
      <c r="F11924" s="37">
        <v>100</v>
      </c>
      <c r="G11924" s="38">
        <v>-0.02</v>
      </c>
      <c r="H11924" s="34">
        <v>0.9951380469705472</v>
      </c>
      <c r="I11924" s="35">
        <v>1.1477274916710183</v>
      </c>
      <c r="J11924" s="35">
        <v>37.500517790367901</v>
      </c>
      <c r="K11924" s="35">
        <v>-0.35671567449052255</v>
      </c>
      <c r="L11924" s="35">
        <v>0.30588013464303604</v>
      </c>
      <c r="M11924" s="35">
        <v>7.6275940108338089E-2</v>
      </c>
      <c r="N11924" s="35">
        <v>0</v>
      </c>
      <c r="O11924" s="35">
        <v>0</v>
      </c>
      <c r="P11924" s="36">
        <v>11</v>
      </c>
      <c r="Q11924" s="37">
        <v>86</v>
      </c>
      <c r="R11924" s="36">
        <v>10</v>
      </c>
      <c r="S11924" s="39">
        <f t="shared" si="419"/>
        <v>86</v>
      </c>
      <c r="T11924" s="34" t="s">
        <v>44</v>
      </c>
      <c r="U11924" s="12">
        <f>(alpha+(beta/(1+EXP((((-1)*ceta)+(delta*LN(speed)))+(epsilon*speed)))))</f>
        <v>1.1572429091143244</v>
      </c>
      <c r="V11924" s="8">
        <f t="shared" si="420"/>
        <v>86</v>
      </c>
    </row>
    <row r="11925" spans="1:22">
      <c r="A11925" s="34" t="s">
        <v>20</v>
      </c>
      <c r="B11925" s="34" t="s">
        <v>78</v>
      </c>
      <c r="C11925" s="5" t="s">
        <v>205</v>
      </c>
      <c r="D11925" s="35" t="s">
        <v>84</v>
      </c>
      <c r="E11925" s="36" t="s">
        <v>18</v>
      </c>
      <c r="F11925" s="37">
        <v>100</v>
      </c>
      <c r="G11925" s="38">
        <v>-0.02</v>
      </c>
      <c r="H11925" s="34">
        <v>0.99092385370813485</v>
      </c>
      <c r="I11925" s="35">
        <v>0.27354464035499865</v>
      </c>
      <c r="J11925" s="35">
        <v>8.8500603645582228</v>
      </c>
      <c r="K11925" s="35">
        <v>4.0094051349432044E-2</v>
      </c>
      <c r="L11925" s="35">
        <v>0.49148082132826243</v>
      </c>
      <c r="M11925" s="35">
        <v>5.7872372196074218E-2</v>
      </c>
      <c r="N11925" s="35">
        <v>0</v>
      </c>
      <c r="O11925" s="35">
        <v>0</v>
      </c>
      <c r="P11925" s="36">
        <v>11</v>
      </c>
      <c r="Q11925" s="37">
        <v>86</v>
      </c>
      <c r="R11925" s="36">
        <v>10</v>
      </c>
      <c r="S11925" s="39">
        <f t="shared" si="419"/>
        <v>86</v>
      </c>
      <c r="T11925" s="34" t="s">
        <v>44</v>
      </c>
      <c r="U11925" s="12">
        <f>(alpha+(beta/(1+EXP((((-1)*ceta)+(delta*LN(speed)))+(epsilon*speed)))))</f>
        <v>0.28065263284301817</v>
      </c>
      <c r="V11925" s="8">
        <f t="shared" si="420"/>
        <v>86</v>
      </c>
    </row>
    <row r="11926" spans="1:22">
      <c r="A11926" s="34" t="s">
        <v>20</v>
      </c>
      <c r="B11926" s="34" t="s">
        <v>78</v>
      </c>
      <c r="C11926" s="5" t="s">
        <v>205</v>
      </c>
      <c r="D11926" s="35" t="s">
        <v>84</v>
      </c>
      <c r="E11926" s="36" t="s">
        <v>17</v>
      </c>
      <c r="F11926" s="37">
        <v>100</v>
      </c>
      <c r="G11926" s="38">
        <v>-0.02</v>
      </c>
      <c r="H11926" s="34">
        <v>0.95786827118903417</v>
      </c>
      <c r="I11926" s="35">
        <v>3555.5714549716417</v>
      </c>
      <c r="J11926" s="35">
        <v>1.00226617393816</v>
      </c>
      <c r="K11926" s="35">
        <v>-0.89871380793900169</v>
      </c>
      <c r="L11926" s="35">
        <v>0</v>
      </c>
      <c r="M11926" s="35">
        <v>0</v>
      </c>
      <c r="N11926" s="35">
        <v>0</v>
      </c>
      <c r="O11926" s="35">
        <v>0</v>
      </c>
      <c r="P11926" s="36">
        <v>11</v>
      </c>
      <c r="Q11926" s="37">
        <v>86</v>
      </c>
      <c r="R11926" s="36">
        <v>0</v>
      </c>
      <c r="S11926" s="39">
        <f t="shared" si="419"/>
        <v>86</v>
      </c>
      <c r="T11926" s="34" t="s">
        <v>29</v>
      </c>
      <c r="U11926" s="12">
        <f>((alpha*(beta^speed))*(speed^ceta))</f>
        <v>78.866623771512309</v>
      </c>
      <c r="V11926" s="8">
        <f t="shared" si="420"/>
        <v>86</v>
      </c>
    </row>
    <row r="11927" spans="1:22">
      <c r="A11927" s="34" t="s">
        <v>20</v>
      </c>
      <c r="B11927" s="34" t="s">
        <v>78</v>
      </c>
      <c r="C11927" s="5" t="s">
        <v>205</v>
      </c>
      <c r="D11927" s="35" t="s">
        <v>84</v>
      </c>
      <c r="E11927" s="36" t="s">
        <v>15</v>
      </c>
      <c r="F11927" s="37">
        <v>0</v>
      </c>
      <c r="G11927" s="38">
        <v>0.02</v>
      </c>
      <c r="H11927" s="34">
        <v>0.99268212202320449</v>
      </c>
      <c r="I11927" s="35">
        <v>2.8733950472548471</v>
      </c>
      <c r="J11927" s="35">
        <v>73.878883331193265</v>
      </c>
      <c r="K11927" s="35">
        <v>-0.39213165648706777</v>
      </c>
      <c r="L11927" s="35">
        <v>0.490610433415472</v>
      </c>
      <c r="M11927" s="35">
        <v>5.2908412582391859E-2</v>
      </c>
      <c r="N11927" s="35">
        <v>0</v>
      </c>
      <c r="O11927" s="35">
        <v>0</v>
      </c>
      <c r="P11927" s="36">
        <v>11</v>
      </c>
      <c r="Q11927" s="37">
        <v>86</v>
      </c>
      <c r="R11927" s="36">
        <v>10</v>
      </c>
      <c r="S11927" s="39">
        <f t="shared" si="419"/>
        <v>86</v>
      </c>
      <c r="T11927" s="34" t="s">
        <v>44</v>
      </c>
      <c r="U11927" s="12">
        <f>(alpha+(beta/(1+EXP((((-1)*ceta)+(delta*LN(speed)))+(epsilon*speed)))))</f>
        <v>2.9326456294146421</v>
      </c>
      <c r="V11927" s="8">
        <f t="shared" si="420"/>
        <v>86</v>
      </c>
    </row>
    <row r="11928" spans="1:22">
      <c r="A11928" s="34" t="s">
        <v>20</v>
      </c>
      <c r="B11928" s="34" t="s">
        <v>78</v>
      </c>
      <c r="C11928" s="5" t="s">
        <v>205</v>
      </c>
      <c r="D11928" s="35" t="s">
        <v>84</v>
      </c>
      <c r="E11928" s="36" t="s">
        <v>16</v>
      </c>
      <c r="F11928" s="37">
        <v>0</v>
      </c>
      <c r="G11928" s="38">
        <v>0.02</v>
      </c>
      <c r="H11928" s="34">
        <v>0.98018294684431218</v>
      </c>
      <c r="I11928" s="35">
        <v>9.8409592380650857</v>
      </c>
      <c r="J11928" s="35">
        <v>46.537756688808571</v>
      </c>
      <c r="K11928" s="35">
        <v>-0.10488015851403121</v>
      </c>
      <c r="L11928" s="35">
        <v>0.19132535386630808</v>
      </c>
      <c r="M11928" s="35">
        <v>8.9044900884877792E-2</v>
      </c>
      <c r="N11928" s="35">
        <v>0</v>
      </c>
      <c r="O11928" s="35">
        <v>0</v>
      </c>
      <c r="P11928" s="36">
        <v>11</v>
      </c>
      <c r="Q11928" s="37">
        <v>86</v>
      </c>
      <c r="R11928" s="36">
        <v>10</v>
      </c>
      <c r="S11928" s="39">
        <f t="shared" si="419"/>
        <v>86</v>
      </c>
      <c r="T11928" s="34" t="s">
        <v>44</v>
      </c>
      <c r="U11928" s="12">
        <f>(alpha+(beta/(1+EXP((((-1)*ceta)+(delta*LN(speed)))+(epsilon*speed)))))</f>
        <v>9.8493982621570009</v>
      </c>
      <c r="V11928" s="8">
        <f t="shared" si="420"/>
        <v>86</v>
      </c>
    </row>
    <row r="11929" spans="1:22">
      <c r="A11929" s="34" t="s">
        <v>20</v>
      </c>
      <c r="B11929" s="34" t="s">
        <v>78</v>
      </c>
      <c r="C11929" s="5" t="s">
        <v>205</v>
      </c>
      <c r="D11929" s="35" t="s">
        <v>84</v>
      </c>
      <c r="E11929" s="36" t="s">
        <v>14</v>
      </c>
      <c r="F11929" s="37">
        <v>0</v>
      </c>
      <c r="G11929" s="38">
        <v>0.02</v>
      </c>
      <c r="H11929" s="34">
        <v>0.99504807133134288</v>
      </c>
      <c r="I11929" s="35">
        <v>1.2356005562922641</v>
      </c>
      <c r="J11929" s="35">
        <v>86.908904010080249</v>
      </c>
      <c r="K11929" s="35">
        <v>-0.74020506722942481</v>
      </c>
      <c r="L11929" s="35">
        <v>0.63332955797460277</v>
      </c>
      <c r="M11929" s="35">
        <v>3.7974292054583088E-2</v>
      </c>
      <c r="N11929" s="35">
        <v>0</v>
      </c>
      <c r="O11929" s="35">
        <v>0</v>
      </c>
      <c r="P11929" s="36">
        <v>11</v>
      </c>
      <c r="Q11929" s="37">
        <v>86</v>
      </c>
      <c r="R11929" s="36">
        <v>10</v>
      </c>
      <c r="S11929" s="39">
        <f t="shared" si="419"/>
        <v>86</v>
      </c>
      <c r="T11929" s="34" t="s">
        <v>44</v>
      </c>
      <c r="U11929" s="12">
        <f>(alpha+(beta/(1+EXP((((-1)*ceta)+(delta*LN(speed)))+(epsilon*speed)))))</f>
        <v>1.3297109346787759</v>
      </c>
      <c r="V11929" s="8">
        <f t="shared" si="420"/>
        <v>86</v>
      </c>
    </row>
    <row r="11930" spans="1:22">
      <c r="A11930" s="34" t="s">
        <v>20</v>
      </c>
      <c r="B11930" s="34" t="s">
        <v>78</v>
      </c>
      <c r="C11930" s="5" t="s">
        <v>205</v>
      </c>
      <c r="D11930" s="35" t="s">
        <v>84</v>
      </c>
      <c r="E11930" s="36" t="s">
        <v>18</v>
      </c>
      <c r="F11930" s="37">
        <v>0</v>
      </c>
      <c r="G11930" s="38">
        <v>0.02</v>
      </c>
      <c r="H11930" s="34">
        <v>0.99712563121360154</v>
      </c>
      <c r="I11930" s="35">
        <v>22.238827942755368</v>
      </c>
      <c r="J11930" s="35">
        <v>1.0084863080725306</v>
      </c>
      <c r="K11930" s="35">
        <v>-1.0550321274599037</v>
      </c>
      <c r="L11930" s="35">
        <v>0</v>
      </c>
      <c r="M11930" s="35">
        <v>0</v>
      </c>
      <c r="N11930" s="35">
        <v>0</v>
      </c>
      <c r="O11930" s="35">
        <v>0</v>
      </c>
      <c r="P11930" s="36">
        <v>11</v>
      </c>
      <c r="Q11930" s="37">
        <v>86</v>
      </c>
      <c r="R11930" s="36">
        <v>0</v>
      </c>
      <c r="S11930" s="39">
        <f t="shared" si="419"/>
        <v>86</v>
      </c>
      <c r="T11930" s="34" t="s">
        <v>29</v>
      </c>
      <c r="U11930" s="12">
        <f>((alpha*(beta^speed))*(speed^ceta))</f>
        <v>0.41857609290158143</v>
      </c>
      <c r="V11930" s="8">
        <f t="shared" si="420"/>
        <v>86</v>
      </c>
    </row>
    <row r="11931" spans="1:22">
      <c r="A11931" s="34" t="s">
        <v>20</v>
      </c>
      <c r="B11931" s="34" t="s">
        <v>78</v>
      </c>
      <c r="C11931" s="5" t="s">
        <v>205</v>
      </c>
      <c r="D11931" s="35" t="s">
        <v>84</v>
      </c>
      <c r="E11931" s="36" t="s">
        <v>17</v>
      </c>
      <c r="F11931" s="37">
        <v>0</v>
      </c>
      <c r="G11931" s="38">
        <v>0.02</v>
      </c>
      <c r="H11931" s="34">
        <v>0.98479749938314776</v>
      </c>
      <c r="I11931" s="35">
        <v>3441.9236813271436</v>
      </c>
      <c r="J11931" s="35">
        <v>1.0122067222127149</v>
      </c>
      <c r="K11931" s="35">
        <v>-0.81085588205109538</v>
      </c>
      <c r="L11931" s="35">
        <v>0</v>
      </c>
      <c r="M11931" s="35">
        <v>0</v>
      </c>
      <c r="N11931" s="35">
        <v>0</v>
      </c>
      <c r="O11931" s="35">
        <v>0</v>
      </c>
      <c r="P11931" s="36">
        <v>11</v>
      </c>
      <c r="Q11931" s="37">
        <v>86</v>
      </c>
      <c r="R11931" s="36">
        <v>0</v>
      </c>
      <c r="S11931" s="39">
        <f t="shared" si="419"/>
        <v>86</v>
      </c>
      <c r="T11931" s="34" t="s">
        <v>29</v>
      </c>
      <c r="U11931" s="12">
        <f>((alpha*(beta^speed))*(speed^ceta))</f>
        <v>263.84840136760351</v>
      </c>
      <c r="V11931" s="8">
        <f t="shared" si="420"/>
        <v>86</v>
      </c>
    </row>
    <row r="11932" spans="1:22">
      <c r="A11932" s="34" t="s">
        <v>20</v>
      </c>
      <c r="B11932" s="34" t="s">
        <v>78</v>
      </c>
      <c r="C11932" s="5" t="s">
        <v>205</v>
      </c>
      <c r="D11932" s="35" t="s">
        <v>84</v>
      </c>
      <c r="E11932" s="36" t="s">
        <v>15</v>
      </c>
      <c r="F11932" s="37">
        <v>50</v>
      </c>
      <c r="G11932" s="38">
        <v>0.02</v>
      </c>
      <c r="H11932" s="34">
        <v>0.98001021916350772</v>
      </c>
      <c r="I11932" s="35">
        <v>109.45106666731832</v>
      </c>
      <c r="J11932" s="35">
        <v>-0.95551025261637146</v>
      </c>
      <c r="K11932" s="35">
        <v>0.14042786353952555</v>
      </c>
      <c r="L11932" s="35">
        <v>0.58450268791835469</v>
      </c>
      <c r="M11932" s="35">
        <v>0</v>
      </c>
      <c r="N11932" s="35">
        <v>0</v>
      </c>
      <c r="O11932" s="35">
        <v>0</v>
      </c>
      <c r="P11932" s="36">
        <v>11</v>
      </c>
      <c r="Q11932" s="37">
        <v>86</v>
      </c>
      <c r="R11932" s="36">
        <v>1</v>
      </c>
      <c r="S11932" s="39">
        <f t="shared" si="419"/>
        <v>86</v>
      </c>
      <c r="T11932" s="34" t="s">
        <v>30</v>
      </c>
      <c r="U11932" s="12">
        <f>((alpha*(speed^beta))+(ceta*(speed^delta)))</f>
        <v>3.4490863407569714</v>
      </c>
      <c r="V11932" s="8">
        <f t="shared" si="420"/>
        <v>86</v>
      </c>
    </row>
    <row r="11933" spans="1:22">
      <c r="A11933" s="34" t="s">
        <v>20</v>
      </c>
      <c r="B11933" s="34" t="s">
        <v>78</v>
      </c>
      <c r="C11933" s="5" t="s">
        <v>205</v>
      </c>
      <c r="D11933" s="35" t="s">
        <v>84</v>
      </c>
      <c r="E11933" s="36" t="s">
        <v>16</v>
      </c>
      <c r="F11933" s="37">
        <v>50</v>
      </c>
      <c r="G11933" s="38">
        <v>0.02</v>
      </c>
      <c r="H11933" s="34">
        <v>0.9744649940501886</v>
      </c>
      <c r="I11933" s="35">
        <v>70.448721721872658</v>
      </c>
      <c r="J11933" s="35">
        <v>1.0081351790858277</v>
      </c>
      <c r="K11933" s="35">
        <v>-0.56564716939445159</v>
      </c>
      <c r="L11933" s="35">
        <v>0</v>
      </c>
      <c r="M11933" s="35">
        <v>0</v>
      </c>
      <c r="N11933" s="35">
        <v>0</v>
      </c>
      <c r="O11933" s="35">
        <v>0</v>
      </c>
      <c r="P11933" s="36">
        <v>11</v>
      </c>
      <c r="Q11933" s="37">
        <v>86</v>
      </c>
      <c r="R11933" s="36">
        <v>0</v>
      </c>
      <c r="S11933" s="39">
        <f t="shared" si="419"/>
        <v>86</v>
      </c>
      <c r="T11933" s="34" t="s">
        <v>29</v>
      </c>
      <c r="U11933" s="12">
        <f>((alpha*(beta^speed))*(speed^ceta))</f>
        <v>11.382659569096948</v>
      </c>
      <c r="V11933" s="8">
        <f t="shared" si="420"/>
        <v>86</v>
      </c>
    </row>
    <row r="11934" spans="1:22">
      <c r="A11934" s="34" t="s">
        <v>20</v>
      </c>
      <c r="B11934" s="34" t="s">
        <v>78</v>
      </c>
      <c r="C11934" s="5" t="s">
        <v>205</v>
      </c>
      <c r="D11934" s="35" t="s">
        <v>84</v>
      </c>
      <c r="E11934" s="36" t="s">
        <v>14</v>
      </c>
      <c r="F11934" s="37">
        <v>50</v>
      </c>
      <c r="G11934" s="38">
        <v>0.02</v>
      </c>
      <c r="H11934" s="34">
        <v>0.99592769779364609</v>
      </c>
      <c r="I11934" s="35">
        <v>73.849598104139588</v>
      </c>
      <c r="J11934" s="35">
        <v>1.0037547180066162</v>
      </c>
      <c r="K11934" s="35">
        <v>-1.0133145172276088</v>
      </c>
      <c r="L11934" s="35">
        <v>0</v>
      </c>
      <c r="M11934" s="35">
        <v>0</v>
      </c>
      <c r="N11934" s="35">
        <v>0</v>
      </c>
      <c r="O11934" s="35">
        <v>0</v>
      </c>
      <c r="P11934" s="36">
        <v>11</v>
      </c>
      <c r="Q11934" s="37">
        <v>86</v>
      </c>
      <c r="R11934" s="36">
        <v>0</v>
      </c>
      <c r="S11934" s="39">
        <f t="shared" si="419"/>
        <v>86</v>
      </c>
      <c r="T11934" s="34" t="s">
        <v>29</v>
      </c>
      <c r="U11934" s="12">
        <f>((alpha*(beta^speed))*(speed^ceta))</f>
        <v>1.1170338662533819</v>
      </c>
      <c r="V11934" s="8">
        <f t="shared" si="420"/>
        <v>86</v>
      </c>
    </row>
    <row r="11935" spans="1:22">
      <c r="A11935" s="34" t="s">
        <v>20</v>
      </c>
      <c r="B11935" s="34" t="s">
        <v>78</v>
      </c>
      <c r="C11935" s="5" t="s">
        <v>205</v>
      </c>
      <c r="D11935" s="35" t="s">
        <v>84</v>
      </c>
      <c r="E11935" s="36" t="s">
        <v>18</v>
      </c>
      <c r="F11935" s="37">
        <v>50</v>
      </c>
      <c r="G11935" s="38">
        <v>0.02</v>
      </c>
      <c r="H11935" s="34">
        <v>0.99257769123078787</v>
      </c>
      <c r="I11935" s="35">
        <v>22.983716139330472</v>
      </c>
      <c r="J11935" s="35">
        <v>1.0102303340501904</v>
      </c>
      <c r="K11935" s="35">
        <v>-1.0501832756679279</v>
      </c>
      <c r="L11935" s="35">
        <v>0</v>
      </c>
      <c r="M11935" s="35">
        <v>0</v>
      </c>
      <c r="N11935" s="35">
        <v>0</v>
      </c>
      <c r="O11935" s="35">
        <v>0</v>
      </c>
      <c r="P11935" s="36">
        <v>11</v>
      </c>
      <c r="Q11935" s="37">
        <v>86</v>
      </c>
      <c r="R11935" s="36">
        <v>0</v>
      </c>
      <c r="S11935" s="39">
        <f t="shared" si="419"/>
        <v>86</v>
      </c>
      <c r="T11935" s="34" t="s">
        <v>29</v>
      </c>
      <c r="U11935" s="12">
        <f>((alpha*(beta^speed))*(speed^ceta))</f>
        <v>0.51285801620147298</v>
      </c>
      <c r="V11935" s="8">
        <f t="shared" si="420"/>
        <v>86</v>
      </c>
    </row>
    <row r="11936" spans="1:22">
      <c r="A11936" s="34" t="s">
        <v>20</v>
      </c>
      <c r="B11936" s="34" t="s">
        <v>78</v>
      </c>
      <c r="C11936" s="5" t="s">
        <v>205</v>
      </c>
      <c r="D11936" s="35" t="s">
        <v>84</v>
      </c>
      <c r="E11936" s="36" t="s">
        <v>17</v>
      </c>
      <c r="F11936" s="37">
        <v>50</v>
      </c>
      <c r="G11936" s="38">
        <v>0.02</v>
      </c>
      <c r="H11936" s="34">
        <v>0.97709701556274198</v>
      </c>
      <c r="I11936" s="35">
        <v>2912.3323072256803</v>
      </c>
      <c r="J11936" s="35">
        <v>1.0103132794826966</v>
      </c>
      <c r="K11936" s="35">
        <v>-0.70886778559275432</v>
      </c>
      <c r="L11936" s="35">
        <v>0</v>
      </c>
      <c r="M11936" s="35">
        <v>0</v>
      </c>
      <c r="N11936" s="35">
        <v>0</v>
      </c>
      <c r="O11936" s="35">
        <v>0</v>
      </c>
      <c r="P11936" s="36">
        <v>11</v>
      </c>
      <c r="Q11936" s="37">
        <v>86</v>
      </c>
      <c r="R11936" s="36">
        <v>0</v>
      </c>
      <c r="S11936" s="39">
        <f t="shared" si="419"/>
        <v>86</v>
      </c>
      <c r="T11936" s="34" t="s">
        <v>29</v>
      </c>
      <c r="U11936" s="12">
        <f>((alpha*(beta^speed))*(speed^ceta))</f>
        <v>299.33573860053548</v>
      </c>
      <c r="V11936" s="8">
        <f t="shared" si="420"/>
        <v>86</v>
      </c>
    </row>
    <row r="11937" spans="1:22">
      <c r="A11937" s="34" t="s">
        <v>20</v>
      </c>
      <c r="B11937" s="34" t="s">
        <v>78</v>
      </c>
      <c r="C11937" s="5" t="s">
        <v>205</v>
      </c>
      <c r="D11937" s="35" t="s">
        <v>84</v>
      </c>
      <c r="E11937" s="36" t="s">
        <v>15</v>
      </c>
      <c r="F11937" s="37">
        <v>100</v>
      </c>
      <c r="G11937" s="38">
        <v>0.02</v>
      </c>
      <c r="H11937" s="34">
        <v>0.95942373068261244</v>
      </c>
      <c r="I11937" s="35">
        <v>1.6515504597441351</v>
      </c>
      <c r="J11937" s="35">
        <v>0.16532651505758722</v>
      </c>
      <c r="K11937" s="35">
        <v>194.18908770829069</v>
      </c>
      <c r="L11937" s="35">
        <v>-1.2180112072295821</v>
      </c>
      <c r="M11937" s="35">
        <v>0</v>
      </c>
      <c r="N11937" s="35">
        <v>0</v>
      </c>
      <c r="O11937" s="35">
        <v>0</v>
      </c>
      <c r="P11937" s="36">
        <v>11</v>
      </c>
      <c r="Q11937" s="37">
        <v>86</v>
      </c>
      <c r="R11937" s="36">
        <v>1</v>
      </c>
      <c r="S11937" s="39">
        <f t="shared" si="419"/>
        <v>86</v>
      </c>
      <c r="T11937" s="34" t="s">
        <v>30</v>
      </c>
      <c r="U11937" s="12">
        <f>((alpha*(speed^beta))+(ceta*(speed^delta)))</f>
        <v>4.304214275733762</v>
      </c>
      <c r="V11937" s="8">
        <f t="shared" si="420"/>
        <v>86</v>
      </c>
    </row>
    <row r="11938" spans="1:22">
      <c r="A11938" s="34" t="s">
        <v>20</v>
      </c>
      <c r="B11938" s="34" t="s">
        <v>78</v>
      </c>
      <c r="C11938" s="5" t="s">
        <v>205</v>
      </c>
      <c r="D11938" s="35" t="s">
        <v>84</v>
      </c>
      <c r="E11938" s="36" t="s">
        <v>16</v>
      </c>
      <c r="F11938" s="37">
        <v>100</v>
      </c>
      <c r="G11938" s="38">
        <v>0.02</v>
      </c>
      <c r="H11938" s="34">
        <v>0.96740950273013437</v>
      </c>
      <c r="I11938" s="35">
        <v>63.464296960744107</v>
      </c>
      <c r="J11938" s="35">
        <v>1.0062379802589603</v>
      </c>
      <c r="K11938" s="35">
        <v>-0.48208222034344389</v>
      </c>
      <c r="L11938" s="35">
        <v>0</v>
      </c>
      <c r="M11938" s="35">
        <v>0</v>
      </c>
      <c r="N11938" s="35">
        <v>0</v>
      </c>
      <c r="O11938" s="35">
        <v>0</v>
      </c>
      <c r="P11938" s="36">
        <v>11</v>
      </c>
      <c r="Q11938" s="37">
        <v>86</v>
      </c>
      <c r="R11938" s="36">
        <v>0</v>
      </c>
      <c r="S11938" s="39">
        <f t="shared" si="419"/>
        <v>86</v>
      </c>
      <c r="T11938" s="34" t="s">
        <v>29</v>
      </c>
      <c r="U11938" s="12">
        <f>((alpha*(beta^speed))*(speed^ceta))</f>
        <v>12.653272224573589</v>
      </c>
      <c r="V11938" s="8">
        <f t="shared" si="420"/>
        <v>86</v>
      </c>
    </row>
    <row r="11939" spans="1:22">
      <c r="A11939" s="34" t="s">
        <v>20</v>
      </c>
      <c r="B11939" s="34" t="s">
        <v>78</v>
      </c>
      <c r="C11939" s="5" t="s">
        <v>205</v>
      </c>
      <c r="D11939" s="35" t="s">
        <v>84</v>
      </c>
      <c r="E11939" s="36" t="s">
        <v>14</v>
      </c>
      <c r="F11939" s="37">
        <v>100</v>
      </c>
      <c r="G11939" s="38">
        <v>0.02</v>
      </c>
      <c r="H11939" s="34">
        <v>0.99599581088063616</v>
      </c>
      <c r="I11939" s="35">
        <v>1.0159919704495</v>
      </c>
      <c r="J11939" s="35">
        <v>84.766635428977608</v>
      </c>
      <c r="K11939" s="35">
        <v>-0.59383426216835811</v>
      </c>
      <c r="L11939" s="35">
        <v>0.72228083611653737</v>
      </c>
      <c r="M11939" s="35">
        <v>3.1602191705189603E-2</v>
      </c>
      <c r="N11939" s="35">
        <v>0</v>
      </c>
      <c r="O11939" s="35">
        <v>0</v>
      </c>
      <c r="P11939" s="36">
        <v>11</v>
      </c>
      <c r="Q11939" s="37">
        <v>86</v>
      </c>
      <c r="R11939" s="36">
        <v>10</v>
      </c>
      <c r="S11939" s="39">
        <f t="shared" si="419"/>
        <v>86</v>
      </c>
      <c r="T11939" s="34" t="s">
        <v>44</v>
      </c>
      <c r="U11939" s="12">
        <f>(alpha+(beta/(1+EXP((((-1)*ceta)+(delta*LN(speed)))+(epsilon*speed)))))</f>
        <v>1.1396209930420753</v>
      </c>
      <c r="V11939" s="8">
        <f t="shared" si="420"/>
        <v>86</v>
      </c>
    </row>
    <row r="11940" spans="1:22">
      <c r="A11940" s="34" t="s">
        <v>20</v>
      </c>
      <c r="B11940" s="34" t="s">
        <v>78</v>
      </c>
      <c r="C11940" s="5" t="s">
        <v>205</v>
      </c>
      <c r="D11940" s="35" t="s">
        <v>84</v>
      </c>
      <c r="E11940" s="36" t="s">
        <v>18</v>
      </c>
      <c r="F11940" s="37">
        <v>100</v>
      </c>
      <c r="G11940" s="38">
        <v>0.02</v>
      </c>
      <c r="H11940" s="34">
        <v>0.98460426697642511</v>
      </c>
      <c r="I11940" s="35">
        <v>0.51520911123862312</v>
      </c>
      <c r="J11940" s="35">
        <v>18.791315812437787</v>
      </c>
      <c r="K11940" s="35">
        <v>1.0687223797549876</v>
      </c>
      <c r="L11940" s="35">
        <v>1.3974612075393245</v>
      </c>
      <c r="M11940" s="35">
        <v>2.5207258611359374E-4</v>
      </c>
      <c r="N11940" s="35">
        <v>0</v>
      </c>
      <c r="O11940" s="35">
        <v>0</v>
      </c>
      <c r="P11940" s="36">
        <v>11</v>
      </c>
      <c r="Q11940" s="37">
        <v>86</v>
      </c>
      <c r="R11940" s="36">
        <v>10</v>
      </c>
      <c r="S11940" s="39">
        <f t="shared" si="419"/>
        <v>86</v>
      </c>
      <c r="T11940" s="34" t="s">
        <v>44</v>
      </c>
      <c r="U11940" s="12">
        <f>(alpha+(beta/(1+EXP((((-1)*ceta)+(delta*LN(speed)))+(epsilon*speed)))))</f>
        <v>0.62061218257766304</v>
      </c>
      <c r="V11940" s="8">
        <f t="shared" si="420"/>
        <v>86</v>
      </c>
    </row>
    <row r="11941" spans="1:22">
      <c r="A11941" s="34" t="s">
        <v>20</v>
      </c>
      <c r="B11941" s="34" t="s">
        <v>78</v>
      </c>
      <c r="C11941" s="5" t="s">
        <v>205</v>
      </c>
      <c r="D11941" s="35" t="s">
        <v>84</v>
      </c>
      <c r="E11941" s="36" t="s">
        <v>17</v>
      </c>
      <c r="F11941" s="37">
        <v>100</v>
      </c>
      <c r="G11941" s="38">
        <v>0.02</v>
      </c>
      <c r="H11941" s="34">
        <v>0.96248169924087579</v>
      </c>
      <c r="I11941" s="35">
        <v>2491.8050782864275</v>
      </c>
      <c r="J11941" s="35">
        <v>1.0085718347839234</v>
      </c>
      <c r="K11941" s="35">
        <v>-0.61173674361450869</v>
      </c>
      <c r="L11941" s="35">
        <v>0</v>
      </c>
      <c r="M11941" s="35">
        <v>0</v>
      </c>
      <c r="N11941" s="35">
        <v>0</v>
      </c>
      <c r="O11941" s="35">
        <v>0</v>
      </c>
      <c r="P11941" s="36">
        <v>11</v>
      </c>
      <c r="Q11941" s="37">
        <v>86</v>
      </c>
      <c r="R11941" s="36">
        <v>0</v>
      </c>
      <c r="S11941" s="39">
        <f t="shared" si="419"/>
        <v>86</v>
      </c>
      <c r="T11941" s="34" t="s">
        <v>29</v>
      </c>
      <c r="U11941" s="12">
        <f>((alpha*(beta^speed))*(speed^ceta))</f>
        <v>340.32838713098818</v>
      </c>
      <c r="V11941" s="8">
        <f t="shared" si="420"/>
        <v>86</v>
      </c>
    </row>
    <row r="11942" spans="1:22">
      <c r="A11942" s="34" t="s">
        <v>20</v>
      </c>
      <c r="B11942" s="34" t="s">
        <v>78</v>
      </c>
      <c r="C11942" s="5" t="s">
        <v>205</v>
      </c>
      <c r="D11942" s="35" t="s">
        <v>84</v>
      </c>
      <c r="E11942" s="36" t="s">
        <v>15</v>
      </c>
      <c r="F11942" s="37">
        <v>0</v>
      </c>
      <c r="G11942" s="38">
        <v>0.04</v>
      </c>
      <c r="H11942" s="34">
        <v>0.97721908216960129</v>
      </c>
      <c r="I11942" s="35">
        <v>4.0531067317380876</v>
      </c>
      <c r="J11942" s="35">
        <v>39.45664002184715</v>
      </c>
      <c r="K11942" s="35">
        <v>-0.40580612418269019</v>
      </c>
      <c r="L11942" s="35">
        <v>-0.13548407652316438</v>
      </c>
      <c r="M11942" s="35">
        <v>0.12143312672095441</v>
      </c>
      <c r="N11942" s="35">
        <v>0</v>
      </c>
      <c r="O11942" s="35">
        <v>0</v>
      </c>
      <c r="P11942" s="36">
        <v>11</v>
      </c>
      <c r="Q11942" s="37">
        <v>86</v>
      </c>
      <c r="R11942" s="36">
        <v>10</v>
      </c>
      <c r="S11942" s="39">
        <f t="shared" si="419"/>
        <v>86</v>
      </c>
      <c r="T11942" s="34" t="s">
        <v>44</v>
      </c>
      <c r="U11942" s="12">
        <f>(alpha+(beta/(1+EXP((((-1)*ceta)+(delta*LN(speed)))+(epsilon*speed)))))</f>
        <v>4.0545079754677946</v>
      </c>
      <c r="V11942" s="8">
        <f t="shared" si="420"/>
        <v>86</v>
      </c>
    </row>
    <row r="11943" spans="1:22">
      <c r="A11943" s="34" t="s">
        <v>20</v>
      </c>
      <c r="B11943" s="34" t="s">
        <v>78</v>
      </c>
      <c r="C11943" s="5" t="s">
        <v>205</v>
      </c>
      <c r="D11943" s="35" t="s">
        <v>84</v>
      </c>
      <c r="E11943" s="36" t="s">
        <v>16</v>
      </c>
      <c r="F11943" s="37">
        <v>0</v>
      </c>
      <c r="G11943" s="38">
        <v>0.04</v>
      </c>
      <c r="H11943" s="34">
        <v>0.98789316213899092</v>
      </c>
      <c r="I11943" s="35">
        <v>2.6295608797273293</v>
      </c>
      <c r="J11943" s="35">
        <v>0.29343004157807767</v>
      </c>
      <c r="K11943" s="35">
        <v>112.87349075818194</v>
      </c>
      <c r="L11943" s="35">
        <v>-0.80911598188216116</v>
      </c>
      <c r="M11943" s="35">
        <v>0</v>
      </c>
      <c r="N11943" s="35">
        <v>0</v>
      </c>
      <c r="O11943" s="35">
        <v>0</v>
      </c>
      <c r="P11943" s="36">
        <v>11</v>
      </c>
      <c r="Q11943" s="37">
        <v>86</v>
      </c>
      <c r="R11943" s="36">
        <v>1</v>
      </c>
      <c r="S11943" s="39">
        <f t="shared" si="419"/>
        <v>86</v>
      </c>
      <c r="T11943" s="34" t="s">
        <v>30</v>
      </c>
      <c r="U11943" s="12">
        <f>((alpha*(speed^beta))+(ceta*(speed^delta)))</f>
        <v>12.788353699900517</v>
      </c>
      <c r="V11943" s="8">
        <f t="shared" si="420"/>
        <v>86</v>
      </c>
    </row>
    <row r="11944" spans="1:22">
      <c r="A11944" s="34" t="s">
        <v>20</v>
      </c>
      <c r="B11944" s="34" t="s">
        <v>78</v>
      </c>
      <c r="C11944" s="5" t="s">
        <v>205</v>
      </c>
      <c r="D11944" s="35" t="s">
        <v>84</v>
      </c>
      <c r="E11944" s="36" t="s">
        <v>14</v>
      </c>
      <c r="F11944" s="37">
        <v>0</v>
      </c>
      <c r="G11944" s="38">
        <v>0.04</v>
      </c>
      <c r="H11944" s="34">
        <v>0.99818291567169948</v>
      </c>
      <c r="I11944" s="35">
        <v>0.95348087286249705</v>
      </c>
      <c r="J11944" s="35">
        <v>88.491406713990841</v>
      </c>
      <c r="K11944" s="35">
        <v>-0.42713589455050532</v>
      </c>
      <c r="L11944" s="35">
        <v>0.78588955986899578</v>
      </c>
      <c r="M11944" s="35">
        <v>2.7391150559915572E-2</v>
      </c>
      <c r="N11944" s="35">
        <v>0</v>
      </c>
      <c r="O11944" s="35">
        <v>0</v>
      </c>
      <c r="P11944" s="36">
        <v>11</v>
      </c>
      <c r="Q11944" s="37">
        <v>86</v>
      </c>
      <c r="R11944" s="36">
        <v>10</v>
      </c>
      <c r="S11944" s="39">
        <f t="shared" si="419"/>
        <v>86</v>
      </c>
      <c r="T11944" s="34" t="s">
        <v>44</v>
      </c>
      <c r="U11944" s="12">
        <f>(alpha+(beta/(1+EXP((((-1)*ceta)+(delta*LN(speed)))+(epsilon*speed)))))</f>
        <v>1.1183901598404795</v>
      </c>
      <c r="V11944" s="8">
        <f t="shared" si="420"/>
        <v>86</v>
      </c>
    </row>
    <row r="11945" spans="1:22">
      <c r="A11945" s="34" t="s">
        <v>20</v>
      </c>
      <c r="B11945" s="34" t="s">
        <v>78</v>
      </c>
      <c r="C11945" s="5" t="s">
        <v>205</v>
      </c>
      <c r="D11945" s="35" t="s">
        <v>84</v>
      </c>
      <c r="E11945" s="36" t="s">
        <v>18</v>
      </c>
      <c r="F11945" s="37">
        <v>0</v>
      </c>
      <c r="G11945" s="38">
        <v>0.04</v>
      </c>
      <c r="H11945" s="34">
        <v>0.99159159206911107</v>
      </c>
      <c r="I11945" s="35">
        <v>30.404919361182664</v>
      </c>
      <c r="J11945" s="35">
        <v>1.0149718654439925</v>
      </c>
      <c r="K11945" s="35">
        <v>-1.1659313371945115</v>
      </c>
      <c r="L11945" s="35">
        <v>0</v>
      </c>
      <c r="M11945" s="35">
        <v>0</v>
      </c>
      <c r="N11945" s="35">
        <v>0</v>
      </c>
      <c r="O11945" s="35">
        <v>0</v>
      </c>
      <c r="P11945" s="36">
        <v>11</v>
      </c>
      <c r="Q11945" s="37">
        <v>86</v>
      </c>
      <c r="R11945" s="36">
        <v>0</v>
      </c>
      <c r="S11945" s="39">
        <f t="shared" si="419"/>
        <v>86</v>
      </c>
      <c r="T11945" s="34" t="s">
        <v>29</v>
      </c>
      <c r="U11945" s="12">
        <f>((alpha*(beta^speed))*(speed^ceta))</f>
        <v>0.60603238350625421</v>
      </c>
      <c r="V11945" s="8">
        <f t="shared" si="420"/>
        <v>86</v>
      </c>
    </row>
    <row r="11946" spans="1:22">
      <c r="A11946" s="34" t="s">
        <v>20</v>
      </c>
      <c r="B11946" s="34" t="s">
        <v>78</v>
      </c>
      <c r="C11946" s="5" t="s">
        <v>205</v>
      </c>
      <c r="D11946" s="35" t="s">
        <v>84</v>
      </c>
      <c r="E11946" s="36" t="s">
        <v>17</v>
      </c>
      <c r="F11946" s="37">
        <v>0</v>
      </c>
      <c r="G11946" s="38">
        <v>0.04</v>
      </c>
      <c r="H11946" s="34">
        <v>0.98403481238734747</v>
      </c>
      <c r="I11946" s="35">
        <v>3195.1069551194537</v>
      </c>
      <c r="J11946" s="35">
        <v>1.011950607973698</v>
      </c>
      <c r="K11946" s="35">
        <v>-0.72942247271610372</v>
      </c>
      <c r="L11946" s="35">
        <v>0</v>
      </c>
      <c r="M11946" s="35">
        <v>0</v>
      </c>
      <c r="N11946" s="35">
        <v>0</v>
      </c>
      <c r="O11946" s="35">
        <v>0</v>
      </c>
      <c r="P11946" s="36">
        <v>11</v>
      </c>
      <c r="Q11946" s="37">
        <v>86</v>
      </c>
      <c r="R11946" s="36">
        <v>0</v>
      </c>
      <c r="S11946" s="39">
        <f t="shared" si="419"/>
        <v>86</v>
      </c>
      <c r="T11946" s="34" t="s">
        <v>29</v>
      </c>
      <c r="U11946" s="12">
        <f>((alpha*(beta^speed))*(speed^ceta))</f>
        <v>344.44501470662158</v>
      </c>
      <c r="V11946" s="8">
        <f t="shared" si="420"/>
        <v>86</v>
      </c>
    </row>
    <row r="11947" spans="1:22">
      <c r="A11947" s="34" t="s">
        <v>20</v>
      </c>
      <c r="B11947" s="34" t="s">
        <v>78</v>
      </c>
      <c r="C11947" s="5" t="s">
        <v>205</v>
      </c>
      <c r="D11947" s="35" t="s">
        <v>84</v>
      </c>
      <c r="E11947" s="36" t="s">
        <v>15</v>
      </c>
      <c r="F11947" s="37">
        <v>50</v>
      </c>
      <c r="G11947" s="38">
        <v>0.04</v>
      </c>
      <c r="H11947" s="34">
        <v>0.96417223507398619</v>
      </c>
      <c r="I11947" s="35">
        <v>5.6602974600233571</v>
      </c>
      <c r="J11947" s="35">
        <v>56.945924411619615</v>
      </c>
      <c r="K11947" s="35">
        <v>-2.864652093250255</v>
      </c>
      <c r="L11947" s="35">
        <v>-1.495070218459144</v>
      </c>
      <c r="M11947" s="35">
        <v>0.23544608431374048</v>
      </c>
      <c r="N11947" s="35">
        <v>0</v>
      </c>
      <c r="O11947" s="35">
        <v>0</v>
      </c>
      <c r="P11947" s="36">
        <v>11</v>
      </c>
      <c r="Q11947" s="37">
        <v>82</v>
      </c>
      <c r="R11947" s="36">
        <v>10</v>
      </c>
      <c r="S11947" s="39">
        <f t="shared" si="419"/>
        <v>82</v>
      </c>
      <c r="T11947" s="34" t="s">
        <v>44</v>
      </c>
      <c r="U11947" s="12">
        <f>(alpha+(beta/(1+EXP((((-1)*ceta)+(delta*LN(speed)))+(epsilon*speed)))))</f>
        <v>5.6603071853765892</v>
      </c>
      <c r="V11947" s="8">
        <f t="shared" si="420"/>
        <v>82</v>
      </c>
    </row>
    <row r="11948" spans="1:22">
      <c r="A11948" s="34" t="s">
        <v>20</v>
      </c>
      <c r="B11948" s="34" t="s">
        <v>78</v>
      </c>
      <c r="C11948" s="5" t="s">
        <v>205</v>
      </c>
      <c r="D11948" s="35" t="s">
        <v>84</v>
      </c>
      <c r="E11948" s="36" t="s">
        <v>16</v>
      </c>
      <c r="F11948" s="37">
        <v>50</v>
      </c>
      <c r="G11948" s="38">
        <v>0.04</v>
      </c>
      <c r="H11948" s="34">
        <v>0.98852508327997402</v>
      </c>
      <c r="I11948" s="35">
        <v>8.9095094598990787</v>
      </c>
      <c r="J11948" s="35">
        <v>8.2872641667296562E-2</v>
      </c>
      <c r="K11948" s="35">
        <v>116.99999296381088</v>
      </c>
      <c r="L11948" s="35">
        <v>-0.91139748516140928</v>
      </c>
      <c r="M11948" s="35">
        <v>0</v>
      </c>
      <c r="N11948" s="35">
        <v>0</v>
      </c>
      <c r="O11948" s="35">
        <v>0</v>
      </c>
      <c r="P11948" s="36">
        <v>11</v>
      </c>
      <c r="Q11948" s="37">
        <v>82</v>
      </c>
      <c r="R11948" s="36">
        <v>1</v>
      </c>
      <c r="S11948" s="39">
        <f t="shared" si="419"/>
        <v>82</v>
      </c>
      <c r="T11948" s="34" t="s">
        <v>30</v>
      </c>
      <c r="U11948" s="12">
        <f>((alpha*(speed^beta))+(ceta*(speed^delta)))</f>
        <v>14.945135184820733</v>
      </c>
      <c r="V11948" s="8">
        <f t="shared" si="420"/>
        <v>82</v>
      </c>
    </row>
    <row r="11949" spans="1:22">
      <c r="A11949" s="34" t="s">
        <v>20</v>
      </c>
      <c r="B11949" s="34" t="s">
        <v>78</v>
      </c>
      <c r="C11949" s="5" t="s">
        <v>205</v>
      </c>
      <c r="D11949" s="35" t="s">
        <v>84</v>
      </c>
      <c r="E11949" s="36" t="s">
        <v>14</v>
      </c>
      <c r="F11949" s="37">
        <v>50</v>
      </c>
      <c r="G11949" s="38">
        <v>0.04</v>
      </c>
      <c r="H11949" s="34">
        <v>0.99672482543781626</v>
      </c>
      <c r="I11949" s="35">
        <v>0.44323746574433104</v>
      </c>
      <c r="J11949" s="35">
        <v>77.376003644207273</v>
      </c>
      <c r="K11949" s="35">
        <v>8.2504090504549682E-2</v>
      </c>
      <c r="L11949" s="35">
        <v>1.0002558615355559</v>
      </c>
      <c r="M11949" s="35">
        <v>7.9581832496609141E-3</v>
      </c>
      <c r="N11949" s="35">
        <v>0</v>
      </c>
      <c r="O11949" s="35">
        <v>0</v>
      </c>
      <c r="P11949" s="36">
        <v>11</v>
      </c>
      <c r="Q11949" s="37">
        <v>82</v>
      </c>
      <c r="R11949" s="36">
        <v>10</v>
      </c>
      <c r="S11949" s="39">
        <f t="shared" si="419"/>
        <v>82</v>
      </c>
      <c r="T11949" s="34" t="s">
        <v>44</v>
      </c>
      <c r="U11949" s="12">
        <f>(alpha+(beta/(1+EXP((((-1)*ceta)+(delta*LN(speed)))+(epsilon*speed)))))</f>
        <v>0.97258939625044927</v>
      </c>
      <c r="V11949" s="8">
        <f t="shared" si="420"/>
        <v>82</v>
      </c>
    </row>
    <row r="11950" spans="1:22">
      <c r="A11950" s="34" t="s">
        <v>20</v>
      </c>
      <c r="B11950" s="34" t="s">
        <v>78</v>
      </c>
      <c r="C11950" s="5" t="s">
        <v>205</v>
      </c>
      <c r="D11950" s="35" t="s">
        <v>84</v>
      </c>
      <c r="E11950" s="36" t="s">
        <v>18</v>
      </c>
      <c r="F11950" s="37">
        <v>50</v>
      </c>
      <c r="G11950" s="38">
        <v>0.04</v>
      </c>
      <c r="H11950" s="34">
        <v>0.98521165191226479</v>
      </c>
      <c r="I11950" s="35">
        <v>35.412220854637148</v>
      </c>
      <c r="J11950" s="35">
        <v>1.0200017229345504</v>
      </c>
      <c r="K11950" s="35">
        <v>-1.2086376066979025</v>
      </c>
      <c r="L11950" s="35">
        <v>0</v>
      </c>
      <c r="M11950" s="35">
        <v>0</v>
      </c>
      <c r="N11950" s="35">
        <v>0</v>
      </c>
      <c r="O11950" s="35">
        <v>0</v>
      </c>
      <c r="P11950" s="36">
        <v>11</v>
      </c>
      <c r="Q11950" s="37">
        <v>82</v>
      </c>
      <c r="R11950" s="36">
        <v>0</v>
      </c>
      <c r="S11950" s="39">
        <f t="shared" si="419"/>
        <v>82</v>
      </c>
      <c r="T11950" s="34" t="s">
        <v>29</v>
      </c>
      <c r="U11950" s="12">
        <f>((alpha*(beta^speed))*(speed^ceta))</f>
        <v>0.87361485187627241</v>
      </c>
      <c r="V11950" s="8">
        <f t="shared" si="420"/>
        <v>82</v>
      </c>
    </row>
    <row r="11951" spans="1:22">
      <c r="A11951" s="34" t="s">
        <v>20</v>
      </c>
      <c r="B11951" s="34" t="s">
        <v>78</v>
      </c>
      <c r="C11951" s="5" t="s">
        <v>205</v>
      </c>
      <c r="D11951" s="35" t="s">
        <v>84</v>
      </c>
      <c r="E11951" s="36" t="s">
        <v>17</v>
      </c>
      <c r="F11951" s="37">
        <v>50</v>
      </c>
      <c r="G11951" s="38">
        <v>0.04</v>
      </c>
      <c r="H11951" s="34">
        <v>0.97649696819705534</v>
      </c>
      <c r="I11951" s="35">
        <v>99.589255399803875</v>
      </c>
      <c r="J11951" s="35">
        <v>0.26873643472158287</v>
      </c>
      <c r="K11951" s="35">
        <v>4474.1179954791332</v>
      </c>
      <c r="L11951" s="35">
        <v>-0.90702797785163614</v>
      </c>
      <c r="M11951" s="35">
        <v>0</v>
      </c>
      <c r="N11951" s="35">
        <v>0</v>
      </c>
      <c r="O11951" s="35">
        <v>0</v>
      </c>
      <c r="P11951" s="36">
        <v>11</v>
      </c>
      <c r="Q11951" s="37">
        <v>82</v>
      </c>
      <c r="R11951" s="36">
        <v>1</v>
      </c>
      <c r="S11951" s="39">
        <f t="shared" si="419"/>
        <v>82</v>
      </c>
      <c r="T11951" s="34" t="s">
        <v>30</v>
      </c>
      <c r="U11951" s="12">
        <f>((alpha*(speed^beta))+(ceta*(speed^delta)))</f>
        <v>407.67085436545318</v>
      </c>
      <c r="V11951" s="8">
        <f t="shared" si="420"/>
        <v>82</v>
      </c>
    </row>
    <row r="11952" spans="1:22">
      <c r="A11952" s="34" t="s">
        <v>20</v>
      </c>
      <c r="B11952" s="34" t="s">
        <v>78</v>
      </c>
      <c r="C11952" s="5" t="s">
        <v>205</v>
      </c>
      <c r="D11952" s="35" t="s">
        <v>84</v>
      </c>
      <c r="E11952" s="36" t="s">
        <v>15</v>
      </c>
      <c r="F11952" s="37">
        <v>100</v>
      </c>
      <c r="G11952" s="38">
        <v>0.04</v>
      </c>
      <c r="H11952" s="34">
        <v>0.95156593790384592</v>
      </c>
      <c r="I11952" s="35">
        <v>7.2797817288641271</v>
      </c>
      <c r="J11952" s="35">
        <v>199.64497270835568</v>
      </c>
      <c r="K11952" s="35">
        <v>-6.506692883160067</v>
      </c>
      <c r="L11952" s="35">
        <v>-2.9366678901792262</v>
      </c>
      <c r="M11952" s="35">
        <v>0.34104714373813294</v>
      </c>
      <c r="N11952" s="35">
        <v>0</v>
      </c>
      <c r="O11952" s="35">
        <v>0</v>
      </c>
      <c r="P11952" s="36">
        <v>11</v>
      </c>
      <c r="Q11952" s="37">
        <v>71</v>
      </c>
      <c r="R11952" s="36">
        <v>10</v>
      </c>
      <c r="S11952" s="39">
        <f t="shared" si="419"/>
        <v>71</v>
      </c>
      <c r="T11952" s="34" t="s">
        <v>44</v>
      </c>
      <c r="U11952" s="12">
        <f>(alpha+(beta/(1+EXP((((-1)*ceta)+(delta*LN(speed)))+(epsilon*speed)))))</f>
        <v>7.2797842109175992</v>
      </c>
      <c r="V11952" s="8">
        <f t="shared" si="420"/>
        <v>71</v>
      </c>
    </row>
    <row r="11953" spans="1:22">
      <c r="A11953" s="34" t="s">
        <v>20</v>
      </c>
      <c r="B11953" s="34" t="s">
        <v>78</v>
      </c>
      <c r="C11953" s="5" t="s">
        <v>205</v>
      </c>
      <c r="D11953" s="35" t="s">
        <v>84</v>
      </c>
      <c r="E11953" s="36" t="s">
        <v>16</v>
      </c>
      <c r="F11953" s="37">
        <v>100</v>
      </c>
      <c r="G11953" s="38">
        <v>0.04</v>
      </c>
      <c r="H11953" s="34">
        <v>0.98958101045557756</v>
      </c>
      <c r="I11953" s="35">
        <v>94.91664256927821</v>
      </c>
      <c r="J11953" s="35">
        <v>-0.87447791835102273</v>
      </c>
      <c r="K11953" s="35">
        <v>14.050458101947729</v>
      </c>
      <c r="L11953" s="35">
        <v>1.7634749864599827E-2</v>
      </c>
      <c r="M11953" s="35">
        <v>0</v>
      </c>
      <c r="N11953" s="35">
        <v>0</v>
      </c>
      <c r="O11953" s="35">
        <v>0</v>
      </c>
      <c r="P11953" s="36">
        <v>11</v>
      </c>
      <c r="Q11953" s="37">
        <v>71</v>
      </c>
      <c r="R11953" s="36">
        <v>1</v>
      </c>
      <c r="S11953" s="39">
        <f t="shared" si="419"/>
        <v>71</v>
      </c>
      <c r="T11953" s="34" t="s">
        <v>30</v>
      </c>
      <c r="U11953" s="12">
        <f>((alpha*(speed^beta))+(ceta*(speed^delta)))</f>
        <v>17.430107731207755</v>
      </c>
      <c r="V11953" s="8">
        <f t="shared" si="420"/>
        <v>71</v>
      </c>
    </row>
    <row r="11954" spans="1:22">
      <c r="A11954" s="34" t="s">
        <v>20</v>
      </c>
      <c r="B11954" s="34" t="s">
        <v>78</v>
      </c>
      <c r="C11954" s="5" t="s">
        <v>205</v>
      </c>
      <c r="D11954" s="35" t="s">
        <v>84</v>
      </c>
      <c r="E11954" s="36" t="s">
        <v>14</v>
      </c>
      <c r="F11954" s="37">
        <v>100</v>
      </c>
      <c r="G11954" s="38">
        <v>0.04</v>
      </c>
      <c r="H11954" s="34">
        <v>0.99655029972551024</v>
      </c>
      <c r="I11954" s="35">
        <v>67.713452785765412</v>
      </c>
      <c r="J11954" s="35">
        <v>0.99884153951152799</v>
      </c>
      <c r="K11954" s="35">
        <v>-0.95909311673838116</v>
      </c>
      <c r="L11954" s="35">
        <v>0</v>
      </c>
      <c r="M11954" s="35">
        <v>0</v>
      </c>
      <c r="N11954" s="35">
        <v>0</v>
      </c>
      <c r="O11954" s="35">
        <v>0</v>
      </c>
      <c r="P11954" s="36">
        <v>11</v>
      </c>
      <c r="Q11954" s="37">
        <v>71</v>
      </c>
      <c r="R11954" s="36">
        <v>0</v>
      </c>
      <c r="S11954" s="39">
        <f t="shared" si="419"/>
        <v>71</v>
      </c>
      <c r="T11954" s="34" t="s">
        <v>29</v>
      </c>
      <c r="U11954" s="12">
        <f>((alpha*(beta^speed))*(speed^ceta))</f>
        <v>1.0456927342739033</v>
      </c>
      <c r="V11954" s="8">
        <f t="shared" si="420"/>
        <v>71</v>
      </c>
    </row>
    <row r="11955" spans="1:22">
      <c r="A11955" s="34" t="s">
        <v>20</v>
      </c>
      <c r="B11955" s="34" t="s">
        <v>78</v>
      </c>
      <c r="C11955" s="5" t="s">
        <v>205</v>
      </c>
      <c r="D11955" s="35" t="s">
        <v>84</v>
      </c>
      <c r="E11955" s="36" t="s">
        <v>18</v>
      </c>
      <c r="F11955" s="37">
        <v>100</v>
      </c>
      <c r="G11955" s="38">
        <v>0.04</v>
      </c>
      <c r="H11955" s="34">
        <v>0.98384252841972752</v>
      </c>
      <c r="I11955" s="35">
        <v>1.0489906035077612</v>
      </c>
      <c r="J11955" s="35">
        <v>2.4290226046602217</v>
      </c>
      <c r="K11955" s="35">
        <v>6.838278063558592</v>
      </c>
      <c r="L11955" s="35">
        <v>2.3715677799759298</v>
      </c>
      <c r="M11955" s="35">
        <v>5.1991221276187299E-2</v>
      </c>
      <c r="N11955" s="35">
        <v>0</v>
      </c>
      <c r="O11955" s="35">
        <v>0</v>
      </c>
      <c r="P11955" s="36">
        <v>11</v>
      </c>
      <c r="Q11955" s="37">
        <v>71</v>
      </c>
      <c r="R11955" s="36">
        <v>10</v>
      </c>
      <c r="S11955" s="39">
        <f t="shared" si="419"/>
        <v>71</v>
      </c>
      <c r="T11955" s="34" t="s">
        <v>44</v>
      </c>
      <c r="U11955" s="12">
        <f>(alpha+(beta/(1+EXP((((-1)*ceta)+(delta*LN(speed)))+(epsilon*speed)))))</f>
        <v>1.0512884328161387</v>
      </c>
      <c r="V11955" s="8">
        <f t="shared" si="420"/>
        <v>71</v>
      </c>
    </row>
    <row r="11956" spans="1:22">
      <c r="A11956" s="34" t="s">
        <v>20</v>
      </c>
      <c r="B11956" s="34" t="s">
        <v>78</v>
      </c>
      <c r="C11956" s="5" t="s">
        <v>205</v>
      </c>
      <c r="D11956" s="35" t="s">
        <v>84</v>
      </c>
      <c r="E11956" s="36" t="s">
        <v>17</v>
      </c>
      <c r="F11956" s="37">
        <v>100</v>
      </c>
      <c r="G11956" s="38">
        <v>0.04</v>
      </c>
      <c r="H11956" s="34">
        <v>0.97477320750899699</v>
      </c>
      <c r="I11956" s="35">
        <v>290.54870523598908</v>
      </c>
      <c r="J11956" s="35">
        <v>8.9920450081533876E-2</v>
      </c>
      <c r="K11956" s="35">
        <v>5339.6251627949759</v>
      </c>
      <c r="L11956" s="35">
        <v>-1.0833327102374541</v>
      </c>
      <c r="M11956" s="35">
        <v>0</v>
      </c>
      <c r="N11956" s="35">
        <v>0</v>
      </c>
      <c r="O11956" s="35">
        <v>0</v>
      </c>
      <c r="P11956" s="36">
        <v>11</v>
      </c>
      <c r="Q11956" s="37">
        <v>71</v>
      </c>
      <c r="R11956" s="36">
        <v>1</v>
      </c>
      <c r="S11956" s="39">
        <f t="shared" si="419"/>
        <v>71</v>
      </c>
      <c r="T11956" s="34" t="s">
        <v>30</v>
      </c>
      <c r="U11956" s="12">
        <f>((alpha*(speed^beta))+(ceta*(speed^delta)))</f>
        <v>478.990963131927</v>
      </c>
      <c r="V11956" s="8">
        <f t="shared" si="420"/>
        <v>71</v>
      </c>
    </row>
    <row r="11957" spans="1:22">
      <c r="A11957" s="34" t="s">
        <v>20</v>
      </c>
      <c r="B11957" s="34" t="s">
        <v>78</v>
      </c>
      <c r="C11957" s="5" t="s">
        <v>205</v>
      </c>
      <c r="D11957" s="35" t="s">
        <v>84</v>
      </c>
      <c r="E11957" s="36" t="s">
        <v>15</v>
      </c>
      <c r="F11957" s="37">
        <v>0</v>
      </c>
      <c r="G11957" s="38">
        <v>0.06</v>
      </c>
      <c r="H11957" s="34">
        <v>0.97129437610838121</v>
      </c>
      <c r="I11957" s="35">
        <v>5.5660711241071112</v>
      </c>
      <c r="J11957" s="35">
        <v>154.09459699730201</v>
      </c>
      <c r="K11957" s="35">
        <v>-5.3085645582328862</v>
      </c>
      <c r="L11957" s="35">
        <v>-2.2716483596909272</v>
      </c>
      <c r="M11957" s="35">
        <v>0.28507916624328428</v>
      </c>
      <c r="N11957" s="35">
        <v>0</v>
      </c>
      <c r="O11957" s="35">
        <v>0</v>
      </c>
      <c r="P11957" s="36">
        <v>11</v>
      </c>
      <c r="Q11957" s="37">
        <v>80</v>
      </c>
      <c r="R11957" s="36">
        <v>10</v>
      </c>
      <c r="S11957" s="39">
        <f t="shared" si="419"/>
        <v>80</v>
      </c>
      <c r="T11957" s="34" t="s">
        <v>44</v>
      </c>
      <c r="U11957" s="12">
        <f>(alpha+(beta/(1+EXP((((-1)*ceta)+(delta*LN(speed)))+(epsilon*speed)))))</f>
        <v>5.5660731230190148</v>
      </c>
      <c r="V11957" s="8">
        <f t="shared" si="420"/>
        <v>80</v>
      </c>
    </row>
    <row r="11958" spans="1:22">
      <c r="A11958" s="34" t="s">
        <v>20</v>
      </c>
      <c r="B11958" s="34" t="s">
        <v>78</v>
      </c>
      <c r="C11958" s="5" t="s">
        <v>205</v>
      </c>
      <c r="D11958" s="35" t="s">
        <v>84</v>
      </c>
      <c r="E11958" s="36" t="s">
        <v>16</v>
      </c>
      <c r="F11958" s="37">
        <v>0</v>
      </c>
      <c r="G11958" s="38">
        <v>0.06</v>
      </c>
      <c r="H11958" s="34">
        <v>0.9952827466385944</v>
      </c>
      <c r="I11958" s="35">
        <v>139.85003487300662</v>
      </c>
      <c r="J11958" s="35">
        <v>-0.99842799795229009</v>
      </c>
      <c r="K11958" s="35">
        <v>9.8201987099095334</v>
      </c>
      <c r="L11958" s="35">
        <v>7.5440940610550511E-2</v>
      </c>
      <c r="M11958" s="35">
        <v>0</v>
      </c>
      <c r="N11958" s="35">
        <v>0</v>
      </c>
      <c r="O11958" s="35">
        <v>0</v>
      </c>
      <c r="P11958" s="36">
        <v>11</v>
      </c>
      <c r="Q11958" s="37">
        <v>80</v>
      </c>
      <c r="R11958" s="36">
        <v>1</v>
      </c>
      <c r="S11958" s="39">
        <f t="shared" si="419"/>
        <v>80</v>
      </c>
      <c r="T11958" s="34" t="s">
        <v>30</v>
      </c>
      <c r="U11958" s="12">
        <f>((alpha*(speed^beta))+(ceta*(speed^delta)))</f>
        <v>15.427774897844127</v>
      </c>
      <c r="V11958" s="8">
        <f t="shared" si="420"/>
        <v>80</v>
      </c>
    </row>
    <row r="11959" spans="1:22">
      <c r="A11959" s="34" t="s">
        <v>20</v>
      </c>
      <c r="B11959" s="34" t="s">
        <v>78</v>
      </c>
      <c r="C11959" s="5" t="s">
        <v>205</v>
      </c>
      <c r="D11959" s="35" t="s">
        <v>84</v>
      </c>
      <c r="E11959" s="36" t="s">
        <v>14</v>
      </c>
      <c r="F11959" s="37">
        <v>0</v>
      </c>
      <c r="G11959" s="38">
        <v>0.06</v>
      </c>
      <c r="H11959" s="34">
        <v>0.99685543262551057</v>
      </c>
      <c r="I11959" s="35">
        <v>68.834788244066161</v>
      </c>
      <c r="J11959" s="35">
        <v>0.9985719525073864</v>
      </c>
      <c r="K11959" s="35">
        <v>-0.94672305361930398</v>
      </c>
      <c r="L11959" s="35">
        <v>0</v>
      </c>
      <c r="M11959" s="35">
        <v>0</v>
      </c>
      <c r="N11959" s="35">
        <v>0</v>
      </c>
      <c r="O11959" s="35">
        <v>0</v>
      </c>
      <c r="P11959" s="36">
        <v>11</v>
      </c>
      <c r="Q11959" s="37">
        <v>80</v>
      </c>
      <c r="R11959" s="36">
        <v>0</v>
      </c>
      <c r="S11959" s="39">
        <f t="shared" si="419"/>
        <v>80</v>
      </c>
      <c r="T11959" s="34" t="s">
        <v>29</v>
      </c>
      <c r="U11959" s="12">
        <f>((alpha*(beta^speed))*(speed^ceta))</f>
        <v>0.96929931291521809</v>
      </c>
      <c r="V11959" s="8">
        <f t="shared" si="420"/>
        <v>80</v>
      </c>
    </row>
    <row r="11960" spans="1:22">
      <c r="A11960" s="34" t="s">
        <v>20</v>
      </c>
      <c r="B11960" s="34" t="s">
        <v>78</v>
      </c>
      <c r="C11960" s="5" t="s">
        <v>205</v>
      </c>
      <c r="D11960" s="35" t="s">
        <v>84</v>
      </c>
      <c r="E11960" s="36" t="s">
        <v>18</v>
      </c>
      <c r="F11960" s="37">
        <v>0</v>
      </c>
      <c r="G11960" s="38">
        <v>0.06</v>
      </c>
      <c r="H11960" s="34">
        <v>0.98968666552416973</v>
      </c>
      <c r="I11960" s="35">
        <v>0.85129755377755933</v>
      </c>
      <c r="J11960" s="35">
        <v>3.4634794104900988</v>
      </c>
      <c r="K11960" s="35">
        <v>3.0842879293788066</v>
      </c>
      <c r="L11960" s="35">
        <v>0.90966284771077177</v>
      </c>
      <c r="M11960" s="35">
        <v>0.10427349117788996</v>
      </c>
      <c r="N11960" s="35">
        <v>0</v>
      </c>
      <c r="O11960" s="35">
        <v>0</v>
      </c>
      <c r="P11960" s="36">
        <v>11</v>
      </c>
      <c r="Q11960" s="37">
        <v>80</v>
      </c>
      <c r="R11960" s="36">
        <v>10</v>
      </c>
      <c r="S11960" s="39">
        <f t="shared" si="419"/>
        <v>80</v>
      </c>
      <c r="T11960" s="34" t="s">
        <v>44</v>
      </c>
      <c r="U11960" s="12">
        <f>(alpha+(beta/(1+EXP((((-1)*ceta)+(delta*LN(speed)))+(epsilon*speed)))))</f>
        <v>0.85163248638871447</v>
      </c>
      <c r="V11960" s="8">
        <f t="shared" si="420"/>
        <v>80</v>
      </c>
    </row>
    <row r="11961" spans="1:22">
      <c r="A11961" s="34" t="s">
        <v>20</v>
      </c>
      <c r="B11961" s="34" t="s">
        <v>78</v>
      </c>
      <c r="C11961" s="5" t="s">
        <v>205</v>
      </c>
      <c r="D11961" s="35" t="s">
        <v>84</v>
      </c>
      <c r="E11961" s="36" t="s">
        <v>17</v>
      </c>
      <c r="F11961" s="37">
        <v>0</v>
      </c>
      <c r="G11961" s="38">
        <v>0.06</v>
      </c>
      <c r="H11961" s="34">
        <v>0.98470902953408235</v>
      </c>
      <c r="I11961" s="35">
        <v>4931.9832873811156</v>
      </c>
      <c r="J11961" s="35">
        <v>-0.93756671396436331</v>
      </c>
      <c r="K11961" s="35">
        <v>90.421028553605097</v>
      </c>
      <c r="L11961" s="35">
        <v>0.30088022741048781</v>
      </c>
      <c r="M11961" s="35">
        <v>0</v>
      </c>
      <c r="N11961" s="35">
        <v>0</v>
      </c>
      <c r="O11961" s="35">
        <v>0</v>
      </c>
      <c r="P11961" s="36">
        <v>11</v>
      </c>
      <c r="Q11961" s="37">
        <v>80</v>
      </c>
      <c r="R11961" s="36">
        <v>1</v>
      </c>
      <c r="S11961" s="39">
        <f t="shared" si="419"/>
        <v>80</v>
      </c>
      <c r="T11961" s="34" t="s">
        <v>30</v>
      </c>
      <c r="U11961" s="12">
        <f>((alpha*(speed^beta))+(ceta*(speed^delta)))</f>
        <v>419.0139149538137</v>
      </c>
      <c r="V11961" s="8">
        <f t="shared" si="420"/>
        <v>80</v>
      </c>
    </row>
    <row r="11962" spans="1:22">
      <c r="A11962" s="34" t="s">
        <v>20</v>
      </c>
      <c r="B11962" s="34" t="s">
        <v>78</v>
      </c>
      <c r="C11962" s="5" t="s">
        <v>205</v>
      </c>
      <c r="D11962" s="35" t="s">
        <v>84</v>
      </c>
      <c r="E11962" s="36" t="s">
        <v>15</v>
      </c>
      <c r="F11962" s="37">
        <v>50</v>
      </c>
      <c r="G11962" s="38">
        <v>0.06</v>
      </c>
      <c r="H11962" s="34">
        <v>0.95843228154822069</v>
      </c>
      <c r="I11962" s="35">
        <v>7.2667141048053194</v>
      </c>
      <c r="J11962" s="35">
        <v>8.7967913480058275</v>
      </c>
      <c r="K11962" s="35">
        <v>22.011519673256338</v>
      </c>
      <c r="L11962" s="35">
        <v>9.1879610422004454</v>
      </c>
      <c r="M11962" s="35">
        <v>-0.21626928284978375</v>
      </c>
      <c r="N11962" s="35">
        <v>0</v>
      </c>
      <c r="O11962" s="35">
        <v>0</v>
      </c>
      <c r="P11962" s="36">
        <v>11</v>
      </c>
      <c r="Q11962" s="37">
        <v>66</v>
      </c>
      <c r="R11962" s="36">
        <v>10</v>
      </c>
      <c r="S11962" s="39">
        <f t="shared" si="419"/>
        <v>66</v>
      </c>
      <c r="T11962" s="34" t="s">
        <v>44</v>
      </c>
      <c r="U11962" s="12">
        <f>(alpha+(beta/(1+EXP((((-1)*ceta)+(delta*LN(speed)))+(epsilon*speed)))))</f>
        <v>8.1370420032734838</v>
      </c>
      <c r="V11962" s="8">
        <f t="shared" si="420"/>
        <v>66</v>
      </c>
    </row>
    <row r="11963" spans="1:22">
      <c r="A11963" s="34" t="s">
        <v>20</v>
      </c>
      <c r="B11963" s="34" t="s">
        <v>78</v>
      </c>
      <c r="C11963" s="5" t="s">
        <v>205</v>
      </c>
      <c r="D11963" s="35" t="s">
        <v>84</v>
      </c>
      <c r="E11963" s="36" t="s">
        <v>16</v>
      </c>
      <c r="F11963" s="37">
        <v>50</v>
      </c>
      <c r="G11963" s="38">
        <v>0.06</v>
      </c>
      <c r="H11963" s="34">
        <v>0.99654393932356378</v>
      </c>
      <c r="I11963" s="35">
        <v>104.47031945231373</v>
      </c>
      <c r="J11963" s="35">
        <v>-0.88230431164231593</v>
      </c>
      <c r="K11963" s="35">
        <v>13.678023253847364</v>
      </c>
      <c r="L11963" s="35">
        <v>4.4507271070901563E-2</v>
      </c>
      <c r="M11963" s="35">
        <v>0</v>
      </c>
      <c r="N11963" s="35">
        <v>0</v>
      </c>
      <c r="O11963" s="35">
        <v>0</v>
      </c>
      <c r="P11963" s="36">
        <v>11</v>
      </c>
      <c r="Q11963" s="37">
        <v>66</v>
      </c>
      <c r="R11963" s="36">
        <v>1</v>
      </c>
      <c r="S11963" s="39">
        <f t="shared" si="419"/>
        <v>66</v>
      </c>
      <c r="T11963" s="34" t="s">
        <v>30</v>
      </c>
      <c r="U11963" s="12">
        <f>((alpha*(speed^beta))+(ceta*(speed^delta)))</f>
        <v>19.073661842189175</v>
      </c>
      <c r="V11963" s="8">
        <f t="shared" si="420"/>
        <v>66</v>
      </c>
    </row>
    <row r="11964" spans="1:22">
      <c r="A11964" s="34" t="s">
        <v>20</v>
      </c>
      <c r="B11964" s="34" t="s">
        <v>78</v>
      </c>
      <c r="C11964" s="5" t="s">
        <v>205</v>
      </c>
      <c r="D11964" s="35" t="s">
        <v>84</v>
      </c>
      <c r="E11964" s="36" t="s">
        <v>14</v>
      </c>
      <c r="F11964" s="37">
        <v>50</v>
      </c>
      <c r="G11964" s="38">
        <v>0.06</v>
      </c>
      <c r="H11964" s="34">
        <v>0.99741155877738796</v>
      </c>
      <c r="I11964" s="35">
        <v>65.976236137489877</v>
      </c>
      <c r="J11964" s="35">
        <v>0.99780812249961193</v>
      </c>
      <c r="K11964" s="35">
        <v>-0.93783206219374948</v>
      </c>
      <c r="L11964" s="35">
        <v>0</v>
      </c>
      <c r="M11964" s="35">
        <v>0</v>
      </c>
      <c r="N11964" s="35">
        <v>0</v>
      </c>
      <c r="O11964" s="35">
        <v>0</v>
      </c>
      <c r="P11964" s="36">
        <v>11</v>
      </c>
      <c r="Q11964" s="37">
        <v>66</v>
      </c>
      <c r="R11964" s="36">
        <v>0</v>
      </c>
      <c r="S11964" s="39">
        <f t="shared" si="419"/>
        <v>66</v>
      </c>
      <c r="T11964" s="34" t="s">
        <v>29</v>
      </c>
      <c r="U11964" s="12">
        <f>((alpha*(beta^speed))*(speed^ceta))</f>
        <v>1.1221869128333932</v>
      </c>
      <c r="V11964" s="8">
        <f t="shared" si="420"/>
        <v>66</v>
      </c>
    </row>
    <row r="11965" spans="1:22">
      <c r="A11965" s="34" t="s">
        <v>20</v>
      </c>
      <c r="B11965" s="34" t="s">
        <v>78</v>
      </c>
      <c r="C11965" s="5" t="s">
        <v>205</v>
      </c>
      <c r="D11965" s="35" t="s">
        <v>84</v>
      </c>
      <c r="E11965" s="36" t="s">
        <v>18</v>
      </c>
      <c r="F11965" s="37">
        <v>50</v>
      </c>
      <c r="G11965" s="38">
        <v>0.06</v>
      </c>
      <c r="H11965" s="34">
        <v>0.98478135022790991</v>
      </c>
      <c r="I11965" s="35">
        <v>1.0945298044026857</v>
      </c>
      <c r="J11965" s="35">
        <v>1.979447830210634</v>
      </c>
      <c r="K11965" s="35">
        <v>13.215170441434527</v>
      </c>
      <c r="L11965" s="35">
        <v>5.2319792876677056</v>
      </c>
      <c r="M11965" s="35">
        <v>-6.7808932961870363E-2</v>
      </c>
      <c r="N11965" s="35">
        <v>0</v>
      </c>
      <c r="O11965" s="35">
        <v>0</v>
      </c>
      <c r="P11965" s="36">
        <v>11</v>
      </c>
      <c r="Q11965" s="37">
        <v>66</v>
      </c>
      <c r="R11965" s="36">
        <v>10</v>
      </c>
      <c r="S11965" s="39">
        <f t="shared" si="419"/>
        <v>66</v>
      </c>
      <c r="T11965" s="34" t="s">
        <v>44</v>
      </c>
      <c r="U11965" s="12">
        <f>(alpha+(beta/(1+EXP((((-1)*ceta)+(delta*LN(speed)))+(epsilon*speed)))))</f>
        <v>1.1229327688258954</v>
      </c>
      <c r="V11965" s="8">
        <f t="shared" si="420"/>
        <v>66</v>
      </c>
    </row>
    <row r="11966" spans="1:22">
      <c r="A11966" s="34" t="s">
        <v>20</v>
      </c>
      <c r="B11966" s="34" t="s">
        <v>78</v>
      </c>
      <c r="C11966" s="5" t="s">
        <v>205</v>
      </c>
      <c r="D11966" s="35" t="s">
        <v>84</v>
      </c>
      <c r="E11966" s="36" t="s">
        <v>17</v>
      </c>
      <c r="F11966" s="37">
        <v>50</v>
      </c>
      <c r="G11966" s="38">
        <v>0.06</v>
      </c>
      <c r="H11966" s="34">
        <v>0.98437628035138469</v>
      </c>
      <c r="I11966" s="35">
        <v>5001.067511492558</v>
      </c>
      <c r="J11966" s="35">
        <v>-1.0111266576867839</v>
      </c>
      <c r="K11966" s="35">
        <v>240.66673902819784</v>
      </c>
      <c r="L11966" s="35">
        <v>0.1504075446907634</v>
      </c>
      <c r="M11966" s="35">
        <v>0</v>
      </c>
      <c r="N11966" s="35">
        <v>0</v>
      </c>
      <c r="O11966" s="35">
        <v>0</v>
      </c>
      <c r="P11966" s="36">
        <v>11</v>
      </c>
      <c r="Q11966" s="37">
        <v>66</v>
      </c>
      <c r="R11966" s="36">
        <v>1</v>
      </c>
      <c r="S11966" s="39">
        <f t="shared" si="419"/>
        <v>66</v>
      </c>
      <c r="T11966" s="34" t="s">
        <v>30</v>
      </c>
      <c r="U11966" s="12">
        <f>((alpha*(speed^beta))+(ceta*(speed^delta)))</f>
        <v>524.27125533455364</v>
      </c>
      <c r="V11966" s="8">
        <f t="shared" si="420"/>
        <v>66</v>
      </c>
    </row>
    <row r="11967" spans="1:22">
      <c r="A11967" s="34" t="s">
        <v>20</v>
      </c>
      <c r="B11967" s="34" t="s">
        <v>78</v>
      </c>
      <c r="C11967" s="5" t="s">
        <v>205</v>
      </c>
      <c r="D11967" s="35" t="s">
        <v>84</v>
      </c>
      <c r="E11967" s="36" t="s">
        <v>15</v>
      </c>
      <c r="F11967" s="37">
        <v>100</v>
      </c>
      <c r="G11967" s="38">
        <v>0.06</v>
      </c>
      <c r="H11967" s="34">
        <v>0.83604955753777654</v>
      </c>
      <c r="I11967" s="35">
        <v>211.85883043938628</v>
      </c>
      <c r="J11967" s="35">
        <v>1.0356087011570445</v>
      </c>
      <c r="K11967" s="35">
        <v>-1.1788016332531308</v>
      </c>
      <c r="L11967" s="35">
        <v>0</v>
      </c>
      <c r="M11967" s="35">
        <v>0</v>
      </c>
      <c r="N11967" s="35">
        <v>0</v>
      </c>
      <c r="O11967" s="35">
        <v>0</v>
      </c>
      <c r="P11967" s="36">
        <v>11</v>
      </c>
      <c r="Q11967" s="37">
        <v>55</v>
      </c>
      <c r="R11967" s="36">
        <v>0</v>
      </c>
      <c r="S11967" s="39">
        <f t="shared" si="419"/>
        <v>55</v>
      </c>
      <c r="T11967" s="34" t="s">
        <v>29</v>
      </c>
      <c r="U11967" s="12">
        <f>((alpha*(beta^speed))*(speed^ceta))</f>
        <v>12.890423285566985</v>
      </c>
      <c r="V11967" s="8">
        <f t="shared" si="420"/>
        <v>55</v>
      </c>
    </row>
    <row r="11968" spans="1:22">
      <c r="A11968" s="34" t="s">
        <v>20</v>
      </c>
      <c r="B11968" s="34" t="s">
        <v>78</v>
      </c>
      <c r="C11968" s="5" t="s">
        <v>205</v>
      </c>
      <c r="D11968" s="35" t="s">
        <v>84</v>
      </c>
      <c r="E11968" s="36" t="s">
        <v>16</v>
      </c>
      <c r="F11968" s="37">
        <v>100</v>
      </c>
      <c r="G11968" s="38">
        <v>0.06</v>
      </c>
      <c r="H11968" s="34">
        <v>0.99499376365869252</v>
      </c>
      <c r="I11968" s="35">
        <v>3.3084344590004973</v>
      </c>
      <c r="J11968" s="35">
        <v>2.9499053509505364</v>
      </c>
      <c r="K11968" s="35">
        <v>-5.6589134605502633E-2</v>
      </c>
      <c r="L11968" s="35">
        <v>0</v>
      </c>
      <c r="M11968" s="35">
        <v>0</v>
      </c>
      <c r="N11968" s="35">
        <v>0</v>
      </c>
      <c r="O11968" s="35">
        <v>0</v>
      </c>
      <c r="P11968" s="36">
        <v>11</v>
      </c>
      <c r="Q11968" s="37">
        <v>55</v>
      </c>
      <c r="R11968" s="36">
        <v>13</v>
      </c>
      <c r="S11968" s="39">
        <f t="shared" si="419"/>
        <v>55</v>
      </c>
      <c r="T11968" s="34" t="s">
        <v>50</v>
      </c>
      <c r="U11968" s="12">
        <f>EXP((alpha+(beta/speed))+(ceta*LN(speed)))</f>
        <v>22.995477926721698</v>
      </c>
      <c r="V11968" s="8">
        <f t="shared" si="420"/>
        <v>55</v>
      </c>
    </row>
    <row r="11969" spans="1:22">
      <c r="A11969" s="34" t="s">
        <v>20</v>
      </c>
      <c r="B11969" s="34" t="s">
        <v>78</v>
      </c>
      <c r="C11969" s="5" t="s">
        <v>205</v>
      </c>
      <c r="D11969" s="35" t="s">
        <v>84</v>
      </c>
      <c r="E11969" s="36" t="s">
        <v>14</v>
      </c>
      <c r="F11969" s="37">
        <v>100</v>
      </c>
      <c r="G11969" s="38">
        <v>0.06</v>
      </c>
      <c r="H11969" s="34">
        <v>0.99627609793506144</v>
      </c>
      <c r="I11969" s="35">
        <v>54.658797412017506</v>
      </c>
      <c r="J11969" s="35">
        <v>0.99203482824943701</v>
      </c>
      <c r="K11969" s="35">
        <v>-0.84698808213015087</v>
      </c>
      <c r="L11969" s="35">
        <v>0</v>
      </c>
      <c r="M11969" s="35">
        <v>0</v>
      </c>
      <c r="N11969" s="35">
        <v>0</v>
      </c>
      <c r="O11969" s="35">
        <v>0</v>
      </c>
      <c r="P11969" s="36">
        <v>11</v>
      </c>
      <c r="Q11969" s="37">
        <v>55</v>
      </c>
      <c r="R11969" s="36">
        <v>0</v>
      </c>
      <c r="S11969" s="39">
        <f t="shared" si="419"/>
        <v>55</v>
      </c>
      <c r="T11969" s="34" t="s">
        <v>29</v>
      </c>
      <c r="U11969" s="12">
        <f>((alpha*(beta^speed))*(speed^ceta))</f>
        <v>1.1818822024311713</v>
      </c>
      <c r="V11969" s="8">
        <f t="shared" si="420"/>
        <v>55</v>
      </c>
    </row>
    <row r="11970" spans="1:22">
      <c r="A11970" s="34" t="s">
        <v>20</v>
      </c>
      <c r="B11970" s="34" t="s">
        <v>78</v>
      </c>
      <c r="C11970" s="5" t="s">
        <v>205</v>
      </c>
      <c r="D11970" s="35" t="s">
        <v>84</v>
      </c>
      <c r="E11970" s="36" t="s">
        <v>18</v>
      </c>
      <c r="F11970" s="37">
        <v>100</v>
      </c>
      <c r="G11970" s="38">
        <v>0.06</v>
      </c>
      <c r="H11970" s="34">
        <v>0.95728277194563471</v>
      </c>
      <c r="I11970" s="35">
        <v>1.5444047197250101</v>
      </c>
      <c r="J11970" s="35">
        <v>1.4574471325957397</v>
      </c>
      <c r="K11970" s="35">
        <v>26.94447300512234</v>
      </c>
      <c r="L11970" s="35">
        <v>11.392970041257209</v>
      </c>
      <c r="M11970" s="35">
        <v>-0.28937289060214294</v>
      </c>
      <c r="N11970" s="35">
        <v>0</v>
      </c>
      <c r="O11970" s="35">
        <v>0</v>
      </c>
      <c r="P11970" s="36">
        <v>11</v>
      </c>
      <c r="Q11970" s="37">
        <v>55</v>
      </c>
      <c r="R11970" s="36">
        <v>10</v>
      </c>
      <c r="S11970" s="39">
        <f t="shared" ref="S11970:S12033" si="421">V11970</f>
        <v>55</v>
      </c>
      <c r="T11970" s="34" t="s">
        <v>44</v>
      </c>
      <c r="U11970" s="12">
        <f>(alpha+(beta/(1+EXP((((-1)*ceta)+(delta*LN(speed)))+(epsilon*speed)))))</f>
        <v>1.6283111460456723</v>
      </c>
      <c r="V11970" s="8">
        <f t="shared" ref="V11970:V12033" si="422">IF($V$1&lt;P11970,P11970,IF($V$1&gt;Q11970,Q11970,$V$1))</f>
        <v>55</v>
      </c>
    </row>
    <row r="11971" spans="1:22">
      <c r="A11971" s="34" t="s">
        <v>20</v>
      </c>
      <c r="B11971" s="34" t="s">
        <v>78</v>
      </c>
      <c r="C11971" s="5" t="s">
        <v>205</v>
      </c>
      <c r="D11971" s="35" t="s">
        <v>84</v>
      </c>
      <c r="E11971" s="36" t="s">
        <v>17</v>
      </c>
      <c r="F11971" s="37">
        <v>100</v>
      </c>
      <c r="G11971" s="38">
        <v>0.06</v>
      </c>
      <c r="H11971" s="34">
        <v>0.97217355785931225</v>
      </c>
      <c r="I11971" s="35">
        <v>553.95868838174272</v>
      </c>
      <c r="J11971" s="35">
        <v>3.6208239380846621E-2</v>
      </c>
      <c r="K11971" s="35">
        <v>13587.470935776295</v>
      </c>
      <c r="L11971" s="35">
        <v>-1.6193295668165757</v>
      </c>
      <c r="M11971" s="35">
        <v>0</v>
      </c>
      <c r="N11971" s="35">
        <v>0</v>
      </c>
      <c r="O11971" s="35">
        <v>0</v>
      </c>
      <c r="P11971" s="36">
        <v>11</v>
      </c>
      <c r="Q11971" s="37">
        <v>55</v>
      </c>
      <c r="R11971" s="36">
        <v>1</v>
      </c>
      <c r="S11971" s="39">
        <f t="shared" si="421"/>
        <v>55</v>
      </c>
      <c r="T11971" s="34" t="s">
        <v>30</v>
      </c>
      <c r="U11971" s="12">
        <f>((alpha*(speed^beta))+(ceta*(speed^delta)))</f>
        <v>661.11112906574795</v>
      </c>
      <c r="V11971" s="8">
        <f t="shared" si="422"/>
        <v>55</v>
      </c>
    </row>
    <row r="11972" spans="1:22">
      <c r="A11972" s="34" t="s">
        <v>20</v>
      </c>
      <c r="B11972" s="34" t="s">
        <v>78</v>
      </c>
      <c r="C11972" s="5" t="s">
        <v>206</v>
      </c>
      <c r="D11972" s="35" t="s">
        <v>85</v>
      </c>
      <c r="E11972" s="36" t="s">
        <v>15</v>
      </c>
      <c r="F11972" s="37">
        <v>0</v>
      </c>
      <c r="G11972" s="38">
        <v>0</v>
      </c>
      <c r="H11972" s="34">
        <v>0.99228431554891094</v>
      </c>
      <c r="I11972" s="35">
        <v>0.809206748030315</v>
      </c>
      <c r="J11972" s="35">
        <v>19.953993225187517</v>
      </c>
      <c r="K11972" s="35">
        <v>2.6469596113837611E-2</v>
      </c>
      <c r="L11972" s="35">
        <v>0.61089377008087253</v>
      </c>
      <c r="M11972" s="35">
        <v>4.6583888622338948E-2</v>
      </c>
      <c r="N11972" s="35">
        <v>0</v>
      </c>
      <c r="O11972" s="35">
        <v>0</v>
      </c>
      <c r="P11972" s="36">
        <v>11</v>
      </c>
      <c r="Q11972" s="37">
        <v>86</v>
      </c>
      <c r="R11972" s="36">
        <v>10</v>
      </c>
      <c r="S11972" s="39">
        <f t="shared" si="421"/>
        <v>86</v>
      </c>
      <c r="T11972" s="34" t="s">
        <v>44</v>
      </c>
      <c r="U11972" s="12">
        <f>(alpha+(beta/(1+EXP((((-1)*ceta)+(delta*LN(speed)))+(epsilon*speed)))))</f>
        <v>0.83371666106250419</v>
      </c>
      <c r="V11972" s="8">
        <f t="shared" si="422"/>
        <v>86</v>
      </c>
    </row>
    <row r="11973" spans="1:22">
      <c r="A11973" s="34" t="s">
        <v>20</v>
      </c>
      <c r="B11973" s="34" t="s">
        <v>78</v>
      </c>
      <c r="C11973" s="5" t="s">
        <v>206</v>
      </c>
      <c r="D11973" s="35" t="s">
        <v>85</v>
      </c>
      <c r="E11973" s="36" t="s">
        <v>16</v>
      </c>
      <c r="F11973" s="37">
        <v>0</v>
      </c>
      <c r="G11973" s="38">
        <v>0</v>
      </c>
      <c r="H11973" s="34">
        <v>0.97904967595029546</v>
      </c>
      <c r="I11973" s="35">
        <v>115.05527100501345</v>
      </c>
      <c r="J11973" s="35">
        <v>-1.1470429760463945</v>
      </c>
      <c r="K11973" s="35">
        <v>5.7967875542043075</v>
      </c>
      <c r="L11973" s="35">
        <v>-0.11385910830252462</v>
      </c>
      <c r="M11973" s="35">
        <v>0</v>
      </c>
      <c r="N11973" s="35">
        <v>0</v>
      </c>
      <c r="O11973" s="35">
        <v>0</v>
      </c>
      <c r="P11973" s="36">
        <v>11</v>
      </c>
      <c r="Q11973" s="37">
        <v>86</v>
      </c>
      <c r="R11973" s="36">
        <v>1</v>
      </c>
      <c r="S11973" s="39">
        <f t="shared" si="421"/>
        <v>86</v>
      </c>
      <c r="T11973" s="34" t="s">
        <v>30</v>
      </c>
      <c r="U11973" s="12">
        <f>((alpha*(speed^beta))+(ceta*(speed^delta)))</f>
        <v>4.1857674273580674</v>
      </c>
      <c r="V11973" s="8">
        <f t="shared" si="422"/>
        <v>86</v>
      </c>
    </row>
    <row r="11974" spans="1:22">
      <c r="A11974" s="34" t="s">
        <v>20</v>
      </c>
      <c r="B11974" s="34" t="s">
        <v>78</v>
      </c>
      <c r="C11974" s="5" t="s">
        <v>206</v>
      </c>
      <c r="D11974" s="35" t="s">
        <v>85</v>
      </c>
      <c r="E11974" s="36" t="s">
        <v>14</v>
      </c>
      <c r="F11974" s="37">
        <v>0</v>
      </c>
      <c r="G11974" s="38">
        <v>0</v>
      </c>
      <c r="H11974" s="34">
        <v>0.99260641725660359</v>
      </c>
      <c r="I11974" s="35">
        <v>0.30756906402612666</v>
      </c>
      <c r="J11974" s="35">
        <v>8.1865969151015054</v>
      </c>
      <c r="K11974" s="35">
        <v>-0.66354770717036726</v>
      </c>
      <c r="L11974" s="35">
        <v>0.35365223492083836</v>
      </c>
      <c r="M11974" s="35">
        <v>5.9218484408196423E-2</v>
      </c>
      <c r="N11974" s="35">
        <v>0</v>
      </c>
      <c r="O11974" s="35">
        <v>0</v>
      </c>
      <c r="P11974" s="36">
        <v>11</v>
      </c>
      <c r="Q11974" s="37">
        <v>86</v>
      </c>
      <c r="R11974" s="36">
        <v>10</v>
      </c>
      <c r="S11974" s="39">
        <f t="shared" si="421"/>
        <v>86</v>
      </c>
      <c r="T11974" s="34" t="s">
        <v>44</v>
      </c>
      <c r="U11974" s="12">
        <f>(alpha+(beta/(1+EXP((((-1)*ceta)+(delta*LN(speed)))+(epsilon*speed)))))</f>
        <v>0.31292374987476279</v>
      </c>
      <c r="V11974" s="8">
        <f t="shared" si="422"/>
        <v>86</v>
      </c>
    </row>
    <row r="11975" spans="1:22">
      <c r="A11975" s="34" t="s">
        <v>20</v>
      </c>
      <c r="B11975" s="34" t="s">
        <v>78</v>
      </c>
      <c r="C11975" s="5" t="s">
        <v>206</v>
      </c>
      <c r="D11975" s="35" t="s">
        <v>85</v>
      </c>
      <c r="E11975" s="36" t="s">
        <v>18</v>
      </c>
      <c r="F11975" s="37">
        <v>0</v>
      </c>
      <c r="G11975" s="38">
        <v>0</v>
      </c>
      <c r="H11975" s="34">
        <v>0.98125949881220165</v>
      </c>
      <c r="I11975" s="35">
        <v>4.7892134272955111</v>
      </c>
      <c r="J11975" s="35">
        <v>1.0106075466665472</v>
      </c>
      <c r="K11975" s="35">
        <v>-0.96700572716106792</v>
      </c>
      <c r="L11975" s="35">
        <v>0</v>
      </c>
      <c r="M11975" s="35">
        <v>0</v>
      </c>
      <c r="N11975" s="35">
        <v>0</v>
      </c>
      <c r="O11975" s="35">
        <v>0</v>
      </c>
      <c r="P11975" s="36">
        <v>11</v>
      </c>
      <c r="Q11975" s="37">
        <v>86</v>
      </c>
      <c r="R11975" s="36">
        <v>0</v>
      </c>
      <c r="S11975" s="39">
        <f t="shared" si="421"/>
        <v>86</v>
      </c>
      <c r="T11975" s="34" t="s">
        <v>29</v>
      </c>
      <c r="U11975" s="12">
        <f>((alpha*(beta^speed))*(speed^ceta))</f>
        <v>0.15984214206350567</v>
      </c>
      <c r="V11975" s="8">
        <f t="shared" si="422"/>
        <v>86</v>
      </c>
    </row>
    <row r="11976" spans="1:22">
      <c r="A11976" s="34" t="s">
        <v>20</v>
      </c>
      <c r="B11976" s="34" t="s">
        <v>78</v>
      </c>
      <c r="C11976" s="5" t="s">
        <v>206</v>
      </c>
      <c r="D11976" s="35" t="s">
        <v>85</v>
      </c>
      <c r="E11976" s="36" t="s">
        <v>17</v>
      </c>
      <c r="F11976" s="37">
        <v>0</v>
      </c>
      <c r="G11976" s="38">
        <v>0</v>
      </c>
      <c r="H11976" s="34">
        <v>0.97232742007618089</v>
      </c>
      <c r="I11976" s="35">
        <v>2518.3418157884016</v>
      </c>
      <c r="J11976" s="35">
        <v>1.0116632633866176</v>
      </c>
      <c r="K11976" s="35">
        <v>-0.85636712735232068</v>
      </c>
      <c r="L11976" s="35">
        <v>0</v>
      </c>
      <c r="M11976" s="35">
        <v>0</v>
      </c>
      <c r="N11976" s="35">
        <v>0</v>
      </c>
      <c r="O11976" s="35">
        <v>0</v>
      </c>
      <c r="P11976" s="36">
        <v>11</v>
      </c>
      <c r="Q11976" s="37">
        <v>86</v>
      </c>
      <c r="R11976" s="36">
        <v>0</v>
      </c>
      <c r="S11976" s="39">
        <f t="shared" si="421"/>
        <v>86</v>
      </c>
      <c r="T11976" s="34" t="s">
        <v>29</v>
      </c>
      <c r="U11976" s="12">
        <f>((alpha*(beta^speed))*(speed^ceta))</f>
        <v>150.51093377171588</v>
      </c>
      <c r="V11976" s="8">
        <f t="shared" si="422"/>
        <v>86</v>
      </c>
    </row>
    <row r="11977" spans="1:22">
      <c r="A11977" s="34" t="s">
        <v>20</v>
      </c>
      <c r="B11977" s="34" t="s">
        <v>78</v>
      </c>
      <c r="C11977" s="5" t="s">
        <v>206</v>
      </c>
      <c r="D11977" s="35" t="s">
        <v>85</v>
      </c>
      <c r="E11977" s="36" t="s">
        <v>15</v>
      </c>
      <c r="F11977" s="37">
        <v>50</v>
      </c>
      <c r="G11977" s="38">
        <v>0</v>
      </c>
      <c r="H11977" s="34">
        <v>0.98098964189484705</v>
      </c>
      <c r="I11977" s="35">
        <v>0.90103513577988947</v>
      </c>
      <c r="J11977" s="35">
        <v>31.126771646000677</v>
      </c>
      <c r="K11977" s="35">
        <v>-0.37155115853727733</v>
      </c>
      <c r="L11977" s="35">
        <v>0.66664326567373466</v>
      </c>
      <c r="M11977" s="35">
        <v>3.9402065391596922E-2</v>
      </c>
      <c r="N11977" s="35">
        <v>0</v>
      </c>
      <c r="O11977" s="35">
        <v>0</v>
      </c>
      <c r="P11977" s="36">
        <v>11</v>
      </c>
      <c r="Q11977" s="37">
        <v>86</v>
      </c>
      <c r="R11977" s="36">
        <v>10</v>
      </c>
      <c r="S11977" s="39">
        <f t="shared" si="421"/>
        <v>86</v>
      </c>
      <c r="T11977" s="34" t="s">
        <v>44</v>
      </c>
      <c r="U11977" s="12">
        <f>(alpha+(beta/(1+EXP((((-1)*ceta)+(delta*LN(speed)))+(epsilon*speed)))))</f>
        <v>0.93818796155547857</v>
      </c>
      <c r="V11977" s="8">
        <f t="shared" si="422"/>
        <v>86</v>
      </c>
    </row>
    <row r="11978" spans="1:22">
      <c r="A11978" s="34" t="s">
        <v>20</v>
      </c>
      <c r="B11978" s="34" t="s">
        <v>78</v>
      </c>
      <c r="C11978" s="5" t="s">
        <v>206</v>
      </c>
      <c r="D11978" s="35" t="s">
        <v>85</v>
      </c>
      <c r="E11978" s="36" t="s">
        <v>16</v>
      </c>
      <c r="F11978" s="37">
        <v>50</v>
      </c>
      <c r="G11978" s="38">
        <v>0</v>
      </c>
      <c r="H11978" s="34">
        <v>0.96690816172473693</v>
      </c>
      <c r="I11978" s="35">
        <v>9.0101801635057086</v>
      </c>
      <c r="J11978" s="35">
        <v>-0.19443493148839366</v>
      </c>
      <c r="K11978" s="35">
        <v>90.970460461285739</v>
      </c>
      <c r="L11978" s="35">
        <v>-1.0820782214052753</v>
      </c>
      <c r="M11978" s="35">
        <v>0</v>
      </c>
      <c r="N11978" s="35">
        <v>0</v>
      </c>
      <c r="O11978" s="35">
        <v>0</v>
      </c>
      <c r="P11978" s="36">
        <v>11</v>
      </c>
      <c r="Q11978" s="37">
        <v>86</v>
      </c>
      <c r="R11978" s="36">
        <v>1</v>
      </c>
      <c r="S11978" s="39">
        <f t="shared" si="421"/>
        <v>86</v>
      </c>
      <c r="T11978" s="34" t="s">
        <v>30</v>
      </c>
      <c r="U11978" s="12">
        <f>((alpha*(speed^beta))+(ceta*(speed^delta)))</f>
        <v>4.523527031738924</v>
      </c>
      <c r="V11978" s="8">
        <f t="shared" si="422"/>
        <v>86</v>
      </c>
    </row>
    <row r="11979" spans="1:22">
      <c r="A11979" s="34" t="s">
        <v>20</v>
      </c>
      <c r="B11979" s="34" t="s">
        <v>78</v>
      </c>
      <c r="C11979" s="5" t="s">
        <v>206</v>
      </c>
      <c r="D11979" s="35" t="s">
        <v>85</v>
      </c>
      <c r="E11979" s="36" t="s">
        <v>14</v>
      </c>
      <c r="F11979" s="37">
        <v>50</v>
      </c>
      <c r="G11979" s="38">
        <v>0</v>
      </c>
      <c r="H11979" s="34">
        <v>0.99111219765691072</v>
      </c>
      <c r="I11979" s="35">
        <v>11.845779344976926</v>
      </c>
      <c r="J11979" s="35">
        <v>1.0092003933262246</v>
      </c>
      <c r="K11979" s="35">
        <v>-1.0070532028566741</v>
      </c>
      <c r="L11979" s="35">
        <v>0</v>
      </c>
      <c r="M11979" s="35">
        <v>0</v>
      </c>
      <c r="N11979" s="35">
        <v>0</v>
      </c>
      <c r="O11979" s="35">
        <v>0</v>
      </c>
      <c r="P11979" s="36">
        <v>11</v>
      </c>
      <c r="Q11979" s="37">
        <v>86</v>
      </c>
      <c r="R11979" s="36">
        <v>0</v>
      </c>
      <c r="S11979" s="39">
        <f t="shared" si="421"/>
        <v>86</v>
      </c>
      <c r="T11979" s="34" t="s">
        <v>29</v>
      </c>
      <c r="U11979" s="12">
        <f>((alpha*(beta^speed))*(speed^ceta))</f>
        <v>0.29341217630503735</v>
      </c>
      <c r="V11979" s="8">
        <f t="shared" si="422"/>
        <v>86</v>
      </c>
    </row>
    <row r="11980" spans="1:22">
      <c r="A11980" s="34" t="s">
        <v>20</v>
      </c>
      <c r="B11980" s="34" t="s">
        <v>78</v>
      </c>
      <c r="C11980" s="5" t="s">
        <v>206</v>
      </c>
      <c r="D11980" s="35" t="s">
        <v>85</v>
      </c>
      <c r="E11980" s="36" t="s">
        <v>18</v>
      </c>
      <c r="F11980" s="37">
        <v>50</v>
      </c>
      <c r="G11980" s="38">
        <v>0</v>
      </c>
      <c r="H11980" s="34">
        <v>0.97139596531837002</v>
      </c>
      <c r="I11980" s="35">
        <v>4.3824444011340047</v>
      </c>
      <c r="J11980" s="35">
        <v>1.0099512701933151</v>
      </c>
      <c r="K11980" s="35">
        <v>-0.91657012163663221</v>
      </c>
      <c r="L11980" s="35">
        <v>0</v>
      </c>
      <c r="M11980" s="35">
        <v>0</v>
      </c>
      <c r="N11980" s="35">
        <v>0</v>
      </c>
      <c r="O11980" s="35">
        <v>0</v>
      </c>
      <c r="P11980" s="36">
        <v>11</v>
      </c>
      <c r="Q11980" s="37">
        <v>86</v>
      </c>
      <c r="R11980" s="36">
        <v>0</v>
      </c>
      <c r="S11980" s="39">
        <f t="shared" si="421"/>
        <v>86</v>
      </c>
      <c r="T11980" s="34" t="s">
        <v>29</v>
      </c>
      <c r="U11980" s="12">
        <f>((alpha*(beta^speed))*(speed^ceta))</f>
        <v>0.17316057957507636</v>
      </c>
      <c r="V11980" s="8">
        <f t="shared" si="422"/>
        <v>86</v>
      </c>
    </row>
    <row r="11981" spans="1:22">
      <c r="A11981" s="34" t="s">
        <v>20</v>
      </c>
      <c r="B11981" s="34" t="s">
        <v>78</v>
      </c>
      <c r="C11981" s="5" t="s">
        <v>206</v>
      </c>
      <c r="D11981" s="35" t="s">
        <v>85</v>
      </c>
      <c r="E11981" s="36" t="s">
        <v>17</v>
      </c>
      <c r="F11981" s="37">
        <v>50</v>
      </c>
      <c r="G11981" s="38">
        <v>0</v>
      </c>
      <c r="H11981" s="34">
        <v>0.95979995214870106</v>
      </c>
      <c r="I11981" s="35">
        <v>2198.0399751733785</v>
      </c>
      <c r="J11981" s="35">
        <v>1.0091704842262132</v>
      </c>
      <c r="K11981" s="35">
        <v>-0.76417301478153565</v>
      </c>
      <c r="L11981" s="35">
        <v>0</v>
      </c>
      <c r="M11981" s="35">
        <v>0</v>
      </c>
      <c r="N11981" s="35">
        <v>0</v>
      </c>
      <c r="O11981" s="35">
        <v>0</v>
      </c>
      <c r="P11981" s="36">
        <v>11</v>
      </c>
      <c r="Q11981" s="37">
        <v>86</v>
      </c>
      <c r="R11981" s="36">
        <v>0</v>
      </c>
      <c r="S11981" s="39">
        <f t="shared" si="421"/>
        <v>86</v>
      </c>
      <c r="T11981" s="34" t="s">
        <v>29</v>
      </c>
      <c r="U11981" s="12">
        <f>((alpha*(beta^speed))*(speed^ceta))</f>
        <v>160.21180415090114</v>
      </c>
      <c r="V11981" s="8">
        <f t="shared" si="422"/>
        <v>86</v>
      </c>
    </row>
    <row r="11982" spans="1:22">
      <c r="A11982" s="34" t="s">
        <v>20</v>
      </c>
      <c r="B11982" s="34" t="s">
        <v>78</v>
      </c>
      <c r="C11982" s="5" t="s">
        <v>206</v>
      </c>
      <c r="D11982" s="35" t="s">
        <v>85</v>
      </c>
      <c r="E11982" s="36" t="s">
        <v>15</v>
      </c>
      <c r="F11982" s="37">
        <v>100</v>
      </c>
      <c r="G11982" s="38">
        <v>0</v>
      </c>
      <c r="H11982" s="34">
        <v>0.9539303372444865</v>
      </c>
      <c r="I11982" s="35">
        <v>0.82575074753602762</v>
      </c>
      <c r="J11982" s="35">
        <v>30.256613585950884</v>
      </c>
      <c r="K11982" s="35">
        <v>0.35918081945818903</v>
      </c>
      <c r="L11982" s="35">
        <v>1.0406864410750312</v>
      </c>
      <c r="M11982" s="35">
        <v>8.3736571409786156E-3</v>
      </c>
      <c r="N11982" s="35">
        <v>0</v>
      </c>
      <c r="O11982" s="35">
        <v>0</v>
      </c>
      <c r="P11982" s="36">
        <v>11</v>
      </c>
      <c r="Q11982" s="37">
        <v>86</v>
      </c>
      <c r="R11982" s="36">
        <v>10</v>
      </c>
      <c r="S11982" s="39">
        <f t="shared" si="421"/>
        <v>86</v>
      </c>
      <c r="T11982" s="34" t="s">
        <v>44</v>
      </c>
      <c r="U11982" s="12">
        <f>(alpha+(beta/(1+EXP((((-1)*ceta)+(delta*LN(speed)))+(epsilon*speed)))))</f>
        <v>1.0289524197407973</v>
      </c>
      <c r="V11982" s="8">
        <f t="shared" si="422"/>
        <v>86</v>
      </c>
    </row>
    <row r="11983" spans="1:22">
      <c r="A11983" s="34" t="s">
        <v>20</v>
      </c>
      <c r="B11983" s="34" t="s">
        <v>78</v>
      </c>
      <c r="C11983" s="5" t="s">
        <v>206</v>
      </c>
      <c r="D11983" s="35" t="s">
        <v>85</v>
      </c>
      <c r="E11983" s="36" t="s">
        <v>16</v>
      </c>
      <c r="F11983" s="37">
        <v>100</v>
      </c>
      <c r="G11983" s="38">
        <v>0</v>
      </c>
      <c r="H11983" s="34">
        <v>0.95542088471784015</v>
      </c>
      <c r="I11983" s="35">
        <v>82.946500142064693</v>
      </c>
      <c r="J11983" s="35">
        <v>-1.2627994693697659</v>
      </c>
      <c r="K11983" s="35">
        <v>20.762069493085072</v>
      </c>
      <c r="L11983" s="35">
        <v>-0.3423855523308888</v>
      </c>
      <c r="M11983" s="35">
        <v>0</v>
      </c>
      <c r="N11983" s="35">
        <v>0</v>
      </c>
      <c r="O11983" s="35">
        <v>0</v>
      </c>
      <c r="P11983" s="36">
        <v>11</v>
      </c>
      <c r="Q11983" s="37">
        <v>86</v>
      </c>
      <c r="R11983" s="36">
        <v>1</v>
      </c>
      <c r="S11983" s="39">
        <f t="shared" si="421"/>
        <v>86</v>
      </c>
      <c r="T11983" s="34" t="s">
        <v>30</v>
      </c>
      <c r="U11983" s="12">
        <f>((alpha*(speed^beta))+(ceta*(speed^delta)))</f>
        <v>4.8169604359776494</v>
      </c>
      <c r="V11983" s="8">
        <f t="shared" si="422"/>
        <v>86</v>
      </c>
    </row>
    <row r="11984" spans="1:22">
      <c r="A11984" s="34" t="s">
        <v>20</v>
      </c>
      <c r="B11984" s="34" t="s">
        <v>78</v>
      </c>
      <c r="C11984" s="5" t="s">
        <v>206</v>
      </c>
      <c r="D11984" s="35" t="s">
        <v>85</v>
      </c>
      <c r="E11984" s="36" t="s">
        <v>14</v>
      </c>
      <c r="F11984" s="37">
        <v>100</v>
      </c>
      <c r="G11984" s="38">
        <v>0</v>
      </c>
      <c r="H11984" s="34">
        <v>0.99238923044644656</v>
      </c>
      <c r="I11984" s="35">
        <v>0.29202575836209632</v>
      </c>
      <c r="J11984" s="35">
        <v>5.8421824001804996</v>
      </c>
      <c r="K11984" s="35">
        <v>7.7153568848225676E-2</v>
      </c>
      <c r="L11984" s="35">
        <v>0.55361725110808724</v>
      </c>
      <c r="M11984" s="35">
        <v>4.963087487821808E-2</v>
      </c>
      <c r="N11984" s="35">
        <v>0</v>
      </c>
      <c r="O11984" s="35">
        <v>0</v>
      </c>
      <c r="P11984" s="36">
        <v>11</v>
      </c>
      <c r="Q11984" s="37">
        <v>86</v>
      </c>
      <c r="R11984" s="36">
        <v>10</v>
      </c>
      <c r="S11984" s="39">
        <f t="shared" si="421"/>
        <v>86</v>
      </c>
      <c r="T11984" s="34" t="s">
        <v>44</v>
      </c>
      <c r="U11984" s="12">
        <f>(alpha+(beta/(1+EXP((((-1)*ceta)+(delta*LN(speed)))+(epsilon*speed)))))</f>
        <v>0.2995225151043891</v>
      </c>
      <c r="V11984" s="8">
        <f t="shared" si="422"/>
        <v>86</v>
      </c>
    </row>
    <row r="11985" spans="1:22">
      <c r="A11985" s="34" t="s">
        <v>20</v>
      </c>
      <c r="B11985" s="34" t="s">
        <v>78</v>
      </c>
      <c r="C11985" s="5" t="s">
        <v>206</v>
      </c>
      <c r="D11985" s="35" t="s">
        <v>85</v>
      </c>
      <c r="E11985" s="36" t="s">
        <v>18</v>
      </c>
      <c r="F11985" s="37">
        <v>100</v>
      </c>
      <c r="G11985" s="38">
        <v>0</v>
      </c>
      <c r="H11985" s="34">
        <v>0.9543104388843624</v>
      </c>
      <c r="I11985" s="35">
        <v>0.19383608550744083</v>
      </c>
      <c r="J11985" s="35">
        <v>-0.75192372302118038</v>
      </c>
      <c r="K11985" s="35">
        <v>6.7209193320695013E-2</v>
      </c>
      <c r="L11985" s="35">
        <v>1.0186658176912911</v>
      </c>
      <c r="M11985" s="35">
        <v>0</v>
      </c>
      <c r="N11985" s="35">
        <v>0</v>
      </c>
      <c r="O11985" s="35">
        <v>0</v>
      </c>
      <c r="P11985" s="36">
        <v>11</v>
      </c>
      <c r="Q11985" s="37">
        <v>86</v>
      </c>
      <c r="R11985" s="36">
        <v>8</v>
      </c>
      <c r="S11985" s="39">
        <f t="shared" si="421"/>
        <v>86</v>
      </c>
      <c r="T11985" s="34" t="s">
        <v>40</v>
      </c>
      <c r="U11985" s="12">
        <f>(alpha-(beta*EXP(((-1)*ceta)*(speed^delta))))</f>
        <v>0.19524318260726103</v>
      </c>
      <c r="V11985" s="8">
        <f t="shared" si="422"/>
        <v>86</v>
      </c>
    </row>
    <row r="11986" spans="1:22">
      <c r="A11986" s="34" t="s">
        <v>20</v>
      </c>
      <c r="B11986" s="34" t="s">
        <v>78</v>
      </c>
      <c r="C11986" s="5" t="s">
        <v>206</v>
      </c>
      <c r="D11986" s="35" t="s">
        <v>85</v>
      </c>
      <c r="E11986" s="36" t="s">
        <v>17</v>
      </c>
      <c r="F11986" s="37">
        <v>100</v>
      </c>
      <c r="G11986" s="38">
        <v>0</v>
      </c>
      <c r="H11986" s="34">
        <v>0.94532220195084316</v>
      </c>
      <c r="I11986" s="35">
        <v>1948.6620201797718</v>
      </c>
      <c r="J11986" s="35">
        <v>1.00685850338433</v>
      </c>
      <c r="K11986" s="35">
        <v>-0.68009966380260145</v>
      </c>
      <c r="L11986" s="35">
        <v>0</v>
      </c>
      <c r="M11986" s="35">
        <v>0</v>
      </c>
      <c r="N11986" s="35">
        <v>0</v>
      </c>
      <c r="O11986" s="35">
        <v>0</v>
      </c>
      <c r="P11986" s="36">
        <v>11</v>
      </c>
      <c r="Q11986" s="37">
        <v>86</v>
      </c>
      <c r="R11986" s="36">
        <v>0</v>
      </c>
      <c r="S11986" s="39">
        <f t="shared" si="421"/>
        <v>86</v>
      </c>
      <c r="T11986" s="34" t="s">
        <v>29</v>
      </c>
      <c r="U11986" s="12">
        <f>((alpha*(beta^speed))*(speed^ceta))</f>
        <v>169.57850671836567</v>
      </c>
      <c r="V11986" s="8">
        <f t="shared" si="422"/>
        <v>86</v>
      </c>
    </row>
    <row r="11987" spans="1:22">
      <c r="A11987" s="34" t="s">
        <v>20</v>
      </c>
      <c r="B11987" s="34" t="s">
        <v>78</v>
      </c>
      <c r="C11987" s="5" t="s">
        <v>206</v>
      </c>
      <c r="D11987" s="35" t="s">
        <v>85</v>
      </c>
      <c r="E11987" s="36" t="s">
        <v>15</v>
      </c>
      <c r="F11987" s="37">
        <v>0</v>
      </c>
      <c r="G11987" s="38">
        <v>-0.06</v>
      </c>
      <c r="H11987" s="34">
        <v>0.98529631561243147</v>
      </c>
      <c r="I11987" s="35">
        <v>0.3228800270004607</v>
      </c>
      <c r="J11987" s="35">
        <v>2.9620019007454236E-2</v>
      </c>
      <c r="K11987" s="35">
        <v>0.53874954173872247</v>
      </c>
      <c r="L11987" s="35">
        <v>0</v>
      </c>
      <c r="M11987" s="35">
        <v>0</v>
      </c>
      <c r="N11987" s="35">
        <v>0</v>
      </c>
      <c r="O11987" s="35">
        <v>0</v>
      </c>
      <c r="P11987" s="36">
        <v>11</v>
      </c>
      <c r="Q11987" s="37">
        <v>86</v>
      </c>
      <c r="R11987" s="36">
        <v>2</v>
      </c>
      <c r="S11987" s="39">
        <f t="shared" si="421"/>
        <v>86</v>
      </c>
      <c r="T11987" s="34" t="s">
        <v>31</v>
      </c>
      <c r="U11987" s="12">
        <f>((alpha+(beta*speed))^((-1)/ceta))</f>
        <v>0.14126866626575621</v>
      </c>
      <c r="V11987" s="8">
        <f t="shared" si="422"/>
        <v>86</v>
      </c>
    </row>
    <row r="11988" spans="1:22">
      <c r="A11988" s="34" t="s">
        <v>20</v>
      </c>
      <c r="B11988" s="34" t="s">
        <v>78</v>
      </c>
      <c r="C11988" s="5" t="s">
        <v>206</v>
      </c>
      <c r="D11988" s="35" t="s">
        <v>85</v>
      </c>
      <c r="E11988" s="36" t="s">
        <v>16</v>
      </c>
      <c r="F11988" s="37">
        <v>0</v>
      </c>
      <c r="G11988" s="38">
        <v>-0.06</v>
      </c>
      <c r="H11988" s="34">
        <v>0.97775991521251404</v>
      </c>
      <c r="I11988" s="35">
        <v>-0.64140935152850287</v>
      </c>
      <c r="J11988" s="35">
        <v>39.420307358914975</v>
      </c>
      <c r="K11988" s="35">
        <v>1.2308475280650635</v>
      </c>
      <c r="L11988" s="35">
        <v>1.131787194632188</v>
      </c>
      <c r="M11988" s="35">
        <v>-4.957245590869071E-4</v>
      </c>
      <c r="N11988" s="35">
        <v>0</v>
      </c>
      <c r="O11988" s="35">
        <v>0</v>
      </c>
      <c r="P11988" s="36">
        <v>11</v>
      </c>
      <c r="Q11988" s="37">
        <v>86</v>
      </c>
      <c r="R11988" s="36">
        <v>10</v>
      </c>
      <c r="S11988" s="39">
        <f t="shared" si="421"/>
        <v>86</v>
      </c>
      <c r="T11988" s="34" t="s">
        <v>44</v>
      </c>
      <c r="U11988" s="12">
        <f>(alpha+(beta/(1+EXP((((-1)*ceta)+(delta*LN(speed)))+(epsilon*speed)))))</f>
        <v>0.24866508225789186</v>
      </c>
      <c r="V11988" s="8">
        <f t="shared" si="422"/>
        <v>86</v>
      </c>
    </row>
    <row r="11989" spans="1:22">
      <c r="A11989" s="34" t="s">
        <v>20</v>
      </c>
      <c r="B11989" s="34" t="s">
        <v>78</v>
      </c>
      <c r="C11989" s="5" t="s">
        <v>206</v>
      </c>
      <c r="D11989" s="35" t="s">
        <v>85</v>
      </c>
      <c r="E11989" s="36" t="s">
        <v>14</v>
      </c>
      <c r="F11989" s="37">
        <v>0</v>
      </c>
      <c r="G11989" s="38">
        <v>-0.06</v>
      </c>
      <c r="H11989" s="34">
        <v>0.99208179623628701</v>
      </c>
      <c r="I11989" s="35">
        <v>3.9585615402854355</v>
      </c>
      <c r="J11989" s="35">
        <v>-6.0344807454978957</v>
      </c>
      <c r="K11989" s="35">
        <v>-1.455505647974882</v>
      </c>
      <c r="L11989" s="35">
        <v>0</v>
      </c>
      <c r="M11989" s="35">
        <v>0</v>
      </c>
      <c r="N11989" s="35">
        <v>0</v>
      </c>
      <c r="O11989" s="35">
        <v>0</v>
      </c>
      <c r="P11989" s="36">
        <v>11</v>
      </c>
      <c r="Q11989" s="37">
        <v>86</v>
      </c>
      <c r="R11989" s="36">
        <v>13</v>
      </c>
      <c r="S11989" s="39">
        <f t="shared" si="421"/>
        <v>86</v>
      </c>
      <c r="T11989" s="34" t="s">
        <v>50</v>
      </c>
      <c r="U11989" s="12">
        <f>EXP((alpha+(beta/speed))+(ceta*LN(speed)))</f>
        <v>7.4650766419221457E-2</v>
      </c>
      <c r="V11989" s="8">
        <f t="shared" si="422"/>
        <v>86</v>
      </c>
    </row>
    <row r="11990" spans="1:22">
      <c r="A11990" s="34" t="s">
        <v>20</v>
      </c>
      <c r="B11990" s="34" t="s">
        <v>78</v>
      </c>
      <c r="C11990" s="5" t="s">
        <v>206</v>
      </c>
      <c r="D11990" s="35" t="s">
        <v>85</v>
      </c>
      <c r="E11990" s="36" t="s">
        <v>18</v>
      </c>
      <c r="F11990" s="37">
        <v>0</v>
      </c>
      <c r="G11990" s="38">
        <v>-0.06</v>
      </c>
      <c r="H11990" s="34">
        <v>0.98851206337806374</v>
      </c>
      <c r="I11990" s="35">
        <v>8.6952557448814147</v>
      </c>
      <c r="J11990" s="35">
        <v>1.0021888730348734</v>
      </c>
      <c r="K11990" s="35">
        <v>-1.1862577961781537</v>
      </c>
      <c r="L11990" s="35">
        <v>0</v>
      </c>
      <c r="M11990" s="35">
        <v>0</v>
      </c>
      <c r="N11990" s="35">
        <v>0</v>
      </c>
      <c r="O11990" s="35">
        <v>0</v>
      </c>
      <c r="P11990" s="36">
        <v>11</v>
      </c>
      <c r="Q11990" s="37">
        <v>86</v>
      </c>
      <c r="R11990" s="36">
        <v>0</v>
      </c>
      <c r="S11990" s="39">
        <f t="shared" si="421"/>
        <v>86</v>
      </c>
      <c r="T11990" s="34" t="s">
        <v>29</v>
      </c>
      <c r="U11990" s="12">
        <f>((alpha*(beta^speed))*(speed^ceta))</f>
        <v>5.3227011007125076E-2</v>
      </c>
      <c r="V11990" s="8">
        <f t="shared" si="422"/>
        <v>86</v>
      </c>
    </row>
    <row r="11991" spans="1:22">
      <c r="A11991" s="34" t="s">
        <v>20</v>
      </c>
      <c r="B11991" s="34" t="s">
        <v>78</v>
      </c>
      <c r="C11991" s="5" t="s">
        <v>206</v>
      </c>
      <c r="D11991" s="35" t="s">
        <v>85</v>
      </c>
      <c r="E11991" s="36" t="s">
        <v>17</v>
      </c>
      <c r="F11991" s="37">
        <v>0</v>
      </c>
      <c r="G11991" s="38">
        <v>-0.06</v>
      </c>
      <c r="H11991" s="34">
        <v>0.97660834692830112</v>
      </c>
      <c r="I11991" s="35">
        <v>1436.2412026254426</v>
      </c>
      <c r="J11991" s="35">
        <v>0.97663752263559667</v>
      </c>
      <c r="K11991" s="35">
        <v>-0.69692890372325378</v>
      </c>
      <c r="L11991" s="35">
        <v>0</v>
      </c>
      <c r="M11991" s="35">
        <v>0</v>
      </c>
      <c r="N11991" s="35">
        <v>0</v>
      </c>
      <c r="O11991" s="35">
        <v>0</v>
      </c>
      <c r="P11991" s="36">
        <v>11</v>
      </c>
      <c r="Q11991" s="37">
        <v>86</v>
      </c>
      <c r="R11991" s="36">
        <v>0</v>
      </c>
      <c r="S11991" s="39">
        <f t="shared" si="421"/>
        <v>86</v>
      </c>
      <c r="T11991" s="34" t="s">
        <v>29</v>
      </c>
      <c r="U11991" s="12">
        <f>((alpha*(beta^speed))*(speed^ceta))</f>
        <v>8.4351422191302472</v>
      </c>
      <c r="V11991" s="8">
        <f t="shared" si="422"/>
        <v>86</v>
      </c>
    </row>
    <row r="11992" spans="1:22">
      <c r="A11992" s="34" t="s">
        <v>20</v>
      </c>
      <c r="B11992" s="34" t="s">
        <v>78</v>
      </c>
      <c r="C11992" s="5" t="s">
        <v>206</v>
      </c>
      <c r="D11992" s="35" t="s">
        <v>85</v>
      </c>
      <c r="E11992" s="36" t="s">
        <v>15</v>
      </c>
      <c r="F11992" s="37">
        <v>50</v>
      </c>
      <c r="G11992" s="38">
        <v>-0.06</v>
      </c>
      <c r="H11992" s="34">
        <v>0.9800853333375702</v>
      </c>
      <c r="I11992" s="35">
        <v>0.47703817368337975</v>
      </c>
      <c r="J11992" s="35">
        <v>2.2879856763116324E-2</v>
      </c>
      <c r="K11992" s="35">
        <v>0.4174480957682678</v>
      </c>
      <c r="L11992" s="35">
        <v>0</v>
      </c>
      <c r="M11992" s="35">
        <v>0</v>
      </c>
      <c r="N11992" s="35">
        <v>0</v>
      </c>
      <c r="O11992" s="35">
        <v>0</v>
      </c>
      <c r="P11992" s="36">
        <v>11</v>
      </c>
      <c r="Q11992" s="37">
        <v>86</v>
      </c>
      <c r="R11992" s="36">
        <v>2</v>
      </c>
      <c r="S11992" s="39">
        <f t="shared" si="421"/>
        <v>86</v>
      </c>
      <c r="T11992" s="34" t="s">
        <v>31</v>
      </c>
      <c r="U11992" s="12">
        <f>((alpha+(beta*speed))^((-1)/ceta))</f>
        <v>0.11748983090284384</v>
      </c>
      <c r="V11992" s="8">
        <f t="shared" si="422"/>
        <v>86</v>
      </c>
    </row>
    <row r="11993" spans="1:22">
      <c r="A11993" s="34" t="s">
        <v>20</v>
      </c>
      <c r="B11993" s="34" t="s">
        <v>78</v>
      </c>
      <c r="C11993" s="5" t="s">
        <v>206</v>
      </c>
      <c r="D11993" s="35" t="s">
        <v>85</v>
      </c>
      <c r="E11993" s="36" t="s">
        <v>16</v>
      </c>
      <c r="F11993" s="37">
        <v>50</v>
      </c>
      <c r="G11993" s="38">
        <v>-0.06</v>
      </c>
      <c r="H11993" s="34">
        <v>0.96982487860806732</v>
      </c>
      <c r="I11993" s="35">
        <v>-0.80696778734283847</v>
      </c>
      <c r="J11993" s="35">
        <v>63.597368081844785</v>
      </c>
      <c r="K11993" s="35">
        <v>0.38134998830546513</v>
      </c>
      <c r="L11993" s="35">
        <v>1.0137164555614619</v>
      </c>
      <c r="M11993" s="35">
        <v>-4.0420729009781005E-6</v>
      </c>
      <c r="N11993" s="35">
        <v>0</v>
      </c>
      <c r="O11993" s="35">
        <v>0</v>
      </c>
      <c r="P11993" s="36">
        <v>11</v>
      </c>
      <c r="Q11993" s="37">
        <v>86</v>
      </c>
      <c r="R11993" s="36">
        <v>10</v>
      </c>
      <c r="S11993" s="39">
        <f t="shared" si="421"/>
        <v>86</v>
      </c>
      <c r="T11993" s="34" t="s">
        <v>44</v>
      </c>
      <c r="U11993" s="12">
        <f>(alpha+(beta/(1+EXP((((-1)*ceta)+(delta*LN(speed)))+(epsilon*speed)))))</f>
        <v>0.19596533518601933</v>
      </c>
      <c r="V11993" s="8">
        <f t="shared" si="422"/>
        <v>86</v>
      </c>
    </row>
    <row r="11994" spans="1:22">
      <c r="A11994" s="34" t="s">
        <v>20</v>
      </c>
      <c r="B11994" s="34" t="s">
        <v>78</v>
      </c>
      <c r="C11994" s="5" t="s">
        <v>206</v>
      </c>
      <c r="D11994" s="35" t="s">
        <v>85</v>
      </c>
      <c r="E11994" s="36" t="s">
        <v>14</v>
      </c>
      <c r="F11994" s="37">
        <v>50</v>
      </c>
      <c r="G11994" s="38">
        <v>-0.06</v>
      </c>
      <c r="H11994" s="34">
        <v>0.99440974063254406</v>
      </c>
      <c r="I11994" s="35">
        <v>3.9445746112519049</v>
      </c>
      <c r="J11994" s="35">
        <v>-5.6281565648654084</v>
      </c>
      <c r="K11994" s="35">
        <v>-1.4740724902584774</v>
      </c>
      <c r="L11994" s="35">
        <v>0</v>
      </c>
      <c r="M11994" s="35">
        <v>0</v>
      </c>
      <c r="N11994" s="35">
        <v>0</v>
      </c>
      <c r="O11994" s="35">
        <v>0</v>
      </c>
      <c r="P11994" s="36">
        <v>11</v>
      </c>
      <c r="Q11994" s="37">
        <v>86</v>
      </c>
      <c r="R11994" s="36">
        <v>13</v>
      </c>
      <c r="S11994" s="39">
        <f t="shared" si="421"/>
        <v>86</v>
      </c>
      <c r="T11994" s="34" t="s">
        <v>50</v>
      </c>
      <c r="U11994" s="12">
        <f>EXP((alpha+(beta/speed))+(ceta*LN(speed)))</f>
        <v>6.8091704878362275E-2</v>
      </c>
      <c r="V11994" s="8">
        <f t="shared" si="422"/>
        <v>86</v>
      </c>
    </row>
    <row r="11995" spans="1:22">
      <c r="A11995" s="34" t="s">
        <v>20</v>
      </c>
      <c r="B11995" s="34" t="s">
        <v>78</v>
      </c>
      <c r="C11995" s="5" t="s">
        <v>206</v>
      </c>
      <c r="D11995" s="35" t="s">
        <v>85</v>
      </c>
      <c r="E11995" s="36" t="s">
        <v>18</v>
      </c>
      <c r="F11995" s="37">
        <v>50</v>
      </c>
      <c r="G11995" s="38">
        <v>-0.06</v>
      </c>
      <c r="H11995" s="34">
        <v>0.99199105336851467</v>
      </c>
      <c r="I11995" s="35">
        <v>0.15170832281342536</v>
      </c>
      <c r="J11995" s="35">
        <v>0.10025648521435652</v>
      </c>
      <c r="K11995" s="35">
        <v>1.2105976570419721</v>
      </c>
      <c r="L11995" s="35">
        <v>0</v>
      </c>
      <c r="M11995" s="35">
        <v>0</v>
      </c>
      <c r="N11995" s="35">
        <v>0</v>
      </c>
      <c r="O11995" s="35">
        <v>0</v>
      </c>
      <c r="P11995" s="36">
        <v>11</v>
      </c>
      <c r="Q11995" s="37">
        <v>86</v>
      </c>
      <c r="R11995" s="36">
        <v>6</v>
      </c>
      <c r="S11995" s="39">
        <f t="shared" si="421"/>
        <v>86</v>
      </c>
      <c r="T11995" s="34" t="s">
        <v>37</v>
      </c>
      <c r="U11995" s="12">
        <f>(1/(alpha+(beta*(speed^ceta))))</f>
        <v>4.5082471884990705E-2</v>
      </c>
      <c r="V11995" s="8">
        <f t="shared" si="422"/>
        <v>86</v>
      </c>
    </row>
    <row r="11996" spans="1:22">
      <c r="A11996" s="34" t="s">
        <v>20</v>
      </c>
      <c r="B11996" s="34" t="s">
        <v>78</v>
      </c>
      <c r="C11996" s="5" t="s">
        <v>206</v>
      </c>
      <c r="D11996" s="35" t="s">
        <v>85</v>
      </c>
      <c r="E11996" s="36" t="s">
        <v>17</v>
      </c>
      <c r="F11996" s="37">
        <v>50</v>
      </c>
      <c r="G11996" s="38">
        <v>-0.06</v>
      </c>
      <c r="H11996" s="34">
        <v>0.96807633653046032</v>
      </c>
      <c r="I11996" s="35">
        <v>1169.3416095822765</v>
      </c>
      <c r="J11996" s="35">
        <v>0.97312494006279004</v>
      </c>
      <c r="K11996" s="35">
        <v>-0.6115351021380323</v>
      </c>
      <c r="L11996" s="35">
        <v>0</v>
      </c>
      <c r="M11996" s="35">
        <v>0</v>
      </c>
      <c r="N11996" s="35">
        <v>0</v>
      </c>
      <c r="O11996" s="35">
        <v>0</v>
      </c>
      <c r="P11996" s="36">
        <v>11</v>
      </c>
      <c r="Q11996" s="37">
        <v>86</v>
      </c>
      <c r="R11996" s="36">
        <v>0</v>
      </c>
      <c r="S11996" s="39">
        <f t="shared" si="421"/>
        <v>86</v>
      </c>
      <c r="T11996" s="34" t="s">
        <v>29</v>
      </c>
      <c r="U11996" s="12">
        <f>((alpha*(beta^speed))*(speed^ceta))</f>
        <v>7.3693225862312595</v>
      </c>
      <c r="V11996" s="8">
        <f t="shared" si="422"/>
        <v>86</v>
      </c>
    </row>
    <row r="11997" spans="1:22">
      <c r="A11997" s="34" t="s">
        <v>20</v>
      </c>
      <c r="B11997" s="34" t="s">
        <v>78</v>
      </c>
      <c r="C11997" s="5" t="s">
        <v>206</v>
      </c>
      <c r="D11997" s="35" t="s">
        <v>85</v>
      </c>
      <c r="E11997" s="36" t="s">
        <v>15</v>
      </c>
      <c r="F11997" s="37">
        <v>100</v>
      </c>
      <c r="G11997" s="38">
        <v>-0.06</v>
      </c>
      <c r="H11997" s="34">
        <v>0.97087581084851537</v>
      </c>
      <c r="I11997" s="35">
        <v>6.9354689605402706</v>
      </c>
      <c r="J11997" s="35">
        <v>-15.763695419924209</v>
      </c>
      <c r="K11997" s="35">
        <v>-1.9864890819291658</v>
      </c>
      <c r="L11997" s="35">
        <v>0</v>
      </c>
      <c r="M11997" s="35">
        <v>0</v>
      </c>
      <c r="N11997" s="35">
        <v>0</v>
      </c>
      <c r="O11997" s="35">
        <v>0</v>
      </c>
      <c r="P11997" s="36">
        <v>11</v>
      </c>
      <c r="Q11997" s="37">
        <v>86</v>
      </c>
      <c r="R11997" s="36">
        <v>13</v>
      </c>
      <c r="S11997" s="39">
        <f t="shared" si="421"/>
        <v>86</v>
      </c>
      <c r="T11997" s="34" t="s">
        <v>50</v>
      </c>
      <c r="U11997" s="12">
        <f>EXP((alpha+(beta/speed))+(ceta*LN(speed)))</f>
        <v>0.1229051825404314</v>
      </c>
      <c r="V11997" s="8">
        <f t="shared" si="422"/>
        <v>86</v>
      </c>
    </row>
    <row r="11998" spans="1:22">
      <c r="A11998" s="34" t="s">
        <v>20</v>
      </c>
      <c r="B11998" s="34" t="s">
        <v>78</v>
      </c>
      <c r="C11998" s="5" t="s">
        <v>206</v>
      </c>
      <c r="D11998" s="35" t="s">
        <v>85</v>
      </c>
      <c r="E11998" s="36" t="s">
        <v>16</v>
      </c>
      <c r="F11998" s="37">
        <v>100</v>
      </c>
      <c r="G11998" s="38">
        <v>-0.06</v>
      </c>
      <c r="H11998" s="34">
        <v>0.95861000152015952</v>
      </c>
      <c r="I11998" s="35">
        <v>-0.88783565369670125</v>
      </c>
      <c r="J11998" s="35">
        <v>84.736415480460124</v>
      </c>
      <c r="K11998" s="35">
        <v>-0.1088488248327925</v>
      </c>
      <c r="L11998" s="35">
        <v>0.94441568974795975</v>
      </c>
      <c r="M11998" s="35">
        <v>4.8354178232222207E-4</v>
      </c>
      <c r="N11998" s="35">
        <v>0</v>
      </c>
      <c r="O11998" s="35">
        <v>0</v>
      </c>
      <c r="P11998" s="36">
        <v>11</v>
      </c>
      <c r="Q11998" s="37">
        <v>86</v>
      </c>
      <c r="R11998" s="36">
        <v>10</v>
      </c>
      <c r="S11998" s="39">
        <f t="shared" si="421"/>
        <v>86</v>
      </c>
      <c r="T11998" s="34" t="s">
        <v>44</v>
      </c>
      <c r="U11998" s="12">
        <f>(alpha+(beta/(1+EXP((((-1)*ceta)+(delta*LN(speed)))+(epsilon*speed)))))</f>
        <v>0.18426891292108738</v>
      </c>
      <c r="V11998" s="8">
        <f t="shared" si="422"/>
        <v>86</v>
      </c>
    </row>
    <row r="11999" spans="1:22">
      <c r="A11999" s="34" t="s">
        <v>20</v>
      </c>
      <c r="B11999" s="34" t="s">
        <v>78</v>
      </c>
      <c r="C11999" s="5" t="s">
        <v>206</v>
      </c>
      <c r="D11999" s="35" t="s">
        <v>85</v>
      </c>
      <c r="E11999" s="36" t="s">
        <v>14</v>
      </c>
      <c r="F11999" s="37">
        <v>100</v>
      </c>
      <c r="G11999" s="38">
        <v>-0.06</v>
      </c>
      <c r="H11999" s="34">
        <v>0.99466396114812627</v>
      </c>
      <c r="I11999" s="35">
        <v>3.779533976781269</v>
      </c>
      <c r="J11999" s="35">
        <v>-4.8013730444184093</v>
      </c>
      <c r="K11999" s="35">
        <v>-1.4434854877252965</v>
      </c>
      <c r="L11999" s="35">
        <v>0</v>
      </c>
      <c r="M11999" s="35">
        <v>0</v>
      </c>
      <c r="N11999" s="35">
        <v>0</v>
      </c>
      <c r="O11999" s="35">
        <v>0</v>
      </c>
      <c r="P11999" s="36">
        <v>11</v>
      </c>
      <c r="Q11999" s="37">
        <v>86</v>
      </c>
      <c r="R11999" s="36">
        <v>13</v>
      </c>
      <c r="S11999" s="39">
        <f t="shared" si="421"/>
        <v>86</v>
      </c>
      <c r="T11999" s="34" t="s">
        <v>50</v>
      </c>
      <c r="U11999" s="12">
        <f>EXP((alpha+(beta/speed))+(ceta*LN(speed)))</f>
        <v>6.6798034550425198E-2</v>
      </c>
      <c r="V11999" s="8">
        <f t="shared" si="422"/>
        <v>86</v>
      </c>
    </row>
    <row r="12000" spans="1:22">
      <c r="A12000" s="34" t="s">
        <v>20</v>
      </c>
      <c r="B12000" s="34" t="s">
        <v>78</v>
      </c>
      <c r="C12000" s="5" t="s">
        <v>206</v>
      </c>
      <c r="D12000" s="35" t="s">
        <v>85</v>
      </c>
      <c r="E12000" s="36" t="s">
        <v>18</v>
      </c>
      <c r="F12000" s="37">
        <v>100</v>
      </c>
      <c r="G12000" s="38">
        <v>-0.06</v>
      </c>
      <c r="H12000" s="34">
        <v>0.99079676173187226</v>
      </c>
      <c r="I12000" s="35">
        <v>0.21506142189450941</v>
      </c>
      <c r="J12000" s="35">
        <v>8.8706210635489655E-2</v>
      </c>
      <c r="K12000" s="35">
        <v>1.2448728982375745</v>
      </c>
      <c r="L12000" s="35">
        <v>0</v>
      </c>
      <c r="M12000" s="35">
        <v>0</v>
      </c>
      <c r="N12000" s="35">
        <v>0</v>
      </c>
      <c r="O12000" s="35">
        <v>0</v>
      </c>
      <c r="P12000" s="36">
        <v>11</v>
      </c>
      <c r="Q12000" s="37">
        <v>86</v>
      </c>
      <c r="R12000" s="36">
        <v>6</v>
      </c>
      <c r="S12000" s="39">
        <f t="shared" si="421"/>
        <v>86</v>
      </c>
      <c r="T12000" s="34" t="s">
        <v>37</v>
      </c>
      <c r="U12000" s="12">
        <f>(1/(alpha+(beta*(speed^ceta))))</f>
        <v>4.362619711129808E-2</v>
      </c>
      <c r="V12000" s="8">
        <f t="shared" si="422"/>
        <v>86</v>
      </c>
    </row>
    <row r="12001" spans="1:22">
      <c r="A12001" s="34" t="s">
        <v>20</v>
      </c>
      <c r="B12001" s="34" t="s">
        <v>78</v>
      </c>
      <c r="C12001" s="5" t="s">
        <v>206</v>
      </c>
      <c r="D12001" s="35" t="s">
        <v>85</v>
      </c>
      <c r="E12001" s="36" t="s">
        <v>17</v>
      </c>
      <c r="F12001" s="37">
        <v>100</v>
      </c>
      <c r="G12001" s="38">
        <v>-0.06</v>
      </c>
      <c r="H12001" s="34">
        <v>0.95643202974114117</v>
      </c>
      <c r="I12001" s="35">
        <v>1017.1699942386464</v>
      </c>
      <c r="J12001" s="35">
        <v>0.97190514714467879</v>
      </c>
      <c r="K12001" s="35">
        <v>-0.55821083988101505</v>
      </c>
      <c r="L12001" s="35">
        <v>0</v>
      </c>
      <c r="M12001" s="35">
        <v>0</v>
      </c>
      <c r="N12001" s="35">
        <v>0</v>
      </c>
      <c r="O12001" s="35">
        <v>0</v>
      </c>
      <c r="P12001" s="36">
        <v>11</v>
      </c>
      <c r="Q12001" s="37">
        <v>86</v>
      </c>
      <c r="R12001" s="36">
        <v>0</v>
      </c>
      <c r="S12001" s="39">
        <f t="shared" si="421"/>
        <v>86</v>
      </c>
      <c r="T12001" s="34" t="s">
        <v>29</v>
      </c>
      <c r="U12001" s="12">
        <f>((alpha*(beta^speed))*(speed^ceta))</f>
        <v>7.2977569963297197</v>
      </c>
      <c r="V12001" s="8">
        <f t="shared" si="422"/>
        <v>86</v>
      </c>
    </row>
    <row r="12002" spans="1:22">
      <c r="A12002" s="34" t="s">
        <v>20</v>
      </c>
      <c r="B12002" s="34" t="s">
        <v>78</v>
      </c>
      <c r="C12002" s="5" t="s">
        <v>206</v>
      </c>
      <c r="D12002" s="35" t="s">
        <v>85</v>
      </c>
      <c r="E12002" s="36" t="s">
        <v>15</v>
      </c>
      <c r="F12002" s="37">
        <v>0</v>
      </c>
      <c r="G12002" s="38">
        <v>-0.04</v>
      </c>
      <c r="H12002" s="34">
        <v>0.98712508140169597</v>
      </c>
      <c r="I12002" s="35">
        <v>0.29942736086680732</v>
      </c>
      <c r="J12002" s="35">
        <v>3.8802307258604767</v>
      </c>
      <c r="K12002" s="35">
        <v>4.9570074833065858</v>
      </c>
      <c r="L12002" s="35">
        <v>1.8728384047793072</v>
      </c>
      <c r="M12002" s="35">
        <v>1.1831636237947916E-2</v>
      </c>
      <c r="N12002" s="35">
        <v>0</v>
      </c>
      <c r="O12002" s="35">
        <v>0</v>
      </c>
      <c r="P12002" s="36">
        <v>11</v>
      </c>
      <c r="Q12002" s="37">
        <v>86</v>
      </c>
      <c r="R12002" s="36">
        <v>10</v>
      </c>
      <c r="S12002" s="39">
        <f t="shared" si="421"/>
        <v>86</v>
      </c>
      <c r="T12002" s="34" t="s">
        <v>44</v>
      </c>
      <c r="U12002" s="12">
        <f>(alpha+(beta/(1+EXP((((-1)*ceta)+(delta*LN(speed)))+(epsilon*speed)))))</f>
        <v>0.34635914454233868</v>
      </c>
      <c r="V12002" s="8">
        <f t="shared" si="422"/>
        <v>86</v>
      </c>
    </row>
    <row r="12003" spans="1:22">
      <c r="A12003" s="34" t="s">
        <v>20</v>
      </c>
      <c r="B12003" s="34" t="s">
        <v>78</v>
      </c>
      <c r="C12003" s="5" t="s">
        <v>206</v>
      </c>
      <c r="D12003" s="35" t="s">
        <v>85</v>
      </c>
      <c r="E12003" s="36" t="s">
        <v>16</v>
      </c>
      <c r="F12003" s="37">
        <v>0</v>
      </c>
      <c r="G12003" s="38">
        <v>-0.04</v>
      </c>
      <c r="H12003" s="34">
        <v>0.97096629496250264</v>
      </c>
      <c r="I12003" s="35">
        <v>-0.6285105035618388</v>
      </c>
      <c r="J12003" s="35">
        <v>76.158525768417817</v>
      </c>
      <c r="K12003" s="35">
        <v>0.29734629527381745</v>
      </c>
      <c r="L12003" s="35">
        <v>0.98492833134059965</v>
      </c>
      <c r="M12003" s="35">
        <v>-3.4274917451357031E-4</v>
      </c>
      <c r="N12003" s="35">
        <v>0</v>
      </c>
      <c r="O12003" s="35">
        <v>0</v>
      </c>
      <c r="P12003" s="36">
        <v>11</v>
      </c>
      <c r="Q12003" s="37">
        <v>86</v>
      </c>
      <c r="R12003" s="36">
        <v>10</v>
      </c>
      <c r="S12003" s="39">
        <f t="shared" si="421"/>
        <v>86</v>
      </c>
      <c r="T12003" s="34" t="s">
        <v>44</v>
      </c>
      <c r="U12003" s="12">
        <f>(alpha+(beta/(1+EXP((((-1)*ceta)+(delta*LN(speed)))+(epsilon*speed)))))</f>
        <v>0.66237907706332066</v>
      </c>
      <c r="V12003" s="8">
        <f t="shared" si="422"/>
        <v>86</v>
      </c>
    </row>
    <row r="12004" spans="1:22">
      <c r="A12004" s="34" t="s">
        <v>20</v>
      </c>
      <c r="B12004" s="34" t="s">
        <v>78</v>
      </c>
      <c r="C12004" s="5" t="s">
        <v>206</v>
      </c>
      <c r="D12004" s="35" t="s">
        <v>85</v>
      </c>
      <c r="E12004" s="36" t="s">
        <v>14</v>
      </c>
      <c r="F12004" s="37">
        <v>0</v>
      </c>
      <c r="G12004" s="38">
        <v>-0.04</v>
      </c>
      <c r="H12004" s="34">
        <v>0.99065215894786329</v>
      </c>
      <c r="I12004" s="35">
        <v>0.14625039944099119</v>
      </c>
      <c r="J12004" s="35">
        <v>-2.8678456831940666</v>
      </c>
      <c r="K12004" s="35">
        <v>0.18404629211468462</v>
      </c>
      <c r="L12004" s="35">
        <v>0.78310592832642922</v>
      </c>
      <c r="M12004" s="35">
        <v>0</v>
      </c>
      <c r="N12004" s="35">
        <v>0</v>
      </c>
      <c r="O12004" s="35">
        <v>0</v>
      </c>
      <c r="P12004" s="36">
        <v>11</v>
      </c>
      <c r="Q12004" s="37">
        <v>86</v>
      </c>
      <c r="R12004" s="36">
        <v>8</v>
      </c>
      <c r="S12004" s="39">
        <f t="shared" si="421"/>
        <v>86</v>
      </c>
      <c r="T12004" s="34" t="s">
        <v>40</v>
      </c>
      <c r="U12004" s="12">
        <f>(alpha-(beta*EXP(((-1)*ceta)*(speed^delta))))</f>
        <v>0.1531944183765698</v>
      </c>
      <c r="V12004" s="8">
        <f t="shared" si="422"/>
        <v>86</v>
      </c>
    </row>
    <row r="12005" spans="1:22">
      <c r="A12005" s="34" t="s">
        <v>20</v>
      </c>
      <c r="B12005" s="34" t="s">
        <v>78</v>
      </c>
      <c r="C12005" s="5" t="s">
        <v>206</v>
      </c>
      <c r="D12005" s="35" t="s">
        <v>85</v>
      </c>
      <c r="E12005" s="36" t="s">
        <v>18</v>
      </c>
      <c r="F12005" s="37">
        <v>0</v>
      </c>
      <c r="G12005" s="38">
        <v>-0.04</v>
      </c>
      <c r="H12005" s="34">
        <v>0.98705597902421849</v>
      </c>
      <c r="I12005" s="35">
        <v>9.3073722078730281</v>
      </c>
      <c r="J12005" s="35">
        <v>1.0087166344557759</v>
      </c>
      <c r="K12005" s="35">
        <v>-1.2206397630380039</v>
      </c>
      <c r="L12005" s="35">
        <v>0</v>
      </c>
      <c r="M12005" s="35">
        <v>0</v>
      </c>
      <c r="N12005" s="35">
        <v>0</v>
      </c>
      <c r="O12005" s="35">
        <v>0</v>
      </c>
      <c r="P12005" s="36">
        <v>11</v>
      </c>
      <c r="Q12005" s="37">
        <v>86</v>
      </c>
      <c r="R12005" s="36">
        <v>0</v>
      </c>
      <c r="S12005" s="39">
        <f t="shared" si="421"/>
        <v>86</v>
      </c>
      <c r="T12005" s="34" t="s">
        <v>29</v>
      </c>
      <c r="U12005" s="12">
        <f>((alpha*(beta^speed))*(speed^ceta))</f>
        <v>8.5437998159909295E-2</v>
      </c>
      <c r="V12005" s="8">
        <f t="shared" si="422"/>
        <v>86</v>
      </c>
    </row>
    <row r="12006" spans="1:22">
      <c r="A12006" s="34" t="s">
        <v>20</v>
      </c>
      <c r="B12006" s="34" t="s">
        <v>78</v>
      </c>
      <c r="C12006" s="5" t="s">
        <v>206</v>
      </c>
      <c r="D12006" s="35" t="s">
        <v>85</v>
      </c>
      <c r="E12006" s="36" t="s">
        <v>17</v>
      </c>
      <c r="F12006" s="37">
        <v>0</v>
      </c>
      <c r="G12006" s="38">
        <v>-0.04</v>
      </c>
      <c r="H12006" s="34">
        <v>0.96945281816122353</v>
      </c>
      <c r="I12006" s="35">
        <v>9.2199705433190093</v>
      </c>
      <c r="J12006" s="35">
        <v>-5.5589288746214045</v>
      </c>
      <c r="K12006" s="35">
        <v>-1.3334386827345794</v>
      </c>
      <c r="L12006" s="35">
        <v>0</v>
      </c>
      <c r="M12006" s="35">
        <v>0</v>
      </c>
      <c r="N12006" s="35">
        <v>0</v>
      </c>
      <c r="O12006" s="35">
        <v>0</v>
      </c>
      <c r="P12006" s="36">
        <v>11</v>
      </c>
      <c r="Q12006" s="37">
        <v>86</v>
      </c>
      <c r="R12006" s="36">
        <v>13</v>
      </c>
      <c r="S12006" s="39">
        <f t="shared" si="421"/>
        <v>86</v>
      </c>
      <c r="T12006" s="34" t="s">
        <v>50</v>
      </c>
      <c r="U12006" s="12">
        <f>EXP((alpha+(beta/speed))+(ceta*LN(speed)))</f>
        <v>24.921548836015916</v>
      </c>
      <c r="V12006" s="8">
        <f t="shared" si="422"/>
        <v>86</v>
      </c>
    </row>
    <row r="12007" spans="1:22">
      <c r="A12007" s="34" t="s">
        <v>20</v>
      </c>
      <c r="B12007" s="34" t="s">
        <v>78</v>
      </c>
      <c r="C12007" s="5" t="s">
        <v>206</v>
      </c>
      <c r="D12007" s="35" t="s">
        <v>85</v>
      </c>
      <c r="E12007" s="36" t="s">
        <v>15</v>
      </c>
      <c r="F12007" s="37">
        <v>50</v>
      </c>
      <c r="G12007" s="38">
        <v>-0.04</v>
      </c>
      <c r="H12007" s="34">
        <v>0.979665339384998</v>
      </c>
      <c r="I12007" s="35">
        <v>9.31357928068417E-2</v>
      </c>
      <c r="J12007" s="35">
        <v>3.8689831552945311</v>
      </c>
      <c r="K12007" s="35">
        <v>5.2358414908271893</v>
      </c>
      <c r="L12007" s="35">
        <v>2.0061147671501804</v>
      </c>
      <c r="M12007" s="35">
        <v>-6.9109422068710158E-3</v>
      </c>
      <c r="N12007" s="35">
        <v>0</v>
      </c>
      <c r="O12007" s="35">
        <v>0</v>
      </c>
      <c r="P12007" s="36">
        <v>11</v>
      </c>
      <c r="Q12007" s="37">
        <v>86</v>
      </c>
      <c r="R12007" s="36">
        <v>10</v>
      </c>
      <c r="S12007" s="39">
        <f t="shared" si="421"/>
        <v>86</v>
      </c>
      <c r="T12007" s="34" t="s">
        <v>44</v>
      </c>
      <c r="U12007" s="12">
        <f>(alpha+(beta/(1+EXP((((-1)*ceta)+(delta*LN(speed)))+(epsilon*speed)))))</f>
        <v>0.25900189067725748</v>
      </c>
      <c r="V12007" s="8">
        <f t="shared" si="422"/>
        <v>86</v>
      </c>
    </row>
    <row r="12008" spans="1:22">
      <c r="A12008" s="34" t="s">
        <v>20</v>
      </c>
      <c r="B12008" s="34" t="s">
        <v>78</v>
      </c>
      <c r="C12008" s="5" t="s">
        <v>206</v>
      </c>
      <c r="D12008" s="35" t="s">
        <v>85</v>
      </c>
      <c r="E12008" s="36" t="s">
        <v>16</v>
      </c>
      <c r="F12008" s="37">
        <v>50</v>
      </c>
      <c r="G12008" s="38">
        <v>-0.04</v>
      </c>
      <c r="H12008" s="34">
        <v>0.96065430506127747</v>
      </c>
      <c r="I12008" s="35">
        <v>-1.1123108601650116</v>
      </c>
      <c r="J12008" s="35">
        <v>73.637760536831081</v>
      </c>
      <c r="K12008" s="35">
        <v>6.5484670493402203E-2</v>
      </c>
      <c r="L12008" s="35">
        <v>0.85508272259774343</v>
      </c>
      <c r="M12008" s="35">
        <v>8.3055985621236276E-4</v>
      </c>
      <c r="N12008" s="35">
        <v>0</v>
      </c>
      <c r="O12008" s="35">
        <v>0</v>
      </c>
      <c r="P12008" s="36">
        <v>11</v>
      </c>
      <c r="Q12008" s="37">
        <v>86</v>
      </c>
      <c r="R12008" s="36">
        <v>10</v>
      </c>
      <c r="S12008" s="39">
        <f t="shared" si="421"/>
        <v>86</v>
      </c>
      <c r="T12008" s="34" t="s">
        <v>44</v>
      </c>
      <c r="U12008" s="12">
        <f>(alpha+(beta/(1+EXP((((-1)*ceta)+(delta*LN(speed)))+(epsilon*speed)))))</f>
        <v>0.47584878887968873</v>
      </c>
      <c r="V12008" s="8">
        <f t="shared" si="422"/>
        <v>86</v>
      </c>
    </row>
    <row r="12009" spans="1:22">
      <c r="A12009" s="34" t="s">
        <v>20</v>
      </c>
      <c r="B12009" s="34" t="s">
        <v>78</v>
      </c>
      <c r="C12009" s="5" t="s">
        <v>206</v>
      </c>
      <c r="D12009" s="35" t="s">
        <v>85</v>
      </c>
      <c r="E12009" s="36" t="s">
        <v>14</v>
      </c>
      <c r="F12009" s="37">
        <v>50</v>
      </c>
      <c r="G12009" s="38">
        <v>-0.04</v>
      </c>
      <c r="H12009" s="34">
        <v>0.98969853511577521</v>
      </c>
      <c r="I12009" s="35">
        <v>8.7746209015352641E-2</v>
      </c>
      <c r="J12009" s="35">
        <v>-6.5024433104939332</v>
      </c>
      <c r="K12009" s="35">
        <v>0.59248956001562592</v>
      </c>
      <c r="L12009" s="35">
        <v>0.50368439876706417</v>
      </c>
      <c r="M12009" s="35">
        <v>0</v>
      </c>
      <c r="N12009" s="35">
        <v>0</v>
      </c>
      <c r="O12009" s="35">
        <v>0</v>
      </c>
      <c r="P12009" s="36">
        <v>11</v>
      </c>
      <c r="Q12009" s="37">
        <v>86</v>
      </c>
      <c r="R12009" s="36">
        <v>8</v>
      </c>
      <c r="S12009" s="39">
        <f t="shared" si="421"/>
        <v>86</v>
      </c>
      <c r="T12009" s="34" t="s">
        <v>40</v>
      </c>
      <c r="U12009" s="12">
        <f>(alpha-(beta*EXP(((-1)*ceta)*(speed^delta))))</f>
        <v>0.11214401648132687</v>
      </c>
      <c r="V12009" s="8">
        <f t="shared" si="422"/>
        <v>86</v>
      </c>
    </row>
    <row r="12010" spans="1:22">
      <c r="A12010" s="34" t="s">
        <v>20</v>
      </c>
      <c r="B12010" s="34" t="s">
        <v>78</v>
      </c>
      <c r="C12010" s="5" t="s">
        <v>206</v>
      </c>
      <c r="D12010" s="35" t="s">
        <v>85</v>
      </c>
      <c r="E12010" s="36" t="s">
        <v>18</v>
      </c>
      <c r="F12010" s="37">
        <v>50</v>
      </c>
      <c r="G12010" s="38">
        <v>-0.04</v>
      </c>
      <c r="H12010" s="34">
        <v>0.98827908493887695</v>
      </c>
      <c r="I12010" s="35">
        <v>7.6294758246188454</v>
      </c>
      <c r="J12010" s="35">
        <v>1.0023928029042342</v>
      </c>
      <c r="K12010" s="35">
        <v>-1.1191796747153318</v>
      </c>
      <c r="L12010" s="35">
        <v>0</v>
      </c>
      <c r="M12010" s="35">
        <v>0</v>
      </c>
      <c r="N12010" s="35">
        <v>0</v>
      </c>
      <c r="O12010" s="35">
        <v>0</v>
      </c>
      <c r="P12010" s="36">
        <v>11</v>
      </c>
      <c r="Q12010" s="37">
        <v>86</v>
      </c>
      <c r="R12010" s="36">
        <v>0</v>
      </c>
      <c r="S12010" s="39">
        <f t="shared" si="421"/>
        <v>86</v>
      </c>
      <c r="T12010" s="34" t="s">
        <v>29</v>
      </c>
      <c r="U12010" s="12">
        <f>((alpha*(beta^speed))*(speed^ceta))</f>
        <v>6.407759107637169E-2</v>
      </c>
      <c r="V12010" s="8">
        <f t="shared" si="422"/>
        <v>86</v>
      </c>
    </row>
    <row r="12011" spans="1:22">
      <c r="A12011" s="34" t="s">
        <v>20</v>
      </c>
      <c r="B12011" s="34" t="s">
        <v>78</v>
      </c>
      <c r="C12011" s="5" t="s">
        <v>206</v>
      </c>
      <c r="D12011" s="35" t="s">
        <v>85</v>
      </c>
      <c r="E12011" s="36" t="s">
        <v>17</v>
      </c>
      <c r="F12011" s="37">
        <v>50</v>
      </c>
      <c r="G12011" s="38">
        <v>-0.04</v>
      </c>
      <c r="H12011" s="34">
        <v>0.95946291160769936</v>
      </c>
      <c r="I12011" s="35">
        <v>1505.3657008243492</v>
      </c>
      <c r="J12011" s="35">
        <v>0.9844028991280348</v>
      </c>
      <c r="K12011" s="35">
        <v>-0.68580926279858223</v>
      </c>
      <c r="L12011" s="35">
        <v>0</v>
      </c>
      <c r="M12011" s="35">
        <v>0</v>
      </c>
      <c r="N12011" s="35">
        <v>0</v>
      </c>
      <c r="O12011" s="35">
        <v>0</v>
      </c>
      <c r="P12011" s="36">
        <v>11</v>
      </c>
      <c r="Q12011" s="37">
        <v>86</v>
      </c>
      <c r="R12011" s="36">
        <v>0</v>
      </c>
      <c r="S12011" s="39">
        <f t="shared" si="421"/>
        <v>86</v>
      </c>
      <c r="T12011" s="34" t="s">
        <v>29</v>
      </c>
      <c r="U12011" s="12">
        <f>((alpha*(beta^speed))*(speed^ceta))</f>
        <v>18.357481057742092</v>
      </c>
      <c r="V12011" s="8">
        <f t="shared" si="422"/>
        <v>86</v>
      </c>
    </row>
    <row r="12012" spans="1:22">
      <c r="A12012" s="34" t="s">
        <v>20</v>
      </c>
      <c r="B12012" s="34" t="s">
        <v>78</v>
      </c>
      <c r="C12012" s="5" t="s">
        <v>206</v>
      </c>
      <c r="D12012" s="35" t="s">
        <v>85</v>
      </c>
      <c r="E12012" s="36" t="s">
        <v>15</v>
      </c>
      <c r="F12012" s="37">
        <v>100</v>
      </c>
      <c r="G12012" s="38">
        <v>-0.04</v>
      </c>
      <c r="H12012" s="34">
        <v>0.96940525426472191</v>
      </c>
      <c r="I12012" s="35">
        <v>3.7132130566945712E-2</v>
      </c>
      <c r="J12012" s="35">
        <v>3.6551350214089631</v>
      </c>
      <c r="K12012" s="35">
        <v>5.3701258291649454</v>
      </c>
      <c r="L12012" s="35">
        <v>1.9754704945044665</v>
      </c>
      <c r="M12012" s="35">
        <v>-6.7187288309100224E-3</v>
      </c>
      <c r="N12012" s="35">
        <v>0</v>
      </c>
      <c r="O12012" s="35">
        <v>0</v>
      </c>
      <c r="P12012" s="36">
        <v>11</v>
      </c>
      <c r="Q12012" s="37">
        <v>86</v>
      </c>
      <c r="R12012" s="36">
        <v>10</v>
      </c>
      <c r="S12012" s="39">
        <f t="shared" si="421"/>
        <v>86</v>
      </c>
      <c r="T12012" s="34" t="s">
        <v>44</v>
      </c>
      <c r="U12012" s="12">
        <f>(alpha+(beta/(1+EXP((((-1)*ceta)+(delta*LN(speed)))+(epsilon*speed)))))</f>
        <v>0.23671742513642013</v>
      </c>
      <c r="V12012" s="8">
        <f t="shared" si="422"/>
        <v>86</v>
      </c>
    </row>
    <row r="12013" spans="1:22">
      <c r="A12013" s="34" t="s">
        <v>20</v>
      </c>
      <c r="B12013" s="34" t="s">
        <v>78</v>
      </c>
      <c r="C12013" s="5" t="s">
        <v>206</v>
      </c>
      <c r="D12013" s="35" t="s">
        <v>85</v>
      </c>
      <c r="E12013" s="36" t="s">
        <v>16</v>
      </c>
      <c r="F12013" s="37">
        <v>100</v>
      </c>
      <c r="G12013" s="38">
        <v>-0.04</v>
      </c>
      <c r="H12013" s="34">
        <v>0.95018483959048172</v>
      </c>
      <c r="I12013" s="35">
        <v>-1.4638851210565473</v>
      </c>
      <c r="J12013" s="35">
        <v>69.825440151871874</v>
      </c>
      <c r="K12013" s="35">
        <v>-2.1360018836574034E-2</v>
      </c>
      <c r="L12013" s="35">
        <v>0.77776556526771967</v>
      </c>
      <c r="M12013" s="35">
        <v>1.2452680845824273E-3</v>
      </c>
      <c r="N12013" s="35">
        <v>0</v>
      </c>
      <c r="O12013" s="35">
        <v>0</v>
      </c>
      <c r="P12013" s="36">
        <v>11</v>
      </c>
      <c r="Q12013" s="37">
        <v>86</v>
      </c>
      <c r="R12013" s="36">
        <v>10</v>
      </c>
      <c r="S12013" s="39">
        <f t="shared" si="421"/>
        <v>86</v>
      </c>
      <c r="T12013" s="34" t="s">
        <v>44</v>
      </c>
      <c r="U12013" s="12">
        <f>(alpha+(beta/(1+EXP((((-1)*ceta)+(delta*LN(speed)))+(epsilon*speed)))))</f>
        <v>0.40615628391647629</v>
      </c>
      <c r="V12013" s="8">
        <f t="shared" si="422"/>
        <v>86</v>
      </c>
    </row>
    <row r="12014" spans="1:22">
      <c r="A12014" s="34" t="s">
        <v>20</v>
      </c>
      <c r="B12014" s="34" t="s">
        <v>78</v>
      </c>
      <c r="C12014" s="5" t="s">
        <v>206</v>
      </c>
      <c r="D12014" s="35" t="s">
        <v>85</v>
      </c>
      <c r="E12014" s="36" t="s">
        <v>14</v>
      </c>
      <c r="F12014" s="37">
        <v>100</v>
      </c>
      <c r="G12014" s="38">
        <v>-0.04</v>
      </c>
      <c r="H12014" s="34">
        <v>0.9888121430993011</v>
      </c>
      <c r="I12014" s="35">
        <v>7.1359956671608701E-2</v>
      </c>
      <c r="J12014" s="35">
        <v>-9.2513659256991421</v>
      </c>
      <c r="K12014" s="35">
        <v>0.82181315909346075</v>
      </c>
      <c r="L12014" s="35">
        <v>0.43582624259840441</v>
      </c>
      <c r="M12014" s="35">
        <v>0</v>
      </c>
      <c r="N12014" s="35">
        <v>0</v>
      </c>
      <c r="O12014" s="35">
        <v>0</v>
      </c>
      <c r="P12014" s="36">
        <v>11</v>
      </c>
      <c r="Q12014" s="37">
        <v>86</v>
      </c>
      <c r="R12014" s="36">
        <v>8</v>
      </c>
      <c r="S12014" s="39">
        <f t="shared" si="421"/>
        <v>86</v>
      </c>
      <c r="T12014" s="34" t="s">
        <v>40</v>
      </c>
      <c r="U12014" s="12">
        <f>(alpha-(beta*EXP(((-1)*ceta)*(speed^delta))))</f>
        <v>0.10150954595968539</v>
      </c>
      <c r="V12014" s="8">
        <f t="shared" si="422"/>
        <v>86</v>
      </c>
    </row>
    <row r="12015" spans="1:22">
      <c r="A12015" s="34" t="s">
        <v>20</v>
      </c>
      <c r="B12015" s="34" t="s">
        <v>78</v>
      </c>
      <c r="C12015" s="5" t="s">
        <v>206</v>
      </c>
      <c r="D12015" s="35" t="s">
        <v>85</v>
      </c>
      <c r="E12015" s="36" t="s">
        <v>18</v>
      </c>
      <c r="F12015" s="37">
        <v>100</v>
      </c>
      <c r="G12015" s="38">
        <v>-0.04</v>
      </c>
      <c r="H12015" s="34">
        <v>0.98406320389888591</v>
      </c>
      <c r="I12015" s="35">
        <v>0.2093499805585487</v>
      </c>
      <c r="J12015" s="35">
        <v>0.11609312918107859</v>
      </c>
      <c r="K12015" s="35">
        <v>1.1174428522895234</v>
      </c>
      <c r="L12015" s="35">
        <v>0</v>
      </c>
      <c r="M12015" s="35">
        <v>0</v>
      </c>
      <c r="N12015" s="35">
        <v>0</v>
      </c>
      <c r="O12015" s="35">
        <v>0</v>
      </c>
      <c r="P12015" s="36">
        <v>11</v>
      </c>
      <c r="Q12015" s="37">
        <v>86</v>
      </c>
      <c r="R12015" s="36">
        <v>6</v>
      </c>
      <c r="S12015" s="39">
        <f t="shared" si="421"/>
        <v>86</v>
      </c>
      <c r="T12015" s="34" t="s">
        <v>37</v>
      </c>
      <c r="U12015" s="12">
        <f>(1/(alpha+(beta*(speed^ceta))))</f>
        <v>5.8632470105443597E-2</v>
      </c>
      <c r="V12015" s="8">
        <f t="shared" si="422"/>
        <v>86</v>
      </c>
    </row>
    <row r="12016" spans="1:22">
      <c r="A12016" s="34" t="s">
        <v>20</v>
      </c>
      <c r="B12016" s="34" t="s">
        <v>78</v>
      </c>
      <c r="C12016" s="5" t="s">
        <v>206</v>
      </c>
      <c r="D12016" s="35" t="s">
        <v>85</v>
      </c>
      <c r="E12016" s="36" t="s">
        <v>17</v>
      </c>
      <c r="F12016" s="37">
        <v>100</v>
      </c>
      <c r="G12016" s="38">
        <v>-0.04</v>
      </c>
      <c r="H12016" s="34">
        <v>0.94938242360402147</v>
      </c>
      <c r="I12016" s="35">
        <v>1167.2355534719952</v>
      </c>
      <c r="J12016" s="35">
        <v>0.98005779943418725</v>
      </c>
      <c r="K12016" s="35">
        <v>-0.56419701400839295</v>
      </c>
      <c r="L12016" s="35">
        <v>0</v>
      </c>
      <c r="M12016" s="35">
        <v>0</v>
      </c>
      <c r="N12016" s="35">
        <v>0</v>
      </c>
      <c r="O12016" s="35">
        <v>0</v>
      </c>
      <c r="P12016" s="36">
        <v>11</v>
      </c>
      <c r="Q12016" s="37">
        <v>86</v>
      </c>
      <c r="R12016" s="36">
        <v>0</v>
      </c>
      <c r="S12016" s="39">
        <f t="shared" si="421"/>
        <v>86</v>
      </c>
      <c r="T12016" s="34" t="s">
        <v>29</v>
      </c>
      <c r="U12016" s="12">
        <f>((alpha*(beta^speed))*(speed^ceta))</f>
        <v>16.724976980984152</v>
      </c>
      <c r="V12016" s="8">
        <f t="shared" si="422"/>
        <v>86</v>
      </c>
    </row>
    <row r="12017" spans="1:22">
      <c r="A12017" s="34" t="s">
        <v>20</v>
      </c>
      <c r="B12017" s="34" t="s">
        <v>78</v>
      </c>
      <c r="C12017" s="5" t="s">
        <v>206</v>
      </c>
      <c r="D12017" s="35" t="s">
        <v>85</v>
      </c>
      <c r="E12017" s="36" t="s">
        <v>15</v>
      </c>
      <c r="F12017" s="37">
        <v>0</v>
      </c>
      <c r="G12017" s="38">
        <v>-0.02</v>
      </c>
      <c r="H12017" s="34">
        <v>0.99075645245933719</v>
      </c>
      <c r="I12017" s="35">
        <v>0.76308608681869383</v>
      </c>
      <c r="J12017" s="35">
        <v>8.5594760047849228</v>
      </c>
      <c r="K12017" s="35">
        <v>-9.0424672075135784E-2</v>
      </c>
      <c r="L12017" s="35">
        <v>-1.4912464989963247E-2</v>
      </c>
      <c r="M12017" s="35">
        <v>9.7843357489374422E-2</v>
      </c>
      <c r="N12017" s="35">
        <v>0</v>
      </c>
      <c r="O12017" s="35">
        <v>0</v>
      </c>
      <c r="P12017" s="36">
        <v>11</v>
      </c>
      <c r="Q12017" s="37">
        <v>86</v>
      </c>
      <c r="R12017" s="36">
        <v>10</v>
      </c>
      <c r="S12017" s="39">
        <f t="shared" si="421"/>
        <v>86</v>
      </c>
      <c r="T12017" s="34" t="s">
        <v>44</v>
      </c>
      <c r="U12017" s="12">
        <f>(alpha+(beta/(1+EXP((((-1)*ceta)+(delta*LN(speed)))+(epsilon*speed)))))</f>
        <v>0.76493768618851954</v>
      </c>
      <c r="V12017" s="8">
        <f t="shared" si="422"/>
        <v>86</v>
      </c>
    </row>
    <row r="12018" spans="1:22">
      <c r="A12018" s="34" t="s">
        <v>20</v>
      </c>
      <c r="B12018" s="34" t="s">
        <v>78</v>
      </c>
      <c r="C12018" s="5" t="s">
        <v>206</v>
      </c>
      <c r="D12018" s="35" t="s">
        <v>85</v>
      </c>
      <c r="E12018" s="36" t="s">
        <v>16</v>
      </c>
      <c r="F12018" s="37">
        <v>0</v>
      </c>
      <c r="G12018" s="38">
        <v>-0.02</v>
      </c>
      <c r="H12018" s="34">
        <v>0.97189945769600428</v>
      </c>
      <c r="I12018" s="35">
        <v>1.1253111220318344</v>
      </c>
      <c r="J12018" s="35">
        <v>70.498827071899981</v>
      </c>
      <c r="K12018" s="35">
        <v>0.59146840876604367</v>
      </c>
      <c r="L12018" s="35">
        <v>1.0723226842681868</v>
      </c>
      <c r="M12018" s="35">
        <v>-7.0315139965667535E-5</v>
      </c>
      <c r="N12018" s="35">
        <v>0</v>
      </c>
      <c r="O12018" s="35">
        <v>0</v>
      </c>
      <c r="P12018" s="36">
        <v>11</v>
      </c>
      <c r="Q12018" s="37">
        <v>86</v>
      </c>
      <c r="R12018" s="36">
        <v>10</v>
      </c>
      <c r="S12018" s="39">
        <f t="shared" si="421"/>
        <v>86</v>
      </c>
      <c r="T12018" s="34" t="s">
        <v>44</v>
      </c>
      <c r="U12018" s="12">
        <f>(alpha+(beta/(1+EXP((((-1)*ceta)+(delta*LN(speed)))+(epsilon*speed)))))</f>
        <v>2.1886522129398376</v>
      </c>
      <c r="V12018" s="8">
        <f t="shared" si="422"/>
        <v>86</v>
      </c>
    </row>
    <row r="12019" spans="1:22">
      <c r="A12019" s="34" t="s">
        <v>20</v>
      </c>
      <c r="B12019" s="34" t="s">
        <v>78</v>
      </c>
      <c r="C12019" s="5" t="s">
        <v>206</v>
      </c>
      <c r="D12019" s="35" t="s">
        <v>85</v>
      </c>
      <c r="E12019" s="36" t="s">
        <v>14</v>
      </c>
      <c r="F12019" s="37">
        <v>0</v>
      </c>
      <c r="G12019" s="38">
        <v>-0.02</v>
      </c>
      <c r="H12019" s="34">
        <v>0.99145953903601536</v>
      </c>
      <c r="I12019" s="35">
        <v>0.29270115593309726</v>
      </c>
      <c r="J12019" s="35">
        <v>3.9611153756364348</v>
      </c>
      <c r="K12019" s="35">
        <v>-0.37973391867147432</v>
      </c>
      <c r="L12019" s="35">
        <v>-3.1580216965090314E-3</v>
      </c>
      <c r="M12019" s="35">
        <v>9.3922651354002018E-2</v>
      </c>
      <c r="N12019" s="35">
        <v>0</v>
      </c>
      <c r="O12019" s="35">
        <v>0</v>
      </c>
      <c r="P12019" s="36">
        <v>11</v>
      </c>
      <c r="Q12019" s="37">
        <v>86</v>
      </c>
      <c r="R12019" s="36">
        <v>10</v>
      </c>
      <c r="S12019" s="39">
        <f t="shared" si="421"/>
        <v>86</v>
      </c>
      <c r="T12019" s="34" t="s">
        <v>44</v>
      </c>
      <c r="U12019" s="12">
        <f>(alpha+(beta/(1+EXP((((-1)*ceta)+(delta*LN(speed)))+(epsilon*speed)))))</f>
        <v>0.29355419540261152</v>
      </c>
      <c r="V12019" s="8">
        <f t="shared" si="422"/>
        <v>86</v>
      </c>
    </row>
    <row r="12020" spans="1:22">
      <c r="A12020" s="34" t="s">
        <v>20</v>
      </c>
      <c r="B12020" s="34" t="s">
        <v>78</v>
      </c>
      <c r="C12020" s="5" t="s">
        <v>206</v>
      </c>
      <c r="D12020" s="35" t="s">
        <v>85</v>
      </c>
      <c r="E12020" s="36" t="s">
        <v>18</v>
      </c>
      <c r="F12020" s="37">
        <v>0</v>
      </c>
      <c r="G12020" s="38">
        <v>-0.02</v>
      </c>
      <c r="H12020" s="34">
        <v>0.98048477678245949</v>
      </c>
      <c r="I12020" s="35">
        <v>5.0183956172926036</v>
      </c>
      <c r="J12020" s="35">
        <v>1.0085163103498744</v>
      </c>
      <c r="K12020" s="35">
        <v>-0.9729682322970894</v>
      </c>
      <c r="L12020" s="35">
        <v>0</v>
      </c>
      <c r="M12020" s="35">
        <v>0</v>
      </c>
      <c r="N12020" s="35">
        <v>0</v>
      </c>
      <c r="O12020" s="35">
        <v>0</v>
      </c>
      <c r="P12020" s="36">
        <v>11</v>
      </c>
      <c r="Q12020" s="37">
        <v>86</v>
      </c>
      <c r="R12020" s="36">
        <v>0</v>
      </c>
      <c r="S12020" s="39">
        <f t="shared" si="421"/>
        <v>86</v>
      </c>
      <c r="T12020" s="34" t="s">
        <v>29</v>
      </c>
      <c r="U12020" s="12">
        <f>((alpha*(beta^speed))*(speed^ceta))</f>
        <v>0.13648691489994483</v>
      </c>
      <c r="V12020" s="8">
        <f t="shared" si="422"/>
        <v>86</v>
      </c>
    </row>
    <row r="12021" spans="1:22">
      <c r="A12021" s="34" t="s">
        <v>20</v>
      </c>
      <c r="B12021" s="34" t="s">
        <v>78</v>
      </c>
      <c r="C12021" s="5" t="s">
        <v>206</v>
      </c>
      <c r="D12021" s="35" t="s">
        <v>85</v>
      </c>
      <c r="E12021" s="36" t="s">
        <v>17</v>
      </c>
      <c r="F12021" s="37">
        <v>0</v>
      </c>
      <c r="G12021" s="38">
        <v>-0.02</v>
      </c>
      <c r="H12021" s="34">
        <v>0.96572018102638946</v>
      </c>
      <c r="I12021" s="35">
        <v>3354.2970653788925</v>
      </c>
      <c r="J12021" s="35">
        <v>1.0115602295053925</v>
      </c>
      <c r="K12021" s="35">
        <v>-1.0465746780822713</v>
      </c>
      <c r="L12021" s="35">
        <v>0</v>
      </c>
      <c r="M12021" s="35">
        <v>0</v>
      </c>
      <c r="N12021" s="35">
        <v>0</v>
      </c>
      <c r="O12021" s="35">
        <v>0</v>
      </c>
      <c r="P12021" s="36">
        <v>11</v>
      </c>
      <c r="Q12021" s="37">
        <v>86</v>
      </c>
      <c r="R12021" s="36">
        <v>0</v>
      </c>
      <c r="S12021" s="39">
        <f t="shared" si="421"/>
        <v>86</v>
      </c>
      <c r="T12021" s="34" t="s">
        <v>29</v>
      </c>
      <c r="U12021" s="12">
        <f>((alpha*(beta^speed))*(speed^ceta))</f>
        <v>85.171561453802994</v>
      </c>
      <c r="V12021" s="8">
        <f t="shared" si="422"/>
        <v>86</v>
      </c>
    </row>
    <row r="12022" spans="1:22">
      <c r="A12022" s="34" t="s">
        <v>20</v>
      </c>
      <c r="B12022" s="34" t="s">
        <v>78</v>
      </c>
      <c r="C12022" s="5" t="s">
        <v>206</v>
      </c>
      <c r="D12022" s="35" t="s">
        <v>85</v>
      </c>
      <c r="E12022" s="36" t="s">
        <v>15</v>
      </c>
      <c r="F12022" s="37">
        <v>50</v>
      </c>
      <c r="G12022" s="38">
        <v>-0.02</v>
      </c>
      <c r="H12022" s="34">
        <v>0.98655892477880136</v>
      </c>
      <c r="I12022" s="35">
        <v>0.74177590285208206</v>
      </c>
      <c r="J12022" s="35">
        <v>7.3391385591018441</v>
      </c>
      <c r="K12022" s="35">
        <v>0.18647735670952204</v>
      </c>
      <c r="L12022" s="35">
        <v>-2.7573932343015629E-2</v>
      </c>
      <c r="M12022" s="35">
        <v>0.10157009648209379</v>
      </c>
      <c r="N12022" s="35">
        <v>0</v>
      </c>
      <c r="O12022" s="35">
        <v>0</v>
      </c>
      <c r="P12022" s="36">
        <v>11</v>
      </c>
      <c r="Q12022" s="37">
        <v>86</v>
      </c>
      <c r="R12022" s="36">
        <v>10</v>
      </c>
      <c r="S12022" s="39">
        <f t="shared" si="421"/>
        <v>86</v>
      </c>
      <c r="T12022" s="34" t="s">
        <v>44</v>
      </c>
      <c r="U12022" s="12">
        <f>(alpha+(beta/(1+EXP((((-1)*ceta)+(delta*LN(speed)))+(epsilon*speed)))))</f>
        <v>0.74338396617597224</v>
      </c>
      <c r="V12022" s="8">
        <f t="shared" si="422"/>
        <v>86</v>
      </c>
    </row>
    <row r="12023" spans="1:22">
      <c r="A12023" s="34" t="s">
        <v>20</v>
      </c>
      <c r="B12023" s="34" t="s">
        <v>78</v>
      </c>
      <c r="C12023" s="5" t="s">
        <v>206</v>
      </c>
      <c r="D12023" s="35" t="s">
        <v>85</v>
      </c>
      <c r="E12023" s="36" t="s">
        <v>16</v>
      </c>
      <c r="F12023" s="37">
        <v>50</v>
      </c>
      <c r="G12023" s="38">
        <v>-0.02</v>
      </c>
      <c r="H12023" s="34">
        <v>0.95474464865787478</v>
      </c>
      <c r="I12023" s="35">
        <v>62.583108007911342</v>
      </c>
      <c r="J12023" s="35">
        <v>0.99907973888257107</v>
      </c>
      <c r="K12023" s="35">
        <v>-0.76997094673151745</v>
      </c>
      <c r="L12023" s="35">
        <v>0</v>
      </c>
      <c r="M12023" s="35">
        <v>0</v>
      </c>
      <c r="N12023" s="35">
        <v>0</v>
      </c>
      <c r="O12023" s="35">
        <v>0</v>
      </c>
      <c r="P12023" s="36">
        <v>11</v>
      </c>
      <c r="Q12023" s="37">
        <v>86</v>
      </c>
      <c r="R12023" s="36">
        <v>0</v>
      </c>
      <c r="S12023" s="39">
        <f t="shared" si="421"/>
        <v>86</v>
      </c>
      <c r="T12023" s="34" t="s">
        <v>29</v>
      </c>
      <c r="U12023" s="12">
        <f>((alpha*(beta^speed))*(speed^ceta))</f>
        <v>1.8731069120480432</v>
      </c>
      <c r="V12023" s="8">
        <f t="shared" si="422"/>
        <v>86</v>
      </c>
    </row>
    <row r="12024" spans="1:22">
      <c r="A12024" s="34" t="s">
        <v>20</v>
      </c>
      <c r="B12024" s="34" t="s">
        <v>78</v>
      </c>
      <c r="C12024" s="5" t="s">
        <v>206</v>
      </c>
      <c r="D12024" s="35" t="s">
        <v>85</v>
      </c>
      <c r="E12024" s="36" t="s">
        <v>14</v>
      </c>
      <c r="F12024" s="37">
        <v>50</v>
      </c>
      <c r="G12024" s="38">
        <v>-0.02</v>
      </c>
      <c r="H12024" s="34">
        <v>0.99078699285827598</v>
      </c>
      <c r="I12024" s="35">
        <v>0.26216574798960185</v>
      </c>
      <c r="J12024" s="35">
        <v>4.6557438994299769</v>
      </c>
      <c r="K12024" s="35">
        <v>-0.41882531906765486</v>
      </c>
      <c r="L12024" s="35">
        <v>7.1486279698176253E-2</v>
      </c>
      <c r="M12024" s="35">
        <v>8.9800600406433784E-2</v>
      </c>
      <c r="N12024" s="35">
        <v>0</v>
      </c>
      <c r="O12024" s="35">
        <v>0</v>
      </c>
      <c r="P12024" s="36">
        <v>11</v>
      </c>
      <c r="Q12024" s="37">
        <v>86</v>
      </c>
      <c r="R12024" s="36">
        <v>10</v>
      </c>
      <c r="S12024" s="39">
        <f t="shared" si="421"/>
        <v>86</v>
      </c>
      <c r="T12024" s="34" t="s">
        <v>44</v>
      </c>
      <c r="U12024" s="12">
        <f>(alpha+(beta/(1+EXP((((-1)*ceta)+(delta*LN(speed)))+(epsilon*speed)))))</f>
        <v>0.26315139556649486</v>
      </c>
      <c r="V12024" s="8">
        <f t="shared" si="422"/>
        <v>86</v>
      </c>
    </row>
    <row r="12025" spans="1:22">
      <c r="A12025" s="34" t="s">
        <v>20</v>
      </c>
      <c r="B12025" s="34" t="s">
        <v>78</v>
      </c>
      <c r="C12025" s="5" t="s">
        <v>206</v>
      </c>
      <c r="D12025" s="35" t="s">
        <v>85</v>
      </c>
      <c r="E12025" s="36" t="s">
        <v>18</v>
      </c>
      <c r="F12025" s="37">
        <v>50</v>
      </c>
      <c r="G12025" s="38">
        <v>-0.02</v>
      </c>
      <c r="H12025" s="34">
        <v>0.98053167808635522</v>
      </c>
      <c r="I12025" s="35">
        <v>5.3639025473001256</v>
      </c>
      <c r="J12025" s="35">
        <v>1.0088145537650106</v>
      </c>
      <c r="K12025" s="35">
        <v>-0.99270876707516698</v>
      </c>
      <c r="L12025" s="35">
        <v>0</v>
      </c>
      <c r="M12025" s="35">
        <v>0</v>
      </c>
      <c r="N12025" s="35">
        <v>0</v>
      </c>
      <c r="O12025" s="35">
        <v>0</v>
      </c>
      <c r="P12025" s="36">
        <v>11</v>
      </c>
      <c r="Q12025" s="37">
        <v>86</v>
      </c>
      <c r="R12025" s="36">
        <v>0</v>
      </c>
      <c r="S12025" s="39">
        <f t="shared" si="421"/>
        <v>86</v>
      </c>
      <c r="T12025" s="34" t="s">
        <v>29</v>
      </c>
      <c r="U12025" s="12">
        <f>((alpha*(beta^speed))*(speed^ceta))</f>
        <v>0.1370447682316013</v>
      </c>
      <c r="V12025" s="8">
        <f t="shared" si="422"/>
        <v>86</v>
      </c>
    </row>
    <row r="12026" spans="1:22">
      <c r="A12026" s="34" t="s">
        <v>20</v>
      </c>
      <c r="B12026" s="34" t="s">
        <v>78</v>
      </c>
      <c r="C12026" s="5" t="s">
        <v>206</v>
      </c>
      <c r="D12026" s="35" t="s">
        <v>85</v>
      </c>
      <c r="E12026" s="36" t="s">
        <v>17</v>
      </c>
      <c r="F12026" s="37">
        <v>50</v>
      </c>
      <c r="G12026" s="38">
        <v>-0.02</v>
      </c>
      <c r="H12026" s="34">
        <v>0.95100264909190801</v>
      </c>
      <c r="I12026" s="35">
        <v>2630.5452052871979</v>
      </c>
      <c r="J12026" s="35">
        <v>1.0054446120626324</v>
      </c>
      <c r="K12026" s="35">
        <v>-0.91286839602394299</v>
      </c>
      <c r="L12026" s="35">
        <v>0</v>
      </c>
      <c r="M12026" s="35">
        <v>0</v>
      </c>
      <c r="N12026" s="35">
        <v>0</v>
      </c>
      <c r="O12026" s="35">
        <v>0</v>
      </c>
      <c r="P12026" s="36">
        <v>11</v>
      </c>
      <c r="Q12026" s="37">
        <v>86</v>
      </c>
      <c r="R12026" s="36">
        <v>0</v>
      </c>
      <c r="S12026" s="39">
        <f t="shared" si="421"/>
        <v>86</v>
      </c>
      <c r="T12026" s="34" t="s">
        <v>29</v>
      </c>
      <c r="U12026" s="12">
        <f>((alpha*(beta^speed))*(speed^ceta))</f>
        <v>71.929041356335446</v>
      </c>
      <c r="V12026" s="8">
        <f t="shared" si="422"/>
        <v>86</v>
      </c>
    </row>
    <row r="12027" spans="1:22">
      <c r="A12027" s="34" t="s">
        <v>20</v>
      </c>
      <c r="B12027" s="34" t="s">
        <v>78</v>
      </c>
      <c r="C12027" s="5" t="s">
        <v>206</v>
      </c>
      <c r="D12027" s="35" t="s">
        <v>85</v>
      </c>
      <c r="E12027" s="36" t="s">
        <v>15</v>
      </c>
      <c r="F12027" s="37">
        <v>100</v>
      </c>
      <c r="G12027" s="38">
        <v>-0.02</v>
      </c>
      <c r="H12027" s="34">
        <v>0.97409806351943062</v>
      </c>
      <c r="I12027" s="35">
        <v>0.69132848601693531</v>
      </c>
      <c r="J12027" s="35">
        <v>9.1010054269682392</v>
      </c>
      <c r="K12027" s="35">
        <v>0.30760459932312179</v>
      </c>
      <c r="L12027" s="35">
        <v>0.2041823794353648</v>
      </c>
      <c r="M12027" s="35">
        <v>7.8071654458699541E-2</v>
      </c>
      <c r="N12027" s="35">
        <v>0</v>
      </c>
      <c r="O12027" s="35">
        <v>0</v>
      </c>
      <c r="P12027" s="36">
        <v>11</v>
      </c>
      <c r="Q12027" s="37">
        <v>86</v>
      </c>
      <c r="R12027" s="36">
        <v>10</v>
      </c>
      <c r="S12027" s="39">
        <f t="shared" si="421"/>
        <v>86</v>
      </c>
      <c r="T12027" s="34" t="s">
        <v>44</v>
      </c>
      <c r="U12027" s="12">
        <f>(alpha+(beta/(1+EXP((((-1)*ceta)+(delta*LN(speed)))+(epsilon*speed)))))</f>
        <v>0.69737461785235777</v>
      </c>
      <c r="V12027" s="8">
        <f t="shared" si="422"/>
        <v>86</v>
      </c>
    </row>
    <row r="12028" spans="1:22">
      <c r="A12028" s="34" t="s">
        <v>20</v>
      </c>
      <c r="B12028" s="34" t="s">
        <v>78</v>
      </c>
      <c r="C12028" s="5" t="s">
        <v>206</v>
      </c>
      <c r="D12028" s="35" t="s">
        <v>85</v>
      </c>
      <c r="E12028" s="36" t="s">
        <v>16</v>
      </c>
      <c r="F12028" s="37">
        <v>100</v>
      </c>
      <c r="G12028" s="38">
        <v>-0.02</v>
      </c>
      <c r="H12028" s="34">
        <v>0.93837884913999614</v>
      </c>
      <c r="I12028" s="35">
        <v>-0.80794623203370097</v>
      </c>
      <c r="J12028" s="35">
        <v>80.882931355055973</v>
      </c>
      <c r="K12028" s="35">
        <v>-0.13702607067106889</v>
      </c>
      <c r="L12028" s="35">
        <v>0.72104553663792292</v>
      </c>
      <c r="M12028" s="35">
        <v>1.4385766345194639E-3</v>
      </c>
      <c r="N12028" s="35">
        <v>0</v>
      </c>
      <c r="O12028" s="35">
        <v>0</v>
      </c>
      <c r="P12028" s="36">
        <v>11</v>
      </c>
      <c r="Q12028" s="37">
        <v>86</v>
      </c>
      <c r="R12028" s="36">
        <v>10</v>
      </c>
      <c r="S12028" s="39">
        <f t="shared" si="421"/>
        <v>86</v>
      </c>
      <c r="T12028" s="34" t="s">
        <v>44</v>
      </c>
      <c r="U12028" s="12">
        <f>(alpha+(beta/(1+EXP((((-1)*ceta)+(delta*LN(speed)))+(epsilon*speed)))))</f>
        <v>1.626953292890521</v>
      </c>
      <c r="V12028" s="8">
        <f t="shared" si="422"/>
        <v>86</v>
      </c>
    </row>
    <row r="12029" spans="1:22">
      <c r="A12029" s="34" t="s">
        <v>20</v>
      </c>
      <c r="B12029" s="34" t="s">
        <v>78</v>
      </c>
      <c r="C12029" s="5" t="s">
        <v>206</v>
      </c>
      <c r="D12029" s="35" t="s">
        <v>85</v>
      </c>
      <c r="E12029" s="36" t="s">
        <v>14</v>
      </c>
      <c r="F12029" s="37">
        <v>100</v>
      </c>
      <c r="G12029" s="38">
        <v>-0.02</v>
      </c>
      <c r="H12029" s="34">
        <v>0.98999185921352029</v>
      </c>
      <c r="I12029" s="35">
        <v>16.957528271933626</v>
      </c>
      <c r="J12029" s="35">
        <v>1.0104874302702089</v>
      </c>
      <c r="K12029" s="35">
        <v>-1.1913355088000914</v>
      </c>
      <c r="L12029" s="35">
        <v>0</v>
      </c>
      <c r="M12029" s="35">
        <v>0</v>
      </c>
      <c r="N12029" s="35">
        <v>0</v>
      </c>
      <c r="O12029" s="35">
        <v>0</v>
      </c>
      <c r="P12029" s="36">
        <v>11</v>
      </c>
      <c r="Q12029" s="37">
        <v>86</v>
      </c>
      <c r="R12029" s="36">
        <v>0</v>
      </c>
      <c r="S12029" s="39">
        <f t="shared" si="421"/>
        <v>86</v>
      </c>
      <c r="T12029" s="34" t="s">
        <v>29</v>
      </c>
      <c r="U12029" s="12">
        <f>((alpha*(beta^speed))*(speed^ceta))</f>
        <v>0.20624555277692097</v>
      </c>
      <c r="V12029" s="8">
        <f t="shared" si="422"/>
        <v>86</v>
      </c>
    </row>
    <row r="12030" spans="1:22">
      <c r="A12030" s="34" t="s">
        <v>20</v>
      </c>
      <c r="B12030" s="34" t="s">
        <v>78</v>
      </c>
      <c r="C12030" s="5" t="s">
        <v>206</v>
      </c>
      <c r="D12030" s="35" t="s">
        <v>85</v>
      </c>
      <c r="E12030" s="36" t="s">
        <v>18</v>
      </c>
      <c r="F12030" s="37">
        <v>100</v>
      </c>
      <c r="G12030" s="38">
        <v>-0.02</v>
      </c>
      <c r="H12030" s="34">
        <v>0.97860492501116614</v>
      </c>
      <c r="I12030" s="35">
        <v>0.14384979870667366</v>
      </c>
      <c r="J12030" s="35">
        <v>-0.79111868378728845</v>
      </c>
      <c r="K12030" s="35">
        <v>4.9161469948710824E-2</v>
      </c>
      <c r="L12030" s="35">
        <v>1.1116123775027702</v>
      </c>
      <c r="M12030" s="35">
        <v>0</v>
      </c>
      <c r="N12030" s="35">
        <v>0</v>
      </c>
      <c r="O12030" s="35">
        <v>0</v>
      </c>
      <c r="P12030" s="36">
        <v>11</v>
      </c>
      <c r="Q12030" s="37">
        <v>86</v>
      </c>
      <c r="R12030" s="36">
        <v>8</v>
      </c>
      <c r="S12030" s="39">
        <f t="shared" si="421"/>
        <v>86</v>
      </c>
      <c r="T12030" s="34" t="s">
        <v>40</v>
      </c>
      <c r="U12030" s="12">
        <f>(alpha-(beta*EXP(((-1)*ceta)*(speed^delta))))</f>
        <v>0.1446075562135532</v>
      </c>
      <c r="V12030" s="8">
        <f t="shared" si="422"/>
        <v>86</v>
      </c>
    </row>
    <row r="12031" spans="1:22">
      <c r="A12031" s="34" t="s">
        <v>20</v>
      </c>
      <c r="B12031" s="34" t="s">
        <v>78</v>
      </c>
      <c r="C12031" s="5" t="s">
        <v>206</v>
      </c>
      <c r="D12031" s="35" t="s">
        <v>85</v>
      </c>
      <c r="E12031" s="36" t="s">
        <v>17</v>
      </c>
      <c r="F12031" s="37">
        <v>100</v>
      </c>
      <c r="G12031" s="38">
        <v>-0.02</v>
      </c>
      <c r="H12031" s="34">
        <v>0.93874125499812122</v>
      </c>
      <c r="I12031" s="35">
        <v>7.9962617349473524</v>
      </c>
      <c r="J12031" s="35">
        <v>-1.7243841018323189</v>
      </c>
      <c r="K12031" s="35">
        <v>-0.86973901748310833</v>
      </c>
      <c r="L12031" s="35">
        <v>0</v>
      </c>
      <c r="M12031" s="35">
        <v>0</v>
      </c>
      <c r="N12031" s="35">
        <v>0</v>
      </c>
      <c r="O12031" s="35">
        <v>0</v>
      </c>
      <c r="P12031" s="36">
        <v>11</v>
      </c>
      <c r="Q12031" s="37">
        <v>86</v>
      </c>
      <c r="R12031" s="36">
        <v>13</v>
      </c>
      <c r="S12031" s="39">
        <f t="shared" si="421"/>
        <v>86</v>
      </c>
      <c r="T12031" s="34" t="s">
        <v>50</v>
      </c>
      <c r="U12031" s="12">
        <f>EXP((alpha+(beta/speed))+(ceta*LN(speed)))</f>
        <v>60.466598160032731</v>
      </c>
      <c r="V12031" s="8">
        <f t="shared" si="422"/>
        <v>86</v>
      </c>
    </row>
    <row r="12032" spans="1:22">
      <c r="A12032" s="34" t="s">
        <v>20</v>
      </c>
      <c r="B12032" s="34" t="s">
        <v>78</v>
      </c>
      <c r="C12032" s="5" t="s">
        <v>206</v>
      </c>
      <c r="D12032" s="35" t="s">
        <v>85</v>
      </c>
      <c r="E12032" s="36" t="s">
        <v>15</v>
      </c>
      <c r="F12032" s="37">
        <v>0</v>
      </c>
      <c r="G12032" s="38">
        <v>0.02</v>
      </c>
      <c r="H12032" s="34">
        <v>0.99011763126909835</v>
      </c>
      <c r="I12032" s="35">
        <v>0.7726783519445678</v>
      </c>
      <c r="J12032" s="35">
        <v>30.033083398517626</v>
      </c>
      <c r="K12032" s="35">
        <v>0.74479910096475943</v>
      </c>
      <c r="L12032" s="35">
        <v>1.1849011152595208</v>
      </c>
      <c r="M12032" s="35">
        <v>1.0039695943503129E-2</v>
      </c>
      <c r="N12032" s="35">
        <v>0</v>
      </c>
      <c r="O12032" s="35">
        <v>0</v>
      </c>
      <c r="P12032" s="36">
        <v>11</v>
      </c>
      <c r="Q12032" s="37">
        <v>86</v>
      </c>
      <c r="R12032" s="36">
        <v>10</v>
      </c>
      <c r="S12032" s="39">
        <f t="shared" si="421"/>
        <v>86</v>
      </c>
      <c r="T12032" s="34" t="s">
        <v>44</v>
      </c>
      <c r="U12032" s="12">
        <f>(alpha+(beta/(1+EXP((((-1)*ceta)+(delta*LN(speed)))+(epsilon*speed)))))</f>
        <v>0.90817639118198756</v>
      </c>
      <c r="V12032" s="8">
        <f t="shared" si="422"/>
        <v>86</v>
      </c>
    </row>
    <row r="12033" spans="1:22">
      <c r="A12033" s="34" t="s">
        <v>20</v>
      </c>
      <c r="B12033" s="34" t="s">
        <v>78</v>
      </c>
      <c r="C12033" s="5" t="s">
        <v>206</v>
      </c>
      <c r="D12033" s="35" t="s">
        <v>85</v>
      </c>
      <c r="E12033" s="36" t="s">
        <v>16</v>
      </c>
      <c r="F12033" s="37">
        <v>0</v>
      </c>
      <c r="G12033" s="38">
        <v>0.02</v>
      </c>
      <c r="H12033" s="34">
        <v>0.98640321244854734</v>
      </c>
      <c r="I12033" s="35">
        <v>135.49923662689727</v>
      </c>
      <c r="J12033" s="35">
        <v>-1.2010772664863134</v>
      </c>
      <c r="K12033" s="35">
        <v>6.8905222051403836</v>
      </c>
      <c r="L12033" s="35">
        <v>-2.9430111397957207E-2</v>
      </c>
      <c r="M12033" s="35">
        <v>0</v>
      </c>
      <c r="N12033" s="35">
        <v>0</v>
      </c>
      <c r="O12033" s="35">
        <v>0</v>
      </c>
      <c r="P12033" s="36">
        <v>11</v>
      </c>
      <c r="Q12033" s="37">
        <v>86</v>
      </c>
      <c r="R12033" s="36">
        <v>1</v>
      </c>
      <c r="S12033" s="39">
        <f t="shared" si="421"/>
        <v>86</v>
      </c>
      <c r="T12033" s="34" t="s">
        <v>30</v>
      </c>
      <c r="U12033" s="12">
        <f>((alpha*(speed^beta))+(ceta*(speed^delta)))</f>
        <v>6.6872938744511901</v>
      </c>
      <c r="V12033" s="8">
        <f t="shared" si="422"/>
        <v>86</v>
      </c>
    </row>
    <row r="12034" spans="1:22">
      <c r="A12034" s="34" t="s">
        <v>20</v>
      </c>
      <c r="B12034" s="34" t="s">
        <v>78</v>
      </c>
      <c r="C12034" s="5" t="s">
        <v>206</v>
      </c>
      <c r="D12034" s="35" t="s">
        <v>85</v>
      </c>
      <c r="E12034" s="36" t="s">
        <v>14</v>
      </c>
      <c r="F12034" s="37">
        <v>0</v>
      </c>
      <c r="G12034" s="38">
        <v>0.02</v>
      </c>
      <c r="H12034" s="34">
        <v>0.99265396315225463</v>
      </c>
      <c r="I12034" s="35">
        <v>0.32590153336295402</v>
      </c>
      <c r="J12034" s="35">
        <v>6.1091363621285204</v>
      </c>
      <c r="K12034" s="35">
        <v>2.4805015251930934E-3</v>
      </c>
      <c r="L12034" s="35">
        <v>0.49374393035021752</v>
      </c>
      <c r="M12034" s="35">
        <v>5.526256034470859E-2</v>
      </c>
      <c r="N12034" s="35">
        <v>0</v>
      </c>
      <c r="O12034" s="35">
        <v>0</v>
      </c>
      <c r="P12034" s="36">
        <v>11</v>
      </c>
      <c r="Q12034" s="37">
        <v>86</v>
      </c>
      <c r="R12034" s="36">
        <v>10</v>
      </c>
      <c r="S12034" s="39">
        <f t="shared" ref="S12034:S12097" si="423">V12034</f>
        <v>86</v>
      </c>
      <c r="T12034" s="34" t="s">
        <v>44</v>
      </c>
      <c r="U12034" s="12">
        <f>(alpha+(beta/(1+EXP((((-1)*ceta)+(delta*LN(speed)))+(epsilon*speed)))))</f>
        <v>0.33175582684258109</v>
      </c>
      <c r="V12034" s="8">
        <f t="shared" ref="V12034:V12097" si="424">IF($V$1&lt;P12034,P12034,IF($V$1&gt;Q12034,Q12034,$V$1))</f>
        <v>86</v>
      </c>
    </row>
    <row r="12035" spans="1:22">
      <c r="A12035" s="34" t="s">
        <v>20</v>
      </c>
      <c r="B12035" s="34" t="s">
        <v>78</v>
      </c>
      <c r="C12035" s="5" t="s">
        <v>206</v>
      </c>
      <c r="D12035" s="35" t="s">
        <v>85</v>
      </c>
      <c r="E12035" s="36" t="s">
        <v>18</v>
      </c>
      <c r="F12035" s="37">
        <v>0</v>
      </c>
      <c r="G12035" s="38">
        <v>0.02</v>
      </c>
      <c r="H12035" s="34">
        <v>0.97964640552189075</v>
      </c>
      <c r="I12035" s="35">
        <v>1.3451185067980536E-3</v>
      </c>
      <c r="J12035" s="35">
        <v>0.97645262931402554</v>
      </c>
      <c r="K12035" s="35">
        <v>4.0880228232454892</v>
      </c>
      <c r="L12035" s="35">
        <v>-0.84307568059367899</v>
      </c>
      <c r="M12035" s="35">
        <v>0</v>
      </c>
      <c r="N12035" s="35">
        <v>0</v>
      </c>
      <c r="O12035" s="35">
        <v>0</v>
      </c>
      <c r="P12035" s="36">
        <v>11</v>
      </c>
      <c r="Q12035" s="37">
        <v>86</v>
      </c>
      <c r="R12035" s="36">
        <v>1</v>
      </c>
      <c r="S12035" s="39">
        <f t="shared" si="423"/>
        <v>86</v>
      </c>
      <c r="T12035" s="34" t="s">
        <v>30</v>
      </c>
      <c r="U12035" s="12">
        <f>((alpha*(speed^beta))+(ceta*(speed^delta)))</f>
        <v>0.19978928213758645</v>
      </c>
      <c r="V12035" s="8">
        <f t="shared" si="424"/>
        <v>86</v>
      </c>
    </row>
    <row r="12036" spans="1:22">
      <c r="A12036" s="34" t="s">
        <v>20</v>
      </c>
      <c r="B12036" s="34" t="s">
        <v>78</v>
      </c>
      <c r="C12036" s="5" t="s">
        <v>206</v>
      </c>
      <c r="D12036" s="35" t="s">
        <v>85</v>
      </c>
      <c r="E12036" s="36" t="s">
        <v>17</v>
      </c>
      <c r="F12036" s="37">
        <v>0</v>
      </c>
      <c r="G12036" s="38">
        <v>0.02</v>
      </c>
      <c r="H12036" s="34">
        <v>0.9747010669029551</v>
      </c>
      <c r="I12036" s="35">
        <v>2093.896876619061</v>
      </c>
      <c r="J12036" s="35">
        <v>1.0110900462382419</v>
      </c>
      <c r="K12036" s="35">
        <v>-0.71386740024009765</v>
      </c>
      <c r="L12036" s="35">
        <v>0</v>
      </c>
      <c r="M12036" s="35">
        <v>0</v>
      </c>
      <c r="N12036" s="35">
        <v>0</v>
      </c>
      <c r="O12036" s="35">
        <v>0</v>
      </c>
      <c r="P12036" s="36">
        <v>11</v>
      </c>
      <c r="Q12036" s="37">
        <v>86</v>
      </c>
      <c r="R12036" s="36">
        <v>0</v>
      </c>
      <c r="S12036" s="39">
        <f t="shared" si="423"/>
        <v>86</v>
      </c>
      <c r="T12036" s="34" t="s">
        <v>29</v>
      </c>
      <c r="U12036" s="12">
        <f>((alpha*(beta^speed))*(speed^ceta))</f>
        <v>224.85663936956189</v>
      </c>
      <c r="V12036" s="8">
        <f t="shared" si="424"/>
        <v>86</v>
      </c>
    </row>
    <row r="12037" spans="1:22">
      <c r="A12037" s="34" t="s">
        <v>20</v>
      </c>
      <c r="B12037" s="34" t="s">
        <v>78</v>
      </c>
      <c r="C12037" s="5" t="s">
        <v>206</v>
      </c>
      <c r="D12037" s="35" t="s">
        <v>85</v>
      </c>
      <c r="E12037" s="36" t="s">
        <v>15</v>
      </c>
      <c r="F12037" s="37">
        <v>50</v>
      </c>
      <c r="G12037" s="38">
        <v>0.02</v>
      </c>
      <c r="H12037" s="34">
        <v>0.95544481438607742</v>
      </c>
      <c r="I12037" s="35">
        <v>94.610154417056705</v>
      </c>
      <c r="J12037" s="35">
        <v>-1.5480835299959879</v>
      </c>
      <c r="K12037" s="35">
        <v>3.4262633176539694</v>
      </c>
      <c r="L12037" s="35">
        <v>-0.2575581105689958</v>
      </c>
      <c r="M12037" s="35">
        <v>0</v>
      </c>
      <c r="N12037" s="35">
        <v>0</v>
      </c>
      <c r="O12037" s="35">
        <v>0</v>
      </c>
      <c r="P12037" s="36">
        <v>11</v>
      </c>
      <c r="Q12037" s="37">
        <v>86</v>
      </c>
      <c r="R12037" s="36">
        <v>1</v>
      </c>
      <c r="S12037" s="39">
        <f t="shared" si="423"/>
        <v>86</v>
      </c>
      <c r="T12037" s="34" t="s">
        <v>30</v>
      </c>
      <c r="U12037" s="12">
        <f>((alpha*(speed^beta))+(ceta*(speed^delta)))</f>
        <v>1.1836223627523252</v>
      </c>
      <c r="V12037" s="8">
        <f t="shared" si="424"/>
        <v>86</v>
      </c>
    </row>
    <row r="12038" spans="1:22">
      <c r="A12038" s="34" t="s">
        <v>20</v>
      </c>
      <c r="B12038" s="34" t="s">
        <v>78</v>
      </c>
      <c r="C12038" s="5" t="s">
        <v>206</v>
      </c>
      <c r="D12038" s="35" t="s">
        <v>85</v>
      </c>
      <c r="E12038" s="36" t="s">
        <v>16</v>
      </c>
      <c r="F12038" s="37">
        <v>50</v>
      </c>
      <c r="G12038" s="38">
        <v>0.02</v>
      </c>
      <c r="H12038" s="34">
        <v>0.9808135677189973</v>
      </c>
      <c r="I12038" s="35">
        <v>8.6824647323375288</v>
      </c>
      <c r="J12038" s="35">
        <v>-4.4829342629565977E-2</v>
      </c>
      <c r="K12038" s="35">
        <v>113.04956557282208</v>
      </c>
      <c r="L12038" s="35">
        <v>-1.1243667073437784</v>
      </c>
      <c r="M12038" s="35">
        <v>0</v>
      </c>
      <c r="N12038" s="35">
        <v>0</v>
      </c>
      <c r="O12038" s="35">
        <v>0</v>
      </c>
      <c r="P12038" s="36">
        <v>11</v>
      </c>
      <c r="Q12038" s="37">
        <v>86</v>
      </c>
      <c r="R12038" s="36">
        <v>1</v>
      </c>
      <c r="S12038" s="39">
        <f t="shared" si="423"/>
        <v>86</v>
      </c>
      <c r="T12038" s="34" t="s">
        <v>30</v>
      </c>
      <c r="U12038" s="12">
        <f>((alpha*(speed^beta))+(ceta*(speed^delta)))</f>
        <v>7.8662480661065892</v>
      </c>
      <c r="V12038" s="8">
        <f t="shared" si="424"/>
        <v>86</v>
      </c>
    </row>
    <row r="12039" spans="1:22">
      <c r="A12039" s="34" t="s">
        <v>20</v>
      </c>
      <c r="B12039" s="34" t="s">
        <v>78</v>
      </c>
      <c r="C12039" s="5" t="s">
        <v>206</v>
      </c>
      <c r="D12039" s="35" t="s">
        <v>85</v>
      </c>
      <c r="E12039" s="36" t="s">
        <v>14</v>
      </c>
      <c r="F12039" s="37">
        <v>50</v>
      </c>
      <c r="G12039" s="38">
        <v>0.02</v>
      </c>
      <c r="H12039" s="34">
        <v>0.99477044662513481</v>
      </c>
      <c r="I12039" s="35">
        <v>0.32520868303950368</v>
      </c>
      <c r="J12039" s="35">
        <v>5.9338774843228439</v>
      </c>
      <c r="K12039" s="35">
        <v>0.17963811493374188</v>
      </c>
      <c r="L12039" s="35">
        <v>0.58907976539881768</v>
      </c>
      <c r="M12039" s="35">
        <v>4.9233208390855029E-2</v>
      </c>
      <c r="N12039" s="35">
        <v>0</v>
      </c>
      <c r="O12039" s="35">
        <v>0</v>
      </c>
      <c r="P12039" s="36">
        <v>11</v>
      </c>
      <c r="Q12039" s="37">
        <v>86</v>
      </c>
      <c r="R12039" s="36">
        <v>10</v>
      </c>
      <c r="S12039" s="39">
        <f t="shared" si="423"/>
        <v>86</v>
      </c>
      <c r="T12039" s="34" t="s">
        <v>44</v>
      </c>
      <c r="U12039" s="12">
        <f>(alpha+(beta/(1+EXP((((-1)*ceta)+(delta*LN(speed)))+(epsilon*speed)))))</f>
        <v>0.33266299363357649</v>
      </c>
      <c r="V12039" s="8">
        <f t="shared" si="424"/>
        <v>86</v>
      </c>
    </row>
    <row r="12040" spans="1:22">
      <c r="A12040" s="34" t="s">
        <v>20</v>
      </c>
      <c r="B12040" s="34" t="s">
        <v>78</v>
      </c>
      <c r="C12040" s="5" t="s">
        <v>206</v>
      </c>
      <c r="D12040" s="35" t="s">
        <v>85</v>
      </c>
      <c r="E12040" s="36" t="s">
        <v>18</v>
      </c>
      <c r="F12040" s="37">
        <v>50</v>
      </c>
      <c r="G12040" s="38">
        <v>0.02</v>
      </c>
      <c r="H12040" s="34">
        <v>0.95725039801952494</v>
      </c>
      <c r="I12040" s="35">
        <v>0.23401696166458499</v>
      </c>
      <c r="J12040" s="35">
        <v>-1.3806154916207365</v>
      </c>
      <c r="K12040" s="35">
        <v>0.24528017521548803</v>
      </c>
      <c r="L12040" s="35">
        <v>0.73116816785563477</v>
      </c>
      <c r="M12040" s="35">
        <v>0</v>
      </c>
      <c r="N12040" s="35">
        <v>0</v>
      </c>
      <c r="O12040" s="35">
        <v>0</v>
      </c>
      <c r="P12040" s="36">
        <v>11</v>
      </c>
      <c r="Q12040" s="37">
        <v>86</v>
      </c>
      <c r="R12040" s="36">
        <v>8</v>
      </c>
      <c r="S12040" s="39">
        <f t="shared" si="423"/>
        <v>86</v>
      </c>
      <c r="T12040" s="34" t="s">
        <v>40</v>
      </c>
      <c r="U12040" s="12">
        <f>(alpha-(beta*EXP(((-1)*ceta)*(speed^delta))))</f>
        <v>0.23638194988324523</v>
      </c>
      <c r="V12040" s="8">
        <f t="shared" si="424"/>
        <v>86</v>
      </c>
    </row>
    <row r="12041" spans="1:22">
      <c r="A12041" s="34" t="s">
        <v>20</v>
      </c>
      <c r="B12041" s="34" t="s">
        <v>78</v>
      </c>
      <c r="C12041" s="5" t="s">
        <v>206</v>
      </c>
      <c r="D12041" s="35" t="s">
        <v>85</v>
      </c>
      <c r="E12041" s="36" t="s">
        <v>17</v>
      </c>
      <c r="F12041" s="37">
        <v>50</v>
      </c>
      <c r="G12041" s="38">
        <v>0.02</v>
      </c>
      <c r="H12041" s="34">
        <v>0.96502942771615308</v>
      </c>
      <c r="I12041" s="35">
        <v>1842.7932863127387</v>
      </c>
      <c r="J12041" s="35">
        <v>1.0090406941034062</v>
      </c>
      <c r="K12041" s="35">
        <v>-0.61259501990730081</v>
      </c>
      <c r="L12041" s="35">
        <v>0</v>
      </c>
      <c r="M12041" s="35">
        <v>0</v>
      </c>
      <c r="N12041" s="35">
        <v>0</v>
      </c>
      <c r="O12041" s="35">
        <v>0</v>
      </c>
      <c r="P12041" s="36">
        <v>11</v>
      </c>
      <c r="Q12041" s="37">
        <v>86</v>
      </c>
      <c r="R12041" s="36">
        <v>0</v>
      </c>
      <c r="S12041" s="39">
        <f t="shared" si="423"/>
        <v>86</v>
      </c>
      <c r="T12041" s="34" t="s">
        <v>29</v>
      </c>
      <c r="U12041" s="12">
        <f>((alpha*(beta^speed))*(speed^ceta))</f>
        <v>260.95108705534398</v>
      </c>
      <c r="V12041" s="8">
        <f t="shared" si="424"/>
        <v>86</v>
      </c>
    </row>
    <row r="12042" spans="1:22">
      <c r="A12042" s="34" t="s">
        <v>20</v>
      </c>
      <c r="B12042" s="34" t="s">
        <v>78</v>
      </c>
      <c r="C12042" s="5" t="s">
        <v>206</v>
      </c>
      <c r="D12042" s="35" t="s">
        <v>85</v>
      </c>
      <c r="E12042" s="36" t="s">
        <v>15</v>
      </c>
      <c r="F12042" s="37">
        <v>100</v>
      </c>
      <c r="G12042" s="38">
        <v>0.02</v>
      </c>
      <c r="H12042" s="34">
        <v>0.94729000658430074</v>
      </c>
      <c r="I12042" s="35">
        <v>180.17463942903379</v>
      </c>
      <c r="J12042" s="35">
        <v>-1.901735992295408</v>
      </c>
      <c r="K12042" s="35">
        <v>6.9759027029064642</v>
      </c>
      <c r="L12042" s="35">
        <v>-0.37212818703009437</v>
      </c>
      <c r="M12042" s="35">
        <v>0</v>
      </c>
      <c r="N12042" s="35">
        <v>0</v>
      </c>
      <c r="O12042" s="35">
        <v>0</v>
      </c>
      <c r="P12042" s="36">
        <v>11</v>
      </c>
      <c r="Q12042" s="37">
        <v>86</v>
      </c>
      <c r="R12042" s="36">
        <v>1</v>
      </c>
      <c r="S12042" s="39">
        <f t="shared" si="423"/>
        <v>86</v>
      </c>
      <c r="T12042" s="34" t="s">
        <v>30</v>
      </c>
      <c r="U12042" s="12">
        <f>((alpha*(speed^beta))+(ceta*(speed^delta)))</f>
        <v>1.3673327185939348</v>
      </c>
      <c r="V12042" s="8">
        <f t="shared" si="424"/>
        <v>86</v>
      </c>
    </row>
    <row r="12043" spans="1:22">
      <c r="A12043" s="34" t="s">
        <v>20</v>
      </c>
      <c r="B12043" s="34" t="s">
        <v>78</v>
      </c>
      <c r="C12043" s="5" t="s">
        <v>206</v>
      </c>
      <c r="D12043" s="35" t="s">
        <v>85</v>
      </c>
      <c r="E12043" s="36" t="s">
        <v>16</v>
      </c>
      <c r="F12043" s="37">
        <v>100</v>
      </c>
      <c r="G12043" s="38">
        <v>0.02</v>
      </c>
      <c r="H12043" s="34">
        <v>0.97373735553783036</v>
      </c>
      <c r="I12043" s="35">
        <v>102.38618212778827</v>
      </c>
      <c r="J12043" s="35">
        <v>-1.1336744249608841</v>
      </c>
      <c r="K12043" s="35">
        <v>12.554472566450503</v>
      </c>
      <c r="L12043" s="35">
        <v>-9.3310321845284178E-2</v>
      </c>
      <c r="M12043" s="35">
        <v>0</v>
      </c>
      <c r="N12043" s="35">
        <v>0</v>
      </c>
      <c r="O12043" s="35">
        <v>0</v>
      </c>
      <c r="P12043" s="36">
        <v>11</v>
      </c>
      <c r="Q12043" s="37">
        <v>86</v>
      </c>
      <c r="R12043" s="36">
        <v>1</v>
      </c>
      <c r="S12043" s="39">
        <f t="shared" si="423"/>
        <v>86</v>
      </c>
      <c r="T12043" s="34" t="s">
        <v>30</v>
      </c>
      <c r="U12043" s="12">
        <f>((alpha*(speed^beta))+(ceta*(speed^delta)))</f>
        <v>8.9413200523383587</v>
      </c>
      <c r="V12043" s="8">
        <f t="shared" si="424"/>
        <v>86</v>
      </c>
    </row>
    <row r="12044" spans="1:22">
      <c r="A12044" s="34" t="s">
        <v>20</v>
      </c>
      <c r="B12044" s="34" t="s">
        <v>78</v>
      </c>
      <c r="C12044" s="5" t="s">
        <v>206</v>
      </c>
      <c r="D12044" s="35" t="s">
        <v>85</v>
      </c>
      <c r="E12044" s="36" t="s">
        <v>14</v>
      </c>
      <c r="F12044" s="37">
        <v>100</v>
      </c>
      <c r="G12044" s="38">
        <v>0.02</v>
      </c>
      <c r="H12044" s="34">
        <v>0.99435091325949621</v>
      </c>
      <c r="I12044" s="35">
        <v>0.12842248177218935</v>
      </c>
      <c r="J12044" s="35">
        <v>6.9992384800446811E-2</v>
      </c>
      <c r="K12044" s="35">
        <v>-4.6168574708805617E-4</v>
      </c>
      <c r="L12044" s="35">
        <v>0</v>
      </c>
      <c r="M12044" s="35">
        <v>0</v>
      </c>
      <c r="N12044" s="35">
        <v>0</v>
      </c>
      <c r="O12044" s="35">
        <v>0</v>
      </c>
      <c r="P12044" s="36">
        <v>11</v>
      </c>
      <c r="Q12044" s="37">
        <v>86</v>
      </c>
      <c r="R12044" s="36">
        <v>5</v>
      </c>
      <c r="S12044" s="39">
        <f t="shared" si="423"/>
        <v>86</v>
      </c>
      <c r="T12044" s="34" t="s">
        <v>36</v>
      </c>
      <c r="U12044" s="12">
        <f>(1/(((ceta*(speed^2))+(beta*speed))+alpha))</f>
        <v>0.36587956604735788</v>
      </c>
      <c r="V12044" s="8">
        <f t="shared" si="424"/>
        <v>86</v>
      </c>
    </row>
    <row r="12045" spans="1:22">
      <c r="A12045" s="34" t="s">
        <v>20</v>
      </c>
      <c r="B12045" s="34" t="s">
        <v>78</v>
      </c>
      <c r="C12045" s="5" t="s">
        <v>206</v>
      </c>
      <c r="D12045" s="35" t="s">
        <v>85</v>
      </c>
      <c r="E12045" s="36" t="s">
        <v>18</v>
      </c>
      <c r="F12045" s="37">
        <v>100</v>
      </c>
      <c r="G12045" s="38">
        <v>0.02</v>
      </c>
      <c r="H12045" s="34">
        <v>0.92741654021381703</v>
      </c>
      <c r="I12045" s="35">
        <v>0.27378632024472632</v>
      </c>
      <c r="J12045" s="35">
        <v>-1.9877611814178511</v>
      </c>
      <c r="K12045" s="35">
        <v>0.42686124884778309</v>
      </c>
      <c r="L12045" s="35">
        <v>0.59467601142466509</v>
      </c>
      <c r="M12045" s="35">
        <v>0</v>
      </c>
      <c r="N12045" s="35">
        <v>0</v>
      </c>
      <c r="O12045" s="35">
        <v>0</v>
      </c>
      <c r="P12045" s="36">
        <v>11</v>
      </c>
      <c r="Q12045" s="37">
        <v>86</v>
      </c>
      <c r="R12045" s="36">
        <v>8</v>
      </c>
      <c r="S12045" s="39">
        <f t="shared" si="423"/>
        <v>86</v>
      </c>
      <c r="T12045" s="34" t="s">
        <v>40</v>
      </c>
      <c r="U12045" s="12">
        <f>(alpha-(beta*EXP(((-1)*ceta)*(speed^delta))))</f>
        <v>0.27854340627592244</v>
      </c>
      <c r="V12045" s="8">
        <f t="shared" si="424"/>
        <v>86</v>
      </c>
    </row>
    <row r="12046" spans="1:22">
      <c r="A12046" s="34" t="s">
        <v>20</v>
      </c>
      <c r="B12046" s="34" t="s">
        <v>78</v>
      </c>
      <c r="C12046" s="5" t="s">
        <v>206</v>
      </c>
      <c r="D12046" s="35" t="s">
        <v>85</v>
      </c>
      <c r="E12046" s="36" t="s">
        <v>17</v>
      </c>
      <c r="F12046" s="37">
        <v>100</v>
      </c>
      <c r="G12046" s="38">
        <v>0.02</v>
      </c>
      <c r="H12046" s="34">
        <v>0.95257601874197373</v>
      </c>
      <c r="I12046" s="35">
        <v>1657.3146651611244</v>
      </c>
      <c r="J12046" s="35">
        <v>1.0070667259748272</v>
      </c>
      <c r="K12046" s="35">
        <v>-0.52318996367434567</v>
      </c>
      <c r="L12046" s="35">
        <v>0</v>
      </c>
      <c r="M12046" s="35">
        <v>0</v>
      </c>
      <c r="N12046" s="35">
        <v>0</v>
      </c>
      <c r="O12046" s="35">
        <v>0</v>
      </c>
      <c r="P12046" s="36">
        <v>11</v>
      </c>
      <c r="Q12046" s="37">
        <v>86</v>
      </c>
      <c r="R12046" s="36">
        <v>0</v>
      </c>
      <c r="S12046" s="39">
        <f t="shared" si="423"/>
        <v>86</v>
      </c>
      <c r="T12046" s="34" t="s">
        <v>29</v>
      </c>
      <c r="U12046" s="12">
        <f>((alpha*(beta^speed))*(speed^ceta))</f>
        <v>295.32759637061656</v>
      </c>
      <c r="V12046" s="8">
        <f t="shared" si="424"/>
        <v>86</v>
      </c>
    </row>
    <row r="12047" spans="1:22">
      <c r="A12047" s="34" t="s">
        <v>20</v>
      </c>
      <c r="B12047" s="34" t="s">
        <v>78</v>
      </c>
      <c r="C12047" s="5" t="s">
        <v>206</v>
      </c>
      <c r="D12047" s="35" t="s">
        <v>85</v>
      </c>
      <c r="E12047" s="36" t="s">
        <v>15</v>
      </c>
      <c r="F12047" s="37">
        <v>0</v>
      </c>
      <c r="G12047" s="38">
        <v>0.04</v>
      </c>
      <c r="H12047" s="34">
        <v>0.96844567310009366</v>
      </c>
      <c r="I12047" s="35">
        <v>2.0957033180513003</v>
      </c>
      <c r="J12047" s="35">
        <v>-0.13155858780761764</v>
      </c>
      <c r="K12047" s="35">
        <v>140.70630067240697</v>
      </c>
      <c r="L12047" s="35">
        <v>-1.6380551964563661</v>
      </c>
      <c r="M12047" s="35">
        <v>0</v>
      </c>
      <c r="N12047" s="35">
        <v>0</v>
      </c>
      <c r="O12047" s="35">
        <v>0</v>
      </c>
      <c r="P12047" s="36">
        <v>11</v>
      </c>
      <c r="Q12047" s="37">
        <v>86</v>
      </c>
      <c r="R12047" s="36">
        <v>1</v>
      </c>
      <c r="S12047" s="39">
        <f t="shared" si="423"/>
        <v>86</v>
      </c>
      <c r="T12047" s="34" t="s">
        <v>30</v>
      </c>
      <c r="U12047" s="12">
        <f>((alpha*(speed^beta))+(ceta*(speed^delta)))</f>
        <v>1.2617417491017378</v>
      </c>
      <c r="V12047" s="8">
        <f t="shared" si="424"/>
        <v>86</v>
      </c>
    </row>
    <row r="12048" spans="1:22">
      <c r="A12048" s="34" t="s">
        <v>20</v>
      </c>
      <c r="B12048" s="34" t="s">
        <v>78</v>
      </c>
      <c r="C12048" s="5" t="s">
        <v>206</v>
      </c>
      <c r="D12048" s="35" t="s">
        <v>85</v>
      </c>
      <c r="E12048" s="36" t="s">
        <v>16</v>
      </c>
      <c r="F12048" s="37">
        <v>0</v>
      </c>
      <c r="G12048" s="38">
        <v>0.04</v>
      </c>
      <c r="H12048" s="34">
        <v>0.99245167068604634</v>
      </c>
      <c r="I12048" s="35">
        <v>8.6497520242534911</v>
      </c>
      <c r="J12048" s="35">
        <v>42.202925209564604</v>
      </c>
      <c r="K12048" s="35">
        <v>1.9317450652522137</v>
      </c>
      <c r="L12048" s="35">
        <v>1.4342486647538464</v>
      </c>
      <c r="M12048" s="35">
        <v>-2.4946688339126236E-3</v>
      </c>
      <c r="N12048" s="35">
        <v>0</v>
      </c>
      <c r="O12048" s="35">
        <v>0</v>
      </c>
      <c r="P12048" s="36">
        <v>11</v>
      </c>
      <c r="Q12048" s="37">
        <v>86</v>
      </c>
      <c r="R12048" s="36">
        <v>10</v>
      </c>
      <c r="S12048" s="39">
        <f t="shared" si="423"/>
        <v>86</v>
      </c>
      <c r="T12048" s="34" t="s">
        <v>44</v>
      </c>
      <c r="U12048" s="12">
        <f>(alpha+(beta/(1+EXP((((-1)*ceta)+(delta*LN(speed)))+(epsilon*speed)))))</f>
        <v>9.2477685328243826</v>
      </c>
      <c r="V12048" s="8">
        <f t="shared" si="424"/>
        <v>86</v>
      </c>
    </row>
    <row r="12049" spans="1:22">
      <c r="A12049" s="34" t="s">
        <v>20</v>
      </c>
      <c r="B12049" s="34" t="s">
        <v>78</v>
      </c>
      <c r="C12049" s="5" t="s">
        <v>206</v>
      </c>
      <c r="D12049" s="35" t="s">
        <v>85</v>
      </c>
      <c r="E12049" s="36" t="s">
        <v>14</v>
      </c>
      <c r="F12049" s="37">
        <v>0</v>
      </c>
      <c r="G12049" s="38">
        <v>0.04</v>
      </c>
      <c r="H12049" s="34">
        <v>0.99460871790145344</v>
      </c>
      <c r="I12049" s="35">
        <v>0.34817723615242291</v>
      </c>
      <c r="J12049" s="35">
        <v>9.8749538987925565</v>
      </c>
      <c r="K12049" s="35">
        <v>-0.57723781292068943</v>
      </c>
      <c r="L12049" s="35">
        <v>0.45670021404331063</v>
      </c>
      <c r="M12049" s="35">
        <v>5.7754811262550922E-2</v>
      </c>
      <c r="N12049" s="35">
        <v>0</v>
      </c>
      <c r="O12049" s="35">
        <v>0</v>
      </c>
      <c r="P12049" s="36">
        <v>11</v>
      </c>
      <c r="Q12049" s="37">
        <v>86</v>
      </c>
      <c r="R12049" s="36">
        <v>10</v>
      </c>
      <c r="S12049" s="39">
        <f t="shared" si="423"/>
        <v>86</v>
      </c>
      <c r="T12049" s="34" t="s">
        <v>44</v>
      </c>
      <c r="U12049" s="12">
        <f>(alpha+(beta/(1+EXP((((-1)*ceta)+(delta*LN(speed)))+(epsilon*speed)))))</f>
        <v>0.35322422983255575</v>
      </c>
      <c r="V12049" s="8">
        <f t="shared" si="424"/>
        <v>86</v>
      </c>
    </row>
    <row r="12050" spans="1:22">
      <c r="A12050" s="34" t="s">
        <v>20</v>
      </c>
      <c r="B12050" s="34" t="s">
        <v>78</v>
      </c>
      <c r="C12050" s="5" t="s">
        <v>206</v>
      </c>
      <c r="D12050" s="35" t="s">
        <v>85</v>
      </c>
      <c r="E12050" s="36" t="s">
        <v>18</v>
      </c>
      <c r="F12050" s="37">
        <v>0</v>
      </c>
      <c r="G12050" s="38">
        <v>0.04</v>
      </c>
      <c r="H12050" s="34">
        <v>0.96928886754231713</v>
      </c>
      <c r="I12050" s="35">
        <v>4.9947131360973067</v>
      </c>
      <c r="J12050" s="35">
        <v>-0.9479038310662693</v>
      </c>
      <c r="K12050" s="35">
        <v>2.0722709116796099E-2</v>
      </c>
      <c r="L12050" s="35">
        <v>0.49105861900233927</v>
      </c>
      <c r="M12050" s="35">
        <v>0</v>
      </c>
      <c r="N12050" s="35">
        <v>0</v>
      </c>
      <c r="O12050" s="35">
        <v>0</v>
      </c>
      <c r="P12050" s="36">
        <v>11</v>
      </c>
      <c r="Q12050" s="37">
        <v>86</v>
      </c>
      <c r="R12050" s="36">
        <v>1</v>
      </c>
      <c r="S12050" s="39">
        <f t="shared" si="423"/>
        <v>86</v>
      </c>
      <c r="T12050" s="34" t="s">
        <v>30</v>
      </c>
      <c r="U12050" s="12">
        <f>((alpha*(speed^beta))+(ceta*(speed^delta)))</f>
        <v>0.25791835996517976</v>
      </c>
      <c r="V12050" s="8">
        <f t="shared" si="424"/>
        <v>86</v>
      </c>
    </row>
    <row r="12051" spans="1:22">
      <c r="A12051" s="34" t="s">
        <v>20</v>
      </c>
      <c r="B12051" s="34" t="s">
        <v>78</v>
      </c>
      <c r="C12051" s="5" t="s">
        <v>206</v>
      </c>
      <c r="D12051" s="35" t="s">
        <v>85</v>
      </c>
      <c r="E12051" s="36" t="s">
        <v>17</v>
      </c>
      <c r="F12051" s="37">
        <v>0</v>
      </c>
      <c r="G12051" s="38">
        <v>0.04</v>
      </c>
      <c r="H12051" s="34">
        <v>0.97941316396105804</v>
      </c>
      <c r="I12051" s="35">
        <v>40.799677239003444</v>
      </c>
      <c r="J12051" s="35">
        <v>0.37765538810828686</v>
      </c>
      <c r="K12051" s="35">
        <v>2814.3041616876494</v>
      </c>
      <c r="L12051" s="35">
        <v>-0.81486902688193186</v>
      </c>
      <c r="M12051" s="35">
        <v>0</v>
      </c>
      <c r="N12051" s="35">
        <v>0</v>
      </c>
      <c r="O12051" s="35">
        <v>0</v>
      </c>
      <c r="P12051" s="36">
        <v>11</v>
      </c>
      <c r="Q12051" s="37">
        <v>86</v>
      </c>
      <c r="R12051" s="36">
        <v>1</v>
      </c>
      <c r="S12051" s="39">
        <f t="shared" si="423"/>
        <v>86</v>
      </c>
      <c r="T12051" s="34" t="s">
        <v>30</v>
      </c>
      <c r="U12051" s="12">
        <f>((alpha*(speed^beta))+(ceta*(speed^delta)))</f>
        <v>294.04318080206002</v>
      </c>
      <c r="V12051" s="8">
        <f t="shared" si="424"/>
        <v>86</v>
      </c>
    </row>
    <row r="12052" spans="1:22">
      <c r="A12052" s="34" t="s">
        <v>20</v>
      </c>
      <c r="B12052" s="34" t="s">
        <v>78</v>
      </c>
      <c r="C12052" s="5" t="s">
        <v>206</v>
      </c>
      <c r="D12052" s="35" t="s">
        <v>85</v>
      </c>
      <c r="E12052" s="36" t="s">
        <v>15</v>
      </c>
      <c r="F12052" s="37">
        <v>50</v>
      </c>
      <c r="G12052" s="38">
        <v>0.04</v>
      </c>
      <c r="H12052" s="34">
        <v>0.96154065245363207</v>
      </c>
      <c r="I12052" s="35">
        <v>309.17259426866696</v>
      </c>
      <c r="J12052" s="35">
        <v>-2.0700107823914644</v>
      </c>
      <c r="K12052" s="35">
        <v>6.0017471856978215</v>
      </c>
      <c r="L12052" s="35">
        <v>-0.30441283124734542</v>
      </c>
      <c r="M12052" s="35">
        <v>0</v>
      </c>
      <c r="N12052" s="35">
        <v>0</v>
      </c>
      <c r="O12052" s="35">
        <v>0</v>
      </c>
      <c r="P12052" s="36">
        <v>11</v>
      </c>
      <c r="Q12052" s="37">
        <v>83</v>
      </c>
      <c r="R12052" s="36">
        <v>1</v>
      </c>
      <c r="S12052" s="39">
        <f t="shared" si="423"/>
        <v>83</v>
      </c>
      <c r="T12052" s="34" t="s">
        <v>30</v>
      </c>
      <c r="U12052" s="12">
        <f>((alpha*(speed^beta))+(ceta*(speed^delta)))</f>
        <v>1.5963934880259338</v>
      </c>
      <c r="V12052" s="8">
        <f t="shared" si="424"/>
        <v>83</v>
      </c>
    </row>
    <row r="12053" spans="1:22">
      <c r="A12053" s="34" t="s">
        <v>20</v>
      </c>
      <c r="B12053" s="34" t="s">
        <v>78</v>
      </c>
      <c r="C12053" s="5" t="s">
        <v>206</v>
      </c>
      <c r="D12053" s="35" t="s">
        <v>85</v>
      </c>
      <c r="E12053" s="36" t="s">
        <v>16</v>
      </c>
      <c r="F12053" s="37">
        <v>50</v>
      </c>
      <c r="G12053" s="38">
        <v>0.04</v>
      </c>
      <c r="H12053" s="34">
        <v>0.98746884130446511</v>
      </c>
      <c r="I12053" s="35">
        <v>10.596666262140564</v>
      </c>
      <c r="J12053" s="35">
        <v>25.514605103191755</v>
      </c>
      <c r="K12053" s="35">
        <v>2.8663346501530578</v>
      </c>
      <c r="L12053" s="35">
        <v>1.5358854099021721</v>
      </c>
      <c r="M12053" s="35">
        <v>-3.969797757897145E-3</v>
      </c>
      <c r="N12053" s="35">
        <v>0</v>
      </c>
      <c r="O12053" s="35">
        <v>0</v>
      </c>
      <c r="P12053" s="36">
        <v>11</v>
      </c>
      <c r="Q12053" s="37">
        <v>83</v>
      </c>
      <c r="R12053" s="36">
        <v>10</v>
      </c>
      <c r="S12053" s="39">
        <f t="shared" si="423"/>
        <v>83</v>
      </c>
      <c r="T12053" s="34" t="s">
        <v>44</v>
      </c>
      <c r="U12053" s="12">
        <f>(alpha+(beta/(1+EXP((((-1)*ceta)+(delta*LN(speed)))+(epsilon*speed)))))</f>
        <v>11.281245212081135</v>
      </c>
      <c r="V12053" s="8">
        <f t="shared" si="424"/>
        <v>83</v>
      </c>
    </row>
    <row r="12054" spans="1:22">
      <c r="A12054" s="34" t="s">
        <v>20</v>
      </c>
      <c r="B12054" s="34" t="s">
        <v>78</v>
      </c>
      <c r="C12054" s="5" t="s">
        <v>206</v>
      </c>
      <c r="D12054" s="35" t="s">
        <v>85</v>
      </c>
      <c r="E12054" s="36" t="s">
        <v>14</v>
      </c>
      <c r="F12054" s="37">
        <v>50</v>
      </c>
      <c r="G12054" s="38">
        <v>0.04</v>
      </c>
      <c r="H12054" s="34">
        <v>0.99591291576530216</v>
      </c>
      <c r="I12054" s="35">
        <v>11.532220778746805</v>
      </c>
      <c r="J12054" s="35">
        <v>1.0106734201807652</v>
      </c>
      <c r="K12054" s="35">
        <v>-0.97206079510294019</v>
      </c>
      <c r="L12054" s="35">
        <v>0</v>
      </c>
      <c r="M12054" s="35">
        <v>0</v>
      </c>
      <c r="N12054" s="35">
        <v>0</v>
      </c>
      <c r="O12054" s="35">
        <v>0</v>
      </c>
      <c r="P12054" s="36">
        <v>11</v>
      </c>
      <c r="Q12054" s="37">
        <v>83</v>
      </c>
      <c r="R12054" s="36">
        <v>0</v>
      </c>
      <c r="S12054" s="39">
        <f t="shared" si="423"/>
        <v>83</v>
      </c>
      <c r="T12054" s="34" t="s">
        <v>29</v>
      </c>
      <c r="U12054" s="12">
        <f>((alpha*(beta^speed))*(speed^ceta))</f>
        <v>0.37944815704000334</v>
      </c>
      <c r="V12054" s="8">
        <f t="shared" si="424"/>
        <v>83</v>
      </c>
    </row>
    <row r="12055" spans="1:22">
      <c r="A12055" s="34" t="s">
        <v>20</v>
      </c>
      <c r="B12055" s="34" t="s">
        <v>78</v>
      </c>
      <c r="C12055" s="5" t="s">
        <v>206</v>
      </c>
      <c r="D12055" s="35" t="s">
        <v>85</v>
      </c>
      <c r="E12055" s="36" t="s">
        <v>18</v>
      </c>
      <c r="F12055" s="37">
        <v>50</v>
      </c>
      <c r="G12055" s="38">
        <v>0.04</v>
      </c>
      <c r="H12055" s="34">
        <v>0.93786631760641403</v>
      </c>
      <c r="I12055" s="35">
        <v>0.33696793756882182</v>
      </c>
      <c r="J12055" s="35">
        <v>-1.2838191327285846</v>
      </c>
      <c r="K12055" s="35">
        <v>0.17277656302092534</v>
      </c>
      <c r="L12055" s="35">
        <v>0.89297997225489423</v>
      </c>
      <c r="M12055" s="35">
        <v>0</v>
      </c>
      <c r="N12055" s="35">
        <v>0</v>
      </c>
      <c r="O12055" s="35">
        <v>0</v>
      </c>
      <c r="P12055" s="36">
        <v>11</v>
      </c>
      <c r="Q12055" s="37">
        <v>83</v>
      </c>
      <c r="R12055" s="36">
        <v>8</v>
      </c>
      <c r="S12055" s="39">
        <f t="shared" si="423"/>
        <v>83</v>
      </c>
      <c r="T12055" s="34" t="s">
        <v>40</v>
      </c>
      <c r="U12055" s="12">
        <f>(alpha-(beta*EXP(((-1)*ceta)*(speed^delta))))</f>
        <v>0.33713670597402123</v>
      </c>
      <c r="V12055" s="8">
        <f t="shared" si="424"/>
        <v>83</v>
      </c>
    </row>
    <row r="12056" spans="1:22">
      <c r="A12056" s="34" t="s">
        <v>20</v>
      </c>
      <c r="B12056" s="34" t="s">
        <v>78</v>
      </c>
      <c r="C12056" s="5" t="s">
        <v>206</v>
      </c>
      <c r="D12056" s="35" t="s">
        <v>85</v>
      </c>
      <c r="E12056" s="36" t="s">
        <v>17</v>
      </c>
      <c r="F12056" s="37">
        <v>50</v>
      </c>
      <c r="G12056" s="38">
        <v>0.04</v>
      </c>
      <c r="H12056" s="34">
        <v>0.97467088855786366</v>
      </c>
      <c r="I12056" s="35">
        <v>3132.4773350171895</v>
      </c>
      <c r="J12056" s="35">
        <v>-0.90971567326909941</v>
      </c>
      <c r="K12056" s="35">
        <v>142.91037419637013</v>
      </c>
      <c r="L12056" s="35">
        <v>0.16612815638919545</v>
      </c>
      <c r="M12056" s="35">
        <v>0</v>
      </c>
      <c r="N12056" s="35">
        <v>0</v>
      </c>
      <c r="O12056" s="35">
        <v>0</v>
      </c>
      <c r="P12056" s="36">
        <v>11</v>
      </c>
      <c r="Q12056" s="37">
        <v>83</v>
      </c>
      <c r="R12056" s="36">
        <v>1</v>
      </c>
      <c r="S12056" s="39">
        <f t="shared" si="423"/>
        <v>83</v>
      </c>
      <c r="T12056" s="34" t="s">
        <v>30</v>
      </c>
      <c r="U12056" s="12">
        <f>((alpha*(speed^beta))+(ceta*(speed^delta)))</f>
        <v>354.01058937094757</v>
      </c>
      <c r="V12056" s="8">
        <f t="shared" si="424"/>
        <v>83</v>
      </c>
    </row>
    <row r="12057" spans="1:22">
      <c r="A12057" s="34" t="s">
        <v>20</v>
      </c>
      <c r="B12057" s="34" t="s">
        <v>78</v>
      </c>
      <c r="C12057" s="5" t="s">
        <v>206</v>
      </c>
      <c r="D12057" s="35" t="s">
        <v>85</v>
      </c>
      <c r="E12057" s="36" t="s">
        <v>15</v>
      </c>
      <c r="F12057" s="37">
        <v>100</v>
      </c>
      <c r="G12057" s="38">
        <v>0.04</v>
      </c>
      <c r="H12057" s="34">
        <v>0.93997305103467965</v>
      </c>
      <c r="I12057" s="35">
        <v>49.888042009441286</v>
      </c>
      <c r="J12057" s="35">
        <v>1.0126966473389465</v>
      </c>
      <c r="K12057" s="35">
        <v>-0.94802897362191296</v>
      </c>
      <c r="L12057" s="35">
        <v>0</v>
      </c>
      <c r="M12057" s="35">
        <v>0</v>
      </c>
      <c r="N12057" s="35">
        <v>0</v>
      </c>
      <c r="O12057" s="35">
        <v>0</v>
      </c>
      <c r="P12057" s="36">
        <v>11</v>
      </c>
      <c r="Q12057" s="37">
        <v>70</v>
      </c>
      <c r="R12057" s="36">
        <v>0</v>
      </c>
      <c r="S12057" s="39">
        <f t="shared" si="423"/>
        <v>70</v>
      </c>
      <c r="T12057" s="34" t="s">
        <v>29</v>
      </c>
      <c r="U12057" s="12">
        <f>((alpha*(beta^speed))*(speed^ceta))</f>
        <v>2.1495428735934041</v>
      </c>
      <c r="V12057" s="8">
        <f t="shared" si="424"/>
        <v>70</v>
      </c>
    </row>
    <row r="12058" spans="1:22">
      <c r="A12058" s="34" t="s">
        <v>20</v>
      </c>
      <c r="B12058" s="34" t="s">
        <v>78</v>
      </c>
      <c r="C12058" s="5" t="s">
        <v>206</v>
      </c>
      <c r="D12058" s="35" t="s">
        <v>85</v>
      </c>
      <c r="E12058" s="36" t="s">
        <v>16</v>
      </c>
      <c r="F12058" s="37">
        <v>100</v>
      </c>
      <c r="G12058" s="38">
        <v>0.04</v>
      </c>
      <c r="H12058" s="34">
        <v>0.9866007849090801</v>
      </c>
      <c r="I12058" s="35">
        <v>110.88847606026758</v>
      </c>
      <c r="J12058" s="35">
        <v>-1.1516848875773738</v>
      </c>
      <c r="K12058" s="35">
        <v>16.026608847726816</v>
      </c>
      <c r="L12058" s="35">
        <v>-6.1653705714071777E-2</v>
      </c>
      <c r="M12058" s="35">
        <v>0</v>
      </c>
      <c r="N12058" s="35">
        <v>0</v>
      </c>
      <c r="O12058" s="35">
        <v>0</v>
      </c>
      <c r="P12058" s="36">
        <v>11</v>
      </c>
      <c r="Q12058" s="37">
        <v>70</v>
      </c>
      <c r="R12058" s="36">
        <v>1</v>
      </c>
      <c r="S12058" s="39">
        <f t="shared" si="423"/>
        <v>70</v>
      </c>
      <c r="T12058" s="34" t="s">
        <v>30</v>
      </c>
      <c r="U12058" s="12">
        <f>((alpha*(speed^beta))+(ceta*(speed^delta)))</f>
        <v>13.165048742923162</v>
      </c>
      <c r="V12058" s="8">
        <f t="shared" si="424"/>
        <v>70</v>
      </c>
    </row>
    <row r="12059" spans="1:22">
      <c r="A12059" s="34" t="s">
        <v>20</v>
      </c>
      <c r="B12059" s="34" t="s">
        <v>78</v>
      </c>
      <c r="C12059" s="5" t="s">
        <v>206</v>
      </c>
      <c r="D12059" s="35" t="s">
        <v>85</v>
      </c>
      <c r="E12059" s="36" t="s">
        <v>14</v>
      </c>
      <c r="F12059" s="37">
        <v>100</v>
      </c>
      <c r="G12059" s="38">
        <v>0.04</v>
      </c>
      <c r="H12059" s="34">
        <v>0.99128255055766579</v>
      </c>
      <c r="I12059" s="35">
        <v>0.64980781240362384</v>
      </c>
      <c r="J12059" s="35">
        <v>-0.15156132154439986</v>
      </c>
      <c r="K12059" s="35">
        <v>16.175799973948862</v>
      </c>
      <c r="L12059" s="35">
        <v>-1.2498730996025746</v>
      </c>
      <c r="M12059" s="35">
        <v>0</v>
      </c>
      <c r="N12059" s="35">
        <v>0</v>
      </c>
      <c r="O12059" s="35">
        <v>0</v>
      </c>
      <c r="P12059" s="36">
        <v>11</v>
      </c>
      <c r="Q12059" s="37">
        <v>70</v>
      </c>
      <c r="R12059" s="36">
        <v>1</v>
      </c>
      <c r="S12059" s="39">
        <f t="shared" si="423"/>
        <v>70</v>
      </c>
      <c r="T12059" s="34" t="s">
        <v>30</v>
      </c>
      <c r="U12059" s="12">
        <f>((alpha*(speed^beta))+(ceta*(speed^delta)))</f>
        <v>0.42123569965662805</v>
      </c>
      <c r="V12059" s="8">
        <f t="shared" si="424"/>
        <v>70</v>
      </c>
    </row>
    <row r="12060" spans="1:22">
      <c r="A12060" s="34" t="s">
        <v>20</v>
      </c>
      <c r="B12060" s="34" t="s">
        <v>78</v>
      </c>
      <c r="C12060" s="5" t="s">
        <v>206</v>
      </c>
      <c r="D12060" s="35" t="s">
        <v>85</v>
      </c>
      <c r="E12060" s="36" t="s">
        <v>18</v>
      </c>
      <c r="F12060" s="37">
        <v>100</v>
      </c>
      <c r="G12060" s="38">
        <v>0.04</v>
      </c>
      <c r="H12060" s="34">
        <v>0.91389490058538358</v>
      </c>
      <c r="I12060" s="35">
        <v>-70.358994448561532</v>
      </c>
      <c r="J12060" s="35">
        <v>6.9455461562717034</v>
      </c>
      <c r="K12060" s="35">
        <v>6.3816091299434055</v>
      </c>
      <c r="L12060" s="35">
        <v>0</v>
      </c>
      <c r="M12060" s="35">
        <v>0</v>
      </c>
      <c r="N12060" s="35">
        <v>0</v>
      </c>
      <c r="O12060" s="35">
        <v>0</v>
      </c>
      <c r="P12060" s="36">
        <v>11</v>
      </c>
      <c r="Q12060" s="37">
        <v>70</v>
      </c>
      <c r="R12060" s="36">
        <v>2</v>
      </c>
      <c r="S12060" s="39">
        <f t="shared" si="423"/>
        <v>70</v>
      </c>
      <c r="T12060" s="34" t="s">
        <v>31</v>
      </c>
      <c r="U12060" s="12">
        <f>((alpha+(beta*speed))^((-1)/ceta))</f>
        <v>0.38870064142596356</v>
      </c>
      <c r="V12060" s="8">
        <f t="shared" si="424"/>
        <v>70</v>
      </c>
    </row>
    <row r="12061" spans="1:22">
      <c r="A12061" s="34" t="s">
        <v>20</v>
      </c>
      <c r="B12061" s="34" t="s">
        <v>78</v>
      </c>
      <c r="C12061" s="5" t="s">
        <v>206</v>
      </c>
      <c r="D12061" s="35" t="s">
        <v>85</v>
      </c>
      <c r="E12061" s="36" t="s">
        <v>17</v>
      </c>
      <c r="F12061" s="37">
        <v>100</v>
      </c>
      <c r="G12061" s="38">
        <v>0.04</v>
      </c>
      <c r="H12061" s="34">
        <v>0.97538055596804696</v>
      </c>
      <c r="I12061" s="35">
        <v>-3.2866485265929985E-3</v>
      </c>
      <c r="J12061" s="35">
        <v>0.48168146971726555</v>
      </c>
      <c r="K12061" s="35">
        <v>-23.727954704888916</v>
      </c>
      <c r="L12061" s="35">
        <v>825.31686575277888</v>
      </c>
      <c r="M12061" s="35">
        <v>0</v>
      </c>
      <c r="N12061" s="35">
        <v>0</v>
      </c>
      <c r="O12061" s="35">
        <v>0</v>
      </c>
      <c r="P12061" s="36">
        <v>11</v>
      </c>
      <c r="Q12061" s="37">
        <v>70</v>
      </c>
      <c r="R12061" s="36">
        <v>14</v>
      </c>
      <c r="S12061" s="39">
        <f t="shared" si="423"/>
        <v>70</v>
      </c>
      <c r="T12061" s="34" t="s">
        <v>51</v>
      </c>
      <c r="U12061" s="12">
        <f>(((alpha*(speed^3))+(beta*(speed^2))+(ceta*speed))+delta)</f>
        <v>397.2787934037575</v>
      </c>
      <c r="V12061" s="8">
        <f t="shared" si="424"/>
        <v>70</v>
      </c>
    </row>
    <row r="12062" spans="1:22">
      <c r="A12062" s="34" t="s">
        <v>20</v>
      </c>
      <c r="B12062" s="34" t="s">
        <v>78</v>
      </c>
      <c r="C12062" s="5" t="s">
        <v>206</v>
      </c>
      <c r="D12062" s="35" t="s">
        <v>85</v>
      </c>
      <c r="E12062" s="36" t="s">
        <v>15</v>
      </c>
      <c r="F12062" s="37">
        <v>0</v>
      </c>
      <c r="G12062" s="38">
        <v>0.06</v>
      </c>
      <c r="H12062" s="34">
        <v>0.96295805926501776</v>
      </c>
      <c r="I12062" s="35">
        <v>240.22776318944597</v>
      </c>
      <c r="J12062" s="35">
        <v>-1.898328281137122</v>
      </c>
      <c r="K12062" s="35">
        <v>3.5860559828465899</v>
      </c>
      <c r="L12062" s="35">
        <v>-0.18338289891906723</v>
      </c>
      <c r="M12062" s="35">
        <v>0</v>
      </c>
      <c r="N12062" s="35">
        <v>0</v>
      </c>
      <c r="O12062" s="35">
        <v>0</v>
      </c>
      <c r="P12062" s="36">
        <v>11</v>
      </c>
      <c r="Q12062" s="37">
        <v>82</v>
      </c>
      <c r="R12062" s="36">
        <v>1</v>
      </c>
      <c r="S12062" s="39">
        <f t="shared" si="423"/>
        <v>82</v>
      </c>
      <c r="T12062" s="34" t="s">
        <v>30</v>
      </c>
      <c r="U12062" s="12">
        <f>((alpha*(speed^beta))+(ceta*(speed^delta)))</f>
        <v>1.6542139311094433</v>
      </c>
      <c r="V12062" s="8">
        <f t="shared" si="424"/>
        <v>82</v>
      </c>
    </row>
    <row r="12063" spans="1:22">
      <c r="A12063" s="34" t="s">
        <v>20</v>
      </c>
      <c r="B12063" s="34" t="s">
        <v>78</v>
      </c>
      <c r="C12063" s="5" t="s">
        <v>206</v>
      </c>
      <c r="D12063" s="35" t="s">
        <v>85</v>
      </c>
      <c r="E12063" s="36" t="s">
        <v>16</v>
      </c>
      <c r="F12063" s="37">
        <v>0</v>
      </c>
      <c r="G12063" s="38">
        <v>0.06</v>
      </c>
      <c r="H12063" s="34">
        <v>0.99344495103244623</v>
      </c>
      <c r="I12063" s="35">
        <v>116.50864684054778</v>
      </c>
      <c r="J12063" s="35">
        <v>-1.0309644611412343</v>
      </c>
      <c r="K12063" s="35">
        <v>7.9409150673801747</v>
      </c>
      <c r="L12063" s="35">
        <v>6.2620457214584882E-2</v>
      </c>
      <c r="M12063" s="35">
        <v>0</v>
      </c>
      <c r="N12063" s="35">
        <v>0</v>
      </c>
      <c r="O12063" s="35">
        <v>0</v>
      </c>
      <c r="P12063" s="36">
        <v>11</v>
      </c>
      <c r="Q12063" s="37">
        <v>82</v>
      </c>
      <c r="R12063" s="36">
        <v>1</v>
      </c>
      <c r="S12063" s="39">
        <f t="shared" si="423"/>
        <v>82</v>
      </c>
      <c r="T12063" s="34" t="s">
        <v>30</v>
      </c>
      <c r="U12063" s="12">
        <f>((alpha*(speed^beta))+(ceta*(speed^delta)))</f>
        <v>11.704010030734221</v>
      </c>
      <c r="V12063" s="8">
        <f t="shared" si="424"/>
        <v>82</v>
      </c>
    </row>
    <row r="12064" spans="1:22">
      <c r="A12064" s="34" t="s">
        <v>20</v>
      </c>
      <c r="B12064" s="34" t="s">
        <v>78</v>
      </c>
      <c r="C12064" s="5" t="s">
        <v>206</v>
      </c>
      <c r="D12064" s="35" t="s">
        <v>85</v>
      </c>
      <c r="E12064" s="36" t="s">
        <v>14</v>
      </c>
      <c r="F12064" s="37">
        <v>0</v>
      </c>
      <c r="G12064" s="38">
        <v>0.06</v>
      </c>
      <c r="H12064" s="34">
        <v>0.99490682595634417</v>
      </c>
      <c r="I12064" s="35">
        <v>11.661131607669455</v>
      </c>
      <c r="J12064" s="35">
        <v>1.0106469117846757</v>
      </c>
      <c r="K12064" s="35">
        <v>-0.9721609080749839</v>
      </c>
      <c r="L12064" s="35">
        <v>0</v>
      </c>
      <c r="M12064" s="35">
        <v>0</v>
      </c>
      <c r="N12064" s="35">
        <v>0</v>
      </c>
      <c r="O12064" s="35">
        <v>0</v>
      </c>
      <c r="P12064" s="36">
        <v>11</v>
      </c>
      <c r="Q12064" s="37">
        <v>82</v>
      </c>
      <c r="R12064" s="36">
        <v>0</v>
      </c>
      <c r="S12064" s="39">
        <f t="shared" si="423"/>
        <v>82</v>
      </c>
      <c r="T12064" s="34" t="s">
        <v>29</v>
      </c>
      <c r="U12064" s="12">
        <f>((alpha*(beta^speed))*(speed^ceta))</f>
        <v>0.38314296194327152</v>
      </c>
      <c r="V12064" s="8">
        <f t="shared" si="424"/>
        <v>82</v>
      </c>
    </row>
    <row r="12065" spans="1:22">
      <c r="A12065" s="34" t="s">
        <v>20</v>
      </c>
      <c r="B12065" s="34" t="s">
        <v>78</v>
      </c>
      <c r="C12065" s="5" t="s">
        <v>206</v>
      </c>
      <c r="D12065" s="35" t="s">
        <v>85</v>
      </c>
      <c r="E12065" s="36" t="s">
        <v>18</v>
      </c>
      <c r="F12065" s="37">
        <v>0</v>
      </c>
      <c r="G12065" s="38">
        <v>0.06</v>
      </c>
      <c r="H12065" s="34">
        <v>0.95170797955999364</v>
      </c>
      <c r="I12065" s="35">
        <v>0.3384029931655646</v>
      </c>
      <c r="J12065" s="35">
        <v>-0.6987979693908869</v>
      </c>
      <c r="K12065" s="35">
        <v>4.4706013784409193E-2</v>
      </c>
      <c r="L12065" s="35">
        <v>1.2819508308852046</v>
      </c>
      <c r="M12065" s="35">
        <v>0</v>
      </c>
      <c r="N12065" s="35">
        <v>0</v>
      </c>
      <c r="O12065" s="35">
        <v>0</v>
      </c>
      <c r="P12065" s="36">
        <v>11</v>
      </c>
      <c r="Q12065" s="37">
        <v>82</v>
      </c>
      <c r="R12065" s="36">
        <v>8</v>
      </c>
      <c r="S12065" s="39">
        <f t="shared" si="423"/>
        <v>82</v>
      </c>
      <c r="T12065" s="34" t="s">
        <v>40</v>
      </c>
      <c r="U12065" s="12">
        <f>(alpha-(beta*EXP(((-1)*ceta)*(speed^delta))))</f>
        <v>0.33840512669013045</v>
      </c>
      <c r="V12065" s="8">
        <f t="shared" si="424"/>
        <v>82</v>
      </c>
    </row>
    <row r="12066" spans="1:22">
      <c r="A12066" s="34" t="s">
        <v>20</v>
      </c>
      <c r="B12066" s="34" t="s">
        <v>78</v>
      </c>
      <c r="C12066" s="5" t="s">
        <v>206</v>
      </c>
      <c r="D12066" s="35" t="s">
        <v>85</v>
      </c>
      <c r="E12066" s="36" t="s">
        <v>17</v>
      </c>
      <c r="F12066" s="37">
        <v>0</v>
      </c>
      <c r="G12066" s="38">
        <v>0.06</v>
      </c>
      <c r="H12066" s="34">
        <v>0.98516367046265674</v>
      </c>
      <c r="I12066" s="35">
        <v>145.88321180908892</v>
      </c>
      <c r="J12066" s="35">
        <v>0.17573611779617887</v>
      </c>
      <c r="K12066" s="35">
        <v>3626.8176154081784</v>
      </c>
      <c r="L12066" s="35">
        <v>-0.97793383121067179</v>
      </c>
      <c r="M12066" s="35">
        <v>0</v>
      </c>
      <c r="N12066" s="35">
        <v>0</v>
      </c>
      <c r="O12066" s="35">
        <v>0</v>
      </c>
      <c r="P12066" s="36">
        <v>11</v>
      </c>
      <c r="Q12066" s="37">
        <v>82</v>
      </c>
      <c r="R12066" s="36">
        <v>1</v>
      </c>
      <c r="S12066" s="39">
        <f t="shared" si="423"/>
        <v>82</v>
      </c>
      <c r="T12066" s="34" t="s">
        <v>30</v>
      </c>
      <c r="U12066" s="12">
        <f>((alpha*(speed^beta))+(ceta*(speed^delta)))</f>
        <v>365.21564479770478</v>
      </c>
      <c r="V12066" s="8">
        <f t="shared" si="424"/>
        <v>82</v>
      </c>
    </row>
    <row r="12067" spans="1:22">
      <c r="A12067" s="34" t="s">
        <v>20</v>
      </c>
      <c r="B12067" s="34" t="s">
        <v>78</v>
      </c>
      <c r="C12067" s="5" t="s">
        <v>206</v>
      </c>
      <c r="D12067" s="35" t="s">
        <v>85</v>
      </c>
      <c r="E12067" s="36" t="s">
        <v>15</v>
      </c>
      <c r="F12067" s="37">
        <v>50</v>
      </c>
      <c r="G12067" s="38">
        <v>0.06</v>
      </c>
      <c r="H12067" s="34">
        <v>0.96724954013898479</v>
      </c>
      <c r="I12067" s="35">
        <v>-6.6566957377687652E-5</v>
      </c>
      <c r="J12067" s="35">
        <v>9.2313282281756438E-3</v>
      </c>
      <c r="K12067" s="35">
        <v>-0.438308149883193</v>
      </c>
      <c r="L12067" s="35">
        <v>9.5206944128509647</v>
      </c>
      <c r="M12067" s="35">
        <v>0</v>
      </c>
      <c r="N12067" s="35">
        <v>0</v>
      </c>
      <c r="O12067" s="35">
        <v>0</v>
      </c>
      <c r="P12067" s="36">
        <v>11</v>
      </c>
      <c r="Q12067" s="37">
        <v>68</v>
      </c>
      <c r="R12067" s="36">
        <v>14</v>
      </c>
      <c r="S12067" s="39">
        <f t="shared" si="423"/>
        <v>68</v>
      </c>
      <c r="T12067" s="34" t="s">
        <v>51</v>
      </c>
      <c r="U12067" s="12">
        <f>(((alpha*(speed^3))+(beta*(speed^2))+(ceta*speed))+delta)</f>
        <v>1.4706204056969305</v>
      </c>
      <c r="V12067" s="8">
        <f t="shared" si="424"/>
        <v>68</v>
      </c>
    </row>
    <row r="12068" spans="1:22">
      <c r="A12068" s="34" t="s">
        <v>20</v>
      </c>
      <c r="B12068" s="34" t="s">
        <v>78</v>
      </c>
      <c r="C12068" s="5" t="s">
        <v>206</v>
      </c>
      <c r="D12068" s="35" t="s">
        <v>85</v>
      </c>
      <c r="E12068" s="36" t="s">
        <v>16</v>
      </c>
      <c r="F12068" s="37">
        <v>50</v>
      </c>
      <c r="G12068" s="38">
        <v>0.06</v>
      </c>
      <c r="H12068" s="34">
        <v>0.99395129310216035</v>
      </c>
      <c r="I12068" s="35">
        <v>2.7951122700042337</v>
      </c>
      <c r="J12068" s="35">
        <v>4.5301738909372409</v>
      </c>
      <c r="K12068" s="35">
        <v>-4.6756624601844272E-2</v>
      </c>
      <c r="L12068" s="35">
        <v>0</v>
      </c>
      <c r="M12068" s="35">
        <v>0</v>
      </c>
      <c r="N12068" s="35">
        <v>0</v>
      </c>
      <c r="O12068" s="35">
        <v>0</v>
      </c>
      <c r="P12068" s="36">
        <v>11</v>
      </c>
      <c r="Q12068" s="37">
        <v>68</v>
      </c>
      <c r="R12068" s="36">
        <v>13</v>
      </c>
      <c r="S12068" s="39">
        <f t="shared" si="423"/>
        <v>68</v>
      </c>
      <c r="T12068" s="34" t="s">
        <v>50</v>
      </c>
      <c r="U12068" s="12">
        <f>EXP((alpha+(beta/speed))+(ceta*LN(speed)))</f>
        <v>14.359942170775714</v>
      </c>
      <c r="V12068" s="8">
        <f t="shared" si="424"/>
        <v>68</v>
      </c>
    </row>
    <row r="12069" spans="1:22">
      <c r="A12069" s="34" t="s">
        <v>20</v>
      </c>
      <c r="B12069" s="34" t="s">
        <v>78</v>
      </c>
      <c r="C12069" s="5" t="s">
        <v>206</v>
      </c>
      <c r="D12069" s="35" t="s">
        <v>85</v>
      </c>
      <c r="E12069" s="36" t="s">
        <v>14</v>
      </c>
      <c r="F12069" s="37">
        <v>50</v>
      </c>
      <c r="G12069" s="38">
        <v>0.06</v>
      </c>
      <c r="H12069" s="34">
        <v>0.9948624998046075</v>
      </c>
      <c r="I12069" s="35">
        <v>10.315010356019082</v>
      </c>
      <c r="J12069" s="35">
        <v>1.0132588303743564</v>
      </c>
      <c r="K12069" s="35">
        <v>-0.93392173251770705</v>
      </c>
      <c r="L12069" s="35">
        <v>0</v>
      </c>
      <c r="M12069" s="35">
        <v>0</v>
      </c>
      <c r="N12069" s="35">
        <v>0</v>
      </c>
      <c r="O12069" s="35">
        <v>0</v>
      </c>
      <c r="P12069" s="36">
        <v>11</v>
      </c>
      <c r="Q12069" s="37">
        <v>68</v>
      </c>
      <c r="R12069" s="36">
        <v>0</v>
      </c>
      <c r="S12069" s="39">
        <f t="shared" si="423"/>
        <v>68</v>
      </c>
      <c r="T12069" s="34" t="s">
        <v>29</v>
      </c>
      <c r="U12069" s="12">
        <f>((alpha*(beta^speed))*(speed^ceta))</f>
        <v>0.49094945406918433</v>
      </c>
      <c r="V12069" s="8">
        <f t="shared" si="424"/>
        <v>68</v>
      </c>
    </row>
    <row r="12070" spans="1:22">
      <c r="A12070" s="34" t="s">
        <v>20</v>
      </c>
      <c r="B12070" s="34" t="s">
        <v>78</v>
      </c>
      <c r="C12070" s="5" t="s">
        <v>206</v>
      </c>
      <c r="D12070" s="35" t="s">
        <v>85</v>
      </c>
      <c r="E12070" s="36" t="s">
        <v>18</v>
      </c>
      <c r="F12070" s="37">
        <v>50</v>
      </c>
      <c r="G12070" s="38">
        <v>0.06</v>
      </c>
      <c r="H12070" s="34">
        <v>0.92114802104179605</v>
      </c>
      <c r="I12070" s="35">
        <v>0.38753002345481014</v>
      </c>
      <c r="J12070" s="35">
        <v>2.2891507983531074E-2</v>
      </c>
      <c r="K12070" s="35">
        <v>19.58602479822849</v>
      </c>
      <c r="L12070" s="35">
        <v>-1.7471893079668797</v>
      </c>
      <c r="M12070" s="35">
        <v>0</v>
      </c>
      <c r="N12070" s="35">
        <v>0</v>
      </c>
      <c r="O12070" s="35">
        <v>0</v>
      </c>
      <c r="P12070" s="36">
        <v>11</v>
      </c>
      <c r="Q12070" s="37">
        <v>68</v>
      </c>
      <c r="R12070" s="36">
        <v>1</v>
      </c>
      <c r="S12070" s="39">
        <f t="shared" si="423"/>
        <v>68</v>
      </c>
      <c r="T12070" s="34" t="s">
        <v>30</v>
      </c>
      <c r="U12070" s="12">
        <f>((alpha*(speed^beta))+(ceta*(speed^delta)))</f>
        <v>0.43913785616442252</v>
      </c>
      <c r="V12070" s="8">
        <f t="shared" si="424"/>
        <v>68</v>
      </c>
    </row>
    <row r="12071" spans="1:22">
      <c r="A12071" s="34" t="s">
        <v>20</v>
      </c>
      <c r="B12071" s="34" t="s">
        <v>78</v>
      </c>
      <c r="C12071" s="5" t="s">
        <v>206</v>
      </c>
      <c r="D12071" s="35" t="s">
        <v>85</v>
      </c>
      <c r="E12071" s="36" t="s">
        <v>17</v>
      </c>
      <c r="F12071" s="37">
        <v>50</v>
      </c>
      <c r="G12071" s="38">
        <v>0.06</v>
      </c>
      <c r="H12071" s="34">
        <v>0.98623673453124872</v>
      </c>
      <c r="I12071" s="35">
        <v>254.77515691305666</v>
      </c>
      <c r="J12071" s="35">
        <v>0.1022817160010733</v>
      </c>
      <c r="K12071" s="35">
        <v>3032.1021382919021</v>
      </c>
      <c r="L12071" s="35">
        <v>-0.92098185153274736</v>
      </c>
      <c r="M12071" s="35">
        <v>0</v>
      </c>
      <c r="N12071" s="35">
        <v>0</v>
      </c>
      <c r="O12071" s="35">
        <v>0</v>
      </c>
      <c r="P12071" s="36">
        <v>11</v>
      </c>
      <c r="Q12071" s="37">
        <v>68</v>
      </c>
      <c r="R12071" s="36">
        <v>1</v>
      </c>
      <c r="S12071" s="39">
        <f t="shared" si="423"/>
        <v>68</v>
      </c>
      <c r="T12071" s="34" t="s">
        <v>30</v>
      </c>
      <c r="U12071" s="12">
        <f>((alpha*(speed^beta))+(ceta*(speed^delta)))</f>
        <v>454.50897897551084</v>
      </c>
      <c r="V12071" s="8">
        <f t="shared" si="424"/>
        <v>68</v>
      </c>
    </row>
    <row r="12072" spans="1:22">
      <c r="A12072" s="34" t="s">
        <v>20</v>
      </c>
      <c r="B12072" s="34" t="s">
        <v>78</v>
      </c>
      <c r="C12072" s="5" t="s">
        <v>206</v>
      </c>
      <c r="D12072" s="35" t="s">
        <v>85</v>
      </c>
      <c r="E12072" s="36" t="s">
        <v>15</v>
      </c>
      <c r="F12072" s="37">
        <v>100</v>
      </c>
      <c r="G12072" s="38">
        <v>0.06</v>
      </c>
      <c r="H12072" s="34">
        <v>0.92650614170365042</v>
      </c>
      <c r="I12072" s="35">
        <v>-1.9162738316230349E-4</v>
      </c>
      <c r="J12072" s="35">
        <v>2.178611122628989E-2</v>
      </c>
      <c r="K12072" s="35">
        <v>-0.8286575992061217</v>
      </c>
      <c r="L12072" s="35">
        <v>14.008491182290202</v>
      </c>
      <c r="M12072" s="35">
        <v>0</v>
      </c>
      <c r="N12072" s="35">
        <v>0</v>
      </c>
      <c r="O12072" s="35">
        <v>0</v>
      </c>
      <c r="P12072" s="36">
        <v>11</v>
      </c>
      <c r="Q12072" s="37">
        <v>57</v>
      </c>
      <c r="R12072" s="36">
        <v>14</v>
      </c>
      <c r="S12072" s="39">
        <f t="shared" si="423"/>
        <v>57</v>
      </c>
      <c r="T12072" s="34" t="s">
        <v>51</v>
      </c>
      <c r="U12072" s="12">
        <f>(((alpha*(speed^3))+(beta*(speed^2))+(ceta*speed))+delta)</f>
        <v>2.0700334317806455</v>
      </c>
      <c r="V12072" s="8">
        <f t="shared" si="424"/>
        <v>57</v>
      </c>
    </row>
    <row r="12073" spans="1:22">
      <c r="A12073" s="34" t="s">
        <v>20</v>
      </c>
      <c r="B12073" s="34" t="s">
        <v>78</v>
      </c>
      <c r="C12073" s="5" t="s">
        <v>206</v>
      </c>
      <c r="D12073" s="35" t="s">
        <v>85</v>
      </c>
      <c r="E12073" s="36" t="s">
        <v>16</v>
      </c>
      <c r="F12073" s="37">
        <v>100</v>
      </c>
      <c r="G12073" s="38">
        <v>0.06</v>
      </c>
      <c r="H12073" s="34">
        <v>0.98208599209726655</v>
      </c>
      <c r="I12073" s="35">
        <v>-1.9342158884098041E-4</v>
      </c>
      <c r="J12073" s="35">
        <v>2.4245246416817738E-2</v>
      </c>
      <c r="K12073" s="35">
        <v>-1.0431011005685504</v>
      </c>
      <c r="L12073" s="35">
        <v>33.410148163269895</v>
      </c>
      <c r="M12073" s="35">
        <v>0</v>
      </c>
      <c r="N12073" s="35">
        <v>0</v>
      </c>
      <c r="O12073" s="35">
        <v>0</v>
      </c>
      <c r="P12073" s="36">
        <v>11</v>
      </c>
      <c r="Q12073" s="37">
        <v>57</v>
      </c>
      <c r="R12073" s="36">
        <v>14</v>
      </c>
      <c r="S12073" s="39">
        <f t="shared" si="423"/>
        <v>57</v>
      </c>
      <c r="T12073" s="34" t="s">
        <v>51</v>
      </c>
      <c r="U12073" s="12">
        <f>(((alpha*(speed^3))+(beta*(speed^2))+(ceta*speed))+delta)</f>
        <v>16.905866736875659</v>
      </c>
      <c r="V12073" s="8">
        <f t="shared" si="424"/>
        <v>57</v>
      </c>
    </row>
    <row r="12074" spans="1:22">
      <c r="A12074" s="34" t="s">
        <v>20</v>
      </c>
      <c r="B12074" s="34" t="s">
        <v>78</v>
      </c>
      <c r="C12074" s="5" t="s">
        <v>206</v>
      </c>
      <c r="D12074" s="35" t="s">
        <v>85</v>
      </c>
      <c r="E12074" s="36" t="s">
        <v>14</v>
      </c>
      <c r="F12074" s="37">
        <v>100</v>
      </c>
      <c r="G12074" s="38">
        <v>0.06</v>
      </c>
      <c r="H12074" s="34">
        <v>0.9530838708993068</v>
      </c>
      <c r="I12074" s="35">
        <v>16.665804488284451</v>
      </c>
      <c r="J12074" s="35">
        <v>1.028527584399844</v>
      </c>
      <c r="K12074" s="35">
        <v>-1.1914146348374148</v>
      </c>
      <c r="L12074" s="35">
        <v>0</v>
      </c>
      <c r="M12074" s="35">
        <v>0</v>
      </c>
      <c r="N12074" s="35">
        <v>0</v>
      </c>
      <c r="O12074" s="35">
        <v>0</v>
      </c>
      <c r="P12074" s="36">
        <v>11</v>
      </c>
      <c r="Q12074" s="37">
        <v>57</v>
      </c>
      <c r="R12074" s="36">
        <v>0</v>
      </c>
      <c r="S12074" s="39">
        <f t="shared" si="423"/>
        <v>57</v>
      </c>
      <c r="T12074" s="34" t="s">
        <v>29</v>
      </c>
      <c r="U12074" s="12">
        <f>((alpha*(beta^speed))*(speed^ceta))</f>
        <v>0.67013155997363305</v>
      </c>
      <c r="V12074" s="8">
        <f t="shared" si="424"/>
        <v>57</v>
      </c>
    </row>
    <row r="12075" spans="1:22">
      <c r="A12075" s="34" t="s">
        <v>20</v>
      </c>
      <c r="B12075" s="34" t="s">
        <v>78</v>
      </c>
      <c r="C12075" s="5" t="s">
        <v>206</v>
      </c>
      <c r="D12075" s="35" t="s">
        <v>85</v>
      </c>
      <c r="E12075" s="36" t="s">
        <v>18</v>
      </c>
      <c r="F12075" s="37">
        <v>100</v>
      </c>
      <c r="G12075" s="38">
        <v>0.06</v>
      </c>
      <c r="H12075" s="34">
        <v>0.69273914362502065</v>
      </c>
      <c r="I12075" s="35">
        <v>6.4586196657183959E-7</v>
      </c>
      <c r="J12075" s="35">
        <v>1.2253707694725573E-4</v>
      </c>
      <c r="K12075" s="35">
        <v>-1.4715698043770662E-2</v>
      </c>
      <c r="L12075" s="35">
        <v>0.90830008331110124</v>
      </c>
      <c r="M12075" s="35">
        <v>0</v>
      </c>
      <c r="N12075" s="35">
        <v>0</v>
      </c>
      <c r="O12075" s="35">
        <v>0</v>
      </c>
      <c r="P12075" s="36">
        <v>11</v>
      </c>
      <c r="Q12075" s="37">
        <v>57</v>
      </c>
      <c r="R12075" s="36">
        <v>14</v>
      </c>
      <c r="S12075" s="39">
        <f t="shared" si="423"/>
        <v>57</v>
      </c>
      <c r="T12075" s="34" t="s">
        <v>51</v>
      </c>
      <c r="U12075" s="12">
        <f>(((alpha*(speed^3))+(beta*(speed^2))+(ceta*speed))+delta)</f>
        <v>0.58723737299314605</v>
      </c>
      <c r="V12075" s="8">
        <f t="shared" si="424"/>
        <v>57</v>
      </c>
    </row>
    <row r="12076" spans="1:22">
      <c r="A12076" s="34" t="s">
        <v>20</v>
      </c>
      <c r="B12076" s="34" t="s">
        <v>78</v>
      </c>
      <c r="C12076" s="5" t="s">
        <v>206</v>
      </c>
      <c r="D12076" s="35" t="s">
        <v>85</v>
      </c>
      <c r="E12076" s="36" t="s">
        <v>17</v>
      </c>
      <c r="F12076" s="37">
        <v>100</v>
      </c>
      <c r="G12076" s="38">
        <v>0.06</v>
      </c>
      <c r="H12076" s="34">
        <v>0.97964204698694191</v>
      </c>
      <c r="I12076" s="35">
        <v>1786.1676254872814</v>
      </c>
      <c r="J12076" s="35">
        <v>1.0078481090049729</v>
      </c>
      <c r="K12076" s="35">
        <v>-0.39812120498643494</v>
      </c>
      <c r="L12076" s="35">
        <v>0</v>
      </c>
      <c r="M12076" s="35">
        <v>0</v>
      </c>
      <c r="N12076" s="35">
        <v>0</v>
      </c>
      <c r="O12076" s="35">
        <v>0</v>
      </c>
      <c r="P12076" s="36">
        <v>11</v>
      </c>
      <c r="Q12076" s="37">
        <v>57</v>
      </c>
      <c r="R12076" s="36">
        <v>0</v>
      </c>
      <c r="S12076" s="39">
        <f t="shared" si="423"/>
        <v>57</v>
      </c>
      <c r="T12076" s="34" t="s">
        <v>29</v>
      </c>
      <c r="U12076" s="12">
        <f>((alpha*(beta^speed))*(speed^ceta))</f>
        <v>557.68769449118179</v>
      </c>
      <c r="V12076" s="8">
        <f t="shared" si="424"/>
        <v>57</v>
      </c>
    </row>
    <row r="12077" spans="1:22">
      <c r="A12077" s="34" t="s">
        <v>20</v>
      </c>
      <c r="B12077" s="34" t="s">
        <v>78</v>
      </c>
      <c r="C12077" s="5" t="s">
        <v>207</v>
      </c>
      <c r="D12077" s="35" t="s">
        <v>86</v>
      </c>
      <c r="E12077" s="36" t="s">
        <v>15</v>
      </c>
      <c r="F12077" s="37">
        <v>0</v>
      </c>
      <c r="G12077" s="38">
        <v>0</v>
      </c>
      <c r="H12077" s="34">
        <v>0.98993652216201744</v>
      </c>
      <c r="I12077" s="35">
        <v>0.6399058368835141</v>
      </c>
      <c r="J12077" s="35">
        <v>12.306755243417852</v>
      </c>
      <c r="K12077" s="35">
        <v>0.63001986975498203</v>
      </c>
      <c r="L12077" s="35">
        <v>0.718500196119503</v>
      </c>
      <c r="M12077" s="35">
        <v>3.979331537874789E-2</v>
      </c>
      <c r="N12077" s="35">
        <v>0</v>
      </c>
      <c r="O12077" s="35">
        <v>0</v>
      </c>
      <c r="P12077" s="36">
        <v>11</v>
      </c>
      <c r="Q12077" s="37">
        <v>86</v>
      </c>
      <c r="R12077" s="36">
        <v>10</v>
      </c>
      <c r="S12077" s="39">
        <f t="shared" si="423"/>
        <v>86</v>
      </c>
      <c r="T12077" s="34" t="s">
        <v>44</v>
      </c>
      <c r="U12077" s="12">
        <f>(alpha+(beta/(1+EXP((((-1)*ceta)+(delta*LN(speed)))+(epsilon*speed)))))</f>
        <v>0.67055958751261302</v>
      </c>
      <c r="V12077" s="8">
        <f t="shared" si="424"/>
        <v>86</v>
      </c>
    </row>
    <row r="12078" spans="1:22">
      <c r="A12078" s="34" t="s">
        <v>20</v>
      </c>
      <c r="B12078" s="34" t="s">
        <v>78</v>
      </c>
      <c r="C12078" s="5" t="s">
        <v>207</v>
      </c>
      <c r="D12078" s="35" t="s">
        <v>86</v>
      </c>
      <c r="E12078" s="36" t="s">
        <v>16</v>
      </c>
      <c r="F12078" s="37">
        <v>0</v>
      </c>
      <c r="G12078" s="38">
        <v>0</v>
      </c>
      <c r="H12078" s="34">
        <v>0.98591426488999268</v>
      </c>
      <c r="I12078" s="35">
        <v>127.7021177277127</v>
      </c>
      <c r="J12078" s="35">
        <v>-1.1277908874982103</v>
      </c>
      <c r="K12078" s="35">
        <v>5.824721536667095</v>
      </c>
      <c r="L12078" s="35">
        <v>-9.9910788318371371E-2</v>
      </c>
      <c r="M12078" s="35">
        <v>0</v>
      </c>
      <c r="N12078" s="35">
        <v>0</v>
      </c>
      <c r="O12078" s="35">
        <v>0</v>
      </c>
      <c r="P12078" s="36">
        <v>11</v>
      </c>
      <c r="Q12078" s="37">
        <v>86</v>
      </c>
      <c r="R12078" s="36">
        <v>1</v>
      </c>
      <c r="S12078" s="39">
        <f t="shared" si="423"/>
        <v>86</v>
      </c>
      <c r="T12078" s="34" t="s">
        <v>30</v>
      </c>
      <c r="U12078" s="12">
        <f>((alpha*(speed^beta))+(ceta*(speed^delta)))</f>
        <v>4.5728880613099676</v>
      </c>
      <c r="V12078" s="8">
        <f t="shared" si="424"/>
        <v>86</v>
      </c>
    </row>
    <row r="12079" spans="1:22">
      <c r="A12079" s="34" t="s">
        <v>20</v>
      </c>
      <c r="B12079" s="34" t="s">
        <v>78</v>
      </c>
      <c r="C12079" s="5" t="s">
        <v>207</v>
      </c>
      <c r="D12079" s="35" t="s">
        <v>86</v>
      </c>
      <c r="E12079" s="36" t="s">
        <v>14</v>
      </c>
      <c r="F12079" s="37">
        <v>0</v>
      </c>
      <c r="G12079" s="38">
        <v>0</v>
      </c>
      <c r="H12079" s="34">
        <v>0.99342821929265335</v>
      </c>
      <c r="I12079" s="35">
        <v>3.8092081778800385E-2</v>
      </c>
      <c r="J12079" s="35">
        <v>0.11223479609105175</v>
      </c>
      <c r="K12079" s="35">
        <v>-6.7100140150027504E-4</v>
      </c>
      <c r="L12079" s="35">
        <v>0</v>
      </c>
      <c r="M12079" s="35">
        <v>0</v>
      </c>
      <c r="N12079" s="35">
        <v>0</v>
      </c>
      <c r="O12079" s="35">
        <v>0</v>
      </c>
      <c r="P12079" s="36">
        <v>11</v>
      </c>
      <c r="Q12079" s="37">
        <v>86</v>
      </c>
      <c r="R12079" s="36">
        <v>5</v>
      </c>
      <c r="S12079" s="39">
        <f t="shared" si="423"/>
        <v>86</v>
      </c>
      <c r="T12079" s="34" t="s">
        <v>36</v>
      </c>
      <c r="U12079" s="12">
        <f>(1/(((ceta*(speed^2))+(beta*speed))+alpha))</f>
        <v>0.21152568871739441</v>
      </c>
      <c r="V12079" s="8">
        <f t="shared" si="424"/>
        <v>86</v>
      </c>
    </row>
    <row r="12080" spans="1:22">
      <c r="A12080" s="34" t="s">
        <v>20</v>
      </c>
      <c r="B12080" s="34" t="s">
        <v>78</v>
      </c>
      <c r="C12080" s="5" t="s">
        <v>207</v>
      </c>
      <c r="D12080" s="35" t="s">
        <v>86</v>
      </c>
      <c r="E12080" s="36" t="s">
        <v>18</v>
      </c>
      <c r="F12080" s="37">
        <v>0</v>
      </c>
      <c r="G12080" s="38">
        <v>0</v>
      </c>
      <c r="H12080" s="34">
        <v>0.95658423079094768</v>
      </c>
      <c r="I12080" s="35">
        <v>1.3301267142343287</v>
      </c>
      <c r="J12080" s="35">
        <v>0.32097251081403988</v>
      </c>
      <c r="K12080" s="35">
        <v>-2.6421858749201732E-3</v>
      </c>
      <c r="L12080" s="35">
        <v>0</v>
      </c>
      <c r="M12080" s="35">
        <v>0</v>
      </c>
      <c r="N12080" s="35">
        <v>0</v>
      </c>
      <c r="O12080" s="35">
        <v>0</v>
      </c>
      <c r="P12080" s="36">
        <v>11</v>
      </c>
      <c r="Q12080" s="37">
        <v>86</v>
      </c>
      <c r="R12080" s="36">
        <v>5</v>
      </c>
      <c r="S12080" s="39">
        <f t="shared" si="423"/>
        <v>86</v>
      </c>
      <c r="T12080" s="34" t="s">
        <v>36</v>
      </c>
      <c r="U12080" s="12">
        <f>(1/(((ceta*(speed^2))+(beta*speed))+alpha))</f>
        <v>0.1064718270467062</v>
      </c>
      <c r="V12080" s="8">
        <f t="shared" si="424"/>
        <v>86</v>
      </c>
    </row>
    <row r="12081" spans="1:28">
      <c r="A12081" s="34" t="s">
        <v>20</v>
      </c>
      <c r="B12081" s="34" t="s">
        <v>78</v>
      </c>
      <c r="C12081" s="5" t="s">
        <v>207</v>
      </c>
      <c r="D12081" s="35" t="s">
        <v>86</v>
      </c>
      <c r="E12081" s="36" t="s">
        <v>17</v>
      </c>
      <c r="F12081" s="37">
        <v>0</v>
      </c>
      <c r="G12081" s="38">
        <v>0</v>
      </c>
      <c r="H12081" s="34">
        <v>0.96907432589236953</v>
      </c>
      <c r="I12081" s="35">
        <v>1.7836530226685485</v>
      </c>
      <c r="J12081" s="35">
        <v>0.84213480453210254</v>
      </c>
      <c r="K12081" s="35">
        <v>1975.3721534684928</v>
      </c>
      <c r="L12081" s="35">
        <v>-0.7501167353711482</v>
      </c>
      <c r="M12081" s="35">
        <v>0</v>
      </c>
      <c r="N12081" s="35">
        <v>0</v>
      </c>
      <c r="O12081" s="35">
        <v>0</v>
      </c>
      <c r="P12081" s="36">
        <v>11</v>
      </c>
      <c r="Q12081" s="37">
        <v>86</v>
      </c>
      <c r="R12081" s="36">
        <v>1</v>
      </c>
      <c r="S12081" s="39">
        <f t="shared" si="423"/>
        <v>86</v>
      </c>
      <c r="T12081" s="34" t="s">
        <v>30</v>
      </c>
      <c r="U12081" s="12">
        <f>((alpha*(speed^beta))+(ceta*(speed^delta)))</f>
        <v>145.84255644101313</v>
      </c>
      <c r="V12081" s="8">
        <f t="shared" si="424"/>
        <v>86</v>
      </c>
    </row>
    <row r="12082" spans="1:28">
      <c r="A12082" s="34" t="s">
        <v>20</v>
      </c>
      <c r="B12082" s="34" t="s">
        <v>78</v>
      </c>
      <c r="C12082" s="5" t="s">
        <v>207</v>
      </c>
      <c r="D12082" s="35" t="s">
        <v>86</v>
      </c>
      <c r="E12082" s="36" t="s">
        <v>15</v>
      </c>
      <c r="F12082" s="37">
        <v>50</v>
      </c>
      <c r="G12082" s="38">
        <v>0</v>
      </c>
      <c r="H12082" s="34">
        <v>0.9773912987640283</v>
      </c>
      <c r="I12082" s="35">
        <v>0.57897524334243944</v>
      </c>
      <c r="J12082" s="35">
        <v>4.838002113753725</v>
      </c>
      <c r="K12082" s="35">
        <v>4.4776684294185136</v>
      </c>
      <c r="L12082" s="35">
        <v>1.8153643349080415</v>
      </c>
      <c r="M12082" s="35">
        <v>-3.1797459948057884E-3</v>
      </c>
      <c r="N12082" s="35">
        <v>0</v>
      </c>
      <c r="O12082" s="35">
        <v>0</v>
      </c>
      <c r="P12082" s="36">
        <v>11</v>
      </c>
      <c r="Q12082" s="37">
        <v>86</v>
      </c>
      <c r="R12082" s="36">
        <v>10</v>
      </c>
      <c r="S12082" s="39">
        <f t="shared" si="423"/>
        <v>86</v>
      </c>
      <c r="T12082" s="34" t="s">
        <v>44</v>
      </c>
      <c r="U12082" s="12">
        <f>(alpha+(beta/(1+EXP((((-1)*ceta)+(delta*LN(speed)))+(epsilon*speed)))))</f>
        <v>0.74533125509360643</v>
      </c>
      <c r="V12082" s="8">
        <f t="shared" si="424"/>
        <v>86</v>
      </c>
    </row>
    <row r="12083" spans="1:28">
      <c r="A12083" s="34" t="s">
        <v>20</v>
      </c>
      <c r="B12083" s="34" t="s">
        <v>78</v>
      </c>
      <c r="C12083" s="5" t="s">
        <v>207</v>
      </c>
      <c r="D12083" s="35" t="s">
        <v>86</v>
      </c>
      <c r="E12083" s="36" t="s">
        <v>16</v>
      </c>
      <c r="F12083" s="37">
        <v>50</v>
      </c>
      <c r="G12083" s="38">
        <v>0</v>
      </c>
      <c r="H12083" s="34">
        <v>0.97846655464806309</v>
      </c>
      <c r="I12083" s="35">
        <v>10.857021227638841</v>
      </c>
      <c r="J12083" s="35">
        <v>-0.21703601362184274</v>
      </c>
      <c r="K12083" s="35">
        <v>110.63871427132867</v>
      </c>
      <c r="L12083" s="35">
        <v>-1.1309079248321534</v>
      </c>
      <c r="M12083" s="35">
        <v>0</v>
      </c>
      <c r="N12083" s="35">
        <v>0</v>
      </c>
      <c r="O12083" s="35">
        <v>0</v>
      </c>
      <c r="P12083" s="36">
        <v>11</v>
      </c>
      <c r="Q12083" s="37">
        <v>86</v>
      </c>
      <c r="R12083" s="36">
        <v>1</v>
      </c>
      <c r="S12083" s="39">
        <f t="shared" si="423"/>
        <v>86</v>
      </c>
      <c r="T12083" s="34" t="s">
        <v>30</v>
      </c>
      <c r="U12083" s="12">
        <f>((alpha*(speed^beta))+(ceta*(speed^delta)))</f>
        <v>4.8471659784351946</v>
      </c>
      <c r="V12083" s="8">
        <f t="shared" si="424"/>
        <v>86</v>
      </c>
    </row>
    <row r="12084" spans="1:28">
      <c r="A12084" s="34" t="s">
        <v>20</v>
      </c>
      <c r="B12084" s="34" t="s">
        <v>78</v>
      </c>
      <c r="C12084" s="5" t="s">
        <v>207</v>
      </c>
      <c r="D12084" s="35" t="s">
        <v>86</v>
      </c>
      <c r="E12084" s="36" t="s">
        <v>14</v>
      </c>
      <c r="F12084" s="37">
        <v>50</v>
      </c>
      <c r="G12084" s="38">
        <v>0</v>
      </c>
      <c r="H12084" s="34">
        <v>0.99425312833992285</v>
      </c>
      <c r="I12084" s="35">
        <v>5.0399542732449051E-2</v>
      </c>
      <c r="J12084" s="35">
        <v>0.11291537816114014</v>
      </c>
      <c r="K12084" s="35">
        <v>-6.4555328189115711E-4</v>
      </c>
      <c r="L12084" s="35">
        <v>0</v>
      </c>
      <c r="M12084" s="35">
        <v>0</v>
      </c>
      <c r="N12084" s="35">
        <v>0</v>
      </c>
      <c r="O12084" s="35">
        <v>0</v>
      </c>
      <c r="P12084" s="36">
        <v>11</v>
      </c>
      <c r="Q12084" s="37">
        <v>86</v>
      </c>
      <c r="R12084" s="36">
        <v>5</v>
      </c>
      <c r="S12084" s="39">
        <f t="shared" si="423"/>
        <v>86</v>
      </c>
      <c r="T12084" s="34" t="s">
        <v>36</v>
      </c>
      <c r="U12084" s="12">
        <f>(1/(((ceta*(speed^2))+(beta*speed))+alpha))</f>
        <v>0.20053703852110838</v>
      </c>
      <c r="V12084" s="8">
        <f t="shared" si="424"/>
        <v>86</v>
      </c>
    </row>
    <row r="12085" spans="1:28">
      <c r="A12085" s="34" t="s">
        <v>20</v>
      </c>
      <c r="B12085" s="34" t="s">
        <v>78</v>
      </c>
      <c r="C12085" s="5" t="s">
        <v>207</v>
      </c>
      <c r="D12085" s="35" t="s">
        <v>86</v>
      </c>
      <c r="E12085" s="36" t="s">
        <v>18</v>
      </c>
      <c r="F12085" s="37">
        <v>50</v>
      </c>
      <c r="G12085" s="38">
        <v>0</v>
      </c>
      <c r="H12085" s="34">
        <v>0.93529918776508536</v>
      </c>
      <c r="I12085" s="35">
        <v>1.86604908486143</v>
      </c>
      <c r="J12085" s="35">
        <v>1.0137038536421976</v>
      </c>
      <c r="K12085" s="35">
        <v>-0.90508262470983269</v>
      </c>
      <c r="L12085" s="35">
        <v>0</v>
      </c>
      <c r="M12085" s="35">
        <v>0</v>
      </c>
      <c r="N12085" s="35">
        <v>0</v>
      </c>
      <c r="O12085" s="35">
        <v>0</v>
      </c>
      <c r="P12085" s="36">
        <v>11</v>
      </c>
      <c r="Q12085" s="37">
        <v>86</v>
      </c>
      <c r="R12085" s="36">
        <v>0</v>
      </c>
      <c r="S12085" s="39">
        <f t="shared" si="423"/>
        <v>86</v>
      </c>
      <c r="T12085" s="34" t="s">
        <v>29</v>
      </c>
      <c r="U12085" s="12">
        <f>((alpha*(beta^speed))*(speed^ceta))</f>
        <v>0.10675703698800068</v>
      </c>
      <c r="V12085" s="8">
        <f t="shared" si="424"/>
        <v>86</v>
      </c>
    </row>
    <row r="12086" spans="1:28">
      <c r="A12086" s="34" t="s">
        <v>20</v>
      </c>
      <c r="B12086" s="34" t="s">
        <v>78</v>
      </c>
      <c r="C12086" s="5" t="s">
        <v>207</v>
      </c>
      <c r="D12086" s="35" t="s">
        <v>86</v>
      </c>
      <c r="E12086" s="36" t="s">
        <v>17</v>
      </c>
      <c r="F12086" s="37">
        <v>50</v>
      </c>
      <c r="G12086" s="38">
        <v>0</v>
      </c>
      <c r="H12086" s="34">
        <v>0.95367664086109383</v>
      </c>
      <c r="I12086" s="35">
        <v>1852.1976535710444</v>
      </c>
      <c r="J12086" s="35">
        <v>1.0085688761398377</v>
      </c>
      <c r="K12086" s="35">
        <v>-0.71900346889193778</v>
      </c>
      <c r="L12086" s="35">
        <v>0</v>
      </c>
      <c r="M12086" s="35">
        <v>0</v>
      </c>
      <c r="N12086" s="35">
        <v>0</v>
      </c>
      <c r="O12086" s="35">
        <v>0</v>
      </c>
      <c r="P12086" s="36">
        <v>11</v>
      </c>
      <c r="Q12086" s="37">
        <v>86</v>
      </c>
      <c r="R12086" s="36">
        <v>0</v>
      </c>
      <c r="S12086" s="39">
        <f t="shared" si="423"/>
        <v>86</v>
      </c>
      <c r="T12086" s="34" t="s">
        <v>29</v>
      </c>
      <c r="U12086" s="12">
        <f>((alpha*(beta^speed))*(speed^ceta))</f>
        <v>156.83917904394144</v>
      </c>
      <c r="V12086" s="8">
        <f t="shared" si="424"/>
        <v>86</v>
      </c>
    </row>
    <row r="12087" spans="1:28">
      <c r="A12087" s="34" t="s">
        <v>20</v>
      </c>
      <c r="B12087" s="34" t="s">
        <v>78</v>
      </c>
      <c r="C12087" s="5" t="s">
        <v>207</v>
      </c>
      <c r="D12087" s="35" t="s">
        <v>86</v>
      </c>
      <c r="E12087" s="36" t="s">
        <v>15</v>
      </c>
      <c r="F12087" s="37">
        <v>100</v>
      </c>
      <c r="G12087" s="38">
        <v>0</v>
      </c>
      <c r="H12087" s="34">
        <v>0.96234480662690158</v>
      </c>
      <c r="I12087" s="35">
        <v>0.67804920508191169</v>
      </c>
      <c r="J12087" s="35">
        <v>4.3623564848010448</v>
      </c>
      <c r="K12087" s="35">
        <v>5.9158474574070032</v>
      </c>
      <c r="L12087" s="35">
        <v>2.2017364702635929</v>
      </c>
      <c r="M12087" s="35">
        <v>-7.997263299198365E-3</v>
      </c>
      <c r="N12087" s="35">
        <v>0</v>
      </c>
      <c r="O12087" s="35">
        <v>0</v>
      </c>
      <c r="P12087" s="36">
        <v>11</v>
      </c>
      <c r="Q12087" s="37">
        <v>86</v>
      </c>
      <c r="R12087" s="36">
        <v>10</v>
      </c>
      <c r="S12087" s="39">
        <f t="shared" si="423"/>
        <v>86</v>
      </c>
      <c r="T12087" s="34" t="s">
        <v>44</v>
      </c>
      <c r="U12087" s="12">
        <f>(alpha+(beta/(1+EXP((((-1)*ceta)+(delta*LN(speed)))+(epsilon*speed)))))</f>
        <v>0.84829984156036331</v>
      </c>
      <c r="V12087" s="8">
        <f t="shared" si="424"/>
        <v>86</v>
      </c>
    </row>
    <row r="12088" spans="1:28">
      <c r="A12088" s="34" t="s">
        <v>20</v>
      </c>
      <c r="B12088" s="34" t="s">
        <v>78</v>
      </c>
      <c r="C12088" s="5" t="s">
        <v>207</v>
      </c>
      <c r="D12088" s="35" t="s">
        <v>86</v>
      </c>
      <c r="E12088" s="36" t="s">
        <v>16</v>
      </c>
      <c r="F12088" s="37">
        <v>100</v>
      </c>
      <c r="G12088" s="38">
        <v>0</v>
      </c>
      <c r="H12088" s="34">
        <v>0.97146457342719827</v>
      </c>
      <c r="I12088" s="35">
        <v>8.6307231559761171</v>
      </c>
      <c r="J12088" s="35">
        <v>-0.18313942781034681</v>
      </c>
      <c r="K12088" s="35">
        <v>81.58163935352583</v>
      </c>
      <c r="L12088" s="35">
        <v>-0.92400341326551649</v>
      </c>
      <c r="M12088" s="35">
        <v>0</v>
      </c>
      <c r="N12088" s="35">
        <v>0</v>
      </c>
      <c r="O12088" s="35">
        <v>0</v>
      </c>
      <c r="P12088" s="36">
        <v>11</v>
      </c>
      <c r="Q12088" s="37">
        <v>86</v>
      </c>
      <c r="R12088" s="36">
        <v>1</v>
      </c>
      <c r="S12088" s="39">
        <f t="shared" si="423"/>
        <v>86</v>
      </c>
      <c r="T12088" s="34" t="s">
        <v>30</v>
      </c>
      <c r="U12088" s="12">
        <f>((alpha*(speed^beta))+(ceta*(speed^delta)))</f>
        <v>5.1481590815633815</v>
      </c>
      <c r="V12088" s="8">
        <f t="shared" si="424"/>
        <v>86</v>
      </c>
    </row>
    <row r="12089" spans="1:28">
      <c r="A12089" s="34" t="s">
        <v>20</v>
      </c>
      <c r="B12089" s="34" t="s">
        <v>78</v>
      </c>
      <c r="C12089" s="5" t="s">
        <v>207</v>
      </c>
      <c r="D12089" s="35" t="s">
        <v>86</v>
      </c>
      <c r="E12089" s="36" t="s">
        <v>14</v>
      </c>
      <c r="F12089" s="37">
        <v>100</v>
      </c>
      <c r="G12089" s="38">
        <v>0</v>
      </c>
      <c r="H12089" s="34">
        <v>0.99471656269812314</v>
      </c>
      <c r="I12089" s="35">
        <v>5.928648562431689E-2</v>
      </c>
      <c r="J12089" s="35">
        <v>0.11379496920882873</v>
      </c>
      <c r="K12089" s="35">
        <v>-6.4065520031988564E-4</v>
      </c>
      <c r="L12089" s="35">
        <v>0</v>
      </c>
      <c r="M12089" s="35">
        <v>0</v>
      </c>
      <c r="N12089" s="35">
        <v>0</v>
      </c>
      <c r="O12089" s="35">
        <v>0</v>
      </c>
      <c r="P12089" s="36">
        <v>11</v>
      </c>
      <c r="Q12089" s="37">
        <v>86</v>
      </c>
      <c r="R12089" s="36">
        <v>5</v>
      </c>
      <c r="S12089" s="39">
        <f t="shared" si="423"/>
        <v>86</v>
      </c>
      <c r="T12089" s="34" t="s">
        <v>36</v>
      </c>
      <c r="U12089" s="12">
        <f>(1/(((ceta*(speed^2))+(beta*speed))+alpha))</f>
        <v>0.19579556528834915</v>
      </c>
      <c r="V12089" s="8">
        <f t="shared" si="424"/>
        <v>86</v>
      </c>
    </row>
    <row r="12090" spans="1:28">
      <c r="A12090" s="34" t="s">
        <v>20</v>
      </c>
      <c r="B12090" s="34" t="s">
        <v>78</v>
      </c>
      <c r="C12090" s="5" t="s">
        <v>207</v>
      </c>
      <c r="D12090" s="35" t="s">
        <v>86</v>
      </c>
      <c r="E12090" s="36" t="s">
        <v>18</v>
      </c>
      <c r="F12090" s="37">
        <v>100</v>
      </c>
      <c r="G12090" s="38">
        <v>0</v>
      </c>
      <c r="H12090" s="34">
        <v>0.90627461190723135</v>
      </c>
      <c r="I12090" s="35">
        <v>1.7497707093242409</v>
      </c>
      <c r="J12090" s="35">
        <v>1.0116203008394387</v>
      </c>
      <c r="K12090" s="35">
        <v>-0.83172788110584916</v>
      </c>
      <c r="L12090" s="35">
        <v>0</v>
      </c>
      <c r="M12090" s="35">
        <v>0</v>
      </c>
      <c r="N12090" s="35">
        <v>0</v>
      </c>
      <c r="O12090" s="35">
        <v>0</v>
      </c>
      <c r="P12090" s="36">
        <v>11</v>
      </c>
      <c r="Q12090" s="37">
        <v>86</v>
      </c>
      <c r="R12090" s="36">
        <v>0</v>
      </c>
      <c r="S12090" s="39">
        <f t="shared" si="423"/>
        <v>86</v>
      </c>
      <c r="T12090" s="34" t="s">
        <v>29</v>
      </c>
      <c r="U12090" s="12">
        <f>((alpha*(beta^speed))*(speed^ceta))</f>
        <v>0.11628212049451406</v>
      </c>
      <c r="V12090" s="8">
        <f t="shared" si="424"/>
        <v>86</v>
      </c>
    </row>
    <row r="12091" spans="1:28">
      <c r="A12091" s="34" t="s">
        <v>20</v>
      </c>
      <c r="B12091" s="34" t="s">
        <v>78</v>
      </c>
      <c r="C12091" s="5" t="s">
        <v>207</v>
      </c>
      <c r="D12091" s="35" t="s">
        <v>86</v>
      </c>
      <c r="E12091" s="36" t="s">
        <v>17</v>
      </c>
      <c r="F12091" s="37">
        <v>100</v>
      </c>
      <c r="G12091" s="38">
        <v>0</v>
      </c>
      <c r="H12091" s="34">
        <v>0.9378785848204968</v>
      </c>
      <c r="I12091" s="35">
        <v>1656.5925984442581</v>
      </c>
      <c r="J12091" s="35">
        <v>1.0062330246282234</v>
      </c>
      <c r="K12091" s="35">
        <v>-0.63611331743180721</v>
      </c>
      <c r="L12091" s="35">
        <v>0</v>
      </c>
      <c r="M12091" s="35">
        <v>0</v>
      </c>
      <c r="N12091" s="35">
        <v>0</v>
      </c>
      <c r="O12091" s="35">
        <v>0</v>
      </c>
      <c r="P12091" s="36">
        <v>11</v>
      </c>
      <c r="Q12091" s="37">
        <v>86</v>
      </c>
      <c r="R12091" s="36">
        <v>0</v>
      </c>
      <c r="S12091" s="39">
        <f t="shared" si="423"/>
        <v>86</v>
      </c>
      <c r="T12091" s="34" t="s">
        <v>29</v>
      </c>
      <c r="U12091" s="12">
        <f>((alpha*(beta^speed))*(speed^ceta))</f>
        <v>166.23873811093986</v>
      </c>
      <c r="V12091" s="8">
        <f t="shared" si="424"/>
        <v>86</v>
      </c>
    </row>
    <row r="12092" spans="1:28">
      <c r="A12092" s="34" t="s">
        <v>20</v>
      </c>
      <c r="B12092" s="34" t="s">
        <v>78</v>
      </c>
      <c r="C12092" s="5" t="s">
        <v>207</v>
      </c>
      <c r="D12092" s="35" t="s">
        <v>86</v>
      </c>
      <c r="E12092" s="36" t="s">
        <v>15</v>
      </c>
      <c r="F12092" s="37">
        <v>0</v>
      </c>
      <c r="G12092" s="38">
        <v>-0.06</v>
      </c>
      <c r="H12092" s="34">
        <v>0.97873217189030703</v>
      </c>
      <c r="I12092" s="35">
        <v>-4.9909279554070297E-2</v>
      </c>
      <c r="J12092" s="35">
        <v>23.54872142809684</v>
      </c>
      <c r="K12092" s="35">
        <v>-2.7731754230968918E-3</v>
      </c>
      <c r="L12092" s="35">
        <v>1.0117691207950621</v>
      </c>
      <c r="M12092" s="35">
        <v>6.5899572112535793E-3</v>
      </c>
      <c r="N12092" s="35">
        <v>0</v>
      </c>
      <c r="O12092" s="35">
        <v>0</v>
      </c>
      <c r="P12092" s="36">
        <v>11</v>
      </c>
      <c r="Q12092" s="37">
        <v>86</v>
      </c>
      <c r="R12092" s="36">
        <v>10</v>
      </c>
      <c r="S12092" s="39">
        <f t="shared" si="423"/>
        <v>86</v>
      </c>
      <c r="T12092" s="34" t="s">
        <v>44</v>
      </c>
      <c r="U12092" s="12">
        <f>(alpha+(beta/(1+EXP((((-1)*ceta)+(delta*LN(speed)))+(epsilon*speed)))))</f>
        <v>9.6195288294942782E-2</v>
      </c>
      <c r="V12092" s="8">
        <f t="shared" si="424"/>
        <v>86</v>
      </c>
    </row>
    <row r="12093" spans="1:28">
      <c r="A12093" s="34" t="s">
        <v>20</v>
      </c>
      <c r="B12093" s="34" t="s">
        <v>78</v>
      </c>
      <c r="C12093" s="5" t="s">
        <v>207</v>
      </c>
      <c r="D12093" s="35" t="s">
        <v>86</v>
      </c>
      <c r="E12093" s="36" t="s">
        <v>16</v>
      </c>
      <c r="F12093" s="37">
        <v>0</v>
      </c>
      <c r="G12093" s="38">
        <v>-0.06</v>
      </c>
      <c r="H12093" s="34">
        <v>0.97898759749785791</v>
      </c>
      <c r="I12093" s="35">
        <v>-0.67507875743412327</v>
      </c>
      <c r="J12093" s="35">
        <v>38.948496782980286</v>
      </c>
      <c r="K12093" s="35">
        <v>1.4374234005342901</v>
      </c>
      <c r="L12093" s="35">
        <v>1.1581534128714082</v>
      </c>
      <c r="M12093" s="35">
        <v>-6.4936894583130531E-4</v>
      </c>
      <c r="N12093" s="35">
        <v>0</v>
      </c>
      <c r="O12093" s="35">
        <v>0</v>
      </c>
      <c r="P12093" s="36">
        <v>11</v>
      </c>
      <c r="Q12093" s="37">
        <v>86</v>
      </c>
      <c r="R12093" s="36">
        <v>10</v>
      </c>
      <c r="S12093" s="39">
        <f t="shared" si="423"/>
        <v>86</v>
      </c>
      <c r="T12093" s="34" t="s">
        <v>44</v>
      </c>
      <c r="U12093" s="12">
        <f>(alpha+(beta/(1+EXP((((-1)*ceta)+(delta*LN(speed)))+(epsilon*speed)))))</f>
        <v>0.29674928358316766</v>
      </c>
      <c r="V12093" s="8">
        <f t="shared" si="424"/>
        <v>86</v>
      </c>
    </row>
    <row r="12094" spans="1:28">
      <c r="A12094" s="34" t="s">
        <v>20</v>
      </c>
      <c r="B12094" s="34" t="s">
        <v>78</v>
      </c>
      <c r="C12094" s="5" t="s">
        <v>207</v>
      </c>
      <c r="D12094" s="35" t="s">
        <v>86</v>
      </c>
      <c r="E12094" s="36" t="s">
        <v>14</v>
      </c>
      <c r="F12094" s="37">
        <v>0</v>
      </c>
      <c r="G12094" s="38">
        <v>-0.06</v>
      </c>
      <c r="H12094" s="34">
        <v>0.99332395246583816</v>
      </c>
      <c r="I12094" s="35">
        <v>3.1852677330745731</v>
      </c>
      <c r="J12094" s="35">
        <v>-4.8887818287489004</v>
      </c>
      <c r="K12094" s="35">
        <v>-1.3233558704262509</v>
      </c>
      <c r="L12094" s="35">
        <v>0</v>
      </c>
      <c r="M12094" s="35">
        <v>0</v>
      </c>
      <c r="N12094" s="35">
        <v>0</v>
      </c>
      <c r="O12094" s="35">
        <v>0</v>
      </c>
      <c r="P12094" s="36">
        <v>11</v>
      </c>
      <c r="Q12094" s="37">
        <v>86</v>
      </c>
      <c r="R12094" s="36">
        <v>13</v>
      </c>
      <c r="S12094" s="39">
        <f t="shared" si="423"/>
        <v>86</v>
      </c>
      <c r="T12094" s="34" t="s">
        <v>50</v>
      </c>
      <c r="U12094" s="12">
        <f>EXP((alpha+(beta/speed))+(ceta*LN(speed)))</f>
        <v>6.2896471698405315E-2</v>
      </c>
      <c r="V12094" s="8">
        <f t="shared" si="424"/>
        <v>86</v>
      </c>
    </row>
    <row r="12095" spans="1:28">
      <c r="A12095" s="34" t="s">
        <v>20</v>
      </c>
      <c r="B12095" s="34" t="s">
        <v>78</v>
      </c>
      <c r="C12095" s="5" t="s">
        <v>207</v>
      </c>
      <c r="D12095" s="35" t="s">
        <v>86</v>
      </c>
      <c r="E12095" s="36" t="s">
        <v>18</v>
      </c>
      <c r="F12095" s="37">
        <v>0</v>
      </c>
      <c r="G12095" s="38">
        <v>-0.06</v>
      </c>
      <c r="H12095" s="34">
        <v>0.97119566426335568</v>
      </c>
      <c r="I12095" s="35">
        <v>1.322290893669227</v>
      </c>
      <c r="J12095" s="35">
        <v>0.99773150578479342</v>
      </c>
      <c r="K12095" s="35">
        <v>-0.89460803048416215</v>
      </c>
      <c r="L12095" s="35">
        <v>0</v>
      </c>
      <c r="M12095" s="35">
        <v>0</v>
      </c>
      <c r="N12095" s="35">
        <v>0</v>
      </c>
      <c r="O12095" s="35">
        <v>0</v>
      </c>
      <c r="P12095" s="36">
        <v>11</v>
      </c>
      <c r="Q12095" s="37">
        <v>86</v>
      </c>
      <c r="R12095" s="36">
        <v>0</v>
      </c>
      <c r="S12095" s="39">
        <f t="shared" si="423"/>
        <v>86</v>
      </c>
      <c r="T12095" s="34" t="s">
        <v>29</v>
      </c>
      <c r="U12095" s="12">
        <f>((alpha*(beta^speed))*(speed^ceta))</f>
        <v>2.0224890653812808E-2</v>
      </c>
      <c r="V12095" s="8">
        <f t="shared" si="424"/>
        <v>86</v>
      </c>
      <c r="AB12095" s="41"/>
    </row>
    <row r="12096" spans="1:28">
      <c r="A12096" s="34" t="s">
        <v>20</v>
      </c>
      <c r="B12096" s="34" t="s">
        <v>78</v>
      </c>
      <c r="C12096" s="5" t="s">
        <v>207</v>
      </c>
      <c r="D12096" s="35" t="s">
        <v>86</v>
      </c>
      <c r="E12096" s="36" t="s">
        <v>17</v>
      </c>
      <c r="F12096" s="37">
        <v>0</v>
      </c>
      <c r="G12096" s="38">
        <v>-0.06</v>
      </c>
      <c r="H12096" s="34">
        <v>0.97360067351338764</v>
      </c>
      <c r="I12096" s="35">
        <v>1253.8061183013799</v>
      </c>
      <c r="J12096" s="35">
        <v>0.97768512635491844</v>
      </c>
      <c r="K12096" s="35">
        <v>-0.68588737772680419</v>
      </c>
      <c r="L12096" s="35">
        <v>0</v>
      </c>
      <c r="M12096" s="35">
        <v>0</v>
      </c>
      <c r="N12096" s="35">
        <v>0</v>
      </c>
      <c r="O12096" s="35">
        <v>0</v>
      </c>
      <c r="P12096" s="36">
        <v>11</v>
      </c>
      <c r="Q12096" s="37">
        <v>86</v>
      </c>
      <c r="R12096" s="36">
        <v>0</v>
      </c>
      <c r="S12096" s="39">
        <f t="shared" si="423"/>
        <v>86</v>
      </c>
      <c r="T12096" s="34" t="s">
        <v>29</v>
      </c>
      <c r="U12096" s="12">
        <f>((alpha*(beta^speed))*(speed^ceta))</f>
        <v>8.481975723636145</v>
      </c>
      <c r="V12096" s="8">
        <f t="shared" si="424"/>
        <v>86</v>
      </c>
    </row>
    <row r="12097" spans="1:28">
      <c r="A12097" s="34" t="s">
        <v>20</v>
      </c>
      <c r="B12097" s="34" t="s">
        <v>78</v>
      </c>
      <c r="C12097" s="5" t="s">
        <v>207</v>
      </c>
      <c r="D12097" s="35" t="s">
        <v>86</v>
      </c>
      <c r="E12097" s="36" t="s">
        <v>15</v>
      </c>
      <c r="F12097" s="37">
        <v>50</v>
      </c>
      <c r="G12097" s="38">
        <v>-0.06</v>
      </c>
      <c r="H12097" s="34">
        <v>0.9620794921892446</v>
      </c>
      <c r="I12097" s="35">
        <v>9.9017326081245276</v>
      </c>
      <c r="J12097" s="35">
        <v>0.97793352608819872</v>
      </c>
      <c r="K12097" s="35">
        <v>-0.63884072242115508</v>
      </c>
      <c r="L12097" s="35">
        <v>0</v>
      </c>
      <c r="M12097" s="35">
        <v>0</v>
      </c>
      <c r="N12097" s="35">
        <v>0</v>
      </c>
      <c r="O12097" s="35">
        <v>0</v>
      </c>
      <c r="P12097" s="36">
        <v>11</v>
      </c>
      <c r="Q12097" s="37">
        <v>86</v>
      </c>
      <c r="R12097" s="36">
        <v>0</v>
      </c>
      <c r="S12097" s="39">
        <f t="shared" si="423"/>
        <v>86</v>
      </c>
      <c r="T12097" s="34" t="s">
        <v>29</v>
      </c>
      <c r="U12097" s="12">
        <f>((alpha*(beta^speed))*(speed^ceta))</f>
        <v>8.4426274697841766E-2</v>
      </c>
      <c r="V12097" s="8">
        <f t="shared" si="424"/>
        <v>86</v>
      </c>
    </row>
    <row r="12098" spans="1:28">
      <c r="A12098" s="34" t="s">
        <v>20</v>
      </c>
      <c r="B12098" s="34" t="s">
        <v>78</v>
      </c>
      <c r="C12098" s="5" t="s">
        <v>207</v>
      </c>
      <c r="D12098" s="35" t="s">
        <v>86</v>
      </c>
      <c r="E12098" s="36" t="s">
        <v>16</v>
      </c>
      <c r="F12098" s="37">
        <v>50</v>
      </c>
      <c r="G12098" s="38">
        <v>-0.06</v>
      </c>
      <c r="H12098" s="34">
        <v>0.97206352082357883</v>
      </c>
      <c r="I12098" s="35">
        <v>-0.80062469168396344</v>
      </c>
      <c r="J12098" s="35">
        <v>67.829835933057808</v>
      </c>
      <c r="K12098" s="35">
        <v>0.43528133960186721</v>
      </c>
      <c r="L12098" s="35">
        <v>1.0180200789305911</v>
      </c>
      <c r="M12098" s="35">
        <v>8.1398771323822538E-4</v>
      </c>
      <c r="N12098" s="35">
        <v>0</v>
      </c>
      <c r="O12098" s="35">
        <v>0</v>
      </c>
      <c r="P12098" s="36">
        <v>11</v>
      </c>
      <c r="Q12098" s="37">
        <v>86</v>
      </c>
      <c r="R12098" s="36">
        <v>10</v>
      </c>
      <c r="S12098" s="39">
        <f t="shared" ref="S12098:S12161" si="425">V12098</f>
        <v>86</v>
      </c>
      <c r="T12098" s="34" t="s">
        <v>44</v>
      </c>
      <c r="U12098" s="12">
        <f>(alpha+(beta/(1+EXP((((-1)*ceta)+(delta*LN(speed)))+(epsilon*speed)))))</f>
        <v>0.23222469544588709</v>
      </c>
      <c r="V12098" s="8">
        <f t="shared" ref="V12098:V12161" si="426">IF($V$1&lt;P12098,P12098,IF($V$1&gt;Q12098,Q12098,$V$1))</f>
        <v>86</v>
      </c>
    </row>
    <row r="12099" spans="1:28">
      <c r="A12099" s="34" t="s">
        <v>20</v>
      </c>
      <c r="B12099" s="34" t="s">
        <v>78</v>
      </c>
      <c r="C12099" s="5" t="s">
        <v>207</v>
      </c>
      <c r="D12099" s="35" t="s">
        <v>86</v>
      </c>
      <c r="E12099" s="36" t="s">
        <v>14</v>
      </c>
      <c r="F12099" s="37">
        <v>50</v>
      </c>
      <c r="G12099" s="38">
        <v>-0.06</v>
      </c>
      <c r="H12099" s="34">
        <v>0.99486516662718205</v>
      </c>
      <c r="I12099" s="35">
        <v>3.1952004326615682</v>
      </c>
      <c r="J12099" s="35">
        <v>-4.8107313795119078</v>
      </c>
      <c r="K12099" s="35">
        <v>-1.3403919070134331</v>
      </c>
      <c r="L12099" s="35">
        <v>0</v>
      </c>
      <c r="M12099" s="35">
        <v>0</v>
      </c>
      <c r="N12099" s="35">
        <v>0</v>
      </c>
      <c r="O12099" s="35">
        <v>0</v>
      </c>
      <c r="P12099" s="36">
        <v>11</v>
      </c>
      <c r="Q12099" s="37">
        <v>86</v>
      </c>
      <c r="R12099" s="36">
        <v>13</v>
      </c>
      <c r="S12099" s="39">
        <f t="shared" si="425"/>
        <v>86</v>
      </c>
      <c r="T12099" s="34" t="s">
        <v>50</v>
      </c>
      <c r="U12099" s="12">
        <f>EXP((alpha+(beta/speed))+(ceta*LN(speed)))</f>
        <v>5.8935634501676416E-2</v>
      </c>
      <c r="V12099" s="8">
        <f t="shared" si="426"/>
        <v>86</v>
      </c>
    </row>
    <row r="12100" spans="1:28">
      <c r="A12100" s="34" t="s">
        <v>20</v>
      </c>
      <c r="B12100" s="34" t="s">
        <v>78</v>
      </c>
      <c r="C12100" s="5" t="s">
        <v>207</v>
      </c>
      <c r="D12100" s="35" t="s">
        <v>86</v>
      </c>
      <c r="E12100" s="36" t="s">
        <v>18</v>
      </c>
      <c r="F12100" s="37">
        <v>50</v>
      </c>
      <c r="G12100" s="38">
        <v>-0.06</v>
      </c>
      <c r="H12100" s="34">
        <v>0.94989392547430129</v>
      </c>
      <c r="I12100" s="35">
        <v>0.83827171137172585</v>
      </c>
      <c r="J12100" s="35">
        <v>0.99220630722568914</v>
      </c>
      <c r="K12100" s="35">
        <v>-0.69310195515404316</v>
      </c>
      <c r="L12100" s="35">
        <v>0</v>
      </c>
      <c r="M12100" s="35">
        <v>0</v>
      </c>
      <c r="N12100" s="35">
        <v>0</v>
      </c>
      <c r="O12100" s="35">
        <v>0</v>
      </c>
      <c r="P12100" s="36">
        <v>11</v>
      </c>
      <c r="Q12100" s="37">
        <v>86</v>
      </c>
      <c r="R12100" s="36">
        <v>0</v>
      </c>
      <c r="S12100" s="39">
        <f t="shared" si="425"/>
        <v>86</v>
      </c>
      <c r="T12100" s="34" t="s">
        <v>29</v>
      </c>
      <c r="U12100" s="12">
        <f>((alpha*(beta^speed))*(speed^ceta))</f>
        <v>1.9514198831124221E-2</v>
      </c>
      <c r="V12100" s="8">
        <f t="shared" si="426"/>
        <v>86</v>
      </c>
      <c r="AB12100" s="41"/>
    </row>
    <row r="12101" spans="1:28">
      <c r="A12101" s="34" t="s">
        <v>20</v>
      </c>
      <c r="B12101" s="34" t="s">
        <v>78</v>
      </c>
      <c r="C12101" s="5" t="s">
        <v>207</v>
      </c>
      <c r="D12101" s="35" t="s">
        <v>86</v>
      </c>
      <c r="E12101" s="36" t="s">
        <v>17</v>
      </c>
      <c r="F12101" s="37">
        <v>50</v>
      </c>
      <c r="G12101" s="38">
        <v>-0.06</v>
      </c>
      <c r="H12101" s="34">
        <v>0.96349237729102433</v>
      </c>
      <c r="I12101" s="35">
        <v>1003.9305065181493</v>
      </c>
      <c r="J12101" s="35">
        <v>0.97405252170602952</v>
      </c>
      <c r="K12101" s="35">
        <v>-0.59348506530102163</v>
      </c>
      <c r="L12101" s="35">
        <v>0</v>
      </c>
      <c r="M12101" s="35">
        <v>0</v>
      </c>
      <c r="N12101" s="35">
        <v>0</v>
      </c>
      <c r="O12101" s="35">
        <v>0</v>
      </c>
      <c r="P12101" s="36">
        <v>11</v>
      </c>
      <c r="Q12101" s="37">
        <v>86</v>
      </c>
      <c r="R12101" s="36">
        <v>0</v>
      </c>
      <c r="S12101" s="39">
        <f t="shared" si="425"/>
        <v>86</v>
      </c>
      <c r="T12101" s="34" t="s">
        <v>29</v>
      </c>
      <c r="U12101" s="12">
        <f>((alpha*(beta^speed))*(speed^ceta))</f>
        <v>7.4420393776113194</v>
      </c>
      <c r="V12101" s="8">
        <f t="shared" si="426"/>
        <v>86</v>
      </c>
    </row>
    <row r="12102" spans="1:28">
      <c r="A12102" s="34" t="s">
        <v>20</v>
      </c>
      <c r="B12102" s="34" t="s">
        <v>78</v>
      </c>
      <c r="C12102" s="5" t="s">
        <v>207</v>
      </c>
      <c r="D12102" s="35" t="s">
        <v>86</v>
      </c>
      <c r="E12102" s="36" t="s">
        <v>15</v>
      </c>
      <c r="F12102" s="37">
        <v>100</v>
      </c>
      <c r="G12102" s="38">
        <v>-0.06</v>
      </c>
      <c r="H12102" s="34">
        <v>0.93235298632973262</v>
      </c>
      <c r="I12102" s="35">
        <v>-2.3667182866787935E-2</v>
      </c>
      <c r="J12102" s="35">
        <v>2.0600116023191553</v>
      </c>
      <c r="K12102" s="35">
        <v>6.4158921193617111</v>
      </c>
      <c r="L12102" s="35">
        <v>2.1599736049281333</v>
      </c>
      <c r="M12102" s="35">
        <v>-4.8044481544858653E-3</v>
      </c>
      <c r="N12102" s="35">
        <v>0</v>
      </c>
      <c r="O12102" s="35">
        <v>0</v>
      </c>
      <c r="P12102" s="36">
        <v>11</v>
      </c>
      <c r="Q12102" s="37">
        <v>86</v>
      </c>
      <c r="R12102" s="36">
        <v>10</v>
      </c>
      <c r="S12102" s="39">
        <f t="shared" si="425"/>
        <v>86</v>
      </c>
      <c r="T12102" s="34" t="s">
        <v>44</v>
      </c>
      <c r="U12102" s="12">
        <f>(alpha+(beta/(1+EXP((((-1)*ceta)+(delta*LN(speed)))+(epsilon*speed)))))</f>
        <v>9.5292810368602682E-2</v>
      </c>
      <c r="V12102" s="8">
        <f t="shared" si="426"/>
        <v>86</v>
      </c>
    </row>
    <row r="12103" spans="1:28">
      <c r="A12103" s="34" t="s">
        <v>20</v>
      </c>
      <c r="B12103" s="34" t="s">
        <v>78</v>
      </c>
      <c r="C12103" s="5" t="s">
        <v>207</v>
      </c>
      <c r="D12103" s="35" t="s">
        <v>86</v>
      </c>
      <c r="E12103" s="36" t="s">
        <v>16</v>
      </c>
      <c r="F12103" s="37">
        <v>100</v>
      </c>
      <c r="G12103" s="38">
        <v>-0.06</v>
      </c>
      <c r="H12103" s="34">
        <v>0.96246938472866039</v>
      </c>
      <c r="I12103" s="35">
        <v>-0.95840862242103797</v>
      </c>
      <c r="J12103" s="35">
        <v>82.02971485716688</v>
      </c>
      <c r="K12103" s="35">
        <v>7.2492373513971919E-2</v>
      </c>
      <c r="L12103" s="35">
        <v>0.95950883896016659</v>
      </c>
      <c r="M12103" s="35">
        <v>3.4199676160780206E-4</v>
      </c>
      <c r="N12103" s="35">
        <v>0</v>
      </c>
      <c r="O12103" s="35">
        <v>0</v>
      </c>
      <c r="P12103" s="36">
        <v>11</v>
      </c>
      <c r="Q12103" s="37">
        <v>86</v>
      </c>
      <c r="R12103" s="36">
        <v>10</v>
      </c>
      <c r="S12103" s="39">
        <f t="shared" si="425"/>
        <v>86</v>
      </c>
      <c r="T12103" s="34" t="s">
        <v>44</v>
      </c>
      <c r="U12103" s="12">
        <f>(alpha+(beta/(1+EXP((((-1)*ceta)+(delta*LN(speed)))+(epsilon*speed)))))</f>
        <v>0.21714835804437249</v>
      </c>
      <c r="V12103" s="8">
        <f t="shared" si="426"/>
        <v>86</v>
      </c>
    </row>
    <row r="12104" spans="1:28">
      <c r="A12104" s="34" t="s">
        <v>20</v>
      </c>
      <c r="B12104" s="34" t="s">
        <v>78</v>
      </c>
      <c r="C12104" s="5" t="s">
        <v>207</v>
      </c>
      <c r="D12104" s="35" t="s">
        <v>86</v>
      </c>
      <c r="E12104" s="36" t="s">
        <v>14</v>
      </c>
      <c r="F12104" s="37">
        <v>100</v>
      </c>
      <c r="G12104" s="38">
        <v>-0.06</v>
      </c>
      <c r="H12104" s="34">
        <v>0.99519006071704363</v>
      </c>
      <c r="I12104" s="35">
        <v>2.9966864788868053</v>
      </c>
      <c r="J12104" s="35">
        <v>-3.868021093656274</v>
      </c>
      <c r="K12104" s="35">
        <v>-1.2997403528138638</v>
      </c>
      <c r="L12104" s="35">
        <v>0</v>
      </c>
      <c r="M12104" s="35">
        <v>0</v>
      </c>
      <c r="N12104" s="35">
        <v>0</v>
      </c>
      <c r="O12104" s="35">
        <v>0</v>
      </c>
      <c r="P12104" s="36">
        <v>11</v>
      </c>
      <c r="Q12104" s="37">
        <v>86</v>
      </c>
      <c r="R12104" s="36">
        <v>13</v>
      </c>
      <c r="S12104" s="39">
        <f t="shared" si="425"/>
        <v>86</v>
      </c>
      <c r="T12104" s="34" t="s">
        <v>50</v>
      </c>
      <c r="U12104" s="12">
        <f>EXP((alpha+(beta/speed))+(ceta*LN(speed)))</f>
        <v>5.8555196658803106E-2</v>
      </c>
      <c r="V12104" s="8">
        <f t="shared" si="426"/>
        <v>86</v>
      </c>
    </row>
    <row r="12105" spans="1:28">
      <c r="A12105" s="34" t="s">
        <v>20</v>
      </c>
      <c r="B12105" s="34" t="s">
        <v>78</v>
      </c>
      <c r="C12105" s="5" t="s">
        <v>207</v>
      </c>
      <c r="D12105" s="35" t="s">
        <v>86</v>
      </c>
      <c r="E12105" s="36" t="s">
        <v>18</v>
      </c>
      <c r="F12105" s="37">
        <v>100</v>
      </c>
      <c r="G12105" s="38">
        <v>-0.06</v>
      </c>
      <c r="H12105" s="34">
        <v>0.91245384062992119</v>
      </c>
      <c r="I12105" s="35">
        <v>3.8764437928114006</v>
      </c>
      <c r="J12105" s="35">
        <v>0.25046245169712766</v>
      </c>
      <c r="K12105" s="35">
        <v>3.6436717340275031E-3</v>
      </c>
      <c r="L12105" s="35">
        <v>0</v>
      </c>
      <c r="M12105" s="35">
        <v>0</v>
      </c>
      <c r="N12105" s="35">
        <v>0</v>
      </c>
      <c r="O12105" s="35">
        <v>0</v>
      </c>
      <c r="P12105" s="36">
        <v>11</v>
      </c>
      <c r="Q12105" s="37">
        <v>86</v>
      </c>
      <c r="R12105" s="36">
        <v>5</v>
      </c>
      <c r="S12105" s="39">
        <f t="shared" si="425"/>
        <v>86</v>
      </c>
      <c r="T12105" s="34" t="s">
        <v>36</v>
      </c>
      <c r="U12105" s="12">
        <f>(1/(((ceta*(speed^2))+(beta*speed))+alpha))</f>
        <v>1.9096793916279751E-2</v>
      </c>
      <c r="V12105" s="8">
        <f t="shared" si="426"/>
        <v>86</v>
      </c>
    </row>
    <row r="12106" spans="1:28">
      <c r="A12106" s="34" t="s">
        <v>20</v>
      </c>
      <c r="B12106" s="34" t="s">
        <v>78</v>
      </c>
      <c r="C12106" s="5" t="s">
        <v>207</v>
      </c>
      <c r="D12106" s="35" t="s">
        <v>86</v>
      </c>
      <c r="E12106" s="36" t="s">
        <v>17</v>
      </c>
      <c r="F12106" s="37">
        <v>100</v>
      </c>
      <c r="G12106" s="38">
        <v>-0.06</v>
      </c>
      <c r="H12106" s="34">
        <v>0.94976130862090802</v>
      </c>
      <c r="I12106" s="35">
        <v>849.6177594587416</v>
      </c>
      <c r="J12106" s="35">
        <v>0.9723856170009938</v>
      </c>
      <c r="K12106" s="35">
        <v>-0.52696548774054019</v>
      </c>
      <c r="L12106" s="35">
        <v>0</v>
      </c>
      <c r="M12106" s="35">
        <v>0</v>
      </c>
      <c r="N12106" s="35">
        <v>0</v>
      </c>
      <c r="O12106" s="35">
        <v>0</v>
      </c>
      <c r="P12106" s="36">
        <v>11</v>
      </c>
      <c r="Q12106" s="37">
        <v>86</v>
      </c>
      <c r="R12106" s="36">
        <v>0</v>
      </c>
      <c r="S12106" s="39">
        <f t="shared" si="425"/>
        <v>86</v>
      </c>
      <c r="T12106" s="34" t="s">
        <v>29</v>
      </c>
      <c r="U12106" s="12">
        <f>((alpha*(beta^speed))*(speed^ceta))</f>
        <v>7.3100934664917698</v>
      </c>
      <c r="V12106" s="8">
        <f t="shared" si="426"/>
        <v>86</v>
      </c>
    </row>
    <row r="12107" spans="1:28">
      <c r="A12107" s="34" t="s">
        <v>20</v>
      </c>
      <c r="B12107" s="34" t="s">
        <v>78</v>
      </c>
      <c r="C12107" s="5" t="s">
        <v>207</v>
      </c>
      <c r="D12107" s="35" t="s">
        <v>86</v>
      </c>
      <c r="E12107" s="36" t="s">
        <v>15</v>
      </c>
      <c r="F12107" s="37">
        <v>0</v>
      </c>
      <c r="G12107" s="38">
        <v>-0.04</v>
      </c>
      <c r="H12107" s="34">
        <v>0.98204459398658495</v>
      </c>
      <c r="I12107" s="35">
        <v>0.21622715936813552</v>
      </c>
      <c r="J12107" s="35">
        <v>7.682370182450315</v>
      </c>
      <c r="K12107" s="35">
        <v>1.3523196613487378</v>
      </c>
      <c r="L12107" s="35">
        <v>0.9136736800823303</v>
      </c>
      <c r="M12107" s="35">
        <v>3.1367461271153523E-2</v>
      </c>
      <c r="N12107" s="35">
        <v>0</v>
      </c>
      <c r="O12107" s="35">
        <v>0</v>
      </c>
      <c r="P12107" s="36">
        <v>11</v>
      </c>
      <c r="Q12107" s="37">
        <v>86</v>
      </c>
      <c r="R12107" s="36">
        <v>10</v>
      </c>
      <c r="S12107" s="39">
        <f t="shared" si="425"/>
        <v>86</v>
      </c>
      <c r="T12107" s="34" t="s">
        <v>44</v>
      </c>
      <c r="U12107" s="12">
        <f>(alpha+(beta/(1+EXP((((-1)*ceta)+(delta*LN(speed)))+(epsilon*speed)))))</f>
        <v>0.25025375638786163</v>
      </c>
      <c r="V12107" s="8">
        <f t="shared" si="426"/>
        <v>86</v>
      </c>
    </row>
    <row r="12108" spans="1:28">
      <c r="A12108" s="34" t="s">
        <v>20</v>
      </c>
      <c r="B12108" s="34" t="s">
        <v>78</v>
      </c>
      <c r="C12108" s="5" t="s">
        <v>207</v>
      </c>
      <c r="D12108" s="35" t="s">
        <v>86</v>
      </c>
      <c r="E12108" s="36" t="s">
        <v>16</v>
      </c>
      <c r="F12108" s="37">
        <v>0</v>
      </c>
      <c r="G12108" s="38">
        <v>-0.04</v>
      </c>
      <c r="H12108" s="34">
        <v>0.97360309422404934</v>
      </c>
      <c r="I12108" s="35">
        <v>-0.59808507483285089</v>
      </c>
      <c r="J12108" s="35">
        <v>78.095480181137248</v>
      </c>
      <c r="K12108" s="35">
        <v>0.41701977853954786</v>
      </c>
      <c r="L12108" s="35">
        <v>0.99708683757848215</v>
      </c>
      <c r="M12108" s="35">
        <v>5.2158599457342263E-5</v>
      </c>
      <c r="N12108" s="35">
        <v>0</v>
      </c>
      <c r="O12108" s="35">
        <v>0</v>
      </c>
      <c r="P12108" s="36">
        <v>11</v>
      </c>
      <c r="Q12108" s="37">
        <v>86</v>
      </c>
      <c r="R12108" s="36">
        <v>10</v>
      </c>
      <c r="S12108" s="39">
        <f t="shared" si="425"/>
        <v>86</v>
      </c>
      <c r="T12108" s="34" t="s">
        <v>44</v>
      </c>
      <c r="U12108" s="12">
        <f>(alpha+(beta/(1+EXP((((-1)*ceta)+(delta*LN(speed)))+(epsilon*speed)))))</f>
        <v>0.76732762285639156</v>
      </c>
      <c r="V12108" s="8">
        <f t="shared" si="426"/>
        <v>86</v>
      </c>
    </row>
    <row r="12109" spans="1:28">
      <c r="A12109" s="34" t="s">
        <v>20</v>
      </c>
      <c r="B12109" s="34" t="s">
        <v>78</v>
      </c>
      <c r="C12109" s="5" t="s">
        <v>207</v>
      </c>
      <c r="D12109" s="35" t="s">
        <v>86</v>
      </c>
      <c r="E12109" s="36" t="s">
        <v>14</v>
      </c>
      <c r="F12109" s="37">
        <v>0</v>
      </c>
      <c r="G12109" s="38">
        <v>-0.04</v>
      </c>
      <c r="H12109" s="34">
        <v>0.99258946417418292</v>
      </c>
      <c r="I12109" s="35">
        <v>0.10808541280550497</v>
      </c>
      <c r="J12109" s="35">
        <v>-2.1854150836728166</v>
      </c>
      <c r="K12109" s="35">
        <v>0.22686606427418587</v>
      </c>
      <c r="L12109" s="35">
        <v>0.7272611445641779</v>
      </c>
      <c r="M12109" s="35">
        <v>0</v>
      </c>
      <c r="N12109" s="35">
        <v>0</v>
      </c>
      <c r="O12109" s="35">
        <v>0</v>
      </c>
      <c r="P12109" s="36">
        <v>11</v>
      </c>
      <c r="Q12109" s="37">
        <v>86</v>
      </c>
      <c r="R12109" s="36">
        <v>8</v>
      </c>
      <c r="S12109" s="39">
        <f t="shared" si="425"/>
        <v>86</v>
      </c>
      <c r="T12109" s="34" t="s">
        <v>40</v>
      </c>
      <c r="U12109" s="12">
        <f>(alpha-(beta*EXP(((-1)*ceta)*(speed^delta))))</f>
        <v>0.11477046447227683</v>
      </c>
      <c r="V12109" s="8">
        <f t="shared" si="426"/>
        <v>86</v>
      </c>
    </row>
    <row r="12110" spans="1:28">
      <c r="A12110" s="34" t="s">
        <v>20</v>
      </c>
      <c r="B12110" s="34" t="s">
        <v>78</v>
      </c>
      <c r="C12110" s="5" t="s">
        <v>207</v>
      </c>
      <c r="D12110" s="35" t="s">
        <v>86</v>
      </c>
      <c r="E12110" s="36" t="s">
        <v>18</v>
      </c>
      <c r="F12110" s="37">
        <v>0</v>
      </c>
      <c r="G12110" s="38">
        <v>-0.04</v>
      </c>
      <c r="H12110" s="34">
        <v>0.97216618313248526</v>
      </c>
      <c r="I12110" s="35">
        <v>1.1978364350708033</v>
      </c>
      <c r="J12110" s="35">
        <v>0.99773097384632203</v>
      </c>
      <c r="K12110" s="35">
        <v>-0.81453871153558266</v>
      </c>
      <c r="L12110" s="35">
        <v>0</v>
      </c>
      <c r="M12110" s="35">
        <v>0</v>
      </c>
      <c r="N12110" s="35">
        <v>0</v>
      </c>
      <c r="O12110" s="35">
        <v>0</v>
      </c>
      <c r="P12110" s="36">
        <v>11</v>
      </c>
      <c r="Q12110" s="37">
        <v>86</v>
      </c>
      <c r="R12110" s="36">
        <v>0</v>
      </c>
      <c r="S12110" s="39">
        <f t="shared" si="425"/>
        <v>86</v>
      </c>
      <c r="T12110" s="34" t="s">
        <v>29</v>
      </c>
      <c r="U12110" s="12">
        <f>((alpha*(beta^speed))*(speed^ceta))</f>
        <v>2.617162898744407E-2</v>
      </c>
      <c r="V12110" s="8">
        <f t="shared" si="426"/>
        <v>86</v>
      </c>
      <c r="AB12110" s="41"/>
    </row>
    <row r="12111" spans="1:28">
      <c r="A12111" s="34" t="s">
        <v>20</v>
      </c>
      <c r="B12111" s="34" t="s">
        <v>78</v>
      </c>
      <c r="C12111" s="5" t="s">
        <v>207</v>
      </c>
      <c r="D12111" s="35" t="s">
        <v>86</v>
      </c>
      <c r="E12111" s="36" t="s">
        <v>17</v>
      </c>
      <c r="F12111" s="37">
        <v>0</v>
      </c>
      <c r="G12111" s="38">
        <v>-0.04</v>
      </c>
      <c r="H12111" s="34">
        <v>0.96630711253945378</v>
      </c>
      <c r="I12111" s="35">
        <v>9.0323685992290415</v>
      </c>
      <c r="J12111" s="35">
        <v>-5.5034196014464545</v>
      </c>
      <c r="K12111" s="35">
        <v>-1.2956757775459755</v>
      </c>
      <c r="L12111" s="35">
        <v>0</v>
      </c>
      <c r="M12111" s="35">
        <v>0</v>
      </c>
      <c r="N12111" s="35">
        <v>0</v>
      </c>
      <c r="O12111" s="35">
        <v>0</v>
      </c>
      <c r="P12111" s="36">
        <v>11</v>
      </c>
      <c r="Q12111" s="37">
        <v>86</v>
      </c>
      <c r="R12111" s="36">
        <v>13</v>
      </c>
      <c r="S12111" s="39">
        <f t="shared" si="425"/>
        <v>86</v>
      </c>
      <c r="T12111" s="34" t="s">
        <v>50</v>
      </c>
      <c r="U12111" s="12">
        <f>EXP((alpha+(beta/speed))+(ceta*LN(speed)))</f>
        <v>24.458687053193213</v>
      </c>
      <c r="V12111" s="8">
        <f t="shared" si="426"/>
        <v>86</v>
      </c>
    </row>
    <row r="12112" spans="1:28">
      <c r="A12112" s="34" t="s">
        <v>20</v>
      </c>
      <c r="B12112" s="34" t="s">
        <v>78</v>
      </c>
      <c r="C12112" s="5" t="s">
        <v>207</v>
      </c>
      <c r="D12112" s="35" t="s">
        <v>86</v>
      </c>
      <c r="E12112" s="36" t="s">
        <v>15</v>
      </c>
      <c r="F12112" s="37">
        <v>50</v>
      </c>
      <c r="G12112" s="38">
        <v>-0.04</v>
      </c>
      <c r="H12112" s="34">
        <v>0.96148803389606907</v>
      </c>
      <c r="I12112" s="35">
        <v>-2.0693727947140653E-2</v>
      </c>
      <c r="J12112" s="35">
        <v>3.923564147981605</v>
      </c>
      <c r="K12112" s="35">
        <v>3.7573954480009597</v>
      </c>
      <c r="L12112" s="35">
        <v>1.5422364736105845</v>
      </c>
      <c r="M12112" s="35">
        <v>-2.4739757271544502E-3</v>
      </c>
      <c r="N12112" s="35">
        <v>0</v>
      </c>
      <c r="O12112" s="35">
        <v>0</v>
      </c>
      <c r="P12112" s="36">
        <v>11</v>
      </c>
      <c r="Q12112" s="37">
        <v>86</v>
      </c>
      <c r="R12112" s="36">
        <v>10</v>
      </c>
      <c r="S12112" s="39">
        <f t="shared" si="425"/>
        <v>86</v>
      </c>
      <c r="T12112" s="34" t="s">
        <v>44</v>
      </c>
      <c r="U12112" s="12">
        <f>(alpha+(beta/(1+EXP((((-1)*ceta)+(delta*LN(speed)))+(epsilon*speed)))))</f>
        <v>0.18403121782609894</v>
      </c>
      <c r="V12112" s="8">
        <f t="shared" si="426"/>
        <v>86</v>
      </c>
    </row>
    <row r="12113" spans="1:22">
      <c r="A12113" s="34" t="s">
        <v>20</v>
      </c>
      <c r="B12113" s="34" t="s">
        <v>78</v>
      </c>
      <c r="C12113" s="5" t="s">
        <v>207</v>
      </c>
      <c r="D12113" s="35" t="s">
        <v>86</v>
      </c>
      <c r="E12113" s="36" t="s">
        <v>16</v>
      </c>
      <c r="F12113" s="37">
        <v>50</v>
      </c>
      <c r="G12113" s="38">
        <v>-0.04</v>
      </c>
      <c r="H12113" s="34">
        <v>0.9645732175870273</v>
      </c>
      <c r="I12113" s="35">
        <v>-1.212526095456768</v>
      </c>
      <c r="J12113" s="35">
        <v>80.091210045624678</v>
      </c>
      <c r="K12113" s="35">
        <v>0.11130344039981119</v>
      </c>
      <c r="L12113" s="35">
        <v>0.86367753472311515</v>
      </c>
      <c r="M12113" s="35">
        <v>7.5961423366132763E-4</v>
      </c>
      <c r="N12113" s="35">
        <v>0</v>
      </c>
      <c r="O12113" s="35">
        <v>0</v>
      </c>
      <c r="P12113" s="36">
        <v>11</v>
      </c>
      <c r="Q12113" s="37">
        <v>86</v>
      </c>
      <c r="R12113" s="36">
        <v>10</v>
      </c>
      <c r="S12113" s="39">
        <f t="shared" si="425"/>
        <v>86</v>
      </c>
      <c r="T12113" s="34" t="s">
        <v>44</v>
      </c>
      <c r="U12113" s="12">
        <f>(alpha+(beta/(1+EXP((((-1)*ceta)+(delta*LN(speed)))+(epsilon*speed)))))</f>
        <v>0.53801303840030879</v>
      </c>
      <c r="V12113" s="8">
        <f t="shared" si="426"/>
        <v>86</v>
      </c>
    </row>
    <row r="12114" spans="1:22">
      <c r="A12114" s="34" t="s">
        <v>20</v>
      </c>
      <c r="B12114" s="34" t="s">
        <v>78</v>
      </c>
      <c r="C12114" s="5" t="s">
        <v>207</v>
      </c>
      <c r="D12114" s="35" t="s">
        <v>86</v>
      </c>
      <c r="E12114" s="36" t="s">
        <v>14</v>
      </c>
      <c r="F12114" s="37">
        <v>50</v>
      </c>
      <c r="G12114" s="38">
        <v>-0.04</v>
      </c>
      <c r="H12114" s="34">
        <v>0.9911903033628876</v>
      </c>
      <c r="I12114" s="35">
        <v>7.0839500929651883E-2</v>
      </c>
      <c r="J12114" s="35">
        <v>-4.1912247650437893</v>
      </c>
      <c r="K12114" s="35">
        <v>0.56355720060308512</v>
      </c>
      <c r="L12114" s="35">
        <v>0.50993333578453459</v>
      </c>
      <c r="M12114" s="35">
        <v>0</v>
      </c>
      <c r="N12114" s="35">
        <v>0</v>
      </c>
      <c r="O12114" s="35">
        <v>0</v>
      </c>
      <c r="P12114" s="36">
        <v>11</v>
      </c>
      <c r="Q12114" s="37">
        <v>86</v>
      </c>
      <c r="R12114" s="36">
        <v>8</v>
      </c>
      <c r="S12114" s="39">
        <f t="shared" si="425"/>
        <v>86</v>
      </c>
      <c r="T12114" s="34" t="s">
        <v>40</v>
      </c>
      <c r="U12114" s="12">
        <f>(alpha-(beta*EXP(((-1)*ceta)*(speed^delta))))</f>
        <v>8.8619956230021543E-2</v>
      </c>
      <c r="V12114" s="8">
        <f t="shared" si="426"/>
        <v>86</v>
      </c>
    </row>
    <row r="12115" spans="1:22">
      <c r="A12115" s="34" t="s">
        <v>20</v>
      </c>
      <c r="B12115" s="34" t="s">
        <v>78</v>
      </c>
      <c r="C12115" s="5" t="s">
        <v>207</v>
      </c>
      <c r="D12115" s="35" t="s">
        <v>86</v>
      </c>
      <c r="E12115" s="36" t="s">
        <v>18</v>
      </c>
      <c r="F12115" s="37">
        <v>50</v>
      </c>
      <c r="G12115" s="38">
        <v>-0.04</v>
      </c>
      <c r="H12115" s="34">
        <v>0.94160858815545168</v>
      </c>
      <c r="I12115" s="35">
        <v>0.87095085571201669</v>
      </c>
      <c r="J12115" s="35">
        <v>0.99295736023348324</v>
      </c>
      <c r="K12115" s="35">
        <v>-0.65753912612571241</v>
      </c>
      <c r="L12115" s="35">
        <v>0</v>
      </c>
      <c r="M12115" s="35">
        <v>0</v>
      </c>
      <c r="N12115" s="35">
        <v>0</v>
      </c>
      <c r="O12115" s="35">
        <v>0</v>
      </c>
      <c r="P12115" s="36">
        <v>11</v>
      </c>
      <c r="Q12115" s="37">
        <v>86</v>
      </c>
      <c r="R12115" s="36">
        <v>0</v>
      </c>
      <c r="S12115" s="39">
        <f t="shared" si="425"/>
        <v>86</v>
      </c>
      <c r="T12115" s="34" t="s">
        <v>29</v>
      </c>
      <c r="U12115" s="12">
        <f>((alpha*(beta^speed))*(speed^ceta))</f>
        <v>2.5352265373988884E-2</v>
      </c>
      <c r="V12115" s="8">
        <f t="shared" si="426"/>
        <v>86</v>
      </c>
    </row>
    <row r="12116" spans="1:22">
      <c r="A12116" s="34" t="s">
        <v>20</v>
      </c>
      <c r="B12116" s="34" t="s">
        <v>78</v>
      </c>
      <c r="C12116" s="5" t="s">
        <v>207</v>
      </c>
      <c r="D12116" s="35" t="s">
        <v>86</v>
      </c>
      <c r="E12116" s="36" t="s">
        <v>17</v>
      </c>
      <c r="F12116" s="37">
        <v>50</v>
      </c>
      <c r="G12116" s="38">
        <v>-0.04</v>
      </c>
      <c r="H12116" s="34">
        <v>0.95487181065188687</v>
      </c>
      <c r="I12116" s="35">
        <v>1246.5004036093462</v>
      </c>
      <c r="J12116" s="35">
        <v>0.98409844075302289</v>
      </c>
      <c r="K12116" s="35">
        <v>-0.64329854905256789</v>
      </c>
      <c r="L12116" s="35">
        <v>0</v>
      </c>
      <c r="M12116" s="35">
        <v>0</v>
      </c>
      <c r="N12116" s="35">
        <v>0</v>
      </c>
      <c r="O12116" s="35">
        <v>0</v>
      </c>
      <c r="P12116" s="36">
        <v>11</v>
      </c>
      <c r="Q12116" s="37">
        <v>86</v>
      </c>
      <c r="R12116" s="36">
        <v>0</v>
      </c>
      <c r="S12116" s="39">
        <f t="shared" si="425"/>
        <v>86</v>
      </c>
      <c r="T12116" s="34" t="s">
        <v>29</v>
      </c>
      <c r="U12116" s="12">
        <f>((alpha*(beta^speed))*(speed^ceta))</f>
        <v>17.887396515197796</v>
      </c>
      <c r="V12116" s="8">
        <f t="shared" si="426"/>
        <v>86</v>
      </c>
    </row>
    <row r="12117" spans="1:22">
      <c r="A12117" s="34" t="s">
        <v>20</v>
      </c>
      <c r="B12117" s="34" t="s">
        <v>78</v>
      </c>
      <c r="C12117" s="5" t="s">
        <v>207</v>
      </c>
      <c r="D12117" s="35" t="s">
        <v>86</v>
      </c>
      <c r="E12117" s="36" t="s">
        <v>15</v>
      </c>
      <c r="F12117" s="37">
        <v>100</v>
      </c>
      <c r="G12117" s="38">
        <v>-0.04</v>
      </c>
      <c r="H12117" s="34">
        <v>0.93718735914828055</v>
      </c>
      <c r="I12117" s="35">
        <v>-6.3730291394856101E-2</v>
      </c>
      <c r="J12117" s="35">
        <v>3.1894426935613311</v>
      </c>
      <c r="K12117" s="35">
        <v>4.6855336003859716</v>
      </c>
      <c r="L12117" s="35">
        <v>1.688567133584044</v>
      </c>
      <c r="M12117" s="35">
        <v>-3.6181819029913538E-3</v>
      </c>
      <c r="N12117" s="35">
        <v>0</v>
      </c>
      <c r="O12117" s="35">
        <v>0</v>
      </c>
      <c r="P12117" s="36">
        <v>11</v>
      </c>
      <c r="Q12117" s="37">
        <v>86</v>
      </c>
      <c r="R12117" s="36">
        <v>10</v>
      </c>
      <c r="S12117" s="39">
        <f t="shared" si="425"/>
        <v>86</v>
      </c>
      <c r="T12117" s="34" t="s">
        <v>44</v>
      </c>
      <c r="U12117" s="12">
        <f>(alpha+(beta/(1+EXP((((-1)*ceta)+(delta*LN(speed)))+(epsilon*speed)))))</f>
        <v>0.17273512906211891</v>
      </c>
      <c r="V12117" s="8">
        <f t="shared" si="426"/>
        <v>86</v>
      </c>
    </row>
    <row r="12118" spans="1:22">
      <c r="A12118" s="34" t="s">
        <v>20</v>
      </c>
      <c r="B12118" s="34" t="s">
        <v>78</v>
      </c>
      <c r="C12118" s="5" t="s">
        <v>207</v>
      </c>
      <c r="D12118" s="35" t="s">
        <v>86</v>
      </c>
      <c r="E12118" s="36" t="s">
        <v>16</v>
      </c>
      <c r="F12118" s="37">
        <v>100</v>
      </c>
      <c r="G12118" s="38">
        <v>-0.04</v>
      </c>
      <c r="H12118" s="34">
        <v>0.95650901074529715</v>
      </c>
      <c r="I12118" s="35">
        <v>-1.5537793557402919</v>
      </c>
      <c r="J12118" s="35">
        <v>76.192875305527963</v>
      </c>
      <c r="K12118" s="35">
        <v>3.8228322029020621E-2</v>
      </c>
      <c r="L12118" s="35">
        <v>0.79691419157940835</v>
      </c>
      <c r="M12118" s="35">
        <v>1.1193238944876961E-3</v>
      </c>
      <c r="N12118" s="35">
        <v>0</v>
      </c>
      <c r="O12118" s="35">
        <v>0</v>
      </c>
      <c r="P12118" s="36">
        <v>11</v>
      </c>
      <c r="Q12118" s="37">
        <v>86</v>
      </c>
      <c r="R12118" s="36">
        <v>10</v>
      </c>
      <c r="S12118" s="39">
        <f t="shared" si="425"/>
        <v>86</v>
      </c>
      <c r="T12118" s="34" t="s">
        <v>44</v>
      </c>
      <c r="U12118" s="12">
        <f>(alpha+(beta/(1+EXP((((-1)*ceta)+(delta*LN(speed)))+(epsilon*speed)))))</f>
        <v>0.45745880777850001</v>
      </c>
      <c r="V12118" s="8">
        <f t="shared" si="426"/>
        <v>86</v>
      </c>
    </row>
    <row r="12119" spans="1:22">
      <c r="A12119" s="34" t="s">
        <v>20</v>
      </c>
      <c r="B12119" s="34" t="s">
        <v>78</v>
      </c>
      <c r="C12119" s="5" t="s">
        <v>207</v>
      </c>
      <c r="D12119" s="35" t="s">
        <v>86</v>
      </c>
      <c r="E12119" s="36" t="s">
        <v>14</v>
      </c>
      <c r="F12119" s="37">
        <v>100</v>
      </c>
      <c r="G12119" s="38">
        <v>-0.04</v>
      </c>
      <c r="H12119" s="34">
        <v>0.99088627312376665</v>
      </c>
      <c r="I12119" s="35">
        <v>5.7718757830697152E-2</v>
      </c>
      <c r="J12119" s="35">
        <v>-6.8015681766623937</v>
      </c>
      <c r="K12119" s="35">
        <v>0.87735165237898827</v>
      </c>
      <c r="L12119" s="35">
        <v>0.41876361952343139</v>
      </c>
      <c r="M12119" s="35">
        <v>0</v>
      </c>
      <c r="N12119" s="35">
        <v>0</v>
      </c>
      <c r="O12119" s="35">
        <v>0</v>
      </c>
      <c r="P12119" s="36">
        <v>11</v>
      </c>
      <c r="Q12119" s="37">
        <v>86</v>
      </c>
      <c r="R12119" s="36">
        <v>8</v>
      </c>
      <c r="S12119" s="39">
        <f t="shared" si="425"/>
        <v>86</v>
      </c>
      <c r="T12119" s="34" t="s">
        <v>40</v>
      </c>
      <c r="U12119" s="12">
        <f>(alpha-(beta*EXP(((-1)*ceta)*(speed^delta))))</f>
        <v>8.1265267590439644E-2</v>
      </c>
      <c r="V12119" s="8">
        <f t="shared" si="426"/>
        <v>86</v>
      </c>
    </row>
    <row r="12120" spans="1:22">
      <c r="A12120" s="34" t="s">
        <v>20</v>
      </c>
      <c r="B12120" s="34" t="s">
        <v>78</v>
      </c>
      <c r="C12120" s="5" t="s">
        <v>207</v>
      </c>
      <c r="D12120" s="35" t="s">
        <v>86</v>
      </c>
      <c r="E12120" s="36" t="s">
        <v>18</v>
      </c>
      <c r="F12120" s="37">
        <v>100</v>
      </c>
      <c r="G12120" s="38">
        <v>-0.04</v>
      </c>
      <c r="H12120" s="34">
        <v>0.90585299433358291</v>
      </c>
      <c r="I12120" s="35">
        <v>-6.885411945124401E-7</v>
      </c>
      <c r="J12120" s="35">
        <v>1.2701191096230703E-4</v>
      </c>
      <c r="K12120" s="35">
        <v>-8.4323799682826679E-3</v>
      </c>
      <c r="L12120" s="35">
        <v>0.24010095404230464</v>
      </c>
      <c r="M12120" s="35">
        <v>0</v>
      </c>
      <c r="N12120" s="35">
        <v>0</v>
      </c>
      <c r="O12120" s="35">
        <v>0</v>
      </c>
      <c r="P12120" s="36">
        <v>11</v>
      </c>
      <c r="Q12120" s="37">
        <v>86</v>
      </c>
      <c r="R12120" s="36">
        <v>14</v>
      </c>
      <c r="S12120" s="39">
        <f t="shared" si="425"/>
        <v>86</v>
      </c>
      <c r="T12120" s="34" t="s">
        <v>51</v>
      </c>
      <c r="U12120" s="12">
        <f>(((alpha*(speed^3))+(beta*(speed^2))+(ceta*speed))+delta)</f>
        <v>1.6345612230413475E-2</v>
      </c>
      <c r="V12120" s="8">
        <f t="shared" si="426"/>
        <v>86</v>
      </c>
    </row>
    <row r="12121" spans="1:22">
      <c r="A12121" s="34" t="s">
        <v>20</v>
      </c>
      <c r="B12121" s="34" t="s">
        <v>78</v>
      </c>
      <c r="C12121" s="5" t="s">
        <v>207</v>
      </c>
      <c r="D12121" s="35" t="s">
        <v>86</v>
      </c>
      <c r="E12121" s="36" t="s">
        <v>17</v>
      </c>
      <c r="F12121" s="37">
        <v>100</v>
      </c>
      <c r="G12121" s="38">
        <v>-0.04</v>
      </c>
      <c r="H12121" s="34">
        <v>0.94367593605562416</v>
      </c>
      <c r="I12121" s="35">
        <v>963.5375284775721</v>
      </c>
      <c r="J12121" s="35">
        <v>0.97963520807027005</v>
      </c>
      <c r="K12121" s="35">
        <v>-0.51881242621275714</v>
      </c>
      <c r="L12121" s="35">
        <v>0</v>
      </c>
      <c r="M12121" s="35">
        <v>0</v>
      </c>
      <c r="N12121" s="35">
        <v>0</v>
      </c>
      <c r="O12121" s="35">
        <v>0</v>
      </c>
      <c r="P12121" s="36">
        <v>11</v>
      </c>
      <c r="Q12121" s="37">
        <v>86</v>
      </c>
      <c r="R12121" s="36">
        <v>0</v>
      </c>
      <c r="S12121" s="39">
        <f t="shared" si="425"/>
        <v>86</v>
      </c>
      <c r="T12121" s="34" t="s">
        <v>29</v>
      </c>
      <c r="U12121" s="12">
        <f>((alpha*(beta^speed))*(speed^ceta))</f>
        <v>16.284106444972256</v>
      </c>
      <c r="V12121" s="8">
        <f t="shared" si="426"/>
        <v>86</v>
      </c>
    </row>
    <row r="12122" spans="1:22">
      <c r="A12122" s="34" t="s">
        <v>20</v>
      </c>
      <c r="B12122" s="34" t="s">
        <v>78</v>
      </c>
      <c r="C12122" s="5" t="s">
        <v>207</v>
      </c>
      <c r="D12122" s="35" t="s">
        <v>86</v>
      </c>
      <c r="E12122" s="36" t="s">
        <v>15</v>
      </c>
      <c r="F12122" s="37">
        <v>0</v>
      </c>
      <c r="G12122" s="38">
        <v>-0.02</v>
      </c>
      <c r="H12122" s="34">
        <v>0.98605706638213764</v>
      </c>
      <c r="I12122" s="35">
        <v>0.55575833361161264</v>
      </c>
      <c r="J12122" s="35">
        <v>14.370958106348285</v>
      </c>
      <c r="K12122" s="35">
        <v>3.7089937428112167E-2</v>
      </c>
      <c r="L12122" s="35">
        <v>0.53867720339717917</v>
      </c>
      <c r="M12122" s="35">
        <v>5.9824244380170075E-2</v>
      </c>
      <c r="N12122" s="35">
        <v>0</v>
      </c>
      <c r="O12122" s="35">
        <v>0</v>
      </c>
      <c r="P12122" s="36">
        <v>11</v>
      </c>
      <c r="Q12122" s="37">
        <v>86</v>
      </c>
      <c r="R12122" s="36">
        <v>10</v>
      </c>
      <c r="S12122" s="39">
        <f t="shared" si="425"/>
        <v>86</v>
      </c>
      <c r="T12122" s="34" t="s">
        <v>44</v>
      </c>
      <c r="U12122" s="12">
        <f>(alpha+(beta/(1+EXP((((-1)*ceta)+(delta*LN(speed)))+(epsilon*speed)))))</f>
        <v>0.56364493497049195</v>
      </c>
      <c r="V12122" s="8">
        <f t="shared" si="426"/>
        <v>86</v>
      </c>
    </row>
    <row r="12123" spans="1:22">
      <c r="A12123" s="34" t="s">
        <v>20</v>
      </c>
      <c r="B12123" s="34" t="s">
        <v>78</v>
      </c>
      <c r="C12123" s="5" t="s">
        <v>207</v>
      </c>
      <c r="D12123" s="35" t="s">
        <v>86</v>
      </c>
      <c r="E12123" s="36" t="s">
        <v>16</v>
      </c>
      <c r="F12123" s="37">
        <v>0</v>
      </c>
      <c r="G12123" s="38">
        <v>-0.02</v>
      </c>
      <c r="H12123" s="34">
        <v>0.97669831412075114</v>
      </c>
      <c r="I12123" s="35">
        <v>87.961547968662103</v>
      </c>
      <c r="J12123" s="35">
        <v>1.0044935752274646</v>
      </c>
      <c r="K12123" s="35">
        <v>-0.89357585140563778</v>
      </c>
      <c r="L12123" s="35">
        <v>0</v>
      </c>
      <c r="M12123" s="35">
        <v>0</v>
      </c>
      <c r="N12123" s="35">
        <v>0</v>
      </c>
      <c r="O12123" s="35">
        <v>0</v>
      </c>
      <c r="P12123" s="36">
        <v>11</v>
      </c>
      <c r="Q12123" s="37">
        <v>86</v>
      </c>
      <c r="R12123" s="36">
        <v>0</v>
      </c>
      <c r="S12123" s="39">
        <f t="shared" si="425"/>
        <v>86</v>
      </c>
      <c r="T12123" s="34" t="s">
        <v>29</v>
      </c>
      <c r="U12123" s="12">
        <f>((alpha*(beta^speed))*(speed^ceta))</f>
        <v>2.4161717905248867</v>
      </c>
      <c r="V12123" s="8">
        <f t="shared" si="426"/>
        <v>86</v>
      </c>
    </row>
    <row r="12124" spans="1:22">
      <c r="A12124" s="34" t="s">
        <v>20</v>
      </c>
      <c r="B12124" s="34" t="s">
        <v>78</v>
      </c>
      <c r="C12124" s="5" t="s">
        <v>207</v>
      </c>
      <c r="D12124" s="35" t="s">
        <v>86</v>
      </c>
      <c r="E12124" s="36" t="s">
        <v>14</v>
      </c>
      <c r="F12124" s="37">
        <v>0</v>
      </c>
      <c r="G12124" s="38">
        <v>-0.02</v>
      </c>
      <c r="H12124" s="34">
        <v>0.99140162984439006</v>
      </c>
      <c r="I12124" s="35">
        <v>-0.13139489990834083</v>
      </c>
      <c r="J12124" s="35">
        <v>0.13669059943150491</v>
      </c>
      <c r="K12124" s="35">
        <v>-9.1766307103698032E-4</v>
      </c>
      <c r="L12124" s="35">
        <v>0</v>
      </c>
      <c r="M12124" s="35">
        <v>0</v>
      </c>
      <c r="N12124" s="35">
        <v>0</v>
      </c>
      <c r="O12124" s="35">
        <v>0</v>
      </c>
      <c r="P12124" s="36">
        <v>11</v>
      </c>
      <c r="Q12124" s="37">
        <v>86</v>
      </c>
      <c r="R12124" s="36">
        <v>5</v>
      </c>
      <c r="S12124" s="39">
        <f t="shared" si="425"/>
        <v>86</v>
      </c>
      <c r="T12124" s="34" t="s">
        <v>36</v>
      </c>
      <c r="U12124" s="12">
        <f>(1/(((ceta*(speed^2))+(beta*speed))+alpha))</f>
        <v>0.20674139966888835</v>
      </c>
      <c r="V12124" s="8">
        <f t="shared" si="426"/>
        <v>86</v>
      </c>
    </row>
    <row r="12125" spans="1:22">
      <c r="A12125" s="34" t="s">
        <v>20</v>
      </c>
      <c r="B12125" s="34" t="s">
        <v>78</v>
      </c>
      <c r="C12125" s="5" t="s">
        <v>207</v>
      </c>
      <c r="D12125" s="35" t="s">
        <v>86</v>
      </c>
      <c r="E12125" s="36" t="s">
        <v>18</v>
      </c>
      <c r="F12125" s="37">
        <v>0</v>
      </c>
      <c r="G12125" s="38">
        <v>-0.02</v>
      </c>
      <c r="H12125" s="34">
        <v>0.95136768616723</v>
      </c>
      <c r="I12125" s="35">
        <v>-0.11514424757578165</v>
      </c>
      <c r="J12125" s="35">
        <v>0.52213060158097724</v>
      </c>
      <c r="K12125" s="35">
        <v>-4.1437452764735453E-3</v>
      </c>
      <c r="L12125" s="35">
        <v>0</v>
      </c>
      <c r="M12125" s="35">
        <v>0</v>
      </c>
      <c r="N12125" s="35">
        <v>0</v>
      </c>
      <c r="O12125" s="35">
        <v>0</v>
      </c>
      <c r="P12125" s="36">
        <v>11</v>
      </c>
      <c r="Q12125" s="37">
        <v>86</v>
      </c>
      <c r="R12125" s="36">
        <v>5</v>
      </c>
      <c r="S12125" s="39">
        <f t="shared" si="425"/>
        <v>86</v>
      </c>
      <c r="T12125" s="34" t="s">
        <v>36</v>
      </c>
      <c r="U12125" s="12">
        <f>(1/(((ceta*(speed^2))+(beta*speed))+alpha))</f>
        <v>7.0716619618555451E-2</v>
      </c>
      <c r="V12125" s="8">
        <f t="shared" si="426"/>
        <v>86</v>
      </c>
    </row>
    <row r="12126" spans="1:22">
      <c r="A12126" s="34" t="s">
        <v>20</v>
      </c>
      <c r="B12126" s="34" t="s">
        <v>78</v>
      </c>
      <c r="C12126" s="5" t="s">
        <v>207</v>
      </c>
      <c r="D12126" s="35" t="s">
        <v>86</v>
      </c>
      <c r="E12126" s="36" t="s">
        <v>17</v>
      </c>
      <c r="F12126" s="37">
        <v>0</v>
      </c>
      <c r="G12126" s="38">
        <v>-0.02</v>
      </c>
      <c r="H12126" s="34">
        <v>0.96298685239765314</v>
      </c>
      <c r="I12126" s="35">
        <v>2064.6507185283403</v>
      </c>
      <c r="J12126" s="35">
        <v>-0.83204445290331863</v>
      </c>
      <c r="K12126" s="35">
        <v>3.8656946330455633E-2</v>
      </c>
      <c r="L12126" s="35">
        <v>1.4971642372413974</v>
      </c>
      <c r="M12126" s="35">
        <v>0</v>
      </c>
      <c r="N12126" s="35">
        <v>0</v>
      </c>
      <c r="O12126" s="35">
        <v>0</v>
      </c>
      <c r="P12126" s="36">
        <v>11</v>
      </c>
      <c r="Q12126" s="37">
        <v>86</v>
      </c>
      <c r="R12126" s="36">
        <v>1</v>
      </c>
      <c r="S12126" s="39">
        <f t="shared" si="425"/>
        <v>86</v>
      </c>
      <c r="T12126" s="34" t="s">
        <v>30</v>
      </c>
      <c r="U12126" s="12">
        <f>((alpha*(speed^beta))+(ceta*(speed^delta)))</f>
        <v>81.172324956381402</v>
      </c>
      <c r="V12126" s="8">
        <f t="shared" si="426"/>
        <v>86</v>
      </c>
    </row>
    <row r="12127" spans="1:22">
      <c r="A12127" s="34" t="s">
        <v>20</v>
      </c>
      <c r="B12127" s="34" t="s">
        <v>78</v>
      </c>
      <c r="C12127" s="5" t="s">
        <v>207</v>
      </c>
      <c r="D12127" s="35" t="s">
        <v>86</v>
      </c>
      <c r="E12127" s="36" t="s">
        <v>15</v>
      </c>
      <c r="F12127" s="37">
        <v>50</v>
      </c>
      <c r="G12127" s="38">
        <v>-0.02</v>
      </c>
      <c r="H12127" s="34">
        <v>0.96522795461752309</v>
      </c>
      <c r="I12127" s="35">
        <v>0.56048902785035504</v>
      </c>
      <c r="J12127" s="35">
        <v>13.836077100951909</v>
      </c>
      <c r="K12127" s="35">
        <v>-0.40059733175163553</v>
      </c>
      <c r="L12127" s="35">
        <v>0.2805560306776495</v>
      </c>
      <c r="M12127" s="35">
        <v>6.7262166062389619E-2</v>
      </c>
      <c r="N12127" s="35">
        <v>0</v>
      </c>
      <c r="O12127" s="35">
        <v>0</v>
      </c>
      <c r="P12127" s="36">
        <v>11</v>
      </c>
      <c r="Q12127" s="37">
        <v>86</v>
      </c>
      <c r="R12127" s="36">
        <v>10</v>
      </c>
      <c r="S12127" s="39">
        <f t="shared" si="425"/>
        <v>86</v>
      </c>
      <c r="T12127" s="34" t="s">
        <v>44</v>
      </c>
      <c r="U12127" s="12">
        <f>(alpha+(beta/(1+EXP((((-1)*ceta)+(delta*LN(speed)))+(epsilon*speed)))))</f>
        <v>0.5686519889422289</v>
      </c>
      <c r="V12127" s="8">
        <f t="shared" si="426"/>
        <v>86</v>
      </c>
    </row>
    <row r="12128" spans="1:22">
      <c r="A12128" s="34" t="s">
        <v>20</v>
      </c>
      <c r="B12128" s="34" t="s">
        <v>78</v>
      </c>
      <c r="C12128" s="5" t="s">
        <v>207</v>
      </c>
      <c r="D12128" s="35" t="s">
        <v>86</v>
      </c>
      <c r="E12128" s="36" t="s">
        <v>16</v>
      </c>
      <c r="F12128" s="37">
        <v>50</v>
      </c>
      <c r="G12128" s="38">
        <v>-0.02</v>
      </c>
      <c r="H12128" s="34">
        <v>0.96288899028595099</v>
      </c>
      <c r="I12128" s="35">
        <v>71.693378659686587</v>
      </c>
      <c r="J12128" s="35">
        <v>0.99926173930515849</v>
      </c>
      <c r="K12128" s="35">
        <v>-0.78210345675306137</v>
      </c>
      <c r="L12128" s="35">
        <v>0</v>
      </c>
      <c r="M12128" s="35">
        <v>0</v>
      </c>
      <c r="N12128" s="35">
        <v>0</v>
      </c>
      <c r="O12128" s="35">
        <v>0</v>
      </c>
      <c r="P12128" s="36">
        <v>11</v>
      </c>
      <c r="Q12128" s="37">
        <v>86</v>
      </c>
      <c r="R12128" s="36">
        <v>0</v>
      </c>
      <c r="S12128" s="39">
        <f t="shared" si="425"/>
        <v>86</v>
      </c>
      <c r="T12128" s="34" t="s">
        <v>29</v>
      </c>
      <c r="U12128" s="12">
        <f>((alpha*(beta^speed))*(speed^ceta))</f>
        <v>2.0649873696085677</v>
      </c>
      <c r="V12128" s="8">
        <f t="shared" si="426"/>
        <v>86</v>
      </c>
    </row>
    <row r="12129" spans="1:22">
      <c r="A12129" s="34" t="s">
        <v>20</v>
      </c>
      <c r="B12129" s="34" t="s">
        <v>78</v>
      </c>
      <c r="C12129" s="5" t="s">
        <v>207</v>
      </c>
      <c r="D12129" s="35" t="s">
        <v>86</v>
      </c>
      <c r="E12129" s="36" t="s">
        <v>14</v>
      </c>
      <c r="F12129" s="37">
        <v>50</v>
      </c>
      <c r="G12129" s="38">
        <v>-0.02</v>
      </c>
      <c r="H12129" s="34">
        <v>0.99009032210431558</v>
      </c>
      <c r="I12129" s="35">
        <v>-0.19113564007250672</v>
      </c>
      <c r="J12129" s="35">
        <v>0.14380507738865048</v>
      </c>
      <c r="K12129" s="35">
        <v>-8.8377699506271242E-4</v>
      </c>
      <c r="L12129" s="35">
        <v>0</v>
      </c>
      <c r="M12129" s="35">
        <v>0</v>
      </c>
      <c r="N12129" s="35">
        <v>0</v>
      </c>
      <c r="O12129" s="35">
        <v>0</v>
      </c>
      <c r="P12129" s="36">
        <v>11</v>
      </c>
      <c r="Q12129" s="37">
        <v>86</v>
      </c>
      <c r="R12129" s="36">
        <v>5</v>
      </c>
      <c r="S12129" s="39">
        <f t="shared" si="425"/>
        <v>86</v>
      </c>
      <c r="T12129" s="34" t="s">
        <v>36</v>
      </c>
      <c r="U12129" s="12">
        <f>(1/(((ceta*(speed^2))+(beta*speed))+alpha))</f>
        <v>0.17731482500801235</v>
      </c>
      <c r="V12129" s="8">
        <f t="shared" si="426"/>
        <v>86</v>
      </c>
    </row>
    <row r="12130" spans="1:22">
      <c r="A12130" s="34" t="s">
        <v>20</v>
      </c>
      <c r="B12130" s="34" t="s">
        <v>78</v>
      </c>
      <c r="C12130" s="5" t="s">
        <v>207</v>
      </c>
      <c r="D12130" s="35" t="s">
        <v>86</v>
      </c>
      <c r="E12130" s="36" t="s">
        <v>18</v>
      </c>
      <c r="F12130" s="37">
        <v>50</v>
      </c>
      <c r="G12130" s="38">
        <v>-0.02</v>
      </c>
      <c r="H12130" s="34">
        <v>0.91819777520092927</v>
      </c>
      <c r="I12130" s="35">
        <v>0.93542899518994693</v>
      </c>
      <c r="J12130" s="35">
        <v>0.40641208738556733</v>
      </c>
      <c r="K12130" s="35">
        <v>-2.7360667582711638E-3</v>
      </c>
      <c r="L12130" s="35">
        <v>0</v>
      </c>
      <c r="M12130" s="35">
        <v>0</v>
      </c>
      <c r="N12130" s="35">
        <v>0</v>
      </c>
      <c r="O12130" s="35">
        <v>0</v>
      </c>
      <c r="P12130" s="36">
        <v>11</v>
      </c>
      <c r="Q12130" s="37">
        <v>86</v>
      </c>
      <c r="R12130" s="36">
        <v>5</v>
      </c>
      <c r="S12130" s="39">
        <f t="shared" si="425"/>
        <v>86</v>
      </c>
      <c r="T12130" s="34" t="s">
        <v>36</v>
      </c>
      <c r="U12130" s="12">
        <f>(1/(((ceta*(speed^2))+(beta*speed))+alpha))</f>
        <v>6.3894012545845022E-2</v>
      </c>
      <c r="V12130" s="8">
        <f t="shared" si="426"/>
        <v>86</v>
      </c>
    </row>
    <row r="12131" spans="1:22">
      <c r="A12131" s="34" t="s">
        <v>20</v>
      </c>
      <c r="B12131" s="34" t="s">
        <v>78</v>
      </c>
      <c r="C12131" s="5" t="s">
        <v>207</v>
      </c>
      <c r="D12131" s="35" t="s">
        <v>86</v>
      </c>
      <c r="E12131" s="36" t="s">
        <v>17</v>
      </c>
      <c r="F12131" s="37">
        <v>50</v>
      </c>
      <c r="G12131" s="38">
        <v>-0.02</v>
      </c>
      <c r="H12131" s="34">
        <v>0.94607615929567701</v>
      </c>
      <c r="I12131" s="35">
        <v>2053.2577127041104</v>
      </c>
      <c r="J12131" s="35">
        <v>1.0034502947603037</v>
      </c>
      <c r="K12131" s="35">
        <v>-0.83477492099321915</v>
      </c>
      <c r="L12131" s="35">
        <v>0</v>
      </c>
      <c r="M12131" s="35">
        <v>0</v>
      </c>
      <c r="N12131" s="35">
        <v>0</v>
      </c>
      <c r="O12131" s="35">
        <v>0</v>
      </c>
      <c r="P12131" s="36">
        <v>11</v>
      </c>
      <c r="Q12131" s="37">
        <v>86</v>
      </c>
      <c r="R12131" s="36">
        <v>0</v>
      </c>
      <c r="S12131" s="39">
        <f t="shared" si="425"/>
        <v>86</v>
      </c>
      <c r="T12131" s="34" t="s">
        <v>29</v>
      </c>
      <c r="U12131" s="12">
        <f>((alpha*(beta^speed))*(speed^ceta))</f>
        <v>67.02194851316105</v>
      </c>
      <c r="V12131" s="8">
        <f t="shared" si="426"/>
        <v>86</v>
      </c>
    </row>
    <row r="12132" spans="1:22">
      <c r="A12132" s="34" t="s">
        <v>20</v>
      </c>
      <c r="B12132" s="34" t="s">
        <v>78</v>
      </c>
      <c r="C12132" s="5" t="s">
        <v>207</v>
      </c>
      <c r="D12132" s="35" t="s">
        <v>86</v>
      </c>
      <c r="E12132" s="36" t="s">
        <v>15</v>
      </c>
      <c r="F12132" s="37">
        <v>100</v>
      </c>
      <c r="G12132" s="38">
        <v>-0.02</v>
      </c>
      <c r="H12132" s="34">
        <v>0.95584996752284579</v>
      </c>
      <c r="I12132" s="35">
        <v>0.54232153998863908</v>
      </c>
      <c r="J12132" s="35">
        <v>4.4448628022745398</v>
      </c>
      <c r="K12132" s="35">
        <v>2.3769539912900592</v>
      </c>
      <c r="L12132" s="35">
        <v>0.75355094203420381</v>
      </c>
      <c r="M12132" s="35">
        <v>5.6166117564828692E-2</v>
      </c>
      <c r="N12132" s="35">
        <v>0</v>
      </c>
      <c r="O12132" s="35">
        <v>0</v>
      </c>
      <c r="P12132" s="36">
        <v>11</v>
      </c>
      <c r="Q12132" s="37">
        <v>86</v>
      </c>
      <c r="R12132" s="36">
        <v>10</v>
      </c>
      <c r="S12132" s="39">
        <f t="shared" si="425"/>
        <v>86</v>
      </c>
      <c r="T12132" s="34" t="s">
        <v>44</v>
      </c>
      <c r="U12132" s="12">
        <f>(alpha+(beta/(1+EXP((((-1)*ceta)+(delta*LN(speed)))+(epsilon*speed)))))</f>
        <v>0.55560608519188703</v>
      </c>
      <c r="V12132" s="8">
        <f t="shared" si="426"/>
        <v>86</v>
      </c>
    </row>
    <row r="12133" spans="1:22">
      <c r="A12133" s="34" t="s">
        <v>20</v>
      </c>
      <c r="B12133" s="34" t="s">
        <v>78</v>
      </c>
      <c r="C12133" s="5" t="s">
        <v>207</v>
      </c>
      <c r="D12133" s="35" t="s">
        <v>86</v>
      </c>
      <c r="E12133" s="36" t="s">
        <v>16</v>
      </c>
      <c r="F12133" s="37">
        <v>100</v>
      </c>
      <c r="G12133" s="38">
        <v>-0.02</v>
      </c>
      <c r="H12133" s="34">
        <v>0.94957858574751963</v>
      </c>
      <c r="I12133" s="35">
        <v>-0.72149515371759698</v>
      </c>
      <c r="J12133" s="35">
        <v>105.40280902228413</v>
      </c>
      <c r="K12133" s="35">
        <v>-0.27641989845203285</v>
      </c>
      <c r="L12133" s="35">
        <v>0.74564412373418154</v>
      </c>
      <c r="M12133" s="35">
        <v>1.298729260616956E-3</v>
      </c>
      <c r="N12133" s="35">
        <v>0</v>
      </c>
      <c r="O12133" s="35">
        <v>0</v>
      </c>
      <c r="P12133" s="36">
        <v>11</v>
      </c>
      <c r="Q12133" s="37">
        <v>86</v>
      </c>
      <c r="R12133" s="36">
        <v>10</v>
      </c>
      <c r="S12133" s="39">
        <f t="shared" si="425"/>
        <v>86</v>
      </c>
      <c r="T12133" s="34" t="s">
        <v>44</v>
      </c>
      <c r="U12133" s="12">
        <f>(alpha+(beta/(1+EXP((((-1)*ceta)+(delta*LN(speed)))+(epsilon*speed)))))</f>
        <v>1.7981682785135091</v>
      </c>
      <c r="V12133" s="8">
        <f t="shared" si="426"/>
        <v>86</v>
      </c>
    </row>
    <row r="12134" spans="1:22">
      <c r="A12134" s="34" t="s">
        <v>20</v>
      </c>
      <c r="B12134" s="34" t="s">
        <v>78</v>
      </c>
      <c r="C12134" s="5" t="s">
        <v>207</v>
      </c>
      <c r="D12134" s="35" t="s">
        <v>86</v>
      </c>
      <c r="E12134" s="36" t="s">
        <v>14</v>
      </c>
      <c r="F12134" s="37">
        <v>100</v>
      </c>
      <c r="G12134" s="38">
        <v>-0.02</v>
      </c>
      <c r="H12134" s="34">
        <v>0.99237274536612619</v>
      </c>
      <c r="I12134" s="35">
        <v>11.285310612854389</v>
      </c>
      <c r="J12134" s="35">
        <v>1.0096657108855458</v>
      </c>
      <c r="K12134" s="35">
        <v>-1.1669196363492373</v>
      </c>
      <c r="L12134" s="35">
        <v>0</v>
      </c>
      <c r="M12134" s="35">
        <v>0</v>
      </c>
      <c r="N12134" s="35">
        <v>0</v>
      </c>
      <c r="O12134" s="35">
        <v>0</v>
      </c>
      <c r="P12134" s="36">
        <v>11</v>
      </c>
      <c r="Q12134" s="37">
        <v>86</v>
      </c>
      <c r="R12134" s="36">
        <v>0</v>
      </c>
      <c r="S12134" s="39">
        <f t="shared" si="425"/>
        <v>86</v>
      </c>
      <c r="T12134" s="34" t="s">
        <v>29</v>
      </c>
      <c r="U12134" s="12">
        <f>((alpha*(beta^speed))*(speed^ceta))</f>
        <v>0.14268671265784791</v>
      </c>
      <c r="V12134" s="8">
        <f t="shared" si="426"/>
        <v>86</v>
      </c>
    </row>
    <row r="12135" spans="1:22">
      <c r="A12135" s="34" t="s">
        <v>20</v>
      </c>
      <c r="B12135" s="34" t="s">
        <v>78</v>
      </c>
      <c r="C12135" s="5" t="s">
        <v>207</v>
      </c>
      <c r="D12135" s="35" t="s">
        <v>86</v>
      </c>
      <c r="E12135" s="36" t="s">
        <v>18</v>
      </c>
      <c r="F12135" s="37">
        <v>100</v>
      </c>
      <c r="G12135" s="38">
        <v>-0.02</v>
      </c>
      <c r="H12135" s="34">
        <v>0.90455482705192702</v>
      </c>
      <c r="I12135" s="35">
        <v>-9.9882671607959442E-7</v>
      </c>
      <c r="J12135" s="35">
        <v>1.8222901044400667E-4</v>
      </c>
      <c r="K12135" s="35">
        <v>-1.1267772502304808E-2</v>
      </c>
      <c r="L12135" s="35">
        <v>0.30564925428306938</v>
      </c>
      <c r="M12135" s="35">
        <v>0</v>
      </c>
      <c r="N12135" s="35">
        <v>0</v>
      </c>
      <c r="O12135" s="35">
        <v>0</v>
      </c>
      <c r="P12135" s="36">
        <v>11</v>
      </c>
      <c r="Q12135" s="37">
        <v>86</v>
      </c>
      <c r="R12135" s="36">
        <v>14</v>
      </c>
      <c r="S12135" s="39">
        <f t="shared" si="425"/>
        <v>86</v>
      </c>
      <c r="T12135" s="34" t="s">
        <v>51</v>
      </c>
      <c r="U12135" s="12">
        <f>(((alpha*(speed^3))+(beta*(speed^2))+(ceta*speed))+delta)</f>
        <v>4.9076854606006803E-2</v>
      </c>
      <c r="V12135" s="8">
        <f t="shared" si="426"/>
        <v>86</v>
      </c>
    </row>
    <row r="12136" spans="1:22">
      <c r="A12136" s="34" t="s">
        <v>20</v>
      </c>
      <c r="B12136" s="34" t="s">
        <v>78</v>
      </c>
      <c r="C12136" s="5" t="s">
        <v>207</v>
      </c>
      <c r="D12136" s="35" t="s">
        <v>86</v>
      </c>
      <c r="E12136" s="36" t="s">
        <v>17</v>
      </c>
      <c r="F12136" s="37">
        <v>100</v>
      </c>
      <c r="G12136" s="38">
        <v>-0.02</v>
      </c>
      <c r="H12136" s="34">
        <v>0.93185350771547804</v>
      </c>
      <c r="I12136" s="35">
        <v>-1.6677251879809168E-3</v>
      </c>
      <c r="J12136" s="35">
        <v>0.28879862220631947</v>
      </c>
      <c r="K12136" s="35">
        <v>-17.196035224590858</v>
      </c>
      <c r="L12136" s="35">
        <v>438.54041223661983</v>
      </c>
      <c r="M12136" s="35">
        <v>0</v>
      </c>
      <c r="N12136" s="35">
        <v>0</v>
      </c>
      <c r="O12136" s="35">
        <v>0</v>
      </c>
      <c r="P12136" s="36">
        <v>11</v>
      </c>
      <c r="Q12136" s="37">
        <v>86</v>
      </c>
      <c r="R12136" s="36">
        <v>14</v>
      </c>
      <c r="S12136" s="39">
        <f t="shared" si="425"/>
        <v>86</v>
      </c>
      <c r="T12136" s="34" t="s">
        <v>51</v>
      </c>
      <c r="U12136" s="12">
        <f>(((alpha*(speed^3))+(beta*(speed^2))+(ceta*speed))+delta)</f>
        <v>34.869380593354833</v>
      </c>
      <c r="V12136" s="8">
        <f t="shared" si="426"/>
        <v>86</v>
      </c>
    </row>
    <row r="12137" spans="1:22">
      <c r="A12137" s="34" t="s">
        <v>20</v>
      </c>
      <c r="B12137" s="34" t="s">
        <v>78</v>
      </c>
      <c r="C12137" s="5" t="s">
        <v>207</v>
      </c>
      <c r="D12137" s="35" t="s">
        <v>86</v>
      </c>
      <c r="E12137" s="36" t="s">
        <v>15</v>
      </c>
      <c r="F12137" s="37">
        <v>0</v>
      </c>
      <c r="G12137" s="38">
        <v>0.02</v>
      </c>
      <c r="H12137" s="34">
        <v>0.98951540343530553</v>
      </c>
      <c r="I12137" s="35">
        <v>31.872657699873852</v>
      </c>
      <c r="J12137" s="35">
        <v>-1.1437924375945367</v>
      </c>
      <c r="K12137" s="35">
        <v>4.4555686626151303</v>
      </c>
      <c r="L12137" s="35">
        <v>-0.48399535322535259</v>
      </c>
      <c r="M12137" s="35">
        <v>0</v>
      </c>
      <c r="N12137" s="35">
        <v>0</v>
      </c>
      <c r="O12137" s="35">
        <v>0</v>
      </c>
      <c r="P12137" s="36">
        <v>11</v>
      </c>
      <c r="Q12137" s="37">
        <v>86</v>
      </c>
      <c r="R12137" s="36">
        <v>1</v>
      </c>
      <c r="S12137" s="39">
        <f t="shared" si="425"/>
        <v>86</v>
      </c>
      <c r="T12137" s="34" t="s">
        <v>30</v>
      </c>
      <c r="U12137" s="12">
        <f>((alpha*(speed^beta))+(ceta*(speed^delta)))</f>
        <v>0.71128171536085238</v>
      </c>
      <c r="V12137" s="8">
        <f t="shared" si="426"/>
        <v>86</v>
      </c>
    </row>
    <row r="12138" spans="1:22">
      <c r="A12138" s="34" t="s">
        <v>20</v>
      </c>
      <c r="B12138" s="34" t="s">
        <v>78</v>
      </c>
      <c r="C12138" s="5" t="s">
        <v>207</v>
      </c>
      <c r="D12138" s="35" t="s">
        <v>86</v>
      </c>
      <c r="E12138" s="36" t="s">
        <v>16</v>
      </c>
      <c r="F12138" s="37">
        <v>0</v>
      </c>
      <c r="G12138" s="38">
        <v>0.02</v>
      </c>
      <c r="H12138" s="34">
        <v>0.9934927871051531</v>
      </c>
      <c r="I12138" s="35">
        <v>6.3372240345243434</v>
      </c>
      <c r="J12138" s="35">
        <v>32.836650426632232</v>
      </c>
      <c r="K12138" s="35">
        <v>2.4686120767901696</v>
      </c>
      <c r="L12138" s="35">
        <v>1.4394898424693572</v>
      </c>
      <c r="M12138" s="35">
        <v>-2.639565798908968E-3</v>
      </c>
      <c r="N12138" s="35">
        <v>0</v>
      </c>
      <c r="O12138" s="35">
        <v>0</v>
      </c>
      <c r="P12138" s="36">
        <v>11</v>
      </c>
      <c r="Q12138" s="37">
        <v>86</v>
      </c>
      <c r="R12138" s="36">
        <v>10</v>
      </c>
      <c r="S12138" s="39">
        <f t="shared" si="425"/>
        <v>86</v>
      </c>
      <c r="T12138" s="34" t="s">
        <v>44</v>
      </c>
      <c r="U12138" s="12">
        <f>(alpha+(beta/(1+EXP((((-1)*ceta)+(delta*LN(speed)))+(epsilon*speed)))))</f>
        <v>7.1169142291487049</v>
      </c>
      <c r="V12138" s="8">
        <f t="shared" si="426"/>
        <v>86</v>
      </c>
    </row>
    <row r="12139" spans="1:22">
      <c r="A12139" s="34" t="s">
        <v>20</v>
      </c>
      <c r="B12139" s="34" t="s">
        <v>78</v>
      </c>
      <c r="C12139" s="5" t="s">
        <v>207</v>
      </c>
      <c r="D12139" s="35" t="s">
        <v>86</v>
      </c>
      <c r="E12139" s="36" t="s">
        <v>14</v>
      </c>
      <c r="F12139" s="37">
        <v>0</v>
      </c>
      <c r="G12139" s="38">
        <v>0.02</v>
      </c>
      <c r="H12139" s="34">
        <v>0.99505210875972916</v>
      </c>
      <c r="I12139" s="35">
        <v>3.2241859643613757E-2</v>
      </c>
      <c r="J12139" s="35">
        <v>0.10832323456299053</v>
      </c>
      <c r="K12139" s="35">
        <v>-6.3144861328262786E-4</v>
      </c>
      <c r="L12139" s="35">
        <v>0</v>
      </c>
      <c r="M12139" s="35">
        <v>0</v>
      </c>
      <c r="N12139" s="35">
        <v>0</v>
      </c>
      <c r="O12139" s="35">
        <v>0</v>
      </c>
      <c r="P12139" s="36">
        <v>11</v>
      </c>
      <c r="Q12139" s="37">
        <v>86</v>
      </c>
      <c r="R12139" s="36">
        <v>5</v>
      </c>
      <c r="S12139" s="39">
        <f t="shared" si="425"/>
        <v>86</v>
      </c>
      <c r="T12139" s="34" t="s">
        <v>36</v>
      </c>
      <c r="U12139" s="12">
        <f>(1/(((ceta*(speed^2))+(beta*speed))+alpha))</f>
        <v>0.21377360031526518</v>
      </c>
      <c r="V12139" s="8">
        <f t="shared" si="426"/>
        <v>86</v>
      </c>
    </row>
    <row r="12140" spans="1:22">
      <c r="A12140" s="34" t="s">
        <v>20</v>
      </c>
      <c r="B12140" s="34" t="s">
        <v>78</v>
      </c>
      <c r="C12140" s="5" t="s">
        <v>207</v>
      </c>
      <c r="D12140" s="35" t="s">
        <v>86</v>
      </c>
      <c r="E12140" s="36" t="s">
        <v>18</v>
      </c>
      <c r="F12140" s="37">
        <v>0</v>
      </c>
      <c r="G12140" s="38">
        <v>0.02</v>
      </c>
      <c r="H12140" s="34">
        <v>0.98423672507530524</v>
      </c>
      <c r="I12140" s="35">
        <v>1.4229050236145164</v>
      </c>
      <c r="J12140" s="35">
        <v>1.009448783800182</v>
      </c>
      <c r="K12140" s="35">
        <v>-0.74492812806521558</v>
      </c>
      <c r="L12140" s="35">
        <v>0</v>
      </c>
      <c r="M12140" s="35">
        <v>0</v>
      </c>
      <c r="N12140" s="35">
        <v>0</v>
      </c>
      <c r="O12140" s="35">
        <v>0</v>
      </c>
      <c r="P12140" s="36">
        <v>11</v>
      </c>
      <c r="Q12140" s="37">
        <v>86</v>
      </c>
      <c r="R12140" s="36">
        <v>0</v>
      </c>
      <c r="S12140" s="39">
        <f t="shared" si="425"/>
        <v>86</v>
      </c>
      <c r="T12140" s="34" t="s">
        <v>29</v>
      </c>
      <c r="U12140" s="12">
        <f>((alpha*(beta^speed))*(speed^ceta))</f>
        <v>0.11570775505468033</v>
      </c>
      <c r="V12140" s="8">
        <f t="shared" si="426"/>
        <v>86</v>
      </c>
    </row>
    <row r="12141" spans="1:22">
      <c r="A12141" s="34" t="s">
        <v>20</v>
      </c>
      <c r="B12141" s="34" t="s">
        <v>78</v>
      </c>
      <c r="C12141" s="5" t="s">
        <v>207</v>
      </c>
      <c r="D12141" s="35" t="s">
        <v>86</v>
      </c>
      <c r="E12141" s="36" t="s">
        <v>17</v>
      </c>
      <c r="F12141" s="37">
        <v>0</v>
      </c>
      <c r="G12141" s="38">
        <v>0.02</v>
      </c>
      <c r="H12141" s="34">
        <v>0.97167871662417182</v>
      </c>
      <c r="I12141" s="35">
        <v>17.181634673846844</v>
      </c>
      <c r="J12141" s="35">
        <v>0.4785516679060719</v>
      </c>
      <c r="K12141" s="35">
        <v>2227.1160035822381</v>
      </c>
      <c r="L12141" s="35">
        <v>-0.77224896316919256</v>
      </c>
      <c r="M12141" s="35">
        <v>0</v>
      </c>
      <c r="N12141" s="35">
        <v>0</v>
      </c>
      <c r="O12141" s="35">
        <v>0</v>
      </c>
      <c r="P12141" s="36">
        <v>11</v>
      </c>
      <c r="Q12141" s="37">
        <v>86</v>
      </c>
      <c r="R12141" s="36">
        <v>1</v>
      </c>
      <c r="S12141" s="39">
        <f t="shared" si="425"/>
        <v>86</v>
      </c>
      <c r="T12141" s="34" t="s">
        <v>30</v>
      </c>
      <c r="U12141" s="12">
        <f>((alpha*(speed^beta))+(ceta*(speed^delta)))</f>
        <v>216.23920774399261</v>
      </c>
      <c r="V12141" s="8">
        <f t="shared" si="426"/>
        <v>86</v>
      </c>
    </row>
    <row r="12142" spans="1:22">
      <c r="A12142" s="34" t="s">
        <v>20</v>
      </c>
      <c r="B12142" s="34" t="s">
        <v>78</v>
      </c>
      <c r="C12142" s="5" t="s">
        <v>207</v>
      </c>
      <c r="D12142" s="35" t="s">
        <v>86</v>
      </c>
      <c r="E12142" s="36" t="s">
        <v>15</v>
      </c>
      <c r="F12142" s="37">
        <v>50</v>
      </c>
      <c r="G12142" s="38">
        <v>0.02</v>
      </c>
      <c r="H12142" s="34">
        <v>0.97803791577412913</v>
      </c>
      <c r="I12142" s="35">
        <v>31.998509900281643</v>
      </c>
      <c r="J12142" s="35">
        <v>1.0025289695552275</v>
      </c>
      <c r="K12142" s="35">
        <v>-0.86648263358080013</v>
      </c>
      <c r="L12142" s="35">
        <v>0</v>
      </c>
      <c r="M12142" s="35">
        <v>0</v>
      </c>
      <c r="N12142" s="35">
        <v>0</v>
      </c>
      <c r="O12142" s="35">
        <v>0</v>
      </c>
      <c r="P12142" s="36">
        <v>11</v>
      </c>
      <c r="Q12142" s="37">
        <v>86</v>
      </c>
      <c r="R12142" s="36">
        <v>0</v>
      </c>
      <c r="S12142" s="39">
        <f t="shared" si="425"/>
        <v>86</v>
      </c>
      <c r="T12142" s="34" t="s">
        <v>29</v>
      </c>
      <c r="U12142" s="12">
        <f>((alpha*(beta^speed))*(speed^ceta))</f>
        <v>0.83802410831412733</v>
      </c>
      <c r="V12142" s="8">
        <f t="shared" si="426"/>
        <v>86</v>
      </c>
    </row>
    <row r="12143" spans="1:22">
      <c r="A12143" s="34" t="s">
        <v>20</v>
      </c>
      <c r="B12143" s="34" t="s">
        <v>78</v>
      </c>
      <c r="C12143" s="5" t="s">
        <v>207</v>
      </c>
      <c r="D12143" s="35" t="s">
        <v>86</v>
      </c>
      <c r="E12143" s="36" t="s">
        <v>16</v>
      </c>
      <c r="F12143" s="37">
        <v>50</v>
      </c>
      <c r="G12143" s="38">
        <v>0.02</v>
      </c>
      <c r="H12143" s="34">
        <v>0.99099986693989439</v>
      </c>
      <c r="I12143" s="35">
        <v>123.64722251726495</v>
      </c>
      <c r="J12143" s="35">
        <v>-1.0958034950846056</v>
      </c>
      <c r="K12143" s="35">
        <v>9.216122607743932</v>
      </c>
      <c r="L12143" s="35">
        <v>-5.7412160505037314E-2</v>
      </c>
      <c r="M12143" s="35">
        <v>0</v>
      </c>
      <c r="N12143" s="35">
        <v>0</v>
      </c>
      <c r="O12143" s="35">
        <v>0</v>
      </c>
      <c r="P12143" s="36">
        <v>11</v>
      </c>
      <c r="Q12143" s="37">
        <v>86</v>
      </c>
      <c r="R12143" s="36">
        <v>1</v>
      </c>
      <c r="S12143" s="39">
        <f t="shared" si="425"/>
        <v>86</v>
      </c>
      <c r="T12143" s="34" t="s">
        <v>30</v>
      </c>
      <c r="U12143" s="12">
        <f>((alpha*(speed^beta))+(ceta*(speed^delta)))</f>
        <v>8.0748144541650717</v>
      </c>
      <c r="V12143" s="8">
        <f t="shared" si="426"/>
        <v>86</v>
      </c>
    </row>
    <row r="12144" spans="1:22">
      <c r="A12144" s="34" t="s">
        <v>20</v>
      </c>
      <c r="B12144" s="34" t="s">
        <v>78</v>
      </c>
      <c r="C12144" s="5" t="s">
        <v>207</v>
      </c>
      <c r="D12144" s="35" t="s">
        <v>86</v>
      </c>
      <c r="E12144" s="36" t="s">
        <v>14</v>
      </c>
      <c r="F12144" s="37">
        <v>50</v>
      </c>
      <c r="G12144" s="38">
        <v>0.02</v>
      </c>
      <c r="H12144" s="34">
        <v>0.99609719099088379</v>
      </c>
      <c r="I12144" s="35">
        <v>6.954728437216938E-2</v>
      </c>
      <c r="J12144" s="35">
        <v>0.10735976510676028</v>
      </c>
      <c r="K12144" s="35">
        <v>-6.3692429587936395E-4</v>
      </c>
      <c r="L12144" s="35">
        <v>0</v>
      </c>
      <c r="M12144" s="35">
        <v>0</v>
      </c>
      <c r="N12144" s="35">
        <v>0</v>
      </c>
      <c r="O12144" s="35">
        <v>0</v>
      </c>
      <c r="P12144" s="36">
        <v>11</v>
      </c>
      <c r="Q12144" s="37">
        <v>86</v>
      </c>
      <c r="R12144" s="36">
        <v>5</v>
      </c>
      <c r="S12144" s="39">
        <f t="shared" si="425"/>
        <v>86</v>
      </c>
      <c r="T12144" s="34" t="s">
        <v>36</v>
      </c>
      <c r="U12144" s="12">
        <f>(1/(((ceta*(speed^2))+(beta*speed))+alpha))</f>
        <v>0.2177797575697471</v>
      </c>
      <c r="V12144" s="8">
        <f t="shared" si="426"/>
        <v>86</v>
      </c>
    </row>
    <row r="12145" spans="1:22">
      <c r="A12145" s="34" t="s">
        <v>20</v>
      </c>
      <c r="B12145" s="34" t="s">
        <v>78</v>
      </c>
      <c r="C12145" s="5" t="s">
        <v>207</v>
      </c>
      <c r="D12145" s="35" t="s">
        <v>86</v>
      </c>
      <c r="E12145" s="36" t="s">
        <v>18</v>
      </c>
      <c r="F12145" s="37">
        <v>50</v>
      </c>
      <c r="G12145" s="38">
        <v>0.02</v>
      </c>
      <c r="H12145" s="34">
        <v>0.96514186605069552</v>
      </c>
      <c r="I12145" s="35">
        <v>1.3496456431338468</v>
      </c>
      <c r="J12145" s="35">
        <v>1.0067094181441807</v>
      </c>
      <c r="K12145" s="35">
        <v>-0.6589729196784827</v>
      </c>
      <c r="L12145" s="35">
        <v>0</v>
      </c>
      <c r="M12145" s="35">
        <v>0</v>
      </c>
      <c r="N12145" s="35">
        <v>0</v>
      </c>
      <c r="O12145" s="35">
        <v>0</v>
      </c>
      <c r="P12145" s="36">
        <v>11</v>
      </c>
      <c r="Q12145" s="37">
        <v>86</v>
      </c>
      <c r="R12145" s="36">
        <v>0</v>
      </c>
      <c r="S12145" s="39">
        <f t="shared" si="425"/>
        <v>86</v>
      </c>
      <c r="T12145" s="34" t="s">
        <v>29</v>
      </c>
      <c r="U12145" s="12">
        <f>((alpha*(beta^speed))*(speed^ceta))</f>
        <v>0.12740691023527279</v>
      </c>
      <c r="V12145" s="8">
        <f t="shared" si="426"/>
        <v>86</v>
      </c>
    </row>
    <row r="12146" spans="1:22">
      <c r="A12146" s="34" t="s">
        <v>20</v>
      </c>
      <c r="B12146" s="34" t="s">
        <v>78</v>
      </c>
      <c r="C12146" s="5" t="s">
        <v>207</v>
      </c>
      <c r="D12146" s="35" t="s">
        <v>86</v>
      </c>
      <c r="E12146" s="36" t="s">
        <v>17</v>
      </c>
      <c r="F12146" s="37">
        <v>50</v>
      </c>
      <c r="G12146" s="38">
        <v>0.02</v>
      </c>
      <c r="H12146" s="34">
        <v>0.95641038266743039</v>
      </c>
      <c r="I12146" s="35">
        <v>1576.027287748323</v>
      </c>
      <c r="J12146" s="35">
        <v>1.0084807319132574</v>
      </c>
      <c r="K12146" s="35">
        <v>-0.56895656327919797</v>
      </c>
      <c r="L12146" s="35">
        <v>0</v>
      </c>
      <c r="M12146" s="35">
        <v>0</v>
      </c>
      <c r="N12146" s="35">
        <v>0</v>
      </c>
      <c r="O12146" s="35">
        <v>0</v>
      </c>
      <c r="P12146" s="36">
        <v>11</v>
      </c>
      <c r="Q12146" s="37">
        <v>86</v>
      </c>
      <c r="R12146" s="36">
        <v>0</v>
      </c>
      <c r="S12146" s="39">
        <f t="shared" si="425"/>
        <v>86</v>
      </c>
      <c r="T12146" s="34" t="s">
        <v>29</v>
      </c>
      <c r="U12146" s="12">
        <f>((alpha*(beta^speed))*(speed^ceta))</f>
        <v>258.42359871781105</v>
      </c>
      <c r="V12146" s="8">
        <f t="shared" si="426"/>
        <v>86</v>
      </c>
    </row>
    <row r="12147" spans="1:22">
      <c r="A12147" s="34" t="s">
        <v>20</v>
      </c>
      <c r="B12147" s="34" t="s">
        <v>78</v>
      </c>
      <c r="C12147" s="5" t="s">
        <v>207</v>
      </c>
      <c r="D12147" s="35" t="s">
        <v>86</v>
      </c>
      <c r="E12147" s="36" t="s">
        <v>15</v>
      </c>
      <c r="F12147" s="37">
        <v>100</v>
      </c>
      <c r="G12147" s="38">
        <v>0.02</v>
      </c>
      <c r="H12147" s="34">
        <v>0.97653062427227499</v>
      </c>
      <c r="I12147" s="35">
        <v>0.434416164502885</v>
      </c>
      <c r="J12147" s="35">
        <v>17.013983306478647</v>
      </c>
      <c r="K12147" s="35">
        <v>1.9338833010923746</v>
      </c>
      <c r="L12147" s="35">
        <v>1.2361302742579072</v>
      </c>
      <c r="M12147" s="35">
        <v>-1.4886980684807329E-3</v>
      </c>
      <c r="N12147" s="35">
        <v>0</v>
      </c>
      <c r="O12147" s="35">
        <v>0</v>
      </c>
      <c r="P12147" s="36">
        <v>11</v>
      </c>
      <c r="Q12147" s="37">
        <v>86</v>
      </c>
      <c r="R12147" s="36">
        <v>10</v>
      </c>
      <c r="S12147" s="39">
        <f t="shared" si="425"/>
        <v>86</v>
      </c>
      <c r="T12147" s="34" t="s">
        <v>44</v>
      </c>
      <c r="U12147" s="12">
        <f>(alpha+(beta/(1+EXP((((-1)*ceta)+(delta*LN(speed)))+(epsilon*speed)))))</f>
        <v>0.96084639453635678</v>
      </c>
      <c r="V12147" s="8">
        <f t="shared" si="426"/>
        <v>86</v>
      </c>
    </row>
    <row r="12148" spans="1:22">
      <c r="A12148" s="34" t="s">
        <v>20</v>
      </c>
      <c r="B12148" s="34" t="s">
        <v>78</v>
      </c>
      <c r="C12148" s="5" t="s">
        <v>207</v>
      </c>
      <c r="D12148" s="35" t="s">
        <v>86</v>
      </c>
      <c r="E12148" s="36" t="s">
        <v>16</v>
      </c>
      <c r="F12148" s="37">
        <v>100</v>
      </c>
      <c r="G12148" s="38">
        <v>0.02</v>
      </c>
      <c r="H12148" s="34">
        <v>0.98808570612421043</v>
      </c>
      <c r="I12148" s="35">
        <v>7.8247548267983955</v>
      </c>
      <c r="J12148" s="35">
        <v>36.481061967538743</v>
      </c>
      <c r="K12148" s="35">
        <v>1.9397067989503833</v>
      </c>
      <c r="L12148" s="35">
        <v>1.2036011455297109</v>
      </c>
      <c r="M12148" s="35">
        <v>-1.6068086650978912E-3</v>
      </c>
      <c r="N12148" s="35">
        <v>0</v>
      </c>
      <c r="O12148" s="35">
        <v>0</v>
      </c>
      <c r="P12148" s="36">
        <v>11</v>
      </c>
      <c r="Q12148" s="37">
        <v>86</v>
      </c>
      <c r="R12148" s="36">
        <v>10</v>
      </c>
      <c r="S12148" s="39">
        <f t="shared" si="425"/>
        <v>86</v>
      </c>
      <c r="T12148" s="34" t="s">
        <v>44</v>
      </c>
      <c r="U12148" s="12">
        <f>(alpha+(beta/(1+EXP((((-1)*ceta)+(delta*LN(speed)))+(epsilon*speed)))))</f>
        <v>9.1434099362108299</v>
      </c>
      <c r="V12148" s="8">
        <f t="shared" si="426"/>
        <v>86</v>
      </c>
    </row>
    <row r="12149" spans="1:22">
      <c r="A12149" s="34" t="s">
        <v>20</v>
      </c>
      <c r="B12149" s="34" t="s">
        <v>78</v>
      </c>
      <c r="C12149" s="5" t="s">
        <v>207</v>
      </c>
      <c r="D12149" s="35" t="s">
        <v>86</v>
      </c>
      <c r="E12149" s="36" t="s">
        <v>14</v>
      </c>
      <c r="F12149" s="37">
        <v>100</v>
      </c>
      <c r="G12149" s="38">
        <v>0.02</v>
      </c>
      <c r="H12149" s="34">
        <v>0.99610541840050748</v>
      </c>
      <c r="I12149" s="35">
        <v>0.10578313351943429</v>
      </c>
      <c r="J12149" s="35">
        <v>0.10575058693854698</v>
      </c>
      <c r="K12149" s="35">
        <v>-6.5586029141385168E-4</v>
      </c>
      <c r="L12149" s="35">
        <v>0</v>
      </c>
      <c r="M12149" s="35">
        <v>0</v>
      </c>
      <c r="N12149" s="35">
        <v>0</v>
      </c>
      <c r="O12149" s="35">
        <v>0</v>
      </c>
      <c r="P12149" s="36">
        <v>11</v>
      </c>
      <c r="Q12149" s="37">
        <v>86</v>
      </c>
      <c r="R12149" s="36">
        <v>5</v>
      </c>
      <c r="S12149" s="39">
        <f t="shared" si="425"/>
        <v>86</v>
      </c>
      <c r="T12149" s="34" t="s">
        <v>36</v>
      </c>
      <c r="U12149" s="12">
        <f>(1/(((ceta*(speed^2))+(beta*speed))+alpha))</f>
        <v>0.22990667953711993</v>
      </c>
      <c r="V12149" s="8">
        <f t="shared" si="426"/>
        <v>86</v>
      </c>
    </row>
    <row r="12150" spans="1:22">
      <c r="A12150" s="34" t="s">
        <v>20</v>
      </c>
      <c r="B12150" s="34" t="s">
        <v>78</v>
      </c>
      <c r="C12150" s="5" t="s">
        <v>207</v>
      </c>
      <c r="D12150" s="35" t="s">
        <v>86</v>
      </c>
      <c r="E12150" s="36" t="s">
        <v>18</v>
      </c>
      <c r="F12150" s="37">
        <v>100</v>
      </c>
      <c r="G12150" s="38">
        <v>0.02</v>
      </c>
      <c r="H12150" s="34">
        <v>0.9581048614756843</v>
      </c>
      <c r="I12150" s="35">
        <v>-1.4290832053011589E-6</v>
      </c>
      <c r="J12150" s="35">
        <v>2.5759050211361287E-4</v>
      </c>
      <c r="K12150" s="35">
        <v>-1.5675702632749967E-2</v>
      </c>
      <c r="L12150" s="35">
        <v>0.47801841628391745</v>
      </c>
      <c r="M12150" s="35">
        <v>0</v>
      </c>
      <c r="N12150" s="35">
        <v>0</v>
      </c>
      <c r="O12150" s="35">
        <v>0</v>
      </c>
      <c r="P12150" s="36">
        <v>11</v>
      </c>
      <c r="Q12150" s="37">
        <v>86</v>
      </c>
      <c r="R12150" s="36">
        <v>14</v>
      </c>
      <c r="S12150" s="39">
        <f t="shared" si="425"/>
        <v>86</v>
      </c>
      <c r="T12150" s="34" t="s">
        <v>51</v>
      </c>
      <c r="U12150" s="12">
        <f>(((alpha*(speed^3))+(beta*(speed^2))+(ceta*speed))+delta)</f>
        <v>0.12607039626866706</v>
      </c>
      <c r="V12150" s="8">
        <f t="shared" si="426"/>
        <v>86</v>
      </c>
    </row>
    <row r="12151" spans="1:22">
      <c r="A12151" s="34" t="s">
        <v>20</v>
      </c>
      <c r="B12151" s="34" t="s">
        <v>78</v>
      </c>
      <c r="C12151" s="5" t="s">
        <v>207</v>
      </c>
      <c r="D12151" s="35" t="s">
        <v>86</v>
      </c>
      <c r="E12151" s="36" t="s">
        <v>17</v>
      </c>
      <c r="F12151" s="37">
        <v>100</v>
      </c>
      <c r="G12151" s="38">
        <v>0.02</v>
      </c>
      <c r="H12151" s="34">
        <v>0.93789584114478397</v>
      </c>
      <c r="I12151" s="35">
        <v>1430.6280741938781</v>
      </c>
      <c r="J12151" s="35">
        <v>1.006565416259015</v>
      </c>
      <c r="K12151" s="35">
        <v>-0.48185520332642112</v>
      </c>
      <c r="L12151" s="35">
        <v>0</v>
      </c>
      <c r="M12151" s="35">
        <v>0</v>
      </c>
      <c r="N12151" s="35">
        <v>0</v>
      </c>
      <c r="O12151" s="35">
        <v>0</v>
      </c>
      <c r="P12151" s="36">
        <v>11</v>
      </c>
      <c r="Q12151" s="37">
        <v>86</v>
      </c>
      <c r="R12151" s="36">
        <v>0</v>
      </c>
      <c r="S12151" s="39">
        <f t="shared" si="425"/>
        <v>86</v>
      </c>
      <c r="T12151" s="34" t="s">
        <v>29</v>
      </c>
      <c r="U12151" s="12">
        <f>((alpha*(beta^speed))*(speed^ceta))</f>
        <v>293.62363287386245</v>
      </c>
      <c r="V12151" s="8">
        <f t="shared" si="426"/>
        <v>86</v>
      </c>
    </row>
    <row r="12152" spans="1:22">
      <c r="A12152" s="34" t="s">
        <v>20</v>
      </c>
      <c r="B12152" s="34" t="s">
        <v>78</v>
      </c>
      <c r="C12152" s="5" t="s">
        <v>207</v>
      </c>
      <c r="D12152" s="35" t="s">
        <v>86</v>
      </c>
      <c r="E12152" s="36" t="s">
        <v>15</v>
      </c>
      <c r="F12152" s="37">
        <v>0</v>
      </c>
      <c r="G12152" s="38">
        <v>0.04</v>
      </c>
      <c r="H12152" s="34">
        <v>0.9842198357222377</v>
      </c>
      <c r="I12152" s="35">
        <v>18.086454508327481</v>
      </c>
      <c r="J12152" s="35">
        <v>-0.69139170373425696</v>
      </c>
      <c r="K12152" s="35">
        <v>97.990095822724072</v>
      </c>
      <c r="L12152" s="35">
        <v>-2.0238876643832215</v>
      </c>
      <c r="M12152" s="35">
        <v>0</v>
      </c>
      <c r="N12152" s="35">
        <v>0</v>
      </c>
      <c r="O12152" s="35">
        <v>0</v>
      </c>
      <c r="P12152" s="36">
        <v>11</v>
      </c>
      <c r="Q12152" s="37">
        <v>86</v>
      </c>
      <c r="R12152" s="36">
        <v>1</v>
      </c>
      <c r="S12152" s="39">
        <f t="shared" si="425"/>
        <v>86</v>
      </c>
      <c r="T12152" s="34" t="s">
        <v>30</v>
      </c>
      <c r="U12152" s="12">
        <f>((alpha*(speed^beta))+(ceta*(speed^delta)))</f>
        <v>0.84340216415956015</v>
      </c>
      <c r="V12152" s="8">
        <f t="shared" si="426"/>
        <v>86</v>
      </c>
    </row>
    <row r="12153" spans="1:22">
      <c r="A12153" s="34" t="s">
        <v>20</v>
      </c>
      <c r="B12153" s="34" t="s">
        <v>78</v>
      </c>
      <c r="C12153" s="5" t="s">
        <v>207</v>
      </c>
      <c r="D12153" s="35" t="s">
        <v>86</v>
      </c>
      <c r="E12153" s="36" t="s">
        <v>16</v>
      </c>
      <c r="F12153" s="37">
        <v>0</v>
      </c>
      <c r="G12153" s="38">
        <v>0.04</v>
      </c>
      <c r="H12153" s="34">
        <v>0.99683010508316738</v>
      </c>
      <c r="I12153" s="35">
        <v>133.37846718920196</v>
      </c>
      <c r="J12153" s="35">
        <v>-1.0804864032465009</v>
      </c>
      <c r="K12153" s="35">
        <v>8.0616420828728934</v>
      </c>
      <c r="L12153" s="35">
        <v>5.8785236551786284E-3</v>
      </c>
      <c r="M12153" s="35">
        <v>0</v>
      </c>
      <c r="N12153" s="35">
        <v>0</v>
      </c>
      <c r="O12153" s="35">
        <v>0</v>
      </c>
      <c r="P12153" s="36">
        <v>11</v>
      </c>
      <c r="Q12153" s="37">
        <v>86</v>
      </c>
      <c r="R12153" s="36">
        <v>1</v>
      </c>
      <c r="S12153" s="39">
        <f t="shared" si="425"/>
        <v>86</v>
      </c>
      <c r="T12153" s="34" t="s">
        <v>30</v>
      </c>
      <c r="U12153" s="12">
        <f>((alpha*(speed^beta))+(ceta*(speed^delta)))</f>
        <v>9.3591676409304991</v>
      </c>
      <c r="V12153" s="8">
        <f t="shared" si="426"/>
        <v>86</v>
      </c>
    </row>
    <row r="12154" spans="1:22">
      <c r="A12154" s="34" t="s">
        <v>20</v>
      </c>
      <c r="B12154" s="34" t="s">
        <v>78</v>
      </c>
      <c r="C12154" s="5" t="s">
        <v>207</v>
      </c>
      <c r="D12154" s="35" t="s">
        <v>86</v>
      </c>
      <c r="E12154" s="36" t="s">
        <v>14</v>
      </c>
      <c r="F12154" s="37">
        <v>0</v>
      </c>
      <c r="G12154" s="38">
        <v>0.04</v>
      </c>
      <c r="H12154" s="34">
        <v>0.9972928623079651</v>
      </c>
      <c r="I12154" s="35">
        <v>-6.5172075515632804E-4</v>
      </c>
      <c r="J12154" s="35">
        <v>0.10866354708748349</v>
      </c>
      <c r="K12154" s="35">
        <v>-6.748566920251898E-4</v>
      </c>
      <c r="L12154" s="35">
        <v>0</v>
      </c>
      <c r="M12154" s="35">
        <v>0</v>
      </c>
      <c r="N12154" s="35">
        <v>0</v>
      </c>
      <c r="O12154" s="35">
        <v>0</v>
      </c>
      <c r="P12154" s="36">
        <v>11</v>
      </c>
      <c r="Q12154" s="37">
        <v>86</v>
      </c>
      <c r="R12154" s="36">
        <v>5</v>
      </c>
      <c r="S12154" s="39">
        <f t="shared" si="425"/>
        <v>86</v>
      </c>
      <c r="T12154" s="34" t="s">
        <v>36</v>
      </c>
      <c r="U12154" s="12">
        <f>(1/(((ceta*(speed^2))+(beta*speed))+alpha))</f>
        <v>0.22971748334369821</v>
      </c>
      <c r="V12154" s="8">
        <f t="shared" si="426"/>
        <v>86</v>
      </c>
    </row>
    <row r="12155" spans="1:22">
      <c r="A12155" s="34" t="s">
        <v>20</v>
      </c>
      <c r="B12155" s="34" t="s">
        <v>78</v>
      </c>
      <c r="C12155" s="5" t="s">
        <v>207</v>
      </c>
      <c r="D12155" s="35" t="s">
        <v>86</v>
      </c>
      <c r="E12155" s="36" t="s">
        <v>18</v>
      </c>
      <c r="F12155" s="37">
        <v>0</v>
      </c>
      <c r="G12155" s="38">
        <v>0.04</v>
      </c>
      <c r="H12155" s="34">
        <v>0.98812472658298645</v>
      </c>
      <c r="I12155" s="35">
        <v>-35.659920224933984</v>
      </c>
      <c r="J12155" s="35">
        <v>5.8657614974136703</v>
      </c>
      <c r="K12155" s="35">
        <v>2.9208030363358577</v>
      </c>
      <c r="L12155" s="35">
        <v>0</v>
      </c>
      <c r="M12155" s="35">
        <v>0</v>
      </c>
      <c r="N12155" s="35">
        <v>0</v>
      </c>
      <c r="O12155" s="35">
        <v>0</v>
      </c>
      <c r="P12155" s="36">
        <v>11</v>
      </c>
      <c r="Q12155" s="37">
        <v>86</v>
      </c>
      <c r="R12155" s="36">
        <v>2</v>
      </c>
      <c r="S12155" s="39">
        <f t="shared" si="425"/>
        <v>86</v>
      </c>
      <c r="T12155" s="34" t="s">
        <v>31</v>
      </c>
      <c r="U12155" s="12">
        <f>((alpha+(beta*speed))^((-1)/ceta))</f>
        <v>0.12176742282099283</v>
      </c>
      <c r="V12155" s="8">
        <f t="shared" si="426"/>
        <v>86</v>
      </c>
    </row>
    <row r="12156" spans="1:22">
      <c r="A12156" s="34" t="s">
        <v>20</v>
      </c>
      <c r="B12156" s="34" t="s">
        <v>78</v>
      </c>
      <c r="C12156" s="5" t="s">
        <v>207</v>
      </c>
      <c r="D12156" s="35" t="s">
        <v>86</v>
      </c>
      <c r="E12156" s="36" t="s">
        <v>17</v>
      </c>
      <c r="F12156" s="37">
        <v>0</v>
      </c>
      <c r="G12156" s="38">
        <v>0.04</v>
      </c>
      <c r="H12156" s="34">
        <v>0.97316717581398871</v>
      </c>
      <c r="I12156" s="35">
        <v>45.930960765481224</v>
      </c>
      <c r="J12156" s="35">
        <v>0.35319657087339518</v>
      </c>
      <c r="K12156" s="35">
        <v>2489.1507514764235</v>
      </c>
      <c r="L12156" s="35">
        <v>-0.80081406318431536</v>
      </c>
      <c r="M12156" s="35">
        <v>0</v>
      </c>
      <c r="N12156" s="35">
        <v>0</v>
      </c>
      <c r="O12156" s="35">
        <v>0</v>
      </c>
      <c r="P12156" s="36">
        <v>11</v>
      </c>
      <c r="Q12156" s="37">
        <v>86</v>
      </c>
      <c r="R12156" s="36">
        <v>1</v>
      </c>
      <c r="S12156" s="39">
        <f t="shared" si="425"/>
        <v>86</v>
      </c>
      <c r="T12156" s="34" t="s">
        <v>30</v>
      </c>
      <c r="U12156" s="12">
        <f>((alpha*(speed^beta))+(ceta*(speed^delta)))</f>
        <v>291.78233463971344</v>
      </c>
      <c r="V12156" s="8">
        <f t="shared" si="426"/>
        <v>86</v>
      </c>
    </row>
    <row r="12157" spans="1:22">
      <c r="A12157" s="34" t="s">
        <v>20</v>
      </c>
      <c r="B12157" s="34" t="s">
        <v>78</v>
      </c>
      <c r="C12157" s="5" t="s">
        <v>207</v>
      </c>
      <c r="D12157" s="35" t="s">
        <v>86</v>
      </c>
      <c r="E12157" s="36" t="s">
        <v>15</v>
      </c>
      <c r="F12157" s="37">
        <v>50</v>
      </c>
      <c r="G12157" s="38">
        <v>0.04</v>
      </c>
      <c r="H12157" s="34">
        <v>0.97957401849585657</v>
      </c>
      <c r="I12157" s="35">
        <v>14.843379992007552</v>
      </c>
      <c r="J12157" s="35">
        <v>-0.66586538540872331</v>
      </c>
      <c r="K12157" s="35">
        <v>52.026966710216037</v>
      </c>
      <c r="L12157" s="35">
        <v>-1.2846870116744999</v>
      </c>
      <c r="M12157" s="35">
        <v>0</v>
      </c>
      <c r="N12157" s="35">
        <v>0</v>
      </c>
      <c r="O12157" s="35">
        <v>0</v>
      </c>
      <c r="P12157" s="36">
        <v>11</v>
      </c>
      <c r="Q12157" s="37">
        <v>86</v>
      </c>
      <c r="R12157" s="36">
        <v>1</v>
      </c>
      <c r="S12157" s="39">
        <f t="shared" si="425"/>
        <v>86</v>
      </c>
      <c r="T12157" s="34" t="s">
        <v>30</v>
      </c>
      <c r="U12157" s="12">
        <f>((alpha*(speed^beta))+(ceta*(speed^delta)))</f>
        <v>0.93478720364270307</v>
      </c>
      <c r="V12157" s="8">
        <f t="shared" si="426"/>
        <v>86</v>
      </c>
    </row>
    <row r="12158" spans="1:22">
      <c r="A12158" s="34" t="s">
        <v>20</v>
      </c>
      <c r="B12158" s="34" t="s">
        <v>78</v>
      </c>
      <c r="C12158" s="5" t="s">
        <v>207</v>
      </c>
      <c r="D12158" s="35" t="s">
        <v>86</v>
      </c>
      <c r="E12158" s="36" t="s">
        <v>16</v>
      </c>
      <c r="F12158" s="37">
        <v>50</v>
      </c>
      <c r="G12158" s="38">
        <v>0.04</v>
      </c>
      <c r="H12158" s="34">
        <v>0.99504684907333085</v>
      </c>
      <c r="I12158" s="35">
        <v>7.0230307528478315</v>
      </c>
      <c r="J12158" s="35">
        <v>5.9638106579833636E-2</v>
      </c>
      <c r="K12158" s="35">
        <v>104.84566355250227</v>
      </c>
      <c r="L12158" s="35">
        <v>-0.89613065303998007</v>
      </c>
      <c r="M12158" s="35">
        <v>0</v>
      </c>
      <c r="N12158" s="35">
        <v>0</v>
      </c>
      <c r="O12158" s="35">
        <v>0</v>
      </c>
      <c r="P12158" s="36">
        <v>11</v>
      </c>
      <c r="Q12158" s="37">
        <v>86</v>
      </c>
      <c r="R12158" s="36">
        <v>1</v>
      </c>
      <c r="S12158" s="39">
        <f t="shared" si="425"/>
        <v>86</v>
      </c>
      <c r="T12158" s="34" t="s">
        <v>30</v>
      </c>
      <c r="U12158" s="12">
        <f>((alpha*(speed^beta))+(ceta*(speed^delta)))</f>
        <v>11.096341749023519</v>
      </c>
      <c r="V12158" s="8">
        <f t="shared" si="426"/>
        <v>86</v>
      </c>
    </row>
    <row r="12159" spans="1:22">
      <c r="A12159" s="34" t="s">
        <v>20</v>
      </c>
      <c r="B12159" s="34" t="s">
        <v>78</v>
      </c>
      <c r="C12159" s="5" t="s">
        <v>207</v>
      </c>
      <c r="D12159" s="35" t="s">
        <v>86</v>
      </c>
      <c r="E12159" s="36" t="s">
        <v>14</v>
      </c>
      <c r="F12159" s="37">
        <v>50</v>
      </c>
      <c r="G12159" s="38">
        <v>0.04</v>
      </c>
      <c r="H12159" s="34">
        <v>0.99672716074773626</v>
      </c>
      <c r="I12159" s="35">
        <v>7.8673407574569726E-2</v>
      </c>
      <c r="J12159" s="35">
        <v>0.10362086035580537</v>
      </c>
      <c r="K12159" s="35">
        <v>-7.0282039782062773E-4</v>
      </c>
      <c r="L12159" s="35">
        <v>0</v>
      </c>
      <c r="M12159" s="35">
        <v>0</v>
      </c>
      <c r="N12159" s="35">
        <v>0</v>
      </c>
      <c r="O12159" s="35">
        <v>0</v>
      </c>
      <c r="P12159" s="36">
        <v>11</v>
      </c>
      <c r="Q12159" s="37">
        <v>86</v>
      </c>
      <c r="R12159" s="36">
        <v>5</v>
      </c>
      <c r="S12159" s="39">
        <f t="shared" si="425"/>
        <v>86</v>
      </c>
      <c r="T12159" s="34" t="s">
        <v>36</v>
      </c>
      <c r="U12159" s="12">
        <f>(1/(((ceta*(speed^2))+(beta*speed))+alpha))</f>
        <v>0.26371254218041429</v>
      </c>
      <c r="V12159" s="8">
        <f t="shared" si="426"/>
        <v>86</v>
      </c>
    </row>
    <row r="12160" spans="1:22">
      <c r="A12160" s="34" t="s">
        <v>20</v>
      </c>
      <c r="B12160" s="34" t="s">
        <v>78</v>
      </c>
      <c r="C12160" s="5" t="s">
        <v>207</v>
      </c>
      <c r="D12160" s="35" t="s">
        <v>86</v>
      </c>
      <c r="E12160" s="36" t="s">
        <v>18</v>
      </c>
      <c r="F12160" s="37">
        <v>50</v>
      </c>
      <c r="G12160" s="38">
        <v>0.04</v>
      </c>
      <c r="H12160" s="34">
        <v>0.98251068206219605</v>
      </c>
      <c r="I12160" s="35">
        <v>1.5769893303514018</v>
      </c>
      <c r="J12160" s="35">
        <v>1.0047764594021567</v>
      </c>
      <c r="K12160" s="35">
        <v>-0.62687013750616127</v>
      </c>
      <c r="L12160" s="35">
        <v>0</v>
      </c>
      <c r="M12160" s="35">
        <v>0</v>
      </c>
      <c r="N12160" s="35">
        <v>0</v>
      </c>
      <c r="O12160" s="35">
        <v>0</v>
      </c>
      <c r="P12160" s="36">
        <v>11</v>
      </c>
      <c r="Q12160" s="37">
        <v>86</v>
      </c>
      <c r="R12160" s="36">
        <v>0</v>
      </c>
      <c r="S12160" s="39">
        <f t="shared" si="425"/>
        <v>86</v>
      </c>
      <c r="T12160" s="34" t="s">
        <v>29</v>
      </c>
      <c r="U12160" s="12">
        <f>((alpha*(beta^speed))*(speed^ceta))</f>
        <v>0.14558689343648198</v>
      </c>
      <c r="V12160" s="8">
        <f t="shared" si="426"/>
        <v>86</v>
      </c>
    </row>
    <row r="12161" spans="1:22">
      <c r="A12161" s="34" t="s">
        <v>20</v>
      </c>
      <c r="B12161" s="34" t="s">
        <v>78</v>
      </c>
      <c r="C12161" s="5" t="s">
        <v>207</v>
      </c>
      <c r="D12161" s="35" t="s">
        <v>86</v>
      </c>
      <c r="E12161" s="36" t="s">
        <v>17</v>
      </c>
      <c r="F12161" s="37">
        <v>50</v>
      </c>
      <c r="G12161" s="38">
        <v>0.04</v>
      </c>
      <c r="H12161" s="34">
        <v>0.96081075225298529</v>
      </c>
      <c r="I12161" s="35">
        <v>2586.6831862189715</v>
      </c>
      <c r="J12161" s="35">
        <v>-0.83640595709386689</v>
      </c>
      <c r="K12161" s="35">
        <v>114.10290166118128</v>
      </c>
      <c r="L12161" s="35">
        <v>0.21259393232977403</v>
      </c>
      <c r="M12161" s="35">
        <v>0</v>
      </c>
      <c r="N12161" s="35">
        <v>0</v>
      </c>
      <c r="O12161" s="35">
        <v>0</v>
      </c>
      <c r="P12161" s="36">
        <v>11</v>
      </c>
      <c r="Q12161" s="37">
        <v>86</v>
      </c>
      <c r="R12161" s="36">
        <v>1</v>
      </c>
      <c r="S12161" s="39">
        <f t="shared" si="425"/>
        <v>86</v>
      </c>
      <c r="T12161" s="34" t="s">
        <v>30</v>
      </c>
      <c r="U12161" s="12">
        <f>((alpha*(speed^beta))+(ceta*(speed^delta)))</f>
        <v>356.47642720019599</v>
      </c>
      <c r="V12161" s="8">
        <f t="shared" si="426"/>
        <v>86</v>
      </c>
    </row>
    <row r="12162" spans="1:22">
      <c r="A12162" s="34" t="s">
        <v>20</v>
      </c>
      <c r="B12162" s="34" t="s">
        <v>78</v>
      </c>
      <c r="C12162" s="5" t="s">
        <v>207</v>
      </c>
      <c r="D12162" s="35" t="s">
        <v>86</v>
      </c>
      <c r="E12162" s="36" t="s">
        <v>15</v>
      </c>
      <c r="F12162" s="37">
        <v>100</v>
      </c>
      <c r="G12162" s="38">
        <v>0.04</v>
      </c>
      <c r="H12162" s="34">
        <v>0.98071817905775749</v>
      </c>
      <c r="I12162" s="35">
        <v>0.33328700147978357</v>
      </c>
      <c r="J12162" s="35">
        <v>18.975423353834842</v>
      </c>
      <c r="K12162" s="35">
        <v>2.70493971445166</v>
      </c>
      <c r="L12162" s="35">
        <v>1.4237403964409934</v>
      </c>
      <c r="M12162" s="35">
        <v>-3.2587938904733924E-3</v>
      </c>
      <c r="N12162" s="35">
        <v>0</v>
      </c>
      <c r="O12162" s="35">
        <v>0</v>
      </c>
      <c r="P12162" s="36">
        <v>11</v>
      </c>
      <c r="Q12162" s="37">
        <v>77</v>
      </c>
      <c r="R12162" s="36">
        <v>10</v>
      </c>
      <c r="S12162" s="39">
        <f t="shared" ref="S12162:S12225" si="427">V12162</f>
        <v>77</v>
      </c>
      <c r="T12162" s="34" t="s">
        <v>44</v>
      </c>
      <c r="U12162" s="12">
        <f>(alpha+(beta/(1+EXP((((-1)*ceta)+(delta*LN(speed)))+(epsilon*speed)))))</f>
        <v>1.0563283856418493</v>
      </c>
      <c r="V12162" s="8">
        <f t="shared" ref="V12162:V12225" si="428">IF($V$1&lt;P12162,P12162,IF($V$1&gt;Q12162,Q12162,$V$1))</f>
        <v>77</v>
      </c>
    </row>
    <row r="12163" spans="1:22">
      <c r="A12163" s="34" t="s">
        <v>20</v>
      </c>
      <c r="B12163" s="34" t="s">
        <v>78</v>
      </c>
      <c r="C12163" s="5" t="s">
        <v>207</v>
      </c>
      <c r="D12163" s="35" t="s">
        <v>86</v>
      </c>
      <c r="E12163" s="36" t="s">
        <v>16</v>
      </c>
      <c r="F12163" s="37">
        <v>100</v>
      </c>
      <c r="G12163" s="38">
        <v>0.04</v>
      </c>
      <c r="H12163" s="34">
        <v>0.99256483271239782</v>
      </c>
      <c r="I12163" s="35">
        <v>92.673893493184494</v>
      </c>
      <c r="J12163" s="35">
        <v>-0.77972301496477958</v>
      </c>
      <c r="K12163" s="35">
        <v>6.1720231482187691</v>
      </c>
      <c r="L12163" s="35">
        <v>0.10903353453928577</v>
      </c>
      <c r="M12163" s="35">
        <v>0</v>
      </c>
      <c r="N12163" s="35">
        <v>0</v>
      </c>
      <c r="O12163" s="35">
        <v>0</v>
      </c>
      <c r="P12163" s="36">
        <v>11</v>
      </c>
      <c r="Q12163" s="37">
        <v>77</v>
      </c>
      <c r="R12163" s="36">
        <v>1</v>
      </c>
      <c r="S12163" s="39">
        <f t="shared" si="427"/>
        <v>77</v>
      </c>
      <c r="T12163" s="34" t="s">
        <v>30</v>
      </c>
      <c r="U12163" s="12">
        <f>((alpha*(speed^beta))+(ceta*(speed^delta)))</f>
        <v>13.044428379536967</v>
      </c>
      <c r="V12163" s="8">
        <f t="shared" si="428"/>
        <v>77</v>
      </c>
    </row>
    <row r="12164" spans="1:22">
      <c r="A12164" s="34" t="s">
        <v>20</v>
      </c>
      <c r="B12164" s="34" t="s">
        <v>78</v>
      </c>
      <c r="C12164" s="5" t="s">
        <v>207</v>
      </c>
      <c r="D12164" s="35" t="s">
        <v>86</v>
      </c>
      <c r="E12164" s="36" t="s">
        <v>14</v>
      </c>
      <c r="F12164" s="37">
        <v>100</v>
      </c>
      <c r="G12164" s="38">
        <v>0.04</v>
      </c>
      <c r="H12164" s="34">
        <v>0.99674316715396871</v>
      </c>
      <c r="I12164" s="35">
        <v>0.32088901602541026</v>
      </c>
      <c r="J12164" s="35">
        <v>-9.0586531198389678E-2</v>
      </c>
      <c r="K12164" s="35">
        <v>12.996623009164972</v>
      </c>
      <c r="L12164" s="35">
        <v>-1.2613761153690666</v>
      </c>
      <c r="M12164" s="35">
        <v>0</v>
      </c>
      <c r="N12164" s="35">
        <v>0</v>
      </c>
      <c r="O12164" s="35">
        <v>0</v>
      </c>
      <c r="P12164" s="36">
        <v>11</v>
      </c>
      <c r="Q12164" s="37">
        <v>77</v>
      </c>
      <c r="R12164" s="36">
        <v>1</v>
      </c>
      <c r="S12164" s="39">
        <f t="shared" si="427"/>
        <v>77</v>
      </c>
      <c r="T12164" s="34" t="s">
        <v>30</v>
      </c>
      <c r="U12164" s="12">
        <f>((alpha*(speed^beta))+(ceta*(speed^delta)))</f>
        <v>0.27073521028054998</v>
      </c>
      <c r="V12164" s="8">
        <f t="shared" si="428"/>
        <v>77</v>
      </c>
    </row>
    <row r="12165" spans="1:22">
      <c r="A12165" s="34" t="s">
        <v>20</v>
      </c>
      <c r="B12165" s="34" t="s">
        <v>78</v>
      </c>
      <c r="C12165" s="5" t="s">
        <v>207</v>
      </c>
      <c r="D12165" s="35" t="s">
        <v>86</v>
      </c>
      <c r="E12165" s="36" t="s">
        <v>18</v>
      </c>
      <c r="F12165" s="37">
        <v>100</v>
      </c>
      <c r="G12165" s="38">
        <v>0.04</v>
      </c>
      <c r="H12165" s="34">
        <v>0.98302252663415757</v>
      </c>
      <c r="I12165" s="35">
        <v>1.1937918294970518</v>
      </c>
      <c r="J12165" s="35">
        <v>-0.46460268253532783</v>
      </c>
      <c r="K12165" s="35">
        <v>31.290800132052933</v>
      </c>
      <c r="L12165" s="35">
        <v>-2.7285162437197199</v>
      </c>
      <c r="M12165" s="35">
        <v>0</v>
      </c>
      <c r="N12165" s="35">
        <v>0</v>
      </c>
      <c r="O12165" s="35">
        <v>0</v>
      </c>
      <c r="P12165" s="36">
        <v>11</v>
      </c>
      <c r="Q12165" s="37">
        <v>77</v>
      </c>
      <c r="R12165" s="36">
        <v>1</v>
      </c>
      <c r="S12165" s="39">
        <f t="shared" si="427"/>
        <v>77</v>
      </c>
      <c r="T12165" s="34" t="s">
        <v>30</v>
      </c>
      <c r="U12165" s="12">
        <f>((alpha*(speed^beta))+(ceta*(speed^delta)))</f>
        <v>0.15888015315461065</v>
      </c>
      <c r="V12165" s="8">
        <f t="shared" si="428"/>
        <v>77</v>
      </c>
    </row>
    <row r="12166" spans="1:22">
      <c r="A12166" s="34" t="s">
        <v>20</v>
      </c>
      <c r="B12166" s="34" t="s">
        <v>78</v>
      </c>
      <c r="C12166" s="5" t="s">
        <v>207</v>
      </c>
      <c r="D12166" s="35" t="s">
        <v>86</v>
      </c>
      <c r="E12166" s="36" t="s">
        <v>17</v>
      </c>
      <c r="F12166" s="37">
        <v>100</v>
      </c>
      <c r="G12166" s="38">
        <v>0.04</v>
      </c>
      <c r="H12166" s="34">
        <v>0.96375713538129748</v>
      </c>
      <c r="I12166" s="35">
        <v>269.76394204159624</v>
      </c>
      <c r="J12166" s="35">
        <v>6.3455738908171327E-2</v>
      </c>
      <c r="K12166" s="35">
        <v>2201.9465930306037</v>
      </c>
      <c r="L12166" s="35">
        <v>-0.84857936540785428</v>
      </c>
      <c r="M12166" s="35">
        <v>0</v>
      </c>
      <c r="N12166" s="35">
        <v>0</v>
      </c>
      <c r="O12166" s="35">
        <v>0</v>
      </c>
      <c r="P12166" s="36">
        <v>11</v>
      </c>
      <c r="Q12166" s="37">
        <v>77</v>
      </c>
      <c r="R12166" s="36">
        <v>1</v>
      </c>
      <c r="S12166" s="39">
        <f t="shared" si="427"/>
        <v>77</v>
      </c>
      <c r="T12166" s="34" t="s">
        <v>30</v>
      </c>
      <c r="U12166" s="12">
        <f>((alpha*(speed^beta))+(ceta*(speed^delta)))</f>
        <v>410.58354526818925</v>
      </c>
      <c r="V12166" s="8">
        <f t="shared" si="428"/>
        <v>77</v>
      </c>
    </row>
    <row r="12167" spans="1:22">
      <c r="A12167" s="34" t="s">
        <v>20</v>
      </c>
      <c r="B12167" s="34" t="s">
        <v>78</v>
      </c>
      <c r="C12167" s="5" t="s">
        <v>207</v>
      </c>
      <c r="D12167" s="35" t="s">
        <v>86</v>
      </c>
      <c r="E12167" s="36" t="s">
        <v>15</v>
      </c>
      <c r="F12167" s="37">
        <v>0</v>
      </c>
      <c r="G12167" s="38">
        <v>0.06</v>
      </c>
      <c r="H12167" s="34">
        <v>0.97911662658719567</v>
      </c>
      <c r="I12167" s="35">
        <v>3.335304431950795</v>
      </c>
      <c r="J12167" s="35">
        <v>1.520306861476922</v>
      </c>
      <c r="K12167" s="35">
        <v>-0.77147378262335908</v>
      </c>
      <c r="L12167" s="35">
        <v>0</v>
      </c>
      <c r="M12167" s="35">
        <v>0</v>
      </c>
      <c r="N12167" s="35">
        <v>0</v>
      </c>
      <c r="O12167" s="35">
        <v>0</v>
      </c>
      <c r="P12167" s="36">
        <v>11</v>
      </c>
      <c r="Q12167" s="37">
        <v>85</v>
      </c>
      <c r="R12167" s="36">
        <v>13</v>
      </c>
      <c r="S12167" s="39">
        <f t="shared" si="427"/>
        <v>85</v>
      </c>
      <c r="T12167" s="34" t="s">
        <v>50</v>
      </c>
      <c r="U12167" s="12">
        <f>EXP((alpha+(beta/speed))+(ceta*LN(speed)))</f>
        <v>0.9284873014522842</v>
      </c>
      <c r="V12167" s="8">
        <f t="shared" si="428"/>
        <v>85</v>
      </c>
    </row>
    <row r="12168" spans="1:22">
      <c r="A12168" s="34" t="s">
        <v>20</v>
      </c>
      <c r="B12168" s="34" t="s">
        <v>78</v>
      </c>
      <c r="C12168" s="5" t="s">
        <v>207</v>
      </c>
      <c r="D12168" s="35" t="s">
        <v>86</v>
      </c>
      <c r="E12168" s="36" t="s">
        <v>16</v>
      </c>
      <c r="F12168" s="37">
        <v>0</v>
      </c>
      <c r="G12168" s="38">
        <v>0.06</v>
      </c>
      <c r="H12168" s="34">
        <v>0.99801968687448006</v>
      </c>
      <c r="I12168" s="35">
        <v>111.3141911971406</v>
      </c>
      <c r="J12168" s="35">
        <v>-0.91451147951862788</v>
      </c>
      <c r="K12168" s="35">
        <v>6.9445143962616944</v>
      </c>
      <c r="L12168" s="35">
        <v>7.372709250676994E-2</v>
      </c>
      <c r="M12168" s="35">
        <v>0</v>
      </c>
      <c r="N12168" s="35">
        <v>0</v>
      </c>
      <c r="O12168" s="35">
        <v>0</v>
      </c>
      <c r="P12168" s="36">
        <v>11</v>
      </c>
      <c r="Q12168" s="37">
        <v>85</v>
      </c>
      <c r="R12168" s="36">
        <v>1</v>
      </c>
      <c r="S12168" s="39">
        <f t="shared" si="427"/>
        <v>85</v>
      </c>
      <c r="T12168" s="34" t="s">
        <v>30</v>
      </c>
      <c r="U12168" s="12">
        <f>((alpha*(speed^beta))+(ceta*(speed^delta)))</f>
        <v>11.550486576234611</v>
      </c>
      <c r="V12168" s="8">
        <f t="shared" si="428"/>
        <v>85</v>
      </c>
    </row>
    <row r="12169" spans="1:22">
      <c r="A12169" s="34" t="s">
        <v>20</v>
      </c>
      <c r="B12169" s="34" t="s">
        <v>78</v>
      </c>
      <c r="C12169" s="5" t="s">
        <v>207</v>
      </c>
      <c r="D12169" s="35" t="s">
        <v>86</v>
      </c>
      <c r="E12169" s="36" t="s">
        <v>14</v>
      </c>
      <c r="F12169" s="37">
        <v>0</v>
      </c>
      <c r="G12169" s="38">
        <v>0.06</v>
      </c>
      <c r="H12169" s="34">
        <v>0.99716294879772727</v>
      </c>
      <c r="I12169" s="35">
        <v>5.0245645230917235E-2</v>
      </c>
      <c r="J12169" s="35">
        <v>0.10437782550335901</v>
      </c>
      <c r="K12169" s="35">
        <v>-7.1628440257404558E-4</v>
      </c>
      <c r="L12169" s="35">
        <v>0</v>
      </c>
      <c r="M12169" s="35">
        <v>0</v>
      </c>
      <c r="N12169" s="35">
        <v>0</v>
      </c>
      <c r="O12169" s="35">
        <v>0</v>
      </c>
      <c r="P12169" s="36">
        <v>11</v>
      </c>
      <c r="Q12169" s="37">
        <v>85</v>
      </c>
      <c r="R12169" s="36">
        <v>5</v>
      </c>
      <c r="S12169" s="39">
        <f t="shared" si="427"/>
        <v>85</v>
      </c>
      <c r="T12169" s="34" t="s">
        <v>36</v>
      </c>
      <c r="U12169" s="12">
        <f>(1/(((ceta*(speed^2))+(beta*speed))+alpha))</f>
        <v>0.26686549893993922</v>
      </c>
      <c r="V12169" s="8">
        <f t="shared" si="428"/>
        <v>85</v>
      </c>
    </row>
    <row r="12170" spans="1:22">
      <c r="A12170" s="34" t="s">
        <v>20</v>
      </c>
      <c r="B12170" s="34" t="s">
        <v>78</v>
      </c>
      <c r="C12170" s="5" t="s">
        <v>207</v>
      </c>
      <c r="D12170" s="35" t="s">
        <v>86</v>
      </c>
      <c r="E12170" s="36" t="s">
        <v>18</v>
      </c>
      <c r="F12170" s="37">
        <v>0</v>
      </c>
      <c r="G12170" s="38">
        <v>0.06</v>
      </c>
      <c r="H12170" s="34">
        <v>0.99020650578061908</v>
      </c>
      <c r="I12170" s="35">
        <v>2.1378528580191678</v>
      </c>
      <c r="J12170" s="35">
        <v>-1.0149301599947163</v>
      </c>
      <c r="K12170" s="35">
        <v>0.30034459697418059</v>
      </c>
      <c r="L12170" s="35">
        <v>-0.213829307194072</v>
      </c>
      <c r="M12170" s="35">
        <v>0</v>
      </c>
      <c r="N12170" s="35">
        <v>0</v>
      </c>
      <c r="O12170" s="35">
        <v>0</v>
      </c>
      <c r="P12170" s="36">
        <v>11</v>
      </c>
      <c r="Q12170" s="37">
        <v>85</v>
      </c>
      <c r="R12170" s="36">
        <v>1</v>
      </c>
      <c r="S12170" s="39">
        <f t="shared" si="427"/>
        <v>85</v>
      </c>
      <c r="T12170" s="34" t="s">
        <v>30</v>
      </c>
      <c r="U12170" s="12">
        <f>((alpha*(speed^beta))+(ceta*(speed^delta)))</f>
        <v>0.13969624046448026</v>
      </c>
      <c r="V12170" s="8">
        <f t="shared" si="428"/>
        <v>85</v>
      </c>
    </row>
    <row r="12171" spans="1:22">
      <c r="A12171" s="34" t="s">
        <v>20</v>
      </c>
      <c r="B12171" s="34" t="s">
        <v>78</v>
      </c>
      <c r="C12171" s="5" t="s">
        <v>207</v>
      </c>
      <c r="D12171" s="35" t="s">
        <v>86</v>
      </c>
      <c r="E12171" s="36" t="s">
        <v>17</v>
      </c>
      <c r="F12171" s="37">
        <v>0</v>
      </c>
      <c r="G12171" s="38">
        <v>0.06</v>
      </c>
      <c r="H12171" s="34">
        <v>0.97489608019841534</v>
      </c>
      <c r="I12171" s="35">
        <v>95.492353097426161</v>
      </c>
      <c r="J12171" s="35">
        <v>0.26054178411244255</v>
      </c>
      <c r="K12171" s="35">
        <v>2737.5305496248889</v>
      </c>
      <c r="L12171" s="35">
        <v>-0.84336653268581852</v>
      </c>
      <c r="M12171" s="35">
        <v>0</v>
      </c>
      <c r="N12171" s="35">
        <v>0</v>
      </c>
      <c r="O12171" s="35">
        <v>0</v>
      </c>
      <c r="P12171" s="36">
        <v>11</v>
      </c>
      <c r="Q12171" s="37">
        <v>85</v>
      </c>
      <c r="R12171" s="36">
        <v>1</v>
      </c>
      <c r="S12171" s="39">
        <f t="shared" si="427"/>
        <v>85</v>
      </c>
      <c r="T12171" s="34" t="s">
        <v>30</v>
      </c>
      <c r="U12171" s="12">
        <f>((alpha*(speed^beta))+(ceta*(speed^delta)))</f>
        <v>368.44048987074643</v>
      </c>
      <c r="V12171" s="8">
        <f t="shared" si="428"/>
        <v>85</v>
      </c>
    </row>
    <row r="12172" spans="1:22">
      <c r="A12172" s="34" t="s">
        <v>20</v>
      </c>
      <c r="B12172" s="34" t="s">
        <v>78</v>
      </c>
      <c r="C12172" s="5" t="s">
        <v>207</v>
      </c>
      <c r="D12172" s="35" t="s">
        <v>86</v>
      </c>
      <c r="E12172" s="36" t="s">
        <v>15</v>
      </c>
      <c r="F12172" s="37">
        <v>50</v>
      </c>
      <c r="G12172" s="38">
        <v>0.06</v>
      </c>
      <c r="H12172" s="34">
        <v>0.97490901744217406</v>
      </c>
      <c r="I12172" s="35">
        <v>0.82463877948953745</v>
      </c>
      <c r="J12172" s="35">
        <v>11.420832428689545</v>
      </c>
      <c r="K12172" s="35">
        <v>5.0439844259829254</v>
      </c>
      <c r="L12172" s="35">
        <v>2.1256946410110382</v>
      </c>
      <c r="M12172" s="35">
        <v>-1.3256992712430155E-2</v>
      </c>
      <c r="N12172" s="35">
        <v>0</v>
      </c>
      <c r="O12172" s="35">
        <v>0</v>
      </c>
      <c r="P12172" s="36">
        <v>11</v>
      </c>
      <c r="Q12172" s="37">
        <v>66</v>
      </c>
      <c r="R12172" s="36">
        <v>10</v>
      </c>
      <c r="S12172" s="39">
        <f t="shared" si="427"/>
        <v>66</v>
      </c>
      <c r="T12172" s="34" t="s">
        <v>44</v>
      </c>
      <c r="U12172" s="12">
        <f>(alpha+(beta/(1+EXP((((-1)*ceta)+(delta*LN(speed)))+(epsilon*speed)))))</f>
        <v>1.3730388286019863</v>
      </c>
      <c r="V12172" s="8">
        <f t="shared" si="428"/>
        <v>66</v>
      </c>
    </row>
    <row r="12173" spans="1:22">
      <c r="A12173" s="34" t="s">
        <v>20</v>
      </c>
      <c r="B12173" s="34" t="s">
        <v>78</v>
      </c>
      <c r="C12173" s="5" t="s">
        <v>207</v>
      </c>
      <c r="D12173" s="35" t="s">
        <v>86</v>
      </c>
      <c r="E12173" s="36" t="s">
        <v>16</v>
      </c>
      <c r="F12173" s="37">
        <v>50</v>
      </c>
      <c r="G12173" s="38">
        <v>0.06</v>
      </c>
      <c r="H12173" s="34">
        <v>0.99713913336586801</v>
      </c>
      <c r="I12173" s="35">
        <v>19.465952860910335</v>
      </c>
      <c r="J12173" s="35">
        <v>-9.3155889452083501E-2</v>
      </c>
      <c r="K12173" s="35">
        <v>150.87115913072586</v>
      </c>
      <c r="L12173" s="35">
        <v>-1.2220318220684978</v>
      </c>
      <c r="M12173" s="35">
        <v>0</v>
      </c>
      <c r="N12173" s="35">
        <v>0</v>
      </c>
      <c r="O12173" s="35">
        <v>0</v>
      </c>
      <c r="P12173" s="36">
        <v>11</v>
      </c>
      <c r="Q12173" s="37">
        <v>66</v>
      </c>
      <c r="R12173" s="36">
        <v>1</v>
      </c>
      <c r="S12173" s="39">
        <f t="shared" si="427"/>
        <v>66</v>
      </c>
      <c r="T12173" s="34" t="s">
        <v>30</v>
      </c>
      <c r="U12173" s="12">
        <f>((alpha*(speed^beta))+(ceta*(speed^delta)))</f>
        <v>14.077429730455087</v>
      </c>
      <c r="V12173" s="8">
        <f t="shared" si="428"/>
        <v>66</v>
      </c>
    </row>
    <row r="12174" spans="1:22">
      <c r="A12174" s="34" t="s">
        <v>20</v>
      </c>
      <c r="B12174" s="34" t="s">
        <v>78</v>
      </c>
      <c r="C12174" s="5" t="s">
        <v>207</v>
      </c>
      <c r="D12174" s="35" t="s">
        <v>86</v>
      </c>
      <c r="E12174" s="36" t="s">
        <v>14</v>
      </c>
      <c r="F12174" s="37">
        <v>50</v>
      </c>
      <c r="G12174" s="38">
        <v>0.06</v>
      </c>
      <c r="H12174" s="34">
        <v>0.99367571136812982</v>
      </c>
      <c r="I12174" s="35">
        <v>24.42295213569852</v>
      </c>
      <c r="J12174" s="35">
        <v>-1.7966697043600413</v>
      </c>
      <c r="K12174" s="35">
        <v>1.5889333754760973</v>
      </c>
      <c r="L12174" s="35">
        <v>-0.42363830314530865</v>
      </c>
      <c r="M12174" s="35">
        <v>0</v>
      </c>
      <c r="N12174" s="35">
        <v>0</v>
      </c>
      <c r="O12174" s="35">
        <v>0</v>
      </c>
      <c r="P12174" s="36">
        <v>11</v>
      </c>
      <c r="Q12174" s="37">
        <v>66</v>
      </c>
      <c r="R12174" s="36">
        <v>1</v>
      </c>
      <c r="S12174" s="39">
        <f t="shared" si="427"/>
        <v>66</v>
      </c>
      <c r="T12174" s="34" t="s">
        <v>30</v>
      </c>
      <c r="U12174" s="12">
        <f>((alpha*(speed^beta))+(ceta*(speed^delta)))</f>
        <v>0.2824678399300094</v>
      </c>
      <c r="V12174" s="8">
        <f t="shared" si="428"/>
        <v>66</v>
      </c>
    </row>
    <row r="12175" spans="1:22">
      <c r="A12175" s="34" t="s">
        <v>20</v>
      </c>
      <c r="B12175" s="34" t="s">
        <v>78</v>
      </c>
      <c r="C12175" s="5" t="s">
        <v>207</v>
      </c>
      <c r="D12175" s="35" t="s">
        <v>86</v>
      </c>
      <c r="E12175" s="36" t="s">
        <v>18</v>
      </c>
      <c r="F12175" s="37">
        <v>50</v>
      </c>
      <c r="G12175" s="38">
        <v>0.06</v>
      </c>
      <c r="H12175" s="34">
        <v>0.99075209961089139</v>
      </c>
      <c r="I12175" s="35">
        <v>0.50327090420543652</v>
      </c>
      <c r="J12175" s="35">
        <v>-0.28502872010944935</v>
      </c>
      <c r="K12175" s="35">
        <v>3.156332495177506</v>
      </c>
      <c r="L12175" s="35">
        <v>-1.1609536838159065</v>
      </c>
      <c r="M12175" s="35">
        <v>0</v>
      </c>
      <c r="N12175" s="35">
        <v>0</v>
      </c>
      <c r="O12175" s="35">
        <v>0</v>
      </c>
      <c r="P12175" s="36">
        <v>11</v>
      </c>
      <c r="Q12175" s="37">
        <v>66</v>
      </c>
      <c r="R12175" s="36">
        <v>1</v>
      </c>
      <c r="S12175" s="39">
        <f t="shared" si="427"/>
        <v>66</v>
      </c>
      <c r="T12175" s="34" t="s">
        <v>30</v>
      </c>
      <c r="U12175" s="12">
        <f>((alpha*(speed^beta))+(ceta*(speed^delta)))</f>
        <v>0.17683386148417499</v>
      </c>
      <c r="V12175" s="8">
        <f t="shared" si="428"/>
        <v>66</v>
      </c>
    </row>
    <row r="12176" spans="1:22">
      <c r="A12176" s="34" t="s">
        <v>20</v>
      </c>
      <c r="B12176" s="34" t="s">
        <v>78</v>
      </c>
      <c r="C12176" s="5" t="s">
        <v>207</v>
      </c>
      <c r="D12176" s="35" t="s">
        <v>86</v>
      </c>
      <c r="E12176" s="36" t="s">
        <v>17</v>
      </c>
      <c r="F12176" s="37">
        <v>50</v>
      </c>
      <c r="G12176" s="38">
        <v>0.06</v>
      </c>
      <c r="H12176" s="34">
        <v>0.97672393225059584</v>
      </c>
      <c r="I12176" s="35">
        <v>-3.4558761219659661E-3</v>
      </c>
      <c r="J12176" s="35">
        <v>0.47454026953412698</v>
      </c>
      <c r="K12176" s="35">
        <v>-21.998513479414186</v>
      </c>
      <c r="L12176" s="35">
        <v>807.02595693130252</v>
      </c>
      <c r="M12176" s="35">
        <v>0</v>
      </c>
      <c r="N12176" s="35">
        <v>0</v>
      </c>
      <c r="O12176" s="35">
        <v>0</v>
      </c>
      <c r="P12176" s="36">
        <v>11</v>
      </c>
      <c r="Q12176" s="37">
        <v>66</v>
      </c>
      <c r="R12176" s="36">
        <v>14</v>
      </c>
      <c r="S12176" s="39">
        <f t="shared" si="427"/>
        <v>66</v>
      </c>
      <c r="T12176" s="34" t="s">
        <v>51</v>
      </c>
      <c r="U12176" s="12">
        <f>(((alpha*(speed^3))+(beta*(speed^2))+(ceta*speed))+delta)</f>
        <v>428.67091981989574</v>
      </c>
      <c r="V12176" s="8">
        <f t="shared" si="428"/>
        <v>66</v>
      </c>
    </row>
    <row r="12177" spans="1:22">
      <c r="A12177" s="34" t="s">
        <v>20</v>
      </c>
      <c r="B12177" s="34" t="s">
        <v>78</v>
      </c>
      <c r="C12177" s="5" t="s">
        <v>207</v>
      </c>
      <c r="D12177" s="35" t="s">
        <v>86</v>
      </c>
      <c r="E12177" s="36" t="s">
        <v>15</v>
      </c>
      <c r="F12177" s="37">
        <v>100</v>
      </c>
      <c r="G12177" s="38">
        <v>0.06</v>
      </c>
      <c r="H12177" s="34">
        <v>0.97020645320803611</v>
      </c>
      <c r="I12177" s="35">
        <v>5.9414951523525357</v>
      </c>
      <c r="J12177" s="35">
        <v>-5.0886256626947564</v>
      </c>
      <c r="K12177" s="35">
        <v>-1.3794959503088491</v>
      </c>
      <c r="L12177" s="35">
        <v>0</v>
      </c>
      <c r="M12177" s="35">
        <v>0</v>
      </c>
      <c r="N12177" s="35">
        <v>0</v>
      </c>
      <c r="O12177" s="35">
        <v>0</v>
      </c>
      <c r="P12177" s="36">
        <v>11</v>
      </c>
      <c r="Q12177" s="37">
        <v>60</v>
      </c>
      <c r="R12177" s="36">
        <v>13</v>
      </c>
      <c r="S12177" s="39">
        <f t="shared" si="427"/>
        <v>60</v>
      </c>
      <c r="T12177" s="34" t="s">
        <v>50</v>
      </c>
      <c r="U12177" s="12">
        <f>EXP((alpha+(beta/speed))+(ceta*LN(speed)))</f>
        <v>1.2318941964104682</v>
      </c>
      <c r="V12177" s="8">
        <f t="shared" si="428"/>
        <v>60</v>
      </c>
    </row>
    <row r="12178" spans="1:22">
      <c r="A12178" s="34" t="s">
        <v>20</v>
      </c>
      <c r="B12178" s="34" t="s">
        <v>78</v>
      </c>
      <c r="C12178" s="5" t="s">
        <v>207</v>
      </c>
      <c r="D12178" s="35" t="s">
        <v>86</v>
      </c>
      <c r="E12178" s="36" t="s">
        <v>16</v>
      </c>
      <c r="F12178" s="37">
        <v>100</v>
      </c>
      <c r="G12178" s="38">
        <v>0.06</v>
      </c>
      <c r="H12178" s="34">
        <v>0.99465284245909535</v>
      </c>
      <c r="I12178" s="35">
        <v>72.301966616814596</v>
      </c>
      <c r="J12178" s="35">
        <v>1.007530653343423</v>
      </c>
      <c r="K12178" s="35">
        <v>-0.45956024430105924</v>
      </c>
      <c r="L12178" s="35">
        <v>0</v>
      </c>
      <c r="M12178" s="35">
        <v>0</v>
      </c>
      <c r="N12178" s="35">
        <v>0</v>
      </c>
      <c r="O12178" s="35">
        <v>0</v>
      </c>
      <c r="P12178" s="36">
        <v>11</v>
      </c>
      <c r="Q12178" s="37">
        <v>60</v>
      </c>
      <c r="R12178" s="36">
        <v>0</v>
      </c>
      <c r="S12178" s="39">
        <f t="shared" si="427"/>
        <v>60</v>
      </c>
      <c r="T12178" s="34" t="s">
        <v>29</v>
      </c>
      <c r="U12178" s="12">
        <f>((alpha*(beta^speed))*(speed^ceta))</f>
        <v>17.277407343907267</v>
      </c>
      <c r="V12178" s="8">
        <f t="shared" si="428"/>
        <v>60</v>
      </c>
    </row>
    <row r="12179" spans="1:22">
      <c r="A12179" s="34" t="s">
        <v>20</v>
      </c>
      <c r="B12179" s="34" t="s">
        <v>78</v>
      </c>
      <c r="C12179" s="5" t="s">
        <v>207</v>
      </c>
      <c r="D12179" s="35" t="s">
        <v>86</v>
      </c>
      <c r="E12179" s="36" t="s">
        <v>14</v>
      </c>
      <c r="F12179" s="37">
        <v>100</v>
      </c>
      <c r="G12179" s="38">
        <v>0.06</v>
      </c>
      <c r="H12179" s="34">
        <v>0.9940597631775413</v>
      </c>
      <c r="I12179" s="35">
        <v>-2.3050353314423533</v>
      </c>
      <c r="J12179" s="35">
        <v>0.32668552512057702</v>
      </c>
      <c r="K12179" s="35">
        <v>2.6515821872416274</v>
      </c>
      <c r="L12179" s="35">
        <v>0</v>
      </c>
      <c r="M12179" s="35">
        <v>0</v>
      </c>
      <c r="N12179" s="35">
        <v>0</v>
      </c>
      <c r="O12179" s="35">
        <v>0</v>
      </c>
      <c r="P12179" s="36">
        <v>11</v>
      </c>
      <c r="Q12179" s="37">
        <v>60</v>
      </c>
      <c r="R12179" s="36">
        <v>2</v>
      </c>
      <c r="S12179" s="39">
        <f t="shared" si="427"/>
        <v>60</v>
      </c>
      <c r="T12179" s="34" t="s">
        <v>31</v>
      </c>
      <c r="U12179" s="12">
        <f>((alpha+(beta*speed))^((-1)/ceta))</f>
        <v>0.3412938977188042</v>
      </c>
      <c r="V12179" s="8">
        <f t="shared" si="428"/>
        <v>60</v>
      </c>
    </row>
    <row r="12180" spans="1:22">
      <c r="A12180" s="34" t="s">
        <v>20</v>
      </c>
      <c r="B12180" s="34" t="s">
        <v>78</v>
      </c>
      <c r="C12180" s="5" t="s">
        <v>207</v>
      </c>
      <c r="D12180" s="35" t="s">
        <v>86</v>
      </c>
      <c r="E12180" s="36" t="s">
        <v>18</v>
      </c>
      <c r="F12180" s="37">
        <v>100</v>
      </c>
      <c r="G12180" s="38">
        <v>0.06</v>
      </c>
      <c r="H12180" s="34">
        <v>0.97966572431171772</v>
      </c>
      <c r="I12180" s="35">
        <v>-0.29766912312018484</v>
      </c>
      <c r="J12180" s="35">
        <v>0.30120066195753387</v>
      </c>
      <c r="K12180" s="35">
        <v>1.7739246501840145</v>
      </c>
      <c r="L12180" s="35">
        <v>0</v>
      </c>
      <c r="M12180" s="35">
        <v>0</v>
      </c>
      <c r="N12180" s="35">
        <v>0</v>
      </c>
      <c r="O12180" s="35">
        <v>0</v>
      </c>
      <c r="P12180" s="36">
        <v>11</v>
      </c>
      <c r="Q12180" s="37">
        <v>60</v>
      </c>
      <c r="R12180" s="36">
        <v>2</v>
      </c>
      <c r="S12180" s="39">
        <f t="shared" si="427"/>
        <v>60</v>
      </c>
      <c r="T12180" s="34" t="s">
        <v>31</v>
      </c>
      <c r="U12180" s="12">
        <f>((alpha+(beta*speed))^((-1)/ceta))</f>
        <v>0.19745300351383838</v>
      </c>
      <c r="V12180" s="8">
        <f t="shared" si="428"/>
        <v>60</v>
      </c>
    </row>
    <row r="12181" spans="1:22">
      <c r="A12181" s="34" t="s">
        <v>20</v>
      </c>
      <c r="B12181" s="34" t="s">
        <v>78</v>
      </c>
      <c r="C12181" s="5" t="s">
        <v>207</v>
      </c>
      <c r="D12181" s="35" t="s">
        <v>86</v>
      </c>
      <c r="E12181" s="36" t="s">
        <v>17</v>
      </c>
      <c r="F12181" s="37">
        <v>100</v>
      </c>
      <c r="G12181" s="38">
        <v>0.06</v>
      </c>
      <c r="H12181" s="34">
        <v>0.98573226579480355</v>
      </c>
      <c r="I12181" s="35">
        <v>6.6410923123113861</v>
      </c>
      <c r="J12181" s="35">
        <v>1.8745453090766637</v>
      </c>
      <c r="K12181" s="35">
        <v>-9.8106631826689703E-2</v>
      </c>
      <c r="L12181" s="35">
        <v>0</v>
      </c>
      <c r="M12181" s="35">
        <v>0</v>
      </c>
      <c r="N12181" s="35">
        <v>0</v>
      </c>
      <c r="O12181" s="35">
        <v>0</v>
      </c>
      <c r="P12181" s="36">
        <v>11</v>
      </c>
      <c r="Q12181" s="37">
        <v>60</v>
      </c>
      <c r="R12181" s="36">
        <v>13</v>
      </c>
      <c r="S12181" s="39">
        <f t="shared" si="427"/>
        <v>60</v>
      </c>
      <c r="T12181" s="34" t="s">
        <v>50</v>
      </c>
      <c r="U12181" s="12">
        <f>EXP((alpha+(beta/speed))+(ceta*LN(speed)))</f>
        <v>528.82225821795794</v>
      </c>
      <c r="V12181" s="8">
        <f t="shared" si="428"/>
        <v>60</v>
      </c>
    </row>
    <row r="12182" spans="1:22">
      <c r="A12182" s="34" t="s">
        <v>20</v>
      </c>
      <c r="B12182" s="34" t="s">
        <v>78</v>
      </c>
      <c r="C12182" s="5" t="s">
        <v>208</v>
      </c>
      <c r="D12182" s="35" t="s">
        <v>87</v>
      </c>
      <c r="E12182" s="36" t="s">
        <v>15</v>
      </c>
      <c r="F12182" s="37">
        <v>0</v>
      </c>
      <c r="G12182" s="38">
        <v>0</v>
      </c>
      <c r="H12182" s="34">
        <v>0.98920521994541888</v>
      </c>
      <c r="I12182" s="35">
        <v>0.82576232218647172</v>
      </c>
      <c r="J12182" s="35">
        <v>6.7701900509370354</v>
      </c>
      <c r="K12182" s="35">
        <v>0.47678260111872828</v>
      </c>
      <c r="L12182" s="35">
        <v>0.15563940901825252</v>
      </c>
      <c r="M12182" s="35">
        <v>7.9693449334613212E-2</v>
      </c>
      <c r="N12182" s="35">
        <v>0</v>
      </c>
      <c r="O12182" s="35">
        <v>0</v>
      </c>
      <c r="P12182" s="36">
        <v>11</v>
      </c>
      <c r="Q12182" s="37">
        <v>86</v>
      </c>
      <c r="R12182" s="36">
        <v>10</v>
      </c>
      <c r="S12182" s="39">
        <f t="shared" si="427"/>
        <v>86</v>
      </c>
      <c r="T12182" s="34" t="s">
        <v>44</v>
      </c>
      <c r="U12182" s="12">
        <f>(alpha+(beta/(1+EXP((((-1)*ceta)+(delta*LN(speed)))+(epsilon*speed)))))</f>
        <v>0.83151294779747753</v>
      </c>
      <c r="V12182" s="8">
        <f t="shared" si="428"/>
        <v>86</v>
      </c>
    </row>
    <row r="12183" spans="1:22">
      <c r="A12183" s="34" t="s">
        <v>20</v>
      </c>
      <c r="B12183" s="34" t="s">
        <v>78</v>
      </c>
      <c r="C12183" s="5" t="s">
        <v>208</v>
      </c>
      <c r="D12183" s="35" t="s">
        <v>87</v>
      </c>
      <c r="E12183" s="36" t="s">
        <v>16</v>
      </c>
      <c r="F12183" s="37">
        <v>0</v>
      </c>
      <c r="G12183" s="38">
        <v>0</v>
      </c>
      <c r="H12183" s="34">
        <v>0.99657189481665598</v>
      </c>
      <c r="I12183" s="35">
        <v>34.172111140868999</v>
      </c>
      <c r="J12183" s="35">
        <v>-0.56525976611989948</v>
      </c>
      <c r="K12183" s="35">
        <v>347.95354585865397</v>
      </c>
      <c r="L12183" s="35">
        <v>-1.7451906302331359</v>
      </c>
      <c r="M12183" s="35">
        <v>0</v>
      </c>
      <c r="N12183" s="35">
        <v>0</v>
      </c>
      <c r="O12183" s="35">
        <v>0</v>
      </c>
      <c r="P12183" s="36">
        <v>11</v>
      </c>
      <c r="Q12183" s="37">
        <v>86</v>
      </c>
      <c r="R12183" s="36">
        <v>1</v>
      </c>
      <c r="S12183" s="39">
        <f t="shared" si="427"/>
        <v>86</v>
      </c>
      <c r="T12183" s="34" t="s">
        <v>30</v>
      </c>
      <c r="U12183" s="12">
        <f>((alpha*(speed^beta))+(ceta*(speed^delta)))</f>
        <v>2.9017258871971143</v>
      </c>
      <c r="V12183" s="8">
        <f t="shared" si="428"/>
        <v>86</v>
      </c>
    </row>
    <row r="12184" spans="1:22">
      <c r="A12184" s="34" t="s">
        <v>20</v>
      </c>
      <c r="B12184" s="34" t="s">
        <v>78</v>
      </c>
      <c r="C12184" s="5" t="s">
        <v>208</v>
      </c>
      <c r="D12184" s="35" t="s">
        <v>87</v>
      </c>
      <c r="E12184" s="36" t="s">
        <v>14</v>
      </c>
      <c r="F12184" s="37">
        <v>0</v>
      </c>
      <c r="G12184" s="38">
        <v>0</v>
      </c>
      <c r="H12184" s="34">
        <v>0.98765496845269218</v>
      </c>
      <c r="I12184" s="35">
        <v>6.6329544432614546E-2</v>
      </c>
      <c r="J12184" s="35">
        <v>0.12263951801523967</v>
      </c>
      <c r="K12184" s="35">
        <v>-7.832642639281057E-4</v>
      </c>
      <c r="L12184" s="35">
        <v>0</v>
      </c>
      <c r="M12184" s="35">
        <v>0</v>
      </c>
      <c r="N12184" s="35">
        <v>0</v>
      </c>
      <c r="O12184" s="35">
        <v>0</v>
      </c>
      <c r="P12184" s="36">
        <v>11</v>
      </c>
      <c r="Q12184" s="37">
        <v>86</v>
      </c>
      <c r="R12184" s="36">
        <v>5</v>
      </c>
      <c r="S12184" s="39">
        <f t="shared" si="427"/>
        <v>86</v>
      </c>
      <c r="T12184" s="34" t="s">
        <v>36</v>
      </c>
      <c r="U12184" s="12">
        <f>(1/(((ceta*(speed^2))+(beta*speed))+alpha))</f>
        <v>0.2074557265561599</v>
      </c>
      <c r="V12184" s="8">
        <f t="shared" si="428"/>
        <v>86</v>
      </c>
    </row>
    <row r="12185" spans="1:22">
      <c r="A12185" s="34" t="s">
        <v>20</v>
      </c>
      <c r="B12185" s="34" t="s">
        <v>78</v>
      </c>
      <c r="C12185" s="5" t="s">
        <v>208</v>
      </c>
      <c r="D12185" s="35" t="s">
        <v>87</v>
      </c>
      <c r="E12185" s="36" t="s">
        <v>18</v>
      </c>
      <c r="F12185" s="37">
        <v>0</v>
      </c>
      <c r="G12185" s="38">
        <v>0</v>
      </c>
      <c r="H12185" s="34">
        <v>0.97452789002030971</v>
      </c>
      <c r="I12185" s="35">
        <v>-8.3849162783190686E-7</v>
      </c>
      <c r="J12185" s="35">
        <v>1.7785120059429549E-4</v>
      </c>
      <c r="K12185" s="35">
        <v>-1.1956136314127654E-2</v>
      </c>
      <c r="L12185" s="35">
        <v>0.34993982020393855</v>
      </c>
      <c r="M12185" s="35">
        <v>0</v>
      </c>
      <c r="N12185" s="35">
        <v>0</v>
      </c>
      <c r="O12185" s="35">
        <v>0</v>
      </c>
      <c r="P12185" s="36">
        <v>11</v>
      </c>
      <c r="Q12185" s="37">
        <v>86</v>
      </c>
      <c r="R12185" s="36">
        <v>14</v>
      </c>
      <c r="S12185" s="39">
        <f t="shared" si="427"/>
        <v>86</v>
      </c>
      <c r="T12185" s="34" t="s">
        <v>51</v>
      </c>
      <c r="U12185" s="12">
        <f>(((alpha*(speed^3))+(beta*(speed^2))+(ceta*speed))+delta)</f>
        <v>0.10377194595211858</v>
      </c>
      <c r="V12185" s="8">
        <f t="shared" si="428"/>
        <v>86</v>
      </c>
    </row>
    <row r="12186" spans="1:22">
      <c r="A12186" s="34" t="s">
        <v>20</v>
      </c>
      <c r="B12186" s="34" t="s">
        <v>78</v>
      </c>
      <c r="C12186" s="5" t="s">
        <v>208</v>
      </c>
      <c r="D12186" s="35" t="s">
        <v>87</v>
      </c>
      <c r="E12186" s="36" t="s">
        <v>17</v>
      </c>
      <c r="F12186" s="37">
        <v>0</v>
      </c>
      <c r="G12186" s="38">
        <v>0</v>
      </c>
      <c r="H12186" s="34">
        <v>0.97036549803833683</v>
      </c>
      <c r="I12186" s="35">
        <v>2256.5334415538032</v>
      </c>
      <c r="J12186" s="35">
        <v>1.0107409864665464</v>
      </c>
      <c r="K12186" s="35">
        <v>-0.80861483766456965</v>
      </c>
      <c r="L12186" s="35">
        <v>0</v>
      </c>
      <c r="M12186" s="35">
        <v>0</v>
      </c>
      <c r="N12186" s="35">
        <v>0</v>
      </c>
      <c r="O12186" s="35">
        <v>0</v>
      </c>
      <c r="P12186" s="36">
        <v>11</v>
      </c>
      <c r="Q12186" s="37">
        <v>86</v>
      </c>
      <c r="R12186" s="36">
        <v>0</v>
      </c>
      <c r="S12186" s="39">
        <f t="shared" si="427"/>
        <v>86</v>
      </c>
      <c r="T12186" s="34" t="s">
        <v>29</v>
      </c>
      <c r="U12186" s="12">
        <f>((alpha*(beta^speed))*(speed^ceta))</f>
        <v>154.24356452024776</v>
      </c>
      <c r="V12186" s="8">
        <f t="shared" si="428"/>
        <v>86</v>
      </c>
    </row>
    <row r="12187" spans="1:22">
      <c r="A12187" s="34" t="s">
        <v>20</v>
      </c>
      <c r="B12187" s="34" t="s">
        <v>78</v>
      </c>
      <c r="C12187" s="5" t="s">
        <v>208</v>
      </c>
      <c r="D12187" s="35" t="s">
        <v>87</v>
      </c>
      <c r="E12187" s="36" t="s">
        <v>15</v>
      </c>
      <c r="F12187" s="37">
        <v>50</v>
      </c>
      <c r="G12187" s="38">
        <v>0</v>
      </c>
      <c r="H12187" s="34">
        <v>0.97863113225626452</v>
      </c>
      <c r="I12187" s="35">
        <v>0.89945865454359852</v>
      </c>
      <c r="J12187" s="35">
        <v>7.1838716986331317</v>
      </c>
      <c r="K12187" s="35">
        <v>0.76383897046102822</v>
      </c>
      <c r="L12187" s="35">
        <v>0.26659815375137608</v>
      </c>
      <c r="M12187" s="35">
        <v>7.4515700794844486E-2</v>
      </c>
      <c r="N12187" s="35">
        <v>0</v>
      </c>
      <c r="O12187" s="35">
        <v>0</v>
      </c>
      <c r="P12187" s="36">
        <v>11</v>
      </c>
      <c r="Q12187" s="37">
        <v>86</v>
      </c>
      <c r="R12187" s="36">
        <v>10</v>
      </c>
      <c r="S12187" s="39">
        <f t="shared" si="427"/>
        <v>86</v>
      </c>
      <c r="T12187" s="34" t="s">
        <v>44</v>
      </c>
      <c r="U12187" s="12">
        <f>(alpha+(beta/(1+EXP((((-1)*ceta)+(delta*LN(speed)))+(epsilon*speed)))))</f>
        <v>0.90719928860729859</v>
      </c>
      <c r="V12187" s="8">
        <f t="shared" si="428"/>
        <v>86</v>
      </c>
    </row>
    <row r="12188" spans="1:22">
      <c r="A12188" s="34" t="s">
        <v>20</v>
      </c>
      <c r="B12188" s="34" t="s">
        <v>78</v>
      </c>
      <c r="C12188" s="5" t="s">
        <v>208</v>
      </c>
      <c r="D12188" s="35" t="s">
        <v>87</v>
      </c>
      <c r="E12188" s="36" t="s">
        <v>16</v>
      </c>
      <c r="F12188" s="37">
        <v>50</v>
      </c>
      <c r="G12188" s="38">
        <v>0</v>
      </c>
      <c r="H12188" s="34">
        <v>0.99345270852299539</v>
      </c>
      <c r="I12188" s="35">
        <v>326.96227626520948</v>
      </c>
      <c r="J12188" s="35">
        <v>-1.7709799310102035</v>
      </c>
      <c r="K12188" s="35">
        <v>40.112126531513645</v>
      </c>
      <c r="L12188" s="35">
        <v>-0.57716144378674339</v>
      </c>
      <c r="M12188" s="35">
        <v>0</v>
      </c>
      <c r="N12188" s="35">
        <v>0</v>
      </c>
      <c r="O12188" s="35">
        <v>0</v>
      </c>
      <c r="P12188" s="36">
        <v>11</v>
      </c>
      <c r="Q12188" s="37">
        <v>86</v>
      </c>
      <c r="R12188" s="36">
        <v>1</v>
      </c>
      <c r="S12188" s="39">
        <f t="shared" si="427"/>
        <v>86</v>
      </c>
      <c r="T12188" s="34" t="s">
        <v>30</v>
      </c>
      <c r="U12188" s="12">
        <f>((alpha*(speed^beta))+(ceta*(speed^delta)))</f>
        <v>3.1899245870473059</v>
      </c>
      <c r="V12188" s="8">
        <f t="shared" si="428"/>
        <v>86</v>
      </c>
    </row>
    <row r="12189" spans="1:22">
      <c r="A12189" s="34" t="s">
        <v>20</v>
      </c>
      <c r="B12189" s="34" t="s">
        <v>78</v>
      </c>
      <c r="C12189" s="5" t="s">
        <v>208</v>
      </c>
      <c r="D12189" s="35" t="s">
        <v>87</v>
      </c>
      <c r="E12189" s="36" t="s">
        <v>14</v>
      </c>
      <c r="F12189" s="37">
        <v>50</v>
      </c>
      <c r="G12189" s="38">
        <v>0</v>
      </c>
      <c r="H12189" s="34">
        <v>0.99231377815163002</v>
      </c>
      <c r="I12189" s="35">
        <v>0.19370002149550367</v>
      </c>
      <c r="J12189" s="35">
        <v>-1.1170733735902179</v>
      </c>
      <c r="K12189" s="35">
        <v>6.2562263705374169E-2</v>
      </c>
      <c r="L12189" s="35">
        <v>1.0457821307122661</v>
      </c>
      <c r="M12189" s="35">
        <v>0</v>
      </c>
      <c r="N12189" s="35">
        <v>0</v>
      </c>
      <c r="O12189" s="35">
        <v>0</v>
      </c>
      <c r="P12189" s="36">
        <v>11</v>
      </c>
      <c r="Q12189" s="37">
        <v>86</v>
      </c>
      <c r="R12189" s="36">
        <v>8</v>
      </c>
      <c r="S12189" s="39">
        <f t="shared" si="427"/>
        <v>86</v>
      </c>
      <c r="T12189" s="34" t="s">
        <v>40</v>
      </c>
      <c r="U12189" s="12">
        <f>(alpha-(beta*EXP(((-1)*ceta)*(speed^delta))))</f>
        <v>0.19522352641347146</v>
      </c>
      <c r="V12189" s="8">
        <f t="shared" si="428"/>
        <v>86</v>
      </c>
    </row>
    <row r="12190" spans="1:22">
      <c r="A12190" s="34" t="s">
        <v>20</v>
      </c>
      <c r="B12190" s="34" t="s">
        <v>78</v>
      </c>
      <c r="C12190" s="5" t="s">
        <v>208</v>
      </c>
      <c r="D12190" s="35" t="s">
        <v>87</v>
      </c>
      <c r="E12190" s="36" t="s">
        <v>18</v>
      </c>
      <c r="F12190" s="37">
        <v>50</v>
      </c>
      <c r="G12190" s="38">
        <v>0</v>
      </c>
      <c r="H12190" s="34">
        <v>0.98052963328955589</v>
      </c>
      <c r="I12190" s="35">
        <v>1.0398159253787875</v>
      </c>
      <c r="J12190" s="35">
        <v>0.28352870802575181</v>
      </c>
      <c r="K12190" s="35">
        <v>-2.0740645330505863E-3</v>
      </c>
      <c r="L12190" s="35">
        <v>0</v>
      </c>
      <c r="M12190" s="35">
        <v>0</v>
      </c>
      <c r="N12190" s="35">
        <v>0</v>
      </c>
      <c r="O12190" s="35">
        <v>0</v>
      </c>
      <c r="P12190" s="36">
        <v>11</v>
      </c>
      <c r="Q12190" s="37">
        <v>86</v>
      </c>
      <c r="R12190" s="36">
        <v>5</v>
      </c>
      <c r="S12190" s="39">
        <f t="shared" si="427"/>
        <v>86</v>
      </c>
      <c r="T12190" s="34" t="s">
        <v>36</v>
      </c>
      <c r="U12190" s="12">
        <f>(1/(((ceta*(speed^2))+(beta*speed))+alpha))</f>
        <v>9.9171879804376542E-2</v>
      </c>
      <c r="V12190" s="8">
        <f t="shared" si="428"/>
        <v>86</v>
      </c>
    </row>
    <row r="12191" spans="1:22">
      <c r="A12191" s="34" t="s">
        <v>20</v>
      </c>
      <c r="B12191" s="34" t="s">
        <v>78</v>
      </c>
      <c r="C12191" s="5" t="s">
        <v>208</v>
      </c>
      <c r="D12191" s="35" t="s">
        <v>87</v>
      </c>
      <c r="E12191" s="36" t="s">
        <v>17</v>
      </c>
      <c r="F12191" s="37">
        <v>50</v>
      </c>
      <c r="G12191" s="38">
        <v>0</v>
      </c>
      <c r="H12191" s="34">
        <v>0.95649755185738095</v>
      </c>
      <c r="I12191" s="35">
        <v>1990.5778529033378</v>
      </c>
      <c r="J12191" s="35">
        <v>1.0084757553397024</v>
      </c>
      <c r="K12191" s="35">
        <v>-0.72233325614332022</v>
      </c>
      <c r="L12191" s="35">
        <v>0</v>
      </c>
      <c r="M12191" s="35">
        <v>0</v>
      </c>
      <c r="N12191" s="35">
        <v>0</v>
      </c>
      <c r="O12191" s="35">
        <v>0</v>
      </c>
      <c r="P12191" s="36">
        <v>11</v>
      </c>
      <c r="Q12191" s="37">
        <v>86</v>
      </c>
      <c r="R12191" s="36">
        <v>0</v>
      </c>
      <c r="S12191" s="39">
        <f t="shared" si="427"/>
        <v>86</v>
      </c>
      <c r="T12191" s="34" t="s">
        <v>29</v>
      </c>
      <c r="U12191" s="12">
        <f>((alpha*(beta^speed))*(speed^ceta))</f>
        <v>164.76172160673656</v>
      </c>
      <c r="V12191" s="8">
        <f t="shared" si="428"/>
        <v>86</v>
      </c>
    </row>
    <row r="12192" spans="1:22">
      <c r="A12192" s="34" t="s">
        <v>20</v>
      </c>
      <c r="B12192" s="34" t="s">
        <v>78</v>
      </c>
      <c r="C12192" s="5" t="s">
        <v>208</v>
      </c>
      <c r="D12192" s="35" t="s">
        <v>87</v>
      </c>
      <c r="E12192" s="36" t="s">
        <v>15</v>
      </c>
      <c r="F12192" s="37">
        <v>100</v>
      </c>
      <c r="G12192" s="38">
        <v>0</v>
      </c>
      <c r="H12192" s="34">
        <v>0.96524710965893779</v>
      </c>
      <c r="I12192" s="35">
        <v>0.9992633944836391</v>
      </c>
      <c r="J12192" s="35">
        <v>4.3318477209294581</v>
      </c>
      <c r="K12192" s="35">
        <v>3.1215500272497652</v>
      </c>
      <c r="L12192" s="35">
        <v>0.79203455751959606</v>
      </c>
      <c r="M12192" s="35">
        <v>7.0127011088431168E-2</v>
      </c>
      <c r="N12192" s="35">
        <v>0</v>
      </c>
      <c r="O12192" s="35">
        <v>0</v>
      </c>
      <c r="P12192" s="36">
        <v>11</v>
      </c>
      <c r="Q12192" s="37">
        <v>86</v>
      </c>
      <c r="R12192" s="36">
        <v>10</v>
      </c>
      <c r="S12192" s="39">
        <f t="shared" si="427"/>
        <v>86</v>
      </c>
      <c r="T12192" s="34" t="s">
        <v>44</v>
      </c>
      <c r="U12192" s="12">
        <f>(alpha+(beta/(1+EXP((((-1)*ceta)+(delta*LN(speed)))+(epsilon*speed)))))</f>
        <v>1.0061859168560878</v>
      </c>
      <c r="V12192" s="8">
        <f t="shared" si="428"/>
        <v>86</v>
      </c>
    </row>
    <row r="12193" spans="1:22">
      <c r="A12193" s="34" t="s">
        <v>20</v>
      </c>
      <c r="B12193" s="34" t="s">
        <v>78</v>
      </c>
      <c r="C12193" s="5" t="s">
        <v>208</v>
      </c>
      <c r="D12193" s="35" t="s">
        <v>87</v>
      </c>
      <c r="E12193" s="36" t="s">
        <v>16</v>
      </c>
      <c r="F12193" s="37">
        <v>100</v>
      </c>
      <c r="G12193" s="38">
        <v>0</v>
      </c>
      <c r="H12193" s="34">
        <v>0.98952391408198259</v>
      </c>
      <c r="I12193" s="35">
        <v>355.83659889802829</v>
      </c>
      <c r="J12193" s="35">
        <v>-1.8961368910681058</v>
      </c>
      <c r="K12193" s="35">
        <v>48.40708983673229</v>
      </c>
      <c r="L12193" s="35">
        <v>-0.59630576283599401</v>
      </c>
      <c r="M12193" s="35">
        <v>0</v>
      </c>
      <c r="N12193" s="35">
        <v>0</v>
      </c>
      <c r="O12193" s="35">
        <v>0</v>
      </c>
      <c r="P12193" s="36">
        <v>11</v>
      </c>
      <c r="Q12193" s="37">
        <v>86</v>
      </c>
      <c r="R12193" s="36">
        <v>1</v>
      </c>
      <c r="S12193" s="39">
        <f t="shared" si="427"/>
        <v>86</v>
      </c>
      <c r="T12193" s="34" t="s">
        <v>30</v>
      </c>
      <c r="U12193" s="12">
        <f>((alpha*(speed^beta))+(ceta*(speed^delta)))</f>
        <v>3.4754556409331641</v>
      </c>
      <c r="V12193" s="8">
        <f t="shared" si="428"/>
        <v>86</v>
      </c>
    </row>
    <row r="12194" spans="1:22">
      <c r="A12194" s="34" t="s">
        <v>20</v>
      </c>
      <c r="B12194" s="34" t="s">
        <v>78</v>
      </c>
      <c r="C12194" s="5" t="s">
        <v>208</v>
      </c>
      <c r="D12194" s="35" t="s">
        <v>87</v>
      </c>
      <c r="E12194" s="36" t="s">
        <v>14</v>
      </c>
      <c r="F12194" s="37">
        <v>100</v>
      </c>
      <c r="G12194" s="38">
        <v>0</v>
      </c>
      <c r="H12194" s="34">
        <v>0.99294233981216429</v>
      </c>
      <c r="I12194" s="35">
        <v>0.18447471399721344</v>
      </c>
      <c r="J12194" s="35">
        <v>-1.3089643037577832</v>
      </c>
      <c r="K12194" s="35">
        <v>0.10277310686884704</v>
      </c>
      <c r="L12194" s="35">
        <v>0.91680741562687051</v>
      </c>
      <c r="M12194" s="35">
        <v>0</v>
      </c>
      <c r="N12194" s="35">
        <v>0</v>
      </c>
      <c r="O12194" s="35">
        <v>0</v>
      </c>
      <c r="P12194" s="36">
        <v>11</v>
      </c>
      <c r="Q12194" s="37">
        <v>86</v>
      </c>
      <c r="R12194" s="36">
        <v>8</v>
      </c>
      <c r="S12194" s="39">
        <f t="shared" si="427"/>
        <v>86</v>
      </c>
      <c r="T12194" s="34" t="s">
        <v>40</v>
      </c>
      <c r="U12194" s="12">
        <f>(alpha-(beta*EXP(((-1)*ceta)*(speed^delta))))</f>
        <v>0.18740592512246643</v>
      </c>
      <c r="V12194" s="8">
        <f t="shared" si="428"/>
        <v>86</v>
      </c>
    </row>
    <row r="12195" spans="1:22">
      <c r="A12195" s="34" t="s">
        <v>20</v>
      </c>
      <c r="B12195" s="34" t="s">
        <v>78</v>
      </c>
      <c r="C12195" s="5" t="s">
        <v>208</v>
      </c>
      <c r="D12195" s="35" t="s">
        <v>87</v>
      </c>
      <c r="E12195" s="36" t="s">
        <v>18</v>
      </c>
      <c r="F12195" s="37">
        <v>100</v>
      </c>
      <c r="G12195" s="38">
        <v>0</v>
      </c>
      <c r="H12195" s="34">
        <v>0.97607842628060693</v>
      </c>
      <c r="I12195" s="35">
        <v>1.2386198755705922</v>
      </c>
      <c r="J12195" s="35">
        <v>0.25732226952582959</v>
      </c>
      <c r="K12195" s="35">
        <v>-1.8016922848976737E-3</v>
      </c>
      <c r="L12195" s="35">
        <v>0</v>
      </c>
      <c r="M12195" s="35">
        <v>0</v>
      </c>
      <c r="N12195" s="35">
        <v>0</v>
      </c>
      <c r="O12195" s="35">
        <v>0</v>
      </c>
      <c r="P12195" s="36">
        <v>11</v>
      </c>
      <c r="Q12195" s="37">
        <v>86</v>
      </c>
      <c r="R12195" s="36">
        <v>5</v>
      </c>
      <c r="S12195" s="39">
        <f t="shared" si="427"/>
        <v>86</v>
      </c>
      <c r="T12195" s="34" t="s">
        <v>36</v>
      </c>
      <c r="U12195" s="12">
        <f>(1/(((ceta*(speed^2))+(beta*speed))+alpha))</f>
        <v>9.9571653543123972E-2</v>
      </c>
      <c r="V12195" s="8">
        <f t="shared" si="428"/>
        <v>86</v>
      </c>
    </row>
    <row r="12196" spans="1:22">
      <c r="A12196" s="34" t="s">
        <v>20</v>
      </c>
      <c r="B12196" s="34" t="s">
        <v>78</v>
      </c>
      <c r="C12196" s="5" t="s">
        <v>208</v>
      </c>
      <c r="D12196" s="35" t="s">
        <v>87</v>
      </c>
      <c r="E12196" s="36" t="s">
        <v>17</v>
      </c>
      <c r="F12196" s="37">
        <v>100</v>
      </c>
      <c r="G12196" s="38">
        <v>0</v>
      </c>
      <c r="H12196" s="34">
        <v>0.94342030756753492</v>
      </c>
      <c r="I12196" s="35">
        <v>1796.0238665010743</v>
      </c>
      <c r="J12196" s="35">
        <v>1.0064099647883451</v>
      </c>
      <c r="K12196" s="35">
        <v>-0.64670823953071177</v>
      </c>
      <c r="L12196" s="35">
        <v>0</v>
      </c>
      <c r="M12196" s="35">
        <v>0</v>
      </c>
      <c r="N12196" s="35">
        <v>0</v>
      </c>
      <c r="O12196" s="35">
        <v>0</v>
      </c>
      <c r="P12196" s="36">
        <v>11</v>
      </c>
      <c r="Q12196" s="37">
        <v>86</v>
      </c>
      <c r="R12196" s="36">
        <v>0</v>
      </c>
      <c r="S12196" s="39">
        <f t="shared" si="427"/>
        <v>86</v>
      </c>
      <c r="T12196" s="34" t="s">
        <v>29</v>
      </c>
      <c r="U12196" s="12">
        <f>((alpha*(beta^speed))*(speed^ceta))</f>
        <v>174.54195734899147</v>
      </c>
      <c r="V12196" s="8">
        <f t="shared" si="428"/>
        <v>86</v>
      </c>
    </row>
    <row r="12197" spans="1:22">
      <c r="A12197" s="34" t="s">
        <v>20</v>
      </c>
      <c r="B12197" s="34" t="s">
        <v>78</v>
      </c>
      <c r="C12197" s="5" t="s">
        <v>208</v>
      </c>
      <c r="D12197" s="35" t="s">
        <v>87</v>
      </c>
      <c r="E12197" s="36" t="s">
        <v>15</v>
      </c>
      <c r="F12197" s="37">
        <v>0</v>
      </c>
      <c r="G12197" s="38">
        <v>-0.06</v>
      </c>
      <c r="H12197" s="34">
        <v>0.98099296277124481</v>
      </c>
      <c r="I12197" s="35">
        <v>0.10669182630564039</v>
      </c>
      <c r="J12197" s="35">
        <v>3.5325507858333705</v>
      </c>
      <c r="K12197" s="35">
        <v>4.997721528713293</v>
      </c>
      <c r="L12197" s="35">
        <v>1.921292624306455</v>
      </c>
      <c r="M12197" s="35">
        <v>-5.3255481428952697E-3</v>
      </c>
      <c r="N12197" s="35">
        <v>0</v>
      </c>
      <c r="O12197" s="35">
        <v>0</v>
      </c>
      <c r="P12197" s="36">
        <v>11</v>
      </c>
      <c r="Q12197" s="37">
        <v>86</v>
      </c>
      <c r="R12197" s="36">
        <v>10</v>
      </c>
      <c r="S12197" s="39">
        <f t="shared" si="427"/>
        <v>86</v>
      </c>
      <c r="T12197" s="34" t="s">
        <v>44</v>
      </c>
      <c r="U12197" s="12">
        <f>(alpha+(beta/(1+EXP((((-1)*ceta)+(delta*LN(speed)))+(epsilon*speed)))))</f>
        <v>0.25862310727836069</v>
      </c>
      <c r="V12197" s="8">
        <f t="shared" si="428"/>
        <v>86</v>
      </c>
    </row>
    <row r="12198" spans="1:22">
      <c r="A12198" s="34" t="s">
        <v>20</v>
      </c>
      <c r="B12198" s="34" t="s">
        <v>78</v>
      </c>
      <c r="C12198" s="5" t="s">
        <v>208</v>
      </c>
      <c r="D12198" s="35" t="s">
        <v>87</v>
      </c>
      <c r="E12198" s="36" t="s">
        <v>16</v>
      </c>
      <c r="F12198" s="37">
        <v>0</v>
      </c>
      <c r="G12198" s="38">
        <v>-0.06</v>
      </c>
      <c r="H12198" s="34">
        <v>0.98944395167164434</v>
      </c>
      <c r="I12198" s="35">
        <v>-0.8444369815195879</v>
      </c>
      <c r="J12198" s="35">
        <v>64.849437180993078</v>
      </c>
      <c r="K12198" s="35">
        <v>0.99007215300142426</v>
      </c>
      <c r="L12198" s="35">
        <v>1.1703969016766702</v>
      </c>
      <c r="M12198" s="35">
        <v>-7.6712271428410329E-4</v>
      </c>
      <c r="N12198" s="35">
        <v>0</v>
      </c>
      <c r="O12198" s="35">
        <v>0</v>
      </c>
      <c r="P12198" s="36">
        <v>11</v>
      </c>
      <c r="Q12198" s="37">
        <v>86</v>
      </c>
      <c r="R12198" s="36">
        <v>10</v>
      </c>
      <c r="S12198" s="39">
        <f t="shared" si="427"/>
        <v>86</v>
      </c>
      <c r="T12198" s="34" t="s">
        <v>44</v>
      </c>
      <c r="U12198" s="12">
        <f>(alpha+(beta/(1+EXP((((-1)*ceta)+(delta*LN(speed)))+(epsilon*speed)))))</f>
        <v>0.15479356528186849</v>
      </c>
      <c r="V12198" s="8">
        <f t="shared" si="428"/>
        <v>86</v>
      </c>
    </row>
    <row r="12199" spans="1:22">
      <c r="A12199" s="34" t="s">
        <v>20</v>
      </c>
      <c r="B12199" s="34" t="s">
        <v>78</v>
      </c>
      <c r="C12199" s="5" t="s">
        <v>208</v>
      </c>
      <c r="D12199" s="35" t="s">
        <v>87</v>
      </c>
      <c r="E12199" s="36" t="s">
        <v>14</v>
      </c>
      <c r="F12199" s="37">
        <v>0</v>
      </c>
      <c r="G12199" s="38">
        <v>-0.06</v>
      </c>
      <c r="H12199" s="34">
        <v>0.99207780851033678</v>
      </c>
      <c r="I12199" s="35">
        <v>3.2446737367185601</v>
      </c>
      <c r="J12199" s="35">
        <v>-5.8716137825191144</v>
      </c>
      <c r="K12199" s="35">
        <v>-1.3498128478275739</v>
      </c>
      <c r="L12199" s="35">
        <v>0</v>
      </c>
      <c r="M12199" s="35">
        <v>0</v>
      </c>
      <c r="N12199" s="35">
        <v>0</v>
      </c>
      <c r="O12199" s="35">
        <v>0</v>
      </c>
      <c r="P12199" s="36">
        <v>11</v>
      </c>
      <c r="Q12199" s="37">
        <v>86</v>
      </c>
      <c r="R12199" s="36">
        <v>13</v>
      </c>
      <c r="S12199" s="39">
        <f t="shared" si="427"/>
        <v>86</v>
      </c>
      <c r="T12199" s="34" t="s">
        <v>50</v>
      </c>
      <c r="U12199" s="12">
        <f>EXP((alpha+(beta/speed))+(ceta*LN(speed)))</f>
        <v>5.8651856452359506E-2</v>
      </c>
      <c r="V12199" s="8">
        <f t="shared" si="428"/>
        <v>86</v>
      </c>
    </row>
    <row r="12200" spans="1:22">
      <c r="A12200" s="34" t="s">
        <v>20</v>
      </c>
      <c r="B12200" s="34" t="s">
        <v>78</v>
      </c>
      <c r="C12200" s="5" t="s">
        <v>208</v>
      </c>
      <c r="D12200" s="35" t="s">
        <v>87</v>
      </c>
      <c r="E12200" s="36" t="s">
        <v>18</v>
      </c>
      <c r="F12200" s="37">
        <v>0</v>
      </c>
      <c r="G12200" s="38">
        <v>-0.06</v>
      </c>
      <c r="H12200" s="34">
        <v>0.98741107838609898</v>
      </c>
      <c r="I12200" s="35">
        <v>0.61045849823303322</v>
      </c>
      <c r="J12200" s="35">
        <v>0.34034183573921617</v>
      </c>
      <c r="K12200" s="35">
        <v>-1.0064222302470923E-3</v>
      </c>
      <c r="L12200" s="35">
        <v>0</v>
      </c>
      <c r="M12200" s="35">
        <v>0</v>
      </c>
      <c r="N12200" s="35">
        <v>0</v>
      </c>
      <c r="O12200" s="35">
        <v>0</v>
      </c>
      <c r="P12200" s="36">
        <v>11</v>
      </c>
      <c r="Q12200" s="37">
        <v>86</v>
      </c>
      <c r="R12200" s="36">
        <v>5</v>
      </c>
      <c r="S12200" s="39">
        <f t="shared" si="427"/>
        <v>86</v>
      </c>
      <c r="T12200" s="34" t="s">
        <v>36</v>
      </c>
      <c r="U12200" s="12">
        <f>(1/(((ceta*(speed^2))+(beta*speed))+alpha))</f>
        <v>4.4570514508160304E-2</v>
      </c>
      <c r="V12200" s="8">
        <f t="shared" si="428"/>
        <v>86</v>
      </c>
    </row>
    <row r="12201" spans="1:22">
      <c r="A12201" s="34" t="s">
        <v>20</v>
      </c>
      <c r="B12201" s="34" t="s">
        <v>78</v>
      </c>
      <c r="C12201" s="5" t="s">
        <v>208</v>
      </c>
      <c r="D12201" s="35" t="s">
        <v>87</v>
      </c>
      <c r="E12201" s="36" t="s">
        <v>17</v>
      </c>
      <c r="F12201" s="37">
        <v>0</v>
      </c>
      <c r="G12201" s="38">
        <v>-0.06</v>
      </c>
      <c r="H12201" s="34">
        <v>0.97825174911496049</v>
      </c>
      <c r="I12201" s="35">
        <v>1544.79322476585</v>
      </c>
      <c r="J12201" s="35">
        <v>0.98211253630263684</v>
      </c>
      <c r="K12201" s="35">
        <v>-0.7386129099056834</v>
      </c>
      <c r="L12201" s="35">
        <v>0</v>
      </c>
      <c r="M12201" s="35">
        <v>0</v>
      </c>
      <c r="N12201" s="35">
        <v>0</v>
      </c>
      <c r="O12201" s="35">
        <v>0</v>
      </c>
      <c r="P12201" s="36">
        <v>11</v>
      </c>
      <c r="Q12201" s="37">
        <v>86</v>
      </c>
      <c r="R12201" s="36">
        <v>0</v>
      </c>
      <c r="S12201" s="39">
        <f t="shared" si="427"/>
        <v>86</v>
      </c>
      <c r="T12201" s="34" t="s">
        <v>29</v>
      </c>
      <c r="U12201" s="12">
        <f>((alpha*(beta^speed))*(speed^ceta))</f>
        <v>12.186885442411434</v>
      </c>
      <c r="V12201" s="8">
        <f t="shared" si="428"/>
        <v>86</v>
      </c>
    </row>
    <row r="12202" spans="1:22">
      <c r="A12202" s="34" t="s">
        <v>20</v>
      </c>
      <c r="B12202" s="34" t="s">
        <v>78</v>
      </c>
      <c r="C12202" s="5" t="s">
        <v>208</v>
      </c>
      <c r="D12202" s="35" t="s">
        <v>87</v>
      </c>
      <c r="E12202" s="36" t="s">
        <v>15</v>
      </c>
      <c r="F12202" s="37">
        <v>50</v>
      </c>
      <c r="G12202" s="38">
        <v>-0.06</v>
      </c>
      <c r="H12202" s="34">
        <v>0.97723244286459654</v>
      </c>
      <c r="I12202" s="35">
        <v>0.17063999381184342</v>
      </c>
      <c r="J12202" s="35">
        <v>6.26294642393185</v>
      </c>
      <c r="K12202" s="35">
        <v>1.5791235908009089</v>
      </c>
      <c r="L12202" s="35">
        <v>0.81675388987747055</v>
      </c>
      <c r="M12202" s="35">
        <v>3.2559597276106043E-2</v>
      </c>
      <c r="N12202" s="35">
        <v>0</v>
      </c>
      <c r="O12202" s="35">
        <v>0</v>
      </c>
      <c r="P12202" s="36">
        <v>11</v>
      </c>
      <c r="Q12202" s="37">
        <v>86</v>
      </c>
      <c r="R12202" s="36">
        <v>10</v>
      </c>
      <c r="S12202" s="39">
        <f t="shared" si="427"/>
        <v>86</v>
      </c>
      <c r="T12202" s="34" t="s">
        <v>44</v>
      </c>
      <c r="U12202" s="12">
        <f>(alpha+(beta/(1+EXP((((-1)*ceta)+(delta*LN(speed)))+(epsilon*speed)))))</f>
        <v>0.21885022673704363</v>
      </c>
      <c r="V12202" s="8">
        <f t="shared" si="428"/>
        <v>86</v>
      </c>
    </row>
    <row r="12203" spans="1:22">
      <c r="A12203" s="34" t="s">
        <v>20</v>
      </c>
      <c r="B12203" s="34" t="s">
        <v>78</v>
      </c>
      <c r="C12203" s="5" t="s">
        <v>208</v>
      </c>
      <c r="D12203" s="35" t="s">
        <v>87</v>
      </c>
      <c r="E12203" s="36" t="s">
        <v>16</v>
      </c>
      <c r="F12203" s="37">
        <v>50</v>
      </c>
      <c r="G12203" s="38">
        <v>-0.06</v>
      </c>
      <c r="H12203" s="34">
        <v>0.9852456652976036</v>
      </c>
      <c r="I12203" s="35">
        <v>-0.98563602181232968</v>
      </c>
      <c r="J12203" s="35">
        <v>69.978264429425934</v>
      </c>
      <c r="K12203" s="35">
        <v>0.70809980299492359</v>
      </c>
      <c r="L12203" s="35">
        <v>1.1002471359789141</v>
      </c>
      <c r="M12203" s="35">
        <v>-2.9624428783119213E-4</v>
      </c>
      <c r="N12203" s="35">
        <v>0</v>
      </c>
      <c r="O12203" s="35">
        <v>0</v>
      </c>
      <c r="P12203" s="36">
        <v>11</v>
      </c>
      <c r="Q12203" s="37">
        <v>86</v>
      </c>
      <c r="R12203" s="36">
        <v>10</v>
      </c>
      <c r="S12203" s="39">
        <f t="shared" si="427"/>
        <v>86</v>
      </c>
      <c r="T12203" s="34" t="s">
        <v>44</v>
      </c>
      <c r="U12203" s="12">
        <f>(alpha+(beta/(1+EXP((((-1)*ceta)+(delta*LN(speed)))+(epsilon*speed)))))</f>
        <v>8.2060456333156839E-2</v>
      </c>
      <c r="V12203" s="8">
        <f t="shared" si="428"/>
        <v>86</v>
      </c>
    </row>
    <row r="12204" spans="1:22">
      <c r="A12204" s="34" t="s">
        <v>20</v>
      </c>
      <c r="B12204" s="34" t="s">
        <v>78</v>
      </c>
      <c r="C12204" s="5" t="s">
        <v>208</v>
      </c>
      <c r="D12204" s="35" t="s">
        <v>87</v>
      </c>
      <c r="E12204" s="36" t="s">
        <v>14</v>
      </c>
      <c r="F12204" s="37">
        <v>50</v>
      </c>
      <c r="G12204" s="38">
        <v>-0.06</v>
      </c>
      <c r="H12204" s="34">
        <v>0.99544064305496127</v>
      </c>
      <c r="I12204" s="35">
        <v>4.1648763452586106E-2</v>
      </c>
      <c r="J12204" s="35">
        <v>-2.933532515265131</v>
      </c>
      <c r="K12204" s="35">
        <v>0.48154039311045804</v>
      </c>
      <c r="L12204" s="35">
        <v>0.53176430712038603</v>
      </c>
      <c r="M12204" s="35">
        <v>0</v>
      </c>
      <c r="N12204" s="35">
        <v>0</v>
      </c>
      <c r="O12204" s="35">
        <v>0</v>
      </c>
      <c r="P12204" s="36">
        <v>11</v>
      </c>
      <c r="Q12204" s="37">
        <v>86</v>
      </c>
      <c r="R12204" s="36">
        <v>8</v>
      </c>
      <c r="S12204" s="39">
        <f t="shared" si="427"/>
        <v>86</v>
      </c>
      <c r="T12204" s="34" t="s">
        <v>40</v>
      </c>
      <c r="U12204" s="12">
        <f>(alpha-(beta*EXP(((-1)*ceta)*(speed^delta))))</f>
        <v>5.8758012718613473E-2</v>
      </c>
      <c r="V12204" s="8">
        <f t="shared" si="428"/>
        <v>86</v>
      </c>
    </row>
    <row r="12205" spans="1:22">
      <c r="A12205" s="34" t="s">
        <v>20</v>
      </c>
      <c r="B12205" s="34" t="s">
        <v>78</v>
      </c>
      <c r="C12205" s="5" t="s">
        <v>208</v>
      </c>
      <c r="D12205" s="35" t="s">
        <v>87</v>
      </c>
      <c r="E12205" s="36" t="s">
        <v>18</v>
      </c>
      <c r="F12205" s="37">
        <v>50</v>
      </c>
      <c r="G12205" s="38">
        <v>-0.06</v>
      </c>
      <c r="H12205" s="34">
        <v>0.98961113813481949</v>
      </c>
      <c r="I12205" s="35">
        <v>0.73871220666957027</v>
      </c>
      <c r="J12205" s="35">
        <v>0.34265594567398389</v>
      </c>
      <c r="K12205" s="35">
        <v>-8.5286638791910133E-4</v>
      </c>
      <c r="L12205" s="35">
        <v>0</v>
      </c>
      <c r="M12205" s="35">
        <v>0</v>
      </c>
      <c r="N12205" s="35">
        <v>0</v>
      </c>
      <c r="O12205" s="35">
        <v>0</v>
      </c>
      <c r="P12205" s="36">
        <v>11</v>
      </c>
      <c r="Q12205" s="37">
        <v>86</v>
      </c>
      <c r="R12205" s="36">
        <v>5</v>
      </c>
      <c r="S12205" s="39">
        <f t="shared" si="427"/>
        <v>86</v>
      </c>
      <c r="T12205" s="34" t="s">
        <v>36</v>
      </c>
      <c r="U12205" s="12">
        <f>(1/(((ceta*(speed^2))+(beta*speed))+alpha))</f>
        <v>4.1842188143683873E-2</v>
      </c>
      <c r="V12205" s="8">
        <f t="shared" si="428"/>
        <v>86</v>
      </c>
    </row>
    <row r="12206" spans="1:22">
      <c r="A12206" s="34" t="s">
        <v>20</v>
      </c>
      <c r="B12206" s="34" t="s">
        <v>78</v>
      </c>
      <c r="C12206" s="5" t="s">
        <v>208</v>
      </c>
      <c r="D12206" s="35" t="s">
        <v>87</v>
      </c>
      <c r="E12206" s="36" t="s">
        <v>17</v>
      </c>
      <c r="F12206" s="37">
        <v>50</v>
      </c>
      <c r="G12206" s="38">
        <v>-0.06</v>
      </c>
      <c r="H12206" s="34">
        <v>0.96922263589828794</v>
      </c>
      <c r="I12206" s="35">
        <v>1258.0643329667223</v>
      </c>
      <c r="J12206" s="35">
        <v>0.97908552000963878</v>
      </c>
      <c r="K12206" s="35">
        <v>-0.6581603693071143</v>
      </c>
      <c r="L12206" s="35">
        <v>0</v>
      </c>
      <c r="M12206" s="35">
        <v>0</v>
      </c>
      <c r="N12206" s="35">
        <v>0</v>
      </c>
      <c r="O12206" s="35">
        <v>0</v>
      </c>
      <c r="P12206" s="36">
        <v>11</v>
      </c>
      <c r="Q12206" s="37">
        <v>86</v>
      </c>
      <c r="R12206" s="36">
        <v>0</v>
      </c>
      <c r="S12206" s="39">
        <f t="shared" si="427"/>
        <v>86</v>
      </c>
      <c r="T12206" s="34" t="s">
        <v>29</v>
      </c>
      <c r="U12206" s="12">
        <f>((alpha*(beta^speed))*(speed^ceta))</f>
        <v>10.890971394219392</v>
      </c>
      <c r="V12206" s="8">
        <f t="shared" si="428"/>
        <v>86</v>
      </c>
    </row>
    <row r="12207" spans="1:22">
      <c r="A12207" s="34" t="s">
        <v>20</v>
      </c>
      <c r="B12207" s="34" t="s">
        <v>78</v>
      </c>
      <c r="C12207" s="5" t="s">
        <v>208</v>
      </c>
      <c r="D12207" s="35" t="s">
        <v>87</v>
      </c>
      <c r="E12207" s="36" t="s">
        <v>15</v>
      </c>
      <c r="F12207" s="37">
        <v>100</v>
      </c>
      <c r="G12207" s="38">
        <v>-0.06</v>
      </c>
      <c r="H12207" s="34">
        <v>0.96475258781233775</v>
      </c>
      <c r="I12207" s="35">
        <v>0.18034835225553966</v>
      </c>
      <c r="J12207" s="35">
        <v>3.1787881577696568</v>
      </c>
      <c r="K12207" s="35">
        <v>3.5701544182484062</v>
      </c>
      <c r="L12207" s="35">
        <v>1.144400231386306</v>
      </c>
      <c r="M12207" s="35">
        <v>3.4402027876038466E-2</v>
      </c>
      <c r="N12207" s="35">
        <v>0</v>
      </c>
      <c r="O12207" s="35">
        <v>0</v>
      </c>
      <c r="P12207" s="36">
        <v>11</v>
      </c>
      <c r="Q12207" s="37">
        <v>86</v>
      </c>
      <c r="R12207" s="36">
        <v>10</v>
      </c>
      <c r="S12207" s="39">
        <f t="shared" si="427"/>
        <v>86</v>
      </c>
      <c r="T12207" s="34" t="s">
        <v>44</v>
      </c>
      <c r="U12207" s="12">
        <f>(alpha+(beta/(1+EXP((((-1)*ceta)+(delta*LN(speed)))+(epsilon*speed)))))</f>
        <v>0.21576125955005365</v>
      </c>
      <c r="V12207" s="8">
        <f t="shared" si="428"/>
        <v>86</v>
      </c>
    </row>
    <row r="12208" spans="1:22">
      <c r="A12208" s="34" t="s">
        <v>20</v>
      </c>
      <c r="B12208" s="34" t="s">
        <v>78</v>
      </c>
      <c r="C12208" s="5" t="s">
        <v>208</v>
      </c>
      <c r="D12208" s="35" t="s">
        <v>87</v>
      </c>
      <c r="E12208" s="36" t="s">
        <v>16</v>
      </c>
      <c r="F12208" s="37">
        <v>100</v>
      </c>
      <c r="G12208" s="38">
        <v>-0.06</v>
      </c>
      <c r="H12208" s="34">
        <v>0.97978534082693181</v>
      </c>
      <c r="I12208" s="35">
        <v>-1.0437275726498421</v>
      </c>
      <c r="J12208" s="35">
        <v>60.331484481038196</v>
      </c>
      <c r="K12208" s="35">
        <v>0.80306765217286036</v>
      </c>
      <c r="L12208" s="35">
        <v>1.0765826657688069</v>
      </c>
      <c r="M12208" s="35">
        <v>-1.104753805340768E-4</v>
      </c>
      <c r="N12208" s="35">
        <v>0</v>
      </c>
      <c r="O12208" s="35">
        <v>0</v>
      </c>
      <c r="P12208" s="36">
        <v>11</v>
      </c>
      <c r="Q12208" s="37">
        <v>86</v>
      </c>
      <c r="R12208" s="36">
        <v>10</v>
      </c>
      <c r="S12208" s="39">
        <f t="shared" si="427"/>
        <v>86</v>
      </c>
      <c r="T12208" s="34" t="s">
        <v>44</v>
      </c>
      <c r="U12208" s="12">
        <f>(alpha+(beta/(1+EXP((((-1)*ceta)+(delta*LN(speed)))+(epsilon*speed)))))</f>
        <v>5.9775290287102933E-2</v>
      </c>
      <c r="V12208" s="8">
        <f t="shared" si="428"/>
        <v>86</v>
      </c>
    </row>
    <row r="12209" spans="1:22">
      <c r="A12209" s="34" t="s">
        <v>20</v>
      </c>
      <c r="B12209" s="34" t="s">
        <v>78</v>
      </c>
      <c r="C12209" s="5" t="s">
        <v>208</v>
      </c>
      <c r="D12209" s="35" t="s">
        <v>87</v>
      </c>
      <c r="E12209" s="36" t="s">
        <v>14</v>
      </c>
      <c r="F12209" s="37">
        <v>100</v>
      </c>
      <c r="G12209" s="38">
        <v>-0.06</v>
      </c>
      <c r="H12209" s="34">
        <v>0.99626877343660702</v>
      </c>
      <c r="I12209" s="35">
        <v>3.6796343687944932E-2</v>
      </c>
      <c r="J12209" s="35">
        <v>-3.9347506513740407</v>
      </c>
      <c r="K12209" s="35">
        <v>0.66120331351424833</v>
      </c>
      <c r="L12209" s="35">
        <v>0.46871918331075874</v>
      </c>
      <c r="M12209" s="35">
        <v>0</v>
      </c>
      <c r="N12209" s="35">
        <v>0</v>
      </c>
      <c r="O12209" s="35">
        <v>0</v>
      </c>
      <c r="P12209" s="36">
        <v>11</v>
      </c>
      <c r="Q12209" s="37">
        <v>86</v>
      </c>
      <c r="R12209" s="36">
        <v>8</v>
      </c>
      <c r="S12209" s="39">
        <f t="shared" si="427"/>
        <v>86</v>
      </c>
      <c r="T12209" s="34" t="s">
        <v>40</v>
      </c>
      <c r="U12209" s="12">
        <f>(alpha-(beta*EXP(((-1)*ceta)*(speed^delta))))</f>
        <v>5.5776139371655264E-2</v>
      </c>
      <c r="V12209" s="8">
        <f t="shared" si="428"/>
        <v>86</v>
      </c>
    </row>
    <row r="12210" spans="1:22">
      <c r="A12210" s="34" t="s">
        <v>20</v>
      </c>
      <c r="B12210" s="34" t="s">
        <v>78</v>
      </c>
      <c r="C12210" s="5" t="s">
        <v>208</v>
      </c>
      <c r="D12210" s="35" t="s">
        <v>87</v>
      </c>
      <c r="E12210" s="36" t="s">
        <v>18</v>
      </c>
      <c r="F12210" s="37">
        <v>100</v>
      </c>
      <c r="G12210" s="38">
        <v>-0.06</v>
      </c>
      <c r="H12210" s="34">
        <v>0.98389983145155568</v>
      </c>
      <c r="I12210" s="35">
        <v>0.90020517420464019</v>
      </c>
      <c r="J12210" s="35">
        <v>-2.1273055783679951</v>
      </c>
      <c r="K12210" s="35">
        <v>-0.92596555974774253</v>
      </c>
      <c r="L12210" s="35">
        <v>0</v>
      </c>
      <c r="M12210" s="35">
        <v>0</v>
      </c>
      <c r="N12210" s="35">
        <v>0</v>
      </c>
      <c r="O12210" s="35">
        <v>0</v>
      </c>
      <c r="P12210" s="36">
        <v>11</v>
      </c>
      <c r="Q12210" s="37">
        <v>86</v>
      </c>
      <c r="R12210" s="36">
        <v>13</v>
      </c>
      <c r="S12210" s="39">
        <f t="shared" si="427"/>
        <v>86</v>
      </c>
      <c r="T12210" s="34" t="s">
        <v>50</v>
      </c>
      <c r="U12210" s="12">
        <f>EXP((alpha+(beta/speed))+(ceta*LN(speed)))</f>
        <v>3.8808999061999777E-2</v>
      </c>
      <c r="V12210" s="8">
        <f t="shared" si="428"/>
        <v>86</v>
      </c>
    </row>
    <row r="12211" spans="1:22">
      <c r="A12211" s="34" t="s">
        <v>20</v>
      </c>
      <c r="B12211" s="34" t="s">
        <v>78</v>
      </c>
      <c r="C12211" s="5" t="s">
        <v>208</v>
      </c>
      <c r="D12211" s="35" t="s">
        <v>87</v>
      </c>
      <c r="E12211" s="36" t="s">
        <v>17</v>
      </c>
      <c r="F12211" s="37">
        <v>100</v>
      </c>
      <c r="G12211" s="38">
        <v>-0.06</v>
      </c>
      <c r="H12211" s="34">
        <v>0.95645462610742449</v>
      </c>
      <c r="I12211" s="35">
        <v>1031.4491742321475</v>
      </c>
      <c r="J12211" s="35">
        <v>0.97685599678631208</v>
      </c>
      <c r="K12211" s="35">
        <v>-0.57751352963349989</v>
      </c>
      <c r="L12211" s="35">
        <v>0</v>
      </c>
      <c r="M12211" s="35">
        <v>0</v>
      </c>
      <c r="N12211" s="35">
        <v>0</v>
      </c>
      <c r="O12211" s="35">
        <v>0</v>
      </c>
      <c r="P12211" s="36">
        <v>11</v>
      </c>
      <c r="Q12211" s="37">
        <v>86</v>
      </c>
      <c r="R12211" s="36">
        <v>0</v>
      </c>
      <c r="S12211" s="39">
        <f t="shared" si="427"/>
        <v>86</v>
      </c>
      <c r="T12211" s="34" t="s">
        <v>29</v>
      </c>
      <c r="U12211" s="12">
        <f>((alpha*(beta^speed))*(speed^ceta))</f>
        <v>10.511769740841926</v>
      </c>
      <c r="V12211" s="8">
        <f t="shared" si="428"/>
        <v>86</v>
      </c>
    </row>
    <row r="12212" spans="1:22">
      <c r="A12212" s="34" t="s">
        <v>20</v>
      </c>
      <c r="B12212" s="34" t="s">
        <v>78</v>
      </c>
      <c r="C12212" s="5" t="s">
        <v>208</v>
      </c>
      <c r="D12212" s="35" t="s">
        <v>87</v>
      </c>
      <c r="E12212" s="36" t="s">
        <v>15</v>
      </c>
      <c r="F12212" s="37">
        <v>0</v>
      </c>
      <c r="G12212" s="38">
        <v>-0.04</v>
      </c>
      <c r="H12212" s="34">
        <v>0.98809905800205056</v>
      </c>
      <c r="I12212" s="35">
        <v>0.53118411731765691</v>
      </c>
      <c r="J12212" s="35">
        <v>4.8519511811040941</v>
      </c>
      <c r="K12212" s="35">
        <v>1.0239114312921953</v>
      </c>
      <c r="L12212" s="35">
        <v>0.17536246176519948</v>
      </c>
      <c r="M12212" s="35">
        <v>8.8498790078639464E-2</v>
      </c>
      <c r="N12212" s="35">
        <v>0</v>
      </c>
      <c r="O12212" s="35">
        <v>0</v>
      </c>
      <c r="P12212" s="36">
        <v>11</v>
      </c>
      <c r="Q12212" s="37">
        <v>86</v>
      </c>
      <c r="R12212" s="36">
        <v>10</v>
      </c>
      <c r="S12212" s="39">
        <f t="shared" si="427"/>
        <v>86</v>
      </c>
      <c r="T12212" s="34" t="s">
        <v>44</v>
      </c>
      <c r="U12212" s="12">
        <f>(alpha+(beta/(1+EXP((((-1)*ceta)+(delta*LN(speed)))+(epsilon*speed)))))</f>
        <v>0.5342440579808988</v>
      </c>
      <c r="V12212" s="8">
        <f t="shared" si="428"/>
        <v>86</v>
      </c>
    </row>
    <row r="12213" spans="1:22">
      <c r="A12213" s="34" t="s">
        <v>20</v>
      </c>
      <c r="B12213" s="34" t="s">
        <v>78</v>
      </c>
      <c r="C12213" s="5" t="s">
        <v>208</v>
      </c>
      <c r="D12213" s="35" t="s">
        <v>87</v>
      </c>
      <c r="E12213" s="36" t="s">
        <v>16</v>
      </c>
      <c r="F12213" s="37">
        <v>0</v>
      </c>
      <c r="G12213" s="38">
        <v>-0.04</v>
      </c>
      <c r="H12213" s="34">
        <v>0.98918799118666811</v>
      </c>
      <c r="I12213" s="35">
        <v>-0.66229889794278773</v>
      </c>
      <c r="J12213" s="35">
        <v>116.64060289098694</v>
      </c>
      <c r="K12213" s="35">
        <v>0.40209076536088312</v>
      </c>
      <c r="L12213" s="35">
        <v>1.1320176332524483</v>
      </c>
      <c r="M12213" s="35">
        <v>-6.6210582433397431E-4</v>
      </c>
      <c r="N12213" s="35">
        <v>0</v>
      </c>
      <c r="O12213" s="35">
        <v>0</v>
      </c>
      <c r="P12213" s="36">
        <v>11</v>
      </c>
      <c r="Q12213" s="37">
        <v>86</v>
      </c>
      <c r="R12213" s="36">
        <v>10</v>
      </c>
      <c r="S12213" s="39">
        <f t="shared" si="427"/>
        <v>86</v>
      </c>
      <c r="T12213" s="34" t="s">
        <v>44</v>
      </c>
      <c r="U12213" s="12">
        <f>(alpha+(beta/(1+EXP((((-1)*ceta)+(delta*LN(speed)))+(epsilon*speed)))))</f>
        <v>0.51775613664893472</v>
      </c>
      <c r="V12213" s="8">
        <f t="shared" si="428"/>
        <v>86</v>
      </c>
    </row>
    <row r="12214" spans="1:22">
      <c r="A12214" s="34" t="s">
        <v>20</v>
      </c>
      <c r="B12214" s="34" t="s">
        <v>78</v>
      </c>
      <c r="C12214" s="5" t="s">
        <v>208</v>
      </c>
      <c r="D12214" s="35" t="s">
        <v>87</v>
      </c>
      <c r="E12214" s="36" t="s">
        <v>14</v>
      </c>
      <c r="F12214" s="37">
        <v>0</v>
      </c>
      <c r="G12214" s="38">
        <v>-0.04</v>
      </c>
      <c r="H12214" s="34">
        <v>0.99002258445724489</v>
      </c>
      <c r="I12214" s="35">
        <v>8.0568223939739614</v>
      </c>
      <c r="J12214" s="35">
        <v>1.002662468114784</v>
      </c>
      <c r="K12214" s="35">
        <v>-1.0449509621139155</v>
      </c>
      <c r="L12214" s="35">
        <v>0</v>
      </c>
      <c r="M12214" s="35">
        <v>0</v>
      </c>
      <c r="N12214" s="35">
        <v>0</v>
      </c>
      <c r="O12214" s="35">
        <v>0</v>
      </c>
      <c r="P12214" s="36">
        <v>11</v>
      </c>
      <c r="Q12214" s="37">
        <v>86</v>
      </c>
      <c r="R12214" s="36">
        <v>0</v>
      </c>
      <c r="S12214" s="39">
        <f t="shared" si="427"/>
        <v>86</v>
      </c>
      <c r="T12214" s="34" t="s">
        <v>29</v>
      </c>
      <c r="U12214" s="12">
        <f>((alpha*(beta^speed))*(speed^ceta))</f>
        <v>9.6386678593116545E-2</v>
      </c>
      <c r="V12214" s="8">
        <f t="shared" si="428"/>
        <v>86</v>
      </c>
    </row>
    <row r="12215" spans="1:22">
      <c r="A12215" s="34" t="s">
        <v>20</v>
      </c>
      <c r="B12215" s="34" t="s">
        <v>78</v>
      </c>
      <c r="C12215" s="5" t="s">
        <v>208</v>
      </c>
      <c r="D12215" s="35" t="s">
        <v>87</v>
      </c>
      <c r="E12215" s="36" t="s">
        <v>18</v>
      </c>
      <c r="F12215" s="37">
        <v>0</v>
      </c>
      <c r="G12215" s="38">
        <v>-0.04</v>
      </c>
      <c r="H12215" s="34">
        <v>0.98540476748359962</v>
      </c>
      <c r="I12215" s="35">
        <v>-1.0220678452938801E-6</v>
      </c>
      <c r="J12215" s="35">
        <v>2.0073386971252837E-4</v>
      </c>
      <c r="K12215" s="35">
        <v>-1.3152163314234676E-2</v>
      </c>
      <c r="L12215" s="35">
        <v>0.35423990997054661</v>
      </c>
      <c r="M12215" s="35">
        <v>0</v>
      </c>
      <c r="N12215" s="35">
        <v>0</v>
      </c>
      <c r="O12215" s="35">
        <v>0</v>
      </c>
      <c r="P12215" s="36">
        <v>11</v>
      </c>
      <c r="Q12215" s="37">
        <v>86</v>
      </c>
      <c r="R12215" s="36">
        <v>14</v>
      </c>
      <c r="S12215" s="39">
        <f t="shared" si="427"/>
        <v>86</v>
      </c>
      <c r="T12215" s="34" t="s">
        <v>51</v>
      </c>
      <c r="U12215" s="12">
        <f>(((alpha*(speed^3))+(beta*(speed^2))+(ceta*speed))+delta)</f>
        <v>5.7689179933980206E-2</v>
      </c>
      <c r="V12215" s="8">
        <f t="shared" si="428"/>
        <v>86</v>
      </c>
    </row>
    <row r="12216" spans="1:22">
      <c r="A12216" s="34" t="s">
        <v>20</v>
      </c>
      <c r="B12216" s="34" t="s">
        <v>78</v>
      </c>
      <c r="C12216" s="5" t="s">
        <v>208</v>
      </c>
      <c r="D12216" s="35" t="s">
        <v>87</v>
      </c>
      <c r="E12216" s="36" t="s">
        <v>17</v>
      </c>
      <c r="F12216" s="37">
        <v>0</v>
      </c>
      <c r="G12216" s="38">
        <v>-0.04</v>
      </c>
      <c r="H12216" s="34">
        <v>0.97286564799717379</v>
      </c>
      <c r="I12216" s="35">
        <v>9.0291882003393589</v>
      </c>
      <c r="J12216" s="35">
        <v>-5.2429672548558663</v>
      </c>
      <c r="K12216" s="35">
        <v>-1.2588603418474977</v>
      </c>
      <c r="L12216" s="35">
        <v>0</v>
      </c>
      <c r="M12216" s="35">
        <v>0</v>
      </c>
      <c r="N12216" s="35">
        <v>0</v>
      </c>
      <c r="O12216" s="35">
        <v>0</v>
      </c>
      <c r="P12216" s="36">
        <v>11</v>
      </c>
      <c r="Q12216" s="37">
        <v>86</v>
      </c>
      <c r="R12216" s="36">
        <v>13</v>
      </c>
      <c r="S12216" s="39">
        <f t="shared" si="427"/>
        <v>86</v>
      </c>
      <c r="T12216" s="34" t="s">
        <v>50</v>
      </c>
      <c r="U12216" s="12">
        <f>EXP((alpha+(beta/speed))+(ceta*LN(speed)))</f>
        <v>28.812874103690817</v>
      </c>
      <c r="V12216" s="8">
        <f t="shared" si="428"/>
        <v>86</v>
      </c>
    </row>
    <row r="12217" spans="1:22">
      <c r="A12217" s="34" t="s">
        <v>20</v>
      </c>
      <c r="B12217" s="34" t="s">
        <v>78</v>
      </c>
      <c r="C12217" s="5" t="s">
        <v>208</v>
      </c>
      <c r="D12217" s="35" t="s">
        <v>87</v>
      </c>
      <c r="E12217" s="36" t="s">
        <v>15</v>
      </c>
      <c r="F12217" s="37">
        <v>50</v>
      </c>
      <c r="G12217" s="38">
        <v>-0.04</v>
      </c>
      <c r="H12217" s="34">
        <v>0.97782745517778424</v>
      </c>
      <c r="I12217" s="35">
        <v>0.25619941585792155</v>
      </c>
      <c r="J12217" s="35">
        <v>2.9900682473176188</v>
      </c>
      <c r="K12217" s="35">
        <v>6.861168106588841</v>
      </c>
      <c r="L12217" s="35">
        <v>2.4272209888264724</v>
      </c>
      <c r="M12217" s="35">
        <v>-8.701425893915999E-3</v>
      </c>
      <c r="N12217" s="35">
        <v>0</v>
      </c>
      <c r="O12217" s="35">
        <v>0</v>
      </c>
      <c r="P12217" s="36">
        <v>11</v>
      </c>
      <c r="Q12217" s="37">
        <v>86</v>
      </c>
      <c r="R12217" s="36">
        <v>10</v>
      </c>
      <c r="S12217" s="39">
        <f t="shared" si="427"/>
        <v>86</v>
      </c>
      <c r="T12217" s="34" t="s">
        <v>44</v>
      </c>
      <c r="U12217" s="12">
        <f>(alpha+(beta/(1+EXP((((-1)*ceta)+(delta*LN(speed)))+(epsilon*speed)))))</f>
        <v>0.37306091924044826</v>
      </c>
      <c r="V12217" s="8">
        <f t="shared" si="428"/>
        <v>86</v>
      </c>
    </row>
    <row r="12218" spans="1:22">
      <c r="A12218" s="34" t="s">
        <v>20</v>
      </c>
      <c r="B12218" s="34" t="s">
        <v>78</v>
      </c>
      <c r="C12218" s="5" t="s">
        <v>208</v>
      </c>
      <c r="D12218" s="35" t="s">
        <v>87</v>
      </c>
      <c r="E12218" s="36" t="s">
        <v>16</v>
      </c>
      <c r="F12218" s="37">
        <v>50</v>
      </c>
      <c r="G12218" s="38">
        <v>-0.04</v>
      </c>
      <c r="H12218" s="34">
        <v>0.98437514726519582</v>
      </c>
      <c r="I12218" s="35">
        <v>83.437070970981921</v>
      </c>
      <c r="J12218" s="35">
        <v>0.98284372505992657</v>
      </c>
      <c r="K12218" s="35">
        <v>-0.82666461259393798</v>
      </c>
      <c r="L12218" s="35">
        <v>0</v>
      </c>
      <c r="M12218" s="35">
        <v>0</v>
      </c>
      <c r="N12218" s="35">
        <v>0</v>
      </c>
      <c r="O12218" s="35">
        <v>0</v>
      </c>
      <c r="P12218" s="36">
        <v>11</v>
      </c>
      <c r="Q12218" s="37">
        <v>86</v>
      </c>
      <c r="R12218" s="36">
        <v>0</v>
      </c>
      <c r="S12218" s="39">
        <f t="shared" si="427"/>
        <v>86</v>
      </c>
      <c r="T12218" s="34" t="s">
        <v>29</v>
      </c>
      <c r="U12218" s="12">
        <f>((alpha*(beta^speed))*(speed^ceta))</f>
        <v>0.47406947699403168</v>
      </c>
      <c r="V12218" s="8">
        <f t="shared" si="428"/>
        <v>86</v>
      </c>
    </row>
    <row r="12219" spans="1:22">
      <c r="A12219" s="34" t="s">
        <v>20</v>
      </c>
      <c r="B12219" s="34" t="s">
        <v>78</v>
      </c>
      <c r="C12219" s="5" t="s">
        <v>208</v>
      </c>
      <c r="D12219" s="35" t="s">
        <v>87</v>
      </c>
      <c r="E12219" s="36" t="s">
        <v>14</v>
      </c>
      <c r="F12219" s="37">
        <v>50</v>
      </c>
      <c r="G12219" s="38">
        <v>-0.04</v>
      </c>
      <c r="H12219" s="34">
        <v>0.99133099055428453</v>
      </c>
      <c r="I12219" s="35">
        <v>2.6150980113790916</v>
      </c>
      <c r="J12219" s="35">
        <v>-2.901889175091894</v>
      </c>
      <c r="K12219" s="35">
        <v>-1.1713520350226092</v>
      </c>
      <c r="L12219" s="35">
        <v>0</v>
      </c>
      <c r="M12219" s="35">
        <v>0</v>
      </c>
      <c r="N12219" s="35">
        <v>0</v>
      </c>
      <c r="O12219" s="35">
        <v>0</v>
      </c>
      <c r="P12219" s="36">
        <v>11</v>
      </c>
      <c r="Q12219" s="37">
        <v>86</v>
      </c>
      <c r="R12219" s="36">
        <v>13</v>
      </c>
      <c r="S12219" s="39">
        <f t="shared" si="427"/>
        <v>86</v>
      </c>
      <c r="T12219" s="34" t="s">
        <v>50</v>
      </c>
      <c r="U12219" s="12">
        <f>EXP((alpha+(beta/speed))+(ceta*LN(speed)))</f>
        <v>7.1629114815258146E-2</v>
      </c>
      <c r="V12219" s="8">
        <f t="shared" si="428"/>
        <v>86</v>
      </c>
    </row>
    <row r="12220" spans="1:22">
      <c r="A12220" s="34" t="s">
        <v>20</v>
      </c>
      <c r="B12220" s="34" t="s">
        <v>78</v>
      </c>
      <c r="C12220" s="5" t="s">
        <v>208</v>
      </c>
      <c r="D12220" s="35" t="s">
        <v>87</v>
      </c>
      <c r="E12220" s="36" t="s">
        <v>18</v>
      </c>
      <c r="F12220" s="37">
        <v>50</v>
      </c>
      <c r="G12220" s="38">
        <v>-0.04</v>
      </c>
      <c r="H12220" s="34">
        <v>0.98626505226765782</v>
      </c>
      <c r="I12220" s="35">
        <v>0.88300842291895032</v>
      </c>
      <c r="J12220" s="35">
        <v>0.30833683266529271</v>
      </c>
      <c r="K12220" s="35">
        <v>-8.0899030753696572E-4</v>
      </c>
      <c r="L12220" s="35">
        <v>0</v>
      </c>
      <c r="M12220" s="35">
        <v>0</v>
      </c>
      <c r="N12220" s="35">
        <v>0</v>
      </c>
      <c r="O12220" s="35">
        <v>0</v>
      </c>
      <c r="P12220" s="36">
        <v>11</v>
      </c>
      <c r="Q12220" s="37">
        <v>86</v>
      </c>
      <c r="R12220" s="36">
        <v>5</v>
      </c>
      <c r="S12220" s="39">
        <f t="shared" si="427"/>
        <v>86</v>
      </c>
      <c r="T12220" s="34" t="s">
        <v>36</v>
      </c>
      <c r="U12220" s="12">
        <f>(1/(((ceta*(speed^2))+(beta*speed))+alpha))</f>
        <v>4.6692569829503705E-2</v>
      </c>
      <c r="V12220" s="8">
        <f t="shared" si="428"/>
        <v>86</v>
      </c>
    </row>
    <row r="12221" spans="1:22">
      <c r="A12221" s="34" t="s">
        <v>20</v>
      </c>
      <c r="B12221" s="34" t="s">
        <v>78</v>
      </c>
      <c r="C12221" s="5" t="s">
        <v>208</v>
      </c>
      <c r="D12221" s="35" t="s">
        <v>87</v>
      </c>
      <c r="E12221" s="36" t="s">
        <v>17</v>
      </c>
      <c r="F12221" s="37">
        <v>50</v>
      </c>
      <c r="G12221" s="38">
        <v>-0.04</v>
      </c>
      <c r="H12221" s="34">
        <v>0.96089846618432329</v>
      </c>
      <c r="I12221" s="35">
        <v>1374.3233969597418</v>
      </c>
      <c r="J12221" s="35">
        <v>0.98518611333544681</v>
      </c>
      <c r="K12221" s="35">
        <v>-0.64647982207211363</v>
      </c>
      <c r="L12221" s="35">
        <v>0</v>
      </c>
      <c r="M12221" s="35">
        <v>0</v>
      </c>
      <c r="N12221" s="35">
        <v>0</v>
      </c>
      <c r="O12221" s="35">
        <v>0</v>
      </c>
      <c r="P12221" s="36">
        <v>11</v>
      </c>
      <c r="Q12221" s="37">
        <v>86</v>
      </c>
      <c r="R12221" s="36">
        <v>0</v>
      </c>
      <c r="S12221" s="39">
        <f t="shared" si="427"/>
        <v>86</v>
      </c>
      <c r="T12221" s="34" t="s">
        <v>29</v>
      </c>
      <c r="U12221" s="12">
        <f>((alpha*(beta^speed))*(speed^ceta))</f>
        <v>21.381932058757393</v>
      </c>
      <c r="V12221" s="8">
        <f t="shared" si="428"/>
        <v>86</v>
      </c>
    </row>
    <row r="12222" spans="1:22">
      <c r="A12222" s="34" t="s">
        <v>20</v>
      </c>
      <c r="B12222" s="34" t="s">
        <v>78</v>
      </c>
      <c r="C12222" s="5" t="s">
        <v>208</v>
      </c>
      <c r="D12222" s="35" t="s">
        <v>87</v>
      </c>
      <c r="E12222" s="36" t="s">
        <v>15</v>
      </c>
      <c r="F12222" s="37">
        <v>100</v>
      </c>
      <c r="G12222" s="38">
        <v>-0.04</v>
      </c>
      <c r="H12222" s="34">
        <v>0.96409513263801216</v>
      </c>
      <c r="I12222" s="35">
        <v>0.15981168066093751</v>
      </c>
      <c r="J12222" s="35">
        <v>3.2013096062780324</v>
      </c>
      <c r="K12222" s="35">
        <v>6.2615196963920203</v>
      </c>
      <c r="L12222" s="35">
        <v>2.1951195845124283</v>
      </c>
      <c r="M12222" s="35">
        <v>-7.466691080146956E-3</v>
      </c>
      <c r="N12222" s="35">
        <v>0</v>
      </c>
      <c r="O12222" s="35">
        <v>0</v>
      </c>
      <c r="P12222" s="36">
        <v>11</v>
      </c>
      <c r="Q12222" s="37">
        <v>86</v>
      </c>
      <c r="R12222" s="36">
        <v>10</v>
      </c>
      <c r="S12222" s="39">
        <f t="shared" si="427"/>
        <v>86</v>
      </c>
      <c r="T12222" s="34" t="s">
        <v>44</v>
      </c>
      <c r="U12222" s="12">
        <f>(alpha+(beta/(1+EXP((((-1)*ceta)+(delta*LN(speed)))+(epsilon*speed)))))</f>
        <v>0.33090666582851413</v>
      </c>
      <c r="V12222" s="8">
        <f t="shared" si="428"/>
        <v>86</v>
      </c>
    </row>
    <row r="12223" spans="1:22">
      <c r="A12223" s="34" t="s">
        <v>20</v>
      </c>
      <c r="B12223" s="34" t="s">
        <v>78</v>
      </c>
      <c r="C12223" s="5" t="s">
        <v>208</v>
      </c>
      <c r="D12223" s="35" t="s">
        <v>87</v>
      </c>
      <c r="E12223" s="36" t="s">
        <v>16</v>
      </c>
      <c r="F12223" s="37">
        <v>100</v>
      </c>
      <c r="G12223" s="38">
        <v>-0.04</v>
      </c>
      <c r="H12223" s="34">
        <v>0.9801381309869025</v>
      </c>
      <c r="I12223" s="35">
        <v>-1.3467653991628141</v>
      </c>
      <c r="J12223" s="35">
        <v>141.69216872893531</v>
      </c>
      <c r="K12223" s="35">
        <v>-0.27457188454024439</v>
      </c>
      <c r="L12223" s="35">
        <v>0.92786237022869544</v>
      </c>
      <c r="M12223" s="35">
        <v>3.8182571947406352E-4</v>
      </c>
      <c r="N12223" s="35">
        <v>0</v>
      </c>
      <c r="O12223" s="35">
        <v>0</v>
      </c>
      <c r="P12223" s="36">
        <v>11</v>
      </c>
      <c r="Q12223" s="37">
        <v>86</v>
      </c>
      <c r="R12223" s="36">
        <v>10</v>
      </c>
      <c r="S12223" s="39">
        <f t="shared" si="427"/>
        <v>86</v>
      </c>
      <c r="T12223" s="34" t="s">
        <v>44</v>
      </c>
      <c r="U12223" s="12">
        <f>(alpha+(beta/(1+EXP((((-1)*ceta)+(delta*LN(speed)))+(epsilon*speed)))))</f>
        <v>0.30443881249295179</v>
      </c>
      <c r="V12223" s="8">
        <f t="shared" si="428"/>
        <v>86</v>
      </c>
    </row>
    <row r="12224" spans="1:22">
      <c r="A12224" s="34" t="s">
        <v>20</v>
      </c>
      <c r="B12224" s="34" t="s">
        <v>78</v>
      </c>
      <c r="C12224" s="5" t="s">
        <v>208</v>
      </c>
      <c r="D12224" s="35" t="s">
        <v>87</v>
      </c>
      <c r="E12224" s="36" t="s">
        <v>14</v>
      </c>
      <c r="F12224" s="37">
        <v>100</v>
      </c>
      <c r="G12224" s="38">
        <v>-0.04</v>
      </c>
      <c r="H12224" s="34">
        <v>0.99032276938594466</v>
      </c>
      <c r="I12224" s="35">
        <v>2.6166164273816892</v>
      </c>
      <c r="J12224" s="35">
        <v>-2.8134564792044441</v>
      </c>
      <c r="K12224" s="35">
        <v>-1.1872743233017826</v>
      </c>
      <c r="L12224" s="35">
        <v>0</v>
      </c>
      <c r="M12224" s="35">
        <v>0</v>
      </c>
      <c r="N12224" s="35">
        <v>0</v>
      </c>
      <c r="O12224" s="35">
        <v>0</v>
      </c>
      <c r="P12224" s="36">
        <v>11</v>
      </c>
      <c r="Q12224" s="37">
        <v>86</v>
      </c>
      <c r="R12224" s="36">
        <v>13</v>
      </c>
      <c r="S12224" s="39">
        <f t="shared" si="427"/>
        <v>86</v>
      </c>
      <c r="T12224" s="34" t="s">
        <v>50</v>
      </c>
      <c r="U12224" s="12">
        <f>EXP((alpha+(beta/speed))+(ceta*LN(speed)))</f>
        <v>6.689504671309103E-2</v>
      </c>
      <c r="V12224" s="8">
        <f t="shared" si="428"/>
        <v>86</v>
      </c>
    </row>
    <row r="12225" spans="1:22">
      <c r="A12225" s="34" t="s">
        <v>20</v>
      </c>
      <c r="B12225" s="34" t="s">
        <v>78</v>
      </c>
      <c r="C12225" s="5" t="s">
        <v>208</v>
      </c>
      <c r="D12225" s="35" t="s">
        <v>87</v>
      </c>
      <c r="E12225" s="36" t="s">
        <v>18</v>
      </c>
      <c r="F12225" s="37">
        <v>100</v>
      </c>
      <c r="G12225" s="38">
        <v>-0.04</v>
      </c>
      <c r="H12225" s="34">
        <v>0.98007817481160076</v>
      </c>
      <c r="I12225" s="35">
        <v>1.1368462704736868</v>
      </c>
      <c r="J12225" s="35">
        <v>0.29195404142777259</v>
      </c>
      <c r="K12225" s="35">
        <v>-5.5898858513217964E-4</v>
      </c>
      <c r="L12225" s="35">
        <v>0</v>
      </c>
      <c r="M12225" s="35">
        <v>0</v>
      </c>
      <c r="N12225" s="35">
        <v>0</v>
      </c>
      <c r="O12225" s="35">
        <v>0</v>
      </c>
      <c r="P12225" s="36">
        <v>11</v>
      </c>
      <c r="Q12225" s="37">
        <v>86</v>
      </c>
      <c r="R12225" s="36">
        <v>5</v>
      </c>
      <c r="S12225" s="39">
        <f t="shared" si="427"/>
        <v>86</v>
      </c>
      <c r="T12225" s="34" t="s">
        <v>36</v>
      </c>
      <c r="U12225" s="12">
        <f>(1/(((ceta*(speed^2))+(beta*speed))+alpha))</f>
        <v>4.5227146941662383E-2</v>
      </c>
      <c r="V12225" s="8">
        <f t="shared" si="428"/>
        <v>86</v>
      </c>
    </row>
    <row r="12226" spans="1:22">
      <c r="A12226" s="34" t="s">
        <v>20</v>
      </c>
      <c r="B12226" s="34" t="s">
        <v>78</v>
      </c>
      <c r="C12226" s="5" t="s">
        <v>208</v>
      </c>
      <c r="D12226" s="35" t="s">
        <v>87</v>
      </c>
      <c r="E12226" s="36" t="s">
        <v>17</v>
      </c>
      <c r="F12226" s="37">
        <v>100</v>
      </c>
      <c r="G12226" s="38">
        <v>-0.04</v>
      </c>
      <c r="H12226" s="34">
        <v>0.94921093897963871</v>
      </c>
      <c r="I12226" s="35">
        <v>1077.2801389243059</v>
      </c>
      <c r="J12226" s="35">
        <v>0.98131726701219812</v>
      </c>
      <c r="K12226" s="35">
        <v>-0.5330418767964894</v>
      </c>
      <c r="L12226" s="35">
        <v>0</v>
      </c>
      <c r="M12226" s="35">
        <v>0</v>
      </c>
      <c r="N12226" s="35">
        <v>0</v>
      </c>
      <c r="O12226" s="35">
        <v>0</v>
      </c>
      <c r="P12226" s="36">
        <v>11</v>
      </c>
      <c r="Q12226" s="37">
        <v>86</v>
      </c>
      <c r="R12226" s="36">
        <v>0</v>
      </c>
      <c r="S12226" s="39">
        <f t="shared" ref="S12226:S12289" si="429">V12226</f>
        <v>86</v>
      </c>
      <c r="T12226" s="34" t="s">
        <v>29</v>
      </c>
      <c r="U12226" s="12">
        <f>((alpha*(beta^speed))*(speed^ceta))</f>
        <v>19.804863969955942</v>
      </c>
      <c r="V12226" s="8">
        <f t="shared" ref="V12226:V12289" si="430">IF($V$1&lt;P12226,P12226,IF($V$1&gt;Q12226,Q12226,$V$1))</f>
        <v>86</v>
      </c>
    </row>
    <row r="12227" spans="1:22">
      <c r="A12227" s="34" t="s">
        <v>20</v>
      </c>
      <c r="B12227" s="34" t="s">
        <v>78</v>
      </c>
      <c r="C12227" s="5" t="s">
        <v>208</v>
      </c>
      <c r="D12227" s="35" t="s">
        <v>87</v>
      </c>
      <c r="E12227" s="36" t="s">
        <v>15</v>
      </c>
      <c r="F12227" s="37">
        <v>0</v>
      </c>
      <c r="G12227" s="38">
        <v>-0.02</v>
      </c>
      <c r="H12227" s="34">
        <v>0.98694719441635315</v>
      </c>
      <c r="I12227" s="35">
        <v>0.79704937298137313</v>
      </c>
      <c r="J12227" s="35">
        <v>5.1909232878236766</v>
      </c>
      <c r="K12227" s="35">
        <v>0.55995407408534859</v>
      </c>
      <c r="L12227" s="35">
        <v>5.0897707385121012E-2</v>
      </c>
      <c r="M12227" s="35">
        <v>8.7690433502818563E-2</v>
      </c>
      <c r="N12227" s="35">
        <v>0</v>
      </c>
      <c r="O12227" s="35">
        <v>0</v>
      </c>
      <c r="P12227" s="36">
        <v>11</v>
      </c>
      <c r="Q12227" s="37">
        <v>86</v>
      </c>
      <c r="R12227" s="36">
        <v>10</v>
      </c>
      <c r="S12227" s="39">
        <f t="shared" si="429"/>
        <v>86</v>
      </c>
      <c r="T12227" s="34" t="s">
        <v>44</v>
      </c>
      <c r="U12227" s="12">
        <f>(alpha+(beta/(1+EXP((((-1)*ceta)+(delta*LN(speed)))+(epsilon*speed)))))</f>
        <v>0.80089058261449275</v>
      </c>
      <c r="V12227" s="8">
        <f t="shared" si="430"/>
        <v>86</v>
      </c>
    </row>
    <row r="12228" spans="1:22">
      <c r="A12228" s="34" t="s">
        <v>20</v>
      </c>
      <c r="B12228" s="34" t="s">
        <v>78</v>
      </c>
      <c r="C12228" s="5" t="s">
        <v>208</v>
      </c>
      <c r="D12228" s="35" t="s">
        <v>87</v>
      </c>
      <c r="E12228" s="36" t="s">
        <v>16</v>
      </c>
      <c r="F12228" s="37">
        <v>0</v>
      </c>
      <c r="G12228" s="38">
        <v>-0.02</v>
      </c>
      <c r="H12228" s="34">
        <v>0.99326522425561226</v>
      </c>
      <c r="I12228" s="35">
        <v>163.68550418933202</v>
      </c>
      <c r="J12228" s="35">
        <v>-1.3124652929323588</v>
      </c>
      <c r="K12228" s="35">
        <v>24.847419444037364</v>
      </c>
      <c r="L12228" s="35">
        <v>-0.68104103293214224</v>
      </c>
      <c r="M12228" s="35">
        <v>0</v>
      </c>
      <c r="N12228" s="35">
        <v>0</v>
      </c>
      <c r="O12228" s="35">
        <v>0</v>
      </c>
      <c r="P12228" s="36">
        <v>11</v>
      </c>
      <c r="Q12228" s="37">
        <v>86</v>
      </c>
      <c r="R12228" s="36">
        <v>1</v>
      </c>
      <c r="S12228" s="39">
        <f t="shared" si="429"/>
        <v>86</v>
      </c>
      <c r="T12228" s="34" t="s">
        <v>30</v>
      </c>
      <c r="U12228" s="12">
        <f>((alpha*(speed^beta))+(ceta*(speed^delta)))</f>
        <v>1.6694165755872936</v>
      </c>
      <c r="V12228" s="8">
        <f t="shared" si="430"/>
        <v>86</v>
      </c>
    </row>
    <row r="12229" spans="1:22">
      <c r="A12229" s="34" t="s">
        <v>20</v>
      </c>
      <c r="B12229" s="34" t="s">
        <v>78</v>
      </c>
      <c r="C12229" s="5" t="s">
        <v>208</v>
      </c>
      <c r="D12229" s="35" t="s">
        <v>87</v>
      </c>
      <c r="E12229" s="36" t="s">
        <v>14</v>
      </c>
      <c r="F12229" s="37">
        <v>0</v>
      </c>
      <c r="G12229" s="38">
        <v>-0.02</v>
      </c>
      <c r="H12229" s="34">
        <v>0.98811546114821613</v>
      </c>
      <c r="I12229" s="35">
        <v>0.20606621500790967</v>
      </c>
      <c r="J12229" s="35">
        <v>-0.83560852793544871</v>
      </c>
      <c r="K12229" s="35">
        <v>2.1914468633426443E-2</v>
      </c>
      <c r="L12229" s="35">
        <v>1.345218962764809</v>
      </c>
      <c r="M12229" s="35">
        <v>0</v>
      </c>
      <c r="N12229" s="35">
        <v>0</v>
      </c>
      <c r="O12229" s="35">
        <v>0</v>
      </c>
      <c r="P12229" s="36">
        <v>11</v>
      </c>
      <c r="Q12229" s="37">
        <v>86</v>
      </c>
      <c r="R12229" s="36">
        <v>8</v>
      </c>
      <c r="S12229" s="39">
        <f t="shared" si="429"/>
        <v>86</v>
      </c>
      <c r="T12229" s="34" t="s">
        <v>40</v>
      </c>
      <c r="U12229" s="12">
        <f>(alpha-(beta*EXP(((-1)*ceta)*(speed^delta))))</f>
        <v>0.20619585971628115</v>
      </c>
      <c r="V12229" s="8">
        <f t="shared" si="430"/>
        <v>86</v>
      </c>
    </row>
    <row r="12230" spans="1:22">
      <c r="A12230" s="34" t="s">
        <v>20</v>
      </c>
      <c r="B12230" s="34" t="s">
        <v>78</v>
      </c>
      <c r="C12230" s="5" t="s">
        <v>208</v>
      </c>
      <c r="D12230" s="35" t="s">
        <v>87</v>
      </c>
      <c r="E12230" s="36" t="s">
        <v>18</v>
      </c>
      <c r="F12230" s="37">
        <v>0</v>
      </c>
      <c r="G12230" s="38">
        <v>-0.02</v>
      </c>
      <c r="H12230" s="34">
        <v>0.97801529387970398</v>
      </c>
      <c r="I12230" s="35">
        <v>-6.1314571410259911E-7</v>
      </c>
      <c r="J12230" s="35">
        <v>1.419974775707745E-4</v>
      </c>
      <c r="K12230" s="35">
        <v>-1.055960867969467E-2</v>
      </c>
      <c r="L12230" s="35">
        <v>0.33516632778534361</v>
      </c>
      <c r="M12230" s="35">
        <v>0</v>
      </c>
      <c r="N12230" s="35">
        <v>0</v>
      </c>
      <c r="O12230" s="35">
        <v>0</v>
      </c>
      <c r="P12230" s="36">
        <v>11</v>
      </c>
      <c r="Q12230" s="37">
        <v>86</v>
      </c>
      <c r="R12230" s="36">
        <v>14</v>
      </c>
      <c r="S12230" s="39">
        <f t="shared" si="429"/>
        <v>86</v>
      </c>
      <c r="T12230" s="34" t="s">
        <v>51</v>
      </c>
      <c r="U12230" s="12">
        <f>(((alpha*(speed^3))+(beta*(speed^2))+(ceta*speed))+delta)</f>
        <v>8.7258315115807394E-2</v>
      </c>
      <c r="V12230" s="8">
        <f t="shared" si="430"/>
        <v>86</v>
      </c>
    </row>
    <row r="12231" spans="1:22">
      <c r="A12231" s="34" t="s">
        <v>20</v>
      </c>
      <c r="B12231" s="34" t="s">
        <v>78</v>
      </c>
      <c r="C12231" s="5" t="s">
        <v>208</v>
      </c>
      <c r="D12231" s="35" t="s">
        <v>87</v>
      </c>
      <c r="E12231" s="36" t="s">
        <v>17</v>
      </c>
      <c r="F12231" s="37">
        <v>0</v>
      </c>
      <c r="G12231" s="38">
        <v>-0.02</v>
      </c>
      <c r="H12231" s="34">
        <v>0.96852221825161489</v>
      </c>
      <c r="I12231" s="35">
        <v>2660.9637904786832</v>
      </c>
      <c r="J12231" s="35">
        <v>1.0081822915149188</v>
      </c>
      <c r="K12231" s="35">
        <v>-0.93476228711752818</v>
      </c>
      <c r="L12231" s="35">
        <v>0</v>
      </c>
      <c r="M12231" s="35">
        <v>0</v>
      </c>
      <c r="N12231" s="35">
        <v>0</v>
      </c>
      <c r="O12231" s="35">
        <v>0</v>
      </c>
      <c r="P12231" s="36">
        <v>11</v>
      </c>
      <c r="Q12231" s="37">
        <v>86</v>
      </c>
      <c r="R12231" s="36">
        <v>0</v>
      </c>
      <c r="S12231" s="39">
        <f t="shared" si="429"/>
        <v>86</v>
      </c>
      <c r="T12231" s="34" t="s">
        <v>29</v>
      </c>
      <c r="U12231" s="12">
        <f>((alpha*(beta^speed))*(speed^ceta))</f>
        <v>83.387767831313042</v>
      </c>
      <c r="V12231" s="8">
        <f t="shared" si="430"/>
        <v>86</v>
      </c>
    </row>
    <row r="12232" spans="1:22">
      <c r="A12232" s="34" t="s">
        <v>20</v>
      </c>
      <c r="B12232" s="34" t="s">
        <v>78</v>
      </c>
      <c r="C12232" s="5" t="s">
        <v>208</v>
      </c>
      <c r="D12232" s="35" t="s">
        <v>87</v>
      </c>
      <c r="E12232" s="36" t="s">
        <v>15</v>
      </c>
      <c r="F12232" s="37">
        <v>50</v>
      </c>
      <c r="G12232" s="38">
        <v>-0.02</v>
      </c>
      <c r="H12232" s="34">
        <v>0.98074694834957166</v>
      </c>
      <c r="I12232" s="35">
        <v>0.81902650496059193</v>
      </c>
      <c r="J12232" s="35">
        <v>4.6477785245545808</v>
      </c>
      <c r="K12232" s="35">
        <v>0.86353408971393442</v>
      </c>
      <c r="L12232" s="35">
        <v>4.8655606121696927E-2</v>
      </c>
      <c r="M12232" s="35">
        <v>9.0779573012665357E-2</v>
      </c>
      <c r="N12232" s="35">
        <v>0</v>
      </c>
      <c r="O12232" s="35">
        <v>0</v>
      </c>
      <c r="P12232" s="36">
        <v>11</v>
      </c>
      <c r="Q12232" s="37">
        <v>86</v>
      </c>
      <c r="R12232" s="36">
        <v>10</v>
      </c>
      <c r="S12232" s="39">
        <f t="shared" si="429"/>
        <v>86</v>
      </c>
      <c r="T12232" s="34" t="s">
        <v>44</v>
      </c>
      <c r="U12232" s="12">
        <f>(alpha+(beta/(1+EXP((((-1)*ceta)+(delta*LN(speed)))+(epsilon*speed)))))</f>
        <v>0.82263441952674377</v>
      </c>
      <c r="V12232" s="8">
        <f t="shared" si="430"/>
        <v>86</v>
      </c>
    </row>
    <row r="12233" spans="1:22">
      <c r="A12233" s="34" t="s">
        <v>20</v>
      </c>
      <c r="B12233" s="34" t="s">
        <v>78</v>
      </c>
      <c r="C12233" s="5" t="s">
        <v>208</v>
      </c>
      <c r="D12233" s="35" t="s">
        <v>87</v>
      </c>
      <c r="E12233" s="36" t="s">
        <v>16</v>
      </c>
      <c r="F12233" s="37">
        <v>50</v>
      </c>
      <c r="G12233" s="38">
        <v>-0.02</v>
      </c>
      <c r="H12233" s="34">
        <v>0.98727065846422346</v>
      </c>
      <c r="I12233" s="35">
        <v>125.64435207802579</v>
      </c>
      <c r="J12233" s="35">
        <v>0.99925022266146979</v>
      </c>
      <c r="K12233" s="35">
        <v>-0.98005137430524325</v>
      </c>
      <c r="L12233" s="35">
        <v>0</v>
      </c>
      <c r="M12233" s="35">
        <v>0</v>
      </c>
      <c r="N12233" s="35">
        <v>0</v>
      </c>
      <c r="O12233" s="35">
        <v>0</v>
      </c>
      <c r="P12233" s="36">
        <v>11</v>
      </c>
      <c r="Q12233" s="37">
        <v>86</v>
      </c>
      <c r="R12233" s="36">
        <v>0</v>
      </c>
      <c r="S12233" s="39">
        <f t="shared" si="429"/>
        <v>86</v>
      </c>
      <c r="T12233" s="34" t="s">
        <v>29</v>
      </c>
      <c r="U12233" s="12">
        <f>((alpha*(beta^speed))*(speed^ceta))</f>
        <v>1.4969969794076829</v>
      </c>
      <c r="V12233" s="8">
        <f t="shared" si="430"/>
        <v>86</v>
      </c>
    </row>
    <row r="12234" spans="1:22">
      <c r="A12234" s="34" t="s">
        <v>20</v>
      </c>
      <c r="B12234" s="34" t="s">
        <v>78</v>
      </c>
      <c r="C12234" s="5" t="s">
        <v>208</v>
      </c>
      <c r="D12234" s="35" t="s">
        <v>87</v>
      </c>
      <c r="E12234" s="36" t="s">
        <v>14</v>
      </c>
      <c r="F12234" s="37">
        <v>50</v>
      </c>
      <c r="G12234" s="38">
        <v>-0.02</v>
      </c>
      <c r="H12234" s="34">
        <v>0.98965951458167012</v>
      </c>
      <c r="I12234" s="35">
        <v>0.18333014181337831</v>
      </c>
      <c r="J12234" s="35">
        <v>-0.89969566675990698</v>
      </c>
      <c r="K12234" s="35">
        <v>2.9589434998859118E-2</v>
      </c>
      <c r="L12234" s="35">
        <v>1.2620351709372413</v>
      </c>
      <c r="M12234" s="35">
        <v>0</v>
      </c>
      <c r="N12234" s="35">
        <v>0</v>
      </c>
      <c r="O12234" s="35">
        <v>0</v>
      </c>
      <c r="P12234" s="36">
        <v>11</v>
      </c>
      <c r="Q12234" s="37">
        <v>86</v>
      </c>
      <c r="R12234" s="36">
        <v>8</v>
      </c>
      <c r="S12234" s="39">
        <f t="shared" si="429"/>
        <v>86</v>
      </c>
      <c r="T12234" s="34" t="s">
        <v>40</v>
      </c>
      <c r="U12234" s="12">
        <f>(alpha-(beta*EXP(((-1)*ceta)*(speed^delta))))</f>
        <v>0.183583244528748</v>
      </c>
      <c r="V12234" s="8">
        <f t="shared" si="430"/>
        <v>86</v>
      </c>
    </row>
    <row r="12235" spans="1:22">
      <c r="A12235" s="34" t="s">
        <v>20</v>
      </c>
      <c r="B12235" s="34" t="s">
        <v>78</v>
      </c>
      <c r="C12235" s="5" t="s">
        <v>208</v>
      </c>
      <c r="D12235" s="35" t="s">
        <v>87</v>
      </c>
      <c r="E12235" s="36" t="s">
        <v>18</v>
      </c>
      <c r="F12235" s="37">
        <v>50</v>
      </c>
      <c r="G12235" s="38">
        <v>-0.02</v>
      </c>
      <c r="H12235" s="34">
        <v>0.97494553434652753</v>
      </c>
      <c r="I12235" s="35">
        <v>1.4680428363583535</v>
      </c>
      <c r="J12235" s="35">
        <v>0.25212981359156311</v>
      </c>
      <c r="K12235" s="35">
        <v>-1.3526028889394907E-3</v>
      </c>
      <c r="L12235" s="35">
        <v>0</v>
      </c>
      <c r="M12235" s="35">
        <v>0</v>
      </c>
      <c r="N12235" s="35">
        <v>0</v>
      </c>
      <c r="O12235" s="35">
        <v>0</v>
      </c>
      <c r="P12235" s="36">
        <v>11</v>
      </c>
      <c r="Q12235" s="37">
        <v>86</v>
      </c>
      <c r="R12235" s="36">
        <v>5</v>
      </c>
      <c r="S12235" s="39">
        <f t="shared" si="429"/>
        <v>86</v>
      </c>
      <c r="T12235" s="34" t="s">
        <v>36</v>
      </c>
      <c r="U12235" s="12">
        <f>(1/(((ceta*(speed^2))+(beta*speed))+alpha))</f>
        <v>7.6060921471470838E-2</v>
      </c>
      <c r="V12235" s="8">
        <f t="shared" si="430"/>
        <v>86</v>
      </c>
    </row>
    <row r="12236" spans="1:22">
      <c r="A12236" s="34" t="s">
        <v>20</v>
      </c>
      <c r="B12236" s="34" t="s">
        <v>78</v>
      </c>
      <c r="C12236" s="5" t="s">
        <v>208</v>
      </c>
      <c r="D12236" s="35" t="s">
        <v>87</v>
      </c>
      <c r="E12236" s="36" t="s">
        <v>17</v>
      </c>
      <c r="F12236" s="37">
        <v>50</v>
      </c>
      <c r="G12236" s="38">
        <v>-0.02</v>
      </c>
      <c r="H12236" s="34">
        <v>0.95342003419718346</v>
      </c>
      <c r="I12236" s="35">
        <v>2024.5919104335194</v>
      </c>
      <c r="J12236" s="35">
        <v>1.0021393005796866</v>
      </c>
      <c r="K12236" s="35">
        <v>-0.79091702312237688</v>
      </c>
      <c r="L12236" s="35">
        <v>0</v>
      </c>
      <c r="M12236" s="35">
        <v>0</v>
      </c>
      <c r="N12236" s="35">
        <v>0</v>
      </c>
      <c r="O12236" s="35">
        <v>0</v>
      </c>
      <c r="P12236" s="36">
        <v>11</v>
      </c>
      <c r="Q12236" s="37">
        <v>86</v>
      </c>
      <c r="R12236" s="36">
        <v>0</v>
      </c>
      <c r="S12236" s="39">
        <f t="shared" si="429"/>
        <v>86</v>
      </c>
      <c r="T12236" s="34" t="s">
        <v>29</v>
      </c>
      <c r="U12236" s="12">
        <f>((alpha*(beta^speed))*(speed^ceta))</f>
        <v>71.800229037421659</v>
      </c>
      <c r="V12236" s="8">
        <f t="shared" si="430"/>
        <v>86</v>
      </c>
    </row>
    <row r="12237" spans="1:22">
      <c r="A12237" s="34" t="s">
        <v>20</v>
      </c>
      <c r="B12237" s="34" t="s">
        <v>78</v>
      </c>
      <c r="C12237" s="5" t="s">
        <v>208</v>
      </c>
      <c r="D12237" s="35" t="s">
        <v>87</v>
      </c>
      <c r="E12237" s="36" t="s">
        <v>15</v>
      </c>
      <c r="F12237" s="37">
        <v>100</v>
      </c>
      <c r="G12237" s="38">
        <v>-0.02</v>
      </c>
      <c r="H12237" s="34">
        <v>0.97367730467522384</v>
      </c>
      <c r="I12237" s="35">
        <v>0.82887090815907627</v>
      </c>
      <c r="J12237" s="35">
        <v>4.4113894636250111</v>
      </c>
      <c r="K12237" s="35">
        <v>1.0884478856699105</v>
      </c>
      <c r="L12237" s="35">
        <v>-2.0821359595274327E-2</v>
      </c>
      <c r="M12237" s="35">
        <v>0.10181793203374827</v>
      </c>
      <c r="N12237" s="35">
        <v>0</v>
      </c>
      <c r="O12237" s="35">
        <v>0</v>
      </c>
      <c r="P12237" s="36">
        <v>11</v>
      </c>
      <c r="Q12237" s="37">
        <v>86</v>
      </c>
      <c r="R12237" s="36">
        <v>10</v>
      </c>
      <c r="S12237" s="39">
        <f t="shared" si="429"/>
        <v>86</v>
      </c>
      <c r="T12237" s="34" t="s">
        <v>44</v>
      </c>
      <c r="U12237" s="12">
        <f>(alpha+(beta/(1+EXP((((-1)*ceta)+(delta*LN(speed)))+(epsilon*speed)))))</f>
        <v>0.83113298506218847</v>
      </c>
      <c r="V12237" s="8">
        <f t="shared" si="430"/>
        <v>86</v>
      </c>
    </row>
    <row r="12238" spans="1:22">
      <c r="A12238" s="34" t="s">
        <v>20</v>
      </c>
      <c r="B12238" s="34" t="s">
        <v>78</v>
      </c>
      <c r="C12238" s="5" t="s">
        <v>208</v>
      </c>
      <c r="D12238" s="35" t="s">
        <v>87</v>
      </c>
      <c r="E12238" s="36" t="s">
        <v>16</v>
      </c>
      <c r="F12238" s="37">
        <v>100</v>
      </c>
      <c r="G12238" s="38">
        <v>-0.02</v>
      </c>
      <c r="H12238" s="34">
        <v>0.98049378585734559</v>
      </c>
      <c r="I12238" s="35">
        <v>108.35471706953825</v>
      </c>
      <c r="J12238" s="35">
        <v>0.99544043302170637</v>
      </c>
      <c r="K12238" s="35">
        <v>-0.89722280788798059</v>
      </c>
      <c r="L12238" s="35">
        <v>0</v>
      </c>
      <c r="M12238" s="35">
        <v>0</v>
      </c>
      <c r="N12238" s="35">
        <v>0</v>
      </c>
      <c r="O12238" s="35">
        <v>0</v>
      </c>
      <c r="P12238" s="36">
        <v>11</v>
      </c>
      <c r="Q12238" s="37">
        <v>86</v>
      </c>
      <c r="R12238" s="36">
        <v>0</v>
      </c>
      <c r="S12238" s="39">
        <f t="shared" si="429"/>
        <v>86</v>
      </c>
      <c r="T12238" s="34" t="s">
        <v>29</v>
      </c>
      <c r="U12238" s="12">
        <f>((alpha*(beta^speed))*(speed^ceta))</f>
        <v>1.3442669316581684</v>
      </c>
      <c r="V12238" s="8">
        <f t="shared" si="430"/>
        <v>86</v>
      </c>
    </row>
    <row r="12239" spans="1:22">
      <c r="A12239" s="34" t="s">
        <v>20</v>
      </c>
      <c r="B12239" s="34" t="s">
        <v>78</v>
      </c>
      <c r="C12239" s="5" t="s">
        <v>208</v>
      </c>
      <c r="D12239" s="35" t="s">
        <v>87</v>
      </c>
      <c r="E12239" s="36" t="s">
        <v>14</v>
      </c>
      <c r="F12239" s="37">
        <v>100</v>
      </c>
      <c r="G12239" s="38">
        <v>-0.02</v>
      </c>
      <c r="H12239" s="34">
        <v>0.99337261946697142</v>
      </c>
      <c r="I12239" s="35">
        <v>0.15754175045263125</v>
      </c>
      <c r="J12239" s="35">
        <v>-1.1066695344140807</v>
      </c>
      <c r="K12239" s="35">
        <v>5.8610774213269511E-2</v>
      </c>
      <c r="L12239" s="35">
        <v>1.0810345063800773</v>
      </c>
      <c r="M12239" s="35">
        <v>0</v>
      </c>
      <c r="N12239" s="35">
        <v>0</v>
      </c>
      <c r="O12239" s="35">
        <v>0</v>
      </c>
      <c r="P12239" s="36">
        <v>11</v>
      </c>
      <c r="Q12239" s="37">
        <v>86</v>
      </c>
      <c r="R12239" s="36">
        <v>8</v>
      </c>
      <c r="S12239" s="39">
        <f t="shared" si="429"/>
        <v>86</v>
      </c>
      <c r="T12239" s="34" t="s">
        <v>40</v>
      </c>
      <c r="U12239" s="12">
        <f>(alpha-(beta*EXP(((-1)*ceta)*(speed^delta))))</f>
        <v>0.15834223856061924</v>
      </c>
      <c r="V12239" s="8">
        <f t="shared" si="430"/>
        <v>86</v>
      </c>
    </row>
    <row r="12240" spans="1:22">
      <c r="A12240" s="34" t="s">
        <v>20</v>
      </c>
      <c r="B12240" s="34" t="s">
        <v>78</v>
      </c>
      <c r="C12240" s="5" t="s">
        <v>208</v>
      </c>
      <c r="D12240" s="35" t="s">
        <v>87</v>
      </c>
      <c r="E12240" s="36" t="s">
        <v>18</v>
      </c>
      <c r="F12240" s="37">
        <v>100</v>
      </c>
      <c r="G12240" s="38">
        <v>-0.02</v>
      </c>
      <c r="H12240" s="34">
        <v>0.97073424298409472</v>
      </c>
      <c r="I12240" s="35">
        <v>1.6181954019389055</v>
      </c>
      <c r="J12240" s="35">
        <v>1.0054587824530867</v>
      </c>
      <c r="K12240" s="35">
        <v>-0.79829400552368057</v>
      </c>
      <c r="L12240" s="35">
        <v>0</v>
      </c>
      <c r="M12240" s="35">
        <v>0</v>
      </c>
      <c r="N12240" s="35">
        <v>0</v>
      </c>
      <c r="O12240" s="35">
        <v>0</v>
      </c>
      <c r="P12240" s="36">
        <v>11</v>
      </c>
      <c r="Q12240" s="37">
        <v>86</v>
      </c>
      <c r="R12240" s="36">
        <v>0</v>
      </c>
      <c r="S12240" s="39">
        <f t="shared" si="429"/>
        <v>86</v>
      </c>
      <c r="T12240" s="34" t="s">
        <v>29</v>
      </c>
      <c r="U12240" s="12">
        <f>((alpha*(beta^speed))*(speed^ceta))</f>
        <v>7.3800589588571025E-2</v>
      </c>
      <c r="V12240" s="8">
        <f t="shared" si="430"/>
        <v>86</v>
      </c>
    </row>
    <row r="12241" spans="1:22">
      <c r="A12241" s="34" t="s">
        <v>20</v>
      </c>
      <c r="B12241" s="34" t="s">
        <v>78</v>
      </c>
      <c r="C12241" s="5" t="s">
        <v>208</v>
      </c>
      <c r="D12241" s="35" t="s">
        <v>87</v>
      </c>
      <c r="E12241" s="36" t="s">
        <v>17</v>
      </c>
      <c r="F12241" s="37">
        <v>100</v>
      </c>
      <c r="G12241" s="38">
        <v>-0.02</v>
      </c>
      <c r="H12241" s="34">
        <v>0.93825974580830307</v>
      </c>
      <c r="I12241" s="35">
        <v>1571.8877553058119</v>
      </c>
      <c r="J12241" s="35">
        <v>0.99630345815245824</v>
      </c>
      <c r="K12241" s="35">
        <v>-0.65244911195944888</v>
      </c>
      <c r="L12241" s="35">
        <v>0</v>
      </c>
      <c r="M12241" s="35">
        <v>0</v>
      </c>
      <c r="N12241" s="35">
        <v>0</v>
      </c>
      <c r="O12241" s="35">
        <v>0</v>
      </c>
      <c r="P12241" s="36">
        <v>11</v>
      </c>
      <c r="Q12241" s="37">
        <v>86</v>
      </c>
      <c r="R12241" s="36">
        <v>0</v>
      </c>
      <c r="S12241" s="39">
        <f t="shared" si="429"/>
        <v>86</v>
      </c>
      <c r="T12241" s="34" t="s">
        <v>29</v>
      </c>
      <c r="U12241" s="12">
        <f>((alpha*(beta^speed))*(speed^ceta))</f>
        <v>62.508716382162092</v>
      </c>
      <c r="V12241" s="8">
        <f t="shared" si="430"/>
        <v>86</v>
      </c>
    </row>
    <row r="12242" spans="1:22">
      <c r="A12242" s="34" t="s">
        <v>20</v>
      </c>
      <c r="B12242" s="34" t="s">
        <v>78</v>
      </c>
      <c r="C12242" s="5" t="s">
        <v>208</v>
      </c>
      <c r="D12242" s="35" t="s">
        <v>87</v>
      </c>
      <c r="E12242" s="36" t="s">
        <v>15</v>
      </c>
      <c r="F12242" s="37">
        <v>0</v>
      </c>
      <c r="G12242" s="38">
        <v>0.02</v>
      </c>
      <c r="H12242" s="34">
        <v>0.99106185766264798</v>
      </c>
      <c r="I12242" s="35">
        <v>0.49041838746607608</v>
      </c>
      <c r="J12242" s="35">
        <v>5.4092200596257127</v>
      </c>
      <c r="K12242" s="35">
        <v>4.2870996878682934</v>
      </c>
      <c r="L12242" s="35">
        <v>1.7329151915303467</v>
      </c>
      <c r="M12242" s="35">
        <v>-5.039074489183849E-3</v>
      </c>
      <c r="N12242" s="35">
        <v>0</v>
      </c>
      <c r="O12242" s="35">
        <v>0</v>
      </c>
      <c r="P12242" s="36">
        <v>11</v>
      </c>
      <c r="Q12242" s="37">
        <v>86</v>
      </c>
      <c r="R12242" s="36">
        <v>10</v>
      </c>
      <c r="S12242" s="39">
        <f t="shared" si="429"/>
        <v>86</v>
      </c>
      <c r="T12242" s="34" t="s">
        <v>44</v>
      </c>
      <c r="U12242" s="12">
        <f>(alpha+(beta/(1+EXP((((-1)*ceta)+(delta*LN(speed)))+(epsilon*speed)))))</f>
        <v>0.74731091960411222</v>
      </c>
      <c r="V12242" s="8">
        <f t="shared" si="430"/>
        <v>86</v>
      </c>
    </row>
    <row r="12243" spans="1:22">
      <c r="A12243" s="34" t="s">
        <v>20</v>
      </c>
      <c r="B12243" s="34" t="s">
        <v>78</v>
      </c>
      <c r="C12243" s="5" t="s">
        <v>208</v>
      </c>
      <c r="D12243" s="35" t="s">
        <v>87</v>
      </c>
      <c r="E12243" s="36" t="s">
        <v>16</v>
      </c>
      <c r="F12243" s="37">
        <v>0</v>
      </c>
      <c r="G12243" s="38">
        <v>0.02</v>
      </c>
      <c r="H12243" s="34">
        <v>0.99679462612360936</v>
      </c>
      <c r="I12243" s="35">
        <v>26.081727160709889</v>
      </c>
      <c r="J12243" s="35">
        <v>-0.39901835980435557</v>
      </c>
      <c r="K12243" s="35">
        <v>611.06197282765618</v>
      </c>
      <c r="L12243" s="35">
        <v>-1.8949644756162494</v>
      </c>
      <c r="M12243" s="35">
        <v>0</v>
      </c>
      <c r="N12243" s="35">
        <v>0</v>
      </c>
      <c r="O12243" s="35">
        <v>0</v>
      </c>
      <c r="P12243" s="36">
        <v>11</v>
      </c>
      <c r="Q12243" s="37">
        <v>86</v>
      </c>
      <c r="R12243" s="36">
        <v>1</v>
      </c>
      <c r="S12243" s="39">
        <f t="shared" si="429"/>
        <v>86</v>
      </c>
      <c r="T12243" s="34" t="s">
        <v>30</v>
      </c>
      <c r="U12243" s="12">
        <f>((alpha*(speed^beta))+(ceta*(speed^delta)))</f>
        <v>4.5418836963536728</v>
      </c>
      <c r="V12243" s="8">
        <f t="shared" si="430"/>
        <v>86</v>
      </c>
    </row>
    <row r="12244" spans="1:22">
      <c r="A12244" s="34" t="s">
        <v>20</v>
      </c>
      <c r="B12244" s="34" t="s">
        <v>78</v>
      </c>
      <c r="C12244" s="5" t="s">
        <v>208</v>
      </c>
      <c r="D12244" s="35" t="s">
        <v>87</v>
      </c>
      <c r="E12244" s="36" t="s">
        <v>14</v>
      </c>
      <c r="F12244" s="37">
        <v>0</v>
      </c>
      <c r="G12244" s="38">
        <v>0.02</v>
      </c>
      <c r="H12244" s="34">
        <v>0.99427434365797129</v>
      </c>
      <c r="I12244" s="35">
        <v>7.7050496203424884E-2</v>
      </c>
      <c r="J12244" s="35">
        <v>0.11585933701153189</v>
      </c>
      <c r="K12244" s="35">
        <v>-6.2932237756147479E-4</v>
      </c>
      <c r="L12244" s="35">
        <v>0</v>
      </c>
      <c r="M12244" s="35">
        <v>0</v>
      </c>
      <c r="N12244" s="35">
        <v>0</v>
      </c>
      <c r="O12244" s="35">
        <v>0</v>
      </c>
      <c r="P12244" s="36">
        <v>11</v>
      </c>
      <c r="Q12244" s="37">
        <v>86</v>
      </c>
      <c r="R12244" s="36">
        <v>5</v>
      </c>
      <c r="S12244" s="39">
        <f t="shared" si="429"/>
        <v>86</v>
      </c>
      <c r="T12244" s="34" t="s">
        <v>36</v>
      </c>
      <c r="U12244" s="12">
        <f>(1/(((ceta*(speed^2))+(beta*speed))+alpha))</f>
        <v>0.18564981941982597</v>
      </c>
      <c r="V12244" s="8">
        <f t="shared" si="430"/>
        <v>86</v>
      </c>
    </row>
    <row r="12245" spans="1:22">
      <c r="A12245" s="34" t="s">
        <v>20</v>
      </c>
      <c r="B12245" s="34" t="s">
        <v>78</v>
      </c>
      <c r="C12245" s="5" t="s">
        <v>208</v>
      </c>
      <c r="D12245" s="35" t="s">
        <v>87</v>
      </c>
      <c r="E12245" s="36" t="s">
        <v>18</v>
      </c>
      <c r="F12245" s="37">
        <v>0</v>
      </c>
      <c r="G12245" s="38">
        <v>0.02</v>
      </c>
      <c r="H12245" s="34">
        <v>0.9902266808331831</v>
      </c>
      <c r="I12245" s="35">
        <v>1.8094465138003746</v>
      </c>
      <c r="J12245" s="35">
        <v>1.0072542466336074</v>
      </c>
      <c r="K12245" s="35">
        <v>-0.81569458955208163</v>
      </c>
      <c r="L12245" s="35">
        <v>0</v>
      </c>
      <c r="M12245" s="35">
        <v>0</v>
      </c>
      <c r="N12245" s="35">
        <v>0</v>
      </c>
      <c r="O12245" s="35">
        <v>0</v>
      </c>
      <c r="P12245" s="36">
        <v>11</v>
      </c>
      <c r="Q12245" s="37">
        <v>86</v>
      </c>
      <c r="R12245" s="36">
        <v>0</v>
      </c>
      <c r="S12245" s="39">
        <f t="shared" si="429"/>
        <v>86</v>
      </c>
      <c r="T12245" s="34" t="s">
        <v>29</v>
      </c>
      <c r="U12245" s="12">
        <f>((alpha*(beta^speed))*(speed^ceta))</f>
        <v>8.9032596293241464E-2</v>
      </c>
      <c r="V12245" s="8">
        <f t="shared" si="430"/>
        <v>86</v>
      </c>
    </row>
    <row r="12246" spans="1:22">
      <c r="A12246" s="34" t="s">
        <v>20</v>
      </c>
      <c r="B12246" s="34" t="s">
        <v>78</v>
      </c>
      <c r="C12246" s="5" t="s">
        <v>208</v>
      </c>
      <c r="D12246" s="35" t="s">
        <v>87</v>
      </c>
      <c r="E12246" s="36" t="s">
        <v>17</v>
      </c>
      <c r="F12246" s="37">
        <v>0</v>
      </c>
      <c r="G12246" s="38">
        <v>0.02</v>
      </c>
      <c r="H12246" s="34">
        <v>0.97426874742780123</v>
      </c>
      <c r="I12246" s="35">
        <v>1952.5640179961147</v>
      </c>
      <c r="J12246" s="35">
        <v>1.0107834151144484</v>
      </c>
      <c r="K12246" s="35">
        <v>-0.68261742207979459</v>
      </c>
      <c r="L12246" s="35">
        <v>0</v>
      </c>
      <c r="M12246" s="35">
        <v>0</v>
      </c>
      <c r="N12246" s="35">
        <v>0</v>
      </c>
      <c r="O12246" s="35">
        <v>0</v>
      </c>
      <c r="P12246" s="36">
        <v>11</v>
      </c>
      <c r="Q12246" s="37">
        <v>86</v>
      </c>
      <c r="R12246" s="36">
        <v>0</v>
      </c>
      <c r="S12246" s="39">
        <f t="shared" si="429"/>
        <v>86</v>
      </c>
      <c r="T12246" s="34" t="s">
        <v>29</v>
      </c>
      <c r="U12246" s="12">
        <f>((alpha*(beta^speed))*(speed^ceta))</f>
        <v>234.7903128161027</v>
      </c>
      <c r="V12246" s="8">
        <f t="shared" si="430"/>
        <v>86</v>
      </c>
    </row>
    <row r="12247" spans="1:22">
      <c r="A12247" s="34" t="s">
        <v>20</v>
      </c>
      <c r="B12247" s="34" t="s">
        <v>78</v>
      </c>
      <c r="C12247" s="5" t="s">
        <v>208</v>
      </c>
      <c r="D12247" s="35" t="s">
        <v>87</v>
      </c>
      <c r="E12247" s="36" t="s">
        <v>15</v>
      </c>
      <c r="F12247" s="37">
        <v>50</v>
      </c>
      <c r="G12247" s="38">
        <v>0.02</v>
      </c>
      <c r="H12247" s="34">
        <v>0.98060618323426718</v>
      </c>
      <c r="I12247" s="35">
        <v>0.55499311703818688</v>
      </c>
      <c r="J12247" s="35">
        <v>6.5143315643037472</v>
      </c>
      <c r="K12247" s="35">
        <v>4.0412502994519173</v>
      </c>
      <c r="L12247" s="35">
        <v>1.6630775534553586</v>
      </c>
      <c r="M12247" s="35">
        <v>-4.2425460615981778E-3</v>
      </c>
      <c r="N12247" s="35">
        <v>0</v>
      </c>
      <c r="O12247" s="35">
        <v>0</v>
      </c>
      <c r="P12247" s="36">
        <v>11</v>
      </c>
      <c r="Q12247" s="37">
        <v>86</v>
      </c>
      <c r="R12247" s="36">
        <v>10</v>
      </c>
      <c r="S12247" s="39">
        <f t="shared" si="429"/>
        <v>86</v>
      </c>
      <c r="T12247" s="34" t="s">
        <v>44</v>
      </c>
      <c r="U12247" s="12">
        <f>(alpha+(beta/(1+EXP((((-1)*ceta)+(delta*LN(speed)))+(epsilon*speed)))))</f>
        <v>0.86340705313439603</v>
      </c>
      <c r="V12247" s="8">
        <f t="shared" si="430"/>
        <v>86</v>
      </c>
    </row>
    <row r="12248" spans="1:22">
      <c r="A12248" s="34" t="s">
        <v>20</v>
      </c>
      <c r="B12248" s="34" t="s">
        <v>78</v>
      </c>
      <c r="C12248" s="5" t="s">
        <v>208</v>
      </c>
      <c r="D12248" s="35" t="s">
        <v>87</v>
      </c>
      <c r="E12248" s="36" t="s">
        <v>16</v>
      </c>
      <c r="F12248" s="37">
        <v>50</v>
      </c>
      <c r="G12248" s="38">
        <v>0.02</v>
      </c>
      <c r="H12248" s="34">
        <v>0.99497756184259301</v>
      </c>
      <c r="I12248" s="35">
        <v>25.236245901664322</v>
      </c>
      <c r="J12248" s="35">
        <v>-0.35102431951331542</v>
      </c>
      <c r="K12248" s="35">
        <v>551.20528083772854</v>
      </c>
      <c r="L12248" s="35">
        <v>-1.8251840194960789</v>
      </c>
      <c r="M12248" s="35">
        <v>0</v>
      </c>
      <c r="N12248" s="35">
        <v>0</v>
      </c>
      <c r="O12248" s="35">
        <v>0</v>
      </c>
      <c r="P12248" s="36">
        <v>11</v>
      </c>
      <c r="Q12248" s="37">
        <v>86</v>
      </c>
      <c r="R12248" s="36">
        <v>1</v>
      </c>
      <c r="S12248" s="39">
        <f t="shared" si="429"/>
        <v>86</v>
      </c>
      <c r="T12248" s="34" t="s">
        <v>30</v>
      </c>
      <c r="U12248" s="12">
        <f>((alpha*(speed^beta))+(ceta*(speed^delta)))</f>
        <v>5.4464392401657964</v>
      </c>
      <c r="V12248" s="8">
        <f t="shared" si="430"/>
        <v>86</v>
      </c>
    </row>
    <row r="12249" spans="1:22">
      <c r="A12249" s="34" t="s">
        <v>20</v>
      </c>
      <c r="B12249" s="34" t="s">
        <v>78</v>
      </c>
      <c r="C12249" s="5" t="s">
        <v>208</v>
      </c>
      <c r="D12249" s="35" t="s">
        <v>87</v>
      </c>
      <c r="E12249" s="36" t="s">
        <v>14</v>
      </c>
      <c r="F12249" s="37">
        <v>50</v>
      </c>
      <c r="G12249" s="38">
        <v>0.02</v>
      </c>
      <c r="H12249" s="34">
        <v>0.99519311696699386</v>
      </c>
      <c r="I12249" s="35">
        <v>0.10722846309861925</v>
      </c>
      <c r="J12249" s="35">
        <v>0.11657184253022586</v>
      </c>
      <c r="K12249" s="35">
        <v>-6.6140942894126072E-4</v>
      </c>
      <c r="L12249" s="35">
        <v>0</v>
      </c>
      <c r="M12249" s="35">
        <v>0</v>
      </c>
      <c r="N12249" s="35">
        <v>0</v>
      </c>
      <c r="O12249" s="35">
        <v>0</v>
      </c>
      <c r="P12249" s="36">
        <v>11</v>
      </c>
      <c r="Q12249" s="37">
        <v>86</v>
      </c>
      <c r="R12249" s="36">
        <v>5</v>
      </c>
      <c r="S12249" s="39">
        <f t="shared" si="429"/>
        <v>86</v>
      </c>
      <c r="T12249" s="34" t="s">
        <v>36</v>
      </c>
      <c r="U12249" s="12">
        <f>(1/(((ceta*(speed^2))+(beta*speed))+alpha))</f>
        <v>0.19081701568097179</v>
      </c>
      <c r="V12249" s="8">
        <f t="shared" si="430"/>
        <v>86</v>
      </c>
    </row>
    <row r="12250" spans="1:22">
      <c r="A12250" s="34" t="s">
        <v>20</v>
      </c>
      <c r="B12250" s="34" t="s">
        <v>78</v>
      </c>
      <c r="C12250" s="5" t="s">
        <v>208</v>
      </c>
      <c r="D12250" s="35" t="s">
        <v>87</v>
      </c>
      <c r="E12250" s="36" t="s">
        <v>18</v>
      </c>
      <c r="F12250" s="37">
        <v>50</v>
      </c>
      <c r="G12250" s="38">
        <v>0.02</v>
      </c>
      <c r="H12250" s="34">
        <v>0.98608484353159143</v>
      </c>
      <c r="I12250" s="35">
        <v>1.6913069273631702</v>
      </c>
      <c r="J12250" s="35">
        <v>1.0074202965210723</v>
      </c>
      <c r="K12250" s="35">
        <v>-0.78052355073695656</v>
      </c>
      <c r="L12250" s="35">
        <v>0</v>
      </c>
      <c r="M12250" s="35">
        <v>0</v>
      </c>
      <c r="N12250" s="35">
        <v>0</v>
      </c>
      <c r="O12250" s="35">
        <v>0</v>
      </c>
      <c r="P12250" s="36">
        <v>11</v>
      </c>
      <c r="Q12250" s="37">
        <v>86</v>
      </c>
      <c r="R12250" s="36">
        <v>0</v>
      </c>
      <c r="S12250" s="39">
        <f t="shared" si="429"/>
        <v>86</v>
      </c>
      <c r="T12250" s="34" t="s">
        <v>29</v>
      </c>
      <c r="U12250" s="12">
        <f>((alpha*(beta^speed))*(speed^ceta))</f>
        <v>9.8723538649333545E-2</v>
      </c>
      <c r="V12250" s="8">
        <f t="shared" si="430"/>
        <v>86</v>
      </c>
    </row>
    <row r="12251" spans="1:22">
      <c r="A12251" s="34" t="s">
        <v>20</v>
      </c>
      <c r="B12251" s="34" t="s">
        <v>78</v>
      </c>
      <c r="C12251" s="5" t="s">
        <v>208</v>
      </c>
      <c r="D12251" s="35" t="s">
        <v>87</v>
      </c>
      <c r="E12251" s="36" t="s">
        <v>17</v>
      </c>
      <c r="F12251" s="37">
        <v>50</v>
      </c>
      <c r="G12251" s="38">
        <v>0.02</v>
      </c>
      <c r="H12251" s="34">
        <v>0.96487229067157398</v>
      </c>
      <c r="I12251" s="35">
        <v>1723.4909533914611</v>
      </c>
      <c r="J12251" s="35">
        <v>1.0086927430543604</v>
      </c>
      <c r="K12251" s="35">
        <v>-0.58304005465728315</v>
      </c>
      <c r="L12251" s="35">
        <v>0</v>
      </c>
      <c r="M12251" s="35">
        <v>0</v>
      </c>
      <c r="N12251" s="35">
        <v>0</v>
      </c>
      <c r="O12251" s="35">
        <v>0</v>
      </c>
      <c r="P12251" s="36">
        <v>11</v>
      </c>
      <c r="Q12251" s="37">
        <v>86</v>
      </c>
      <c r="R12251" s="36">
        <v>0</v>
      </c>
      <c r="S12251" s="39">
        <f t="shared" si="429"/>
        <v>86</v>
      </c>
      <c r="T12251" s="34" t="s">
        <v>29</v>
      </c>
      <c r="U12251" s="12">
        <f>((alpha*(beta^speed))*(speed^ceta))</f>
        <v>270.2613932797467</v>
      </c>
      <c r="V12251" s="8">
        <f t="shared" si="430"/>
        <v>86</v>
      </c>
    </row>
    <row r="12252" spans="1:22">
      <c r="A12252" s="34" t="s">
        <v>20</v>
      </c>
      <c r="B12252" s="34" t="s">
        <v>78</v>
      </c>
      <c r="C12252" s="5" t="s">
        <v>208</v>
      </c>
      <c r="D12252" s="35" t="s">
        <v>87</v>
      </c>
      <c r="E12252" s="36" t="s">
        <v>15</v>
      </c>
      <c r="F12252" s="37">
        <v>100</v>
      </c>
      <c r="G12252" s="38">
        <v>0.02</v>
      </c>
      <c r="H12252" s="34">
        <v>0.97480227025142296</v>
      </c>
      <c r="I12252" s="35">
        <v>0.63152190984097134</v>
      </c>
      <c r="J12252" s="35">
        <v>7.3657468317377228</v>
      </c>
      <c r="K12252" s="35">
        <v>4.2116223732551035</v>
      </c>
      <c r="L12252" s="35">
        <v>1.7094492267066883</v>
      </c>
      <c r="M12252" s="35">
        <v>-4.534398828564136E-3</v>
      </c>
      <c r="N12252" s="35">
        <v>0</v>
      </c>
      <c r="O12252" s="35">
        <v>0</v>
      </c>
      <c r="P12252" s="36">
        <v>11</v>
      </c>
      <c r="Q12252" s="37">
        <v>86</v>
      </c>
      <c r="R12252" s="36">
        <v>10</v>
      </c>
      <c r="S12252" s="39">
        <f t="shared" si="429"/>
        <v>86</v>
      </c>
      <c r="T12252" s="34" t="s">
        <v>44</v>
      </c>
      <c r="U12252" s="12">
        <f>(alpha+(beta/(1+EXP((((-1)*ceta)+(delta*LN(speed)))+(epsilon*speed)))))</f>
        <v>0.97658130073005278</v>
      </c>
      <c r="V12252" s="8">
        <f t="shared" si="430"/>
        <v>86</v>
      </c>
    </row>
    <row r="12253" spans="1:22">
      <c r="A12253" s="34" t="s">
        <v>20</v>
      </c>
      <c r="B12253" s="34" t="s">
        <v>78</v>
      </c>
      <c r="C12253" s="5" t="s">
        <v>208</v>
      </c>
      <c r="D12253" s="35" t="s">
        <v>87</v>
      </c>
      <c r="E12253" s="36" t="s">
        <v>16</v>
      </c>
      <c r="F12253" s="37">
        <v>100</v>
      </c>
      <c r="G12253" s="38">
        <v>0.02</v>
      </c>
      <c r="H12253" s="34">
        <v>0.99248904490095091</v>
      </c>
      <c r="I12253" s="35">
        <v>25.09308507593915</v>
      </c>
      <c r="J12253" s="35">
        <v>-0.31370836635523491</v>
      </c>
      <c r="K12253" s="35">
        <v>549.31402053653471</v>
      </c>
      <c r="L12253" s="35">
        <v>-1.8041689368588634</v>
      </c>
      <c r="M12253" s="35">
        <v>0</v>
      </c>
      <c r="N12253" s="35">
        <v>0</v>
      </c>
      <c r="O12253" s="35">
        <v>0</v>
      </c>
      <c r="P12253" s="36">
        <v>11</v>
      </c>
      <c r="Q12253" s="37">
        <v>86</v>
      </c>
      <c r="R12253" s="36">
        <v>1</v>
      </c>
      <c r="S12253" s="39">
        <f t="shared" si="429"/>
        <v>86</v>
      </c>
      <c r="T12253" s="34" t="s">
        <v>30</v>
      </c>
      <c r="U12253" s="12">
        <f>((alpha*(speed^beta))+(ceta*(speed^delta)))</f>
        <v>6.3818871021868153</v>
      </c>
      <c r="V12253" s="8">
        <f t="shared" si="430"/>
        <v>86</v>
      </c>
    </row>
    <row r="12254" spans="1:22">
      <c r="A12254" s="34" t="s">
        <v>20</v>
      </c>
      <c r="B12254" s="34" t="s">
        <v>78</v>
      </c>
      <c r="C12254" s="5" t="s">
        <v>208</v>
      </c>
      <c r="D12254" s="35" t="s">
        <v>87</v>
      </c>
      <c r="E12254" s="36" t="s">
        <v>14</v>
      </c>
      <c r="F12254" s="37">
        <v>100</v>
      </c>
      <c r="G12254" s="38">
        <v>0.02</v>
      </c>
      <c r="H12254" s="34">
        <v>0.99536162857316046</v>
      </c>
      <c r="I12254" s="35">
        <v>7.3744120897450669</v>
      </c>
      <c r="J12254" s="35">
        <v>1.0086960627037957</v>
      </c>
      <c r="K12254" s="35">
        <v>-0.98839821404883177</v>
      </c>
      <c r="L12254" s="35">
        <v>0</v>
      </c>
      <c r="M12254" s="35">
        <v>0</v>
      </c>
      <c r="N12254" s="35">
        <v>0</v>
      </c>
      <c r="O12254" s="35">
        <v>0</v>
      </c>
      <c r="P12254" s="36">
        <v>11</v>
      </c>
      <c r="Q12254" s="37">
        <v>86</v>
      </c>
      <c r="R12254" s="36">
        <v>0</v>
      </c>
      <c r="S12254" s="39">
        <f t="shared" si="429"/>
        <v>86</v>
      </c>
      <c r="T12254" s="34" t="s">
        <v>29</v>
      </c>
      <c r="U12254" s="12">
        <f>((alpha*(beta^speed))*(speed^ceta))</f>
        <v>0.19013435353370606</v>
      </c>
      <c r="V12254" s="8">
        <f t="shared" si="430"/>
        <v>86</v>
      </c>
    </row>
    <row r="12255" spans="1:22">
      <c r="A12255" s="34" t="s">
        <v>20</v>
      </c>
      <c r="B12255" s="34" t="s">
        <v>78</v>
      </c>
      <c r="C12255" s="5" t="s">
        <v>208</v>
      </c>
      <c r="D12255" s="35" t="s">
        <v>87</v>
      </c>
      <c r="E12255" s="36" t="s">
        <v>18</v>
      </c>
      <c r="F12255" s="37">
        <v>100</v>
      </c>
      <c r="G12255" s="38">
        <v>0.02</v>
      </c>
      <c r="H12255" s="34">
        <v>0.97754454088792386</v>
      </c>
      <c r="I12255" s="35">
        <v>1.6292162340509031</v>
      </c>
      <c r="J12255" s="35">
        <v>1.0074488143411897</v>
      </c>
      <c r="K12255" s="35">
        <v>-0.74841669027501068</v>
      </c>
      <c r="L12255" s="35">
        <v>0</v>
      </c>
      <c r="M12255" s="35">
        <v>0</v>
      </c>
      <c r="N12255" s="35">
        <v>0</v>
      </c>
      <c r="O12255" s="35">
        <v>0</v>
      </c>
      <c r="P12255" s="36">
        <v>11</v>
      </c>
      <c r="Q12255" s="37">
        <v>86</v>
      </c>
      <c r="R12255" s="36">
        <v>0</v>
      </c>
      <c r="S12255" s="39">
        <f t="shared" si="429"/>
        <v>86</v>
      </c>
      <c r="T12255" s="34" t="s">
        <v>29</v>
      </c>
      <c r="U12255" s="12">
        <f>((alpha*(beta^speed))*(speed^ceta))</f>
        <v>0.10998790957750278</v>
      </c>
      <c r="V12255" s="8">
        <f t="shared" si="430"/>
        <v>86</v>
      </c>
    </row>
    <row r="12256" spans="1:22">
      <c r="A12256" s="34" t="s">
        <v>20</v>
      </c>
      <c r="B12256" s="34" t="s">
        <v>78</v>
      </c>
      <c r="C12256" s="5" t="s">
        <v>208</v>
      </c>
      <c r="D12256" s="35" t="s">
        <v>87</v>
      </c>
      <c r="E12256" s="36" t="s">
        <v>17</v>
      </c>
      <c r="F12256" s="37">
        <v>100</v>
      </c>
      <c r="G12256" s="38">
        <v>0.02</v>
      </c>
      <c r="H12256" s="34">
        <v>0.95261368971937865</v>
      </c>
      <c r="I12256" s="35">
        <v>1571.7864293268649</v>
      </c>
      <c r="J12256" s="35">
        <v>1.0068199265157125</v>
      </c>
      <c r="K12256" s="35">
        <v>-0.50022462244207544</v>
      </c>
      <c r="L12256" s="35">
        <v>0</v>
      </c>
      <c r="M12256" s="35">
        <v>0</v>
      </c>
      <c r="N12256" s="35">
        <v>0</v>
      </c>
      <c r="O12256" s="35">
        <v>0</v>
      </c>
      <c r="P12256" s="36">
        <v>11</v>
      </c>
      <c r="Q12256" s="37">
        <v>86</v>
      </c>
      <c r="R12256" s="36">
        <v>0</v>
      </c>
      <c r="S12256" s="39">
        <f t="shared" si="429"/>
        <v>86</v>
      </c>
      <c r="T12256" s="34" t="s">
        <v>29</v>
      </c>
      <c r="U12256" s="12">
        <f>((alpha*(beta^speed))*(speed^ceta))</f>
        <v>303.78391636642652</v>
      </c>
      <c r="V12256" s="8">
        <f t="shared" si="430"/>
        <v>86</v>
      </c>
    </row>
    <row r="12257" spans="1:22">
      <c r="A12257" s="34" t="s">
        <v>20</v>
      </c>
      <c r="B12257" s="34" t="s">
        <v>78</v>
      </c>
      <c r="C12257" s="5" t="s">
        <v>208</v>
      </c>
      <c r="D12257" s="35" t="s">
        <v>87</v>
      </c>
      <c r="E12257" s="36" t="s">
        <v>15</v>
      </c>
      <c r="F12257" s="37">
        <v>0</v>
      </c>
      <c r="G12257" s="38">
        <v>0.04</v>
      </c>
      <c r="H12257" s="34">
        <v>0.98921035622496101</v>
      </c>
      <c r="I12257" s="35">
        <v>0.25854426696818944</v>
      </c>
      <c r="J12257" s="35">
        <v>25.64688131583409</v>
      </c>
      <c r="K12257" s="35">
        <v>0.71248542454605468</v>
      </c>
      <c r="L12257" s="35">
        <v>1.0409072486937601</v>
      </c>
      <c r="M12257" s="35">
        <v>-3.6459146097076492E-4</v>
      </c>
      <c r="N12257" s="35">
        <v>0</v>
      </c>
      <c r="O12257" s="35">
        <v>0</v>
      </c>
      <c r="P12257" s="36">
        <v>11</v>
      </c>
      <c r="Q12257" s="37">
        <v>86</v>
      </c>
      <c r="R12257" s="36">
        <v>10</v>
      </c>
      <c r="S12257" s="39">
        <f t="shared" si="429"/>
        <v>86</v>
      </c>
      <c r="T12257" s="34" t="s">
        <v>44</v>
      </c>
      <c r="U12257" s="12">
        <f>(alpha+(beta/(1+EXP((((-1)*ceta)+(delta*LN(speed)))+(epsilon*speed)))))</f>
        <v>0.77102877336031628</v>
      </c>
      <c r="V12257" s="8">
        <f t="shared" si="430"/>
        <v>86</v>
      </c>
    </row>
    <row r="12258" spans="1:22">
      <c r="A12258" s="34" t="s">
        <v>20</v>
      </c>
      <c r="B12258" s="34" t="s">
        <v>78</v>
      </c>
      <c r="C12258" s="5" t="s">
        <v>208</v>
      </c>
      <c r="D12258" s="35" t="s">
        <v>87</v>
      </c>
      <c r="E12258" s="36" t="s">
        <v>16</v>
      </c>
      <c r="F12258" s="37">
        <v>0</v>
      </c>
      <c r="G12258" s="38">
        <v>0.04</v>
      </c>
      <c r="H12258" s="34">
        <v>0.99641576523504094</v>
      </c>
      <c r="I12258" s="35">
        <v>17.989665172833899</v>
      </c>
      <c r="J12258" s="35">
        <v>-0.24282325256029211</v>
      </c>
      <c r="K12258" s="35">
        <v>514.72002434253636</v>
      </c>
      <c r="L12258" s="35">
        <v>-1.6922109372852729</v>
      </c>
      <c r="M12258" s="35">
        <v>0</v>
      </c>
      <c r="N12258" s="35">
        <v>0</v>
      </c>
      <c r="O12258" s="35">
        <v>0</v>
      </c>
      <c r="P12258" s="36">
        <v>11</v>
      </c>
      <c r="Q12258" s="37">
        <v>86</v>
      </c>
      <c r="R12258" s="36">
        <v>1</v>
      </c>
      <c r="S12258" s="39">
        <f t="shared" si="429"/>
        <v>86</v>
      </c>
      <c r="T12258" s="34" t="s">
        <v>30</v>
      </c>
      <c r="U12258" s="12">
        <f>((alpha*(speed^beta))+(ceta*(speed^delta)))</f>
        <v>6.3734785227788988</v>
      </c>
      <c r="V12258" s="8">
        <f t="shared" si="430"/>
        <v>86</v>
      </c>
    </row>
    <row r="12259" spans="1:22">
      <c r="A12259" s="34" t="s">
        <v>20</v>
      </c>
      <c r="B12259" s="34" t="s">
        <v>78</v>
      </c>
      <c r="C12259" s="5" t="s">
        <v>208</v>
      </c>
      <c r="D12259" s="35" t="s">
        <v>87</v>
      </c>
      <c r="E12259" s="36" t="s">
        <v>14</v>
      </c>
      <c r="F12259" s="37">
        <v>0</v>
      </c>
      <c r="G12259" s="38">
        <v>0.04</v>
      </c>
      <c r="H12259" s="34">
        <v>0.99687069523757077</v>
      </c>
      <c r="I12259" s="35">
        <v>5.1293574627312113E-2</v>
      </c>
      <c r="J12259" s="35">
        <v>0.1167952377297084</v>
      </c>
      <c r="K12259" s="35">
        <v>-6.871389710095383E-4</v>
      </c>
      <c r="L12259" s="35">
        <v>0</v>
      </c>
      <c r="M12259" s="35">
        <v>0</v>
      </c>
      <c r="N12259" s="35">
        <v>0</v>
      </c>
      <c r="O12259" s="35">
        <v>0</v>
      </c>
      <c r="P12259" s="36">
        <v>11</v>
      </c>
      <c r="Q12259" s="37">
        <v>86</v>
      </c>
      <c r="R12259" s="36">
        <v>5</v>
      </c>
      <c r="S12259" s="39">
        <f t="shared" si="429"/>
        <v>86</v>
      </c>
      <c r="T12259" s="34" t="s">
        <v>36</v>
      </c>
      <c r="U12259" s="12">
        <f>(1/(((ceta*(speed^2))+(beta*speed))+alpha))</f>
        <v>0.19945730898249295</v>
      </c>
      <c r="V12259" s="8">
        <f t="shared" si="430"/>
        <v>86</v>
      </c>
    </row>
    <row r="12260" spans="1:22">
      <c r="A12260" s="34" t="s">
        <v>20</v>
      </c>
      <c r="B12260" s="34" t="s">
        <v>78</v>
      </c>
      <c r="C12260" s="5" t="s">
        <v>208</v>
      </c>
      <c r="D12260" s="35" t="s">
        <v>87</v>
      </c>
      <c r="E12260" s="36" t="s">
        <v>18</v>
      </c>
      <c r="F12260" s="37">
        <v>0</v>
      </c>
      <c r="G12260" s="38">
        <v>0.04</v>
      </c>
      <c r="H12260" s="34">
        <v>0.98756047629521204</v>
      </c>
      <c r="I12260" s="35">
        <v>1.6639879811342642</v>
      </c>
      <c r="J12260" s="35">
        <v>1.0070715184072645</v>
      </c>
      <c r="K12260" s="35">
        <v>-0.76405943222969408</v>
      </c>
      <c r="L12260" s="35">
        <v>0</v>
      </c>
      <c r="M12260" s="35">
        <v>0</v>
      </c>
      <c r="N12260" s="35">
        <v>0</v>
      </c>
      <c r="O12260" s="35">
        <v>0</v>
      </c>
      <c r="P12260" s="36">
        <v>11</v>
      </c>
      <c r="Q12260" s="37">
        <v>86</v>
      </c>
      <c r="R12260" s="36">
        <v>0</v>
      </c>
      <c r="S12260" s="39">
        <f t="shared" si="429"/>
        <v>86</v>
      </c>
      <c r="T12260" s="34" t="s">
        <v>29</v>
      </c>
      <c r="U12260" s="12">
        <f>((alpha*(beta^speed))*(speed^ceta))</f>
        <v>0.10145311037837987</v>
      </c>
      <c r="V12260" s="8">
        <f t="shared" si="430"/>
        <v>86</v>
      </c>
    </row>
    <row r="12261" spans="1:22">
      <c r="A12261" s="34" t="s">
        <v>20</v>
      </c>
      <c r="B12261" s="34" t="s">
        <v>78</v>
      </c>
      <c r="C12261" s="5" t="s">
        <v>208</v>
      </c>
      <c r="D12261" s="35" t="s">
        <v>87</v>
      </c>
      <c r="E12261" s="36" t="s">
        <v>17</v>
      </c>
      <c r="F12261" s="37">
        <v>0</v>
      </c>
      <c r="G12261" s="38">
        <v>0.04</v>
      </c>
      <c r="H12261" s="34">
        <v>0.98016669668186207</v>
      </c>
      <c r="I12261" s="35">
        <v>1716.2343091905973</v>
      </c>
      <c r="J12261" s="35">
        <v>1.0092564524790077</v>
      </c>
      <c r="K12261" s="35">
        <v>-0.56202676887042469</v>
      </c>
      <c r="L12261" s="35">
        <v>0</v>
      </c>
      <c r="M12261" s="35">
        <v>0</v>
      </c>
      <c r="N12261" s="35">
        <v>0</v>
      </c>
      <c r="O12261" s="35">
        <v>0</v>
      </c>
      <c r="P12261" s="36">
        <v>11</v>
      </c>
      <c r="Q12261" s="37">
        <v>86</v>
      </c>
      <c r="R12261" s="36">
        <v>0</v>
      </c>
      <c r="S12261" s="39">
        <f t="shared" si="429"/>
        <v>86</v>
      </c>
      <c r="T12261" s="34" t="s">
        <v>29</v>
      </c>
      <c r="U12261" s="12">
        <f>((alpha*(beta^speed))*(speed^ceta))</f>
        <v>310.07635274100869</v>
      </c>
      <c r="V12261" s="8">
        <f t="shared" si="430"/>
        <v>86</v>
      </c>
    </row>
    <row r="12262" spans="1:22">
      <c r="A12262" s="34" t="s">
        <v>20</v>
      </c>
      <c r="B12262" s="34" t="s">
        <v>78</v>
      </c>
      <c r="C12262" s="5" t="s">
        <v>208</v>
      </c>
      <c r="D12262" s="35" t="s">
        <v>87</v>
      </c>
      <c r="E12262" s="36" t="s">
        <v>15</v>
      </c>
      <c r="F12262" s="37">
        <v>50</v>
      </c>
      <c r="G12262" s="38">
        <v>0.04</v>
      </c>
      <c r="H12262" s="34">
        <v>0.98449751087244364</v>
      </c>
      <c r="I12262" s="35">
        <v>0.43274008784837342</v>
      </c>
      <c r="J12262" s="35">
        <v>12.787782252127156</v>
      </c>
      <c r="K12262" s="35">
        <v>2.5840036175829901</v>
      </c>
      <c r="L12262" s="35">
        <v>1.3544895079715382</v>
      </c>
      <c r="M12262" s="35">
        <v>-2.4203994780248243E-3</v>
      </c>
      <c r="N12262" s="35">
        <v>0</v>
      </c>
      <c r="O12262" s="35">
        <v>0</v>
      </c>
      <c r="P12262" s="36">
        <v>11</v>
      </c>
      <c r="Q12262" s="37">
        <v>86</v>
      </c>
      <c r="R12262" s="36">
        <v>10</v>
      </c>
      <c r="S12262" s="39">
        <f t="shared" si="429"/>
        <v>86</v>
      </c>
      <c r="T12262" s="34" t="s">
        <v>44</v>
      </c>
      <c r="U12262" s="12">
        <f>(alpha+(beta/(1+EXP((((-1)*ceta)+(delta*LN(speed)))+(epsilon*speed)))))</f>
        <v>0.91412436389075613</v>
      </c>
      <c r="V12262" s="8">
        <f t="shared" si="430"/>
        <v>86</v>
      </c>
    </row>
    <row r="12263" spans="1:22">
      <c r="A12263" s="34" t="s">
        <v>20</v>
      </c>
      <c r="B12263" s="34" t="s">
        <v>78</v>
      </c>
      <c r="C12263" s="5" t="s">
        <v>208</v>
      </c>
      <c r="D12263" s="35" t="s">
        <v>87</v>
      </c>
      <c r="E12263" s="36" t="s">
        <v>16</v>
      </c>
      <c r="F12263" s="37">
        <v>50</v>
      </c>
      <c r="G12263" s="38">
        <v>0.04</v>
      </c>
      <c r="H12263" s="34">
        <v>0.99442154556758722</v>
      </c>
      <c r="I12263" s="35">
        <v>10.590116700568499</v>
      </c>
      <c r="J12263" s="35">
        <v>-7.7322356952275448E-2</v>
      </c>
      <c r="K12263" s="35">
        <v>359.64030780614979</v>
      </c>
      <c r="L12263" s="35">
        <v>-1.4101587755346667</v>
      </c>
      <c r="M12263" s="35">
        <v>0</v>
      </c>
      <c r="N12263" s="35">
        <v>0</v>
      </c>
      <c r="O12263" s="35">
        <v>0</v>
      </c>
      <c r="P12263" s="36">
        <v>11</v>
      </c>
      <c r="Q12263" s="37">
        <v>86</v>
      </c>
      <c r="R12263" s="36">
        <v>1</v>
      </c>
      <c r="S12263" s="39">
        <f t="shared" si="429"/>
        <v>86</v>
      </c>
      <c r="T12263" s="34" t="s">
        <v>30</v>
      </c>
      <c r="U12263" s="12">
        <f>((alpha*(speed^beta))+(ceta*(speed^delta)))</f>
        <v>8.1773330053813265</v>
      </c>
      <c r="V12263" s="8">
        <f t="shared" si="430"/>
        <v>86</v>
      </c>
    </row>
    <row r="12264" spans="1:22">
      <c r="A12264" s="34" t="s">
        <v>20</v>
      </c>
      <c r="B12264" s="34" t="s">
        <v>78</v>
      </c>
      <c r="C12264" s="5" t="s">
        <v>208</v>
      </c>
      <c r="D12264" s="35" t="s">
        <v>87</v>
      </c>
      <c r="E12264" s="36" t="s">
        <v>14</v>
      </c>
      <c r="F12264" s="37">
        <v>50</v>
      </c>
      <c r="G12264" s="38">
        <v>0.04</v>
      </c>
      <c r="H12264" s="34">
        <v>0.9968990927378798</v>
      </c>
      <c r="I12264" s="35">
        <v>9.8412576877556182E-2</v>
      </c>
      <c r="J12264" s="35">
        <v>0.1140388106352148</v>
      </c>
      <c r="K12264" s="35">
        <v>-7.1237919774172574E-4</v>
      </c>
      <c r="L12264" s="35">
        <v>0</v>
      </c>
      <c r="M12264" s="35">
        <v>0</v>
      </c>
      <c r="N12264" s="35">
        <v>0</v>
      </c>
      <c r="O12264" s="35">
        <v>0</v>
      </c>
      <c r="P12264" s="36">
        <v>11</v>
      </c>
      <c r="Q12264" s="37">
        <v>86</v>
      </c>
      <c r="R12264" s="36">
        <v>5</v>
      </c>
      <c r="S12264" s="39">
        <f t="shared" si="429"/>
        <v>86</v>
      </c>
      <c r="T12264" s="34" t="s">
        <v>36</v>
      </c>
      <c r="U12264" s="12">
        <f>(1/(((ceta*(speed^2))+(beta*speed))+alpha))</f>
        <v>0.21565696548038499</v>
      </c>
      <c r="V12264" s="8">
        <f t="shared" si="430"/>
        <v>86</v>
      </c>
    </row>
    <row r="12265" spans="1:22">
      <c r="A12265" s="34" t="s">
        <v>20</v>
      </c>
      <c r="B12265" s="34" t="s">
        <v>78</v>
      </c>
      <c r="C12265" s="5" t="s">
        <v>208</v>
      </c>
      <c r="D12265" s="35" t="s">
        <v>87</v>
      </c>
      <c r="E12265" s="36" t="s">
        <v>18</v>
      </c>
      <c r="F12265" s="37">
        <v>50</v>
      </c>
      <c r="G12265" s="38">
        <v>0.04</v>
      </c>
      <c r="H12265" s="34">
        <v>0.97854882535504539</v>
      </c>
      <c r="I12265" s="35">
        <v>1.9496756793052998</v>
      </c>
      <c r="J12265" s="35">
        <v>1.010693754294149</v>
      </c>
      <c r="K12265" s="35">
        <v>-0.81936361642162403</v>
      </c>
      <c r="L12265" s="35">
        <v>0</v>
      </c>
      <c r="M12265" s="35">
        <v>0</v>
      </c>
      <c r="N12265" s="35">
        <v>0</v>
      </c>
      <c r="O12265" s="35">
        <v>0</v>
      </c>
      <c r="P12265" s="36">
        <v>11</v>
      </c>
      <c r="Q12265" s="37">
        <v>86</v>
      </c>
      <c r="R12265" s="36">
        <v>0</v>
      </c>
      <c r="S12265" s="39">
        <f t="shared" si="429"/>
        <v>86</v>
      </c>
      <c r="T12265" s="34" t="s">
        <v>29</v>
      </c>
      <c r="U12265" s="12">
        <f>((alpha*(beta^speed))*(speed^ceta))</f>
        <v>0.12652862062054926</v>
      </c>
      <c r="V12265" s="8">
        <f t="shared" si="430"/>
        <v>86</v>
      </c>
    </row>
    <row r="12266" spans="1:22">
      <c r="A12266" s="34" t="s">
        <v>20</v>
      </c>
      <c r="B12266" s="34" t="s">
        <v>78</v>
      </c>
      <c r="C12266" s="5" t="s">
        <v>208</v>
      </c>
      <c r="D12266" s="35" t="s">
        <v>87</v>
      </c>
      <c r="E12266" s="36" t="s">
        <v>17</v>
      </c>
      <c r="F12266" s="37">
        <v>50</v>
      </c>
      <c r="G12266" s="38">
        <v>0.04</v>
      </c>
      <c r="H12266" s="34">
        <v>0.97243961453638639</v>
      </c>
      <c r="I12266" s="35">
        <v>120.37198177122393</v>
      </c>
      <c r="J12266" s="35">
        <v>0.20078476346047974</v>
      </c>
      <c r="K12266" s="35">
        <v>2666.0055253022938</v>
      </c>
      <c r="L12266" s="35">
        <v>-0.82191665619934695</v>
      </c>
      <c r="M12266" s="35">
        <v>0</v>
      </c>
      <c r="N12266" s="35">
        <v>0</v>
      </c>
      <c r="O12266" s="35">
        <v>0</v>
      </c>
      <c r="P12266" s="36">
        <v>11</v>
      </c>
      <c r="Q12266" s="37">
        <v>86</v>
      </c>
      <c r="R12266" s="36">
        <v>1</v>
      </c>
      <c r="S12266" s="39">
        <f t="shared" si="429"/>
        <v>86</v>
      </c>
      <c r="T12266" s="34" t="s">
        <v>30</v>
      </c>
      <c r="U12266" s="12">
        <f>((alpha*(speed^beta))+(ceta*(speed^delta)))</f>
        <v>362.93111953818516</v>
      </c>
      <c r="V12266" s="8">
        <f t="shared" si="430"/>
        <v>86</v>
      </c>
    </row>
    <row r="12267" spans="1:22">
      <c r="A12267" s="34" t="s">
        <v>20</v>
      </c>
      <c r="B12267" s="34" t="s">
        <v>78</v>
      </c>
      <c r="C12267" s="5" t="s">
        <v>208</v>
      </c>
      <c r="D12267" s="35" t="s">
        <v>87</v>
      </c>
      <c r="E12267" s="36" t="s">
        <v>15</v>
      </c>
      <c r="F12267" s="37">
        <v>100</v>
      </c>
      <c r="G12267" s="38">
        <v>0.04</v>
      </c>
      <c r="H12267" s="34">
        <v>0.98398494805254999</v>
      </c>
      <c r="I12267" s="35">
        <v>0.32544083057391299</v>
      </c>
      <c r="J12267" s="35">
        <v>16.225060337707102</v>
      </c>
      <c r="K12267" s="35">
        <v>2.6610461916446568</v>
      </c>
      <c r="L12267" s="35">
        <v>1.375549984297213</v>
      </c>
      <c r="M12267" s="35">
        <v>-2.2094587785125913E-3</v>
      </c>
      <c r="N12267" s="35">
        <v>0</v>
      </c>
      <c r="O12267" s="35">
        <v>0</v>
      </c>
      <c r="P12267" s="36">
        <v>11</v>
      </c>
      <c r="Q12267" s="37">
        <v>78</v>
      </c>
      <c r="R12267" s="36">
        <v>10</v>
      </c>
      <c r="S12267" s="39">
        <f t="shared" si="429"/>
        <v>78</v>
      </c>
      <c r="T12267" s="34" t="s">
        <v>44</v>
      </c>
      <c r="U12267" s="12">
        <f>(alpha+(beta/(1+EXP((((-1)*ceta)+(delta*LN(speed)))+(epsilon*speed)))))</f>
        <v>0.98611061504471409</v>
      </c>
      <c r="V12267" s="8">
        <f t="shared" si="430"/>
        <v>78</v>
      </c>
    </row>
    <row r="12268" spans="1:22">
      <c r="A12268" s="34" t="s">
        <v>20</v>
      </c>
      <c r="B12268" s="34" t="s">
        <v>78</v>
      </c>
      <c r="C12268" s="5" t="s">
        <v>208</v>
      </c>
      <c r="D12268" s="35" t="s">
        <v>87</v>
      </c>
      <c r="E12268" s="36" t="s">
        <v>16</v>
      </c>
      <c r="F12268" s="37">
        <v>100</v>
      </c>
      <c r="G12268" s="38">
        <v>0.04</v>
      </c>
      <c r="H12268" s="34">
        <v>0.992107784984816</v>
      </c>
      <c r="I12268" s="35">
        <v>9.7549929832478188</v>
      </c>
      <c r="J12268" s="35">
        <v>-1.6395508388824531E-2</v>
      </c>
      <c r="K12268" s="35">
        <v>355.16919000048347</v>
      </c>
      <c r="L12268" s="35">
        <v>-1.3629418656932895</v>
      </c>
      <c r="M12268" s="35">
        <v>0</v>
      </c>
      <c r="N12268" s="35">
        <v>0</v>
      </c>
      <c r="O12268" s="35">
        <v>0</v>
      </c>
      <c r="P12268" s="36">
        <v>11</v>
      </c>
      <c r="Q12268" s="37">
        <v>78</v>
      </c>
      <c r="R12268" s="36">
        <v>1</v>
      </c>
      <c r="S12268" s="39">
        <f t="shared" si="429"/>
        <v>78</v>
      </c>
      <c r="T12268" s="34" t="s">
        <v>30</v>
      </c>
      <c r="U12268" s="12">
        <f>((alpha*(speed^beta))+(ceta*(speed^delta)))</f>
        <v>10.01923650764317</v>
      </c>
      <c r="V12268" s="8">
        <f t="shared" si="430"/>
        <v>78</v>
      </c>
    </row>
    <row r="12269" spans="1:22">
      <c r="A12269" s="34" t="s">
        <v>20</v>
      </c>
      <c r="B12269" s="34" t="s">
        <v>78</v>
      </c>
      <c r="C12269" s="5" t="s">
        <v>208</v>
      </c>
      <c r="D12269" s="35" t="s">
        <v>87</v>
      </c>
      <c r="E12269" s="36" t="s">
        <v>14</v>
      </c>
      <c r="F12269" s="37">
        <v>100</v>
      </c>
      <c r="G12269" s="38">
        <v>0.04</v>
      </c>
      <c r="H12269" s="34">
        <v>0.99634767842121519</v>
      </c>
      <c r="I12269" s="35">
        <v>6.8064461067594815</v>
      </c>
      <c r="J12269" s="35">
        <v>1.0084517143897562</v>
      </c>
      <c r="K12269" s="35">
        <v>-0.93735039627779293</v>
      </c>
      <c r="L12269" s="35">
        <v>0</v>
      </c>
      <c r="M12269" s="35">
        <v>0</v>
      </c>
      <c r="N12269" s="35">
        <v>0</v>
      </c>
      <c r="O12269" s="35">
        <v>0</v>
      </c>
      <c r="P12269" s="36">
        <v>11</v>
      </c>
      <c r="Q12269" s="37">
        <v>78</v>
      </c>
      <c r="R12269" s="36">
        <v>0</v>
      </c>
      <c r="S12269" s="39">
        <f t="shared" si="429"/>
        <v>78</v>
      </c>
      <c r="T12269" s="34" t="s">
        <v>29</v>
      </c>
      <c r="U12269" s="12">
        <f>((alpha*(beta^speed))*(speed^ceta))</f>
        <v>0.2210361242998613</v>
      </c>
      <c r="V12269" s="8">
        <f t="shared" si="430"/>
        <v>78</v>
      </c>
    </row>
    <row r="12270" spans="1:22">
      <c r="A12270" s="34" t="s">
        <v>20</v>
      </c>
      <c r="B12270" s="34" t="s">
        <v>78</v>
      </c>
      <c r="C12270" s="5" t="s">
        <v>208</v>
      </c>
      <c r="D12270" s="35" t="s">
        <v>87</v>
      </c>
      <c r="E12270" s="36" t="s">
        <v>18</v>
      </c>
      <c r="F12270" s="37">
        <v>100</v>
      </c>
      <c r="G12270" s="38">
        <v>0.04</v>
      </c>
      <c r="H12270" s="34">
        <v>0.98035144498162596</v>
      </c>
      <c r="I12270" s="35">
        <v>0.18252207198303805</v>
      </c>
      <c r="J12270" s="35">
        <v>-8.98908504032849E-2</v>
      </c>
      <c r="K12270" s="35">
        <v>3.8370129939856326</v>
      </c>
      <c r="L12270" s="35">
        <v>-1.2680547485878721</v>
      </c>
      <c r="M12270" s="35">
        <v>0</v>
      </c>
      <c r="N12270" s="35">
        <v>0</v>
      </c>
      <c r="O12270" s="35">
        <v>0</v>
      </c>
      <c r="P12270" s="36">
        <v>11</v>
      </c>
      <c r="Q12270" s="37">
        <v>78</v>
      </c>
      <c r="R12270" s="36">
        <v>1</v>
      </c>
      <c r="S12270" s="39">
        <f t="shared" si="429"/>
        <v>78</v>
      </c>
      <c r="T12270" s="34" t="s">
        <v>30</v>
      </c>
      <c r="U12270" s="12">
        <f>((alpha*(speed^beta))+(ceta*(speed^delta)))</f>
        <v>0.13867755571944321</v>
      </c>
      <c r="V12270" s="8">
        <f t="shared" si="430"/>
        <v>78</v>
      </c>
    </row>
    <row r="12271" spans="1:22">
      <c r="A12271" s="34" t="s">
        <v>20</v>
      </c>
      <c r="B12271" s="34" t="s">
        <v>78</v>
      </c>
      <c r="C12271" s="5" t="s">
        <v>208</v>
      </c>
      <c r="D12271" s="35" t="s">
        <v>87</v>
      </c>
      <c r="E12271" s="36" t="s">
        <v>17</v>
      </c>
      <c r="F12271" s="37">
        <v>100</v>
      </c>
      <c r="G12271" s="38">
        <v>0.04</v>
      </c>
      <c r="H12271" s="34">
        <v>0.97573610268855371</v>
      </c>
      <c r="I12271" s="35">
        <v>2133.1499143985498</v>
      </c>
      <c r="J12271" s="35">
        <v>-0.75130171645423349</v>
      </c>
      <c r="K12271" s="35">
        <v>217.23713911227094</v>
      </c>
      <c r="L12271" s="35">
        <v>0.10079118282242475</v>
      </c>
      <c r="M12271" s="35">
        <v>0</v>
      </c>
      <c r="N12271" s="35">
        <v>0</v>
      </c>
      <c r="O12271" s="35">
        <v>0</v>
      </c>
      <c r="P12271" s="36">
        <v>11</v>
      </c>
      <c r="Q12271" s="37">
        <v>78</v>
      </c>
      <c r="R12271" s="36">
        <v>1</v>
      </c>
      <c r="S12271" s="39">
        <f t="shared" si="429"/>
        <v>78</v>
      </c>
      <c r="T12271" s="34" t="s">
        <v>30</v>
      </c>
      <c r="U12271" s="12">
        <f>((alpha*(speed^beta))+(ceta*(speed^delta)))</f>
        <v>417.82240481771089</v>
      </c>
      <c r="V12271" s="8">
        <f t="shared" si="430"/>
        <v>78</v>
      </c>
    </row>
    <row r="12272" spans="1:22">
      <c r="A12272" s="34" t="s">
        <v>20</v>
      </c>
      <c r="B12272" s="34" t="s">
        <v>78</v>
      </c>
      <c r="C12272" s="5" t="s">
        <v>208</v>
      </c>
      <c r="D12272" s="35" t="s">
        <v>87</v>
      </c>
      <c r="E12272" s="36" t="s">
        <v>15</v>
      </c>
      <c r="F12272" s="37">
        <v>0</v>
      </c>
      <c r="G12272" s="38">
        <v>0.06</v>
      </c>
      <c r="H12272" s="34">
        <v>0.98725995564933489</v>
      </c>
      <c r="I12272" s="35">
        <v>0.33556563506817394</v>
      </c>
      <c r="J12272" s="35">
        <v>28.47053708277106</v>
      </c>
      <c r="K12272" s="35">
        <v>0.84317215737253437</v>
      </c>
      <c r="L12272" s="35">
        <v>1.0811802540545474</v>
      </c>
      <c r="M12272" s="35">
        <v>7.2615575824336152E-5</v>
      </c>
      <c r="N12272" s="35">
        <v>0</v>
      </c>
      <c r="O12272" s="35">
        <v>0</v>
      </c>
      <c r="P12272" s="36">
        <v>11</v>
      </c>
      <c r="Q12272" s="37">
        <v>86</v>
      </c>
      <c r="R12272" s="36">
        <v>10</v>
      </c>
      <c r="S12272" s="39">
        <f t="shared" si="429"/>
        <v>86</v>
      </c>
      <c r="T12272" s="34" t="s">
        <v>44</v>
      </c>
      <c r="U12272" s="12">
        <f>(alpha+(beta/(1+EXP((((-1)*ceta)+(delta*LN(speed)))+(epsilon*speed)))))</f>
        <v>0.85829759267140626</v>
      </c>
      <c r="V12272" s="8">
        <f t="shared" si="430"/>
        <v>86</v>
      </c>
    </row>
    <row r="12273" spans="1:22">
      <c r="A12273" s="34" t="s">
        <v>20</v>
      </c>
      <c r="B12273" s="34" t="s">
        <v>78</v>
      </c>
      <c r="C12273" s="5" t="s">
        <v>208</v>
      </c>
      <c r="D12273" s="35" t="s">
        <v>87</v>
      </c>
      <c r="E12273" s="36" t="s">
        <v>16</v>
      </c>
      <c r="F12273" s="37">
        <v>0</v>
      </c>
      <c r="G12273" s="38">
        <v>0.06</v>
      </c>
      <c r="H12273" s="34">
        <v>0.99586965728880539</v>
      </c>
      <c r="I12273" s="35">
        <v>374.35417434964057</v>
      </c>
      <c r="J12273" s="35">
        <v>-1.4014684154450385</v>
      </c>
      <c r="K12273" s="35">
        <v>9.1604452289583875</v>
      </c>
      <c r="L12273" s="35">
        <v>-3.6633393223933615E-2</v>
      </c>
      <c r="M12273" s="35">
        <v>0</v>
      </c>
      <c r="N12273" s="35">
        <v>0</v>
      </c>
      <c r="O12273" s="35">
        <v>0</v>
      </c>
      <c r="P12273" s="36">
        <v>11</v>
      </c>
      <c r="Q12273" s="37">
        <v>86</v>
      </c>
      <c r="R12273" s="36">
        <v>1</v>
      </c>
      <c r="S12273" s="39">
        <f t="shared" si="429"/>
        <v>86</v>
      </c>
      <c r="T12273" s="34" t="s">
        <v>30</v>
      </c>
      <c r="U12273" s="12">
        <f>((alpha*(speed^beta))+(ceta*(speed^delta)))</f>
        <v>8.5092709762374898</v>
      </c>
      <c r="V12273" s="8">
        <f t="shared" si="430"/>
        <v>86</v>
      </c>
    </row>
    <row r="12274" spans="1:22">
      <c r="A12274" s="34" t="s">
        <v>20</v>
      </c>
      <c r="B12274" s="34" t="s">
        <v>78</v>
      </c>
      <c r="C12274" s="5" t="s">
        <v>208</v>
      </c>
      <c r="D12274" s="35" t="s">
        <v>87</v>
      </c>
      <c r="E12274" s="36" t="s">
        <v>14</v>
      </c>
      <c r="F12274" s="37">
        <v>0</v>
      </c>
      <c r="G12274" s="38">
        <v>0.06</v>
      </c>
      <c r="H12274" s="34">
        <v>0.99718146011869047</v>
      </c>
      <c r="I12274" s="35">
        <v>0.11377968248936209</v>
      </c>
      <c r="J12274" s="35">
        <v>0.11145163602507417</v>
      </c>
      <c r="K12274" s="35">
        <v>-6.9036848212784602E-4</v>
      </c>
      <c r="L12274" s="35">
        <v>0</v>
      </c>
      <c r="M12274" s="35">
        <v>0</v>
      </c>
      <c r="N12274" s="35">
        <v>0</v>
      </c>
      <c r="O12274" s="35">
        <v>0</v>
      </c>
      <c r="P12274" s="36">
        <v>11</v>
      </c>
      <c r="Q12274" s="37">
        <v>86</v>
      </c>
      <c r="R12274" s="36">
        <v>5</v>
      </c>
      <c r="S12274" s="39">
        <f t="shared" si="429"/>
        <v>86</v>
      </c>
      <c r="T12274" s="34" t="s">
        <v>36</v>
      </c>
      <c r="U12274" s="12">
        <f>(1/(((ceta*(speed^2))+(beta*speed))+alpha))</f>
        <v>0.21773897257558403</v>
      </c>
      <c r="V12274" s="8">
        <f t="shared" si="430"/>
        <v>86</v>
      </c>
    </row>
    <row r="12275" spans="1:22">
      <c r="A12275" s="34" t="s">
        <v>20</v>
      </c>
      <c r="B12275" s="34" t="s">
        <v>78</v>
      </c>
      <c r="C12275" s="5" t="s">
        <v>208</v>
      </c>
      <c r="D12275" s="35" t="s">
        <v>87</v>
      </c>
      <c r="E12275" s="36" t="s">
        <v>18</v>
      </c>
      <c r="F12275" s="37">
        <v>0</v>
      </c>
      <c r="G12275" s="38">
        <v>0.06</v>
      </c>
      <c r="H12275" s="34">
        <v>0.98113934080016818</v>
      </c>
      <c r="I12275" s="35">
        <v>1.9912197804751124</v>
      </c>
      <c r="J12275" s="35">
        <v>1.0109804725462568</v>
      </c>
      <c r="K12275" s="35">
        <v>-0.83022259208022153</v>
      </c>
      <c r="L12275" s="35">
        <v>0</v>
      </c>
      <c r="M12275" s="35">
        <v>0</v>
      </c>
      <c r="N12275" s="35">
        <v>0</v>
      </c>
      <c r="O12275" s="35">
        <v>0</v>
      </c>
      <c r="P12275" s="36">
        <v>11</v>
      </c>
      <c r="Q12275" s="37">
        <v>86</v>
      </c>
      <c r="R12275" s="36">
        <v>0</v>
      </c>
      <c r="S12275" s="39">
        <f t="shared" si="429"/>
        <v>86</v>
      </c>
      <c r="T12275" s="34" t="s">
        <v>29</v>
      </c>
      <c r="U12275" s="12">
        <f>((alpha*(beta^speed))*(speed^ceta))</f>
        <v>0.12616324515287392</v>
      </c>
      <c r="V12275" s="8">
        <f t="shared" si="430"/>
        <v>86</v>
      </c>
    </row>
    <row r="12276" spans="1:22">
      <c r="A12276" s="34" t="s">
        <v>20</v>
      </c>
      <c r="B12276" s="34" t="s">
        <v>78</v>
      </c>
      <c r="C12276" s="5" t="s">
        <v>208</v>
      </c>
      <c r="D12276" s="35" t="s">
        <v>87</v>
      </c>
      <c r="E12276" s="36" t="s">
        <v>17</v>
      </c>
      <c r="F12276" s="37">
        <v>0</v>
      </c>
      <c r="G12276" s="38">
        <v>0.06</v>
      </c>
      <c r="H12276" s="34">
        <v>0.98343395003130207</v>
      </c>
      <c r="I12276" s="35">
        <v>2728.6232161004418</v>
      </c>
      <c r="J12276" s="35">
        <v>-0.81555467941940551</v>
      </c>
      <c r="K12276" s="35">
        <v>102.93845291527343</v>
      </c>
      <c r="L12276" s="35">
        <v>0.24208983021136021</v>
      </c>
      <c r="M12276" s="35">
        <v>0</v>
      </c>
      <c r="N12276" s="35">
        <v>0</v>
      </c>
      <c r="O12276" s="35">
        <v>0</v>
      </c>
      <c r="P12276" s="36">
        <v>11</v>
      </c>
      <c r="Q12276" s="37">
        <v>86</v>
      </c>
      <c r="R12276" s="36">
        <v>1</v>
      </c>
      <c r="S12276" s="39">
        <f t="shared" si="429"/>
        <v>86</v>
      </c>
      <c r="T12276" s="34" t="s">
        <v>30</v>
      </c>
      <c r="U12276" s="12">
        <f>((alpha*(speed^beta))+(ceta*(speed^delta)))</f>
        <v>374.77466586710256</v>
      </c>
      <c r="V12276" s="8">
        <f t="shared" si="430"/>
        <v>86</v>
      </c>
    </row>
    <row r="12277" spans="1:22">
      <c r="A12277" s="34" t="s">
        <v>20</v>
      </c>
      <c r="B12277" s="34" t="s">
        <v>78</v>
      </c>
      <c r="C12277" s="5" t="s">
        <v>208</v>
      </c>
      <c r="D12277" s="35" t="s">
        <v>87</v>
      </c>
      <c r="E12277" s="36" t="s">
        <v>15</v>
      </c>
      <c r="F12277" s="37">
        <v>50</v>
      </c>
      <c r="G12277" s="38">
        <v>0.06</v>
      </c>
      <c r="H12277" s="34">
        <v>0.98225509847961456</v>
      </c>
      <c r="I12277" s="35">
        <v>4.3480848250479607</v>
      </c>
      <c r="J12277" s="35">
        <v>-1.2845228175196828</v>
      </c>
      <c r="K12277" s="35">
        <v>-1.0195463248003362</v>
      </c>
      <c r="L12277" s="35">
        <v>0</v>
      </c>
      <c r="M12277" s="35">
        <v>0</v>
      </c>
      <c r="N12277" s="35">
        <v>0</v>
      </c>
      <c r="O12277" s="35">
        <v>0</v>
      </c>
      <c r="P12277" s="36">
        <v>11</v>
      </c>
      <c r="Q12277" s="37">
        <v>70</v>
      </c>
      <c r="R12277" s="36">
        <v>13</v>
      </c>
      <c r="S12277" s="39">
        <f t="shared" si="429"/>
        <v>70</v>
      </c>
      <c r="T12277" s="34" t="s">
        <v>50</v>
      </c>
      <c r="U12277" s="12">
        <f>EXP((alpha+(beta/speed))+(ceta*LN(speed)))</f>
        <v>0.99819841392822239</v>
      </c>
      <c r="V12277" s="8">
        <f t="shared" si="430"/>
        <v>70</v>
      </c>
    </row>
    <row r="12278" spans="1:22">
      <c r="A12278" s="34" t="s">
        <v>20</v>
      </c>
      <c r="B12278" s="34" t="s">
        <v>78</v>
      </c>
      <c r="C12278" s="5" t="s">
        <v>208</v>
      </c>
      <c r="D12278" s="35" t="s">
        <v>87</v>
      </c>
      <c r="E12278" s="36" t="s">
        <v>16</v>
      </c>
      <c r="F12278" s="37">
        <v>50</v>
      </c>
      <c r="G12278" s="38">
        <v>0.06</v>
      </c>
      <c r="H12278" s="34">
        <v>0.99364310237131759</v>
      </c>
      <c r="I12278" s="35">
        <v>7.6239872573028924</v>
      </c>
      <c r="J12278" s="35">
        <v>5.9892366289166714E-2</v>
      </c>
      <c r="K12278" s="35">
        <v>354.9681919545169</v>
      </c>
      <c r="L12278" s="35">
        <v>-1.3120010354245524</v>
      </c>
      <c r="M12278" s="35">
        <v>0</v>
      </c>
      <c r="N12278" s="35">
        <v>0</v>
      </c>
      <c r="O12278" s="35">
        <v>0</v>
      </c>
      <c r="P12278" s="36">
        <v>11</v>
      </c>
      <c r="Q12278" s="37">
        <v>70</v>
      </c>
      <c r="R12278" s="36">
        <v>1</v>
      </c>
      <c r="S12278" s="39">
        <f t="shared" si="429"/>
        <v>70</v>
      </c>
      <c r="T12278" s="34" t="s">
        <v>30</v>
      </c>
      <c r="U12278" s="12">
        <f>((alpha*(speed^beta))+(ceta*(speed^delta)))</f>
        <v>11.180236345015217</v>
      </c>
      <c r="V12278" s="8">
        <f t="shared" si="430"/>
        <v>70</v>
      </c>
    </row>
    <row r="12279" spans="1:22">
      <c r="A12279" s="34" t="s">
        <v>20</v>
      </c>
      <c r="B12279" s="34" t="s">
        <v>78</v>
      </c>
      <c r="C12279" s="5" t="s">
        <v>208</v>
      </c>
      <c r="D12279" s="35" t="s">
        <v>87</v>
      </c>
      <c r="E12279" s="36" t="s">
        <v>14</v>
      </c>
      <c r="F12279" s="37">
        <v>50</v>
      </c>
      <c r="G12279" s="38">
        <v>0.06</v>
      </c>
      <c r="H12279" s="34">
        <v>0.99697393978422155</v>
      </c>
      <c r="I12279" s="35">
        <v>10.265674777841657</v>
      </c>
      <c r="J12279" s="35">
        <v>-1.2934375985921953</v>
      </c>
      <c r="K12279" s="35">
        <v>0.71718123678957812</v>
      </c>
      <c r="L12279" s="35">
        <v>-0.31255517539315714</v>
      </c>
      <c r="M12279" s="35">
        <v>0</v>
      </c>
      <c r="N12279" s="35">
        <v>0</v>
      </c>
      <c r="O12279" s="35">
        <v>0</v>
      </c>
      <c r="P12279" s="36">
        <v>11</v>
      </c>
      <c r="Q12279" s="37">
        <v>70</v>
      </c>
      <c r="R12279" s="36">
        <v>1</v>
      </c>
      <c r="S12279" s="39">
        <f t="shared" si="429"/>
        <v>70</v>
      </c>
      <c r="T12279" s="34" t="s">
        <v>30</v>
      </c>
      <c r="U12279" s="12">
        <f>((alpha*(speed^beta))+(ceta*(speed^delta)))</f>
        <v>0.23223579604675018</v>
      </c>
      <c r="V12279" s="8">
        <f t="shared" si="430"/>
        <v>70</v>
      </c>
    </row>
    <row r="12280" spans="1:22">
      <c r="A12280" s="34" t="s">
        <v>20</v>
      </c>
      <c r="B12280" s="34" t="s">
        <v>78</v>
      </c>
      <c r="C12280" s="5" t="s">
        <v>208</v>
      </c>
      <c r="D12280" s="35" t="s">
        <v>87</v>
      </c>
      <c r="E12280" s="36" t="s">
        <v>18</v>
      </c>
      <c r="F12280" s="37">
        <v>50</v>
      </c>
      <c r="G12280" s="38">
        <v>0.06</v>
      </c>
      <c r="H12280" s="34">
        <v>0.98890466611392658</v>
      </c>
      <c r="I12280" s="35">
        <v>5.5469300227430365</v>
      </c>
      <c r="J12280" s="35">
        <v>-1.4890703432880454</v>
      </c>
      <c r="K12280" s="35">
        <v>0.25923206158372347</v>
      </c>
      <c r="L12280" s="35">
        <v>-0.15139882045587758</v>
      </c>
      <c r="M12280" s="35">
        <v>0</v>
      </c>
      <c r="N12280" s="35">
        <v>0</v>
      </c>
      <c r="O12280" s="35">
        <v>0</v>
      </c>
      <c r="P12280" s="36">
        <v>11</v>
      </c>
      <c r="Q12280" s="37">
        <v>70</v>
      </c>
      <c r="R12280" s="36">
        <v>1</v>
      </c>
      <c r="S12280" s="39">
        <f t="shared" si="429"/>
        <v>70</v>
      </c>
      <c r="T12280" s="34" t="s">
        <v>30</v>
      </c>
      <c r="U12280" s="12">
        <f>((alpha*(speed^beta))+(ceta*(speed^delta)))</f>
        <v>0.14617342663002192</v>
      </c>
      <c r="V12280" s="8">
        <f t="shared" si="430"/>
        <v>70</v>
      </c>
    </row>
    <row r="12281" spans="1:22">
      <c r="A12281" s="34" t="s">
        <v>20</v>
      </c>
      <c r="B12281" s="34" t="s">
        <v>78</v>
      </c>
      <c r="C12281" s="5" t="s">
        <v>208</v>
      </c>
      <c r="D12281" s="35" t="s">
        <v>87</v>
      </c>
      <c r="E12281" s="36" t="s">
        <v>17</v>
      </c>
      <c r="F12281" s="37">
        <v>50</v>
      </c>
      <c r="G12281" s="38">
        <v>0.06</v>
      </c>
      <c r="H12281" s="34">
        <v>0.98942852009852067</v>
      </c>
      <c r="I12281" s="35">
        <v>480.63918087946826</v>
      </c>
      <c r="J12281" s="35">
        <v>-2.6463748031730211E-2</v>
      </c>
      <c r="K12281" s="35">
        <v>3662.4663078035805</v>
      </c>
      <c r="L12281" s="35">
        <v>-1.1971369923419897</v>
      </c>
      <c r="M12281" s="35">
        <v>0</v>
      </c>
      <c r="N12281" s="35">
        <v>0</v>
      </c>
      <c r="O12281" s="35">
        <v>0</v>
      </c>
      <c r="P12281" s="36">
        <v>11</v>
      </c>
      <c r="Q12281" s="37">
        <v>70</v>
      </c>
      <c r="R12281" s="36">
        <v>1</v>
      </c>
      <c r="S12281" s="39">
        <f t="shared" si="429"/>
        <v>70</v>
      </c>
      <c r="T12281" s="34" t="s">
        <v>30</v>
      </c>
      <c r="U12281" s="12">
        <f>((alpha*(speed^beta))+(ceta*(speed^delta)))</f>
        <v>452.17072451495926</v>
      </c>
      <c r="V12281" s="8">
        <f t="shared" si="430"/>
        <v>70</v>
      </c>
    </row>
    <row r="12282" spans="1:22">
      <c r="A12282" s="34" t="s">
        <v>20</v>
      </c>
      <c r="B12282" s="34" t="s">
        <v>78</v>
      </c>
      <c r="C12282" s="5" t="s">
        <v>208</v>
      </c>
      <c r="D12282" s="35" t="s">
        <v>87</v>
      </c>
      <c r="E12282" s="36" t="s">
        <v>15</v>
      </c>
      <c r="F12282" s="37">
        <v>100</v>
      </c>
      <c r="G12282" s="38">
        <v>0.06</v>
      </c>
      <c r="H12282" s="34">
        <v>0.92838442139664867</v>
      </c>
      <c r="I12282" s="35">
        <v>40.661137265853085</v>
      </c>
      <c r="J12282" s="35">
        <v>0.98345881590693773</v>
      </c>
      <c r="K12282" s="35">
        <v>-0.61962771500796965</v>
      </c>
      <c r="L12282" s="35">
        <v>0</v>
      </c>
      <c r="M12282" s="35">
        <v>0</v>
      </c>
      <c r="N12282" s="35">
        <v>0</v>
      </c>
      <c r="O12282" s="35">
        <v>0</v>
      </c>
      <c r="P12282" s="36">
        <v>11</v>
      </c>
      <c r="Q12282" s="37">
        <v>61</v>
      </c>
      <c r="R12282" s="36">
        <v>0</v>
      </c>
      <c r="S12282" s="39">
        <f t="shared" si="429"/>
        <v>61</v>
      </c>
      <c r="T12282" s="34" t="s">
        <v>29</v>
      </c>
      <c r="U12282" s="12">
        <f>((alpha*(beta^speed))*(speed^ceta))</f>
        <v>1.1509766675683164</v>
      </c>
      <c r="V12282" s="8">
        <f t="shared" si="430"/>
        <v>61</v>
      </c>
    </row>
    <row r="12283" spans="1:22">
      <c r="A12283" s="34" t="s">
        <v>20</v>
      </c>
      <c r="B12283" s="34" t="s">
        <v>78</v>
      </c>
      <c r="C12283" s="5" t="s">
        <v>208</v>
      </c>
      <c r="D12283" s="35" t="s">
        <v>87</v>
      </c>
      <c r="E12283" s="36" t="s">
        <v>16</v>
      </c>
      <c r="F12283" s="37">
        <v>100</v>
      </c>
      <c r="G12283" s="38">
        <v>0.06</v>
      </c>
      <c r="H12283" s="34">
        <v>0.99306030978569682</v>
      </c>
      <c r="I12283" s="35">
        <v>14.806895868758899</v>
      </c>
      <c r="J12283" s="35">
        <v>-4.6992532639904459E-2</v>
      </c>
      <c r="K12283" s="35">
        <v>423.49013279407922</v>
      </c>
      <c r="L12283" s="35">
        <v>-1.4424453698055466</v>
      </c>
      <c r="M12283" s="35">
        <v>0</v>
      </c>
      <c r="N12283" s="35">
        <v>0</v>
      </c>
      <c r="O12283" s="35">
        <v>0</v>
      </c>
      <c r="P12283" s="36">
        <v>11</v>
      </c>
      <c r="Q12283" s="37">
        <v>61</v>
      </c>
      <c r="R12283" s="36">
        <v>1</v>
      </c>
      <c r="S12283" s="39">
        <f t="shared" si="429"/>
        <v>61</v>
      </c>
      <c r="T12283" s="34" t="s">
        <v>30</v>
      </c>
      <c r="U12283" s="12">
        <f>((alpha*(speed^beta))+(ceta*(speed^delta)))</f>
        <v>13.331983261111027</v>
      </c>
      <c r="V12283" s="8">
        <f t="shared" si="430"/>
        <v>61</v>
      </c>
    </row>
    <row r="12284" spans="1:22">
      <c r="A12284" s="34" t="s">
        <v>20</v>
      </c>
      <c r="B12284" s="34" t="s">
        <v>78</v>
      </c>
      <c r="C12284" s="5" t="s">
        <v>208</v>
      </c>
      <c r="D12284" s="35" t="s">
        <v>87</v>
      </c>
      <c r="E12284" s="36" t="s">
        <v>14</v>
      </c>
      <c r="F12284" s="37">
        <v>100</v>
      </c>
      <c r="G12284" s="38">
        <v>0.06</v>
      </c>
      <c r="H12284" s="34">
        <v>0.99489207018731163</v>
      </c>
      <c r="I12284" s="35">
        <v>-2.0365949050541281</v>
      </c>
      <c r="J12284" s="35">
        <v>0.33363292387629057</v>
      </c>
      <c r="K12284" s="35">
        <v>2.2420908699347071</v>
      </c>
      <c r="L12284" s="35">
        <v>0</v>
      </c>
      <c r="M12284" s="35">
        <v>0</v>
      </c>
      <c r="N12284" s="35">
        <v>0</v>
      </c>
      <c r="O12284" s="35">
        <v>0</v>
      </c>
      <c r="P12284" s="36">
        <v>11</v>
      </c>
      <c r="Q12284" s="37">
        <v>61</v>
      </c>
      <c r="R12284" s="36">
        <v>2</v>
      </c>
      <c r="S12284" s="39">
        <f t="shared" si="429"/>
        <v>61</v>
      </c>
      <c r="T12284" s="34" t="s">
        <v>31</v>
      </c>
      <c r="U12284" s="12">
        <f>((alpha+(beta*speed))^((-1)/ceta))</f>
        <v>0.27338362452251658</v>
      </c>
      <c r="V12284" s="8">
        <f t="shared" si="430"/>
        <v>61</v>
      </c>
    </row>
    <row r="12285" spans="1:22">
      <c r="A12285" s="34" t="s">
        <v>20</v>
      </c>
      <c r="B12285" s="34" t="s">
        <v>78</v>
      </c>
      <c r="C12285" s="5" t="s">
        <v>208</v>
      </c>
      <c r="D12285" s="35" t="s">
        <v>87</v>
      </c>
      <c r="E12285" s="36" t="s">
        <v>18</v>
      </c>
      <c r="F12285" s="37">
        <v>100</v>
      </c>
      <c r="G12285" s="38">
        <v>0.06</v>
      </c>
      <c r="H12285" s="34">
        <v>0.9642019538980775</v>
      </c>
      <c r="I12285" s="35">
        <v>-48.125783306764795</v>
      </c>
      <c r="J12285" s="35">
        <v>7.2256123692794105</v>
      </c>
      <c r="K12285" s="35">
        <v>3.4519013321201566</v>
      </c>
      <c r="L12285" s="35">
        <v>0</v>
      </c>
      <c r="M12285" s="35">
        <v>0</v>
      </c>
      <c r="N12285" s="35">
        <v>0</v>
      </c>
      <c r="O12285" s="35">
        <v>0</v>
      </c>
      <c r="P12285" s="36">
        <v>11</v>
      </c>
      <c r="Q12285" s="37">
        <v>61</v>
      </c>
      <c r="R12285" s="36">
        <v>2</v>
      </c>
      <c r="S12285" s="39">
        <f t="shared" si="429"/>
        <v>61</v>
      </c>
      <c r="T12285" s="34" t="s">
        <v>31</v>
      </c>
      <c r="U12285" s="12">
        <f>((alpha+(beta*speed))^((-1)/ceta))</f>
        <v>0.17722817497063356</v>
      </c>
      <c r="V12285" s="8">
        <f t="shared" si="430"/>
        <v>61</v>
      </c>
    </row>
    <row r="12286" spans="1:22">
      <c r="A12286" s="34" t="s">
        <v>20</v>
      </c>
      <c r="B12286" s="34" t="s">
        <v>78</v>
      </c>
      <c r="C12286" s="5" t="s">
        <v>208</v>
      </c>
      <c r="D12286" s="35" t="s">
        <v>87</v>
      </c>
      <c r="E12286" s="36" t="s">
        <v>17</v>
      </c>
      <c r="F12286" s="37">
        <v>100</v>
      </c>
      <c r="G12286" s="38">
        <v>0.06</v>
      </c>
      <c r="H12286" s="34">
        <v>0.99017606971604399</v>
      </c>
      <c r="I12286" s="35">
        <v>6.5936031236807491</v>
      </c>
      <c r="J12286" s="35">
        <v>2.3756935738595248</v>
      </c>
      <c r="K12286" s="35">
        <v>-8.2812500893651511E-2</v>
      </c>
      <c r="L12286" s="35">
        <v>0</v>
      </c>
      <c r="M12286" s="35">
        <v>0</v>
      </c>
      <c r="N12286" s="35">
        <v>0</v>
      </c>
      <c r="O12286" s="35">
        <v>0</v>
      </c>
      <c r="P12286" s="36">
        <v>11</v>
      </c>
      <c r="Q12286" s="37">
        <v>61</v>
      </c>
      <c r="R12286" s="36">
        <v>13</v>
      </c>
      <c r="S12286" s="39">
        <f t="shared" si="429"/>
        <v>61</v>
      </c>
      <c r="T12286" s="34" t="s">
        <v>50</v>
      </c>
      <c r="U12286" s="12">
        <f>EXP((alpha+(beta/speed))+(ceta*LN(speed)))</f>
        <v>540.29601993413371</v>
      </c>
      <c r="V12286" s="8">
        <f t="shared" si="430"/>
        <v>61</v>
      </c>
    </row>
    <row r="12287" spans="1:22">
      <c r="A12287" s="34" t="s">
        <v>20</v>
      </c>
      <c r="B12287" s="34" t="s">
        <v>78</v>
      </c>
      <c r="C12287" s="5" t="s">
        <v>209</v>
      </c>
      <c r="D12287" s="35" t="s">
        <v>88</v>
      </c>
      <c r="E12287" s="36" t="s">
        <v>15</v>
      </c>
      <c r="F12287" s="37">
        <v>0</v>
      </c>
      <c r="G12287" s="38">
        <v>0</v>
      </c>
      <c r="H12287" s="34">
        <v>0.99833266431315315</v>
      </c>
      <c r="I12287" s="35">
        <v>0.16287457087257864</v>
      </c>
      <c r="J12287" s="35">
        <v>8.8219199347705608</v>
      </c>
      <c r="K12287" s="35">
        <v>1.0624307077762172</v>
      </c>
      <c r="L12287" s="35">
        <v>1.0835395776441643</v>
      </c>
      <c r="M12287" s="35">
        <v>-1.7918680778811894E-4</v>
      </c>
      <c r="N12287" s="35">
        <v>0</v>
      </c>
      <c r="O12287" s="35">
        <v>0</v>
      </c>
      <c r="P12287" s="36">
        <v>11</v>
      </c>
      <c r="Q12287" s="37">
        <v>86</v>
      </c>
      <c r="R12287" s="36">
        <v>10</v>
      </c>
      <c r="S12287" s="39">
        <f t="shared" si="429"/>
        <v>86</v>
      </c>
      <c r="T12287" s="34" t="s">
        <v>44</v>
      </c>
      <c r="U12287" s="12">
        <f>(alpha+(beta/(1+EXP((((-1)*ceta)+(delta*LN(speed)))+(epsilon*speed)))))</f>
        <v>0.365852411658457</v>
      </c>
      <c r="V12287" s="8">
        <f t="shared" si="430"/>
        <v>86</v>
      </c>
    </row>
    <row r="12288" spans="1:22">
      <c r="A12288" s="34" t="s">
        <v>20</v>
      </c>
      <c r="B12288" s="34" t="s">
        <v>78</v>
      </c>
      <c r="C12288" s="5" t="s">
        <v>209</v>
      </c>
      <c r="D12288" s="35" t="s">
        <v>88</v>
      </c>
      <c r="E12288" s="36" t="s">
        <v>16</v>
      </c>
      <c r="F12288" s="37">
        <v>0</v>
      </c>
      <c r="G12288" s="38">
        <v>0</v>
      </c>
      <c r="H12288" s="34">
        <v>0.98868827252283509</v>
      </c>
      <c r="I12288" s="35">
        <v>171.15061260401089</v>
      </c>
      <c r="J12288" s="35">
        <v>-2.0988655646817835</v>
      </c>
      <c r="K12288" s="35">
        <v>18.046598812521548</v>
      </c>
      <c r="L12288" s="35">
        <v>-0.48121039710973357</v>
      </c>
      <c r="M12288" s="35">
        <v>0</v>
      </c>
      <c r="N12288" s="35">
        <v>0</v>
      </c>
      <c r="O12288" s="35">
        <v>0</v>
      </c>
      <c r="P12288" s="36">
        <v>11</v>
      </c>
      <c r="Q12288" s="37">
        <v>86</v>
      </c>
      <c r="R12288" s="36">
        <v>1</v>
      </c>
      <c r="S12288" s="39">
        <f t="shared" si="429"/>
        <v>86</v>
      </c>
      <c r="T12288" s="34" t="s">
        <v>30</v>
      </c>
      <c r="U12288" s="12">
        <f>((alpha*(speed^beta))+(ceta*(speed^delta)))</f>
        <v>2.1307952977632953</v>
      </c>
      <c r="V12288" s="8">
        <f t="shared" si="430"/>
        <v>86</v>
      </c>
    </row>
    <row r="12289" spans="1:28">
      <c r="A12289" s="34" t="s">
        <v>20</v>
      </c>
      <c r="B12289" s="34" t="s">
        <v>78</v>
      </c>
      <c r="C12289" s="5" t="s">
        <v>209</v>
      </c>
      <c r="D12289" s="35" t="s">
        <v>88</v>
      </c>
      <c r="E12289" s="36" t="s">
        <v>14</v>
      </c>
      <c r="F12289" s="37">
        <v>0</v>
      </c>
      <c r="G12289" s="38">
        <v>0</v>
      </c>
      <c r="H12289" s="34">
        <v>0.96013262908581487</v>
      </c>
      <c r="I12289" s="35">
        <v>2.9633406164413172</v>
      </c>
      <c r="J12289" s="35">
        <v>0.97576799891098887</v>
      </c>
      <c r="K12289" s="35">
        <v>-7.9129457822327848E-3</v>
      </c>
      <c r="L12289" s="35">
        <v>0</v>
      </c>
      <c r="M12289" s="35">
        <v>0</v>
      </c>
      <c r="N12289" s="35">
        <v>0</v>
      </c>
      <c r="O12289" s="35">
        <v>0</v>
      </c>
      <c r="P12289" s="36">
        <v>11</v>
      </c>
      <c r="Q12289" s="37">
        <v>86</v>
      </c>
      <c r="R12289" s="36">
        <v>5</v>
      </c>
      <c r="S12289" s="39">
        <f t="shared" si="429"/>
        <v>86</v>
      </c>
      <c r="T12289" s="34" t="s">
        <v>36</v>
      </c>
      <c r="U12289" s="12">
        <f>(1/(((ceta*(speed^2))+(beta*speed))+alpha))</f>
        <v>3.5266848261074235E-2</v>
      </c>
      <c r="V12289" s="8">
        <f t="shared" si="430"/>
        <v>86</v>
      </c>
      <c r="AB12289" s="41"/>
    </row>
    <row r="12290" spans="1:28">
      <c r="A12290" s="34" t="s">
        <v>20</v>
      </c>
      <c r="B12290" s="34" t="s">
        <v>78</v>
      </c>
      <c r="C12290" s="5" t="s">
        <v>209</v>
      </c>
      <c r="D12290" s="35" t="s">
        <v>88</v>
      </c>
      <c r="E12290" s="36" t="s">
        <v>18</v>
      </c>
      <c r="F12290" s="37">
        <v>0</v>
      </c>
      <c r="G12290" s="38">
        <v>0</v>
      </c>
      <c r="H12290" s="34">
        <v>0.95927448269135862</v>
      </c>
      <c r="I12290" s="35">
        <v>2.4493136189231636E-5</v>
      </c>
      <c r="J12290" s="35">
        <v>1.315497798031243</v>
      </c>
      <c r="K12290" s="35">
        <v>0.24308130655603791</v>
      </c>
      <c r="L12290" s="35">
        <v>-0.65559791039705495</v>
      </c>
      <c r="M12290" s="35">
        <v>0</v>
      </c>
      <c r="N12290" s="35">
        <v>0</v>
      </c>
      <c r="O12290" s="35">
        <v>0</v>
      </c>
      <c r="P12290" s="36">
        <v>11</v>
      </c>
      <c r="Q12290" s="37">
        <v>86</v>
      </c>
      <c r="R12290" s="36">
        <v>1</v>
      </c>
      <c r="S12290" s="39">
        <f t="shared" ref="S12290:S12353" si="431">V12290</f>
        <v>86</v>
      </c>
      <c r="T12290" s="34" t="s">
        <v>30</v>
      </c>
      <c r="U12290" s="12">
        <f>((alpha*(speed^beta))+(ceta*(speed^delta)))</f>
        <v>2.169447335260995E-2</v>
      </c>
      <c r="V12290" s="8">
        <f t="shared" ref="V12290:V12353" si="432">IF($V$1&lt;P12290,P12290,IF($V$1&gt;Q12290,Q12290,$V$1))</f>
        <v>86</v>
      </c>
      <c r="AB12290" s="41"/>
    </row>
    <row r="12291" spans="1:28">
      <c r="A12291" s="34" t="s">
        <v>20</v>
      </c>
      <c r="B12291" s="34" t="s">
        <v>78</v>
      </c>
      <c r="C12291" s="5" t="s">
        <v>209</v>
      </c>
      <c r="D12291" s="35" t="s">
        <v>88</v>
      </c>
      <c r="E12291" s="36" t="s">
        <v>17</v>
      </c>
      <c r="F12291" s="37">
        <v>0</v>
      </c>
      <c r="G12291" s="38">
        <v>0</v>
      </c>
      <c r="H12291" s="34">
        <v>0.92477222272054016</v>
      </c>
      <c r="I12291" s="35">
        <v>0.36043477440280075</v>
      </c>
      <c r="J12291" s="35">
        <v>1.1617146020569131</v>
      </c>
      <c r="K12291" s="35">
        <v>1005.7435615306267</v>
      </c>
      <c r="L12291" s="35">
        <v>-0.53663590556788454</v>
      </c>
      <c r="M12291" s="35">
        <v>0</v>
      </c>
      <c r="N12291" s="35">
        <v>0</v>
      </c>
      <c r="O12291" s="35">
        <v>0</v>
      </c>
      <c r="P12291" s="36">
        <v>11</v>
      </c>
      <c r="Q12291" s="37">
        <v>86</v>
      </c>
      <c r="R12291" s="36">
        <v>1</v>
      </c>
      <c r="S12291" s="39">
        <f t="shared" si="431"/>
        <v>86</v>
      </c>
      <c r="T12291" s="34" t="s">
        <v>30</v>
      </c>
      <c r="U12291" s="12">
        <f>((alpha*(speed^beta))+(ceta*(speed^delta)))</f>
        <v>155.82582453151085</v>
      </c>
      <c r="V12291" s="8">
        <f t="shared" si="432"/>
        <v>86</v>
      </c>
    </row>
    <row r="12292" spans="1:28">
      <c r="A12292" s="34" t="s">
        <v>20</v>
      </c>
      <c r="B12292" s="34" t="s">
        <v>78</v>
      </c>
      <c r="C12292" s="5" t="s">
        <v>209</v>
      </c>
      <c r="D12292" s="35" t="s">
        <v>88</v>
      </c>
      <c r="E12292" s="36" t="s">
        <v>15</v>
      </c>
      <c r="F12292" s="37">
        <v>50</v>
      </c>
      <c r="G12292" s="38">
        <v>0</v>
      </c>
      <c r="H12292" s="34">
        <v>0.99807079077734562</v>
      </c>
      <c r="I12292" s="35">
        <v>10.995546390988899</v>
      </c>
      <c r="J12292" s="35">
        <v>-1.0963412776149495</v>
      </c>
      <c r="K12292" s="35">
        <v>4.3631355274524068</v>
      </c>
      <c r="L12292" s="35">
        <v>-0.61630623698792297</v>
      </c>
      <c r="M12292" s="35">
        <v>0</v>
      </c>
      <c r="N12292" s="35">
        <v>0</v>
      </c>
      <c r="O12292" s="35">
        <v>0</v>
      </c>
      <c r="P12292" s="36">
        <v>11</v>
      </c>
      <c r="Q12292" s="37">
        <v>86</v>
      </c>
      <c r="R12292" s="36">
        <v>1</v>
      </c>
      <c r="S12292" s="39">
        <f t="shared" si="431"/>
        <v>86</v>
      </c>
      <c r="T12292" s="34" t="s">
        <v>30</v>
      </c>
      <c r="U12292" s="12">
        <f>((alpha*(speed^beta))+(ceta*(speed^delta)))</f>
        <v>0.36349893790558652</v>
      </c>
      <c r="V12292" s="8">
        <f t="shared" si="432"/>
        <v>86</v>
      </c>
    </row>
    <row r="12293" spans="1:28">
      <c r="A12293" s="34" t="s">
        <v>20</v>
      </c>
      <c r="B12293" s="34" t="s">
        <v>78</v>
      </c>
      <c r="C12293" s="5" t="s">
        <v>209</v>
      </c>
      <c r="D12293" s="35" t="s">
        <v>88</v>
      </c>
      <c r="E12293" s="36" t="s">
        <v>16</v>
      </c>
      <c r="F12293" s="37">
        <v>50</v>
      </c>
      <c r="G12293" s="38">
        <v>0</v>
      </c>
      <c r="H12293" s="34">
        <v>0.97951528737285887</v>
      </c>
      <c r="I12293" s="35">
        <v>24.655226609525645</v>
      </c>
      <c r="J12293" s="35">
        <v>-0.5301408289794608</v>
      </c>
      <c r="K12293" s="35">
        <v>2193.234325589865</v>
      </c>
      <c r="L12293" s="35">
        <v>-3.536654107161918</v>
      </c>
      <c r="M12293" s="35">
        <v>0</v>
      </c>
      <c r="N12293" s="35">
        <v>0</v>
      </c>
      <c r="O12293" s="35">
        <v>0</v>
      </c>
      <c r="P12293" s="36">
        <v>11</v>
      </c>
      <c r="Q12293" s="37">
        <v>86</v>
      </c>
      <c r="R12293" s="36">
        <v>1</v>
      </c>
      <c r="S12293" s="39">
        <f t="shared" si="431"/>
        <v>86</v>
      </c>
      <c r="T12293" s="34" t="s">
        <v>30</v>
      </c>
      <c r="U12293" s="12">
        <f>((alpha*(speed^beta))+(ceta*(speed^delta)))</f>
        <v>2.3249380418838266</v>
      </c>
      <c r="V12293" s="8">
        <f t="shared" si="432"/>
        <v>86</v>
      </c>
    </row>
    <row r="12294" spans="1:28">
      <c r="A12294" s="34" t="s">
        <v>20</v>
      </c>
      <c r="B12294" s="34" t="s">
        <v>78</v>
      </c>
      <c r="C12294" s="5" t="s">
        <v>209</v>
      </c>
      <c r="D12294" s="35" t="s">
        <v>88</v>
      </c>
      <c r="E12294" s="36" t="s">
        <v>14</v>
      </c>
      <c r="F12294" s="37">
        <v>50</v>
      </c>
      <c r="G12294" s="38">
        <v>0</v>
      </c>
      <c r="H12294" s="34">
        <v>0.95449016844499279</v>
      </c>
      <c r="I12294" s="35">
        <v>4.14352457179303</v>
      </c>
      <c r="J12294" s="35">
        <v>0.82849333406110504</v>
      </c>
      <c r="K12294" s="35">
        <v>-6.3587246621142311E-3</v>
      </c>
      <c r="L12294" s="35">
        <v>0</v>
      </c>
      <c r="M12294" s="35">
        <v>0</v>
      </c>
      <c r="N12294" s="35">
        <v>0</v>
      </c>
      <c r="O12294" s="35">
        <v>0</v>
      </c>
      <c r="P12294" s="36">
        <v>11</v>
      </c>
      <c r="Q12294" s="37">
        <v>86</v>
      </c>
      <c r="R12294" s="36">
        <v>5</v>
      </c>
      <c r="S12294" s="39">
        <f t="shared" si="431"/>
        <v>86</v>
      </c>
      <c r="T12294" s="34" t="s">
        <v>36</v>
      </c>
      <c r="U12294" s="12">
        <f>(1/(((ceta*(speed^2))+(beta*speed))+alpha))</f>
        <v>3.5254934441852154E-2</v>
      </c>
      <c r="V12294" s="8">
        <f t="shared" si="432"/>
        <v>86</v>
      </c>
      <c r="AB12294" s="41"/>
    </row>
    <row r="12295" spans="1:28">
      <c r="A12295" s="34" t="s">
        <v>20</v>
      </c>
      <c r="B12295" s="34" t="s">
        <v>78</v>
      </c>
      <c r="C12295" s="5" t="s">
        <v>209</v>
      </c>
      <c r="D12295" s="35" t="s">
        <v>88</v>
      </c>
      <c r="E12295" s="36" t="s">
        <v>18</v>
      </c>
      <c r="F12295" s="37">
        <v>50</v>
      </c>
      <c r="G12295" s="38">
        <v>0</v>
      </c>
      <c r="H12295" s="34">
        <v>0.96554117386253124</v>
      </c>
      <c r="I12295" s="35">
        <v>4.213675554228062E-6</v>
      </c>
      <c r="J12295" s="35">
        <v>1.6174189712536438</v>
      </c>
      <c r="K12295" s="35">
        <v>0.24274386407154508</v>
      </c>
      <c r="L12295" s="35">
        <v>-0.60737132795271609</v>
      </c>
      <c r="M12295" s="35">
        <v>0</v>
      </c>
      <c r="N12295" s="35">
        <v>0</v>
      </c>
      <c r="O12295" s="35">
        <v>0</v>
      </c>
      <c r="P12295" s="36">
        <v>11</v>
      </c>
      <c r="Q12295" s="37">
        <v>86</v>
      </c>
      <c r="R12295" s="36">
        <v>1</v>
      </c>
      <c r="S12295" s="39">
        <f t="shared" si="431"/>
        <v>86</v>
      </c>
      <c r="T12295" s="34" t="s">
        <v>30</v>
      </c>
      <c r="U12295" s="12">
        <f>((alpha*(speed^beta))+(ceta*(speed^delta)))</f>
        <v>2.1894815531550482E-2</v>
      </c>
      <c r="V12295" s="8">
        <f t="shared" si="432"/>
        <v>86</v>
      </c>
      <c r="AB12295" s="41"/>
    </row>
    <row r="12296" spans="1:28">
      <c r="A12296" s="34" t="s">
        <v>20</v>
      </c>
      <c r="B12296" s="34" t="s">
        <v>78</v>
      </c>
      <c r="C12296" s="5" t="s">
        <v>209</v>
      </c>
      <c r="D12296" s="35" t="s">
        <v>88</v>
      </c>
      <c r="E12296" s="36" t="s">
        <v>17</v>
      </c>
      <c r="F12296" s="37">
        <v>50</v>
      </c>
      <c r="G12296" s="38">
        <v>0</v>
      </c>
      <c r="H12296" s="34">
        <v>0.89965587200591879</v>
      </c>
      <c r="I12296" s="35">
        <v>-9.9580263890796045E-4</v>
      </c>
      <c r="J12296" s="35">
        <v>0.18363295456499854</v>
      </c>
      <c r="K12296" s="35">
        <v>-11.296924419904771</v>
      </c>
      <c r="L12296" s="35">
        <v>404.67043745636687</v>
      </c>
      <c r="M12296" s="35">
        <v>0</v>
      </c>
      <c r="N12296" s="35">
        <v>0</v>
      </c>
      <c r="O12296" s="35">
        <v>0</v>
      </c>
      <c r="P12296" s="36">
        <v>11</v>
      </c>
      <c r="Q12296" s="37">
        <v>86</v>
      </c>
      <c r="R12296" s="36">
        <v>14</v>
      </c>
      <c r="S12296" s="39">
        <f t="shared" si="431"/>
        <v>86</v>
      </c>
      <c r="T12296" s="34" t="s">
        <v>51</v>
      </c>
      <c r="U12296" s="12">
        <f>(((alpha*(speed^3))+(beta*(speed^2))+(ceta*speed))+delta)</f>
        <v>157.89802601404398</v>
      </c>
      <c r="V12296" s="8">
        <f t="shared" si="432"/>
        <v>86</v>
      </c>
    </row>
    <row r="12297" spans="1:28">
      <c r="A12297" s="34" t="s">
        <v>20</v>
      </c>
      <c r="B12297" s="34" t="s">
        <v>78</v>
      </c>
      <c r="C12297" s="5" t="s">
        <v>209</v>
      </c>
      <c r="D12297" s="35" t="s">
        <v>88</v>
      </c>
      <c r="E12297" s="36" t="s">
        <v>15</v>
      </c>
      <c r="F12297" s="37">
        <v>100</v>
      </c>
      <c r="G12297" s="38">
        <v>0</v>
      </c>
      <c r="H12297" s="34">
        <v>0.99629819068700765</v>
      </c>
      <c r="I12297" s="35">
        <v>11.550263115120465</v>
      </c>
      <c r="J12297" s="35">
        <v>0.99940662218210252</v>
      </c>
      <c r="K12297" s="35">
        <v>-0.76086590182412928</v>
      </c>
      <c r="L12297" s="35">
        <v>0</v>
      </c>
      <c r="M12297" s="35">
        <v>0</v>
      </c>
      <c r="N12297" s="35">
        <v>0</v>
      </c>
      <c r="O12297" s="35">
        <v>0</v>
      </c>
      <c r="P12297" s="36">
        <v>11</v>
      </c>
      <c r="Q12297" s="37">
        <v>86</v>
      </c>
      <c r="R12297" s="36">
        <v>0</v>
      </c>
      <c r="S12297" s="39">
        <f t="shared" si="431"/>
        <v>86</v>
      </c>
      <c r="T12297" s="34" t="s">
        <v>29</v>
      </c>
      <c r="U12297" s="12">
        <f>((alpha*(beta^speed))*(speed^ceta))</f>
        <v>0.37027904057147348</v>
      </c>
      <c r="V12297" s="8">
        <f t="shared" si="432"/>
        <v>86</v>
      </c>
    </row>
    <row r="12298" spans="1:28">
      <c r="A12298" s="34" t="s">
        <v>20</v>
      </c>
      <c r="B12298" s="34" t="s">
        <v>78</v>
      </c>
      <c r="C12298" s="5" t="s">
        <v>209</v>
      </c>
      <c r="D12298" s="35" t="s">
        <v>88</v>
      </c>
      <c r="E12298" s="36" t="s">
        <v>16</v>
      </c>
      <c r="F12298" s="37">
        <v>100</v>
      </c>
      <c r="G12298" s="38">
        <v>0</v>
      </c>
      <c r="H12298" s="34">
        <v>0.9675962937367738</v>
      </c>
      <c r="I12298" s="35">
        <v>26.999769191193074</v>
      </c>
      <c r="J12298" s="35">
        <v>0.99869752863049344</v>
      </c>
      <c r="K12298" s="35">
        <v>-0.51167434792866939</v>
      </c>
      <c r="L12298" s="35">
        <v>0</v>
      </c>
      <c r="M12298" s="35">
        <v>0</v>
      </c>
      <c r="N12298" s="35">
        <v>0</v>
      </c>
      <c r="O12298" s="35">
        <v>0</v>
      </c>
      <c r="P12298" s="36">
        <v>11</v>
      </c>
      <c r="Q12298" s="37">
        <v>86</v>
      </c>
      <c r="R12298" s="36">
        <v>0</v>
      </c>
      <c r="S12298" s="39">
        <f t="shared" si="431"/>
        <v>86</v>
      </c>
      <c r="T12298" s="34" t="s">
        <v>29</v>
      </c>
      <c r="U12298" s="12">
        <f>((alpha*(beta^speed))*(speed^ceta))</f>
        <v>2.470863096769655</v>
      </c>
      <c r="V12298" s="8">
        <f t="shared" si="432"/>
        <v>86</v>
      </c>
    </row>
    <row r="12299" spans="1:28">
      <c r="A12299" s="34" t="s">
        <v>20</v>
      </c>
      <c r="B12299" s="34" t="s">
        <v>78</v>
      </c>
      <c r="C12299" s="5" t="s">
        <v>209</v>
      </c>
      <c r="D12299" s="35" t="s">
        <v>88</v>
      </c>
      <c r="E12299" s="36" t="s">
        <v>14</v>
      </c>
      <c r="F12299" s="37">
        <v>100</v>
      </c>
      <c r="G12299" s="38">
        <v>0</v>
      </c>
      <c r="H12299" s="34">
        <v>0.94596834867910007</v>
      </c>
      <c r="I12299" s="35">
        <v>2.5950789663545518E-5</v>
      </c>
      <c r="J12299" s="35">
        <v>1.3719366081198427</v>
      </c>
      <c r="K12299" s="35">
        <v>0.3897872838748257</v>
      </c>
      <c r="L12299" s="35">
        <v>-0.64235792409175785</v>
      </c>
      <c r="M12299" s="35">
        <v>0</v>
      </c>
      <c r="N12299" s="35">
        <v>0</v>
      </c>
      <c r="O12299" s="35">
        <v>0</v>
      </c>
      <c r="P12299" s="36">
        <v>11</v>
      </c>
      <c r="Q12299" s="37">
        <v>86</v>
      </c>
      <c r="R12299" s="36">
        <v>1</v>
      </c>
      <c r="S12299" s="39">
        <f t="shared" si="431"/>
        <v>86</v>
      </c>
      <c r="T12299" s="34" t="s">
        <v>30</v>
      </c>
      <c r="U12299" s="12">
        <f>((alpha*(speed^beta))+(ceta*(speed^delta)))</f>
        <v>3.3993260539397295E-2</v>
      </c>
      <c r="V12299" s="8">
        <f t="shared" si="432"/>
        <v>86</v>
      </c>
      <c r="AB12299" s="41"/>
    </row>
    <row r="12300" spans="1:28">
      <c r="A12300" s="34" t="s">
        <v>20</v>
      </c>
      <c r="B12300" s="34" t="s">
        <v>78</v>
      </c>
      <c r="C12300" s="5" t="s">
        <v>209</v>
      </c>
      <c r="D12300" s="35" t="s">
        <v>88</v>
      </c>
      <c r="E12300" s="36" t="s">
        <v>18</v>
      </c>
      <c r="F12300" s="37">
        <v>100</v>
      </c>
      <c r="G12300" s="38">
        <v>0</v>
      </c>
      <c r="H12300" s="34">
        <v>0.96941842735722261</v>
      </c>
      <c r="I12300" s="35">
        <v>7.3998747749441618</v>
      </c>
      <c r="J12300" s="35">
        <v>0.84337588273390307</v>
      </c>
      <c r="K12300" s="35">
        <v>-4.717820418741722E-3</v>
      </c>
      <c r="L12300" s="35">
        <v>0</v>
      </c>
      <c r="M12300" s="35">
        <v>0</v>
      </c>
      <c r="N12300" s="35">
        <v>0</v>
      </c>
      <c r="O12300" s="35">
        <v>0</v>
      </c>
      <c r="P12300" s="36">
        <v>11</v>
      </c>
      <c r="Q12300" s="37">
        <v>86</v>
      </c>
      <c r="R12300" s="36">
        <v>5</v>
      </c>
      <c r="S12300" s="39">
        <f t="shared" si="431"/>
        <v>86</v>
      </c>
      <c r="T12300" s="34" t="s">
        <v>36</v>
      </c>
      <c r="U12300" s="12">
        <f>(1/(((ceta*(speed^2))+(beta*speed))+alpha))</f>
        <v>2.2203866595059237E-2</v>
      </c>
      <c r="V12300" s="8">
        <f t="shared" si="432"/>
        <v>86</v>
      </c>
      <c r="AB12300" s="41"/>
    </row>
    <row r="12301" spans="1:28">
      <c r="A12301" s="34" t="s">
        <v>20</v>
      </c>
      <c r="B12301" s="34" t="s">
        <v>78</v>
      </c>
      <c r="C12301" s="5" t="s">
        <v>209</v>
      </c>
      <c r="D12301" s="35" t="s">
        <v>88</v>
      </c>
      <c r="E12301" s="36" t="s">
        <v>17</v>
      </c>
      <c r="F12301" s="37">
        <v>100</v>
      </c>
      <c r="G12301" s="38">
        <v>0</v>
      </c>
      <c r="H12301" s="34">
        <v>0.87342093127230036</v>
      </c>
      <c r="I12301" s="35">
        <v>-1.0494300051602247E-3</v>
      </c>
      <c r="J12301" s="35">
        <v>0.18899364344691733</v>
      </c>
      <c r="K12301" s="35">
        <v>-11.648566218644936</v>
      </c>
      <c r="L12301" s="35">
        <v>435.51803118237012</v>
      </c>
      <c r="M12301" s="35">
        <v>0</v>
      </c>
      <c r="N12301" s="35">
        <v>0</v>
      </c>
      <c r="O12301" s="35">
        <v>0</v>
      </c>
      <c r="P12301" s="36">
        <v>11</v>
      </c>
      <c r="Q12301" s="37">
        <v>86</v>
      </c>
      <c r="R12301" s="36">
        <v>14</v>
      </c>
      <c r="S12301" s="39">
        <f t="shared" si="431"/>
        <v>86</v>
      </c>
      <c r="T12301" s="34" t="s">
        <v>51</v>
      </c>
      <c r="U12301" s="12">
        <f>(((alpha*(speed^3))+(beta*(speed^2))+(ceta*speed))+delta)</f>
        <v>164.0420719501144</v>
      </c>
      <c r="V12301" s="8">
        <f t="shared" si="432"/>
        <v>86</v>
      </c>
    </row>
    <row r="12302" spans="1:28">
      <c r="A12302" s="34" t="s">
        <v>20</v>
      </c>
      <c r="B12302" s="34" t="s">
        <v>78</v>
      </c>
      <c r="C12302" s="5" t="s">
        <v>209</v>
      </c>
      <c r="D12302" s="35" t="s">
        <v>88</v>
      </c>
      <c r="E12302" s="36" t="s">
        <v>15</v>
      </c>
      <c r="F12302" s="37">
        <v>0</v>
      </c>
      <c r="G12302" s="38">
        <v>-0.06</v>
      </c>
      <c r="H12302" s="34">
        <v>0.96198346242259014</v>
      </c>
      <c r="I12302" s="35">
        <v>6.542743374651655E-2</v>
      </c>
      <c r="J12302" s="35">
        <v>-5.3244126004644947</v>
      </c>
      <c r="K12302" s="35">
        <v>0.3812383938411476</v>
      </c>
      <c r="L12302" s="35">
        <v>0.62781407865630967</v>
      </c>
      <c r="M12302" s="35">
        <v>0</v>
      </c>
      <c r="N12302" s="35">
        <v>0</v>
      </c>
      <c r="O12302" s="35">
        <v>0</v>
      </c>
      <c r="P12302" s="36">
        <v>11</v>
      </c>
      <c r="Q12302" s="37">
        <v>86</v>
      </c>
      <c r="R12302" s="36">
        <v>8</v>
      </c>
      <c r="S12302" s="39">
        <f t="shared" si="431"/>
        <v>86</v>
      </c>
      <c r="T12302" s="34" t="s">
        <v>40</v>
      </c>
      <c r="U12302" s="12">
        <f>(alpha-(beta*EXP(((-1)*ceta)*(speed^delta))))</f>
        <v>7.5732329634394219E-2</v>
      </c>
      <c r="V12302" s="8">
        <f t="shared" si="432"/>
        <v>86</v>
      </c>
    </row>
    <row r="12303" spans="1:28">
      <c r="A12303" s="34" t="s">
        <v>20</v>
      </c>
      <c r="B12303" s="34" t="s">
        <v>78</v>
      </c>
      <c r="C12303" s="5" t="s">
        <v>209</v>
      </c>
      <c r="D12303" s="35" t="s">
        <v>88</v>
      </c>
      <c r="E12303" s="36" t="s">
        <v>16</v>
      </c>
      <c r="F12303" s="37">
        <v>0</v>
      </c>
      <c r="G12303" s="38">
        <v>-0.06</v>
      </c>
      <c r="H12303" s="34">
        <v>0.96419719823858596</v>
      </c>
      <c r="I12303" s="35">
        <v>-0.55653993113431277</v>
      </c>
      <c r="J12303" s="35">
        <v>24.702958591441757</v>
      </c>
      <c r="K12303" s="35">
        <v>0.4551958113451044</v>
      </c>
      <c r="L12303" s="35">
        <v>0.9264298713470962</v>
      </c>
      <c r="M12303" s="35">
        <v>4.8908717923887464E-4</v>
      </c>
      <c r="N12303" s="35">
        <v>0</v>
      </c>
      <c r="O12303" s="35">
        <v>0</v>
      </c>
      <c r="P12303" s="36">
        <v>11</v>
      </c>
      <c r="Q12303" s="37">
        <v>86</v>
      </c>
      <c r="R12303" s="36">
        <v>10</v>
      </c>
      <c r="S12303" s="39">
        <f t="shared" si="431"/>
        <v>86</v>
      </c>
      <c r="T12303" s="34" t="s">
        <v>44</v>
      </c>
      <c r="U12303" s="12">
        <f>(alpha+(beta/(1+EXP((((-1)*ceta)+(delta*LN(speed)))+(epsilon*speed)))))</f>
        <v>3.1663638607555944E-2</v>
      </c>
      <c r="V12303" s="8">
        <f t="shared" si="432"/>
        <v>86</v>
      </c>
    </row>
    <row r="12304" spans="1:28">
      <c r="A12304" s="34" t="s">
        <v>20</v>
      </c>
      <c r="B12304" s="34" t="s">
        <v>78</v>
      </c>
      <c r="C12304" s="5" t="s">
        <v>209</v>
      </c>
      <c r="D12304" s="35" t="s">
        <v>88</v>
      </c>
      <c r="E12304" s="36" t="s">
        <v>14</v>
      </c>
      <c r="F12304" s="37">
        <v>0</v>
      </c>
      <c r="G12304" s="38">
        <v>-0.06</v>
      </c>
      <c r="H12304" s="34">
        <v>0.95438540230952884</v>
      </c>
      <c r="I12304" s="35">
        <v>0.66618835952239808</v>
      </c>
      <c r="J12304" s="35">
        <v>1.002279378608703</v>
      </c>
      <c r="K12304" s="35">
        <v>-1.081597057168207</v>
      </c>
      <c r="L12304" s="35">
        <v>0</v>
      </c>
      <c r="M12304" s="35">
        <v>0</v>
      </c>
      <c r="N12304" s="35">
        <v>0</v>
      </c>
      <c r="O12304" s="35">
        <v>0</v>
      </c>
      <c r="P12304" s="36">
        <v>11</v>
      </c>
      <c r="Q12304" s="37">
        <v>86</v>
      </c>
      <c r="R12304" s="36">
        <v>0</v>
      </c>
      <c r="S12304" s="39">
        <f t="shared" si="431"/>
        <v>86</v>
      </c>
      <c r="T12304" s="34" t="s">
        <v>29</v>
      </c>
      <c r="U12304" s="12">
        <f>((alpha*(beta^speed))*(speed^ceta))</f>
        <v>6.5506679091504646E-3</v>
      </c>
      <c r="V12304" s="8">
        <f t="shared" si="432"/>
        <v>86</v>
      </c>
      <c r="AB12304" s="41"/>
    </row>
    <row r="12305" spans="1:28">
      <c r="A12305" s="34" t="s">
        <v>20</v>
      </c>
      <c r="B12305" s="34" t="s">
        <v>78</v>
      </c>
      <c r="C12305" s="5" t="s">
        <v>209</v>
      </c>
      <c r="D12305" s="35" t="s">
        <v>88</v>
      </c>
      <c r="E12305" s="36" t="s">
        <v>18</v>
      </c>
      <c r="F12305" s="37">
        <v>0</v>
      </c>
      <c r="G12305" s="38">
        <v>-0.06</v>
      </c>
      <c r="H12305" s="34">
        <v>0.95941754703670201</v>
      </c>
      <c r="I12305" s="35">
        <v>9.7905549914075768E-2</v>
      </c>
      <c r="J12305" s="35">
        <v>0.98075992322603867</v>
      </c>
      <c r="K12305" s="35">
        <v>-0.45364791288858258</v>
      </c>
      <c r="L12305" s="35">
        <v>0</v>
      </c>
      <c r="M12305" s="35">
        <v>0</v>
      </c>
      <c r="N12305" s="35">
        <v>0</v>
      </c>
      <c r="O12305" s="35">
        <v>0</v>
      </c>
      <c r="P12305" s="36">
        <v>11</v>
      </c>
      <c r="Q12305" s="37">
        <v>86</v>
      </c>
      <c r="R12305" s="36">
        <v>0</v>
      </c>
      <c r="S12305" s="39">
        <f t="shared" si="431"/>
        <v>86</v>
      </c>
      <c r="T12305" s="34" t="s">
        <v>29</v>
      </c>
      <c r="U12305" s="12">
        <f>((alpha*(beta^speed))*(speed^ceta))</f>
        <v>2.441289423446237E-3</v>
      </c>
      <c r="V12305" s="8">
        <f t="shared" si="432"/>
        <v>86</v>
      </c>
      <c r="AB12305" s="41"/>
    </row>
    <row r="12306" spans="1:28">
      <c r="A12306" s="34" t="s">
        <v>20</v>
      </c>
      <c r="B12306" s="34" t="s">
        <v>78</v>
      </c>
      <c r="C12306" s="5" t="s">
        <v>209</v>
      </c>
      <c r="D12306" s="35" t="s">
        <v>88</v>
      </c>
      <c r="E12306" s="36" t="s">
        <v>17</v>
      </c>
      <c r="F12306" s="37">
        <v>0</v>
      </c>
      <c r="G12306" s="38">
        <v>-0.06</v>
      </c>
      <c r="H12306" s="34">
        <v>0.93382590338488103</v>
      </c>
      <c r="I12306" s="35">
        <v>365.3350230269163</v>
      </c>
      <c r="J12306" s="35">
        <v>0.96839248894047714</v>
      </c>
      <c r="K12306" s="35">
        <v>-0.3340486402826377</v>
      </c>
      <c r="L12306" s="35">
        <v>0</v>
      </c>
      <c r="M12306" s="35">
        <v>0</v>
      </c>
      <c r="N12306" s="35">
        <v>0</v>
      </c>
      <c r="O12306" s="35">
        <v>0</v>
      </c>
      <c r="P12306" s="36">
        <v>11</v>
      </c>
      <c r="Q12306" s="37">
        <v>86</v>
      </c>
      <c r="R12306" s="36">
        <v>0</v>
      </c>
      <c r="S12306" s="39">
        <f t="shared" si="431"/>
        <v>86</v>
      </c>
      <c r="T12306" s="34" t="s">
        <v>29</v>
      </c>
      <c r="U12306" s="12">
        <f>((alpha*(beta^speed))*(speed^ceta))</f>
        <v>5.2107014261626547</v>
      </c>
      <c r="V12306" s="8">
        <f t="shared" si="432"/>
        <v>86</v>
      </c>
    </row>
    <row r="12307" spans="1:28">
      <c r="A12307" s="34" t="s">
        <v>20</v>
      </c>
      <c r="B12307" s="34" t="s">
        <v>78</v>
      </c>
      <c r="C12307" s="5" t="s">
        <v>209</v>
      </c>
      <c r="D12307" s="35" t="s">
        <v>88</v>
      </c>
      <c r="E12307" s="36" t="s">
        <v>15</v>
      </c>
      <c r="F12307" s="37">
        <v>50</v>
      </c>
      <c r="G12307" s="38">
        <v>-0.06</v>
      </c>
      <c r="H12307" s="34">
        <v>0.96392468952738297</v>
      </c>
      <c r="I12307" s="35">
        <v>5.4200679783371356E-2</v>
      </c>
      <c r="J12307" s="35">
        <v>-3.0617522085833695</v>
      </c>
      <c r="K12307" s="35">
        <v>0.19700542714988536</v>
      </c>
      <c r="L12307" s="35">
        <v>0.77183810128045727</v>
      </c>
      <c r="M12307" s="35">
        <v>0</v>
      </c>
      <c r="N12307" s="35">
        <v>0</v>
      </c>
      <c r="O12307" s="35">
        <v>0</v>
      </c>
      <c r="P12307" s="36">
        <v>11</v>
      </c>
      <c r="Q12307" s="37">
        <v>86</v>
      </c>
      <c r="R12307" s="36">
        <v>8</v>
      </c>
      <c r="S12307" s="39">
        <f t="shared" si="431"/>
        <v>86</v>
      </c>
      <c r="T12307" s="34" t="s">
        <v>40</v>
      </c>
      <c r="U12307" s="12">
        <f>(alpha-(beta*EXP(((-1)*ceta)*(speed^delta))))</f>
        <v>6.0851924328064244E-2</v>
      </c>
      <c r="V12307" s="8">
        <f t="shared" si="432"/>
        <v>86</v>
      </c>
    </row>
    <row r="12308" spans="1:28">
      <c r="A12308" s="34" t="s">
        <v>20</v>
      </c>
      <c r="B12308" s="34" t="s">
        <v>78</v>
      </c>
      <c r="C12308" s="5" t="s">
        <v>209</v>
      </c>
      <c r="D12308" s="35" t="s">
        <v>88</v>
      </c>
      <c r="E12308" s="36" t="s">
        <v>16</v>
      </c>
      <c r="F12308" s="37">
        <v>50</v>
      </c>
      <c r="G12308" s="38">
        <v>-0.06</v>
      </c>
      <c r="H12308" s="34">
        <v>0.95108274728232778</v>
      </c>
      <c r="I12308" s="35">
        <v>-0.48337754733260024</v>
      </c>
      <c r="J12308" s="35">
        <v>14.536474046727072</v>
      </c>
      <c r="K12308" s="35">
        <v>1.0163768614987585</v>
      </c>
      <c r="L12308" s="35">
        <v>0.91526316097252236</v>
      </c>
      <c r="M12308" s="35">
        <v>3.6932900456387121E-3</v>
      </c>
      <c r="N12308" s="35">
        <v>0</v>
      </c>
      <c r="O12308" s="35">
        <v>0</v>
      </c>
      <c r="P12308" s="36">
        <v>11</v>
      </c>
      <c r="Q12308" s="37">
        <v>85</v>
      </c>
      <c r="R12308" s="36">
        <v>10</v>
      </c>
      <c r="S12308" s="39">
        <f t="shared" si="431"/>
        <v>85</v>
      </c>
      <c r="T12308" s="34" t="s">
        <v>44</v>
      </c>
      <c r="U12308" s="12">
        <f>(alpha+(beta/(1+EXP((((-1)*ceta)+(delta*LN(speed)))+(epsilon*speed)))))</f>
        <v>2.8362188939566324E-3</v>
      </c>
      <c r="V12308" s="8">
        <f t="shared" si="432"/>
        <v>85</v>
      </c>
    </row>
    <row r="12309" spans="1:28">
      <c r="A12309" s="34" t="s">
        <v>20</v>
      </c>
      <c r="B12309" s="34" t="s">
        <v>78</v>
      </c>
      <c r="C12309" s="5" t="s">
        <v>209</v>
      </c>
      <c r="D12309" s="35" t="s">
        <v>88</v>
      </c>
      <c r="E12309" s="36" t="s">
        <v>14</v>
      </c>
      <c r="F12309" s="37">
        <v>50</v>
      </c>
      <c r="G12309" s="38">
        <v>-0.06</v>
      </c>
      <c r="H12309" s="34">
        <v>0.96492708442163744</v>
      </c>
      <c r="I12309" s="35">
        <v>0.37100031458089022</v>
      </c>
      <c r="J12309" s="35">
        <v>-4.8287193669072508</v>
      </c>
      <c r="K12309" s="35">
        <v>-1.2565827098946893</v>
      </c>
      <c r="L12309" s="35">
        <v>0</v>
      </c>
      <c r="M12309" s="35">
        <v>0</v>
      </c>
      <c r="N12309" s="35">
        <v>0</v>
      </c>
      <c r="O12309" s="35">
        <v>0</v>
      </c>
      <c r="P12309" s="36">
        <v>11</v>
      </c>
      <c r="Q12309" s="37">
        <v>86</v>
      </c>
      <c r="R12309" s="36">
        <v>13</v>
      </c>
      <c r="S12309" s="39">
        <f t="shared" si="431"/>
        <v>86</v>
      </c>
      <c r="T12309" s="34" t="s">
        <v>50</v>
      </c>
      <c r="U12309" s="12">
        <f>EXP((alpha+(beta/speed))+(ceta*LN(speed)))</f>
        <v>5.0802064351714582E-3</v>
      </c>
      <c r="V12309" s="8">
        <f t="shared" si="432"/>
        <v>86</v>
      </c>
      <c r="AB12309" s="41"/>
    </row>
    <row r="12310" spans="1:28">
      <c r="A12310" s="34" t="s">
        <v>20</v>
      </c>
      <c r="B12310" s="34" t="s">
        <v>78</v>
      </c>
      <c r="C12310" s="5" t="s">
        <v>209</v>
      </c>
      <c r="D12310" s="35" t="s">
        <v>88</v>
      </c>
      <c r="E12310" s="36" t="s">
        <v>18</v>
      </c>
      <c r="F12310" s="37">
        <v>50</v>
      </c>
      <c r="G12310" s="38">
        <v>-0.06</v>
      </c>
      <c r="H12310" s="34">
        <v>0.94384507378221194</v>
      </c>
      <c r="I12310" s="35">
        <v>7.6700584544542844E-2</v>
      </c>
      <c r="J12310" s="35">
        <v>0.97669113374367655</v>
      </c>
      <c r="K12310" s="35">
        <v>-0.34113045645912715</v>
      </c>
      <c r="L12310" s="35">
        <v>0</v>
      </c>
      <c r="M12310" s="35">
        <v>0</v>
      </c>
      <c r="N12310" s="35">
        <v>0</v>
      </c>
      <c r="O12310" s="35">
        <v>0</v>
      </c>
      <c r="P12310" s="36">
        <v>11</v>
      </c>
      <c r="Q12310" s="37">
        <v>86</v>
      </c>
      <c r="R12310" s="36">
        <v>0</v>
      </c>
      <c r="S12310" s="39">
        <f t="shared" si="431"/>
        <v>86</v>
      </c>
      <c r="T12310" s="34" t="s">
        <v>29</v>
      </c>
      <c r="U12310" s="12">
        <f>((alpha*(beta^speed))*(speed^ceta))</f>
        <v>2.208032328940721E-3</v>
      </c>
      <c r="V12310" s="8">
        <f t="shared" si="432"/>
        <v>86</v>
      </c>
      <c r="AB12310" s="41"/>
    </row>
    <row r="12311" spans="1:28">
      <c r="A12311" s="34" t="s">
        <v>20</v>
      </c>
      <c r="B12311" s="34" t="s">
        <v>78</v>
      </c>
      <c r="C12311" s="5" t="s">
        <v>209</v>
      </c>
      <c r="D12311" s="35" t="s">
        <v>88</v>
      </c>
      <c r="E12311" s="36" t="s">
        <v>17</v>
      </c>
      <c r="F12311" s="37">
        <v>50</v>
      </c>
      <c r="G12311" s="38">
        <v>-0.06</v>
      </c>
      <c r="H12311" s="34">
        <v>0.91066990843717988</v>
      </c>
      <c r="I12311" s="35">
        <v>209.17996975827495</v>
      </c>
      <c r="J12311" s="35">
        <v>0.95923362592133676</v>
      </c>
      <c r="K12311" s="35">
        <v>-9.5292214819660631E-2</v>
      </c>
      <c r="L12311" s="35">
        <v>0</v>
      </c>
      <c r="M12311" s="35">
        <v>0</v>
      </c>
      <c r="N12311" s="35">
        <v>0</v>
      </c>
      <c r="O12311" s="35">
        <v>0</v>
      </c>
      <c r="P12311" s="36">
        <v>11</v>
      </c>
      <c r="Q12311" s="37">
        <v>86</v>
      </c>
      <c r="R12311" s="36">
        <v>0</v>
      </c>
      <c r="S12311" s="39">
        <f t="shared" si="431"/>
        <v>86</v>
      </c>
      <c r="T12311" s="34" t="s">
        <v>29</v>
      </c>
      <c r="U12311" s="12">
        <f>((alpha*(beta^speed))*(speed^ceta))</f>
        <v>3.8165889162503368</v>
      </c>
      <c r="V12311" s="8">
        <f t="shared" si="432"/>
        <v>86</v>
      </c>
    </row>
    <row r="12312" spans="1:28">
      <c r="A12312" s="34" t="s">
        <v>20</v>
      </c>
      <c r="B12312" s="34" t="s">
        <v>78</v>
      </c>
      <c r="C12312" s="5" t="s">
        <v>209</v>
      </c>
      <c r="D12312" s="35" t="s">
        <v>88</v>
      </c>
      <c r="E12312" s="36" t="s">
        <v>15</v>
      </c>
      <c r="F12312" s="37">
        <v>100</v>
      </c>
      <c r="G12312" s="38">
        <v>-0.06</v>
      </c>
      <c r="H12312" s="34">
        <v>0.95613947201948368</v>
      </c>
      <c r="I12312" s="35">
        <v>5.7155647588668383</v>
      </c>
      <c r="J12312" s="35">
        <v>-12.463947538081419</v>
      </c>
      <c r="K12312" s="35">
        <v>-1.9625993696717015</v>
      </c>
      <c r="L12312" s="35">
        <v>0</v>
      </c>
      <c r="M12312" s="35">
        <v>0</v>
      </c>
      <c r="N12312" s="35">
        <v>0</v>
      </c>
      <c r="O12312" s="35">
        <v>0</v>
      </c>
      <c r="P12312" s="36">
        <v>11</v>
      </c>
      <c r="Q12312" s="37">
        <v>86</v>
      </c>
      <c r="R12312" s="36">
        <v>13</v>
      </c>
      <c r="S12312" s="39">
        <f t="shared" si="431"/>
        <v>86</v>
      </c>
      <c r="T12312" s="34" t="s">
        <v>50</v>
      </c>
      <c r="U12312" s="12">
        <f>EXP((alpha+(beta/speed))+(ceta*LN(speed)))</f>
        <v>4.1942147127687054E-2</v>
      </c>
      <c r="V12312" s="8">
        <f t="shared" si="432"/>
        <v>86</v>
      </c>
    </row>
    <row r="12313" spans="1:28">
      <c r="A12313" s="34" t="s">
        <v>20</v>
      </c>
      <c r="B12313" s="34" t="s">
        <v>78</v>
      </c>
      <c r="C12313" s="5" t="s">
        <v>209</v>
      </c>
      <c r="D12313" s="35" t="s">
        <v>88</v>
      </c>
      <c r="E12313" s="36" t="s">
        <v>16</v>
      </c>
      <c r="F12313" s="37">
        <v>100</v>
      </c>
      <c r="G12313" s="38">
        <v>-0.06</v>
      </c>
      <c r="H12313" s="34">
        <v>0.92893168679729399</v>
      </c>
      <c r="I12313" s="35">
        <v>-0.36253535692190419</v>
      </c>
      <c r="J12313" s="35">
        <v>47.668295283843143</v>
      </c>
      <c r="K12313" s="35">
        <v>-0.96612630866145688</v>
      </c>
      <c r="L12313" s="35">
        <v>0.6554548188948337</v>
      </c>
      <c r="M12313" s="35">
        <v>1.1761778753498859E-2</v>
      </c>
      <c r="N12313" s="35">
        <v>0</v>
      </c>
      <c r="O12313" s="35">
        <v>0</v>
      </c>
      <c r="P12313" s="36">
        <v>11</v>
      </c>
      <c r="Q12313" s="37">
        <v>84</v>
      </c>
      <c r="R12313" s="36">
        <v>10</v>
      </c>
      <c r="S12313" s="39">
        <f t="shared" si="431"/>
        <v>84</v>
      </c>
      <c r="T12313" s="34" t="s">
        <v>44</v>
      </c>
      <c r="U12313" s="12">
        <f>(alpha+(beta/(1+EXP((((-1)*ceta)+(delta*LN(speed)))+(epsilon*speed)))))</f>
        <v>4.6887379831742626E-3</v>
      </c>
      <c r="V12313" s="8">
        <f t="shared" si="432"/>
        <v>84</v>
      </c>
    </row>
    <row r="12314" spans="1:28">
      <c r="A12314" s="34" t="s">
        <v>20</v>
      </c>
      <c r="B12314" s="34" t="s">
        <v>78</v>
      </c>
      <c r="C12314" s="5" t="s">
        <v>209</v>
      </c>
      <c r="D12314" s="35" t="s">
        <v>88</v>
      </c>
      <c r="E12314" s="36" t="s">
        <v>14</v>
      </c>
      <c r="F12314" s="37">
        <v>100</v>
      </c>
      <c r="G12314" s="38">
        <v>-0.06</v>
      </c>
      <c r="H12314" s="34">
        <v>0.9556130127928042</v>
      </c>
      <c r="I12314" s="35">
        <v>0.22961320818458938</v>
      </c>
      <c r="J12314" s="35">
        <v>-4.6652189565684994</v>
      </c>
      <c r="K12314" s="35">
        <v>-1.2223505141097772</v>
      </c>
      <c r="L12314" s="35">
        <v>0</v>
      </c>
      <c r="M12314" s="35">
        <v>0</v>
      </c>
      <c r="N12314" s="35">
        <v>0</v>
      </c>
      <c r="O12314" s="35">
        <v>0</v>
      </c>
      <c r="P12314" s="36">
        <v>11</v>
      </c>
      <c r="Q12314" s="37">
        <v>86</v>
      </c>
      <c r="R12314" s="36">
        <v>13</v>
      </c>
      <c r="S12314" s="39">
        <f t="shared" si="431"/>
        <v>86</v>
      </c>
      <c r="T12314" s="34" t="s">
        <v>50</v>
      </c>
      <c r="U12314" s="12">
        <f>EXP((alpha+(beta/speed))+(ceta*LN(speed)))</f>
        <v>5.1466604473669507E-3</v>
      </c>
      <c r="V12314" s="8">
        <f t="shared" si="432"/>
        <v>86</v>
      </c>
      <c r="AB12314" s="41"/>
    </row>
    <row r="12315" spans="1:28">
      <c r="A12315" s="34" t="s">
        <v>20</v>
      </c>
      <c r="B12315" s="34" t="s">
        <v>78</v>
      </c>
      <c r="C12315" s="5" t="s">
        <v>209</v>
      </c>
      <c r="D12315" s="35" t="s">
        <v>88</v>
      </c>
      <c r="E12315" s="36" t="s">
        <v>18</v>
      </c>
      <c r="F12315" s="37">
        <v>100</v>
      </c>
      <c r="G12315" s="38">
        <v>-0.06</v>
      </c>
      <c r="H12315" s="34">
        <v>0.92275874928205293</v>
      </c>
      <c r="I12315" s="35">
        <v>6.6041597058326726E-2</v>
      </c>
      <c r="J12315" s="35">
        <v>0.97489079348731111</v>
      </c>
      <c r="K12315" s="35">
        <v>-0.27413885245350667</v>
      </c>
      <c r="L12315" s="35">
        <v>0</v>
      </c>
      <c r="M12315" s="35">
        <v>0</v>
      </c>
      <c r="N12315" s="35">
        <v>0</v>
      </c>
      <c r="O12315" s="35">
        <v>0</v>
      </c>
      <c r="P12315" s="36">
        <v>11</v>
      </c>
      <c r="Q12315" s="37">
        <v>86</v>
      </c>
      <c r="R12315" s="36">
        <v>0</v>
      </c>
      <c r="S12315" s="39">
        <f t="shared" si="431"/>
        <v>86</v>
      </c>
      <c r="T12315" s="34" t="s">
        <v>29</v>
      </c>
      <c r="U12315" s="12">
        <f>((alpha*(beta^speed))*(speed^ceta))</f>
        <v>2.1862998422220287E-3</v>
      </c>
      <c r="V12315" s="8">
        <f t="shared" si="432"/>
        <v>86</v>
      </c>
      <c r="AB12315" s="41"/>
    </row>
    <row r="12316" spans="1:28">
      <c r="A12316" s="34" t="s">
        <v>20</v>
      </c>
      <c r="B12316" s="34" t="s">
        <v>78</v>
      </c>
      <c r="C12316" s="5" t="s">
        <v>209</v>
      </c>
      <c r="D12316" s="35" t="s">
        <v>88</v>
      </c>
      <c r="E12316" s="36" t="s">
        <v>17</v>
      </c>
      <c r="F12316" s="37">
        <v>100</v>
      </c>
      <c r="G12316" s="38">
        <v>-0.06</v>
      </c>
      <c r="H12316" s="34">
        <v>0.87165583109917866</v>
      </c>
      <c r="I12316" s="35">
        <v>-3.8126797904175128E-4</v>
      </c>
      <c r="J12316" s="35">
        <v>7.5882867154107844E-2</v>
      </c>
      <c r="K12316" s="35">
        <v>-5.4885132557620482</v>
      </c>
      <c r="L12316" s="35">
        <v>150.93201343729569</v>
      </c>
      <c r="M12316" s="35">
        <v>0</v>
      </c>
      <c r="N12316" s="35">
        <v>0</v>
      </c>
      <c r="O12316" s="35">
        <v>0</v>
      </c>
      <c r="P12316" s="36">
        <v>11</v>
      </c>
      <c r="Q12316" s="37">
        <v>83</v>
      </c>
      <c r="R12316" s="36">
        <v>14</v>
      </c>
      <c r="S12316" s="39">
        <f t="shared" si="431"/>
        <v>83</v>
      </c>
      <c r="T12316" s="34" t="s">
        <v>51</v>
      </c>
      <c r="U12316" s="12">
        <f>(((alpha*(speed^3))+(beta*(speed^2))+(ceta*speed))+delta)</f>
        <v>0.13841110134885071</v>
      </c>
      <c r="V12316" s="8">
        <f t="shared" si="432"/>
        <v>83</v>
      </c>
    </row>
    <row r="12317" spans="1:28">
      <c r="A12317" s="34" t="s">
        <v>20</v>
      </c>
      <c r="B12317" s="34" t="s">
        <v>78</v>
      </c>
      <c r="C12317" s="5" t="s">
        <v>209</v>
      </c>
      <c r="D12317" s="35" t="s">
        <v>88</v>
      </c>
      <c r="E12317" s="36" t="s">
        <v>15</v>
      </c>
      <c r="F12317" s="37">
        <v>0</v>
      </c>
      <c r="G12317" s="38">
        <v>-0.04</v>
      </c>
      <c r="H12317" s="34">
        <v>0.97620315732870289</v>
      </c>
      <c r="I12317" s="35">
        <v>27.492244378271749</v>
      </c>
      <c r="J12317" s="35">
        <v>1.0036181136628881</v>
      </c>
      <c r="K12317" s="35">
        <v>-1.2827174731713971</v>
      </c>
      <c r="L12317" s="35">
        <v>0</v>
      </c>
      <c r="M12317" s="35">
        <v>0</v>
      </c>
      <c r="N12317" s="35">
        <v>0</v>
      </c>
      <c r="O12317" s="35">
        <v>0</v>
      </c>
      <c r="P12317" s="36">
        <v>11</v>
      </c>
      <c r="Q12317" s="37">
        <v>86</v>
      </c>
      <c r="R12317" s="36">
        <v>0</v>
      </c>
      <c r="S12317" s="39">
        <f t="shared" si="431"/>
        <v>86</v>
      </c>
      <c r="T12317" s="34" t="s">
        <v>29</v>
      </c>
      <c r="U12317" s="12">
        <f>((alpha*(beta^speed))*(speed^ceta))</f>
        <v>0.12378997007342828</v>
      </c>
      <c r="V12317" s="8">
        <f t="shared" si="432"/>
        <v>86</v>
      </c>
    </row>
    <row r="12318" spans="1:28">
      <c r="A12318" s="34" t="s">
        <v>20</v>
      </c>
      <c r="B12318" s="34" t="s">
        <v>78</v>
      </c>
      <c r="C12318" s="5" t="s">
        <v>209</v>
      </c>
      <c r="D12318" s="35" t="s">
        <v>88</v>
      </c>
      <c r="E12318" s="36" t="s">
        <v>16</v>
      </c>
      <c r="F12318" s="37">
        <v>0</v>
      </c>
      <c r="G12318" s="38">
        <v>-0.04</v>
      </c>
      <c r="H12318" s="34">
        <v>0.96381254374491765</v>
      </c>
      <c r="I12318" s="35">
        <v>-0.47150150407435343</v>
      </c>
      <c r="J12318" s="35">
        <v>39.532702990902912</v>
      </c>
      <c r="K12318" s="35">
        <v>0.12877138883905698</v>
      </c>
      <c r="L12318" s="35">
        <v>0.9040927285093856</v>
      </c>
      <c r="M12318" s="35">
        <v>5.19127335298983E-4</v>
      </c>
      <c r="N12318" s="35">
        <v>0</v>
      </c>
      <c r="O12318" s="35">
        <v>0</v>
      </c>
      <c r="P12318" s="36">
        <v>11</v>
      </c>
      <c r="Q12318" s="37">
        <v>86</v>
      </c>
      <c r="R12318" s="36">
        <v>10</v>
      </c>
      <c r="S12318" s="39">
        <f t="shared" si="431"/>
        <v>86</v>
      </c>
      <c r="T12318" s="34" t="s">
        <v>44</v>
      </c>
      <c r="U12318" s="12">
        <f>(alpha+(beta/(1+EXP((((-1)*ceta)+(delta*LN(speed)))+(epsilon*speed)))))</f>
        <v>0.28044329584514172</v>
      </c>
      <c r="V12318" s="8">
        <f t="shared" si="432"/>
        <v>86</v>
      </c>
    </row>
    <row r="12319" spans="1:28">
      <c r="A12319" s="34" t="s">
        <v>20</v>
      </c>
      <c r="B12319" s="34" t="s">
        <v>78</v>
      </c>
      <c r="C12319" s="5" t="s">
        <v>209</v>
      </c>
      <c r="D12319" s="35" t="s">
        <v>88</v>
      </c>
      <c r="E12319" s="36" t="s">
        <v>14</v>
      </c>
      <c r="F12319" s="37">
        <v>0</v>
      </c>
      <c r="G12319" s="38">
        <v>-0.04</v>
      </c>
      <c r="H12319" s="34">
        <v>0.95502562076313158</v>
      </c>
      <c r="I12319" s="35">
        <v>1.115672617255129</v>
      </c>
      <c r="J12319" s="35">
        <v>1.0123506032097884</v>
      </c>
      <c r="K12319" s="35">
        <v>-1.2566769762083871</v>
      </c>
      <c r="L12319" s="35">
        <v>0</v>
      </c>
      <c r="M12319" s="35">
        <v>0</v>
      </c>
      <c r="N12319" s="35">
        <v>0</v>
      </c>
      <c r="O12319" s="35">
        <v>0</v>
      </c>
      <c r="P12319" s="36">
        <v>11</v>
      </c>
      <c r="Q12319" s="37">
        <v>86</v>
      </c>
      <c r="R12319" s="36">
        <v>0</v>
      </c>
      <c r="S12319" s="39">
        <f t="shared" si="431"/>
        <v>86</v>
      </c>
      <c r="T12319" s="34" t="s">
        <v>29</v>
      </c>
      <c r="U12319" s="12">
        <f>((alpha*(beta^speed))*(speed^ceta))</f>
        <v>1.1883885626663489E-2</v>
      </c>
      <c r="V12319" s="8">
        <f t="shared" si="432"/>
        <v>86</v>
      </c>
      <c r="AB12319" s="41"/>
    </row>
    <row r="12320" spans="1:28">
      <c r="A12320" s="34" t="s">
        <v>20</v>
      </c>
      <c r="B12320" s="34" t="s">
        <v>78</v>
      </c>
      <c r="C12320" s="5" t="s">
        <v>209</v>
      </c>
      <c r="D12320" s="35" t="s">
        <v>88</v>
      </c>
      <c r="E12320" s="36" t="s">
        <v>18</v>
      </c>
      <c r="F12320" s="37">
        <v>0</v>
      </c>
      <c r="G12320" s="38">
        <v>-0.04</v>
      </c>
      <c r="H12320" s="34">
        <v>0.95122380221269343</v>
      </c>
      <c r="I12320" s="35">
        <v>-1.6574988783445265E-7</v>
      </c>
      <c r="J12320" s="35">
        <v>2.9783144359000512E-5</v>
      </c>
      <c r="K12320" s="35">
        <v>-1.8691522323375709E-3</v>
      </c>
      <c r="L12320" s="35">
        <v>4.8394399198430707E-2</v>
      </c>
      <c r="M12320" s="35">
        <v>0</v>
      </c>
      <c r="N12320" s="35">
        <v>0</v>
      </c>
      <c r="O12320" s="35">
        <v>0</v>
      </c>
      <c r="P12320" s="36">
        <v>11</v>
      </c>
      <c r="Q12320" s="37">
        <v>86</v>
      </c>
      <c r="R12320" s="36">
        <v>14</v>
      </c>
      <c r="S12320" s="39">
        <f t="shared" si="431"/>
        <v>86</v>
      </c>
      <c r="T12320" s="34" t="s">
        <v>51</v>
      </c>
      <c r="U12320" s="12">
        <f>(((alpha*(speed^3))+(beta*(speed^2))+(ceta*speed))+delta)</f>
        <v>2.4972322401367875E-3</v>
      </c>
      <c r="V12320" s="8">
        <f t="shared" si="432"/>
        <v>86</v>
      </c>
      <c r="AB12320" s="41"/>
    </row>
    <row r="12321" spans="1:28">
      <c r="A12321" s="34" t="s">
        <v>20</v>
      </c>
      <c r="B12321" s="34" t="s">
        <v>78</v>
      </c>
      <c r="C12321" s="5" t="s">
        <v>209</v>
      </c>
      <c r="D12321" s="35" t="s">
        <v>88</v>
      </c>
      <c r="E12321" s="36" t="s">
        <v>17</v>
      </c>
      <c r="F12321" s="37">
        <v>0</v>
      </c>
      <c r="G12321" s="38">
        <v>-0.04</v>
      </c>
      <c r="H12321" s="34">
        <v>0.92860920784987222</v>
      </c>
      <c r="I12321" s="35">
        <v>-1.0338558765153715E-3</v>
      </c>
      <c r="J12321" s="35">
        <v>0.17739843125925378</v>
      </c>
      <c r="K12321" s="35">
        <v>-10.510288391049</v>
      </c>
      <c r="L12321" s="35">
        <v>252.25439610918346</v>
      </c>
      <c r="M12321" s="35">
        <v>0</v>
      </c>
      <c r="N12321" s="35">
        <v>0</v>
      </c>
      <c r="O12321" s="35">
        <v>0</v>
      </c>
      <c r="P12321" s="36">
        <v>11</v>
      </c>
      <c r="Q12321" s="37">
        <v>86</v>
      </c>
      <c r="R12321" s="36">
        <v>14</v>
      </c>
      <c r="S12321" s="39">
        <f t="shared" si="431"/>
        <v>86</v>
      </c>
      <c r="T12321" s="34" t="s">
        <v>51</v>
      </c>
      <c r="U12321" s="12">
        <f>(((alpha*(speed^3))+(beta*(speed^2))+(ceta*speed))+delta)</f>
        <v>2.8181586795491853</v>
      </c>
      <c r="V12321" s="8">
        <f t="shared" si="432"/>
        <v>86</v>
      </c>
    </row>
    <row r="12322" spans="1:28">
      <c r="A12322" s="34" t="s">
        <v>20</v>
      </c>
      <c r="B12322" s="34" t="s">
        <v>78</v>
      </c>
      <c r="C12322" s="5" t="s">
        <v>209</v>
      </c>
      <c r="D12322" s="35" t="s">
        <v>88</v>
      </c>
      <c r="E12322" s="36" t="s">
        <v>15</v>
      </c>
      <c r="F12322" s="37">
        <v>50</v>
      </c>
      <c r="G12322" s="38">
        <v>-0.04</v>
      </c>
      <c r="H12322" s="34">
        <v>0.96680759822074536</v>
      </c>
      <c r="I12322" s="35">
        <v>6.362590920702034E-2</v>
      </c>
      <c r="J12322" s="35">
        <v>1.6726723538761663</v>
      </c>
      <c r="K12322" s="35">
        <v>6.2670854220339711</v>
      </c>
      <c r="L12322" s="35">
        <v>2.396623869053355</v>
      </c>
      <c r="M12322" s="35">
        <v>-1.1044682923285181E-2</v>
      </c>
      <c r="N12322" s="35">
        <v>0</v>
      </c>
      <c r="O12322" s="35">
        <v>0</v>
      </c>
      <c r="P12322" s="36">
        <v>11</v>
      </c>
      <c r="Q12322" s="37">
        <v>86</v>
      </c>
      <c r="R12322" s="36">
        <v>10</v>
      </c>
      <c r="S12322" s="39">
        <f t="shared" si="431"/>
        <v>86</v>
      </c>
      <c r="T12322" s="34" t="s">
        <v>44</v>
      </c>
      <c r="U12322" s="12">
        <f>(alpha+(beta/(1+EXP((((-1)*ceta)+(delta*LN(speed)))+(epsilon*speed)))))</f>
        <v>0.11467145203580353</v>
      </c>
      <c r="V12322" s="8">
        <f t="shared" si="432"/>
        <v>86</v>
      </c>
    </row>
    <row r="12323" spans="1:28">
      <c r="A12323" s="34" t="s">
        <v>20</v>
      </c>
      <c r="B12323" s="34" t="s">
        <v>78</v>
      </c>
      <c r="C12323" s="5" t="s">
        <v>209</v>
      </c>
      <c r="D12323" s="35" t="s">
        <v>88</v>
      </c>
      <c r="E12323" s="36" t="s">
        <v>16</v>
      </c>
      <c r="F12323" s="37">
        <v>50</v>
      </c>
      <c r="G12323" s="38">
        <v>-0.04</v>
      </c>
      <c r="H12323" s="34">
        <v>0.94971159376511327</v>
      </c>
      <c r="I12323" s="35">
        <v>-0.86793963293552523</v>
      </c>
      <c r="J12323" s="35">
        <v>31.593304386372218</v>
      </c>
      <c r="K12323" s="35">
        <v>9.563919291517102E-2</v>
      </c>
      <c r="L12323" s="35">
        <v>0.75668686726143075</v>
      </c>
      <c r="M12323" s="35">
        <v>1.1980554268584025E-3</v>
      </c>
      <c r="N12323" s="35">
        <v>0</v>
      </c>
      <c r="O12323" s="35">
        <v>0</v>
      </c>
      <c r="P12323" s="36">
        <v>11</v>
      </c>
      <c r="Q12323" s="37">
        <v>86</v>
      </c>
      <c r="R12323" s="36">
        <v>10</v>
      </c>
      <c r="S12323" s="39">
        <f t="shared" si="431"/>
        <v>86</v>
      </c>
      <c r="T12323" s="34" t="s">
        <v>44</v>
      </c>
      <c r="U12323" s="12">
        <f>(alpha+(beta/(1+EXP((((-1)*ceta)+(delta*LN(speed)))+(epsilon*speed)))))</f>
        <v>0.17438866664487185</v>
      </c>
      <c r="V12323" s="8">
        <f t="shared" si="432"/>
        <v>86</v>
      </c>
    </row>
    <row r="12324" spans="1:28">
      <c r="A12324" s="34" t="s">
        <v>20</v>
      </c>
      <c r="B12324" s="34" t="s">
        <v>78</v>
      </c>
      <c r="C12324" s="5" t="s">
        <v>209</v>
      </c>
      <c r="D12324" s="35" t="s">
        <v>88</v>
      </c>
      <c r="E12324" s="36" t="s">
        <v>14</v>
      </c>
      <c r="F12324" s="37">
        <v>50</v>
      </c>
      <c r="G12324" s="38">
        <v>-0.04</v>
      </c>
      <c r="H12324" s="34">
        <v>0.952696077758176</v>
      </c>
      <c r="I12324" s="35">
        <v>0.31110109796322061</v>
      </c>
      <c r="J12324" s="35">
        <v>1.5877335359730118</v>
      </c>
      <c r="K12324" s="35">
        <v>-3.018791238773768E-3</v>
      </c>
      <c r="L12324" s="35">
        <v>0</v>
      </c>
      <c r="M12324" s="35">
        <v>0</v>
      </c>
      <c r="N12324" s="35">
        <v>0</v>
      </c>
      <c r="O12324" s="35">
        <v>0</v>
      </c>
      <c r="P12324" s="36">
        <v>11</v>
      </c>
      <c r="Q12324" s="37">
        <v>86</v>
      </c>
      <c r="R12324" s="36">
        <v>5</v>
      </c>
      <c r="S12324" s="39">
        <f t="shared" si="431"/>
        <v>86</v>
      </c>
      <c r="T12324" s="34" t="s">
        <v>36</v>
      </c>
      <c r="U12324" s="12">
        <f>(1/(((ceta*(speed^2))+(beta*speed))+alpha))</f>
        <v>8.7313973614319886E-3</v>
      </c>
      <c r="V12324" s="8">
        <f t="shared" si="432"/>
        <v>86</v>
      </c>
      <c r="AB12324" s="41"/>
    </row>
    <row r="12325" spans="1:28">
      <c r="A12325" s="34" t="s">
        <v>20</v>
      </c>
      <c r="B12325" s="34" t="s">
        <v>78</v>
      </c>
      <c r="C12325" s="5" t="s">
        <v>209</v>
      </c>
      <c r="D12325" s="35" t="s">
        <v>88</v>
      </c>
      <c r="E12325" s="36" t="s">
        <v>18</v>
      </c>
      <c r="F12325" s="37">
        <v>50</v>
      </c>
      <c r="G12325" s="38">
        <v>-0.04</v>
      </c>
      <c r="H12325" s="34">
        <v>0.94003805754561809</v>
      </c>
      <c r="I12325" s="35">
        <v>-1.522459062405247E-7</v>
      </c>
      <c r="J12325" s="35">
        <v>2.7672562556269934E-5</v>
      </c>
      <c r="K12325" s="35">
        <v>-1.7983863925455507E-3</v>
      </c>
      <c r="L12325" s="35">
        <v>4.848251038670004E-2</v>
      </c>
      <c r="M12325" s="35">
        <v>0</v>
      </c>
      <c r="N12325" s="35">
        <v>0</v>
      </c>
      <c r="O12325" s="35">
        <v>0</v>
      </c>
      <c r="P12325" s="36">
        <v>11</v>
      </c>
      <c r="Q12325" s="37">
        <v>86</v>
      </c>
      <c r="R12325" s="36">
        <v>14</v>
      </c>
      <c r="S12325" s="39">
        <f t="shared" si="431"/>
        <v>86</v>
      </c>
      <c r="T12325" s="34" t="s">
        <v>51</v>
      </c>
      <c r="U12325" s="12">
        <f>(((alpha*(speed^3))+(beta*(speed^2))+(ceta*speed))+delta)</f>
        <v>1.6506311542319463E-3</v>
      </c>
      <c r="V12325" s="8">
        <f t="shared" si="432"/>
        <v>86</v>
      </c>
      <c r="AB12325" s="41"/>
    </row>
    <row r="12326" spans="1:28">
      <c r="A12326" s="34" t="s">
        <v>20</v>
      </c>
      <c r="B12326" s="34" t="s">
        <v>78</v>
      </c>
      <c r="C12326" s="5" t="s">
        <v>209</v>
      </c>
      <c r="D12326" s="35" t="s">
        <v>88</v>
      </c>
      <c r="E12326" s="36" t="s">
        <v>17</v>
      </c>
      <c r="F12326" s="37">
        <v>50</v>
      </c>
      <c r="G12326" s="38">
        <v>-0.04</v>
      </c>
      <c r="H12326" s="34">
        <v>0.90674767264345879</v>
      </c>
      <c r="I12326" s="35">
        <v>-8.7021690796439816E-4</v>
      </c>
      <c r="J12326" s="35">
        <v>0.14998428196664393</v>
      </c>
      <c r="K12326" s="35">
        <v>-9.2375893365262485</v>
      </c>
      <c r="L12326" s="35">
        <v>235.59040682397116</v>
      </c>
      <c r="M12326" s="35">
        <v>0</v>
      </c>
      <c r="N12326" s="35">
        <v>0</v>
      </c>
      <c r="O12326" s="35">
        <v>0</v>
      </c>
      <c r="P12326" s="36">
        <v>11</v>
      </c>
      <c r="Q12326" s="37">
        <v>84</v>
      </c>
      <c r="R12326" s="36">
        <v>14</v>
      </c>
      <c r="S12326" s="39">
        <f t="shared" si="431"/>
        <v>84</v>
      </c>
      <c r="T12326" s="34" t="s">
        <v>51</v>
      </c>
      <c r="U12326" s="12">
        <f>(((alpha*(speed^3))+(beta*(speed^2))+(ceta*speed))+delta)</f>
        <v>2.1409538942751567</v>
      </c>
      <c r="V12326" s="8">
        <f t="shared" si="432"/>
        <v>84</v>
      </c>
    </row>
    <row r="12327" spans="1:28">
      <c r="A12327" s="34" t="s">
        <v>20</v>
      </c>
      <c r="B12327" s="34" t="s">
        <v>78</v>
      </c>
      <c r="C12327" s="5" t="s">
        <v>209</v>
      </c>
      <c r="D12327" s="35" t="s">
        <v>88</v>
      </c>
      <c r="E12327" s="36" t="s">
        <v>15</v>
      </c>
      <c r="F12327" s="37">
        <v>100</v>
      </c>
      <c r="G12327" s="38">
        <v>-0.04</v>
      </c>
      <c r="H12327" s="34">
        <v>0.95708102536904316</v>
      </c>
      <c r="I12327" s="35">
        <v>4.5805013898565958</v>
      </c>
      <c r="J12327" s="35">
        <v>-7.5607968438634545</v>
      </c>
      <c r="K12327" s="35">
        <v>-1.5682988920164092</v>
      </c>
      <c r="L12327" s="35">
        <v>0</v>
      </c>
      <c r="M12327" s="35">
        <v>0</v>
      </c>
      <c r="N12327" s="35">
        <v>0</v>
      </c>
      <c r="O12327" s="35">
        <v>0</v>
      </c>
      <c r="P12327" s="36">
        <v>11</v>
      </c>
      <c r="Q12327" s="37">
        <v>86</v>
      </c>
      <c r="R12327" s="36">
        <v>13</v>
      </c>
      <c r="S12327" s="39">
        <f t="shared" si="431"/>
        <v>86</v>
      </c>
      <c r="T12327" s="34" t="s">
        <v>50</v>
      </c>
      <c r="U12327" s="12">
        <f>EXP((alpha+(beta/speed))+(ceta*LN(speed)))</f>
        <v>8.2648154680043912E-2</v>
      </c>
      <c r="V12327" s="8">
        <f t="shared" si="432"/>
        <v>86</v>
      </c>
    </row>
    <row r="12328" spans="1:28">
      <c r="A12328" s="34" t="s">
        <v>20</v>
      </c>
      <c r="B12328" s="34" t="s">
        <v>78</v>
      </c>
      <c r="C12328" s="5" t="s">
        <v>209</v>
      </c>
      <c r="D12328" s="35" t="s">
        <v>88</v>
      </c>
      <c r="E12328" s="36" t="s">
        <v>16</v>
      </c>
      <c r="F12328" s="37">
        <v>100</v>
      </c>
      <c r="G12328" s="38">
        <v>-0.04</v>
      </c>
      <c r="H12328" s="34">
        <v>0.93553360058132473</v>
      </c>
      <c r="I12328" s="35">
        <v>-1.2232718454498683</v>
      </c>
      <c r="J12328" s="35">
        <v>31.304091927884368</v>
      </c>
      <c r="K12328" s="35">
        <v>-6.1266625061686314E-2</v>
      </c>
      <c r="L12328" s="35">
        <v>0.6517557038062175</v>
      </c>
      <c r="M12328" s="35">
        <v>1.6348528705603684E-3</v>
      </c>
      <c r="N12328" s="35">
        <v>0</v>
      </c>
      <c r="O12328" s="35">
        <v>0</v>
      </c>
      <c r="P12328" s="36">
        <v>11</v>
      </c>
      <c r="Q12328" s="37">
        <v>86</v>
      </c>
      <c r="R12328" s="36">
        <v>10</v>
      </c>
      <c r="S12328" s="39">
        <f t="shared" si="431"/>
        <v>86</v>
      </c>
      <c r="T12328" s="34" t="s">
        <v>44</v>
      </c>
      <c r="U12328" s="12">
        <f>(alpha+(beta/(1+EXP((((-1)*ceta)+(delta*LN(speed)))+(epsilon*speed)))))</f>
        <v>0.11970689144053392</v>
      </c>
      <c r="V12328" s="8">
        <f t="shared" si="432"/>
        <v>86</v>
      </c>
    </row>
    <row r="12329" spans="1:28">
      <c r="A12329" s="34" t="s">
        <v>20</v>
      </c>
      <c r="B12329" s="34" t="s">
        <v>78</v>
      </c>
      <c r="C12329" s="5" t="s">
        <v>209</v>
      </c>
      <c r="D12329" s="35" t="s">
        <v>88</v>
      </c>
      <c r="E12329" s="36" t="s">
        <v>14</v>
      </c>
      <c r="F12329" s="37">
        <v>100</v>
      </c>
      <c r="G12329" s="38">
        <v>-0.04</v>
      </c>
      <c r="H12329" s="34">
        <v>0.94268299223250285</v>
      </c>
      <c r="I12329" s="35">
        <v>-0.16420910217746137</v>
      </c>
      <c r="J12329" s="35">
        <v>-2.5071483246341901</v>
      </c>
      <c r="K12329" s="35">
        <v>-1.0473658366980296</v>
      </c>
      <c r="L12329" s="35">
        <v>0</v>
      </c>
      <c r="M12329" s="35">
        <v>0</v>
      </c>
      <c r="N12329" s="35">
        <v>0</v>
      </c>
      <c r="O12329" s="35">
        <v>0</v>
      </c>
      <c r="P12329" s="36">
        <v>11</v>
      </c>
      <c r="Q12329" s="37">
        <v>86</v>
      </c>
      <c r="R12329" s="36">
        <v>13</v>
      </c>
      <c r="S12329" s="39">
        <f t="shared" si="431"/>
        <v>86</v>
      </c>
      <c r="T12329" s="34" t="s">
        <v>50</v>
      </c>
      <c r="U12329" s="12">
        <f>EXP((alpha+(beta/speed))+(ceta*LN(speed)))</f>
        <v>7.7606190571934764E-3</v>
      </c>
      <c r="V12329" s="8">
        <f t="shared" si="432"/>
        <v>86</v>
      </c>
      <c r="AB12329" s="41"/>
    </row>
    <row r="12330" spans="1:28">
      <c r="A12330" s="34" t="s">
        <v>20</v>
      </c>
      <c r="B12330" s="34" t="s">
        <v>78</v>
      </c>
      <c r="C12330" s="5" t="s">
        <v>209</v>
      </c>
      <c r="D12330" s="35" t="s">
        <v>88</v>
      </c>
      <c r="E12330" s="36" t="s">
        <v>18</v>
      </c>
      <c r="F12330" s="37">
        <v>100</v>
      </c>
      <c r="G12330" s="38">
        <v>-0.04</v>
      </c>
      <c r="H12330" s="34">
        <v>0.93263390042844163</v>
      </c>
      <c r="I12330" s="35">
        <v>-1.4782272850058184E-7</v>
      </c>
      <c r="J12330" s="35">
        <v>2.7117662648400969E-5</v>
      </c>
      <c r="K12330" s="35">
        <v>-1.8007483045422358E-3</v>
      </c>
      <c r="L12330" s="35">
        <v>4.9595315720635809E-2</v>
      </c>
      <c r="M12330" s="35">
        <v>0</v>
      </c>
      <c r="N12330" s="35">
        <v>0</v>
      </c>
      <c r="O12330" s="35">
        <v>0</v>
      </c>
      <c r="P12330" s="36">
        <v>11</v>
      </c>
      <c r="Q12330" s="37">
        <v>86</v>
      </c>
      <c r="R12330" s="36">
        <v>14</v>
      </c>
      <c r="S12330" s="39">
        <f t="shared" si="431"/>
        <v>86</v>
      </c>
      <c r="T12330" s="34" t="s">
        <v>51</v>
      </c>
      <c r="U12330" s="12">
        <f>(((alpha*(speed^3))+(beta*(speed^2))+(ceta*speed))+delta)</f>
        <v>1.2696610784110121E-3</v>
      </c>
      <c r="V12330" s="8">
        <f t="shared" si="432"/>
        <v>86</v>
      </c>
      <c r="AB12330" s="41"/>
    </row>
    <row r="12331" spans="1:28">
      <c r="A12331" s="34" t="s">
        <v>20</v>
      </c>
      <c r="B12331" s="34" t="s">
        <v>78</v>
      </c>
      <c r="C12331" s="5" t="s">
        <v>209</v>
      </c>
      <c r="D12331" s="35" t="s">
        <v>88</v>
      </c>
      <c r="E12331" s="36" t="s">
        <v>17</v>
      </c>
      <c r="F12331" s="37">
        <v>100</v>
      </c>
      <c r="G12331" s="38">
        <v>-0.04</v>
      </c>
      <c r="H12331" s="34">
        <v>0.8854602886410623</v>
      </c>
      <c r="I12331" s="35">
        <v>-7.5955292800249498E-4</v>
      </c>
      <c r="J12331" s="35">
        <v>0.13238842417933305</v>
      </c>
      <c r="K12331" s="35">
        <v>-8.4901398561583612</v>
      </c>
      <c r="L12331" s="35">
        <v>229.16880956572487</v>
      </c>
      <c r="M12331" s="35">
        <v>0</v>
      </c>
      <c r="N12331" s="35">
        <v>0</v>
      </c>
      <c r="O12331" s="35">
        <v>0</v>
      </c>
      <c r="P12331" s="36">
        <v>11</v>
      </c>
      <c r="Q12331" s="37">
        <v>83</v>
      </c>
      <c r="R12331" s="36">
        <v>14</v>
      </c>
      <c r="S12331" s="39">
        <f t="shared" si="431"/>
        <v>83</v>
      </c>
      <c r="T12331" s="34" t="s">
        <v>51</v>
      </c>
      <c r="U12331" s="12">
        <f>(((alpha*(speed^3))+(beta*(speed^2))+(ceta*speed))+delta)</f>
        <v>2.2085656322437899</v>
      </c>
      <c r="V12331" s="8">
        <f t="shared" si="432"/>
        <v>83</v>
      </c>
    </row>
    <row r="12332" spans="1:28">
      <c r="A12332" s="34" t="s">
        <v>20</v>
      </c>
      <c r="B12332" s="34" t="s">
        <v>78</v>
      </c>
      <c r="C12332" s="5" t="s">
        <v>209</v>
      </c>
      <c r="D12332" s="35" t="s">
        <v>88</v>
      </c>
      <c r="E12332" s="36" t="s">
        <v>15</v>
      </c>
      <c r="F12332" s="37">
        <v>0</v>
      </c>
      <c r="G12332" s="38">
        <v>-0.02</v>
      </c>
      <c r="H12332" s="34">
        <v>0.99482942267692287</v>
      </c>
      <c r="I12332" s="35">
        <v>18.61544060914671</v>
      </c>
      <c r="J12332" s="35">
        <v>1.0077882543102168</v>
      </c>
      <c r="K12332" s="35">
        <v>-1.0684039135520862</v>
      </c>
      <c r="L12332" s="35">
        <v>0</v>
      </c>
      <c r="M12332" s="35">
        <v>0</v>
      </c>
      <c r="N12332" s="35">
        <v>0</v>
      </c>
      <c r="O12332" s="35">
        <v>0</v>
      </c>
      <c r="P12332" s="36">
        <v>11</v>
      </c>
      <c r="Q12332" s="37">
        <v>86</v>
      </c>
      <c r="R12332" s="36">
        <v>0</v>
      </c>
      <c r="S12332" s="39">
        <f t="shared" si="431"/>
        <v>86</v>
      </c>
      <c r="T12332" s="34" t="s">
        <v>29</v>
      </c>
      <c r="U12332" s="12">
        <f>((alpha*(beta^speed))*(speed^ceta))</f>
        <v>0.31103320020913805</v>
      </c>
      <c r="V12332" s="8">
        <f t="shared" si="432"/>
        <v>86</v>
      </c>
    </row>
    <row r="12333" spans="1:28">
      <c r="A12333" s="34" t="s">
        <v>20</v>
      </c>
      <c r="B12333" s="34" t="s">
        <v>78</v>
      </c>
      <c r="C12333" s="5" t="s">
        <v>209</v>
      </c>
      <c r="D12333" s="35" t="s">
        <v>88</v>
      </c>
      <c r="E12333" s="36" t="s">
        <v>16</v>
      </c>
      <c r="F12333" s="37">
        <v>0</v>
      </c>
      <c r="G12333" s="38">
        <v>-0.02</v>
      </c>
      <c r="H12333" s="34">
        <v>0.97838886440190986</v>
      </c>
      <c r="I12333" s="35">
        <v>0.37224190746542152</v>
      </c>
      <c r="J12333" s="35">
        <v>37.286525626549476</v>
      </c>
      <c r="K12333" s="35">
        <v>0.42782882394568594</v>
      </c>
      <c r="L12333" s="35">
        <v>0.95970694055368788</v>
      </c>
      <c r="M12333" s="35">
        <v>-9.8596491428651844E-5</v>
      </c>
      <c r="N12333" s="35">
        <v>0</v>
      </c>
      <c r="O12333" s="35">
        <v>0</v>
      </c>
      <c r="P12333" s="36">
        <v>11</v>
      </c>
      <c r="Q12333" s="37">
        <v>86</v>
      </c>
      <c r="R12333" s="36">
        <v>10</v>
      </c>
      <c r="S12333" s="39">
        <f t="shared" si="431"/>
        <v>86</v>
      </c>
      <c r="T12333" s="34" t="s">
        <v>44</v>
      </c>
      <c r="U12333" s="12">
        <f>(alpha+(beta/(1+EXP((((-1)*ceta)+(delta*LN(speed)))+(epsilon*speed)))))</f>
        <v>1.1579074700963718</v>
      </c>
      <c r="V12333" s="8">
        <f t="shared" si="432"/>
        <v>86</v>
      </c>
    </row>
    <row r="12334" spans="1:28">
      <c r="A12334" s="34" t="s">
        <v>20</v>
      </c>
      <c r="B12334" s="34" t="s">
        <v>78</v>
      </c>
      <c r="C12334" s="5" t="s">
        <v>209</v>
      </c>
      <c r="D12334" s="35" t="s">
        <v>88</v>
      </c>
      <c r="E12334" s="36" t="s">
        <v>14</v>
      </c>
      <c r="F12334" s="37">
        <v>0</v>
      </c>
      <c r="G12334" s="38">
        <v>-0.02</v>
      </c>
      <c r="H12334" s="34">
        <v>0.93753541228467641</v>
      </c>
      <c r="I12334" s="35">
        <v>-2.7377190058441261E-7</v>
      </c>
      <c r="J12334" s="35">
        <v>5.916211347777448E-5</v>
      </c>
      <c r="K12334" s="35">
        <v>-3.8807915557551352E-3</v>
      </c>
      <c r="L12334" s="35">
        <v>0.10344714116462143</v>
      </c>
      <c r="M12334" s="35">
        <v>0</v>
      </c>
      <c r="N12334" s="35">
        <v>0</v>
      </c>
      <c r="O12334" s="35">
        <v>0</v>
      </c>
      <c r="P12334" s="36">
        <v>11</v>
      </c>
      <c r="Q12334" s="37">
        <v>86</v>
      </c>
      <c r="R12334" s="36">
        <v>14</v>
      </c>
      <c r="S12334" s="39">
        <f t="shared" si="431"/>
        <v>86</v>
      </c>
      <c r="T12334" s="34" t="s">
        <v>51</v>
      </c>
      <c r="U12334" s="12">
        <f>(((alpha*(speed^3))+(beta*(speed^2))+(ceta*speed))+delta)</f>
        <v>3.3127798653180704E-2</v>
      </c>
      <c r="V12334" s="8">
        <f t="shared" si="432"/>
        <v>86</v>
      </c>
      <c r="AB12334" s="41"/>
    </row>
    <row r="12335" spans="1:28">
      <c r="A12335" s="34" t="s">
        <v>20</v>
      </c>
      <c r="B12335" s="34" t="s">
        <v>78</v>
      </c>
      <c r="C12335" s="5" t="s">
        <v>209</v>
      </c>
      <c r="D12335" s="35" t="s">
        <v>88</v>
      </c>
      <c r="E12335" s="36" t="s">
        <v>18</v>
      </c>
      <c r="F12335" s="37">
        <v>0</v>
      </c>
      <c r="G12335" s="38">
        <v>-0.02</v>
      </c>
      <c r="H12335" s="34">
        <v>0.93524345543888454</v>
      </c>
      <c r="I12335" s="35">
        <v>5.6668969628997257</v>
      </c>
      <c r="J12335" s="35">
        <v>1.8561993588588035</v>
      </c>
      <c r="K12335" s="35">
        <v>-1.2990172388596522E-2</v>
      </c>
      <c r="L12335" s="35">
        <v>0</v>
      </c>
      <c r="M12335" s="35">
        <v>0</v>
      </c>
      <c r="N12335" s="35">
        <v>0</v>
      </c>
      <c r="O12335" s="35">
        <v>0</v>
      </c>
      <c r="P12335" s="36">
        <v>11</v>
      </c>
      <c r="Q12335" s="37">
        <v>86</v>
      </c>
      <c r="R12335" s="36">
        <v>5</v>
      </c>
      <c r="S12335" s="39">
        <f t="shared" si="431"/>
        <v>86</v>
      </c>
      <c r="T12335" s="34" t="s">
        <v>36</v>
      </c>
      <c r="U12335" s="12">
        <f>(1/(((ceta*(speed^2))+(beta*speed))+alpha))</f>
        <v>1.4445705251103938E-2</v>
      </c>
      <c r="V12335" s="8">
        <f t="shared" si="432"/>
        <v>86</v>
      </c>
      <c r="AB12335" s="41"/>
    </row>
    <row r="12336" spans="1:28">
      <c r="A12336" s="34" t="s">
        <v>20</v>
      </c>
      <c r="B12336" s="34" t="s">
        <v>78</v>
      </c>
      <c r="C12336" s="5" t="s">
        <v>209</v>
      </c>
      <c r="D12336" s="35" t="s">
        <v>88</v>
      </c>
      <c r="E12336" s="36" t="s">
        <v>17</v>
      </c>
      <c r="F12336" s="37">
        <v>0</v>
      </c>
      <c r="G12336" s="38">
        <v>-0.02</v>
      </c>
      <c r="H12336" s="34">
        <v>0.91984558357377277</v>
      </c>
      <c r="I12336" s="35">
        <v>1312.9034794489319</v>
      </c>
      <c r="J12336" s="35">
        <v>1.0081108137391601</v>
      </c>
      <c r="K12336" s="35">
        <v>-0.77547468096957395</v>
      </c>
      <c r="L12336" s="35">
        <v>0</v>
      </c>
      <c r="M12336" s="35">
        <v>0</v>
      </c>
      <c r="N12336" s="35">
        <v>0</v>
      </c>
      <c r="O12336" s="35">
        <v>0</v>
      </c>
      <c r="P12336" s="36">
        <v>11</v>
      </c>
      <c r="Q12336" s="37">
        <v>86</v>
      </c>
      <c r="R12336" s="36">
        <v>0</v>
      </c>
      <c r="S12336" s="39">
        <f t="shared" si="431"/>
        <v>86</v>
      </c>
      <c r="T12336" s="34" t="s">
        <v>29</v>
      </c>
      <c r="U12336" s="12">
        <f>((alpha*(beta^speed))*(speed^ceta))</f>
        <v>83.13611702081657</v>
      </c>
      <c r="V12336" s="8">
        <f t="shared" si="432"/>
        <v>86</v>
      </c>
    </row>
    <row r="12337" spans="1:28">
      <c r="A12337" s="34" t="s">
        <v>20</v>
      </c>
      <c r="B12337" s="34" t="s">
        <v>78</v>
      </c>
      <c r="C12337" s="5" t="s">
        <v>209</v>
      </c>
      <c r="D12337" s="35" t="s">
        <v>88</v>
      </c>
      <c r="E12337" s="36" t="s">
        <v>15</v>
      </c>
      <c r="F12337" s="37">
        <v>50</v>
      </c>
      <c r="G12337" s="38">
        <v>-0.02</v>
      </c>
      <c r="H12337" s="34">
        <v>0.99255956670145407</v>
      </c>
      <c r="I12337" s="35">
        <v>0.29772363777852184</v>
      </c>
      <c r="J12337" s="35">
        <v>13.126651537297883</v>
      </c>
      <c r="K12337" s="35">
        <v>-0.42876716047326341</v>
      </c>
      <c r="L12337" s="35">
        <v>0.54946959362237424</v>
      </c>
      <c r="M12337" s="35">
        <v>4.9993423085018356E-2</v>
      </c>
      <c r="N12337" s="35">
        <v>0</v>
      </c>
      <c r="O12337" s="35">
        <v>0</v>
      </c>
      <c r="P12337" s="36">
        <v>11</v>
      </c>
      <c r="Q12337" s="37">
        <v>86</v>
      </c>
      <c r="R12337" s="36">
        <v>10</v>
      </c>
      <c r="S12337" s="39">
        <f t="shared" si="431"/>
        <v>86</v>
      </c>
      <c r="T12337" s="34" t="s">
        <v>44</v>
      </c>
      <c r="U12337" s="12">
        <f>(alpha+(beta/(1+EXP((((-1)*ceta)+(delta*LN(speed)))+(epsilon*speed)))))</f>
        <v>0.30775689534650602</v>
      </c>
      <c r="V12337" s="8">
        <f t="shared" si="432"/>
        <v>86</v>
      </c>
    </row>
    <row r="12338" spans="1:28">
      <c r="A12338" s="34" t="s">
        <v>20</v>
      </c>
      <c r="B12338" s="34" t="s">
        <v>78</v>
      </c>
      <c r="C12338" s="5" t="s">
        <v>209</v>
      </c>
      <c r="D12338" s="35" t="s">
        <v>88</v>
      </c>
      <c r="E12338" s="36" t="s">
        <v>16</v>
      </c>
      <c r="F12338" s="37">
        <v>50</v>
      </c>
      <c r="G12338" s="38">
        <v>-0.02</v>
      </c>
      <c r="H12338" s="34">
        <v>0.96166851978762224</v>
      </c>
      <c r="I12338" s="35">
        <v>30.816856042458188</v>
      </c>
      <c r="J12338" s="35">
        <v>0.99666475543424782</v>
      </c>
      <c r="K12338" s="35">
        <v>-0.70582705145716262</v>
      </c>
      <c r="L12338" s="35">
        <v>0</v>
      </c>
      <c r="M12338" s="35">
        <v>0</v>
      </c>
      <c r="N12338" s="35">
        <v>0</v>
      </c>
      <c r="O12338" s="35">
        <v>0</v>
      </c>
      <c r="P12338" s="36">
        <v>11</v>
      </c>
      <c r="Q12338" s="37">
        <v>86</v>
      </c>
      <c r="R12338" s="36">
        <v>0</v>
      </c>
      <c r="S12338" s="39">
        <f t="shared" si="431"/>
        <v>86</v>
      </c>
      <c r="T12338" s="34" t="s">
        <v>29</v>
      </c>
      <c r="U12338" s="12">
        <f>((alpha*(beta^speed))*(speed^ceta))</f>
        <v>0.99675783859831901</v>
      </c>
      <c r="V12338" s="8">
        <f t="shared" si="432"/>
        <v>86</v>
      </c>
    </row>
    <row r="12339" spans="1:28">
      <c r="A12339" s="34" t="s">
        <v>20</v>
      </c>
      <c r="B12339" s="34" t="s">
        <v>78</v>
      </c>
      <c r="C12339" s="5" t="s">
        <v>209</v>
      </c>
      <c r="D12339" s="35" t="s">
        <v>88</v>
      </c>
      <c r="E12339" s="36" t="s">
        <v>14</v>
      </c>
      <c r="F12339" s="37">
        <v>50</v>
      </c>
      <c r="G12339" s="38">
        <v>-0.02</v>
      </c>
      <c r="H12339" s="34">
        <v>0.92300805598925206</v>
      </c>
      <c r="I12339" s="35">
        <v>-0.83619036271797476</v>
      </c>
      <c r="J12339" s="35">
        <v>1.4846018579599782</v>
      </c>
      <c r="K12339" s="35">
        <v>-1.311328520686403E-2</v>
      </c>
      <c r="L12339" s="35">
        <v>0</v>
      </c>
      <c r="M12339" s="35">
        <v>0</v>
      </c>
      <c r="N12339" s="35">
        <v>0</v>
      </c>
      <c r="O12339" s="35">
        <v>0</v>
      </c>
      <c r="P12339" s="36">
        <v>11</v>
      </c>
      <c r="Q12339" s="37">
        <v>86</v>
      </c>
      <c r="R12339" s="36">
        <v>5</v>
      </c>
      <c r="S12339" s="39">
        <f t="shared" si="431"/>
        <v>86</v>
      </c>
      <c r="T12339" s="34" t="s">
        <v>36</v>
      </c>
      <c r="U12339" s="12">
        <f>(1/(((ceta*(speed^2))+(beta*speed))+alpha))</f>
        <v>3.3496672002876371E-2</v>
      </c>
      <c r="V12339" s="8">
        <f t="shared" si="432"/>
        <v>86</v>
      </c>
      <c r="AB12339" s="41"/>
    </row>
    <row r="12340" spans="1:28">
      <c r="A12340" s="34" t="s">
        <v>20</v>
      </c>
      <c r="B12340" s="34" t="s">
        <v>78</v>
      </c>
      <c r="C12340" s="5" t="s">
        <v>209</v>
      </c>
      <c r="D12340" s="35" t="s">
        <v>88</v>
      </c>
      <c r="E12340" s="36" t="s">
        <v>18</v>
      </c>
      <c r="F12340" s="37">
        <v>50</v>
      </c>
      <c r="G12340" s="38">
        <v>-0.02</v>
      </c>
      <c r="H12340" s="34">
        <v>0.93154969788103614</v>
      </c>
      <c r="I12340" s="35">
        <v>7.1967275436300522</v>
      </c>
      <c r="J12340" s="35">
        <v>1.528758552247387</v>
      </c>
      <c r="K12340" s="35">
        <v>-7.1749134222366204E-3</v>
      </c>
      <c r="L12340" s="35">
        <v>0</v>
      </c>
      <c r="M12340" s="35">
        <v>0</v>
      </c>
      <c r="N12340" s="35">
        <v>0</v>
      </c>
      <c r="O12340" s="35">
        <v>0</v>
      </c>
      <c r="P12340" s="36">
        <v>11</v>
      </c>
      <c r="Q12340" s="37">
        <v>86</v>
      </c>
      <c r="R12340" s="36">
        <v>5</v>
      </c>
      <c r="S12340" s="39">
        <f t="shared" si="431"/>
        <v>86</v>
      </c>
      <c r="T12340" s="34" t="s">
        <v>36</v>
      </c>
      <c r="U12340" s="12">
        <f>(1/(((ceta*(speed^2))+(beta*speed))+alpha))</f>
        <v>1.1681655719152442E-2</v>
      </c>
      <c r="V12340" s="8">
        <f t="shared" si="432"/>
        <v>86</v>
      </c>
      <c r="AB12340" s="41"/>
    </row>
    <row r="12341" spans="1:28">
      <c r="A12341" s="34" t="s">
        <v>20</v>
      </c>
      <c r="B12341" s="34" t="s">
        <v>78</v>
      </c>
      <c r="C12341" s="5" t="s">
        <v>209</v>
      </c>
      <c r="D12341" s="35" t="s">
        <v>88</v>
      </c>
      <c r="E12341" s="36" t="s">
        <v>17</v>
      </c>
      <c r="F12341" s="37">
        <v>50</v>
      </c>
      <c r="G12341" s="38">
        <v>-0.02</v>
      </c>
      <c r="H12341" s="34">
        <v>0.89569194493341375</v>
      </c>
      <c r="I12341" s="35">
        <v>-9.7122370434547236E-4</v>
      </c>
      <c r="J12341" s="35">
        <v>0.17643816661702452</v>
      </c>
      <c r="K12341" s="35">
        <v>-11.004657262906564</v>
      </c>
      <c r="L12341" s="35">
        <v>321.12036617455965</v>
      </c>
      <c r="M12341" s="35">
        <v>0</v>
      </c>
      <c r="N12341" s="35">
        <v>0</v>
      </c>
      <c r="O12341" s="35">
        <v>0</v>
      </c>
      <c r="P12341" s="36">
        <v>11</v>
      </c>
      <c r="Q12341" s="37">
        <v>86</v>
      </c>
      <c r="R12341" s="36">
        <v>14</v>
      </c>
      <c r="S12341" s="39">
        <f t="shared" si="431"/>
        <v>86</v>
      </c>
      <c r="T12341" s="34" t="s">
        <v>51</v>
      </c>
      <c r="U12341" s="12">
        <f>(((alpha*(speed^3))+(beta*(speed^2))+(ceta*speed))+delta)</f>
        <v>61.903857372944913</v>
      </c>
      <c r="V12341" s="8">
        <f t="shared" si="432"/>
        <v>86</v>
      </c>
    </row>
    <row r="12342" spans="1:28">
      <c r="A12342" s="34" t="s">
        <v>20</v>
      </c>
      <c r="B12342" s="34" t="s">
        <v>78</v>
      </c>
      <c r="C12342" s="5" t="s">
        <v>209</v>
      </c>
      <c r="D12342" s="35" t="s">
        <v>88</v>
      </c>
      <c r="E12342" s="36" t="s">
        <v>15</v>
      </c>
      <c r="F12342" s="37">
        <v>100</v>
      </c>
      <c r="G12342" s="38">
        <v>-0.02</v>
      </c>
      <c r="H12342" s="34">
        <v>0.98241264300743958</v>
      </c>
      <c r="I12342" s="35">
        <v>0.27452657556931775</v>
      </c>
      <c r="J12342" s="35">
        <v>9.5019114381759078</v>
      </c>
      <c r="K12342" s="35">
        <v>-1.5318241721348916E-2</v>
      </c>
      <c r="L12342" s="35">
        <v>0.53922005274436924</v>
      </c>
      <c r="M12342" s="35">
        <v>5.4912793931822433E-2</v>
      </c>
      <c r="N12342" s="35">
        <v>0</v>
      </c>
      <c r="O12342" s="35">
        <v>0</v>
      </c>
      <c r="P12342" s="36">
        <v>11</v>
      </c>
      <c r="Q12342" s="37">
        <v>86</v>
      </c>
      <c r="R12342" s="36">
        <v>10</v>
      </c>
      <c r="S12342" s="39">
        <f t="shared" si="431"/>
        <v>86</v>
      </c>
      <c r="T12342" s="34" t="s">
        <v>44</v>
      </c>
      <c r="U12342" s="12">
        <f>(alpha+(beta/(1+EXP((((-1)*ceta)+(delta*LN(speed)))+(epsilon*speed)))))</f>
        <v>0.28205558644490802</v>
      </c>
      <c r="V12342" s="8">
        <f t="shared" si="432"/>
        <v>86</v>
      </c>
    </row>
    <row r="12343" spans="1:28">
      <c r="A12343" s="34" t="s">
        <v>20</v>
      </c>
      <c r="B12343" s="34" t="s">
        <v>78</v>
      </c>
      <c r="C12343" s="5" t="s">
        <v>209</v>
      </c>
      <c r="D12343" s="35" t="s">
        <v>88</v>
      </c>
      <c r="E12343" s="36" t="s">
        <v>16</v>
      </c>
      <c r="F12343" s="37">
        <v>100</v>
      </c>
      <c r="G12343" s="38">
        <v>-0.02</v>
      </c>
      <c r="H12343" s="34">
        <v>0.9414525818132945</v>
      </c>
      <c r="I12343" s="35">
        <v>-0.59046287832749511</v>
      </c>
      <c r="J12343" s="35">
        <v>38.296596184654575</v>
      </c>
      <c r="K12343" s="35">
        <v>9.3392477802793472E-2</v>
      </c>
      <c r="L12343" s="35">
        <v>0.71667692943546879</v>
      </c>
      <c r="M12343" s="35">
        <v>1.4826091211338308E-3</v>
      </c>
      <c r="N12343" s="35">
        <v>0</v>
      </c>
      <c r="O12343" s="35">
        <v>0</v>
      </c>
      <c r="P12343" s="36">
        <v>11</v>
      </c>
      <c r="Q12343" s="37">
        <v>86</v>
      </c>
      <c r="R12343" s="36">
        <v>10</v>
      </c>
      <c r="S12343" s="39">
        <f t="shared" si="431"/>
        <v>86</v>
      </c>
      <c r="T12343" s="34" t="s">
        <v>44</v>
      </c>
      <c r="U12343" s="12">
        <f>(alpha+(beta/(1+EXP((((-1)*ceta)+(delta*LN(speed)))+(epsilon*speed)))))</f>
        <v>0.87180756446639862</v>
      </c>
      <c r="V12343" s="8">
        <f t="shared" si="432"/>
        <v>86</v>
      </c>
    </row>
    <row r="12344" spans="1:28">
      <c r="A12344" s="34" t="s">
        <v>20</v>
      </c>
      <c r="B12344" s="34" t="s">
        <v>78</v>
      </c>
      <c r="C12344" s="5" t="s">
        <v>209</v>
      </c>
      <c r="D12344" s="35" t="s">
        <v>88</v>
      </c>
      <c r="E12344" s="36" t="s">
        <v>14</v>
      </c>
      <c r="F12344" s="37">
        <v>100</v>
      </c>
      <c r="G12344" s="38">
        <v>-0.02</v>
      </c>
      <c r="H12344" s="34">
        <v>0.89205927694961362</v>
      </c>
      <c r="I12344" s="35">
        <v>-1.5636404554312051</v>
      </c>
      <c r="J12344" s="35">
        <v>1.5550529713353505</v>
      </c>
      <c r="K12344" s="35">
        <v>-1.3626759626884991E-2</v>
      </c>
      <c r="L12344" s="35">
        <v>0</v>
      </c>
      <c r="M12344" s="35">
        <v>0</v>
      </c>
      <c r="N12344" s="35">
        <v>0</v>
      </c>
      <c r="O12344" s="35">
        <v>0</v>
      </c>
      <c r="P12344" s="36">
        <v>11</v>
      </c>
      <c r="Q12344" s="37">
        <v>86</v>
      </c>
      <c r="R12344" s="36">
        <v>5</v>
      </c>
      <c r="S12344" s="39">
        <f t="shared" si="431"/>
        <v>86</v>
      </c>
      <c r="T12344" s="34" t="s">
        <v>36</v>
      </c>
      <c r="U12344" s="12">
        <f>(1/(((ceta*(speed^2))+(beta*speed))+alpha))</f>
        <v>3.185991741896959E-2</v>
      </c>
      <c r="V12344" s="8">
        <f t="shared" si="432"/>
        <v>86</v>
      </c>
      <c r="AB12344" s="41"/>
    </row>
    <row r="12345" spans="1:28">
      <c r="A12345" s="34" t="s">
        <v>20</v>
      </c>
      <c r="B12345" s="34" t="s">
        <v>78</v>
      </c>
      <c r="C12345" s="5" t="s">
        <v>209</v>
      </c>
      <c r="D12345" s="35" t="s">
        <v>88</v>
      </c>
      <c r="E12345" s="36" t="s">
        <v>18</v>
      </c>
      <c r="F12345" s="37">
        <v>100</v>
      </c>
      <c r="G12345" s="38">
        <v>-0.02</v>
      </c>
      <c r="H12345" s="34">
        <v>0.93144090692425685</v>
      </c>
      <c r="I12345" s="35">
        <v>8.4641613178003734</v>
      </c>
      <c r="J12345" s="35">
        <v>1.2386293826817225</v>
      </c>
      <c r="K12345" s="35">
        <v>-1.886551103488754E-3</v>
      </c>
      <c r="L12345" s="35">
        <v>0</v>
      </c>
      <c r="M12345" s="35">
        <v>0</v>
      </c>
      <c r="N12345" s="35">
        <v>0</v>
      </c>
      <c r="O12345" s="35">
        <v>0</v>
      </c>
      <c r="P12345" s="36">
        <v>11</v>
      </c>
      <c r="Q12345" s="37">
        <v>86</v>
      </c>
      <c r="R12345" s="36">
        <v>5</v>
      </c>
      <c r="S12345" s="39">
        <f t="shared" si="431"/>
        <v>86</v>
      </c>
      <c r="T12345" s="34" t="s">
        <v>36</v>
      </c>
      <c r="U12345" s="12">
        <f>(1/(((ceta*(speed^2))+(beta*speed))+alpha))</f>
        <v>9.8977212768924967E-3</v>
      </c>
      <c r="V12345" s="8">
        <f t="shared" si="432"/>
        <v>86</v>
      </c>
      <c r="AB12345" s="41"/>
    </row>
    <row r="12346" spans="1:28">
      <c r="A12346" s="34" t="s">
        <v>20</v>
      </c>
      <c r="B12346" s="34" t="s">
        <v>78</v>
      </c>
      <c r="C12346" s="5" t="s">
        <v>209</v>
      </c>
      <c r="D12346" s="35" t="s">
        <v>88</v>
      </c>
      <c r="E12346" s="36" t="s">
        <v>17</v>
      </c>
      <c r="F12346" s="37">
        <v>100</v>
      </c>
      <c r="G12346" s="38">
        <v>-0.02</v>
      </c>
      <c r="H12346" s="34">
        <v>0.86964963868810663</v>
      </c>
      <c r="I12346" s="35">
        <v>-1.0888745623413077E-3</v>
      </c>
      <c r="J12346" s="35">
        <v>0.1897594011570988</v>
      </c>
      <c r="K12346" s="35">
        <v>-11.657060148561271</v>
      </c>
      <c r="L12346" s="35">
        <v>336.09952200822119</v>
      </c>
      <c r="M12346" s="35">
        <v>0</v>
      </c>
      <c r="N12346" s="35">
        <v>0</v>
      </c>
      <c r="O12346" s="35">
        <v>0</v>
      </c>
      <c r="P12346" s="36">
        <v>11</v>
      </c>
      <c r="Q12346" s="37">
        <v>86</v>
      </c>
      <c r="R12346" s="36">
        <v>14</v>
      </c>
      <c r="S12346" s="39">
        <f t="shared" si="431"/>
        <v>86</v>
      </c>
      <c r="T12346" s="34" t="s">
        <v>51</v>
      </c>
      <c r="U12346" s="12">
        <f>(((alpha*(speed^3))+(beta*(speed^2))+(ceta*speed))+delta)</f>
        <v>44.467681565291684</v>
      </c>
      <c r="V12346" s="8">
        <f t="shared" si="432"/>
        <v>86</v>
      </c>
    </row>
    <row r="12347" spans="1:28">
      <c r="A12347" s="34" t="s">
        <v>20</v>
      </c>
      <c r="B12347" s="34" t="s">
        <v>78</v>
      </c>
      <c r="C12347" s="5" t="s">
        <v>209</v>
      </c>
      <c r="D12347" s="35" t="s">
        <v>88</v>
      </c>
      <c r="E12347" s="36" t="s">
        <v>15</v>
      </c>
      <c r="F12347" s="37">
        <v>0</v>
      </c>
      <c r="G12347" s="38">
        <v>0.02</v>
      </c>
      <c r="H12347" s="34">
        <v>0.99613233155057057</v>
      </c>
      <c r="I12347" s="35">
        <v>11.442588400127935</v>
      </c>
      <c r="J12347" s="35">
        <v>0.99916119754582577</v>
      </c>
      <c r="K12347" s="35">
        <v>-0.73734392819930494</v>
      </c>
      <c r="L12347" s="35">
        <v>0</v>
      </c>
      <c r="M12347" s="35">
        <v>0</v>
      </c>
      <c r="N12347" s="35">
        <v>0</v>
      </c>
      <c r="O12347" s="35">
        <v>0</v>
      </c>
      <c r="P12347" s="36">
        <v>11</v>
      </c>
      <c r="Q12347" s="37">
        <v>86</v>
      </c>
      <c r="R12347" s="36">
        <v>0</v>
      </c>
      <c r="S12347" s="39">
        <f t="shared" si="431"/>
        <v>86</v>
      </c>
      <c r="T12347" s="34" t="s">
        <v>29</v>
      </c>
      <c r="U12347" s="12">
        <f>((alpha*(beta^speed))*(speed^ceta))</f>
        <v>0.39883359819499892</v>
      </c>
      <c r="V12347" s="8">
        <f t="shared" si="432"/>
        <v>86</v>
      </c>
    </row>
    <row r="12348" spans="1:28">
      <c r="A12348" s="34" t="s">
        <v>20</v>
      </c>
      <c r="B12348" s="34" t="s">
        <v>78</v>
      </c>
      <c r="C12348" s="5" t="s">
        <v>209</v>
      </c>
      <c r="D12348" s="35" t="s">
        <v>88</v>
      </c>
      <c r="E12348" s="36" t="s">
        <v>16</v>
      </c>
      <c r="F12348" s="37">
        <v>0</v>
      </c>
      <c r="G12348" s="38">
        <v>0.02</v>
      </c>
      <c r="H12348" s="34">
        <v>0.99033836436613998</v>
      </c>
      <c r="I12348" s="35">
        <v>18.297785604268409</v>
      </c>
      <c r="J12348" s="35">
        <v>-0.38588314464016454</v>
      </c>
      <c r="K12348" s="35">
        <v>1331.2992070283494</v>
      </c>
      <c r="L12348" s="35">
        <v>-2.9053231229013092</v>
      </c>
      <c r="M12348" s="35">
        <v>0</v>
      </c>
      <c r="N12348" s="35">
        <v>0</v>
      </c>
      <c r="O12348" s="35">
        <v>0</v>
      </c>
      <c r="P12348" s="36">
        <v>11</v>
      </c>
      <c r="Q12348" s="37">
        <v>86</v>
      </c>
      <c r="R12348" s="36">
        <v>1</v>
      </c>
      <c r="S12348" s="39">
        <f t="shared" si="431"/>
        <v>86</v>
      </c>
      <c r="T12348" s="34" t="s">
        <v>30</v>
      </c>
      <c r="U12348" s="12">
        <f>((alpha*(speed^beta))+(ceta*(speed^delta)))</f>
        <v>3.2834504446954655</v>
      </c>
      <c r="V12348" s="8">
        <f t="shared" si="432"/>
        <v>86</v>
      </c>
    </row>
    <row r="12349" spans="1:28">
      <c r="A12349" s="34" t="s">
        <v>20</v>
      </c>
      <c r="B12349" s="34" t="s">
        <v>78</v>
      </c>
      <c r="C12349" s="5" t="s">
        <v>209</v>
      </c>
      <c r="D12349" s="35" t="s">
        <v>88</v>
      </c>
      <c r="E12349" s="36" t="s">
        <v>14</v>
      </c>
      <c r="F12349" s="37">
        <v>0</v>
      </c>
      <c r="G12349" s="38">
        <v>0.02</v>
      </c>
      <c r="H12349" s="34">
        <v>0.97386349927892291</v>
      </c>
      <c r="I12349" s="35">
        <v>0.63440378601443492</v>
      </c>
      <c r="J12349" s="35">
        <v>-0.88704261308002064</v>
      </c>
      <c r="K12349" s="35">
        <v>5.6608630033203574E-3</v>
      </c>
      <c r="L12349" s="35">
        <v>0.33023998333638077</v>
      </c>
      <c r="M12349" s="35">
        <v>0</v>
      </c>
      <c r="N12349" s="35">
        <v>0</v>
      </c>
      <c r="O12349" s="35">
        <v>0</v>
      </c>
      <c r="P12349" s="36">
        <v>11</v>
      </c>
      <c r="Q12349" s="37">
        <v>86</v>
      </c>
      <c r="R12349" s="36">
        <v>1</v>
      </c>
      <c r="S12349" s="39">
        <f t="shared" si="431"/>
        <v>86</v>
      </c>
      <c r="T12349" s="34" t="s">
        <v>30</v>
      </c>
      <c r="U12349" s="12">
        <f>((alpha*(speed^beta))+(ceta*(speed^delta)))</f>
        <v>3.6845801830452336E-2</v>
      </c>
      <c r="V12349" s="8">
        <f t="shared" si="432"/>
        <v>86</v>
      </c>
      <c r="AB12349" s="41"/>
    </row>
    <row r="12350" spans="1:28">
      <c r="A12350" s="34" t="s">
        <v>20</v>
      </c>
      <c r="B12350" s="34" t="s">
        <v>78</v>
      </c>
      <c r="C12350" s="5" t="s">
        <v>209</v>
      </c>
      <c r="D12350" s="35" t="s">
        <v>88</v>
      </c>
      <c r="E12350" s="36" t="s">
        <v>18</v>
      </c>
      <c r="F12350" s="37">
        <v>0</v>
      </c>
      <c r="G12350" s="38">
        <v>0.02</v>
      </c>
      <c r="H12350" s="34">
        <v>0.98825097428893172</v>
      </c>
      <c r="I12350" s="35">
        <v>0.4987677713135229</v>
      </c>
      <c r="J12350" s="35">
        <v>-1.5403743724210388</v>
      </c>
      <c r="K12350" s="35">
        <v>0.11755093058219986</v>
      </c>
      <c r="L12350" s="35">
        <v>-0.34987244866201328</v>
      </c>
      <c r="M12350" s="35">
        <v>0</v>
      </c>
      <c r="N12350" s="35">
        <v>0</v>
      </c>
      <c r="O12350" s="35">
        <v>0</v>
      </c>
      <c r="P12350" s="36">
        <v>11</v>
      </c>
      <c r="Q12350" s="37">
        <v>86</v>
      </c>
      <c r="R12350" s="36">
        <v>1</v>
      </c>
      <c r="S12350" s="39">
        <f t="shared" si="431"/>
        <v>86</v>
      </c>
      <c r="T12350" s="34" t="s">
        <v>30</v>
      </c>
      <c r="U12350" s="12">
        <f>((alpha*(speed^beta))+(ceta*(speed^delta)))</f>
        <v>2.5262376196662197E-2</v>
      </c>
      <c r="V12350" s="8">
        <f t="shared" si="432"/>
        <v>86</v>
      </c>
      <c r="AB12350" s="41"/>
    </row>
    <row r="12351" spans="1:28">
      <c r="A12351" s="34" t="s">
        <v>20</v>
      </c>
      <c r="B12351" s="34" t="s">
        <v>78</v>
      </c>
      <c r="C12351" s="5" t="s">
        <v>209</v>
      </c>
      <c r="D12351" s="35" t="s">
        <v>88</v>
      </c>
      <c r="E12351" s="36" t="s">
        <v>17</v>
      </c>
      <c r="F12351" s="37">
        <v>0</v>
      </c>
      <c r="G12351" s="38">
        <v>0.02</v>
      </c>
      <c r="H12351" s="34">
        <v>0.93401792801958838</v>
      </c>
      <c r="I12351" s="35">
        <v>1029.2139890705364</v>
      </c>
      <c r="J12351" s="35">
        <v>1.0078389548735378</v>
      </c>
      <c r="K12351" s="35">
        <v>-0.48261250329868188</v>
      </c>
      <c r="L12351" s="35">
        <v>0</v>
      </c>
      <c r="M12351" s="35">
        <v>0</v>
      </c>
      <c r="N12351" s="35">
        <v>0</v>
      </c>
      <c r="O12351" s="35">
        <v>0</v>
      </c>
      <c r="P12351" s="36">
        <v>11</v>
      </c>
      <c r="Q12351" s="37">
        <v>86</v>
      </c>
      <c r="R12351" s="36">
        <v>0</v>
      </c>
      <c r="S12351" s="39">
        <f t="shared" si="431"/>
        <v>86</v>
      </c>
      <c r="T12351" s="34" t="s">
        <v>29</v>
      </c>
      <c r="U12351" s="12">
        <f>((alpha*(beta^speed))*(speed^ceta))</f>
        <v>234.7094823908445</v>
      </c>
      <c r="V12351" s="8">
        <f t="shared" si="432"/>
        <v>86</v>
      </c>
    </row>
    <row r="12352" spans="1:28">
      <c r="A12352" s="34" t="s">
        <v>20</v>
      </c>
      <c r="B12352" s="34" t="s">
        <v>78</v>
      </c>
      <c r="C12352" s="5" t="s">
        <v>209</v>
      </c>
      <c r="D12352" s="35" t="s">
        <v>88</v>
      </c>
      <c r="E12352" s="36" t="s">
        <v>15</v>
      </c>
      <c r="F12352" s="37">
        <v>50</v>
      </c>
      <c r="G12352" s="38">
        <v>0.02</v>
      </c>
      <c r="H12352" s="34">
        <v>0.99417578287262964</v>
      </c>
      <c r="I12352" s="35">
        <v>10.010764969568257</v>
      </c>
      <c r="J12352" s="35">
        <v>0.9974533157312967</v>
      </c>
      <c r="K12352" s="35">
        <v>-0.65296939194340642</v>
      </c>
      <c r="L12352" s="35">
        <v>0</v>
      </c>
      <c r="M12352" s="35">
        <v>0</v>
      </c>
      <c r="N12352" s="35">
        <v>0</v>
      </c>
      <c r="O12352" s="35">
        <v>0</v>
      </c>
      <c r="P12352" s="36">
        <v>11</v>
      </c>
      <c r="Q12352" s="37">
        <v>86</v>
      </c>
      <c r="R12352" s="36">
        <v>0</v>
      </c>
      <c r="S12352" s="39">
        <f t="shared" si="431"/>
        <v>86</v>
      </c>
      <c r="T12352" s="34" t="s">
        <v>29</v>
      </c>
      <c r="U12352" s="12">
        <f>((alpha*(beta^speed))*(speed^ceta))</f>
        <v>0.43859202021662524</v>
      </c>
      <c r="V12352" s="8">
        <f t="shared" si="432"/>
        <v>86</v>
      </c>
    </row>
    <row r="12353" spans="1:28">
      <c r="A12353" s="34" t="s">
        <v>20</v>
      </c>
      <c r="B12353" s="34" t="s">
        <v>78</v>
      </c>
      <c r="C12353" s="5" t="s">
        <v>209</v>
      </c>
      <c r="D12353" s="35" t="s">
        <v>88</v>
      </c>
      <c r="E12353" s="36" t="s">
        <v>16</v>
      </c>
      <c r="F12353" s="37">
        <v>50</v>
      </c>
      <c r="G12353" s="38">
        <v>0.02</v>
      </c>
      <c r="H12353" s="34">
        <v>0.98447653782358213</v>
      </c>
      <c r="I12353" s="35">
        <v>1591.8102840111051</v>
      </c>
      <c r="J12353" s="35">
        <v>-3.1032382106070973</v>
      </c>
      <c r="K12353" s="35">
        <v>21.243379302151034</v>
      </c>
      <c r="L12353" s="35">
        <v>-0.38055677622604528</v>
      </c>
      <c r="M12353" s="35">
        <v>0</v>
      </c>
      <c r="N12353" s="35">
        <v>0</v>
      </c>
      <c r="O12353" s="35">
        <v>0</v>
      </c>
      <c r="P12353" s="36">
        <v>11</v>
      </c>
      <c r="Q12353" s="37">
        <v>86</v>
      </c>
      <c r="R12353" s="36">
        <v>1</v>
      </c>
      <c r="S12353" s="39">
        <f t="shared" si="431"/>
        <v>86</v>
      </c>
      <c r="T12353" s="34" t="s">
        <v>30</v>
      </c>
      <c r="U12353" s="12">
        <f>((alpha*(speed^beta))+(ceta*(speed^delta)))</f>
        <v>3.9013331660235941</v>
      </c>
      <c r="V12353" s="8">
        <f t="shared" si="432"/>
        <v>86</v>
      </c>
    </row>
    <row r="12354" spans="1:28">
      <c r="A12354" s="34" t="s">
        <v>20</v>
      </c>
      <c r="B12354" s="34" t="s">
        <v>78</v>
      </c>
      <c r="C12354" s="5" t="s">
        <v>209</v>
      </c>
      <c r="D12354" s="35" t="s">
        <v>88</v>
      </c>
      <c r="E12354" s="36" t="s">
        <v>14</v>
      </c>
      <c r="F12354" s="37">
        <v>50</v>
      </c>
      <c r="G12354" s="38">
        <v>0.02</v>
      </c>
      <c r="H12354" s="34">
        <v>0.97379974354713861</v>
      </c>
      <c r="I12354" s="35">
        <v>-4.452691808991726E-7</v>
      </c>
      <c r="J12354" s="35">
        <v>7.4171296415662366E-5</v>
      </c>
      <c r="K12354" s="35">
        <v>-4.2087697903182529E-3</v>
      </c>
      <c r="L12354" s="35">
        <v>0.12752190007208242</v>
      </c>
      <c r="M12354" s="35">
        <v>0</v>
      </c>
      <c r="N12354" s="35">
        <v>0</v>
      </c>
      <c r="O12354" s="35">
        <v>0</v>
      </c>
      <c r="P12354" s="36">
        <v>11</v>
      </c>
      <c r="Q12354" s="37">
        <v>86</v>
      </c>
      <c r="R12354" s="36">
        <v>14</v>
      </c>
      <c r="S12354" s="39">
        <f t="shared" ref="S12354:S12417" si="433">V12354</f>
        <v>86</v>
      </c>
      <c r="T12354" s="34" t="s">
        <v>51</v>
      </c>
      <c r="U12354" s="12">
        <f>(((alpha*(speed^3))+(beta*(speed^2))+(ceta*speed))+delta)</f>
        <v>3.0922472268947343E-2</v>
      </c>
      <c r="V12354" s="8">
        <f t="shared" ref="V12354:V12417" si="434">IF($V$1&lt;P12354,P12354,IF($V$1&gt;Q12354,Q12354,$V$1))</f>
        <v>86</v>
      </c>
      <c r="AB12354" s="41"/>
    </row>
    <row r="12355" spans="1:28">
      <c r="A12355" s="34" t="s">
        <v>20</v>
      </c>
      <c r="B12355" s="34" t="s">
        <v>78</v>
      </c>
      <c r="C12355" s="5" t="s">
        <v>209</v>
      </c>
      <c r="D12355" s="35" t="s">
        <v>88</v>
      </c>
      <c r="E12355" s="36" t="s">
        <v>18</v>
      </c>
      <c r="F12355" s="37">
        <v>50</v>
      </c>
      <c r="G12355" s="38">
        <v>0.02</v>
      </c>
      <c r="H12355" s="34">
        <v>0.98970201566443061</v>
      </c>
      <c r="I12355" s="35">
        <v>0.21500486964095966</v>
      </c>
      <c r="J12355" s="35">
        <v>0.9982770845753649</v>
      </c>
      <c r="K12355" s="35">
        <v>-0.44396835341178476</v>
      </c>
      <c r="L12355" s="35">
        <v>0</v>
      </c>
      <c r="M12355" s="35">
        <v>0</v>
      </c>
      <c r="N12355" s="35">
        <v>0</v>
      </c>
      <c r="O12355" s="35">
        <v>0</v>
      </c>
      <c r="P12355" s="36">
        <v>11</v>
      </c>
      <c r="Q12355" s="37">
        <v>86</v>
      </c>
      <c r="R12355" s="36">
        <v>0</v>
      </c>
      <c r="S12355" s="39">
        <f t="shared" si="433"/>
        <v>86</v>
      </c>
      <c r="T12355" s="34" t="s">
        <v>29</v>
      </c>
      <c r="U12355" s="12">
        <f>((alpha*(beta^speed))*(speed^ceta))</f>
        <v>2.5655883629675549E-2</v>
      </c>
      <c r="V12355" s="8">
        <f t="shared" si="434"/>
        <v>86</v>
      </c>
    </row>
    <row r="12356" spans="1:28">
      <c r="A12356" s="34" t="s">
        <v>20</v>
      </c>
      <c r="B12356" s="34" t="s">
        <v>78</v>
      </c>
      <c r="C12356" s="5" t="s">
        <v>209</v>
      </c>
      <c r="D12356" s="35" t="s">
        <v>88</v>
      </c>
      <c r="E12356" s="36" t="s">
        <v>17</v>
      </c>
      <c r="F12356" s="37">
        <v>50</v>
      </c>
      <c r="G12356" s="38">
        <v>0.02</v>
      </c>
      <c r="H12356" s="34">
        <v>0.90726751500027392</v>
      </c>
      <c r="I12356" s="35">
        <v>932.25986102264164</v>
      </c>
      <c r="J12356" s="35">
        <v>1.0053498354675257</v>
      </c>
      <c r="K12356" s="35">
        <v>-0.37970448745749436</v>
      </c>
      <c r="L12356" s="35">
        <v>0</v>
      </c>
      <c r="M12356" s="35">
        <v>0</v>
      </c>
      <c r="N12356" s="35">
        <v>0</v>
      </c>
      <c r="O12356" s="35">
        <v>0</v>
      </c>
      <c r="P12356" s="36">
        <v>11</v>
      </c>
      <c r="Q12356" s="37">
        <v>86</v>
      </c>
      <c r="R12356" s="36">
        <v>0</v>
      </c>
      <c r="S12356" s="39">
        <f t="shared" si="433"/>
        <v>86</v>
      </c>
      <c r="T12356" s="34" t="s">
        <v>29</v>
      </c>
      <c r="U12356" s="12">
        <f>((alpha*(beta^speed))*(speed^ceta))</f>
        <v>271.81874616694398</v>
      </c>
      <c r="V12356" s="8">
        <f t="shared" si="434"/>
        <v>86</v>
      </c>
    </row>
    <row r="12357" spans="1:28">
      <c r="A12357" s="34" t="s">
        <v>20</v>
      </c>
      <c r="B12357" s="34" t="s">
        <v>78</v>
      </c>
      <c r="C12357" s="5" t="s">
        <v>209</v>
      </c>
      <c r="D12357" s="35" t="s">
        <v>88</v>
      </c>
      <c r="E12357" s="36" t="s">
        <v>15</v>
      </c>
      <c r="F12357" s="37">
        <v>100</v>
      </c>
      <c r="G12357" s="38">
        <v>0.02</v>
      </c>
      <c r="H12357" s="34">
        <v>0.99277418255856276</v>
      </c>
      <c r="I12357" s="35">
        <v>10.272389618090374</v>
      </c>
      <c r="J12357" s="35">
        <v>0.99794126735436306</v>
      </c>
      <c r="K12357" s="35">
        <v>-0.63337970730147108</v>
      </c>
      <c r="L12357" s="35">
        <v>0</v>
      </c>
      <c r="M12357" s="35">
        <v>0</v>
      </c>
      <c r="N12357" s="35">
        <v>0</v>
      </c>
      <c r="O12357" s="35">
        <v>0</v>
      </c>
      <c r="P12357" s="36">
        <v>11</v>
      </c>
      <c r="Q12357" s="37">
        <v>86</v>
      </c>
      <c r="R12357" s="36">
        <v>0</v>
      </c>
      <c r="S12357" s="39">
        <f t="shared" si="433"/>
        <v>86</v>
      </c>
      <c r="T12357" s="34" t="s">
        <v>29</v>
      </c>
      <c r="U12357" s="12">
        <f>((alpha*(beta^speed))*(speed^ceta))</f>
        <v>0.51218621506119388</v>
      </c>
      <c r="V12357" s="8">
        <f t="shared" si="434"/>
        <v>86</v>
      </c>
    </row>
    <row r="12358" spans="1:28">
      <c r="A12358" s="34" t="s">
        <v>20</v>
      </c>
      <c r="B12358" s="34" t="s">
        <v>78</v>
      </c>
      <c r="C12358" s="5" t="s">
        <v>209</v>
      </c>
      <c r="D12358" s="35" t="s">
        <v>88</v>
      </c>
      <c r="E12358" s="36" t="s">
        <v>16</v>
      </c>
      <c r="F12358" s="37">
        <v>100</v>
      </c>
      <c r="G12358" s="38">
        <v>0.02</v>
      </c>
      <c r="H12358" s="34">
        <v>0.98102173644968893</v>
      </c>
      <c r="I12358" s="35">
        <v>3.108146157872465</v>
      </c>
      <c r="J12358" s="35">
        <v>1.1605864302611144</v>
      </c>
      <c r="K12358" s="35">
        <v>-0.36412651041402794</v>
      </c>
      <c r="L12358" s="35">
        <v>0</v>
      </c>
      <c r="M12358" s="35">
        <v>0</v>
      </c>
      <c r="N12358" s="35">
        <v>0</v>
      </c>
      <c r="O12358" s="35">
        <v>0</v>
      </c>
      <c r="P12358" s="36">
        <v>11</v>
      </c>
      <c r="Q12358" s="37">
        <v>86</v>
      </c>
      <c r="R12358" s="36">
        <v>13</v>
      </c>
      <c r="S12358" s="39">
        <f t="shared" si="433"/>
        <v>86</v>
      </c>
      <c r="T12358" s="34" t="s">
        <v>50</v>
      </c>
      <c r="U12358" s="12">
        <f>EXP((alpha+(beta/speed))+(ceta*LN(speed)))</f>
        <v>4.480324208445583</v>
      </c>
      <c r="V12358" s="8">
        <f t="shared" si="434"/>
        <v>86</v>
      </c>
    </row>
    <row r="12359" spans="1:28">
      <c r="A12359" s="34" t="s">
        <v>20</v>
      </c>
      <c r="B12359" s="34" t="s">
        <v>78</v>
      </c>
      <c r="C12359" s="5" t="s">
        <v>209</v>
      </c>
      <c r="D12359" s="35" t="s">
        <v>88</v>
      </c>
      <c r="E12359" s="36" t="s">
        <v>14</v>
      </c>
      <c r="F12359" s="37">
        <v>100</v>
      </c>
      <c r="G12359" s="38">
        <v>0.02</v>
      </c>
      <c r="H12359" s="34">
        <v>0.98231388108205731</v>
      </c>
      <c r="I12359" s="35">
        <v>-3.8926349955039186E-7</v>
      </c>
      <c r="J12359" s="35">
        <v>6.5949782487968438E-5</v>
      </c>
      <c r="K12359" s="35">
        <v>-3.9621860058582032E-3</v>
      </c>
      <c r="L12359" s="35">
        <v>0.13356553533726689</v>
      </c>
      <c r="M12359" s="35">
        <v>0</v>
      </c>
      <c r="N12359" s="35">
        <v>0</v>
      </c>
      <c r="O12359" s="35">
        <v>0</v>
      </c>
      <c r="P12359" s="36">
        <v>11</v>
      </c>
      <c r="Q12359" s="37">
        <v>86</v>
      </c>
      <c r="R12359" s="36">
        <v>14</v>
      </c>
      <c r="S12359" s="39">
        <f t="shared" si="433"/>
        <v>86</v>
      </c>
      <c r="T12359" s="34" t="s">
        <v>51</v>
      </c>
      <c r="U12359" s="12">
        <f>(((alpha*(speed^3))+(beta*(speed^2))+(ceta*speed))+delta)</f>
        <v>3.2988745644451922E-2</v>
      </c>
      <c r="V12359" s="8">
        <f t="shared" si="434"/>
        <v>86</v>
      </c>
      <c r="AB12359" s="41"/>
    </row>
    <row r="12360" spans="1:28">
      <c r="A12360" s="34" t="s">
        <v>20</v>
      </c>
      <c r="B12360" s="34" t="s">
        <v>78</v>
      </c>
      <c r="C12360" s="5" t="s">
        <v>209</v>
      </c>
      <c r="D12360" s="35" t="s">
        <v>88</v>
      </c>
      <c r="E12360" s="36" t="s">
        <v>18</v>
      </c>
      <c r="F12360" s="37">
        <v>100</v>
      </c>
      <c r="G12360" s="38">
        <v>0.02</v>
      </c>
      <c r="H12360" s="34">
        <v>0.98979302537227598</v>
      </c>
      <c r="I12360" s="35">
        <v>0.25163855411450531</v>
      </c>
      <c r="J12360" s="35">
        <v>0.99613706532237756</v>
      </c>
      <c r="K12360" s="35">
        <v>-0.44249264108116021</v>
      </c>
      <c r="L12360" s="35">
        <v>0</v>
      </c>
      <c r="M12360" s="35">
        <v>0</v>
      </c>
      <c r="N12360" s="35">
        <v>0</v>
      </c>
      <c r="O12360" s="35">
        <v>0</v>
      </c>
      <c r="P12360" s="36">
        <v>11</v>
      </c>
      <c r="Q12360" s="37">
        <v>86</v>
      </c>
      <c r="R12360" s="36">
        <v>0</v>
      </c>
      <c r="S12360" s="39">
        <f t="shared" si="433"/>
        <v>86</v>
      </c>
      <c r="T12360" s="34" t="s">
        <v>29</v>
      </c>
      <c r="U12360" s="12">
        <f>((alpha*(beta^speed))*(speed^ceta))</f>
        <v>2.513150284334241E-2</v>
      </c>
      <c r="V12360" s="8">
        <f t="shared" si="434"/>
        <v>86</v>
      </c>
      <c r="AB12360" s="41"/>
    </row>
    <row r="12361" spans="1:28">
      <c r="A12361" s="34" t="s">
        <v>20</v>
      </c>
      <c r="B12361" s="34" t="s">
        <v>78</v>
      </c>
      <c r="C12361" s="5" t="s">
        <v>209</v>
      </c>
      <c r="D12361" s="35" t="s">
        <v>88</v>
      </c>
      <c r="E12361" s="36" t="s">
        <v>17</v>
      </c>
      <c r="F12361" s="37">
        <v>100</v>
      </c>
      <c r="G12361" s="38">
        <v>0.02</v>
      </c>
      <c r="H12361" s="34">
        <v>0.89184842754762106</v>
      </c>
      <c r="I12361" s="35">
        <v>-1.0701434679171716E-3</v>
      </c>
      <c r="J12361" s="35">
        <v>0.18936819014352285</v>
      </c>
      <c r="K12361" s="35">
        <v>-11.2676841866644</v>
      </c>
      <c r="L12361" s="35">
        <v>543.99200516138671</v>
      </c>
      <c r="M12361" s="35">
        <v>0</v>
      </c>
      <c r="N12361" s="35">
        <v>0</v>
      </c>
      <c r="O12361" s="35">
        <v>0</v>
      </c>
      <c r="P12361" s="36">
        <v>11</v>
      </c>
      <c r="Q12361" s="37">
        <v>86</v>
      </c>
      <c r="R12361" s="36">
        <v>14</v>
      </c>
      <c r="S12361" s="39">
        <f t="shared" si="433"/>
        <v>86</v>
      </c>
      <c r="T12361" s="34" t="s">
        <v>51</v>
      </c>
      <c r="U12361" s="12">
        <f>(((alpha*(speed^3))+(beta*(speed^2))+(ceta*speed))+delta)</f>
        <v>294.867125780219</v>
      </c>
      <c r="V12361" s="8">
        <f t="shared" si="434"/>
        <v>86</v>
      </c>
    </row>
    <row r="12362" spans="1:28">
      <c r="A12362" s="34" t="s">
        <v>20</v>
      </c>
      <c r="B12362" s="34" t="s">
        <v>78</v>
      </c>
      <c r="C12362" s="5" t="s">
        <v>209</v>
      </c>
      <c r="D12362" s="35" t="s">
        <v>88</v>
      </c>
      <c r="E12362" s="36" t="s">
        <v>15</v>
      </c>
      <c r="F12362" s="37">
        <v>0</v>
      </c>
      <c r="G12362" s="38">
        <v>0.04</v>
      </c>
      <c r="H12362" s="34">
        <v>0.99373558105053728</v>
      </c>
      <c r="I12362" s="35">
        <v>-6.6153207657274712E-2</v>
      </c>
      <c r="J12362" s="35">
        <v>3.3078984158342685E-2</v>
      </c>
      <c r="K12362" s="35">
        <v>1.5265637237711767</v>
      </c>
      <c r="L12362" s="35">
        <v>0</v>
      </c>
      <c r="M12362" s="35">
        <v>0</v>
      </c>
      <c r="N12362" s="35">
        <v>0</v>
      </c>
      <c r="O12362" s="35">
        <v>0</v>
      </c>
      <c r="P12362" s="36">
        <v>11</v>
      </c>
      <c r="Q12362" s="37">
        <v>86</v>
      </c>
      <c r="R12362" s="36">
        <v>2</v>
      </c>
      <c r="S12362" s="39">
        <f t="shared" si="433"/>
        <v>86</v>
      </c>
      <c r="T12362" s="34" t="s">
        <v>31</v>
      </c>
      <c r="U12362" s="12">
        <f>((alpha+(beta*speed))^((-1)/ceta))</f>
        <v>0.51198898500548973</v>
      </c>
      <c r="V12362" s="8">
        <f t="shared" si="434"/>
        <v>86</v>
      </c>
    </row>
    <row r="12363" spans="1:28">
      <c r="A12363" s="34" t="s">
        <v>20</v>
      </c>
      <c r="B12363" s="34" t="s">
        <v>78</v>
      </c>
      <c r="C12363" s="5" t="s">
        <v>209</v>
      </c>
      <c r="D12363" s="35" t="s">
        <v>88</v>
      </c>
      <c r="E12363" s="36" t="s">
        <v>16</v>
      </c>
      <c r="F12363" s="37">
        <v>0</v>
      </c>
      <c r="G12363" s="38">
        <v>0.04</v>
      </c>
      <c r="H12363" s="34">
        <v>0.98543936983002012</v>
      </c>
      <c r="I12363" s="35">
        <v>17.022908585750525</v>
      </c>
      <c r="J12363" s="35">
        <v>-0.29730416395031556</v>
      </c>
      <c r="K12363" s="35">
        <v>390.4487219396425</v>
      </c>
      <c r="L12363" s="35">
        <v>-2.2178899983539018</v>
      </c>
      <c r="M12363" s="35">
        <v>0</v>
      </c>
      <c r="N12363" s="35">
        <v>0</v>
      </c>
      <c r="O12363" s="35">
        <v>0</v>
      </c>
      <c r="P12363" s="36">
        <v>11</v>
      </c>
      <c r="Q12363" s="37">
        <v>86</v>
      </c>
      <c r="R12363" s="36">
        <v>1</v>
      </c>
      <c r="S12363" s="39">
        <f t="shared" si="433"/>
        <v>86</v>
      </c>
      <c r="T12363" s="34" t="s">
        <v>30</v>
      </c>
      <c r="U12363" s="12">
        <f>((alpha*(speed^beta))+(ceta*(speed^delta)))</f>
        <v>4.5479273644268394</v>
      </c>
      <c r="V12363" s="8">
        <f t="shared" si="434"/>
        <v>86</v>
      </c>
    </row>
    <row r="12364" spans="1:28">
      <c r="A12364" s="34" t="s">
        <v>20</v>
      </c>
      <c r="B12364" s="34" t="s">
        <v>78</v>
      </c>
      <c r="C12364" s="5" t="s">
        <v>209</v>
      </c>
      <c r="D12364" s="35" t="s">
        <v>88</v>
      </c>
      <c r="E12364" s="36" t="s">
        <v>14</v>
      </c>
      <c r="F12364" s="37">
        <v>0</v>
      </c>
      <c r="G12364" s="38">
        <v>0.04</v>
      </c>
      <c r="H12364" s="34">
        <v>0.9731454670142079</v>
      </c>
      <c r="I12364" s="35">
        <v>-4115.8126304954039</v>
      </c>
      <c r="J12364" s="35">
        <v>610.02829907930743</v>
      </c>
      <c r="K12364" s="35">
        <v>3.4172148265173594</v>
      </c>
      <c r="L12364" s="35">
        <v>0</v>
      </c>
      <c r="M12364" s="35">
        <v>0</v>
      </c>
      <c r="N12364" s="35">
        <v>0</v>
      </c>
      <c r="O12364" s="35">
        <v>0</v>
      </c>
      <c r="P12364" s="36">
        <v>11</v>
      </c>
      <c r="Q12364" s="37">
        <v>86</v>
      </c>
      <c r="R12364" s="36">
        <v>2</v>
      </c>
      <c r="S12364" s="39">
        <f t="shared" si="433"/>
        <v>86</v>
      </c>
      <c r="T12364" s="34" t="s">
        <v>31</v>
      </c>
      <c r="U12364" s="12">
        <f>((alpha+(beta*speed))^((-1)/ceta))</f>
        <v>4.2578066992724699E-2</v>
      </c>
      <c r="V12364" s="8">
        <f t="shared" si="434"/>
        <v>86</v>
      </c>
      <c r="AB12364" s="41"/>
    </row>
    <row r="12365" spans="1:28">
      <c r="A12365" s="34" t="s">
        <v>20</v>
      </c>
      <c r="B12365" s="34" t="s">
        <v>78</v>
      </c>
      <c r="C12365" s="5" t="s">
        <v>209</v>
      </c>
      <c r="D12365" s="35" t="s">
        <v>88</v>
      </c>
      <c r="E12365" s="36" t="s">
        <v>18</v>
      </c>
      <c r="F12365" s="37">
        <v>0</v>
      </c>
      <c r="G12365" s="38">
        <v>0.04</v>
      </c>
      <c r="H12365" s="34">
        <v>0.98440516890435736</v>
      </c>
      <c r="I12365" s="35">
        <v>0.17642079216647663</v>
      </c>
      <c r="J12365" s="35">
        <v>0.99542774090156605</v>
      </c>
      <c r="K12365" s="35">
        <v>-0.33128025459937749</v>
      </c>
      <c r="L12365" s="35">
        <v>0</v>
      </c>
      <c r="M12365" s="35">
        <v>0</v>
      </c>
      <c r="N12365" s="35">
        <v>0</v>
      </c>
      <c r="O12365" s="35">
        <v>0</v>
      </c>
      <c r="P12365" s="36">
        <v>11</v>
      </c>
      <c r="Q12365" s="37">
        <v>86</v>
      </c>
      <c r="R12365" s="36">
        <v>0</v>
      </c>
      <c r="S12365" s="39">
        <f t="shared" si="433"/>
        <v>86</v>
      </c>
      <c r="T12365" s="34" t="s">
        <v>29</v>
      </c>
      <c r="U12365" s="12">
        <f>((alpha*(beta^speed))*(speed^ceta))</f>
        <v>2.7197327882630191E-2</v>
      </c>
      <c r="V12365" s="8">
        <f t="shared" si="434"/>
        <v>86</v>
      </c>
    </row>
    <row r="12366" spans="1:28">
      <c r="A12366" s="34" t="s">
        <v>20</v>
      </c>
      <c r="B12366" s="34" t="s">
        <v>78</v>
      </c>
      <c r="C12366" s="5" t="s">
        <v>209</v>
      </c>
      <c r="D12366" s="35" t="s">
        <v>88</v>
      </c>
      <c r="E12366" s="36" t="s">
        <v>17</v>
      </c>
      <c r="F12366" s="37">
        <v>0</v>
      </c>
      <c r="G12366" s="38">
        <v>0.04</v>
      </c>
      <c r="H12366" s="34">
        <v>0.95146629044304654</v>
      </c>
      <c r="I12366" s="35">
        <v>109.46702681674536</v>
      </c>
      <c r="J12366" s="35">
        <v>0.19578942303739696</v>
      </c>
      <c r="K12366" s="35">
        <v>1818.3550369482916</v>
      </c>
      <c r="L12366" s="35">
        <v>-0.81198276346692133</v>
      </c>
      <c r="M12366" s="35">
        <v>0</v>
      </c>
      <c r="N12366" s="35">
        <v>0</v>
      </c>
      <c r="O12366" s="35">
        <v>0</v>
      </c>
      <c r="P12366" s="36">
        <v>11</v>
      </c>
      <c r="Q12366" s="37">
        <v>86</v>
      </c>
      <c r="R12366" s="36">
        <v>1</v>
      </c>
      <c r="S12366" s="39">
        <f t="shared" si="433"/>
        <v>86</v>
      </c>
      <c r="T12366" s="34" t="s">
        <v>30</v>
      </c>
      <c r="U12366" s="12">
        <f>((alpha*(speed^beta))+(ceta*(speed^delta)))</f>
        <v>310.69490961723164</v>
      </c>
      <c r="V12366" s="8">
        <f t="shared" si="434"/>
        <v>86</v>
      </c>
    </row>
    <row r="12367" spans="1:28">
      <c r="A12367" s="34" t="s">
        <v>20</v>
      </c>
      <c r="B12367" s="34" t="s">
        <v>78</v>
      </c>
      <c r="C12367" s="5" t="s">
        <v>209</v>
      </c>
      <c r="D12367" s="35" t="s">
        <v>88</v>
      </c>
      <c r="E12367" s="36" t="s">
        <v>15</v>
      </c>
      <c r="F12367" s="37">
        <v>50</v>
      </c>
      <c r="G12367" s="38">
        <v>0.04</v>
      </c>
      <c r="H12367" s="34">
        <v>0.99325570885080727</v>
      </c>
      <c r="I12367" s="35">
        <v>1.8283105293447066</v>
      </c>
      <c r="J12367" s="35">
        <v>3.2681739567341048</v>
      </c>
      <c r="K12367" s="35">
        <v>-0.50927721404662285</v>
      </c>
      <c r="L12367" s="35">
        <v>0</v>
      </c>
      <c r="M12367" s="35">
        <v>0</v>
      </c>
      <c r="N12367" s="35">
        <v>0</v>
      </c>
      <c r="O12367" s="35">
        <v>0</v>
      </c>
      <c r="P12367" s="36">
        <v>11</v>
      </c>
      <c r="Q12367" s="37">
        <v>86</v>
      </c>
      <c r="R12367" s="36">
        <v>13</v>
      </c>
      <c r="S12367" s="39">
        <f t="shared" si="433"/>
        <v>86</v>
      </c>
      <c r="T12367" s="34" t="s">
        <v>50</v>
      </c>
      <c r="U12367" s="12">
        <f>EXP((alpha+(beta/speed))+(ceta*LN(speed)))</f>
        <v>0.66885697607892602</v>
      </c>
      <c r="V12367" s="8">
        <f t="shared" si="434"/>
        <v>86</v>
      </c>
    </row>
    <row r="12368" spans="1:28">
      <c r="A12368" s="34" t="s">
        <v>20</v>
      </c>
      <c r="B12368" s="34" t="s">
        <v>78</v>
      </c>
      <c r="C12368" s="5" t="s">
        <v>209</v>
      </c>
      <c r="D12368" s="35" t="s">
        <v>88</v>
      </c>
      <c r="E12368" s="36" t="s">
        <v>16</v>
      </c>
      <c r="F12368" s="37">
        <v>50</v>
      </c>
      <c r="G12368" s="38">
        <v>0.04</v>
      </c>
      <c r="H12368" s="34">
        <v>0.98401795542325121</v>
      </c>
      <c r="I12368" s="35">
        <v>22.048629358880632</v>
      </c>
      <c r="J12368" s="35">
        <v>-0.30653648902840558</v>
      </c>
      <c r="K12368" s="35">
        <v>7223.7124982307168</v>
      </c>
      <c r="L12368" s="35">
        <v>-3.5607758269752257</v>
      </c>
      <c r="M12368" s="35">
        <v>0</v>
      </c>
      <c r="N12368" s="35">
        <v>0</v>
      </c>
      <c r="O12368" s="35">
        <v>0</v>
      </c>
      <c r="P12368" s="36">
        <v>11</v>
      </c>
      <c r="Q12368" s="37">
        <v>86</v>
      </c>
      <c r="R12368" s="36">
        <v>1</v>
      </c>
      <c r="S12368" s="39">
        <f t="shared" si="433"/>
        <v>86</v>
      </c>
      <c r="T12368" s="34" t="s">
        <v>30</v>
      </c>
      <c r="U12368" s="12">
        <f>((alpha*(speed^beta))+(ceta*(speed^delta)))</f>
        <v>5.6293637510925922</v>
      </c>
      <c r="V12368" s="8">
        <f t="shared" si="434"/>
        <v>86</v>
      </c>
    </row>
    <row r="12369" spans="1:28">
      <c r="A12369" s="34" t="s">
        <v>20</v>
      </c>
      <c r="B12369" s="34" t="s">
        <v>78</v>
      </c>
      <c r="C12369" s="5" t="s">
        <v>209</v>
      </c>
      <c r="D12369" s="35" t="s">
        <v>88</v>
      </c>
      <c r="E12369" s="36" t="s">
        <v>14</v>
      </c>
      <c r="F12369" s="37">
        <v>50</v>
      </c>
      <c r="G12369" s="38">
        <v>0.04</v>
      </c>
      <c r="H12369" s="34">
        <v>0.96872079939670219</v>
      </c>
      <c r="I12369" s="35">
        <v>-3.6046077555792191E-7</v>
      </c>
      <c r="J12369" s="35">
        <v>5.9065570575095293E-5</v>
      </c>
      <c r="K12369" s="35">
        <v>-3.6294759757680988E-3</v>
      </c>
      <c r="L12369" s="35">
        <v>0.13959650677749935</v>
      </c>
      <c r="M12369" s="35">
        <v>0</v>
      </c>
      <c r="N12369" s="35">
        <v>0</v>
      </c>
      <c r="O12369" s="35">
        <v>0</v>
      </c>
      <c r="P12369" s="36">
        <v>11</v>
      </c>
      <c r="Q12369" s="37">
        <v>86</v>
      </c>
      <c r="R12369" s="36">
        <v>14</v>
      </c>
      <c r="S12369" s="39">
        <f t="shared" si="433"/>
        <v>86</v>
      </c>
      <c r="T12369" s="34" t="s">
        <v>51</v>
      </c>
      <c r="U12369" s="12">
        <f>(((alpha*(speed^3))+(beta*(speed^2))+(ceta*speed))+delta)</f>
        <v>3.5037293776578049E-2</v>
      </c>
      <c r="V12369" s="8">
        <f t="shared" si="434"/>
        <v>86</v>
      </c>
      <c r="AB12369" s="41"/>
    </row>
    <row r="12370" spans="1:28">
      <c r="A12370" s="34" t="s">
        <v>20</v>
      </c>
      <c r="B12370" s="34" t="s">
        <v>78</v>
      </c>
      <c r="C12370" s="5" t="s">
        <v>209</v>
      </c>
      <c r="D12370" s="35" t="s">
        <v>88</v>
      </c>
      <c r="E12370" s="36" t="s">
        <v>18</v>
      </c>
      <c r="F12370" s="37">
        <v>50</v>
      </c>
      <c r="G12370" s="38">
        <v>0.04</v>
      </c>
      <c r="H12370" s="34">
        <v>0.98140594582954566</v>
      </c>
      <c r="I12370" s="35">
        <v>0.2188698920239085</v>
      </c>
      <c r="J12370" s="35">
        <v>0.99223580440085724</v>
      </c>
      <c r="K12370" s="35">
        <v>-0.32390717882496733</v>
      </c>
      <c r="L12370" s="35">
        <v>0</v>
      </c>
      <c r="M12370" s="35">
        <v>0</v>
      </c>
      <c r="N12370" s="35">
        <v>0</v>
      </c>
      <c r="O12370" s="35">
        <v>0</v>
      </c>
      <c r="P12370" s="36">
        <v>11</v>
      </c>
      <c r="Q12370" s="37">
        <v>86</v>
      </c>
      <c r="R12370" s="36">
        <v>0</v>
      </c>
      <c r="S12370" s="39">
        <f t="shared" si="433"/>
        <v>86</v>
      </c>
      <c r="T12370" s="34" t="s">
        <v>29</v>
      </c>
      <c r="U12370" s="12">
        <f>((alpha*(beta^speed))*(speed^ceta))</f>
        <v>2.6452638607917155E-2</v>
      </c>
      <c r="V12370" s="8">
        <f t="shared" si="434"/>
        <v>86</v>
      </c>
      <c r="AB12370" s="41"/>
    </row>
    <row r="12371" spans="1:28">
      <c r="A12371" s="34" t="s">
        <v>20</v>
      </c>
      <c r="B12371" s="34" t="s">
        <v>78</v>
      </c>
      <c r="C12371" s="5" t="s">
        <v>209</v>
      </c>
      <c r="D12371" s="35" t="s">
        <v>88</v>
      </c>
      <c r="E12371" s="36" t="s">
        <v>17</v>
      </c>
      <c r="F12371" s="37">
        <v>50</v>
      </c>
      <c r="G12371" s="38">
        <v>0.04</v>
      </c>
      <c r="H12371" s="34">
        <v>0.94292516145295002</v>
      </c>
      <c r="I12371" s="35">
        <v>117.63568746753346</v>
      </c>
      <c r="J12371" s="35">
        <v>0.20362688192464831</v>
      </c>
      <c r="K12371" s="35">
        <v>1383.0050186939341</v>
      </c>
      <c r="L12371" s="35">
        <v>-0.6156588600379973</v>
      </c>
      <c r="M12371" s="35">
        <v>0</v>
      </c>
      <c r="N12371" s="35">
        <v>0</v>
      </c>
      <c r="O12371" s="35">
        <v>0</v>
      </c>
      <c r="P12371" s="36">
        <v>11</v>
      </c>
      <c r="Q12371" s="37">
        <v>86</v>
      </c>
      <c r="R12371" s="36">
        <v>1</v>
      </c>
      <c r="S12371" s="39">
        <f t="shared" si="433"/>
        <v>86</v>
      </c>
      <c r="T12371" s="34" t="s">
        <v>30</v>
      </c>
      <c r="U12371" s="12">
        <f>((alpha*(speed^beta))+(ceta*(speed^delta)))</f>
        <v>380.46756494919055</v>
      </c>
      <c r="V12371" s="8">
        <f t="shared" si="434"/>
        <v>86</v>
      </c>
    </row>
    <row r="12372" spans="1:28">
      <c r="A12372" s="34" t="s">
        <v>20</v>
      </c>
      <c r="B12372" s="34" t="s">
        <v>78</v>
      </c>
      <c r="C12372" s="5" t="s">
        <v>209</v>
      </c>
      <c r="D12372" s="35" t="s">
        <v>88</v>
      </c>
      <c r="E12372" s="36" t="s">
        <v>15</v>
      </c>
      <c r="F12372" s="37">
        <v>100</v>
      </c>
      <c r="G12372" s="38">
        <v>0.04</v>
      </c>
      <c r="H12372" s="34">
        <v>0.98720592217960756</v>
      </c>
      <c r="I12372" s="35">
        <v>88.900057374874109</v>
      </c>
      <c r="J12372" s="35">
        <v>-1.9269290407717277</v>
      </c>
      <c r="K12372" s="35">
        <v>4.910446591702093</v>
      </c>
      <c r="L12372" s="35">
        <v>-0.39333439084811306</v>
      </c>
      <c r="M12372" s="35">
        <v>0</v>
      </c>
      <c r="N12372" s="35">
        <v>0</v>
      </c>
      <c r="O12372" s="35">
        <v>0</v>
      </c>
      <c r="P12372" s="36">
        <v>11</v>
      </c>
      <c r="Q12372" s="37">
        <v>80</v>
      </c>
      <c r="R12372" s="36">
        <v>1</v>
      </c>
      <c r="S12372" s="39">
        <f t="shared" si="433"/>
        <v>80</v>
      </c>
      <c r="T12372" s="34" t="s">
        <v>30</v>
      </c>
      <c r="U12372" s="12">
        <f>((alpha*(speed^beta))+(ceta*(speed^delta)))</f>
        <v>0.89526641133227469</v>
      </c>
      <c r="V12372" s="8">
        <f t="shared" si="434"/>
        <v>80</v>
      </c>
    </row>
    <row r="12373" spans="1:28">
      <c r="A12373" s="34" t="s">
        <v>20</v>
      </c>
      <c r="B12373" s="34" t="s">
        <v>78</v>
      </c>
      <c r="C12373" s="5" t="s">
        <v>209</v>
      </c>
      <c r="D12373" s="35" t="s">
        <v>88</v>
      </c>
      <c r="E12373" s="36" t="s">
        <v>16</v>
      </c>
      <c r="F12373" s="37">
        <v>100</v>
      </c>
      <c r="G12373" s="38">
        <v>0.04</v>
      </c>
      <c r="H12373" s="34">
        <v>0.98457693769356791</v>
      </c>
      <c r="I12373" s="35">
        <v>214.79296811153867</v>
      </c>
      <c r="J12373" s="35">
        <v>-1.9216879131875173</v>
      </c>
      <c r="K12373" s="35">
        <v>21.99109053922837</v>
      </c>
      <c r="L12373" s="35">
        <v>-0.27150466626896014</v>
      </c>
      <c r="M12373" s="35">
        <v>0</v>
      </c>
      <c r="N12373" s="35">
        <v>0</v>
      </c>
      <c r="O12373" s="35">
        <v>0</v>
      </c>
      <c r="P12373" s="36">
        <v>11</v>
      </c>
      <c r="Q12373" s="37">
        <v>80</v>
      </c>
      <c r="R12373" s="36">
        <v>1</v>
      </c>
      <c r="S12373" s="39">
        <f t="shared" si="433"/>
        <v>80</v>
      </c>
      <c r="T12373" s="34" t="s">
        <v>30</v>
      </c>
      <c r="U12373" s="12">
        <f>((alpha*(speed^beta))+(ceta*(speed^delta)))</f>
        <v>6.7391939982510856</v>
      </c>
      <c r="V12373" s="8">
        <f t="shared" si="434"/>
        <v>80</v>
      </c>
    </row>
    <row r="12374" spans="1:28">
      <c r="A12374" s="34" t="s">
        <v>20</v>
      </c>
      <c r="B12374" s="34" t="s">
        <v>78</v>
      </c>
      <c r="C12374" s="5" t="s">
        <v>209</v>
      </c>
      <c r="D12374" s="35" t="s">
        <v>88</v>
      </c>
      <c r="E12374" s="36" t="s">
        <v>14</v>
      </c>
      <c r="F12374" s="37">
        <v>100</v>
      </c>
      <c r="G12374" s="38">
        <v>0.04</v>
      </c>
      <c r="H12374" s="34">
        <v>0.97597364453492375</v>
      </c>
      <c r="I12374" s="35">
        <v>-3.5051908828123603E-7</v>
      </c>
      <c r="J12374" s="35">
        <v>5.843968399264389E-5</v>
      </c>
      <c r="K12374" s="35">
        <v>-3.8720568330209253E-3</v>
      </c>
      <c r="L12374" s="35">
        <v>0.15642660615904486</v>
      </c>
      <c r="M12374" s="35">
        <v>0</v>
      </c>
      <c r="N12374" s="35">
        <v>0</v>
      </c>
      <c r="O12374" s="35">
        <v>0</v>
      </c>
      <c r="P12374" s="36">
        <v>11</v>
      </c>
      <c r="Q12374" s="37">
        <v>80</v>
      </c>
      <c r="R12374" s="36">
        <v>14</v>
      </c>
      <c r="S12374" s="39">
        <f t="shared" si="433"/>
        <v>80</v>
      </c>
      <c r="T12374" s="34" t="s">
        <v>51</v>
      </c>
      <c r="U12374" s="12">
        <f>(((alpha*(speed^3))+(beta*(speed^2))+(ceta*speed))+delta)</f>
        <v>4.1210263870298858E-2</v>
      </c>
      <c r="V12374" s="8">
        <f t="shared" si="434"/>
        <v>80</v>
      </c>
    </row>
    <row r="12375" spans="1:28">
      <c r="A12375" s="34" t="s">
        <v>20</v>
      </c>
      <c r="B12375" s="34" t="s">
        <v>78</v>
      </c>
      <c r="C12375" s="5" t="s">
        <v>209</v>
      </c>
      <c r="D12375" s="35" t="s">
        <v>88</v>
      </c>
      <c r="E12375" s="36" t="s">
        <v>18</v>
      </c>
      <c r="F12375" s="37">
        <v>100</v>
      </c>
      <c r="G12375" s="38">
        <v>0.04</v>
      </c>
      <c r="H12375" s="34">
        <v>0.9814717973523347</v>
      </c>
      <c r="I12375" s="35">
        <v>5.6342731248918501</v>
      </c>
      <c r="J12375" s="35">
        <v>0.32475467161367322</v>
      </c>
      <c r="K12375" s="35">
        <v>9.5614683868988019E-4</v>
      </c>
      <c r="L12375" s="35">
        <v>0</v>
      </c>
      <c r="M12375" s="35">
        <v>0</v>
      </c>
      <c r="N12375" s="35">
        <v>0</v>
      </c>
      <c r="O12375" s="35">
        <v>0</v>
      </c>
      <c r="P12375" s="36">
        <v>11</v>
      </c>
      <c r="Q12375" s="37">
        <v>80</v>
      </c>
      <c r="R12375" s="36">
        <v>5</v>
      </c>
      <c r="S12375" s="39">
        <f t="shared" si="433"/>
        <v>80</v>
      </c>
      <c r="T12375" s="34" t="s">
        <v>36</v>
      </c>
      <c r="U12375" s="12">
        <f>(1/(((ceta*(speed^2))+(beta*speed))+alpha))</f>
        <v>2.6501307959534467E-2</v>
      </c>
      <c r="V12375" s="8">
        <f t="shared" si="434"/>
        <v>80</v>
      </c>
      <c r="AB12375" s="41"/>
    </row>
    <row r="12376" spans="1:28">
      <c r="A12376" s="34" t="s">
        <v>20</v>
      </c>
      <c r="B12376" s="34" t="s">
        <v>78</v>
      </c>
      <c r="C12376" s="5" t="s">
        <v>209</v>
      </c>
      <c r="D12376" s="35" t="s">
        <v>88</v>
      </c>
      <c r="E12376" s="36" t="s">
        <v>17</v>
      </c>
      <c r="F12376" s="37">
        <v>100</v>
      </c>
      <c r="G12376" s="38">
        <v>0.04</v>
      </c>
      <c r="H12376" s="34">
        <v>0.94100423411413681</v>
      </c>
      <c r="I12376" s="35">
        <v>-1.3258567547287578E-3</v>
      </c>
      <c r="J12376" s="35">
        <v>0.21851417115493285</v>
      </c>
      <c r="K12376" s="35">
        <v>-12.130762917609696</v>
      </c>
      <c r="L12376" s="35">
        <v>684.24884222415642</v>
      </c>
      <c r="M12376" s="35">
        <v>0</v>
      </c>
      <c r="N12376" s="35">
        <v>0</v>
      </c>
      <c r="O12376" s="35">
        <v>0</v>
      </c>
      <c r="P12376" s="36">
        <v>11</v>
      </c>
      <c r="Q12376" s="37">
        <v>80</v>
      </c>
      <c r="R12376" s="36">
        <v>14</v>
      </c>
      <c r="S12376" s="39">
        <f t="shared" si="433"/>
        <v>80</v>
      </c>
      <c r="T12376" s="34" t="s">
        <v>51</v>
      </c>
      <c r="U12376" s="12">
        <f>(((alpha*(speed^3))+(beta*(speed^2))+(ceta*speed))+delta)</f>
        <v>433.43984578582695</v>
      </c>
      <c r="V12376" s="8">
        <f t="shared" si="434"/>
        <v>80</v>
      </c>
    </row>
    <row r="12377" spans="1:28">
      <c r="A12377" s="34" t="s">
        <v>20</v>
      </c>
      <c r="B12377" s="34" t="s">
        <v>78</v>
      </c>
      <c r="C12377" s="5" t="s">
        <v>209</v>
      </c>
      <c r="D12377" s="35" t="s">
        <v>88</v>
      </c>
      <c r="E12377" s="36" t="s">
        <v>15</v>
      </c>
      <c r="F12377" s="37">
        <v>0</v>
      </c>
      <c r="G12377" s="38">
        <v>0.06</v>
      </c>
      <c r="H12377" s="34">
        <v>0.99296615743443961</v>
      </c>
      <c r="I12377" s="35">
        <v>1.8290103350410984</v>
      </c>
      <c r="J12377" s="35">
        <v>2.9995075922722743</v>
      </c>
      <c r="K12377" s="35">
        <v>-0.50534649671248544</v>
      </c>
      <c r="L12377" s="35">
        <v>0</v>
      </c>
      <c r="M12377" s="35">
        <v>0</v>
      </c>
      <c r="N12377" s="35">
        <v>0</v>
      </c>
      <c r="O12377" s="35">
        <v>0</v>
      </c>
      <c r="P12377" s="36">
        <v>11</v>
      </c>
      <c r="Q12377" s="37">
        <v>86</v>
      </c>
      <c r="R12377" s="36">
        <v>13</v>
      </c>
      <c r="S12377" s="39">
        <f t="shared" si="433"/>
        <v>86</v>
      </c>
      <c r="T12377" s="34" t="s">
        <v>50</v>
      </c>
      <c r="U12377" s="12">
        <f>EXP((alpha+(beta/speed))+(ceta*LN(speed)))</f>
        <v>0.67902286939103518</v>
      </c>
      <c r="V12377" s="8">
        <f t="shared" si="434"/>
        <v>86</v>
      </c>
    </row>
    <row r="12378" spans="1:28">
      <c r="A12378" s="34" t="s">
        <v>20</v>
      </c>
      <c r="B12378" s="34" t="s">
        <v>78</v>
      </c>
      <c r="C12378" s="5" t="s">
        <v>209</v>
      </c>
      <c r="D12378" s="35" t="s">
        <v>88</v>
      </c>
      <c r="E12378" s="36" t="s">
        <v>16</v>
      </c>
      <c r="F12378" s="37">
        <v>0</v>
      </c>
      <c r="G12378" s="38">
        <v>0.06</v>
      </c>
      <c r="H12378" s="34">
        <v>0.98247858068491123</v>
      </c>
      <c r="I12378" s="35">
        <v>20.042180739952254</v>
      </c>
      <c r="J12378" s="35">
        <v>-0.27555847166744285</v>
      </c>
      <c r="K12378" s="35">
        <v>6003.2134539199915</v>
      </c>
      <c r="L12378" s="35">
        <v>-3.3827183534059522</v>
      </c>
      <c r="M12378" s="35">
        <v>0</v>
      </c>
      <c r="N12378" s="35">
        <v>0</v>
      </c>
      <c r="O12378" s="35">
        <v>0</v>
      </c>
      <c r="P12378" s="36">
        <v>11</v>
      </c>
      <c r="Q12378" s="37">
        <v>86</v>
      </c>
      <c r="R12378" s="36">
        <v>1</v>
      </c>
      <c r="S12378" s="39">
        <f t="shared" si="433"/>
        <v>86</v>
      </c>
      <c r="T12378" s="34" t="s">
        <v>30</v>
      </c>
      <c r="U12378" s="12">
        <f>((alpha*(speed^beta))+(ceta*(speed^delta)))</f>
        <v>5.8749531680374449</v>
      </c>
      <c r="V12378" s="8">
        <f t="shared" si="434"/>
        <v>86</v>
      </c>
    </row>
    <row r="12379" spans="1:28">
      <c r="A12379" s="34" t="s">
        <v>20</v>
      </c>
      <c r="B12379" s="34" t="s">
        <v>78</v>
      </c>
      <c r="C12379" s="5" t="s">
        <v>209</v>
      </c>
      <c r="D12379" s="35" t="s">
        <v>88</v>
      </c>
      <c r="E12379" s="36" t="s">
        <v>14</v>
      </c>
      <c r="F12379" s="37">
        <v>0</v>
      </c>
      <c r="G12379" s="38">
        <v>0.06</v>
      </c>
      <c r="H12379" s="34">
        <v>0.95737429291650677</v>
      </c>
      <c r="I12379" s="35">
        <v>-3.4849876502299514E-7</v>
      </c>
      <c r="J12379" s="35">
        <v>5.5121371192177401E-5</v>
      </c>
      <c r="K12379" s="35">
        <v>-3.3249656154795766E-3</v>
      </c>
      <c r="L12379" s="35">
        <v>0.13515035365052047</v>
      </c>
      <c r="M12379" s="35">
        <v>0</v>
      </c>
      <c r="N12379" s="35">
        <v>0</v>
      </c>
      <c r="O12379" s="35">
        <v>0</v>
      </c>
      <c r="P12379" s="36">
        <v>11</v>
      </c>
      <c r="Q12379" s="37">
        <v>86</v>
      </c>
      <c r="R12379" s="36">
        <v>14</v>
      </c>
      <c r="S12379" s="39">
        <f t="shared" si="433"/>
        <v>86</v>
      </c>
      <c r="T12379" s="34" t="s">
        <v>51</v>
      </c>
      <c r="U12379" s="12">
        <f>(((alpha*(speed^3))+(beta*(speed^2))+(ceta*speed))+delta)</f>
        <v>3.5216241571154772E-2</v>
      </c>
      <c r="V12379" s="8">
        <f t="shared" si="434"/>
        <v>86</v>
      </c>
      <c r="AB12379" s="41"/>
    </row>
    <row r="12380" spans="1:28">
      <c r="A12380" s="34" t="s">
        <v>20</v>
      </c>
      <c r="B12380" s="34" t="s">
        <v>78</v>
      </c>
      <c r="C12380" s="5" t="s">
        <v>209</v>
      </c>
      <c r="D12380" s="35" t="s">
        <v>88</v>
      </c>
      <c r="E12380" s="36" t="s">
        <v>18</v>
      </c>
      <c r="F12380" s="37">
        <v>0</v>
      </c>
      <c r="G12380" s="38">
        <v>0.06</v>
      </c>
      <c r="H12380" s="34">
        <v>0.97677859156438407</v>
      </c>
      <c r="I12380" s="35">
        <v>0.17820493645068028</v>
      </c>
      <c r="J12380" s="35">
        <v>0.99033067905592853</v>
      </c>
      <c r="K12380" s="35">
        <v>-0.23551540041880842</v>
      </c>
      <c r="L12380" s="35">
        <v>0</v>
      </c>
      <c r="M12380" s="35">
        <v>0</v>
      </c>
      <c r="N12380" s="35">
        <v>0</v>
      </c>
      <c r="O12380" s="35">
        <v>0</v>
      </c>
      <c r="P12380" s="36">
        <v>11</v>
      </c>
      <c r="Q12380" s="37">
        <v>86</v>
      </c>
      <c r="R12380" s="36">
        <v>0</v>
      </c>
      <c r="S12380" s="39">
        <f t="shared" si="433"/>
        <v>86</v>
      </c>
      <c r="T12380" s="34" t="s">
        <v>29</v>
      </c>
      <c r="U12380" s="12">
        <f>((alpha*(beta^speed))*(speed^ceta))</f>
        <v>2.7065471601866484E-2</v>
      </c>
      <c r="V12380" s="8">
        <f t="shared" si="434"/>
        <v>86</v>
      </c>
      <c r="AB12380" s="41"/>
    </row>
    <row r="12381" spans="1:28">
      <c r="A12381" s="34" t="s">
        <v>20</v>
      </c>
      <c r="B12381" s="34" t="s">
        <v>78</v>
      </c>
      <c r="C12381" s="5" t="s">
        <v>209</v>
      </c>
      <c r="D12381" s="35" t="s">
        <v>88</v>
      </c>
      <c r="E12381" s="36" t="s">
        <v>17</v>
      </c>
      <c r="F12381" s="37">
        <v>0</v>
      </c>
      <c r="G12381" s="38">
        <v>0.06</v>
      </c>
      <c r="H12381" s="34">
        <v>0.9684230513569676</v>
      </c>
      <c r="I12381" s="35">
        <v>137.10614543084961</v>
      </c>
      <c r="J12381" s="35">
        <v>0.19443414232637349</v>
      </c>
      <c r="K12381" s="35">
        <v>1579.2840406745602</v>
      </c>
      <c r="L12381" s="35">
        <v>-0.70430248226468939</v>
      </c>
      <c r="M12381" s="35">
        <v>0</v>
      </c>
      <c r="N12381" s="35">
        <v>0</v>
      </c>
      <c r="O12381" s="35">
        <v>0</v>
      </c>
      <c r="P12381" s="36">
        <v>11</v>
      </c>
      <c r="Q12381" s="37">
        <v>86</v>
      </c>
      <c r="R12381" s="36">
        <v>1</v>
      </c>
      <c r="S12381" s="39">
        <f t="shared" si="433"/>
        <v>86</v>
      </c>
      <c r="T12381" s="34" t="s">
        <v>30</v>
      </c>
      <c r="U12381" s="12">
        <f>((alpha*(speed^beta))+(ceta*(speed^delta)))</f>
        <v>394.52584185040683</v>
      </c>
      <c r="V12381" s="8">
        <f t="shared" si="434"/>
        <v>86</v>
      </c>
    </row>
    <row r="12382" spans="1:28">
      <c r="A12382" s="34" t="s">
        <v>20</v>
      </c>
      <c r="B12382" s="34" t="s">
        <v>78</v>
      </c>
      <c r="C12382" s="5" t="s">
        <v>209</v>
      </c>
      <c r="D12382" s="35" t="s">
        <v>88</v>
      </c>
      <c r="E12382" s="36" t="s">
        <v>15</v>
      </c>
      <c r="F12382" s="37">
        <v>50</v>
      </c>
      <c r="G12382" s="38">
        <v>0.06</v>
      </c>
      <c r="H12382" s="34">
        <v>0.98262593706066925</v>
      </c>
      <c r="I12382" s="35">
        <v>0.12992084449052921</v>
      </c>
      <c r="J12382" s="35">
        <v>0.42966044317327751</v>
      </c>
      <c r="K12382" s="35">
        <v>28.7250662251782</v>
      </c>
      <c r="L12382" s="35">
        <v>-1.0171909624198661</v>
      </c>
      <c r="M12382" s="35">
        <v>0</v>
      </c>
      <c r="N12382" s="35">
        <v>0</v>
      </c>
      <c r="O12382" s="35">
        <v>0</v>
      </c>
      <c r="P12382" s="36">
        <v>11</v>
      </c>
      <c r="Q12382" s="37">
        <v>74</v>
      </c>
      <c r="R12382" s="36">
        <v>1</v>
      </c>
      <c r="S12382" s="39">
        <f t="shared" si="433"/>
        <v>74</v>
      </c>
      <c r="T12382" s="34" t="s">
        <v>30</v>
      </c>
      <c r="U12382" s="12">
        <f>((alpha*(speed^beta))+(ceta*(speed^delta)))</f>
        <v>1.1861756303730786</v>
      </c>
      <c r="V12382" s="8">
        <f t="shared" si="434"/>
        <v>74</v>
      </c>
    </row>
    <row r="12383" spans="1:28">
      <c r="A12383" s="34" t="s">
        <v>20</v>
      </c>
      <c r="B12383" s="34" t="s">
        <v>78</v>
      </c>
      <c r="C12383" s="5" t="s">
        <v>209</v>
      </c>
      <c r="D12383" s="35" t="s">
        <v>88</v>
      </c>
      <c r="E12383" s="36" t="s">
        <v>16</v>
      </c>
      <c r="F12383" s="37">
        <v>50</v>
      </c>
      <c r="G12383" s="38">
        <v>0.06</v>
      </c>
      <c r="H12383" s="34">
        <v>0.98476608746826055</v>
      </c>
      <c r="I12383" s="35">
        <v>26.52646339376253</v>
      </c>
      <c r="J12383" s="35">
        <v>-0.29926851308387548</v>
      </c>
      <c r="K12383" s="35">
        <v>3791.1987923669826</v>
      </c>
      <c r="L12383" s="35">
        <v>-3.2648235184949765</v>
      </c>
      <c r="M12383" s="35">
        <v>0</v>
      </c>
      <c r="N12383" s="35">
        <v>0</v>
      </c>
      <c r="O12383" s="35">
        <v>0</v>
      </c>
      <c r="P12383" s="36">
        <v>11</v>
      </c>
      <c r="Q12383" s="37">
        <v>74</v>
      </c>
      <c r="R12383" s="36">
        <v>1</v>
      </c>
      <c r="S12383" s="39">
        <f t="shared" si="433"/>
        <v>74</v>
      </c>
      <c r="T12383" s="34" t="s">
        <v>30</v>
      </c>
      <c r="U12383" s="12">
        <f>((alpha*(speed^beta))+(ceta*(speed^delta)))</f>
        <v>7.3190509629831979</v>
      </c>
      <c r="V12383" s="8">
        <f t="shared" si="434"/>
        <v>74</v>
      </c>
    </row>
    <row r="12384" spans="1:28">
      <c r="A12384" s="34" t="s">
        <v>20</v>
      </c>
      <c r="B12384" s="34" t="s">
        <v>78</v>
      </c>
      <c r="C12384" s="5" t="s">
        <v>209</v>
      </c>
      <c r="D12384" s="35" t="s">
        <v>88</v>
      </c>
      <c r="E12384" s="36" t="s">
        <v>14</v>
      </c>
      <c r="F12384" s="37">
        <v>50</v>
      </c>
      <c r="G12384" s="38">
        <v>0.06</v>
      </c>
      <c r="H12384" s="34">
        <v>0.97477761945812869</v>
      </c>
      <c r="I12384" s="35">
        <v>-3.752393258481855E-7</v>
      </c>
      <c r="J12384" s="35">
        <v>5.9549925641769683E-5</v>
      </c>
      <c r="K12384" s="35">
        <v>-3.8436479177671218E-3</v>
      </c>
      <c r="L12384" s="35">
        <v>0.16064360327251062</v>
      </c>
      <c r="M12384" s="35">
        <v>0</v>
      </c>
      <c r="N12384" s="35">
        <v>0</v>
      </c>
      <c r="O12384" s="35">
        <v>0</v>
      </c>
      <c r="P12384" s="36">
        <v>11</v>
      </c>
      <c r="Q12384" s="37">
        <v>74</v>
      </c>
      <c r="R12384" s="36">
        <v>14</v>
      </c>
      <c r="S12384" s="39">
        <f t="shared" si="433"/>
        <v>74</v>
      </c>
      <c r="T12384" s="34" t="s">
        <v>51</v>
      </c>
      <c r="U12384" s="12">
        <f>(((alpha*(speed^3))+(beta*(speed^2))+(ceta*speed))+delta)</f>
        <v>5.0253069594569322E-2</v>
      </c>
      <c r="V12384" s="8">
        <f t="shared" si="434"/>
        <v>74</v>
      </c>
    </row>
    <row r="12385" spans="1:28">
      <c r="A12385" s="34" t="s">
        <v>20</v>
      </c>
      <c r="B12385" s="34" t="s">
        <v>78</v>
      </c>
      <c r="C12385" s="5" t="s">
        <v>209</v>
      </c>
      <c r="D12385" s="35" t="s">
        <v>88</v>
      </c>
      <c r="E12385" s="36" t="s">
        <v>18</v>
      </c>
      <c r="F12385" s="37">
        <v>50</v>
      </c>
      <c r="G12385" s="38">
        <v>0.06</v>
      </c>
      <c r="H12385" s="34">
        <v>0.98362155394770645</v>
      </c>
      <c r="I12385" s="35">
        <v>5.5730249317686882</v>
      </c>
      <c r="J12385" s="35">
        <v>0.27419272141410117</v>
      </c>
      <c r="K12385" s="35">
        <v>1.7299653186331799E-3</v>
      </c>
      <c r="L12385" s="35">
        <v>0</v>
      </c>
      <c r="M12385" s="35">
        <v>0</v>
      </c>
      <c r="N12385" s="35">
        <v>0</v>
      </c>
      <c r="O12385" s="35">
        <v>0</v>
      </c>
      <c r="P12385" s="36">
        <v>11</v>
      </c>
      <c r="Q12385" s="37">
        <v>74</v>
      </c>
      <c r="R12385" s="36">
        <v>5</v>
      </c>
      <c r="S12385" s="39">
        <f t="shared" si="433"/>
        <v>74</v>
      </c>
      <c r="T12385" s="34" t="s">
        <v>36</v>
      </c>
      <c r="U12385" s="12">
        <f>(1/(((ceta*(speed^2))+(beta*speed))+alpha))</f>
        <v>2.8299289343851026E-2</v>
      </c>
      <c r="V12385" s="8">
        <f t="shared" si="434"/>
        <v>74</v>
      </c>
      <c r="AB12385" s="41"/>
    </row>
    <row r="12386" spans="1:28">
      <c r="A12386" s="34" t="s">
        <v>20</v>
      </c>
      <c r="B12386" s="34" t="s">
        <v>78</v>
      </c>
      <c r="C12386" s="5" t="s">
        <v>209</v>
      </c>
      <c r="D12386" s="35" t="s">
        <v>88</v>
      </c>
      <c r="E12386" s="36" t="s">
        <v>17</v>
      </c>
      <c r="F12386" s="37">
        <v>50</v>
      </c>
      <c r="G12386" s="38">
        <v>0.06</v>
      </c>
      <c r="H12386" s="34">
        <v>0.97113310560403054</v>
      </c>
      <c r="I12386" s="35">
        <v>370.41340542742239</v>
      </c>
      <c r="J12386" s="35">
        <v>4.3566552422898232E-2</v>
      </c>
      <c r="K12386" s="35">
        <v>1554.8986603248129</v>
      </c>
      <c r="L12386" s="35">
        <v>-0.84688202559549108</v>
      </c>
      <c r="M12386" s="35">
        <v>0</v>
      </c>
      <c r="N12386" s="35">
        <v>0</v>
      </c>
      <c r="O12386" s="35">
        <v>0</v>
      </c>
      <c r="P12386" s="36">
        <v>11</v>
      </c>
      <c r="Q12386" s="37">
        <v>74</v>
      </c>
      <c r="R12386" s="36">
        <v>1</v>
      </c>
      <c r="S12386" s="39">
        <f t="shared" si="433"/>
        <v>74</v>
      </c>
      <c r="T12386" s="34" t="s">
        <v>30</v>
      </c>
      <c r="U12386" s="12">
        <f>((alpha*(speed^beta))+(ceta*(speed^delta)))</f>
        <v>487.42449574802464</v>
      </c>
      <c r="V12386" s="8">
        <f t="shared" si="434"/>
        <v>74</v>
      </c>
    </row>
    <row r="12387" spans="1:28">
      <c r="A12387" s="34" t="s">
        <v>20</v>
      </c>
      <c r="B12387" s="34" t="s">
        <v>78</v>
      </c>
      <c r="C12387" s="5" t="s">
        <v>209</v>
      </c>
      <c r="D12387" s="35" t="s">
        <v>88</v>
      </c>
      <c r="E12387" s="36" t="s">
        <v>15</v>
      </c>
      <c r="F12387" s="37">
        <v>100</v>
      </c>
      <c r="G12387" s="38">
        <v>0.06</v>
      </c>
      <c r="H12387" s="34">
        <v>0.96719479811913811</v>
      </c>
      <c r="I12387" s="35">
        <v>-3.5797501640225781E-5</v>
      </c>
      <c r="J12387" s="35">
        <v>4.8268388864560318E-3</v>
      </c>
      <c r="K12387" s="35">
        <v>-0.22410505159002142</v>
      </c>
      <c r="L12387" s="35">
        <v>5.0762037813420458</v>
      </c>
      <c r="M12387" s="35">
        <v>0</v>
      </c>
      <c r="N12387" s="35">
        <v>0</v>
      </c>
      <c r="O12387" s="35">
        <v>0</v>
      </c>
      <c r="P12387" s="36">
        <v>11</v>
      </c>
      <c r="Q12387" s="37">
        <v>63</v>
      </c>
      <c r="R12387" s="36">
        <v>14</v>
      </c>
      <c r="S12387" s="39">
        <f t="shared" si="433"/>
        <v>63</v>
      </c>
      <c r="T12387" s="34" t="s">
        <v>51</v>
      </c>
      <c r="U12387" s="12">
        <f>(((alpha*(speed^3))+(beta*(speed^2))+(ceta*speed))+delta)</f>
        <v>1.1642511788811509</v>
      </c>
      <c r="V12387" s="8">
        <f t="shared" si="434"/>
        <v>63</v>
      </c>
    </row>
    <row r="12388" spans="1:28">
      <c r="A12388" s="34" t="s">
        <v>20</v>
      </c>
      <c r="B12388" s="34" t="s">
        <v>78</v>
      </c>
      <c r="C12388" s="5" t="s">
        <v>209</v>
      </c>
      <c r="D12388" s="35" t="s">
        <v>88</v>
      </c>
      <c r="E12388" s="36" t="s">
        <v>16</v>
      </c>
      <c r="F12388" s="37">
        <v>100</v>
      </c>
      <c r="G12388" s="38">
        <v>0.06</v>
      </c>
      <c r="H12388" s="34">
        <v>0.98324037881530346</v>
      </c>
      <c r="I12388" s="35">
        <v>8.1503546959407664</v>
      </c>
      <c r="J12388" s="35">
        <v>49.426991459599314</v>
      </c>
      <c r="K12388" s="35">
        <v>-0.31101372142584527</v>
      </c>
      <c r="L12388" s="35">
        <v>0.36107993260397997</v>
      </c>
      <c r="M12388" s="35">
        <v>3.9394083953075747E-2</v>
      </c>
      <c r="N12388" s="35">
        <v>0</v>
      </c>
      <c r="O12388" s="35">
        <v>0</v>
      </c>
      <c r="P12388" s="36">
        <v>11</v>
      </c>
      <c r="Q12388" s="37">
        <v>63</v>
      </c>
      <c r="R12388" s="36">
        <v>10</v>
      </c>
      <c r="S12388" s="39">
        <f t="shared" si="433"/>
        <v>63</v>
      </c>
      <c r="T12388" s="34" t="s">
        <v>44</v>
      </c>
      <c r="U12388" s="12">
        <f>(alpha+(beta/(1+EXP((((-1)*ceta)+(delta*LN(speed)))+(epsilon*speed)))))</f>
        <v>8.819352394053352</v>
      </c>
      <c r="V12388" s="8">
        <f t="shared" si="434"/>
        <v>63</v>
      </c>
    </row>
    <row r="12389" spans="1:28">
      <c r="A12389" s="34" t="s">
        <v>20</v>
      </c>
      <c r="B12389" s="34" t="s">
        <v>78</v>
      </c>
      <c r="C12389" s="5" t="s">
        <v>209</v>
      </c>
      <c r="D12389" s="35" t="s">
        <v>88</v>
      </c>
      <c r="E12389" s="36" t="s">
        <v>14</v>
      </c>
      <c r="F12389" s="37">
        <v>100</v>
      </c>
      <c r="G12389" s="38">
        <v>0.06</v>
      </c>
      <c r="H12389" s="34">
        <v>0.97203441670295465</v>
      </c>
      <c r="I12389" s="35">
        <v>-6.2839249192422651E-7</v>
      </c>
      <c r="J12389" s="35">
        <v>9.3766678071259836E-5</v>
      </c>
      <c r="K12389" s="35">
        <v>-5.7467955995551684E-3</v>
      </c>
      <c r="L12389" s="35">
        <v>0.1991081503326125</v>
      </c>
      <c r="M12389" s="35">
        <v>0</v>
      </c>
      <c r="N12389" s="35">
        <v>0</v>
      </c>
      <c r="O12389" s="35">
        <v>0</v>
      </c>
      <c r="P12389" s="36">
        <v>11</v>
      </c>
      <c r="Q12389" s="37">
        <v>63</v>
      </c>
      <c r="R12389" s="36">
        <v>14</v>
      </c>
      <c r="S12389" s="39">
        <f t="shared" si="433"/>
        <v>63</v>
      </c>
      <c r="T12389" s="34" t="s">
        <v>51</v>
      </c>
      <c r="U12389" s="12">
        <f>(((alpha*(speed^3))+(beta*(speed^2))+(ceta*speed))+delta)</f>
        <v>5.2092315397290118E-2</v>
      </c>
      <c r="V12389" s="8">
        <f t="shared" si="434"/>
        <v>63</v>
      </c>
    </row>
    <row r="12390" spans="1:28">
      <c r="A12390" s="34" t="s">
        <v>20</v>
      </c>
      <c r="B12390" s="34" t="s">
        <v>78</v>
      </c>
      <c r="C12390" s="5" t="s">
        <v>209</v>
      </c>
      <c r="D12390" s="35" t="s">
        <v>88</v>
      </c>
      <c r="E12390" s="36" t="s">
        <v>18</v>
      </c>
      <c r="F12390" s="37">
        <v>100</v>
      </c>
      <c r="G12390" s="38">
        <v>0.06</v>
      </c>
      <c r="H12390" s="34">
        <v>0.97882589301593392</v>
      </c>
      <c r="I12390" s="35">
        <v>-5.3230124656945733E-7</v>
      </c>
      <c r="J12390" s="35">
        <v>1.0026616294531946E-4</v>
      </c>
      <c r="K12390" s="35">
        <v>-6.7697794366780714E-3</v>
      </c>
      <c r="L12390" s="35">
        <v>0.19430502052276175</v>
      </c>
      <c r="M12390" s="35">
        <v>0</v>
      </c>
      <c r="N12390" s="35">
        <v>0</v>
      </c>
      <c r="O12390" s="35">
        <v>0</v>
      </c>
      <c r="P12390" s="36">
        <v>11</v>
      </c>
      <c r="Q12390" s="37">
        <v>63</v>
      </c>
      <c r="R12390" s="36">
        <v>14</v>
      </c>
      <c r="S12390" s="39">
        <f t="shared" si="433"/>
        <v>63</v>
      </c>
      <c r="T12390" s="34" t="s">
        <v>51</v>
      </c>
      <c r="U12390" s="12">
        <f>(((alpha*(speed^3))+(beta*(speed^2))+(ceta*speed))+delta)</f>
        <v>3.2664986941063096E-2</v>
      </c>
      <c r="V12390" s="8">
        <f t="shared" si="434"/>
        <v>63</v>
      </c>
      <c r="AB12390" s="41"/>
    </row>
    <row r="12391" spans="1:28">
      <c r="A12391" s="34" t="s">
        <v>20</v>
      </c>
      <c r="B12391" s="34" t="s">
        <v>78</v>
      </c>
      <c r="C12391" s="5" t="s">
        <v>209</v>
      </c>
      <c r="D12391" s="35" t="s">
        <v>88</v>
      </c>
      <c r="E12391" s="36" t="s">
        <v>17</v>
      </c>
      <c r="F12391" s="37">
        <v>100</v>
      </c>
      <c r="G12391" s="38">
        <v>0.06</v>
      </c>
      <c r="H12391" s="34">
        <v>0.97540632070211841</v>
      </c>
      <c r="I12391" s="35">
        <v>-2.2133796421010985E-3</v>
      </c>
      <c r="J12391" s="35">
        <v>0.30080441585365925</v>
      </c>
      <c r="K12391" s="35">
        <v>-14.383985615971461</v>
      </c>
      <c r="L12391" s="35">
        <v>838.51314611164241</v>
      </c>
      <c r="M12391" s="35">
        <v>0</v>
      </c>
      <c r="N12391" s="35">
        <v>0</v>
      </c>
      <c r="O12391" s="35">
        <v>0</v>
      </c>
      <c r="P12391" s="36">
        <v>11</v>
      </c>
      <c r="Q12391" s="37">
        <v>63</v>
      </c>
      <c r="R12391" s="36">
        <v>14</v>
      </c>
      <c r="S12391" s="39">
        <f t="shared" si="433"/>
        <v>63</v>
      </c>
      <c r="T12391" s="34" t="s">
        <v>51</v>
      </c>
      <c r="U12391" s="12">
        <f>(((alpha*(speed^3))+(beta*(speed^2))+(ceta*speed))+delta)</f>
        <v>572.76583946016046</v>
      </c>
      <c r="V12391" s="8">
        <f t="shared" si="434"/>
        <v>63</v>
      </c>
    </row>
    <row r="12392" spans="1:28">
      <c r="A12392" s="34" t="s">
        <v>20</v>
      </c>
      <c r="B12392" s="34" t="s">
        <v>78</v>
      </c>
      <c r="C12392" s="5" t="s">
        <v>210</v>
      </c>
      <c r="D12392" s="35" t="s">
        <v>89</v>
      </c>
      <c r="E12392" s="36" t="s">
        <v>15</v>
      </c>
      <c r="F12392" s="37">
        <v>0</v>
      </c>
      <c r="G12392" s="38">
        <v>0</v>
      </c>
      <c r="H12392" s="34">
        <v>0.9983470746136669</v>
      </c>
      <c r="I12392" s="35">
        <v>0.17509048389815132</v>
      </c>
      <c r="J12392" s="35">
        <v>8.7251966275225463</v>
      </c>
      <c r="K12392" s="35">
        <v>1.1319103576417098</v>
      </c>
      <c r="L12392" s="35">
        <v>1.0985136707384058</v>
      </c>
      <c r="M12392" s="35">
        <v>-5.0478039817193454E-5</v>
      </c>
      <c r="N12392" s="35">
        <v>0</v>
      </c>
      <c r="O12392" s="35">
        <v>0</v>
      </c>
      <c r="P12392" s="36">
        <v>11</v>
      </c>
      <c r="Q12392" s="37">
        <v>86</v>
      </c>
      <c r="R12392" s="36">
        <v>10</v>
      </c>
      <c r="S12392" s="39">
        <f t="shared" si="433"/>
        <v>86</v>
      </c>
      <c r="T12392" s="34" t="s">
        <v>44</v>
      </c>
      <c r="U12392" s="12">
        <f>(alpha+(beta/(1+EXP((((-1)*ceta)+(delta*LN(speed)))+(epsilon*speed)))))</f>
        <v>0.37422352024404548</v>
      </c>
      <c r="V12392" s="8">
        <f t="shared" si="434"/>
        <v>86</v>
      </c>
    </row>
    <row r="12393" spans="1:28">
      <c r="A12393" s="34" t="s">
        <v>20</v>
      </c>
      <c r="B12393" s="34" t="s">
        <v>78</v>
      </c>
      <c r="C12393" s="5" t="s">
        <v>211</v>
      </c>
      <c r="D12393" s="35" t="s">
        <v>89</v>
      </c>
      <c r="E12393" s="36" t="s">
        <v>15</v>
      </c>
      <c r="F12393" s="37">
        <v>0</v>
      </c>
      <c r="G12393" s="38">
        <v>0</v>
      </c>
      <c r="H12393" s="34">
        <v>0.98877580576624224</v>
      </c>
      <c r="I12393" s="35">
        <v>10.808012007641375</v>
      </c>
      <c r="J12393" s="35">
        <v>-0.60740396608729874</v>
      </c>
      <c r="K12393" s="35">
        <v>103.65345794869836</v>
      </c>
      <c r="L12393" s="35">
        <v>-1.8463862555408526</v>
      </c>
      <c r="M12393" s="35">
        <v>0</v>
      </c>
      <c r="N12393" s="35">
        <v>0</v>
      </c>
      <c r="O12393" s="35">
        <v>0</v>
      </c>
      <c r="P12393" s="36">
        <v>11</v>
      </c>
      <c r="Q12393" s="37">
        <v>86</v>
      </c>
      <c r="R12393" s="36">
        <v>1</v>
      </c>
      <c r="S12393" s="39">
        <f t="shared" si="433"/>
        <v>86</v>
      </c>
      <c r="T12393" s="34" t="s">
        <v>30</v>
      </c>
      <c r="U12393" s="12">
        <f>((alpha*(speed^beta))+(ceta*(speed^delta)))</f>
        <v>0.75009155730201071</v>
      </c>
      <c r="V12393" s="8">
        <f t="shared" si="434"/>
        <v>86</v>
      </c>
    </row>
    <row r="12394" spans="1:28">
      <c r="A12394" s="34" t="s">
        <v>20</v>
      </c>
      <c r="B12394" s="34" t="s">
        <v>78</v>
      </c>
      <c r="C12394" s="5" t="s">
        <v>210</v>
      </c>
      <c r="D12394" s="35" t="s">
        <v>89</v>
      </c>
      <c r="E12394" s="36" t="s">
        <v>16</v>
      </c>
      <c r="F12394" s="37">
        <v>0</v>
      </c>
      <c r="G12394" s="38">
        <v>0</v>
      </c>
      <c r="H12394" s="34">
        <v>0.98948454974298472</v>
      </c>
      <c r="I12394" s="35">
        <v>80.469874871491953</v>
      </c>
      <c r="J12394" s="35">
        <v>-1.9657943298225005</v>
      </c>
      <c r="K12394" s="35">
        <v>10.634980634721963</v>
      </c>
      <c r="L12394" s="35">
        <v>-0.4793896796538431</v>
      </c>
      <c r="M12394" s="35">
        <v>0</v>
      </c>
      <c r="N12394" s="35">
        <v>0</v>
      </c>
      <c r="O12394" s="35">
        <v>0</v>
      </c>
      <c r="P12394" s="36">
        <v>11</v>
      </c>
      <c r="Q12394" s="37">
        <v>86</v>
      </c>
      <c r="R12394" s="36">
        <v>1</v>
      </c>
      <c r="S12394" s="39">
        <f t="shared" si="433"/>
        <v>86</v>
      </c>
      <c r="T12394" s="34" t="s">
        <v>30</v>
      </c>
      <c r="U12394" s="12">
        <f>((alpha*(speed^beta))+(ceta*(speed^delta)))</f>
        <v>1.2697369816318771</v>
      </c>
      <c r="V12394" s="8">
        <f t="shared" si="434"/>
        <v>86</v>
      </c>
    </row>
    <row r="12395" spans="1:28">
      <c r="A12395" s="34" t="s">
        <v>20</v>
      </c>
      <c r="B12395" s="34" t="s">
        <v>78</v>
      </c>
      <c r="C12395" s="5" t="s">
        <v>211</v>
      </c>
      <c r="D12395" s="35" t="s">
        <v>89</v>
      </c>
      <c r="E12395" s="36" t="s">
        <v>16</v>
      </c>
      <c r="F12395" s="37">
        <v>0</v>
      </c>
      <c r="G12395" s="38">
        <v>0</v>
      </c>
      <c r="H12395" s="34">
        <v>0.99584966779448381</v>
      </c>
      <c r="I12395" s="35">
        <v>1.5407928308158012</v>
      </c>
      <c r="J12395" s="35">
        <v>88.566876604826192</v>
      </c>
      <c r="K12395" s="35">
        <v>-0.79315561974322868</v>
      </c>
      <c r="L12395" s="35">
        <v>0.42780119612424483</v>
      </c>
      <c r="M12395" s="35">
        <v>3.2115474524516706E-2</v>
      </c>
      <c r="N12395" s="35">
        <v>0</v>
      </c>
      <c r="O12395" s="35">
        <v>0</v>
      </c>
      <c r="P12395" s="36">
        <v>11</v>
      </c>
      <c r="Q12395" s="37">
        <v>86</v>
      </c>
      <c r="R12395" s="36">
        <v>10</v>
      </c>
      <c r="S12395" s="39">
        <f t="shared" si="433"/>
        <v>86</v>
      </c>
      <c r="T12395" s="34" t="s">
        <v>44</v>
      </c>
      <c r="U12395" s="12">
        <f>(alpha+(beta/(1+EXP((((-1)*ceta)+(delta*LN(speed)))+(epsilon*speed)))))</f>
        <v>1.9156743208315863</v>
      </c>
      <c r="V12395" s="8">
        <f t="shared" si="434"/>
        <v>86</v>
      </c>
    </row>
    <row r="12396" spans="1:28">
      <c r="A12396" s="34" t="s">
        <v>20</v>
      </c>
      <c r="B12396" s="34" t="s">
        <v>78</v>
      </c>
      <c r="C12396" s="5" t="s">
        <v>210</v>
      </c>
      <c r="D12396" s="35" t="s">
        <v>89</v>
      </c>
      <c r="E12396" s="36" t="s">
        <v>14</v>
      </c>
      <c r="F12396" s="37">
        <v>0</v>
      </c>
      <c r="G12396" s="38">
        <v>0</v>
      </c>
      <c r="H12396" s="34">
        <v>0.9593808570096175</v>
      </c>
      <c r="I12396" s="35">
        <v>2.7615853399500625</v>
      </c>
      <c r="J12396" s="35">
        <v>0.96868018027773783</v>
      </c>
      <c r="K12396" s="35">
        <v>-7.8822059672716827E-3</v>
      </c>
      <c r="L12396" s="35">
        <v>0</v>
      </c>
      <c r="M12396" s="35">
        <v>0</v>
      </c>
      <c r="N12396" s="35">
        <v>0</v>
      </c>
      <c r="O12396" s="35">
        <v>0</v>
      </c>
      <c r="P12396" s="36">
        <v>11</v>
      </c>
      <c r="Q12396" s="37">
        <v>86</v>
      </c>
      <c r="R12396" s="36">
        <v>5</v>
      </c>
      <c r="S12396" s="39">
        <f t="shared" si="433"/>
        <v>86</v>
      </c>
      <c r="T12396" s="34" t="s">
        <v>36</v>
      </c>
      <c r="U12396" s="12">
        <f>(1/(((ceta*(speed^2))+(beta*speed))+alpha))</f>
        <v>3.6008415946165953E-2</v>
      </c>
      <c r="V12396" s="8">
        <f t="shared" si="434"/>
        <v>86</v>
      </c>
      <c r="AB12396" s="41"/>
    </row>
    <row r="12397" spans="1:28">
      <c r="A12397" s="34" t="s">
        <v>20</v>
      </c>
      <c r="B12397" s="34" t="s">
        <v>78</v>
      </c>
      <c r="C12397" s="5" t="s">
        <v>211</v>
      </c>
      <c r="D12397" s="35" t="s">
        <v>89</v>
      </c>
      <c r="E12397" s="36" t="s">
        <v>14</v>
      </c>
      <c r="F12397" s="37">
        <v>0</v>
      </c>
      <c r="G12397" s="38">
        <v>0</v>
      </c>
      <c r="H12397" s="34">
        <v>0.97118897441783447</v>
      </c>
      <c r="I12397" s="35">
        <v>8.1698759865681669</v>
      </c>
      <c r="J12397" s="35">
        <v>1.8757333176508801</v>
      </c>
      <c r="K12397" s="35">
        <v>-1.480911000161356E-2</v>
      </c>
      <c r="L12397" s="35">
        <v>0</v>
      </c>
      <c r="M12397" s="35">
        <v>0</v>
      </c>
      <c r="N12397" s="35">
        <v>0</v>
      </c>
      <c r="O12397" s="35">
        <v>0</v>
      </c>
      <c r="P12397" s="36">
        <v>11</v>
      </c>
      <c r="Q12397" s="37">
        <v>86</v>
      </c>
      <c r="R12397" s="36">
        <v>5</v>
      </c>
      <c r="S12397" s="39">
        <f t="shared" si="433"/>
        <v>86</v>
      </c>
      <c r="T12397" s="34" t="s">
        <v>36</v>
      </c>
      <c r="U12397" s="12">
        <f>(1/(((ceta*(speed^2))+(beta*speed))+alpha))</f>
        <v>1.6679241777348388E-2</v>
      </c>
      <c r="V12397" s="8">
        <f t="shared" si="434"/>
        <v>86</v>
      </c>
      <c r="AB12397" s="41"/>
    </row>
    <row r="12398" spans="1:28">
      <c r="A12398" s="34" t="s">
        <v>20</v>
      </c>
      <c r="B12398" s="34" t="s">
        <v>78</v>
      </c>
      <c r="C12398" s="5" t="s">
        <v>210</v>
      </c>
      <c r="D12398" s="35" t="s">
        <v>89</v>
      </c>
      <c r="E12398" s="36" t="s">
        <v>18</v>
      </c>
      <c r="F12398" s="37">
        <v>0</v>
      </c>
      <c r="G12398" s="38">
        <v>0</v>
      </c>
      <c r="H12398" s="34">
        <v>0.95895054414361502</v>
      </c>
      <c r="I12398" s="35">
        <v>2.0312915434797344E-5</v>
      </c>
      <c r="J12398" s="35">
        <v>1.3637994173550829</v>
      </c>
      <c r="K12398" s="35">
        <v>0.24705241048460544</v>
      </c>
      <c r="L12398" s="35">
        <v>-0.6562281726237712</v>
      </c>
      <c r="M12398" s="35">
        <v>0</v>
      </c>
      <c r="N12398" s="35">
        <v>0</v>
      </c>
      <c r="O12398" s="35">
        <v>0</v>
      </c>
      <c r="P12398" s="36">
        <v>11</v>
      </c>
      <c r="Q12398" s="37">
        <v>86</v>
      </c>
      <c r="R12398" s="36">
        <v>1</v>
      </c>
      <c r="S12398" s="39">
        <f t="shared" si="433"/>
        <v>86</v>
      </c>
      <c r="T12398" s="34" t="s">
        <v>30</v>
      </c>
      <c r="U12398" s="12">
        <f>((alpha*(speed^beta))+(ceta*(speed^delta)))</f>
        <v>2.2115243069782003E-2</v>
      </c>
      <c r="V12398" s="8">
        <f t="shared" si="434"/>
        <v>86</v>
      </c>
    </row>
    <row r="12399" spans="1:28">
      <c r="A12399" s="34" t="s">
        <v>20</v>
      </c>
      <c r="B12399" s="34" t="s">
        <v>78</v>
      </c>
      <c r="C12399" s="5" t="s">
        <v>211</v>
      </c>
      <c r="D12399" s="35" t="s">
        <v>89</v>
      </c>
      <c r="E12399" s="36" t="s">
        <v>18</v>
      </c>
      <c r="F12399" s="37">
        <v>0</v>
      </c>
      <c r="G12399" s="38">
        <v>0</v>
      </c>
      <c r="H12399" s="34">
        <v>0.90899469752992434</v>
      </c>
      <c r="I12399" s="35">
        <v>4.7426301663358927</v>
      </c>
      <c r="J12399" s="35">
        <v>1.3471858638412053</v>
      </c>
      <c r="K12399" s="35">
        <v>-6.7982700636940591E-3</v>
      </c>
      <c r="L12399" s="35">
        <v>0</v>
      </c>
      <c r="M12399" s="35">
        <v>0</v>
      </c>
      <c r="N12399" s="35">
        <v>0</v>
      </c>
      <c r="O12399" s="35">
        <v>0</v>
      </c>
      <c r="P12399" s="36">
        <v>11</v>
      </c>
      <c r="Q12399" s="37">
        <v>86</v>
      </c>
      <c r="R12399" s="36">
        <v>5</v>
      </c>
      <c r="S12399" s="39">
        <f t="shared" si="433"/>
        <v>86</v>
      </c>
      <c r="T12399" s="34" t="s">
        <v>36</v>
      </c>
      <c r="U12399" s="12">
        <f>(1/(((ceta*(speed^2))+(beta*speed))+alpha))</f>
        <v>1.4220582177653696E-2</v>
      </c>
      <c r="V12399" s="8">
        <f t="shared" si="434"/>
        <v>86</v>
      </c>
      <c r="AB12399" s="41"/>
    </row>
    <row r="12400" spans="1:28">
      <c r="A12400" s="34" t="s">
        <v>20</v>
      </c>
      <c r="B12400" s="34" t="s">
        <v>78</v>
      </c>
      <c r="C12400" s="5" t="s">
        <v>210</v>
      </c>
      <c r="D12400" s="35" t="s">
        <v>89</v>
      </c>
      <c r="E12400" s="36" t="s">
        <v>17</v>
      </c>
      <c r="F12400" s="37">
        <v>0</v>
      </c>
      <c r="G12400" s="38">
        <v>0</v>
      </c>
      <c r="H12400" s="34">
        <v>0.9286850738616701</v>
      </c>
      <c r="I12400" s="35">
        <v>1023.8851242016917</v>
      </c>
      <c r="J12400" s="35">
        <v>-0.53352353137435093</v>
      </c>
      <c r="K12400" s="35">
        <v>0.27571792133337997</v>
      </c>
      <c r="L12400" s="35">
        <v>1.2197639900912041</v>
      </c>
      <c r="M12400" s="35">
        <v>0</v>
      </c>
      <c r="N12400" s="35">
        <v>0</v>
      </c>
      <c r="O12400" s="35">
        <v>0</v>
      </c>
      <c r="P12400" s="36">
        <v>11</v>
      </c>
      <c r="Q12400" s="37">
        <v>86</v>
      </c>
      <c r="R12400" s="36">
        <v>1</v>
      </c>
      <c r="S12400" s="39">
        <f t="shared" si="433"/>
        <v>86</v>
      </c>
      <c r="T12400" s="34" t="s">
        <v>30</v>
      </c>
      <c r="U12400" s="12">
        <f>((alpha*(speed^beta))+(ceta*(speed^delta)))</f>
        <v>158.20325276731748</v>
      </c>
      <c r="V12400" s="8">
        <f t="shared" si="434"/>
        <v>86</v>
      </c>
    </row>
    <row r="12401" spans="1:28">
      <c r="A12401" s="34" t="s">
        <v>20</v>
      </c>
      <c r="B12401" s="34" t="s">
        <v>78</v>
      </c>
      <c r="C12401" s="5" t="s">
        <v>211</v>
      </c>
      <c r="D12401" s="35" t="s">
        <v>89</v>
      </c>
      <c r="E12401" s="36" t="s">
        <v>17</v>
      </c>
      <c r="F12401" s="37">
        <v>0</v>
      </c>
      <c r="G12401" s="38">
        <v>0</v>
      </c>
      <c r="H12401" s="34">
        <v>0.92618695051577515</v>
      </c>
      <c r="I12401" s="35">
        <v>0.17469523819105076</v>
      </c>
      <c r="J12401" s="35">
        <v>1.3126812359672089</v>
      </c>
      <c r="K12401" s="35">
        <v>997.32468404508586</v>
      </c>
      <c r="L12401" s="35">
        <v>-0.53670164166000034</v>
      </c>
      <c r="M12401" s="35">
        <v>0</v>
      </c>
      <c r="N12401" s="35">
        <v>0</v>
      </c>
      <c r="O12401" s="35">
        <v>0</v>
      </c>
      <c r="P12401" s="36">
        <v>11</v>
      </c>
      <c r="Q12401" s="37">
        <v>86</v>
      </c>
      <c r="R12401" s="36">
        <v>1</v>
      </c>
      <c r="S12401" s="39">
        <f t="shared" si="433"/>
        <v>86</v>
      </c>
      <c r="T12401" s="34" t="s">
        <v>30</v>
      </c>
      <c r="U12401" s="12">
        <f>((alpha*(speed^beta))+(ceta*(speed^delta)))</f>
        <v>151.81150043927752</v>
      </c>
      <c r="V12401" s="8">
        <f t="shared" si="434"/>
        <v>86</v>
      </c>
    </row>
    <row r="12402" spans="1:28">
      <c r="A12402" s="34" t="s">
        <v>20</v>
      </c>
      <c r="B12402" s="34" t="s">
        <v>78</v>
      </c>
      <c r="C12402" s="5" t="s">
        <v>210</v>
      </c>
      <c r="D12402" s="35" t="s">
        <v>89</v>
      </c>
      <c r="E12402" s="36" t="s">
        <v>15</v>
      </c>
      <c r="F12402" s="37">
        <v>50</v>
      </c>
      <c r="G12402" s="38">
        <v>0</v>
      </c>
      <c r="H12402" s="34">
        <v>0.99822977314521355</v>
      </c>
      <c r="I12402" s="35">
        <v>13.709435687554508</v>
      </c>
      <c r="J12402" s="35">
        <v>-0.91816220671119864</v>
      </c>
      <c r="K12402" s="35">
        <v>0.74651809441309414</v>
      </c>
      <c r="L12402" s="35">
        <v>-0.37375801509043888</v>
      </c>
      <c r="M12402" s="35">
        <v>0</v>
      </c>
      <c r="N12402" s="35">
        <v>0</v>
      </c>
      <c r="O12402" s="35">
        <v>0</v>
      </c>
      <c r="P12402" s="36">
        <v>11</v>
      </c>
      <c r="Q12402" s="37">
        <v>86</v>
      </c>
      <c r="R12402" s="36">
        <v>1</v>
      </c>
      <c r="S12402" s="39">
        <f t="shared" si="433"/>
        <v>86</v>
      </c>
      <c r="T12402" s="34" t="s">
        <v>30</v>
      </c>
      <c r="U12402" s="12">
        <f>((alpha*(speed^beta))+(ceta*(speed^delta)))</f>
        <v>0.37078400315040821</v>
      </c>
      <c r="V12402" s="8">
        <f t="shared" si="434"/>
        <v>86</v>
      </c>
    </row>
    <row r="12403" spans="1:28">
      <c r="A12403" s="34" t="s">
        <v>20</v>
      </c>
      <c r="B12403" s="34" t="s">
        <v>78</v>
      </c>
      <c r="C12403" s="5" t="s">
        <v>211</v>
      </c>
      <c r="D12403" s="35" t="s">
        <v>89</v>
      </c>
      <c r="E12403" s="36" t="s">
        <v>15</v>
      </c>
      <c r="F12403" s="37">
        <v>50</v>
      </c>
      <c r="G12403" s="38">
        <v>0</v>
      </c>
      <c r="H12403" s="34">
        <v>0.98307698242077712</v>
      </c>
      <c r="I12403" s="35">
        <v>22.06166990213514</v>
      </c>
      <c r="J12403" s="35">
        <v>-0.74271568169900881</v>
      </c>
      <c r="K12403" s="35">
        <v>653.34970705632145</v>
      </c>
      <c r="L12403" s="35">
        <v>-3.0623148989441016</v>
      </c>
      <c r="M12403" s="35">
        <v>0</v>
      </c>
      <c r="N12403" s="35">
        <v>0</v>
      </c>
      <c r="O12403" s="35">
        <v>0</v>
      </c>
      <c r="P12403" s="36">
        <v>11</v>
      </c>
      <c r="Q12403" s="37">
        <v>86</v>
      </c>
      <c r="R12403" s="36">
        <v>1</v>
      </c>
      <c r="S12403" s="39">
        <f t="shared" si="433"/>
        <v>86</v>
      </c>
      <c r="T12403" s="34" t="s">
        <v>30</v>
      </c>
      <c r="U12403" s="12">
        <f>((alpha*(speed^beta))+(ceta*(speed^delta)))</f>
        <v>0.8077457235277592</v>
      </c>
      <c r="V12403" s="8">
        <f t="shared" si="434"/>
        <v>86</v>
      </c>
    </row>
    <row r="12404" spans="1:28">
      <c r="A12404" s="34" t="s">
        <v>20</v>
      </c>
      <c r="B12404" s="34" t="s">
        <v>78</v>
      </c>
      <c r="C12404" s="5" t="s">
        <v>210</v>
      </c>
      <c r="D12404" s="35" t="s">
        <v>89</v>
      </c>
      <c r="E12404" s="36" t="s">
        <v>16</v>
      </c>
      <c r="F12404" s="37">
        <v>50</v>
      </c>
      <c r="G12404" s="38">
        <v>0</v>
      </c>
      <c r="H12404" s="34">
        <v>0.9806328388005543</v>
      </c>
      <c r="I12404" s="35">
        <v>2.5408483718310788</v>
      </c>
      <c r="J12404" s="35">
        <v>1.5384140893702543</v>
      </c>
      <c r="K12404" s="35">
        <v>-0.50081432134944981</v>
      </c>
      <c r="L12404" s="35">
        <v>0</v>
      </c>
      <c r="M12404" s="35">
        <v>0</v>
      </c>
      <c r="N12404" s="35">
        <v>0</v>
      </c>
      <c r="O12404" s="35">
        <v>0</v>
      </c>
      <c r="P12404" s="36">
        <v>11</v>
      </c>
      <c r="Q12404" s="37">
        <v>86</v>
      </c>
      <c r="R12404" s="36">
        <v>13</v>
      </c>
      <c r="S12404" s="39">
        <f t="shared" si="433"/>
        <v>86</v>
      </c>
      <c r="T12404" s="34" t="s">
        <v>50</v>
      </c>
      <c r="U12404" s="12">
        <f>EXP((alpha+(beta/speed))+(ceta*LN(speed)))</f>
        <v>1.3881001164992193</v>
      </c>
      <c r="V12404" s="8">
        <f t="shared" si="434"/>
        <v>86</v>
      </c>
    </row>
    <row r="12405" spans="1:28">
      <c r="A12405" s="34" t="s">
        <v>20</v>
      </c>
      <c r="B12405" s="34" t="s">
        <v>78</v>
      </c>
      <c r="C12405" s="5" t="s">
        <v>211</v>
      </c>
      <c r="D12405" s="35" t="s">
        <v>89</v>
      </c>
      <c r="E12405" s="36" t="s">
        <v>16</v>
      </c>
      <c r="F12405" s="37">
        <v>50</v>
      </c>
      <c r="G12405" s="38">
        <v>0</v>
      </c>
      <c r="H12405" s="34">
        <v>0.99450929895614437</v>
      </c>
      <c r="I12405" s="35">
        <v>1.5310190320601231</v>
      </c>
      <c r="J12405" s="35">
        <v>43.338719263803085</v>
      </c>
      <c r="K12405" s="35">
        <v>-8.7468017450789637E-2</v>
      </c>
      <c r="L12405" s="35">
        <v>0.27884604419787645</v>
      </c>
      <c r="M12405" s="35">
        <v>4.8563514315071075E-2</v>
      </c>
      <c r="N12405" s="35">
        <v>0</v>
      </c>
      <c r="O12405" s="35">
        <v>0</v>
      </c>
      <c r="P12405" s="36">
        <v>11</v>
      </c>
      <c r="Q12405" s="37">
        <v>86</v>
      </c>
      <c r="R12405" s="36">
        <v>10</v>
      </c>
      <c r="S12405" s="39">
        <f t="shared" si="433"/>
        <v>86</v>
      </c>
      <c r="T12405" s="34" t="s">
        <v>44</v>
      </c>
      <c r="U12405" s="12">
        <f>(alpha+(beta/(1+EXP((((-1)*ceta)+(delta*LN(speed)))+(epsilon*speed)))))</f>
        <v>1.7063613712092804</v>
      </c>
      <c r="V12405" s="8">
        <f t="shared" si="434"/>
        <v>86</v>
      </c>
    </row>
    <row r="12406" spans="1:28">
      <c r="A12406" s="34" t="s">
        <v>20</v>
      </c>
      <c r="B12406" s="34" t="s">
        <v>78</v>
      </c>
      <c r="C12406" s="5" t="s">
        <v>210</v>
      </c>
      <c r="D12406" s="35" t="s">
        <v>89</v>
      </c>
      <c r="E12406" s="36" t="s">
        <v>14</v>
      </c>
      <c r="F12406" s="37">
        <v>50</v>
      </c>
      <c r="G12406" s="38">
        <v>0</v>
      </c>
      <c r="H12406" s="34">
        <v>0.95530191737265868</v>
      </c>
      <c r="I12406" s="35">
        <v>3.9363537674126619</v>
      </c>
      <c r="J12406" s="35">
        <v>0.82597439790717253</v>
      </c>
      <c r="K12406" s="35">
        <v>-6.3712404276336501E-3</v>
      </c>
      <c r="L12406" s="35">
        <v>0</v>
      </c>
      <c r="M12406" s="35">
        <v>0</v>
      </c>
      <c r="N12406" s="35">
        <v>0</v>
      </c>
      <c r="O12406" s="35">
        <v>0</v>
      </c>
      <c r="P12406" s="36">
        <v>11</v>
      </c>
      <c r="Q12406" s="37">
        <v>86</v>
      </c>
      <c r="R12406" s="36">
        <v>5</v>
      </c>
      <c r="S12406" s="39">
        <f t="shared" si="433"/>
        <v>86</v>
      </c>
      <c r="T12406" s="34" t="s">
        <v>36</v>
      </c>
      <c r="U12406" s="12">
        <f>(1/(((ceta*(speed^2))+(beta*speed))+alpha))</f>
        <v>3.590863119720622E-2</v>
      </c>
      <c r="V12406" s="8">
        <f t="shared" si="434"/>
        <v>86</v>
      </c>
      <c r="AB12406" s="41"/>
    </row>
    <row r="12407" spans="1:28">
      <c r="A12407" s="34" t="s">
        <v>20</v>
      </c>
      <c r="B12407" s="34" t="s">
        <v>78</v>
      </c>
      <c r="C12407" s="5" t="s">
        <v>211</v>
      </c>
      <c r="D12407" s="35" t="s">
        <v>89</v>
      </c>
      <c r="E12407" s="36" t="s">
        <v>14</v>
      </c>
      <c r="F12407" s="37">
        <v>50</v>
      </c>
      <c r="G12407" s="38">
        <v>0</v>
      </c>
      <c r="H12407" s="34">
        <v>0.96615949844238669</v>
      </c>
      <c r="I12407" s="35">
        <v>8.9104416906983612</v>
      </c>
      <c r="J12407" s="35">
        <v>1.7502496133216079</v>
      </c>
      <c r="K12407" s="35">
        <v>-1.3761101633780066E-2</v>
      </c>
      <c r="L12407" s="35">
        <v>0</v>
      </c>
      <c r="M12407" s="35">
        <v>0</v>
      </c>
      <c r="N12407" s="35">
        <v>0</v>
      </c>
      <c r="O12407" s="35">
        <v>0</v>
      </c>
      <c r="P12407" s="36">
        <v>11</v>
      </c>
      <c r="Q12407" s="37">
        <v>86</v>
      </c>
      <c r="R12407" s="36">
        <v>5</v>
      </c>
      <c r="S12407" s="39">
        <f t="shared" si="433"/>
        <v>86</v>
      </c>
      <c r="T12407" s="34" t="s">
        <v>36</v>
      </c>
      <c r="U12407" s="12">
        <f>(1/(((ceta*(speed^2))+(beta*speed))+alpha))</f>
        <v>1.7344609415710564E-2</v>
      </c>
      <c r="V12407" s="8">
        <f t="shared" si="434"/>
        <v>86</v>
      </c>
      <c r="AB12407" s="41"/>
    </row>
    <row r="12408" spans="1:28">
      <c r="A12408" s="34" t="s">
        <v>20</v>
      </c>
      <c r="B12408" s="34" t="s">
        <v>78</v>
      </c>
      <c r="C12408" s="5" t="s">
        <v>210</v>
      </c>
      <c r="D12408" s="35" t="s">
        <v>89</v>
      </c>
      <c r="E12408" s="36" t="s">
        <v>18</v>
      </c>
      <c r="F12408" s="37">
        <v>50</v>
      </c>
      <c r="G12408" s="38">
        <v>0</v>
      </c>
      <c r="H12408" s="34">
        <v>0.9648334698553912</v>
      </c>
      <c r="I12408" s="35">
        <v>7.8215466117529173</v>
      </c>
      <c r="J12408" s="35">
        <v>0.9629151535168573</v>
      </c>
      <c r="K12408" s="35">
        <v>-6.3512542998648723E-3</v>
      </c>
      <c r="L12408" s="35">
        <v>0</v>
      </c>
      <c r="M12408" s="35">
        <v>0</v>
      </c>
      <c r="N12408" s="35">
        <v>0</v>
      </c>
      <c r="O12408" s="35">
        <v>0</v>
      </c>
      <c r="P12408" s="36">
        <v>11</v>
      </c>
      <c r="Q12408" s="37">
        <v>86</v>
      </c>
      <c r="R12408" s="36">
        <v>5</v>
      </c>
      <c r="S12408" s="39">
        <f t="shared" si="433"/>
        <v>86</v>
      </c>
      <c r="T12408" s="34" t="s">
        <v>36</v>
      </c>
      <c r="U12408" s="12">
        <f>(1/(((ceta*(speed^2))+(beta*speed))+alpha))</f>
        <v>2.2905113750251976E-2</v>
      </c>
      <c r="V12408" s="8">
        <f t="shared" si="434"/>
        <v>86</v>
      </c>
    </row>
    <row r="12409" spans="1:28">
      <c r="A12409" s="34" t="s">
        <v>20</v>
      </c>
      <c r="B12409" s="34" t="s">
        <v>78</v>
      </c>
      <c r="C12409" s="5" t="s">
        <v>211</v>
      </c>
      <c r="D12409" s="35" t="s">
        <v>89</v>
      </c>
      <c r="E12409" s="36" t="s">
        <v>18</v>
      </c>
      <c r="F12409" s="37">
        <v>50</v>
      </c>
      <c r="G12409" s="38">
        <v>0</v>
      </c>
      <c r="H12409" s="34">
        <v>0.92998856250218986</v>
      </c>
      <c r="I12409" s="35">
        <v>-3.0519174701522947E-7</v>
      </c>
      <c r="J12409" s="35">
        <v>5.6670303189856872E-5</v>
      </c>
      <c r="K12409" s="35">
        <v>-3.5076864388989631E-3</v>
      </c>
      <c r="L12409" s="35">
        <v>9.1263477106159036E-2</v>
      </c>
      <c r="M12409" s="35">
        <v>0</v>
      </c>
      <c r="N12409" s="35">
        <v>0</v>
      </c>
      <c r="O12409" s="35">
        <v>0</v>
      </c>
      <c r="P12409" s="36">
        <v>11</v>
      </c>
      <c r="Q12409" s="37">
        <v>86</v>
      </c>
      <c r="R12409" s="36">
        <v>14</v>
      </c>
      <c r="S12409" s="39">
        <f t="shared" si="433"/>
        <v>86</v>
      </c>
      <c r="T12409" s="34" t="s">
        <v>51</v>
      </c>
      <c r="U12409" s="12">
        <f>(((alpha*(speed^3))+(beta*(speed^2))+(ceta*speed))+delta)</f>
        <v>1.4616963913510805E-2</v>
      </c>
      <c r="V12409" s="8">
        <f t="shared" si="434"/>
        <v>86</v>
      </c>
      <c r="AB12409" s="41"/>
    </row>
    <row r="12410" spans="1:28">
      <c r="A12410" s="34" t="s">
        <v>20</v>
      </c>
      <c r="B12410" s="34" t="s">
        <v>78</v>
      </c>
      <c r="C12410" s="5" t="s">
        <v>210</v>
      </c>
      <c r="D12410" s="35" t="s">
        <v>89</v>
      </c>
      <c r="E12410" s="36" t="s">
        <v>17</v>
      </c>
      <c r="F12410" s="37">
        <v>50</v>
      </c>
      <c r="G12410" s="38">
        <v>0</v>
      </c>
      <c r="H12410" s="34">
        <v>0.90460233323515205</v>
      </c>
      <c r="I12410" s="35">
        <v>-1.0174069469498764E-3</v>
      </c>
      <c r="J12410" s="35">
        <v>0.18809080363909073</v>
      </c>
      <c r="K12410" s="35">
        <v>-11.599800297079126</v>
      </c>
      <c r="L12410" s="35">
        <v>413.80253610704455</v>
      </c>
      <c r="M12410" s="35">
        <v>0</v>
      </c>
      <c r="N12410" s="35">
        <v>0</v>
      </c>
      <c r="O12410" s="35">
        <v>0</v>
      </c>
      <c r="P12410" s="36">
        <v>11</v>
      </c>
      <c r="Q12410" s="37">
        <v>86</v>
      </c>
      <c r="R12410" s="36">
        <v>14</v>
      </c>
      <c r="S12410" s="39">
        <f t="shared" si="433"/>
        <v>86</v>
      </c>
      <c r="T12410" s="34" t="s">
        <v>51</v>
      </c>
      <c r="U12410" s="12">
        <f>(((alpha*(speed^3))+(beta*(speed^2))+(ceta*speed))+delta)</f>
        <v>160.21150122380408</v>
      </c>
      <c r="V12410" s="8">
        <f t="shared" si="434"/>
        <v>86</v>
      </c>
    </row>
    <row r="12411" spans="1:28">
      <c r="A12411" s="34" t="s">
        <v>20</v>
      </c>
      <c r="B12411" s="34" t="s">
        <v>78</v>
      </c>
      <c r="C12411" s="5" t="s">
        <v>211</v>
      </c>
      <c r="D12411" s="35" t="s">
        <v>89</v>
      </c>
      <c r="E12411" s="36" t="s">
        <v>17</v>
      </c>
      <c r="F12411" s="37">
        <v>50</v>
      </c>
      <c r="G12411" s="38">
        <v>0</v>
      </c>
      <c r="H12411" s="34">
        <v>0.89734186246470171</v>
      </c>
      <c r="I12411" s="35">
        <v>1048.0767740294586</v>
      </c>
      <c r="J12411" s="35">
        <v>1.006685783979121</v>
      </c>
      <c r="K12411" s="35">
        <v>-0.5481895638136558</v>
      </c>
      <c r="L12411" s="35">
        <v>0</v>
      </c>
      <c r="M12411" s="35">
        <v>0</v>
      </c>
      <c r="N12411" s="35">
        <v>0</v>
      </c>
      <c r="O12411" s="35">
        <v>0</v>
      </c>
      <c r="P12411" s="36">
        <v>11</v>
      </c>
      <c r="Q12411" s="37">
        <v>86</v>
      </c>
      <c r="R12411" s="36">
        <v>0</v>
      </c>
      <c r="S12411" s="39">
        <f t="shared" si="433"/>
        <v>86</v>
      </c>
      <c r="T12411" s="34" t="s">
        <v>29</v>
      </c>
      <c r="U12411" s="12">
        <f>((alpha*(beta^speed))*(speed^ceta))</f>
        <v>161.73339628208126</v>
      </c>
      <c r="V12411" s="8">
        <f t="shared" si="434"/>
        <v>86</v>
      </c>
    </row>
    <row r="12412" spans="1:28">
      <c r="A12412" s="34" t="s">
        <v>20</v>
      </c>
      <c r="B12412" s="34" t="s">
        <v>78</v>
      </c>
      <c r="C12412" s="5" t="s">
        <v>210</v>
      </c>
      <c r="D12412" s="35" t="s">
        <v>89</v>
      </c>
      <c r="E12412" s="36" t="s">
        <v>15</v>
      </c>
      <c r="F12412" s="37">
        <v>100</v>
      </c>
      <c r="G12412" s="38">
        <v>0</v>
      </c>
      <c r="H12412" s="34">
        <v>0.99657744663768411</v>
      </c>
      <c r="I12412" s="35">
        <v>11.878431974501128</v>
      </c>
      <c r="J12412" s="35">
        <v>0.99957160699132219</v>
      </c>
      <c r="K12412" s="35">
        <v>-0.76655555836222333</v>
      </c>
      <c r="L12412" s="35">
        <v>0</v>
      </c>
      <c r="M12412" s="35">
        <v>0</v>
      </c>
      <c r="N12412" s="35">
        <v>0</v>
      </c>
      <c r="O12412" s="35">
        <v>0</v>
      </c>
      <c r="P12412" s="36">
        <v>11</v>
      </c>
      <c r="Q12412" s="37">
        <v>86</v>
      </c>
      <c r="R12412" s="36">
        <v>0</v>
      </c>
      <c r="S12412" s="39">
        <f t="shared" si="433"/>
        <v>86</v>
      </c>
      <c r="T12412" s="34" t="s">
        <v>29</v>
      </c>
      <c r="U12412" s="12">
        <f>((alpha*(beta^speed))*(speed^ceta))</f>
        <v>0.3765780102524115</v>
      </c>
      <c r="V12412" s="8">
        <f t="shared" si="434"/>
        <v>86</v>
      </c>
    </row>
    <row r="12413" spans="1:28">
      <c r="A12413" s="34" t="s">
        <v>20</v>
      </c>
      <c r="B12413" s="34" t="s">
        <v>78</v>
      </c>
      <c r="C12413" s="5" t="s">
        <v>211</v>
      </c>
      <c r="D12413" s="35" t="s">
        <v>89</v>
      </c>
      <c r="E12413" s="36" t="s">
        <v>15</v>
      </c>
      <c r="F12413" s="37">
        <v>100</v>
      </c>
      <c r="G12413" s="38">
        <v>0</v>
      </c>
      <c r="H12413" s="34">
        <v>0.98272436886744907</v>
      </c>
      <c r="I12413" s="35">
        <v>31.814318955682367</v>
      </c>
      <c r="J12413" s="35">
        <v>0.9996840141620138</v>
      </c>
      <c r="K12413" s="35">
        <v>-0.81243034743093268</v>
      </c>
      <c r="L12413" s="35">
        <v>0</v>
      </c>
      <c r="M12413" s="35">
        <v>0</v>
      </c>
      <c r="N12413" s="35">
        <v>0</v>
      </c>
      <c r="O12413" s="35">
        <v>0</v>
      </c>
      <c r="P12413" s="36">
        <v>11</v>
      </c>
      <c r="Q12413" s="37">
        <v>86</v>
      </c>
      <c r="R12413" s="36">
        <v>0</v>
      </c>
      <c r="S12413" s="39">
        <f t="shared" si="433"/>
        <v>86</v>
      </c>
      <c r="T12413" s="34" t="s">
        <v>29</v>
      </c>
      <c r="U12413" s="12">
        <f>((alpha*(beta^speed))*(speed^ceta))</f>
        <v>0.83018266191923662</v>
      </c>
      <c r="V12413" s="8">
        <f t="shared" si="434"/>
        <v>86</v>
      </c>
    </row>
    <row r="12414" spans="1:28">
      <c r="A12414" s="34" t="s">
        <v>20</v>
      </c>
      <c r="B12414" s="34" t="s">
        <v>78</v>
      </c>
      <c r="C12414" s="5" t="s">
        <v>210</v>
      </c>
      <c r="D12414" s="35" t="s">
        <v>89</v>
      </c>
      <c r="E12414" s="36" t="s">
        <v>16</v>
      </c>
      <c r="F12414" s="37">
        <v>100</v>
      </c>
      <c r="G12414" s="38">
        <v>0</v>
      </c>
      <c r="H12414" s="34">
        <v>0.96915018265708264</v>
      </c>
      <c r="I12414" s="35">
        <v>16.391407590073428</v>
      </c>
      <c r="J12414" s="35">
        <v>0.99873382661871957</v>
      </c>
      <c r="K12414" s="35">
        <v>-0.51695128794566092</v>
      </c>
      <c r="L12414" s="35">
        <v>0</v>
      </c>
      <c r="M12414" s="35">
        <v>0</v>
      </c>
      <c r="N12414" s="35">
        <v>0</v>
      </c>
      <c r="O12414" s="35">
        <v>0</v>
      </c>
      <c r="P12414" s="36">
        <v>11</v>
      </c>
      <c r="Q12414" s="37">
        <v>86</v>
      </c>
      <c r="R12414" s="36">
        <v>0</v>
      </c>
      <c r="S12414" s="39">
        <f t="shared" si="433"/>
        <v>86</v>
      </c>
      <c r="T12414" s="34" t="s">
        <v>29</v>
      </c>
      <c r="U12414" s="12">
        <f>((alpha*(beta^speed))*(speed^ceta))</f>
        <v>1.4697859705417069</v>
      </c>
      <c r="V12414" s="8">
        <f t="shared" si="434"/>
        <v>86</v>
      </c>
    </row>
    <row r="12415" spans="1:28">
      <c r="A12415" s="34" t="s">
        <v>20</v>
      </c>
      <c r="B12415" s="34" t="s">
        <v>78</v>
      </c>
      <c r="C12415" s="5" t="s">
        <v>211</v>
      </c>
      <c r="D12415" s="35" t="s">
        <v>89</v>
      </c>
      <c r="E12415" s="36" t="s">
        <v>16</v>
      </c>
      <c r="F12415" s="37">
        <v>100</v>
      </c>
      <c r="G12415" s="38">
        <v>0</v>
      </c>
      <c r="H12415" s="34">
        <v>0.991898892337156</v>
      </c>
      <c r="I12415" s="35">
        <v>1.4887628879031747</v>
      </c>
      <c r="J12415" s="35">
        <v>37.324637248004812</v>
      </c>
      <c r="K12415" s="35">
        <v>7.9147180509380161E-2</v>
      </c>
      <c r="L12415" s="35">
        <v>0.18834588478077571</v>
      </c>
      <c r="M12415" s="35">
        <v>6.1854829723145557E-2</v>
      </c>
      <c r="N12415" s="35">
        <v>0</v>
      </c>
      <c r="O12415" s="35">
        <v>0</v>
      </c>
      <c r="P12415" s="36">
        <v>11</v>
      </c>
      <c r="Q12415" s="37">
        <v>86</v>
      </c>
      <c r="R12415" s="36">
        <v>10</v>
      </c>
      <c r="S12415" s="39">
        <f t="shared" si="433"/>
        <v>86</v>
      </c>
      <c r="T12415" s="34" t="s">
        <v>44</v>
      </c>
      <c r="U12415" s="12">
        <f>(alpha+(beta/(1+EXP((((-1)*ceta)+(delta*LN(speed)))+(epsilon*speed)))))</f>
        <v>1.5740305814594298</v>
      </c>
      <c r="V12415" s="8">
        <f t="shared" si="434"/>
        <v>86</v>
      </c>
    </row>
    <row r="12416" spans="1:28">
      <c r="A12416" s="34" t="s">
        <v>20</v>
      </c>
      <c r="B12416" s="34" t="s">
        <v>78</v>
      </c>
      <c r="C12416" s="5" t="s">
        <v>210</v>
      </c>
      <c r="D12416" s="35" t="s">
        <v>89</v>
      </c>
      <c r="E12416" s="36" t="s">
        <v>14</v>
      </c>
      <c r="F12416" s="37">
        <v>100</v>
      </c>
      <c r="G12416" s="38">
        <v>0</v>
      </c>
      <c r="H12416" s="34">
        <v>0.94581640618182827</v>
      </c>
      <c r="I12416" s="35">
        <v>0.49122441670621941</v>
      </c>
      <c r="J12416" s="35">
        <v>1.0086904048040377</v>
      </c>
      <c r="K12416" s="35">
        <v>-0.76582552923384006</v>
      </c>
      <c r="L12416" s="35">
        <v>0</v>
      </c>
      <c r="M12416" s="35">
        <v>0</v>
      </c>
      <c r="N12416" s="35">
        <v>0</v>
      </c>
      <c r="O12416" s="35">
        <v>0</v>
      </c>
      <c r="P12416" s="36">
        <v>11</v>
      </c>
      <c r="Q12416" s="37">
        <v>86</v>
      </c>
      <c r="R12416" s="36">
        <v>0</v>
      </c>
      <c r="S12416" s="39">
        <f t="shared" si="433"/>
        <v>86</v>
      </c>
      <c r="T12416" s="34" t="s">
        <v>29</v>
      </c>
      <c r="U12416" s="12">
        <f>((alpha*(beta^speed))*(speed^ceta))</f>
        <v>3.4116946292043419E-2</v>
      </c>
      <c r="V12416" s="8">
        <f t="shared" si="434"/>
        <v>86</v>
      </c>
      <c r="AB12416" s="41"/>
    </row>
    <row r="12417" spans="1:28">
      <c r="A12417" s="34" t="s">
        <v>20</v>
      </c>
      <c r="B12417" s="34" t="s">
        <v>78</v>
      </c>
      <c r="C12417" s="5" t="s">
        <v>211</v>
      </c>
      <c r="D12417" s="35" t="s">
        <v>89</v>
      </c>
      <c r="E12417" s="36" t="s">
        <v>14</v>
      </c>
      <c r="F12417" s="37">
        <v>100</v>
      </c>
      <c r="G12417" s="38">
        <v>0</v>
      </c>
      <c r="H12417" s="34">
        <v>0.95676311148187843</v>
      </c>
      <c r="I12417" s="35">
        <v>9.6607559308042106</v>
      </c>
      <c r="J12417" s="35">
        <v>1.6038975713431234</v>
      </c>
      <c r="K12417" s="35">
        <v>-1.2426053752506402E-2</v>
      </c>
      <c r="L12417" s="35">
        <v>0</v>
      </c>
      <c r="M12417" s="35">
        <v>0</v>
      </c>
      <c r="N12417" s="35">
        <v>0</v>
      </c>
      <c r="O12417" s="35">
        <v>0</v>
      </c>
      <c r="P12417" s="36">
        <v>11</v>
      </c>
      <c r="Q12417" s="37">
        <v>86</v>
      </c>
      <c r="R12417" s="36">
        <v>5</v>
      </c>
      <c r="S12417" s="39">
        <f t="shared" si="433"/>
        <v>86</v>
      </c>
      <c r="T12417" s="34" t="s">
        <v>36</v>
      </c>
      <c r="U12417" s="12">
        <f>(1/(((ceta*(speed^2))+(beta*speed))+alpha))</f>
        <v>1.7955625128287033E-2</v>
      </c>
      <c r="V12417" s="8">
        <f t="shared" si="434"/>
        <v>86</v>
      </c>
      <c r="AB12417" s="41"/>
    </row>
    <row r="12418" spans="1:28">
      <c r="A12418" s="34" t="s">
        <v>20</v>
      </c>
      <c r="B12418" s="34" t="s">
        <v>78</v>
      </c>
      <c r="C12418" s="5" t="s">
        <v>210</v>
      </c>
      <c r="D12418" s="35" t="s">
        <v>89</v>
      </c>
      <c r="E12418" s="36" t="s">
        <v>18</v>
      </c>
      <c r="F12418" s="37">
        <v>100</v>
      </c>
      <c r="G12418" s="38">
        <v>0</v>
      </c>
      <c r="H12418" s="34">
        <v>0.96866539138391472</v>
      </c>
      <c r="I12418" s="35">
        <v>7.3632816649400388</v>
      </c>
      <c r="J12418" s="35">
        <v>0.83396000908223877</v>
      </c>
      <c r="K12418" s="35">
        <v>-4.7118393810174969E-3</v>
      </c>
      <c r="L12418" s="35">
        <v>0</v>
      </c>
      <c r="M12418" s="35">
        <v>0</v>
      </c>
      <c r="N12418" s="35">
        <v>0</v>
      </c>
      <c r="O12418" s="35">
        <v>0</v>
      </c>
      <c r="P12418" s="36">
        <v>11</v>
      </c>
      <c r="Q12418" s="37">
        <v>86</v>
      </c>
      <c r="R12418" s="36">
        <v>5</v>
      </c>
      <c r="S12418" s="39">
        <f t="shared" ref="S12418:S12481" si="435">V12418</f>
        <v>86</v>
      </c>
      <c r="T12418" s="34" t="s">
        <v>36</v>
      </c>
      <c r="U12418" s="12">
        <f>(1/(((ceta*(speed^2))+(beta*speed))+alpha))</f>
        <v>2.2606493229625244E-2</v>
      </c>
      <c r="V12418" s="8">
        <f t="shared" ref="V12418:V12481" si="436">IF($V$1&lt;P12418,P12418,IF($V$1&gt;Q12418,Q12418,$V$1))</f>
        <v>86</v>
      </c>
      <c r="AB12418" s="41"/>
    </row>
    <row r="12419" spans="1:28">
      <c r="A12419" s="34" t="s">
        <v>20</v>
      </c>
      <c r="B12419" s="34" t="s">
        <v>78</v>
      </c>
      <c r="C12419" s="5" t="s">
        <v>211</v>
      </c>
      <c r="D12419" s="35" t="s">
        <v>89</v>
      </c>
      <c r="E12419" s="36" t="s">
        <v>18</v>
      </c>
      <c r="F12419" s="37">
        <v>100</v>
      </c>
      <c r="G12419" s="38">
        <v>0</v>
      </c>
      <c r="H12419" s="34">
        <v>0.93337924588320009</v>
      </c>
      <c r="I12419" s="35">
        <v>-3.4363361280263036E-7</v>
      </c>
      <c r="J12419" s="35">
        <v>6.3712154628517567E-5</v>
      </c>
      <c r="K12419" s="35">
        <v>-3.9527582240427997E-3</v>
      </c>
      <c r="L12419" s="35">
        <v>0.10280296122985916</v>
      </c>
      <c r="M12419" s="35">
        <v>0</v>
      </c>
      <c r="N12419" s="35">
        <v>0</v>
      </c>
      <c r="O12419" s="35">
        <v>0</v>
      </c>
      <c r="P12419" s="36">
        <v>11</v>
      </c>
      <c r="Q12419" s="37">
        <v>86</v>
      </c>
      <c r="R12419" s="36">
        <v>14</v>
      </c>
      <c r="S12419" s="39">
        <f t="shared" si="435"/>
        <v>86</v>
      </c>
      <c r="T12419" s="34" t="s">
        <v>51</v>
      </c>
      <c r="U12419" s="12">
        <f>(((alpha*(speed^3))+(beta*(speed^2))+(ceta*speed))+delta)</f>
        <v>1.5510628369904411E-2</v>
      </c>
      <c r="V12419" s="8">
        <f t="shared" si="436"/>
        <v>86</v>
      </c>
      <c r="AB12419" s="41"/>
    </row>
    <row r="12420" spans="1:28">
      <c r="A12420" s="34" t="s">
        <v>20</v>
      </c>
      <c r="B12420" s="34" t="s">
        <v>78</v>
      </c>
      <c r="C12420" s="5" t="s">
        <v>210</v>
      </c>
      <c r="D12420" s="35" t="s">
        <v>89</v>
      </c>
      <c r="E12420" s="36" t="s">
        <v>17</v>
      </c>
      <c r="F12420" s="37">
        <v>100</v>
      </c>
      <c r="G12420" s="38">
        <v>0</v>
      </c>
      <c r="H12420" s="34">
        <v>0.87859679132069834</v>
      </c>
      <c r="I12420" s="35">
        <v>-1.0715548350477538E-3</v>
      </c>
      <c r="J12420" s="35">
        <v>0.19348824475797283</v>
      </c>
      <c r="K12420" s="35">
        <v>-11.950919743484572</v>
      </c>
      <c r="L12420" s="35">
        <v>444.6880467258494</v>
      </c>
      <c r="M12420" s="35">
        <v>0</v>
      </c>
      <c r="N12420" s="35">
        <v>0</v>
      </c>
      <c r="O12420" s="35">
        <v>0</v>
      </c>
      <c r="P12420" s="36">
        <v>11</v>
      </c>
      <c r="Q12420" s="37">
        <v>86</v>
      </c>
      <c r="R12420" s="36">
        <v>14</v>
      </c>
      <c r="S12420" s="39">
        <f t="shared" si="435"/>
        <v>86</v>
      </c>
      <c r="T12420" s="34" t="s">
        <v>51</v>
      </c>
      <c r="U12420" s="12">
        <f>(((alpha*(speed^3))+(beta*(speed^2))+(ceta*speed))+delta)</f>
        <v>166.37912485500908</v>
      </c>
      <c r="V12420" s="8">
        <f t="shared" si="436"/>
        <v>86</v>
      </c>
    </row>
    <row r="12421" spans="1:28">
      <c r="A12421" s="34" t="s">
        <v>20</v>
      </c>
      <c r="B12421" s="34" t="s">
        <v>78</v>
      </c>
      <c r="C12421" s="5" t="s">
        <v>211</v>
      </c>
      <c r="D12421" s="35" t="s">
        <v>89</v>
      </c>
      <c r="E12421" s="36" t="s">
        <v>17</v>
      </c>
      <c r="F12421" s="37">
        <v>100</v>
      </c>
      <c r="G12421" s="38">
        <v>0</v>
      </c>
      <c r="H12421" s="34">
        <v>0.87093311852440802</v>
      </c>
      <c r="I12421" s="35">
        <v>-9.5477180530629375E-4</v>
      </c>
      <c r="J12421" s="35">
        <v>0.17625032081266273</v>
      </c>
      <c r="K12421" s="35">
        <v>-11.094302519742591</v>
      </c>
      <c r="L12421" s="35">
        <v>420.86393889477739</v>
      </c>
      <c r="M12421" s="35">
        <v>0</v>
      </c>
      <c r="N12421" s="35">
        <v>0</v>
      </c>
      <c r="O12421" s="35">
        <v>0</v>
      </c>
      <c r="P12421" s="36">
        <v>11</v>
      </c>
      <c r="Q12421" s="37">
        <v>86</v>
      </c>
      <c r="R12421" s="36">
        <v>14</v>
      </c>
      <c r="S12421" s="39">
        <f t="shared" si="435"/>
        <v>86</v>
      </c>
      <c r="T12421" s="34" t="s">
        <v>51</v>
      </c>
      <c r="U12421" s="12">
        <f>(((alpha*(speed^3))+(beta*(speed^2))+(ceta*speed))+delta)</f>
        <v>163.0129595314682</v>
      </c>
      <c r="V12421" s="8">
        <f t="shared" si="436"/>
        <v>86</v>
      </c>
    </row>
    <row r="12422" spans="1:28">
      <c r="A12422" s="34" t="s">
        <v>20</v>
      </c>
      <c r="B12422" s="34" t="s">
        <v>78</v>
      </c>
      <c r="C12422" s="5" t="s">
        <v>210</v>
      </c>
      <c r="D12422" s="35" t="s">
        <v>89</v>
      </c>
      <c r="E12422" s="36" t="s">
        <v>15</v>
      </c>
      <c r="F12422" s="37">
        <v>0</v>
      </c>
      <c r="G12422" s="38">
        <v>-0.06</v>
      </c>
      <c r="H12422" s="34">
        <v>0.96237140136071686</v>
      </c>
      <c r="I12422" s="35">
        <v>4.8195962689819112</v>
      </c>
      <c r="J12422" s="35">
        <v>-7.4280310699237964</v>
      </c>
      <c r="K12422" s="35">
        <v>-1.707121591420715</v>
      </c>
      <c r="L12422" s="35">
        <v>0</v>
      </c>
      <c r="M12422" s="35">
        <v>0</v>
      </c>
      <c r="N12422" s="35">
        <v>0</v>
      </c>
      <c r="O12422" s="35">
        <v>0</v>
      </c>
      <c r="P12422" s="36">
        <v>11</v>
      </c>
      <c r="Q12422" s="37">
        <v>86</v>
      </c>
      <c r="R12422" s="36">
        <v>13</v>
      </c>
      <c r="S12422" s="39">
        <f t="shared" si="435"/>
        <v>86</v>
      </c>
      <c r="T12422" s="34" t="s">
        <v>50</v>
      </c>
      <c r="U12422" s="12">
        <f>EXP((alpha+(beta/speed))+(ceta*LN(speed)))</f>
        <v>5.6648564567674073E-2</v>
      </c>
      <c r="V12422" s="8">
        <f t="shared" si="436"/>
        <v>86</v>
      </c>
    </row>
    <row r="12423" spans="1:28">
      <c r="A12423" s="34" t="s">
        <v>20</v>
      </c>
      <c r="B12423" s="34" t="s">
        <v>78</v>
      </c>
      <c r="C12423" s="5" t="s">
        <v>211</v>
      </c>
      <c r="D12423" s="35" t="s">
        <v>89</v>
      </c>
      <c r="E12423" s="36" t="s">
        <v>15</v>
      </c>
      <c r="F12423" s="37">
        <v>0</v>
      </c>
      <c r="G12423" s="38">
        <v>-0.06</v>
      </c>
      <c r="H12423" s="34">
        <v>0.96829270099099185</v>
      </c>
      <c r="I12423" s="35">
        <v>-0.11062759104297494</v>
      </c>
      <c r="J12423" s="35">
        <v>4.688061027085503</v>
      </c>
      <c r="K12423" s="35">
        <v>3.2056653686795986</v>
      </c>
      <c r="L12423" s="35">
        <v>1.5151816202827106</v>
      </c>
      <c r="M12423" s="35">
        <v>-2.8164750741306054E-3</v>
      </c>
      <c r="N12423" s="35">
        <v>0</v>
      </c>
      <c r="O12423" s="35">
        <v>0</v>
      </c>
      <c r="P12423" s="36">
        <v>11</v>
      </c>
      <c r="Q12423" s="37">
        <v>86</v>
      </c>
      <c r="R12423" s="36">
        <v>10</v>
      </c>
      <c r="S12423" s="39">
        <f t="shared" si="435"/>
        <v>86</v>
      </c>
      <c r="T12423" s="34" t="s">
        <v>44</v>
      </c>
      <c r="U12423" s="12">
        <f>(alpha+(beta/(1+EXP((((-1)*ceta)+(delta*LN(speed)))+(epsilon*speed)))))</f>
        <v>5.5929319813510972E-2</v>
      </c>
      <c r="V12423" s="8">
        <f t="shared" si="436"/>
        <v>86</v>
      </c>
    </row>
    <row r="12424" spans="1:28">
      <c r="A12424" s="34" t="s">
        <v>20</v>
      </c>
      <c r="B12424" s="34" t="s">
        <v>78</v>
      </c>
      <c r="C12424" s="5" t="s">
        <v>210</v>
      </c>
      <c r="D12424" s="35" t="s">
        <v>89</v>
      </c>
      <c r="E12424" s="36" t="s">
        <v>16</v>
      </c>
      <c r="F12424" s="37">
        <v>0</v>
      </c>
      <c r="G12424" s="38">
        <v>-0.06</v>
      </c>
      <c r="H12424" s="34">
        <v>0.96554049350250148</v>
      </c>
      <c r="I12424" s="35">
        <v>-0.35029326946722106</v>
      </c>
      <c r="J12424" s="35">
        <v>14.884441277570527</v>
      </c>
      <c r="K12424" s="35">
        <v>0.47546643292134977</v>
      </c>
      <c r="L12424" s="35">
        <v>0.93140216699838529</v>
      </c>
      <c r="M12424" s="35">
        <v>-2.5387011645074641E-5</v>
      </c>
      <c r="N12424" s="35">
        <v>0</v>
      </c>
      <c r="O12424" s="35">
        <v>0</v>
      </c>
      <c r="P12424" s="36">
        <v>11</v>
      </c>
      <c r="Q12424" s="37">
        <v>86</v>
      </c>
      <c r="R12424" s="36">
        <v>10</v>
      </c>
      <c r="S12424" s="39">
        <f t="shared" si="435"/>
        <v>86</v>
      </c>
      <c r="T12424" s="34" t="s">
        <v>44</v>
      </c>
      <c r="U12424" s="12">
        <f>(alpha+(beta/(1+EXP((((-1)*ceta)+(delta*LN(speed)))+(epsilon*speed)))))</f>
        <v>1.9078505261069023E-2</v>
      </c>
      <c r="V12424" s="8">
        <f t="shared" si="436"/>
        <v>86</v>
      </c>
    </row>
    <row r="12425" spans="1:28">
      <c r="A12425" s="34" t="s">
        <v>20</v>
      </c>
      <c r="B12425" s="34" t="s">
        <v>78</v>
      </c>
      <c r="C12425" s="5" t="s">
        <v>211</v>
      </c>
      <c r="D12425" s="35" t="s">
        <v>89</v>
      </c>
      <c r="E12425" s="36" t="s">
        <v>16</v>
      </c>
      <c r="F12425" s="37">
        <v>0</v>
      </c>
      <c r="G12425" s="38">
        <v>-0.06</v>
      </c>
      <c r="H12425" s="34">
        <v>0.96613612916426217</v>
      </c>
      <c r="I12425" s="35">
        <v>-0.99224685349437924</v>
      </c>
      <c r="J12425" s="35">
        <v>51.127245651969758</v>
      </c>
      <c r="K12425" s="35">
        <v>0.24533681852331568</v>
      </c>
      <c r="L12425" s="35">
        <v>0.9196948572125937</v>
      </c>
      <c r="M12425" s="35">
        <v>7.0969450161842255E-5</v>
      </c>
      <c r="N12425" s="35">
        <v>0</v>
      </c>
      <c r="O12425" s="35">
        <v>0</v>
      </c>
      <c r="P12425" s="36">
        <v>11</v>
      </c>
      <c r="Q12425" s="37">
        <v>86</v>
      </c>
      <c r="R12425" s="36">
        <v>10</v>
      </c>
      <c r="S12425" s="39">
        <f t="shared" si="435"/>
        <v>86</v>
      </c>
      <c r="T12425" s="34" t="s">
        <v>44</v>
      </c>
      <c r="U12425" s="12">
        <f>(alpha+(beta/(1+EXP((((-1)*ceta)+(delta*LN(speed)))+(epsilon*speed)))))</f>
        <v>6.5359261798412782E-2</v>
      </c>
      <c r="V12425" s="8">
        <f t="shared" si="436"/>
        <v>86</v>
      </c>
    </row>
    <row r="12426" spans="1:28">
      <c r="A12426" s="34" t="s">
        <v>20</v>
      </c>
      <c r="B12426" s="34" t="s">
        <v>78</v>
      </c>
      <c r="C12426" s="5" t="s">
        <v>210</v>
      </c>
      <c r="D12426" s="35" t="s">
        <v>89</v>
      </c>
      <c r="E12426" s="36" t="s">
        <v>14</v>
      </c>
      <c r="F12426" s="37">
        <v>0</v>
      </c>
      <c r="G12426" s="38">
        <v>-0.06</v>
      </c>
      <c r="H12426" s="34">
        <v>0.95499065768266478</v>
      </c>
      <c r="I12426" s="35">
        <v>-0.21233267069203707</v>
      </c>
      <c r="J12426" s="35">
        <v>-1.4500987862862604</v>
      </c>
      <c r="K12426" s="35">
        <v>-1.0917172527520198</v>
      </c>
      <c r="L12426" s="35">
        <v>0</v>
      </c>
      <c r="M12426" s="35">
        <v>0</v>
      </c>
      <c r="N12426" s="35">
        <v>0</v>
      </c>
      <c r="O12426" s="35">
        <v>0</v>
      </c>
      <c r="P12426" s="36">
        <v>11</v>
      </c>
      <c r="Q12426" s="37">
        <v>86</v>
      </c>
      <c r="R12426" s="36">
        <v>13</v>
      </c>
      <c r="S12426" s="39">
        <f t="shared" si="435"/>
        <v>86</v>
      </c>
      <c r="T12426" s="34" t="s">
        <v>50</v>
      </c>
      <c r="U12426" s="12">
        <f>EXP((alpha+(beta/speed))+(ceta*LN(speed)))</f>
        <v>6.1452117505704056E-3</v>
      </c>
      <c r="V12426" s="8">
        <f t="shared" si="436"/>
        <v>86</v>
      </c>
      <c r="AB12426" s="41"/>
    </row>
    <row r="12427" spans="1:28">
      <c r="A12427" s="34" t="s">
        <v>20</v>
      </c>
      <c r="B12427" s="34" t="s">
        <v>78</v>
      </c>
      <c r="C12427" s="5" t="s">
        <v>211</v>
      </c>
      <c r="D12427" s="35" t="s">
        <v>89</v>
      </c>
      <c r="E12427" s="36" t="s">
        <v>14</v>
      </c>
      <c r="F12427" s="37">
        <v>0</v>
      </c>
      <c r="G12427" s="38">
        <v>-0.06</v>
      </c>
      <c r="H12427" s="34">
        <v>0.9559943832155241</v>
      </c>
      <c r="I12427" s="35">
        <v>-0.87583623903399044</v>
      </c>
      <c r="J12427" s="35">
        <v>-2.5049739682935384</v>
      </c>
      <c r="K12427" s="35">
        <v>-1.1100119939231139</v>
      </c>
      <c r="L12427" s="35">
        <v>0</v>
      </c>
      <c r="M12427" s="35">
        <v>0</v>
      </c>
      <c r="N12427" s="35">
        <v>0</v>
      </c>
      <c r="O12427" s="35">
        <v>0</v>
      </c>
      <c r="P12427" s="36">
        <v>11</v>
      </c>
      <c r="Q12427" s="37">
        <v>86</v>
      </c>
      <c r="R12427" s="36">
        <v>13</v>
      </c>
      <c r="S12427" s="39">
        <f t="shared" si="435"/>
        <v>86</v>
      </c>
      <c r="T12427" s="34" t="s">
        <v>50</v>
      </c>
      <c r="U12427" s="12">
        <f>EXP((alpha+(beta/speed))+(ceta*LN(speed)))</f>
        <v>2.8817925442414121E-3</v>
      </c>
      <c r="V12427" s="8">
        <f t="shared" si="436"/>
        <v>86</v>
      </c>
      <c r="AB12427" s="41"/>
    </row>
    <row r="12428" spans="1:28">
      <c r="A12428" s="34" t="s">
        <v>20</v>
      </c>
      <c r="B12428" s="34" t="s">
        <v>78</v>
      </c>
      <c r="C12428" s="5" t="s">
        <v>210</v>
      </c>
      <c r="D12428" s="35" t="s">
        <v>89</v>
      </c>
      <c r="E12428" s="36" t="s">
        <v>18</v>
      </c>
      <c r="F12428" s="37">
        <v>0</v>
      </c>
      <c r="G12428" s="38">
        <v>-0.06</v>
      </c>
      <c r="H12428" s="34">
        <v>0.96085598427522478</v>
      </c>
      <c r="I12428" s="35">
        <v>0.10098061177125539</v>
      </c>
      <c r="J12428" s="35">
        <v>0.98085253920582272</v>
      </c>
      <c r="K12428" s="35">
        <v>-0.45786055841933537</v>
      </c>
      <c r="L12428" s="35">
        <v>0</v>
      </c>
      <c r="M12428" s="35">
        <v>0</v>
      </c>
      <c r="N12428" s="35">
        <v>0</v>
      </c>
      <c r="O12428" s="35">
        <v>0</v>
      </c>
      <c r="P12428" s="36">
        <v>11</v>
      </c>
      <c r="Q12428" s="37">
        <v>86</v>
      </c>
      <c r="R12428" s="36">
        <v>0</v>
      </c>
      <c r="S12428" s="39">
        <f t="shared" si="435"/>
        <v>86</v>
      </c>
      <c r="T12428" s="34" t="s">
        <v>29</v>
      </c>
      <c r="U12428" s="12">
        <f>((alpha*(beta^speed))*(speed^ceta))</f>
        <v>2.4913080847892071E-3</v>
      </c>
      <c r="V12428" s="8">
        <f t="shared" si="436"/>
        <v>86</v>
      </c>
      <c r="AB12428" s="41"/>
    </row>
    <row r="12429" spans="1:28">
      <c r="A12429" s="34" t="s">
        <v>20</v>
      </c>
      <c r="B12429" s="34" t="s">
        <v>78</v>
      </c>
      <c r="C12429" s="5" t="s">
        <v>211</v>
      </c>
      <c r="D12429" s="35" t="s">
        <v>89</v>
      </c>
      <c r="E12429" s="36" t="s">
        <v>18</v>
      </c>
      <c r="F12429" s="37">
        <v>0</v>
      </c>
      <c r="G12429" s="38">
        <v>-0.06</v>
      </c>
      <c r="H12429" s="34">
        <v>0.86779423303351366</v>
      </c>
      <c r="I12429" s="35">
        <v>52.732418344993</v>
      </c>
      <c r="J12429" s="35">
        <v>3.8754350784538191E-9</v>
      </c>
      <c r="K12429" s="35">
        <v>7.2507568204175348</v>
      </c>
      <c r="L12429" s="35">
        <v>0</v>
      </c>
      <c r="M12429" s="35">
        <v>0</v>
      </c>
      <c r="N12429" s="35">
        <v>0</v>
      </c>
      <c r="O12429" s="35">
        <v>0</v>
      </c>
      <c r="P12429" s="36">
        <v>11</v>
      </c>
      <c r="Q12429" s="37">
        <v>86</v>
      </c>
      <c r="R12429" s="36">
        <v>6</v>
      </c>
      <c r="S12429" s="39">
        <f t="shared" si="435"/>
        <v>86</v>
      </c>
      <c r="T12429" s="34" t="s">
        <v>37</v>
      </c>
      <c r="U12429" s="12">
        <f>(1/(alpha+(beta*(speed^ceta))))</f>
        <v>2.4268677605933203E-6</v>
      </c>
      <c r="V12429" s="8">
        <f t="shared" si="436"/>
        <v>86</v>
      </c>
    </row>
    <row r="12430" spans="1:28">
      <c r="A12430" s="34" t="s">
        <v>20</v>
      </c>
      <c r="B12430" s="34" t="s">
        <v>78</v>
      </c>
      <c r="C12430" s="5" t="s">
        <v>210</v>
      </c>
      <c r="D12430" s="35" t="s">
        <v>89</v>
      </c>
      <c r="E12430" s="36" t="s">
        <v>17</v>
      </c>
      <c r="F12430" s="37">
        <v>0</v>
      </c>
      <c r="G12430" s="38">
        <v>-0.06</v>
      </c>
      <c r="H12430" s="34">
        <v>0.9364003592929977</v>
      </c>
      <c r="I12430" s="35">
        <v>379.71268645356446</v>
      </c>
      <c r="J12430" s="35">
        <v>0.96825182274229571</v>
      </c>
      <c r="K12430" s="35">
        <v>-0.33576582487873385</v>
      </c>
      <c r="L12430" s="35">
        <v>0</v>
      </c>
      <c r="M12430" s="35">
        <v>0</v>
      </c>
      <c r="N12430" s="35">
        <v>0</v>
      </c>
      <c r="O12430" s="35">
        <v>0</v>
      </c>
      <c r="P12430" s="36">
        <v>11</v>
      </c>
      <c r="Q12430" s="37">
        <v>86</v>
      </c>
      <c r="R12430" s="36">
        <v>0</v>
      </c>
      <c r="S12430" s="39">
        <f t="shared" si="435"/>
        <v>86</v>
      </c>
      <c r="T12430" s="34" t="s">
        <v>29</v>
      </c>
      <c r="U12430" s="12">
        <f>((alpha*(beta^speed))*(speed^ceta))</f>
        <v>5.3077741661089535</v>
      </c>
      <c r="V12430" s="8">
        <f t="shared" si="436"/>
        <v>86</v>
      </c>
    </row>
    <row r="12431" spans="1:28">
      <c r="A12431" s="34" t="s">
        <v>20</v>
      </c>
      <c r="B12431" s="34" t="s">
        <v>78</v>
      </c>
      <c r="C12431" s="5" t="s">
        <v>211</v>
      </c>
      <c r="D12431" s="35" t="s">
        <v>89</v>
      </c>
      <c r="E12431" s="36" t="s">
        <v>17</v>
      </c>
      <c r="F12431" s="37">
        <v>0</v>
      </c>
      <c r="G12431" s="38">
        <v>-0.06</v>
      </c>
      <c r="H12431" s="34">
        <v>0.94597956884068057</v>
      </c>
      <c r="I12431" s="35">
        <v>439.00584165567659</v>
      </c>
      <c r="J12431" s="35">
        <v>0.96943669343957317</v>
      </c>
      <c r="K12431" s="35">
        <v>-0.39711960037164712</v>
      </c>
      <c r="L12431" s="35">
        <v>0</v>
      </c>
      <c r="M12431" s="35">
        <v>0</v>
      </c>
      <c r="N12431" s="35">
        <v>0</v>
      </c>
      <c r="O12431" s="35">
        <v>0</v>
      </c>
      <c r="P12431" s="36">
        <v>11</v>
      </c>
      <c r="Q12431" s="37">
        <v>86</v>
      </c>
      <c r="R12431" s="36">
        <v>0</v>
      </c>
      <c r="S12431" s="39">
        <f t="shared" si="435"/>
        <v>86</v>
      </c>
      <c r="T12431" s="34" t="s">
        <v>29</v>
      </c>
      <c r="U12431" s="12">
        <f>((alpha*(beta^speed))*(speed^ceta))</f>
        <v>5.1869979863338687</v>
      </c>
      <c r="V12431" s="8">
        <f t="shared" si="436"/>
        <v>86</v>
      </c>
    </row>
    <row r="12432" spans="1:28">
      <c r="A12432" s="34" t="s">
        <v>20</v>
      </c>
      <c r="B12432" s="34" t="s">
        <v>78</v>
      </c>
      <c r="C12432" s="5" t="s">
        <v>210</v>
      </c>
      <c r="D12432" s="35" t="s">
        <v>89</v>
      </c>
      <c r="E12432" s="36" t="s">
        <v>15</v>
      </c>
      <c r="F12432" s="37">
        <v>50</v>
      </c>
      <c r="G12432" s="38">
        <v>-0.06</v>
      </c>
      <c r="H12432" s="34">
        <v>0.96429003672529878</v>
      </c>
      <c r="I12432" s="35">
        <v>5.4067756053534539E-2</v>
      </c>
      <c r="J12432" s="35">
        <v>-3.4367906202055196</v>
      </c>
      <c r="K12432" s="35">
        <v>0.22819543182820348</v>
      </c>
      <c r="L12432" s="35">
        <v>0.73792769354364995</v>
      </c>
      <c r="M12432" s="35">
        <v>0</v>
      </c>
      <c r="N12432" s="35">
        <v>0</v>
      </c>
      <c r="O12432" s="35">
        <v>0</v>
      </c>
      <c r="P12432" s="36">
        <v>11</v>
      </c>
      <c r="Q12432" s="37">
        <v>86</v>
      </c>
      <c r="R12432" s="36">
        <v>8</v>
      </c>
      <c r="S12432" s="39">
        <f t="shared" si="435"/>
        <v>86</v>
      </c>
      <c r="T12432" s="34" t="s">
        <v>40</v>
      </c>
      <c r="U12432" s="12">
        <f>(alpha-(beta*EXP(((-1)*ceta)*(speed^delta))))</f>
        <v>6.1722360281644809E-2</v>
      </c>
      <c r="V12432" s="8">
        <f t="shared" si="436"/>
        <v>86</v>
      </c>
    </row>
    <row r="12433" spans="1:28">
      <c r="A12433" s="34" t="s">
        <v>20</v>
      </c>
      <c r="B12433" s="34" t="s">
        <v>78</v>
      </c>
      <c r="C12433" s="5" t="s">
        <v>211</v>
      </c>
      <c r="D12433" s="35" t="s">
        <v>89</v>
      </c>
      <c r="E12433" s="36" t="s">
        <v>15</v>
      </c>
      <c r="F12433" s="37">
        <v>50</v>
      </c>
      <c r="G12433" s="38">
        <v>-0.06</v>
      </c>
      <c r="H12433" s="34">
        <v>0.95500713383240587</v>
      </c>
      <c r="I12433" s="35">
        <v>-2.8897621991123255E-2</v>
      </c>
      <c r="J12433" s="35">
        <v>15.529032465803986</v>
      </c>
      <c r="K12433" s="35">
        <v>-4.2566909198368391E-3</v>
      </c>
      <c r="L12433" s="35">
        <v>0.7562300967436616</v>
      </c>
      <c r="M12433" s="35">
        <v>2.4426682590046468E-2</v>
      </c>
      <c r="N12433" s="35">
        <v>0</v>
      </c>
      <c r="O12433" s="35">
        <v>0</v>
      </c>
      <c r="P12433" s="36">
        <v>11</v>
      </c>
      <c r="Q12433" s="37">
        <v>86</v>
      </c>
      <c r="R12433" s="36">
        <v>10</v>
      </c>
      <c r="S12433" s="39">
        <f t="shared" si="435"/>
        <v>86</v>
      </c>
      <c r="T12433" s="34" t="s">
        <v>44</v>
      </c>
      <c r="U12433" s="12">
        <f>(alpha+(beta/(1+EXP((((-1)*ceta)+(delta*LN(speed)))+(epsilon*speed)))))</f>
        <v>3.60003152708816E-2</v>
      </c>
      <c r="V12433" s="8">
        <f t="shared" si="436"/>
        <v>86</v>
      </c>
    </row>
    <row r="12434" spans="1:28">
      <c r="A12434" s="34" t="s">
        <v>20</v>
      </c>
      <c r="B12434" s="34" t="s">
        <v>78</v>
      </c>
      <c r="C12434" s="5" t="s">
        <v>210</v>
      </c>
      <c r="D12434" s="35" t="s">
        <v>89</v>
      </c>
      <c r="E12434" s="36" t="s">
        <v>16</v>
      </c>
      <c r="F12434" s="37">
        <v>50</v>
      </c>
      <c r="G12434" s="38">
        <v>-0.06</v>
      </c>
      <c r="H12434" s="34">
        <v>0.95255848125641862</v>
      </c>
      <c r="I12434" s="35">
        <v>-0.38812612308809891</v>
      </c>
      <c r="J12434" s="35">
        <v>9.174116374826923</v>
      </c>
      <c r="K12434" s="35">
        <v>1.0058122277825767</v>
      </c>
      <c r="L12434" s="35">
        <v>0.92363567162770388</v>
      </c>
      <c r="M12434" s="35">
        <v>2.1452281337622209E-4</v>
      </c>
      <c r="N12434" s="35">
        <v>0</v>
      </c>
      <c r="O12434" s="35">
        <v>0</v>
      </c>
      <c r="P12434" s="36">
        <v>11</v>
      </c>
      <c r="Q12434" s="37">
        <v>85</v>
      </c>
      <c r="R12434" s="36">
        <v>10</v>
      </c>
      <c r="S12434" s="39">
        <f t="shared" si="435"/>
        <v>85</v>
      </c>
      <c r="T12434" s="34" t="s">
        <v>44</v>
      </c>
      <c r="U12434" s="12">
        <f>(alpha+(beta/(1+EXP((((-1)*ceta)+(delta*LN(speed)))+(epsilon*speed)))))</f>
        <v>1.403744044712385E-3</v>
      </c>
      <c r="V12434" s="8">
        <f t="shared" si="436"/>
        <v>85</v>
      </c>
    </row>
    <row r="12435" spans="1:28">
      <c r="A12435" s="34" t="s">
        <v>20</v>
      </c>
      <c r="B12435" s="34" t="s">
        <v>78</v>
      </c>
      <c r="C12435" s="5" t="s">
        <v>211</v>
      </c>
      <c r="D12435" s="35" t="s">
        <v>89</v>
      </c>
      <c r="E12435" s="36" t="s">
        <v>16</v>
      </c>
      <c r="F12435" s="37">
        <v>50</v>
      </c>
      <c r="G12435" s="38">
        <v>-0.06</v>
      </c>
      <c r="H12435" s="34">
        <v>0.95439519766653991</v>
      </c>
      <c r="I12435" s="35">
        <v>-1.1680011970505311</v>
      </c>
      <c r="J12435" s="35">
        <v>44.575983431175743</v>
      </c>
      <c r="K12435" s="35">
        <v>0.19514510235430485</v>
      </c>
      <c r="L12435" s="35">
        <v>0.84276247408259997</v>
      </c>
      <c r="M12435" s="35">
        <v>7.7932996492965445E-4</v>
      </c>
      <c r="N12435" s="35">
        <v>0</v>
      </c>
      <c r="O12435" s="35">
        <v>0</v>
      </c>
      <c r="P12435" s="36">
        <v>11</v>
      </c>
      <c r="Q12435" s="37">
        <v>85</v>
      </c>
      <c r="R12435" s="36">
        <v>10</v>
      </c>
      <c r="S12435" s="39">
        <f t="shared" si="435"/>
        <v>85</v>
      </c>
      <c r="T12435" s="34" t="s">
        <v>44</v>
      </c>
      <c r="U12435" s="12">
        <f>(alpha+(beta/(1+EXP((((-1)*ceta)+(delta*LN(speed)))+(epsilon*speed)))))</f>
        <v>1.7258766086514221E-4</v>
      </c>
      <c r="V12435" s="8">
        <f t="shared" si="436"/>
        <v>85</v>
      </c>
    </row>
    <row r="12436" spans="1:28">
      <c r="A12436" s="34" t="s">
        <v>20</v>
      </c>
      <c r="B12436" s="34" t="s">
        <v>78</v>
      </c>
      <c r="C12436" s="5" t="s">
        <v>210</v>
      </c>
      <c r="D12436" s="35" t="s">
        <v>89</v>
      </c>
      <c r="E12436" s="36" t="s">
        <v>14</v>
      </c>
      <c r="F12436" s="37">
        <v>50</v>
      </c>
      <c r="G12436" s="38">
        <v>-0.06</v>
      </c>
      <c r="H12436" s="34">
        <v>0.96555916516856921</v>
      </c>
      <c r="I12436" s="35">
        <v>0.33887767498306681</v>
      </c>
      <c r="J12436" s="35">
        <v>-4.4978962669635045</v>
      </c>
      <c r="K12436" s="35">
        <v>-1.244014504882359</v>
      </c>
      <c r="L12436" s="35">
        <v>0</v>
      </c>
      <c r="M12436" s="35">
        <v>0</v>
      </c>
      <c r="N12436" s="35">
        <v>0</v>
      </c>
      <c r="O12436" s="35">
        <v>0</v>
      </c>
      <c r="P12436" s="36">
        <v>11</v>
      </c>
      <c r="Q12436" s="37">
        <v>86</v>
      </c>
      <c r="R12436" s="36">
        <v>13</v>
      </c>
      <c r="S12436" s="39">
        <f t="shared" si="435"/>
        <v>86</v>
      </c>
      <c r="T12436" s="34" t="s">
        <v>50</v>
      </c>
      <c r="U12436" s="12">
        <f>EXP((alpha+(beta/speed))+(ceta*LN(speed)))</f>
        <v>5.2229333487030785E-3</v>
      </c>
      <c r="V12436" s="8">
        <f t="shared" si="436"/>
        <v>86</v>
      </c>
      <c r="AB12436" s="41"/>
    </row>
    <row r="12437" spans="1:28">
      <c r="A12437" s="34" t="s">
        <v>20</v>
      </c>
      <c r="B12437" s="34" t="s">
        <v>78</v>
      </c>
      <c r="C12437" s="5" t="s">
        <v>211</v>
      </c>
      <c r="D12437" s="35" t="s">
        <v>89</v>
      </c>
      <c r="E12437" s="36" t="s">
        <v>14</v>
      </c>
      <c r="F12437" s="37">
        <v>50</v>
      </c>
      <c r="G12437" s="38">
        <v>-0.06</v>
      </c>
      <c r="H12437" s="34">
        <v>0.96382392972494746</v>
      </c>
      <c r="I12437" s="35">
        <v>-0.36801836283416201</v>
      </c>
      <c r="J12437" s="35">
        <v>-5.3318485533435496</v>
      </c>
      <c r="K12437" s="35">
        <v>-1.2523137518452883</v>
      </c>
      <c r="L12437" s="35">
        <v>0</v>
      </c>
      <c r="M12437" s="35">
        <v>0</v>
      </c>
      <c r="N12437" s="35">
        <v>0</v>
      </c>
      <c r="O12437" s="35">
        <v>0</v>
      </c>
      <c r="P12437" s="36">
        <v>11</v>
      </c>
      <c r="Q12437" s="37">
        <v>86</v>
      </c>
      <c r="R12437" s="36">
        <v>13</v>
      </c>
      <c r="S12437" s="39">
        <f t="shared" si="435"/>
        <v>86</v>
      </c>
      <c r="T12437" s="34" t="s">
        <v>50</v>
      </c>
      <c r="U12437" s="12">
        <f>EXP((alpha+(beta/speed))+(ceta*LN(speed)))</f>
        <v>2.4583694440684064E-3</v>
      </c>
      <c r="V12437" s="8">
        <f t="shared" si="436"/>
        <v>86</v>
      </c>
      <c r="AB12437" s="41"/>
    </row>
    <row r="12438" spans="1:28">
      <c r="A12438" s="34" t="s">
        <v>20</v>
      </c>
      <c r="B12438" s="34" t="s">
        <v>78</v>
      </c>
      <c r="C12438" s="5" t="s">
        <v>210</v>
      </c>
      <c r="D12438" s="35" t="s">
        <v>89</v>
      </c>
      <c r="E12438" s="36" t="s">
        <v>18</v>
      </c>
      <c r="F12438" s="37">
        <v>50</v>
      </c>
      <c r="G12438" s="38">
        <v>-0.06</v>
      </c>
      <c r="H12438" s="34">
        <v>0.94576430473352679</v>
      </c>
      <c r="I12438" s="35">
        <v>8.0256994040410978E-2</v>
      </c>
      <c r="J12438" s="35">
        <v>0.97706514018438717</v>
      </c>
      <c r="K12438" s="35">
        <v>-0.35274469408462539</v>
      </c>
      <c r="L12438" s="35">
        <v>0</v>
      </c>
      <c r="M12438" s="35">
        <v>0</v>
      </c>
      <c r="N12438" s="35">
        <v>0</v>
      </c>
      <c r="O12438" s="35">
        <v>0</v>
      </c>
      <c r="P12438" s="36">
        <v>11</v>
      </c>
      <c r="Q12438" s="37">
        <v>86</v>
      </c>
      <c r="R12438" s="36">
        <v>0</v>
      </c>
      <c r="S12438" s="39">
        <f t="shared" si="435"/>
        <v>86</v>
      </c>
      <c r="T12438" s="34" t="s">
        <v>29</v>
      </c>
      <c r="U12438" s="12">
        <f>((alpha*(beta^speed))*(speed^ceta))</f>
        <v>2.2673650026475869E-3</v>
      </c>
      <c r="V12438" s="8">
        <f t="shared" si="436"/>
        <v>86</v>
      </c>
      <c r="AB12438" s="41"/>
    </row>
    <row r="12439" spans="1:28">
      <c r="A12439" s="34" t="s">
        <v>20</v>
      </c>
      <c r="B12439" s="34" t="s">
        <v>78</v>
      </c>
      <c r="C12439" s="5" t="s">
        <v>211</v>
      </c>
      <c r="D12439" s="35" t="s">
        <v>89</v>
      </c>
      <c r="E12439" s="36" t="s">
        <v>18</v>
      </c>
      <c r="F12439" s="37">
        <v>50</v>
      </c>
      <c r="G12439" s="38">
        <v>-0.06</v>
      </c>
      <c r="H12439" s="34">
        <v>0.83145298767130082</v>
      </c>
      <c r="I12439" s="35">
        <v>49.031201150882801</v>
      </c>
      <c r="J12439" s="35">
        <v>1.2357420786887524E-4</v>
      </c>
      <c r="K12439" s="35">
        <v>4.1128436086128639</v>
      </c>
      <c r="L12439" s="35">
        <v>0</v>
      </c>
      <c r="M12439" s="35">
        <v>0</v>
      </c>
      <c r="N12439" s="35">
        <v>0</v>
      </c>
      <c r="O12439" s="35">
        <v>0</v>
      </c>
      <c r="P12439" s="36">
        <v>11</v>
      </c>
      <c r="Q12439" s="37">
        <v>86</v>
      </c>
      <c r="R12439" s="36">
        <v>6</v>
      </c>
      <c r="S12439" s="39">
        <f t="shared" si="435"/>
        <v>86</v>
      </c>
      <c r="T12439" s="34" t="s">
        <v>37</v>
      </c>
      <c r="U12439" s="12">
        <f>(1/(alpha+(beta*(speed^ceta))))</f>
        <v>8.9100698500210035E-5</v>
      </c>
      <c r="V12439" s="8">
        <f t="shared" si="436"/>
        <v>86</v>
      </c>
      <c r="AB12439" s="41"/>
    </row>
    <row r="12440" spans="1:28">
      <c r="A12440" s="34" t="s">
        <v>20</v>
      </c>
      <c r="B12440" s="34" t="s">
        <v>78</v>
      </c>
      <c r="C12440" s="5" t="s">
        <v>210</v>
      </c>
      <c r="D12440" s="35" t="s">
        <v>89</v>
      </c>
      <c r="E12440" s="36" t="s">
        <v>17</v>
      </c>
      <c r="F12440" s="37">
        <v>50</v>
      </c>
      <c r="G12440" s="38">
        <v>-0.06</v>
      </c>
      <c r="H12440" s="34">
        <v>0.91323448676517738</v>
      </c>
      <c r="I12440" s="35">
        <v>223.76751046181053</v>
      </c>
      <c r="J12440" s="35">
        <v>0.95968140817328484</v>
      </c>
      <c r="K12440" s="35">
        <v>-0.11230701839721753</v>
      </c>
      <c r="L12440" s="35">
        <v>0</v>
      </c>
      <c r="M12440" s="35">
        <v>0</v>
      </c>
      <c r="N12440" s="35">
        <v>0</v>
      </c>
      <c r="O12440" s="35">
        <v>0</v>
      </c>
      <c r="P12440" s="36">
        <v>11</v>
      </c>
      <c r="Q12440" s="37">
        <v>86</v>
      </c>
      <c r="R12440" s="36">
        <v>0</v>
      </c>
      <c r="S12440" s="39">
        <f t="shared" si="435"/>
        <v>86</v>
      </c>
      <c r="T12440" s="34" t="s">
        <v>29</v>
      </c>
      <c r="U12440" s="12">
        <f>((alpha*(beta^speed))*(speed^ceta))</f>
        <v>3.9397464402465827</v>
      </c>
      <c r="V12440" s="8">
        <f t="shared" si="436"/>
        <v>86</v>
      </c>
    </row>
    <row r="12441" spans="1:28">
      <c r="A12441" s="34" t="s">
        <v>20</v>
      </c>
      <c r="B12441" s="34" t="s">
        <v>78</v>
      </c>
      <c r="C12441" s="5" t="s">
        <v>211</v>
      </c>
      <c r="D12441" s="35" t="s">
        <v>89</v>
      </c>
      <c r="E12441" s="36" t="s">
        <v>17</v>
      </c>
      <c r="F12441" s="37">
        <v>50</v>
      </c>
      <c r="G12441" s="38">
        <v>-0.06</v>
      </c>
      <c r="H12441" s="34">
        <v>0.92607440586428014</v>
      </c>
      <c r="I12441" s="35">
        <v>261.00417624685008</v>
      </c>
      <c r="J12441" s="35">
        <v>0.96096778712593911</v>
      </c>
      <c r="K12441" s="35">
        <v>-0.17901200159943992</v>
      </c>
      <c r="L12441" s="35">
        <v>0</v>
      </c>
      <c r="M12441" s="35">
        <v>0</v>
      </c>
      <c r="N12441" s="35">
        <v>0</v>
      </c>
      <c r="O12441" s="35">
        <v>0</v>
      </c>
      <c r="P12441" s="36">
        <v>11</v>
      </c>
      <c r="Q12441" s="37">
        <v>86</v>
      </c>
      <c r="R12441" s="36">
        <v>0</v>
      </c>
      <c r="S12441" s="39">
        <f t="shared" si="435"/>
        <v>86</v>
      </c>
      <c r="T12441" s="34" t="s">
        <v>29</v>
      </c>
      <c r="U12441" s="12">
        <f>((alpha*(beta^speed))*(speed^ceta))</f>
        <v>3.8309667239983383</v>
      </c>
      <c r="V12441" s="8">
        <f t="shared" si="436"/>
        <v>86</v>
      </c>
    </row>
    <row r="12442" spans="1:28">
      <c r="A12442" s="34" t="s">
        <v>20</v>
      </c>
      <c r="B12442" s="34" t="s">
        <v>78</v>
      </c>
      <c r="C12442" s="5" t="s">
        <v>210</v>
      </c>
      <c r="D12442" s="35" t="s">
        <v>89</v>
      </c>
      <c r="E12442" s="36" t="s">
        <v>15</v>
      </c>
      <c r="F12442" s="37">
        <v>100</v>
      </c>
      <c r="G12442" s="38">
        <v>-0.06</v>
      </c>
      <c r="H12442" s="34">
        <v>0.95664448114870748</v>
      </c>
      <c r="I12442" s="35">
        <v>5.7102629207919815</v>
      </c>
      <c r="J12442" s="35">
        <v>-12.292821311854691</v>
      </c>
      <c r="K12442" s="35">
        <v>-1.9566752183954579</v>
      </c>
      <c r="L12442" s="35">
        <v>0</v>
      </c>
      <c r="M12442" s="35">
        <v>0</v>
      </c>
      <c r="N12442" s="35">
        <v>0</v>
      </c>
      <c r="O12442" s="35">
        <v>0</v>
      </c>
      <c r="P12442" s="36">
        <v>11</v>
      </c>
      <c r="Q12442" s="37">
        <v>86</v>
      </c>
      <c r="R12442" s="36">
        <v>13</v>
      </c>
      <c r="S12442" s="39">
        <f t="shared" si="435"/>
        <v>86</v>
      </c>
      <c r="T12442" s="34" t="s">
        <v>50</v>
      </c>
      <c r="U12442" s="12">
        <f>EXP((alpha+(beta/speed))+(ceta*LN(speed)))</f>
        <v>4.2921267472478035E-2</v>
      </c>
      <c r="V12442" s="8">
        <f t="shared" si="436"/>
        <v>86</v>
      </c>
    </row>
    <row r="12443" spans="1:28">
      <c r="A12443" s="34" t="s">
        <v>20</v>
      </c>
      <c r="B12443" s="34" t="s">
        <v>78</v>
      </c>
      <c r="C12443" s="5" t="s">
        <v>211</v>
      </c>
      <c r="D12443" s="35" t="s">
        <v>89</v>
      </c>
      <c r="E12443" s="36" t="s">
        <v>15</v>
      </c>
      <c r="F12443" s="37">
        <v>100</v>
      </c>
      <c r="G12443" s="38">
        <v>-0.06</v>
      </c>
      <c r="H12443" s="34">
        <v>0.9283182202893604</v>
      </c>
      <c r="I12443" s="35">
        <v>6.3445624971756818</v>
      </c>
      <c r="J12443" s="35">
        <v>0.96328901610199691</v>
      </c>
      <c r="K12443" s="35">
        <v>-0.39531147295655306</v>
      </c>
      <c r="L12443" s="35">
        <v>0</v>
      </c>
      <c r="M12443" s="35">
        <v>0</v>
      </c>
      <c r="N12443" s="35">
        <v>0</v>
      </c>
      <c r="O12443" s="35">
        <v>0</v>
      </c>
      <c r="P12443" s="36">
        <v>11</v>
      </c>
      <c r="Q12443" s="37">
        <v>86</v>
      </c>
      <c r="R12443" s="36">
        <v>0</v>
      </c>
      <c r="S12443" s="39">
        <f t="shared" si="435"/>
        <v>86</v>
      </c>
      <c r="T12443" s="34" t="s">
        <v>29</v>
      </c>
      <c r="U12443" s="12">
        <f>((alpha*(beta^speed))*(speed^ceta))</f>
        <v>4.3726081419633848E-2</v>
      </c>
      <c r="V12443" s="8">
        <f t="shared" si="436"/>
        <v>86</v>
      </c>
    </row>
    <row r="12444" spans="1:28">
      <c r="A12444" s="34" t="s">
        <v>20</v>
      </c>
      <c r="B12444" s="34" t="s">
        <v>78</v>
      </c>
      <c r="C12444" s="5" t="s">
        <v>210</v>
      </c>
      <c r="D12444" s="35" t="s">
        <v>89</v>
      </c>
      <c r="E12444" s="36" t="s">
        <v>16</v>
      </c>
      <c r="F12444" s="37">
        <v>100</v>
      </c>
      <c r="G12444" s="38">
        <v>-0.06</v>
      </c>
      <c r="H12444" s="34">
        <v>0.93107639421989363</v>
      </c>
      <c r="I12444" s="35">
        <v>-0.25168332556706968</v>
      </c>
      <c r="J12444" s="35">
        <v>11.37938903782427</v>
      </c>
      <c r="K12444" s="35">
        <v>0.33251131178797655</v>
      </c>
      <c r="L12444" s="35">
        <v>0.76999071901389171</v>
      </c>
      <c r="M12444" s="35">
        <v>8.3406047304940521E-3</v>
      </c>
      <c r="N12444" s="35">
        <v>0</v>
      </c>
      <c r="O12444" s="35">
        <v>0</v>
      </c>
      <c r="P12444" s="36">
        <v>11</v>
      </c>
      <c r="Q12444" s="37">
        <v>84</v>
      </c>
      <c r="R12444" s="36">
        <v>10</v>
      </c>
      <c r="S12444" s="39">
        <f t="shared" si="435"/>
        <v>84</v>
      </c>
      <c r="T12444" s="34" t="s">
        <v>44</v>
      </c>
      <c r="U12444" s="12">
        <f>(alpha+(beta/(1+EXP((((-1)*ceta)+(delta*LN(speed)))+(epsilon*speed)))))</f>
        <v>2.2827822088217764E-3</v>
      </c>
      <c r="V12444" s="8">
        <f t="shared" si="436"/>
        <v>84</v>
      </c>
    </row>
    <row r="12445" spans="1:28">
      <c r="A12445" s="34" t="s">
        <v>20</v>
      </c>
      <c r="B12445" s="34" t="s">
        <v>78</v>
      </c>
      <c r="C12445" s="5" t="s">
        <v>211</v>
      </c>
      <c r="D12445" s="35" t="s">
        <v>89</v>
      </c>
      <c r="E12445" s="36" t="s">
        <v>16</v>
      </c>
      <c r="F12445" s="37">
        <v>100</v>
      </c>
      <c r="G12445" s="38">
        <v>-0.06</v>
      </c>
      <c r="H12445" s="34">
        <v>0.93504964075417185</v>
      </c>
      <c r="I12445" s="35">
        <v>-1.2671942048282074</v>
      </c>
      <c r="J12445" s="35">
        <v>47.250694386595654</v>
      </c>
      <c r="K12445" s="35">
        <v>-6.9625052835958295E-2</v>
      </c>
      <c r="L12445" s="35">
        <v>0.76335135614350158</v>
      </c>
      <c r="M12445" s="35">
        <v>1.7053983400510161E-3</v>
      </c>
      <c r="N12445" s="35">
        <v>0</v>
      </c>
      <c r="O12445" s="35">
        <v>0</v>
      </c>
      <c r="P12445" s="36">
        <v>11</v>
      </c>
      <c r="Q12445" s="37">
        <v>83</v>
      </c>
      <c r="R12445" s="36">
        <v>10</v>
      </c>
      <c r="S12445" s="39">
        <f t="shared" si="435"/>
        <v>83</v>
      </c>
      <c r="T12445" s="34" t="s">
        <v>44</v>
      </c>
      <c r="U12445" s="12">
        <f>(alpha+(beta/(1+EXP((((-1)*ceta)+(delta*LN(speed)))+(epsilon*speed)))))</f>
        <v>8.8801067274504319E-3</v>
      </c>
      <c r="V12445" s="8">
        <f t="shared" si="436"/>
        <v>83</v>
      </c>
    </row>
    <row r="12446" spans="1:28">
      <c r="A12446" s="34" t="s">
        <v>20</v>
      </c>
      <c r="B12446" s="34" t="s">
        <v>78</v>
      </c>
      <c r="C12446" s="5" t="s">
        <v>210</v>
      </c>
      <c r="D12446" s="35" t="s">
        <v>89</v>
      </c>
      <c r="E12446" s="36" t="s">
        <v>14</v>
      </c>
      <c r="F12446" s="37">
        <v>100</v>
      </c>
      <c r="G12446" s="38">
        <v>-0.06</v>
      </c>
      <c r="H12446" s="34">
        <v>0.95629708571779637</v>
      </c>
      <c r="I12446" s="35">
        <v>0.24067600924273796</v>
      </c>
      <c r="J12446" s="35">
        <v>-4.5722761414925204</v>
      </c>
      <c r="K12446" s="35">
        <v>-1.2201928417647685</v>
      </c>
      <c r="L12446" s="35">
        <v>0</v>
      </c>
      <c r="M12446" s="35">
        <v>0</v>
      </c>
      <c r="N12446" s="35">
        <v>0</v>
      </c>
      <c r="O12446" s="35">
        <v>0</v>
      </c>
      <c r="P12446" s="36">
        <v>11</v>
      </c>
      <c r="Q12446" s="37">
        <v>86</v>
      </c>
      <c r="R12446" s="36">
        <v>13</v>
      </c>
      <c r="S12446" s="39">
        <f t="shared" si="435"/>
        <v>86</v>
      </c>
      <c r="T12446" s="34" t="s">
        <v>50</v>
      </c>
      <c r="U12446" s="12">
        <f>EXP((alpha+(beta/speed))+(ceta*LN(speed)))</f>
        <v>5.2598504824550368E-3</v>
      </c>
      <c r="V12446" s="8">
        <f t="shared" si="436"/>
        <v>86</v>
      </c>
      <c r="AB12446" s="41"/>
    </row>
    <row r="12447" spans="1:28">
      <c r="A12447" s="34" t="s">
        <v>20</v>
      </c>
      <c r="B12447" s="34" t="s">
        <v>78</v>
      </c>
      <c r="C12447" s="5" t="s">
        <v>211</v>
      </c>
      <c r="D12447" s="35" t="s">
        <v>89</v>
      </c>
      <c r="E12447" s="36" t="s">
        <v>14</v>
      </c>
      <c r="F12447" s="37">
        <v>100</v>
      </c>
      <c r="G12447" s="38">
        <v>-0.06</v>
      </c>
      <c r="H12447" s="34">
        <v>0.95553705815906542</v>
      </c>
      <c r="I12447" s="35">
        <v>-0.46428409726443859</v>
      </c>
      <c r="J12447" s="35">
        <v>-5.3085652578049665</v>
      </c>
      <c r="K12447" s="35">
        <v>-1.2318688221084746</v>
      </c>
      <c r="L12447" s="35">
        <v>0</v>
      </c>
      <c r="M12447" s="35">
        <v>0</v>
      </c>
      <c r="N12447" s="35">
        <v>0</v>
      </c>
      <c r="O12447" s="35">
        <v>0</v>
      </c>
      <c r="P12447" s="36">
        <v>11</v>
      </c>
      <c r="Q12447" s="37">
        <v>86</v>
      </c>
      <c r="R12447" s="36">
        <v>13</v>
      </c>
      <c r="S12447" s="39">
        <f t="shared" si="435"/>
        <v>86</v>
      </c>
      <c r="T12447" s="34" t="s">
        <v>50</v>
      </c>
      <c r="U12447" s="12">
        <f>EXP((alpha+(beta/speed))+(ceta*LN(speed)))</f>
        <v>2.4462888513915684E-3</v>
      </c>
      <c r="V12447" s="8">
        <f t="shared" si="436"/>
        <v>86</v>
      </c>
    </row>
    <row r="12448" spans="1:28">
      <c r="A12448" s="34" t="s">
        <v>20</v>
      </c>
      <c r="B12448" s="34" t="s">
        <v>78</v>
      </c>
      <c r="C12448" s="5" t="s">
        <v>210</v>
      </c>
      <c r="D12448" s="35" t="s">
        <v>89</v>
      </c>
      <c r="E12448" s="36" t="s">
        <v>18</v>
      </c>
      <c r="F12448" s="37">
        <v>100</v>
      </c>
      <c r="G12448" s="38">
        <v>-0.06</v>
      </c>
      <c r="H12448" s="34">
        <v>0.92444564071579238</v>
      </c>
      <c r="I12448" s="35">
        <v>6.8350620917681168E-2</v>
      </c>
      <c r="J12448" s="35">
        <v>0.97518427055785195</v>
      </c>
      <c r="K12448" s="35">
        <v>-0.2816497436823594</v>
      </c>
      <c r="L12448" s="35">
        <v>0</v>
      </c>
      <c r="M12448" s="35">
        <v>0</v>
      </c>
      <c r="N12448" s="35">
        <v>0</v>
      </c>
      <c r="O12448" s="35">
        <v>0</v>
      </c>
      <c r="P12448" s="36">
        <v>11</v>
      </c>
      <c r="Q12448" s="37">
        <v>86</v>
      </c>
      <c r="R12448" s="36">
        <v>0</v>
      </c>
      <c r="S12448" s="39">
        <f t="shared" si="435"/>
        <v>86</v>
      </c>
      <c r="T12448" s="34" t="s">
        <v>29</v>
      </c>
      <c r="U12448" s="12">
        <f>((alpha*(beta^speed))*(speed^ceta))</f>
        <v>2.2456734614717858E-3</v>
      </c>
      <c r="V12448" s="8">
        <f t="shared" si="436"/>
        <v>86</v>
      </c>
      <c r="AB12448" s="41"/>
    </row>
    <row r="12449" spans="1:28">
      <c r="A12449" s="34" t="s">
        <v>20</v>
      </c>
      <c r="B12449" s="34" t="s">
        <v>78</v>
      </c>
      <c r="C12449" s="5" t="s">
        <v>211</v>
      </c>
      <c r="D12449" s="35" t="s">
        <v>89</v>
      </c>
      <c r="E12449" s="36" t="s">
        <v>18</v>
      </c>
      <c r="F12449" s="37">
        <v>100</v>
      </c>
      <c r="G12449" s="38">
        <v>-0.06</v>
      </c>
      <c r="H12449" s="34">
        <v>0.80175417108941816</v>
      </c>
      <c r="I12449" s="35">
        <v>50.843122090184785</v>
      </c>
      <c r="J12449" s="35">
        <v>4.9364617955247449E-5</v>
      </c>
      <c r="K12449" s="35">
        <v>4.3535745544242168</v>
      </c>
      <c r="L12449" s="35">
        <v>0</v>
      </c>
      <c r="M12449" s="35">
        <v>0</v>
      </c>
      <c r="N12449" s="35">
        <v>0</v>
      </c>
      <c r="O12449" s="35">
        <v>0</v>
      </c>
      <c r="P12449" s="36">
        <v>11</v>
      </c>
      <c r="Q12449" s="37">
        <v>86</v>
      </c>
      <c r="R12449" s="36">
        <v>6</v>
      </c>
      <c r="S12449" s="39">
        <f t="shared" si="435"/>
        <v>86</v>
      </c>
      <c r="T12449" s="34" t="s">
        <v>37</v>
      </c>
      <c r="U12449" s="12">
        <f>(1/(alpha+(beta*(speed^ceta))))</f>
        <v>7.6368002521003423E-5</v>
      </c>
      <c r="V12449" s="8">
        <f t="shared" si="436"/>
        <v>86</v>
      </c>
      <c r="AB12449" s="41"/>
    </row>
    <row r="12450" spans="1:28">
      <c r="A12450" s="34" t="s">
        <v>20</v>
      </c>
      <c r="B12450" s="34" t="s">
        <v>78</v>
      </c>
      <c r="C12450" s="5" t="s">
        <v>210</v>
      </c>
      <c r="D12450" s="35" t="s">
        <v>89</v>
      </c>
      <c r="E12450" s="36" t="s">
        <v>17</v>
      </c>
      <c r="F12450" s="37">
        <v>100</v>
      </c>
      <c r="G12450" s="38">
        <v>-0.06</v>
      </c>
      <c r="H12450" s="34">
        <v>0.87501384651764214</v>
      </c>
      <c r="I12450" s="35">
        <v>-3.9729668880293271E-4</v>
      </c>
      <c r="J12450" s="35">
        <v>7.8919511632848868E-2</v>
      </c>
      <c r="K12450" s="35">
        <v>-5.6859271064193271</v>
      </c>
      <c r="L12450" s="35">
        <v>155.5641720869634</v>
      </c>
      <c r="M12450" s="35">
        <v>0</v>
      </c>
      <c r="N12450" s="35">
        <v>0</v>
      </c>
      <c r="O12450" s="35">
        <v>0</v>
      </c>
      <c r="P12450" s="36">
        <v>11</v>
      </c>
      <c r="Q12450" s="37">
        <v>83</v>
      </c>
      <c r="R12450" s="36">
        <v>14</v>
      </c>
      <c r="S12450" s="39">
        <f t="shared" si="435"/>
        <v>83</v>
      </c>
      <c r="T12450" s="34" t="s">
        <v>51</v>
      </c>
      <c r="U12450" s="12">
        <f>(((alpha*(speed^3))+(beta*(speed^2))+(ceta*speed))+delta)</f>
        <v>0.13965609229259712</v>
      </c>
      <c r="V12450" s="8">
        <f t="shared" si="436"/>
        <v>83</v>
      </c>
    </row>
    <row r="12451" spans="1:28">
      <c r="A12451" s="34" t="s">
        <v>20</v>
      </c>
      <c r="B12451" s="34" t="s">
        <v>78</v>
      </c>
      <c r="C12451" s="5" t="s">
        <v>211</v>
      </c>
      <c r="D12451" s="35" t="s">
        <v>89</v>
      </c>
      <c r="E12451" s="36" t="s">
        <v>17</v>
      </c>
      <c r="F12451" s="37">
        <v>100</v>
      </c>
      <c r="G12451" s="38">
        <v>-0.06</v>
      </c>
      <c r="H12451" s="34">
        <v>0.89091304833871254</v>
      </c>
      <c r="I12451" s="35">
        <v>199.94989306487577</v>
      </c>
      <c r="J12451" s="35">
        <v>0.9589578764048674</v>
      </c>
      <c r="K12451" s="35">
        <v>-8.03840554608585E-2</v>
      </c>
      <c r="L12451" s="35">
        <v>0</v>
      </c>
      <c r="M12451" s="35">
        <v>0</v>
      </c>
      <c r="N12451" s="35">
        <v>0</v>
      </c>
      <c r="O12451" s="35">
        <v>0</v>
      </c>
      <c r="P12451" s="36">
        <v>11</v>
      </c>
      <c r="Q12451" s="37">
        <v>86</v>
      </c>
      <c r="R12451" s="36">
        <v>0</v>
      </c>
      <c r="S12451" s="39">
        <f t="shared" si="435"/>
        <v>86</v>
      </c>
      <c r="T12451" s="34" t="s">
        <v>29</v>
      </c>
      <c r="U12451" s="12">
        <f>((alpha*(beta^speed))*(speed^ceta))</f>
        <v>3.803452313933068</v>
      </c>
      <c r="V12451" s="8">
        <f t="shared" si="436"/>
        <v>86</v>
      </c>
    </row>
    <row r="12452" spans="1:28">
      <c r="A12452" s="34" t="s">
        <v>20</v>
      </c>
      <c r="B12452" s="34" t="s">
        <v>78</v>
      </c>
      <c r="C12452" s="5" t="s">
        <v>210</v>
      </c>
      <c r="D12452" s="35" t="s">
        <v>89</v>
      </c>
      <c r="E12452" s="36" t="s">
        <v>15</v>
      </c>
      <c r="F12452" s="37">
        <v>0</v>
      </c>
      <c r="G12452" s="38">
        <v>-0.04</v>
      </c>
      <c r="H12452" s="34">
        <v>0.97647936297283811</v>
      </c>
      <c r="I12452" s="35">
        <v>27.332951104700648</v>
      </c>
      <c r="J12452" s="35">
        <v>1.0032229446607317</v>
      </c>
      <c r="K12452" s="35">
        <v>-1.2695143346923963</v>
      </c>
      <c r="L12452" s="35">
        <v>0</v>
      </c>
      <c r="M12452" s="35">
        <v>0</v>
      </c>
      <c r="N12452" s="35">
        <v>0</v>
      </c>
      <c r="O12452" s="35">
        <v>0</v>
      </c>
      <c r="P12452" s="36">
        <v>11</v>
      </c>
      <c r="Q12452" s="37">
        <v>86</v>
      </c>
      <c r="R12452" s="36">
        <v>0</v>
      </c>
      <c r="S12452" s="39">
        <f t="shared" si="435"/>
        <v>86</v>
      </c>
      <c r="T12452" s="34" t="s">
        <v>29</v>
      </c>
      <c r="U12452" s="12">
        <f>((alpha*(beta^speed))*(speed^ceta))</f>
        <v>0.12618108407667747</v>
      </c>
      <c r="V12452" s="8">
        <f t="shared" si="436"/>
        <v>86</v>
      </c>
    </row>
    <row r="12453" spans="1:28">
      <c r="A12453" s="34" t="s">
        <v>20</v>
      </c>
      <c r="B12453" s="34" t="s">
        <v>78</v>
      </c>
      <c r="C12453" s="5" t="s">
        <v>211</v>
      </c>
      <c r="D12453" s="35" t="s">
        <v>89</v>
      </c>
      <c r="E12453" s="36" t="s">
        <v>15</v>
      </c>
      <c r="F12453" s="37">
        <v>0</v>
      </c>
      <c r="G12453" s="38">
        <v>-0.04</v>
      </c>
      <c r="H12453" s="34">
        <v>0.97551565090484493</v>
      </c>
      <c r="I12453" s="35">
        <v>0.14716095731616013</v>
      </c>
      <c r="J12453" s="35">
        <v>8.3922665990179245E-3</v>
      </c>
      <c r="K12453" s="35">
        <v>1.4665119889087044</v>
      </c>
      <c r="L12453" s="35">
        <v>0</v>
      </c>
      <c r="M12453" s="35">
        <v>0</v>
      </c>
      <c r="N12453" s="35">
        <v>0</v>
      </c>
      <c r="O12453" s="35">
        <v>0</v>
      </c>
      <c r="P12453" s="36">
        <v>11</v>
      </c>
      <c r="Q12453" s="37">
        <v>86</v>
      </c>
      <c r="R12453" s="36">
        <v>6</v>
      </c>
      <c r="S12453" s="39">
        <f t="shared" si="435"/>
        <v>86</v>
      </c>
      <c r="T12453" s="34" t="s">
        <v>37</v>
      </c>
      <c r="U12453" s="12">
        <f>(1/(alpha+(beta*(speed^ceta))))</f>
        <v>0.16912575284243272</v>
      </c>
      <c r="V12453" s="8">
        <f t="shared" si="436"/>
        <v>86</v>
      </c>
    </row>
    <row r="12454" spans="1:28">
      <c r="A12454" s="34" t="s">
        <v>20</v>
      </c>
      <c r="B12454" s="34" t="s">
        <v>78</v>
      </c>
      <c r="C12454" s="5" t="s">
        <v>210</v>
      </c>
      <c r="D12454" s="35" t="s">
        <v>89</v>
      </c>
      <c r="E12454" s="36" t="s">
        <v>16</v>
      </c>
      <c r="F12454" s="37">
        <v>0</v>
      </c>
      <c r="G12454" s="38">
        <v>-0.04</v>
      </c>
      <c r="H12454" s="34">
        <v>0.96497427291132176</v>
      </c>
      <c r="I12454" s="35">
        <v>-0.30009063010921611</v>
      </c>
      <c r="J12454" s="35">
        <v>31.130505516779134</v>
      </c>
      <c r="K12454" s="35">
        <v>-0.22793361708655763</v>
      </c>
      <c r="L12454" s="35">
        <v>0.87458944637416447</v>
      </c>
      <c r="M12454" s="35">
        <v>7.2413788214265983E-4</v>
      </c>
      <c r="N12454" s="35">
        <v>0</v>
      </c>
      <c r="O12454" s="35">
        <v>0</v>
      </c>
      <c r="P12454" s="36">
        <v>11</v>
      </c>
      <c r="Q12454" s="37">
        <v>86</v>
      </c>
      <c r="R12454" s="36">
        <v>10</v>
      </c>
      <c r="S12454" s="39">
        <f t="shared" si="435"/>
        <v>86</v>
      </c>
      <c r="T12454" s="34" t="s">
        <v>44</v>
      </c>
      <c r="U12454" s="12">
        <f>(alpha+(beta/(1+EXP((((-1)*ceta)+(delta*LN(speed)))+(epsilon*speed)))))</f>
        <v>0.16624955925552115</v>
      </c>
      <c r="V12454" s="8">
        <f t="shared" si="436"/>
        <v>86</v>
      </c>
    </row>
    <row r="12455" spans="1:28">
      <c r="A12455" s="34" t="s">
        <v>20</v>
      </c>
      <c r="B12455" s="34" t="s">
        <v>78</v>
      </c>
      <c r="C12455" s="5" t="s">
        <v>211</v>
      </c>
      <c r="D12455" s="35" t="s">
        <v>89</v>
      </c>
      <c r="E12455" s="36" t="s">
        <v>16</v>
      </c>
      <c r="F12455" s="37">
        <v>0</v>
      </c>
      <c r="G12455" s="38">
        <v>-0.04</v>
      </c>
      <c r="H12455" s="34">
        <v>0.96026993423212448</v>
      </c>
      <c r="I12455" s="35">
        <v>47.808009675681433</v>
      </c>
      <c r="J12455" s="35">
        <v>0.9876391444922874</v>
      </c>
      <c r="K12455" s="35">
        <v>-0.75003197918505915</v>
      </c>
      <c r="L12455" s="35">
        <v>0</v>
      </c>
      <c r="M12455" s="35">
        <v>0</v>
      </c>
      <c r="N12455" s="35">
        <v>0</v>
      </c>
      <c r="O12455" s="35">
        <v>0</v>
      </c>
      <c r="P12455" s="36">
        <v>11</v>
      </c>
      <c r="Q12455" s="37">
        <v>86</v>
      </c>
      <c r="R12455" s="36">
        <v>0</v>
      </c>
      <c r="S12455" s="39">
        <f t="shared" si="435"/>
        <v>86</v>
      </c>
      <c r="T12455" s="34" t="s">
        <v>29</v>
      </c>
      <c r="U12455" s="12">
        <f>((alpha*(beta^speed))*(speed^ceta))</f>
        <v>0.58078888674123164</v>
      </c>
      <c r="V12455" s="8">
        <f t="shared" si="436"/>
        <v>86</v>
      </c>
    </row>
    <row r="12456" spans="1:28">
      <c r="A12456" s="34" t="s">
        <v>20</v>
      </c>
      <c r="B12456" s="34" t="s">
        <v>78</v>
      </c>
      <c r="C12456" s="5" t="s">
        <v>210</v>
      </c>
      <c r="D12456" s="35" t="s">
        <v>89</v>
      </c>
      <c r="E12456" s="36" t="s">
        <v>14</v>
      </c>
      <c r="F12456" s="37">
        <v>0</v>
      </c>
      <c r="G12456" s="38">
        <v>-0.04</v>
      </c>
      <c r="H12456" s="34">
        <v>0.95515119245023927</v>
      </c>
      <c r="I12456" s="35">
        <v>1.1367329022252164</v>
      </c>
      <c r="J12456" s="35">
        <v>1.0122957129872552</v>
      </c>
      <c r="K12456" s="35">
        <v>-1.2545315468286313</v>
      </c>
      <c r="L12456" s="35">
        <v>0</v>
      </c>
      <c r="M12456" s="35">
        <v>0</v>
      </c>
      <c r="N12456" s="35">
        <v>0</v>
      </c>
      <c r="O12456" s="35">
        <v>0</v>
      </c>
      <c r="P12456" s="36">
        <v>11</v>
      </c>
      <c r="Q12456" s="37">
        <v>86</v>
      </c>
      <c r="R12456" s="36">
        <v>0</v>
      </c>
      <c r="S12456" s="39">
        <f t="shared" si="435"/>
        <v>86</v>
      </c>
      <c r="T12456" s="34" t="s">
        <v>29</v>
      </c>
      <c r="U12456" s="12">
        <f>((alpha*(beta^speed))*(speed^ceta))</f>
        <v>1.2167610343095218E-2</v>
      </c>
      <c r="V12456" s="8">
        <f t="shared" si="436"/>
        <v>86</v>
      </c>
      <c r="AB12456" s="41"/>
    </row>
    <row r="12457" spans="1:28">
      <c r="A12457" s="34" t="s">
        <v>20</v>
      </c>
      <c r="B12457" s="34" t="s">
        <v>78</v>
      </c>
      <c r="C12457" s="5" t="s">
        <v>211</v>
      </c>
      <c r="D12457" s="35" t="s">
        <v>89</v>
      </c>
      <c r="E12457" s="36" t="s">
        <v>14</v>
      </c>
      <c r="F12457" s="37">
        <v>0</v>
      </c>
      <c r="G12457" s="38">
        <v>-0.04</v>
      </c>
      <c r="H12457" s="34">
        <v>0.95680749303508705</v>
      </c>
      <c r="I12457" s="35">
        <v>0.38756709792513516</v>
      </c>
      <c r="J12457" s="35">
        <v>1.0084453855594375</v>
      </c>
      <c r="K12457" s="35">
        <v>-1.1206024170325439</v>
      </c>
      <c r="L12457" s="35">
        <v>0</v>
      </c>
      <c r="M12457" s="35">
        <v>0</v>
      </c>
      <c r="N12457" s="35">
        <v>0</v>
      </c>
      <c r="O12457" s="35">
        <v>0</v>
      </c>
      <c r="P12457" s="36">
        <v>11</v>
      </c>
      <c r="Q12457" s="37">
        <v>86</v>
      </c>
      <c r="R12457" s="36">
        <v>0</v>
      </c>
      <c r="S12457" s="39">
        <f t="shared" si="435"/>
        <v>86</v>
      </c>
      <c r="T12457" s="34" t="s">
        <v>29</v>
      </c>
      <c r="U12457" s="12">
        <f>((alpha*(beta^speed))*(speed^ceta))</f>
        <v>5.4281045627290348E-3</v>
      </c>
      <c r="V12457" s="8">
        <f t="shared" si="436"/>
        <v>86</v>
      </c>
      <c r="AB12457" s="41"/>
    </row>
    <row r="12458" spans="1:28">
      <c r="A12458" s="34" t="s">
        <v>20</v>
      </c>
      <c r="B12458" s="34" t="s">
        <v>78</v>
      </c>
      <c r="C12458" s="5" t="s">
        <v>210</v>
      </c>
      <c r="D12458" s="35" t="s">
        <v>89</v>
      </c>
      <c r="E12458" s="36" t="s">
        <v>18</v>
      </c>
      <c r="F12458" s="37">
        <v>0</v>
      </c>
      <c r="G12458" s="38">
        <v>-0.04</v>
      </c>
      <c r="H12458" s="34">
        <v>0.95219451860843096</v>
      </c>
      <c r="I12458" s="35">
        <v>-1.6853155162647576E-7</v>
      </c>
      <c r="J12458" s="35">
        <v>3.0309378767112636E-5</v>
      </c>
      <c r="K12458" s="35">
        <v>-1.9030146979637189E-3</v>
      </c>
      <c r="L12458" s="35">
        <v>4.9262169242849728E-2</v>
      </c>
      <c r="M12458" s="35">
        <v>0</v>
      </c>
      <c r="N12458" s="35">
        <v>0</v>
      </c>
      <c r="O12458" s="35">
        <v>0</v>
      </c>
      <c r="P12458" s="36">
        <v>11</v>
      </c>
      <c r="Q12458" s="37">
        <v>86</v>
      </c>
      <c r="R12458" s="36">
        <v>14</v>
      </c>
      <c r="S12458" s="39">
        <f t="shared" si="435"/>
        <v>86</v>
      </c>
      <c r="T12458" s="34" t="s">
        <v>51</v>
      </c>
      <c r="U12458" s="12">
        <f>(((alpha*(speed^3))+(beta*(speed^2))+(ceta*speed))+delta)</f>
        <v>2.5755659782053034E-3</v>
      </c>
      <c r="V12458" s="8">
        <f t="shared" si="436"/>
        <v>86</v>
      </c>
      <c r="AB12458" s="41"/>
    </row>
    <row r="12459" spans="1:28">
      <c r="A12459" s="34" t="s">
        <v>20</v>
      </c>
      <c r="B12459" s="34" t="s">
        <v>78</v>
      </c>
      <c r="C12459" s="5" t="s">
        <v>211</v>
      </c>
      <c r="D12459" s="35" t="s">
        <v>89</v>
      </c>
      <c r="E12459" s="36" t="s">
        <v>18</v>
      </c>
      <c r="F12459" s="37">
        <v>0</v>
      </c>
      <c r="G12459" s="38">
        <v>-0.04</v>
      </c>
      <c r="H12459" s="34">
        <v>0.87345154637793621</v>
      </c>
      <c r="I12459" s="35">
        <v>31.343994808964549</v>
      </c>
      <c r="J12459" s="35">
        <v>8.2192488030214067E-4</v>
      </c>
      <c r="K12459" s="35">
        <v>3.3673195697172997</v>
      </c>
      <c r="L12459" s="35">
        <v>0</v>
      </c>
      <c r="M12459" s="35">
        <v>0</v>
      </c>
      <c r="N12459" s="35">
        <v>0</v>
      </c>
      <c r="O12459" s="35">
        <v>0</v>
      </c>
      <c r="P12459" s="36">
        <v>11</v>
      </c>
      <c r="Q12459" s="37">
        <v>86</v>
      </c>
      <c r="R12459" s="36">
        <v>6</v>
      </c>
      <c r="S12459" s="39">
        <f t="shared" si="435"/>
        <v>86</v>
      </c>
      <c r="T12459" s="34" t="s">
        <v>37</v>
      </c>
      <c r="U12459" s="12">
        <f>(1/(alpha+(beta*(speed^ceta))))</f>
        <v>3.681734508524377E-4</v>
      </c>
      <c r="V12459" s="8">
        <f t="shared" si="436"/>
        <v>86</v>
      </c>
      <c r="AB12459" s="41"/>
    </row>
    <row r="12460" spans="1:28">
      <c r="A12460" s="34" t="s">
        <v>20</v>
      </c>
      <c r="B12460" s="34" t="s">
        <v>78</v>
      </c>
      <c r="C12460" s="5" t="s">
        <v>210</v>
      </c>
      <c r="D12460" s="35" t="s">
        <v>89</v>
      </c>
      <c r="E12460" s="36" t="s">
        <v>17</v>
      </c>
      <c r="F12460" s="37">
        <v>0</v>
      </c>
      <c r="G12460" s="38">
        <v>-0.04</v>
      </c>
      <c r="H12460" s="34">
        <v>0.93078898733231208</v>
      </c>
      <c r="I12460" s="35">
        <v>-1.0588027047150636E-3</v>
      </c>
      <c r="J12460" s="35">
        <v>0.18200586248648579</v>
      </c>
      <c r="K12460" s="35">
        <v>-10.801632408311386</v>
      </c>
      <c r="L12460" s="35">
        <v>259.3539050926513</v>
      </c>
      <c r="M12460" s="35">
        <v>0</v>
      </c>
      <c r="N12460" s="35">
        <v>0</v>
      </c>
      <c r="O12460" s="35">
        <v>0</v>
      </c>
      <c r="P12460" s="36">
        <v>11</v>
      </c>
      <c r="Q12460" s="37">
        <v>86</v>
      </c>
      <c r="R12460" s="36">
        <v>14</v>
      </c>
      <c r="S12460" s="39">
        <f t="shared" si="435"/>
        <v>86</v>
      </c>
      <c r="T12460" s="34" t="s">
        <v>51</v>
      </c>
      <c r="U12460" s="12">
        <f>(((alpha*(speed^3))+(beta*(speed^2))+(ceta*speed))+delta)</f>
        <v>3.0710637776763861</v>
      </c>
      <c r="V12460" s="8">
        <f t="shared" si="436"/>
        <v>86</v>
      </c>
    </row>
    <row r="12461" spans="1:28">
      <c r="A12461" s="34" t="s">
        <v>20</v>
      </c>
      <c r="B12461" s="34" t="s">
        <v>78</v>
      </c>
      <c r="C12461" s="5" t="s">
        <v>211</v>
      </c>
      <c r="D12461" s="35" t="s">
        <v>89</v>
      </c>
      <c r="E12461" s="36" t="s">
        <v>17</v>
      </c>
      <c r="F12461" s="37">
        <v>0</v>
      </c>
      <c r="G12461" s="38">
        <v>-0.04</v>
      </c>
      <c r="H12461" s="34">
        <v>0.93916090936649432</v>
      </c>
      <c r="I12461" s="35">
        <v>-1.0802868658083195E-3</v>
      </c>
      <c r="J12461" s="35">
        <v>0.18583346227395584</v>
      </c>
      <c r="K12461" s="35">
        <v>-10.985552146779559</v>
      </c>
      <c r="L12461" s="35">
        <v>259.72588804322595</v>
      </c>
      <c r="M12461" s="35">
        <v>0</v>
      </c>
      <c r="N12461" s="35">
        <v>0</v>
      </c>
      <c r="O12461" s="35">
        <v>0</v>
      </c>
      <c r="P12461" s="36">
        <v>11</v>
      </c>
      <c r="Q12461" s="37">
        <v>86</v>
      </c>
      <c r="R12461" s="36">
        <v>14</v>
      </c>
      <c r="S12461" s="39">
        <f t="shared" si="435"/>
        <v>86</v>
      </c>
      <c r="T12461" s="34" t="s">
        <v>51</v>
      </c>
      <c r="U12461" s="12">
        <f>(((alpha*(speed^3))+(beta*(speed^2))+(ceta*speed))+delta)</f>
        <v>2.2697476797847003</v>
      </c>
      <c r="V12461" s="8">
        <f t="shared" si="436"/>
        <v>86</v>
      </c>
    </row>
    <row r="12462" spans="1:28">
      <c r="A12462" s="34" t="s">
        <v>20</v>
      </c>
      <c r="B12462" s="34" t="s">
        <v>78</v>
      </c>
      <c r="C12462" s="5" t="s">
        <v>210</v>
      </c>
      <c r="D12462" s="35" t="s">
        <v>89</v>
      </c>
      <c r="E12462" s="36" t="s">
        <v>15</v>
      </c>
      <c r="F12462" s="37">
        <v>50</v>
      </c>
      <c r="G12462" s="38">
        <v>-0.04</v>
      </c>
      <c r="H12462" s="34">
        <v>0.96744823175144901</v>
      </c>
      <c r="I12462" s="35">
        <v>6.6623482099678027E-2</v>
      </c>
      <c r="J12462" s="35">
        <v>1.7064178500003022</v>
      </c>
      <c r="K12462" s="35">
        <v>6.34060646519427</v>
      </c>
      <c r="L12462" s="35">
        <v>2.4226080178199845</v>
      </c>
      <c r="M12462" s="35">
        <v>-1.1340615480472023E-2</v>
      </c>
      <c r="N12462" s="35">
        <v>0</v>
      </c>
      <c r="O12462" s="35">
        <v>0</v>
      </c>
      <c r="P12462" s="36">
        <v>11</v>
      </c>
      <c r="Q12462" s="37">
        <v>86</v>
      </c>
      <c r="R12462" s="36">
        <v>10</v>
      </c>
      <c r="S12462" s="39">
        <f t="shared" si="435"/>
        <v>86</v>
      </c>
      <c r="T12462" s="34" t="s">
        <v>44</v>
      </c>
      <c r="U12462" s="12">
        <f>(alpha+(beta/(1+EXP((((-1)*ceta)+(delta*LN(speed)))+(epsilon*speed)))))</f>
        <v>0.11785877010744703</v>
      </c>
      <c r="V12462" s="8">
        <f t="shared" si="436"/>
        <v>86</v>
      </c>
    </row>
    <row r="12463" spans="1:28">
      <c r="A12463" s="34" t="s">
        <v>20</v>
      </c>
      <c r="B12463" s="34" t="s">
        <v>78</v>
      </c>
      <c r="C12463" s="5" t="s">
        <v>211</v>
      </c>
      <c r="D12463" s="35" t="s">
        <v>89</v>
      </c>
      <c r="E12463" s="36" t="s">
        <v>15</v>
      </c>
      <c r="F12463" s="37">
        <v>50</v>
      </c>
      <c r="G12463" s="38">
        <v>-0.04</v>
      </c>
      <c r="H12463" s="34">
        <v>0.95865462267075741</v>
      </c>
      <c r="I12463" s="35">
        <v>-0.23794492892239352</v>
      </c>
      <c r="J12463" s="35">
        <v>10.369679068658629</v>
      </c>
      <c r="K12463" s="35">
        <v>1.5444741567780553</v>
      </c>
      <c r="L12463" s="35">
        <v>1.120591604445393</v>
      </c>
      <c r="M12463" s="35">
        <v>-8.4469533983681832E-4</v>
      </c>
      <c r="N12463" s="35">
        <v>0</v>
      </c>
      <c r="O12463" s="35">
        <v>0</v>
      </c>
      <c r="P12463" s="36">
        <v>11</v>
      </c>
      <c r="Q12463" s="37">
        <v>86</v>
      </c>
      <c r="R12463" s="36">
        <v>10</v>
      </c>
      <c r="S12463" s="39">
        <f t="shared" si="435"/>
        <v>86</v>
      </c>
      <c r="T12463" s="34" t="s">
        <v>44</v>
      </c>
      <c r="U12463" s="12">
        <f>(alpha+(beta/(1+EXP((((-1)*ceta)+(delta*LN(speed)))+(epsilon*speed)))))</f>
        <v>0.10534971958325509</v>
      </c>
      <c r="V12463" s="8">
        <f t="shared" si="436"/>
        <v>86</v>
      </c>
    </row>
    <row r="12464" spans="1:28">
      <c r="A12464" s="34" t="s">
        <v>20</v>
      </c>
      <c r="B12464" s="34" t="s">
        <v>78</v>
      </c>
      <c r="C12464" s="5" t="s">
        <v>210</v>
      </c>
      <c r="D12464" s="35" t="s">
        <v>89</v>
      </c>
      <c r="E12464" s="36" t="s">
        <v>16</v>
      </c>
      <c r="F12464" s="37">
        <v>50</v>
      </c>
      <c r="G12464" s="38">
        <v>-0.04</v>
      </c>
      <c r="H12464" s="34">
        <v>0.95136229378466786</v>
      </c>
      <c r="I12464" s="35">
        <v>-0.50778391556313718</v>
      </c>
      <c r="J12464" s="35">
        <v>18.772331038706266</v>
      </c>
      <c r="K12464" s="35">
        <v>0.143420163008322</v>
      </c>
      <c r="L12464" s="35">
        <v>0.77085553260959705</v>
      </c>
      <c r="M12464" s="35">
        <v>1.1363060524092286E-3</v>
      </c>
      <c r="N12464" s="35">
        <v>0</v>
      </c>
      <c r="O12464" s="35">
        <v>0</v>
      </c>
      <c r="P12464" s="36">
        <v>11</v>
      </c>
      <c r="Q12464" s="37">
        <v>86</v>
      </c>
      <c r="R12464" s="36">
        <v>10</v>
      </c>
      <c r="S12464" s="39">
        <f t="shared" si="435"/>
        <v>86</v>
      </c>
      <c r="T12464" s="34" t="s">
        <v>44</v>
      </c>
      <c r="U12464" s="12">
        <f>(alpha+(beta/(1+EXP((((-1)*ceta)+(delta*LN(speed)))+(epsilon*speed)))))</f>
        <v>0.10558055538336808</v>
      </c>
      <c r="V12464" s="8">
        <f t="shared" si="436"/>
        <v>86</v>
      </c>
    </row>
    <row r="12465" spans="1:28">
      <c r="A12465" s="34" t="s">
        <v>20</v>
      </c>
      <c r="B12465" s="34" t="s">
        <v>78</v>
      </c>
      <c r="C12465" s="5" t="s">
        <v>211</v>
      </c>
      <c r="D12465" s="35" t="s">
        <v>89</v>
      </c>
      <c r="E12465" s="36" t="s">
        <v>16</v>
      </c>
      <c r="F12465" s="37">
        <v>50</v>
      </c>
      <c r="G12465" s="38">
        <v>-0.04</v>
      </c>
      <c r="H12465" s="34">
        <v>0.94590163412960648</v>
      </c>
      <c r="I12465" s="35">
        <v>-1.4993184397049772</v>
      </c>
      <c r="J12465" s="35">
        <v>52.762785575092259</v>
      </c>
      <c r="K12465" s="35">
        <v>6.7625721517636822E-2</v>
      </c>
      <c r="L12465" s="35">
        <v>0.7357247192431513</v>
      </c>
      <c r="M12465" s="35">
        <v>1.3103710591752882E-3</v>
      </c>
      <c r="N12465" s="35">
        <v>0</v>
      </c>
      <c r="O12465" s="35">
        <v>0</v>
      </c>
      <c r="P12465" s="36">
        <v>11</v>
      </c>
      <c r="Q12465" s="37">
        <v>86</v>
      </c>
      <c r="R12465" s="36">
        <v>10</v>
      </c>
      <c r="S12465" s="39">
        <f t="shared" si="435"/>
        <v>86</v>
      </c>
      <c r="T12465" s="34" t="s">
        <v>44</v>
      </c>
      <c r="U12465" s="12">
        <f>(alpha+(beta/(1+EXP((((-1)*ceta)+(delta*LN(speed)))+(epsilon*speed)))))</f>
        <v>0.3376744297701042</v>
      </c>
      <c r="V12465" s="8">
        <f t="shared" si="436"/>
        <v>86</v>
      </c>
    </row>
    <row r="12466" spans="1:28">
      <c r="A12466" s="34" t="s">
        <v>20</v>
      </c>
      <c r="B12466" s="34" t="s">
        <v>78</v>
      </c>
      <c r="C12466" s="5" t="s">
        <v>210</v>
      </c>
      <c r="D12466" s="35" t="s">
        <v>89</v>
      </c>
      <c r="E12466" s="36" t="s">
        <v>14</v>
      </c>
      <c r="F12466" s="37">
        <v>50</v>
      </c>
      <c r="G12466" s="38">
        <v>-0.04</v>
      </c>
      <c r="H12466" s="34">
        <v>0.95327354778380891</v>
      </c>
      <c r="I12466" s="35">
        <v>0.22079241939774208</v>
      </c>
      <c r="J12466" s="35">
        <v>1.5542044425784305</v>
      </c>
      <c r="K12466" s="35">
        <v>-2.9207694708673071E-3</v>
      </c>
      <c r="L12466" s="35">
        <v>0</v>
      </c>
      <c r="M12466" s="35">
        <v>0</v>
      </c>
      <c r="N12466" s="35">
        <v>0</v>
      </c>
      <c r="O12466" s="35">
        <v>0</v>
      </c>
      <c r="P12466" s="36">
        <v>11</v>
      </c>
      <c r="Q12466" s="37">
        <v>86</v>
      </c>
      <c r="R12466" s="36">
        <v>5</v>
      </c>
      <c r="S12466" s="39">
        <f t="shared" si="435"/>
        <v>86</v>
      </c>
      <c r="T12466" s="34" t="s">
        <v>36</v>
      </c>
      <c r="U12466" s="12">
        <f>(1/(((ceta*(speed^2))+(beta*speed))+alpha))</f>
        <v>8.9062768328688827E-3</v>
      </c>
      <c r="V12466" s="8">
        <f t="shared" si="436"/>
        <v>86</v>
      </c>
      <c r="AB12466" s="41"/>
    </row>
    <row r="12467" spans="1:28">
      <c r="A12467" s="34" t="s">
        <v>20</v>
      </c>
      <c r="B12467" s="34" t="s">
        <v>78</v>
      </c>
      <c r="C12467" s="5" t="s">
        <v>211</v>
      </c>
      <c r="D12467" s="35" t="s">
        <v>89</v>
      </c>
      <c r="E12467" s="36" t="s">
        <v>14</v>
      </c>
      <c r="F12467" s="37">
        <v>50</v>
      </c>
      <c r="G12467" s="38">
        <v>-0.04</v>
      </c>
      <c r="H12467" s="34">
        <v>0.95287556057673306</v>
      </c>
      <c r="I12467" s="35">
        <v>3.2687497975706425</v>
      </c>
      <c r="J12467" s="35">
        <v>3.1626096221661468</v>
      </c>
      <c r="K12467" s="35">
        <v>-4.7716423346726294E-3</v>
      </c>
      <c r="L12467" s="35">
        <v>0</v>
      </c>
      <c r="M12467" s="35">
        <v>0</v>
      </c>
      <c r="N12467" s="35">
        <v>0</v>
      </c>
      <c r="O12467" s="35">
        <v>0</v>
      </c>
      <c r="P12467" s="36">
        <v>11</v>
      </c>
      <c r="Q12467" s="37">
        <v>86</v>
      </c>
      <c r="R12467" s="36">
        <v>5</v>
      </c>
      <c r="S12467" s="39">
        <f t="shared" si="435"/>
        <v>86</v>
      </c>
      <c r="T12467" s="34" t="s">
        <v>36</v>
      </c>
      <c r="U12467" s="12">
        <f>(1/(((ceta*(speed^2))+(beta*speed))+alpha))</f>
        <v>4.1673245726739474E-3</v>
      </c>
      <c r="V12467" s="8">
        <f t="shared" si="436"/>
        <v>86</v>
      </c>
      <c r="AB12467" s="41"/>
    </row>
    <row r="12468" spans="1:28">
      <c r="A12468" s="34" t="s">
        <v>20</v>
      </c>
      <c r="B12468" s="34" t="s">
        <v>78</v>
      </c>
      <c r="C12468" s="5" t="s">
        <v>210</v>
      </c>
      <c r="D12468" s="35" t="s">
        <v>89</v>
      </c>
      <c r="E12468" s="36" t="s">
        <v>18</v>
      </c>
      <c r="F12468" s="37">
        <v>50</v>
      </c>
      <c r="G12468" s="38">
        <v>-0.04</v>
      </c>
      <c r="H12468" s="34">
        <v>0.94156975907443741</v>
      </c>
      <c r="I12468" s="35">
        <v>-1.5626284267870956E-7</v>
      </c>
      <c r="J12468" s="35">
        <v>2.8385287782141996E-5</v>
      </c>
      <c r="K12468" s="35">
        <v>-1.8409552971728426E-3</v>
      </c>
      <c r="L12468" s="35">
        <v>4.9469068289250587E-2</v>
      </c>
      <c r="M12468" s="35">
        <v>0</v>
      </c>
      <c r="N12468" s="35">
        <v>0</v>
      </c>
      <c r="O12468" s="35">
        <v>0</v>
      </c>
      <c r="P12468" s="36">
        <v>11</v>
      </c>
      <c r="Q12468" s="37">
        <v>86</v>
      </c>
      <c r="R12468" s="36">
        <v>14</v>
      </c>
      <c r="S12468" s="39">
        <f t="shared" si="435"/>
        <v>86</v>
      </c>
      <c r="T12468" s="34" t="s">
        <v>51</v>
      </c>
      <c r="U12468" s="12">
        <f>(((alpha*(speed^3))+(beta*(speed^2))+(ceta*speed))+delta)</f>
        <v>1.6925825062590327E-3</v>
      </c>
      <c r="V12468" s="8">
        <f t="shared" si="436"/>
        <v>86</v>
      </c>
      <c r="AB12468" s="41"/>
    </row>
    <row r="12469" spans="1:28">
      <c r="A12469" s="34" t="s">
        <v>20</v>
      </c>
      <c r="B12469" s="34" t="s">
        <v>78</v>
      </c>
      <c r="C12469" s="5" t="s">
        <v>211</v>
      </c>
      <c r="D12469" s="35" t="s">
        <v>89</v>
      </c>
      <c r="E12469" s="36" t="s">
        <v>18</v>
      </c>
      <c r="F12469" s="37">
        <v>50</v>
      </c>
      <c r="G12469" s="38">
        <v>-0.04</v>
      </c>
      <c r="H12469" s="34">
        <v>0.87135553290443291</v>
      </c>
      <c r="I12469" s="35">
        <v>31.96186949940423</v>
      </c>
      <c r="J12469" s="35">
        <v>1.5658484964281531E-4</v>
      </c>
      <c r="K12469" s="35">
        <v>3.8478342076685181</v>
      </c>
      <c r="L12469" s="35">
        <v>0</v>
      </c>
      <c r="M12469" s="35">
        <v>0</v>
      </c>
      <c r="N12469" s="35">
        <v>0</v>
      </c>
      <c r="O12469" s="35">
        <v>0</v>
      </c>
      <c r="P12469" s="36">
        <v>11</v>
      </c>
      <c r="Q12469" s="37">
        <v>86</v>
      </c>
      <c r="R12469" s="36">
        <v>6</v>
      </c>
      <c r="S12469" s="39">
        <f t="shared" si="435"/>
        <v>86</v>
      </c>
      <c r="T12469" s="34" t="s">
        <v>37</v>
      </c>
      <c r="U12469" s="12">
        <f>(1/(alpha+(beta*(speed^ceta))))</f>
        <v>2.2826577679868574E-4</v>
      </c>
      <c r="V12469" s="8">
        <f t="shared" si="436"/>
        <v>86</v>
      </c>
    </row>
    <row r="12470" spans="1:28">
      <c r="A12470" s="34" t="s">
        <v>20</v>
      </c>
      <c r="B12470" s="34" t="s">
        <v>78</v>
      </c>
      <c r="C12470" s="5" t="s">
        <v>210</v>
      </c>
      <c r="D12470" s="35" t="s">
        <v>89</v>
      </c>
      <c r="E12470" s="36" t="s">
        <v>17</v>
      </c>
      <c r="F12470" s="37">
        <v>50</v>
      </c>
      <c r="G12470" s="38">
        <v>-0.04</v>
      </c>
      <c r="H12470" s="34">
        <v>0.90970834527157984</v>
      </c>
      <c r="I12470" s="35">
        <v>-9.0371275338913676E-4</v>
      </c>
      <c r="J12470" s="35">
        <v>0.1558396891558077</v>
      </c>
      <c r="K12470" s="35">
        <v>-9.5821662540064132</v>
      </c>
      <c r="L12470" s="35">
        <v>243.12706337951852</v>
      </c>
      <c r="M12470" s="35">
        <v>0</v>
      </c>
      <c r="N12470" s="35">
        <v>0</v>
      </c>
      <c r="O12470" s="35">
        <v>0</v>
      </c>
      <c r="P12470" s="36">
        <v>11</v>
      </c>
      <c r="Q12470" s="37">
        <v>84</v>
      </c>
      <c r="R12470" s="36">
        <v>14</v>
      </c>
      <c r="S12470" s="39">
        <f t="shared" si="435"/>
        <v>84</v>
      </c>
      <c r="T12470" s="34" t="s">
        <v>51</v>
      </c>
      <c r="U12470" s="12">
        <f>(((alpha*(speed^3))+(beta*(speed^2))+(ceta*speed))+delta)</f>
        <v>2.1957809416040845</v>
      </c>
      <c r="V12470" s="8">
        <f t="shared" si="436"/>
        <v>84</v>
      </c>
    </row>
    <row r="12471" spans="1:28">
      <c r="A12471" s="34" t="s">
        <v>20</v>
      </c>
      <c r="B12471" s="34" t="s">
        <v>78</v>
      </c>
      <c r="C12471" s="5" t="s">
        <v>211</v>
      </c>
      <c r="D12471" s="35" t="s">
        <v>89</v>
      </c>
      <c r="E12471" s="36" t="s">
        <v>17</v>
      </c>
      <c r="F12471" s="37">
        <v>50</v>
      </c>
      <c r="G12471" s="38">
        <v>-0.04</v>
      </c>
      <c r="H12471" s="34">
        <v>0.9179047662676002</v>
      </c>
      <c r="I12471" s="35">
        <v>-9.1658338647953718E-4</v>
      </c>
      <c r="J12471" s="35">
        <v>0.15813179004463901</v>
      </c>
      <c r="K12471" s="35">
        <v>-9.6671642204231123</v>
      </c>
      <c r="L12471" s="35">
        <v>241.32089572832749</v>
      </c>
      <c r="M12471" s="35">
        <v>0</v>
      </c>
      <c r="N12471" s="35">
        <v>0</v>
      </c>
      <c r="O12471" s="35">
        <v>0</v>
      </c>
      <c r="P12471" s="36">
        <v>11</v>
      </c>
      <c r="Q12471" s="37">
        <v>84</v>
      </c>
      <c r="R12471" s="36">
        <v>14</v>
      </c>
      <c r="S12471" s="39">
        <f t="shared" si="435"/>
        <v>84</v>
      </c>
      <c r="T12471" s="34" t="s">
        <v>51</v>
      </c>
      <c r="U12471" s="12">
        <f>(((alpha*(speed^3))+(beta*(speed^2))+(ceta*speed))+delta)</f>
        <v>1.7943722677912035</v>
      </c>
      <c r="V12471" s="8">
        <f t="shared" si="436"/>
        <v>84</v>
      </c>
    </row>
    <row r="12472" spans="1:28">
      <c r="A12472" s="34" t="s">
        <v>20</v>
      </c>
      <c r="B12472" s="34" t="s">
        <v>78</v>
      </c>
      <c r="C12472" s="5" t="s">
        <v>210</v>
      </c>
      <c r="D12472" s="35" t="s">
        <v>89</v>
      </c>
      <c r="E12472" s="36" t="s">
        <v>15</v>
      </c>
      <c r="F12472" s="37">
        <v>100</v>
      </c>
      <c r="G12472" s="38">
        <v>-0.04</v>
      </c>
      <c r="H12472" s="34">
        <v>0.95778019277056226</v>
      </c>
      <c r="I12472" s="35">
        <v>4.5974450828184175</v>
      </c>
      <c r="J12472" s="35">
        <v>-7.4986900342608793</v>
      </c>
      <c r="K12472" s="35">
        <v>-1.5681922060790274</v>
      </c>
      <c r="L12472" s="35">
        <v>0</v>
      </c>
      <c r="M12472" s="35">
        <v>0</v>
      </c>
      <c r="N12472" s="35">
        <v>0</v>
      </c>
      <c r="O12472" s="35">
        <v>0</v>
      </c>
      <c r="P12472" s="36">
        <v>11</v>
      </c>
      <c r="Q12472" s="37">
        <v>86</v>
      </c>
      <c r="R12472" s="36">
        <v>13</v>
      </c>
      <c r="S12472" s="39">
        <f t="shared" si="435"/>
        <v>86</v>
      </c>
      <c r="T12472" s="34" t="s">
        <v>50</v>
      </c>
      <c r="U12472" s="12">
        <f>EXP((alpha+(beta/speed))+(ceta*LN(speed)))</f>
        <v>8.4161163898043553E-2</v>
      </c>
      <c r="V12472" s="8">
        <f t="shared" si="436"/>
        <v>86</v>
      </c>
    </row>
    <row r="12473" spans="1:28">
      <c r="A12473" s="34" t="s">
        <v>20</v>
      </c>
      <c r="B12473" s="34" t="s">
        <v>78</v>
      </c>
      <c r="C12473" s="5" t="s">
        <v>211</v>
      </c>
      <c r="D12473" s="35" t="s">
        <v>89</v>
      </c>
      <c r="E12473" s="36" t="s">
        <v>15</v>
      </c>
      <c r="F12473" s="37">
        <v>100</v>
      </c>
      <c r="G12473" s="38">
        <v>-0.04</v>
      </c>
      <c r="H12473" s="34">
        <v>0.94184484041588801</v>
      </c>
      <c r="I12473" s="35">
        <v>-0.39582169893112651</v>
      </c>
      <c r="J12473" s="35">
        <v>17.432425966502493</v>
      </c>
      <c r="K12473" s="35">
        <v>0.45242505370081049</v>
      </c>
      <c r="L12473" s="35">
        <v>0.89324235879225311</v>
      </c>
      <c r="M12473" s="35">
        <v>6.0060944213981857E-4</v>
      </c>
      <c r="N12473" s="35">
        <v>0</v>
      </c>
      <c r="O12473" s="35">
        <v>0</v>
      </c>
      <c r="P12473" s="36">
        <v>11</v>
      </c>
      <c r="Q12473" s="37">
        <v>86</v>
      </c>
      <c r="R12473" s="36">
        <v>10</v>
      </c>
      <c r="S12473" s="39">
        <f t="shared" si="435"/>
        <v>86</v>
      </c>
      <c r="T12473" s="34" t="s">
        <v>44</v>
      </c>
      <c r="U12473" s="12">
        <f>(alpha+(beta/(1+EXP((((-1)*ceta)+(delta*LN(speed)))+(epsilon*speed)))))</f>
        <v>7.7843524819013965E-2</v>
      </c>
      <c r="V12473" s="8">
        <f t="shared" si="436"/>
        <v>86</v>
      </c>
    </row>
    <row r="12474" spans="1:28">
      <c r="A12474" s="34" t="s">
        <v>20</v>
      </c>
      <c r="B12474" s="34" t="s">
        <v>78</v>
      </c>
      <c r="C12474" s="5" t="s">
        <v>210</v>
      </c>
      <c r="D12474" s="35" t="s">
        <v>89</v>
      </c>
      <c r="E12474" s="36" t="s">
        <v>16</v>
      </c>
      <c r="F12474" s="37">
        <v>100</v>
      </c>
      <c r="G12474" s="38">
        <v>-0.04</v>
      </c>
      <c r="H12474" s="34">
        <v>0.93748745190080618</v>
      </c>
      <c r="I12474" s="35">
        <v>-0.71685941311525325</v>
      </c>
      <c r="J12474" s="35">
        <v>18.414269809271435</v>
      </c>
      <c r="K12474" s="35">
        <v>-9.7357655665452764E-3</v>
      </c>
      <c r="L12474" s="35">
        <v>0.66439382567399585</v>
      </c>
      <c r="M12474" s="35">
        <v>1.5843629304091551E-3</v>
      </c>
      <c r="N12474" s="35">
        <v>0</v>
      </c>
      <c r="O12474" s="35">
        <v>0</v>
      </c>
      <c r="P12474" s="36">
        <v>11</v>
      </c>
      <c r="Q12474" s="37">
        <v>86</v>
      </c>
      <c r="R12474" s="36">
        <v>10</v>
      </c>
      <c r="S12474" s="39">
        <f t="shared" si="435"/>
        <v>86</v>
      </c>
      <c r="T12474" s="34" t="s">
        <v>44</v>
      </c>
      <c r="U12474" s="12">
        <f>(alpha+(beta/(1+EXP((((-1)*ceta)+(delta*LN(speed)))+(epsilon*speed)))))</f>
        <v>7.2813584623861338E-2</v>
      </c>
      <c r="V12474" s="8">
        <f t="shared" si="436"/>
        <v>86</v>
      </c>
    </row>
    <row r="12475" spans="1:28">
      <c r="A12475" s="34" t="s">
        <v>20</v>
      </c>
      <c r="B12475" s="34" t="s">
        <v>78</v>
      </c>
      <c r="C12475" s="5" t="s">
        <v>211</v>
      </c>
      <c r="D12475" s="35" t="s">
        <v>89</v>
      </c>
      <c r="E12475" s="36" t="s">
        <v>16</v>
      </c>
      <c r="F12475" s="37">
        <v>100</v>
      </c>
      <c r="G12475" s="38">
        <v>-0.04</v>
      </c>
      <c r="H12475" s="34">
        <v>0.93327699600320302</v>
      </c>
      <c r="I12475" s="35">
        <v>-2.1344805462617864</v>
      </c>
      <c r="J12475" s="35">
        <v>49.579170879082675</v>
      </c>
      <c r="K12475" s="35">
        <v>-2.1849410433604895E-2</v>
      </c>
      <c r="L12475" s="35">
        <v>0.6338125275490889</v>
      </c>
      <c r="M12475" s="35">
        <v>1.7181952066317773E-3</v>
      </c>
      <c r="N12475" s="35">
        <v>0</v>
      </c>
      <c r="O12475" s="35">
        <v>0</v>
      </c>
      <c r="P12475" s="36">
        <v>11</v>
      </c>
      <c r="Q12475" s="37">
        <v>86</v>
      </c>
      <c r="R12475" s="36">
        <v>10</v>
      </c>
      <c r="S12475" s="39">
        <f t="shared" si="435"/>
        <v>86</v>
      </c>
      <c r="T12475" s="34" t="s">
        <v>44</v>
      </c>
      <c r="U12475" s="12">
        <f>(alpha+(beta/(1+EXP((((-1)*ceta)+(delta*LN(speed)))+(epsilon*speed)))))</f>
        <v>0.23295467013188054</v>
      </c>
      <c r="V12475" s="8">
        <f t="shared" si="436"/>
        <v>86</v>
      </c>
    </row>
    <row r="12476" spans="1:28">
      <c r="A12476" s="34" t="s">
        <v>20</v>
      </c>
      <c r="B12476" s="34" t="s">
        <v>78</v>
      </c>
      <c r="C12476" s="5" t="s">
        <v>210</v>
      </c>
      <c r="D12476" s="35" t="s">
        <v>89</v>
      </c>
      <c r="E12476" s="36" t="s">
        <v>14</v>
      </c>
      <c r="F12476" s="37">
        <v>100</v>
      </c>
      <c r="G12476" s="38">
        <v>-0.04</v>
      </c>
      <c r="H12476" s="34">
        <v>0.94344310323728831</v>
      </c>
      <c r="I12476" s="35">
        <v>-0.14884206019479806</v>
      </c>
      <c r="J12476" s="35">
        <v>-2.4546406243470131</v>
      </c>
      <c r="K12476" s="35">
        <v>-1.0462920830959512</v>
      </c>
      <c r="L12476" s="35">
        <v>0</v>
      </c>
      <c r="M12476" s="35">
        <v>0</v>
      </c>
      <c r="N12476" s="35">
        <v>0</v>
      </c>
      <c r="O12476" s="35">
        <v>0</v>
      </c>
      <c r="P12476" s="36">
        <v>11</v>
      </c>
      <c r="Q12476" s="37">
        <v>86</v>
      </c>
      <c r="R12476" s="36">
        <v>13</v>
      </c>
      <c r="S12476" s="39">
        <f t="shared" si="435"/>
        <v>86</v>
      </c>
      <c r="T12476" s="34" t="s">
        <v>50</v>
      </c>
      <c r="U12476" s="12">
        <f>EXP((alpha+(beta/speed))+(ceta*LN(speed)))</f>
        <v>7.9234171770022829E-3</v>
      </c>
      <c r="V12476" s="8">
        <f t="shared" si="436"/>
        <v>86</v>
      </c>
      <c r="AB12476" s="41"/>
    </row>
    <row r="12477" spans="1:28">
      <c r="A12477" s="34" t="s">
        <v>20</v>
      </c>
      <c r="B12477" s="34" t="s">
        <v>78</v>
      </c>
      <c r="C12477" s="5" t="s">
        <v>211</v>
      </c>
      <c r="D12477" s="35" t="s">
        <v>89</v>
      </c>
      <c r="E12477" s="36" t="s">
        <v>14</v>
      </c>
      <c r="F12477" s="37">
        <v>100</v>
      </c>
      <c r="G12477" s="38">
        <v>-0.04</v>
      </c>
      <c r="H12477" s="34">
        <v>0.94453362894556137</v>
      </c>
      <c r="I12477" s="35">
        <v>-1.503830900506597E-7</v>
      </c>
      <c r="J12477" s="35">
        <v>2.7212659137529015E-5</v>
      </c>
      <c r="K12477" s="35">
        <v>-1.6529032121752603E-3</v>
      </c>
      <c r="L12477" s="35">
        <v>3.9460193783388109E-2</v>
      </c>
      <c r="M12477" s="35">
        <v>0</v>
      </c>
      <c r="N12477" s="35">
        <v>0</v>
      </c>
      <c r="O12477" s="35">
        <v>0</v>
      </c>
      <c r="P12477" s="36">
        <v>11</v>
      </c>
      <c r="Q12477" s="37">
        <v>86</v>
      </c>
      <c r="R12477" s="36">
        <v>14</v>
      </c>
      <c r="S12477" s="39">
        <f t="shared" si="435"/>
        <v>86</v>
      </c>
      <c r="T12477" s="34" t="s">
        <v>51</v>
      </c>
      <c r="U12477" s="12">
        <f>(((alpha*(speed^3))+(beta*(speed^2))+(ceta*speed))+delta)</f>
        <v>2.9232777922179043E-3</v>
      </c>
      <c r="V12477" s="8">
        <f t="shared" si="436"/>
        <v>86</v>
      </c>
      <c r="AB12477" s="41"/>
    </row>
    <row r="12478" spans="1:28">
      <c r="A12478" s="34" t="s">
        <v>20</v>
      </c>
      <c r="B12478" s="34" t="s">
        <v>78</v>
      </c>
      <c r="C12478" s="5" t="s">
        <v>210</v>
      </c>
      <c r="D12478" s="35" t="s">
        <v>89</v>
      </c>
      <c r="E12478" s="36" t="s">
        <v>18</v>
      </c>
      <c r="F12478" s="37">
        <v>100</v>
      </c>
      <c r="G12478" s="38">
        <v>-0.04</v>
      </c>
      <c r="H12478" s="34">
        <v>0.93334382839414587</v>
      </c>
      <c r="I12478" s="35">
        <v>-1.5025976693890407E-7</v>
      </c>
      <c r="J12478" s="35">
        <v>2.7570317069379218E-5</v>
      </c>
      <c r="K12478" s="35">
        <v>-1.8302961585990008E-3</v>
      </c>
      <c r="L12478" s="35">
        <v>5.0387108182753396E-2</v>
      </c>
      <c r="M12478" s="35">
        <v>0</v>
      </c>
      <c r="N12478" s="35">
        <v>0</v>
      </c>
      <c r="O12478" s="35">
        <v>0</v>
      </c>
      <c r="P12478" s="36">
        <v>11</v>
      </c>
      <c r="Q12478" s="37">
        <v>86</v>
      </c>
      <c r="R12478" s="36">
        <v>14</v>
      </c>
      <c r="S12478" s="39">
        <f t="shared" si="435"/>
        <v>86</v>
      </c>
      <c r="T12478" s="34" t="s">
        <v>51</v>
      </c>
      <c r="U12478" s="12">
        <f>(((alpha*(speed^3))+(beta*(speed^2))+(ceta*speed))+delta)</f>
        <v>1.3180772682764436E-3</v>
      </c>
      <c r="V12478" s="8">
        <f t="shared" si="436"/>
        <v>86</v>
      </c>
      <c r="AB12478" s="41"/>
    </row>
    <row r="12479" spans="1:28">
      <c r="A12479" s="34" t="s">
        <v>20</v>
      </c>
      <c r="B12479" s="34" t="s">
        <v>78</v>
      </c>
      <c r="C12479" s="5" t="s">
        <v>211</v>
      </c>
      <c r="D12479" s="35" t="s">
        <v>89</v>
      </c>
      <c r="E12479" s="36" t="s">
        <v>18</v>
      </c>
      <c r="F12479" s="37">
        <v>100</v>
      </c>
      <c r="G12479" s="38">
        <v>-0.04</v>
      </c>
      <c r="H12479" s="34">
        <v>0.86156999680249691</v>
      </c>
      <c r="I12479" s="35">
        <v>31.324134741280616</v>
      </c>
      <c r="J12479" s="35">
        <v>8.3977998549650775E-5</v>
      </c>
      <c r="K12479" s="35">
        <v>4.0034544973775841</v>
      </c>
      <c r="L12479" s="35">
        <v>0</v>
      </c>
      <c r="M12479" s="35">
        <v>0</v>
      </c>
      <c r="N12479" s="35">
        <v>0</v>
      </c>
      <c r="O12479" s="35">
        <v>0</v>
      </c>
      <c r="P12479" s="36">
        <v>11</v>
      </c>
      <c r="Q12479" s="37">
        <v>86</v>
      </c>
      <c r="R12479" s="36">
        <v>6</v>
      </c>
      <c r="S12479" s="39">
        <f t="shared" si="435"/>
        <v>86</v>
      </c>
      <c r="T12479" s="34" t="s">
        <v>37</v>
      </c>
      <c r="U12479" s="12">
        <f>(1/(alpha+(beta*(speed^ceta))))</f>
        <v>2.1293716888538022E-4</v>
      </c>
      <c r="V12479" s="8">
        <f t="shared" si="436"/>
        <v>86</v>
      </c>
      <c r="AB12479" s="41"/>
    </row>
    <row r="12480" spans="1:28">
      <c r="A12480" s="34" t="s">
        <v>20</v>
      </c>
      <c r="B12480" s="34" t="s">
        <v>78</v>
      </c>
      <c r="C12480" s="5" t="s">
        <v>210</v>
      </c>
      <c r="D12480" s="35" t="s">
        <v>89</v>
      </c>
      <c r="E12480" s="36" t="s">
        <v>17</v>
      </c>
      <c r="F12480" s="37">
        <v>100</v>
      </c>
      <c r="G12480" s="38">
        <v>-0.04</v>
      </c>
      <c r="H12480" s="34">
        <v>0.88825866007084053</v>
      </c>
      <c r="I12480" s="35">
        <v>-7.866271992297729E-4</v>
      </c>
      <c r="J12480" s="35">
        <v>0.13709564439936048</v>
      </c>
      <c r="K12480" s="35">
        <v>-8.7709452768139915</v>
      </c>
      <c r="L12480" s="35">
        <v>235.58046038580608</v>
      </c>
      <c r="M12480" s="35">
        <v>0</v>
      </c>
      <c r="N12480" s="35">
        <v>0</v>
      </c>
      <c r="O12480" s="35">
        <v>0</v>
      </c>
      <c r="P12480" s="36">
        <v>11</v>
      </c>
      <c r="Q12480" s="37">
        <v>83</v>
      </c>
      <c r="R12480" s="36">
        <v>14</v>
      </c>
      <c r="S12480" s="39">
        <f t="shared" si="435"/>
        <v>83</v>
      </c>
      <c r="T12480" s="34" t="s">
        <v>51</v>
      </c>
      <c r="U12480" s="12">
        <f>(((alpha*(speed^3))+(beta*(speed^2))+(ceta*speed))+delta)</f>
        <v>2.2606903114449324</v>
      </c>
      <c r="V12480" s="8">
        <f t="shared" si="436"/>
        <v>83</v>
      </c>
    </row>
    <row r="12481" spans="1:28">
      <c r="A12481" s="34" t="s">
        <v>20</v>
      </c>
      <c r="B12481" s="34" t="s">
        <v>78</v>
      </c>
      <c r="C12481" s="5" t="s">
        <v>211</v>
      </c>
      <c r="D12481" s="35" t="s">
        <v>89</v>
      </c>
      <c r="E12481" s="36" t="s">
        <v>17</v>
      </c>
      <c r="F12481" s="37">
        <v>100</v>
      </c>
      <c r="G12481" s="38">
        <v>-0.04</v>
      </c>
      <c r="H12481" s="34">
        <v>0.89562230341547033</v>
      </c>
      <c r="I12481" s="35">
        <v>-7.9348513426759934E-4</v>
      </c>
      <c r="J12481" s="35">
        <v>0.13821498452647937</v>
      </c>
      <c r="K12481" s="35">
        <v>-8.7779621492159823</v>
      </c>
      <c r="L12481" s="35">
        <v>232.07675241146606</v>
      </c>
      <c r="M12481" s="35">
        <v>0</v>
      </c>
      <c r="N12481" s="35">
        <v>0</v>
      </c>
      <c r="O12481" s="35">
        <v>0</v>
      </c>
      <c r="P12481" s="36">
        <v>11</v>
      </c>
      <c r="Q12481" s="37">
        <v>83</v>
      </c>
      <c r="R12481" s="36">
        <v>14</v>
      </c>
      <c r="S12481" s="39">
        <f t="shared" si="435"/>
        <v>83</v>
      </c>
      <c r="T12481" s="34" t="s">
        <v>51</v>
      </c>
      <c r="U12481" s="12">
        <f>(((alpha*(speed^3))+(beta*(speed^2))+(ceta*speed))+delta)</f>
        <v>1.9644379619881818</v>
      </c>
      <c r="V12481" s="8">
        <f t="shared" si="436"/>
        <v>83</v>
      </c>
    </row>
    <row r="12482" spans="1:28">
      <c r="A12482" s="34" t="s">
        <v>20</v>
      </c>
      <c r="B12482" s="34" t="s">
        <v>78</v>
      </c>
      <c r="C12482" s="5" t="s">
        <v>210</v>
      </c>
      <c r="D12482" s="35" t="s">
        <v>89</v>
      </c>
      <c r="E12482" s="36" t="s">
        <v>15</v>
      </c>
      <c r="F12482" s="37">
        <v>0</v>
      </c>
      <c r="G12482" s="38">
        <v>-0.02</v>
      </c>
      <c r="H12482" s="34">
        <v>0.99459896489631927</v>
      </c>
      <c r="I12482" s="35">
        <v>18.986500987740715</v>
      </c>
      <c r="J12482" s="35">
        <v>1.0077630872186714</v>
      </c>
      <c r="K12482" s="35">
        <v>-1.0671921551352201</v>
      </c>
      <c r="L12482" s="35">
        <v>0</v>
      </c>
      <c r="M12482" s="35">
        <v>0</v>
      </c>
      <c r="N12482" s="35">
        <v>0</v>
      </c>
      <c r="O12482" s="35">
        <v>0</v>
      </c>
      <c r="P12482" s="36">
        <v>11</v>
      </c>
      <c r="Q12482" s="37">
        <v>86</v>
      </c>
      <c r="R12482" s="36">
        <v>0</v>
      </c>
      <c r="S12482" s="39">
        <f t="shared" ref="S12482:S12545" si="437">V12482</f>
        <v>86</v>
      </c>
      <c r="T12482" s="34" t="s">
        <v>29</v>
      </c>
      <c r="U12482" s="12">
        <f>((alpha*(beta^speed))*(speed^ceta))</f>
        <v>0.31826566476844309</v>
      </c>
      <c r="V12482" s="8">
        <f t="shared" ref="V12482:V12545" si="438">IF($V$1&lt;P12482,P12482,IF($V$1&gt;Q12482,Q12482,$V$1))</f>
        <v>86</v>
      </c>
    </row>
    <row r="12483" spans="1:28">
      <c r="A12483" s="34" t="s">
        <v>20</v>
      </c>
      <c r="B12483" s="34" t="s">
        <v>78</v>
      </c>
      <c r="C12483" s="5" t="s">
        <v>211</v>
      </c>
      <c r="D12483" s="35" t="s">
        <v>89</v>
      </c>
      <c r="E12483" s="36" t="s">
        <v>15</v>
      </c>
      <c r="F12483" s="37">
        <v>0</v>
      </c>
      <c r="G12483" s="38">
        <v>-0.02</v>
      </c>
      <c r="H12483" s="34">
        <v>0.9892136458314349</v>
      </c>
      <c r="I12483" s="35">
        <v>32.980956229371927</v>
      </c>
      <c r="J12483" s="35">
        <v>1.003496673611296</v>
      </c>
      <c r="K12483" s="35">
        <v>-1.0138731761519502</v>
      </c>
      <c r="L12483" s="35">
        <v>0</v>
      </c>
      <c r="M12483" s="35">
        <v>0</v>
      </c>
      <c r="N12483" s="35">
        <v>0</v>
      </c>
      <c r="O12483" s="35">
        <v>0</v>
      </c>
      <c r="P12483" s="36">
        <v>11</v>
      </c>
      <c r="Q12483" s="37">
        <v>86</v>
      </c>
      <c r="R12483" s="36">
        <v>0</v>
      </c>
      <c r="S12483" s="39">
        <f t="shared" si="437"/>
        <v>86</v>
      </c>
      <c r="T12483" s="34" t="s">
        <v>29</v>
      </c>
      <c r="U12483" s="12">
        <f>((alpha*(beta^speed))*(speed^ceta))</f>
        <v>0.48674080462017616</v>
      </c>
      <c r="V12483" s="8">
        <f t="shared" si="438"/>
        <v>86</v>
      </c>
    </row>
    <row r="12484" spans="1:28">
      <c r="A12484" s="34" t="s">
        <v>20</v>
      </c>
      <c r="B12484" s="34" t="s">
        <v>78</v>
      </c>
      <c r="C12484" s="5" t="s">
        <v>210</v>
      </c>
      <c r="D12484" s="35" t="s">
        <v>89</v>
      </c>
      <c r="E12484" s="36" t="s">
        <v>16</v>
      </c>
      <c r="F12484" s="37">
        <v>0</v>
      </c>
      <c r="G12484" s="38">
        <v>-0.02</v>
      </c>
      <c r="H12484" s="34">
        <v>0.9797597755936821</v>
      </c>
      <c r="I12484" s="35">
        <v>0.231061564658573</v>
      </c>
      <c r="J12484" s="35">
        <v>22.187856125896214</v>
      </c>
      <c r="K12484" s="35">
        <v>0.44536040696950391</v>
      </c>
      <c r="L12484" s="35">
        <v>0.96021278417821365</v>
      </c>
      <c r="M12484" s="35">
        <v>2.5177230357867461E-4</v>
      </c>
      <c r="N12484" s="35">
        <v>0</v>
      </c>
      <c r="O12484" s="35">
        <v>0</v>
      </c>
      <c r="P12484" s="36">
        <v>11</v>
      </c>
      <c r="Q12484" s="37">
        <v>86</v>
      </c>
      <c r="R12484" s="36">
        <v>10</v>
      </c>
      <c r="S12484" s="39">
        <f t="shared" si="437"/>
        <v>86</v>
      </c>
      <c r="T12484" s="34" t="s">
        <v>44</v>
      </c>
      <c r="U12484" s="12">
        <f>(alpha+(beta/(1+EXP((((-1)*ceta)+(delta*LN(speed)))+(epsilon*speed)))))</f>
        <v>0.69183279935645159</v>
      </c>
      <c r="V12484" s="8">
        <f t="shared" si="438"/>
        <v>86</v>
      </c>
    </row>
    <row r="12485" spans="1:28">
      <c r="A12485" s="34" t="s">
        <v>20</v>
      </c>
      <c r="B12485" s="34" t="s">
        <v>78</v>
      </c>
      <c r="C12485" s="5" t="s">
        <v>211</v>
      </c>
      <c r="D12485" s="35" t="s">
        <v>89</v>
      </c>
      <c r="E12485" s="36" t="s">
        <v>16</v>
      </c>
      <c r="F12485" s="37">
        <v>0</v>
      </c>
      <c r="G12485" s="38">
        <v>-0.02</v>
      </c>
      <c r="H12485" s="34">
        <v>0.98581937480151505</v>
      </c>
      <c r="I12485" s="35">
        <v>0.93860147772908364</v>
      </c>
      <c r="J12485" s="35">
        <v>21.90251559348464</v>
      </c>
      <c r="K12485" s="35">
        <v>2.250925461171549</v>
      </c>
      <c r="L12485" s="35">
        <v>1.1833296642655202</v>
      </c>
      <c r="M12485" s="35">
        <v>-7.4937266213509154E-4</v>
      </c>
      <c r="N12485" s="35">
        <v>0</v>
      </c>
      <c r="O12485" s="35">
        <v>0</v>
      </c>
      <c r="P12485" s="36">
        <v>11</v>
      </c>
      <c r="Q12485" s="37">
        <v>86</v>
      </c>
      <c r="R12485" s="36">
        <v>10</v>
      </c>
      <c r="S12485" s="39">
        <f t="shared" si="437"/>
        <v>86</v>
      </c>
      <c r="T12485" s="34" t="s">
        <v>44</v>
      </c>
      <c r="U12485" s="12">
        <f>(alpha+(beta/(1+EXP((((-1)*ceta)+(delta*LN(speed)))+(epsilon*speed)))))</f>
        <v>2.0221843442502676</v>
      </c>
      <c r="V12485" s="8">
        <f t="shared" si="438"/>
        <v>86</v>
      </c>
    </row>
    <row r="12486" spans="1:28">
      <c r="A12486" s="34" t="s">
        <v>20</v>
      </c>
      <c r="B12486" s="34" t="s">
        <v>78</v>
      </c>
      <c r="C12486" s="5" t="s">
        <v>210</v>
      </c>
      <c r="D12486" s="35" t="s">
        <v>89</v>
      </c>
      <c r="E12486" s="36" t="s">
        <v>14</v>
      </c>
      <c r="F12486" s="37">
        <v>0</v>
      </c>
      <c r="G12486" s="38">
        <v>-0.02</v>
      </c>
      <c r="H12486" s="34">
        <v>0.93807012140445467</v>
      </c>
      <c r="I12486" s="35">
        <v>-2.7895771319988E-7</v>
      </c>
      <c r="J12486" s="35">
        <v>6.0483725160245644E-5</v>
      </c>
      <c r="K12486" s="35">
        <v>-3.973496806688355E-3</v>
      </c>
      <c r="L12486" s="35">
        <v>0.10588987659196399</v>
      </c>
      <c r="M12486" s="35">
        <v>0</v>
      </c>
      <c r="N12486" s="35">
        <v>0</v>
      </c>
      <c r="O12486" s="35">
        <v>0</v>
      </c>
      <c r="P12486" s="36">
        <v>11</v>
      </c>
      <c r="Q12486" s="37">
        <v>86</v>
      </c>
      <c r="R12486" s="36">
        <v>14</v>
      </c>
      <c r="S12486" s="39">
        <f t="shared" si="437"/>
        <v>86</v>
      </c>
      <c r="T12486" s="34" t="s">
        <v>51</v>
      </c>
      <c r="U12486" s="12">
        <f>(((alpha*(speed^3))+(beta*(speed^2))+(ceta*speed))+delta)</f>
        <v>3.4074055274879347E-2</v>
      </c>
      <c r="V12486" s="8">
        <f t="shared" si="438"/>
        <v>86</v>
      </c>
      <c r="AB12486" s="41"/>
    </row>
    <row r="12487" spans="1:28">
      <c r="A12487" s="34" t="s">
        <v>20</v>
      </c>
      <c r="B12487" s="34" t="s">
        <v>78</v>
      </c>
      <c r="C12487" s="5" t="s">
        <v>211</v>
      </c>
      <c r="D12487" s="35" t="s">
        <v>89</v>
      </c>
      <c r="E12487" s="36" t="s">
        <v>14</v>
      </c>
      <c r="F12487" s="37">
        <v>0</v>
      </c>
      <c r="G12487" s="38">
        <v>-0.02</v>
      </c>
      <c r="H12487" s="34">
        <v>0.96109601059161098</v>
      </c>
      <c r="I12487" s="35">
        <v>-1.0382749743219712E-7</v>
      </c>
      <c r="J12487" s="35">
        <v>2.3607151262113064E-5</v>
      </c>
      <c r="K12487" s="35">
        <v>-1.6316960185342652E-3</v>
      </c>
      <c r="L12487" s="35">
        <v>4.7021743409098954E-2</v>
      </c>
      <c r="M12487" s="35">
        <v>0</v>
      </c>
      <c r="N12487" s="35">
        <v>0</v>
      </c>
      <c r="O12487" s="35">
        <v>0</v>
      </c>
      <c r="P12487" s="36">
        <v>11</v>
      </c>
      <c r="Q12487" s="37">
        <v>86</v>
      </c>
      <c r="R12487" s="36">
        <v>14</v>
      </c>
      <c r="S12487" s="39">
        <f t="shared" si="437"/>
        <v>86</v>
      </c>
      <c r="T12487" s="34" t="s">
        <v>51</v>
      </c>
      <c r="U12487" s="12">
        <f>(((alpha*(speed^3))+(beta*(speed^2))+(ceta*speed))+delta)</f>
        <v>1.5254273843006802E-2</v>
      </c>
      <c r="V12487" s="8">
        <f t="shared" si="438"/>
        <v>86</v>
      </c>
      <c r="AB12487" s="41"/>
    </row>
    <row r="12488" spans="1:28">
      <c r="A12488" s="34" t="s">
        <v>20</v>
      </c>
      <c r="B12488" s="34" t="s">
        <v>78</v>
      </c>
      <c r="C12488" s="5" t="s">
        <v>210</v>
      </c>
      <c r="D12488" s="35" t="s">
        <v>89</v>
      </c>
      <c r="E12488" s="36" t="s">
        <v>18</v>
      </c>
      <c r="F12488" s="37">
        <v>0</v>
      </c>
      <c r="G12488" s="38">
        <v>-0.02</v>
      </c>
      <c r="H12488" s="34">
        <v>0.93726015597030332</v>
      </c>
      <c r="I12488" s="35">
        <v>5.4282112376867238</v>
      </c>
      <c r="J12488" s="35">
        <v>1.8400527223364671</v>
      </c>
      <c r="K12488" s="35">
        <v>-1.2921914407277453E-2</v>
      </c>
      <c r="L12488" s="35">
        <v>0</v>
      </c>
      <c r="M12488" s="35">
        <v>0</v>
      </c>
      <c r="N12488" s="35">
        <v>0</v>
      </c>
      <c r="O12488" s="35">
        <v>0</v>
      </c>
      <c r="P12488" s="36">
        <v>11</v>
      </c>
      <c r="Q12488" s="37">
        <v>86</v>
      </c>
      <c r="R12488" s="36">
        <v>5</v>
      </c>
      <c r="S12488" s="39">
        <f t="shared" si="437"/>
        <v>86</v>
      </c>
      <c r="T12488" s="34" t="s">
        <v>36</v>
      </c>
      <c r="U12488" s="12">
        <f>(1/(((ceta*(speed^2))+(beta*speed))+alpha))</f>
        <v>1.468379912778902E-2</v>
      </c>
      <c r="V12488" s="8">
        <f t="shared" si="438"/>
        <v>86</v>
      </c>
    </row>
    <row r="12489" spans="1:28">
      <c r="A12489" s="34" t="s">
        <v>20</v>
      </c>
      <c r="B12489" s="34" t="s">
        <v>78</v>
      </c>
      <c r="C12489" s="5" t="s">
        <v>211</v>
      </c>
      <c r="D12489" s="35" t="s">
        <v>89</v>
      </c>
      <c r="E12489" s="36" t="s">
        <v>18</v>
      </c>
      <c r="F12489" s="37">
        <v>0</v>
      </c>
      <c r="G12489" s="38">
        <v>-0.02</v>
      </c>
      <c r="H12489" s="34">
        <v>0.8645231531833657</v>
      </c>
      <c r="I12489" s="35">
        <v>3.154151583121938</v>
      </c>
      <c r="J12489" s="35">
        <v>1.8743106071216467</v>
      </c>
      <c r="K12489" s="35">
        <v>-4.9130736068183235E-3</v>
      </c>
      <c r="L12489" s="35">
        <v>0</v>
      </c>
      <c r="M12489" s="35">
        <v>0</v>
      </c>
      <c r="N12489" s="35">
        <v>0</v>
      </c>
      <c r="O12489" s="35">
        <v>0</v>
      </c>
      <c r="P12489" s="36">
        <v>11</v>
      </c>
      <c r="Q12489" s="37">
        <v>86</v>
      </c>
      <c r="R12489" s="36">
        <v>5</v>
      </c>
      <c r="S12489" s="39">
        <f t="shared" si="437"/>
        <v>86</v>
      </c>
      <c r="T12489" s="34" t="s">
        <v>36</v>
      </c>
      <c r="U12489" s="12">
        <f>(1/(((ceta*(speed^2))+(beta*speed))+alpha))</f>
        <v>7.8120257002105295E-3</v>
      </c>
      <c r="V12489" s="8">
        <f t="shared" si="438"/>
        <v>86</v>
      </c>
    </row>
    <row r="12490" spans="1:28">
      <c r="A12490" s="34" t="s">
        <v>20</v>
      </c>
      <c r="B12490" s="34" t="s">
        <v>78</v>
      </c>
      <c r="C12490" s="5" t="s">
        <v>210</v>
      </c>
      <c r="D12490" s="35" t="s">
        <v>89</v>
      </c>
      <c r="E12490" s="36" t="s">
        <v>17</v>
      </c>
      <c r="F12490" s="37">
        <v>0</v>
      </c>
      <c r="G12490" s="38">
        <v>-0.02</v>
      </c>
      <c r="H12490" s="34">
        <v>0.92331958169589645</v>
      </c>
      <c r="I12490" s="35">
        <v>1356.2618504991995</v>
      </c>
      <c r="J12490" s="35">
        <v>1.0080882224405654</v>
      </c>
      <c r="K12490" s="35">
        <v>-0.77808298213302374</v>
      </c>
      <c r="L12490" s="35">
        <v>0</v>
      </c>
      <c r="M12490" s="35">
        <v>0</v>
      </c>
      <c r="N12490" s="35">
        <v>0</v>
      </c>
      <c r="O12490" s="35">
        <v>0</v>
      </c>
      <c r="P12490" s="36">
        <v>11</v>
      </c>
      <c r="Q12490" s="37">
        <v>86</v>
      </c>
      <c r="R12490" s="36">
        <v>0</v>
      </c>
      <c r="S12490" s="39">
        <f t="shared" si="437"/>
        <v>86</v>
      </c>
      <c r="T12490" s="34" t="s">
        <v>29</v>
      </c>
      <c r="U12490" s="12">
        <f>((alpha*(beta^speed))*(speed^ceta))</f>
        <v>84.72620181246883</v>
      </c>
      <c r="V12490" s="8">
        <f t="shared" si="438"/>
        <v>86</v>
      </c>
    </row>
    <row r="12491" spans="1:28">
      <c r="A12491" s="34" t="s">
        <v>20</v>
      </c>
      <c r="B12491" s="34" t="s">
        <v>78</v>
      </c>
      <c r="C12491" s="5" t="s">
        <v>211</v>
      </c>
      <c r="D12491" s="35" t="s">
        <v>89</v>
      </c>
      <c r="E12491" s="36" t="s">
        <v>17</v>
      </c>
      <c r="F12491" s="37">
        <v>0</v>
      </c>
      <c r="G12491" s="38">
        <v>-0.02</v>
      </c>
      <c r="H12491" s="34">
        <v>0.93528229887679915</v>
      </c>
      <c r="I12491" s="35">
        <v>1354.7254219992794</v>
      </c>
      <c r="J12491" s="35">
        <v>1.0077490866631995</v>
      </c>
      <c r="K12491" s="35">
        <v>-0.78416378333508574</v>
      </c>
      <c r="L12491" s="35">
        <v>0</v>
      </c>
      <c r="M12491" s="35">
        <v>0</v>
      </c>
      <c r="N12491" s="35">
        <v>0</v>
      </c>
      <c r="O12491" s="35">
        <v>0</v>
      </c>
      <c r="P12491" s="36">
        <v>11</v>
      </c>
      <c r="Q12491" s="37">
        <v>86</v>
      </c>
      <c r="R12491" s="36">
        <v>0</v>
      </c>
      <c r="S12491" s="39">
        <f t="shared" si="437"/>
        <v>86</v>
      </c>
      <c r="T12491" s="34" t="s">
        <v>29</v>
      </c>
      <c r="U12491" s="12">
        <f>((alpha*(beta^speed))*(speed^ceta))</f>
        <v>80.019382007932975</v>
      </c>
      <c r="V12491" s="8">
        <f t="shared" si="438"/>
        <v>86</v>
      </c>
    </row>
    <row r="12492" spans="1:28">
      <c r="A12492" s="34" t="s">
        <v>20</v>
      </c>
      <c r="B12492" s="34" t="s">
        <v>78</v>
      </c>
      <c r="C12492" s="5" t="s">
        <v>210</v>
      </c>
      <c r="D12492" s="35" t="s">
        <v>89</v>
      </c>
      <c r="E12492" s="36" t="s">
        <v>15</v>
      </c>
      <c r="F12492" s="37">
        <v>50</v>
      </c>
      <c r="G12492" s="38">
        <v>-0.02</v>
      </c>
      <c r="H12492" s="34">
        <v>0.99292529512419381</v>
      </c>
      <c r="I12492" s="35">
        <v>0.30626532545497365</v>
      </c>
      <c r="J12492" s="35">
        <v>13.133060588131237</v>
      </c>
      <c r="K12492" s="35">
        <v>-0.44779747937232972</v>
      </c>
      <c r="L12492" s="35">
        <v>0.52558081002104617</v>
      </c>
      <c r="M12492" s="35">
        <v>5.1600033148732169E-2</v>
      </c>
      <c r="N12492" s="35">
        <v>0</v>
      </c>
      <c r="O12492" s="35">
        <v>0</v>
      </c>
      <c r="P12492" s="36">
        <v>11</v>
      </c>
      <c r="Q12492" s="37">
        <v>86</v>
      </c>
      <c r="R12492" s="36">
        <v>10</v>
      </c>
      <c r="S12492" s="39">
        <f t="shared" si="437"/>
        <v>86</v>
      </c>
      <c r="T12492" s="34" t="s">
        <v>44</v>
      </c>
      <c r="U12492" s="12">
        <f>(alpha+(beta/(1+EXP((((-1)*ceta)+(delta*LN(speed)))+(epsilon*speed)))))</f>
        <v>0.31580673729557501</v>
      </c>
      <c r="V12492" s="8">
        <f t="shared" si="438"/>
        <v>86</v>
      </c>
    </row>
    <row r="12493" spans="1:28">
      <c r="A12493" s="34" t="s">
        <v>20</v>
      </c>
      <c r="B12493" s="34" t="s">
        <v>78</v>
      </c>
      <c r="C12493" s="5" t="s">
        <v>211</v>
      </c>
      <c r="D12493" s="35" t="s">
        <v>89</v>
      </c>
      <c r="E12493" s="36" t="s">
        <v>15</v>
      </c>
      <c r="F12493" s="37">
        <v>50</v>
      </c>
      <c r="G12493" s="38">
        <v>-0.02</v>
      </c>
      <c r="H12493" s="34">
        <v>0.9748865672078495</v>
      </c>
      <c r="I12493" s="35">
        <v>1.3381338606375064E-2</v>
      </c>
      <c r="J12493" s="35">
        <v>3.0198871675460742E-2</v>
      </c>
      <c r="K12493" s="35">
        <v>0.96609324138432628</v>
      </c>
      <c r="L12493" s="35">
        <v>0</v>
      </c>
      <c r="M12493" s="35">
        <v>0</v>
      </c>
      <c r="N12493" s="35">
        <v>0</v>
      </c>
      <c r="O12493" s="35">
        <v>0</v>
      </c>
      <c r="P12493" s="36">
        <v>11</v>
      </c>
      <c r="Q12493" s="37">
        <v>86</v>
      </c>
      <c r="R12493" s="36">
        <v>6</v>
      </c>
      <c r="S12493" s="39">
        <f t="shared" si="437"/>
        <v>86</v>
      </c>
      <c r="T12493" s="34" t="s">
        <v>37</v>
      </c>
      <c r="U12493" s="12">
        <f>(1/(alpha+(beta*(speed^ceta))))</f>
        <v>0.44515237158001913</v>
      </c>
      <c r="V12493" s="8">
        <f t="shared" si="438"/>
        <v>86</v>
      </c>
    </row>
    <row r="12494" spans="1:28">
      <c r="A12494" s="34" t="s">
        <v>20</v>
      </c>
      <c r="B12494" s="34" t="s">
        <v>78</v>
      </c>
      <c r="C12494" s="5" t="s">
        <v>210</v>
      </c>
      <c r="D12494" s="35" t="s">
        <v>89</v>
      </c>
      <c r="E12494" s="36" t="s">
        <v>16</v>
      </c>
      <c r="F12494" s="37">
        <v>50</v>
      </c>
      <c r="G12494" s="38">
        <v>-0.02</v>
      </c>
      <c r="H12494" s="34">
        <v>0.9637330895119135</v>
      </c>
      <c r="I12494" s="35">
        <v>18.721634302588704</v>
      </c>
      <c r="J12494" s="35">
        <v>0.99667054951742418</v>
      </c>
      <c r="K12494" s="35">
        <v>-0.70942313946665447</v>
      </c>
      <c r="L12494" s="35">
        <v>0</v>
      </c>
      <c r="M12494" s="35">
        <v>0</v>
      </c>
      <c r="N12494" s="35">
        <v>0</v>
      </c>
      <c r="O12494" s="35">
        <v>0</v>
      </c>
      <c r="P12494" s="36">
        <v>11</v>
      </c>
      <c r="Q12494" s="37">
        <v>86</v>
      </c>
      <c r="R12494" s="36">
        <v>0</v>
      </c>
      <c r="S12494" s="39">
        <f t="shared" si="437"/>
        <v>86</v>
      </c>
      <c r="T12494" s="34" t="s">
        <v>29</v>
      </c>
      <c r="U12494" s="12">
        <f>((alpha*(beta^speed))*(speed^ceta))</f>
        <v>0.59621869519791959</v>
      </c>
      <c r="V12494" s="8">
        <f t="shared" si="438"/>
        <v>86</v>
      </c>
    </row>
    <row r="12495" spans="1:28">
      <c r="A12495" s="34" t="s">
        <v>20</v>
      </c>
      <c r="B12495" s="34" t="s">
        <v>78</v>
      </c>
      <c r="C12495" s="5" t="s">
        <v>211</v>
      </c>
      <c r="D12495" s="35" t="s">
        <v>89</v>
      </c>
      <c r="E12495" s="36" t="s">
        <v>16</v>
      </c>
      <c r="F12495" s="37">
        <v>50</v>
      </c>
      <c r="G12495" s="38">
        <v>-0.02</v>
      </c>
      <c r="H12495" s="34">
        <v>0.97788469866781613</v>
      </c>
      <c r="I12495" s="35">
        <v>0.73087603383096444</v>
      </c>
      <c r="J12495" s="35">
        <v>19.296324046046845</v>
      </c>
      <c r="K12495" s="35">
        <v>2.7135019320281186</v>
      </c>
      <c r="L12495" s="35">
        <v>1.2585021155948122</v>
      </c>
      <c r="M12495" s="35">
        <v>-1.4539411763056546E-3</v>
      </c>
      <c r="N12495" s="35">
        <v>0</v>
      </c>
      <c r="O12495" s="35">
        <v>0</v>
      </c>
      <c r="P12495" s="36">
        <v>11</v>
      </c>
      <c r="Q12495" s="37">
        <v>86</v>
      </c>
      <c r="R12495" s="36">
        <v>10</v>
      </c>
      <c r="S12495" s="39">
        <f t="shared" si="437"/>
        <v>86</v>
      </c>
      <c r="T12495" s="34" t="s">
        <v>44</v>
      </c>
      <c r="U12495" s="12">
        <f>(alpha+(beta/(1+EXP((((-1)*ceta)+(delta*LN(speed)))+(epsilon*speed)))))</f>
        <v>1.8716550779643639</v>
      </c>
      <c r="V12495" s="8">
        <f t="shared" si="438"/>
        <v>86</v>
      </c>
    </row>
    <row r="12496" spans="1:28">
      <c r="A12496" s="34" t="s">
        <v>20</v>
      </c>
      <c r="B12496" s="34" t="s">
        <v>78</v>
      </c>
      <c r="C12496" s="5" t="s">
        <v>210</v>
      </c>
      <c r="D12496" s="35" t="s">
        <v>89</v>
      </c>
      <c r="E12496" s="36" t="s">
        <v>14</v>
      </c>
      <c r="F12496" s="37">
        <v>50</v>
      </c>
      <c r="G12496" s="38">
        <v>-0.02</v>
      </c>
      <c r="H12496" s="34">
        <v>0.92344389686825989</v>
      </c>
      <c r="I12496" s="35">
        <v>-0.94016576190186785</v>
      </c>
      <c r="J12496" s="35">
        <v>1.463269851818741</v>
      </c>
      <c r="K12496" s="35">
        <v>-1.2969275286610101E-2</v>
      </c>
      <c r="L12496" s="35">
        <v>0</v>
      </c>
      <c r="M12496" s="35">
        <v>0</v>
      </c>
      <c r="N12496" s="35">
        <v>0</v>
      </c>
      <c r="O12496" s="35">
        <v>0</v>
      </c>
      <c r="P12496" s="36">
        <v>11</v>
      </c>
      <c r="Q12496" s="37">
        <v>86</v>
      </c>
      <c r="R12496" s="36">
        <v>5</v>
      </c>
      <c r="S12496" s="39">
        <f t="shared" si="437"/>
        <v>86</v>
      </c>
      <c r="T12496" s="34" t="s">
        <v>36</v>
      </c>
      <c r="U12496" s="12">
        <f>(1/(((ceta*(speed^2))+(beta*speed))+alpha))</f>
        <v>3.4506221096284845E-2</v>
      </c>
      <c r="V12496" s="8">
        <f t="shared" si="438"/>
        <v>86</v>
      </c>
      <c r="AB12496" s="41"/>
    </row>
    <row r="12497" spans="1:28">
      <c r="A12497" s="34" t="s">
        <v>20</v>
      </c>
      <c r="B12497" s="34" t="s">
        <v>78</v>
      </c>
      <c r="C12497" s="5" t="s">
        <v>211</v>
      </c>
      <c r="D12497" s="35" t="s">
        <v>89</v>
      </c>
      <c r="E12497" s="36" t="s">
        <v>14</v>
      </c>
      <c r="F12497" s="37">
        <v>50</v>
      </c>
      <c r="G12497" s="38">
        <v>-0.02</v>
      </c>
      <c r="H12497" s="34">
        <v>0.94872851312068662</v>
      </c>
      <c r="I12497" s="35">
        <v>-1.1193779318450847E-7</v>
      </c>
      <c r="J12497" s="35">
        <v>2.4647573069173407E-5</v>
      </c>
      <c r="K12497" s="35">
        <v>-1.6710638543449448E-3</v>
      </c>
      <c r="L12497" s="35">
        <v>4.6762139456096599E-2</v>
      </c>
      <c r="M12497" s="35">
        <v>0</v>
      </c>
      <c r="N12497" s="35">
        <v>0</v>
      </c>
      <c r="O12497" s="35">
        <v>0</v>
      </c>
      <c r="P12497" s="36">
        <v>11</v>
      </c>
      <c r="Q12497" s="37">
        <v>86</v>
      </c>
      <c r="R12497" s="36">
        <v>14</v>
      </c>
      <c r="S12497" s="39">
        <f t="shared" si="437"/>
        <v>86</v>
      </c>
      <c r="T12497" s="34" t="s">
        <v>51</v>
      </c>
      <c r="U12497" s="12">
        <f>(((alpha*(speed^3))+(beta*(speed^2))+(ceta*speed))+delta)</f>
        <v>1.4145393420272157E-2</v>
      </c>
      <c r="V12497" s="8">
        <f t="shared" si="438"/>
        <v>86</v>
      </c>
    </row>
    <row r="12498" spans="1:28">
      <c r="A12498" s="34" t="s">
        <v>20</v>
      </c>
      <c r="B12498" s="34" t="s">
        <v>78</v>
      </c>
      <c r="C12498" s="5" t="s">
        <v>210</v>
      </c>
      <c r="D12498" s="35" t="s">
        <v>89</v>
      </c>
      <c r="E12498" s="36" t="s">
        <v>18</v>
      </c>
      <c r="F12498" s="37">
        <v>50</v>
      </c>
      <c r="G12498" s="38">
        <v>-0.02</v>
      </c>
      <c r="H12498" s="34">
        <v>0.93264475026020421</v>
      </c>
      <c r="I12498" s="35">
        <v>7.0410426145070852</v>
      </c>
      <c r="J12498" s="35">
        <v>1.5125538456032632</v>
      </c>
      <c r="K12498" s="35">
        <v>-7.1493549969998032E-3</v>
      </c>
      <c r="L12498" s="35">
        <v>0</v>
      </c>
      <c r="M12498" s="35">
        <v>0</v>
      </c>
      <c r="N12498" s="35">
        <v>0</v>
      </c>
      <c r="O12498" s="35">
        <v>0</v>
      </c>
      <c r="P12498" s="36">
        <v>11</v>
      </c>
      <c r="Q12498" s="37">
        <v>86</v>
      </c>
      <c r="R12498" s="36">
        <v>5</v>
      </c>
      <c r="S12498" s="39">
        <f t="shared" si="437"/>
        <v>86</v>
      </c>
      <c r="T12498" s="34" t="s">
        <v>36</v>
      </c>
      <c r="U12498" s="12">
        <f>(1/(((ceta*(speed^2))+(beta*speed))+alpha))</f>
        <v>1.1870275394523436E-2</v>
      </c>
      <c r="V12498" s="8">
        <f t="shared" si="438"/>
        <v>86</v>
      </c>
      <c r="AB12498" s="41"/>
    </row>
    <row r="12499" spans="1:28">
      <c r="A12499" s="34" t="s">
        <v>20</v>
      </c>
      <c r="B12499" s="34" t="s">
        <v>78</v>
      </c>
      <c r="C12499" s="5" t="s">
        <v>211</v>
      </c>
      <c r="D12499" s="35" t="s">
        <v>89</v>
      </c>
      <c r="E12499" s="36" t="s">
        <v>18</v>
      </c>
      <c r="F12499" s="37">
        <v>50</v>
      </c>
      <c r="G12499" s="38">
        <v>-0.02</v>
      </c>
      <c r="H12499" s="34">
        <v>0.86433397899050401</v>
      </c>
      <c r="I12499" s="35">
        <v>0.71462020310780561</v>
      </c>
      <c r="J12499" s="35">
        <v>-8.1053972342170759</v>
      </c>
      <c r="K12499" s="35">
        <v>-1.2811585629944644</v>
      </c>
      <c r="L12499" s="35">
        <v>0</v>
      </c>
      <c r="M12499" s="35">
        <v>0</v>
      </c>
      <c r="N12499" s="35">
        <v>0</v>
      </c>
      <c r="O12499" s="35">
        <v>0</v>
      </c>
      <c r="P12499" s="36">
        <v>11</v>
      </c>
      <c r="Q12499" s="37">
        <v>86</v>
      </c>
      <c r="R12499" s="36">
        <v>13</v>
      </c>
      <c r="S12499" s="39">
        <f t="shared" si="437"/>
        <v>86</v>
      </c>
      <c r="T12499" s="34" t="s">
        <v>50</v>
      </c>
      <c r="U12499" s="12">
        <f>EXP((alpha+(beta/speed))+(ceta*LN(speed)))</f>
        <v>6.1805143483486718E-3</v>
      </c>
      <c r="V12499" s="8">
        <f t="shared" si="438"/>
        <v>86</v>
      </c>
      <c r="AB12499" s="41"/>
    </row>
    <row r="12500" spans="1:28">
      <c r="A12500" s="34" t="s">
        <v>20</v>
      </c>
      <c r="B12500" s="34" t="s">
        <v>78</v>
      </c>
      <c r="C12500" s="5" t="s">
        <v>210</v>
      </c>
      <c r="D12500" s="35" t="s">
        <v>89</v>
      </c>
      <c r="E12500" s="36" t="s">
        <v>17</v>
      </c>
      <c r="F12500" s="37">
        <v>50</v>
      </c>
      <c r="G12500" s="38">
        <v>-0.02</v>
      </c>
      <c r="H12500" s="34">
        <v>0.90004858513338715</v>
      </c>
      <c r="I12500" s="35">
        <v>-9.90523957538423E-4</v>
      </c>
      <c r="J12500" s="35">
        <v>0.18045864306989928</v>
      </c>
      <c r="K12500" s="35">
        <v>-11.28194966793582</v>
      </c>
      <c r="L12500" s="35">
        <v>329.05528423580159</v>
      </c>
      <c r="M12500" s="35">
        <v>0</v>
      </c>
      <c r="N12500" s="35">
        <v>0</v>
      </c>
      <c r="O12500" s="35">
        <v>0</v>
      </c>
      <c r="P12500" s="36">
        <v>11</v>
      </c>
      <c r="Q12500" s="37">
        <v>86</v>
      </c>
      <c r="R12500" s="36">
        <v>14</v>
      </c>
      <c r="S12500" s="39">
        <f t="shared" si="437"/>
        <v>86</v>
      </c>
      <c r="T12500" s="34" t="s">
        <v>51</v>
      </c>
      <c r="U12500" s="12">
        <f>(((alpha*(speed^3))+(beta*(speed^2))+(ceta*speed))+delta)</f>
        <v>63.451030602236926</v>
      </c>
      <c r="V12500" s="8">
        <f t="shared" si="438"/>
        <v>86</v>
      </c>
    </row>
    <row r="12501" spans="1:28">
      <c r="A12501" s="34" t="s">
        <v>20</v>
      </c>
      <c r="B12501" s="34" t="s">
        <v>78</v>
      </c>
      <c r="C12501" s="5" t="s">
        <v>211</v>
      </c>
      <c r="D12501" s="35" t="s">
        <v>89</v>
      </c>
      <c r="E12501" s="36" t="s">
        <v>17</v>
      </c>
      <c r="F12501" s="37">
        <v>50</v>
      </c>
      <c r="G12501" s="38">
        <v>-0.02</v>
      </c>
      <c r="H12501" s="34">
        <v>0.90743675685080838</v>
      </c>
      <c r="I12501" s="35">
        <v>-9.6432834280909771E-4</v>
      </c>
      <c r="J12501" s="35">
        <v>0.1758166491754741</v>
      </c>
      <c r="K12501" s="35">
        <v>-11.009732500905761</v>
      </c>
      <c r="L12501" s="35">
        <v>319.98084721798296</v>
      </c>
      <c r="M12501" s="35">
        <v>0</v>
      </c>
      <c r="N12501" s="35">
        <v>0</v>
      </c>
      <c r="O12501" s="35">
        <v>0</v>
      </c>
      <c r="P12501" s="36">
        <v>11</v>
      </c>
      <c r="Q12501" s="37">
        <v>86</v>
      </c>
      <c r="R12501" s="36">
        <v>14</v>
      </c>
      <c r="S12501" s="39">
        <f t="shared" si="437"/>
        <v>86</v>
      </c>
      <c r="T12501" s="34" t="s">
        <v>51</v>
      </c>
      <c r="U12501" s="12">
        <f>(((alpha*(speed^3))+(beta*(speed^2))+(ceta*speed))+delta)</f>
        <v>60.116961028110495</v>
      </c>
      <c r="V12501" s="8">
        <f t="shared" si="438"/>
        <v>86</v>
      </c>
    </row>
    <row r="12502" spans="1:28">
      <c r="A12502" s="34" t="s">
        <v>20</v>
      </c>
      <c r="B12502" s="34" t="s">
        <v>78</v>
      </c>
      <c r="C12502" s="5" t="s">
        <v>210</v>
      </c>
      <c r="D12502" s="35" t="s">
        <v>89</v>
      </c>
      <c r="E12502" s="36" t="s">
        <v>15</v>
      </c>
      <c r="F12502" s="37">
        <v>100</v>
      </c>
      <c r="G12502" s="38">
        <v>-0.02</v>
      </c>
      <c r="H12502" s="34">
        <v>0.98320705053905166</v>
      </c>
      <c r="I12502" s="35">
        <v>0.28075308794897719</v>
      </c>
      <c r="J12502" s="35">
        <v>10.846968827675012</v>
      </c>
      <c r="K12502" s="35">
        <v>-0.16783383090042178</v>
      </c>
      <c r="L12502" s="35">
        <v>0.52719905972153691</v>
      </c>
      <c r="M12502" s="35">
        <v>5.5096772509583836E-2</v>
      </c>
      <c r="N12502" s="35">
        <v>0</v>
      </c>
      <c r="O12502" s="35">
        <v>0</v>
      </c>
      <c r="P12502" s="36">
        <v>11</v>
      </c>
      <c r="Q12502" s="37">
        <v>86</v>
      </c>
      <c r="R12502" s="36">
        <v>10</v>
      </c>
      <c r="S12502" s="39">
        <f t="shared" si="437"/>
        <v>86</v>
      </c>
      <c r="T12502" s="34" t="s">
        <v>44</v>
      </c>
      <c r="U12502" s="12">
        <f>(alpha+(beta/(1+EXP((((-1)*ceta)+(delta*LN(speed)))+(epsilon*speed)))))</f>
        <v>0.28841644564267915</v>
      </c>
      <c r="V12502" s="8">
        <f t="shared" si="438"/>
        <v>86</v>
      </c>
    </row>
    <row r="12503" spans="1:28">
      <c r="A12503" s="34" t="s">
        <v>20</v>
      </c>
      <c r="B12503" s="34" t="s">
        <v>78</v>
      </c>
      <c r="C12503" s="5" t="s">
        <v>211</v>
      </c>
      <c r="D12503" s="35" t="s">
        <v>89</v>
      </c>
      <c r="E12503" s="36" t="s">
        <v>15</v>
      </c>
      <c r="F12503" s="37">
        <v>100</v>
      </c>
      <c r="G12503" s="38">
        <v>-0.02</v>
      </c>
      <c r="H12503" s="34">
        <v>0.95919456852874474</v>
      </c>
      <c r="I12503" s="35">
        <v>27.384951922425667</v>
      </c>
      <c r="J12503" s="35">
        <v>0.99545074709662407</v>
      </c>
      <c r="K12503" s="35">
        <v>-0.86236329224960184</v>
      </c>
      <c r="L12503" s="35">
        <v>0</v>
      </c>
      <c r="M12503" s="35">
        <v>0</v>
      </c>
      <c r="N12503" s="35">
        <v>0</v>
      </c>
      <c r="O12503" s="35">
        <v>0</v>
      </c>
      <c r="P12503" s="36">
        <v>11</v>
      </c>
      <c r="Q12503" s="37">
        <v>86</v>
      </c>
      <c r="R12503" s="36">
        <v>0</v>
      </c>
      <c r="S12503" s="39">
        <f t="shared" si="437"/>
        <v>86</v>
      </c>
      <c r="T12503" s="34" t="s">
        <v>29</v>
      </c>
      <c r="U12503" s="12">
        <f>((alpha*(beta^speed))*(speed^ceta))</f>
        <v>0.39716625417921997</v>
      </c>
      <c r="V12503" s="8">
        <f t="shared" si="438"/>
        <v>86</v>
      </c>
    </row>
    <row r="12504" spans="1:28">
      <c r="A12504" s="34" t="s">
        <v>20</v>
      </c>
      <c r="B12504" s="34" t="s">
        <v>78</v>
      </c>
      <c r="C12504" s="5" t="s">
        <v>210</v>
      </c>
      <c r="D12504" s="35" t="s">
        <v>89</v>
      </c>
      <c r="E12504" s="36" t="s">
        <v>16</v>
      </c>
      <c r="F12504" s="37">
        <v>100</v>
      </c>
      <c r="G12504" s="38">
        <v>-0.02</v>
      </c>
      <c r="H12504" s="34">
        <v>0.94390295267275803</v>
      </c>
      <c r="I12504" s="35">
        <v>-0.34236471918603001</v>
      </c>
      <c r="J12504" s="35">
        <v>22.647616866840984</v>
      </c>
      <c r="K12504" s="35">
        <v>0.1332568457977798</v>
      </c>
      <c r="L12504" s="35">
        <v>0.72632440565150824</v>
      </c>
      <c r="M12504" s="35">
        <v>1.4448076788788741E-3</v>
      </c>
      <c r="N12504" s="35">
        <v>0</v>
      </c>
      <c r="O12504" s="35">
        <v>0</v>
      </c>
      <c r="P12504" s="36">
        <v>11</v>
      </c>
      <c r="Q12504" s="37">
        <v>86</v>
      </c>
      <c r="R12504" s="36">
        <v>10</v>
      </c>
      <c r="S12504" s="39">
        <f t="shared" si="437"/>
        <v>86</v>
      </c>
      <c r="T12504" s="34" t="s">
        <v>44</v>
      </c>
      <c r="U12504" s="12">
        <f>(alpha+(beta/(1+EXP((((-1)*ceta)+(delta*LN(speed)))+(epsilon*speed)))))</f>
        <v>0.52250239730692583</v>
      </c>
      <c r="V12504" s="8">
        <f t="shared" si="438"/>
        <v>86</v>
      </c>
    </row>
    <row r="12505" spans="1:28">
      <c r="A12505" s="34" t="s">
        <v>20</v>
      </c>
      <c r="B12505" s="34" t="s">
        <v>78</v>
      </c>
      <c r="C12505" s="5" t="s">
        <v>211</v>
      </c>
      <c r="D12505" s="35" t="s">
        <v>89</v>
      </c>
      <c r="E12505" s="36" t="s">
        <v>16</v>
      </c>
      <c r="F12505" s="37">
        <v>100</v>
      </c>
      <c r="G12505" s="38">
        <v>-0.02</v>
      </c>
      <c r="H12505" s="34">
        <v>0.96871756889770988</v>
      </c>
      <c r="I12505" s="35">
        <v>4.7616828959771116</v>
      </c>
      <c r="J12505" s="35">
        <v>-2.7444975285277939</v>
      </c>
      <c r="K12505" s="35">
        <v>-0.9505146291367681</v>
      </c>
      <c r="L12505" s="35">
        <v>0</v>
      </c>
      <c r="M12505" s="35">
        <v>0</v>
      </c>
      <c r="N12505" s="35">
        <v>0</v>
      </c>
      <c r="O12505" s="35">
        <v>0</v>
      </c>
      <c r="P12505" s="36">
        <v>11</v>
      </c>
      <c r="Q12505" s="37">
        <v>86</v>
      </c>
      <c r="R12505" s="36">
        <v>13</v>
      </c>
      <c r="S12505" s="39">
        <f t="shared" si="437"/>
        <v>86</v>
      </c>
      <c r="T12505" s="34" t="s">
        <v>50</v>
      </c>
      <c r="U12505" s="12">
        <f>EXP((alpha+(beta/speed))+(ceta*LN(speed)))</f>
        <v>1.6418897510243493</v>
      </c>
      <c r="V12505" s="8">
        <f t="shared" si="438"/>
        <v>86</v>
      </c>
    </row>
    <row r="12506" spans="1:28">
      <c r="A12506" s="34" t="s">
        <v>20</v>
      </c>
      <c r="B12506" s="34" t="s">
        <v>78</v>
      </c>
      <c r="C12506" s="5" t="s">
        <v>210</v>
      </c>
      <c r="D12506" s="35" t="s">
        <v>89</v>
      </c>
      <c r="E12506" s="36" t="s">
        <v>14</v>
      </c>
      <c r="F12506" s="37">
        <v>100</v>
      </c>
      <c r="G12506" s="38">
        <v>-0.02</v>
      </c>
      <c r="H12506" s="34">
        <v>0.89364943153357101</v>
      </c>
      <c r="I12506" s="35">
        <v>-1.7220773603663289</v>
      </c>
      <c r="J12506" s="35">
        <v>1.5390226395163311</v>
      </c>
      <c r="K12506" s="35">
        <v>-1.3545158750541618E-2</v>
      </c>
      <c r="L12506" s="35">
        <v>0</v>
      </c>
      <c r="M12506" s="35">
        <v>0</v>
      </c>
      <c r="N12506" s="35">
        <v>0</v>
      </c>
      <c r="O12506" s="35">
        <v>0</v>
      </c>
      <c r="P12506" s="36">
        <v>11</v>
      </c>
      <c r="Q12506" s="37">
        <v>86</v>
      </c>
      <c r="R12506" s="36">
        <v>5</v>
      </c>
      <c r="S12506" s="39">
        <f t="shared" si="437"/>
        <v>86</v>
      </c>
      <c r="T12506" s="34" t="s">
        <v>36</v>
      </c>
      <c r="U12506" s="12">
        <f>(1/(((ceta*(speed^2))+(beta*speed))+alpha))</f>
        <v>3.2836543229942734E-2</v>
      </c>
      <c r="V12506" s="8">
        <f t="shared" si="438"/>
        <v>86</v>
      </c>
      <c r="AB12506" s="41"/>
    </row>
    <row r="12507" spans="1:28">
      <c r="A12507" s="34" t="s">
        <v>20</v>
      </c>
      <c r="B12507" s="34" t="s">
        <v>78</v>
      </c>
      <c r="C12507" s="5" t="s">
        <v>211</v>
      </c>
      <c r="D12507" s="35" t="s">
        <v>89</v>
      </c>
      <c r="E12507" s="36" t="s">
        <v>14</v>
      </c>
      <c r="F12507" s="37">
        <v>100</v>
      </c>
      <c r="G12507" s="38">
        <v>-0.02</v>
      </c>
      <c r="H12507" s="34">
        <v>0.92704686744609233</v>
      </c>
      <c r="I12507" s="35">
        <v>-1.1443216789871547E-7</v>
      </c>
      <c r="J12507" s="35">
        <v>2.5148174192386542E-5</v>
      </c>
      <c r="K12507" s="35">
        <v>-1.7083719013691371E-3</v>
      </c>
      <c r="L12507" s="35">
        <v>4.6864511381475148E-2</v>
      </c>
      <c r="M12507" s="35">
        <v>0</v>
      </c>
      <c r="N12507" s="35">
        <v>0</v>
      </c>
      <c r="O12507" s="35">
        <v>0</v>
      </c>
      <c r="P12507" s="36">
        <v>11</v>
      </c>
      <c r="Q12507" s="37">
        <v>86</v>
      </c>
      <c r="R12507" s="36">
        <v>14</v>
      </c>
      <c r="S12507" s="39">
        <f t="shared" si="437"/>
        <v>86</v>
      </c>
      <c r="T12507" s="34" t="s">
        <v>51</v>
      </c>
      <c r="U12507" s="12">
        <f>(((alpha*(speed^3))+(beta*(speed^2))+(ceta*speed))+delta)</f>
        <v>1.315515720563485E-2</v>
      </c>
      <c r="V12507" s="8">
        <f t="shared" si="438"/>
        <v>86</v>
      </c>
      <c r="AB12507" s="41"/>
    </row>
    <row r="12508" spans="1:28">
      <c r="A12508" s="34" t="s">
        <v>20</v>
      </c>
      <c r="B12508" s="34" t="s">
        <v>78</v>
      </c>
      <c r="C12508" s="5" t="s">
        <v>210</v>
      </c>
      <c r="D12508" s="35" t="s">
        <v>89</v>
      </c>
      <c r="E12508" s="36" t="s">
        <v>18</v>
      </c>
      <c r="F12508" s="37">
        <v>100</v>
      </c>
      <c r="G12508" s="38">
        <v>-0.02</v>
      </c>
      <c r="H12508" s="34">
        <v>0.93163760128037088</v>
      </c>
      <c r="I12508" s="35">
        <v>8.3206774926875706</v>
      </c>
      <c r="J12508" s="35">
        <v>1.2283489853984444</v>
      </c>
      <c r="K12508" s="35">
        <v>-1.9955569992966258E-3</v>
      </c>
      <c r="L12508" s="35">
        <v>0</v>
      </c>
      <c r="M12508" s="35">
        <v>0</v>
      </c>
      <c r="N12508" s="35">
        <v>0</v>
      </c>
      <c r="O12508" s="35">
        <v>0</v>
      </c>
      <c r="P12508" s="36">
        <v>11</v>
      </c>
      <c r="Q12508" s="37">
        <v>86</v>
      </c>
      <c r="R12508" s="36">
        <v>5</v>
      </c>
      <c r="S12508" s="39">
        <f t="shared" si="437"/>
        <v>86</v>
      </c>
      <c r="T12508" s="34" t="s">
        <v>36</v>
      </c>
      <c r="U12508" s="12">
        <f>(1/(((ceta*(speed^2))+(beta*speed))+alpha))</f>
        <v>1.0080690822129385E-2</v>
      </c>
      <c r="V12508" s="8">
        <f t="shared" si="438"/>
        <v>86</v>
      </c>
      <c r="AB12508" s="41"/>
    </row>
    <row r="12509" spans="1:28">
      <c r="A12509" s="34" t="s">
        <v>20</v>
      </c>
      <c r="B12509" s="34" t="s">
        <v>78</v>
      </c>
      <c r="C12509" s="5" t="s">
        <v>211</v>
      </c>
      <c r="D12509" s="35" t="s">
        <v>89</v>
      </c>
      <c r="E12509" s="36" t="s">
        <v>18</v>
      </c>
      <c r="F12509" s="37">
        <v>100</v>
      </c>
      <c r="G12509" s="38">
        <v>-0.02</v>
      </c>
      <c r="H12509" s="34">
        <v>0.86887551459320533</v>
      </c>
      <c r="I12509" s="35">
        <v>1.8421328659147664</v>
      </c>
      <c r="J12509" s="35">
        <v>-12.463969462939307</v>
      </c>
      <c r="K12509" s="35">
        <v>-1.5552606628950096</v>
      </c>
      <c r="L12509" s="35">
        <v>0</v>
      </c>
      <c r="M12509" s="35">
        <v>0</v>
      </c>
      <c r="N12509" s="35">
        <v>0</v>
      </c>
      <c r="O12509" s="35">
        <v>0</v>
      </c>
      <c r="P12509" s="36">
        <v>11</v>
      </c>
      <c r="Q12509" s="37">
        <v>86</v>
      </c>
      <c r="R12509" s="36">
        <v>13</v>
      </c>
      <c r="S12509" s="39">
        <f t="shared" si="437"/>
        <v>86</v>
      </c>
      <c r="T12509" s="34" t="s">
        <v>50</v>
      </c>
      <c r="U12509" s="12">
        <f>EXP((alpha+(beta/speed))+(ceta*LN(speed)))</f>
        <v>5.3510196882694998E-3</v>
      </c>
      <c r="V12509" s="8">
        <f t="shared" si="438"/>
        <v>86</v>
      </c>
      <c r="AB12509" s="41"/>
    </row>
    <row r="12510" spans="1:28">
      <c r="A12510" s="34" t="s">
        <v>20</v>
      </c>
      <c r="B12510" s="34" t="s">
        <v>78</v>
      </c>
      <c r="C12510" s="5" t="s">
        <v>210</v>
      </c>
      <c r="D12510" s="35" t="s">
        <v>89</v>
      </c>
      <c r="E12510" s="36" t="s">
        <v>17</v>
      </c>
      <c r="F12510" s="37">
        <v>100</v>
      </c>
      <c r="G12510" s="38">
        <v>-0.02</v>
      </c>
      <c r="H12510" s="34">
        <v>0.87380844636227561</v>
      </c>
      <c r="I12510" s="35">
        <v>-1.1118482476037582E-3</v>
      </c>
      <c r="J12510" s="35">
        <v>0.19436547510327029</v>
      </c>
      <c r="K12510" s="35">
        <v>-11.964541396922934</v>
      </c>
      <c r="L12510" s="35">
        <v>344.38458295867247</v>
      </c>
      <c r="M12510" s="35">
        <v>0</v>
      </c>
      <c r="N12510" s="35">
        <v>0</v>
      </c>
      <c r="O12510" s="35">
        <v>0</v>
      </c>
      <c r="P12510" s="36">
        <v>11</v>
      </c>
      <c r="Q12510" s="37">
        <v>86</v>
      </c>
      <c r="R12510" s="36">
        <v>14</v>
      </c>
      <c r="S12510" s="39">
        <f t="shared" si="437"/>
        <v>86</v>
      </c>
      <c r="T12510" s="34" t="s">
        <v>51</v>
      </c>
      <c r="U12510" s="12">
        <f>(((alpha*(speed^3))+(beta*(speed^2))+(ceta*speed))+delta)</f>
        <v>45.763327709231248</v>
      </c>
      <c r="V12510" s="8">
        <f t="shared" si="438"/>
        <v>86</v>
      </c>
    </row>
    <row r="12511" spans="1:28">
      <c r="A12511" s="34" t="s">
        <v>20</v>
      </c>
      <c r="B12511" s="34" t="s">
        <v>78</v>
      </c>
      <c r="C12511" s="5" t="s">
        <v>211</v>
      </c>
      <c r="D12511" s="35" t="s">
        <v>89</v>
      </c>
      <c r="E12511" s="36" t="s">
        <v>17</v>
      </c>
      <c r="F12511" s="37">
        <v>100</v>
      </c>
      <c r="G12511" s="38">
        <v>-0.02</v>
      </c>
      <c r="H12511" s="34">
        <v>0.87735780800778329</v>
      </c>
      <c r="I12511" s="35">
        <v>-1.0769916926059205E-3</v>
      </c>
      <c r="J12511" s="35">
        <v>0.18847265424056814</v>
      </c>
      <c r="K12511" s="35">
        <v>-11.604758403536353</v>
      </c>
      <c r="L12511" s="35">
        <v>332.74062989459316</v>
      </c>
      <c r="M12511" s="35">
        <v>0</v>
      </c>
      <c r="N12511" s="35">
        <v>0</v>
      </c>
      <c r="O12511" s="35">
        <v>0</v>
      </c>
      <c r="P12511" s="36">
        <v>11</v>
      </c>
      <c r="Q12511" s="37">
        <v>86</v>
      </c>
      <c r="R12511" s="36">
        <v>14</v>
      </c>
      <c r="S12511" s="39">
        <f t="shared" si="437"/>
        <v>86</v>
      </c>
      <c r="T12511" s="34" t="s">
        <v>51</v>
      </c>
      <c r="U12511" s="12">
        <f>(((alpha*(speed^3))+(beta*(speed^2))+(ceta*speed))+delta)</f>
        <v>43.648129921557313</v>
      </c>
      <c r="V12511" s="8">
        <f t="shared" si="438"/>
        <v>86</v>
      </c>
    </row>
    <row r="12512" spans="1:28">
      <c r="A12512" s="34" t="s">
        <v>20</v>
      </c>
      <c r="B12512" s="34" t="s">
        <v>78</v>
      </c>
      <c r="C12512" s="5" t="s">
        <v>210</v>
      </c>
      <c r="D12512" s="35" t="s">
        <v>89</v>
      </c>
      <c r="E12512" s="36" t="s">
        <v>15</v>
      </c>
      <c r="F12512" s="37">
        <v>0</v>
      </c>
      <c r="G12512" s="38">
        <v>0.02</v>
      </c>
      <c r="H12512" s="34">
        <v>0.99630291466920695</v>
      </c>
      <c r="I12512" s="35">
        <v>-3.3792926658530807E-2</v>
      </c>
      <c r="J12512" s="35">
        <v>3.8758547863830359E-2</v>
      </c>
      <c r="K12512" s="35">
        <v>1.3556281369997381</v>
      </c>
      <c r="L12512" s="35">
        <v>0</v>
      </c>
      <c r="M12512" s="35">
        <v>0</v>
      </c>
      <c r="N12512" s="35">
        <v>0</v>
      </c>
      <c r="O12512" s="35">
        <v>0</v>
      </c>
      <c r="P12512" s="36">
        <v>11</v>
      </c>
      <c r="Q12512" s="37">
        <v>86</v>
      </c>
      <c r="R12512" s="36">
        <v>2</v>
      </c>
      <c r="S12512" s="39">
        <f t="shared" si="437"/>
        <v>86</v>
      </c>
      <c r="T12512" s="34" t="s">
        <v>31</v>
      </c>
      <c r="U12512" s="12">
        <f>((alpha+(beta*speed))^((-1)/ceta))</f>
        <v>0.41453800520725703</v>
      </c>
      <c r="V12512" s="8">
        <f t="shared" si="438"/>
        <v>86</v>
      </c>
    </row>
    <row r="12513" spans="1:28">
      <c r="A12513" s="34" t="s">
        <v>20</v>
      </c>
      <c r="B12513" s="34" t="s">
        <v>78</v>
      </c>
      <c r="C12513" s="5" t="s">
        <v>211</v>
      </c>
      <c r="D12513" s="35" t="s">
        <v>89</v>
      </c>
      <c r="E12513" s="36" t="s">
        <v>15</v>
      </c>
      <c r="F12513" s="37">
        <v>0</v>
      </c>
      <c r="G12513" s="38">
        <v>0.02</v>
      </c>
      <c r="H12513" s="34">
        <v>0.98834104999771411</v>
      </c>
      <c r="I12513" s="35">
        <v>300.34363862912227</v>
      </c>
      <c r="J12513" s="35">
        <v>-2.2024340542171625</v>
      </c>
      <c r="K12513" s="35">
        <v>10.89166833443838</v>
      </c>
      <c r="L12513" s="35">
        <v>-0.51300247821127998</v>
      </c>
      <c r="M12513" s="35">
        <v>0</v>
      </c>
      <c r="N12513" s="35">
        <v>0</v>
      </c>
      <c r="O12513" s="35">
        <v>0</v>
      </c>
      <c r="P12513" s="36">
        <v>11</v>
      </c>
      <c r="Q12513" s="37">
        <v>86</v>
      </c>
      <c r="R12513" s="36">
        <v>1</v>
      </c>
      <c r="S12513" s="39">
        <f t="shared" si="437"/>
        <v>86</v>
      </c>
      <c r="T12513" s="34" t="s">
        <v>30</v>
      </c>
      <c r="U12513" s="12">
        <f>((alpha*(speed^beta))+(ceta*(speed^delta)))</f>
        <v>1.124870361675433</v>
      </c>
      <c r="V12513" s="8">
        <f t="shared" si="438"/>
        <v>86</v>
      </c>
    </row>
    <row r="12514" spans="1:28">
      <c r="A12514" s="34" t="s">
        <v>20</v>
      </c>
      <c r="B12514" s="34" t="s">
        <v>78</v>
      </c>
      <c r="C12514" s="5" t="s">
        <v>210</v>
      </c>
      <c r="D12514" s="35" t="s">
        <v>89</v>
      </c>
      <c r="E12514" s="36" t="s">
        <v>16</v>
      </c>
      <c r="F12514" s="37">
        <v>0</v>
      </c>
      <c r="G12514" s="38">
        <v>0.02</v>
      </c>
      <c r="H12514" s="34">
        <v>0.99086449335024906</v>
      </c>
      <c r="I12514" s="35">
        <v>606.27493536219049</v>
      </c>
      <c r="J12514" s="35">
        <v>-2.769713222940569</v>
      </c>
      <c r="K12514" s="35">
        <v>10.937036347320472</v>
      </c>
      <c r="L12514" s="35">
        <v>-0.38744267955861589</v>
      </c>
      <c r="M12514" s="35">
        <v>0</v>
      </c>
      <c r="N12514" s="35">
        <v>0</v>
      </c>
      <c r="O12514" s="35">
        <v>0</v>
      </c>
      <c r="P12514" s="36">
        <v>11</v>
      </c>
      <c r="Q12514" s="37">
        <v>86</v>
      </c>
      <c r="R12514" s="36">
        <v>1</v>
      </c>
      <c r="S12514" s="39">
        <f t="shared" si="437"/>
        <v>86</v>
      </c>
      <c r="T12514" s="34" t="s">
        <v>30</v>
      </c>
      <c r="U12514" s="12">
        <f>((alpha*(speed^beta))+(ceta*(speed^delta)))</f>
        <v>1.9497772045429798</v>
      </c>
      <c r="V12514" s="8">
        <f t="shared" si="438"/>
        <v>86</v>
      </c>
    </row>
    <row r="12515" spans="1:28">
      <c r="A12515" s="34" t="s">
        <v>20</v>
      </c>
      <c r="B12515" s="34" t="s">
        <v>78</v>
      </c>
      <c r="C12515" s="5" t="s">
        <v>211</v>
      </c>
      <c r="D12515" s="35" t="s">
        <v>89</v>
      </c>
      <c r="E12515" s="36" t="s">
        <v>16</v>
      </c>
      <c r="F12515" s="37">
        <v>0</v>
      </c>
      <c r="G12515" s="38">
        <v>0.02</v>
      </c>
      <c r="H12515" s="34">
        <v>0.9949637855740836</v>
      </c>
      <c r="I12515" s="35">
        <v>1.447377050002693</v>
      </c>
      <c r="J12515" s="35">
        <v>24.186035726050704</v>
      </c>
      <c r="K12515" s="35">
        <v>0.61899063159964074</v>
      </c>
      <c r="L12515" s="35">
        <v>-3.2177708418610118E-2</v>
      </c>
      <c r="M12515" s="35">
        <v>9.39435104543965E-2</v>
      </c>
      <c r="N12515" s="35">
        <v>0</v>
      </c>
      <c r="O12515" s="35">
        <v>0</v>
      </c>
      <c r="P12515" s="36">
        <v>11</v>
      </c>
      <c r="Q12515" s="37">
        <v>86</v>
      </c>
      <c r="R12515" s="36">
        <v>10</v>
      </c>
      <c r="S12515" s="39">
        <f t="shared" si="437"/>
        <v>86</v>
      </c>
      <c r="T12515" s="34" t="s">
        <v>44</v>
      </c>
      <c r="U12515" s="12">
        <f>(alpha+(beta/(1+EXP((((-1)*ceta)+(delta*LN(speed)))+(epsilon*speed)))))</f>
        <v>1.4634324634665252</v>
      </c>
      <c r="V12515" s="8">
        <f t="shared" si="438"/>
        <v>86</v>
      </c>
    </row>
    <row r="12516" spans="1:28">
      <c r="A12516" s="34" t="s">
        <v>20</v>
      </c>
      <c r="B12516" s="34" t="s">
        <v>78</v>
      </c>
      <c r="C12516" s="5" t="s">
        <v>210</v>
      </c>
      <c r="D12516" s="35" t="s">
        <v>89</v>
      </c>
      <c r="E12516" s="36" t="s">
        <v>14</v>
      </c>
      <c r="F12516" s="37">
        <v>0</v>
      </c>
      <c r="G12516" s="38">
        <v>0.02</v>
      </c>
      <c r="H12516" s="34">
        <v>0.97526248760122569</v>
      </c>
      <c r="I12516" s="35">
        <v>0.77656440506336666</v>
      </c>
      <c r="J12516" s="35">
        <v>-0.98408335931921154</v>
      </c>
      <c r="K12516" s="35">
        <v>9.8141976955137388E-3</v>
      </c>
      <c r="L12516" s="35">
        <v>0.23124213594888418</v>
      </c>
      <c r="M12516" s="35">
        <v>0</v>
      </c>
      <c r="N12516" s="35">
        <v>0</v>
      </c>
      <c r="O12516" s="35">
        <v>0</v>
      </c>
      <c r="P12516" s="36">
        <v>11</v>
      </c>
      <c r="Q12516" s="37">
        <v>86</v>
      </c>
      <c r="R12516" s="36">
        <v>1</v>
      </c>
      <c r="S12516" s="39">
        <f t="shared" si="437"/>
        <v>86</v>
      </c>
      <c r="T12516" s="34" t="s">
        <v>30</v>
      </c>
      <c r="U12516" s="12">
        <f>((alpha*(speed^beta))+(ceta*(speed^delta)))</f>
        <v>3.7184372493813081E-2</v>
      </c>
      <c r="V12516" s="8">
        <f t="shared" si="438"/>
        <v>86</v>
      </c>
      <c r="AB12516" s="41"/>
    </row>
    <row r="12517" spans="1:28">
      <c r="A12517" s="34" t="s">
        <v>20</v>
      </c>
      <c r="B12517" s="34" t="s">
        <v>78</v>
      </c>
      <c r="C12517" s="5" t="s">
        <v>211</v>
      </c>
      <c r="D12517" s="35" t="s">
        <v>89</v>
      </c>
      <c r="E12517" s="36" t="s">
        <v>14</v>
      </c>
      <c r="F12517" s="37">
        <v>0</v>
      </c>
      <c r="G12517" s="38">
        <v>0.02</v>
      </c>
      <c r="H12517" s="34">
        <v>0.96307834227513678</v>
      </c>
      <c r="I12517" s="35">
        <v>8.4419784651837766</v>
      </c>
      <c r="J12517" s="35">
        <v>1.5899815430023834</v>
      </c>
      <c r="K12517" s="35">
        <v>-1.3753769114972333E-2</v>
      </c>
      <c r="L12517" s="35">
        <v>0</v>
      </c>
      <c r="M12517" s="35">
        <v>0</v>
      </c>
      <c r="N12517" s="35">
        <v>0</v>
      </c>
      <c r="O12517" s="35">
        <v>0</v>
      </c>
      <c r="P12517" s="36">
        <v>11</v>
      </c>
      <c r="Q12517" s="37">
        <v>86</v>
      </c>
      <c r="R12517" s="36">
        <v>5</v>
      </c>
      <c r="S12517" s="39">
        <f t="shared" si="437"/>
        <v>86</v>
      </c>
      <c r="T12517" s="34" t="s">
        <v>36</v>
      </c>
      <c r="U12517" s="12">
        <f>(1/(((ceta*(speed^2))+(beta*speed))+alpha))</f>
        <v>2.3010979915765742E-2</v>
      </c>
      <c r="V12517" s="8">
        <f t="shared" si="438"/>
        <v>86</v>
      </c>
    </row>
    <row r="12518" spans="1:28">
      <c r="A12518" s="34" t="s">
        <v>20</v>
      </c>
      <c r="B12518" s="34" t="s">
        <v>78</v>
      </c>
      <c r="C12518" s="5" t="s">
        <v>210</v>
      </c>
      <c r="D12518" s="35" t="s">
        <v>89</v>
      </c>
      <c r="E12518" s="36" t="s">
        <v>18</v>
      </c>
      <c r="F12518" s="37">
        <v>0</v>
      </c>
      <c r="G12518" s="38">
        <v>0.02</v>
      </c>
      <c r="H12518" s="34">
        <v>0.9884943200640135</v>
      </c>
      <c r="I12518" s="35">
        <v>0.10319546680224437</v>
      </c>
      <c r="J12518" s="35">
        <v>-0.32016259065714259</v>
      </c>
      <c r="K12518" s="35">
        <v>0.46047368633066699</v>
      </c>
      <c r="L12518" s="35">
        <v>-1.3995725630489553</v>
      </c>
      <c r="M12518" s="35">
        <v>0</v>
      </c>
      <c r="N12518" s="35">
        <v>0</v>
      </c>
      <c r="O12518" s="35">
        <v>0</v>
      </c>
      <c r="P12518" s="36">
        <v>11</v>
      </c>
      <c r="Q12518" s="37">
        <v>86</v>
      </c>
      <c r="R12518" s="36">
        <v>1</v>
      </c>
      <c r="S12518" s="39">
        <f t="shared" si="437"/>
        <v>86</v>
      </c>
      <c r="T12518" s="34" t="s">
        <v>30</v>
      </c>
      <c r="U12518" s="12">
        <f>((alpha*(speed^beta))+(ceta*(speed^delta)))</f>
        <v>2.5694811648488223E-2</v>
      </c>
      <c r="V12518" s="8">
        <f t="shared" si="438"/>
        <v>86</v>
      </c>
      <c r="AB12518" s="41"/>
    </row>
    <row r="12519" spans="1:28">
      <c r="A12519" s="34" t="s">
        <v>20</v>
      </c>
      <c r="B12519" s="34" t="s">
        <v>78</v>
      </c>
      <c r="C12519" s="5" t="s">
        <v>211</v>
      </c>
      <c r="D12519" s="35" t="s">
        <v>89</v>
      </c>
      <c r="E12519" s="36" t="s">
        <v>18</v>
      </c>
      <c r="F12519" s="37">
        <v>0</v>
      </c>
      <c r="G12519" s="38">
        <v>0.02</v>
      </c>
      <c r="H12519" s="34">
        <v>0.96038616797938237</v>
      </c>
      <c r="I12519" s="35">
        <v>-2.9735747570954553E-7</v>
      </c>
      <c r="J12519" s="35">
        <v>5.3789550187602884E-5</v>
      </c>
      <c r="K12519" s="35">
        <v>-3.3842347094918939E-3</v>
      </c>
      <c r="L12519" s="35">
        <v>9.4379875769095234E-2</v>
      </c>
      <c r="M12519" s="35">
        <v>0</v>
      </c>
      <c r="N12519" s="35">
        <v>0</v>
      </c>
      <c r="O12519" s="35">
        <v>0</v>
      </c>
      <c r="P12519" s="36">
        <v>11</v>
      </c>
      <c r="Q12519" s="37">
        <v>86</v>
      </c>
      <c r="R12519" s="36">
        <v>14</v>
      </c>
      <c r="S12519" s="39">
        <f t="shared" si="437"/>
        <v>86</v>
      </c>
      <c r="T12519" s="34" t="s">
        <v>51</v>
      </c>
      <c r="U12519" s="12">
        <f>(((alpha*(speed^3))+(beta*(speed^2))+(ceta*speed))+delta)</f>
        <v>1.2027197370392595E-2</v>
      </c>
      <c r="V12519" s="8">
        <f t="shared" si="438"/>
        <v>86</v>
      </c>
      <c r="AB12519" s="41"/>
    </row>
    <row r="12520" spans="1:28">
      <c r="A12520" s="34" t="s">
        <v>20</v>
      </c>
      <c r="B12520" s="34" t="s">
        <v>78</v>
      </c>
      <c r="C12520" s="5" t="s">
        <v>210</v>
      </c>
      <c r="D12520" s="35" t="s">
        <v>89</v>
      </c>
      <c r="E12520" s="36" t="s">
        <v>17</v>
      </c>
      <c r="F12520" s="37">
        <v>0</v>
      </c>
      <c r="G12520" s="38">
        <v>0.02</v>
      </c>
      <c r="H12520" s="34">
        <v>0.93903841061336579</v>
      </c>
      <c r="I12520" s="35">
        <v>1077.446437492488</v>
      </c>
      <c r="J12520" s="35">
        <v>1.0079777076496144</v>
      </c>
      <c r="K12520" s="35">
        <v>-0.49291311854101183</v>
      </c>
      <c r="L12520" s="35">
        <v>0</v>
      </c>
      <c r="M12520" s="35">
        <v>0</v>
      </c>
      <c r="N12520" s="35">
        <v>0</v>
      </c>
      <c r="O12520" s="35">
        <v>0</v>
      </c>
      <c r="P12520" s="36">
        <v>11</v>
      </c>
      <c r="Q12520" s="37">
        <v>86</v>
      </c>
      <c r="R12520" s="36">
        <v>0</v>
      </c>
      <c r="S12520" s="39">
        <f t="shared" si="437"/>
        <v>86</v>
      </c>
      <c r="T12520" s="34" t="s">
        <v>29</v>
      </c>
      <c r="U12520" s="12">
        <f>((alpha*(beta^speed))*(speed^ceta))</f>
        <v>237.48477970678945</v>
      </c>
      <c r="V12520" s="8">
        <f t="shared" si="438"/>
        <v>86</v>
      </c>
    </row>
    <row r="12521" spans="1:28">
      <c r="A12521" s="34" t="s">
        <v>20</v>
      </c>
      <c r="B12521" s="34" t="s">
        <v>78</v>
      </c>
      <c r="C12521" s="5" t="s">
        <v>211</v>
      </c>
      <c r="D12521" s="35" t="s">
        <v>89</v>
      </c>
      <c r="E12521" s="36" t="s">
        <v>17</v>
      </c>
      <c r="F12521" s="37">
        <v>0</v>
      </c>
      <c r="G12521" s="38">
        <v>0.02</v>
      </c>
      <c r="H12521" s="34">
        <v>0.92510894077983341</v>
      </c>
      <c r="I12521" s="35">
        <v>1054.9694043121553</v>
      </c>
      <c r="J12521" s="35">
        <v>1.0087131549385762</v>
      </c>
      <c r="K12521" s="35">
        <v>-0.50829389021715865</v>
      </c>
      <c r="L12521" s="35">
        <v>0</v>
      </c>
      <c r="M12521" s="35">
        <v>0</v>
      </c>
      <c r="N12521" s="35">
        <v>0</v>
      </c>
      <c r="O12521" s="35">
        <v>0</v>
      </c>
      <c r="P12521" s="36">
        <v>11</v>
      </c>
      <c r="Q12521" s="37">
        <v>86</v>
      </c>
      <c r="R12521" s="36">
        <v>0</v>
      </c>
      <c r="S12521" s="39">
        <f t="shared" si="437"/>
        <v>86</v>
      </c>
      <c r="T12521" s="34" t="s">
        <v>29</v>
      </c>
      <c r="U12521" s="12">
        <f>((alpha*(beta^speed))*(speed^ceta))</f>
        <v>231.18891121642568</v>
      </c>
      <c r="V12521" s="8">
        <f t="shared" si="438"/>
        <v>86</v>
      </c>
    </row>
    <row r="12522" spans="1:28">
      <c r="A12522" s="34" t="s">
        <v>20</v>
      </c>
      <c r="B12522" s="34" t="s">
        <v>78</v>
      </c>
      <c r="C12522" s="5" t="s">
        <v>210</v>
      </c>
      <c r="D12522" s="35" t="s">
        <v>89</v>
      </c>
      <c r="E12522" s="36" t="s">
        <v>15</v>
      </c>
      <c r="F12522" s="37">
        <v>50</v>
      </c>
      <c r="G12522" s="38">
        <v>0.02</v>
      </c>
      <c r="H12522" s="34">
        <v>0.99396784869796129</v>
      </c>
      <c r="I12522" s="35">
        <v>10.226185431147048</v>
      </c>
      <c r="J12522" s="35">
        <v>0.99738350278259391</v>
      </c>
      <c r="K12522" s="35">
        <v>-0.65506298576801747</v>
      </c>
      <c r="L12522" s="35">
        <v>0</v>
      </c>
      <c r="M12522" s="35">
        <v>0</v>
      </c>
      <c r="N12522" s="35">
        <v>0</v>
      </c>
      <c r="O12522" s="35">
        <v>0</v>
      </c>
      <c r="P12522" s="36">
        <v>11</v>
      </c>
      <c r="Q12522" s="37">
        <v>86</v>
      </c>
      <c r="R12522" s="36">
        <v>0</v>
      </c>
      <c r="S12522" s="39">
        <f t="shared" si="437"/>
        <v>86</v>
      </c>
      <c r="T12522" s="34" t="s">
        <v>29</v>
      </c>
      <c r="U12522" s="12">
        <f>((alpha*(beta^speed))*(speed^ceta))</f>
        <v>0.44120746789482779</v>
      </c>
      <c r="V12522" s="8">
        <f t="shared" si="438"/>
        <v>86</v>
      </c>
    </row>
    <row r="12523" spans="1:28">
      <c r="A12523" s="34" t="s">
        <v>20</v>
      </c>
      <c r="B12523" s="34" t="s">
        <v>78</v>
      </c>
      <c r="C12523" s="5" t="s">
        <v>211</v>
      </c>
      <c r="D12523" s="35" t="s">
        <v>89</v>
      </c>
      <c r="E12523" s="36" t="s">
        <v>15</v>
      </c>
      <c r="F12523" s="37">
        <v>50</v>
      </c>
      <c r="G12523" s="38">
        <v>0.02</v>
      </c>
      <c r="H12523" s="34">
        <v>0.98927690253886824</v>
      </c>
      <c r="I12523" s="35">
        <v>2.9580347021995728</v>
      </c>
      <c r="J12523" s="35">
        <v>2.5390919893753283</v>
      </c>
      <c r="K12523" s="35">
        <v>-0.62922011327504745</v>
      </c>
      <c r="L12523" s="35">
        <v>0</v>
      </c>
      <c r="M12523" s="35">
        <v>0</v>
      </c>
      <c r="N12523" s="35">
        <v>0</v>
      </c>
      <c r="O12523" s="35">
        <v>0</v>
      </c>
      <c r="P12523" s="36">
        <v>11</v>
      </c>
      <c r="Q12523" s="37">
        <v>86</v>
      </c>
      <c r="R12523" s="36">
        <v>13</v>
      </c>
      <c r="S12523" s="39">
        <f t="shared" si="437"/>
        <v>86</v>
      </c>
      <c r="T12523" s="34" t="s">
        <v>50</v>
      </c>
      <c r="U12523" s="12">
        <f>EXP((alpha+(beta/speed))+(ceta*LN(speed)))</f>
        <v>1.2029707438166213</v>
      </c>
      <c r="V12523" s="8">
        <f t="shared" si="438"/>
        <v>86</v>
      </c>
    </row>
    <row r="12524" spans="1:28">
      <c r="A12524" s="34" t="s">
        <v>20</v>
      </c>
      <c r="B12524" s="34" t="s">
        <v>78</v>
      </c>
      <c r="C12524" s="5" t="s">
        <v>210</v>
      </c>
      <c r="D12524" s="35" t="s">
        <v>89</v>
      </c>
      <c r="E12524" s="36" t="s">
        <v>16</v>
      </c>
      <c r="F12524" s="37">
        <v>50</v>
      </c>
      <c r="G12524" s="38">
        <v>0.02</v>
      </c>
      <c r="H12524" s="34">
        <v>0.98465765904165192</v>
      </c>
      <c r="I12524" s="35">
        <v>12.844399704390364</v>
      </c>
      <c r="J12524" s="35">
        <v>-0.38463502278713146</v>
      </c>
      <c r="K12524" s="35">
        <v>1001.2759550191581</v>
      </c>
      <c r="L12524" s="35">
        <v>-3.1192114295321156</v>
      </c>
      <c r="M12524" s="35">
        <v>0</v>
      </c>
      <c r="N12524" s="35">
        <v>0</v>
      </c>
      <c r="O12524" s="35">
        <v>0</v>
      </c>
      <c r="P12524" s="36">
        <v>11</v>
      </c>
      <c r="Q12524" s="37">
        <v>86</v>
      </c>
      <c r="R12524" s="36">
        <v>1</v>
      </c>
      <c r="S12524" s="39">
        <f t="shared" si="437"/>
        <v>86</v>
      </c>
      <c r="T12524" s="34" t="s">
        <v>30</v>
      </c>
      <c r="U12524" s="12">
        <f>((alpha*(speed^beta))+(ceta*(speed^delta)))</f>
        <v>2.3163892331567189</v>
      </c>
      <c r="V12524" s="8">
        <f t="shared" si="438"/>
        <v>86</v>
      </c>
    </row>
    <row r="12525" spans="1:28">
      <c r="A12525" s="34" t="s">
        <v>20</v>
      </c>
      <c r="B12525" s="34" t="s">
        <v>78</v>
      </c>
      <c r="C12525" s="5" t="s">
        <v>211</v>
      </c>
      <c r="D12525" s="35" t="s">
        <v>89</v>
      </c>
      <c r="E12525" s="36" t="s">
        <v>16</v>
      </c>
      <c r="F12525" s="37">
        <v>50</v>
      </c>
      <c r="G12525" s="38">
        <v>0.02</v>
      </c>
      <c r="H12525" s="34">
        <v>0.99562975876309057</v>
      </c>
      <c r="I12525" s="35">
        <v>1.3243882306922834</v>
      </c>
      <c r="J12525" s="35">
        <v>29.082343093635654</v>
      </c>
      <c r="K12525" s="35">
        <v>1.4444136626380355</v>
      </c>
      <c r="L12525" s="35">
        <v>0.43174743339202337</v>
      </c>
      <c r="M12525" s="35">
        <v>8.7747127144256004E-2</v>
      </c>
      <c r="N12525" s="35">
        <v>0</v>
      </c>
      <c r="O12525" s="35">
        <v>0</v>
      </c>
      <c r="P12525" s="36">
        <v>11</v>
      </c>
      <c r="Q12525" s="37">
        <v>86</v>
      </c>
      <c r="R12525" s="36">
        <v>10</v>
      </c>
      <c r="S12525" s="39">
        <f t="shared" si="437"/>
        <v>86</v>
      </c>
      <c r="T12525" s="34" t="s">
        <v>44</v>
      </c>
      <c r="U12525" s="12">
        <f>(alpha+(beta/(1+EXP((((-1)*ceta)+(delta*LN(speed)))+(epsilon*speed)))))</f>
        <v>1.3339003536801179</v>
      </c>
      <c r="V12525" s="8">
        <f t="shared" si="438"/>
        <v>86</v>
      </c>
    </row>
    <row r="12526" spans="1:28">
      <c r="A12526" s="34" t="s">
        <v>20</v>
      </c>
      <c r="B12526" s="34" t="s">
        <v>78</v>
      </c>
      <c r="C12526" s="5" t="s">
        <v>210</v>
      </c>
      <c r="D12526" s="35" t="s">
        <v>89</v>
      </c>
      <c r="E12526" s="36" t="s">
        <v>14</v>
      </c>
      <c r="F12526" s="37">
        <v>50</v>
      </c>
      <c r="G12526" s="38">
        <v>0.02</v>
      </c>
      <c r="H12526" s="34">
        <v>0.97256081350462376</v>
      </c>
      <c r="I12526" s="35">
        <v>-4.5496040013307514E-7</v>
      </c>
      <c r="J12526" s="35">
        <v>7.6116969396225809E-5</v>
      </c>
      <c r="K12526" s="35">
        <v>-4.3235416276995011E-3</v>
      </c>
      <c r="L12526" s="35">
        <v>0.12991234869684296</v>
      </c>
      <c r="M12526" s="35">
        <v>0</v>
      </c>
      <c r="N12526" s="35">
        <v>0</v>
      </c>
      <c r="O12526" s="35">
        <v>0</v>
      </c>
      <c r="P12526" s="36">
        <v>11</v>
      </c>
      <c r="Q12526" s="37">
        <v>86</v>
      </c>
      <c r="R12526" s="36">
        <v>14</v>
      </c>
      <c r="S12526" s="39">
        <f t="shared" si="437"/>
        <v>86</v>
      </c>
      <c r="T12526" s="34" t="s">
        <v>51</v>
      </c>
      <c r="U12526" s="12">
        <f>(((alpha*(speed^3))+(beta*(speed^2))+(ceta*speed))+delta)</f>
        <v>3.1668582102128723E-2</v>
      </c>
      <c r="V12526" s="8">
        <f t="shared" si="438"/>
        <v>86</v>
      </c>
      <c r="AB12526" s="41"/>
    </row>
    <row r="12527" spans="1:28">
      <c r="A12527" s="34" t="s">
        <v>20</v>
      </c>
      <c r="B12527" s="34" t="s">
        <v>78</v>
      </c>
      <c r="C12527" s="5" t="s">
        <v>211</v>
      </c>
      <c r="D12527" s="35" t="s">
        <v>89</v>
      </c>
      <c r="E12527" s="36" t="s">
        <v>14</v>
      </c>
      <c r="F12527" s="37">
        <v>50</v>
      </c>
      <c r="G12527" s="38">
        <v>0.02</v>
      </c>
      <c r="H12527" s="34">
        <v>0.95257973041197053</v>
      </c>
      <c r="I12527" s="35">
        <v>10.572196620861208</v>
      </c>
      <c r="J12527" s="35">
        <v>1.3118039813280633</v>
      </c>
      <c r="K12527" s="35">
        <v>-1.1289665506709391E-2</v>
      </c>
      <c r="L12527" s="35">
        <v>0</v>
      </c>
      <c r="M12527" s="35">
        <v>0</v>
      </c>
      <c r="N12527" s="35">
        <v>0</v>
      </c>
      <c r="O12527" s="35">
        <v>0</v>
      </c>
      <c r="P12527" s="36">
        <v>11</v>
      </c>
      <c r="Q12527" s="37">
        <v>86</v>
      </c>
      <c r="R12527" s="36">
        <v>5</v>
      </c>
      <c r="S12527" s="39">
        <f t="shared" si="437"/>
        <v>86</v>
      </c>
      <c r="T12527" s="34" t="s">
        <v>36</v>
      </c>
      <c r="U12527" s="12">
        <f>(1/(((ceta*(speed^2))+(beta*speed))+alpha))</f>
        <v>2.5069585065996776E-2</v>
      </c>
      <c r="V12527" s="8">
        <f t="shared" si="438"/>
        <v>86</v>
      </c>
      <c r="AB12527" s="41"/>
    </row>
    <row r="12528" spans="1:28">
      <c r="A12528" s="34" t="s">
        <v>20</v>
      </c>
      <c r="B12528" s="34" t="s">
        <v>78</v>
      </c>
      <c r="C12528" s="5" t="s">
        <v>210</v>
      </c>
      <c r="D12528" s="35" t="s">
        <v>89</v>
      </c>
      <c r="E12528" s="36" t="s">
        <v>18</v>
      </c>
      <c r="F12528" s="37">
        <v>50</v>
      </c>
      <c r="G12528" s="38">
        <v>0.02</v>
      </c>
      <c r="H12528" s="34">
        <v>0.9890682065871268</v>
      </c>
      <c r="I12528" s="35">
        <v>0.21900426288976335</v>
      </c>
      <c r="J12528" s="35">
        <v>0.99859156191285015</v>
      </c>
      <c r="K12528" s="35">
        <v>-0.44930770475442366</v>
      </c>
      <c r="L12528" s="35">
        <v>0</v>
      </c>
      <c r="M12528" s="35">
        <v>0</v>
      </c>
      <c r="N12528" s="35">
        <v>0</v>
      </c>
      <c r="O12528" s="35">
        <v>0</v>
      </c>
      <c r="P12528" s="36">
        <v>11</v>
      </c>
      <c r="Q12528" s="37">
        <v>86</v>
      </c>
      <c r="R12528" s="36">
        <v>0</v>
      </c>
      <c r="S12528" s="39">
        <f t="shared" si="437"/>
        <v>86</v>
      </c>
      <c r="T12528" s="34" t="s">
        <v>29</v>
      </c>
      <c r="U12528" s="12">
        <f>((alpha*(beta^speed))*(speed^ceta))</f>
        <v>2.621960937744525E-2</v>
      </c>
      <c r="V12528" s="8">
        <f t="shared" si="438"/>
        <v>86</v>
      </c>
      <c r="AB12528" s="41"/>
    </row>
    <row r="12529" spans="1:28">
      <c r="A12529" s="34" t="s">
        <v>20</v>
      </c>
      <c r="B12529" s="34" t="s">
        <v>78</v>
      </c>
      <c r="C12529" s="5" t="s">
        <v>211</v>
      </c>
      <c r="D12529" s="35" t="s">
        <v>89</v>
      </c>
      <c r="E12529" s="36" t="s">
        <v>18</v>
      </c>
      <c r="F12529" s="37">
        <v>50</v>
      </c>
      <c r="G12529" s="38">
        <v>0.02</v>
      </c>
      <c r="H12529" s="34">
        <v>0.96434282535346993</v>
      </c>
      <c r="I12529" s="35">
        <v>-3.0251966333945828E-7</v>
      </c>
      <c r="J12529" s="35">
        <v>5.6887902123938152E-5</v>
      </c>
      <c r="K12529" s="35">
        <v>-3.7388654267770331E-3</v>
      </c>
      <c r="L12529" s="35">
        <v>0.10808973774281672</v>
      </c>
      <c r="M12529" s="35">
        <v>0</v>
      </c>
      <c r="N12529" s="35">
        <v>0</v>
      </c>
      <c r="O12529" s="35">
        <v>0</v>
      </c>
      <c r="P12529" s="36">
        <v>11</v>
      </c>
      <c r="Q12529" s="37">
        <v>86</v>
      </c>
      <c r="R12529" s="36">
        <v>14</v>
      </c>
      <c r="S12529" s="39">
        <f t="shared" si="437"/>
        <v>86</v>
      </c>
      <c r="T12529" s="34" t="s">
        <v>51</v>
      </c>
      <c r="U12529" s="12">
        <f>(((alpha*(speed^3))+(beta*(speed^2))+(ceta*speed))+delta)</f>
        <v>1.4870788163595938E-2</v>
      </c>
      <c r="V12529" s="8">
        <f t="shared" si="438"/>
        <v>86</v>
      </c>
      <c r="AB12529" s="41"/>
    </row>
    <row r="12530" spans="1:28">
      <c r="A12530" s="34" t="s">
        <v>20</v>
      </c>
      <c r="B12530" s="34" t="s">
        <v>78</v>
      </c>
      <c r="C12530" s="5" t="s">
        <v>210</v>
      </c>
      <c r="D12530" s="35" t="s">
        <v>89</v>
      </c>
      <c r="E12530" s="36" t="s">
        <v>17</v>
      </c>
      <c r="F12530" s="37">
        <v>50</v>
      </c>
      <c r="G12530" s="38">
        <v>0.02</v>
      </c>
      <c r="H12530" s="34">
        <v>0.9116853249653134</v>
      </c>
      <c r="I12530" s="35">
        <v>962.92825468584442</v>
      </c>
      <c r="J12530" s="35">
        <v>1.0054042101003224</v>
      </c>
      <c r="K12530" s="35">
        <v>-0.38568006796015547</v>
      </c>
      <c r="L12530" s="35">
        <v>0</v>
      </c>
      <c r="M12530" s="35">
        <v>0</v>
      </c>
      <c r="N12530" s="35">
        <v>0</v>
      </c>
      <c r="O12530" s="35">
        <v>0</v>
      </c>
      <c r="P12530" s="36">
        <v>11</v>
      </c>
      <c r="Q12530" s="37">
        <v>86</v>
      </c>
      <c r="R12530" s="36">
        <v>0</v>
      </c>
      <c r="S12530" s="39">
        <f t="shared" si="437"/>
        <v>86</v>
      </c>
      <c r="T12530" s="34" t="s">
        <v>29</v>
      </c>
      <c r="U12530" s="12">
        <f>((alpha*(beta^speed))*(speed^ceta))</f>
        <v>274.66074407388447</v>
      </c>
      <c r="V12530" s="8">
        <f t="shared" si="438"/>
        <v>86</v>
      </c>
    </row>
    <row r="12531" spans="1:28">
      <c r="A12531" s="34" t="s">
        <v>20</v>
      </c>
      <c r="B12531" s="34" t="s">
        <v>78</v>
      </c>
      <c r="C12531" s="5" t="s">
        <v>211</v>
      </c>
      <c r="D12531" s="35" t="s">
        <v>89</v>
      </c>
      <c r="E12531" s="36" t="s">
        <v>17</v>
      </c>
      <c r="F12531" s="37">
        <v>50</v>
      </c>
      <c r="G12531" s="38">
        <v>0.02</v>
      </c>
      <c r="H12531" s="34">
        <v>0.88786029134837774</v>
      </c>
      <c r="I12531" s="35">
        <v>927.3418292214443</v>
      </c>
      <c r="J12531" s="35">
        <v>1.0061133148637429</v>
      </c>
      <c r="K12531" s="35">
        <v>-0.39632314101396066</v>
      </c>
      <c r="L12531" s="35">
        <v>0</v>
      </c>
      <c r="M12531" s="35">
        <v>0</v>
      </c>
      <c r="N12531" s="35">
        <v>0</v>
      </c>
      <c r="O12531" s="35">
        <v>0</v>
      </c>
      <c r="P12531" s="36">
        <v>11</v>
      </c>
      <c r="Q12531" s="37">
        <v>86</v>
      </c>
      <c r="R12531" s="36">
        <v>0</v>
      </c>
      <c r="S12531" s="39">
        <f t="shared" si="437"/>
        <v>86</v>
      </c>
      <c r="T12531" s="34" t="s">
        <v>29</v>
      </c>
      <c r="U12531" s="12">
        <f>((alpha*(beta^speed))*(speed^ceta))</f>
        <v>268.0318747509757</v>
      </c>
      <c r="V12531" s="8">
        <f t="shared" si="438"/>
        <v>86</v>
      </c>
    </row>
    <row r="12532" spans="1:28">
      <c r="A12532" s="34" t="s">
        <v>20</v>
      </c>
      <c r="B12532" s="34" t="s">
        <v>78</v>
      </c>
      <c r="C12532" s="5" t="s">
        <v>210</v>
      </c>
      <c r="D12532" s="35" t="s">
        <v>89</v>
      </c>
      <c r="E12532" s="36" t="s">
        <v>15</v>
      </c>
      <c r="F12532" s="37">
        <v>100</v>
      </c>
      <c r="G12532" s="38">
        <v>0.02</v>
      </c>
      <c r="H12532" s="34">
        <v>0.9927989928119304</v>
      </c>
      <c r="I12532" s="35">
        <v>10.392769113254317</v>
      </c>
      <c r="J12532" s="35">
        <v>0.99767690114955887</v>
      </c>
      <c r="K12532" s="35">
        <v>-0.63093433787261488</v>
      </c>
      <c r="L12532" s="35">
        <v>0</v>
      </c>
      <c r="M12532" s="35">
        <v>0</v>
      </c>
      <c r="N12532" s="35">
        <v>0</v>
      </c>
      <c r="O12532" s="35">
        <v>0</v>
      </c>
      <c r="P12532" s="36">
        <v>11</v>
      </c>
      <c r="Q12532" s="37">
        <v>86</v>
      </c>
      <c r="R12532" s="36">
        <v>0</v>
      </c>
      <c r="S12532" s="39">
        <f t="shared" si="437"/>
        <v>86</v>
      </c>
      <c r="T12532" s="34" t="s">
        <v>29</v>
      </c>
      <c r="U12532" s="12">
        <f>((alpha*(beta^speed))*(speed^ceta))</f>
        <v>0.51206213784860011</v>
      </c>
      <c r="V12532" s="8">
        <f t="shared" si="438"/>
        <v>86</v>
      </c>
    </row>
    <row r="12533" spans="1:28">
      <c r="A12533" s="34" t="s">
        <v>20</v>
      </c>
      <c r="B12533" s="34" t="s">
        <v>78</v>
      </c>
      <c r="C12533" s="5" t="s">
        <v>211</v>
      </c>
      <c r="D12533" s="35" t="s">
        <v>89</v>
      </c>
      <c r="E12533" s="36" t="s">
        <v>15</v>
      </c>
      <c r="F12533" s="37">
        <v>100</v>
      </c>
      <c r="G12533" s="38">
        <v>0.02</v>
      </c>
      <c r="H12533" s="34">
        <v>0.99163926260743318</v>
      </c>
      <c r="I12533" s="35">
        <v>42.114549800029899</v>
      </c>
      <c r="J12533" s="35">
        <v>0.99927447600921393</v>
      </c>
      <c r="K12533" s="35">
        <v>-0.79279754874133013</v>
      </c>
      <c r="L12533" s="35">
        <v>0</v>
      </c>
      <c r="M12533" s="35">
        <v>0</v>
      </c>
      <c r="N12533" s="35">
        <v>0</v>
      </c>
      <c r="O12533" s="35">
        <v>0</v>
      </c>
      <c r="P12533" s="36">
        <v>11</v>
      </c>
      <c r="Q12533" s="37">
        <v>86</v>
      </c>
      <c r="R12533" s="36">
        <v>0</v>
      </c>
      <c r="S12533" s="39">
        <f t="shared" si="437"/>
        <v>86</v>
      </c>
      <c r="T12533" s="34" t="s">
        <v>29</v>
      </c>
      <c r="U12533" s="12">
        <f>((alpha*(beta^speed))*(speed^ceta))</f>
        <v>1.1578675049944418</v>
      </c>
      <c r="V12533" s="8">
        <f t="shared" si="438"/>
        <v>86</v>
      </c>
    </row>
    <row r="12534" spans="1:28">
      <c r="A12534" s="34" t="s">
        <v>20</v>
      </c>
      <c r="B12534" s="34" t="s">
        <v>78</v>
      </c>
      <c r="C12534" s="5" t="s">
        <v>210</v>
      </c>
      <c r="D12534" s="35" t="s">
        <v>89</v>
      </c>
      <c r="E12534" s="36" t="s">
        <v>16</v>
      </c>
      <c r="F12534" s="37">
        <v>100</v>
      </c>
      <c r="G12534" s="38">
        <v>0.02</v>
      </c>
      <c r="H12534" s="34">
        <v>0.98140263776506598</v>
      </c>
      <c r="I12534" s="35">
        <v>14.102780325089574</v>
      </c>
      <c r="J12534" s="35">
        <v>-0.37527350959977557</v>
      </c>
      <c r="K12534" s="35">
        <v>36.734367992408671</v>
      </c>
      <c r="L12534" s="35">
        <v>-1.8024844301509526</v>
      </c>
      <c r="M12534" s="35">
        <v>0</v>
      </c>
      <c r="N12534" s="35">
        <v>0</v>
      </c>
      <c r="O12534" s="35">
        <v>0</v>
      </c>
      <c r="P12534" s="36">
        <v>11</v>
      </c>
      <c r="Q12534" s="37">
        <v>86</v>
      </c>
      <c r="R12534" s="36">
        <v>1</v>
      </c>
      <c r="S12534" s="39">
        <f t="shared" si="437"/>
        <v>86</v>
      </c>
      <c r="T12534" s="34" t="s">
        <v>30</v>
      </c>
      <c r="U12534" s="12">
        <f>((alpha*(speed^beta))+(ceta*(speed^delta)))</f>
        <v>2.662538650581403</v>
      </c>
      <c r="V12534" s="8">
        <f t="shared" si="438"/>
        <v>86</v>
      </c>
    </row>
    <row r="12535" spans="1:28">
      <c r="A12535" s="34" t="s">
        <v>20</v>
      </c>
      <c r="B12535" s="34" t="s">
        <v>78</v>
      </c>
      <c r="C12535" s="5" t="s">
        <v>211</v>
      </c>
      <c r="D12535" s="35" t="s">
        <v>89</v>
      </c>
      <c r="E12535" s="36" t="s">
        <v>16</v>
      </c>
      <c r="F12535" s="37">
        <v>100</v>
      </c>
      <c r="G12535" s="38">
        <v>0.02</v>
      </c>
      <c r="H12535" s="34">
        <v>0.99384715713367278</v>
      </c>
      <c r="I12535" s="35">
        <v>691.59239783081512</v>
      </c>
      <c r="J12535" s="35">
        <v>1.0188595651467789</v>
      </c>
      <c r="K12535" s="35">
        <v>-1.7756336562683166</v>
      </c>
      <c r="L12535" s="35">
        <v>0</v>
      </c>
      <c r="M12535" s="35">
        <v>0</v>
      </c>
      <c r="N12535" s="35">
        <v>0</v>
      </c>
      <c r="O12535" s="35">
        <v>0</v>
      </c>
      <c r="P12535" s="36">
        <v>11</v>
      </c>
      <c r="Q12535" s="37">
        <v>86</v>
      </c>
      <c r="R12535" s="36">
        <v>0</v>
      </c>
      <c r="S12535" s="39">
        <f t="shared" si="437"/>
        <v>86</v>
      </c>
      <c r="T12535" s="34" t="s">
        <v>29</v>
      </c>
      <c r="U12535" s="12">
        <f>((alpha*(beta^speed))*(speed^ceta))</f>
        <v>1.2668400218998017</v>
      </c>
      <c r="V12535" s="8">
        <f t="shared" si="438"/>
        <v>86</v>
      </c>
    </row>
    <row r="12536" spans="1:28">
      <c r="A12536" s="34" t="s">
        <v>20</v>
      </c>
      <c r="B12536" s="34" t="s">
        <v>78</v>
      </c>
      <c r="C12536" s="5" t="s">
        <v>210</v>
      </c>
      <c r="D12536" s="35" t="s">
        <v>89</v>
      </c>
      <c r="E12536" s="36" t="s">
        <v>14</v>
      </c>
      <c r="F12536" s="37">
        <v>100</v>
      </c>
      <c r="G12536" s="38">
        <v>0.02</v>
      </c>
      <c r="H12536" s="34">
        <v>0.98137834337585306</v>
      </c>
      <c r="I12536" s="35">
        <v>-4.0377697471158758E-7</v>
      </c>
      <c r="J12536" s="35">
        <v>6.8158560843844599E-5</v>
      </c>
      <c r="K12536" s="35">
        <v>-4.0619987407944595E-3</v>
      </c>
      <c r="L12536" s="35">
        <v>0.13557643951110038</v>
      </c>
      <c r="M12536" s="35">
        <v>0</v>
      </c>
      <c r="N12536" s="35">
        <v>0</v>
      </c>
      <c r="O12536" s="35">
        <v>0</v>
      </c>
      <c r="P12536" s="36">
        <v>11</v>
      </c>
      <c r="Q12536" s="37">
        <v>86</v>
      </c>
      <c r="R12536" s="36">
        <v>14</v>
      </c>
      <c r="S12536" s="39">
        <f t="shared" si="437"/>
        <v>86</v>
      </c>
      <c r="T12536" s="34" t="s">
        <v>51</v>
      </c>
      <c r="U12536" s="12">
        <f>(((alpha*(speed^3))+(beta*(speed^2))+(ceta*speed))+delta)</f>
        <v>3.3520496376697961E-2</v>
      </c>
      <c r="V12536" s="8">
        <f t="shared" si="438"/>
        <v>86</v>
      </c>
      <c r="AB12536" s="41"/>
    </row>
    <row r="12537" spans="1:28">
      <c r="A12537" s="34" t="s">
        <v>20</v>
      </c>
      <c r="B12537" s="34" t="s">
        <v>78</v>
      </c>
      <c r="C12537" s="5" t="s">
        <v>211</v>
      </c>
      <c r="D12537" s="35" t="s">
        <v>89</v>
      </c>
      <c r="E12537" s="36" t="s">
        <v>14</v>
      </c>
      <c r="F12537" s="37">
        <v>100</v>
      </c>
      <c r="G12537" s="38">
        <v>0.02</v>
      </c>
      <c r="H12537" s="34">
        <v>0.9522901242084979</v>
      </c>
      <c r="I12537" s="35">
        <v>11.233629836620919</v>
      </c>
      <c r="J12537" s="35">
        <v>1.106119516111836</v>
      </c>
      <c r="K12537" s="35">
        <v>-9.2896165055919924E-3</v>
      </c>
      <c r="L12537" s="35">
        <v>0</v>
      </c>
      <c r="M12537" s="35">
        <v>0</v>
      </c>
      <c r="N12537" s="35">
        <v>0</v>
      </c>
      <c r="O12537" s="35">
        <v>0</v>
      </c>
      <c r="P12537" s="36">
        <v>11</v>
      </c>
      <c r="Q12537" s="37">
        <v>86</v>
      </c>
      <c r="R12537" s="36">
        <v>5</v>
      </c>
      <c r="S12537" s="39">
        <f t="shared" si="437"/>
        <v>86</v>
      </c>
      <c r="T12537" s="34" t="s">
        <v>36</v>
      </c>
      <c r="U12537" s="12">
        <f>(1/(((ceta*(speed^2))+(beta*speed))+alpha))</f>
        <v>2.6557670765722706E-2</v>
      </c>
      <c r="V12537" s="8">
        <f t="shared" si="438"/>
        <v>86</v>
      </c>
      <c r="AB12537" s="41"/>
    </row>
    <row r="12538" spans="1:28">
      <c r="A12538" s="34" t="s">
        <v>20</v>
      </c>
      <c r="B12538" s="34" t="s">
        <v>78</v>
      </c>
      <c r="C12538" s="5" t="s">
        <v>210</v>
      </c>
      <c r="D12538" s="35" t="s">
        <v>89</v>
      </c>
      <c r="E12538" s="36" t="s">
        <v>18</v>
      </c>
      <c r="F12538" s="37">
        <v>100</v>
      </c>
      <c r="G12538" s="38">
        <v>0.02</v>
      </c>
      <c r="H12538" s="34">
        <v>0.99054302298952535</v>
      </c>
      <c r="I12538" s="35">
        <v>0.25058613726786921</v>
      </c>
      <c r="J12538" s="35">
        <v>0.9962724957688831</v>
      </c>
      <c r="K12538" s="35">
        <v>-0.43838026229603444</v>
      </c>
      <c r="L12538" s="35">
        <v>0</v>
      </c>
      <c r="M12538" s="35">
        <v>0</v>
      </c>
      <c r="N12538" s="35">
        <v>0</v>
      </c>
      <c r="O12538" s="35">
        <v>0</v>
      </c>
      <c r="P12538" s="36">
        <v>11</v>
      </c>
      <c r="Q12538" s="37">
        <v>86</v>
      </c>
      <c r="R12538" s="36">
        <v>0</v>
      </c>
      <c r="S12538" s="39">
        <f t="shared" si="437"/>
        <v>86</v>
      </c>
      <c r="T12538" s="34" t="s">
        <v>29</v>
      </c>
      <c r="U12538" s="12">
        <f>((alpha*(beta^speed))*(speed^ceta))</f>
        <v>2.5788804911210727E-2</v>
      </c>
      <c r="V12538" s="8">
        <f t="shared" si="438"/>
        <v>86</v>
      </c>
      <c r="AB12538" s="41"/>
    </row>
    <row r="12539" spans="1:28">
      <c r="A12539" s="34" t="s">
        <v>20</v>
      </c>
      <c r="B12539" s="34" t="s">
        <v>78</v>
      </c>
      <c r="C12539" s="5" t="s">
        <v>211</v>
      </c>
      <c r="D12539" s="35" t="s">
        <v>89</v>
      </c>
      <c r="E12539" s="36" t="s">
        <v>18</v>
      </c>
      <c r="F12539" s="37">
        <v>100</v>
      </c>
      <c r="G12539" s="38">
        <v>0.02</v>
      </c>
      <c r="H12539" s="34">
        <v>0.96935927557447998</v>
      </c>
      <c r="I12539" s="35">
        <v>-3.332722082233343E-7</v>
      </c>
      <c r="J12539" s="35">
        <v>6.4203320813465293E-5</v>
      </c>
      <c r="K12539" s="35">
        <v>-4.3082423506727802E-3</v>
      </c>
      <c r="L12539" s="35">
        <v>0.12474260096397816</v>
      </c>
      <c r="M12539" s="35">
        <v>0</v>
      </c>
      <c r="N12539" s="35">
        <v>0</v>
      </c>
      <c r="O12539" s="35">
        <v>0</v>
      </c>
      <c r="P12539" s="36">
        <v>11</v>
      </c>
      <c r="Q12539" s="37">
        <v>86</v>
      </c>
      <c r="R12539" s="36">
        <v>14</v>
      </c>
      <c r="S12539" s="39">
        <f t="shared" si="437"/>
        <v>86</v>
      </c>
      <c r="T12539" s="34" t="s">
        <v>51</v>
      </c>
      <c r="U12539" s="12">
        <f>(((alpha*(speed^3))+(beta*(speed^2))+(ceta*speed))+delta)</f>
        <v>1.7101731868807202E-2</v>
      </c>
      <c r="V12539" s="8">
        <f t="shared" si="438"/>
        <v>86</v>
      </c>
    </row>
    <row r="12540" spans="1:28">
      <c r="A12540" s="34" t="s">
        <v>20</v>
      </c>
      <c r="B12540" s="34" t="s">
        <v>78</v>
      </c>
      <c r="C12540" s="5" t="s">
        <v>210</v>
      </c>
      <c r="D12540" s="35" t="s">
        <v>89</v>
      </c>
      <c r="E12540" s="36" t="s">
        <v>17</v>
      </c>
      <c r="F12540" s="37">
        <v>100</v>
      </c>
      <c r="G12540" s="38">
        <v>0.02</v>
      </c>
      <c r="H12540" s="34">
        <v>0.89642781158746909</v>
      </c>
      <c r="I12540" s="35">
        <v>-1.1017965262349551E-3</v>
      </c>
      <c r="J12540" s="35">
        <v>0.19522795840432999</v>
      </c>
      <c r="K12540" s="35">
        <v>-11.629544829425276</v>
      </c>
      <c r="L12540" s="35">
        <v>554.8724356635048</v>
      </c>
      <c r="M12540" s="35">
        <v>0</v>
      </c>
      <c r="N12540" s="35">
        <v>0</v>
      </c>
      <c r="O12540" s="35">
        <v>0</v>
      </c>
      <c r="P12540" s="36">
        <v>11</v>
      </c>
      <c r="Q12540" s="37">
        <v>86</v>
      </c>
      <c r="R12540" s="36">
        <v>14</v>
      </c>
      <c r="S12540" s="39">
        <f t="shared" si="437"/>
        <v>86</v>
      </c>
      <c r="T12540" s="34" t="s">
        <v>51</v>
      </c>
      <c r="U12540" s="12">
        <f>(((alpha*(speed^3))+(beta*(speed^2))+(ceta*speed))+delta)</f>
        <v>297.83326940045504</v>
      </c>
      <c r="V12540" s="8">
        <f t="shared" si="438"/>
        <v>86</v>
      </c>
    </row>
    <row r="12541" spans="1:28">
      <c r="A12541" s="34" t="s">
        <v>20</v>
      </c>
      <c r="B12541" s="34" t="s">
        <v>78</v>
      </c>
      <c r="C12541" s="5" t="s">
        <v>211</v>
      </c>
      <c r="D12541" s="35" t="s">
        <v>89</v>
      </c>
      <c r="E12541" s="36" t="s">
        <v>17</v>
      </c>
      <c r="F12541" s="37">
        <v>100</v>
      </c>
      <c r="G12541" s="38">
        <v>0.02</v>
      </c>
      <c r="H12541" s="34">
        <v>0.85980269638497275</v>
      </c>
      <c r="I12541" s="35">
        <v>895.62319784159524</v>
      </c>
      <c r="J12541" s="35">
        <v>1.004419701391134</v>
      </c>
      <c r="K12541" s="35">
        <v>-0.32684408546379173</v>
      </c>
      <c r="L12541" s="35">
        <v>0</v>
      </c>
      <c r="M12541" s="35">
        <v>0</v>
      </c>
      <c r="N12541" s="35">
        <v>0</v>
      </c>
      <c r="O12541" s="35">
        <v>0</v>
      </c>
      <c r="P12541" s="36">
        <v>11</v>
      </c>
      <c r="Q12541" s="37">
        <v>86</v>
      </c>
      <c r="R12541" s="36">
        <v>0</v>
      </c>
      <c r="S12541" s="39">
        <f t="shared" si="437"/>
        <v>86</v>
      </c>
      <c r="T12541" s="34" t="s">
        <v>29</v>
      </c>
      <c r="U12541" s="12">
        <f>((alpha*(beta^speed))*(speed^ceta))</f>
        <v>305.17932439680732</v>
      </c>
      <c r="V12541" s="8">
        <f t="shared" si="438"/>
        <v>86</v>
      </c>
    </row>
    <row r="12542" spans="1:28">
      <c r="A12542" s="34" t="s">
        <v>20</v>
      </c>
      <c r="B12542" s="34" t="s">
        <v>78</v>
      </c>
      <c r="C12542" s="5" t="s">
        <v>210</v>
      </c>
      <c r="D12542" s="35" t="s">
        <v>89</v>
      </c>
      <c r="E12542" s="36" t="s">
        <v>15</v>
      </c>
      <c r="F12542" s="37">
        <v>0</v>
      </c>
      <c r="G12542" s="38">
        <v>0.04</v>
      </c>
      <c r="H12542" s="34">
        <v>0.99354707375885409</v>
      </c>
      <c r="I12542" s="35">
        <v>-6.1966912059832777E-2</v>
      </c>
      <c r="J12542" s="35">
        <v>3.2497673976289519E-2</v>
      </c>
      <c r="K12542" s="35">
        <v>1.504401990437445</v>
      </c>
      <c r="L12542" s="35">
        <v>0</v>
      </c>
      <c r="M12542" s="35">
        <v>0</v>
      </c>
      <c r="N12542" s="35">
        <v>0</v>
      </c>
      <c r="O12542" s="35">
        <v>0</v>
      </c>
      <c r="P12542" s="36">
        <v>11</v>
      </c>
      <c r="Q12542" s="37">
        <v>86</v>
      </c>
      <c r="R12542" s="36">
        <v>2</v>
      </c>
      <c r="S12542" s="39">
        <f t="shared" si="437"/>
        <v>86</v>
      </c>
      <c r="T12542" s="34" t="s">
        <v>31</v>
      </c>
      <c r="U12542" s="12">
        <f>((alpha+(beta*speed))^((-1)/ceta))</f>
        <v>0.51259729152664546</v>
      </c>
      <c r="V12542" s="8">
        <f t="shared" si="438"/>
        <v>86</v>
      </c>
    </row>
    <row r="12543" spans="1:28">
      <c r="A12543" s="34" t="s">
        <v>20</v>
      </c>
      <c r="B12543" s="34" t="s">
        <v>78</v>
      </c>
      <c r="C12543" s="5" t="s">
        <v>211</v>
      </c>
      <c r="D12543" s="35" t="s">
        <v>89</v>
      </c>
      <c r="E12543" s="36" t="s">
        <v>15</v>
      </c>
      <c r="F12543" s="37">
        <v>0</v>
      </c>
      <c r="G12543" s="38">
        <v>0.04</v>
      </c>
      <c r="H12543" s="34">
        <v>0.98411844446476571</v>
      </c>
      <c r="I12543" s="35">
        <v>20.460712211383989</v>
      </c>
      <c r="J12543" s="35">
        <v>-0.60711387155006413</v>
      </c>
      <c r="K12543" s="35">
        <v>429.41682115999072</v>
      </c>
      <c r="L12543" s="35">
        <v>-2.5413968036144414</v>
      </c>
      <c r="M12543" s="35">
        <v>0</v>
      </c>
      <c r="N12543" s="35">
        <v>0</v>
      </c>
      <c r="O12543" s="35">
        <v>0</v>
      </c>
      <c r="P12543" s="36">
        <v>11</v>
      </c>
      <c r="Q12543" s="37">
        <v>86</v>
      </c>
      <c r="R12543" s="36">
        <v>1</v>
      </c>
      <c r="S12543" s="39">
        <f t="shared" si="437"/>
        <v>86</v>
      </c>
      <c r="T12543" s="34" t="s">
        <v>30</v>
      </c>
      <c r="U12543" s="12">
        <f>((alpha*(speed^beta))+(ceta*(speed^delta)))</f>
        <v>1.3743845295842232</v>
      </c>
      <c r="V12543" s="8">
        <f t="shared" si="438"/>
        <v>86</v>
      </c>
    </row>
    <row r="12544" spans="1:28">
      <c r="A12544" s="34" t="s">
        <v>20</v>
      </c>
      <c r="B12544" s="34" t="s">
        <v>78</v>
      </c>
      <c r="C12544" s="5" t="s">
        <v>210</v>
      </c>
      <c r="D12544" s="35" t="s">
        <v>89</v>
      </c>
      <c r="E12544" s="36" t="s">
        <v>16</v>
      </c>
      <c r="F12544" s="37">
        <v>0</v>
      </c>
      <c r="G12544" s="38">
        <v>0.04</v>
      </c>
      <c r="H12544" s="34">
        <v>0.9858572912765684</v>
      </c>
      <c r="I12544" s="35">
        <v>237.66801777534587</v>
      </c>
      <c r="J12544" s="35">
        <v>-2.2241373336568016</v>
      </c>
      <c r="K12544" s="35">
        <v>10.325059303669404</v>
      </c>
      <c r="L12544" s="35">
        <v>-0.30247434767902392</v>
      </c>
      <c r="M12544" s="35">
        <v>0</v>
      </c>
      <c r="N12544" s="35">
        <v>0</v>
      </c>
      <c r="O12544" s="35">
        <v>0</v>
      </c>
      <c r="P12544" s="36">
        <v>11</v>
      </c>
      <c r="Q12544" s="37">
        <v>86</v>
      </c>
      <c r="R12544" s="36">
        <v>1</v>
      </c>
      <c r="S12544" s="39">
        <f t="shared" si="437"/>
        <v>86</v>
      </c>
      <c r="T12544" s="34" t="s">
        <v>30</v>
      </c>
      <c r="U12544" s="12">
        <f>((alpha*(speed^beta))+(ceta*(speed^delta)))</f>
        <v>2.6956794032509674</v>
      </c>
      <c r="V12544" s="8">
        <f t="shared" si="438"/>
        <v>86</v>
      </c>
    </row>
    <row r="12545" spans="1:28">
      <c r="A12545" s="34" t="s">
        <v>20</v>
      </c>
      <c r="B12545" s="34" t="s">
        <v>78</v>
      </c>
      <c r="C12545" s="5" t="s">
        <v>211</v>
      </c>
      <c r="D12545" s="35" t="s">
        <v>89</v>
      </c>
      <c r="E12545" s="36" t="s">
        <v>16</v>
      </c>
      <c r="F12545" s="37">
        <v>0</v>
      </c>
      <c r="G12545" s="38">
        <v>0.04</v>
      </c>
      <c r="H12545" s="34">
        <v>0.99696293901938626</v>
      </c>
      <c r="I12545" s="35">
        <v>1.4531751231770282</v>
      </c>
      <c r="J12545" s="35">
        <v>21.157944922098313</v>
      </c>
      <c r="K12545" s="35">
        <v>3.4304885750039955</v>
      </c>
      <c r="L12545" s="35">
        <v>1.0603875632434026</v>
      </c>
      <c r="M12545" s="35">
        <v>8.2903951700284001E-2</v>
      </c>
      <c r="N12545" s="35">
        <v>0</v>
      </c>
      <c r="O12545" s="35">
        <v>0</v>
      </c>
      <c r="P12545" s="36">
        <v>11</v>
      </c>
      <c r="Q12545" s="37">
        <v>86</v>
      </c>
      <c r="R12545" s="36">
        <v>10</v>
      </c>
      <c r="S12545" s="39">
        <f t="shared" si="437"/>
        <v>86</v>
      </c>
      <c r="T12545" s="34" t="s">
        <v>44</v>
      </c>
      <c r="U12545" s="12">
        <f>(alpha+(beta/(1+EXP((((-1)*ceta)+(delta*LN(speed)))+(epsilon*speed)))))</f>
        <v>1.4578255787735539</v>
      </c>
      <c r="V12545" s="8">
        <f t="shared" si="438"/>
        <v>86</v>
      </c>
    </row>
    <row r="12546" spans="1:28">
      <c r="A12546" s="34" t="s">
        <v>20</v>
      </c>
      <c r="B12546" s="34" t="s">
        <v>78</v>
      </c>
      <c r="C12546" s="5" t="s">
        <v>210</v>
      </c>
      <c r="D12546" s="35" t="s">
        <v>89</v>
      </c>
      <c r="E12546" s="36" t="s">
        <v>14</v>
      </c>
      <c r="F12546" s="37">
        <v>0</v>
      </c>
      <c r="G12546" s="38">
        <v>0.04</v>
      </c>
      <c r="H12546" s="34">
        <v>0.97512048070975943</v>
      </c>
      <c r="I12546" s="35">
        <v>-5476.4017243689714</v>
      </c>
      <c r="J12546" s="35">
        <v>760.13957407096643</v>
      </c>
      <c r="K12546" s="35">
        <v>3.4964161920003258</v>
      </c>
      <c r="L12546" s="35">
        <v>0</v>
      </c>
      <c r="M12546" s="35">
        <v>0</v>
      </c>
      <c r="N12546" s="35">
        <v>0</v>
      </c>
      <c r="O12546" s="35">
        <v>0</v>
      </c>
      <c r="P12546" s="36">
        <v>11</v>
      </c>
      <c r="Q12546" s="37">
        <v>86</v>
      </c>
      <c r="R12546" s="36">
        <v>2</v>
      </c>
      <c r="S12546" s="39">
        <f t="shared" ref="S12546:S12609" si="439">V12546</f>
        <v>86</v>
      </c>
      <c r="T12546" s="34" t="s">
        <v>31</v>
      </c>
      <c r="U12546" s="12">
        <f>((alpha+(beta*speed))^((-1)/ceta))</f>
        <v>4.3016090041640059E-2</v>
      </c>
      <c r="V12546" s="8">
        <f t="shared" ref="V12546:V12609" si="440">IF($V$1&lt;P12546,P12546,IF($V$1&gt;Q12546,Q12546,$V$1))</f>
        <v>86</v>
      </c>
      <c r="AB12546" s="41"/>
    </row>
    <row r="12547" spans="1:28">
      <c r="A12547" s="34" t="s">
        <v>20</v>
      </c>
      <c r="B12547" s="34" t="s">
        <v>78</v>
      </c>
      <c r="C12547" s="5" t="s">
        <v>211</v>
      </c>
      <c r="D12547" s="35" t="s">
        <v>89</v>
      </c>
      <c r="E12547" s="36" t="s">
        <v>14</v>
      </c>
      <c r="F12547" s="37">
        <v>0</v>
      </c>
      <c r="G12547" s="38">
        <v>0.04</v>
      </c>
      <c r="H12547" s="34">
        <v>0.96352159340140731</v>
      </c>
      <c r="I12547" s="35">
        <v>0.31605498282956451</v>
      </c>
      <c r="J12547" s="35">
        <v>1.0159525114643941</v>
      </c>
      <c r="K12547" s="35">
        <v>-0.87227781534351201</v>
      </c>
      <c r="L12547" s="35">
        <v>0</v>
      </c>
      <c r="M12547" s="35">
        <v>0</v>
      </c>
      <c r="N12547" s="35">
        <v>0</v>
      </c>
      <c r="O12547" s="35">
        <v>0</v>
      </c>
      <c r="P12547" s="36">
        <v>11</v>
      </c>
      <c r="Q12547" s="37">
        <v>86</v>
      </c>
      <c r="R12547" s="36">
        <v>0</v>
      </c>
      <c r="S12547" s="39">
        <f t="shared" si="439"/>
        <v>86</v>
      </c>
      <c r="T12547" s="34" t="s">
        <v>29</v>
      </c>
      <c r="U12547" s="12">
        <f>((alpha*(beta^speed))*(speed^ceta))</f>
        <v>2.5319531678784944E-2</v>
      </c>
      <c r="V12547" s="8">
        <f t="shared" si="440"/>
        <v>86</v>
      </c>
      <c r="AB12547" s="41"/>
    </row>
    <row r="12548" spans="1:28">
      <c r="A12548" s="34" t="s">
        <v>20</v>
      </c>
      <c r="B12548" s="34" t="s">
        <v>78</v>
      </c>
      <c r="C12548" s="5" t="s">
        <v>210</v>
      </c>
      <c r="D12548" s="35" t="s">
        <v>89</v>
      </c>
      <c r="E12548" s="36" t="s">
        <v>18</v>
      </c>
      <c r="F12548" s="37">
        <v>0</v>
      </c>
      <c r="G12548" s="38">
        <v>0.04</v>
      </c>
      <c r="H12548" s="34">
        <v>0.98448260564196777</v>
      </c>
      <c r="I12548" s="35">
        <v>0.18059028913487091</v>
      </c>
      <c r="J12548" s="35">
        <v>0.99581050461465026</v>
      </c>
      <c r="K12548" s="35">
        <v>-0.33949171926117788</v>
      </c>
      <c r="L12548" s="35">
        <v>0</v>
      </c>
      <c r="M12548" s="35">
        <v>0</v>
      </c>
      <c r="N12548" s="35">
        <v>0</v>
      </c>
      <c r="O12548" s="35">
        <v>0</v>
      </c>
      <c r="P12548" s="36">
        <v>11</v>
      </c>
      <c r="Q12548" s="37">
        <v>86</v>
      </c>
      <c r="R12548" s="36">
        <v>0</v>
      </c>
      <c r="S12548" s="39">
        <f t="shared" si="439"/>
        <v>86</v>
      </c>
      <c r="T12548" s="34" t="s">
        <v>29</v>
      </c>
      <c r="U12548" s="12">
        <f>((alpha*(beta^speed))*(speed^ceta))</f>
        <v>2.7742440800675502E-2</v>
      </c>
      <c r="V12548" s="8">
        <f t="shared" si="440"/>
        <v>86</v>
      </c>
      <c r="AB12548" s="41"/>
    </row>
    <row r="12549" spans="1:28">
      <c r="A12549" s="34" t="s">
        <v>20</v>
      </c>
      <c r="B12549" s="34" t="s">
        <v>78</v>
      </c>
      <c r="C12549" s="5" t="s">
        <v>211</v>
      </c>
      <c r="D12549" s="35" t="s">
        <v>89</v>
      </c>
      <c r="E12549" s="36" t="s">
        <v>18</v>
      </c>
      <c r="F12549" s="37">
        <v>0</v>
      </c>
      <c r="G12549" s="38">
        <v>0.04</v>
      </c>
      <c r="H12549" s="34">
        <v>0.97449845199113194</v>
      </c>
      <c r="I12549" s="35">
        <v>-2.7840939586575194E-7</v>
      </c>
      <c r="J12549" s="35">
        <v>5.3257704688609984E-5</v>
      </c>
      <c r="K12549" s="35">
        <v>-3.6263944491426504E-3</v>
      </c>
      <c r="L12549" s="35">
        <v>0.10879182210935587</v>
      </c>
      <c r="M12549" s="35">
        <v>0</v>
      </c>
      <c r="N12549" s="35">
        <v>0</v>
      </c>
      <c r="O12549" s="35">
        <v>0</v>
      </c>
      <c r="P12549" s="36">
        <v>11</v>
      </c>
      <c r="Q12549" s="37">
        <v>86</v>
      </c>
      <c r="R12549" s="36">
        <v>14</v>
      </c>
      <c r="S12549" s="39">
        <f t="shared" si="439"/>
        <v>86</v>
      </c>
      <c r="T12549" s="34" t="s">
        <v>51</v>
      </c>
      <c r="U12549" s="12">
        <f>(((alpha*(speed^3))+(beta*(speed^2))+(ceta*speed))+delta)</f>
        <v>1.3731916663260652E-2</v>
      </c>
      <c r="V12549" s="8">
        <f t="shared" si="440"/>
        <v>86</v>
      </c>
      <c r="AB12549" s="41"/>
    </row>
    <row r="12550" spans="1:28">
      <c r="A12550" s="34" t="s">
        <v>20</v>
      </c>
      <c r="B12550" s="34" t="s">
        <v>78</v>
      </c>
      <c r="C12550" s="5" t="s">
        <v>210</v>
      </c>
      <c r="D12550" s="35" t="s">
        <v>89</v>
      </c>
      <c r="E12550" s="36" t="s">
        <v>17</v>
      </c>
      <c r="F12550" s="37">
        <v>0</v>
      </c>
      <c r="G12550" s="38">
        <v>0.04</v>
      </c>
      <c r="H12550" s="34">
        <v>0.95433439602063908</v>
      </c>
      <c r="I12550" s="35">
        <v>1854.8719442862978</v>
      </c>
      <c r="J12550" s="35">
        <v>-0.80353597150624023</v>
      </c>
      <c r="K12550" s="35">
        <v>106.21136145280778</v>
      </c>
      <c r="L12550" s="35">
        <v>0.20268567501080667</v>
      </c>
      <c r="M12550" s="35">
        <v>0</v>
      </c>
      <c r="N12550" s="35">
        <v>0</v>
      </c>
      <c r="O12550" s="35">
        <v>0</v>
      </c>
      <c r="P12550" s="36">
        <v>11</v>
      </c>
      <c r="Q12550" s="37">
        <v>86</v>
      </c>
      <c r="R12550" s="36">
        <v>1</v>
      </c>
      <c r="S12550" s="39">
        <f t="shared" si="439"/>
        <v>86</v>
      </c>
      <c r="T12550" s="34" t="s">
        <v>30</v>
      </c>
      <c r="U12550" s="12">
        <f>((alpha*(speed^beta))+(ceta*(speed^delta)))</f>
        <v>313.72453921050686</v>
      </c>
      <c r="V12550" s="8">
        <f t="shared" si="440"/>
        <v>86</v>
      </c>
    </row>
    <row r="12551" spans="1:28">
      <c r="A12551" s="34" t="s">
        <v>20</v>
      </c>
      <c r="B12551" s="34" t="s">
        <v>78</v>
      </c>
      <c r="C12551" s="5" t="s">
        <v>211</v>
      </c>
      <c r="D12551" s="35" t="s">
        <v>89</v>
      </c>
      <c r="E12551" s="36" t="s">
        <v>17</v>
      </c>
      <c r="F12551" s="37">
        <v>0</v>
      </c>
      <c r="G12551" s="38">
        <v>0.04</v>
      </c>
      <c r="H12551" s="34">
        <v>0.92993985966606896</v>
      </c>
      <c r="I12551" s="35">
        <v>1006.0473312357586</v>
      </c>
      <c r="J12551" s="35">
        <v>1.0075112347651152</v>
      </c>
      <c r="K12551" s="35">
        <v>-0.40622365403407379</v>
      </c>
      <c r="L12551" s="35">
        <v>0</v>
      </c>
      <c r="M12551" s="35">
        <v>0</v>
      </c>
      <c r="N12551" s="35">
        <v>0</v>
      </c>
      <c r="O12551" s="35">
        <v>0</v>
      </c>
      <c r="P12551" s="36">
        <v>11</v>
      </c>
      <c r="Q12551" s="37">
        <v>86</v>
      </c>
      <c r="R12551" s="36">
        <v>0</v>
      </c>
      <c r="S12551" s="39">
        <f t="shared" si="439"/>
        <v>86</v>
      </c>
      <c r="T12551" s="34" t="s">
        <v>29</v>
      </c>
      <c r="U12551" s="12">
        <f>((alpha*(beta^speed))*(speed^ceta))</f>
        <v>313.52384932315613</v>
      </c>
      <c r="V12551" s="8">
        <f t="shared" si="440"/>
        <v>86</v>
      </c>
    </row>
    <row r="12552" spans="1:28">
      <c r="A12552" s="34" t="s">
        <v>20</v>
      </c>
      <c r="B12552" s="34" t="s">
        <v>78</v>
      </c>
      <c r="C12552" s="5" t="s">
        <v>210</v>
      </c>
      <c r="D12552" s="35" t="s">
        <v>89</v>
      </c>
      <c r="E12552" s="36" t="s">
        <v>15</v>
      </c>
      <c r="F12552" s="37">
        <v>50</v>
      </c>
      <c r="G12552" s="38">
        <v>0.04</v>
      </c>
      <c r="H12552" s="34">
        <v>0.99406143321699025</v>
      </c>
      <c r="I12552" s="35">
        <v>1.877821778302142</v>
      </c>
      <c r="J12552" s="35">
        <v>3.1232432988207153</v>
      </c>
      <c r="K12552" s="35">
        <v>-0.51987862134091878</v>
      </c>
      <c r="L12552" s="35">
        <v>0</v>
      </c>
      <c r="M12552" s="35">
        <v>0</v>
      </c>
      <c r="N12552" s="35">
        <v>0</v>
      </c>
      <c r="O12552" s="35">
        <v>0</v>
      </c>
      <c r="P12552" s="36">
        <v>11</v>
      </c>
      <c r="Q12552" s="37">
        <v>86</v>
      </c>
      <c r="R12552" s="36">
        <v>13</v>
      </c>
      <c r="S12552" s="39">
        <f t="shared" si="439"/>
        <v>86</v>
      </c>
      <c r="T12552" s="34" t="s">
        <v>50</v>
      </c>
      <c r="U12552" s="12">
        <f>EXP((alpha+(beta/speed))+(ceta*LN(speed)))</f>
        <v>0.66926085939101909</v>
      </c>
      <c r="V12552" s="8">
        <f t="shared" si="440"/>
        <v>86</v>
      </c>
    </row>
    <row r="12553" spans="1:28">
      <c r="A12553" s="34" t="s">
        <v>20</v>
      </c>
      <c r="B12553" s="34" t="s">
        <v>78</v>
      </c>
      <c r="C12553" s="5" t="s">
        <v>211</v>
      </c>
      <c r="D12553" s="35" t="s">
        <v>89</v>
      </c>
      <c r="E12553" s="36" t="s">
        <v>15</v>
      </c>
      <c r="F12553" s="37">
        <v>50</v>
      </c>
      <c r="G12553" s="38">
        <v>0.04</v>
      </c>
      <c r="H12553" s="34">
        <v>0.9856384942867128</v>
      </c>
      <c r="I12553" s="35">
        <v>37.489191726179847</v>
      </c>
      <c r="J12553" s="35">
        <v>0.99578796834302263</v>
      </c>
      <c r="K12553" s="35">
        <v>-0.68373737795174427</v>
      </c>
      <c r="L12553" s="35">
        <v>0</v>
      </c>
      <c r="M12553" s="35">
        <v>0</v>
      </c>
      <c r="N12553" s="35">
        <v>0</v>
      </c>
      <c r="O12553" s="35">
        <v>0</v>
      </c>
      <c r="P12553" s="36">
        <v>11</v>
      </c>
      <c r="Q12553" s="37">
        <v>86</v>
      </c>
      <c r="R12553" s="36">
        <v>0</v>
      </c>
      <c r="S12553" s="39">
        <f t="shared" si="439"/>
        <v>86</v>
      </c>
      <c r="T12553" s="34" t="s">
        <v>29</v>
      </c>
      <c r="U12553" s="12">
        <f>((alpha*(beta^speed))*(speed^ceta))</f>
        <v>1.2404189512445329</v>
      </c>
      <c r="V12553" s="8">
        <f t="shared" si="440"/>
        <v>86</v>
      </c>
    </row>
    <row r="12554" spans="1:28">
      <c r="A12554" s="34" t="s">
        <v>20</v>
      </c>
      <c r="B12554" s="34" t="s">
        <v>78</v>
      </c>
      <c r="C12554" s="5" t="s">
        <v>210</v>
      </c>
      <c r="D12554" s="35" t="s">
        <v>89</v>
      </c>
      <c r="E12554" s="36" t="s">
        <v>16</v>
      </c>
      <c r="F12554" s="37">
        <v>50</v>
      </c>
      <c r="G12554" s="38">
        <v>0.04</v>
      </c>
      <c r="H12554" s="34">
        <v>0.98481619443389246</v>
      </c>
      <c r="I12554" s="35">
        <v>12.552982373086495</v>
      </c>
      <c r="J12554" s="35">
        <v>-0.29753999361709033</v>
      </c>
      <c r="K12554" s="35">
        <v>463.58789685797763</v>
      </c>
      <c r="L12554" s="35">
        <v>-2.5765173731972535</v>
      </c>
      <c r="M12554" s="35">
        <v>0</v>
      </c>
      <c r="N12554" s="35">
        <v>0</v>
      </c>
      <c r="O12554" s="35">
        <v>0</v>
      </c>
      <c r="P12554" s="36">
        <v>11</v>
      </c>
      <c r="Q12554" s="37">
        <v>86</v>
      </c>
      <c r="R12554" s="36">
        <v>1</v>
      </c>
      <c r="S12554" s="39">
        <f t="shared" si="439"/>
        <v>86</v>
      </c>
      <c r="T12554" s="34" t="s">
        <v>30</v>
      </c>
      <c r="U12554" s="12">
        <f>((alpha*(speed^beta))+(ceta*(speed^delta)))</f>
        <v>3.3402709140832449</v>
      </c>
      <c r="V12554" s="8">
        <f t="shared" si="440"/>
        <v>86</v>
      </c>
    </row>
    <row r="12555" spans="1:28">
      <c r="A12555" s="34" t="s">
        <v>20</v>
      </c>
      <c r="B12555" s="34" t="s">
        <v>78</v>
      </c>
      <c r="C12555" s="5" t="s">
        <v>211</v>
      </c>
      <c r="D12555" s="35" t="s">
        <v>89</v>
      </c>
      <c r="E12555" s="36" t="s">
        <v>16</v>
      </c>
      <c r="F12555" s="37">
        <v>50</v>
      </c>
      <c r="G12555" s="38">
        <v>0.04</v>
      </c>
      <c r="H12555" s="34">
        <v>0.99698696870989156</v>
      </c>
      <c r="I12555" s="35">
        <v>1672.3363557487125</v>
      </c>
      <c r="J12555" s="35">
        <v>-2.1906406719891534</v>
      </c>
      <c r="K12555" s="35">
        <v>2.3515633995306811</v>
      </c>
      <c r="L12555" s="35">
        <v>-0.10992260326067754</v>
      </c>
      <c r="M12555" s="35">
        <v>0</v>
      </c>
      <c r="N12555" s="35">
        <v>0</v>
      </c>
      <c r="O12555" s="35">
        <v>0</v>
      </c>
      <c r="P12555" s="36">
        <v>11</v>
      </c>
      <c r="Q12555" s="37">
        <v>86</v>
      </c>
      <c r="R12555" s="36">
        <v>1</v>
      </c>
      <c r="S12555" s="39">
        <f t="shared" si="439"/>
        <v>86</v>
      </c>
      <c r="T12555" s="34" t="s">
        <v>30</v>
      </c>
      <c r="U12555" s="12">
        <f>((alpha*(speed^beta))+(ceta*(speed^delta)))</f>
        <v>1.5378816075733306</v>
      </c>
      <c r="V12555" s="8">
        <f t="shared" si="440"/>
        <v>86</v>
      </c>
    </row>
    <row r="12556" spans="1:28">
      <c r="A12556" s="34" t="s">
        <v>20</v>
      </c>
      <c r="B12556" s="34" t="s">
        <v>78</v>
      </c>
      <c r="C12556" s="5" t="s">
        <v>210</v>
      </c>
      <c r="D12556" s="35" t="s">
        <v>89</v>
      </c>
      <c r="E12556" s="36" t="s">
        <v>14</v>
      </c>
      <c r="F12556" s="37">
        <v>50</v>
      </c>
      <c r="G12556" s="38">
        <v>0.04</v>
      </c>
      <c r="H12556" s="34">
        <v>0.97000538483361809</v>
      </c>
      <c r="I12556" s="35">
        <v>-3.7315153730218471E-7</v>
      </c>
      <c r="J12556" s="35">
        <v>6.1212469908091831E-5</v>
      </c>
      <c r="K12556" s="35">
        <v>-3.7332653934151268E-3</v>
      </c>
      <c r="L12556" s="35">
        <v>0.14168132211235704</v>
      </c>
      <c r="M12556" s="35">
        <v>0</v>
      </c>
      <c r="N12556" s="35">
        <v>0</v>
      </c>
      <c r="O12556" s="35">
        <v>0</v>
      </c>
      <c r="P12556" s="36">
        <v>11</v>
      </c>
      <c r="Q12556" s="37">
        <v>86</v>
      </c>
      <c r="R12556" s="36">
        <v>14</v>
      </c>
      <c r="S12556" s="39">
        <f t="shared" si="439"/>
        <v>86</v>
      </c>
      <c r="T12556" s="34" t="s">
        <v>51</v>
      </c>
      <c r="U12556" s="12">
        <f>(((alpha*(speed^3))+(beta*(speed^2))+(ceta*speed))+delta)</f>
        <v>3.6002651508624944E-2</v>
      </c>
      <c r="V12556" s="8">
        <f t="shared" si="440"/>
        <v>86</v>
      </c>
      <c r="AB12556" s="41"/>
    </row>
    <row r="12557" spans="1:28">
      <c r="A12557" s="34" t="s">
        <v>20</v>
      </c>
      <c r="B12557" s="34" t="s">
        <v>78</v>
      </c>
      <c r="C12557" s="5" t="s">
        <v>211</v>
      </c>
      <c r="D12557" s="35" t="s">
        <v>89</v>
      </c>
      <c r="E12557" s="36" t="s">
        <v>14</v>
      </c>
      <c r="F12557" s="37">
        <v>50</v>
      </c>
      <c r="G12557" s="38">
        <v>0.04</v>
      </c>
      <c r="H12557" s="34">
        <v>0.97019296827526658</v>
      </c>
      <c r="I12557" s="35">
        <v>0.25891177512268737</v>
      </c>
      <c r="J12557" s="35">
        <v>1.0130083187382328</v>
      </c>
      <c r="K12557" s="35">
        <v>-0.74260270150594831</v>
      </c>
      <c r="L12557" s="35">
        <v>0</v>
      </c>
      <c r="M12557" s="35">
        <v>0</v>
      </c>
      <c r="N12557" s="35">
        <v>0</v>
      </c>
      <c r="O12557" s="35">
        <v>0</v>
      </c>
      <c r="P12557" s="36">
        <v>11</v>
      </c>
      <c r="Q12557" s="37">
        <v>86</v>
      </c>
      <c r="R12557" s="36">
        <v>0</v>
      </c>
      <c r="S12557" s="39">
        <f t="shared" si="439"/>
        <v>86</v>
      </c>
      <c r="T12557" s="34" t="s">
        <v>29</v>
      </c>
      <c r="U12557" s="12">
        <f>((alpha*(beta^speed))*(speed^ceta))</f>
        <v>2.8794334007871333E-2</v>
      </c>
      <c r="V12557" s="8">
        <f t="shared" si="440"/>
        <v>86</v>
      </c>
    </row>
    <row r="12558" spans="1:28">
      <c r="A12558" s="34" t="s">
        <v>20</v>
      </c>
      <c r="B12558" s="34" t="s">
        <v>78</v>
      </c>
      <c r="C12558" s="5" t="s">
        <v>210</v>
      </c>
      <c r="D12558" s="35" t="s">
        <v>89</v>
      </c>
      <c r="E12558" s="36" t="s">
        <v>18</v>
      </c>
      <c r="F12558" s="37">
        <v>50</v>
      </c>
      <c r="G12558" s="38">
        <v>0.04</v>
      </c>
      <c r="H12558" s="34">
        <v>0.98192587900962003</v>
      </c>
      <c r="I12558" s="35">
        <v>0.22036888371277835</v>
      </c>
      <c r="J12558" s="35">
        <v>0.99269184306225455</v>
      </c>
      <c r="K12558" s="35">
        <v>-0.32639473892668253</v>
      </c>
      <c r="L12558" s="35">
        <v>0</v>
      </c>
      <c r="M12558" s="35">
        <v>0</v>
      </c>
      <c r="N12558" s="35">
        <v>0</v>
      </c>
      <c r="O12558" s="35">
        <v>0</v>
      </c>
      <c r="P12558" s="36">
        <v>11</v>
      </c>
      <c r="Q12558" s="37">
        <v>86</v>
      </c>
      <c r="R12558" s="36">
        <v>0</v>
      </c>
      <c r="S12558" s="39">
        <f t="shared" si="439"/>
        <v>86</v>
      </c>
      <c r="T12558" s="34" t="s">
        <v>29</v>
      </c>
      <c r="U12558" s="12">
        <f>((alpha*(beta^speed))*(speed^ceta))</f>
        <v>2.7402055316109539E-2</v>
      </c>
      <c r="V12558" s="8">
        <f t="shared" si="440"/>
        <v>86</v>
      </c>
      <c r="AB12558" s="41"/>
    </row>
    <row r="12559" spans="1:28">
      <c r="A12559" s="34" t="s">
        <v>20</v>
      </c>
      <c r="B12559" s="34" t="s">
        <v>78</v>
      </c>
      <c r="C12559" s="5" t="s">
        <v>211</v>
      </c>
      <c r="D12559" s="35" t="s">
        <v>89</v>
      </c>
      <c r="E12559" s="36" t="s">
        <v>18</v>
      </c>
      <c r="F12559" s="37">
        <v>50</v>
      </c>
      <c r="G12559" s="38">
        <v>0.04</v>
      </c>
      <c r="H12559" s="34">
        <v>0.9776546214945353</v>
      </c>
      <c r="I12559" s="35">
        <v>1.1084461935319592</v>
      </c>
      <c r="J12559" s="35">
        <v>-8.5987210356564834</v>
      </c>
      <c r="K12559" s="35">
        <v>-1.1386108066807263</v>
      </c>
      <c r="L12559" s="35">
        <v>0</v>
      </c>
      <c r="M12559" s="35">
        <v>0</v>
      </c>
      <c r="N12559" s="35">
        <v>0</v>
      </c>
      <c r="O12559" s="35">
        <v>0</v>
      </c>
      <c r="P12559" s="36">
        <v>11</v>
      </c>
      <c r="Q12559" s="37">
        <v>86</v>
      </c>
      <c r="R12559" s="36">
        <v>13</v>
      </c>
      <c r="S12559" s="39">
        <f t="shared" si="439"/>
        <v>86</v>
      </c>
      <c r="T12559" s="34" t="s">
        <v>50</v>
      </c>
      <c r="U12559" s="12">
        <f>EXP((alpha+(beta/speed))+(ceta*LN(speed)))</f>
        <v>1.7192072492438305E-2</v>
      </c>
      <c r="V12559" s="8">
        <f t="shared" si="440"/>
        <v>86</v>
      </c>
      <c r="AB12559" s="41"/>
    </row>
    <row r="12560" spans="1:28">
      <c r="A12560" s="34" t="s">
        <v>20</v>
      </c>
      <c r="B12560" s="34" t="s">
        <v>78</v>
      </c>
      <c r="C12560" s="5" t="s">
        <v>210</v>
      </c>
      <c r="D12560" s="35" t="s">
        <v>89</v>
      </c>
      <c r="E12560" s="36" t="s">
        <v>17</v>
      </c>
      <c r="F12560" s="37">
        <v>50</v>
      </c>
      <c r="G12560" s="38">
        <v>0.04</v>
      </c>
      <c r="H12560" s="34">
        <v>0.94442828944040591</v>
      </c>
      <c r="I12560" s="35">
        <v>1410.1952534279108</v>
      </c>
      <c r="J12560" s="35">
        <v>-0.59974480546467779</v>
      </c>
      <c r="K12560" s="35">
        <v>106.15582040353466</v>
      </c>
      <c r="L12560" s="35">
        <v>0.2234449400742777</v>
      </c>
      <c r="M12560" s="35">
        <v>0</v>
      </c>
      <c r="N12560" s="35">
        <v>0</v>
      </c>
      <c r="O12560" s="35">
        <v>0</v>
      </c>
      <c r="P12560" s="36">
        <v>11</v>
      </c>
      <c r="Q12560" s="37">
        <v>86</v>
      </c>
      <c r="R12560" s="36">
        <v>1</v>
      </c>
      <c r="S12560" s="39">
        <f t="shared" si="439"/>
        <v>86</v>
      </c>
      <c r="T12560" s="34" t="s">
        <v>30</v>
      </c>
      <c r="U12560" s="12">
        <f>((alpha*(speed^beta))+(ceta*(speed^delta)))</f>
        <v>384.72431771318088</v>
      </c>
      <c r="V12560" s="8">
        <f t="shared" si="440"/>
        <v>86</v>
      </c>
    </row>
    <row r="12561" spans="1:28">
      <c r="A12561" s="34" t="s">
        <v>20</v>
      </c>
      <c r="B12561" s="34" t="s">
        <v>78</v>
      </c>
      <c r="C12561" s="5" t="s">
        <v>211</v>
      </c>
      <c r="D12561" s="35" t="s">
        <v>89</v>
      </c>
      <c r="E12561" s="36" t="s">
        <v>17</v>
      </c>
      <c r="F12561" s="37">
        <v>50</v>
      </c>
      <c r="G12561" s="38">
        <v>0.04</v>
      </c>
      <c r="H12561" s="34">
        <v>0.907004893500167</v>
      </c>
      <c r="I12561" s="35">
        <v>953.4848502239256</v>
      </c>
      <c r="J12561" s="35">
        <v>1.0054149934621357</v>
      </c>
      <c r="K12561" s="35">
        <v>-0.30974792374743793</v>
      </c>
      <c r="L12561" s="35">
        <v>0</v>
      </c>
      <c r="M12561" s="35">
        <v>0</v>
      </c>
      <c r="N12561" s="35">
        <v>0</v>
      </c>
      <c r="O12561" s="35">
        <v>0</v>
      </c>
      <c r="P12561" s="36">
        <v>11</v>
      </c>
      <c r="Q12561" s="37">
        <v>86</v>
      </c>
      <c r="R12561" s="36">
        <v>0</v>
      </c>
      <c r="S12561" s="39">
        <f t="shared" si="439"/>
        <v>86</v>
      </c>
      <c r="T12561" s="34" t="s">
        <v>29</v>
      </c>
      <c r="U12561" s="12">
        <f>((alpha*(beta^speed))*(speed^ceta))</f>
        <v>381.77515202082395</v>
      </c>
      <c r="V12561" s="8">
        <f t="shared" si="440"/>
        <v>86</v>
      </c>
    </row>
    <row r="12562" spans="1:28">
      <c r="A12562" s="34" t="s">
        <v>20</v>
      </c>
      <c r="B12562" s="34" t="s">
        <v>78</v>
      </c>
      <c r="C12562" s="5" t="s">
        <v>210</v>
      </c>
      <c r="D12562" s="35" t="s">
        <v>89</v>
      </c>
      <c r="E12562" s="36" t="s">
        <v>15</v>
      </c>
      <c r="F12562" s="37">
        <v>100</v>
      </c>
      <c r="G12562" s="38">
        <v>0.04</v>
      </c>
      <c r="H12562" s="34">
        <v>0.98760609329426974</v>
      </c>
      <c r="I12562" s="35">
        <v>142.36174800482826</v>
      </c>
      <c r="J12562" s="35">
        <v>-2.2806643753741089</v>
      </c>
      <c r="K12562" s="35">
        <v>6.8791647829786031</v>
      </c>
      <c r="L12562" s="35">
        <v>-0.47524997211506997</v>
      </c>
      <c r="M12562" s="35">
        <v>0</v>
      </c>
      <c r="N12562" s="35">
        <v>0</v>
      </c>
      <c r="O12562" s="35">
        <v>0</v>
      </c>
      <c r="P12562" s="36">
        <v>11</v>
      </c>
      <c r="Q12562" s="37">
        <v>82</v>
      </c>
      <c r="R12562" s="36">
        <v>1</v>
      </c>
      <c r="S12562" s="39">
        <f t="shared" si="439"/>
        <v>82</v>
      </c>
      <c r="T12562" s="34" t="s">
        <v>30</v>
      </c>
      <c r="U12562" s="12">
        <f>((alpha*(speed^beta))+(ceta*(speed^delta)))</f>
        <v>0.85336556605407754</v>
      </c>
      <c r="V12562" s="8">
        <f t="shared" si="440"/>
        <v>82</v>
      </c>
    </row>
    <row r="12563" spans="1:28">
      <c r="A12563" s="34" t="s">
        <v>20</v>
      </c>
      <c r="B12563" s="34" t="s">
        <v>78</v>
      </c>
      <c r="C12563" s="5" t="s">
        <v>211</v>
      </c>
      <c r="D12563" s="35" t="s">
        <v>89</v>
      </c>
      <c r="E12563" s="36" t="s">
        <v>15</v>
      </c>
      <c r="F12563" s="37">
        <v>100</v>
      </c>
      <c r="G12563" s="38">
        <v>0.04</v>
      </c>
      <c r="H12563" s="34">
        <v>0.98479079495874777</v>
      </c>
      <c r="I12563" s="35">
        <v>43.686713553961312</v>
      </c>
      <c r="J12563" s="35">
        <v>0.98827277877441611</v>
      </c>
      <c r="K12563" s="35">
        <v>-0.63342031107356711</v>
      </c>
      <c r="L12563" s="35">
        <v>0</v>
      </c>
      <c r="M12563" s="35">
        <v>0</v>
      </c>
      <c r="N12563" s="35">
        <v>0</v>
      </c>
      <c r="O12563" s="35">
        <v>0</v>
      </c>
      <c r="P12563" s="36">
        <v>11</v>
      </c>
      <c r="Q12563" s="37">
        <v>81</v>
      </c>
      <c r="R12563" s="36">
        <v>0</v>
      </c>
      <c r="S12563" s="39">
        <f t="shared" si="439"/>
        <v>81</v>
      </c>
      <c r="T12563" s="34" t="s">
        <v>29</v>
      </c>
      <c r="U12563" s="12">
        <f>((alpha*(beta^speed))*(speed^ceta))</f>
        <v>1.0387228639568746</v>
      </c>
      <c r="V12563" s="8">
        <f t="shared" si="440"/>
        <v>81</v>
      </c>
    </row>
    <row r="12564" spans="1:28">
      <c r="A12564" s="34" t="s">
        <v>20</v>
      </c>
      <c r="B12564" s="34" t="s">
        <v>78</v>
      </c>
      <c r="C12564" s="5" t="s">
        <v>210</v>
      </c>
      <c r="D12564" s="35" t="s">
        <v>89</v>
      </c>
      <c r="E12564" s="36" t="s">
        <v>16</v>
      </c>
      <c r="F12564" s="37">
        <v>100</v>
      </c>
      <c r="G12564" s="38">
        <v>0.04</v>
      </c>
      <c r="H12564" s="34">
        <v>0.98355912813544077</v>
      </c>
      <c r="I12564" s="35">
        <v>2.3140836113044521</v>
      </c>
      <c r="J12564" s="35">
        <v>3.3194862447019462</v>
      </c>
      <c r="K12564" s="35">
        <v>-0.21829416541921479</v>
      </c>
      <c r="L12564" s="35">
        <v>0</v>
      </c>
      <c r="M12564" s="35">
        <v>0</v>
      </c>
      <c r="N12564" s="35">
        <v>0</v>
      </c>
      <c r="O12564" s="35">
        <v>0</v>
      </c>
      <c r="P12564" s="36">
        <v>11</v>
      </c>
      <c r="Q12564" s="37">
        <v>82</v>
      </c>
      <c r="R12564" s="36">
        <v>13</v>
      </c>
      <c r="S12564" s="39">
        <f t="shared" si="439"/>
        <v>82</v>
      </c>
      <c r="T12564" s="34" t="s">
        <v>50</v>
      </c>
      <c r="U12564" s="12">
        <f>EXP((alpha+(beta/speed))+(ceta*LN(speed)))</f>
        <v>4.0253185498374116</v>
      </c>
      <c r="V12564" s="8">
        <f t="shared" si="440"/>
        <v>82</v>
      </c>
    </row>
    <row r="12565" spans="1:28">
      <c r="A12565" s="34" t="s">
        <v>20</v>
      </c>
      <c r="B12565" s="34" t="s">
        <v>78</v>
      </c>
      <c r="C12565" s="5" t="s">
        <v>211</v>
      </c>
      <c r="D12565" s="35" t="s">
        <v>89</v>
      </c>
      <c r="E12565" s="36" t="s">
        <v>16</v>
      </c>
      <c r="F12565" s="37">
        <v>100</v>
      </c>
      <c r="G12565" s="38">
        <v>0.04</v>
      </c>
      <c r="H12565" s="34">
        <v>0.99146779343562097</v>
      </c>
      <c r="I12565" s="35">
        <v>297.19068131893943</v>
      </c>
      <c r="J12565" s="35">
        <v>1.0307194894468443</v>
      </c>
      <c r="K12565" s="35">
        <v>-1.6659461777001556</v>
      </c>
      <c r="L12565" s="35">
        <v>0</v>
      </c>
      <c r="M12565" s="35">
        <v>0</v>
      </c>
      <c r="N12565" s="35">
        <v>0</v>
      </c>
      <c r="O12565" s="35">
        <v>0</v>
      </c>
      <c r="P12565" s="36">
        <v>11</v>
      </c>
      <c r="Q12565" s="37">
        <v>81</v>
      </c>
      <c r="R12565" s="36">
        <v>0</v>
      </c>
      <c r="S12565" s="39">
        <f t="shared" si="439"/>
        <v>81</v>
      </c>
      <c r="T12565" s="34" t="s">
        <v>29</v>
      </c>
      <c r="U12565" s="12">
        <f>((alpha*(beta^speed))*(speed^ceta))</f>
        <v>2.2802443832723505</v>
      </c>
      <c r="V12565" s="8">
        <f t="shared" si="440"/>
        <v>81</v>
      </c>
    </row>
    <row r="12566" spans="1:28">
      <c r="A12566" s="34" t="s">
        <v>20</v>
      </c>
      <c r="B12566" s="34" t="s">
        <v>78</v>
      </c>
      <c r="C12566" s="5" t="s">
        <v>210</v>
      </c>
      <c r="D12566" s="35" t="s">
        <v>89</v>
      </c>
      <c r="E12566" s="36" t="s">
        <v>14</v>
      </c>
      <c r="F12566" s="37">
        <v>100</v>
      </c>
      <c r="G12566" s="38">
        <v>0.04</v>
      </c>
      <c r="H12566" s="34">
        <v>0.97298195452687186</v>
      </c>
      <c r="I12566" s="35">
        <v>-3.4303579548050276E-7</v>
      </c>
      <c r="J12566" s="35">
        <v>5.7647266347305185E-5</v>
      </c>
      <c r="K12566" s="35">
        <v>-3.8537615095002513E-3</v>
      </c>
      <c r="L12566" s="35">
        <v>0.15726901190552872</v>
      </c>
      <c r="M12566" s="35">
        <v>0</v>
      </c>
      <c r="N12566" s="35">
        <v>0</v>
      </c>
      <c r="O12566" s="35">
        <v>0</v>
      </c>
      <c r="P12566" s="36">
        <v>11</v>
      </c>
      <c r="Q12566" s="37">
        <v>82</v>
      </c>
      <c r="R12566" s="36">
        <v>14</v>
      </c>
      <c r="S12566" s="39">
        <f t="shared" si="439"/>
        <v>82</v>
      </c>
      <c r="T12566" s="34" t="s">
        <v>51</v>
      </c>
      <c r="U12566" s="12">
        <f>(((alpha*(speed^3))+(beta*(speed^2))+(ceta*speed))+delta)</f>
        <v>3.9741826563294336E-2</v>
      </c>
      <c r="V12566" s="8">
        <f t="shared" si="440"/>
        <v>82</v>
      </c>
    </row>
    <row r="12567" spans="1:28">
      <c r="A12567" s="34" t="s">
        <v>20</v>
      </c>
      <c r="B12567" s="34" t="s">
        <v>78</v>
      </c>
      <c r="C12567" s="5" t="s">
        <v>211</v>
      </c>
      <c r="D12567" s="35" t="s">
        <v>89</v>
      </c>
      <c r="E12567" s="36" t="s">
        <v>14</v>
      </c>
      <c r="F12567" s="37">
        <v>100</v>
      </c>
      <c r="G12567" s="38">
        <v>0.04</v>
      </c>
      <c r="H12567" s="34">
        <v>0.98022325488163253</v>
      </c>
      <c r="I12567" s="35">
        <v>7.0455009689223474E-3</v>
      </c>
      <c r="J12567" s="35">
        <v>0.26788677340702571</v>
      </c>
      <c r="K12567" s="35">
        <v>0.31361319455885789</v>
      </c>
      <c r="L12567" s="35">
        <v>-0.84153822905803</v>
      </c>
      <c r="M12567" s="35">
        <v>0</v>
      </c>
      <c r="N12567" s="35">
        <v>0</v>
      </c>
      <c r="O12567" s="35">
        <v>0</v>
      </c>
      <c r="P12567" s="36">
        <v>11</v>
      </c>
      <c r="Q12567" s="37">
        <v>81</v>
      </c>
      <c r="R12567" s="36">
        <v>1</v>
      </c>
      <c r="S12567" s="39">
        <f t="shared" si="439"/>
        <v>81</v>
      </c>
      <c r="T12567" s="34" t="s">
        <v>30</v>
      </c>
      <c r="U12567" s="12">
        <f>((alpha*(speed^beta))+(ceta*(speed^delta)))</f>
        <v>3.0633318185711585E-2</v>
      </c>
      <c r="V12567" s="8">
        <f t="shared" si="440"/>
        <v>81</v>
      </c>
      <c r="AB12567" s="41"/>
    </row>
    <row r="12568" spans="1:28">
      <c r="A12568" s="34" t="s">
        <v>20</v>
      </c>
      <c r="B12568" s="34" t="s">
        <v>78</v>
      </c>
      <c r="C12568" s="5" t="s">
        <v>210</v>
      </c>
      <c r="D12568" s="35" t="s">
        <v>89</v>
      </c>
      <c r="E12568" s="36" t="s">
        <v>18</v>
      </c>
      <c r="F12568" s="37">
        <v>100</v>
      </c>
      <c r="G12568" s="38">
        <v>0.04</v>
      </c>
      <c r="H12568" s="34">
        <v>0.98030926545084729</v>
      </c>
      <c r="I12568" s="35">
        <v>0.2832165702111118</v>
      </c>
      <c r="J12568" s="35">
        <v>0.9896343802822577</v>
      </c>
      <c r="K12568" s="35">
        <v>-0.35108009058806117</v>
      </c>
      <c r="L12568" s="35">
        <v>0</v>
      </c>
      <c r="M12568" s="35">
        <v>0</v>
      </c>
      <c r="N12568" s="35">
        <v>0</v>
      </c>
      <c r="O12568" s="35">
        <v>0</v>
      </c>
      <c r="P12568" s="36">
        <v>11</v>
      </c>
      <c r="Q12568" s="37">
        <v>82</v>
      </c>
      <c r="R12568" s="36">
        <v>0</v>
      </c>
      <c r="S12568" s="39">
        <f t="shared" si="439"/>
        <v>82</v>
      </c>
      <c r="T12568" s="34" t="s">
        <v>29</v>
      </c>
      <c r="U12568" s="12">
        <f>((alpha*(beta^speed))*(speed^ceta))</f>
        <v>2.5653594324007208E-2</v>
      </c>
      <c r="V12568" s="8">
        <f t="shared" si="440"/>
        <v>82</v>
      </c>
      <c r="AB12568" s="41"/>
    </row>
    <row r="12569" spans="1:28">
      <c r="A12569" s="34" t="s">
        <v>20</v>
      </c>
      <c r="B12569" s="34" t="s">
        <v>78</v>
      </c>
      <c r="C12569" s="5" t="s">
        <v>211</v>
      </c>
      <c r="D12569" s="35" t="s">
        <v>89</v>
      </c>
      <c r="E12569" s="36" t="s">
        <v>18</v>
      </c>
      <c r="F12569" s="37">
        <v>100</v>
      </c>
      <c r="G12569" s="38">
        <v>0.04</v>
      </c>
      <c r="H12569" s="34">
        <v>0.98369530799936289</v>
      </c>
      <c r="I12569" s="35">
        <v>-4.6804853193342208E-7</v>
      </c>
      <c r="J12569" s="35">
        <v>8.6039162413918219E-5</v>
      </c>
      <c r="K12569" s="35">
        <v>-5.7003414254342159E-3</v>
      </c>
      <c r="L12569" s="35">
        <v>0.15886645601217209</v>
      </c>
      <c r="M12569" s="35">
        <v>0</v>
      </c>
      <c r="N12569" s="35">
        <v>0</v>
      </c>
      <c r="O12569" s="35">
        <v>0</v>
      </c>
      <c r="P12569" s="36">
        <v>11</v>
      </c>
      <c r="Q12569" s="37">
        <v>81</v>
      </c>
      <c r="R12569" s="36">
        <v>14</v>
      </c>
      <c r="S12569" s="39">
        <f t="shared" si="439"/>
        <v>81</v>
      </c>
      <c r="T12569" s="34" t="s">
        <v>51</v>
      </c>
      <c r="U12569" s="12">
        <f>(((alpha*(speed^3))+(beta*(speed^2))+(ceta*speed))+delta)</f>
        <v>1.2901565290488248E-2</v>
      </c>
      <c r="V12569" s="8">
        <f t="shared" si="440"/>
        <v>81</v>
      </c>
      <c r="AB12569" s="41"/>
    </row>
    <row r="12570" spans="1:28">
      <c r="A12570" s="34" t="s">
        <v>20</v>
      </c>
      <c r="B12570" s="34" t="s">
        <v>78</v>
      </c>
      <c r="C12570" s="5" t="s">
        <v>210</v>
      </c>
      <c r="D12570" s="35" t="s">
        <v>89</v>
      </c>
      <c r="E12570" s="36" t="s">
        <v>17</v>
      </c>
      <c r="F12570" s="37">
        <v>100</v>
      </c>
      <c r="G12570" s="38">
        <v>0.04</v>
      </c>
      <c r="H12570" s="34">
        <v>0.94289733434615408</v>
      </c>
      <c r="I12570" s="35">
        <v>-1.3314542810170125E-3</v>
      </c>
      <c r="J12570" s="35">
        <v>0.22174923619214348</v>
      </c>
      <c r="K12570" s="35">
        <v>-12.411695777986068</v>
      </c>
      <c r="L12570" s="35">
        <v>695.4211489159137</v>
      </c>
      <c r="M12570" s="35">
        <v>0</v>
      </c>
      <c r="N12570" s="35">
        <v>0</v>
      </c>
      <c r="O12570" s="35">
        <v>0</v>
      </c>
      <c r="P12570" s="36">
        <v>11</v>
      </c>
      <c r="Q12570" s="37">
        <v>82</v>
      </c>
      <c r="R12570" s="36">
        <v>14</v>
      </c>
      <c r="S12570" s="39">
        <f t="shared" si="439"/>
        <v>82</v>
      </c>
      <c r="T12570" s="34" t="s">
        <v>51</v>
      </c>
      <c r="U12570" s="12">
        <f>(((alpha*(speed^3))+(beta*(speed^2))+(ceta*speed))+delta)</f>
        <v>434.58267526124052</v>
      </c>
      <c r="V12570" s="8">
        <f t="shared" si="440"/>
        <v>82</v>
      </c>
    </row>
    <row r="12571" spans="1:28">
      <c r="A12571" s="34" t="s">
        <v>20</v>
      </c>
      <c r="B12571" s="34" t="s">
        <v>78</v>
      </c>
      <c r="C12571" s="5" t="s">
        <v>211</v>
      </c>
      <c r="D12571" s="35" t="s">
        <v>89</v>
      </c>
      <c r="E12571" s="36" t="s">
        <v>17</v>
      </c>
      <c r="F12571" s="37">
        <v>100</v>
      </c>
      <c r="G12571" s="38">
        <v>0.04</v>
      </c>
      <c r="H12571" s="34">
        <v>0.91492183990406428</v>
      </c>
      <c r="I12571" s="35">
        <v>213.49942202840919</v>
      </c>
      <c r="J12571" s="35">
        <v>0.11253603626477364</v>
      </c>
      <c r="K12571" s="35">
        <v>1132.2653537291728</v>
      </c>
      <c r="L12571" s="35">
        <v>-0.58839025966772862</v>
      </c>
      <c r="M12571" s="35">
        <v>0</v>
      </c>
      <c r="N12571" s="35">
        <v>0</v>
      </c>
      <c r="O12571" s="35">
        <v>0</v>
      </c>
      <c r="P12571" s="36">
        <v>11</v>
      </c>
      <c r="Q12571" s="37">
        <v>81</v>
      </c>
      <c r="R12571" s="36">
        <v>1</v>
      </c>
      <c r="S12571" s="39">
        <f t="shared" si="439"/>
        <v>81</v>
      </c>
      <c r="T12571" s="34" t="s">
        <v>30</v>
      </c>
      <c r="U12571" s="12">
        <f>((alpha*(speed^beta))+(ceta*(speed^delta)))</f>
        <v>435.3950160836564</v>
      </c>
      <c r="V12571" s="8">
        <f t="shared" si="440"/>
        <v>81</v>
      </c>
    </row>
    <row r="12572" spans="1:28">
      <c r="A12572" s="34" t="s">
        <v>20</v>
      </c>
      <c r="B12572" s="34" t="s">
        <v>78</v>
      </c>
      <c r="C12572" s="5" t="s">
        <v>210</v>
      </c>
      <c r="D12572" s="35" t="s">
        <v>89</v>
      </c>
      <c r="E12572" s="36" t="s">
        <v>15</v>
      </c>
      <c r="F12572" s="37">
        <v>0</v>
      </c>
      <c r="G12572" s="38">
        <v>0.06</v>
      </c>
      <c r="H12572" s="34">
        <v>0.99334767032796123</v>
      </c>
      <c r="I12572" s="35">
        <v>1.8518355453954569</v>
      </c>
      <c r="J12572" s="35">
        <v>2.9852573372054696</v>
      </c>
      <c r="K12572" s="35">
        <v>-0.50926924878764834</v>
      </c>
      <c r="L12572" s="35">
        <v>0</v>
      </c>
      <c r="M12572" s="35">
        <v>0</v>
      </c>
      <c r="N12572" s="35">
        <v>0</v>
      </c>
      <c r="O12572" s="35">
        <v>0</v>
      </c>
      <c r="P12572" s="36">
        <v>11</v>
      </c>
      <c r="Q12572" s="37">
        <v>86</v>
      </c>
      <c r="R12572" s="36">
        <v>13</v>
      </c>
      <c r="S12572" s="39">
        <f t="shared" si="439"/>
        <v>86</v>
      </c>
      <c r="T12572" s="34" t="s">
        <v>50</v>
      </c>
      <c r="U12572" s="12">
        <f>EXP((alpha+(beta/speed))+(ceta*LN(speed)))</f>
        <v>0.68255357189243793</v>
      </c>
      <c r="V12572" s="8">
        <f t="shared" si="440"/>
        <v>86</v>
      </c>
    </row>
    <row r="12573" spans="1:28">
      <c r="A12573" s="34" t="s">
        <v>20</v>
      </c>
      <c r="B12573" s="34" t="s">
        <v>78</v>
      </c>
      <c r="C12573" s="5" t="s">
        <v>211</v>
      </c>
      <c r="D12573" s="35" t="s">
        <v>89</v>
      </c>
      <c r="E12573" s="36" t="s">
        <v>15</v>
      </c>
      <c r="F12573" s="37">
        <v>0</v>
      </c>
      <c r="G12573" s="38">
        <v>0.06</v>
      </c>
      <c r="H12573" s="34">
        <v>0.97991693221022991</v>
      </c>
      <c r="I12573" s="35">
        <v>29.577564405512351</v>
      </c>
      <c r="J12573" s="35">
        <v>0.99436989097475292</v>
      </c>
      <c r="K12573" s="35">
        <v>-0.5916077974183388</v>
      </c>
      <c r="L12573" s="35">
        <v>0</v>
      </c>
      <c r="M12573" s="35">
        <v>0</v>
      </c>
      <c r="N12573" s="35">
        <v>0</v>
      </c>
      <c r="O12573" s="35">
        <v>0</v>
      </c>
      <c r="P12573" s="36">
        <v>11</v>
      </c>
      <c r="Q12573" s="37">
        <v>86</v>
      </c>
      <c r="R12573" s="36">
        <v>0</v>
      </c>
      <c r="S12573" s="39">
        <f t="shared" si="439"/>
        <v>86</v>
      </c>
      <c r="T12573" s="34" t="s">
        <v>29</v>
      </c>
      <c r="U12573" s="12">
        <f>((alpha*(beta^speed))*(speed^ceta))</f>
        <v>1.305037777278836</v>
      </c>
      <c r="V12573" s="8">
        <f t="shared" si="440"/>
        <v>86</v>
      </c>
    </row>
    <row r="12574" spans="1:28">
      <c r="A12574" s="34" t="s">
        <v>20</v>
      </c>
      <c r="B12574" s="34" t="s">
        <v>78</v>
      </c>
      <c r="C12574" s="5" t="s">
        <v>210</v>
      </c>
      <c r="D12574" s="35" t="s">
        <v>89</v>
      </c>
      <c r="E12574" s="36" t="s">
        <v>16</v>
      </c>
      <c r="F12574" s="37">
        <v>0</v>
      </c>
      <c r="G12574" s="38">
        <v>0.06</v>
      </c>
      <c r="H12574" s="34">
        <v>0.98288201439585099</v>
      </c>
      <c r="I12574" s="35">
        <v>12.368426201900583</v>
      </c>
      <c r="J12574" s="35">
        <v>-0.28506274247840818</v>
      </c>
      <c r="K12574" s="35">
        <v>6570.6125314162246</v>
      </c>
      <c r="L12574" s="35">
        <v>-3.6511050430639993</v>
      </c>
      <c r="M12574" s="35">
        <v>0</v>
      </c>
      <c r="N12574" s="35">
        <v>0</v>
      </c>
      <c r="O12574" s="35">
        <v>0</v>
      </c>
      <c r="P12574" s="36">
        <v>11</v>
      </c>
      <c r="Q12574" s="37">
        <v>86</v>
      </c>
      <c r="R12574" s="36">
        <v>1</v>
      </c>
      <c r="S12574" s="39">
        <f t="shared" si="439"/>
        <v>86</v>
      </c>
      <c r="T12574" s="34" t="s">
        <v>30</v>
      </c>
      <c r="U12574" s="12">
        <f>((alpha*(speed^beta))+(ceta*(speed^delta)))</f>
        <v>3.4748177991172939</v>
      </c>
      <c r="V12574" s="8">
        <f t="shared" si="440"/>
        <v>86</v>
      </c>
    </row>
    <row r="12575" spans="1:28">
      <c r="A12575" s="34" t="s">
        <v>20</v>
      </c>
      <c r="B12575" s="34" t="s">
        <v>78</v>
      </c>
      <c r="C12575" s="5" t="s">
        <v>211</v>
      </c>
      <c r="D12575" s="35" t="s">
        <v>89</v>
      </c>
      <c r="E12575" s="36" t="s">
        <v>16</v>
      </c>
      <c r="F12575" s="37">
        <v>0</v>
      </c>
      <c r="G12575" s="38">
        <v>0.06</v>
      </c>
      <c r="H12575" s="34">
        <v>0.9967795082873514</v>
      </c>
      <c r="I12575" s="35">
        <v>1.7185678041204602</v>
      </c>
      <c r="J12575" s="35">
        <v>257.68410341849824</v>
      </c>
      <c r="K12575" s="35">
        <v>0.64727151261227878</v>
      </c>
      <c r="L12575" s="35">
        <v>1.4479497861305592</v>
      </c>
      <c r="M12575" s="35">
        <v>4.9347050055303009E-2</v>
      </c>
      <c r="N12575" s="35">
        <v>0</v>
      </c>
      <c r="O12575" s="35">
        <v>0</v>
      </c>
      <c r="P12575" s="36">
        <v>11</v>
      </c>
      <c r="Q12575" s="37">
        <v>86</v>
      </c>
      <c r="R12575" s="36">
        <v>10</v>
      </c>
      <c r="S12575" s="39">
        <f t="shared" si="439"/>
        <v>86</v>
      </c>
      <c r="T12575" s="34" t="s">
        <v>44</v>
      </c>
      <c r="U12575" s="12">
        <f>(alpha+(beta/(1+EXP((((-1)*ceta)+(delta*LN(speed)))+(epsilon*speed)))))</f>
        <v>1.7297374549621369</v>
      </c>
      <c r="V12575" s="8">
        <f t="shared" si="440"/>
        <v>86</v>
      </c>
    </row>
    <row r="12576" spans="1:28">
      <c r="A12576" s="34" t="s">
        <v>20</v>
      </c>
      <c r="B12576" s="34" t="s">
        <v>78</v>
      </c>
      <c r="C12576" s="5" t="s">
        <v>210</v>
      </c>
      <c r="D12576" s="35" t="s">
        <v>89</v>
      </c>
      <c r="E12576" s="36" t="s">
        <v>14</v>
      </c>
      <c r="F12576" s="37">
        <v>0</v>
      </c>
      <c r="G12576" s="38">
        <v>0.06</v>
      </c>
      <c r="H12576" s="34">
        <v>0.96169374006234343</v>
      </c>
      <c r="I12576" s="35">
        <v>-3.80770489630979E-7</v>
      </c>
      <c r="J12576" s="35">
        <v>5.9648271057938778E-5</v>
      </c>
      <c r="K12576" s="35">
        <v>-3.5000328577651698E-3</v>
      </c>
      <c r="L12576" s="35">
        <v>0.13771553230190975</v>
      </c>
      <c r="M12576" s="35">
        <v>0</v>
      </c>
      <c r="N12576" s="35">
        <v>0</v>
      </c>
      <c r="O12576" s="35">
        <v>0</v>
      </c>
      <c r="P12576" s="36">
        <v>11</v>
      </c>
      <c r="Q12576" s="37">
        <v>86</v>
      </c>
      <c r="R12576" s="36">
        <v>14</v>
      </c>
      <c r="S12576" s="39">
        <f t="shared" si="439"/>
        <v>86</v>
      </c>
      <c r="T12576" s="34" t="s">
        <v>51</v>
      </c>
      <c r="U12576" s="12">
        <f>(((alpha*(speed^3))+(beta*(speed^2))+(ceta*speed))+delta)</f>
        <v>3.5679964725898322E-2</v>
      </c>
      <c r="V12576" s="8">
        <f t="shared" si="440"/>
        <v>86</v>
      </c>
    </row>
    <row r="12577" spans="1:28">
      <c r="A12577" s="34" t="s">
        <v>20</v>
      </c>
      <c r="B12577" s="34" t="s">
        <v>78</v>
      </c>
      <c r="C12577" s="5" t="s">
        <v>211</v>
      </c>
      <c r="D12577" s="35" t="s">
        <v>89</v>
      </c>
      <c r="E12577" s="36" t="s">
        <v>14</v>
      </c>
      <c r="F12577" s="37">
        <v>0</v>
      </c>
      <c r="G12577" s="38">
        <v>0.06</v>
      </c>
      <c r="H12577" s="34">
        <v>0.97858686559444152</v>
      </c>
      <c r="I12577" s="35">
        <v>0.25592437514168226</v>
      </c>
      <c r="J12577" s="35">
        <v>1.0132814944006079</v>
      </c>
      <c r="K12577" s="35">
        <v>-0.74039552378587914</v>
      </c>
      <c r="L12577" s="35">
        <v>0</v>
      </c>
      <c r="M12577" s="35">
        <v>0</v>
      </c>
      <c r="N12577" s="35">
        <v>0</v>
      </c>
      <c r="O12577" s="35">
        <v>0</v>
      </c>
      <c r="P12577" s="36">
        <v>11</v>
      </c>
      <c r="Q12577" s="37">
        <v>86</v>
      </c>
      <c r="R12577" s="36">
        <v>0</v>
      </c>
      <c r="S12577" s="39">
        <f t="shared" si="439"/>
        <v>86</v>
      </c>
      <c r="T12577" s="34" t="s">
        <v>29</v>
      </c>
      <c r="U12577" s="12">
        <f>((alpha*(beta^speed))*(speed^ceta))</f>
        <v>2.9417598723574176E-2</v>
      </c>
      <c r="V12577" s="8">
        <f t="shared" si="440"/>
        <v>86</v>
      </c>
      <c r="AB12577" s="41"/>
    </row>
    <row r="12578" spans="1:28">
      <c r="A12578" s="34" t="s">
        <v>20</v>
      </c>
      <c r="B12578" s="34" t="s">
        <v>78</v>
      </c>
      <c r="C12578" s="5" t="s">
        <v>210</v>
      </c>
      <c r="D12578" s="35" t="s">
        <v>89</v>
      </c>
      <c r="E12578" s="36" t="s">
        <v>18</v>
      </c>
      <c r="F12578" s="37">
        <v>0</v>
      </c>
      <c r="G12578" s="38">
        <v>0.06</v>
      </c>
      <c r="H12578" s="34">
        <v>0.97771616997380262</v>
      </c>
      <c r="I12578" s="35">
        <v>0.18032323637856051</v>
      </c>
      <c r="J12578" s="35">
        <v>0.99093647637506432</v>
      </c>
      <c r="K12578" s="35">
        <v>-0.24111113914767107</v>
      </c>
      <c r="L12578" s="35">
        <v>0</v>
      </c>
      <c r="M12578" s="35">
        <v>0</v>
      </c>
      <c r="N12578" s="35">
        <v>0</v>
      </c>
      <c r="O12578" s="35">
        <v>0</v>
      </c>
      <c r="P12578" s="36">
        <v>11</v>
      </c>
      <c r="Q12578" s="37">
        <v>86</v>
      </c>
      <c r="R12578" s="36">
        <v>0</v>
      </c>
      <c r="S12578" s="39">
        <f t="shared" si="439"/>
        <v>86</v>
      </c>
      <c r="T12578" s="34" t="s">
        <v>29</v>
      </c>
      <c r="U12578" s="12">
        <f>((alpha*(beta^speed))*(speed^ceta))</f>
        <v>2.8155462486545078E-2</v>
      </c>
      <c r="V12578" s="8">
        <f t="shared" si="440"/>
        <v>86</v>
      </c>
      <c r="AB12578" s="41"/>
    </row>
    <row r="12579" spans="1:28">
      <c r="A12579" s="34" t="s">
        <v>20</v>
      </c>
      <c r="B12579" s="34" t="s">
        <v>78</v>
      </c>
      <c r="C12579" s="5" t="s">
        <v>211</v>
      </c>
      <c r="D12579" s="35" t="s">
        <v>89</v>
      </c>
      <c r="E12579" s="36" t="s">
        <v>18</v>
      </c>
      <c r="F12579" s="37">
        <v>0</v>
      </c>
      <c r="G12579" s="38">
        <v>0.06</v>
      </c>
      <c r="H12579" s="34">
        <v>0.9792414400515288</v>
      </c>
      <c r="I12579" s="35">
        <v>7.929512925333924</v>
      </c>
      <c r="J12579" s="35">
        <v>0.14044649215426333</v>
      </c>
      <c r="K12579" s="35">
        <v>1.3453111897928556</v>
      </c>
      <c r="L12579" s="35">
        <v>0</v>
      </c>
      <c r="M12579" s="35">
        <v>0</v>
      </c>
      <c r="N12579" s="35">
        <v>0</v>
      </c>
      <c r="O12579" s="35">
        <v>0</v>
      </c>
      <c r="P12579" s="36">
        <v>11</v>
      </c>
      <c r="Q12579" s="37">
        <v>86</v>
      </c>
      <c r="R12579" s="36">
        <v>6</v>
      </c>
      <c r="S12579" s="39">
        <f t="shared" si="439"/>
        <v>86</v>
      </c>
      <c r="T12579" s="34" t="s">
        <v>37</v>
      </c>
      <c r="U12579" s="12">
        <f>(1/(alpha+(beta*(speed^ceta))))</f>
        <v>1.5584730794946695E-2</v>
      </c>
      <c r="V12579" s="8">
        <f t="shared" si="440"/>
        <v>86</v>
      </c>
      <c r="AB12579" s="41"/>
    </row>
    <row r="12580" spans="1:28">
      <c r="A12580" s="34" t="s">
        <v>20</v>
      </c>
      <c r="B12580" s="34" t="s">
        <v>78</v>
      </c>
      <c r="C12580" s="5" t="s">
        <v>210</v>
      </c>
      <c r="D12580" s="35" t="s">
        <v>89</v>
      </c>
      <c r="E12580" s="36" t="s">
        <v>17</v>
      </c>
      <c r="F12580" s="37">
        <v>0</v>
      </c>
      <c r="G12580" s="38">
        <v>0.06</v>
      </c>
      <c r="H12580" s="34">
        <v>0.96919816745285481</v>
      </c>
      <c r="I12580" s="35">
        <v>1609.5348937166439</v>
      </c>
      <c r="J12580" s="35">
        <v>-0.69070896908144641</v>
      </c>
      <c r="K12580" s="35">
        <v>128.68319152910036</v>
      </c>
      <c r="L12580" s="35">
        <v>0.20768421638825921</v>
      </c>
      <c r="M12580" s="35">
        <v>0</v>
      </c>
      <c r="N12580" s="35">
        <v>0</v>
      </c>
      <c r="O12580" s="35">
        <v>0</v>
      </c>
      <c r="P12580" s="36">
        <v>11</v>
      </c>
      <c r="Q12580" s="37">
        <v>86</v>
      </c>
      <c r="R12580" s="36">
        <v>1</v>
      </c>
      <c r="S12580" s="39">
        <f t="shared" si="439"/>
        <v>86</v>
      </c>
      <c r="T12580" s="34" t="s">
        <v>30</v>
      </c>
      <c r="U12580" s="12">
        <f>((alpha*(speed^beta))+(ceta*(speed^delta)))</f>
        <v>398.774426487536</v>
      </c>
      <c r="V12580" s="8">
        <f t="shared" si="440"/>
        <v>86</v>
      </c>
    </row>
    <row r="12581" spans="1:28">
      <c r="A12581" s="34" t="s">
        <v>20</v>
      </c>
      <c r="B12581" s="34" t="s">
        <v>78</v>
      </c>
      <c r="C12581" s="5" t="s">
        <v>211</v>
      </c>
      <c r="D12581" s="35" t="s">
        <v>89</v>
      </c>
      <c r="E12581" s="36" t="s">
        <v>17</v>
      </c>
      <c r="F12581" s="37">
        <v>0</v>
      </c>
      <c r="G12581" s="38">
        <v>0.06</v>
      </c>
      <c r="H12581" s="34">
        <v>0.93915960477893123</v>
      </c>
      <c r="I12581" s="35">
        <v>120.16906810126186</v>
      </c>
      <c r="J12581" s="35">
        <v>0.22599932782989821</v>
      </c>
      <c r="K12581" s="35">
        <v>1694.9232308434534</v>
      </c>
      <c r="L12581" s="35">
        <v>-0.74754918132981396</v>
      </c>
      <c r="M12581" s="35">
        <v>0</v>
      </c>
      <c r="N12581" s="35">
        <v>0</v>
      </c>
      <c r="O12581" s="35">
        <v>0</v>
      </c>
      <c r="P12581" s="36">
        <v>11</v>
      </c>
      <c r="Q12581" s="37">
        <v>86</v>
      </c>
      <c r="R12581" s="36">
        <v>1</v>
      </c>
      <c r="S12581" s="39">
        <f t="shared" si="439"/>
        <v>86</v>
      </c>
      <c r="T12581" s="34" t="s">
        <v>30</v>
      </c>
      <c r="U12581" s="12">
        <f>((alpha*(speed^beta))+(ceta*(speed^delta)))</f>
        <v>389.51862675813175</v>
      </c>
      <c r="V12581" s="8">
        <f t="shared" si="440"/>
        <v>86</v>
      </c>
    </row>
    <row r="12582" spans="1:28">
      <c r="A12582" s="34" t="s">
        <v>20</v>
      </c>
      <c r="B12582" s="34" t="s">
        <v>78</v>
      </c>
      <c r="C12582" s="5" t="s">
        <v>210</v>
      </c>
      <c r="D12582" s="35" t="s">
        <v>89</v>
      </c>
      <c r="E12582" s="36" t="s">
        <v>15</v>
      </c>
      <c r="F12582" s="37">
        <v>50</v>
      </c>
      <c r="G12582" s="38">
        <v>0.06</v>
      </c>
      <c r="H12582" s="34">
        <v>0.98674405281717381</v>
      </c>
      <c r="I12582" s="35">
        <v>1.0686796071142175</v>
      </c>
      <c r="J12582" s="35">
        <v>3.0124274441035968</v>
      </c>
      <c r="K12582" s="35">
        <v>6.2750669209034413</v>
      </c>
      <c r="L12582" s="35">
        <v>2.5321231154469626</v>
      </c>
      <c r="M12582" s="35">
        <v>-1.3907907519766139E-2</v>
      </c>
      <c r="N12582" s="35">
        <v>0</v>
      </c>
      <c r="O12582" s="35">
        <v>0</v>
      </c>
      <c r="P12582" s="36">
        <v>11</v>
      </c>
      <c r="Q12582" s="37">
        <v>76</v>
      </c>
      <c r="R12582" s="36">
        <v>10</v>
      </c>
      <c r="S12582" s="39">
        <f t="shared" si="439"/>
        <v>76</v>
      </c>
      <c r="T12582" s="34" t="s">
        <v>44</v>
      </c>
      <c r="U12582" s="12">
        <f>(alpha+(beta/(1+EXP((((-1)*ceta)+(delta*LN(speed)))+(epsilon*speed)))))</f>
        <v>1.1462005982809571</v>
      </c>
      <c r="V12582" s="8">
        <f t="shared" si="440"/>
        <v>76</v>
      </c>
    </row>
    <row r="12583" spans="1:28">
      <c r="A12583" s="34" t="s">
        <v>20</v>
      </c>
      <c r="B12583" s="34" t="s">
        <v>78</v>
      </c>
      <c r="C12583" s="5" t="s">
        <v>211</v>
      </c>
      <c r="D12583" s="35" t="s">
        <v>89</v>
      </c>
      <c r="E12583" s="36" t="s">
        <v>15</v>
      </c>
      <c r="F12583" s="37">
        <v>50</v>
      </c>
      <c r="G12583" s="38">
        <v>0.06</v>
      </c>
      <c r="H12583" s="34">
        <v>0.98625492709410501</v>
      </c>
      <c r="I12583" s="35">
        <v>41.896706011700346</v>
      </c>
      <c r="J12583" s="35">
        <v>0.98601245174262642</v>
      </c>
      <c r="K12583" s="35">
        <v>-0.58407670710877224</v>
      </c>
      <c r="L12583" s="35">
        <v>0</v>
      </c>
      <c r="M12583" s="35">
        <v>0</v>
      </c>
      <c r="N12583" s="35">
        <v>0</v>
      </c>
      <c r="O12583" s="35">
        <v>0</v>
      </c>
      <c r="P12583" s="36">
        <v>11</v>
      </c>
      <c r="Q12583" s="37">
        <v>73</v>
      </c>
      <c r="R12583" s="36">
        <v>0</v>
      </c>
      <c r="S12583" s="39">
        <f t="shared" si="439"/>
        <v>73</v>
      </c>
      <c r="T12583" s="34" t="s">
        <v>29</v>
      </c>
      <c r="U12583" s="12">
        <f>((alpha*(beta^speed))*(speed^ceta))</f>
        <v>1.2225638671292409</v>
      </c>
      <c r="V12583" s="8">
        <f t="shared" si="440"/>
        <v>73</v>
      </c>
    </row>
    <row r="12584" spans="1:28">
      <c r="A12584" s="34" t="s">
        <v>20</v>
      </c>
      <c r="B12584" s="34" t="s">
        <v>78</v>
      </c>
      <c r="C12584" s="5" t="s">
        <v>210</v>
      </c>
      <c r="D12584" s="35" t="s">
        <v>89</v>
      </c>
      <c r="E12584" s="36" t="s">
        <v>16</v>
      </c>
      <c r="F12584" s="37">
        <v>50</v>
      </c>
      <c r="G12584" s="38">
        <v>0.06</v>
      </c>
      <c r="H12584" s="34">
        <v>0.98578057817791576</v>
      </c>
      <c r="I12584" s="35">
        <v>285.75620495806385</v>
      </c>
      <c r="J12584" s="35">
        <v>-2.3089369500217845</v>
      </c>
      <c r="K12584" s="35">
        <v>14.588248061710123</v>
      </c>
      <c r="L12584" s="35">
        <v>-0.2806422347839358</v>
      </c>
      <c r="M12584" s="35">
        <v>0</v>
      </c>
      <c r="N12584" s="35">
        <v>0</v>
      </c>
      <c r="O12584" s="35">
        <v>0</v>
      </c>
      <c r="P12584" s="36">
        <v>11</v>
      </c>
      <c r="Q12584" s="37">
        <v>76</v>
      </c>
      <c r="R12584" s="36">
        <v>1</v>
      </c>
      <c r="S12584" s="39">
        <f t="shared" si="439"/>
        <v>76</v>
      </c>
      <c r="T12584" s="34" t="s">
        <v>30</v>
      </c>
      <c r="U12584" s="12">
        <f>((alpha*(speed^beta))+(ceta*(speed^delta)))</f>
        <v>4.339787090459863</v>
      </c>
      <c r="V12584" s="8">
        <f t="shared" si="440"/>
        <v>76</v>
      </c>
    </row>
    <row r="12585" spans="1:28">
      <c r="A12585" s="34" t="s">
        <v>20</v>
      </c>
      <c r="B12585" s="34" t="s">
        <v>78</v>
      </c>
      <c r="C12585" s="5" t="s">
        <v>211</v>
      </c>
      <c r="D12585" s="35" t="s">
        <v>89</v>
      </c>
      <c r="E12585" s="36" t="s">
        <v>16</v>
      </c>
      <c r="F12585" s="37">
        <v>50</v>
      </c>
      <c r="G12585" s="38">
        <v>0.06</v>
      </c>
      <c r="H12585" s="34">
        <v>0.98864326959684234</v>
      </c>
      <c r="I12585" s="35">
        <v>209.1184300861006</v>
      </c>
      <c r="J12585" s="35">
        <v>1.0316124099053732</v>
      </c>
      <c r="K12585" s="35">
        <v>-1.5612784596131415</v>
      </c>
      <c r="L12585" s="35">
        <v>0</v>
      </c>
      <c r="M12585" s="35">
        <v>0</v>
      </c>
      <c r="N12585" s="35">
        <v>0</v>
      </c>
      <c r="O12585" s="35">
        <v>0</v>
      </c>
      <c r="P12585" s="36">
        <v>11</v>
      </c>
      <c r="Q12585" s="37">
        <v>73</v>
      </c>
      <c r="R12585" s="36">
        <v>0</v>
      </c>
      <c r="S12585" s="39">
        <f t="shared" si="439"/>
        <v>73</v>
      </c>
      <c r="T12585" s="34" t="s">
        <v>29</v>
      </c>
      <c r="U12585" s="12">
        <f>((alpha*(beta^speed))*(speed^ceta))</f>
        <v>2.4999722696611584</v>
      </c>
      <c r="V12585" s="8">
        <f t="shared" si="440"/>
        <v>73</v>
      </c>
    </row>
    <row r="12586" spans="1:28">
      <c r="A12586" s="34" t="s">
        <v>20</v>
      </c>
      <c r="B12586" s="34" t="s">
        <v>78</v>
      </c>
      <c r="C12586" s="5" t="s">
        <v>210</v>
      </c>
      <c r="D12586" s="35" t="s">
        <v>89</v>
      </c>
      <c r="E12586" s="36" t="s">
        <v>14</v>
      </c>
      <c r="F12586" s="37">
        <v>50</v>
      </c>
      <c r="G12586" s="38">
        <v>0.06</v>
      </c>
      <c r="H12586" s="34">
        <v>0.97500028672584249</v>
      </c>
      <c r="I12586" s="35">
        <v>-3.6592060983390316E-7</v>
      </c>
      <c r="J12586" s="35">
        <v>5.7377660061363216E-5</v>
      </c>
      <c r="K12586" s="35">
        <v>-3.7450717086095413E-3</v>
      </c>
      <c r="L12586" s="35">
        <v>0.16060913294986043</v>
      </c>
      <c r="M12586" s="35">
        <v>0</v>
      </c>
      <c r="N12586" s="35">
        <v>0</v>
      </c>
      <c r="O12586" s="35">
        <v>0</v>
      </c>
      <c r="P12586" s="36">
        <v>11</v>
      </c>
      <c r="Q12586" s="37">
        <v>76</v>
      </c>
      <c r="R12586" s="36">
        <v>14</v>
      </c>
      <c r="S12586" s="39">
        <f t="shared" si="439"/>
        <v>76</v>
      </c>
      <c r="T12586" s="34" t="s">
        <v>51</v>
      </c>
      <c r="U12586" s="12">
        <f>(((alpha*(speed^3))+(beta*(speed^2))+(ceta*speed))+delta)</f>
        <v>4.6766681987521735E-2</v>
      </c>
      <c r="V12586" s="8">
        <f t="shared" si="440"/>
        <v>76</v>
      </c>
    </row>
    <row r="12587" spans="1:28">
      <c r="A12587" s="34" t="s">
        <v>20</v>
      </c>
      <c r="B12587" s="34" t="s">
        <v>78</v>
      </c>
      <c r="C12587" s="5" t="s">
        <v>211</v>
      </c>
      <c r="D12587" s="35" t="s">
        <v>89</v>
      </c>
      <c r="E12587" s="36" t="s">
        <v>14</v>
      </c>
      <c r="F12587" s="37">
        <v>50</v>
      </c>
      <c r="G12587" s="38">
        <v>0.06</v>
      </c>
      <c r="H12587" s="34">
        <v>0.98129426125535435</v>
      </c>
      <c r="I12587" s="35">
        <v>-3.1403120723090274</v>
      </c>
      <c r="J12587" s="35">
        <v>5.4704865612872364</v>
      </c>
      <c r="K12587" s="35">
        <v>-9.3931636721726219E-2</v>
      </c>
      <c r="L12587" s="35">
        <v>0</v>
      </c>
      <c r="M12587" s="35">
        <v>0</v>
      </c>
      <c r="N12587" s="35">
        <v>0</v>
      </c>
      <c r="O12587" s="35">
        <v>0</v>
      </c>
      <c r="P12587" s="36">
        <v>11</v>
      </c>
      <c r="Q12587" s="37">
        <v>73</v>
      </c>
      <c r="R12587" s="36">
        <v>13</v>
      </c>
      <c r="S12587" s="39">
        <f t="shared" si="439"/>
        <v>73</v>
      </c>
      <c r="T12587" s="34" t="s">
        <v>50</v>
      </c>
      <c r="U12587" s="12">
        <f>EXP((alpha+(beta/speed))+(ceta*LN(speed)))</f>
        <v>3.1167363359277094E-2</v>
      </c>
      <c r="V12587" s="8">
        <f t="shared" si="440"/>
        <v>73</v>
      </c>
      <c r="AB12587" s="41"/>
    </row>
    <row r="12588" spans="1:28">
      <c r="A12588" s="34" t="s">
        <v>20</v>
      </c>
      <c r="B12588" s="34" t="s">
        <v>78</v>
      </c>
      <c r="C12588" s="5" t="s">
        <v>210</v>
      </c>
      <c r="D12588" s="35" t="s">
        <v>89</v>
      </c>
      <c r="E12588" s="36" t="s">
        <v>18</v>
      </c>
      <c r="F12588" s="37">
        <v>50</v>
      </c>
      <c r="G12588" s="38">
        <v>0.06</v>
      </c>
      <c r="H12588" s="34">
        <v>0.9841069573429797</v>
      </c>
      <c r="I12588" s="35">
        <v>0.28481104302333327</v>
      </c>
      <c r="J12588" s="35">
        <v>0.98762144150598885</v>
      </c>
      <c r="K12588" s="35">
        <v>-0.31881225554792869</v>
      </c>
      <c r="L12588" s="35">
        <v>0</v>
      </c>
      <c r="M12588" s="35">
        <v>0</v>
      </c>
      <c r="N12588" s="35">
        <v>0</v>
      </c>
      <c r="O12588" s="35">
        <v>0</v>
      </c>
      <c r="P12588" s="36">
        <v>11</v>
      </c>
      <c r="Q12588" s="37">
        <v>76</v>
      </c>
      <c r="R12588" s="36">
        <v>0</v>
      </c>
      <c r="S12588" s="39">
        <f t="shared" si="439"/>
        <v>76</v>
      </c>
      <c r="T12588" s="34" t="s">
        <v>29</v>
      </c>
      <c r="U12588" s="12">
        <f>((alpha*(beta^speed))*(speed^ceta))</f>
        <v>2.7784920651775482E-2</v>
      </c>
      <c r="V12588" s="8">
        <f t="shared" si="440"/>
        <v>76</v>
      </c>
      <c r="AB12588" s="41"/>
    </row>
    <row r="12589" spans="1:28">
      <c r="A12589" s="34" t="s">
        <v>20</v>
      </c>
      <c r="B12589" s="34" t="s">
        <v>78</v>
      </c>
      <c r="C12589" s="5" t="s">
        <v>211</v>
      </c>
      <c r="D12589" s="35" t="s">
        <v>89</v>
      </c>
      <c r="E12589" s="36" t="s">
        <v>18</v>
      </c>
      <c r="F12589" s="37">
        <v>50</v>
      </c>
      <c r="G12589" s="38">
        <v>0.06</v>
      </c>
      <c r="H12589" s="34">
        <v>0.98460438101438474</v>
      </c>
      <c r="I12589" s="35">
        <v>-5.1662396335177708E-7</v>
      </c>
      <c r="J12589" s="35">
        <v>9.0661928646165694E-5</v>
      </c>
      <c r="K12589" s="35">
        <v>-5.9008185434636278E-3</v>
      </c>
      <c r="L12589" s="35">
        <v>0.16222182294005807</v>
      </c>
      <c r="M12589" s="35">
        <v>0</v>
      </c>
      <c r="N12589" s="35">
        <v>0</v>
      </c>
      <c r="O12589" s="35">
        <v>0</v>
      </c>
      <c r="P12589" s="36">
        <v>11</v>
      </c>
      <c r="Q12589" s="37">
        <v>73</v>
      </c>
      <c r="R12589" s="36">
        <v>14</v>
      </c>
      <c r="S12589" s="39">
        <f t="shared" si="439"/>
        <v>73</v>
      </c>
      <c r="T12589" s="34" t="s">
        <v>51</v>
      </c>
      <c r="U12589" s="12">
        <f>(((alpha*(speed^3))+(beta*(speed^2))+(ceta*speed))+delta)</f>
        <v>1.3623982671411988E-2</v>
      </c>
      <c r="V12589" s="8">
        <f t="shared" si="440"/>
        <v>73</v>
      </c>
      <c r="AB12589" s="41"/>
    </row>
    <row r="12590" spans="1:28">
      <c r="A12590" s="34" t="s">
        <v>20</v>
      </c>
      <c r="B12590" s="34" t="s">
        <v>78</v>
      </c>
      <c r="C12590" s="5" t="s">
        <v>210</v>
      </c>
      <c r="D12590" s="35" t="s">
        <v>89</v>
      </c>
      <c r="E12590" s="36" t="s">
        <v>17</v>
      </c>
      <c r="F12590" s="37">
        <v>50</v>
      </c>
      <c r="G12590" s="38">
        <v>0.06</v>
      </c>
      <c r="H12590" s="34">
        <v>0.9715749214079995</v>
      </c>
      <c r="I12590" s="35">
        <v>375.79371866026082</v>
      </c>
      <c r="J12590" s="35">
        <v>4.3206590205818574E-2</v>
      </c>
      <c r="K12590" s="35">
        <v>1650.3649821605582</v>
      </c>
      <c r="L12590" s="35">
        <v>-0.86392787358825729</v>
      </c>
      <c r="M12590" s="35">
        <v>0</v>
      </c>
      <c r="N12590" s="35">
        <v>0</v>
      </c>
      <c r="O12590" s="35">
        <v>0</v>
      </c>
      <c r="P12590" s="36">
        <v>11</v>
      </c>
      <c r="Q12590" s="37">
        <v>76</v>
      </c>
      <c r="R12590" s="36">
        <v>1</v>
      </c>
      <c r="S12590" s="39">
        <f t="shared" si="439"/>
        <v>76</v>
      </c>
      <c r="T12590" s="34" t="s">
        <v>30</v>
      </c>
      <c r="U12590" s="12">
        <f>((alpha*(speed^beta))+(ceta*(speed^delta)))</f>
        <v>492.26629923703524</v>
      </c>
      <c r="V12590" s="8">
        <f t="shared" si="440"/>
        <v>76</v>
      </c>
    </row>
    <row r="12591" spans="1:28">
      <c r="A12591" s="34" t="s">
        <v>20</v>
      </c>
      <c r="B12591" s="34" t="s">
        <v>78</v>
      </c>
      <c r="C12591" s="5" t="s">
        <v>211</v>
      </c>
      <c r="D12591" s="35" t="s">
        <v>89</v>
      </c>
      <c r="E12591" s="36" t="s">
        <v>17</v>
      </c>
      <c r="F12591" s="37">
        <v>50</v>
      </c>
      <c r="G12591" s="38">
        <v>0.06</v>
      </c>
      <c r="H12591" s="34">
        <v>0.95526060975759952</v>
      </c>
      <c r="I12591" s="35">
        <v>6.0953355983754856</v>
      </c>
      <c r="J12591" s="35">
        <v>2.8883472744109264</v>
      </c>
      <c r="K12591" s="35">
        <v>6.0566242676541784E-3</v>
      </c>
      <c r="L12591" s="35">
        <v>0</v>
      </c>
      <c r="M12591" s="35">
        <v>0</v>
      </c>
      <c r="N12591" s="35">
        <v>0</v>
      </c>
      <c r="O12591" s="35">
        <v>0</v>
      </c>
      <c r="P12591" s="36">
        <v>11</v>
      </c>
      <c r="Q12591" s="37">
        <v>73</v>
      </c>
      <c r="R12591" s="36">
        <v>13</v>
      </c>
      <c r="S12591" s="39">
        <f t="shared" si="439"/>
        <v>73</v>
      </c>
      <c r="T12591" s="34" t="s">
        <v>50</v>
      </c>
      <c r="U12591" s="12">
        <f>EXP((alpha+(beta/speed))+(ceta*LN(speed)))</f>
        <v>473.84852360380944</v>
      </c>
      <c r="V12591" s="8">
        <f t="shared" si="440"/>
        <v>73</v>
      </c>
    </row>
    <row r="12592" spans="1:28">
      <c r="A12592" s="34" t="s">
        <v>20</v>
      </c>
      <c r="B12592" s="34" t="s">
        <v>78</v>
      </c>
      <c r="C12592" s="5" t="s">
        <v>210</v>
      </c>
      <c r="D12592" s="35" t="s">
        <v>89</v>
      </c>
      <c r="E12592" s="36" t="s">
        <v>15</v>
      </c>
      <c r="F12592" s="37">
        <v>100</v>
      </c>
      <c r="G12592" s="38">
        <v>0.06</v>
      </c>
      <c r="H12592" s="34">
        <v>0.97449697311684502</v>
      </c>
      <c r="I12592" s="35">
        <v>-3.7422223652531569E-5</v>
      </c>
      <c r="J12592" s="35">
        <v>5.0052004020126701E-3</v>
      </c>
      <c r="K12592" s="35">
        <v>-0.23268207807864269</v>
      </c>
      <c r="L12592" s="35">
        <v>5.2146486982283475</v>
      </c>
      <c r="M12592" s="35">
        <v>0</v>
      </c>
      <c r="N12592" s="35">
        <v>0</v>
      </c>
      <c r="O12592" s="35">
        <v>0</v>
      </c>
      <c r="P12592" s="36">
        <v>11</v>
      </c>
      <c r="Q12592" s="37">
        <v>64</v>
      </c>
      <c r="R12592" s="36">
        <v>14</v>
      </c>
      <c r="S12592" s="39">
        <f t="shared" si="439"/>
        <v>64</v>
      </c>
      <c r="T12592" s="34" t="s">
        <v>51</v>
      </c>
      <c r="U12592" s="12">
        <f>(((alpha*(speed^3))+(beta*(speed^2))+(ceta*speed))+delta)</f>
        <v>1.0142851506698767</v>
      </c>
      <c r="V12592" s="8">
        <f t="shared" si="440"/>
        <v>64</v>
      </c>
    </row>
    <row r="12593" spans="1:28">
      <c r="A12593" s="34" t="s">
        <v>20</v>
      </c>
      <c r="B12593" s="34" t="s">
        <v>78</v>
      </c>
      <c r="C12593" s="5" t="s">
        <v>211</v>
      </c>
      <c r="D12593" s="35" t="s">
        <v>89</v>
      </c>
      <c r="E12593" s="36" t="s">
        <v>15</v>
      </c>
      <c r="F12593" s="37">
        <v>100</v>
      </c>
      <c r="G12593" s="38">
        <v>0.06</v>
      </c>
      <c r="H12593" s="34">
        <v>0.97376493871093928</v>
      </c>
      <c r="I12593" s="35">
        <v>8.9910378889523574</v>
      </c>
      <c r="J12593" s="35">
        <v>-19.979384688732246</v>
      </c>
      <c r="K12593" s="35">
        <v>-2.0414552714588008</v>
      </c>
      <c r="L12593" s="35">
        <v>0</v>
      </c>
      <c r="M12593" s="35">
        <v>0</v>
      </c>
      <c r="N12593" s="35">
        <v>0</v>
      </c>
      <c r="O12593" s="35">
        <v>0</v>
      </c>
      <c r="P12593" s="36">
        <v>11</v>
      </c>
      <c r="Q12593" s="37">
        <v>63</v>
      </c>
      <c r="R12593" s="36">
        <v>13</v>
      </c>
      <c r="S12593" s="39">
        <f t="shared" si="439"/>
        <v>63</v>
      </c>
      <c r="T12593" s="34" t="s">
        <v>50</v>
      </c>
      <c r="U12593" s="12">
        <f>EXP((alpha+(beta/speed))+(ceta*LN(speed)))</f>
        <v>1.2409541643582618</v>
      </c>
      <c r="V12593" s="8">
        <f t="shared" si="440"/>
        <v>63</v>
      </c>
    </row>
    <row r="12594" spans="1:28">
      <c r="A12594" s="34" t="s">
        <v>20</v>
      </c>
      <c r="B12594" s="34" t="s">
        <v>78</v>
      </c>
      <c r="C12594" s="5" t="s">
        <v>210</v>
      </c>
      <c r="D12594" s="35" t="s">
        <v>89</v>
      </c>
      <c r="E12594" s="36" t="s">
        <v>16</v>
      </c>
      <c r="F12594" s="37">
        <v>100</v>
      </c>
      <c r="G12594" s="38">
        <v>0.06</v>
      </c>
      <c r="H12594" s="34">
        <v>0.98639313904816506</v>
      </c>
      <c r="I12594" s="35">
        <v>5.0784679618565489</v>
      </c>
      <c r="J12594" s="35">
        <v>34.112721724929486</v>
      </c>
      <c r="K12594" s="35">
        <v>-0.25420468674008601</v>
      </c>
      <c r="L12594" s="35">
        <v>0.4710615656283676</v>
      </c>
      <c r="M12594" s="35">
        <v>3.8747080831284163E-2</v>
      </c>
      <c r="N12594" s="35">
        <v>0</v>
      </c>
      <c r="O12594" s="35">
        <v>0</v>
      </c>
      <c r="P12594" s="36">
        <v>11</v>
      </c>
      <c r="Q12594" s="37">
        <v>64</v>
      </c>
      <c r="R12594" s="36">
        <v>10</v>
      </c>
      <c r="S12594" s="39">
        <f t="shared" si="439"/>
        <v>64</v>
      </c>
      <c r="T12594" s="34" t="s">
        <v>44</v>
      </c>
      <c r="U12594" s="12">
        <f>(alpha+(beta/(1+EXP((((-1)*ceta)+(delta*LN(speed)))+(epsilon*speed)))))</f>
        <v>5.3880432532693447</v>
      </c>
      <c r="V12594" s="8">
        <f t="shared" si="440"/>
        <v>64</v>
      </c>
    </row>
    <row r="12595" spans="1:28">
      <c r="A12595" s="34" t="s">
        <v>20</v>
      </c>
      <c r="B12595" s="34" t="s">
        <v>78</v>
      </c>
      <c r="C12595" s="5" t="s">
        <v>211</v>
      </c>
      <c r="D12595" s="35" t="s">
        <v>89</v>
      </c>
      <c r="E12595" s="36" t="s">
        <v>16</v>
      </c>
      <c r="F12595" s="37">
        <v>100</v>
      </c>
      <c r="G12595" s="38">
        <v>0.06</v>
      </c>
      <c r="H12595" s="34">
        <v>0.96155868642896103</v>
      </c>
      <c r="I12595" s="35">
        <v>98.449039526333351</v>
      </c>
      <c r="J12595" s="35">
        <v>1.0319987476759636</v>
      </c>
      <c r="K12595" s="35">
        <v>-1.319305016754708</v>
      </c>
      <c r="L12595" s="35">
        <v>0</v>
      </c>
      <c r="M12595" s="35">
        <v>0</v>
      </c>
      <c r="N12595" s="35">
        <v>0</v>
      </c>
      <c r="O12595" s="35">
        <v>0</v>
      </c>
      <c r="P12595" s="36">
        <v>11</v>
      </c>
      <c r="Q12595" s="37">
        <v>63</v>
      </c>
      <c r="R12595" s="36">
        <v>0</v>
      </c>
      <c r="S12595" s="39">
        <f t="shared" si="439"/>
        <v>63</v>
      </c>
      <c r="T12595" s="34" t="s">
        <v>29</v>
      </c>
      <c r="U12595" s="12">
        <f>((alpha*(beta^speed))*(speed^ceta))</f>
        <v>3.0277512859635367</v>
      </c>
      <c r="V12595" s="8">
        <f t="shared" si="440"/>
        <v>63</v>
      </c>
    </row>
    <row r="12596" spans="1:28">
      <c r="A12596" s="34" t="s">
        <v>20</v>
      </c>
      <c r="B12596" s="34" t="s">
        <v>78</v>
      </c>
      <c r="C12596" s="5" t="s">
        <v>210</v>
      </c>
      <c r="D12596" s="35" t="s">
        <v>89</v>
      </c>
      <c r="E12596" s="36" t="s">
        <v>14</v>
      </c>
      <c r="F12596" s="37">
        <v>100</v>
      </c>
      <c r="G12596" s="38">
        <v>0.06</v>
      </c>
      <c r="H12596" s="34">
        <v>0.97069502205870817</v>
      </c>
      <c r="I12596" s="35">
        <v>0.24731867680948919</v>
      </c>
      <c r="J12596" s="35">
        <v>0.98567201124712522</v>
      </c>
      <c r="K12596" s="35">
        <v>-0.14900784125578154</v>
      </c>
      <c r="L12596" s="35">
        <v>0</v>
      </c>
      <c r="M12596" s="35">
        <v>0</v>
      </c>
      <c r="N12596" s="35">
        <v>0</v>
      </c>
      <c r="O12596" s="35">
        <v>0</v>
      </c>
      <c r="P12596" s="36">
        <v>11</v>
      </c>
      <c r="Q12596" s="37">
        <v>64</v>
      </c>
      <c r="R12596" s="36">
        <v>0</v>
      </c>
      <c r="S12596" s="39">
        <f t="shared" si="439"/>
        <v>64</v>
      </c>
      <c r="T12596" s="34" t="s">
        <v>29</v>
      </c>
      <c r="U12596" s="12">
        <f>((alpha*(beta^speed))*(speed^ceta))</f>
        <v>5.2844174093044607E-2</v>
      </c>
      <c r="V12596" s="8">
        <f t="shared" si="440"/>
        <v>64</v>
      </c>
    </row>
    <row r="12597" spans="1:28">
      <c r="A12597" s="34" t="s">
        <v>20</v>
      </c>
      <c r="B12597" s="34" t="s">
        <v>78</v>
      </c>
      <c r="C12597" s="5" t="s">
        <v>211</v>
      </c>
      <c r="D12597" s="35" t="s">
        <v>89</v>
      </c>
      <c r="E12597" s="36" t="s">
        <v>14</v>
      </c>
      <c r="F12597" s="37">
        <v>100</v>
      </c>
      <c r="G12597" s="38">
        <v>0.06</v>
      </c>
      <c r="H12597" s="34">
        <v>0.97924846147531774</v>
      </c>
      <c r="I12597" s="35">
        <v>-548819.18118909094</v>
      </c>
      <c r="J12597" s="35">
        <v>91793.202172908117</v>
      </c>
      <c r="K12597" s="35">
        <v>4.7100196293933818</v>
      </c>
      <c r="L12597" s="35">
        <v>0</v>
      </c>
      <c r="M12597" s="35">
        <v>0</v>
      </c>
      <c r="N12597" s="35">
        <v>0</v>
      </c>
      <c r="O12597" s="35">
        <v>0</v>
      </c>
      <c r="P12597" s="36">
        <v>11</v>
      </c>
      <c r="Q12597" s="37">
        <v>63</v>
      </c>
      <c r="R12597" s="36">
        <v>2</v>
      </c>
      <c r="S12597" s="39">
        <f t="shared" si="439"/>
        <v>63</v>
      </c>
      <c r="T12597" s="34" t="s">
        <v>31</v>
      </c>
      <c r="U12597" s="12">
        <f>((alpha+(beta*speed))^((-1)/ceta))</f>
        <v>3.7454092903156648E-2</v>
      </c>
      <c r="V12597" s="8">
        <f t="shared" si="440"/>
        <v>63</v>
      </c>
      <c r="AB12597" s="41"/>
    </row>
    <row r="12598" spans="1:28">
      <c r="A12598" s="34" t="s">
        <v>20</v>
      </c>
      <c r="B12598" s="34" t="s">
        <v>78</v>
      </c>
      <c r="C12598" s="5" t="s">
        <v>210</v>
      </c>
      <c r="D12598" s="35" t="s">
        <v>89</v>
      </c>
      <c r="E12598" s="36" t="s">
        <v>18</v>
      </c>
      <c r="F12598" s="37">
        <v>100</v>
      </c>
      <c r="G12598" s="38">
        <v>0.06</v>
      </c>
      <c r="H12598" s="34">
        <v>0.98228935610352253</v>
      </c>
      <c r="I12598" s="35">
        <v>-5.7167500600404155E-7</v>
      </c>
      <c r="J12598" s="35">
        <v>1.0459271618550361E-4</v>
      </c>
      <c r="K12598" s="35">
        <v>-6.9388667854752371E-3</v>
      </c>
      <c r="L12598" s="35">
        <v>0.19794834094461067</v>
      </c>
      <c r="M12598" s="35">
        <v>0</v>
      </c>
      <c r="N12598" s="35">
        <v>0</v>
      </c>
      <c r="O12598" s="35">
        <v>0</v>
      </c>
      <c r="P12598" s="36">
        <v>11</v>
      </c>
      <c r="Q12598" s="37">
        <v>64</v>
      </c>
      <c r="R12598" s="36">
        <v>14</v>
      </c>
      <c r="S12598" s="39">
        <f t="shared" si="439"/>
        <v>64</v>
      </c>
      <c r="T12598" s="34" t="s">
        <v>51</v>
      </c>
      <c r="U12598" s="12">
        <f>(((alpha*(speed^3))+(beta*(speed^2))+(ceta*speed))+delta)</f>
        <v>3.2411459396094799E-2</v>
      </c>
      <c r="V12598" s="8">
        <f t="shared" si="440"/>
        <v>64</v>
      </c>
      <c r="AB12598" s="41"/>
    </row>
    <row r="12599" spans="1:28">
      <c r="A12599" s="34" t="s">
        <v>20</v>
      </c>
      <c r="B12599" s="34" t="s">
        <v>78</v>
      </c>
      <c r="C12599" s="5" t="s">
        <v>211</v>
      </c>
      <c r="D12599" s="35" t="s">
        <v>89</v>
      </c>
      <c r="E12599" s="36" t="s">
        <v>18</v>
      </c>
      <c r="F12599" s="37">
        <v>100</v>
      </c>
      <c r="G12599" s="38">
        <v>0.06</v>
      </c>
      <c r="H12599" s="34">
        <v>0.99049903192175448</v>
      </c>
      <c r="I12599" s="35">
        <v>-6.3806005227944921E-7</v>
      </c>
      <c r="J12599" s="35">
        <v>1.134203071205253E-4</v>
      </c>
      <c r="K12599" s="35">
        <v>-7.4856826171912985E-3</v>
      </c>
      <c r="L12599" s="35">
        <v>0.19557913419985018</v>
      </c>
      <c r="M12599" s="35">
        <v>0</v>
      </c>
      <c r="N12599" s="35">
        <v>0</v>
      </c>
      <c r="O12599" s="35">
        <v>0</v>
      </c>
      <c r="P12599" s="36">
        <v>11</v>
      </c>
      <c r="Q12599" s="37">
        <v>63</v>
      </c>
      <c r="R12599" s="36">
        <v>14</v>
      </c>
      <c r="S12599" s="39">
        <f t="shared" si="439"/>
        <v>63</v>
      </c>
      <c r="T12599" s="34" t="s">
        <v>51</v>
      </c>
      <c r="U12599" s="12">
        <f>(((alpha*(speed^3))+(beta*(speed^2))+(ceta*speed))+delta)</f>
        <v>1.4601326385843882E-2</v>
      </c>
      <c r="V12599" s="8">
        <f t="shared" si="440"/>
        <v>63</v>
      </c>
      <c r="AB12599" s="41"/>
    </row>
    <row r="12600" spans="1:28">
      <c r="A12600" s="34" t="s">
        <v>20</v>
      </c>
      <c r="B12600" s="34" t="s">
        <v>78</v>
      </c>
      <c r="C12600" s="5" t="s">
        <v>210</v>
      </c>
      <c r="D12600" s="35" t="s">
        <v>89</v>
      </c>
      <c r="E12600" s="36" t="s">
        <v>17</v>
      </c>
      <c r="F12600" s="37">
        <v>100</v>
      </c>
      <c r="G12600" s="38">
        <v>0.06</v>
      </c>
      <c r="H12600" s="34">
        <v>0.97724968424302439</v>
      </c>
      <c r="I12600" s="35">
        <v>-2.2103301848611888E-3</v>
      </c>
      <c r="J12600" s="35">
        <v>0.30348343609679562</v>
      </c>
      <c r="K12600" s="35">
        <v>-14.6581937146426</v>
      </c>
      <c r="L12600" s="35">
        <v>850.96332842348147</v>
      </c>
      <c r="M12600" s="35">
        <v>0</v>
      </c>
      <c r="N12600" s="35">
        <v>0</v>
      </c>
      <c r="O12600" s="35">
        <v>0</v>
      </c>
      <c r="P12600" s="36">
        <v>11</v>
      </c>
      <c r="Q12600" s="37">
        <v>64</v>
      </c>
      <c r="R12600" s="36">
        <v>14</v>
      </c>
      <c r="S12600" s="39">
        <f t="shared" si="439"/>
        <v>64</v>
      </c>
      <c r="T12600" s="34" t="s">
        <v>51</v>
      </c>
      <c r="U12600" s="12">
        <f>(((alpha*(speed^3))+(beta*(speed^2))+(ceta*speed))+delta)</f>
        <v>576.48228895857847</v>
      </c>
      <c r="V12600" s="8">
        <f t="shared" si="440"/>
        <v>64</v>
      </c>
    </row>
    <row r="12601" spans="1:28">
      <c r="A12601" s="34" t="s">
        <v>20</v>
      </c>
      <c r="B12601" s="34" t="s">
        <v>78</v>
      </c>
      <c r="C12601" s="5" t="s">
        <v>211</v>
      </c>
      <c r="D12601" s="35" t="s">
        <v>89</v>
      </c>
      <c r="E12601" s="36" t="s">
        <v>17</v>
      </c>
      <c r="F12601" s="37">
        <v>100</v>
      </c>
      <c r="G12601" s="38">
        <v>0.06</v>
      </c>
      <c r="H12601" s="34">
        <v>0.96265823511105864</v>
      </c>
      <c r="I12601" s="35">
        <v>6.5809638872937066</v>
      </c>
      <c r="J12601" s="35">
        <v>1.0163788244810192</v>
      </c>
      <c r="K12601" s="35">
        <v>-6.38930626132449E-2</v>
      </c>
      <c r="L12601" s="35">
        <v>0</v>
      </c>
      <c r="M12601" s="35">
        <v>0</v>
      </c>
      <c r="N12601" s="35">
        <v>0</v>
      </c>
      <c r="O12601" s="35">
        <v>0</v>
      </c>
      <c r="P12601" s="36">
        <v>11</v>
      </c>
      <c r="Q12601" s="37">
        <v>63</v>
      </c>
      <c r="R12601" s="36">
        <v>13</v>
      </c>
      <c r="S12601" s="39">
        <f t="shared" si="439"/>
        <v>63</v>
      </c>
      <c r="T12601" s="34" t="s">
        <v>50</v>
      </c>
      <c r="U12601" s="12">
        <f>EXP((alpha+(beta/speed))+(ceta*LN(speed)))</f>
        <v>562.49335350589558</v>
      </c>
      <c r="V12601" s="8">
        <f t="shared" si="440"/>
        <v>63</v>
      </c>
    </row>
    <row r="12602" spans="1:28">
      <c r="A12602" s="34" t="s">
        <v>20</v>
      </c>
      <c r="B12602" s="34" t="s">
        <v>78</v>
      </c>
      <c r="C12602" s="5" t="s">
        <v>212</v>
      </c>
      <c r="D12602" s="35" t="s">
        <v>90</v>
      </c>
      <c r="E12602" s="36" t="s">
        <v>15</v>
      </c>
      <c r="F12602" s="37">
        <v>0</v>
      </c>
      <c r="G12602" s="38">
        <v>0</v>
      </c>
      <c r="H12602" s="34">
        <v>0.99831372337982349</v>
      </c>
      <c r="I12602" s="35">
        <v>0.21444089744796349</v>
      </c>
      <c r="J12602" s="35">
        <v>10.271603295661288</v>
      </c>
      <c r="K12602" s="35">
        <v>0.94239658795301984</v>
      </c>
      <c r="L12602" s="35">
        <v>1.0830640606910997</v>
      </c>
      <c r="M12602" s="35">
        <v>2.1060211265333207E-3</v>
      </c>
      <c r="N12602" s="35">
        <v>0</v>
      </c>
      <c r="O12602" s="35">
        <v>0</v>
      </c>
      <c r="P12602" s="36">
        <v>11</v>
      </c>
      <c r="Q12602" s="37">
        <v>86</v>
      </c>
      <c r="R12602" s="36">
        <v>10</v>
      </c>
      <c r="S12602" s="39">
        <f t="shared" si="439"/>
        <v>86</v>
      </c>
      <c r="T12602" s="34" t="s">
        <v>44</v>
      </c>
      <c r="U12602" s="12">
        <f>(alpha+(beta/(1+EXP((((-1)*ceta)+(delta*LN(speed)))+(epsilon*speed)))))</f>
        <v>0.38808774946546587</v>
      </c>
      <c r="V12602" s="8">
        <f t="shared" si="440"/>
        <v>86</v>
      </c>
    </row>
    <row r="12603" spans="1:28">
      <c r="A12603" s="34" t="s">
        <v>20</v>
      </c>
      <c r="B12603" s="34" t="s">
        <v>78</v>
      </c>
      <c r="C12603" s="5" t="s">
        <v>212</v>
      </c>
      <c r="D12603" s="35" t="s">
        <v>90</v>
      </c>
      <c r="E12603" s="36" t="s">
        <v>16</v>
      </c>
      <c r="F12603" s="37">
        <v>0</v>
      </c>
      <c r="G12603" s="38">
        <v>0</v>
      </c>
      <c r="H12603" s="34">
        <v>0.99166345575888004</v>
      </c>
      <c r="I12603" s="35">
        <v>0.14628639034649865</v>
      </c>
      <c r="J12603" s="35">
        <v>8.8531026734032323E-3</v>
      </c>
      <c r="K12603" s="35">
        <v>1.5848359748606562</v>
      </c>
      <c r="L12603" s="35">
        <v>0</v>
      </c>
      <c r="M12603" s="35">
        <v>0</v>
      </c>
      <c r="N12603" s="35">
        <v>0</v>
      </c>
      <c r="O12603" s="35">
        <v>0</v>
      </c>
      <c r="P12603" s="36">
        <v>11</v>
      </c>
      <c r="Q12603" s="37">
        <v>86</v>
      </c>
      <c r="R12603" s="36">
        <v>6</v>
      </c>
      <c r="S12603" s="39">
        <f t="shared" si="439"/>
        <v>86</v>
      </c>
      <c r="T12603" s="34" t="s">
        <v>37</v>
      </c>
      <c r="U12603" s="12">
        <f>(1/(alpha+(beta*(speed^ceta))))</f>
        <v>9.5701501412379236E-2</v>
      </c>
      <c r="V12603" s="8">
        <f t="shared" si="440"/>
        <v>86</v>
      </c>
    </row>
    <row r="12604" spans="1:28">
      <c r="A12604" s="34" t="s">
        <v>20</v>
      </c>
      <c r="B12604" s="34" t="s">
        <v>78</v>
      </c>
      <c r="C12604" s="5" t="s">
        <v>212</v>
      </c>
      <c r="D12604" s="35" t="s">
        <v>90</v>
      </c>
      <c r="E12604" s="36" t="s">
        <v>14</v>
      </c>
      <c r="F12604" s="37">
        <v>0</v>
      </c>
      <c r="G12604" s="38">
        <v>0</v>
      </c>
      <c r="H12604" s="34">
        <v>0.9728207101059847</v>
      </c>
      <c r="I12604" s="35">
        <v>7.696471129740952</v>
      </c>
      <c r="J12604" s="35">
        <v>1.8239901722599732</v>
      </c>
      <c r="K12604" s="35">
        <v>-1.4305403340668673E-2</v>
      </c>
      <c r="L12604" s="35">
        <v>0</v>
      </c>
      <c r="M12604" s="35">
        <v>0</v>
      </c>
      <c r="N12604" s="35">
        <v>0</v>
      </c>
      <c r="O12604" s="35">
        <v>0</v>
      </c>
      <c r="P12604" s="36">
        <v>11</v>
      </c>
      <c r="Q12604" s="37">
        <v>86</v>
      </c>
      <c r="R12604" s="36">
        <v>5</v>
      </c>
      <c r="S12604" s="39">
        <f t="shared" si="439"/>
        <v>86</v>
      </c>
      <c r="T12604" s="34" t="s">
        <v>36</v>
      </c>
      <c r="U12604" s="12">
        <f>(1/(((ceta*(speed^2))+(beta*speed))+alpha))</f>
        <v>1.7019288500518315E-2</v>
      </c>
      <c r="V12604" s="8">
        <f t="shared" si="440"/>
        <v>86</v>
      </c>
      <c r="AB12604" s="41"/>
    </row>
    <row r="12605" spans="1:28">
      <c r="A12605" s="34" t="s">
        <v>20</v>
      </c>
      <c r="B12605" s="34" t="s">
        <v>78</v>
      </c>
      <c r="C12605" s="5" t="s">
        <v>212</v>
      </c>
      <c r="D12605" s="35" t="s">
        <v>90</v>
      </c>
      <c r="E12605" s="36" t="s">
        <v>18</v>
      </c>
      <c r="F12605" s="37">
        <v>0</v>
      </c>
      <c r="G12605" s="38">
        <v>0</v>
      </c>
      <c r="H12605" s="34">
        <v>0.958156929593736</v>
      </c>
      <c r="I12605" s="35">
        <v>78.744224337569634</v>
      </c>
      <c r="J12605" s="35">
        <v>11.21701116684444</v>
      </c>
      <c r="K12605" s="35">
        <v>-8.4463319911787599E-2</v>
      </c>
      <c r="L12605" s="35">
        <v>0</v>
      </c>
      <c r="M12605" s="35">
        <v>0</v>
      </c>
      <c r="N12605" s="35">
        <v>0</v>
      </c>
      <c r="O12605" s="35">
        <v>0</v>
      </c>
      <c r="P12605" s="36">
        <v>11</v>
      </c>
      <c r="Q12605" s="37">
        <v>86</v>
      </c>
      <c r="R12605" s="36">
        <v>5</v>
      </c>
      <c r="S12605" s="39">
        <f t="shared" si="439"/>
        <v>86</v>
      </c>
      <c r="T12605" s="34" t="s">
        <v>36</v>
      </c>
      <c r="U12605" s="12">
        <f>(1/(((ceta*(speed^2))+(beta*speed))+alpha))</f>
        <v>2.3882509291373306E-3</v>
      </c>
      <c r="V12605" s="8">
        <f t="shared" si="440"/>
        <v>86</v>
      </c>
      <c r="AB12605" s="41"/>
    </row>
    <row r="12606" spans="1:28">
      <c r="A12606" s="34" t="s">
        <v>20</v>
      </c>
      <c r="B12606" s="34" t="s">
        <v>78</v>
      </c>
      <c r="C12606" s="5" t="s">
        <v>212</v>
      </c>
      <c r="D12606" s="35" t="s">
        <v>90</v>
      </c>
      <c r="E12606" s="36" t="s">
        <v>17</v>
      </c>
      <c r="F12606" s="37">
        <v>0</v>
      </c>
      <c r="G12606" s="38">
        <v>0</v>
      </c>
      <c r="H12606" s="34">
        <v>0.9346202089082124</v>
      </c>
      <c r="I12606" s="35">
        <v>0.24614993065446195</v>
      </c>
      <c r="J12606" s="35">
        <v>1.2384237770308972</v>
      </c>
      <c r="K12606" s="35">
        <v>1039.9497313496681</v>
      </c>
      <c r="L12606" s="35">
        <v>-0.53977167339268872</v>
      </c>
      <c r="M12606" s="35">
        <v>0</v>
      </c>
      <c r="N12606" s="35">
        <v>0</v>
      </c>
      <c r="O12606" s="35">
        <v>0</v>
      </c>
      <c r="P12606" s="36">
        <v>11</v>
      </c>
      <c r="Q12606" s="37">
        <v>86</v>
      </c>
      <c r="R12606" s="36">
        <v>1</v>
      </c>
      <c r="S12606" s="39">
        <f t="shared" si="439"/>
        <v>86</v>
      </c>
      <c r="T12606" s="34" t="s">
        <v>30</v>
      </c>
      <c r="U12606" s="12">
        <f>((alpha*(speed^beta))+(ceta*(speed^delta)))</f>
        <v>155.1594187130685</v>
      </c>
      <c r="V12606" s="8">
        <f t="shared" si="440"/>
        <v>86</v>
      </c>
    </row>
    <row r="12607" spans="1:28">
      <c r="A12607" s="34" t="s">
        <v>20</v>
      </c>
      <c r="B12607" s="34" t="s">
        <v>78</v>
      </c>
      <c r="C12607" s="5" t="s">
        <v>212</v>
      </c>
      <c r="D12607" s="35" t="s">
        <v>90</v>
      </c>
      <c r="E12607" s="36" t="s">
        <v>15</v>
      </c>
      <c r="F12607" s="37">
        <v>50</v>
      </c>
      <c r="G12607" s="38">
        <v>0</v>
      </c>
      <c r="H12607" s="34">
        <v>0.99826651489802665</v>
      </c>
      <c r="I12607" s="35">
        <v>14.249613085255568</v>
      </c>
      <c r="J12607" s="35">
        <v>1.0023477579763318</v>
      </c>
      <c r="K12607" s="35">
        <v>-0.85507299958309035</v>
      </c>
      <c r="L12607" s="35">
        <v>0</v>
      </c>
      <c r="M12607" s="35">
        <v>0</v>
      </c>
      <c r="N12607" s="35">
        <v>0</v>
      </c>
      <c r="O12607" s="35">
        <v>0</v>
      </c>
      <c r="P12607" s="36">
        <v>11</v>
      </c>
      <c r="Q12607" s="37">
        <v>86</v>
      </c>
      <c r="R12607" s="36">
        <v>0</v>
      </c>
      <c r="S12607" s="39">
        <f t="shared" si="439"/>
        <v>86</v>
      </c>
      <c r="T12607" s="34" t="s">
        <v>29</v>
      </c>
      <c r="U12607" s="12">
        <f>((alpha*(beta^speed))*(speed^ceta))</f>
        <v>0.38658952503234106</v>
      </c>
      <c r="V12607" s="8">
        <f t="shared" si="440"/>
        <v>86</v>
      </c>
    </row>
    <row r="12608" spans="1:28">
      <c r="A12608" s="34" t="s">
        <v>20</v>
      </c>
      <c r="B12608" s="34" t="s">
        <v>78</v>
      </c>
      <c r="C12608" s="5" t="s">
        <v>212</v>
      </c>
      <c r="D12608" s="35" t="s">
        <v>90</v>
      </c>
      <c r="E12608" s="36" t="s">
        <v>16</v>
      </c>
      <c r="F12608" s="37">
        <v>50</v>
      </c>
      <c r="G12608" s="38">
        <v>0</v>
      </c>
      <c r="H12608" s="34">
        <v>0.98538951576864797</v>
      </c>
      <c r="I12608" s="35">
        <v>58.540517382475194</v>
      </c>
      <c r="J12608" s="35">
        <v>1.0044413812753841</v>
      </c>
      <c r="K12608" s="35">
        <v>-1.5085089108489238</v>
      </c>
      <c r="L12608" s="35">
        <v>0</v>
      </c>
      <c r="M12608" s="35">
        <v>0</v>
      </c>
      <c r="N12608" s="35">
        <v>0</v>
      </c>
      <c r="O12608" s="35">
        <v>0</v>
      </c>
      <c r="P12608" s="36">
        <v>11</v>
      </c>
      <c r="Q12608" s="37">
        <v>86</v>
      </c>
      <c r="R12608" s="36">
        <v>0</v>
      </c>
      <c r="S12608" s="39">
        <f t="shared" si="439"/>
        <v>86</v>
      </c>
      <c r="T12608" s="34" t="s">
        <v>29</v>
      </c>
      <c r="U12608" s="12">
        <f>((alpha*(beta^speed))*(speed^ceta))</f>
        <v>0.10345791280318591</v>
      </c>
      <c r="V12608" s="8">
        <f t="shared" si="440"/>
        <v>86</v>
      </c>
    </row>
    <row r="12609" spans="1:28">
      <c r="A12609" s="34" t="s">
        <v>20</v>
      </c>
      <c r="B12609" s="34" t="s">
        <v>78</v>
      </c>
      <c r="C12609" s="5" t="s">
        <v>212</v>
      </c>
      <c r="D12609" s="35" t="s">
        <v>90</v>
      </c>
      <c r="E12609" s="36" t="s">
        <v>14</v>
      </c>
      <c r="F12609" s="37">
        <v>50</v>
      </c>
      <c r="G12609" s="38">
        <v>0</v>
      </c>
      <c r="H12609" s="34">
        <v>0.96859309783179304</v>
      </c>
      <c r="I12609" s="35">
        <v>8.3450364247185718</v>
      </c>
      <c r="J12609" s="35">
        <v>1.7155529480621734</v>
      </c>
      <c r="K12609" s="35">
        <v>-1.3430766680166064E-2</v>
      </c>
      <c r="L12609" s="35">
        <v>0</v>
      </c>
      <c r="M12609" s="35">
        <v>0</v>
      </c>
      <c r="N12609" s="35">
        <v>0</v>
      </c>
      <c r="O12609" s="35">
        <v>0</v>
      </c>
      <c r="P12609" s="36">
        <v>11</v>
      </c>
      <c r="Q12609" s="37">
        <v>86</v>
      </c>
      <c r="R12609" s="36">
        <v>5</v>
      </c>
      <c r="S12609" s="39">
        <f t="shared" si="439"/>
        <v>86</v>
      </c>
      <c r="T12609" s="34" t="s">
        <v>36</v>
      </c>
      <c r="U12609" s="12">
        <f>(1/(((ceta*(speed^2))+(beta*speed))+alpha))</f>
        <v>1.7683891376041171E-2</v>
      </c>
      <c r="V12609" s="8">
        <f t="shared" si="440"/>
        <v>86</v>
      </c>
      <c r="AB12609" s="41"/>
    </row>
    <row r="12610" spans="1:28">
      <c r="A12610" s="34" t="s">
        <v>20</v>
      </c>
      <c r="B12610" s="34" t="s">
        <v>78</v>
      </c>
      <c r="C12610" s="5" t="s">
        <v>212</v>
      </c>
      <c r="D12610" s="35" t="s">
        <v>90</v>
      </c>
      <c r="E12610" s="36" t="s">
        <v>18</v>
      </c>
      <c r="F12610" s="37">
        <v>50</v>
      </c>
      <c r="G12610" s="38">
        <v>0</v>
      </c>
      <c r="H12610" s="34">
        <v>0.96328844758050258</v>
      </c>
      <c r="I12610" s="35">
        <v>76.062701343956064</v>
      </c>
      <c r="J12610" s="35">
        <v>9.5452428117040977</v>
      </c>
      <c r="K12610" s="35">
        <v>-6.3902535047597422E-2</v>
      </c>
      <c r="L12610" s="35">
        <v>0</v>
      </c>
      <c r="M12610" s="35">
        <v>0</v>
      </c>
      <c r="N12610" s="35">
        <v>0</v>
      </c>
      <c r="O12610" s="35">
        <v>0</v>
      </c>
      <c r="P12610" s="36">
        <v>11</v>
      </c>
      <c r="Q12610" s="37">
        <v>86</v>
      </c>
      <c r="R12610" s="36">
        <v>5</v>
      </c>
      <c r="S12610" s="39">
        <f t="shared" ref="S12610:S12673" si="441">V12610</f>
        <v>86</v>
      </c>
      <c r="T12610" s="34" t="s">
        <v>36</v>
      </c>
      <c r="U12610" s="12">
        <f>(1/(((ceta*(speed^2))+(beta*speed))+alpha))</f>
        <v>2.3566539659160674E-3</v>
      </c>
      <c r="V12610" s="8">
        <f t="shared" ref="V12610:V12673" si="442">IF($V$1&lt;P12610,P12610,IF($V$1&gt;Q12610,Q12610,$V$1))</f>
        <v>86</v>
      </c>
      <c r="AB12610" s="41"/>
    </row>
    <row r="12611" spans="1:28">
      <c r="A12611" s="34" t="s">
        <v>20</v>
      </c>
      <c r="B12611" s="34" t="s">
        <v>78</v>
      </c>
      <c r="C12611" s="5" t="s">
        <v>212</v>
      </c>
      <c r="D12611" s="35" t="s">
        <v>90</v>
      </c>
      <c r="E12611" s="36" t="s">
        <v>17</v>
      </c>
      <c r="F12611" s="37">
        <v>50</v>
      </c>
      <c r="G12611" s="38">
        <v>0</v>
      </c>
      <c r="H12611" s="34">
        <v>0.91231009894394988</v>
      </c>
      <c r="I12611" s="35">
        <v>-1.0200283410826186E-3</v>
      </c>
      <c r="J12611" s="35">
        <v>0.18924283176909854</v>
      </c>
      <c r="K12611" s="35">
        <v>-11.709985785933403</v>
      </c>
      <c r="L12611" s="35">
        <v>413.6533264246288</v>
      </c>
      <c r="M12611" s="35">
        <v>0</v>
      </c>
      <c r="N12611" s="35">
        <v>0</v>
      </c>
      <c r="O12611" s="35">
        <v>0</v>
      </c>
      <c r="P12611" s="36">
        <v>11</v>
      </c>
      <c r="Q12611" s="37">
        <v>86</v>
      </c>
      <c r="R12611" s="36">
        <v>14</v>
      </c>
      <c r="S12611" s="39">
        <f t="shared" si="441"/>
        <v>86</v>
      </c>
      <c r="T12611" s="34" t="s">
        <v>51</v>
      </c>
      <c r="U12611" s="12">
        <f>(((alpha*(speed^3))+(beta*(speed^2))+(ceta*speed))+delta)</f>
        <v>157.43938608296281</v>
      </c>
      <c r="V12611" s="8">
        <f t="shared" si="442"/>
        <v>86</v>
      </c>
    </row>
    <row r="12612" spans="1:28">
      <c r="A12612" s="34" t="s">
        <v>20</v>
      </c>
      <c r="B12612" s="34" t="s">
        <v>78</v>
      </c>
      <c r="C12612" s="5" t="s">
        <v>212</v>
      </c>
      <c r="D12612" s="35" t="s">
        <v>90</v>
      </c>
      <c r="E12612" s="36" t="s">
        <v>15</v>
      </c>
      <c r="F12612" s="37">
        <v>100</v>
      </c>
      <c r="G12612" s="38">
        <v>0</v>
      </c>
      <c r="H12612" s="34">
        <v>0.99712650239022849</v>
      </c>
      <c r="I12612" s="35">
        <v>12.696853120659991</v>
      </c>
      <c r="J12612" s="35">
        <v>1.0000264226208939</v>
      </c>
      <c r="K12612" s="35">
        <v>-0.78382157200951719</v>
      </c>
      <c r="L12612" s="35">
        <v>0</v>
      </c>
      <c r="M12612" s="35">
        <v>0</v>
      </c>
      <c r="N12612" s="35">
        <v>0</v>
      </c>
      <c r="O12612" s="35">
        <v>0</v>
      </c>
      <c r="P12612" s="36">
        <v>11</v>
      </c>
      <c r="Q12612" s="37">
        <v>86</v>
      </c>
      <c r="R12612" s="36">
        <v>0</v>
      </c>
      <c r="S12612" s="39">
        <f t="shared" si="441"/>
        <v>86</v>
      </c>
      <c r="T12612" s="34" t="s">
        <v>29</v>
      </c>
      <c r="U12612" s="12">
        <f>((alpha*(beta^speed))*(speed^ceta))</f>
        <v>0.38759782607485971</v>
      </c>
      <c r="V12612" s="8">
        <f t="shared" si="442"/>
        <v>86</v>
      </c>
    </row>
    <row r="12613" spans="1:28">
      <c r="A12613" s="34" t="s">
        <v>20</v>
      </c>
      <c r="B12613" s="34" t="s">
        <v>78</v>
      </c>
      <c r="C12613" s="5" t="s">
        <v>212</v>
      </c>
      <c r="D12613" s="35" t="s">
        <v>90</v>
      </c>
      <c r="E12613" s="36" t="s">
        <v>16</v>
      </c>
      <c r="F12613" s="37">
        <v>100</v>
      </c>
      <c r="G12613" s="38">
        <v>0</v>
      </c>
      <c r="H12613" s="34">
        <v>0.98246349691601953</v>
      </c>
      <c r="I12613" s="35">
        <v>0.12918882977202972</v>
      </c>
      <c r="J12613" s="35">
        <v>26.012766252845793</v>
      </c>
      <c r="K12613" s="35">
        <v>0.71679803868188385</v>
      </c>
      <c r="L12613" s="35">
        <v>1.4084054475012457</v>
      </c>
      <c r="M12613" s="35">
        <v>2.6442420462912307E-2</v>
      </c>
      <c r="N12613" s="35">
        <v>0</v>
      </c>
      <c r="O12613" s="35">
        <v>0</v>
      </c>
      <c r="P12613" s="36">
        <v>11</v>
      </c>
      <c r="Q12613" s="37">
        <v>86</v>
      </c>
      <c r="R12613" s="36">
        <v>10</v>
      </c>
      <c r="S12613" s="39">
        <f t="shared" si="441"/>
        <v>86</v>
      </c>
      <c r="T12613" s="34" t="s">
        <v>44</v>
      </c>
      <c r="U12613" s="12">
        <f>(alpha+(beta/(1+EXP((((-1)*ceta)+(delta*LN(speed)))+(epsilon*speed)))))</f>
        <v>0.13952002881545494</v>
      </c>
      <c r="V12613" s="8">
        <f t="shared" si="442"/>
        <v>86</v>
      </c>
    </row>
    <row r="12614" spans="1:28">
      <c r="A12614" s="34" t="s">
        <v>20</v>
      </c>
      <c r="B12614" s="34" t="s">
        <v>78</v>
      </c>
      <c r="C12614" s="5" t="s">
        <v>212</v>
      </c>
      <c r="D12614" s="35" t="s">
        <v>90</v>
      </c>
      <c r="E12614" s="36" t="s">
        <v>14</v>
      </c>
      <c r="F12614" s="37">
        <v>100</v>
      </c>
      <c r="G12614" s="38">
        <v>0</v>
      </c>
      <c r="H12614" s="34">
        <v>0.95984602939589403</v>
      </c>
      <c r="I12614" s="35">
        <v>9.2012832432065252</v>
      </c>
      <c r="J12614" s="35">
        <v>1.5712774817264954</v>
      </c>
      <c r="K12614" s="35">
        <v>-1.2095229150605206E-2</v>
      </c>
      <c r="L12614" s="35">
        <v>0</v>
      </c>
      <c r="M12614" s="35">
        <v>0</v>
      </c>
      <c r="N12614" s="35">
        <v>0</v>
      </c>
      <c r="O12614" s="35">
        <v>0</v>
      </c>
      <c r="P12614" s="36">
        <v>11</v>
      </c>
      <c r="Q12614" s="37">
        <v>86</v>
      </c>
      <c r="R12614" s="36">
        <v>5</v>
      </c>
      <c r="S12614" s="39">
        <f t="shared" si="441"/>
        <v>86</v>
      </c>
      <c r="T12614" s="34" t="s">
        <v>36</v>
      </c>
      <c r="U12614" s="12">
        <f>(1/(((ceta*(speed^2))+(beta*speed))+alpha))</f>
        <v>1.8223290456718201E-2</v>
      </c>
      <c r="V12614" s="8">
        <f t="shared" si="442"/>
        <v>86</v>
      </c>
      <c r="AB12614" s="41"/>
    </row>
    <row r="12615" spans="1:28">
      <c r="A12615" s="34" t="s">
        <v>20</v>
      </c>
      <c r="B12615" s="34" t="s">
        <v>78</v>
      </c>
      <c r="C12615" s="5" t="s">
        <v>212</v>
      </c>
      <c r="D12615" s="35" t="s">
        <v>90</v>
      </c>
      <c r="E12615" s="36" t="s">
        <v>18</v>
      </c>
      <c r="F12615" s="37">
        <v>100</v>
      </c>
      <c r="G12615" s="38">
        <v>0</v>
      </c>
      <c r="H12615" s="34">
        <v>0.96766758508520434</v>
      </c>
      <c r="I12615" s="35">
        <v>71.130782449059936</v>
      </c>
      <c r="J12615" s="35">
        <v>8.3102238628191838</v>
      </c>
      <c r="K12615" s="35">
        <v>-4.8234131176644518E-2</v>
      </c>
      <c r="L12615" s="35">
        <v>0</v>
      </c>
      <c r="M12615" s="35">
        <v>0</v>
      </c>
      <c r="N12615" s="35">
        <v>0</v>
      </c>
      <c r="O12615" s="35">
        <v>0</v>
      </c>
      <c r="P12615" s="36">
        <v>11</v>
      </c>
      <c r="Q12615" s="37">
        <v>86</v>
      </c>
      <c r="R12615" s="36">
        <v>5</v>
      </c>
      <c r="S12615" s="39">
        <f t="shared" si="441"/>
        <v>86</v>
      </c>
      <c r="T12615" s="34" t="s">
        <v>36</v>
      </c>
      <c r="U12615" s="12">
        <f>(1/(((ceta*(speed^2))+(beta*speed))+alpha))</f>
        <v>2.3306198677579019E-3</v>
      </c>
      <c r="V12615" s="8">
        <f t="shared" si="442"/>
        <v>86</v>
      </c>
      <c r="AB12615" s="41"/>
    </row>
    <row r="12616" spans="1:28">
      <c r="A12616" s="34" t="s">
        <v>20</v>
      </c>
      <c r="B12616" s="34" t="s">
        <v>78</v>
      </c>
      <c r="C12616" s="5" t="s">
        <v>212</v>
      </c>
      <c r="D12616" s="35" t="s">
        <v>90</v>
      </c>
      <c r="E12616" s="36" t="s">
        <v>17</v>
      </c>
      <c r="F12616" s="37">
        <v>100</v>
      </c>
      <c r="G12616" s="38">
        <v>0</v>
      </c>
      <c r="H12616" s="34">
        <v>0.88717158476021751</v>
      </c>
      <c r="I12616" s="35">
        <v>-1.0691984040561132E-3</v>
      </c>
      <c r="J12616" s="35">
        <v>0.19397447703586784</v>
      </c>
      <c r="K12616" s="35">
        <v>-12.027698045574617</v>
      </c>
      <c r="L12616" s="35">
        <v>443.18081496373662</v>
      </c>
      <c r="M12616" s="35">
        <v>0</v>
      </c>
      <c r="N12616" s="35">
        <v>0</v>
      </c>
      <c r="O12616" s="35">
        <v>0</v>
      </c>
      <c r="P12616" s="36">
        <v>11</v>
      </c>
      <c r="Q12616" s="37">
        <v>86</v>
      </c>
      <c r="R12616" s="36">
        <v>14</v>
      </c>
      <c r="S12616" s="39">
        <f t="shared" si="441"/>
        <v>86</v>
      </c>
      <c r="T12616" s="34" t="s">
        <v>51</v>
      </c>
      <c r="U12616" s="12">
        <f>(((alpha*(speed^3))+(beta*(speed^2))+(ceta*speed))+delta)</f>
        <v>163.36395511128291</v>
      </c>
      <c r="V12616" s="8">
        <f t="shared" si="442"/>
        <v>86</v>
      </c>
    </row>
    <row r="12617" spans="1:28">
      <c r="A12617" s="34" t="s">
        <v>20</v>
      </c>
      <c r="B12617" s="34" t="s">
        <v>78</v>
      </c>
      <c r="C12617" s="5" t="s">
        <v>212</v>
      </c>
      <c r="D12617" s="35" t="s">
        <v>90</v>
      </c>
      <c r="E12617" s="36" t="s">
        <v>15</v>
      </c>
      <c r="F12617" s="37">
        <v>0</v>
      </c>
      <c r="G12617" s="38">
        <v>-0.06</v>
      </c>
      <c r="H12617" s="34">
        <v>0.96367723966001584</v>
      </c>
      <c r="I12617" s="35">
        <v>3.8689442068774005E-2</v>
      </c>
      <c r="J12617" s="35">
        <v>1.7251940256062344</v>
      </c>
      <c r="K12617" s="35">
        <v>5.9997035047235929</v>
      </c>
      <c r="L12617" s="35">
        <v>2.360794157915667</v>
      </c>
      <c r="M12617" s="35">
        <v>-8.9906075025531253E-3</v>
      </c>
      <c r="N12617" s="35">
        <v>0</v>
      </c>
      <c r="O12617" s="35">
        <v>0</v>
      </c>
      <c r="P12617" s="36">
        <v>11</v>
      </c>
      <c r="Q12617" s="37">
        <v>86</v>
      </c>
      <c r="R12617" s="36">
        <v>10</v>
      </c>
      <c r="S12617" s="39">
        <f t="shared" si="441"/>
        <v>86</v>
      </c>
      <c r="T12617" s="34" t="s">
        <v>44</v>
      </c>
      <c r="U12617" s="12">
        <f>(alpha+(beta/(1+EXP((((-1)*ceta)+(delta*LN(speed)))+(epsilon*speed)))))</f>
        <v>7.8605725121222741E-2</v>
      </c>
      <c r="V12617" s="8">
        <f t="shared" si="442"/>
        <v>86</v>
      </c>
    </row>
    <row r="12618" spans="1:28">
      <c r="A12618" s="34" t="s">
        <v>20</v>
      </c>
      <c r="B12618" s="34" t="s">
        <v>78</v>
      </c>
      <c r="C12618" s="5" t="s">
        <v>212</v>
      </c>
      <c r="D12618" s="35" t="s">
        <v>90</v>
      </c>
      <c r="E12618" s="36" t="s">
        <v>16</v>
      </c>
      <c r="F12618" s="37">
        <v>0</v>
      </c>
      <c r="G12618" s="38">
        <v>-0.06</v>
      </c>
      <c r="H12618" s="34">
        <v>0.97277938068614234</v>
      </c>
      <c r="I12618" s="35">
        <v>-0.264232135700047</v>
      </c>
      <c r="J12618" s="35">
        <v>15.511753823148814</v>
      </c>
      <c r="K12618" s="35">
        <v>0.47302949385224108</v>
      </c>
      <c r="L12618" s="35">
        <v>0.99288910713755796</v>
      </c>
      <c r="M12618" s="35">
        <v>1.5201801127908196E-4</v>
      </c>
      <c r="N12618" s="35">
        <v>0</v>
      </c>
      <c r="O12618" s="35">
        <v>0</v>
      </c>
      <c r="P12618" s="36">
        <v>11</v>
      </c>
      <c r="Q12618" s="37">
        <v>86</v>
      </c>
      <c r="R12618" s="36">
        <v>10</v>
      </c>
      <c r="S12618" s="39">
        <f t="shared" si="441"/>
        <v>86</v>
      </c>
      <c r="T12618" s="34" t="s">
        <v>44</v>
      </c>
      <c r="U12618" s="12">
        <f>(alpha+(beta/(1+EXP((((-1)*ceta)+(delta*LN(speed)))+(epsilon*speed)))))</f>
        <v>2.5166016477837616E-2</v>
      </c>
      <c r="V12618" s="8">
        <f t="shared" si="442"/>
        <v>86</v>
      </c>
    </row>
    <row r="12619" spans="1:28">
      <c r="A12619" s="34" t="s">
        <v>20</v>
      </c>
      <c r="B12619" s="34" t="s">
        <v>78</v>
      </c>
      <c r="C12619" s="5" t="s">
        <v>212</v>
      </c>
      <c r="D12619" s="35" t="s">
        <v>90</v>
      </c>
      <c r="E12619" s="36" t="s">
        <v>14</v>
      </c>
      <c r="F12619" s="37">
        <v>0</v>
      </c>
      <c r="G12619" s="38">
        <v>-0.06</v>
      </c>
      <c r="H12619" s="34">
        <v>0.95649224544771616</v>
      </c>
      <c r="I12619" s="35">
        <v>-0.85778181627146888</v>
      </c>
      <c r="J12619" s="35">
        <v>-2.2977607428230162</v>
      </c>
      <c r="K12619" s="35">
        <v>-1.1043908359690018</v>
      </c>
      <c r="L12619" s="35">
        <v>0</v>
      </c>
      <c r="M12619" s="35">
        <v>0</v>
      </c>
      <c r="N12619" s="35">
        <v>0</v>
      </c>
      <c r="O12619" s="35">
        <v>0</v>
      </c>
      <c r="P12619" s="36">
        <v>11</v>
      </c>
      <c r="Q12619" s="37">
        <v>86</v>
      </c>
      <c r="R12619" s="36">
        <v>13</v>
      </c>
      <c r="S12619" s="39">
        <f t="shared" si="441"/>
        <v>86</v>
      </c>
      <c r="T12619" s="34" t="s">
        <v>50</v>
      </c>
      <c r="U12619" s="12">
        <f>EXP((alpha+(beta/speed))+(ceta*LN(speed)))</f>
        <v>3.0159503274528126E-3</v>
      </c>
      <c r="V12619" s="8">
        <f t="shared" si="442"/>
        <v>86</v>
      </c>
      <c r="AB12619" s="41"/>
    </row>
    <row r="12620" spans="1:28">
      <c r="A12620" s="34" t="s">
        <v>20</v>
      </c>
      <c r="B12620" s="34" t="s">
        <v>78</v>
      </c>
      <c r="C12620" s="5" t="s">
        <v>212</v>
      </c>
      <c r="D12620" s="35" t="s">
        <v>90</v>
      </c>
      <c r="E12620" s="36" t="s">
        <v>18</v>
      </c>
      <c r="F12620" s="37">
        <v>0</v>
      </c>
      <c r="G12620" s="38">
        <v>-0.06</v>
      </c>
      <c r="H12620" s="34">
        <v>0.96264369147116791</v>
      </c>
      <c r="I12620" s="35">
        <v>1.0770088300743103E-2</v>
      </c>
      <c r="J12620" s="35">
        <v>0.98130055468345589</v>
      </c>
      <c r="K12620" s="35">
        <v>-0.47132223214992763</v>
      </c>
      <c r="L12620" s="35">
        <v>0</v>
      </c>
      <c r="M12620" s="35">
        <v>0</v>
      </c>
      <c r="N12620" s="35">
        <v>0</v>
      </c>
      <c r="O12620" s="35">
        <v>0</v>
      </c>
      <c r="P12620" s="36">
        <v>11</v>
      </c>
      <c r="Q12620" s="37">
        <v>86</v>
      </c>
      <c r="R12620" s="36">
        <v>0</v>
      </c>
      <c r="S12620" s="39">
        <f t="shared" si="441"/>
        <v>86</v>
      </c>
      <c r="T12620" s="34" t="s">
        <v>29</v>
      </c>
      <c r="U12620" s="12">
        <f>((alpha*(beta^speed))*(speed^ceta))</f>
        <v>2.602693025632533E-4</v>
      </c>
      <c r="V12620" s="8">
        <f t="shared" si="442"/>
        <v>86</v>
      </c>
      <c r="AB12620" s="41"/>
    </row>
    <row r="12621" spans="1:28">
      <c r="A12621" s="34" t="s">
        <v>20</v>
      </c>
      <c r="B12621" s="34" t="s">
        <v>78</v>
      </c>
      <c r="C12621" s="5" t="s">
        <v>212</v>
      </c>
      <c r="D12621" s="35" t="s">
        <v>90</v>
      </c>
      <c r="E12621" s="36" t="s">
        <v>17</v>
      </c>
      <c r="F12621" s="37">
        <v>0</v>
      </c>
      <c r="G12621" s="38">
        <v>-0.06</v>
      </c>
      <c r="H12621" s="34">
        <v>0.94016399084833602</v>
      </c>
      <c r="I12621" s="35">
        <v>408.8392284387013</v>
      </c>
      <c r="J12621" s="35">
        <v>0.96881303813453301</v>
      </c>
      <c r="K12621" s="35">
        <v>-0.35979367921500199</v>
      </c>
      <c r="L12621" s="35">
        <v>0</v>
      </c>
      <c r="M12621" s="35">
        <v>0</v>
      </c>
      <c r="N12621" s="35">
        <v>0</v>
      </c>
      <c r="O12621" s="35">
        <v>0</v>
      </c>
      <c r="P12621" s="36">
        <v>11</v>
      </c>
      <c r="Q12621" s="37">
        <v>86</v>
      </c>
      <c r="R12621" s="36">
        <v>0</v>
      </c>
      <c r="S12621" s="39">
        <f t="shared" si="441"/>
        <v>86</v>
      </c>
      <c r="T12621" s="34" t="s">
        <v>29</v>
      </c>
      <c r="U12621" s="12">
        <f>((alpha*(beta^speed))*(speed^ceta))</f>
        <v>5.3972195049887786</v>
      </c>
      <c r="V12621" s="8">
        <f t="shared" si="442"/>
        <v>86</v>
      </c>
    </row>
    <row r="12622" spans="1:28">
      <c r="A12622" s="34" t="s">
        <v>20</v>
      </c>
      <c r="B12622" s="34" t="s">
        <v>78</v>
      </c>
      <c r="C12622" s="5" t="s">
        <v>212</v>
      </c>
      <c r="D12622" s="35" t="s">
        <v>90</v>
      </c>
      <c r="E12622" s="36" t="s">
        <v>15</v>
      </c>
      <c r="F12622" s="37">
        <v>50</v>
      </c>
      <c r="G12622" s="38">
        <v>-0.06</v>
      </c>
      <c r="H12622" s="34">
        <v>0.96538048349160566</v>
      </c>
      <c r="I12622" s="35">
        <v>5.6235045877863162E-2</v>
      </c>
      <c r="J12622" s="35">
        <v>-3.7215115550951574</v>
      </c>
      <c r="K12622" s="35">
        <v>0.23831020068900255</v>
      </c>
      <c r="L12622" s="35">
        <v>0.72959011215068903</v>
      </c>
      <c r="M12622" s="35">
        <v>0</v>
      </c>
      <c r="N12622" s="35">
        <v>0</v>
      </c>
      <c r="O12622" s="35">
        <v>0</v>
      </c>
      <c r="P12622" s="36">
        <v>11</v>
      </c>
      <c r="Q12622" s="37">
        <v>86</v>
      </c>
      <c r="R12622" s="36">
        <v>8</v>
      </c>
      <c r="S12622" s="39">
        <f t="shared" si="441"/>
        <v>86</v>
      </c>
      <c r="T12622" s="34" t="s">
        <v>40</v>
      </c>
      <c r="U12622" s="12">
        <f>(alpha-(beta*EXP(((-1)*ceta)*(speed^delta))))</f>
        <v>6.4213301774620965E-2</v>
      </c>
      <c r="V12622" s="8">
        <f t="shared" si="442"/>
        <v>86</v>
      </c>
    </row>
    <row r="12623" spans="1:28">
      <c r="A12623" s="34" t="s">
        <v>20</v>
      </c>
      <c r="B12623" s="34" t="s">
        <v>78</v>
      </c>
      <c r="C12623" s="5" t="s">
        <v>212</v>
      </c>
      <c r="D12623" s="35" t="s">
        <v>90</v>
      </c>
      <c r="E12623" s="36" t="s">
        <v>16</v>
      </c>
      <c r="F12623" s="37">
        <v>50</v>
      </c>
      <c r="G12623" s="38">
        <v>-0.06</v>
      </c>
      <c r="H12623" s="34">
        <v>0.9659916996749891</v>
      </c>
      <c r="I12623" s="35">
        <v>-0.30772370485844719</v>
      </c>
      <c r="J12623" s="35">
        <v>9.8082990193898816</v>
      </c>
      <c r="K12623" s="35">
        <v>0.92289355656198613</v>
      </c>
      <c r="L12623" s="35">
        <v>0.97642514998097019</v>
      </c>
      <c r="M12623" s="35">
        <v>-2.7803159452508236E-5</v>
      </c>
      <c r="N12623" s="35">
        <v>0</v>
      </c>
      <c r="O12623" s="35">
        <v>0</v>
      </c>
      <c r="P12623" s="36">
        <v>11</v>
      </c>
      <c r="Q12623" s="37">
        <v>86</v>
      </c>
      <c r="R12623" s="36">
        <v>10</v>
      </c>
      <c r="S12623" s="39">
        <f t="shared" si="441"/>
        <v>86</v>
      </c>
      <c r="T12623" s="34" t="s">
        <v>44</v>
      </c>
      <c r="U12623" s="12">
        <f>(alpha+(beta/(1+EXP((((-1)*ceta)+(delta*LN(speed)))+(epsilon*speed)))))</f>
        <v>1.7494580840492491E-3</v>
      </c>
      <c r="V12623" s="8">
        <f t="shared" si="442"/>
        <v>86</v>
      </c>
    </row>
    <row r="12624" spans="1:28">
      <c r="A12624" s="34" t="s">
        <v>20</v>
      </c>
      <c r="B12624" s="34" t="s">
        <v>78</v>
      </c>
      <c r="C12624" s="5" t="s">
        <v>212</v>
      </c>
      <c r="D12624" s="35" t="s">
        <v>90</v>
      </c>
      <c r="E12624" s="36" t="s">
        <v>14</v>
      </c>
      <c r="F12624" s="37">
        <v>50</v>
      </c>
      <c r="G12624" s="38">
        <v>-0.06</v>
      </c>
      <c r="H12624" s="34">
        <v>0.96506277001224661</v>
      </c>
      <c r="I12624" s="35">
        <v>-0.38245501632566564</v>
      </c>
      <c r="J12624" s="35">
        <v>-4.934972171556038</v>
      </c>
      <c r="K12624" s="35">
        <v>-1.2408120889761058</v>
      </c>
      <c r="L12624" s="35">
        <v>0</v>
      </c>
      <c r="M12624" s="35">
        <v>0</v>
      </c>
      <c r="N12624" s="35">
        <v>0</v>
      </c>
      <c r="O12624" s="35">
        <v>0</v>
      </c>
      <c r="P12624" s="36">
        <v>11</v>
      </c>
      <c r="Q12624" s="37">
        <v>86</v>
      </c>
      <c r="R12624" s="36">
        <v>13</v>
      </c>
      <c r="S12624" s="39">
        <f t="shared" si="441"/>
        <v>86</v>
      </c>
      <c r="T12624" s="34" t="s">
        <v>50</v>
      </c>
      <c r="U12624" s="12">
        <f>EXP((alpha+(beta/speed))+(ceta*LN(speed)))</f>
        <v>2.5623092216967278E-3</v>
      </c>
      <c r="V12624" s="8">
        <f t="shared" si="442"/>
        <v>86</v>
      </c>
      <c r="AB12624" s="41"/>
    </row>
    <row r="12625" spans="1:28">
      <c r="A12625" s="34" t="s">
        <v>20</v>
      </c>
      <c r="B12625" s="34" t="s">
        <v>78</v>
      </c>
      <c r="C12625" s="5" t="s">
        <v>212</v>
      </c>
      <c r="D12625" s="35" t="s">
        <v>90</v>
      </c>
      <c r="E12625" s="36" t="s">
        <v>18</v>
      </c>
      <c r="F12625" s="37">
        <v>50</v>
      </c>
      <c r="G12625" s="38">
        <v>-0.06</v>
      </c>
      <c r="H12625" s="34">
        <v>0.94834022633020088</v>
      </c>
      <c r="I12625" s="35">
        <v>8.6485876218580227E-3</v>
      </c>
      <c r="J12625" s="35">
        <v>0.97756249249874494</v>
      </c>
      <c r="K12625" s="35">
        <v>-0.3703616339340996</v>
      </c>
      <c r="L12625" s="35">
        <v>0</v>
      </c>
      <c r="M12625" s="35">
        <v>0</v>
      </c>
      <c r="N12625" s="35">
        <v>0</v>
      </c>
      <c r="O12625" s="35">
        <v>0</v>
      </c>
      <c r="P12625" s="36">
        <v>11</v>
      </c>
      <c r="Q12625" s="37">
        <v>86</v>
      </c>
      <c r="R12625" s="36">
        <v>0</v>
      </c>
      <c r="S12625" s="39">
        <f t="shared" si="441"/>
        <v>86</v>
      </c>
      <c r="T12625" s="34" t="s">
        <v>29</v>
      </c>
      <c r="U12625" s="12">
        <f>((alpha*(beta^speed))*(speed^ceta))</f>
        <v>2.3599932765894111E-4</v>
      </c>
      <c r="V12625" s="8">
        <f t="shared" si="442"/>
        <v>86</v>
      </c>
      <c r="AB12625" s="41"/>
    </row>
    <row r="12626" spans="1:28">
      <c r="A12626" s="34" t="s">
        <v>20</v>
      </c>
      <c r="B12626" s="34" t="s">
        <v>78</v>
      </c>
      <c r="C12626" s="5" t="s">
        <v>212</v>
      </c>
      <c r="D12626" s="35" t="s">
        <v>90</v>
      </c>
      <c r="E12626" s="36" t="s">
        <v>17</v>
      </c>
      <c r="F12626" s="37">
        <v>50</v>
      </c>
      <c r="G12626" s="38">
        <v>-0.06</v>
      </c>
      <c r="H12626" s="34">
        <v>0.91860542294648051</v>
      </c>
      <c r="I12626" s="35">
        <v>240.97185680324506</v>
      </c>
      <c r="J12626" s="35">
        <v>0.96016905381441997</v>
      </c>
      <c r="K12626" s="35">
        <v>-0.13769376462274968</v>
      </c>
      <c r="L12626" s="35">
        <v>0</v>
      </c>
      <c r="M12626" s="35">
        <v>0</v>
      </c>
      <c r="N12626" s="35">
        <v>0</v>
      </c>
      <c r="O12626" s="35">
        <v>0</v>
      </c>
      <c r="P12626" s="36">
        <v>11</v>
      </c>
      <c r="Q12626" s="37">
        <v>86</v>
      </c>
      <c r="R12626" s="36">
        <v>0</v>
      </c>
      <c r="S12626" s="39">
        <f t="shared" si="441"/>
        <v>86</v>
      </c>
      <c r="T12626" s="34" t="s">
        <v>29</v>
      </c>
      <c r="U12626" s="12">
        <f>((alpha*(beta^speed))*(speed^ceta))</f>
        <v>3.9582255995993103</v>
      </c>
      <c r="V12626" s="8">
        <f t="shared" si="442"/>
        <v>86</v>
      </c>
    </row>
    <row r="12627" spans="1:28">
      <c r="A12627" s="34" t="s">
        <v>20</v>
      </c>
      <c r="B12627" s="34" t="s">
        <v>78</v>
      </c>
      <c r="C12627" s="5" t="s">
        <v>212</v>
      </c>
      <c r="D12627" s="35" t="s">
        <v>90</v>
      </c>
      <c r="E12627" s="36" t="s">
        <v>15</v>
      </c>
      <c r="F12627" s="37">
        <v>100</v>
      </c>
      <c r="G12627" s="38">
        <v>-0.06</v>
      </c>
      <c r="H12627" s="34">
        <v>0.95849432406341051</v>
      </c>
      <c r="I12627" s="35">
        <v>5.5323174198151276E-2</v>
      </c>
      <c r="J12627" s="35">
        <v>-2.8024652697438981</v>
      </c>
      <c r="K12627" s="35">
        <v>0.16390153378153222</v>
      </c>
      <c r="L12627" s="35">
        <v>0.81137285518837254</v>
      </c>
      <c r="M12627" s="35">
        <v>0</v>
      </c>
      <c r="N12627" s="35">
        <v>0</v>
      </c>
      <c r="O12627" s="35">
        <v>0</v>
      </c>
      <c r="P12627" s="36">
        <v>11</v>
      </c>
      <c r="Q12627" s="37">
        <v>86</v>
      </c>
      <c r="R12627" s="36">
        <v>8</v>
      </c>
      <c r="S12627" s="39">
        <f t="shared" si="441"/>
        <v>86</v>
      </c>
      <c r="T12627" s="34" t="s">
        <v>40</v>
      </c>
      <c r="U12627" s="12">
        <f>(alpha-(beta*EXP(((-1)*ceta)*(speed^delta))))</f>
        <v>6.1710706446637613E-2</v>
      </c>
      <c r="V12627" s="8">
        <f t="shared" si="442"/>
        <v>86</v>
      </c>
    </row>
    <row r="12628" spans="1:28">
      <c r="A12628" s="34" t="s">
        <v>20</v>
      </c>
      <c r="B12628" s="34" t="s">
        <v>78</v>
      </c>
      <c r="C12628" s="5" t="s">
        <v>212</v>
      </c>
      <c r="D12628" s="35" t="s">
        <v>90</v>
      </c>
      <c r="E12628" s="36" t="s">
        <v>16</v>
      </c>
      <c r="F12628" s="37">
        <v>100</v>
      </c>
      <c r="G12628" s="38">
        <v>-0.06</v>
      </c>
      <c r="H12628" s="34">
        <v>0.95297996929670314</v>
      </c>
      <c r="I12628" s="35">
        <v>-0.20275936995949878</v>
      </c>
      <c r="J12628" s="35">
        <v>10.724527302318489</v>
      </c>
      <c r="K12628" s="35">
        <v>0.4981006438240142</v>
      </c>
      <c r="L12628" s="35">
        <v>0.85992974103804354</v>
      </c>
      <c r="M12628" s="35">
        <v>7.278714367339548E-3</v>
      </c>
      <c r="N12628" s="35">
        <v>0</v>
      </c>
      <c r="O12628" s="35">
        <v>0</v>
      </c>
      <c r="P12628" s="36">
        <v>11</v>
      </c>
      <c r="Q12628" s="37">
        <v>85</v>
      </c>
      <c r="R12628" s="36">
        <v>10</v>
      </c>
      <c r="S12628" s="39">
        <f t="shared" si="441"/>
        <v>85</v>
      </c>
      <c r="T12628" s="34" t="s">
        <v>44</v>
      </c>
      <c r="U12628" s="12">
        <f>(alpha+(beta/(1+EXP((((-1)*ceta)+(delta*LN(speed)))+(epsilon*speed)))))</f>
        <v>1.642375829650794E-3</v>
      </c>
      <c r="V12628" s="8">
        <f t="shared" si="442"/>
        <v>85</v>
      </c>
    </row>
    <row r="12629" spans="1:28">
      <c r="A12629" s="34" t="s">
        <v>20</v>
      </c>
      <c r="B12629" s="34" t="s">
        <v>78</v>
      </c>
      <c r="C12629" s="5" t="s">
        <v>212</v>
      </c>
      <c r="D12629" s="35" t="s">
        <v>90</v>
      </c>
      <c r="E12629" s="36" t="s">
        <v>14</v>
      </c>
      <c r="F12629" s="37">
        <v>100</v>
      </c>
      <c r="G12629" s="38">
        <v>-0.06</v>
      </c>
      <c r="H12629" s="34">
        <v>0.95691418126375749</v>
      </c>
      <c r="I12629" s="35">
        <v>-0.34753641801615481</v>
      </c>
      <c r="J12629" s="35">
        <v>-5.6365216686748463</v>
      </c>
      <c r="K12629" s="35">
        <v>-1.250859252940117</v>
      </c>
      <c r="L12629" s="35">
        <v>0</v>
      </c>
      <c r="M12629" s="35">
        <v>0</v>
      </c>
      <c r="N12629" s="35">
        <v>0</v>
      </c>
      <c r="O12629" s="35">
        <v>0</v>
      </c>
      <c r="P12629" s="36">
        <v>11</v>
      </c>
      <c r="Q12629" s="37">
        <v>86</v>
      </c>
      <c r="R12629" s="36">
        <v>13</v>
      </c>
      <c r="S12629" s="39">
        <f t="shared" si="441"/>
        <v>86</v>
      </c>
      <c r="T12629" s="34" t="s">
        <v>50</v>
      </c>
      <c r="U12629" s="12">
        <f>EXP((alpha+(beta/speed))+(ceta*LN(speed)))</f>
        <v>2.5166191157308419E-3</v>
      </c>
      <c r="V12629" s="8">
        <f t="shared" si="442"/>
        <v>86</v>
      </c>
      <c r="AB12629" s="41"/>
    </row>
    <row r="12630" spans="1:28">
      <c r="A12630" s="34" t="s">
        <v>20</v>
      </c>
      <c r="B12630" s="34" t="s">
        <v>78</v>
      </c>
      <c r="C12630" s="5" t="s">
        <v>212</v>
      </c>
      <c r="D12630" s="35" t="s">
        <v>90</v>
      </c>
      <c r="E12630" s="36" t="s">
        <v>18</v>
      </c>
      <c r="F12630" s="37">
        <v>100</v>
      </c>
      <c r="G12630" s="38">
        <v>-0.06</v>
      </c>
      <c r="H12630" s="34">
        <v>0.9280996743092973</v>
      </c>
      <c r="I12630" s="35">
        <v>7.3103019896515378E-3</v>
      </c>
      <c r="J12630" s="35">
        <v>0.97564796941144372</v>
      </c>
      <c r="K12630" s="35">
        <v>-0.2962996994159719</v>
      </c>
      <c r="L12630" s="35">
        <v>0</v>
      </c>
      <c r="M12630" s="35">
        <v>0</v>
      </c>
      <c r="N12630" s="35">
        <v>0</v>
      </c>
      <c r="O12630" s="35">
        <v>0</v>
      </c>
      <c r="P12630" s="36">
        <v>11</v>
      </c>
      <c r="Q12630" s="37">
        <v>86</v>
      </c>
      <c r="R12630" s="36">
        <v>0</v>
      </c>
      <c r="S12630" s="39">
        <f t="shared" si="441"/>
        <v>86</v>
      </c>
      <c r="T12630" s="34" t="s">
        <v>29</v>
      </c>
      <c r="U12630" s="12">
        <f>((alpha*(beta^speed))*(speed^ceta))</f>
        <v>2.3439831137580231E-4</v>
      </c>
      <c r="V12630" s="8">
        <f t="shared" si="442"/>
        <v>86</v>
      </c>
      <c r="AB12630" s="41"/>
    </row>
    <row r="12631" spans="1:28">
      <c r="A12631" s="34" t="s">
        <v>20</v>
      </c>
      <c r="B12631" s="34" t="s">
        <v>78</v>
      </c>
      <c r="C12631" s="5" t="s">
        <v>212</v>
      </c>
      <c r="D12631" s="35" t="s">
        <v>90</v>
      </c>
      <c r="E12631" s="36" t="s">
        <v>17</v>
      </c>
      <c r="F12631" s="37">
        <v>100</v>
      </c>
      <c r="G12631" s="38">
        <v>-0.06</v>
      </c>
      <c r="H12631" s="34">
        <v>0.88231008295765434</v>
      </c>
      <c r="I12631" s="35">
        <v>-4.1430836522734197E-4</v>
      </c>
      <c r="J12631" s="35">
        <v>8.1977055908331778E-2</v>
      </c>
      <c r="K12631" s="35">
        <v>-5.8593262489328026</v>
      </c>
      <c r="L12631" s="35">
        <v>158.59941532231852</v>
      </c>
      <c r="M12631" s="35">
        <v>0</v>
      </c>
      <c r="N12631" s="35">
        <v>0</v>
      </c>
      <c r="O12631" s="35">
        <v>0</v>
      </c>
      <c r="P12631" s="36">
        <v>11</v>
      </c>
      <c r="Q12631" s="37">
        <v>83</v>
      </c>
      <c r="R12631" s="36">
        <v>14</v>
      </c>
      <c r="S12631" s="39">
        <f t="shared" si="441"/>
        <v>83</v>
      </c>
      <c r="T12631" s="34" t="s">
        <v>51</v>
      </c>
      <c r="U12631" s="12">
        <f>(((alpha*(speed^3))+(beta*(speed^2))+(ceta*speed))+delta)</f>
        <v>0.11913758514737083</v>
      </c>
      <c r="V12631" s="8">
        <f t="shared" si="442"/>
        <v>83</v>
      </c>
    </row>
    <row r="12632" spans="1:28">
      <c r="A12632" s="34" t="s">
        <v>20</v>
      </c>
      <c r="B12632" s="34" t="s">
        <v>78</v>
      </c>
      <c r="C12632" s="5" t="s">
        <v>212</v>
      </c>
      <c r="D12632" s="35" t="s">
        <v>90</v>
      </c>
      <c r="E12632" s="36" t="s">
        <v>15</v>
      </c>
      <c r="F12632" s="37">
        <v>0</v>
      </c>
      <c r="G12632" s="38">
        <v>-0.04</v>
      </c>
      <c r="H12632" s="34">
        <v>0.97731362348125395</v>
      </c>
      <c r="I12632" s="35">
        <v>29.726190790161667</v>
      </c>
      <c r="J12632" s="35">
        <v>1.0037184224702678</v>
      </c>
      <c r="K12632" s="35">
        <v>-1.2870058352710851</v>
      </c>
      <c r="L12632" s="35">
        <v>0</v>
      </c>
      <c r="M12632" s="35">
        <v>0</v>
      </c>
      <c r="N12632" s="35">
        <v>0</v>
      </c>
      <c r="O12632" s="35">
        <v>0</v>
      </c>
      <c r="P12632" s="36">
        <v>11</v>
      </c>
      <c r="Q12632" s="37">
        <v>86</v>
      </c>
      <c r="R12632" s="36">
        <v>0</v>
      </c>
      <c r="S12632" s="39">
        <f t="shared" si="441"/>
        <v>86</v>
      </c>
      <c r="T12632" s="34" t="s">
        <v>29</v>
      </c>
      <c r="U12632" s="12">
        <f>((alpha*(beta^speed))*(speed^ceta))</f>
        <v>0.13244984877290791</v>
      </c>
      <c r="V12632" s="8">
        <f t="shared" si="442"/>
        <v>86</v>
      </c>
    </row>
    <row r="12633" spans="1:28">
      <c r="A12633" s="34" t="s">
        <v>20</v>
      </c>
      <c r="B12633" s="34" t="s">
        <v>78</v>
      </c>
      <c r="C12633" s="5" t="s">
        <v>212</v>
      </c>
      <c r="D12633" s="35" t="s">
        <v>90</v>
      </c>
      <c r="E12633" s="36" t="s">
        <v>16</v>
      </c>
      <c r="F12633" s="37">
        <v>0</v>
      </c>
      <c r="G12633" s="38">
        <v>-0.04</v>
      </c>
      <c r="H12633" s="34">
        <v>0.97461661726812787</v>
      </c>
      <c r="I12633" s="35">
        <v>-0.14362791068367581</v>
      </c>
      <c r="J12633" s="35">
        <v>21.912096322154003</v>
      </c>
      <c r="K12633" s="35">
        <v>0.36361324144498802</v>
      </c>
      <c r="L12633" s="35">
        <v>1.0312721604394457</v>
      </c>
      <c r="M12633" s="35">
        <v>-1.7912066574857146E-4</v>
      </c>
      <c r="N12633" s="35">
        <v>0</v>
      </c>
      <c r="O12633" s="35">
        <v>0</v>
      </c>
      <c r="P12633" s="36">
        <v>11</v>
      </c>
      <c r="Q12633" s="37">
        <v>86</v>
      </c>
      <c r="R12633" s="36">
        <v>10</v>
      </c>
      <c r="S12633" s="39">
        <f t="shared" si="441"/>
        <v>86</v>
      </c>
      <c r="T12633" s="34" t="s">
        <v>44</v>
      </c>
      <c r="U12633" s="12">
        <f>(alpha+(beta/(1+EXP((((-1)*ceta)+(delta*LN(speed)))+(epsilon*speed)))))</f>
        <v>0.17546989526205675</v>
      </c>
      <c r="V12633" s="8">
        <f t="shared" si="442"/>
        <v>86</v>
      </c>
    </row>
    <row r="12634" spans="1:28">
      <c r="A12634" s="34" t="s">
        <v>20</v>
      </c>
      <c r="B12634" s="34" t="s">
        <v>78</v>
      </c>
      <c r="C12634" s="5" t="s">
        <v>212</v>
      </c>
      <c r="D12634" s="35" t="s">
        <v>90</v>
      </c>
      <c r="E12634" s="36" t="s">
        <v>14</v>
      </c>
      <c r="F12634" s="37">
        <v>0</v>
      </c>
      <c r="G12634" s="38">
        <v>-0.04</v>
      </c>
      <c r="H12634" s="34">
        <v>0.95835830715724146</v>
      </c>
      <c r="I12634" s="35">
        <v>0.41499729592254575</v>
      </c>
      <c r="J12634" s="35">
        <v>1.0086943494745639</v>
      </c>
      <c r="K12634" s="35">
        <v>-1.1312069354345411</v>
      </c>
      <c r="L12634" s="35">
        <v>0</v>
      </c>
      <c r="M12634" s="35">
        <v>0</v>
      </c>
      <c r="N12634" s="35">
        <v>0</v>
      </c>
      <c r="O12634" s="35">
        <v>0</v>
      </c>
      <c r="P12634" s="36">
        <v>11</v>
      </c>
      <c r="Q12634" s="37">
        <v>86</v>
      </c>
      <c r="R12634" s="36">
        <v>0</v>
      </c>
      <c r="S12634" s="39">
        <f t="shared" si="441"/>
        <v>86</v>
      </c>
      <c r="T12634" s="34" t="s">
        <v>29</v>
      </c>
      <c r="U12634" s="12">
        <f>((alpha*(beta^speed))*(speed^ceta))</f>
        <v>5.6630679131357406E-3</v>
      </c>
      <c r="V12634" s="8">
        <f t="shared" si="442"/>
        <v>86</v>
      </c>
      <c r="AB12634" s="41"/>
    </row>
    <row r="12635" spans="1:28">
      <c r="A12635" s="34" t="s">
        <v>20</v>
      </c>
      <c r="B12635" s="34" t="s">
        <v>78</v>
      </c>
      <c r="C12635" s="5" t="s">
        <v>212</v>
      </c>
      <c r="D12635" s="35" t="s">
        <v>90</v>
      </c>
      <c r="E12635" s="36" t="s">
        <v>18</v>
      </c>
      <c r="F12635" s="37">
        <v>0</v>
      </c>
      <c r="G12635" s="38">
        <v>-0.04</v>
      </c>
      <c r="H12635" s="34">
        <v>0.95447822420850248</v>
      </c>
      <c r="I12635" s="35">
        <v>-1.7450433610881796E-8</v>
      </c>
      <c r="J12635" s="35">
        <v>3.141172045861143E-6</v>
      </c>
      <c r="K12635" s="35">
        <v>-1.9725022992898861E-4</v>
      </c>
      <c r="L12635" s="35">
        <v>5.0966286933165576E-3</v>
      </c>
      <c r="M12635" s="35">
        <v>0</v>
      </c>
      <c r="N12635" s="35">
        <v>0</v>
      </c>
      <c r="O12635" s="35">
        <v>0</v>
      </c>
      <c r="P12635" s="36">
        <v>11</v>
      </c>
      <c r="Q12635" s="37">
        <v>86</v>
      </c>
      <c r="R12635" s="36">
        <v>14</v>
      </c>
      <c r="S12635" s="39">
        <f t="shared" si="441"/>
        <v>86</v>
      </c>
      <c r="T12635" s="34" t="s">
        <v>51</v>
      </c>
      <c r="U12635" s="12">
        <f>(((alpha*(speed^3))+(beta*(speed^2))+(ceta*speed))+delta)</f>
        <v>2.6576436980952148E-4</v>
      </c>
      <c r="V12635" s="8">
        <f t="shared" si="442"/>
        <v>86</v>
      </c>
      <c r="AB12635" s="41"/>
    </row>
    <row r="12636" spans="1:28">
      <c r="A12636" s="34" t="s">
        <v>20</v>
      </c>
      <c r="B12636" s="34" t="s">
        <v>78</v>
      </c>
      <c r="C12636" s="5" t="s">
        <v>212</v>
      </c>
      <c r="D12636" s="35" t="s">
        <v>90</v>
      </c>
      <c r="E12636" s="36" t="s">
        <v>17</v>
      </c>
      <c r="F12636" s="37">
        <v>0</v>
      </c>
      <c r="G12636" s="38">
        <v>-0.04</v>
      </c>
      <c r="H12636" s="34">
        <v>0.93444370191510073</v>
      </c>
      <c r="I12636" s="35">
        <v>-1.0807410844246551E-3</v>
      </c>
      <c r="J12636" s="35">
        <v>0.1860412515436142</v>
      </c>
      <c r="K12636" s="35">
        <v>-11.037611530855742</v>
      </c>
      <c r="L12636" s="35">
        <v>263.67531567940659</v>
      </c>
      <c r="M12636" s="35">
        <v>0</v>
      </c>
      <c r="N12636" s="35">
        <v>0</v>
      </c>
      <c r="O12636" s="35">
        <v>0</v>
      </c>
      <c r="P12636" s="36">
        <v>11</v>
      </c>
      <c r="Q12636" s="37">
        <v>86</v>
      </c>
      <c r="R12636" s="36">
        <v>14</v>
      </c>
      <c r="S12636" s="39">
        <f t="shared" si="441"/>
        <v>86</v>
      </c>
      <c r="T12636" s="34" t="s">
        <v>51</v>
      </c>
      <c r="U12636" s="12">
        <f>(((alpha*(speed^3))+(beta*(speed^2))+(ceta*speed))+delta)</f>
        <v>2.9899692475751181</v>
      </c>
      <c r="V12636" s="8">
        <f t="shared" si="442"/>
        <v>86</v>
      </c>
    </row>
    <row r="12637" spans="1:28">
      <c r="A12637" s="34" t="s">
        <v>20</v>
      </c>
      <c r="B12637" s="34" t="s">
        <v>78</v>
      </c>
      <c r="C12637" s="5" t="s">
        <v>212</v>
      </c>
      <c r="D12637" s="35" t="s">
        <v>90</v>
      </c>
      <c r="E12637" s="36" t="s">
        <v>15</v>
      </c>
      <c r="F12637" s="37">
        <v>50</v>
      </c>
      <c r="G12637" s="38">
        <v>-0.04</v>
      </c>
      <c r="H12637" s="34">
        <v>0.96840968543124506</v>
      </c>
      <c r="I12637" s="35">
        <v>7.0211609377084913E-2</v>
      </c>
      <c r="J12637" s="35">
        <v>1.789649052758707</v>
      </c>
      <c r="K12637" s="35">
        <v>6.3455117264437053</v>
      </c>
      <c r="L12637" s="35">
        <v>2.4284498615956771</v>
      </c>
      <c r="M12637" s="35">
        <v>-1.129855381928126E-2</v>
      </c>
      <c r="N12637" s="35">
        <v>0</v>
      </c>
      <c r="O12637" s="35">
        <v>0</v>
      </c>
      <c r="P12637" s="36">
        <v>11</v>
      </c>
      <c r="Q12637" s="37">
        <v>86</v>
      </c>
      <c r="R12637" s="36">
        <v>10</v>
      </c>
      <c r="S12637" s="39">
        <f t="shared" si="441"/>
        <v>86</v>
      </c>
      <c r="T12637" s="34" t="s">
        <v>44</v>
      </c>
      <c r="U12637" s="12">
        <f>(alpha+(beta/(1+EXP((((-1)*ceta)+(delta*LN(speed)))+(epsilon*speed)))))</f>
        <v>0.12267165542911476</v>
      </c>
      <c r="V12637" s="8">
        <f t="shared" si="442"/>
        <v>86</v>
      </c>
    </row>
    <row r="12638" spans="1:28">
      <c r="A12638" s="34" t="s">
        <v>20</v>
      </c>
      <c r="B12638" s="34" t="s">
        <v>78</v>
      </c>
      <c r="C12638" s="5" t="s">
        <v>212</v>
      </c>
      <c r="D12638" s="35" t="s">
        <v>90</v>
      </c>
      <c r="E12638" s="36" t="s">
        <v>16</v>
      </c>
      <c r="F12638" s="37">
        <v>50</v>
      </c>
      <c r="G12638" s="38">
        <v>-0.04</v>
      </c>
      <c r="H12638" s="34">
        <v>0.96851477085966831</v>
      </c>
      <c r="I12638" s="35">
        <v>-0.24875176322059642</v>
      </c>
      <c r="J12638" s="35">
        <v>19.409104459435909</v>
      </c>
      <c r="K12638" s="35">
        <v>0.29196856135889199</v>
      </c>
      <c r="L12638" s="35">
        <v>0.94149582901933959</v>
      </c>
      <c r="M12638" s="35">
        <v>3.329240363328836E-4</v>
      </c>
      <c r="N12638" s="35">
        <v>0</v>
      </c>
      <c r="O12638" s="35">
        <v>0</v>
      </c>
      <c r="P12638" s="36">
        <v>11</v>
      </c>
      <c r="Q12638" s="37">
        <v>86</v>
      </c>
      <c r="R12638" s="36">
        <v>10</v>
      </c>
      <c r="S12638" s="39">
        <f t="shared" si="441"/>
        <v>86</v>
      </c>
      <c r="T12638" s="34" t="s">
        <v>44</v>
      </c>
      <c r="U12638" s="12">
        <f>(alpha+(beta/(1+EXP((((-1)*ceta)+(delta*LN(speed)))+(epsilon*speed)))))</f>
        <v>0.1250179795383636</v>
      </c>
      <c r="V12638" s="8">
        <f t="shared" si="442"/>
        <v>86</v>
      </c>
    </row>
    <row r="12639" spans="1:28">
      <c r="A12639" s="34" t="s">
        <v>20</v>
      </c>
      <c r="B12639" s="34" t="s">
        <v>78</v>
      </c>
      <c r="C12639" s="5" t="s">
        <v>212</v>
      </c>
      <c r="D12639" s="35" t="s">
        <v>90</v>
      </c>
      <c r="E12639" s="36" t="s">
        <v>14</v>
      </c>
      <c r="F12639" s="37">
        <v>50</v>
      </c>
      <c r="G12639" s="38">
        <v>-0.04</v>
      </c>
      <c r="H12639" s="34">
        <v>0.95410334984315748</v>
      </c>
      <c r="I12639" s="35">
        <v>2.94940664091409</v>
      </c>
      <c r="J12639" s="35">
        <v>3.0418523102509583</v>
      </c>
      <c r="K12639" s="35">
        <v>-4.4234461722559987E-3</v>
      </c>
      <c r="L12639" s="35">
        <v>0</v>
      </c>
      <c r="M12639" s="35">
        <v>0</v>
      </c>
      <c r="N12639" s="35">
        <v>0</v>
      </c>
      <c r="O12639" s="35">
        <v>0</v>
      </c>
      <c r="P12639" s="36">
        <v>11</v>
      </c>
      <c r="Q12639" s="37">
        <v>86</v>
      </c>
      <c r="R12639" s="36">
        <v>5</v>
      </c>
      <c r="S12639" s="39">
        <f t="shared" si="441"/>
        <v>86</v>
      </c>
      <c r="T12639" s="34" t="s">
        <v>36</v>
      </c>
      <c r="U12639" s="12">
        <f>(1/(((ceta*(speed^2))+(beta*speed))+alpha))</f>
        <v>4.3134516760771459E-3</v>
      </c>
      <c r="V12639" s="8">
        <f t="shared" si="442"/>
        <v>86</v>
      </c>
      <c r="AB12639" s="41"/>
    </row>
    <row r="12640" spans="1:28">
      <c r="A12640" s="34" t="s">
        <v>20</v>
      </c>
      <c r="B12640" s="34" t="s">
        <v>78</v>
      </c>
      <c r="C12640" s="5" t="s">
        <v>212</v>
      </c>
      <c r="D12640" s="35" t="s">
        <v>90</v>
      </c>
      <c r="E12640" s="36" t="s">
        <v>18</v>
      </c>
      <c r="F12640" s="37">
        <v>50</v>
      </c>
      <c r="G12640" s="38">
        <v>-0.04</v>
      </c>
      <c r="H12640" s="34">
        <v>0.94428077896974238</v>
      </c>
      <c r="I12640" s="35">
        <v>-1.6212220955768956E-8</v>
      </c>
      <c r="J12640" s="35">
        <v>2.9458824085278169E-6</v>
      </c>
      <c r="K12640" s="35">
        <v>-1.9080610644717016E-4</v>
      </c>
      <c r="L12640" s="35">
        <v>5.1096264908943589E-3</v>
      </c>
      <c r="M12640" s="35">
        <v>0</v>
      </c>
      <c r="N12640" s="35">
        <v>0</v>
      </c>
      <c r="O12640" s="35">
        <v>0</v>
      </c>
      <c r="P12640" s="36">
        <v>11</v>
      </c>
      <c r="Q12640" s="37">
        <v>86</v>
      </c>
      <c r="R12640" s="36">
        <v>14</v>
      </c>
      <c r="S12640" s="39">
        <f t="shared" si="441"/>
        <v>86</v>
      </c>
      <c r="T12640" s="34" t="s">
        <v>51</v>
      </c>
      <c r="U12640" s="12">
        <f>(((alpha*(speed^3))+(beta*(speed^2))+(ceta*speed))+delta)</f>
        <v>1.7616721766687896E-4</v>
      </c>
      <c r="V12640" s="8">
        <f t="shared" si="442"/>
        <v>86</v>
      </c>
      <c r="AB12640" s="41"/>
    </row>
    <row r="12641" spans="1:28">
      <c r="A12641" s="34" t="s">
        <v>20</v>
      </c>
      <c r="B12641" s="34" t="s">
        <v>78</v>
      </c>
      <c r="C12641" s="5" t="s">
        <v>212</v>
      </c>
      <c r="D12641" s="35" t="s">
        <v>90</v>
      </c>
      <c r="E12641" s="36" t="s">
        <v>17</v>
      </c>
      <c r="F12641" s="37">
        <v>50</v>
      </c>
      <c r="G12641" s="38">
        <v>-0.04</v>
      </c>
      <c r="H12641" s="34">
        <v>0.9143928380975469</v>
      </c>
      <c r="I12641" s="35">
        <v>-9.2453591349041394E-4</v>
      </c>
      <c r="J12641" s="35">
        <v>0.1596518502609254</v>
      </c>
      <c r="K12641" s="35">
        <v>-9.7988464813656506</v>
      </c>
      <c r="L12641" s="35">
        <v>246.75267253697464</v>
      </c>
      <c r="M12641" s="35">
        <v>0</v>
      </c>
      <c r="N12641" s="35">
        <v>0</v>
      </c>
      <c r="O12641" s="35">
        <v>0</v>
      </c>
      <c r="P12641" s="36">
        <v>11</v>
      </c>
      <c r="Q12641" s="37">
        <v>84</v>
      </c>
      <c r="R12641" s="36">
        <v>14</v>
      </c>
      <c r="S12641" s="39">
        <f t="shared" si="441"/>
        <v>84</v>
      </c>
      <c r="T12641" s="34" t="s">
        <v>51</v>
      </c>
      <c r="U12641" s="12">
        <f>(((alpha*(speed^3))+(beta*(speed^2))+(ceta*speed))+delta)</f>
        <v>2.1768894739274458</v>
      </c>
      <c r="V12641" s="8">
        <f t="shared" si="442"/>
        <v>84</v>
      </c>
    </row>
    <row r="12642" spans="1:28">
      <c r="A12642" s="34" t="s">
        <v>20</v>
      </c>
      <c r="B12642" s="34" t="s">
        <v>78</v>
      </c>
      <c r="C12642" s="5" t="s">
        <v>212</v>
      </c>
      <c r="D12642" s="35" t="s">
        <v>90</v>
      </c>
      <c r="E12642" s="36" t="s">
        <v>15</v>
      </c>
      <c r="F12642" s="37">
        <v>100</v>
      </c>
      <c r="G12642" s="38">
        <v>-0.04</v>
      </c>
      <c r="H12642" s="34">
        <v>0.95839866948996588</v>
      </c>
      <c r="I12642" s="35">
        <v>4.6529039781188679</v>
      </c>
      <c r="J12642" s="35">
        <v>-7.5613833720854853</v>
      </c>
      <c r="K12642" s="35">
        <v>-1.5733741035683886</v>
      </c>
      <c r="L12642" s="35">
        <v>0</v>
      </c>
      <c r="M12642" s="35">
        <v>0</v>
      </c>
      <c r="N12642" s="35">
        <v>0</v>
      </c>
      <c r="O12642" s="35">
        <v>0</v>
      </c>
      <c r="P12642" s="36">
        <v>11</v>
      </c>
      <c r="Q12642" s="37">
        <v>86</v>
      </c>
      <c r="R12642" s="36">
        <v>13</v>
      </c>
      <c r="S12642" s="39">
        <f t="shared" si="441"/>
        <v>86</v>
      </c>
      <c r="T12642" s="34" t="s">
        <v>50</v>
      </c>
      <c r="U12642" s="12">
        <f>EXP((alpha+(beta/speed))+(ceta*LN(speed)))</f>
        <v>8.6867286409305383E-2</v>
      </c>
      <c r="V12642" s="8">
        <f t="shared" si="442"/>
        <v>86</v>
      </c>
    </row>
    <row r="12643" spans="1:28">
      <c r="A12643" s="34" t="s">
        <v>20</v>
      </c>
      <c r="B12643" s="34" t="s">
        <v>78</v>
      </c>
      <c r="C12643" s="5" t="s">
        <v>212</v>
      </c>
      <c r="D12643" s="35" t="s">
        <v>90</v>
      </c>
      <c r="E12643" s="36" t="s">
        <v>16</v>
      </c>
      <c r="F12643" s="37">
        <v>100</v>
      </c>
      <c r="G12643" s="38">
        <v>-0.04</v>
      </c>
      <c r="H12643" s="34">
        <v>0.96520515658413719</v>
      </c>
      <c r="I12643" s="35">
        <v>-0.30012587167861621</v>
      </c>
      <c r="J12643" s="35">
        <v>18.345122444601273</v>
      </c>
      <c r="K12643" s="35">
        <v>0.2330698794630657</v>
      </c>
      <c r="L12643" s="35">
        <v>0.89084271538227267</v>
      </c>
      <c r="M12643" s="35">
        <v>6.1699187411741051E-4</v>
      </c>
      <c r="N12643" s="35">
        <v>0</v>
      </c>
      <c r="O12643" s="35">
        <v>0</v>
      </c>
      <c r="P12643" s="36">
        <v>11</v>
      </c>
      <c r="Q12643" s="37">
        <v>86</v>
      </c>
      <c r="R12643" s="36">
        <v>10</v>
      </c>
      <c r="S12643" s="39">
        <f t="shared" si="441"/>
        <v>86</v>
      </c>
      <c r="T12643" s="34" t="s">
        <v>44</v>
      </c>
      <c r="U12643" s="12">
        <f>(alpha+(beta/(1+EXP((((-1)*ceta)+(delta*LN(speed)))+(epsilon*speed)))))</f>
        <v>0.1059820494794132</v>
      </c>
      <c r="V12643" s="8">
        <f t="shared" si="442"/>
        <v>86</v>
      </c>
    </row>
    <row r="12644" spans="1:28">
      <c r="A12644" s="34" t="s">
        <v>20</v>
      </c>
      <c r="B12644" s="34" t="s">
        <v>78</v>
      </c>
      <c r="C12644" s="5" t="s">
        <v>212</v>
      </c>
      <c r="D12644" s="35" t="s">
        <v>90</v>
      </c>
      <c r="E12644" s="36" t="s">
        <v>14</v>
      </c>
      <c r="F12644" s="37">
        <v>100</v>
      </c>
      <c r="G12644" s="38">
        <v>-0.04</v>
      </c>
      <c r="H12644" s="34">
        <v>0.94519464304859202</v>
      </c>
      <c r="I12644" s="35">
        <v>-1.5727270913029562E-7</v>
      </c>
      <c r="J12644" s="35">
        <v>2.8442861165462233E-5</v>
      </c>
      <c r="K12644" s="35">
        <v>-1.7253229055012567E-3</v>
      </c>
      <c r="L12644" s="35">
        <v>4.1084355683948907E-2</v>
      </c>
      <c r="M12644" s="35">
        <v>0</v>
      </c>
      <c r="N12644" s="35">
        <v>0</v>
      </c>
      <c r="O12644" s="35">
        <v>0</v>
      </c>
      <c r="P12644" s="36">
        <v>11</v>
      </c>
      <c r="Q12644" s="37">
        <v>86</v>
      </c>
      <c r="R12644" s="36">
        <v>14</v>
      </c>
      <c r="S12644" s="39">
        <f t="shared" si="441"/>
        <v>86</v>
      </c>
      <c r="T12644" s="34" t="s">
        <v>51</v>
      </c>
      <c r="U12644" s="12">
        <f>(((alpha*(speed^3))+(beta*(speed^2))+(ceta*speed))+delta)</f>
        <v>3.035736712020197E-3</v>
      </c>
      <c r="V12644" s="8">
        <f t="shared" si="442"/>
        <v>86</v>
      </c>
      <c r="AB12644" s="41"/>
    </row>
    <row r="12645" spans="1:28">
      <c r="A12645" s="34" t="s">
        <v>20</v>
      </c>
      <c r="B12645" s="34" t="s">
        <v>78</v>
      </c>
      <c r="C12645" s="5" t="s">
        <v>212</v>
      </c>
      <c r="D12645" s="35" t="s">
        <v>90</v>
      </c>
      <c r="E12645" s="36" t="s">
        <v>18</v>
      </c>
      <c r="F12645" s="37">
        <v>100</v>
      </c>
      <c r="G12645" s="38">
        <v>-0.04</v>
      </c>
      <c r="H12645" s="34">
        <v>0.93452240183760515</v>
      </c>
      <c r="I12645" s="35">
        <v>-1.5416649561553478E-8</v>
      </c>
      <c r="J12645" s="35">
        <v>2.8341617077913935E-6</v>
      </c>
      <c r="K12645" s="35">
        <v>-1.8834229002750855E-4</v>
      </c>
      <c r="L12645" s="35">
        <v>5.183540200187995E-3</v>
      </c>
      <c r="M12645" s="35">
        <v>0</v>
      </c>
      <c r="N12645" s="35">
        <v>0</v>
      </c>
      <c r="O12645" s="35">
        <v>0</v>
      </c>
      <c r="P12645" s="36">
        <v>11</v>
      </c>
      <c r="Q12645" s="37">
        <v>86</v>
      </c>
      <c r="R12645" s="36">
        <v>14</v>
      </c>
      <c r="S12645" s="39">
        <f t="shared" si="441"/>
        <v>86</v>
      </c>
      <c r="T12645" s="34" t="s">
        <v>51</v>
      </c>
      <c r="U12645" s="12">
        <f>(((alpha*(speed^3))+(beta*(speed^2))+(ceta*speed))+delta)</f>
        <v>1.417107951239456E-4</v>
      </c>
      <c r="V12645" s="8">
        <f t="shared" si="442"/>
        <v>86</v>
      </c>
      <c r="AB12645" s="41"/>
    </row>
    <row r="12646" spans="1:28">
      <c r="A12646" s="34" t="s">
        <v>20</v>
      </c>
      <c r="B12646" s="34" t="s">
        <v>78</v>
      </c>
      <c r="C12646" s="5" t="s">
        <v>212</v>
      </c>
      <c r="D12646" s="35" t="s">
        <v>90</v>
      </c>
      <c r="E12646" s="36" t="s">
        <v>17</v>
      </c>
      <c r="F12646" s="37">
        <v>100</v>
      </c>
      <c r="G12646" s="38">
        <v>-0.04</v>
      </c>
      <c r="H12646" s="34">
        <v>0.89265545526019618</v>
      </c>
      <c r="I12646" s="35">
        <v>-8.0029151078573181E-4</v>
      </c>
      <c r="J12646" s="35">
        <v>0.13961432097283111</v>
      </c>
      <c r="K12646" s="35">
        <v>-8.9108168500281284</v>
      </c>
      <c r="L12646" s="35">
        <v>237.63826863957743</v>
      </c>
      <c r="M12646" s="35">
        <v>0</v>
      </c>
      <c r="N12646" s="35">
        <v>0</v>
      </c>
      <c r="O12646" s="35">
        <v>0</v>
      </c>
      <c r="P12646" s="36">
        <v>11</v>
      </c>
      <c r="Q12646" s="37">
        <v>83</v>
      </c>
      <c r="R12646" s="36">
        <v>14</v>
      </c>
      <c r="S12646" s="39">
        <f t="shared" si="441"/>
        <v>83</v>
      </c>
      <c r="T12646" s="34" t="s">
        <v>51</v>
      </c>
      <c r="U12646" s="12">
        <f>(((alpha*(speed^3))+(beta*(speed^2))+(ceta*speed))+delta)</f>
        <v>2.2472451914350415</v>
      </c>
      <c r="V12646" s="8">
        <f t="shared" si="442"/>
        <v>83</v>
      </c>
    </row>
    <row r="12647" spans="1:28">
      <c r="A12647" s="34" t="s">
        <v>20</v>
      </c>
      <c r="B12647" s="34" t="s">
        <v>78</v>
      </c>
      <c r="C12647" s="5" t="s">
        <v>212</v>
      </c>
      <c r="D12647" s="35" t="s">
        <v>90</v>
      </c>
      <c r="E12647" s="36" t="s">
        <v>15</v>
      </c>
      <c r="F12647" s="37">
        <v>0</v>
      </c>
      <c r="G12647" s="38">
        <v>-0.02</v>
      </c>
      <c r="H12647" s="34">
        <v>0.99441017614316063</v>
      </c>
      <c r="I12647" s="35">
        <v>19.965967025565615</v>
      </c>
      <c r="J12647" s="35">
        <v>1.0078872331288591</v>
      </c>
      <c r="K12647" s="35">
        <v>-1.0718168965861177</v>
      </c>
      <c r="L12647" s="35">
        <v>0</v>
      </c>
      <c r="M12647" s="35">
        <v>0</v>
      </c>
      <c r="N12647" s="35">
        <v>0</v>
      </c>
      <c r="O12647" s="35">
        <v>0</v>
      </c>
      <c r="P12647" s="36">
        <v>11</v>
      </c>
      <c r="Q12647" s="37">
        <v>86</v>
      </c>
      <c r="R12647" s="36">
        <v>0</v>
      </c>
      <c r="S12647" s="39">
        <f t="shared" si="441"/>
        <v>86</v>
      </c>
      <c r="T12647" s="34" t="s">
        <v>29</v>
      </c>
      <c r="U12647" s="12">
        <f>((alpha*(beta^speed))*(speed^ceta))</f>
        <v>0.33135185855426402</v>
      </c>
      <c r="V12647" s="8">
        <f t="shared" si="442"/>
        <v>86</v>
      </c>
    </row>
    <row r="12648" spans="1:28">
      <c r="A12648" s="34" t="s">
        <v>20</v>
      </c>
      <c r="B12648" s="34" t="s">
        <v>78</v>
      </c>
      <c r="C12648" s="5" t="s">
        <v>212</v>
      </c>
      <c r="D12648" s="35" t="s">
        <v>90</v>
      </c>
      <c r="E12648" s="36" t="s">
        <v>16</v>
      </c>
      <c r="F12648" s="37">
        <v>0</v>
      </c>
      <c r="G12648" s="38">
        <v>-0.02</v>
      </c>
      <c r="H12648" s="34">
        <v>0.98609852389428687</v>
      </c>
      <c r="I12648" s="35">
        <v>23.276681182925362</v>
      </c>
      <c r="J12648" s="35">
        <v>0.99846625574640202</v>
      </c>
      <c r="K12648" s="35">
        <v>-0.97573432160854578</v>
      </c>
      <c r="L12648" s="35">
        <v>0</v>
      </c>
      <c r="M12648" s="35">
        <v>0</v>
      </c>
      <c r="N12648" s="35">
        <v>0</v>
      </c>
      <c r="O12648" s="35">
        <v>0</v>
      </c>
      <c r="P12648" s="36">
        <v>11</v>
      </c>
      <c r="Q12648" s="37">
        <v>86</v>
      </c>
      <c r="R12648" s="36">
        <v>0</v>
      </c>
      <c r="S12648" s="39">
        <f t="shared" si="441"/>
        <v>86</v>
      </c>
      <c r="T12648" s="34" t="s">
        <v>29</v>
      </c>
      <c r="U12648" s="12">
        <f>((alpha*(beta^speed))*(speed^ceta))</f>
        <v>0.26426292410040242</v>
      </c>
      <c r="V12648" s="8">
        <f t="shared" si="442"/>
        <v>86</v>
      </c>
    </row>
    <row r="12649" spans="1:28">
      <c r="A12649" s="34" t="s">
        <v>20</v>
      </c>
      <c r="B12649" s="34" t="s">
        <v>78</v>
      </c>
      <c r="C12649" s="5" t="s">
        <v>212</v>
      </c>
      <c r="D12649" s="35" t="s">
        <v>90</v>
      </c>
      <c r="E12649" s="36" t="s">
        <v>14</v>
      </c>
      <c r="F12649" s="37">
        <v>0</v>
      </c>
      <c r="G12649" s="38">
        <v>-0.02</v>
      </c>
      <c r="H12649" s="34">
        <v>0.96211896907610006</v>
      </c>
      <c r="I12649" s="35">
        <v>-1.0754430906764966E-7</v>
      </c>
      <c r="J12649" s="35">
        <v>2.4534240733592704E-5</v>
      </c>
      <c r="K12649" s="35">
        <v>-1.6993088245191121E-3</v>
      </c>
      <c r="L12649" s="35">
        <v>4.8955944349747094E-2</v>
      </c>
      <c r="M12649" s="35">
        <v>0</v>
      </c>
      <c r="N12649" s="35">
        <v>0</v>
      </c>
      <c r="O12649" s="35">
        <v>0</v>
      </c>
      <c r="P12649" s="36">
        <v>11</v>
      </c>
      <c r="Q12649" s="37">
        <v>86</v>
      </c>
      <c r="R12649" s="36">
        <v>14</v>
      </c>
      <c r="S12649" s="39">
        <f t="shared" si="441"/>
        <v>86</v>
      </c>
      <c r="T12649" s="34" t="s">
        <v>51</v>
      </c>
      <c r="U12649" s="12">
        <f>(((alpha*(speed^3))+(beta*(speed^2))+(ceta*speed))+delta)</f>
        <v>1.5866426858422128E-2</v>
      </c>
      <c r="V12649" s="8">
        <f t="shared" si="442"/>
        <v>86</v>
      </c>
      <c r="AB12649" s="41"/>
    </row>
    <row r="12650" spans="1:28">
      <c r="A12650" s="34" t="s">
        <v>20</v>
      </c>
      <c r="B12650" s="34" t="s">
        <v>78</v>
      </c>
      <c r="C12650" s="5" t="s">
        <v>212</v>
      </c>
      <c r="D12650" s="35" t="s">
        <v>90</v>
      </c>
      <c r="E12650" s="36" t="s">
        <v>18</v>
      </c>
      <c r="F12650" s="37">
        <v>0</v>
      </c>
      <c r="G12650" s="38">
        <v>-0.02</v>
      </c>
      <c r="H12650" s="34">
        <v>0.93997298943569885</v>
      </c>
      <c r="I12650" s="35">
        <v>51.120986506383964</v>
      </c>
      <c r="J12650" s="35">
        <v>18.048277042476347</v>
      </c>
      <c r="K12650" s="35">
        <v>-0.12665494217509279</v>
      </c>
      <c r="L12650" s="35">
        <v>0</v>
      </c>
      <c r="M12650" s="35">
        <v>0</v>
      </c>
      <c r="N12650" s="35">
        <v>0</v>
      </c>
      <c r="O12650" s="35">
        <v>0</v>
      </c>
      <c r="P12650" s="36">
        <v>11</v>
      </c>
      <c r="Q12650" s="37">
        <v>86</v>
      </c>
      <c r="R12650" s="36">
        <v>5</v>
      </c>
      <c r="S12650" s="39">
        <f t="shared" si="441"/>
        <v>86</v>
      </c>
      <c r="T12650" s="34" t="s">
        <v>36</v>
      </c>
      <c r="U12650" s="12">
        <f>(1/(((ceta*(speed^2))+(beta*speed))+alpha))</f>
        <v>1.5003011258162208E-3</v>
      </c>
      <c r="V12650" s="8">
        <f t="shared" si="442"/>
        <v>86</v>
      </c>
      <c r="AB12650" s="41"/>
    </row>
    <row r="12651" spans="1:28">
      <c r="A12651" s="34" t="s">
        <v>20</v>
      </c>
      <c r="B12651" s="34" t="s">
        <v>78</v>
      </c>
      <c r="C12651" s="5" t="s">
        <v>212</v>
      </c>
      <c r="D12651" s="35" t="s">
        <v>90</v>
      </c>
      <c r="E12651" s="36" t="s">
        <v>17</v>
      </c>
      <c r="F12651" s="37">
        <v>0</v>
      </c>
      <c r="G12651" s="38">
        <v>-0.02</v>
      </c>
      <c r="H12651" s="34">
        <v>0.92910001021443978</v>
      </c>
      <c r="I12651" s="35">
        <v>1387.2590588744697</v>
      </c>
      <c r="J12651" s="35">
        <v>1.0080319595845106</v>
      </c>
      <c r="K12651" s="35">
        <v>-0.78457737126380334</v>
      </c>
      <c r="L12651" s="35">
        <v>0</v>
      </c>
      <c r="M12651" s="35">
        <v>0</v>
      </c>
      <c r="N12651" s="35">
        <v>0</v>
      </c>
      <c r="O12651" s="35">
        <v>0</v>
      </c>
      <c r="P12651" s="36">
        <v>11</v>
      </c>
      <c r="Q12651" s="37">
        <v>86</v>
      </c>
      <c r="R12651" s="36">
        <v>0</v>
      </c>
      <c r="S12651" s="39">
        <f t="shared" si="441"/>
        <v>86</v>
      </c>
      <c r="T12651" s="34" t="s">
        <v>29</v>
      </c>
      <c r="U12651" s="12">
        <f>((alpha*(beta^speed))*(speed^ceta))</f>
        <v>83.788380811678607</v>
      </c>
      <c r="V12651" s="8">
        <f t="shared" si="442"/>
        <v>86</v>
      </c>
    </row>
    <row r="12652" spans="1:28">
      <c r="A12652" s="34" t="s">
        <v>20</v>
      </c>
      <c r="B12652" s="34" t="s">
        <v>78</v>
      </c>
      <c r="C12652" s="5" t="s">
        <v>212</v>
      </c>
      <c r="D12652" s="35" t="s">
        <v>90</v>
      </c>
      <c r="E12652" s="36" t="s">
        <v>15</v>
      </c>
      <c r="F12652" s="37">
        <v>50</v>
      </c>
      <c r="G12652" s="38">
        <v>-0.02</v>
      </c>
      <c r="H12652" s="34">
        <v>0.99321637605147184</v>
      </c>
      <c r="I12652" s="35">
        <v>0.32034006937967413</v>
      </c>
      <c r="J12652" s="35">
        <v>13.938787868186935</v>
      </c>
      <c r="K12652" s="35">
        <v>-0.51825442357332385</v>
      </c>
      <c r="L12652" s="35">
        <v>0.49742433195402991</v>
      </c>
      <c r="M12652" s="35">
        <v>5.3504294887747973E-2</v>
      </c>
      <c r="N12652" s="35">
        <v>0</v>
      </c>
      <c r="O12652" s="35">
        <v>0</v>
      </c>
      <c r="P12652" s="36">
        <v>11</v>
      </c>
      <c r="Q12652" s="37">
        <v>86</v>
      </c>
      <c r="R12652" s="36">
        <v>10</v>
      </c>
      <c r="S12652" s="39">
        <f t="shared" si="441"/>
        <v>86</v>
      </c>
      <c r="T12652" s="34" t="s">
        <v>44</v>
      </c>
      <c r="U12652" s="12">
        <f>(alpha+(beta/(1+EXP((((-1)*ceta)+(delta*LN(speed)))+(epsilon*speed)))))</f>
        <v>0.32942352173095019</v>
      </c>
      <c r="V12652" s="8">
        <f t="shared" si="442"/>
        <v>86</v>
      </c>
    </row>
    <row r="12653" spans="1:28">
      <c r="A12653" s="34" t="s">
        <v>20</v>
      </c>
      <c r="B12653" s="34" t="s">
        <v>78</v>
      </c>
      <c r="C12653" s="5" t="s">
        <v>212</v>
      </c>
      <c r="D12653" s="35" t="s">
        <v>90</v>
      </c>
      <c r="E12653" s="36" t="s">
        <v>16</v>
      </c>
      <c r="F12653" s="37">
        <v>50</v>
      </c>
      <c r="G12653" s="38">
        <v>-0.02</v>
      </c>
      <c r="H12653" s="34">
        <v>0.97661136793808512</v>
      </c>
      <c r="I12653" s="35">
        <v>32.255204433675658</v>
      </c>
      <c r="J12653" s="35">
        <v>-1.4452403579661475</v>
      </c>
      <c r="K12653" s="35">
        <v>6.7487823755384957</v>
      </c>
      <c r="L12653" s="35">
        <v>-0.75375039588060666</v>
      </c>
      <c r="M12653" s="35">
        <v>0</v>
      </c>
      <c r="N12653" s="35">
        <v>0</v>
      </c>
      <c r="O12653" s="35">
        <v>0</v>
      </c>
      <c r="P12653" s="36">
        <v>11</v>
      </c>
      <c r="Q12653" s="37">
        <v>86</v>
      </c>
      <c r="R12653" s="36">
        <v>1</v>
      </c>
      <c r="S12653" s="39">
        <f t="shared" si="441"/>
        <v>86</v>
      </c>
      <c r="T12653" s="34" t="s">
        <v>30</v>
      </c>
      <c r="U12653" s="12">
        <f>((alpha*(speed^beta))+(ceta*(speed^delta)))</f>
        <v>0.28663149580374397</v>
      </c>
      <c r="V12653" s="8">
        <f t="shared" si="442"/>
        <v>86</v>
      </c>
    </row>
    <row r="12654" spans="1:28">
      <c r="A12654" s="34" t="s">
        <v>20</v>
      </c>
      <c r="B12654" s="34" t="s">
        <v>78</v>
      </c>
      <c r="C12654" s="5" t="s">
        <v>212</v>
      </c>
      <c r="D12654" s="35" t="s">
        <v>90</v>
      </c>
      <c r="E12654" s="36" t="s">
        <v>14</v>
      </c>
      <c r="F12654" s="37">
        <v>50</v>
      </c>
      <c r="G12654" s="38">
        <v>-0.02</v>
      </c>
      <c r="H12654" s="34">
        <v>0.95101112751542005</v>
      </c>
      <c r="I12654" s="35">
        <v>-1.1381073270640316E-7</v>
      </c>
      <c r="J12654" s="35">
        <v>2.5354778479126985E-5</v>
      </c>
      <c r="K12654" s="35">
        <v>-1.7314495092960029E-3</v>
      </c>
      <c r="L12654" s="35">
        <v>4.8600524467926419E-2</v>
      </c>
      <c r="M12654" s="35">
        <v>0</v>
      </c>
      <c r="N12654" s="35">
        <v>0</v>
      </c>
      <c r="O12654" s="35">
        <v>0</v>
      </c>
      <c r="P12654" s="36">
        <v>11</v>
      </c>
      <c r="Q12654" s="37">
        <v>86</v>
      </c>
      <c r="R12654" s="36">
        <v>14</v>
      </c>
      <c r="S12654" s="39">
        <f t="shared" si="441"/>
        <v>86</v>
      </c>
      <c r="T12654" s="34" t="s">
        <v>51</v>
      </c>
      <c r="U12654" s="12">
        <f>(((alpha*(speed^3))+(beta*(speed^2))+(ceta*speed))+delta)</f>
        <v>1.4829808897789377E-2</v>
      </c>
      <c r="V12654" s="8">
        <f t="shared" si="442"/>
        <v>86</v>
      </c>
      <c r="AB12654" s="41"/>
    </row>
    <row r="12655" spans="1:28">
      <c r="A12655" s="34" t="s">
        <v>20</v>
      </c>
      <c r="B12655" s="34" t="s">
        <v>78</v>
      </c>
      <c r="C12655" s="5" t="s">
        <v>212</v>
      </c>
      <c r="D12655" s="35" t="s">
        <v>90</v>
      </c>
      <c r="E12655" s="36" t="s">
        <v>18</v>
      </c>
      <c r="F12655" s="37">
        <v>50</v>
      </c>
      <c r="G12655" s="38">
        <v>-0.02</v>
      </c>
      <c r="H12655" s="34">
        <v>0.935230744392201</v>
      </c>
      <c r="I12655" s="35">
        <v>-1.9268955791990454E-8</v>
      </c>
      <c r="J12655" s="35">
        <v>3.6565012245163795E-6</v>
      </c>
      <c r="K12655" s="35">
        <v>-2.3422138358050103E-4</v>
      </c>
      <c r="L12655" s="35">
        <v>6.485133819079246E-3</v>
      </c>
      <c r="M12655" s="35">
        <v>0</v>
      </c>
      <c r="N12655" s="35">
        <v>0</v>
      </c>
      <c r="O12655" s="35">
        <v>0</v>
      </c>
      <c r="P12655" s="36">
        <v>11</v>
      </c>
      <c r="Q12655" s="37">
        <v>86</v>
      </c>
      <c r="R12655" s="36">
        <v>14</v>
      </c>
      <c r="S12655" s="39">
        <f t="shared" si="441"/>
        <v>86</v>
      </c>
      <c r="T12655" s="34" t="s">
        <v>51</v>
      </c>
      <c r="U12655" s="12">
        <f>(((alpha*(speed^3))+(beta*(speed^2))+(ceta*speed))+delta)</f>
        <v>1.1294429424490212E-3</v>
      </c>
      <c r="V12655" s="8">
        <f t="shared" si="442"/>
        <v>86</v>
      </c>
      <c r="AB12655" s="41"/>
    </row>
    <row r="12656" spans="1:28">
      <c r="A12656" s="34" t="s">
        <v>20</v>
      </c>
      <c r="B12656" s="34" t="s">
        <v>78</v>
      </c>
      <c r="C12656" s="5" t="s">
        <v>212</v>
      </c>
      <c r="D12656" s="35" t="s">
        <v>90</v>
      </c>
      <c r="E12656" s="36" t="s">
        <v>17</v>
      </c>
      <c r="F12656" s="37">
        <v>50</v>
      </c>
      <c r="G12656" s="38">
        <v>-0.02</v>
      </c>
      <c r="H12656" s="34">
        <v>0.90762655949139037</v>
      </c>
      <c r="I12656" s="35">
        <v>-9.9230238697153319E-4</v>
      </c>
      <c r="J12656" s="35">
        <v>0.18151070601086366</v>
      </c>
      <c r="K12656" s="35">
        <v>-11.383791972472387</v>
      </c>
      <c r="L12656" s="35">
        <v>330.85715713337777</v>
      </c>
      <c r="M12656" s="35">
        <v>0</v>
      </c>
      <c r="N12656" s="35">
        <v>0</v>
      </c>
      <c r="O12656" s="35">
        <v>0</v>
      </c>
      <c r="P12656" s="36">
        <v>11</v>
      </c>
      <c r="Q12656" s="37">
        <v>86</v>
      </c>
      <c r="R12656" s="36">
        <v>14</v>
      </c>
      <c r="S12656" s="39">
        <f t="shared" si="441"/>
        <v>86</v>
      </c>
      <c r="T12656" s="34" t="s">
        <v>51</v>
      </c>
      <c r="U12656" s="12">
        <f>(((alpha*(speed^3))+(beta*(speed^2))+(ceta*speed))+delta)</f>
        <v>63.144342109534591</v>
      </c>
      <c r="V12656" s="8">
        <f t="shared" si="442"/>
        <v>86</v>
      </c>
    </row>
    <row r="12657" spans="1:28">
      <c r="A12657" s="34" t="s">
        <v>20</v>
      </c>
      <c r="B12657" s="34" t="s">
        <v>78</v>
      </c>
      <c r="C12657" s="5" t="s">
        <v>212</v>
      </c>
      <c r="D12657" s="35" t="s">
        <v>90</v>
      </c>
      <c r="E12657" s="36" t="s">
        <v>15</v>
      </c>
      <c r="F12657" s="37">
        <v>100</v>
      </c>
      <c r="G12657" s="38">
        <v>-0.02</v>
      </c>
      <c r="H12657" s="34">
        <v>0.98454068986776111</v>
      </c>
      <c r="I12657" s="35">
        <v>0.29111008608142985</v>
      </c>
      <c r="J12657" s="35">
        <v>11.728740445996712</v>
      </c>
      <c r="K12657" s="35">
        <v>-0.2663745968371819</v>
      </c>
      <c r="L12657" s="35">
        <v>0.5013382771266387</v>
      </c>
      <c r="M12657" s="35">
        <v>5.6306573932909894E-2</v>
      </c>
      <c r="N12657" s="35">
        <v>0</v>
      </c>
      <c r="O12657" s="35">
        <v>0</v>
      </c>
      <c r="P12657" s="36">
        <v>11</v>
      </c>
      <c r="Q12657" s="37">
        <v>86</v>
      </c>
      <c r="R12657" s="36">
        <v>10</v>
      </c>
      <c r="S12657" s="39">
        <f t="shared" si="441"/>
        <v>86</v>
      </c>
      <c r="T12657" s="34" t="s">
        <v>44</v>
      </c>
      <c r="U12657" s="12">
        <f>(alpha+(beta/(1+EXP((((-1)*ceta)+(delta*LN(speed)))+(epsilon*speed)))))</f>
        <v>0.29870345364772921</v>
      </c>
      <c r="V12657" s="8">
        <f t="shared" si="442"/>
        <v>86</v>
      </c>
    </row>
    <row r="12658" spans="1:28">
      <c r="A12658" s="34" t="s">
        <v>20</v>
      </c>
      <c r="B12658" s="34" t="s">
        <v>78</v>
      </c>
      <c r="C12658" s="5" t="s">
        <v>212</v>
      </c>
      <c r="D12658" s="35" t="s">
        <v>90</v>
      </c>
      <c r="E12658" s="36" t="s">
        <v>16</v>
      </c>
      <c r="F12658" s="37">
        <v>100</v>
      </c>
      <c r="G12658" s="38">
        <v>-0.02</v>
      </c>
      <c r="H12658" s="34">
        <v>0.96553933685365645</v>
      </c>
      <c r="I12658" s="35">
        <v>0.3031432106807101</v>
      </c>
      <c r="J12658" s="35">
        <v>24.356842975493343</v>
      </c>
      <c r="K12658" s="35">
        <v>-0.12357217572345316</v>
      </c>
      <c r="L12658" s="35">
        <v>0.89324090806871914</v>
      </c>
      <c r="M12658" s="35">
        <v>3.0174847142098758E-2</v>
      </c>
      <c r="N12658" s="35">
        <v>0</v>
      </c>
      <c r="O12658" s="35">
        <v>0</v>
      </c>
      <c r="P12658" s="36">
        <v>11</v>
      </c>
      <c r="Q12658" s="37">
        <v>86</v>
      </c>
      <c r="R12658" s="36">
        <v>10</v>
      </c>
      <c r="S12658" s="39">
        <f t="shared" si="441"/>
        <v>86</v>
      </c>
      <c r="T12658" s="34" t="s">
        <v>44</v>
      </c>
      <c r="U12658" s="12">
        <f>(alpha+(beta/(1+EXP((((-1)*ceta)+(delta*LN(speed)))+(epsilon*speed)))))</f>
        <v>0.33316491276800125</v>
      </c>
      <c r="V12658" s="8">
        <f t="shared" si="442"/>
        <v>86</v>
      </c>
    </row>
    <row r="12659" spans="1:28">
      <c r="A12659" s="34" t="s">
        <v>20</v>
      </c>
      <c r="B12659" s="34" t="s">
        <v>78</v>
      </c>
      <c r="C12659" s="5" t="s">
        <v>212</v>
      </c>
      <c r="D12659" s="35" t="s">
        <v>90</v>
      </c>
      <c r="E12659" s="36" t="s">
        <v>14</v>
      </c>
      <c r="F12659" s="37">
        <v>100</v>
      </c>
      <c r="G12659" s="38">
        <v>-0.02</v>
      </c>
      <c r="H12659" s="34">
        <v>0.93070167520551472</v>
      </c>
      <c r="I12659" s="35">
        <v>-1.1509042617866886E-7</v>
      </c>
      <c r="J12659" s="35">
        <v>2.5647865176749054E-5</v>
      </c>
      <c r="K12659" s="35">
        <v>-1.7583730030489336E-3</v>
      </c>
      <c r="L12659" s="35">
        <v>4.8498769011820354E-2</v>
      </c>
      <c r="M12659" s="35">
        <v>0</v>
      </c>
      <c r="N12659" s="35">
        <v>0</v>
      </c>
      <c r="O12659" s="35">
        <v>0</v>
      </c>
      <c r="P12659" s="36">
        <v>11</v>
      </c>
      <c r="Q12659" s="37">
        <v>86</v>
      </c>
      <c r="R12659" s="36">
        <v>14</v>
      </c>
      <c r="S12659" s="39">
        <f t="shared" si="441"/>
        <v>86</v>
      </c>
      <c r="T12659" s="34" t="s">
        <v>51</v>
      </c>
      <c r="U12659" s="12">
        <f>(((alpha*(speed^3))+(beta*(speed^2))+(ceta*speed))+delta)</f>
        <v>1.3766345483348673E-2</v>
      </c>
      <c r="V12659" s="8">
        <f t="shared" si="442"/>
        <v>86</v>
      </c>
    </row>
    <row r="12660" spans="1:28">
      <c r="A12660" s="34" t="s">
        <v>20</v>
      </c>
      <c r="B12660" s="34" t="s">
        <v>78</v>
      </c>
      <c r="C12660" s="5" t="s">
        <v>212</v>
      </c>
      <c r="D12660" s="35" t="s">
        <v>90</v>
      </c>
      <c r="E12660" s="36" t="s">
        <v>18</v>
      </c>
      <c r="F12660" s="37">
        <v>100</v>
      </c>
      <c r="G12660" s="38">
        <v>-0.02</v>
      </c>
      <c r="H12660" s="34">
        <v>0.93284162107180912</v>
      </c>
      <c r="I12660" s="35">
        <v>80.650415496817629</v>
      </c>
      <c r="J12660" s="35">
        <v>12.068579335059725</v>
      </c>
      <c r="K12660" s="35">
        <v>-2.019372005614083E-2</v>
      </c>
      <c r="L12660" s="35">
        <v>0</v>
      </c>
      <c r="M12660" s="35">
        <v>0</v>
      </c>
      <c r="N12660" s="35">
        <v>0</v>
      </c>
      <c r="O12660" s="35">
        <v>0</v>
      </c>
      <c r="P12660" s="36">
        <v>11</v>
      </c>
      <c r="Q12660" s="37">
        <v>86</v>
      </c>
      <c r="R12660" s="36">
        <v>5</v>
      </c>
      <c r="S12660" s="39">
        <f t="shared" si="441"/>
        <v>86</v>
      </c>
      <c r="T12660" s="34" t="s">
        <v>36</v>
      </c>
      <c r="U12660" s="12">
        <f>(1/(((ceta*(speed^2))+(beta*speed))+alpha))</f>
        <v>1.0317835934103218E-3</v>
      </c>
      <c r="V12660" s="8">
        <f t="shared" si="442"/>
        <v>86</v>
      </c>
      <c r="AB12660" s="41"/>
    </row>
    <row r="12661" spans="1:28">
      <c r="A12661" s="34" t="s">
        <v>20</v>
      </c>
      <c r="B12661" s="34" t="s">
        <v>78</v>
      </c>
      <c r="C12661" s="5" t="s">
        <v>212</v>
      </c>
      <c r="D12661" s="35" t="s">
        <v>90</v>
      </c>
      <c r="E12661" s="36" t="s">
        <v>17</v>
      </c>
      <c r="F12661" s="37">
        <v>100</v>
      </c>
      <c r="G12661" s="38">
        <v>-0.02</v>
      </c>
      <c r="H12661" s="34">
        <v>0.88180367238752422</v>
      </c>
      <c r="I12661" s="35">
        <v>-1.1070244900675231E-3</v>
      </c>
      <c r="J12661" s="35">
        <v>0.19459357954455353</v>
      </c>
      <c r="K12661" s="35">
        <v>-12.027746961072154</v>
      </c>
      <c r="L12661" s="35">
        <v>345.13491793480779</v>
      </c>
      <c r="M12661" s="35">
        <v>0</v>
      </c>
      <c r="N12661" s="35">
        <v>0</v>
      </c>
      <c r="O12661" s="35">
        <v>0</v>
      </c>
      <c r="P12661" s="36">
        <v>11</v>
      </c>
      <c r="Q12661" s="37">
        <v>86</v>
      </c>
      <c r="R12661" s="36">
        <v>14</v>
      </c>
      <c r="S12661" s="39">
        <f t="shared" si="441"/>
        <v>86</v>
      </c>
      <c r="T12661" s="34" t="s">
        <v>51</v>
      </c>
      <c r="U12661" s="12">
        <f>(((alpha*(speed^3))+(beta*(speed^2))+(ceta*speed))+delta)</f>
        <v>45.833224539732043</v>
      </c>
      <c r="V12661" s="8">
        <f t="shared" si="442"/>
        <v>86</v>
      </c>
    </row>
    <row r="12662" spans="1:28">
      <c r="A12662" s="34" t="s">
        <v>20</v>
      </c>
      <c r="B12662" s="34" t="s">
        <v>78</v>
      </c>
      <c r="C12662" s="5" t="s">
        <v>212</v>
      </c>
      <c r="D12662" s="35" t="s">
        <v>90</v>
      </c>
      <c r="E12662" s="36" t="s">
        <v>15</v>
      </c>
      <c r="F12662" s="37">
        <v>0</v>
      </c>
      <c r="G12662" s="38">
        <v>0.02</v>
      </c>
      <c r="H12662" s="34">
        <v>0.99655332484240045</v>
      </c>
      <c r="I12662" s="35">
        <v>-3.406013471276486E-2</v>
      </c>
      <c r="J12662" s="35">
        <v>3.746155939620887E-2</v>
      </c>
      <c r="K12662" s="35">
        <v>1.3470039454646594</v>
      </c>
      <c r="L12662" s="35">
        <v>0</v>
      </c>
      <c r="M12662" s="35">
        <v>0</v>
      </c>
      <c r="N12662" s="35">
        <v>0</v>
      </c>
      <c r="O12662" s="35">
        <v>0</v>
      </c>
      <c r="P12662" s="36">
        <v>11</v>
      </c>
      <c r="Q12662" s="37">
        <v>86</v>
      </c>
      <c r="R12662" s="36">
        <v>2</v>
      </c>
      <c r="S12662" s="39">
        <f t="shared" si="441"/>
        <v>86</v>
      </c>
      <c r="T12662" s="34" t="s">
        <v>31</v>
      </c>
      <c r="U12662" s="12">
        <f>((alpha+(beta*speed))^((-1)/ceta))</f>
        <v>0.42289339694757205</v>
      </c>
      <c r="V12662" s="8">
        <f t="shared" si="442"/>
        <v>86</v>
      </c>
    </row>
    <row r="12663" spans="1:28">
      <c r="A12663" s="34" t="s">
        <v>20</v>
      </c>
      <c r="B12663" s="34" t="s">
        <v>78</v>
      </c>
      <c r="C12663" s="5" t="s">
        <v>212</v>
      </c>
      <c r="D12663" s="35" t="s">
        <v>90</v>
      </c>
      <c r="E12663" s="36" t="s">
        <v>16</v>
      </c>
      <c r="F12663" s="37">
        <v>0</v>
      </c>
      <c r="G12663" s="38">
        <v>0.02</v>
      </c>
      <c r="H12663" s="34">
        <v>0.99268783095147828</v>
      </c>
      <c r="I12663" s="35">
        <v>0.19656732687498235</v>
      </c>
      <c r="J12663" s="35">
        <v>4.1153410070142602</v>
      </c>
      <c r="K12663" s="35">
        <v>2.0706624531709168</v>
      </c>
      <c r="L12663" s="35">
        <v>0.72308379358314112</v>
      </c>
      <c r="M12663" s="35">
        <v>0.11672836677148238</v>
      </c>
      <c r="N12663" s="35">
        <v>0</v>
      </c>
      <c r="O12663" s="35">
        <v>0</v>
      </c>
      <c r="P12663" s="36">
        <v>11</v>
      </c>
      <c r="Q12663" s="37">
        <v>86</v>
      </c>
      <c r="R12663" s="36">
        <v>10</v>
      </c>
      <c r="S12663" s="39">
        <f t="shared" si="441"/>
        <v>86</v>
      </c>
      <c r="T12663" s="34" t="s">
        <v>44</v>
      </c>
      <c r="U12663" s="12">
        <f>(alpha+(beta/(1+EXP((((-1)*ceta)+(delta*LN(speed)))+(epsilon*speed)))))</f>
        <v>0.19662423140777077</v>
      </c>
      <c r="V12663" s="8">
        <f t="shared" si="442"/>
        <v>86</v>
      </c>
    </row>
    <row r="12664" spans="1:28">
      <c r="A12664" s="34" t="s">
        <v>20</v>
      </c>
      <c r="B12664" s="34" t="s">
        <v>78</v>
      </c>
      <c r="C12664" s="5" t="s">
        <v>212</v>
      </c>
      <c r="D12664" s="35" t="s">
        <v>90</v>
      </c>
      <c r="E12664" s="36" t="s">
        <v>14</v>
      </c>
      <c r="F12664" s="37">
        <v>0</v>
      </c>
      <c r="G12664" s="38">
        <v>0.02</v>
      </c>
      <c r="H12664" s="34">
        <v>0.96561377149915162</v>
      </c>
      <c r="I12664" s="35">
        <v>7.7680172603178388</v>
      </c>
      <c r="J12664" s="35">
        <v>1.5708362289804962</v>
      </c>
      <c r="K12664" s="35">
        <v>-1.3517901392067169E-2</v>
      </c>
      <c r="L12664" s="35">
        <v>0</v>
      </c>
      <c r="M12664" s="35">
        <v>0</v>
      </c>
      <c r="N12664" s="35">
        <v>0</v>
      </c>
      <c r="O12664" s="35">
        <v>0</v>
      </c>
      <c r="P12664" s="36">
        <v>11</v>
      </c>
      <c r="Q12664" s="37">
        <v>86</v>
      </c>
      <c r="R12664" s="36">
        <v>5</v>
      </c>
      <c r="S12664" s="39">
        <f t="shared" si="441"/>
        <v>86</v>
      </c>
      <c r="T12664" s="34" t="s">
        <v>36</v>
      </c>
      <c r="U12664" s="12">
        <f>(1/(((ceta*(speed^2))+(beta*speed))+alpha))</f>
        <v>2.3320061124884255E-2</v>
      </c>
      <c r="V12664" s="8">
        <f t="shared" si="442"/>
        <v>86</v>
      </c>
      <c r="AB12664" s="41"/>
    </row>
    <row r="12665" spans="1:28">
      <c r="A12665" s="34" t="s">
        <v>20</v>
      </c>
      <c r="B12665" s="34" t="s">
        <v>78</v>
      </c>
      <c r="C12665" s="5" t="s">
        <v>212</v>
      </c>
      <c r="D12665" s="35" t="s">
        <v>90</v>
      </c>
      <c r="E12665" s="36" t="s">
        <v>18</v>
      </c>
      <c r="F12665" s="37">
        <v>0</v>
      </c>
      <c r="G12665" s="38">
        <v>0.02</v>
      </c>
      <c r="H12665" s="34">
        <v>0.98855927815402389</v>
      </c>
      <c r="I12665" s="35">
        <v>7.3017271326209126E-3</v>
      </c>
      <c r="J12665" s="35">
        <v>-0.24859431219778216</v>
      </c>
      <c r="K12665" s="35">
        <v>4.0718054303556017E-2</v>
      </c>
      <c r="L12665" s="35">
        <v>-1.164520015259044</v>
      </c>
      <c r="M12665" s="35">
        <v>0</v>
      </c>
      <c r="N12665" s="35">
        <v>0</v>
      </c>
      <c r="O12665" s="35">
        <v>0</v>
      </c>
      <c r="P12665" s="36">
        <v>11</v>
      </c>
      <c r="Q12665" s="37">
        <v>86</v>
      </c>
      <c r="R12665" s="36">
        <v>1</v>
      </c>
      <c r="S12665" s="39">
        <f t="shared" si="441"/>
        <v>86</v>
      </c>
      <c r="T12665" s="34" t="s">
        <v>30</v>
      </c>
      <c r="U12665" s="12">
        <f>((alpha*(speed^beta))+(ceta*(speed^delta)))</f>
        <v>2.6403170013675026E-3</v>
      </c>
      <c r="V12665" s="8">
        <f t="shared" si="442"/>
        <v>86</v>
      </c>
    </row>
    <row r="12666" spans="1:28">
      <c r="A12666" s="34" t="s">
        <v>20</v>
      </c>
      <c r="B12666" s="34" t="s">
        <v>78</v>
      </c>
      <c r="C12666" s="5" t="s">
        <v>212</v>
      </c>
      <c r="D12666" s="35" t="s">
        <v>90</v>
      </c>
      <c r="E12666" s="36" t="s">
        <v>17</v>
      </c>
      <c r="F12666" s="37">
        <v>0</v>
      </c>
      <c r="G12666" s="38">
        <v>0.02</v>
      </c>
      <c r="H12666" s="34">
        <v>0.94548176120937855</v>
      </c>
      <c r="I12666" s="35">
        <v>1107.9781357600671</v>
      </c>
      <c r="J12666" s="35">
        <v>1.0081032513451871</v>
      </c>
      <c r="K12666" s="35">
        <v>-0.50672061270469915</v>
      </c>
      <c r="L12666" s="35">
        <v>0</v>
      </c>
      <c r="M12666" s="35">
        <v>0</v>
      </c>
      <c r="N12666" s="35">
        <v>0</v>
      </c>
      <c r="O12666" s="35">
        <v>0</v>
      </c>
      <c r="P12666" s="36">
        <v>11</v>
      </c>
      <c r="Q12666" s="37">
        <v>86</v>
      </c>
      <c r="R12666" s="36">
        <v>0</v>
      </c>
      <c r="S12666" s="39">
        <f t="shared" si="441"/>
        <v>86</v>
      </c>
      <c r="T12666" s="34" t="s">
        <v>29</v>
      </c>
      <c r="U12666" s="12">
        <f>((alpha*(beta^speed))*(speed^ceta))</f>
        <v>232.11984791541383</v>
      </c>
      <c r="V12666" s="8">
        <f t="shared" si="442"/>
        <v>86</v>
      </c>
    </row>
    <row r="12667" spans="1:28">
      <c r="A12667" s="34" t="s">
        <v>20</v>
      </c>
      <c r="B12667" s="34" t="s">
        <v>78</v>
      </c>
      <c r="C12667" s="5" t="s">
        <v>212</v>
      </c>
      <c r="D12667" s="35" t="s">
        <v>90</v>
      </c>
      <c r="E12667" s="36" t="s">
        <v>15</v>
      </c>
      <c r="F12667" s="37">
        <v>50</v>
      </c>
      <c r="G12667" s="38">
        <v>0.02</v>
      </c>
      <c r="H12667" s="34">
        <v>0.99423753463354059</v>
      </c>
      <c r="I12667" s="35">
        <v>10.737797244442252</v>
      </c>
      <c r="J12667" s="35">
        <v>0.99743457761194865</v>
      </c>
      <c r="K12667" s="35">
        <v>-0.66355367632997975</v>
      </c>
      <c r="L12667" s="35">
        <v>0</v>
      </c>
      <c r="M12667" s="35">
        <v>0</v>
      </c>
      <c r="N12667" s="35">
        <v>0</v>
      </c>
      <c r="O12667" s="35">
        <v>0</v>
      </c>
      <c r="P12667" s="36">
        <v>11</v>
      </c>
      <c r="Q12667" s="37">
        <v>86</v>
      </c>
      <c r="R12667" s="36">
        <v>0</v>
      </c>
      <c r="S12667" s="39">
        <f t="shared" si="441"/>
        <v>86</v>
      </c>
      <c r="T12667" s="34" t="s">
        <v>29</v>
      </c>
      <c r="U12667" s="12">
        <f>((alpha*(beta^speed))*(speed^ceta))</f>
        <v>0.44805541299752794</v>
      </c>
      <c r="V12667" s="8">
        <f t="shared" si="442"/>
        <v>86</v>
      </c>
    </row>
    <row r="12668" spans="1:28">
      <c r="A12668" s="34" t="s">
        <v>20</v>
      </c>
      <c r="B12668" s="34" t="s">
        <v>78</v>
      </c>
      <c r="C12668" s="5" t="s">
        <v>212</v>
      </c>
      <c r="D12668" s="35" t="s">
        <v>90</v>
      </c>
      <c r="E12668" s="36" t="s">
        <v>16</v>
      </c>
      <c r="F12668" s="37">
        <v>50</v>
      </c>
      <c r="G12668" s="38">
        <v>0.02</v>
      </c>
      <c r="H12668" s="34">
        <v>0.98540022414202233</v>
      </c>
      <c r="I12668" s="35">
        <v>0.2160403530393237</v>
      </c>
      <c r="J12668" s="35">
        <v>9.275121488039044E-3</v>
      </c>
      <c r="K12668" s="35">
        <v>661.24276443704537</v>
      </c>
      <c r="L12668" s="35">
        <v>-2.7472397579943091</v>
      </c>
      <c r="M12668" s="35">
        <v>0</v>
      </c>
      <c r="N12668" s="35">
        <v>0</v>
      </c>
      <c r="O12668" s="35">
        <v>0</v>
      </c>
      <c r="P12668" s="36">
        <v>11</v>
      </c>
      <c r="Q12668" s="37">
        <v>86</v>
      </c>
      <c r="R12668" s="36">
        <v>1</v>
      </c>
      <c r="S12668" s="39">
        <f t="shared" si="441"/>
        <v>86</v>
      </c>
      <c r="T12668" s="34" t="s">
        <v>30</v>
      </c>
      <c r="U12668" s="12">
        <f>((alpha*(speed^beta))+(ceta*(speed^delta)))</f>
        <v>0.22835793503198806</v>
      </c>
      <c r="V12668" s="8">
        <f t="shared" si="442"/>
        <v>86</v>
      </c>
    </row>
    <row r="12669" spans="1:28">
      <c r="A12669" s="34" t="s">
        <v>20</v>
      </c>
      <c r="B12669" s="34" t="s">
        <v>78</v>
      </c>
      <c r="C12669" s="5" t="s">
        <v>212</v>
      </c>
      <c r="D12669" s="35" t="s">
        <v>90</v>
      </c>
      <c r="E12669" s="36" t="s">
        <v>14</v>
      </c>
      <c r="F12669" s="37">
        <v>50</v>
      </c>
      <c r="G12669" s="38">
        <v>0.02</v>
      </c>
      <c r="H12669" s="34">
        <v>0.95373296371247007</v>
      </c>
      <c r="I12669" s="35">
        <v>9.9103538561856386</v>
      </c>
      <c r="J12669" s="35">
        <v>1.3034083153266438</v>
      </c>
      <c r="K12669" s="35">
        <v>-1.1202342899228739E-2</v>
      </c>
      <c r="L12669" s="35">
        <v>0</v>
      </c>
      <c r="M12669" s="35">
        <v>0</v>
      </c>
      <c r="N12669" s="35">
        <v>0</v>
      </c>
      <c r="O12669" s="35">
        <v>0</v>
      </c>
      <c r="P12669" s="36">
        <v>11</v>
      </c>
      <c r="Q12669" s="37">
        <v>86</v>
      </c>
      <c r="R12669" s="36">
        <v>5</v>
      </c>
      <c r="S12669" s="39">
        <f t="shared" si="441"/>
        <v>86</v>
      </c>
      <c r="T12669" s="34" t="s">
        <v>36</v>
      </c>
      <c r="U12669" s="12">
        <f>(1/(((ceta*(speed^2))+(beta*speed))+alpha))</f>
        <v>2.5542170308735374E-2</v>
      </c>
      <c r="V12669" s="8">
        <f t="shared" si="442"/>
        <v>86</v>
      </c>
      <c r="AB12669" s="41"/>
    </row>
    <row r="12670" spans="1:28">
      <c r="A12670" s="34" t="s">
        <v>20</v>
      </c>
      <c r="B12670" s="34" t="s">
        <v>78</v>
      </c>
      <c r="C12670" s="5" t="s">
        <v>212</v>
      </c>
      <c r="D12670" s="35" t="s">
        <v>90</v>
      </c>
      <c r="E12670" s="36" t="s">
        <v>18</v>
      </c>
      <c r="F12670" s="37">
        <v>50</v>
      </c>
      <c r="G12670" s="38">
        <v>0.02</v>
      </c>
      <c r="H12670" s="34">
        <v>0.98865199139545645</v>
      </c>
      <c r="I12670" s="35">
        <v>2.3010105834460365E-2</v>
      </c>
      <c r="J12670" s="35">
        <v>0.99939166849008365</v>
      </c>
      <c r="K12670" s="35">
        <v>-0.46711976678037098</v>
      </c>
      <c r="L12670" s="35">
        <v>0</v>
      </c>
      <c r="M12670" s="35">
        <v>0</v>
      </c>
      <c r="N12670" s="35">
        <v>0</v>
      </c>
      <c r="O12670" s="35">
        <v>0</v>
      </c>
      <c r="P12670" s="36">
        <v>11</v>
      </c>
      <c r="Q12670" s="37">
        <v>86</v>
      </c>
      <c r="R12670" s="36">
        <v>0</v>
      </c>
      <c r="S12670" s="39">
        <f t="shared" si="441"/>
        <v>86</v>
      </c>
      <c r="T12670" s="34" t="s">
        <v>29</v>
      </c>
      <c r="U12670" s="12">
        <f>((alpha*(beta^speed))*(speed^ceta))</f>
        <v>2.7261419489039932E-3</v>
      </c>
      <c r="V12670" s="8">
        <f t="shared" si="442"/>
        <v>86</v>
      </c>
      <c r="AB12670" s="41"/>
    </row>
    <row r="12671" spans="1:28">
      <c r="A12671" s="34" t="s">
        <v>20</v>
      </c>
      <c r="B12671" s="34" t="s">
        <v>78</v>
      </c>
      <c r="C12671" s="5" t="s">
        <v>212</v>
      </c>
      <c r="D12671" s="35" t="s">
        <v>90</v>
      </c>
      <c r="E12671" s="36" t="s">
        <v>17</v>
      </c>
      <c r="F12671" s="37">
        <v>50</v>
      </c>
      <c r="G12671" s="38">
        <v>0.02</v>
      </c>
      <c r="H12671" s="34">
        <v>0.9195575812688459</v>
      </c>
      <c r="I12671" s="35">
        <v>984.35414388225672</v>
      </c>
      <c r="J12671" s="35">
        <v>1.0055385655493929</v>
      </c>
      <c r="K12671" s="35">
        <v>-0.39852381927250652</v>
      </c>
      <c r="L12671" s="35">
        <v>0</v>
      </c>
      <c r="M12671" s="35">
        <v>0</v>
      </c>
      <c r="N12671" s="35">
        <v>0</v>
      </c>
      <c r="O12671" s="35">
        <v>0</v>
      </c>
      <c r="P12671" s="36">
        <v>11</v>
      </c>
      <c r="Q12671" s="37">
        <v>86</v>
      </c>
      <c r="R12671" s="36">
        <v>0</v>
      </c>
      <c r="S12671" s="39">
        <f t="shared" si="441"/>
        <v>86</v>
      </c>
      <c r="T12671" s="34" t="s">
        <v>29</v>
      </c>
      <c r="U12671" s="12">
        <f>((alpha*(beta^speed))*(speed^ceta))</f>
        <v>268.22459480009212</v>
      </c>
      <c r="V12671" s="8">
        <f t="shared" si="442"/>
        <v>86</v>
      </c>
    </row>
    <row r="12672" spans="1:28">
      <c r="A12672" s="34" t="s">
        <v>20</v>
      </c>
      <c r="B12672" s="34" t="s">
        <v>78</v>
      </c>
      <c r="C12672" s="5" t="s">
        <v>212</v>
      </c>
      <c r="D12672" s="35" t="s">
        <v>90</v>
      </c>
      <c r="E12672" s="36" t="s">
        <v>15</v>
      </c>
      <c r="F12672" s="37">
        <v>100</v>
      </c>
      <c r="G12672" s="38">
        <v>0.02</v>
      </c>
      <c r="H12672" s="34">
        <v>0.99314030259792552</v>
      </c>
      <c r="I12672" s="35">
        <v>10.707576724863147</v>
      </c>
      <c r="J12672" s="35">
        <v>0.99740991912982135</v>
      </c>
      <c r="K12672" s="35">
        <v>-0.63265640662962652</v>
      </c>
      <c r="L12672" s="35">
        <v>0</v>
      </c>
      <c r="M12672" s="35">
        <v>0</v>
      </c>
      <c r="N12672" s="35">
        <v>0</v>
      </c>
      <c r="O12672" s="35">
        <v>0</v>
      </c>
      <c r="P12672" s="36">
        <v>11</v>
      </c>
      <c r="Q12672" s="37">
        <v>86</v>
      </c>
      <c r="R12672" s="36">
        <v>0</v>
      </c>
      <c r="S12672" s="39">
        <f t="shared" si="441"/>
        <v>86</v>
      </c>
      <c r="T12672" s="34" t="s">
        <v>29</v>
      </c>
      <c r="U12672" s="12">
        <f>((alpha*(beta^speed))*(speed^ceta))</f>
        <v>0.51162892194275278</v>
      </c>
      <c r="V12672" s="8">
        <f t="shared" si="442"/>
        <v>86</v>
      </c>
    </row>
    <row r="12673" spans="1:28">
      <c r="A12673" s="34" t="s">
        <v>20</v>
      </c>
      <c r="B12673" s="34" t="s">
        <v>78</v>
      </c>
      <c r="C12673" s="5" t="s">
        <v>212</v>
      </c>
      <c r="D12673" s="35" t="s">
        <v>90</v>
      </c>
      <c r="E12673" s="36" t="s">
        <v>16</v>
      </c>
      <c r="F12673" s="37">
        <v>100</v>
      </c>
      <c r="G12673" s="38">
        <v>0.02</v>
      </c>
      <c r="H12673" s="34">
        <v>0.98687295998375135</v>
      </c>
      <c r="I12673" s="35">
        <v>3.9758020678072836</v>
      </c>
      <c r="J12673" s="35">
        <v>-62.397613960578802</v>
      </c>
      <c r="K12673" s="35">
        <v>-1.2955496568467411</v>
      </c>
      <c r="L12673" s="35">
        <v>0</v>
      </c>
      <c r="M12673" s="35">
        <v>0</v>
      </c>
      <c r="N12673" s="35">
        <v>0</v>
      </c>
      <c r="O12673" s="35">
        <v>0</v>
      </c>
      <c r="P12673" s="36">
        <v>11</v>
      </c>
      <c r="Q12673" s="37">
        <v>86</v>
      </c>
      <c r="R12673" s="36">
        <v>6</v>
      </c>
      <c r="S12673" s="39">
        <f t="shared" si="441"/>
        <v>86</v>
      </c>
      <c r="T12673" s="34" t="s">
        <v>37</v>
      </c>
      <c r="U12673" s="12">
        <f>(1/(alpha+(beta*(speed^ceta))))</f>
        <v>0.26445946815225707</v>
      </c>
      <c r="V12673" s="8">
        <f t="shared" si="442"/>
        <v>86</v>
      </c>
    </row>
    <row r="12674" spans="1:28">
      <c r="A12674" s="34" t="s">
        <v>20</v>
      </c>
      <c r="B12674" s="34" t="s">
        <v>78</v>
      </c>
      <c r="C12674" s="5" t="s">
        <v>212</v>
      </c>
      <c r="D12674" s="35" t="s">
        <v>90</v>
      </c>
      <c r="E12674" s="36" t="s">
        <v>14</v>
      </c>
      <c r="F12674" s="37">
        <v>100</v>
      </c>
      <c r="G12674" s="38">
        <v>0.02</v>
      </c>
      <c r="H12674" s="34">
        <v>0.95746845331490182</v>
      </c>
      <c r="I12674" s="35">
        <v>10.534902765204581</v>
      </c>
      <c r="J12674" s="35">
        <v>1.1208450046478784</v>
      </c>
      <c r="K12674" s="35">
        <v>-9.4635962673199729E-3</v>
      </c>
      <c r="L12674" s="35">
        <v>0</v>
      </c>
      <c r="M12674" s="35">
        <v>0</v>
      </c>
      <c r="N12674" s="35">
        <v>0</v>
      </c>
      <c r="O12674" s="35">
        <v>0</v>
      </c>
      <c r="P12674" s="36">
        <v>11</v>
      </c>
      <c r="Q12674" s="37">
        <v>86</v>
      </c>
      <c r="R12674" s="36">
        <v>5</v>
      </c>
      <c r="S12674" s="39">
        <f t="shared" ref="S12674:S12737" si="443">V12674</f>
        <v>86</v>
      </c>
      <c r="T12674" s="34" t="s">
        <v>36</v>
      </c>
      <c r="U12674" s="12">
        <f>(1/(((ceta*(speed^2))+(beta*speed))+alpha))</f>
        <v>2.7074725982732636E-2</v>
      </c>
      <c r="V12674" s="8">
        <f t="shared" ref="V12674:V12737" si="444">IF($V$1&lt;P12674,P12674,IF($V$1&gt;Q12674,Q12674,$V$1))</f>
        <v>86</v>
      </c>
      <c r="AB12674" s="41"/>
    </row>
    <row r="12675" spans="1:28">
      <c r="A12675" s="34" t="s">
        <v>20</v>
      </c>
      <c r="B12675" s="34" t="s">
        <v>78</v>
      </c>
      <c r="C12675" s="5" t="s">
        <v>212</v>
      </c>
      <c r="D12675" s="35" t="s">
        <v>90</v>
      </c>
      <c r="E12675" s="36" t="s">
        <v>18</v>
      </c>
      <c r="F12675" s="37">
        <v>100</v>
      </c>
      <c r="G12675" s="38">
        <v>0.02</v>
      </c>
      <c r="H12675" s="34">
        <v>0.99142990063549319</v>
      </c>
      <c r="I12675" s="35">
        <v>2.4988224822166658E-2</v>
      </c>
      <c r="J12675" s="35">
        <v>0.99660783674762765</v>
      </c>
      <c r="K12675" s="35">
        <v>-0.43436117667254903</v>
      </c>
      <c r="L12675" s="35">
        <v>0</v>
      </c>
      <c r="M12675" s="35">
        <v>0</v>
      </c>
      <c r="N12675" s="35">
        <v>0</v>
      </c>
      <c r="O12675" s="35">
        <v>0</v>
      </c>
      <c r="P12675" s="36">
        <v>11</v>
      </c>
      <c r="Q12675" s="37">
        <v>86</v>
      </c>
      <c r="R12675" s="36">
        <v>0</v>
      </c>
      <c r="S12675" s="39">
        <f t="shared" si="443"/>
        <v>86</v>
      </c>
      <c r="T12675" s="34" t="s">
        <v>29</v>
      </c>
      <c r="U12675" s="12">
        <f>((alpha*(beta^speed))*(speed^ceta))</f>
        <v>2.6949704005743936E-3</v>
      </c>
      <c r="V12675" s="8">
        <f t="shared" si="444"/>
        <v>86</v>
      </c>
      <c r="AB12675" s="41"/>
    </row>
    <row r="12676" spans="1:28">
      <c r="A12676" s="34" t="s">
        <v>20</v>
      </c>
      <c r="B12676" s="34" t="s">
        <v>78</v>
      </c>
      <c r="C12676" s="5" t="s">
        <v>212</v>
      </c>
      <c r="D12676" s="35" t="s">
        <v>90</v>
      </c>
      <c r="E12676" s="36" t="s">
        <v>17</v>
      </c>
      <c r="F12676" s="37">
        <v>100</v>
      </c>
      <c r="G12676" s="38">
        <v>0.02</v>
      </c>
      <c r="H12676" s="34">
        <v>0.90302738238087155</v>
      </c>
      <c r="I12676" s="35">
        <v>-1.1120956760864854E-3</v>
      </c>
      <c r="J12676" s="35">
        <v>0.19739588586751472</v>
      </c>
      <c r="K12676" s="35">
        <v>-11.780449830077362</v>
      </c>
      <c r="L12676" s="35">
        <v>550.98149037234873</v>
      </c>
      <c r="M12676" s="35">
        <v>0</v>
      </c>
      <c r="N12676" s="35">
        <v>0</v>
      </c>
      <c r="O12676" s="35">
        <v>0</v>
      </c>
      <c r="P12676" s="36">
        <v>11</v>
      </c>
      <c r="Q12676" s="37">
        <v>86</v>
      </c>
      <c r="R12676" s="36">
        <v>14</v>
      </c>
      <c r="S12676" s="39">
        <f t="shared" si="443"/>
        <v>86</v>
      </c>
      <c r="T12676" s="34" t="s">
        <v>51</v>
      </c>
      <c r="U12676" s="12">
        <f>(((alpha*(speed^3))+(beta*(speed^2))+(ceta*speed))+delta)</f>
        <v>290.44764951296872</v>
      </c>
      <c r="V12676" s="8">
        <f t="shared" si="444"/>
        <v>86</v>
      </c>
    </row>
    <row r="12677" spans="1:28">
      <c r="A12677" s="34" t="s">
        <v>20</v>
      </c>
      <c r="B12677" s="34" t="s">
        <v>78</v>
      </c>
      <c r="C12677" s="5" t="s">
        <v>212</v>
      </c>
      <c r="D12677" s="35" t="s">
        <v>90</v>
      </c>
      <c r="E12677" s="36" t="s">
        <v>15</v>
      </c>
      <c r="F12677" s="37">
        <v>0</v>
      </c>
      <c r="G12677" s="38">
        <v>0.04</v>
      </c>
      <c r="H12677" s="34">
        <v>0.99348145000600852</v>
      </c>
      <c r="I12677" s="35">
        <v>-5.4198756503415657E-2</v>
      </c>
      <c r="J12677" s="35">
        <v>3.1483207964473833E-2</v>
      </c>
      <c r="K12677" s="35">
        <v>1.4696595479573837</v>
      </c>
      <c r="L12677" s="35">
        <v>0</v>
      </c>
      <c r="M12677" s="35">
        <v>0</v>
      </c>
      <c r="N12677" s="35">
        <v>0</v>
      </c>
      <c r="O12677" s="35">
        <v>0</v>
      </c>
      <c r="P12677" s="36">
        <v>11</v>
      </c>
      <c r="Q12677" s="37">
        <v>86</v>
      </c>
      <c r="R12677" s="36">
        <v>2</v>
      </c>
      <c r="S12677" s="39">
        <f t="shared" si="443"/>
        <v>86</v>
      </c>
      <c r="T12677" s="34" t="s">
        <v>31</v>
      </c>
      <c r="U12677" s="12">
        <f>((alpha+(beta*speed))^((-1)/ceta))</f>
        <v>0.51479795762412284</v>
      </c>
      <c r="V12677" s="8">
        <f t="shared" si="444"/>
        <v>86</v>
      </c>
    </row>
    <row r="12678" spans="1:28">
      <c r="A12678" s="34" t="s">
        <v>20</v>
      </c>
      <c r="B12678" s="34" t="s">
        <v>78</v>
      </c>
      <c r="C12678" s="5" t="s">
        <v>212</v>
      </c>
      <c r="D12678" s="35" t="s">
        <v>90</v>
      </c>
      <c r="E12678" s="36" t="s">
        <v>16</v>
      </c>
      <c r="F12678" s="37">
        <v>0</v>
      </c>
      <c r="G12678" s="38">
        <v>0.04</v>
      </c>
      <c r="H12678" s="34">
        <v>0.99109819508039709</v>
      </c>
      <c r="I12678" s="35">
        <v>-4.3644984005339227</v>
      </c>
      <c r="J12678" s="35">
        <v>31.539591310131154</v>
      </c>
      <c r="K12678" s="35">
        <v>0.61016191664411057</v>
      </c>
      <c r="L12678" s="35">
        <v>0</v>
      </c>
      <c r="M12678" s="35">
        <v>0</v>
      </c>
      <c r="N12678" s="35">
        <v>0</v>
      </c>
      <c r="O12678" s="35">
        <v>0</v>
      </c>
      <c r="P12678" s="36">
        <v>11</v>
      </c>
      <c r="Q12678" s="37">
        <v>86</v>
      </c>
      <c r="R12678" s="36">
        <v>13</v>
      </c>
      <c r="S12678" s="39">
        <f t="shared" si="443"/>
        <v>86</v>
      </c>
      <c r="T12678" s="34" t="s">
        <v>50</v>
      </c>
      <c r="U12678" s="12">
        <f>EXP((alpha+(beta/speed))+(ceta*LN(speed)))</f>
        <v>0.27806903104220554</v>
      </c>
      <c r="V12678" s="8">
        <f t="shared" si="444"/>
        <v>86</v>
      </c>
    </row>
    <row r="12679" spans="1:28">
      <c r="A12679" s="34" t="s">
        <v>20</v>
      </c>
      <c r="B12679" s="34" t="s">
        <v>78</v>
      </c>
      <c r="C12679" s="5" t="s">
        <v>212</v>
      </c>
      <c r="D12679" s="35" t="s">
        <v>90</v>
      </c>
      <c r="E12679" s="36" t="s">
        <v>14</v>
      </c>
      <c r="F12679" s="37">
        <v>0</v>
      </c>
      <c r="G12679" s="38">
        <v>0.04</v>
      </c>
      <c r="H12679" s="34">
        <v>0.96334427765758068</v>
      </c>
      <c r="I12679" s="35">
        <v>0.33840951740865488</v>
      </c>
      <c r="J12679" s="35">
        <v>1.0162440023815029</v>
      </c>
      <c r="K12679" s="35">
        <v>-0.88955064513754278</v>
      </c>
      <c r="L12679" s="35">
        <v>0</v>
      </c>
      <c r="M12679" s="35">
        <v>0</v>
      </c>
      <c r="N12679" s="35">
        <v>0</v>
      </c>
      <c r="O12679" s="35">
        <v>0</v>
      </c>
      <c r="P12679" s="36">
        <v>11</v>
      </c>
      <c r="Q12679" s="37">
        <v>86</v>
      </c>
      <c r="R12679" s="36">
        <v>0</v>
      </c>
      <c r="S12679" s="39">
        <f t="shared" si="443"/>
        <v>86</v>
      </c>
      <c r="T12679" s="34" t="s">
        <v>29</v>
      </c>
      <c r="U12679" s="12">
        <f>((alpha*(beta^speed))*(speed^ceta))</f>
        <v>2.5729766047259E-2</v>
      </c>
      <c r="V12679" s="8">
        <f t="shared" si="444"/>
        <v>86</v>
      </c>
    </row>
    <row r="12680" spans="1:28">
      <c r="A12680" s="34" t="s">
        <v>20</v>
      </c>
      <c r="B12680" s="34" t="s">
        <v>78</v>
      </c>
      <c r="C12680" s="5" t="s">
        <v>212</v>
      </c>
      <c r="D12680" s="35" t="s">
        <v>90</v>
      </c>
      <c r="E12680" s="36" t="s">
        <v>18</v>
      </c>
      <c r="F12680" s="37">
        <v>0</v>
      </c>
      <c r="G12680" s="38">
        <v>0.04</v>
      </c>
      <c r="H12680" s="34">
        <v>0.98497983713505899</v>
      </c>
      <c r="I12680" s="35">
        <v>1.8930519452915229E-2</v>
      </c>
      <c r="J12680" s="35">
        <v>0.99658475947088687</v>
      </c>
      <c r="K12680" s="35">
        <v>-0.35724731533720239</v>
      </c>
      <c r="L12680" s="35">
        <v>0</v>
      </c>
      <c r="M12680" s="35">
        <v>0</v>
      </c>
      <c r="N12680" s="35">
        <v>0</v>
      </c>
      <c r="O12680" s="35">
        <v>0</v>
      </c>
      <c r="P12680" s="36">
        <v>11</v>
      </c>
      <c r="Q12680" s="37">
        <v>86</v>
      </c>
      <c r="R12680" s="36">
        <v>0</v>
      </c>
      <c r="S12680" s="39">
        <f t="shared" si="443"/>
        <v>86</v>
      </c>
      <c r="T12680" s="34" t="s">
        <v>29</v>
      </c>
      <c r="U12680" s="12">
        <f>((alpha*(beta^speed))*(speed^ceta))</f>
        <v>2.8727174133122324E-3</v>
      </c>
      <c r="V12680" s="8">
        <f t="shared" si="444"/>
        <v>86</v>
      </c>
      <c r="AB12680" s="41"/>
    </row>
    <row r="12681" spans="1:28">
      <c r="A12681" s="34" t="s">
        <v>20</v>
      </c>
      <c r="B12681" s="34" t="s">
        <v>78</v>
      </c>
      <c r="C12681" s="5" t="s">
        <v>212</v>
      </c>
      <c r="D12681" s="35" t="s">
        <v>90</v>
      </c>
      <c r="E12681" s="36" t="s">
        <v>17</v>
      </c>
      <c r="F12681" s="37">
        <v>0</v>
      </c>
      <c r="G12681" s="38">
        <v>0.04</v>
      </c>
      <c r="H12681" s="34">
        <v>0.95827692051580238</v>
      </c>
      <c r="I12681" s="35">
        <v>100.99915698429531</v>
      </c>
      <c r="J12681" s="35">
        <v>0.20635126411390159</v>
      </c>
      <c r="K12681" s="35">
        <v>1866.573366945257</v>
      </c>
      <c r="L12681" s="35">
        <v>-0.80136841079508836</v>
      </c>
      <c r="M12681" s="35">
        <v>0</v>
      </c>
      <c r="N12681" s="35">
        <v>0</v>
      </c>
      <c r="O12681" s="35">
        <v>0</v>
      </c>
      <c r="P12681" s="36">
        <v>11</v>
      </c>
      <c r="Q12681" s="37">
        <v>86</v>
      </c>
      <c r="R12681" s="36">
        <v>1</v>
      </c>
      <c r="S12681" s="39">
        <f t="shared" si="443"/>
        <v>86</v>
      </c>
      <c r="T12681" s="34" t="s">
        <v>30</v>
      </c>
      <c r="U12681" s="12">
        <f>((alpha*(speed^beta))+(ceta*(speed^delta)))</f>
        <v>305.80086757376932</v>
      </c>
      <c r="V12681" s="8">
        <f t="shared" si="444"/>
        <v>86</v>
      </c>
    </row>
    <row r="12682" spans="1:28">
      <c r="A12682" s="34" t="s">
        <v>20</v>
      </c>
      <c r="B12682" s="34" t="s">
        <v>78</v>
      </c>
      <c r="C12682" s="5" t="s">
        <v>212</v>
      </c>
      <c r="D12682" s="35" t="s">
        <v>90</v>
      </c>
      <c r="E12682" s="36" t="s">
        <v>15</v>
      </c>
      <c r="F12682" s="37">
        <v>50</v>
      </c>
      <c r="G12682" s="38">
        <v>0.04</v>
      </c>
      <c r="H12682" s="34">
        <v>0.99512859232654716</v>
      </c>
      <c r="I12682" s="35">
        <v>756.30173749957885</v>
      </c>
      <c r="J12682" s="35">
        <v>-3.3264089074455381</v>
      </c>
      <c r="K12682" s="35">
        <v>10.046806933895047</v>
      </c>
      <c r="L12682" s="35">
        <v>-0.61342131153406332</v>
      </c>
      <c r="M12682" s="35">
        <v>0</v>
      </c>
      <c r="N12682" s="35">
        <v>0</v>
      </c>
      <c r="O12682" s="35">
        <v>0</v>
      </c>
      <c r="P12682" s="36">
        <v>11</v>
      </c>
      <c r="Q12682" s="37">
        <v>86</v>
      </c>
      <c r="R12682" s="36">
        <v>1</v>
      </c>
      <c r="S12682" s="39">
        <f t="shared" si="443"/>
        <v>86</v>
      </c>
      <c r="T12682" s="34" t="s">
        <v>30</v>
      </c>
      <c r="U12682" s="12">
        <f>((alpha*(speed^beta))+(ceta*(speed^delta)))</f>
        <v>0.65395824368304156</v>
      </c>
      <c r="V12682" s="8">
        <f t="shared" si="444"/>
        <v>86</v>
      </c>
    </row>
    <row r="12683" spans="1:28">
      <c r="A12683" s="34" t="s">
        <v>20</v>
      </c>
      <c r="B12683" s="34" t="s">
        <v>78</v>
      </c>
      <c r="C12683" s="5" t="s">
        <v>212</v>
      </c>
      <c r="D12683" s="35" t="s">
        <v>90</v>
      </c>
      <c r="E12683" s="36" t="s">
        <v>16</v>
      </c>
      <c r="F12683" s="37">
        <v>50</v>
      </c>
      <c r="G12683" s="38">
        <v>0.04</v>
      </c>
      <c r="H12683" s="34">
        <v>0.9648120999581774</v>
      </c>
      <c r="I12683" s="35">
        <v>-2.3263071192407168</v>
      </c>
      <c r="J12683" s="35">
        <v>13.79044007103367</v>
      </c>
      <c r="K12683" s="35">
        <v>0.24502361697100408</v>
      </c>
      <c r="L12683" s="35">
        <v>0</v>
      </c>
      <c r="M12683" s="35">
        <v>0</v>
      </c>
      <c r="N12683" s="35">
        <v>0</v>
      </c>
      <c r="O12683" s="35">
        <v>0</v>
      </c>
      <c r="P12683" s="36">
        <v>11</v>
      </c>
      <c r="Q12683" s="37">
        <v>86</v>
      </c>
      <c r="R12683" s="36">
        <v>13</v>
      </c>
      <c r="S12683" s="39">
        <f t="shared" si="443"/>
        <v>86</v>
      </c>
      <c r="T12683" s="34" t="s">
        <v>50</v>
      </c>
      <c r="U12683" s="12">
        <f>EXP((alpha+(beta/speed))+(ceta*LN(speed)))</f>
        <v>0.34145721983912369</v>
      </c>
      <c r="V12683" s="8">
        <f t="shared" si="444"/>
        <v>86</v>
      </c>
    </row>
    <row r="12684" spans="1:28">
      <c r="A12684" s="34" t="s">
        <v>20</v>
      </c>
      <c r="B12684" s="34" t="s">
        <v>78</v>
      </c>
      <c r="C12684" s="5" t="s">
        <v>212</v>
      </c>
      <c r="D12684" s="35" t="s">
        <v>90</v>
      </c>
      <c r="E12684" s="36" t="s">
        <v>14</v>
      </c>
      <c r="F12684" s="37">
        <v>50</v>
      </c>
      <c r="G12684" s="38">
        <v>0.04</v>
      </c>
      <c r="H12684" s="34">
        <v>0.97208981612073553</v>
      </c>
      <c r="I12684" s="35">
        <v>0.28723394916186562</v>
      </c>
      <c r="J12684" s="35">
        <v>1.0137481505414021</v>
      </c>
      <c r="K12684" s="35">
        <v>-0.77758205085169174</v>
      </c>
      <c r="L12684" s="35">
        <v>0</v>
      </c>
      <c r="M12684" s="35">
        <v>0</v>
      </c>
      <c r="N12684" s="35">
        <v>0</v>
      </c>
      <c r="O12684" s="35">
        <v>0</v>
      </c>
      <c r="P12684" s="36">
        <v>11</v>
      </c>
      <c r="Q12684" s="37">
        <v>86</v>
      </c>
      <c r="R12684" s="36">
        <v>0</v>
      </c>
      <c r="S12684" s="39">
        <f t="shared" si="443"/>
        <v>86</v>
      </c>
      <c r="T12684" s="34" t="s">
        <v>29</v>
      </c>
      <c r="U12684" s="12">
        <f>((alpha*(beta^speed))*(speed^ceta))</f>
        <v>2.9106563831800346E-2</v>
      </c>
      <c r="V12684" s="8">
        <f t="shared" si="444"/>
        <v>86</v>
      </c>
      <c r="AB12684" s="41"/>
    </row>
    <row r="12685" spans="1:28">
      <c r="A12685" s="34" t="s">
        <v>20</v>
      </c>
      <c r="B12685" s="34" t="s">
        <v>78</v>
      </c>
      <c r="C12685" s="5" t="s">
        <v>212</v>
      </c>
      <c r="D12685" s="35" t="s">
        <v>90</v>
      </c>
      <c r="E12685" s="36" t="s">
        <v>18</v>
      </c>
      <c r="F12685" s="37">
        <v>50</v>
      </c>
      <c r="G12685" s="38">
        <v>0.04</v>
      </c>
      <c r="H12685" s="34">
        <v>0.98304699509236082</v>
      </c>
      <c r="I12685" s="35">
        <v>2.19032174158783E-2</v>
      </c>
      <c r="J12685" s="35">
        <v>0.99314436500715353</v>
      </c>
      <c r="K12685" s="35">
        <v>-0.32263306667514691</v>
      </c>
      <c r="L12685" s="35">
        <v>0</v>
      </c>
      <c r="M12685" s="35">
        <v>0</v>
      </c>
      <c r="N12685" s="35">
        <v>0</v>
      </c>
      <c r="O12685" s="35">
        <v>0</v>
      </c>
      <c r="P12685" s="36">
        <v>11</v>
      </c>
      <c r="Q12685" s="37">
        <v>86</v>
      </c>
      <c r="R12685" s="36">
        <v>0</v>
      </c>
      <c r="S12685" s="39">
        <f t="shared" si="443"/>
        <v>86</v>
      </c>
      <c r="T12685" s="34" t="s">
        <v>29</v>
      </c>
      <c r="U12685" s="12">
        <f>((alpha*(beta^speed))*(speed^ceta))</f>
        <v>2.8803128865792422E-3</v>
      </c>
      <c r="V12685" s="8">
        <f t="shared" si="444"/>
        <v>86</v>
      </c>
      <c r="AB12685" s="41"/>
    </row>
    <row r="12686" spans="1:28">
      <c r="A12686" s="34" t="s">
        <v>20</v>
      </c>
      <c r="B12686" s="34" t="s">
        <v>78</v>
      </c>
      <c r="C12686" s="5" t="s">
        <v>212</v>
      </c>
      <c r="D12686" s="35" t="s">
        <v>90</v>
      </c>
      <c r="E12686" s="36" t="s">
        <v>17</v>
      </c>
      <c r="F12686" s="37">
        <v>50</v>
      </c>
      <c r="G12686" s="38">
        <v>0.04</v>
      </c>
      <c r="H12686" s="34">
        <v>0.9479622384335793</v>
      </c>
      <c r="I12686" s="35">
        <v>84.720889492802286</v>
      </c>
      <c r="J12686" s="35">
        <v>0.25819045535730895</v>
      </c>
      <c r="K12686" s="35">
        <v>1397.8936021419231</v>
      </c>
      <c r="L12686" s="35">
        <v>-0.57452952957683734</v>
      </c>
      <c r="M12686" s="35">
        <v>0</v>
      </c>
      <c r="N12686" s="35">
        <v>0</v>
      </c>
      <c r="O12686" s="35">
        <v>0</v>
      </c>
      <c r="P12686" s="36">
        <v>11</v>
      </c>
      <c r="Q12686" s="37">
        <v>86</v>
      </c>
      <c r="R12686" s="36">
        <v>1</v>
      </c>
      <c r="S12686" s="39">
        <f t="shared" si="443"/>
        <v>86</v>
      </c>
      <c r="T12686" s="34" t="s">
        <v>30</v>
      </c>
      <c r="U12686" s="12">
        <f>((alpha*(speed^beta))+(ceta*(speed^delta)))</f>
        <v>375.73888773109275</v>
      </c>
      <c r="V12686" s="8">
        <f t="shared" si="444"/>
        <v>86</v>
      </c>
    </row>
    <row r="12687" spans="1:28">
      <c r="A12687" s="34" t="s">
        <v>20</v>
      </c>
      <c r="B12687" s="34" t="s">
        <v>78</v>
      </c>
      <c r="C12687" s="5" t="s">
        <v>212</v>
      </c>
      <c r="D12687" s="35" t="s">
        <v>90</v>
      </c>
      <c r="E12687" s="36" t="s">
        <v>15</v>
      </c>
      <c r="F12687" s="37">
        <v>100</v>
      </c>
      <c r="G12687" s="38">
        <v>0.04</v>
      </c>
      <c r="H12687" s="34">
        <v>0.99178659001123748</v>
      </c>
      <c r="I12687" s="35">
        <v>9.115270757782028</v>
      </c>
      <c r="J12687" s="35">
        <v>-0.55181943209089712</v>
      </c>
      <c r="K12687" s="35">
        <v>181.21475193977449</v>
      </c>
      <c r="L12687" s="35">
        <v>-2.5306452162956043</v>
      </c>
      <c r="M12687" s="35">
        <v>0</v>
      </c>
      <c r="N12687" s="35">
        <v>0</v>
      </c>
      <c r="O12687" s="35">
        <v>0</v>
      </c>
      <c r="P12687" s="36">
        <v>11</v>
      </c>
      <c r="Q12687" s="37">
        <v>83</v>
      </c>
      <c r="R12687" s="36">
        <v>1</v>
      </c>
      <c r="S12687" s="39">
        <f t="shared" si="443"/>
        <v>83</v>
      </c>
      <c r="T12687" s="34" t="s">
        <v>30</v>
      </c>
      <c r="U12687" s="12">
        <f>((alpha*(speed^beta))+(ceta*(speed^delta)))</f>
        <v>0.79828695397950844</v>
      </c>
      <c r="V12687" s="8">
        <f t="shared" si="444"/>
        <v>83</v>
      </c>
    </row>
    <row r="12688" spans="1:28">
      <c r="A12688" s="34" t="s">
        <v>20</v>
      </c>
      <c r="B12688" s="34" t="s">
        <v>78</v>
      </c>
      <c r="C12688" s="5" t="s">
        <v>212</v>
      </c>
      <c r="D12688" s="35" t="s">
        <v>90</v>
      </c>
      <c r="E12688" s="36" t="s">
        <v>16</v>
      </c>
      <c r="F12688" s="37">
        <v>100</v>
      </c>
      <c r="G12688" s="38">
        <v>0.04</v>
      </c>
      <c r="H12688" s="34">
        <v>0.83611509297422237</v>
      </c>
      <c r="I12688" s="35">
        <v>3.3789017738521796</v>
      </c>
      <c r="J12688" s="35">
        <v>1.021129692179173</v>
      </c>
      <c r="K12688" s="35">
        <v>-0.79804425682155034</v>
      </c>
      <c r="L12688" s="35">
        <v>0</v>
      </c>
      <c r="M12688" s="35">
        <v>0</v>
      </c>
      <c r="N12688" s="35">
        <v>0</v>
      </c>
      <c r="O12688" s="35">
        <v>0</v>
      </c>
      <c r="P12688" s="36">
        <v>11</v>
      </c>
      <c r="Q12688" s="37">
        <v>83</v>
      </c>
      <c r="R12688" s="36">
        <v>0</v>
      </c>
      <c r="S12688" s="39">
        <f t="shared" si="443"/>
        <v>83</v>
      </c>
      <c r="T12688" s="34" t="s">
        <v>29</v>
      </c>
      <c r="U12688" s="12">
        <f>((alpha*(beta^speed))*(speed^ceta))</f>
        <v>0.5636135250372879</v>
      </c>
      <c r="V12688" s="8">
        <f t="shared" si="444"/>
        <v>83</v>
      </c>
    </row>
    <row r="12689" spans="1:28">
      <c r="A12689" s="34" t="s">
        <v>20</v>
      </c>
      <c r="B12689" s="34" t="s">
        <v>78</v>
      </c>
      <c r="C12689" s="5" t="s">
        <v>212</v>
      </c>
      <c r="D12689" s="35" t="s">
        <v>90</v>
      </c>
      <c r="E12689" s="36" t="s">
        <v>14</v>
      </c>
      <c r="F12689" s="37">
        <v>100</v>
      </c>
      <c r="G12689" s="38">
        <v>0.04</v>
      </c>
      <c r="H12689" s="34">
        <v>0.98234172330606151</v>
      </c>
      <c r="I12689" s="35">
        <v>0.23982587563466018</v>
      </c>
      <c r="J12689" s="35">
        <v>1.0105132970723008</v>
      </c>
      <c r="K12689" s="35">
        <v>-0.6549046663150504</v>
      </c>
      <c r="L12689" s="35">
        <v>0</v>
      </c>
      <c r="M12689" s="35">
        <v>0</v>
      </c>
      <c r="N12689" s="35">
        <v>0</v>
      </c>
      <c r="O12689" s="35">
        <v>0</v>
      </c>
      <c r="P12689" s="36">
        <v>11</v>
      </c>
      <c r="Q12689" s="37">
        <v>83</v>
      </c>
      <c r="R12689" s="36">
        <v>0</v>
      </c>
      <c r="S12689" s="39">
        <f t="shared" si="443"/>
        <v>83</v>
      </c>
      <c r="T12689" s="34" t="s">
        <v>29</v>
      </c>
      <c r="U12689" s="12">
        <f>((alpha*(beta^speed))*(speed^ceta))</f>
        <v>3.1627986976172293E-2</v>
      </c>
      <c r="V12689" s="8">
        <f t="shared" si="444"/>
        <v>83</v>
      </c>
      <c r="AB12689" s="41"/>
    </row>
    <row r="12690" spans="1:28">
      <c r="A12690" s="34" t="s">
        <v>20</v>
      </c>
      <c r="B12690" s="34" t="s">
        <v>78</v>
      </c>
      <c r="C12690" s="5" t="s">
        <v>212</v>
      </c>
      <c r="D12690" s="35" t="s">
        <v>90</v>
      </c>
      <c r="E12690" s="36" t="s">
        <v>18</v>
      </c>
      <c r="F12690" s="37">
        <v>100</v>
      </c>
      <c r="G12690" s="38">
        <v>0.04</v>
      </c>
      <c r="H12690" s="34">
        <v>0.9804781967072993</v>
      </c>
      <c r="I12690" s="35">
        <v>2.7764843851242706E-2</v>
      </c>
      <c r="J12690" s="35">
        <v>0.98996761792100385</v>
      </c>
      <c r="K12690" s="35">
        <v>-0.33965143962798994</v>
      </c>
      <c r="L12690" s="35">
        <v>0</v>
      </c>
      <c r="M12690" s="35">
        <v>0</v>
      </c>
      <c r="N12690" s="35">
        <v>0</v>
      </c>
      <c r="O12690" s="35">
        <v>0</v>
      </c>
      <c r="P12690" s="36">
        <v>11</v>
      </c>
      <c r="Q12690" s="37">
        <v>83</v>
      </c>
      <c r="R12690" s="36">
        <v>0</v>
      </c>
      <c r="S12690" s="39">
        <f t="shared" si="443"/>
        <v>83</v>
      </c>
      <c r="T12690" s="34" t="s">
        <v>29</v>
      </c>
      <c r="U12690" s="12">
        <f>((alpha*(beta^speed))*(speed^ceta))</f>
        <v>2.6805238863499407E-3</v>
      </c>
      <c r="V12690" s="8">
        <f t="shared" si="444"/>
        <v>83</v>
      </c>
      <c r="AB12690" s="41"/>
    </row>
    <row r="12691" spans="1:28">
      <c r="A12691" s="34" t="s">
        <v>20</v>
      </c>
      <c r="B12691" s="34" t="s">
        <v>78</v>
      </c>
      <c r="C12691" s="5" t="s">
        <v>212</v>
      </c>
      <c r="D12691" s="35" t="s">
        <v>90</v>
      </c>
      <c r="E12691" s="36" t="s">
        <v>17</v>
      </c>
      <c r="F12691" s="37">
        <v>100</v>
      </c>
      <c r="G12691" s="38">
        <v>0.04</v>
      </c>
      <c r="H12691" s="34">
        <v>0.94452286474683289</v>
      </c>
      <c r="I12691" s="35">
        <v>6.1775786183153585</v>
      </c>
      <c r="J12691" s="35">
        <v>2.9799050411432795</v>
      </c>
      <c r="K12691" s="35">
        <v>-3.1273729608569729E-2</v>
      </c>
      <c r="L12691" s="35">
        <v>0</v>
      </c>
      <c r="M12691" s="35">
        <v>0</v>
      </c>
      <c r="N12691" s="35">
        <v>0</v>
      </c>
      <c r="O12691" s="35">
        <v>0</v>
      </c>
      <c r="P12691" s="36">
        <v>11</v>
      </c>
      <c r="Q12691" s="37">
        <v>83</v>
      </c>
      <c r="R12691" s="36">
        <v>13</v>
      </c>
      <c r="S12691" s="39">
        <f t="shared" si="443"/>
        <v>83</v>
      </c>
      <c r="T12691" s="34" t="s">
        <v>50</v>
      </c>
      <c r="U12691" s="12">
        <f>EXP((alpha+(beta/speed))+(ceta*LN(speed)))</f>
        <v>434.97452333995437</v>
      </c>
      <c r="V12691" s="8">
        <f t="shared" si="444"/>
        <v>83</v>
      </c>
    </row>
    <row r="12692" spans="1:28">
      <c r="A12692" s="34" t="s">
        <v>20</v>
      </c>
      <c r="B12692" s="34" t="s">
        <v>78</v>
      </c>
      <c r="C12692" s="5" t="s">
        <v>212</v>
      </c>
      <c r="D12692" s="35" t="s">
        <v>90</v>
      </c>
      <c r="E12692" s="36" t="s">
        <v>15</v>
      </c>
      <c r="F12692" s="37">
        <v>0</v>
      </c>
      <c r="G12692" s="38">
        <v>0.06</v>
      </c>
      <c r="H12692" s="34">
        <v>0.99457565880612586</v>
      </c>
      <c r="I12692" s="35">
        <v>1.9117017732544861</v>
      </c>
      <c r="J12692" s="35">
        <v>2.938037988339985</v>
      </c>
      <c r="K12692" s="35">
        <v>-0.52326599978643051</v>
      </c>
      <c r="L12692" s="35">
        <v>0</v>
      </c>
      <c r="M12692" s="35">
        <v>0</v>
      </c>
      <c r="N12692" s="35">
        <v>0</v>
      </c>
      <c r="O12692" s="35">
        <v>0</v>
      </c>
      <c r="P12692" s="36">
        <v>11</v>
      </c>
      <c r="Q12692" s="37">
        <v>86</v>
      </c>
      <c r="R12692" s="36">
        <v>13</v>
      </c>
      <c r="S12692" s="39">
        <f t="shared" si="443"/>
        <v>86</v>
      </c>
      <c r="T12692" s="34" t="s">
        <v>50</v>
      </c>
      <c r="U12692" s="12">
        <f>EXP((alpha+(beta/speed))+(ceta*LN(speed)))</f>
        <v>0.68048909248737421</v>
      </c>
      <c r="V12692" s="8">
        <f t="shared" si="444"/>
        <v>86</v>
      </c>
    </row>
    <row r="12693" spans="1:28">
      <c r="A12693" s="34" t="s">
        <v>20</v>
      </c>
      <c r="B12693" s="34" t="s">
        <v>78</v>
      </c>
      <c r="C12693" s="5" t="s">
        <v>212</v>
      </c>
      <c r="D12693" s="35" t="s">
        <v>90</v>
      </c>
      <c r="E12693" s="36" t="s">
        <v>16</v>
      </c>
      <c r="F12693" s="37">
        <v>0</v>
      </c>
      <c r="G12693" s="38">
        <v>0.06</v>
      </c>
      <c r="H12693" s="34">
        <v>0.96070046925962238</v>
      </c>
      <c r="I12693" s="35">
        <v>7.0895987791733885</v>
      </c>
      <c r="J12693" s="35">
        <v>-1.1244485572787479</v>
      </c>
      <c r="K12693" s="35">
        <v>4.1789917424826288E-2</v>
      </c>
      <c r="L12693" s="35">
        <v>0.46042092820412217</v>
      </c>
      <c r="M12693" s="35">
        <v>0</v>
      </c>
      <c r="N12693" s="35">
        <v>0</v>
      </c>
      <c r="O12693" s="35">
        <v>0</v>
      </c>
      <c r="P12693" s="36">
        <v>11</v>
      </c>
      <c r="Q12693" s="37">
        <v>86</v>
      </c>
      <c r="R12693" s="36">
        <v>1</v>
      </c>
      <c r="S12693" s="39">
        <f t="shared" si="443"/>
        <v>86</v>
      </c>
      <c r="T12693" s="34" t="s">
        <v>30</v>
      </c>
      <c r="U12693" s="12">
        <f>((alpha*(speed^beta))+(ceta*(speed^delta)))</f>
        <v>0.37226030984066655</v>
      </c>
      <c r="V12693" s="8">
        <f t="shared" si="444"/>
        <v>86</v>
      </c>
    </row>
    <row r="12694" spans="1:28">
      <c r="A12694" s="34" t="s">
        <v>20</v>
      </c>
      <c r="B12694" s="34" t="s">
        <v>78</v>
      </c>
      <c r="C12694" s="5" t="s">
        <v>212</v>
      </c>
      <c r="D12694" s="35" t="s">
        <v>90</v>
      </c>
      <c r="E12694" s="36" t="s">
        <v>14</v>
      </c>
      <c r="F12694" s="37">
        <v>0</v>
      </c>
      <c r="G12694" s="38">
        <v>0.06</v>
      </c>
      <c r="H12694" s="34">
        <v>0.97534150783424478</v>
      </c>
      <c r="I12694" s="35">
        <v>0.27267016654344184</v>
      </c>
      <c r="J12694" s="35">
        <v>1.0136644914578894</v>
      </c>
      <c r="K12694" s="35">
        <v>-0.75848446691451354</v>
      </c>
      <c r="L12694" s="35">
        <v>0</v>
      </c>
      <c r="M12694" s="35">
        <v>0</v>
      </c>
      <c r="N12694" s="35">
        <v>0</v>
      </c>
      <c r="O12694" s="35">
        <v>0</v>
      </c>
      <c r="P12694" s="36">
        <v>11</v>
      </c>
      <c r="Q12694" s="37">
        <v>86</v>
      </c>
      <c r="R12694" s="36">
        <v>0</v>
      </c>
      <c r="S12694" s="39">
        <f t="shared" si="443"/>
        <v>86</v>
      </c>
      <c r="T12694" s="34" t="s">
        <v>29</v>
      </c>
      <c r="U12694" s="12">
        <f>((alpha*(beta^speed))*(speed^ceta))</f>
        <v>2.9871338003232818E-2</v>
      </c>
      <c r="V12694" s="8">
        <f t="shared" si="444"/>
        <v>86</v>
      </c>
      <c r="AB12694" s="41"/>
    </row>
    <row r="12695" spans="1:28">
      <c r="A12695" s="34" t="s">
        <v>20</v>
      </c>
      <c r="B12695" s="34" t="s">
        <v>78</v>
      </c>
      <c r="C12695" s="5" t="s">
        <v>212</v>
      </c>
      <c r="D12695" s="35" t="s">
        <v>90</v>
      </c>
      <c r="E12695" s="36" t="s">
        <v>18</v>
      </c>
      <c r="F12695" s="37">
        <v>0</v>
      </c>
      <c r="G12695" s="38">
        <v>0.06</v>
      </c>
      <c r="H12695" s="34">
        <v>0.97806924331773104</v>
      </c>
      <c r="I12695" s="35">
        <v>1.8602878075679587E-2</v>
      </c>
      <c r="J12695" s="35">
        <v>0.99199149359740402</v>
      </c>
      <c r="K12695" s="35">
        <v>-0.25547909582255512</v>
      </c>
      <c r="L12695" s="35">
        <v>0</v>
      </c>
      <c r="M12695" s="35">
        <v>0</v>
      </c>
      <c r="N12695" s="35">
        <v>0</v>
      </c>
      <c r="O12695" s="35">
        <v>0</v>
      </c>
      <c r="P12695" s="36">
        <v>11</v>
      </c>
      <c r="Q12695" s="37">
        <v>86</v>
      </c>
      <c r="R12695" s="36">
        <v>0</v>
      </c>
      <c r="S12695" s="39">
        <f t="shared" si="443"/>
        <v>86</v>
      </c>
      <c r="T12695" s="34" t="s">
        <v>29</v>
      </c>
      <c r="U12695" s="12">
        <f>((alpha*(beta^speed))*(speed^ceta))</f>
        <v>2.9856559305195111E-3</v>
      </c>
      <c r="V12695" s="8">
        <f t="shared" si="444"/>
        <v>86</v>
      </c>
      <c r="AB12695" s="41"/>
    </row>
    <row r="12696" spans="1:28">
      <c r="A12696" s="34" t="s">
        <v>20</v>
      </c>
      <c r="B12696" s="34" t="s">
        <v>78</v>
      </c>
      <c r="C12696" s="5" t="s">
        <v>212</v>
      </c>
      <c r="D12696" s="35" t="s">
        <v>90</v>
      </c>
      <c r="E12696" s="36" t="s">
        <v>17</v>
      </c>
      <c r="F12696" s="37">
        <v>0</v>
      </c>
      <c r="G12696" s="38">
        <v>0.06</v>
      </c>
      <c r="H12696" s="34">
        <v>0.97068349683462762</v>
      </c>
      <c r="I12696" s="35">
        <v>1574.7810811313586</v>
      </c>
      <c r="J12696" s="35">
        <v>-0.65608902518959444</v>
      </c>
      <c r="K12696" s="35">
        <v>104.41116144630728</v>
      </c>
      <c r="L12696" s="35">
        <v>0.24057368753431774</v>
      </c>
      <c r="M12696" s="35">
        <v>0</v>
      </c>
      <c r="N12696" s="35">
        <v>0</v>
      </c>
      <c r="O12696" s="35">
        <v>0</v>
      </c>
      <c r="P12696" s="36">
        <v>11</v>
      </c>
      <c r="Q12696" s="37">
        <v>86</v>
      </c>
      <c r="R12696" s="36">
        <v>1</v>
      </c>
      <c r="S12696" s="39">
        <f t="shared" si="443"/>
        <v>86</v>
      </c>
      <c r="T12696" s="34" t="s">
        <v>30</v>
      </c>
      <c r="U12696" s="12">
        <f>((alpha*(speed^beta))+(ceta*(speed^delta)))</f>
        <v>389.61126189194931</v>
      </c>
      <c r="V12696" s="8">
        <f t="shared" si="444"/>
        <v>86</v>
      </c>
    </row>
    <row r="12697" spans="1:28">
      <c r="A12697" s="34" t="s">
        <v>20</v>
      </c>
      <c r="B12697" s="34" t="s">
        <v>78</v>
      </c>
      <c r="C12697" s="5" t="s">
        <v>212</v>
      </c>
      <c r="D12697" s="35" t="s">
        <v>90</v>
      </c>
      <c r="E12697" s="36" t="s">
        <v>15</v>
      </c>
      <c r="F12697" s="37">
        <v>50</v>
      </c>
      <c r="G12697" s="38">
        <v>0.06</v>
      </c>
      <c r="H12697" s="34">
        <v>0.99090737270811302</v>
      </c>
      <c r="I12697" s="35">
        <v>20.658622240434116</v>
      </c>
      <c r="J12697" s="35">
        <v>1.0100620325531213</v>
      </c>
      <c r="K12697" s="35">
        <v>-0.86333620949718182</v>
      </c>
      <c r="L12697" s="35">
        <v>0</v>
      </c>
      <c r="M12697" s="35">
        <v>0</v>
      </c>
      <c r="N12697" s="35">
        <v>0</v>
      </c>
      <c r="O12697" s="35">
        <v>0</v>
      </c>
      <c r="P12697" s="36">
        <v>11</v>
      </c>
      <c r="Q12697" s="37">
        <v>78</v>
      </c>
      <c r="R12697" s="36">
        <v>0</v>
      </c>
      <c r="S12697" s="39">
        <f t="shared" si="443"/>
        <v>78</v>
      </c>
      <c r="T12697" s="34" t="s">
        <v>29</v>
      </c>
      <c r="U12697" s="12">
        <f>((alpha*(beta^speed))*(speed^ceta))</f>
        <v>1.0489027125845687</v>
      </c>
      <c r="V12697" s="8">
        <f t="shared" si="444"/>
        <v>78</v>
      </c>
    </row>
    <row r="12698" spans="1:28">
      <c r="A12698" s="34" t="s">
        <v>20</v>
      </c>
      <c r="B12698" s="34" t="s">
        <v>78</v>
      </c>
      <c r="C12698" s="5" t="s">
        <v>212</v>
      </c>
      <c r="D12698" s="35" t="s">
        <v>90</v>
      </c>
      <c r="E12698" s="36" t="s">
        <v>16</v>
      </c>
      <c r="F12698" s="37">
        <v>50</v>
      </c>
      <c r="G12698" s="38">
        <v>0.06</v>
      </c>
      <c r="H12698" s="34">
        <v>0.89475911756255544</v>
      </c>
      <c r="I12698" s="35">
        <v>4.2903868063447286</v>
      </c>
      <c r="J12698" s="35">
        <v>1.0271257604516342</v>
      </c>
      <c r="K12698" s="35">
        <v>-0.90233452256378199</v>
      </c>
      <c r="L12698" s="35">
        <v>0</v>
      </c>
      <c r="M12698" s="35">
        <v>0</v>
      </c>
      <c r="N12698" s="35">
        <v>0</v>
      </c>
      <c r="O12698" s="35">
        <v>0</v>
      </c>
      <c r="P12698" s="36">
        <v>11</v>
      </c>
      <c r="Q12698" s="37">
        <v>78</v>
      </c>
      <c r="R12698" s="36">
        <v>0</v>
      </c>
      <c r="S12698" s="39">
        <f t="shared" si="443"/>
        <v>78</v>
      </c>
      <c r="T12698" s="34" t="s">
        <v>29</v>
      </c>
      <c r="U12698" s="12">
        <f>((alpha*(beta^speed))*(speed^ceta))</f>
        <v>0.67894820896641228</v>
      </c>
      <c r="V12698" s="8">
        <f t="shared" si="444"/>
        <v>78</v>
      </c>
    </row>
    <row r="12699" spans="1:28">
      <c r="A12699" s="34" t="s">
        <v>20</v>
      </c>
      <c r="B12699" s="34" t="s">
        <v>78</v>
      </c>
      <c r="C12699" s="5" t="s">
        <v>212</v>
      </c>
      <c r="D12699" s="35" t="s">
        <v>90</v>
      </c>
      <c r="E12699" s="36" t="s">
        <v>14</v>
      </c>
      <c r="F12699" s="37">
        <v>50</v>
      </c>
      <c r="G12699" s="38">
        <v>0.06</v>
      </c>
      <c r="H12699" s="34">
        <v>0.991375298586331</v>
      </c>
      <c r="I12699" s="35">
        <v>0.29374719038911967</v>
      </c>
      <c r="J12699" s="35">
        <v>-0.79014228135091147</v>
      </c>
      <c r="K12699" s="35">
        <v>7.5098760117763069E-3</v>
      </c>
      <c r="L12699" s="35">
        <v>0.24789185371437722</v>
      </c>
      <c r="M12699" s="35">
        <v>0</v>
      </c>
      <c r="N12699" s="35">
        <v>0</v>
      </c>
      <c r="O12699" s="35">
        <v>0</v>
      </c>
      <c r="P12699" s="36">
        <v>11</v>
      </c>
      <c r="Q12699" s="37">
        <v>78</v>
      </c>
      <c r="R12699" s="36">
        <v>1</v>
      </c>
      <c r="S12699" s="39">
        <f t="shared" si="443"/>
        <v>78</v>
      </c>
      <c r="T12699" s="34" t="s">
        <v>30</v>
      </c>
      <c r="U12699" s="12">
        <f>((alpha*(speed^beta))+(ceta*(speed^delta)))</f>
        <v>3.1510161692949186E-2</v>
      </c>
      <c r="V12699" s="8">
        <f t="shared" si="444"/>
        <v>78</v>
      </c>
      <c r="AB12699" s="41"/>
    </row>
    <row r="12700" spans="1:28">
      <c r="A12700" s="34" t="s">
        <v>20</v>
      </c>
      <c r="B12700" s="34" t="s">
        <v>78</v>
      </c>
      <c r="C12700" s="5" t="s">
        <v>212</v>
      </c>
      <c r="D12700" s="35" t="s">
        <v>90</v>
      </c>
      <c r="E12700" s="36" t="s">
        <v>18</v>
      </c>
      <c r="F12700" s="37">
        <v>50</v>
      </c>
      <c r="G12700" s="38">
        <v>0.06</v>
      </c>
      <c r="H12700" s="34">
        <v>0.9835138768523477</v>
      </c>
      <c r="I12700" s="35">
        <v>2.6216435508970608E-2</v>
      </c>
      <c r="J12700" s="35">
        <v>0.98729887569510266</v>
      </c>
      <c r="K12700" s="35">
        <v>-0.28176085838938192</v>
      </c>
      <c r="L12700" s="35">
        <v>0</v>
      </c>
      <c r="M12700" s="35">
        <v>0</v>
      </c>
      <c r="N12700" s="35">
        <v>0</v>
      </c>
      <c r="O12700" s="35">
        <v>0</v>
      </c>
      <c r="P12700" s="36">
        <v>11</v>
      </c>
      <c r="Q12700" s="37">
        <v>78</v>
      </c>
      <c r="R12700" s="36">
        <v>0</v>
      </c>
      <c r="S12700" s="39">
        <f t="shared" si="443"/>
        <v>78</v>
      </c>
      <c r="T12700" s="34" t="s">
        <v>29</v>
      </c>
      <c r="U12700" s="12">
        <f>((alpha*(beta^speed))*(speed^ceta))</f>
        <v>2.83432439599323E-3</v>
      </c>
      <c r="V12700" s="8">
        <f t="shared" si="444"/>
        <v>78</v>
      </c>
      <c r="AB12700" s="41"/>
    </row>
    <row r="12701" spans="1:28">
      <c r="A12701" s="34" t="s">
        <v>20</v>
      </c>
      <c r="B12701" s="34" t="s">
        <v>78</v>
      </c>
      <c r="C12701" s="5" t="s">
        <v>212</v>
      </c>
      <c r="D12701" s="35" t="s">
        <v>90</v>
      </c>
      <c r="E12701" s="36" t="s">
        <v>17</v>
      </c>
      <c r="F12701" s="37">
        <v>50</v>
      </c>
      <c r="G12701" s="38">
        <v>0.06</v>
      </c>
      <c r="H12701" s="34">
        <v>0.97384914238118547</v>
      </c>
      <c r="I12701" s="35">
        <v>1633.0822655317384</v>
      </c>
      <c r="J12701" s="35">
        <v>-0.82388633773495101</v>
      </c>
      <c r="K12701" s="35">
        <v>338.65286910713638</v>
      </c>
      <c r="L12701" s="35">
        <v>5.7555841738671273E-2</v>
      </c>
      <c r="M12701" s="35">
        <v>0</v>
      </c>
      <c r="N12701" s="35">
        <v>0</v>
      </c>
      <c r="O12701" s="35">
        <v>0</v>
      </c>
      <c r="P12701" s="36">
        <v>11</v>
      </c>
      <c r="Q12701" s="37">
        <v>78</v>
      </c>
      <c r="R12701" s="36">
        <v>1</v>
      </c>
      <c r="S12701" s="39">
        <f t="shared" si="443"/>
        <v>78</v>
      </c>
      <c r="T12701" s="34" t="s">
        <v>30</v>
      </c>
      <c r="U12701" s="12">
        <f>((alpha*(speed^beta))+(ceta*(speed^delta)))</f>
        <v>480.26281408370397</v>
      </c>
      <c r="V12701" s="8">
        <f t="shared" si="444"/>
        <v>78</v>
      </c>
    </row>
    <row r="12702" spans="1:28">
      <c r="A12702" s="34" t="s">
        <v>20</v>
      </c>
      <c r="B12702" s="34" t="s">
        <v>78</v>
      </c>
      <c r="C12702" s="5" t="s">
        <v>212</v>
      </c>
      <c r="D12702" s="35" t="s">
        <v>90</v>
      </c>
      <c r="E12702" s="36" t="s">
        <v>15</v>
      </c>
      <c r="F12702" s="37">
        <v>100</v>
      </c>
      <c r="G12702" s="38">
        <v>0.06</v>
      </c>
      <c r="H12702" s="34">
        <v>0.98498879465923683</v>
      </c>
      <c r="I12702" s="35">
        <v>-3.421939462854171E-5</v>
      </c>
      <c r="J12702" s="35">
        <v>4.6734524283775702E-3</v>
      </c>
      <c r="K12702" s="35">
        <v>-0.22668084723463758</v>
      </c>
      <c r="L12702" s="35">
        <v>5.2232880878929846</v>
      </c>
      <c r="M12702" s="35">
        <v>0</v>
      </c>
      <c r="N12702" s="35">
        <v>0</v>
      </c>
      <c r="O12702" s="35">
        <v>0</v>
      </c>
      <c r="P12702" s="36">
        <v>11</v>
      </c>
      <c r="Q12702" s="37">
        <v>66</v>
      </c>
      <c r="R12702" s="36">
        <v>14</v>
      </c>
      <c r="S12702" s="39">
        <f t="shared" si="443"/>
        <v>66</v>
      </c>
      <c r="T12702" s="34" t="s">
        <v>51</v>
      </c>
      <c r="U12702" s="12">
        <f>(((alpha*(speed^3))+(beta*(speed^2))+(ceta*speed))+delta)</f>
        <v>0.78197187029237103</v>
      </c>
      <c r="V12702" s="8">
        <f t="shared" si="444"/>
        <v>66</v>
      </c>
    </row>
    <row r="12703" spans="1:28">
      <c r="A12703" s="34" t="s">
        <v>20</v>
      </c>
      <c r="B12703" s="34" t="s">
        <v>78</v>
      </c>
      <c r="C12703" s="5" t="s">
        <v>212</v>
      </c>
      <c r="D12703" s="35" t="s">
        <v>90</v>
      </c>
      <c r="E12703" s="36" t="s">
        <v>16</v>
      </c>
      <c r="F12703" s="37">
        <v>100</v>
      </c>
      <c r="G12703" s="38">
        <v>0.06</v>
      </c>
      <c r="H12703" s="34">
        <v>0.87839742484713734</v>
      </c>
      <c r="I12703" s="35">
        <v>3.5630784890879035</v>
      </c>
      <c r="J12703" s="35">
        <v>1.028074301622631</v>
      </c>
      <c r="K12703" s="35">
        <v>-0.77985585082145481</v>
      </c>
      <c r="L12703" s="35">
        <v>0</v>
      </c>
      <c r="M12703" s="35">
        <v>0</v>
      </c>
      <c r="N12703" s="35">
        <v>0</v>
      </c>
      <c r="O12703" s="35">
        <v>0</v>
      </c>
      <c r="P12703" s="36">
        <v>11</v>
      </c>
      <c r="Q12703" s="37">
        <v>66</v>
      </c>
      <c r="R12703" s="36">
        <v>0</v>
      </c>
      <c r="S12703" s="39">
        <f t="shared" si="443"/>
        <v>66</v>
      </c>
      <c r="T12703" s="34" t="s">
        <v>29</v>
      </c>
      <c r="U12703" s="12">
        <f>((alpha*(beta^speed))*(speed^ceta))</f>
        <v>0.84422970529174601</v>
      </c>
      <c r="V12703" s="8">
        <f t="shared" si="444"/>
        <v>66</v>
      </c>
    </row>
    <row r="12704" spans="1:28">
      <c r="A12704" s="34" t="s">
        <v>20</v>
      </c>
      <c r="B12704" s="34" t="s">
        <v>78</v>
      </c>
      <c r="C12704" s="5" t="s">
        <v>212</v>
      </c>
      <c r="D12704" s="35" t="s">
        <v>90</v>
      </c>
      <c r="E12704" s="36" t="s">
        <v>14</v>
      </c>
      <c r="F12704" s="37">
        <v>100</v>
      </c>
      <c r="G12704" s="38">
        <v>0.06</v>
      </c>
      <c r="H12704" s="34">
        <v>0.9801436333295046</v>
      </c>
      <c r="I12704" s="35">
        <v>0.23550500160550977</v>
      </c>
      <c r="J12704" s="35">
        <v>1.0118330130076356</v>
      </c>
      <c r="K12704" s="35">
        <v>-0.59829984717525353</v>
      </c>
      <c r="L12704" s="35">
        <v>0</v>
      </c>
      <c r="M12704" s="35">
        <v>0</v>
      </c>
      <c r="N12704" s="35">
        <v>0</v>
      </c>
      <c r="O12704" s="35">
        <v>0</v>
      </c>
      <c r="P12704" s="36">
        <v>11</v>
      </c>
      <c r="Q12704" s="37">
        <v>66</v>
      </c>
      <c r="R12704" s="36">
        <v>0</v>
      </c>
      <c r="S12704" s="39">
        <f t="shared" si="443"/>
        <v>66</v>
      </c>
      <c r="T12704" s="34" t="s">
        <v>29</v>
      </c>
      <c r="U12704" s="12">
        <f>((alpha*(beta^speed))*(speed^ceta))</f>
        <v>4.1739865615596977E-2</v>
      </c>
      <c r="V12704" s="8">
        <f t="shared" si="444"/>
        <v>66</v>
      </c>
    </row>
    <row r="12705" spans="1:28">
      <c r="A12705" s="34" t="s">
        <v>20</v>
      </c>
      <c r="B12705" s="34" t="s">
        <v>78</v>
      </c>
      <c r="C12705" s="5" t="s">
        <v>212</v>
      </c>
      <c r="D12705" s="35" t="s">
        <v>90</v>
      </c>
      <c r="E12705" s="36" t="s">
        <v>18</v>
      </c>
      <c r="F12705" s="37">
        <v>100</v>
      </c>
      <c r="G12705" s="38">
        <v>0.06</v>
      </c>
      <c r="H12705" s="34">
        <v>0.98342528624068215</v>
      </c>
      <c r="I12705" s="35">
        <v>7.139121889949946</v>
      </c>
      <c r="J12705" s="35">
        <v>0.19553660256902547</v>
      </c>
      <c r="K12705" s="35">
        <v>0.51905790761887582</v>
      </c>
      <c r="L12705" s="35">
        <v>0</v>
      </c>
      <c r="M12705" s="35">
        <v>0</v>
      </c>
      <c r="N12705" s="35">
        <v>0</v>
      </c>
      <c r="O12705" s="35">
        <v>0</v>
      </c>
      <c r="P12705" s="36">
        <v>11</v>
      </c>
      <c r="Q12705" s="37">
        <v>66</v>
      </c>
      <c r="R12705" s="36">
        <v>2</v>
      </c>
      <c r="S12705" s="39">
        <f t="shared" si="443"/>
        <v>66</v>
      </c>
      <c r="T12705" s="34" t="s">
        <v>31</v>
      </c>
      <c r="U12705" s="12">
        <f>((alpha+(beta*speed))^((-1)/ceta))</f>
        <v>3.1018227505856294E-3</v>
      </c>
      <c r="V12705" s="8">
        <f t="shared" si="444"/>
        <v>66</v>
      </c>
      <c r="AB12705" s="41"/>
    </row>
    <row r="12706" spans="1:28">
      <c r="A12706" s="34" t="s">
        <v>20</v>
      </c>
      <c r="B12706" s="34" t="s">
        <v>78</v>
      </c>
      <c r="C12706" s="5" t="s">
        <v>212</v>
      </c>
      <c r="D12706" s="35" t="s">
        <v>90</v>
      </c>
      <c r="E12706" s="36" t="s">
        <v>17</v>
      </c>
      <c r="F12706" s="37">
        <v>100</v>
      </c>
      <c r="G12706" s="38">
        <v>0.06</v>
      </c>
      <c r="H12706" s="34">
        <v>0.98007356701569259</v>
      </c>
      <c r="I12706" s="35">
        <v>6.650490452257789</v>
      </c>
      <c r="J12706" s="35">
        <v>1.2502509735959866</v>
      </c>
      <c r="K12706" s="35">
        <v>-7.9844902309134505E-2</v>
      </c>
      <c r="L12706" s="35">
        <v>0</v>
      </c>
      <c r="M12706" s="35">
        <v>0</v>
      </c>
      <c r="N12706" s="35">
        <v>0</v>
      </c>
      <c r="O12706" s="35">
        <v>0</v>
      </c>
      <c r="P12706" s="36">
        <v>11</v>
      </c>
      <c r="Q12706" s="37">
        <v>66</v>
      </c>
      <c r="R12706" s="36">
        <v>13</v>
      </c>
      <c r="S12706" s="39">
        <f t="shared" si="443"/>
        <v>66</v>
      </c>
      <c r="T12706" s="34" t="s">
        <v>50</v>
      </c>
      <c r="U12706" s="12">
        <f>EXP((alpha+(beta/speed))+(ceta*LN(speed)))</f>
        <v>563.91925437176747</v>
      </c>
      <c r="V12706" s="8">
        <f t="shared" si="444"/>
        <v>66</v>
      </c>
    </row>
    <row r="12707" spans="1:28">
      <c r="A12707" s="34" t="s">
        <v>20</v>
      </c>
      <c r="B12707" s="34" t="s">
        <v>79</v>
      </c>
      <c r="C12707" s="5" t="s">
        <v>213</v>
      </c>
      <c r="D12707" s="35" t="s">
        <v>84</v>
      </c>
      <c r="E12707" s="36" t="s">
        <v>15</v>
      </c>
      <c r="F12707" s="37">
        <v>0</v>
      </c>
      <c r="G12707" s="38">
        <v>0</v>
      </c>
      <c r="H12707" s="34">
        <v>0.99521906318303088</v>
      </c>
      <c r="I12707" s="35">
        <v>1.8834345236976495</v>
      </c>
      <c r="J12707" s="35">
        <v>132.17958633475493</v>
      </c>
      <c r="K12707" s="35">
        <v>-0.56283803529713117</v>
      </c>
      <c r="L12707" s="35">
        <v>0.76292635819365029</v>
      </c>
      <c r="M12707" s="35">
        <v>2.7735929563294036E-2</v>
      </c>
      <c r="N12707" s="35">
        <v>0</v>
      </c>
      <c r="O12707" s="35">
        <v>0</v>
      </c>
      <c r="P12707" s="36">
        <v>11</v>
      </c>
      <c r="Q12707" s="37">
        <v>86</v>
      </c>
      <c r="R12707" s="36">
        <v>10</v>
      </c>
      <c r="S12707" s="39">
        <f t="shared" si="443"/>
        <v>86</v>
      </c>
      <c r="T12707" s="34" t="s">
        <v>44</v>
      </c>
      <c r="U12707" s="12">
        <f>(alpha+(beta/(1+EXP((((-1)*ceta)+(delta*LN(speed)))+(epsilon*speed)))))</f>
        <v>2.114730563133794</v>
      </c>
      <c r="V12707" s="8">
        <f t="shared" si="444"/>
        <v>86</v>
      </c>
    </row>
    <row r="12708" spans="1:28">
      <c r="A12708" s="34" t="s">
        <v>20</v>
      </c>
      <c r="B12708" s="34" t="s">
        <v>79</v>
      </c>
      <c r="C12708" s="5" t="s">
        <v>213</v>
      </c>
      <c r="D12708" s="35" t="s">
        <v>84</v>
      </c>
      <c r="E12708" s="36" t="s">
        <v>16</v>
      </c>
      <c r="F12708" s="37">
        <v>0</v>
      </c>
      <c r="G12708" s="38">
        <v>0</v>
      </c>
      <c r="H12708" s="34">
        <v>0.96368290713236771</v>
      </c>
      <c r="I12708" s="35">
        <v>112.26905191338713</v>
      </c>
      <c r="J12708" s="35">
        <v>1.0067323521243661</v>
      </c>
      <c r="K12708" s="35">
        <v>-0.681248578175078</v>
      </c>
      <c r="L12708" s="35">
        <v>0</v>
      </c>
      <c r="M12708" s="35">
        <v>0</v>
      </c>
      <c r="N12708" s="35">
        <v>0</v>
      </c>
      <c r="O12708" s="35">
        <v>0</v>
      </c>
      <c r="P12708" s="36">
        <v>11</v>
      </c>
      <c r="Q12708" s="37">
        <v>86</v>
      </c>
      <c r="R12708" s="36">
        <v>0</v>
      </c>
      <c r="S12708" s="39">
        <f t="shared" si="443"/>
        <v>86</v>
      </c>
      <c r="T12708" s="34" t="s">
        <v>29</v>
      </c>
      <c r="U12708" s="12">
        <f>((alpha*(beta^speed))*(speed^ceta))</f>
        <v>9.6159435495087298</v>
      </c>
      <c r="V12708" s="8">
        <f t="shared" si="444"/>
        <v>86</v>
      </c>
    </row>
    <row r="12709" spans="1:28">
      <c r="A12709" s="34" t="s">
        <v>20</v>
      </c>
      <c r="B12709" s="34" t="s">
        <v>79</v>
      </c>
      <c r="C12709" s="5" t="s">
        <v>213</v>
      </c>
      <c r="D12709" s="35" t="s">
        <v>84</v>
      </c>
      <c r="E12709" s="36" t="s">
        <v>14</v>
      </c>
      <c r="F12709" s="37">
        <v>0</v>
      </c>
      <c r="G12709" s="38">
        <v>0</v>
      </c>
      <c r="H12709" s="34">
        <v>0.99311125524032606</v>
      </c>
      <c r="I12709" s="35">
        <v>0.64407902454954102</v>
      </c>
      <c r="J12709" s="35">
        <v>50.458820978234669</v>
      </c>
      <c r="K12709" s="35">
        <v>-0.55586057897212005</v>
      </c>
      <c r="L12709" s="35">
        <v>0.68873710465902727</v>
      </c>
      <c r="M12709" s="35">
        <v>3.2044703952598529E-2</v>
      </c>
      <c r="N12709" s="35">
        <v>0</v>
      </c>
      <c r="O12709" s="35">
        <v>0</v>
      </c>
      <c r="P12709" s="36">
        <v>11</v>
      </c>
      <c r="Q12709" s="37">
        <v>86</v>
      </c>
      <c r="R12709" s="36">
        <v>10</v>
      </c>
      <c r="S12709" s="39">
        <f t="shared" si="443"/>
        <v>86</v>
      </c>
      <c r="T12709" s="34" t="s">
        <v>44</v>
      </c>
      <c r="U12709" s="12">
        <f>(alpha+(beta/(1+EXP((((-1)*ceta)+(delta*LN(speed)))+(epsilon*speed)))))</f>
        <v>0.72950404844975747</v>
      </c>
      <c r="V12709" s="8">
        <f t="shared" si="444"/>
        <v>86</v>
      </c>
    </row>
    <row r="12710" spans="1:28">
      <c r="A12710" s="34" t="s">
        <v>20</v>
      </c>
      <c r="B12710" s="34" t="s">
        <v>79</v>
      </c>
      <c r="C12710" s="5" t="s">
        <v>213</v>
      </c>
      <c r="D12710" s="35" t="s">
        <v>84</v>
      </c>
      <c r="E12710" s="36" t="s">
        <v>18</v>
      </c>
      <c r="F12710" s="37">
        <v>0</v>
      </c>
      <c r="G12710" s="38">
        <v>0</v>
      </c>
      <c r="H12710" s="34">
        <v>0.99685677419946706</v>
      </c>
      <c r="I12710" s="35">
        <v>18.089984168733231</v>
      </c>
      <c r="J12710" s="35">
        <v>1.0056563847558755</v>
      </c>
      <c r="K12710" s="35">
        <v>-1.0468234512786443</v>
      </c>
      <c r="L12710" s="35">
        <v>0</v>
      </c>
      <c r="M12710" s="35">
        <v>0</v>
      </c>
      <c r="N12710" s="35">
        <v>0</v>
      </c>
      <c r="O12710" s="35">
        <v>0</v>
      </c>
      <c r="P12710" s="36">
        <v>11</v>
      </c>
      <c r="Q12710" s="37">
        <v>86</v>
      </c>
      <c r="R12710" s="36">
        <v>0</v>
      </c>
      <c r="S12710" s="39">
        <f t="shared" si="443"/>
        <v>86</v>
      </c>
      <c r="T12710" s="34" t="s">
        <v>29</v>
      </c>
      <c r="U12710" s="12">
        <f>((alpha*(beta^speed))*(speed^ceta))</f>
        <v>0.27734909315289685</v>
      </c>
      <c r="V12710" s="8">
        <f t="shared" si="444"/>
        <v>86</v>
      </c>
    </row>
    <row r="12711" spans="1:28">
      <c r="A12711" s="34" t="s">
        <v>20</v>
      </c>
      <c r="B12711" s="34" t="s">
        <v>79</v>
      </c>
      <c r="C12711" s="5" t="s">
        <v>213</v>
      </c>
      <c r="D12711" s="35" t="s">
        <v>84</v>
      </c>
      <c r="E12711" s="36" t="s">
        <v>17</v>
      </c>
      <c r="F12711" s="37">
        <v>0</v>
      </c>
      <c r="G12711" s="38">
        <v>0</v>
      </c>
      <c r="H12711" s="34">
        <v>0.98494985024262915</v>
      </c>
      <c r="I12711" s="35">
        <v>3921.5292696558217</v>
      </c>
      <c r="J12711" s="35">
        <v>1.0079205472991779</v>
      </c>
      <c r="K12711" s="35">
        <v>-0.81480986679444789</v>
      </c>
      <c r="L12711" s="35">
        <v>0</v>
      </c>
      <c r="M12711" s="35">
        <v>0</v>
      </c>
      <c r="N12711" s="35">
        <v>0</v>
      </c>
      <c r="O12711" s="35">
        <v>0</v>
      </c>
      <c r="P12711" s="36">
        <v>11</v>
      </c>
      <c r="Q12711" s="37">
        <v>86</v>
      </c>
      <c r="R12711" s="36">
        <v>0</v>
      </c>
      <c r="S12711" s="39">
        <f t="shared" si="443"/>
        <v>86</v>
      </c>
      <c r="T12711" s="34" t="s">
        <v>29</v>
      </c>
      <c r="U12711" s="12">
        <f>((alpha*(beta^speed))*(speed^ceta))</f>
        <v>205.05422767690982</v>
      </c>
      <c r="V12711" s="8">
        <f t="shared" si="444"/>
        <v>86</v>
      </c>
    </row>
    <row r="12712" spans="1:28">
      <c r="A12712" s="34" t="s">
        <v>20</v>
      </c>
      <c r="B12712" s="34" t="s">
        <v>79</v>
      </c>
      <c r="C12712" s="5" t="s">
        <v>213</v>
      </c>
      <c r="D12712" s="35" t="s">
        <v>84</v>
      </c>
      <c r="E12712" s="36" t="s">
        <v>15</v>
      </c>
      <c r="F12712" s="37">
        <v>50</v>
      </c>
      <c r="G12712" s="38">
        <v>0</v>
      </c>
      <c r="H12712" s="34">
        <v>0.98499118628275462</v>
      </c>
      <c r="I12712" s="35">
        <v>88.890903752208573</v>
      </c>
      <c r="J12712" s="35">
        <v>1.0042265949857569</v>
      </c>
      <c r="K12712" s="35">
        <v>-0.90031677314440828</v>
      </c>
      <c r="L12712" s="35">
        <v>0</v>
      </c>
      <c r="M12712" s="35">
        <v>0</v>
      </c>
      <c r="N12712" s="35">
        <v>0</v>
      </c>
      <c r="O12712" s="35">
        <v>0</v>
      </c>
      <c r="P12712" s="36">
        <v>11</v>
      </c>
      <c r="Q12712" s="37">
        <v>86</v>
      </c>
      <c r="R12712" s="36">
        <v>0</v>
      </c>
      <c r="S12712" s="39">
        <f t="shared" si="443"/>
        <v>86</v>
      </c>
      <c r="T12712" s="34" t="s">
        <v>29</v>
      </c>
      <c r="U12712" s="12">
        <f>((alpha*(beta^speed))*(speed^ceta))</f>
        <v>2.3159208942511524</v>
      </c>
      <c r="V12712" s="8">
        <f t="shared" si="444"/>
        <v>86</v>
      </c>
    </row>
    <row r="12713" spans="1:28">
      <c r="A12713" s="34" t="s">
        <v>20</v>
      </c>
      <c r="B12713" s="34" t="s">
        <v>79</v>
      </c>
      <c r="C12713" s="5" t="s">
        <v>213</v>
      </c>
      <c r="D12713" s="35" t="s">
        <v>84</v>
      </c>
      <c r="E12713" s="36" t="s">
        <v>16</v>
      </c>
      <c r="F12713" s="37">
        <v>50</v>
      </c>
      <c r="G12713" s="38">
        <v>0</v>
      </c>
      <c r="H12713" s="34">
        <v>0.94892609185734078</v>
      </c>
      <c r="I12713" s="35">
        <v>98.229633741997489</v>
      </c>
      <c r="J12713" s="35">
        <v>1.0040361649240623</v>
      </c>
      <c r="K12713" s="35">
        <v>-0.5859544907643075</v>
      </c>
      <c r="L12713" s="35">
        <v>0</v>
      </c>
      <c r="M12713" s="35">
        <v>0</v>
      </c>
      <c r="N12713" s="35">
        <v>0</v>
      </c>
      <c r="O12713" s="35">
        <v>0</v>
      </c>
      <c r="P12713" s="36">
        <v>11</v>
      </c>
      <c r="Q12713" s="37">
        <v>86</v>
      </c>
      <c r="R12713" s="36">
        <v>0</v>
      </c>
      <c r="S12713" s="39">
        <f t="shared" si="443"/>
        <v>86</v>
      </c>
      <c r="T12713" s="34" t="s">
        <v>29</v>
      </c>
      <c r="U12713" s="12">
        <f>((alpha*(beta^speed))*(speed^ceta))</f>
        <v>10.213135675843199</v>
      </c>
      <c r="V12713" s="8">
        <f t="shared" si="444"/>
        <v>86</v>
      </c>
    </row>
    <row r="12714" spans="1:28">
      <c r="A12714" s="34" t="s">
        <v>20</v>
      </c>
      <c r="B12714" s="34" t="s">
        <v>79</v>
      </c>
      <c r="C12714" s="5" t="s">
        <v>213</v>
      </c>
      <c r="D12714" s="35" t="s">
        <v>84</v>
      </c>
      <c r="E12714" s="36" t="s">
        <v>14</v>
      </c>
      <c r="F12714" s="37">
        <v>50</v>
      </c>
      <c r="G12714" s="38">
        <v>0</v>
      </c>
      <c r="H12714" s="34">
        <v>0.99204352320314804</v>
      </c>
      <c r="I12714" s="35">
        <v>0.60616848670256929</v>
      </c>
      <c r="J12714" s="35">
        <v>55.467454229244836</v>
      </c>
      <c r="K12714" s="35">
        <v>-0.62208335625717071</v>
      </c>
      <c r="L12714" s="35">
        <v>0.7147395386219767</v>
      </c>
      <c r="M12714" s="35">
        <v>3.1641119778047733E-2</v>
      </c>
      <c r="N12714" s="35">
        <v>0</v>
      </c>
      <c r="O12714" s="35">
        <v>0</v>
      </c>
      <c r="P12714" s="36">
        <v>11</v>
      </c>
      <c r="Q12714" s="37">
        <v>86</v>
      </c>
      <c r="R12714" s="36">
        <v>10</v>
      </c>
      <c r="S12714" s="39">
        <f t="shared" si="443"/>
        <v>86</v>
      </c>
      <c r="T12714" s="34" t="s">
        <v>44</v>
      </c>
      <c r="U12714" s="12">
        <f>(alpha+(beta/(1+EXP((((-1)*ceta)+(delta*LN(speed)))+(epsilon*speed)))))</f>
        <v>0.68722701692171584</v>
      </c>
      <c r="V12714" s="8">
        <f t="shared" si="444"/>
        <v>86</v>
      </c>
    </row>
    <row r="12715" spans="1:28">
      <c r="A12715" s="34" t="s">
        <v>20</v>
      </c>
      <c r="B12715" s="34" t="s">
        <v>79</v>
      </c>
      <c r="C12715" s="5" t="s">
        <v>213</v>
      </c>
      <c r="D12715" s="35" t="s">
        <v>84</v>
      </c>
      <c r="E12715" s="36" t="s">
        <v>18</v>
      </c>
      <c r="F12715" s="37">
        <v>50</v>
      </c>
      <c r="G12715" s="38">
        <v>0</v>
      </c>
      <c r="H12715" s="34">
        <v>0.99191279311721492</v>
      </c>
      <c r="I12715" s="35">
        <v>17.183033132466406</v>
      </c>
      <c r="J12715" s="35">
        <v>1.0057660653319815</v>
      </c>
      <c r="K12715" s="35">
        <v>-1.0106096379348191</v>
      </c>
      <c r="L12715" s="35">
        <v>0</v>
      </c>
      <c r="M12715" s="35">
        <v>0</v>
      </c>
      <c r="N12715" s="35">
        <v>0</v>
      </c>
      <c r="O12715" s="35">
        <v>0</v>
      </c>
      <c r="P12715" s="36">
        <v>11</v>
      </c>
      <c r="Q12715" s="37">
        <v>86</v>
      </c>
      <c r="R12715" s="36">
        <v>0</v>
      </c>
      <c r="S12715" s="39">
        <f t="shared" si="443"/>
        <v>86</v>
      </c>
      <c r="T12715" s="34" t="s">
        <v>29</v>
      </c>
      <c r="U12715" s="12">
        <f>((alpha*(beta^speed))*(speed^ceta))</f>
        <v>0.31247637597925898</v>
      </c>
      <c r="V12715" s="8">
        <f t="shared" si="444"/>
        <v>86</v>
      </c>
    </row>
    <row r="12716" spans="1:28">
      <c r="A12716" s="34" t="s">
        <v>20</v>
      </c>
      <c r="B12716" s="34" t="s">
        <v>79</v>
      </c>
      <c r="C12716" s="5" t="s">
        <v>213</v>
      </c>
      <c r="D12716" s="35" t="s">
        <v>84</v>
      </c>
      <c r="E12716" s="36" t="s">
        <v>17</v>
      </c>
      <c r="F12716" s="37">
        <v>50</v>
      </c>
      <c r="G12716" s="38">
        <v>0</v>
      </c>
      <c r="H12716" s="34">
        <v>0.9759345396437572</v>
      </c>
      <c r="I12716" s="35">
        <v>3368.1610027306169</v>
      </c>
      <c r="J12716" s="35">
        <v>1.0057802009897088</v>
      </c>
      <c r="K12716" s="35">
        <v>-0.72664402618486135</v>
      </c>
      <c r="L12716" s="35">
        <v>0</v>
      </c>
      <c r="M12716" s="35">
        <v>0</v>
      </c>
      <c r="N12716" s="35">
        <v>0</v>
      </c>
      <c r="O12716" s="35">
        <v>0</v>
      </c>
      <c r="P12716" s="36">
        <v>11</v>
      </c>
      <c r="Q12716" s="37">
        <v>86</v>
      </c>
      <c r="R12716" s="36">
        <v>0</v>
      </c>
      <c r="S12716" s="39">
        <f t="shared" si="443"/>
        <v>86</v>
      </c>
      <c r="T12716" s="34" t="s">
        <v>29</v>
      </c>
      <c r="U12716" s="12">
        <f>((alpha*(beta^speed))*(speed^ceta))</f>
        <v>217.25319286032689</v>
      </c>
      <c r="V12716" s="8">
        <f t="shared" si="444"/>
        <v>86</v>
      </c>
    </row>
    <row r="12717" spans="1:28">
      <c r="A12717" s="34" t="s">
        <v>20</v>
      </c>
      <c r="B12717" s="34" t="s">
        <v>79</v>
      </c>
      <c r="C12717" s="5" t="s">
        <v>213</v>
      </c>
      <c r="D12717" s="35" t="s">
        <v>84</v>
      </c>
      <c r="E12717" s="36" t="s">
        <v>15</v>
      </c>
      <c r="F12717" s="37">
        <v>100</v>
      </c>
      <c r="G12717" s="38">
        <v>0</v>
      </c>
      <c r="H12717" s="34">
        <v>0.9679280648598716</v>
      </c>
      <c r="I12717" s="35">
        <v>51.597789262229789</v>
      </c>
      <c r="J12717" s="35">
        <v>-0.67331388721619467</v>
      </c>
      <c r="K12717" s="35">
        <v>1879.5969187112441</v>
      </c>
      <c r="L12717" s="35">
        <v>-3.0174920179881335</v>
      </c>
      <c r="M12717" s="35">
        <v>0</v>
      </c>
      <c r="N12717" s="35">
        <v>0</v>
      </c>
      <c r="O12717" s="35">
        <v>0</v>
      </c>
      <c r="P12717" s="36">
        <v>11</v>
      </c>
      <c r="Q12717" s="37">
        <v>86</v>
      </c>
      <c r="R12717" s="36">
        <v>1</v>
      </c>
      <c r="S12717" s="39">
        <f t="shared" si="443"/>
        <v>86</v>
      </c>
      <c r="T12717" s="34" t="s">
        <v>30</v>
      </c>
      <c r="U12717" s="12">
        <f>((alpha*(speed^beta))+(ceta*(speed^delta)))</f>
        <v>2.5737593023850187</v>
      </c>
      <c r="V12717" s="8">
        <f t="shared" si="444"/>
        <v>86</v>
      </c>
    </row>
    <row r="12718" spans="1:28">
      <c r="A12718" s="34" t="s">
        <v>20</v>
      </c>
      <c r="B12718" s="34" t="s">
        <v>79</v>
      </c>
      <c r="C12718" s="5" t="s">
        <v>213</v>
      </c>
      <c r="D12718" s="35" t="s">
        <v>84</v>
      </c>
      <c r="E12718" s="36" t="s">
        <v>16</v>
      </c>
      <c r="F12718" s="37">
        <v>100</v>
      </c>
      <c r="G12718" s="38">
        <v>0</v>
      </c>
      <c r="H12718" s="34">
        <v>0.93316449516635536</v>
      </c>
      <c r="I12718" s="35">
        <v>4.1341920064856037</v>
      </c>
      <c r="J12718" s="35">
        <v>1.3317607878693123</v>
      </c>
      <c r="K12718" s="35">
        <v>-0.4008298591756051</v>
      </c>
      <c r="L12718" s="35">
        <v>0</v>
      </c>
      <c r="M12718" s="35">
        <v>0</v>
      </c>
      <c r="N12718" s="35">
        <v>0</v>
      </c>
      <c r="O12718" s="35">
        <v>0</v>
      </c>
      <c r="P12718" s="36">
        <v>11</v>
      </c>
      <c r="Q12718" s="37">
        <v>86</v>
      </c>
      <c r="R12718" s="36">
        <v>13</v>
      </c>
      <c r="S12718" s="39">
        <f t="shared" si="443"/>
        <v>86</v>
      </c>
      <c r="T12718" s="34" t="s">
        <v>50</v>
      </c>
      <c r="U12718" s="12">
        <f>EXP((alpha+(beta/speed))+(ceta*LN(speed)))</f>
        <v>10.635975794458345</v>
      </c>
      <c r="V12718" s="8">
        <f t="shared" si="444"/>
        <v>86</v>
      </c>
    </row>
    <row r="12719" spans="1:28">
      <c r="A12719" s="34" t="s">
        <v>20</v>
      </c>
      <c r="B12719" s="34" t="s">
        <v>79</v>
      </c>
      <c r="C12719" s="5" t="s">
        <v>213</v>
      </c>
      <c r="D12719" s="35" t="s">
        <v>84</v>
      </c>
      <c r="E12719" s="36" t="s">
        <v>14</v>
      </c>
      <c r="F12719" s="37">
        <v>100</v>
      </c>
      <c r="G12719" s="38">
        <v>0</v>
      </c>
      <c r="H12719" s="34">
        <v>0.99200091288967163</v>
      </c>
      <c r="I12719" s="35">
        <v>0.57057548650011913</v>
      </c>
      <c r="J12719" s="35">
        <v>34.722882761729686</v>
      </c>
      <c r="K12719" s="35">
        <v>9.9688594979665243E-2</v>
      </c>
      <c r="L12719" s="35">
        <v>0.82858056722373974</v>
      </c>
      <c r="M12719" s="35">
        <v>2.7866170602260123E-2</v>
      </c>
      <c r="N12719" s="35">
        <v>0</v>
      </c>
      <c r="O12719" s="35">
        <v>0</v>
      </c>
      <c r="P12719" s="36">
        <v>11</v>
      </c>
      <c r="Q12719" s="37">
        <v>86</v>
      </c>
      <c r="R12719" s="36">
        <v>10</v>
      </c>
      <c r="S12719" s="39">
        <f t="shared" si="443"/>
        <v>86</v>
      </c>
      <c r="T12719" s="34" t="s">
        <v>44</v>
      </c>
      <c r="U12719" s="12">
        <f>(alpha+(beta/(1+EXP((((-1)*ceta)+(delta*LN(speed)))+(epsilon*speed)))))</f>
        <v>0.65750172634025517</v>
      </c>
      <c r="V12719" s="8">
        <f t="shared" si="444"/>
        <v>86</v>
      </c>
    </row>
    <row r="12720" spans="1:28">
      <c r="A12720" s="34" t="s">
        <v>20</v>
      </c>
      <c r="B12720" s="34" t="s">
        <v>79</v>
      </c>
      <c r="C12720" s="5" t="s">
        <v>213</v>
      </c>
      <c r="D12720" s="35" t="s">
        <v>84</v>
      </c>
      <c r="E12720" s="36" t="s">
        <v>18</v>
      </c>
      <c r="F12720" s="37">
        <v>100</v>
      </c>
      <c r="G12720" s="38">
        <v>0</v>
      </c>
      <c r="H12720" s="34">
        <v>0.98184389492497792</v>
      </c>
      <c r="I12720" s="35">
        <v>-0.27240535775126618</v>
      </c>
      <c r="J12720" s="35">
        <v>6.3890052911492537E-2</v>
      </c>
      <c r="K12720" s="35">
        <v>1.5347735826547255</v>
      </c>
      <c r="L12720" s="35">
        <v>0</v>
      </c>
      <c r="M12720" s="35">
        <v>0</v>
      </c>
      <c r="N12720" s="35">
        <v>0</v>
      </c>
      <c r="O12720" s="35">
        <v>0</v>
      </c>
      <c r="P12720" s="36">
        <v>11</v>
      </c>
      <c r="Q12720" s="37">
        <v>86</v>
      </c>
      <c r="R12720" s="36">
        <v>2</v>
      </c>
      <c r="S12720" s="39">
        <f t="shared" si="443"/>
        <v>86</v>
      </c>
      <c r="T12720" s="34" t="s">
        <v>31</v>
      </c>
      <c r="U12720" s="12">
        <f>((alpha+(beta*speed))^((-1)/ceta))</f>
        <v>0.34062561232008431</v>
      </c>
      <c r="V12720" s="8">
        <f t="shared" si="444"/>
        <v>86</v>
      </c>
    </row>
    <row r="12721" spans="1:22">
      <c r="A12721" s="34" t="s">
        <v>20</v>
      </c>
      <c r="B12721" s="34" t="s">
        <v>79</v>
      </c>
      <c r="C12721" s="5" t="s">
        <v>213</v>
      </c>
      <c r="D12721" s="35" t="s">
        <v>84</v>
      </c>
      <c r="E12721" s="36" t="s">
        <v>17</v>
      </c>
      <c r="F12721" s="37">
        <v>100</v>
      </c>
      <c r="G12721" s="38">
        <v>0</v>
      </c>
      <c r="H12721" s="34">
        <v>0.96185564932059731</v>
      </c>
      <c r="I12721" s="35">
        <v>2869.1946828250575</v>
      </c>
      <c r="J12721" s="35">
        <v>1.0034539812768746</v>
      </c>
      <c r="K12721" s="35">
        <v>-0.63351665397938606</v>
      </c>
      <c r="L12721" s="35">
        <v>0</v>
      </c>
      <c r="M12721" s="35">
        <v>0</v>
      </c>
      <c r="N12721" s="35">
        <v>0</v>
      </c>
      <c r="O12721" s="35">
        <v>0</v>
      </c>
      <c r="P12721" s="36">
        <v>11</v>
      </c>
      <c r="Q12721" s="37">
        <v>86</v>
      </c>
      <c r="R12721" s="36">
        <v>0</v>
      </c>
      <c r="S12721" s="39">
        <f t="shared" si="443"/>
        <v>86</v>
      </c>
      <c r="T12721" s="34" t="s">
        <v>29</v>
      </c>
      <c r="U12721" s="12">
        <f>((alpha*(beta^speed))*(speed^ceta))</f>
        <v>229.61731028839932</v>
      </c>
      <c r="V12721" s="8">
        <f t="shared" si="444"/>
        <v>86</v>
      </c>
    </row>
    <row r="12722" spans="1:22">
      <c r="A12722" s="34" t="s">
        <v>20</v>
      </c>
      <c r="B12722" s="34" t="s">
        <v>79</v>
      </c>
      <c r="C12722" s="5" t="s">
        <v>213</v>
      </c>
      <c r="D12722" s="35" t="s">
        <v>84</v>
      </c>
      <c r="E12722" s="36" t="s">
        <v>15</v>
      </c>
      <c r="F12722" s="37">
        <v>0</v>
      </c>
      <c r="G12722" s="38">
        <v>-0.06</v>
      </c>
      <c r="H12722" s="34">
        <v>0.9904754399676029</v>
      </c>
      <c r="I12722" s="35">
        <v>60.167635098187937</v>
      </c>
      <c r="J12722" s="35">
        <v>0.97896281572127308</v>
      </c>
      <c r="K12722" s="35">
        <v>-0.80682248213834062</v>
      </c>
      <c r="L12722" s="35">
        <v>0</v>
      </c>
      <c r="M12722" s="35">
        <v>0</v>
      </c>
      <c r="N12722" s="35">
        <v>0</v>
      </c>
      <c r="O12722" s="35">
        <v>0</v>
      </c>
      <c r="P12722" s="36">
        <v>11</v>
      </c>
      <c r="Q12722" s="37">
        <v>86</v>
      </c>
      <c r="R12722" s="36">
        <v>0</v>
      </c>
      <c r="S12722" s="39">
        <f t="shared" si="443"/>
        <v>86</v>
      </c>
      <c r="T12722" s="34" t="s">
        <v>29</v>
      </c>
      <c r="U12722" s="12">
        <f>((alpha*(beta^speed))*(speed^ceta))</f>
        <v>0.26574124754217393</v>
      </c>
      <c r="V12722" s="8">
        <f t="shared" si="444"/>
        <v>86</v>
      </c>
    </row>
    <row r="12723" spans="1:22">
      <c r="A12723" s="34" t="s">
        <v>20</v>
      </c>
      <c r="B12723" s="34" t="s">
        <v>79</v>
      </c>
      <c r="C12723" s="5" t="s">
        <v>213</v>
      </c>
      <c r="D12723" s="35" t="s">
        <v>84</v>
      </c>
      <c r="E12723" s="36" t="s">
        <v>16</v>
      </c>
      <c r="F12723" s="37">
        <v>0</v>
      </c>
      <c r="G12723" s="38">
        <v>-0.06</v>
      </c>
      <c r="H12723" s="34">
        <v>0.9677815476741326</v>
      </c>
      <c r="I12723" s="35">
        <v>-2.226185431222921</v>
      </c>
      <c r="J12723" s="35">
        <v>92.355341835516995</v>
      </c>
      <c r="K12723" s="35">
        <v>0.50673479431860879</v>
      </c>
      <c r="L12723" s="35">
        <v>0.93591425111461357</v>
      </c>
      <c r="M12723" s="35">
        <v>-4.4972158250213251E-4</v>
      </c>
      <c r="N12723" s="35">
        <v>0</v>
      </c>
      <c r="O12723" s="35">
        <v>0</v>
      </c>
      <c r="P12723" s="36">
        <v>11</v>
      </c>
      <c r="Q12723" s="37">
        <v>86</v>
      </c>
      <c r="R12723" s="36">
        <v>10</v>
      </c>
      <c r="S12723" s="39">
        <f t="shared" si="443"/>
        <v>86</v>
      </c>
      <c r="T12723" s="34" t="s">
        <v>44</v>
      </c>
      <c r="U12723" s="12">
        <f>(alpha+(beta/(1+EXP((((-1)*ceta)+(delta*LN(speed)))+(epsilon*speed)))))</f>
        <v>0.17467577294646919</v>
      </c>
      <c r="V12723" s="8">
        <f t="shared" si="444"/>
        <v>86</v>
      </c>
    </row>
    <row r="12724" spans="1:22">
      <c r="A12724" s="34" t="s">
        <v>20</v>
      </c>
      <c r="B12724" s="34" t="s">
        <v>79</v>
      </c>
      <c r="C12724" s="5" t="s">
        <v>213</v>
      </c>
      <c r="D12724" s="35" t="s">
        <v>84</v>
      </c>
      <c r="E12724" s="36" t="s">
        <v>14</v>
      </c>
      <c r="F12724" s="37">
        <v>0</v>
      </c>
      <c r="G12724" s="38">
        <v>-0.06</v>
      </c>
      <c r="H12724" s="34">
        <v>0.9952576922347941</v>
      </c>
      <c r="I12724" s="35">
        <v>0.26913339905329275</v>
      </c>
      <c r="J12724" s="35">
        <v>18.202073101231804</v>
      </c>
      <c r="K12724" s="35">
        <v>0.642949905545253</v>
      </c>
      <c r="L12724" s="35">
        <v>0.73135638059622055</v>
      </c>
      <c r="M12724" s="35">
        <v>4.2848917193476103E-2</v>
      </c>
      <c r="N12724" s="35">
        <v>0</v>
      </c>
      <c r="O12724" s="35">
        <v>0</v>
      </c>
      <c r="P12724" s="36">
        <v>11</v>
      </c>
      <c r="Q12724" s="37">
        <v>86</v>
      </c>
      <c r="R12724" s="36">
        <v>10</v>
      </c>
      <c r="S12724" s="39">
        <f t="shared" si="443"/>
        <v>86</v>
      </c>
      <c r="T12724" s="34" t="s">
        <v>44</v>
      </c>
      <c r="U12724" s="12">
        <f>(alpha+(beta/(1+EXP((((-1)*ceta)+(delta*LN(speed)))+(epsilon*speed)))))</f>
        <v>0.30250427177757794</v>
      </c>
      <c r="V12724" s="8">
        <f t="shared" si="444"/>
        <v>86</v>
      </c>
    </row>
    <row r="12725" spans="1:22">
      <c r="A12725" s="34" t="s">
        <v>20</v>
      </c>
      <c r="B12725" s="34" t="s">
        <v>79</v>
      </c>
      <c r="C12725" s="5" t="s">
        <v>213</v>
      </c>
      <c r="D12725" s="35" t="s">
        <v>84</v>
      </c>
      <c r="E12725" s="36" t="s">
        <v>18</v>
      </c>
      <c r="F12725" s="37">
        <v>0</v>
      </c>
      <c r="G12725" s="38">
        <v>-0.06</v>
      </c>
      <c r="H12725" s="34">
        <v>0.98936432372130578</v>
      </c>
      <c r="I12725" s="35">
        <v>4.6898474940414197</v>
      </c>
      <c r="J12725" s="35">
        <v>-8.457416953642209</v>
      </c>
      <c r="K12725" s="35">
        <v>-1.6254137688336008</v>
      </c>
      <c r="L12725" s="35">
        <v>0</v>
      </c>
      <c r="M12725" s="35">
        <v>0</v>
      </c>
      <c r="N12725" s="35">
        <v>0</v>
      </c>
      <c r="O12725" s="35">
        <v>0</v>
      </c>
      <c r="P12725" s="36">
        <v>11</v>
      </c>
      <c r="Q12725" s="37">
        <v>86</v>
      </c>
      <c r="R12725" s="36">
        <v>13</v>
      </c>
      <c r="S12725" s="39">
        <f t="shared" si="443"/>
        <v>86</v>
      </c>
      <c r="T12725" s="34" t="s">
        <v>50</v>
      </c>
      <c r="U12725" s="12">
        <f>EXP((alpha+(beta/speed))+(ceta*LN(speed)))</f>
        <v>7.0746515818274611E-2</v>
      </c>
      <c r="V12725" s="8">
        <f t="shared" si="444"/>
        <v>86</v>
      </c>
    </row>
    <row r="12726" spans="1:22">
      <c r="A12726" s="34" t="s">
        <v>20</v>
      </c>
      <c r="B12726" s="34" t="s">
        <v>79</v>
      </c>
      <c r="C12726" s="5" t="s">
        <v>213</v>
      </c>
      <c r="D12726" s="35" t="s">
        <v>84</v>
      </c>
      <c r="E12726" s="36" t="s">
        <v>17</v>
      </c>
      <c r="F12726" s="37">
        <v>0</v>
      </c>
      <c r="G12726" s="38">
        <v>-0.06</v>
      </c>
      <c r="H12726" s="34">
        <v>0.97966277944746361</v>
      </c>
      <c r="I12726" s="35">
        <v>1929.1203762700657</v>
      </c>
      <c r="J12726" s="35">
        <v>0.97057217226589909</v>
      </c>
      <c r="K12726" s="35">
        <v>-0.60327407735775485</v>
      </c>
      <c r="L12726" s="35">
        <v>0</v>
      </c>
      <c r="M12726" s="35">
        <v>0</v>
      </c>
      <c r="N12726" s="35">
        <v>0</v>
      </c>
      <c r="O12726" s="35">
        <v>0</v>
      </c>
      <c r="P12726" s="36">
        <v>11</v>
      </c>
      <c r="Q12726" s="37">
        <v>86</v>
      </c>
      <c r="R12726" s="36">
        <v>0</v>
      </c>
      <c r="S12726" s="39">
        <f t="shared" si="443"/>
        <v>86</v>
      </c>
      <c r="T12726" s="34" t="s">
        <v>29</v>
      </c>
      <c r="U12726" s="12">
        <f>((alpha*(beta^speed))*(speed^ceta))</f>
        <v>10.062836012523585</v>
      </c>
      <c r="V12726" s="8">
        <f t="shared" si="444"/>
        <v>86</v>
      </c>
    </row>
    <row r="12727" spans="1:22">
      <c r="A12727" s="34" t="s">
        <v>20</v>
      </c>
      <c r="B12727" s="34" t="s">
        <v>79</v>
      </c>
      <c r="C12727" s="5" t="s">
        <v>213</v>
      </c>
      <c r="D12727" s="35" t="s">
        <v>84</v>
      </c>
      <c r="E12727" s="36" t="s">
        <v>15</v>
      </c>
      <c r="F12727" s="37">
        <v>50</v>
      </c>
      <c r="G12727" s="38">
        <v>-0.06</v>
      </c>
      <c r="H12727" s="34">
        <v>0.98574336559971343</v>
      </c>
      <c r="I12727" s="35">
        <v>7.9409207829884103</v>
      </c>
      <c r="J12727" s="35">
        <v>-14.01063653156149</v>
      </c>
      <c r="K12727" s="35">
        <v>-1.9976824321047808</v>
      </c>
      <c r="L12727" s="35">
        <v>0</v>
      </c>
      <c r="M12727" s="35">
        <v>0</v>
      </c>
      <c r="N12727" s="35">
        <v>0</v>
      </c>
      <c r="O12727" s="35">
        <v>0</v>
      </c>
      <c r="P12727" s="36">
        <v>11</v>
      </c>
      <c r="Q12727" s="37">
        <v>86</v>
      </c>
      <c r="R12727" s="36">
        <v>13</v>
      </c>
      <c r="S12727" s="39">
        <f t="shared" si="443"/>
        <v>86</v>
      </c>
      <c r="T12727" s="34" t="s">
        <v>50</v>
      </c>
      <c r="U12727" s="12">
        <f>EXP((alpha+(beta/speed))+(ceta*LN(speed)))</f>
        <v>0.32616074526553079</v>
      </c>
      <c r="V12727" s="8">
        <f t="shared" si="444"/>
        <v>86</v>
      </c>
    </row>
    <row r="12728" spans="1:22">
      <c r="A12728" s="34" t="s">
        <v>20</v>
      </c>
      <c r="B12728" s="34" t="s">
        <v>79</v>
      </c>
      <c r="C12728" s="5" t="s">
        <v>213</v>
      </c>
      <c r="D12728" s="35" t="s">
        <v>84</v>
      </c>
      <c r="E12728" s="36" t="s">
        <v>16</v>
      </c>
      <c r="F12728" s="37">
        <v>50</v>
      </c>
      <c r="G12728" s="38">
        <v>-0.06</v>
      </c>
      <c r="H12728" s="34">
        <v>0.94927024098812762</v>
      </c>
      <c r="I12728" s="35">
        <v>-1.8054597710027593</v>
      </c>
      <c r="J12728" s="35">
        <v>114.21829976129264</v>
      </c>
      <c r="K12728" s="35">
        <v>-1.1176716127229508E-2</v>
      </c>
      <c r="L12728" s="35">
        <v>0.83714066957842914</v>
      </c>
      <c r="M12728" s="35">
        <v>3.5826797725503822E-3</v>
      </c>
      <c r="N12728" s="35">
        <v>0</v>
      </c>
      <c r="O12728" s="35">
        <v>0</v>
      </c>
      <c r="P12728" s="36">
        <v>11</v>
      </c>
      <c r="Q12728" s="37">
        <v>86</v>
      </c>
      <c r="R12728" s="36">
        <v>10</v>
      </c>
      <c r="S12728" s="39">
        <f t="shared" si="443"/>
        <v>86</v>
      </c>
      <c r="T12728" s="34" t="s">
        <v>44</v>
      </c>
      <c r="U12728" s="12">
        <f>(alpha+(beta/(1+EXP((((-1)*ceta)+(delta*LN(speed)))+(epsilon*speed)))))</f>
        <v>0.15387677541527522</v>
      </c>
      <c r="V12728" s="8">
        <f t="shared" si="444"/>
        <v>86</v>
      </c>
    </row>
    <row r="12729" spans="1:22">
      <c r="A12729" s="34" t="s">
        <v>20</v>
      </c>
      <c r="B12729" s="34" t="s">
        <v>79</v>
      </c>
      <c r="C12729" s="5" t="s">
        <v>213</v>
      </c>
      <c r="D12729" s="35" t="s">
        <v>84</v>
      </c>
      <c r="E12729" s="36" t="s">
        <v>14</v>
      </c>
      <c r="F12729" s="37">
        <v>50</v>
      </c>
      <c r="G12729" s="38">
        <v>-0.06</v>
      </c>
      <c r="H12729" s="34">
        <v>0.99553577699879536</v>
      </c>
      <c r="I12729" s="35">
        <v>0.26149247682284149</v>
      </c>
      <c r="J12729" s="35">
        <v>26.046584107039763</v>
      </c>
      <c r="K12729" s="35">
        <v>6.4651921366550139E-2</v>
      </c>
      <c r="L12729" s="35">
        <v>0.66850532218122782</v>
      </c>
      <c r="M12729" s="35">
        <v>4.4780740324397494E-2</v>
      </c>
      <c r="N12729" s="35">
        <v>0</v>
      </c>
      <c r="O12729" s="35">
        <v>0</v>
      </c>
      <c r="P12729" s="36">
        <v>11</v>
      </c>
      <c r="Q12729" s="37">
        <v>86</v>
      </c>
      <c r="R12729" s="36">
        <v>10</v>
      </c>
      <c r="S12729" s="39">
        <f t="shared" si="443"/>
        <v>86</v>
      </c>
      <c r="T12729" s="34" t="s">
        <v>44</v>
      </c>
      <c r="U12729" s="12">
        <f>(alpha+(beta/(1+EXP((((-1)*ceta)+(delta*LN(speed)))+(epsilon*speed)))))</f>
        <v>0.29152382088296869</v>
      </c>
      <c r="V12729" s="8">
        <f t="shared" si="444"/>
        <v>86</v>
      </c>
    </row>
    <row r="12730" spans="1:22">
      <c r="A12730" s="34" t="s">
        <v>20</v>
      </c>
      <c r="B12730" s="34" t="s">
        <v>79</v>
      </c>
      <c r="C12730" s="5" t="s">
        <v>213</v>
      </c>
      <c r="D12730" s="35" t="s">
        <v>84</v>
      </c>
      <c r="E12730" s="36" t="s">
        <v>18</v>
      </c>
      <c r="F12730" s="37">
        <v>50</v>
      </c>
      <c r="G12730" s="38">
        <v>-0.06</v>
      </c>
      <c r="H12730" s="34">
        <v>0.9853135476382614</v>
      </c>
      <c r="I12730" s="35">
        <v>6.6005189733270297E-2</v>
      </c>
      <c r="J12730" s="35">
        <v>-3.2025503243747351</v>
      </c>
      <c r="K12730" s="35">
        <v>0.22422626343652582</v>
      </c>
      <c r="L12730" s="35">
        <v>0.7105972731268333</v>
      </c>
      <c r="M12730" s="35">
        <v>0</v>
      </c>
      <c r="N12730" s="35">
        <v>0</v>
      </c>
      <c r="O12730" s="35">
        <v>0</v>
      </c>
      <c r="P12730" s="36">
        <v>11</v>
      </c>
      <c r="Q12730" s="37">
        <v>86</v>
      </c>
      <c r="R12730" s="36">
        <v>8</v>
      </c>
      <c r="S12730" s="39">
        <f t="shared" si="443"/>
        <v>86</v>
      </c>
      <c r="T12730" s="34" t="s">
        <v>40</v>
      </c>
      <c r="U12730" s="12">
        <f>(alpha-(beta*EXP(((-1)*ceta)*(speed^delta))))</f>
        <v>8.1785324036611942E-2</v>
      </c>
      <c r="V12730" s="8">
        <f t="shared" si="444"/>
        <v>86</v>
      </c>
    </row>
    <row r="12731" spans="1:22">
      <c r="A12731" s="34" t="s">
        <v>20</v>
      </c>
      <c r="B12731" s="34" t="s">
        <v>79</v>
      </c>
      <c r="C12731" s="5" t="s">
        <v>213</v>
      </c>
      <c r="D12731" s="35" t="s">
        <v>84</v>
      </c>
      <c r="E12731" s="36" t="s">
        <v>17</v>
      </c>
      <c r="F12731" s="37">
        <v>50</v>
      </c>
      <c r="G12731" s="38">
        <v>-0.06</v>
      </c>
      <c r="H12731" s="34">
        <v>0.96966450917409985</v>
      </c>
      <c r="I12731" s="35">
        <v>1676.7358502946686</v>
      </c>
      <c r="J12731" s="35">
        <v>0.96977178041299461</v>
      </c>
      <c r="K12731" s="35">
        <v>-0.5611160716822654</v>
      </c>
      <c r="L12731" s="35">
        <v>0</v>
      </c>
      <c r="M12731" s="35">
        <v>0</v>
      </c>
      <c r="N12731" s="35">
        <v>0</v>
      </c>
      <c r="O12731" s="35">
        <v>0</v>
      </c>
      <c r="P12731" s="36">
        <v>11</v>
      </c>
      <c r="Q12731" s="37">
        <v>86</v>
      </c>
      <c r="R12731" s="36">
        <v>0</v>
      </c>
      <c r="S12731" s="39">
        <f t="shared" si="443"/>
        <v>86</v>
      </c>
      <c r="T12731" s="34" t="s">
        <v>29</v>
      </c>
      <c r="U12731" s="12">
        <f>((alpha*(beta^speed))*(speed^ceta))</f>
        <v>9.8303078740550873</v>
      </c>
      <c r="V12731" s="8">
        <f t="shared" si="444"/>
        <v>86</v>
      </c>
    </row>
    <row r="12732" spans="1:22">
      <c r="A12732" s="34" t="s">
        <v>20</v>
      </c>
      <c r="B12732" s="34" t="s">
        <v>79</v>
      </c>
      <c r="C12732" s="5" t="s">
        <v>213</v>
      </c>
      <c r="D12732" s="35" t="s">
        <v>84</v>
      </c>
      <c r="E12732" s="36" t="s">
        <v>15</v>
      </c>
      <c r="F12732" s="37">
        <v>100</v>
      </c>
      <c r="G12732" s="38">
        <v>-0.06</v>
      </c>
      <c r="H12732" s="34">
        <v>0.98033307820693893</v>
      </c>
      <c r="I12732" s="35">
        <v>8.1792983833114352</v>
      </c>
      <c r="J12732" s="35">
        <v>-15.452026621378554</v>
      </c>
      <c r="K12732" s="35">
        <v>-2.0476530761350866</v>
      </c>
      <c r="L12732" s="35">
        <v>0</v>
      </c>
      <c r="M12732" s="35">
        <v>0</v>
      </c>
      <c r="N12732" s="35">
        <v>0</v>
      </c>
      <c r="O12732" s="35">
        <v>0</v>
      </c>
      <c r="P12732" s="36">
        <v>11</v>
      </c>
      <c r="Q12732" s="37">
        <v>86</v>
      </c>
      <c r="R12732" s="36">
        <v>13</v>
      </c>
      <c r="S12732" s="39">
        <f t="shared" si="443"/>
        <v>86</v>
      </c>
      <c r="T12732" s="34" t="s">
        <v>50</v>
      </c>
      <c r="U12732" s="12">
        <f>EXP((alpha+(beta/speed))+(ceta*LN(speed)))</f>
        <v>0.32584473365880601</v>
      </c>
      <c r="V12732" s="8">
        <f t="shared" si="444"/>
        <v>86</v>
      </c>
    </row>
    <row r="12733" spans="1:22">
      <c r="A12733" s="34" t="s">
        <v>20</v>
      </c>
      <c r="B12733" s="34" t="s">
        <v>79</v>
      </c>
      <c r="C12733" s="5" t="s">
        <v>213</v>
      </c>
      <c r="D12733" s="35" t="s">
        <v>84</v>
      </c>
      <c r="E12733" s="36" t="s">
        <v>16</v>
      </c>
      <c r="F12733" s="37">
        <v>100</v>
      </c>
      <c r="G12733" s="38">
        <v>-0.06</v>
      </c>
      <c r="H12733" s="34">
        <v>0.92747286637842807</v>
      </c>
      <c r="I12733" s="35">
        <v>-2.4678671496657376</v>
      </c>
      <c r="J12733" s="35">
        <v>150.95267628672099</v>
      </c>
      <c r="K12733" s="35">
        <v>-0.52147832043019715</v>
      </c>
      <c r="L12733" s="35">
        <v>0.74794820766395054</v>
      </c>
      <c r="M12733" s="35">
        <v>2.2580911243302664E-3</v>
      </c>
      <c r="N12733" s="35">
        <v>0</v>
      </c>
      <c r="O12733" s="35">
        <v>0</v>
      </c>
      <c r="P12733" s="36">
        <v>11</v>
      </c>
      <c r="Q12733" s="37">
        <v>86</v>
      </c>
      <c r="R12733" s="36">
        <v>10</v>
      </c>
      <c r="S12733" s="39">
        <f t="shared" si="443"/>
        <v>86</v>
      </c>
      <c r="T12733" s="34" t="s">
        <v>44</v>
      </c>
      <c r="U12733" s="12">
        <f>(alpha+(beta/(1+EXP((((-1)*ceta)+(delta*LN(speed)))+(epsilon*speed)))))</f>
        <v>0.12393236738074309</v>
      </c>
      <c r="V12733" s="8">
        <f t="shared" si="444"/>
        <v>86</v>
      </c>
    </row>
    <row r="12734" spans="1:22">
      <c r="A12734" s="34" t="s">
        <v>20</v>
      </c>
      <c r="B12734" s="34" t="s">
        <v>79</v>
      </c>
      <c r="C12734" s="5" t="s">
        <v>213</v>
      </c>
      <c r="D12734" s="35" t="s">
        <v>84</v>
      </c>
      <c r="E12734" s="36" t="s">
        <v>14</v>
      </c>
      <c r="F12734" s="37">
        <v>100</v>
      </c>
      <c r="G12734" s="38">
        <v>-0.06</v>
      </c>
      <c r="H12734" s="34">
        <v>0.99522085336019039</v>
      </c>
      <c r="I12734" s="35">
        <v>0.25936009623535006</v>
      </c>
      <c r="J12734" s="35">
        <v>30.868946978549243</v>
      </c>
      <c r="K12734" s="35">
        <v>-0.15148187011814862</v>
      </c>
      <c r="L12734" s="35">
        <v>0.66666738880138843</v>
      </c>
      <c r="M12734" s="35">
        <v>4.472414708683007E-2</v>
      </c>
      <c r="N12734" s="35">
        <v>0</v>
      </c>
      <c r="O12734" s="35">
        <v>0</v>
      </c>
      <c r="P12734" s="36">
        <v>11</v>
      </c>
      <c r="Q12734" s="37">
        <v>86</v>
      </c>
      <c r="R12734" s="36">
        <v>10</v>
      </c>
      <c r="S12734" s="39">
        <f t="shared" si="443"/>
        <v>86</v>
      </c>
      <c r="T12734" s="34" t="s">
        <v>44</v>
      </c>
      <c r="U12734" s="12">
        <f>(alpha+(beta/(1+EXP((((-1)*ceta)+(delta*LN(speed)))+(epsilon*speed)))))</f>
        <v>0.2884164646052268</v>
      </c>
      <c r="V12734" s="8">
        <f t="shared" si="444"/>
        <v>86</v>
      </c>
    </row>
    <row r="12735" spans="1:22">
      <c r="A12735" s="34" t="s">
        <v>20</v>
      </c>
      <c r="B12735" s="34" t="s">
        <v>79</v>
      </c>
      <c r="C12735" s="5" t="s">
        <v>213</v>
      </c>
      <c r="D12735" s="35" t="s">
        <v>84</v>
      </c>
      <c r="E12735" s="36" t="s">
        <v>18</v>
      </c>
      <c r="F12735" s="37">
        <v>100</v>
      </c>
      <c r="G12735" s="38">
        <v>-0.06</v>
      </c>
      <c r="H12735" s="34">
        <v>0.98136218311652068</v>
      </c>
      <c r="I12735" s="35">
        <v>6.7895273589956062E-2</v>
      </c>
      <c r="J12735" s="35">
        <v>-2.8230733986271308</v>
      </c>
      <c r="K12735" s="35">
        <v>0.18259706121830832</v>
      </c>
      <c r="L12735" s="35">
        <v>0.75469879797466888</v>
      </c>
      <c r="M12735" s="35">
        <v>0</v>
      </c>
      <c r="N12735" s="35">
        <v>0</v>
      </c>
      <c r="O12735" s="35">
        <v>0</v>
      </c>
      <c r="P12735" s="36">
        <v>11</v>
      </c>
      <c r="Q12735" s="37">
        <v>86</v>
      </c>
      <c r="R12735" s="36">
        <v>8</v>
      </c>
      <c r="S12735" s="39">
        <f t="shared" si="443"/>
        <v>86</v>
      </c>
      <c r="T12735" s="34" t="s">
        <v>40</v>
      </c>
      <c r="U12735" s="12">
        <f>(alpha-(beta*EXP(((-1)*ceta)*(speed^delta))))</f>
        <v>8.2478403011039522E-2</v>
      </c>
      <c r="V12735" s="8">
        <f t="shared" si="444"/>
        <v>86</v>
      </c>
    </row>
    <row r="12736" spans="1:22">
      <c r="A12736" s="34" t="s">
        <v>20</v>
      </c>
      <c r="B12736" s="34" t="s">
        <v>79</v>
      </c>
      <c r="C12736" s="5" t="s">
        <v>213</v>
      </c>
      <c r="D12736" s="35" t="s">
        <v>84</v>
      </c>
      <c r="E12736" s="36" t="s">
        <v>17</v>
      </c>
      <c r="F12736" s="37">
        <v>100</v>
      </c>
      <c r="G12736" s="38">
        <v>-0.06</v>
      </c>
      <c r="H12736" s="34">
        <v>0.95796762847216699</v>
      </c>
      <c r="I12736" s="35">
        <v>1503.0995536854562</v>
      </c>
      <c r="J12736" s="35">
        <v>0.96960560603756241</v>
      </c>
      <c r="K12736" s="35">
        <v>-0.52801374782596</v>
      </c>
      <c r="L12736" s="35">
        <v>0</v>
      </c>
      <c r="M12736" s="35">
        <v>0</v>
      </c>
      <c r="N12736" s="35">
        <v>0</v>
      </c>
      <c r="O12736" s="35">
        <v>0</v>
      </c>
      <c r="P12736" s="36">
        <v>11</v>
      </c>
      <c r="Q12736" s="37">
        <v>86</v>
      </c>
      <c r="R12736" s="36">
        <v>0</v>
      </c>
      <c r="S12736" s="39">
        <f t="shared" si="443"/>
        <v>86</v>
      </c>
      <c r="T12736" s="34" t="s">
        <v>29</v>
      </c>
      <c r="U12736" s="12">
        <f>((alpha*(beta^speed))*(speed^ceta))</f>
        <v>10.062968217254266</v>
      </c>
      <c r="V12736" s="8">
        <f t="shared" si="444"/>
        <v>86</v>
      </c>
    </row>
    <row r="12737" spans="1:22">
      <c r="A12737" s="34" t="s">
        <v>20</v>
      </c>
      <c r="B12737" s="34" t="s">
        <v>79</v>
      </c>
      <c r="C12737" s="5" t="s">
        <v>213</v>
      </c>
      <c r="D12737" s="35" t="s">
        <v>84</v>
      </c>
      <c r="E12737" s="36" t="s">
        <v>15</v>
      </c>
      <c r="F12737" s="37">
        <v>0</v>
      </c>
      <c r="G12737" s="38">
        <v>-0.04</v>
      </c>
      <c r="H12737" s="34">
        <v>0.98933907793658737</v>
      </c>
      <c r="I12737" s="35">
        <v>7.6918651016402093E-2</v>
      </c>
      <c r="J12737" s="35">
        <v>14.137171741173951</v>
      </c>
      <c r="K12737" s="35">
        <v>4.6234448883647614</v>
      </c>
      <c r="L12737" s="35">
        <v>1.8809227557457848</v>
      </c>
      <c r="M12737" s="35">
        <v>-6.3111765740756992E-3</v>
      </c>
      <c r="N12737" s="35">
        <v>0</v>
      </c>
      <c r="O12737" s="35">
        <v>0</v>
      </c>
      <c r="P12737" s="36">
        <v>11</v>
      </c>
      <c r="Q12737" s="37">
        <v>86</v>
      </c>
      <c r="R12737" s="36">
        <v>10</v>
      </c>
      <c r="S12737" s="39">
        <f t="shared" si="443"/>
        <v>86</v>
      </c>
      <c r="T12737" s="34" t="s">
        <v>44</v>
      </c>
      <c r="U12737" s="12">
        <f>(alpha+(beta/(1+EXP((((-1)*ceta)+(delta*LN(speed)))+(epsilon*speed)))))</f>
        <v>0.62422173058629338</v>
      </c>
      <c r="V12737" s="8">
        <f t="shared" si="444"/>
        <v>86</v>
      </c>
    </row>
    <row r="12738" spans="1:22">
      <c r="A12738" s="34" t="s">
        <v>20</v>
      </c>
      <c r="B12738" s="34" t="s">
        <v>79</v>
      </c>
      <c r="C12738" s="5" t="s">
        <v>213</v>
      </c>
      <c r="D12738" s="35" t="s">
        <v>84</v>
      </c>
      <c r="E12738" s="36" t="s">
        <v>16</v>
      </c>
      <c r="F12738" s="37">
        <v>0</v>
      </c>
      <c r="G12738" s="38">
        <v>-0.04</v>
      </c>
      <c r="H12738" s="34">
        <v>0.95804322092177729</v>
      </c>
      <c r="I12738" s="35">
        <v>79.785228525613803</v>
      </c>
      <c r="J12738" s="35">
        <v>0.98220917150233267</v>
      </c>
      <c r="K12738" s="35">
        <v>-0.63235688550199409</v>
      </c>
      <c r="L12738" s="35">
        <v>0</v>
      </c>
      <c r="M12738" s="35">
        <v>0</v>
      </c>
      <c r="N12738" s="35">
        <v>0</v>
      </c>
      <c r="O12738" s="35">
        <v>0</v>
      </c>
      <c r="P12738" s="36">
        <v>11</v>
      </c>
      <c r="Q12738" s="37">
        <v>86</v>
      </c>
      <c r="R12738" s="36">
        <v>0</v>
      </c>
      <c r="S12738" s="39">
        <f t="shared" ref="S12738:S12801" si="445">V12738</f>
        <v>86</v>
      </c>
      <c r="T12738" s="34" t="s">
        <v>29</v>
      </c>
      <c r="U12738" s="12">
        <f>((alpha*(beta^speed))*(speed^ceta))</f>
        <v>1.0189943964166959</v>
      </c>
      <c r="V12738" s="8">
        <f t="shared" ref="V12738:V12801" si="446">IF($V$1&lt;P12738,P12738,IF($V$1&gt;Q12738,Q12738,$V$1))</f>
        <v>86</v>
      </c>
    </row>
    <row r="12739" spans="1:22">
      <c r="A12739" s="34" t="s">
        <v>20</v>
      </c>
      <c r="B12739" s="34" t="s">
        <v>79</v>
      </c>
      <c r="C12739" s="5" t="s">
        <v>213</v>
      </c>
      <c r="D12739" s="35" t="s">
        <v>84</v>
      </c>
      <c r="E12739" s="36" t="s">
        <v>14</v>
      </c>
      <c r="F12739" s="37">
        <v>0</v>
      </c>
      <c r="G12739" s="38">
        <v>-0.04</v>
      </c>
      <c r="H12739" s="34">
        <v>0.99422043585449771</v>
      </c>
      <c r="I12739" s="35">
        <v>0.22699329064035856</v>
      </c>
      <c r="J12739" s="35">
        <v>5.1064792314547924</v>
      </c>
      <c r="K12739" s="35">
        <v>6.2753423037993201</v>
      </c>
      <c r="L12739" s="35">
        <v>2.3895969970437414</v>
      </c>
      <c r="M12739" s="35">
        <v>-1.1690797868896345E-2</v>
      </c>
      <c r="N12739" s="35">
        <v>0</v>
      </c>
      <c r="O12739" s="35">
        <v>0</v>
      </c>
      <c r="P12739" s="36">
        <v>11</v>
      </c>
      <c r="Q12739" s="37">
        <v>86</v>
      </c>
      <c r="R12739" s="36">
        <v>10</v>
      </c>
      <c r="S12739" s="39">
        <f t="shared" si="445"/>
        <v>86</v>
      </c>
      <c r="T12739" s="34" t="s">
        <v>44</v>
      </c>
      <c r="U12739" s="12">
        <f>(alpha+(beta/(1+EXP((((-1)*ceta)+(delta*LN(speed)))+(epsilon*speed)))))</f>
        <v>0.3978607076007612</v>
      </c>
      <c r="V12739" s="8">
        <f t="shared" si="446"/>
        <v>86</v>
      </c>
    </row>
    <row r="12740" spans="1:22">
      <c r="A12740" s="34" t="s">
        <v>20</v>
      </c>
      <c r="B12740" s="34" t="s">
        <v>79</v>
      </c>
      <c r="C12740" s="5" t="s">
        <v>213</v>
      </c>
      <c r="D12740" s="35" t="s">
        <v>84</v>
      </c>
      <c r="E12740" s="36" t="s">
        <v>18</v>
      </c>
      <c r="F12740" s="37">
        <v>0</v>
      </c>
      <c r="G12740" s="38">
        <v>-0.04</v>
      </c>
      <c r="H12740" s="34">
        <v>0.99084236327989861</v>
      </c>
      <c r="I12740" s="35">
        <v>4.2485710017999265</v>
      </c>
      <c r="J12740" s="35">
        <v>-6.3642688136355643</v>
      </c>
      <c r="K12740" s="35">
        <v>-1.4656402480578437</v>
      </c>
      <c r="L12740" s="35">
        <v>0</v>
      </c>
      <c r="M12740" s="35">
        <v>0</v>
      </c>
      <c r="N12740" s="35">
        <v>0</v>
      </c>
      <c r="O12740" s="35">
        <v>0</v>
      </c>
      <c r="P12740" s="36">
        <v>11</v>
      </c>
      <c r="Q12740" s="37">
        <v>86</v>
      </c>
      <c r="R12740" s="36">
        <v>13</v>
      </c>
      <c r="S12740" s="39">
        <f t="shared" si="445"/>
        <v>86</v>
      </c>
      <c r="T12740" s="34" t="s">
        <v>50</v>
      </c>
      <c r="U12740" s="12">
        <f>EXP((alpha+(beta/speed))+(ceta*LN(speed)))</f>
        <v>9.4997680814664878E-2</v>
      </c>
      <c r="V12740" s="8">
        <f t="shared" si="446"/>
        <v>86</v>
      </c>
    </row>
    <row r="12741" spans="1:22">
      <c r="A12741" s="34" t="s">
        <v>20</v>
      </c>
      <c r="B12741" s="34" t="s">
        <v>79</v>
      </c>
      <c r="C12741" s="5" t="s">
        <v>213</v>
      </c>
      <c r="D12741" s="35" t="s">
        <v>84</v>
      </c>
      <c r="E12741" s="36" t="s">
        <v>17</v>
      </c>
      <c r="F12741" s="37">
        <v>0</v>
      </c>
      <c r="G12741" s="38">
        <v>-0.04</v>
      </c>
      <c r="H12741" s="34">
        <v>0.97326440517589874</v>
      </c>
      <c r="I12741" s="35">
        <v>2856.0597736651107</v>
      </c>
      <c r="J12741" s="35">
        <v>0.98423517338982847</v>
      </c>
      <c r="K12741" s="35">
        <v>-0.74772419268679724</v>
      </c>
      <c r="L12741" s="35">
        <v>0</v>
      </c>
      <c r="M12741" s="35">
        <v>0</v>
      </c>
      <c r="N12741" s="35">
        <v>0</v>
      </c>
      <c r="O12741" s="35">
        <v>0</v>
      </c>
      <c r="P12741" s="36">
        <v>11</v>
      </c>
      <c r="Q12741" s="37">
        <v>86</v>
      </c>
      <c r="R12741" s="36">
        <v>0</v>
      </c>
      <c r="S12741" s="39">
        <f t="shared" si="445"/>
        <v>86</v>
      </c>
      <c r="T12741" s="34" t="s">
        <v>29</v>
      </c>
      <c r="U12741" s="12">
        <f>((alpha*(beta^speed))*(speed^ceta))</f>
        <v>26.049523766219824</v>
      </c>
      <c r="V12741" s="8">
        <f t="shared" si="446"/>
        <v>86</v>
      </c>
    </row>
    <row r="12742" spans="1:22">
      <c r="A12742" s="34" t="s">
        <v>20</v>
      </c>
      <c r="B12742" s="34" t="s">
        <v>79</v>
      </c>
      <c r="C12742" s="5" t="s">
        <v>213</v>
      </c>
      <c r="D12742" s="35" t="s">
        <v>84</v>
      </c>
      <c r="E12742" s="36" t="s">
        <v>15</v>
      </c>
      <c r="F12742" s="37">
        <v>50</v>
      </c>
      <c r="G12742" s="38">
        <v>-0.04</v>
      </c>
      <c r="H12742" s="34">
        <v>0.98443718858126372</v>
      </c>
      <c r="I12742" s="35">
        <v>7.2666394018946807</v>
      </c>
      <c r="J12742" s="35">
        <v>-11.387089287633023</v>
      </c>
      <c r="K12742" s="35">
        <v>-1.7523534603284072</v>
      </c>
      <c r="L12742" s="35">
        <v>0</v>
      </c>
      <c r="M12742" s="35">
        <v>0</v>
      </c>
      <c r="N12742" s="35">
        <v>0</v>
      </c>
      <c r="O12742" s="35">
        <v>0</v>
      </c>
      <c r="P12742" s="36">
        <v>11</v>
      </c>
      <c r="Q12742" s="37">
        <v>86</v>
      </c>
      <c r="R12742" s="36">
        <v>13</v>
      </c>
      <c r="S12742" s="39">
        <f t="shared" si="445"/>
        <v>86</v>
      </c>
      <c r="T12742" s="34" t="s">
        <v>50</v>
      </c>
      <c r="U12742" s="12">
        <f>EXP((alpha+(beta/speed))+(ceta*LN(speed)))</f>
        <v>0.51101337693191551</v>
      </c>
      <c r="V12742" s="8">
        <f t="shared" si="446"/>
        <v>86</v>
      </c>
    </row>
    <row r="12743" spans="1:22">
      <c r="A12743" s="34" t="s">
        <v>20</v>
      </c>
      <c r="B12743" s="34" t="s">
        <v>79</v>
      </c>
      <c r="C12743" s="5" t="s">
        <v>213</v>
      </c>
      <c r="D12743" s="35" t="s">
        <v>84</v>
      </c>
      <c r="E12743" s="36" t="s">
        <v>16</v>
      </c>
      <c r="F12743" s="37">
        <v>50</v>
      </c>
      <c r="G12743" s="38">
        <v>-0.04</v>
      </c>
      <c r="H12743" s="34">
        <v>0.94351278368893698</v>
      </c>
      <c r="I12743" s="35">
        <v>-3.8215641143659695</v>
      </c>
      <c r="J12743" s="35">
        <v>133.99895576667595</v>
      </c>
      <c r="K12743" s="35">
        <v>-0.24449710514079465</v>
      </c>
      <c r="L12743" s="35">
        <v>0.67232639650409853</v>
      </c>
      <c r="M12743" s="35">
        <v>1.6302793175133827E-3</v>
      </c>
      <c r="N12743" s="35">
        <v>0</v>
      </c>
      <c r="O12743" s="35">
        <v>0</v>
      </c>
      <c r="P12743" s="36">
        <v>11</v>
      </c>
      <c r="Q12743" s="37">
        <v>86</v>
      </c>
      <c r="R12743" s="36">
        <v>10</v>
      </c>
      <c r="S12743" s="39">
        <f t="shared" si="445"/>
        <v>86</v>
      </c>
      <c r="T12743" s="34" t="s">
        <v>44</v>
      </c>
      <c r="U12743" s="12">
        <f>(alpha+(beta/(1+EXP((((-1)*ceta)+(delta*LN(speed)))+(epsilon*speed)))))</f>
        <v>0.59277309353129848</v>
      </c>
      <c r="V12743" s="8">
        <f t="shared" si="446"/>
        <v>86</v>
      </c>
    </row>
    <row r="12744" spans="1:22">
      <c r="A12744" s="34" t="s">
        <v>20</v>
      </c>
      <c r="B12744" s="34" t="s">
        <v>79</v>
      </c>
      <c r="C12744" s="5" t="s">
        <v>213</v>
      </c>
      <c r="D12744" s="35" t="s">
        <v>84</v>
      </c>
      <c r="E12744" s="36" t="s">
        <v>14</v>
      </c>
      <c r="F12744" s="37">
        <v>50</v>
      </c>
      <c r="G12744" s="38">
        <v>-0.04</v>
      </c>
      <c r="H12744" s="34">
        <v>0.99343703220877722</v>
      </c>
      <c r="I12744" s="35">
        <v>0.18893028657097702</v>
      </c>
      <c r="J12744" s="35">
        <v>5.1328876627634292</v>
      </c>
      <c r="K12744" s="35">
        <v>6.0866516587590365</v>
      </c>
      <c r="L12744" s="35">
        <v>2.3371053689972259</v>
      </c>
      <c r="M12744" s="35">
        <v>-1.0969016779564241E-2</v>
      </c>
      <c r="N12744" s="35">
        <v>0</v>
      </c>
      <c r="O12744" s="35">
        <v>0</v>
      </c>
      <c r="P12744" s="36">
        <v>11</v>
      </c>
      <c r="Q12744" s="37">
        <v>86</v>
      </c>
      <c r="R12744" s="36">
        <v>10</v>
      </c>
      <c r="S12744" s="39">
        <f t="shared" si="445"/>
        <v>86</v>
      </c>
      <c r="T12744" s="34" t="s">
        <v>44</v>
      </c>
      <c r="U12744" s="12">
        <f>(alpha+(beta/(1+EXP((((-1)*ceta)+(delta*LN(speed)))+(epsilon*speed)))))</f>
        <v>0.35789007312082205</v>
      </c>
      <c r="V12744" s="8">
        <f t="shared" si="446"/>
        <v>86</v>
      </c>
    </row>
    <row r="12745" spans="1:22">
      <c r="A12745" s="34" t="s">
        <v>20</v>
      </c>
      <c r="B12745" s="34" t="s">
        <v>79</v>
      </c>
      <c r="C12745" s="5" t="s">
        <v>213</v>
      </c>
      <c r="D12745" s="35" t="s">
        <v>84</v>
      </c>
      <c r="E12745" s="36" t="s">
        <v>18</v>
      </c>
      <c r="F12745" s="37">
        <v>50</v>
      </c>
      <c r="G12745" s="38">
        <v>-0.04</v>
      </c>
      <c r="H12745" s="34">
        <v>0.98723049586946265</v>
      </c>
      <c r="I12745" s="35">
        <v>4.7201947063240546</v>
      </c>
      <c r="J12745" s="35">
        <v>-8.7995221573532962</v>
      </c>
      <c r="K12745" s="35">
        <v>-1.5781995392197103</v>
      </c>
      <c r="L12745" s="35">
        <v>0</v>
      </c>
      <c r="M12745" s="35">
        <v>0</v>
      </c>
      <c r="N12745" s="35">
        <v>0</v>
      </c>
      <c r="O12745" s="35">
        <v>0</v>
      </c>
      <c r="P12745" s="36">
        <v>11</v>
      </c>
      <c r="Q12745" s="37">
        <v>86</v>
      </c>
      <c r="R12745" s="36">
        <v>13</v>
      </c>
      <c r="S12745" s="39">
        <f t="shared" si="445"/>
        <v>86</v>
      </c>
      <c r="T12745" s="34" t="s">
        <v>50</v>
      </c>
      <c r="U12745" s="12">
        <f>EXP((alpha+(beta/speed))+(ceta*LN(speed)))</f>
        <v>8.9638158886464037E-2</v>
      </c>
      <c r="V12745" s="8">
        <f t="shared" si="446"/>
        <v>86</v>
      </c>
    </row>
    <row r="12746" spans="1:22">
      <c r="A12746" s="34" t="s">
        <v>20</v>
      </c>
      <c r="B12746" s="34" t="s">
        <v>79</v>
      </c>
      <c r="C12746" s="5" t="s">
        <v>213</v>
      </c>
      <c r="D12746" s="35" t="s">
        <v>84</v>
      </c>
      <c r="E12746" s="36" t="s">
        <v>17</v>
      </c>
      <c r="F12746" s="37">
        <v>50</v>
      </c>
      <c r="G12746" s="38">
        <v>-0.04</v>
      </c>
      <c r="H12746" s="34">
        <v>0.96552683707704856</v>
      </c>
      <c r="I12746" s="35">
        <v>2099.3863329457731</v>
      </c>
      <c r="J12746" s="35">
        <v>0.97909459004669352</v>
      </c>
      <c r="K12746" s="35">
        <v>-0.61040105947995882</v>
      </c>
      <c r="L12746" s="35">
        <v>0</v>
      </c>
      <c r="M12746" s="35">
        <v>0</v>
      </c>
      <c r="N12746" s="35">
        <v>0</v>
      </c>
      <c r="O12746" s="35">
        <v>0</v>
      </c>
      <c r="P12746" s="36">
        <v>11</v>
      </c>
      <c r="Q12746" s="37">
        <v>86</v>
      </c>
      <c r="R12746" s="36">
        <v>0</v>
      </c>
      <c r="S12746" s="39">
        <f t="shared" si="445"/>
        <v>86</v>
      </c>
      <c r="T12746" s="34" t="s">
        <v>29</v>
      </c>
      <c r="U12746" s="12">
        <f>((alpha*(beta^speed))*(speed^ceta))</f>
        <v>22.500513956468236</v>
      </c>
      <c r="V12746" s="8">
        <f t="shared" si="446"/>
        <v>86</v>
      </c>
    </row>
    <row r="12747" spans="1:22">
      <c r="A12747" s="34" t="s">
        <v>20</v>
      </c>
      <c r="B12747" s="34" t="s">
        <v>79</v>
      </c>
      <c r="C12747" s="5" t="s">
        <v>213</v>
      </c>
      <c r="D12747" s="35" t="s">
        <v>84</v>
      </c>
      <c r="E12747" s="36" t="s">
        <v>15</v>
      </c>
      <c r="F12747" s="37">
        <v>100</v>
      </c>
      <c r="G12747" s="38">
        <v>-0.04</v>
      </c>
      <c r="H12747" s="34">
        <v>0.97935995242264962</v>
      </c>
      <c r="I12747" s="35">
        <v>7.8060071838821505</v>
      </c>
      <c r="J12747" s="35">
        <v>-14.073602546626784</v>
      </c>
      <c r="K12747" s="35">
        <v>-1.8749108115665982</v>
      </c>
      <c r="L12747" s="35">
        <v>0</v>
      </c>
      <c r="M12747" s="35">
        <v>0</v>
      </c>
      <c r="N12747" s="35">
        <v>0</v>
      </c>
      <c r="O12747" s="35">
        <v>0</v>
      </c>
      <c r="P12747" s="36">
        <v>11</v>
      </c>
      <c r="Q12747" s="37">
        <v>86</v>
      </c>
      <c r="R12747" s="36">
        <v>13</v>
      </c>
      <c r="S12747" s="39">
        <f t="shared" si="445"/>
        <v>86</v>
      </c>
      <c r="T12747" s="34" t="s">
        <v>50</v>
      </c>
      <c r="U12747" s="12">
        <f>EXP((alpha+(beta/speed))+(ceta*LN(speed)))</f>
        <v>0.49206558842108228</v>
      </c>
      <c r="V12747" s="8">
        <f t="shared" si="446"/>
        <v>86</v>
      </c>
    </row>
    <row r="12748" spans="1:22">
      <c r="A12748" s="34" t="s">
        <v>20</v>
      </c>
      <c r="B12748" s="34" t="s">
        <v>79</v>
      </c>
      <c r="C12748" s="5" t="s">
        <v>213</v>
      </c>
      <c r="D12748" s="35" t="s">
        <v>84</v>
      </c>
      <c r="E12748" s="36" t="s">
        <v>16</v>
      </c>
      <c r="F12748" s="37">
        <v>100</v>
      </c>
      <c r="G12748" s="38">
        <v>-0.04</v>
      </c>
      <c r="H12748" s="34">
        <v>0.9287140208493746</v>
      </c>
      <c r="I12748" s="35">
        <v>-5.4878903178940766</v>
      </c>
      <c r="J12748" s="35">
        <v>242.99680497746087</v>
      </c>
      <c r="K12748" s="35">
        <v>-1.1444407897467639</v>
      </c>
      <c r="L12748" s="35">
        <v>0.53368583411180537</v>
      </c>
      <c r="M12748" s="35">
        <v>1.9850407234623759E-3</v>
      </c>
      <c r="N12748" s="35">
        <v>0</v>
      </c>
      <c r="O12748" s="35">
        <v>0</v>
      </c>
      <c r="P12748" s="36">
        <v>11</v>
      </c>
      <c r="Q12748" s="37">
        <v>86</v>
      </c>
      <c r="R12748" s="36">
        <v>10</v>
      </c>
      <c r="S12748" s="39">
        <f t="shared" si="445"/>
        <v>86</v>
      </c>
      <c r="T12748" s="34" t="s">
        <v>44</v>
      </c>
      <c r="U12748" s="12">
        <f>(alpha+(beta/(1+EXP((((-1)*ceta)+(delta*LN(speed)))+(epsilon*speed)))))</f>
        <v>0.41867491091353592</v>
      </c>
      <c r="V12748" s="8">
        <f t="shared" si="446"/>
        <v>86</v>
      </c>
    </row>
    <row r="12749" spans="1:22">
      <c r="A12749" s="34" t="s">
        <v>20</v>
      </c>
      <c r="B12749" s="34" t="s">
        <v>79</v>
      </c>
      <c r="C12749" s="5" t="s">
        <v>213</v>
      </c>
      <c r="D12749" s="35" t="s">
        <v>84</v>
      </c>
      <c r="E12749" s="36" t="s">
        <v>14</v>
      </c>
      <c r="F12749" s="37">
        <v>100</v>
      </c>
      <c r="G12749" s="38">
        <v>-0.04</v>
      </c>
      <c r="H12749" s="34">
        <v>0.99339324963497055</v>
      </c>
      <c r="I12749" s="35">
        <v>0.1727698214342108</v>
      </c>
      <c r="J12749" s="35">
        <v>5.343339661710969</v>
      </c>
      <c r="K12749" s="35">
        <v>5.7160427368407403</v>
      </c>
      <c r="L12749" s="35">
        <v>2.2353380612195068</v>
      </c>
      <c r="M12749" s="35">
        <v>-9.0840293705199953E-3</v>
      </c>
      <c r="N12749" s="35">
        <v>0</v>
      </c>
      <c r="O12749" s="35">
        <v>0</v>
      </c>
      <c r="P12749" s="36">
        <v>11</v>
      </c>
      <c r="Q12749" s="37">
        <v>86</v>
      </c>
      <c r="R12749" s="36">
        <v>10</v>
      </c>
      <c r="S12749" s="39">
        <f t="shared" si="445"/>
        <v>86</v>
      </c>
      <c r="T12749" s="34" t="s">
        <v>44</v>
      </c>
      <c r="U12749" s="12">
        <f>(alpha+(beta/(1+EXP((((-1)*ceta)+(delta*LN(speed)))+(epsilon*speed)))))</f>
        <v>0.33563917028685841</v>
      </c>
      <c r="V12749" s="8">
        <f t="shared" si="446"/>
        <v>86</v>
      </c>
    </row>
    <row r="12750" spans="1:22">
      <c r="A12750" s="34" t="s">
        <v>20</v>
      </c>
      <c r="B12750" s="34" t="s">
        <v>79</v>
      </c>
      <c r="C12750" s="5" t="s">
        <v>213</v>
      </c>
      <c r="D12750" s="35" t="s">
        <v>84</v>
      </c>
      <c r="E12750" s="36" t="s">
        <v>18</v>
      </c>
      <c r="F12750" s="37">
        <v>100</v>
      </c>
      <c r="G12750" s="38">
        <v>-0.04</v>
      </c>
      <c r="H12750" s="34">
        <v>0.9842656924389136</v>
      </c>
      <c r="I12750" s="35">
        <v>1.5288481658818664E-2</v>
      </c>
      <c r="J12750" s="35">
        <v>1.7814940374166188</v>
      </c>
      <c r="K12750" s="35">
        <v>5.1631855843016297</v>
      </c>
      <c r="L12750" s="35">
        <v>1.9508082802306523</v>
      </c>
      <c r="M12750" s="35">
        <v>-5.634957603683626E-3</v>
      </c>
      <c r="N12750" s="35">
        <v>0</v>
      </c>
      <c r="O12750" s="35">
        <v>0</v>
      </c>
      <c r="P12750" s="36">
        <v>11</v>
      </c>
      <c r="Q12750" s="37">
        <v>86</v>
      </c>
      <c r="R12750" s="36">
        <v>10</v>
      </c>
      <c r="S12750" s="39">
        <f t="shared" si="445"/>
        <v>86</v>
      </c>
      <c r="T12750" s="34" t="s">
        <v>44</v>
      </c>
      <c r="U12750" s="12">
        <f>(alpha+(beta/(1+EXP((((-1)*ceta)+(delta*LN(speed)))+(epsilon*speed)))))</f>
        <v>9.6477290058033016E-2</v>
      </c>
      <c r="V12750" s="8">
        <f t="shared" si="446"/>
        <v>86</v>
      </c>
    </row>
    <row r="12751" spans="1:22">
      <c r="A12751" s="34" t="s">
        <v>20</v>
      </c>
      <c r="B12751" s="34" t="s">
        <v>79</v>
      </c>
      <c r="C12751" s="5" t="s">
        <v>213</v>
      </c>
      <c r="D12751" s="35" t="s">
        <v>84</v>
      </c>
      <c r="E12751" s="36" t="s">
        <v>17</v>
      </c>
      <c r="F12751" s="37">
        <v>100</v>
      </c>
      <c r="G12751" s="38">
        <v>-0.04</v>
      </c>
      <c r="H12751" s="34">
        <v>0.95881412939859278</v>
      </c>
      <c r="I12751" s="35">
        <v>1667.5455633858155</v>
      </c>
      <c r="J12751" s="35">
        <v>0.97541293702864518</v>
      </c>
      <c r="K12751" s="35">
        <v>-0.50463177927580005</v>
      </c>
      <c r="L12751" s="35">
        <v>0</v>
      </c>
      <c r="M12751" s="35">
        <v>0</v>
      </c>
      <c r="N12751" s="35">
        <v>0</v>
      </c>
      <c r="O12751" s="35">
        <v>0</v>
      </c>
      <c r="P12751" s="36">
        <v>11</v>
      </c>
      <c r="Q12751" s="37">
        <v>86</v>
      </c>
      <c r="R12751" s="36">
        <v>0</v>
      </c>
      <c r="S12751" s="39">
        <f t="shared" si="445"/>
        <v>86</v>
      </c>
      <c r="T12751" s="34" t="s">
        <v>29</v>
      </c>
      <c r="U12751" s="12">
        <f>((alpha*(beta^speed))*(speed^ceta))</f>
        <v>20.705241197778427</v>
      </c>
      <c r="V12751" s="8">
        <f t="shared" si="446"/>
        <v>86</v>
      </c>
    </row>
    <row r="12752" spans="1:22">
      <c r="A12752" s="34" t="s">
        <v>20</v>
      </c>
      <c r="B12752" s="34" t="s">
        <v>79</v>
      </c>
      <c r="C12752" s="5" t="s">
        <v>213</v>
      </c>
      <c r="D12752" s="35" t="s">
        <v>84</v>
      </c>
      <c r="E12752" s="36" t="s">
        <v>15</v>
      </c>
      <c r="F12752" s="37">
        <v>0</v>
      </c>
      <c r="G12752" s="38">
        <v>-0.02</v>
      </c>
      <c r="H12752" s="34">
        <v>0.9956320198462596</v>
      </c>
      <c r="I12752" s="35">
        <v>1.7403606362072193</v>
      </c>
      <c r="J12752" s="35">
        <v>59.070755145646658</v>
      </c>
      <c r="K12752" s="35">
        <v>-0.55334055542285188</v>
      </c>
      <c r="L12752" s="35">
        <v>0.27355455493984293</v>
      </c>
      <c r="M12752" s="35">
        <v>6.9295936150859383E-2</v>
      </c>
      <c r="N12752" s="35">
        <v>0</v>
      </c>
      <c r="O12752" s="35">
        <v>0</v>
      </c>
      <c r="P12752" s="36">
        <v>11</v>
      </c>
      <c r="Q12752" s="37">
        <v>86</v>
      </c>
      <c r="R12752" s="36">
        <v>10</v>
      </c>
      <c r="S12752" s="39">
        <f t="shared" si="445"/>
        <v>86</v>
      </c>
      <c r="T12752" s="34" t="s">
        <v>44</v>
      </c>
      <c r="U12752" s="12">
        <f>(alpha+(beta/(1+EXP((((-1)*ceta)+(delta*LN(speed)))+(epsilon*speed)))))</f>
        <v>1.7662738859188101</v>
      </c>
      <c r="V12752" s="8">
        <f t="shared" si="446"/>
        <v>86</v>
      </c>
    </row>
    <row r="12753" spans="1:22">
      <c r="A12753" s="34" t="s">
        <v>20</v>
      </c>
      <c r="B12753" s="34" t="s">
        <v>79</v>
      </c>
      <c r="C12753" s="5" t="s">
        <v>213</v>
      </c>
      <c r="D12753" s="35" t="s">
        <v>84</v>
      </c>
      <c r="E12753" s="36" t="s">
        <v>16</v>
      </c>
      <c r="F12753" s="37">
        <v>0</v>
      </c>
      <c r="G12753" s="38">
        <v>-0.02</v>
      </c>
      <c r="H12753" s="34">
        <v>0.95024425532143009</v>
      </c>
      <c r="I12753" s="35">
        <v>1.5208040437889414</v>
      </c>
      <c r="J12753" s="35">
        <v>162.39833138165599</v>
      </c>
      <c r="K12753" s="35">
        <v>0.14250902185142417</v>
      </c>
      <c r="L12753" s="35">
        <v>0.94795454286894631</v>
      </c>
      <c r="M12753" s="35">
        <v>6.8688765167497251E-4</v>
      </c>
      <c r="N12753" s="35">
        <v>0</v>
      </c>
      <c r="O12753" s="35">
        <v>0</v>
      </c>
      <c r="P12753" s="36">
        <v>11</v>
      </c>
      <c r="Q12753" s="37">
        <v>86</v>
      </c>
      <c r="R12753" s="36">
        <v>10</v>
      </c>
      <c r="S12753" s="39">
        <f t="shared" si="445"/>
        <v>86</v>
      </c>
      <c r="T12753" s="34" t="s">
        <v>44</v>
      </c>
      <c r="U12753" s="12">
        <f>(alpha+(beta/(1+EXP((((-1)*ceta)+(delta*LN(speed)))+(epsilon*speed)))))</f>
        <v>4.0684206950722857</v>
      </c>
      <c r="V12753" s="8">
        <f t="shared" si="446"/>
        <v>86</v>
      </c>
    </row>
    <row r="12754" spans="1:22">
      <c r="A12754" s="34" t="s">
        <v>20</v>
      </c>
      <c r="B12754" s="34" t="s">
        <v>79</v>
      </c>
      <c r="C12754" s="5" t="s">
        <v>213</v>
      </c>
      <c r="D12754" s="35" t="s">
        <v>84</v>
      </c>
      <c r="E12754" s="36" t="s">
        <v>14</v>
      </c>
      <c r="F12754" s="37">
        <v>0</v>
      </c>
      <c r="G12754" s="38">
        <v>-0.02</v>
      </c>
      <c r="H12754" s="34">
        <v>0.99586199346126747</v>
      </c>
      <c r="I12754" s="35">
        <v>0.7297642449940055</v>
      </c>
      <c r="J12754" s="35">
        <v>23.778658830248343</v>
      </c>
      <c r="K12754" s="35">
        <v>-0.20843389903493376</v>
      </c>
      <c r="L12754" s="35">
        <v>0.38368721507103065</v>
      </c>
      <c r="M12754" s="35">
        <v>6.4217123199761611E-2</v>
      </c>
      <c r="N12754" s="35">
        <v>0</v>
      </c>
      <c r="O12754" s="35">
        <v>0</v>
      </c>
      <c r="P12754" s="36">
        <v>11</v>
      </c>
      <c r="Q12754" s="37">
        <v>86</v>
      </c>
      <c r="R12754" s="36">
        <v>10</v>
      </c>
      <c r="S12754" s="39">
        <f t="shared" si="445"/>
        <v>86</v>
      </c>
      <c r="T12754" s="34" t="s">
        <v>44</v>
      </c>
      <c r="U12754" s="12">
        <f>(alpha+(beta/(1+EXP((((-1)*ceta)+(delta*LN(speed)))+(epsilon*speed)))))</f>
        <v>0.74371835600066749</v>
      </c>
      <c r="V12754" s="8">
        <f t="shared" si="446"/>
        <v>86</v>
      </c>
    </row>
    <row r="12755" spans="1:22">
      <c r="A12755" s="34" t="s">
        <v>20</v>
      </c>
      <c r="B12755" s="34" t="s">
        <v>79</v>
      </c>
      <c r="C12755" s="5" t="s">
        <v>213</v>
      </c>
      <c r="D12755" s="35" t="s">
        <v>84</v>
      </c>
      <c r="E12755" s="36" t="s">
        <v>18</v>
      </c>
      <c r="F12755" s="37">
        <v>0</v>
      </c>
      <c r="G12755" s="38">
        <v>-0.02</v>
      </c>
      <c r="H12755" s="34">
        <v>0.99560714491104341</v>
      </c>
      <c r="I12755" s="35">
        <v>0.22525311441757442</v>
      </c>
      <c r="J12755" s="35">
        <v>10.573659278354013</v>
      </c>
      <c r="K12755" s="35">
        <v>-0.3616030624777774</v>
      </c>
      <c r="L12755" s="35">
        <v>0.48749962917023926</v>
      </c>
      <c r="M12755" s="35">
        <v>5.5219887050388682E-2</v>
      </c>
      <c r="N12755" s="35">
        <v>0</v>
      </c>
      <c r="O12755" s="35">
        <v>0</v>
      </c>
      <c r="P12755" s="36">
        <v>11</v>
      </c>
      <c r="Q12755" s="37">
        <v>86</v>
      </c>
      <c r="R12755" s="36">
        <v>10</v>
      </c>
      <c r="S12755" s="39">
        <f t="shared" si="445"/>
        <v>86</v>
      </c>
      <c r="T12755" s="34" t="s">
        <v>44</v>
      </c>
      <c r="U12755" s="12">
        <f>(alpha+(beta/(1+EXP((((-1)*ceta)+(delta*LN(speed)))+(epsilon*speed)))))</f>
        <v>0.23252072552611233</v>
      </c>
      <c r="V12755" s="8">
        <f t="shared" si="446"/>
        <v>86</v>
      </c>
    </row>
    <row r="12756" spans="1:22">
      <c r="A12756" s="34" t="s">
        <v>20</v>
      </c>
      <c r="B12756" s="34" t="s">
        <v>79</v>
      </c>
      <c r="C12756" s="5" t="s">
        <v>213</v>
      </c>
      <c r="D12756" s="35" t="s">
        <v>84</v>
      </c>
      <c r="E12756" s="36" t="s">
        <v>17</v>
      </c>
      <c r="F12756" s="37">
        <v>0</v>
      </c>
      <c r="G12756" s="38">
        <v>-0.02</v>
      </c>
      <c r="H12756" s="34">
        <v>0.97346263184977266</v>
      </c>
      <c r="I12756" s="35">
        <v>5394.8255067734071</v>
      </c>
      <c r="J12756" s="35">
        <v>1.0070543482800347</v>
      </c>
      <c r="K12756" s="35">
        <v>-1.020427032511054</v>
      </c>
      <c r="L12756" s="35">
        <v>0</v>
      </c>
      <c r="M12756" s="35">
        <v>0</v>
      </c>
      <c r="N12756" s="35">
        <v>0</v>
      </c>
      <c r="O12756" s="35">
        <v>0</v>
      </c>
      <c r="P12756" s="36">
        <v>11</v>
      </c>
      <c r="Q12756" s="37">
        <v>86</v>
      </c>
      <c r="R12756" s="36">
        <v>0</v>
      </c>
      <c r="S12756" s="39">
        <f t="shared" si="445"/>
        <v>86</v>
      </c>
      <c r="T12756" s="34" t="s">
        <v>29</v>
      </c>
      <c r="U12756" s="12">
        <f>((alpha*(beta^speed))*(speed^ceta))</f>
        <v>104.83663257779881</v>
      </c>
      <c r="V12756" s="8">
        <f t="shared" si="446"/>
        <v>86</v>
      </c>
    </row>
    <row r="12757" spans="1:22">
      <c r="A12757" s="34" t="s">
        <v>20</v>
      </c>
      <c r="B12757" s="34" t="s">
        <v>79</v>
      </c>
      <c r="C12757" s="5" t="s">
        <v>213</v>
      </c>
      <c r="D12757" s="35" t="s">
        <v>84</v>
      </c>
      <c r="E12757" s="36" t="s">
        <v>15</v>
      </c>
      <c r="F12757" s="37">
        <v>50</v>
      </c>
      <c r="G12757" s="38">
        <v>-0.02</v>
      </c>
      <c r="H12757" s="34">
        <v>0.9911731094697549</v>
      </c>
      <c r="I12757" s="35">
        <v>1.4903389728312904</v>
      </c>
      <c r="J12757" s="35">
        <v>40.828918064595484</v>
      </c>
      <c r="K12757" s="35">
        <v>0.24746747366845495</v>
      </c>
      <c r="L12757" s="35">
        <v>0.452356185597381</v>
      </c>
      <c r="M12757" s="35">
        <v>5.738875205144691E-2</v>
      </c>
      <c r="N12757" s="35">
        <v>0</v>
      </c>
      <c r="O12757" s="35">
        <v>0</v>
      </c>
      <c r="P12757" s="36">
        <v>11</v>
      </c>
      <c r="Q12757" s="37">
        <v>86</v>
      </c>
      <c r="R12757" s="36">
        <v>10</v>
      </c>
      <c r="S12757" s="39">
        <f t="shared" si="445"/>
        <v>86</v>
      </c>
      <c r="T12757" s="34" t="s">
        <v>44</v>
      </c>
      <c r="U12757" s="12">
        <f>(alpha+(beta/(1+EXP((((-1)*ceta)+(delta*LN(speed)))+(epsilon*speed)))))</f>
        <v>1.5403879743602924</v>
      </c>
      <c r="V12757" s="8">
        <f t="shared" si="446"/>
        <v>86</v>
      </c>
    </row>
    <row r="12758" spans="1:22">
      <c r="A12758" s="34" t="s">
        <v>20</v>
      </c>
      <c r="B12758" s="34" t="s">
        <v>79</v>
      </c>
      <c r="C12758" s="5" t="s">
        <v>213</v>
      </c>
      <c r="D12758" s="35" t="s">
        <v>84</v>
      </c>
      <c r="E12758" s="36" t="s">
        <v>16</v>
      </c>
      <c r="F12758" s="37">
        <v>50</v>
      </c>
      <c r="G12758" s="38">
        <v>-0.02</v>
      </c>
      <c r="H12758" s="34">
        <v>0.93066587705520121</v>
      </c>
      <c r="I12758" s="35">
        <v>-1.1052608451462707E-4</v>
      </c>
      <c r="J12758" s="35">
        <v>1.8822691623291383E-2</v>
      </c>
      <c r="K12758" s="35">
        <v>-1.1140178052525931</v>
      </c>
      <c r="L12758" s="35">
        <v>28.237969739589484</v>
      </c>
      <c r="M12758" s="35">
        <v>0</v>
      </c>
      <c r="N12758" s="35">
        <v>0</v>
      </c>
      <c r="O12758" s="35">
        <v>0</v>
      </c>
      <c r="P12758" s="36">
        <v>11</v>
      </c>
      <c r="Q12758" s="37">
        <v>86</v>
      </c>
      <c r="R12758" s="36">
        <v>14</v>
      </c>
      <c r="S12758" s="39">
        <f t="shared" si="445"/>
        <v>86</v>
      </c>
      <c r="T12758" s="34" t="s">
        <v>51</v>
      </c>
      <c r="U12758" s="12">
        <f>(((alpha*(speed^3))+(beta*(speed^2))+(ceta*speed))+delta)</f>
        <v>1.3442865216939133</v>
      </c>
      <c r="V12758" s="8">
        <f t="shared" si="446"/>
        <v>86</v>
      </c>
    </row>
    <row r="12759" spans="1:22">
      <c r="A12759" s="34" t="s">
        <v>20</v>
      </c>
      <c r="B12759" s="34" t="s">
        <v>79</v>
      </c>
      <c r="C12759" s="5" t="s">
        <v>213</v>
      </c>
      <c r="D12759" s="35" t="s">
        <v>84</v>
      </c>
      <c r="E12759" s="36" t="s">
        <v>14</v>
      </c>
      <c r="F12759" s="37">
        <v>50</v>
      </c>
      <c r="G12759" s="38">
        <v>-0.02</v>
      </c>
      <c r="H12759" s="34">
        <v>0.99641067998877053</v>
      </c>
      <c r="I12759" s="35">
        <v>0.61036609267667097</v>
      </c>
      <c r="J12759" s="35">
        <v>47.811205459643254</v>
      </c>
      <c r="K12759" s="35">
        <v>-0.9858494885978768</v>
      </c>
      <c r="L12759" s="35">
        <v>0.38859079970216875</v>
      </c>
      <c r="M12759" s="35">
        <v>6.2138037841620586E-2</v>
      </c>
      <c r="N12759" s="35">
        <v>0</v>
      </c>
      <c r="O12759" s="35">
        <v>0</v>
      </c>
      <c r="P12759" s="36">
        <v>11</v>
      </c>
      <c r="Q12759" s="37">
        <v>86</v>
      </c>
      <c r="R12759" s="36">
        <v>10</v>
      </c>
      <c r="S12759" s="39">
        <f t="shared" si="445"/>
        <v>86</v>
      </c>
      <c r="T12759" s="34" t="s">
        <v>44</v>
      </c>
      <c r="U12759" s="12">
        <f>(alpha+(beta/(1+EXP((((-1)*ceta)+(delta*LN(speed)))+(epsilon*speed)))))</f>
        <v>0.62545651891430865</v>
      </c>
      <c r="V12759" s="8">
        <f t="shared" si="446"/>
        <v>86</v>
      </c>
    </row>
    <row r="12760" spans="1:22">
      <c r="A12760" s="34" t="s">
        <v>20</v>
      </c>
      <c r="B12760" s="34" t="s">
        <v>79</v>
      </c>
      <c r="C12760" s="5" t="s">
        <v>213</v>
      </c>
      <c r="D12760" s="35" t="s">
        <v>84</v>
      </c>
      <c r="E12760" s="36" t="s">
        <v>18</v>
      </c>
      <c r="F12760" s="37">
        <v>50</v>
      </c>
      <c r="G12760" s="38">
        <v>-0.02</v>
      </c>
      <c r="H12760" s="34">
        <v>0.99281434971998783</v>
      </c>
      <c r="I12760" s="35">
        <v>0.1922687546636318</v>
      </c>
      <c r="J12760" s="35">
        <v>11.544895982286368</v>
      </c>
      <c r="K12760" s="35">
        <v>-0.27874178997142912</v>
      </c>
      <c r="L12760" s="35">
        <v>0.58381701195386804</v>
      </c>
      <c r="M12760" s="35">
        <v>4.5409882632419844E-2</v>
      </c>
      <c r="N12760" s="35">
        <v>0</v>
      </c>
      <c r="O12760" s="35">
        <v>0</v>
      </c>
      <c r="P12760" s="36">
        <v>11</v>
      </c>
      <c r="Q12760" s="37">
        <v>86</v>
      </c>
      <c r="R12760" s="36">
        <v>10</v>
      </c>
      <c r="S12760" s="39">
        <f t="shared" si="445"/>
        <v>86</v>
      </c>
      <c r="T12760" s="34" t="s">
        <v>44</v>
      </c>
      <c r="U12760" s="12">
        <f>(alpha+(beta/(1+EXP((((-1)*ceta)+(delta*LN(speed)))+(epsilon*speed)))))</f>
        <v>0.20531307440949992</v>
      </c>
      <c r="V12760" s="8">
        <f t="shared" si="446"/>
        <v>86</v>
      </c>
    </row>
    <row r="12761" spans="1:22">
      <c r="A12761" s="34" t="s">
        <v>20</v>
      </c>
      <c r="B12761" s="34" t="s">
        <v>79</v>
      </c>
      <c r="C12761" s="5" t="s">
        <v>213</v>
      </c>
      <c r="D12761" s="35" t="s">
        <v>84</v>
      </c>
      <c r="E12761" s="36" t="s">
        <v>17</v>
      </c>
      <c r="F12761" s="37">
        <v>50</v>
      </c>
      <c r="G12761" s="38">
        <v>-0.02</v>
      </c>
      <c r="H12761" s="34">
        <v>0.9648420429805159</v>
      </c>
      <c r="I12761" s="35">
        <v>8.7362976720346239</v>
      </c>
      <c r="J12761" s="35">
        <v>-2.1497568314201634</v>
      </c>
      <c r="K12761" s="35">
        <v>-0.97454102949206467</v>
      </c>
      <c r="L12761" s="35">
        <v>0</v>
      </c>
      <c r="M12761" s="35">
        <v>0</v>
      </c>
      <c r="N12761" s="35">
        <v>0</v>
      </c>
      <c r="O12761" s="35">
        <v>0</v>
      </c>
      <c r="P12761" s="36">
        <v>11</v>
      </c>
      <c r="Q12761" s="37">
        <v>86</v>
      </c>
      <c r="R12761" s="36">
        <v>13</v>
      </c>
      <c r="S12761" s="39">
        <f t="shared" si="445"/>
        <v>86</v>
      </c>
      <c r="T12761" s="34" t="s">
        <v>50</v>
      </c>
      <c r="U12761" s="12">
        <f>EXP((alpha+(beta/speed))+(ceta*LN(speed)))</f>
        <v>79.071799945243555</v>
      </c>
      <c r="V12761" s="8">
        <f t="shared" si="446"/>
        <v>86</v>
      </c>
    </row>
    <row r="12762" spans="1:22">
      <c r="A12762" s="34" t="s">
        <v>20</v>
      </c>
      <c r="B12762" s="34" t="s">
        <v>79</v>
      </c>
      <c r="C12762" s="5" t="s">
        <v>213</v>
      </c>
      <c r="D12762" s="35" t="s">
        <v>84</v>
      </c>
      <c r="E12762" s="36" t="s">
        <v>15</v>
      </c>
      <c r="F12762" s="37">
        <v>100</v>
      </c>
      <c r="G12762" s="38">
        <v>-0.02</v>
      </c>
      <c r="H12762" s="34">
        <v>0.97894330832882226</v>
      </c>
      <c r="I12762" s="35">
        <v>5.4460969301564175</v>
      </c>
      <c r="J12762" s="35">
        <v>-3.7810007386085469</v>
      </c>
      <c r="K12762" s="35">
        <v>-1.1855481075807466</v>
      </c>
      <c r="L12762" s="35">
        <v>0</v>
      </c>
      <c r="M12762" s="35">
        <v>0</v>
      </c>
      <c r="N12762" s="35">
        <v>0</v>
      </c>
      <c r="O12762" s="35">
        <v>0</v>
      </c>
      <c r="P12762" s="36">
        <v>11</v>
      </c>
      <c r="Q12762" s="37">
        <v>86</v>
      </c>
      <c r="R12762" s="36">
        <v>13</v>
      </c>
      <c r="S12762" s="39">
        <f t="shared" si="445"/>
        <v>86</v>
      </c>
      <c r="T12762" s="34" t="s">
        <v>50</v>
      </c>
      <c r="U12762" s="12">
        <f>EXP((alpha+(beta/speed))+(ceta*LN(speed)))</f>
        <v>1.1289509037258705</v>
      </c>
      <c r="V12762" s="8">
        <f t="shared" si="446"/>
        <v>86</v>
      </c>
    </row>
    <row r="12763" spans="1:22">
      <c r="A12763" s="34" t="s">
        <v>20</v>
      </c>
      <c r="B12763" s="34" t="s">
        <v>79</v>
      </c>
      <c r="C12763" s="5" t="s">
        <v>213</v>
      </c>
      <c r="D12763" s="35" t="s">
        <v>84</v>
      </c>
      <c r="E12763" s="36" t="s">
        <v>16</v>
      </c>
      <c r="F12763" s="37">
        <v>100</v>
      </c>
      <c r="G12763" s="38">
        <v>-0.02</v>
      </c>
      <c r="H12763" s="34">
        <v>0.91810100541842088</v>
      </c>
      <c r="I12763" s="35">
        <v>-1.1527490164923807E-4</v>
      </c>
      <c r="J12763" s="35">
        <v>1.9119674529251719E-2</v>
      </c>
      <c r="K12763" s="35">
        <v>-1.1239331738985119</v>
      </c>
      <c r="L12763" s="35">
        <v>28.871625770015985</v>
      </c>
      <c r="M12763" s="35">
        <v>0</v>
      </c>
      <c r="N12763" s="35">
        <v>0</v>
      </c>
      <c r="O12763" s="35">
        <v>0</v>
      </c>
      <c r="P12763" s="36">
        <v>11</v>
      </c>
      <c r="Q12763" s="37">
        <v>86</v>
      </c>
      <c r="R12763" s="36">
        <v>14</v>
      </c>
      <c r="S12763" s="39">
        <f t="shared" si="445"/>
        <v>86</v>
      </c>
      <c r="T12763" s="34" t="s">
        <v>51</v>
      </c>
      <c r="U12763" s="12">
        <f>(((alpha*(speed^3))+(beta*(speed^2))+(ceta*speed))+delta)</f>
        <v>0.30119278968189533</v>
      </c>
      <c r="V12763" s="8">
        <f t="shared" si="446"/>
        <v>86</v>
      </c>
    </row>
    <row r="12764" spans="1:22">
      <c r="A12764" s="34" t="s">
        <v>20</v>
      </c>
      <c r="B12764" s="34" t="s">
        <v>79</v>
      </c>
      <c r="C12764" s="5" t="s">
        <v>213</v>
      </c>
      <c r="D12764" s="35" t="s">
        <v>84</v>
      </c>
      <c r="E12764" s="36" t="s">
        <v>14</v>
      </c>
      <c r="F12764" s="37">
        <v>100</v>
      </c>
      <c r="G12764" s="38">
        <v>-0.02</v>
      </c>
      <c r="H12764" s="34">
        <v>0.99688430384826576</v>
      </c>
      <c r="I12764" s="35">
        <v>0.49626097798041158</v>
      </c>
      <c r="J12764" s="35">
        <v>13.614932428027217</v>
      </c>
      <c r="K12764" s="35">
        <v>1.2791465497435939</v>
      </c>
      <c r="L12764" s="35">
        <v>0.78170073464425216</v>
      </c>
      <c r="M12764" s="35">
        <v>4.8937574931651164E-2</v>
      </c>
      <c r="N12764" s="35">
        <v>0</v>
      </c>
      <c r="O12764" s="35">
        <v>0</v>
      </c>
      <c r="P12764" s="36">
        <v>11</v>
      </c>
      <c r="Q12764" s="37">
        <v>86</v>
      </c>
      <c r="R12764" s="36">
        <v>10</v>
      </c>
      <c r="S12764" s="39">
        <f t="shared" si="445"/>
        <v>86</v>
      </c>
      <c r="T12764" s="34" t="s">
        <v>44</v>
      </c>
      <c r="U12764" s="12">
        <f>(alpha+(beta/(1+EXP((((-1)*ceta)+(delta*LN(speed)))+(epsilon*speed)))))</f>
        <v>0.51858871466064049</v>
      </c>
      <c r="V12764" s="8">
        <f t="shared" si="446"/>
        <v>86</v>
      </c>
    </row>
    <row r="12765" spans="1:22">
      <c r="A12765" s="34" t="s">
        <v>20</v>
      </c>
      <c r="B12765" s="34" t="s">
        <v>79</v>
      </c>
      <c r="C12765" s="5" t="s">
        <v>213</v>
      </c>
      <c r="D12765" s="35" t="s">
        <v>84</v>
      </c>
      <c r="E12765" s="36" t="s">
        <v>18</v>
      </c>
      <c r="F12765" s="37">
        <v>100</v>
      </c>
      <c r="G12765" s="38">
        <v>-0.02</v>
      </c>
      <c r="H12765" s="34">
        <v>0.98604822250259039</v>
      </c>
      <c r="I12765" s="35">
        <v>3.4360996282121175</v>
      </c>
      <c r="J12765" s="35">
        <v>-2.9932930721698821</v>
      </c>
      <c r="K12765" s="35">
        <v>-1.1749520938462603</v>
      </c>
      <c r="L12765" s="35">
        <v>0</v>
      </c>
      <c r="M12765" s="35">
        <v>0</v>
      </c>
      <c r="N12765" s="35">
        <v>0</v>
      </c>
      <c r="O12765" s="35">
        <v>0</v>
      </c>
      <c r="P12765" s="36">
        <v>11</v>
      </c>
      <c r="Q12765" s="37">
        <v>86</v>
      </c>
      <c r="R12765" s="36">
        <v>13</v>
      </c>
      <c r="S12765" s="39">
        <f t="shared" si="445"/>
        <v>86</v>
      </c>
      <c r="T12765" s="34" t="s">
        <v>50</v>
      </c>
      <c r="U12765" s="12">
        <f>EXP((alpha+(beta/speed))+(ceta*LN(speed)))</f>
        <v>0.1600369124351034</v>
      </c>
      <c r="V12765" s="8">
        <f t="shared" si="446"/>
        <v>86</v>
      </c>
    </row>
    <row r="12766" spans="1:22">
      <c r="A12766" s="34" t="s">
        <v>20</v>
      </c>
      <c r="B12766" s="34" t="s">
        <v>79</v>
      </c>
      <c r="C12766" s="5" t="s">
        <v>213</v>
      </c>
      <c r="D12766" s="35" t="s">
        <v>84</v>
      </c>
      <c r="E12766" s="36" t="s">
        <v>17</v>
      </c>
      <c r="F12766" s="37">
        <v>100</v>
      </c>
      <c r="G12766" s="38">
        <v>-0.02</v>
      </c>
      <c r="H12766" s="34">
        <v>0.95353644783412628</v>
      </c>
      <c r="I12766" s="35">
        <v>-3.1216440964280294E-3</v>
      </c>
      <c r="J12766" s="35">
        <v>0.53491247587912327</v>
      </c>
      <c r="K12766" s="35">
        <v>-31.635573458912297</v>
      </c>
      <c r="L12766" s="35">
        <v>766.27035262815798</v>
      </c>
      <c r="M12766" s="35">
        <v>0</v>
      </c>
      <c r="N12766" s="35">
        <v>0</v>
      </c>
      <c r="O12766" s="35">
        <v>0</v>
      </c>
      <c r="P12766" s="36">
        <v>11</v>
      </c>
      <c r="Q12766" s="37">
        <v>86</v>
      </c>
      <c r="R12766" s="36">
        <v>14</v>
      </c>
      <c r="S12766" s="39">
        <f t="shared" si="445"/>
        <v>86</v>
      </c>
      <c r="T12766" s="34" t="s">
        <v>51</v>
      </c>
      <c r="U12766" s="12">
        <f>(((alpha*(speed^3))+(beta*(speed^2))+(ceta*speed))+delta)</f>
        <v>16.283249366069413</v>
      </c>
      <c r="V12766" s="8">
        <f t="shared" si="446"/>
        <v>86</v>
      </c>
    </row>
    <row r="12767" spans="1:22">
      <c r="A12767" s="34" t="s">
        <v>20</v>
      </c>
      <c r="B12767" s="34" t="s">
        <v>79</v>
      </c>
      <c r="C12767" s="5" t="s">
        <v>213</v>
      </c>
      <c r="D12767" s="35" t="s">
        <v>84</v>
      </c>
      <c r="E12767" s="36" t="s">
        <v>15</v>
      </c>
      <c r="F12767" s="37">
        <v>0</v>
      </c>
      <c r="G12767" s="38">
        <v>0.02</v>
      </c>
      <c r="H12767" s="34">
        <v>0.98887938657037955</v>
      </c>
      <c r="I12767" s="35">
        <v>2.1632917391613615</v>
      </c>
      <c r="J12767" s="35">
        <v>133.48413221047466</v>
      </c>
      <c r="K12767" s="35">
        <v>0.20091718767333019</v>
      </c>
      <c r="L12767" s="35">
        <v>1.1541699618237853</v>
      </c>
      <c r="M12767" s="35">
        <v>3.724335420276169E-3</v>
      </c>
      <c r="N12767" s="35">
        <v>0</v>
      </c>
      <c r="O12767" s="35">
        <v>0</v>
      </c>
      <c r="P12767" s="36">
        <v>11</v>
      </c>
      <c r="Q12767" s="37">
        <v>86</v>
      </c>
      <c r="R12767" s="36">
        <v>10</v>
      </c>
      <c r="S12767" s="39">
        <f t="shared" si="445"/>
        <v>86</v>
      </c>
      <c r="T12767" s="34" t="s">
        <v>44</v>
      </c>
      <c r="U12767" s="12">
        <f>(alpha+(beta/(1+EXP((((-1)*ceta)+(delta*LN(speed)))+(epsilon*speed)))))</f>
        <v>2.8528897602043521</v>
      </c>
      <c r="V12767" s="8">
        <f t="shared" si="446"/>
        <v>86</v>
      </c>
    </row>
    <row r="12768" spans="1:22">
      <c r="A12768" s="34" t="s">
        <v>20</v>
      </c>
      <c r="B12768" s="34" t="s">
        <v>79</v>
      </c>
      <c r="C12768" s="5" t="s">
        <v>213</v>
      </c>
      <c r="D12768" s="35" t="s">
        <v>84</v>
      </c>
      <c r="E12768" s="36" t="s">
        <v>16</v>
      </c>
      <c r="F12768" s="37">
        <v>0</v>
      </c>
      <c r="G12768" s="38">
        <v>0.02</v>
      </c>
      <c r="H12768" s="34">
        <v>0.97563348830677066</v>
      </c>
      <c r="I12768" s="35">
        <v>7.1405200035257286</v>
      </c>
      <c r="J12768" s="35">
        <v>0.13174319822633199</v>
      </c>
      <c r="K12768" s="35">
        <v>172.04758699945722</v>
      </c>
      <c r="L12768" s="35">
        <v>-0.91189473855783953</v>
      </c>
      <c r="M12768" s="35">
        <v>0</v>
      </c>
      <c r="N12768" s="35">
        <v>0</v>
      </c>
      <c r="O12768" s="35">
        <v>0</v>
      </c>
      <c r="P12768" s="36">
        <v>11</v>
      </c>
      <c r="Q12768" s="37">
        <v>86</v>
      </c>
      <c r="R12768" s="36">
        <v>1</v>
      </c>
      <c r="S12768" s="39">
        <f t="shared" si="445"/>
        <v>86</v>
      </c>
      <c r="T12768" s="34" t="s">
        <v>30</v>
      </c>
      <c r="U12768" s="12">
        <f>((alpha*(speed^beta))+(ceta*(speed^delta)))</f>
        <v>15.802676588987577</v>
      </c>
      <c r="V12768" s="8">
        <f t="shared" si="446"/>
        <v>86</v>
      </c>
    </row>
    <row r="12769" spans="1:22">
      <c r="A12769" s="34" t="s">
        <v>20</v>
      </c>
      <c r="B12769" s="34" t="s">
        <v>79</v>
      </c>
      <c r="C12769" s="5" t="s">
        <v>213</v>
      </c>
      <c r="D12769" s="35" t="s">
        <v>84</v>
      </c>
      <c r="E12769" s="36" t="s">
        <v>14</v>
      </c>
      <c r="F12769" s="37">
        <v>0</v>
      </c>
      <c r="G12769" s="38">
        <v>0.02</v>
      </c>
      <c r="H12769" s="34">
        <v>0.99464337702921568</v>
      </c>
      <c r="I12769" s="35">
        <v>4.2615633607860429E-2</v>
      </c>
      <c r="J12769" s="35">
        <v>1.3462933893138575E-2</v>
      </c>
      <c r="K12769" s="35">
        <v>1.0915147277370061</v>
      </c>
      <c r="L12769" s="35">
        <v>0</v>
      </c>
      <c r="M12769" s="35">
        <v>0</v>
      </c>
      <c r="N12769" s="35">
        <v>0</v>
      </c>
      <c r="O12769" s="35">
        <v>0</v>
      </c>
      <c r="P12769" s="36">
        <v>11</v>
      </c>
      <c r="Q12769" s="37">
        <v>86</v>
      </c>
      <c r="R12769" s="36">
        <v>6</v>
      </c>
      <c r="S12769" s="39">
        <f t="shared" si="445"/>
        <v>86</v>
      </c>
      <c r="T12769" s="34" t="s">
        <v>37</v>
      </c>
      <c r="U12769" s="12">
        <f>(1/(alpha+(beta*(speed^ceta))))</f>
        <v>0.56081708797890384</v>
      </c>
      <c r="V12769" s="8">
        <f t="shared" si="446"/>
        <v>86</v>
      </c>
    </row>
    <row r="12770" spans="1:22">
      <c r="A12770" s="34" t="s">
        <v>20</v>
      </c>
      <c r="B12770" s="34" t="s">
        <v>79</v>
      </c>
      <c r="C12770" s="5" t="s">
        <v>213</v>
      </c>
      <c r="D12770" s="35" t="s">
        <v>84</v>
      </c>
      <c r="E12770" s="36" t="s">
        <v>18</v>
      </c>
      <c r="F12770" s="37">
        <v>0</v>
      </c>
      <c r="G12770" s="38">
        <v>0.02</v>
      </c>
      <c r="H12770" s="34">
        <v>0.99353023217288772</v>
      </c>
      <c r="I12770" s="35">
        <v>20.964531075915605</v>
      </c>
      <c r="J12770" s="35">
        <v>1.010235590780979</v>
      </c>
      <c r="K12770" s="35">
        <v>-1.0842496322991637</v>
      </c>
      <c r="L12770" s="35">
        <v>0</v>
      </c>
      <c r="M12770" s="35">
        <v>0</v>
      </c>
      <c r="N12770" s="35">
        <v>0</v>
      </c>
      <c r="O12770" s="35">
        <v>0</v>
      </c>
      <c r="P12770" s="36">
        <v>11</v>
      </c>
      <c r="Q12770" s="37">
        <v>86</v>
      </c>
      <c r="R12770" s="36">
        <v>0</v>
      </c>
      <c r="S12770" s="39">
        <f t="shared" si="445"/>
        <v>86</v>
      </c>
      <c r="T12770" s="34" t="s">
        <v>29</v>
      </c>
      <c r="U12770" s="12">
        <f>((alpha*(beta^speed))*(speed^ceta))</f>
        <v>0.4021194539096864</v>
      </c>
      <c r="V12770" s="8">
        <f t="shared" si="446"/>
        <v>86</v>
      </c>
    </row>
    <row r="12771" spans="1:22">
      <c r="A12771" s="34" t="s">
        <v>20</v>
      </c>
      <c r="B12771" s="34" t="s">
        <v>79</v>
      </c>
      <c r="C12771" s="5" t="s">
        <v>213</v>
      </c>
      <c r="D12771" s="35" t="s">
        <v>84</v>
      </c>
      <c r="E12771" s="36" t="s">
        <v>17</v>
      </c>
      <c r="F12771" s="37">
        <v>0</v>
      </c>
      <c r="G12771" s="38">
        <v>0.02</v>
      </c>
      <c r="H12771" s="34">
        <v>0.98514035054244087</v>
      </c>
      <c r="I12771" s="35">
        <v>3463.575855007984</v>
      </c>
      <c r="J12771" s="35">
        <v>1.008986073739701</v>
      </c>
      <c r="K12771" s="35">
        <v>-0.70812952759167602</v>
      </c>
      <c r="L12771" s="35">
        <v>0</v>
      </c>
      <c r="M12771" s="35">
        <v>0</v>
      </c>
      <c r="N12771" s="35">
        <v>0</v>
      </c>
      <c r="O12771" s="35">
        <v>0</v>
      </c>
      <c r="P12771" s="36">
        <v>11</v>
      </c>
      <c r="Q12771" s="37">
        <v>86</v>
      </c>
      <c r="R12771" s="36">
        <v>0</v>
      </c>
      <c r="S12771" s="39">
        <f t="shared" si="445"/>
        <v>86</v>
      </c>
      <c r="T12771" s="34" t="s">
        <v>29</v>
      </c>
      <c r="U12771" s="12">
        <f>((alpha*(beta^speed))*(speed^ceta))</f>
        <v>318.98776442212176</v>
      </c>
      <c r="V12771" s="8">
        <f t="shared" si="446"/>
        <v>86</v>
      </c>
    </row>
    <row r="12772" spans="1:22">
      <c r="A12772" s="34" t="s">
        <v>20</v>
      </c>
      <c r="B12772" s="34" t="s">
        <v>79</v>
      </c>
      <c r="C12772" s="5" t="s">
        <v>213</v>
      </c>
      <c r="D12772" s="35" t="s">
        <v>84</v>
      </c>
      <c r="E12772" s="36" t="s">
        <v>15</v>
      </c>
      <c r="F12772" s="37">
        <v>50</v>
      </c>
      <c r="G12772" s="38">
        <v>0.02</v>
      </c>
      <c r="H12772" s="34">
        <v>0.96216645235463749</v>
      </c>
      <c r="I12772" s="35">
        <v>2.2995320938336046</v>
      </c>
      <c r="J12772" s="35">
        <v>9.1324791524431177</v>
      </c>
      <c r="K12772" s="35">
        <v>-0.24567167635315459</v>
      </c>
      <c r="L12772" s="35">
        <v>0</v>
      </c>
      <c r="M12772" s="35">
        <v>0</v>
      </c>
      <c r="N12772" s="35">
        <v>0</v>
      </c>
      <c r="O12772" s="35">
        <v>0</v>
      </c>
      <c r="P12772" s="36">
        <v>11</v>
      </c>
      <c r="Q12772" s="37">
        <v>86</v>
      </c>
      <c r="R12772" s="36">
        <v>13</v>
      </c>
      <c r="S12772" s="39">
        <f t="shared" si="445"/>
        <v>86</v>
      </c>
      <c r="T12772" s="34" t="s">
        <v>50</v>
      </c>
      <c r="U12772" s="12">
        <f>EXP((alpha+(beta/speed))+(ceta*LN(speed)))</f>
        <v>3.7114281348472691</v>
      </c>
      <c r="V12772" s="8">
        <f t="shared" si="446"/>
        <v>86</v>
      </c>
    </row>
    <row r="12773" spans="1:22">
      <c r="A12773" s="34" t="s">
        <v>20</v>
      </c>
      <c r="B12773" s="34" t="s">
        <v>79</v>
      </c>
      <c r="C12773" s="5" t="s">
        <v>213</v>
      </c>
      <c r="D12773" s="35" t="s">
        <v>84</v>
      </c>
      <c r="E12773" s="36" t="s">
        <v>16</v>
      </c>
      <c r="F12773" s="37">
        <v>50</v>
      </c>
      <c r="G12773" s="38">
        <v>0.02</v>
      </c>
      <c r="H12773" s="34">
        <v>0.96616406858078552</v>
      </c>
      <c r="I12773" s="35">
        <v>146.14761871280649</v>
      </c>
      <c r="J12773" s="35">
        <v>-0.85723463739775141</v>
      </c>
      <c r="K12773" s="35">
        <v>12.025906164026425</v>
      </c>
      <c r="L12773" s="35">
        <v>5.3206852649557407E-2</v>
      </c>
      <c r="M12773" s="35">
        <v>0</v>
      </c>
      <c r="N12773" s="35">
        <v>0</v>
      </c>
      <c r="O12773" s="35">
        <v>0</v>
      </c>
      <c r="P12773" s="36">
        <v>11</v>
      </c>
      <c r="Q12773" s="37">
        <v>86</v>
      </c>
      <c r="R12773" s="36">
        <v>1</v>
      </c>
      <c r="S12773" s="39">
        <f t="shared" si="445"/>
        <v>86</v>
      </c>
      <c r="T12773" s="34" t="s">
        <v>30</v>
      </c>
      <c r="U12773" s="12">
        <f>((alpha*(speed^beta))+(ceta*(speed^delta)))</f>
        <v>18.451916162726889</v>
      </c>
      <c r="V12773" s="8">
        <f t="shared" si="446"/>
        <v>86</v>
      </c>
    </row>
    <row r="12774" spans="1:22">
      <c r="A12774" s="34" t="s">
        <v>20</v>
      </c>
      <c r="B12774" s="34" t="s">
        <v>79</v>
      </c>
      <c r="C12774" s="5" t="s">
        <v>213</v>
      </c>
      <c r="D12774" s="35" t="s">
        <v>84</v>
      </c>
      <c r="E12774" s="36" t="s">
        <v>14</v>
      </c>
      <c r="F12774" s="37">
        <v>50</v>
      </c>
      <c r="G12774" s="38">
        <v>0.02</v>
      </c>
      <c r="H12774" s="34">
        <v>0.99657397562732997</v>
      </c>
      <c r="I12774" s="35">
        <v>0.47851646536810544</v>
      </c>
      <c r="J12774" s="35">
        <v>57.152986334577157</v>
      </c>
      <c r="K12774" s="35">
        <v>-0.27423516878136139</v>
      </c>
      <c r="L12774" s="35">
        <v>0.89285592488934185</v>
      </c>
      <c r="M12774" s="35">
        <v>2.0845394094347304E-2</v>
      </c>
      <c r="N12774" s="35">
        <v>0</v>
      </c>
      <c r="O12774" s="35">
        <v>0</v>
      </c>
      <c r="P12774" s="36">
        <v>11</v>
      </c>
      <c r="Q12774" s="37">
        <v>86</v>
      </c>
      <c r="R12774" s="36">
        <v>10</v>
      </c>
      <c r="S12774" s="39">
        <f t="shared" si="445"/>
        <v>86</v>
      </c>
      <c r="T12774" s="34" t="s">
        <v>44</v>
      </c>
      <c r="U12774" s="12">
        <f>(alpha+(beta/(1+EXP((((-1)*ceta)+(delta*LN(speed)))+(epsilon*speed)))))</f>
        <v>0.61376151468794782</v>
      </c>
      <c r="V12774" s="8">
        <f t="shared" si="446"/>
        <v>86</v>
      </c>
    </row>
    <row r="12775" spans="1:22">
      <c r="A12775" s="34" t="s">
        <v>20</v>
      </c>
      <c r="B12775" s="34" t="s">
        <v>79</v>
      </c>
      <c r="C12775" s="5" t="s">
        <v>213</v>
      </c>
      <c r="D12775" s="35" t="s">
        <v>84</v>
      </c>
      <c r="E12775" s="36" t="s">
        <v>18</v>
      </c>
      <c r="F12775" s="37">
        <v>50</v>
      </c>
      <c r="G12775" s="38">
        <v>0.02</v>
      </c>
      <c r="H12775" s="34">
        <v>0.97904358304151851</v>
      </c>
      <c r="I12775" s="35">
        <v>0.28811573553326114</v>
      </c>
      <c r="J12775" s="35">
        <v>10.654847391017054</v>
      </c>
      <c r="K12775" s="35">
        <v>-0.24711303663767295</v>
      </c>
      <c r="L12775" s="35">
        <v>0</v>
      </c>
      <c r="M12775" s="35">
        <v>0</v>
      </c>
      <c r="N12775" s="35">
        <v>0</v>
      </c>
      <c r="O12775" s="35">
        <v>0</v>
      </c>
      <c r="P12775" s="36">
        <v>11</v>
      </c>
      <c r="Q12775" s="37">
        <v>86</v>
      </c>
      <c r="R12775" s="36">
        <v>13</v>
      </c>
      <c r="S12775" s="39">
        <f t="shared" si="445"/>
        <v>86</v>
      </c>
      <c r="T12775" s="34" t="s">
        <v>50</v>
      </c>
      <c r="U12775" s="12">
        <f>EXP((alpha+(beta/speed))+(ceta*LN(speed)))</f>
        <v>0.50221951360620742</v>
      </c>
      <c r="V12775" s="8">
        <f t="shared" si="446"/>
        <v>86</v>
      </c>
    </row>
    <row r="12776" spans="1:22">
      <c r="A12776" s="34" t="s">
        <v>20</v>
      </c>
      <c r="B12776" s="34" t="s">
        <v>79</v>
      </c>
      <c r="C12776" s="5" t="s">
        <v>213</v>
      </c>
      <c r="D12776" s="35" t="s">
        <v>84</v>
      </c>
      <c r="E12776" s="36" t="s">
        <v>17</v>
      </c>
      <c r="F12776" s="37">
        <v>50</v>
      </c>
      <c r="G12776" s="38">
        <v>0.02</v>
      </c>
      <c r="H12776" s="34">
        <v>0.97149794285249091</v>
      </c>
      <c r="I12776" s="35">
        <v>3005.5316473967814</v>
      </c>
      <c r="J12776" s="35">
        <v>1.007953583974555</v>
      </c>
      <c r="K12776" s="35">
        <v>-0.61502209886314152</v>
      </c>
      <c r="L12776" s="35">
        <v>0</v>
      </c>
      <c r="M12776" s="35">
        <v>0</v>
      </c>
      <c r="N12776" s="35">
        <v>0</v>
      </c>
      <c r="O12776" s="35">
        <v>0</v>
      </c>
      <c r="P12776" s="36">
        <v>11</v>
      </c>
      <c r="Q12776" s="37">
        <v>86</v>
      </c>
      <c r="R12776" s="36">
        <v>0</v>
      </c>
      <c r="S12776" s="39">
        <f t="shared" si="445"/>
        <v>86</v>
      </c>
      <c r="T12776" s="34" t="s">
        <v>29</v>
      </c>
      <c r="U12776" s="12">
        <f>((alpha*(beta^speed))*(speed^ceta))</f>
        <v>383.7495515437177</v>
      </c>
      <c r="V12776" s="8">
        <f t="shared" si="446"/>
        <v>86</v>
      </c>
    </row>
    <row r="12777" spans="1:22">
      <c r="A12777" s="34" t="s">
        <v>20</v>
      </c>
      <c r="B12777" s="34" t="s">
        <v>79</v>
      </c>
      <c r="C12777" s="5" t="s">
        <v>213</v>
      </c>
      <c r="D12777" s="35" t="s">
        <v>84</v>
      </c>
      <c r="E12777" s="36" t="s">
        <v>15</v>
      </c>
      <c r="F12777" s="37">
        <v>100</v>
      </c>
      <c r="G12777" s="38">
        <v>0.02</v>
      </c>
      <c r="H12777" s="34">
        <v>0.94222702662135405</v>
      </c>
      <c r="I12777" s="35">
        <v>2.2528858435698393</v>
      </c>
      <c r="J12777" s="35">
        <v>9.1662916360271627</v>
      </c>
      <c r="K12777" s="35">
        <v>-0.18345598720919451</v>
      </c>
      <c r="L12777" s="35">
        <v>0</v>
      </c>
      <c r="M12777" s="35">
        <v>0</v>
      </c>
      <c r="N12777" s="35">
        <v>0</v>
      </c>
      <c r="O12777" s="35">
        <v>0</v>
      </c>
      <c r="P12777" s="36">
        <v>11</v>
      </c>
      <c r="Q12777" s="37">
        <v>85</v>
      </c>
      <c r="R12777" s="36">
        <v>13</v>
      </c>
      <c r="S12777" s="39">
        <f t="shared" si="445"/>
        <v>85</v>
      </c>
      <c r="T12777" s="34" t="s">
        <v>50</v>
      </c>
      <c r="U12777" s="12">
        <f>EXP((alpha+(beta/speed))+(ceta*LN(speed)))</f>
        <v>4.6912243161655978</v>
      </c>
      <c r="V12777" s="8">
        <f t="shared" si="446"/>
        <v>85</v>
      </c>
    </row>
    <row r="12778" spans="1:22">
      <c r="A12778" s="34" t="s">
        <v>20</v>
      </c>
      <c r="B12778" s="34" t="s">
        <v>79</v>
      </c>
      <c r="C12778" s="5" t="s">
        <v>213</v>
      </c>
      <c r="D12778" s="35" t="s">
        <v>84</v>
      </c>
      <c r="E12778" s="36" t="s">
        <v>16</v>
      </c>
      <c r="F12778" s="37">
        <v>100</v>
      </c>
      <c r="G12778" s="38">
        <v>0.02</v>
      </c>
      <c r="H12778" s="34">
        <v>0.95953773854641822</v>
      </c>
      <c r="I12778" s="35">
        <v>86.051092073636624</v>
      </c>
      <c r="J12778" s="35">
        <v>1.0038280515909408</v>
      </c>
      <c r="K12778" s="35">
        <v>-0.38934800233240269</v>
      </c>
      <c r="L12778" s="35">
        <v>0</v>
      </c>
      <c r="M12778" s="35">
        <v>0</v>
      </c>
      <c r="N12778" s="35">
        <v>0</v>
      </c>
      <c r="O12778" s="35">
        <v>0</v>
      </c>
      <c r="P12778" s="36">
        <v>11</v>
      </c>
      <c r="Q12778" s="37">
        <v>85</v>
      </c>
      <c r="R12778" s="36">
        <v>0</v>
      </c>
      <c r="S12778" s="39">
        <f t="shared" si="445"/>
        <v>85</v>
      </c>
      <c r="T12778" s="34" t="s">
        <v>29</v>
      </c>
      <c r="U12778" s="12">
        <f>((alpha*(beta^speed))*(speed^ceta))</f>
        <v>21.114647583773511</v>
      </c>
      <c r="V12778" s="8">
        <f t="shared" si="446"/>
        <v>85</v>
      </c>
    </row>
    <row r="12779" spans="1:22">
      <c r="A12779" s="34" t="s">
        <v>20</v>
      </c>
      <c r="B12779" s="34" t="s">
        <v>79</v>
      </c>
      <c r="C12779" s="5" t="s">
        <v>213</v>
      </c>
      <c r="D12779" s="35" t="s">
        <v>84</v>
      </c>
      <c r="E12779" s="36" t="s">
        <v>14</v>
      </c>
      <c r="F12779" s="37">
        <v>100</v>
      </c>
      <c r="G12779" s="38">
        <v>0.02</v>
      </c>
      <c r="H12779" s="34">
        <v>0.99545886542318318</v>
      </c>
      <c r="I12779" s="35">
        <v>49.211212222740414</v>
      </c>
      <c r="J12779" s="35">
        <v>1.0019627869800483</v>
      </c>
      <c r="K12779" s="35">
        <v>-1.0401089701414372</v>
      </c>
      <c r="L12779" s="35">
        <v>0</v>
      </c>
      <c r="M12779" s="35">
        <v>0</v>
      </c>
      <c r="N12779" s="35">
        <v>0</v>
      </c>
      <c r="O12779" s="35">
        <v>0</v>
      </c>
      <c r="P12779" s="36">
        <v>11</v>
      </c>
      <c r="Q12779" s="37">
        <v>85</v>
      </c>
      <c r="R12779" s="36">
        <v>0</v>
      </c>
      <c r="S12779" s="39">
        <f t="shared" si="445"/>
        <v>85</v>
      </c>
      <c r="T12779" s="34" t="s">
        <v>29</v>
      </c>
      <c r="U12779" s="12">
        <f>((alpha*(beta^speed))*(speed^ceta))</f>
        <v>0.57232597689680553</v>
      </c>
      <c r="V12779" s="8">
        <f t="shared" si="446"/>
        <v>85</v>
      </c>
    </row>
    <row r="12780" spans="1:22">
      <c r="A12780" s="34" t="s">
        <v>20</v>
      </c>
      <c r="B12780" s="34" t="s">
        <v>79</v>
      </c>
      <c r="C12780" s="5" t="s">
        <v>213</v>
      </c>
      <c r="D12780" s="35" t="s">
        <v>84</v>
      </c>
      <c r="E12780" s="36" t="s">
        <v>18</v>
      </c>
      <c r="F12780" s="37">
        <v>100</v>
      </c>
      <c r="G12780" s="38">
        <v>0.02</v>
      </c>
      <c r="H12780" s="34">
        <v>0.96652256318638252</v>
      </c>
      <c r="I12780" s="35">
        <v>0.13935387273293992</v>
      </c>
      <c r="J12780" s="35">
        <v>10.963585132265793</v>
      </c>
      <c r="K12780" s="35">
        <v>-0.16500229254742768</v>
      </c>
      <c r="L12780" s="35">
        <v>0</v>
      </c>
      <c r="M12780" s="35">
        <v>0</v>
      </c>
      <c r="N12780" s="35">
        <v>0</v>
      </c>
      <c r="O12780" s="35">
        <v>0</v>
      </c>
      <c r="P12780" s="36">
        <v>11</v>
      </c>
      <c r="Q12780" s="37">
        <v>85</v>
      </c>
      <c r="R12780" s="36">
        <v>13</v>
      </c>
      <c r="S12780" s="39">
        <f t="shared" si="445"/>
        <v>85</v>
      </c>
      <c r="T12780" s="34" t="s">
        <v>50</v>
      </c>
      <c r="U12780" s="12">
        <f>EXP((alpha+(beta/speed))+(ceta*LN(speed)))</f>
        <v>0.62831702998425298</v>
      </c>
      <c r="V12780" s="8">
        <f t="shared" si="446"/>
        <v>85</v>
      </c>
    </row>
    <row r="12781" spans="1:22">
      <c r="A12781" s="34" t="s">
        <v>20</v>
      </c>
      <c r="B12781" s="34" t="s">
        <v>79</v>
      </c>
      <c r="C12781" s="5" t="s">
        <v>213</v>
      </c>
      <c r="D12781" s="35" t="s">
        <v>84</v>
      </c>
      <c r="E12781" s="36" t="s">
        <v>17</v>
      </c>
      <c r="F12781" s="37">
        <v>100</v>
      </c>
      <c r="G12781" s="38">
        <v>0.02</v>
      </c>
      <c r="H12781" s="34">
        <v>0.96410149192992578</v>
      </c>
      <c r="I12781" s="35">
        <v>4447.295455123769</v>
      </c>
      <c r="J12781" s="35">
        <v>-0.93795799365698662</v>
      </c>
      <c r="K12781" s="35">
        <v>322.75929040441679</v>
      </c>
      <c r="L12781" s="35">
        <v>2.4973684629907303E-2</v>
      </c>
      <c r="M12781" s="35">
        <v>0</v>
      </c>
      <c r="N12781" s="35">
        <v>0</v>
      </c>
      <c r="O12781" s="35">
        <v>0</v>
      </c>
      <c r="P12781" s="36">
        <v>11</v>
      </c>
      <c r="Q12781" s="37">
        <v>85</v>
      </c>
      <c r="R12781" s="36">
        <v>1</v>
      </c>
      <c r="S12781" s="39">
        <f t="shared" si="445"/>
        <v>85</v>
      </c>
      <c r="T12781" s="34" t="s">
        <v>30</v>
      </c>
      <c r="U12781" s="12">
        <f>((alpha*(speed^beta))+(ceta*(speed^delta)))</f>
        <v>429.55717020191457</v>
      </c>
      <c r="V12781" s="8">
        <f t="shared" si="446"/>
        <v>85</v>
      </c>
    </row>
    <row r="12782" spans="1:22">
      <c r="A12782" s="34" t="s">
        <v>20</v>
      </c>
      <c r="B12782" s="34" t="s">
        <v>79</v>
      </c>
      <c r="C12782" s="5" t="s">
        <v>213</v>
      </c>
      <c r="D12782" s="35" t="s">
        <v>84</v>
      </c>
      <c r="E12782" s="36" t="s">
        <v>15</v>
      </c>
      <c r="F12782" s="37">
        <v>0</v>
      </c>
      <c r="G12782" s="38">
        <v>0.04</v>
      </c>
      <c r="H12782" s="34">
        <v>0.96656431622570516</v>
      </c>
      <c r="I12782" s="35">
        <v>268.3576071676344</v>
      </c>
      <c r="J12782" s="35">
        <v>-1.3512565825526346</v>
      </c>
      <c r="K12782" s="35">
        <v>1.2606546972713564</v>
      </c>
      <c r="L12782" s="35">
        <v>0.26563240148905648</v>
      </c>
      <c r="M12782" s="35">
        <v>0</v>
      </c>
      <c r="N12782" s="35">
        <v>0</v>
      </c>
      <c r="O12782" s="35">
        <v>0</v>
      </c>
      <c r="P12782" s="36">
        <v>11</v>
      </c>
      <c r="Q12782" s="37">
        <v>85</v>
      </c>
      <c r="R12782" s="36">
        <v>1</v>
      </c>
      <c r="S12782" s="39">
        <f t="shared" si="445"/>
        <v>85</v>
      </c>
      <c r="T12782" s="34" t="s">
        <v>30</v>
      </c>
      <c r="U12782" s="12">
        <f>((alpha*(speed^beta))+(ceta*(speed^delta)))</f>
        <v>4.7661942993271467</v>
      </c>
      <c r="V12782" s="8">
        <f t="shared" si="446"/>
        <v>85</v>
      </c>
    </row>
    <row r="12783" spans="1:22">
      <c r="A12783" s="34" t="s">
        <v>20</v>
      </c>
      <c r="B12783" s="34" t="s">
        <v>79</v>
      </c>
      <c r="C12783" s="5" t="s">
        <v>213</v>
      </c>
      <c r="D12783" s="35" t="s">
        <v>84</v>
      </c>
      <c r="E12783" s="36" t="s">
        <v>16</v>
      </c>
      <c r="F12783" s="37">
        <v>0</v>
      </c>
      <c r="G12783" s="38">
        <v>0.04</v>
      </c>
      <c r="H12783" s="34">
        <v>0.9875460902778237</v>
      </c>
      <c r="I12783" s="35">
        <v>6.1434899013977127</v>
      </c>
      <c r="J12783" s="35">
        <v>0.22129174843217383</v>
      </c>
      <c r="K12783" s="35">
        <v>141.34338013452552</v>
      </c>
      <c r="L12783" s="35">
        <v>-0.73131626839957309</v>
      </c>
      <c r="M12783" s="35">
        <v>0</v>
      </c>
      <c r="N12783" s="35">
        <v>0</v>
      </c>
      <c r="O12783" s="35">
        <v>0</v>
      </c>
      <c r="P12783" s="36">
        <v>11</v>
      </c>
      <c r="Q12783" s="37">
        <v>85</v>
      </c>
      <c r="R12783" s="36">
        <v>1</v>
      </c>
      <c r="S12783" s="39">
        <f t="shared" si="445"/>
        <v>85</v>
      </c>
      <c r="T12783" s="34" t="s">
        <v>30</v>
      </c>
      <c r="U12783" s="12">
        <f>((alpha*(speed^beta))+(ceta*(speed^delta)))</f>
        <v>21.906298448633198</v>
      </c>
      <c r="V12783" s="8">
        <f t="shared" si="446"/>
        <v>85</v>
      </c>
    </row>
    <row r="12784" spans="1:22">
      <c r="A12784" s="34" t="s">
        <v>20</v>
      </c>
      <c r="B12784" s="34" t="s">
        <v>79</v>
      </c>
      <c r="C12784" s="5" t="s">
        <v>213</v>
      </c>
      <c r="D12784" s="35" t="s">
        <v>84</v>
      </c>
      <c r="E12784" s="36" t="s">
        <v>14</v>
      </c>
      <c r="F12784" s="37">
        <v>0</v>
      </c>
      <c r="G12784" s="38">
        <v>0.04</v>
      </c>
      <c r="H12784" s="34">
        <v>0.99762067614127248</v>
      </c>
      <c r="I12784" s="35">
        <v>0.427806157248035</v>
      </c>
      <c r="J12784" s="35">
        <v>53.403001189861307</v>
      </c>
      <c r="K12784" s="35">
        <v>-4.7105389183472748E-2</v>
      </c>
      <c r="L12784" s="35">
        <v>0.9397503953962143</v>
      </c>
      <c r="M12784" s="35">
        <v>1.8177602983022428E-2</v>
      </c>
      <c r="N12784" s="35">
        <v>0</v>
      </c>
      <c r="O12784" s="35">
        <v>0</v>
      </c>
      <c r="P12784" s="36">
        <v>11</v>
      </c>
      <c r="Q12784" s="37">
        <v>85</v>
      </c>
      <c r="R12784" s="36">
        <v>10</v>
      </c>
      <c r="S12784" s="39">
        <f t="shared" si="445"/>
        <v>85</v>
      </c>
      <c r="T12784" s="34" t="s">
        <v>44</v>
      </c>
      <c r="U12784" s="12">
        <f>(alpha+(beta/(1+EXP((((-1)*ceta)+(delta*LN(speed)))+(epsilon*speed)))))</f>
        <v>0.59435916760429741</v>
      </c>
      <c r="V12784" s="8">
        <f t="shared" si="446"/>
        <v>85</v>
      </c>
    </row>
    <row r="12785" spans="1:22">
      <c r="A12785" s="34" t="s">
        <v>20</v>
      </c>
      <c r="B12785" s="34" t="s">
        <v>79</v>
      </c>
      <c r="C12785" s="5" t="s">
        <v>213</v>
      </c>
      <c r="D12785" s="35" t="s">
        <v>84</v>
      </c>
      <c r="E12785" s="36" t="s">
        <v>18</v>
      </c>
      <c r="F12785" s="37">
        <v>0</v>
      </c>
      <c r="G12785" s="38">
        <v>0.04</v>
      </c>
      <c r="H12785" s="34">
        <v>0.98093725333907256</v>
      </c>
      <c r="I12785" s="35">
        <v>0.11927649044177289</v>
      </c>
      <c r="J12785" s="35">
        <v>0.33741451988751442</v>
      </c>
      <c r="K12785" s="35">
        <v>42.528101971612557</v>
      </c>
      <c r="L12785" s="35">
        <v>-1.3337020338809737</v>
      </c>
      <c r="M12785" s="35">
        <v>0</v>
      </c>
      <c r="N12785" s="35">
        <v>0</v>
      </c>
      <c r="O12785" s="35">
        <v>0</v>
      </c>
      <c r="P12785" s="36">
        <v>11</v>
      </c>
      <c r="Q12785" s="37">
        <v>85</v>
      </c>
      <c r="R12785" s="36">
        <v>1</v>
      </c>
      <c r="S12785" s="39">
        <f t="shared" si="445"/>
        <v>85</v>
      </c>
      <c r="T12785" s="34" t="s">
        <v>30</v>
      </c>
      <c r="U12785" s="12">
        <f>((alpha*(speed^beta))+(ceta*(speed^delta)))</f>
        <v>0.64764113485418839</v>
      </c>
      <c r="V12785" s="8">
        <f t="shared" si="446"/>
        <v>85</v>
      </c>
    </row>
    <row r="12786" spans="1:22">
      <c r="A12786" s="34" t="s">
        <v>20</v>
      </c>
      <c r="B12786" s="34" t="s">
        <v>79</v>
      </c>
      <c r="C12786" s="5" t="s">
        <v>213</v>
      </c>
      <c r="D12786" s="35" t="s">
        <v>84</v>
      </c>
      <c r="E12786" s="36" t="s">
        <v>17</v>
      </c>
      <c r="F12786" s="37">
        <v>0</v>
      </c>
      <c r="G12786" s="38">
        <v>0.04</v>
      </c>
      <c r="H12786" s="34">
        <v>0.98319474578395816</v>
      </c>
      <c r="I12786" s="35">
        <v>4849.3794459953524</v>
      </c>
      <c r="J12786" s="35">
        <v>-0.84076359359826547</v>
      </c>
      <c r="K12786" s="35">
        <v>73.148641533813347</v>
      </c>
      <c r="L12786" s="35">
        <v>0.34005036900516072</v>
      </c>
      <c r="M12786" s="35">
        <v>0</v>
      </c>
      <c r="N12786" s="35">
        <v>0</v>
      </c>
      <c r="O12786" s="35">
        <v>0</v>
      </c>
      <c r="P12786" s="36">
        <v>11</v>
      </c>
      <c r="Q12786" s="37">
        <v>85</v>
      </c>
      <c r="R12786" s="36">
        <v>1</v>
      </c>
      <c r="S12786" s="39">
        <f t="shared" si="445"/>
        <v>85</v>
      </c>
      <c r="T12786" s="34" t="s">
        <v>30</v>
      </c>
      <c r="U12786" s="12">
        <f>((alpha*(speed^beta))+(ceta*(speed^delta)))</f>
        <v>447.10909008900546</v>
      </c>
      <c r="V12786" s="8">
        <f t="shared" si="446"/>
        <v>85</v>
      </c>
    </row>
    <row r="12787" spans="1:22">
      <c r="A12787" s="34" t="s">
        <v>20</v>
      </c>
      <c r="B12787" s="34" t="s">
        <v>79</v>
      </c>
      <c r="C12787" s="5" t="s">
        <v>213</v>
      </c>
      <c r="D12787" s="35" t="s">
        <v>84</v>
      </c>
      <c r="E12787" s="36" t="s">
        <v>15</v>
      </c>
      <c r="F12787" s="37">
        <v>50</v>
      </c>
      <c r="G12787" s="38">
        <v>0.04</v>
      </c>
      <c r="H12787" s="34">
        <v>0.9439543114738248</v>
      </c>
      <c r="I12787" s="35">
        <v>1.2180468143007865</v>
      </c>
      <c r="J12787" s="35">
        <v>13.752232170601543</v>
      </c>
      <c r="K12787" s="35">
        <v>0.10333690235785703</v>
      </c>
      <c r="L12787" s="35">
        <v>0</v>
      </c>
      <c r="M12787" s="35">
        <v>0</v>
      </c>
      <c r="N12787" s="35">
        <v>0</v>
      </c>
      <c r="O12787" s="35">
        <v>0</v>
      </c>
      <c r="P12787" s="36">
        <v>11</v>
      </c>
      <c r="Q12787" s="37">
        <v>75</v>
      </c>
      <c r="R12787" s="36">
        <v>13</v>
      </c>
      <c r="S12787" s="39">
        <f t="shared" si="445"/>
        <v>75</v>
      </c>
      <c r="T12787" s="34" t="s">
        <v>50</v>
      </c>
      <c r="U12787" s="12">
        <f>EXP((alpha+(beta/speed))+(ceta*LN(speed)))</f>
        <v>6.3443570072001094</v>
      </c>
      <c r="V12787" s="8">
        <f t="shared" si="446"/>
        <v>75</v>
      </c>
    </row>
    <row r="12788" spans="1:22">
      <c r="A12788" s="34" t="s">
        <v>20</v>
      </c>
      <c r="B12788" s="34" t="s">
        <v>79</v>
      </c>
      <c r="C12788" s="5" t="s">
        <v>213</v>
      </c>
      <c r="D12788" s="35" t="s">
        <v>84</v>
      </c>
      <c r="E12788" s="36" t="s">
        <v>16</v>
      </c>
      <c r="F12788" s="37">
        <v>50</v>
      </c>
      <c r="G12788" s="38">
        <v>0.04</v>
      </c>
      <c r="H12788" s="34">
        <v>0.98846612847988502</v>
      </c>
      <c r="I12788" s="35">
        <v>127.46755762132425</v>
      </c>
      <c r="J12788" s="35">
        <v>-0.72514861006820719</v>
      </c>
      <c r="K12788" s="35">
        <v>14.410939975567613</v>
      </c>
      <c r="L12788" s="35">
        <v>8.4758248807480521E-2</v>
      </c>
      <c r="M12788" s="35">
        <v>0</v>
      </c>
      <c r="N12788" s="35">
        <v>0</v>
      </c>
      <c r="O12788" s="35">
        <v>0</v>
      </c>
      <c r="P12788" s="36">
        <v>11</v>
      </c>
      <c r="Q12788" s="37">
        <v>75</v>
      </c>
      <c r="R12788" s="36">
        <v>1</v>
      </c>
      <c r="S12788" s="39">
        <f t="shared" si="445"/>
        <v>75</v>
      </c>
      <c r="T12788" s="34" t="s">
        <v>30</v>
      </c>
      <c r="U12788" s="12">
        <f>((alpha*(speed^beta))+(ceta*(speed^delta)))</f>
        <v>26.346770824715268</v>
      </c>
      <c r="V12788" s="8">
        <f t="shared" si="446"/>
        <v>75</v>
      </c>
    </row>
    <row r="12789" spans="1:22">
      <c r="A12789" s="34" t="s">
        <v>20</v>
      </c>
      <c r="B12789" s="34" t="s">
        <v>79</v>
      </c>
      <c r="C12789" s="5" t="s">
        <v>213</v>
      </c>
      <c r="D12789" s="35" t="s">
        <v>84</v>
      </c>
      <c r="E12789" s="36" t="s">
        <v>14</v>
      </c>
      <c r="F12789" s="37">
        <v>50</v>
      </c>
      <c r="G12789" s="38">
        <v>0.04</v>
      </c>
      <c r="H12789" s="34">
        <v>0.99650398259951334</v>
      </c>
      <c r="I12789" s="35">
        <v>0.43056069475715647</v>
      </c>
      <c r="J12789" s="35">
        <v>47.984798510670089</v>
      </c>
      <c r="K12789" s="35">
        <v>0.22150921258572151</v>
      </c>
      <c r="L12789" s="35">
        <v>1.0378030006218599</v>
      </c>
      <c r="M12789" s="35">
        <v>1.4855508988105068E-2</v>
      </c>
      <c r="N12789" s="35">
        <v>0</v>
      </c>
      <c r="O12789" s="35">
        <v>0</v>
      </c>
      <c r="P12789" s="36">
        <v>11</v>
      </c>
      <c r="Q12789" s="37">
        <v>75</v>
      </c>
      <c r="R12789" s="36">
        <v>10</v>
      </c>
      <c r="S12789" s="39">
        <f t="shared" si="445"/>
        <v>75</v>
      </c>
      <c r="T12789" s="34" t="s">
        <v>44</v>
      </c>
      <c r="U12789" s="12">
        <f>(alpha+(beta/(1+EXP((((-1)*ceta)+(delta*LN(speed)))+(epsilon*speed)))))</f>
        <v>0.65211232326767288</v>
      </c>
      <c r="V12789" s="8">
        <f t="shared" si="446"/>
        <v>75</v>
      </c>
    </row>
    <row r="12790" spans="1:22">
      <c r="A12790" s="34" t="s">
        <v>20</v>
      </c>
      <c r="B12790" s="34" t="s">
        <v>79</v>
      </c>
      <c r="C12790" s="5" t="s">
        <v>213</v>
      </c>
      <c r="D12790" s="35" t="s">
        <v>84</v>
      </c>
      <c r="E12790" s="36" t="s">
        <v>18</v>
      </c>
      <c r="F12790" s="37">
        <v>50</v>
      </c>
      <c r="G12790" s="38">
        <v>0.04</v>
      </c>
      <c r="H12790" s="34">
        <v>0.97018447103357874</v>
      </c>
      <c r="I12790" s="35">
        <v>-0.80859076412151709</v>
      </c>
      <c r="J12790" s="35">
        <v>15.34073571146693</v>
      </c>
      <c r="K12790" s="35">
        <v>0.1008022865800452</v>
      </c>
      <c r="L12790" s="35">
        <v>0</v>
      </c>
      <c r="M12790" s="35">
        <v>0</v>
      </c>
      <c r="N12790" s="35">
        <v>0</v>
      </c>
      <c r="O12790" s="35">
        <v>0</v>
      </c>
      <c r="P12790" s="36">
        <v>11</v>
      </c>
      <c r="Q12790" s="37">
        <v>75</v>
      </c>
      <c r="R12790" s="36">
        <v>13</v>
      </c>
      <c r="S12790" s="39">
        <f t="shared" si="445"/>
        <v>75</v>
      </c>
      <c r="T12790" s="34" t="s">
        <v>50</v>
      </c>
      <c r="U12790" s="12">
        <f>EXP((alpha+(beta/speed))+(ceta*LN(speed)))</f>
        <v>0.84464830346986763</v>
      </c>
      <c r="V12790" s="8">
        <f t="shared" si="446"/>
        <v>75</v>
      </c>
    </row>
    <row r="12791" spans="1:22">
      <c r="A12791" s="34" t="s">
        <v>20</v>
      </c>
      <c r="B12791" s="34" t="s">
        <v>79</v>
      </c>
      <c r="C12791" s="5" t="s">
        <v>213</v>
      </c>
      <c r="D12791" s="35" t="s">
        <v>84</v>
      </c>
      <c r="E12791" s="36" t="s">
        <v>17</v>
      </c>
      <c r="F12791" s="37">
        <v>50</v>
      </c>
      <c r="G12791" s="38">
        <v>0.04</v>
      </c>
      <c r="H12791" s="34">
        <v>0.98209791012055891</v>
      </c>
      <c r="I12791" s="35">
        <v>5682.209524205774</v>
      </c>
      <c r="J12791" s="35">
        <v>-1.0306676345931209</v>
      </c>
      <c r="K12791" s="35">
        <v>352.89828708494616</v>
      </c>
      <c r="L12791" s="35">
        <v>6.9941082047473915E-2</v>
      </c>
      <c r="M12791" s="35">
        <v>0</v>
      </c>
      <c r="N12791" s="35">
        <v>0</v>
      </c>
      <c r="O12791" s="35">
        <v>0</v>
      </c>
      <c r="P12791" s="36">
        <v>11</v>
      </c>
      <c r="Q12791" s="37">
        <v>75</v>
      </c>
      <c r="R12791" s="36">
        <v>1</v>
      </c>
      <c r="S12791" s="39">
        <f t="shared" si="445"/>
        <v>75</v>
      </c>
      <c r="T12791" s="34" t="s">
        <v>30</v>
      </c>
      <c r="U12791" s="12">
        <f>((alpha*(speed^beta))+(ceta*(speed^delta)))</f>
        <v>543.66913604854108</v>
      </c>
      <c r="V12791" s="8">
        <f t="shared" si="446"/>
        <v>75</v>
      </c>
    </row>
    <row r="12792" spans="1:22">
      <c r="A12792" s="34" t="s">
        <v>20</v>
      </c>
      <c r="B12792" s="34" t="s">
        <v>79</v>
      </c>
      <c r="C12792" s="5" t="s">
        <v>213</v>
      </c>
      <c r="D12792" s="35" t="s">
        <v>84</v>
      </c>
      <c r="E12792" s="36" t="s">
        <v>15</v>
      </c>
      <c r="F12792" s="37">
        <v>100</v>
      </c>
      <c r="G12792" s="38">
        <v>0.04</v>
      </c>
      <c r="H12792" s="34">
        <v>0.9418718402532944</v>
      </c>
      <c r="I12792" s="35">
        <v>153.06021761485403</v>
      </c>
      <c r="J12792" s="35">
        <v>1.0169505952590692</v>
      </c>
      <c r="K12792" s="35">
        <v>-0.96505938600299579</v>
      </c>
      <c r="L12792" s="35">
        <v>0</v>
      </c>
      <c r="M12792" s="35">
        <v>0</v>
      </c>
      <c r="N12792" s="35">
        <v>0</v>
      </c>
      <c r="O12792" s="35">
        <v>0</v>
      </c>
      <c r="P12792" s="36">
        <v>11</v>
      </c>
      <c r="Q12792" s="37">
        <v>62</v>
      </c>
      <c r="R12792" s="36">
        <v>0</v>
      </c>
      <c r="S12792" s="39">
        <f t="shared" si="445"/>
        <v>62</v>
      </c>
      <c r="T12792" s="34" t="s">
        <v>29</v>
      </c>
      <c r="U12792" s="12">
        <f>((alpha*(beta^speed))*(speed^ceta))</f>
        <v>8.0851653214347845</v>
      </c>
      <c r="V12792" s="8">
        <f t="shared" si="446"/>
        <v>62</v>
      </c>
    </row>
    <row r="12793" spans="1:22">
      <c r="A12793" s="34" t="s">
        <v>20</v>
      </c>
      <c r="B12793" s="34" t="s">
        <v>79</v>
      </c>
      <c r="C12793" s="5" t="s">
        <v>213</v>
      </c>
      <c r="D12793" s="35" t="s">
        <v>84</v>
      </c>
      <c r="E12793" s="36" t="s">
        <v>16</v>
      </c>
      <c r="F12793" s="37">
        <v>100</v>
      </c>
      <c r="G12793" s="38">
        <v>0.04</v>
      </c>
      <c r="H12793" s="34">
        <v>0.93219408165182049</v>
      </c>
      <c r="I12793" s="35">
        <v>3.706159304284856</v>
      </c>
      <c r="J12793" s="35">
        <v>3.2078034630318104</v>
      </c>
      <c r="K12793" s="35">
        <v>-7.8213647310120413E-2</v>
      </c>
      <c r="L12793" s="35">
        <v>0</v>
      </c>
      <c r="M12793" s="35">
        <v>0</v>
      </c>
      <c r="N12793" s="35">
        <v>0</v>
      </c>
      <c r="O12793" s="35">
        <v>0</v>
      </c>
      <c r="P12793" s="36">
        <v>11</v>
      </c>
      <c r="Q12793" s="37">
        <v>62</v>
      </c>
      <c r="R12793" s="36">
        <v>13</v>
      </c>
      <c r="S12793" s="39">
        <f t="shared" si="445"/>
        <v>62</v>
      </c>
      <c r="T12793" s="34" t="s">
        <v>50</v>
      </c>
      <c r="U12793" s="12">
        <f>EXP((alpha+(beta/speed))+(ceta*LN(speed)))</f>
        <v>31.034510791659653</v>
      </c>
      <c r="V12793" s="8">
        <f t="shared" si="446"/>
        <v>62</v>
      </c>
    </row>
    <row r="12794" spans="1:22">
      <c r="A12794" s="34" t="s">
        <v>20</v>
      </c>
      <c r="B12794" s="34" t="s">
        <v>79</v>
      </c>
      <c r="C12794" s="5" t="s">
        <v>213</v>
      </c>
      <c r="D12794" s="35" t="s">
        <v>84</v>
      </c>
      <c r="E12794" s="36" t="s">
        <v>14</v>
      </c>
      <c r="F12794" s="37">
        <v>100</v>
      </c>
      <c r="G12794" s="38">
        <v>0.04</v>
      </c>
      <c r="H12794" s="34">
        <v>0.9871422788735339</v>
      </c>
      <c r="I12794" s="35">
        <v>72.690572449548213</v>
      </c>
      <c r="J12794" s="35">
        <v>1.0095964366658028</v>
      </c>
      <c r="K12794" s="35">
        <v>-1.2358797692111139</v>
      </c>
      <c r="L12794" s="35">
        <v>0</v>
      </c>
      <c r="M12794" s="35">
        <v>0</v>
      </c>
      <c r="N12794" s="35">
        <v>0</v>
      </c>
      <c r="O12794" s="35">
        <v>0</v>
      </c>
      <c r="P12794" s="36">
        <v>11</v>
      </c>
      <c r="Q12794" s="37">
        <v>62</v>
      </c>
      <c r="R12794" s="36">
        <v>0</v>
      </c>
      <c r="S12794" s="39">
        <f t="shared" si="445"/>
        <v>62</v>
      </c>
      <c r="T12794" s="34" t="s">
        <v>29</v>
      </c>
      <c r="U12794" s="12">
        <f>((alpha*(beta^speed))*(speed^ceta))</f>
        <v>0.80068487397110466</v>
      </c>
      <c r="V12794" s="8">
        <f t="shared" si="446"/>
        <v>62</v>
      </c>
    </row>
    <row r="12795" spans="1:22">
      <c r="A12795" s="34" t="s">
        <v>20</v>
      </c>
      <c r="B12795" s="34" t="s">
        <v>79</v>
      </c>
      <c r="C12795" s="5" t="s">
        <v>213</v>
      </c>
      <c r="D12795" s="35" t="s">
        <v>84</v>
      </c>
      <c r="E12795" s="36" t="s">
        <v>18</v>
      </c>
      <c r="F12795" s="37">
        <v>100</v>
      </c>
      <c r="G12795" s="38">
        <v>0.04</v>
      </c>
      <c r="H12795" s="34">
        <v>0.94662726565430444</v>
      </c>
      <c r="I12795" s="35">
        <v>30.011280497832487</v>
      </c>
      <c r="J12795" s="35">
        <v>1.023637012442091</v>
      </c>
      <c r="K12795" s="35">
        <v>-1.1338049935924366</v>
      </c>
      <c r="L12795" s="35">
        <v>0</v>
      </c>
      <c r="M12795" s="35">
        <v>0</v>
      </c>
      <c r="N12795" s="35">
        <v>0</v>
      </c>
      <c r="O12795" s="35">
        <v>0</v>
      </c>
      <c r="P12795" s="36">
        <v>11</v>
      </c>
      <c r="Q12795" s="37">
        <v>62</v>
      </c>
      <c r="R12795" s="36">
        <v>0</v>
      </c>
      <c r="S12795" s="39">
        <f t="shared" si="445"/>
        <v>62</v>
      </c>
      <c r="T12795" s="34" t="s">
        <v>29</v>
      </c>
      <c r="U12795" s="12">
        <f>((alpha*(beta^speed))*(speed^ceta))</f>
        <v>1.1860764327287909</v>
      </c>
      <c r="V12795" s="8">
        <f t="shared" si="446"/>
        <v>62</v>
      </c>
    </row>
    <row r="12796" spans="1:22">
      <c r="A12796" s="34" t="s">
        <v>20</v>
      </c>
      <c r="B12796" s="34" t="s">
        <v>79</v>
      </c>
      <c r="C12796" s="5" t="s">
        <v>213</v>
      </c>
      <c r="D12796" s="35" t="s">
        <v>84</v>
      </c>
      <c r="E12796" s="36" t="s">
        <v>17</v>
      </c>
      <c r="F12796" s="37">
        <v>100</v>
      </c>
      <c r="G12796" s="38">
        <v>0.04</v>
      </c>
      <c r="H12796" s="34">
        <v>0.9650659773914515</v>
      </c>
      <c r="I12796" s="35">
        <v>6.5538386456993303</v>
      </c>
      <c r="J12796" s="35">
        <v>4.8258726472345117</v>
      </c>
      <c r="K12796" s="35">
        <v>-3.8818247925146827E-2</v>
      </c>
      <c r="L12796" s="35">
        <v>0</v>
      </c>
      <c r="M12796" s="35">
        <v>0</v>
      </c>
      <c r="N12796" s="35">
        <v>0</v>
      </c>
      <c r="O12796" s="35">
        <v>0</v>
      </c>
      <c r="P12796" s="36">
        <v>11</v>
      </c>
      <c r="Q12796" s="37">
        <v>62</v>
      </c>
      <c r="R12796" s="36">
        <v>13</v>
      </c>
      <c r="S12796" s="39">
        <f t="shared" si="445"/>
        <v>62</v>
      </c>
      <c r="T12796" s="34" t="s">
        <v>50</v>
      </c>
      <c r="U12796" s="12">
        <f>EXP((alpha+(beta/speed))+(ceta*LN(speed)))</f>
        <v>646.43145996366502</v>
      </c>
      <c r="V12796" s="8">
        <f t="shared" si="446"/>
        <v>62</v>
      </c>
    </row>
    <row r="12797" spans="1:22">
      <c r="A12797" s="34" t="s">
        <v>20</v>
      </c>
      <c r="B12797" s="34" t="s">
        <v>79</v>
      </c>
      <c r="C12797" s="5" t="s">
        <v>213</v>
      </c>
      <c r="D12797" s="35" t="s">
        <v>84</v>
      </c>
      <c r="E12797" s="36" t="s">
        <v>15</v>
      </c>
      <c r="F12797" s="37">
        <v>0</v>
      </c>
      <c r="G12797" s="38">
        <v>0.06</v>
      </c>
      <c r="H12797" s="34">
        <v>0.95176001439129698</v>
      </c>
      <c r="I12797" s="35">
        <v>0.59023471625996371</v>
      </c>
      <c r="J12797" s="35">
        <v>16.495103132481017</v>
      </c>
      <c r="K12797" s="35">
        <v>0.2511084340802579</v>
      </c>
      <c r="L12797" s="35">
        <v>0</v>
      </c>
      <c r="M12797" s="35">
        <v>0</v>
      </c>
      <c r="N12797" s="35">
        <v>0</v>
      </c>
      <c r="O12797" s="35">
        <v>0</v>
      </c>
      <c r="P12797" s="36">
        <v>11</v>
      </c>
      <c r="Q12797" s="37">
        <v>72</v>
      </c>
      <c r="R12797" s="36">
        <v>13</v>
      </c>
      <c r="S12797" s="39">
        <f t="shared" si="445"/>
        <v>72</v>
      </c>
      <c r="T12797" s="34" t="s">
        <v>50</v>
      </c>
      <c r="U12797" s="12">
        <f>EXP((alpha+(beta/speed))+(ceta*LN(speed)))</f>
        <v>6.6408522297605863</v>
      </c>
      <c r="V12797" s="8">
        <f t="shared" si="446"/>
        <v>72</v>
      </c>
    </row>
    <row r="12798" spans="1:22">
      <c r="A12798" s="34" t="s">
        <v>20</v>
      </c>
      <c r="B12798" s="34" t="s">
        <v>79</v>
      </c>
      <c r="C12798" s="5" t="s">
        <v>213</v>
      </c>
      <c r="D12798" s="35" t="s">
        <v>84</v>
      </c>
      <c r="E12798" s="36" t="s">
        <v>16</v>
      </c>
      <c r="F12798" s="37">
        <v>0</v>
      </c>
      <c r="G12798" s="38">
        <v>0.06</v>
      </c>
      <c r="H12798" s="34">
        <v>0.99624452753235171</v>
      </c>
      <c r="I12798" s="35">
        <v>155.46337527410432</v>
      </c>
      <c r="J12798" s="35">
        <v>-0.84968345018100178</v>
      </c>
      <c r="K12798" s="35">
        <v>17.721146529781656</v>
      </c>
      <c r="L12798" s="35">
        <v>6.403306797706243E-2</v>
      </c>
      <c r="M12798" s="35">
        <v>0</v>
      </c>
      <c r="N12798" s="35">
        <v>0</v>
      </c>
      <c r="O12798" s="35">
        <v>0</v>
      </c>
      <c r="P12798" s="36">
        <v>11</v>
      </c>
      <c r="Q12798" s="37">
        <v>72</v>
      </c>
      <c r="R12798" s="36">
        <v>1</v>
      </c>
      <c r="S12798" s="39">
        <f t="shared" si="445"/>
        <v>72</v>
      </c>
      <c r="T12798" s="34" t="s">
        <v>30</v>
      </c>
      <c r="U12798" s="12">
        <f>((alpha*(speed^beta))+(ceta*(speed^delta)))</f>
        <v>27.410182547618948</v>
      </c>
      <c r="V12798" s="8">
        <f t="shared" si="446"/>
        <v>72</v>
      </c>
    </row>
    <row r="12799" spans="1:22">
      <c r="A12799" s="34" t="s">
        <v>20</v>
      </c>
      <c r="B12799" s="34" t="s">
        <v>79</v>
      </c>
      <c r="C12799" s="5" t="s">
        <v>213</v>
      </c>
      <c r="D12799" s="35" t="s">
        <v>84</v>
      </c>
      <c r="E12799" s="36" t="s">
        <v>14</v>
      </c>
      <c r="F12799" s="37">
        <v>0</v>
      </c>
      <c r="G12799" s="38">
        <v>0.06</v>
      </c>
      <c r="H12799" s="34">
        <v>0.99735148110720628</v>
      </c>
      <c r="I12799" s="35">
        <v>0.40872964663508637</v>
      </c>
      <c r="J12799" s="35">
        <v>31.61648130669909</v>
      </c>
      <c r="K12799" s="35">
        <v>0.82921218352126258</v>
      </c>
      <c r="L12799" s="35">
        <v>1.0832999563798811</v>
      </c>
      <c r="M12799" s="35">
        <v>1.4185982178339277E-2</v>
      </c>
      <c r="N12799" s="35">
        <v>0</v>
      </c>
      <c r="O12799" s="35">
        <v>0</v>
      </c>
      <c r="P12799" s="36">
        <v>11</v>
      </c>
      <c r="Q12799" s="37">
        <v>72</v>
      </c>
      <c r="R12799" s="36">
        <v>10</v>
      </c>
      <c r="S12799" s="39">
        <f t="shared" si="445"/>
        <v>72</v>
      </c>
      <c r="T12799" s="34" t="s">
        <v>44</v>
      </c>
      <c r="U12799" s="12">
        <f>(alpha+(beta/(1+EXP((((-1)*ceta)+(delta*LN(speed)))+(epsilon*speed)))))</f>
        <v>0.66045768216072398</v>
      </c>
      <c r="V12799" s="8">
        <f t="shared" si="446"/>
        <v>72</v>
      </c>
    </row>
    <row r="12800" spans="1:22">
      <c r="A12800" s="34" t="s">
        <v>20</v>
      </c>
      <c r="B12800" s="34" t="s">
        <v>79</v>
      </c>
      <c r="C12800" s="5" t="s">
        <v>213</v>
      </c>
      <c r="D12800" s="35" t="s">
        <v>84</v>
      </c>
      <c r="E12800" s="36" t="s">
        <v>18</v>
      </c>
      <c r="F12800" s="37">
        <v>0</v>
      </c>
      <c r="G12800" s="38">
        <v>0.06</v>
      </c>
      <c r="H12800" s="34">
        <v>0.97586470211564302</v>
      </c>
      <c r="I12800" s="35">
        <v>-1.2376220620692795</v>
      </c>
      <c r="J12800" s="35">
        <v>17.503494885660768</v>
      </c>
      <c r="K12800" s="35">
        <v>0.20144587980558984</v>
      </c>
      <c r="L12800" s="35">
        <v>0</v>
      </c>
      <c r="M12800" s="35">
        <v>0</v>
      </c>
      <c r="N12800" s="35">
        <v>0</v>
      </c>
      <c r="O12800" s="35">
        <v>0</v>
      </c>
      <c r="P12800" s="36">
        <v>11</v>
      </c>
      <c r="Q12800" s="37">
        <v>72</v>
      </c>
      <c r="R12800" s="36">
        <v>13</v>
      </c>
      <c r="S12800" s="39">
        <f t="shared" si="445"/>
        <v>72</v>
      </c>
      <c r="T12800" s="34" t="s">
        <v>50</v>
      </c>
      <c r="U12800" s="12">
        <f>EXP((alpha+(beta/speed))+(ceta*LN(speed)))</f>
        <v>0.87546404377921083</v>
      </c>
      <c r="V12800" s="8">
        <f t="shared" si="446"/>
        <v>72</v>
      </c>
    </row>
    <row r="12801" spans="1:22">
      <c r="A12801" s="34" t="s">
        <v>20</v>
      </c>
      <c r="B12801" s="34" t="s">
        <v>79</v>
      </c>
      <c r="C12801" s="5" t="s">
        <v>213</v>
      </c>
      <c r="D12801" s="35" t="s">
        <v>84</v>
      </c>
      <c r="E12801" s="36" t="s">
        <v>17</v>
      </c>
      <c r="F12801" s="37">
        <v>0</v>
      </c>
      <c r="G12801" s="38">
        <v>0.06</v>
      </c>
      <c r="H12801" s="34">
        <v>0.9881030040165345</v>
      </c>
      <c r="I12801" s="35">
        <v>347.77967909573664</v>
      </c>
      <c r="J12801" s="35">
        <v>8.534547632648759E-2</v>
      </c>
      <c r="K12801" s="35">
        <v>6910.6516045812868</v>
      </c>
      <c r="L12801" s="35">
        <v>-1.1046660861125632</v>
      </c>
      <c r="M12801" s="35">
        <v>0</v>
      </c>
      <c r="N12801" s="35">
        <v>0</v>
      </c>
      <c r="O12801" s="35">
        <v>0</v>
      </c>
      <c r="P12801" s="36">
        <v>11</v>
      </c>
      <c r="Q12801" s="37">
        <v>72</v>
      </c>
      <c r="R12801" s="36">
        <v>1</v>
      </c>
      <c r="S12801" s="39">
        <f t="shared" si="445"/>
        <v>72</v>
      </c>
      <c r="T12801" s="34" t="s">
        <v>30</v>
      </c>
      <c r="U12801" s="12">
        <f>((alpha*(speed^beta))+(ceta*(speed^delta)))</f>
        <v>562.32462196642791</v>
      </c>
      <c r="V12801" s="8">
        <f t="shared" si="446"/>
        <v>72</v>
      </c>
    </row>
    <row r="12802" spans="1:22">
      <c r="A12802" s="34" t="s">
        <v>20</v>
      </c>
      <c r="B12802" s="34" t="s">
        <v>79</v>
      </c>
      <c r="C12802" s="5" t="s">
        <v>213</v>
      </c>
      <c r="D12802" s="35" t="s">
        <v>84</v>
      </c>
      <c r="E12802" s="36" t="s">
        <v>15</v>
      </c>
      <c r="F12802" s="37">
        <v>50</v>
      </c>
      <c r="G12802" s="38">
        <v>0.06</v>
      </c>
      <c r="H12802" s="34">
        <v>0.93852556450705582</v>
      </c>
      <c r="I12802" s="35">
        <v>8.8986198852670153</v>
      </c>
      <c r="J12802" s="35">
        <v>590.22042239982454</v>
      </c>
      <c r="K12802" s="35">
        <v>-3.9129111296756252</v>
      </c>
      <c r="L12802" s="35">
        <v>-0.61499542358610704</v>
      </c>
      <c r="M12802" s="35">
        <v>0.1526035347987264</v>
      </c>
      <c r="N12802" s="35">
        <v>0</v>
      </c>
      <c r="O12802" s="35">
        <v>0</v>
      </c>
      <c r="P12802" s="36">
        <v>11</v>
      </c>
      <c r="Q12802" s="37">
        <v>58</v>
      </c>
      <c r="R12802" s="36">
        <v>10</v>
      </c>
      <c r="S12802" s="39">
        <f t="shared" ref="S12802:S12865" si="447">V12802</f>
        <v>58</v>
      </c>
      <c r="T12802" s="34" t="s">
        <v>44</v>
      </c>
      <c r="U12802" s="12">
        <f>(alpha+(beta/(1+EXP((((-1)*ceta)+(delta*LN(speed)))+(epsilon*speed)))))</f>
        <v>8.9191409990233144</v>
      </c>
      <c r="V12802" s="8">
        <f t="shared" ref="V12802:V12865" si="448">IF($V$1&lt;P12802,P12802,IF($V$1&gt;Q12802,Q12802,$V$1))</f>
        <v>58</v>
      </c>
    </row>
    <row r="12803" spans="1:22">
      <c r="A12803" s="34" t="s">
        <v>20</v>
      </c>
      <c r="B12803" s="34" t="s">
        <v>79</v>
      </c>
      <c r="C12803" s="5" t="s">
        <v>213</v>
      </c>
      <c r="D12803" s="35" t="s">
        <v>84</v>
      </c>
      <c r="E12803" s="36" t="s">
        <v>16</v>
      </c>
      <c r="F12803" s="37">
        <v>50</v>
      </c>
      <c r="G12803" s="38">
        <v>0.06</v>
      </c>
      <c r="H12803" s="34">
        <v>0.99496080814380705</v>
      </c>
      <c r="I12803" s="35">
        <v>36.844589833808818</v>
      </c>
      <c r="J12803" s="35">
        <v>-2.9090729960299554E-2</v>
      </c>
      <c r="K12803" s="35">
        <v>192.34988572473509</v>
      </c>
      <c r="L12803" s="35">
        <v>-1.1082337493890673</v>
      </c>
      <c r="M12803" s="35">
        <v>0</v>
      </c>
      <c r="N12803" s="35">
        <v>0</v>
      </c>
      <c r="O12803" s="35">
        <v>0</v>
      </c>
      <c r="P12803" s="36">
        <v>11</v>
      </c>
      <c r="Q12803" s="37">
        <v>58</v>
      </c>
      <c r="R12803" s="36">
        <v>1</v>
      </c>
      <c r="S12803" s="39">
        <f t="shared" si="447"/>
        <v>58</v>
      </c>
      <c r="T12803" s="34" t="s">
        <v>30</v>
      </c>
      <c r="U12803" s="12">
        <f>((alpha*(speed^beta))+(ceta*(speed^delta)))</f>
        <v>34.876656787968955</v>
      </c>
      <c r="V12803" s="8">
        <f t="shared" si="448"/>
        <v>58</v>
      </c>
    </row>
    <row r="12804" spans="1:22">
      <c r="A12804" s="34" t="s">
        <v>20</v>
      </c>
      <c r="B12804" s="34" t="s">
        <v>79</v>
      </c>
      <c r="C12804" s="5" t="s">
        <v>213</v>
      </c>
      <c r="D12804" s="35" t="s">
        <v>84</v>
      </c>
      <c r="E12804" s="36" t="s">
        <v>14</v>
      </c>
      <c r="F12804" s="37">
        <v>50</v>
      </c>
      <c r="G12804" s="38">
        <v>0.06</v>
      </c>
      <c r="H12804" s="34">
        <v>0.99770325485238687</v>
      </c>
      <c r="I12804" s="35">
        <v>0.71027413115520988</v>
      </c>
      <c r="J12804" s="35">
        <v>44.15612413469011</v>
      </c>
      <c r="K12804" s="35">
        <v>0.30727246319445911</v>
      </c>
      <c r="L12804" s="35">
        <v>1.0417075985641742</v>
      </c>
      <c r="M12804" s="35">
        <v>2.5537358372848182E-2</v>
      </c>
      <c r="N12804" s="35">
        <v>0</v>
      </c>
      <c r="O12804" s="35">
        <v>0</v>
      </c>
      <c r="P12804" s="36">
        <v>11</v>
      </c>
      <c r="Q12804" s="37">
        <v>58</v>
      </c>
      <c r="R12804" s="36">
        <v>10</v>
      </c>
      <c r="S12804" s="39">
        <f t="shared" si="447"/>
        <v>58</v>
      </c>
      <c r="T12804" s="34" t="s">
        <v>44</v>
      </c>
      <c r="U12804" s="12">
        <f>(alpha+(beta/(1+EXP((((-1)*ceta)+(delta*LN(speed)))+(epsilon*speed)))))</f>
        <v>0.90808441151908026</v>
      </c>
      <c r="V12804" s="8">
        <f t="shared" si="448"/>
        <v>58</v>
      </c>
    </row>
    <row r="12805" spans="1:22">
      <c r="A12805" s="34" t="s">
        <v>20</v>
      </c>
      <c r="B12805" s="34" t="s">
        <v>79</v>
      </c>
      <c r="C12805" s="5" t="s">
        <v>213</v>
      </c>
      <c r="D12805" s="35" t="s">
        <v>84</v>
      </c>
      <c r="E12805" s="36" t="s">
        <v>18</v>
      </c>
      <c r="F12805" s="37">
        <v>50</v>
      </c>
      <c r="G12805" s="38">
        <v>0.06</v>
      </c>
      <c r="H12805" s="34">
        <v>0.9721912981212667</v>
      </c>
      <c r="I12805" s="35">
        <v>1.1957202503836386</v>
      </c>
      <c r="J12805" s="35">
        <v>1.8057915379119642</v>
      </c>
      <c r="K12805" s="35">
        <v>12.775324992009207</v>
      </c>
      <c r="L12805" s="35">
        <v>5.084019613847417</v>
      </c>
      <c r="M12805" s="35">
        <v>-6.7482315834133375E-2</v>
      </c>
      <c r="N12805" s="35">
        <v>0</v>
      </c>
      <c r="O12805" s="35">
        <v>0</v>
      </c>
      <c r="P12805" s="36">
        <v>11</v>
      </c>
      <c r="Q12805" s="37">
        <v>58</v>
      </c>
      <c r="R12805" s="36">
        <v>10</v>
      </c>
      <c r="S12805" s="39">
        <f t="shared" si="447"/>
        <v>58</v>
      </c>
      <c r="T12805" s="34" t="s">
        <v>44</v>
      </c>
      <c r="U12805" s="12">
        <f>(alpha+(beta/(1+EXP((((-1)*ceta)+(delta*LN(speed)))+(epsilon*speed)))))</f>
        <v>1.2296973517921617</v>
      </c>
      <c r="V12805" s="8">
        <f t="shared" si="448"/>
        <v>58</v>
      </c>
    </row>
    <row r="12806" spans="1:22">
      <c r="A12806" s="34" t="s">
        <v>20</v>
      </c>
      <c r="B12806" s="34" t="s">
        <v>79</v>
      </c>
      <c r="C12806" s="5" t="s">
        <v>213</v>
      </c>
      <c r="D12806" s="35" t="s">
        <v>84</v>
      </c>
      <c r="E12806" s="36" t="s">
        <v>17</v>
      </c>
      <c r="F12806" s="37">
        <v>50</v>
      </c>
      <c r="G12806" s="38">
        <v>0.06</v>
      </c>
      <c r="H12806" s="34">
        <v>0.98380139969754188</v>
      </c>
      <c r="I12806" s="35">
        <v>4759.1511382674753</v>
      </c>
      <c r="J12806" s="35">
        <v>-0.88037226677783753</v>
      </c>
      <c r="K12806" s="35">
        <v>309.16801681091232</v>
      </c>
      <c r="L12806" s="35">
        <v>0.16562093848821569</v>
      </c>
      <c r="M12806" s="35">
        <v>0</v>
      </c>
      <c r="N12806" s="35">
        <v>0</v>
      </c>
      <c r="O12806" s="35">
        <v>0</v>
      </c>
      <c r="P12806" s="36">
        <v>11</v>
      </c>
      <c r="Q12806" s="37">
        <v>58</v>
      </c>
      <c r="R12806" s="36">
        <v>1</v>
      </c>
      <c r="S12806" s="39">
        <f t="shared" si="447"/>
        <v>58</v>
      </c>
      <c r="T12806" s="34" t="s">
        <v>30</v>
      </c>
      <c r="U12806" s="12">
        <f>((alpha*(speed^beta))+(ceta*(speed^delta)))</f>
        <v>739.06609421934206</v>
      </c>
      <c r="V12806" s="8">
        <f t="shared" si="448"/>
        <v>58</v>
      </c>
    </row>
    <row r="12807" spans="1:22">
      <c r="A12807" s="34" t="s">
        <v>20</v>
      </c>
      <c r="B12807" s="34" t="s">
        <v>79</v>
      </c>
      <c r="C12807" s="5" t="s">
        <v>213</v>
      </c>
      <c r="D12807" s="35" t="s">
        <v>84</v>
      </c>
      <c r="E12807" s="36" t="s">
        <v>15</v>
      </c>
      <c r="F12807" s="37">
        <v>100</v>
      </c>
      <c r="G12807" s="38">
        <v>0.06</v>
      </c>
      <c r="H12807" s="34">
        <v>0.69217154477836351</v>
      </c>
      <c r="I12807" s="35">
        <v>8.5336798229623181</v>
      </c>
      <c r="J12807" s="35">
        <v>0.94155156308053589</v>
      </c>
      <c r="K12807" s="35">
        <v>0.67815330088406256</v>
      </c>
      <c r="L12807" s="35">
        <v>0</v>
      </c>
      <c r="M12807" s="35">
        <v>0</v>
      </c>
      <c r="N12807" s="35">
        <v>0</v>
      </c>
      <c r="O12807" s="35">
        <v>0</v>
      </c>
      <c r="P12807" s="36">
        <v>11</v>
      </c>
      <c r="Q12807" s="37">
        <v>40</v>
      </c>
      <c r="R12807" s="36">
        <v>0</v>
      </c>
      <c r="S12807" s="39">
        <f t="shared" si="447"/>
        <v>40</v>
      </c>
      <c r="T12807" s="34" t="s">
        <v>29</v>
      </c>
      <c r="U12807" s="12">
        <f>((alpha*(beta^speed))*(speed^ceta))</f>
        <v>9.3614465745498112</v>
      </c>
      <c r="V12807" s="8">
        <f t="shared" si="448"/>
        <v>40</v>
      </c>
    </row>
    <row r="12808" spans="1:22">
      <c r="A12808" s="34" t="s">
        <v>20</v>
      </c>
      <c r="B12808" s="34" t="s">
        <v>79</v>
      </c>
      <c r="C12808" s="5" t="s">
        <v>213</v>
      </c>
      <c r="D12808" s="35" t="s">
        <v>84</v>
      </c>
      <c r="E12808" s="36" t="s">
        <v>16</v>
      </c>
      <c r="F12808" s="37">
        <v>100</v>
      </c>
      <c r="G12808" s="38">
        <v>0.06</v>
      </c>
      <c r="H12808" s="34">
        <v>0.97041159731654214</v>
      </c>
      <c r="I12808" s="35">
        <v>-7.9914275277070078E-4</v>
      </c>
      <c r="J12808" s="35">
        <v>7.6354066594899794E-2</v>
      </c>
      <c r="K12808" s="35">
        <v>-2.6249495371569145</v>
      </c>
      <c r="L12808" s="35">
        <v>75.205429788309516</v>
      </c>
      <c r="M12808" s="35">
        <v>0</v>
      </c>
      <c r="N12808" s="35">
        <v>0</v>
      </c>
      <c r="O12808" s="35">
        <v>0</v>
      </c>
      <c r="P12808" s="36">
        <v>11</v>
      </c>
      <c r="Q12808" s="37">
        <v>40</v>
      </c>
      <c r="R12808" s="36">
        <v>14</v>
      </c>
      <c r="S12808" s="39">
        <f t="shared" si="447"/>
        <v>40</v>
      </c>
      <c r="T12808" s="34" t="s">
        <v>51</v>
      </c>
      <c r="U12808" s="12">
        <f>(((alpha*(speed^3))+(beta*(speed^2))+(ceta*speed))+delta)</f>
        <v>41.228818676547746</v>
      </c>
      <c r="V12808" s="8">
        <f t="shared" si="448"/>
        <v>40</v>
      </c>
    </row>
    <row r="12809" spans="1:22">
      <c r="A12809" s="34" t="s">
        <v>20</v>
      </c>
      <c r="B12809" s="34" t="s">
        <v>79</v>
      </c>
      <c r="C12809" s="5" t="s">
        <v>213</v>
      </c>
      <c r="D12809" s="35" t="s">
        <v>84</v>
      </c>
      <c r="E12809" s="36" t="s">
        <v>14</v>
      </c>
      <c r="F12809" s="37">
        <v>100</v>
      </c>
      <c r="G12809" s="38">
        <v>0.06</v>
      </c>
      <c r="H12809" s="34">
        <v>0.98871380022265187</v>
      </c>
      <c r="I12809" s="35">
        <v>76.849387314383861</v>
      </c>
      <c r="J12809" s="35">
        <v>1.0082422170144305</v>
      </c>
      <c r="K12809" s="35">
        <v>-1.2626542904314475</v>
      </c>
      <c r="L12809" s="35">
        <v>0</v>
      </c>
      <c r="M12809" s="35">
        <v>0</v>
      </c>
      <c r="N12809" s="35">
        <v>0</v>
      </c>
      <c r="O12809" s="35">
        <v>0</v>
      </c>
      <c r="P12809" s="36">
        <v>11</v>
      </c>
      <c r="Q12809" s="37">
        <v>40</v>
      </c>
      <c r="R12809" s="36">
        <v>0</v>
      </c>
      <c r="S12809" s="39">
        <f t="shared" si="447"/>
        <v>40</v>
      </c>
      <c r="T12809" s="34" t="s">
        <v>29</v>
      </c>
      <c r="U12809" s="12">
        <f>((alpha*(beta^speed))*(speed^ceta))</f>
        <v>1.0124827121703108</v>
      </c>
      <c r="V12809" s="8">
        <f t="shared" si="448"/>
        <v>40</v>
      </c>
    </row>
    <row r="12810" spans="1:22">
      <c r="A12810" s="34" t="s">
        <v>20</v>
      </c>
      <c r="B12810" s="34" t="s">
        <v>79</v>
      </c>
      <c r="C12810" s="5" t="s">
        <v>213</v>
      </c>
      <c r="D12810" s="35" t="s">
        <v>84</v>
      </c>
      <c r="E12810" s="36" t="s">
        <v>18</v>
      </c>
      <c r="F12810" s="37">
        <v>100</v>
      </c>
      <c r="G12810" s="38">
        <v>0.06</v>
      </c>
      <c r="H12810" s="34">
        <v>0.85671809270057731</v>
      </c>
      <c r="I12810" s="35">
        <v>7.0594207653226261E-5</v>
      </c>
      <c r="J12810" s="35">
        <v>-4.6825049826267721E-3</v>
      </c>
      <c r="K12810" s="35">
        <v>2.749617233991062E-2</v>
      </c>
      <c r="L12810" s="35">
        <v>3.1474486761715541</v>
      </c>
      <c r="M12810" s="35">
        <v>0</v>
      </c>
      <c r="N12810" s="35">
        <v>0</v>
      </c>
      <c r="O12810" s="35">
        <v>0</v>
      </c>
      <c r="P12810" s="36">
        <v>11</v>
      </c>
      <c r="Q12810" s="37">
        <v>40</v>
      </c>
      <c r="R12810" s="36">
        <v>14</v>
      </c>
      <c r="S12810" s="39">
        <f t="shared" si="447"/>
        <v>40</v>
      </c>
      <c r="T12810" s="34" t="s">
        <v>51</v>
      </c>
      <c r="U12810" s="12">
        <f>(((alpha*(speed^3))+(beta*(speed^2))+(ceta*speed))+delta)</f>
        <v>1.2733168873716236</v>
      </c>
      <c r="V12810" s="8">
        <f t="shared" si="448"/>
        <v>40</v>
      </c>
    </row>
    <row r="12811" spans="1:22">
      <c r="A12811" s="34" t="s">
        <v>20</v>
      </c>
      <c r="B12811" s="34" t="s">
        <v>79</v>
      </c>
      <c r="C12811" s="5" t="s">
        <v>213</v>
      </c>
      <c r="D12811" s="35" t="s">
        <v>84</v>
      </c>
      <c r="E12811" s="36" t="s">
        <v>17</v>
      </c>
      <c r="F12811" s="37">
        <v>100</v>
      </c>
      <c r="G12811" s="38">
        <v>0.06</v>
      </c>
      <c r="H12811" s="34">
        <v>0.98558381222660107</v>
      </c>
      <c r="I12811" s="35">
        <v>7.9082138606771384</v>
      </c>
      <c r="J12811" s="35">
        <v>-0.52913630381169174</v>
      </c>
      <c r="K12811" s="35">
        <v>-0.32773943003191847</v>
      </c>
      <c r="L12811" s="35">
        <v>0</v>
      </c>
      <c r="M12811" s="35">
        <v>0</v>
      </c>
      <c r="N12811" s="35">
        <v>0</v>
      </c>
      <c r="O12811" s="35">
        <v>0</v>
      </c>
      <c r="P12811" s="36">
        <v>11</v>
      </c>
      <c r="Q12811" s="37">
        <v>40</v>
      </c>
      <c r="R12811" s="36">
        <v>13</v>
      </c>
      <c r="S12811" s="39">
        <f t="shared" si="447"/>
        <v>40</v>
      </c>
      <c r="T12811" s="34" t="s">
        <v>50</v>
      </c>
      <c r="U12811" s="12">
        <f>EXP((alpha+(beta/speed))+(ceta*LN(speed)))</f>
        <v>801.10674538093781</v>
      </c>
      <c r="V12811" s="8">
        <f t="shared" si="448"/>
        <v>40</v>
      </c>
    </row>
    <row r="12812" spans="1:22">
      <c r="A12812" s="34" t="s">
        <v>20</v>
      </c>
      <c r="B12812" s="34" t="s">
        <v>79</v>
      </c>
      <c r="C12812" s="5" t="s">
        <v>214</v>
      </c>
      <c r="D12812" s="35" t="s">
        <v>85</v>
      </c>
      <c r="E12812" s="36" t="s">
        <v>15</v>
      </c>
      <c r="F12812" s="37">
        <v>0</v>
      </c>
      <c r="G12812" s="38">
        <v>0</v>
      </c>
      <c r="H12812" s="34">
        <v>0.98746168371627563</v>
      </c>
      <c r="I12812" s="35">
        <v>0.96689917332374686</v>
      </c>
      <c r="J12812" s="35">
        <v>32.645956626323553</v>
      </c>
      <c r="K12812" s="35">
        <v>0.10483740716880986</v>
      </c>
      <c r="L12812" s="35">
        <v>0.80936083647895285</v>
      </c>
      <c r="M12812" s="35">
        <v>2.9111541057130076E-2</v>
      </c>
      <c r="N12812" s="35">
        <v>0</v>
      </c>
      <c r="O12812" s="35">
        <v>0</v>
      </c>
      <c r="P12812" s="36">
        <v>11</v>
      </c>
      <c r="Q12812" s="37">
        <v>86</v>
      </c>
      <c r="R12812" s="36">
        <v>10</v>
      </c>
      <c r="S12812" s="39">
        <f t="shared" si="447"/>
        <v>86</v>
      </c>
      <c r="T12812" s="34" t="s">
        <v>44</v>
      </c>
      <c r="U12812" s="12">
        <f>(alpha+(beta/(1+EXP((((-1)*ceta)+(delta*LN(speed)))+(epsilon*speed)))))</f>
        <v>1.0473045398192762</v>
      </c>
      <c r="V12812" s="8">
        <f t="shared" si="448"/>
        <v>86</v>
      </c>
    </row>
    <row r="12813" spans="1:22">
      <c r="A12813" s="34" t="s">
        <v>20</v>
      </c>
      <c r="B12813" s="34" t="s">
        <v>79</v>
      </c>
      <c r="C12813" s="5" t="s">
        <v>214</v>
      </c>
      <c r="D12813" s="35" t="s">
        <v>85</v>
      </c>
      <c r="E12813" s="36" t="s">
        <v>16</v>
      </c>
      <c r="F12813" s="37">
        <v>0</v>
      </c>
      <c r="G12813" s="38">
        <v>0</v>
      </c>
      <c r="H12813" s="34">
        <v>0.96746648909137611</v>
      </c>
      <c r="I12813" s="35">
        <v>127.6856774363774</v>
      </c>
      <c r="J12813" s="35">
        <v>-1.1005283458954904</v>
      </c>
      <c r="K12813" s="35">
        <v>8.2896518118511988</v>
      </c>
      <c r="L12813" s="35">
        <v>-0.1337705656714975</v>
      </c>
      <c r="M12813" s="35">
        <v>0</v>
      </c>
      <c r="N12813" s="35">
        <v>0</v>
      </c>
      <c r="O12813" s="35">
        <v>0</v>
      </c>
      <c r="P12813" s="36">
        <v>11</v>
      </c>
      <c r="Q12813" s="37">
        <v>86</v>
      </c>
      <c r="R12813" s="36">
        <v>1</v>
      </c>
      <c r="S12813" s="39">
        <f t="shared" si="447"/>
        <v>86</v>
      </c>
      <c r="T12813" s="34" t="s">
        <v>30</v>
      </c>
      <c r="U12813" s="12">
        <f>((alpha*(speed^beta))+(ceta*(speed^delta)))</f>
        <v>5.5171223480892824</v>
      </c>
      <c r="V12813" s="8">
        <f t="shared" si="448"/>
        <v>86</v>
      </c>
    </row>
    <row r="12814" spans="1:22">
      <c r="A12814" s="34" t="s">
        <v>20</v>
      </c>
      <c r="B12814" s="34" t="s">
        <v>79</v>
      </c>
      <c r="C12814" s="5" t="s">
        <v>214</v>
      </c>
      <c r="D12814" s="35" t="s">
        <v>85</v>
      </c>
      <c r="E12814" s="36" t="s">
        <v>14</v>
      </c>
      <c r="F12814" s="37">
        <v>0</v>
      </c>
      <c r="G12814" s="38">
        <v>0</v>
      </c>
      <c r="H12814" s="34">
        <v>0.99249999451638726</v>
      </c>
      <c r="I12814" s="35">
        <v>0.30708456961368047</v>
      </c>
      <c r="J12814" s="35">
        <v>13.338153844090023</v>
      </c>
      <c r="K12814" s="35">
        <v>-0.57524098396303069</v>
      </c>
      <c r="L12814" s="35">
        <v>0.54197414370114827</v>
      </c>
      <c r="M12814" s="35">
        <v>3.8332310631730024E-2</v>
      </c>
      <c r="N12814" s="35">
        <v>0</v>
      </c>
      <c r="O12814" s="35">
        <v>0</v>
      </c>
      <c r="P12814" s="36">
        <v>11</v>
      </c>
      <c r="Q12814" s="37">
        <v>86</v>
      </c>
      <c r="R12814" s="36">
        <v>10</v>
      </c>
      <c r="S12814" s="39">
        <f t="shared" si="447"/>
        <v>86</v>
      </c>
      <c r="T12814" s="34" t="s">
        <v>44</v>
      </c>
      <c r="U12814" s="12">
        <f>(alpha+(beta/(1+EXP((((-1)*ceta)+(delta*LN(speed)))+(epsilon*speed)))))</f>
        <v>0.33187760103029151</v>
      </c>
      <c r="V12814" s="8">
        <f t="shared" si="448"/>
        <v>86</v>
      </c>
    </row>
    <row r="12815" spans="1:22">
      <c r="A12815" s="34" t="s">
        <v>20</v>
      </c>
      <c r="B12815" s="34" t="s">
        <v>79</v>
      </c>
      <c r="C12815" s="5" t="s">
        <v>214</v>
      </c>
      <c r="D12815" s="35" t="s">
        <v>85</v>
      </c>
      <c r="E12815" s="36" t="s">
        <v>18</v>
      </c>
      <c r="F12815" s="37">
        <v>0</v>
      </c>
      <c r="G12815" s="38">
        <v>0</v>
      </c>
      <c r="H12815" s="34">
        <v>0.98512383859091568</v>
      </c>
      <c r="I12815" s="35">
        <v>0.18348157648847005</v>
      </c>
      <c r="J12815" s="35">
        <v>-1.431007921681813</v>
      </c>
      <c r="K12815" s="35">
        <v>0.15626376107749002</v>
      </c>
      <c r="L12815" s="35">
        <v>0.78764971618236079</v>
      </c>
      <c r="M12815" s="35">
        <v>0</v>
      </c>
      <c r="N12815" s="35">
        <v>0</v>
      </c>
      <c r="O12815" s="35">
        <v>0</v>
      </c>
      <c r="P12815" s="36">
        <v>11</v>
      </c>
      <c r="Q12815" s="37">
        <v>86</v>
      </c>
      <c r="R12815" s="36">
        <v>8</v>
      </c>
      <c r="S12815" s="39">
        <f t="shared" si="447"/>
        <v>86</v>
      </c>
      <c r="T12815" s="34" t="s">
        <v>40</v>
      </c>
      <c r="U12815" s="12">
        <f>(alpha-(beta*EXP(((-1)*ceta)*(speed^delta))))</f>
        <v>0.19122928479721807</v>
      </c>
      <c r="V12815" s="8">
        <f t="shared" si="448"/>
        <v>86</v>
      </c>
    </row>
    <row r="12816" spans="1:22">
      <c r="A12816" s="34" t="s">
        <v>20</v>
      </c>
      <c r="B12816" s="34" t="s">
        <v>79</v>
      </c>
      <c r="C12816" s="5" t="s">
        <v>214</v>
      </c>
      <c r="D12816" s="35" t="s">
        <v>85</v>
      </c>
      <c r="E12816" s="36" t="s">
        <v>17</v>
      </c>
      <c r="F12816" s="37">
        <v>0</v>
      </c>
      <c r="G12816" s="38">
        <v>0</v>
      </c>
      <c r="H12816" s="34">
        <v>0.9712212177808619</v>
      </c>
      <c r="I12816" s="35">
        <v>2684.67841039209</v>
      </c>
      <c r="J12816" s="35">
        <v>1.0077333918678597</v>
      </c>
      <c r="K12816" s="35">
        <v>-0.75756709457101978</v>
      </c>
      <c r="L12816" s="35">
        <v>0</v>
      </c>
      <c r="M12816" s="35">
        <v>0</v>
      </c>
      <c r="N12816" s="35">
        <v>0</v>
      </c>
      <c r="O12816" s="35">
        <v>0</v>
      </c>
      <c r="P12816" s="36">
        <v>11</v>
      </c>
      <c r="Q12816" s="37">
        <v>86</v>
      </c>
      <c r="R12816" s="36">
        <v>0</v>
      </c>
      <c r="S12816" s="39">
        <f t="shared" si="447"/>
        <v>86</v>
      </c>
      <c r="T12816" s="34" t="s">
        <v>29</v>
      </c>
      <c r="U12816" s="12">
        <f>((alpha*(beta^speed))*(speed^ceta))</f>
        <v>178.28128220215194</v>
      </c>
      <c r="V12816" s="8">
        <f t="shared" si="448"/>
        <v>86</v>
      </c>
    </row>
    <row r="12817" spans="1:22">
      <c r="A12817" s="34" t="s">
        <v>20</v>
      </c>
      <c r="B12817" s="34" t="s">
        <v>79</v>
      </c>
      <c r="C12817" s="5" t="s">
        <v>214</v>
      </c>
      <c r="D12817" s="35" t="s">
        <v>85</v>
      </c>
      <c r="E12817" s="36" t="s">
        <v>15</v>
      </c>
      <c r="F12817" s="37">
        <v>50</v>
      </c>
      <c r="G12817" s="38">
        <v>0</v>
      </c>
      <c r="H12817" s="34">
        <v>0.95953902910060362</v>
      </c>
      <c r="I12817" s="35">
        <v>2.3319929199051717</v>
      </c>
      <c r="J12817" s="35">
        <v>4.4384560580767038</v>
      </c>
      <c r="K12817" s="35">
        <v>-0.4967798607529183</v>
      </c>
      <c r="L12817" s="35">
        <v>0</v>
      </c>
      <c r="M12817" s="35">
        <v>0</v>
      </c>
      <c r="N12817" s="35">
        <v>0</v>
      </c>
      <c r="O12817" s="35">
        <v>0</v>
      </c>
      <c r="P12817" s="36">
        <v>11</v>
      </c>
      <c r="Q12817" s="37">
        <v>86</v>
      </c>
      <c r="R12817" s="36">
        <v>13</v>
      </c>
      <c r="S12817" s="39">
        <f t="shared" si="447"/>
        <v>86</v>
      </c>
      <c r="T12817" s="34" t="s">
        <v>50</v>
      </c>
      <c r="U12817" s="12">
        <f>EXP((alpha+(beta/speed))+(ceta*LN(speed)))</f>
        <v>1.1862212617204952</v>
      </c>
      <c r="V12817" s="8">
        <f t="shared" si="448"/>
        <v>86</v>
      </c>
    </row>
    <row r="12818" spans="1:22">
      <c r="A12818" s="34" t="s">
        <v>20</v>
      </c>
      <c r="B12818" s="34" t="s">
        <v>79</v>
      </c>
      <c r="C12818" s="5" t="s">
        <v>214</v>
      </c>
      <c r="D12818" s="35" t="s">
        <v>85</v>
      </c>
      <c r="E12818" s="36" t="s">
        <v>16</v>
      </c>
      <c r="F12818" s="37">
        <v>50</v>
      </c>
      <c r="G12818" s="38">
        <v>0</v>
      </c>
      <c r="H12818" s="34">
        <v>0.9523886454850583</v>
      </c>
      <c r="I12818" s="35">
        <v>3.3337196632986199</v>
      </c>
      <c r="J12818" s="35">
        <v>3.4086908484777179</v>
      </c>
      <c r="K12818" s="35">
        <v>-0.3582527198579788</v>
      </c>
      <c r="L12818" s="35">
        <v>0</v>
      </c>
      <c r="M12818" s="35">
        <v>0</v>
      </c>
      <c r="N12818" s="35">
        <v>0</v>
      </c>
      <c r="O12818" s="35">
        <v>0</v>
      </c>
      <c r="P12818" s="36">
        <v>11</v>
      </c>
      <c r="Q12818" s="37">
        <v>86</v>
      </c>
      <c r="R12818" s="36">
        <v>13</v>
      </c>
      <c r="S12818" s="39">
        <f t="shared" si="447"/>
        <v>86</v>
      </c>
      <c r="T12818" s="34" t="s">
        <v>50</v>
      </c>
      <c r="U12818" s="12">
        <f>EXP((alpha+(beta/speed))+(ceta*LN(speed)))</f>
        <v>5.9154854751628108</v>
      </c>
      <c r="V12818" s="8">
        <f t="shared" si="448"/>
        <v>86</v>
      </c>
    </row>
    <row r="12819" spans="1:22">
      <c r="A12819" s="34" t="s">
        <v>20</v>
      </c>
      <c r="B12819" s="34" t="s">
        <v>79</v>
      </c>
      <c r="C12819" s="5" t="s">
        <v>214</v>
      </c>
      <c r="D12819" s="35" t="s">
        <v>85</v>
      </c>
      <c r="E12819" s="36" t="s">
        <v>14</v>
      </c>
      <c r="F12819" s="37">
        <v>50</v>
      </c>
      <c r="G12819" s="38">
        <v>0</v>
      </c>
      <c r="H12819" s="34">
        <v>0.99263437734487425</v>
      </c>
      <c r="I12819" s="35">
        <v>0.29680272031867455</v>
      </c>
      <c r="J12819" s="35">
        <v>13.456807118063333</v>
      </c>
      <c r="K12819" s="35">
        <v>-0.50688816696803696</v>
      </c>
      <c r="L12819" s="35">
        <v>0.59287653034697496</v>
      </c>
      <c r="M12819" s="35">
        <v>3.544987095231357E-2</v>
      </c>
      <c r="N12819" s="35">
        <v>0</v>
      </c>
      <c r="O12819" s="35">
        <v>0</v>
      </c>
      <c r="P12819" s="36">
        <v>11</v>
      </c>
      <c r="Q12819" s="37">
        <v>86</v>
      </c>
      <c r="R12819" s="36">
        <v>10</v>
      </c>
      <c r="S12819" s="39">
        <f t="shared" si="447"/>
        <v>86</v>
      </c>
      <c r="T12819" s="34" t="s">
        <v>44</v>
      </c>
      <c r="U12819" s="12">
        <f>(alpha+(beta/(1+EXP((((-1)*ceta)+(delta*LN(speed)))+(epsilon*speed)))))</f>
        <v>0.32415365647637173</v>
      </c>
      <c r="V12819" s="8">
        <f t="shared" si="448"/>
        <v>86</v>
      </c>
    </row>
    <row r="12820" spans="1:22">
      <c r="A12820" s="34" t="s">
        <v>20</v>
      </c>
      <c r="B12820" s="34" t="s">
        <v>79</v>
      </c>
      <c r="C12820" s="5" t="s">
        <v>214</v>
      </c>
      <c r="D12820" s="35" t="s">
        <v>85</v>
      </c>
      <c r="E12820" s="36" t="s">
        <v>18</v>
      </c>
      <c r="F12820" s="37">
        <v>50</v>
      </c>
      <c r="G12820" s="38">
        <v>0</v>
      </c>
      <c r="H12820" s="34">
        <v>0.97038854912784611</v>
      </c>
      <c r="I12820" s="35">
        <v>0.20881806080040424</v>
      </c>
      <c r="J12820" s="35">
        <v>-1.2705851417363012</v>
      </c>
      <c r="K12820" s="35">
        <v>0.12924441655303209</v>
      </c>
      <c r="L12820" s="35">
        <v>0.8242521091939683</v>
      </c>
      <c r="M12820" s="35">
        <v>0</v>
      </c>
      <c r="N12820" s="35">
        <v>0</v>
      </c>
      <c r="O12820" s="35">
        <v>0</v>
      </c>
      <c r="P12820" s="36">
        <v>11</v>
      </c>
      <c r="Q12820" s="37">
        <v>86</v>
      </c>
      <c r="R12820" s="36">
        <v>8</v>
      </c>
      <c r="S12820" s="39">
        <f t="shared" si="447"/>
        <v>86</v>
      </c>
      <c r="T12820" s="34" t="s">
        <v>40</v>
      </c>
      <c r="U12820" s="12">
        <f>(alpha-(beta*EXP(((-1)*ceta)*(speed^delta))))</f>
        <v>0.2167152082556382</v>
      </c>
      <c r="V12820" s="8">
        <f t="shared" si="448"/>
        <v>86</v>
      </c>
    </row>
    <row r="12821" spans="1:22">
      <c r="A12821" s="34" t="s">
        <v>20</v>
      </c>
      <c r="B12821" s="34" t="s">
        <v>79</v>
      </c>
      <c r="C12821" s="5" t="s">
        <v>214</v>
      </c>
      <c r="D12821" s="35" t="s">
        <v>85</v>
      </c>
      <c r="E12821" s="36" t="s">
        <v>17</v>
      </c>
      <c r="F12821" s="37">
        <v>50</v>
      </c>
      <c r="G12821" s="38">
        <v>0</v>
      </c>
      <c r="H12821" s="34">
        <v>0.95620705563632824</v>
      </c>
      <c r="I12821" s="35">
        <v>2339.9843911855755</v>
      </c>
      <c r="J12821" s="35">
        <v>1.0052021756483729</v>
      </c>
      <c r="K12821" s="35">
        <v>-0.66118257052113827</v>
      </c>
      <c r="L12821" s="35">
        <v>0</v>
      </c>
      <c r="M12821" s="35">
        <v>0</v>
      </c>
      <c r="N12821" s="35">
        <v>0</v>
      </c>
      <c r="O12821" s="35">
        <v>0</v>
      </c>
      <c r="P12821" s="36">
        <v>11</v>
      </c>
      <c r="Q12821" s="37">
        <v>86</v>
      </c>
      <c r="R12821" s="36">
        <v>0</v>
      </c>
      <c r="S12821" s="39">
        <f t="shared" si="447"/>
        <v>86</v>
      </c>
      <c r="T12821" s="34" t="s">
        <v>29</v>
      </c>
      <c r="U12821" s="12">
        <f>((alpha*(beta^speed))*(speed^ceta))</f>
        <v>192.28721684397931</v>
      </c>
      <c r="V12821" s="8">
        <f t="shared" si="448"/>
        <v>86</v>
      </c>
    </row>
    <row r="12822" spans="1:22">
      <c r="A12822" s="34" t="s">
        <v>20</v>
      </c>
      <c r="B12822" s="34" t="s">
        <v>79</v>
      </c>
      <c r="C12822" s="5" t="s">
        <v>214</v>
      </c>
      <c r="D12822" s="35" t="s">
        <v>85</v>
      </c>
      <c r="E12822" s="36" t="s">
        <v>15</v>
      </c>
      <c r="F12822" s="37">
        <v>100</v>
      </c>
      <c r="G12822" s="38">
        <v>0</v>
      </c>
      <c r="H12822" s="34">
        <v>0.93041020079299153</v>
      </c>
      <c r="I12822" s="35">
        <v>-2.8549255990260843E-5</v>
      </c>
      <c r="J12822" s="35">
        <v>4.9413690299039493E-3</v>
      </c>
      <c r="K12822" s="35">
        <v>-0.2879809506914125</v>
      </c>
      <c r="L12822" s="35">
        <v>7.431931310390917</v>
      </c>
      <c r="M12822" s="35">
        <v>0</v>
      </c>
      <c r="N12822" s="35">
        <v>0</v>
      </c>
      <c r="O12822" s="35">
        <v>0</v>
      </c>
      <c r="P12822" s="36">
        <v>11</v>
      </c>
      <c r="Q12822" s="37">
        <v>86</v>
      </c>
      <c r="R12822" s="36">
        <v>14</v>
      </c>
      <c r="S12822" s="39">
        <f t="shared" si="447"/>
        <v>86</v>
      </c>
      <c r="T12822" s="34" t="s">
        <v>51</v>
      </c>
      <c r="U12822" s="12">
        <f>(((alpha*(speed^3))+(beta*(speed^2))+(ceta*speed))+delta)</f>
        <v>1.0530093279577013</v>
      </c>
      <c r="V12822" s="8">
        <f t="shared" si="448"/>
        <v>86</v>
      </c>
    </row>
    <row r="12823" spans="1:22">
      <c r="A12823" s="34" t="s">
        <v>20</v>
      </c>
      <c r="B12823" s="34" t="s">
        <v>79</v>
      </c>
      <c r="C12823" s="5" t="s">
        <v>214</v>
      </c>
      <c r="D12823" s="35" t="s">
        <v>85</v>
      </c>
      <c r="E12823" s="36" t="s">
        <v>16</v>
      </c>
      <c r="F12823" s="37">
        <v>100</v>
      </c>
      <c r="G12823" s="38">
        <v>0</v>
      </c>
      <c r="H12823" s="34">
        <v>0.937573774575991</v>
      </c>
      <c r="I12823" s="35">
        <v>3.7169173420250647</v>
      </c>
      <c r="J12823" s="35">
        <v>1.5696786166741206</v>
      </c>
      <c r="K12823" s="35">
        <v>-0.42417863398220446</v>
      </c>
      <c r="L12823" s="35">
        <v>0</v>
      </c>
      <c r="M12823" s="35">
        <v>0</v>
      </c>
      <c r="N12823" s="35">
        <v>0</v>
      </c>
      <c r="O12823" s="35">
        <v>0</v>
      </c>
      <c r="P12823" s="36">
        <v>11</v>
      </c>
      <c r="Q12823" s="37">
        <v>86</v>
      </c>
      <c r="R12823" s="36">
        <v>13</v>
      </c>
      <c r="S12823" s="39">
        <f t="shared" si="447"/>
        <v>86</v>
      </c>
      <c r="T12823" s="34" t="s">
        <v>50</v>
      </c>
      <c r="U12823" s="12">
        <f>EXP((alpha+(beta/speed))+(ceta*LN(speed)))</f>
        <v>6.3327239506839863</v>
      </c>
      <c r="V12823" s="8">
        <f t="shared" si="448"/>
        <v>86</v>
      </c>
    </row>
    <row r="12824" spans="1:22">
      <c r="A12824" s="34" t="s">
        <v>20</v>
      </c>
      <c r="B12824" s="34" t="s">
        <v>79</v>
      </c>
      <c r="C12824" s="5" t="s">
        <v>214</v>
      </c>
      <c r="D12824" s="35" t="s">
        <v>85</v>
      </c>
      <c r="E12824" s="36" t="s">
        <v>14</v>
      </c>
      <c r="F12824" s="37">
        <v>100</v>
      </c>
      <c r="G12824" s="38">
        <v>0</v>
      </c>
      <c r="H12824" s="34">
        <v>0.99284953140832932</v>
      </c>
      <c r="I12824" s="35">
        <v>0.28944241348720334</v>
      </c>
      <c r="J12824" s="35">
        <v>13.940992733685986</v>
      </c>
      <c r="K12824" s="35">
        <v>-0.49152043005186924</v>
      </c>
      <c r="L12824" s="35">
        <v>0.63532627333165781</v>
      </c>
      <c r="M12824" s="35">
        <v>3.2049337961418976E-2</v>
      </c>
      <c r="N12824" s="35">
        <v>0</v>
      </c>
      <c r="O12824" s="35">
        <v>0</v>
      </c>
      <c r="P12824" s="36">
        <v>11</v>
      </c>
      <c r="Q12824" s="37">
        <v>86</v>
      </c>
      <c r="R12824" s="36">
        <v>10</v>
      </c>
      <c r="S12824" s="39">
        <f t="shared" si="447"/>
        <v>86</v>
      </c>
      <c r="T12824" s="34" t="s">
        <v>44</v>
      </c>
      <c r="U12824" s="12">
        <f>(alpha+(beta/(1+EXP((((-1)*ceta)+(delta*LN(speed)))+(epsilon*speed)))))</f>
        <v>0.321341289580096</v>
      </c>
      <c r="V12824" s="8">
        <f t="shared" si="448"/>
        <v>86</v>
      </c>
    </row>
    <row r="12825" spans="1:22">
      <c r="A12825" s="34" t="s">
        <v>20</v>
      </c>
      <c r="B12825" s="34" t="s">
        <v>79</v>
      </c>
      <c r="C12825" s="5" t="s">
        <v>214</v>
      </c>
      <c r="D12825" s="35" t="s">
        <v>85</v>
      </c>
      <c r="E12825" s="36" t="s">
        <v>18</v>
      </c>
      <c r="F12825" s="37">
        <v>100</v>
      </c>
      <c r="G12825" s="38">
        <v>0</v>
      </c>
      <c r="H12825" s="34">
        <v>0.95171409780940985</v>
      </c>
      <c r="I12825" s="35">
        <v>-3.6832255991349675E-6</v>
      </c>
      <c r="J12825" s="35">
        <v>6.5955117662184375E-4</v>
      </c>
      <c r="K12825" s="35">
        <v>-3.9939685790296227E-2</v>
      </c>
      <c r="L12825" s="35">
        <v>1.0978399913775174</v>
      </c>
      <c r="M12825" s="35">
        <v>0</v>
      </c>
      <c r="N12825" s="35">
        <v>0</v>
      </c>
      <c r="O12825" s="35">
        <v>0</v>
      </c>
      <c r="P12825" s="36">
        <v>11</v>
      </c>
      <c r="Q12825" s="37">
        <v>86</v>
      </c>
      <c r="R12825" s="36">
        <v>14</v>
      </c>
      <c r="S12825" s="39">
        <f t="shared" si="447"/>
        <v>86</v>
      </c>
      <c r="T12825" s="34" t="s">
        <v>51</v>
      </c>
      <c r="U12825" s="12">
        <f>(((alpha*(speed^3))+(beta*(speed^2))+(ceta*speed))+delta)</f>
        <v>0.19832977402380703</v>
      </c>
      <c r="V12825" s="8">
        <f t="shared" si="448"/>
        <v>86</v>
      </c>
    </row>
    <row r="12826" spans="1:22">
      <c r="A12826" s="34" t="s">
        <v>20</v>
      </c>
      <c r="B12826" s="34" t="s">
        <v>79</v>
      </c>
      <c r="C12826" s="5" t="s">
        <v>214</v>
      </c>
      <c r="D12826" s="35" t="s">
        <v>85</v>
      </c>
      <c r="E12826" s="36" t="s">
        <v>17</v>
      </c>
      <c r="F12826" s="37">
        <v>100</v>
      </c>
      <c r="G12826" s="38">
        <v>0</v>
      </c>
      <c r="H12826" s="34">
        <v>0.93799785623535681</v>
      </c>
      <c r="I12826" s="35">
        <v>2059.6380803140869</v>
      </c>
      <c r="J12826" s="35">
        <v>1.0027197270235717</v>
      </c>
      <c r="K12826" s="35">
        <v>-0.57035460443256703</v>
      </c>
      <c r="L12826" s="35">
        <v>0</v>
      </c>
      <c r="M12826" s="35">
        <v>0</v>
      </c>
      <c r="N12826" s="35">
        <v>0</v>
      </c>
      <c r="O12826" s="35">
        <v>0</v>
      </c>
      <c r="P12826" s="36">
        <v>11</v>
      </c>
      <c r="Q12826" s="37">
        <v>86</v>
      </c>
      <c r="R12826" s="36">
        <v>0</v>
      </c>
      <c r="S12826" s="39">
        <f t="shared" si="447"/>
        <v>86</v>
      </c>
      <c r="T12826" s="34" t="s">
        <v>29</v>
      </c>
      <c r="U12826" s="12">
        <f>((alpha*(beta^speed))*(speed^ceta))</f>
        <v>205.06091866833762</v>
      </c>
      <c r="V12826" s="8">
        <f t="shared" si="448"/>
        <v>86</v>
      </c>
    </row>
    <row r="12827" spans="1:22">
      <c r="A12827" s="34" t="s">
        <v>20</v>
      </c>
      <c r="B12827" s="34" t="s">
        <v>79</v>
      </c>
      <c r="C12827" s="5" t="s">
        <v>214</v>
      </c>
      <c r="D12827" s="35" t="s">
        <v>85</v>
      </c>
      <c r="E12827" s="36" t="s">
        <v>15</v>
      </c>
      <c r="F12827" s="37">
        <v>0</v>
      </c>
      <c r="G12827" s="38">
        <v>-0.06</v>
      </c>
      <c r="H12827" s="34">
        <v>0.98614054449870836</v>
      </c>
      <c r="I12827" s="35">
        <v>-1.0856957295843893E-2</v>
      </c>
      <c r="J12827" s="35">
        <v>15.911843252439485</v>
      </c>
      <c r="K12827" s="35">
        <v>0.99777283995434696</v>
      </c>
      <c r="L12827" s="35">
        <v>0.98493092161097384</v>
      </c>
      <c r="M12827" s="35">
        <v>1.5995413678960495E-2</v>
      </c>
      <c r="N12827" s="35">
        <v>0</v>
      </c>
      <c r="O12827" s="35">
        <v>0</v>
      </c>
      <c r="P12827" s="36">
        <v>11</v>
      </c>
      <c r="Q12827" s="37">
        <v>86</v>
      </c>
      <c r="R12827" s="36">
        <v>10</v>
      </c>
      <c r="S12827" s="39">
        <f t="shared" si="447"/>
        <v>86</v>
      </c>
      <c r="T12827" s="34" t="s">
        <v>44</v>
      </c>
      <c r="U12827" s="12">
        <f>(alpha+(beta/(1+EXP((((-1)*ceta)+(delta*LN(speed)))+(epsilon*speed)))))</f>
        <v>0.12360422564527644</v>
      </c>
      <c r="V12827" s="8">
        <f t="shared" si="448"/>
        <v>86</v>
      </c>
    </row>
    <row r="12828" spans="1:22">
      <c r="A12828" s="34" t="s">
        <v>20</v>
      </c>
      <c r="B12828" s="34" t="s">
        <v>79</v>
      </c>
      <c r="C12828" s="5" t="s">
        <v>214</v>
      </c>
      <c r="D12828" s="35" t="s">
        <v>85</v>
      </c>
      <c r="E12828" s="36" t="s">
        <v>16</v>
      </c>
      <c r="F12828" s="37">
        <v>0</v>
      </c>
      <c r="G12828" s="38">
        <v>-0.06</v>
      </c>
      <c r="H12828" s="34">
        <v>0.97546950721486636</v>
      </c>
      <c r="I12828" s="35">
        <v>-1.1325199943279265</v>
      </c>
      <c r="J12828" s="35">
        <v>99.507710949798337</v>
      </c>
      <c r="K12828" s="35">
        <v>9.7543331066510863E-2</v>
      </c>
      <c r="L12828" s="35">
        <v>0.9865763604691119</v>
      </c>
      <c r="M12828" s="35">
        <v>8.3673686331679854E-5</v>
      </c>
      <c r="N12828" s="35">
        <v>0</v>
      </c>
      <c r="O12828" s="35">
        <v>0</v>
      </c>
      <c r="P12828" s="36">
        <v>11</v>
      </c>
      <c r="Q12828" s="37">
        <v>86</v>
      </c>
      <c r="R12828" s="36">
        <v>10</v>
      </c>
      <c r="S12828" s="39">
        <f t="shared" si="447"/>
        <v>86</v>
      </c>
      <c r="T12828" s="34" t="s">
        <v>44</v>
      </c>
      <c r="U12828" s="12">
        <f>(alpha+(beta/(1+EXP((((-1)*ceta)+(delta*LN(speed)))+(epsilon*speed)))))</f>
        <v>0.19406458169070073</v>
      </c>
      <c r="V12828" s="8">
        <f t="shared" si="448"/>
        <v>86</v>
      </c>
    </row>
    <row r="12829" spans="1:22">
      <c r="A12829" s="34" t="s">
        <v>20</v>
      </c>
      <c r="B12829" s="34" t="s">
        <v>79</v>
      </c>
      <c r="C12829" s="5" t="s">
        <v>214</v>
      </c>
      <c r="D12829" s="35" t="s">
        <v>85</v>
      </c>
      <c r="E12829" s="36" t="s">
        <v>14</v>
      </c>
      <c r="F12829" s="37">
        <v>0</v>
      </c>
      <c r="G12829" s="38">
        <v>-0.06</v>
      </c>
      <c r="H12829" s="34">
        <v>0.99562158262358846</v>
      </c>
      <c r="I12829" s="35">
        <v>4.8815720745055868</v>
      </c>
      <c r="J12829" s="35">
        <v>-8.7238915975207689</v>
      </c>
      <c r="K12829" s="35">
        <v>-1.6391815820772675</v>
      </c>
      <c r="L12829" s="35">
        <v>0</v>
      </c>
      <c r="M12829" s="35">
        <v>0</v>
      </c>
      <c r="N12829" s="35">
        <v>0</v>
      </c>
      <c r="O12829" s="35">
        <v>0</v>
      </c>
      <c r="P12829" s="36">
        <v>11</v>
      </c>
      <c r="Q12829" s="37">
        <v>86</v>
      </c>
      <c r="R12829" s="36">
        <v>13</v>
      </c>
      <c r="S12829" s="39">
        <f t="shared" si="447"/>
        <v>86</v>
      </c>
      <c r="T12829" s="34" t="s">
        <v>50</v>
      </c>
      <c r="U12829" s="12">
        <f>EXP((alpha+(beta/speed))+(ceta*LN(speed)))</f>
        <v>8.0350852770212408E-2</v>
      </c>
      <c r="V12829" s="8">
        <f t="shared" si="448"/>
        <v>86</v>
      </c>
    </row>
    <row r="12830" spans="1:22">
      <c r="A12830" s="34" t="s">
        <v>20</v>
      </c>
      <c r="B12830" s="34" t="s">
        <v>79</v>
      </c>
      <c r="C12830" s="5" t="s">
        <v>214</v>
      </c>
      <c r="D12830" s="35" t="s">
        <v>85</v>
      </c>
      <c r="E12830" s="36" t="s">
        <v>18</v>
      </c>
      <c r="F12830" s="37">
        <v>0</v>
      </c>
      <c r="G12830" s="38">
        <v>-0.06</v>
      </c>
      <c r="H12830" s="34">
        <v>0.99369935883099236</v>
      </c>
      <c r="I12830" s="35">
        <v>-5.1219997417334115E-2</v>
      </c>
      <c r="J12830" s="35">
        <v>0.13014634668601488</v>
      </c>
      <c r="K12830" s="35">
        <v>1.1541578187300493E-3</v>
      </c>
      <c r="L12830" s="35">
        <v>0</v>
      </c>
      <c r="M12830" s="35">
        <v>0</v>
      </c>
      <c r="N12830" s="35">
        <v>0</v>
      </c>
      <c r="O12830" s="35">
        <v>0</v>
      </c>
      <c r="P12830" s="36">
        <v>11</v>
      </c>
      <c r="Q12830" s="37">
        <v>86</v>
      </c>
      <c r="R12830" s="36">
        <v>5</v>
      </c>
      <c r="S12830" s="39">
        <f t="shared" si="447"/>
        <v>86</v>
      </c>
      <c r="T12830" s="34" t="s">
        <v>36</v>
      </c>
      <c r="U12830" s="12">
        <f>(1/(((ceta*(speed^2))+(beta*speed))+alpha))</f>
        <v>5.0819419834211427E-2</v>
      </c>
      <c r="V12830" s="8">
        <f t="shared" si="448"/>
        <v>86</v>
      </c>
    </row>
    <row r="12831" spans="1:22">
      <c r="A12831" s="34" t="s">
        <v>20</v>
      </c>
      <c r="B12831" s="34" t="s">
        <v>79</v>
      </c>
      <c r="C12831" s="5" t="s">
        <v>214</v>
      </c>
      <c r="D12831" s="35" t="s">
        <v>85</v>
      </c>
      <c r="E12831" s="36" t="s">
        <v>17</v>
      </c>
      <c r="F12831" s="37">
        <v>0</v>
      </c>
      <c r="G12831" s="38">
        <v>-0.06</v>
      </c>
      <c r="H12831" s="34">
        <v>0.97383570086186788</v>
      </c>
      <c r="I12831" s="35">
        <v>1451.5739301785768</v>
      </c>
      <c r="J12831" s="35">
        <v>0.97160048610122141</v>
      </c>
      <c r="K12831" s="35">
        <v>-0.59591903448367345</v>
      </c>
      <c r="L12831" s="35">
        <v>0</v>
      </c>
      <c r="M12831" s="35">
        <v>0</v>
      </c>
      <c r="N12831" s="35">
        <v>0</v>
      </c>
      <c r="O12831" s="35">
        <v>0</v>
      </c>
      <c r="P12831" s="36">
        <v>11</v>
      </c>
      <c r="Q12831" s="37">
        <v>86</v>
      </c>
      <c r="R12831" s="36">
        <v>0</v>
      </c>
      <c r="S12831" s="39">
        <f t="shared" si="447"/>
        <v>86</v>
      </c>
      <c r="T12831" s="34" t="s">
        <v>29</v>
      </c>
      <c r="U12831" s="12">
        <f>((alpha*(beta^speed))*(speed^ceta))</f>
        <v>8.5699625522400051</v>
      </c>
      <c r="V12831" s="8">
        <f t="shared" si="448"/>
        <v>86</v>
      </c>
    </row>
    <row r="12832" spans="1:22">
      <c r="A12832" s="34" t="s">
        <v>20</v>
      </c>
      <c r="B12832" s="34" t="s">
        <v>79</v>
      </c>
      <c r="C12832" s="5" t="s">
        <v>214</v>
      </c>
      <c r="D12832" s="35" t="s">
        <v>85</v>
      </c>
      <c r="E12832" s="36" t="s">
        <v>15</v>
      </c>
      <c r="F12832" s="37">
        <v>50</v>
      </c>
      <c r="G12832" s="38">
        <v>-0.06</v>
      </c>
      <c r="H12832" s="34">
        <v>0.97636084406352175</v>
      </c>
      <c r="I12832" s="35">
        <v>0.54483078679011576</v>
      </c>
      <c r="J12832" s="35">
        <v>1.6442655934022284E-2</v>
      </c>
      <c r="K12832" s="35">
        <v>0.32250414501489993</v>
      </c>
      <c r="L12832" s="35">
        <v>0</v>
      </c>
      <c r="M12832" s="35">
        <v>0</v>
      </c>
      <c r="N12832" s="35">
        <v>0</v>
      </c>
      <c r="O12832" s="35">
        <v>0</v>
      </c>
      <c r="P12832" s="36">
        <v>11</v>
      </c>
      <c r="Q12832" s="37">
        <v>86</v>
      </c>
      <c r="R12832" s="36">
        <v>2</v>
      </c>
      <c r="S12832" s="39">
        <f t="shared" si="447"/>
        <v>86</v>
      </c>
      <c r="T12832" s="34" t="s">
        <v>31</v>
      </c>
      <c r="U12832" s="12">
        <f>((alpha+(beta*speed))^((-1)/ceta))</f>
        <v>0.12432194559674693</v>
      </c>
      <c r="V12832" s="8">
        <f t="shared" si="448"/>
        <v>86</v>
      </c>
    </row>
    <row r="12833" spans="1:22">
      <c r="A12833" s="34" t="s">
        <v>20</v>
      </c>
      <c r="B12833" s="34" t="s">
        <v>79</v>
      </c>
      <c r="C12833" s="5" t="s">
        <v>214</v>
      </c>
      <c r="D12833" s="35" t="s">
        <v>85</v>
      </c>
      <c r="E12833" s="36" t="s">
        <v>16</v>
      </c>
      <c r="F12833" s="37">
        <v>50</v>
      </c>
      <c r="G12833" s="38">
        <v>-0.06</v>
      </c>
      <c r="H12833" s="34">
        <v>0.96231360649925746</v>
      </c>
      <c r="I12833" s="35">
        <v>-1.2544398727659036</v>
      </c>
      <c r="J12833" s="35">
        <v>115.60518499598606</v>
      </c>
      <c r="K12833" s="35">
        <v>-0.26238816625264461</v>
      </c>
      <c r="L12833" s="35">
        <v>0.91151508525102942</v>
      </c>
      <c r="M12833" s="35">
        <v>7.0096104467987498E-4</v>
      </c>
      <c r="N12833" s="35">
        <v>0</v>
      </c>
      <c r="O12833" s="35">
        <v>0</v>
      </c>
      <c r="P12833" s="36">
        <v>11</v>
      </c>
      <c r="Q12833" s="37">
        <v>86</v>
      </c>
      <c r="R12833" s="36">
        <v>10</v>
      </c>
      <c r="S12833" s="39">
        <f t="shared" si="447"/>
        <v>86</v>
      </c>
      <c r="T12833" s="34" t="s">
        <v>44</v>
      </c>
      <c r="U12833" s="12">
        <f>(alpha+(beta/(1+EXP((((-1)*ceta)+(delta*LN(speed)))+(epsilon*speed)))))</f>
        <v>0.17158846339165579</v>
      </c>
      <c r="V12833" s="8">
        <f t="shared" si="448"/>
        <v>86</v>
      </c>
    </row>
    <row r="12834" spans="1:22">
      <c r="A12834" s="34" t="s">
        <v>20</v>
      </c>
      <c r="B12834" s="34" t="s">
        <v>79</v>
      </c>
      <c r="C12834" s="5" t="s">
        <v>214</v>
      </c>
      <c r="D12834" s="35" t="s">
        <v>85</v>
      </c>
      <c r="E12834" s="36" t="s">
        <v>14</v>
      </c>
      <c r="F12834" s="37">
        <v>50</v>
      </c>
      <c r="G12834" s="38">
        <v>-0.06</v>
      </c>
      <c r="H12834" s="34">
        <v>0.99585455342876827</v>
      </c>
      <c r="I12834" s="35">
        <v>4.6671105462812355</v>
      </c>
      <c r="J12834" s="35">
        <v>-7.7242108294584879</v>
      </c>
      <c r="K12834" s="35">
        <v>-1.599585542617425</v>
      </c>
      <c r="L12834" s="35">
        <v>0</v>
      </c>
      <c r="M12834" s="35">
        <v>0</v>
      </c>
      <c r="N12834" s="35">
        <v>0</v>
      </c>
      <c r="O12834" s="35">
        <v>0</v>
      </c>
      <c r="P12834" s="36">
        <v>11</v>
      </c>
      <c r="Q12834" s="37">
        <v>86</v>
      </c>
      <c r="R12834" s="36">
        <v>13</v>
      </c>
      <c r="S12834" s="39">
        <f t="shared" si="447"/>
        <v>86</v>
      </c>
      <c r="T12834" s="34" t="s">
        <v>50</v>
      </c>
      <c r="U12834" s="12">
        <f>EXP((alpha+(beta/speed))+(ceta*LN(speed)))</f>
        <v>7.8252430010513685E-2</v>
      </c>
      <c r="V12834" s="8">
        <f t="shared" si="448"/>
        <v>86</v>
      </c>
    </row>
    <row r="12835" spans="1:22">
      <c r="A12835" s="34" t="s">
        <v>20</v>
      </c>
      <c r="B12835" s="34" t="s">
        <v>79</v>
      </c>
      <c r="C12835" s="5" t="s">
        <v>214</v>
      </c>
      <c r="D12835" s="35" t="s">
        <v>85</v>
      </c>
      <c r="E12835" s="36" t="s">
        <v>18</v>
      </c>
      <c r="F12835" s="37">
        <v>50</v>
      </c>
      <c r="G12835" s="38">
        <v>-0.06</v>
      </c>
      <c r="H12835" s="34">
        <v>0.99336270607713861</v>
      </c>
      <c r="I12835" s="35">
        <v>0.41458344689062226</v>
      </c>
      <c r="J12835" s="35">
        <v>8.4851372090833835E-2</v>
      </c>
      <c r="K12835" s="35">
        <v>0.67747513321314223</v>
      </c>
      <c r="L12835" s="35">
        <v>0</v>
      </c>
      <c r="M12835" s="35">
        <v>0</v>
      </c>
      <c r="N12835" s="35">
        <v>0</v>
      </c>
      <c r="O12835" s="35">
        <v>0</v>
      </c>
      <c r="P12835" s="36">
        <v>11</v>
      </c>
      <c r="Q12835" s="37">
        <v>86</v>
      </c>
      <c r="R12835" s="36">
        <v>2</v>
      </c>
      <c r="S12835" s="39">
        <f t="shared" si="447"/>
        <v>86</v>
      </c>
      <c r="T12835" s="34" t="s">
        <v>31</v>
      </c>
      <c r="U12835" s="12">
        <f>((alpha+(beta*speed))^((-1)/ceta))</f>
        <v>4.9033943559943095E-2</v>
      </c>
      <c r="V12835" s="8">
        <f t="shared" si="448"/>
        <v>86</v>
      </c>
    </row>
    <row r="12836" spans="1:22">
      <c r="A12836" s="34" t="s">
        <v>20</v>
      </c>
      <c r="B12836" s="34" t="s">
        <v>79</v>
      </c>
      <c r="C12836" s="5" t="s">
        <v>214</v>
      </c>
      <c r="D12836" s="35" t="s">
        <v>85</v>
      </c>
      <c r="E12836" s="36" t="s">
        <v>17</v>
      </c>
      <c r="F12836" s="37">
        <v>50</v>
      </c>
      <c r="G12836" s="38">
        <v>-0.06</v>
      </c>
      <c r="H12836" s="34">
        <v>0.96004046035092727</v>
      </c>
      <c r="I12836" s="35">
        <v>1211.2106052843294</v>
      </c>
      <c r="J12836" s="35">
        <v>0.97017172061437329</v>
      </c>
      <c r="K12836" s="35">
        <v>-0.5300625453124993</v>
      </c>
      <c r="L12836" s="35">
        <v>0</v>
      </c>
      <c r="M12836" s="35">
        <v>0</v>
      </c>
      <c r="N12836" s="35">
        <v>0</v>
      </c>
      <c r="O12836" s="35">
        <v>0</v>
      </c>
      <c r="P12836" s="36">
        <v>11</v>
      </c>
      <c r="Q12836" s="37">
        <v>86</v>
      </c>
      <c r="R12836" s="36">
        <v>0</v>
      </c>
      <c r="S12836" s="39">
        <f t="shared" si="447"/>
        <v>86</v>
      </c>
      <c r="T12836" s="34" t="s">
        <v>29</v>
      </c>
      <c r="U12836" s="12">
        <f>((alpha*(beta^speed))*(speed^ceta))</f>
        <v>8.4488006485428144</v>
      </c>
      <c r="V12836" s="8">
        <f t="shared" si="448"/>
        <v>86</v>
      </c>
    </row>
    <row r="12837" spans="1:22">
      <c r="A12837" s="34" t="s">
        <v>20</v>
      </c>
      <c r="B12837" s="34" t="s">
        <v>79</v>
      </c>
      <c r="C12837" s="5" t="s">
        <v>214</v>
      </c>
      <c r="D12837" s="35" t="s">
        <v>85</v>
      </c>
      <c r="E12837" s="36" t="s">
        <v>15</v>
      </c>
      <c r="F12837" s="37">
        <v>100</v>
      </c>
      <c r="G12837" s="38">
        <v>-0.06</v>
      </c>
      <c r="H12837" s="34">
        <v>0.96722329109271488</v>
      </c>
      <c r="I12837" s="35">
        <v>0.60667467913907525</v>
      </c>
      <c r="J12837" s="35">
        <v>1.3788856459367383E-2</v>
      </c>
      <c r="K12837" s="35">
        <v>0.27821666230665437</v>
      </c>
      <c r="L12837" s="35">
        <v>0</v>
      </c>
      <c r="M12837" s="35">
        <v>0</v>
      </c>
      <c r="N12837" s="35">
        <v>0</v>
      </c>
      <c r="O12837" s="35">
        <v>0</v>
      </c>
      <c r="P12837" s="36">
        <v>11</v>
      </c>
      <c r="Q12837" s="37">
        <v>86</v>
      </c>
      <c r="R12837" s="36">
        <v>2</v>
      </c>
      <c r="S12837" s="39">
        <f t="shared" si="447"/>
        <v>86</v>
      </c>
      <c r="T12837" s="34" t="s">
        <v>31</v>
      </c>
      <c r="U12837" s="12">
        <f>((alpha+(beta*speed))^((-1)/ceta))</f>
        <v>0.1227360580068408</v>
      </c>
      <c r="V12837" s="8">
        <f t="shared" si="448"/>
        <v>86</v>
      </c>
    </row>
    <row r="12838" spans="1:22">
      <c r="A12838" s="34" t="s">
        <v>20</v>
      </c>
      <c r="B12838" s="34" t="s">
        <v>79</v>
      </c>
      <c r="C12838" s="5" t="s">
        <v>214</v>
      </c>
      <c r="D12838" s="35" t="s">
        <v>85</v>
      </c>
      <c r="E12838" s="36" t="s">
        <v>16</v>
      </c>
      <c r="F12838" s="37">
        <v>100</v>
      </c>
      <c r="G12838" s="38">
        <v>-0.06</v>
      </c>
      <c r="H12838" s="34">
        <v>0.94728583523751986</v>
      </c>
      <c r="I12838" s="35">
        <v>-1.3177570176010631</v>
      </c>
      <c r="J12838" s="35">
        <v>79.121390308664019</v>
      </c>
      <c r="K12838" s="35">
        <v>8.8161605697889264E-2</v>
      </c>
      <c r="L12838" s="35">
        <v>0.88955798253765539</v>
      </c>
      <c r="M12838" s="35">
        <v>9.1504866078134881E-4</v>
      </c>
      <c r="N12838" s="35">
        <v>0</v>
      </c>
      <c r="O12838" s="35">
        <v>0</v>
      </c>
      <c r="P12838" s="36">
        <v>11</v>
      </c>
      <c r="Q12838" s="37">
        <v>86</v>
      </c>
      <c r="R12838" s="36">
        <v>10</v>
      </c>
      <c r="S12838" s="39">
        <f t="shared" si="447"/>
        <v>86</v>
      </c>
      <c r="T12838" s="34" t="s">
        <v>44</v>
      </c>
      <c r="U12838" s="12">
        <f>(alpha+(beta/(1+EXP((((-1)*ceta)+(delta*LN(speed)))+(epsilon*speed)))))</f>
        <v>0.17262747203323725</v>
      </c>
      <c r="V12838" s="8">
        <f t="shared" si="448"/>
        <v>86</v>
      </c>
    </row>
    <row r="12839" spans="1:22">
      <c r="A12839" s="34" t="s">
        <v>20</v>
      </c>
      <c r="B12839" s="34" t="s">
        <v>79</v>
      </c>
      <c r="C12839" s="5" t="s">
        <v>214</v>
      </c>
      <c r="D12839" s="35" t="s">
        <v>85</v>
      </c>
      <c r="E12839" s="36" t="s">
        <v>14</v>
      </c>
      <c r="F12839" s="37">
        <v>100</v>
      </c>
      <c r="G12839" s="38">
        <v>-0.06</v>
      </c>
      <c r="H12839" s="34">
        <v>0.99537205630448933</v>
      </c>
      <c r="I12839" s="35">
        <v>0.39305374344863692</v>
      </c>
      <c r="J12839" s="35">
        <v>4.9277373669115374E-2</v>
      </c>
      <c r="K12839" s="35">
        <v>0.59600684245078228</v>
      </c>
      <c r="L12839" s="35">
        <v>0</v>
      </c>
      <c r="M12839" s="35">
        <v>0</v>
      </c>
      <c r="N12839" s="35">
        <v>0</v>
      </c>
      <c r="O12839" s="35">
        <v>0</v>
      </c>
      <c r="P12839" s="36">
        <v>11</v>
      </c>
      <c r="Q12839" s="37">
        <v>86</v>
      </c>
      <c r="R12839" s="36">
        <v>2</v>
      </c>
      <c r="S12839" s="39">
        <f t="shared" si="447"/>
        <v>86</v>
      </c>
      <c r="T12839" s="34" t="s">
        <v>31</v>
      </c>
      <c r="U12839" s="12">
        <f>((alpha+(beta*speed))^((-1)/ceta))</f>
        <v>7.6405271404786729E-2</v>
      </c>
      <c r="V12839" s="8">
        <f t="shared" si="448"/>
        <v>86</v>
      </c>
    </row>
    <row r="12840" spans="1:22">
      <c r="A12840" s="34" t="s">
        <v>20</v>
      </c>
      <c r="B12840" s="34" t="s">
        <v>79</v>
      </c>
      <c r="C12840" s="5" t="s">
        <v>214</v>
      </c>
      <c r="D12840" s="35" t="s">
        <v>85</v>
      </c>
      <c r="E12840" s="36" t="s">
        <v>18</v>
      </c>
      <c r="F12840" s="37">
        <v>100</v>
      </c>
      <c r="G12840" s="38">
        <v>-0.06</v>
      </c>
      <c r="H12840" s="34">
        <v>0.99082533497323499</v>
      </c>
      <c r="I12840" s="35">
        <v>0.12362689980032603</v>
      </c>
      <c r="J12840" s="35">
        <v>0.11288037041795963</v>
      </c>
      <c r="K12840" s="35">
        <v>1.5304089941813373E-3</v>
      </c>
      <c r="L12840" s="35">
        <v>0</v>
      </c>
      <c r="M12840" s="35">
        <v>0</v>
      </c>
      <c r="N12840" s="35">
        <v>0</v>
      </c>
      <c r="O12840" s="35">
        <v>0</v>
      </c>
      <c r="P12840" s="36">
        <v>11</v>
      </c>
      <c r="Q12840" s="37">
        <v>86</v>
      </c>
      <c r="R12840" s="36">
        <v>5</v>
      </c>
      <c r="S12840" s="39">
        <f t="shared" si="447"/>
        <v>86</v>
      </c>
      <c r="T12840" s="34" t="s">
        <v>36</v>
      </c>
      <c r="U12840" s="12">
        <f>(1/(((ceta*(speed^2))+(beta*speed))+alpha))</f>
        <v>4.728077913831169E-2</v>
      </c>
      <c r="V12840" s="8">
        <f t="shared" si="448"/>
        <v>86</v>
      </c>
    </row>
    <row r="12841" spans="1:22">
      <c r="A12841" s="34" t="s">
        <v>20</v>
      </c>
      <c r="B12841" s="34" t="s">
        <v>79</v>
      </c>
      <c r="C12841" s="5" t="s">
        <v>214</v>
      </c>
      <c r="D12841" s="35" t="s">
        <v>85</v>
      </c>
      <c r="E12841" s="36" t="s">
        <v>17</v>
      </c>
      <c r="F12841" s="37">
        <v>100</v>
      </c>
      <c r="G12841" s="38">
        <v>-0.06</v>
      </c>
      <c r="H12841" s="34">
        <v>0.94423586871416287</v>
      </c>
      <c r="I12841" s="35">
        <v>1054.4004613325644</v>
      </c>
      <c r="J12841" s="35">
        <v>0.96953057119625019</v>
      </c>
      <c r="K12841" s="35">
        <v>-0.47904845421348791</v>
      </c>
      <c r="L12841" s="35">
        <v>0</v>
      </c>
      <c r="M12841" s="35">
        <v>0</v>
      </c>
      <c r="N12841" s="35">
        <v>0</v>
      </c>
      <c r="O12841" s="35">
        <v>0</v>
      </c>
      <c r="P12841" s="36">
        <v>11</v>
      </c>
      <c r="Q12841" s="37">
        <v>86</v>
      </c>
      <c r="R12841" s="36">
        <v>0</v>
      </c>
      <c r="S12841" s="39">
        <f t="shared" si="447"/>
        <v>86</v>
      </c>
      <c r="T12841" s="34" t="s">
        <v>29</v>
      </c>
      <c r="U12841" s="12">
        <f>((alpha*(beta^speed))*(speed^ceta))</f>
        <v>8.7212104013409899</v>
      </c>
      <c r="V12841" s="8">
        <f t="shared" si="448"/>
        <v>86</v>
      </c>
    </row>
    <row r="12842" spans="1:22">
      <c r="A12842" s="34" t="s">
        <v>20</v>
      </c>
      <c r="B12842" s="34" t="s">
        <v>79</v>
      </c>
      <c r="C12842" s="5" t="s">
        <v>214</v>
      </c>
      <c r="D12842" s="35" t="s">
        <v>85</v>
      </c>
      <c r="E12842" s="36" t="s">
        <v>15</v>
      </c>
      <c r="F12842" s="37">
        <v>0</v>
      </c>
      <c r="G12842" s="38">
        <v>-0.04</v>
      </c>
      <c r="H12842" s="34">
        <v>0.98566847781240963</v>
      </c>
      <c r="I12842" s="35">
        <v>5.5597838063332237</v>
      </c>
      <c r="J12842" s="35">
        <v>-7.856979841642497</v>
      </c>
      <c r="K12842" s="35">
        <v>-1.5290761181369183</v>
      </c>
      <c r="L12842" s="35">
        <v>0</v>
      </c>
      <c r="M12842" s="35">
        <v>0</v>
      </c>
      <c r="N12842" s="35">
        <v>0</v>
      </c>
      <c r="O12842" s="35">
        <v>0</v>
      </c>
      <c r="P12842" s="36">
        <v>11</v>
      </c>
      <c r="Q12842" s="37">
        <v>86</v>
      </c>
      <c r="R12842" s="36">
        <v>13</v>
      </c>
      <c r="S12842" s="39">
        <f t="shared" si="447"/>
        <v>86</v>
      </c>
      <c r="T12842" s="34" t="s">
        <v>50</v>
      </c>
      <c r="U12842" s="12">
        <f>EXP((alpha+(beta/speed))+(ceta*LN(speed)))</f>
        <v>0.26116249035297795</v>
      </c>
      <c r="V12842" s="8">
        <f t="shared" si="448"/>
        <v>86</v>
      </c>
    </row>
    <row r="12843" spans="1:22">
      <c r="A12843" s="34" t="s">
        <v>20</v>
      </c>
      <c r="B12843" s="34" t="s">
        <v>79</v>
      </c>
      <c r="C12843" s="5" t="s">
        <v>214</v>
      </c>
      <c r="D12843" s="35" t="s">
        <v>85</v>
      </c>
      <c r="E12843" s="36" t="s">
        <v>16</v>
      </c>
      <c r="F12843" s="37">
        <v>0</v>
      </c>
      <c r="G12843" s="38">
        <v>-0.04</v>
      </c>
      <c r="H12843" s="34">
        <v>0.96766650179216895</v>
      </c>
      <c r="I12843" s="35">
        <v>-1.3918525135372233</v>
      </c>
      <c r="J12843" s="35">
        <v>103.43190918575984</v>
      </c>
      <c r="K12843" s="35">
        <v>-2.0765348788087432E-2</v>
      </c>
      <c r="L12843" s="35">
        <v>0.86891620051102014</v>
      </c>
      <c r="M12843" s="35">
        <v>7.5465267130795993E-4</v>
      </c>
      <c r="N12843" s="35">
        <v>0</v>
      </c>
      <c r="O12843" s="35">
        <v>0</v>
      </c>
      <c r="P12843" s="36">
        <v>11</v>
      </c>
      <c r="Q12843" s="37">
        <v>86</v>
      </c>
      <c r="R12843" s="36">
        <v>10</v>
      </c>
      <c r="S12843" s="39">
        <f t="shared" si="447"/>
        <v>86</v>
      </c>
      <c r="T12843" s="34" t="s">
        <v>44</v>
      </c>
      <c r="U12843" s="12">
        <f>(alpha+(beta/(1+EXP((((-1)*ceta)+(delta*LN(speed)))+(epsilon*speed)))))</f>
        <v>0.55037806965439673</v>
      </c>
      <c r="V12843" s="8">
        <f t="shared" si="448"/>
        <v>86</v>
      </c>
    </row>
    <row r="12844" spans="1:22">
      <c r="A12844" s="34" t="s">
        <v>20</v>
      </c>
      <c r="B12844" s="34" t="s">
        <v>79</v>
      </c>
      <c r="C12844" s="5" t="s">
        <v>214</v>
      </c>
      <c r="D12844" s="35" t="s">
        <v>85</v>
      </c>
      <c r="E12844" s="36" t="s">
        <v>14</v>
      </c>
      <c r="F12844" s="37">
        <v>0</v>
      </c>
      <c r="G12844" s="38">
        <v>-0.04</v>
      </c>
      <c r="H12844" s="34">
        <v>0.99180681251557568</v>
      </c>
      <c r="I12844" s="35">
        <v>4.3618661308526461</v>
      </c>
      <c r="J12844" s="35">
        <v>-6.7336951202960789</v>
      </c>
      <c r="K12844" s="35">
        <v>-1.4557002845030049</v>
      </c>
      <c r="L12844" s="35">
        <v>0</v>
      </c>
      <c r="M12844" s="35">
        <v>0</v>
      </c>
      <c r="N12844" s="35">
        <v>0</v>
      </c>
      <c r="O12844" s="35">
        <v>0</v>
      </c>
      <c r="P12844" s="36">
        <v>11</v>
      </c>
      <c r="Q12844" s="37">
        <v>86</v>
      </c>
      <c r="R12844" s="36">
        <v>13</v>
      </c>
      <c r="S12844" s="39">
        <f t="shared" si="447"/>
        <v>86</v>
      </c>
      <c r="T12844" s="34" t="s">
        <v>50</v>
      </c>
      <c r="U12844" s="12">
        <f>EXP((alpha+(beta/speed))+(ceta*LN(speed)))</f>
        <v>0.11073367598971653</v>
      </c>
      <c r="V12844" s="8">
        <f t="shared" si="448"/>
        <v>86</v>
      </c>
    </row>
    <row r="12845" spans="1:22">
      <c r="A12845" s="34" t="s">
        <v>20</v>
      </c>
      <c r="B12845" s="34" t="s">
        <v>79</v>
      </c>
      <c r="C12845" s="5" t="s">
        <v>214</v>
      </c>
      <c r="D12845" s="35" t="s">
        <v>85</v>
      </c>
      <c r="E12845" s="36" t="s">
        <v>18</v>
      </c>
      <c r="F12845" s="37">
        <v>0</v>
      </c>
      <c r="G12845" s="38">
        <v>-0.04</v>
      </c>
      <c r="H12845" s="34">
        <v>0.99335499092485746</v>
      </c>
      <c r="I12845" s="35">
        <v>6.1936609989344665E-2</v>
      </c>
      <c r="J12845" s="35">
        <v>-3.9829531688262843</v>
      </c>
      <c r="K12845" s="35">
        <v>0.52678394759873082</v>
      </c>
      <c r="L12845" s="35">
        <v>0.52503491515296441</v>
      </c>
      <c r="M12845" s="35">
        <v>0</v>
      </c>
      <c r="N12845" s="35">
        <v>0</v>
      </c>
      <c r="O12845" s="35">
        <v>0</v>
      </c>
      <c r="P12845" s="36">
        <v>11</v>
      </c>
      <c r="Q12845" s="37">
        <v>86</v>
      </c>
      <c r="R12845" s="36">
        <v>8</v>
      </c>
      <c r="S12845" s="39">
        <f t="shared" si="447"/>
        <v>86</v>
      </c>
      <c r="T12845" s="34" t="s">
        <v>40</v>
      </c>
      <c r="U12845" s="12">
        <f>(alpha-(beta*EXP(((-1)*ceta)*(speed^delta))))</f>
        <v>7.8852967095132634E-2</v>
      </c>
      <c r="V12845" s="8">
        <f t="shared" si="448"/>
        <v>86</v>
      </c>
    </row>
    <row r="12846" spans="1:22">
      <c r="A12846" s="34" t="s">
        <v>20</v>
      </c>
      <c r="B12846" s="34" t="s">
        <v>79</v>
      </c>
      <c r="C12846" s="5" t="s">
        <v>214</v>
      </c>
      <c r="D12846" s="35" t="s">
        <v>85</v>
      </c>
      <c r="E12846" s="36" t="s">
        <v>17</v>
      </c>
      <c r="F12846" s="37">
        <v>0</v>
      </c>
      <c r="G12846" s="38">
        <v>-0.04</v>
      </c>
      <c r="H12846" s="34">
        <v>0.96761370264864444</v>
      </c>
      <c r="I12846" s="35">
        <v>1955.4034124678062</v>
      </c>
      <c r="J12846" s="35">
        <v>0.98330695933719103</v>
      </c>
      <c r="K12846" s="35">
        <v>-0.6919396942567535</v>
      </c>
      <c r="L12846" s="35">
        <v>0</v>
      </c>
      <c r="M12846" s="35">
        <v>0</v>
      </c>
      <c r="N12846" s="35">
        <v>0</v>
      </c>
      <c r="O12846" s="35">
        <v>0</v>
      </c>
      <c r="P12846" s="36">
        <v>11</v>
      </c>
      <c r="Q12846" s="37">
        <v>86</v>
      </c>
      <c r="R12846" s="36">
        <v>0</v>
      </c>
      <c r="S12846" s="39">
        <f t="shared" si="447"/>
        <v>86</v>
      </c>
      <c r="T12846" s="34" t="s">
        <v>29</v>
      </c>
      <c r="U12846" s="12">
        <f>((alpha*(beta^speed))*(speed^ceta))</f>
        <v>21.083553481081132</v>
      </c>
      <c r="V12846" s="8">
        <f t="shared" si="448"/>
        <v>86</v>
      </c>
    </row>
    <row r="12847" spans="1:22">
      <c r="A12847" s="34" t="s">
        <v>20</v>
      </c>
      <c r="B12847" s="34" t="s">
        <v>79</v>
      </c>
      <c r="C12847" s="5" t="s">
        <v>214</v>
      </c>
      <c r="D12847" s="35" t="s">
        <v>85</v>
      </c>
      <c r="E12847" s="36" t="s">
        <v>15</v>
      </c>
      <c r="F12847" s="37">
        <v>50</v>
      </c>
      <c r="G12847" s="38">
        <v>-0.04</v>
      </c>
      <c r="H12847" s="34">
        <v>0.97677315516545149</v>
      </c>
      <c r="I12847" s="35">
        <v>6.3686699984291302</v>
      </c>
      <c r="J12847" s="35">
        <v>-12.128558557520723</v>
      </c>
      <c r="K12847" s="35">
        <v>-1.715597030350501</v>
      </c>
      <c r="L12847" s="35">
        <v>0</v>
      </c>
      <c r="M12847" s="35">
        <v>0</v>
      </c>
      <c r="N12847" s="35">
        <v>0</v>
      </c>
      <c r="O12847" s="35">
        <v>0</v>
      </c>
      <c r="P12847" s="36">
        <v>11</v>
      </c>
      <c r="Q12847" s="37">
        <v>86</v>
      </c>
      <c r="R12847" s="36">
        <v>13</v>
      </c>
      <c r="S12847" s="39">
        <f t="shared" si="447"/>
        <v>86</v>
      </c>
      <c r="T12847" s="34" t="s">
        <v>50</v>
      </c>
      <c r="U12847" s="12">
        <f>EXP((alpha+(beta/speed))+(ceta*LN(speed)))</f>
        <v>0.24311401556097362</v>
      </c>
      <c r="V12847" s="8">
        <f t="shared" si="448"/>
        <v>86</v>
      </c>
    </row>
    <row r="12848" spans="1:22">
      <c r="A12848" s="34" t="s">
        <v>20</v>
      </c>
      <c r="B12848" s="34" t="s">
        <v>79</v>
      </c>
      <c r="C12848" s="5" t="s">
        <v>214</v>
      </c>
      <c r="D12848" s="35" t="s">
        <v>85</v>
      </c>
      <c r="E12848" s="36" t="s">
        <v>16</v>
      </c>
      <c r="F12848" s="37">
        <v>50</v>
      </c>
      <c r="G12848" s="38">
        <v>-0.04</v>
      </c>
      <c r="H12848" s="34">
        <v>0.95487048428006904</v>
      </c>
      <c r="I12848" s="35">
        <v>-1.9275132128837005</v>
      </c>
      <c r="J12848" s="35">
        <v>97.684031188488689</v>
      </c>
      <c r="K12848" s="35">
        <v>-0.16199074563894211</v>
      </c>
      <c r="L12848" s="35">
        <v>0.76785946608245226</v>
      </c>
      <c r="M12848" s="35">
        <v>1.3180569227719712E-3</v>
      </c>
      <c r="N12848" s="35">
        <v>0</v>
      </c>
      <c r="O12848" s="35">
        <v>0</v>
      </c>
      <c r="P12848" s="36">
        <v>11</v>
      </c>
      <c r="Q12848" s="37">
        <v>86</v>
      </c>
      <c r="R12848" s="36">
        <v>10</v>
      </c>
      <c r="S12848" s="39">
        <f t="shared" si="447"/>
        <v>86</v>
      </c>
      <c r="T12848" s="34" t="s">
        <v>44</v>
      </c>
      <c r="U12848" s="12">
        <f>(alpha+(beta/(1+EXP((((-1)*ceta)+(delta*LN(speed)))+(epsilon*speed)))))</f>
        <v>0.43932234097544476</v>
      </c>
      <c r="V12848" s="8">
        <f t="shared" si="448"/>
        <v>86</v>
      </c>
    </row>
    <row r="12849" spans="1:22">
      <c r="A12849" s="34" t="s">
        <v>20</v>
      </c>
      <c r="B12849" s="34" t="s">
        <v>79</v>
      </c>
      <c r="C12849" s="5" t="s">
        <v>214</v>
      </c>
      <c r="D12849" s="35" t="s">
        <v>85</v>
      </c>
      <c r="E12849" s="36" t="s">
        <v>14</v>
      </c>
      <c r="F12849" s="37">
        <v>50</v>
      </c>
      <c r="G12849" s="38">
        <v>-0.04</v>
      </c>
      <c r="H12849" s="34">
        <v>0.99151081107727601</v>
      </c>
      <c r="I12849" s="35">
        <v>4.4745518979578334</v>
      </c>
      <c r="J12849" s="35">
        <v>-7.1615306611200156</v>
      </c>
      <c r="K12849" s="35">
        <v>-1.500236876480967</v>
      </c>
      <c r="L12849" s="35">
        <v>0</v>
      </c>
      <c r="M12849" s="35">
        <v>0</v>
      </c>
      <c r="N12849" s="35">
        <v>0</v>
      </c>
      <c r="O12849" s="35">
        <v>0</v>
      </c>
      <c r="P12849" s="36">
        <v>11</v>
      </c>
      <c r="Q12849" s="37">
        <v>86</v>
      </c>
      <c r="R12849" s="36">
        <v>13</v>
      </c>
      <c r="S12849" s="39">
        <f t="shared" si="447"/>
        <v>86</v>
      </c>
      <c r="T12849" s="34" t="s">
        <v>50</v>
      </c>
      <c r="U12849" s="12">
        <f>EXP((alpha+(beta/speed))+(ceta*LN(speed)))</f>
        <v>0.10113512460886469</v>
      </c>
      <c r="V12849" s="8">
        <f t="shared" si="448"/>
        <v>86</v>
      </c>
    </row>
    <row r="12850" spans="1:22">
      <c r="A12850" s="34" t="s">
        <v>20</v>
      </c>
      <c r="B12850" s="34" t="s">
        <v>79</v>
      </c>
      <c r="C12850" s="5" t="s">
        <v>214</v>
      </c>
      <c r="D12850" s="35" t="s">
        <v>85</v>
      </c>
      <c r="E12850" s="36" t="s">
        <v>18</v>
      </c>
      <c r="F12850" s="37">
        <v>50</v>
      </c>
      <c r="G12850" s="38">
        <v>-0.04</v>
      </c>
      <c r="H12850" s="34">
        <v>0.98941299760689316</v>
      </c>
      <c r="I12850" s="35">
        <v>0.45506238902278878</v>
      </c>
      <c r="J12850" s="35">
        <v>4.4397123181319977E-2</v>
      </c>
      <c r="K12850" s="35">
        <v>1.3075318973734671</v>
      </c>
      <c r="L12850" s="35">
        <v>0</v>
      </c>
      <c r="M12850" s="35">
        <v>0</v>
      </c>
      <c r="N12850" s="35">
        <v>0</v>
      </c>
      <c r="O12850" s="35">
        <v>0</v>
      </c>
      <c r="P12850" s="36">
        <v>11</v>
      </c>
      <c r="Q12850" s="37">
        <v>86</v>
      </c>
      <c r="R12850" s="36">
        <v>6</v>
      </c>
      <c r="S12850" s="39">
        <f t="shared" si="447"/>
        <v>86</v>
      </c>
      <c r="T12850" s="34" t="s">
        <v>37</v>
      </c>
      <c r="U12850" s="12">
        <f>(1/(alpha+(beta*(speed^ceta))))</f>
        <v>6.4605174209853677E-2</v>
      </c>
      <c r="V12850" s="8">
        <f t="shared" si="448"/>
        <v>86</v>
      </c>
    </row>
    <row r="12851" spans="1:22">
      <c r="A12851" s="34" t="s">
        <v>20</v>
      </c>
      <c r="B12851" s="34" t="s">
        <v>79</v>
      </c>
      <c r="C12851" s="5" t="s">
        <v>214</v>
      </c>
      <c r="D12851" s="35" t="s">
        <v>85</v>
      </c>
      <c r="E12851" s="36" t="s">
        <v>17</v>
      </c>
      <c r="F12851" s="37">
        <v>50</v>
      </c>
      <c r="G12851" s="38">
        <v>-0.04</v>
      </c>
      <c r="H12851" s="34">
        <v>0.95580236017373077</v>
      </c>
      <c r="I12851" s="35">
        <v>1423.2573995362061</v>
      </c>
      <c r="J12851" s="35">
        <v>0.97807081473403179</v>
      </c>
      <c r="K12851" s="35">
        <v>-0.54376599930288327</v>
      </c>
      <c r="L12851" s="35">
        <v>0</v>
      </c>
      <c r="M12851" s="35">
        <v>0</v>
      </c>
      <c r="N12851" s="35">
        <v>0</v>
      </c>
      <c r="O12851" s="35">
        <v>0</v>
      </c>
      <c r="P12851" s="36">
        <v>11</v>
      </c>
      <c r="Q12851" s="37">
        <v>86</v>
      </c>
      <c r="R12851" s="36">
        <v>0</v>
      </c>
      <c r="S12851" s="39">
        <f t="shared" si="447"/>
        <v>86</v>
      </c>
      <c r="T12851" s="34" t="s">
        <v>29</v>
      </c>
      <c r="U12851" s="12">
        <f>((alpha*(beta^speed))*(speed^ceta))</f>
        <v>18.759219264282951</v>
      </c>
      <c r="V12851" s="8">
        <f t="shared" si="448"/>
        <v>86</v>
      </c>
    </row>
    <row r="12852" spans="1:22">
      <c r="A12852" s="34" t="s">
        <v>20</v>
      </c>
      <c r="B12852" s="34" t="s">
        <v>79</v>
      </c>
      <c r="C12852" s="5" t="s">
        <v>214</v>
      </c>
      <c r="D12852" s="35" t="s">
        <v>85</v>
      </c>
      <c r="E12852" s="36" t="s">
        <v>15</v>
      </c>
      <c r="F12852" s="37">
        <v>100</v>
      </c>
      <c r="G12852" s="38">
        <v>-0.04</v>
      </c>
      <c r="H12852" s="34">
        <v>0.96595005528645239</v>
      </c>
      <c r="I12852" s="35">
        <v>7.3916026354257687</v>
      </c>
      <c r="J12852" s="35">
        <v>-17.42030484525684</v>
      </c>
      <c r="K12852" s="35">
        <v>-1.9431263957493357</v>
      </c>
      <c r="L12852" s="35">
        <v>0</v>
      </c>
      <c r="M12852" s="35">
        <v>0</v>
      </c>
      <c r="N12852" s="35">
        <v>0</v>
      </c>
      <c r="O12852" s="35">
        <v>0</v>
      </c>
      <c r="P12852" s="36">
        <v>11</v>
      </c>
      <c r="Q12852" s="37">
        <v>86</v>
      </c>
      <c r="R12852" s="36">
        <v>13</v>
      </c>
      <c r="S12852" s="39">
        <f t="shared" si="447"/>
        <v>86</v>
      </c>
      <c r="T12852" s="34" t="s">
        <v>50</v>
      </c>
      <c r="U12852" s="12">
        <f>EXP((alpha+(beta/speed))+(ceta*LN(speed)))</f>
        <v>0.23077343375838474</v>
      </c>
      <c r="V12852" s="8">
        <f t="shared" si="448"/>
        <v>86</v>
      </c>
    </row>
    <row r="12853" spans="1:22">
      <c r="A12853" s="34" t="s">
        <v>20</v>
      </c>
      <c r="B12853" s="34" t="s">
        <v>79</v>
      </c>
      <c r="C12853" s="5" t="s">
        <v>214</v>
      </c>
      <c r="D12853" s="35" t="s">
        <v>85</v>
      </c>
      <c r="E12853" s="36" t="s">
        <v>16</v>
      </c>
      <c r="F12853" s="37">
        <v>100</v>
      </c>
      <c r="G12853" s="38">
        <v>-0.04</v>
      </c>
      <c r="H12853" s="34">
        <v>0.94190683916364337</v>
      </c>
      <c r="I12853" s="35">
        <v>-2.4892842651057334</v>
      </c>
      <c r="J12853" s="35">
        <v>89.484302710084961</v>
      </c>
      <c r="K12853" s="35">
        <v>-0.20621139715768899</v>
      </c>
      <c r="L12853" s="35">
        <v>0.6869191924427881</v>
      </c>
      <c r="M12853" s="35">
        <v>1.7155702231544216E-3</v>
      </c>
      <c r="N12853" s="35">
        <v>0</v>
      </c>
      <c r="O12853" s="35">
        <v>0</v>
      </c>
      <c r="P12853" s="36">
        <v>11</v>
      </c>
      <c r="Q12853" s="37">
        <v>86</v>
      </c>
      <c r="R12853" s="36">
        <v>10</v>
      </c>
      <c r="S12853" s="39">
        <f t="shared" si="447"/>
        <v>86</v>
      </c>
      <c r="T12853" s="34" t="s">
        <v>44</v>
      </c>
      <c r="U12853" s="12">
        <f>(alpha+(beta/(1+EXP((((-1)*ceta)+(delta*LN(speed)))+(epsilon*speed)))))</f>
        <v>0.36306136240345976</v>
      </c>
      <c r="V12853" s="8">
        <f t="shared" si="448"/>
        <v>86</v>
      </c>
    </row>
    <row r="12854" spans="1:22">
      <c r="A12854" s="34" t="s">
        <v>20</v>
      </c>
      <c r="B12854" s="34" t="s">
        <v>79</v>
      </c>
      <c r="C12854" s="5" t="s">
        <v>214</v>
      </c>
      <c r="D12854" s="35" t="s">
        <v>85</v>
      </c>
      <c r="E12854" s="36" t="s">
        <v>14</v>
      </c>
      <c r="F12854" s="37">
        <v>100</v>
      </c>
      <c r="G12854" s="38">
        <v>-0.04</v>
      </c>
      <c r="H12854" s="34">
        <v>0.99174638548774685</v>
      </c>
      <c r="I12854" s="35">
        <v>4.4368873065140289</v>
      </c>
      <c r="J12854" s="35">
        <v>-6.9641735369493087</v>
      </c>
      <c r="K12854" s="35">
        <v>-1.5016719610011398</v>
      </c>
      <c r="L12854" s="35">
        <v>0</v>
      </c>
      <c r="M12854" s="35">
        <v>0</v>
      </c>
      <c r="N12854" s="35">
        <v>0</v>
      </c>
      <c r="O12854" s="35">
        <v>0</v>
      </c>
      <c r="P12854" s="36">
        <v>11</v>
      </c>
      <c r="Q12854" s="37">
        <v>86</v>
      </c>
      <c r="R12854" s="36">
        <v>13</v>
      </c>
      <c r="S12854" s="39">
        <f t="shared" si="447"/>
        <v>86</v>
      </c>
      <c r="T12854" s="34" t="s">
        <v>50</v>
      </c>
      <c r="U12854" s="12">
        <f>EXP((alpha+(beta/speed))+(ceta*LN(speed)))</f>
        <v>9.6998487354034477E-2</v>
      </c>
      <c r="V12854" s="8">
        <f t="shared" si="448"/>
        <v>86</v>
      </c>
    </row>
    <row r="12855" spans="1:22">
      <c r="A12855" s="34" t="s">
        <v>20</v>
      </c>
      <c r="B12855" s="34" t="s">
        <v>79</v>
      </c>
      <c r="C12855" s="5" t="s">
        <v>214</v>
      </c>
      <c r="D12855" s="35" t="s">
        <v>85</v>
      </c>
      <c r="E12855" s="36" t="s">
        <v>18</v>
      </c>
      <c r="F12855" s="37">
        <v>100</v>
      </c>
      <c r="G12855" s="38">
        <v>-0.04</v>
      </c>
      <c r="H12855" s="34">
        <v>0.98523520151817212</v>
      </c>
      <c r="I12855" s="35">
        <v>0.58914673910334014</v>
      </c>
      <c r="J12855" s="35">
        <v>3.3715479553384782E-2</v>
      </c>
      <c r="K12855" s="35">
        <v>1.3702183798598524</v>
      </c>
      <c r="L12855" s="35">
        <v>0</v>
      </c>
      <c r="M12855" s="35">
        <v>0</v>
      </c>
      <c r="N12855" s="35">
        <v>0</v>
      </c>
      <c r="O12855" s="35">
        <v>0</v>
      </c>
      <c r="P12855" s="36">
        <v>11</v>
      </c>
      <c r="Q12855" s="37">
        <v>86</v>
      </c>
      <c r="R12855" s="36">
        <v>6</v>
      </c>
      <c r="S12855" s="39">
        <f t="shared" si="447"/>
        <v>86</v>
      </c>
      <c r="T12855" s="34" t="s">
        <v>37</v>
      </c>
      <c r="U12855" s="12">
        <f>(1/(alpha+(beta*(speed^ceta))))</f>
        <v>6.3803658166733723E-2</v>
      </c>
      <c r="V12855" s="8">
        <f t="shared" si="448"/>
        <v>86</v>
      </c>
    </row>
    <row r="12856" spans="1:22">
      <c r="A12856" s="34" t="s">
        <v>20</v>
      </c>
      <c r="B12856" s="34" t="s">
        <v>79</v>
      </c>
      <c r="C12856" s="5" t="s">
        <v>214</v>
      </c>
      <c r="D12856" s="35" t="s">
        <v>85</v>
      </c>
      <c r="E12856" s="36" t="s">
        <v>17</v>
      </c>
      <c r="F12856" s="37">
        <v>100</v>
      </c>
      <c r="G12856" s="38">
        <v>-0.04</v>
      </c>
      <c r="H12856" s="34">
        <v>0.94454063325390125</v>
      </c>
      <c r="I12856" s="35">
        <v>1097.9713722104323</v>
      </c>
      <c r="J12856" s="35">
        <v>0.97398733392803882</v>
      </c>
      <c r="K12856" s="35">
        <v>-0.41922760571542195</v>
      </c>
      <c r="L12856" s="35">
        <v>0</v>
      </c>
      <c r="M12856" s="35">
        <v>0</v>
      </c>
      <c r="N12856" s="35">
        <v>0</v>
      </c>
      <c r="O12856" s="35">
        <v>0</v>
      </c>
      <c r="P12856" s="36">
        <v>11</v>
      </c>
      <c r="Q12856" s="37">
        <v>86</v>
      </c>
      <c r="R12856" s="36">
        <v>0</v>
      </c>
      <c r="S12856" s="39">
        <f t="shared" si="447"/>
        <v>86</v>
      </c>
      <c r="T12856" s="34" t="s">
        <v>29</v>
      </c>
      <c r="U12856" s="12">
        <f>((alpha*(beta^speed))*(speed^ceta))</f>
        <v>17.586542009878869</v>
      </c>
      <c r="V12856" s="8">
        <f t="shared" si="448"/>
        <v>86</v>
      </c>
    </row>
    <row r="12857" spans="1:22">
      <c r="A12857" s="34" t="s">
        <v>20</v>
      </c>
      <c r="B12857" s="34" t="s">
        <v>79</v>
      </c>
      <c r="C12857" s="5" t="s">
        <v>214</v>
      </c>
      <c r="D12857" s="35" t="s">
        <v>85</v>
      </c>
      <c r="E12857" s="36" t="s">
        <v>15</v>
      </c>
      <c r="F12857" s="37">
        <v>0</v>
      </c>
      <c r="G12857" s="38">
        <v>-0.02</v>
      </c>
      <c r="H12857" s="34">
        <v>0.99248900116424843</v>
      </c>
      <c r="I12857" s="35">
        <v>0.83841426208253789</v>
      </c>
      <c r="J12857" s="35">
        <v>16.467574543019932</v>
      </c>
      <c r="K12857" s="35">
        <v>-0.38062057585905973</v>
      </c>
      <c r="L12857" s="35">
        <v>0.1047599094461294</v>
      </c>
      <c r="M12857" s="35">
        <v>8.2772136294742324E-2</v>
      </c>
      <c r="N12857" s="35">
        <v>0</v>
      </c>
      <c r="O12857" s="35">
        <v>0</v>
      </c>
      <c r="P12857" s="36">
        <v>11</v>
      </c>
      <c r="Q12857" s="37">
        <v>86</v>
      </c>
      <c r="R12857" s="36">
        <v>10</v>
      </c>
      <c r="S12857" s="39">
        <f t="shared" si="447"/>
        <v>86</v>
      </c>
      <c r="T12857" s="34" t="s">
        <v>44</v>
      </c>
      <c r="U12857" s="12">
        <f>(alpha+(beta/(1+EXP((((-1)*ceta)+(delta*LN(speed)))+(epsilon*speed)))))</f>
        <v>0.84412952390152418</v>
      </c>
      <c r="V12857" s="8">
        <f t="shared" si="448"/>
        <v>86</v>
      </c>
    </row>
    <row r="12858" spans="1:22">
      <c r="A12858" s="34" t="s">
        <v>20</v>
      </c>
      <c r="B12858" s="34" t="s">
        <v>79</v>
      </c>
      <c r="C12858" s="5" t="s">
        <v>214</v>
      </c>
      <c r="D12858" s="35" t="s">
        <v>85</v>
      </c>
      <c r="E12858" s="36" t="s">
        <v>16</v>
      </c>
      <c r="F12858" s="37">
        <v>0</v>
      </c>
      <c r="G12858" s="38">
        <v>-0.02</v>
      </c>
      <c r="H12858" s="34">
        <v>0.96152486497856093</v>
      </c>
      <c r="I12858" s="35">
        <v>4.3318577411509072</v>
      </c>
      <c r="J12858" s="35">
        <v>0.52316134155013172</v>
      </c>
      <c r="K12858" s="35">
        <v>-0.78315611994930678</v>
      </c>
      <c r="L12858" s="35">
        <v>0</v>
      </c>
      <c r="M12858" s="35">
        <v>0</v>
      </c>
      <c r="N12858" s="35">
        <v>0</v>
      </c>
      <c r="O12858" s="35">
        <v>0</v>
      </c>
      <c r="P12858" s="36">
        <v>11</v>
      </c>
      <c r="Q12858" s="37">
        <v>86</v>
      </c>
      <c r="R12858" s="36">
        <v>13</v>
      </c>
      <c r="S12858" s="39">
        <f t="shared" si="447"/>
        <v>86</v>
      </c>
      <c r="T12858" s="34" t="s">
        <v>50</v>
      </c>
      <c r="U12858" s="12">
        <f>EXP((alpha+(beta/speed))+(ceta*LN(speed)))</f>
        <v>2.3384578347460878</v>
      </c>
      <c r="V12858" s="8">
        <f t="shared" si="448"/>
        <v>86</v>
      </c>
    </row>
    <row r="12859" spans="1:22">
      <c r="A12859" s="34" t="s">
        <v>20</v>
      </c>
      <c r="B12859" s="34" t="s">
        <v>79</v>
      </c>
      <c r="C12859" s="5" t="s">
        <v>214</v>
      </c>
      <c r="D12859" s="35" t="s">
        <v>85</v>
      </c>
      <c r="E12859" s="36" t="s">
        <v>14</v>
      </c>
      <c r="F12859" s="37">
        <v>0</v>
      </c>
      <c r="G12859" s="38">
        <v>-0.02</v>
      </c>
      <c r="H12859" s="34">
        <v>0.99386467136791923</v>
      </c>
      <c r="I12859" s="35">
        <v>0.29586191269316897</v>
      </c>
      <c r="J12859" s="35">
        <v>6.2408845982584138</v>
      </c>
      <c r="K12859" s="35">
        <v>-6.6291403794755926E-2</v>
      </c>
      <c r="L12859" s="35">
        <v>0.28777767652342873</v>
      </c>
      <c r="M12859" s="35">
        <v>6.9231670629435083E-2</v>
      </c>
      <c r="N12859" s="35">
        <v>0</v>
      </c>
      <c r="O12859" s="35">
        <v>0</v>
      </c>
      <c r="P12859" s="36">
        <v>11</v>
      </c>
      <c r="Q12859" s="37">
        <v>86</v>
      </c>
      <c r="R12859" s="36">
        <v>10</v>
      </c>
      <c r="S12859" s="39">
        <f t="shared" si="447"/>
        <v>86</v>
      </c>
      <c r="T12859" s="34" t="s">
        <v>44</v>
      </c>
      <c r="U12859" s="12">
        <f>(alpha+(beta/(1+EXP((((-1)*ceta)+(delta*LN(speed)))+(epsilon*speed)))))</f>
        <v>0.30006629131162887</v>
      </c>
      <c r="V12859" s="8">
        <f t="shared" si="448"/>
        <v>86</v>
      </c>
    </row>
    <row r="12860" spans="1:22">
      <c r="A12860" s="34" t="s">
        <v>20</v>
      </c>
      <c r="B12860" s="34" t="s">
        <v>79</v>
      </c>
      <c r="C12860" s="5" t="s">
        <v>214</v>
      </c>
      <c r="D12860" s="35" t="s">
        <v>85</v>
      </c>
      <c r="E12860" s="36" t="s">
        <v>18</v>
      </c>
      <c r="F12860" s="37">
        <v>0</v>
      </c>
      <c r="G12860" s="38">
        <v>-0.02</v>
      </c>
      <c r="H12860" s="34">
        <v>0.98625906368790706</v>
      </c>
      <c r="I12860" s="35">
        <v>0.15492151163065809</v>
      </c>
      <c r="J12860" s="35">
        <v>-1.1798520571310291</v>
      </c>
      <c r="K12860" s="35">
        <v>8.1058268532874844E-2</v>
      </c>
      <c r="L12860" s="35">
        <v>0.94825368667626087</v>
      </c>
      <c r="M12860" s="35">
        <v>0</v>
      </c>
      <c r="N12860" s="35">
        <v>0</v>
      </c>
      <c r="O12860" s="35">
        <v>0</v>
      </c>
      <c r="P12860" s="36">
        <v>11</v>
      </c>
      <c r="Q12860" s="37">
        <v>86</v>
      </c>
      <c r="R12860" s="36">
        <v>8</v>
      </c>
      <c r="S12860" s="39">
        <f t="shared" si="447"/>
        <v>86</v>
      </c>
      <c r="T12860" s="34" t="s">
        <v>40</v>
      </c>
      <c r="U12860" s="12">
        <f>(alpha-(beta*EXP(((-1)*ceta)*(speed^delta))))</f>
        <v>0.15957300616673722</v>
      </c>
      <c r="V12860" s="8">
        <f t="shared" si="448"/>
        <v>86</v>
      </c>
    </row>
    <row r="12861" spans="1:22">
      <c r="A12861" s="34" t="s">
        <v>20</v>
      </c>
      <c r="B12861" s="34" t="s">
        <v>79</v>
      </c>
      <c r="C12861" s="5" t="s">
        <v>214</v>
      </c>
      <c r="D12861" s="35" t="s">
        <v>85</v>
      </c>
      <c r="E12861" s="36" t="s">
        <v>17</v>
      </c>
      <c r="F12861" s="37">
        <v>0</v>
      </c>
      <c r="G12861" s="38">
        <v>-0.02</v>
      </c>
      <c r="H12861" s="34">
        <v>0.96295027682944723</v>
      </c>
      <c r="I12861" s="35">
        <v>3317.8067466129978</v>
      </c>
      <c r="J12861" s="35">
        <v>1.004135754825606</v>
      </c>
      <c r="K12861" s="35">
        <v>-0.9117283147410743</v>
      </c>
      <c r="L12861" s="35">
        <v>0</v>
      </c>
      <c r="M12861" s="35">
        <v>0</v>
      </c>
      <c r="N12861" s="35">
        <v>0</v>
      </c>
      <c r="O12861" s="35">
        <v>0</v>
      </c>
      <c r="P12861" s="36">
        <v>11</v>
      </c>
      <c r="Q12861" s="37">
        <v>86</v>
      </c>
      <c r="R12861" s="36">
        <v>0</v>
      </c>
      <c r="S12861" s="39">
        <f t="shared" si="447"/>
        <v>86</v>
      </c>
      <c r="T12861" s="34" t="s">
        <v>29</v>
      </c>
      <c r="U12861" s="12">
        <f>((alpha*(beta^speed))*(speed^ceta))</f>
        <v>81.51981470551496</v>
      </c>
      <c r="V12861" s="8">
        <f t="shared" si="448"/>
        <v>86</v>
      </c>
    </row>
    <row r="12862" spans="1:22">
      <c r="A12862" s="34" t="s">
        <v>20</v>
      </c>
      <c r="B12862" s="34" t="s">
        <v>79</v>
      </c>
      <c r="C12862" s="5" t="s">
        <v>214</v>
      </c>
      <c r="D12862" s="35" t="s">
        <v>85</v>
      </c>
      <c r="E12862" s="36" t="s">
        <v>15</v>
      </c>
      <c r="F12862" s="37">
        <v>50</v>
      </c>
      <c r="G12862" s="38">
        <v>-0.02</v>
      </c>
      <c r="H12862" s="34">
        <v>0.98224465648360282</v>
      </c>
      <c r="I12862" s="35">
        <v>0.76394202134128708</v>
      </c>
      <c r="J12862" s="35">
        <v>10.082848870718225</v>
      </c>
      <c r="K12862" s="35">
        <v>0.6504936065052388</v>
      </c>
      <c r="L12862" s="35">
        <v>0.29494514645433773</v>
      </c>
      <c r="M12862" s="35">
        <v>7.0482717130112602E-2</v>
      </c>
      <c r="N12862" s="35">
        <v>0</v>
      </c>
      <c r="O12862" s="35">
        <v>0</v>
      </c>
      <c r="P12862" s="36">
        <v>11</v>
      </c>
      <c r="Q12862" s="37">
        <v>86</v>
      </c>
      <c r="R12862" s="36">
        <v>10</v>
      </c>
      <c r="S12862" s="39">
        <f t="shared" si="447"/>
        <v>86</v>
      </c>
      <c r="T12862" s="34" t="s">
        <v>44</v>
      </c>
      <c r="U12862" s="12">
        <f>(alpha+(beta/(1+EXP((((-1)*ceta)+(delta*LN(speed)))+(epsilon*speed)))))</f>
        <v>0.77603449097884936</v>
      </c>
      <c r="V12862" s="8">
        <f t="shared" si="448"/>
        <v>86</v>
      </c>
    </row>
    <row r="12863" spans="1:22">
      <c r="A12863" s="34" t="s">
        <v>20</v>
      </c>
      <c r="B12863" s="34" t="s">
        <v>79</v>
      </c>
      <c r="C12863" s="5" t="s">
        <v>214</v>
      </c>
      <c r="D12863" s="35" t="s">
        <v>85</v>
      </c>
      <c r="E12863" s="36" t="s">
        <v>16</v>
      </c>
      <c r="F12863" s="37">
        <v>50</v>
      </c>
      <c r="G12863" s="38">
        <v>-0.02</v>
      </c>
      <c r="H12863" s="34">
        <v>0.94208044695138682</v>
      </c>
      <c r="I12863" s="35">
        <v>-1.165832915738982</v>
      </c>
      <c r="J12863" s="35">
        <v>107.50667426465127</v>
      </c>
      <c r="K12863" s="35">
        <v>-0.22072852081463029</v>
      </c>
      <c r="L12863" s="35">
        <v>0.71339857820043917</v>
      </c>
      <c r="M12863" s="35">
        <v>1.4891662727677644E-3</v>
      </c>
      <c r="N12863" s="35">
        <v>0</v>
      </c>
      <c r="O12863" s="35">
        <v>0</v>
      </c>
      <c r="P12863" s="36">
        <v>11</v>
      </c>
      <c r="Q12863" s="37">
        <v>86</v>
      </c>
      <c r="R12863" s="36">
        <v>10</v>
      </c>
      <c r="S12863" s="39">
        <f t="shared" si="447"/>
        <v>86</v>
      </c>
      <c r="T12863" s="34" t="s">
        <v>44</v>
      </c>
      <c r="U12863" s="12">
        <f>(alpha+(beta/(1+EXP((((-1)*ceta)+(delta*LN(speed)))+(epsilon*speed)))))</f>
        <v>1.9053050186991842</v>
      </c>
      <c r="V12863" s="8">
        <f t="shared" si="448"/>
        <v>86</v>
      </c>
    </row>
    <row r="12864" spans="1:22">
      <c r="A12864" s="34" t="s">
        <v>20</v>
      </c>
      <c r="B12864" s="34" t="s">
        <v>79</v>
      </c>
      <c r="C12864" s="5" t="s">
        <v>214</v>
      </c>
      <c r="D12864" s="35" t="s">
        <v>85</v>
      </c>
      <c r="E12864" s="36" t="s">
        <v>14</v>
      </c>
      <c r="F12864" s="37">
        <v>50</v>
      </c>
      <c r="G12864" s="38">
        <v>-0.02</v>
      </c>
      <c r="H12864" s="34">
        <v>0.99370031459148422</v>
      </c>
      <c r="I12864" s="35">
        <v>17.865039396014676</v>
      </c>
      <c r="J12864" s="35">
        <v>1.0034556992994459</v>
      </c>
      <c r="K12864" s="35">
        <v>-1.0654027606171739</v>
      </c>
      <c r="L12864" s="35">
        <v>0</v>
      </c>
      <c r="M12864" s="35">
        <v>0</v>
      </c>
      <c r="N12864" s="35">
        <v>0</v>
      </c>
      <c r="O12864" s="35">
        <v>0</v>
      </c>
      <c r="P12864" s="36">
        <v>11</v>
      </c>
      <c r="Q12864" s="37">
        <v>86</v>
      </c>
      <c r="R12864" s="36">
        <v>0</v>
      </c>
      <c r="S12864" s="39">
        <f t="shared" si="447"/>
        <v>86</v>
      </c>
      <c r="T12864" s="34" t="s">
        <v>29</v>
      </c>
      <c r="U12864" s="12">
        <f>((alpha*(beta^speed))*(speed^ceta))</f>
        <v>0.20884761878083813</v>
      </c>
      <c r="V12864" s="8">
        <f t="shared" si="448"/>
        <v>86</v>
      </c>
    </row>
    <row r="12865" spans="1:22">
      <c r="A12865" s="34" t="s">
        <v>20</v>
      </c>
      <c r="B12865" s="34" t="s">
        <v>79</v>
      </c>
      <c r="C12865" s="5" t="s">
        <v>214</v>
      </c>
      <c r="D12865" s="35" t="s">
        <v>85</v>
      </c>
      <c r="E12865" s="36" t="s">
        <v>18</v>
      </c>
      <c r="F12865" s="37">
        <v>50</v>
      </c>
      <c r="G12865" s="38">
        <v>-0.02</v>
      </c>
      <c r="H12865" s="34">
        <v>0.98614473666128821</v>
      </c>
      <c r="I12865" s="35">
        <v>0.15590115634673538</v>
      </c>
      <c r="J12865" s="35">
        <v>-1.1841611463928783</v>
      </c>
      <c r="K12865" s="35">
        <v>7.3172069673281256E-2</v>
      </c>
      <c r="L12865" s="35">
        <v>0.98445878993028324</v>
      </c>
      <c r="M12865" s="35">
        <v>0</v>
      </c>
      <c r="N12865" s="35">
        <v>0</v>
      </c>
      <c r="O12865" s="35">
        <v>0</v>
      </c>
      <c r="P12865" s="36">
        <v>11</v>
      </c>
      <c r="Q12865" s="37">
        <v>86</v>
      </c>
      <c r="R12865" s="36">
        <v>8</v>
      </c>
      <c r="S12865" s="39">
        <f t="shared" si="447"/>
        <v>86</v>
      </c>
      <c r="T12865" s="34" t="s">
        <v>40</v>
      </c>
      <c r="U12865" s="12">
        <f>(alpha-(beta*EXP(((-1)*ceta)*(speed^delta))))</f>
        <v>0.15923751684569143</v>
      </c>
      <c r="V12865" s="8">
        <f t="shared" si="448"/>
        <v>86</v>
      </c>
    </row>
    <row r="12866" spans="1:22">
      <c r="A12866" s="34" t="s">
        <v>20</v>
      </c>
      <c r="B12866" s="34" t="s">
        <v>79</v>
      </c>
      <c r="C12866" s="5" t="s">
        <v>214</v>
      </c>
      <c r="D12866" s="35" t="s">
        <v>85</v>
      </c>
      <c r="E12866" s="36" t="s">
        <v>17</v>
      </c>
      <c r="F12866" s="37">
        <v>50</v>
      </c>
      <c r="G12866" s="38">
        <v>-0.02</v>
      </c>
      <c r="H12866" s="34">
        <v>0.94843805775001422</v>
      </c>
      <c r="I12866" s="35">
        <v>8.6582057890365771</v>
      </c>
      <c r="J12866" s="35">
        <v>-3.5081235288808794</v>
      </c>
      <c r="K12866" s="35">
        <v>-0.98899391044862672</v>
      </c>
      <c r="L12866" s="35">
        <v>0</v>
      </c>
      <c r="M12866" s="35">
        <v>0</v>
      </c>
      <c r="N12866" s="35">
        <v>0</v>
      </c>
      <c r="O12866" s="35">
        <v>0</v>
      </c>
      <c r="P12866" s="36">
        <v>11</v>
      </c>
      <c r="Q12866" s="37">
        <v>86</v>
      </c>
      <c r="R12866" s="36">
        <v>13</v>
      </c>
      <c r="S12866" s="39">
        <f t="shared" ref="S12866:S12929" si="449">V12866</f>
        <v>86</v>
      </c>
      <c r="T12866" s="34" t="s">
        <v>50</v>
      </c>
      <c r="U12866" s="12">
        <f>EXP((alpha+(beta/speed))+(ceta*LN(speed)))</f>
        <v>67.497550205080344</v>
      </c>
      <c r="V12866" s="8">
        <f t="shared" ref="V12866:V12929" si="450">IF($V$1&lt;P12866,P12866,IF($V$1&gt;Q12866,Q12866,$V$1))</f>
        <v>86</v>
      </c>
    </row>
    <row r="12867" spans="1:22">
      <c r="A12867" s="34" t="s">
        <v>20</v>
      </c>
      <c r="B12867" s="34" t="s">
        <v>79</v>
      </c>
      <c r="C12867" s="5" t="s">
        <v>214</v>
      </c>
      <c r="D12867" s="35" t="s">
        <v>85</v>
      </c>
      <c r="E12867" s="36" t="s">
        <v>15</v>
      </c>
      <c r="F12867" s="37">
        <v>100</v>
      </c>
      <c r="G12867" s="38">
        <v>-0.02</v>
      </c>
      <c r="H12867" s="34">
        <v>0.95959392712892533</v>
      </c>
      <c r="I12867" s="35">
        <v>0.54751466080132638</v>
      </c>
      <c r="J12867" s="35">
        <v>13.056217375648616</v>
      </c>
      <c r="K12867" s="35">
        <v>1.3359317998574907</v>
      </c>
      <c r="L12867" s="35">
        <v>0.84441826369213924</v>
      </c>
      <c r="M12867" s="35">
        <v>2.6110950338485251E-2</v>
      </c>
      <c r="N12867" s="35">
        <v>0</v>
      </c>
      <c r="O12867" s="35">
        <v>0</v>
      </c>
      <c r="P12867" s="36">
        <v>11</v>
      </c>
      <c r="Q12867" s="37">
        <v>86</v>
      </c>
      <c r="R12867" s="36">
        <v>10</v>
      </c>
      <c r="S12867" s="39">
        <f t="shared" si="449"/>
        <v>86</v>
      </c>
      <c r="T12867" s="34" t="s">
        <v>44</v>
      </c>
      <c r="U12867" s="12">
        <f>(alpha+(beta/(1+EXP((((-1)*ceta)+(delta*LN(speed)))+(epsilon*speed)))))</f>
        <v>0.66863174419671756</v>
      </c>
      <c r="V12867" s="8">
        <f t="shared" si="450"/>
        <v>86</v>
      </c>
    </row>
    <row r="12868" spans="1:22">
      <c r="A12868" s="34" t="s">
        <v>20</v>
      </c>
      <c r="B12868" s="34" t="s">
        <v>79</v>
      </c>
      <c r="C12868" s="5" t="s">
        <v>214</v>
      </c>
      <c r="D12868" s="35" t="s">
        <v>85</v>
      </c>
      <c r="E12868" s="36" t="s">
        <v>16</v>
      </c>
      <c r="F12868" s="37">
        <v>100</v>
      </c>
      <c r="G12868" s="38">
        <v>-0.02</v>
      </c>
      <c r="H12868" s="34">
        <v>0.92711685801034915</v>
      </c>
      <c r="I12868" s="35">
        <v>-7.5972390803246152E-5</v>
      </c>
      <c r="J12868" s="35">
        <v>1.2711898291979436E-2</v>
      </c>
      <c r="K12868" s="35">
        <v>-0.7499853056944954</v>
      </c>
      <c r="L12868" s="35">
        <v>18.94431148540118</v>
      </c>
      <c r="M12868" s="35">
        <v>0</v>
      </c>
      <c r="N12868" s="35">
        <v>0</v>
      </c>
      <c r="O12868" s="35">
        <v>0</v>
      </c>
      <c r="P12868" s="36">
        <v>11</v>
      </c>
      <c r="Q12868" s="37">
        <v>86</v>
      </c>
      <c r="R12868" s="36">
        <v>14</v>
      </c>
      <c r="S12868" s="39">
        <f t="shared" si="449"/>
        <v>86</v>
      </c>
      <c r="T12868" s="34" t="s">
        <v>51</v>
      </c>
      <c r="U12868" s="12">
        <f>(((alpha*(speed^3))+(beta*(speed^2))+(ceta*speed))+delta)</f>
        <v>0.14007995840494658</v>
      </c>
      <c r="V12868" s="8">
        <f t="shared" si="450"/>
        <v>86</v>
      </c>
    </row>
    <row r="12869" spans="1:22">
      <c r="A12869" s="34" t="s">
        <v>20</v>
      </c>
      <c r="B12869" s="34" t="s">
        <v>79</v>
      </c>
      <c r="C12869" s="5" t="s">
        <v>214</v>
      </c>
      <c r="D12869" s="35" t="s">
        <v>85</v>
      </c>
      <c r="E12869" s="36" t="s">
        <v>14</v>
      </c>
      <c r="F12869" s="37">
        <v>100</v>
      </c>
      <c r="G12869" s="38">
        <v>-0.02</v>
      </c>
      <c r="H12869" s="34">
        <v>0.99569414747036999</v>
      </c>
      <c r="I12869" s="35">
        <v>9.8348991542681896E-2</v>
      </c>
      <c r="J12869" s="35">
        <v>2.1815041030412439</v>
      </c>
      <c r="K12869" s="35">
        <v>4.9303182755341783</v>
      </c>
      <c r="L12869" s="35">
        <v>1.9603656487746104</v>
      </c>
      <c r="M12869" s="35">
        <v>-7.3652159002062277E-3</v>
      </c>
      <c r="N12869" s="35">
        <v>0</v>
      </c>
      <c r="O12869" s="35">
        <v>0</v>
      </c>
      <c r="P12869" s="36">
        <v>11</v>
      </c>
      <c r="Q12869" s="37">
        <v>86</v>
      </c>
      <c r="R12869" s="36">
        <v>10</v>
      </c>
      <c r="S12869" s="39">
        <f t="shared" si="449"/>
        <v>86</v>
      </c>
      <c r="T12869" s="34" t="s">
        <v>44</v>
      </c>
      <c r="U12869" s="12">
        <f>(alpha+(beta/(1+EXP((((-1)*ceta)+(delta*LN(speed)))+(epsilon*speed)))))</f>
        <v>0.18641954687887735</v>
      </c>
      <c r="V12869" s="8">
        <f t="shared" si="450"/>
        <v>86</v>
      </c>
    </row>
    <row r="12870" spans="1:22">
      <c r="A12870" s="34" t="s">
        <v>20</v>
      </c>
      <c r="B12870" s="34" t="s">
        <v>79</v>
      </c>
      <c r="C12870" s="5" t="s">
        <v>214</v>
      </c>
      <c r="D12870" s="35" t="s">
        <v>85</v>
      </c>
      <c r="E12870" s="36" t="s">
        <v>18</v>
      </c>
      <c r="F12870" s="37">
        <v>100</v>
      </c>
      <c r="G12870" s="38">
        <v>-0.02</v>
      </c>
      <c r="H12870" s="34">
        <v>0.97906953406369723</v>
      </c>
      <c r="I12870" s="35">
        <v>0.20159074231894605</v>
      </c>
      <c r="J12870" s="35">
        <v>0.1062650324156201</v>
      </c>
      <c r="K12870" s="35">
        <v>-1.7074291567542398E-4</v>
      </c>
      <c r="L12870" s="35">
        <v>0</v>
      </c>
      <c r="M12870" s="35">
        <v>0</v>
      </c>
      <c r="N12870" s="35">
        <v>0</v>
      </c>
      <c r="O12870" s="35">
        <v>0</v>
      </c>
      <c r="P12870" s="36">
        <v>11</v>
      </c>
      <c r="Q12870" s="37">
        <v>86</v>
      </c>
      <c r="R12870" s="36">
        <v>5</v>
      </c>
      <c r="S12870" s="39">
        <f t="shared" si="449"/>
        <v>86</v>
      </c>
      <c r="T12870" s="34" t="s">
        <v>36</v>
      </c>
      <c r="U12870" s="12">
        <f>(1/(((ceta*(speed^2))+(beta*speed))+alpha))</f>
        <v>0.123799624515122</v>
      </c>
      <c r="V12870" s="8">
        <f t="shared" si="450"/>
        <v>86</v>
      </c>
    </row>
    <row r="12871" spans="1:22">
      <c r="A12871" s="34" t="s">
        <v>20</v>
      </c>
      <c r="B12871" s="34" t="s">
        <v>79</v>
      </c>
      <c r="C12871" s="5" t="s">
        <v>214</v>
      </c>
      <c r="D12871" s="35" t="s">
        <v>85</v>
      </c>
      <c r="E12871" s="36" t="s">
        <v>17</v>
      </c>
      <c r="F12871" s="37">
        <v>100</v>
      </c>
      <c r="G12871" s="38">
        <v>-0.02</v>
      </c>
      <c r="H12871" s="34">
        <v>0.93524224625726338</v>
      </c>
      <c r="I12871" s="35">
        <v>-2.4091804516848934E-3</v>
      </c>
      <c r="J12871" s="35">
        <v>0.40929543516760414</v>
      </c>
      <c r="K12871" s="35">
        <v>-24.320979892097412</v>
      </c>
      <c r="L12871" s="35">
        <v>611.489961880804</v>
      </c>
      <c r="M12871" s="35">
        <v>0</v>
      </c>
      <c r="N12871" s="35">
        <v>0</v>
      </c>
      <c r="O12871" s="35">
        <v>0</v>
      </c>
      <c r="P12871" s="36">
        <v>11</v>
      </c>
      <c r="Q12871" s="37">
        <v>86</v>
      </c>
      <c r="R12871" s="36">
        <v>14</v>
      </c>
      <c r="S12871" s="39">
        <f t="shared" si="449"/>
        <v>86</v>
      </c>
      <c r="T12871" s="34" t="s">
        <v>51</v>
      </c>
      <c r="U12871" s="12">
        <f>(((alpha*(speed^3))+(beta*(speed^2))+(ceta*speed))+delta)</f>
        <v>14.66104828314019</v>
      </c>
      <c r="V12871" s="8">
        <f t="shared" si="450"/>
        <v>86</v>
      </c>
    </row>
    <row r="12872" spans="1:22">
      <c r="A12872" s="34" t="s">
        <v>20</v>
      </c>
      <c r="B12872" s="34" t="s">
        <v>79</v>
      </c>
      <c r="C12872" s="5" t="s">
        <v>214</v>
      </c>
      <c r="D12872" s="35" t="s">
        <v>85</v>
      </c>
      <c r="E12872" s="36" t="s">
        <v>15</v>
      </c>
      <c r="F12872" s="37">
        <v>0</v>
      </c>
      <c r="G12872" s="38">
        <v>0.02</v>
      </c>
      <c r="H12872" s="34">
        <v>0.96909551156146223</v>
      </c>
      <c r="I12872" s="35">
        <v>1.0925479516061913</v>
      </c>
      <c r="J12872" s="35">
        <v>54.413962311299841</v>
      </c>
      <c r="K12872" s="35">
        <v>0.36472847817922122</v>
      </c>
      <c r="L12872" s="35">
        <v>1.2457784240284033</v>
      </c>
      <c r="M12872" s="35">
        <v>-1.6498823201683036E-3</v>
      </c>
      <c r="N12872" s="35">
        <v>0</v>
      </c>
      <c r="O12872" s="35">
        <v>0</v>
      </c>
      <c r="P12872" s="36">
        <v>11</v>
      </c>
      <c r="Q12872" s="37">
        <v>86</v>
      </c>
      <c r="R12872" s="36">
        <v>10</v>
      </c>
      <c r="S12872" s="39">
        <f t="shared" si="449"/>
        <v>86</v>
      </c>
      <c r="T12872" s="34" t="s">
        <v>44</v>
      </c>
      <c r="U12872" s="12">
        <f>(alpha+(beta/(1+EXP((((-1)*ceta)+(delta*LN(speed)))+(epsilon*speed)))))</f>
        <v>1.4416722144382164</v>
      </c>
      <c r="V12872" s="8">
        <f t="shared" si="450"/>
        <v>86</v>
      </c>
    </row>
    <row r="12873" spans="1:22">
      <c r="A12873" s="34" t="s">
        <v>20</v>
      </c>
      <c r="B12873" s="34" t="s">
        <v>79</v>
      </c>
      <c r="C12873" s="5" t="s">
        <v>214</v>
      </c>
      <c r="D12873" s="35" t="s">
        <v>85</v>
      </c>
      <c r="E12873" s="36" t="s">
        <v>16</v>
      </c>
      <c r="F12873" s="37">
        <v>0</v>
      </c>
      <c r="G12873" s="38">
        <v>0.02</v>
      </c>
      <c r="H12873" s="34">
        <v>0.97834787499297293</v>
      </c>
      <c r="I12873" s="35">
        <v>8.9243961940893275</v>
      </c>
      <c r="J12873" s="35">
        <v>24.401546032567335</v>
      </c>
      <c r="K12873" s="35">
        <v>3.5889708101271607</v>
      </c>
      <c r="L12873" s="35">
        <v>1.7135039987705394</v>
      </c>
      <c r="M12873" s="35">
        <v>-4.419036827930726E-3</v>
      </c>
      <c r="N12873" s="35">
        <v>0</v>
      </c>
      <c r="O12873" s="35">
        <v>0</v>
      </c>
      <c r="P12873" s="36">
        <v>11</v>
      </c>
      <c r="Q12873" s="37">
        <v>86</v>
      </c>
      <c r="R12873" s="36">
        <v>10</v>
      </c>
      <c r="S12873" s="39">
        <f t="shared" si="449"/>
        <v>86</v>
      </c>
      <c r="T12873" s="34" t="s">
        <v>44</v>
      </c>
      <c r="U12873" s="12">
        <f>(alpha+(beta/(1+EXP((((-1)*ceta)+(delta*LN(speed)))+(epsilon*speed)))))</f>
        <v>9.5344513322876896</v>
      </c>
      <c r="V12873" s="8">
        <f t="shared" si="450"/>
        <v>86</v>
      </c>
    </row>
    <row r="12874" spans="1:22">
      <c r="A12874" s="34" t="s">
        <v>20</v>
      </c>
      <c r="B12874" s="34" t="s">
        <v>79</v>
      </c>
      <c r="C12874" s="5" t="s">
        <v>214</v>
      </c>
      <c r="D12874" s="35" t="s">
        <v>85</v>
      </c>
      <c r="E12874" s="36" t="s">
        <v>14</v>
      </c>
      <c r="F12874" s="37">
        <v>0</v>
      </c>
      <c r="G12874" s="38">
        <v>0.02</v>
      </c>
      <c r="H12874" s="34">
        <v>0.99363708782226778</v>
      </c>
      <c r="I12874" s="35">
        <v>0.33177093781843037</v>
      </c>
      <c r="J12874" s="35">
        <v>14.215105150216571</v>
      </c>
      <c r="K12874" s="35">
        <v>-0.47759233776217669</v>
      </c>
      <c r="L12874" s="35">
        <v>0.61821945420102919</v>
      </c>
      <c r="M12874" s="35">
        <v>3.3952734794813991E-2</v>
      </c>
      <c r="N12874" s="35">
        <v>0</v>
      </c>
      <c r="O12874" s="35">
        <v>0</v>
      </c>
      <c r="P12874" s="36">
        <v>11</v>
      </c>
      <c r="Q12874" s="37">
        <v>86</v>
      </c>
      <c r="R12874" s="36">
        <v>10</v>
      </c>
      <c r="S12874" s="39">
        <f t="shared" si="449"/>
        <v>86</v>
      </c>
      <c r="T12874" s="34" t="s">
        <v>44</v>
      </c>
      <c r="U12874" s="12">
        <f>(alpha+(beta/(1+EXP((((-1)*ceta)+(delta*LN(speed)))+(epsilon*speed)))))</f>
        <v>0.36199505765739742</v>
      </c>
      <c r="V12874" s="8">
        <f t="shared" si="450"/>
        <v>86</v>
      </c>
    </row>
    <row r="12875" spans="1:22">
      <c r="A12875" s="34" t="s">
        <v>20</v>
      </c>
      <c r="B12875" s="34" t="s">
        <v>79</v>
      </c>
      <c r="C12875" s="5" t="s">
        <v>214</v>
      </c>
      <c r="D12875" s="35" t="s">
        <v>85</v>
      </c>
      <c r="E12875" s="36" t="s">
        <v>18</v>
      </c>
      <c r="F12875" s="37">
        <v>0</v>
      </c>
      <c r="G12875" s="38">
        <v>0.02</v>
      </c>
      <c r="H12875" s="34">
        <v>0.97567861697015701</v>
      </c>
      <c r="I12875" s="35">
        <v>0.24297019129764047</v>
      </c>
      <c r="J12875" s="35">
        <v>-3.2127814402693322</v>
      </c>
      <c r="K12875" s="35">
        <v>0.55541503815862281</v>
      </c>
      <c r="L12875" s="35">
        <v>0.51271131462753394</v>
      </c>
      <c r="M12875" s="35">
        <v>0</v>
      </c>
      <c r="N12875" s="35">
        <v>0</v>
      </c>
      <c r="O12875" s="35">
        <v>0</v>
      </c>
      <c r="P12875" s="36">
        <v>11</v>
      </c>
      <c r="Q12875" s="37">
        <v>86</v>
      </c>
      <c r="R12875" s="36">
        <v>8</v>
      </c>
      <c r="S12875" s="39">
        <f t="shared" si="449"/>
        <v>86</v>
      </c>
      <c r="T12875" s="34" t="s">
        <v>40</v>
      </c>
      <c r="U12875" s="12">
        <f>(alpha-(beta*EXP(((-1)*ceta)*(speed^delta))))</f>
        <v>0.25676282438126835</v>
      </c>
      <c r="V12875" s="8">
        <f t="shared" si="450"/>
        <v>86</v>
      </c>
    </row>
    <row r="12876" spans="1:22">
      <c r="A12876" s="34" t="s">
        <v>20</v>
      </c>
      <c r="B12876" s="34" t="s">
        <v>79</v>
      </c>
      <c r="C12876" s="5" t="s">
        <v>214</v>
      </c>
      <c r="D12876" s="35" t="s">
        <v>85</v>
      </c>
      <c r="E12876" s="36" t="s">
        <v>17</v>
      </c>
      <c r="F12876" s="37">
        <v>0</v>
      </c>
      <c r="G12876" s="38">
        <v>0.02</v>
      </c>
      <c r="H12876" s="34">
        <v>0.97443762249066523</v>
      </c>
      <c r="I12876" s="35">
        <v>2339.7527626560136</v>
      </c>
      <c r="J12876" s="35">
        <v>1.0086557883769602</v>
      </c>
      <c r="K12876" s="35">
        <v>-0.63280757940205501</v>
      </c>
      <c r="L12876" s="35">
        <v>0</v>
      </c>
      <c r="M12876" s="35">
        <v>0</v>
      </c>
      <c r="N12876" s="35">
        <v>0</v>
      </c>
      <c r="O12876" s="35">
        <v>0</v>
      </c>
      <c r="P12876" s="36">
        <v>11</v>
      </c>
      <c r="Q12876" s="37">
        <v>86</v>
      </c>
      <c r="R12876" s="36">
        <v>0</v>
      </c>
      <c r="S12876" s="39">
        <f t="shared" si="449"/>
        <v>86</v>
      </c>
      <c r="T12876" s="34" t="s">
        <v>29</v>
      </c>
      <c r="U12876" s="12">
        <f>((alpha*(beta^speed))*(speed^ceta))</f>
        <v>293.02279711102352</v>
      </c>
      <c r="V12876" s="8">
        <f t="shared" si="450"/>
        <v>86</v>
      </c>
    </row>
    <row r="12877" spans="1:22">
      <c r="A12877" s="34" t="s">
        <v>20</v>
      </c>
      <c r="B12877" s="34" t="s">
        <v>79</v>
      </c>
      <c r="C12877" s="5" t="s">
        <v>214</v>
      </c>
      <c r="D12877" s="35" t="s">
        <v>85</v>
      </c>
      <c r="E12877" s="36" t="s">
        <v>15</v>
      </c>
      <c r="F12877" s="37">
        <v>50</v>
      </c>
      <c r="G12877" s="38">
        <v>0.02</v>
      </c>
      <c r="H12877" s="34">
        <v>0.93747435663312939</v>
      </c>
      <c r="I12877" s="35">
        <v>638.82345987797896</v>
      </c>
      <c r="J12877" s="35">
        <v>-2.4326146365122017</v>
      </c>
      <c r="K12877" s="35">
        <v>9.1978228615219564</v>
      </c>
      <c r="L12877" s="35">
        <v>-0.37556957742155639</v>
      </c>
      <c r="M12877" s="35">
        <v>0</v>
      </c>
      <c r="N12877" s="35">
        <v>0</v>
      </c>
      <c r="O12877" s="35">
        <v>0</v>
      </c>
      <c r="P12877" s="36">
        <v>11</v>
      </c>
      <c r="Q12877" s="37">
        <v>86</v>
      </c>
      <c r="R12877" s="36">
        <v>1</v>
      </c>
      <c r="S12877" s="39">
        <f t="shared" si="449"/>
        <v>86</v>
      </c>
      <c r="T12877" s="34" t="s">
        <v>30</v>
      </c>
      <c r="U12877" s="12">
        <f>((alpha*(speed^beta))+(ceta*(speed^delta)))</f>
        <v>1.7389937980387016</v>
      </c>
      <c r="V12877" s="8">
        <f t="shared" si="450"/>
        <v>86</v>
      </c>
    </row>
    <row r="12878" spans="1:22">
      <c r="A12878" s="34" t="s">
        <v>20</v>
      </c>
      <c r="B12878" s="34" t="s">
        <v>79</v>
      </c>
      <c r="C12878" s="5" t="s">
        <v>214</v>
      </c>
      <c r="D12878" s="35" t="s">
        <v>85</v>
      </c>
      <c r="E12878" s="36" t="s">
        <v>16</v>
      </c>
      <c r="F12878" s="37">
        <v>50</v>
      </c>
      <c r="G12878" s="38">
        <v>0.02</v>
      </c>
      <c r="H12878" s="34">
        <v>0.97164157522257899</v>
      </c>
      <c r="I12878" s="35">
        <v>2.8525041932263986</v>
      </c>
      <c r="J12878" s="35">
        <v>4.9921949335086806</v>
      </c>
      <c r="K12878" s="35">
        <v>-0.11700967703278459</v>
      </c>
      <c r="L12878" s="35">
        <v>0</v>
      </c>
      <c r="M12878" s="35">
        <v>0</v>
      </c>
      <c r="N12878" s="35">
        <v>0</v>
      </c>
      <c r="O12878" s="35">
        <v>0</v>
      </c>
      <c r="P12878" s="36">
        <v>11</v>
      </c>
      <c r="Q12878" s="37">
        <v>86</v>
      </c>
      <c r="R12878" s="36">
        <v>13</v>
      </c>
      <c r="S12878" s="39">
        <f t="shared" si="449"/>
        <v>86</v>
      </c>
      <c r="T12878" s="34" t="s">
        <v>50</v>
      </c>
      <c r="U12878" s="12">
        <f>EXP((alpha+(beta/speed))+(ceta*LN(speed)))</f>
        <v>10.906415924519862</v>
      </c>
      <c r="V12878" s="8">
        <f t="shared" si="450"/>
        <v>86</v>
      </c>
    </row>
    <row r="12879" spans="1:22">
      <c r="A12879" s="34" t="s">
        <v>20</v>
      </c>
      <c r="B12879" s="34" t="s">
        <v>79</v>
      </c>
      <c r="C12879" s="5" t="s">
        <v>214</v>
      </c>
      <c r="D12879" s="35" t="s">
        <v>85</v>
      </c>
      <c r="E12879" s="36" t="s">
        <v>14</v>
      </c>
      <c r="F12879" s="37">
        <v>50</v>
      </c>
      <c r="G12879" s="38">
        <v>0.02</v>
      </c>
      <c r="H12879" s="34">
        <v>0.99506816047195801</v>
      </c>
      <c r="I12879" s="35">
        <v>0.39025895253754694</v>
      </c>
      <c r="J12879" s="35">
        <v>5.5687601866626153</v>
      </c>
      <c r="K12879" s="35">
        <v>1.08158658444296</v>
      </c>
      <c r="L12879" s="35">
        <v>0.84333565174298109</v>
      </c>
      <c r="M12879" s="35">
        <v>3.3467894090223133E-2</v>
      </c>
      <c r="N12879" s="35">
        <v>0</v>
      </c>
      <c r="O12879" s="35">
        <v>0</v>
      </c>
      <c r="P12879" s="36">
        <v>11</v>
      </c>
      <c r="Q12879" s="37">
        <v>86</v>
      </c>
      <c r="R12879" s="36">
        <v>10</v>
      </c>
      <c r="S12879" s="39">
        <f t="shared" si="449"/>
        <v>86</v>
      </c>
      <c r="T12879" s="34" t="s">
        <v>44</v>
      </c>
      <c r="U12879" s="12">
        <f>(alpha+(beta/(1+EXP((((-1)*ceta)+(delta*LN(speed)))+(epsilon*speed)))))</f>
        <v>0.41175561821577</v>
      </c>
      <c r="V12879" s="8">
        <f t="shared" si="450"/>
        <v>86</v>
      </c>
    </row>
    <row r="12880" spans="1:22">
      <c r="A12880" s="34" t="s">
        <v>20</v>
      </c>
      <c r="B12880" s="34" t="s">
        <v>79</v>
      </c>
      <c r="C12880" s="5" t="s">
        <v>214</v>
      </c>
      <c r="D12880" s="35" t="s">
        <v>85</v>
      </c>
      <c r="E12880" s="36" t="s">
        <v>18</v>
      </c>
      <c r="F12880" s="37">
        <v>50</v>
      </c>
      <c r="G12880" s="38">
        <v>0.02</v>
      </c>
      <c r="H12880" s="34">
        <v>0.94212449942409493</v>
      </c>
      <c r="I12880" s="35">
        <v>0.27926035920414338</v>
      </c>
      <c r="J12880" s="35">
        <v>-1.0586453540896875E-2</v>
      </c>
      <c r="K12880" s="35">
        <v>7.1395390790167603</v>
      </c>
      <c r="L12880" s="35">
        <v>-1.0969803589229452</v>
      </c>
      <c r="M12880" s="35">
        <v>0</v>
      </c>
      <c r="N12880" s="35">
        <v>0</v>
      </c>
      <c r="O12880" s="35">
        <v>0</v>
      </c>
      <c r="P12880" s="36">
        <v>11</v>
      </c>
      <c r="Q12880" s="37">
        <v>86</v>
      </c>
      <c r="R12880" s="36">
        <v>1</v>
      </c>
      <c r="S12880" s="39">
        <f t="shared" si="449"/>
        <v>86</v>
      </c>
      <c r="T12880" s="34" t="s">
        <v>30</v>
      </c>
      <c r="U12880" s="12">
        <f>((alpha*(speed^beta))+(ceta*(speed^delta)))</f>
        <v>0.32029414550586399</v>
      </c>
      <c r="V12880" s="8">
        <f t="shared" si="450"/>
        <v>86</v>
      </c>
    </row>
    <row r="12881" spans="1:22">
      <c r="A12881" s="34" t="s">
        <v>20</v>
      </c>
      <c r="B12881" s="34" t="s">
        <v>79</v>
      </c>
      <c r="C12881" s="5" t="s">
        <v>214</v>
      </c>
      <c r="D12881" s="35" t="s">
        <v>85</v>
      </c>
      <c r="E12881" s="36" t="s">
        <v>17</v>
      </c>
      <c r="F12881" s="37">
        <v>50</v>
      </c>
      <c r="G12881" s="38">
        <v>0.02</v>
      </c>
      <c r="H12881" s="34">
        <v>0.95923535158559248</v>
      </c>
      <c r="I12881" s="35">
        <v>3296.1153366597059</v>
      </c>
      <c r="J12881" s="35">
        <v>-0.86372923835122195</v>
      </c>
      <c r="K12881" s="35">
        <v>169.21583588428359</v>
      </c>
      <c r="L12881" s="35">
        <v>0.10529664645594106</v>
      </c>
      <c r="M12881" s="35">
        <v>0</v>
      </c>
      <c r="N12881" s="35">
        <v>0</v>
      </c>
      <c r="O12881" s="35">
        <v>0</v>
      </c>
      <c r="P12881" s="36">
        <v>11</v>
      </c>
      <c r="Q12881" s="37">
        <v>86</v>
      </c>
      <c r="R12881" s="36">
        <v>1</v>
      </c>
      <c r="S12881" s="39">
        <f t="shared" si="449"/>
        <v>86</v>
      </c>
      <c r="T12881" s="34" t="s">
        <v>30</v>
      </c>
      <c r="U12881" s="12">
        <f>((alpha*(speed^beta))+(ceta*(speed^delta)))</f>
        <v>340.80785837770395</v>
      </c>
      <c r="V12881" s="8">
        <f t="shared" si="450"/>
        <v>86</v>
      </c>
    </row>
    <row r="12882" spans="1:22">
      <c r="A12882" s="34" t="s">
        <v>20</v>
      </c>
      <c r="B12882" s="34" t="s">
        <v>79</v>
      </c>
      <c r="C12882" s="5" t="s">
        <v>214</v>
      </c>
      <c r="D12882" s="35" t="s">
        <v>85</v>
      </c>
      <c r="E12882" s="36" t="s">
        <v>15</v>
      </c>
      <c r="F12882" s="37">
        <v>100</v>
      </c>
      <c r="G12882" s="38">
        <v>0.02</v>
      </c>
      <c r="H12882" s="34">
        <v>0.91907983047818764</v>
      </c>
      <c r="I12882" s="35">
        <v>14.790266747833172</v>
      </c>
      <c r="J12882" s="35">
        <v>-0.45298485595873117</v>
      </c>
      <c r="K12882" s="35">
        <v>447.17624500280328</v>
      </c>
      <c r="L12882" s="35">
        <v>-2.4439658423705035</v>
      </c>
      <c r="M12882" s="35">
        <v>0</v>
      </c>
      <c r="N12882" s="35">
        <v>0</v>
      </c>
      <c r="O12882" s="35">
        <v>0</v>
      </c>
      <c r="P12882" s="36">
        <v>11</v>
      </c>
      <c r="Q12882" s="37">
        <v>86</v>
      </c>
      <c r="R12882" s="36">
        <v>1</v>
      </c>
      <c r="S12882" s="39">
        <f t="shared" si="449"/>
        <v>86</v>
      </c>
      <c r="T12882" s="34" t="s">
        <v>30</v>
      </c>
      <c r="U12882" s="12">
        <f>((alpha*(speed^beta))+(ceta*(speed^delta)))</f>
        <v>1.9747937037746675</v>
      </c>
      <c r="V12882" s="8">
        <f t="shared" si="450"/>
        <v>86</v>
      </c>
    </row>
    <row r="12883" spans="1:22">
      <c r="A12883" s="34" t="s">
        <v>20</v>
      </c>
      <c r="B12883" s="34" t="s">
        <v>79</v>
      </c>
      <c r="C12883" s="5" t="s">
        <v>214</v>
      </c>
      <c r="D12883" s="35" t="s">
        <v>85</v>
      </c>
      <c r="E12883" s="36" t="s">
        <v>16</v>
      </c>
      <c r="F12883" s="37">
        <v>100</v>
      </c>
      <c r="G12883" s="38">
        <v>0.02</v>
      </c>
      <c r="H12883" s="34">
        <v>0.95936668872345898</v>
      </c>
      <c r="I12883" s="35">
        <v>16.74124321207854</v>
      </c>
      <c r="J12883" s="35">
        <v>-8.8299261393623124E-2</v>
      </c>
      <c r="K12883" s="35">
        <v>91.223614029220585</v>
      </c>
      <c r="L12883" s="35">
        <v>-0.96922040138851118</v>
      </c>
      <c r="M12883" s="35">
        <v>0</v>
      </c>
      <c r="N12883" s="35">
        <v>0</v>
      </c>
      <c r="O12883" s="35">
        <v>0</v>
      </c>
      <c r="P12883" s="36">
        <v>11</v>
      </c>
      <c r="Q12883" s="37">
        <v>86</v>
      </c>
      <c r="R12883" s="36">
        <v>1</v>
      </c>
      <c r="S12883" s="39">
        <f t="shared" si="449"/>
        <v>86</v>
      </c>
      <c r="T12883" s="34" t="s">
        <v>30</v>
      </c>
      <c r="U12883" s="12">
        <f>((alpha*(speed^beta))+(ceta*(speed^delta)))</f>
        <v>12.513866205656255</v>
      </c>
      <c r="V12883" s="8">
        <f t="shared" si="450"/>
        <v>86</v>
      </c>
    </row>
    <row r="12884" spans="1:22">
      <c r="A12884" s="34" t="s">
        <v>20</v>
      </c>
      <c r="B12884" s="34" t="s">
        <v>79</v>
      </c>
      <c r="C12884" s="5" t="s">
        <v>214</v>
      </c>
      <c r="D12884" s="35" t="s">
        <v>85</v>
      </c>
      <c r="E12884" s="36" t="s">
        <v>14</v>
      </c>
      <c r="F12884" s="37">
        <v>100</v>
      </c>
      <c r="G12884" s="38">
        <v>0.02</v>
      </c>
      <c r="H12884" s="34">
        <v>0.99464054754117925</v>
      </c>
      <c r="I12884" s="35">
        <v>0.41377189903765071</v>
      </c>
      <c r="J12884" s="35">
        <v>5.0622098931128923</v>
      </c>
      <c r="K12884" s="35">
        <v>1.4079587279292318</v>
      </c>
      <c r="L12884" s="35">
        <v>0.97708179589120281</v>
      </c>
      <c r="M12884" s="35">
        <v>2.6441837989454979E-2</v>
      </c>
      <c r="N12884" s="35">
        <v>0</v>
      </c>
      <c r="O12884" s="35">
        <v>0</v>
      </c>
      <c r="P12884" s="36">
        <v>11</v>
      </c>
      <c r="Q12884" s="37">
        <v>86</v>
      </c>
      <c r="R12884" s="36">
        <v>10</v>
      </c>
      <c r="S12884" s="39">
        <f t="shared" si="449"/>
        <v>86</v>
      </c>
      <c r="T12884" s="34" t="s">
        <v>44</v>
      </c>
      <c r="U12884" s="12">
        <f>(alpha+(beta/(1+EXP((((-1)*ceta)+(delta*LN(speed)))+(epsilon*speed)))))</f>
        <v>0.44104376179320537</v>
      </c>
      <c r="V12884" s="8">
        <f t="shared" si="450"/>
        <v>86</v>
      </c>
    </row>
    <row r="12885" spans="1:22">
      <c r="A12885" s="34" t="s">
        <v>20</v>
      </c>
      <c r="B12885" s="34" t="s">
        <v>79</v>
      </c>
      <c r="C12885" s="5" t="s">
        <v>214</v>
      </c>
      <c r="D12885" s="35" t="s">
        <v>85</v>
      </c>
      <c r="E12885" s="36" t="s">
        <v>18</v>
      </c>
      <c r="F12885" s="37">
        <v>100</v>
      </c>
      <c r="G12885" s="38">
        <v>0.02</v>
      </c>
      <c r="H12885" s="34">
        <v>0.91453803465043804</v>
      </c>
      <c r="I12885" s="35">
        <v>0.46767797192456034</v>
      </c>
      <c r="J12885" s="35">
        <v>-7.3977341102001229E-2</v>
      </c>
      <c r="K12885" s="35">
        <v>6.6901772606187251</v>
      </c>
      <c r="L12885" s="35">
        <v>-1.126535843136097</v>
      </c>
      <c r="M12885" s="35">
        <v>0</v>
      </c>
      <c r="N12885" s="35">
        <v>0</v>
      </c>
      <c r="O12885" s="35">
        <v>0</v>
      </c>
      <c r="P12885" s="36">
        <v>11</v>
      </c>
      <c r="Q12885" s="37">
        <v>86</v>
      </c>
      <c r="R12885" s="36">
        <v>1</v>
      </c>
      <c r="S12885" s="39">
        <f t="shared" si="449"/>
        <v>86</v>
      </c>
      <c r="T12885" s="34" t="s">
        <v>30</v>
      </c>
      <c r="U12885" s="12">
        <f>((alpha*(speed^beta))+(ceta*(speed^delta)))</f>
        <v>0.38066067715785568</v>
      </c>
      <c r="V12885" s="8">
        <f t="shared" si="450"/>
        <v>86</v>
      </c>
    </row>
    <row r="12886" spans="1:22">
      <c r="A12886" s="34" t="s">
        <v>20</v>
      </c>
      <c r="B12886" s="34" t="s">
        <v>79</v>
      </c>
      <c r="C12886" s="5" t="s">
        <v>214</v>
      </c>
      <c r="D12886" s="35" t="s">
        <v>85</v>
      </c>
      <c r="E12886" s="36" t="s">
        <v>17</v>
      </c>
      <c r="F12886" s="37">
        <v>100</v>
      </c>
      <c r="G12886" s="38">
        <v>0.02</v>
      </c>
      <c r="H12886" s="34">
        <v>0.95236072552838713</v>
      </c>
      <c r="I12886" s="35">
        <v>3038.3023241047258</v>
      </c>
      <c r="J12886" s="35">
        <v>-0.88514446749042253</v>
      </c>
      <c r="K12886" s="35">
        <v>335.83256855422343</v>
      </c>
      <c r="L12886" s="35">
        <v>-3.8111590719664512E-3</v>
      </c>
      <c r="M12886" s="35">
        <v>0</v>
      </c>
      <c r="N12886" s="35">
        <v>0</v>
      </c>
      <c r="O12886" s="35">
        <v>0</v>
      </c>
      <c r="P12886" s="36">
        <v>11</v>
      </c>
      <c r="Q12886" s="37">
        <v>86</v>
      </c>
      <c r="R12886" s="36">
        <v>1</v>
      </c>
      <c r="S12886" s="39">
        <f t="shared" si="449"/>
        <v>86</v>
      </c>
      <c r="T12886" s="34" t="s">
        <v>30</v>
      </c>
      <c r="U12886" s="12">
        <f>((alpha*(speed^beta))+(ceta*(speed^delta)))</f>
        <v>389.10733970711669</v>
      </c>
      <c r="V12886" s="8">
        <f t="shared" si="450"/>
        <v>86</v>
      </c>
    </row>
    <row r="12887" spans="1:22">
      <c r="A12887" s="34" t="s">
        <v>20</v>
      </c>
      <c r="B12887" s="34" t="s">
        <v>79</v>
      </c>
      <c r="C12887" s="5" t="s">
        <v>214</v>
      </c>
      <c r="D12887" s="35" t="s">
        <v>85</v>
      </c>
      <c r="E12887" s="36" t="s">
        <v>15</v>
      </c>
      <c r="F12887" s="37">
        <v>0</v>
      </c>
      <c r="G12887" s="38">
        <v>0.04</v>
      </c>
      <c r="H12887" s="34">
        <v>0.95700769270637087</v>
      </c>
      <c r="I12887" s="35">
        <v>5.3614495948580307</v>
      </c>
      <c r="J12887" s="35">
        <v>-0.23306986527437831</v>
      </c>
      <c r="K12887" s="35">
        <v>525.10593596428214</v>
      </c>
      <c r="L12887" s="35">
        <v>-2.2159626326166579</v>
      </c>
      <c r="M12887" s="35">
        <v>0</v>
      </c>
      <c r="N12887" s="35">
        <v>0</v>
      </c>
      <c r="O12887" s="35">
        <v>0</v>
      </c>
      <c r="P12887" s="36">
        <v>11</v>
      </c>
      <c r="Q12887" s="37">
        <v>86</v>
      </c>
      <c r="R12887" s="36">
        <v>1</v>
      </c>
      <c r="S12887" s="39">
        <f t="shared" si="449"/>
        <v>86</v>
      </c>
      <c r="T12887" s="34" t="s">
        <v>30</v>
      </c>
      <c r="U12887" s="12">
        <f>((alpha*(speed^beta))+(ceta*(speed^delta)))</f>
        <v>1.9256240132570668</v>
      </c>
      <c r="V12887" s="8">
        <f t="shared" si="450"/>
        <v>86</v>
      </c>
    </row>
    <row r="12888" spans="1:22">
      <c r="A12888" s="34" t="s">
        <v>20</v>
      </c>
      <c r="B12888" s="34" t="s">
        <v>79</v>
      </c>
      <c r="C12888" s="5" t="s">
        <v>214</v>
      </c>
      <c r="D12888" s="35" t="s">
        <v>85</v>
      </c>
      <c r="E12888" s="36" t="s">
        <v>16</v>
      </c>
      <c r="F12888" s="37">
        <v>0</v>
      </c>
      <c r="G12888" s="38">
        <v>0.04</v>
      </c>
      <c r="H12888" s="34">
        <v>0.98769035836780072</v>
      </c>
      <c r="I12888" s="35">
        <v>118.3068607663769</v>
      </c>
      <c r="J12888" s="35">
        <v>-0.92430645895292673</v>
      </c>
      <c r="K12888" s="35">
        <v>7.3498144310697491</v>
      </c>
      <c r="L12888" s="35">
        <v>9.4786013637534902E-2</v>
      </c>
      <c r="M12888" s="35">
        <v>0</v>
      </c>
      <c r="N12888" s="35">
        <v>0</v>
      </c>
      <c r="O12888" s="35">
        <v>0</v>
      </c>
      <c r="P12888" s="36">
        <v>11</v>
      </c>
      <c r="Q12888" s="37">
        <v>86</v>
      </c>
      <c r="R12888" s="36">
        <v>1</v>
      </c>
      <c r="S12888" s="39">
        <f t="shared" si="449"/>
        <v>86</v>
      </c>
      <c r="T12888" s="34" t="s">
        <v>30</v>
      </c>
      <c r="U12888" s="12">
        <f>((alpha*(speed^beta))+(ceta*(speed^delta)))</f>
        <v>13.138142652602433</v>
      </c>
      <c r="V12888" s="8">
        <f t="shared" si="450"/>
        <v>86</v>
      </c>
    </row>
    <row r="12889" spans="1:22">
      <c r="A12889" s="34" t="s">
        <v>20</v>
      </c>
      <c r="B12889" s="34" t="s">
        <v>79</v>
      </c>
      <c r="C12889" s="5" t="s">
        <v>214</v>
      </c>
      <c r="D12889" s="35" t="s">
        <v>85</v>
      </c>
      <c r="E12889" s="36" t="s">
        <v>14</v>
      </c>
      <c r="F12889" s="37">
        <v>0</v>
      </c>
      <c r="G12889" s="38">
        <v>0.04</v>
      </c>
      <c r="H12889" s="34">
        <v>0.99467627189207874</v>
      </c>
      <c r="I12889" s="35">
        <v>16.163884514726121</v>
      </c>
      <c r="J12889" s="35">
        <v>1.0090796245774849</v>
      </c>
      <c r="K12889" s="35">
        <v>-0.9837339618317974</v>
      </c>
      <c r="L12889" s="35">
        <v>0</v>
      </c>
      <c r="M12889" s="35">
        <v>0</v>
      </c>
      <c r="N12889" s="35">
        <v>0</v>
      </c>
      <c r="O12889" s="35">
        <v>0</v>
      </c>
      <c r="P12889" s="36">
        <v>11</v>
      </c>
      <c r="Q12889" s="37">
        <v>86</v>
      </c>
      <c r="R12889" s="36">
        <v>0</v>
      </c>
      <c r="S12889" s="39">
        <f t="shared" si="449"/>
        <v>86</v>
      </c>
      <c r="T12889" s="34" t="s">
        <v>29</v>
      </c>
      <c r="U12889" s="12">
        <f>((alpha*(beta^speed))*(speed^ceta))</f>
        <v>0.43964434471707164</v>
      </c>
      <c r="V12889" s="8">
        <f t="shared" si="450"/>
        <v>86</v>
      </c>
    </row>
    <row r="12890" spans="1:22">
      <c r="A12890" s="34" t="s">
        <v>20</v>
      </c>
      <c r="B12890" s="34" t="s">
        <v>79</v>
      </c>
      <c r="C12890" s="5" t="s">
        <v>214</v>
      </c>
      <c r="D12890" s="35" t="s">
        <v>85</v>
      </c>
      <c r="E12890" s="36" t="s">
        <v>18</v>
      </c>
      <c r="F12890" s="37">
        <v>0</v>
      </c>
      <c r="G12890" s="38">
        <v>0.04</v>
      </c>
      <c r="H12890" s="34">
        <v>0.95659040563470921</v>
      </c>
      <c r="I12890" s="35">
        <v>0.37864218938866634</v>
      </c>
      <c r="J12890" s="35">
        <v>-1.7639241765664941</v>
      </c>
      <c r="K12890" s="35">
        <v>0.20593261100170682</v>
      </c>
      <c r="L12890" s="35">
        <v>0.82237838418555076</v>
      </c>
      <c r="M12890" s="35">
        <v>0</v>
      </c>
      <c r="N12890" s="35">
        <v>0</v>
      </c>
      <c r="O12890" s="35">
        <v>0</v>
      </c>
      <c r="P12890" s="36">
        <v>11</v>
      </c>
      <c r="Q12890" s="37">
        <v>86</v>
      </c>
      <c r="R12890" s="36">
        <v>8</v>
      </c>
      <c r="S12890" s="39">
        <f t="shared" si="449"/>
        <v>86</v>
      </c>
      <c r="T12890" s="34" t="s">
        <v>40</v>
      </c>
      <c r="U12890" s="12">
        <f>(alpha-(beta*EXP(((-1)*ceta)*(speed^delta))))</f>
        <v>0.3792175019032295</v>
      </c>
      <c r="V12890" s="8">
        <f t="shared" si="450"/>
        <v>86</v>
      </c>
    </row>
    <row r="12891" spans="1:22">
      <c r="A12891" s="34" t="s">
        <v>20</v>
      </c>
      <c r="B12891" s="34" t="s">
        <v>79</v>
      </c>
      <c r="C12891" s="5" t="s">
        <v>214</v>
      </c>
      <c r="D12891" s="35" t="s">
        <v>85</v>
      </c>
      <c r="E12891" s="36" t="s">
        <v>17</v>
      </c>
      <c r="F12891" s="37">
        <v>0</v>
      </c>
      <c r="G12891" s="38">
        <v>0.04</v>
      </c>
      <c r="H12891" s="34">
        <v>0.97659200140909797</v>
      </c>
      <c r="I12891" s="35">
        <v>2147.3948821981508</v>
      </c>
      <c r="J12891" s="35">
        <v>1.0082128392571037</v>
      </c>
      <c r="K12891" s="35">
        <v>-0.52689323789180487</v>
      </c>
      <c r="L12891" s="35">
        <v>0</v>
      </c>
      <c r="M12891" s="35">
        <v>0</v>
      </c>
      <c r="N12891" s="35">
        <v>0</v>
      </c>
      <c r="O12891" s="35">
        <v>0</v>
      </c>
      <c r="P12891" s="36">
        <v>11</v>
      </c>
      <c r="Q12891" s="37">
        <v>86</v>
      </c>
      <c r="R12891" s="36">
        <v>0</v>
      </c>
      <c r="S12891" s="39">
        <f t="shared" si="449"/>
        <v>86</v>
      </c>
      <c r="T12891" s="34" t="s">
        <v>29</v>
      </c>
      <c r="U12891" s="12">
        <f>((alpha*(beta^speed))*(speed^ceta))</f>
        <v>415.07731827289706</v>
      </c>
      <c r="V12891" s="8">
        <f t="shared" si="450"/>
        <v>86</v>
      </c>
    </row>
    <row r="12892" spans="1:22">
      <c r="A12892" s="34" t="s">
        <v>20</v>
      </c>
      <c r="B12892" s="34" t="s">
        <v>79</v>
      </c>
      <c r="C12892" s="5" t="s">
        <v>214</v>
      </c>
      <c r="D12892" s="35" t="s">
        <v>85</v>
      </c>
      <c r="E12892" s="36" t="s">
        <v>15</v>
      </c>
      <c r="F12892" s="37">
        <v>50</v>
      </c>
      <c r="G12892" s="38">
        <v>0.04</v>
      </c>
      <c r="H12892" s="34">
        <v>0.93521454164764317</v>
      </c>
      <c r="I12892" s="35">
        <v>-5.2023918948403585E-5</v>
      </c>
      <c r="J12892" s="35">
        <v>7.7222058753025008E-3</v>
      </c>
      <c r="K12892" s="35">
        <v>-0.38951372321618588</v>
      </c>
      <c r="L12892" s="35">
        <v>9.5958226262173572</v>
      </c>
      <c r="M12892" s="35">
        <v>0</v>
      </c>
      <c r="N12892" s="35">
        <v>0</v>
      </c>
      <c r="O12892" s="35">
        <v>0</v>
      </c>
      <c r="P12892" s="36">
        <v>11</v>
      </c>
      <c r="Q12892" s="37">
        <v>76</v>
      </c>
      <c r="R12892" s="36">
        <v>14</v>
      </c>
      <c r="S12892" s="39">
        <f t="shared" si="449"/>
        <v>76</v>
      </c>
      <c r="T12892" s="34" t="s">
        <v>51</v>
      </c>
      <c r="U12892" s="12">
        <f>(((alpha*(speed^3))+(beta*(speed^2))+(ceta*speed))+delta)</f>
        <v>1.7589889532400651</v>
      </c>
      <c r="V12892" s="8">
        <f t="shared" si="450"/>
        <v>76</v>
      </c>
    </row>
    <row r="12893" spans="1:22">
      <c r="A12893" s="34" t="s">
        <v>20</v>
      </c>
      <c r="B12893" s="34" t="s">
        <v>79</v>
      </c>
      <c r="C12893" s="5" t="s">
        <v>214</v>
      </c>
      <c r="D12893" s="35" t="s">
        <v>85</v>
      </c>
      <c r="E12893" s="36" t="s">
        <v>16</v>
      </c>
      <c r="F12893" s="37">
        <v>50</v>
      </c>
      <c r="G12893" s="38">
        <v>0.04</v>
      </c>
      <c r="H12893" s="34">
        <v>0.98328584411064091</v>
      </c>
      <c r="I12893" s="35">
        <v>2.9538413799045968</v>
      </c>
      <c r="J12893" s="35">
        <v>4.6280627898774709</v>
      </c>
      <c r="K12893" s="35">
        <v>-5.5935688910645716E-2</v>
      </c>
      <c r="L12893" s="35">
        <v>0</v>
      </c>
      <c r="M12893" s="35">
        <v>0</v>
      </c>
      <c r="N12893" s="35">
        <v>0</v>
      </c>
      <c r="O12893" s="35">
        <v>0</v>
      </c>
      <c r="P12893" s="36">
        <v>11</v>
      </c>
      <c r="Q12893" s="37">
        <v>76</v>
      </c>
      <c r="R12893" s="36">
        <v>13</v>
      </c>
      <c r="S12893" s="39">
        <f t="shared" si="449"/>
        <v>76</v>
      </c>
      <c r="T12893" s="34" t="s">
        <v>50</v>
      </c>
      <c r="U12893" s="12">
        <f>EXP((alpha+(beta/speed))+(ceta*LN(speed)))</f>
        <v>15.998490756183077</v>
      </c>
      <c r="V12893" s="8">
        <f t="shared" si="450"/>
        <v>76</v>
      </c>
    </row>
    <row r="12894" spans="1:22">
      <c r="A12894" s="34" t="s">
        <v>20</v>
      </c>
      <c r="B12894" s="34" t="s">
        <v>79</v>
      </c>
      <c r="C12894" s="5" t="s">
        <v>214</v>
      </c>
      <c r="D12894" s="35" t="s">
        <v>85</v>
      </c>
      <c r="E12894" s="36" t="s">
        <v>14</v>
      </c>
      <c r="F12894" s="37">
        <v>50</v>
      </c>
      <c r="G12894" s="38">
        <v>0.04</v>
      </c>
      <c r="H12894" s="34">
        <v>0.99159088538148477</v>
      </c>
      <c r="I12894" s="35">
        <v>0.11034184143780788</v>
      </c>
      <c r="J12894" s="35">
        <v>4.8619972743007472E-2</v>
      </c>
      <c r="K12894" s="35">
        <v>-3.3968203146124057E-4</v>
      </c>
      <c r="L12894" s="35">
        <v>0</v>
      </c>
      <c r="M12894" s="35">
        <v>0</v>
      </c>
      <c r="N12894" s="35">
        <v>0</v>
      </c>
      <c r="O12894" s="35">
        <v>0</v>
      </c>
      <c r="P12894" s="36">
        <v>11</v>
      </c>
      <c r="Q12894" s="37">
        <v>76</v>
      </c>
      <c r="R12894" s="36">
        <v>5</v>
      </c>
      <c r="S12894" s="39">
        <f t="shared" si="449"/>
        <v>76</v>
      </c>
      <c r="T12894" s="34" t="s">
        <v>36</v>
      </c>
      <c r="U12894" s="12">
        <f>(1/(((ceta*(speed^2))+(beta*speed))+alpha))</f>
        <v>0.54245927582945541</v>
      </c>
      <c r="V12894" s="8">
        <f t="shared" si="450"/>
        <v>76</v>
      </c>
    </row>
    <row r="12895" spans="1:22">
      <c r="A12895" s="34" t="s">
        <v>20</v>
      </c>
      <c r="B12895" s="34" t="s">
        <v>79</v>
      </c>
      <c r="C12895" s="5" t="s">
        <v>214</v>
      </c>
      <c r="D12895" s="35" t="s">
        <v>85</v>
      </c>
      <c r="E12895" s="36" t="s">
        <v>18</v>
      </c>
      <c r="F12895" s="37">
        <v>50</v>
      </c>
      <c r="G12895" s="38">
        <v>0.04</v>
      </c>
      <c r="H12895" s="34">
        <v>0.92023024075670368</v>
      </c>
      <c r="I12895" s="35">
        <v>-25.519050790727071</v>
      </c>
      <c r="J12895" s="35">
        <v>2.4164108967486886</v>
      </c>
      <c r="K12895" s="35">
        <v>6.7782376665996429</v>
      </c>
      <c r="L12895" s="35">
        <v>0</v>
      </c>
      <c r="M12895" s="35">
        <v>0</v>
      </c>
      <c r="N12895" s="35">
        <v>0</v>
      </c>
      <c r="O12895" s="35">
        <v>0</v>
      </c>
      <c r="P12895" s="36">
        <v>11</v>
      </c>
      <c r="Q12895" s="37">
        <v>76</v>
      </c>
      <c r="R12895" s="36">
        <v>2</v>
      </c>
      <c r="S12895" s="39">
        <f t="shared" si="449"/>
        <v>76</v>
      </c>
      <c r="T12895" s="34" t="s">
        <v>31</v>
      </c>
      <c r="U12895" s="12">
        <f>((alpha+(beta*speed))^((-1)/ceta))</f>
        <v>0.47378141741529856</v>
      </c>
      <c r="V12895" s="8">
        <f t="shared" si="450"/>
        <v>76</v>
      </c>
    </row>
    <row r="12896" spans="1:22">
      <c r="A12896" s="34" t="s">
        <v>20</v>
      </c>
      <c r="B12896" s="34" t="s">
        <v>79</v>
      </c>
      <c r="C12896" s="5" t="s">
        <v>214</v>
      </c>
      <c r="D12896" s="35" t="s">
        <v>85</v>
      </c>
      <c r="E12896" s="36" t="s">
        <v>17</v>
      </c>
      <c r="F12896" s="37">
        <v>50</v>
      </c>
      <c r="G12896" s="38">
        <v>0.04</v>
      </c>
      <c r="H12896" s="34">
        <v>0.97785316145117629</v>
      </c>
      <c r="I12896" s="35">
        <v>139.16152649693561</v>
      </c>
      <c r="J12896" s="35">
        <v>0.21442487166674401</v>
      </c>
      <c r="K12896" s="35">
        <v>2735.9879879067635</v>
      </c>
      <c r="L12896" s="35">
        <v>-0.68044493050934007</v>
      </c>
      <c r="M12896" s="35">
        <v>0</v>
      </c>
      <c r="N12896" s="35">
        <v>0</v>
      </c>
      <c r="O12896" s="35">
        <v>0</v>
      </c>
      <c r="P12896" s="36">
        <v>11</v>
      </c>
      <c r="Q12896" s="37">
        <v>76</v>
      </c>
      <c r="R12896" s="36">
        <v>1</v>
      </c>
      <c r="S12896" s="39">
        <f t="shared" si="449"/>
        <v>76</v>
      </c>
      <c r="T12896" s="34" t="s">
        <v>30</v>
      </c>
      <c r="U12896" s="12">
        <f>((alpha*(speed^beta))+(ceta*(speed^delta)))</f>
        <v>495.87480304070084</v>
      </c>
      <c r="V12896" s="8">
        <f t="shared" si="450"/>
        <v>76</v>
      </c>
    </row>
    <row r="12897" spans="1:22">
      <c r="A12897" s="34" t="s">
        <v>20</v>
      </c>
      <c r="B12897" s="34" t="s">
        <v>79</v>
      </c>
      <c r="C12897" s="5" t="s">
        <v>214</v>
      </c>
      <c r="D12897" s="35" t="s">
        <v>85</v>
      </c>
      <c r="E12897" s="36" t="s">
        <v>15</v>
      </c>
      <c r="F12897" s="37">
        <v>100</v>
      </c>
      <c r="G12897" s="38">
        <v>0.04</v>
      </c>
      <c r="H12897" s="34">
        <v>0.64122851393954938</v>
      </c>
      <c r="I12897" s="35">
        <v>3.0800031947213387</v>
      </c>
      <c r="J12897" s="35">
        <v>55.934151069087292</v>
      </c>
      <c r="K12897" s="35">
        <v>0.71079769902903522</v>
      </c>
      <c r="L12897" s="35">
        <v>1.2552226992575524</v>
      </c>
      <c r="M12897" s="35">
        <v>-1.694631100925284E-3</v>
      </c>
      <c r="N12897" s="35">
        <v>0</v>
      </c>
      <c r="O12897" s="35">
        <v>0</v>
      </c>
      <c r="P12897" s="36">
        <v>11</v>
      </c>
      <c r="Q12897" s="37">
        <v>61</v>
      </c>
      <c r="R12897" s="36">
        <v>10</v>
      </c>
      <c r="S12897" s="39">
        <f t="shared" si="449"/>
        <v>61</v>
      </c>
      <c r="T12897" s="34" t="s">
        <v>44</v>
      </c>
      <c r="U12897" s="12">
        <f>(alpha+(beta/(1+EXP((((-1)*ceta)+(delta*LN(speed)))+(epsilon*speed)))))</f>
        <v>3.7956320905563885</v>
      </c>
      <c r="V12897" s="8">
        <f t="shared" si="450"/>
        <v>61</v>
      </c>
    </row>
    <row r="12898" spans="1:22">
      <c r="A12898" s="34" t="s">
        <v>20</v>
      </c>
      <c r="B12898" s="34" t="s">
        <v>79</v>
      </c>
      <c r="C12898" s="5" t="s">
        <v>214</v>
      </c>
      <c r="D12898" s="35" t="s">
        <v>85</v>
      </c>
      <c r="E12898" s="36" t="s">
        <v>16</v>
      </c>
      <c r="F12898" s="37">
        <v>100</v>
      </c>
      <c r="G12898" s="38">
        <v>0.04</v>
      </c>
      <c r="H12898" s="34">
        <v>0.97895647452692314</v>
      </c>
      <c r="I12898" s="35">
        <v>-1.8681182603820558E-4</v>
      </c>
      <c r="J12898" s="35">
        <v>2.4283132551124156E-2</v>
      </c>
      <c r="K12898" s="35">
        <v>-1.1064848374372125</v>
      </c>
      <c r="L12898" s="35">
        <v>37.731365246543582</v>
      </c>
      <c r="M12898" s="35">
        <v>0</v>
      </c>
      <c r="N12898" s="35">
        <v>0</v>
      </c>
      <c r="O12898" s="35">
        <v>0</v>
      </c>
      <c r="P12898" s="36">
        <v>11</v>
      </c>
      <c r="Q12898" s="37">
        <v>61</v>
      </c>
      <c r="R12898" s="36">
        <v>14</v>
      </c>
      <c r="S12898" s="39">
        <f t="shared" si="449"/>
        <v>61</v>
      </c>
      <c r="T12898" s="34" t="s">
        <v>51</v>
      </c>
      <c r="U12898" s="12">
        <f>(((alpha*(speed^3))+(beta*(speed^2))+(ceta*speed))+delta)</f>
        <v>18.190591299628672</v>
      </c>
      <c r="V12898" s="8">
        <f t="shared" si="450"/>
        <v>61</v>
      </c>
    </row>
    <row r="12899" spans="1:22">
      <c r="A12899" s="34" t="s">
        <v>20</v>
      </c>
      <c r="B12899" s="34" t="s">
        <v>79</v>
      </c>
      <c r="C12899" s="5" t="s">
        <v>214</v>
      </c>
      <c r="D12899" s="35" t="s">
        <v>85</v>
      </c>
      <c r="E12899" s="36" t="s">
        <v>14</v>
      </c>
      <c r="F12899" s="37">
        <v>100</v>
      </c>
      <c r="G12899" s="38">
        <v>0.04</v>
      </c>
      <c r="H12899" s="34">
        <v>0.97078647810206531</v>
      </c>
      <c r="I12899" s="35">
        <v>-0.4157622422816562</v>
      </c>
      <c r="J12899" s="35">
        <v>6.4903798221143907E-2</v>
      </c>
      <c r="K12899" s="35">
        <v>2.3423444720604434</v>
      </c>
      <c r="L12899" s="35">
        <v>0</v>
      </c>
      <c r="M12899" s="35">
        <v>0</v>
      </c>
      <c r="N12899" s="35">
        <v>0</v>
      </c>
      <c r="O12899" s="35">
        <v>0</v>
      </c>
      <c r="P12899" s="36">
        <v>11</v>
      </c>
      <c r="Q12899" s="37">
        <v>61</v>
      </c>
      <c r="R12899" s="36">
        <v>2</v>
      </c>
      <c r="S12899" s="39">
        <f t="shared" si="449"/>
        <v>61</v>
      </c>
      <c r="T12899" s="34" t="s">
        <v>31</v>
      </c>
      <c r="U12899" s="12">
        <f>((alpha+(beta*speed))^((-1)/ceta))</f>
        <v>0.58269549137254628</v>
      </c>
      <c r="V12899" s="8">
        <f t="shared" si="450"/>
        <v>61</v>
      </c>
    </row>
    <row r="12900" spans="1:22">
      <c r="A12900" s="34" t="s">
        <v>20</v>
      </c>
      <c r="B12900" s="34" t="s">
        <v>79</v>
      </c>
      <c r="C12900" s="5" t="s">
        <v>214</v>
      </c>
      <c r="D12900" s="35" t="s">
        <v>85</v>
      </c>
      <c r="E12900" s="36" t="s">
        <v>18</v>
      </c>
      <c r="F12900" s="37">
        <v>100</v>
      </c>
      <c r="G12900" s="38">
        <v>0.04</v>
      </c>
      <c r="H12900" s="34">
        <v>0.89634782506597144</v>
      </c>
      <c r="I12900" s="35">
        <v>-1.8387211439109228</v>
      </c>
      <c r="J12900" s="35">
        <v>0.26347804280452092</v>
      </c>
      <c r="K12900" s="35">
        <v>4.5377351009912212</v>
      </c>
      <c r="L12900" s="35">
        <v>0</v>
      </c>
      <c r="M12900" s="35">
        <v>0</v>
      </c>
      <c r="N12900" s="35">
        <v>0</v>
      </c>
      <c r="O12900" s="35">
        <v>0</v>
      </c>
      <c r="P12900" s="36">
        <v>11</v>
      </c>
      <c r="Q12900" s="37">
        <v>61</v>
      </c>
      <c r="R12900" s="36">
        <v>2</v>
      </c>
      <c r="S12900" s="39">
        <f t="shared" si="449"/>
        <v>61</v>
      </c>
      <c r="T12900" s="34" t="s">
        <v>31</v>
      </c>
      <c r="U12900" s="12">
        <f>((alpha+(beta*speed))^((-1)/ceta))</f>
        <v>0.55698076475487701</v>
      </c>
      <c r="V12900" s="8">
        <f t="shared" si="450"/>
        <v>61</v>
      </c>
    </row>
    <row r="12901" spans="1:22">
      <c r="A12901" s="34" t="s">
        <v>20</v>
      </c>
      <c r="B12901" s="34" t="s">
        <v>79</v>
      </c>
      <c r="C12901" s="5" t="s">
        <v>214</v>
      </c>
      <c r="D12901" s="35" t="s">
        <v>85</v>
      </c>
      <c r="E12901" s="36" t="s">
        <v>17</v>
      </c>
      <c r="F12901" s="37">
        <v>100</v>
      </c>
      <c r="G12901" s="38">
        <v>0.04</v>
      </c>
      <c r="H12901" s="34">
        <v>0.97366071717743152</v>
      </c>
      <c r="I12901" s="35">
        <v>6.9672284551939345</v>
      </c>
      <c r="J12901" s="35">
        <v>1.9525764408131412</v>
      </c>
      <c r="K12901" s="35">
        <v>-0.15911854328404815</v>
      </c>
      <c r="L12901" s="35">
        <v>0</v>
      </c>
      <c r="M12901" s="35">
        <v>0</v>
      </c>
      <c r="N12901" s="35">
        <v>0</v>
      </c>
      <c r="O12901" s="35">
        <v>0</v>
      </c>
      <c r="P12901" s="36">
        <v>11</v>
      </c>
      <c r="Q12901" s="37">
        <v>61</v>
      </c>
      <c r="R12901" s="36">
        <v>13</v>
      </c>
      <c r="S12901" s="39">
        <f t="shared" si="449"/>
        <v>61</v>
      </c>
      <c r="T12901" s="34" t="s">
        <v>50</v>
      </c>
      <c r="U12901" s="12">
        <f>EXP((alpha+(beta/speed))+(ceta*LN(speed)))</f>
        <v>569.70668698714144</v>
      </c>
      <c r="V12901" s="8">
        <f t="shared" si="450"/>
        <v>61</v>
      </c>
    </row>
    <row r="12902" spans="1:22">
      <c r="A12902" s="34" t="s">
        <v>20</v>
      </c>
      <c r="B12902" s="34" t="s">
        <v>79</v>
      </c>
      <c r="C12902" s="5" t="s">
        <v>214</v>
      </c>
      <c r="D12902" s="35" t="s">
        <v>85</v>
      </c>
      <c r="E12902" s="36" t="s">
        <v>15</v>
      </c>
      <c r="F12902" s="37">
        <v>0</v>
      </c>
      <c r="G12902" s="38">
        <v>0.06</v>
      </c>
      <c r="H12902" s="34">
        <v>0.93676024720905593</v>
      </c>
      <c r="I12902" s="35">
        <v>1.63157376559133</v>
      </c>
      <c r="J12902" s="35">
        <v>7.3483967882188539</v>
      </c>
      <c r="K12902" s="35">
        <v>-0.1937580881485913</v>
      </c>
      <c r="L12902" s="35">
        <v>0</v>
      </c>
      <c r="M12902" s="35">
        <v>0</v>
      </c>
      <c r="N12902" s="35">
        <v>0</v>
      </c>
      <c r="O12902" s="35">
        <v>0</v>
      </c>
      <c r="P12902" s="36">
        <v>11</v>
      </c>
      <c r="Q12902" s="37">
        <v>74</v>
      </c>
      <c r="R12902" s="36">
        <v>13</v>
      </c>
      <c r="S12902" s="39">
        <f t="shared" si="449"/>
        <v>74</v>
      </c>
      <c r="T12902" s="34" t="s">
        <v>50</v>
      </c>
      <c r="U12902" s="12">
        <f>EXP((alpha+(beta/speed))+(ceta*LN(speed)))</f>
        <v>2.4520612593050668</v>
      </c>
      <c r="V12902" s="8">
        <f t="shared" si="450"/>
        <v>74</v>
      </c>
    </row>
    <row r="12903" spans="1:22">
      <c r="A12903" s="34" t="s">
        <v>20</v>
      </c>
      <c r="B12903" s="34" t="s">
        <v>79</v>
      </c>
      <c r="C12903" s="5" t="s">
        <v>214</v>
      </c>
      <c r="D12903" s="35" t="s">
        <v>85</v>
      </c>
      <c r="E12903" s="36" t="s">
        <v>16</v>
      </c>
      <c r="F12903" s="37">
        <v>0</v>
      </c>
      <c r="G12903" s="38">
        <v>0.06</v>
      </c>
      <c r="H12903" s="34">
        <v>0.99174266334116068</v>
      </c>
      <c r="I12903" s="35">
        <v>149.61968285591445</v>
      </c>
      <c r="J12903" s="35">
        <v>-1.0785484640664822</v>
      </c>
      <c r="K12903" s="35">
        <v>13.928948717238738</v>
      </c>
      <c r="L12903" s="35">
        <v>2.2950367295042209E-2</v>
      </c>
      <c r="M12903" s="35">
        <v>0</v>
      </c>
      <c r="N12903" s="35">
        <v>0</v>
      </c>
      <c r="O12903" s="35">
        <v>0</v>
      </c>
      <c r="P12903" s="36">
        <v>11</v>
      </c>
      <c r="Q12903" s="37">
        <v>74</v>
      </c>
      <c r="R12903" s="36">
        <v>1</v>
      </c>
      <c r="S12903" s="39">
        <f t="shared" si="449"/>
        <v>74</v>
      </c>
      <c r="T12903" s="34" t="s">
        <v>30</v>
      </c>
      <c r="U12903" s="12">
        <f>((alpha*(speed^beta))+(ceta*(speed^delta)))</f>
        <v>16.816986718105426</v>
      </c>
      <c r="V12903" s="8">
        <f t="shared" si="450"/>
        <v>74</v>
      </c>
    </row>
    <row r="12904" spans="1:22">
      <c r="A12904" s="34" t="s">
        <v>20</v>
      </c>
      <c r="B12904" s="34" t="s">
        <v>79</v>
      </c>
      <c r="C12904" s="5" t="s">
        <v>214</v>
      </c>
      <c r="D12904" s="35" t="s">
        <v>85</v>
      </c>
      <c r="E12904" s="36" t="s">
        <v>14</v>
      </c>
      <c r="F12904" s="37">
        <v>0</v>
      </c>
      <c r="G12904" s="38">
        <v>0.06</v>
      </c>
      <c r="H12904" s="34">
        <v>0.99187863885004501</v>
      </c>
      <c r="I12904" s="35">
        <v>0.10044001851128082</v>
      </c>
      <c r="J12904" s="35">
        <v>4.8179748266481061E-2</v>
      </c>
      <c r="K12904" s="35">
        <v>-3.3496707503859744E-4</v>
      </c>
      <c r="L12904" s="35">
        <v>0</v>
      </c>
      <c r="M12904" s="35">
        <v>0</v>
      </c>
      <c r="N12904" s="35">
        <v>0</v>
      </c>
      <c r="O12904" s="35">
        <v>0</v>
      </c>
      <c r="P12904" s="36">
        <v>11</v>
      </c>
      <c r="Q12904" s="37">
        <v>74</v>
      </c>
      <c r="R12904" s="36">
        <v>5</v>
      </c>
      <c r="S12904" s="39">
        <f t="shared" si="449"/>
        <v>74</v>
      </c>
      <c r="T12904" s="34" t="s">
        <v>36</v>
      </c>
      <c r="U12904" s="12">
        <f>(1/(((ceta*(speed^2))+(beta*speed))+alpha))</f>
        <v>0.54601196788537487</v>
      </c>
      <c r="V12904" s="8">
        <f t="shared" si="450"/>
        <v>74</v>
      </c>
    </row>
    <row r="12905" spans="1:22">
      <c r="A12905" s="34" t="s">
        <v>20</v>
      </c>
      <c r="B12905" s="34" t="s">
        <v>79</v>
      </c>
      <c r="C12905" s="5" t="s">
        <v>214</v>
      </c>
      <c r="D12905" s="35" t="s">
        <v>85</v>
      </c>
      <c r="E12905" s="36" t="s">
        <v>18</v>
      </c>
      <c r="F12905" s="37">
        <v>0</v>
      </c>
      <c r="G12905" s="38">
        <v>0.06</v>
      </c>
      <c r="H12905" s="34">
        <v>0.93492151426910675</v>
      </c>
      <c r="I12905" s="35">
        <v>-1.4245292857093164</v>
      </c>
      <c r="J12905" s="35">
        <v>10.31122540938969</v>
      </c>
      <c r="K12905" s="35">
        <v>0.13766247738389106</v>
      </c>
      <c r="L12905" s="35">
        <v>0</v>
      </c>
      <c r="M12905" s="35">
        <v>0</v>
      </c>
      <c r="N12905" s="35">
        <v>0</v>
      </c>
      <c r="O12905" s="35">
        <v>0</v>
      </c>
      <c r="P12905" s="36">
        <v>11</v>
      </c>
      <c r="Q12905" s="37">
        <v>74</v>
      </c>
      <c r="R12905" s="36">
        <v>13</v>
      </c>
      <c r="S12905" s="39">
        <f t="shared" si="449"/>
        <v>74</v>
      </c>
      <c r="T12905" s="34" t="s">
        <v>50</v>
      </c>
      <c r="U12905" s="12">
        <f>EXP((alpha+(beta/speed))+(ceta*LN(speed)))</f>
        <v>0.50023357569727844</v>
      </c>
      <c r="V12905" s="8">
        <f t="shared" si="450"/>
        <v>74</v>
      </c>
    </row>
    <row r="12906" spans="1:22">
      <c r="A12906" s="34" t="s">
        <v>20</v>
      </c>
      <c r="B12906" s="34" t="s">
        <v>79</v>
      </c>
      <c r="C12906" s="5" t="s">
        <v>214</v>
      </c>
      <c r="D12906" s="35" t="s">
        <v>85</v>
      </c>
      <c r="E12906" s="36" t="s">
        <v>17</v>
      </c>
      <c r="F12906" s="37">
        <v>0</v>
      </c>
      <c r="G12906" s="38">
        <v>0.06</v>
      </c>
      <c r="H12906" s="34">
        <v>0.9885556889227346</v>
      </c>
      <c r="I12906" s="35">
        <v>3552.509395140572</v>
      </c>
      <c r="J12906" s="35">
        <v>-0.86257521897224998</v>
      </c>
      <c r="K12906" s="35">
        <v>234.68414900655563</v>
      </c>
      <c r="L12906" s="35">
        <v>0.13887147949289511</v>
      </c>
      <c r="M12906" s="35">
        <v>0</v>
      </c>
      <c r="N12906" s="35">
        <v>0</v>
      </c>
      <c r="O12906" s="35">
        <v>0</v>
      </c>
      <c r="P12906" s="36">
        <v>11</v>
      </c>
      <c r="Q12906" s="37">
        <v>74</v>
      </c>
      <c r="R12906" s="36">
        <v>1</v>
      </c>
      <c r="S12906" s="39">
        <f t="shared" si="449"/>
        <v>74</v>
      </c>
      <c r="T12906" s="34" t="s">
        <v>30</v>
      </c>
      <c r="U12906" s="12">
        <f>((alpha*(speed^beta))+(ceta*(speed^delta)))</f>
        <v>513.37765233557411</v>
      </c>
      <c r="V12906" s="8">
        <f t="shared" si="450"/>
        <v>74</v>
      </c>
    </row>
    <row r="12907" spans="1:22">
      <c r="A12907" s="34" t="s">
        <v>20</v>
      </c>
      <c r="B12907" s="34" t="s">
        <v>79</v>
      </c>
      <c r="C12907" s="5" t="s">
        <v>214</v>
      </c>
      <c r="D12907" s="35" t="s">
        <v>85</v>
      </c>
      <c r="E12907" s="36" t="s">
        <v>15</v>
      </c>
      <c r="F12907" s="37">
        <v>50</v>
      </c>
      <c r="G12907" s="38">
        <v>0.06</v>
      </c>
      <c r="H12907" s="34">
        <v>0.96653128696901225</v>
      </c>
      <c r="I12907" s="35">
        <v>41.828626497639512</v>
      </c>
      <c r="J12907" s="35">
        <v>0.99810386706212206</v>
      </c>
      <c r="K12907" s="35">
        <v>-0.65240653596296105</v>
      </c>
      <c r="L12907" s="35">
        <v>0</v>
      </c>
      <c r="M12907" s="35">
        <v>0</v>
      </c>
      <c r="N12907" s="35">
        <v>0</v>
      </c>
      <c r="O12907" s="35">
        <v>0</v>
      </c>
      <c r="P12907" s="36">
        <v>11</v>
      </c>
      <c r="Q12907" s="37">
        <v>59</v>
      </c>
      <c r="R12907" s="36">
        <v>0</v>
      </c>
      <c r="S12907" s="39">
        <f t="shared" si="449"/>
        <v>59</v>
      </c>
      <c r="T12907" s="34" t="s">
        <v>29</v>
      </c>
      <c r="U12907" s="12">
        <f>((alpha*(beta^speed))*(speed^ceta))</f>
        <v>2.6153314290442427</v>
      </c>
      <c r="V12907" s="8">
        <f t="shared" si="450"/>
        <v>59</v>
      </c>
    </row>
    <row r="12908" spans="1:22">
      <c r="A12908" s="34" t="s">
        <v>20</v>
      </c>
      <c r="B12908" s="34" t="s">
        <v>79</v>
      </c>
      <c r="C12908" s="5" t="s">
        <v>214</v>
      </c>
      <c r="D12908" s="35" t="s">
        <v>85</v>
      </c>
      <c r="E12908" s="36" t="s">
        <v>16</v>
      </c>
      <c r="F12908" s="37">
        <v>50</v>
      </c>
      <c r="G12908" s="38">
        <v>0.06</v>
      </c>
      <c r="H12908" s="34">
        <v>0.99352031875505231</v>
      </c>
      <c r="I12908" s="35">
        <v>3.3505468347206095</v>
      </c>
      <c r="J12908" s="35">
        <v>3.0860613648645936</v>
      </c>
      <c r="K12908" s="35">
        <v>-9.0165629463645341E-2</v>
      </c>
      <c r="L12908" s="35">
        <v>0</v>
      </c>
      <c r="M12908" s="35">
        <v>0</v>
      </c>
      <c r="N12908" s="35">
        <v>0</v>
      </c>
      <c r="O12908" s="35">
        <v>0</v>
      </c>
      <c r="P12908" s="36">
        <v>11</v>
      </c>
      <c r="Q12908" s="37">
        <v>59</v>
      </c>
      <c r="R12908" s="36">
        <v>13</v>
      </c>
      <c r="S12908" s="39">
        <f t="shared" si="449"/>
        <v>59</v>
      </c>
      <c r="T12908" s="34" t="s">
        <v>50</v>
      </c>
      <c r="U12908" s="12">
        <f>EXP((alpha+(beta/speed))+(ceta*LN(speed)))</f>
        <v>20.805122475704177</v>
      </c>
      <c r="V12908" s="8">
        <f t="shared" si="450"/>
        <v>59</v>
      </c>
    </row>
    <row r="12909" spans="1:22">
      <c r="A12909" s="34" t="s">
        <v>20</v>
      </c>
      <c r="B12909" s="34" t="s">
        <v>79</v>
      </c>
      <c r="C12909" s="5" t="s">
        <v>214</v>
      </c>
      <c r="D12909" s="35" t="s">
        <v>85</v>
      </c>
      <c r="E12909" s="36" t="s">
        <v>14</v>
      </c>
      <c r="F12909" s="37">
        <v>50</v>
      </c>
      <c r="G12909" s="38">
        <v>0.06</v>
      </c>
      <c r="H12909" s="34">
        <v>0.9864960252272541</v>
      </c>
      <c r="I12909" s="35">
        <v>15.899869990981568</v>
      </c>
      <c r="J12909" s="35">
        <v>1.0221725735053822</v>
      </c>
      <c r="K12909" s="35">
        <v>-1.0406690246054175</v>
      </c>
      <c r="L12909" s="35">
        <v>0</v>
      </c>
      <c r="M12909" s="35">
        <v>0</v>
      </c>
      <c r="N12909" s="35">
        <v>0</v>
      </c>
      <c r="O12909" s="35">
        <v>0</v>
      </c>
      <c r="P12909" s="36">
        <v>11</v>
      </c>
      <c r="Q12909" s="37">
        <v>59</v>
      </c>
      <c r="R12909" s="36">
        <v>0</v>
      </c>
      <c r="S12909" s="39">
        <f t="shared" si="449"/>
        <v>59</v>
      </c>
      <c r="T12909" s="34" t="s">
        <v>29</v>
      </c>
      <c r="U12909" s="12">
        <f>((alpha*(beta^speed))*(speed^ceta))</f>
        <v>0.83262980311946144</v>
      </c>
      <c r="V12909" s="8">
        <f t="shared" si="450"/>
        <v>59</v>
      </c>
    </row>
    <row r="12910" spans="1:22">
      <c r="A12910" s="34" t="s">
        <v>20</v>
      </c>
      <c r="B12910" s="34" t="s">
        <v>79</v>
      </c>
      <c r="C12910" s="5" t="s">
        <v>214</v>
      </c>
      <c r="D12910" s="35" t="s">
        <v>85</v>
      </c>
      <c r="E12910" s="36" t="s">
        <v>18</v>
      </c>
      <c r="F12910" s="37">
        <v>50</v>
      </c>
      <c r="G12910" s="38">
        <v>0.06</v>
      </c>
      <c r="H12910" s="34">
        <v>0.87263946768101452</v>
      </c>
      <c r="I12910" s="35">
        <v>7.8358404638256518</v>
      </c>
      <c r="J12910" s="35">
        <v>-1.0402377774987766</v>
      </c>
      <c r="K12910" s="35">
        <v>0.16536916817786282</v>
      </c>
      <c r="L12910" s="35">
        <v>0.31367751086366175</v>
      </c>
      <c r="M12910" s="35">
        <v>0</v>
      </c>
      <c r="N12910" s="35">
        <v>0</v>
      </c>
      <c r="O12910" s="35">
        <v>0</v>
      </c>
      <c r="P12910" s="36">
        <v>11</v>
      </c>
      <c r="Q12910" s="37">
        <v>59</v>
      </c>
      <c r="R12910" s="36">
        <v>1</v>
      </c>
      <c r="S12910" s="39">
        <f t="shared" si="449"/>
        <v>59</v>
      </c>
      <c r="T12910" s="34" t="s">
        <v>30</v>
      </c>
      <c r="U12910" s="12">
        <f>((alpha*(speed^beta))+(ceta*(speed^delta)))</f>
        <v>0.7069118822236925</v>
      </c>
      <c r="V12910" s="8">
        <f t="shared" si="450"/>
        <v>59</v>
      </c>
    </row>
    <row r="12911" spans="1:22">
      <c r="A12911" s="34" t="s">
        <v>20</v>
      </c>
      <c r="B12911" s="34" t="s">
        <v>79</v>
      </c>
      <c r="C12911" s="5" t="s">
        <v>214</v>
      </c>
      <c r="D12911" s="35" t="s">
        <v>85</v>
      </c>
      <c r="E12911" s="36" t="s">
        <v>17</v>
      </c>
      <c r="F12911" s="37">
        <v>50</v>
      </c>
      <c r="G12911" s="38">
        <v>0.06</v>
      </c>
      <c r="H12911" s="34">
        <v>0.98142390669175683</v>
      </c>
      <c r="I12911" s="35">
        <v>6.313112683806513</v>
      </c>
      <c r="J12911" s="35">
        <v>4.9078224262683703</v>
      </c>
      <c r="K12911" s="35">
        <v>2.6997733409943162E-2</v>
      </c>
      <c r="L12911" s="35">
        <v>0</v>
      </c>
      <c r="M12911" s="35">
        <v>0</v>
      </c>
      <c r="N12911" s="35">
        <v>0</v>
      </c>
      <c r="O12911" s="35">
        <v>0</v>
      </c>
      <c r="P12911" s="36">
        <v>11</v>
      </c>
      <c r="Q12911" s="37">
        <v>59</v>
      </c>
      <c r="R12911" s="36">
        <v>13</v>
      </c>
      <c r="S12911" s="39">
        <f t="shared" si="449"/>
        <v>59</v>
      </c>
      <c r="T12911" s="34" t="s">
        <v>50</v>
      </c>
      <c r="U12911" s="12">
        <f>EXP((alpha+(beta/speed))+(ceta*LN(speed)))</f>
        <v>669.39905940169569</v>
      </c>
      <c r="V12911" s="8">
        <f t="shared" si="450"/>
        <v>59</v>
      </c>
    </row>
    <row r="12912" spans="1:22">
      <c r="A12912" s="34" t="s">
        <v>20</v>
      </c>
      <c r="B12912" s="34" t="s">
        <v>79</v>
      </c>
      <c r="C12912" s="5" t="s">
        <v>214</v>
      </c>
      <c r="D12912" s="35" t="s">
        <v>85</v>
      </c>
      <c r="E12912" s="36" t="s">
        <v>15</v>
      </c>
      <c r="F12912" s="37">
        <v>100</v>
      </c>
      <c r="G12912" s="38">
        <v>0.06</v>
      </c>
      <c r="H12912" s="34">
        <v>0.64084087532484613</v>
      </c>
      <c r="I12912" s="35">
        <v>3.2545106872131373</v>
      </c>
      <c r="J12912" s="35">
        <v>7.6921591916080976</v>
      </c>
      <c r="K12912" s="35">
        <v>3.3807573439952057</v>
      </c>
      <c r="L12912" s="35">
        <v>-0.12391683345300059</v>
      </c>
      <c r="M12912" s="35">
        <v>0.11718998563728336</v>
      </c>
      <c r="N12912" s="35">
        <v>0</v>
      </c>
      <c r="O12912" s="35">
        <v>0</v>
      </c>
      <c r="P12912" s="36">
        <v>11</v>
      </c>
      <c r="Q12912" s="37">
        <v>45</v>
      </c>
      <c r="R12912" s="36">
        <v>10</v>
      </c>
      <c r="S12912" s="39">
        <f t="shared" si="449"/>
        <v>45</v>
      </c>
      <c r="T12912" s="34" t="s">
        <v>44</v>
      </c>
      <c r="U12912" s="12">
        <f>(alpha+(beta/(1+EXP((((-1)*ceta)+(delta*LN(speed)))+(epsilon*speed)))))</f>
        <v>4.7505736972571633</v>
      </c>
      <c r="V12912" s="8">
        <f t="shared" si="450"/>
        <v>45</v>
      </c>
    </row>
    <row r="12913" spans="1:22">
      <c r="A12913" s="34" t="s">
        <v>20</v>
      </c>
      <c r="B12913" s="34" t="s">
        <v>79</v>
      </c>
      <c r="C12913" s="5" t="s">
        <v>214</v>
      </c>
      <c r="D12913" s="35" t="s">
        <v>85</v>
      </c>
      <c r="E12913" s="36" t="s">
        <v>16</v>
      </c>
      <c r="F12913" s="37">
        <v>100</v>
      </c>
      <c r="G12913" s="38">
        <v>0.06</v>
      </c>
      <c r="H12913" s="34">
        <v>0.98379267622515032</v>
      </c>
      <c r="I12913" s="35">
        <v>-4.7339418362727064E-4</v>
      </c>
      <c r="J12913" s="35">
        <v>4.8602216873780593E-2</v>
      </c>
      <c r="K12913" s="35">
        <v>-1.7245206118600307</v>
      </c>
      <c r="L12913" s="35">
        <v>48.237919198679208</v>
      </c>
      <c r="M12913" s="35">
        <v>0</v>
      </c>
      <c r="N12913" s="35">
        <v>0</v>
      </c>
      <c r="O12913" s="35">
        <v>0</v>
      </c>
      <c r="P12913" s="36">
        <v>11</v>
      </c>
      <c r="Q12913" s="37">
        <v>45</v>
      </c>
      <c r="R12913" s="36">
        <v>14</v>
      </c>
      <c r="S12913" s="39">
        <f t="shared" si="449"/>
        <v>45</v>
      </c>
      <c r="T12913" s="34" t="s">
        <v>51</v>
      </c>
      <c r="U12913" s="12">
        <f>(((alpha*(speed^3))+(beta*(speed^2))+(ceta*speed))+delta)</f>
        <v>25.9159358513485</v>
      </c>
      <c r="V12913" s="8">
        <f t="shared" si="450"/>
        <v>45</v>
      </c>
    </row>
    <row r="12914" spans="1:22">
      <c r="A12914" s="34" t="s">
        <v>20</v>
      </c>
      <c r="B12914" s="34" t="s">
        <v>79</v>
      </c>
      <c r="C12914" s="5" t="s">
        <v>214</v>
      </c>
      <c r="D12914" s="35" t="s">
        <v>85</v>
      </c>
      <c r="E12914" s="36" t="s">
        <v>14</v>
      </c>
      <c r="F12914" s="37">
        <v>100</v>
      </c>
      <c r="G12914" s="38">
        <v>0.06</v>
      </c>
      <c r="H12914" s="34">
        <v>0.96970730507371206</v>
      </c>
      <c r="I12914" s="35">
        <v>8.4394598431895451E-2</v>
      </c>
      <c r="J12914" s="35">
        <v>5.107782780562331E-2</v>
      </c>
      <c r="K12914" s="35">
        <v>-4.8506821241460648E-4</v>
      </c>
      <c r="L12914" s="35">
        <v>0</v>
      </c>
      <c r="M12914" s="35">
        <v>0</v>
      </c>
      <c r="N12914" s="35">
        <v>0</v>
      </c>
      <c r="O12914" s="35">
        <v>0</v>
      </c>
      <c r="P12914" s="36">
        <v>11</v>
      </c>
      <c r="Q12914" s="37">
        <v>45</v>
      </c>
      <c r="R12914" s="36">
        <v>5</v>
      </c>
      <c r="S12914" s="39">
        <f t="shared" si="449"/>
        <v>45</v>
      </c>
      <c r="T12914" s="34" t="s">
        <v>36</v>
      </c>
      <c r="U12914" s="12">
        <f>(1/(((ceta*(speed^2))+(beta*speed))+alpha))</f>
        <v>0.71396253427669254</v>
      </c>
      <c r="V12914" s="8">
        <f t="shared" si="450"/>
        <v>45</v>
      </c>
    </row>
    <row r="12915" spans="1:22">
      <c r="A12915" s="34" t="s">
        <v>20</v>
      </c>
      <c r="B12915" s="34" t="s">
        <v>79</v>
      </c>
      <c r="C12915" s="5" t="s">
        <v>214</v>
      </c>
      <c r="D12915" s="35" t="s">
        <v>85</v>
      </c>
      <c r="E12915" s="36" t="s">
        <v>18</v>
      </c>
      <c r="F12915" s="37">
        <v>100</v>
      </c>
      <c r="G12915" s="38">
        <v>0.06</v>
      </c>
      <c r="H12915" s="34">
        <v>0.91999712796971789</v>
      </c>
      <c r="I12915" s="35">
        <v>1.7525987463706136E-5</v>
      </c>
      <c r="J12915" s="35">
        <v>-1.2440268539557744E-3</v>
      </c>
      <c r="K12915" s="35">
        <v>1.0924024131048277E-2</v>
      </c>
      <c r="L12915" s="35">
        <v>1.1598104159237126</v>
      </c>
      <c r="M12915" s="35">
        <v>0</v>
      </c>
      <c r="N12915" s="35">
        <v>0</v>
      </c>
      <c r="O12915" s="35">
        <v>0</v>
      </c>
      <c r="P12915" s="36">
        <v>11</v>
      </c>
      <c r="Q12915" s="37">
        <v>45</v>
      </c>
      <c r="R12915" s="36">
        <v>14</v>
      </c>
      <c r="S12915" s="39">
        <f t="shared" si="449"/>
        <v>45</v>
      </c>
      <c r="T12915" s="34" t="s">
        <v>51</v>
      </c>
      <c r="U12915" s="12">
        <f>(((alpha*(speed^3))+(beta*(speed^2))+(ceta*speed))+delta)</f>
        <v>0.72929273019066332</v>
      </c>
      <c r="V12915" s="8">
        <f t="shared" si="450"/>
        <v>45</v>
      </c>
    </row>
    <row r="12916" spans="1:22">
      <c r="A12916" s="34" t="s">
        <v>20</v>
      </c>
      <c r="B12916" s="34" t="s">
        <v>79</v>
      </c>
      <c r="C12916" s="5" t="s">
        <v>214</v>
      </c>
      <c r="D12916" s="35" t="s">
        <v>85</v>
      </c>
      <c r="E12916" s="36" t="s">
        <v>17</v>
      </c>
      <c r="F12916" s="37">
        <v>100</v>
      </c>
      <c r="G12916" s="38">
        <v>0.06</v>
      </c>
      <c r="H12916" s="34">
        <v>0.99187799397013265</v>
      </c>
      <c r="I12916" s="35">
        <v>-5.5030483558615034E-3</v>
      </c>
      <c r="J12916" s="35">
        <v>0.69926241928855881</v>
      </c>
      <c r="K12916" s="35">
        <v>-33.168576605257925</v>
      </c>
      <c r="L12916" s="35">
        <v>1337.4094694712526</v>
      </c>
      <c r="M12916" s="35">
        <v>0</v>
      </c>
      <c r="N12916" s="35">
        <v>0</v>
      </c>
      <c r="O12916" s="35">
        <v>0</v>
      </c>
      <c r="P12916" s="36">
        <v>11</v>
      </c>
      <c r="Q12916" s="37">
        <v>45</v>
      </c>
      <c r="R12916" s="36">
        <v>14</v>
      </c>
      <c r="S12916" s="39">
        <f t="shared" si="449"/>
        <v>45</v>
      </c>
      <c r="T12916" s="34" t="s">
        <v>51</v>
      </c>
      <c r="U12916" s="12">
        <f>(((alpha*(speed^3))+(beta*(speed^2))+(ceta*speed))+delta)</f>
        <v>759.36463986609806</v>
      </c>
      <c r="V12916" s="8">
        <f t="shared" si="450"/>
        <v>45</v>
      </c>
    </row>
    <row r="12917" spans="1:22">
      <c r="A12917" s="34" t="s">
        <v>20</v>
      </c>
      <c r="B12917" s="34" t="s">
        <v>79</v>
      </c>
      <c r="C12917" s="5" t="s">
        <v>215</v>
      </c>
      <c r="D12917" s="35" t="s">
        <v>86</v>
      </c>
      <c r="E12917" s="36" t="s">
        <v>15</v>
      </c>
      <c r="F12917" s="37">
        <v>0</v>
      </c>
      <c r="G12917" s="38">
        <v>0</v>
      </c>
      <c r="H12917" s="34">
        <v>0.98169877599528355</v>
      </c>
      <c r="I12917" s="35">
        <v>0.83595751986501188</v>
      </c>
      <c r="J12917" s="35">
        <v>35.04067496098186</v>
      </c>
      <c r="K12917" s="35">
        <v>-0.22436033547548964</v>
      </c>
      <c r="L12917" s="35">
        <v>0.77316266219540219</v>
      </c>
      <c r="M12917" s="35">
        <v>3.0617672708965021E-2</v>
      </c>
      <c r="N12917" s="35">
        <v>0</v>
      </c>
      <c r="O12917" s="35">
        <v>0</v>
      </c>
      <c r="P12917" s="36">
        <v>11</v>
      </c>
      <c r="Q12917" s="37">
        <v>86</v>
      </c>
      <c r="R12917" s="36">
        <v>10</v>
      </c>
      <c r="S12917" s="39">
        <f t="shared" si="449"/>
        <v>86</v>
      </c>
      <c r="T12917" s="34" t="s">
        <v>44</v>
      </c>
      <c r="U12917" s="12">
        <f>(alpha+(beta/(1+EXP((((-1)*ceta)+(delta*LN(speed)))+(epsilon*speed)))))</f>
        <v>0.90009427331775504</v>
      </c>
      <c r="V12917" s="8">
        <f t="shared" si="450"/>
        <v>86</v>
      </c>
    </row>
    <row r="12918" spans="1:22">
      <c r="A12918" s="34" t="s">
        <v>20</v>
      </c>
      <c r="B12918" s="34" t="s">
        <v>79</v>
      </c>
      <c r="C12918" s="5" t="s">
        <v>215</v>
      </c>
      <c r="D12918" s="35" t="s">
        <v>86</v>
      </c>
      <c r="E12918" s="36" t="s">
        <v>16</v>
      </c>
      <c r="F12918" s="37">
        <v>0</v>
      </c>
      <c r="G12918" s="38">
        <v>0</v>
      </c>
      <c r="H12918" s="34">
        <v>0.97978677924137969</v>
      </c>
      <c r="I12918" s="35">
        <v>148.9566992349323</v>
      </c>
      <c r="J12918" s="35">
        <v>-1.1360984265314873</v>
      </c>
      <c r="K12918" s="35">
        <v>10.952096720726983</v>
      </c>
      <c r="L12918" s="35">
        <v>-0.17941544862622982</v>
      </c>
      <c r="M12918" s="35">
        <v>0</v>
      </c>
      <c r="N12918" s="35">
        <v>0</v>
      </c>
      <c r="O12918" s="35">
        <v>0</v>
      </c>
      <c r="P12918" s="36">
        <v>11</v>
      </c>
      <c r="Q12918" s="37">
        <v>86</v>
      </c>
      <c r="R12918" s="36">
        <v>1</v>
      </c>
      <c r="S12918" s="39">
        <f t="shared" si="449"/>
        <v>86</v>
      </c>
      <c r="T12918" s="34" t="s">
        <v>30</v>
      </c>
      <c r="U12918" s="12">
        <f>((alpha*(speed^beta))+(ceta*(speed^delta)))</f>
        <v>5.869805950145464</v>
      </c>
      <c r="V12918" s="8">
        <f t="shared" si="450"/>
        <v>86</v>
      </c>
    </row>
    <row r="12919" spans="1:22">
      <c r="A12919" s="34" t="s">
        <v>20</v>
      </c>
      <c r="B12919" s="34" t="s">
        <v>79</v>
      </c>
      <c r="C12919" s="5" t="s">
        <v>215</v>
      </c>
      <c r="D12919" s="35" t="s">
        <v>86</v>
      </c>
      <c r="E12919" s="36" t="s">
        <v>14</v>
      </c>
      <c r="F12919" s="37">
        <v>0</v>
      </c>
      <c r="G12919" s="38">
        <v>0</v>
      </c>
      <c r="H12919" s="34">
        <v>0.99158477339479467</v>
      </c>
      <c r="I12919" s="35">
        <v>0.23527172072707017</v>
      </c>
      <c r="J12919" s="35">
        <v>8.2980417948406409</v>
      </c>
      <c r="K12919" s="35">
        <v>-0.65877469879206807</v>
      </c>
      <c r="L12919" s="35">
        <v>0.40474848186315909</v>
      </c>
      <c r="M12919" s="35">
        <v>5.1513667895777965E-2</v>
      </c>
      <c r="N12919" s="35">
        <v>0</v>
      </c>
      <c r="O12919" s="35">
        <v>0</v>
      </c>
      <c r="P12919" s="36">
        <v>11</v>
      </c>
      <c r="Q12919" s="37">
        <v>86</v>
      </c>
      <c r="R12919" s="36">
        <v>10</v>
      </c>
      <c r="S12919" s="39">
        <f t="shared" si="449"/>
        <v>86</v>
      </c>
      <c r="T12919" s="34" t="s">
        <v>44</v>
      </c>
      <c r="U12919" s="12">
        <f>(alpha+(beta/(1+EXP((((-1)*ceta)+(delta*LN(speed)))+(epsilon*speed)))))</f>
        <v>0.2436943232405526</v>
      </c>
      <c r="V12919" s="8">
        <f t="shared" si="450"/>
        <v>86</v>
      </c>
    </row>
    <row r="12920" spans="1:22">
      <c r="A12920" s="34" t="s">
        <v>20</v>
      </c>
      <c r="B12920" s="34" t="s">
        <v>79</v>
      </c>
      <c r="C12920" s="5" t="s">
        <v>215</v>
      </c>
      <c r="D12920" s="35" t="s">
        <v>86</v>
      </c>
      <c r="E12920" s="36" t="s">
        <v>18</v>
      </c>
      <c r="F12920" s="37">
        <v>0</v>
      </c>
      <c r="G12920" s="38">
        <v>0</v>
      </c>
      <c r="H12920" s="34">
        <v>0.94015312562073161</v>
      </c>
      <c r="I12920" s="35">
        <v>2.3454499566792921</v>
      </c>
      <c r="J12920" s="35">
        <v>1.0131586671276087</v>
      </c>
      <c r="K12920" s="35">
        <v>-0.91363865079728546</v>
      </c>
      <c r="L12920" s="35">
        <v>0</v>
      </c>
      <c r="M12920" s="35">
        <v>0</v>
      </c>
      <c r="N12920" s="35">
        <v>0</v>
      </c>
      <c r="O12920" s="35">
        <v>0</v>
      </c>
      <c r="P12920" s="36">
        <v>11</v>
      </c>
      <c r="Q12920" s="37">
        <v>86</v>
      </c>
      <c r="R12920" s="36">
        <v>0</v>
      </c>
      <c r="S12920" s="39">
        <f t="shared" si="449"/>
        <v>86</v>
      </c>
      <c r="T12920" s="34" t="s">
        <v>29</v>
      </c>
      <c r="U12920" s="12">
        <f>((alpha*(beta^speed))*(speed^ceta))</f>
        <v>0.1233262478464669</v>
      </c>
      <c r="V12920" s="8">
        <f t="shared" si="450"/>
        <v>86</v>
      </c>
    </row>
    <row r="12921" spans="1:22">
      <c r="A12921" s="34" t="s">
        <v>20</v>
      </c>
      <c r="B12921" s="34" t="s">
        <v>79</v>
      </c>
      <c r="C12921" s="5" t="s">
        <v>215</v>
      </c>
      <c r="D12921" s="35" t="s">
        <v>86</v>
      </c>
      <c r="E12921" s="36" t="s">
        <v>17</v>
      </c>
      <c r="F12921" s="37">
        <v>0</v>
      </c>
      <c r="G12921" s="38">
        <v>0</v>
      </c>
      <c r="H12921" s="34">
        <v>0.9633390924410431</v>
      </c>
      <c r="I12921" s="35">
        <v>2410.0908476187747</v>
      </c>
      <c r="J12921" s="35">
        <v>1.0082269447422811</v>
      </c>
      <c r="K12921" s="35">
        <v>-0.74135275770385378</v>
      </c>
      <c r="L12921" s="35">
        <v>0</v>
      </c>
      <c r="M12921" s="35">
        <v>0</v>
      </c>
      <c r="N12921" s="35">
        <v>0</v>
      </c>
      <c r="O12921" s="35">
        <v>0</v>
      </c>
      <c r="P12921" s="36">
        <v>11</v>
      </c>
      <c r="Q12921" s="37">
        <v>86</v>
      </c>
      <c r="R12921" s="36">
        <v>0</v>
      </c>
      <c r="S12921" s="39">
        <f t="shared" si="449"/>
        <v>86</v>
      </c>
      <c r="T12921" s="34" t="s">
        <v>29</v>
      </c>
      <c r="U12921" s="12">
        <f>((alpha*(beta^speed))*(speed^ceta))</f>
        <v>179.43263223129941</v>
      </c>
      <c r="V12921" s="8">
        <f t="shared" si="450"/>
        <v>86</v>
      </c>
    </row>
    <row r="12922" spans="1:22">
      <c r="A12922" s="34" t="s">
        <v>20</v>
      </c>
      <c r="B12922" s="34" t="s">
        <v>79</v>
      </c>
      <c r="C12922" s="5" t="s">
        <v>215</v>
      </c>
      <c r="D12922" s="35" t="s">
        <v>86</v>
      </c>
      <c r="E12922" s="36" t="s">
        <v>15</v>
      </c>
      <c r="F12922" s="37">
        <v>50</v>
      </c>
      <c r="G12922" s="38">
        <v>0</v>
      </c>
      <c r="H12922" s="34">
        <v>0.96378311202484057</v>
      </c>
      <c r="I12922" s="35">
        <v>0.89102296196916753</v>
      </c>
      <c r="J12922" s="35">
        <v>5.1356648189894925</v>
      </c>
      <c r="K12922" s="35">
        <v>5.5317219739016421</v>
      </c>
      <c r="L12922" s="35">
        <v>2.0672817886877408</v>
      </c>
      <c r="M12922" s="35">
        <v>-2.6925195908013002E-3</v>
      </c>
      <c r="N12922" s="35">
        <v>0</v>
      </c>
      <c r="O12922" s="35">
        <v>0</v>
      </c>
      <c r="P12922" s="36">
        <v>11</v>
      </c>
      <c r="Q12922" s="37">
        <v>86</v>
      </c>
      <c r="R12922" s="36">
        <v>10</v>
      </c>
      <c r="S12922" s="39">
        <f t="shared" si="449"/>
        <v>86</v>
      </c>
      <c r="T12922" s="34" t="s">
        <v>44</v>
      </c>
      <c r="U12922" s="12">
        <f>(alpha+(beta/(1+EXP((((-1)*ceta)+(delta*LN(speed)))+(epsilon*speed)))))</f>
        <v>1.0497917993650907</v>
      </c>
      <c r="V12922" s="8">
        <f t="shared" si="450"/>
        <v>86</v>
      </c>
    </row>
    <row r="12923" spans="1:22">
      <c r="A12923" s="34" t="s">
        <v>20</v>
      </c>
      <c r="B12923" s="34" t="s">
        <v>79</v>
      </c>
      <c r="C12923" s="5" t="s">
        <v>215</v>
      </c>
      <c r="D12923" s="35" t="s">
        <v>86</v>
      </c>
      <c r="E12923" s="36" t="s">
        <v>16</v>
      </c>
      <c r="F12923" s="37">
        <v>50</v>
      </c>
      <c r="G12923" s="38">
        <v>0</v>
      </c>
      <c r="H12923" s="34">
        <v>0.9703273814041864</v>
      </c>
      <c r="I12923" s="35">
        <v>3.9093558608108583</v>
      </c>
      <c r="J12923" s="35">
        <v>177.76044459291651</v>
      </c>
      <c r="K12923" s="35">
        <v>-0.40545741027882209</v>
      </c>
      <c r="L12923" s="35">
        <v>0.85669349521538274</v>
      </c>
      <c r="M12923" s="35">
        <v>7.1237477187956904E-4</v>
      </c>
      <c r="N12923" s="35">
        <v>0</v>
      </c>
      <c r="O12923" s="35">
        <v>0</v>
      </c>
      <c r="P12923" s="36">
        <v>11</v>
      </c>
      <c r="Q12923" s="37">
        <v>86</v>
      </c>
      <c r="R12923" s="36">
        <v>10</v>
      </c>
      <c r="S12923" s="39">
        <f t="shared" si="449"/>
        <v>86</v>
      </c>
      <c r="T12923" s="34" t="s">
        <v>44</v>
      </c>
      <c r="U12923" s="12">
        <f>(alpha+(beta/(1+EXP((((-1)*ceta)+(delta*LN(speed)))+(epsilon*speed)))))</f>
        <v>6.3299048177630368</v>
      </c>
      <c r="V12923" s="8">
        <f t="shared" si="450"/>
        <v>86</v>
      </c>
    </row>
    <row r="12924" spans="1:22">
      <c r="A12924" s="34" t="s">
        <v>20</v>
      </c>
      <c r="B12924" s="34" t="s">
        <v>79</v>
      </c>
      <c r="C12924" s="5" t="s">
        <v>215</v>
      </c>
      <c r="D12924" s="35" t="s">
        <v>86</v>
      </c>
      <c r="E12924" s="36" t="s">
        <v>14</v>
      </c>
      <c r="F12924" s="37">
        <v>50</v>
      </c>
      <c r="G12924" s="38">
        <v>0</v>
      </c>
      <c r="H12924" s="34">
        <v>0.99127495283838019</v>
      </c>
      <c r="I12924" s="35">
        <v>0.22188456486911837</v>
      </c>
      <c r="J12924" s="35">
        <v>5.3740860090488889</v>
      </c>
      <c r="K12924" s="35">
        <v>0.20594275680941315</v>
      </c>
      <c r="L12924" s="35">
        <v>0.60438069069322897</v>
      </c>
      <c r="M12924" s="35">
        <v>4.2125512402046608E-2</v>
      </c>
      <c r="N12924" s="35">
        <v>0</v>
      </c>
      <c r="O12924" s="35">
        <v>0</v>
      </c>
      <c r="P12924" s="36">
        <v>11</v>
      </c>
      <c r="Q12924" s="37">
        <v>86</v>
      </c>
      <c r="R12924" s="36">
        <v>10</v>
      </c>
      <c r="S12924" s="39">
        <f t="shared" si="449"/>
        <v>86</v>
      </c>
      <c r="T12924" s="34" t="s">
        <v>44</v>
      </c>
      <c r="U12924" s="12">
        <f>(alpha+(beta/(1+EXP((((-1)*ceta)+(delta*LN(speed)))+(epsilon*speed)))))</f>
        <v>0.23380376578772039</v>
      </c>
      <c r="V12924" s="8">
        <f t="shared" si="450"/>
        <v>86</v>
      </c>
    </row>
    <row r="12925" spans="1:22">
      <c r="A12925" s="34" t="s">
        <v>20</v>
      </c>
      <c r="B12925" s="34" t="s">
        <v>79</v>
      </c>
      <c r="C12925" s="5" t="s">
        <v>215</v>
      </c>
      <c r="D12925" s="35" t="s">
        <v>86</v>
      </c>
      <c r="E12925" s="36" t="s">
        <v>18</v>
      </c>
      <c r="F12925" s="37">
        <v>50</v>
      </c>
      <c r="G12925" s="38">
        <v>0</v>
      </c>
      <c r="H12925" s="34">
        <v>0.90555995114197518</v>
      </c>
      <c r="I12925" s="35">
        <v>2.154894867741314</v>
      </c>
      <c r="J12925" s="35">
        <v>1.0109493626468899</v>
      </c>
      <c r="K12925" s="35">
        <v>-0.82731073692196755</v>
      </c>
      <c r="L12925" s="35">
        <v>0</v>
      </c>
      <c r="M12925" s="35">
        <v>0</v>
      </c>
      <c r="N12925" s="35">
        <v>0</v>
      </c>
      <c r="O12925" s="35">
        <v>0</v>
      </c>
      <c r="P12925" s="36">
        <v>11</v>
      </c>
      <c r="Q12925" s="37">
        <v>86</v>
      </c>
      <c r="R12925" s="36">
        <v>0</v>
      </c>
      <c r="S12925" s="39">
        <f t="shared" si="449"/>
        <v>86</v>
      </c>
      <c r="T12925" s="34" t="s">
        <v>29</v>
      </c>
      <c r="U12925" s="12">
        <f>((alpha*(beta^speed))*(speed^ceta))</f>
        <v>0.13795053470000557</v>
      </c>
      <c r="V12925" s="8">
        <f t="shared" si="450"/>
        <v>86</v>
      </c>
    </row>
    <row r="12926" spans="1:22">
      <c r="A12926" s="34" t="s">
        <v>20</v>
      </c>
      <c r="B12926" s="34" t="s">
        <v>79</v>
      </c>
      <c r="C12926" s="5" t="s">
        <v>215</v>
      </c>
      <c r="D12926" s="35" t="s">
        <v>86</v>
      </c>
      <c r="E12926" s="36" t="s">
        <v>17</v>
      </c>
      <c r="F12926" s="37">
        <v>50</v>
      </c>
      <c r="G12926" s="38">
        <v>0</v>
      </c>
      <c r="H12926" s="34">
        <v>0.94584910979560066</v>
      </c>
      <c r="I12926" s="35">
        <v>2094.583242844617</v>
      </c>
      <c r="J12926" s="35">
        <v>1.0054461033904001</v>
      </c>
      <c r="K12926" s="35">
        <v>-0.63991742622497416</v>
      </c>
      <c r="L12926" s="35">
        <v>0</v>
      </c>
      <c r="M12926" s="35">
        <v>0</v>
      </c>
      <c r="N12926" s="35">
        <v>0</v>
      </c>
      <c r="O12926" s="35">
        <v>0</v>
      </c>
      <c r="P12926" s="36">
        <v>11</v>
      </c>
      <c r="Q12926" s="37">
        <v>86</v>
      </c>
      <c r="R12926" s="36">
        <v>0</v>
      </c>
      <c r="S12926" s="39">
        <f t="shared" si="449"/>
        <v>86</v>
      </c>
      <c r="T12926" s="34" t="s">
        <v>29</v>
      </c>
      <c r="U12926" s="12">
        <f>((alpha*(beta^speed))*(speed^ceta))</f>
        <v>193.21229284402415</v>
      </c>
      <c r="V12926" s="8">
        <f t="shared" si="450"/>
        <v>86</v>
      </c>
    </row>
    <row r="12927" spans="1:22">
      <c r="A12927" s="34" t="s">
        <v>20</v>
      </c>
      <c r="B12927" s="34" t="s">
        <v>79</v>
      </c>
      <c r="C12927" s="5" t="s">
        <v>215</v>
      </c>
      <c r="D12927" s="35" t="s">
        <v>86</v>
      </c>
      <c r="E12927" s="36" t="s">
        <v>15</v>
      </c>
      <c r="F12927" s="37">
        <v>100</v>
      </c>
      <c r="G12927" s="38">
        <v>0</v>
      </c>
      <c r="H12927" s="34">
        <v>0.95180869863666495</v>
      </c>
      <c r="I12927" s="35">
        <v>-2.8391735580332037E-5</v>
      </c>
      <c r="J12927" s="35">
        <v>5.0644634233219426E-3</v>
      </c>
      <c r="K12927" s="35">
        <v>-0.30163941536107708</v>
      </c>
      <c r="L12927" s="35">
        <v>7.4290517214622831</v>
      </c>
      <c r="M12927" s="35">
        <v>0</v>
      </c>
      <c r="N12927" s="35">
        <v>0</v>
      </c>
      <c r="O12927" s="35">
        <v>0</v>
      </c>
      <c r="P12927" s="36">
        <v>11</v>
      </c>
      <c r="Q12927" s="37">
        <v>86</v>
      </c>
      <c r="R12927" s="36">
        <v>14</v>
      </c>
      <c r="S12927" s="39">
        <f t="shared" si="449"/>
        <v>86</v>
      </c>
      <c r="T12927" s="34" t="s">
        <v>51</v>
      </c>
      <c r="U12927" s="12">
        <f>(((alpha*(speed^3))+(beta*(speed^2))+(ceta*speed))+delta)</f>
        <v>0.88609971301507073</v>
      </c>
      <c r="V12927" s="8">
        <f t="shared" si="450"/>
        <v>86</v>
      </c>
    </row>
    <row r="12928" spans="1:22">
      <c r="A12928" s="34" t="s">
        <v>20</v>
      </c>
      <c r="B12928" s="34" t="s">
        <v>79</v>
      </c>
      <c r="C12928" s="5" t="s">
        <v>215</v>
      </c>
      <c r="D12928" s="35" t="s">
        <v>86</v>
      </c>
      <c r="E12928" s="36" t="s">
        <v>16</v>
      </c>
      <c r="F12928" s="37">
        <v>100</v>
      </c>
      <c r="G12928" s="38">
        <v>0</v>
      </c>
      <c r="H12928" s="34">
        <v>0.96184790568971601</v>
      </c>
      <c r="I12928" s="35">
        <v>3.7954645483412195</v>
      </c>
      <c r="J12928" s="35">
        <v>2.0491541837315084</v>
      </c>
      <c r="K12928" s="35">
        <v>-0.4343711013419887</v>
      </c>
      <c r="L12928" s="35">
        <v>0</v>
      </c>
      <c r="M12928" s="35">
        <v>0</v>
      </c>
      <c r="N12928" s="35">
        <v>0</v>
      </c>
      <c r="O12928" s="35">
        <v>0</v>
      </c>
      <c r="P12928" s="36">
        <v>11</v>
      </c>
      <c r="Q12928" s="37">
        <v>86</v>
      </c>
      <c r="R12928" s="36">
        <v>13</v>
      </c>
      <c r="S12928" s="39">
        <f t="shared" si="449"/>
        <v>86</v>
      </c>
      <c r="T12928" s="34" t="s">
        <v>50</v>
      </c>
      <c r="U12928" s="12">
        <f>EXP((alpha+(beta/speed))+(ceta*LN(speed)))</f>
        <v>6.5827473048851912</v>
      </c>
      <c r="V12928" s="8">
        <f t="shared" si="450"/>
        <v>86</v>
      </c>
    </row>
    <row r="12929" spans="1:22">
      <c r="A12929" s="34" t="s">
        <v>20</v>
      </c>
      <c r="B12929" s="34" t="s">
        <v>79</v>
      </c>
      <c r="C12929" s="5" t="s">
        <v>215</v>
      </c>
      <c r="D12929" s="35" t="s">
        <v>86</v>
      </c>
      <c r="E12929" s="36" t="s">
        <v>14</v>
      </c>
      <c r="F12929" s="37">
        <v>100</v>
      </c>
      <c r="G12929" s="38">
        <v>0</v>
      </c>
      <c r="H12929" s="34">
        <v>0.99084316209725132</v>
      </c>
      <c r="I12929" s="35">
        <v>9.6080923584203699</v>
      </c>
      <c r="J12929" s="35">
        <v>1.0045017134421828</v>
      </c>
      <c r="K12929" s="35">
        <v>-0.94151760250138461</v>
      </c>
      <c r="L12929" s="35">
        <v>0</v>
      </c>
      <c r="M12929" s="35">
        <v>0</v>
      </c>
      <c r="N12929" s="35">
        <v>0</v>
      </c>
      <c r="O12929" s="35">
        <v>0</v>
      </c>
      <c r="P12929" s="36">
        <v>11</v>
      </c>
      <c r="Q12929" s="37">
        <v>86</v>
      </c>
      <c r="R12929" s="36">
        <v>0</v>
      </c>
      <c r="S12929" s="39">
        <f t="shared" si="449"/>
        <v>86</v>
      </c>
      <c r="T12929" s="34" t="s">
        <v>29</v>
      </c>
      <c r="U12929" s="12">
        <f>((alpha*(beta^speed))*(speed^ceta))</f>
        <v>0.21331994726701956</v>
      </c>
      <c r="V12929" s="8">
        <f t="shared" si="450"/>
        <v>86</v>
      </c>
    </row>
    <row r="12930" spans="1:22">
      <c r="A12930" s="34" t="s">
        <v>20</v>
      </c>
      <c r="B12930" s="34" t="s">
        <v>79</v>
      </c>
      <c r="C12930" s="5" t="s">
        <v>215</v>
      </c>
      <c r="D12930" s="35" t="s">
        <v>86</v>
      </c>
      <c r="E12930" s="36" t="s">
        <v>18</v>
      </c>
      <c r="F12930" s="37">
        <v>100</v>
      </c>
      <c r="G12930" s="38">
        <v>0</v>
      </c>
      <c r="H12930" s="34">
        <v>0.87273950575231651</v>
      </c>
      <c r="I12930" s="35">
        <v>1.2210375495806569</v>
      </c>
      <c r="J12930" s="35">
        <v>0.15219774393922192</v>
      </c>
      <c r="K12930" s="35">
        <v>-1.0888076419342527E-3</v>
      </c>
      <c r="L12930" s="35">
        <v>0</v>
      </c>
      <c r="M12930" s="35">
        <v>0</v>
      </c>
      <c r="N12930" s="35">
        <v>0</v>
      </c>
      <c r="O12930" s="35">
        <v>0</v>
      </c>
      <c r="P12930" s="36">
        <v>11</v>
      </c>
      <c r="Q12930" s="37">
        <v>86</v>
      </c>
      <c r="R12930" s="36">
        <v>5</v>
      </c>
      <c r="S12930" s="39">
        <f t="shared" ref="S12930:S12993" si="451">V12930</f>
        <v>86</v>
      </c>
      <c r="T12930" s="34" t="s">
        <v>36</v>
      </c>
      <c r="U12930" s="12">
        <f>(1/(((ceta*(speed^2))+(beta*speed))+alpha))</f>
        <v>0.15981532486161487</v>
      </c>
      <c r="V12930" s="8">
        <f t="shared" ref="V12930:V12993" si="452">IF($V$1&lt;P12930,P12930,IF($V$1&gt;Q12930,Q12930,$V$1))</f>
        <v>86</v>
      </c>
    </row>
    <row r="12931" spans="1:22">
      <c r="A12931" s="34" t="s">
        <v>20</v>
      </c>
      <c r="B12931" s="34" t="s">
        <v>79</v>
      </c>
      <c r="C12931" s="5" t="s">
        <v>215</v>
      </c>
      <c r="D12931" s="35" t="s">
        <v>86</v>
      </c>
      <c r="E12931" s="36" t="s">
        <v>17</v>
      </c>
      <c r="F12931" s="37">
        <v>100</v>
      </c>
      <c r="G12931" s="38">
        <v>0</v>
      </c>
      <c r="H12931" s="34">
        <v>0.92443877895396265</v>
      </c>
      <c r="I12931" s="35">
        <v>1851.2605336531115</v>
      </c>
      <c r="J12931" s="35">
        <v>1.0028741568256438</v>
      </c>
      <c r="K12931" s="35">
        <v>-0.54838172013227049</v>
      </c>
      <c r="L12931" s="35">
        <v>0</v>
      </c>
      <c r="M12931" s="35">
        <v>0</v>
      </c>
      <c r="N12931" s="35">
        <v>0</v>
      </c>
      <c r="O12931" s="35">
        <v>0</v>
      </c>
      <c r="P12931" s="36">
        <v>11</v>
      </c>
      <c r="Q12931" s="37">
        <v>86</v>
      </c>
      <c r="R12931" s="36">
        <v>0</v>
      </c>
      <c r="S12931" s="39">
        <f t="shared" si="451"/>
        <v>86</v>
      </c>
      <c r="T12931" s="34" t="s">
        <v>29</v>
      </c>
      <c r="U12931" s="12">
        <f>((alpha*(beta^speed))*(speed^ceta))</f>
        <v>205.97656000638597</v>
      </c>
      <c r="V12931" s="8">
        <f t="shared" si="452"/>
        <v>86</v>
      </c>
    </row>
    <row r="12932" spans="1:22">
      <c r="A12932" s="34" t="s">
        <v>20</v>
      </c>
      <c r="B12932" s="34" t="s">
        <v>79</v>
      </c>
      <c r="C12932" s="5" t="s">
        <v>215</v>
      </c>
      <c r="D12932" s="35" t="s">
        <v>86</v>
      </c>
      <c r="E12932" s="36" t="s">
        <v>15</v>
      </c>
      <c r="F12932" s="37">
        <v>0</v>
      </c>
      <c r="G12932" s="38">
        <v>-0.06</v>
      </c>
      <c r="H12932" s="34">
        <v>0.9741051219356105</v>
      </c>
      <c r="I12932" s="35">
        <v>15.579688716469791</v>
      </c>
      <c r="J12932" s="35">
        <v>0.98085618263275554</v>
      </c>
      <c r="K12932" s="35">
        <v>-0.74814712071302558</v>
      </c>
      <c r="L12932" s="35">
        <v>0</v>
      </c>
      <c r="M12932" s="35">
        <v>0</v>
      </c>
      <c r="N12932" s="35">
        <v>0</v>
      </c>
      <c r="O12932" s="35">
        <v>0</v>
      </c>
      <c r="P12932" s="36">
        <v>11</v>
      </c>
      <c r="Q12932" s="37">
        <v>86</v>
      </c>
      <c r="R12932" s="36">
        <v>0</v>
      </c>
      <c r="S12932" s="39">
        <f t="shared" si="451"/>
        <v>86</v>
      </c>
      <c r="T12932" s="34" t="s">
        <v>29</v>
      </c>
      <c r="U12932" s="12">
        <f>((alpha*(beta^speed))*(speed^ceta))</f>
        <v>0.10551836340624138</v>
      </c>
      <c r="V12932" s="8">
        <f t="shared" si="452"/>
        <v>86</v>
      </c>
    </row>
    <row r="12933" spans="1:22">
      <c r="A12933" s="34" t="s">
        <v>20</v>
      </c>
      <c r="B12933" s="34" t="s">
        <v>79</v>
      </c>
      <c r="C12933" s="5" t="s">
        <v>215</v>
      </c>
      <c r="D12933" s="35" t="s">
        <v>86</v>
      </c>
      <c r="E12933" s="36" t="s">
        <v>16</v>
      </c>
      <c r="F12933" s="37">
        <v>0</v>
      </c>
      <c r="G12933" s="38">
        <v>-0.06</v>
      </c>
      <c r="H12933" s="34">
        <v>0.97667369839130369</v>
      </c>
      <c r="I12933" s="35">
        <v>-0.93985343389686216</v>
      </c>
      <c r="J12933" s="35">
        <v>60.745385936542661</v>
      </c>
      <c r="K12933" s="35">
        <v>0.93313687454489103</v>
      </c>
      <c r="L12933" s="35">
        <v>1.0581268194232933</v>
      </c>
      <c r="M12933" s="35">
        <v>1.4274334724471154E-3</v>
      </c>
      <c r="N12933" s="35">
        <v>0</v>
      </c>
      <c r="O12933" s="35">
        <v>0</v>
      </c>
      <c r="P12933" s="36">
        <v>11</v>
      </c>
      <c r="Q12933" s="37">
        <v>86</v>
      </c>
      <c r="R12933" s="36">
        <v>10</v>
      </c>
      <c r="S12933" s="39">
        <f t="shared" si="451"/>
        <v>86</v>
      </c>
      <c r="T12933" s="34" t="s">
        <v>44</v>
      </c>
      <c r="U12933" s="12">
        <f>(alpha+(beta/(1+EXP((((-1)*ceta)+(delta*LN(speed)))+(epsilon*speed)))))</f>
        <v>0.26194822350225511</v>
      </c>
      <c r="V12933" s="8">
        <f t="shared" si="452"/>
        <v>86</v>
      </c>
    </row>
    <row r="12934" spans="1:22">
      <c r="A12934" s="34" t="s">
        <v>20</v>
      </c>
      <c r="B12934" s="34" t="s">
        <v>79</v>
      </c>
      <c r="C12934" s="5" t="s">
        <v>215</v>
      </c>
      <c r="D12934" s="35" t="s">
        <v>86</v>
      </c>
      <c r="E12934" s="36" t="s">
        <v>14</v>
      </c>
      <c r="F12934" s="37">
        <v>0</v>
      </c>
      <c r="G12934" s="38">
        <v>-0.06</v>
      </c>
      <c r="H12934" s="34">
        <v>0.9951381552377111</v>
      </c>
      <c r="I12934" s="35">
        <v>3.9683363118791166</v>
      </c>
      <c r="J12934" s="35">
        <v>-7.1463519292772686</v>
      </c>
      <c r="K12934" s="35">
        <v>-1.4646819569230785</v>
      </c>
      <c r="L12934" s="35">
        <v>0</v>
      </c>
      <c r="M12934" s="35">
        <v>0</v>
      </c>
      <c r="N12934" s="35">
        <v>0</v>
      </c>
      <c r="O12934" s="35">
        <v>0</v>
      </c>
      <c r="P12934" s="36">
        <v>11</v>
      </c>
      <c r="Q12934" s="37">
        <v>86</v>
      </c>
      <c r="R12934" s="36">
        <v>13</v>
      </c>
      <c r="S12934" s="39">
        <f t="shared" si="451"/>
        <v>86</v>
      </c>
      <c r="T12934" s="34" t="s">
        <v>50</v>
      </c>
      <c r="U12934" s="12">
        <f>EXP((alpha+(beta/speed))+(ceta*LN(speed)))</f>
        <v>7.1435315414495951E-2</v>
      </c>
      <c r="V12934" s="8">
        <f t="shared" si="452"/>
        <v>86</v>
      </c>
    </row>
    <row r="12935" spans="1:22">
      <c r="A12935" s="34" t="s">
        <v>20</v>
      </c>
      <c r="B12935" s="34" t="s">
        <v>79</v>
      </c>
      <c r="C12935" s="5" t="s">
        <v>215</v>
      </c>
      <c r="D12935" s="35" t="s">
        <v>86</v>
      </c>
      <c r="E12935" s="36" t="s">
        <v>18</v>
      </c>
      <c r="F12935" s="37">
        <v>0</v>
      </c>
      <c r="G12935" s="38">
        <v>-0.06</v>
      </c>
      <c r="H12935" s="34">
        <v>0.95222927270219526</v>
      </c>
      <c r="I12935" s="35">
        <v>1.4023183276690643</v>
      </c>
      <c r="J12935" s="35">
        <v>0.9953555970468102</v>
      </c>
      <c r="K12935" s="35">
        <v>-0.8138919799735379</v>
      </c>
      <c r="L12935" s="35">
        <v>0</v>
      </c>
      <c r="M12935" s="35">
        <v>0</v>
      </c>
      <c r="N12935" s="35">
        <v>0</v>
      </c>
      <c r="O12935" s="35">
        <v>0</v>
      </c>
      <c r="P12935" s="36">
        <v>11</v>
      </c>
      <c r="Q12935" s="37">
        <v>86</v>
      </c>
      <c r="R12935" s="36">
        <v>0</v>
      </c>
      <c r="S12935" s="39">
        <f t="shared" si="451"/>
        <v>86</v>
      </c>
      <c r="T12935" s="34" t="s">
        <v>29</v>
      </c>
      <c r="U12935" s="12">
        <f>((alpha*(beta^speed))*(speed^ceta))</f>
        <v>2.5032512687554541E-2</v>
      </c>
      <c r="V12935" s="8">
        <f t="shared" si="452"/>
        <v>86</v>
      </c>
    </row>
    <row r="12936" spans="1:22">
      <c r="A12936" s="34" t="s">
        <v>20</v>
      </c>
      <c r="B12936" s="34" t="s">
        <v>79</v>
      </c>
      <c r="C12936" s="5" t="s">
        <v>215</v>
      </c>
      <c r="D12936" s="35" t="s">
        <v>86</v>
      </c>
      <c r="E12936" s="36" t="s">
        <v>17</v>
      </c>
      <c r="F12936" s="37">
        <v>0</v>
      </c>
      <c r="G12936" s="38">
        <v>-0.06</v>
      </c>
      <c r="H12936" s="34">
        <v>0.9692179466676859</v>
      </c>
      <c r="I12936" s="35">
        <v>1281.6529739321618</v>
      </c>
      <c r="J12936" s="35">
        <v>0.97293563695284579</v>
      </c>
      <c r="K12936" s="35">
        <v>-0.58827146340065029</v>
      </c>
      <c r="L12936" s="35">
        <v>0</v>
      </c>
      <c r="M12936" s="35">
        <v>0</v>
      </c>
      <c r="N12936" s="35">
        <v>0</v>
      </c>
      <c r="O12936" s="35">
        <v>0</v>
      </c>
      <c r="P12936" s="36">
        <v>11</v>
      </c>
      <c r="Q12936" s="37">
        <v>86</v>
      </c>
      <c r="R12936" s="36">
        <v>0</v>
      </c>
      <c r="S12936" s="39">
        <f t="shared" si="451"/>
        <v>86</v>
      </c>
      <c r="T12936" s="34" t="s">
        <v>29</v>
      </c>
      <c r="U12936" s="12">
        <f>((alpha*(beta^speed))*(speed^ceta))</f>
        <v>8.8103624018285736</v>
      </c>
      <c r="V12936" s="8">
        <f t="shared" si="452"/>
        <v>86</v>
      </c>
    </row>
    <row r="12937" spans="1:22">
      <c r="A12937" s="34" t="s">
        <v>20</v>
      </c>
      <c r="B12937" s="34" t="s">
        <v>79</v>
      </c>
      <c r="C12937" s="5" t="s">
        <v>215</v>
      </c>
      <c r="D12937" s="35" t="s">
        <v>86</v>
      </c>
      <c r="E12937" s="36" t="s">
        <v>15</v>
      </c>
      <c r="F12937" s="37">
        <v>50</v>
      </c>
      <c r="G12937" s="38">
        <v>-0.06</v>
      </c>
      <c r="H12937" s="34">
        <v>0.94743297588010078</v>
      </c>
      <c r="I12937" s="35">
        <v>0.66357157430379543</v>
      </c>
      <c r="J12937" s="35">
        <v>1.4194320435748531E-2</v>
      </c>
      <c r="K12937" s="35">
        <v>0.28265078201667065</v>
      </c>
      <c r="L12937" s="35">
        <v>0</v>
      </c>
      <c r="M12937" s="35">
        <v>0</v>
      </c>
      <c r="N12937" s="35">
        <v>0</v>
      </c>
      <c r="O12937" s="35">
        <v>0</v>
      </c>
      <c r="P12937" s="36">
        <v>11</v>
      </c>
      <c r="Q12937" s="37">
        <v>86</v>
      </c>
      <c r="R12937" s="36">
        <v>2</v>
      </c>
      <c r="S12937" s="39">
        <f t="shared" si="451"/>
        <v>86</v>
      </c>
      <c r="T12937" s="34" t="s">
        <v>31</v>
      </c>
      <c r="U12937" s="12">
        <f>((alpha+(beta*speed))^((-1)/ceta))</f>
        <v>0.10630430715659071</v>
      </c>
      <c r="V12937" s="8">
        <f t="shared" si="452"/>
        <v>86</v>
      </c>
    </row>
    <row r="12938" spans="1:22">
      <c r="A12938" s="34" t="s">
        <v>20</v>
      </c>
      <c r="B12938" s="34" t="s">
        <v>79</v>
      </c>
      <c r="C12938" s="5" t="s">
        <v>215</v>
      </c>
      <c r="D12938" s="35" t="s">
        <v>86</v>
      </c>
      <c r="E12938" s="36" t="s">
        <v>16</v>
      </c>
      <c r="F12938" s="37">
        <v>50</v>
      </c>
      <c r="G12938" s="38">
        <v>-0.06</v>
      </c>
      <c r="H12938" s="34">
        <v>0.9655489225888958</v>
      </c>
      <c r="I12938" s="35">
        <v>-0.72394324847940517</v>
      </c>
      <c r="J12938" s="35">
        <v>82.013746558606925</v>
      </c>
      <c r="K12938" s="35">
        <v>0.26399296213537354</v>
      </c>
      <c r="L12938" s="35">
        <v>0.93081874830639033</v>
      </c>
      <c r="M12938" s="35">
        <v>6.403574552369405E-3</v>
      </c>
      <c r="N12938" s="35">
        <v>0</v>
      </c>
      <c r="O12938" s="35">
        <v>0</v>
      </c>
      <c r="P12938" s="36">
        <v>11</v>
      </c>
      <c r="Q12938" s="37">
        <v>86</v>
      </c>
      <c r="R12938" s="36">
        <v>10</v>
      </c>
      <c r="S12938" s="39">
        <f t="shared" si="451"/>
        <v>86</v>
      </c>
      <c r="T12938" s="34" t="s">
        <v>44</v>
      </c>
      <c r="U12938" s="12">
        <f>(alpha+(beta/(1+EXP((((-1)*ceta)+(delta*LN(speed)))+(epsilon*speed)))))</f>
        <v>0.23893580102154344</v>
      </c>
      <c r="V12938" s="8">
        <f t="shared" si="452"/>
        <v>86</v>
      </c>
    </row>
    <row r="12939" spans="1:22">
      <c r="A12939" s="34" t="s">
        <v>20</v>
      </c>
      <c r="B12939" s="34" t="s">
        <v>79</v>
      </c>
      <c r="C12939" s="5" t="s">
        <v>215</v>
      </c>
      <c r="D12939" s="35" t="s">
        <v>86</v>
      </c>
      <c r="E12939" s="36" t="s">
        <v>14</v>
      </c>
      <c r="F12939" s="37">
        <v>50</v>
      </c>
      <c r="G12939" s="38">
        <v>-0.06</v>
      </c>
      <c r="H12939" s="34">
        <v>0.99551719472618971</v>
      </c>
      <c r="I12939" s="35">
        <v>3.8124959374711924</v>
      </c>
      <c r="J12939" s="35">
        <v>-6.4757780608576621</v>
      </c>
      <c r="K12939" s="35">
        <v>-1.4359764472880372</v>
      </c>
      <c r="L12939" s="35">
        <v>0</v>
      </c>
      <c r="M12939" s="35">
        <v>0</v>
      </c>
      <c r="N12939" s="35">
        <v>0</v>
      </c>
      <c r="O12939" s="35">
        <v>0</v>
      </c>
      <c r="P12939" s="36">
        <v>11</v>
      </c>
      <c r="Q12939" s="37">
        <v>86</v>
      </c>
      <c r="R12939" s="36">
        <v>13</v>
      </c>
      <c r="S12939" s="39">
        <f t="shared" si="451"/>
        <v>86</v>
      </c>
      <c r="T12939" s="34" t="s">
        <v>50</v>
      </c>
      <c r="U12939" s="12">
        <f>EXP((alpha+(beta/speed))+(ceta*LN(speed)))</f>
        <v>7.0008290174304696E-2</v>
      </c>
      <c r="V12939" s="8">
        <f t="shared" si="452"/>
        <v>86</v>
      </c>
    </row>
    <row r="12940" spans="1:22">
      <c r="A12940" s="34" t="s">
        <v>20</v>
      </c>
      <c r="B12940" s="34" t="s">
        <v>79</v>
      </c>
      <c r="C12940" s="5" t="s">
        <v>215</v>
      </c>
      <c r="D12940" s="35" t="s">
        <v>86</v>
      </c>
      <c r="E12940" s="36" t="s">
        <v>18</v>
      </c>
      <c r="F12940" s="37">
        <v>50</v>
      </c>
      <c r="G12940" s="38">
        <v>-0.06</v>
      </c>
      <c r="H12940" s="34">
        <v>0.91813239325126628</v>
      </c>
      <c r="I12940" s="35">
        <v>0.80065330019058367</v>
      </c>
      <c r="J12940" s="35">
        <v>0.9869251821315046</v>
      </c>
      <c r="K12940" s="35">
        <v>-0.54594128430309918</v>
      </c>
      <c r="L12940" s="35">
        <v>0</v>
      </c>
      <c r="M12940" s="35">
        <v>0</v>
      </c>
      <c r="N12940" s="35">
        <v>0</v>
      </c>
      <c r="O12940" s="35">
        <v>0</v>
      </c>
      <c r="P12940" s="36">
        <v>11</v>
      </c>
      <c r="Q12940" s="37">
        <v>86</v>
      </c>
      <c r="R12940" s="36">
        <v>0</v>
      </c>
      <c r="S12940" s="39">
        <f t="shared" si="451"/>
        <v>86</v>
      </c>
      <c r="T12940" s="34" t="s">
        <v>29</v>
      </c>
      <c r="U12940" s="12">
        <f>((alpha*(beta^speed))*(speed^ceta))</f>
        <v>2.2686408551083719E-2</v>
      </c>
      <c r="V12940" s="8">
        <f t="shared" si="452"/>
        <v>86</v>
      </c>
    </row>
    <row r="12941" spans="1:22">
      <c r="A12941" s="34" t="s">
        <v>20</v>
      </c>
      <c r="B12941" s="34" t="s">
        <v>79</v>
      </c>
      <c r="C12941" s="5" t="s">
        <v>215</v>
      </c>
      <c r="D12941" s="35" t="s">
        <v>86</v>
      </c>
      <c r="E12941" s="36" t="s">
        <v>17</v>
      </c>
      <c r="F12941" s="37">
        <v>50</v>
      </c>
      <c r="G12941" s="38">
        <v>-0.06</v>
      </c>
      <c r="H12941" s="34">
        <v>0.95375048523420325</v>
      </c>
      <c r="I12941" s="35">
        <v>1032.6665666894696</v>
      </c>
      <c r="J12941" s="35">
        <v>0.97088809876972149</v>
      </c>
      <c r="K12941" s="35">
        <v>-0.50528636133697935</v>
      </c>
      <c r="L12941" s="35">
        <v>0</v>
      </c>
      <c r="M12941" s="35">
        <v>0</v>
      </c>
      <c r="N12941" s="35">
        <v>0</v>
      </c>
      <c r="O12941" s="35">
        <v>0</v>
      </c>
      <c r="P12941" s="36">
        <v>11</v>
      </c>
      <c r="Q12941" s="37">
        <v>86</v>
      </c>
      <c r="R12941" s="36">
        <v>0</v>
      </c>
      <c r="S12941" s="39">
        <f t="shared" si="451"/>
        <v>86</v>
      </c>
      <c r="T12941" s="34" t="s">
        <v>29</v>
      </c>
      <c r="U12941" s="12">
        <f>((alpha*(beta^speed))*(speed^ceta))</f>
        <v>8.5710434810222988</v>
      </c>
      <c r="V12941" s="8">
        <f t="shared" si="452"/>
        <v>86</v>
      </c>
    </row>
    <row r="12942" spans="1:22">
      <c r="A12942" s="34" t="s">
        <v>20</v>
      </c>
      <c r="B12942" s="34" t="s">
        <v>79</v>
      </c>
      <c r="C12942" s="5" t="s">
        <v>215</v>
      </c>
      <c r="D12942" s="35" t="s">
        <v>86</v>
      </c>
      <c r="E12942" s="36" t="s">
        <v>15</v>
      </c>
      <c r="F12942" s="37">
        <v>100</v>
      </c>
      <c r="G12942" s="38">
        <v>-0.06</v>
      </c>
      <c r="H12942" s="34">
        <v>0.92583380777322632</v>
      </c>
      <c r="I12942" s="35">
        <v>-4.8268441100423644E-2</v>
      </c>
      <c r="J12942" s="35">
        <v>2.4980508678258175</v>
      </c>
      <c r="K12942" s="35">
        <v>7.3361827029408495</v>
      </c>
      <c r="L12942" s="35">
        <v>2.4517577535898134</v>
      </c>
      <c r="M12942" s="35">
        <v>-1.1113173685527146E-2</v>
      </c>
      <c r="N12942" s="35">
        <v>0</v>
      </c>
      <c r="O12942" s="35">
        <v>0</v>
      </c>
      <c r="P12942" s="36">
        <v>11</v>
      </c>
      <c r="Q12942" s="37">
        <v>86</v>
      </c>
      <c r="R12942" s="36">
        <v>10</v>
      </c>
      <c r="S12942" s="39">
        <f t="shared" si="451"/>
        <v>86</v>
      </c>
      <c r="T12942" s="34" t="s">
        <v>44</v>
      </c>
      <c r="U12942" s="12">
        <f>(alpha+(beta/(1+EXP((((-1)*ceta)+(delta*LN(speed)))+(epsilon*speed)))))</f>
        <v>0.11982819398736619</v>
      </c>
      <c r="V12942" s="8">
        <f t="shared" si="452"/>
        <v>86</v>
      </c>
    </row>
    <row r="12943" spans="1:22">
      <c r="A12943" s="34" t="s">
        <v>20</v>
      </c>
      <c r="B12943" s="34" t="s">
        <v>79</v>
      </c>
      <c r="C12943" s="5" t="s">
        <v>215</v>
      </c>
      <c r="D12943" s="35" t="s">
        <v>86</v>
      </c>
      <c r="E12943" s="36" t="s">
        <v>16</v>
      </c>
      <c r="F12943" s="37">
        <v>100</v>
      </c>
      <c r="G12943" s="38">
        <v>-0.06</v>
      </c>
      <c r="H12943" s="34">
        <v>0.95297487075606002</v>
      </c>
      <c r="I12943" s="35">
        <v>-1.3241857570167097</v>
      </c>
      <c r="J12943" s="35">
        <v>101.72981094553712</v>
      </c>
      <c r="K12943" s="35">
        <v>-7.6870901794517027E-2</v>
      </c>
      <c r="L12943" s="35">
        <v>0.89169977871893957</v>
      </c>
      <c r="M12943" s="35">
        <v>1.4263870514344041E-3</v>
      </c>
      <c r="N12943" s="35">
        <v>0</v>
      </c>
      <c r="O12943" s="35">
        <v>0</v>
      </c>
      <c r="P12943" s="36">
        <v>11</v>
      </c>
      <c r="Q12943" s="37">
        <v>86</v>
      </c>
      <c r="R12943" s="36">
        <v>10</v>
      </c>
      <c r="S12943" s="39">
        <f t="shared" si="451"/>
        <v>86</v>
      </c>
      <c r="T12943" s="34" t="s">
        <v>44</v>
      </c>
      <c r="U12943" s="12">
        <f>(alpha+(beta/(1+EXP((((-1)*ceta)+(delta*LN(speed)))+(epsilon*speed)))))</f>
        <v>0.22159345169875344</v>
      </c>
      <c r="V12943" s="8">
        <f t="shared" si="452"/>
        <v>86</v>
      </c>
    </row>
    <row r="12944" spans="1:22">
      <c r="A12944" s="34" t="s">
        <v>20</v>
      </c>
      <c r="B12944" s="34" t="s">
        <v>79</v>
      </c>
      <c r="C12944" s="5" t="s">
        <v>215</v>
      </c>
      <c r="D12944" s="35" t="s">
        <v>86</v>
      </c>
      <c r="E12944" s="36" t="s">
        <v>14</v>
      </c>
      <c r="F12944" s="37">
        <v>100</v>
      </c>
      <c r="G12944" s="38">
        <v>-0.06</v>
      </c>
      <c r="H12944" s="34">
        <v>0.99537353381669147</v>
      </c>
      <c r="I12944" s="35">
        <v>3.6581106963395125</v>
      </c>
      <c r="J12944" s="35">
        <v>-5.8319395952837354</v>
      </c>
      <c r="K12944" s="35">
        <v>-1.4032079582160473</v>
      </c>
      <c r="L12944" s="35">
        <v>0</v>
      </c>
      <c r="M12944" s="35">
        <v>0</v>
      </c>
      <c r="N12944" s="35">
        <v>0</v>
      </c>
      <c r="O12944" s="35">
        <v>0</v>
      </c>
      <c r="P12944" s="36">
        <v>11</v>
      </c>
      <c r="Q12944" s="37">
        <v>86</v>
      </c>
      <c r="R12944" s="36">
        <v>13</v>
      </c>
      <c r="S12944" s="39">
        <f t="shared" si="451"/>
        <v>86</v>
      </c>
      <c r="T12944" s="34" t="s">
        <v>50</v>
      </c>
      <c r="U12944" s="12">
        <f>EXP((alpha+(beta/speed))+(ceta*LN(speed)))</f>
        <v>6.9942756936485814E-2</v>
      </c>
      <c r="V12944" s="8">
        <f t="shared" si="452"/>
        <v>86</v>
      </c>
    </row>
    <row r="12945" spans="1:22">
      <c r="A12945" s="34" t="s">
        <v>20</v>
      </c>
      <c r="B12945" s="34" t="s">
        <v>79</v>
      </c>
      <c r="C12945" s="5" t="s">
        <v>215</v>
      </c>
      <c r="D12945" s="35" t="s">
        <v>86</v>
      </c>
      <c r="E12945" s="36" t="s">
        <v>18</v>
      </c>
      <c r="F12945" s="37">
        <v>100</v>
      </c>
      <c r="G12945" s="38">
        <v>-0.06</v>
      </c>
      <c r="H12945" s="34">
        <v>0.8983546696805188</v>
      </c>
      <c r="I12945" s="35">
        <v>3.7182387771580534</v>
      </c>
      <c r="J12945" s="35">
        <v>3.7605346328797182E-2</v>
      </c>
      <c r="K12945" s="35">
        <v>1.5503758837375308</v>
      </c>
      <c r="L12945" s="35">
        <v>0</v>
      </c>
      <c r="M12945" s="35">
        <v>0</v>
      </c>
      <c r="N12945" s="35">
        <v>0</v>
      </c>
      <c r="O12945" s="35">
        <v>0</v>
      </c>
      <c r="P12945" s="36">
        <v>11</v>
      </c>
      <c r="Q12945" s="37">
        <v>86</v>
      </c>
      <c r="R12945" s="36">
        <v>6</v>
      </c>
      <c r="S12945" s="39">
        <f t="shared" si="451"/>
        <v>86</v>
      </c>
      <c r="T12945" s="34" t="s">
        <v>37</v>
      </c>
      <c r="U12945" s="12">
        <f>(1/(alpha+(beta*(speed^ceta))))</f>
        <v>2.423986492309621E-2</v>
      </c>
      <c r="V12945" s="8">
        <f t="shared" si="452"/>
        <v>86</v>
      </c>
    </row>
    <row r="12946" spans="1:22">
      <c r="A12946" s="34" t="s">
        <v>20</v>
      </c>
      <c r="B12946" s="34" t="s">
        <v>79</v>
      </c>
      <c r="C12946" s="5" t="s">
        <v>215</v>
      </c>
      <c r="D12946" s="35" t="s">
        <v>86</v>
      </c>
      <c r="E12946" s="36" t="s">
        <v>17</v>
      </c>
      <c r="F12946" s="37">
        <v>100</v>
      </c>
      <c r="G12946" s="38">
        <v>-0.06</v>
      </c>
      <c r="H12946" s="34">
        <v>0.93600038508970285</v>
      </c>
      <c r="I12946" s="35">
        <v>888.92452681668078</v>
      </c>
      <c r="J12946" s="35">
        <v>0.96995966531355959</v>
      </c>
      <c r="K12946" s="35">
        <v>-0.44747923862254541</v>
      </c>
      <c r="L12946" s="35">
        <v>0</v>
      </c>
      <c r="M12946" s="35">
        <v>0</v>
      </c>
      <c r="N12946" s="35">
        <v>0</v>
      </c>
      <c r="O12946" s="35">
        <v>0</v>
      </c>
      <c r="P12946" s="36">
        <v>11</v>
      </c>
      <c r="Q12946" s="37">
        <v>86</v>
      </c>
      <c r="R12946" s="36">
        <v>0</v>
      </c>
      <c r="S12946" s="39">
        <f t="shared" si="451"/>
        <v>86</v>
      </c>
      <c r="T12946" s="34" t="s">
        <v>29</v>
      </c>
      <c r="U12946" s="12">
        <f>((alpha*(beta^speed))*(speed^ceta))</f>
        <v>8.7908940217340081</v>
      </c>
      <c r="V12946" s="8">
        <f t="shared" si="452"/>
        <v>86</v>
      </c>
    </row>
    <row r="12947" spans="1:22">
      <c r="A12947" s="34" t="s">
        <v>20</v>
      </c>
      <c r="B12947" s="34" t="s">
        <v>79</v>
      </c>
      <c r="C12947" s="5" t="s">
        <v>215</v>
      </c>
      <c r="D12947" s="35" t="s">
        <v>86</v>
      </c>
      <c r="E12947" s="36" t="s">
        <v>15</v>
      </c>
      <c r="F12947" s="37">
        <v>0</v>
      </c>
      <c r="G12947" s="38">
        <v>-0.04</v>
      </c>
      <c r="H12947" s="34">
        <v>0.97379294626011237</v>
      </c>
      <c r="I12947" s="35">
        <v>24.67339275893255</v>
      </c>
      <c r="J12947" s="35">
        <v>0.99163298002863409</v>
      </c>
      <c r="K12947" s="35">
        <v>-0.90715584528195048</v>
      </c>
      <c r="L12947" s="35">
        <v>0</v>
      </c>
      <c r="M12947" s="35">
        <v>0</v>
      </c>
      <c r="N12947" s="35">
        <v>0</v>
      </c>
      <c r="O12947" s="35">
        <v>0</v>
      </c>
      <c r="P12947" s="36">
        <v>11</v>
      </c>
      <c r="Q12947" s="37">
        <v>86</v>
      </c>
      <c r="R12947" s="36">
        <v>0</v>
      </c>
      <c r="S12947" s="39">
        <f t="shared" si="451"/>
        <v>86</v>
      </c>
      <c r="T12947" s="34" t="s">
        <v>29</v>
      </c>
      <c r="U12947" s="12">
        <f>((alpha*(beta^speed))*(speed^ceta))</f>
        <v>0.21062991200585343</v>
      </c>
      <c r="V12947" s="8">
        <f t="shared" si="452"/>
        <v>86</v>
      </c>
    </row>
    <row r="12948" spans="1:22">
      <c r="A12948" s="34" t="s">
        <v>20</v>
      </c>
      <c r="B12948" s="34" t="s">
        <v>79</v>
      </c>
      <c r="C12948" s="5" t="s">
        <v>215</v>
      </c>
      <c r="D12948" s="35" t="s">
        <v>86</v>
      </c>
      <c r="E12948" s="36" t="s">
        <v>16</v>
      </c>
      <c r="F12948" s="37">
        <v>0</v>
      </c>
      <c r="G12948" s="38">
        <v>-0.04</v>
      </c>
      <c r="H12948" s="34">
        <v>0.96876527639278487</v>
      </c>
      <c r="I12948" s="35">
        <v>71.509836853769869</v>
      </c>
      <c r="J12948" s="35">
        <v>0.98413138906834463</v>
      </c>
      <c r="K12948" s="35">
        <v>-0.71197596466454194</v>
      </c>
      <c r="L12948" s="35">
        <v>0</v>
      </c>
      <c r="M12948" s="35">
        <v>0</v>
      </c>
      <c r="N12948" s="35">
        <v>0</v>
      </c>
      <c r="O12948" s="35">
        <v>0</v>
      </c>
      <c r="P12948" s="36">
        <v>11</v>
      </c>
      <c r="Q12948" s="37">
        <v>86</v>
      </c>
      <c r="R12948" s="36">
        <v>0</v>
      </c>
      <c r="S12948" s="39">
        <f t="shared" si="451"/>
        <v>86</v>
      </c>
      <c r="T12948" s="34" t="s">
        <v>29</v>
      </c>
      <c r="U12948" s="12">
        <f>((alpha*(beta^speed))*(speed^ceta))</f>
        <v>0.75790470805610077</v>
      </c>
      <c r="V12948" s="8">
        <f t="shared" si="452"/>
        <v>86</v>
      </c>
    </row>
    <row r="12949" spans="1:22">
      <c r="A12949" s="34" t="s">
        <v>20</v>
      </c>
      <c r="B12949" s="34" t="s">
        <v>79</v>
      </c>
      <c r="C12949" s="5" t="s">
        <v>215</v>
      </c>
      <c r="D12949" s="35" t="s">
        <v>86</v>
      </c>
      <c r="E12949" s="36" t="s">
        <v>14</v>
      </c>
      <c r="F12949" s="37">
        <v>0</v>
      </c>
      <c r="G12949" s="38">
        <v>-0.04</v>
      </c>
      <c r="H12949" s="34">
        <v>0.99229266741454092</v>
      </c>
      <c r="I12949" s="35">
        <v>3.3827608584928428</v>
      </c>
      <c r="J12949" s="35">
        <v>-4.4347997288207308</v>
      </c>
      <c r="K12949" s="35">
        <v>-1.2811025949293109</v>
      </c>
      <c r="L12949" s="35">
        <v>0</v>
      </c>
      <c r="M12949" s="35">
        <v>0</v>
      </c>
      <c r="N12949" s="35">
        <v>0</v>
      </c>
      <c r="O12949" s="35">
        <v>0</v>
      </c>
      <c r="P12949" s="36">
        <v>11</v>
      </c>
      <c r="Q12949" s="37">
        <v>86</v>
      </c>
      <c r="R12949" s="36">
        <v>13</v>
      </c>
      <c r="S12949" s="39">
        <f t="shared" si="451"/>
        <v>86</v>
      </c>
      <c r="T12949" s="34" t="s">
        <v>50</v>
      </c>
      <c r="U12949" s="12">
        <f>EXP((alpha+(beta/speed))+(ceta*LN(speed)))</f>
        <v>9.2988220033228833E-2</v>
      </c>
      <c r="V12949" s="8">
        <f t="shared" si="452"/>
        <v>86</v>
      </c>
    </row>
    <row r="12950" spans="1:22">
      <c r="A12950" s="34" t="s">
        <v>20</v>
      </c>
      <c r="B12950" s="34" t="s">
        <v>79</v>
      </c>
      <c r="C12950" s="5" t="s">
        <v>215</v>
      </c>
      <c r="D12950" s="35" t="s">
        <v>86</v>
      </c>
      <c r="E12950" s="36" t="s">
        <v>18</v>
      </c>
      <c r="F12950" s="37">
        <v>0</v>
      </c>
      <c r="G12950" s="38">
        <v>-0.04</v>
      </c>
      <c r="H12950" s="34">
        <v>0.95600328894575104</v>
      </c>
      <c r="I12950" s="35">
        <v>1.4333001054104741</v>
      </c>
      <c r="J12950" s="35">
        <v>0.99557261370995709</v>
      </c>
      <c r="K12950" s="35">
        <v>-0.77253292641762694</v>
      </c>
      <c r="L12950" s="35">
        <v>0</v>
      </c>
      <c r="M12950" s="35">
        <v>0</v>
      </c>
      <c r="N12950" s="35">
        <v>0</v>
      </c>
      <c r="O12950" s="35">
        <v>0</v>
      </c>
      <c r="P12950" s="36">
        <v>11</v>
      </c>
      <c r="Q12950" s="37">
        <v>86</v>
      </c>
      <c r="R12950" s="36">
        <v>0</v>
      </c>
      <c r="S12950" s="39">
        <f t="shared" si="451"/>
        <v>86</v>
      </c>
      <c r="T12950" s="34" t="s">
        <v>29</v>
      </c>
      <c r="U12950" s="12">
        <f>((alpha*(beta^speed))*(speed^ceta))</f>
        <v>3.1343417788614061E-2</v>
      </c>
      <c r="V12950" s="8">
        <f t="shared" si="452"/>
        <v>86</v>
      </c>
    </row>
    <row r="12951" spans="1:22">
      <c r="A12951" s="34" t="s">
        <v>20</v>
      </c>
      <c r="B12951" s="34" t="s">
        <v>79</v>
      </c>
      <c r="C12951" s="5" t="s">
        <v>215</v>
      </c>
      <c r="D12951" s="35" t="s">
        <v>86</v>
      </c>
      <c r="E12951" s="36" t="s">
        <v>17</v>
      </c>
      <c r="F12951" s="37">
        <v>0</v>
      </c>
      <c r="G12951" s="38">
        <v>-0.04</v>
      </c>
      <c r="H12951" s="34">
        <v>0.96206835087767906</v>
      </c>
      <c r="I12951" s="35">
        <v>1668.013786817379</v>
      </c>
      <c r="J12951" s="35">
        <v>0.98375986812501004</v>
      </c>
      <c r="K12951" s="35">
        <v>-0.66356072961520463</v>
      </c>
      <c r="L12951" s="35">
        <v>0</v>
      </c>
      <c r="M12951" s="35">
        <v>0</v>
      </c>
      <c r="N12951" s="35">
        <v>0</v>
      </c>
      <c r="O12951" s="35">
        <v>0</v>
      </c>
      <c r="P12951" s="36">
        <v>11</v>
      </c>
      <c r="Q12951" s="37">
        <v>86</v>
      </c>
      <c r="R12951" s="36">
        <v>0</v>
      </c>
      <c r="S12951" s="39">
        <f t="shared" si="451"/>
        <v>86</v>
      </c>
      <c r="T12951" s="34" t="s">
        <v>29</v>
      </c>
      <c r="U12951" s="12">
        <f>((alpha*(beta^speed))*(speed^ceta))</f>
        <v>21.232698253310794</v>
      </c>
      <c r="V12951" s="8">
        <f t="shared" si="452"/>
        <v>86</v>
      </c>
    </row>
    <row r="12952" spans="1:22">
      <c r="A12952" s="34" t="s">
        <v>20</v>
      </c>
      <c r="B12952" s="34" t="s">
        <v>79</v>
      </c>
      <c r="C12952" s="5" t="s">
        <v>215</v>
      </c>
      <c r="D12952" s="35" t="s">
        <v>86</v>
      </c>
      <c r="E12952" s="36" t="s">
        <v>15</v>
      </c>
      <c r="F12952" s="37">
        <v>50</v>
      </c>
      <c r="G12952" s="38">
        <v>-0.04</v>
      </c>
      <c r="H12952" s="34">
        <v>0.95149229102579425</v>
      </c>
      <c r="I12952" s="35">
        <v>-0.17615935308089725</v>
      </c>
      <c r="J12952" s="35">
        <v>5.4335910750718437</v>
      </c>
      <c r="K12952" s="35">
        <v>3.1844166719650011</v>
      </c>
      <c r="L12952" s="35">
        <v>1.3376354386258889</v>
      </c>
      <c r="M12952" s="35">
        <v>-1.4917253092447515E-3</v>
      </c>
      <c r="N12952" s="35">
        <v>0</v>
      </c>
      <c r="O12952" s="35">
        <v>0</v>
      </c>
      <c r="P12952" s="36">
        <v>11</v>
      </c>
      <c r="Q12952" s="37">
        <v>86</v>
      </c>
      <c r="R12952" s="36">
        <v>10</v>
      </c>
      <c r="S12952" s="39">
        <f t="shared" si="451"/>
        <v>86</v>
      </c>
      <c r="T12952" s="34" t="s">
        <v>44</v>
      </c>
      <c r="U12952" s="12">
        <f>(alpha+(beta/(1+EXP((((-1)*ceta)+(delta*LN(speed)))+(epsilon*speed)))))</f>
        <v>0.18387841919244668</v>
      </c>
      <c r="V12952" s="8">
        <f t="shared" si="452"/>
        <v>86</v>
      </c>
    </row>
    <row r="12953" spans="1:22">
      <c r="A12953" s="34" t="s">
        <v>20</v>
      </c>
      <c r="B12953" s="34" t="s">
        <v>79</v>
      </c>
      <c r="C12953" s="5" t="s">
        <v>215</v>
      </c>
      <c r="D12953" s="35" t="s">
        <v>86</v>
      </c>
      <c r="E12953" s="36" t="s">
        <v>16</v>
      </c>
      <c r="F12953" s="37">
        <v>50</v>
      </c>
      <c r="G12953" s="38">
        <v>-0.04</v>
      </c>
      <c r="H12953" s="34">
        <v>0.95926619712135086</v>
      </c>
      <c r="I12953" s="35">
        <v>-2.1029388064781189</v>
      </c>
      <c r="J12953" s="35">
        <v>152.37465954814093</v>
      </c>
      <c r="K12953" s="35">
        <v>-0.5786872774200571</v>
      </c>
      <c r="L12953" s="35">
        <v>0.7510827776501392</v>
      </c>
      <c r="M12953" s="35">
        <v>1.4441378657297354E-3</v>
      </c>
      <c r="N12953" s="35">
        <v>0</v>
      </c>
      <c r="O12953" s="35">
        <v>0</v>
      </c>
      <c r="P12953" s="36">
        <v>11</v>
      </c>
      <c r="Q12953" s="37">
        <v>86</v>
      </c>
      <c r="R12953" s="36">
        <v>10</v>
      </c>
      <c r="S12953" s="39">
        <f t="shared" si="451"/>
        <v>86</v>
      </c>
      <c r="T12953" s="34" t="s">
        <v>44</v>
      </c>
      <c r="U12953" s="12">
        <f>(alpha+(beta/(1+EXP((((-1)*ceta)+(delta*LN(speed)))+(epsilon*speed)))))</f>
        <v>0.51026520238830875</v>
      </c>
      <c r="V12953" s="8">
        <f t="shared" si="452"/>
        <v>86</v>
      </c>
    </row>
    <row r="12954" spans="1:22">
      <c r="A12954" s="34" t="s">
        <v>20</v>
      </c>
      <c r="B12954" s="34" t="s">
        <v>79</v>
      </c>
      <c r="C12954" s="5" t="s">
        <v>215</v>
      </c>
      <c r="D12954" s="35" t="s">
        <v>86</v>
      </c>
      <c r="E12954" s="36" t="s">
        <v>14</v>
      </c>
      <c r="F12954" s="37">
        <v>50</v>
      </c>
      <c r="G12954" s="38">
        <v>-0.04</v>
      </c>
      <c r="H12954" s="34">
        <v>0.99226418748370804</v>
      </c>
      <c r="I12954" s="35">
        <v>3.4569189756861207</v>
      </c>
      <c r="J12954" s="35">
        <v>-4.6955807931998672</v>
      </c>
      <c r="K12954" s="35">
        <v>-1.3147290897608257</v>
      </c>
      <c r="L12954" s="35">
        <v>0</v>
      </c>
      <c r="M12954" s="35">
        <v>0</v>
      </c>
      <c r="N12954" s="35">
        <v>0</v>
      </c>
      <c r="O12954" s="35">
        <v>0</v>
      </c>
      <c r="P12954" s="36">
        <v>11</v>
      </c>
      <c r="Q12954" s="37">
        <v>86</v>
      </c>
      <c r="R12954" s="36">
        <v>13</v>
      </c>
      <c r="S12954" s="39">
        <f t="shared" si="451"/>
        <v>86</v>
      </c>
      <c r="T12954" s="34" t="s">
        <v>50</v>
      </c>
      <c r="U12954" s="12">
        <f>EXP((alpha+(beta/speed))+(ceta*LN(speed)))</f>
        <v>8.5954192734004273E-2</v>
      </c>
      <c r="V12954" s="8">
        <f t="shared" si="452"/>
        <v>86</v>
      </c>
    </row>
    <row r="12955" spans="1:22">
      <c r="A12955" s="34" t="s">
        <v>20</v>
      </c>
      <c r="B12955" s="34" t="s">
        <v>79</v>
      </c>
      <c r="C12955" s="5" t="s">
        <v>215</v>
      </c>
      <c r="D12955" s="35" t="s">
        <v>86</v>
      </c>
      <c r="E12955" s="36" t="s">
        <v>18</v>
      </c>
      <c r="F12955" s="37">
        <v>50</v>
      </c>
      <c r="G12955" s="38">
        <v>-0.04</v>
      </c>
      <c r="H12955" s="34">
        <v>0.92144901681031977</v>
      </c>
      <c r="I12955" s="35">
        <v>0.85547667061519317</v>
      </c>
      <c r="J12955" s="35">
        <v>0.98792858386241311</v>
      </c>
      <c r="K12955" s="35">
        <v>-0.52024346892530327</v>
      </c>
      <c r="L12955" s="35">
        <v>0</v>
      </c>
      <c r="M12955" s="35">
        <v>0</v>
      </c>
      <c r="N12955" s="35">
        <v>0</v>
      </c>
      <c r="O12955" s="35">
        <v>0</v>
      </c>
      <c r="P12955" s="36">
        <v>11</v>
      </c>
      <c r="Q12955" s="37">
        <v>86</v>
      </c>
      <c r="R12955" s="36">
        <v>0</v>
      </c>
      <c r="S12955" s="39">
        <f t="shared" si="451"/>
        <v>86</v>
      </c>
      <c r="T12955" s="34" t="s">
        <v>29</v>
      </c>
      <c r="U12955" s="12">
        <f>((alpha*(beta^speed))*(speed^ceta))</f>
        <v>2.9661655130291127E-2</v>
      </c>
      <c r="V12955" s="8">
        <f t="shared" si="452"/>
        <v>86</v>
      </c>
    </row>
    <row r="12956" spans="1:22">
      <c r="A12956" s="34" t="s">
        <v>20</v>
      </c>
      <c r="B12956" s="34" t="s">
        <v>79</v>
      </c>
      <c r="C12956" s="5" t="s">
        <v>215</v>
      </c>
      <c r="D12956" s="35" t="s">
        <v>86</v>
      </c>
      <c r="E12956" s="36" t="s">
        <v>17</v>
      </c>
      <c r="F12956" s="37">
        <v>50</v>
      </c>
      <c r="G12956" s="38">
        <v>-0.04</v>
      </c>
      <c r="H12956" s="34">
        <v>0.94908328129620956</v>
      </c>
      <c r="I12956" s="35">
        <v>1213.5789396958207</v>
      </c>
      <c r="J12956" s="35">
        <v>0.97833612106975609</v>
      </c>
      <c r="K12956" s="35">
        <v>-0.51271921999147052</v>
      </c>
      <c r="L12956" s="35">
        <v>0</v>
      </c>
      <c r="M12956" s="35">
        <v>0</v>
      </c>
      <c r="N12956" s="35">
        <v>0</v>
      </c>
      <c r="O12956" s="35">
        <v>0</v>
      </c>
      <c r="P12956" s="36">
        <v>11</v>
      </c>
      <c r="Q12956" s="37">
        <v>86</v>
      </c>
      <c r="R12956" s="36">
        <v>0</v>
      </c>
      <c r="S12956" s="39">
        <f t="shared" si="451"/>
        <v>86</v>
      </c>
      <c r="T12956" s="34" t="s">
        <v>29</v>
      </c>
      <c r="U12956" s="12">
        <f>((alpha*(beta^speed))*(speed^ceta))</f>
        <v>18.801352601397916</v>
      </c>
      <c r="V12956" s="8">
        <f t="shared" si="452"/>
        <v>86</v>
      </c>
    </row>
    <row r="12957" spans="1:22">
      <c r="A12957" s="34" t="s">
        <v>20</v>
      </c>
      <c r="B12957" s="34" t="s">
        <v>79</v>
      </c>
      <c r="C12957" s="5" t="s">
        <v>215</v>
      </c>
      <c r="D12957" s="35" t="s">
        <v>86</v>
      </c>
      <c r="E12957" s="36" t="s">
        <v>15</v>
      </c>
      <c r="F12957" s="37">
        <v>100</v>
      </c>
      <c r="G12957" s="38">
        <v>-0.04</v>
      </c>
      <c r="H12957" s="34">
        <v>0.93058859490296109</v>
      </c>
      <c r="I12957" s="35">
        <v>7.6595619828945845</v>
      </c>
      <c r="J12957" s="35">
        <v>-20.504757110580194</v>
      </c>
      <c r="K12957" s="35">
        <v>-2.0273919541624674</v>
      </c>
      <c r="L12957" s="35">
        <v>0</v>
      </c>
      <c r="M12957" s="35">
        <v>0</v>
      </c>
      <c r="N12957" s="35">
        <v>0</v>
      </c>
      <c r="O12957" s="35">
        <v>0</v>
      </c>
      <c r="P12957" s="36">
        <v>11</v>
      </c>
      <c r="Q12957" s="37">
        <v>86</v>
      </c>
      <c r="R12957" s="36">
        <v>13</v>
      </c>
      <c r="S12957" s="39">
        <f t="shared" si="451"/>
        <v>86</v>
      </c>
      <c r="T12957" s="34" t="s">
        <v>50</v>
      </c>
      <c r="U12957" s="12">
        <f>EXP((alpha+(beta/speed))+(ceta*LN(speed)))</f>
        <v>0.19997292535204148</v>
      </c>
      <c r="V12957" s="8">
        <f t="shared" si="452"/>
        <v>86</v>
      </c>
    </row>
    <row r="12958" spans="1:22">
      <c r="A12958" s="34" t="s">
        <v>20</v>
      </c>
      <c r="B12958" s="34" t="s">
        <v>79</v>
      </c>
      <c r="C12958" s="5" t="s">
        <v>215</v>
      </c>
      <c r="D12958" s="35" t="s">
        <v>86</v>
      </c>
      <c r="E12958" s="36" t="s">
        <v>16</v>
      </c>
      <c r="F12958" s="37">
        <v>100</v>
      </c>
      <c r="G12958" s="38">
        <v>-0.04</v>
      </c>
      <c r="H12958" s="34">
        <v>0.9493772165161829</v>
      </c>
      <c r="I12958" s="35">
        <v>-2.8542555912400802</v>
      </c>
      <c r="J12958" s="35">
        <v>127.31534759972246</v>
      </c>
      <c r="K12958" s="35">
        <v>-0.5064476975152461</v>
      </c>
      <c r="L12958" s="35">
        <v>0.67878738440614583</v>
      </c>
      <c r="M12958" s="35">
        <v>1.1853657957722292E-3</v>
      </c>
      <c r="N12958" s="35">
        <v>0</v>
      </c>
      <c r="O12958" s="35">
        <v>0</v>
      </c>
      <c r="P12958" s="36">
        <v>11</v>
      </c>
      <c r="Q12958" s="37">
        <v>86</v>
      </c>
      <c r="R12958" s="36">
        <v>10</v>
      </c>
      <c r="S12958" s="39">
        <f t="shared" si="451"/>
        <v>86</v>
      </c>
      <c r="T12958" s="34" t="s">
        <v>44</v>
      </c>
      <c r="U12958" s="12">
        <f>(alpha+(beta/(1+EXP((((-1)*ceta)+(delta*LN(speed)))+(epsilon*speed)))))</f>
        <v>0.42823544487602616</v>
      </c>
      <c r="V12958" s="8">
        <f t="shared" si="452"/>
        <v>86</v>
      </c>
    </row>
    <row r="12959" spans="1:22">
      <c r="A12959" s="34" t="s">
        <v>20</v>
      </c>
      <c r="B12959" s="34" t="s">
        <v>79</v>
      </c>
      <c r="C12959" s="5" t="s">
        <v>215</v>
      </c>
      <c r="D12959" s="35" t="s">
        <v>86</v>
      </c>
      <c r="E12959" s="36" t="s">
        <v>14</v>
      </c>
      <c r="F12959" s="37">
        <v>100</v>
      </c>
      <c r="G12959" s="38">
        <v>-0.04</v>
      </c>
      <c r="H12959" s="34">
        <v>0.99275340163714687</v>
      </c>
      <c r="I12959" s="35">
        <v>3.5316358580818705</v>
      </c>
      <c r="J12959" s="35">
        <v>-5.1771407568481482</v>
      </c>
      <c r="K12959" s="35">
        <v>-1.3400124895807017</v>
      </c>
      <c r="L12959" s="35">
        <v>0</v>
      </c>
      <c r="M12959" s="35">
        <v>0</v>
      </c>
      <c r="N12959" s="35">
        <v>0</v>
      </c>
      <c r="O12959" s="35">
        <v>0</v>
      </c>
      <c r="P12959" s="36">
        <v>11</v>
      </c>
      <c r="Q12959" s="37">
        <v>86</v>
      </c>
      <c r="R12959" s="36">
        <v>13</v>
      </c>
      <c r="S12959" s="39">
        <f t="shared" si="451"/>
        <v>86</v>
      </c>
      <c r="T12959" s="34" t="s">
        <v>50</v>
      </c>
      <c r="U12959" s="12">
        <f>EXP((alpha+(beta/speed))+(ceta*LN(speed)))</f>
        <v>8.2295038146383462E-2</v>
      </c>
      <c r="V12959" s="8">
        <f t="shared" si="452"/>
        <v>86</v>
      </c>
    </row>
    <row r="12960" spans="1:22">
      <c r="A12960" s="34" t="s">
        <v>20</v>
      </c>
      <c r="B12960" s="34" t="s">
        <v>79</v>
      </c>
      <c r="C12960" s="5" t="s">
        <v>215</v>
      </c>
      <c r="D12960" s="35" t="s">
        <v>86</v>
      </c>
      <c r="E12960" s="36" t="s">
        <v>18</v>
      </c>
      <c r="F12960" s="37">
        <v>100</v>
      </c>
      <c r="G12960" s="38">
        <v>-0.04</v>
      </c>
      <c r="H12960" s="34">
        <v>0.89082770841662806</v>
      </c>
      <c r="I12960" s="35">
        <v>-7.5936676578585855E-7</v>
      </c>
      <c r="J12960" s="35">
        <v>1.4885066143925307E-4</v>
      </c>
      <c r="K12960" s="35">
        <v>-1.065003553705049E-2</v>
      </c>
      <c r="L12960" s="35">
        <v>0.31919580930832253</v>
      </c>
      <c r="M12960" s="35">
        <v>0</v>
      </c>
      <c r="N12960" s="35">
        <v>0</v>
      </c>
      <c r="O12960" s="35">
        <v>0</v>
      </c>
      <c r="P12960" s="36">
        <v>11</v>
      </c>
      <c r="Q12960" s="37">
        <v>86</v>
      </c>
      <c r="R12960" s="36">
        <v>14</v>
      </c>
      <c r="S12960" s="39">
        <f t="shared" si="451"/>
        <v>86</v>
      </c>
      <c r="T12960" s="34" t="s">
        <v>51</v>
      </c>
      <c r="U12960" s="12">
        <f>(((alpha*(speed^3))+(beta*(speed^2))+(ceta*speed))+delta)</f>
        <v>2.1192457548006083E-2</v>
      </c>
      <c r="V12960" s="8">
        <f t="shared" si="452"/>
        <v>86</v>
      </c>
    </row>
    <row r="12961" spans="1:22">
      <c r="A12961" s="34" t="s">
        <v>20</v>
      </c>
      <c r="B12961" s="34" t="s">
        <v>79</v>
      </c>
      <c r="C12961" s="5" t="s">
        <v>215</v>
      </c>
      <c r="D12961" s="35" t="s">
        <v>86</v>
      </c>
      <c r="E12961" s="36" t="s">
        <v>17</v>
      </c>
      <c r="F12961" s="37">
        <v>100</v>
      </c>
      <c r="G12961" s="38">
        <v>-0.04</v>
      </c>
      <c r="H12961" s="34">
        <v>0.93540528176886495</v>
      </c>
      <c r="I12961" s="35">
        <v>900.2301896554161</v>
      </c>
      <c r="J12961" s="35">
        <v>0.97366778597905246</v>
      </c>
      <c r="K12961" s="35">
        <v>-0.36954817721452798</v>
      </c>
      <c r="L12961" s="35">
        <v>0</v>
      </c>
      <c r="M12961" s="35">
        <v>0</v>
      </c>
      <c r="N12961" s="35">
        <v>0</v>
      </c>
      <c r="O12961" s="35">
        <v>0</v>
      </c>
      <c r="P12961" s="36">
        <v>11</v>
      </c>
      <c r="Q12961" s="37">
        <v>86</v>
      </c>
      <c r="R12961" s="36">
        <v>0</v>
      </c>
      <c r="S12961" s="39">
        <f t="shared" si="451"/>
        <v>86</v>
      </c>
      <c r="T12961" s="34" t="s">
        <v>29</v>
      </c>
      <c r="U12961" s="12">
        <f>((alpha*(beta^speed))*(speed^ceta))</f>
        <v>17.490093318550233</v>
      </c>
      <c r="V12961" s="8">
        <f t="shared" si="452"/>
        <v>86</v>
      </c>
    </row>
    <row r="12962" spans="1:22">
      <c r="A12962" s="34" t="s">
        <v>20</v>
      </c>
      <c r="B12962" s="34" t="s">
        <v>79</v>
      </c>
      <c r="C12962" s="5" t="s">
        <v>215</v>
      </c>
      <c r="D12962" s="35" t="s">
        <v>86</v>
      </c>
      <c r="E12962" s="36" t="s">
        <v>15</v>
      </c>
      <c r="F12962" s="37">
        <v>0</v>
      </c>
      <c r="G12962" s="38">
        <v>-0.02</v>
      </c>
      <c r="H12962" s="34">
        <v>0.97578468662707907</v>
      </c>
      <c r="I12962" s="35">
        <v>0.65678381166922561</v>
      </c>
      <c r="J12962" s="35">
        <v>28.201103904875346</v>
      </c>
      <c r="K12962" s="35">
        <v>-0.66500724971567948</v>
      </c>
      <c r="L12962" s="35">
        <v>0.44621305048136328</v>
      </c>
      <c r="M12962" s="35">
        <v>5.9106106338164807E-2</v>
      </c>
      <c r="N12962" s="35">
        <v>0</v>
      </c>
      <c r="O12962" s="35">
        <v>0</v>
      </c>
      <c r="P12962" s="36">
        <v>11</v>
      </c>
      <c r="Q12962" s="37">
        <v>86</v>
      </c>
      <c r="R12962" s="36">
        <v>10</v>
      </c>
      <c r="S12962" s="39">
        <f t="shared" si="451"/>
        <v>86</v>
      </c>
      <c r="T12962" s="34" t="s">
        <v>44</v>
      </c>
      <c r="U12962" s="12">
        <f>(alpha+(beta/(1+EXP((((-1)*ceta)+(delta*LN(speed)))+(epsilon*speed)))))</f>
        <v>0.66910055114138178</v>
      </c>
      <c r="V12962" s="8">
        <f t="shared" si="452"/>
        <v>86</v>
      </c>
    </row>
    <row r="12963" spans="1:22">
      <c r="A12963" s="34" t="s">
        <v>20</v>
      </c>
      <c r="B12963" s="34" t="s">
        <v>79</v>
      </c>
      <c r="C12963" s="5" t="s">
        <v>215</v>
      </c>
      <c r="D12963" s="35" t="s">
        <v>86</v>
      </c>
      <c r="E12963" s="36" t="s">
        <v>16</v>
      </c>
      <c r="F12963" s="37">
        <v>0</v>
      </c>
      <c r="G12963" s="38">
        <v>-0.02</v>
      </c>
      <c r="H12963" s="34">
        <v>0.96778169192278618</v>
      </c>
      <c r="I12963" s="35">
        <v>4.5352858447509981</v>
      </c>
      <c r="J12963" s="35">
        <v>8.3242765501395644E-2</v>
      </c>
      <c r="K12963" s="35">
        <v>-0.80655486166880752</v>
      </c>
      <c r="L12963" s="35">
        <v>0</v>
      </c>
      <c r="M12963" s="35">
        <v>0</v>
      </c>
      <c r="N12963" s="35">
        <v>0</v>
      </c>
      <c r="O12963" s="35">
        <v>0</v>
      </c>
      <c r="P12963" s="36">
        <v>11</v>
      </c>
      <c r="Q12963" s="37">
        <v>86</v>
      </c>
      <c r="R12963" s="36">
        <v>13</v>
      </c>
      <c r="S12963" s="39">
        <f t="shared" si="451"/>
        <v>86</v>
      </c>
      <c r="T12963" s="34" t="s">
        <v>50</v>
      </c>
      <c r="U12963" s="12">
        <f>EXP((alpha+(beta/speed))+(ceta*LN(speed)))</f>
        <v>2.5691582511697617</v>
      </c>
      <c r="V12963" s="8">
        <f t="shared" si="452"/>
        <v>86</v>
      </c>
    </row>
    <row r="12964" spans="1:22">
      <c r="A12964" s="34" t="s">
        <v>20</v>
      </c>
      <c r="B12964" s="34" t="s">
        <v>79</v>
      </c>
      <c r="C12964" s="5" t="s">
        <v>215</v>
      </c>
      <c r="D12964" s="35" t="s">
        <v>86</v>
      </c>
      <c r="E12964" s="36" t="s">
        <v>14</v>
      </c>
      <c r="F12964" s="37">
        <v>0</v>
      </c>
      <c r="G12964" s="38">
        <v>-0.02</v>
      </c>
      <c r="H12964" s="34">
        <v>0.99378953259419178</v>
      </c>
      <c r="I12964" s="35">
        <v>0.21790727896865511</v>
      </c>
      <c r="J12964" s="35">
        <v>-1.6611103796060276</v>
      </c>
      <c r="K12964" s="35">
        <v>6.167784937988216E-2</v>
      </c>
      <c r="L12964" s="35">
        <v>1.0604711541448988</v>
      </c>
      <c r="M12964" s="35">
        <v>0</v>
      </c>
      <c r="N12964" s="35">
        <v>0</v>
      </c>
      <c r="O12964" s="35">
        <v>0</v>
      </c>
      <c r="P12964" s="36">
        <v>11</v>
      </c>
      <c r="Q12964" s="37">
        <v>86</v>
      </c>
      <c r="R12964" s="36">
        <v>8</v>
      </c>
      <c r="S12964" s="39">
        <f t="shared" si="451"/>
        <v>86</v>
      </c>
      <c r="T12964" s="34" t="s">
        <v>40</v>
      </c>
      <c r="U12964" s="12">
        <f>(alpha-(beta*EXP(((-1)*ceta)*(speed^delta))))</f>
        <v>0.21950927842739745</v>
      </c>
      <c r="V12964" s="8">
        <f t="shared" si="452"/>
        <v>86</v>
      </c>
    </row>
    <row r="12965" spans="1:22">
      <c r="A12965" s="34" t="s">
        <v>20</v>
      </c>
      <c r="B12965" s="34" t="s">
        <v>79</v>
      </c>
      <c r="C12965" s="5" t="s">
        <v>215</v>
      </c>
      <c r="D12965" s="35" t="s">
        <v>86</v>
      </c>
      <c r="E12965" s="36" t="s">
        <v>18</v>
      </c>
      <c r="F12965" s="37">
        <v>0</v>
      </c>
      <c r="G12965" s="38">
        <v>-0.02</v>
      </c>
      <c r="H12965" s="34">
        <v>0.93901910148601675</v>
      </c>
      <c r="I12965" s="35">
        <v>2.4211401043951595</v>
      </c>
      <c r="J12965" s="35">
        <v>1.0095867301973562</v>
      </c>
      <c r="K12965" s="35">
        <v>-0.98549988053251936</v>
      </c>
      <c r="L12965" s="35">
        <v>0</v>
      </c>
      <c r="M12965" s="35">
        <v>0</v>
      </c>
      <c r="N12965" s="35">
        <v>0</v>
      </c>
      <c r="O12965" s="35">
        <v>0</v>
      </c>
      <c r="P12965" s="36">
        <v>11</v>
      </c>
      <c r="Q12965" s="37">
        <v>86</v>
      </c>
      <c r="R12965" s="36">
        <v>0</v>
      </c>
      <c r="S12965" s="39">
        <f t="shared" si="451"/>
        <v>86</v>
      </c>
      <c r="T12965" s="34" t="s">
        <v>29</v>
      </c>
      <c r="U12965" s="12">
        <f>((alpha*(beta^speed))*(speed^ceta))</f>
        <v>6.8221996321288544E-2</v>
      </c>
      <c r="V12965" s="8">
        <f t="shared" si="452"/>
        <v>86</v>
      </c>
    </row>
    <row r="12966" spans="1:22">
      <c r="A12966" s="34" t="s">
        <v>20</v>
      </c>
      <c r="B12966" s="34" t="s">
        <v>79</v>
      </c>
      <c r="C12966" s="5" t="s">
        <v>215</v>
      </c>
      <c r="D12966" s="35" t="s">
        <v>86</v>
      </c>
      <c r="E12966" s="36" t="s">
        <v>17</v>
      </c>
      <c r="F12966" s="37">
        <v>0</v>
      </c>
      <c r="G12966" s="38">
        <v>-0.02</v>
      </c>
      <c r="H12966" s="34">
        <v>0.95611811267883073</v>
      </c>
      <c r="I12966" s="35">
        <v>2739.9763211522304</v>
      </c>
      <c r="J12966" s="35">
        <v>1.0033956248756879</v>
      </c>
      <c r="K12966" s="35">
        <v>-0.86117245547181753</v>
      </c>
      <c r="L12966" s="35">
        <v>0</v>
      </c>
      <c r="M12966" s="35">
        <v>0</v>
      </c>
      <c r="N12966" s="35">
        <v>0</v>
      </c>
      <c r="O12966" s="35">
        <v>0</v>
      </c>
      <c r="P12966" s="36">
        <v>11</v>
      </c>
      <c r="Q12966" s="37">
        <v>86</v>
      </c>
      <c r="R12966" s="36">
        <v>0</v>
      </c>
      <c r="S12966" s="39">
        <f t="shared" si="451"/>
        <v>86</v>
      </c>
      <c r="T12966" s="34" t="s">
        <v>29</v>
      </c>
      <c r="U12966" s="12">
        <f>((alpha*(beta^speed))*(speed^ceta))</f>
        <v>79.144272102462836</v>
      </c>
      <c r="V12966" s="8">
        <f t="shared" si="452"/>
        <v>86</v>
      </c>
    </row>
    <row r="12967" spans="1:22">
      <c r="A12967" s="34" t="s">
        <v>20</v>
      </c>
      <c r="B12967" s="34" t="s">
        <v>79</v>
      </c>
      <c r="C12967" s="5" t="s">
        <v>215</v>
      </c>
      <c r="D12967" s="35" t="s">
        <v>86</v>
      </c>
      <c r="E12967" s="36" t="s">
        <v>15</v>
      </c>
      <c r="F12967" s="37">
        <v>50</v>
      </c>
      <c r="G12967" s="38">
        <v>-0.02</v>
      </c>
      <c r="H12967" s="34">
        <v>0.95867105948410203</v>
      </c>
      <c r="I12967" s="35">
        <v>0.61908752961587621</v>
      </c>
      <c r="J12967" s="35">
        <v>4.8635880893234695</v>
      </c>
      <c r="K12967" s="35">
        <v>2.9305333392356339</v>
      </c>
      <c r="L12967" s="35">
        <v>0.9466639621223466</v>
      </c>
      <c r="M12967" s="35">
        <v>4.8912738455744849E-2</v>
      </c>
      <c r="N12967" s="35">
        <v>0</v>
      </c>
      <c r="O12967" s="35">
        <v>0</v>
      </c>
      <c r="P12967" s="36">
        <v>11</v>
      </c>
      <c r="Q12967" s="37">
        <v>86</v>
      </c>
      <c r="R12967" s="36">
        <v>10</v>
      </c>
      <c r="S12967" s="39">
        <f t="shared" si="451"/>
        <v>86</v>
      </c>
      <c r="T12967" s="34" t="s">
        <v>44</v>
      </c>
      <c r="U12967" s="12">
        <f>(alpha+(beta/(1+EXP((((-1)*ceta)+(delta*LN(speed)))+(epsilon*speed)))))</f>
        <v>0.6390268040210072</v>
      </c>
      <c r="V12967" s="8">
        <f t="shared" si="452"/>
        <v>86</v>
      </c>
    </row>
    <row r="12968" spans="1:22">
      <c r="A12968" s="34" t="s">
        <v>20</v>
      </c>
      <c r="B12968" s="34" t="s">
        <v>79</v>
      </c>
      <c r="C12968" s="5" t="s">
        <v>215</v>
      </c>
      <c r="D12968" s="35" t="s">
        <v>86</v>
      </c>
      <c r="E12968" s="36" t="s">
        <v>16</v>
      </c>
      <c r="F12968" s="37">
        <v>50</v>
      </c>
      <c r="G12968" s="38">
        <v>-0.02</v>
      </c>
      <c r="H12968" s="34">
        <v>0.95128287074088513</v>
      </c>
      <c r="I12968" s="35">
        <v>-1.0948844251663454</v>
      </c>
      <c r="J12968" s="35">
        <v>132.71724138343828</v>
      </c>
      <c r="K12968" s="35">
        <v>-0.29756096231524981</v>
      </c>
      <c r="L12968" s="35">
        <v>0.73695214828594691</v>
      </c>
      <c r="M12968" s="35">
        <v>1.3502381485247903E-3</v>
      </c>
      <c r="N12968" s="35">
        <v>0</v>
      </c>
      <c r="O12968" s="35">
        <v>0</v>
      </c>
      <c r="P12968" s="36">
        <v>11</v>
      </c>
      <c r="Q12968" s="37">
        <v>86</v>
      </c>
      <c r="R12968" s="36">
        <v>10</v>
      </c>
      <c r="S12968" s="39">
        <f t="shared" si="451"/>
        <v>86</v>
      </c>
      <c r="T12968" s="34" t="s">
        <v>44</v>
      </c>
      <c r="U12968" s="12">
        <f>(alpha+(beta/(1+EXP((((-1)*ceta)+(delta*LN(speed)))+(epsilon*speed)))))</f>
        <v>2.1186997178223823</v>
      </c>
      <c r="V12968" s="8">
        <f t="shared" si="452"/>
        <v>86</v>
      </c>
    </row>
    <row r="12969" spans="1:22">
      <c r="A12969" s="34" t="s">
        <v>20</v>
      </c>
      <c r="B12969" s="34" t="s">
        <v>79</v>
      </c>
      <c r="C12969" s="5" t="s">
        <v>215</v>
      </c>
      <c r="D12969" s="35" t="s">
        <v>86</v>
      </c>
      <c r="E12969" s="36" t="s">
        <v>14</v>
      </c>
      <c r="F12969" s="37">
        <v>50</v>
      </c>
      <c r="G12969" s="38">
        <v>-0.02</v>
      </c>
      <c r="H12969" s="34">
        <v>0.99572459479545561</v>
      </c>
      <c r="I12969" s="35">
        <v>0.17182032062129721</v>
      </c>
      <c r="J12969" s="35">
        <v>-2.4052055129092595</v>
      </c>
      <c r="K12969" s="35">
        <v>0.15598829976611675</v>
      </c>
      <c r="L12969" s="35">
        <v>0.81751924249317209</v>
      </c>
      <c r="M12969" s="35">
        <v>0</v>
      </c>
      <c r="N12969" s="35">
        <v>0</v>
      </c>
      <c r="O12969" s="35">
        <v>0</v>
      </c>
      <c r="P12969" s="36">
        <v>11</v>
      </c>
      <c r="Q12969" s="37">
        <v>86</v>
      </c>
      <c r="R12969" s="36">
        <v>8</v>
      </c>
      <c r="S12969" s="39">
        <f t="shared" si="451"/>
        <v>86</v>
      </c>
      <c r="T12969" s="34" t="s">
        <v>40</v>
      </c>
      <c r="U12969" s="12">
        <f>(alpha-(beta*EXP(((-1)*ceta)*(speed^delta))))</f>
        <v>0.17808234321316965</v>
      </c>
      <c r="V12969" s="8">
        <f t="shared" si="452"/>
        <v>86</v>
      </c>
    </row>
    <row r="12970" spans="1:22">
      <c r="A12970" s="34" t="s">
        <v>20</v>
      </c>
      <c r="B12970" s="34" t="s">
        <v>79</v>
      </c>
      <c r="C12970" s="5" t="s">
        <v>215</v>
      </c>
      <c r="D12970" s="35" t="s">
        <v>86</v>
      </c>
      <c r="E12970" s="36" t="s">
        <v>18</v>
      </c>
      <c r="F12970" s="37">
        <v>50</v>
      </c>
      <c r="G12970" s="38">
        <v>-0.02</v>
      </c>
      <c r="H12970" s="34">
        <v>0.91331164753962091</v>
      </c>
      <c r="I12970" s="35">
        <v>-1.2591785992343576E-6</v>
      </c>
      <c r="J12970" s="35">
        <v>2.2854421216724665E-4</v>
      </c>
      <c r="K12970" s="35">
        <v>-1.4160261202454024E-2</v>
      </c>
      <c r="L12970" s="35">
        <v>0.38141316215589494</v>
      </c>
      <c r="M12970" s="35">
        <v>0</v>
      </c>
      <c r="N12970" s="35">
        <v>0</v>
      </c>
      <c r="O12970" s="35">
        <v>0</v>
      </c>
      <c r="P12970" s="36">
        <v>11</v>
      </c>
      <c r="Q12970" s="37">
        <v>86</v>
      </c>
      <c r="R12970" s="36">
        <v>14</v>
      </c>
      <c r="S12970" s="39">
        <f t="shared" si="451"/>
        <v>86</v>
      </c>
      <c r="T12970" s="34" t="s">
        <v>51</v>
      </c>
      <c r="U12970" s="12">
        <f>(((alpha*(speed^3))+(beta*(speed^2))+(ceta*speed))+delta)</f>
        <v>5.3035588819196455E-2</v>
      </c>
      <c r="V12970" s="8">
        <f t="shared" si="452"/>
        <v>86</v>
      </c>
    </row>
    <row r="12971" spans="1:22">
      <c r="A12971" s="34" t="s">
        <v>20</v>
      </c>
      <c r="B12971" s="34" t="s">
        <v>79</v>
      </c>
      <c r="C12971" s="5" t="s">
        <v>215</v>
      </c>
      <c r="D12971" s="35" t="s">
        <v>86</v>
      </c>
      <c r="E12971" s="36" t="s">
        <v>17</v>
      </c>
      <c r="F12971" s="37">
        <v>50</v>
      </c>
      <c r="G12971" s="38">
        <v>-0.02</v>
      </c>
      <c r="H12971" s="34">
        <v>0.93941127895077159</v>
      </c>
      <c r="I12971" s="35">
        <v>-2.096697930363585E-3</v>
      </c>
      <c r="J12971" s="35">
        <v>0.36362455498740825</v>
      </c>
      <c r="K12971" s="35">
        <v>-21.749064968136349</v>
      </c>
      <c r="L12971" s="35">
        <v>550.51938583019751</v>
      </c>
      <c r="M12971" s="35">
        <v>0</v>
      </c>
      <c r="N12971" s="35">
        <v>0</v>
      </c>
      <c r="O12971" s="35">
        <v>0</v>
      </c>
      <c r="P12971" s="36">
        <v>11</v>
      </c>
      <c r="Q12971" s="37">
        <v>86</v>
      </c>
      <c r="R12971" s="36">
        <v>14</v>
      </c>
      <c r="S12971" s="39">
        <f t="shared" si="451"/>
        <v>86</v>
      </c>
      <c r="T12971" s="34" t="s">
        <v>51</v>
      </c>
      <c r="U12971" s="12">
        <f>(((alpha*(speed^3))+(beta*(speed^2))+(ceta*speed))+delta)</f>
        <v>35.849708462002354</v>
      </c>
      <c r="V12971" s="8">
        <f t="shared" si="452"/>
        <v>86</v>
      </c>
    </row>
    <row r="12972" spans="1:22">
      <c r="A12972" s="34" t="s">
        <v>20</v>
      </c>
      <c r="B12972" s="34" t="s">
        <v>79</v>
      </c>
      <c r="C12972" s="5" t="s">
        <v>215</v>
      </c>
      <c r="D12972" s="35" t="s">
        <v>86</v>
      </c>
      <c r="E12972" s="36" t="s">
        <v>15</v>
      </c>
      <c r="F12972" s="37">
        <v>100</v>
      </c>
      <c r="G12972" s="38">
        <v>-0.02</v>
      </c>
      <c r="H12972" s="34">
        <v>0.93908163735354022</v>
      </c>
      <c r="I12972" s="35">
        <v>-2.0625202111801521E-5</v>
      </c>
      <c r="J12972" s="35">
        <v>3.7456298378915707E-3</v>
      </c>
      <c r="K12972" s="35">
        <v>-0.23073928350324097</v>
      </c>
      <c r="L12972" s="35">
        <v>5.6265297906400731</v>
      </c>
      <c r="M12972" s="35">
        <v>0</v>
      </c>
      <c r="N12972" s="35">
        <v>0</v>
      </c>
      <c r="O12972" s="35">
        <v>0</v>
      </c>
      <c r="P12972" s="36">
        <v>11</v>
      </c>
      <c r="Q12972" s="37">
        <v>86</v>
      </c>
      <c r="R12972" s="36">
        <v>14</v>
      </c>
      <c r="S12972" s="39">
        <f t="shared" si="451"/>
        <v>86</v>
      </c>
      <c r="T12972" s="34" t="s">
        <v>51</v>
      </c>
      <c r="U12972" s="12">
        <f>(((alpha*(speed^3))+(beta*(speed^2))+(ceta*speed))+delta)</f>
        <v>0.36684613598338078</v>
      </c>
      <c r="V12972" s="8">
        <f t="shared" si="452"/>
        <v>86</v>
      </c>
    </row>
    <row r="12973" spans="1:22">
      <c r="A12973" s="34" t="s">
        <v>20</v>
      </c>
      <c r="B12973" s="34" t="s">
        <v>79</v>
      </c>
      <c r="C12973" s="5" t="s">
        <v>215</v>
      </c>
      <c r="D12973" s="35" t="s">
        <v>86</v>
      </c>
      <c r="E12973" s="36" t="s">
        <v>16</v>
      </c>
      <c r="F12973" s="37">
        <v>100</v>
      </c>
      <c r="G12973" s="38">
        <v>-0.02</v>
      </c>
      <c r="H12973" s="34">
        <v>0.93951493381568663</v>
      </c>
      <c r="I12973" s="35">
        <v>-8.3710888387311804E-5</v>
      </c>
      <c r="J12973" s="35">
        <v>1.4158388009696973E-2</v>
      </c>
      <c r="K12973" s="35">
        <v>-0.8396113245280199</v>
      </c>
      <c r="L12973" s="35">
        <v>21.025725530504104</v>
      </c>
      <c r="M12973" s="35">
        <v>0</v>
      </c>
      <c r="N12973" s="35">
        <v>0</v>
      </c>
      <c r="O12973" s="35">
        <v>0</v>
      </c>
      <c r="P12973" s="36">
        <v>11</v>
      </c>
      <c r="Q12973" s="37">
        <v>86</v>
      </c>
      <c r="R12973" s="36">
        <v>14</v>
      </c>
      <c r="S12973" s="39">
        <f t="shared" si="451"/>
        <v>86</v>
      </c>
      <c r="T12973" s="34" t="s">
        <v>51</v>
      </c>
      <c r="U12973" s="12">
        <f>(((alpha*(speed^3))+(beta*(speed^2))+(ceta*speed))+delta)</f>
        <v>0.28977651673321247</v>
      </c>
      <c r="V12973" s="8">
        <f t="shared" si="452"/>
        <v>86</v>
      </c>
    </row>
    <row r="12974" spans="1:22">
      <c r="A12974" s="34" t="s">
        <v>20</v>
      </c>
      <c r="B12974" s="34" t="s">
        <v>79</v>
      </c>
      <c r="C12974" s="5" t="s">
        <v>215</v>
      </c>
      <c r="D12974" s="35" t="s">
        <v>86</v>
      </c>
      <c r="E12974" s="36" t="s">
        <v>14</v>
      </c>
      <c r="F12974" s="37">
        <v>100</v>
      </c>
      <c r="G12974" s="38">
        <v>-0.02</v>
      </c>
      <c r="H12974" s="34">
        <v>0.99574817822549089</v>
      </c>
      <c r="I12974" s="35">
        <v>0.13060655875843735</v>
      </c>
      <c r="J12974" s="35">
        <v>-3.572987540256356</v>
      </c>
      <c r="K12974" s="35">
        <v>0.32171870879513725</v>
      </c>
      <c r="L12974" s="35">
        <v>0.63425894399997096</v>
      </c>
      <c r="M12974" s="35">
        <v>0</v>
      </c>
      <c r="N12974" s="35">
        <v>0</v>
      </c>
      <c r="O12974" s="35">
        <v>0</v>
      </c>
      <c r="P12974" s="36">
        <v>11</v>
      </c>
      <c r="Q12974" s="37">
        <v>86</v>
      </c>
      <c r="R12974" s="36">
        <v>8</v>
      </c>
      <c r="S12974" s="39">
        <f t="shared" si="451"/>
        <v>86</v>
      </c>
      <c r="T12974" s="34" t="s">
        <v>40</v>
      </c>
      <c r="U12974" s="12">
        <f>(alpha-(beta*EXP(((-1)*ceta)*(speed^delta))))</f>
        <v>0.14633607186561556</v>
      </c>
      <c r="V12974" s="8">
        <f t="shared" si="452"/>
        <v>86</v>
      </c>
    </row>
    <row r="12975" spans="1:22">
      <c r="A12975" s="34" t="s">
        <v>20</v>
      </c>
      <c r="B12975" s="34" t="s">
        <v>79</v>
      </c>
      <c r="C12975" s="5" t="s">
        <v>215</v>
      </c>
      <c r="D12975" s="35" t="s">
        <v>86</v>
      </c>
      <c r="E12975" s="36" t="s">
        <v>18</v>
      </c>
      <c r="F12975" s="37">
        <v>100</v>
      </c>
      <c r="G12975" s="38">
        <v>-0.02</v>
      </c>
      <c r="H12975" s="34">
        <v>0.887727001520077</v>
      </c>
      <c r="I12975" s="35">
        <v>-1.374490687058943E-6</v>
      </c>
      <c r="J12975" s="35">
        <v>2.4290545853221807E-4</v>
      </c>
      <c r="K12975" s="35">
        <v>-1.4978341818430262E-2</v>
      </c>
      <c r="L12975" s="35">
        <v>0.41241022175755077</v>
      </c>
      <c r="M12975" s="35">
        <v>0</v>
      </c>
      <c r="N12975" s="35">
        <v>0</v>
      </c>
      <c r="O12975" s="35">
        <v>0</v>
      </c>
      <c r="P12975" s="36">
        <v>11</v>
      </c>
      <c r="Q12975" s="37">
        <v>86</v>
      </c>
      <c r="R12975" s="36">
        <v>14</v>
      </c>
      <c r="S12975" s="39">
        <f t="shared" si="451"/>
        <v>86</v>
      </c>
      <c r="T12975" s="34" t="s">
        <v>51</v>
      </c>
      <c r="U12975" s="12">
        <f>(((alpha*(speed^3))+(beta*(speed^2))+(ceta*speed))+delta)</f>
        <v>4.6548548228870057E-2</v>
      </c>
      <c r="V12975" s="8">
        <f t="shared" si="452"/>
        <v>86</v>
      </c>
    </row>
    <row r="12976" spans="1:22">
      <c r="A12976" s="34" t="s">
        <v>20</v>
      </c>
      <c r="B12976" s="34" t="s">
        <v>79</v>
      </c>
      <c r="C12976" s="5" t="s">
        <v>215</v>
      </c>
      <c r="D12976" s="35" t="s">
        <v>86</v>
      </c>
      <c r="E12976" s="36" t="s">
        <v>17</v>
      </c>
      <c r="F12976" s="37">
        <v>100</v>
      </c>
      <c r="G12976" s="38">
        <v>-0.02</v>
      </c>
      <c r="H12976" s="34">
        <v>0.92540418362136145</v>
      </c>
      <c r="I12976" s="35">
        <v>-2.1683817018001224E-3</v>
      </c>
      <c r="J12976" s="35">
        <v>0.36799558261050042</v>
      </c>
      <c r="K12976" s="35">
        <v>-21.977448324484776</v>
      </c>
      <c r="L12976" s="35">
        <v>566.1025474525153</v>
      </c>
      <c r="M12976" s="35">
        <v>0</v>
      </c>
      <c r="N12976" s="35">
        <v>0</v>
      </c>
      <c r="O12976" s="35">
        <v>0</v>
      </c>
      <c r="P12976" s="36">
        <v>11</v>
      </c>
      <c r="Q12976" s="37">
        <v>86</v>
      </c>
      <c r="R12976" s="36">
        <v>14</v>
      </c>
      <c r="S12976" s="39">
        <f t="shared" si="451"/>
        <v>86</v>
      </c>
      <c r="T12976" s="34" t="s">
        <v>51</v>
      </c>
      <c r="U12976" s="12">
        <f>(((alpha*(speed^3))+(beta*(speed^2))+(ceta*speed))+delta)</f>
        <v>18.525128813907145</v>
      </c>
      <c r="V12976" s="8">
        <f t="shared" si="452"/>
        <v>86</v>
      </c>
    </row>
    <row r="12977" spans="1:22">
      <c r="A12977" s="34" t="s">
        <v>20</v>
      </c>
      <c r="B12977" s="34" t="s">
        <v>79</v>
      </c>
      <c r="C12977" s="5" t="s">
        <v>215</v>
      </c>
      <c r="D12977" s="35" t="s">
        <v>86</v>
      </c>
      <c r="E12977" s="36" t="s">
        <v>15</v>
      </c>
      <c r="F12977" s="37">
        <v>0</v>
      </c>
      <c r="G12977" s="38">
        <v>0.02</v>
      </c>
      <c r="H12977" s="34">
        <v>0.97976620674701775</v>
      </c>
      <c r="I12977" s="35">
        <v>5.4830173253903505</v>
      </c>
      <c r="J12977" s="35">
        <v>-0.41940154811273372</v>
      </c>
      <c r="K12977" s="35">
        <v>50.999558465761304</v>
      </c>
      <c r="L12977" s="35">
        <v>-1.2407785707276864</v>
      </c>
      <c r="M12977" s="35">
        <v>0</v>
      </c>
      <c r="N12977" s="35">
        <v>0</v>
      </c>
      <c r="O12977" s="35">
        <v>0</v>
      </c>
      <c r="P12977" s="36">
        <v>11</v>
      </c>
      <c r="Q12977" s="37">
        <v>86</v>
      </c>
      <c r="R12977" s="36">
        <v>1</v>
      </c>
      <c r="S12977" s="39">
        <f t="shared" si="451"/>
        <v>86</v>
      </c>
      <c r="T12977" s="34" t="s">
        <v>30</v>
      </c>
      <c r="U12977" s="12">
        <f>((alpha*(speed^beta))+(ceta*(speed^delta)))</f>
        <v>1.049518994262346</v>
      </c>
      <c r="V12977" s="8">
        <f t="shared" si="452"/>
        <v>86</v>
      </c>
    </row>
    <row r="12978" spans="1:22">
      <c r="A12978" s="34" t="s">
        <v>20</v>
      </c>
      <c r="B12978" s="34" t="s">
        <v>79</v>
      </c>
      <c r="C12978" s="5" t="s">
        <v>215</v>
      </c>
      <c r="D12978" s="35" t="s">
        <v>86</v>
      </c>
      <c r="E12978" s="36" t="s">
        <v>16</v>
      </c>
      <c r="F12978" s="37">
        <v>0</v>
      </c>
      <c r="G12978" s="38">
        <v>0.02</v>
      </c>
      <c r="H12978" s="34">
        <v>0.98966306940034376</v>
      </c>
      <c r="I12978" s="35">
        <v>9.1030574497934147</v>
      </c>
      <c r="J12978" s="35">
        <v>-1.5530361213772355E-2</v>
      </c>
      <c r="K12978" s="35">
        <v>167.15330252622229</v>
      </c>
      <c r="L12978" s="35">
        <v>-1.1069148166941853</v>
      </c>
      <c r="M12978" s="35">
        <v>0</v>
      </c>
      <c r="N12978" s="35">
        <v>0</v>
      </c>
      <c r="O12978" s="35">
        <v>0</v>
      </c>
      <c r="P12978" s="36">
        <v>11</v>
      </c>
      <c r="Q12978" s="37">
        <v>86</v>
      </c>
      <c r="R12978" s="36">
        <v>1</v>
      </c>
      <c r="S12978" s="39">
        <f t="shared" si="451"/>
        <v>86</v>
      </c>
      <c r="T12978" s="34" t="s">
        <v>30</v>
      </c>
      <c r="U12978" s="12">
        <f>((alpha*(speed^beta))+(ceta*(speed^delta)))</f>
        <v>9.7018472628564769</v>
      </c>
      <c r="V12978" s="8">
        <f t="shared" si="452"/>
        <v>86</v>
      </c>
    </row>
    <row r="12979" spans="1:22">
      <c r="A12979" s="34" t="s">
        <v>20</v>
      </c>
      <c r="B12979" s="34" t="s">
        <v>79</v>
      </c>
      <c r="C12979" s="5" t="s">
        <v>215</v>
      </c>
      <c r="D12979" s="35" t="s">
        <v>86</v>
      </c>
      <c r="E12979" s="36" t="s">
        <v>14</v>
      </c>
      <c r="F12979" s="37">
        <v>0</v>
      </c>
      <c r="G12979" s="38">
        <v>0.02</v>
      </c>
      <c r="H12979" s="34">
        <v>0.99174179660456507</v>
      </c>
      <c r="I12979" s="35">
        <v>0.24349335692770674</v>
      </c>
      <c r="J12979" s="35">
        <v>9.6622636735790852</v>
      </c>
      <c r="K12979" s="35">
        <v>-0.53185605091847021</v>
      </c>
      <c r="L12979" s="35">
        <v>0.54728337429409746</v>
      </c>
      <c r="M12979" s="35">
        <v>4.2937314024093107E-2</v>
      </c>
      <c r="N12979" s="35">
        <v>0</v>
      </c>
      <c r="O12979" s="35">
        <v>0</v>
      </c>
      <c r="P12979" s="36">
        <v>11</v>
      </c>
      <c r="Q12979" s="37">
        <v>86</v>
      </c>
      <c r="R12979" s="36">
        <v>10</v>
      </c>
      <c r="S12979" s="39">
        <f t="shared" si="451"/>
        <v>86</v>
      </c>
      <c r="T12979" s="34" t="s">
        <v>44</v>
      </c>
      <c r="U12979" s="12">
        <f>(alpha+(beta/(1+EXP((((-1)*ceta)+(delta*LN(speed)))+(epsilon*speed)))))</f>
        <v>0.25582847737884795</v>
      </c>
      <c r="V12979" s="8">
        <f t="shared" si="452"/>
        <v>86</v>
      </c>
    </row>
    <row r="12980" spans="1:22">
      <c r="A12980" s="34" t="s">
        <v>20</v>
      </c>
      <c r="B12980" s="34" t="s">
        <v>79</v>
      </c>
      <c r="C12980" s="5" t="s">
        <v>215</v>
      </c>
      <c r="D12980" s="35" t="s">
        <v>86</v>
      </c>
      <c r="E12980" s="36" t="s">
        <v>18</v>
      </c>
      <c r="F12980" s="37">
        <v>0</v>
      </c>
      <c r="G12980" s="38">
        <v>0.02</v>
      </c>
      <c r="H12980" s="34">
        <v>0.96619736018153768</v>
      </c>
      <c r="I12980" s="35">
        <v>1.7026608100986418</v>
      </c>
      <c r="J12980" s="35">
        <v>1.0073810119427571</v>
      </c>
      <c r="K12980" s="35">
        <v>-0.68245570474380757</v>
      </c>
      <c r="L12980" s="35">
        <v>0</v>
      </c>
      <c r="M12980" s="35">
        <v>0</v>
      </c>
      <c r="N12980" s="35">
        <v>0</v>
      </c>
      <c r="O12980" s="35">
        <v>0</v>
      </c>
      <c r="P12980" s="36">
        <v>11</v>
      </c>
      <c r="Q12980" s="37">
        <v>86</v>
      </c>
      <c r="R12980" s="36">
        <v>0</v>
      </c>
      <c r="S12980" s="39">
        <f t="shared" si="451"/>
        <v>86</v>
      </c>
      <c r="T12980" s="34" t="s">
        <v>29</v>
      </c>
      <c r="U12980" s="12">
        <f>((alpha*(beta^speed))*(speed^ceta))</f>
        <v>0.15331408264415491</v>
      </c>
      <c r="V12980" s="8">
        <f t="shared" si="452"/>
        <v>86</v>
      </c>
    </row>
    <row r="12981" spans="1:22">
      <c r="A12981" s="34" t="s">
        <v>20</v>
      </c>
      <c r="B12981" s="34" t="s">
        <v>79</v>
      </c>
      <c r="C12981" s="5" t="s">
        <v>215</v>
      </c>
      <c r="D12981" s="35" t="s">
        <v>86</v>
      </c>
      <c r="E12981" s="36" t="s">
        <v>17</v>
      </c>
      <c r="F12981" s="37">
        <v>0</v>
      </c>
      <c r="G12981" s="38">
        <v>0.02</v>
      </c>
      <c r="H12981" s="34">
        <v>0.96723097749267239</v>
      </c>
      <c r="I12981" s="35">
        <v>2081.5190857680263</v>
      </c>
      <c r="J12981" s="35">
        <v>1.008595414502907</v>
      </c>
      <c r="K12981" s="35">
        <v>-0.60516251109774166</v>
      </c>
      <c r="L12981" s="35">
        <v>0</v>
      </c>
      <c r="M12981" s="35">
        <v>0</v>
      </c>
      <c r="N12981" s="35">
        <v>0</v>
      </c>
      <c r="O12981" s="35">
        <v>0</v>
      </c>
      <c r="P12981" s="36">
        <v>11</v>
      </c>
      <c r="Q12981" s="37">
        <v>86</v>
      </c>
      <c r="R12981" s="36">
        <v>0</v>
      </c>
      <c r="S12981" s="39">
        <f t="shared" si="451"/>
        <v>86</v>
      </c>
      <c r="T12981" s="34" t="s">
        <v>29</v>
      </c>
      <c r="U12981" s="12">
        <f>((alpha*(beta^speed))*(speed^ceta))</f>
        <v>293.32936385718773</v>
      </c>
      <c r="V12981" s="8">
        <f t="shared" si="452"/>
        <v>86</v>
      </c>
    </row>
    <row r="12982" spans="1:22">
      <c r="A12982" s="34" t="s">
        <v>20</v>
      </c>
      <c r="B12982" s="34" t="s">
        <v>79</v>
      </c>
      <c r="C12982" s="5" t="s">
        <v>215</v>
      </c>
      <c r="D12982" s="35" t="s">
        <v>86</v>
      </c>
      <c r="E12982" s="36" t="s">
        <v>15</v>
      </c>
      <c r="F12982" s="37">
        <v>50</v>
      </c>
      <c r="G12982" s="38">
        <v>0.02</v>
      </c>
      <c r="H12982" s="34">
        <v>0.96070648688728988</v>
      </c>
      <c r="I12982" s="35">
        <v>0.56864882071302547</v>
      </c>
      <c r="J12982" s="35">
        <v>32.414538824021811</v>
      </c>
      <c r="K12982" s="35">
        <v>0.81854884489970237</v>
      </c>
      <c r="L12982" s="35">
        <v>1.0530581077833139</v>
      </c>
      <c r="M12982" s="35">
        <v>-1.4436980116389547E-4</v>
      </c>
      <c r="N12982" s="35">
        <v>0</v>
      </c>
      <c r="O12982" s="35">
        <v>0</v>
      </c>
      <c r="P12982" s="36">
        <v>11</v>
      </c>
      <c r="Q12982" s="37">
        <v>86</v>
      </c>
      <c r="R12982" s="36">
        <v>10</v>
      </c>
      <c r="S12982" s="39">
        <f t="shared" si="451"/>
        <v>86</v>
      </c>
      <c r="T12982" s="34" t="s">
        <v>44</v>
      </c>
      <c r="U12982" s="12">
        <f>(alpha+(beta/(1+EXP((((-1)*ceta)+(delta*LN(speed)))+(epsilon*speed)))))</f>
        <v>1.2376498280317179</v>
      </c>
      <c r="V12982" s="8">
        <f t="shared" si="452"/>
        <v>86</v>
      </c>
    </row>
    <row r="12983" spans="1:22">
      <c r="A12983" s="34" t="s">
        <v>20</v>
      </c>
      <c r="B12983" s="34" t="s">
        <v>79</v>
      </c>
      <c r="C12983" s="5" t="s">
        <v>215</v>
      </c>
      <c r="D12983" s="35" t="s">
        <v>86</v>
      </c>
      <c r="E12983" s="36" t="s">
        <v>16</v>
      </c>
      <c r="F12983" s="37">
        <v>50</v>
      </c>
      <c r="G12983" s="38">
        <v>0.02</v>
      </c>
      <c r="H12983" s="34">
        <v>0.98603731483119006</v>
      </c>
      <c r="I12983" s="35">
        <v>11.271528591977338</v>
      </c>
      <c r="J12983" s="35">
        <v>-3.3789088151236414E-2</v>
      </c>
      <c r="K12983" s="35">
        <v>141.20449716754547</v>
      </c>
      <c r="L12983" s="35">
        <v>-1.0213333954094435</v>
      </c>
      <c r="M12983" s="35">
        <v>0</v>
      </c>
      <c r="N12983" s="35">
        <v>0</v>
      </c>
      <c r="O12983" s="35">
        <v>0</v>
      </c>
      <c r="P12983" s="36">
        <v>11</v>
      </c>
      <c r="Q12983" s="37">
        <v>86</v>
      </c>
      <c r="R12983" s="36">
        <v>1</v>
      </c>
      <c r="S12983" s="39">
        <f t="shared" si="451"/>
        <v>86</v>
      </c>
      <c r="T12983" s="34" t="s">
        <v>30</v>
      </c>
      <c r="U12983" s="12">
        <f>((alpha*(speed^beta))+(ceta*(speed^delta)))</f>
        <v>11.189635901138503</v>
      </c>
      <c r="V12983" s="8">
        <f t="shared" si="452"/>
        <v>86</v>
      </c>
    </row>
    <row r="12984" spans="1:22">
      <c r="A12984" s="34" t="s">
        <v>20</v>
      </c>
      <c r="B12984" s="34" t="s">
        <v>79</v>
      </c>
      <c r="C12984" s="5" t="s">
        <v>215</v>
      </c>
      <c r="D12984" s="35" t="s">
        <v>86</v>
      </c>
      <c r="E12984" s="36" t="s">
        <v>14</v>
      </c>
      <c r="F12984" s="37">
        <v>50</v>
      </c>
      <c r="G12984" s="38">
        <v>0.02</v>
      </c>
      <c r="H12984" s="34">
        <v>0.99448481046468662</v>
      </c>
      <c r="I12984" s="35">
        <v>0.24864211976408374</v>
      </c>
      <c r="J12984" s="35">
        <v>10.790785791405433</v>
      </c>
      <c r="K12984" s="35">
        <v>-0.43104649761962127</v>
      </c>
      <c r="L12984" s="35">
        <v>0.68403157461532305</v>
      </c>
      <c r="M12984" s="35">
        <v>3.5108271820066393E-2</v>
      </c>
      <c r="N12984" s="35">
        <v>0</v>
      </c>
      <c r="O12984" s="35">
        <v>0</v>
      </c>
      <c r="P12984" s="36">
        <v>11</v>
      </c>
      <c r="Q12984" s="37">
        <v>86</v>
      </c>
      <c r="R12984" s="36">
        <v>10</v>
      </c>
      <c r="S12984" s="39">
        <f t="shared" si="451"/>
        <v>86</v>
      </c>
      <c r="T12984" s="34" t="s">
        <v>44</v>
      </c>
      <c r="U12984" s="12">
        <f>(alpha+(beta/(1+EXP((((-1)*ceta)+(delta*LN(speed)))+(epsilon*speed)))))</f>
        <v>0.26488523922869295</v>
      </c>
      <c r="V12984" s="8">
        <f t="shared" si="452"/>
        <v>86</v>
      </c>
    </row>
    <row r="12985" spans="1:22">
      <c r="A12985" s="34" t="s">
        <v>20</v>
      </c>
      <c r="B12985" s="34" t="s">
        <v>79</v>
      </c>
      <c r="C12985" s="5" t="s">
        <v>215</v>
      </c>
      <c r="D12985" s="35" t="s">
        <v>86</v>
      </c>
      <c r="E12985" s="36" t="s">
        <v>18</v>
      </c>
      <c r="F12985" s="37">
        <v>50</v>
      </c>
      <c r="G12985" s="38">
        <v>0.02</v>
      </c>
      <c r="H12985" s="34">
        <v>0.94690177802711539</v>
      </c>
      <c r="I12985" s="35">
        <v>-1.6950829781863387E-6</v>
      </c>
      <c r="J12985" s="35">
        <v>3.0297082041655539E-4</v>
      </c>
      <c r="K12985" s="35">
        <v>-1.835754993272402E-2</v>
      </c>
      <c r="L12985" s="35">
        <v>0.56981853157239526</v>
      </c>
      <c r="M12985" s="35">
        <v>0</v>
      </c>
      <c r="N12985" s="35">
        <v>0</v>
      </c>
      <c r="O12985" s="35">
        <v>0</v>
      </c>
      <c r="P12985" s="36">
        <v>11</v>
      </c>
      <c r="Q12985" s="37">
        <v>86</v>
      </c>
      <c r="R12985" s="36">
        <v>14</v>
      </c>
      <c r="S12985" s="39">
        <f t="shared" si="451"/>
        <v>86</v>
      </c>
      <c r="T12985" s="34" t="s">
        <v>51</v>
      </c>
      <c r="U12985" s="12">
        <f>(((alpha*(speed^3))+(beta*(speed^2))+(ceta*speed))+delta)</f>
        <v>0.15367372638568322</v>
      </c>
      <c r="V12985" s="8">
        <f t="shared" si="452"/>
        <v>86</v>
      </c>
    </row>
    <row r="12986" spans="1:22">
      <c r="A12986" s="34" t="s">
        <v>20</v>
      </c>
      <c r="B12986" s="34" t="s">
        <v>79</v>
      </c>
      <c r="C12986" s="5" t="s">
        <v>215</v>
      </c>
      <c r="D12986" s="35" t="s">
        <v>86</v>
      </c>
      <c r="E12986" s="36" t="s">
        <v>17</v>
      </c>
      <c r="F12986" s="37">
        <v>50</v>
      </c>
      <c r="G12986" s="38">
        <v>0.02</v>
      </c>
      <c r="H12986" s="34">
        <v>0.94669655589821333</v>
      </c>
      <c r="I12986" s="35">
        <v>1840.1931147934361</v>
      </c>
      <c r="J12986" s="35">
        <v>1.0064415510945226</v>
      </c>
      <c r="K12986" s="35">
        <v>-0.49816213200096099</v>
      </c>
      <c r="L12986" s="35">
        <v>0</v>
      </c>
      <c r="M12986" s="35">
        <v>0</v>
      </c>
      <c r="N12986" s="35">
        <v>0</v>
      </c>
      <c r="O12986" s="35">
        <v>0</v>
      </c>
      <c r="P12986" s="36">
        <v>11</v>
      </c>
      <c r="Q12986" s="37">
        <v>86</v>
      </c>
      <c r="R12986" s="36">
        <v>0</v>
      </c>
      <c r="S12986" s="39">
        <f t="shared" si="451"/>
        <v>86</v>
      </c>
      <c r="T12986" s="34" t="s">
        <v>29</v>
      </c>
      <c r="U12986" s="12">
        <f>((alpha*(beta^speed))*(speed^ceta))</f>
        <v>347.52459812359717</v>
      </c>
      <c r="V12986" s="8">
        <f t="shared" si="452"/>
        <v>86</v>
      </c>
    </row>
    <row r="12987" spans="1:22">
      <c r="A12987" s="34" t="s">
        <v>20</v>
      </c>
      <c r="B12987" s="34" t="s">
        <v>79</v>
      </c>
      <c r="C12987" s="5" t="s">
        <v>215</v>
      </c>
      <c r="D12987" s="35" t="s">
        <v>86</v>
      </c>
      <c r="E12987" s="36" t="s">
        <v>15</v>
      </c>
      <c r="F12987" s="37">
        <v>100</v>
      </c>
      <c r="G12987" s="38">
        <v>0.02</v>
      </c>
      <c r="H12987" s="34">
        <v>0.972430449950899</v>
      </c>
      <c r="I12987" s="35">
        <v>0.71487530980016567</v>
      </c>
      <c r="J12987" s="35">
        <v>14.233720225865458</v>
      </c>
      <c r="K12987" s="35">
        <v>3.1212833557172246</v>
      </c>
      <c r="L12987" s="35">
        <v>1.4445479940139743</v>
      </c>
      <c r="M12987" s="35">
        <v>-2.6156093420993689E-3</v>
      </c>
      <c r="N12987" s="35">
        <v>0</v>
      </c>
      <c r="O12987" s="35">
        <v>0</v>
      </c>
      <c r="P12987" s="36">
        <v>11</v>
      </c>
      <c r="Q12987" s="37">
        <v>86</v>
      </c>
      <c r="R12987" s="36">
        <v>10</v>
      </c>
      <c r="S12987" s="39">
        <f t="shared" si="451"/>
        <v>86</v>
      </c>
      <c r="T12987" s="34" t="s">
        <v>44</v>
      </c>
      <c r="U12987" s="12">
        <f>(alpha+(beta/(1+EXP((((-1)*ceta)+(delta*LN(speed)))+(epsilon*speed)))))</f>
        <v>1.3353624783744993</v>
      </c>
      <c r="V12987" s="8">
        <f t="shared" si="452"/>
        <v>86</v>
      </c>
    </row>
    <row r="12988" spans="1:22">
      <c r="A12988" s="34" t="s">
        <v>20</v>
      </c>
      <c r="B12988" s="34" t="s">
        <v>79</v>
      </c>
      <c r="C12988" s="5" t="s">
        <v>215</v>
      </c>
      <c r="D12988" s="35" t="s">
        <v>86</v>
      </c>
      <c r="E12988" s="36" t="s">
        <v>16</v>
      </c>
      <c r="F12988" s="37">
        <v>100</v>
      </c>
      <c r="G12988" s="38">
        <v>0.02</v>
      </c>
      <c r="H12988" s="34">
        <v>0.98088548044290347</v>
      </c>
      <c r="I12988" s="35">
        <v>98.622307486995055</v>
      </c>
      <c r="J12988" s="35">
        <v>-0.7577825545598198</v>
      </c>
      <c r="K12988" s="35">
        <v>7.491353461624251</v>
      </c>
      <c r="L12988" s="35">
        <v>4.6974092248212605E-2</v>
      </c>
      <c r="M12988" s="35">
        <v>0</v>
      </c>
      <c r="N12988" s="35">
        <v>0</v>
      </c>
      <c r="O12988" s="35">
        <v>0</v>
      </c>
      <c r="P12988" s="36">
        <v>11</v>
      </c>
      <c r="Q12988" s="37">
        <v>86</v>
      </c>
      <c r="R12988" s="36">
        <v>1</v>
      </c>
      <c r="S12988" s="39">
        <f t="shared" si="451"/>
        <v>86</v>
      </c>
      <c r="T12988" s="34" t="s">
        <v>30</v>
      </c>
      <c r="U12988" s="12">
        <f>((alpha*(speed^beta))+(ceta*(speed^delta)))</f>
        <v>12.608117461330693</v>
      </c>
      <c r="V12988" s="8">
        <f t="shared" si="452"/>
        <v>86</v>
      </c>
    </row>
    <row r="12989" spans="1:22">
      <c r="A12989" s="34" t="s">
        <v>20</v>
      </c>
      <c r="B12989" s="34" t="s">
        <v>79</v>
      </c>
      <c r="C12989" s="5" t="s">
        <v>215</v>
      </c>
      <c r="D12989" s="35" t="s">
        <v>86</v>
      </c>
      <c r="E12989" s="36" t="s">
        <v>14</v>
      </c>
      <c r="F12989" s="37">
        <v>100</v>
      </c>
      <c r="G12989" s="38">
        <v>0.02</v>
      </c>
      <c r="H12989" s="34">
        <v>0.99458346193357283</v>
      </c>
      <c r="I12989" s="35">
        <v>0.27705122334186438</v>
      </c>
      <c r="J12989" s="35">
        <v>8.5072987275204195</v>
      </c>
      <c r="K12989" s="35">
        <v>-0.11031808345449701</v>
      </c>
      <c r="L12989" s="35">
        <v>0.7329581596546485</v>
      </c>
      <c r="M12989" s="35">
        <v>3.5080683381922301E-2</v>
      </c>
      <c r="N12989" s="35">
        <v>0</v>
      </c>
      <c r="O12989" s="35">
        <v>0</v>
      </c>
      <c r="P12989" s="36">
        <v>11</v>
      </c>
      <c r="Q12989" s="37">
        <v>86</v>
      </c>
      <c r="R12989" s="36">
        <v>10</v>
      </c>
      <c r="S12989" s="39">
        <f t="shared" si="451"/>
        <v>86</v>
      </c>
      <c r="T12989" s="34" t="s">
        <v>44</v>
      </c>
      <c r="U12989" s="12">
        <f>(alpha+(beta/(1+EXP((((-1)*ceta)+(delta*LN(speed)))+(epsilon*speed)))))</f>
        <v>0.29127477806782548</v>
      </c>
      <c r="V12989" s="8">
        <f t="shared" si="452"/>
        <v>86</v>
      </c>
    </row>
    <row r="12990" spans="1:22">
      <c r="A12990" s="34" t="s">
        <v>20</v>
      </c>
      <c r="B12990" s="34" t="s">
        <v>79</v>
      </c>
      <c r="C12990" s="5" t="s">
        <v>215</v>
      </c>
      <c r="D12990" s="35" t="s">
        <v>86</v>
      </c>
      <c r="E12990" s="36" t="s">
        <v>18</v>
      </c>
      <c r="F12990" s="37">
        <v>100</v>
      </c>
      <c r="G12990" s="38">
        <v>0.02</v>
      </c>
      <c r="H12990" s="34">
        <v>0.94676497881807853</v>
      </c>
      <c r="I12990" s="35">
        <v>-1.8583505722938657E-6</v>
      </c>
      <c r="J12990" s="35">
        <v>3.356139881235145E-4</v>
      </c>
      <c r="K12990" s="35">
        <v>-2.0766269524303348E-2</v>
      </c>
      <c r="L12990" s="35">
        <v>0.65464095425140278</v>
      </c>
      <c r="M12990" s="35">
        <v>0</v>
      </c>
      <c r="N12990" s="35">
        <v>0</v>
      </c>
      <c r="O12990" s="35">
        <v>0</v>
      </c>
      <c r="P12990" s="36">
        <v>11</v>
      </c>
      <c r="Q12990" s="37">
        <v>86</v>
      </c>
      <c r="R12990" s="36">
        <v>14</v>
      </c>
      <c r="S12990" s="39">
        <f t="shared" si="451"/>
        <v>86</v>
      </c>
      <c r="T12990" s="34" t="s">
        <v>51</v>
      </c>
      <c r="U12990" s="12">
        <f>(((alpha*(speed^3))+(beta*(speed^2))+(ceta*speed))+delta)</f>
        <v>0.16892779971188088</v>
      </c>
      <c r="V12990" s="8">
        <f t="shared" si="452"/>
        <v>86</v>
      </c>
    </row>
    <row r="12991" spans="1:22">
      <c r="A12991" s="34" t="s">
        <v>20</v>
      </c>
      <c r="B12991" s="34" t="s">
        <v>79</v>
      </c>
      <c r="C12991" s="5" t="s">
        <v>215</v>
      </c>
      <c r="D12991" s="35" t="s">
        <v>86</v>
      </c>
      <c r="E12991" s="36" t="s">
        <v>17</v>
      </c>
      <c r="F12991" s="37">
        <v>100</v>
      </c>
      <c r="G12991" s="38">
        <v>0.02</v>
      </c>
      <c r="H12991" s="34">
        <v>0.93129009156543929</v>
      </c>
      <c r="I12991" s="35">
        <v>1708.9008101769828</v>
      </c>
      <c r="J12991" s="35">
        <v>1.0046700041459486</v>
      </c>
      <c r="K12991" s="35">
        <v>-0.41685770071857403</v>
      </c>
      <c r="L12991" s="35">
        <v>0</v>
      </c>
      <c r="M12991" s="35">
        <v>0</v>
      </c>
      <c r="N12991" s="35">
        <v>0</v>
      </c>
      <c r="O12991" s="35">
        <v>0</v>
      </c>
      <c r="P12991" s="36">
        <v>11</v>
      </c>
      <c r="Q12991" s="37">
        <v>86</v>
      </c>
      <c r="R12991" s="36">
        <v>0</v>
      </c>
      <c r="S12991" s="39">
        <f t="shared" si="451"/>
        <v>86</v>
      </c>
      <c r="T12991" s="34" t="s">
        <v>29</v>
      </c>
      <c r="U12991" s="12">
        <f>((alpha*(beta^speed))*(speed^ceta))</f>
        <v>398.40224122668792</v>
      </c>
      <c r="V12991" s="8">
        <f t="shared" si="452"/>
        <v>86</v>
      </c>
    </row>
    <row r="12992" spans="1:22">
      <c r="A12992" s="34" t="s">
        <v>20</v>
      </c>
      <c r="B12992" s="34" t="s">
        <v>79</v>
      </c>
      <c r="C12992" s="5" t="s">
        <v>215</v>
      </c>
      <c r="D12992" s="35" t="s">
        <v>86</v>
      </c>
      <c r="E12992" s="36" t="s">
        <v>15</v>
      </c>
      <c r="F12992" s="37">
        <v>0</v>
      </c>
      <c r="G12992" s="38">
        <v>0.04</v>
      </c>
      <c r="H12992" s="34">
        <v>0.9706691453518389</v>
      </c>
      <c r="I12992" s="35">
        <v>5.3903727894289455</v>
      </c>
      <c r="J12992" s="35">
        <v>-0.45040183753229812</v>
      </c>
      <c r="K12992" s="35">
        <v>45.080771273511196</v>
      </c>
      <c r="L12992" s="35">
        <v>-1.0241613595571217</v>
      </c>
      <c r="M12992" s="35">
        <v>0</v>
      </c>
      <c r="N12992" s="35">
        <v>0</v>
      </c>
      <c r="O12992" s="35">
        <v>0</v>
      </c>
      <c r="P12992" s="36">
        <v>11</v>
      </c>
      <c r="Q12992" s="37">
        <v>86</v>
      </c>
      <c r="R12992" s="36">
        <v>1</v>
      </c>
      <c r="S12992" s="39">
        <f t="shared" si="451"/>
        <v>86</v>
      </c>
      <c r="T12992" s="34" t="s">
        <v>30</v>
      </c>
      <c r="U12992" s="12">
        <f>((alpha*(speed^beta))+(ceta*(speed^delta)))</f>
        <v>1.1956744681089659</v>
      </c>
      <c r="V12992" s="8">
        <f t="shared" si="452"/>
        <v>86</v>
      </c>
    </row>
    <row r="12993" spans="1:22">
      <c r="A12993" s="34" t="s">
        <v>20</v>
      </c>
      <c r="B12993" s="34" t="s">
        <v>79</v>
      </c>
      <c r="C12993" s="5" t="s">
        <v>215</v>
      </c>
      <c r="D12993" s="35" t="s">
        <v>86</v>
      </c>
      <c r="E12993" s="36" t="s">
        <v>16</v>
      </c>
      <c r="F12993" s="37">
        <v>0</v>
      </c>
      <c r="G12993" s="38">
        <v>0.04</v>
      </c>
      <c r="H12993" s="34">
        <v>0.99437628169732217</v>
      </c>
      <c r="I12993" s="35">
        <v>11.721955340385966</v>
      </c>
      <c r="J12993" s="35">
        <v>5.8643033012963021E-4</v>
      </c>
      <c r="K12993" s="35">
        <v>166.74738186203339</v>
      </c>
      <c r="L12993" s="35">
        <v>-1.0752276667846299</v>
      </c>
      <c r="M12993" s="35">
        <v>0</v>
      </c>
      <c r="N12993" s="35">
        <v>0</v>
      </c>
      <c r="O12993" s="35">
        <v>0</v>
      </c>
      <c r="P12993" s="36">
        <v>11</v>
      </c>
      <c r="Q12993" s="37">
        <v>86</v>
      </c>
      <c r="R12993" s="36">
        <v>1</v>
      </c>
      <c r="S12993" s="39">
        <f t="shared" si="451"/>
        <v>86</v>
      </c>
      <c r="T12993" s="34" t="s">
        <v>30</v>
      </c>
      <c r="U12993" s="12">
        <f>((alpha*(speed^beta))+(ceta*(speed^delta)))</f>
        <v>13.139475504629782</v>
      </c>
      <c r="V12993" s="8">
        <f t="shared" si="452"/>
        <v>86</v>
      </c>
    </row>
    <row r="12994" spans="1:22">
      <c r="A12994" s="34" t="s">
        <v>20</v>
      </c>
      <c r="B12994" s="34" t="s">
        <v>79</v>
      </c>
      <c r="C12994" s="5" t="s">
        <v>215</v>
      </c>
      <c r="D12994" s="35" t="s">
        <v>86</v>
      </c>
      <c r="E12994" s="36" t="s">
        <v>14</v>
      </c>
      <c r="F12994" s="37">
        <v>0</v>
      </c>
      <c r="G12994" s="38">
        <v>0.04</v>
      </c>
      <c r="H12994" s="34">
        <v>0.995389370297038</v>
      </c>
      <c r="I12994" s="35">
        <v>0.28479713705614046</v>
      </c>
      <c r="J12994" s="35">
        <v>8.9003174084192782</v>
      </c>
      <c r="K12994" s="35">
        <v>-0.1739444067819135</v>
      </c>
      <c r="L12994" s="35">
        <v>0.64917287722463235</v>
      </c>
      <c r="M12994" s="35">
        <v>4.4345277396406362E-2</v>
      </c>
      <c r="N12994" s="35">
        <v>0</v>
      </c>
      <c r="O12994" s="35">
        <v>0</v>
      </c>
      <c r="P12994" s="36">
        <v>11</v>
      </c>
      <c r="Q12994" s="37">
        <v>86</v>
      </c>
      <c r="R12994" s="36">
        <v>10</v>
      </c>
      <c r="S12994" s="39">
        <f t="shared" ref="S12994:S13057" si="453">V12994</f>
        <v>86</v>
      </c>
      <c r="T12994" s="34" t="s">
        <v>44</v>
      </c>
      <c r="U12994" s="12">
        <f>(alpha+(beta/(1+EXP((((-1)*ceta)+(delta*LN(speed)))+(epsilon*speed)))))</f>
        <v>0.29394512675111134</v>
      </c>
      <c r="V12994" s="8">
        <f t="shared" ref="V12994:V13057" si="454">IF($V$1&lt;P12994,P12994,IF($V$1&gt;Q12994,Q12994,$V$1))</f>
        <v>86</v>
      </c>
    </row>
    <row r="12995" spans="1:22">
      <c r="A12995" s="34" t="s">
        <v>20</v>
      </c>
      <c r="B12995" s="34" t="s">
        <v>79</v>
      </c>
      <c r="C12995" s="5" t="s">
        <v>215</v>
      </c>
      <c r="D12995" s="35" t="s">
        <v>86</v>
      </c>
      <c r="E12995" s="36" t="s">
        <v>18</v>
      </c>
      <c r="F12995" s="37">
        <v>0</v>
      </c>
      <c r="G12995" s="38">
        <v>0.04</v>
      </c>
      <c r="H12995" s="34">
        <v>0.97603005507603269</v>
      </c>
      <c r="I12995" s="35">
        <v>1.9630326016056183</v>
      </c>
      <c r="J12995" s="35">
        <v>-0.89033165501709144</v>
      </c>
      <c r="K12995" s="35">
        <v>0.31444114636087273</v>
      </c>
      <c r="L12995" s="35">
        <v>-0.19465090269697535</v>
      </c>
      <c r="M12995" s="35">
        <v>0</v>
      </c>
      <c r="N12995" s="35">
        <v>0</v>
      </c>
      <c r="O12995" s="35">
        <v>0</v>
      </c>
      <c r="P12995" s="36">
        <v>11</v>
      </c>
      <c r="Q12995" s="37">
        <v>86</v>
      </c>
      <c r="R12995" s="36">
        <v>1</v>
      </c>
      <c r="S12995" s="39">
        <f t="shared" si="453"/>
        <v>86</v>
      </c>
      <c r="T12995" s="34" t="s">
        <v>30</v>
      </c>
      <c r="U12995" s="12">
        <f>((alpha*(speed^beta))+(ceta*(speed^delta)))</f>
        <v>0.16932913280254447</v>
      </c>
      <c r="V12995" s="8">
        <f t="shared" si="454"/>
        <v>86</v>
      </c>
    </row>
    <row r="12996" spans="1:22">
      <c r="A12996" s="34" t="s">
        <v>20</v>
      </c>
      <c r="B12996" s="34" t="s">
        <v>79</v>
      </c>
      <c r="C12996" s="5" t="s">
        <v>215</v>
      </c>
      <c r="D12996" s="35" t="s">
        <v>86</v>
      </c>
      <c r="E12996" s="36" t="s">
        <v>17</v>
      </c>
      <c r="F12996" s="37">
        <v>0</v>
      </c>
      <c r="G12996" s="38">
        <v>0.04</v>
      </c>
      <c r="H12996" s="34">
        <v>0.96873211983766983</v>
      </c>
      <c r="I12996" s="35">
        <v>110.22162338323439</v>
      </c>
      <c r="J12996" s="35">
        <v>0.2400493936607721</v>
      </c>
      <c r="K12996" s="35">
        <v>3180.5533475676375</v>
      </c>
      <c r="L12996" s="35">
        <v>-0.81748061005797579</v>
      </c>
      <c r="M12996" s="35">
        <v>0</v>
      </c>
      <c r="N12996" s="35">
        <v>0</v>
      </c>
      <c r="O12996" s="35">
        <v>0</v>
      </c>
      <c r="P12996" s="36">
        <v>11</v>
      </c>
      <c r="Q12996" s="37">
        <v>86</v>
      </c>
      <c r="R12996" s="36">
        <v>1</v>
      </c>
      <c r="S12996" s="39">
        <f t="shared" si="453"/>
        <v>86</v>
      </c>
      <c r="T12996" s="34" t="s">
        <v>30</v>
      </c>
      <c r="U12996" s="12">
        <f>((alpha*(speed^beta))+(ceta*(speed^delta)))</f>
        <v>404.48619778435204</v>
      </c>
      <c r="V12996" s="8">
        <f t="shared" si="454"/>
        <v>86</v>
      </c>
    </row>
    <row r="12997" spans="1:22">
      <c r="A12997" s="34" t="s">
        <v>20</v>
      </c>
      <c r="B12997" s="34" t="s">
        <v>79</v>
      </c>
      <c r="C12997" s="5" t="s">
        <v>215</v>
      </c>
      <c r="D12997" s="35" t="s">
        <v>86</v>
      </c>
      <c r="E12997" s="36" t="s">
        <v>15</v>
      </c>
      <c r="F12997" s="37">
        <v>50</v>
      </c>
      <c r="G12997" s="38">
        <v>0.04</v>
      </c>
      <c r="H12997" s="34">
        <v>0.97189827917488725</v>
      </c>
      <c r="I12997" s="35">
        <v>64.196546385414905</v>
      </c>
      <c r="J12997" s="35">
        <v>1.0005875859387154</v>
      </c>
      <c r="K12997" s="35">
        <v>-0.90300488132935186</v>
      </c>
      <c r="L12997" s="35">
        <v>0</v>
      </c>
      <c r="M12997" s="35">
        <v>0</v>
      </c>
      <c r="N12997" s="35">
        <v>0</v>
      </c>
      <c r="O12997" s="35">
        <v>0</v>
      </c>
      <c r="P12997" s="36">
        <v>11</v>
      </c>
      <c r="Q12997" s="37">
        <v>80</v>
      </c>
      <c r="R12997" s="36">
        <v>0</v>
      </c>
      <c r="S12997" s="39">
        <f t="shared" si="453"/>
        <v>80</v>
      </c>
      <c r="T12997" s="34" t="s">
        <v>29</v>
      </c>
      <c r="U12997" s="12">
        <f>((alpha*(beta^speed))*(speed^ceta))</f>
        <v>1.2865330517405014</v>
      </c>
      <c r="V12997" s="8">
        <f t="shared" si="454"/>
        <v>80</v>
      </c>
    </row>
    <row r="12998" spans="1:22">
      <c r="A12998" s="34" t="s">
        <v>20</v>
      </c>
      <c r="B12998" s="34" t="s">
        <v>79</v>
      </c>
      <c r="C12998" s="5" t="s">
        <v>215</v>
      </c>
      <c r="D12998" s="35" t="s">
        <v>86</v>
      </c>
      <c r="E12998" s="36" t="s">
        <v>16</v>
      </c>
      <c r="F12998" s="37">
        <v>50</v>
      </c>
      <c r="G12998" s="38">
        <v>0.04</v>
      </c>
      <c r="H12998" s="34">
        <v>0.99103361258689049</v>
      </c>
      <c r="I12998" s="35">
        <v>6.8980980196481108</v>
      </c>
      <c r="J12998" s="35">
        <v>0.12784486135898618</v>
      </c>
      <c r="K12998" s="35">
        <v>117.44134235592489</v>
      </c>
      <c r="L12998" s="35">
        <v>-0.77925792788482851</v>
      </c>
      <c r="M12998" s="35">
        <v>0</v>
      </c>
      <c r="N12998" s="35">
        <v>0</v>
      </c>
      <c r="O12998" s="35">
        <v>0</v>
      </c>
      <c r="P12998" s="36">
        <v>11</v>
      </c>
      <c r="Q12998" s="37">
        <v>80</v>
      </c>
      <c r="R12998" s="36">
        <v>1</v>
      </c>
      <c r="S12998" s="39">
        <f t="shared" si="453"/>
        <v>80</v>
      </c>
      <c r="T12998" s="34" t="s">
        <v>30</v>
      </c>
      <c r="U12998" s="12">
        <f>((alpha*(speed^beta))+(ceta*(speed^delta)))</f>
        <v>15.941058445620122</v>
      </c>
      <c r="V12998" s="8">
        <f t="shared" si="454"/>
        <v>80</v>
      </c>
    </row>
    <row r="12999" spans="1:22">
      <c r="A12999" s="34" t="s">
        <v>20</v>
      </c>
      <c r="B12999" s="34" t="s">
        <v>79</v>
      </c>
      <c r="C12999" s="5" t="s">
        <v>215</v>
      </c>
      <c r="D12999" s="35" t="s">
        <v>86</v>
      </c>
      <c r="E12999" s="36" t="s">
        <v>14</v>
      </c>
      <c r="F12999" s="37">
        <v>50</v>
      </c>
      <c r="G12999" s="38">
        <v>0.04</v>
      </c>
      <c r="H12999" s="34">
        <v>0.99402722557880063</v>
      </c>
      <c r="I12999" s="35">
        <v>0.31269363536354283</v>
      </c>
      <c r="J12999" s="35">
        <v>9.5709137027371458</v>
      </c>
      <c r="K12999" s="35">
        <v>9.499674050294403E-2</v>
      </c>
      <c r="L12999" s="35">
        <v>0.88631723943752705</v>
      </c>
      <c r="M12999" s="35">
        <v>2.8287173447126949E-2</v>
      </c>
      <c r="N12999" s="35">
        <v>0</v>
      </c>
      <c r="O12999" s="35">
        <v>0</v>
      </c>
      <c r="P12999" s="36">
        <v>11</v>
      </c>
      <c r="Q12999" s="37">
        <v>80</v>
      </c>
      <c r="R12999" s="36">
        <v>10</v>
      </c>
      <c r="S12999" s="39">
        <f t="shared" si="453"/>
        <v>80</v>
      </c>
      <c r="T12999" s="34" t="s">
        <v>44</v>
      </c>
      <c r="U12999" s="12">
        <f>(alpha+(beta/(1+EXP((((-1)*ceta)+(delta*LN(speed)))+(epsilon*speed)))))</f>
        <v>0.33516608986474117</v>
      </c>
      <c r="V12999" s="8">
        <f t="shared" si="454"/>
        <v>80</v>
      </c>
    </row>
    <row r="13000" spans="1:22">
      <c r="A13000" s="34" t="s">
        <v>20</v>
      </c>
      <c r="B13000" s="34" t="s">
        <v>79</v>
      </c>
      <c r="C13000" s="5" t="s">
        <v>215</v>
      </c>
      <c r="D13000" s="35" t="s">
        <v>86</v>
      </c>
      <c r="E13000" s="36" t="s">
        <v>18</v>
      </c>
      <c r="F13000" s="37">
        <v>50</v>
      </c>
      <c r="G13000" s="38">
        <v>0.04</v>
      </c>
      <c r="H13000" s="34">
        <v>0.97588675076998166</v>
      </c>
      <c r="I13000" s="35">
        <v>1.476775659020295</v>
      </c>
      <c r="J13000" s="35">
        <v>-0.463412061333556</v>
      </c>
      <c r="K13000" s="35">
        <v>121.85552699976502</v>
      </c>
      <c r="L13000" s="35">
        <v>-3.4138017617293603</v>
      </c>
      <c r="M13000" s="35">
        <v>0</v>
      </c>
      <c r="N13000" s="35">
        <v>0</v>
      </c>
      <c r="O13000" s="35">
        <v>0</v>
      </c>
      <c r="P13000" s="36">
        <v>11</v>
      </c>
      <c r="Q13000" s="37">
        <v>80</v>
      </c>
      <c r="R13000" s="36">
        <v>1</v>
      </c>
      <c r="S13000" s="39">
        <f t="shared" si="453"/>
        <v>80</v>
      </c>
      <c r="T13000" s="34" t="s">
        <v>30</v>
      </c>
      <c r="U13000" s="12">
        <f>((alpha*(speed^beta))+(ceta*(speed^delta)))</f>
        <v>0.19385930467754367</v>
      </c>
      <c r="V13000" s="8">
        <f t="shared" si="454"/>
        <v>80</v>
      </c>
    </row>
    <row r="13001" spans="1:22">
      <c r="A13001" s="34" t="s">
        <v>20</v>
      </c>
      <c r="B13001" s="34" t="s">
        <v>79</v>
      </c>
      <c r="C13001" s="5" t="s">
        <v>215</v>
      </c>
      <c r="D13001" s="35" t="s">
        <v>86</v>
      </c>
      <c r="E13001" s="36" t="s">
        <v>17</v>
      </c>
      <c r="F13001" s="37">
        <v>50</v>
      </c>
      <c r="G13001" s="38">
        <v>0.04</v>
      </c>
      <c r="H13001" s="34">
        <v>0.96621307242852494</v>
      </c>
      <c r="I13001" s="35">
        <v>191.05386219270068</v>
      </c>
      <c r="J13001" s="35">
        <v>0.15786322547191853</v>
      </c>
      <c r="K13001" s="35">
        <v>2502.1077780984256</v>
      </c>
      <c r="L13001" s="35">
        <v>-0.7067120433119547</v>
      </c>
      <c r="M13001" s="35">
        <v>0</v>
      </c>
      <c r="N13001" s="35">
        <v>0</v>
      </c>
      <c r="O13001" s="35">
        <v>0</v>
      </c>
      <c r="P13001" s="36">
        <v>11</v>
      </c>
      <c r="Q13001" s="37">
        <v>80</v>
      </c>
      <c r="R13001" s="36">
        <v>1</v>
      </c>
      <c r="S13001" s="39">
        <f t="shared" si="453"/>
        <v>80</v>
      </c>
      <c r="T13001" s="34" t="s">
        <v>30</v>
      </c>
      <c r="U13001" s="12">
        <f>((alpha*(speed^beta))+(ceta*(speed^delta)))</f>
        <v>494.65409695581042</v>
      </c>
      <c r="V13001" s="8">
        <f t="shared" si="454"/>
        <v>80</v>
      </c>
    </row>
    <row r="13002" spans="1:22">
      <c r="A13002" s="34" t="s">
        <v>20</v>
      </c>
      <c r="B13002" s="34" t="s">
        <v>79</v>
      </c>
      <c r="C13002" s="5" t="s">
        <v>215</v>
      </c>
      <c r="D13002" s="35" t="s">
        <v>86</v>
      </c>
      <c r="E13002" s="36" t="s">
        <v>15</v>
      </c>
      <c r="F13002" s="37">
        <v>100</v>
      </c>
      <c r="G13002" s="38">
        <v>0.04</v>
      </c>
      <c r="H13002" s="34">
        <v>0.96576281478192583</v>
      </c>
      <c r="I13002" s="35">
        <v>5.7409142065334544</v>
      </c>
      <c r="J13002" s="35">
        <v>-5.1344891541296933</v>
      </c>
      <c r="K13002" s="35">
        <v>-1.258061132026991</v>
      </c>
      <c r="L13002" s="35">
        <v>0</v>
      </c>
      <c r="M13002" s="35">
        <v>0</v>
      </c>
      <c r="N13002" s="35">
        <v>0</v>
      </c>
      <c r="O13002" s="35">
        <v>0</v>
      </c>
      <c r="P13002" s="36">
        <v>11</v>
      </c>
      <c r="Q13002" s="37">
        <v>69</v>
      </c>
      <c r="R13002" s="36">
        <v>13</v>
      </c>
      <c r="S13002" s="39">
        <f t="shared" si="453"/>
        <v>69</v>
      </c>
      <c r="T13002" s="34" t="s">
        <v>50</v>
      </c>
      <c r="U13002" s="12">
        <f>EXP((alpha+(beta/speed))+(ceta*LN(speed)))</f>
        <v>1.4045774327574707</v>
      </c>
      <c r="V13002" s="8">
        <f t="shared" si="454"/>
        <v>69</v>
      </c>
    </row>
    <row r="13003" spans="1:22">
      <c r="A13003" s="34" t="s">
        <v>20</v>
      </c>
      <c r="B13003" s="34" t="s">
        <v>79</v>
      </c>
      <c r="C13003" s="5" t="s">
        <v>215</v>
      </c>
      <c r="D13003" s="35" t="s">
        <v>86</v>
      </c>
      <c r="E13003" s="36" t="s">
        <v>16</v>
      </c>
      <c r="F13003" s="37">
        <v>100</v>
      </c>
      <c r="G13003" s="38">
        <v>0.04</v>
      </c>
      <c r="H13003" s="34">
        <v>0.98849329463220359</v>
      </c>
      <c r="I13003" s="35">
        <v>9.7017702995977277</v>
      </c>
      <c r="J13003" s="35">
        <v>8.5845784816578813E-2</v>
      </c>
      <c r="K13003" s="35">
        <v>110.29112497059786</v>
      </c>
      <c r="L13003" s="35">
        <v>-0.74560280807680834</v>
      </c>
      <c r="M13003" s="35">
        <v>0</v>
      </c>
      <c r="N13003" s="35">
        <v>0</v>
      </c>
      <c r="O13003" s="35">
        <v>0</v>
      </c>
      <c r="P13003" s="36">
        <v>11</v>
      </c>
      <c r="Q13003" s="37">
        <v>69</v>
      </c>
      <c r="R13003" s="36">
        <v>1</v>
      </c>
      <c r="S13003" s="39">
        <f t="shared" si="453"/>
        <v>69</v>
      </c>
      <c r="T13003" s="34" t="s">
        <v>30</v>
      </c>
      <c r="U13003" s="12">
        <f>((alpha*(speed^beta))+(ceta*(speed^delta)))</f>
        <v>18.647733169285242</v>
      </c>
      <c r="V13003" s="8">
        <f t="shared" si="454"/>
        <v>69</v>
      </c>
    </row>
    <row r="13004" spans="1:22">
      <c r="A13004" s="34" t="s">
        <v>20</v>
      </c>
      <c r="B13004" s="34" t="s">
        <v>79</v>
      </c>
      <c r="C13004" s="5" t="s">
        <v>215</v>
      </c>
      <c r="D13004" s="35" t="s">
        <v>86</v>
      </c>
      <c r="E13004" s="36" t="s">
        <v>14</v>
      </c>
      <c r="F13004" s="37">
        <v>100</v>
      </c>
      <c r="G13004" s="38">
        <v>0.04</v>
      </c>
      <c r="H13004" s="34">
        <v>0.99180214292188862</v>
      </c>
      <c r="I13004" s="35">
        <v>8.8938173737918547</v>
      </c>
      <c r="J13004" s="35">
        <v>1.0106544872337022</v>
      </c>
      <c r="K13004" s="35">
        <v>-0.90710940236618831</v>
      </c>
      <c r="L13004" s="35">
        <v>0</v>
      </c>
      <c r="M13004" s="35">
        <v>0</v>
      </c>
      <c r="N13004" s="35">
        <v>0</v>
      </c>
      <c r="O13004" s="35">
        <v>0</v>
      </c>
      <c r="P13004" s="36">
        <v>11</v>
      </c>
      <c r="Q13004" s="37">
        <v>69</v>
      </c>
      <c r="R13004" s="36">
        <v>0</v>
      </c>
      <c r="S13004" s="39">
        <f t="shared" si="453"/>
        <v>69</v>
      </c>
      <c r="T13004" s="34" t="s">
        <v>29</v>
      </c>
      <c r="U13004" s="12">
        <f>((alpha*(beta^speed))*(speed^ceta))</f>
        <v>0.39686043056179487</v>
      </c>
      <c r="V13004" s="8">
        <f t="shared" si="454"/>
        <v>69</v>
      </c>
    </row>
    <row r="13005" spans="1:22">
      <c r="A13005" s="34" t="s">
        <v>20</v>
      </c>
      <c r="B13005" s="34" t="s">
        <v>79</v>
      </c>
      <c r="C13005" s="5" t="s">
        <v>215</v>
      </c>
      <c r="D13005" s="35" t="s">
        <v>86</v>
      </c>
      <c r="E13005" s="36" t="s">
        <v>18</v>
      </c>
      <c r="F13005" s="37">
        <v>100</v>
      </c>
      <c r="G13005" s="38">
        <v>0.04</v>
      </c>
      <c r="H13005" s="34">
        <v>0.9746435573527652</v>
      </c>
      <c r="I13005" s="35">
        <v>0.82850685712231209</v>
      </c>
      <c r="J13005" s="35">
        <v>-9.7175820058276866E-2</v>
      </c>
      <c r="K13005" s="35">
        <v>-0.5432892292188839</v>
      </c>
      <c r="L13005" s="35">
        <v>0</v>
      </c>
      <c r="M13005" s="35">
        <v>0</v>
      </c>
      <c r="N13005" s="35">
        <v>0</v>
      </c>
      <c r="O13005" s="35">
        <v>0</v>
      </c>
      <c r="P13005" s="36">
        <v>11</v>
      </c>
      <c r="Q13005" s="37">
        <v>69</v>
      </c>
      <c r="R13005" s="36">
        <v>13</v>
      </c>
      <c r="S13005" s="39">
        <f t="shared" si="453"/>
        <v>69</v>
      </c>
      <c r="T13005" s="34" t="s">
        <v>50</v>
      </c>
      <c r="U13005" s="12">
        <f>EXP((alpha+(beta/speed))+(ceta*LN(speed)))</f>
        <v>0.22918036911178485</v>
      </c>
      <c r="V13005" s="8">
        <f t="shared" si="454"/>
        <v>69</v>
      </c>
    </row>
    <row r="13006" spans="1:22">
      <c r="A13006" s="34" t="s">
        <v>20</v>
      </c>
      <c r="B13006" s="34" t="s">
        <v>79</v>
      </c>
      <c r="C13006" s="5" t="s">
        <v>215</v>
      </c>
      <c r="D13006" s="35" t="s">
        <v>86</v>
      </c>
      <c r="E13006" s="36" t="s">
        <v>17</v>
      </c>
      <c r="F13006" s="37">
        <v>100</v>
      </c>
      <c r="G13006" s="38">
        <v>0.04</v>
      </c>
      <c r="H13006" s="34">
        <v>0.96674299787294393</v>
      </c>
      <c r="I13006" s="35">
        <v>6.7427150483301226</v>
      </c>
      <c r="J13006" s="35">
        <v>2.4099982190453657</v>
      </c>
      <c r="K13006" s="35">
        <v>-9.7925250135490693E-2</v>
      </c>
      <c r="L13006" s="35">
        <v>0</v>
      </c>
      <c r="M13006" s="35">
        <v>0</v>
      </c>
      <c r="N13006" s="35">
        <v>0</v>
      </c>
      <c r="O13006" s="35">
        <v>0</v>
      </c>
      <c r="P13006" s="36">
        <v>11</v>
      </c>
      <c r="Q13006" s="37">
        <v>69</v>
      </c>
      <c r="R13006" s="36">
        <v>13</v>
      </c>
      <c r="S13006" s="39">
        <f t="shared" si="453"/>
        <v>69</v>
      </c>
      <c r="T13006" s="34" t="s">
        <v>50</v>
      </c>
      <c r="U13006" s="12">
        <f>EXP((alpha+(beta/speed))+(ceta*LN(speed)))</f>
        <v>579.99333969385521</v>
      </c>
      <c r="V13006" s="8">
        <f t="shared" si="454"/>
        <v>69</v>
      </c>
    </row>
    <row r="13007" spans="1:22">
      <c r="A13007" s="34" t="s">
        <v>20</v>
      </c>
      <c r="B13007" s="34" t="s">
        <v>79</v>
      </c>
      <c r="C13007" s="5" t="s">
        <v>215</v>
      </c>
      <c r="D13007" s="35" t="s">
        <v>86</v>
      </c>
      <c r="E13007" s="36" t="s">
        <v>15</v>
      </c>
      <c r="F13007" s="37">
        <v>0</v>
      </c>
      <c r="G13007" s="38">
        <v>0.06</v>
      </c>
      <c r="H13007" s="34">
        <v>0.96425911567396294</v>
      </c>
      <c r="I13007" s="35">
        <v>0.280125763826369</v>
      </c>
      <c r="J13007" s="35">
        <v>35.651618926184625</v>
      </c>
      <c r="K13007" s="35">
        <v>1.0853505038841327</v>
      </c>
      <c r="L13007" s="35">
        <v>1.0630520372688188</v>
      </c>
      <c r="M13007" s="35">
        <v>-2.6171278919748101E-4</v>
      </c>
      <c r="N13007" s="35">
        <v>0</v>
      </c>
      <c r="O13007" s="35">
        <v>0</v>
      </c>
      <c r="P13007" s="36">
        <v>11</v>
      </c>
      <c r="Q13007" s="37">
        <v>75</v>
      </c>
      <c r="R13007" s="36">
        <v>10</v>
      </c>
      <c r="S13007" s="39">
        <f t="shared" si="453"/>
        <v>75</v>
      </c>
      <c r="T13007" s="34" t="s">
        <v>44</v>
      </c>
      <c r="U13007" s="12">
        <f>(alpha+(beta/(1+EXP((((-1)*ceta)+(delta*LN(speed)))+(epsilon*speed)))))</f>
        <v>1.3407501753212274</v>
      </c>
      <c r="V13007" s="8">
        <f t="shared" si="454"/>
        <v>75</v>
      </c>
    </row>
    <row r="13008" spans="1:22">
      <c r="A13008" s="34" t="s">
        <v>20</v>
      </c>
      <c r="B13008" s="34" t="s">
        <v>79</v>
      </c>
      <c r="C13008" s="5" t="s">
        <v>215</v>
      </c>
      <c r="D13008" s="35" t="s">
        <v>86</v>
      </c>
      <c r="E13008" s="36" t="s">
        <v>16</v>
      </c>
      <c r="F13008" s="37">
        <v>0</v>
      </c>
      <c r="G13008" s="38">
        <v>0.06</v>
      </c>
      <c r="H13008" s="34">
        <v>0.99541592019684844</v>
      </c>
      <c r="I13008" s="35">
        <v>6.2850831767887358</v>
      </c>
      <c r="J13008" s="35">
        <v>0.15712452257918871</v>
      </c>
      <c r="K13008" s="35">
        <v>122.06791456230128</v>
      </c>
      <c r="L13008" s="35">
        <v>-0.77569453428390189</v>
      </c>
      <c r="M13008" s="35">
        <v>0</v>
      </c>
      <c r="N13008" s="35">
        <v>0</v>
      </c>
      <c r="O13008" s="35">
        <v>0</v>
      </c>
      <c r="P13008" s="36">
        <v>11</v>
      </c>
      <c r="Q13008" s="37">
        <v>75</v>
      </c>
      <c r="R13008" s="36">
        <v>1</v>
      </c>
      <c r="S13008" s="39">
        <f t="shared" si="453"/>
        <v>75</v>
      </c>
      <c r="T13008" s="34" t="s">
        <v>30</v>
      </c>
      <c r="U13008" s="12">
        <f>((alpha*(speed^beta))+(ceta*(speed^delta)))</f>
        <v>16.672680794284567</v>
      </c>
      <c r="V13008" s="8">
        <f t="shared" si="454"/>
        <v>75</v>
      </c>
    </row>
    <row r="13009" spans="1:22">
      <c r="A13009" s="34" t="s">
        <v>20</v>
      </c>
      <c r="B13009" s="34" t="s">
        <v>79</v>
      </c>
      <c r="C13009" s="5" t="s">
        <v>215</v>
      </c>
      <c r="D13009" s="35" t="s">
        <v>86</v>
      </c>
      <c r="E13009" s="36" t="s">
        <v>14</v>
      </c>
      <c r="F13009" s="37">
        <v>0</v>
      </c>
      <c r="G13009" s="38">
        <v>0.06</v>
      </c>
      <c r="H13009" s="34">
        <v>0.99329824664289978</v>
      </c>
      <c r="I13009" s="35">
        <v>11.157790158053617</v>
      </c>
      <c r="J13009" s="35">
        <v>1.0103688344245816</v>
      </c>
      <c r="K13009" s="35">
        <v>-0.98374800991967992</v>
      </c>
      <c r="L13009" s="35">
        <v>0</v>
      </c>
      <c r="M13009" s="35">
        <v>0</v>
      </c>
      <c r="N13009" s="35">
        <v>0</v>
      </c>
      <c r="O13009" s="35">
        <v>0</v>
      </c>
      <c r="P13009" s="36">
        <v>11</v>
      </c>
      <c r="Q13009" s="37">
        <v>75</v>
      </c>
      <c r="R13009" s="36">
        <v>0</v>
      </c>
      <c r="S13009" s="39">
        <f t="shared" si="453"/>
        <v>75</v>
      </c>
      <c r="T13009" s="34" t="s">
        <v>29</v>
      </c>
      <c r="U13009" s="12">
        <f>((alpha*(beta^speed))*(speed^ceta))</f>
        <v>0.34592824578796177</v>
      </c>
      <c r="V13009" s="8">
        <f t="shared" si="454"/>
        <v>75</v>
      </c>
    </row>
    <row r="13010" spans="1:22">
      <c r="A13010" s="34" t="s">
        <v>20</v>
      </c>
      <c r="B13010" s="34" t="s">
        <v>79</v>
      </c>
      <c r="C13010" s="5" t="s">
        <v>215</v>
      </c>
      <c r="D13010" s="35" t="s">
        <v>86</v>
      </c>
      <c r="E13010" s="36" t="s">
        <v>18</v>
      </c>
      <c r="F13010" s="37">
        <v>0</v>
      </c>
      <c r="G13010" s="38">
        <v>0.06</v>
      </c>
      <c r="H13010" s="34">
        <v>0.98562385507798012</v>
      </c>
      <c r="I13010" s="35">
        <v>0.78926443960052439</v>
      </c>
      <c r="J13010" s="35">
        <v>-0.34225133301378402</v>
      </c>
      <c r="K13010" s="35">
        <v>2.6147287510498938</v>
      </c>
      <c r="L13010" s="35">
        <v>-1.1515043054324174</v>
      </c>
      <c r="M13010" s="35">
        <v>0</v>
      </c>
      <c r="N13010" s="35">
        <v>0</v>
      </c>
      <c r="O13010" s="35">
        <v>0</v>
      </c>
      <c r="P13010" s="36">
        <v>11</v>
      </c>
      <c r="Q13010" s="37">
        <v>75</v>
      </c>
      <c r="R13010" s="36">
        <v>1</v>
      </c>
      <c r="S13010" s="39">
        <f t="shared" si="453"/>
        <v>75</v>
      </c>
      <c r="T13010" s="34" t="s">
        <v>30</v>
      </c>
      <c r="U13010" s="12">
        <f>((alpha*(speed^beta))+(ceta*(speed^delta)))</f>
        <v>0.19821146573824841</v>
      </c>
      <c r="V13010" s="8">
        <f t="shared" si="454"/>
        <v>75</v>
      </c>
    </row>
    <row r="13011" spans="1:22">
      <c r="A13011" s="34" t="s">
        <v>20</v>
      </c>
      <c r="B13011" s="34" t="s">
        <v>79</v>
      </c>
      <c r="C13011" s="5" t="s">
        <v>215</v>
      </c>
      <c r="D13011" s="35" t="s">
        <v>86</v>
      </c>
      <c r="E13011" s="36" t="s">
        <v>17</v>
      </c>
      <c r="F13011" s="37">
        <v>0</v>
      </c>
      <c r="G13011" s="38">
        <v>0.06</v>
      </c>
      <c r="H13011" s="34">
        <v>0.98127924225820251</v>
      </c>
      <c r="I13011" s="35">
        <v>3548.3962373799523</v>
      </c>
      <c r="J13011" s="35">
        <v>-0.93891135056655906</v>
      </c>
      <c r="K13011" s="35">
        <v>293.15705032302839</v>
      </c>
      <c r="L13011" s="35">
        <v>0.10043383104173413</v>
      </c>
      <c r="M13011" s="35">
        <v>0</v>
      </c>
      <c r="N13011" s="35">
        <v>0</v>
      </c>
      <c r="O13011" s="35">
        <v>0</v>
      </c>
      <c r="P13011" s="36">
        <v>11</v>
      </c>
      <c r="Q13011" s="37">
        <v>75</v>
      </c>
      <c r="R13011" s="36">
        <v>1</v>
      </c>
      <c r="S13011" s="39">
        <f t="shared" si="453"/>
        <v>75</v>
      </c>
      <c r="T13011" s="34" t="s">
        <v>30</v>
      </c>
      <c r="U13011" s="12">
        <f>((alpha*(speed^beta))+(ceta*(speed^delta)))</f>
        <v>513.88386021994995</v>
      </c>
      <c r="V13011" s="8">
        <f t="shared" si="454"/>
        <v>75</v>
      </c>
    </row>
    <row r="13012" spans="1:22">
      <c r="A13012" s="34" t="s">
        <v>20</v>
      </c>
      <c r="B13012" s="34" t="s">
        <v>79</v>
      </c>
      <c r="C13012" s="5" t="s">
        <v>215</v>
      </c>
      <c r="D13012" s="35" t="s">
        <v>86</v>
      </c>
      <c r="E13012" s="36" t="s">
        <v>15</v>
      </c>
      <c r="F13012" s="37">
        <v>50</v>
      </c>
      <c r="G13012" s="38">
        <v>0.06</v>
      </c>
      <c r="H13012" s="34">
        <v>0.94797242858504971</v>
      </c>
      <c r="I13012" s="35">
        <v>2.2832407891991093</v>
      </c>
      <c r="J13012" s="35">
        <v>7.8162388716603157</v>
      </c>
      <c r="K13012" s="35">
        <v>15.555149817059384</v>
      </c>
      <c r="L13012" s="35">
        <v>6.0391405531707569</v>
      </c>
      <c r="M13012" s="35">
        <v>-0.1016160638285712</v>
      </c>
      <c r="N13012" s="35">
        <v>0</v>
      </c>
      <c r="O13012" s="35">
        <v>0</v>
      </c>
      <c r="P13012" s="36">
        <v>11</v>
      </c>
      <c r="Q13012" s="37">
        <v>54</v>
      </c>
      <c r="R13012" s="36">
        <v>10</v>
      </c>
      <c r="S13012" s="39">
        <f t="shared" si="453"/>
        <v>54</v>
      </c>
      <c r="T13012" s="34" t="s">
        <v>44</v>
      </c>
      <c r="U13012" s="12">
        <f>(alpha+(beta/(1+EXP((((-1)*ceta)+(delta*LN(speed)))+(epsilon*speed)))))</f>
        <v>2.6374760192229978</v>
      </c>
      <c r="V13012" s="8">
        <f t="shared" si="454"/>
        <v>54</v>
      </c>
    </row>
    <row r="13013" spans="1:22">
      <c r="A13013" s="34" t="s">
        <v>20</v>
      </c>
      <c r="B13013" s="34" t="s">
        <v>79</v>
      </c>
      <c r="C13013" s="5" t="s">
        <v>215</v>
      </c>
      <c r="D13013" s="35" t="s">
        <v>86</v>
      </c>
      <c r="E13013" s="36" t="s">
        <v>16</v>
      </c>
      <c r="F13013" s="37">
        <v>50</v>
      </c>
      <c r="G13013" s="38">
        <v>0.06</v>
      </c>
      <c r="H13013" s="34">
        <v>0.98001710502368633</v>
      </c>
      <c r="I13013" s="35">
        <v>-3.0549532750838383E-4</v>
      </c>
      <c r="J13013" s="35">
        <v>3.8268444735850102E-2</v>
      </c>
      <c r="K13013" s="35">
        <v>-1.6506116289160422</v>
      </c>
      <c r="L13013" s="35">
        <v>45.956279973717358</v>
      </c>
      <c r="M13013" s="35">
        <v>0</v>
      </c>
      <c r="N13013" s="35">
        <v>0</v>
      </c>
      <c r="O13013" s="35">
        <v>0</v>
      </c>
      <c r="P13013" s="36">
        <v>11</v>
      </c>
      <c r="Q13013" s="37">
        <v>54</v>
      </c>
      <c r="R13013" s="36">
        <v>14</v>
      </c>
      <c r="S13013" s="39">
        <f t="shared" si="453"/>
        <v>54</v>
      </c>
      <c r="T13013" s="34" t="s">
        <v>51</v>
      </c>
      <c r="U13013" s="12">
        <f t="shared" ref="U13013:U13018" si="455">(((alpha*(speed^3))+(beta*(speed^2))+(ceta*speed))+delta)</f>
        <v>20.30952061120982</v>
      </c>
      <c r="V13013" s="8">
        <f t="shared" si="454"/>
        <v>54</v>
      </c>
    </row>
    <row r="13014" spans="1:22">
      <c r="A13014" s="34" t="s">
        <v>20</v>
      </c>
      <c r="B13014" s="34" t="s">
        <v>79</v>
      </c>
      <c r="C13014" s="5" t="s">
        <v>215</v>
      </c>
      <c r="D13014" s="35" t="s">
        <v>86</v>
      </c>
      <c r="E13014" s="36" t="s">
        <v>14</v>
      </c>
      <c r="F13014" s="37">
        <v>50</v>
      </c>
      <c r="G13014" s="38">
        <v>0.06</v>
      </c>
      <c r="H13014" s="34">
        <v>0.94261348864963057</v>
      </c>
      <c r="I13014" s="35">
        <v>-2.5839752941373225E-5</v>
      </c>
      <c r="J13014" s="35">
        <v>3.0580681074210457E-3</v>
      </c>
      <c r="K13014" s="35">
        <v>-0.12356237364431151</v>
      </c>
      <c r="L13014" s="35">
        <v>2.1800232691970978</v>
      </c>
      <c r="M13014" s="35">
        <v>0</v>
      </c>
      <c r="N13014" s="35">
        <v>0</v>
      </c>
      <c r="O13014" s="35">
        <v>0</v>
      </c>
      <c r="P13014" s="36">
        <v>11</v>
      </c>
      <c r="Q13014" s="37">
        <v>54</v>
      </c>
      <c r="R13014" s="36">
        <v>14</v>
      </c>
      <c r="S13014" s="39">
        <f t="shared" si="453"/>
        <v>54</v>
      </c>
      <c r="T13014" s="34" t="s">
        <v>51</v>
      </c>
      <c r="U13014" s="12">
        <f t="shared" si="455"/>
        <v>0.35615083648365253</v>
      </c>
      <c r="V13014" s="8">
        <f t="shared" si="454"/>
        <v>54</v>
      </c>
    </row>
    <row r="13015" spans="1:22">
      <c r="A13015" s="34" t="s">
        <v>20</v>
      </c>
      <c r="B13015" s="34" t="s">
        <v>79</v>
      </c>
      <c r="C13015" s="5" t="s">
        <v>215</v>
      </c>
      <c r="D13015" s="35" t="s">
        <v>86</v>
      </c>
      <c r="E13015" s="36" t="s">
        <v>18</v>
      </c>
      <c r="F13015" s="37">
        <v>50</v>
      </c>
      <c r="G13015" s="38">
        <v>0.06</v>
      </c>
      <c r="H13015" s="34">
        <v>0.95568836677641011</v>
      </c>
      <c r="I13015" s="35">
        <v>-7.2108927739512525E-6</v>
      </c>
      <c r="J13015" s="35">
        <v>9.5524094115706883E-4</v>
      </c>
      <c r="K13015" s="35">
        <v>-4.3518922060203954E-2</v>
      </c>
      <c r="L13015" s="35">
        <v>0.99697825914030058</v>
      </c>
      <c r="M13015" s="35">
        <v>0</v>
      </c>
      <c r="N13015" s="35">
        <v>0</v>
      </c>
      <c r="O13015" s="35">
        <v>0</v>
      </c>
      <c r="P13015" s="36">
        <v>11</v>
      </c>
      <c r="Q13015" s="37">
        <v>54</v>
      </c>
      <c r="R13015" s="36">
        <v>14</v>
      </c>
      <c r="S13015" s="39">
        <f t="shared" si="453"/>
        <v>54</v>
      </c>
      <c r="T13015" s="34" t="s">
        <v>51</v>
      </c>
      <c r="U13015" s="12">
        <f t="shared" si="455"/>
        <v>0.29698303254583969</v>
      </c>
      <c r="V13015" s="8">
        <f t="shared" si="454"/>
        <v>54</v>
      </c>
    </row>
    <row r="13016" spans="1:22">
      <c r="A13016" s="34" t="s">
        <v>20</v>
      </c>
      <c r="B13016" s="34" t="s">
        <v>79</v>
      </c>
      <c r="C13016" s="5" t="s">
        <v>215</v>
      </c>
      <c r="D13016" s="35" t="s">
        <v>86</v>
      </c>
      <c r="E13016" s="36" t="s">
        <v>17</v>
      </c>
      <c r="F13016" s="37">
        <v>50</v>
      </c>
      <c r="G13016" s="38">
        <v>0.06</v>
      </c>
      <c r="H13016" s="34">
        <v>0.96196373467328034</v>
      </c>
      <c r="I13016" s="35">
        <v>-7.45348137427257E-3</v>
      </c>
      <c r="J13016" s="35">
        <v>0.85737633470489971</v>
      </c>
      <c r="K13016" s="35">
        <v>-34.665007963611302</v>
      </c>
      <c r="L13016" s="35">
        <v>1162.5519497669268</v>
      </c>
      <c r="M13016" s="35">
        <v>0</v>
      </c>
      <c r="N13016" s="35">
        <v>0</v>
      </c>
      <c r="O13016" s="35">
        <v>0</v>
      </c>
      <c r="P13016" s="36">
        <v>11</v>
      </c>
      <c r="Q13016" s="37">
        <v>54</v>
      </c>
      <c r="R13016" s="36">
        <v>14</v>
      </c>
      <c r="S13016" s="39">
        <f t="shared" si="453"/>
        <v>54</v>
      </c>
      <c r="T13016" s="34" t="s">
        <v>51</v>
      </c>
      <c r="U13016" s="12">
        <f t="shared" si="455"/>
        <v>617.09592061294802</v>
      </c>
      <c r="V13016" s="8">
        <f t="shared" si="454"/>
        <v>54</v>
      </c>
    </row>
    <row r="13017" spans="1:22">
      <c r="A13017" s="34" t="s">
        <v>20</v>
      </c>
      <c r="B13017" s="34" t="s">
        <v>79</v>
      </c>
      <c r="C13017" s="5" t="s">
        <v>215</v>
      </c>
      <c r="D13017" s="35" t="s">
        <v>86</v>
      </c>
      <c r="E13017" s="36" t="s">
        <v>15</v>
      </c>
      <c r="F13017" s="37">
        <v>100</v>
      </c>
      <c r="G13017" s="38">
        <v>0.06</v>
      </c>
      <c r="H13017" s="34">
        <v>0.67438135029671342</v>
      </c>
      <c r="I13017" s="35">
        <v>2.0928940043820561E-4</v>
      </c>
      <c r="J13017" s="35">
        <v>-1.6430305205827243E-2</v>
      </c>
      <c r="K13017" s="35">
        <v>6.5027864951090406E-2</v>
      </c>
      <c r="L13017" s="35">
        <v>13.489757732381221</v>
      </c>
      <c r="M13017" s="35">
        <v>0</v>
      </c>
      <c r="N13017" s="35">
        <v>0</v>
      </c>
      <c r="O13017" s="35">
        <v>0</v>
      </c>
      <c r="P13017" s="36">
        <v>10</v>
      </c>
      <c r="Q13017" s="37">
        <v>52</v>
      </c>
      <c r="R13017" s="36">
        <v>14</v>
      </c>
      <c r="S13017" s="39">
        <f t="shared" si="453"/>
        <v>52</v>
      </c>
      <c r="T13017" s="34" t="s">
        <v>51</v>
      </c>
      <c r="U13017" s="12">
        <f t="shared" si="455"/>
        <v>1.8714254500962735</v>
      </c>
      <c r="V13017" s="8">
        <f t="shared" si="454"/>
        <v>52</v>
      </c>
    </row>
    <row r="13018" spans="1:22">
      <c r="A13018" s="34" t="s">
        <v>20</v>
      </c>
      <c r="B13018" s="34" t="s">
        <v>79</v>
      </c>
      <c r="C13018" s="5" t="s">
        <v>215</v>
      </c>
      <c r="D13018" s="35" t="s">
        <v>86</v>
      </c>
      <c r="E13018" s="36" t="s">
        <v>16</v>
      </c>
      <c r="F13018" s="37">
        <v>100</v>
      </c>
      <c r="G13018" s="38">
        <v>0.06</v>
      </c>
      <c r="H13018" s="34">
        <v>0.98618008980426386</v>
      </c>
      <c r="I13018" s="35">
        <v>-3.8057875537182945E-4</v>
      </c>
      <c r="J13018" s="35">
        <v>4.4188755786251914E-2</v>
      </c>
      <c r="K13018" s="35">
        <v>-1.7646478049333654</v>
      </c>
      <c r="L13018" s="35">
        <v>50.291743870931562</v>
      </c>
      <c r="M13018" s="35">
        <v>0</v>
      </c>
      <c r="N13018" s="35">
        <v>0</v>
      </c>
      <c r="O13018" s="35">
        <v>0</v>
      </c>
      <c r="P13018" s="36">
        <v>10</v>
      </c>
      <c r="Q13018" s="37">
        <v>52</v>
      </c>
      <c r="R13018" s="36">
        <v>14</v>
      </c>
      <c r="S13018" s="39">
        <f t="shared" si="453"/>
        <v>52</v>
      </c>
      <c r="T13018" s="34" t="s">
        <v>51</v>
      </c>
      <c r="U13018" s="12">
        <f t="shared" si="455"/>
        <v>24.504036025099545</v>
      </c>
      <c r="V13018" s="8">
        <f t="shared" si="454"/>
        <v>52</v>
      </c>
    </row>
    <row r="13019" spans="1:22">
      <c r="A13019" s="34" t="s">
        <v>20</v>
      </c>
      <c r="B13019" s="34" t="s">
        <v>79</v>
      </c>
      <c r="C13019" s="5" t="s">
        <v>215</v>
      </c>
      <c r="D13019" s="35" t="s">
        <v>86</v>
      </c>
      <c r="E13019" s="36" t="s">
        <v>14</v>
      </c>
      <c r="F13019" s="37">
        <v>100</v>
      </c>
      <c r="G13019" s="38">
        <v>0.06</v>
      </c>
      <c r="H13019" s="34">
        <v>0.98176671923351155</v>
      </c>
      <c r="I13019" s="35">
        <v>0.56121651388664218</v>
      </c>
      <c r="J13019" s="35">
        <v>7.4428780297308226</v>
      </c>
      <c r="K13019" s="35">
        <v>9.8181730807691284E-2</v>
      </c>
      <c r="L13019" s="35">
        <v>0.69713634623489795</v>
      </c>
      <c r="M13019" s="35">
        <v>7.8215222013643504E-2</v>
      </c>
      <c r="N13019" s="35">
        <v>0</v>
      </c>
      <c r="O13019" s="35">
        <v>0</v>
      </c>
      <c r="P13019" s="36">
        <v>10</v>
      </c>
      <c r="Q13019" s="37">
        <v>52</v>
      </c>
      <c r="R13019" s="36">
        <v>10</v>
      </c>
      <c r="S13019" s="39">
        <f t="shared" si="453"/>
        <v>52</v>
      </c>
      <c r="T13019" s="34" t="s">
        <v>44</v>
      </c>
      <c r="U13019" s="12">
        <f>(alpha+(beta/(1+EXP((((-1)*ceta)+(delta*LN(speed)))+(epsilon*speed)))))</f>
        <v>0.57015392479866378</v>
      </c>
      <c r="V13019" s="8">
        <f t="shared" si="454"/>
        <v>52</v>
      </c>
    </row>
    <row r="13020" spans="1:22">
      <c r="A13020" s="34" t="s">
        <v>20</v>
      </c>
      <c r="B13020" s="34" t="s">
        <v>79</v>
      </c>
      <c r="C13020" s="5" t="s">
        <v>215</v>
      </c>
      <c r="D13020" s="35" t="s">
        <v>86</v>
      </c>
      <c r="E13020" s="36" t="s">
        <v>18</v>
      </c>
      <c r="F13020" s="37">
        <v>100</v>
      </c>
      <c r="G13020" s="38">
        <v>0.06</v>
      </c>
      <c r="H13020" s="34">
        <v>0.81329011892953906</v>
      </c>
      <c r="I13020" s="35">
        <v>2.910121993629173E-6</v>
      </c>
      <c r="J13020" s="35">
        <v>-7.4662888864147255E-5</v>
      </c>
      <c r="K13020" s="35">
        <v>-1.5828197704854888E-2</v>
      </c>
      <c r="L13020" s="35">
        <v>0.93384618460080715</v>
      </c>
      <c r="M13020" s="35">
        <v>0</v>
      </c>
      <c r="N13020" s="35">
        <v>0</v>
      </c>
      <c r="O13020" s="35">
        <v>0</v>
      </c>
      <c r="P13020" s="36">
        <v>10</v>
      </c>
      <c r="Q13020" s="37">
        <v>52</v>
      </c>
      <c r="R13020" s="36">
        <v>14</v>
      </c>
      <c r="S13020" s="39">
        <f t="shared" si="453"/>
        <v>52</v>
      </c>
      <c r="T13020" s="34" t="s">
        <v>51</v>
      </c>
      <c r="U13020" s="12">
        <f>(((alpha*(speed^3))+(beta*(speed^2))+(ceta*speed))+delta)</f>
        <v>0.31807788573990947</v>
      </c>
      <c r="V13020" s="8">
        <f t="shared" si="454"/>
        <v>52</v>
      </c>
    </row>
    <row r="13021" spans="1:22">
      <c r="A13021" s="34" t="s">
        <v>20</v>
      </c>
      <c r="B13021" s="34" t="s">
        <v>79</v>
      </c>
      <c r="C13021" s="5" t="s">
        <v>215</v>
      </c>
      <c r="D13021" s="35" t="s">
        <v>86</v>
      </c>
      <c r="E13021" s="36" t="s">
        <v>17</v>
      </c>
      <c r="F13021" s="37">
        <v>100</v>
      </c>
      <c r="G13021" s="38">
        <v>0.06</v>
      </c>
      <c r="H13021" s="34">
        <v>0.98107964360459521</v>
      </c>
      <c r="I13021" s="35">
        <v>-5.1768026360646596E-3</v>
      </c>
      <c r="J13021" s="35">
        <v>0.64505520889234791</v>
      </c>
      <c r="K13021" s="35">
        <v>-28.476517398719157</v>
      </c>
      <c r="L13021" s="35">
        <v>1259.2882604429137</v>
      </c>
      <c r="M13021" s="35">
        <v>0</v>
      </c>
      <c r="N13021" s="35">
        <v>0</v>
      </c>
      <c r="O13021" s="35">
        <v>0</v>
      </c>
      <c r="P13021" s="36">
        <v>10</v>
      </c>
      <c r="Q13021" s="37">
        <v>52</v>
      </c>
      <c r="R13021" s="36">
        <v>14</v>
      </c>
      <c r="S13021" s="39">
        <f t="shared" si="453"/>
        <v>52</v>
      </c>
      <c r="T13021" s="34" t="s">
        <v>51</v>
      </c>
      <c r="U13021" s="12">
        <f>(((alpha*(speed^3))+(beta*(speed^2))+(ceta*speed))+delta)</f>
        <v>794.83877550264674</v>
      </c>
      <c r="V13021" s="8">
        <f t="shared" si="454"/>
        <v>52</v>
      </c>
    </row>
    <row r="13022" spans="1:22">
      <c r="A13022" s="34" t="s">
        <v>20</v>
      </c>
      <c r="B13022" s="34" t="s">
        <v>79</v>
      </c>
      <c r="C13022" s="5" t="s">
        <v>216</v>
      </c>
      <c r="D13022" s="35" t="s">
        <v>87</v>
      </c>
      <c r="E13022" s="36" t="s">
        <v>15</v>
      </c>
      <c r="F13022" s="37">
        <v>0</v>
      </c>
      <c r="G13022" s="38">
        <v>0</v>
      </c>
      <c r="H13022" s="34">
        <v>0.984239461161032</v>
      </c>
      <c r="I13022" s="35">
        <v>1.0673979071266853</v>
      </c>
      <c r="J13022" s="35">
        <v>8.0859614527175694</v>
      </c>
      <c r="K13022" s="35">
        <v>0.77223968547954125</v>
      </c>
      <c r="L13022" s="35">
        <v>0.2319341702599885</v>
      </c>
      <c r="M13022" s="35">
        <v>7.4885078163447721E-2</v>
      </c>
      <c r="N13022" s="35">
        <v>0</v>
      </c>
      <c r="O13022" s="35">
        <v>0</v>
      </c>
      <c r="P13022" s="36">
        <v>11</v>
      </c>
      <c r="Q13022" s="37">
        <v>86</v>
      </c>
      <c r="R13022" s="36">
        <v>10</v>
      </c>
      <c r="S13022" s="39">
        <f t="shared" si="453"/>
        <v>86</v>
      </c>
      <c r="T13022" s="34" t="s">
        <v>44</v>
      </c>
      <c r="U13022" s="12">
        <f>(alpha+(beta/(1+EXP((((-1)*ceta)+(delta*LN(speed)))+(epsilon*speed)))))</f>
        <v>1.0773289288636512</v>
      </c>
      <c r="V13022" s="8">
        <f t="shared" si="454"/>
        <v>86</v>
      </c>
    </row>
    <row r="13023" spans="1:22">
      <c r="A13023" s="34" t="s">
        <v>20</v>
      </c>
      <c r="B13023" s="34" t="s">
        <v>79</v>
      </c>
      <c r="C13023" s="5" t="s">
        <v>216</v>
      </c>
      <c r="D13023" s="35" t="s">
        <v>87</v>
      </c>
      <c r="E13023" s="36" t="s">
        <v>16</v>
      </c>
      <c r="F13023" s="37">
        <v>0</v>
      </c>
      <c r="G13023" s="38">
        <v>0</v>
      </c>
      <c r="H13023" s="34">
        <v>0.9943250299199865</v>
      </c>
      <c r="I13023" s="35">
        <v>520.01035747854746</v>
      </c>
      <c r="J13023" s="35">
        <v>-1.8200227314124464</v>
      </c>
      <c r="K13023" s="35">
        <v>39.81009701141808</v>
      </c>
      <c r="L13023" s="35">
        <v>-0.52849119390662924</v>
      </c>
      <c r="M13023" s="35">
        <v>0</v>
      </c>
      <c r="N13023" s="35">
        <v>0</v>
      </c>
      <c r="O13023" s="35">
        <v>0</v>
      </c>
      <c r="P13023" s="36">
        <v>11</v>
      </c>
      <c r="Q13023" s="37">
        <v>86</v>
      </c>
      <c r="R13023" s="36">
        <v>1</v>
      </c>
      <c r="S13023" s="39">
        <f t="shared" si="453"/>
        <v>86</v>
      </c>
      <c r="T13023" s="34" t="s">
        <v>30</v>
      </c>
      <c r="U13023" s="12">
        <f>((alpha*(speed^beta))+(ceta*(speed^delta)))</f>
        <v>3.9379246057399864</v>
      </c>
      <c r="V13023" s="8">
        <f t="shared" si="454"/>
        <v>86</v>
      </c>
    </row>
    <row r="13024" spans="1:22">
      <c r="A13024" s="34" t="s">
        <v>20</v>
      </c>
      <c r="B13024" s="34" t="s">
        <v>79</v>
      </c>
      <c r="C13024" s="5" t="s">
        <v>216</v>
      </c>
      <c r="D13024" s="35" t="s">
        <v>87</v>
      </c>
      <c r="E13024" s="36" t="s">
        <v>14</v>
      </c>
      <c r="F13024" s="37">
        <v>0</v>
      </c>
      <c r="G13024" s="38">
        <v>0</v>
      </c>
      <c r="H13024" s="34">
        <v>0.98889124618710034</v>
      </c>
      <c r="I13024" s="35">
        <v>0.23254922034101558</v>
      </c>
      <c r="J13024" s="35">
        <v>-1.2956966100464571</v>
      </c>
      <c r="K13024" s="35">
        <v>3.8659863108582618E-2</v>
      </c>
      <c r="L13024" s="35">
        <v>1.143520971432477</v>
      </c>
      <c r="M13024" s="35">
        <v>0</v>
      </c>
      <c r="N13024" s="35">
        <v>0</v>
      </c>
      <c r="O13024" s="35">
        <v>0</v>
      </c>
      <c r="P13024" s="36">
        <v>11</v>
      </c>
      <c r="Q13024" s="37">
        <v>86</v>
      </c>
      <c r="R13024" s="36">
        <v>8</v>
      </c>
      <c r="S13024" s="39">
        <f t="shared" si="453"/>
        <v>86</v>
      </c>
      <c r="T13024" s="34" t="s">
        <v>40</v>
      </c>
      <c r="U13024" s="12">
        <f>(alpha-(beta*EXP(((-1)*ceta)*(speed^delta))))</f>
        <v>0.23492646786630847</v>
      </c>
      <c r="V13024" s="8">
        <f t="shared" si="454"/>
        <v>86</v>
      </c>
    </row>
    <row r="13025" spans="1:22">
      <c r="A13025" s="34" t="s">
        <v>20</v>
      </c>
      <c r="B13025" s="34" t="s">
        <v>79</v>
      </c>
      <c r="C13025" s="5" t="s">
        <v>216</v>
      </c>
      <c r="D13025" s="35" t="s">
        <v>87</v>
      </c>
      <c r="E13025" s="36" t="s">
        <v>18</v>
      </c>
      <c r="F13025" s="37">
        <v>0</v>
      </c>
      <c r="G13025" s="38">
        <v>0</v>
      </c>
      <c r="H13025" s="34">
        <v>0.96829927909013469</v>
      </c>
      <c r="I13025" s="35">
        <v>2.4939149077714386</v>
      </c>
      <c r="J13025" s="35">
        <v>1.0080394090216152</v>
      </c>
      <c r="K13025" s="35">
        <v>-0.8656916887477335</v>
      </c>
      <c r="L13025" s="35">
        <v>0</v>
      </c>
      <c r="M13025" s="35">
        <v>0</v>
      </c>
      <c r="N13025" s="35">
        <v>0</v>
      </c>
      <c r="O13025" s="35">
        <v>0</v>
      </c>
      <c r="P13025" s="36">
        <v>11</v>
      </c>
      <c r="Q13025" s="37">
        <v>86</v>
      </c>
      <c r="R13025" s="36">
        <v>0</v>
      </c>
      <c r="S13025" s="39">
        <f t="shared" si="453"/>
        <v>86</v>
      </c>
      <c r="T13025" s="34" t="s">
        <v>29</v>
      </c>
      <c r="U13025" s="12">
        <f>((alpha*(beta^speed))*(speed^ceta))</f>
        <v>0.10501911439649947</v>
      </c>
      <c r="V13025" s="8">
        <f t="shared" si="454"/>
        <v>86</v>
      </c>
    </row>
    <row r="13026" spans="1:22">
      <c r="A13026" s="34" t="s">
        <v>20</v>
      </c>
      <c r="B13026" s="34" t="s">
        <v>79</v>
      </c>
      <c r="C13026" s="5" t="s">
        <v>216</v>
      </c>
      <c r="D13026" s="35" t="s">
        <v>87</v>
      </c>
      <c r="E13026" s="36" t="s">
        <v>17</v>
      </c>
      <c r="F13026" s="37">
        <v>0</v>
      </c>
      <c r="G13026" s="38">
        <v>0</v>
      </c>
      <c r="H13026" s="34">
        <v>0.96381954552663807</v>
      </c>
      <c r="I13026" s="35">
        <v>2557.507364834797</v>
      </c>
      <c r="J13026" s="35">
        <v>1.0080031450412961</v>
      </c>
      <c r="K13026" s="35">
        <v>-0.74026965727343996</v>
      </c>
      <c r="L13026" s="35">
        <v>0</v>
      </c>
      <c r="M13026" s="35">
        <v>0</v>
      </c>
      <c r="N13026" s="35">
        <v>0</v>
      </c>
      <c r="O13026" s="35">
        <v>0</v>
      </c>
      <c r="P13026" s="36">
        <v>11</v>
      </c>
      <c r="Q13026" s="37">
        <v>86</v>
      </c>
      <c r="R13026" s="36">
        <v>0</v>
      </c>
      <c r="S13026" s="39">
        <f t="shared" si="453"/>
        <v>86</v>
      </c>
      <c r="T13026" s="34" t="s">
        <v>29</v>
      </c>
      <c r="U13026" s="12">
        <f>((alpha*(beta^speed))*(speed^ceta))</f>
        <v>187.71054976889025</v>
      </c>
      <c r="V13026" s="8">
        <f t="shared" si="454"/>
        <v>86</v>
      </c>
    </row>
    <row r="13027" spans="1:22">
      <c r="A13027" s="34" t="s">
        <v>20</v>
      </c>
      <c r="B13027" s="34" t="s">
        <v>79</v>
      </c>
      <c r="C13027" s="5" t="s">
        <v>216</v>
      </c>
      <c r="D13027" s="35" t="s">
        <v>87</v>
      </c>
      <c r="E13027" s="36" t="s">
        <v>15</v>
      </c>
      <c r="F13027" s="37">
        <v>50</v>
      </c>
      <c r="G13027" s="38">
        <v>0</v>
      </c>
      <c r="H13027" s="34">
        <v>0.96874450078581675</v>
      </c>
      <c r="I13027" s="35">
        <v>1.2310262408089581</v>
      </c>
      <c r="J13027" s="35">
        <v>5.9247586200710289</v>
      </c>
      <c r="K13027" s="35">
        <v>1.7067553452189177</v>
      </c>
      <c r="L13027" s="35">
        <v>0.28351594941739583</v>
      </c>
      <c r="M13027" s="35">
        <v>8.4809682216523075E-2</v>
      </c>
      <c r="N13027" s="35">
        <v>0</v>
      </c>
      <c r="O13027" s="35">
        <v>0</v>
      </c>
      <c r="P13027" s="36">
        <v>11</v>
      </c>
      <c r="Q13027" s="37">
        <v>86</v>
      </c>
      <c r="R13027" s="36">
        <v>10</v>
      </c>
      <c r="S13027" s="39">
        <f t="shared" si="453"/>
        <v>86</v>
      </c>
      <c r="T13027" s="34" t="s">
        <v>44</v>
      </c>
      <c r="U13027" s="12">
        <f>(alpha+(beta/(1+EXP((((-1)*ceta)+(delta*LN(speed)))+(epsilon*speed)))))</f>
        <v>1.2372981464878807</v>
      </c>
      <c r="V13027" s="8">
        <f t="shared" si="454"/>
        <v>86</v>
      </c>
    </row>
    <row r="13028" spans="1:22">
      <c r="A13028" s="34" t="s">
        <v>20</v>
      </c>
      <c r="B13028" s="34" t="s">
        <v>79</v>
      </c>
      <c r="C13028" s="5" t="s">
        <v>216</v>
      </c>
      <c r="D13028" s="35" t="s">
        <v>87</v>
      </c>
      <c r="E13028" s="36" t="s">
        <v>16</v>
      </c>
      <c r="F13028" s="37">
        <v>50</v>
      </c>
      <c r="G13028" s="38">
        <v>0</v>
      </c>
      <c r="H13028" s="34">
        <v>0.98941500969264928</v>
      </c>
      <c r="I13028" s="35">
        <v>574.647967886689</v>
      </c>
      <c r="J13028" s="35">
        <v>-1.9594665034790757</v>
      </c>
      <c r="K13028" s="35">
        <v>51.9988820689778</v>
      </c>
      <c r="L13028" s="35">
        <v>-0.56180189821725257</v>
      </c>
      <c r="M13028" s="35">
        <v>0</v>
      </c>
      <c r="N13028" s="35">
        <v>0</v>
      </c>
      <c r="O13028" s="35">
        <v>0</v>
      </c>
      <c r="P13028" s="36">
        <v>11</v>
      </c>
      <c r="Q13028" s="37">
        <v>86</v>
      </c>
      <c r="R13028" s="36">
        <v>1</v>
      </c>
      <c r="S13028" s="39">
        <f t="shared" si="453"/>
        <v>86</v>
      </c>
      <c r="T13028" s="34" t="s">
        <v>30</v>
      </c>
      <c r="U13028" s="12">
        <f>((alpha*(speed^beta))+(ceta*(speed^delta)))</f>
        <v>4.3509092699553751</v>
      </c>
      <c r="V13028" s="8">
        <f t="shared" si="454"/>
        <v>86</v>
      </c>
    </row>
    <row r="13029" spans="1:22">
      <c r="A13029" s="34" t="s">
        <v>20</v>
      </c>
      <c r="B13029" s="34" t="s">
        <v>79</v>
      </c>
      <c r="C13029" s="5" t="s">
        <v>216</v>
      </c>
      <c r="D13029" s="35" t="s">
        <v>87</v>
      </c>
      <c r="E13029" s="36" t="s">
        <v>14</v>
      </c>
      <c r="F13029" s="37">
        <v>50</v>
      </c>
      <c r="G13029" s="38">
        <v>0</v>
      </c>
      <c r="H13029" s="34">
        <v>0.98897953004323857</v>
      </c>
      <c r="I13029" s="35">
        <v>0.22013516916921702</v>
      </c>
      <c r="J13029" s="35">
        <v>-1.408712814871232</v>
      </c>
      <c r="K13029" s="35">
        <v>5.7719194264010433E-2</v>
      </c>
      <c r="L13029" s="35">
        <v>1.0386601512877878</v>
      </c>
      <c r="M13029" s="35">
        <v>0</v>
      </c>
      <c r="N13029" s="35">
        <v>0</v>
      </c>
      <c r="O13029" s="35">
        <v>0</v>
      </c>
      <c r="P13029" s="36">
        <v>11</v>
      </c>
      <c r="Q13029" s="37">
        <v>86</v>
      </c>
      <c r="R13029" s="36">
        <v>8</v>
      </c>
      <c r="S13029" s="39">
        <f t="shared" si="453"/>
        <v>86</v>
      </c>
      <c r="T13029" s="34" t="s">
        <v>40</v>
      </c>
      <c r="U13029" s="12">
        <f>(alpha-(beta*EXP(((-1)*ceta)*(speed^delta))))</f>
        <v>0.2240071381550211</v>
      </c>
      <c r="V13029" s="8">
        <f t="shared" si="454"/>
        <v>86</v>
      </c>
    </row>
    <row r="13030" spans="1:22">
      <c r="A13030" s="34" t="s">
        <v>20</v>
      </c>
      <c r="B13030" s="34" t="s">
        <v>79</v>
      </c>
      <c r="C13030" s="5" t="s">
        <v>216</v>
      </c>
      <c r="D13030" s="35" t="s">
        <v>87</v>
      </c>
      <c r="E13030" s="36" t="s">
        <v>18</v>
      </c>
      <c r="F13030" s="37">
        <v>50</v>
      </c>
      <c r="G13030" s="38">
        <v>0</v>
      </c>
      <c r="H13030" s="34">
        <v>0.96270815288653921</v>
      </c>
      <c r="I13030" s="35">
        <v>2.1586228542335562</v>
      </c>
      <c r="J13030" s="35">
        <v>1.0064739685960229</v>
      </c>
      <c r="K13030" s="35">
        <v>-0.7972643812592336</v>
      </c>
      <c r="L13030" s="35">
        <v>0</v>
      </c>
      <c r="M13030" s="35">
        <v>0</v>
      </c>
      <c r="N13030" s="35">
        <v>0</v>
      </c>
      <c r="O13030" s="35">
        <v>0</v>
      </c>
      <c r="P13030" s="36">
        <v>11</v>
      </c>
      <c r="Q13030" s="37">
        <v>86</v>
      </c>
      <c r="R13030" s="36">
        <v>0</v>
      </c>
      <c r="S13030" s="39">
        <f t="shared" si="453"/>
        <v>86</v>
      </c>
      <c r="T13030" s="34" t="s">
        <v>29</v>
      </c>
      <c r="U13030" s="12">
        <f>((alpha*(beta^speed))*(speed^ceta))</f>
        <v>0.10786712022123017</v>
      </c>
      <c r="V13030" s="8">
        <f t="shared" si="454"/>
        <v>86</v>
      </c>
    </row>
    <row r="13031" spans="1:22">
      <c r="A13031" s="34" t="s">
        <v>20</v>
      </c>
      <c r="B13031" s="34" t="s">
        <v>79</v>
      </c>
      <c r="C13031" s="5" t="s">
        <v>216</v>
      </c>
      <c r="D13031" s="35" t="s">
        <v>87</v>
      </c>
      <c r="E13031" s="36" t="s">
        <v>17</v>
      </c>
      <c r="F13031" s="37">
        <v>50</v>
      </c>
      <c r="G13031" s="38">
        <v>0</v>
      </c>
      <c r="H13031" s="34">
        <v>0.94902159992759094</v>
      </c>
      <c r="I13031" s="35">
        <v>2238.2653229455973</v>
      </c>
      <c r="J13031" s="35">
        <v>1.0054825983548588</v>
      </c>
      <c r="K13031" s="35">
        <v>-0.64592567069394136</v>
      </c>
      <c r="L13031" s="35">
        <v>0</v>
      </c>
      <c r="M13031" s="35">
        <v>0</v>
      </c>
      <c r="N13031" s="35">
        <v>0</v>
      </c>
      <c r="O13031" s="35">
        <v>0</v>
      </c>
      <c r="P13031" s="36">
        <v>11</v>
      </c>
      <c r="Q13031" s="37">
        <v>86</v>
      </c>
      <c r="R13031" s="36">
        <v>0</v>
      </c>
      <c r="S13031" s="39">
        <f t="shared" si="453"/>
        <v>86</v>
      </c>
      <c r="T13031" s="34" t="s">
        <v>29</v>
      </c>
      <c r="U13031" s="12">
        <f>((alpha*(beta^speed))*(speed^ceta))</f>
        <v>201.64219240577648</v>
      </c>
      <c r="V13031" s="8">
        <f t="shared" si="454"/>
        <v>86</v>
      </c>
    </row>
    <row r="13032" spans="1:22">
      <c r="A13032" s="34" t="s">
        <v>20</v>
      </c>
      <c r="B13032" s="34" t="s">
        <v>79</v>
      </c>
      <c r="C13032" s="5" t="s">
        <v>216</v>
      </c>
      <c r="D13032" s="35" t="s">
        <v>87</v>
      </c>
      <c r="E13032" s="36" t="s">
        <v>15</v>
      </c>
      <c r="F13032" s="37">
        <v>100</v>
      </c>
      <c r="G13032" s="38">
        <v>0</v>
      </c>
      <c r="H13032" s="34">
        <v>0.9576704338372638</v>
      </c>
      <c r="I13032" s="35">
        <v>-2.6505030568432169E-5</v>
      </c>
      <c r="J13032" s="35">
        <v>4.8763576281625563E-3</v>
      </c>
      <c r="K13032" s="35">
        <v>-0.29932971578431422</v>
      </c>
      <c r="L13032" s="35">
        <v>7.6329106884719531</v>
      </c>
      <c r="M13032" s="35">
        <v>0</v>
      </c>
      <c r="N13032" s="35">
        <v>0</v>
      </c>
      <c r="O13032" s="35">
        <v>0</v>
      </c>
      <c r="P13032" s="36">
        <v>11</v>
      </c>
      <c r="Q13032" s="37">
        <v>86</v>
      </c>
      <c r="R13032" s="36">
        <v>14</v>
      </c>
      <c r="S13032" s="39">
        <f t="shared" si="453"/>
        <v>86</v>
      </c>
      <c r="T13032" s="34" t="s">
        <v>51</v>
      </c>
      <c r="U13032" s="12">
        <f>(((alpha*(speed^3))+(beta*(speed^2))+(ceta*speed))+delta)</f>
        <v>1.0974124256765068</v>
      </c>
      <c r="V13032" s="8">
        <f t="shared" si="454"/>
        <v>86</v>
      </c>
    </row>
    <row r="13033" spans="1:22">
      <c r="A13033" s="34" t="s">
        <v>20</v>
      </c>
      <c r="B13033" s="34" t="s">
        <v>79</v>
      </c>
      <c r="C13033" s="5" t="s">
        <v>216</v>
      </c>
      <c r="D13033" s="35" t="s">
        <v>87</v>
      </c>
      <c r="E13033" s="36" t="s">
        <v>16</v>
      </c>
      <c r="F13033" s="37">
        <v>100</v>
      </c>
      <c r="G13033" s="38">
        <v>0</v>
      </c>
      <c r="H13033" s="34">
        <v>0.98239666613478349</v>
      </c>
      <c r="I13033" s="35">
        <v>3.9621045788164935</v>
      </c>
      <c r="J13033" s="35">
        <v>3.6002751602418668</v>
      </c>
      <c r="K13033" s="35">
        <v>-0.54759090646708808</v>
      </c>
      <c r="L13033" s="35">
        <v>0</v>
      </c>
      <c r="M13033" s="35">
        <v>0</v>
      </c>
      <c r="N13033" s="35">
        <v>0</v>
      </c>
      <c r="O13033" s="35">
        <v>0</v>
      </c>
      <c r="P13033" s="36">
        <v>11</v>
      </c>
      <c r="Q13033" s="37">
        <v>86</v>
      </c>
      <c r="R13033" s="36">
        <v>13</v>
      </c>
      <c r="S13033" s="39">
        <f t="shared" si="453"/>
        <v>86</v>
      </c>
      <c r="T13033" s="34" t="s">
        <v>50</v>
      </c>
      <c r="U13033" s="12">
        <f>EXP((alpha+(beta/speed))+(ceta*LN(speed)))</f>
        <v>4.7817575623784254</v>
      </c>
      <c r="V13033" s="8">
        <f t="shared" si="454"/>
        <v>86</v>
      </c>
    </row>
    <row r="13034" spans="1:22">
      <c r="A13034" s="34" t="s">
        <v>20</v>
      </c>
      <c r="B13034" s="34" t="s">
        <v>79</v>
      </c>
      <c r="C13034" s="5" t="s">
        <v>216</v>
      </c>
      <c r="D13034" s="35" t="s">
        <v>87</v>
      </c>
      <c r="E13034" s="36" t="s">
        <v>14</v>
      </c>
      <c r="F13034" s="37">
        <v>100</v>
      </c>
      <c r="G13034" s="38">
        <v>0</v>
      </c>
      <c r="H13034" s="34">
        <v>0.98774740069325018</v>
      </c>
      <c r="I13034" s="35">
        <v>0.14968109342986088</v>
      </c>
      <c r="J13034" s="35">
        <v>8.7015121981078469E-2</v>
      </c>
      <c r="K13034" s="35">
        <v>-3.452551612395105E-4</v>
      </c>
      <c r="L13034" s="35">
        <v>0</v>
      </c>
      <c r="M13034" s="35">
        <v>0</v>
      </c>
      <c r="N13034" s="35">
        <v>0</v>
      </c>
      <c r="O13034" s="35">
        <v>0</v>
      </c>
      <c r="P13034" s="36">
        <v>11</v>
      </c>
      <c r="Q13034" s="37">
        <v>86</v>
      </c>
      <c r="R13034" s="36">
        <v>5</v>
      </c>
      <c r="S13034" s="39">
        <f t="shared" si="453"/>
        <v>86</v>
      </c>
      <c r="T13034" s="34" t="s">
        <v>36</v>
      </c>
      <c r="U13034" s="12">
        <f>(1/(((ceta*(speed^2))+(beta*speed))+alpha))</f>
        <v>0.19687076241200169</v>
      </c>
      <c r="V13034" s="8">
        <f t="shared" si="454"/>
        <v>86</v>
      </c>
    </row>
    <row r="13035" spans="1:22">
      <c r="A13035" s="34" t="s">
        <v>20</v>
      </c>
      <c r="B13035" s="34" t="s">
        <v>79</v>
      </c>
      <c r="C13035" s="5" t="s">
        <v>216</v>
      </c>
      <c r="D13035" s="35" t="s">
        <v>87</v>
      </c>
      <c r="E13035" s="36" t="s">
        <v>18</v>
      </c>
      <c r="F13035" s="37">
        <v>100</v>
      </c>
      <c r="G13035" s="38">
        <v>0</v>
      </c>
      <c r="H13035" s="34">
        <v>0.96335547942814626</v>
      </c>
      <c r="I13035" s="35">
        <v>-1.254815268302954E-6</v>
      </c>
      <c r="J13035" s="35">
        <v>2.4806196558575371E-4</v>
      </c>
      <c r="K13035" s="35">
        <v>-1.6352918828544765E-2</v>
      </c>
      <c r="L13035" s="35">
        <v>0.48553841197329317</v>
      </c>
      <c r="M13035" s="35">
        <v>0</v>
      </c>
      <c r="N13035" s="35">
        <v>0</v>
      </c>
      <c r="O13035" s="35">
        <v>0</v>
      </c>
      <c r="P13035" s="36">
        <v>11</v>
      </c>
      <c r="Q13035" s="37">
        <v>86</v>
      </c>
      <c r="R13035" s="36">
        <v>14</v>
      </c>
      <c r="S13035" s="39">
        <f t="shared" si="453"/>
        <v>86</v>
      </c>
      <c r="T13035" s="34" t="s">
        <v>51</v>
      </c>
      <c r="U13035" s="12">
        <f>(((alpha*(speed^3))+(beta*(speed^2))+(ceta*speed))+delta)</f>
        <v>0.11572090989497419</v>
      </c>
      <c r="V13035" s="8">
        <f t="shared" si="454"/>
        <v>86</v>
      </c>
    </row>
    <row r="13036" spans="1:22">
      <c r="A13036" s="34" t="s">
        <v>20</v>
      </c>
      <c r="B13036" s="34" t="s">
        <v>79</v>
      </c>
      <c r="C13036" s="5" t="s">
        <v>216</v>
      </c>
      <c r="D13036" s="35" t="s">
        <v>87</v>
      </c>
      <c r="E13036" s="36" t="s">
        <v>17</v>
      </c>
      <c r="F13036" s="37">
        <v>100</v>
      </c>
      <c r="G13036" s="38">
        <v>0</v>
      </c>
      <c r="H13036" s="34">
        <v>0.93291784412252876</v>
      </c>
      <c r="I13036" s="35">
        <v>2023.1170413067669</v>
      </c>
      <c r="J13036" s="35">
        <v>1.0032532895881976</v>
      </c>
      <c r="K13036" s="35">
        <v>-0.56684815823214807</v>
      </c>
      <c r="L13036" s="35">
        <v>0</v>
      </c>
      <c r="M13036" s="35">
        <v>0</v>
      </c>
      <c r="N13036" s="35">
        <v>0</v>
      </c>
      <c r="O13036" s="35">
        <v>0</v>
      </c>
      <c r="P13036" s="36">
        <v>11</v>
      </c>
      <c r="Q13036" s="37">
        <v>86</v>
      </c>
      <c r="R13036" s="36">
        <v>0</v>
      </c>
      <c r="S13036" s="39">
        <f t="shared" si="453"/>
        <v>86</v>
      </c>
      <c r="T13036" s="34" t="s">
        <v>29</v>
      </c>
      <c r="U13036" s="12">
        <f>((alpha*(beta^speed))*(speed^ceta))</f>
        <v>214.17317390791635</v>
      </c>
      <c r="V13036" s="8">
        <f t="shared" si="454"/>
        <v>86</v>
      </c>
    </row>
    <row r="13037" spans="1:22">
      <c r="A13037" s="34" t="s">
        <v>20</v>
      </c>
      <c r="B13037" s="34" t="s">
        <v>79</v>
      </c>
      <c r="C13037" s="5" t="s">
        <v>216</v>
      </c>
      <c r="D13037" s="35" t="s">
        <v>87</v>
      </c>
      <c r="E13037" s="36" t="s">
        <v>15</v>
      </c>
      <c r="F13037" s="37">
        <v>0</v>
      </c>
      <c r="G13037" s="38">
        <v>-0.06</v>
      </c>
      <c r="H13037" s="34">
        <v>0.98270926399834158</v>
      </c>
      <c r="I13037" s="35">
        <v>5.8082514297125218</v>
      </c>
      <c r="J13037" s="35">
        <v>-10.313085326144774</v>
      </c>
      <c r="K13037" s="35">
        <v>-1.6032665068720893</v>
      </c>
      <c r="L13037" s="35">
        <v>0</v>
      </c>
      <c r="M13037" s="35">
        <v>0</v>
      </c>
      <c r="N13037" s="35">
        <v>0</v>
      </c>
      <c r="O13037" s="35">
        <v>0</v>
      </c>
      <c r="P13037" s="36">
        <v>11</v>
      </c>
      <c r="Q13037" s="37">
        <v>86</v>
      </c>
      <c r="R13037" s="36">
        <v>13</v>
      </c>
      <c r="S13037" s="39">
        <f t="shared" si="453"/>
        <v>86</v>
      </c>
      <c r="T13037" s="34" t="s">
        <v>50</v>
      </c>
      <c r="U13037" s="12">
        <f>EXP((alpha+(beta/speed))+(ceta*LN(speed)))</f>
        <v>0.23382694297665538</v>
      </c>
      <c r="V13037" s="8">
        <f t="shared" si="454"/>
        <v>86</v>
      </c>
    </row>
    <row r="13038" spans="1:22">
      <c r="A13038" s="34" t="s">
        <v>20</v>
      </c>
      <c r="B13038" s="34" t="s">
        <v>79</v>
      </c>
      <c r="C13038" s="5" t="s">
        <v>216</v>
      </c>
      <c r="D13038" s="35" t="s">
        <v>87</v>
      </c>
      <c r="E13038" s="36" t="s">
        <v>16</v>
      </c>
      <c r="F13038" s="37">
        <v>0</v>
      </c>
      <c r="G13038" s="38">
        <v>-0.06</v>
      </c>
      <c r="H13038" s="34">
        <v>0.98812909968562002</v>
      </c>
      <c r="I13038" s="35">
        <v>-1.0685628755015746</v>
      </c>
      <c r="J13038" s="35">
        <v>96.45544443376609</v>
      </c>
      <c r="K13038" s="35">
        <v>0.68391058907142888</v>
      </c>
      <c r="L13038" s="35">
        <v>1.1388586785486352</v>
      </c>
      <c r="M13038" s="35">
        <v>-3.7260999231033089E-4</v>
      </c>
      <c r="N13038" s="35">
        <v>0</v>
      </c>
      <c r="O13038" s="35">
        <v>0</v>
      </c>
      <c r="P13038" s="36">
        <v>11</v>
      </c>
      <c r="Q13038" s="37">
        <v>86</v>
      </c>
      <c r="R13038" s="36">
        <v>10</v>
      </c>
      <c r="S13038" s="39">
        <f t="shared" si="453"/>
        <v>86</v>
      </c>
      <c r="T13038" s="34" t="s">
        <v>44</v>
      </c>
      <c r="U13038" s="12">
        <f>(alpha+(beta/(1+EXP((((-1)*ceta)+(delta*LN(speed)))+(epsilon*speed)))))</f>
        <v>0.15214115711058085</v>
      </c>
      <c r="V13038" s="8">
        <f t="shared" si="454"/>
        <v>86</v>
      </c>
    </row>
    <row r="13039" spans="1:22">
      <c r="A13039" s="34" t="s">
        <v>20</v>
      </c>
      <c r="B13039" s="34" t="s">
        <v>79</v>
      </c>
      <c r="C13039" s="5" t="s">
        <v>216</v>
      </c>
      <c r="D13039" s="35" t="s">
        <v>87</v>
      </c>
      <c r="E13039" s="36" t="s">
        <v>14</v>
      </c>
      <c r="F13039" s="37">
        <v>0</v>
      </c>
      <c r="G13039" s="38">
        <v>-0.06</v>
      </c>
      <c r="H13039" s="34">
        <v>0.99502086670644807</v>
      </c>
      <c r="I13039" s="35">
        <v>4.0406882028585347</v>
      </c>
      <c r="J13039" s="35">
        <v>-8.1189549340816285</v>
      </c>
      <c r="K13039" s="35">
        <v>-1.5022843968580224</v>
      </c>
      <c r="L13039" s="35">
        <v>0</v>
      </c>
      <c r="M13039" s="35">
        <v>0</v>
      </c>
      <c r="N13039" s="35">
        <v>0</v>
      </c>
      <c r="O13039" s="35">
        <v>0</v>
      </c>
      <c r="P13039" s="36">
        <v>11</v>
      </c>
      <c r="Q13039" s="37">
        <v>86</v>
      </c>
      <c r="R13039" s="36">
        <v>13</v>
      </c>
      <c r="S13039" s="39">
        <f t="shared" si="453"/>
        <v>86</v>
      </c>
      <c r="T13039" s="34" t="s">
        <v>50</v>
      </c>
      <c r="U13039" s="12">
        <f>EXP((alpha+(beta/speed))+(ceta*LN(speed)))</f>
        <v>6.4221663262322315E-2</v>
      </c>
      <c r="V13039" s="8">
        <f t="shared" si="454"/>
        <v>86</v>
      </c>
    </row>
    <row r="13040" spans="1:22">
      <c r="A13040" s="34" t="s">
        <v>20</v>
      </c>
      <c r="B13040" s="34" t="s">
        <v>79</v>
      </c>
      <c r="C13040" s="5" t="s">
        <v>216</v>
      </c>
      <c r="D13040" s="35" t="s">
        <v>87</v>
      </c>
      <c r="E13040" s="36" t="s">
        <v>18</v>
      </c>
      <c r="F13040" s="37">
        <v>0</v>
      </c>
      <c r="G13040" s="38">
        <v>-0.06</v>
      </c>
      <c r="H13040" s="34">
        <v>0.98738272443122033</v>
      </c>
      <c r="I13040" s="35">
        <v>0.63519049223919233</v>
      </c>
      <c r="J13040" s="35">
        <v>0.2489751793740734</v>
      </c>
      <c r="K13040" s="35">
        <v>-2.5892175176756195E-4</v>
      </c>
      <c r="L13040" s="35">
        <v>0</v>
      </c>
      <c r="M13040" s="35">
        <v>0</v>
      </c>
      <c r="N13040" s="35">
        <v>0</v>
      </c>
      <c r="O13040" s="35">
        <v>0</v>
      </c>
      <c r="P13040" s="36">
        <v>11</v>
      </c>
      <c r="Q13040" s="37">
        <v>86</v>
      </c>
      <c r="R13040" s="36">
        <v>5</v>
      </c>
      <c r="S13040" s="39">
        <f t="shared" si="453"/>
        <v>86</v>
      </c>
      <c r="T13040" s="34" t="s">
        <v>36</v>
      </c>
      <c r="U13040" s="12">
        <f>(1/(((ceta*(speed^2))+(beta*speed))+alpha))</f>
        <v>4.9671989422541363E-2</v>
      </c>
      <c r="V13040" s="8">
        <f t="shared" si="454"/>
        <v>86</v>
      </c>
    </row>
    <row r="13041" spans="1:22">
      <c r="A13041" s="34" t="s">
        <v>20</v>
      </c>
      <c r="B13041" s="34" t="s">
        <v>79</v>
      </c>
      <c r="C13041" s="5" t="s">
        <v>216</v>
      </c>
      <c r="D13041" s="35" t="s">
        <v>87</v>
      </c>
      <c r="E13041" s="36" t="s">
        <v>17</v>
      </c>
      <c r="F13041" s="37">
        <v>0</v>
      </c>
      <c r="G13041" s="38">
        <v>-0.06</v>
      </c>
      <c r="H13041" s="34">
        <v>0.97500284149338368</v>
      </c>
      <c r="I13041" s="35">
        <v>1661.7250007243777</v>
      </c>
      <c r="J13041" s="35">
        <v>0.97871279416918922</v>
      </c>
      <c r="K13041" s="35">
        <v>-0.67175615115833254</v>
      </c>
      <c r="L13041" s="35">
        <v>0</v>
      </c>
      <c r="M13041" s="35">
        <v>0</v>
      </c>
      <c r="N13041" s="35">
        <v>0</v>
      </c>
      <c r="O13041" s="35">
        <v>0</v>
      </c>
      <c r="P13041" s="36">
        <v>11</v>
      </c>
      <c r="Q13041" s="37">
        <v>86</v>
      </c>
      <c r="R13041" s="36">
        <v>0</v>
      </c>
      <c r="S13041" s="39">
        <f t="shared" si="453"/>
        <v>86</v>
      </c>
      <c r="T13041" s="34" t="s">
        <v>29</v>
      </c>
      <c r="U13041" s="12">
        <f>((alpha*(beta^speed))*(speed^ceta))</f>
        <v>13.103905892488115</v>
      </c>
      <c r="V13041" s="8">
        <f t="shared" si="454"/>
        <v>86</v>
      </c>
    </row>
    <row r="13042" spans="1:22">
      <c r="A13042" s="34" t="s">
        <v>20</v>
      </c>
      <c r="B13042" s="34" t="s">
        <v>79</v>
      </c>
      <c r="C13042" s="5" t="s">
        <v>216</v>
      </c>
      <c r="D13042" s="35" t="s">
        <v>87</v>
      </c>
      <c r="E13042" s="36" t="s">
        <v>15</v>
      </c>
      <c r="F13042" s="37">
        <v>50</v>
      </c>
      <c r="G13042" s="38">
        <v>-0.06</v>
      </c>
      <c r="H13042" s="34">
        <v>0.97662218711991999</v>
      </c>
      <c r="I13042" s="35">
        <v>0.15506489453865796</v>
      </c>
      <c r="J13042" s="35">
        <v>3.8905992345032017</v>
      </c>
      <c r="K13042" s="35">
        <v>4.3893837668052846</v>
      </c>
      <c r="L13042" s="35">
        <v>1.4943589880469008</v>
      </c>
      <c r="M13042" s="35">
        <v>1.8548524809791224E-2</v>
      </c>
      <c r="N13042" s="35">
        <v>0</v>
      </c>
      <c r="O13042" s="35">
        <v>0</v>
      </c>
      <c r="P13042" s="36">
        <v>11</v>
      </c>
      <c r="Q13042" s="37">
        <v>86</v>
      </c>
      <c r="R13042" s="36">
        <v>10</v>
      </c>
      <c r="S13042" s="39">
        <f t="shared" si="453"/>
        <v>86</v>
      </c>
      <c r="T13042" s="34" t="s">
        <v>44</v>
      </c>
      <c r="U13042" s="12">
        <f>(alpha+(beta/(1+EXP((((-1)*ceta)+(delta*LN(speed)))+(epsilon*speed)))))</f>
        <v>0.23516931562211044</v>
      </c>
      <c r="V13042" s="8">
        <f t="shared" si="454"/>
        <v>86</v>
      </c>
    </row>
    <row r="13043" spans="1:22">
      <c r="A13043" s="34" t="s">
        <v>20</v>
      </c>
      <c r="B13043" s="34" t="s">
        <v>79</v>
      </c>
      <c r="C13043" s="5" t="s">
        <v>216</v>
      </c>
      <c r="D13043" s="35" t="s">
        <v>87</v>
      </c>
      <c r="E13043" s="36" t="s">
        <v>16</v>
      </c>
      <c r="F13043" s="37">
        <v>50</v>
      </c>
      <c r="G13043" s="38">
        <v>-0.06</v>
      </c>
      <c r="H13043" s="34">
        <v>0.98152227612744514</v>
      </c>
      <c r="I13043" s="35">
        <v>-0.95977848524029441</v>
      </c>
      <c r="J13043" s="35">
        <v>74.747483457592864</v>
      </c>
      <c r="K13043" s="35">
        <v>0.83569327155697648</v>
      </c>
      <c r="L13043" s="35">
        <v>1.0941215561026281</v>
      </c>
      <c r="M13043" s="35">
        <v>2.1852123923165687E-3</v>
      </c>
      <c r="N13043" s="35">
        <v>0</v>
      </c>
      <c r="O13043" s="35">
        <v>0</v>
      </c>
      <c r="P13043" s="36">
        <v>11</v>
      </c>
      <c r="Q13043" s="37">
        <v>86</v>
      </c>
      <c r="R13043" s="36">
        <v>10</v>
      </c>
      <c r="S13043" s="39">
        <f t="shared" si="453"/>
        <v>86</v>
      </c>
      <c r="T13043" s="34" t="s">
        <v>44</v>
      </c>
      <c r="U13043" s="12">
        <f>(alpha+(beta/(1+EXP((((-1)*ceta)+(delta*LN(speed)))+(epsilon*speed)))))</f>
        <v>0.11678685595301252</v>
      </c>
      <c r="V13043" s="8">
        <f t="shared" si="454"/>
        <v>86</v>
      </c>
    </row>
    <row r="13044" spans="1:22">
      <c r="A13044" s="34" t="s">
        <v>20</v>
      </c>
      <c r="B13044" s="34" t="s">
        <v>79</v>
      </c>
      <c r="C13044" s="5" t="s">
        <v>216</v>
      </c>
      <c r="D13044" s="35" t="s">
        <v>87</v>
      </c>
      <c r="E13044" s="36" t="s">
        <v>14</v>
      </c>
      <c r="F13044" s="37">
        <v>50</v>
      </c>
      <c r="G13044" s="38">
        <v>-0.06</v>
      </c>
      <c r="H13044" s="34">
        <v>0.99624953920406745</v>
      </c>
      <c r="I13044" s="35">
        <v>3.9297653788017639</v>
      </c>
      <c r="J13044" s="35">
        <v>-7.6826649220258894</v>
      </c>
      <c r="K13044" s="35">
        <v>-1.4913096139529718</v>
      </c>
      <c r="L13044" s="35">
        <v>0</v>
      </c>
      <c r="M13044" s="35">
        <v>0</v>
      </c>
      <c r="N13044" s="35">
        <v>0</v>
      </c>
      <c r="O13044" s="35">
        <v>0</v>
      </c>
      <c r="P13044" s="36">
        <v>11</v>
      </c>
      <c r="Q13044" s="37">
        <v>86</v>
      </c>
      <c r="R13044" s="36">
        <v>13</v>
      </c>
      <c r="S13044" s="39">
        <f t="shared" si="453"/>
        <v>86</v>
      </c>
      <c r="T13044" s="34" t="s">
        <v>50</v>
      </c>
      <c r="U13044" s="12">
        <f>EXP((alpha+(beta/speed))+(ceta*LN(speed)))</f>
        <v>6.0665574648595788E-2</v>
      </c>
      <c r="V13044" s="8">
        <f t="shared" si="454"/>
        <v>86</v>
      </c>
    </row>
    <row r="13045" spans="1:22">
      <c r="A13045" s="34" t="s">
        <v>20</v>
      </c>
      <c r="B13045" s="34" t="s">
        <v>79</v>
      </c>
      <c r="C13045" s="5" t="s">
        <v>216</v>
      </c>
      <c r="D13045" s="35" t="s">
        <v>87</v>
      </c>
      <c r="E13045" s="36" t="s">
        <v>18</v>
      </c>
      <c r="F13045" s="37">
        <v>50</v>
      </c>
      <c r="G13045" s="38">
        <v>-0.06</v>
      </c>
      <c r="H13045" s="34">
        <v>0.98697955922016545</v>
      </c>
      <c r="I13045" s="35">
        <v>1.5592163716884162</v>
      </c>
      <c r="J13045" s="35">
        <v>-3.8012044145079145</v>
      </c>
      <c r="K13045" s="35">
        <v>-1.0292215069547512</v>
      </c>
      <c r="L13045" s="35">
        <v>0</v>
      </c>
      <c r="M13045" s="35">
        <v>0</v>
      </c>
      <c r="N13045" s="35">
        <v>0</v>
      </c>
      <c r="O13045" s="35">
        <v>0</v>
      </c>
      <c r="P13045" s="36">
        <v>11</v>
      </c>
      <c r="Q13045" s="37">
        <v>86</v>
      </c>
      <c r="R13045" s="36">
        <v>13</v>
      </c>
      <c r="S13045" s="39">
        <f t="shared" si="453"/>
        <v>86</v>
      </c>
      <c r="T13045" s="34" t="s">
        <v>50</v>
      </c>
      <c r="U13045" s="12">
        <f>EXP((alpha+(beta/speed))+(ceta*LN(speed)))</f>
        <v>4.6444663077568053E-2</v>
      </c>
      <c r="V13045" s="8">
        <f t="shared" si="454"/>
        <v>86</v>
      </c>
    </row>
    <row r="13046" spans="1:22">
      <c r="A13046" s="34" t="s">
        <v>20</v>
      </c>
      <c r="B13046" s="34" t="s">
        <v>79</v>
      </c>
      <c r="C13046" s="5" t="s">
        <v>216</v>
      </c>
      <c r="D13046" s="35" t="s">
        <v>87</v>
      </c>
      <c r="E13046" s="36" t="s">
        <v>17</v>
      </c>
      <c r="F13046" s="37">
        <v>50</v>
      </c>
      <c r="G13046" s="38">
        <v>-0.06</v>
      </c>
      <c r="H13046" s="34">
        <v>0.96105284984631534</v>
      </c>
      <c r="I13046" s="35">
        <v>1305.4423621157755</v>
      </c>
      <c r="J13046" s="35">
        <v>0.97626998534093579</v>
      </c>
      <c r="K13046" s="35">
        <v>-0.57850622846512922</v>
      </c>
      <c r="L13046" s="35">
        <v>0</v>
      </c>
      <c r="M13046" s="35">
        <v>0</v>
      </c>
      <c r="N13046" s="35">
        <v>0</v>
      </c>
      <c r="O13046" s="35">
        <v>0</v>
      </c>
      <c r="P13046" s="36">
        <v>11</v>
      </c>
      <c r="Q13046" s="37">
        <v>86</v>
      </c>
      <c r="R13046" s="36">
        <v>0</v>
      </c>
      <c r="S13046" s="39">
        <f t="shared" si="453"/>
        <v>86</v>
      </c>
      <c r="T13046" s="34" t="s">
        <v>29</v>
      </c>
      <c r="U13046" s="12">
        <f>((alpha*(beta^speed))*(speed^ceta))</f>
        <v>12.579197074533047</v>
      </c>
      <c r="V13046" s="8">
        <f t="shared" si="454"/>
        <v>86</v>
      </c>
    </row>
    <row r="13047" spans="1:22">
      <c r="A13047" s="34" t="s">
        <v>20</v>
      </c>
      <c r="B13047" s="34" t="s">
        <v>79</v>
      </c>
      <c r="C13047" s="5" t="s">
        <v>216</v>
      </c>
      <c r="D13047" s="35" t="s">
        <v>87</v>
      </c>
      <c r="E13047" s="36" t="s">
        <v>15</v>
      </c>
      <c r="F13047" s="37">
        <v>100</v>
      </c>
      <c r="G13047" s="38">
        <v>-0.06</v>
      </c>
      <c r="H13047" s="34">
        <v>0.96516944040383601</v>
      </c>
      <c r="I13047" s="35">
        <v>5.0070439300942605E-2</v>
      </c>
      <c r="J13047" s="35">
        <v>3.1757462321297072</v>
      </c>
      <c r="K13047" s="35">
        <v>7.3683786535283504</v>
      </c>
      <c r="L13047" s="35">
        <v>2.4869634476247606</v>
      </c>
      <c r="M13047" s="35">
        <v>-1.0796545439099942E-2</v>
      </c>
      <c r="N13047" s="35">
        <v>0</v>
      </c>
      <c r="O13047" s="35">
        <v>0</v>
      </c>
      <c r="P13047" s="36">
        <v>11</v>
      </c>
      <c r="Q13047" s="37">
        <v>86</v>
      </c>
      <c r="R13047" s="36">
        <v>10</v>
      </c>
      <c r="S13047" s="39">
        <f t="shared" si="453"/>
        <v>86</v>
      </c>
      <c r="T13047" s="34" t="s">
        <v>44</v>
      </c>
      <c r="U13047" s="12">
        <f>(alpha+(beta/(1+EXP((((-1)*ceta)+(delta*LN(speed)))+(epsilon*speed)))))</f>
        <v>0.23542007271340643</v>
      </c>
      <c r="V13047" s="8">
        <f t="shared" si="454"/>
        <v>86</v>
      </c>
    </row>
    <row r="13048" spans="1:22">
      <c r="A13048" s="34" t="s">
        <v>20</v>
      </c>
      <c r="B13048" s="34" t="s">
        <v>79</v>
      </c>
      <c r="C13048" s="5" t="s">
        <v>216</v>
      </c>
      <c r="D13048" s="35" t="s">
        <v>87</v>
      </c>
      <c r="E13048" s="36" t="s">
        <v>16</v>
      </c>
      <c r="F13048" s="37">
        <v>100</v>
      </c>
      <c r="G13048" s="38">
        <v>-0.06</v>
      </c>
      <c r="H13048" s="34">
        <v>0.97405468714027132</v>
      </c>
      <c r="I13048" s="35">
        <v>-1.1231879234854769</v>
      </c>
      <c r="J13048" s="35">
        <v>105.44278223200568</v>
      </c>
      <c r="K13048" s="35">
        <v>0.24753777413947725</v>
      </c>
      <c r="L13048" s="35">
        <v>1.0144711858671533</v>
      </c>
      <c r="M13048" s="35">
        <v>1.987185241584268E-3</v>
      </c>
      <c r="N13048" s="35">
        <v>0</v>
      </c>
      <c r="O13048" s="35">
        <v>0</v>
      </c>
      <c r="P13048" s="36">
        <v>11</v>
      </c>
      <c r="Q13048" s="37">
        <v>86</v>
      </c>
      <c r="R13048" s="36">
        <v>10</v>
      </c>
      <c r="S13048" s="39">
        <f t="shared" si="453"/>
        <v>86</v>
      </c>
      <c r="T13048" s="34" t="s">
        <v>44</v>
      </c>
      <c r="U13048" s="12">
        <f>(alpha+(beta/(1+EXP((((-1)*ceta)+(delta*LN(speed)))+(epsilon*speed)))))</f>
        <v>0.10347774083635852</v>
      </c>
      <c r="V13048" s="8">
        <f t="shared" si="454"/>
        <v>86</v>
      </c>
    </row>
    <row r="13049" spans="1:22">
      <c r="A13049" s="34" t="s">
        <v>20</v>
      </c>
      <c r="B13049" s="34" t="s">
        <v>79</v>
      </c>
      <c r="C13049" s="5" t="s">
        <v>216</v>
      </c>
      <c r="D13049" s="35" t="s">
        <v>87</v>
      </c>
      <c r="E13049" s="36" t="s">
        <v>14</v>
      </c>
      <c r="F13049" s="37">
        <v>100</v>
      </c>
      <c r="G13049" s="38">
        <v>-0.06</v>
      </c>
      <c r="H13049" s="34">
        <v>0.99637791411448284</v>
      </c>
      <c r="I13049" s="35">
        <v>4.7932582568769803E-2</v>
      </c>
      <c r="J13049" s="35">
        <v>-3.4234794986120844</v>
      </c>
      <c r="K13049" s="35">
        <v>0.45028157464442436</v>
      </c>
      <c r="L13049" s="35">
        <v>0.54678923842961225</v>
      </c>
      <c r="M13049" s="35">
        <v>0</v>
      </c>
      <c r="N13049" s="35">
        <v>0</v>
      </c>
      <c r="O13049" s="35">
        <v>0</v>
      </c>
      <c r="P13049" s="36">
        <v>11</v>
      </c>
      <c r="Q13049" s="37">
        <v>86</v>
      </c>
      <c r="R13049" s="36">
        <v>8</v>
      </c>
      <c r="S13049" s="39">
        <f t="shared" si="453"/>
        <v>86</v>
      </c>
      <c r="T13049" s="34" t="s">
        <v>40</v>
      </c>
      <c r="U13049" s="12">
        <f>(alpha-(beta*EXP(((-1)*ceta)*(speed^delta))))</f>
        <v>6.7918951410610412E-2</v>
      </c>
      <c r="V13049" s="8">
        <f t="shared" si="454"/>
        <v>86</v>
      </c>
    </row>
    <row r="13050" spans="1:22">
      <c r="A13050" s="34" t="s">
        <v>20</v>
      </c>
      <c r="B13050" s="34" t="s">
        <v>79</v>
      </c>
      <c r="C13050" s="5" t="s">
        <v>216</v>
      </c>
      <c r="D13050" s="35" t="s">
        <v>87</v>
      </c>
      <c r="E13050" s="36" t="s">
        <v>18</v>
      </c>
      <c r="F13050" s="37">
        <v>100</v>
      </c>
      <c r="G13050" s="38">
        <v>-0.06</v>
      </c>
      <c r="H13050" s="34">
        <v>0.9829000337636119</v>
      </c>
      <c r="I13050" s="35">
        <v>1.7843854965272297</v>
      </c>
      <c r="J13050" s="35">
        <v>-4.9405092078019557</v>
      </c>
      <c r="K13050" s="35">
        <v>-1.0810046687453227</v>
      </c>
      <c r="L13050" s="35">
        <v>0</v>
      </c>
      <c r="M13050" s="35">
        <v>0</v>
      </c>
      <c r="N13050" s="35">
        <v>0</v>
      </c>
      <c r="O13050" s="35">
        <v>0</v>
      </c>
      <c r="P13050" s="36">
        <v>11</v>
      </c>
      <c r="Q13050" s="37">
        <v>86</v>
      </c>
      <c r="R13050" s="36">
        <v>13</v>
      </c>
      <c r="S13050" s="39">
        <f t="shared" si="453"/>
        <v>86</v>
      </c>
      <c r="T13050" s="34" t="s">
        <v>50</v>
      </c>
      <c r="U13050" s="12">
        <f>EXP((alpha+(beta/speed))+(ceta*LN(speed)))</f>
        <v>4.5582449842363211E-2</v>
      </c>
      <c r="V13050" s="8">
        <f t="shared" si="454"/>
        <v>86</v>
      </c>
    </row>
    <row r="13051" spans="1:22">
      <c r="A13051" s="34" t="s">
        <v>20</v>
      </c>
      <c r="B13051" s="34" t="s">
        <v>79</v>
      </c>
      <c r="C13051" s="5" t="s">
        <v>216</v>
      </c>
      <c r="D13051" s="35" t="s">
        <v>87</v>
      </c>
      <c r="E13051" s="36" t="s">
        <v>17</v>
      </c>
      <c r="F13051" s="37">
        <v>100</v>
      </c>
      <c r="G13051" s="38">
        <v>-0.06</v>
      </c>
      <c r="H13051" s="34">
        <v>0.9450134129011033</v>
      </c>
      <c r="I13051" s="35">
        <v>1111.5228685599807</v>
      </c>
      <c r="J13051" s="35">
        <v>0.97497622280571872</v>
      </c>
      <c r="K13051" s="35">
        <v>-0.5147995090306603</v>
      </c>
      <c r="L13051" s="35">
        <v>0</v>
      </c>
      <c r="M13051" s="35">
        <v>0</v>
      </c>
      <c r="N13051" s="35">
        <v>0</v>
      </c>
      <c r="O13051" s="35">
        <v>0</v>
      </c>
      <c r="P13051" s="36">
        <v>11</v>
      </c>
      <c r="Q13051" s="37">
        <v>86</v>
      </c>
      <c r="R13051" s="36">
        <v>0</v>
      </c>
      <c r="S13051" s="39">
        <f t="shared" si="453"/>
        <v>86</v>
      </c>
      <c r="T13051" s="34" t="s">
        <v>29</v>
      </c>
      <c r="U13051" s="12">
        <f>((alpha*(beta^speed))*(speed^ceta))</f>
        <v>12.691871178363971</v>
      </c>
      <c r="V13051" s="8">
        <f t="shared" si="454"/>
        <v>86</v>
      </c>
    </row>
    <row r="13052" spans="1:22">
      <c r="A13052" s="34" t="s">
        <v>20</v>
      </c>
      <c r="B13052" s="34" t="s">
        <v>79</v>
      </c>
      <c r="C13052" s="5" t="s">
        <v>216</v>
      </c>
      <c r="D13052" s="35" t="s">
        <v>87</v>
      </c>
      <c r="E13052" s="36" t="s">
        <v>15</v>
      </c>
      <c r="F13052" s="37">
        <v>0</v>
      </c>
      <c r="G13052" s="38">
        <v>-0.04</v>
      </c>
      <c r="H13052" s="34">
        <v>0.98317518278785931</v>
      </c>
      <c r="I13052" s="35">
        <v>0.37468416159862966</v>
      </c>
      <c r="J13052" s="35">
        <v>4.4370375515385572</v>
      </c>
      <c r="K13052" s="35">
        <v>4.8171523622332169</v>
      </c>
      <c r="L13052" s="35">
        <v>1.6993141754021308</v>
      </c>
      <c r="M13052" s="35">
        <v>1.5607858292527876E-2</v>
      </c>
      <c r="N13052" s="35">
        <v>0</v>
      </c>
      <c r="O13052" s="35">
        <v>0</v>
      </c>
      <c r="P13052" s="36">
        <v>11</v>
      </c>
      <c r="Q13052" s="37">
        <v>86</v>
      </c>
      <c r="R13052" s="36">
        <v>10</v>
      </c>
      <c r="S13052" s="39">
        <f t="shared" si="453"/>
        <v>86</v>
      </c>
      <c r="T13052" s="34" t="s">
        <v>44</v>
      </c>
      <c r="U13052" s="12">
        <f>(alpha+(beta/(1+EXP((((-1)*ceta)+(delta*LN(speed)))+(epsilon*speed)))))</f>
        <v>0.44741429833471197</v>
      </c>
      <c r="V13052" s="8">
        <f t="shared" si="454"/>
        <v>86</v>
      </c>
    </row>
    <row r="13053" spans="1:22">
      <c r="A13053" s="34" t="s">
        <v>20</v>
      </c>
      <c r="B13053" s="34" t="s">
        <v>79</v>
      </c>
      <c r="C13053" s="5" t="s">
        <v>216</v>
      </c>
      <c r="D13053" s="35" t="s">
        <v>87</v>
      </c>
      <c r="E13053" s="36" t="s">
        <v>16</v>
      </c>
      <c r="F13053" s="37">
        <v>0</v>
      </c>
      <c r="G13053" s="38">
        <v>-0.04</v>
      </c>
      <c r="H13053" s="34">
        <v>0.98654093953811983</v>
      </c>
      <c r="I13053" s="35">
        <v>-1.0579441977007766</v>
      </c>
      <c r="J13053" s="35">
        <v>183.40425884668201</v>
      </c>
      <c r="K13053" s="35">
        <v>-5.870445403389106E-2</v>
      </c>
      <c r="L13053" s="35">
        <v>1.0481447210512138</v>
      </c>
      <c r="M13053" s="35">
        <v>2.3434421947900652E-4</v>
      </c>
      <c r="N13053" s="35">
        <v>0</v>
      </c>
      <c r="O13053" s="35">
        <v>0</v>
      </c>
      <c r="P13053" s="36">
        <v>11</v>
      </c>
      <c r="Q13053" s="37">
        <v>86</v>
      </c>
      <c r="R13053" s="36">
        <v>10</v>
      </c>
      <c r="S13053" s="39">
        <f t="shared" si="453"/>
        <v>86</v>
      </c>
      <c r="T13053" s="34" t="s">
        <v>44</v>
      </c>
      <c r="U13053" s="12">
        <f>(alpha+(beta/(1+EXP((((-1)*ceta)+(delta*LN(speed)))+(epsilon*speed)))))</f>
        <v>0.51885903983707871</v>
      </c>
      <c r="V13053" s="8">
        <f t="shared" si="454"/>
        <v>86</v>
      </c>
    </row>
    <row r="13054" spans="1:22">
      <c r="A13054" s="34" t="s">
        <v>20</v>
      </c>
      <c r="B13054" s="34" t="s">
        <v>79</v>
      </c>
      <c r="C13054" s="5" t="s">
        <v>216</v>
      </c>
      <c r="D13054" s="35" t="s">
        <v>87</v>
      </c>
      <c r="E13054" s="36" t="s">
        <v>14</v>
      </c>
      <c r="F13054" s="37">
        <v>0</v>
      </c>
      <c r="G13054" s="38">
        <v>-0.04</v>
      </c>
      <c r="H13054" s="34">
        <v>0.99239298773987961</v>
      </c>
      <c r="I13054" s="35">
        <v>3.3135686323880598</v>
      </c>
      <c r="J13054" s="35">
        <v>-4.6689776213721119</v>
      </c>
      <c r="K13054" s="35">
        <v>-1.2769491697909807</v>
      </c>
      <c r="L13054" s="35">
        <v>0</v>
      </c>
      <c r="M13054" s="35">
        <v>0</v>
      </c>
      <c r="N13054" s="35">
        <v>0</v>
      </c>
      <c r="O13054" s="35">
        <v>0</v>
      </c>
      <c r="P13054" s="36">
        <v>11</v>
      </c>
      <c r="Q13054" s="37">
        <v>86</v>
      </c>
      <c r="R13054" s="36">
        <v>13</v>
      </c>
      <c r="S13054" s="39">
        <f t="shared" si="453"/>
        <v>86</v>
      </c>
      <c r="T13054" s="34" t="s">
        <v>50</v>
      </c>
      <c r="U13054" s="12">
        <f>EXP((alpha+(beta/speed))+(ceta*LN(speed)))</f>
        <v>8.8151629305336848E-2</v>
      </c>
      <c r="V13054" s="8">
        <f t="shared" si="454"/>
        <v>86</v>
      </c>
    </row>
    <row r="13055" spans="1:22">
      <c r="A13055" s="34" t="s">
        <v>20</v>
      </c>
      <c r="B13055" s="34" t="s">
        <v>79</v>
      </c>
      <c r="C13055" s="5" t="s">
        <v>216</v>
      </c>
      <c r="D13055" s="35" t="s">
        <v>87</v>
      </c>
      <c r="E13055" s="36" t="s">
        <v>18</v>
      </c>
      <c r="F13055" s="37">
        <v>0</v>
      </c>
      <c r="G13055" s="38">
        <v>-0.04</v>
      </c>
      <c r="H13055" s="34">
        <v>0.9833051790856232</v>
      </c>
      <c r="I13055" s="35">
        <v>0.77272777326843356</v>
      </c>
      <c r="J13055" s="35">
        <v>0.21901327261752512</v>
      </c>
      <c r="K13055" s="35">
        <v>-1.6406483446101248E-4</v>
      </c>
      <c r="L13055" s="35">
        <v>0</v>
      </c>
      <c r="M13055" s="35">
        <v>0</v>
      </c>
      <c r="N13055" s="35">
        <v>0</v>
      </c>
      <c r="O13055" s="35">
        <v>0</v>
      </c>
      <c r="P13055" s="36">
        <v>11</v>
      </c>
      <c r="Q13055" s="37">
        <v>86</v>
      </c>
      <c r="R13055" s="36">
        <v>5</v>
      </c>
      <c r="S13055" s="39">
        <f t="shared" si="453"/>
        <v>86</v>
      </c>
      <c r="T13055" s="34" t="s">
        <v>36</v>
      </c>
      <c r="U13055" s="12">
        <f>(1/(((ceta*(speed^2))+(beta*speed))+alpha))</f>
        <v>5.4364236692009189E-2</v>
      </c>
      <c r="V13055" s="8">
        <f t="shared" si="454"/>
        <v>86</v>
      </c>
    </row>
    <row r="13056" spans="1:22">
      <c r="A13056" s="34" t="s">
        <v>20</v>
      </c>
      <c r="B13056" s="34" t="s">
        <v>79</v>
      </c>
      <c r="C13056" s="5" t="s">
        <v>216</v>
      </c>
      <c r="D13056" s="35" t="s">
        <v>87</v>
      </c>
      <c r="E13056" s="36" t="s">
        <v>17</v>
      </c>
      <c r="F13056" s="37">
        <v>0</v>
      </c>
      <c r="G13056" s="38">
        <v>-0.04</v>
      </c>
      <c r="H13056" s="34">
        <v>0.96803535873889612</v>
      </c>
      <c r="I13056" s="35">
        <v>1855.6902603266785</v>
      </c>
      <c r="J13056" s="35">
        <v>0.9850908070223211</v>
      </c>
      <c r="K13056" s="35">
        <v>-0.67267623931223897</v>
      </c>
      <c r="L13056" s="35">
        <v>0</v>
      </c>
      <c r="M13056" s="35">
        <v>0</v>
      </c>
      <c r="N13056" s="35">
        <v>0</v>
      </c>
      <c r="O13056" s="35">
        <v>0</v>
      </c>
      <c r="P13056" s="36">
        <v>11</v>
      </c>
      <c r="Q13056" s="37">
        <v>86</v>
      </c>
      <c r="R13056" s="36">
        <v>0</v>
      </c>
      <c r="S13056" s="39">
        <f t="shared" si="453"/>
        <v>86</v>
      </c>
      <c r="T13056" s="34" t="s">
        <v>29</v>
      </c>
      <c r="U13056" s="12">
        <f>((alpha*(beta^speed))*(speed^ceta))</f>
        <v>25.478463781585493</v>
      </c>
      <c r="V13056" s="8">
        <f t="shared" si="454"/>
        <v>86</v>
      </c>
    </row>
    <row r="13057" spans="1:22">
      <c r="A13057" s="34" t="s">
        <v>20</v>
      </c>
      <c r="B13057" s="34" t="s">
        <v>79</v>
      </c>
      <c r="C13057" s="5" t="s">
        <v>216</v>
      </c>
      <c r="D13057" s="35" t="s">
        <v>87</v>
      </c>
      <c r="E13057" s="36" t="s">
        <v>15</v>
      </c>
      <c r="F13057" s="37">
        <v>50</v>
      </c>
      <c r="G13057" s="38">
        <v>-0.04</v>
      </c>
      <c r="H13057" s="34">
        <v>0.97250410926628139</v>
      </c>
      <c r="I13057" s="35">
        <v>0.11340268771913325</v>
      </c>
      <c r="J13057" s="35">
        <v>4.5281183775610412</v>
      </c>
      <c r="K13057" s="35">
        <v>5.4067573428856104</v>
      </c>
      <c r="L13057" s="35">
        <v>1.9546505811966453</v>
      </c>
      <c r="M13057" s="35">
        <v>-5.5563116452206586E-3</v>
      </c>
      <c r="N13057" s="35">
        <v>0</v>
      </c>
      <c r="O13057" s="35">
        <v>0</v>
      </c>
      <c r="P13057" s="36">
        <v>11</v>
      </c>
      <c r="Q13057" s="37">
        <v>86</v>
      </c>
      <c r="R13057" s="36">
        <v>10</v>
      </c>
      <c r="S13057" s="39">
        <f t="shared" si="453"/>
        <v>86</v>
      </c>
      <c r="T13057" s="34" t="s">
        <v>44</v>
      </c>
      <c r="U13057" s="12">
        <f>(alpha+(beta/(1+EXP((((-1)*ceta)+(delta*LN(speed)))+(epsilon*speed)))))</f>
        <v>0.36762010535423845</v>
      </c>
      <c r="V13057" s="8">
        <f t="shared" si="454"/>
        <v>86</v>
      </c>
    </row>
    <row r="13058" spans="1:22">
      <c r="A13058" s="34" t="s">
        <v>20</v>
      </c>
      <c r="B13058" s="34" t="s">
        <v>79</v>
      </c>
      <c r="C13058" s="5" t="s">
        <v>216</v>
      </c>
      <c r="D13058" s="35" t="s">
        <v>87</v>
      </c>
      <c r="E13058" s="36" t="s">
        <v>16</v>
      </c>
      <c r="F13058" s="37">
        <v>50</v>
      </c>
      <c r="G13058" s="38">
        <v>-0.04</v>
      </c>
      <c r="H13058" s="34">
        <v>0.98051286800721682</v>
      </c>
      <c r="I13058" s="35">
        <v>91.3748886540249</v>
      </c>
      <c r="J13058" s="35">
        <v>0.98112032059440857</v>
      </c>
      <c r="K13058" s="35">
        <v>-0.77499195666480847</v>
      </c>
      <c r="L13058" s="35">
        <v>0</v>
      </c>
      <c r="M13058" s="35">
        <v>0</v>
      </c>
      <c r="N13058" s="35">
        <v>0</v>
      </c>
      <c r="O13058" s="35">
        <v>0</v>
      </c>
      <c r="P13058" s="36">
        <v>11</v>
      </c>
      <c r="Q13058" s="37">
        <v>86</v>
      </c>
      <c r="R13058" s="36">
        <v>0</v>
      </c>
      <c r="S13058" s="39">
        <f t="shared" ref="S13058:S13121" si="456">V13058</f>
        <v>86</v>
      </c>
      <c r="T13058" s="34" t="s">
        <v>29</v>
      </c>
      <c r="U13058" s="12">
        <f>((alpha*(beta^speed))*(speed^ceta))</f>
        <v>0.56198070571985403</v>
      </c>
      <c r="V13058" s="8">
        <f t="shared" ref="V13058:V13121" si="457">IF($V$1&lt;P13058,P13058,IF($V$1&gt;Q13058,Q13058,$V$1))</f>
        <v>86</v>
      </c>
    </row>
    <row r="13059" spans="1:22">
      <c r="A13059" s="34" t="s">
        <v>20</v>
      </c>
      <c r="B13059" s="34" t="s">
        <v>79</v>
      </c>
      <c r="C13059" s="5" t="s">
        <v>216</v>
      </c>
      <c r="D13059" s="35" t="s">
        <v>87</v>
      </c>
      <c r="E13059" s="36" t="s">
        <v>14</v>
      </c>
      <c r="F13059" s="37">
        <v>50</v>
      </c>
      <c r="G13059" s="38">
        <v>-0.04</v>
      </c>
      <c r="H13059" s="34">
        <v>0.99144360655398378</v>
      </c>
      <c r="I13059" s="35">
        <v>3.3289014665897954</v>
      </c>
      <c r="J13059" s="35">
        <v>-4.7490046429570567</v>
      </c>
      <c r="K13059" s="35">
        <v>-1.3007320530664368</v>
      </c>
      <c r="L13059" s="35">
        <v>0</v>
      </c>
      <c r="M13059" s="35">
        <v>0</v>
      </c>
      <c r="N13059" s="35">
        <v>0</v>
      </c>
      <c r="O13059" s="35">
        <v>0</v>
      </c>
      <c r="P13059" s="36">
        <v>11</v>
      </c>
      <c r="Q13059" s="37">
        <v>86</v>
      </c>
      <c r="R13059" s="36">
        <v>13</v>
      </c>
      <c r="S13059" s="39">
        <f t="shared" si="456"/>
        <v>86</v>
      </c>
      <c r="T13059" s="34" t="s">
        <v>50</v>
      </c>
      <c r="U13059" s="12">
        <f>EXP((alpha+(beta/speed))+(ceta*LN(speed)))</f>
        <v>8.0440956656109064E-2</v>
      </c>
      <c r="V13059" s="8">
        <f t="shared" si="457"/>
        <v>86</v>
      </c>
    </row>
    <row r="13060" spans="1:22">
      <c r="A13060" s="34" t="s">
        <v>20</v>
      </c>
      <c r="B13060" s="34" t="s">
        <v>79</v>
      </c>
      <c r="C13060" s="5" t="s">
        <v>216</v>
      </c>
      <c r="D13060" s="35" t="s">
        <v>87</v>
      </c>
      <c r="E13060" s="36" t="s">
        <v>18</v>
      </c>
      <c r="F13060" s="37">
        <v>50</v>
      </c>
      <c r="G13060" s="38">
        <v>-0.04</v>
      </c>
      <c r="H13060" s="34">
        <v>0.98042589505318412</v>
      </c>
      <c r="I13060" s="35">
        <v>1.4262724355558751</v>
      </c>
      <c r="J13060" s="35">
        <v>-2.9571946110561589</v>
      </c>
      <c r="K13060" s="35">
        <v>-0.97484219761985036</v>
      </c>
      <c r="L13060" s="35">
        <v>0</v>
      </c>
      <c r="M13060" s="35">
        <v>0</v>
      </c>
      <c r="N13060" s="35">
        <v>0</v>
      </c>
      <c r="O13060" s="35">
        <v>0</v>
      </c>
      <c r="P13060" s="36">
        <v>11</v>
      </c>
      <c r="Q13060" s="37">
        <v>86</v>
      </c>
      <c r="R13060" s="36">
        <v>13</v>
      </c>
      <c r="S13060" s="39">
        <f t="shared" si="456"/>
        <v>86</v>
      </c>
      <c r="T13060" s="34" t="s">
        <v>50</v>
      </c>
      <c r="U13060" s="12">
        <f>EXP((alpha+(beta/speed))+(ceta*LN(speed)))</f>
        <v>5.2318813202159899E-2</v>
      </c>
      <c r="V13060" s="8">
        <f t="shared" si="457"/>
        <v>86</v>
      </c>
    </row>
    <row r="13061" spans="1:22">
      <c r="A13061" s="34" t="s">
        <v>20</v>
      </c>
      <c r="B13061" s="34" t="s">
        <v>79</v>
      </c>
      <c r="C13061" s="5" t="s">
        <v>216</v>
      </c>
      <c r="D13061" s="35" t="s">
        <v>87</v>
      </c>
      <c r="E13061" s="36" t="s">
        <v>17</v>
      </c>
      <c r="F13061" s="37">
        <v>50</v>
      </c>
      <c r="G13061" s="38">
        <v>-0.04</v>
      </c>
      <c r="H13061" s="34">
        <v>0.95463241068847504</v>
      </c>
      <c r="I13061" s="35">
        <v>1389.1169428139872</v>
      </c>
      <c r="J13061" s="35">
        <v>0.9805811977916713</v>
      </c>
      <c r="K13061" s="35">
        <v>-0.54067629864817901</v>
      </c>
      <c r="L13061" s="35">
        <v>0</v>
      </c>
      <c r="M13061" s="35">
        <v>0</v>
      </c>
      <c r="N13061" s="35">
        <v>0</v>
      </c>
      <c r="O13061" s="35">
        <v>0</v>
      </c>
      <c r="P13061" s="36">
        <v>11</v>
      </c>
      <c r="Q13061" s="37">
        <v>86</v>
      </c>
      <c r="R13061" s="36">
        <v>0</v>
      </c>
      <c r="S13061" s="39">
        <f t="shared" si="456"/>
        <v>86</v>
      </c>
      <c r="T13061" s="34" t="s">
        <v>29</v>
      </c>
      <c r="U13061" s="12">
        <f>((alpha*(beta^speed))*(speed^ceta))</f>
        <v>23.14129413544315</v>
      </c>
      <c r="V13061" s="8">
        <f t="shared" si="457"/>
        <v>86</v>
      </c>
    </row>
    <row r="13062" spans="1:22">
      <c r="A13062" s="34" t="s">
        <v>20</v>
      </c>
      <c r="B13062" s="34" t="s">
        <v>79</v>
      </c>
      <c r="C13062" s="5" t="s">
        <v>216</v>
      </c>
      <c r="D13062" s="35" t="s">
        <v>87</v>
      </c>
      <c r="E13062" s="36" t="s">
        <v>15</v>
      </c>
      <c r="F13062" s="37">
        <v>100</v>
      </c>
      <c r="G13062" s="38">
        <v>-0.04</v>
      </c>
      <c r="H13062" s="34">
        <v>0.95971712001839882</v>
      </c>
      <c r="I13062" s="35">
        <v>0.12113412208357606</v>
      </c>
      <c r="J13062" s="35">
        <v>3.748358667170316</v>
      </c>
      <c r="K13062" s="35">
        <v>7.4353721069073142</v>
      </c>
      <c r="L13062" s="35">
        <v>2.4989649331159569</v>
      </c>
      <c r="M13062" s="35">
        <v>-1.1653648365931368E-2</v>
      </c>
      <c r="N13062" s="35">
        <v>0</v>
      </c>
      <c r="O13062" s="35">
        <v>0</v>
      </c>
      <c r="P13062" s="36">
        <v>11</v>
      </c>
      <c r="Q13062" s="37">
        <v>86</v>
      </c>
      <c r="R13062" s="36">
        <v>10</v>
      </c>
      <c r="S13062" s="39">
        <f t="shared" si="456"/>
        <v>86</v>
      </c>
      <c r="T13062" s="34" t="s">
        <v>44</v>
      </c>
      <c r="U13062" s="12">
        <f>(alpha+(beta/(1+EXP((((-1)*ceta)+(delta*LN(speed)))+(epsilon*speed)))))</f>
        <v>0.35858440245513573</v>
      </c>
      <c r="V13062" s="8">
        <f t="shared" si="457"/>
        <v>86</v>
      </c>
    </row>
    <row r="13063" spans="1:22">
      <c r="A13063" s="34" t="s">
        <v>20</v>
      </c>
      <c r="B13063" s="34" t="s">
        <v>79</v>
      </c>
      <c r="C13063" s="5" t="s">
        <v>216</v>
      </c>
      <c r="D13063" s="35" t="s">
        <v>87</v>
      </c>
      <c r="E13063" s="36" t="s">
        <v>16</v>
      </c>
      <c r="F13063" s="37">
        <v>100</v>
      </c>
      <c r="G13063" s="38">
        <v>-0.04</v>
      </c>
      <c r="H13063" s="34">
        <v>0.97488723026805346</v>
      </c>
      <c r="I13063" s="35">
        <v>-1.9186806299284396</v>
      </c>
      <c r="J13063" s="35">
        <v>176.9884109515628</v>
      </c>
      <c r="K13063" s="35">
        <v>-0.414959932500722</v>
      </c>
      <c r="L13063" s="35">
        <v>0.87098903898426239</v>
      </c>
      <c r="M13063" s="35">
        <v>6.5961624775332862E-4</v>
      </c>
      <c r="N13063" s="35">
        <v>0</v>
      </c>
      <c r="O13063" s="35">
        <v>0</v>
      </c>
      <c r="P13063" s="36">
        <v>11</v>
      </c>
      <c r="Q13063" s="37">
        <v>86</v>
      </c>
      <c r="R13063" s="36">
        <v>10</v>
      </c>
      <c r="S13063" s="39">
        <f t="shared" si="456"/>
        <v>86</v>
      </c>
      <c r="T13063" s="34" t="s">
        <v>44</v>
      </c>
      <c r="U13063" s="12">
        <f>(alpha+(beta/(1+EXP((((-1)*ceta)+(delta*LN(speed)))+(epsilon*speed)))))</f>
        <v>0.33350903899027107</v>
      </c>
      <c r="V13063" s="8">
        <f t="shared" si="457"/>
        <v>86</v>
      </c>
    </row>
    <row r="13064" spans="1:22">
      <c r="A13064" s="34" t="s">
        <v>20</v>
      </c>
      <c r="B13064" s="34" t="s">
        <v>79</v>
      </c>
      <c r="C13064" s="5" t="s">
        <v>216</v>
      </c>
      <c r="D13064" s="35" t="s">
        <v>87</v>
      </c>
      <c r="E13064" s="36" t="s">
        <v>14</v>
      </c>
      <c r="F13064" s="37">
        <v>100</v>
      </c>
      <c r="G13064" s="38">
        <v>-0.04</v>
      </c>
      <c r="H13064" s="34">
        <v>0.99133978506182951</v>
      </c>
      <c r="I13064" s="35">
        <v>3.3718459216894145</v>
      </c>
      <c r="J13064" s="35">
        <v>-5.1475667212693539</v>
      </c>
      <c r="K13064" s="35">
        <v>-1.321201365831175</v>
      </c>
      <c r="L13064" s="35">
        <v>0</v>
      </c>
      <c r="M13064" s="35">
        <v>0</v>
      </c>
      <c r="N13064" s="35">
        <v>0</v>
      </c>
      <c r="O13064" s="35">
        <v>0</v>
      </c>
      <c r="P13064" s="36">
        <v>11</v>
      </c>
      <c r="Q13064" s="37">
        <v>86</v>
      </c>
      <c r="R13064" s="36">
        <v>13</v>
      </c>
      <c r="S13064" s="39">
        <f t="shared" si="456"/>
        <v>86</v>
      </c>
      <c r="T13064" s="34" t="s">
        <v>50</v>
      </c>
      <c r="U13064" s="12">
        <f>EXP((alpha+(beta/speed))+(ceta*LN(speed)))</f>
        <v>7.6298710822674809E-2</v>
      </c>
      <c r="V13064" s="8">
        <f t="shared" si="457"/>
        <v>86</v>
      </c>
    </row>
    <row r="13065" spans="1:22">
      <c r="A13065" s="34" t="s">
        <v>20</v>
      </c>
      <c r="B13065" s="34" t="s">
        <v>79</v>
      </c>
      <c r="C13065" s="5" t="s">
        <v>216</v>
      </c>
      <c r="D13065" s="35" t="s">
        <v>87</v>
      </c>
      <c r="E13065" s="36" t="s">
        <v>18</v>
      </c>
      <c r="F13065" s="37">
        <v>100</v>
      </c>
      <c r="G13065" s="38">
        <v>-0.04</v>
      </c>
      <c r="H13065" s="34">
        <v>0.97325869549980137</v>
      </c>
      <c r="I13065" s="35">
        <v>-1.2828279306082077E-6</v>
      </c>
      <c r="J13065" s="35">
        <v>2.456259732530074E-4</v>
      </c>
      <c r="K13065" s="35">
        <v>-1.6199837160777698E-2</v>
      </c>
      <c r="L13065" s="35">
        <v>0.43933197106822047</v>
      </c>
      <c r="M13065" s="35">
        <v>0</v>
      </c>
      <c r="N13065" s="35">
        <v>0</v>
      </c>
      <c r="O13065" s="35">
        <v>0</v>
      </c>
      <c r="P13065" s="36">
        <v>11</v>
      </c>
      <c r="Q13065" s="37">
        <v>86</v>
      </c>
      <c r="R13065" s="36">
        <v>14</v>
      </c>
      <c r="S13065" s="39">
        <f t="shared" si="456"/>
        <v>86</v>
      </c>
      <c r="T13065" s="34" t="s">
        <v>51</v>
      </c>
      <c r="U13065" s="12">
        <f>(((alpha*(speed^3))+(beta*(speed^2))+(ceta*speed))+delta)</f>
        <v>4.6845271189647042E-2</v>
      </c>
      <c r="V13065" s="8">
        <f t="shared" si="457"/>
        <v>86</v>
      </c>
    </row>
    <row r="13066" spans="1:22">
      <c r="A13066" s="34" t="s">
        <v>20</v>
      </c>
      <c r="B13066" s="34" t="s">
        <v>79</v>
      </c>
      <c r="C13066" s="5" t="s">
        <v>216</v>
      </c>
      <c r="D13066" s="35" t="s">
        <v>87</v>
      </c>
      <c r="E13066" s="36" t="s">
        <v>17</v>
      </c>
      <c r="F13066" s="37">
        <v>100</v>
      </c>
      <c r="G13066" s="38">
        <v>-0.04</v>
      </c>
      <c r="H13066" s="34">
        <v>0.94099324784334526</v>
      </c>
      <c r="I13066" s="35">
        <v>1025.6442867052419</v>
      </c>
      <c r="J13066" s="35">
        <v>0.97609526545942915</v>
      </c>
      <c r="K13066" s="35">
        <v>-0.39910514184130663</v>
      </c>
      <c r="L13066" s="35">
        <v>0</v>
      </c>
      <c r="M13066" s="35">
        <v>0</v>
      </c>
      <c r="N13066" s="35">
        <v>0</v>
      </c>
      <c r="O13066" s="35">
        <v>0</v>
      </c>
      <c r="P13066" s="36">
        <v>11</v>
      </c>
      <c r="Q13066" s="37">
        <v>86</v>
      </c>
      <c r="R13066" s="36">
        <v>0</v>
      </c>
      <c r="S13066" s="39">
        <f t="shared" si="456"/>
        <v>86</v>
      </c>
      <c r="T13066" s="34" t="s">
        <v>29</v>
      </c>
      <c r="U13066" s="12">
        <f>((alpha*(beta^speed))*(speed^ceta))</f>
        <v>21.640048148712125</v>
      </c>
      <c r="V13066" s="8">
        <f t="shared" si="457"/>
        <v>86</v>
      </c>
    </row>
    <row r="13067" spans="1:22">
      <c r="A13067" s="34" t="s">
        <v>20</v>
      </c>
      <c r="B13067" s="34" t="s">
        <v>79</v>
      </c>
      <c r="C13067" s="5" t="s">
        <v>216</v>
      </c>
      <c r="D13067" s="35" t="s">
        <v>87</v>
      </c>
      <c r="E13067" s="36" t="s">
        <v>15</v>
      </c>
      <c r="F13067" s="37">
        <v>0</v>
      </c>
      <c r="G13067" s="38">
        <v>-0.02</v>
      </c>
      <c r="H13067" s="34">
        <v>0.9814212523962953</v>
      </c>
      <c r="I13067" s="35">
        <v>0.97411501133728617</v>
      </c>
      <c r="J13067" s="35">
        <v>5.9337540079598465</v>
      </c>
      <c r="K13067" s="35">
        <v>0.84305613343631136</v>
      </c>
      <c r="L13067" s="35">
        <v>5.8563913537379678E-2</v>
      </c>
      <c r="M13067" s="35">
        <v>8.8885973690646561E-2</v>
      </c>
      <c r="N13067" s="35">
        <v>0</v>
      </c>
      <c r="O13067" s="35">
        <v>0</v>
      </c>
      <c r="P13067" s="36">
        <v>11</v>
      </c>
      <c r="Q13067" s="37">
        <v>86</v>
      </c>
      <c r="R13067" s="36">
        <v>10</v>
      </c>
      <c r="S13067" s="39">
        <f t="shared" si="456"/>
        <v>86</v>
      </c>
      <c r="T13067" s="34" t="s">
        <v>44</v>
      </c>
      <c r="U13067" s="12">
        <f>(alpha+(beta/(1+EXP((((-1)*ceta)+(delta*LN(speed)))+(epsilon*speed)))))</f>
        <v>0.97919624478928824</v>
      </c>
      <c r="V13067" s="8">
        <f t="shared" si="457"/>
        <v>86</v>
      </c>
    </row>
    <row r="13068" spans="1:22">
      <c r="A13068" s="34" t="s">
        <v>20</v>
      </c>
      <c r="B13068" s="34" t="s">
        <v>79</v>
      </c>
      <c r="C13068" s="5" t="s">
        <v>216</v>
      </c>
      <c r="D13068" s="35" t="s">
        <v>87</v>
      </c>
      <c r="E13068" s="36" t="s">
        <v>16</v>
      </c>
      <c r="F13068" s="37">
        <v>0</v>
      </c>
      <c r="G13068" s="38">
        <v>-0.02</v>
      </c>
      <c r="H13068" s="34">
        <v>0.98935506141542506</v>
      </c>
      <c r="I13068" s="35">
        <v>4.8806542568690086</v>
      </c>
      <c r="J13068" s="35">
        <v>0.98923177767876036</v>
      </c>
      <c r="K13068" s="35">
        <v>-0.95279181026232485</v>
      </c>
      <c r="L13068" s="35">
        <v>0</v>
      </c>
      <c r="M13068" s="35">
        <v>0</v>
      </c>
      <c r="N13068" s="35">
        <v>0</v>
      </c>
      <c r="O13068" s="35">
        <v>0</v>
      </c>
      <c r="P13068" s="36">
        <v>11</v>
      </c>
      <c r="Q13068" s="37">
        <v>86</v>
      </c>
      <c r="R13068" s="36">
        <v>13</v>
      </c>
      <c r="S13068" s="39">
        <f t="shared" si="456"/>
        <v>86</v>
      </c>
      <c r="T13068" s="34" t="s">
        <v>50</v>
      </c>
      <c r="U13068" s="12">
        <f>EXP((alpha+(beta/speed))+(ceta*LN(speed)))</f>
        <v>1.911888176880614</v>
      </c>
      <c r="V13068" s="8">
        <f t="shared" si="457"/>
        <v>86</v>
      </c>
    </row>
    <row r="13069" spans="1:22">
      <c r="A13069" s="34" t="s">
        <v>20</v>
      </c>
      <c r="B13069" s="34" t="s">
        <v>79</v>
      </c>
      <c r="C13069" s="5" t="s">
        <v>216</v>
      </c>
      <c r="D13069" s="35" t="s">
        <v>87</v>
      </c>
      <c r="E13069" s="36" t="s">
        <v>14</v>
      </c>
      <c r="F13069" s="37">
        <v>0</v>
      </c>
      <c r="G13069" s="38">
        <v>-0.02</v>
      </c>
      <c r="H13069" s="34">
        <v>0.98199060579880781</v>
      </c>
      <c r="I13069" s="35">
        <v>-2.0866905051242077E-4</v>
      </c>
      <c r="J13069" s="35">
        <v>0.10279900433733584</v>
      </c>
      <c r="K13069" s="35">
        <v>-5.5562341366161342E-4</v>
      </c>
      <c r="L13069" s="35">
        <v>0</v>
      </c>
      <c r="M13069" s="35">
        <v>0</v>
      </c>
      <c r="N13069" s="35">
        <v>0</v>
      </c>
      <c r="O13069" s="35">
        <v>0</v>
      </c>
      <c r="P13069" s="36">
        <v>11</v>
      </c>
      <c r="Q13069" s="37">
        <v>86</v>
      </c>
      <c r="R13069" s="36">
        <v>5</v>
      </c>
      <c r="S13069" s="39">
        <f t="shared" si="456"/>
        <v>86</v>
      </c>
      <c r="T13069" s="34" t="s">
        <v>36</v>
      </c>
      <c r="U13069" s="12">
        <f>(1/(((ceta*(speed^2))+(beta*speed))+alpha))</f>
        <v>0.21136666798793755</v>
      </c>
      <c r="V13069" s="8">
        <f t="shared" si="457"/>
        <v>86</v>
      </c>
    </row>
    <row r="13070" spans="1:22">
      <c r="A13070" s="34" t="s">
        <v>20</v>
      </c>
      <c r="B13070" s="34" t="s">
        <v>79</v>
      </c>
      <c r="C13070" s="5" t="s">
        <v>216</v>
      </c>
      <c r="D13070" s="35" t="s">
        <v>87</v>
      </c>
      <c r="E13070" s="36" t="s">
        <v>18</v>
      </c>
      <c r="F13070" s="37">
        <v>0</v>
      </c>
      <c r="G13070" s="38">
        <v>-0.02</v>
      </c>
      <c r="H13070" s="34">
        <v>0.96531376766192556</v>
      </c>
      <c r="I13070" s="35">
        <v>1.0070674714732741</v>
      </c>
      <c r="J13070" s="35">
        <v>-2.5286180101717899</v>
      </c>
      <c r="K13070" s="35">
        <v>-0.79424662491804521</v>
      </c>
      <c r="L13070" s="35">
        <v>0</v>
      </c>
      <c r="M13070" s="35">
        <v>0</v>
      </c>
      <c r="N13070" s="35">
        <v>0</v>
      </c>
      <c r="O13070" s="35">
        <v>0</v>
      </c>
      <c r="P13070" s="36">
        <v>11</v>
      </c>
      <c r="Q13070" s="37">
        <v>86</v>
      </c>
      <c r="R13070" s="36">
        <v>13</v>
      </c>
      <c r="S13070" s="39">
        <f t="shared" si="456"/>
        <v>86</v>
      </c>
      <c r="T13070" s="34" t="s">
        <v>50</v>
      </c>
      <c r="U13070" s="12">
        <f>EXP((alpha+(beta/speed))+(ceta*LN(speed)))</f>
        <v>7.7290411807817941E-2</v>
      </c>
      <c r="V13070" s="8">
        <f t="shared" si="457"/>
        <v>86</v>
      </c>
    </row>
    <row r="13071" spans="1:22">
      <c r="A13071" s="34" t="s">
        <v>20</v>
      </c>
      <c r="B13071" s="34" t="s">
        <v>79</v>
      </c>
      <c r="C13071" s="5" t="s">
        <v>216</v>
      </c>
      <c r="D13071" s="35" t="s">
        <v>87</v>
      </c>
      <c r="E13071" s="36" t="s">
        <v>17</v>
      </c>
      <c r="F13071" s="37">
        <v>0</v>
      </c>
      <c r="G13071" s="38">
        <v>-0.02</v>
      </c>
      <c r="H13071" s="34">
        <v>0.96270686734409205</v>
      </c>
      <c r="I13071" s="35">
        <v>2690.83174359341</v>
      </c>
      <c r="J13071" s="35">
        <v>1.0019396752879581</v>
      </c>
      <c r="K13071" s="35">
        <v>-0.81557440636537337</v>
      </c>
      <c r="L13071" s="35">
        <v>0</v>
      </c>
      <c r="M13071" s="35">
        <v>0</v>
      </c>
      <c r="N13071" s="35">
        <v>0</v>
      </c>
      <c r="O13071" s="35">
        <v>0</v>
      </c>
      <c r="P13071" s="36">
        <v>11</v>
      </c>
      <c r="Q13071" s="37">
        <v>86</v>
      </c>
      <c r="R13071" s="36">
        <v>0</v>
      </c>
      <c r="S13071" s="39">
        <f t="shared" si="456"/>
        <v>86</v>
      </c>
      <c r="T13071" s="34" t="s">
        <v>29</v>
      </c>
      <c r="U13071" s="12">
        <f>((alpha*(beta^speed))*(speed^ceta))</f>
        <v>84.049379247337072</v>
      </c>
      <c r="V13071" s="8">
        <f t="shared" si="457"/>
        <v>86</v>
      </c>
    </row>
    <row r="13072" spans="1:22">
      <c r="A13072" s="34" t="s">
        <v>20</v>
      </c>
      <c r="B13072" s="34" t="s">
        <v>79</v>
      </c>
      <c r="C13072" s="5" t="s">
        <v>216</v>
      </c>
      <c r="D13072" s="35" t="s">
        <v>87</v>
      </c>
      <c r="E13072" s="36" t="s">
        <v>15</v>
      </c>
      <c r="F13072" s="37">
        <v>50</v>
      </c>
      <c r="G13072" s="38">
        <v>-0.02</v>
      </c>
      <c r="H13072" s="34">
        <v>0.97700094673060911</v>
      </c>
      <c r="I13072" s="35">
        <v>0.98165052065320235</v>
      </c>
      <c r="J13072" s="35">
        <v>5.3478215116815511</v>
      </c>
      <c r="K13072" s="35">
        <v>1.1779031492274632</v>
      </c>
      <c r="L13072" s="35">
        <v>-3.3073104623017589E-3</v>
      </c>
      <c r="M13072" s="35">
        <v>0.10108323435298583</v>
      </c>
      <c r="N13072" s="35">
        <v>0</v>
      </c>
      <c r="O13072" s="35">
        <v>0</v>
      </c>
      <c r="P13072" s="36">
        <v>11</v>
      </c>
      <c r="Q13072" s="37">
        <v>86</v>
      </c>
      <c r="R13072" s="36">
        <v>10</v>
      </c>
      <c r="S13072" s="39">
        <f t="shared" si="456"/>
        <v>86</v>
      </c>
      <c r="T13072" s="34" t="s">
        <v>44</v>
      </c>
      <c r="U13072" s="12">
        <f>(alpha+(beta/(1+EXP((((-1)*ceta)+(delta*LN(speed)))+(epsilon*speed)))))</f>
        <v>0.98460513704203567</v>
      </c>
      <c r="V13072" s="8">
        <f t="shared" si="457"/>
        <v>86</v>
      </c>
    </row>
    <row r="13073" spans="1:22">
      <c r="A13073" s="34" t="s">
        <v>20</v>
      </c>
      <c r="B13073" s="34" t="s">
        <v>79</v>
      </c>
      <c r="C13073" s="5" t="s">
        <v>216</v>
      </c>
      <c r="D13073" s="35" t="s">
        <v>87</v>
      </c>
      <c r="E13073" s="36" t="s">
        <v>16</v>
      </c>
      <c r="F13073" s="37">
        <v>50</v>
      </c>
      <c r="G13073" s="38">
        <v>-0.02</v>
      </c>
      <c r="H13073" s="34">
        <v>0.98061953615606867</v>
      </c>
      <c r="I13073" s="35">
        <v>138.62462048427224</v>
      </c>
      <c r="J13073" s="35">
        <v>0.99608709909296989</v>
      </c>
      <c r="K13073" s="35">
        <v>-0.91808872044088974</v>
      </c>
      <c r="L13073" s="35">
        <v>0</v>
      </c>
      <c r="M13073" s="35">
        <v>0</v>
      </c>
      <c r="N13073" s="35">
        <v>0</v>
      </c>
      <c r="O13073" s="35">
        <v>0</v>
      </c>
      <c r="P13073" s="36">
        <v>11</v>
      </c>
      <c r="Q13073" s="37">
        <v>86</v>
      </c>
      <c r="R13073" s="36">
        <v>0</v>
      </c>
      <c r="S13073" s="39">
        <f t="shared" si="456"/>
        <v>86</v>
      </c>
      <c r="T13073" s="34" t="s">
        <v>29</v>
      </c>
      <c r="U13073" s="12">
        <f>((alpha*(beta^speed))*(speed^ceta))</f>
        <v>1.657174649216181</v>
      </c>
      <c r="V13073" s="8">
        <f t="shared" si="457"/>
        <v>86</v>
      </c>
    </row>
    <row r="13074" spans="1:22">
      <c r="A13074" s="34" t="s">
        <v>20</v>
      </c>
      <c r="B13074" s="34" t="s">
        <v>79</v>
      </c>
      <c r="C13074" s="5" t="s">
        <v>216</v>
      </c>
      <c r="D13074" s="35" t="s">
        <v>87</v>
      </c>
      <c r="E13074" s="36" t="s">
        <v>14</v>
      </c>
      <c r="F13074" s="37">
        <v>50</v>
      </c>
      <c r="G13074" s="38">
        <v>-0.02</v>
      </c>
      <c r="H13074" s="34">
        <v>0.98839001435880414</v>
      </c>
      <c r="I13074" s="35">
        <v>-2.7641987797108868E-2</v>
      </c>
      <c r="J13074" s="35">
        <v>0.10620424779923031</v>
      </c>
      <c r="K13074" s="35">
        <v>-3.9340867432237527E-4</v>
      </c>
      <c r="L13074" s="35">
        <v>0</v>
      </c>
      <c r="M13074" s="35">
        <v>0</v>
      </c>
      <c r="N13074" s="35">
        <v>0</v>
      </c>
      <c r="O13074" s="35">
        <v>0</v>
      </c>
      <c r="P13074" s="36">
        <v>11</v>
      </c>
      <c r="Q13074" s="37">
        <v>86</v>
      </c>
      <c r="R13074" s="36">
        <v>5</v>
      </c>
      <c r="S13074" s="39">
        <f t="shared" si="456"/>
        <v>86</v>
      </c>
      <c r="T13074" s="34" t="s">
        <v>36</v>
      </c>
      <c r="U13074" s="12">
        <f>(1/(((ceta*(speed^2))+(beta*speed))+alpha))</f>
        <v>0.16138734324627174</v>
      </c>
      <c r="V13074" s="8">
        <f t="shared" si="457"/>
        <v>86</v>
      </c>
    </row>
    <row r="13075" spans="1:22">
      <c r="A13075" s="34" t="s">
        <v>20</v>
      </c>
      <c r="B13075" s="34" t="s">
        <v>79</v>
      </c>
      <c r="C13075" s="5" t="s">
        <v>216</v>
      </c>
      <c r="D13075" s="35" t="s">
        <v>87</v>
      </c>
      <c r="E13075" s="36" t="s">
        <v>18</v>
      </c>
      <c r="F13075" s="37">
        <v>50</v>
      </c>
      <c r="G13075" s="38">
        <v>-0.02</v>
      </c>
      <c r="H13075" s="34">
        <v>0.97221306725066237</v>
      </c>
      <c r="I13075" s="35">
        <v>-8.8795932567153159E-7</v>
      </c>
      <c r="J13075" s="35">
        <v>2.0044920540627343E-4</v>
      </c>
      <c r="K13075" s="35">
        <v>-1.4778343847332146E-2</v>
      </c>
      <c r="L13075" s="35">
        <v>0.4537338127720314</v>
      </c>
      <c r="M13075" s="35">
        <v>0</v>
      </c>
      <c r="N13075" s="35">
        <v>0</v>
      </c>
      <c r="O13075" s="35">
        <v>0</v>
      </c>
      <c r="P13075" s="36">
        <v>11</v>
      </c>
      <c r="Q13075" s="37">
        <v>86</v>
      </c>
      <c r="R13075" s="36">
        <v>14</v>
      </c>
      <c r="S13075" s="39">
        <f t="shared" si="456"/>
        <v>86</v>
      </c>
      <c r="T13075" s="34" t="s">
        <v>51</v>
      </c>
      <c r="U13075" s="12">
        <f>(((alpha*(speed^3))+(beta*(speed^2))+(ceta*speed))+delta)</f>
        <v>0.10052670823693355</v>
      </c>
      <c r="V13075" s="8">
        <f t="shared" si="457"/>
        <v>86</v>
      </c>
    </row>
    <row r="13076" spans="1:22">
      <c r="A13076" s="34" t="s">
        <v>20</v>
      </c>
      <c r="B13076" s="34" t="s">
        <v>79</v>
      </c>
      <c r="C13076" s="5" t="s">
        <v>216</v>
      </c>
      <c r="D13076" s="35" t="s">
        <v>87</v>
      </c>
      <c r="E13076" s="36" t="s">
        <v>17</v>
      </c>
      <c r="F13076" s="37">
        <v>50</v>
      </c>
      <c r="G13076" s="38">
        <v>-0.02</v>
      </c>
      <c r="H13076" s="34">
        <v>0.9450390147543184</v>
      </c>
      <c r="I13076" s="35">
        <v>1938.3367955465212</v>
      </c>
      <c r="J13076" s="35">
        <v>0.9946911853504069</v>
      </c>
      <c r="K13076" s="35">
        <v>-0.64102745410748752</v>
      </c>
      <c r="L13076" s="35">
        <v>0</v>
      </c>
      <c r="M13076" s="35">
        <v>0</v>
      </c>
      <c r="N13076" s="35">
        <v>0</v>
      </c>
      <c r="O13076" s="35">
        <v>0</v>
      </c>
      <c r="P13076" s="36">
        <v>11</v>
      </c>
      <c r="Q13076" s="37">
        <v>86</v>
      </c>
      <c r="R13076" s="36">
        <v>0</v>
      </c>
      <c r="S13076" s="39">
        <f t="shared" si="456"/>
        <v>86</v>
      </c>
      <c r="T13076" s="34" t="s">
        <v>29</v>
      </c>
      <c r="U13076" s="12">
        <f>((alpha*(beta^speed))*(speed^ceta))</f>
        <v>70.55922289359313</v>
      </c>
      <c r="V13076" s="8">
        <f t="shared" si="457"/>
        <v>86</v>
      </c>
    </row>
    <row r="13077" spans="1:22">
      <c r="A13077" s="34" t="s">
        <v>20</v>
      </c>
      <c r="B13077" s="34" t="s">
        <v>79</v>
      </c>
      <c r="C13077" s="5" t="s">
        <v>216</v>
      </c>
      <c r="D13077" s="35" t="s">
        <v>87</v>
      </c>
      <c r="E13077" s="36" t="s">
        <v>15</v>
      </c>
      <c r="F13077" s="37">
        <v>100</v>
      </c>
      <c r="G13077" s="38">
        <v>-0.02</v>
      </c>
      <c r="H13077" s="34">
        <v>0.96354214170325048</v>
      </c>
      <c r="I13077" s="35">
        <v>-1.9065117888462573E-5</v>
      </c>
      <c r="J13077" s="35">
        <v>3.751169936308787E-3</v>
      </c>
      <c r="K13077" s="35">
        <v>-0.24622092865019241</v>
      </c>
      <c r="L13077" s="35">
        <v>6.3761149122563037</v>
      </c>
      <c r="M13077" s="35">
        <v>0</v>
      </c>
      <c r="N13077" s="35">
        <v>0</v>
      </c>
      <c r="O13077" s="35">
        <v>0</v>
      </c>
      <c r="P13077" s="36">
        <v>11</v>
      </c>
      <c r="Q13077" s="37">
        <v>86</v>
      </c>
      <c r="R13077" s="36">
        <v>14</v>
      </c>
      <c r="S13077" s="39">
        <f t="shared" si="456"/>
        <v>86</v>
      </c>
      <c r="T13077" s="34" t="s">
        <v>51</v>
      </c>
      <c r="U13077" s="12">
        <f>(((alpha*(speed^3))+(beta*(speed^2))+(ceta*speed))+delta)</f>
        <v>0.81828527361559544</v>
      </c>
      <c r="V13077" s="8">
        <f t="shared" si="457"/>
        <v>86</v>
      </c>
    </row>
    <row r="13078" spans="1:22">
      <c r="A13078" s="34" t="s">
        <v>20</v>
      </c>
      <c r="B13078" s="34" t="s">
        <v>79</v>
      </c>
      <c r="C13078" s="5" t="s">
        <v>216</v>
      </c>
      <c r="D13078" s="35" t="s">
        <v>87</v>
      </c>
      <c r="E13078" s="36" t="s">
        <v>16</v>
      </c>
      <c r="F13078" s="37">
        <v>100</v>
      </c>
      <c r="G13078" s="38">
        <v>-0.02</v>
      </c>
      <c r="H13078" s="34">
        <v>0.97079225518558176</v>
      </c>
      <c r="I13078" s="35">
        <v>-1.4037142750238694</v>
      </c>
      <c r="J13078" s="35">
        <v>196.52002491565548</v>
      </c>
      <c r="K13078" s="35">
        <v>-0.360714380737578</v>
      </c>
      <c r="L13078" s="35">
        <v>0.8524228554979475</v>
      </c>
      <c r="M13078" s="35">
        <v>8.6351487517964719E-4</v>
      </c>
      <c r="N13078" s="35">
        <v>0</v>
      </c>
      <c r="O13078" s="35">
        <v>0</v>
      </c>
      <c r="P13078" s="36">
        <v>11</v>
      </c>
      <c r="Q13078" s="37">
        <v>86</v>
      </c>
      <c r="R13078" s="36">
        <v>10</v>
      </c>
      <c r="S13078" s="39">
        <f t="shared" si="456"/>
        <v>86</v>
      </c>
      <c r="T13078" s="34" t="s">
        <v>44</v>
      </c>
      <c r="U13078" s="12">
        <f>(alpha+(beta/(1+EXP((((-1)*ceta)+(delta*LN(speed)))+(epsilon*speed)))))</f>
        <v>1.4096495464064578</v>
      </c>
      <c r="V13078" s="8">
        <f t="shared" si="457"/>
        <v>86</v>
      </c>
    </row>
    <row r="13079" spans="1:22">
      <c r="A13079" s="34" t="s">
        <v>20</v>
      </c>
      <c r="B13079" s="34" t="s">
        <v>79</v>
      </c>
      <c r="C13079" s="5" t="s">
        <v>216</v>
      </c>
      <c r="D13079" s="35" t="s">
        <v>87</v>
      </c>
      <c r="E13079" s="36" t="s">
        <v>14</v>
      </c>
      <c r="F13079" s="37">
        <v>100</v>
      </c>
      <c r="G13079" s="38">
        <v>-0.02</v>
      </c>
      <c r="H13079" s="34">
        <v>0.99313908039045562</v>
      </c>
      <c r="I13079" s="35">
        <v>2.5765788564819356E-2</v>
      </c>
      <c r="J13079" s="35">
        <v>0.10138618791686584</v>
      </c>
      <c r="K13079" s="35">
        <v>-6.9899159561739014E-5</v>
      </c>
      <c r="L13079" s="35">
        <v>0</v>
      </c>
      <c r="M13079" s="35">
        <v>0</v>
      </c>
      <c r="N13079" s="35">
        <v>0</v>
      </c>
      <c r="O13079" s="35">
        <v>0</v>
      </c>
      <c r="P13079" s="36">
        <v>11</v>
      </c>
      <c r="Q13079" s="37">
        <v>86</v>
      </c>
      <c r="R13079" s="36">
        <v>5</v>
      </c>
      <c r="S13079" s="39">
        <f t="shared" si="456"/>
        <v>86</v>
      </c>
      <c r="T13079" s="34" t="s">
        <v>36</v>
      </c>
      <c r="U13079" s="12">
        <f>(1/(((ceta*(speed^2))+(beta*speed))+alpha))</f>
        <v>0.1215361621755341</v>
      </c>
      <c r="V13079" s="8">
        <f t="shared" si="457"/>
        <v>86</v>
      </c>
    </row>
    <row r="13080" spans="1:22">
      <c r="A13080" s="34" t="s">
        <v>20</v>
      </c>
      <c r="B13080" s="34" t="s">
        <v>79</v>
      </c>
      <c r="C13080" s="5" t="s">
        <v>216</v>
      </c>
      <c r="D13080" s="35" t="s">
        <v>87</v>
      </c>
      <c r="E13080" s="36" t="s">
        <v>18</v>
      </c>
      <c r="F13080" s="37">
        <v>100</v>
      </c>
      <c r="G13080" s="38">
        <v>-0.02</v>
      </c>
      <c r="H13080" s="34">
        <v>0.97219513443171834</v>
      </c>
      <c r="I13080" s="35">
        <v>-1.1451347031986159E-6</v>
      </c>
      <c r="J13080" s="35">
        <v>2.3558172406717826E-4</v>
      </c>
      <c r="K13080" s="35">
        <v>-1.6301636796047386E-2</v>
      </c>
      <c r="L13080" s="35">
        <v>0.47171610148680998</v>
      </c>
      <c r="M13080" s="35">
        <v>0</v>
      </c>
      <c r="N13080" s="35">
        <v>0</v>
      </c>
      <c r="O13080" s="35">
        <v>0</v>
      </c>
      <c r="P13080" s="36">
        <v>11</v>
      </c>
      <c r="Q13080" s="37">
        <v>86</v>
      </c>
      <c r="R13080" s="36">
        <v>14</v>
      </c>
      <c r="S13080" s="39">
        <f t="shared" si="456"/>
        <v>86</v>
      </c>
      <c r="T13080" s="34" t="s">
        <v>51</v>
      </c>
      <c r="U13080" s="12">
        <f>(((alpha*(speed^3))+(beta*(speed^2))+(ceta*speed))+delta)</f>
        <v>8.3767969449886404E-2</v>
      </c>
      <c r="V13080" s="8">
        <f t="shared" si="457"/>
        <v>86</v>
      </c>
    </row>
    <row r="13081" spans="1:22">
      <c r="A13081" s="34" t="s">
        <v>20</v>
      </c>
      <c r="B13081" s="34" t="s">
        <v>79</v>
      </c>
      <c r="C13081" s="5" t="s">
        <v>216</v>
      </c>
      <c r="D13081" s="35" t="s">
        <v>87</v>
      </c>
      <c r="E13081" s="36" t="s">
        <v>17</v>
      </c>
      <c r="F13081" s="37">
        <v>100</v>
      </c>
      <c r="G13081" s="38">
        <v>-0.02</v>
      </c>
      <c r="H13081" s="34">
        <v>0.93080477905254966</v>
      </c>
      <c r="I13081" s="35">
        <v>-2.2399415793266384E-3</v>
      </c>
      <c r="J13081" s="35">
        <v>0.38197137928400771</v>
      </c>
      <c r="K13081" s="35">
        <v>-22.981957457696865</v>
      </c>
      <c r="L13081" s="35">
        <v>599.4694988131638</v>
      </c>
      <c r="M13081" s="35">
        <v>0</v>
      </c>
      <c r="N13081" s="35">
        <v>0</v>
      </c>
      <c r="O13081" s="35">
        <v>0</v>
      </c>
      <c r="P13081" s="36">
        <v>11</v>
      </c>
      <c r="Q13081" s="37">
        <v>86</v>
      </c>
      <c r="R13081" s="36">
        <v>14</v>
      </c>
      <c r="S13081" s="39">
        <f t="shared" si="456"/>
        <v>86</v>
      </c>
      <c r="T13081" s="34" t="s">
        <v>51</v>
      </c>
      <c r="U13081" s="12">
        <f>(((alpha*(speed^3))+(beta*(speed^2))+(ceta*speed))+delta)</f>
        <v>23.353197455570012</v>
      </c>
      <c r="V13081" s="8">
        <f t="shared" si="457"/>
        <v>86</v>
      </c>
    </row>
    <row r="13082" spans="1:22">
      <c r="A13082" s="34" t="s">
        <v>20</v>
      </c>
      <c r="B13082" s="34" t="s">
        <v>79</v>
      </c>
      <c r="C13082" s="5" t="s">
        <v>216</v>
      </c>
      <c r="D13082" s="35" t="s">
        <v>87</v>
      </c>
      <c r="E13082" s="36" t="s">
        <v>15</v>
      </c>
      <c r="F13082" s="37">
        <v>0</v>
      </c>
      <c r="G13082" s="38">
        <v>0.02</v>
      </c>
      <c r="H13082" s="34">
        <v>0.98446158352853241</v>
      </c>
      <c r="I13082" s="35">
        <v>0.68840452176111544</v>
      </c>
      <c r="J13082" s="35">
        <v>7.3905528219214718</v>
      </c>
      <c r="K13082" s="35">
        <v>4.0358564733142783</v>
      </c>
      <c r="L13082" s="35">
        <v>1.6537306905826874</v>
      </c>
      <c r="M13082" s="35">
        <v>-4.0124009765685423E-3</v>
      </c>
      <c r="N13082" s="35">
        <v>0</v>
      </c>
      <c r="O13082" s="35">
        <v>0</v>
      </c>
      <c r="P13082" s="36">
        <v>11</v>
      </c>
      <c r="Q13082" s="37">
        <v>86</v>
      </c>
      <c r="R13082" s="36">
        <v>10</v>
      </c>
      <c r="S13082" s="39">
        <f t="shared" si="456"/>
        <v>86</v>
      </c>
      <c r="T13082" s="34" t="s">
        <v>44</v>
      </c>
      <c r="U13082" s="12">
        <f>(alpha+(beta/(1+EXP((((-1)*ceta)+(delta*LN(speed)))+(epsilon*speed)))))</f>
        <v>1.0438258032607712</v>
      </c>
      <c r="V13082" s="8">
        <f t="shared" si="457"/>
        <v>86</v>
      </c>
    </row>
    <row r="13083" spans="1:22">
      <c r="A13083" s="34" t="s">
        <v>20</v>
      </c>
      <c r="B13083" s="34" t="s">
        <v>79</v>
      </c>
      <c r="C13083" s="5" t="s">
        <v>216</v>
      </c>
      <c r="D13083" s="35" t="s">
        <v>87</v>
      </c>
      <c r="E13083" s="36" t="s">
        <v>16</v>
      </c>
      <c r="F13083" s="37">
        <v>0</v>
      </c>
      <c r="G13083" s="38">
        <v>0.02</v>
      </c>
      <c r="H13083" s="34">
        <v>0.99450946778490013</v>
      </c>
      <c r="I13083" s="35">
        <v>28.619438559851559</v>
      </c>
      <c r="J13083" s="35">
        <v>-0.33579061718275915</v>
      </c>
      <c r="K13083" s="35">
        <v>1089.708940315722</v>
      </c>
      <c r="L13083" s="35">
        <v>-2.0198304422440496</v>
      </c>
      <c r="M13083" s="35">
        <v>0</v>
      </c>
      <c r="N13083" s="35">
        <v>0</v>
      </c>
      <c r="O13083" s="35">
        <v>0</v>
      </c>
      <c r="P13083" s="36">
        <v>11</v>
      </c>
      <c r="Q13083" s="37">
        <v>86</v>
      </c>
      <c r="R13083" s="36">
        <v>1</v>
      </c>
      <c r="S13083" s="39">
        <f t="shared" si="456"/>
        <v>86</v>
      </c>
      <c r="T13083" s="34" t="s">
        <v>30</v>
      </c>
      <c r="U13083" s="12">
        <f>((alpha*(speed^beta))+(ceta*(speed^delta)))</f>
        <v>6.5480797503589718</v>
      </c>
      <c r="V13083" s="8">
        <f t="shared" si="457"/>
        <v>86</v>
      </c>
    </row>
    <row r="13084" spans="1:22">
      <c r="A13084" s="34" t="s">
        <v>20</v>
      </c>
      <c r="B13084" s="34" t="s">
        <v>79</v>
      </c>
      <c r="C13084" s="5" t="s">
        <v>216</v>
      </c>
      <c r="D13084" s="35" t="s">
        <v>87</v>
      </c>
      <c r="E13084" s="36" t="s">
        <v>14</v>
      </c>
      <c r="F13084" s="37">
        <v>0</v>
      </c>
      <c r="G13084" s="38">
        <v>0.02</v>
      </c>
      <c r="H13084" s="34">
        <v>0.99126691075717288</v>
      </c>
      <c r="I13084" s="35">
        <v>0.20819510217365175</v>
      </c>
      <c r="J13084" s="35">
        <v>-2.6993921237904464</v>
      </c>
      <c r="K13084" s="35">
        <v>0.23627511531160936</v>
      </c>
      <c r="L13084" s="35">
        <v>0.68845979514830957</v>
      </c>
      <c r="M13084" s="35">
        <v>0</v>
      </c>
      <c r="N13084" s="35">
        <v>0</v>
      </c>
      <c r="O13084" s="35">
        <v>0</v>
      </c>
      <c r="P13084" s="36">
        <v>11</v>
      </c>
      <c r="Q13084" s="37">
        <v>86</v>
      </c>
      <c r="R13084" s="36">
        <v>8</v>
      </c>
      <c r="S13084" s="39">
        <f t="shared" si="456"/>
        <v>86</v>
      </c>
      <c r="T13084" s="34" t="s">
        <v>40</v>
      </c>
      <c r="U13084" s="12">
        <f>(alpha-(beta*EXP(((-1)*ceta)*(speed^delta))))</f>
        <v>0.2251074562514071</v>
      </c>
      <c r="V13084" s="8">
        <f t="shared" si="457"/>
        <v>86</v>
      </c>
    </row>
    <row r="13085" spans="1:22">
      <c r="A13085" s="34" t="s">
        <v>20</v>
      </c>
      <c r="B13085" s="34" t="s">
        <v>79</v>
      </c>
      <c r="C13085" s="5" t="s">
        <v>216</v>
      </c>
      <c r="D13085" s="35" t="s">
        <v>87</v>
      </c>
      <c r="E13085" s="36" t="s">
        <v>18</v>
      </c>
      <c r="F13085" s="37">
        <v>0</v>
      </c>
      <c r="G13085" s="38">
        <v>0.02</v>
      </c>
      <c r="H13085" s="34">
        <v>0.97981022788721972</v>
      </c>
      <c r="I13085" s="35">
        <v>0.99666396575552552</v>
      </c>
      <c r="J13085" s="35">
        <v>0.17181206601785529</v>
      </c>
      <c r="K13085" s="35">
        <v>-9.7272281571976981E-4</v>
      </c>
      <c r="L13085" s="35">
        <v>0</v>
      </c>
      <c r="M13085" s="35">
        <v>0</v>
      </c>
      <c r="N13085" s="35">
        <v>0</v>
      </c>
      <c r="O13085" s="35">
        <v>0</v>
      </c>
      <c r="P13085" s="36">
        <v>11</v>
      </c>
      <c r="Q13085" s="37">
        <v>86</v>
      </c>
      <c r="R13085" s="36">
        <v>5</v>
      </c>
      <c r="S13085" s="39">
        <f t="shared" si="456"/>
        <v>86</v>
      </c>
      <c r="T13085" s="34" t="s">
        <v>36</v>
      </c>
      <c r="U13085" s="12">
        <f>(1/(((ceta*(speed^2))+(beta*speed))+alpha))</f>
        <v>0.11657397891442609</v>
      </c>
      <c r="V13085" s="8">
        <f t="shared" si="457"/>
        <v>86</v>
      </c>
    </row>
    <row r="13086" spans="1:22">
      <c r="A13086" s="34" t="s">
        <v>20</v>
      </c>
      <c r="B13086" s="34" t="s">
        <v>79</v>
      </c>
      <c r="C13086" s="5" t="s">
        <v>216</v>
      </c>
      <c r="D13086" s="35" t="s">
        <v>87</v>
      </c>
      <c r="E13086" s="36" t="s">
        <v>17</v>
      </c>
      <c r="F13086" s="37">
        <v>0</v>
      </c>
      <c r="G13086" s="38">
        <v>0.02</v>
      </c>
      <c r="H13086" s="34">
        <v>0.97015896294621873</v>
      </c>
      <c r="I13086" s="35">
        <v>2261.9938622630598</v>
      </c>
      <c r="J13086" s="35">
        <v>1.0088303439353783</v>
      </c>
      <c r="K13086" s="35">
        <v>-0.61796677087823881</v>
      </c>
      <c r="L13086" s="35">
        <v>0</v>
      </c>
      <c r="M13086" s="35">
        <v>0</v>
      </c>
      <c r="N13086" s="35">
        <v>0</v>
      </c>
      <c r="O13086" s="35">
        <v>0</v>
      </c>
      <c r="P13086" s="36">
        <v>11</v>
      </c>
      <c r="Q13086" s="37">
        <v>86</v>
      </c>
      <c r="R13086" s="36">
        <v>0</v>
      </c>
      <c r="S13086" s="39">
        <f t="shared" si="456"/>
        <v>86</v>
      </c>
      <c r="T13086" s="34" t="s">
        <v>29</v>
      </c>
      <c r="U13086" s="12">
        <f>((alpha*(beta^speed))*(speed^ceta))</f>
        <v>307.18174979621176</v>
      </c>
      <c r="V13086" s="8">
        <f t="shared" si="457"/>
        <v>86</v>
      </c>
    </row>
    <row r="13087" spans="1:22">
      <c r="A13087" s="34" t="s">
        <v>20</v>
      </c>
      <c r="B13087" s="34" t="s">
        <v>79</v>
      </c>
      <c r="C13087" s="5" t="s">
        <v>216</v>
      </c>
      <c r="D13087" s="35" t="s">
        <v>87</v>
      </c>
      <c r="E13087" s="36" t="s">
        <v>15</v>
      </c>
      <c r="F13087" s="37">
        <v>50</v>
      </c>
      <c r="G13087" s="38">
        <v>0.02</v>
      </c>
      <c r="H13087" s="34">
        <v>0.96766106549818465</v>
      </c>
      <c r="I13087" s="35">
        <v>-3.0955815508016386E-5</v>
      </c>
      <c r="J13087" s="35">
        <v>5.4874988735391867E-3</v>
      </c>
      <c r="K13087" s="35">
        <v>-0.32807667361809278</v>
      </c>
      <c r="L13087" s="35">
        <v>8.1886107905914951</v>
      </c>
      <c r="M13087" s="35">
        <v>0</v>
      </c>
      <c r="N13087" s="35">
        <v>0</v>
      </c>
      <c r="O13087" s="35">
        <v>0</v>
      </c>
      <c r="P13087" s="36">
        <v>11</v>
      </c>
      <c r="Q13087" s="37">
        <v>86</v>
      </c>
      <c r="R13087" s="36">
        <v>14</v>
      </c>
      <c r="S13087" s="39">
        <f t="shared" si="456"/>
        <v>86</v>
      </c>
      <c r="T13087" s="34" t="s">
        <v>51</v>
      </c>
      <c r="U13087" s="12">
        <f>(((alpha*(speed^3))+(beta*(speed^2))+(ceta*speed))+delta)</f>
        <v>0.86992633936447028</v>
      </c>
      <c r="V13087" s="8">
        <f t="shared" si="457"/>
        <v>86</v>
      </c>
    </row>
    <row r="13088" spans="1:22">
      <c r="A13088" s="34" t="s">
        <v>20</v>
      </c>
      <c r="B13088" s="34" t="s">
        <v>79</v>
      </c>
      <c r="C13088" s="5" t="s">
        <v>216</v>
      </c>
      <c r="D13088" s="35" t="s">
        <v>87</v>
      </c>
      <c r="E13088" s="36" t="s">
        <v>16</v>
      </c>
      <c r="F13088" s="37">
        <v>50</v>
      </c>
      <c r="G13088" s="38">
        <v>0.02</v>
      </c>
      <c r="H13088" s="34">
        <v>0.99178039274122154</v>
      </c>
      <c r="I13088" s="35">
        <v>29.694363137256143</v>
      </c>
      <c r="J13088" s="35">
        <v>-0.29963950711532011</v>
      </c>
      <c r="K13088" s="35">
        <v>1067.618713173284</v>
      </c>
      <c r="L13088" s="35">
        <v>-2.0009986320957012</v>
      </c>
      <c r="M13088" s="35">
        <v>0</v>
      </c>
      <c r="N13088" s="35">
        <v>0</v>
      </c>
      <c r="O13088" s="35">
        <v>0</v>
      </c>
      <c r="P13088" s="36">
        <v>11</v>
      </c>
      <c r="Q13088" s="37">
        <v>86</v>
      </c>
      <c r="R13088" s="36">
        <v>1</v>
      </c>
      <c r="S13088" s="39">
        <f t="shared" si="456"/>
        <v>86</v>
      </c>
      <c r="T13088" s="34" t="s">
        <v>30</v>
      </c>
      <c r="U13088" s="12">
        <f>((alpha*(speed^beta))+(ceta*(speed^delta)))</f>
        <v>7.9603814988439305</v>
      </c>
      <c r="V13088" s="8">
        <f t="shared" si="457"/>
        <v>86</v>
      </c>
    </row>
    <row r="13089" spans="1:22">
      <c r="A13089" s="34" t="s">
        <v>20</v>
      </c>
      <c r="B13089" s="34" t="s">
        <v>79</v>
      </c>
      <c r="C13089" s="5" t="s">
        <v>216</v>
      </c>
      <c r="D13089" s="35" t="s">
        <v>87</v>
      </c>
      <c r="E13089" s="36" t="s">
        <v>14</v>
      </c>
      <c r="F13089" s="37">
        <v>50</v>
      </c>
      <c r="G13089" s="38">
        <v>0.02</v>
      </c>
      <c r="H13089" s="34">
        <v>0.99319960921390082</v>
      </c>
      <c r="I13089" s="35">
        <v>0.21691075738457871</v>
      </c>
      <c r="J13089" s="35">
        <v>-2.610797032547338</v>
      </c>
      <c r="K13089" s="35">
        <v>0.23492695264130928</v>
      </c>
      <c r="L13089" s="35">
        <v>0.69390304142880832</v>
      </c>
      <c r="M13089" s="35">
        <v>0</v>
      </c>
      <c r="N13089" s="35">
        <v>0</v>
      </c>
      <c r="O13089" s="35">
        <v>0</v>
      </c>
      <c r="P13089" s="36">
        <v>11</v>
      </c>
      <c r="Q13089" s="37">
        <v>86</v>
      </c>
      <c r="R13089" s="36">
        <v>8</v>
      </c>
      <c r="S13089" s="39">
        <f t="shared" si="456"/>
        <v>86</v>
      </c>
      <c r="T13089" s="34" t="s">
        <v>40</v>
      </c>
      <c r="U13089" s="12">
        <f>(alpha-(beta*EXP(((-1)*ceta)*(speed^delta))))</f>
        <v>0.23178797291692282</v>
      </c>
      <c r="V13089" s="8">
        <f t="shared" si="457"/>
        <v>86</v>
      </c>
    </row>
    <row r="13090" spans="1:22">
      <c r="A13090" s="34" t="s">
        <v>20</v>
      </c>
      <c r="B13090" s="34" t="s">
        <v>79</v>
      </c>
      <c r="C13090" s="5" t="s">
        <v>216</v>
      </c>
      <c r="D13090" s="35" t="s">
        <v>87</v>
      </c>
      <c r="E13090" s="36" t="s">
        <v>18</v>
      </c>
      <c r="F13090" s="37">
        <v>50</v>
      </c>
      <c r="G13090" s="38">
        <v>0.02</v>
      </c>
      <c r="H13090" s="34">
        <v>0.97457800933730054</v>
      </c>
      <c r="I13090" s="35">
        <v>1.1497627295090909</v>
      </c>
      <c r="J13090" s="35">
        <v>0.1513076416378295</v>
      </c>
      <c r="K13090" s="35">
        <v>-8.8825374777822409E-4</v>
      </c>
      <c r="L13090" s="35">
        <v>0</v>
      </c>
      <c r="M13090" s="35">
        <v>0</v>
      </c>
      <c r="N13090" s="35">
        <v>0</v>
      </c>
      <c r="O13090" s="35">
        <v>0</v>
      </c>
      <c r="P13090" s="36">
        <v>11</v>
      </c>
      <c r="Q13090" s="37">
        <v>86</v>
      </c>
      <c r="R13090" s="36">
        <v>5</v>
      </c>
      <c r="S13090" s="39">
        <f t="shared" si="456"/>
        <v>86</v>
      </c>
      <c r="T13090" s="34" t="s">
        <v>36</v>
      </c>
      <c r="U13090" s="12">
        <f>(1/(((ceta*(speed^2))+(beta*speed))+alpha))</f>
        <v>0.13170553732759954</v>
      </c>
      <c r="V13090" s="8">
        <f t="shared" si="457"/>
        <v>86</v>
      </c>
    </row>
    <row r="13091" spans="1:22">
      <c r="A13091" s="34" t="s">
        <v>20</v>
      </c>
      <c r="B13091" s="34" t="s">
        <v>79</v>
      </c>
      <c r="C13091" s="5" t="s">
        <v>216</v>
      </c>
      <c r="D13091" s="35" t="s">
        <v>87</v>
      </c>
      <c r="E13091" s="36" t="s">
        <v>17</v>
      </c>
      <c r="F13091" s="37">
        <v>50</v>
      </c>
      <c r="G13091" s="38">
        <v>0.02</v>
      </c>
      <c r="H13091" s="34">
        <v>0.95845464288627691</v>
      </c>
      <c r="I13091" s="35">
        <v>2006.5456943778418</v>
      </c>
      <c r="J13091" s="35">
        <v>1.0066029871886732</v>
      </c>
      <c r="K13091" s="35">
        <v>-0.51452009768154705</v>
      </c>
      <c r="L13091" s="35">
        <v>0</v>
      </c>
      <c r="M13091" s="35">
        <v>0</v>
      </c>
      <c r="N13091" s="35">
        <v>0</v>
      </c>
      <c r="O13091" s="35">
        <v>0</v>
      </c>
      <c r="P13091" s="36">
        <v>11</v>
      </c>
      <c r="Q13091" s="37">
        <v>86</v>
      </c>
      <c r="R13091" s="36">
        <v>0</v>
      </c>
      <c r="S13091" s="39">
        <f t="shared" si="456"/>
        <v>86</v>
      </c>
      <c r="T13091" s="34" t="s">
        <v>29</v>
      </c>
      <c r="U13091" s="12">
        <f>((alpha*(beta^speed))*(speed^ceta))</f>
        <v>357.20473009233172</v>
      </c>
      <c r="V13091" s="8">
        <f t="shared" si="457"/>
        <v>86</v>
      </c>
    </row>
    <row r="13092" spans="1:22">
      <c r="A13092" s="34" t="s">
        <v>20</v>
      </c>
      <c r="B13092" s="34" t="s">
        <v>79</v>
      </c>
      <c r="C13092" s="5" t="s">
        <v>216</v>
      </c>
      <c r="D13092" s="35" t="s">
        <v>87</v>
      </c>
      <c r="E13092" s="36" t="s">
        <v>15</v>
      </c>
      <c r="F13092" s="37">
        <v>100</v>
      </c>
      <c r="G13092" s="38">
        <v>0.02</v>
      </c>
      <c r="H13092" s="34">
        <v>0.96968724152314034</v>
      </c>
      <c r="I13092" s="35">
        <v>0.84170514159803611</v>
      </c>
      <c r="J13092" s="35">
        <v>9.1839982969668092</v>
      </c>
      <c r="K13092" s="35">
        <v>4.6621409336468842</v>
      </c>
      <c r="L13092" s="35">
        <v>1.8018352684959191</v>
      </c>
      <c r="M13092" s="35">
        <v>-5.3776782754040922E-3</v>
      </c>
      <c r="N13092" s="35">
        <v>0</v>
      </c>
      <c r="O13092" s="35">
        <v>0</v>
      </c>
      <c r="P13092" s="36">
        <v>11</v>
      </c>
      <c r="Q13092" s="37">
        <v>86</v>
      </c>
      <c r="R13092" s="36">
        <v>10</v>
      </c>
      <c r="S13092" s="39">
        <f t="shared" si="456"/>
        <v>86</v>
      </c>
      <c r="T13092" s="34" t="s">
        <v>44</v>
      </c>
      <c r="U13092" s="12">
        <f>(alpha+(beta/(1+EXP((((-1)*ceta)+(delta*LN(speed)))+(epsilon*speed)))))</f>
        <v>1.3200577942949825</v>
      </c>
      <c r="V13092" s="8">
        <f t="shared" si="457"/>
        <v>86</v>
      </c>
    </row>
    <row r="13093" spans="1:22">
      <c r="A13093" s="34" t="s">
        <v>20</v>
      </c>
      <c r="B13093" s="34" t="s">
        <v>79</v>
      </c>
      <c r="C13093" s="5" t="s">
        <v>216</v>
      </c>
      <c r="D13093" s="35" t="s">
        <v>87</v>
      </c>
      <c r="E13093" s="36" t="s">
        <v>16</v>
      </c>
      <c r="F13093" s="37">
        <v>100</v>
      </c>
      <c r="G13093" s="38">
        <v>0.02</v>
      </c>
      <c r="H13093" s="34">
        <v>0.98743969546199695</v>
      </c>
      <c r="I13093" s="35">
        <v>34.364346384131899</v>
      </c>
      <c r="J13093" s="35">
        <v>-0.29798788603279608</v>
      </c>
      <c r="K13093" s="35">
        <v>1279.1948758878757</v>
      </c>
      <c r="L13093" s="35">
        <v>-2.101778550320669</v>
      </c>
      <c r="M13093" s="35">
        <v>0</v>
      </c>
      <c r="N13093" s="35">
        <v>0</v>
      </c>
      <c r="O13093" s="35">
        <v>0</v>
      </c>
      <c r="P13093" s="36">
        <v>11</v>
      </c>
      <c r="Q13093" s="37">
        <v>86</v>
      </c>
      <c r="R13093" s="36">
        <v>1</v>
      </c>
      <c r="S13093" s="39">
        <f t="shared" si="456"/>
        <v>86</v>
      </c>
      <c r="T13093" s="34" t="s">
        <v>30</v>
      </c>
      <c r="U13093" s="12">
        <f>((alpha*(speed^beta))+(ceta*(speed^delta)))</f>
        <v>9.2226951371875554</v>
      </c>
      <c r="V13093" s="8">
        <f t="shared" si="457"/>
        <v>86</v>
      </c>
    </row>
    <row r="13094" spans="1:22">
      <c r="A13094" s="34" t="s">
        <v>20</v>
      </c>
      <c r="B13094" s="34" t="s">
        <v>79</v>
      </c>
      <c r="C13094" s="5" t="s">
        <v>216</v>
      </c>
      <c r="D13094" s="35" t="s">
        <v>87</v>
      </c>
      <c r="E13094" s="36" t="s">
        <v>14</v>
      </c>
      <c r="F13094" s="37">
        <v>100</v>
      </c>
      <c r="G13094" s="38">
        <v>0.02</v>
      </c>
      <c r="H13094" s="34">
        <v>0.99338911822446407</v>
      </c>
      <c r="I13094" s="35">
        <v>0.23125552234445976</v>
      </c>
      <c r="J13094" s="35">
        <v>-2.7583525654727605</v>
      </c>
      <c r="K13094" s="35">
        <v>0.27221056149766476</v>
      </c>
      <c r="L13094" s="35">
        <v>0.66382041114068102</v>
      </c>
      <c r="M13094" s="35">
        <v>0</v>
      </c>
      <c r="N13094" s="35">
        <v>0</v>
      </c>
      <c r="O13094" s="35">
        <v>0</v>
      </c>
      <c r="P13094" s="36">
        <v>11</v>
      </c>
      <c r="Q13094" s="37">
        <v>86</v>
      </c>
      <c r="R13094" s="36">
        <v>8</v>
      </c>
      <c r="S13094" s="39">
        <f t="shared" si="456"/>
        <v>86</v>
      </c>
      <c r="T13094" s="34" t="s">
        <v>40</v>
      </c>
      <c r="U13094" s="12">
        <f>(alpha-(beta*EXP(((-1)*ceta)*(speed^delta))))</f>
        <v>0.24592261633683549</v>
      </c>
      <c r="V13094" s="8">
        <f t="shared" si="457"/>
        <v>86</v>
      </c>
    </row>
    <row r="13095" spans="1:22">
      <c r="A13095" s="34" t="s">
        <v>20</v>
      </c>
      <c r="B13095" s="34" t="s">
        <v>79</v>
      </c>
      <c r="C13095" s="5" t="s">
        <v>216</v>
      </c>
      <c r="D13095" s="35" t="s">
        <v>87</v>
      </c>
      <c r="E13095" s="36" t="s">
        <v>18</v>
      </c>
      <c r="F13095" s="37">
        <v>100</v>
      </c>
      <c r="G13095" s="38">
        <v>0.02</v>
      </c>
      <c r="H13095" s="34">
        <v>0.96555437518830123</v>
      </c>
      <c r="I13095" s="35">
        <v>1.8462354907851153</v>
      </c>
      <c r="J13095" s="35">
        <v>1.0050099039941212</v>
      </c>
      <c r="K13095" s="35">
        <v>-0.66876968368970269</v>
      </c>
      <c r="L13095" s="35">
        <v>0</v>
      </c>
      <c r="M13095" s="35">
        <v>0</v>
      </c>
      <c r="N13095" s="35">
        <v>0</v>
      </c>
      <c r="O13095" s="35">
        <v>0</v>
      </c>
      <c r="P13095" s="36">
        <v>11</v>
      </c>
      <c r="Q13095" s="37">
        <v>86</v>
      </c>
      <c r="R13095" s="36">
        <v>0</v>
      </c>
      <c r="S13095" s="39">
        <f t="shared" si="456"/>
        <v>86</v>
      </c>
      <c r="T13095" s="34" t="s">
        <v>29</v>
      </c>
      <c r="U13095" s="12">
        <f>((alpha*(beta^speed))*(speed^ceta))</f>
        <v>0.14427881090816463</v>
      </c>
      <c r="V13095" s="8">
        <f t="shared" si="457"/>
        <v>86</v>
      </c>
    </row>
    <row r="13096" spans="1:22">
      <c r="A13096" s="34" t="s">
        <v>20</v>
      </c>
      <c r="B13096" s="34" t="s">
        <v>79</v>
      </c>
      <c r="C13096" s="5" t="s">
        <v>216</v>
      </c>
      <c r="D13096" s="35" t="s">
        <v>87</v>
      </c>
      <c r="E13096" s="36" t="s">
        <v>17</v>
      </c>
      <c r="F13096" s="37">
        <v>100</v>
      </c>
      <c r="G13096" s="38">
        <v>0.02</v>
      </c>
      <c r="H13096" s="34">
        <v>0.94734314882228032</v>
      </c>
      <c r="I13096" s="35">
        <v>1837.1739094344368</v>
      </c>
      <c r="J13096" s="35">
        <v>1.0046866496924451</v>
      </c>
      <c r="K13096" s="35">
        <v>-0.42974562939083077</v>
      </c>
      <c r="L13096" s="35">
        <v>0</v>
      </c>
      <c r="M13096" s="35">
        <v>0</v>
      </c>
      <c r="N13096" s="35">
        <v>0</v>
      </c>
      <c r="O13096" s="35">
        <v>0</v>
      </c>
      <c r="P13096" s="36">
        <v>11</v>
      </c>
      <c r="Q13096" s="37">
        <v>86</v>
      </c>
      <c r="R13096" s="36">
        <v>0</v>
      </c>
      <c r="S13096" s="39">
        <f t="shared" si="456"/>
        <v>86</v>
      </c>
      <c r="T13096" s="34" t="s">
        <v>29</v>
      </c>
      <c r="U13096" s="12">
        <f>((alpha*(beta^speed))*(speed^ceta))</f>
        <v>404.98814758138667</v>
      </c>
      <c r="V13096" s="8">
        <f t="shared" si="457"/>
        <v>86</v>
      </c>
    </row>
    <row r="13097" spans="1:22">
      <c r="A13097" s="34" t="s">
        <v>20</v>
      </c>
      <c r="B13097" s="34" t="s">
        <v>79</v>
      </c>
      <c r="C13097" s="5" t="s">
        <v>216</v>
      </c>
      <c r="D13097" s="35" t="s">
        <v>87</v>
      </c>
      <c r="E13097" s="36" t="s">
        <v>15</v>
      </c>
      <c r="F13097" s="37">
        <v>0</v>
      </c>
      <c r="G13097" s="38">
        <v>0.04</v>
      </c>
      <c r="H13097" s="34">
        <v>0.97951670072449237</v>
      </c>
      <c r="I13097" s="35">
        <v>0.54532561127097934</v>
      </c>
      <c r="J13097" s="35">
        <v>19.577704339977309</v>
      </c>
      <c r="K13097" s="35">
        <v>1.6055578828055275</v>
      </c>
      <c r="L13097" s="35">
        <v>1.1259938003733037</v>
      </c>
      <c r="M13097" s="35">
        <v>1.3027879945879698E-3</v>
      </c>
      <c r="N13097" s="35">
        <v>0</v>
      </c>
      <c r="O13097" s="35">
        <v>0</v>
      </c>
      <c r="P13097" s="36">
        <v>11</v>
      </c>
      <c r="Q13097" s="37">
        <v>86</v>
      </c>
      <c r="R13097" s="36">
        <v>10</v>
      </c>
      <c r="S13097" s="39">
        <f t="shared" si="456"/>
        <v>86</v>
      </c>
      <c r="T13097" s="34" t="s">
        <v>44</v>
      </c>
      <c r="U13097" s="12">
        <f>(alpha+(beta/(1+EXP((((-1)*ceta)+(delta*LN(speed)))+(epsilon*speed)))))</f>
        <v>1.107035984401052</v>
      </c>
      <c r="V13097" s="8">
        <f t="shared" si="457"/>
        <v>86</v>
      </c>
    </row>
    <row r="13098" spans="1:22">
      <c r="A13098" s="34" t="s">
        <v>20</v>
      </c>
      <c r="B13098" s="34" t="s">
        <v>79</v>
      </c>
      <c r="C13098" s="5" t="s">
        <v>216</v>
      </c>
      <c r="D13098" s="35" t="s">
        <v>87</v>
      </c>
      <c r="E13098" s="36" t="s">
        <v>16</v>
      </c>
      <c r="F13098" s="37">
        <v>0</v>
      </c>
      <c r="G13098" s="38">
        <v>0.04</v>
      </c>
      <c r="H13098" s="34">
        <v>0.99457469311082858</v>
      </c>
      <c r="I13098" s="35">
        <v>20.128065834424412</v>
      </c>
      <c r="J13098" s="35">
        <v>-0.17602266801119418</v>
      </c>
      <c r="K13098" s="35">
        <v>866.6128520908992</v>
      </c>
      <c r="L13098" s="35">
        <v>-1.7933550023120457</v>
      </c>
      <c r="M13098" s="35">
        <v>0</v>
      </c>
      <c r="N13098" s="35">
        <v>0</v>
      </c>
      <c r="O13098" s="35">
        <v>0</v>
      </c>
      <c r="P13098" s="36">
        <v>11</v>
      </c>
      <c r="Q13098" s="37">
        <v>86</v>
      </c>
      <c r="R13098" s="36">
        <v>1</v>
      </c>
      <c r="S13098" s="39">
        <f t="shared" si="456"/>
        <v>86</v>
      </c>
      <c r="T13098" s="34" t="s">
        <v>30</v>
      </c>
      <c r="U13098" s="12">
        <f>((alpha*(speed^beta))+(ceta*(speed^delta)))</f>
        <v>9.4835447354175706</v>
      </c>
      <c r="V13098" s="8">
        <f t="shared" si="457"/>
        <v>86</v>
      </c>
    </row>
    <row r="13099" spans="1:22">
      <c r="A13099" s="34" t="s">
        <v>20</v>
      </c>
      <c r="B13099" s="34" t="s">
        <v>79</v>
      </c>
      <c r="C13099" s="5" t="s">
        <v>216</v>
      </c>
      <c r="D13099" s="35" t="s">
        <v>87</v>
      </c>
      <c r="E13099" s="36" t="s">
        <v>14</v>
      </c>
      <c r="F13099" s="37">
        <v>0</v>
      </c>
      <c r="G13099" s="38">
        <v>0.04</v>
      </c>
      <c r="H13099" s="34">
        <v>0.99291534168055529</v>
      </c>
      <c r="I13099" s="35">
        <v>10.47575889881975</v>
      </c>
      <c r="J13099" s="35">
        <v>1.0073552748399968</v>
      </c>
      <c r="K13099" s="35">
        <v>-0.99075227534156862</v>
      </c>
      <c r="L13099" s="35">
        <v>0</v>
      </c>
      <c r="M13099" s="35">
        <v>0</v>
      </c>
      <c r="N13099" s="35">
        <v>0</v>
      </c>
      <c r="O13099" s="35">
        <v>0</v>
      </c>
      <c r="P13099" s="36">
        <v>11</v>
      </c>
      <c r="Q13099" s="37">
        <v>86</v>
      </c>
      <c r="R13099" s="36">
        <v>0</v>
      </c>
      <c r="S13099" s="39">
        <f t="shared" si="456"/>
        <v>86</v>
      </c>
      <c r="T13099" s="34" t="s">
        <v>29</v>
      </c>
      <c r="U13099" s="12">
        <f>((alpha*(beta^speed))*(speed^ceta))</f>
        <v>0.23838884658534001</v>
      </c>
      <c r="V13099" s="8">
        <f t="shared" si="457"/>
        <v>86</v>
      </c>
    </row>
    <row r="13100" spans="1:22">
      <c r="A13100" s="34" t="s">
        <v>20</v>
      </c>
      <c r="B13100" s="34" t="s">
        <v>79</v>
      </c>
      <c r="C13100" s="5" t="s">
        <v>216</v>
      </c>
      <c r="D13100" s="35" t="s">
        <v>87</v>
      </c>
      <c r="E13100" s="36" t="s">
        <v>18</v>
      </c>
      <c r="F13100" s="37">
        <v>0</v>
      </c>
      <c r="G13100" s="38">
        <v>0.04</v>
      </c>
      <c r="H13100" s="34">
        <v>0.98043763933842798</v>
      </c>
      <c r="I13100" s="35">
        <v>2.2915618144983387</v>
      </c>
      <c r="J13100" s="35">
        <v>1.007129649529473</v>
      </c>
      <c r="K13100" s="35">
        <v>-0.77069987407562246</v>
      </c>
      <c r="L13100" s="35">
        <v>0</v>
      </c>
      <c r="M13100" s="35">
        <v>0</v>
      </c>
      <c r="N13100" s="35">
        <v>0</v>
      </c>
      <c r="O13100" s="35">
        <v>0</v>
      </c>
      <c r="P13100" s="36">
        <v>11</v>
      </c>
      <c r="Q13100" s="37">
        <v>86</v>
      </c>
      <c r="R13100" s="36">
        <v>0</v>
      </c>
      <c r="S13100" s="39">
        <f t="shared" si="456"/>
        <v>86</v>
      </c>
      <c r="T13100" s="34" t="s">
        <v>29</v>
      </c>
      <c r="U13100" s="12">
        <f>((alpha*(beta^speed))*(speed^ceta))</f>
        <v>0.13631909176250792</v>
      </c>
      <c r="V13100" s="8">
        <f t="shared" si="457"/>
        <v>86</v>
      </c>
    </row>
    <row r="13101" spans="1:22">
      <c r="A13101" s="34" t="s">
        <v>20</v>
      </c>
      <c r="B13101" s="34" t="s">
        <v>79</v>
      </c>
      <c r="C13101" s="5" t="s">
        <v>216</v>
      </c>
      <c r="D13101" s="35" t="s">
        <v>87</v>
      </c>
      <c r="E13101" s="36" t="s">
        <v>17</v>
      </c>
      <c r="F13101" s="37">
        <v>0</v>
      </c>
      <c r="G13101" s="38">
        <v>0.04</v>
      </c>
      <c r="H13101" s="34">
        <v>0.9771029976813389</v>
      </c>
      <c r="I13101" s="35">
        <v>2033.7989047107433</v>
      </c>
      <c r="J13101" s="35">
        <v>1.0075506518944295</v>
      </c>
      <c r="K13101" s="35">
        <v>-0.49912950052966082</v>
      </c>
      <c r="L13101" s="35">
        <v>0</v>
      </c>
      <c r="M13101" s="35">
        <v>0</v>
      </c>
      <c r="N13101" s="35">
        <v>0</v>
      </c>
      <c r="O13101" s="35">
        <v>0</v>
      </c>
      <c r="P13101" s="36">
        <v>11</v>
      </c>
      <c r="Q13101" s="37">
        <v>86</v>
      </c>
      <c r="R13101" s="36">
        <v>0</v>
      </c>
      <c r="S13101" s="39">
        <f t="shared" si="456"/>
        <v>86</v>
      </c>
      <c r="T13101" s="34" t="s">
        <v>29</v>
      </c>
      <c r="U13101" s="12">
        <f>((alpha*(beta^speed))*(speed^ceta))</f>
        <v>420.43141671851697</v>
      </c>
      <c r="V13101" s="8">
        <f t="shared" si="457"/>
        <v>86</v>
      </c>
    </row>
    <row r="13102" spans="1:22">
      <c r="A13102" s="34" t="s">
        <v>20</v>
      </c>
      <c r="B13102" s="34" t="s">
        <v>79</v>
      </c>
      <c r="C13102" s="5" t="s">
        <v>216</v>
      </c>
      <c r="D13102" s="35" t="s">
        <v>87</v>
      </c>
      <c r="E13102" s="36" t="s">
        <v>15</v>
      </c>
      <c r="F13102" s="37">
        <v>50</v>
      </c>
      <c r="G13102" s="38">
        <v>0.04</v>
      </c>
      <c r="H13102" s="34">
        <v>0.97656978380645021</v>
      </c>
      <c r="I13102" s="35">
        <v>0.80016799425701357</v>
      </c>
      <c r="J13102" s="35">
        <v>25.538474698142718</v>
      </c>
      <c r="K13102" s="35">
        <v>1.3358573665111682</v>
      </c>
      <c r="L13102" s="35">
        <v>0.9984596287160562</v>
      </c>
      <c r="M13102" s="35">
        <v>1.2453918234010163E-2</v>
      </c>
      <c r="N13102" s="35">
        <v>0</v>
      </c>
      <c r="O13102" s="35">
        <v>0</v>
      </c>
      <c r="P13102" s="36">
        <v>11</v>
      </c>
      <c r="Q13102" s="37">
        <v>81</v>
      </c>
      <c r="R13102" s="36">
        <v>10</v>
      </c>
      <c r="S13102" s="39">
        <f t="shared" si="456"/>
        <v>81</v>
      </c>
      <c r="T13102" s="34" t="s">
        <v>44</v>
      </c>
      <c r="U13102" s="12">
        <f>(alpha+(beta/(1+EXP((((-1)*ceta)+(delta*LN(speed)))+(epsilon*speed)))))</f>
        <v>1.2329609204403424</v>
      </c>
      <c r="V13102" s="8">
        <f t="shared" si="457"/>
        <v>81</v>
      </c>
    </row>
    <row r="13103" spans="1:22">
      <c r="A13103" s="34" t="s">
        <v>20</v>
      </c>
      <c r="B13103" s="34" t="s">
        <v>79</v>
      </c>
      <c r="C13103" s="5" t="s">
        <v>216</v>
      </c>
      <c r="D13103" s="35" t="s">
        <v>87</v>
      </c>
      <c r="E13103" s="36" t="s">
        <v>16</v>
      </c>
      <c r="F13103" s="37">
        <v>50</v>
      </c>
      <c r="G13103" s="38">
        <v>0.04</v>
      </c>
      <c r="H13103" s="34">
        <v>0.98886898003215074</v>
      </c>
      <c r="I13103" s="35">
        <v>14.226763553136506</v>
      </c>
      <c r="J13103" s="35">
        <v>-4.6307770859998224E-2</v>
      </c>
      <c r="K13103" s="35">
        <v>621.74120011402022</v>
      </c>
      <c r="L13103" s="35">
        <v>-1.5474526985070225</v>
      </c>
      <c r="M13103" s="35">
        <v>0</v>
      </c>
      <c r="N13103" s="35">
        <v>0</v>
      </c>
      <c r="O13103" s="35">
        <v>0</v>
      </c>
      <c r="P13103" s="36">
        <v>11</v>
      </c>
      <c r="Q13103" s="37">
        <v>81</v>
      </c>
      <c r="R13103" s="36">
        <v>1</v>
      </c>
      <c r="S13103" s="39">
        <f t="shared" si="456"/>
        <v>81</v>
      </c>
      <c r="T13103" s="34" t="s">
        <v>30</v>
      </c>
      <c r="U13103" s="12">
        <f>((alpha*(speed^beta))+(ceta*(speed^delta)))</f>
        <v>12.299565521036634</v>
      </c>
      <c r="V13103" s="8">
        <f t="shared" si="457"/>
        <v>81</v>
      </c>
    </row>
    <row r="13104" spans="1:22">
      <c r="A13104" s="34" t="s">
        <v>20</v>
      </c>
      <c r="B13104" s="34" t="s">
        <v>79</v>
      </c>
      <c r="C13104" s="5" t="s">
        <v>216</v>
      </c>
      <c r="D13104" s="35" t="s">
        <v>87</v>
      </c>
      <c r="E13104" s="36" t="s">
        <v>14</v>
      </c>
      <c r="F13104" s="37">
        <v>50</v>
      </c>
      <c r="G13104" s="38">
        <v>0.04</v>
      </c>
      <c r="H13104" s="34">
        <v>0.99191269674582039</v>
      </c>
      <c r="I13104" s="35">
        <v>8.9183508917357237</v>
      </c>
      <c r="J13104" s="35">
        <v>1.0067832159923265</v>
      </c>
      <c r="K13104" s="35">
        <v>-0.92759708655466699</v>
      </c>
      <c r="L13104" s="35">
        <v>0</v>
      </c>
      <c r="M13104" s="35">
        <v>0</v>
      </c>
      <c r="N13104" s="35">
        <v>0</v>
      </c>
      <c r="O13104" s="35">
        <v>0</v>
      </c>
      <c r="P13104" s="36">
        <v>11</v>
      </c>
      <c r="Q13104" s="37">
        <v>81</v>
      </c>
      <c r="R13104" s="36">
        <v>0</v>
      </c>
      <c r="S13104" s="39">
        <f t="shared" si="456"/>
        <v>81</v>
      </c>
      <c r="T13104" s="34" t="s">
        <v>29</v>
      </c>
      <c r="U13104" s="12">
        <f>((alpha*(beta^speed))*(speed^ceta))</f>
        <v>0.26169337419775118</v>
      </c>
      <c r="V13104" s="8">
        <f t="shared" si="457"/>
        <v>81</v>
      </c>
    </row>
    <row r="13105" spans="1:22">
      <c r="A13105" s="34" t="s">
        <v>20</v>
      </c>
      <c r="B13105" s="34" t="s">
        <v>79</v>
      </c>
      <c r="C13105" s="5" t="s">
        <v>216</v>
      </c>
      <c r="D13105" s="35" t="s">
        <v>87</v>
      </c>
      <c r="E13105" s="36" t="s">
        <v>18</v>
      </c>
      <c r="F13105" s="37">
        <v>50</v>
      </c>
      <c r="G13105" s="38">
        <v>0.04</v>
      </c>
      <c r="H13105" s="34">
        <v>0.97560144676927629</v>
      </c>
      <c r="I13105" s="35">
        <v>2.0911557798182936</v>
      </c>
      <c r="J13105" s="35">
        <v>1.0074865267519857</v>
      </c>
      <c r="K13105" s="35">
        <v>-0.71125956462072548</v>
      </c>
      <c r="L13105" s="35">
        <v>0</v>
      </c>
      <c r="M13105" s="35">
        <v>0</v>
      </c>
      <c r="N13105" s="35">
        <v>0</v>
      </c>
      <c r="O13105" s="35">
        <v>0</v>
      </c>
      <c r="P13105" s="36">
        <v>11</v>
      </c>
      <c r="Q13105" s="37">
        <v>81</v>
      </c>
      <c r="R13105" s="36">
        <v>0</v>
      </c>
      <c r="S13105" s="39">
        <f t="shared" si="456"/>
        <v>81</v>
      </c>
      <c r="T13105" s="34" t="s">
        <v>29</v>
      </c>
      <c r="U13105" s="12">
        <f>((alpha*(beta^speed))*(speed^ceta))</f>
        <v>0.16801078772255823</v>
      </c>
      <c r="V13105" s="8">
        <f t="shared" si="457"/>
        <v>81</v>
      </c>
    </row>
    <row r="13106" spans="1:22">
      <c r="A13106" s="34" t="s">
        <v>20</v>
      </c>
      <c r="B13106" s="34" t="s">
        <v>79</v>
      </c>
      <c r="C13106" s="5" t="s">
        <v>216</v>
      </c>
      <c r="D13106" s="35" t="s">
        <v>87</v>
      </c>
      <c r="E13106" s="36" t="s">
        <v>17</v>
      </c>
      <c r="F13106" s="37">
        <v>50</v>
      </c>
      <c r="G13106" s="38">
        <v>0.04</v>
      </c>
      <c r="H13106" s="34">
        <v>0.97890261121109223</v>
      </c>
      <c r="I13106" s="35">
        <v>105.79901905819362</v>
      </c>
      <c r="J13106" s="35">
        <v>0.2520082732537251</v>
      </c>
      <c r="K13106" s="35">
        <v>2332.022170395262</v>
      </c>
      <c r="L13106" s="35">
        <v>-0.58418348035469569</v>
      </c>
      <c r="M13106" s="35">
        <v>0</v>
      </c>
      <c r="N13106" s="35">
        <v>0</v>
      </c>
      <c r="O13106" s="35">
        <v>0</v>
      </c>
      <c r="P13106" s="36">
        <v>11</v>
      </c>
      <c r="Q13106" s="37">
        <v>81</v>
      </c>
      <c r="R13106" s="36">
        <v>1</v>
      </c>
      <c r="S13106" s="39">
        <f t="shared" si="456"/>
        <v>81</v>
      </c>
      <c r="T13106" s="34" t="s">
        <v>30</v>
      </c>
      <c r="U13106" s="12">
        <f>((alpha*(speed^beta))+(ceta*(speed^delta)))</f>
        <v>499.19993990455282</v>
      </c>
      <c r="V13106" s="8">
        <f t="shared" si="457"/>
        <v>81</v>
      </c>
    </row>
    <row r="13107" spans="1:22">
      <c r="A13107" s="34" t="s">
        <v>20</v>
      </c>
      <c r="B13107" s="34" t="s">
        <v>79</v>
      </c>
      <c r="C13107" s="5" t="s">
        <v>216</v>
      </c>
      <c r="D13107" s="35" t="s">
        <v>87</v>
      </c>
      <c r="E13107" s="36" t="s">
        <v>15</v>
      </c>
      <c r="F13107" s="37">
        <v>100</v>
      </c>
      <c r="G13107" s="38">
        <v>0.04</v>
      </c>
      <c r="H13107" s="34">
        <v>0.97116382837498738</v>
      </c>
      <c r="I13107" s="35">
        <v>5.7194033766719148</v>
      </c>
      <c r="J13107" s="35">
        <v>-6.0480793603291465</v>
      </c>
      <c r="K13107" s="35">
        <v>-1.2614184773824482</v>
      </c>
      <c r="L13107" s="35">
        <v>0</v>
      </c>
      <c r="M13107" s="35">
        <v>0</v>
      </c>
      <c r="N13107" s="35">
        <v>0</v>
      </c>
      <c r="O13107" s="35">
        <v>0</v>
      </c>
      <c r="P13107" s="36">
        <v>11</v>
      </c>
      <c r="Q13107" s="37">
        <v>70</v>
      </c>
      <c r="R13107" s="36">
        <v>13</v>
      </c>
      <c r="S13107" s="39">
        <f t="shared" si="456"/>
        <v>70</v>
      </c>
      <c r="T13107" s="34" t="s">
        <v>50</v>
      </c>
      <c r="U13107" s="12">
        <f>EXP((alpha+(beta/speed))+(ceta*LN(speed)))</f>
        <v>1.3150462597925552</v>
      </c>
      <c r="V13107" s="8">
        <f t="shared" si="457"/>
        <v>70</v>
      </c>
    </row>
    <row r="13108" spans="1:22">
      <c r="A13108" s="34" t="s">
        <v>20</v>
      </c>
      <c r="B13108" s="34" t="s">
        <v>79</v>
      </c>
      <c r="C13108" s="5" t="s">
        <v>216</v>
      </c>
      <c r="D13108" s="35" t="s">
        <v>87</v>
      </c>
      <c r="E13108" s="36" t="s">
        <v>16</v>
      </c>
      <c r="F13108" s="37">
        <v>100</v>
      </c>
      <c r="G13108" s="38">
        <v>0.04</v>
      </c>
      <c r="H13108" s="34">
        <v>0.98899578321575177</v>
      </c>
      <c r="I13108" s="35">
        <v>917.8957717574267</v>
      </c>
      <c r="J13108" s="35">
        <v>-1.8003619421362433</v>
      </c>
      <c r="K13108" s="35">
        <v>27.404885319137783</v>
      </c>
      <c r="L13108" s="35">
        <v>-0.16006167336588614</v>
      </c>
      <c r="M13108" s="35">
        <v>0</v>
      </c>
      <c r="N13108" s="35">
        <v>0</v>
      </c>
      <c r="O13108" s="35">
        <v>0</v>
      </c>
      <c r="P13108" s="36">
        <v>11</v>
      </c>
      <c r="Q13108" s="37">
        <v>70</v>
      </c>
      <c r="R13108" s="36">
        <v>1</v>
      </c>
      <c r="S13108" s="39">
        <f t="shared" si="456"/>
        <v>70</v>
      </c>
      <c r="T13108" s="34" t="s">
        <v>30</v>
      </c>
      <c r="U13108" s="12">
        <f>((alpha*(speed^beta))+(ceta*(speed^delta)))</f>
        <v>14.320956250268642</v>
      </c>
      <c r="V13108" s="8">
        <f t="shared" si="457"/>
        <v>70</v>
      </c>
    </row>
    <row r="13109" spans="1:22">
      <c r="A13109" s="34" t="s">
        <v>20</v>
      </c>
      <c r="B13109" s="34" t="s">
        <v>79</v>
      </c>
      <c r="C13109" s="5" t="s">
        <v>216</v>
      </c>
      <c r="D13109" s="35" t="s">
        <v>87</v>
      </c>
      <c r="E13109" s="36" t="s">
        <v>14</v>
      </c>
      <c r="F13109" s="37">
        <v>100</v>
      </c>
      <c r="G13109" s="38">
        <v>0.04</v>
      </c>
      <c r="H13109" s="34">
        <v>0.9911113527563703</v>
      </c>
      <c r="I13109" s="35">
        <v>8.2457156334653074</v>
      </c>
      <c r="J13109" s="35">
        <v>1.0088842462053451</v>
      </c>
      <c r="K13109" s="35">
        <v>-0.9118585689701586</v>
      </c>
      <c r="L13109" s="35">
        <v>0</v>
      </c>
      <c r="M13109" s="35">
        <v>0</v>
      </c>
      <c r="N13109" s="35">
        <v>0</v>
      </c>
      <c r="O13109" s="35">
        <v>0</v>
      </c>
      <c r="P13109" s="36">
        <v>11</v>
      </c>
      <c r="Q13109" s="37">
        <v>70</v>
      </c>
      <c r="R13109" s="36">
        <v>0</v>
      </c>
      <c r="S13109" s="39">
        <f t="shared" si="456"/>
        <v>70</v>
      </c>
      <c r="T13109" s="34" t="s">
        <v>29</v>
      </c>
      <c r="U13109" s="12">
        <f>((alpha*(beta^speed))*(speed^ceta))</f>
        <v>0.3181659747250421</v>
      </c>
      <c r="V13109" s="8">
        <f t="shared" si="457"/>
        <v>70</v>
      </c>
    </row>
    <row r="13110" spans="1:22">
      <c r="A13110" s="34" t="s">
        <v>20</v>
      </c>
      <c r="B13110" s="34" t="s">
        <v>79</v>
      </c>
      <c r="C13110" s="5" t="s">
        <v>216</v>
      </c>
      <c r="D13110" s="35" t="s">
        <v>87</v>
      </c>
      <c r="E13110" s="36" t="s">
        <v>18</v>
      </c>
      <c r="F13110" s="37">
        <v>100</v>
      </c>
      <c r="G13110" s="38">
        <v>0.04</v>
      </c>
      <c r="H13110" s="34">
        <v>0.96308914940037171</v>
      </c>
      <c r="I13110" s="35">
        <v>1.9190160327670904</v>
      </c>
      <c r="J13110" s="35">
        <v>1.007696263666646</v>
      </c>
      <c r="K13110" s="35">
        <v>-0.64584445896291043</v>
      </c>
      <c r="L13110" s="35">
        <v>0</v>
      </c>
      <c r="M13110" s="35">
        <v>0</v>
      </c>
      <c r="N13110" s="35">
        <v>0</v>
      </c>
      <c r="O13110" s="35">
        <v>0</v>
      </c>
      <c r="P13110" s="36">
        <v>11</v>
      </c>
      <c r="Q13110" s="37">
        <v>70</v>
      </c>
      <c r="R13110" s="36">
        <v>0</v>
      </c>
      <c r="S13110" s="39">
        <f t="shared" si="456"/>
        <v>70</v>
      </c>
      <c r="T13110" s="34" t="s">
        <v>29</v>
      </c>
      <c r="U13110" s="12">
        <f>((alpha*(beta^speed))*(speed^ceta))</f>
        <v>0.21110943233526663</v>
      </c>
      <c r="V13110" s="8">
        <f t="shared" si="457"/>
        <v>70</v>
      </c>
    </row>
    <row r="13111" spans="1:22">
      <c r="A13111" s="34" t="s">
        <v>20</v>
      </c>
      <c r="B13111" s="34" t="s">
        <v>79</v>
      </c>
      <c r="C13111" s="5" t="s">
        <v>216</v>
      </c>
      <c r="D13111" s="35" t="s">
        <v>87</v>
      </c>
      <c r="E13111" s="36" t="s">
        <v>17</v>
      </c>
      <c r="F13111" s="37">
        <v>100</v>
      </c>
      <c r="G13111" s="38">
        <v>0.04</v>
      </c>
      <c r="H13111" s="34">
        <v>0.97543578301552125</v>
      </c>
      <c r="I13111" s="35">
        <v>6.7489180745355402</v>
      </c>
      <c r="J13111" s="35">
        <v>2.6346078118275948</v>
      </c>
      <c r="K13111" s="35">
        <v>-9.5923649288075452E-2</v>
      </c>
      <c r="L13111" s="35">
        <v>0</v>
      </c>
      <c r="M13111" s="35">
        <v>0</v>
      </c>
      <c r="N13111" s="35">
        <v>0</v>
      </c>
      <c r="O13111" s="35">
        <v>0</v>
      </c>
      <c r="P13111" s="36">
        <v>11</v>
      </c>
      <c r="Q13111" s="37">
        <v>70</v>
      </c>
      <c r="R13111" s="36">
        <v>13</v>
      </c>
      <c r="S13111" s="39">
        <f t="shared" si="456"/>
        <v>70</v>
      </c>
      <c r="T13111" s="34" t="s">
        <v>50</v>
      </c>
      <c r="U13111" s="12">
        <f>EXP((alpha+(beta/speed))+(ceta*LN(speed)))</f>
        <v>589.35231421534991</v>
      </c>
      <c r="V13111" s="8">
        <f t="shared" si="457"/>
        <v>70</v>
      </c>
    </row>
    <row r="13112" spans="1:22">
      <c r="A13112" s="34" t="s">
        <v>20</v>
      </c>
      <c r="B13112" s="34" t="s">
        <v>79</v>
      </c>
      <c r="C13112" s="5" t="s">
        <v>216</v>
      </c>
      <c r="D13112" s="35" t="s">
        <v>87</v>
      </c>
      <c r="E13112" s="36" t="s">
        <v>15</v>
      </c>
      <c r="F13112" s="37">
        <v>0</v>
      </c>
      <c r="G13112" s="38">
        <v>0.06</v>
      </c>
      <c r="H13112" s="34">
        <v>0.97455028039578373</v>
      </c>
      <c r="I13112" s="35">
        <v>0.43461121977337064</v>
      </c>
      <c r="J13112" s="35">
        <v>22.782467476342095</v>
      </c>
      <c r="K13112" s="35">
        <v>1.6207705008749929</v>
      </c>
      <c r="L13112" s="35">
        <v>1.1112045391585368</v>
      </c>
      <c r="M13112" s="35">
        <v>1.7969646700045866E-3</v>
      </c>
      <c r="N13112" s="35">
        <v>0</v>
      </c>
      <c r="O13112" s="35">
        <v>0</v>
      </c>
      <c r="P13112" s="36">
        <v>11</v>
      </c>
      <c r="Q13112" s="37">
        <v>79</v>
      </c>
      <c r="R13112" s="36">
        <v>10</v>
      </c>
      <c r="S13112" s="39">
        <f t="shared" si="456"/>
        <v>79</v>
      </c>
      <c r="T13112" s="34" t="s">
        <v>44</v>
      </c>
      <c r="U13112" s="12">
        <f>(alpha+(beta/(1+EXP((((-1)*ceta)+(delta*LN(speed)))+(epsilon*speed)))))</f>
        <v>1.1872698418123286</v>
      </c>
      <c r="V13112" s="8">
        <f t="shared" si="457"/>
        <v>79</v>
      </c>
    </row>
    <row r="13113" spans="1:22">
      <c r="A13113" s="34" t="s">
        <v>20</v>
      </c>
      <c r="B13113" s="34" t="s">
        <v>79</v>
      </c>
      <c r="C13113" s="5" t="s">
        <v>216</v>
      </c>
      <c r="D13113" s="35" t="s">
        <v>87</v>
      </c>
      <c r="E13113" s="36" t="s">
        <v>16</v>
      </c>
      <c r="F13113" s="37">
        <v>0</v>
      </c>
      <c r="G13113" s="38">
        <v>0.06</v>
      </c>
      <c r="H13113" s="34">
        <v>0.99122034050784413</v>
      </c>
      <c r="I13113" s="35">
        <v>9.0221141652083023</v>
      </c>
      <c r="J13113" s="35">
        <v>6.1823159838576454E-2</v>
      </c>
      <c r="K13113" s="35">
        <v>493.68309341277376</v>
      </c>
      <c r="L13113" s="35">
        <v>-1.3828106280478432</v>
      </c>
      <c r="M13113" s="35">
        <v>0</v>
      </c>
      <c r="N13113" s="35">
        <v>0</v>
      </c>
      <c r="O13113" s="35">
        <v>0</v>
      </c>
      <c r="P13113" s="36">
        <v>11</v>
      </c>
      <c r="Q13113" s="37">
        <v>79</v>
      </c>
      <c r="R13113" s="36">
        <v>1</v>
      </c>
      <c r="S13113" s="39">
        <f t="shared" si="456"/>
        <v>79</v>
      </c>
      <c r="T13113" s="34" t="s">
        <v>30</v>
      </c>
      <c r="U13113" s="12">
        <f>((alpha*(speed^beta))+(ceta*(speed^delta)))</f>
        <v>12.993468383775257</v>
      </c>
      <c r="V13113" s="8">
        <f t="shared" si="457"/>
        <v>79</v>
      </c>
    </row>
    <row r="13114" spans="1:22">
      <c r="A13114" s="34" t="s">
        <v>20</v>
      </c>
      <c r="B13114" s="34" t="s">
        <v>79</v>
      </c>
      <c r="C13114" s="5" t="s">
        <v>216</v>
      </c>
      <c r="D13114" s="35" t="s">
        <v>87</v>
      </c>
      <c r="E13114" s="36" t="s">
        <v>14</v>
      </c>
      <c r="F13114" s="37">
        <v>0</v>
      </c>
      <c r="G13114" s="38">
        <v>0.06</v>
      </c>
      <c r="H13114" s="34">
        <v>0.990805446503632</v>
      </c>
      <c r="I13114" s="35">
        <v>8.7103167321075734</v>
      </c>
      <c r="J13114" s="35">
        <v>1.0064974518581788</v>
      </c>
      <c r="K13114" s="35">
        <v>-0.91270233127775791</v>
      </c>
      <c r="L13114" s="35">
        <v>0</v>
      </c>
      <c r="M13114" s="35">
        <v>0</v>
      </c>
      <c r="N13114" s="35">
        <v>0</v>
      </c>
      <c r="O13114" s="35">
        <v>0</v>
      </c>
      <c r="P13114" s="36">
        <v>11</v>
      </c>
      <c r="Q13114" s="37">
        <v>79</v>
      </c>
      <c r="R13114" s="36">
        <v>0</v>
      </c>
      <c r="S13114" s="39">
        <f t="shared" si="456"/>
        <v>79</v>
      </c>
      <c r="T13114" s="34" t="s">
        <v>29</v>
      </c>
      <c r="U13114" s="12">
        <f>((alpha*(beta^speed))*(speed^ceta))</f>
        <v>0.26931898914676256</v>
      </c>
      <c r="V13114" s="8">
        <f t="shared" si="457"/>
        <v>79</v>
      </c>
    </row>
    <row r="13115" spans="1:22">
      <c r="A13115" s="34" t="s">
        <v>20</v>
      </c>
      <c r="B13115" s="34" t="s">
        <v>79</v>
      </c>
      <c r="C13115" s="5" t="s">
        <v>216</v>
      </c>
      <c r="D13115" s="35" t="s">
        <v>87</v>
      </c>
      <c r="E13115" s="36" t="s">
        <v>18</v>
      </c>
      <c r="F13115" s="37">
        <v>0</v>
      </c>
      <c r="G13115" s="38">
        <v>0.06</v>
      </c>
      <c r="H13115" s="34">
        <v>0.98198825209912122</v>
      </c>
      <c r="I13115" s="35">
        <v>2.2137331776758002</v>
      </c>
      <c r="J13115" s="35">
        <v>1.0084186466002441</v>
      </c>
      <c r="K13115" s="35">
        <v>-0.74009822473298859</v>
      </c>
      <c r="L13115" s="35">
        <v>0</v>
      </c>
      <c r="M13115" s="35">
        <v>0</v>
      </c>
      <c r="N13115" s="35">
        <v>0</v>
      </c>
      <c r="O13115" s="35">
        <v>0</v>
      </c>
      <c r="P13115" s="36">
        <v>11</v>
      </c>
      <c r="Q13115" s="37">
        <v>79</v>
      </c>
      <c r="R13115" s="36">
        <v>0</v>
      </c>
      <c r="S13115" s="39">
        <f t="shared" si="456"/>
        <v>79</v>
      </c>
      <c r="T13115" s="34" t="s">
        <v>29</v>
      </c>
      <c r="U13115" s="12">
        <f>((alpha*(beta^speed))*(speed^ceta))</f>
        <v>0.16917000882938904</v>
      </c>
      <c r="V13115" s="8">
        <f t="shared" si="457"/>
        <v>79</v>
      </c>
    </row>
    <row r="13116" spans="1:22">
      <c r="A13116" s="34" t="s">
        <v>20</v>
      </c>
      <c r="B13116" s="34" t="s">
        <v>79</v>
      </c>
      <c r="C13116" s="5" t="s">
        <v>216</v>
      </c>
      <c r="D13116" s="35" t="s">
        <v>87</v>
      </c>
      <c r="E13116" s="36" t="s">
        <v>17</v>
      </c>
      <c r="F13116" s="37">
        <v>0</v>
      </c>
      <c r="G13116" s="38">
        <v>0.06</v>
      </c>
      <c r="H13116" s="34">
        <v>0.98983227895014003</v>
      </c>
      <c r="I13116" s="35">
        <v>2723.5455948043605</v>
      </c>
      <c r="J13116" s="35">
        <v>-0.69105222211191852</v>
      </c>
      <c r="K13116" s="35">
        <v>158.80285000734844</v>
      </c>
      <c r="L13116" s="35">
        <v>0.20300379993259968</v>
      </c>
      <c r="M13116" s="35">
        <v>0</v>
      </c>
      <c r="N13116" s="35">
        <v>0</v>
      </c>
      <c r="O13116" s="35">
        <v>0</v>
      </c>
      <c r="P13116" s="36">
        <v>11</v>
      </c>
      <c r="Q13116" s="37">
        <v>79</v>
      </c>
      <c r="R13116" s="36">
        <v>1</v>
      </c>
      <c r="S13116" s="39">
        <f t="shared" si="456"/>
        <v>79</v>
      </c>
      <c r="T13116" s="34" t="s">
        <v>30</v>
      </c>
      <c r="U13116" s="12">
        <f>((alpha*(speed^beta))+(ceta*(speed^delta)))</f>
        <v>518.52935018083133</v>
      </c>
      <c r="V13116" s="8">
        <f t="shared" si="457"/>
        <v>79</v>
      </c>
    </row>
    <row r="13117" spans="1:22">
      <c r="A13117" s="34" t="s">
        <v>20</v>
      </c>
      <c r="B13117" s="34" t="s">
        <v>79</v>
      </c>
      <c r="C13117" s="5" t="s">
        <v>216</v>
      </c>
      <c r="D13117" s="35" t="s">
        <v>87</v>
      </c>
      <c r="E13117" s="36" t="s">
        <v>15</v>
      </c>
      <c r="F13117" s="37">
        <v>50</v>
      </c>
      <c r="G13117" s="38">
        <v>0.06</v>
      </c>
      <c r="H13117" s="34">
        <v>0.96297255149792205</v>
      </c>
      <c r="I13117" s="35">
        <v>-1.1549481286997054E-4</v>
      </c>
      <c r="J13117" s="35">
        <v>1.6058568378168638E-2</v>
      </c>
      <c r="K13117" s="35">
        <v>-0.77539398577005347</v>
      </c>
      <c r="L13117" s="35">
        <v>15.097439161032673</v>
      </c>
      <c r="M13117" s="35">
        <v>0</v>
      </c>
      <c r="N13117" s="35">
        <v>0</v>
      </c>
      <c r="O13117" s="35">
        <v>0</v>
      </c>
      <c r="P13117" s="36">
        <v>11</v>
      </c>
      <c r="Q13117" s="37">
        <v>62</v>
      </c>
      <c r="R13117" s="36">
        <v>14</v>
      </c>
      <c r="S13117" s="39">
        <f t="shared" si="456"/>
        <v>62</v>
      </c>
      <c r="T13117" s="34" t="s">
        <v>51</v>
      </c>
      <c r="U13117" s="12">
        <f>(((alpha*(speed^3))+(beta*(speed^2))+(ceta*speed))+delta)</f>
        <v>1.2265011272952702</v>
      </c>
      <c r="V13117" s="8">
        <f t="shared" si="457"/>
        <v>62</v>
      </c>
    </row>
    <row r="13118" spans="1:22">
      <c r="A13118" s="34" t="s">
        <v>20</v>
      </c>
      <c r="B13118" s="34" t="s">
        <v>79</v>
      </c>
      <c r="C13118" s="5" t="s">
        <v>216</v>
      </c>
      <c r="D13118" s="35" t="s">
        <v>87</v>
      </c>
      <c r="E13118" s="36" t="s">
        <v>16</v>
      </c>
      <c r="F13118" s="37">
        <v>50</v>
      </c>
      <c r="G13118" s="38">
        <v>0.06</v>
      </c>
      <c r="H13118" s="34">
        <v>0.99074322291876904</v>
      </c>
      <c r="I13118" s="35">
        <v>14.808361966612596</v>
      </c>
      <c r="J13118" s="35">
        <v>6.4022283489547725E-3</v>
      </c>
      <c r="K13118" s="35">
        <v>641.42926662243508</v>
      </c>
      <c r="L13118" s="35">
        <v>-1.5016022337901238</v>
      </c>
      <c r="M13118" s="35">
        <v>0</v>
      </c>
      <c r="N13118" s="35">
        <v>0</v>
      </c>
      <c r="O13118" s="35">
        <v>0</v>
      </c>
      <c r="P13118" s="36">
        <v>11</v>
      </c>
      <c r="Q13118" s="37">
        <v>62</v>
      </c>
      <c r="R13118" s="36">
        <v>1</v>
      </c>
      <c r="S13118" s="39">
        <f t="shared" si="456"/>
        <v>62</v>
      </c>
      <c r="T13118" s="34" t="s">
        <v>30</v>
      </c>
      <c r="U13118" s="12">
        <f>((alpha*(speed^beta))+(ceta*(speed^delta)))</f>
        <v>16.510093475011971</v>
      </c>
      <c r="V13118" s="8">
        <f t="shared" si="457"/>
        <v>62</v>
      </c>
    </row>
    <row r="13119" spans="1:22">
      <c r="A13119" s="34" t="s">
        <v>20</v>
      </c>
      <c r="B13119" s="34" t="s">
        <v>79</v>
      </c>
      <c r="C13119" s="5" t="s">
        <v>216</v>
      </c>
      <c r="D13119" s="35" t="s">
        <v>87</v>
      </c>
      <c r="E13119" s="36" t="s">
        <v>14</v>
      </c>
      <c r="F13119" s="37">
        <v>50</v>
      </c>
      <c r="G13119" s="38">
        <v>0.06</v>
      </c>
      <c r="H13119" s="34">
        <v>0.99049405795601853</v>
      </c>
      <c r="I13119" s="35">
        <v>-0.64827810264545715</v>
      </c>
      <c r="J13119" s="35">
        <v>0.14211164717360844</v>
      </c>
      <c r="K13119" s="35">
        <v>1.898427255736225</v>
      </c>
      <c r="L13119" s="35">
        <v>0</v>
      </c>
      <c r="M13119" s="35">
        <v>0</v>
      </c>
      <c r="N13119" s="35">
        <v>0</v>
      </c>
      <c r="O13119" s="35">
        <v>0</v>
      </c>
      <c r="P13119" s="36">
        <v>11</v>
      </c>
      <c r="Q13119" s="37">
        <v>62</v>
      </c>
      <c r="R13119" s="36">
        <v>2</v>
      </c>
      <c r="S13119" s="39">
        <f t="shared" si="456"/>
        <v>62</v>
      </c>
      <c r="T13119" s="34" t="s">
        <v>31</v>
      </c>
      <c r="U13119" s="12">
        <f>((alpha+(beta*speed))^((-1)/ceta))</f>
        <v>0.3308959428932034</v>
      </c>
      <c r="V13119" s="8">
        <f t="shared" si="457"/>
        <v>62</v>
      </c>
    </row>
    <row r="13120" spans="1:22">
      <c r="A13120" s="34" t="s">
        <v>20</v>
      </c>
      <c r="B13120" s="34" t="s">
        <v>79</v>
      </c>
      <c r="C13120" s="5" t="s">
        <v>216</v>
      </c>
      <c r="D13120" s="35" t="s">
        <v>87</v>
      </c>
      <c r="E13120" s="36" t="s">
        <v>18</v>
      </c>
      <c r="F13120" s="37">
        <v>50</v>
      </c>
      <c r="G13120" s="38">
        <v>0.06</v>
      </c>
      <c r="H13120" s="34">
        <v>0.97363847794314151</v>
      </c>
      <c r="I13120" s="35">
        <v>75.491861563407596</v>
      </c>
      <c r="J13120" s="35">
        <v>-3.0188391364416818</v>
      </c>
      <c r="K13120" s="35">
        <v>0.98927203176729139</v>
      </c>
      <c r="L13120" s="35">
        <v>-0.37476961945520676</v>
      </c>
      <c r="M13120" s="35">
        <v>0</v>
      </c>
      <c r="N13120" s="35">
        <v>0</v>
      </c>
      <c r="O13120" s="35">
        <v>0</v>
      </c>
      <c r="P13120" s="36">
        <v>11</v>
      </c>
      <c r="Q13120" s="37">
        <v>62</v>
      </c>
      <c r="R13120" s="36">
        <v>1</v>
      </c>
      <c r="S13120" s="39">
        <f t="shared" si="456"/>
        <v>62</v>
      </c>
      <c r="T13120" s="34" t="s">
        <v>30</v>
      </c>
      <c r="U13120" s="12">
        <f>((alpha*(speed^beta))+(ceta*(speed^delta)))</f>
        <v>0.21095291535724087</v>
      </c>
      <c r="V13120" s="8">
        <f t="shared" si="457"/>
        <v>62</v>
      </c>
    </row>
    <row r="13121" spans="1:28">
      <c r="A13121" s="34" t="s">
        <v>20</v>
      </c>
      <c r="B13121" s="34" t="s">
        <v>79</v>
      </c>
      <c r="C13121" s="5" t="s">
        <v>216</v>
      </c>
      <c r="D13121" s="35" t="s">
        <v>87</v>
      </c>
      <c r="E13121" s="36" t="s">
        <v>17</v>
      </c>
      <c r="F13121" s="37">
        <v>50</v>
      </c>
      <c r="G13121" s="38">
        <v>0.06</v>
      </c>
      <c r="H13121" s="34">
        <v>0.99051350112811631</v>
      </c>
      <c r="I13121" s="35">
        <v>6.8735766217930871</v>
      </c>
      <c r="J13121" s="35">
        <v>2.084930837560214</v>
      </c>
      <c r="K13121" s="35">
        <v>-0.10656617335505709</v>
      </c>
      <c r="L13121" s="35">
        <v>0</v>
      </c>
      <c r="M13121" s="35">
        <v>0</v>
      </c>
      <c r="N13121" s="35">
        <v>0</v>
      </c>
      <c r="O13121" s="35">
        <v>0</v>
      </c>
      <c r="P13121" s="36">
        <v>11</v>
      </c>
      <c r="Q13121" s="37">
        <v>62</v>
      </c>
      <c r="R13121" s="36">
        <v>13</v>
      </c>
      <c r="S13121" s="39">
        <f t="shared" si="456"/>
        <v>62</v>
      </c>
      <c r="T13121" s="34" t="s">
        <v>50</v>
      </c>
      <c r="U13121" s="12">
        <f>EXP((alpha+(beta/speed))+(ceta*LN(speed)))</f>
        <v>643.80225415819746</v>
      </c>
      <c r="V13121" s="8">
        <f t="shared" si="457"/>
        <v>62</v>
      </c>
    </row>
    <row r="13122" spans="1:28">
      <c r="A13122" s="34" t="s">
        <v>20</v>
      </c>
      <c r="B13122" s="34" t="s">
        <v>79</v>
      </c>
      <c r="C13122" s="5" t="s">
        <v>216</v>
      </c>
      <c r="D13122" s="35" t="s">
        <v>87</v>
      </c>
      <c r="E13122" s="36" t="s">
        <v>15</v>
      </c>
      <c r="F13122" s="37">
        <v>100</v>
      </c>
      <c r="G13122" s="38">
        <v>0.06</v>
      </c>
      <c r="H13122" s="34">
        <v>0.73498140801432066</v>
      </c>
      <c r="I13122" s="35">
        <v>2.322067509391144E-4</v>
      </c>
      <c r="J13122" s="35">
        <v>-1.9956343122828846E-2</v>
      </c>
      <c r="K13122" s="35">
        <v>0.24712780652785835</v>
      </c>
      <c r="L13122" s="35">
        <v>10.139809293316315</v>
      </c>
      <c r="M13122" s="35">
        <v>0</v>
      </c>
      <c r="N13122" s="35">
        <v>0</v>
      </c>
      <c r="O13122" s="35">
        <v>0</v>
      </c>
      <c r="P13122" s="36">
        <v>11</v>
      </c>
      <c r="Q13122" s="37">
        <v>54</v>
      </c>
      <c r="R13122" s="36">
        <v>14</v>
      </c>
      <c r="S13122" s="39">
        <f t="shared" ref="S13122:S13185" si="458">V13122</f>
        <v>54</v>
      </c>
      <c r="T13122" s="34" t="s">
        <v>51</v>
      </c>
      <c r="U13122" s="12">
        <f>(((alpha*(speed^3))+(beta*(speed^2))+(ceta*speed))+delta)</f>
        <v>1.8562181295284645</v>
      </c>
      <c r="V13122" s="8">
        <f t="shared" ref="V13122:V13185" si="459">IF($V$1&lt;P13122,P13122,IF($V$1&gt;Q13122,Q13122,$V$1))</f>
        <v>54</v>
      </c>
    </row>
    <row r="13123" spans="1:28">
      <c r="A13123" s="34" t="s">
        <v>20</v>
      </c>
      <c r="B13123" s="34" t="s">
        <v>79</v>
      </c>
      <c r="C13123" s="5" t="s">
        <v>216</v>
      </c>
      <c r="D13123" s="35" t="s">
        <v>87</v>
      </c>
      <c r="E13123" s="36" t="s">
        <v>16</v>
      </c>
      <c r="F13123" s="37">
        <v>100</v>
      </c>
      <c r="G13123" s="38">
        <v>0.06</v>
      </c>
      <c r="H13123" s="34">
        <v>0.99118037649300783</v>
      </c>
      <c r="I13123" s="35">
        <v>3.4364646808366444</v>
      </c>
      <c r="J13123" s="35">
        <v>5.5810746653115428</v>
      </c>
      <c r="K13123" s="35">
        <v>-0.15580058094136837</v>
      </c>
      <c r="L13123" s="35">
        <v>0</v>
      </c>
      <c r="M13123" s="35">
        <v>0</v>
      </c>
      <c r="N13123" s="35">
        <v>0</v>
      </c>
      <c r="O13123" s="35">
        <v>0</v>
      </c>
      <c r="P13123" s="36">
        <v>11</v>
      </c>
      <c r="Q13123" s="37">
        <v>54</v>
      </c>
      <c r="R13123" s="36">
        <v>13</v>
      </c>
      <c r="S13123" s="39">
        <f t="shared" si="458"/>
        <v>54</v>
      </c>
      <c r="T13123" s="34" t="s">
        <v>50</v>
      </c>
      <c r="U13123" s="12">
        <f>EXP((alpha+(beta/speed))+(ceta*LN(speed)))</f>
        <v>18.510384215566681</v>
      </c>
      <c r="V13123" s="8">
        <f t="shared" si="459"/>
        <v>54</v>
      </c>
    </row>
    <row r="13124" spans="1:28">
      <c r="A13124" s="34" t="s">
        <v>20</v>
      </c>
      <c r="B13124" s="34" t="s">
        <v>79</v>
      </c>
      <c r="C13124" s="5" t="s">
        <v>216</v>
      </c>
      <c r="D13124" s="35" t="s">
        <v>87</v>
      </c>
      <c r="E13124" s="36" t="s">
        <v>14</v>
      </c>
      <c r="F13124" s="37">
        <v>100</v>
      </c>
      <c r="G13124" s="38">
        <v>0.06</v>
      </c>
      <c r="H13124" s="34">
        <v>0.98501735731451745</v>
      </c>
      <c r="I13124" s="35">
        <v>9.4973852658123299</v>
      </c>
      <c r="J13124" s="35">
        <v>1.0190071932335056</v>
      </c>
      <c r="K13124" s="35">
        <v>-1.0134839185508326</v>
      </c>
      <c r="L13124" s="35">
        <v>0</v>
      </c>
      <c r="M13124" s="35">
        <v>0</v>
      </c>
      <c r="N13124" s="35">
        <v>0</v>
      </c>
      <c r="O13124" s="35">
        <v>0</v>
      </c>
      <c r="P13124" s="36">
        <v>11</v>
      </c>
      <c r="Q13124" s="37">
        <v>54</v>
      </c>
      <c r="R13124" s="36">
        <v>0</v>
      </c>
      <c r="S13124" s="39">
        <f t="shared" si="458"/>
        <v>54</v>
      </c>
      <c r="T13124" s="34" t="s">
        <v>29</v>
      </c>
      <c r="U13124" s="12">
        <f>((alpha*(beta^speed))*(speed^ceta))</f>
        <v>0.46070436268591258</v>
      </c>
      <c r="V13124" s="8">
        <f t="shared" si="459"/>
        <v>54</v>
      </c>
    </row>
    <row r="13125" spans="1:28">
      <c r="A13125" s="34" t="s">
        <v>20</v>
      </c>
      <c r="B13125" s="34" t="s">
        <v>79</v>
      </c>
      <c r="C13125" s="5" t="s">
        <v>216</v>
      </c>
      <c r="D13125" s="35" t="s">
        <v>87</v>
      </c>
      <c r="E13125" s="36" t="s">
        <v>18</v>
      </c>
      <c r="F13125" s="37">
        <v>100</v>
      </c>
      <c r="G13125" s="38">
        <v>0.06</v>
      </c>
      <c r="H13125" s="34">
        <v>0.81580387753413797</v>
      </c>
      <c r="I13125" s="35">
        <v>8.6975875641202678E-8</v>
      </c>
      <c r="J13125" s="35">
        <v>1.0298122195649361E-4</v>
      </c>
      <c r="K13125" s="35">
        <v>-1.1385758299782126E-2</v>
      </c>
      <c r="L13125" s="35">
        <v>0.60921026147658408</v>
      </c>
      <c r="M13125" s="35">
        <v>0</v>
      </c>
      <c r="N13125" s="35">
        <v>0</v>
      </c>
      <c r="O13125" s="35">
        <v>0</v>
      </c>
      <c r="P13125" s="36">
        <v>11</v>
      </c>
      <c r="Q13125" s="37">
        <v>54</v>
      </c>
      <c r="R13125" s="36">
        <v>14</v>
      </c>
      <c r="S13125" s="39">
        <f t="shared" si="458"/>
        <v>54</v>
      </c>
      <c r="T13125" s="34" t="s">
        <v>51</v>
      </c>
      <c r="U13125" s="12">
        <f>(((alpha*(speed^3))+(beta*(speed^2))+(ceta*speed))+delta)</f>
        <v>0.30836812579545103</v>
      </c>
      <c r="V13125" s="8">
        <f t="shared" si="459"/>
        <v>54</v>
      </c>
    </row>
    <row r="13126" spans="1:28">
      <c r="A13126" s="34" t="s">
        <v>20</v>
      </c>
      <c r="B13126" s="34" t="s">
        <v>79</v>
      </c>
      <c r="C13126" s="5" t="s">
        <v>216</v>
      </c>
      <c r="D13126" s="35" t="s">
        <v>87</v>
      </c>
      <c r="E13126" s="36" t="s">
        <v>17</v>
      </c>
      <c r="F13126" s="37">
        <v>100</v>
      </c>
      <c r="G13126" s="38">
        <v>0.06</v>
      </c>
      <c r="H13126" s="34">
        <v>0.98186810810114977</v>
      </c>
      <c r="I13126" s="35">
        <v>-5.6844203545076185E-3</v>
      </c>
      <c r="J13126" s="35">
        <v>0.70656004533259253</v>
      </c>
      <c r="K13126" s="35">
        <v>-30.715620274242195</v>
      </c>
      <c r="L13126" s="35">
        <v>1298.2289811104633</v>
      </c>
      <c r="M13126" s="35">
        <v>0</v>
      </c>
      <c r="N13126" s="35">
        <v>0</v>
      </c>
      <c r="O13126" s="35">
        <v>0</v>
      </c>
      <c r="P13126" s="36">
        <v>11</v>
      </c>
      <c r="Q13126" s="37">
        <v>54</v>
      </c>
      <c r="R13126" s="36">
        <v>14</v>
      </c>
      <c r="S13126" s="39">
        <f t="shared" si="458"/>
        <v>54</v>
      </c>
      <c r="T13126" s="34" t="s">
        <v>51</v>
      </c>
      <c r="U13126" s="12">
        <f>(((alpha*(speed^3))+(beta*(speed^2))+(ceta*speed))+delta)</f>
        <v>804.82301178903685</v>
      </c>
      <c r="V13126" s="8">
        <f t="shared" si="459"/>
        <v>54</v>
      </c>
    </row>
    <row r="13127" spans="1:28">
      <c r="A13127" s="34" t="s">
        <v>20</v>
      </c>
      <c r="B13127" s="34" t="s">
        <v>79</v>
      </c>
      <c r="C13127" s="5" t="s">
        <v>217</v>
      </c>
      <c r="D13127" s="35" t="s">
        <v>88</v>
      </c>
      <c r="E13127" s="36" t="s">
        <v>15</v>
      </c>
      <c r="F13127" s="37">
        <v>0</v>
      </c>
      <c r="G13127" s="38">
        <v>0</v>
      </c>
      <c r="H13127" s="34">
        <v>0.99764583098129311</v>
      </c>
      <c r="I13127" s="35">
        <v>8.1924685758813162E-2</v>
      </c>
      <c r="J13127" s="35">
        <v>3.5464056165775609E-2</v>
      </c>
      <c r="K13127" s="35">
        <v>-1.4153888417060636E-4</v>
      </c>
      <c r="L13127" s="35">
        <v>0</v>
      </c>
      <c r="M13127" s="35">
        <v>0</v>
      </c>
      <c r="N13127" s="35">
        <v>0</v>
      </c>
      <c r="O13127" s="35">
        <v>0</v>
      </c>
      <c r="P13127" s="36">
        <v>11</v>
      </c>
      <c r="Q13127" s="37">
        <v>86</v>
      </c>
      <c r="R13127" s="36">
        <v>5</v>
      </c>
      <c r="S13127" s="39">
        <f t="shared" si="458"/>
        <v>86</v>
      </c>
      <c r="T13127" s="34" t="s">
        <v>36</v>
      </c>
      <c r="U13127" s="12">
        <f>(1/(((ceta*(speed^2))+(beta*speed))+alpha))</f>
        <v>0.4796135629921468</v>
      </c>
      <c r="V13127" s="8">
        <f t="shared" si="459"/>
        <v>86</v>
      </c>
    </row>
    <row r="13128" spans="1:28">
      <c r="A13128" s="34" t="s">
        <v>20</v>
      </c>
      <c r="B13128" s="34" t="s">
        <v>79</v>
      </c>
      <c r="C13128" s="5" t="s">
        <v>217</v>
      </c>
      <c r="D13128" s="35" t="s">
        <v>88</v>
      </c>
      <c r="E13128" s="36" t="s">
        <v>16</v>
      </c>
      <c r="F13128" s="37">
        <v>0</v>
      </c>
      <c r="G13128" s="38">
        <v>0</v>
      </c>
      <c r="H13128" s="34">
        <v>0.9819363087325248</v>
      </c>
      <c r="I13128" s="35">
        <v>523.41275680421506</v>
      </c>
      <c r="J13128" s="35">
        <v>-2.5187452034637445</v>
      </c>
      <c r="K13128" s="35">
        <v>23.493833875752841</v>
      </c>
      <c r="L13128" s="35">
        <v>-0.47392177722612883</v>
      </c>
      <c r="M13128" s="35">
        <v>0</v>
      </c>
      <c r="N13128" s="35">
        <v>0</v>
      </c>
      <c r="O13128" s="35">
        <v>0</v>
      </c>
      <c r="P13128" s="36">
        <v>11</v>
      </c>
      <c r="Q13128" s="37">
        <v>86</v>
      </c>
      <c r="R13128" s="36">
        <v>1</v>
      </c>
      <c r="S13128" s="39">
        <f t="shared" si="458"/>
        <v>86</v>
      </c>
      <c r="T13128" s="34" t="s">
        <v>30</v>
      </c>
      <c r="U13128" s="12">
        <f>((alpha*(speed^beta))+(ceta*(speed^delta)))</f>
        <v>2.8524830196280369</v>
      </c>
      <c r="V13128" s="8">
        <f t="shared" si="459"/>
        <v>86</v>
      </c>
    </row>
    <row r="13129" spans="1:28">
      <c r="A13129" s="34" t="s">
        <v>20</v>
      </c>
      <c r="B13129" s="34" t="s">
        <v>79</v>
      </c>
      <c r="C13129" s="5" t="s">
        <v>217</v>
      </c>
      <c r="D13129" s="35" t="s">
        <v>88</v>
      </c>
      <c r="E13129" s="36" t="s">
        <v>14</v>
      </c>
      <c r="F13129" s="37">
        <v>0</v>
      </c>
      <c r="G13129" s="38">
        <v>0</v>
      </c>
      <c r="H13129" s="34">
        <v>0.93253930842586674</v>
      </c>
      <c r="I13129" s="35">
        <v>2.073102885021</v>
      </c>
      <c r="J13129" s="35">
        <v>0.66807527428613545</v>
      </c>
      <c r="K13129" s="35">
        <v>-4.4627272971070374E-3</v>
      </c>
      <c r="L13129" s="35">
        <v>0</v>
      </c>
      <c r="M13129" s="35">
        <v>0</v>
      </c>
      <c r="N13129" s="35">
        <v>0</v>
      </c>
      <c r="O13129" s="35">
        <v>0</v>
      </c>
      <c r="P13129" s="36">
        <v>11</v>
      </c>
      <c r="Q13129" s="37">
        <v>86</v>
      </c>
      <c r="R13129" s="36">
        <v>5</v>
      </c>
      <c r="S13129" s="39">
        <f t="shared" si="458"/>
        <v>86</v>
      </c>
      <c r="T13129" s="34" t="s">
        <v>36</v>
      </c>
      <c r="U13129" s="12">
        <f>(1/(((ceta*(speed^2))+(beta*speed))+alpha))</f>
        <v>3.7705619985508157E-2</v>
      </c>
      <c r="V13129" s="8">
        <f t="shared" si="459"/>
        <v>86</v>
      </c>
      <c r="AB13129" s="41"/>
    </row>
    <row r="13130" spans="1:28">
      <c r="A13130" s="34" t="s">
        <v>20</v>
      </c>
      <c r="B13130" s="34" t="s">
        <v>79</v>
      </c>
      <c r="C13130" s="5" t="s">
        <v>217</v>
      </c>
      <c r="D13130" s="35" t="s">
        <v>88</v>
      </c>
      <c r="E13130" s="36" t="s">
        <v>18</v>
      </c>
      <c r="F13130" s="37">
        <v>0</v>
      </c>
      <c r="G13130" s="38">
        <v>0</v>
      </c>
      <c r="H13130" s="34">
        <v>0.96145412576305567</v>
      </c>
      <c r="I13130" s="35">
        <v>6.9137188249894415</v>
      </c>
      <c r="J13130" s="35">
        <v>0.77640274682498467</v>
      </c>
      <c r="K13130" s="35">
        <v>-4.9451392396210065E-3</v>
      </c>
      <c r="L13130" s="35">
        <v>0</v>
      </c>
      <c r="M13130" s="35">
        <v>0</v>
      </c>
      <c r="N13130" s="35">
        <v>0</v>
      </c>
      <c r="O13130" s="35">
        <v>0</v>
      </c>
      <c r="P13130" s="36">
        <v>11</v>
      </c>
      <c r="Q13130" s="37">
        <v>86</v>
      </c>
      <c r="R13130" s="36">
        <v>5</v>
      </c>
      <c r="S13130" s="39">
        <f t="shared" si="458"/>
        <v>86</v>
      </c>
      <c r="T13130" s="34" t="s">
        <v>36</v>
      </c>
      <c r="U13130" s="12">
        <f>(1/(((ceta*(speed^2))+(beta*speed))+alpha))</f>
        <v>2.6946838163044787E-2</v>
      </c>
      <c r="V13130" s="8">
        <f t="shared" si="459"/>
        <v>86</v>
      </c>
    </row>
    <row r="13131" spans="1:28">
      <c r="A13131" s="34" t="s">
        <v>20</v>
      </c>
      <c r="B13131" s="34" t="s">
        <v>79</v>
      </c>
      <c r="C13131" s="5" t="s">
        <v>217</v>
      </c>
      <c r="D13131" s="35" t="s">
        <v>88</v>
      </c>
      <c r="E13131" s="36" t="s">
        <v>17</v>
      </c>
      <c r="F13131" s="37">
        <v>0</v>
      </c>
      <c r="G13131" s="38">
        <v>0</v>
      </c>
      <c r="H13131" s="34">
        <v>0.92122458520302453</v>
      </c>
      <c r="I13131" s="35">
        <v>-1.1602085603305695E-3</v>
      </c>
      <c r="J13131" s="35">
        <v>0.22002043316804307</v>
      </c>
      <c r="K13131" s="35">
        <v>-13.978337529708506</v>
      </c>
      <c r="L13131" s="35">
        <v>495.3415679856526</v>
      </c>
      <c r="M13131" s="35">
        <v>0</v>
      </c>
      <c r="N13131" s="35">
        <v>0</v>
      </c>
      <c r="O13131" s="35">
        <v>0</v>
      </c>
      <c r="P13131" s="36">
        <v>11</v>
      </c>
      <c r="Q13131" s="37">
        <v>86</v>
      </c>
      <c r="R13131" s="36">
        <v>14</v>
      </c>
      <c r="S13131" s="39">
        <f t="shared" si="458"/>
        <v>86</v>
      </c>
      <c r="T13131" s="34" t="s">
        <v>51</v>
      </c>
      <c r="U13131" s="12">
        <f>(((alpha*(speed^3))+(beta*(speed^2))+(ceta*speed))+delta)</f>
        <v>182.51804809194681</v>
      </c>
      <c r="V13131" s="8">
        <f t="shared" si="459"/>
        <v>86</v>
      </c>
    </row>
    <row r="13132" spans="1:28">
      <c r="A13132" s="34" t="s">
        <v>20</v>
      </c>
      <c r="B13132" s="34" t="s">
        <v>79</v>
      </c>
      <c r="C13132" s="5" t="s">
        <v>217</v>
      </c>
      <c r="D13132" s="35" t="s">
        <v>88</v>
      </c>
      <c r="E13132" s="36" t="s">
        <v>15</v>
      </c>
      <c r="F13132" s="37">
        <v>50</v>
      </c>
      <c r="G13132" s="38">
        <v>0</v>
      </c>
      <c r="H13132" s="34">
        <v>0.99639632184675098</v>
      </c>
      <c r="I13132" s="35">
        <v>0.13823970845655378</v>
      </c>
      <c r="J13132" s="35">
        <v>14.701817299554811</v>
      </c>
      <c r="K13132" s="35">
        <v>0.50762300180977415</v>
      </c>
      <c r="L13132" s="35">
        <v>0.94852044830663074</v>
      </c>
      <c r="M13132" s="35">
        <v>1.3627359649701892E-4</v>
      </c>
      <c r="N13132" s="35">
        <v>0</v>
      </c>
      <c r="O13132" s="35">
        <v>0</v>
      </c>
      <c r="P13132" s="36">
        <v>11</v>
      </c>
      <c r="Q13132" s="37">
        <v>86</v>
      </c>
      <c r="R13132" s="36">
        <v>10</v>
      </c>
      <c r="S13132" s="39">
        <f t="shared" si="458"/>
        <v>86</v>
      </c>
      <c r="T13132" s="34" t="s">
        <v>44</v>
      </c>
      <c r="U13132" s="12">
        <f>(alpha+(beta/(1+EXP((((-1)*ceta)+(delta*LN(speed)))+(epsilon*speed)))))</f>
        <v>0.48300386761620728</v>
      </c>
      <c r="V13132" s="8">
        <f t="shared" si="459"/>
        <v>86</v>
      </c>
    </row>
    <row r="13133" spans="1:28">
      <c r="A13133" s="34" t="s">
        <v>20</v>
      </c>
      <c r="B13133" s="34" t="s">
        <v>79</v>
      </c>
      <c r="C13133" s="5" t="s">
        <v>217</v>
      </c>
      <c r="D13133" s="35" t="s">
        <v>88</v>
      </c>
      <c r="E13133" s="36" t="s">
        <v>16</v>
      </c>
      <c r="F13133" s="37">
        <v>50</v>
      </c>
      <c r="G13133" s="38">
        <v>0</v>
      </c>
      <c r="H13133" s="34">
        <v>0.96366940859195427</v>
      </c>
      <c r="I13133" s="35">
        <v>3.3387061508286955</v>
      </c>
      <c r="J13133" s="35">
        <v>1.0234647920898179</v>
      </c>
      <c r="K13133" s="35">
        <v>-0.4930243004847113</v>
      </c>
      <c r="L13133" s="35">
        <v>0</v>
      </c>
      <c r="M13133" s="35">
        <v>0</v>
      </c>
      <c r="N13133" s="35">
        <v>0</v>
      </c>
      <c r="O13133" s="35">
        <v>0</v>
      </c>
      <c r="P13133" s="36">
        <v>11</v>
      </c>
      <c r="Q13133" s="37">
        <v>86</v>
      </c>
      <c r="R13133" s="36">
        <v>13</v>
      </c>
      <c r="S13133" s="39">
        <f t="shared" si="458"/>
        <v>86</v>
      </c>
      <c r="T13133" s="34" t="s">
        <v>50</v>
      </c>
      <c r="U13133" s="12">
        <f>EXP((alpha+(beta/speed))+(ceta*LN(speed)))</f>
        <v>3.1724540744842771</v>
      </c>
      <c r="V13133" s="8">
        <f t="shared" si="459"/>
        <v>86</v>
      </c>
    </row>
    <row r="13134" spans="1:28">
      <c r="A13134" s="34" t="s">
        <v>20</v>
      </c>
      <c r="B13134" s="34" t="s">
        <v>79</v>
      </c>
      <c r="C13134" s="5" t="s">
        <v>217</v>
      </c>
      <c r="D13134" s="35" t="s">
        <v>88</v>
      </c>
      <c r="E13134" s="36" t="s">
        <v>14</v>
      </c>
      <c r="F13134" s="37">
        <v>50</v>
      </c>
      <c r="G13134" s="38">
        <v>0</v>
      </c>
      <c r="H13134" s="34">
        <v>0.92617235817903887</v>
      </c>
      <c r="I13134" s="35">
        <v>3.1387533746916061</v>
      </c>
      <c r="J13134" s="35">
        <v>0.54390610980075349</v>
      </c>
      <c r="K13134" s="35">
        <v>-3.2997841216277982E-3</v>
      </c>
      <c r="L13134" s="35">
        <v>0</v>
      </c>
      <c r="M13134" s="35">
        <v>0</v>
      </c>
      <c r="N13134" s="35">
        <v>0</v>
      </c>
      <c r="O13134" s="35">
        <v>0</v>
      </c>
      <c r="P13134" s="36">
        <v>11</v>
      </c>
      <c r="Q13134" s="37">
        <v>86</v>
      </c>
      <c r="R13134" s="36">
        <v>5</v>
      </c>
      <c r="S13134" s="39">
        <f t="shared" si="458"/>
        <v>86</v>
      </c>
      <c r="T13134" s="34" t="s">
        <v>36</v>
      </c>
      <c r="U13134" s="12">
        <f>(1/(((ceta*(speed^2))+(beta*speed))+alpha))</f>
        <v>3.920111967034997E-2</v>
      </c>
      <c r="V13134" s="8">
        <f t="shared" si="459"/>
        <v>86</v>
      </c>
    </row>
    <row r="13135" spans="1:28">
      <c r="A13135" s="34" t="s">
        <v>20</v>
      </c>
      <c r="B13135" s="34" t="s">
        <v>79</v>
      </c>
      <c r="C13135" s="5" t="s">
        <v>217</v>
      </c>
      <c r="D13135" s="35" t="s">
        <v>88</v>
      </c>
      <c r="E13135" s="36" t="s">
        <v>18</v>
      </c>
      <c r="F13135" s="37">
        <v>50</v>
      </c>
      <c r="G13135" s="38">
        <v>0</v>
      </c>
      <c r="H13135" s="34">
        <v>0.96479961932772651</v>
      </c>
      <c r="I13135" s="35">
        <v>6.6497815788194305</v>
      </c>
      <c r="J13135" s="35">
        <v>0.64101057945651962</v>
      </c>
      <c r="K13135" s="35">
        <v>-3.3270797501834676E-3</v>
      </c>
      <c r="L13135" s="35">
        <v>0</v>
      </c>
      <c r="M13135" s="35">
        <v>0</v>
      </c>
      <c r="N13135" s="35">
        <v>0</v>
      </c>
      <c r="O13135" s="35">
        <v>0</v>
      </c>
      <c r="P13135" s="36">
        <v>11</v>
      </c>
      <c r="Q13135" s="37">
        <v>86</v>
      </c>
      <c r="R13135" s="36">
        <v>5</v>
      </c>
      <c r="S13135" s="39">
        <f t="shared" si="458"/>
        <v>86</v>
      </c>
      <c r="T13135" s="34" t="s">
        <v>36</v>
      </c>
      <c r="U13135" s="12">
        <f>(1/(((ceta*(speed^2))+(beta*speed))+alpha))</f>
        <v>2.6903699320681623E-2</v>
      </c>
      <c r="V13135" s="8">
        <f t="shared" si="459"/>
        <v>86</v>
      </c>
      <c r="AB13135" s="41"/>
    </row>
    <row r="13136" spans="1:28">
      <c r="A13136" s="34" t="s">
        <v>20</v>
      </c>
      <c r="B13136" s="34" t="s">
        <v>79</v>
      </c>
      <c r="C13136" s="5" t="s">
        <v>217</v>
      </c>
      <c r="D13136" s="35" t="s">
        <v>88</v>
      </c>
      <c r="E13136" s="36" t="s">
        <v>17</v>
      </c>
      <c r="F13136" s="37">
        <v>50</v>
      </c>
      <c r="G13136" s="38">
        <v>0</v>
      </c>
      <c r="H13136" s="34">
        <v>0.89183904006726555</v>
      </c>
      <c r="I13136" s="35">
        <v>-1.2580991468118532E-3</v>
      </c>
      <c r="J13136" s="35">
        <v>0.23050240623804563</v>
      </c>
      <c r="K13136" s="35">
        <v>-14.580441972048094</v>
      </c>
      <c r="L13136" s="35">
        <v>540.33405110114973</v>
      </c>
      <c r="M13136" s="35">
        <v>0</v>
      </c>
      <c r="N13136" s="35">
        <v>0</v>
      </c>
      <c r="O13136" s="35">
        <v>0</v>
      </c>
      <c r="P13136" s="36">
        <v>11</v>
      </c>
      <c r="Q13136" s="37">
        <v>86</v>
      </c>
      <c r="R13136" s="36">
        <v>14</v>
      </c>
      <c r="S13136" s="39">
        <f t="shared" si="458"/>
        <v>86</v>
      </c>
      <c r="T13136" s="34" t="s">
        <v>51</v>
      </c>
      <c r="U13136" s="12">
        <f>(((alpha*(speed^3))+(beta*(speed^2))+(ceta*speed))+delta)</f>
        <v>190.99032711703899</v>
      </c>
      <c r="V13136" s="8">
        <f t="shared" si="459"/>
        <v>86</v>
      </c>
    </row>
    <row r="13137" spans="1:28">
      <c r="A13137" s="34" t="s">
        <v>20</v>
      </c>
      <c r="B13137" s="34" t="s">
        <v>79</v>
      </c>
      <c r="C13137" s="5" t="s">
        <v>217</v>
      </c>
      <c r="D13137" s="35" t="s">
        <v>88</v>
      </c>
      <c r="E13137" s="36" t="s">
        <v>15</v>
      </c>
      <c r="F13137" s="37">
        <v>100</v>
      </c>
      <c r="G13137" s="38">
        <v>0</v>
      </c>
      <c r="H13137" s="34">
        <v>0.992480337105623</v>
      </c>
      <c r="I13137" s="35">
        <v>13.597459677396566</v>
      </c>
      <c r="J13137" s="35">
        <v>0.99901127250090305</v>
      </c>
      <c r="K13137" s="35">
        <v>-0.72352710168016232</v>
      </c>
      <c r="L13137" s="35">
        <v>0</v>
      </c>
      <c r="M13137" s="35">
        <v>0</v>
      </c>
      <c r="N13137" s="35">
        <v>0</v>
      </c>
      <c r="O13137" s="35">
        <v>0</v>
      </c>
      <c r="P13137" s="36">
        <v>11</v>
      </c>
      <c r="Q13137" s="37">
        <v>86</v>
      </c>
      <c r="R13137" s="36">
        <v>0</v>
      </c>
      <c r="S13137" s="39">
        <f t="shared" si="458"/>
        <v>86</v>
      </c>
      <c r="T13137" s="34" t="s">
        <v>29</v>
      </c>
      <c r="U13137" s="12">
        <f>((alpha*(beta^speed))*(speed^ceta))</f>
        <v>0.49756422713518333</v>
      </c>
      <c r="V13137" s="8">
        <f t="shared" si="459"/>
        <v>86</v>
      </c>
    </row>
    <row r="13138" spans="1:28">
      <c r="A13138" s="34" t="s">
        <v>20</v>
      </c>
      <c r="B13138" s="34" t="s">
        <v>79</v>
      </c>
      <c r="C13138" s="5" t="s">
        <v>217</v>
      </c>
      <c r="D13138" s="35" t="s">
        <v>88</v>
      </c>
      <c r="E13138" s="36" t="s">
        <v>16</v>
      </c>
      <c r="F13138" s="37">
        <v>100</v>
      </c>
      <c r="G13138" s="38">
        <v>0</v>
      </c>
      <c r="H13138" s="34">
        <v>0.94889227879497196</v>
      </c>
      <c r="I13138" s="35">
        <v>29.988907379805504</v>
      </c>
      <c r="J13138" s="35">
        <v>0.99702568926028501</v>
      </c>
      <c r="K13138" s="35">
        <v>-0.43757510129443417</v>
      </c>
      <c r="L13138" s="35">
        <v>0</v>
      </c>
      <c r="M13138" s="35">
        <v>0</v>
      </c>
      <c r="N13138" s="35">
        <v>0</v>
      </c>
      <c r="O13138" s="35">
        <v>0</v>
      </c>
      <c r="P13138" s="36">
        <v>11</v>
      </c>
      <c r="Q13138" s="37">
        <v>86</v>
      </c>
      <c r="R13138" s="36">
        <v>0</v>
      </c>
      <c r="S13138" s="39">
        <f t="shared" si="458"/>
        <v>86</v>
      </c>
      <c r="T13138" s="34" t="s">
        <v>29</v>
      </c>
      <c r="U13138" s="12">
        <f>((alpha*(beta^speed))*(speed^ceta))</f>
        <v>3.3053560882507087</v>
      </c>
      <c r="V13138" s="8">
        <f t="shared" si="459"/>
        <v>86</v>
      </c>
    </row>
    <row r="13139" spans="1:28">
      <c r="A13139" s="34" t="s">
        <v>20</v>
      </c>
      <c r="B13139" s="34" t="s">
        <v>79</v>
      </c>
      <c r="C13139" s="5" t="s">
        <v>217</v>
      </c>
      <c r="D13139" s="35" t="s">
        <v>88</v>
      </c>
      <c r="E13139" s="36" t="s">
        <v>14</v>
      </c>
      <c r="F13139" s="37">
        <v>100</v>
      </c>
      <c r="G13139" s="38">
        <v>0</v>
      </c>
      <c r="H13139" s="34">
        <v>0.92939587165649507</v>
      </c>
      <c r="I13139" s="35">
        <v>3.7333521651235757</v>
      </c>
      <c r="J13139" s="35">
        <v>0.45939113098802836</v>
      </c>
      <c r="K13139" s="35">
        <v>-2.4577417859751489E-3</v>
      </c>
      <c r="L13139" s="35">
        <v>0</v>
      </c>
      <c r="M13139" s="35">
        <v>0</v>
      </c>
      <c r="N13139" s="35">
        <v>0</v>
      </c>
      <c r="O13139" s="35">
        <v>0</v>
      </c>
      <c r="P13139" s="36">
        <v>11</v>
      </c>
      <c r="Q13139" s="37">
        <v>86</v>
      </c>
      <c r="R13139" s="36">
        <v>5</v>
      </c>
      <c r="S13139" s="39">
        <f t="shared" si="458"/>
        <v>86</v>
      </c>
      <c r="T13139" s="34" t="s">
        <v>36</v>
      </c>
      <c r="U13139" s="12">
        <f>(1/(((ceta*(speed^2))+(beta*speed))+alpha))</f>
        <v>3.9898607773081997E-2</v>
      </c>
      <c r="V13139" s="8">
        <f t="shared" si="459"/>
        <v>86</v>
      </c>
      <c r="AB13139" s="41"/>
    </row>
    <row r="13140" spans="1:28">
      <c r="A13140" s="34" t="s">
        <v>20</v>
      </c>
      <c r="B13140" s="34" t="s">
        <v>79</v>
      </c>
      <c r="C13140" s="5" t="s">
        <v>217</v>
      </c>
      <c r="D13140" s="35" t="s">
        <v>88</v>
      </c>
      <c r="E13140" s="36" t="s">
        <v>18</v>
      </c>
      <c r="F13140" s="37">
        <v>100</v>
      </c>
      <c r="G13140" s="38">
        <v>0</v>
      </c>
      <c r="H13140" s="34">
        <v>0.97715690747868855</v>
      </c>
      <c r="I13140" s="35">
        <v>5.8126312161130702</v>
      </c>
      <c r="J13140" s="35">
        <v>0.5910808370050461</v>
      </c>
      <c r="K13140" s="35">
        <v>-2.5893795274865824E-3</v>
      </c>
      <c r="L13140" s="35">
        <v>0</v>
      </c>
      <c r="M13140" s="35">
        <v>0</v>
      </c>
      <c r="N13140" s="35">
        <v>0</v>
      </c>
      <c r="O13140" s="35">
        <v>0</v>
      </c>
      <c r="P13140" s="36">
        <v>11</v>
      </c>
      <c r="Q13140" s="37">
        <v>86</v>
      </c>
      <c r="R13140" s="36">
        <v>5</v>
      </c>
      <c r="S13140" s="39">
        <f t="shared" si="458"/>
        <v>86</v>
      </c>
      <c r="T13140" s="34" t="s">
        <v>36</v>
      </c>
      <c r="U13140" s="12">
        <f>(1/(((ceta*(speed^2))+(beta*speed))+alpha))</f>
        <v>2.6670555437585855E-2</v>
      </c>
      <c r="V13140" s="8">
        <f t="shared" si="459"/>
        <v>86</v>
      </c>
      <c r="AB13140" s="41"/>
    </row>
    <row r="13141" spans="1:28">
      <c r="A13141" s="34" t="s">
        <v>20</v>
      </c>
      <c r="B13141" s="34" t="s">
        <v>79</v>
      </c>
      <c r="C13141" s="5" t="s">
        <v>217</v>
      </c>
      <c r="D13141" s="35" t="s">
        <v>88</v>
      </c>
      <c r="E13141" s="36" t="s">
        <v>17</v>
      </c>
      <c r="F13141" s="37">
        <v>100</v>
      </c>
      <c r="G13141" s="38">
        <v>0</v>
      </c>
      <c r="H13141" s="34">
        <v>0.86476537223674255</v>
      </c>
      <c r="I13141" s="35">
        <v>-1.3229423559578679E-3</v>
      </c>
      <c r="J13141" s="35">
        <v>0.23603793971995443</v>
      </c>
      <c r="K13141" s="35">
        <v>-14.982263863710667</v>
      </c>
      <c r="L13141" s="35">
        <v>582.93797720897999</v>
      </c>
      <c r="M13141" s="35">
        <v>0</v>
      </c>
      <c r="N13141" s="35">
        <v>0</v>
      </c>
      <c r="O13141" s="35">
        <v>0</v>
      </c>
      <c r="P13141" s="36">
        <v>11</v>
      </c>
      <c r="Q13141" s="37">
        <v>86</v>
      </c>
      <c r="R13141" s="36">
        <v>14</v>
      </c>
      <c r="S13141" s="39">
        <f t="shared" si="458"/>
        <v>86</v>
      </c>
      <c r="T13141" s="34" t="s">
        <v>51</v>
      </c>
      <c r="U13141" s="12">
        <f>(((alpha*(speed^3))+(beta*(speed^2))+(ceta*speed))+delta)</f>
        <v>198.73446393750805</v>
      </c>
      <c r="V13141" s="8">
        <f t="shared" si="459"/>
        <v>86</v>
      </c>
    </row>
    <row r="13142" spans="1:28">
      <c r="A13142" s="34" t="s">
        <v>20</v>
      </c>
      <c r="B13142" s="34" t="s">
        <v>79</v>
      </c>
      <c r="C13142" s="5" t="s">
        <v>217</v>
      </c>
      <c r="D13142" s="35" t="s">
        <v>88</v>
      </c>
      <c r="E13142" s="36" t="s">
        <v>15</v>
      </c>
      <c r="F13142" s="37">
        <v>0</v>
      </c>
      <c r="G13142" s="38">
        <v>-0.06</v>
      </c>
      <c r="H13142" s="34">
        <v>0.97574599882267954</v>
      </c>
      <c r="I13142" s="35">
        <v>-4.2108825799168491E-2</v>
      </c>
      <c r="J13142" s="35">
        <v>14.256195938817925</v>
      </c>
      <c r="K13142" s="35">
        <v>0.26779949169814499</v>
      </c>
      <c r="L13142" s="35">
        <v>0.97955525794214782</v>
      </c>
      <c r="M13142" s="35">
        <v>1.7783572207650911E-2</v>
      </c>
      <c r="N13142" s="35">
        <v>0</v>
      </c>
      <c r="O13142" s="35">
        <v>0</v>
      </c>
      <c r="P13142" s="36">
        <v>11</v>
      </c>
      <c r="Q13142" s="37">
        <v>86</v>
      </c>
      <c r="R13142" s="36">
        <v>10</v>
      </c>
      <c r="S13142" s="39">
        <f t="shared" si="458"/>
        <v>86</v>
      </c>
      <c r="T13142" s="34" t="s">
        <v>44</v>
      </c>
      <c r="U13142" s="12">
        <f>(alpha+(beta/(1+EXP((((-1)*ceta)+(delta*LN(speed)))+(epsilon*speed)))))</f>
        <v>9.129064746891645E-3</v>
      </c>
      <c r="V13142" s="8">
        <f t="shared" si="459"/>
        <v>86</v>
      </c>
    </row>
    <row r="13143" spans="1:28">
      <c r="A13143" s="34" t="s">
        <v>20</v>
      </c>
      <c r="B13143" s="34" t="s">
        <v>79</v>
      </c>
      <c r="C13143" s="5" t="s">
        <v>217</v>
      </c>
      <c r="D13143" s="35" t="s">
        <v>88</v>
      </c>
      <c r="E13143" s="36" t="s">
        <v>16</v>
      </c>
      <c r="F13143" s="37">
        <v>0</v>
      </c>
      <c r="G13143" s="38">
        <v>-0.06</v>
      </c>
      <c r="H13143" s="34">
        <v>0.95957884882618727</v>
      </c>
      <c r="I13143" s="35">
        <v>-0.83777238888790928</v>
      </c>
      <c r="J13143" s="35">
        <v>20.549323539112972</v>
      </c>
      <c r="K13143" s="35">
        <v>0.91767474527326787</v>
      </c>
      <c r="L13143" s="35">
        <v>0.92327706818373123</v>
      </c>
      <c r="M13143" s="35">
        <v>-1.3390670448132656E-4</v>
      </c>
      <c r="N13143" s="35">
        <v>0</v>
      </c>
      <c r="O13143" s="35">
        <v>0</v>
      </c>
      <c r="P13143" s="36">
        <v>11</v>
      </c>
      <c r="Q13143" s="37">
        <v>83</v>
      </c>
      <c r="R13143" s="36">
        <v>10</v>
      </c>
      <c r="S13143" s="39">
        <f t="shared" si="458"/>
        <v>83</v>
      </c>
      <c r="T13143" s="34" t="s">
        <v>44</v>
      </c>
      <c r="U13143" s="12">
        <f>(alpha+(beta/(1+EXP((((-1)*ceta)+(delta*LN(speed)))+(epsilon*speed)))))</f>
        <v>5.7958673787549264E-3</v>
      </c>
      <c r="V13143" s="8">
        <f t="shared" si="459"/>
        <v>83</v>
      </c>
    </row>
    <row r="13144" spans="1:28">
      <c r="A13144" s="34" t="s">
        <v>20</v>
      </c>
      <c r="B13144" s="34" t="s">
        <v>79</v>
      </c>
      <c r="C13144" s="5" t="s">
        <v>217</v>
      </c>
      <c r="D13144" s="35" t="s">
        <v>88</v>
      </c>
      <c r="E13144" s="36" t="s">
        <v>14</v>
      </c>
      <c r="F13144" s="37">
        <v>0</v>
      </c>
      <c r="G13144" s="38">
        <v>-0.06</v>
      </c>
      <c r="H13144" s="34">
        <v>0.97612086088408168</v>
      </c>
      <c r="I13144" s="35">
        <v>7.6615542363434184</v>
      </c>
      <c r="J13144" s="35">
        <v>0.13755534086919061</v>
      </c>
      <c r="K13144" s="35">
        <v>1.6287201312075785</v>
      </c>
      <c r="L13144" s="35">
        <v>0</v>
      </c>
      <c r="M13144" s="35">
        <v>0</v>
      </c>
      <c r="N13144" s="35">
        <v>0</v>
      </c>
      <c r="O13144" s="35">
        <v>0</v>
      </c>
      <c r="P13144" s="36">
        <v>11</v>
      </c>
      <c r="Q13144" s="37">
        <v>86</v>
      </c>
      <c r="R13144" s="36">
        <v>6</v>
      </c>
      <c r="S13144" s="39">
        <f t="shared" si="458"/>
        <v>86</v>
      </c>
      <c r="T13144" s="34" t="s">
        <v>37</v>
      </c>
      <c r="U13144" s="12">
        <f>(1/(alpha+(beta*(speed^ceta))))</f>
        <v>4.9430945887221087E-3</v>
      </c>
      <c r="V13144" s="8">
        <f t="shared" si="459"/>
        <v>86</v>
      </c>
      <c r="AB13144" s="41"/>
    </row>
    <row r="13145" spans="1:28">
      <c r="A13145" s="34" t="s">
        <v>20</v>
      </c>
      <c r="B13145" s="34" t="s">
        <v>79</v>
      </c>
      <c r="C13145" s="5" t="s">
        <v>217</v>
      </c>
      <c r="D13145" s="35" t="s">
        <v>88</v>
      </c>
      <c r="E13145" s="36" t="s">
        <v>18</v>
      </c>
      <c r="F13145" s="37">
        <v>0</v>
      </c>
      <c r="G13145" s="38">
        <v>-0.06</v>
      </c>
      <c r="H13145" s="34">
        <v>0.96109457608072035</v>
      </c>
      <c r="I13145" s="35">
        <v>0.12493947116361731</v>
      </c>
      <c r="J13145" s="35">
        <v>0.97898154896633804</v>
      </c>
      <c r="K13145" s="35">
        <v>-0.44318594238850412</v>
      </c>
      <c r="L13145" s="35">
        <v>0</v>
      </c>
      <c r="M13145" s="35">
        <v>0</v>
      </c>
      <c r="N13145" s="35">
        <v>0</v>
      </c>
      <c r="O13145" s="35">
        <v>0</v>
      </c>
      <c r="P13145" s="36">
        <v>11</v>
      </c>
      <c r="Q13145" s="37">
        <v>86</v>
      </c>
      <c r="R13145" s="36">
        <v>0</v>
      </c>
      <c r="S13145" s="39">
        <f t="shared" si="458"/>
        <v>86</v>
      </c>
      <c r="T13145" s="34" t="s">
        <v>29</v>
      </c>
      <c r="U13145" s="12">
        <f>((alpha*(beta^speed))*(speed^ceta))</f>
        <v>2.7923169766030831E-3</v>
      </c>
      <c r="V13145" s="8">
        <f t="shared" si="459"/>
        <v>86</v>
      </c>
      <c r="AB13145" s="41"/>
    </row>
    <row r="13146" spans="1:28">
      <c r="A13146" s="34" t="s">
        <v>20</v>
      </c>
      <c r="B13146" s="34" t="s">
        <v>79</v>
      </c>
      <c r="C13146" s="5" t="s">
        <v>217</v>
      </c>
      <c r="D13146" s="35" t="s">
        <v>88</v>
      </c>
      <c r="E13146" s="36" t="s">
        <v>17</v>
      </c>
      <c r="F13146" s="37">
        <v>0</v>
      </c>
      <c r="G13146" s="38">
        <v>-0.06</v>
      </c>
      <c r="H13146" s="34">
        <v>0.9294501456795996</v>
      </c>
      <c r="I13146" s="35">
        <v>308.1655625788722</v>
      </c>
      <c r="J13146" s="35">
        <v>0.95836321927993906</v>
      </c>
      <c r="K13146" s="35">
        <v>-0.13661918569313805</v>
      </c>
      <c r="L13146" s="35">
        <v>0</v>
      </c>
      <c r="M13146" s="35">
        <v>0</v>
      </c>
      <c r="N13146" s="35">
        <v>0</v>
      </c>
      <c r="O13146" s="35">
        <v>0</v>
      </c>
      <c r="P13146" s="36">
        <v>11</v>
      </c>
      <c r="Q13146" s="37">
        <v>86</v>
      </c>
      <c r="R13146" s="36">
        <v>0</v>
      </c>
      <c r="S13146" s="39">
        <f t="shared" si="458"/>
        <v>86</v>
      </c>
      <c r="T13146" s="34" t="s">
        <v>29</v>
      </c>
      <c r="U13146" s="12">
        <f>((alpha*(beta^speed))*(speed^ceta))</f>
        <v>4.3259983062750829</v>
      </c>
      <c r="V13146" s="8">
        <f t="shared" si="459"/>
        <v>86</v>
      </c>
    </row>
    <row r="13147" spans="1:28">
      <c r="A13147" s="34" t="s">
        <v>20</v>
      </c>
      <c r="B13147" s="34" t="s">
        <v>79</v>
      </c>
      <c r="C13147" s="5" t="s">
        <v>217</v>
      </c>
      <c r="D13147" s="35" t="s">
        <v>88</v>
      </c>
      <c r="E13147" s="36" t="s">
        <v>15</v>
      </c>
      <c r="F13147" s="37">
        <v>50</v>
      </c>
      <c r="G13147" s="38">
        <v>-0.06</v>
      </c>
      <c r="H13147" s="34">
        <v>0.96709871072002773</v>
      </c>
      <c r="I13147" s="35">
        <v>-2.6371294048347989E-2</v>
      </c>
      <c r="J13147" s="35">
        <v>10.449644601998138</v>
      </c>
      <c r="K13147" s="35">
        <v>0.24975179794968644</v>
      </c>
      <c r="L13147" s="35">
        <v>0.82411278847230818</v>
      </c>
      <c r="M13147" s="35">
        <v>2.6609191890797221E-2</v>
      </c>
      <c r="N13147" s="35">
        <v>0</v>
      </c>
      <c r="O13147" s="35">
        <v>0</v>
      </c>
      <c r="P13147" s="36">
        <v>11</v>
      </c>
      <c r="Q13147" s="37">
        <v>86</v>
      </c>
      <c r="R13147" s="36">
        <v>10</v>
      </c>
      <c r="S13147" s="39">
        <f t="shared" si="458"/>
        <v>86</v>
      </c>
      <c r="T13147" s="34" t="s">
        <v>44</v>
      </c>
      <c r="U13147" s="12">
        <f>(alpha+(beta/(1+EXP((((-1)*ceta)+(delta*LN(speed)))+(epsilon*speed)))))</f>
        <v>8.1470605363530013E-3</v>
      </c>
      <c r="V13147" s="8">
        <f t="shared" si="459"/>
        <v>86</v>
      </c>
    </row>
    <row r="13148" spans="1:28">
      <c r="A13148" s="34" t="s">
        <v>20</v>
      </c>
      <c r="B13148" s="34" t="s">
        <v>79</v>
      </c>
      <c r="C13148" s="5" t="s">
        <v>217</v>
      </c>
      <c r="D13148" s="35" t="s">
        <v>88</v>
      </c>
      <c r="E13148" s="36" t="s">
        <v>16</v>
      </c>
      <c r="F13148" s="37">
        <v>50</v>
      </c>
      <c r="G13148" s="38">
        <v>-0.06</v>
      </c>
      <c r="H13148" s="34">
        <v>0.93411808546044561</v>
      </c>
      <c r="I13148" s="35">
        <v>-0.46873273280062194</v>
      </c>
      <c r="J13148" s="35">
        <v>21.584899326573883</v>
      </c>
      <c r="K13148" s="35">
        <v>0.38076600226522683</v>
      </c>
      <c r="L13148" s="35">
        <v>0.74912788648366269</v>
      </c>
      <c r="M13148" s="35">
        <v>1.0609749022101602E-2</v>
      </c>
      <c r="N13148" s="35">
        <v>0</v>
      </c>
      <c r="O13148" s="35">
        <v>0</v>
      </c>
      <c r="P13148" s="36">
        <v>11</v>
      </c>
      <c r="Q13148" s="37">
        <v>82</v>
      </c>
      <c r="R13148" s="36">
        <v>10</v>
      </c>
      <c r="S13148" s="39">
        <f t="shared" si="458"/>
        <v>82</v>
      </c>
      <c r="T13148" s="34" t="s">
        <v>44</v>
      </c>
      <c r="U13148" s="12">
        <f>(alpha+(beta/(1+EXP((((-1)*ceta)+(delta*LN(speed)))+(epsilon*speed)))))</f>
        <v>8.0137849450181986E-3</v>
      </c>
      <c r="V13148" s="8">
        <f t="shared" si="459"/>
        <v>82</v>
      </c>
    </row>
    <row r="13149" spans="1:28">
      <c r="A13149" s="34" t="s">
        <v>20</v>
      </c>
      <c r="B13149" s="34" t="s">
        <v>79</v>
      </c>
      <c r="C13149" s="5" t="s">
        <v>217</v>
      </c>
      <c r="D13149" s="35" t="s">
        <v>88</v>
      </c>
      <c r="E13149" s="36" t="s">
        <v>14</v>
      </c>
      <c r="F13149" s="37">
        <v>50</v>
      </c>
      <c r="G13149" s="38">
        <v>-0.06</v>
      </c>
      <c r="H13149" s="34">
        <v>0.96569062703470676</v>
      </c>
      <c r="I13149" s="35">
        <v>8.9855163999423091</v>
      </c>
      <c r="J13149" s="35">
        <v>0.12770281237448564</v>
      </c>
      <c r="K13149" s="35">
        <v>1.6510442887555792</v>
      </c>
      <c r="L13149" s="35">
        <v>0</v>
      </c>
      <c r="M13149" s="35">
        <v>0</v>
      </c>
      <c r="N13149" s="35">
        <v>0</v>
      </c>
      <c r="O13149" s="35">
        <v>0</v>
      </c>
      <c r="P13149" s="36">
        <v>11</v>
      </c>
      <c r="Q13149" s="37">
        <v>86</v>
      </c>
      <c r="R13149" s="36">
        <v>6</v>
      </c>
      <c r="S13149" s="39">
        <f t="shared" si="458"/>
        <v>86</v>
      </c>
      <c r="T13149" s="34" t="s">
        <v>37</v>
      </c>
      <c r="U13149" s="12">
        <f>(1/(alpha+(beta*(speed^ceta))))</f>
        <v>4.7943811232424895E-3</v>
      </c>
      <c r="V13149" s="8">
        <f t="shared" si="459"/>
        <v>86</v>
      </c>
    </row>
    <row r="13150" spans="1:28">
      <c r="A13150" s="34" t="s">
        <v>20</v>
      </c>
      <c r="B13150" s="34" t="s">
        <v>79</v>
      </c>
      <c r="C13150" s="5" t="s">
        <v>217</v>
      </c>
      <c r="D13150" s="35" t="s">
        <v>88</v>
      </c>
      <c r="E13150" s="36" t="s">
        <v>18</v>
      </c>
      <c r="F13150" s="37">
        <v>50</v>
      </c>
      <c r="G13150" s="38">
        <v>-0.06</v>
      </c>
      <c r="H13150" s="34">
        <v>0.93879176688678756</v>
      </c>
      <c r="I13150" s="35">
        <v>0.10085730774077474</v>
      </c>
      <c r="J13150" s="35">
        <v>0.97658623444377313</v>
      </c>
      <c r="K13150" s="35">
        <v>-0.3511773623482039</v>
      </c>
      <c r="L13150" s="35">
        <v>0</v>
      </c>
      <c r="M13150" s="35">
        <v>0</v>
      </c>
      <c r="N13150" s="35">
        <v>0</v>
      </c>
      <c r="O13150" s="35">
        <v>0</v>
      </c>
      <c r="P13150" s="36">
        <v>11</v>
      </c>
      <c r="Q13150" s="37">
        <v>86</v>
      </c>
      <c r="R13150" s="36">
        <v>0</v>
      </c>
      <c r="S13150" s="39">
        <f t="shared" si="458"/>
        <v>86</v>
      </c>
      <c r="T13150" s="34" t="s">
        <v>29</v>
      </c>
      <c r="U13150" s="12">
        <f>((alpha*(beta^speed))*(speed^ceta))</f>
        <v>2.7508490908944249E-3</v>
      </c>
      <c r="V13150" s="8">
        <f t="shared" si="459"/>
        <v>86</v>
      </c>
      <c r="AB13150" s="41"/>
    </row>
    <row r="13151" spans="1:28">
      <c r="A13151" s="34" t="s">
        <v>20</v>
      </c>
      <c r="B13151" s="34" t="s">
        <v>79</v>
      </c>
      <c r="C13151" s="5" t="s">
        <v>217</v>
      </c>
      <c r="D13151" s="35" t="s">
        <v>88</v>
      </c>
      <c r="E13151" s="36" t="s">
        <v>17</v>
      </c>
      <c r="F13151" s="37">
        <v>50</v>
      </c>
      <c r="G13151" s="38">
        <v>-0.06</v>
      </c>
      <c r="H13151" s="34">
        <v>0.88557381566585158</v>
      </c>
      <c r="I13151" s="35">
        <v>-5.2744409744664793E-4</v>
      </c>
      <c r="J13151" s="35">
        <v>0.10338979469272981</v>
      </c>
      <c r="K13151" s="35">
        <v>-7.3266140420510713</v>
      </c>
      <c r="L13151" s="35">
        <v>195.90591178505116</v>
      </c>
      <c r="M13151" s="35">
        <v>0</v>
      </c>
      <c r="N13151" s="35">
        <v>0</v>
      </c>
      <c r="O13151" s="35">
        <v>0</v>
      </c>
      <c r="P13151" s="36">
        <v>11</v>
      </c>
      <c r="Q13151" s="37">
        <v>81</v>
      </c>
      <c r="R13151" s="36">
        <v>14</v>
      </c>
      <c r="S13151" s="39">
        <f t="shared" si="458"/>
        <v>81</v>
      </c>
      <c r="T13151" s="34" t="s">
        <v>51</v>
      </c>
      <c r="U13151" s="12">
        <f>(((alpha*(speed^3))+(beta*(speed^2))+(ceta*speed))+delta)</f>
        <v>0.48519876677062257</v>
      </c>
      <c r="V13151" s="8">
        <f t="shared" si="459"/>
        <v>81</v>
      </c>
    </row>
    <row r="13152" spans="1:28">
      <c r="A13152" s="34" t="s">
        <v>20</v>
      </c>
      <c r="B13152" s="34" t="s">
        <v>79</v>
      </c>
      <c r="C13152" s="5" t="s">
        <v>217</v>
      </c>
      <c r="D13152" s="35" t="s">
        <v>88</v>
      </c>
      <c r="E13152" s="36" t="s">
        <v>15</v>
      </c>
      <c r="F13152" s="37">
        <v>100</v>
      </c>
      <c r="G13152" s="38">
        <v>-0.06</v>
      </c>
      <c r="H13152" s="34">
        <v>0.96270292773325927</v>
      </c>
      <c r="I13152" s="35">
        <v>5.6230743399154717</v>
      </c>
      <c r="J13152" s="35">
        <v>0.95869822406958438</v>
      </c>
      <c r="K13152" s="35">
        <v>-0.46741286699755397</v>
      </c>
      <c r="L13152" s="35">
        <v>0</v>
      </c>
      <c r="M13152" s="35">
        <v>0</v>
      </c>
      <c r="N13152" s="35">
        <v>0</v>
      </c>
      <c r="O13152" s="35">
        <v>0</v>
      </c>
      <c r="P13152" s="36">
        <v>11</v>
      </c>
      <c r="Q13152" s="37">
        <v>86</v>
      </c>
      <c r="R13152" s="36">
        <v>0</v>
      </c>
      <c r="S13152" s="39">
        <f t="shared" si="458"/>
        <v>86</v>
      </c>
      <c r="T13152" s="34" t="s">
        <v>29</v>
      </c>
      <c r="U13152" s="12">
        <f>((alpha*(beta^speed))*(speed^ceta))</f>
        <v>1.8638447060283506E-2</v>
      </c>
      <c r="V13152" s="8">
        <f t="shared" si="459"/>
        <v>86</v>
      </c>
    </row>
    <row r="13153" spans="1:28">
      <c r="A13153" s="34" t="s">
        <v>20</v>
      </c>
      <c r="B13153" s="34" t="s">
        <v>79</v>
      </c>
      <c r="C13153" s="5" t="s">
        <v>217</v>
      </c>
      <c r="D13153" s="35" t="s">
        <v>88</v>
      </c>
      <c r="E13153" s="36" t="s">
        <v>16</v>
      </c>
      <c r="F13153" s="37">
        <v>100</v>
      </c>
      <c r="G13153" s="38">
        <v>-0.06</v>
      </c>
      <c r="H13153" s="34">
        <v>0.90513402243237961</v>
      </c>
      <c r="I13153" s="35">
        <v>-0.60091128319650389</v>
      </c>
      <c r="J13153" s="35">
        <v>23.507918987390301</v>
      </c>
      <c r="K13153" s="35">
        <v>0.11701194313052878</v>
      </c>
      <c r="L13153" s="35">
        <v>0.68186449955498873</v>
      </c>
      <c r="M13153" s="35">
        <v>9.1338451287915259E-3</v>
      </c>
      <c r="N13153" s="35">
        <v>0</v>
      </c>
      <c r="O13153" s="35">
        <v>0</v>
      </c>
      <c r="P13153" s="36">
        <v>11</v>
      </c>
      <c r="Q13153" s="37">
        <v>82</v>
      </c>
      <c r="R13153" s="36">
        <v>10</v>
      </c>
      <c r="S13153" s="39">
        <f t="shared" si="458"/>
        <v>82</v>
      </c>
      <c r="T13153" s="34" t="s">
        <v>44</v>
      </c>
      <c r="U13153" s="12">
        <f>(alpha+(beta/(1+EXP((((-1)*ceta)+(delta*LN(speed)))+(epsilon*speed)))))</f>
        <v>2.3478734537306645E-3</v>
      </c>
      <c r="V13153" s="8">
        <f t="shared" si="459"/>
        <v>82</v>
      </c>
    </row>
    <row r="13154" spans="1:28">
      <c r="A13154" s="34" t="s">
        <v>20</v>
      </c>
      <c r="B13154" s="34" t="s">
        <v>79</v>
      </c>
      <c r="C13154" s="5" t="s">
        <v>217</v>
      </c>
      <c r="D13154" s="35" t="s">
        <v>88</v>
      </c>
      <c r="E13154" s="36" t="s">
        <v>14</v>
      </c>
      <c r="F13154" s="37">
        <v>100</v>
      </c>
      <c r="G13154" s="38">
        <v>-0.06</v>
      </c>
      <c r="H13154" s="34">
        <v>0.96411196091683116</v>
      </c>
      <c r="I13154" s="35">
        <v>9.6135021333322666</v>
      </c>
      <c r="J13154" s="35">
        <v>0.12953306311742532</v>
      </c>
      <c r="K13154" s="35">
        <v>1.6445595183406514</v>
      </c>
      <c r="L13154" s="35">
        <v>0</v>
      </c>
      <c r="M13154" s="35">
        <v>0</v>
      </c>
      <c r="N13154" s="35">
        <v>0</v>
      </c>
      <c r="O13154" s="35">
        <v>0</v>
      </c>
      <c r="P13154" s="36">
        <v>11</v>
      </c>
      <c r="Q13154" s="37">
        <v>86</v>
      </c>
      <c r="R13154" s="36">
        <v>6</v>
      </c>
      <c r="S13154" s="39">
        <f t="shared" si="458"/>
        <v>86</v>
      </c>
      <c r="T13154" s="34" t="s">
        <v>37</v>
      </c>
      <c r="U13154" s="12">
        <f>(1/(alpha+(beta*(speed^ceta))))</f>
        <v>4.8472679308621258E-3</v>
      </c>
      <c r="V13154" s="8">
        <f t="shared" si="459"/>
        <v>86</v>
      </c>
      <c r="AB13154" s="41"/>
    </row>
    <row r="13155" spans="1:28">
      <c r="A13155" s="34" t="s">
        <v>20</v>
      </c>
      <c r="B13155" s="34" t="s">
        <v>79</v>
      </c>
      <c r="C13155" s="5" t="s">
        <v>217</v>
      </c>
      <c r="D13155" s="35" t="s">
        <v>88</v>
      </c>
      <c r="E13155" s="36" t="s">
        <v>18</v>
      </c>
      <c r="F13155" s="37">
        <v>100</v>
      </c>
      <c r="G13155" s="38">
        <v>-0.06</v>
      </c>
      <c r="H13155" s="34">
        <v>0.92199377231099411</v>
      </c>
      <c r="I13155" s="35">
        <v>8.6180704542824865E-2</v>
      </c>
      <c r="J13155" s="35">
        <v>0.97461508376792971</v>
      </c>
      <c r="K13155" s="35">
        <v>-0.27893251647135958</v>
      </c>
      <c r="L13155" s="35">
        <v>0</v>
      </c>
      <c r="M13155" s="35">
        <v>0</v>
      </c>
      <c r="N13155" s="35">
        <v>0</v>
      </c>
      <c r="O13155" s="35">
        <v>0</v>
      </c>
      <c r="P13155" s="36">
        <v>11</v>
      </c>
      <c r="Q13155" s="37">
        <v>86</v>
      </c>
      <c r="R13155" s="36">
        <v>0</v>
      </c>
      <c r="S13155" s="39">
        <f t="shared" si="458"/>
        <v>86</v>
      </c>
      <c r="T13155" s="34" t="s">
        <v>29</v>
      </c>
      <c r="U13155" s="12">
        <f>((alpha*(beta^speed))*(speed^ceta))</f>
        <v>2.7256153823516805E-3</v>
      </c>
      <c r="V13155" s="8">
        <f t="shared" si="459"/>
        <v>86</v>
      </c>
      <c r="AB13155" s="41"/>
    </row>
    <row r="13156" spans="1:28">
      <c r="A13156" s="34" t="s">
        <v>20</v>
      </c>
      <c r="B13156" s="34" t="s">
        <v>79</v>
      </c>
      <c r="C13156" s="5" t="s">
        <v>217</v>
      </c>
      <c r="D13156" s="35" t="s">
        <v>88</v>
      </c>
      <c r="E13156" s="36" t="s">
        <v>17</v>
      </c>
      <c r="F13156" s="37">
        <v>100</v>
      </c>
      <c r="G13156" s="38">
        <v>-0.06</v>
      </c>
      <c r="H13156" s="34">
        <v>0.84184917894716438</v>
      </c>
      <c r="I13156" s="35">
        <v>-4.4717582347085814E-4</v>
      </c>
      <c r="J13156" s="35">
        <v>8.9499143853775248E-2</v>
      </c>
      <c r="K13156" s="35">
        <v>-6.6069068004484928</v>
      </c>
      <c r="L13156" s="35">
        <v>186.0197971371208</v>
      </c>
      <c r="M13156" s="35">
        <v>0</v>
      </c>
      <c r="N13156" s="35">
        <v>0</v>
      </c>
      <c r="O13156" s="35">
        <v>0</v>
      </c>
      <c r="P13156" s="36">
        <v>11</v>
      </c>
      <c r="Q13156" s="37">
        <v>81</v>
      </c>
      <c r="R13156" s="36">
        <v>14</v>
      </c>
      <c r="S13156" s="39">
        <f t="shared" si="458"/>
        <v>81</v>
      </c>
      <c r="T13156" s="34" t="s">
        <v>51</v>
      </c>
      <c r="U13156" s="12">
        <f>(((alpha*(speed^3))+(beta*(speed^2))+(ceta*speed))+delta)</f>
        <v>0.41666232423602878</v>
      </c>
      <c r="V13156" s="8">
        <f t="shared" si="459"/>
        <v>81</v>
      </c>
    </row>
    <row r="13157" spans="1:28">
      <c r="A13157" s="34" t="s">
        <v>20</v>
      </c>
      <c r="B13157" s="34" t="s">
        <v>79</v>
      </c>
      <c r="C13157" s="5" t="s">
        <v>217</v>
      </c>
      <c r="D13157" s="35" t="s">
        <v>88</v>
      </c>
      <c r="E13157" s="36" t="s">
        <v>15</v>
      </c>
      <c r="F13157" s="37">
        <v>0</v>
      </c>
      <c r="G13157" s="38">
        <v>-0.04</v>
      </c>
      <c r="H13157" s="34">
        <v>0.97784557973207242</v>
      </c>
      <c r="I13157" s="35">
        <v>-9.3080376316380373E-2</v>
      </c>
      <c r="J13157" s="35">
        <v>13.169537915765776</v>
      </c>
      <c r="K13157" s="35">
        <v>0.89989513067456728</v>
      </c>
      <c r="L13157" s="35">
        <v>1.1793964036069504</v>
      </c>
      <c r="M13157" s="35">
        <v>-8.6654956466397214E-5</v>
      </c>
      <c r="N13157" s="35">
        <v>0</v>
      </c>
      <c r="O13157" s="35">
        <v>0</v>
      </c>
      <c r="P13157" s="36">
        <v>11</v>
      </c>
      <c r="Q13157" s="37">
        <v>86</v>
      </c>
      <c r="R13157" s="36">
        <v>10</v>
      </c>
      <c r="S13157" s="39">
        <f t="shared" si="458"/>
        <v>86</v>
      </c>
      <c r="T13157" s="34" t="s">
        <v>44</v>
      </c>
      <c r="U13157" s="12">
        <f>(alpha+(beta/(1+EXP((((-1)*ceta)+(delta*LN(speed)))+(epsilon*speed)))))</f>
        <v>7.5378873986670411E-2</v>
      </c>
      <c r="V13157" s="8">
        <f t="shared" si="459"/>
        <v>86</v>
      </c>
    </row>
    <row r="13158" spans="1:28">
      <c r="A13158" s="34" t="s">
        <v>20</v>
      </c>
      <c r="B13158" s="34" t="s">
        <v>79</v>
      </c>
      <c r="C13158" s="5" t="s">
        <v>217</v>
      </c>
      <c r="D13158" s="35" t="s">
        <v>88</v>
      </c>
      <c r="E13158" s="36" t="s">
        <v>16</v>
      </c>
      <c r="F13158" s="37">
        <v>0</v>
      </c>
      <c r="G13158" s="38">
        <v>-0.04</v>
      </c>
      <c r="H13158" s="34">
        <v>0.9556944241936014</v>
      </c>
      <c r="I13158" s="35">
        <v>-0.95022993748383133</v>
      </c>
      <c r="J13158" s="35">
        <v>44.322293363365766</v>
      </c>
      <c r="K13158" s="35">
        <v>6.7467898455505189E-3</v>
      </c>
      <c r="L13158" s="35">
        <v>0.78896455386245501</v>
      </c>
      <c r="M13158" s="35">
        <v>1.1112432510506115E-3</v>
      </c>
      <c r="N13158" s="35">
        <v>0</v>
      </c>
      <c r="O13158" s="35">
        <v>0</v>
      </c>
      <c r="P13158" s="36">
        <v>11</v>
      </c>
      <c r="Q13158" s="37">
        <v>86</v>
      </c>
      <c r="R13158" s="36">
        <v>10</v>
      </c>
      <c r="S13158" s="39">
        <f t="shared" si="458"/>
        <v>86</v>
      </c>
      <c r="T13158" s="34" t="s">
        <v>44</v>
      </c>
      <c r="U13158" s="12">
        <f>(alpha+(beta/(1+EXP((((-1)*ceta)+(delta*LN(speed)))+(epsilon*speed)))))</f>
        <v>0.22500947656458392</v>
      </c>
      <c r="V13158" s="8">
        <f t="shared" si="459"/>
        <v>86</v>
      </c>
    </row>
    <row r="13159" spans="1:28">
      <c r="A13159" s="34" t="s">
        <v>20</v>
      </c>
      <c r="B13159" s="34" t="s">
        <v>79</v>
      </c>
      <c r="C13159" s="5" t="s">
        <v>217</v>
      </c>
      <c r="D13159" s="35" t="s">
        <v>88</v>
      </c>
      <c r="E13159" s="36" t="s">
        <v>14</v>
      </c>
      <c r="F13159" s="37">
        <v>0</v>
      </c>
      <c r="G13159" s="38">
        <v>-0.04</v>
      </c>
      <c r="H13159" s="34">
        <v>0.97291877657450365</v>
      </c>
      <c r="I13159" s="35">
        <v>1.4266420561010682</v>
      </c>
      <c r="J13159" s="35">
        <v>-6.5520981409115775</v>
      </c>
      <c r="K13159" s="35">
        <v>-1.3862528423043192</v>
      </c>
      <c r="L13159" s="35">
        <v>0</v>
      </c>
      <c r="M13159" s="35">
        <v>0</v>
      </c>
      <c r="N13159" s="35">
        <v>0</v>
      </c>
      <c r="O13159" s="35">
        <v>0</v>
      </c>
      <c r="P13159" s="36">
        <v>11</v>
      </c>
      <c r="Q13159" s="37">
        <v>86</v>
      </c>
      <c r="R13159" s="36">
        <v>13</v>
      </c>
      <c r="S13159" s="39">
        <f t="shared" si="458"/>
        <v>86</v>
      </c>
      <c r="T13159" s="34" t="s">
        <v>50</v>
      </c>
      <c r="U13159" s="12">
        <f>EXP((alpha+(beta/speed))+(ceta*LN(speed)))</f>
        <v>8.0313974973544762E-3</v>
      </c>
      <c r="V13159" s="8">
        <f t="shared" si="459"/>
        <v>86</v>
      </c>
    </row>
    <row r="13160" spans="1:28">
      <c r="A13160" s="34" t="s">
        <v>20</v>
      </c>
      <c r="B13160" s="34" t="s">
        <v>79</v>
      </c>
      <c r="C13160" s="5" t="s">
        <v>217</v>
      </c>
      <c r="D13160" s="35" t="s">
        <v>88</v>
      </c>
      <c r="E13160" s="36" t="s">
        <v>18</v>
      </c>
      <c r="F13160" s="37">
        <v>0</v>
      </c>
      <c r="G13160" s="38">
        <v>-0.04</v>
      </c>
      <c r="H13160" s="34">
        <v>0.95722469334790061</v>
      </c>
      <c r="I13160" s="35">
        <v>-2.110056938347218E-7</v>
      </c>
      <c r="J13160" s="35">
        <v>3.7677832832295978E-5</v>
      </c>
      <c r="K13160" s="35">
        <v>-2.3899762826480229E-3</v>
      </c>
      <c r="L13160" s="35">
        <v>6.2354460785371504E-2</v>
      </c>
      <c r="M13160" s="35">
        <v>0</v>
      </c>
      <c r="N13160" s="35">
        <v>0</v>
      </c>
      <c r="O13160" s="35">
        <v>0</v>
      </c>
      <c r="P13160" s="36">
        <v>11</v>
      </c>
      <c r="Q13160" s="37">
        <v>86</v>
      </c>
      <c r="R13160" s="36">
        <v>14</v>
      </c>
      <c r="S13160" s="39">
        <f t="shared" si="458"/>
        <v>86</v>
      </c>
      <c r="T13160" s="34" t="s">
        <v>51</v>
      </c>
      <c r="U13160" s="12">
        <f>(((alpha*(speed^3))+(beta*(speed^2))+(ceta*speed))+delta)</f>
        <v>1.2703145075647487E-3</v>
      </c>
      <c r="V13160" s="8">
        <f t="shared" si="459"/>
        <v>86</v>
      </c>
      <c r="AB13160" s="41"/>
    </row>
    <row r="13161" spans="1:28">
      <c r="A13161" s="34" t="s">
        <v>20</v>
      </c>
      <c r="B13161" s="34" t="s">
        <v>79</v>
      </c>
      <c r="C13161" s="5" t="s">
        <v>217</v>
      </c>
      <c r="D13161" s="35" t="s">
        <v>88</v>
      </c>
      <c r="E13161" s="36" t="s">
        <v>17</v>
      </c>
      <c r="F13161" s="37">
        <v>0</v>
      </c>
      <c r="G13161" s="38">
        <v>-0.04</v>
      </c>
      <c r="H13161" s="34">
        <v>0.92653374393067456</v>
      </c>
      <c r="I13161" s="35">
        <v>-1.1837298678159854E-3</v>
      </c>
      <c r="J13161" s="35">
        <v>0.20426292412449251</v>
      </c>
      <c r="K13161" s="35">
        <v>-12.459590606539255</v>
      </c>
      <c r="L13161" s="35">
        <v>307.66480696376681</v>
      </c>
      <c r="M13161" s="35">
        <v>0</v>
      </c>
      <c r="N13161" s="35">
        <v>0</v>
      </c>
      <c r="O13161" s="35">
        <v>0</v>
      </c>
      <c r="P13161" s="36">
        <v>11</v>
      </c>
      <c r="Q13161" s="37">
        <v>84</v>
      </c>
      <c r="R13161" s="36">
        <v>14</v>
      </c>
      <c r="S13161" s="39">
        <f t="shared" si="458"/>
        <v>84</v>
      </c>
      <c r="T13161" s="34" t="s">
        <v>51</v>
      </c>
      <c r="U13161" s="12">
        <f>(((alpha*(speed^3))+(beta*(speed^2))+(ceta*speed))+delta)</f>
        <v>0.73696106288281271</v>
      </c>
      <c r="V13161" s="8">
        <f t="shared" si="459"/>
        <v>84</v>
      </c>
    </row>
    <row r="13162" spans="1:28">
      <c r="A13162" s="34" t="s">
        <v>20</v>
      </c>
      <c r="B13162" s="34" t="s">
        <v>79</v>
      </c>
      <c r="C13162" s="5" t="s">
        <v>217</v>
      </c>
      <c r="D13162" s="35" t="s">
        <v>88</v>
      </c>
      <c r="E13162" s="36" t="s">
        <v>15</v>
      </c>
      <c r="F13162" s="37">
        <v>50</v>
      </c>
      <c r="G13162" s="38">
        <v>-0.04</v>
      </c>
      <c r="H13162" s="34">
        <v>0.97031074297591879</v>
      </c>
      <c r="I13162" s="35">
        <v>-0.16747997668596343</v>
      </c>
      <c r="J13162" s="35">
        <v>13.729593191178454</v>
      </c>
      <c r="K13162" s="35">
        <v>0.53924788418811775</v>
      </c>
      <c r="L13162" s="35">
        <v>1.0528667985696831</v>
      </c>
      <c r="M13162" s="35">
        <v>-1.359810386556752E-4</v>
      </c>
      <c r="N13162" s="35">
        <v>0</v>
      </c>
      <c r="O13162" s="35">
        <v>0</v>
      </c>
      <c r="P13162" s="36">
        <v>11</v>
      </c>
      <c r="Q13162" s="37">
        <v>86</v>
      </c>
      <c r="R13162" s="36">
        <v>10</v>
      </c>
      <c r="S13162" s="39">
        <f t="shared" si="458"/>
        <v>86</v>
      </c>
      <c r="T13162" s="34" t="s">
        <v>44</v>
      </c>
      <c r="U13162" s="12">
        <f>(alpha+(beta/(1+EXP((((-1)*ceta)+(delta*LN(speed)))+(epsilon*speed)))))</f>
        <v>4.7942683325950836E-2</v>
      </c>
      <c r="V13162" s="8">
        <f t="shared" si="459"/>
        <v>86</v>
      </c>
    </row>
    <row r="13163" spans="1:28">
      <c r="A13163" s="34" t="s">
        <v>20</v>
      </c>
      <c r="B13163" s="34" t="s">
        <v>79</v>
      </c>
      <c r="C13163" s="5" t="s">
        <v>217</v>
      </c>
      <c r="D13163" s="35" t="s">
        <v>88</v>
      </c>
      <c r="E13163" s="36" t="s">
        <v>16</v>
      </c>
      <c r="F13163" s="37">
        <v>50</v>
      </c>
      <c r="G13163" s="38">
        <v>-0.04</v>
      </c>
      <c r="H13163" s="34">
        <v>0.93965897055135061</v>
      </c>
      <c r="I13163" s="35">
        <v>-1.4896998411983524</v>
      </c>
      <c r="J13163" s="35">
        <v>36.172802338241638</v>
      </c>
      <c r="K13163" s="35">
        <v>3.6012630046804064E-2</v>
      </c>
      <c r="L13163" s="35">
        <v>0.66477527036604034</v>
      </c>
      <c r="M13163" s="35">
        <v>1.5717245790468695E-3</v>
      </c>
      <c r="N13163" s="35">
        <v>0</v>
      </c>
      <c r="O13163" s="35">
        <v>0</v>
      </c>
      <c r="P13163" s="36">
        <v>11</v>
      </c>
      <c r="Q13163" s="37">
        <v>86</v>
      </c>
      <c r="R13163" s="36">
        <v>10</v>
      </c>
      <c r="S13163" s="39">
        <f t="shared" si="458"/>
        <v>86</v>
      </c>
      <c r="T13163" s="34" t="s">
        <v>44</v>
      </c>
      <c r="U13163" s="12">
        <f>(alpha+(beta/(1+EXP((((-1)*ceta)+(delta*LN(speed)))+(epsilon*speed)))))</f>
        <v>0.12993947977446418</v>
      </c>
      <c r="V13163" s="8">
        <f t="shared" si="459"/>
        <v>86</v>
      </c>
    </row>
    <row r="13164" spans="1:28">
      <c r="A13164" s="34" t="s">
        <v>20</v>
      </c>
      <c r="B13164" s="34" t="s">
        <v>79</v>
      </c>
      <c r="C13164" s="5" t="s">
        <v>217</v>
      </c>
      <c r="D13164" s="35" t="s">
        <v>88</v>
      </c>
      <c r="E13164" s="36" t="s">
        <v>14</v>
      </c>
      <c r="F13164" s="37">
        <v>50</v>
      </c>
      <c r="G13164" s="38">
        <v>-0.04</v>
      </c>
      <c r="H13164" s="34">
        <v>0.96712192371503891</v>
      </c>
      <c r="I13164" s="35">
        <v>1.6405214848955869</v>
      </c>
      <c r="J13164" s="35">
        <v>-8.0425292966734681</v>
      </c>
      <c r="K13164" s="35">
        <v>-1.4418855182478374</v>
      </c>
      <c r="L13164" s="35">
        <v>0</v>
      </c>
      <c r="M13164" s="35">
        <v>0</v>
      </c>
      <c r="N13164" s="35">
        <v>0</v>
      </c>
      <c r="O13164" s="35">
        <v>0</v>
      </c>
      <c r="P13164" s="36">
        <v>11</v>
      </c>
      <c r="Q13164" s="37">
        <v>86</v>
      </c>
      <c r="R13164" s="36">
        <v>13</v>
      </c>
      <c r="S13164" s="39">
        <f t="shared" si="458"/>
        <v>86</v>
      </c>
      <c r="T13164" s="34" t="s">
        <v>50</v>
      </c>
      <c r="U13164" s="12">
        <f>EXP((alpha+(beta/speed))+(ceta*LN(speed)))</f>
        <v>7.6300936691068222E-3</v>
      </c>
      <c r="V13164" s="8">
        <f t="shared" si="459"/>
        <v>86</v>
      </c>
      <c r="AB13164" s="41"/>
    </row>
    <row r="13165" spans="1:28">
      <c r="A13165" s="34" t="s">
        <v>20</v>
      </c>
      <c r="B13165" s="34" t="s">
        <v>79</v>
      </c>
      <c r="C13165" s="5" t="s">
        <v>217</v>
      </c>
      <c r="D13165" s="35" t="s">
        <v>88</v>
      </c>
      <c r="E13165" s="36" t="s">
        <v>18</v>
      </c>
      <c r="F13165" s="37">
        <v>50</v>
      </c>
      <c r="G13165" s="38">
        <v>-0.04</v>
      </c>
      <c r="H13165" s="34">
        <v>0.9463765325486595</v>
      </c>
      <c r="I13165" s="35">
        <v>0.12603934852754589</v>
      </c>
      <c r="J13165" s="35">
        <v>0.97875599123134205</v>
      </c>
      <c r="K13165" s="35">
        <v>-0.35325738611663421</v>
      </c>
      <c r="L13165" s="35">
        <v>0</v>
      </c>
      <c r="M13165" s="35">
        <v>0</v>
      </c>
      <c r="N13165" s="35">
        <v>0</v>
      </c>
      <c r="O13165" s="35">
        <v>0</v>
      </c>
      <c r="P13165" s="36">
        <v>11</v>
      </c>
      <c r="Q13165" s="37">
        <v>86</v>
      </c>
      <c r="R13165" s="36">
        <v>0</v>
      </c>
      <c r="S13165" s="39">
        <f t="shared" si="458"/>
        <v>86</v>
      </c>
      <c r="T13165" s="34" t="s">
        <v>29</v>
      </c>
      <c r="U13165" s="12">
        <f>((alpha*(beta^speed))*(speed^ceta))</f>
        <v>4.1222237879947141E-3</v>
      </c>
      <c r="V13165" s="8">
        <f t="shared" si="459"/>
        <v>86</v>
      </c>
    </row>
    <row r="13166" spans="1:28">
      <c r="A13166" s="34" t="s">
        <v>20</v>
      </c>
      <c r="B13166" s="34" t="s">
        <v>79</v>
      </c>
      <c r="C13166" s="5" t="s">
        <v>217</v>
      </c>
      <c r="D13166" s="35" t="s">
        <v>88</v>
      </c>
      <c r="E13166" s="36" t="s">
        <v>17</v>
      </c>
      <c r="F13166" s="37">
        <v>50</v>
      </c>
      <c r="G13166" s="38">
        <v>-0.04</v>
      </c>
      <c r="H13166" s="34">
        <v>0.90165312990104762</v>
      </c>
      <c r="I13166" s="35">
        <v>-9.9485560696503726E-4</v>
      </c>
      <c r="J13166" s="35">
        <v>0.17394604615090292</v>
      </c>
      <c r="K13166" s="35">
        <v>-11.11660036210573</v>
      </c>
      <c r="L13166" s="35">
        <v>293.52781154593163</v>
      </c>
      <c r="M13166" s="35">
        <v>0</v>
      </c>
      <c r="N13166" s="35">
        <v>0</v>
      </c>
      <c r="O13166" s="35">
        <v>0</v>
      </c>
      <c r="P13166" s="36">
        <v>11</v>
      </c>
      <c r="Q13166" s="37">
        <v>83</v>
      </c>
      <c r="R13166" s="36">
        <v>14</v>
      </c>
      <c r="S13166" s="39">
        <f t="shared" si="458"/>
        <v>83</v>
      </c>
      <c r="T13166" s="34" t="s">
        <v>51</v>
      </c>
      <c r="U13166" s="12">
        <f>(((alpha*(speed^3))+(beta*(speed^2))+(ceta*speed))+delta)</f>
        <v>0.3187904850084351</v>
      </c>
      <c r="V13166" s="8">
        <f t="shared" si="459"/>
        <v>83</v>
      </c>
    </row>
    <row r="13167" spans="1:28">
      <c r="A13167" s="34" t="s">
        <v>20</v>
      </c>
      <c r="B13167" s="34" t="s">
        <v>79</v>
      </c>
      <c r="C13167" s="5" t="s">
        <v>217</v>
      </c>
      <c r="D13167" s="35" t="s">
        <v>88</v>
      </c>
      <c r="E13167" s="36" t="s">
        <v>15</v>
      </c>
      <c r="F13167" s="37">
        <v>100</v>
      </c>
      <c r="G13167" s="38">
        <v>-0.04</v>
      </c>
      <c r="H13167" s="34">
        <v>0.96558464929127963</v>
      </c>
      <c r="I13167" s="35">
        <v>-0.20461964424594925</v>
      </c>
      <c r="J13167" s="35">
        <v>15.830754487269578</v>
      </c>
      <c r="K13167" s="35">
        <v>0.24971897481525912</v>
      </c>
      <c r="L13167" s="35">
        <v>0.9946748541121686</v>
      </c>
      <c r="M13167" s="35">
        <v>-1.0232933858527049E-4</v>
      </c>
      <c r="N13167" s="35">
        <v>0</v>
      </c>
      <c r="O13167" s="35">
        <v>0</v>
      </c>
      <c r="P13167" s="36">
        <v>11</v>
      </c>
      <c r="Q13167" s="37">
        <v>86</v>
      </c>
      <c r="R13167" s="36">
        <v>10</v>
      </c>
      <c r="S13167" s="39">
        <f t="shared" si="458"/>
        <v>86</v>
      </c>
      <c r="T13167" s="34" t="s">
        <v>44</v>
      </c>
      <c r="U13167" s="12">
        <f>(alpha+(beta/(1+EXP((((-1)*ceta)+(delta*LN(speed)))+(epsilon*speed)))))</f>
        <v>3.5779301776190764E-2</v>
      </c>
      <c r="V13167" s="8">
        <f t="shared" si="459"/>
        <v>86</v>
      </c>
    </row>
    <row r="13168" spans="1:28">
      <c r="A13168" s="34" t="s">
        <v>20</v>
      </c>
      <c r="B13168" s="34" t="s">
        <v>79</v>
      </c>
      <c r="C13168" s="5" t="s">
        <v>217</v>
      </c>
      <c r="D13168" s="35" t="s">
        <v>88</v>
      </c>
      <c r="E13168" s="36" t="s">
        <v>16</v>
      </c>
      <c r="F13168" s="37">
        <v>100</v>
      </c>
      <c r="G13168" s="38">
        <v>-0.04</v>
      </c>
      <c r="H13168" s="34">
        <v>0.92210784166429449</v>
      </c>
      <c r="I13168" s="35">
        <v>-2.1748633114371492</v>
      </c>
      <c r="J13168" s="35">
        <v>67.214676187487839</v>
      </c>
      <c r="K13168" s="35">
        <v>-0.90438537498349048</v>
      </c>
      <c r="L13168" s="35">
        <v>0.51550698904340753</v>
      </c>
      <c r="M13168" s="35">
        <v>1.9346984378889502E-3</v>
      </c>
      <c r="N13168" s="35">
        <v>0</v>
      </c>
      <c r="O13168" s="35">
        <v>0</v>
      </c>
      <c r="P13168" s="36">
        <v>11</v>
      </c>
      <c r="Q13168" s="37">
        <v>86</v>
      </c>
      <c r="R13168" s="36">
        <v>10</v>
      </c>
      <c r="S13168" s="39">
        <f t="shared" si="458"/>
        <v>86</v>
      </c>
      <c r="T13168" s="34" t="s">
        <v>44</v>
      </c>
      <c r="U13168" s="12">
        <f>(alpha+(beta/(1+EXP((((-1)*ceta)+(delta*LN(speed)))+(epsilon*speed)))))</f>
        <v>6.6230724113622852E-2</v>
      </c>
      <c r="V13168" s="8">
        <f t="shared" si="459"/>
        <v>86</v>
      </c>
    </row>
    <row r="13169" spans="1:28">
      <c r="A13169" s="34" t="s">
        <v>20</v>
      </c>
      <c r="B13169" s="34" t="s">
        <v>79</v>
      </c>
      <c r="C13169" s="5" t="s">
        <v>217</v>
      </c>
      <c r="D13169" s="35" t="s">
        <v>88</v>
      </c>
      <c r="E13169" s="36" t="s">
        <v>14</v>
      </c>
      <c r="F13169" s="37">
        <v>100</v>
      </c>
      <c r="G13169" s="38">
        <v>-0.04</v>
      </c>
      <c r="H13169" s="34">
        <v>0.96438680271502408</v>
      </c>
      <c r="I13169" s="35">
        <v>2.5154175104751992</v>
      </c>
      <c r="J13169" s="35">
        <v>0.19745728141433458</v>
      </c>
      <c r="K13169" s="35">
        <v>0.60383149173544493</v>
      </c>
      <c r="L13169" s="35">
        <v>0</v>
      </c>
      <c r="M13169" s="35">
        <v>0</v>
      </c>
      <c r="N13169" s="35">
        <v>0</v>
      </c>
      <c r="O13169" s="35">
        <v>0</v>
      </c>
      <c r="P13169" s="36">
        <v>11</v>
      </c>
      <c r="Q13169" s="37">
        <v>86</v>
      </c>
      <c r="R13169" s="36">
        <v>2</v>
      </c>
      <c r="S13169" s="39">
        <f t="shared" si="458"/>
        <v>86</v>
      </c>
      <c r="T13169" s="34" t="s">
        <v>31</v>
      </c>
      <c r="U13169" s="12">
        <f>((alpha+(beta*speed))^((-1)/ceta))</f>
        <v>7.306429337036918E-3</v>
      </c>
      <c r="V13169" s="8">
        <f t="shared" si="459"/>
        <v>86</v>
      </c>
      <c r="AB13169" s="41"/>
    </row>
    <row r="13170" spans="1:28">
      <c r="A13170" s="34" t="s">
        <v>20</v>
      </c>
      <c r="B13170" s="34" t="s">
        <v>79</v>
      </c>
      <c r="C13170" s="5" t="s">
        <v>217</v>
      </c>
      <c r="D13170" s="35" t="s">
        <v>88</v>
      </c>
      <c r="E13170" s="36" t="s">
        <v>18</v>
      </c>
      <c r="F13170" s="37">
        <v>100</v>
      </c>
      <c r="G13170" s="38">
        <v>-0.04</v>
      </c>
      <c r="H13170" s="34">
        <v>0.94006126431546611</v>
      </c>
      <c r="I13170" s="35">
        <v>0.11061654503284786</v>
      </c>
      <c r="J13170" s="35">
        <v>0.97539581430111266</v>
      </c>
      <c r="K13170" s="35">
        <v>-0.27221884696990761</v>
      </c>
      <c r="L13170" s="35">
        <v>0</v>
      </c>
      <c r="M13170" s="35">
        <v>0</v>
      </c>
      <c r="N13170" s="35">
        <v>0</v>
      </c>
      <c r="O13170" s="35">
        <v>0</v>
      </c>
      <c r="P13170" s="36">
        <v>11</v>
      </c>
      <c r="Q13170" s="37">
        <v>86</v>
      </c>
      <c r="R13170" s="36">
        <v>0</v>
      </c>
      <c r="S13170" s="39">
        <f t="shared" si="458"/>
        <v>86</v>
      </c>
      <c r="T13170" s="34" t="s">
        <v>29</v>
      </c>
      <c r="U13170" s="12">
        <f>((alpha*(beta^speed))*(speed^ceta))</f>
        <v>3.8616195426250887E-3</v>
      </c>
      <c r="V13170" s="8">
        <f t="shared" si="459"/>
        <v>86</v>
      </c>
    </row>
    <row r="13171" spans="1:28">
      <c r="A13171" s="34" t="s">
        <v>20</v>
      </c>
      <c r="B13171" s="34" t="s">
        <v>79</v>
      </c>
      <c r="C13171" s="5" t="s">
        <v>217</v>
      </c>
      <c r="D13171" s="35" t="s">
        <v>88</v>
      </c>
      <c r="E13171" s="36" t="s">
        <v>17</v>
      </c>
      <c r="F13171" s="37">
        <v>100</v>
      </c>
      <c r="G13171" s="38">
        <v>-0.04</v>
      </c>
      <c r="H13171" s="34">
        <v>0.87860996410362535</v>
      </c>
      <c r="I13171" s="35">
        <v>-8.4072081257393098E-4</v>
      </c>
      <c r="J13171" s="35">
        <v>0.15065810346916508</v>
      </c>
      <c r="K13171" s="35">
        <v>-10.185527895450399</v>
      </c>
      <c r="L13171" s="35">
        <v>287.52025378098546</v>
      </c>
      <c r="M13171" s="35">
        <v>0</v>
      </c>
      <c r="N13171" s="35">
        <v>0</v>
      </c>
      <c r="O13171" s="35">
        <v>0</v>
      </c>
      <c r="P13171" s="36">
        <v>11</v>
      </c>
      <c r="Q13171" s="37">
        <v>82</v>
      </c>
      <c r="R13171" s="36">
        <v>14</v>
      </c>
      <c r="S13171" s="39">
        <f t="shared" si="458"/>
        <v>82</v>
      </c>
      <c r="T13171" s="34" t="s">
        <v>51</v>
      </c>
      <c r="U13171" s="12">
        <f>(((alpha*(speed^3))+(beta*(speed^2))+(ceta*speed))+delta)</f>
        <v>1.7855010934557072</v>
      </c>
      <c r="V13171" s="8">
        <f t="shared" si="459"/>
        <v>82</v>
      </c>
    </row>
    <row r="13172" spans="1:28">
      <c r="A13172" s="34" t="s">
        <v>20</v>
      </c>
      <c r="B13172" s="34" t="s">
        <v>79</v>
      </c>
      <c r="C13172" s="5" t="s">
        <v>217</v>
      </c>
      <c r="D13172" s="35" t="s">
        <v>88</v>
      </c>
      <c r="E13172" s="36" t="s">
        <v>15</v>
      </c>
      <c r="F13172" s="37">
        <v>0</v>
      </c>
      <c r="G13172" s="38">
        <v>-0.02</v>
      </c>
      <c r="H13172" s="34">
        <v>0.99155415416002191</v>
      </c>
      <c r="I13172" s="35">
        <v>0.36084792240799141</v>
      </c>
      <c r="J13172" s="35">
        <v>18.737719294327036</v>
      </c>
      <c r="K13172" s="35">
        <v>-0.5428954998708202</v>
      </c>
      <c r="L13172" s="35">
        <v>0.56266757153085467</v>
      </c>
      <c r="M13172" s="35">
        <v>4.7008464004141381E-2</v>
      </c>
      <c r="N13172" s="35">
        <v>0</v>
      </c>
      <c r="O13172" s="35">
        <v>0</v>
      </c>
      <c r="P13172" s="36">
        <v>11</v>
      </c>
      <c r="Q13172" s="37">
        <v>86</v>
      </c>
      <c r="R13172" s="36">
        <v>10</v>
      </c>
      <c r="S13172" s="39">
        <f t="shared" si="458"/>
        <v>86</v>
      </c>
      <c r="T13172" s="34" t="s">
        <v>44</v>
      </c>
      <c r="U13172" s="12">
        <f>(alpha+(beta/(1+EXP((((-1)*ceta)+(delta*LN(speed)))+(epsilon*speed)))))</f>
        <v>0.37642066676233227</v>
      </c>
      <c r="V13172" s="8">
        <f t="shared" si="459"/>
        <v>86</v>
      </c>
    </row>
    <row r="13173" spans="1:28">
      <c r="A13173" s="34" t="s">
        <v>20</v>
      </c>
      <c r="B13173" s="34" t="s">
        <v>79</v>
      </c>
      <c r="C13173" s="5" t="s">
        <v>217</v>
      </c>
      <c r="D13173" s="35" t="s">
        <v>88</v>
      </c>
      <c r="E13173" s="36" t="s">
        <v>16</v>
      </c>
      <c r="F13173" s="37">
        <v>0</v>
      </c>
      <c r="G13173" s="38">
        <v>-0.02</v>
      </c>
      <c r="H13173" s="34">
        <v>0.96773512206475831</v>
      </c>
      <c r="I13173" s="35">
        <v>41.907830841738281</v>
      </c>
      <c r="J13173" s="35">
        <v>0.99875982788640416</v>
      </c>
      <c r="K13173" s="35">
        <v>-0.76089424279552809</v>
      </c>
      <c r="L13173" s="35">
        <v>0</v>
      </c>
      <c r="M13173" s="35">
        <v>0</v>
      </c>
      <c r="N13173" s="35">
        <v>0</v>
      </c>
      <c r="O13173" s="35">
        <v>0</v>
      </c>
      <c r="P13173" s="36">
        <v>11</v>
      </c>
      <c r="Q13173" s="37">
        <v>86</v>
      </c>
      <c r="R13173" s="36">
        <v>0</v>
      </c>
      <c r="S13173" s="39">
        <f t="shared" si="458"/>
        <v>86</v>
      </c>
      <c r="T13173" s="34" t="s">
        <v>29</v>
      </c>
      <c r="U13173" s="12">
        <f>((alpha*(beta^speed))*(speed^ceta))</f>
        <v>1.2705685764517711</v>
      </c>
      <c r="V13173" s="8">
        <f t="shared" si="459"/>
        <v>86</v>
      </c>
    </row>
    <row r="13174" spans="1:28">
      <c r="A13174" s="34" t="s">
        <v>20</v>
      </c>
      <c r="B13174" s="34" t="s">
        <v>79</v>
      </c>
      <c r="C13174" s="5" t="s">
        <v>217</v>
      </c>
      <c r="D13174" s="35" t="s">
        <v>88</v>
      </c>
      <c r="E13174" s="36" t="s">
        <v>14</v>
      </c>
      <c r="F13174" s="37">
        <v>0</v>
      </c>
      <c r="G13174" s="38">
        <v>-0.02</v>
      </c>
      <c r="H13174" s="34">
        <v>0.91474079308850387</v>
      </c>
      <c r="I13174" s="35">
        <v>-3.6618978335844627E-7</v>
      </c>
      <c r="J13174" s="35">
        <v>7.9710746858847642E-5</v>
      </c>
      <c r="K13174" s="35">
        <v>-5.4628726386576907E-3</v>
      </c>
      <c r="L13174" s="35">
        <v>0.1466089996946312</v>
      </c>
      <c r="M13174" s="35">
        <v>0</v>
      </c>
      <c r="N13174" s="35">
        <v>0</v>
      </c>
      <c r="O13174" s="35">
        <v>0</v>
      </c>
      <c r="P13174" s="36">
        <v>11</v>
      </c>
      <c r="Q13174" s="37">
        <v>86</v>
      </c>
      <c r="R13174" s="36">
        <v>14</v>
      </c>
      <c r="S13174" s="39">
        <f t="shared" si="458"/>
        <v>86</v>
      </c>
      <c r="T13174" s="34" t="s">
        <v>51</v>
      </c>
      <c r="U13174" s="12">
        <f>(((alpha*(speed^3))+(beta*(speed^2))+(ceta*speed))+delta)</f>
        <v>3.342542769426704E-2</v>
      </c>
      <c r="V13174" s="8">
        <f t="shared" si="459"/>
        <v>86</v>
      </c>
      <c r="AB13174" s="41"/>
    </row>
    <row r="13175" spans="1:28">
      <c r="A13175" s="34" t="s">
        <v>20</v>
      </c>
      <c r="B13175" s="34" t="s">
        <v>79</v>
      </c>
      <c r="C13175" s="5" t="s">
        <v>217</v>
      </c>
      <c r="D13175" s="35" t="s">
        <v>88</v>
      </c>
      <c r="E13175" s="36" t="s">
        <v>18</v>
      </c>
      <c r="F13175" s="37">
        <v>0</v>
      </c>
      <c r="G13175" s="38">
        <v>-0.02</v>
      </c>
      <c r="H13175" s="34">
        <v>0.94465423038850882</v>
      </c>
      <c r="I13175" s="35">
        <v>-2.160118756956556E-7</v>
      </c>
      <c r="J13175" s="35">
        <v>4.1695287049590247E-5</v>
      </c>
      <c r="K13175" s="35">
        <v>-2.7321947972880696E-3</v>
      </c>
      <c r="L13175" s="35">
        <v>7.6883167675295294E-2</v>
      </c>
      <c r="M13175" s="35">
        <v>0</v>
      </c>
      <c r="N13175" s="35">
        <v>0</v>
      </c>
      <c r="O13175" s="35">
        <v>0</v>
      </c>
      <c r="P13175" s="36">
        <v>11</v>
      </c>
      <c r="Q13175" s="37">
        <v>86</v>
      </c>
      <c r="R13175" s="36">
        <v>14</v>
      </c>
      <c r="S13175" s="39">
        <f t="shared" si="458"/>
        <v>86</v>
      </c>
      <c r="T13175" s="34" t="s">
        <v>51</v>
      </c>
      <c r="U13175" s="12">
        <f>(((alpha*(speed^3))+(beta*(speed^2))+(ceta*speed))+delta)</f>
        <v>1.2897108519814876E-2</v>
      </c>
      <c r="V13175" s="8">
        <f t="shared" si="459"/>
        <v>86</v>
      </c>
      <c r="AB13175" s="41"/>
    </row>
    <row r="13176" spans="1:28">
      <c r="A13176" s="34" t="s">
        <v>20</v>
      </c>
      <c r="B13176" s="34" t="s">
        <v>79</v>
      </c>
      <c r="C13176" s="5" t="s">
        <v>217</v>
      </c>
      <c r="D13176" s="35" t="s">
        <v>88</v>
      </c>
      <c r="E13176" s="36" t="s">
        <v>17</v>
      </c>
      <c r="F13176" s="37">
        <v>0</v>
      </c>
      <c r="G13176" s="38">
        <v>-0.02</v>
      </c>
      <c r="H13176" s="34">
        <v>0.91983085370947737</v>
      </c>
      <c r="I13176" s="35">
        <v>-1.1771713629527868E-3</v>
      </c>
      <c r="J13176" s="35">
        <v>0.21824556027947012</v>
      </c>
      <c r="K13176" s="35">
        <v>-13.899263356842317</v>
      </c>
      <c r="L13176" s="35">
        <v>403.49192260242722</v>
      </c>
      <c r="M13176" s="35">
        <v>0</v>
      </c>
      <c r="N13176" s="35">
        <v>0</v>
      </c>
      <c r="O13176" s="35">
        <v>0</v>
      </c>
      <c r="P13176" s="36">
        <v>11</v>
      </c>
      <c r="Q13176" s="37">
        <v>86</v>
      </c>
      <c r="R13176" s="36">
        <v>14</v>
      </c>
      <c r="S13176" s="39">
        <f t="shared" si="458"/>
        <v>86</v>
      </c>
      <c r="T13176" s="34" t="s">
        <v>51</v>
      </c>
      <c r="U13176" s="12">
        <f>(((alpha*(speed^3))+(beta*(speed^2))+(ceta*speed))+delta)</f>
        <v>73.552529306651138</v>
      </c>
      <c r="V13176" s="8">
        <f t="shared" si="459"/>
        <v>86</v>
      </c>
    </row>
    <row r="13177" spans="1:28">
      <c r="A13177" s="34" t="s">
        <v>20</v>
      </c>
      <c r="B13177" s="34" t="s">
        <v>79</v>
      </c>
      <c r="C13177" s="5" t="s">
        <v>217</v>
      </c>
      <c r="D13177" s="35" t="s">
        <v>88</v>
      </c>
      <c r="E13177" s="36" t="s">
        <v>15</v>
      </c>
      <c r="F13177" s="37">
        <v>50</v>
      </c>
      <c r="G13177" s="38">
        <v>-0.02</v>
      </c>
      <c r="H13177" s="34">
        <v>0.98280040737708763</v>
      </c>
      <c r="I13177" s="35">
        <v>0.30867045555590705</v>
      </c>
      <c r="J13177" s="35">
        <v>16.546109833577969</v>
      </c>
      <c r="K13177" s="35">
        <v>-0.32483651229317861</v>
      </c>
      <c r="L13177" s="35">
        <v>0.57287394337299513</v>
      </c>
      <c r="M13177" s="35">
        <v>5.0133193114723716E-2</v>
      </c>
      <c r="N13177" s="35">
        <v>0</v>
      </c>
      <c r="O13177" s="35">
        <v>0</v>
      </c>
      <c r="P13177" s="36">
        <v>11</v>
      </c>
      <c r="Q13177" s="37">
        <v>86</v>
      </c>
      <c r="R13177" s="36">
        <v>10</v>
      </c>
      <c r="S13177" s="39">
        <f t="shared" si="458"/>
        <v>86</v>
      </c>
      <c r="T13177" s="34" t="s">
        <v>44</v>
      </c>
      <c r="U13177" s="12">
        <f>(alpha+(beta/(1+EXP((((-1)*ceta)+(delta*LN(speed)))+(epsilon*speed)))))</f>
        <v>0.32116235533669885</v>
      </c>
      <c r="V13177" s="8">
        <f t="shared" si="459"/>
        <v>86</v>
      </c>
    </row>
    <row r="13178" spans="1:28">
      <c r="A13178" s="34" t="s">
        <v>20</v>
      </c>
      <c r="B13178" s="34" t="s">
        <v>79</v>
      </c>
      <c r="C13178" s="5" t="s">
        <v>217</v>
      </c>
      <c r="D13178" s="35" t="s">
        <v>88</v>
      </c>
      <c r="E13178" s="36" t="s">
        <v>16</v>
      </c>
      <c r="F13178" s="37">
        <v>50</v>
      </c>
      <c r="G13178" s="38">
        <v>-0.02</v>
      </c>
      <c r="H13178" s="34">
        <v>0.94008587646755226</v>
      </c>
      <c r="I13178" s="35">
        <v>-0.62408892407164229</v>
      </c>
      <c r="J13178" s="35">
        <v>49.299294360945986</v>
      </c>
      <c r="K13178" s="35">
        <v>5.275120040491546E-2</v>
      </c>
      <c r="L13178" s="35">
        <v>0.73473691832772103</v>
      </c>
      <c r="M13178" s="35">
        <v>1.4097289289493075E-3</v>
      </c>
      <c r="N13178" s="35">
        <v>0</v>
      </c>
      <c r="O13178" s="35">
        <v>0</v>
      </c>
      <c r="P13178" s="36">
        <v>11</v>
      </c>
      <c r="Q13178" s="37">
        <v>86</v>
      </c>
      <c r="R13178" s="36">
        <v>10</v>
      </c>
      <c r="S13178" s="39">
        <f t="shared" si="458"/>
        <v>86</v>
      </c>
      <c r="T13178" s="34" t="s">
        <v>44</v>
      </c>
      <c r="U13178" s="12">
        <f>(alpha+(beta/(1+EXP((((-1)*ceta)+(delta*LN(speed)))+(epsilon*speed)))))</f>
        <v>1.0610877578762345</v>
      </c>
      <c r="V13178" s="8">
        <f t="shared" si="459"/>
        <v>86</v>
      </c>
    </row>
    <row r="13179" spans="1:28">
      <c r="A13179" s="34" t="s">
        <v>20</v>
      </c>
      <c r="B13179" s="34" t="s">
        <v>79</v>
      </c>
      <c r="C13179" s="5" t="s">
        <v>217</v>
      </c>
      <c r="D13179" s="35" t="s">
        <v>88</v>
      </c>
      <c r="E13179" s="36" t="s">
        <v>14</v>
      </c>
      <c r="F13179" s="37">
        <v>50</v>
      </c>
      <c r="G13179" s="38">
        <v>-0.02</v>
      </c>
      <c r="H13179" s="34">
        <v>0.91131579484498471</v>
      </c>
      <c r="I13179" s="35">
        <v>-0.85995231437446307</v>
      </c>
      <c r="J13179" s="35">
        <v>1.0454927863900509</v>
      </c>
      <c r="K13179" s="35">
        <v>-6.7931693502786402E-3</v>
      </c>
      <c r="L13179" s="35">
        <v>0</v>
      </c>
      <c r="M13179" s="35">
        <v>0</v>
      </c>
      <c r="N13179" s="35">
        <v>0</v>
      </c>
      <c r="O13179" s="35">
        <v>0</v>
      </c>
      <c r="P13179" s="36">
        <v>11</v>
      </c>
      <c r="Q13179" s="37">
        <v>86</v>
      </c>
      <c r="R13179" s="36">
        <v>5</v>
      </c>
      <c r="S13179" s="39">
        <f t="shared" si="458"/>
        <v>86</v>
      </c>
      <c r="T13179" s="34" t="s">
        <v>36</v>
      </c>
      <c r="U13179" s="12">
        <f>(1/(((ceta*(speed^2))+(beta*speed))+alpha))</f>
        <v>2.5766457548851179E-2</v>
      </c>
      <c r="V13179" s="8">
        <f t="shared" si="459"/>
        <v>86</v>
      </c>
      <c r="AB13179" s="41"/>
    </row>
    <row r="13180" spans="1:28">
      <c r="A13180" s="34" t="s">
        <v>20</v>
      </c>
      <c r="B13180" s="34" t="s">
        <v>79</v>
      </c>
      <c r="C13180" s="5" t="s">
        <v>217</v>
      </c>
      <c r="D13180" s="35" t="s">
        <v>88</v>
      </c>
      <c r="E13180" s="36" t="s">
        <v>18</v>
      </c>
      <c r="F13180" s="37">
        <v>50</v>
      </c>
      <c r="G13180" s="38">
        <v>-0.02</v>
      </c>
      <c r="H13180" s="34">
        <v>0.94002346712392715</v>
      </c>
      <c r="I13180" s="35">
        <v>-3.1207843772614468E-2</v>
      </c>
      <c r="J13180" s="35">
        <v>-5.2773271583126853</v>
      </c>
      <c r="K13180" s="35">
        <v>-0.98830348686073588</v>
      </c>
      <c r="L13180" s="35">
        <v>0</v>
      </c>
      <c r="M13180" s="35">
        <v>0</v>
      </c>
      <c r="N13180" s="35">
        <v>0</v>
      </c>
      <c r="O13180" s="35">
        <v>0</v>
      </c>
      <c r="P13180" s="36">
        <v>11</v>
      </c>
      <c r="Q13180" s="37">
        <v>86</v>
      </c>
      <c r="R13180" s="36">
        <v>13</v>
      </c>
      <c r="S13180" s="39">
        <f t="shared" si="458"/>
        <v>86</v>
      </c>
      <c r="T13180" s="34" t="s">
        <v>50</v>
      </c>
      <c r="U13180" s="12">
        <f>EXP((alpha+(beta/speed))+(ceta*LN(speed)))</f>
        <v>1.1166700738316566E-2</v>
      </c>
      <c r="V13180" s="8">
        <f t="shared" si="459"/>
        <v>86</v>
      </c>
      <c r="AB13180" s="41"/>
    </row>
    <row r="13181" spans="1:28">
      <c r="A13181" s="34" t="s">
        <v>20</v>
      </c>
      <c r="B13181" s="34" t="s">
        <v>79</v>
      </c>
      <c r="C13181" s="5" t="s">
        <v>217</v>
      </c>
      <c r="D13181" s="35" t="s">
        <v>88</v>
      </c>
      <c r="E13181" s="36" t="s">
        <v>17</v>
      </c>
      <c r="F13181" s="37">
        <v>50</v>
      </c>
      <c r="G13181" s="38">
        <v>-0.02</v>
      </c>
      <c r="H13181" s="34">
        <v>0.88638869419938149</v>
      </c>
      <c r="I13181" s="35">
        <v>-1.3953614700366631E-3</v>
      </c>
      <c r="J13181" s="35">
        <v>0.24345583574747501</v>
      </c>
      <c r="K13181" s="35">
        <v>-15.026409089779762</v>
      </c>
      <c r="L13181" s="35">
        <v>424.59792459584702</v>
      </c>
      <c r="M13181" s="35">
        <v>0</v>
      </c>
      <c r="N13181" s="35">
        <v>0</v>
      </c>
      <c r="O13181" s="35">
        <v>0</v>
      </c>
      <c r="P13181" s="36">
        <v>11</v>
      </c>
      <c r="Q13181" s="37">
        <v>86</v>
      </c>
      <c r="R13181" s="36">
        <v>14</v>
      </c>
      <c r="S13181" s="39">
        <f t="shared" si="458"/>
        <v>86</v>
      </c>
      <c r="T13181" s="34" t="s">
        <v>51</v>
      </c>
      <c r="U13181" s="12">
        <f>(((alpha*(speed^3))+(beta*(speed^2))+(ceta*speed))+delta)</f>
        <v>45.398068877472895</v>
      </c>
      <c r="V13181" s="8">
        <f t="shared" si="459"/>
        <v>86</v>
      </c>
    </row>
    <row r="13182" spans="1:28">
      <c r="A13182" s="34" t="s">
        <v>20</v>
      </c>
      <c r="B13182" s="34" t="s">
        <v>79</v>
      </c>
      <c r="C13182" s="5" t="s">
        <v>217</v>
      </c>
      <c r="D13182" s="35" t="s">
        <v>88</v>
      </c>
      <c r="E13182" s="36" t="s">
        <v>15</v>
      </c>
      <c r="F13182" s="37">
        <v>100</v>
      </c>
      <c r="G13182" s="38">
        <v>-0.02</v>
      </c>
      <c r="H13182" s="34">
        <v>0.97749043029525184</v>
      </c>
      <c r="I13182" s="35">
        <v>0.19893953251640106</v>
      </c>
      <c r="J13182" s="35">
        <v>3.7807663842644439E-2</v>
      </c>
      <c r="K13182" s="35">
        <v>0.76766037734905368</v>
      </c>
      <c r="L13182" s="35">
        <v>0</v>
      </c>
      <c r="M13182" s="35">
        <v>0</v>
      </c>
      <c r="N13182" s="35">
        <v>0</v>
      </c>
      <c r="O13182" s="35">
        <v>0</v>
      </c>
      <c r="P13182" s="36">
        <v>11</v>
      </c>
      <c r="Q13182" s="37">
        <v>86</v>
      </c>
      <c r="R13182" s="36">
        <v>2</v>
      </c>
      <c r="S13182" s="39">
        <f t="shared" si="458"/>
        <v>86</v>
      </c>
      <c r="T13182" s="34" t="s">
        <v>31</v>
      </c>
      <c r="U13182" s="12">
        <f>((alpha+(beta*speed))^((-1)/ceta))</f>
        <v>0.19922303030313465</v>
      </c>
      <c r="V13182" s="8">
        <f t="shared" si="459"/>
        <v>86</v>
      </c>
    </row>
    <row r="13183" spans="1:28">
      <c r="A13183" s="34" t="s">
        <v>20</v>
      </c>
      <c r="B13183" s="34" t="s">
        <v>79</v>
      </c>
      <c r="C13183" s="5" t="s">
        <v>217</v>
      </c>
      <c r="D13183" s="35" t="s">
        <v>88</v>
      </c>
      <c r="E13183" s="36" t="s">
        <v>16</v>
      </c>
      <c r="F13183" s="37">
        <v>100</v>
      </c>
      <c r="G13183" s="38">
        <v>-0.02</v>
      </c>
      <c r="H13183" s="34">
        <v>0.9214241213686053</v>
      </c>
      <c r="I13183" s="35">
        <v>-4.28688005500347E-5</v>
      </c>
      <c r="J13183" s="35">
        <v>7.1209157888647194E-3</v>
      </c>
      <c r="K13183" s="35">
        <v>-0.41987863201710907</v>
      </c>
      <c r="L13183" s="35">
        <v>10.679475221681521</v>
      </c>
      <c r="M13183" s="35">
        <v>0</v>
      </c>
      <c r="N13183" s="35">
        <v>0</v>
      </c>
      <c r="O13183" s="35">
        <v>0</v>
      </c>
      <c r="P13183" s="36">
        <v>11</v>
      </c>
      <c r="Q13183" s="37">
        <v>85</v>
      </c>
      <c r="R13183" s="36">
        <v>14</v>
      </c>
      <c r="S13183" s="39">
        <f t="shared" si="458"/>
        <v>85</v>
      </c>
      <c r="T13183" s="34" t="s">
        <v>51</v>
      </c>
      <c r="U13183" s="12">
        <f>(((alpha*(speed^3))+(beta*(speed^2))+(ceta*speed))+delta)</f>
        <v>0.11160593698478749</v>
      </c>
      <c r="V13183" s="8">
        <f t="shared" si="459"/>
        <v>85</v>
      </c>
    </row>
    <row r="13184" spans="1:28">
      <c r="A13184" s="34" t="s">
        <v>20</v>
      </c>
      <c r="B13184" s="34" t="s">
        <v>79</v>
      </c>
      <c r="C13184" s="5" t="s">
        <v>217</v>
      </c>
      <c r="D13184" s="35" t="s">
        <v>88</v>
      </c>
      <c r="E13184" s="36" t="s">
        <v>14</v>
      </c>
      <c r="F13184" s="37">
        <v>100</v>
      </c>
      <c r="G13184" s="38">
        <v>-0.02</v>
      </c>
      <c r="H13184" s="34">
        <v>0.94194539239439357</v>
      </c>
      <c r="I13184" s="35">
        <v>-5.1287984345885917E-7</v>
      </c>
      <c r="J13184" s="35">
        <v>9.3434831214847535E-5</v>
      </c>
      <c r="K13184" s="35">
        <v>-5.7883653103198308E-3</v>
      </c>
      <c r="L13184" s="35">
        <v>0.14543698911198349</v>
      </c>
      <c r="M13184" s="35">
        <v>0</v>
      </c>
      <c r="N13184" s="35">
        <v>0</v>
      </c>
      <c r="O13184" s="35">
        <v>0</v>
      </c>
      <c r="P13184" s="36">
        <v>11</v>
      </c>
      <c r="Q13184" s="37">
        <v>86</v>
      </c>
      <c r="R13184" s="36">
        <v>14</v>
      </c>
      <c r="S13184" s="39">
        <f t="shared" si="458"/>
        <v>86</v>
      </c>
      <c r="T13184" s="34" t="s">
        <v>51</v>
      </c>
      <c r="U13184" s="12">
        <f>(((alpha*(speed^3))+(beta*(speed^2))+(ceta*speed))+delta)</f>
        <v>1.2461282378422311E-2</v>
      </c>
      <c r="V13184" s="8">
        <f t="shared" si="459"/>
        <v>86</v>
      </c>
    </row>
    <row r="13185" spans="1:28">
      <c r="A13185" s="34" t="s">
        <v>20</v>
      </c>
      <c r="B13185" s="34" t="s">
        <v>79</v>
      </c>
      <c r="C13185" s="5" t="s">
        <v>217</v>
      </c>
      <c r="D13185" s="35" t="s">
        <v>88</v>
      </c>
      <c r="E13185" s="36" t="s">
        <v>18</v>
      </c>
      <c r="F13185" s="37">
        <v>100</v>
      </c>
      <c r="G13185" s="38">
        <v>-0.02</v>
      </c>
      <c r="H13185" s="34">
        <v>0.94230243873799324</v>
      </c>
      <c r="I13185" s="35">
        <v>-3.045731269739649E-7</v>
      </c>
      <c r="J13185" s="35">
        <v>5.2820685331098443E-5</v>
      </c>
      <c r="K13185" s="35">
        <v>-3.2774004654327008E-3</v>
      </c>
      <c r="L13185" s="35">
        <v>8.8681179459876025E-2</v>
      </c>
      <c r="M13185" s="35">
        <v>0</v>
      </c>
      <c r="N13185" s="35">
        <v>0</v>
      </c>
      <c r="O13185" s="35">
        <v>0</v>
      </c>
      <c r="P13185" s="36">
        <v>11</v>
      </c>
      <c r="Q13185" s="37">
        <v>86</v>
      </c>
      <c r="R13185" s="36">
        <v>14</v>
      </c>
      <c r="S13185" s="39">
        <f t="shared" si="458"/>
        <v>86</v>
      </c>
      <c r="T13185" s="34" t="s">
        <v>51</v>
      </c>
      <c r="U13185" s="12">
        <f>(((alpha*(speed^3))+(beta*(speed^2))+(ceta*speed))+delta)</f>
        <v>3.7609632909156032E-3</v>
      </c>
      <c r="V13185" s="8">
        <f t="shared" si="459"/>
        <v>86</v>
      </c>
      <c r="AB13185" s="41"/>
    </row>
    <row r="13186" spans="1:28">
      <c r="A13186" s="34" t="s">
        <v>20</v>
      </c>
      <c r="B13186" s="34" t="s">
        <v>79</v>
      </c>
      <c r="C13186" s="5" t="s">
        <v>217</v>
      </c>
      <c r="D13186" s="35" t="s">
        <v>88</v>
      </c>
      <c r="E13186" s="36" t="s">
        <v>17</v>
      </c>
      <c r="F13186" s="37">
        <v>100</v>
      </c>
      <c r="G13186" s="38">
        <v>-0.02</v>
      </c>
      <c r="H13186" s="34">
        <v>0.87314905809121535</v>
      </c>
      <c r="I13186" s="35">
        <v>-1.6067045176690001E-3</v>
      </c>
      <c r="J13186" s="35">
        <v>0.26315738691935603</v>
      </c>
      <c r="K13186" s="35">
        <v>-15.739358947127515</v>
      </c>
      <c r="L13186" s="35">
        <v>443.89485650299224</v>
      </c>
      <c r="M13186" s="35">
        <v>0</v>
      </c>
      <c r="N13186" s="35">
        <v>0</v>
      </c>
      <c r="O13186" s="35">
        <v>0</v>
      </c>
      <c r="P13186" s="36">
        <v>11</v>
      </c>
      <c r="Q13186" s="37">
        <v>86</v>
      </c>
      <c r="R13186" s="36">
        <v>14</v>
      </c>
      <c r="S13186" s="39">
        <f t="shared" ref="S13186:S13249" si="460">V13186</f>
        <v>86</v>
      </c>
      <c r="T13186" s="34" t="s">
        <v>51</v>
      </c>
      <c r="U13186" s="12">
        <f>(((alpha*(speed^3))+(beta*(speed^2))+(ceta*speed))+delta)</f>
        <v>14.667972015109456</v>
      </c>
      <c r="V13186" s="8">
        <f t="shared" ref="V13186:V13249" si="461">IF($V$1&lt;P13186,P13186,IF($V$1&gt;Q13186,Q13186,$V$1))</f>
        <v>86</v>
      </c>
    </row>
    <row r="13187" spans="1:28">
      <c r="A13187" s="34" t="s">
        <v>20</v>
      </c>
      <c r="B13187" s="34" t="s">
        <v>79</v>
      </c>
      <c r="C13187" s="5" t="s">
        <v>217</v>
      </c>
      <c r="D13187" s="35" t="s">
        <v>88</v>
      </c>
      <c r="E13187" s="36" t="s">
        <v>15</v>
      </c>
      <c r="F13187" s="37">
        <v>0</v>
      </c>
      <c r="G13187" s="38">
        <v>0.02</v>
      </c>
      <c r="H13187" s="34">
        <v>0.99257589269871893</v>
      </c>
      <c r="I13187" s="35">
        <v>2.4556730975192678</v>
      </c>
      <c r="J13187" s="35">
        <v>0.7778137772247592</v>
      </c>
      <c r="K13187" s="35">
        <v>-0.67651625385069447</v>
      </c>
      <c r="L13187" s="35">
        <v>0</v>
      </c>
      <c r="M13187" s="35">
        <v>0</v>
      </c>
      <c r="N13187" s="35">
        <v>0</v>
      </c>
      <c r="O13187" s="35">
        <v>0</v>
      </c>
      <c r="P13187" s="36">
        <v>11</v>
      </c>
      <c r="Q13187" s="37">
        <v>86</v>
      </c>
      <c r="R13187" s="36">
        <v>13</v>
      </c>
      <c r="S13187" s="39">
        <f t="shared" si="460"/>
        <v>86</v>
      </c>
      <c r="T13187" s="34" t="s">
        <v>50</v>
      </c>
      <c r="U13187" s="12">
        <f>EXP((alpha+(beta/speed))+(ceta*LN(speed)))</f>
        <v>0.57768825764447884</v>
      </c>
      <c r="V13187" s="8">
        <f t="shared" si="461"/>
        <v>86</v>
      </c>
    </row>
    <row r="13188" spans="1:28">
      <c r="A13188" s="34" t="s">
        <v>20</v>
      </c>
      <c r="B13188" s="34" t="s">
        <v>79</v>
      </c>
      <c r="C13188" s="5" t="s">
        <v>217</v>
      </c>
      <c r="D13188" s="35" t="s">
        <v>88</v>
      </c>
      <c r="E13188" s="36" t="s">
        <v>16</v>
      </c>
      <c r="F13188" s="37">
        <v>0</v>
      </c>
      <c r="G13188" s="38">
        <v>0.02</v>
      </c>
      <c r="H13188" s="34">
        <v>0.98119893501320876</v>
      </c>
      <c r="I13188" s="35">
        <v>553.37357222148501</v>
      </c>
      <c r="J13188" s="35">
        <v>-2.3165344984275174</v>
      </c>
      <c r="K13188" s="35">
        <v>18.796044667406562</v>
      </c>
      <c r="L13188" s="35">
        <v>-0.30894231258011723</v>
      </c>
      <c r="M13188" s="35">
        <v>0</v>
      </c>
      <c r="N13188" s="35">
        <v>0</v>
      </c>
      <c r="O13188" s="35">
        <v>0</v>
      </c>
      <c r="P13188" s="36">
        <v>11</v>
      </c>
      <c r="Q13188" s="37">
        <v>86</v>
      </c>
      <c r="R13188" s="36">
        <v>1</v>
      </c>
      <c r="S13188" s="39">
        <f t="shared" si="460"/>
        <v>86</v>
      </c>
      <c r="T13188" s="34" t="s">
        <v>30</v>
      </c>
      <c r="U13188" s="12">
        <f>((alpha*(speed^beta))+(ceta*(speed^delta)))</f>
        <v>4.7652547993803012</v>
      </c>
      <c r="V13188" s="8">
        <f t="shared" si="461"/>
        <v>86</v>
      </c>
    </row>
    <row r="13189" spans="1:28">
      <c r="A13189" s="34" t="s">
        <v>20</v>
      </c>
      <c r="B13189" s="34" t="s">
        <v>79</v>
      </c>
      <c r="C13189" s="5" t="s">
        <v>217</v>
      </c>
      <c r="D13189" s="35" t="s">
        <v>88</v>
      </c>
      <c r="E13189" s="36" t="s">
        <v>14</v>
      </c>
      <c r="F13189" s="37">
        <v>0</v>
      </c>
      <c r="G13189" s="38">
        <v>0.02</v>
      </c>
      <c r="H13189" s="34">
        <v>0.9282057937760565</v>
      </c>
      <c r="I13189" s="35">
        <v>-449.22003486831414</v>
      </c>
      <c r="J13189" s="35">
        <v>70.352390174193246</v>
      </c>
      <c r="K13189" s="35">
        <v>2.7988011656577343</v>
      </c>
      <c r="L13189" s="35">
        <v>0</v>
      </c>
      <c r="M13189" s="35">
        <v>0</v>
      </c>
      <c r="N13189" s="35">
        <v>0</v>
      </c>
      <c r="O13189" s="35">
        <v>0</v>
      </c>
      <c r="P13189" s="36">
        <v>11</v>
      </c>
      <c r="Q13189" s="37">
        <v>86</v>
      </c>
      <c r="R13189" s="36">
        <v>2</v>
      </c>
      <c r="S13189" s="39">
        <f t="shared" si="460"/>
        <v>86</v>
      </c>
      <c r="T13189" s="34" t="s">
        <v>31</v>
      </c>
      <c r="U13189" s="12">
        <f>((alpha+(beta*speed))^((-1)/ceta))</f>
        <v>4.5788661932602219E-2</v>
      </c>
      <c r="V13189" s="8">
        <f t="shared" si="461"/>
        <v>86</v>
      </c>
    </row>
    <row r="13190" spans="1:28">
      <c r="A13190" s="34" t="s">
        <v>20</v>
      </c>
      <c r="B13190" s="34" t="s">
        <v>79</v>
      </c>
      <c r="C13190" s="5" t="s">
        <v>217</v>
      </c>
      <c r="D13190" s="35" t="s">
        <v>88</v>
      </c>
      <c r="E13190" s="36" t="s">
        <v>18</v>
      </c>
      <c r="F13190" s="37">
        <v>0</v>
      </c>
      <c r="G13190" s="38">
        <v>0.02</v>
      </c>
      <c r="H13190" s="34">
        <v>0.98567363842110212</v>
      </c>
      <c r="I13190" s="35">
        <v>-3.3944427371124003E-7</v>
      </c>
      <c r="J13190" s="35">
        <v>5.7966926556949784E-5</v>
      </c>
      <c r="K13190" s="35">
        <v>-3.4910413744669638E-3</v>
      </c>
      <c r="L13190" s="35">
        <v>0.1149876304259238</v>
      </c>
      <c r="M13190" s="35">
        <v>0</v>
      </c>
      <c r="N13190" s="35">
        <v>0</v>
      </c>
      <c r="O13190" s="35">
        <v>0</v>
      </c>
      <c r="P13190" s="36">
        <v>11</v>
      </c>
      <c r="Q13190" s="37">
        <v>86</v>
      </c>
      <c r="R13190" s="36">
        <v>14</v>
      </c>
      <c r="S13190" s="39">
        <f t="shared" si="460"/>
        <v>86</v>
      </c>
      <c r="T13190" s="34" t="s">
        <v>51</v>
      </c>
      <c r="U13190" s="12">
        <f>(((alpha*(speed^3))+(beta*(speed^2))+(ceta*speed))+delta)</f>
        <v>2.7575894077289054E-2</v>
      </c>
      <c r="V13190" s="8">
        <f t="shared" si="461"/>
        <v>86</v>
      </c>
      <c r="AB13190" s="41"/>
    </row>
    <row r="13191" spans="1:28">
      <c r="A13191" s="34" t="s">
        <v>20</v>
      </c>
      <c r="B13191" s="34" t="s">
        <v>79</v>
      </c>
      <c r="C13191" s="5" t="s">
        <v>217</v>
      </c>
      <c r="D13191" s="35" t="s">
        <v>88</v>
      </c>
      <c r="E13191" s="36" t="s">
        <v>17</v>
      </c>
      <c r="F13191" s="37">
        <v>0</v>
      </c>
      <c r="G13191" s="38">
        <v>0.02</v>
      </c>
      <c r="H13191" s="34">
        <v>0.92495899480828869</v>
      </c>
      <c r="I13191" s="35">
        <v>1208.9796981824488</v>
      </c>
      <c r="J13191" s="35">
        <v>1.0056345079070426</v>
      </c>
      <c r="K13191" s="35">
        <v>-0.41460355869064841</v>
      </c>
      <c r="L13191" s="35">
        <v>0</v>
      </c>
      <c r="M13191" s="35">
        <v>0</v>
      </c>
      <c r="N13191" s="35">
        <v>0</v>
      </c>
      <c r="O13191" s="35">
        <v>0</v>
      </c>
      <c r="P13191" s="36">
        <v>11</v>
      </c>
      <c r="Q13191" s="37">
        <v>86</v>
      </c>
      <c r="R13191" s="36">
        <v>0</v>
      </c>
      <c r="S13191" s="39">
        <f t="shared" si="460"/>
        <v>86</v>
      </c>
      <c r="T13191" s="34" t="s">
        <v>29</v>
      </c>
      <c r="U13191" s="12">
        <f>((alpha*(beta^speed))*(speed^ceta))</f>
        <v>309.18860218197352</v>
      </c>
      <c r="V13191" s="8">
        <f t="shared" si="461"/>
        <v>86</v>
      </c>
    </row>
    <row r="13192" spans="1:28">
      <c r="A13192" s="34" t="s">
        <v>20</v>
      </c>
      <c r="B13192" s="34" t="s">
        <v>79</v>
      </c>
      <c r="C13192" s="5" t="s">
        <v>217</v>
      </c>
      <c r="D13192" s="35" t="s">
        <v>88</v>
      </c>
      <c r="E13192" s="36" t="s">
        <v>15</v>
      </c>
      <c r="F13192" s="37">
        <v>50</v>
      </c>
      <c r="G13192" s="38">
        <v>0.02</v>
      </c>
      <c r="H13192" s="34">
        <v>0.99143180936699649</v>
      </c>
      <c r="I13192" s="35">
        <v>2.364042426790891</v>
      </c>
      <c r="J13192" s="35">
        <v>1.0380585823252924</v>
      </c>
      <c r="K13192" s="35">
        <v>-0.61614304657948493</v>
      </c>
      <c r="L13192" s="35">
        <v>0</v>
      </c>
      <c r="M13192" s="35">
        <v>0</v>
      </c>
      <c r="N13192" s="35">
        <v>0</v>
      </c>
      <c r="O13192" s="35">
        <v>0</v>
      </c>
      <c r="P13192" s="36">
        <v>11</v>
      </c>
      <c r="Q13192" s="37">
        <v>86</v>
      </c>
      <c r="R13192" s="36">
        <v>13</v>
      </c>
      <c r="S13192" s="39">
        <f t="shared" si="460"/>
        <v>86</v>
      </c>
      <c r="T13192" s="34" t="s">
        <v>50</v>
      </c>
      <c r="U13192" s="12">
        <f>EXP((alpha+(beta/speed))+(ceta*LN(speed)))</f>
        <v>0.69183884169283194</v>
      </c>
      <c r="V13192" s="8">
        <f t="shared" si="461"/>
        <v>86</v>
      </c>
    </row>
    <row r="13193" spans="1:28">
      <c r="A13193" s="34" t="s">
        <v>20</v>
      </c>
      <c r="B13193" s="34" t="s">
        <v>79</v>
      </c>
      <c r="C13193" s="5" t="s">
        <v>217</v>
      </c>
      <c r="D13193" s="35" t="s">
        <v>88</v>
      </c>
      <c r="E13193" s="36" t="s">
        <v>16</v>
      </c>
      <c r="F13193" s="37">
        <v>50</v>
      </c>
      <c r="G13193" s="38">
        <v>0.02</v>
      </c>
      <c r="H13193" s="34">
        <v>0.97382087757092606</v>
      </c>
      <c r="I13193" s="35">
        <v>20253.828497518047</v>
      </c>
      <c r="J13193" s="35">
        <v>-4.0421796283049538</v>
      </c>
      <c r="K13193" s="35">
        <v>26.296038791343875</v>
      </c>
      <c r="L13193" s="35">
        <v>-0.34515080120471336</v>
      </c>
      <c r="M13193" s="35">
        <v>0</v>
      </c>
      <c r="N13193" s="35">
        <v>0</v>
      </c>
      <c r="O13193" s="35">
        <v>0</v>
      </c>
      <c r="P13193" s="36">
        <v>11</v>
      </c>
      <c r="Q13193" s="37">
        <v>86</v>
      </c>
      <c r="R13193" s="36">
        <v>1</v>
      </c>
      <c r="S13193" s="39">
        <f t="shared" si="460"/>
        <v>86</v>
      </c>
      <c r="T13193" s="34" t="s">
        <v>30</v>
      </c>
      <c r="U13193" s="12">
        <f>((alpha*(speed^beta))+(ceta*(speed^delta)))</f>
        <v>5.6522351119884275</v>
      </c>
      <c r="V13193" s="8">
        <f t="shared" si="461"/>
        <v>86</v>
      </c>
    </row>
    <row r="13194" spans="1:28">
      <c r="A13194" s="34" t="s">
        <v>20</v>
      </c>
      <c r="B13194" s="34" t="s">
        <v>79</v>
      </c>
      <c r="C13194" s="5" t="s">
        <v>217</v>
      </c>
      <c r="D13194" s="35" t="s">
        <v>88</v>
      </c>
      <c r="E13194" s="36" t="s">
        <v>14</v>
      </c>
      <c r="F13194" s="37">
        <v>50</v>
      </c>
      <c r="G13194" s="38">
        <v>0.02</v>
      </c>
      <c r="H13194" s="34">
        <v>0.93509259128920164</v>
      </c>
      <c r="I13194" s="35">
        <v>-81.995766583082442</v>
      </c>
      <c r="J13194" s="35">
        <v>22.936019507751098</v>
      </c>
      <c r="K13194" s="35">
        <v>2.5502803212861744</v>
      </c>
      <c r="L13194" s="35">
        <v>0</v>
      </c>
      <c r="M13194" s="35">
        <v>0</v>
      </c>
      <c r="N13194" s="35">
        <v>0</v>
      </c>
      <c r="O13194" s="35">
        <v>0</v>
      </c>
      <c r="P13194" s="36">
        <v>11</v>
      </c>
      <c r="Q13194" s="37">
        <v>86</v>
      </c>
      <c r="R13194" s="36">
        <v>2</v>
      </c>
      <c r="S13194" s="39">
        <f t="shared" si="460"/>
        <v>86</v>
      </c>
      <c r="T13194" s="34" t="s">
        <v>31</v>
      </c>
      <c r="U13194" s="12">
        <f>((alpha+(beta*speed))^((-1)/ceta))</f>
        <v>5.1904980564385951E-2</v>
      </c>
      <c r="V13194" s="8">
        <f t="shared" si="461"/>
        <v>86</v>
      </c>
      <c r="AB13194" s="41"/>
    </row>
    <row r="13195" spans="1:28">
      <c r="A13195" s="34" t="s">
        <v>20</v>
      </c>
      <c r="B13195" s="34" t="s">
        <v>79</v>
      </c>
      <c r="C13195" s="5" t="s">
        <v>217</v>
      </c>
      <c r="D13195" s="35" t="s">
        <v>88</v>
      </c>
      <c r="E13195" s="36" t="s">
        <v>18</v>
      </c>
      <c r="F13195" s="37">
        <v>50</v>
      </c>
      <c r="G13195" s="38">
        <v>0.02</v>
      </c>
      <c r="H13195" s="34">
        <v>0.98521546320538889</v>
      </c>
      <c r="I13195" s="35">
        <v>0.27418794167631244</v>
      </c>
      <c r="J13195" s="35">
        <v>0.99650310098566541</v>
      </c>
      <c r="K13195" s="35">
        <v>-0.40711372995877854</v>
      </c>
      <c r="L13195" s="35">
        <v>0</v>
      </c>
      <c r="M13195" s="35">
        <v>0</v>
      </c>
      <c r="N13195" s="35">
        <v>0</v>
      </c>
      <c r="O13195" s="35">
        <v>0</v>
      </c>
      <c r="P13195" s="36">
        <v>11</v>
      </c>
      <c r="Q13195" s="37">
        <v>86</v>
      </c>
      <c r="R13195" s="36">
        <v>0</v>
      </c>
      <c r="S13195" s="39">
        <f t="shared" si="460"/>
        <v>86</v>
      </c>
      <c r="T13195" s="34" t="s">
        <v>29</v>
      </c>
      <c r="U13195" s="12">
        <f>((alpha*(beta^speed))*(speed^ceta))</f>
        <v>3.3086570870534078E-2</v>
      </c>
      <c r="V13195" s="8">
        <f t="shared" si="461"/>
        <v>86</v>
      </c>
      <c r="AB13195" s="41"/>
    </row>
    <row r="13196" spans="1:28">
      <c r="A13196" s="34" t="s">
        <v>20</v>
      </c>
      <c r="B13196" s="34" t="s">
        <v>79</v>
      </c>
      <c r="C13196" s="5" t="s">
        <v>217</v>
      </c>
      <c r="D13196" s="35" t="s">
        <v>88</v>
      </c>
      <c r="E13196" s="36" t="s">
        <v>17</v>
      </c>
      <c r="F13196" s="37">
        <v>50</v>
      </c>
      <c r="G13196" s="38">
        <v>0.02</v>
      </c>
      <c r="H13196" s="34">
        <v>0.90293438797608339</v>
      </c>
      <c r="I13196" s="35">
        <v>-1.3192561251427748E-3</v>
      </c>
      <c r="J13196" s="35">
        <v>0.23636509371131148</v>
      </c>
      <c r="K13196" s="35">
        <v>-14.279414415569553</v>
      </c>
      <c r="L13196" s="35">
        <v>669.90356030650878</v>
      </c>
      <c r="M13196" s="35">
        <v>0</v>
      </c>
      <c r="N13196" s="35">
        <v>0</v>
      </c>
      <c r="O13196" s="35">
        <v>0</v>
      </c>
      <c r="P13196" s="36">
        <v>11</v>
      </c>
      <c r="Q13196" s="37">
        <v>86</v>
      </c>
      <c r="R13196" s="36">
        <v>14</v>
      </c>
      <c r="S13196" s="39">
        <f t="shared" si="460"/>
        <v>86</v>
      </c>
      <c r="T13196" s="34" t="s">
        <v>51</v>
      </c>
      <c r="U13196" s="12">
        <f>(((alpha*(speed^3))+(beta*(speed^2))+(ceta*speed))+delta)</f>
        <v>350.90937972257404</v>
      </c>
      <c r="V13196" s="8">
        <f t="shared" si="461"/>
        <v>86</v>
      </c>
    </row>
    <row r="13197" spans="1:28">
      <c r="A13197" s="34" t="s">
        <v>20</v>
      </c>
      <c r="B13197" s="34" t="s">
        <v>79</v>
      </c>
      <c r="C13197" s="5" t="s">
        <v>217</v>
      </c>
      <c r="D13197" s="35" t="s">
        <v>88</v>
      </c>
      <c r="E13197" s="36" t="s">
        <v>15</v>
      </c>
      <c r="F13197" s="37">
        <v>100</v>
      </c>
      <c r="G13197" s="38">
        <v>0.02</v>
      </c>
      <c r="H13197" s="34">
        <v>0.99022833973340174</v>
      </c>
      <c r="I13197" s="35">
        <v>100.66652328255965</v>
      </c>
      <c r="J13197" s="35">
        <v>-2.483335829739294</v>
      </c>
      <c r="K13197" s="35">
        <v>10.76168275812654</v>
      </c>
      <c r="L13197" s="35">
        <v>-0.58000636464429511</v>
      </c>
      <c r="M13197" s="35">
        <v>0</v>
      </c>
      <c r="N13197" s="35">
        <v>0</v>
      </c>
      <c r="O13197" s="35">
        <v>0</v>
      </c>
      <c r="P13197" s="36">
        <v>11</v>
      </c>
      <c r="Q13197" s="37">
        <v>86</v>
      </c>
      <c r="R13197" s="36">
        <v>1</v>
      </c>
      <c r="S13197" s="39">
        <f t="shared" si="460"/>
        <v>86</v>
      </c>
      <c r="T13197" s="34" t="s">
        <v>30</v>
      </c>
      <c r="U13197" s="12">
        <f>((alpha*(speed^beta))+(ceta*(speed^delta)))</f>
        <v>0.81414702959196728</v>
      </c>
      <c r="V13197" s="8">
        <f t="shared" si="461"/>
        <v>86</v>
      </c>
    </row>
    <row r="13198" spans="1:28">
      <c r="A13198" s="34" t="s">
        <v>20</v>
      </c>
      <c r="B13198" s="34" t="s">
        <v>79</v>
      </c>
      <c r="C13198" s="5" t="s">
        <v>217</v>
      </c>
      <c r="D13198" s="35" t="s">
        <v>88</v>
      </c>
      <c r="E13198" s="36" t="s">
        <v>16</v>
      </c>
      <c r="F13198" s="37">
        <v>100</v>
      </c>
      <c r="G13198" s="38">
        <v>0.02</v>
      </c>
      <c r="H13198" s="34">
        <v>0.97172125499476814</v>
      </c>
      <c r="I13198" s="35">
        <v>3.3504148959158724</v>
      </c>
      <c r="J13198" s="35">
        <v>1.1166350047305968</v>
      </c>
      <c r="K13198" s="35">
        <v>-0.33710764298338985</v>
      </c>
      <c r="L13198" s="35">
        <v>0</v>
      </c>
      <c r="M13198" s="35">
        <v>0</v>
      </c>
      <c r="N13198" s="35">
        <v>0</v>
      </c>
      <c r="O13198" s="35">
        <v>0</v>
      </c>
      <c r="P13198" s="36">
        <v>11</v>
      </c>
      <c r="Q13198" s="37">
        <v>86</v>
      </c>
      <c r="R13198" s="36">
        <v>13</v>
      </c>
      <c r="S13198" s="39">
        <f t="shared" si="460"/>
        <v>86</v>
      </c>
      <c r="T13198" s="34" t="s">
        <v>50</v>
      </c>
      <c r="U13198" s="12">
        <f>EXP((alpha+(beta/speed))+(ceta*LN(speed)))</f>
        <v>6.4353389066567406</v>
      </c>
      <c r="V13198" s="8">
        <f t="shared" si="461"/>
        <v>86</v>
      </c>
    </row>
    <row r="13199" spans="1:28">
      <c r="A13199" s="34" t="s">
        <v>20</v>
      </c>
      <c r="B13199" s="34" t="s">
        <v>79</v>
      </c>
      <c r="C13199" s="5" t="s">
        <v>217</v>
      </c>
      <c r="D13199" s="35" t="s">
        <v>88</v>
      </c>
      <c r="E13199" s="36" t="s">
        <v>14</v>
      </c>
      <c r="F13199" s="37">
        <v>100</v>
      </c>
      <c r="G13199" s="38">
        <v>0.02</v>
      </c>
      <c r="H13199" s="34">
        <v>0.95771382791784432</v>
      </c>
      <c r="I13199" s="35">
        <v>-4.5682049841321331E-7</v>
      </c>
      <c r="J13199" s="35">
        <v>8.213133229997713E-5</v>
      </c>
      <c r="K13199" s="35">
        <v>-5.3144200004382669E-3</v>
      </c>
      <c r="L13199" s="35">
        <v>0.18813105123129906</v>
      </c>
      <c r="M13199" s="35">
        <v>0</v>
      </c>
      <c r="N13199" s="35">
        <v>0</v>
      </c>
      <c r="O13199" s="35">
        <v>0</v>
      </c>
      <c r="P13199" s="36">
        <v>11</v>
      </c>
      <c r="Q13199" s="37">
        <v>86</v>
      </c>
      <c r="R13199" s="36">
        <v>14</v>
      </c>
      <c r="S13199" s="39">
        <f t="shared" si="460"/>
        <v>86</v>
      </c>
      <c r="T13199" s="34" t="s">
        <v>51</v>
      </c>
      <c r="U13199" s="12">
        <f>(((alpha*(speed^3))+(beta*(speed^2))+(ceta*speed))+delta)</f>
        <v>4.7970845945524171E-2</v>
      </c>
      <c r="V13199" s="8">
        <f t="shared" si="461"/>
        <v>86</v>
      </c>
    </row>
    <row r="13200" spans="1:28">
      <c r="A13200" s="34" t="s">
        <v>20</v>
      </c>
      <c r="B13200" s="34" t="s">
        <v>79</v>
      </c>
      <c r="C13200" s="5" t="s">
        <v>217</v>
      </c>
      <c r="D13200" s="35" t="s">
        <v>88</v>
      </c>
      <c r="E13200" s="36" t="s">
        <v>18</v>
      </c>
      <c r="F13200" s="37">
        <v>100</v>
      </c>
      <c r="G13200" s="38">
        <v>0.02</v>
      </c>
      <c r="H13200" s="34">
        <v>0.9830590747975958</v>
      </c>
      <c r="I13200" s="35">
        <v>4.9615607021368895</v>
      </c>
      <c r="J13200" s="35">
        <v>0.3615917118540426</v>
      </c>
      <c r="K13200" s="35">
        <v>-8.7323969592579815E-4</v>
      </c>
      <c r="L13200" s="35">
        <v>0</v>
      </c>
      <c r="M13200" s="35">
        <v>0</v>
      </c>
      <c r="N13200" s="35">
        <v>0</v>
      </c>
      <c r="O13200" s="35">
        <v>0</v>
      </c>
      <c r="P13200" s="36">
        <v>11</v>
      </c>
      <c r="Q13200" s="37">
        <v>86</v>
      </c>
      <c r="R13200" s="36">
        <v>5</v>
      </c>
      <c r="S13200" s="39">
        <f t="shared" si="460"/>
        <v>86</v>
      </c>
      <c r="T13200" s="34" t="s">
        <v>36</v>
      </c>
      <c r="U13200" s="12">
        <f>(1/(((ceta*(speed^2))+(beta*speed))+alpha))</f>
        <v>3.3783821299213784E-2</v>
      </c>
      <c r="V13200" s="8">
        <f t="shared" si="461"/>
        <v>86</v>
      </c>
      <c r="AB13200" s="41"/>
    </row>
    <row r="13201" spans="1:28">
      <c r="A13201" s="34" t="s">
        <v>20</v>
      </c>
      <c r="B13201" s="34" t="s">
        <v>79</v>
      </c>
      <c r="C13201" s="5" t="s">
        <v>217</v>
      </c>
      <c r="D13201" s="35" t="s">
        <v>88</v>
      </c>
      <c r="E13201" s="36" t="s">
        <v>17</v>
      </c>
      <c r="F13201" s="37">
        <v>100</v>
      </c>
      <c r="G13201" s="38">
        <v>0.02</v>
      </c>
      <c r="H13201" s="34">
        <v>0.88432218989320133</v>
      </c>
      <c r="I13201" s="35">
        <v>-1.2551899451239484E-3</v>
      </c>
      <c r="J13201" s="35">
        <v>0.2251499181989105</v>
      </c>
      <c r="K13201" s="35">
        <v>-13.992835259405512</v>
      </c>
      <c r="L13201" s="35">
        <v>741.52105298497565</v>
      </c>
      <c r="M13201" s="35">
        <v>0</v>
      </c>
      <c r="N13201" s="35">
        <v>0</v>
      </c>
      <c r="O13201" s="35">
        <v>0</v>
      </c>
      <c r="P13201" s="36">
        <v>11</v>
      </c>
      <c r="Q13201" s="37">
        <v>86</v>
      </c>
      <c r="R13201" s="36">
        <v>14</v>
      </c>
      <c r="S13201" s="39">
        <f t="shared" si="460"/>
        <v>86</v>
      </c>
      <c r="T13201" s="34" t="s">
        <v>51</v>
      </c>
      <c r="U13201" s="12">
        <f>(((alpha*(speed^3))+(beta*(speed^2))+(ceta*speed))+delta)</f>
        <v>404.97491993948574</v>
      </c>
      <c r="V13201" s="8">
        <f t="shared" si="461"/>
        <v>86</v>
      </c>
    </row>
    <row r="13202" spans="1:28">
      <c r="A13202" s="34" t="s">
        <v>20</v>
      </c>
      <c r="B13202" s="34" t="s">
        <v>79</v>
      </c>
      <c r="C13202" s="5" t="s">
        <v>217</v>
      </c>
      <c r="D13202" s="35" t="s">
        <v>88</v>
      </c>
      <c r="E13202" s="36" t="s">
        <v>15</v>
      </c>
      <c r="F13202" s="37">
        <v>0</v>
      </c>
      <c r="G13202" s="38">
        <v>0.04</v>
      </c>
      <c r="H13202" s="34">
        <v>0.99280971236364668</v>
      </c>
      <c r="I13202" s="35">
        <v>172.41187929856804</v>
      </c>
      <c r="J13202" s="35">
        <v>-2.3167711012719416</v>
      </c>
      <c r="K13202" s="35">
        <v>7.4299886951400778</v>
      </c>
      <c r="L13202" s="35">
        <v>-0.49600070002578162</v>
      </c>
      <c r="M13202" s="35">
        <v>0</v>
      </c>
      <c r="N13202" s="35">
        <v>0</v>
      </c>
      <c r="O13202" s="35">
        <v>0</v>
      </c>
      <c r="P13202" s="36">
        <v>11</v>
      </c>
      <c r="Q13202" s="37">
        <v>86</v>
      </c>
      <c r="R13202" s="36">
        <v>1</v>
      </c>
      <c r="S13202" s="39">
        <f t="shared" si="460"/>
        <v>86</v>
      </c>
      <c r="T13202" s="34" t="s">
        <v>30</v>
      </c>
      <c r="U13202" s="12">
        <f>((alpha*(speed^beta))+(ceta*(speed^delta)))</f>
        <v>0.82128251120703255</v>
      </c>
      <c r="V13202" s="8">
        <f t="shared" si="461"/>
        <v>86</v>
      </c>
    </row>
    <row r="13203" spans="1:28">
      <c r="A13203" s="34" t="s">
        <v>20</v>
      </c>
      <c r="B13203" s="34" t="s">
        <v>79</v>
      </c>
      <c r="C13203" s="5" t="s">
        <v>217</v>
      </c>
      <c r="D13203" s="35" t="s">
        <v>88</v>
      </c>
      <c r="E13203" s="36" t="s">
        <v>16</v>
      </c>
      <c r="F13203" s="37">
        <v>0</v>
      </c>
      <c r="G13203" s="38">
        <v>0.04</v>
      </c>
      <c r="H13203" s="34">
        <v>0.96988269052313181</v>
      </c>
      <c r="I13203" s="35">
        <v>2.6995539075325667</v>
      </c>
      <c r="J13203" s="35">
        <v>3.959495510519107</v>
      </c>
      <c r="K13203" s="35">
        <v>-0.18689134855466913</v>
      </c>
      <c r="L13203" s="35">
        <v>0</v>
      </c>
      <c r="M13203" s="35">
        <v>0</v>
      </c>
      <c r="N13203" s="35">
        <v>0</v>
      </c>
      <c r="O13203" s="35">
        <v>0</v>
      </c>
      <c r="P13203" s="36">
        <v>11</v>
      </c>
      <c r="Q13203" s="37">
        <v>86</v>
      </c>
      <c r="R13203" s="36">
        <v>13</v>
      </c>
      <c r="S13203" s="39">
        <f t="shared" si="460"/>
        <v>86</v>
      </c>
      <c r="T13203" s="34" t="s">
        <v>50</v>
      </c>
      <c r="U13203" s="12">
        <f>EXP((alpha+(beta/speed))+(ceta*LN(speed)))</f>
        <v>6.7741613957274094</v>
      </c>
      <c r="V13203" s="8">
        <f t="shared" si="461"/>
        <v>86</v>
      </c>
    </row>
    <row r="13204" spans="1:28">
      <c r="A13204" s="34" t="s">
        <v>20</v>
      </c>
      <c r="B13204" s="34" t="s">
        <v>79</v>
      </c>
      <c r="C13204" s="5" t="s">
        <v>217</v>
      </c>
      <c r="D13204" s="35" t="s">
        <v>88</v>
      </c>
      <c r="E13204" s="36" t="s">
        <v>14</v>
      </c>
      <c r="F13204" s="37">
        <v>0</v>
      </c>
      <c r="G13204" s="38">
        <v>0.04</v>
      </c>
      <c r="H13204" s="34">
        <v>0.92942263734253949</v>
      </c>
      <c r="I13204" s="35">
        <v>-335.0968523945952</v>
      </c>
      <c r="J13204" s="35">
        <v>64.414429307704452</v>
      </c>
      <c r="K13204" s="35">
        <v>3.0516747552835422</v>
      </c>
      <c r="L13204" s="35">
        <v>0</v>
      </c>
      <c r="M13204" s="35">
        <v>0</v>
      </c>
      <c r="N13204" s="35">
        <v>0</v>
      </c>
      <c r="O13204" s="35">
        <v>0</v>
      </c>
      <c r="P13204" s="36">
        <v>11</v>
      </c>
      <c r="Q13204" s="37">
        <v>86</v>
      </c>
      <c r="R13204" s="36">
        <v>2</v>
      </c>
      <c r="S13204" s="39">
        <f t="shared" si="460"/>
        <v>86</v>
      </c>
      <c r="T13204" s="34" t="s">
        <v>31</v>
      </c>
      <c r="U13204" s="12">
        <f>((alpha+(beta*speed))^((-1)/ceta))</f>
        <v>6.0559541124289788E-2</v>
      </c>
      <c r="V13204" s="8">
        <f t="shared" si="461"/>
        <v>86</v>
      </c>
    </row>
    <row r="13205" spans="1:28">
      <c r="A13205" s="34" t="s">
        <v>20</v>
      </c>
      <c r="B13205" s="34" t="s">
        <v>79</v>
      </c>
      <c r="C13205" s="5" t="s">
        <v>217</v>
      </c>
      <c r="D13205" s="35" t="s">
        <v>88</v>
      </c>
      <c r="E13205" s="36" t="s">
        <v>18</v>
      </c>
      <c r="F13205" s="37">
        <v>0</v>
      </c>
      <c r="G13205" s="38">
        <v>0.04</v>
      </c>
      <c r="H13205" s="34">
        <v>0.97423581113344171</v>
      </c>
      <c r="I13205" s="35">
        <v>0.23407005196687447</v>
      </c>
      <c r="J13205" s="35">
        <v>0.99454718097518369</v>
      </c>
      <c r="K13205" s="35">
        <v>-0.310915227322764</v>
      </c>
      <c r="L13205" s="35">
        <v>0</v>
      </c>
      <c r="M13205" s="35">
        <v>0</v>
      </c>
      <c r="N13205" s="35">
        <v>0</v>
      </c>
      <c r="O13205" s="35">
        <v>0</v>
      </c>
      <c r="P13205" s="36">
        <v>11</v>
      </c>
      <c r="Q13205" s="37">
        <v>86</v>
      </c>
      <c r="R13205" s="36">
        <v>0</v>
      </c>
      <c r="S13205" s="39">
        <f t="shared" si="460"/>
        <v>86</v>
      </c>
      <c r="T13205" s="34" t="s">
        <v>29</v>
      </c>
      <c r="U13205" s="12">
        <f>((alpha*(beta^speed))*(speed^ceta))</f>
        <v>3.6615454437626024E-2</v>
      </c>
      <c r="V13205" s="8">
        <f t="shared" si="461"/>
        <v>86</v>
      </c>
      <c r="AB13205" s="41"/>
    </row>
    <row r="13206" spans="1:28">
      <c r="A13206" s="34" t="s">
        <v>20</v>
      </c>
      <c r="B13206" s="34" t="s">
        <v>79</v>
      </c>
      <c r="C13206" s="5" t="s">
        <v>217</v>
      </c>
      <c r="D13206" s="35" t="s">
        <v>88</v>
      </c>
      <c r="E13206" s="36" t="s">
        <v>17</v>
      </c>
      <c r="F13206" s="37">
        <v>0</v>
      </c>
      <c r="G13206" s="38">
        <v>0.04</v>
      </c>
      <c r="H13206" s="34">
        <v>0.94472984448293107</v>
      </c>
      <c r="I13206" s="35">
        <v>1266.699267832272</v>
      </c>
      <c r="J13206" s="35">
        <v>1.0054213131500449</v>
      </c>
      <c r="K13206" s="35">
        <v>-0.34121501087613532</v>
      </c>
      <c r="L13206" s="35">
        <v>0</v>
      </c>
      <c r="M13206" s="35">
        <v>0</v>
      </c>
      <c r="N13206" s="35">
        <v>0</v>
      </c>
      <c r="O13206" s="35">
        <v>0</v>
      </c>
      <c r="P13206" s="36">
        <v>11</v>
      </c>
      <c r="Q13206" s="37">
        <v>86</v>
      </c>
      <c r="R13206" s="36">
        <v>0</v>
      </c>
      <c r="S13206" s="39">
        <f t="shared" si="460"/>
        <v>86</v>
      </c>
      <c r="T13206" s="34" t="s">
        <v>29</v>
      </c>
      <c r="U13206" s="12">
        <f>((alpha*(beta^speed))*(speed^ceta))</f>
        <v>441.09193187370352</v>
      </c>
      <c r="V13206" s="8">
        <f t="shared" si="461"/>
        <v>86</v>
      </c>
    </row>
    <row r="13207" spans="1:28">
      <c r="A13207" s="34" t="s">
        <v>20</v>
      </c>
      <c r="B13207" s="34" t="s">
        <v>79</v>
      </c>
      <c r="C13207" s="5" t="s">
        <v>217</v>
      </c>
      <c r="D13207" s="35" t="s">
        <v>88</v>
      </c>
      <c r="E13207" s="36" t="s">
        <v>15</v>
      </c>
      <c r="F13207" s="37">
        <v>50</v>
      </c>
      <c r="G13207" s="38">
        <v>0.04</v>
      </c>
      <c r="H13207" s="34">
        <v>0.9886212711487754</v>
      </c>
      <c r="I13207" s="35">
        <v>64.219927509273418</v>
      </c>
      <c r="J13207" s="35">
        <v>-1.4852538838523448</v>
      </c>
      <c r="K13207" s="35">
        <v>2.2902180064166333</v>
      </c>
      <c r="L13207" s="35">
        <v>-0.17218783406548857</v>
      </c>
      <c r="M13207" s="35">
        <v>0</v>
      </c>
      <c r="N13207" s="35">
        <v>0</v>
      </c>
      <c r="O13207" s="35">
        <v>0</v>
      </c>
      <c r="P13207" s="36">
        <v>11</v>
      </c>
      <c r="Q13207" s="37">
        <v>83</v>
      </c>
      <c r="R13207" s="36">
        <v>1</v>
      </c>
      <c r="S13207" s="39">
        <f t="shared" si="460"/>
        <v>83</v>
      </c>
      <c r="T13207" s="34" t="s">
        <v>30</v>
      </c>
      <c r="U13207" s="12">
        <f>((alpha*(speed^beta))+(ceta*(speed^delta)))</f>
        <v>1.1607726431379992</v>
      </c>
      <c r="V13207" s="8">
        <f t="shared" si="461"/>
        <v>83</v>
      </c>
    </row>
    <row r="13208" spans="1:28">
      <c r="A13208" s="34" t="s">
        <v>20</v>
      </c>
      <c r="B13208" s="34" t="s">
        <v>79</v>
      </c>
      <c r="C13208" s="5" t="s">
        <v>217</v>
      </c>
      <c r="D13208" s="35" t="s">
        <v>88</v>
      </c>
      <c r="E13208" s="36" t="s">
        <v>16</v>
      </c>
      <c r="F13208" s="37">
        <v>50</v>
      </c>
      <c r="G13208" s="38">
        <v>0.04</v>
      </c>
      <c r="H13208" s="34">
        <v>0.97951199794106825</v>
      </c>
      <c r="I13208" s="35">
        <v>2.9567469999372613</v>
      </c>
      <c r="J13208" s="35">
        <v>3.3562692135461836</v>
      </c>
      <c r="K13208" s="35">
        <v>-0.19856327004175869</v>
      </c>
      <c r="L13208" s="35">
        <v>0</v>
      </c>
      <c r="M13208" s="35">
        <v>0</v>
      </c>
      <c r="N13208" s="35">
        <v>0</v>
      </c>
      <c r="O13208" s="35">
        <v>0</v>
      </c>
      <c r="P13208" s="36">
        <v>11</v>
      </c>
      <c r="Q13208" s="37">
        <v>83</v>
      </c>
      <c r="R13208" s="36">
        <v>13</v>
      </c>
      <c r="S13208" s="39">
        <f t="shared" si="460"/>
        <v>83</v>
      </c>
      <c r="T13208" s="34" t="s">
        <v>50</v>
      </c>
      <c r="U13208" s="12">
        <f>EXP((alpha+(beta/speed))+(ceta*LN(speed)))</f>
        <v>8.3291760484612727</v>
      </c>
      <c r="V13208" s="8">
        <f t="shared" si="461"/>
        <v>83</v>
      </c>
    </row>
    <row r="13209" spans="1:28">
      <c r="A13209" s="34" t="s">
        <v>20</v>
      </c>
      <c r="B13209" s="34" t="s">
        <v>79</v>
      </c>
      <c r="C13209" s="5" t="s">
        <v>217</v>
      </c>
      <c r="D13209" s="35" t="s">
        <v>88</v>
      </c>
      <c r="E13209" s="36" t="s">
        <v>14</v>
      </c>
      <c r="F13209" s="37">
        <v>50</v>
      </c>
      <c r="G13209" s="38">
        <v>0.04</v>
      </c>
      <c r="H13209" s="34">
        <v>0.95459210762135138</v>
      </c>
      <c r="I13209" s="35">
        <v>-5.6790924688935386E-7</v>
      </c>
      <c r="J13209" s="35">
        <v>9.4068999987012881E-5</v>
      </c>
      <c r="K13209" s="35">
        <v>-5.7797649179702837E-3</v>
      </c>
      <c r="L13209" s="35">
        <v>0.20771064317718801</v>
      </c>
      <c r="M13209" s="35">
        <v>0</v>
      </c>
      <c r="N13209" s="35">
        <v>0</v>
      </c>
      <c r="O13209" s="35">
        <v>0</v>
      </c>
      <c r="P13209" s="36">
        <v>11</v>
      </c>
      <c r="Q13209" s="37">
        <v>83</v>
      </c>
      <c r="R13209" s="36">
        <v>14</v>
      </c>
      <c r="S13209" s="39">
        <f t="shared" si="460"/>
        <v>83</v>
      </c>
      <c r="T13209" s="34" t="s">
        <v>51</v>
      </c>
      <c r="U13209" s="12">
        <f>(((alpha*(speed^3))+(beta*(speed^2))+(ceta*speed))+delta)</f>
        <v>5.1308371345063275E-2</v>
      </c>
      <c r="V13209" s="8">
        <f t="shared" si="461"/>
        <v>83</v>
      </c>
    </row>
    <row r="13210" spans="1:28">
      <c r="A13210" s="34" t="s">
        <v>20</v>
      </c>
      <c r="B13210" s="34" t="s">
        <v>79</v>
      </c>
      <c r="C13210" s="5" t="s">
        <v>217</v>
      </c>
      <c r="D13210" s="35" t="s">
        <v>88</v>
      </c>
      <c r="E13210" s="36" t="s">
        <v>18</v>
      </c>
      <c r="F13210" s="37">
        <v>50</v>
      </c>
      <c r="G13210" s="38">
        <v>0.04</v>
      </c>
      <c r="H13210" s="34">
        <v>0.97920169434108506</v>
      </c>
      <c r="I13210" s="35">
        <v>0.33173403175003413</v>
      </c>
      <c r="J13210" s="35">
        <v>0.99115527020763206</v>
      </c>
      <c r="K13210" s="35">
        <v>-0.35271359752786569</v>
      </c>
      <c r="L13210" s="35">
        <v>0</v>
      </c>
      <c r="M13210" s="35">
        <v>0</v>
      </c>
      <c r="N13210" s="35">
        <v>0</v>
      </c>
      <c r="O13210" s="35">
        <v>0</v>
      </c>
      <c r="P13210" s="36">
        <v>11</v>
      </c>
      <c r="Q13210" s="37">
        <v>83</v>
      </c>
      <c r="R13210" s="36">
        <v>0</v>
      </c>
      <c r="S13210" s="39">
        <f t="shared" si="460"/>
        <v>83</v>
      </c>
      <c r="T13210" s="34" t="s">
        <v>29</v>
      </c>
      <c r="U13210" s="12">
        <f>((alpha*(beta^speed))*(speed^ceta))</f>
        <v>3.3393791973119112E-2</v>
      </c>
      <c r="V13210" s="8">
        <f t="shared" si="461"/>
        <v>83</v>
      </c>
      <c r="AB13210" s="41"/>
    </row>
    <row r="13211" spans="1:28">
      <c r="A13211" s="34" t="s">
        <v>20</v>
      </c>
      <c r="B13211" s="34" t="s">
        <v>79</v>
      </c>
      <c r="C13211" s="5" t="s">
        <v>217</v>
      </c>
      <c r="D13211" s="35" t="s">
        <v>88</v>
      </c>
      <c r="E13211" s="36" t="s">
        <v>17</v>
      </c>
      <c r="F13211" s="37">
        <v>50</v>
      </c>
      <c r="G13211" s="38">
        <v>0.04</v>
      </c>
      <c r="H13211" s="34">
        <v>0.93646061205452813</v>
      </c>
      <c r="I13211" s="35">
        <v>-1.5816393983241568E-3</v>
      </c>
      <c r="J13211" s="35">
        <v>0.26899483341566471</v>
      </c>
      <c r="K13211" s="35">
        <v>-15.252593049290619</v>
      </c>
      <c r="L13211" s="35">
        <v>835.69228195809137</v>
      </c>
      <c r="M13211" s="35">
        <v>0</v>
      </c>
      <c r="N13211" s="35">
        <v>0</v>
      </c>
      <c r="O13211" s="35">
        <v>0</v>
      </c>
      <c r="P13211" s="36">
        <v>11</v>
      </c>
      <c r="Q13211" s="37">
        <v>83</v>
      </c>
      <c r="R13211" s="36">
        <v>14</v>
      </c>
      <c r="S13211" s="39">
        <f t="shared" si="460"/>
        <v>83</v>
      </c>
      <c r="T13211" s="34" t="s">
        <v>51</v>
      </c>
      <c r="U13211" s="12">
        <f>(((alpha*(speed^3))+(beta*(speed^2))+(ceta*speed))+delta)</f>
        <v>518.4716196179096</v>
      </c>
      <c r="V13211" s="8">
        <f t="shared" si="461"/>
        <v>83</v>
      </c>
    </row>
    <row r="13212" spans="1:28">
      <c r="A13212" s="34" t="s">
        <v>20</v>
      </c>
      <c r="B13212" s="34" t="s">
        <v>79</v>
      </c>
      <c r="C13212" s="5" t="s">
        <v>217</v>
      </c>
      <c r="D13212" s="35" t="s">
        <v>88</v>
      </c>
      <c r="E13212" s="36" t="s">
        <v>15</v>
      </c>
      <c r="F13212" s="37">
        <v>100</v>
      </c>
      <c r="G13212" s="38">
        <v>0.04</v>
      </c>
      <c r="H13212" s="34">
        <v>0.9726181622320248</v>
      </c>
      <c r="I13212" s="35">
        <v>0.9282700972872836</v>
      </c>
      <c r="J13212" s="35">
        <v>5.1950887528617012E-2</v>
      </c>
      <c r="K13212" s="35">
        <v>51.290022180327838</v>
      </c>
      <c r="L13212" s="35">
        <v>-1.2114728364841487</v>
      </c>
      <c r="M13212" s="35">
        <v>0</v>
      </c>
      <c r="N13212" s="35">
        <v>0</v>
      </c>
      <c r="O13212" s="35">
        <v>0</v>
      </c>
      <c r="P13212" s="36">
        <v>11</v>
      </c>
      <c r="Q13212" s="37">
        <v>68</v>
      </c>
      <c r="R13212" s="36">
        <v>1</v>
      </c>
      <c r="S13212" s="39">
        <f t="shared" si="460"/>
        <v>68</v>
      </c>
      <c r="T13212" s="34" t="s">
        <v>30</v>
      </c>
      <c r="U13212" s="12">
        <f>((alpha*(speed^beta))+(ceta*(speed^delta)))</f>
        <v>1.4648072715477776</v>
      </c>
      <c r="V13212" s="8">
        <f t="shared" si="461"/>
        <v>68</v>
      </c>
    </row>
    <row r="13213" spans="1:28">
      <c r="A13213" s="34" t="s">
        <v>20</v>
      </c>
      <c r="B13213" s="34" t="s">
        <v>79</v>
      </c>
      <c r="C13213" s="5" t="s">
        <v>217</v>
      </c>
      <c r="D13213" s="35" t="s">
        <v>88</v>
      </c>
      <c r="E13213" s="36" t="s">
        <v>16</v>
      </c>
      <c r="F13213" s="37">
        <v>100</v>
      </c>
      <c r="G13213" s="38">
        <v>0.04</v>
      </c>
      <c r="H13213" s="34">
        <v>0.95076462913640958</v>
      </c>
      <c r="I13213" s="35">
        <v>10.139017043305465</v>
      </c>
      <c r="J13213" s="35">
        <v>103.25892893270199</v>
      </c>
      <c r="K13213" s="35">
        <v>0.29306808933038536</v>
      </c>
      <c r="L13213" s="35">
        <v>1.014842210412001</v>
      </c>
      <c r="M13213" s="35">
        <v>1.7223558277843987E-2</v>
      </c>
      <c r="N13213" s="35">
        <v>0</v>
      </c>
      <c r="O13213" s="35">
        <v>0</v>
      </c>
      <c r="P13213" s="36">
        <v>11</v>
      </c>
      <c r="Q13213" s="37">
        <v>68</v>
      </c>
      <c r="R13213" s="36">
        <v>10</v>
      </c>
      <c r="S13213" s="39">
        <f t="shared" si="460"/>
        <v>68</v>
      </c>
      <c r="T13213" s="34" t="s">
        <v>44</v>
      </c>
      <c r="U13213" s="12">
        <f>(alpha+(beta/(1+EXP((((-1)*ceta)+(delta*LN(speed)))+(epsilon*speed)))))</f>
        <v>10.728356791274518</v>
      </c>
      <c r="V13213" s="8">
        <f t="shared" si="461"/>
        <v>68</v>
      </c>
    </row>
    <row r="13214" spans="1:28">
      <c r="A13214" s="34" t="s">
        <v>20</v>
      </c>
      <c r="B13214" s="34" t="s">
        <v>79</v>
      </c>
      <c r="C13214" s="5" t="s">
        <v>217</v>
      </c>
      <c r="D13214" s="35" t="s">
        <v>88</v>
      </c>
      <c r="E13214" s="36" t="s">
        <v>14</v>
      </c>
      <c r="F13214" s="37">
        <v>100</v>
      </c>
      <c r="G13214" s="38">
        <v>0.04</v>
      </c>
      <c r="H13214" s="34">
        <v>0.91405540385043704</v>
      </c>
      <c r="I13214" s="35">
        <v>-6.1487310917347203E-7</v>
      </c>
      <c r="J13214" s="35">
        <v>1.1728691826902134E-4</v>
      </c>
      <c r="K13214" s="35">
        <v>-7.398743615011626E-3</v>
      </c>
      <c r="L13214" s="35">
        <v>0.24452848436161309</v>
      </c>
      <c r="M13214" s="35">
        <v>0</v>
      </c>
      <c r="N13214" s="35">
        <v>0</v>
      </c>
      <c r="O13214" s="35">
        <v>0</v>
      </c>
      <c r="P13214" s="36">
        <v>11</v>
      </c>
      <c r="Q13214" s="37">
        <v>68</v>
      </c>
      <c r="R13214" s="36">
        <v>14</v>
      </c>
      <c r="S13214" s="39">
        <f t="shared" si="460"/>
        <v>68</v>
      </c>
      <c r="T13214" s="34" t="s">
        <v>51</v>
      </c>
      <c r="U13214" s="12">
        <f>(((alpha*(speed^3))+(beta*(speed^2))+(ceta*speed))+delta)</f>
        <v>9.0412847153143988E-2</v>
      </c>
      <c r="V13214" s="8">
        <f t="shared" si="461"/>
        <v>68</v>
      </c>
    </row>
    <row r="13215" spans="1:28">
      <c r="A13215" s="34" t="s">
        <v>20</v>
      </c>
      <c r="B13215" s="34" t="s">
        <v>79</v>
      </c>
      <c r="C13215" s="5" t="s">
        <v>217</v>
      </c>
      <c r="D13215" s="35" t="s">
        <v>88</v>
      </c>
      <c r="E13215" s="36" t="s">
        <v>18</v>
      </c>
      <c r="F13215" s="37">
        <v>100</v>
      </c>
      <c r="G13215" s="38">
        <v>0.04</v>
      </c>
      <c r="H13215" s="34">
        <v>0.97191869928399055</v>
      </c>
      <c r="I13215" s="35">
        <v>-7.4413889791653535E-7</v>
      </c>
      <c r="J13215" s="35">
        <v>1.3287752648620199E-4</v>
      </c>
      <c r="K13215" s="35">
        <v>-8.1980770720204432E-3</v>
      </c>
      <c r="L13215" s="35">
        <v>0.22527418277350739</v>
      </c>
      <c r="M13215" s="35">
        <v>0</v>
      </c>
      <c r="N13215" s="35">
        <v>0</v>
      </c>
      <c r="O13215" s="35">
        <v>0</v>
      </c>
      <c r="P13215" s="36">
        <v>11</v>
      </c>
      <c r="Q13215" s="37">
        <v>68</v>
      </c>
      <c r="R13215" s="36">
        <v>14</v>
      </c>
      <c r="S13215" s="39">
        <f t="shared" si="460"/>
        <v>68</v>
      </c>
      <c r="T13215" s="34" t="s">
        <v>51</v>
      </c>
      <c r="U13215" s="12">
        <f>(((alpha*(speed^3))+(beta*(speed^2))+(ceta*speed))+delta)</f>
        <v>4.8249542398623196E-2</v>
      </c>
      <c r="V13215" s="8">
        <f t="shared" si="461"/>
        <v>68</v>
      </c>
    </row>
    <row r="13216" spans="1:28">
      <c r="A13216" s="34" t="s">
        <v>20</v>
      </c>
      <c r="B13216" s="34" t="s">
        <v>79</v>
      </c>
      <c r="C13216" s="5" t="s">
        <v>217</v>
      </c>
      <c r="D13216" s="35" t="s">
        <v>88</v>
      </c>
      <c r="E13216" s="36" t="s">
        <v>17</v>
      </c>
      <c r="F13216" s="37">
        <v>100</v>
      </c>
      <c r="G13216" s="38">
        <v>0.04</v>
      </c>
      <c r="H13216" s="34">
        <v>0.94312210047534684</v>
      </c>
      <c r="I13216" s="35">
        <v>-2.1800032354201667E-3</v>
      </c>
      <c r="J13216" s="35">
        <v>0.3172847389856514</v>
      </c>
      <c r="K13216" s="35">
        <v>-16.505132123138196</v>
      </c>
      <c r="L13216" s="35">
        <v>957.77688083758289</v>
      </c>
      <c r="M13216" s="35">
        <v>0</v>
      </c>
      <c r="N13216" s="35">
        <v>0</v>
      </c>
      <c r="O13216" s="35">
        <v>0</v>
      </c>
      <c r="P13216" s="36">
        <v>11</v>
      </c>
      <c r="Q13216" s="37">
        <v>68</v>
      </c>
      <c r="R13216" s="36">
        <v>14</v>
      </c>
      <c r="S13216" s="39">
        <f t="shared" si="460"/>
        <v>68</v>
      </c>
      <c r="T13216" s="34" t="s">
        <v>51</v>
      </c>
      <c r="U13216" s="12">
        <f>(((alpha*(speed^3))+(beta*(speed^2))+(ceta*speed))+delta)</f>
        <v>617.08975221420394</v>
      </c>
      <c r="V13216" s="8">
        <f t="shared" si="461"/>
        <v>68</v>
      </c>
    </row>
    <row r="13217" spans="1:28">
      <c r="A13217" s="34" t="s">
        <v>20</v>
      </c>
      <c r="B13217" s="34" t="s">
        <v>79</v>
      </c>
      <c r="C13217" s="5" t="s">
        <v>217</v>
      </c>
      <c r="D13217" s="35" t="s">
        <v>88</v>
      </c>
      <c r="E13217" s="36" t="s">
        <v>15</v>
      </c>
      <c r="F13217" s="37">
        <v>0</v>
      </c>
      <c r="G13217" s="38">
        <v>0.06</v>
      </c>
      <c r="H13217" s="34">
        <v>0.98729643612889861</v>
      </c>
      <c r="I13217" s="35">
        <v>1.2888591458740153</v>
      </c>
      <c r="J13217" s="35">
        <v>11.703917640995511</v>
      </c>
      <c r="K13217" s="35">
        <v>1.4935513494442771</v>
      </c>
      <c r="L13217" s="35">
        <v>1.1252845375336595</v>
      </c>
      <c r="M13217" s="35">
        <v>3.5113954029985614E-2</v>
      </c>
      <c r="N13217" s="35">
        <v>0</v>
      </c>
      <c r="O13217" s="35">
        <v>0</v>
      </c>
      <c r="P13217" s="36">
        <v>11</v>
      </c>
      <c r="Q13217" s="37">
        <v>81</v>
      </c>
      <c r="R13217" s="36">
        <v>10</v>
      </c>
      <c r="S13217" s="39">
        <f t="shared" si="460"/>
        <v>81</v>
      </c>
      <c r="T13217" s="34" t="s">
        <v>44</v>
      </c>
      <c r="U13217" s="12">
        <f>(alpha+(beta/(1+EXP((((-1)*ceta)+(delta*LN(speed)))+(epsilon*speed)))))</f>
        <v>1.3104043177032429</v>
      </c>
      <c r="V13217" s="8">
        <f t="shared" si="461"/>
        <v>81</v>
      </c>
    </row>
    <row r="13218" spans="1:28">
      <c r="A13218" s="34" t="s">
        <v>20</v>
      </c>
      <c r="B13218" s="34" t="s">
        <v>79</v>
      </c>
      <c r="C13218" s="5" t="s">
        <v>217</v>
      </c>
      <c r="D13218" s="35" t="s">
        <v>88</v>
      </c>
      <c r="E13218" s="36" t="s">
        <v>16</v>
      </c>
      <c r="F13218" s="37">
        <v>0</v>
      </c>
      <c r="G13218" s="38">
        <v>0.06</v>
      </c>
      <c r="H13218" s="34">
        <v>0.97757405047187884</v>
      </c>
      <c r="I13218" s="35">
        <v>21.992173671778659</v>
      </c>
      <c r="J13218" s="35">
        <v>-0.21132381725065055</v>
      </c>
      <c r="K13218" s="35">
        <v>570.50180688756041</v>
      </c>
      <c r="L13218" s="35">
        <v>-2.1601081474448081</v>
      </c>
      <c r="M13218" s="35">
        <v>0</v>
      </c>
      <c r="N13218" s="35">
        <v>0</v>
      </c>
      <c r="O13218" s="35">
        <v>0</v>
      </c>
      <c r="P13218" s="36">
        <v>11</v>
      </c>
      <c r="Q13218" s="37">
        <v>81</v>
      </c>
      <c r="R13218" s="36">
        <v>1</v>
      </c>
      <c r="S13218" s="39">
        <f t="shared" si="460"/>
        <v>81</v>
      </c>
      <c r="T13218" s="34" t="s">
        <v>30</v>
      </c>
      <c r="U13218" s="12">
        <f>((alpha*(speed^beta))+(ceta*(speed^delta)))</f>
        <v>8.7318255372506979</v>
      </c>
      <c r="V13218" s="8">
        <f t="shared" si="461"/>
        <v>81</v>
      </c>
    </row>
    <row r="13219" spans="1:28">
      <c r="A13219" s="34" t="s">
        <v>20</v>
      </c>
      <c r="B13219" s="34" t="s">
        <v>79</v>
      </c>
      <c r="C13219" s="5" t="s">
        <v>217</v>
      </c>
      <c r="D13219" s="35" t="s">
        <v>88</v>
      </c>
      <c r="E13219" s="36" t="s">
        <v>14</v>
      </c>
      <c r="F13219" s="37">
        <v>0</v>
      </c>
      <c r="G13219" s="38">
        <v>0.06</v>
      </c>
      <c r="H13219" s="34">
        <v>0.93933316268829037</v>
      </c>
      <c r="I13219" s="35">
        <v>-5.9315672025630784E-7</v>
      </c>
      <c r="J13219" s="35">
        <v>9.2891920138699313E-5</v>
      </c>
      <c r="K13219" s="35">
        <v>-5.4861323875828177E-3</v>
      </c>
      <c r="L13219" s="35">
        <v>0.20345708339210269</v>
      </c>
      <c r="M13219" s="35">
        <v>0</v>
      </c>
      <c r="N13219" s="35">
        <v>0</v>
      </c>
      <c r="O13219" s="35">
        <v>0</v>
      </c>
      <c r="P13219" s="36">
        <v>11</v>
      </c>
      <c r="Q13219" s="37">
        <v>81</v>
      </c>
      <c r="R13219" s="36">
        <v>14</v>
      </c>
      <c r="S13219" s="39">
        <f t="shared" si="460"/>
        <v>81</v>
      </c>
      <c r="T13219" s="34" t="s">
        <v>51</v>
      </c>
      <c r="U13219" s="12">
        <f>(((alpha*(speed^3))+(beta*(speed^2))+(ceta*speed))+delta)</f>
        <v>5.3316447458168131E-2</v>
      </c>
      <c r="V13219" s="8">
        <f t="shared" si="461"/>
        <v>81</v>
      </c>
    </row>
    <row r="13220" spans="1:28">
      <c r="A13220" s="34" t="s">
        <v>20</v>
      </c>
      <c r="B13220" s="34" t="s">
        <v>79</v>
      </c>
      <c r="C13220" s="5" t="s">
        <v>217</v>
      </c>
      <c r="D13220" s="35" t="s">
        <v>88</v>
      </c>
      <c r="E13220" s="36" t="s">
        <v>18</v>
      </c>
      <c r="F13220" s="37">
        <v>0</v>
      </c>
      <c r="G13220" s="38">
        <v>0.06</v>
      </c>
      <c r="H13220" s="34">
        <v>0.97775011510517795</v>
      </c>
      <c r="I13220" s="35">
        <v>0.273571760158551</v>
      </c>
      <c r="J13220" s="35">
        <v>0.98886867129095479</v>
      </c>
      <c r="K13220" s="35">
        <v>-0.2634227727531061</v>
      </c>
      <c r="L13220" s="35">
        <v>0</v>
      </c>
      <c r="M13220" s="35">
        <v>0</v>
      </c>
      <c r="N13220" s="35">
        <v>0</v>
      </c>
      <c r="O13220" s="35">
        <v>0</v>
      </c>
      <c r="P13220" s="36">
        <v>11</v>
      </c>
      <c r="Q13220" s="37">
        <v>81</v>
      </c>
      <c r="R13220" s="36">
        <v>0</v>
      </c>
      <c r="S13220" s="39">
        <f t="shared" si="460"/>
        <v>81</v>
      </c>
      <c r="T13220" s="34" t="s">
        <v>29</v>
      </c>
      <c r="U13220" s="12">
        <f>((alpha*(beta^speed))*(speed^ceta))</f>
        <v>3.4718496750033342E-2</v>
      </c>
      <c r="V13220" s="8">
        <f t="shared" si="461"/>
        <v>81</v>
      </c>
      <c r="AB13220" s="41"/>
    </row>
    <row r="13221" spans="1:28">
      <c r="A13221" s="34" t="s">
        <v>20</v>
      </c>
      <c r="B13221" s="34" t="s">
        <v>79</v>
      </c>
      <c r="C13221" s="5" t="s">
        <v>217</v>
      </c>
      <c r="D13221" s="35" t="s">
        <v>88</v>
      </c>
      <c r="E13221" s="36" t="s">
        <v>17</v>
      </c>
      <c r="F13221" s="37">
        <v>0</v>
      </c>
      <c r="G13221" s="38">
        <v>0.06</v>
      </c>
      <c r="H13221" s="34">
        <v>0.96674939553636141</v>
      </c>
      <c r="I13221" s="35">
        <v>2049.8739089950323</v>
      </c>
      <c r="J13221" s="35">
        <v>-0.75906344885985866</v>
      </c>
      <c r="K13221" s="35">
        <v>292.31637624641377</v>
      </c>
      <c r="L13221" s="35">
        <v>0.11531061791101542</v>
      </c>
      <c r="M13221" s="35">
        <v>0</v>
      </c>
      <c r="N13221" s="35">
        <v>0</v>
      </c>
      <c r="O13221" s="35">
        <v>0</v>
      </c>
      <c r="P13221" s="36">
        <v>11</v>
      </c>
      <c r="Q13221" s="37">
        <v>81</v>
      </c>
      <c r="R13221" s="36">
        <v>1</v>
      </c>
      <c r="S13221" s="39">
        <f t="shared" si="460"/>
        <v>81</v>
      </c>
      <c r="T13221" s="34" t="s">
        <v>30</v>
      </c>
      <c r="U13221" s="12">
        <f>((alpha*(speed^beta))+(ceta*(speed^delta)))</f>
        <v>558.15787636742778</v>
      </c>
      <c r="V13221" s="8">
        <f t="shared" si="461"/>
        <v>81</v>
      </c>
    </row>
    <row r="13222" spans="1:28">
      <c r="A13222" s="34" t="s">
        <v>20</v>
      </c>
      <c r="B13222" s="34" t="s">
        <v>79</v>
      </c>
      <c r="C13222" s="5" t="s">
        <v>217</v>
      </c>
      <c r="D13222" s="35" t="s">
        <v>88</v>
      </c>
      <c r="E13222" s="36" t="s">
        <v>15</v>
      </c>
      <c r="F13222" s="37">
        <v>50</v>
      </c>
      <c r="G13222" s="38">
        <v>0.06</v>
      </c>
      <c r="H13222" s="34">
        <v>0.94933050970082733</v>
      </c>
      <c r="I13222" s="35">
        <v>27.179284042279122</v>
      </c>
      <c r="J13222" s="35">
        <v>1.0136005489922364</v>
      </c>
      <c r="K13222" s="35">
        <v>-0.87204550874163644</v>
      </c>
      <c r="L13222" s="35">
        <v>0</v>
      </c>
      <c r="M13222" s="35">
        <v>0</v>
      </c>
      <c r="N13222" s="35">
        <v>0</v>
      </c>
      <c r="O13222" s="35">
        <v>0</v>
      </c>
      <c r="P13222" s="36">
        <v>11</v>
      </c>
      <c r="Q13222" s="37">
        <v>65</v>
      </c>
      <c r="R13222" s="36">
        <v>0</v>
      </c>
      <c r="S13222" s="39">
        <f t="shared" si="460"/>
        <v>65</v>
      </c>
      <c r="T13222" s="34" t="s">
        <v>29</v>
      </c>
      <c r="U13222" s="12">
        <f>((alpha*(beta^speed))*(speed^ceta))</f>
        <v>1.7164828693397214</v>
      </c>
      <c r="V13222" s="8">
        <f t="shared" si="461"/>
        <v>65</v>
      </c>
    </row>
    <row r="13223" spans="1:28">
      <c r="A13223" s="34" t="s">
        <v>20</v>
      </c>
      <c r="B13223" s="34" t="s">
        <v>79</v>
      </c>
      <c r="C13223" s="5" t="s">
        <v>217</v>
      </c>
      <c r="D13223" s="35" t="s">
        <v>88</v>
      </c>
      <c r="E13223" s="36" t="s">
        <v>16</v>
      </c>
      <c r="F13223" s="37">
        <v>50</v>
      </c>
      <c r="G13223" s="38">
        <v>0.06</v>
      </c>
      <c r="H13223" s="34">
        <v>0.97385086939389709</v>
      </c>
      <c r="I13223" s="35">
        <v>3.3288259295472566</v>
      </c>
      <c r="J13223" s="35">
        <v>2.743383267959925</v>
      </c>
      <c r="K13223" s="35">
        <v>-0.23866507093643724</v>
      </c>
      <c r="L13223" s="35">
        <v>0</v>
      </c>
      <c r="M13223" s="35">
        <v>0</v>
      </c>
      <c r="N13223" s="35">
        <v>0</v>
      </c>
      <c r="O13223" s="35">
        <v>0</v>
      </c>
      <c r="P13223" s="36">
        <v>11</v>
      </c>
      <c r="Q13223" s="37">
        <v>65</v>
      </c>
      <c r="R13223" s="36">
        <v>13</v>
      </c>
      <c r="S13223" s="39">
        <f t="shared" si="460"/>
        <v>65</v>
      </c>
      <c r="T13223" s="34" t="s">
        <v>50</v>
      </c>
      <c r="U13223" s="12">
        <f>EXP((alpha+(beta/speed))+(ceta*LN(speed)))</f>
        <v>10.748340731385504</v>
      </c>
      <c r="V13223" s="8">
        <f t="shared" si="461"/>
        <v>65</v>
      </c>
    </row>
    <row r="13224" spans="1:28">
      <c r="A13224" s="34" t="s">
        <v>20</v>
      </c>
      <c r="B13224" s="34" t="s">
        <v>79</v>
      </c>
      <c r="C13224" s="5" t="s">
        <v>217</v>
      </c>
      <c r="D13224" s="35" t="s">
        <v>88</v>
      </c>
      <c r="E13224" s="36" t="s">
        <v>14</v>
      </c>
      <c r="F13224" s="37">
        <v>50</v>
      </c>
      <c r="G13224" s="38">
        <v>0.06</v>
      </c>
      <c r="H13224" s="34">
        <v>0.96578665782546069</v>
      </c>
      <c r="I13224" s="35">
        <v>-1.411941939411179E-6</v>
      </c>
      <c r="J13224" s="35">
        <v>1.9205076141192218E-4</v>
      </c>
      <c r="K13224" s="35">
        <v>-9.5869108178371614E-3</v>
      </c>
      <c r="L13224" s="35">
        <v>0.26902334673018413</v>
      </c>
      <c r="M13224" s="35">
        <v>0</v>
      </c>
      <c r="N13224" s="35">
        <v>0</v>
      </c>
      <c r="O13224" s="35">
        <v>0</v>
      </c>
      <c r="P13224" s="36">
        <v>11</v>
      </c>
      <c r="Q13224" s="37">
        <v>65</v>
      </c>
      <c r="R13224" s="36">
        <v>14</v>
      </c>
      <c r="S13224" s="39">
        <f t="shared" si="460"/>
        <v>65</v>
      </c>
      <c r="T13224" s="34" t="s">
        <v>51</v>
      </c>
      <c r="U13224" s="12">
        <f>(((alpha*(speed^3))+(beta*(speed^2))+(ceta*speed))+delta)</f>
        <v>6.9534055425344854E-2</v>
      </c>
      <c r="V13224" s="8">
        <f t="shared" si="461"/>
        <v>65</v>
      </c>
    </row>
    <row r="13225" spans="1:28">
      <c r="A13225" s="34" t="s">
        <v>20</v>
      </c>
      <c r="B13225" s="34" t="s">
        <v>79</v>
      </c>
      <c r="C13225" s="5" t="s">
        <v>217</v>
      </c>
      <c r="D13225" s="35" t="s">
        <v>88</v>
      </c>
      <c r="E13225" s="36" t="s">
        <v>18</v>
      </c>
      <c r="F13225" s="37">
        <v>50</v>
      </c>
      <c r="G13225" s="38">
        <v>0.06</v>
      </c>
      <c r="H13225" s="34">
        <v>0.97838715573866153</v>
      </c>
      <c r="I13225" s="35">
        <v>3.8041301276161139</v>
      </c>
      <c r="J13225" s="35">
        <v>0.12997734754791937</v>
      </c>
      <c r="K13225" s="35">
        <v>1.2190172310251446</v>
      </c>
      <c r="L13225" s="35">
        <v>0</v>
      </c>
      <c r="M13225" s="35">
        <v>0</v>
      </c>
      <c r="N13225" s="35">
        <v>0</v>
      </c>
      <c r="O13225" s="35">
        <v>0</v>
      </c>
      <c r="P13225" s="36">
        <v>11</v>
      </c>
      <c r="Q13225" s="37">
        <v>65</v>
      </c>
      <c r="R13225" s="36">
        <v>6</v>
      </c>
      <c r="S13225" s="39">
        <f t="shared" si="460"/>
        <v>65</v>
      </c>
      <c r="T13225" s="34" t="s">
        <v>37</v>
      </c>
      <c r="U13225" s="12">
        <f>(1/(alpha+(beta*(speed^ceta))))</f>
        <v>4.0188631502615098E-2</v>
      </c>
      <c r="V13225" s="8">
        <f t="shared" si="461"/>
        <v>65</v>
      </c>
    </row>
    <row r="13226" spans="1:28">
      <c r="A13226" s="34" t="s">
        <v>20</v>
      </c>
      <c r="B13226" s="34" t="s">
        <v>79</v>
      </c>
      <c r="C13226" s="5" t="s">
        <v>217</v>
      </c>
      <c r="D13226" s="35" t="s">
        <v>88</v>
      </c>
      <c r="E13226" s="36" t="s">
        <v>17</v>
      </c>
      <c r="F13226" s="37">
        <v>50</v>
      </c>
      <c r="G13226" s="38">
        <v>0.06</v>
      </c>
      <c r="H13226" s="34">
        <v>0.97127525143579962</v>
      </c>
      <c r="I13226" s="35">
        <v>6.7067136912670264</v>
      </c>
      <c r="J13226" s="35">
        <v>1.9074076435642846</v>
      </c>
      <c r="K13226" s="35">
        <v>-4.6180163714490879E-2</v>
      </c>
      <c r="L13226" s="35">
        <v>0</v>
      </c>
      <c r="M13226" s="35">
        <v>0</v>
      </c>
      <c r="N13226" s="35">
        <v>0</v>
      </c>
      <c r="O13226" s="35">
        <v>0</v>
      </c>
      <c r="P13226" s="36">
        <v>11</v>
      </c>
      <c r="Q13226" s="37">
        <v>65</v>
      </c>
      <c r="R13226" s="36">
        <v>13</v>
      </c>
      <c r="S13226" s="39">
        <f t="shared" si="460"/>
        <v>65</v>
      </c>
      <c r="T13226" s="34" t="s">
        <v>50</v>
      </c>
      <c r="U13226" s="12">
        <f>EXP((alpha+(beta/speed))+(ceta*LN(speed)))</f>
        <v>694.56415706668986</v>
      </c>
      <c r="V13226" s="8">
        <f t="shared" si="461"/>
        <v>65</v>
      </c>
    </row>
    <row r="13227" spans="1:28">
      <c r="A13227" s="34" t="s">
        <v>20</v>
      </c>
      <c r="B13227" s="34" t="s">
        <v>79</v>
      </c>
      <c r="C13227" s="5" t="s">
        <v>217</v>
      </c>
      <c r="D13227" s="35" t="s">
        <v>88</v>
      </c>
      <c r="E13227" s="36" t="s">
        <v>15</v>
      </c>
      <c r="F13227" s="37">
        <v>100</v>
      </c>
      <c r="G13227" s="38">
        <v>0.06</v>
      </c>
      <c r="H13227" s="34">
        <v>0.9865815793206113</v>
      </c>
      <c r="I13227" s="35">
        <v>0.88576579490240637</v>
      </c>
      <c r="J13227" s="35">
        <v>10.392666459583284</v>
      </c>
      <c r="K13227" s="35">
        <v>-0.33909870096227523</v>
      </c>
      <c r="L13227" s="35">
        <v>-0.16156372581463546</v>
      </c>
      <c r="M13227" s="35">
        <v>7.0305622997906117E-2</v>
      </c>
      <c r="N13227" s="35">
        <v>0</v>
      </c>
      <c r="O13227" s="35">
        <v>0</v>
      </c>
      <c r="P13227" s="36">
        <v>11</v>
      </c>
      <c r="Q13227" s="37">
        <v>55</v>
      </c>
      <c r="R13227" s="36">
        <v>10</v>
      </c>
      <c r="S13227" s="39">
        <f t="shared" si="460"/>
        <v>55</v>
      </c>
      <c r="T13227" s="34" t="s">
        <v>44</v>
      </c>
      <c r="U13227" s="12">
        <f>(alpha+(beta/(1+EXP((((-1)*ceta)+(delta*LN(speed)))+(epsilon*speed)))))</f>
        <v>1.173576522146011</v>
      </c>
      <c r="V13227" s="8">
        <f t="shared" si="461"/>
        <v>55</v>
      </c>
    </row>
    <row r="13228" spans="1:28">
      <c r="A13228" s="34" t="s">
        <v>20</v>
      </c>
      <c r="B13228" s="34" t="s">
        <v>79</v>
      </c>
      <c r="C13228" s="5" t="s">
        <v>217</v>
      </c>
      <c r="D13228" s="35" t="s">
        <v>88</v>
      </c>
      <c r="E13228" s="36" t="s">
        <v>16</v>
      </c>
      <c r="F13228" s="37">
        <v>100</v>
      </c>
      <c r="G13228" s="38">
        <v>0.06</v>
      </c>
      <c r="H13228" s="34">
        <v>0.96830212225362655</v>
      </c>
      <c r="I13228" s="35">
        <v>-1.4945059757070321E-4</v>
      </c>
      <c r="J13228" s="35">
        <v>2.0370550290585935E-2</v>
      </c>
      <c r="K13228" s="35">
        <v>-1.0055685832586465</v>
      </c>
      <c r="L13228" s="35">
        <v>32.031261523534397</v>
      </c>
      <c r="M13228" s="35">
        <v>0</v>
      </c>
      <c r="N13228" s="35">
        <v>0</v>
      </c>
      <c r="O13228" s="35">
        <v>0</v>
      </c>
      <c r="P13228" s="36">
        <v>11</v>
      </c>
      <c r="Q13228" s="37">
        <v>55</v>
      </c>
      <c r="R13228" s="36">
        <v>14</v>
      </c>
      <c r="S13228" s="39">
        <f t="shared" si="460"/>
        <v>55</v>
      </c>
      <c r="T13228" s="34" t="s">
        <v>51</v>
      </c>
      <c r="U13228" s="12">
        <f>(((alpha*(speed^3))+(beta*(speed^2))+(ceta*speed))+delta)</f>
        <v>13.48106090250554</v>
      </c>
      <c r="V13228" s="8">
        <f t="shared" si="461"/>
        <v>55</v>
      </c>
    </row>
    <row r="13229" spans="1:28">
      <c r="A13229" s="34" t="s">
        <v>20</v>
      </c>
      <c r="B13229" s="34" t="s">
        <v>79</v>
      </c>
      <c r="C13229" s="5" t="s">
        <v>217</v>
      </c>
      <c r="D13229" s="35" t="s">
        <v>88</v>
      </c>
      <c r="E13229" s="36" t="s">
        <v>14</v>
      </c>
      <c r="F13229" s="37">
        <v>100</v>
      </c>
      <c r="G13229" s="38">
        <v>0.06</v>
      </c>
      <c r="H13229" s="34">
        <v>0.97661040510647623</v>
      </c>
      <c r="I13229" s="35">
        <v>-4.4873585929044166E-7</v>
      </c>
      <c r="J13229" s="35">
        <v>1.1632289070415635E-4</v>
      </c>
      <c r="K13229" s="35">
        <v>-8.8993607866429021E-3</v>
      </c>
      <c r="L13229" s="35">
        <v>0.29002840581917172</v>
      </c>
      <c r="M13229" s="35">
        <v>0</v>
      </c>
      <c r="N13229" s="35">
        <v>0</v>
      </c>
      <c r="O13229" s="35">
        <v>0</v>
      </c>
      <c r="P13229" s="36">
        <v>11</v>
      </c>
      <c r="Q13229" s="37">
        <v>55</v>
      </c>
      <c r="R13229" s="36">
        <v>14</v>
      </c>
      <c r="S13229" s="39">
        <f t="shared" si="460"/>
        <v>55</v>
      </c>
      <c r="T13229" s="34" t="s">
        <v>51</v>
      </c>
      <c r="U13229" s="12">
        <f>(((alpha*(speed^3))+(beta*(speed^2))+(ceta*speed))+delta)</f>
        <v>7.7781878344437838E-2</v>
      </c>
      <c r="V13229" s="8">
        <f t="shared" si="461"/>
        <v>55</v>
      </c>
    </row>
    <row r="13230" spans="1:28">
      <c r="A13230" s="34" t="s">
        <v>20</v>
      </c>
      <c r="B13230" s="34" t="s">
        <v>79</v>
      </c>
      <c r="C13230" s="5" t="s">
        <v>217</v>
      </c>
      <c r="D13230" s="35" t="s">
        <v>88</v>
      </c>
      <c r="E13230" s="36" t="s">
        <v>18</v>
      </c>
      <c r="F13230" s="37">
        <v>100</v>
      </c>
      <c r="G13230" s="38">
        <v>0.06</v>
      </c>
      <c r="H13230" s="34">
        <v>0.97960896135879161</v>
      </c>
      <c r="I13230" s="35">
        <v>-6.0301640609450028E-7</v>
      </c>
      <c r="J13230" s="35">
        <v>1.407677448542438E-4</v>
      </c>
      <c r="K13230" s="35">
        <v>-9.889929606467519E-3</v>
      </c>
      <c r="L13230" s="35">
        <v>0.26857606851877586</v>
      </c>
      <c r="M13230" s="35">
        <v>0</v>
      </c>
      <c r="N13230" s="35">
        <v>0</v>
      </c>
      <c r="O13230" s="35">
        <v>0</v>
      </c>
      <c r="P13230" s="36">
        <v>11</v>
      </c>
      <c r="Q13230" s="37">
        <v>55</v>
      </c>
      <c r="R13230" s="36">
        <v>14</v>
      </c>
      <c r="S13230" s="39">
        <f t="shared" si="460"/>
        <v>55</v>
      </c>
      <c r="T13230" s="34" t="s">
        <v>51</v>
      </c>
      <c r="U13230" s="12">
        <f>(((alpha*(speed^3))+(beta*(speed^2))+(ceta*speed))+delta)</f>
        <v>5.0125513783177311E-2</v>
      </c>
      <c r="V13230" s="8">
        <f t="shared" si="461"/>
        <v>55</v>
      </c>
    </row>
    <row r="13231" spans="1:28">
      <c r="A13231" s="34" t="s">
        <v>20</v>
      </c>
      <c r="B13231" s="34" t="s">
        <v>79</v>
      </c>
      <c r="C13231" s="5" t="s">
        <v>217</v>
      </c>
      <c r="D13231" s="35" t="s">
        <v>88</v>
      </c>
      <c r="E13231" s="36" t="s">
        <v>17</v>
      </c>
      <c r="F13231" s="37">
        <v>100</v>
      </c>
      <c r="G13231" s="38">
        <v>0.06</v>
      </c>
      <c r="H13231" s="34">
        <v>0.9796242518240168</v>
      </c>
      <c r="I13231" s="35">
        <v>-3.0965633955641861E-3</v>
      </c>
      <c r="J13231" s="35">
        <v>0.39947589573255154</v>
      </c>
      <c r="K13231" s="35">
        <v>-19.302356029503297</v>
      </c>
      <c r="L13231" s="35">
        <v>1189.4264508852777</v>
      </c>
      <c r="M13231" s="35">
        <v>0</v>
      </c>
      <c r="N13231" s="35">
        <v>0</v>
      </c>
      <c r="O13231" s="35">
        <v>0</v>
      </c>
      <c r="P13231" s="36">
        <v>11</v>
      </c>
      <c r="Q13231" s="37">
        <v>55</v>
      </c>
      <c r="R13231" s="36">
        <v>14</v>
      </c>
      <c r="S13231" s="39">
        <f t="shared" si="460"/>
        <v>55</v>
      </c>
      <c r="T13231" s="34" t="s">
        <v>51</v>
      </c>
      <c r="U13231" s="12">
        <f>(((alpha*(speed^3))+(beta*(speed^2))+(ceta*speed))+delta)</f>
        <v>821.02071891657329</v>
      </c>
      <c r="V13231" s="8">
        <f t="shared" si="461"/>
        <v>55</v>
      </c>
    </row>
    <row r="13232" spans="1:28">
      <c r="A13232" s="34" t="s">
        <v>20</v>
      </c>
      <c r="B13232" s="34" t="s">
        <v>79</v>
      </c>
      <c r="C13232" s="5" t="s">
        <v>218</v>
      </c>
      <c r="D13232" s="35" t="s">
        <v>89</v>
      </c>
      <c r="E13232" s="36" t="s">
        <v>15</v>
      </c>
      <c r="F13232" s="37">
        <v>0</v>
      </c>
      <c r="G13232" s="38">
        <v>0</v>
      </c>
      <c r="H13232" s="34">
        <v>0.99765883196531058</v>
      </c>
      <c r="I13232" s="35">
        <v>0.38364755937483658</v>
      </c>
      <c r="J13232" s="35">
        <v>10.650688839295389</v>
      </c>
      <c r="K13232" s="35">
        <v>0.90526011779096349</v>
      </c>
      <c r="L13232" s="35">
        <v>0.96451215399674384</v>
      </c>
      <c r="M13232" s="35">
        <v>1.4176827317034924E-2</v>
      </c>
      <c r="N13232" s="35">
        <v>0</v>
      </c>
      <c r="O13232" s="35">
        <v>0</v>
      </c>
      <c r="P13232" s="36">
        <v>11</v>
      </c>
      <c r="Q13232" s="37">
        <v>86</v>
      </c>
      <c r="R13232" s="36">
        <v>10</v>
      </c>
      <c r="S13232" s="39">
        <f t="shared" si="460"/>
        <v>86</v>
      </c>
      <c r="T13232" s="34" t="s">
        <v>44</v>
      </c>
      <c r="U13232" s="12">
        <f>(alpha+(beta/(1+EXP((((-1)*ceta)+(delta*LN(speed)))+(epsilon*speed)))))</f>
        <v>0.48857407416241505</v>
      </c>
      <c r="V13232" s="8">
        <f t="shared" si="461"/>
        <v>86</v>
      </c>
    </row>
    <row r="13233" spans="1:28">
      <c r="A13233" s="34" t="s">
        <v>20</v>
      </c>
      <c r="B13233" s="34" t="s">
        <v>79</v>
      </c>
      <c r="C13233" s="5" t="s">
        <v>219</v>
      </c>
      <c r="D13233" s="35" t="s">
        <v>89</v>
      </c>
      <c r="E13233" s="36" t="s">
        <v>15</v>
      </c>
      <c r="F13233" s="37">
        <v>0</v>
      </c>
      <c r="G13233" s="38">
        <v>0</v>
      </c>
      <c r="H13233" s="34">
        <v>0.98447313617416232</v>
      </c>
      <c r="I13233" s="35">
        <v>21.693908979030414</v>
      </c>
      <c r="J13233" s="35">
        <v>-0.69788025619627747</v>
      </c>
      <c r="K13233" s="35">
        <v>121.65659892595295</v>
      </c>
      <c r="L13233" s="35">
        <v>-2.2116802517230747</v>
      </c>
      <c r="M13233" s="35">
        <v>0</v>
      </c>
      <c r="N13233" s="35">
        <v>0</v>
      </c>
      <c r="O13233" s="35">
        <v>0</v>
      </c>
      <c r="P13233" s="36">
        <v>11</v>
      </c>
      <c r="Q13233" s="37">
        <v>86</v>
      </c>
      <c r="R13233" s="36">
        <v>1</v>
      </c>
      <c r="S13233" s="39">
        <f t="shared" si="460"/>
        <v>86</v>
      </c>
      <c r="T13233" s="34" t="s">
        <v>30</v>
      </c>
      <c r="U13233" s="12">
        <f>((alpha*(speed^beta))+(ceta*(speed^delta)))</f>
        <v>0.9753304472871821</v>
      </c>
      <c r="V13233" s="8">
        <f t="shared" si="461"/>
        <v>86</v>
      </c>
    </row>
    <row r="13234" spans="1:28">
      <c r="A13234" s="34" t="s">
        <v>20</v>
      </c>
      <c r="B13234" s="34" t="s">
        <v>79</v>
      </c>
      <c r="C13234" s="5" t="s">
        <v>218</v>
      </c>
      <c r="D13234" s="35" t="s">
        <v>89</v>
      </c>
      <c r="E13234" s="36" t="s">
        <v>16</v>
      </c>
      <c r="F13234" s="37">
        <v>0</v>
      </c>
      <c r="G13234" s="38">
        <v>0</v>
      </c>
      <c r="H13234" s="34">
        <v>0.98275227542858479</v>
      </c>
      <c r="I13234" s="35">
        <v>14.15105795090783</v>
      </c>
      <c r="J13234" s="35">
        <v>-0.47719434813197042</v>
      </c>
      <c r="K13234" s="35">
        <v>275.18703093331465</v>
      </c>
      <c r="L13234" s="35">
        <v>-2.461268076965613</v>
      </c>
      <c r="M13234" s="35">
        <v>0</v>
      </c>
      <c r="N13234" s="35">
        <v>0</v>
      </c>
      <c r="O13234" s="35">
        <v>0</v>
      </c>
      <c r="P13234" s="36">
        <v>11</v>
      </c>
      <c r="Q13234" s="37">
        <v>86</v>
      </c>
      <c r="R13234" s="36">
        <v>1</v>
      </c>
      <c r="S13234" s="39">
        <f t="shared" si="460"/>
        <v>86</v>
      </c>
      <c r="T13234" s="34" t="s">
        <v>30</v>
      </c>
      <c r="U13234" s="12">
        <f>((alpha*(speed^beta))+(ceta*(speed^delta)))</f>
        <v>1.6938747764739226</v>
      </c>
      <c r="V13234" s="8">
        <f t="shared" si="461"/>
        <v>86</v>
      </c>
    </row>
    <row r="13235" spans="1:28">
      <c r="A13235" s="34" t="s">
        <v>20</v>
      </c>
      <c r="B13235" s="34" t="s">
        <v>79</v>
      </c>
      <c r="C13235" s="5" t="s">
        <v>219</v>
      </c>
      <c r="D13235" s="35" t="s">
        <v>89</v>
      </c>
      <c r="E13235" s="36" t="s">
        <v>16</v>
      </c>
      <c r="F13235" s="37">
        <v>0</v>
      </c>
      <c r="G13235" s="38">
        <v>0</v>
      </c>
      <c r="H13235" s="34">
        <v>0.99445318050357001</v>
      </c>
      <c r="I13235" s="35">
        <v>1.7589957894812853</v>
      </c>
      <c r="J13235" s="35">
        <v>60.95718220073924</v>
      </c>
      <c r="K13235" s="35">
        <v>-0.22911104418289774</v>
      </c>
      <c r="L13235" s="35">
        <v>0.30880242144700659</v>
      </c>
      <c r="M13235" s="35">
        <v>4.1633121819484475E-2</v>
      </c>
      <c r="N13235" s="35">
        <v>0</v>
      </c>
      <c r="O13235" s="35">
        <v>0</v>
      </c>
      <c r="P13235" s="36">
        <v>11</v>
      </c>
      <c r="Q13235" s="37">
        <v>86</v>
      </c>
      <c r="R13235" s="36">
        <v>10</v>
      </c>
      <c r="S13235" s="39">
        <f t="shared" si="460"/>
        <v>86</v>
      </c>
      <c r="T13235" s="34" t="s">
        <v>44</v>
      </c>
      <c r="U13235" s="12">
        <f>(alpha+(beta/(1+EXP((((-1)*ceta)+(delta*LN(speed)))+(epsilon*speed)))))</f>
        <v>2.0984266596214738</v>
      </c>
      <c r="V13235" s="8">
        <f t="shared" si="461"/>
        <v>86</v>
      </c>
    </row>
    <row r="13236" spans="1:28">
      <c r="A13236" s="34" t="s">
        <v>20</v>
      </c>
      <c r="B13236" s="34" t="s">
        <v>79</v>
      </c>
      <c r="C13236" s="5" t="s">
        <v>218</v>
      </c>
      <c r="D13236" s="35" t="s">
        <v>89</v>
      </c>
      <c r="E13236" s="36" t="s">
        <v>14</v>
      </c>
      <c r="F13236" s="37">
        <v>0</v>
      </c>
      <c r="G13236" s="38">
        <v>0</v>
      </c>
      <c r="H13236" s="34">
        <v>0.93325136457896418</v>
      </c>
      <c r="I13236" s="35">
        <v>1.9680966772215063</v>
      </c>
      <c r="J13236" s="35">
        <v>0.66301104858617299</v>
      </c>
      <c r="K13236" s="35">
        <v>-4.4137460195685539E-3</v>
      </c>
      <c r="L13236" s="35">
        <v>0</v>
      </c>
      <c r="M13236" s="35">
        <v>0</v>
      </c>
      <c r="N13236" s="35">
        <v>0</v>
      </c>
      <c r="O13236" s="35">
        <v>0</v>
      </c>
      <c r="P13236" s="36">
        <v>11</v>
      </c>
      <c r="Q13236" s="37">
        <v>86</v>
      </c>
      <c r="R13236" s="36">
        <v>5</v>
      </c>
      <c r="S13236" s="39">
        <f t="shared" si="460"/>
        <v>86</v>
      </c>
      <c r="T13236" s="34" t="s">
        <v>36</v>
      </c>
      <c r="U13236" s="12">
        <f>(1/(((ceta*(speed^2))+(beta*speed))+alpha))</f>
        <v>3.7960775540370313E-2</v>
      </c>
      <c r="V13236" s="8">
        <f t="shared" si="461"/>
        <v>86</v>
      </c>
      <c r="AB13236" s="41"/>
    </row>
    <row r="13237" spans="1:28">
      <c r="A13237" s="34" t="s">
        <v>20</v>
      </c>
      <c r="B13237" s="34" t="s">
        <v>79</v>
      </c>
      <c r="C13237" s="5" t="s">
        <v>219</v>
      </c>
      <c r="D13237" s="35" t="s">
        <v>89</v>
      </c>
      <c r="E13237" s="36" t="s">
        <v>14</v>
      </c>
      <c r="F13237" s="37">
        <v>0</v>
      </c>
      <c r="G13237" s="38">
        <v>0</v>
      </c>
      <c r="H13237" s="34">
        <v>0.95996367055670984</v>
      </c>
      <c r="I13237" s="35">
        <v>6.3034619740985489</v>
      </c>
      <c r="J13237" s="35">
        <v>1.3112264756622405</v>
      </c>
      <c r="K13237" s="35">
        <v>-8.4505936883646961E-3</v>
      </c>
      <c r="L13237" s="35">
        <v>0</v>
      </c>
      <c r="M13237" s="35">
        <v>0</v>
      </c>
      <c r="N13237" s="35">
        <v>0</v>
      </c>
      <c r="O13237" s="35">
        <v>0</v>
      </c>
      <c r="P13237" s="36">
        <v>11</v>
      </c>
      <c r="Q13237" s="37">
        <v>86</v>
      </c>
      <c r="R13237" s="36">
        <v>5</v>
      </c>
      <c r="S13237" s="39">
        <f t="shared" si="460"/>
        <v>86</v>
      </c>
      <c r="T13237" s="34" t="s">
        <v>36</v>
      </c>
      <c r="U13237" s="12">
        <f>(1/(((ceta*(speed^2))+(beta*speed))+alpha))</f>
        <v>1.7677730321440828E-2</v>
      </c>
      <c r="V13237" s="8">
        <f t="shared" si="461"/>
        <v>86</v>
      </c>
    </row>
    <row r="13238" spans="1:28">
      <c r="A13238" s="34" t="s">
        <v>20</v>
      </c>
      <c r="B13238" s="34" t="s">
        <v>79</v>
      </c>
      <c r="C13238" s="5" t="s">
        <v>218</v>
      </c>
      <c r="D13238" s="35" t="s">
        <v>89</v>
      </c>
      <c r="E13238" s="36" t="s">
        <v>18</v>
      </c>
      <c r="F13238" s="37">
        <v>0</v>
      </c>
      <c r="G13238" s="38">
        <v>0</v>
      </c>
      <c r="H13238" s="34">
        <v>0.96071136942236535</v>
      </c>
      <c r="I13238" s="35">
        <v>6.7913001652194556</v>
      </c>
      <c r="J13238" s="35">
        <v>0.77374631723357701</v>
      </c>
      <c r="K13238" s="35">
        <v>-4.9605933910741931E-3</v>
      </c>
      <c r="L13238" s="35">
        <v>0</v>
      </c>
      <c r="M13238" s="35">
        <v>0</v>
      </c>
      <c r="N13238" s="35">
        <v>0</v>
      </c>
      <c r="O13238" s="35">
        <v>0</v>
      </c>
      <c r="P13238" s="36">
        <v>11</v>
      </c>
      <c r="Q13238" s="37">
        <v>86</v>
      </c>
      <c r="R13238" s="36">
        <v>5</v>
      </c>
      <c r="S13238" s="39">
        <f t="shared" si="460"/>
        <v>86</v>
      </c>
      <c r="T13238" s="34" t="s">
        <v>36</v>
      </c>
      <c r="U13238" s="12">
        <f>(1/(((ceta*(speed^2))+(beta*speed))+alpha))</f>
        <v>2.7288901111490283E-2</v>
      </c>
      <c r="V13238" s="8">
        <f t="shared" si="461"/>
        <v>86</v>
      </c>
      <c r="AB13238" s="41"/>
    </row>
    <row r="13239" spans="1:28">
      <c r="A13239" s="34" t="s">
        <v>20</v>
      </c>
      <c r="B13239" s="34" t="s">
        <v>79</v>
      </c>
      <c r="C13239" s="5" t="s">
        <v>219</v>
      </c>
      <c r="D13239" s="35" t="s">
        <v>89</v>
      </c>
      <c r="E13239" s="36" t="s">
        <v>18</v>
      </c>
      <c r="F13239" s="37">
        <v>0</v>
      </c>
      <c r="G13239" s="38">
        <v>0</v>
      </c>
      <c r="H13239" s="34">
        <v>0.93282778736436556</v>
      </c>
      <c r="I13239" s="35">
        <v>-4.1624486457141535E-7</v>
      </c>
      <c r="J13239" s="35">
        <v>7.7453051362472223E-5</v>
      </c>
      <c r="K13239" s="35">
        <v>-4.8186461333248852E-3</v>
      </c>
      <c r="L13239" s="35">
        <v>0.12285188866231143</v>
      </c>
      <c r="M13239" s="35">
        <v>0</v>
      </c>
      <c r="N13239" s="35">
        <v>0</v>
      </c>
      <c r="O13239" s="35">
        <v>0</v>
      </c>
      <c r="P13239" s="36">
        <v>11</v>
      </c>
      <c r="Q13239" s="37">
        <v>86</v>
      </c>
      <c r="R13239" s="36">
        <v>14</v>
      </c>
      <c r="S13239" s="39">
        <f t="shared" si="460"/>
        <v>86</v>
      </c>
      <c r="T13239" s="34" t="s">
        <v>51</v>
      </c>
      <c r="U13239" s="12">
        <f>(((alpha*(speed^3))+(beta*(speed^2))+(ceta*speed))+delta)</f>
        <v>1.6536045493379656E-2</v>
      </c>
      <c r="V13239" s="8">
        <f t="shared" si="461"/>
        <v>86</v>
      </c>
      <c r="AB13239" s="41"/>
    </row>
    <row r="13240" spans="1:28">
      <c r="A13240" s="34" t="s">
        <v>20</v>
      </c>
      <c r="B13240" s="34" t="s">
        <v>79</v>
      </c>
      <c r="C13240" s="5" t="s">
        <v>218</v>
      </c>
      <c r="D13240" s="35" t="s">
        <v>89</v>
      </c>
      <c r="E13240" s="36" t="s">
        <v>17</v>
      </c>
      <c r="F13240" s="37">
        <v>0</v>
      </c>
      <c r="G13240" s="38">
        <v>0</v>
      </c>
      <c r="H13240" s="34">
        <v>0.92440365526334467</v>
      </c>
      <c r="I13240" s="35">
        <v>-1.181849227558412E-3</v>
      </c>
      <c r="J13240" s="35">
        <v>0.22459572330195274</v>
      </c>
      <c r="K13240" s="35">
        <v>-14.301608463026371</v>
      </c>
      <c r="L13240" s="35">
        <v>505.30657526479979</v>
      </c>
      <c r="M13240" s="35">
        <v>0</v>
      </c>
      <c r="N13240" s="35">
        <v>0</v>
      </c>
      <c r="O13240" s="35">
        <v>0</v>
      </c>
      <c r="P13240" s="36">
        <v>11</v>
      </c>
      <c r="Q13240" s="37">
        <v>86</v>
      </c>
      <c r="R13240" s="36">
        <v>14</v>
      </c>
      <c r="S13240" s="39">
        <f t="shared" si="460"/>
        <v>86</v>
      </c>
      <c r="T13240" s="34" t="s">
        <v>51</v>
      </c>
      <c r="U13240" s="12">
        <f>(((alpha*(speed^3))+(beta*(speed^2))+(ceta*speed))+delta)</f>
        <v>184.75592470188099</v>
      </c>
      <c r="V13240" s="8">
        <f t="shared" si="461"/>
        <v>86</v>
      </c>
    </row>
    <row r="13241" spans="1:28">
      <c r="A13241" s="34" t="s">
        <v>20</v>
      </c>
      <c r="B13241" s="34" t="s">
        <v>79</v>
      </c>
      <c r="C13241" s="5" t="s">
        <v>219</v>
      </c>
      <c r="D13241" s="35" t="s">
        <v>89</v>
      </c>
      <c r="E13241" s="36" t="s">
        <v>17</v>
      </c>
      <c r="F13241" s="37">
        <v>0</v>
      </c>
      <c r="G13241" s="38">
        <v>0</v>
      </c>
      <c r="H13241" s="34">
        <v>0.9244183610452994</v>
      </c>
      <c r="I13241" s="35">
        <v>-1.1505740679358634E-3</v>
      </c>
      <c r="J13241" s="35">
        <v>0.21896685027667132</v>
      </c>
      <c r="K13241" s="35">
        <v>-13.953794186191452</v>
      </c>
      <c r="L13241" s="35">
        <v>488.37089583787599</v>
      </c>
      <c r="M13241" s="35">
        <v>0</v>
      </c>
      <c r="N13241" s="35">
        <v>0</v>
      </c>
      <c r="O13241" s="35">
        <v>0</v>
      </c>
      <c r="P13241" s="36">
        <v>11</v>
      </c>
      <c r="Q13241" s="37">
        <v>86</v>
      </c>
      <c r="R13241" s="36">
        <v>14</v>
      </c>
      <c r="S13241" s="39">
        <f t="shared" si="460"/>
        <v>86</v>
      </c>
      <c r="T13241" s="34" t="s">
        <v>51</v>
      </c>
      <c r="U13241" s="12">
        <f>(((alpha*(speed^3))+(beta*(speed^2))+(ceta*speed))+delta)</f>
        <v>175.9938811166586</v>
      </c>
      <c r="V13241" s="8">
        <f t="shared" si="461"/>
        <v>86</v>
      </c>
    </row>
    <row r="13242" spans="1:28">
      <c r="A13242" s="34" t="s">
        <v>20</v>
      </c>
      <c r="B13242" s="34" t="s">
        <v>79</v>
      </c>
      <c r="C13242" s="5" t="s">
        <v>218</v>
      </c>
      <c r="D13242" s="35" t="s">
        <v>89</v>
      </c>
      <c r="E13242" s="36" t="s">
        <v>15</v>
      </c>
      <c r="F13242" s="37">
        <v>50</v>
      </c>
      <c r="G13242" s="38">
        <v>0</v>
      </c>
      <c r="H13242" s="34">
        <v>0.99660100541631025</v>
      </c>
      <c r="I13242" s="35">
        <v>0.16030667371109492</v>
      </c>
      <c r="J13242" s="35">
        <v>11.436293884514939</v>
      </c>
      <c r="K13242" s="35">
        <v>0.92799639282609847</v>
      </c>
      <c r="L13242" s="35">
        <v>0.99746333277707622</v>
      </c>
      <c r="M13242" s="35">
        <v>4.2650403485564092E-6</v>
      </c>
      <c r="N13242" s="35">
        <v>0</v>
      </c>
      <c r="O13242" s="35">
        <v>0</v>
      </c>
      <c r="P13242" s="36">
        <v>11</v>
      </c>
      <c r="Q13242" s="37">
        <v>86</v>
      </c>
      <c r="R13242" s="36">
        <v>10</v>
      </c>
      <c r="S13242" s="39">
        <f t="shared" si="460"/>
        <v>86</v>
      </c>
      <c r="T13242" s="34" t="s">
        <v>44</v>
      </c>
      <c r="U13242" s="12">
        <f>(alpha+(beta/(1+EXP((((-1)*ceta)+(delta*LN(speed)))+(epsilon*speed)))))</f>
        <v>0.49054906958987304</v>
      </c>
      <c r="V13242" s="8">
        <f t="shared" si="461"/>
        <v>86</v>
      </c>
    </row>
    <row r="13243" spans="1:28">
      <c r="A13243" s="34" t="s">
        <v>20</v>
      </c>
      <c r="B13243" s="34" t="s">
        <v>79</v>
      </c>
      <c r="C13243" s="5" t="s">
        <v>219</v>
      </c>
      <c r="D13243" s="35" t="s">
        <v>89</v>
      </c>
      <c r="E13243" s="36" t="s">
        <v>15</v>
      </c>
      <c r="F13243" s="37">
        <v>50</v>
      </c>
      <c r="G13243" s="38">
        <v>0</v>
      </c>
      <c r="H13243" s="34">
        <v>0.98025727012897423</v>
      </c>
      <c r="I13243" s="35">
        <v>32.143408320691996</v>
      </c>
      <c r="J13243" s="35">
        <v>0.99916055789468705</v>
      </c>
      <c r="K13243" s="35">
        <v>-0.75599991671461209</v>
      </c>
      <c r="L13243" s="35">
        <v>0</v>
      </c>
      <c r="M13243" s="35">
        <v>0</v>
      </c>
      <c r="N13243" s="35">
        <v>0</v>
      </c>
      <c r="O13243" s="35">
        <v>0</v>
      </c>
      <c r="P13243" s="36">
        <v>11</v>
      </c>
      <c r="Q13243" s="37">
        <v>86</v>
      </c>
      <c r="R13243" s="36">
        <v>0</v>
      </c>
      <c r="S13243" s="39">
        <f t="shared" si="460"/>
        <v>86</v>
      </c>
      <c r="T13243" s="34" t="s">
        <v>29</v>
      </c>
      <c r="U13243" s="12">
        <f>((alpha*(beta^speed))*(speed^ceta))</f>
        <v>1.030968732513196</v>
      </c>
      <c r="V13243" s="8">
        <f t="shared" si="461"/>
        <v>86</v>
      </c>
    </row>
    <row r="13244" spans="1:28">
      <c r="A13244" s="34" t="s">
        <v>20</v>
      </c>
      <c r="B13244" s="34" t="s">
        <v>79</v>
      </c>
      <c r="C13244" s="5" t="s">
        <v>218</v>
      </c>
      <c r="D13244" s="35" t="s">
        <v>89</v>
      </c>
      <c r="E13244" s="36" t="s">
        <v>16</v>
      </c>
      <c r="F13244" s="37">
        <v>50</v>
      </c>
      <c r="G13244" s="38">
        <v>0</v>
      </c>
      <c r="H13244" s="34">
        <v>0.96519052577685904</v>
      </c>
      <c r="I13244" s="35">
        <v>2.846960263814371</v>
      </c>
      <c r="J13244" s="35">
        <v>0.95477530329803961</v>
      </c>
      <c r="K13244" s="35">
        <v>-0.49988092832159997</v>
      </c>
      <c r="L13244" s="35">
        <v>0</v>
      </c>
      <c r="M13244" s="35">
        <v>0</v>
      </c>
      <c r="N13244" s="35">
        <v>0</v>
      </c>
      <c r="O13244" s="35">
        <v>0</v>
      </c>
      <c r="P13244" s="36">
        <v>11</v>
      </c>
      <c r="Q13244" s="37">
        <v>86</v>
      </c>
      <c r="R13244" s="36">
        <v>13</v>
      </c>
      <c r="S13244" s="39">
        <f t="shared" si="460"/>
        <v>86</v>
      </c>
      <c r="T13244" s="34" t="s">
        <v>50</v>
      </c>
      <c r="U13244" s="12">
        <f>EXP((alpha+(beta/speed))+(ceta*LN(speed)))</f>
        <v>1.8802768764525406</v>
      </c>
      <c r="V13244" s="8">
        <f t="shared" si="461"/>
        <v>86</v>
      </c>
    </row>
    <row r="13245" spans="1:28">
      <c r="A13245" s="34" t="s">
        <v>20</v>
      </c>
      <c r="B13245" s="34" t="s">
        <v>79</v>
      </c>
      <c r="C13245" s="5" t="s">
        <v>219</v>
      </c>
      <c r="D13245" s="35" t="s">
        <v>89</v>
      </c>
      <c r="E13245" s="36" t="s">
        <v>16</v>
      </c>
      <c r="F13245" s="37">
        <v>50</v>
      </c>
      <c r="G13245" s="38">
        <v>0</v>
      </c>
      <c r="H13245" s="34">
        <v>0.9927188763952054</v>
      </c>
      <c r="I13245" s="35">
        <v>-4.7244554717092299E-5</v>
      </c>
      <c r="J13245" s="35">
        <v>1.0397688272737753E-2</v>
      </c>
      <c r="K13245" s="35">
        <v>-0.76477099551562278</v>
      </c>
      <c r="L13245" s="35">
        <v>20.945680366530109</v>
      </c>
      <c r="M13245" s="35">
        <v>0</v>
      </c>
      <c r="N13245" s="35">
        <v>0</v>
      </c>
      <c r="O13245" s="35">
        <v>0</v>
      </c>
      <c r="P13245" s="36">
        <v>11</v>
      </c>
      <c r="Q13245" s="37">
        <v>86</v>
      </c>
      <c r="R13245" s="36">
        <v>14</v>
      </c>
      <c r="S13245" s="39">
        <f t="shared" si="460"/>
        <v>86</v>
      </c>
      <c r="T13245" s="34" t="s">
        <v>51</v>
      </c>
      <c r="U13245" s="12">
        <f>(((alpha*(speed^3))+(beta*(speed^2))+(ceta*speed))+delta)</f>
        <v>2.0264947222201179</v>
      </c>
      <c r="V13245" s="8">
        <f t="shared" si="461"/>
        <v>86</v>
      </c>
    </row>
    <row r="13246" spans="1:28">
      <c r="A13246" s="34" t="s">
        <v>20</v>
      </c>
      <c r="B13246" s="34" t="s">
        <v>79</v>
      </c>
      <c r="C13246" s="5" t="s">
        <v>218</v>
      </c>
      <c r="D13246" s="35" t="s">
        <v>89</v>
      </c>
      <c r="E13246" s="36" t="s">
        <v>14</v>
      </c>
      <c r="F13246" s="37">
        <v>50</v>
      </c>
      <c r="G13246" s="38">
        <v>0</v>
      </c>
      <c r="H13246" s="34">
        <v>0.92456396213802916</v>
      </c>
      <c r="I13246" s="35">
        <v>3.0177307589494133</v>
      </c>
      <c r="J13246" s="35">
        <v>0.54260048265289307</v>
      </c>
      <c r="K13246" s="35">
        <v>-3.3021428276116143E-3</v>
      </c>
      <c r="L13246" s="35">
        <v>0</v>
      </c>
      <c r="M13246" s="35">
        <v>0</v>
      </c>
      <c r="N13246" s="35">
        <v>0</v>
      </c>
      <c r="O13246" s="35">
        <v>0</v>
      </c>
      <c r="P13246" s="36">
        <v>11</v>
      </c>
      <c r="Q13246" s="37">
        <v>86</v>
      </c>
      <c r="R13246" s="36">
        <v>5</v>
      </c>
      <c r="S13246" s="39">
        <f t="shared" si="460"/>
        <v>86</v>
      </c>
      <c r="T13246" s="34" t="s">
        <v>36</v>
      </c>
      <c r="U13246" s="12">
        <f>(1/(((ceta*(speed^2))+(beta*speed))+alpha))</f>
        <v>3.9590281892366748E-2</v>
      </c>
      <c r="V13246" s="8">
        <f t="shared" si="461"/>
        <v>86</v>
      </c>
    </row>
    <row r="13247" spans="1:28">
      <c r="A13247" s="34" t="s">
        <v>20</v>
      </c>
      <c r="B13247" s="34" t="s">
        <v>79</v>
      </c>
      <c r="C13247" s="5" t="s">
        <v>219</v>
      </c>
      <c r="D13247" s="35" t="s">
        <v>89</v>
      </c>
      <c r="E13247" s="36" t="s">
        <v>14</v>
      </c>
      <c r="F13247" s="37">
        <v>50</v>
      </c>
      <c r="G13247" s="38">
        <v>0</v>
      </c>
      <c r="H13247" s="34">
        <v>0.95549308224850726</v>
      </c>
      <c r="I13247" s="35">
        <v>6.8754892817725572</v>
      </c>
      <c r="J13247" s="35">
        <v>1.2068063782185723</v>
      </c>
      <c r="K13247" s="35">
        <v>-7.7155806238228637E-3</v>
      </c>
      <c r="L13247" s="35">
        <v>0</v>
      </c>
      <c r="M13247" s="35">
        <v>0</v>
      </c>
      <c r="N13247" s="35">
        <v>0</v>
      </c>
      <c r="O13247" s="35">
        <v>0</v>
      </c>
      <c r="P13247" s="36">
        <v>11</v>
      </c>
      <c r="Q13247" s="37">
        <v>86</v>
      </c>
      <c r="R13247" s="36">
        <v>5</v>
      </c>
      <c r="S13247" s="39">
        <f t="shared" si="460"/>
        <v>86</v>
      </c>
      <c r="T13247" s="34" t="s">
        <v>36</v>
      </c>
      <c r="U13247" s="12">
        <f>(1/(((ceta*(speed^2))+(beta*speed))+alpha))</f>
        <v>1.865796834155695E-2</v>
      </c>
      <c r="V13247" s="8">
        <f t="shared" si="461"/>
        <v>86</v>
      </c>
      <c r="AB13247" s="41"/>
    </row>
    <row r="13248" spans="1:28">
      <c r="A13248" s="34" t="s">
        <v>20</v>
      </c>
      <c r="B13248" s="34" t="s">
        <v>79</v>
      </c>
      <c r="C13248" s="5" t="s">
        <v>218</v>
      </c>
      <c r="D13248" s="35" t="s">
        <v>89</v>
      </c>
      <c r="E13248" s="36" t="s">
        <v>18</v>
      </c>
      <c r="F13248" s="37">
        <v>50</v>
      </c>
      <c r="G13248" s="38">
        <v>0</v>
      </c>
      <c r="H13248" s="34">
        <v>0.96393637063725368</v>
      </c>
      <c r="I13248" s="35">
        <v>6.575145234704431</v>
      </c>
      <c r="J13248" s="35">
        <v>0.63721075693627005</v>
      </c>
      <c r="K13248" s="35">
        <v>-3.3316874345769186E-3</v>
      </c>
      <c r="L13248" s="35">
        <v>0</v>
      </c>
      <c r="M13248" s="35">
        <v>0</v>
      </c>
      <c r="N13248" s="35">
        <v>0</v>
      </c>
      <c r="O13248" s="35">
        <v>0</v>
      </c>
      <c r="P13248" s="36">
        <v>11</v>
      </c>
      <c r="Q13248" s="37">
        <v>86</v>
      </c>
      <c r="R13248" s="36">
        <v>5</v>
      </c>
      <c r="S13248" s="39">
        <f t="shared" si="460"/>
        <v>86</v>
      </c>
      <c r="T13248" s="34" t="s">
        <v>36</v>
      </c>
      <c r="U13248" s="12">
        <f>(1/(((ceta*(speed^2))+(beta*speed))+alpha))</f>
        <v>2.7222654862959852E-2</v>
      </c>
      <c r="V13248" s="8">
        <f t="shared" si="461"/>
        <v>86</v>
      </c>
      <c r="AB13248" s="41"/>
    </row>
    <row r="13249" spans="1:28">
      <c r="A13249" s="34" t="s">
        <v>20</v>
      </c>
      <c r="B13249" s="34" t="s">
        <v>79</v>
      </c>
      <c r="C13249" s="5" t="s">
        <v>219</v>
      </c>
      <c r="D13249" s="35" t="s">
        <v>89</v>
      </c>
      <c r="E13249" s="36" t="s">
        <v>18</v>
      </c>
      <c r="F13249" s="37">
        <v>50</v>
      </c>
      <c r="G13249" s="38">
        <v>0</v>
      </c>
      <c r="H13249" s="34">
        <v>0.93884248996583608</v>
      </c>
      <c r="I13249" s="35">
        <v>-4.7706812066254402E-7</v>
      </c>
      <c r="J13249" s="35">
        <v>8.8136460204891323E-5</v>
      </c>
      <c r="K13249" s="35">
        <v>-5.4553037353397768E-3</v>
      </c>
      <c r="L13249" s="35">
        <v>0.13898525107946721</v>
      </c>
      <c r="M13249" s="35">
        <v>0</v>
      </c>
      <c r="N13249" s="35">
        <v>0</v>
      </c>
      <c r="O13249" s="35">
        <v>0</v>
      </c>
      <c r="P13249" s="36">
        <v>11</v>
      </c>
      <c r="Q13249" s="37">
        <v>86</v>
      </c>
      <c r="R13249" s="36">
        <v>14</v>
      </c>
      <c r="S13249" s="39">
        <f t="shared" si="460"/>
        <v>86</v>
      </c>
      <c r="T13249" s="34" t="s">
        <v>51</v>
      </c>
      <c r="U13249" s="12">
        <f>(((alpha*(speed^3))+(beta*(speed^2))+(ceta*speed))+delta)</f>
        <v>1.8244348959487539E-2</v>
      </c>
      <c r="V13249" s="8">
        <f t="shared" si="461"/>
        <v>86</v>
      </c>
      <c r="AB13249" s="41"/>
    </row>
    <row r="13250" spans="1:28">
      <c r="A13250" s="34" t="s">
        <v>20</v>
      </c>
      <c r="B13250" s="34" t="s">
        <v>79</v>
      </c>
      <c r="C13250" s="5" t="s">
        <v>218</v>
      </c>
      <c r="D13250" s="35" t="s">
        <v>89</v>
      </c>
      <c r="E13250" s="36" t="s">
        <v>17</v>
      </c>
      <c r="F13250" s="37">
        <v>50</v>
      </c>
      <c r="G13250" s="38">
        <v>0</v>
      </c>
      <c r="H13250" s="34">
        <v>0.89546444825548621</v>
      </c>
      <c r="I13250" s="35">
        <v>-1.2767471684532229E-3</v>
      </c>
      <c r="J13250" s="35">
        <v>0.23461904021977018</v>
      </c>
      <c r="K13250" s="35">
        <v>-14.8845328006968</v>
      </c>
      <c r="L13250" s="35">
        <v>550.2465718270314</v>
      </c>
      <c r="M13250" s="35">
        <v>0</v>
      </c>
      <c r="N13250" s="35">
        <v>0</v>
      </c>
      <c r="O13250" s="35">
        <v>0</v>
      </c>
      <c r="P13250" s="36">
        <v>11</v>
      </c>
      <c r="Q13250" s="37">
        <v>86</v>
      </c>
      <c r="R13250" s="36">
        <v>14</v>
      </c>
      <c r="S13250" s="39">
        <f t="shared" ref="S13250:S13313" si="462">V13250</f>
        <v>86</v>
      </c>
      <c r="T13250" s="34" t="s">
        <v>51</v>
      </c>
      <c r="U13250" s="12">
        <f>(((alpha*(speed^3))+(beta*(speed^2))+(ceta*speed))+delta)</f>
        <v>193.33647545484382</v>
      </c>
      <c r="V13250" s="8">
        <f t="shared" ref="V13250:V13313" si="463">IF($V$1&lt;P13250,P13250,IF($V$1&gt;Q13250,Q13250,$V$1))</f>
        <v>86</v>
      </c>
    </row>
    <row r="13251" spans="1:28">
      <c r="A13251" s="34" t="s">
        <v>20</v>
      </c>
      <c r="B13251" s="34" t="s">
        <v>79</v>
      </c>
      <c r="C13251" s="5" t="s">
        <v>219</v>
      </c>
      <c r="D13251" s="35" t="s">
        <v>89</v>
      </c>
      <c r="E13251" s="36" t="s">
        <v>17</v>
      </c>
      <c r="F13251" s="37">
        <v>50</v>
      </c>
      <c r="G13251" s="38">
        <v>0</v>
      </c>
      <c r="H13251" s="34">
        <v>0.89474611646413404</v>
      </c>
      <c r="I13251" s="35">
        <v>-1.2192440377939381E-3</v>
      </c>
      <c r="J13251" s="35">
        <v>0.22525096670515526</v>
      </c>
      <c r="K13251" s="35">
        <v>-14.343285225568446</v>
      </c>
      <c r="L13251" s="35">
        <v>528.2235174702123</v>
      </c>
      <c r="M13251" s="35">
        <v>0</v>
      </c>
      <c r="N13251" s="35">
        <v>0</v>
      </c>
      <c r="O13251" s="35">
        <v>0</v>
      </c>
      <c r="P13251" s="36">
        <v>11</v>
      </c>
      <c r="Q13251" s="37">
        <v>86</v>
      </c>
      <c r="R13251" s="36">
        <v>14</v>
      </c>
      <c r="S13251" s="39">
        <f t="shared" si="462"/>
        <v>86</v>
      </c>
      <c r="T13251" s="34" t="s">
        <v>51</v>
      </c>
      <c r="U13251" s="12">
        <f>(((alpha*(speed^3))+(beta*(speed^2))+(ceta*speed))+delta)</f>
        <v>185.14965211959338</v>
      </c>
      <c r="V13251" s="8">
        <f t="shared" si="463"/>
        <v>86</v>
      </c>
    </row>
    <row r="13252" spans="1:28">
      <c r="A13252" s="34" t="s">
        <v>20</v>
      </c>
      <c r="B13252" s="34" t="s">
        <v>79</v>
      </c>
      <c r="C13252" s="5" t="s">
        <v>218</v>
      </c>
      <c r="D13252" s="35" t="s">
        <v>89</v>
      </c>
      <c r="E13252" s="36" t="s">
        <v>15</v>
      </c>
      <c r="F13252" s="37">
        <v>100</v>
      </c>
      <c r="G13252" s="38">
        <v>0</v>
      </c>
      <c r="H13252" s="34">
        <v>0.9931514690801494</v>
      </c>
      <c r="I13252" s="35">
        <v>14.070549239727574</v>
      </c>
      <c r="J13252" s="35">
        <v>0.99926611701340917</v>
      </c>
      <c r="K13252" s="35">
        <v>-0.733465155327784</v>
      </c>
      <c r="L13252" s="35">
        <v>0</v>
      </c>
      <c r="M13252" s="35">
        <v>0</v>
      </c>
      <c r="N13252" s="35">
        <v>0</v>
      </c>
      <c r="O13252" s="35">
        <v>0</v>
      </c>
      <c r="P13252" s="36">
        <v>11</v>
      </c>
      <c r="Q13252" s="37">
        <v>86</v>
      </c>
      <c r="R13252" s="36">
        <v>0</v>
      </c>
      <c r="S13252" s="39">
        <f t="shared" si="462"/>
        <v>86</v>
      </c>
      <c r="T13252" s="34" t="s">
        <v>29</v>
      </c>
      <c r="U13252" s="12">
        <f>((alpha*(beta^speed))*(speed^ceta))</f>
        <v>0.50350495173508325</v>
      </c>
      <c r="V13252" s="8">
        <f t="shared" si="463"/>
        <v>86</v>
      </c>
    </row>
    <row r="13253" spans="1:28">
      <c r="A13253" s="34" t="s">
        <v>20</v>
      </c>
      <c r="B13253" s="34" t="s">
        <v>79</v>
      </c>
      <c r="C13253" s="5" t="s">
        <v>219</v>
      </c>
      <c r="D13253" s="35" t="s">
        <v>89</v>
      </c>
      <c r="E13253" s="36" t="s">
        <v>15</v>
      </c>
      <c r="F13253" s="37">
        <v>100</v>
      </c>
      <c r="G13253" s="38">
        <v>0</v>
      </c>
      <c r="H13253" s="34">
        <v>0.98501513709981026</v>
      </c>
      <c r="I13253" s="35">
        <v>4.1270934085288324</v>
      </c>
      <c r="J13253" s="35">
        <v>-2.0613555902846898</v>
      </c>
      <c r="K13253" s="35">
        <v>-0.91101660047346522</v>
      </c>
      <c r="L13253" s="35">
        <v>0</v>
      </c>
      <c r="M13253" s="35">
        <v>0</v>
      </c>
      <c r="N13253" s="35">
        <v>0</v>
      </c>
      <c r="O13253" s="35">
        <v>0</v>
      </c>
      <c r="P13253" s="36">
        <v>11</v>
      </c>
      <c r="Q13253" s="37">
        <v>86</v>
      </c>
      <c r="R13253" s="36">
        <v>13</v>
      </c>
      <c r="S13253" s="39">
        <f t="shared" si="462"/>
        <v>86</v>
      </c>
      <c r="T13253" s="34" t="s">
        <v>50</v>
      </c>
      <c r="U13253" s="12">
        <f>EXP((alpha+(beta/speed))+(ceta*LN(speed)))</f>
        <v>1.0461741323589913</v>
      </c>
      <c r="V13253" s="8">
        <f t="shared" si="463"/>
        <v>86</v>
      </c>
    </row>
    <row r="13254" spans="1:28">
      <c r="A13254" s="34" t="s">
        <v>20</v>
      </c>
      <c r="B13254" s="34" t="s">
        <v>79</v>
      </c>
      <c r="C13254" s="5" t="s">
        <v>218</v>
      </c>
      <c r="D13254" s="35" t="s">
        <v>89</v>
      </c>
      <c r="E13254" s="36" t="s">
        <v>16</v>
      </c>
      <c r="F13254" s="37">
        <v>100</v>
      </c>
      <c r="G13254" s="38">
        <v>0</v>
      </c>
      <c r="H13254" s="34">
        <v>0.9509613746402058</v>
      </c>
      <c r="I13254" s="35">
        <v>18.1220550270044</v>
      </c>
      <c r="J13254" s="35">
        <v>0.99707471686073568</v>
      </c>
      <c r="K13254" s="35">
        <v>-0.44265314407217238</v>
      </c>
      <c r="L13254" s="35">
        <v>0</v>
      </c>
      <c r="M13254" s="35">
        <v>0</v>
      </c>
      <c r="N13254" s="35">
        <v>0</v>
      </c>
      <c r="O13254" s="35">
        <v>0</v>
      </c>
      <c r="P13254" s="36">
        <v>11</v>
      </c>
      <c r="Q13254" s="37">
        <v>86</v>
      </c>
      <c r="R13254" s="36">
        <v>0</v>
      </c>
      <c r="S13254" s="39">
        <f t="shared" si="462"/>
        <v>86</v>
      </c>
      <c r="T13254" s="34" t="s">
        <v>29</v>
      </c>
      <c r="U13254" s="12">
        <f>((alpha*(beta^speed))*(speed^ceta))</f>
        <v>1.9610025322916458</v>
      </c>
      <c r="V13254" s="8">
        <f t="shared" si="463"/>
        <v>86</v>
      </c>
    </row>
    <row r="13255" spans="1:28">
      <c r="A13255" s="34" t="s">
        <v>20</v>
      </c>
      <c r="B13255" s="34" t="s">
        <v>79</v>
      </c>
      <c r="C13255" s="5" t="s">
        <v>219</v>
      </c>
      <c r="D13255" s="35" t="s">
        <v>89</v>
      </c>
      <c r="E13255" s="36" t="s">
        <v>16</v>
      </c>
      <c r="F13255" s="37">
        <v>100</v>
      </c>
      <c r="G13255" s="38">
        <v>0</v>
      </c>
      <c r="H13255" s="34">
        <v>0.98900995834666283</v>
      </c>
      <c r="I13255" s="35">
        <v>1.6124355449645786</v>
      </c>
      <c r="J13255" s="35">
        <v>59.000954257859235</v>
      </c>
      <c r="K13255" s="35">
        <v>-0.27307517883452759</v>
      </c>
      <c r="L13255" s="35">
        <v>0.11366694922111589</v>
      </c>
      <c r="M13255" s="35">
        <v>6.7191486520776791E-2</v>
      </c>
      <c r="N13255" s="35">
        <v>0</v>
      </c>
      <c r="O13255" s="35">
        <v>0</v>
      </c>
      <c r="P13255" s="36">
        <v>11</v>
      </c>
      <c r="Q13255" s="37">
        <v>86</v>
      </c>
      <c r="R13255" s="36">
        <v>10</v>
      </c>
      <c r="S13255" s="39">
        <f t="shared" si="462"/>
        <v>86</v>
      </c>
      <c r="T13255" s="34" t="s">
        <v>44</v>
      </c>
      <c r="U13255" s="12">
        <f>(alpha+(beta/(1+EXP((((-1)*ceta)+(delta*LN(speed)))+(epsilon*speed)))))</f>
        <v>1.696034906996537</v>
      </c>
      <c r="V13255" s="8">
        <f t="shared" si="463"/>
        <v>86</v>
      </c>
    </row>
    <row r="13256" spans="1:28">
      <c r="A13256" s="34" t="s">
        <v>20</v>
      </c>
      <c r="B13256" s="34" t="s">
        <v>79</v>
      </c>
      <c r="C13256" s="5" t="s">
        <v>218</v>
      </c>
      <c r="D13256" s="35" t="s">
        <v>89</v>
      </c>
      <c r="E13256" s="36" t="s">
        <v>14</v>
      </c>
      <c r="F13256" s="37">
        <v>100</v>
      </c>
      <c r="G13256" s="38">
        <v>0</v>
      </c>
      <c r="H13256" s="34">
        <v>0.92737234403986324</v>
      </c>
      <c r="I13256" s="35">
        <v>3.6045428013747935</v>
      </c>
      <c r="J13256" s="35">
        <v>0.46003996725741725</v>
      </c>
      <c r="K13256" s="35">
        <v>-2.4958599341621431E-3</v>
      </c>
      <c r="L13256" s="35">
        <v>0</v>
      </c>
      <c r="M13256" s="35">
        <v>0</v>
      </c>
      <c r="N13256" s="35">
        <v>0</v>
      </c>
      <c r="O13256" s="35">
        <v>0</v>
      </c>
      <c r="P13256" s="36">
        <v>11</v>
      </c>
      <c r="Q13256" s="37">
        <v>86</v>
      </c>
      <c r="R13256" s="36">
        <v>5</v>
      </c>
      <c r="S13256" s="39">
        <f t="shared" si="462"/>
        <v>86</v>
      </c>
      <c r="T13256" s="34" t="s">
        <v>36</v>
      </c>
      <c r="U13256" s="12">
        <f>(1/(((ceta*(speed^2))+(beta*speed))+alpha))</f>
        <v>4.0471738728350547E-2</v>
      </c>
      <c r="V13256" s="8">
        <f t="shared" si="463"/>
        <v>86</v>
      </c>
      <c r="AB13256" s="41"/>
    </row>
    <row r="13257" spans="1:28">
      <c r="A13257" s="34" t="s">
        <v>20</v>
      </c>
      <c r="B13257" s="34" t="s">
        <v>79</v>
      </c>
      <c r="C13257" s="5" t="s">
        <v>219</v>
      </c>
      <c r="D13257" s="35" t="s">
        <v>89</v>
      </c>
      <c r="E13257" s="36" t="s">
        <v>14</v>
      </c>
      <c r="F13257" s="37">
        <v>100</v>
      </c>
      <c r="G13257" s="38">
        <v>0</v>
      </c>
      <c r="H13257" s="34">
        <v>0.94980571014967452</v>
      </c>
      <c r="I13257" s="35">
        <v>7.2786921105739131</v>
      </c>
      <c r="J13257" s="35">
        <v>1.1120400982408256</v>
      </c>
      <c r="K13257" s="35">
        <v>-6.969656633170002E-3</v>
      </c>
      <c r="L13257" s="35">
        <v>0</v>
      </c>
      <c r="M13257" s="35">
        <v>0</v>
      </c>
      <c r="N13257" s="35">
        <v>0</v>
      </c>
      <c r="O13257" s="35">
        <v>0</v>
      </c>
      <c r="P13257" s="36">
        <v>11</v>
      </c>
      <c r="Q13257" s="37">
        <v>86</v>
      </c>
      <c r="R13257" s="36">
        <v>5</v>
      </c>
      <c r="S13257" s="39">
        <f t="shared" si="462"/>
        <v>86</v>
      </c>
      <c r="T13257" s="34" t="s">
        <v>36</v>
      </c>
      <c r="U13257" s="12">
        <f>(1/(((ceta*(speed^2))+(beta*speed))+alpha))</f>
        <v>1.9467918389828087E-2</v>
      </c>
      <c r="V13257" s="8">
        <f t="shared" si="463"/>
        <v>86</v>
      </c>
      <c r="AB13257" s="41"/>
    </row>
    <row r="13258" spans="1:28">
      <c r="A13258" s="34" t="s">
        <v>20</v>
      </c>
      <c r="B13258" s="34" t="s">
        <v>79</v>
      </c>
      <c r="C13258" s="5" t="s">
        <v>218</v>
      </c>
      <c r="D13258" s="35" t="s">
        <v>89</v>
      </c>
      <c r="E13258" s="36" t="s">
        <v>18</v>
      </c>
      <c r="F13258" s="37">
        <v>100</v>
      </c>
      <c r="G13258" s="38">
        <v>0</v>
      </c>
      <c r="H13258" s="34">
        <v>0.97596834599781634</v>
      </c>
      <c r="I13258" s="35">
        <v>5.8002048261012487</v>
      </c>
      <c r="J13258" s="35">
        <v>0.58437517859107679</v>
      </c>
      <c r="K13258" s="35">
        <v>-2.5837706752709715E-3</v>
      </c>
      <c r="L13258" s="35">
        <v>0</v>
      </c>
      <c r="M13258" s="35">
        <v>0</v>
      </c>
      <c r="N13258" s="35">
        <v>0</v>
      </c>
      <c r="O13258" s="35">
        <v>0</v>
      </c>
      <c r="P13258" s="36">
        <v>11</v>
      </c>
      <c r="Q13258" s="37">
        <v>86</v>
      </c>
      <c r="R13258" s="36">
        <v>5</v>
      </c>
      <c r="S13258" s="39">
        <f t="shared" si="462"/>
        <v>86</v>
      </c>
      <c r="T13258" s="34" t="s">
        <v>36</v>
      </c>
      <c r="U13258" s="12">
        <f>(1/(((ceta*(speed^2))+(beta*speed))+alpha))</f>
        <v>2.7065868544950557E-2</v>
      </c>
      <c r="V13258" s="8">
        <f t="shared" si="463"/>
        <v>86</v>
      </c>
      <c r="AB13258" s="41"/>
    </row>
    <row r="13259" spans="1:28">
      <c r="A13259" s="34" t="s">
        <v>20</v>
      </c>
      <c r="B13259" s="34" t="s">
        <v>79</v>
      </c>
      <c r="C13259" s="5" t="s">
        <v>219</v>
      </c>
      <c r="D13259" s="35" t="s">
        <v>89</v>
      </c>
      <c r="E13259" s="36" t="s">
        <v>18</v>
      </c>
      <c r="F13259" s="37">
        <v>100</v>
      </c>
      <c r="G13259" s="38">
        <v>0</v>
      </c>
      <c r="H13259" s="34">
        <v>0.93857587925989894</v>
      </c>
      <c r="I13259" s="35">
        <v>-5.0272307636538368E-7</v>
      </c>
      <c r="J13259" s="35">
        <v>9.4166795720424358E-5</v>
      </c>
      <c r="K13259" s="35">
        <v>-5.9304293610159455E-3</v>
      </c>
      <c r="L13259" s="35">
        <v>0.15360878204636105</v>
      </c>
      <c r="M13259" s="35">
        <v>0</v>
      </c>
      <c r="N13259" s="35">
        <v>0</v>
      </c>
      <c r="O13259" s="35">
        <v>0</v>
      </c>
      <c r="P13259" s="36">
        <v>11</v>
      </c>
      <c r="Q13259" s="37">
        <v>86</v>
      </c>
      <c r="R13259" s="36">
        <v>14</v>
      </c>
      <c r="S13259" s="39">
        <f t="shared" si="462"/>
        <v>86</v>
      </c>
      <c r="T13259" s="34" t="s">
        <v>51</v>
      </c>
      <c r="U13259" s="12">
        <f>(((alpha*(speed^3))+(beta*(speed^2))+(ceta*speed))+delta)</f>
        <v>2.0289449086587891E-2</v>
      </c>
      <c r="V13259" s="8">
        <f t="shared" si="463"/>
        <v>86</v>
      </c>
      <c r="AB13259" s="41"/>
    </row>
    <row r="13260" spans="1:28">
      <c r="A13260" s="34" t="s">
        <v>20</v>
      </c>
      <c r="B13260" s="34" t="s">
        <v>79</v>
      </c>
      <c r="C13260" s="5" t="s">
        <v>218</v>
      </c>
      <c r="D13260" s="35" t="s">
        <v>89</v>
      </c>
      <c r="E13260" s="36" t="s">
        <v>17</v>
      </c>
      <c r="F13260" s="37">
        <v>100</v>
      </c>
      <c r="G13260" s="38">
        <v>0</v>
      </c>
      <c r="H13260" s="34">
        <v>0.86836952870681805</v>
      </c>
      <c r="I13260" s="35">
        <v>-1.3490399178939839E-3</v>
      </c>
      <c r="J13260" s="35">
        <v>0.24117159444455355</v>
      </c>
      <c r="K13260" s="35">
        <v>-15.325836637431374</v>
      </c>
      <c r="L13260" s="35">
        <v>593.41990255478049</v>
      </c>
      <c r="M13260" s="35">
        <v>0</v>
      </c>
      <c r="N13260" s="35">
        <v>0</v>
      </c>
      <c r="O13260" s="35">
        <v>0</v>
      </c>
      <c r="P13260" s="36">
        <v>11</v>
      </c>
      <c r="Q13260" s="37">
        <v>86</v>
      </c>
      <c r="R13260" s="36">
        <v>14</v>
      </c>
      <c r="S13260" s="39">
        <f t="shared" si="462"/>
        <v>86</v>
      </c>
      <c r="T13260" s="34" t="s">
        <v>51</v>
      </c>
      <c r="U13260" s="12">
        <f>(((alpha*(speed^3))+(beta*(speed^2))+(ceta*speed))+delta)</f>
        <v>201.03813023162445</v>
      </c>
      <c r="V13260" s="8">
        <f t="shared" si="463"/>
        <v>86</v>
      </c>
    </row>
    <row r="13261" spans="1:28">
      <c r="A13261" s="34" t="s">
        <v>20</v>
      </c>
      <c r="B13261" s="34" t="s">
        <v>79</v>
      </c>
      <c r="C13261" s="5" t="s">
        <v>219</v>
      </c>
      <c r="D13261" s="35" t="s">
        <v>89</v>
      </c>
      <c r="E13261" s="36" t="s">
        <v>17</v>
      </c>
      <c r="F13261" s="37">
        <v>100</v>
      </c>
      <c r="G13261" s="38">
        <v>0</v>
      </c>
      <c r="H13261" s="34">
        <v>0.8642339430159206</v>
      </c>
      <c r="I13261" s="35">
        <v>-1.2639602239645079E-3</v>
      </c>
      <c r="J13261" s="35">
        <v>0.22767759205108395</v>
      </c>
      <c r="K13261" s="35">
        <v>-14.564711204782471</v>
      </c>
      <c r="L13261" s="35">
        <v>566.1313147965102</v>
      </c>
      <c r="M13261" s="35">
        <v>0</v>
      </c>
      <c r="N13261" s="35">
        <v>0</v>
      </c>
      <c r="O13261" s="35">
        <v>0</v>
      </c>
      <c r="P13261" s="36">
        <v>11</v>
      </c>
      <c r="Q13261" s="37">
        <v>86</v>
      </c>
      <c r="R13261" s="36">
        <v>14</v>
      </c>
      <c r="S13261" s="39">
        <f t="shared" si="462"/>
        <v>86</v>
      </c>
      <c r="T13261" s="34" t="s">
        <v>51</v>
      </c>
      <c r="U13261" s="12">
        <f>(((alpha*(speed^3))+(beta*(speed^2))+(ceta*speed))+delta)</f>
        <v>193.52013778106561</v>
      </c>
      <c r="V13261" s="8">
        <f t="shared" si="463"/>
        <v>86</v>
      </c>
    </row>
    <row r="13262" spans="1:28">
      <c r="A13262" s="34" t="s">
        <v>20</v>
      </c>
      <c r="B13262" s="34" t="s">
        <v>79</v>
      </c>
      <c r="C13262" s="5" t="s">
        <v>218</v>
      </c>
      <c r="D13262" s="35" t="s">
        <v>89</v>
      </c>
      <c r="E13262" s="36" t="s">
        <v>15</v>
      </c>
      <c r="F13262" s="37">
        <v>0</v>
      </c>
      <c r="G13262" s="38">
        <v>-0.06</v>
      </c>
      <c r="H13262" s="34">
        <v>0.97620397089310706</v>
      </c>
      <c r="I13262" s="35">
        <v>-4.4112347084431548E-2</v>
      </c>
      <c r="J13262" s="35">
        <v>14.838078154218657</v>
      </c>
      <c r="K13262" s="35">
        <v>0.25369315453406921</v>
      </c>
      <c r="L13262" s="35">
        <v>0.98439839315169275</v>
      </c>
      <c r="M13262" s="35">
        <v>1.737603650067706E-2</v>
      </c>
      <c r="N13262" s="35">
        <v>0</v>
      </c>
      <c r="O13262" s="35">
        <v>0</v>
      </c>
      <c r="P13262" s="36">
        <v>11</v>
      </c>
      <c r="Q13262" s="37">
        <v>86</v>
      </c>
      <c r="R13262" s="36">
        <v>10</v>
      </c>
      <c r="S13262" s="39">
        <f t="shared" si="462"/>
        <v>86</v>
      </c>
      <c r="T13262" s="34" t="s">
        <v>44</v>
      </c>
      <c r="U13262" s="12">
        <f>(alpha+(beta/(1+EXP((((-1)*ceta)+(delta*LN(speed)))+(epsilon*speed)))))</f>
        <v>9.1833401830421907E-3</v>
      </c>
      <c r="V13262" s="8">
        <f t="shared" si="463"/>
        <v>86</v>
      </c>
    </row>
    <row r="13263" spans="1:28">
      <c r="A13263" s="34" t="s">
        <v>20</v>
      </c>
      <c r="B13263" s="34" t="s">
        <v>79</v>
      </c>
      <c r="C13263" s="5" t="s">
        <v>219</v>
      </c>
      <c r="D13263" s="35" t="s">
        <v>89</v>
      </c>
      <c r="E13263" s="36" t="s">
        <v>15</v>
      </c>
      <c r="F13263" s="37">
        <v>0</v>
      </c>
      <c r="G13263" s="38">
        <v>-0.06</v>
      </c>
      <c r="H13263" s="34">
        <v>0.96874076771000495</v>
      </c>
      <c r="I13263" s="35">
        <v>-0.14423980390118332</v>
      </c>
      <c r="J13263" s="35">
        <v>18.236814368456852</v>
      </c>
      <c r="K13263" s="35">
        <v>0.36833545774078791</v>
      </c>
      <c r="L13263" s="35">
        <v>0.90648796851565683</v>
      </c>
      <c r="M13263" s="35">
        <v>1.3517776513768594E-2</v>
      </c>
      <c r="N13263" s="35">
        <v>0</v>
      </c>
      <c r="O13263" s="35">
        <v>0</v>
      </c>
      <c r="P13263" s="36">
        <v>11</v>
      </c>
      <c r="Q13263" s="37">
        <v>85</v>
      </c>
      <c r="R13263" s="36">
        <v>10</v>
      </c>
      <c r="S13263" s="39">
        <f t="shared" si="462"/>
        <v>85</v>
      </c>
      <c r="T13263" s="34" t="s">
        <v>44</v>
      </c>
      <c r="U13263" s="12">
        <f>(alpha+(beta/(1+EXP((((-1)*ceta)+(delta*LN(speed)))+(epsilon*speed)))))</f>
        <v>3.4597525500666415E-3</v>
      </c>
      <c r="V13263" s="8">
        <f t="shared" si="463"/>
        <v>85</v>
      </c>
    </row>
    <row r="13264" spans="1:28">
      <c r="A13264" s="34" t="s">
        <v>20</v>
      </c>
      <c r="B13264" s="34" t="s">
        <v>79</v>
      </c>
      <c r="C13264" s="5" t="s">
        <v>218</v>
      </c>
      <c r="D13264" s="35" t="s">
        <v>89</v>
      </c>
      <c r="E13264" s="36" t="s">
        <v>16</v>
      </c>
      <c r="F13264" s="37">
        <v>0</v>
      </c>
      <c r="G13264" s="38">
        <v>-0.06</v>
      </c>
      <c r="H13264" s="34">
        <v>0.96059859124471214</v>
      </c>
      <c r="I13264" s="35">
        <v>-0.50093784988512302</v>
      </c>
      <c r="J13264" s="35">
        <v>12.613729123214469</v>
      </c>
      <c r="K13264" s="35">
        <v>0.89328627757578782</v>
      </c>
      <c r="L13264" s="35">
        <v>0.92372508907815021</v>
      </c>
      <c r="M13264" s="35">
        <v>-1.2481829821542285E-4</v>
      </c>
      <c r="N13264" s="35">
        <v>0</v>
      </c>
      <c r="O13264" s="35">
        <v>0</v>
      </c>
      <c r="P13264" s="36">
        <v>11</v>
      </c>
      <c r="Q13264" s="37">
        <v>83</v>
      </c>
      <c r="R13264" s="36">
        <v>10</v>
      </c>
      <c r="S13264" s="39">
        <f t="shared" si="462"/>
        <v>83</v>
      </c>
      <c r="T13264" s="34" t="s">
        <v>44</v>
      </c>
      <c r="U13264" s="12">
        <f>(alpha+(beta/(1+EXP((((-1)*ceta)+(delta*LN(speed)))+(epsilon*speed)))))</f>
        <v>3.5658313520433582E-3</v>
      </c>
      <c r="V13264" s="8">
        <f t="shared" si="463"/>
        <v>83</v>
      </c>
    </row>
    <row r="13265" spans="1:28">
      <c r="A13265" s="34" t="s">
        <v>20</v>
      </c>
      <c r="B13265" s="34" t="s">
        <v>79</v>
      </c>
      <c r="C13265" s="5" t="s">
        <v>219</v>
      </c>
      <c r="D13265" s="35" t="s">
        <v>89</v>
      </c>
      <c r="E13265" s="36" t="s">
        <v>16</v>
      </c>
      <c r="F13265" s="37">
        <v>0</v>
      </c>
      <c r="G13265" s="38">
        <v>-0.06</v>
      </c>
      <c r="H13265" s="34">
        <v>0.95988625875446265</v>
      </c>
      <c r="I13265" s="35">
        <v>-1.4622106414189697</v>
      </c>
      <c r="J13265" s="35">
        <v>66.151075793699462</v>
      </c>
      <c r="K13265" s="35">
        <v>1.4082300489272942E-2</v>
      </c>
      <c r="L13265" s="35">
        <v>0.84299248749078715</v>
      </c>
      <c r="M13265" s="35">
        <v>8.3232124711496002E-4</v>
      </c>
      <c r="N13265" s="35">
        <v>0</v>
      </c>
      <c r="O13265" s="35">
        <v>0</v>
      </c>
      <c r="P13265" s="36">
        <v>11</v>
      </c>
      <c r="Q13265" s="37">
        <v>83</v>
      </c>
      <c r="R13265" s="36">
        <v>10</v>
      </c>
      <c r="S13265" s="39">
        <f t="shared" si="462"/>
        <v>83</v>
      </c>
      <c r="T13265" s="34" t="s">
        <v>44</v>
      </c>
      <c r="U13265" s="12">
        <f>(alpha+(beta/(1+EXP((((-1)*ceta)+(delta*LN(speed)))+(epsilon*speed)))))</f>
        <v>1.377546912339711E-2</v>
      </c>
      <c r="V13265" s="8">
        <f t="shared" si="463"/>
        <v>83</v>
      </c>
    </row>
    <row r="13266" spans="1:28">
      <c r="A13266" s="34" t="s">
        <v>20</v>
      </c>
      <c r="B13266" s="34" t="s">
        <v>79</v>
      </c>
      <c r="C13266" s="5" t="s">
        <v>218</v>
      </c>
      <c r="D13266" s="35" t="s">
        <v>89</v>
      </c>
      <c r="E13266" s="36" t="s">
        <v>14</v>
      </c>
      <c r="F13266" s="37">
        <v>0</v>
      </c>
      <c r="G13266" s="38">
        <v>-0.06</v>
      </c>
      <c r="H13266" s="34">
        <v>0.97663372027381645</v>
      </c>
      <c r="I13266" s="35">
        <v>7.4772625443880685</v>
      </c>
      <c r="J13266" s="35">
        <v>0.13575032182524566</v>
      </c>
      <c r="K13266" s="35">
        <v>1.6272999647119319</v>
      </c>
      <c r="L13266" s="35">
        <v>0</v>
      </c>
      <c r="M13266" s="35">
        <v>0</v>
      </c>
      <c r="N13266" s="35">
        <v>0</v>
      </c>
      <c r="O13266" s="35">
        <v>0</v>
      </c>
      <c r="P13266" s="36">
        <v>11</v>
      </c>
      <c r="Q13266" s="37">
        <v>86</v>
      </c>
      <c r="R13266" s="36">
        <v>6</v>
      </c>
      <c r="S13266" s="39">
        <f t="shared" si="462"/>
        <v>86</v>
      </c>
      <c r="T13266" s="34" t="s">
        <v>37</v>
      </c>
      <c r="U13266" s="12">
        <f>(1/(alpha+(beta*(speed^ceta))))</f>
        <v>5.0415235794855238E-3</v>
      </c>
      <c r="V13266" s="8">
        <f t="shared" si="463"/>
        <v>86</v>
      </c>
      <c r="AB13266" s="41"/>
    </row>
    <row r="13267" spans="1:28">
      <c r="A13267" s="34" t="s">
        <v>20</v>
      </c>
      <c r="B13267" s="34" t="s">
        <v>79</v>
      </c>
      <c r="C13267" s="5" t="s">
        <v>219</v>
      </c>
      <c r="D13267" s="35" t="s">
        <v>89</v>
      </c>
      <c r="E13267" s="36" t="s">
        <v>14</v>
      </c>
      <c r="F13267" s="37">
        <v>0</v>
      </c>
      <c r="G13267" s="38">
        <v>-0.06</v>
      </c>
      <c r="H13267" s="34">
        <v>0.97086835359805634</v>
      </c>
      <c r="I13267" s="35">
        <v>18.254239689664185</v>
      </c>
      <c r="J13267" s="35">
        <v>0.30991915555373584</v>
      </c>
      <c r="K13267" s="35">
        <v>1.6049215872677913</v>
      </c>
      <c r="L13267" s="35">
        <v>0</v>
      </c>
      <c r="M13267" s="35">
        <v>0</v>
      </c>
      <c r="N13267" s="35">
        <v>0</v>
      </c>
      <c r="O13267" s="35">
        <v>0</v>
      </c>
      <c r="P13267" s="36">
        <v>11</v>
      </c>
      <c r="Q13267" s="37">
        <v>86</v>
      </c>
      <c r="R13267" s="36">
        <v>6</v>
      </c>
      <c r="S13267" s="39">
        <f t="shared" si="462"/>
        <v>86</v>
      </c>
      <c r="T13267" s="34" t="s">
        <v>37</v>
      </c>
      <c r="U13267" s="12">
        <f>(1/(alpha+(beta*(speed^ceta))))</f>
        <v>2.4231771759794562E-3</v>
      </c>
      <c r="V13267" s="8">
        <f t="shared" si="463"/>
        <v>86</v>
      </c>
      <c r="AB13267" s="41"/>
    </row>
    <row r="13268" spans="1:28">
      <c r="A13268" s="34" t="s">
        <v>20</v>
      </c>
      <c r="B13268" s="34" t="s">
        <v>79</v>
      </c>
      <c r="C13268" s="5" t="s">
        <v>218</v>
      </c>
      <c r="D13268" s="35" t="s">
        <v>89</v>
      </c>
      <c r="E13268" s="36" t="s">
        <v>18</v>
      </c>
      <c r="F13268" s="37">
        <v>0</v>
      </c>
      <c r="G13268" s="38">
        <v>-0.06</v>
      </c>
      <c r="H13268" s="34">
        <v>0.96231980868074629</v>
      </c>
      <c r="I13268" s="35">
        <v>0.12803382494478938</v>
      </c>
      <c r="J13268" s="35">
        <v>0.9791045281041928</v>
      </c>
      <c r="K13268" s="35">
        <v>-0.44717024367239033</v>
      </c>
      <c r="L13268" s="35">
        <v>0</v>
      </c>
      <c r="M13268" s="35">
        <v>0</v>
      </c>
      <c r="N13268" s="35">
        <v>0</v>
      </c>
      <c r="O13268" s="35">
        <v>0</v>
      </c>
      <c r="P13268" s="36">
        <v>11</v>
      </c>
      <c r="Q13268" s="37">
        <v>86</v>
      </c>
      <c r="R13268" s="36">
        <v>0</v>
      </c>
      <c r="S13268" s="39">
        <f t="shared" si="462"/>
        <v>86</v>
      </c>
      <c r="T13268" s="34" t="s">
        <v>29</v>
      </c>
      <c r="U13268" s="12">
        <f>((alpha*(beta^speed))*(speed^ceta))</f>
        <v>2.8416700911849603E-3</v>
      </c>
      <c r="V13268" s="8">
        <f t="shared" si="463"/>
        <v>86</v>
      </c>
      <c r="AB13268" s="41"/>
    </row>
    <row r="13269" spans="1:28">
      <c r="A13269" s="34" t="s">
        <v>20</v>
      </c>
      <c r="B13269" s="34" t="s">
        <v>79</v>
      </c>
      <c r="C13269" s="5" t="s">
        <v>219</v>
      </c>
      <c r="D13269" s="35" t="s">
        <v>89</v>
      </c>
      <c r="E13269" s="36" t="s">
        <v>18</v>
      </c>
      <c r="F13269" s="37">
        <v>0</v>
      </c>
      <c r="G13269" s="38">
        <v>-0.06</v>
      </c>
      <c r="H13269" s="34">
        <v>0.87726647671674463</v>
      </c>
      <c r="I13269" s="35">
        <v>31.858513515285232</v>
      </c>
      <c r="J13269" s="35">
        <v>6.6283317084148833E-9</v>
      </c>
      <c r="K13269" s="35">
        <v>6.9467945146600014</v>
      </c>
      <c r="L13269" s="35">
        <v>0</v>
      </c>
      <c r="M13269" s="35">
        <v>0</v>
      </c>
      <c r="N13269" s="35">
        <v>0</v>
      </c>
      <c r="O13269" s="35">
        <v>0</v>
      </c>
      <c r="P13269" s="36">
        <v>11</v>
      </c>
      <c r="Q13269" s="37">
        <v>86</v>
      </c>
      <c r="R13269" s="36">
        <v>6</v>
      </c>
      <c r="S13269" s="39">
        <f t="shared" si="462"/>
        <v>86</v>
      </c>
      <c r="T13269" s="34" t="s">
        <v>37</v>
      </c>
      <c r="U13269" s="12">
        <f>(1/(alpha+(beta*(speed^ceta))))</f>
        <v>5.4948583674445906E-6</v>
      </c>
      <c r="V13269" s="8">
        <f t="shared" si="463"/>
        <v>86</v>
      </c>
      <c r="AB13269" s="41"/>
    </row>
    <row r="13270" spans="1:28">
      <c r="A13270" s="34" t="s">
        <v>20</v>
      </c>
      <c r="B13270" s="34" t="s">
        <v>79</v>
      </c>
      <c r="C13270" s="5" t="s">
        <v>218</v>
      </c>
      <c r="D13270" s="35" t="s">
        <v>89</v>
      </c>
      <c r="E13270" s="36" t="s">
        <v>17</v>
      </c>
      <c r="F13270" s="37">
        <v>0</v>
      </c>
      <c r="G13270" s="38">
        <v>-0.06</v>
      </c>
      <c r="H13270" s="34">
        <v>0.93132909374678197</v>
      </c>
      <c r="I13270" s="35">
        <v>319.43569457781695</v>
      </c>
      <c r="J13270" s="35">
        <v>0.9584172237165961</v>
      </c>
      <c r="K13270" s="35">
        <v>-0.14128041586329587</v>
      </c>
      <c r="L13270" s="35">
        <v>0</v>
      </c>
      <c r="M13270" s="35">
        <v>0</v>
      </c>
      <c r="N13270" s="35">
        <v>0</v>
      </c>
      <c r="O13270" s="35">
        <v>0</v>
      </c>
      <c r="P13270" s="36">
        <v>11</v>
      </c>
      <c r="Q13270" s="37">
        <v>86</v>
      </c>
      <c r="R13270" s="36">
        <v>0</v>
      </c>
      <c r="S13270" s="39">
        <f t="shared" si="462"/>
        <v>86</v>
      </c>
      <c r="T13270" s="34" t="s">
        <v>29</v>
      </c>
      <c r="U13270" s="12">
        <f>((alpha*(beta^speed))*(speed^ceta))</f>
        <v>4.4133984963443114</v>
      </c>
      <c r="V13270" s="8">
        <f t="shared" si="463"/>
        <v>86</v>
      </c>
    </row>
    <row r="13271" spans="1:28">
      <c r="A13271" s="34" t="s">
        <v>20</v>
      </c>
      <c r="B13271" s="34" t="s">
        <v>79</v>
      </c>
      <c r="C13271" s="5" t="s">
        <v>219</v>
      </c>
      <c r="D13271" s="35" t="s">
        <v>89</v>
      </c>
      <c r="E13271" s="36" t="s">
        <v>17</v>
      </c>
      <c r="F13271" s="37">
        <v>0</v>
      </c>
      <c r="G13271" s="38">
        <v>-0.06</v>
      </c>
      <c r="H13271" s="34">
        <v>0.94098722314492622</v>
      </c>
      <c r="I13271" s="35">
        <v>375.65202409735156</v>
      </c>
      <c r="J13271" s="35">
        <v>0.95995185131755889</v>
      </c>
      <c r="K13271" s="35">
        <v>-0.21216000329994791</v>
      </c>
      <c r="L13271" s="35">
        <v>0</v>
      </c>
      <c r="M13271" s="35">
        <v>0</v>
      </c>
      <c r="N13271" s="35">
        <v>0</v>
      </c>
      <c r="O13271" s="35">
        <v>0</v>
      </c>
      <c r="P13271" s="36">
        <v>11</v>
      </c>
      <c r="Q13271" s="37">
        <v>86</v>
      </c>
      <c r="R13271" s="36">
        <v>0</v>
      </c>
      <c r="S13271" s="39">
        <f t="shared" si="462"/>
        <v>86</v>
      </c>
      <c r="T13271" s="34" t="s">
        <v>29</v>
      </c>
      <c r="U13271" s="12">
        <f>((alpha*(beta^speed))*(speed^ceta))</f>
        <v>4.3432545074644242</v>
      </c>
      <c r="V13271" s="8">
        <f t="shared" si="463"/>
        <v>86</v>
      </c>
    </row>
    <row r="13272" spans="1:28">
      <c r="A13272" s="34" t="s">
        <v>20</v>
      </c>
      <c r="B13272" s="34" t="s">
        <v>79</v>
      </c>
      <c r="C13272" s="5" t="s">
        <v>218</v>
      </c>
      <c r="D13272" s="35" t="s">
        <v>89</v>
      </c>
      <c r="E13272" s="36" t="s">
        <v>15</v>
      </c>
      <c r="F13272" s="37">
        <v>50</v>
      </c>
      <c r="G13272" s="38">
        <v>-0.06</v>
      </c>
      <c r="H13272" s="34">
        <v>0.96734274378816543</v>
      </c>
      <c r="I13272" s="35">
        <v>-2.326943890264847E-2</v>
      </c>
      <c r="J13272" s="35">
        <v>8.6712694438785096</v>
      </c>
      <c r="K13272" s="35">
        <v>0.51168958481149185</v>
      </c>
      <c r="L13272" s="35">
        <v>0.83172804294074709</v>
      </c>
      <c r="M13272" s="35">
        <v>2.7708727781794121E-2</v>
      </c>
      <c r="N13272" s="35">
        <v>0</v>
      </c>
      <c r="O13272" s="35">
        <v>0</v>
      </c>
      <c r="P13272" s="36">
        <v>11</v>
      </c>
      <c r="Q13272" s="37">
        <v>86</v>
      </c>
      <c r="R13272" s="36">
        <v>10</v>
      </c>
      <c r="S13272" s="39">
        <f t="shared" si="462"/>
        <v>86</v>
      </c>
      <c r="T13272" s="34" t="s">
        <v>44</v>
      </c>
      <c r="U13272" s="12">
        <f>(alpha+(beta/(1+EXP((((-1)*ceta)+(delta*LN(speed)))+(epsilon*speed)))))</f>
        <v>9.4485037928407588E-3</v>
      </c>
      <c r="V13272" s="8">
        <f t="shared" si="463"/>
        <v>86</v>
      </c>
    </row>
    <row r="13273" spans="1:28">
      <c r="A13273" s="34" t="s">
        <v>20</v>
      </c>
      <c r="B13273" s="34" t="s">
        <v>79</v>
      </c>
      <c r="C13273" s="5" t="s">
        <v>219</v>
      </c>
      <c r="D13273" s="35" t="s">
        <v>89</v>
      </c>
      <c r="E13273" s="36" t="s">
        <v>15</v>
      </c>
      <c r="F13273" s="37">
        <v>50</v>
      </c>
      <c r="G13273" s="38">
        <v>-0.06</v>
      </c>
      <c r="H13273" s="34">
        <v>0.94121075063345383</v>
      </c>
      <c r="I13273" s="35">
        <v>-9.6319766479212574E-2</v>
      </c>
      <c r="J13273" s="35">
        <v>29.470381385183227</v>
      </c>
      <c r="K13273" s="35">
        <v>-0.87128019477977947</v>
      </c>
      <c r="L13273" s="35">
        <v>0.58732596291666095</v>
      </c>
      <c r="M13273" s="35">
        <v>2.5905589629910391E-2</v>
      </c>
      <c r="N13273" s="35">
        <v>0</v>
      </c>
      <c r="O13273" s="35">
        <v>0</v>
      </c>
      <c r="P13273" s="36">
        <v>11</v>
      </c>
      <c r="Q13273" s="37">
        <v>86</v>
      </c>
      <c r="R13273" s="36">
        <v>10</v>
      </c>
      <c r="S13273" s="39">
        <f t="shared" si="462"/>
        <v>86</v>
      </c>
      <c r="T13273" s="34" t="s">
        <v>44</v>
      </c>
      <c r="U13273" s="12">
        <f>(alpha+(beta/(1+EXP((((-1)*ceta)+(delta*LN(speed)))+(epsilon*speed)))))</f>
        <v>4.6954822405835539E-4</v>
      </c>
      <c r="V13273" s="8">
        <f t="shared" si="463"/>
        <v>86</v>
      </c>
    </row>
    <row r="13274" spans="1:28">
      <c r="A13274" s="34" t="s">
        <v>20</v>
      </c>
      <c r="B13274" s="34" t="s">
        <v>79</v>
      </c>
      <c r="C13274" s="5" t="s">
        <v>218</v>
      </c>
      <c r="D13274" s="35" t="s">
        <v>89</v>
      </c>
      <c r="E13274" s="36" t="s">
        <v>16</v>
      </c>
      <c r="F13274" s="37">
        <v>50</v>
      </c>
      <c r="G13274" s="38">
        <v>-0.06</v>
      </c>
      <c r="H13274" s="34">
        <v>0.93583742942220594</v>
      </c>
      <c r="I13274" s="35">
        <v>-0.25691315784866997</v>
      </c>
      <c r="J13274" s="35">
        <v>11.993258023737425</v>
      </c>
      <c r="K13274" s="35">
        <v>0.48965915368565949</v>
      </c>
      <c r="L13274" s="35">
        <v>0.75407821084261895</v>
      </c>
      <c r="M13274" s="35">
        <v>1.1763795527617424E-2</v>
      </c>
      <c r="N13274" s="35">
        <v>0</v>
      </c>
      <c r="O13274" s="35">
        <v>0</v>
      </c>
      <c r="P13274" s="36">
        <v>11</v>
      </c>
      <c r="Q13274" s="37">
        <v>83</v>
      </c>
      <c r="R13274" s="36">
        <v>10</v>
      </c>
      <c r="S13274" s="39">
        <f t="shared" si="462"/>
        <v>83</v>
      </c>
      <c r="T13274" s="34" t="s">
        <v>44</v>
      </c>
      <c r="U13274" s="12">
        <f>(alpha+(beta/(1+EXP((((-1)*ceta)+(delta*LN(speed)))+(epsilon*speed)))))</f>
        <v>7.1000598014386851E-4</v>
      </c>
      <c r="V13274" s="8">
        <f t="shared" si="463"/>
        <v>83</v>
      </c>
    </row>
    <row r="13275" spans="1:28">
      <c r="A13275" s="34" t="s">
        <v>20</v>
      </c>
      <c r="B13275" s="34" t="s">
        <v>79</v>
      </c>
      <c r="C13275" s="5" t="s">
        <v>219</v>
      </c>
      <c r="D13275" s="35" t="s">
        <v>89</v>
      </c>
      <c r="E13275" s="36" t="s">
        <v>16</v>
      </c>
      <c r="F13275" s="37">
        <v>50</v>
      </c>
      <c r="G13275" s="38">
        <v>-0.06</v>
      </c>
      <c r="H13275" s="34">
        <v>0.93634181137987249</v>
      </c>
      <c r="I13275" s="35">
        <v>-1.3509541145839039</v>
      </c>
      <c r="J13275" s="35">
        <v>44.457937419320409</v>
      </c>
      <c r="K13275" s="35">
        <v>0.30198908043921419</v>
      </c>
      <c r="L13275" s="35">
        <v>0.78891210556685654</v>
      </c>
      <c r="M13275" s="35">
        <v>3.4754550080590171E-3</v>
      </c>
      <c r="N13275" s="35">
        <v>0</v>
      </c>
      <c r="O13275" s="35">
        <v>0</v>
      </c>
      <c r="P13275" s="36">
        <v>11</v>
      </c>
      <c r="Q13275" s="37">
        <v>82</v>
      </c>
      <c r="R13275" s="36">
        <v>10</v>
      </c>
      <c r="S13275" s="39">
        <f t="shared" si="462"/>
        <v>82</v>
      </c>
      <c r="T13275" s="34" t="s">
        <v>44</v>
      </c>
      <c r="U13275" s="12">
        <f>(alpha+(beta/(1+EXP((((-1)*ceta)+(delta*LN(speed)))+(epsilon*speed)))))</f>
        <v>4.4102274184911749E-3</v>
      </c>
      <c r="V13275" s="8">
        <f t="shared" si="463"/>
        <v>82</v>
      </c>
    </row>
    <row r="13276" spans="1:28">
      <c r="A13276" s="34" t="s">
        <v>20</v>
      </c>
      <c r="B13276" s="34" t="s">
        <v>79</v>
      </c>
      <c r="C13276" s="5" t="s">
        <v>218</v>
      </c>
      <c r="D13276" s="35" t="s">
        <v>89</v>
      </c>
      <c r="E13276" s="36" t="s">
        <v>14</v>
      </c>
      <c r="F13276" s="37">
        <v>50</v>
      </c>
      <c r="G13276" s="38">
        <v>-0.06</v>
      </c>
      <c r="H13276" s="34">
        <v>0.96597887758908629</v>
      </c>
      <c r="I13276" s="35">
        <v>8.8819668187261094</v>
      </c>
      <c r="J13276" s="35">
        <v>0.12213177122253321</v>
      </c>
      <c r="K13276" s="35">
        <v>1.6575426324679889</v>
      </c>
      <c r="L13276" s="35">
        <v>0</v>
      </c>
      <c r="M13276" s="35">
        <v>0</v>
      </c>
      <c r="N13276" s="35">
        <v>0</v>
      </c>
      <c r="O13276" s="35">
        <v>0</v>
      </c>
      <c r="P13276" s="36">
        <v>11</v>
      </c>
      <c r="Q13276" s="37">
        <v>86</v>
      </c>
      <c r="R13276" s="36">
        <v>6</v>
      </c>
      <c r="S13276" s="39">
        <f t="shared" si="462"/>
        <v>86</v>
      </c>
      <c r="T13276" s="34" t="s">
        <v>37</v>
      </c>
      <c r="U13276" s="12">
        <f>(1/(alpha+(beta*(speed^ceta))))</f>
        <v>4.8691937938712881E-3</v>
      </c>
      <c r="V13276" s="8">
        <f t="shared" si="463"/>
        <v>86</v>
      </c>
      <c r="AB13276" s="41"/>
    </row>
    <row r="13277" spans="1:28">
      <c r="A13277" s="34" t="s">
        <v>20</v>
      </c>
      <c r="B13277" s="34" t="s">
        <v>79</v>
      </c>
      <c r="C13277" s="5" t="s">
        <v>219</v>
      </c>
      <c r="D13277" s="35" t="s">
        <v>89</v>
      </c>
      <c r="E13277" s="36" t="s">
        <v>14</v>
      </c>
      <c r="F13277" s="37">
        <v>50</v>
      </c>
      <c r="G13277" s="38">
        <v>-0.06</v>
      </c>
      <c r="H13277" s="34">
        <v>0.96110883824349191</v>
      </c>
      <c r="I13277" s="35">
        <v>21.211180196214574</v>
      </c>
      <c r="J13277" s="35">
        <v>0.27467070698762308</v>
      </c>
      <c r="K13277" s="35">
        <v>1.6405165166447475</v>
      </c>
      <c r="L13277" s="35">
        <v>0</v>
      </c>
      <c r="M13277" s="35">
        <v>0</v>
      </c>
      <c r="N13277" s="35">
        <v>0</v>
      </c>
      <c r="O13277" s="35">
        <v>0</v>
      </c>
      <c r="P13277" s="36">
        <v>11</v>
      </c>
      <c r="Q13277" s="37">
        <v>86</v>
      </c>
      <c r="R13277" s="36">
        <v>6</v>
      </c>
      <c r="S13277" s="39">
        <f t="shared" si="462"/>
        <v>86</v>
      </c>
      <c r="T13277" s="34" t="s">
        <v>37</v>
      </c>
      <c r="U13277" s="12">
        <f>(1/(alpha+(beta*(speed^ceta))))</f>
        <v>2.3210548691779158E-3</v>
      </c>
      <c r="V13277" s="8">
        <f t="shared" si="463"/>
        <v>86</v>
      </c>
      <c r="AB13277" s="41"/>
    </row>
    <row r="13278" spans="1:28">
      <c r="A13278" s="34" t="s">
        <v>20</v>
      </c>
      <c r="B13278" s="34" t="s">
        <v>79</v>
      </c>
      <c r="C13278" s="5" t="s">
        <v>218</v>
      </c>
      <c r="D13278" s="35" t="s">
        <v>89</v>
      </c>
      <c r="E13278" s="36" t="s">
        <v>18</v>
      </c>
      <c r="F13278" s="37">
        <v>50</v>
      </c>
      <c r="G13278" s="38">
        <v>-0.06</v>
      </c>
      <c r="H13278" s="34">
        <v>0.93973552626520485</v>
      </c>
      <c r="I13278" s="35">
        <v>0.10355772278772056</v>
      </c>
      <c r="J13278" s="35">
        <v>0.97678036458322759</v>
      </c>
      <c r="K13278" s="35">
        <v>-0.35662969367213415</v>
      </c>
      <c r="L13278" s="35">
        <v>0</v>
      </c>
      <c r="M13278" s="35">
        <v>0</v>
      </c>
      <c r="N13278" s="35">
        <v>0</v>
      </c>
      <c r="O13278" s="35">
        <v>0</v>
      </c>
      <c r="P13278" s="36">
        <v>11</v>
      </c>
      <c r="Q13278" s="37">
        <v>86</v>
      </c>
      <c r="R13278" s="36">
        <v>0</v>
      </c>
      <c r="S13278" s="39">
        <f t="shared" si="462"/>
        <v>86</v>
      </c>
      <c r="T13278" s="34" t="s">
        <v>29</v>
      </c>
      <c r="U13278" s="12">
        <f>((alpha*(beta^speed))*(speed^ceta))</f>
        <v>2.8042587710675111E-3</v>
      </c>
      <c r="V13278" s="8">
        <f t="shared" si="463"/>
        <v>86</v>
      </c>
      <c r="AB13278" s="41"/>
    </row>
    <row r="13279" spans="1:28">
      <c r="A13279" s="34" t="s">
        <v>20</v>
      </c>
      <c r="B13279" s="34" t="s">
        <v>79</v>
      </c>
      <c r="C13279" s="5" t="s">
        <v>219</v>
      </c>
      <c r="D13279" s="35" t="s">
        <v>89</v>
      </c>
      <c r="E13279" s="36" t="s">
        <v>18</v>
      </c>
      <c r="F13279" s="37">
        <v>50</v>
      </c>
      <c r="G13279" s="38">
        <v>-0.06</v>
      </c>
      <c r="H13279" s="34">
        <v>0.84389336482980382</v>
      </c>
      <c r="I13279" s="35">
        <v>3.9690019239431197E-3</v>
      </c>
      <c r="J13279" s="35">
        <v>0.85664942003729994</v>
      </c>
      <c r="K13279" s="35">
        <v>1.5932107812107512</v>
      </c>
      <c r="L13279" s="35">
        <v>0</v>
      </c>
      <c r="M13279" s="35">
        <v>0</v>
      </c>
      <c r="N13279" s="35">
        <v>0</v>
      </c>
      <c r="O13279" s="35">
        <v>0</v>
      </c>
      <c r="P13279" s="36">
        <v>11</v>
      </c>
      <c r="Q13279" s="37">
        <v>86</v>
      </c>
      <c r="R13279" s="36">
        <v>0</v>
      </c>
      <c r="S13279" s="39">
        <f t="shared" si="462"/>
        <v>86</v>
      </c>
      <c r="T13279" s="34" t="s">
        <v>29</v>
      </c>
      <c r="U13279" s="12">
        <f>((alpha*(beta^speed))*(speed^ceta))</f>
        <v>7.9765274699516968E-6</v>
      </c>
      <c r="V13279" s="8">
        <f t="shared" si="463"/>
        <v>86</v>
      </c>
      <c r="AB13279" s="41"/>
    </row>
    <row r="13280" spans="1:28">
      <c r="A13280" s="34" t="s">
        <v>20</v>
      </c>
      <c r="B13280" s="34" t="s">
        <v>79</v>
      </c>
      <c r="C13280" s="5" t="s">
        <v>218</v>
      </c>
      <c r="D13280" s="35" t="s">
        <v>89</v>
      </c>
      <c r="E13280" s="36" t="s">
        <v>17</v>
      </c>
      <c r="F13280" s="37">
        <v>50</v>
      </c>
      <c r="G13280" s="38">
        <v>-0.06</v>
      </c>
      <c r="H13280" s="34">
        <v>0.88841470397710876</v>
      </c>
      <c r="I13280" s="35">
        <v>-5.4533440693062274E-4</v>
      </c>
      <c r="J13280" s="35">
        <v>0.10677482334670362</v>
      </c>
      <c r="K13280" s="35">
        <v>-7.5481951676989594</v>
      </c>
      <c r="L13280" s="35">
        <v>201.16706664848101</v>
      </c>
      <c r="M13280" s="35">
        <v>0</v>
      </c>
      <c r="N13280" s="35">
        <v>0</v>
      </c>
      <c r="O13280" s="35">
        <v>0</v>
      </c>
      <c r="P13280" s="36">
        <v>11</v>
      </c>
      <c r="Q13280" s="37">
        <v>81</v>
      </c>
      <c r="R13280" s="36">
        <v>14</v>
      </c>
      <c r="S13280" s="39">
        <f t="shared" si="462"/>
        <v>81</v>
      </c>
      <c r="T13280" s="34" t="s">
        <v>51</v>
      </c>
      <c r="U13280" s="12">
        <f>(((alpha*(speed^3))+(beta*(speed^2))+(ceta*speed))+delta)</f>
        <v>0.49981148897057892</v>
      </c>
      <c r="V13280" s="8">
        <f t="shared" si="463"/>
        <v>81</v>
      </c>
    </row>
    <row r="13281" spans="1:28">
      <c r="A13281" s="34" t="s">
        <v>20</v>
      </c>
      <c r="B13281" s="34" t="s">
        <v>79</v>
      </c>
      <c r="C13281" s="5" t="s">
        <v>219</v>
      </c>
      <c r="D13281" s="35" t="s">
        <v>89</v>
      </c>
      <c r="E13281" s="36" t="s">
        <v>17</v>
      </c>
      <c r="F13281" s="37">
        <v>50</v>
      </c>
      <c r="G13281" s="38">
        <v>-0.06</v>
      </c>
      <c r="H13281" s="34">
        <v>0.90141964878316616</v>
      </c>
      <c r="I13281" s="35">
        <v>-5.9491837880204426E-4</v>
      </c>
      <c r="J13281" s="35">
        <v>0.11473726266736159</v>
      </c>
      <c r="K13281" s="35">
        <v>-7.9100508841743471</v>
      </c>
      <c r="L13281" s="35">
        <v>204.48059860145688</v>
      </c>
      <c r="M13281" s="35">
        <v>0</v>
      </c>
      <c r="N13281" s="35">
        <v>0</v>
      </c>
      <c r="O13281" s="35">
        <v>0</v>
      </c>
      <c r="P13281" s="36">
        <v>11</v>
      </c>
      <c r="Q13281" s="37">
        <v>81</v>
      </c>
      <c r="R13281" s="36">
        <v>14</v>
      </c>
      <c r="S13281" s="39">
        <f t="shared" si="462"/>
        <v>81</v>
      </c>
      <c r="T13281" s="34" t="s">
        <v>51</v>
      </c>
      <c r="U13281" s="12">
        <f>(((alpha*(speed^3))+(beta*(speed^2))+(ceta*speed))+delta)</f>
        <v>0.39363919495687583</v>
      </c>
      <c r="V13281" s="8">
        <f t="shared" si="463"/>
        <v>81</v>
      </c>
    </row>
    <row r="13282" spans="1:28">
      <c r="A13282" s="34" t="s">
        <v>20</v>
      </c>
      <c r="B13282" s="34" t="s">
        <v>79</v>
      </c>
      <c r="C13282" s="5" t="s">
        <v>218</v>
      </c>
      <c r="D13282" s="35" t="s">
        <v>89</v>
      </c>
      <c r="E13282" s="36" t="s">
        <v>15</v>
      </c>
      <c r="F13282" s="37">
        <v>100</v>
      </c>
      <c r="G13282" s="38">
        <v>-0.06</v>
      </c>
      <c r="H13282" s="34">
        <v>0.96347125521226784</v>
      </c>
      <c r="I13282" s="35">
        <v>5.7223356879766083</v>
      </c>
      <c r="J13282" s="35">
        <v>0.95856292987077674</v>
      </c>
      <c r="K13282" s="35">
        <v>-0.46688566673542531</v>
      </c>
      <c r="L13282" s="35">
        <v>0</v>
      </c>
      <c r="M13282" s="35">
        <v>0</v>
      </c>
      <c r="N13282" s="35">
        <v>0</v>
      </c>
      <c r="O13282" s="35">
        <v>0</v>
      </c>
      <c r="P13282" s="36">
        <v>11</v>
      </c>
      <c r="Q13282" s="37">
        <v>86</v>
      </c>
      <c r="R13282" s="36">
        <v>0</v>
      </c>
      <c r="S13282" s="39">
        <f t="shared" si="462"/>
        <v>86</v>
      </c>
      <c r="T13282" s="34" t="s">
        <v>29</v>
      </c>
      <c r="U13282" s="12">
        <f>((alpha*(beta^speed))*(speed^ceta))</f>
        <v>1.8782694050950548E-2</v>
      </c>
      <c r="V13282" s="8">
        <f t="shared" si="463"/>
        <v>86</v>
      </c>
    </row>
    <row r="13283" spans="1:28">
      <c r="A13283" s="34" t="s">
        <v>20</v>
      </c>
      <c r="B13283" s="34" t="s">
        <v>79</v>
      </c>
      <c r="C13283" s="5" t="s">
        <v>219</v>
      </c>
      <c r="D13283" s="35" t="s">
        <v>89</v>
      </c>
      <c r="E13283" s="36" t="s">
        <v>15</v>
      </c>
      <c r="F13283" s="37">
        <v>100</v>
      </c>
      <c r="G13283" s="38">
        <v>-0.06</v>
      </c>
      <c r="H13283" s="34">
        <v>0.912030222855432</v>
      </c>
      <c r="I13283" s="35">
        <v>-9.1288165091344131E-2</v>
      </c>
      <c r="J13283" s="35">
        <v>10.292129412775536</v>
      </c>
      <c r="K13283" s="35">
        <v>0.29132016637676966</v>
      </c>
      <c r="L13283" s="35">
        <v>0.56727676087244328</v>
      </c>
      <c r="M13283" s="35">
        <v>2.8798620569036433E-2</v>
      </c>
      <c r="N13283" s="35">
        <v>0</v>
      </c>
      <c r="O13283" s="35">
        <v>0</v>
      </c>
      <c r="P13283" s="36">
        <v>11</v>
      </c>
      <c r="Q13283" s="37">
        <v>86</v>
      </c>
      <c r="R13283" s="36">
        <v>10</v>
      </c>
      <c r="S13283" s="39">
        <f t="shared" si="462"/>
        <v>86</v>
      </c>
      <c r="T13283" s="34" t="s">
        <v>44</v>
      </c>
      <c r="U13283" s="12">
        <f>(alpha+(beta/(1+EXP((((-1)*ceta)+(delta*LN(speed)))+(epsilon*speed)))))</f>
        <v>3.622088319987643E-4</v>
      </c>
      <c r="V13283" s="8">
        <f t="shared" si="463"/>
        <v>86</v>
      </c>
    </row>
    <row r="13284" spans="1:28">
      <c r="A13284" s="34" t="s">
        <v>20</v>
      </c>
      <c r="B13284" s="34" t="s">
        <v>79</v>
      </c>
      <c r="C13284" s="5" t="s">
        <v>218</v>
      </c>
      <c r="D13284" s="35" t="s">
        <v>89</v>
      </c>
      <c r="E13284" s="36" t="s">
        <v>16</v>
      </c>
      <c r="F13284" s="37">
        <v>100</v>
      </c>
      <c r="G13284" s="38">
        <v>-0.06</v>
      </c>
      <c r="H13284" s="34">
        <v>0.90756030314372915</v>
      </c>
      <c r="I13284" s="35">
        <v>-0.35906626459422797</v>
      </c>
      <c r="J13284" s="35">
        <v>13.464993602456605</v>
      </c>
      <c r="K13284" s="35">
        <v>0.20384171271421883</v>
      </c>
      <c r="L13284" s="35">
        <v>0.69519411063626568</v>
      </c>
      <c r="M13284" s="35">
        <v>8.9429239263359925E-3</v>
      </c>
      <c r="N13284" s="35">
        <v>0</v>
      </c>
      <c r="O13284" s="35">
        <v>0</v>
      </c>
      <c r="P13284" s="36">
        <v>11</v>
      </c>
      <c r="Q13284" s="37">
        <v>82</v>
      </c>
      <c r="R13284" s="36">
        <v>10</v>
      </c>
      <c r="S13284" s="39">
        <f t="shared" si="462"/>
        <v>82</v>
      </c>
      <c r="T13284" s="34" t="s">
        <v>44</v>
      </c>
      <c r="U13284" s="12">
        <f>(alpha+(beta/(1+EXP((((-1)*ceta)+(delta*LN(speed)))+(epsilon*speed)))))</f>
        <v>1.5092454932697508E-3</v>
      </c>
      <c r="V13284" s="8">
        <f t="shared" si="463"/>
        <v>82</v>
      </c>
    </row>
    <row r="13285" spans="1:28">
      <c r="A13285" s="34" t="s">
        <v>20</v>
      </c>
      <c r="B13285" s="34" t="s">
        <v>79</v>
      </c>
      <c r="C13285" s="5" t="s">
        <v>219</v>
      </c>
      <c r="D13285" s="35" t="s">
        <v>89</v>
      </c>
      <c r="E13285" s="36" t="s">
        <v>16</v>
      </c>
      <c r="F13285" s="37">
        <v>100</v>
      </c>
      <c r="G13285" s="38">
        <v>-0.06</v>
      </c>
      <c r="H13285" s="34">
        <v>0.91080535001238083</v>
      </c>
      <c r="I13285" s="35">
        <v>-1.7800738367603901</v>
      </c>
      <c r="J13285" s="35">
        <v>60.159353298586431</v>
      </c>
      <c r="K13285" s="35">
        <v>-0.25600420838990257</v>
      </c>
      <c r="L13285" s="35">
        <v>0.69069135489489863</v>
      </c>
      <c r="M13285" s="35">
        <v>2.3355974367015473E-3</v>
      </c>
      <c r="N13285" s="35">
        <v>0</v>
      </c>
      <c r="O13285" s="35">
        <v>0</v>
      </c>
      <c r="P13285" s="36">
        <v>11</v>
      </c>
      <c r="Q13285" s="37">
        <v>81</v>
      </c>
      <c r="R13285" s="36">
        <v>10</v>
      </c>
      <c r="S13285" s="39">
        <f t="shared" si="462"/>
        <v>81</v>
      </c>
      <c r="T13285" s="34" t="s">
        <v>44</v>
      </c>
      <c r="U13285" s="12">
        <f>(alpha+(beta/(1+EXP((((-1)*ceta)+(delta*LN(speed)))+(epsilon*speed)))))</f>
        <v>1.7199531895171649E-2</v>
      </c>
      <c r="V13285" s="8">
        <f t="shared" si="463"/>
        <v>81</v>
      </c>
    </row>
    <row r="13286" spans="1:28">
      <c r="A13286" s="34" t="s">
        <v>20</v>
      </c>
      <c r="B13286" s="34" t="s">
        <v>79</v>
      </c>
      <c r="C13286" s="5" t="s">
        <v>218</v>
      </c>
      <c r="D13286" s="35" t="s">
        <v>89</v>
      </c>
      <c r="E13286" s="36" t="s">
        <v>14</v>
      </c>
      <c r="F13286" s="37">
        <v>100</v>
      </c>
      <c r="G13286" s="38">
        <v>-0.06</v>
      </c>
      <c r="H13286" s="34">
        <v>0.96454515608267999</v>
      </c>
      <c r="I13286" s="35">
        <v>9.4324786941517615</v>
      </c>
      <c r="J13286" s="35">
        <v>0.12711914254307183</v>
      </c>
      <c r="K13286" s="35">
        <v>1.6453662463023186</v>
      </c>
      <c r="L13286" s="35">
        <v>0</v>
      </c>
      <c r="M13286" s="35">
        <v>0</v>
      </c>
      <c r="N13286" s="35">
        <v>0</v>
      </c>
      <c r="O13286" s="35">
        <v>0</v>
      </c>
      <c r="P13286" s="36">
        <v>11</v>
      </c>
      <c r="Q13286" s="37">
        <v>86</v>
      </c>
      <c r="R13286" s="36">
        <v>6</v>
      </c>
      <c r="S13286" s="39">
        <f t="shared" si="462"/>
        <v>86</v>
      </c>
      <c r="T13286" s="34" t="s">
        <v>37</v>
      </c>
      <c r="U13286" s="12">
        <f>(1/(alpha+(beta*(speed^ceta))))</f>
        <v>4.922465605880934E-3</v>
      </c>
      <c r="V13286" s="8">
        <f t="shared" si="463"/>
        <v>86</v>
      </c>
      <c r="AB13286" s="41"/>
    </row>
    <row r="13287" spans="1:28">
      <c r="A13287" s="34" t="s">
        <v>20</v>
      </c>
      <c r="B13287" s="34" t="s">
        <v>79</v>
      </c>
      <c r="C13287" s="5" t="s">
        <v>219</v>
      </c>
      <c r="D13287" s="35" t="s">
        <v>89</v>
      </c>
      <c r="E13287" s="36" t="s">
        <v>14</v>
      </c>
      <c r="F13287" s="37">
        <v>100</v>
      </c>
      <c r="G13287" s="38">
        <v>-0.06</v>
      </c>
      <c r="H13287" s="34">
        <v>0.95851704378778047</v>
      </c>
      <c r="I13287" s="35">
        <v>22.242096813121872</v>
      </c>
      <c r="J13287" s="35">
        <v>0.29051582211075894</v>
      </c>
      <c r="K13287" s="35">
        <v>1.6258054824728603</v>
      </c>
      <c r="L13287" s="35">
        <v>0</v>
      </c>
      <c r="M13287" s="35">
        <v>0</v>
      </c>
      <c r="N13287" s="35">
        <v>0</v>
      </c>
      <c r="O13287" s="35">
        <v>0</v>
      </c>
      <c r="P13287" s="36">
        <v>11</v>
      </c>
      <c r="Q13287" s="37">
        <v>86</v>
      </c>
      <c r="R13287" s="36">
        <v>6</v>
      </c>
      <c r="S13287" s="39">
        <f t="shared" si="462"/>
        <v>86</v>
      </c>
      <c r="T13287" s="34" t="s">
        <v>37</v>
      </c>
      <c r="U13287" s="12">
        <f>(1/(alpha+(beta*(speed^ceta))))</f>
        <v>2.3363415440254432E-3</v>
      </c>
      <c r="V13287" s="8">
        <f t="shared" si="463"/>
        <v>86</v>
      </c>
      <c r="AB13287" s="41"/>
    </row>
    <row r="13288" spans="1:28">
      <c r="A13288" s="34" t="s">
        <v>20</v>
      </c>
      <c r="B13288" s="34" t="s">
        <v>79</v>
      </c>
      <c r="C13288" s="5" t="s">
        <v>218</v>
      </c>
      <c r="D13288" s="35" t="s">
        <v>89</v>
      </c>
      <c r="E13288" s="36" t="s">
        <v>18</v>
      </c>
      <c r="F13288" s="37">
        <v>100</v>
      </c>
      <c r="G13288" s="38">
        <v>-0.06</v>
      </c>
      <c r="H13288" s="34">
        <v>0.92319945845199258</v>
      </c>
      <c r="I13288" s="35">
        <v>8.8879931728337594E-2</v>
      </c>
      <c r="J13288" s="35">
        <v>0.97488499766495151</v>
      </c>
      <c r="K13288" s="35">
        <v>-0.28651655879837451</v>
      </c>
      <c r="L13288" s="35">
        <v>0</v>
      </c>
      <c r="M13288" s="35">
        <v>0</v>
      </c>
      <c r="N13288" s="35">
        <v>0</v>
      </c>
      <c r="O13288" s="35">
        <v>0</v>
      </c>
      <c r="P13288" s="36">
        <v>11</v>
      </c>
      <c r="Q13288" s="37">
        <v>86</v>
      </c>
      <c r="R13288" s="36">
        <v>0</v>
      </c>
      <c r="S13288" s="39">
        <f t="shared" si="462"/>
        <v>86</v>
      </c>
      <c r="T13288" s="34" t="s">
        <v>29</v>
      </c>
      <c r="U13288" s="12">
        <f>((alpha*(beta^speed))*(speed^ceta))</f>
        <v>2.7831022910451263E-3</v>
      </c>
      <c r="V13288" s="8">
        <f t="shared" si="463"/>
        <v>86</v>
      </c>
      <c r="AB13288" s="41"/>
    </row>
    <row r="13289" spans="1:28">
      <c r="A13289" s="34" t="s">
        <v>20</v>
      </c>
      <c r="B13289" s="34" t="s">
        <v>79</v>
      </c>
      <c r="C13289" s="5" t="s">
        <v>219</v>
      </c>
      <c r="D13289" s="35" t="s">
        <v>89</v>
      </c>
      <c r="E13289" s="36" t="s">
        <v>18</v>
      </c>
      <c r="F13289" s="37">
        <v>100</v>
      </c>
      <c r="G13289" s="38">
        <v>-0.06</v>
      </c>
      <c r="H13289" s="34">
        <v>0.83298114021073921</v>
      </c>
      <c r="I13289" s="35">
        <v>29.320403079447818</v>
      </c>
      <c r="J13289" s="35">
        <v>5.2472512466030984E-5</v>
      </c>
      <c r="K13289" s="35">
        <v>4.1914292632795949</v>
      </c>
      <c r="L13289" s="35">
        <v>0</v>
      </c>
      <c r="M13289" s="35">
        <v>0</v>
      </c>
      <c r="N13289" s="35">
        <v>0</v>
      </c>
      <c r="O13289" s="35">
        <v>0</v>
      </c>
      <c r="P13289" s="36">
        <v>11</v>
      </c>
      <c r="Q13289" s="37">
        <v>86</v>
      </c>
      <c r="R13289" s="36">
        <v>6</v>
      </c>
      <c r="S13289" s="39">
        <f t="shared" si="462"/>
        <v>86</v>
      </c>
      <c r="T13289" s="34" t="s">
        <v>37</v>
      </c>
      <c r="U13289" s="12">
        <f>(1/(alpha+(beta*(speed^ceta))))</f>
        <v>1.4786580488956557E-4</v>
      </c>
      <c r="V13289" s="8">
        <f t="shared" si="463"/>
        <v>86</v>
      </c>
      <c r="AB13289" s="41"/>
    </row>
    <row r="13290" spans="1:28">
      <c r="A13290" s="34" t="s">
        <v>20</v>
      </c>
      <c r="B13290" s="34" t="s">
        <v>79</v>
      </c>
      <c r="C13290" s="5" t="s">
        <v>218</v>
      </c>
      <c r="D13290" s="35" t="s">
        <v>89</v>
      </c>
      <c r="E13290" s="36" t="s">
        <v>17</v>
      </c>
      <c r="F13290" s="37">
        <v>100</v>
      </c>
      <c r="G13290" s="38">
        <v>-0.06</v>
      </c>
      <c r="H13290" s="34">
        <v>0.84522639963132884</v>
      </c>
      <c r="I13290" s="35">
        <v>-4.6278951632737725E-4</v>
      </c>
      <c r="J13290" s="35">
        <v>9.2473643493232685E-2</v>
      </c>
      <c r="K13290" s="35">
        <v>-6.803119143368324</v>
      </c>
      <c r="L13290" s="35">
        <v>190.70066132080592</v>
      </c>
      <c r="M13290" s="35">
        <v>0</v>
      </c>
      <c r="N13290" s="35">
        <v>0</v>
      </c>
      <c r="O13290" s="35">
        <v>0</v>
      </c>
      <c r="P13290" s="36">
        <v>11</v>
      </c>
      <c r="Q13290" s="37">
        <v>81</v>
      </c>
      <c r="R13290" s="36">
        <v>14</v>
      </c>
      <c r="S13290" s="39">
        <f t="shared" si="462"/>
        <v>81</v>
      </c>
      <c r="T13290" s="34" t="s">
        <v>51</v>
      </c>
      <c r="U13290" s="12">
        <f>(((alpha*(speed^3))+(beta*(speed^2))+(ceta*speed))+delta)</f>
        <v>0.42226232053366175</v>
      </c>
      <c r="V13290" s="8">
        <f t="shared" si="463"/>
        <v>81</v>
      </c>
    </row>
    <row r="13291" spans="1:28">
      <c r="A13291" s="34" t="s">
        <v>20</v>
      </c>
      <c r="B13291" s="34" t="s">
        <v>79</v>
      </c>
      <c r="C13291" s="5" t="s">
        <v>219</v>
      </c>
      <c r="D13291" s="35" t="s">
        <v>89</v>
      </c>
      <c r="E13291" s="36" t="s">
        <v>17</v>
      </c>
      <c r="F13291" s="37">
        <v>100</v>
      </c>
      <c r="G13291" s="38">
        <v>-0.06</v>
      </c>
      <c r="H13291" s="34">
        <v>0.86031997356152889</v>
      </c>
      <c r="I13291" s="35">
        <v>-5.1426864368451879E-4</v>
      </c>
      <c r="J13291" s="35">
        <v>0.10068544162303894</v>
      </c>
      <c r="K13291" s="35">
        <v>-7.1709971538895179</v>
      </c>
      <c r="L13291" s="35">
        <v>193.86779274224094</v>
      </c>
      <c r="M13291" s="35">
        <v>0</v>
      </c>
      <c r="N13291" s="35">
        <v>0</v>
      </c>
      <c r="O13291" s="35">
        <v>0</v>
      </c>
      <c r="P13291" s="36">
        <v>11</v>
      </c>
      <c r="Q13291" s="37">
        <v>81</v>
      </c>
      <c r="R13291" s="36">
        <v>14</v>
      </c>
      <c r="S13291" s="39">
        <f t="shared" si="462"/>
        <v>81</v>
      </c>
      <c r="T13291" s="34" t="s">
        <v>51</v>
      </c>
      <c r="U13291" s="12">
        <f>(((alpha*(speed^3))+(beta*(speed^2))+(ceta*speed))+delta)</f>
        <v>0.31076349760414246</v>
      </c>
      <c r="V13291" s="8">
        <f t="shared" si="463"/>
        <v>81</v>
      </c>
    </row>
    <row r="13292" spans="1:28">
      <c r="A13292" s="34" t="s">
        <v>20</v>
      </c>
      <c r="B13292" s="34" t="s">
        <v>79</v>
      </c>
      <c r="C13292" s="5" t="s">
        <v>218</v>
      </c>
      <c r="D13292" s="35" t="s">
        <v>89</v>
      </c>
      <c r="E13292" s="36" t="s">
        <v>15</v>
      </c>
      <c r="F13292" s="37">
        <v>0</v>
      </c>
      <c r="G13292" s="38">
        <v>-0.04</v>
      </c>
      <c r="H13292" s="34">
        <v>0.97823142949157416</v>
      </c>
      <c r="I13292" s="35">
        <v>-9.3030111120744483E-2</v>
      </c>
      <c r="J13292" s="35">
        <v>13.16574615524156</v>
      </c>
      <c r="K13292" s="35">
        <v>0.93388902627803871</v>
      </c>
      <c r="L13292" s="35">
        <v>1.1846358081956319</v>
      </c>
      <c r="M13292" s="35">
        <v>-6.1123040142630326E-5</v>
      </c>
      <c r="N13292" s="35">
        <v>0</v>
      </c>
      <c r="O13292" s="35">
        <v>0</v>
      </c>
      <c r="P13292" s="36">
        <v>11</v>
      </c>
      <c r="Q13292" s="37">
        <v>86</v>
      </c>
      <c r="R13292" s="36">
        <v>10</v>
      </c>
      <c r="S13292" s="39">
        <f t="shared" si="462"/>
        <v>86</v>
      </c>
      <c r="T13292" s="34" t="s">
        <v>44</v>
      </c>
      <c r="U13292" s="12">
        <f>(alpha+(beta/(1+EXP((((-1)*ceta)+(delta*LN(speed)))+(epsilon*speed)))))</f>
        <v>7.67929834385747E-2</v>
      </c>
      <c r="V13292" s="8">
        <f t="shared" si="463"/>
        <v>86</v>
      </c>
    </row>
    <row r="13293" spans="1:28">
      <c r="A13293" s="34" t="s">
        <v>20</v>
      </c>
      <c r="B13293" s="34" t="s">
        <v>79</v>
      </c>
      <c r="C13293" s="5" t="s">
        <v>219</v>
      </c>
      <c r="D13293" s="35" t="s">
        <v>89</v>
      </c>
      <c r="E13293" s="36" t="s">
        <v>15</v>
      </c>
      <c r="F13293" s="37">
        <v>0</v>
      </c>
      <c r="G13293" s="38">
        <v>-0.04</v>
      </c>
      <c r="H13293" s="34">
        <v>0.96992065156512086</v>
      </c>
      <c r="I13293" s="35">
        <v>-0.3441939459842433</v>
      </c>
      <c r="J13293" s="35">
        <v>30.243726110147552</v>
      </c>
      <c r="K13293" s="35">
        <v>0.21021996117750097</v>
      </c>
      <c r="L13293" s="35">
        <v>0.98635115283326813</v>
      </c>
      <c r="M13293" s="35">
        <v>1.5273147677909008E-4</v>
      </c>
      <c r="N13293" s="35">
        <v>0</v>
      </c>
      <c r="O13293" s="35">
        <v>0</v>
      </c>
      <c r="P13293" s="36">
        <v>11</v>
      </c>
      <c r="Q13293" s="37">
        <v>86</v>
      </c>
      <c r="R13293" s="36">
        <v>10</v>
      </c>
      <c r="S13293" s="39">
        <f t="shared" si="462"/>
        <v>86</v>
      </c>
      <c r="T13293" s="34" t="s">
        <v>44</v>
      </c>
      <c r="U13293" s="12">
        <f>(alpha+(beta/(1+EXP((((-1)*ceta)+(delta*LN(speed)))+(epsilon*speed)))))</f>
        <v>0.10418643643347453</v>
      </c>
      <c r="V13293" s="8">
        <f t="shared" si="463"/>
        <v>86</v>
      </c>
    </row>
    <row r="13294" spans="1:28">
      <c r="A13294" s="34" t="s">
        <v>20</v>
      </c>
      <c r="B13294" s="34" t="s">
        <v>79</v>
      </c>
      <c r="C13294" s="5" t="s">
        <v>218</v>
      </c>
      <c r="D13294" s="35" t="s">
        <v>89</v>
      </c>
      <c r="E13294" s="36" t="s">
        <v>16</v>
      </c>
      <c r="F13294" s="37">
        <v>0</v>
      </c>
      <c r="G13294" s="38">
        <v>-0.04</v>
      </c>
      <c r="H13294" s="34">
        <v>0.95684418529693738</v>
      </c>
      <c r="I13294" s="35">
        <v>-0.55921162563617166</v>
      </c>
      <c r="J13294" s="35">
        <v>24.970525375714004</v>
      </c>
      <c r="K13294" s="35">
        <v>0.10964100823437438</v>
      </c>
      <c r="L13294" s="35">
        <v>0.80232560339635317</v>
      </c>
      <c r="M13294" s="35">
        <v>1.0496357608754314E-3</v>
      </c>
      <c r="N13294" s="35">
        <v>0</v>
      </c>
      <c r="O13294" s="35">
        <v>0</v>
      </c>
      <c r="P13294" s="36">
        <v>11</v>
      </c>
      <c r="Q13294" s="37">
        <v>86</v>
      </c>
      <c r="R13294" s="36">
        <v>10</v>
      </c>
      <c r="S13294" s="39">
        <f t="shared" si="462"/>
        <v>86</v>
      </c>
      <c r="T13294" s="34" t="s">
        <v>44</v>
      </c>
      <c r="U13294" s="12">
        <f>(alpha+(beta/(1+EXP((((-1)*ceta)+(delta*LN(speed)))+(epsilon*speed)))))</f>
        <v>0.13501013161645437</v>
      </c>
      <c r="V13294" s="8">
        <f t="shared" si="463"/>
        <v>86</v>
      </c>
    </row>
    <row r="13295" spans="1:28">
      <c r="A13295" s="34" t="s">
        <v>20</v>
      </c>
      <c r="B13295" s="34" t="s">
        <v>79</v>
      </c>
      <c r="C13295" s="5" t="s">
        <v>219</v>
      </c>
      <c r="D13295" s="35" t="s">
        <v>89</v>
      </c>
      <c r="E13295" s="36" t="s">
        <v>16</v>
      </c>
      <c r="F13295" s="37">
        <v>0</v>
      </c>
      <c r="G13295" s="38">
        <v>-0.04</v>
      </c>
      <c r="H13295" s="34">
        <v>0.95208642446759728</v>
      </c>
      <c r="I13295" s="35">
        <v>-1.6583536922921402</v>
      </c>
      <c r="J13295" s="35">
        <v>75.236658636860483</v>
      </c>
      <c r="K13295" s="35">
        <v>-2.2339781446774062E-2</v>
      </c>
      <c r="L13295" s="35">
        <v>0.77000886842595129</v>
      </c>
      <c r="M13295" s="35">
        <v>1.2197844331421741E-3</v>
      </c>
      <c r="N13295" s="35">
        <v>0</v>
      </c>
      <c r="O13295" s="35">
        <v>0</v>
      </c>
      <c r="P13295" s="36">
        <v>11</v>
      </c>
      <c r="Q13295" s="37">
        <v>86</v>
      </c>
      <c r="R13295" s="36">
        <v>10</v>
      </c>
      <c r="S13295" s="39">
        <f t="shared" si="462"/>
        <v>86</v>
      </c>
      <c r="T13295" s="34" t="s">
        <v>44</v>
      </c>
      <c r="U13295" s="12">
        <f>(alpha+(beta/(1+EXP((((-1)*ceta)+(delta*LN(speed)))+(epsilon*speed)))))</f>
        <v>0.42793962235899463</v>
      </c>
      <c r="V13295" s="8">
        <f t="shared" si="463"/>
        <v>86</v>
      </c>
    </row>
    <row r="13296" spans="1:28">
      <c r="A13296" s="34" t="s">
        <v>20</v>
      </c>
      <c r="B13296" s="34" t="s">
        <v>79</v>
      </c>
      <c r="C13296" s="5" t="s">
        <v>218</v>
      </c>
      <c r="D13296" s="35" t="s">
        <v>89</v>
      </c>
      <c r="E13296" s="36" t="s">
        <v>14</v>
      </c>
      <c r="F13296" s="37">
        <v>0</v>
      </c>
      <c r="G13296" s="38">
        <v>-0.04</v>
      </c>
      <c r="H13296" s="34">
        <v>0.97320451907445393</v>
      </c>
      <c r="I13296" s="35">
        <v>1.4444280406933236</v>
      </c>
      <c r="J13296" s="35">
        <v>-6.5306395829173383</v>
      </c>
      <c r="K13296" s="35">
        <v>-1.3865886770814311</v>
      </c>
      <c r="L13296" s="35">
        <v>0</v>
      </c>
      <c r="M13296" s="35">
        <v>0</v>
      </c>
      <c r="N13296" s="35">
        <v>0</v>
      </c>
      <c r="O13296" s="35">
        <v>0</v>
      </c>
      <c r="P13296" s="36">
        <v>11</v>
      </c>
      <c r="Q13296" s="37">
        <v>86</v>
      </c>
      <c r="R13296" s="36">
        <v>13</v>
      </c>
      <c r="S13296" s="39">
        <f t="shared" si="462"/>
        <v>86</v>
      </c>
      <c r="T13296" s="34" t="s">
        <v>50</v>
      </c>
      <c r="U13296" s="12">
        <f>EXP((alpha+(beta/speed))+(ceta*LN(speed)))</f>
        <v>8.1653380291038663E-3</v>
      </c>
      <c r="V13296" s="8">
        <f t="shared" si="463"/>
        <v>86</v>
      </c>
      <c r="AB13296" s="41"/>
    </row>
    <row r="13297" spans="1:28">
      <c r="A13297" s="34" t="s">
        <v>20</v>
      </c>
      <c r="B13297" s="34" t="s">
        <v>79</v>
      </c>
      <c r="C13297" s="5" t="s">
        <v>219</v>
      </c>
      <c r="D13297" s="35" t="s">
        <v>89</v>
      </c>
      <c r="E13297" s="36" t="s">
        <v>14</v>
      </c>
      <c r="F13297" s="37">
        <v>0</v>
      </c>
      <c r="G13297" s="38">
        <v>-0.04</v>
      </c>
      <c r="H13297" s="34">
        <v>0.96890375458400313</v>
      </c>
      <c r="I13297" s="35">
        <v>0.41503234517512061</v>
      </c>
      <c r="J13297" s="35">
        <v>-6.1909226767140417</v>
      </c>
      <c r="K13297" s="35">
        <v>-1.3119187281021605</v>
      </c>
      <c r="L13297" s="35">
        <v>0</v>
      </c>
      <c r="M13297" s="35">
        <v>0</v>
      </c>
      <c r="N13297" s="35">
        <v>0</v>
      </c>
      <c r="O13297" s="35">
        <v>0</v>
      </c>
      <c r="P13297" s="36">
        <v>11</v>
      </c>
      <c r="Q13297" s="37">
        <v>86</v>
      </c>
      <c r="R13297" s="36">
        <v>13</v>
      </c>
      <c r="S13297" s="39">
        <f t="shared" si="462"/>
        <v>86</v>
      </c>
      <c r="T13297" s="34" t="s">
        <v>50</v>
      </c>
      <c r="U13297" s="12">
        <f>EXP((alpha+(beta/speed))+(ceta*LN(speed)))</f>
        <v>4.0839249018261095E-3</v>
      </c>
      <c r="V13297" s="8">
        <f t="shared" si="463"/>
        <v>86</v>
      </c>
      <c r="AB13297" s="41"/>
    </row>
    <row r="13298" spans="1:28">
      <c r="A13298" s="34" t="s">
        <v>20</v>
      </c>
      <c r="B13298" s="34" t="s">
        <v>79</v>
      </c>
      <c r="C13298" s="5" t="s">
        <v>218</v>
      </c>
      <c r="D13298" s="35" t="s">
        <v>89</v>
      </c>
      <c r="E13298" s="36" t="s">
        <v>18</v>
      </c>
      <c r="F13298" s="37">
        <v>0</v>
      </c>
      <c r="G13298" s="38">
        <v>-0.04</v>
      </c>
      <c r="H13298" s="34">
        <v>0.95826866073365013</v>
      </c>
      <c r="I13298" s="35">
        <v>0.15005491674930738</v>
      </c>
      <c r="J13298" s="35">
        <v>0.98256127316610586</v>
      </c>
      <c r="K13298" s="35">
        <v>-0.44791564907871079</v>
      </c>
      <c r="L13298" s="35">
        <v>0</v>
      </c>
      <c r="M13298" s="35">
        <v>0</v>
      </c>
      <c r="N13298" s="35">
        <v>0</v>
      </c>
      <c r="O13298" s="35">
        <v>0</v>
      </c>
      <c r="P13298" s="36">
        <v>11</v>
      </c>
      <c r="Q13298" s="37">
        <v>86</v>
      </c>
      <c r="R13298" s="36">
        <v>0</v>
      </c>
      <c r="S13298" s="39">
        <f t="shared" si="462"/>
        <v>86</v>
      </c>
      <c r="T13298" s="34" t="s">
        <v>29</v>
      </c>
      <c r="U13298" s="12">
        <f>((alpha*(beta^speed))*(speed^ceta))</f>
        <v>4.4945620445866813E-3</v>
      </c>
      <c r="V13298" s="8">
        <f t="shared" si="463"/>
        <v>86</v>
      </c>
      <c r="AB13298" s="41"/>
    </row>
    <row r="13299" spans="1:28">
      <c r="A13299" s="34" t="s">
        <v>20</v>
      </c>
      <c r="B13299" s="34" t="s">
        <v>79</v>
      </c>
      <c r="C13299" s="5" t="s">
        <v>219</v>
      </c>
      <c r="D13299" s="35" t="s">
        <v>89</v>
      </c>
      <c r="E13299" s="36" t="s">
        <v>18</v>
      </c>
      <c r="F13299" s="37">
        <v>0</v>
      </c>
      <c r="G13299" s="38">
        <v>-0.04</v>
      </c>
      <c r="H13299" s="34">
        <v>0.90267661649894415</v>
      </c>
      <c r="I13299" s="35">
        <v>20.758871213671824</v>
      </c>
      <c r="J13299" s="35">
        <v>1.1453940927377025E-4</v>
      </c>
      <c r="K13299" s="35">
        <v>3.8413242097564924</v>
      </c>
      <c r="L13299" s="35">
        <v>0</v>
      </c>
      <c r="M13299" s="35">
        <v>0</v>
      </c>
      <c r="N13299" s="35">
        <v>0</v>
      </c>
      <c r="O13299" s="35">
        <v>0</v>
      </c>
      <c r="P13299" s="36">
        <v>11</v>
      </c>
      <c r="Q13299" s="37">
        <v>86</v>
      </c>
      <c r="R13299" s="36">
        <v>6</v>
      </c>
      <c r="S13299" s="39">
        <f t="shared" si="462"/>
        <v>86</v>
      </c>
      <c r="T13299" s="34" t="s">
        <v>37</v>
      </c>
      <c r="U13299" s="12">
        <f>(1/(alpha+(beta*(speed^ceta))))</f>
        <v>3.2144129754042801E-4</v>
      </c>
      <c r="V13299" s="8">
        <f t="shared" si="463"/>
        <v>86</v>
      </c>
      <c r="AB13299" s="41"/>
    </row>
    <row r="13300" spans="1:28">
      <c r="A13300" s="34" t="s">
        <v>20</v>
      </c>
      <c r="B13300" s="34" t="s">
        <v>79</v>
      </c>
      <c r="C13300" s="5" t="s">
        <v>218</v>
      </c>
      <c r="D13300" s="35" t="s">
        <v>89</v>
      </c>
      <c r="E13300" s="36" t="s">
        <v>17</v>
      </c>
      <c r="F13300" s="37">
        <v>0</v>
      </c>
      <c r="G13300" s="38">
        <v>-0.04</v>
      </c>
      <c r="H13300" s="34">
        <v>0.92850112602130552</v>
      </c>
      <c r="I13300" s="35">
        <v>-1.2175810483403115E-3</v>
      </c>
      <c r="J13300" s="35">
        <v>0.2102081149178619</v>
      </c>
      <c r="K13300" s="35">
        <v>-12.814239846347949</v>
      </c>
      <c r="L13300" s="35">
        <v>315.56388182071493</v>
      </c>
      <c r="M13300" s="35">
        <v>0</v>
      </c>
      <c r="N13300" s="35">
        <v>0</v>
      </c>
      <c r="O13300" s="35">
        <v>0</v>
      </c>
      <c r="P13300" s="36">
        <v>11</v>
      </c>
      <c r="Q13300" s="37">
        <v>84</v>
      </c>
      <c r="R13300" s="36">
        <v>14</v>
      </c>
      <c r="S13300" s="39">
        <f t="shared" si="462"/>
        <v>84</v>
      </c>
      <c r="T13300" s="34" t="s">
        <v>51</v>
      </c>
      <c r="U13300" s="12">
        <f>(((alpha*(speed^3))+(beta*(speed^2))+(ceta*speed))+delta)</f>
        <v>0.73103591242494304</v>
      </c>
      <c r="V13300" s="8">
        <f t="shared" si="463"/>
        <v>84</v>
      </c>
    </row>
    <row r="13301" spans="1:28">
      <c r="A13301" s="34" t="s">
        <v>20</v>
      </c>
      <c r="B13301" s="34" t="s">
        <v>79</v>
      </c>
      <c r="C13301" s="5" t="s">
        <v>219</v>
      </c>
      <c r="D13301" s="35" t="s">
        <v>89</v>
      </c>
      <c r="E13301" s="36" t="s">
        <v>17</v>
      </c>
      <c r="F13301" s="37">
        <v>0</v>
      </c>
      <c r="G13301" s="38">
        <v>-0.04</v>
      </c>
      <c r="H13301" s="34">
        <v>0.93526098183289652</v>
      </c>
      <c r="I13301" s="35">
        <v>-1.2428583500315601E-3</v>
      </c>
      <c r="J13301" s="35">
        <v>0.21449538158320763</v>
      </c>
      <c r="K13301" s="35">
        <v>-12.989883334458577</v>
      </c>
      <c r="L13301" s="35">
        <v>314.55933760108599</v>
      </c>
      <c r="M13301" s="35">
        <v>0</v>
      </c>
      <c r="N13301" s="35">
        <v>0</v>
      </c>
      <c r="O13301" s="35">
        <v>0</v>
      </c>
      <c r="P13301" s="36">
        <v>11</v>
      </c>
      <c r="Q13301" s="37">
        <v>84</v>
      </c>
      <c r="R13301" s="36">
        <v>14</v>
      </c>
      <c r="S13301" s="39">
        <f t="shared" si="462"/>
        <v>84</v>
      </c>
      <c r="T13301" s="34" t="s">
        <v>51</v>
      </c>
      <c r="U13301" s="12">
        <f>(((alpha*(speed^3))+(beta*(speed^2))+(ceta*speed))+delta)</f>
        <v>0.2414344605729184</v>
      </c>
      <c r="V13301" s="8">
        <f t="shared" si="463"/>
        <v>84</v>
      </c>
    </row>
    <row r="13302" spans="1:28">
      <c r="A13302" s="34" t="s">
        <v>20</v>
      </c>
      <c r="B13302" s="34" t="s">
        <v>79</v>
      </c>
      <c r="C13302" s="5" t="s">
        <v>218</v>
      </c>
      <c r="D13302" s="35" t="s">
        <v>89</v>
      </c>
      <c r="E13302" s="36" t="s">
        <v>15</v>
      </c>
      <c r="F13302" s="37">
        <v>50</v>
      </c>
      <c r="G13302" s="38">
        <v>-0.04</v>
      </c>
      <c r="H13302" s="34">
        <v>0.97054472096908184</v>
      </c>
      <c r="I13302" s="35">
        <v>-0.17824556856435961</v>
      </c>
      <c r="J13302" s="35">
        <v>13.45041657621395</v>
      </c>
      <c r="K13302" s="35">
        <v>0.59003963839986295</v>
      </c>
      <c r="L13302" s="35">
        <v>1.05619821741941</v>
      </c>
      <c r="M13302" s="35">
        <v>-5.7563851043100319E-4</v>
      </c>
      <c r="N13302" s="35">
        <v>0</v>
      </c>
      <c r="O13302" s="35">
        <v>0</v>
      </c>
      <c r="P13302" s="36">
        <v>11</v>
      </c>
      <c r="Q13302" s="37">
        <v>86</v>
      </c>
      <c r="R13302" s="36">
        <v>10</v>
      </c>
      <c r="S13302" s="39">
        <f t="shared" si="462"/>
        <v>86</v>
      </c>
      <c r="T13302" s="34" t="s">
        <v>44</v>
      </c>
      <c r="U13302" s="12">
        <f>(alpha+(beta/(1+EXP((((-1)*ceta)+(delta*LN(speed)))+(epsilon*speed)))))</f>
        <v>4.8679766421143023E-2</v>
      </c>
      <c r="V13302" s="8">
        <f t="shared" si="463"/>
        <v>86</v>
      </c>
    </row>
    <row r="13303" spans="1:28">
      <c r="A13303" s="34" t="s">
        <v>20</v>
      </c>
      <c r="B13303" s="34" t="s">
        <v>79</v>
      </c>
      <c r="C13303" s="5" t="s">
        <v>219</v>
      </c>
      <c r="D13303" s="35" t="s">
        <v>89</v>
      </c>
      <c r="E13303" s="36" t="s">
        <v>15</v>
      </c>
      <c r="F13303" s="37">
        <v>50</v>
      </c>
      <c r="G13303" s="38">
        <v>-0.04</v>
      </c>
      <c r="H13303" s="34">
        <v>0.95016094181902677</v>
      </c>
      <c r="I13303" s="35">
        <v>-0.59923694283426165</v>
      </c>
      <c r="J13303" s="35">
        <v>25.227254424990033</v>
      </c>
      <c r="K13303" s="35">
        <v>0.12763853292172092</v>
      </c>
      <c r="L13303" s="35">
        <v>0.83136752589227902</v>
      </c>
      <c r="M13303" s="35">
        <v>5.9581251846289765E-4</v>
      </c>
      <c r="N13303" s="35">
        <v>0</v>
      </c>
      <c r="O13303" s="35">
        <v>0</v>
      </c>
      <c r="P13303" s="36">
        <v>11</v>
      </c>
      <c r="Q13303" s="37">
        <v>86</v>
      </c>
      <c r="R13303" s="36">
        <v>10</v>
      </c>
      <c r="S13303" s="39">
        <f t="shared" si="462"/>
        <v>86</v>
      </c>
      <c r="T13303" s="34" t="s">
        <v>44</v>
      </c>
      <c r="U13303" s="12">
        <f>(alpha+(beta/(1+EXP((((-1)*ceta)+(delta*LN(speed)))+(epsilon*speed)))))</f>
        <v>5.4448128378867477E-2</v>
      </c>
      <c r="V13303" s="8">
        <f t="shared" si="463"/>
        <v>86</v>
      </c>
    </row>
    <row r="13304" spans="1:28">
      <c r="A13304" s="34" t="s">
        <v>20</v>
      </c>
      <c r="B13304" s="34" t="s">
        <v>79</v>
      </c>
      <c r="C13304" s="5" t="s">
        <v>218</v>
      </c>
      <c r="D13304" s="35" t="s">
        <v>89</v>
      </c>
      <c r="E13304" s="36" t="s">
        <v>16</v>
      </c>
      <c r="F13304" s="37">
        <v>50</v>
      </c>
      <c r="G13304" s="38">
        <v>-0.04</v>
      </c>
      <c r="H13304" s="34">
        <v>0.94090364530663351</v>
      </c>
      <c r="I13304" s="35">
        <v>-0.88081531727268958</v>
      </c>
      <c r="J13304" s="35">
        <v>20.925953591756343</v>
      </c>
      <c r="K13304" s="35">
        <v>9.9239881914506708E-2</v>
      </c>
      <c r="L13304" s="35">
        <v>0.67434941560259631</v>
      </c>
      <c r="M13304" s="35">
        <v>1.533887196360671E-3</v>
      </c>
      <c r="N13304" s="35">
        <v>0</v>
      </c>
      <c r="O13304" s="35">
        <v>0</v>
      </c>
      <c r="P13304" s="36">
        <v>11</v>
      </c>
      <c r="Q13304" s="37">
        <v>86</v>
      </c>
      <c r="R13304" s="36">
        <v>10</v>
      </c>
      <c r="S13304" s="39">
        <f t="shared" si="462"/>
        <v>86</v>
      </c>
      <c r="T13304" s="34" t="s">
        <v>44</v>
      </c>
      <c r="U13304" s="12">
        <f>(alpha+(beta/(1+EXP((((-1)*ceta)+(delta*LN(speed)))+(epsilon*speed)))))</f>
        <v>7.7710685976865701E-2</v>
      </c>
      <c r="V13304" s="8">
        <f t="shared" si="463"/>
        <v>86</v>
      </c>
    </row>
    <row r="13305" spans="1:28">
      <c r="A13305" s="34" t="s">
        <v>20</v>
      </c>
      <c r="B13305" s="34" t="s">
        <v>79</v>
      </c>
      <c r="C13305" s="5" t="s">
        <v>219</v>
      </c>
      <c r="D13305" s="35" t="s">
        <v>89</v>
      </c>
      <c r="E13305" s="36" t="s">
        <v>16</v>
      </c>
      <c r="F13305" s="37">
        <v>50</v>
      </c>
      <c r="G13305" s="38">
        <v>-0.04</v>
      </c>
      <c r="H13305" s="34">
        <v>0.93594587508858818</v>
      </c>
      <c r="I13305" s="35">
        <v>-2.6710826364825979</v>
      </c>
      <c r="J13305" s="35">
        <v>60.863372779703774</v>
      </c>
      <c r="K13305" s="35">
        <v>8.6941610815631145E-3</v>
      </c>
      <c r="L13305" s="35">
        <v>0.63990511195005284</v>
      </c>
      <c r="M13305" s="35">
        <v>1.7060226672649609E-3</v>
      </c>
      <c r="N13305" s="35">
        <v>0</v>
      </c>
      <c r="O13305" s="35">
        <v>0</v>
      </c>
      <c r="P13305" s="36">
        <v>11</v>
      </c>
      <c r="Q13305" s="37">
        <v>86</v>
      </c>
      <c r="R13305" s="36">
        <v>10</v>
      </c>
      <c r="S13305" s="39">
        <f t="shared" si="462"/>
        <v>86</v>
      </c>
      <c r="T13305" s="34" t="s">
        <v>44</v>
      </c>
      <c r="U13305" s="12">
        <f>(alpha+(beta/(1+EXP((((-1)*ceta)+(delta*LN(speed)))+(epsilon*speed)))))</f>
        <v>0.24752547894712906</v>
      </c>
      <c r="V13305" s="8">
        <f t="shared" si="463"/>
        <v>86</v>
      </c>
    </row>
    <row r="13306" spans="1:28">
      <c r="A13306" s="34" t="s">
        <v>20</v>
      </c>
      <c r="B13306" s="34" t="s">
        <v>79</v>
      </c>
      <c r="C13306" s="5" t="s">
        <v>218</v>
      </c>
      <c r="D13306" s="35" t="s">
        <v>89</v>
      </c>
      <c r="E13306" s="36" t="s">
        <v>14</v>
      </c>
      <c r="F13306" s="37">
        <v>50</v>
      </c>
      <c r="G13306" s="38">
        <v>-0.04</v>
      </c>
      <c r="H13306" s="34">
        <v>0.96744322994412135</v>
      </c>
      <c r="I13306" s="35">
        <v>1.690243524885487</v>
      </c>
      <c r="J13306" s="35">
        <v>-8.1882372207650675</v>
      </c>
      <c r="K13306" s="35">
        <v>-1.4498983176775952</v>
      </c>
      <c r="L13306" s="35">
        <v>0</v>
      </c>
      <c r="M13306" s="35">
        <v>0</v>
      </c>
      <c r="N13306" s="35">
        <v>0</v>
      </c>
      <c r="O13306" s="35">
        <v>0</v>
      </c>
      <c r="P13306" s="36">
        <v>11</v>
      </c>
      <c r="Q13306" s="37">
        <v>86</v>
      </c>
      <c r="R13306" s="36">
        <v>13</v>
      </c>
      <c r="S13306" s="39">
        <f t="shared" si="462"/>
        <v>86</v>
      </c>
      <c r="T13306" s="34" t="s">
        <v>50</v>
      </c>
      <c r="U13306" s="12">
        <f>EXP((alpha+(beta/speed))+(ceta*LN(speed)))</f>
        <v>7.7248012320309811E-3</v>
      </c>
      <c r="V13306" s="8">
        <f t="shared" si="463"/>
        <v>86</v>
      </c>
      <c r="AB13306" s="41"/>
    </row>
    <row r="13307" spans="1:28">
      <c r="A13307" s="34" t="s">
        <v>20</v>
      </c>
      <c r="B13307" s="34" t="s">
        <v>79</v>
      </c>
      <c r="C13307" s="5" t="s">
        <v>219</v>
      </c>
      <c r="D13307" s="35" t="s">
        <v>89</v>
      </c>
      <c r="E13307" s="36" t="s">
        <v>14</v>
      </c>
      <c r="F13307" s="37">
        <v>50</v>
      </c>
      <c r="G13307" s="38">
        <v>-0.04</v>
      </c>
      <c r="H13307" s="34">
        <v>0.96173953040765336</v>
      </c>
      <c r="I13307" s="35">
        <v>0.773672427176051</v>
      </c>
      <c r="J13307" s="35">
        <v>-8.3017732598568372</v>
      </c>
      <c r="K13307" s="35">
        <v>-1.405827059397071</v>
      </c>
      <c r="L13307" s="35">
        <v>0</v>
      </c>
      <c r="M13307" s="35">
        <v>0</v>
      </c>
      <c r="N13307" s="35">
        <v>0</v>
      </c>
      <c r="O13307" s="35">
        <v>0</v>
      </c>
      <c r="P13307" s="36">
        <v>11</v>
      </c>
      <c r="Q13307" s="37">
        <v>86</v>
      </c>
      <c r="R13307" s="36">
        <v>13</v>
      </c>
      <c r="S13307" s="39">
        <f t="shared" si="462"/>
        <v>86</v>
      </c>
      <c r="T13307" s="34" t="s">
        <v>50</v>
      </c>
      <c r="U13307" s="12">
        <f>EXP((alpha+(beta/speed))+(ceta*LN(speed)))</f>
        <v>3.754118477211855E-3</v>
      </c>
      <c r="V13307" s="8">
        <f t="shared" si="463"/>
        <v>86</v>
      </c>
      <c r="AB13307" s="41"/>
    </row>
    <row r="13308" spans="1:28">
      <c r="A13308" s="34" t="s">
        <v>20</v>
      </c>
      <c r="B13308" s="34" t="s">
        <v>79</v>
      </c>
      <c r="C13308" s="5" t="s">
        <v>218</v>
      </c>
      <c r="D13308" s="35" t="s">
        <v>89</v>
      </c>
      <c r="E13308" s="36" t="s">
        <v>18</v>
      </c>
      <c r="F13308" s="37">
        <v>50</v>
      </c>
      <c r="G13308" s="38">
        <v>-0.04</v>
      </c>
      <c r="H13308" s="34">
        <v>0.94717677759273444</v>
      </c>
      <c r="I13308" s="35">
        <v>0.12836501537114695</v>
      </c>
      <c r="J13308" s="35">
        <v>0.9788156261907579</v>
      </c>
      <c r="K13308" s="35">
        <v>-0.35550478828234999</v>
      </c>
      <c r="L13308" s="35">
        <v>0</v>
      </c>
      <c r="M13308" s="35">
        <v>0</v>
      </c>
      <c r="N13308" s="35">
        <v>0</v>
      </c>
      <c r="O13308" s="35">
        <v>0</v>
      </c>
      <c r="P13308" s="36">
        <v>11</v>
      </c>
      <c r="Q13308" s="37">
        <v>86</v>
      </c>
      <c r="R13308" s="36">
        <v>0</v>
      </c>
      <c r="S13308" s="39">
        <f t="shared" si="462"/>
        <v>86</v>
      </c>
      <c r="T13308" s="34" t="s">
        <v>29</v>
      </c>
      <c r="U13308" s="12">
        <f>((alpha*(beta^speed))*(speed^ceta))</f>
        <v>4.1783046004917924E-3</v>
      </c>
      <c r="V13308" s="8">
        <f t="shared" si="463"/>
        <v>86</v>
      </c>
      <c r="AB13308" s="41"/>
    </row>
    <row r="13309" spans="1:28">
      <c r="A13309" s="34" t="s">
        <v>20</v>
      </c>
      <c r="B13309" s="34" t="s">
        <v>79</v>
      </c>
      <c r="C13309" s="5" t="s">
        <v>219</v>
      </c>
      <c r="D13309" s="35" t="s">
        <v>89</v>
      </c>
      <c r="E13309" s="36" t="s">
        <v>18</v>
      </c>
      <c r="F13309" s="37">
        <v>50</v>
      </c>
      <c r="G13309" s="38">
        <v>-0.04</v>
      </c>
      <c r="H13309" s="34">
        <v>0.89194431340102853</v>
      </c>
      <c r="I13309" s="35">
        <v>20.631653714650994</v>
      </c>
      <c r="J13309" s="35">
        <v>4.9547535406712318E-5</v>
      </c>
      <c r="K13309" s="35">
        <v>4.0637136216399998</v>
      </c>
      <c r="L13309" s="35">
        <v>0</v>
      </c>
      <c r="M13309" s="35">
        <v>0</v>
      </c>
      <c r="N13309" s="35">
        <v>0</v>
      </c>
      <c r="O13309" s="35">
        <v>0</v>
      </c>
      <c r="P13309" s="36">
        <v>11</v>
      </c>
      <c r="Q13309" s="37">
        <v>86</v>
      </c>
      <c r="R13309" s="36">
        <v>6</v>
      </c>
      <c r="S13309" s="39">
        <f t="shared" si="462"/>
        <v>86</v>
      </c>
      <c r="T13309" s="34" t="s">
        <v>37</v>
      </c>
      <c r="U13309" s="12">
        <f>(1/(alpha+(beta*(speed^ceta))))</f>
        <v>2.7621560213669669E-4</v>
      </c>
      <c r="V13309" s="8">
        <f t="shared" si="463"/>
        <v>86</v>
      </c>
    </row>
    <row r="13310" spans="1:28">
      <c r="A13310" s="34" t="s">
        <v>20</v>
      </c>
      <c r="B13310" s="34" t="s">
        <v>79</v>
      </c>
      <c r="C13310" s="5" t="s">
        <v>218</v>
      </c>
      <c r="D13310" s="35" t="s">
        <v>89</v>
      </c>
      <c r="E13310" s="36" t="s">
        <v>17</v>
      </c>
      <c r="F13310" s="37">
        <v>50</v>
      </c>
      <c r="G13310" s="38">
        <v>-0.04</v>
      </c>
      <c r="H13310" s="34">
        <v>0.90353101322432983</v>
      </c>
      <c r="I13310" s="35">
        <v>-1.0195319919634681E-3</v>
      </c>
      <c r="J13310" s="35">
        <v>0.1783949959815144</v>
      </c>
      <c r="K13310" s="35">
        <v>-11.397244247757408</v>
      </c>
      <c r="L13310" s="35">
        <v>300.29237921581444</v>
      </c>
      <c r="M13310" s="35">
        <v>0</v>
      </c>
      <c r="N13310" s="35">
        <v>0</v>
      </c>
      <c r="O13310" s="35">
        <v>0</v>
      </c>
      <c r="P13310" s="36">
        <v>11</v>
      </c>
      <c r="Q13310" s="37">
        <v>83</v>
      </c>
      <c r="R13310" s="36">
        <v>14</v>
      </c>
      <c r="S13310" s="39">
        <f t="shared" si="462"/>
        <v>83</v>
      </c>
      <c r="T13310" s="34" t="s">
        <v>51</v>
      </c>
      <c r="U13310" s="12">
        <f>(((alpha*(speed^3))+(beta*(speed^2))+(ceta*speed))+delta)</f>
        <v>0.32909487978656671</v>
      </c>
      <c r="V13310" s="8">
        <f t="shared" si="463"/>
        <v>83</v>
      </c>
    </row>
    <row r="13311" spans="1:28">
      <c r="A13311" s="34" t="s">
        <v>20</v>
      </c>
      <c r="B13311" s="34" t="s">
        <v>79</v>
      </c>
      <c r="C13311" s="5" t="s">
        <v>219</v>
      </c>
      <c r="D13311" s="35" t="s">
        <v>89</v>
      </c>
      <c r="E13311" s="36" t="s">
        <v>17</v>
      </c>
      <c r="F13311" s="37">
        <v>50</v>
      </c>
      <c r="G13311" s="38">
        <v>-0.04</v>
      </c>
      <c r="H13311" s="34">
        <v>0.90993741886240453</v>
      </c>
      <c r="I13311" s="35">
        <v>-1.0334144468143913E-3</v>
      </c>
      <c r="J13311" s="35">
        <v>0.18065791582269969</v>
      </c>
      <c r="K13311" s="35">
        <v>-11.450451309012427</v>
      </c>
      <c r="L13311" s="35">
        <v>296.79134265703016</v>
      </c>
      <c r="M13311" s="35">
        <v>0</v>
      </c>
      <c r="N13311" s="35">
        <v>0</v>
      </c>
      <c r="O13311" s="35">
        <v>0</v>
      </c>
      <c r="P13311" s="36">
        <v>11</v>
      </c>
      <c r="Q13311" s="37">
        <v>83</v>
      </c>
      <c r="R13311" s="36">
        <v>14</v>
      </c>
      <c r="S13311" s="39">
        <f t="shared" si="462"/>
        <v>83</v>
      </c>
      <c r="T13311" s="34" t="s">
        <v>51</v>
      </c>
      <c r="U13311" s="12">
        <f>(((alpha*(speed^3))+(beta*(speed^2))+(ceta*speed))+delta)</f>
        <v>6.3319810916425467E-2</v>
      </c>
      <c r="V13311" s="8">
        <f t="shared" si="463"/>
        <v>83</v>
      </c>
    </row>
    <row r="13312" spans="1:28">
      <c r="A13312" s="34" t="s">
        <v>20</v>
      </c>
      <c r="B13312" s="34" t="s">
        <v>79</v>
      </c>
      <c r="C13312" s="5" t="s">
        <v>218</v>
      </c>
      <c r="D13312" s="35" t="s">
        <v>89</v>
      </c>
      <c r="E13312" s="36" t="s">
        <v>15</v>
      </c>
      <c r="F13312" s="37">
        <v>100</v>
      </c>
      <c r="G13312" s="38">
        <v>-0.04</v>
      </c>
      <c r="H13312" s="34">
        <v>0.96552679391690255</v>
      </c>
      <c r="I13312" s="35">
        <v>-0.19848726614278148</v>
      </c>
      <c r="J13312" s="35">
        <v>16.627230959939528</v>
      </c>
      <c r="K13312" s="35">
        <v>0.21705423701631366</v>
      </c>
      <c r="L13312" s="35">
        <v>0.99745308122344156</v>
      </c>
      <c r="M13312" s="35">
        <v>1.5019832441273478E-4</v>
      </c>
      <c r="N13312" s="35">
        <v>0</v>
      </c>
      <c r="O13312" s="35">
        <v>0</v>
      </c>
      <c r="P13312" s="36">
        <v>11</v>
      </c>
      <c r="Q13312" s="37">
        <v>86</v>
      </c>
      <c r="R13312" s="36">
        <v>10</v>
      </c>
      <c r="S13312" s="39">
        <f t="shared" si="462"/>
        <v>86</v>
      </c>
      <c r="T13312" s="34" t="s">
        <v>44</v>
      </c>
      <c r="U13312" s="12">
        <f>(alpha+(beta/(1+EXP((((-1)*ceta)+(delta*LN(speed)))+(epsilon*speed)))))</f>
        <v>3.793296942527441E-2</v>
      </c>
      <c r="V13312" s="8">
        <f t="shared" si="463"/>
        <v>86</v>
      </c>
    </row>
    <row r="13313" spans="1:28">
      <c r="A13313" s="34" t="s">
        <v>20</v>
      </c>
      <c r="B13313" s="34" t="s">
        <v>79</v>
      </c>
      <c r="C13313" s="5" t="s">
        <v>219</v>
      </c>
      <c r="D13313" s="35" t="s">
        <v>89</v>
      </c>
      <c r="E13313" s="36" t="s">
        <v>15</v>
      </c>
      <c r="F13313" s="37">
        <v>100</v>
      </c>
      <c r="G13313" s="38">
        <v>-0.04</v>
      </c>
      <c r="H13313" s="34">
        <v>0.9354635460558649</v>
      </c>
      <c r="I13313" s="35">
        <v>-0.78715512633196461</v>
      </c>
      <c r="J13313" s="35">
        <v>19.557016374687709</v>
      </c>
      <c r="K13313" s="35">
        <v>0.38312337004113456</v>
      </c>
      <c r="L13313" s="35">
        <v>0.77554828361275929</v>
      </c>
      <c r="M13313" s="35">
        <v>7.337055397519703E-4</v>
      </c>
      <c r="N13313" s="35">
        <v>0</v>
      </c>
      <c r="O13313" s="35">
        <v>0</v>
      </c>
      <c r="P13313" s="36">
        <v>11</v>
      </c>
      <c r="Q13313" s="37">
        <v>86</v>
      </c>
      <c r="R13313" s="36">
        <v>10</v>
      </c>
      <c r="S13313" s="39">
        <f t="shared" si="462"/>
        <v>86</v>
      </c>
      <c r="T13313" s="34" t="s">
        <v>44</v>
      </c>
      <c r="U13313" s="12">
        <f>(alpha+(beta/(1+EXP((((-1)*ceta)+(delta*LN(speed)))+(epsilon*speed)))))</f>
        <v>2.8468624790957908E-2</v>
      </c>
      <c r="V13313" s="8">
        <f t="shared" si="463"/>
        <v>86</v>
      </c>
    </row>
    <row r="13314" spans="1:28">
      <c r="A13314" s="34" t="s">
        <v>20</v>
      </c>
      <c r="B13314" s="34" t="s">
        <v>79</v>
      </c>
      <c r="C13314" s="5" t="s">
        <v>218</v>
      </c>
      <c r="D13314" s="35" t="s">
        <v>89</v>
      </c>
      <c r="E13314" s="36" t="s">
        <v>16</v>
      </c>
      <c r="F13314" s="37">
        <v>100</v>
      </c>
      <c r="G13314" s="38">
        <v>-0.04</v>
      </c>
      <c r="H13314" s="34">
        <v>0.9230395603289554</v>
      </c>
      <c r="I13314" s="35">
        <v>-1.5799664356037549E-5</v>
      </c>
      <c r="J13314" s="35">
        <v>2.7969339203747241E-3</v>
      </c>
      <c r="K13314" s="35">
        <v>-0.17660683743717018</v>
      </c>
      <c r="L13314" s="35">
        <v>4.3829900633466643</v>
      </c>
      <c r="M13314" s="35">
        <v>0</v>
      </c>
      <c r="N13314" s="35">
        <v>0</v>
      </c>
      <c r="O13314" s="35">
        <v>0</v>
      </c>
      <c r="P13314" s="36">
        <v>11</v>
      </c>
      <c r="Q13314" s="37">
        <v>81</v>
      </c>
      <c r="R13314" s="36">
        <v>14</v>
      </c>
      <c r="S13314" s="39">
        <f t="shared" ref="S13314:S13377" si="464">V13314</f>
        <v>81</v>
      </c>
      <c r="T13314" s="34" t="s">
        <v>51</v>
      </c>
      <c r="U13314" s="12">
        <f>(((alpha*(speed^3))+(beta*(speed^2))+(ceta*speed))+delta)</f>
        <v>3.193025747749445E-2</v>
      </c>
      <c r="V13314" s="8">
        <f t="shared" ref="V13314:V13377" si="465">IF($V$1&lt;P13314,P13314,IF($V$1&gt;Q13314,Q13314,$V$1))</f>
        <v>81</v>
      </c>
    </row>
    <row r="13315" spans="1:28">
      <c r="A13315" s="34" t="s">
        <v>20</v>
      </c>
      <c r="B13315" s="34" t="s">
        <v>79</v>
      </c>
      <c r="C13315" s="5" t="s">
        <v>219</v>
      </c>
      <c r="D13315" s="35" t="s">
        <v>89</v>
      </c>
      <c r="E13315" s="36" t="s">
        <v>16</v>
      </c>
      <c r="F13315" s="37">
        <v>100</v>
      </c>
      <c r="G13315" s="38">
        <v>-0.04</v>
      </c>
      <c r="H13315" s="34">
        <v>0.92269032907962067</v>
      </c>
      <c r="I13315" s="35">
        <v>-4.3966271051042456E-5</v>
      </c>
      <c r="J13315" s="35">
        <v>7.7779775843280757E-3</v>
      </c>
      <c r="K13315" s="35">
        <v>-0.492482570736958</v>
      </c>
      <c r="L13315" s="35">
        <v>12.331474920112328</v>
      </c>
      <c r="M13315" s="35">
        <v>0</v>
      </c>
      <c r="N13315" s="35">
        <v>0</v>
      </c>
      <c r="O13315" s="35">
        <v>0</v>
      </c>
      <c r="P13315" s="36">
        <v>11</v>
      </c>
      <c r="Q13315" s="37">
        <v>82</v>
      </c>
      <c r="R13315" s="36">
        <v>14</v>
      </c>
      <c r="S13315" s="39">
        <f t="shared" si="464"/>
        <v>82</v>
      </c>
      <c r="T13315" s="34" t="s">
        <v>51</v>
      </c>
      <c r="U13315" s="12">
        <f>(((alpha*(speed^3))+(beta*(speed^2))+(ceta*speed))+delta)</f>
        <v>5.4304598325778386E-3</v>
      </c>
      <c r="V13315" s="8">
        <f t="shared" si="465"/>
        <v>82</v>
      </c>
    </row>
    <row r="13316" spans="1:28">
      <c r="A13316" s="34" t="s">
        <v>20</v>
      </c>
      <c r="B13316" s="34" t="s">
        <v>79</v>
      </c>
      <c r="C13316" s="5" t="s">
        <v>218</v>
      </c>
      <c r="D13316" s="35" t="s">
        <v>89</v>
      </c>
      <c r="E13316" s="36" t="s">
        <v>14</v>
      </c>
      <c r="F13316" s="37">
        <v>100</v>
      </c>
      <c r="G13316" s="38">
        <v>-0.04</v>
      </c>
      <c r="H13316" s="34">
        <v>0.96481658825315131</v>
      </c>
      <c r="I13316" s="35">
        <v>6.2473199779649162</v>
      </c>
      <c r="J13316" s="35">
        <v>0.20528448423616669</v>
      </c>
      <c r="K13316" s="35">
        <v>1.4404755665682223</v>
      </c>
      <c r="L13316" s="35">
        <v>0</v>
      </c>
      <c r="M13316" s="35">
        <v>0</v>
      </c>
      <c r="N13316" s="35">
        <v>0</v>
      </c>
      <c r="O13316" s="35">
        <v>0</v>
      </c>
      <c r="P13316" s="36">
        <v>11</v>
      </c>
      <c r="Q13316" s="37">
        <v>86</v>
      </c>
      <c r="R13316" s="36">
        <v>6</v>
      </c>
      <c r="S13316" s="39">
        <f t="shared" si="464"/>
        <v>86</v>
      </c>
      <c r="T13316" s="34" t="s">
        <v>37</v>
      </c>
      <c r="U13316" s="12">
        <f>(1/(alpha+(beta*(speed^ceta))))</f>
        <v>7.5851253107694395E-3</v>
      </c>
      <c r="V13316" s="8">
        <f t="shared" si="465"/>
        <v>86</v>
      </c>
      <c r="AB13316" s="41"/>
    </row>
    <row r="13317" spans="1:28">
      <c r="A13317" s="34" t="s">
        <v>20</v>
      </c>
      <c r="B13317" s="34" t="s">
        <v>79</v>
      </c>
      <c r="C13317" s="5" t="s">
        <v>219</v>
      </c>
      <c r="D13317" s="35" t="s">
        <v>89</v>
      </c>
      <c r="E13317" s="36" t="s">
        <v>14</v>
      </c>
      <c r="F13317" s="37">
        <v>100</v>
      </c>
      <c r="G13317" s="38">
        <v>-0.04</v>
      </c>
      <c r="H13317" s="34">
        <v>0.95872985545698453</v>
      </c>
      <c r="I13317" s="35">
        <v>14.797795777074899</v>
      </c>
      <c r="J13317" s="35">
        <v>0.47455327524106855</v>
      </c>
      <c r="K13317" s="35">
        <v>1.4170145748733267</v>
      </c>
      <c r="L13317" s="35">
        <v>0</v>
      </c>
      <c r="M13317" s="35">
        <v>0</v>
      </c>
      <c r="N13317" s="35">
        <v>0</v>
      </c>
      <c r="O13317" s="35">
        <v>0</v>
      </c>
      <c r="P13317" s="36">
        <v>11</v>
      </c>
      <c r="Q13317" s="37">
        <v>86</v>
      </c>
      <c r="R13317" s="36">
        <v>6</v>
      </c>
      <c r="S13317" s="39">
        <f t="shared" si="464"/>
        <v>86</v>
      </c>
      <c r="T13317" s="34" t="s">
        <v>37</v>
      </c>
      <c r="U13317" s="12">
        <f>(1/(alpha+(beta*(speed^ceta))))</f>
        <v>3.6190799567875701E-3</v>
      </c>
      <c r="V13317" s="8">
        <f t="shared" si="465"/>
        <v>86</v>
      </c>
    </row>
    <row r="13318" spans="1:28">
      <c r="A13318" s="34" t="s">
        <v>20</v>
      </c>
      <c r="B13318" s="34" t="s">
        <v>79</v>
      </c>
      <c r="C13318" s="5" t="s">
        <v>218</v>
      </c>
      <c r="D13318" s="35" t="s">
        <v>89</v>
      </c>
      <c r="E13318" s="36" t="s">
        <v>18</v>
      </c>
      <c r="F13318" s="37">
        <v>100</v>
      </c>
      <c r="G13318" s="38">
        <v>-0.04</v>
      </c>
      <c r="H13318" s="34">
        <v>0.94030743182057097</v>
      </c>
      <c r="I13318" s="35">
        <v>-1.9405590830901846E-7</v>
      </c>
      <c r="J13318" s="35">
        <v>3.5547628081766802E-5</v>
      </c>
      <c r="K13318" s="35">
        <v>-2.3766277661063976E-3</v>
      </c>
      <c r="L13318" s="35">
        <v>6.5511695344941057E-2</v>
      </c>
      <c r="M13318" s="35">
        <v>0</v>
      </c>
      <c r="N13318" s="35">
        <v>0</v>
      </c>
      <c r="O13318" s="35">
        <v>0</v>
      </c>
      <c r="P13318" s="36">
        <v>11</v>
      </c>
      <c r="Q13318" s="37">
        <v>86</v>
      </c>
      <c r="R13318" s="36">
        <v>14</v>
      </c>
      <c r="S13318" s="39">
        <f t="shared" si="464"/>
        <v>86</v>
      </c>
      <c r="T13318" s="34" t="s">
        <v>51</v>
      </c>
      <c r="U13318" s="12">
        <f>(((alpha*(speed^3))+(beta*(speed^2))+(ceta*speed))+delta)</f>
        <v>6.0153993713704668E-4</v>
      </c>
      <c r="V13318" s="8">
        <f t="shared" si="465"/>
        <v>86</v>
      </c>
      <c r="AB13318" s="41"/>
    </row>
    <row r="13319" spans="1:28">
      <c r="A13319" s="34" t="s">
        <v>20</v>
      </c>
      <c r="B13319" s="34" t="s">
        <v>79</v>
      </c>
      <c r="C13319" s="5" t="s">
        <v>219</v>
      </c>
      <c r="D13319" s="35" t="s">
        <v>89</v>
      </c>
      <c r="E13319" s="36" t="s">
        <v>18</v>
      </c>
      <c r="F13319" s="37">
        <v>100</v>
      </c>
      <c r="G13319" s="38">
        <v>-0.04</v>
      </c>
      <c r="H13319" s="34">
        <v>0.88598025178065243</v>
      </c>
      <c r="I13319" s="35">
        <v>20.004731876163181</v>
      </c>
      <c r="J13319" s="35">
        <v>3.3701232310383883E-5</v>
      </c>
      <c r="K13319" s="35">
        <v>4.1469282349127461</v>
      </c>
      <c r="L13319" s="35">
        <v>0</v>
      </c>
      <c r="M13319" s="35">
        <v>0</v>
      </c>
      <c r="N13319" s="35">
        <v>0</v>
      </c>
      <c r="O13319" s="35">
        <v>0</v>
      </c>
      <c r="P13319" s="36">
        <v>11</v>
      </c>
      <c r="Q13319" s="37">
        <v>86</v>
      </c>
      <c r="R13319" s="36">
        <v>6</v>
      </c>
      <c r="S13319" s="39">
        <f t="shared" si="464"/>
        <v>86</v>
      </c>
      <c r="T13319" s="34" t="s">
        <v>37</v>
      </c>
      <c r="U13319" s="12">
        <f>(1/(alpha+(beta*(speed^ceta))))</f>
        <v>2.8034030047595858E-4</v>
      </c>
      <c r="V13319" s="8">
        <f t="shared" si="465"/>
        <v>86</v>
      </c>
      <c r="AB13319" s="41"/>
    </row>
    <row r="13320" spans="1:28">
      <c r="A13320" s="34" t="s">
        <v>20</v>
      </c>
      <c r="B13320" s="34" t="s">
        <v>79</v>
      </c>
      <c r="C13320" s="5" t="s">
        <v>218</v>
      </c>
      <c r="D13320" s="35" t="s">
        <v>89</v>
      </c>
      <c r="E13320" s="36" t="s">
        <v>17</v>
      </c>
      <c r="F13320" s="37">
        <v>100</v>
      </c>
      <c r="G13320" s="38">
        <v>-0.04</v>
      </c>
      <c r="H13320" s="34">
        <v>0.88123877554770813</v>
      </c>
      <c r="I13320" s="35">
        <v>-8.6515365743809888E-4</v>
      </c>
      <c r="J13320" s="35">
        <v>0.15508719135818042</v>
      </c>
      <c r="K13320" s="35">
        <v>-10.464956858656153</v>
      </c>
      <c r="L13320" s="35">
        <v>294.1508226786371</v>
      </c>
      <c r="M13320" s="35">
        <v>0</v>
      </c>
      <c r="N13320" s="35">
        <v>0</v>
      </c>
      <c r="O13320" s="35">
        <v>0</v>
      </c>
      <c r="P13320" s="36">
        <v>11</v>
      </c>
      <c r="Q13320" s="37">
        <v>82</v>
      </c>
      <c r="R13320" s="36">
        <v>14</v>
      </c>
      <c r="S13320" s="39">
        <f t="shared" si="464"/>
        <v>82</v>
      </c>
      <c r="T13320" s="34" t="s">
        <v>51</v>
      </c>
      <c r="U13320" s="12">
        <f>(((alpha*(speed^3))+(beta*(speed^2))+(ceta*speed))+delta)</f>
        <v>1.8125931669079023</v>
      </c>
      <c r="V13320" s="8">
        <f t="shared" si="465"/>
        <v>82</v>
      </c>
    </row>
    <row r="13321" spans="1:28">
      <c r="A13321" s="34" t="s">
        <v>20</v>
      </c>
      <c r="B13321" s="34" t="s">
        <v>79</v>
      </c>
      <c r="C13321" s="5" t="s">
        <v>219</v>
      </c>
      <c r="D13321" s="35" t="s">
        <v>89</v>
      </c>
      <c r="E13321" s="36" t="s">
        <v>17</v>
      </c>
      <c r="F13321" s="37">
        <v>100</v>
      </c>
      <c r="G13321" s="38">
        <v>-0.04</v>
      </c>
      <c r="H13321" s="34">
        <v>0.88673826122279553</v>
      </c>
      <c r="I13321" s="35">
        <v>-8.7779594877814601E-4</v>
      </c>
      <c r="J13321" s="35">
        <v>0.15685787106750879</v>
      </c>
      <c r="K13321" s="35">
        <v>-10.468355679505629</v>
      </c>
      <c r="L13321" s="35">
        <v>289.25352977792022</v>
      </c>
      <c r="M13321" s="35">
        <v>0</v>
      </c>
      <c r="N13321" s="35">
        <v>0</v>
      </c>
      <c r="O13321" s="35">
        <v>0</v>
      </c>
      <c r="P13321" s="36">
        <v>11</v>
      </c>
      <c r="Q13321" s="37">
        <v>82</v>
      </c>
      <c r="R13321" s="36">
        <v>14</v>
      </c>
      <c r="S13321" s="39">
        <f t="shared" si="464"/>
        <v>82</v>
      </c>
      <c r="T13321" s="34" t="s">
        <v>51</v>
      </c>
      <c r="U13321" s="12">
        <f>(((alpha*(speed^3))+(beta*(speed^2))+(ceta*speed))+delta)</f>
        <v>1.5720924304789605</v>
      </c>
      <c r="V13321" s="8">
        <f t="shared" si="465"/>
        <v>82</v>
      </c>
    </row>
    <row r="13322" spans="1:28">
      <c r="A13322" s="34" t="s">
        <v>20</v>
      </c>
      <c r="B13322" s="34" t="s">
        <v>79</v>
      </c>
      <c r="C13322" s="5" t="s">
        <v>218</v>
      </c>
      <c r="D13322" s="35" t="s">
        <v>89</v>
      </c>
      <c r="E13322" s="36" t="s">
        <v>15</v>
      </c>
      <c r="F13322" s="37">
        <v>0</v>
      </c>
      <c r="G13322" s="38">
        <v>-0.02</v>
      </c>
      <c r="H13322" s="34">
        <v>0.99125642987821516</v>
      </c>
      <c r="I13322" s="35">
        <v>0.3684490404292084</v>
      </c>
      <c r="J13322" s="35">
        <v>18.854382208880786</v>
      </c>
      <c r="K13322" s="35">
        <v>-0.53893852564261802</v>
      </c>
      <c r="L13322" s="35">
        <v>0.55560742898698467</v>
      </c>
      <c r="M13322" s="35">
        <v>4.7668844509070697E-2</v>
      </c>
      <c r="N13322" s="35">
        <v>0</v>
      </c>
      <c r="O13322" s="35">
        <v>0</v>
      </c>
      <c r="P13322" s="36">
        <v>11</v>
      </c>
      <c r="Q13322" s="37">
        <v>86</v>
      </c>
      <c r="R13322" s="36">
        <v>10</v>
      </c>
      <c r="S13322" s="39">
        <f t="shared" si="464"/>
        <v>86</v>
      </c>
      <c r="T13322" s="34" t="s">
        <v>44</v>
      </c>
      <c r="U13322" s="12">
        <f>(alpha+(beta/(1+EXP((((-1)*ceta)+(delta*LN(speed)))+(epsilon*speed)))))</f>
        <v>0.38378743587843656</v>
      </c>
      <c r="V13322" s="8">
        <f t="shared" si="465"/>
        <v>86</v>
      </c>
    </row>
    <row r="13323" spans="1:28">
      <c r="A13323" s="34" t="s">
        <v>20</v>
      </c>
      <c r="B13323" s="34" t="s">
        <v>79</v>
      </c>
      <c r="C13323" s="5" t="s">
        <v>219</v>
      </c>
      <c r="D13323" s="35" t="s">
        <v>89</v>
      </c>
      <c r="E13323" s="36" t="s">
        <v>15</v>
      </c>
      <c r="F13323" s="37">
        <v>0</v>
      </c>
      <c r="G13323" s="38">
        <v>-0.02</v>
      </c>
      <c r="H13323" s="34">
        <v>0.98122302852444376</v>
      </c>
      <c r="I13323" s="35">
        <v>0.36528434153738298</v>
      </c>
      <c r="J13323" s="35">
        <v>37.714026512511495</v>
      </c>
      <c r="K13323" s="35">
        <v>3.9679969576032571E-2</v>
      </c>
      <c r="L13323" s="35">
        <v>0.93117117797427396</v>
      </c>
      <c r="M13323" s="35">
        <v>1.3022108410313683E-2</v>
      </c>
      <c r="N13323" s="35">
        <v>0</v>
      </c>
      <c r="O13323" s="35">
        <v>0</v>
      </c>
      <c r="P13323" s="36">
        <v>11</v>
      </c>
      <c r="Q13323" s="37">
        <v>86</v>
      </c>
      <c r="R13323" s="36">
        <v>10</v>
      </c>
      <c r="S13323" s="39">
        <f t="shared" si="464"/>
        <v>86</v>
      </c>
      <c r="T13323" s="34" t="s">
        <v>44</v>
      </c>
      <c r="U13323" s="12">
        <f>(alpha+(beta/(1+EXP((((-1)*ceta)+(delta*LN(speed)))+(epsilon*speed)))))</f>
        <v>0.56651588053198054</v>
      </c>
      <c r="V13323" s="8">
        <f t="shared" si="465"/>
        <v>86</v>
      </c>
    </row>
    <row r="13324" spans="1:28">
      <c r="A13324" s="34" t="s">
        <v>20</v>
      </c>
      <c r="B13324" s="34" t="s">
        <v>79</v>
      </c>
      <c r="C13324" s="5" t="s">
        <v>218</v>
      </c>
      <c r="D13324" s="35" t="s">
        <v>89</v>
      </c>
      <c r="E13324" s="36" t="s">
        <v>16</v>
      </c>
      <c r="F13324" s="37">
        <v>0</v>
      </c>
      <c r="G13324" s="38">
        <v>-0.02</v>
      </c>
      <c r="H13324" s="34">
        <v>0.96921663346419318</v>
      </c>
      <c r="I13324" s="35">
        <v>25.416525643195822</v>
      </c>
      <c r="J13324" s="35">
        <v>0.99873935416534754</v>
      </c>
      <c r="K13324" s="35">
        <v>-0.76438613946035261</v>
      </c>
      <c r="L13324" s="35">
        <v>0</v>
      </c>
      <c r="M13324" s="35">
        <v>0</v>
      </c>
      <c r="N13324" s="35">
        <v>0</v>
      </c>
      <c r="O13324" s="35">
        <v>0</v>
      </c>
      <c r="P13324" s="36">
        <v>11</v>
      </c>
      <c r="Q13324" s="37">
        <v>86</v>
      </c>
      <c r="R13324" s="36">
        <v>0</v>
      </c>
      <c r="S13324" s="39">
        <f t="shared" si="464"/>
        <v>86</v>
      </c>
      <c r="T13324" s="34" t="s">
        <v>29</v>
      </c>
      <c r="U13324" s="12">
        <f>((alpha*(beta^speed))*(speed^ceta))</f>
        <v>0.75735309732732292</v>
      </c>
      <c r="V13324" s="8">
        <f t="shared" si="465"/>
        <v>86</v>
      </c>
    </row>
    <row r="13325" spans="1:28">
      <c r="A13325" s="34" t="s">
        <v>20</v>
      </c>
      <c r="B13325" s="34" t="s">
        <v>79</v>
      </c>
      <c r="C13325" s="5" t="s">
        <v>219</v>
      </c>
      <c r="D13325" s="35" t="s">
        <v>89</v>
      </c>
      <c r="E13325" s="36" t="s">
        <v>16</v>
      </c>
      <c r="F13325" s="37">
        <v>0</v>
      </c>
      <c r="G13325" s="38">
        <v>-0.02</v>
      </c>
      <c r="H13325" s="34">
        <v>0.97881790070030128</v>
      </c>
      <c r="I13325" s="35">
        <v>1.0724004335672224</v>
      </c>
      <c r="J13325" s="35">
        <v>21.359153383828495</v>
      </c>
      <c r="K13325" s="35">
        <v>3.0801939978783168</v>
      </c>
      <c r="L13325" s="35">
        <v>1.3427529247727699</v>
      </c>
      <c r="M13325" s="35">
        <v>-1.686004803189415E-3</v>
      </c>
      <c r="N13325" s="35">
        <v>0</v>
      </c>
      <c r="O13325" s="35">
        <v>0</v>
      </c>
      <c r="P13325" s="36">
        <v>11</v>
      </c>
      <c r="Q13325" s="37">
        <v>86</v>
      </c>
      <c r="R13325" s="36">
        <v>10</v>
      </c>
      <c r="S13325" s="39">
        <f t="shared" si="464"/>
        <v>86</v>
      </c>
      <c r="T13325" s="34" t="s">
        <v>44</v>
      </c>
      <c r="U13325" s="12">
        <f>(alpha+(beta/(1+EXP((((-1)*ceta)+(delta*LN(speed)))+(epsilon*speed)))))</f>
        <v>2.3487048370625505</v>
      </c>
      <c r="V13325" s="8">
        <f t="shared" si="465"/>
        <v>86</v>
      </c>
    </row>
    <row r="13326" spans="1:28">
      <c r="A13326" s="34" t="s">
        <v>20</v>
      </c>
      <c r="B13326" s="34" t="s">
        <v>79</v>
      </c>
      <c r="C13326" s="5" t="s">
        <v>218</v>
      </c>
      <c r="D13326" s="35" t="s">
        <v>89</v>
      </c>
      <c r="E13326" s="36" t="s">
        <v>14</v>
      </c>
      <c r="F13326" s="37">
        <v>0</v>
      </c>
      <c r="G13326" s="38">
        <v>-0.02</v>
      </c>
      <c r="H13326" s="34">
        <v>0.91467883878835932</v>
      </c>
      <c r="I13326" s="35">
        <v>-3.6807390333904358E-7</v>
      </c>
      <c r="J13326" s="35">
        <v>8.0770401248005376E-5</v>
      </c>
      <c r="K13326" s="35">
        <v>-5.5637795576759927E-3</v>
      </c>
      <c r="L13326" s="35">
        <v>0.14957903178670379</v>
      </c>
      <c r="M13326" s="35">
        <v>0</v>
      </c>
      <c r="N13326" s="35">
        <v>0</v>
      </c>
      <c r="O13326" s="35">
        <v>0</v>
      </c>
      <c r="P13326" s="36">
        <v>11</v>
      </c>
      <c r="Q13326" s="37">
        <v>86</v>
      </c>
      <c r="R13326" s="36">
        <v>14</v>
      </c>
      <c r="S13326" s="39">
        <f t="shared" si="464"/>
        <v>86</v>
      </c>
      <c r="T13326" s="34" t="s">
        <v>51</v>
      </c>
      <c r="U13326" s="12">
        <f>(((alpha*(speed^3))+(beta*(speed^2))+(ceta*speed))+delta)</f>
        <v>3.4356262794597525E-2</v>
      </c>
      <c r="V13326" s="8">
        <f t="shared" si="465"/>
        <v>86</v>
      </c>
      <c r="AB13326" s="41"/>
    </row>
    <row r="13327" spans="1:28">
      <c r="A13327" s="34" t="s">
        <v>20</v>
      </c>
      <c r="B13327" s="34" t="s">
        <v>79</v>
      </c>
      <c r="C13327" s="5" t="s">
        <v>219</v>
      </c>
      <c r="D13327" s="35" t="s">
        <v>89</v>
      </c>
      <c r="E13327" s="36" t="s">
        <v>14</v>
      </c>
      <c r="F13327" s="37">
        <v>0</v>
      </c>
      <c r="G13327" s="38">
        <v>-0.02</v>
      </c>
      <c r="H13327" s="34">
        <v>0.94911304599460367</v>
      </c>
      <c r="I13327" s="35">
        <v>-1.527473579172955E-7</v>
      </c>
      <c r="J13327" s="35">
        <v>3.3399934766883523E-5</v>
      </c>
      <c r="K13327" s="35">
        <v>-2.3208062583277172E-3</v>
      </c>
      <c r="L13327" s="35">
        <v>6.488104464566373E-2</v>
      </c>
      <c r="M13327" s="35">
        <v>0</v>
      </c>
      <c r="N13327" s="35">
        <v>0</v>
      </c>
      <c r="O13327" s="35">
        <v>0</v>
      </c>
      <c r="P13327" s="36">
        <v>11</v>
      </c>
      <c r="Q13327" s="37">
        <v>86</v>
      </c>
      <c r="R13327" s="36">
        <v>14</v>
      </c>
      <c r="S13327" s="39">
        <f t="shared" si="464"/>
        <v>86</v>
      </c>
      <c r="T13327" s="34" t="s">
        <v>51</v>
      </c>
      <c r="U13327" s="12">
        <f>(((alpha*(speed^3))+(beta*(speed^2))+(ceta*speed))+delta)</f>
        <v>1.5161750477907257E-2</v>
      </c>
      <c r="V13327" s="8">
        <f t="shared" si="465"/>
        <v>86</v>
      </c>
      <c r="AB13327" s="41"/>
    </row>
    <row r="13328" spans="1:28">
      <c r="A13328" s="34" t="s">
        <v>20</v>
      </c>
      <c r="B13328" s="34" t="s">
        <v>79</v>
      </c>
      <c r="C13328" s="5" t="s">
        <v>218</v>
      </c>
      <c r="D13328" s="35" t="s">
        <v>89</v>
      </c>
      <c r="E13328" s="36" t="s">
        <v>18</v>
      </c>
      <c r="F13328" s="37">
        <v>0</v>
      </c>
      <c r="G13328" s="38">
        <v>-0.02</v>
      </c>
      <c r="H13328" s="34">
        <v>0.94594716297337667</v>
      </c>
      <c r="I13328" s="35">
        <v>-2.1642619982178603E-7</v>
      </c>
      <c r="J13328" s="35">
        <v>4.1951566636533043E-5</v>
      </c>
      <c r="K13328" s="35">
        <v>-2.7594320324494442E-3</v>
      </c>
      <c r="L13328" s="35">
        <v>7.7805843654519036E-2</v>
      </c>
      <c r="M13328" s="35">
        <v>0</v>
      </c>
      <c r="N13328" s="35">
        <v>0</v>
      </c>
      <c r="O13328" s="35">
        <v>0</v>
      </c>
      <c r="P13328" s="36">
        <v>11</v>
      </c>
      <c r="Q13328" s="37">
        <v>86</v>
      </c>
      <c r="R13328" s="36">
        <v>14</v>
      </c>
      <c r="S13328" s="39">
        <f t="shared" si="464"/>
        <v>86</v>
      </c>
      <c r="T13328" s="34" t="s">
        <v>51</v>
      </c>
      <c r="U13328" s="12">
        <f>(((alpha*(speed^3))+(beta*(speed^2))+(ceta*speed))+delta)</f>
        <v>1.3109292753819252E-2</v>
      </c>
      <c r="V13328" s="8">
        <f t="shared" si="465"/>
        <v>86</v>
      </c>
      <c r="AB13328" s="41"/>
    </row>
    <row r="13329" spans="1:28">
      <c r="A13329" s="34" t="s">
        <v>20</v>
      </c>
      <c r="B13329" s="34" t="s">
        <v>79</v>
      </c>
      <c r="C13329" s="5" t="s">
        <v>219</v>
      </c>
      <c r="D13329" s="35" t="s">
        <v>89</v>
      </c>
      <c r="E13329" s="36" t="s">
        <v>18</v>
      </c>
      <c r="F13329" s="37">
        <v>0</v>
      </c>
      <c r="G13329" s="38">
        <v>-0.02</v>
      </c>
      <c r="H13329" s="34">
        <v>0.89728381078486796</v>
      </c>
      <c r="I13329" s="35">
        <v>2.3101289638546123</v>
      </c>
      <c r="J13329" s="35">
        <v>-13.256626049209402</v>
      </c>
      <c r="K13329" s="35">
        <v>-1.6141531053630525</v>
      </c>
      <c r="L13329" s="35">
        <v>0</v>
      </c>
      <c r="M13329" s="35">
        <v>0</v>
      </c>
      <c r="N13329" s="35">
        <v>0</v>
      </c>
      <c r="O13329" s="35">
        <v>0</v>
      </c>
      <c r="P13329" s="36">
        <v>11</v>
      </c>
      <c r="Q13329" s="37">
        <v>86</v>
      </c>
      <c r="R13329" s="36">
        <v>13</v>
      </c>
      <c r="S13329" s="39">
        <f t="shared" si="464"/>
        <v>86</v>
      </c>
      <c r="T13329" s="34" t="s">
        <v>50</v>
      </c>
      <c r="U13329" s="12">
        <f>EXP((alpha+(beta/speed))+(ceta*LN(speed)))</f>
        <v>6.5126009485600876E-3</v>
      </c>
      <c r="V13329" s="8">
        <f t="shared" si="465"/>
        <v>86</v>
      </c>
      <c r="AB13329" s="41"/>
    </row>
    <row r="13330" spans="1:28">
      <c r="A13330" s="34" t="s">
        <v>20</v>
      </c>
      <c r="B13330" s="34" t="s">
        <v>79</v>
      </c>
      <c r="C13330" s="5" t="s">
        <v>218</v>
      </c>
      <c r="D13330" s="35" t="s">
        <v>89</v>
      </c>
      <c r="E13330" s="36" t="s">
        <v>17</v>
      </c>
      <c r="F13330" s="37">
        <v>0</v>
      </c>
      <c r="G13330" s="38">
        <v>-0.02</v>
      </c>
      <c r="H13330" s="34">
        <v>0.92297109797617949</v>
      </c>
      <c r="I13330" s="35">
        <v>-1.1998000207399371E-3</v>
      </c>
      <c r="J13330" s="35">
        <v>0.22305027336351987</v>
      </c>
      <c r="K13330" s="35">
        <v>-14.238689735401207</v>
      </c>
      <c r="L13330" s="35">
        <v>412.98923882439732</v>
      </c>
      <c r="M13330" s="35">
        <v>0</v>
      </c>
      <c r="N13330" s="35">
        <v>0</v>
      </c>
      <c r="O13330" s="35">
        <v>0</v>
      </c>
      <c r="P13330" s="36">
        <v>11</v>
      </c>
      <c r="Q13330" s="37">
        <v>86</v>
      </c>
      <c r="R13330" s="36">
        <v>14</v>
      </c>
      <c r="S13330" s="39">
        <f t="shared" si="464"/>
        <v>86</v>
      </c>
      <c r="T13330" s="34" t="s">
        <v>51</v>
      </c>
      <c r="U13330" s="12">
        <f>(((alpha*(speed^3))+(beta*(speed^2))+(ceta*speed))+delta)</f>
        <v>75.001741384724994</v>
      </c>
      <c r="V13330" s="8">
        <f t="shared" si="465"/>
        <v>86</v>
      </c>
    </row>
    <row r="13331" spans="1:28">
      <c r="A13331" s="34" t="s">
        <v>20</v>
      </c>
      <c r="B13331" s="34" t="s">
        <v>79</v>
      </c>
      <c r="C13331" s="5" t="s">
        <v>219</v>
      </c>
      <c r="D13331" s="35" t="s">
        <v>89</v>
      </c>
      <c r="E13331" s="36" t="s">
        <v>17</v>
      </c>
      <c r="F13331" s="37">
        <v>0</v>
      </c>
      <c r="G13331" s="38">
        <v>-0.02</v>
      </c>
      <c r="H13331" s="34">
        <v>0.93082390592222086</v>
      </c>
      <c r="I13331" s="35">
        <v>-1.2094182766502122E-3</v>
      </c>
      <c r="J13331" s="35">
        <v>0.2234354075893264</v>
      </c>
      <c r="K13331" s="35">
        <v>-14.171675179279065</v>
      </c>
      <c r="L13331" s="35">
        <v>405.51668944169904</v>
      </c>
      <c r="M13331" s="35">
        <v>0</v>
      </c>
      <c r="N13331" s="35">
        <v>0</v>
      </c>
      <c r="O13331" s="35">
        <v>0</v>
      </c>
      <c r="P13331" s="36">
        <v>11</v>
      </c>
      <c r="Q13331" s="37">
        <v>86</v>
      </c>
      <c r="R13331" s="36">
        <v>14</v>
      </c>
      <c r="S13331" s="39">
        <f t="shared" si="464"/>
        <v>86</v>
      </c>
      <c r="T13331" s="34" t="s">
        <v>51</v>
      </c>
      <c r="U13331" s="12">
        <f>(((alpha*(speed^3))+(beta*(speed^2))+(ceta*speed))+delta)</f>
        <v>70.02314718133033</v>
      </c>
      <c r="V13331" s="8">
        <f t="shared" si="465"/>
        <v>86</v>
      </c>
    </row>
    <row r="13332" spans="1:28">
      <c r="A13332" s="34" t="s">
        <v>20</v>
      </c>
      <c r="B13332" s="34" t="s">
        <v>79</v>
      </c>
      <c r="C13332" s="5" t="s">
        <v>218</v>
      </c>
      <c r="D13332" s="35" t="s">
        <v>89</v>
      </c>
      <c r="E13332" s="36" t="s">
        <v>15</v>
      </c>
      <c r="F13332" s="37">
        <v>50</v>
      </c>
      <c r="G13332" s="38">
        <v>-0.02</v>
      </c>
      <c r="H13332" s="34">
        <v>0.98323704496712205</v>
      </c>
      <c r="I13332" s="35">
        <v>0.31450245955643302</v>
      </c>
      <c r="J13332" s="35">
        <v>16.752839591114164</v>
      </c>
      <c r="K13332" s="35">
        <v>-0.33580584724670542</v>
      </c>
      <c r="L13332" s="35">
        <v>0.56432473943773165</v>
      </c>
      <c r="M13332" s="35">
        <v>5.0668340369025122E-2</v>
      </c>
      <c r="N13332" s="35">
        <v>0</v>
      </c>
      <c r="O13332" s="35">
        <v>0</v>
      </c>
      <c r="P13332" s="36">
        <v>11</v>
      </c>
      <c r="Q13332" s="37">
        <v>86</v>
      </c>
      <c r="R13332" s="36">
        <v>10</v>
      </c>
      <c r="S13332" s="39">
        <f t="shared" si="464"/>
        <v>86</v>
      </c>
      <c r="T13332" s="34" t="s">
        <v>44</v>
      </c>
      <c r="U13332" s="12">
        <f>(alpha+(beta/(1+EXP((((-1)*ceta)+(delta*LN(speed)))+(epsilon*speed)))))</f>
        <v>0.32691367378801878</v>
      </c>
      <c r="V13332" s="8">
        <f t="shared" si="465"/>
        <v>86</v>
      </c>
    </row>
    <row r="13333" spans="1:28">
      <c r="A13333" s="34" t="s">
        <v>20</v>
      </c>
      <c r="B13333" s="34" t="s">
        <v>79</v>
      </c>
      <c r="C13333" s="5" t="s">
        <v>219</v>
      </c>
      <c r="D13333" s="35" t="s">
        <v>89</v>
      </c>
      <c r="E13333" s="36" t="s">
        <v>15</v>
      </c>
      <c r="F13333" s="37">
        <v>50</v>
      </c>
      <c r="G13333" s="38">
        <v>-0.02</v>
      </c>
      <c r="H13333" s="34">
        <v>0.9599121430455666</v>
      </c>
      <c r="I13333" s="35">
        <v>-0.15207495761258166</v>
      </c>
      <c r="J13333" s="35">
        <v>30.082713821894309</v>
      </c>
      <c r="K13333" s="35">
        <v>0.43302790132577762</v>
      </c>
      <c r="L13333" s="35">
        <v>0.95889645342055407</v>
      </c>
      <c r="M13333" s="35">
        <v>3.7801234597498651E-4</v>
      </c>
      <c r="N13333" s="35">
        <v>0</v>
      </c>
      <c r="O13333" s="35">
        <v>0</v>
      </c>
      <c r="P13333" s="36">
        <v>11</v>
      </c>
      <c r="Q13333" s="37">
        <v>86</v>
      </c>
      <c r="R13333" s="36">
        <v>10</v>
      </c>
      <c r="S13333" s="39">
        <f t="shared" si="464"/>
        <v>86</v>
      </c>
      <c r="T13333" s="34" t="s">
        <v>44</v>
      </c>
      <c r="U13333" s="12">
        <f>(alpha+(beta/(1+EXP((((-1)*ceta)+(delta*LN(speed)))+(epsilon*speed)))))</f>
        <v>0.46213590312804148</v>
      </c>
      <c r="V13333" s="8">
        <f t="shared" si="465"/>
        <v>86</v>
      </c>
    </row>
    <row r="13334" spans="1:28">
      <c r="A13334" s="34" t="s">
        <v>20</v>
      </c>
      <c r="B13334" s="34" t="s">
        <v>79</v>
      </c>
      <c r="C13334" s="5" t="s">
        <v>218</v>
      </c>
      <c r="D13334" s="35" t="s">
        <v>89</v>
      </c>
      <c r="E13334" s="36" t="s">
        <v>16</v>
      </c>
      <c r="F13334" s="37">
        <v>50</v>
      </c>
      <c r="G13334" s="38">
        <v>-0.02</v>
      </c>
      <c r="H13334" s="34">
        <v>0.94206296836782466</v>
      </c>
      <c r="I13334" s="35">
        <v>-0.36590702978169909</v>
      </c>
      <c r="J13334" s="35">
        <v>29.158717932154879</v>
      </c>
      <c r="K13334" s="35">
        <v>8.4170769082644176E-2</v>
      </c>
      <c r="L13334" s="35">
        <v>0.74200102780146093</v>
      </c>
      <c r="M13334" s="35">
        <v>1.3783390709329343E-3</v>
      </c>
      <c r="N13334" s="35">
        <v>0</v>
      </c>
      <c r="O13334" s="35">
        <v>0</v>
      </c>
      <c r="P13334" s="36">
        <v>11</v>
      </c>
      <c r="Q13334" s="37">
        <v>86</v>
      </c>
      <c r="R13334" s="36">
        <v>10</v>
      </c>
      <c r="S13334" s="39">
        <f t="shared" si="464"/>
        <v>86</v>
      </c>
      <c r="T13334" s="34" t="s">
        <v>44</v>
      </c>
      <c r="U13334" s="12">
        <f>(alpha+(beta/(1+EXP((((-1)*ceta)+(delta*LN(speed)))+(epsilon*speed)))))</f>
        <v>0.632510750271294</v>
      </c>
      <c r="V13334" s="8">
        <f t="shared" si="465"/>
        <v>86</v>
      </c>
    </row>
    <row r="13335" spans="1:28">
      <c r="A13335" s="34" t="s">
        <v>20</v>
      </c>
      <c r="B13335" s="34" t="s">
        <v>79</v>
      </c>
      <c r="C13335" s="5" t="s">
        <v>219</v>
      </c>
      <c r="D13335" s="35" t="s">
        <v>89</v>
      </c>
      <c r="E13335" s="36" t="s">
        <v>16</v>
      </c>
      <c r="F13335" s="37">
        <v>50</v>
      </c>
      <c r="G13335" s="38">
        <v>-0.02</v>
      </c>
      <c r="H13335" s="34">
        <v>0.96476414167282587</v>
      </c>
      <c r="I13335" s="35">
        <v>5.1982151629354449</v>
      </c>
      <c r="J13335" s="35">
        <v>-3.7540267952535404</v>
      </c>
      <c r="K13335" s="35">
        <v>-1.0074557145966199</v>
      </c>
      <c r="L13335" s="35">
        <v>0</v>
      </c>
      <c r="M13335" s="35">
        <v>0</v>
      </c>
      <c r="N13335" s="35">
        <v>0</v>
      </c>
      <c r="O13335" s="35">
        <v>0</v>
      </c>
      <c r="P13335" s="36">
        <v>11</v>
      </c>
      <c r="Q13335" s="37">
        <v>86</v>
      </c>
      <c r="R13335" s="36">
        <v>13</v>
      </c>
      <c r="S13335" s="39">
        <f t="shared" si="464"/>
        <v>86</v>
      </c>
      <c r="T13335" s="34" t="s">
        <v>50</v>
      </c>
      <c r="U13335" s="12">
        <f>EXP((alpha+(beta/speed))+(ceta*LN(speed)))</f>
        <v>1.948395182028122</v>
      </c>
      <c r="V13335" s="8">
        <f t="shared" si="465"/>
        <v>86</v>
      </c>
    </row>
    <row r="13336" spans="1:28">
      <c r="A13336" s="34" t="s">
        <v>20</v>
      </c>
      <c r="B13336" s="34" t="s">
        <v>79</v>
      </c>
      <c r="C13336" s="5" t="s">
        <v>218</v>
      </c>
      <c r="D13336" s="35" t="s">
        <v>89</v>
      </c>
      <c r="E13336" s="36" t="s">
        <v>14</v>
      </c>
      <c r="F13336" s="37">
        <v>50</v>
      </c>
      <c r="G13336" s="38">
        <v>-0.02</v>
      </c>
      <c r="H13336" s="34">
        <v>0.91221920679585844</v>
      </c>
      <c r="I13336" s="35">
        <v>-0.90795829714914733</v>
      </c>
      <c r="J13336" s="35">
        <v>1.0327252719467983</v>
      </c>
      <c r="K13336" s="35">
        <v>-6.7183978330345078E-3</v>
      </c>
      <c r="L13336" s="35">
        <v>0</v>
      </c>
      <c r="M13336" s="35">
        <v>0</v>
      </c>
      <c r="N13336" s="35">
        <v>0</v>
      </c>
      <c r="O13336" s="35">
        <v>0</v>
      </c>
      <c r="P13336" s="36">
        <v>11</v>
      </c>
      <c r="Q13336" s="37">
        <v>86</v>
      </c>
      <c r="R13336" s="36">
        <v>5</v>
      </c>
      <c r="S13336" s="39">
        <f t="shared" si="464"/>
        <v>86</v>
      </c>
      <c r="T13336" s="34" t="s">
        <v>36</v>
      </c>
      <c r="U13336" s="12">
        <f>(1/(((ceta*(speed^2))+(beta*speed))+alpha))</f>
        <v>2.6166266669084486E-2</v>
      </c>
      <c r="V13336" s="8">
        <f t="shared" si="465"/>
        <v>86</v>
      </c>
      <c r="AB13336" s="41"/>
    </row>
    <row r="13337" spans="1:28">
      <c r="A13337" s="34" t="s">
        <v>20</v>
      </c>
      <c r="B13337" s="34" t="s">
        <v>79</v>
      </c>
      <c r="C13337" s="5" t="s">
        <v>219</v>
      </c>
      <c r="D13337" s="35" t="s">
        <v>89</v>
      </c>
      <c r="E13337" s="36" t="s">
        <v>14</v>
      </c>
      <c r="F13337" s="37">
        <v>50</v>
      </c>
      <c r="G13337" s="38">
        <v>-0.02</v>
      </c>
      <c r="H13337" s="34">
        <v>0.93491950401355328</v>
      </c>
      <c r="I13337" s="35">
        <v>0.14029747801698597</v>
      </c>
      <c r="J13337" s="35">
        <v>2.127059354481553</v>
      </c>
      <c r="K13337" s="35">
        <v>-1.304866137546175E-2</v>
      </c>
      <c r="L13337" s="35">
        <v>0</v>
      </c>
      <c r="M13337" s="35">
        <v>0</v>
      </c>
      <c r="N13337" s="35">
        <v>0</v>
      </c>
      <c r="O13337" s="35">
        <v>0</v>
      </c>
      <c r="P13337" s="36">
        <v>11</v>
      </c>
      <c r="Q13337" s="37">
        <v>86</v>
      </c>
      <c r="R13337" s="36">
        <v>5</v>
      </c>
      <c r="S13337" s="39">
        <f t="shared" si="464"/>
        <v>86</v>
      </c>
      <c r="T13337" s="34" t="s">
        <v>36</v>
      </c>
      <c r="U13337" s="12">
        <f>(1/(((ceta*(speed^2))+(beta*speed))+alpha))</f>
        <v>1.1552746630016011E-2</v>
      </c>
      <c r="V13337" s="8">
        <f t="shared" si="465"/>
        <v>86</v>
      </c>
      <c r="AB13337" s="41"/>
    </row>
    <row r="13338" spans="1:28">
      <c r="A13338" s="34" t="s">
        <v>20</v>
      </c>
      <c r="B13338" s="34" t="s">
        <v>79</v>
      </c>
      <c r="C13338" s="5" t="s">
        <v>218</v>
      </c>
      <c r="D13338" s="35" t="s">
        <v>89</v>
      </c>
      <c r="E13338" s="36" t="s">
        <v>18</v>
      </c>
      <c r="F13338" s="37">
        <v>50</v>
      </c>
      <c r="G13338" s="38">
        <v>-0.02</v>
      </c>
      <c r="H13338" s="34">
        <v>0.9407474791657281</v>
      </c>
      <c r="I13338" s="35">
        <v>-2.4107081918986892E-2</v>
      </c>
      <c r="J13338" s="35">
        <v>-5.2532352663208819</v>
      </c>
      <c r="K13338" s="35">
        <v>-0.98754849786071719</v>
      </c>
      <c r="L13338" s="35">
        <v>0</v>
      </c>
      <c r="M13338" s="35">
        <v>0</v>
      </c>
      <c r="N13338" s="35">
        <v>0</v>
      </c>
      <c r="O13338" s="35">
        <v>0</v>
      </c>
      <c r="P13338" s="36">
        <v>11</v>
      </c>
      <c r="Q13338" s="37">
        <v>86</v>
      </c>
      <c r="R13338" s="36">
        <v>13</v>
      </c>
      <c r="S13338" s="39">
        <f t="shared" si="464"/>
        <v>86</v>
      </c>
      <c r="T13338" s="34" t="s">
        <v>50</v>
      </c>
      <c r="U13338" s="12">
        <f>EXP((alpha+(beta/speed))+(ceta*LN(speed)))</f>
        <v>1.1287321274589344E-2</v>
      </c>
      <c r="V13338" s="8">
        <f t="shared" si="465"/>
        <v>86</v>
      </c>
    </row>
    <row r="13339" spans="1:28">
      <c r="A13339" s="34" t="s">
        <v>20</v>
      </c>
      <c r="B13339" s="34" t="s">
        <v>79</v>
      </c>
      <c r="C13339" s="5" t="s">
        <v>219</v>
      </c>
      <c r="D13339" s="35" t="s">
        <v>89</v>
      </c>
      <c r="E13339" s="36" t="s">
        <v>18</v>
      </c>
      <c r="F13339" s="37">
        <v>50</v>
      </c>
      <c r="G13339" s="38">
        <v>-0.02</v>
      </c>
      <c r="H13339" s="34">
        <v>0.90160599862099366</v>
      </c>
      <c r="I13339" s="35">
        <v>-4.1427491221295451E-7</v>
      </c>
      <c r="J13339" s="35">
        <v>7.7872048576140224E-5</v>
      </c>
      <c r="K13339" s="35">
        <v>-4.8946214016086518E-3</v>
      </c>
      <c r="L13339" s="35">
        <v>0.11436837298208496</v>
      </c>
      <c r="M13339" s="35">
        <v>0</v>
      </c>
      <c r="N13339" s="35">
        <v>0</v>
      </c>
      <c r="O13339" s="35">
        <v>0</v>
      </c>
      <c r="P13339" s="36">
        <v>11</v>
      </c>
      <c r="Q13339" s="37">
        <v>86</v>
      </c>
      <c r="R13339" s="36">
        <v>14</v>
      </c>
      <c r="S13339" s="39">
        <f t="shared" si="464"/>
        <v>86</v>
      </c>
      <c r="T13339" s="34" t="s">
        <v>51</v>
      </c>
      <c r="U13339" s="12">
        <f>(((alpha*(speed^3))+(beta*(speed^2))+(ceta*speed))+delta)</f>
        <v>5.8705601503510341E-3</v>
      </c>
      <c r="V13339" s="8">
        <f t="shared" si="465"/>
        <v>86</v>
      </c>
      <c r="AB13339" s="41"/>
    </row>
    <row r="13340" spans="1:28">
      <c r="A13340" s="34" t="s">
        <v>20</v>
      </c>
      <c r="B13340" s="34" t="s">
        <v>79</v>
      </c>
      <c r="C13340" s="5" t="s">
        <v>218</v>
      </c>
      <c r="D13340" s="35" t="s">
        <v>89</v>
      </c>
      <c r="E13340" s="36" t="s">
        <v>17</v>
      </c>
      <c r="F13340" s="37">
        <v>50</v>
      </c>
      <c r="G13340" s="38">
        <v>-0.02</v>
      </c>
      <c r="H13340" s="34">
        <v>0.88947179507294627</v>
      </c>
      <c r="I13340" s="35">
        <v>-1.4206625056606894E-3</v>
      </c>
      <c r="J13340" s="35">
        <v>0.24843079868729862</v>
      </c>
      <c r="K13340" s="35">
        <v>-15.358830985093107</v>
      </c>
      <c r="L13340" s="35">
        <v>433.46870844756569</v>
      </c>
      <c r="M13340" s="35">
        <v>0</v>
      </c>
      <c r="N13340" s="35">
        <v>0</v>
      </c>
      <c r="O13340" s="35">
        <v>0</v>
      </c>
      <c r="P13340" s="36">
        <v>11</v>
      </c>
      <c r="Q13340" s="37">
        <v>86</v>
      </c>
      <c r="R13340" s="36">
        <v>14</v>
      </c>
      <c r="S13340" s="39">
        <f t="shared" si="464"/>
        <v>86</v>
      </c>
      <c r="T13340" s="34" t="s">
        <v>51</v>
      </c>
      <c r="U13340" s="12">
        <f>(((alpha*(speed^3))+(beta*(speed^2))+(ceta*speed))+delta)</f>
        <v>46.382520120303809</v>
      </c>
      <c r="V13340" s="8">
        <f t="shared" si="465"/>
        <v>86</v>
      </c>
    </row>
    <row r="13341" spans="1:28">
      <c r="A13341" s="34" t="s">
        <v>20</v>
      </c>
      <c r="B13341" s="34" t="s">
        <v>79</v>
      </c>
      <c r="C13341" s="5" t="s">
        <v>219</v>
      </c>
      <c r="D13341" s="35" t="s">
        <v>89</v>
      </c>
      <c r="E13341" s="36" t="s">
        <v>17</v>
      </c>
      <c r="F13341" s="37">
        <v>50</v>
      </c>
      <c r="G13341" s="38">
        <v>-0.02</v>
      </c>
      <c r="H13341" s="34">
        <v>0.89385774494106141</v>
      </c>
      <c r="I13341" s="35">
        <v>-1.3998499718573497E-3</v>
      </c>
      <c r="J13341" s="35">
        <v>0.24471251646187267</v>
      </c>
      <c r="K13341" s="35">
        <v>-15.087594571265381</v>
      </c>
      <c r="L13341" s="35">
        <v>421.87801243193547</v>
      </c>
      <c r="M13341" s="35">
        <v>0</v>
      </c>
      <c r="N13341" s="35">
        <v>0</v>
      </c>
      <c r="O13341" s="35">
        <v>0</v>
      </c>
      <c r="P13341" s="36">
        <v>11</v>
      </c>
      <c r="Q13341" s="37">
        <v>86</v>
      </c>
      <c r="R13341" s="36">
        <v>14</v>
      </c>
      <c r="S13341" s="39">
        <f t="shared" si="464"/>
        <v>86</v>
      </c>
      <c r="T13341" s="34" t="s">
        <v>51</v>
      </c>
      <c r="U13341" s="12">
        <f>(((alpha*(speed^3))+(beta*(speed^2))+(ceta*speed))+delta)</f>
        <v>43.855677355424575</v>
      </c>
      <c r="V13341" s="8">
        <f t="shared" si="465"/>
        <v>86</v>
      </c>
    </row>
    <row r="13342" spans="1:28">
      <c r="A13342" s="34" t="s">
        <v>20</v>
      </c>
      <c r="B13342" s="34" t="s">
        <v>79</v>
      </c>
      <c r="C13342" s="5" t="s">
        <v>218</v>
      </c>
      <c r="D13342" s="35" t="s">
        <v>89</v>
      </c>
      <c r="E13342" s="36" t="s">
        <v>15</v>
      </c>
      <c r="F13342" s="37">
        <v>100</v>
      </c>
      <c r="G13342" s="38">
        <v>-0.02</v>
      </c>
      <c r="H13342" s="34">
        <v>0.97822832534808235</v>
      </c>
      <c r="I13342" s="35">
        <v>0.1962107633172023</v>
      </c>
      <c r="J13342" s="35">
        <v>3.7413281447505005E-2</v>
      </c>
      <c r="K13342" s="35">
        <v>0.76623320067435385</v>
      </c>
      <c r="L13342" s="35">
        <v>0</v>
      </c>
      <c r="M13342" s="35">
        <v>0</v>
      </c>
      <c r="N13342" s="35">
        <v>0</v>
      </c>
      <c r="O13342" s="35">
        <v>0</v>
      </c>
      <c r="P13342" s="36">
        <v>11</v>
      </c>
      <c r="Q13342" s="37">
        <v>86</v>
      </c>
      <c r="R13342" s="36">
        <v>2</v>
      </c>
      <c r="S13342" s="39">
        <f t="shared" si="464"/>
        <v>86</v>
      </c>
      <c r="T13342" s="34" t="s">
        <v>31</v>
      </c>
      <c r="U13342" s="12">
        <f>((alpha+(beta*speed))^((-1)/ceta))</f>
        <v>0.20141249939958936</v>
      </c>
      <c r="V13342" s="8">
        <f t="shared" si="465"/>
        <v>86</v>
      </c>
    </row>
    <row r="13343" spans="1:28">
      <c r="A13343" s="34" t="s">
        <v>20</v>
      </c>
      <c r="B13343" s="34" t="s">
        <v>79</v>
      </c>
      <c r="C13343" s="5" t="s">
        <v>219</v>
      </c>
      <c r="D13343" s="35" t="s">
        <v>89</v>
      </c>
      <c r="E13343" s="36" t="s">
        <v>15</v>
      </c>
      <c r="F13343" s="37">
        <v>100</v>
      </c>
      <c r="G13343" s="38">
        <v>-0.02</v>
      </c>
      <c r="H13343" s="34">
        <v>0.9512564712802194</v>
      </c>
      <c r="I13343" s="35">
        <v>20.567411328871444</v>
      </c>
      <c r="J13343" s="35">
        <v>0.98448496566896215</v>
      </c>
      <c r="K13343" s="35">
        <v>-0.60787854706605737</v>
      </c>
      <c r="L13343" s="35">
        <v>0</v>
      </c>
      <c r="M13343" s="35">
        <v>0</v>
      </c>
      <c r="N13343" s="35">
        <v>0</v>
      </c>
      <c r="O13343" s="35">
        <v>0</v>
      </c>
      <c r="P13343" s="36">
        <v>11</v>
      </c>
      <c r="Q13343" s="37">
        <v>86</v>
      </c>
      <c r="R13343" s="36">
        <v>0</v>
      </c>
      <c r="S13343" s="39">
        <f t="shared" si="464"/>
        <v>86</v>
      </c>
      <c r="T13343" s="34" t="s">
        <v>29</v>
      </c>
      <c r="U13343" s="12">
        <f>((alpha*(beta^speed))*(speed^ceta))</f>
        <v>0.35745478864109287</v>
      </c>
      <c r="V13343" s="8">
        <f t="shared" si="465"/>
        <v>86</v>
      </c>
    </row>
    <row r="13344" spans="1:28">
      <c r="A13344" s="34" t="s">
        <v>20</v>
      </c>
      <c r="B13344" s="34" t="s">
        <v>79</v>
      </c>
      <c r="C13344" s="5" t="s">
        <v>218</v>
      </c>
      <c r="D13344" s="35" t="s">
        <v>89</v>
      </c>
      <c r="E13344" s="36" t="s">
        <v>16</v>
      </c>
      <c r="F13344" s="37">
        <v>100</v>
      </c>
      <c r="G13344" s="38">
        <v>-0.02</v>
      </c>
      <c r="H13344" s="34">
        <v>0.92336186039456791</v>
      </c>
      <c r="I13344" s="35">
        <v>-2.5668687075518064E-5</v>
      </c>
      <c r="J13344" s="35">
        <v>4.2716371702543835E-3</v>
      </c>
      <c r="K13344" s="35">
        <v>-0.25216236687384186</v>
      </c>
      <c r="L13344" s="35">
        <v>6.4028291578527536</v>
      </c>
      <c r="M13344" s="35">
        <v>0</v>
      </c>
      <c r="N13344" s="35">
        <v>0</v>
      </c>
      <c r="O13344" s="35">
        <v>0</v>
      </c>
      <c r="P13344" s="36">
        <v>11</v>
      </c>
      <c r="Q13344" s="37">
        <v>85</v>
      </c>
      <c r="R13344" s="36">
        <v>14</v>
      </c>
      <c r="S13344" s="39">
        <f t="shared" si="464"/>
        <v>85</v>
      </c>
      <c r="T13344" s="34" t="s">
        <v>51</v>
      </c>
      <c r="U13344" s="12">
        <f t="shared" ref="U13344:U13351" si="466">(((alpha*(speed^3))+(beta*(speed^2))+(ceta*speed))+delta)</f>
        <v>6.7824078411586441E-2</v>
      </c>
      <c r="V13344" s="8">
        <f t="shared" si="465"/>
        <v>85</v>
      </c>
    </row>
    <row r="13345" spans="1:28">
      <c r="A13345" s="34" t="s">
        <v>20</v>
      </c>
      <c r="B13345" s="34" t="s">
        <v>79</v>
      </c>
      <c r="C13345" s="5" t="s">
        <v>219</v>
      </c>
      <c r="D13345" s="35" t="s">
        <v>89</v>
      </c>
      <c r="E13345" s="36" t="s">
        <v>16</v>
      </c>
      <c r="F13345" s="37">
        <v>100</v>
      </c>
      <c r="G13345" s="38">
        <v>-0.02</v>
      </c>
      <c r="H13345" s="34">
        <v>0.96192815756436634</v>
      </c>
      <c r="I13345" s="35">
        <v>-7.4717392868467138E-5</v>
      </c>
      <c r="J13345" s="35">
        <v>1.271301491662816E-2</v>
      </c>
      <c r="K13345" s="35">
        <v>-0.74968783507470194</v>
      </c>
      <c r="L13345" s="35">
        <v>18.289326126561569</v>
      </c>
      <c r="M13345" s="35">
        <v>0</v>
      </c>
      <c r="N13345" s="35">
        <v>0</v>
      </c>
      <c r="O13345" s="35">
        <v>0</v>
      </c>
      <c r="P13345" s="36">
        <v>11</v>
      </c>
      <c r="Q13345" s="37">
        <v>86</v>
      </c>
      <c r="R13345" s="36">
        <v>14</v>
      </c>
      <c r="S13345" s="39">
        <f t="shared" si="464"/>
        <v>86</v>
      </c>
      <c r="T13345" s="34" t="s">
        <v>51</v>
      </c>
      <c r="U13345" s="12">
        <f t="shared" si="466"/>
        <v>0.31718459517333031</v>
      </c>
      <c r="V13345" s="8">
        <f t="shared" si="465"/>
        <v>86</v>
      </c>
    </row>
    <row r="13346" spans="1:28">
      <c r="A13346" s="34" t="s">
        <v>20</v>
      </c>
      <c r="B13346" s="34" t="s">
        <v>79</v>
      </c>
      <c r="C13346" s="5" t="s">
        <v>218</v>
      </c>
      <c r="D13346" s="35" t="s">
        <v>89</v>
      </c>
      <c r="E13346" s="36" t="s">
        <v>14</v>
      </c>
      <c r="F13346" s="37">
        <v>100</v>
      </c>
      <c r="G13346" s="38">
        <v>-0.02</v>
      </c>
      <c r="H13346" s="34">
        <v>0.94296341264447137</v>
      </c>
      <c r="I13346" s="35">
        <v>-5.2191196573647283E-7</v>
      </c>
      <c r="J13346" s="35">
        <v>9.5248237019407675E-5</v>
      </c>
      <c r="K13346" s="35">
        <v>-5.9053419356936716E-3</v>
      </c>
      <c r="L13346" s="35">
        <v>0.14811901480900699</v>
      </c>
      <c r="M13346" s="35">
        <v>0</v>
      </c>
      <c r="N13346" s="35">
        <v>0</v>
      </c>
      <c r="O13346" s="35">
        <v>0</v>
      </c>
      <c r="P13346" s="36">
        <v>11</v>
      </c>
      <c r="Q13346" s="37">
        <v>86</v>
      </c>
      <c r="R13346" s="36">
        <v>14</v>
      </c>
      <c r="S13346" s="39">
        <f t="shared" si="464"/>
        <v>86</v>
      </c>
      <c r="T13346" s="34" t="s">
        <v>51</v>
      </c>
      <c r="U13346" s="12">
        <f t="shared" si="466"/>
        <v>1.2750332056412433E-2</v>
      </c>
      <c r="V13346" s="8">
        <f t="shared" si="465"/>
        <v>86</v>
      </c>
      <c r="AB13346" s="41"/>
    </row>
    <row r="13347" spans="1:28">
      <c r="A13347" s="34" t="s">
        <v>20</v>
      </c>
      <c r="B13347" s="34" t="s">
        <v>79</v>
      </c>
      <c r="C13347" s="5" t="s">
        <v>219</v>
      </c>
      <c r="D13347" s="35" t="s">
        <v>89</v>
      </c>
      <c r="E13347" s="36" t="s">
        <v>14</v>
      </c>
      <c r="F13347" s="37">
        <v>100</v>
      </c>
      <c r="G13347" s="38">
        <v>-0.02</v>
      </c>
      <c r="H13347" s="34">
        <v>0.95446135764016482</v>
      </c>
      <c r="I13347" s="35">
        <v>-2.3410042332572267E-7</v>
      </c>
      <c r="J13347" s="35">
        <v>4.2645050912638833E-5</v>
      </c>
      <c r="K13347" s="35">
        <v>-2.6342267457098081E-3</v>
      </c>
      <c r="L13347" s="35">
        <v>6.6007402002973836E-2</v>
      </c>
      <c r="M13347" s="35">
        <v>0</v>
      </c>
      <c r="N13347" s="35">
        <v>0</v>
      </c>
      <c r="O13347" s="35">
        <v>0</v>
      </c>
      <c r="P13347" s="36">
        <v>11</v>
      </c>
      <c r="Q13347" s="37">
        <v>86</v>
      </c>
      <c r="R13347" s="36">
        <v>14</v>
      </c>
      <c r="S13347" s="39">
        <f t="shared" si="464"/>
        <v>86</v>
      </c>
      <c r="T13347" s="34" t="s">
        <v>51</v>
      </c>
      <c r="U13347" s="12">
        <f t="shared" si="466"/>
        <v>5.9657195629412851E-3</v>
      </c>
      <c r="V13347" s="8">
        <f t="shared" si="465"/>
        <v>86</v>
      </c>
      <c r="AB13347" s="41"/>
    </row>
    <row r="13348" spans="1:28">
      <c r="A13348" s="34" t="s">
        <v>20</v>
      </c>
      <c r="B13348" s="34" t="s">
        <v>79</v>
      </c>
      <c r="C13348" s="5" t="s">
        <v>218</v>
      </c>
      <c r="D13348" s="35" t="s">
        <v>89</v>
      </c>
      <c r="E13348" s="36" t="s">
        <v>18</v>
      </c>
      <c r="F13348" s="37">
        <v>100</v>
      </c>
      <c r="G13348" s="38">
        <v>-0.02</v>
      </c>
      <c r="H13348" s="34">
        <v>0.94216261399985024</v>
      </c>
      <c r="I13348" s="35">
        <v>-3.0414587119906231E-7</v>
      </c>
      <c r="J13348" s="35">
        <v>5.2861046788975222E-5</v>
      </c>
      <c r="K13348" s="35">
        <v>-3.2909865803806477E-3</v>
      </c>
      <c r="L13348" s="35">
        <v>8.9401540665146662E-2</v>
      </c>
      <c r="M13348" s="35">
        <v>0</v>
      </c>
      <c r="N13348" s="35">
        <v>0</v>
      </c>
      <c r="O13348" s="35">
        <v>0</v>
      </c>
      <c r="P13348" s="36">
        <v>11</v>
      </c>
      <c r="Q13348" s="37">
        <v>86</v>
      </c>
      <c r="R13348" s="36">
        <v>14</v>
      </c>
      <c r="S13348" s="39">
        <f t="shared" si="464"/>
        <v>86</v>
      </c>
      <c r="T13348" s="34" t="s">
        <v>51</v>
      </c>
      <c r="U13348" s="12">
        <f t="shared" si="466"/>
        <v>3.8831905522809518E-3</v>
      </c>
      <c r="V13348" s="8">
        <f t="shared" si="465"/>
        <v>86</v>
      </c>
      <c r="AB13348" s="41"/>
    </row>
    <row r="13349" spans="1:28">
      <c r="A13349" s="34" t="s">
        <v>20</v>
      </c>
      <c r="B13349" s="34" t="s">
        <v>79</v>
      </c>
      <c r="C13349" s="5" t="s">
        <v>219</v>
      </c>
      <c r="D13349" s="35" t="s">
        <v>89</v>
      </c>
      <c r="E13349" s="36" t="s">
        <v>18</v>
      </c>
      <c r="F13349" s="37">
        <v>100</v>
      </c>
      <c r="G13349" s="38">
        <v>-0.02</v>
      </c>
      <c r="H13349" s="34">
        <v>0.90871445363321668</v>
      </c>
      <c r="I13349" s="35">
        <v>-4.4688953612499232E-7</v>
      </c>
      <c r="J13349" s="35">
        <v>8.3125300844701027E-5</v>
      </c>
      <c r="K13349" s="35">
        <v>-5.2451604807413213E-3</v>
      </c>
      <c r="L13349" s="35">
        <v>0.12302998353921048</v>
      </c>
      <c r="M13349" s="35">
        <v>0</v>
      </c>
      <c r="N13349" s="35">
        <v>0</v>
      </c>
      <c r="O13349" s="35">
        <v>0</v>
      </c>
      <c r="P13349" s="36">
        <v>11</v>
      </c>
      <c r="Q13349" s="37">
        <v>86</v>
      </c>
      <c r="R13349" s="36">
        <v>14</v>
      </c>
      <c r="S13349" s="39">
        <f t="shared" si="464"/>
        <v>86</v>
      </c>
      <c r="T13349" s="34" t="s">
        <v>51</v>
      </c>
      <c r="U13349" s="12">
        <f t="shared" si="466"/>
        <v>2.4941364533475757E-3</v>
      </c>
      <c r="V13349" s="8">
        <f t="shared" si="465"/>
        <v>86</v>
      </c>
      <c r="AB13349" s="41"/>
    </row>
    <row r="13350" spans="1:28">
      <c r="A13350" s="34" t="s">
        <v>20</v>
      </c>
      <c r="B13350" s="34" t="s">
        <v>79</v>
      </c>
      <c r="C13350" s="5" t="s">
        <v>218</v>
      </c>
      <c r="D13350" s="35" t="s">
        <v>89</v>
      </c>
      <c r="E13350" s="36" t="s">
        <v>17</v>
      </c>
      <c r="F13350" s="37">
        <v>100</v>
      </c>
      <c r="G13350" s="38">
        <v>-0.02</v>
      </c>
      <c r="H13350" s="34">
        <v>0.87603594661275552</v>
      </c>
      <c r="I13350" s="35">
        <v>-1.6400057135219129E-3</v>
      </c>
      <c r="J13350" s="35">
        <v>0.2690983494532091</v>
      </c>
      <c r="K13350" s="35">
        <v>-16.106026972322145</v>
      </c>
      <c r="L13350" s="35">
        <v>452.96469902525683</v>
      </c>
      <c r="M13350" s="35">
        <v>0</v>
      </c>
      <c r="N13350" s="35">
        <v>0</v>
      </c>
      <c r="O13350" s="35">
        <v>0</v>
      </c>
      <c r="P13350" s="36">
        <v>11</v>
      </c>
      <c r="Q13350" s="37">
        <v>86</v>
      </c>
      <c r="R13350" s="36">
        <v>14</v>
      </c>
      <c r="S13350" s="39">
        <f t="shared" si="464"/>
        <v>86</v>
      </c>
      <c r="T13350" s="34" t="s">
        <v>51</v>
      </c>
      <c r="U13350" s="12">
        <f t="shared" si="466"/>
        <v>14.962297841593056</v>
      </c>
      <c r="V13350" s="8">
        <f t="shared" si="465"/>
        <v>86</v>
      </c>
    </row>
    <row r="13351" spans="1:28">
      <c r="A13351" s="34" t="s">
        <v>20</v>
      </c>
      <c r="B13351" s="34" t="s">
        <v>79</v>
      </c>
      <c r="C13351" s="5" t="s">
        <v>219</v>
      </c>
      <c r="D13351" s="35" t="s">
        <v>89</v>
      </c>
      <c r="E13351" s="36" t="s">
        <v>17</v>
      </c>
      <c r="F13351" s="37">
        <v>100</v>
      </c>
      <c r="G13351" s="38">
        <v>-0.02</v>
      </c>
      <c r="H13351" s="34">
        <v>0.87864362072452418</v>
      </c>
      <c r="I13351" s="35">
        <v>-1.6049721511598094E-3</v>
      </c>
      <c r="J13351" s="35">
        <v>0.26329523686225614</v>
      </c>
      <c r="K13351" s="35">
        <v>-15.712360496202146</v>
      </c>
      <c r="L13351" s="35">
        <v>438.36431302116534</v>
      </c>
      <c r="M13351" s="35">
        <v>0</v>
      </c>
      <c r="N13351" s="35">
        <v>0</v>
      </c>
      <c r="O13351" s="35">
        <v>0</v>
      </c>
      <c r="P13351" s="36">
        <v>11</v>
      </c>
      <c r="Q13351" s="37">
        <v>86</v>
      </c>
      <c r="R13351" s="36">
        <v>14</v>
      </c>
      <c r="S13351" s="39">
        <f t="shared" si="464"/>
        <v>86</v>
      </c>
      <c r="T13351" s="34" t="s">
        <v>51</v>
      </c>
      <c r="U13351" s="12">
        <f t="shared" si="466"/>
        <v>13.580715602923533</v>
      </c>
      <c r="V13351" s="8">
        <f t="shared" si="465"/>
        <v>86</v>
      </c>
    </row>
    <row r="13352" spans="1:28">
      <c r="A13352" s="34" t="s">
        <v>20</v>
      </c>
      <c r="B13352" s="34" t="s">
        <v>79</v>
      </c>
      <c r="C13352" s="5" t="s">
        <v>218</v>
      </c>
      <c r="D13352" s="35" t="s">
        <v>89</v>
      </c>
      <c r="E13352" s="36" t="s">
        <v>15</v>
      </c>
      <c r="F13352" s="37">
        <v>0</v>
      </c>
      <c r="G13352" s="38">
        <v>0.02</v>
      </c>
      <c r="H13352" s="34">
        <v>0.99264235298880854</v>
      </c>
      <c r="I13352" s="35">
        <v>2.4786809645046906</v>
      </c>
      <c r="J13352" s="35">
        <v>0.77452468926039786</v>
      </c>
      <c r="K13352" s="35">
        <v>-0.67999661015321922</v>
      </c>
      <c r="L13352" s="35">
        <v>0</v>
      </c>
      <c r="M13352" s="35">
        <v>0</v>
      </c>
      <c r="N13352" s="35">
        <v>0</v>
      </c>
      <c r="O13352" s="35">
        <v>0</v>
      </c>
      <c r="P13352" s="36">
        <v>11</v>
      </c>
      <c r="Q13352" s="37">
        <v>86</v>
      </c>
      <c r="R13352" s="36">
        <v>13</v>
      </c>
      <c r="S13352" s="39">
        <f t="shared" si="464"/>
        <v>86</v>
      </c>
      <c r="T13352" s="34" t="s">
        <v>50</v>
      </c>
      <c r="U13352" s="12">
        <f>EXP((alpha+(beta/speed))+(ceta*LN(speed)))</f>
        <v>0.58201794618601477</v>
      </c>
      <c r="V13352" s="8">
        <f t="shared" si="465"/>
        <v>86</v>
      </c>
    </row>
    <row r="13353" spans="1:28">
      <c r="A13353" s="34" t="s">
        <v>20</v>
      </c>
      <c r="B13353" s="34" t="s">
        <v>79</v>
      </c>
      <c r="C13353" s="5" t="s">
        <v>219</v>
      </c>
      <c r="D13353" s="35" t="s">
        <v>89</v>
      </c>
      <c r="E13353" s="36" t="s">
        <v>15</v>
      </c>
      <c r="F13353" s="37">
        <v>0</v>
      </c>
      <c r="G13353" s="38">
        <v>0.02</v>
      </c>
      <c r="H13353" s="34">
        <v>0.98325624486782515</v>
      </c>
      <c r="I13353" s="35">
        <v>264.15315445507576</v>
      </c>
      <c r="J13353" s="35">
        <v>-2.1970712794743883</v>
      </c>
      <c r="K13353" s="35">
        <v>16.494628715418735</v>
      </c>
      <c r="L13353" s="35">
        <v>-0.53243428322690334</v>
      </c>
      <c r="M13353" s="35">
        <v>0</v>
      </c>
      <c r="N13353" s="35">
        <v>0</v>
      </c>
      <c r="O13353" s="35">
        <v>0</v>
      </c>
      <c r="P13353" s="36">
        <v>11</v>
      </c>
      <c r="Q13353" s="37">
        <v>86</v>
      </c>
      <c r="R13353" s="36">
        <v>1</v>
      </c>
      <c r="S13353" s="39">
        <f t="shared" si="464"/>
        <v>86</v>
      </c>
      <c r="T13353" s="34" t="s">
        <v>30</v>
      </c>
      <c r="U13353" s="12">
        <f>((alpha*(speed^beta))+(ceta*(speed^delta)))</f>
        <v>1.5542386055262392</v>
      </c>
      <c r="V13353" s="8">
        <f t="shared" si="465"/>
        <v>86</v>
      </c>
    </row>
    <row r="13354" spans="1:28">
      <c r="A13354" s="34" t="s">
        <v>20</v>
      </c>
      <c r="B13354" s="34" t="s">
        <v>79</v>
      </c>
      <c r="C13354" s="5" t="s">
        <v>218</v>
      </c>
      <c r="D13354" s="35" t="s">
        <v>89</v>
      </c>
      <c r="E13354" s="36" t="s">
        <v>16</v>
      </c>
      <c r="F13354" s="37">
        <v>0</v>
      </c>
      <c r="G13354" s="38">
        <v>0.02</v>
      </c>
      <c r="H13354" s="34">
        <v>0.98137528747439129</v>
      </c>
      <c r="I13354" s="35">
        <v>289.54480421350206</v>
      </c>
      <c r="J13354" s="35">
        <v>-2.2442315389797209</v>
      </c>
      <c r="K13354" s="35">
        <v>11.071281445610163</v>
      </c>
      <c r="L13354" s="35">
        <v>-0.30696840306694934</v>
      </c>
      <c r="M13354" s="35">
        <v>0</v>
      </c>
      <c r="N13354" s="35">
        <v>0</v>
      </c>
      <c r="O13354" s="35">
        <v>0</v>
      </c>
      <c r="P13354" s="36">
        <v>11</v>
      </c>
      <c r="Q13354" s="37">
        <v>86</v>
      </c>
      <c r="R13354" s="36">
        <v>1</v>
      </c>
      <c r="S13354" s="39">
        <f t="shared" si="464"/>
        <v>86</v>
      </c>
      <c r="T13354" s="34" t="s">
        <v>30</v>
      </c>
      <c r="U13354" s="12">
        <f>((alpha*(speed^beta))+(ceta*(speed^delta)))</f>
        <v>2.8339623041935598</v>
      </c>
      <c r="V13354" s="8">
        <f t="shared" si="465"/>
        <v>86</v>
      </c>
    </row>
    <row r="13355" spans="1:28">
      <c r="A13355" s="34" t="s">
        <v>20</v>
      </c>
      <c r="B13355" s="34" t="s">
        <v>79</v>
      </c>
      <c r="C13355" s="5" t="s">
        <v>219</v>
      </c>
      <c r="D13355" s="35" t="s">
        <v>89</v>
      </c>
      <c r="E13355" s="36" t="s">
        <v>16</v>
      </c>
      <c r="F13355" s="37">
        <v>0</v>
      </c>
      <c r="G13355" s="38">
        <v>0.02</v>
      </c>
      <c r="H13355" s="34">
        <v>0.99546857512894138</v>
      </c>
      <c r="I13355" s="35">
        <v>1.5368109674628825</v>
      </c>
      <c r="J13355" s="35">
        <v>41.292607802616736</v>
      </c>
      <c r="K13355" s="35">
        <v>2.2363903936110853E-2</v>
      </c>
      <c r="L13355" s="35">
        <v>-0.13906815117235563</v>
      </c>
      <c r="M13355" s="35">
        <v>9.8321502837396157E-2</v>
      </c>
      <c r="N13355" s="35">
        <v>0</v>
      </c>
      <c r="O13355" s="35">
        <v>0</v>
      </c>
      <c r="P13355" s="36">
        <v>11</v>
      </c>
      <c r="Q13355" s="37">
        <v>86</v>
      </c>
      <c r="R13355" s="36">
        <v>10</v>
      </c>
      <c r="S13355" s="39">
        <f t="shared" si="464"/>
        <v>86</v>
      </c>
      <c r="T13355" s="34" t="s">
        <v>44</v>
      </c>
      <c r="U13355" s="12">
        <f>(alpha+(beta/(1+EXP((((-1)*ceta)+(delta*LN(speed)))+(epsilon*speed)))))</f>
        <v>1.5534909149964766</v>
      </c>
      <c r="V13355" s="8">
        <f t="shared" si="465"/>
        <v>86</v>
      </c>
    </row>
    <row r="13356" spans="1:28">
      <c r="A13356" s="34" t="s">
        <v>20</v>
      </c>
      <c r="B13356" s="34" t="s">
        <v>79</v>
      </c>
      <c r="C13356" s="5" t="s">
        <v>218</v>
      </c>
      <c r="D13356" s="35" t="s">
        <v>89</v>
      </c>
      <c r="E13356" s="36" t="s">
        <v>14</v>
      </c>
      <c r="F13356" s="37">
        <v>0</v>
      </c>
      <c r="G13356" s="38">
        <v>0.02</v>
      </c>
      <c r="H13356" s="34">
        <v>0.9282321354657076</v>
      </c>
      <c r="I13356" s="35">
        <v>-6.2135717795904509E-7</v>
      </c>
      <c r="J13356" s="35">
        <v>1.0727773319514794E-4</v>
      </c>
      <c r="K13356" s="35">
        <v>-6.235553600822008E-3</v>
      </c>
      <c r="L13356" s="35">
        <v>0.17736382337398607</v>
      </c>
      <c r="M13356" s="35">
        <v>0</v>
      </c>
      <c r="N13356" s="35">
        <v>0</v>
      </c>
      <c r="O13356" s="35">
        <v>0</v>
      </c>
      <c r="P13356" s="36">
        <v>11</v>
      </c>
      <c r="Q13356" s="37">
        <v>86</v>
      </c>
      <c r="R13356" s="36">
        <v>14</v>
      </c>
      <c r="S13356" s="39">
        <f t="shared" si="464"/>
        <v>86</v>
      </c>
      <c r="T13356" s="34" t="s">
        <v>51</v>
      </c>
      <c r="U13356" s="12">
        <f>(((alpha*(speed^3))+(beta*(speed^2))+(ceta*speed))+delta)</f>
        <v>3.9314367230689179E-2</v>
      </c>
      <c r="V13356" s="8">
        <f t="shared" si="465"/>
        <v>86</v>
      </c>
      <c r="AB13356" s="41"/>
    </row>
    <row r="13357" spans="1:28">
      <c r="A13357" s="34" t="s">
        <v>20</v>
      </c>
      <c r="B13357" s="34" t="s">
        <v>79</v>
      </c>
      <c r="C13357" s="5" t="s">
        <v>219</v>
      </c>
      <c r="D13357" s="35" t="s">
        <v>89</v>
      </c>
      <c r="E13357" s="36" t="s">
        <v>14</v>
      </c>
      <c r="F13357" s="37">
        <v>0</v>
      </c>
      <c r="G13357" s="38">
        <v>0.02</v>
      </c>
      <c r="H13357" s="34">
        <v>0.94782201043490211</v>
      </c>
      <c r="I13357" s="35">
        <v>6.8980095924115599</v>
      </c>
      <c r="J13357" s="35">
        <v>1.0901934061748364</v>
      </c>
      <c r="K13357" s="35">
        <v>-8.536900608301588E-3</v>
      </c>
      <c r="L13357" s="35">
        <v>0</v>
      </c>
      <c r="M13357" s="35">
        <v>0</v>
      </c>
      <c r="N13357" s="35">
        <v>0</v>
      </c>
      <c r="O13357" s="35">
        <v>0</v>
      </c>
      <c r="P13357" s="36">
        <v>11</v>
      </c>
      <c r="Q13357" s="37">
        <v>86</v>
      </c>
      <c r="R13357" s="36">
        <v>5</v>
      </c>
      <c r="S13357" s="39">
        <f t="shared" si="464"/>
        <v>86</v>
      </c>
      <c r="T13357" s="34" t="s">
        <v>36</v>
      </c>
      <c r="U13357" s="12">
        <f>(1/(((ceta*(speed^2))+(beta*speed))+alpha))</f>
        <v>2.6655488687877107E-2</v>
      </c>
      <c r="V13357" s="8">
        <f t="shared" si="465"/>
        <v>86</v>
      </c>
      <c r="AB13357" s="41"/>
    </row>
    <row r="13358" spans="1:28">
      <c r="A13358" s="34" t="s">
        <v>20</v>
      </c>
      <c r="B13358" s="34" t="s">
        <v>79</v>
      </c>
      <c r="C13358" s="5" t="s">
        <v>218</v>
      </c>
      <c r="D13358" s="35" t="s">
        <v>89</v>
      </c>
      <c r="E13358" s="36" t="s">
        <v>18</v>
      </c>
      <c r="F13358" s="37">
        <v>0</v>
      </c>
      <c r="G13358" s="38">
        <v>0.02</v>
      </c>
      <c r="H13358" s="34">
        <v>0.98591277546611367</v>
      </c>
      <c r="I13358" s="35">
        <v>-3.4996372198136003E-7</v>
      </c>
      <c r="J13358" s="35">
        <v>5.9590614944847929E-5</v>
      </c>
      <c r="K13358" s="35">
        <v>-3.5651464164455685E-3</v>
      </c>
      <c r="L13358" s="35">
        <v>0.11635787485042941</v>
      </c>
      <c r="M13358" s="35">
        <v>0</v>
      </c>
      <c r="N13358" s="35">
        <v>0</v>
      </c>
      <c r="O13358" s="35">
        <v>0</v>
      </c>
      <c r="P13358" s="36">
        <v>11</v>
      </c>
      <c r="Q13358" s="37">
        <v>86</v>
      </c>
      <c r="R13358" s="36">
        <v>14</v>
      </c>
      <c r="S13358" s="39">
        <f t="shared" si="464"/>
        <v>86</v>
      </c>
      <c r="T13358" s="34" t="s">
        <v>51</v>
      </c>
      <c r="U13358" s="12">
        <f>(((alpha*(speed^3))+(beta*(speed^2))+(ceta*speed))+delta)</f>
        <v>2.7890946019629895E-2</v>
      </c>
      <c r="V13358" s="8">
        <f t="shared" si="465"/>
        <v>86</v>
      </c>
      <c r="AB13358" s="41"/>
    </row>
    <row r="13359" spans="1:28">
      <c r="A13359" s="34" t="s">
        <v>20</v>
      </c>
      <c r="B13359" s="34" t="s">
        <v>79</v>
      </c>
      <c r="C13359" s="5" t="s">
        <v>219</v>
      </c>
      <c r="D13359" s="35" t="s">
        <v>89</v>
      </c>
      <c r="E13359" s="36" t="s">
        <v>18</v>
      </c>
      <c r="F13359" s="37">
        <v>0</v>
      </c>
      <c r="G13359" s="38">
        <v>0.02</v>
      </c>
      <c r="H13359" s="34">
        <v>0.95807296341195436</v>
      </c>
      <c r="I13359" s="35">
        <v>-4.6243199889258885E-7</v>
      </c>
      <c r="J13359" s="35">
        <v>8.3295326106137653E-5</v>
      </c>
      <c r="K13359" s="35">
        <v>-5.2107893213693812E-3</v>
      </c>
      <c r="L13359" s="35">
        <v>0.14194086071441178</v>
      </c>
      <c r="M13359" s="35">
        <v>0</v>
      </c>
      <c r="N13359" s="35">
        <v>0</v>
      </c>
      <c r="O13359" s="35">
        <v>0</v>
      </c>
      <c r="P13359" s="36">
        <v>11</v>
      </c>
      <c r="Q13359" s="37">
        <v>86</v>
      </c>
      <c r="R13359" s="36">
        <v>14</v>
      </c>
      <c r="S13359" s="39">
        <f t="shared" si="464"/>
        <v>86</v>
      </c>
      <c r="T13359" s="34" t="s">
        <v>51</v>
      </c>
      <c r="U13359" s="12">
        <f>(((alpha*(speed^3))+(beta*(speed^2))+(ceta*speed))+delta)</f>
        <v>1.5732563470014588E-2</v>
      </c>
      <c r="V13359" s="8">
        <f t="shared" si="465"/>
        <v>86</v>
      </c>
      <c r="AB13359" s="41"/>
    </row>
    <row r="13360" spans="1:28">
      <c r="A13360" s="34" t="s">
        <v>20</v>
      </c>
      <c r="B13360" s="34" t="s">
        <v>79</v>
      </c>
      <c r="C13360" s="5" t="s">
        <v>218</v>
      </c>
      <c r="D13360" s="35" t="s">
        <v>89</v>
      </c>
      <c r="E13360" s="36" t="s">
        <v>17</v>
      </c>
      <c r="F13360" s="37">
        <v>0</v>
      </c>
      <c r="G13360" s="38">
        <v>0.02</v>
      </c>
      <c r="H13360" s="34">
        <v>0.92824777932255986</v>
      </c>
      <c r="I13360" s="35">
        <v>1244.8694834559174</v>
      </c>
      <c r="J13360" s="35">
        <v>1.0056541333823981</v>
      </c>
      <c r="K13360" s="35">
        <v>-0.41956635486357802</v>
      </c>
      <c r="L13360" s="35">
        <v>0</v>
      </c>
      <c r="M13360" s="35">
        <v>0</v>
      </c>
      <c r="N13360" s="35">
        <v>0</v>
      </c>
      <c r="O13360" s="35">
        <v>0</v>
      </c>
      <c r="P13360" s="36">
        <v>11</v>
      </c>
      <c r="Q13360" s="37">
        <v>86</v>
      </c>
      <c r="R13360" s="36">
        <v>0</v>
      </c>
      <c r="S13360" s="39">
        <f t="shared" si="464"/>
        <v>86</v>
      </c>
      <c r="T13360" s="34" t="s">
        <v>29</v>
      </c>
      <c r="U13360" s="12">
        <f>((alpha*(beta^speed))*(speed^ceta))</f>
        <v>311.92964530230142</v>
      </c>
      <c r="V13360" s="8">
        <f t="shared" si="465"/>
        <v>86</v>
      </c>
    </row>
    <row r="13361" spans="1:28">
      <c r="A13361" s="34" t="s">
        <v>20</v>
      </c>
      <c r="B13361" s="34" t="s">
        <v>79</v>
      </c>
      <c r="C13361" s="5" t="s">
        <v>219</v>
      </c>
      <c r="D13361" s="35" t="s">
        <v>89</v>
      </c>
      <c r="E13361" s="36" t="s">
        <v>17</v>
      </c>
      <c r="F13361" s="37">
        <v>0</v>
      </c>
      <c r="G13361" s="38">
        <v>0.02</v>
      </c>
      <c r="H13361" s="34">
        <v>0.91753990636735572</v>
      </c>
      <c r="I13361" s="35">
        <v>1225.7444787267991</v>
      </c>
      <c r="J13361" s="35">
        <v>1.0063022087850491</v>
      </c>
      <c r="K13361" s="35">
        <v>-0.43599784728245516</v>
      </c>
      <c r="L13361" s="35">
        <v>0</v>
      </c>
      <c r="M13361" s="35">
        <v>0</v>
      </c>
      <c r="N13361" s="35">
        <v>0</v>
      </c>
      <c r="O13361" s="35">
        <v>0</v>
      </c>
      <c r="P13361" s="36">
        <v>11</v>
      </c>
      <c r="Q13361" s="37">
        <v>86</v>
      </c>
      <c r="R13361" s="36">
        <v>0</v>
      </c>
      <c r="S13361" s="39">
        <f t="shared" si="464"/>
        <v>86</v>
      </c>
      <c r="T13361" s="34" t="s">
        <v>29</v>
      </c>
      <c r="U13361" s="12">
        <f>((alpha*(beta^speed))*(speed^ceta))</f>
        <v>301.72230494178211</v>
      </c>
      <c r="V13361" s="8">
        <f t="shared" si="465"/>
        <v>86</v>
      </c>
    </row>
    <row r="13362" spans="1:28">
      <c r="A13362" s="34" t="s">
        <v>20</v>
      </c>
      <c r="B13362" s="34" t="s">
        <v>79</v>
      </c>
      <c r="C13362" s="5" t="s">
        <v>218</v>
      </c>
      <c r="D13362" s="35" t="s">
        <v>89</v>
      </c>
      <c r="E13362" s="36" t="s">
        <v>15</v>
      </c>
      <c r="F13362" s="37">
        <v>50</v>
      </c>
      <c r="G13362" s="38">
        <v>0.02</v>
      </c>
      <c r="H13362" s="34">
        <v>0.99193516779535751</v>
      </c>
      <c r="I13362" s="35">
        <v>2.4081755817811086</v>
      </c>
      <c r="J13362" s="35">
        <v>0.93215875307261531</v>
      </c>
      <c r="K13362" s="35">
        <v>-0.62592346595240966</v>
      </c>
      <c r="L13362" s="35">
        <v>0</v>
      </c>
      <c r="M13362" s="35">
        <v>0</v>
      </c>
      <c r="N13362" s="35">
        <v>0</v>
      </c>
      <c r="O13362" s="35">
        <v>0</v>
      </c>
      <c r="P13362" s="36">
        <v>11</v>
      </c>
      <c r="Q13362" s="37">
        <v>86</v>
      </c>
      <c r="R13362" s="36">
        <v>13</v>
      </c>
      <c r="S13362" s="39">
        <f t="shared" si="464"/>
        <v>86</v>
      </c>
      <c r="T13362" s="34" t="s">
        <v>50</v>
      </c>
      <c r="U13362" s="12">
        <f>EXP((alpha+(beta/speed))+(ceta*LN(speed)))</f>
        <v>0.69137987385829291</v>
      </c>
      <c r="V13362" s="8">
        <f t="shared" si="465"/>
        <v>86</v>
      </c>
    </row>
    <row r="13363" spans="1:28">
      <c r="A13363" s="34" t="s">
        <v>20</v>
      </c>
      <c r="B13363" s="34" t="s">
        <v>79</v>
      </c>
      <c r="C13363" s="5" t="s">
        <v>219</v>
      </c>
      <c r="D13363" s="35" t="s">
        <v>89</v>
      </c>
      <c r="E13363" s="36" t="s">
        <v>15</v>
      </c>
      <c r="F13363" s="37">
        <v>50</v>
      </c>
      <c r="G13363" s="38">
        <v>0.02</v>
      </c>
      <c r="H13363" s="34">
        <v>0.98595170445046854</v>
      </c>
      <c r="I13363" s="35">
        <v>38.700576304578384</v>
      </c>
      <c r="J13363" s="35">
        <v>0.99935041970802052</v>
      </c>
      <c r="K13363" s="35">
        <v>-0.71253277405463289</v>
      </c>
      <c r="L13363" s="35">
        <v>0</v>
      </c>
      <c r="M13363" s="35">
        <v>0</v>
      </c>
      <c r="N13363" s="35">
        <v>0</v>
      </c>
      <c r="O13363" s="35">
        <v>0</v>
      </c>
      <c r="P13363" s="36">
        <v>11</v>
      </c>
      <c r="Q13363" s="37">
        <v>86</v>
      </c>
      <c r="R13363" s="36">
        <v>0</v>
      </c>
      <c r="S13363" s="39">
        <f t="shared" si="464"/>
        <v>86</v>
      </c>
      <c r="T13363" s="34" t="s">
        <v>29</v>
      </c>
      <c r="U13363" s="12">
        <f>((alpha*(beta^speed))*(speed^ceta))</f>
        <v>1.5312800182846225</v>
      </c>
      <c r="V13363" s="8">
        <f t="shared" si="465"/>
        <v>86</v>
      </c>
    </row>
    <row r="13364" spans="1:28">
      <c r="A13364" s="34" t="s">
        <v>20</v>
      </c>
      <c r="B13364" s="34" t="s">
        <v>79</v>
      </c>
      <c r="C13364" s="5" t="s">
        <v>218</v>
      </c>
      <c r="D13364" s="35" t="s">
        <v>89</v>
      </c>
      <c r="E13364" s="36" t="s">
        <v>16</v>
      </c>
      <c r="F13364" s="37">
        <v>50</v>
      </c>
      <c r="G13364" s="38">
        <v>0.02</v>
      </c>
      <c r="H13364" s="34">
        <v>0.97477945273247546</v>
      </c>
      <c r="I13364" s="35">
        <v>2.5313548926115113</v>
      </c>
      <c r="J13364" s="35">
        <v>2.2126708910556858</v>
      </c>
      <c r="K13364" s="35">
        <v>-0.30215611706758611</v>
      </c>
      <c r="L13364" s="35">
        <v>0</v>
      </c>
      <c r="M13364" s="35">
        <v>0</v>
      </c>
      <c r="N13364" s="35">
        <v>0</v>
      </c>
      <c r="O13364" s="35">
        <v>0</v>
      </c>
      <c r="P13364" s="36">
        <v>11</v>
      </c>
      <c r="Q13364" s="37">
        <v>86</v>
      </c>
      <c r="R13364" s="36">
        <v>13</v>
      </c>
      <c r="S13364" s="39">
        <f t="shared" si="464"/>
        <v>86</v>
      </c>
      <c r="T13364" s="34" t="s">
        <v>50</v>
      </c>
      <c r="U13364" s="12">
        <f>EXP((alpha+(beta/speed))+(ceta*LN(speed)))</f>
        <v>3.3574284570744224</v>
      </c>
      <c r="V13364" s="8">
        <f t="shared" si="465"/>
        <v>86</v>
      </c>
    </row>
    <row r="13365" spans="1:28">
      <c r="A13365" s="34" t="s">
        <v>20</v>
      </c>
      <c r="B13365" s="34" t="s">
        <v>79</v>
      </c>
      <c r="C13365" s="5" t="s">
        <v>219</v>
      </c>
      <c r="D13365" s="35" t="s">
        <v>89</v>
      </c>
      <c r="E13365" s="36" t="s">
        <v>16</v>
      </c>
      <c r="F13365" s="37">
        <v>50</v>
      </c>
      <c r="G13365" s="38">
        <v>0.02</v>
      </c>
      <c r="H13365" s="34">
        <v>0.99497260162995638</v>
      </c>
      <c r="I13365" s="35">
        <v>1.7815495735105948</v>
      </c>
      <c r="J13365" s="35">
        <v>51.933008509044356</v>
      </c>
      <c r="K13365" s="35">
        <v>1.2786461877289628</v>
      </c>
      <c r="L13365" s="35">
        <v>0.55651837434131668</v>
      </c>
      <c r="M13365" s="35">
        <v>8.9063122540276679E-2</v>
      </c>
      <c r="N13365" s="35">
        <v>0</v>
      </c>
      <c r="O13365" s="35">
        <v>0</v>
      </c>
      <c r="P13365" s="36">
        <v>11</v>
      </c>
      <c r="Q13365" s="37">
        <v>86</v>
      </c>
      <c r="R13365" s="36">
        <v>10</v>
      </c>
      <c r="S13365" s="39">
        <f t="shared" si="464"/>
        <v>86</v>
      </c>
      <c r="T13365" s="34" t="s">
        <v>44</v>
      </c>
      <c r="U13365" s="12">
        <f>(alpha+(beta/(1+EXP((((-1)*ceta)+(delta*LN(speed)))+(epsilon*speed)))))</f>
        <v>1.7889228296302966</v>
      </c>
      <c r="V13365" s="8">
        <f t="shared" si="465"/>
        <v>86</v>
      </c>
    </row>
    <row r="13366" spans="1:28">
      <c r="A13366" s="34" t="s">
        <v>20</v>
      </c>
      <c r="B13366" s="34" t="s">
        <v>79</v>
      </c>
      <c r="C13366" s="5" t="s">
        <v>218</v>
      </c>
      <c r="D13366" s="35" t="s">
        <v>89</v>
      </c>
      <c r="E13366" s="36" t="s">
        <v>14</v>
      </c>
      <c r="F13366" s="37">
        <v>50</v>
      </c>
      <c r="G13366" s="38">
        <v>0.02</v>
      </c>
      <c r="H13366" s="34">
        <v>0.93404374080529973</v>
      </c>
      <c r="I13366" s="35">
        <v>-96.582152414206931</v>
      </c>
      <c r="J13366" s="35">
        <v>24.746050270582661</v>
      </c>
      <c r="K13366" s="35">
        <v>2.5829876803248819</v>
      </c>
      <c r="L13366" s="35">
        <v>0</v>
      </c>
      <c r="M13366" s="35">
        <v>0</v>
      </c>
      <c r="N13366" s="35">
        <v>0</v>
      </c>
      <c r="O13366" s="35">
        <v>0</v>
      </c>
      <c r="P13366" s="36">
        <v>11</v>
      </c>
      <c r="Q13366" s="37">
        <v>86</v>
      </c>
      <c r="R13366" s="36">
        <v>2</v>
      </c>
      <c r="S13366" s="39">
        <f t="shared" si="464"/>
        <v>86</v>
      </c>
      <c r="T13366" s="34" t="s">
        <v>31</v>
      </c>
      <c r="U13366" s="12">
        <f>((alpha+(beta*speed))^((-1)/ceta))</f>
        <v>5.2405510882836417E-2</v>
      </c>
      <c r="V13366" s="8">
        <f t="shared" si="465"/>
        <v>86</v>
      </c>
      <c r="AB13366" s="41"/>
    </row>
    <row r="13367" spans="1:28">
      <c r="A13367" s="34" t="s">
        <v>20</v>
      </c>
      <c r="B13367" s="34" t="s">
        <v>79</v>
      </c>
      <c r="C13367" s="5" t="s">
        <v>219</v>
      </c>
      <c r="D13367" s="35" t="s">
        <v>89</v>
      </c>
      <c r="E13367" s="36" t="s">
        <v>14</v>
      </c>
      <c r="F13367" s="37">
        <v>50</v>
      </c>
      <c r="G13367" s="38">
        <v>0.02</v>
      </c>
      <c r="H13367" s="34">
        <v>0.94749406323756924</v>
      </c>
      <c r="I13367" s="35">
        <v>7.9875280573622573</v>
      </c>
      <c r="J13367" s="35">
        <v>0.88901494229772748</v>
      </c>
      <c r="K13367" s="35">
        <v>-6.8178630276432995E-3</v>
      </c>
      <c r="L13367" s="35">
        <v>0</v>
      </c>
      <c r="M13367" s="35">
        <v>0</v>
      </c>
      <c r="N13367" s="35">
        <v>0</v>
      </c>
      <c r="O13367" s="35">
        <v>0</v>
      </c>
      <c r="P13367" s="36">
        <v>11</v>
      </c>
      <c r="Q13367" s="37">
        <v>86</v>
      </c>
      <c r="R13367" s="36">
        <v>5</v>
      </c>
      <c r="S13367" s="39">
        <f t="shared" si="464"/>
        <v>86</v>
      </c>
      <c r="T13367" s="34" t="s">
        <v>36</v>
      </c>
      <c r="U13367" s="12">
        <f>(1/(((ceta*(speed^2))+(beta*speed))+alpha))</f>
        <v>2.9396290029752269E-2</v>
      </c>
      <c r="V13367" s="8">
        <f t="shared" si="465"/>
        <v>86</v>
      </c>
      <c r="AB13367" s="41"/>
    </row>
    <row r="13368" spans="1:28">
      <c r="A13368" s="34" t="s">
        <v>20</v>
      </c>
      <c r="B13368" s="34" t="s">
        <v>79</v>
      </c>
      <c r="C13368" s="5" t="s">
        <v>218</v>
      </c>
      <c r="D13368" s="35" t="s">
        <v>89</v>
      </c>
      <c r="E13368" s="36" t="s">
        <v>18</v>
      </c>
      <c r="F13368" s="37">
        <v>50</v>
      </c>
      <c r="G13368" s="38">
        <v>0.02</v>
      </c>
      <c r="H13368" s="34">
        <v>0.98593349757025917</v>
      </c>
      <c r="I13368" s="35">
        <v>0.27532945946399212</v>
      </c>
      <c r="J13368" s="35">
        <v>0.99668155118896606</v>
      </c>
      <c r="K13368" s="35">
        <v>-0.40721093784008788</v>
      </c>
      <c r="L13368" s="35">
        <v>0</v>
      </c>
      <c r="M13368" s="35">
        <v>0</v>
      </c>
      <c r="N13368" s="35">
        <v>0</v>
      </c>
      <c r="O13368" s="35">
        <v>0</v>
      </c>
      <c r="P13368" s="36">
        <v>11</v>
      </c>
      <c r="Q13368" s="37">
        <v>86</v>
      </c>
      <c r="R13368" s="36">
        <v>0</v>
      </c>
      <c r="S13368" s="39">
        <f t="shared" si="464"/>
        <v>86</v>
      </c>
      <c r="T13368" s="34" t="s">
        <v>29</v>
      </c>
      <c r="U13368" s="12">
        <f>((alpha*(beta^speed))*(speed^ceta))</f>
        <v>3.3725300309105102E-2</v>
      </c>
      <c r="V13368" s="8">
        <f t="shared" si="465"/>
        <v>86</v>
      </c>
      <c r="AB13368" s="41"/>
    </row>
    <row r="13369" spans="1:28">
      <c r="A13369" s="34" t="s">
        <v>20</v>
      </c>
      <c r="B13369" s="34" t="s">
        <v>79</v>
      </c>
      <c r="C13369" s="5" t="s">
        <v>219</v>
      </c>
      <c r="D13369" s="35" t="s">
        <v>89</v>
      </c>
      <c r="E13369" s="36" t="s">
        <v>18</v>
      </c>
      <c r="F13369" s="37">
        <v>50</v>
      </c>
      <c r="G13369" s="38">
        <v>0.02</v>
      </c>
      <c r="H13369" s="34">
        <v>0.96222365647596109</v>
      </c>
      <c r="I13369" s="35">
        <v>-4.7400375230343297E-7</v>
      </c>
      <c r="J13369" s="35">
        <v>8.7483164445110811E-5</v>
      </c>
      <c r="K13369" s="35">
        <v>-5.6798876672514344E-3</v>
      </c>
      <c r="L13369" s="35">
        <v>0.16112686852162134</v>
      </c>
      <c r="M13369" s="35">
        <v>0</v>
      </c>
      <c r="N13369" s="35">
        <v>0</v>
      </c>
      <c r="O13369" s="35">
        <v>0</v>
      </c>
      <c r="P13369" s="36">
        <v>11</v>
      </c>
      <c r="Q13369" s="37">
        <v>86</v>
      </c>
      <c r="R13369" s="36">
        <v>14</v>
      </c>
      <c r="S13369" s="39">
        <f t="shared" si="464"/>
        <v>86</v>
      </c>
      <c r="T13369" s="34" t="s">
        <v>51</v>
      </c>
      <c r="U13369" s="12">
        <f>(((alpha*(speed^3))+(beta*(speed^2))+(ceta*speed))+delta)</f>
        <v>1.8189082698925163E-2</v>
      </c>
      <c r="V13369" s="8">
        <f t="shared" si="465"/>
        <v>86</v>
      </c>
      <c r="AB13369" s="41"/>
    </row>
    <row r="13370" spans="1:28">
      <c r="A13370" s="34" t="s">
        <v>20</v>
      </c>
      <c r="B13370" s="34" t="s">
        <v>79</v>
      </c>
      <c r="C13370" s="5" t="s">
        <v>218</v>
      </c>
      <c r="D13370" s="35" t="s">
        <v>89</v>
      </c>
      <c r="E13370" s="36" t="s">
        <v>17</v>
      </c>
      <c r="F13370" s="37">
        <v>50</v>
      </c>
      <c r="G13370" s="38">
        <v>0.02</v>
      </c>
      <c r="H13370" s="34">
        <v>0.90608550350148043</v>
      </c>
      <c r="I13370" s="35">
        <v>-1.3414808131596461E-3</v>
      </c>
      <c r="J13370" s="35">
        <v>0.24089236530969624</v>
      </c>
      <c r="K13370" s="35">
        <v>-14.595426269316643</v>
      </c>
      <c r="L13370" s="35">
        <v>681.00978793247293</v>
      </c>
      <c r="M13370" s="35">
        <v>0</v>
      </c>
      <c r="N13370" s="35">
        <v>0</v>
      </c>
      <c r="O13370" s="35">
        <v>0</v>
      </c>
      <c r="P13370" s="36">
        <v>11</v>
      </c>
      <c r="Q13370" s="37">
        <v>86</v>
      </c>
      <c r="R13370" s="36">
        <v>14</v>
      </c>
      <c r="S13370" s="39">
        <f t="shared" si="464"/>
        <v>86</v>
      </c>
      <c r="T13370" s="34" t="s">
        <v>51</v>
      </c>
      <c r="U13370" s="12">
        <f>(((alpha*(speed^3))+(beta*(speed^2))+(ceta*speed))+delta)</f>
        <v>354.18614250668315</v>
      </c>
      <c r="V13370" s="8">
        <f t="shared" si="465"/>
        <v>86</v>
      </c>
    </row>
    <row r="13371" spans="1:28">
      <c r="A13371" s="34" t="s">
        <v>20</v>
      </c>
      <c r="B13371" s="34" t="s">
        <v>79</v>
      </c>
      <c r="C13371" s="5" t="s">
        <v>219</v>
      </c>
      <c r="D13371" s="35" t="s">
        <v>89</v>
      </c>
      <c r="E13371" s="36" t="s">
        <v>17</v>
      </c>
      <c r="F13371" s="37">
        <v>50</v>
      </c>
      <c r="G13371" s="38">
        <v>0.02</v>
      </c>
      <c r="H13371" s="34">
        <v>0.88185568278504678</v>
      </c>
      <c r="I13371" s="35">
        <v>-1.2076587102519195E-3</v>
      </c>
      <c r="J13371" s="35">
        <v>0.2205860441550736</v>
      </c>
      <c r="K13371" s="35">
        <v>-13.490216065046585</v>
      </c>
      <c r="L13371" s="35">
        <v>642.50801661516766</v>
      </c>
      <c r="M13371" s="35">
        <v>0</v>
      </c>
      <c r="N13371" s="35">
        <v>0</v>
      </c>
      <c r="O13371" s="35">
        <v>0</v>
      </c>
      <c r="P13371" s="36">
        <v>11</v>
      </c>
      <c r="Q13371" s="37">
        <v>86</v>
      </c>
      <c r="R13371" s="36">
        <v>14</v>
      </c>
      <c r="S13371" s="39">
        <f t="shared" si="464"/>
        <v>86</v>
      </c>
      <c r="T13371" s="34" t="s">
        <v>51</v>
      </c>
      <c r="U13371" s="12">
        <f>(((alpha*(speed^3))+(beta*(speed^2))+(ceta*speed))+delta)</f>
        <v>345.66524898409068</v>
      </c>
      <c r="V13371" s="8">
        <f t="shared" si="465"/>
        <v>86</v>
      </c>
    </row>
    <row r="13372" spans="1:28">
      <c r="A13372" s="34" t="s">
        <v>20</v>
      </c>
      <c r="B13372" s="34" t="s">
        <v>79</v>
      </c>
      <c r="C13372" s="5" t="s">
        <v>218</v>
      </c>
      <c r="D13372" s="35" t="s">
        <v>89</v>
      </c>
      <c r="E13372" s="36" t="s">
        <v>15</v>
      </c>
      <c r="F13372" s="37">
        <v>100</v>
      </c>
      <c r="G13372" s="38">
        <v>0.02</v>
      </c>
      <c r="H13372" s="34">
        <v>0.99051378312377558</v>
      </c>
      <c r="I13372" s="35">
        <v>105.68441287024879</v>
      </c>
      <c r="J13372" s="35">
        <v>-2.5584199110995716</v>
      </c>
      <c r="K13372" s="35">
        <v>11.299672159463595</v>
      </c>
      <c r="L13372" s="35">
        <v>-0.59179387536669148</v>
      </c>
      <c r="M13372" s="35">
        <v>0</v>
      </c>
      <c r="N13372" s="35">
        <v>0</v>
      </c>
      <c r="O13372" s="35">
        <v>0</v>
      </c>
      <c r="P13372" s="36">
        <v>11</v>
      </c>
      <c r="Q13372" s="37">
        <v>86</v>
      </c>
      <c r="R13372" s="36">
        <v>1</v>
      </c>
      <c r="S13372" s="39">
        <f t="shared" si="464"/>
        <v>86</v>
      </c>
      <c r="T13372" s="34" t="s">
        <v>30</v>
      </c>
      <c r="U13372" s="12">
        <f>((alpha*(speed^beta))+(ceta*(speed^delta)))</f>
        <v>0.81073377925476575</v>
      </c>
      <c r="V13372" s="8">
        <f t="shared" si="465"/>
        <v>86</v>
      </c>
    </row>
    <row r="13373" spans="1:28">
      <c r="A13373" s="34" t="s">
        <v>20</v>
      </c>
      <c r="B13373" s="34" t="s">
        <v>79</v>
      </c>
      <c r="C13373" s="5" t="s">
        <v>219</v>
      </c>
      <c r="D13373" s="35" t="s">
        <v>89</v>
      </c>
      <c r="E13373" s="36" t="s">
        <v>15</v>
      </c>
      <c r="F13373" s="37">
        <v>100</v>
      </c>
      <c r="G13373" s="38">
        <v>0.02</v>
      </c>
      <c r="H13373" s="34">
        <v>0.98518407549839881</v>
      </c>
      <c r="I13373" s="35">
        <v>4.5045165312511815</v>
      </c>
      <c r="J13373" s="35">
        <v>-2.1060445986477427</v>
      </c>
      <c r="K13373" s="35">
        <v>-0.91897890226198653</v>
      </c>
      <c r="L13373" s="35">
        <v>0</v>
      </c>
      <c r="M13373" s="35">
        <v>0</v>
      </c>
      <c r="N13373" s="35">
        <v>0</v>
      </c>
      <c r="O13373" s="35">
        <v>0</v>
      </c>
      <c r="P13373" s="36">
        <v>11</v>
      </c>
      <c r="Q13373" s="37">
        <v>86</v>
      </c>
      <c r="R13373" s="36">
        <v>13</v>
      </c>
      <c r="S13373" s="39">
        <f t="shared" si="464"/>
        <v>86</v>
      </c>
      <c r="T13373" s="34" t="s">
        <v>50</v>
      </c>
      <c r="U13373" s="12">
        <f>EXP((alpha+(beta/speed))+(ceta*LN(speed)))</f>
        <v>1.4719329249286173</v>
      </c>
      <c r="V13373" s="8">
        <f t="shared" si="465"/>
        <v>86</v>
      </c>
    </row>
    <row r="13374" spans="1:28">
      <c r="A13374" s="34" t="s">
        <v>20</v>
      </c>
      <c r="B13374" s="34" t="s">
        <v>79</v>
      </c>
      <c r="C13374" s="5" t="s">
        <v>218</v>
      </c>
      <c r="D13374" s="35" t="s">
        <v>89</v>
      </c>
      <c r="E13374" s="36" t="s">
        <v>16</v>
      </c>
      <c r="F13374" s="37">
        <v>100</v>
      </c>
      <c r="G13374" s="38">
        <v>0.02</v>
      </c>
      <c r="H13374" s="34">
        <v>0.97449266741666107</v>
      </c>
      <c r="I13374" s="35">
        <v>2.813821848788181</v>
      </c>
      <c r="J13374" s="35">
        <v>1.2722826038250934</v>
      </c>
      <c r="K13374" s="35">
        <v>-0.33462675399249819</v>
      </c>
      <c r="L13374" s="35">
        <v>0</v>
      </c>
      <c r="M13374" s="35">
        <v>0</v>
      </c>
      <c r="N13374" s="35">
        <v>0</v>
      </c>
      <c r="O13374" s="35">
        <v>0</v>
      </c>
      <c r="P13374" s="36">
        <v>11</v>
      </c>
      <c r="Q13374" s="37">
        <v>86</v>
      </c>
      <c r="R13374" s="36">
        <v>13</v>
      </c>
      <c r="S13374" s="39">
        <f t="shared" si="464"/>
        <v>86</v>
      </c>
      <c r="T13374" s="34" t="s">
        <v>50</v>
      </c>
      <c r="U13374" s="12">
        <f>EXP((alpha+(beta/speed))+(ceta*LN(speed)))</f>
        <v>3.8116876951041321</v>
      </c>
      <c r="V13374" s="8">
        <f t="shared" si="465"/>
        <v>86</v>
      </c>
    </row>
    <row r="13375" spans="1:28">
      <c r="A13375" s="34" t="s">
        <v>20</v>
      </c>
      <c r="B13375" s="34" t="s">
        <v>79</v>
      </c>
      <c r="C13375" s="5" t="s">
        <v>219</v>
      </c>
      <c r="D13375" s="35" t="s">
        <v>89</v>
      </c>
      <c r="E13375" s="36" t="s">
        <v>16</v>
      </c>
      <c r="F13375" s="37">
        <v>100</v>
      </c>
      <c r="G13375" s="38">
        <v>0.02</v>
      </c>
      <c r="H13375" s="34">
        <v>0.99328757883520136</v>
      </c>
      <c r="I13375" s="35">
        <v>1.8881861044450439</v>
      </c>
      <c r="J13375" s="35">
        <v>271.16045247582201</v>
      </c>
      <c r="K13375" s="35">
        <v>0.51205406136862419</v>
      </c>
      <c r="L13375" s="35">
        <v>1.2950116499898985</v>
      </c>
      <c r="M13375" s="35">
        <v>4.4845674368208438E-2</v>
      </c>
      <c r="N13375" s="35">
        <v>0</v>
      </c>
      <c r="O13375" s="35">
        <v>0</v>
      </c>
      <c r="P13375" s="36">
        <v>11</v>
      </c>
      <c r="Q13375" s="37">
        <v>86</v>
      </c>
      <c r="R13375" s="36">
        <v>10</v>
      </c>
      <c r="S13375" s="39">
        <f t="shared" si="464"/>
        <v>86</v>
      </c>
      <c r="T13375" s="34" t="s">
        <v>44</v>
      </c>
      <c r="U13375" s="12">
        <f>(alpha+(beta/(1+EXP((((-1)*ceta)+(delta*LN(speed)))+(epsilon*speed)))))</f>
        <v>1.9180679229392361</v>
      </c>
      <c r="V13375" s="8">
        <f t="shared" si="465"/>
        <v>86</v>
      </c>
    </row>
    <row r="13376" spans="1:28">
      <c r="A13376" s="34" t="s">
        <v>20</v>
      </c>
      <c r="B13376" s="34" t="s">
        <v>79</v>
      </c>
      <c r="C13376" s="5" t="s">
        <v>218</v>
      </c>
      <c r="D13376" s="35" t="s">
        <v>89</v>
      </c>
      <c r="E13376" s="36" t="s">
        <v>14</v>
      </c>
      <c r="F13376" s="37">
        <v>100</v>
      </c>
      <c r="G13376" s="38">
        <v>0.02</v>
      </c>
      <c r="H13376" s="34">
        <v>0.95724396521870436</v>
      </c>
      <c r="I13376" s="35">
        <v>-4.7666423938073041E-7</v>
      </c>
      <c r="J13376" s="35">
        <v>8.549481111452104E-5</v>
      </c>
      <c r="K13376" s="35">
        <v>-5.483943336751165E-3</v>
      </c>
      <c r="L13376" s="35">
        <v>0.19114045814312522</v>
      </c>
      <c r="M13376" s="35">
        <v>0</v>
      </c>
      <c r="N13376" s="35">
        <v>0</v>
      </c>
      <c r="O13376" s="35">
        <v>0</v>
      </c>
      <c r="P13376" s="36">
        <v>11</v>
      </c>
      <c r="Q13376" s="37">
        <v>86</v>
      </c>
      <c r="R13376" s="36">
        <v>14</v>
      </c>
      <c r="S13376" s="39">
        <f t="shared" si="464"/>
        <v>86</v>
      </c>
      <c r="T13376" s="34" t="s">
        <v>51</v>
      </c>
      <c r="U13376" s="12">
        <f>(((alpha*(speed^3))+(beta*(speed^2))+(ceta*speed))+delta)</f>
        <v>4.8655804741972758E-2</v>
      </c>
      <c r="V13376" s="8">
        <f t="shared" si="465"/>
        <v>86</v>
      </c>
    </row>
    <row r="13377" spans="1:28">
      <c r="A13377" s="34" t="s">
        <v>20</v>
      </c>
      <c r="B13377" s="34" t="s">
        <v>79</v>
      </c>
      <c r="C13377" s="5" t="s">
        <v>219</v>
      </c>
      <c r="D13377" s="35" t="s">
        <v>89</v>
      </c>
      <c r="E13377" s="36" t="s">
        <v>14</v>
      </c>
      <c r="F13377" s="37">
        <v>100</v>
      </c>
      <c r="G13377" s="38">
        <v>0.02</v>
      </c>
      <c r="H13377" s="34">
        <v>0.95105271745414621</v>
      </c>
      <c r="I13377" s="35">
        <v>8.7745034618550637</v>
      </c>
      <c r="J13377" s="35">
        <v>0.70944216729387111</v>
      </c>
      <c r="K13377" s="35">
        <v>-5.2926561033204474E-3</v>
      </c>
      <c r="L13377" s="35">
        <v>0</v>
      </c>
      <c r="M13377" s="35">
        <v>0</v>
      </c>
      <c r="N13377" s="35">
        <v>0</v>
      </c>
      <c r="O13377" s="35">
        <v>0</v>
      </c>
      <c r="P13377" s="36">
        <v>11</v>
      </c>
      <c r="Q13377" s="37">
        <v>86</v>
      </c>
      <c r="R13377" s="36">
        <v>5</v>
      </c>
      <c r="S13377" s="39">
        <f t="shared" si="464"/>
        <v>86</v>
      </c>
      <c r="T13377" s="34" t="s">
        <v>36</v>
      </c>
      <c r="U13377" s="12">
        <f>(1/(((ceta*(speed^2))+(beta*speed))+alpha))</f>
        <v>3.2634897243862072E-2</v>
      </c>
      <c r="V13377" s="8">
        <f t="shared" si="465"/>
        <v>86</v>
      </c>
      <c r="AB13377" s="41"/>
    </row>
    <row r="13378" spans="1:28">
      <c r="A13378" s="34" t="s">
        <v>20</v>
      </c>
      <c r="B13378" s="34" t="s">
        <v>79</v>
      </c>
      <c r="C13378" s="5" t="s">
        <v>218</v>
      </c>
      <c r="D13378" s="35" t="s">
        <v>89</v>
      </c>
      <c r="E13378" s="36" t="s">
        <v>18</v>
      </c>
      <c r="F13378" s="37">
        <v>100</v>
      </c>
      <c r="G13378" s="38">
        <v>0.02</v>
      </c>
      <c r="H13378" s="34">
        <v>0.98357531867842418</v>
      </c>
      <c r="I13378" s="35">
        <v>4.9080127488302727</v>
      </c>
      <c r="J13378" s="35">
        <v>0.36045931714580465</v>
      </c>
      <c r="K13378" s="35">
        <v>-9.2588911815677587E-4</v>
      </c>
      <c r="L13378" s="35">
        <v>0</v>
      </c>
      <c r="M13378" s="35">
        <v>0</v>
      </c>
      <c r="N13378" s="35">
        <v>0</v>
      </c>
      <c r="O13378" s="35">
        <v>0</v>
      </c>
      <c r="P13378" s="36">
        <v>11</v>
      </c>
      <c r="Q13378" s="37">
        <v>86</v>
      </c>
      <c r="R13378" s="36">
        <v>5</v>
      </c>
      <c r="S13378" s="39">
        <f t="shared" ref="S13378:S13441" si="467">V13378</f>
        <v>86</v>
      </c>
      <c r="T13378" s="34" t="s">
        <v>36</v>
      </c>
      <c r="U13378" s="12">
        <f>(1/(((ceta*(speed^2))+(beta*speed))+alpha))</f>
        <v>3.4411990829691541E-2</v>
      </c>
      <c r="V13378" s="8">
        <f t="shared" ref="V13378:V13441" si="468">IF($V$1&lt;P13378,P13378,IF($V$1&gt;Q13378,Q13378,$V$1))</f>
        <v>86</v>
      </c>
      <c r="AB13378" s="41"/>
    </row>
    <row r="13379" spans="1:28">
      <c r="A13379" s="34" t="s">
        <v>20</v>
      </c>
      <c r="B13379" s="34" t="s">
        <v>79</v>
      </c>
      <c r="C13379" s="5" t="s">
        <v>219</v>
      </c>
      <c r="D13379" s="35" t="s">
        <v>89</v>
      </c>
      <c r="E13379" s="36" t="s">
        <v>18</v>
      </c>
      <c r="F13379" s="37">
        <v>100</v>
      </c>
      <c r="G13379" s="38">
        <v>0.02</v>
      </c>
      <c r="H13379" s="34">
        <v>0.96705290640034869</v>
      </c>
      <c r="I13379" s="35">
        <v>-5.5532904531762032E-7</v>
      </c>
      <c r="J13379" s="35">
        <v>1.0326218855026785E-4</v>
      </c>
      <c r="K13379" s="35">
        <v>-6.7241654007868749E-3</v>
      </c>
      <c r="L13379" s="35">
        <v>0.1868262228416849</v>
      </c>
      <c r="M13379" s="35">
        <v>0</v>
      </c>
      <c r="N13379" s="35">
        <v>0</v>
      </c>
      <c r="O13379" s="35">
        <v>0</v>
      </c>
      <c r="P13379" s="36">
        <v>11</v>
      </c>
      <c r="Q13379" s="37">
        <v>86</v>
      </c>
      <c r="R13379" s="36">
        <v>14</v>
      </c>
      <c r="S13379" s="39">
        <f t="shared" si="467"/>
        <v>86</v>
      </c>
      <c r="T13379" s="34" t="s">
        <v>51</v>
      </c>
      <c r="U13379" s="12">
        <f>(((alpha*(speed^3))+(beta*(speed^2))+(ceta*speed))+delta)</f>
        <v>1.9054773643250339E-2</v>
      </c>
      <c r="V13379" s="8">
        <f t="shared" si="468"/>
        <v>86</v>
      </c>
      <c r="AB13379" s="41"/>
    </row>
    <row r="13380" spans="1:28">
      <c r="A13380" s="34" t="s">
        <v>20</v>
      </c>
      <c r="B13380" s="34" t="s">
        <v>79</v>
      </c>
      <c r="C13380" s="5" t="s">
        <v>218</v>
      </c>
      <c r="D13380" s="35" t="s">
        <v>89</v>
      </c>
      <c r="E13380" s="36" t="s">
        <v>17</v>
      </c>
      <c r="F13380" s="37">
        <v>100</v>
      </c>
      <c r="G13380" s="38">
        <v>0.02</v>
      </c>
      <c r="H13380" s="34">
        <v>0.88744501085270588</v>
      </c>
      <c r="I13380" s="35">
        <v>-1.2908115303497858E-3</v>
      </c>
      <c r="J13380" s="35">
        <v>0.23150700453667111</v>
      </c>
      <c r="K13380" s="35">
        <v>-14.376885275104916</v>
      </c>
      <c r="L13380" s="35">
        <v>753.72881739914044</v>
      </c>
      <c r="M13380" s="35">
        <v>0</v>
      </c>
      <c r="N13380" s="35">
        <v>0</v>
      </c>
      <c r="O13380" s="35">
        <v>0</v>
      </c>
      <c r="P13380" s="36">
        <v>11</v>
      </c>
      <c r="Q13380" s="37">
        <v>86</v>
      </c>
      <c r="R13380" s="36">
        <v>14</v>
      </c>
      <c r="S13380" s="39">
        <f t="shared" si="467"/>
        <v>86</v>
      </c>
      <c r="T13380" s="34" t="s">
        <v>51</v>
      </c>
      <c r="U13380" s="12">
        <f>(((alpha*(speed^3))+(beta*(speed^2))+(ceta*speed))+delta)</f>
        <v>408.51407054517369</v>
      </c>
      <c r="V13380" s="8">
        <f t="shared" si="468"/>
        <v>86</v>
      </c>
    </row>
    <row r="13381" spans="1:28">
      <c r="A13381" s="34" t="s">
        <v>20</v>
      </c>
      <c r="B13381" s="34" t="s">
        <v>79</v>
      </c>
      <c r="C13381" s="5" t="s">
        <v>219</v>
      </c>
      <c r="D13381" s="35" t="s">
        <v>89</v>
      </c>
      <c r="E13381" s="36" t="s">
        <v>17</v>
      </c>
      <c r="F13381" s="37">
        <v>100</v>
      </c>
      <c r="G13381" s="38">
        <v>0.02</v>
      </c>
      <c r="H13381" s="34">
        <v>0.85780251000727858</v>
      </c>
      <c r="I13381" s="35">
        <v>-1.1205850062061672E-3</v>
      </c>
      <c r="J13381" s="35">
        <v>0.20483266993053678</v>
      </c>
      <c r="K13381" s="35">
        <v>-12.894471390537754</v>
      </c>
      <c r="L13381" s="35">
        <v>706.61988638865228</v>
      </c>
      <c r="M13381" s="35">
        <v>0</v>
      </c>
      <c r="N13381" s="35">
        <v>0</v>
      </c>
      <c r="O13381" s="35">
        <v>0</v>
      </c>
      <c r="P13381" s="36">
        <v>11</v>
      </c>
      <c r="Q13381" s="37">
        <v>86</v>
      </c>
      <c r="R13381" s="36">
        <v>14</v>
      </c>
      <c r="S13381" s="39">
        <f t="shared" si="467"/>
        <v>86</v>
      </c>
      <c r="T13381" s="34" t="s">
        <v>51</v>
      </c>
      <c r="U13381" s="12">
        <f>(((alpha*(speed^3))+(beta*(speed^2))+(ceta*speed))+delta)</f>
        <v>399.88295690118548</v>
      </c>
      <c r="V13381" s="8">
        <f t="shared" si="468"/>
        <v>86</v>
      </c>
    </row>
    <row r="13382" spans="1:28">
      <c r="A13382" s="34" t="s">
        <v>20</v>
      </c>
      <c r="B13382" s="34" t="s">
        <v>79</v>
      </c>
      <c r="C13382" s="5" t="s">
        <v>218</v>
      </c>
      <c r="D13382" s="35" t="s">
        <v>89</v>
      </c>
      <c r="E13382" s="36" t="s">
        <v>15</v>
      </c>
      <c r="F13382" s="37">
        <v>0</v>
      </c>
      <c r="G13382" s="38">
        <v>0.04</v>
      </c>
      <c r="H13382" s="34">
        <v>0.9929020104134465</v>
      </c>
      <c r="I13382" s="35">
        <v>168.94954338516189</v>
      </c>
      <c r="J13382" s="35">
        <v>-2.3136297585309333</v>
      </c>
      <c r="K13382" s="35">
        <v>7.7452874838878323</v>
      </c>
      <c r="L13382" s="35">
        <v>-0.50602398122381542</v>
      </c>
      <c r="M13382" s="35">
        <v>0</v>
      </c>
      <c r="N13382" s="35">
        <v>0</v>
      </c>
      <c r="O13382" s="35">
        <v>0</v>
      </c>
      <c r="P13382" s="36">
        <v>11</v>
      </c>
      <c r="Q13382" s="37">
        <v>86</v>
      </c>
      <c r="R13382" s="36">
        <v>1</v>
      </c>
      <c r="S13382" s="39">
        <f t="shared" si="467"/>
        <v>86</v>
      </c>
      <c r="T13382" s="34" t="s">
        <v>30</v>
      </c>
      <c r="U13382" s="12">
        <f>((alpha*(speed^beta))+(ceta*(speed^delta)))</f>
        <v>0.81873303990664481</v>
      </c>
      <c r="V13382" s="8">
        <f t="shared" si="468"/>
        <v>86</v>
      </c>
    </row>
    <row r="13383" spans="1:28">
      <c r="A13383" s="34" t="s">
        <v>20</v>
      </c>
      <c r="B13383" s="34" t="s">
        <v>79</v>
      </c>
      <c r="C13383" s="5" t="s">
        <v>219</v>
      </c>
      <c r="D13383" s="35" t="s">
        <v>89</v>
      </c>
      <c r="E13383" s="36" t="s">
        <v>15</v>
      </c>
      <c r="F13383" s="37">
        <v>0</v>
      </c>
      <c r="G13383" s="38">
        <v>0.04</v>
      </c>
      <c r="H13383" s="34">
        <v>0.97228022552199056</v>
      </c>
      <c r="I13383" s="35">
        <v>35.744567644122974</v>
      </c>
      <c r="J13383" s="35">
        <v>0.99864486927427387</v>
      </c>
      <c r="K13383" s="35">
        <v>-0.65034156990987135</v>
      </c>
      <c r="L13383" s="35">
        <v>0</v>
      </c>
      <c r="M13383" s="35">
        <v>0</v>
      </c>
      <c r="N13383" s="35">
        <v>0</v>
      </c>
      <c r="O13383" s="35">
        <v>0</v>
      </c>
      <c r="P13383" s="36">
        <v>11</v>
      </c>
      <c r="Q13383" s="37">
        <v>86</v>
      </c>
      <c r="R13383" s="36">
        <v>0</v>
      </c>
      <c r="S13383" s="39">
        <f t="shared" si="467"/>
        <v>86</v>
      </c>
      <c r="T13383" s="34" t="s">
        <v>29</v>
      </c>
      <c r="U13383" s="12">
        <f>((alpha*(beta^speed))*(speed^ceta))</f>
        <v>1.755810918251183</v>
      </c>
      <c r="V13383" s="8">
        <f t="shared" si="468"/>
        <v>86</v>
      </c>
    </row>
    <row r="13384" spans="1:28">
      <c r="A13384" s="34" t="s">
        <v>20</v>
      </c>
      <c r="B13384" s="34" t="s">
        <v>79</v>
      </c>
      <c r="C13384" s="5" t="s">
        <v>218</v>
      </c>
      <c r="D13384" s="35" t="s">
        <v>89</v>
      </c>
      <c r="E13384" s="36" t="s">
        <v>16</v>
      </c>
      <c r="F13384" s="37">
        <v>0</v>
      </c>
      <c r="G13384" s="38">
        <v>0.04</v>
      </c>
      <c r="H13384" s="34">
        <v>0.96985259708641625</v>
      </c>
      <c r="I13384" s="35">
        <v>287.56485357130231</v>
      </c>
      <c r="J13384" s="35">
        <v>-2.1435924129215223</v>
      </c>
      <c r="K13384" s="35">
        <v>11.543453566629772</v>
      </c>
      <c r="L13384" s="35">
        <v>-0.23795043097899915</v>
      </c>
      <c r="M13384" s="35">
        <v>0</v>
      </c>
      <c r="N13384" s="35">
        <v>0</v>
      </c>
      <c r="O13384" s="35">
        <v>0</v>
      </c>
      <c r="P13384" s="36">
        <v>11</v>
      </c>
      <c r="Q13384" s="37">
        <v>86</v>
      </c>
      <c r="R13384" s="36">
        <v>1</v>
      </c>
      <c r="S13384" s="39">
        <f t="shared" si="467"/>
        <v>86</v>
      </c>
      <c r="T13384" s="34" t="s">
        <v>30</v>
      </c>
      <c r="U13384" s="12">
        <f>((alpha*(speed^beta))+(ceta*(speed^delta)))</f>
        <v>4.020150792081874</v>
      </c>
      <c r="V13384" s="8">
        <f t="shared" si="468"/>
        <v>86</v>
      </c>
    </row>
    <row r="13385" spans="1:28">
      <c r="A13385" s="34" t="s">
        <v>20</v>
      </c>
      <c r="B13385" s="34" t="s">
        <v>79</v>
      </c>
      <c r="C13385" s="5" t="s">
        <v>219</v>
      </c>
      <c r="D13385" s="35" t="s">
        <v>89</v>
      </c>
      <c r="E13385" s="36" t="s">
        <v>16</v>
      </c>
      <c r="F13385" s="37">
        <v>0</v>
      </c>
      <c r="G13385" s="38">
        <v>0.04</v>
      </c>
      <c r="H13385" s="34">
        <v>0.99696475741992407</v>
      </c>
      <c r="I13385" s="35">
        <v>1.9742627651652278</v>
      </c>
      <c r="J13385" s="35">
        <v>112.60237138151234</v>
      </c>
      <c r="K13385" s="35">
        <v>0.52442678077197757</v>
      </c>
      <c r="L13385" s="35">
        <v>0.67223147829812557</v>
      </c>
      <c r="M13385" s="35">
        <v>8.6210369644762669E-2</v>
      </c>
      <c r="N13385" s="35">
        <v>0</v>
      </c>
      <c r="O13385" s="35">
        <v>0</v>
      </c>
      <c r="P13385" s="36">
        <v>11</v>
      </c>
      <c r="Q13385" s="37">
        <v>86</v>
      </c>
      <c r="R13385" s="36">
        <v>10</v>
      </c>
      <c r="S13385" s="39">
        <f t="shared" si="467"/>
        <v>86</v>
      </c>
      <c r="T13385" s="34" t="s">
        <v>44</v>
      </c>
      <c r="U13385" s="12">
        <f>(alpha+(beta/(1+EXP((((-1)*ceta)+(delta*LN(speed)))+(epsilon*speed)))))</f>
        <v>1.9800032840050421</v>
      </c>
      <c r="V13385" s="8">
        <f t="shared" si="468"/>
        <v>86</v>
      </c>
    </row>
    <row r="13386" spans="1:28">
      <c r="A13386" s="34" t="s">
        <v>20</v>
      </c>
      <c r="B13386" s="34" t="s">
        <v>79</v>
      </c>
      <c r="C13386" s="5" t="s">
        <v>218</v>
      </c>
      <c r="D13386" s="35" t="s">
        <v>89</v>
      </c>
      <c r="E13386" s="36" t="s">
        <v>14</v>
      </c>
      <c r="F13386" s="37">
        <v>0</v>
      </c>
      <c r="G13386" s="38">
        <v>0.04</v>
      </c>
      <c r="H13386" s="34">
        <v>0.93061736986056542</v>
      </c>
      <c r="I13386" s="35">
        <v>-522.48128997765571</v>
      </c>
      <c r="J13386" s="35">
        <v>88.738292542902144</v>
      </c>
      <c r="K13386" s="35">
        <v>3.1789215667944215</v>
      </c>
      <c r="L13386" s="35">
        <v>0</v>
      </c>
      <c r="M13386" s="35">
        <v>0</v>
      </c>
      <c r="N13386" s="35">
        <v>0</v>
      </c>
      <c r="O13386" s="35">
        <v>0</v>
      </c>
      <c r="P13386" s="36">
        <v>11</v>
      </c>
      <c r="Q13386" s="37">
        <v>86</v>
      </c>
      <c r="R13386" s="36">
        <v>2</v>
      </c>
      <c r="S13386" s="39">
        <f t="shared" si="467"/>
        <v>86</v>
      </c>
      <c r="T13386" s="34" t="s">
        <v>31</v>
      </c>
      <c r="U13386" s="12">
        <f>((alpha+(beta*speed))^((-1)/ceta))</f>
        <v>6.1422617358188797E-2</v>
      </c>
      <c r="V13386" s="8">
        <f t="shared" si="468"/>
        <v>86</v>
      </c>
    </row>
    <row r="13387" spans="1:28">
      <c r="A13387" s="34" t="s">
        <v>20</v>
      </c>
      <c r="B13387" s="34" t="s">
        <v>79</v>
      </c>
      <c r="C13387" s="5" t="s">
        <v>219</v>
      </c>
      <c r="D13387" s="35" t="s">
        <v>89</v>
      </c>
      <c r="E13387" s="36" t="s">
        <v>14</v>
      </c>
      <c r="F13387" s="37">
        <v>0</v>
      </c>
      <c r="G13387" s="38">
        <v>0.04</v>
      </c>
      <c r="H13387" s="34">
        <v>0.96081708752123995</v>
      </c>
      <c r="I13387" s="35">
        <v>2.0083067209837014E-5</v>
      </c>
      <c r="J13387" s="35">
        <v>1.4744983893790273</v>
      </c>
      <c r="K13387" s="35">
        <v>0.27877260010443172</v>
      </c>
      <c r="L13387" s="35">
        <v>-0.61591441281777148</v>
      </c>
      <c r="M13387" s="35">
        <v>0</v>
      </c>
      <c r="N13387" s="35">
        <v>0</v>
      </c>
      <c r="O13387" s="35">
        <v>0</v>
      </c>
      <c r="P13387" s="36">
        <v>11</v>
      </c>
      <c r="Q13387" s="37">
        <v>86</v>
      </c>
      <c r="R13387" s="36">
        <v>1</v>
      </c>
      <c r="S13387" s="39">
        <f t="shared" si="467"/>
        <v>86</v>
      </c>
      <c r="T13387" s="34" t="s">
        <v>30</v>
      </c>
      <c r="U13387" s="12">
        <f>((alpha*(speed^beta))+(ceta*(speed^delta)))</f>
        <v>3.2234610449314027E-2</v>
      </c>
      <c r="V13387" s="8">
        <f t="shared" si="468"/>
        <v>86</v>
      </c>
      <c r="AB13387" s="41"/>
    </row>
    <row r="13388" spans="1:28">
      <c r="A13388" s="34" t="s">
        <v>20</v>
      </c>
      <c r="B13388" s="34" t="s">
        <v>79</v>
      </c>
      <c r="C13388" s="5" t="s">
        <v>218</v>
      </c>
      <c r="D13388" s="35" t="s">
        <v>89</v>
      </c>
      <c r="E13388" s="36" t="s">
        <v>18</v>
      </c>
      <c r="F13388" s="37">
        <v>0</v>
      </c>
      <c r="G13388" s="38">
        <v>0.04</v>
      </c>
      <c r="H13388" s="34">
        <v>0.97469581055364729</v>
      </c>
      <c r="I13388" s="35">
        <v>0.23657352215377389</v>
      </c>
      <c r="J13388" s="35">
        <v>0.99486227559129592</v>
      </c>
      <c r="K13388" s="35">
        <v>-0.31419602443460054</v>
      </c>
      <c r="L13388" s="35">
        <v>0</v>
      </c>
      <c r="M13388" s="35">
        <v>0</v>
      </c>
      <c r="N13388" s="35">
        <v>0</v>
      </c>
      <c r="O13388" s="35">
        <v>0</v>
      </c>
      <c r="P13388" s="36">
        <v>11</v>
      </c>
      <c r="Q13388" s="37">
        <v>86</v>
      </c>
      <c r="R13388" s="36">
        <v>0</v>
      </c>
      <c r="S13388" s="39">
        <f t="shared" si="467"/>
        <v>86</v>
      </c>
      <c r="T13388" s="34" t="s">
        <v>29</v>
      </c>
      <c r="U13388" s="12">
        <f>((alpha*(beta^speed))*(speed^ceta))</f>
        <v>3.7477381260727E-2</v>
      </c>
      <c r="V13388" s="8">
        <f t="shared" si="468"/>
        <v>86</v>
      </c>
      <c r="AB13388" s="41"/>
    </row>
    <row r="13389" spans="1:28">
      <c r="A13389" s="34" t="s">
        <v>20</v>
      </c>
      <c r="B13389" s="34" t="s">
        <v>79</v>
      </c>
      <c r="C13389" s="5" t="s">
        <v>219</v>
      </c>
      <c r="D13389" s="35" t="s">
        <v>89</v>
      </c>
      <c r="E13389" s="36" t="s">
        <v>18</v>
      </c>
      <c r="F13389" s="37">
        <v>0</v>
      </c>
      <c r="G13389" s="38">
        <v>0.04</v>
      </c>
      <c r="H13389" s="34">
        <v>0.96679114708251157</v>
      </c>
      <c r="I13389" s="35">
        <v>-4.7842809008685612E-7</v>
      </c>
      <c r="J13389" s="35">
        <v>8.7624399463244736E-5</v>
      </c>
      <c r="K13389" s="35">
        <v>-5.7319543623954626E-3</v>
      </c>
      <c r="L13389" s="35">
        <v>0.16411629547313109</v>
      </c>
      <c r="M13389" s="35">
        <v>0</v>
      </c>
      <c r="N13389" s="35">
        <v>0</v>
      </c>
      <c r="O13389" s="35">
        <v>0</v>
      </c>
      <c r="P13389" s="36">
        <v>11</v>
      </c>
      <c r="Q13389" s="37">
        <v>86</v>
      </c>
      <c r="R13389" s="36">
        <v>14</v>
      </c>
      <c r="S13389" s="39">
        <f t="shared" si="467"/>
        <v>86</v>
      </c>
      <c r="T13389" s="34" t="s">
        <v>51</v>
      </c>
      <c r="U13389" s="12">
        <f>(((alpha*(speed^3))+(beta*(speed^2))+(ceta*speed))+delta)</f>
        <v>1.4931221468994033E-2</v>
      </c>
      <c r="V13389" s="8">
        <f t="shared" si="468"/>
        <v>86</v>
      </c>
      <c r="AB13389" s="41"/>
    </row>
    <row r="13390" spans="1:28">
      <c r="A13390" s="34" t="s">
        <v>20</v>
      </c>
      <c r="B13390" s="34" t="s">
        <v>79</v>
      </c>
      <c r="C13390" s="5" t="s">
        <v>218</v>
      </c>
      <c r="D13390" s="35" t="s">
        <v>89</v>
      </c>
      <c r="E13390" s="36" t="s">
        <v>17</v>
      </c>
      <c r="F13390" s="37">
        <v>0</v>
      </c>
      <c r="G13390" s="38">
        <v>0.04</v>
      </c>
      <c r="H13390" s="34">
        <v>0.94800643609668489</v>
      </c>
      <c r="I13390" s="35">
        <v>207.91032890124421</v>
      </c>
      <c r="J13390" s="35">
        <v>0.13326687798568035</v>
      </c>
      <c r="K13390" s="35">
        <v>2283.0699207477437</v>
      </c>
      <c r="L13390" s="35">
        <v>-0.81428192037988634</v>
      </c>
      <c r="M13390" s="35">
        <v>0</v>
      </c>
      <c r="N13390" s="35">
        <v>0</v>
      </c>
      <c r="O13390" s="35">
        <v>0</v>
      </c>
      <c r="P13390" s="36">
        <v>11</v>
      </c>
      <c r="Q13390" s="37">
        <v>86</v>
      </c>
      <c r="R13390" s="36">
        <v>1</v>
      </c>
      <c r="S13390" s="39">
        <f t="shared" si="467"/>
        <v>86</v>
      </c>
      <c r="T13390" s="34" t="s">
        <v>30</v>
      </c>
      <c r="U13390" s="12">
        <f>((alpha*(speed^beta))+(ceta*(speed^delta)))</f>
        <v>437.14134021245945</v>
      </c>
      <c r="V13390" s="8">
        <f t="shared" si="468"/>
        <v>86</v>
      </c>
    </row>
    <row r="13391" spans="1:28">
      <c r="A13391" s="34" t="s">
        <v>20</v>
      </c>
      <c r="B13391" s="34" t="s">
        <v>79</v>
      </c>
      <c r="C13391" s="5" t="s">
        <v>219</v>
      </c>
      <c r="D13391" s="35" t="s">
        <v>89</v>
      </c>
      <c r="E13391" s="36" t="s">
        <v>17</v>
      </c>
      <c r="F13391" s="37">
        <v>0</v>
      </c>
      <c r="G13391" s="38">
        <v>0.04</v>
      </c>
      <c r="H13391" s="34">
        <v>0.92564545949817323</v>
      </c>
      <c r="I13391" s="35">
        <v>1253.7090441466751</v>
      </c>
      <c r="J13391" s="35">
        <v>1.0060460235642572</v>
      </c>
      <c r="K13391" s="35">
        <v>-0.35557359151731577</v>
      </c>
      <c r="L13391" s="35">
        <v>0</v>
      </c>
      <c r="M13391" s="35">
        <v>0</v>
      </c>
      <c r="N13391" s="35">
        <v>0</v>
      </c>
      <c r="O13391" s="35">
        <v>0</v>
      </c>
      <c r="P13391" s="36">
        <v>11</v>
      </c>
      <c r="Q13391" s="37">
        <v>86</v>
      </c>
      <c r="R13391" s="36">
        <v>0</v>
      </c>
      <c r="S13391" s="39">
        <f t="shared" si="467"/>
        <v>86</v>
      </c>
      <c r="T13391" s="34" t="s">
        <v>29</v>
      </c>
      <c r="U13391" s="12">
        <f>((alpha*(beta^speed))*(speed^ceta))</f>
        <v>431.99149491154361</v>
      </c>
      <c r="V13391" s="8">
        <f t="shared" si="468"/>
        <v>86</v>
      </c>
    </row>
    <row r="13392" spans="1:28">
      <c r="A13392" s="34" t="s">
        <v>20</v>
      </c>
      <c r="B13392" s="34" t="s">
        <v>79</v>
      </c>
      <c r="C13392" s="5" t="s">
        <v>218</v>
      </c>
      <c r="D13392" s="35" t="s">
        <v>89</v>
      </c>
      <c r="E13392" s="36" t="s">
        <v>15</v>
      </c>
      <c r="F13392" s="37">
        <v>50</v>
      </c>
      <c r="G13392" s="38">
        <v>0.04</v>
      </c>
      <c r="H13392" s="34">
        <v>0.98968006955590782</v>
      </c>
      <c r="I13392" s="35">
        <v>89.656696832787986</v>
      </c>
      <c r="J13392" s="35">
        <v>-1.7051187411203981</v>
      </c>
      <c r="K13392" s="35">
        <v>3.5821490227450057</v>
      </c>
      <c r="L13392" s="35">
        <v>-0.27143957494684035</v>
      </c>
      <c r="M13392" s="35">
        <v>0</v>
      </c>
      <c r="N13392" s="35">
        <v>0</v>
      </c>
      <c r="O13392" s="35">
        <v>0</v>
      </c>
      <c r="P13392" s="36">
        <v>11</v>
      </c>
      <c r="Q13392" s="37">
        <v>84</v>
      </c>
      <c r="R13392" s="36">
        <v>1</v>
      </c>
      <c r="S13392" s="39">
        <f t="shared" si="467"/>
        <v>84</v>
      </c>
      <c r="T13392" s="34" t="s">
        <v>30</v>
      </c>
      <c r="U13392" s="12">
        <f>((alpha*(speed^beta))+(ceta*(speed^delta)))</f>
        <v>1.122945246547757</v>
      </c>
      <c r="V13392" s="8">
        <f t="shared" si="468"/>
        <v>84</v>
      </c>
    </row>
    <row r="13393" spans="1:28">
      <c r="A13393" s="34" t="s">
        <v>20</v>
      </c>
      <c r="B13393" s="34" t="s">
        <v>79</v>
      </c>
      <c r="C13393" s="5" t="s">
        <v>219</v>
      </c>
      <c r="D13393" s="35" t="s">
        <v>89</v>
      </c>
      <c r="E13393" s="36" t="s">
        <v>15</v>
      </c>
      <c r="F13393" s="37">
        <v>50</v>
      </c>
      <c r="G13393" s="38">
        <v>0.04</v>
      </c>
      <c r="H13393" s="34">
        <v>0.98022775538603391</v>
      </c>
      <c r="I13393" s="35">
        <v>-1.0689141988679345</v>
      </c>
      <c r="J13393" s="35">
        <v>78.501203134950359</v>
      </c>
      <c r="K13393" s="35">
        <v>-0.16896403886421724</v>
      </c>
      <c r="L13393" s="35">
        <v>0.69989335402256236</v>
      </c>
      <c r="M13393" s="35">
        <v>1.9832609007617418E-3</v>
      </c>
      <c r="N13393" s="35">
        <v>0</v>
      </c>
      <c r="O13393" s="35">
        <v>0</v>
      </c>
      <c r="P13393" s="36">
        <v>11</v>
      </c>
      <c r="Q13393" s="37">
        <v>83</v>
      </c>
      <c r="R13393" s="36">
        <v>10</v>
      </c>
      <c r="S13393" s="39">
        <f t="shared" si="467"/>
        <v>83</v>
      </c>
      <c r="T13393" s="34" t="s">
        <v>44</v>
      </c>
      <c r="U13393" s="12">
        <f>(alpha+(beta/(1+EXP((((-1)*ceta)+(delta*LN(speed)))+(epsilon*speed)))))</f>
        <v>1.4026024932865004</v>
      </c>
      <c r="V13393" s="8">
        <f t="shared" si="468"/>
        <v>83</v>
      </c>
    </row>
    <row r="13394" spans="1:28">
      <c r="A13394" s="34" t="s">
        <v>20</v>
      </c>
      <c r="B13394" s="34" t="s">
        <v>79</v>
      </c>
      <c r="C13394" s="5" t="s">
        <v>218</v>
      </c>
      <c r="D13394" s="35" t="s">
        <v>89</v>
      </c>
      <c r="E13394" s="36" t="s">
        <v>16</v>
      </c>
      <c r="F13394" s="37">
        <v>50</v>
      </c>
      <c r="G13394" s="38">
        <v>0.04</v>
      </c>
      <c r="H13394" s="34">
        <v>0.9792226678339857</v>
      </c>
      <c r="I13394" s="35">
        <v>14.10641985297036</v>
      </c>
      <c r="J13394" s="35">
        <v>-0.23731657944446299</v>
      </c>
      <c r="K13394" s="35">
        <v>294.33943019060769</v>
      </c>
      <c r="L13394" s="35">
        <v>-2.1375839746728769</v>
      </c>
      <c r="M13394" s="35">
        <v>0</v>
      </c>
      <c r="N13394" s="35">
        <v>0</v>
      </c>
      <c r="O13394" s="35">
        <v>0</v>
      </c>
      <c r="P13394" s="36">
        <v>11</v>
      </c>
      <c r="Q13394" s="37">
        <v>84</v>
      </c>
      <c r="R13394" s="36">
        <v>1</v>
      </c>
      <c r="S13394" s="39">
        <f t="shared" si="467"/>
        <v>84</v>
      </c>
      <c r="T13394" s="34" t="s">
        <v>30</v>
      </c>
      <c r="U13394" s="12">
        <f>((alpha*(speed^beta))+(ceta*(speed^delta)))</f>
        <v>4.9516134340336704</v>
      </c>
      <c r="V13394" s="8">
        <f t="shared" si="468"/>
        <v>84</v>
      </c>
    </row>
    <row r="13395" spans="1:28">
      <c r="A13395" s="34" t="s">
        <v>20</v>
      </c>
      <c r="B13395" s="34" t="s">
        <v>79</v>
      </c>
      <c r="C13395" s="5" t="s">
        <v>219</v>
      </c>
      <c r="D13395" s="35" t="s">
        <v>89</v>
      </c>
      <c r="E13395" s="36" t="s">
        <v>16</v>
      </c>
      <c r="F13395" s="37">
        <v>50</v>
      </c>
      <c r="G13395" s="38">
        <v>0.04</v>
      </c>
      <c r="H13395" s="34">
        <v>0.98556266286070771</v>
      </c>
      <c r="I13395" s="35">
        <v>596.2900353790634</v>
      </c>
      <c r="J13395" s="35">
        <v>1.0320036326804778</v>
      </c>
      <c r="K13395" s="35">
        <v>-1.8070502576168028</v>
      </c>
      <c r="L13395" s="35">
        <v>0</v>
      </c>
      <c r="M13395" s="35">
        <v>0</v>
      </c>
      <c r="N13395" s="35">
        <v>0</v>
      </c>
      <c r="O13395" s="35">
        <v>0</v>
      </c>
      <c r="P13395" s="36">
        <v>11</v>
      </c>
      <c r="Q13395" s="37">
        <v>83</v>
      </c>
      <c r="R13395" s="36">
        <v>0</v>
      </c>
      <c r="S13395" s="39">
        <f t="shared" si="467"/>
        <v>83</v>
      </c>
      <c r="T13395" s="34" t="s">
        <v>29</v>
      </c>
      <c r="U13395" s="12">
        <f>((alpha*(beta^speed))*(speed^ceta))</f>
        <v>2.774142402307473</v>
      </c>
      <c r="V13395" s="8">
        <f t="shared" si="468"/>
        <v>83</v>
      </c>
    </row>
    <row r="13396" spans="1:28">
      <c r="A13396" s="34" t="s">
        <v>20</v>
      </c>
      <c r="B13396" s="34" t="s">
        <v>79</v>
      </c>
      <c r="C13396" s="5" t="s">
        <v>218</v>
      </c>
      <c r="D13396" s="35" t="s">
        <v>89</v>
      </c>
      <c r="E13396" s="36" t="s">
        <v>14</v>
      </c>
      <c r="F13396" s="37">
        <v>50</v>
      </c>
      <c r="G13396" s="38">
        <v>0.04</v>
      </c>
      <c r="H13396" s="34">
        <v>0.95097307766666139</v>
      </c>
      <c r="I13396" s="35">
        <v>-5.8484236285713078E-7</v>
      </c>
      <c r="J13396" s="35">
        <v>9.699169876192619E-5</v>
      </c>
      <c r="K13396" s="35">
        <v>-5.9227591335767257E-3</v>
      </c>
      <c r="L13396" s="35">
        <v>0.21038663729731127</v>
      </c>
      <c r="M13396" s="35">
        <v>0</v>
      </c>
      <c r="N13396" s="35">
        <v>0</v>
      </c>
      <c r="O13396" s="35">
        <v>0</v>
      </c>
      <c r="P13396" s="36">
        <v>11</v>
      </c>
      <c r="Q13396" s="37">
        <v>84</v>
      </c>
      <c r="R13396" s="36">
        <v>14</v>
      </c>
      <c r="S13396" s="39">
        <f t="shared" si="467"/>
        <v>84</v>
      </c>
      <c r="T13396" s="34" t="s">
        <v>51</v>
      </c>
      <c r="U13396" s="12">
        <f>(((alpha*(speed^3))+(beta*(speed^2))+(ceta*speed))+delta)</f>
        <v>5.060988870614469E-2</v>
      </c>
      <c r="V13396" s="8">
        <f t="shared" si="468"/>
        <v>84</v>
      </c>
    </row>
    <row r="13397" spans="1:28">
      <c r="A13397" s="34" t="s">
        <v>20</v>
      </c>
      <c r="B13397" s="34" t="s">
        <v>79</v>
      </c>
      <c r="C13397" s="5" t="s">
        <v>219</v>
      </c>
      <c r="D13397" s="35" t="s">
        <v>89</v>
      </c>
      <c r="E13397" s="36" t="s">
        <v>14</v>
      </c>
      <c r="F13397" s="37">
        <v>50</v>
      </c>
      <c r="G13397" s="38">
        <v>0.04</v>
      </c>
      <c r="H13397" s="34">
        <v>0.97140850420826508</v>
      </c>
      <c r="I13397" s="35">
        <v>0.29115642102604505</v>
      </c>
      <c r="J13397" s="35">
        <v>1.0087005325133362</v>
      </c>
      <c r="K13397" s="35">
        <v>-0.62973665418356695</v>
      </c>
      <c r="L13397" s="35">
        <v>0</v>
      </c>
      <c r="M13397" s="35">
        <v>0</v>
      </c>
      <c r="N13397" s="35">
        <v>0</v>
      </c>
      <c r="O13397" s="35">
        <v>0</v>
      </c>
      <c r="P13397" s="36">
        <v>11</v>
      </c>
      <c r="Q13397" s="37">
        <v>83</v>
      </c>
      <c r="R13397" s="36">
        <v>0</v>
      </c>
      <c r="S13397" s="39">
        <f t="shared" si="467"/>
        <v>83</v>
      </c>
      <c r="T13397" s="34" t="s">
        <v>29</v>
      </c>
      <c r="U13397" s="12">
        <f>((alpha*(beta^speed))*(speed^ceta))</f>
        <v>3.6972542229368986E-2</v>
      </c>
      <c r="V13397" s="8">
        <f t="shared" si="468"/>
        <v>83</v>
      </c>
      <c r="AB13397" s="41"/>
    </row>
    <row r="13398" spans="1:28">
      <c r="A13398" s="34" t="s">
        <v>20</v>
      </c>
      <c r="B13398" s="34" t="s">
        <v>79</v>
      </c>
      <c r="C13398" s="5" t="s">
        <v>218</v>
      </c>
      <c r="D13398" s="35" t="s">
        <v>89</v>
      </c>
      <c r="E13398" s="36" t="s">
        <v>18</v>
      </c>
      <c r="F13398" s="37">
        <v>50</v>
      </c>
      <c r="G13398" s="38">
        <v>0.04</v>
      </c>
      <c r="H13398" s="34">
        <v>0.97781494538597968</v>
      </c>
      <c r="I13398" s="35">
        <v>0.33418166968733198</v>
      </c>
      <c r="J13398" s="35">
        <v>0.99164945501441537</v>
      </c>
      <c r="K13398" s="35">
        <v>-0.3560241182797943</v>
      </c>
      <c r="L13398" s="35">
        <v>0</v>
      </c>
      <c r="M13398" s="35">
        <v>0</v>
      </c>
      <c r="N13398" s="35">
        <v>0</v>
      </c>
      <c r="O13398" s="35">
        <v>0</v>
      </c>
      <c r="P13398" s="36">
        <v>11</v>
      </c>
      <c r="Q13398" s="37">
        <v>84</v>
      </c>
      <c r="R13398" s="36">
        <v>0</v>
      </c>
      <c r="S13398" s="39">
        <f t="shared" si="467"/>
        <v>84</v>
      </c>
      <c r="T13398" s="34" t="s">
        <v>29</v>
      </c>
      <c r="U13398" s="12">
        <f>((alpha*(beta^speed))*(speed^ceta))</f>
        <v>3.4117696516027085E-2</v>
      </c>
      <c r="V13398" s="8">
        <f t="shared" si="468"/>
        <v>84</v>
      </c>
      <c r="AB13398" s="41"/>
    </row>
    <row r="13399" spans="1:28">
      <c r="A13399" s="34" t="s">
        <v>20</v>
      </c>
      <c r="B13399" s="34" t="s">
        <v>79</v>
      </c>
      <c r="C13399" s="5" t="s">
        <v>219</v>
      </c>
      <c r="D13399" s="35" t="s">
        <v>89</v>
      </c>
      <c r="E13399" s="36" t="s">
        <v>18</v>
      </c>
      <c r="F13399" s="37">
        <v>50</v>
      </c>
      <c r="G13399" s="38">
        <v>0.04</v>
      </c>
      <c r="H13399" s="34">
        <v>0.97688149734251106</v>
      </c>
      <c r="I13399" s="35">
        <v>-5.8297168112370519E-7</v>
      </c>
      <c r="J13399" s="35">
        <v>1.0648298495729685E-4</v>
      </c>
      <c r="K13399" s="35">
        <v>-7.0356401654103106E-3</v>
      </c>
      <c r="L13399" s="35">
        <v>0.19844514698912302</v>
      </c>
      <c r="M13399" s="35">
        <v>0</v>
      </c>
      <c r="N13399" s="35">
        <v>0</v>
      </c>
      <c r="O13399" s="35">
        <v>0</v>
      </c>
      <c r="P13399" s="36">
        <v>11</v>
      </c>
      <c r="Q13399" s="37">
        <v>83</v>
      </c>
      <c r="R13399" s="36">
        <v>14</v>
      </c>
      <c r="S13399" s="39">
        <f t="shared" si="467"/>
        <v>83</v>
      </c>
      <c r="T13399" s="34" t="s">
        <v>51</v>
      </c>
      <c r="U13399" s="12">
        <f>(((alpha*(speed^3))+(beta*(speed^2))+(ceta*speed))+delta)</f>
        <v>1.4712667996205242E-2</v>
      </c>
      <c r="V13399" s="8">
        <f t="shared" si="468"/>
        <v>83</v>
      </c>
      <c r="AB13399" s="41"/>
    </row>
    <row r="13400" spans="1:28">
      <c r="A13400" s="34" t="s">
        <v>20</v>
      </c>
      <c r="B13400" s="34" t="s">
        <v>79</v>
      </c>
      <c r="C13400" s="5" t="s">
        <v>218</v>
      </c>
      <c r="D13400" s="35" t="s">
        <v>89</v>
      </c>
      <c r="E13400" s="36" t="s">
        <v>17</v>
      </c>
      <c r="F13400" s="37">
        <v>50</v>
      </c>
      <c r="G13400" s="38">
        <v>0.04</v>
      </c>
      <c r="H13400" s="34">
        <v>0.93909688398565416</v>
      </c>
      <c r="I13400" s="35">
        <v>1668.8322859732293</v>
      </c>
      <c r="J13400" s="35">
        <v>-0.61484270306901778</v>
      </c>
      <c r="K13400" s="35">
        <v>254.9116813351535</v>
      </c>
      <c r="L13400" s="35">
        <v>0.11719622120845451</v>
      </c>
      <c r="M13400" s="35">
        <v>0</v>
      </c>
      <c r="N13400" s="35">
        <v>0</v>
      </c>
      <c r="O13400" s="35">
        <v>0</v>
      </c>
      <c r="P13400" s="36">
        <v>11</v>
      </c>
      <c r="Q13400" s="37">
        <v>84</v>
      </c>
      <c r="R13400" s="36">
        <v>1</v>
      </c>
      <c r="S13400" s="39">
        <f t="shared" si="467"/>
        <v>84</v>
      </c>
      <c r="T13400" s="34" t="s">
        <v>30</v>
      </c>
      <c r="U13400" s="12">
        <f>((alpha*(speed^beta))+(ceta*(speed^delta)))</f>
        <v>537.92484626025771</v>
      </c>
      <c r="V13400" s="8">
        <f t="shared" si="468"/>
        <v>84</v>
      </c>
    </row>
    <row r="13401" spans="1:28">
      <c r="A13401" s="34" t="s">
        <v>20</v>
      </c>
      <c r="B13401" s="34" t="s">
        <v>79</v>
      </c>
      <c r="C13401" s="5" t="s">
        <v>219</v>
      </c>
      <c r="D13401" s="35" t="s">
        <v>89</v>
      </c>
      <c r="E13401" s="36" t="s">
        <v>17</v>
      </c>
      <c r="F13401" s="37">
        <v>50</v>
      </c>
      <c r="G13401" s="38">
        <v>0.04</v>
      </c>
      <c r="H13401" s="34">
        <v>0.91760432530379188</v>
      </c>
      <c r="I13401" s="35">
        <v>6.2395136438933854</v>
      </c>
      <c r="J13401" s="35">
        <v>3.3308069952065331</v>
      </c>
      <c r="K13401" s="35">
        <v>-6.9593366787108063E-3</v>
      </c>
      <c r="L13401" s="35">
        <v>0</v>
      </c>
      <c r="M13401" s="35">
        <v>0</v>
      </c>
      <c r="N13401" s="35">
        <v>0</v>
      </c>
      <c r="O13401" s="35">
        <v>0</v>
      </c>
      <c r="P13401" s="36">
        <v>11</v>
      </c>
      <c r="Q13401" s="37">
        <v>83</v>
      </c>
      <c r="R13401" s="36">
        <v>13</v>
      </c>
      <c r="S13401" s="39">
        <f t="shared" si="467"/>
        <v>83</v>
      </c>
      <c r="T13401" s="34" t="s">
        <v>50</v>
      </c>
      <c r="U13401" s="12">
        <f>EXP((alpha+(beta/speed))+(ceta*LN(speed)))</f>
        <v>517.43900276314378</v>
      </c>
      <c r="V13401" s="8">
        <f t="shared" si="468"/>
        <v>83</v>
      </c>
    </row>
    <row r="13402" spans="1:28">
      <c r="A13402" s="34" t="s">
        <v>20</v>
      </c>
      <c r="B13402" s="34" t="s">
        <v>79</v>
      </c>
      <c r="C13402" s="5" t="s">
        <v>218</v>
      </c>
      <c r="D13402" s="35" t="s">
        <v>89</v>
      </c>
      <c r="E13402" s="36" t="s">
        <v>15</v>
      </c>
      <c r="F13402" s="37">
        <v>100</v>
      </c>
      <c r="G13402" s="38">
        <v>0.04</v>
      </c>
      <c r="H13402" s="34">
        <v>0.964645251880487</v>
      </c>
      <c r="I13402" s="35">
        <v>0.44030489452660293</v>
      </c>
      <c r="J13402" s="35">
        <v>0.2244785803762897</v>
      </c>
      <c r="K13402" s="35">
        <v>44.863916002831346</v>
      </c>
      <c r="L13402" s="35">
        <v>-1.1163532540214072</v>
      </c>
      <c r="M13402" s="35">
        <v>0</v>
      </c>
      <c r="N13402" s="35">
        <v>0</v>
      </c>
      <c r="O13402" s="35">
        <v>0</v>
      </c>
      <c r="P13402" s="36">
        <v>11</v>
      </c>
      <c r="Q13402" s="37">
        <v>69</v>
      </c>
      <c r="R13402" s="36">
        <v>1</v>
      </c>
      <c r="S13402" s="39">
        <f t="shared" si="467"/>
        <v>69</v>
      </c>
      <c r="T13402" s="34" t="s">
        <v>30</v>
      </c>
      <c r="U13402" s="12">
        <f>((alpha*(speed^beta))+(ceta*(speed^delta)))</f>
        <v>1.5363072415021937</v>
      </c>
      <c r="V13402" s="8">
        <f t="shared" si="468"/>
        <v>69</v>
      </c>
    </row>
    <row r="13403" spans="1:28">
      <c r="A13403" s="34" t="s">
        <v>20</v>
      </c>
      <c r="B13403" s="34" t="s">
        <v>79</v>
      </c>
      <c r="C13403" s="5" t="s">
        <v>219</v>
      </c>
      <c r="D13403" s="35" t="s">
        <v>89</v>
      </c>
      <c r="E13403" s="36" t="s">
        <v>15</v>
      </c>
      <c r="F13403" s="37">
        <v>100</v>
      </c>
      <c r="G13403" s="38">
        <v>0.04</v>
      </c>
      <c r="H13403" s="34">
        <v>0.97865104576152284</v>
      </c>
      <c r="I13403" s="35">
        <v>57.385226257354248</v>
      </c>
      <c r="J13403" s="35">
        <v>0.98452502757527294</v>
      </c>
      <c r="K13403" s="35">
        <v>-0.59844441762482747</v>
      </c>
      <c r="L13403" s="35">
        <v>0</v>
      </c>
      <c r="M13403" s="35">
        <v>0</v>
      </c>
      <c r="N13403" s="35">
        <v>0</v>
      </c>
      <c r="O13403" s="35">
        <v>0</v>
      </c>
      <c r="P13403" s="36">
        <v>11</v>
      </c>
      <c r="Q13403" s="37">
        <v>73</v>
      </c>
      <c r="R13403" s="36">
        <v>0</v>
      </c>
      <c r="S13403" s="39">
        <f t="shared" si="467"/>
        <v>73</v>
      </c>
      <c r="T13403" s="34" t="s">
        <v>29</v>
      </c>
      <c r="U13403" s="12">
        <f>((alpha*(beta^speed))*(speed^ceta))</f>
        <v>1.4101277940527124</v>
      </c>
      <c r="V13403" s="8">
        <f t="shared" si="468"/>
        <v>73</v>
      </c>
    </row>
    <row r="13404" spans="1:28">
      <c r="A13404" s="34" t="s">
        <v>20</v>
      </c>
      <c r="B13404" s="34" t="s">
        <v>79</v>
      </c>
      <c r="C13404" s="5" t="s">
        <v>218</v>
      </c>
      <c r="D13404" s="35" t="s">
        <v>89</v>
      </c>
      <c r="E13404" s="36" t="s">
        <v>16</v>
      </c>
      <c r="F13404" s="37">
        <v>100</v>
      </c>
      <c r="G13404" s="38">
        <v>0.04</v>
      </c>
      <c r="H13404" s="34">
        <v>0.97125903957374449</v>
      </c>
      <c r="I13404" s="35">
        <v>7.1437329965932674</v>
      </c>
      <c r="J13404" s="35">
        <v>-5.7270763946724042E-2</v>
      </c>
      <c r="K13404" s="35">
        <v>74.911777716551541</v>
      </c>
      <c r="L13404" s="35">
        <v>-1.1154411667396229</v>
      </c>
      <c r="M13404" s="35">
        <v>0</v>
      </c>
      <c r="N13404" s="35">
        <v>0</v>
      </c>
      <c r="O13404" s="35">
        <v>0</v>
      </c>
      <c r="P13404" s="36">
        <v>11</v>
      </c>
      <c r="Q13404" s="37">
        <v>69</v>
      </c>
      <c r="R13404" s="36">
        <v>1</v>
      </c>
      <c r="S13404" s="39">
        <f t="shared" si="467"/>
        <v>69</v>
      </c>
      <c r="T13404" s="34" t="s">
        <v>30</v>
      </c>
      <c r="U13404" s="12">
        <f>((alpha*(speed^beta))+(ceta*(speed^delta)))</f>
        <v>6.271401584014372</v>
      </c>
      <c r="V13404" s="8">
        <f t="shared" si="468"/>
        <v>69</v>
      </c>
    </row>
    <row r="13405" spans="1:28">
      <c r="A13405" s="34" t="s">
        <v>20</v>
      </c>
      <c r="B13405" s="34" t="s">
        <v>79</v>
      </c>
      <c r="C13405" s="5" t="s">
        <v>219</v>
      </c>
      <c r="D13405" s="35" t="s">
        <v>89</v>
      </c>
      <c r="E13405" s="36" t="s">
        <v>16</v>
      </c>
      <c r="F13405" s="37">
        <v>100</v>
      </c>
      <c r="G13405" s="38">
        <v>0.04</v>
      </c>
      <c r="H13405" s="34">
        <v>0.96921056982833464</v>
      </c>
      <c r="I13405" s="35">
        <v>177.05228556960677</v>
      </c>
      <c r="J13405" s="35">
        <v>1.0278656502207426</v>
      </c>
      <c r="K13405" s="35">
        <v>-1.401703447494214</v>
      </c>
      <c r="L13405" s="35">
        <v>0</v>
      </c>
      <c r="M13405" s="35">
        <v>0</v>
      </c>
      <c r="N13405" s="35">
        <v>0</v>
      </c>
      <c r="O13405" s="35">
        <v>0</v>
      </c>
      <c r="P13405" s="36">
        <v>11</v>
      </c>
      <c r="Q13405" s="37">
        <v>73</v>
      </c>
      <c r="R13405" s="36">
        <v>0</v>
      </c>
      <c r="S13405" s="39">
        <f t="shared" si="467"/>
        <v>73</v>
      </c>
      <c r="T13405" s="34" t="s">
        <v>29</v>
      </c>
      <c r="U13405" s="12">
        <f>((alpha*(beta^speed))*(speed^ceta))</f>
        <v>3.2183199379072365</v>
      </c>
      <c r="V13405" s="8">
        <f t="shared" si="468"/>
        <v>73</v>
      </c>
    </row>
    <row r="13406" spans="1:28">
      <c r="A13406" s="34" t="s">
        <v>20</v>
      </c>
      <c r="B13406" s="34" t="s">
        <v>79</v>
      </c>
      <c r="C13406" s="5" t="s">
        <v>218</v>
      </c>
      <c r="D13406" s="35" t="s">
        <v>89</v>
      </c>
      <c r="E13406" s="36" t="s">
        <v>14</v>
      </c>
      <c r="F13406" s="37">
        <v>100</v>
      </c>
      <c r="G13406" s="38">
        <v>0.04</v>
      </c>
      <c r="H13406" s="34">
        <v>0.91683160319083545</v>
      </c>
      <c r="I13406" s="35">
        <v>-4.469762302972699E-7</v>
      </c>
      <c r="J13406" s="35">
        <v>9.9411568275623458E-5</v>
      </c>
      <c r="K13406" s="35">
        <v>-6.7601503651992523E-3</v>
      </c>
      <c r="L13406" s="35">
        <v>0.23932532364241177</v>
      </c>
      <c r="M13406" s="35">
        <v>0</v>
      </c>
      <c r="N13406" s="35">
        <v>0</v>
      </c>
      <c r="O13406" s="35">
        <v>0</v>
      </c>
      <c r="P13406" s="36">
        <v>11</v>
      </c>
      <c r="Q13406" s="37">
        <v>69</v>
      </c>
      <c r="R13406" s="36">
        <v>14</v>
      </c>
      <c r="S13406" s="39">
        <f t="shared" si="467"/>
        <v>69</v>
      </c>
      <c r="T13406" s="34" t="s">
        <v>51</v>
      </c>
      <c r="U13406" s="12">
        <f>(((alpha*(speed^3))+(beta*(speed^2))+(ceta*speed))+delta)</f>
        <v>9.9337710565180759E-2</v>
      </c>
      <c r="V13406" s="8">
        <f t="shared" si="468"/>
        <v>69</v>
      </c>
    </row>
    <row r="13407" spans="1:28">
      <c r="A13407" s="34" t="s">
        <v>20</v>
      </c>
      <c r="B13407" s="34" t="s">
        <v>79</v>
      </c>
      <c r="C13407" s="5" t="s">
        <v>219</v>
      </c>
      <c r="D13407" s="35" t="s">
        <v>89</v>
      </c>
      <c r="E13407" s="36" t="s">
        <v>14</v>
      </c>
      <c r="F13407" s="37">
        <v>100</v>
      </c>
      <c r="G13407" s="38">
        <v>0.04</v>
      </c>
      <c r="H13407" s="34">
        <v>0.96758277611975918</v>
      </c>
      <c r="I13407" s="35">
        <v>0.24435341943778643</v>
      </c>
      <c r="J13407" s="35">
        <v>-0.48826965947576445</v>
      </c>
      <c r="K13407" s="35">
        <v>6.8889824129083645E-5</v>
      </c>
      <c r="L13407" s="35">
        <v>1.2498081403323891</v>
      </c>
      <c r="M13407" s="35">
        <v>0</v>
      </c>
      <c r="N13407" s="35">
        <v>0</v>
      </c>
      <c r="O13407" s="35">
        <v>0</v>
      </c>
      <c r="P13407" s="36">
        <v>11</v>
      </c>
      <c r="Q13407" s="37">
        <v>73</v>
      </c>
      <c r="R13407" s="36">
        <v>1</v>
      </c>
      <c r="S13407" s="39">
        <f t="shared" si="467"/>
        <v>73</v>
      </c>
      <c r="T13407" s="34" t="s">
        <v>30</v>
      </c>
      <c r="U13407" s="12">
        <f>((alpha*(speed^beta))+(ceta*(speed^delta)))</f>
        <v>4.4763217843909478E-2</v>
      </c>
      <c r="V13407" s="8">
        <f t="shared" si="468"/>
        <v>73</v>
      </c>
      <c r="AB13407" s="41"/>
    </row>
    <row r="13408" spans="1:28">
      <c r="A13408" s="34" t="s">
        <v>20</v>
      </c>
      <c r="B13408" s="34" t="s">
        <v>79</v>
      </c>
      <c r="C13408" s="5" t="s">
        <v>218</v>
      </c>
      <c r="D13408" s="35" t="s">
        <v>89</v>
      </c>
      <c r="E13408" s="36" t="s">
        <v>18</v>
      </c>
      <c r="F13408" s="37">
        <v>100</v>
      </c>
      <c r="G13408" s="38">
        <v>0.04</v>
      </c>
      <c r="H13408" s="34">
        <v>0.97847165393531754</v>
      </c>
      <c r="I13408" s="35">
        <v>-6.1888690378071773E-7</v>
      </c>
      <c r="J13408" s="35">
        <v>1.16812048621496E-4</v>
      </c>
      <c r="K13408" s="35">
        <v>-7.5571171084754122E-3</v>
      </c>
      <c r="L13408" s="35">
        <v>0.21884907258905173</v>
      </c>
      <c r="M13408" s="35">
        <v>0</v>
      </c>
      <c r="N13408" s="35">
        <v>0</v>
      </c>
      <c r="O13408" s="35">
        <v>0</v>
      </c>
      <c r="P13408" s="36">
        <v>11</v>
      </c>
      <c r="Q13408" s="37">
        <v>69</v>
      </c>
      <c r="R13408" s="36">
        <v>14</v>
      </c>
      <c r="S13408" s="39">
        <f t="shared" si="467"/>
        <v>69</v>
      </c>
      <c r="T13408" s="34" t="s">
        <v>51</v>
      </c>
      <c r="U13408" s="12">
        <f>(((alpha*(speed^3))+(beta*(speed^2))+(ceta*speed))+delta)</f>
        <v>5.0240237717090963E-2</v>
      </c>
      <c r="V13408" s="8">
        <f t="shared" si="468"/>
        <v>69</v>
      </c>
    </row>
    <row r="13409" spans="1:28">
      <c r="A13409" s="34" t="s">
        <v>20</v>
      </c>
      <c r="B13409" s="34" t="s">
        <v>79</v>
      </c>
      <c r="C13409" s="5" t="s">
        <v>219</v>
      </c>
      <c r="D13409" s="35" t="s">
        <v>89</v>
      </c>
      <c r="E13409" s="36" t="s">
        <v>18</v>
      </c>
      <c r="F13409" s="37">
        <v>100</v>
      </c>
      <c r="G13409" s="38">
        <v>0.04</v>
      </c>
      <c r="H13409" s="34">
        <v>0.98615090226022373</v>
      </c>
      <c r="I13409" s="35">
        <v>0.43428702273493086</v>
      </c>
      <c r="J13409" s="35">
        <v>0.97606884743935574</v>
      </c>
      <c r="K13409" s="35">
        <v>-0.30916549155719175</v>
      </c>
      <c r="L13409" s="35">
        <v>0</v>
      </c>
      <c r="M13409" s="35">
        <v>0</v>
      </c>
      <c r="N13409" s="35">
        <v>0</v>
      </c>
      <c r="O13409" s="35">
        <v>0</v>
      </c>
      <c r="P13409" s="36">
        <v>11</v>
      </c>
      <c r="Q13409" s="37">
        <v>73</v>
      </c>
      <c r="R13409" s="36">
        <v>0</v>
      </c>
      <c r="S13409" s="39">
        <f t="shared" si="467"/>
        <v>73</v>
      </c>
      <c r="T13409" s="34" t="s">
        <v>29</v>
      </c>
      <c r="U13409" s="12">
        <f>((alpha*(beta^speed))*(speed^ceta))</f>
        <v>1.9668657261540469E-2</v>
      </c>
      <c r="V13409" s="8">
        <f t="shared" si="468"/>
        <v>73</v>
      </c>
    </row>
    <row r="13410" spans="1:28">
      <c r="A13410" s="34" t="s">
        <v>20</v>
      </c>
      <c r="B13410" s="34" t="s">
        <v>79</v>
      </c>
      <c r="C13410" s="5" t="s">
        <v>218</v>
      </c>
      <c r="D13410" s="35" t="s">
        <v>89</v>
      </c>
      <c r="E13410" s="36" t="s">
        <v>17</v>
      </c>
      <c r="F13410" s="37">
        <v>100</v>
      </c>
      <c r="G13410" s="38">
        <v>0.04</v>
      </c>
      <c r="H13410" s="34">
        <v>0.94290904667163011</v>
      </c>
      <c r="I13410" s="35">
        <v>-2.2212583011867316E-3</v>
      </c>
      <c r="J13410" s="35">
        <v>0.3276783754808672</v>
      </c>
      <c r="K13410" s="35">
        <v>-17.09756293556384</v>
      </c>
      <c r="L13410" s="35">
        <v>974.24278561192625</v>
      </c>
      <c r="M13410" s="35">
        <v>0</v>
      </c>
      <c r="N13410" s="35">
        <v>0</v>
      </c>
      <c r="O13410" s="35">
        <v>0</v>
      </c>
      <c r="P13410" s="36">
        <v>11</v>
      </c>
      <c r="Q13410" s="37">
        <v>69</v>
      </c>
      <c r="R13410" s="36">
        <v>14</v>
      </c>
      <c r="S13410" s="39">
        <f t="shared" si="467"/>
        <v>69</v>
      </c>
      <c r="T13410" s="34" t="s">
        <v>51</v>
      </c>
      <c r="U13410" s="12">
        <f>(((alpha*(speed^3))+(beta*(speed^2))+(ceta*speed))+delta)</f>
        <v>624.884345457878</v>
      </c>
      <c r="V13410" s="8">
        <f t="shared" si="468"/>
        <v>69</v>
      </c>
    </row>
    <row r="13411" spans="1:28">
      <c r="A13411" s="34" t="s">
        <v>20</v>
      </c>
      <c r="B13411" s="34" t="s">
        <v>79</v>
      </c>
      <c r="C13411" s="5" t="s">
        <v>219</v>
      </c>
      <c r="D13411" s="35" t="s">
        <v>89</v>
      </c>
      <c r="E13411" s="36" t="s">
        <v>17</v>
      </c>
      <c r="F13411" s="37">
        <v>100</v>
      </c>
      <c r="G13411" s="38">
        <v>0.04</v>
      </c>
      <c r="H13411" s="34">
        <v>0.92430863144421782</v>
      </c>
      <c r="I13411" s="35">
        <v>6.7267413445327024</v>
      </c>
      <c r="J13411" s="35">
        <v>1.3198552867488456</v>
      </c>
      <c r="K13411" s="35">
        <v>-7.7523992516095624E-2</v>
      </c>
      <c r="L13411" s="35">
        <v>0</v>
      </c>
      <c r="M13411" s="35">
        <v>0</v>
      </c>
      <c r="N13411" s="35">
        <v>0</v>
      </c>
      <c r="O13411" s="35">
        <v>0</v>
      </c>
      <c r="P13411" s="36">
        <v>11</v>
      </c>
      <c r="Q13411" s="37">
        <v>73</v>
      </c>
      <c r="R13411" s="36">
        <v>13</v>
      </c>
      <c r="S13411" s="39">
        <f t="shared" si="467"/>
        <v>73</v>
      </c>
      <c r="T13411" s="34" t="s">
        <v>50</v>
      </c>
      <c r="U13411" s="12">
        <f>EXP((alpha+(beta/speed))+(ceta*LN(speed)))</f>
        <v>609.23739829896715</v>
      </c>
      <c r="V13411" s="8">
        <f t="shared" si="468"/>
        <v>73</v>
      </c>
    </row>
    <row r="13412" spans="1:28">
      <c r="A13412" s="34" t="s">
        <v>20</v>
      </c>
      <c r="B13412" s="34" t="s">
        <v>79</v>
      </c>
      <c r="C13412" s="5" t="s">
        <v>218</v>
      </c>
      <c r="D13412" s="35" t="s">
        <v>89</v>
      </c>
      <c r="E13412" s="36" t="s">
        <v>15</v>
      </c>
      <c r="F13412" s="37">
        <v>0</v>
      </c>
      <c r="G13412" s="38">
        <v>0.06</v>
      </c>
      <c r="H13412" s="34">
        <v>0.98943052290735123</v>
      </c>
      <c r="I13412" s="35">
        <v>1.2286358251704963</v>
      </c>
      <c r="J13412" s="35">
        <v>14.296299699028918</v>
      </c>
      <c r="K13412" s="35">
        <v>1.4266056194783214</v>
      </c>
      <c r="L13412" s="35">
        <v>1.2384362255009045</v>
      </c>
      <c r="M13412" s="35">
        <v>2.0774889967787053E-2</v>
      </c>
      <c r="N13412" s="35">
        <v>0</v>
      </c>
      <c r="O13412" s="35">
        <v>0</v>
      </c>
      <c r="P13412" s="36">
        <v>11</v>
      </c>
      <c r="Q13412" s="37">
        <v>82</v>
      </c>
      <c r="R13412" s="36">
        <v>10</v>
      </c>
      <c r="S13412" s="39">
        <f t="shared" si="467"/>
        <v>82</v>
      </c>
      <c r="T13412" s="34" t="s">
        <v>44</v>
      </c>
      <c r="U13412" s="12">
        <f>(alpha+(beta/(1+EXP((((-1)*ceta)+(delta*LN(speed)))+(epsilon*speed)))))</f>
        <v>1.2747053759013622</v>
      </c>
      <c r="V13412" s="8">
        <f t="shared" si="468"/>
        <v>82</v>
      </c>
    </row>
    <row r="13413" spans="1:28">
      <c r="A13413" s="34" t="s">
        <v>20</v>
      </c>
      <c r="B13413" s="34" t="s">
        <v>79</v>
      </c>
      <c r="C13413" s="5" t="s">
        <v>219</v>
      </c>
      <c r="D13413" s="35" t="s">
        <v>89</v>
      </c>
      <c r="E13413" s="36" t="s">
        <v>15</v>
      </c>
      <c r="F13413" s="37">
        <v>0</v>
      </c>
      <c r="G13413" s="38">
        <v>0.06</v>
      </c>
      <c r="H13413" s="34">
        <v>0.97840508463160103</v>
      </c>
      <c r="I13413" s="35">
        <v>-1.8133324798220982</v>
      </c>
      <c r="J13413" s="35">
        <v>60.677030447283201</v>
      </c>
      <c r="K13413" s="35">
        <v>-5.0903727896016909E-2</v>
      </c>
      <c r="L13413" s="35">
        <v>0.59759005930628994</v>
      </c>
      <c r="M13413" s="35">
        <v>2.3809156558345541E-3</v>
      </c>
      <c r="N13413" s="35">
        <v>0</v>
      </c>
      <c r="O13413" s="35">
        <v>0</v>
      </c>
      <c r="P13413" s="36">
        <v>11</v>
      </c>
      <c r="Q13413" s="37">
        <v>80</v>
      </c>
      <c r="R13413" s="36">
        <v>10</v>
      </c>
      <c r="S13413" s="39">
        <f t="shared" si="467"/>
        <v>80</v>
      </c>
      <c r="T13413" s="34" t="s">
        <v>44</v>
      </c>
      <c r="U13413" s="12">
        <f>(alpha+(beta/(1+EXP((((-1)*ceta)+(delta*LN(speed)))+(epsilon*speed)))))</f>
        <v>1.4732409103893291</v>
      </c>
      <c r="V13413" s="8">
        <f t="shared" si="468"/>
        <v>80</v>
      </c>
    </row>
    <row r="13414" spans="1:28">
      <c r="A13414" s="34" t="s">
        <v>20</v>
      </c>
      <c r="B13414" s="34" t="s">
        <v>79</v>
      </c>
      <c r="C13414" s="5" t="s">
        <v>218</v>
      </c>
      <c r="D13414" s="35" t="s">
        <v>89</v>
      </c>
      <c r="E13414" s="36" t="s">
        <v>16</v>
      </c>
      <c r="F13414" s="37">
        <v>0</v>
      </c>
      <c r="G13414" s="38">
        <v>0.06</v>
      </c>
      <c r="H13414" s="34">
        <v>0.97553981146528534</v>
      </c>
      <c r="I13414" s="35">
        <v>377.3186184708382</v>
      </c>
      <c r="J13414" s="35">
        <v>-2.2026635034441937</v>
      </c>
      <c r="K13414" s="35">
        <v>13.127007160860082</v>
      </c>
      <c r="L13414" s="35">
        <v>-0.21171524991502541</v>
      </c>
      <c r="M13414" s="35">
        <v>0</v>
      </c>
      <c r="N13414" s="35">
        <v>0</v>
      </c>
      <c r="O13414" s="35">
        <v>0</v>
      </c>
      <c r="P13414" s="36">
        <v>11</v>
      </c>
      <c r="Q13414" s="37">
        <v>82</v>
      </c>
      <c r="R13414" s="36">
        <v>1</v>
      </c>
      <c r="S13414" s="39">
        <f t="shared" si="467"/>
        <v>82</v>
      </c>
      <c r="T13414" s="34" t="s">
        <v>30</v>
      </c>
      <c r="U13414" s="12">
        <f>((alpha*(speed^beta))+(ceta*(speed^delta)))</f>
        <v>5.1869245113833014</v>
      </c>
      <c r="V13414" s="8">
        <f t="shared" si="468"/>
        <v>82</v>
      </c>
    </row>
    <row r="13415" spans="1:28">
      <c r="A13415" s="34" t="s">
        <v>20</v>
      </c>
      <c r="B13415" s="34" t="s">
        <v>79</v>
      </c>
      <c r="C13415" s="5" t="s">
        <v>219</v>
      </c>
      <c r="D13415" s="35" t="s">
        <v>89</v>
      </c>
      <c r="E13415" s="36" t="s">
        <v>16</v>
      </c>
      <c r="F13415" s="37">
        <v>0</v>
      </c>
      <c r="G13415" s="38">
        <v>0.06</v>
      </c>
      <c r="H13415" s="34">
        <v>0.98767933977012856</v>
      </c>
      <c r="I13415" s="35">
        <v>609.65040468772702</v>
      </c>
      <c r="J13415" s="35">
        <v>1.0336769007054647</v>
      </c>
      <c r="K13415" s="35">
        <v>-1.8245853003741943</v>
      </c>
      <c r="L13415" s="35">
        <v>0</v>
      </c>
      <c r="M13415" s="35">
        <v>0</v>
      </c>
      <c r="N13415" s="35">
        <v>0</v>
      </c>
      <c r="O13415" s="35">
        <v>0</v>
      </c>
      <c r="P13415" s="36">
        <v>11</v>
      </c>
      <c r="Q13415" s="37">
        <v>80</v>
      </c>
      <c r="R13415" s="36">
        <v>0</v>
      </c>
      <c r="S13415" s="39">
        <f t="shared" si="467"/>
        <v>80</v>
      </c>
      <c r="T13415" s="34" t="s">
        <v>29</v>
      </c>
      <c r="U13415" s="12">
        <f>((alpha*(beta^speed))*(speed^ceta))</f>
        <v>2.9074734435938208</v>
      </c>
      <c r="V13415" s="8">
        <f t="shared" si="468"/>
        <v>80</v>
      </c>
    </row>
    <row r="13416" spans="1:28">
      <c r="A13416" s="34" t="s">
        <v>20</v>
      </c>
      <c r="B13416" s="34" t="s">
        <v>79</v>
      </c>
      <c r="C13416" s="5" t="s">
        <v>218</v>
      </c>
      <c r="D13416" s="35" t="s">
        <v>89</v>
      </c>
      <c r="E13416" s="36" t="s">
        <v>14</v>
      </c>
      <c r="F13416" s="37">
        <v>0</v>
      </c>
      <c r="G13416" s="38">
        <v>0.06</v>
      </c>
      <c r="H13416" s="34">
        <v>0.93421781146648786</v>
      </c>
      <c r="I13416" s="35">
        <v>-5.9413300638218607E-7</v>
      </c>
      <c r="J13416" s="35">
        <v>9.3991573557864684E-5</v>
      </c>
      <c r="K13416" s="35">
        <v>-5.566687739989226E-3</v>
      </c>
      <c r="L13416" s="35">
        <v>0.20562322513813641</v>
      </c>
      <c r="M13416" s="35">
        <v>0</v>
      </c>
      <c r="N13416" s="35">
        <v>0</v>
      </c>
      <c r="O13416" s="35">
        <v>0</v>
      </c>
      <c r="P13416" s="36">
        <v>11</v>
      </c>
      <c r="Q13416" s="37">
        <v>82</v>
      </c>
      <c r="R13416" s="36">
        <v>14</v>
      </c>
      <c r="S13416" s="39">
        <f t="shared" si="467"/>
        <v>82</v>
      </c>
      <c r="T13416" s="34" t="s">
        <v>51</v>
      </c>
      <c r="U13416" s="12">
        <f>(((alpha*(speed^3))+(beta*(speed^2))+(ceta*speed))+delta)</f>
        <v>5.3568243599168841E-2</v>
      </c>
      <c r="V13416" s="8">
        <f t="shared" si="468"/>
        <v>82</v>
      </c>
    </row>
    <row r="13417" spans="1:28">
      <c r="A13417" s="34" t="s">
        <v>20</v>
      </c>
      <c r="B13417" s="34" t="s">
        <v>79</v>
      </c>
      <c r="C13417" s="5" t="s">
        <v>219</v>
      </c>
      <c r="D13417" s="35" t="s">
        <v>89</v>
      </c>
      <c r="E13417" s="36" t="s">
        <v>14</v>
      </c>
      <c r="F13417" s="37">
        <v>0</v>
      </c>
      <c r="G13417" s="38">
        <v>0.06</v>
      </c>
      <c r="H13417" s="34">
        <v>0.97309816872176669</v>
      </c>
      <c r="I13417" s="35">
        <v>0.28055044785796068</v>
      </c>
      <c r="J13417" s="35">
        <v>1.0086523402107461</v>
      </c>
      <c r="K13417" s="35">
        <v>-0.61506396813331143</v>
      </c>
      <c r="L13417" s="35">
        <v>0</v>
      </c>
      <c r="M13417" s="35">
        <v>0</v>
      </c>
      <c r="N13417" s="35">
        <v>0</v>
      </c>
      <c r="O13417" s="35">
        <v>0</v>
      </c>
      <c r="P13417" s="36">
        <v>11</v>
      </c>
      <c r="Q13417" s="37">
        <v>80</v>
      </c>
      <c r="R13417" s="36">
        <v>0</v>
      </c>
      <c r="S13417" s="39">
        <f t="shared" si="467"/>
        <v>80</v>
      </c>
      <c r="T13417" s="34" t="s">
        <v>29</v>
      </c>
      <c r="U13417" s="12">
        <f>((alpha*(beta^speed))*(speed^ceta))</f>
        <v>3.7740610909426514E-2</v>
      </c>
      <c r="V13417" s="8">
        <f t="shared" si="468"/>
        <v>80</v>
      </c>
      <c r="AB13417" s="41"/>
    </row>
    <row r="13418" spans="1:28">
      <c r="A13418" s="34" t="s">
        <v>20</v>
      </c>
      <c r="B13418" s="34" t="s">
        <v>79</v>
      </c>
      <c r="C13418" s="5" t="s">
        <v>218</v>
      </c>
      <c r="D13418" s="35" t="s">
        <v>89</v>
      </c>
      <c r="E13418" s="36" t="s">
        <v>18</v>
      </c>
      <c r="F13418" s="37">
        <v>0</v>
      </c>
      <c r="G13418" s="38">
        <v>0.06</v>
      </c>
      <c r="H13418" s="34">
        <v>0.97603200180952399</v>
      </c>
      <c r="I13418" s="35">
        <v>0.26951947680064764</v>
      </c>
      <c r="J13418" s="35">
        <v>0.98910768271922234</v>
      </c>
      <c r="K13418" s="35">
        <v>-0.25701399859434532</v>
      </c>
      <c r="L13418" s="35">
        <v>0</v>
      </c>
      <c r="M13418" s="35">
        <v>0</v>
      </c>
      <c r="N13418" s="35">
        <v>0</v>
      </c>
      <c r="O13418" s="35">
        <v>0</v>
      </c>
      <c r="P13418" s="36">
        <v>11</v>
      </c>
      <c r="Q13418" s="37">
        <v>82</v>
      </c>
      <c r="R13418" s="36">
        <v>0</v>
      </c>
      <c r="S13418" s="39">
        <f t="shared" si="467"/>
        <v>82</v>
      </c>
      <c r="T13418" s="34" t="s">
        <v>29</v>
      </c>
      <c r="U13418" s="12">
        <f>((alpha*(beta^speed))*(speed^ceta))</f>
        <v>3.5374178994500551E-2</v>
      </c>
      <c r="V13418" s="8">
        <f t="shared" si="468"/>
        <v>82</v>
      </c>
    </row>
    <row r="13419" spans="1:28">
      <c r="A13419" s="34" t="s">
        <v>20</v>
      </c>
      <c r="B13419" s="34" t="s">
        <v>79</v>
      </c>
      <c r="C13419" s="5" t="s">
        <v>219</v>
      </c>
      <c r="D13419" s="35" t="s">
        <v>89</v>
      </c>
      <c r="E13419" s="36" t="s">
        <v>18</v>
      </c>
      <c r="F13419" s="37">
        <v>0</v>
      </c>
      <c r="G13419" s="38">
        <v>0.06</v>
      </c>
      <c r="H13419" s="34">
        <v>0.97944533810749457</v>
      </c>
      <c r="I13419" s="35">
        <v>-5.6287887186701705E-7</v>
      </c>
      <c r="J13419" s="35">
        <v>1.0094108000700591E-4</v>
      </c>
      <c r="K13419" s="35">
        <v>-6.6523347417196824E-3</v>
      </c>
      <c r="L13419" s="35">
        <v>0.18944536352981239</v>
      </c>
      <c r="M13419" s="35">
        <v>0</v>
      </c>
      <c r="N13419" s="35">
        <v>0</v>
      </c>
      <c r="O13419" s="35">
        <v>0</v>
      </c>
      <c r="P13419" s="36">
        <v>11</v>
      </c>
      <c r="Q13419" s="37">
        <v>80</v>
      </c>
      <c r="R13419" s="36">
        <v>14</v>
      </c>
      <c r="S13419" s="39">
        <f t="shared" si="467"/>
        <v>80</v>
      </c>
      <c r="T13419" s="34" t="s">
        <v>51</v>
      </c>
      <c r="U13419" s="12">
        <f>(((alpha*(speed^3))+(beta*(speed^2))+(ceta*speed))+delta)</f>
        <v>1.5087513841162914E-2</v>
      </c>
      <c r="V13419" s="8">
        <f t="shared" si="468"/>
        <v>80</v>
      </c>
    </row>
    <row r="13420" spans="1:28">
      <c r="A13420" s="34" t="s">
        <v>20</v>
      </c>
      <c r="B13420" s="34" t="s">
        <v>79</v>
      </c>
      <c r="C13420" s="5" t="s">
        <v>218</v>
      </c>
      <c r="D13420" s="35" t="s">
        <v>89</v>
      </c>
      <c r="E13420" s="36" t="s">
        <v>17</v>
      </c>
      <c r="F13420" s="37">
        <v>0</v>
      </c>
      <c r="G13420" s="38">
        <v>0.06</v>
      </c>
      <c r="H13420" s="34">
        <v>0.9675132058168221</v>
      </c>
      <c r="I13420" s="35">
        <v>283.91948462091113</v>
      </c>
      <c r="J13420" s="35">
        <v>0.12239978265301074</v>
      </c>
      <c r="K13420" s="35">
        <v>2096.0001443829156</v>
      </c>
      <c r="L13420" s="35">
        <v>-0.75007548193643869</v>
      </c>
      <c r="M13420" s="35">
        <v>0</v>
      </c>
      <c r="N13420" s="35">
        <v>0</v>
      </c>
      <c r="O13420" s="35">
        <v>0</v>
      </c>
      <c r="P13420" s="36">
        <v>11</v>
      </c>
      <c r="Q13420" s="37">
        <v>82</v>
      </c>
      <c r="R13420" s="36">
        <v>1</v>
      </c>
      <c r="S13420" s="39">
        <f t="shared" si="467"/>
        <v>82</v>
      </c>
      <c r="T13420" s="34" t="s">
        <v>30</v>
      </c>
      <c r="U13420" s="12">
        <f>((alpha*(speed^beta))+(ceta*(speed^delta)))</f>
        <v>563.79946735457509</v>
      </c>
      <c r="V13420" s="8">
        <f t="shared" si="468"/>
        <v>82</v>
      </c>
    </row>
    <row r="13421" spans="1:28">
      <c r="A13421" s="34" t="s">
        <v>20</v>
      </c>
      <c r="B13421" s="34" t="s">
        <v>79</v>
      </c>
      <c r="C13421" s="5" t="s">
        <v>219</v>
      </c>
      <c r="D13421" s="35" t="s">
        <v>89</v>
      </c>
      <c r="E13421" s="36" t="s">
        <v>17</v>
      </c>
      <c r="F13421" s="37">
        <v>0</v>
      </c>
      <c r="G13421" s="38">
        <v>0.06</v>
      </c>
      <c r="H13421" s="34">
        <v>0.95158875368371509</v>
      </c>
      <c r="I13421" s="35">
        <v>246.5795996433084</v>
      </c>
      <c r="J13421" s="35">
        <v>0.14228916200828959</v>
      </c>
      <c r="K13421" s="35">
        <v>1833.9545465968192</v>
      </c>
      <c r="L13421" s="35">
        <v>-0.70594104576437833</v>
      </c>
      <c r="M13421" s="35">
        <v>0</v>
      </c>
      <c r="N13421" s="35">
        <v>0</v>
      </c>
      <c r="O13421" s="35">
        <v>0</v>
      </c>
      <c r="P13421" s="36">
        <v>11</v>
      </c>
      <c r="Q13421" s="37">
        <v>80</v>
      </c>
      <c r="R13421" s="36">
        <v>1</v>
      </c>
      <c r="S13421" s="39">
        <f t="shared" si="467"/>
        <v>80</v>
      </c>
      <c r="T13421" s="34" t="s">
        <v>30</v>
      </c>
      <c r="U13421" s="12">
        <f>((alpha*(speed^beta))+(ceta*(speed^delta)))</f>
        <v>543.1486137686137</v>
      </c>
      <c r="V13421" s="8">
        <f t="shared" si="468"/>
        <v>80</v>
      </c>
    </row>
    <row r="13422" spans="1:28">
      <c r="A13422" s="34" t="s">
        <v>20</v>
      </c>
      <c r="B13422" s="34" t="s">
        <v>79</v>
      </c>
      <c r="C13422" s="5" t="s">
        <v>218</v>
      </c>
      <c r="D13422" s="35" t="s">
        <v>89</v>
      </c>
      <c r="E13422" s="36" t="s">
        <v>15</v>
      </c>
      <c r="F13422" s="37">
        <v>50</v>
      </c>
      <c r="G13422" s="38">
        <v>0.06</v>
      </c>
      <c r="H13422" s="34">
        <v>0.96455738165015414</v>
      </c>
      <c r="I13422" s="35">
        <v>1.5935432908585605</v>
      </c>
      <c r="J13422" s="35">
        <v>13.602254091493871</v>
      </c>
      <c r="K13422" s="35">
        <v>1.3421367490887939</v>
      </c>
      <c r="L13422" s="35">
        <v>1.0619185195035601</v>
      </c>
      <c r="M13422" s="35">
        <v>3.4425697557577135E-2</v>
      </c>
      <c r="N13422" s="35">
        <v>0</v>
      </c>
      <c r="O13422" s="35">
        <v>0</v>
      </c>
      <c r="P13422" s="36">
        <v>11</v>
      </c>
      <c r="Q13422" s="37">
        <v>66</v>
      </c>
      <c r="R13422" s="36">
        <v>10</v>
      </c>
      <c r="S13422" s="39">
        <f t="shared" si="467"/>
        <v>66</v>
      </c>
      <c r="T13422" s="34" t="s">
        <v>44</v>
      </c>
      <c r="U13422" s="12">
        <f>(alpha+(beta/(1+EXP((((-1)*ceta)+(delta*LN(speed)))+(epsilon*speed)))))</f>
        <v>1.6559927680877016</v>
      </c>
      <c r="V13422" s="8">
        <f t="shared" si="468"/>
        <v>66</v>
      </c>
    </row>
    <row r="13423" spans="1:28">
      <c r="A13423" s="34" t="s">
        <v>20</v>
      </c>
      <c r="B13423" s="34" t="s">
        <v>79</v>
      </c>
      <c r="C13423" s="5" t="s">
        <v>219</v>
      </c>
      <c r="D13423" s="35" t="s">
        <v>89</v>
      </c>
      <c r="E13423" s="36" t="s">
        <v>15</v>
      </c>
      <c r="F13423" s="37">
        <v>50</v>
      </c>
      <c r="G13423" s="38">
        <v>0.06</v>
      </c>
      <c r="H13423" s="34">
        <v>0.96986831093572301</v>
      </c>
      <c r="I13423" s="35">
        <v>0.86707618043619961</v>
      </c>
      <c r="J13423" s="35">
        <v>61.244470600750638</v>
      </c>
      <c r="K13423" s="35">
        <v>-0.26956556029289819</v>
      </c>
      <c r="L13423" s="35">
        <v>0.34524812384007758</v>
      </c>
      <c r="M13423" s="35">
        <v>3.8698735530904138E-2</v>
      </c>
      <c r="N13423" s="35">
        <v>0</v>
      </c>
      <c r="O13423" s="35">
        <v>0</v>
      </c>
      <c r="P13423" s="36">
        <v>11</v>
      </c>
      <c r="Q13423" s="37">
        <v>64</v>
      </c>
      <c r="R13423" s="36">
        <v>10</v>
      </c>
      <c r="S13423" s="39">
        <f t="shared" si="467"/>
        <v>64</v>
      </c>
      <c r="T13423" s="34" t="s">
        <v>44</v>
      </c>
      <c r="U13423" s="12">
        <f>(alpha+(beta/(1+EXP((((-1)*ceta)+(delta*LN(speed)))+(epsilon*speed)))))</f>
        <v>1.7879721226904128</v>
      </c>
      <c r="V13423" s="8">
        <f t="shared" si="468"/>
        <v>64</v>
      </c>
    </row>
    <row r="13424" spans="1:28">
      <c r="A13424" s="34" t="s">
        <v>20</v>
      </c>
      <c r="B13424" s="34" t="s">
        <v>79</v>
      </c>
      <c r="C13424" s="5" t="s">
        <v>218</v>
      </c>
      <c r="D13424" s="35" t="s">
        <v>89</v>
      </c>
      <c r="E13424" s="36" t="s">
        <v>16</v>
      </c>
      <c r="F13424" s="37">
        <v>50</v>
      </c>
      <c r="G13424" s="38">
        <v>0.06</v>
      </c>
      <c r="H13424" s="34">
        <v>0.98090666545236205</v>
      </c>
      <c r="I13424" s="35">
        <v>22.88689524320807</v>
      </c>
      <c r="J13424" s="35">
        <v>-0.30684929276366496</v>
      </c>
      <c r="K13424" s="35">
        <v>13958.742060293051</v>
      </c>
      <c r="L13424" s="35">
        <v>-3.9158097507011478</v>
      </c>
      <c r="M13424" s="35">
        <v>0</v>
      </c>
      <c r="N13424" s="35">
        <v>0</v>
      </c>
      <c r="O13424" s="35">
        <v>0</v>
      </c>
      <c r="P13424" s="36">
        <v>11</v>
      </c>
      <c r="Q13424" s="37">
        <v>66</v>
      </c>
      <c r="R13424" s="36">
        <v>1</v>
      </c>
      <c r="S13424" s="39">
        <f t="shared" si="467"/>
        <v>66</v>
      </c>
      <c r="T13424" s="34" t="s">
        <v>30</v>
      </c>
      <c r="U13424" s="12">
        <f>((alpha*(speed^beta))+(ceta*(speed^delta)))</f>
        <v>6.3289687106191685</v>
      </c>
      <c r="V13424" s="8">
        <f t="shared" si="468"/>
        <v>66</v>
      </c>
    </row>
    <row r="13425" spans="1:28">
      <c r="A13425" s="34" t="s">
        <v>20</v>
      </c>
      <c r="B13425" s="34" t="s">
        <v>79</v>
      </c>
      <c r="C13425" s="5" t="s">
        <v>219</v>
      </c>
      <c r="D13425" s="35" t="s">
        <v>89</v>
      </c>
      <c r="E13425" s="36" t="s">
        <v>16</v>
      </c>
      <c r="F13425" s="37">
        <v>50</v>
      </c>
      <c r="G13425" s="38">
        <v>0.06</v>
      </c>
      <c r="H13425" s="34">
        <v>0.96900541722875622</v>
      </c>
      <c r="I13425" s="35">
        <v>153.96947529415621</v>
      </c>
      <c r="J13425" s="35">
        <v>1.0323057241982851</v>
      </c>
      <c r="K13425" s="35">
        <v>-1.3853113947451161</v>
      </c>
      <c r="L13425" s="35">
        <v>0</v>
      </c>
      <c r="M13425" s="35">
        <v>0</v>
      </c>
      <c r="N13425" s="35">
        <v>0</v>
      </c>
      <c r="O13425" s="35">
        <v>0</v>
      </c>
      <c r="P13425" s="36">
        <v>11</v>
      </c>
      <c r="Q13425" s="37">
        <v>64</v>
      </c>
      <c r="R13425" s="36">
        <v>0</v>
      </c>
      <c r="S13425" s="39">
        <f t="shared" si="467"/>
        <v>64</v>
      </c>
      <c r="T13425" s="34" t="s">
        <v>29</v>
      </c>
      <c r="U13425" s="12">
        <f>((alpha*(beta^speed))*(speed^ceta))</f>
        <v>3.7072033183870152</v>
      </c>
      <c r="V13425" s="8">
        <f t="shared" si="468"/>
        <v>64</v>
      </c>
    </row>
    <row r="13426" spans="1:28">
      <c r="A13426" s="34" t="s">
        <v>20</v>
      </c>
      <c r="B13426" s="34" t="s">
        <v>79</v>
      </c>
      <c r="C13426" s="5" t="s">
        <v>218</v>
      </c>
      <c r="D13426" s="35" t="s">
        <v>89</v>
      </c>
      <c r="E13426" s="36" t="s">
        <v>14</v>
      </c>
      <c r="F13426" s="37">
        <v>50</v>
      </c>
      <c r="G13426" s="38">
        <v>0.06</v>
      </c>
      <c r="H13426" s="34">
        <v>0.96512767599488303</v>
      </c>
      <c r="I13426" s="35">
        <v>-1.133649440562893E-6</v>
      </c>
      <c r="J13426" s="35">
        <v>1.5915639966663427E-4</v>
      </c>
      <c r="K13426" s="35">
        <v>-8.5011647206497398E-3</v>
      </c>
      <c r="L13426" s="35">
        <v>0.26050682963699728</v>
      </c>
      <c r="M13426" s="35">
        <v>0</v>
      </c>
      <c r="N13426" s="35">
        <v>0</v>
      </c>
      <c r="O13426" s="35">
        <v>0</v>
      </c>
      <c r="P13426" s="36">
        <v>11</v>
      </c>
      <c r="Q13426" s="37">
        <v>66</v>
      </c>
      <c r="R13426" s="36">
        <v>14</v>
      </c>
      <c r="S13426" s="39">
        <f t="shared" si="467"/>
        <v>66</v>
      </c>
      <c r="T13426" s="34" t="s">
        <v>51</v>
      </c>
      <c r="U13426" s="12">
        <f>(((alpha*(speed^3))+(beta*(speed^2))+(ceta*speed))+delta)</f>
        <v>6.6795555457903832E-2</v>
      </c>
      <c r="V13426" s="8">
        <f t="shared" si="468"/>
        <v>66</v>
      </c>
    </row>
    <row r="13427" spans="1:28">
      <c r="A13427" s="34" t="s">
        <v>20</v>
      </c>
      <c r="B13427" s="34" t="s">
        <v>79</v>
      </c>
      <c r="C13427" s="5" t="s">
        <v>219</v>
      </c>
      <c r="D13427" s="35" t="s">
        <v>89</v>
      </c>
      <c r="E13427" s="36" t="s">
        <v>14</v>
      </c>
      <c r="F13427" s="37">
        <v>50</v>
      </c>
      <c r="G13427" s="38">
        <v>0.06</v>
      </c>
      <c r="H13427" s="34">
        <v>0.96144898619437813</v>
      </c>
      <c r="I13427" s="35">
        <v>-148.98070652933325</v>
      </c>
      <c r="J13427" s="35">
        <v>199.44067813315237</v>
      </c>
      <c r="K13427" s="35">
        <v>3.0033493179389588</v>
      </c>
      <c r="L13427" s="35">
        <v>0</v>
      </c>
      <c r="M13427" s="35">
        <v>0</v>
      </c>
      <c r="N13427" s="35">
        <v>0</v>
      </c>
      <c r="O13427" s="35">
        <v>0</v>
      </c>
      <c r="P13427" s="36">
        <v>11</v>
      </c>
      <c r="Q13427" s="37">
        <v>64</v>
      </c>
      <c r="R13427" s="36">
        <v>2</v>
      </c>
      <c r="S13427" s="39">
        <f t="shared" si="467"/>
        <v>64</v>
      </c>
      <c r="T13427" s="34" t="s">
        <v>31</v>
      </c>
      <c r="U13427" s="12">
        <f>((alpha+(beta*speed))^((-1)/ceta))</f>
        <v>4.3108157178677116E-2</v>
      </c>
      <c r="V13427" s="8">
        <f t="shared" si="468"/>
        <v>64</v>
      </c>
      <c r="AB13427" s="41"/>
    </row>
    <row r="13428" spans="1:28">
      <c r="A13428" s="34" t="s">
        <v>20</v>
      </c>
      <c r="B13428" s="34" t="s">
        <v>79</v>
      </c>
      <c r="C13428" s="5" t="s">
        <v>218</v>
      </c>
      <c r="D13428" s="35" t="s">
        <v>89</v>
      </c>
      <c r="E13428" s="36" t="s">
        <v>18</v>
      </c>
      <c r="F13428" s="37">
        <v>50</v>
      </c>
      <c r="G13428" s="38">
        <v>0.06</v>
      </c>
      <c r="H13428" s="34">
        <v>0.98172836050082701</v>
      </c>
      <c r="I13428" s="35">
        <v>3.870115991185104</v>
      </c>
      <c r="J13428" s="35">
        <v>0.1266360623687002</v>
      </c>
      <c r="K13428" s="35">
        <v>1.2179734872920902</v>
      </c>
      <c r="L13428" s="35">
        <v>0</v>
      </c>
      <c r="M13428" s="35">
        <v>0</v>
      </c>
      <c r="N13428" s="35">
        <v>0</v>
      </c>
      <c r="O13428" s="35">
        <v>0</v>
      </c>
      <c r="P13428" s="36">
        <v>11</v>
      </c>
      <c r="Q13428" s="37">
        <v>66</v>
      </c>
      <c r="R13428" s="36">
        <v>6</v>
      </c>
      <c r="S13428" s="39">
        <f t="shared" si="467"/>
        <v>66</v>
      </c>
      <c r="T13428" s="34" t="s">
        <v>37</v>
      </c>
      <c r="U13428" s="12">
        <f>(1/(alpha+(beta*(speed^ceta))))</f>
        <v>4.0483721617186941E-2</v>
      </c>
      <c r="V13428" s="8">
        <f t="shared" si="468"/>
        <v>66</v>
      </c>
    </row>
    <row r="13429" spans="1:28">
      <c r="A13429" s="34" t="s">
        <v>20</v>
      </c>
      <c r="B13429" s="34" t="s">
        <v>79</v>
      </c>
      <c r="C13429" s="5" t="s">
        <v>219</v>
      </c>
      <c r="D13429" s="35" t="s">
        <v>89</v>
      </c>
      <c r="E13429" s="36" t="s">
        <v>18</v>
      </c>
      <c r="F13429" s="37">
        <v>50</v>
      </c>
      <c r="G13429" s="38">
        <v>0.06</v>
      </c>
      <c r="H13429" s="34">
        <v>0.98283300653836458</v>
      </c>
      <c r="I13429" s="35">
        <v>-1.0167752859477475E-6</v>
      </c>
      <c r="J13429" s="35">
        <v>1.6116466741157202E-4</v>
      </c>
      <c r="K13429" s="35">
        <v>-9.732472741291083E-3</v>
      </c>
      <c r="L13429" s="35">
        <v>0.24660437659540982</v>
      </c>
      <c r="M13429" s="35">
        <v>0</v>
      </c>
      <c r="N13429" s="35">
        <v>0</v>
      </c>
      <c r="O13429" s="35">
        <v>0</v>
      </c>
      <c r="P13429" s="36">
        <v>11</v>
      </c>
      <c r="Q13429" s="37">
        <v>64</v>
      </c>
      <c r="R13429" s="36">
        <v>14</v>
      </c>
      <c r="S13429" s="39">
        <f t="shared" si="467"/>
        <v>64</v>
      </c>
      <c r="T13429" s="34" t="s">
        <v>51</v>
      </c>
      <c r="U13429" s="12">
        <f>(((alpha*(speed^3))+(beta*(speed^2))+(ceta*speed))+delta)</f>
        <v>1.7315058311093173E-2</v>
      </c>
      <c r="V13429" s="8">
        <f t="shared" si="468"/>
        <v>64</v>
      </c>
    </row>
    <row r="13430" spans="1:28">
      <c r="A13430" s="34" t="s">
        <v>20</v>
      </c>
      <c r="B13430" s="34" t="s">
        <v>79</v>
      </c>
      <c r="C13430" s="5" t="s">
        <v>218</v>
      </c>
      <c r="D13430" s="35" t="s">
        <v>89</v>
      </c>
      <c r="E13430" s="36" t="s">
        <v>17</v>
      </c>
      <c r="F13430" s="37">
        <v>50</v>
      </c>
      <c r="G13430" s="38">
        <v>0.06</v>
      </c>
      <c r="H13430" s="34">
        <v>0.97199624536073093</v>
      </c>
      <c r="I13430" s="35">
        <v>6.7132797699691569</v>
      </c>
      <c r="J13430" s="35">
        <v>1.9688360368025499</v>
      </c>
      <c r="K13430" s="35">
        <v>-4.5519086195457061E-2</v>
      </c>
      <c r="L13430" s="35">
        <v>0</v>
      </c>
      <c r="M13430" s="35">
        <v>0</v>
      </c>
      <c r="N13430" s="35">
        <v>0</v>
      </c>
      <c r="O13430" s="35">
        <v>0</v>
      </c>
      <c r="P13430" s="36">
        <v>11</v>
      </c>
      <c r="Q13430" s="37">
        <v>66</v>
      </c>
      <c r="R13430" s="36">
        <v>13</v>
      </c>
      <c r="S13430" s="39">
        <f t="shared" si="467"/>
        <v>66</v>
      </c>
      <c r="T13430" s="34" t="s">
        <v>50</v>
      </c>
      <c r="U13430" s="12">
        <f>EXP((alpha+(beta/speed))+(ceta*LN(speed)))</f>
        <v>700.92533110557292</v>
      </c>
      <c r="V13430" s="8">
        <f t="shared" si="468"/>
        <v>66</v>
      </c>
    </row>
    <row r="13431" spans="1:28">
      <c r="A13431" s="34" t="s">
        <v>20</v>
      </c>
      <c r="B13431" s="34" t="s">
        <v>79</v>
      </c>
      <c r="C13431" s="5" t="s">
        <v>219</v>
      </c>
      <c r="D13431" s="35" t="s">
        <v>89</v>
      </c>
      <c r="E13431" s="36" t="s">
        <v>17</v>
      </c>
      <c r="F13431" s="37">
        <v>50</v>
      </c>
      <c r="G13431" s="38">
        <v>0.06</v>
      </c>
      <c r="H13431" s="34">
        <v>0.95465260637324667</v>
      </c>
      <c r="I13431" s="35">
        <v>-2.6382350917246544E-3</v>
      </c>
      <c r="J13431" s="35">
        <v>0.35219023668355809</v>
      </c>
      <c r="K13431" s="35">
        <v>-16.320632175195087</v>
      </c>
      <c r="L13431" s="35">
        <v>961.14969092397644</v>
      </c>
      <c r="M13431" s="35">
        <v>0</v>
      </c>
      <c r="N13431" s="35">
        <v>0</v>
      </c>
      <c r="O13431" s="35">
        <v>0</v>
      </c>
      <c r="P13431" s="36">
        <v>11</v>
      </c>
      <c r="Q13431" s="37">
        <v>64</v>
      </c>
      <c r="R13431" s="36">
        <v>14</v>
      </c>
      <c r="S13431" s="39">
        <f t="shared" si="467"/>
        <v>64</v>
      </c>
      <c r="T13431" s="34" t="s">
        <v>51</v>
      </c>
      <c r="U13431" s="12">
        <f>(((alpha*(speed^3))+(beta*(speed^2))+(ceta*speed))+delta)</f>
        <v>667.60294128227702</v>
      </c>
      <c r="V13431" s="8">
        <f t="shared" si="468"/>
        <v>64</v>
      </c>
    </row>
    <row r="13432" spans="1:28">
      <c r="A13432" s="34" t="s">
        <v>20</v>
      </c>
      <c r="B13432" s="34" t="s">
        <v>79</v>
      </c>
      <c r="C13432" s="5" t="s">
        <v>218</v>
      </c>
      <c r="D13432" s="35" t="s">
        <v>89</v>
      </c>
      <c r="E13432" s="36" t="s">
        <v>15</v>
      </c>
      <c r="F13432" s="37">
        <v>100</v>
      </c>
      <c r="G13432" s="38">
        <v>0.06</v>
      </c>
      <c r="H13432" s="34">
        <v>0.98650319198825853</v>
      </c>
      <c r="I13432" s="35">
        <v>0.88845416743204786</v>
      </c>
      <c r="J13432" s="35">
        <v>17.975140794001788</v>
      </c>
      <c r="K13432" s="35">
        <v>-1.4105697237909403</v>
      </c>
      <c r="L13432" s="35">
        <v>-0.31174059063948933</v>
      </c>
      <c r="M13432" s="35">
        <v>7.187685357320904E-2</v>
      </c>
      <c r="N13432" s="35">
        <v>0</v>
      </c>
      <c r="O13432" s="35">
        <v>0</v>
      </c>
      <c r="P13432" s="36">
        <v>11</v>
      </c>
      <c r="Q13432" s="37">
        <v>55</v>
      </c>
      <c r="R13432" s="36">
        <v>10</v>
      </c>
      <c r="S13432" s="39">
        <f t="shared" si="467"/>
        <v>55</v>
      </c>
      <c r="T13432" s="34" t="s">
        <v>44</v>
      </c>
      <c r="U13432" s="12">
        <f>(alpha+(beta/(1+EXP((((-1)*ceta)+(delta*LN(speed)))+(epsilon*speed)))))</f>
        <v>1.1773295507658141</v>
      </c>
      <c r="V13432" s="8">
        <f t="shared" si="468"/>
        <v>55</v>
      </c>
    </row>
    <row r="13433" spans="1:28">
      <c r="A13433" s="34" t="s">
        <v>20</v>
      </c>
      <c r="B13433" s="34" t="s">
        <v>79</v>
      </c>
      <c r="C13433" s="5" t="s">
        <v>219</v>
      </c>
      <c r="D13433" s="35" t="s">
        <v>89</v>
      </c>
      <c r="E13433" s="36" t="s">
        <v>15</v>
      </c>
      <c r="F13433" s="37">
        <v>100</v>
      </c>
      <c r="G13433" s="38">
        <v>0.06</v>
      </c>
      <c r="H13433" s="34">
        <v>0.96527180796791667</v>
      </c>
      <c r="I13433" s="35">
        <v>-6.200617204310451E-5</v>
      </c>
      <c r="J13433" s="35">
        <v>1.3418081339049474E-2</v>
      </c>
      <c r="K13433" s="35">
        <v>-0.9104392845291911</v>
      </c>
      <c r="L13433" s="35">
        <v>21.996584581670419</v>
      </c>
      <c r="M13433" s="35">
        <v>0</v>
      </c>
      <c r="N13433" s="35">
        <v>0</v>
      </c>
      <c r="O13433" s="35">
        <v>0</v>
      </c>
      <c r="P13433" s="36">
        <v>10</v>
      </c>
      <c r="Q13433" s="37">
        <v>55</v>
      </c>
      <c r="R13433" s="36">
        <v>14</v>
      </c>
      <c r="S13433" s="39">
        <f t="shared" si="467"/>
        <v>55</v>
      </c>
      <c r="T13433" s="34" t="s">
        <v>51</v>
      </c>
      <c r="U13433" s="12">
        <f>(((alpha*(speed^3))+(beta*(speed^2))+(ceta*speed))+delta)</f>
        <v>2.1958431095180586</v>
      </c>
      <c r="V13433" s="8">
        <f t="shared" si="468"/>
        <v>55</v>
      </c>
    </row>
    <row r="13434" spans="1:28">
      <c r="A13434" s="34" t="s">
        <v>20</v>
      </c>
      <c r="B13434" s="34" t="s">
        <v>79</v>
      </c>
      <c r="C13434" s="5" t="s">
        <v>218</v>
      </c>
      <c r="D13434" s="35" t="s">
        <v>89</v>
      </c>
      <c r="E13434" s="36" t="s">
        <v>16</v>
      </c>
      <c r="F13434" s="37">
        <v>100</v>
      </c>
      <c r="G13434" s="38">
        <v>0.06</v>
      </c>
      <c r="H13434" s="34">
        <v>0.96784695292327605</v>
      </c>
      <c r="I13434" s="35">
        <v>6.8623488316198253</v>
      </c>
      <c r="J13434" s="35">
        <v>29.742391875808703</v>
      </c>
      <c r="K13434" s="35">
        <v>0.52655180103218191</v>
      </c>
      <c r="L13434" s="35">
        <v>0.58359760234249247</v>
      </c>
      <c r="M13434" s="35">
        <v>2.7920510864418359E-2</v>
      </c>
      <c r="N13434" s="35">
        <v>0</v>
      </c>
      <c r="O13434" s="35">
        <v>0</v>
      </c>
      <c r="P13434" s="36">
        <v>11</v>
      </c>
      <c r="Q13434" s="37">
        <v>55</v>
      </c>
      <c r="R13434" s="36">
        <v>10</v>
      </c>
      <c r="S13434" s="39">
        <f t="shared" si="467"/>
        <v>55</v>
      </c>
      <c r="T13434" s="34" t="s">
        <v>44</v>
      </c>
      <c r="U13434" s="12">
        <f>(alpha+(beta/(1+EXP((((-1)*ceta)+(delta*LN(speed)))+(epsilon*speed)))))</f>
        <v>7.8726693569502215</v>
      </c>
      <c r="V13434" s="8">
        <f t="shared" si="468"/>
        <v>55</v>
      </c>
    </row>
    <row r="13435" spans="1:28">
      <c r="A13435" s="34" t="s">
        <v>20</v>
      </c>
      <c r="B13435" s="34" t="s">
        <v>79</v>
      </c>
      <c r="C13435" s="5" t="s">
        <v>219</v>
      </c>
      <c r="D13435" s="35" t="s">
        <v>89</v>
      </c>
      <c r="E13435" s="36" t="s">
        <v>16</v>
      </c>
      <c r="F13435" s="37">
        <v>100</v>
      </c>
      <c r="G13435" s="38">
        <v>0.06</v>
      </c>
      <c r="H13435" s="34">
        <v>0.93528578461550849</v>
      </c>
      <c r="I13435" s="35">
        <v>-0.55364562517317562</v>
      </c>
      <c r="J13435" s="35">
        <v>17.371727007087461</v>
      </c>
      <c r="K13435" s="35">
        <v>0.40763385175024203</v>
      </c>
      <c r="L13435" s="35">
        <v>0</v>
      </c>
      <c r="M13435" s="35">
        <v>0</v>
      </c>
      <c r="N13435" s="35">
        <v>0</v>
      </c>
      <c r="O13435" s="35">
        <v>0</v>
      </c>
      <c r="P13435" s="36">
        <v>10</v>
      </c>
      <c r="Q13435" s="37">
        <v>55</v>
      </c>
      <c r="R13435" s="36">
        <v>13</v>
      </c>
      <c r="S13435" s="39">
        <f t="shared" si="467"/>
        <v>55</v>
      </c>
      <c r="T13435" s="34" t="s">
        <v>50</v>
      </c>
      <c r="U13435" s="12">
        <f>EXP((alpha+(beta/speed))+(ceta*LN(speed)))</f>
        <v>4.0379156003266443</v>
      </c>
      <c r="V13435" s="8">
        <f t="shared" si="468"/>
        <v>55</v>
      </c>
    </row>
    <row r="13436" spans="1:28">
      <c r="A13436" s="34" t="s">
        <v>20</v>
      </c>
      <c r="B13436" s="34" t="s">
        <v>79</v>
      </c>
      <c r="C13436" s="5" t="s">
        <v>218</v>
      </c>
      <c r="D13436" s="35" t="s">
        <v>89</v>
      </c>
      <c r="E13436" s="36" t="s">
        <v>14</v>
      </c>
      <c r="F13436" s="37">
        <v>100</v>
      </c>
      <c r="G13436" s="38">
        <v>0.06</v>
      </c>
      <c r="H13436" s="34">
        <v>0.97545634623115041</v>
      </c>
      <c r="I13436" s="35">
        <v>-3.3998728396681818E-7</v>
      </c>
      <c r="J13436" s="35">
        <v>1.0696300931240839E-4</v>
      </c>
      <c r="K13436" s="35">
        <v>-8.6552930758241574E-3</v>
      </c>
      <c r="L13436" s="35">
        <v>0.29036204654922071</v>
      </c>
      <c r="M13436" s="35">
        <v>0</v>
      </c>
      <c r="N13436" s="35">
        <v>0</v>
      </c>
      <c r="O13436" s="35">
        <v>0</v>
      </c>
      <c r="P13436" s="36">
        <v>11</v>
      </c>
      <c r="Q13436" s="37">
        <v>55</v>
      </c>
      <c r="R13436" s="36">
        <v>14</v>
      </c>
      <c r="S13436" s="39">
        <f t="shared" si="467"/>
        <v>55</v>
      </c>
      <c r="T13436" s="34" t="s">
        <v>51</v>
      </c>
      <c r="U13436" s="12">
        <f>(((alpha*(speed^3))+(beta*(speed^2))+(ceta*speed))+delta)</f>
        <v>8.1318646178948073E-2</v>
      </c>
      <c r="V13436" s="8">
        <f t="shared" si="468"/>
        <v>55</v>
      </c>
    </row>
    <row r="13437" spans="1:28">
      <c r="A13437" s="34" t="s">
        <v>20</v>
      </c>
      <c r="B13437" s="34" t="s">
        <v>79</v>
      </c>
      <c r="C13437" s="5" t="s">
        <v>219</v>
      </c>
      <c r="D13437" s="35" t="s">
        <v>89</v>
      </c>
      <c r="E13437" s="36" t="s">
        <v>14</v>
      </c>
      <c r="F13437" s="37">
        <v>100</v>
      </c>
      <c r="G13437" s="38">
        <v>0.06</v>
      </c>
      <c r="H13437" s="34">
        <v>0.93516442760388785</v>
      </c>
      <c r="I13437" s="35">
        <v>0.30847114371704021</v>
      </c>
      <c r="J13437" s="35">
        <v>1.0142886571167824</v>
      </c>
      <c r="K13437" s="35">
        <v>-0.57434958920387624</v>
      </c>
      <c r="L13437" s="35">
        <v>0</v>
      </c>
      <c r="M13437" s="35">
        <v>0</v>
      </c>
      <c r="N13437" s="35">
        <v>0</v>
      </c>
      <c r="O13437" s="35">
        <v>0</v>
      </c>
      <c r="P13437" s="36">
        <v>10</v>
      </c>
      <c r="Q13437" s="37">
        <v>55</v>
      </c>
      <c r="R13437" s="36">
        <v>0</v>
      </c>
      <c r="S13437" s="39">
        <f t="shared" si="467"/>
        <v>55</v>
      </c>
      <c r="T13437" s="34" t="s">
        <v>29</v>
      </c>
      <c r="U13437" s="12">
        <f>((alpha*(beta^speed))*(speed^ceta))</f>
        <v>6.7378948559731741E-2</v>
      </c>
      <c r="V13437" s="8">
        <f t="shared" si="468"/>
        <v>55</v>
      </c>
      <c r="AB13437" s="41"/>
    </row>
    <row r="13438" spans="1:28">
      <c r="A13438" s="34" t="s">
        <v>20</v>
      </c>
      <c r="B13438" s="34" t="s">
        <v>79</v>
      </c>
      <c r="C13438" s="5" t="s">
        <v>218</v>
      </c>
      <c r="D13438" s="35" t="s">
        <v>89</v>
      </c>
      <c r="E13438" s="36" t="s">
        <v>18</v>
      </c>
      <c r="F13438" s="37">
        <v>100</v>
      </c>
      <c r="G13438" s="38">
        <v>0.06</v>
      </c>
      <c r="H13438" s="34">
        <v>0.97898823838376503</v>
      </c>
      <c r="I13438" s="35">
        <v>-5.8097524114413801E-7</v>
      </c>
      <c r="J13438" s="35">
        <v>1.3959099093621143E-4</v>
      </c>
      <c r="K13438" s="35">
        <v>-9.8967603163208802E-3</v>
      </c>
      <c r="L13438" s="35">
        <v>0.27138100761341466</v>
      </c>
      <c r="M13438" s="35">
        <v>0</v>
      </c>
      <c r="N13438" s="35">
        <v>0</v>
      </c>
      <c r="O13438" s="35">
        <v>0</v>
      </c>
      <c r="P13438" s="36">
        <v>11</v>
      </c>
      <c r="Q13438" s="37">
        <v>55</v>
      </c>
      <c r="R13438" s="36">
        <v>14</v>
      </c>
      <c r="S13438" s="39">
        <f t="shared" si="467"/>
        <v>55</v>
      </c>
      <c r="T13438" s="34" t="s">
        <v>51</v>
      </c>
      <c r="U13438" s="12">
        <f>(((alpha*(speed^3))+(beta*(speed^2))+(ceta*speed))+delta)</f>
        <v>5.266218205244988E-2</v>
      </c>
      <c r="V13438" s="8">
        <f t="shared" si="468"/>
        <v>55</v>
      </c>
    </row>
    <row r="13439" spans="1:28">
      <c r="A13439" s="34" t="s">
        <v>20</v>
      </c>
      <c r="B13439" s="34" t="s">
        <v>79</v>
      </c>
      <c r="C13439" s="5" t="s">
        <v>219</v>
      </c>
      <c r="D13439" s="35" t="s">
        <v>89</v>
      </c>
      <c r="E13439" s="36" t="s">
        <v>18</v>
      </c>
      <c r="F13439" s="37">
        <v>100</v>
      </c>
      <c r="G13439" s="38">
        <v>0.06</v>
      </c>
      <c r="H13439" s="34">
        <v>0.99368611646415272</v>
      </c>
      <c r="I13439" s="35">
        <v>-1.5748557931300085E-6</v>
      </c>
      <c r="J13439" s="35">
        <v>2.6257689883018843E-4</v>
      </c>
      <c r="K13439" s="35">
        <v>-1.4895046847262445E-2</v>
      </c>
      <c r="L13439" s="35">
        <v>0.32409088072350173</v>
      </c>
      <c r="M13439" s="35">
        <v>0</v>
      </c>
      <c r="N13439" s="35">
        <v>0</v>
      </c>
      <c r="O13439" s="35">
        <v>0</v>
      </c>
      <c r="P13439" s="36">
        <v>10</v>
      </c>
      <c r="Q13439" s="37">
        <v>55</v>
      </c>
      <c r="R13439" s="36">
        <v>14</v>
      </c>
      <c r="S13439" s="39">
        <f t="shared" si="467"/>
        <v>55</v>
      </c>
      <c r="T13439" s="34" t="s">
        <v>51</v>
      </c>
      <c r="U13439" s="12">
        <f>(((alpha*(speed^3))+(beta*(speed^2))+(ceta*speed))+delta)</f>
        <v>3.7141790503382122E-2</v>
      </c>
      <c r="V13439" s="8">
        <f t="shared" si="468"/>
        <v>55</v>
      </c>
    </row>
    <row r="13440" spans="1:28">
      <c r="A13440" s="34" t="s">
        <v>20</v>
      </c>
      <c r="B13440" s="34" t="s">
        <v>79</v>
      </c>
      <c r="C13440" s="5" t="s">
        <v>218</v>
      </c>
      <c r="D13440" s="35" t="s">
        <v>89</v>
      </c>
      <c r="E13440" s="36" t="s">
        <v>17</v>
      </c>
      <c r="F13440" s="37">
        <v>100</v>
      </c>
      <c r="G13440" s="38">
        <v>0.06</v>
      </c>
      <c r="H13440" s="34">
        <v>0.97980385381606394</v>
      </c>
      <c r="I13440" s="35">
        <v>-3.0937339329878627E-3</v>
      </c>
      <c r="J13440" s="35">
        <v>0.40361248892336204</v>
      </c>
      <c r="K13440" s="35">
        <v>-19.608003588426502</v>
      </c>
      <c r="L13440" s="35">
        <v>1204.2376034330298</v>
      </c>
      <c r="M13440" s="35">
        <v>0</v>
      </c>
      <c r="N13440" s="35">
        <v>0</v>
      </c>
      <c r="O13440" s="35">
        <v>0</v>
      </c>
      <c r="P13440" s="36">
        <v>11</v>
      </c>
      <c r="Q13440" s="37">
        <v>55</v>
      </c>
      <c r="R13440" s="36">
        <v>14</v>
      </c>
      <c r="S13440" s="39">
        <f t="shared" si="467"/>
        <v>55</v>
      </c>
      <c r="T13440" s="34" t="s">
        <v>51</v>
      </c>
      <c r="U13440" s="12">
        <f>(((alpha*(speed^3))+(beta*(speed^2))+(ceta*speed))+delta)</f>
        <v>832.00520196188677</v>
      </c>
      <c r="V13440" s="8">
        <f t="shared" si="468"/>
        <v>55</v>
      </c>
    </row>
    <row r="13441" spans="1:28">
      <c r="A13441" s="34" t="s">
        <v>20</v>
      </c>
      <c r="B13441" s="34" t="s">
        <v>79</v>
      </c>
      <c r="C13441" s="5" t="s">
        <v>219</v>
      </c>
      <c r="D13441" s="35" t="s">
        <v>89</v>
      </c>
      <c r="E13441" s="36" t="s">
        <v>17</v>
      </c>
      <c r="F13441" s="37">
        <v>100</v>
      </c>
      <c r="G13441" s="38">
        <v>0.06</v>
      </c>
      <c r="H13441" s="34">
        <v>0.95037188051008492</v>
      </c>
      <c r="I13441" s="35">
        <v>-3.4060015185998368E-3</v>
      </c>
      <c r="J13441" s="35">
        <v>0.43024782454438482</v>
      </c>
      <c r="K13441" s="35">
        <v>-18.783959222913673</v>
      </c>
      <c r="L13441" s="35">
        <v>1133.8651424342077</v>
      </c>
      <c r="M13441" s="35">
        <v>0</v>
      </c>
      <c r="N13441" s="35">
        <v>0</v>
      </c>
      <c r="O13441" s="35">
        <v>0</v>
      </c>
      <c r="P13441" s="36">
        <v>10</v>
      </c>
      <c r="Q13441" s="37">
        <v>55</v>
      </c>
      <c r="R13441" s="36">
        <v>14</v>
      </c>
      <c r="S13441" s="39">
        <f t="shared" si="467"/>
        <v>55</v>
      </c>
      <c r="T13441" s="34" t="s">
        <v>51</v>
      </c>
      <c r="U13441" s="12">
        <f>(((alpha*(speed^3))+(beta*(speed^2))+(ceta*speed))+delta)</f>
        <v>835.57355176367207</v>
      </c>
      <c r="V13441" s="8">
        <f t="shared" si="468"/>
        <v>55</v>
      </c>
    </row>
    <row r="13442" spans="1:28">
      <c r="A13442" s="34" t="s">
        <v>20</v>
      </c>
      <c r="B13442" s="34" t="s">
        <v>79</v>
      </c>
      <c r="C13442" s="5" t="s">
        <v>220</v>
      </c>
      <c r="D13442" s="35" t="s">
        <v>90</v>
      </c>
      <c r="E13442" s="36" t="s">
        <v>15</v>
      </c>
      <c r="F13442" s="37">
        <v>0</v>
      </c>
      <c r="G13442" s="38">
        <v>0</v>
      </c>
      <c r="H13442" s="34">
        <v>0.99764827697325209</v>
      </c>
      <c r="I13442" s="35">
        <v>0.41537130861132066</v>
      </c>
      <c r="J13442" s="35">
        <v>11.830228458049408</v>
      </c>
      <c r="K13442" s="35">
        <v>0.7453840403458718</v>
      </c>
      <c r="L13442" s="35">
        <v>0.92289176439425746</v>
      </c>
      <c r="M13442" s="35">
        <v>1.7380485806888765E-2</v>
      </c>
      <c r="N13442" s="35">
        <v>0</v>
      </c>
      <c r="O13442" s="35">
        <v>0</v>
      </c>
      <c r="P13442" s="36">
        <v>11</v>
      </c>
      <c r="Q13442" s="37">
        <v>86</v>
      </c>
      <c r="R13442" s="36">
        <v>10</v>
      </c>
      <c r="S13442" s="39">
        <f t="shared" ref="S13442:S13505" si="469">V13442</f>
        <v>86</v>
      </c>
      <c r="T13442" s="34" t="s">
        <v>44</v>
      </c>
      <c r="U13442" s="12">
        <f>(alpha+(beta/(1+EXP((((-1)*ceta)+(delta*LN(speed)))+(epsilon*speed)))))</f>
        <v>0.50633643154760177</v>
      </c>
      <c r="V13442" s="8">
        <f t="shared" ref="V13442:V13505" si="470">IF($V$1&lt;P13442,P13442,IF($V$1&gt;Q13442,Q13442,$V$1))</f>
        <v>86</v>
      </c>
    </row>
    <row r="13443" spans="1:28">
      <c r="A13443" s="34" t="s">
        <v>20</v>
      </c>
      <c r="B13443" s="34" t="s">
        <v>79</v>
      </c>
      <c r="C13443" s="5" t="s">
        <v>220</v>
      </c>
      <c r="D13443" s="35" t="s">
        <v>90</v>
      </c>
      <c r="E13443" s="36" t="s">
        <v>16</v>
      </c>
      <c r="F13443" s="37">
        <v>0</v>
      </c>
      <c r="G13443" s="38">
        <v>0</v>
      </c>
      <c r="H13443" s="34">
        <v>0.98805876168362505</v>
      </c>
      <c r="I13443" s="35">
        <v>0.10393526067857745</v>
      </c>
      <c r="J13443" s="35">
        <v>31.887832726793032</v>
      </c>
      <c r="K13443" s="35">
        <v>0.31498174020441821</v>
      </c>
      <c r="L13443" s="35">
        <v>1.1011976171976467</v>
      </c>
      <c r="M13443" s="35">
        <v>2.6888314606936203E-2</v>
      </c>
      <c r="N13443" s="35">
        <v>0</v>
      </c>
      <c r="O13443" s="35">
        <v>0</v>
      </c>
      <c r="P13443" s="36">
        <v>11</v>
      </c>
      <c r="Q13443" s="37">
        <v>86</v>
      </c>
      <c r="R13443" s="36">
        <v>10</v>
      </c>
      <c r="S13443" s="39">
        <f t="shared" si="469"/>
        <v>86</v>
      </c>
      <c r="T13443" s="34" t="s">
        <v>44</v>
      </c>
      <c r="U13443" s="12">
        <f>(alpha+(beta/(1+EXP((((-1)*ceta)+(delta*LN(speed)))+(epsilon*speed)))))</f>
        <v>0.13595796361141577</v>
      </c>
      <c r="V13443" s="8">
        <f t="shared" si="470"/>
        <v>86</v>
      </c>
    </row>
    <row r="13444" spans="1:28">
      <c r="A13444" s="34" t="s">
        <v>20</v>
      </c>
      <c r="B13444" s="34" t="s">
        <v>79</v>
      </c>
      <c r="C13444" s="5" t="s">
        <v>220</v>
      </c>
      <c r="D13444" s="35" t="s">
        <v>90</v>
      </c>
      <c r="E13444" s="36" t="s">
        <v>14</v>
      </c>
      <c r="F13444" s="37">
        <v>0</v>
      </c>
      <c r="G13444" s="38">
        <v>0</v>
      </c>
      <c r="H13444" s="34">
        <v>0.96152263135760585</v>
      </c>
      <c r="I13444" s="35">
        <v>5.9343638277666377</v>
      </c>
      <c r="J13444" s="35">
        <v>1.2761900888554665</v>
      </c>
      <c r="K13444" s="35">
        <v>-8.1313783750720757E-3</v>
      </c>
      <c r="L13444" s="35">
        <v>0</v>
      </c>
      <c r="M13444" s="35">
        <v>0</v>
      </c>
      <c r="N13444" s="35">
        <v>0</v>
      </c>
      <c r="O13444" s="35">
        <v>0</v>
      </c>
      <c r="P13444" s="36">
        <v>11</v>
      </c>
      <c r="Q13444" s="37">
        <v>86</v>
      </c>
      <c r="R13444" s="36">
        <v>5</v>
      </c>
      <c r="S13444" s="39">
        <f t="shared" si="469"/>
        <v>86</v>
      </c>
      <c r="T13444" s="34" t="s">
        <v>36</v>
      </c>
      <c r="U13444" s="12">
        <f>(1/(((ceta*(speed^2))+(beta*speed))+alpha))</f>
        <v>1.8002760432901464E-2</v>
      </c>
      <c r="V13444" s="8">
        <f t="shared" si="470"/>
        <v>86</v>
      </c>
      <c r="AB13444" s="41"/>
    </row>
    <row r="13445" spans="1:28">
      <c r="A13445" s="34" t="s">
        <v>20</v>
      </c>
      <c r="B13445" s="34" t="s">
        <v>79</v>
      </c>
      <c r="C13445" s="5" t="s">
        <v>220</v>
      </c>
      <c r="D13445" s="35" t="s">
        <v>90</v>
      </c>
      <c r="E13445" s="36" t="s">
        <v>18</v>
      </c>
      <c r="F13445" s="37">
        <v>0</v>
      </c>
      <c r="G13445" s="38">
        <v>0</v>
      </c>
      <c r="H13445" s="34">
        <v>0.95959203158237294</v>
      </c>
      <c r="I13445" s="35">
        <v>64.875145462823625</v>
      </c>
      <c r="J13445" s="35">
        <v>7.6960085300401566</v>
      </c>
      <c r="K13445" s="35">
        <v>-4.9975087821507752E-2</v>
      </c>
      <c r="L13445" s="35">
        <v>0</v>
      </c>
      <c r="M13445" s="35">
        <v>0</v>
      </c>
      <c r="N13445" s="35">
        <v>0</v>
      </c>
      <c r="O13445" s="35">
        <v>0</v>
      </c>
      <c r="P13445" s="36">
        <v>11</v>
      </c>
      <c r="Q13445" s="37">
        <v>86</v>
      </c>
      <c r="R13445" s="36">
        <v>5</v>
      </c>
      <c r="S13445" s="39">
        <f t="shared" si="469"/>
        <v>86</v>
      </c>
      <c r="T13445" s="34" t="s">
        <v>36</v>
      </c>
      <c r="U13445" s="12">
        <f>(1/(((ceta*(speed^2))+(beta*speed))+alpha))</f>
        <v>2.800209560258633E-3</v>
      </c>
      <c r="V13445" s="8">
        <f t="shared" si="470"/>
        <v>86</v>
      </c>
      <c r="AB13445" s="41"/>
    </row>
    <row r="13446" spans="1:28">
      <c r="A13446" s="34" t="s">
        <v>20</v>
      </c>
      <c r="B13446" s="34" t="s">
        <v>79</v>
      </c>
      <c r="C13446" s="5" t="s">
        <v>220</v>
      </c>
      <c r="D13446" s="35" t="s">
        <v>90</v>
      </c>
      <c r="E13446" s="36" t="s">
        <v>17</v>
      </c>
      <c r="F13446" s="37">
        <v>0</v>
      </c>
      <c r="G13446" s="38">
        <v>0</v>
      </c>
      <c r="H13446" s="34">
        <v>0.93085031549083785</v>
      </c>
      <c r="I13446" s="35">
        <v>-1.1831997163320226E-3</v>
      </c>
      <c r="J13446" s="35">
        <v>0.22573774633624383</v>
      </c>
      <c r="K13446" s="35">
        <v>-14.434649437509403</v>
      </c>
      <c r="L13446" s="35">
        <v>505.88860590907586</v>
      </c>
      <c r="M13446" s="35">
        <v>0</v>
      </c>
      <c r="N13446" s="35">
        <v>0</v>
      </c>
      <c r="O13446" s="35">
        <v>0</v>
      </c>
      <c r="P13446" s="36">
        <v>11</v>
      </c>
      <c r="Q13446" s="37">
        <v>86</v>
      </c>
      <c r="R13446" s="36">
        <v>14</v>
      </c>
      <c r="S13446" s="39">
        <f t="shared" si="469"/>
        <v>86</v>
      </c>
      <c r="T13446" s="34" t="s">
        <v>51</v>
      </c>
      <c r="U13446" s="12">
        <f>(((alpha*(speed^3))+(beta*(speed^2))+(ceta*speed))+delta)</f>
        <v>181.48384741484563</v>
      </c>
      <c r="V13446" s="8">
        <f t="shared" si="470"/>
        <v>86</v>
      </c>
    </row>
    <row r="13447" spans="1:28">
      <c r="A13447" s="34" t="s">
        <v>20</v>
      </c>
      <c r="B13447" s="34" t="s">
        <v>79</v>
      </c>
      <c r="C13447" s="5" t="s">
        <v>220</v>
      </c>
      <c r="D13447" s="35" t="s">
        <v>90</v>
      </c>
      <c r="E13447" s="36" t="s">
        <v>15</v>
      </c>
      <c r="F13447" s="37">
        <v>50</v>
      </c>
      <c r="G13447" s="38">
        <v>0</v>
      </c>
      <c r="H13447" s="34">
        <v>0.99692487225101756</v>
      </c>
      <c r="I13447" s="35">
        <v>16.740451813019341</v>
      </c>
      <c r="J13447" s="35">
        <v>1.0014495060149045</v>
      </c>
      <c r="K13447" s="35">
        <v>-0.81698519463676877</v>
      </c>
      <c r="L13447" s="35">
        <v>0</v>
      </c>
      <c r="M13447" s="35">
        <v>0</v>
      </c>
      <c r="N13447" s="35">
        <v>0</v>
      </c>
      <c r="O13447" s="35">
        <v>0</v>
      </c>
      <c r="P13447" s="36">
        <v>11</v>
      </c>
      <c r="Q13447" s="37">
        <v>86</v>
      </c>
      <c r="R13447" s="36">
        <v>0</v>
      </c>
      <c r="S13447" s="39">
        <f t="shared" si="469"/>
        <v>86</v>
      </c>
      <c r="T13447" s="34" t="s">
        <v>29</v>
      </c>
      <c r="U13447" s="12">
        <f>((alpha*(beta^speed))*(speed^ceta))</f>
        <v>0.49820657461333023</v>
      </c>
      <c r="V13447" s="8">
        <f t="shared" si="470"/>
        <v>86</v>
      </c>
    </row>
    <row r="13448" spans="1:28">
      <c r="A13448" s="34" t="s">
        <v>20</v>
      </c>
      <c r="B13448" s="34" t="s">
        <v>79</v>
      </c>
      <c r="C13448" s="5" t="s">
        <v>220</v>
      </c>
      <c r="D13448" s="35" t="s">
        <v>90</v>
      </c>
      <c r="E13448" s="36" t="s">
        <v>16</v>
      </c>
      <c r="F13448" s="37">
        <v>50</v>
      </c>
      <c r="G13448" s="38">
        <v>0</v>
      </c>
      <c r="H13448" s="34">
        <v>0.98096086614515987</v>
      </c>
      <c r="I13448" s="35">
        <v>102.30552452059905</v>
      </c>
      <c r="J13448" s="35">
        <v>1.0123083619464264</v>
      </c>
      <c r="K13448" s="35">
        <v>-1.7008734741270226</v>
      </c>
      <c r="L13448" s="35">
        <v>0</v>
      </c>
      <c r="M13448" s="35">
        <v>0</v>
      </c>
      <c r="N13448" s="35">
        <v>0</v>
      </c>
      <c r="O13448" s="35">
        <v>0</v>
      </c>
      <c r="P13448" s="36">
        <v>11</v>
      </c>
      <c r="Q13448" s="37">
        <v>86</v>
      </c>
      <c r="R13448" s="36">
        <v>0</v>
      </c>
      <c r="S13448" s="39">
        <f t="shared" si="469"/>
        <v>86</v>
      </c>
      <c r="T13448" s="34" t="s">
        <v>29</v>
      </c>
      <c r="U13448" s="12">
        <f>((alpha*(beta^speed))*(speed^ceta))</f>
        <v>0.15012909646810146</v>
      </c>
      <c r="V13448" s="8">
        <f t="shared" si="470"/>
        <v>86</v>
      </c>
    </row>
    <row r="13449" spans="1:28">
      <c r="A13449" s="34" t="s">
        <v>20</v>
      </c>
      <c r="B13449" s="34" t="s">
        <v>79</v>
      </c>
      <c r="C13449" s="5" t="s">
        <v>220</v>
      </c>
      <c r="D13449" s="35" t="s">
        <v>90</v>
      </c>
      <c r="E13449" s="36" t="s">
        <v>14</v>
      </c>
      <c r="F13449" s="37">
        <v>50</v>
      </c>
      <c r="G13449" s="38">
        <v>0</v>
      </c>
      <c r="H13449" s="34">
        <v>0.95651407309164549</v>
      </c>
      <c r="I13449" s="35">
        <v>6.5329849810488998</v>
      </c>
      <c r="J13449" s="35">
        <v>1.1747090022539646</v>
      </c>
      <c r="K13449" s="35">
        <v>-7.3919408421789399E-3</v>
      </c>
      <c r="L13449" s="35">
        <v>0</v>
      </c>
      <c r="M13449" s="35">
        <v>0</v>
      </c>
      <c r="N13449" s="35">
        <v>0</v>
      </c>
      <c r="O13449" s="35">
        <v>0</v>
      </c>
      <c r="P13449" s="36">
        <v>11</v>
      </c>
      <c r="Q13449" s="37">
        <v>86</v>
      </c>
      <c r="R13449" s="36">
        <v>5</v>
      </c>
      <c r="S13449" s="39">
        <f t="shared" si="469"/>
        <v>86</v>
      </c>
      <c r="T13449" s="34" t="s">
        <v>36</v>
      </c>
      <c r="U13449" s="12">
        <f>(1/(((ceta*(speed^2))+(beta*speed))+alpha))</f>
        <v>1.890817943363883E-2</v>
      </c>
      <c r="V13449" s="8">
        <f t="shared" si="470"/>
        <v>86</v>
      </c>
      <c r="AB13449" s="41"/>
    </row>
    <row r="13450" spans="1:28">
      <c r="A13450" s="34" t="s">
        <v>20</v>
      </c>
      <c r="B13450" s="34" t="s">
        <v>79</v>
      </c>
      <c r="C13450" s="5" t="s">
        <v>220</v>
      </c>
      <c r="D13450" s="35" t="s">
        <v>90</v>
      </c>
      <c r="E13450" s="36" t="s">
        <v>18</v>
      </c>
      <c r="F13450" s="37">
        <v>50</v>
      </c>
      <c r="G13450" s="38">
        <v>0</v>
      </c>
      <c r="H13450" s="34">
        <v>0.96385206622731801</v>
      </c>
      <c r="I13450" s="35">
        <v>63.33579504687804</v>
      </c>
      <c r="J13450" s="35">
        <v>6.3500264227319088</v>
      </c>
      <c r="K13450" s="35">
        <v>-3.405859189833544E-2</v>
      </c>
      <c r="L13450" s="35">
        <v>0</v>
      </c>
      <c r="M13450" s="35">
        <v>0</v>
      </c>
      <c r="N13450" s="35">
        <v>0</v>
      </c>
      <c r="O13450" s="35">
        <v>0</v>
      </c>
      <c r="P13450" s="36">
        <v>11</v>
      </c>
      <c r="Q13450" s="37">
        <v>86</v>
      </c>
      <c r="R13450" s="36">
        <v>5</v>
      </c>
      <c r="S13450" s="39">
        <f t="shared" si="469"/>
        <v>86</v>
      </c>
      <c r="T13450" s="34" t="s">
        <v>36</v>
      </c>
      <c r="U13450" s="12">
        <f>(1/(((ceta*(speed^2))+(beta*speed))+alpha))</f>
        <v>2.7968842127534771E-3</v>
      </c>
      <c r="V13450" s="8">
        <f t="shared" si="470"/>
        <v>86</v>
      </c>
      <c r="AB13450" s="41"/>
    </row>
    <row r="13451" spans="1:28">
      <c r="A13451" s="34" t="s">
        <v>20</v>
      </c>
      <c r="B13451" s="34" t="s">
        <v>79</v>
      </c>
      <c r="C13451" s="5" t="s">
        <v>220</v>
      </c>
      <c r="D13451" s="35" t="s">
        <v>90</v>
      </c>
      <c r="E13451" s="36" t="s">
        <v>17</v>
      </c>
      <c r="F13451" s="37">
        <v>50</v>
      </c>
      <c r="G13451" s="38">
        <v>0</v>
      </c>
      <c r="H13451" s="34">
        <v>0.9035234561624842</v>
      </c>
      <c r="I13451" s="35">
        <v>-1.2728129568552505E-3</v>
      </c>
      <c r="J13451" s="35">
        <v>0.23525164075678553</v>
      </c>
      <c r="K13451" s="35">
        <v>-15.000211631913064</v>
      </c>
      <c r="L13451" s="35">
        <v>549.54530275236095</v>
      </c>
      <c r="M13451" s="35">
        <v>0</v>
      </c>
      <c r="N13451" s="35">
        <v>0</v>
      </c>
      <c r="O13451" s="35">
        <v>0</v>
      </c>
      <c r="P13451" s="36">
        <v>11</v>
      </c>
      <c r="Q13451" s="37">
        <v>86</v>
      </c>
      <c r="R13451" s="36">
        <v>14</v>
      </c>
      <c r="S13451" s="39">
        <f t="shared" si="469"/>
        <v>86</v>
      </c>
      <c r="T13451" s="34" t="s">
        <v>51</v>
      </c>
      <c r="U13451" s="12">
        <f>(((alpha*(speed^3))+(beta*(speed^2))+(ceta*speed))+delta)</f>
        <v>189.86791935949998</v>
      </c>
      <c r="V13451" s="8">
        <f t="shared" si="470"/>
        <v>86</v>
      </c>
    </row>
    <row r="13452" spans="1:28">
      <c r="A13452" s="34" t="s">
        <v>20</v>
      </c>
      <c r="B13452" s="34" t="s">
        <v>79</v>
      </c>
      <c r="C13452" s="5" t="s">
        <v>220</v>
      </c>
      <c r="D13452" s="35" t="s">
        <v>90</v>
      </c>
      <c r="E13452" s="36" t="s">
        <v>15</v>
      </c>
      <c r="F13452" s="37">
        <v>100</v>
      </c>
      <c r="G13452" s="38">
        <v>0</v>
      </c>
      <c r="H13452" s="34">
        <v>0.99398411407672993</v>
      </c>
      <c r="I13452" s="35">
        <v>15.217717609325176</v>
      </c>
      <c r="J13452" s="35">
        <v>0.99977944049884104</v>
      </c>
      <c r="K13452" s="35">
        <v>-0.75535714148328614</v>
      </c>
      <c r="L13452" s="35">
        <v>0</v>
      </c>
      <c r="M13452" s="35">
        <v>0</v>
      </c>
      <c r="N13452" s="35">
        <v>0</v>
      </c>
      <c r="O13452" s="35">
        <v>0</v>
      </c>
      <c r="P13452" s="36">
        <v>11</v>
      </c>
      <c r="Q13452" s="37">
        <v>86</v>
      </c>
      <c r="R13452" s="36">
        <v>0</v>
      </c>
      <c r="S13452" s="39">
        <f t="shared" si="469"/>
        <v>86</v>
      </c>
      <c r="T13452" s="34" t="s">
        <v>29</v>
      </c>
      <c r="U13452" s="12">
        <f>((alpha*(beta^speed))*(speed^ceta))</f>
        <v>0.51626614124814074</v>
      </c>
      <c r="V13452" s="8">
        <f t="shared" si="470"/>
        <v>86</v>
      </c>
    </row>
    <row r="13453" spans="1:28">
      <c r="A13453" s="34" t="s">
        <v>20</v>
      </c>
      <c r="B13453" s="34" t="s">
        <v>79</v>
      </c>
      <c r="C13453" s="5" t="s">
        <v>220</v>
      </c>
      <c r="D13453" s="35" t="s">
        <v>90</v>
      </c>
      <c r="E13453" s="36" t="s">
        <v>16</v>
      </c>
      <c r="F13453" s="37">
        <v>100</v>
      </c>
      <c r="G13453" s="38">
        <v>0</v>
      </c>
      <c r="H13453" s="34">
        <v>0.97912403363718414</v>
      </c>
      <c r="I13453" s="35">
        <v>0.39732276275148293</v>
      </c>
      <c r="J13453" s="35">
        <v>15.983100325567866</v>
      </c>
      <c r="K13453" s="35">
        <v>-0.53912096762883033</v>
      </c>
      <c r="L13453" s="35">
        <v>0</v>
      </c>
      <c r="M13453" s="35">
        <v>0</v>
      </c>
      <c r="N13453" s="35">
        <v>0</v>
      </c>
      <c r="O13453" s="35">
        <v>0</v>
      </c>
      <c r="P13453" s="36">
        <v>11</v>
      </c>
      <c r="Q13453" s="37">
        <v>86</v>
      </c>
      <c r="R13453" s="36">
        <v>13</v>
      </c>
      <c r="S13453" s="39">
        <f t="shared" si="469"/>
        <v>86</v>
      </c>
      <c r="T13453" s="34" t="s">
        <v>50</v>
      </c>
      <c r="U13453" s="12">
        <f>EXP((alpha+(beta/speed))+(ceta*LN(speed)))</f>
        <v>0.16230804159416715</v>
      </c>
      <c r="V13453" s="8">
        <f t="shared" si="470"/>
        <v>86</v>
      </c>
    </row>
    <row r="13454" spans="1:28">
      <c r="A13454" s="34" t="s">
        <v>20</v>
      </c>
      <c r="B13454" s="34" t="s">
        <v>79</v>
      </c>
      <c r="C13454" s="5" t="s">
        <v>220</v>
      </c>
      <c r="D13454" s="35" t="s">
        <v>90</v>
      </c>
      <c r="E13454" s="36" t="s">
        <v>14</v>
      </c>
      <c r="F13454" s="37">
        <v>100</v>
      </c>
      <c r="G13454" s="38">
        <v>0</v>
      </c>
      <c r="H13454" s="34">
        <v>0.95333170122013822</v>
      </c>
      <c r="I13454" s="35">
        <v>6.9009105863572424</v>
      </c>
      <c r="J13454" s="35">
        <v>1.0949992485593405</v>
      </c>
      <c r="K13454" s="35">
        <v>-6.8190537803480521E-3</v>
      </c>
      <c r="L13454" s="35">
        <v>0</v>
      </c>
      <c r="M13454" s="35">
        <v>0</v>
      </c>
      <c r="N13454" s="35">
        <v>0</v>
      </c>
      <c r="O13454" s="35">
        <v>0</v>
      </c>
      <c r="P13454" s="36">
        <v>11</v>
      </c>
      <c r="Q13454" s="37">
        <v>86</v>
      </c>
      <c r="R13454" s="36">
        <v>5</v>
      </c>
      <c r="S13454" s="39">
        <f t="shared" si="469"/>
        <v>86</v>
      </c>
      <c r="T13454" s="34" t="s">
        <v>36</v>
      </c>
      <c r="U13454" s="12">
        <f>(1/(((ceta*(speed^2))+(beta*speed))+alpha))</f>
        <v>1.9748356877277599E-2</v>
      </c>
      <c r="V13454" s="8">
        <f t="shared" si="470"/>
        <v>86</v>
      </c>
      <c r="AB13454" s="41"/>
    </row>
    <row r="13455" spans="1:28">
      <c r="A13455" s="34" t="s">
        <v>20</v>
      </c>
      <c r="B13455" s="34" t="s">
        <v>79</v>
      </c>
      <c r="C13455" s="5" t="s">
        <v>220</v>
      </c>
      <c r="D13455" s="35" t="s">
        <v>90</v>
      </c>
      <c r="E13455" s="36" t="s">
        <v>18</v>
      </c>
      <c r="F13455" s="37">
        <v>100</v>
      </c>
      <c r="G13455" s="38">
        <v>0</v>
      </c>
      <c r="H13455" s="34">
        <v>0.97259406302154394</v>
      </c>
      <c r="I13455" s="35">
        <v>57.538559175393637</v>
      </c>
      <c r="J13455" s="35">
        <v>5.6956250169609568</v>
      </c>
      <c r="K13455" s="35">
        <v>-2.557482733261621E-2</v>
      </c>
      <c r="L13455" s="35">
        <v>0</v>
      </c>
      <c r="M13455" s="35">
        <v>0</v>
      </c>
      <c r="N13455" s="35">
        <v>0</v>
      </c>
      <c r="O13455" s="35">
        <v>0</v>
      </c>
      <c r="P13455" s="36">
        <v>11</v>
      </c>
      <c r="Q13455" s="37">
        <v>86</v>
      </c>
      <c r="R13455" s="36">
        <v>5</v>
      </c>
      <c r="S13455" s="39">
        <f t="shared" si="469"/>
        <v>86</v>
      </c>
      <c r="T13455" s="34" t="s">
        <v>36</v>
      </c>
      <c r="U13455" s="12">
        <f>(1/(((ceta*(speed^2))+(beta*speed))+alpha))</f>
        <v>2.7916516063233882E-3</v>
      </c>
      <c r="V13455" s="8">
        <f t="shared" si="470"/>
        <v>86</v>
      </c>
      <c r="AB13455" s="41"/>
    </row>
    <row r="13456" spans="1:28">
      <c r="A13456" s="34" t="s">
        <v>20</v>
      </c>
      <c r="B13456" s="34" t="s">
        <v>79</v>
      </c>
      <c r="C13456" s="5" t="s">
        <v>220</v>
      </c>
      <c r="D13456" s="35" t="s">
        <v>90</v>
      </c>
      <c r="E13456" s="36" t="s">
        <v>17</v>
      </c>
      <c r="F13456" s="37">
        <v>100</v>
      </c>
      <c r="G13456" s="38">
        <v>0</v>
      </c>
      <c r="H13456" s="34">
        <v>0.87673685757097863</v>
      </c>
      <c r="I13456" s="35">
        <v>-1.3451641252419043E-3</v>
      </c>
      <c r="J13456" s="35">
        <v>0.24170666571797894</v>
      </c>
      <c r="K13456" s="35">
        <v>-15.413835630841515</v>
      </c>
      <c r="L13456" s="35">
        <v>590.7630809183496</v>
      </c>
      <c r="M13456" s="35">
        <v>0</v>
      </c>
      <c r="N13456" s="35">
        <v>0</v>
      </c>
      <c r="O13456" s="35">
        <v>0</v>
      </c>
      <c r="P13456" s="36">
        <v>11</v>
      </c>
      <c r="Q13456" s="37">
        <v>86</v>
      </c>
      <c r="R13456" s="36">
        <v>14</v>
      </c>
      <c r="S13456" s="39">
        <f t="shared" si="469"/>
        <v>86</v>
      </c>
      <c r="T13456" s="34" t="s">
        <v>51</v>
      </c>
      <c r="U13456" s="12">
        <f>(((alpha*(speed^3))+(beta*(speed^2))+(ceta*speed))+delta)</f>
        <v>197.23600347128695</v>
      </c>
      <c r="V13456" s="8">
        <f t="shared" si="470"/>
        <v>86</v>
      </c>
    </row>
    <row r="13457" spans="1:28">
      <c r="A13457" s="34" t="s">
        <v>20</v>
      </c>
      <c r="B13457" s="34" t="s">
        <v>79</v>
      </c>
      <c r="C13457" s="5" t="s">
        <v>220</v>
      </c>
      <c r="D13457" s="35" t="s">
        <v>90</v>
      </c>
      <c r="E13457" s="36" t="s">
        <v>15</v>
      </c>
      <c r="F13457" s="37">
        <v>0</v>
      </c>
      <c r="G13457" s="38">
        <v>-0.06</v>
      </c>
      <c r="H13457" s="34">
        <v>0.97675317264992789</v>
      </c>
      <c r="I13457" s="35">
        <v>-4.3458415592727173E-2</v>
      </c>
      <c r="J13457" s="35">
        <v>11.122027386980836</v>
      </c>
      <c r="K13457" s="35">
        <v>0.70849887015246327</v>
      </c>
      <c r="L13457" s="35">
        <v>1.0212187004828774</v>
      </c>
      <c r="M13457" s="35">
        <v>1.7099435738494893E-2</v>
      </c>
      <c r="N13457" s="35">
        <v>0</v>
      </c>
      <c r="O13457" s="35">
        <v>0</v>
      </c>
      <c r="P13457" s="36">
        <v>11</v>
      </c>
      <c r="Q13457" s="37">
        <v>86</v>
      </c>
      <c r="R13457" s="36">
        <v>10</v>
      </c>
      <c r="S13457" s="39">
        <f t="shared" si="469"/>
        <v>86</v>
      </c>
      <c r="T13457" s="34" t="s">
        <v>44</v>
      </c>
      <c r="U13457" s="12">
        <f>(alpha+(beta/(1+EXP((((-1)*ceta)+(delta*LN(speed)))+(epsilon*speed)))))</f>
        <v>1.1185739283152293E-2</v>
      </c>
      <c r="V13457" s="8">
        <f t="shared" si="470"/>
        <v>86</v>
      </c>
    </row>
    <row r="13458" spans="1:28">
      <c r="A13458" s="34" t="s">
        <v>20</v>
      </c>
      <c r="B13458" s="34" t="s">
        <v>79</v>
      </c>
      <c r="C13458" s="5" t="s">
        <v>220</v>
      </c>
      <c r="D13458" s="35" t="s">
        <v>90</v>
      </c>
      <c r="E13458" s="36" t="s">
        <v>16</v>
      </c>
      <c r="F13458" s="37">
        <v>0</v>
      </c>
      <c r="G13458" s="38">
        <v>-0.06</v>
      </c>
      <c r="H13458" s="34">
        <v>0.97044612453191814</v>
      </c>
      <c r="I13458" s="35">
        <v>-0.3972760246238346</v>
      </c>
      <c r="J13458" s="35">
        <v>13.127594388439029</v>
      </c>
      <c r="K13458" s="35">
        <v>0.86541176899569305</v>
      </c>
      <c r="L13458" s="35">
        <v>0.97545251152572521</v>
      </c>
      <c r="M13458" s="35">
        <v>4.4343702630953466E-5</v>
      </c>
      <c r="N13458" s="35">
        <v>0</v>
      </c>
      <c r="O13458" s="35">
        <v>0</v>
      </c>
      <c r="P13458" s="36">
        <v>11</v>
      </c>
      <c r="Q13458" s="37">
        <v>84</v>
      </c>
      <c r="R13458" s="36">
        <v>10</v>
      </c>
      <c r="S13458" s="39">
        <f t="shared" si="469"/>
        <v>84</v>
      </c>
      <c r="T13458" s="34" t="s">
        <v>44</v>
      </c>
      <c r="U13458" s="12">
        <f>(alpha+(beta/(1+EXP((((-1)*ceta)+(delta*LN(speed)))+(epsilon*speed)))))</f>
        <v>2.6071357083350399E-3</v>
      </c>
      <c r="V13458" s="8">
        <f t="shared" si="470"/>
        <v>84</v>
      </c>
    </row>
    <row r="13459" spans="1:28">
      <c r="A13459" s="34" t="s">
        <v>20</v>
      </c>
      <c r="B13459" s="34" t="s">
        <v>79</v>
      </c>
      <c r="C13459" s="5" t="s">
        <v>220</v>
      </c>
      <c r="D13459" s="35" t="s">
        <v>90</v>
      </c>
      <c r="E13459" s="36" t="s">
        <v>14</v>
      </c>
      <c r="F13459" s="37">
        <v>0</v>
      </c>
      <c r="G13459" s="38">
        <v>-0.06</v>
      </c>
      <c r="H13459" s="34">
        <v>0.97117282326822318</v>
      </c>
      <c r="I13459" s="35">
        <v>17.732736422336298</v>
      </c>
      <c r="J13459" s="35">
        <v>0.28437101064894882</v>
      </c>
      <c r="K13459" s="35">
        <v>1.6154971983378623</v>
      </c>
      <c r="L13459" s="35">
        <v>0</v>
      </c>
      <c r="M13459" s="35">
        <v>0</v>
      </c>
      <c r="N13459" s="35">
        <v>0</v>
      </c>
      <c r="O13459" s="35">
        <v>0</v>
      </c>
      <c r="P13459" s="36">
        <v>11</v>
      </c>
      <c r="Q13459" s="37">
        <v>86</v>
      </c>
      <c r="R13459" s="36">
        <v>6</v>
      </c>
      <c r="S13459" s="39">
        <f t="shared" si="469"/>
        <v>86</v>
      </c>
      <c r="T13459" s="34" t="s">
        <v>37</v>
      </c>
      <c r="U13459" s="12">
        <f>(1/(alpha+(beta*(speed^ceta))))</f>
        <v>2.5182446377927836E-3</v>
      </c>
      <c r="V13459" s="8">
        <f t="shared" si="470"/>
        <v>86</v>
      </c>
      <c r="AB13459" s="41"/>
    </row>
    <row r="13460" spans="1:28">
      <c r="A13460" s="34" t="s">
        <v>20</v>
      </c>
      <c r="B13460" s="34" t="s">
        <v>79</v>
      </c>
      <c r="C13460" s="5" t="s">
        <v>220</v>
      </c>
      <c r="D13460" s="35" t="s">
        <v>90</v>
      </c>
      <c r="E13460" s="36" t="s">
        <v>18</v>
      </c>
      <c r="F13460" s="37">
        <v>0</v>
      </c>
      <c r="G13460" s="38">
        <v>-0.06</v>
      </c>
      <c r="H13460" s="34">
        <v>0.9645805079548101</v>
      </c>
      <c r="I13460" s="35">
        <v>1.3669545377071348E-2</v>
      </c>
      <c r="J13460" s="35">
        <v>0.97943532193875193</v>
      </c>
      <c r="K13460" s="35">
        <v>-0.45959596588662732</v>
      </c>
      <c r="L13460" s="35">
        <v>0</v>
      </c>
      <c r="M13460" s="35">
        <v>0</v>
      </c>
      <c r="N13460" s="35">
        <v>0</v>
      </c>
      <c r="O13460" s="35">
        <v>0</v>
      </c>
      <c r="P13460" s="36">
        <v>11</v>
      </c>
      <c r="Q13460" s="37">
        <v>86</v>
      </c>
      <c r="R13460" s="36">
        <v>0</v>
      </c>
      <c r="S13460" s="39">
        <f t="shared" si="469"/>
        <v>86</v>
      </c>
      <c r="T13460" s="34" t="s">
        <v>29</v>
      </c>
      <c r="U13460" s="12">
        <f>((alpha*(beta^speed))*(speed^ceta))</f>
        <v>2.9551663571833242E-4</v>
      </c>
      <c r="V13460" s="8">
        <f t="shared" si="470"/>
        <v>86</v>
      </c>
      <c r="AB13460" s="41"/>
    </row>
    <row r="13461" spans="1:28">
      <c r="A13461" s="34" t="s">
        <v>20</v>
      </c>
      <c r="B13461" s="34" t="s">
        <v>79</v>
      </c>
      <c r="C13461" s="5" t="s">
        <v>220</v>
      </c>
      <c r="D13461" s="35" t="s">
        <v>90</v>
      </c>
      <c r="E13461" s="36" t="s">
        <v>17</v>
      </c>
      <c r="F13461" s="37">
        <v>0</v>
      </c>
      <c r="G13461" s="38">
        <v>-0.06</v>
      </c>
      <c r="H13461" s="34">
        <v>0.93537908331243969</v>
      </c>
      <c r="I13461" s="35">
        <v>334.78412688494194</v>
      </c>
      <c r="J13461" s="35">
        <v>0.95858123409013973</v>
      </c>
      <c r="K13461" s="35">
        <v>-0.15383815286264499</v>
      </c>
      <c r="L13461" s="35">
        <v>0</v>
      </c>
      <c r="M13461" s="35">
        <v>0</v>
      </c>
      <c r="N13461" s="35">
        <v>0</v>
      </c>
      <c r="O13461" s="35">
        <v>0</v>
      </c>
      <c r="P13461" s="36">
        <v>11</v>
      </c>
      <c r="Q13461" s="37">
        <v>86</v>
      </c>
      <c r="R13461" s="36">
        <v>0</v>
      </c>
      <c r="S13461" s="39">
        <f t="shared" si="469"/>
        <v>86</v>
      </c>
      <c r="T13461" s="34" t="s">
        <v>29</v>
      </c>
      <c r="U13461" s="12">
        <f>((alpha*(beta^speed))*(speed^ceta))</f>
        <v>4.4386667418373955</v>
      </c>
      <c r="V13461" s="8">
        <f t="shared" si="470"/>
        <v>86</v>
      </c>
    </row>
    <row r="13462" spans="1:28">
      <c r="A13462" s="34" t="s">
        <v>20</v>
      </c>
      <c r="B13462" s="34" t="s">
        <v>79</v>
      </c>
      <c r="C13462" s="5" t="s">
        <v>220</v>
      </c>
      <c r="D13462" s="35" t="s">
        <v>90</v>
      </c>
      <c r="E13462" s="36" t="s">
        <v>15</v>
      </c>
      <c r="F13462" s="37">
        <v>50</v>
      </c>
      <c r="G13462" s="38">
        <v>-0.06</v>
      </c>
      <c r="H13462" s="34">
        <v>0.96912428170903764</v>
      </c>
      <c r="I13462" s="35">
        <v>-2.4771622748715545E-2</v>
      </c>
      <c r="J13462" s="35">
        <v>9.6299625676177314</v>
      </c>
      <c r="K13462" s="35">
        <v>0.49049708755109722</v>
      </c>
      <c r="L13462" s="35">
        <v>0.85328455525949054</v>
      </c>
      <c r="M13462" s="35">
        <v>2.6833302144623799E-2</v>
      </c>
      <c r="N13462" s="35">
        <v>0</v>
      </c>
      <c r="O13462" s="35">
        <v>0</v>
      </c>
      <c r="P13462" s="36">
        <v>11</v>
      </c>
      <c r="Q13462" s="37">
        <v>86</v>
      </c>
      <c r="R13462" s="36">
        <v>10</v>
      </c>
      <c r="S13462" s="39">
        <f t="shared" si="469"/>
        <v>86</v>
      </c>
      <c r="T13462" s="34" t="s">
        <v>44</v>
      </c>
      <c r="U13462" s="12">
        <f>(alpha+(beta/(1+EXP((((-1)*ceta)+(delta*LN(speed)))+(epsilon*speed)))))</f>
        <v>1.0077104801453945E-2</v>
      </c>
      <c r="V13462" s="8">
        <f t="shared" si="470"/>
        <v>86</v>
      </c>
    </row>
    <row r="13463" spans="1:28">
      <c r="A13463" s="34" t="s">
        <v>20</v>
      </c>
      <c r="B13463" s="34" t="s">
        <v>79</v>
      </c>
      <c r="C13463" s="5" t="s">
        <v>220</v>
      </c>
      <c r="D13463" s="35" t="s">
        <v>90</v>
      </c>
      <c r="E13463" s="36" t="s">
        <v>16</v>
      </c>
      <c r="F13463" s="37">
        <v>50</v>
      </c>
      <c r="G13463" s="38">
        <v>-0.06</v>
      </c>
      <c r="H13463" s="34">
        <v>0.95425072651574383</v>
      </c>
      <c r="I13463" s="35">
        <v>-0.33756591398529712</v>
      </c>
      <c r="J13463" s="35">
        <v>10.645525564886198</v>
      </c>
      <c r="K13463" s="35">
        <v>0.92787437035190212</v>
      </c>
      <c r="L13463" s="35">
        <v>0.91726667027025244</v>
      </c>
      <c r="M13463" s="35">
        <v>3.5592944175404208E-3</v>
      </c>
      <c r="N13463" s="35">
        <v>0</v>
      </c>
      <c r="O13463" s="35">
        <v>0</v>
      </c>
      <c r="P13463" s="36">
        <v>11</v>
      </c>
      <c r="Q13463" s="37">
        <v>82</v>
      </c>
      <c r="R13463" s="36">
        <v>10</v>
      </c>
      <c r="S13463" s="39">
        <f t="shared" si="469"/>
        <v>82</v>
      </c>
      <c r="T13463" s="34" t="s">
        <v>44</v>
      </c>
      <c r="U13463" s="12">
        <f>(alpha+(beta/(1+EXP((((-1)*ceta)+(delta*LN(speed)))+(epsilon*speed)))))</f>
        <v>4.2045050916143523E-3</v>
      </c>
      <c r="V13463" s="8">
        <f t="shared" si="470"/>
        <v>82</v>
      </c>
    </row>
    <row r="13464" spans="1:28">
      <c r="A13464" s="34" t="s">
        <v>20</v>
      </c>
      <c r="B13464" s="34" t="s">
        <v>79</v>
      </c>
      <c r="C13464" s="5" t="s">
        <v>220</v>
      </c>
      <c r="D13464" s="35" t="s">
        <v>90</v>
      </c>
      <c r="E13464" s="36" t="s">
        <v>14</v>
      </c>
      <c r="F13464" s="37">
        <v>50</v>
      </c>
      <c r="G13464" s="38">
        <v>-0.06</v>
      </c>
      <c r="H13464" s="34">
        <v>0.96262593507949201</v>
      </c>
      <c r="I13464" s="35">
        <v>19.982691025259832</v>
      </c>
      <c r="J13464" s="35">
        <v>0.27164116558839729</v>
      </c>
      <c r="K13464" s="35">
        <v>1.6337111762183532</v>
      </c>
      <c r="L13464" s="35">
        <v>0</v>
      </c>
      <c r="M13464" s="35">
        <v>0</v>
      </c>
      <c r="N13464" s="35">
        <v>0</v>
      </c>
      <c r="O13464" s="35">
        <v>0</v>
      </c>
      <c r="P13464" s="36">
        <v>11</v>
      </c>
      <c r="Q13464" s="37">
        <v>86</v>
      </c>
      <c r="R13464" s="36">
        <v>6</v>
      </c>
      <c r="S13464" s="39">
        <f t="shared" si="469"/>
        <v>86</v>
      </c>
      <c r="T13464" s="34" t="s">
        <v>37</v>
      </c>
      <c r="U13464" s="12">
        <f>(1/(alpha+(beta*(speed^ceta))))</f>
        <v>2.4213305966876292E-3</v>
      </c>
      <c r="V13464" s="8">
        <f t="shared" si="470"/>
        <v>86</v>
      </c>
      <c r="AB13464" s="41"/>
    </row>
    <row r="13465" spans="1:28">
      <c r="A13465" s="34" t="s">
        <v>20</v>
      </c>
      <c r="B13465" s="34" t="s">
        <v>79</v>
      </c>
      <c r="C13465" s="5" t="s">
        <v>220</v>
      </c>
      <c r="D13465" s="35" t="s">
        <v>90</v>
      </c>
      <c r="E13465" s="36" t="s">
        <v>18</v>
      </c>
      <c r="F13465" s="37">
        <v>50</v>
      </c>
      <c r="G13465" s="38">
        <v>-0.06</v>
      </c>
      <c r="H13465" s="34">
        <v>0.94261742516241454</v>
      </c>
      <c r="I13465" s="35">
        <v>1.0949887450236265E-2</v>
      </c>
      <c r="J13465" s="35">
        <v>0.97703094296631365</v>
      </c>
      <c r="K13465" s="35">
        <v>-0.36577944660827866</v>
      </c>
      <c r="L13465" s="35">
        <v>0</v>
      </c>
      <c r="M13465" s="35">
        <v>0</v>
      </c>
      <c r="N13465" s="35">
        <v>0</v>
      </c>
      <c r="O13465" s="35">
        <v>0</v>
      </c>
      <c r="P13465" s="36">
        <v>11</v>
      </c>
      <c r="Q13465" s="37">
        <v>86</v>
      </c>
      <c r="R13465" s="36">
        <v>0</v>
      </c>
      <c r="S13465" s="39">
        <f t="shared" si="469"/>
        <v>86</v>
      </c>
      <c r="T13465" s="34" t="s">
        <v>29</v>
      </c>
      <c r="U13465" s="12">
        <f>((alpha*(beta^speed))*(speed^ceta))</f>
        <v>2.9102161678101665E-4</v>
      </c>
      <c r="V13465" s="8">
        <f t="shared" si="470"/>
        <v>86</v>
      </c>
      <c r="AB13465" s="41"/>
    </row>
    <row r="13466" spans="1:28">
      <c r="A13466" s="34" t="s">
        <v>20</v>
      </c>
      <c r="B13466" s="34" t="s">
        <v>79</v>
      </c>
      <c r="C13466" s="5" t="s">
        <v>220</v>
      </c>
      <c r="D13466" s="35" t="s">
        <v>90</v>
      </c>
      <c r="E13466" s="36" t="s">
        <v>17</v>
      </c>
      <c r="F13466" s="37">
        <v>50</v>
      </c>
      <c r="G13466" s="38">
        <v>-0.06</v>
      </c>
      <c r="H13466" s="34">
        <v>0.89505087623998159</v>
      </c>
      <c r="I13466" s="35">
        <v>-5.7741981028480065E-4</v>
      </c>
      <c r="J13466" s="35">
        <v>0.11218408938799342</v>
      </c>
      <c r="K13466" s="35">
        <v>-7.8351391385861202</v>
      </c>
      <c r="L13466" s="35">
        <v>205.94289076425792</v>
      </c>
      <c r="M13466" s="35">
        <v>0</v>
      </c>
      <c r="N13466" s="35">
        <v>0</v>
      </c>
      <c r="O13466" s="35">
        <v>0</v>
      </c>
      <c r="P13466" s="36">
        <v>11</v>
      </c>
      <c r="Q13466" s="37">
        <v>81</v>
      </c>
      <c r="R13466" s="36">
        <v>14</v>
      </c>
      <c r="S13466" s="39">
        <f t="shared" si="469"/>
        <v>81</v>
      </c>
      <c r="T13466" s="34" t="s">
        <v>51</v>
      </c>
      <c r="U13466" s="12">
        <f>(((alpha*(speed^3))+(beta*(speed^2))+(ceta*speed))+delta)</f>
        <v>0.47186961584225173</v>
      </c>
      <c r="V13466" s="8">
        <f t="shared" si="470"/>
        <v>81</v>
      </c>
    </row>
    <row r="13467" spans="1:28">
      <c r="A13467" s="34" t="s">
        <v>20</v>
      </c>
      <c r="B13467" s="34" t="s">
        <v>79</v>
      </c>
      <c r="C13467" s="5" t="s">
        <v>220</v>
      </c>
      <c r="D13467" s="35" t="s">
        <v>90</v>
      </c>
      <c r="E13467" s="36" t="s">
        <v>15</v>
      </c>
      <c r="F13467" s="37">
        <v>100</v>
      </c>
      <c r="G13467" s="38">
        <v>-0.06</v>
      </c>
      <c r="H13467" s="34">
        <v>0.9602486464296931</v>
      </c>
      <c r="I13467" s="35">
        <v>-3.0774795928109933E-2</v>
      </c>
      <c r="J13467" s="35">
        <v>14.931566717393109</v>
      </c>
      <c r="K13467" s="35">
        <v>-0.1671376822956481</v>
      </c>
      <c r="L13467" s="35">
        <v>0.8004946269457186</v>
      </c>
      <c r="M13467" s="35">
        <v>2.5996389009243618E-2</v>
      </c>
      <c r="N13467" s="35">
        <v>0</v>
      </c>
      <c r="O13467" s="35">
        <v>0</v>
      </c>
      <c r="P13467" s="36">
        <v>11</v>
      </c>
      <c r="Q13467" s="37">
        <v>86</v>
      </c>
      <c r="R13467" s="36">
        <v>10</v>
      </c>
      <c r="S13467" s="39">
        <f t="shared" si="469"/>
        <v>86</v>
      </c>
      <c r="T13467" s="34" t="s">
        <v>44</v>
      </c>
      <c r="U13467" s="12">
        <f>(alpha+(beta/(1+EXP((((-1)*ceta)+(delta*LN(speed)))+(epsilon*speed)))))</f>
        <v>7.3235100977257529E-3</v>
      </c>
      <c r="V13467" s="8">
        <f t="shared" si="470"/>
        <v>86</v>
      </c>
    </row>
    <row r="13468" spans="1:28">
      <c r="A13468" s="34" t="s">
        <v>20</v>
      </c>
      <c r="B13468" s="34" t="s">
        <v>79</v>
      </c>
      <c r="C13468" s="5" t="s">
        <v>220</v>
      </c>
      <c r="D13468" s="35" t="s">
        <v>90</v>
      </c>
      <c r="E13468" s="36" t="s">
        <v>16</v>
      </c>
      <c r="F13468" s="37">
        <v>100</v>
      </c>
      <c r="G13468" s="38">
        <v>-0.06</v>
      </c>
      <c r="H13468" s="34">
        <v>0.93642333071118344</v>
      </c>
      <c r="I13468" s="35">
        <v>-0.49599506118055886</v>
      </c>
      <c r="J13468" s="35">
        <v>16.946203245930771</v>
      </c>
      <c r="K13468" s="35">
        <v>8.3156367056678879E-2</v>
      </c>
      <c r="L13468" s="35">
        <v>0.7892492676941314</v>
      </c>
      <c r="M13468" s="35">
        <v>1.250608485214385E-3</v>
      </c>
      <c r="N13468" s="35">
        <v>0</v>
      </c>
      <c r="O13468" s="35">
        <v>0</v>
      </c>
      <c r="P13468" s="36">
        <v>11</v>
      </c>
      <c r="Q13468" s="37">
        <v>82</v>
      </c>
      <c r="R13468" s="36">
        <v>10</v>
      </c>
      <c r="S13468" s="39">
        <f t="shared" si="469"/>
        <v>82</v>
      </c>
      <c r="T13468" s="34" t="s">
        <v>44</v>
      </c>
      <c r="U13468" s="12">
        <f>(alpha+(beta/(1+EXP((((-1)*ceta)+(delta*LN(speed)))+(epsilon*speed)))))</f>
        <v>1.994295451993644E-3</v>
      </c>
      <c r="V13468" s="8">
        <f t="shared" si="470"/>
        <v>82</v>
      </c>
    </row>
    <row r="13469" spans="1:28">
      <c r="A13469" s="34" t="s">
        <v>20</v>
      </c>
      <c r="B13469" s="34" t="s">
        <v>79</v>
      </c>
      <c r="C13469" s="5" t="s">
        <v>220</v>
      </c>
      <c r="D13469" s="35" t="s">
        <v>90</v>
      </c>
      <c r="E13469" s="36" t="s">
        <v>14</v>
      </c>
      <c r="F13469" s="37">
        <v>100</v>
      </c>
      <c r="G13469" s="38">
        <v>-0.06</v>
      </c>
      <c r="H13469" s="34">
        <v>0.95474191676269948</v>
      </c>
      <c r="I13469" s="35">
        <v>20.054135781554038</v>
      </c>
      <c r="J13469" s="35">
        <v>0.32593178738066864</v>
      </c>
      <c r="K13469" s="35">
        <v>1.5887655373348359</v>
      </c>
      <c r="L13469" s="35">
        <v>0</v>
      </c>
      <c r="M13469" s="35">
        <v>0</v>
      </c>
      <c r="N13469" s="35">
        <v>0</v>
      </c>
      <c r="O13469" s="35">
        <v>0</v>
      </c>
      <c r="P13469" s="36">
        <v>11</v>
      </c>
      <c r="Q13469" s="37">
        <v>86</v>
      </c>
      <c r="R13469" s="36">
        <v>6</v>
      </c>
      <c r="S13469" s="39">
        <f t="shared" si="469"/>
        <v>86</v>
      </c>
      <c r="T13469" s="34" t="s">
        <v>37</v>
      </c>
      <c r="U13469" s="12">
        <f>(1/(alpha+(beta*(speed^ceta))))</f>
        <v>2.4627048667701448E-3</v>
      </c>
      <c r="V13469" s="8">
        <f t="shared" si="470"/>
        <v>86</v>
      </c>
      <c r="AB13469" s="41"/>
    </row>
    <row r="13470" spans="1:28">
      <c r="A13470" s="34" t="s">
        <v>20</v>
      </c>
      <c r="B13470" s="34" t="s">
        <v>79</v>
      </c>
      <c r="C13470" s="5" t="s">
        <v>220</v>
      </c>
      <c r="D13470" s="35" t="s">
        <v>90</v>
      </c>
      <c r="E13470" s="36" t="s">
        <v>18</v>
      </c>
      <c r="F13470" s="37">
        <v>100</v>
      </c>
      <c r="G13470" s="38">
        <v>-0.06</v>
      </c>
      <c r="H13470" s="34">
        <v>0.92563326886880548</v>
      </c>
      <c r="I13470" s="35">
        <v>9.4983608179520888E-3</v>
      </c>
      <c r="J13470" s="35">
        <v>0.97527123362145174</v>
      </c>
      <c r="K13470" s="35">
        <v>-0.30051782457653731</v>
      </c>
      <c r="L13470" s="35">
        <v>0</v>
      </c>
      <c r="M13470" s="35">
        <v>0</v>
      </c>
      <c r="N13470" s="35">
        <v>0</v>
      </c>
      <c r="O13470" s="35">
        <v>0</v>
      </c>
      <c r="P13470" s="36">
        <v>11</v>
      </c>
      <c r="Q13470" s="37">
        <v>86</v>
      </c>
      <c r="R13470" s="36">
        <v>0</v>
      </c>
      <c r="S13470" s="39">
        <f t="shared" si="469"/>
        <v>86</v>
      </c>
      <c r="T13470" s="34" t="s">
        <v>29</v>
      </c>
      <c r="U13470" s="12">
        <f>((alpha*(beta^speed))*(speed^ceta))</f>
        <v>2.8912327100812389E-4</v>
      </c>
      <c r="V13470" s="8">
        <f t="shared" si="470"/>
        <v>86</v>
      </c>
      <c r="AB13470" s="41"/>
    </row>
    <row r="13471" spans="1:28">
      <c r="A13471" s="34" t="s">
        <v>20</v>
      </c>
      <c r="B13471" s="34" t="s">
        <v>79</v>
      </c>
      <c r="C13471" s="5" t="s">
        <v>220</v>
      </c>
      <c r="D13471" s="35" t="s">
        <v>90</v>
      </c>
      <c r="E13471" s="36" t="s">
        <v>17</v>
      </c>
      <c r="F13471" s="37">
        <v>100</v>
      </c>
      <c r="G13471" s="38">
        <v>-0.06</v>
      </c>
      <c r="H13471" s="34">
        <v>0.85247253318651284</v>
      </c>
      <c r="I13471" s="35">
        <v>-4.8731631701230525E-4</v>
      </c>
      <c r="J13471" s="35">
        <v>9.6680886738097577E-2</v>
      </c>
      <c r="K13471" s="35">
        <v>-7.0268902170862662</v>
      </c>
      <c r="L13471" s="35">
        <v>194.22889938827521</v>
      </c>
      <c r="M13471" s="35">
        <v>0</v>
      </c>
      <c r="N13471" s="35">
        <v>0</v>
      </c>
      <c r="O13471" s="35">
        <v>0</v>
      </c>
      <c r="P13471" s="36">
        <v>11</v>
      </c>
      <c r="Q13471" s="37">
        <v>81</v>
      </c>
      <c r="R13471" s="36">
        <v>14</v>
      </c>
      <c r="S13471" s="39">
        <f t="shared" si="469"/>
        <v>81</v>
      </c>
      <c r="T13471" s="34" t="s">
        <v>51</v>
      </c>
      <c r="U13471" s="12">
        <f>(((alpha*(speed^3))+(beta*(speed^2))+(ceta*speed))+delta)</f>
        <v>0.39421886360938174</v>
      </c>
      <c r="V13471" s="8">
        <f t="shared" si="470"/>
        <v>81</v>
      </c>
    </row>
    <row r="13472" spans="1:28">
      <c r="A13472" s="34" t="s">
        <v>20</v>
      </c>
      <c r="B13472" s="34" t="s">
        <v>79</v>
      </c>
      <c r="C13472" s="5" t="s">
        <v>220</v>
      </c>
      <c r="D13472" s="35" t="s">
        <v>90</v>
      </c>
      <c r="E13472" s="36" t="s">
        <v>15</v>
      </c>
      <c r="F13472" s="37">
        <v>0</v>
      </c>
      <c r="G13472" s="38">
        <v>-0.04</v>
      </c>
      <c r="H13472" s="34">
        <v>0.97836118172429309</v>
      </c>
      <c r="I13472" s="35">
        <v>0.34983568966601664</v>
      </c>
      <c r="J13472" s="35">
        <v>3.718680883394157E-2</v>
      </c>
      <c r="K13472" s="35">
        <v>0.53844175933059024</v>
      </c>
      <c r="L13472" s="35">
        <v>0</v>
      </c>
      <c r="M13472" s="35">
        <v>0</v>
      </c>
      <c r="N13472" s="35">
        <v>0</v>
      </c>
      <c r="O13472" s="35">
        <v>0</v>
      </c>
      <c r="P13472" s="36">
        <v>11</v>
      </c>
      <c r="Q13472" s="37">
        <v>86</v>
      </c>
      <c r="R13472" s="36">
        <v>2</v>
      </c>
      <c r="S13472" s="39">
        <f t="shared" si="469"/>
        <v>86</v>
      </c>
      <c r="T13472" s="34" t="s">
        <v>31</v>
      </c>
      <c r="U13472" s="12">
        <f>((alpha+(beta*speed))^((-1)/ceta))</f>
        <v>9.5189006594643424E-2</v>
      </c>
      <c r="V13472" s="8">
        <f t="shared" si="470"/>
        <v>86</v>
      </c>
    </row>
    <row r="13473" spans="1:28">
      <c r="A13473" s="34" t="s">
        <v>20</v>
      </c>
      <c r="B13473" s="34" t="s">
        <v>79</v>
      </c>
      <c r="C13473" s="5" t="s">
        <v>220</v>
      </c>
      <c r="D13473" s="35" t="s">
        <v>90</v>
      </c>
      <c r="E13473" s="36" t="s">
        <v>16</v>
      </c>
      <c r="F13473" s="37">
        <v>0</v>
      </c>
      <c r="G13473" s="38">
        <v>-0.04</v>
      </c>
      <c r="H13473" s="34">
        <v>0.97043698797193312</v>
      </c>
      <c r="I13473" s="35">
        <v>-0.35239100008699314</v>
      </c>
      <c r="J13473" s="35">
        <v>25.83164715487025</v>
      </c>
      <c r="K13473" s="35">
        <v>0.1964827825364332</v>
      </c>
      <c r="L13473" s="35">
        <v>0.91987523837710428</v>
      </c>
      <c r="M13473" s="35">
        <v>4.3021945794938926E-4</v>
      </c>
      <c r="N13473" s="35">
        <v>0</v>
      </c>
      <c r="O13473" s="35">
        <v>0</v>
      </c>
      <c r="P13473" s="36">
        <v>11</v>
      </c>
      <c r="Q13473" s="37">
        <v>86</v>
      </c>
      <c r="R13473" s="36">
        <v>10</v>
      </c>
      <c r="S13473" s="39">
        <f t="shared" si="469"/>
        <v>86</v>
      </c>
      <c r="T13473" s="34" t="s">
        <v>44</v>
      </c>
      <c r="U13473" s="12">
        <f>(alpha+(beta/(1+EXP((((-1)*ceta)+(delta*LN(speed)))+(epsilon*speed)))))</f>
        <v>0.14139158415202757</v>
      </c>
      <c r="V13473" s="8">
        <f t="shared" si="470"/>
        <v>86</v>
      </c>
    </row>
    <row r="13474" spans="1:28">
      <c r="A13474" s="34" t="s">
        <v>20</v>
      </c>
      <c r="B13474" s="34" t="s">
        <v>79</v>
      </c>
      <c r="C13474" s="5" t="s">
        <v>220</v>
      </c>
      <c r="D13474" s="35" t="s">
        <v>90</v>
      </c>
      <c r="E13474" s="36" t="s">
        <v>14</v>
      </c>
      <c r="F13474" s="37">
        <v>0</v>
      </c>
      <c r="G13474" s="38">
        <v>-0.04</v>
      </c>
      <c r="H13474" s="34">
        <v>0.96892472496479098</v>
      </c>
      <c r="I13474" s="35">
        <v>0.51298184610925468</v>
      </c>
      <c r="J13474" s="35">
        <v>-6.4063171512355153</v>
      </c>
      <c r="K13474" s="35">
        <v>-1.3264556560811005</v>
      </c>
      <c r="L13474" s="35">
        <v>0</v>
      </c>
      <c r="M13474" s="35">
        <v>0</v>
      </c>
      <c r="N13474" s="35">
        <v>0</v>
      </c>
      <c r="O13474" s="35">
        <v>0</v>
      </c>
      <c r="P13474" s="36">
        <v>11</v>
      </c>
      <c r="Q13474" s="37">
        <v>86</v>
      </c>
      <c r="R13474" s="36">
        <v>13</v>
      </c>
      <c r="S13474" s="39">
        <f t="shared" si="469"/>
        <v>86</v>
      </c>
      <c r="T13474" s="34" t="s">
        <v>50</v>
      </c>
      <c r="U13474" s="12">
        <f>EXP((alpha+(beta/speed))+(ceta*LN(speed)))</f>
        <v>4.2112137168249944E-3</v>
      </c>
      <c r="V13474" s="8">
        <f t="shared" si="470"/>
        <v>86</v>
      </c>
      <c r="AB13474" s="41"/>
    </row>
    <row r="13475" spans="1:28">
      <c r="A13475" s="34" t="s">
        <v>20</v>
      </c>
      <c r="B13475" s="34" t="s">
        <v>79</v>
      </c>
      <c r="C13475" s="5" t="s">
        <v>220</v>
      </c>
      <c r="D13475" s="35" t="s">
        <v>90</v>
      </c>
      <c r="E13475" s="36" t="s">
        <v>18</v>
      </c>
      <c r="F13475" s="37">
        <v>0</v>
      </c>
      <c r="G13475" s="38">
        <v>-0.04</v>
      </c>
      <c r="H13475" s="34">
        <v>0.9602016792015643</v>
      </c>
      <c r="I13475" s="35">
        <v>1.5717733202974329E-2</v>
      </c>
      <c r="J13475" s="35">
        <v>0.98258860061328301</v>
      </c>
      <c r="K13475" s="35">
        <v>-0.45299616401543868</v>
      </c>
      <c r="L13475" s="35">
        <v>0</v>
      </c>
      <c r="M13475" s="35">
        <v>0</v>
      </c>
      <c r="N13475" s="35">
        <v>0</v>
      </c>
      <c r="O13475" s="35">
        <v>0</v>
      </c>
      <c r="P13475" s="36">
        <v>11</v>
      </c>
      <c r="Q13475" s="37">
        <v>86</v>
      </c>
      <c r="R13475" s="36">
        <v>0</v>
      </c>
      <c r="S13475" s="39">
        <f t="shared" si="469"/>
        <v>86</v>
      </c>
      <c r="T13475" s="34" t="s">
        <v>29</v>
      </c>
      <c r="U13475" s="12">
        <f>((alpha*(beta^speed))*(speed^ceta))</f>
        <v>4.6135749074044104E-4</v>
      </c>
      <c r="V13475" s="8">
        <f t="shared" si="470"/>
        <v>86</v>
      </c>
      <c r="AB13475" s="41"/>
    </row>
    <row r="13476" spans="1:28">
      <c r="A13476" s="34" t="s">
        <v>20</v>
      </c>
      <c r="B13476" s="34" t="s">
        <v>79</v>
      </c>
      <c r="C13476" s="5" t="s">
        <v>220</v>
      </c>
      <c r="D13476" s="35" t="s">
        <v>90</v>
      </c>
      <c r="E13476" s="36" t="s">
        <v>17</v>
      </c>
      <c r="F13476" s="37">
        <v>0</v>
      </c>
      <c r="G13476" s="38">
        <v>-0.04</v>
      </c>
      <c r="H13476" s="34">
        <v>0.9324008135251346</v>
      </c>
      <c r="I13476" s="35">
        <v>-1.2434439911035678E-3</v>
      </c>
      <c r="J13476" s="35">
        <v>0.21502977746966323</v>
      </c>
      <c r="K13476" s="35">
        <v>-13.09608142158951</v>
      </c>
      <c r="L13476" s="35">
        <v>320.5442691028972</v>
      </c>
      <c r="M13476" s="35">
        <v>0</v>
      </c>
      <c r="N13476" s="35">
        <v>0</v>
      </c>
      <c r="O13476" s="35">
        <v>0</v>
      </c>
      <c r="P13476" s="36">
        <v>11</v>
      </c>
      <c r="Q13476" s="37">
        <v>84</v>
      </c>
      <c r="R13476" s="36">
        <v>14</v>
      </c>
      <c r="S13476" s="39">
        <f t="shared" si="469"/>
        <v>84</v>
      </c>
      <c r="T13476" s="34" t="s">
        <v>51</v>
      </c>
      <c r="U13476" s="12">
        <f>(((alpha*(speed^3))+(beta*(speed^2))+(ceta*speed))+delta)</f>
        <v>0.7293122122732143</v>
      </c>
      <c r="V13476" s="8">
        <f t="shared" si="470"/>
        <v>84</v>
      </c>
    </row>
    <row r="13477" spans="1:28">
      <c r="A13477" s="34" t="s">
        <v>20</v>
      </c>
      <c r="B13477" s="34" t="s">
        <v>79</v>
      </c>
      <c r="C13477" s="5" t="s">
        <v>220</v>
      </c>
      <c r="D13477" s="35" t="s">
        <v>90</v>
      </c>
      <c r="E13477" s="36" t="s">
        <v>15</v>
      </c>
      <c r="F13477" s="37">
        <v>50</v>
      </c>
      <c r="G13477" s="38">
        <v>-0.04</v>
      </c>
      <c r="H13477" s="34">
        <v>0.97196078323175794</v>
      </c>
      <c r="I13477" s="35">
        <v>-0.17985814607521811</v>
      </c>
      <c r="J13477" s="35">
        <v>14.327037488629038</v>
      </c>
      <c r="K13477" s="35">
        <v>0.58436224506838086</v>
      </c>
      <c r="L13477" s="35">
        <v>1.0653283231540811</v>
      </c>
      <c r="M13477" s="35">
        <v>-5.72860905490808E-4</v>
      </c>
      <c r="N13477" s="35">
        <v>0</v>
      </c>
      <c r="O13477" s="35">
        <v>0</v>
      </c>
      <c r="P13477" s="36">
        <v>11</v>
      </c>
      <c r="Q13477" s="37">
        <v>86</v>
      </c>
      <c r="R13477" s="36">
        <v>10</v>
      </c>
      <c r="S13477" s="39">
        <f t="shared" si="469"/>
        <v>86</v>
      </c>
      <c r="T13477" s="34" t="s">
        <v>44</v>
      </c>
      <c r="U13477" s="12">
        <f>(alpha+(beta/(1+EXP((((-1)*ceta)+(delta*LN(speed)))+(epsilon*speed)))))</f>
        <v>5.1032160994377102E-2</v>
      </c>
      <c r="V13477" s="8">
        <f t="shared" si="470"/>
        <v>86</v>
      </c>
    </row>
    <row r="13478" spans="1:28">
      <c r="A13478" s="34" t="s">
        <v>20</v>
      </c>
      <c r="B13478" s="34" t="s">
        <v>79</v>
      </c>
      <c r="C13478" s="5" t="s">
        <v>220</v>
      </c>
      <c r="D13478" s="35" t="s">
        <v>90</v>
      </c>
      <c r="E13478" s="36" t="s">
        <v>16</v>
      </c>
      <c r="F13478" s="37">
        <v>50</v>
      </c>
      <c r="G13478" s="38">
        <v>-0.04</v>
      </c>
      <c r="H13478" s="34">
        <v>0.96648223367996522</v>
      </c>
      <c r="I13478" s="35">
        <v>-0.46246262629438184</v>
      </c>
      <c r="J13478" s="35">
        <v>22.964426912168086</v>
      </c>
      <c r="K13478" s="35">
        <v>0.15422113302899049</v>
      </c>
      <c r="L13478" s="35">
        <v>0.84433489666335482</v>
      </c>
      <c r="M13478" s="35">
        <v>8.2448811108842455E-4</v>
      </c>
      <c r="N13478" s="35">
        <v>0</v>
      </c>
      <c r="O13478" s="35">
        <v>0</v>
      </c>
      <c r="P13478" s="36">
        <v>11</v>
      </c>
      <c r="Q13478" s="37">
        <v>86</v>
      </c>
      <c r="R13478" s="36">
        <v>10</v>
      </c>
      <c r="S13478" s="39">
        <f t="shared" si="469"/>
        <v>86</v>
      </c>
      <c r="T13478" s="34" t="s">
        <v>44</v>
      </c>
      <c r="U13478" s="12">
        <f>(alpha+(beta/(1+EXP((((-1)*ceta)+(delta*LN(speed)))+(epsilon*speed)))))</f>
        <v>0.10381690045370295</v>
      </c>
      <c r="V13478" s="8">
        <f t="shared" si="470"/>
        <v>86</v>
      </c>
    </row>
    <row r="13479" spans="1:28">
      <c r="A13479" s="34" t="s">
        <v>20</v>
      </c>
      <c r="B13479" s="34" t="s">
        <v>79</v>
      </c>
      <c r="C13479" s="5" t="s">
        <v>220</v>
      </c>
      <c r="D13479" s="35" t="s">
        <v>90</v>
      </c>
      <c r="E13479" s="36" t="s">
        <v>14</v>
      </c>
      <c r="F13479" s="37">
        <v>50</v>
      </c>
      <c r="G13479" s="38">
        <v>-0.04</v>
      </c>
      <c r="H13479" s="34">
        <v>0.96311934053072001</v>
      </c>
      <c r="I13479" s="35">
        <v>0.7965168065201802</v>
      </c>
      <c r="J13479" s="35">
        <v>-8.1470353895636389</v>
      </c>
      <c r="K13479" s="35">
        <v>-1.4031430085089347</v>
      </c>
      <c r="L13479" s="35">
        <v>0</v>
      </c>
      <c r="M13479" s="35">
        <v>0</v>
      </c>
      <c r="N13479" s="35">
        <v>0</v>
      </c>
      <c r="O13479" s="35">
        <v>0</v>
      </c>
      <c r="P13479" s="36">
        <v>11</v>
      </c>
      <c r="Q13479" s="37">
        <v>86</v>
      </c>
      <c r="R13479" s="36">
        <v>13</v>
      </c>
      <c r="S13479" s="39">
        <f t="shared" si="469"/>
        <v>86</v>
      </c>
      <c r="T13479" s="34" t="s">
        <v>50</v>
      </c>
      <c r="U13479" s="12">
        <f>EXP((alpha+(beta/speed))+(ceta*LN(speed)))</f>
        <v>3.8940620813586848E-3</v>
      </c>
      <c r="V13479" s="8">
        <f t="shared" si="470"/>
        <v>86</v>
      </c>
      <c r="AB13479" s="41"/>
    </row>
    <row r="13480" spans="1:28">
      <c r="A13480" s="34" t="s">
        <v>20</v>
      </c>
      <c r="B13480" s="34" t="s">
        <v>79</v>
      </c>
      <c r="C13480" s="5" t="s">
        <v>220</v>
      </c>
      <c r="D13480" s="35" t="s">
        <v>90</v>
      </c>
      <c r="E13480" s="36" t="s">
        <v>18</v>
      </c>
      <c r="F13480" s="37">
        <v>50</v>
      </c>
      <c r="G13480" s="38">
        <v>-0.04</v>
      </c>
      <c r="H13480" s="34">
        <v>0.94922437740975929</v>
      </c>
      <c r="I13480" s="35">
        <v>1.3565759935396486E-2</v>
      </c>
      <c r="J13480" s="35">
        <v>0.9791080488149666</v>
      </c>
      <c r="K13480" s="35">
        <v>-0.36647262553501425</v>
      </c>
      <c r="L13480" s="35">
        <v>0</v>
      </c>
      <c r="M13480" s="35">
        <v>0</v>
      </c>
      <c r="N13480" s="35">
        <v>0</v>
      </c>
      <c r="O13480" s="35">
        <v>0</v>
      </c>
      <c r="P13480" s="36">
        <v>11</v>
      </c>
      <c r="Q13480" s="37">
        <v>86</v>
      </c>
      <c r="R13480" s="36">
        <v>0</v>
      </c>
      <c r="S13480" s="39">
        <f t="shared" si="469"/>
        <v>86</v>
      </c>
      <c r="T13480" s="34" t="s">
        <v>29</v>
      </c>
      <c r="U13480" s="12">
        <f>((alpha*(beta^speed))*(speed^ceta))</f>
        <v>4.3145626861540453E-4</v>
      </c>
      <c r="V13480" s="8">
        <f t="shared" si="470"/>
        <v>86</v>
      </c>
      <c r="AB13480" s="41"/>
    </row>
    <row r="13481" spans="1:28">
      <c r="A13481" s="34" t="s">
        <v>20</v>
      </c>
      <c r="B13481" s="34" t="s">
        <v>79</v>
      </c>
      <c r="C13481" s="5" t="s">
        <v>220</v>
      </c>
      <c r="D13481" s="35" t="s">
        <v>90</v>
      </c>
      <c r="E13481" s="36" t="s">
        <v>17</v>
      </c>
      <c r="F13481" s="37">
        <v>50</v>
      </c>
      <c r="G13481" s="38">
        <v>-0.04</v>
      </c>
      <c r="H13481" s="34">
        <v>0.90835937785475829</v>
      </c>
      <c r="I13481" s="35">
        <v>-1.0443370667816893E-3</v>
      </c>
      <c r="J13481" s="35">
        <v>0.18281616471686954</v>
      </c>
      <c r="K13481" s="35">
        <v>-11.638537936597022</v>
      </c>
      <c r="L13481" s="35">
        <v>303.98781599846876</v>
      </c>
      <c r="M13481" s="35">
        <v>0</v>
      </c>
      <c r="N13481" s="35">
        <v>0</v>
      </c>
      <c r="O13481" s="35">
        <v>0</v>
      </c>
      <c r="P13481" s="36">
        <v>11</v>
      </c>
      <c r="Q13481" s="37">
        <v>83</v>
      </c>
      <c r="R13481" s="36">
        <v>14</v>
      </c>
      <c r="S13481" s="39">
        <f t="shared" si="469"/>
        <v>83</v>
      </c>
      <c r="T13481" s="34" t="s">
        <v>51</v>
      </c>
      <c r="U13481" s="12">
        <f>(((alpha*(speed^3))+(beta*(speed^2))+(ceta*speed))+delta)</f>
        <v>0.27136759152853074</v>
      </c>
      <c r="V13481" s="8">
        <f t="shared" si="470"/>
        <v>83</v>
      </c>
    </row>
    <row r="13482" spans="1:28">
      <c r="A13482" s="34" t="s">
        <v>20</v>
      </c>
      <c r="B13482" s="34" t="s">
        <v>79</v>
      </c>
      <c r="C13482" s="5" t="s">
        <v>220</v>
      </c>
      <c r="D13482" s="35" t="s">
        <v>90</v>
      </c>
      <c r="E13482" s="36" t="s">
        <v>15</v>
      </c>
      <c r="F13482" s="37">
        <v>100</v>
      </c>
      <c r="G13482" s="38">
        <v>-0.04</v>
      </c>
      <c r="H13482" s="34">
        <v>0.96732617850217129</v>
      </c>
      <c r="I13482" s="35">
        <v>-0.2092914322758197</v>
      </c>
      <c r="J13482" s="35">
        <v>15.022047039154726</v>
      </c>
      <c r="K13482" s="35">
        <v>0.44776736890669278</v>
      </c>
      <c r="L13482" s="35">
        <v>1.0299363453899721</v>
      </c>
      <c r="M13482" s="35">
        <v>-6.6544190921882589E-4</v>
      </c>
      <c r="N13482" s="35">
        <v>0</v>
      </c>
      <c r="O13482" s="35">
        <v>0</v>
      </c>
      <c r="P13482" s="36">
        <v>11</v>
      </c>
      <c r="Q13482" s="37">
        <v>86</v>
      </c>
      <c r="R13482" s="36">
        <v>10</v>
      </c>
      <c r="S13482" s="39">
        <f t="shared" si="469"/>
        <v>86</v>
      </c>
      <c r="T13482" s="34" t="s">
        <v>44</v>
      </c>
      <c r="U13482" s="12">
        <f>(alpha+(beta/(1+EXP((((-1)*ceta)+(delta*LN(speed)))+(epsilon*speed)))))</f>
        <v>3.9808484378239473E-2</v>
      </c>
      <c r="V13482" s="8">
        <f t="shared" si="470"/>
        <v>86</v>
      </c>
    </row>
    <row r="13483" spans="1:28">
      <c r="A13483" s="34" t="s">
        <v>20</v>
      </c>
      <c r="B13483" s="34" t="s">
        <v>79</v>
      </c>
      <c r="C13483" s="5" t="s">
        <v>220</v>
      </c>
      <c r="D13483" s="35" t="s">
        <v>90</v>
      </c>
      <c r="E13483" s="36" t="s">
        <v>16</v>
      </c>
      <c r="F13483" s="37">
        <v>100</v>
      </c>
      <c r="G13483" s="38">
        <v>-0.04</v>
      </c>
      <c r="H13483" s="34">
        <v>0.96564081626195086</v>
      </c>
      <c r="I13483" s="35">
        <v>-0.46610201040490951</v>
      </c>
      <c r="J13483" s="35">
        <v>23.075428131042401</v>
      </c>
      <c r="K13483" s="35">
        <v>0.14143309439046001</v>
      </c>
      <c r="L13483" s="35">
        <v>0.84317673909809743</v>
      </c>
      <c r="M13483" s="35">
        <v>8.7962617355964181E-4</v>
      </c>
      <c r="N13483" s="35">
        <v>0</v>
      </c>
      <c r="O13483" s="35">
        <v>0</v>
      </c>
      <c r="P13483" s="36">
        <v>11</v>
      </c>
      <c r="Q13483" s="37">
        <v>86</v>
      </c>
      <c r="R13483" s="36">
        <v>10</v>
      </c>
      <c r="S13483" s="39">
        <f t="shared" si="469"/>
        <v>86</v>
      </c>
      <c r="T13483" s="34" t="s">
        <v>44</v>
      </c>
      <c r="U13483" s="12">
        <f>(alpha+(beta/(1+EXP((((-1)*ceta)+(delta*LN(speed)))+(epsilon*speed)))))</f>
        <v>9.6089152898100161E-2</v>
      </c>
      <c r="V13483" s="8">
        <f t="shared" si="470"/>
        <v>86</v>
      </c>
    </row>
    <row r="13484" spans="1:28">
      <c r="A13484" s="34" t="s">
        <v>20</v>
      </c>
      <c r="B13484" s="34" t="s">
        <v>79</v>
      </c>
      <c r="C13484" s="5" t="s">
        <v>220</v>
      </c>
      <c r="D13484" s="35" t="s">
        <v>90</v>
      </c>
      <c r="E13484" s="36" t="s">
        <v>14</v>
      </c>
      <c r="F13484" s="37">
        <v>100</v>
      </c>
      <c r="G13484" s="38">
        <v>-0.04</v>
      </c>
      <c r="H13484" s="34">
        <v>0.96060262278338238</v>
      </c>
      <c r="I13484" s="35">
        <v>14.034163791594079</v>
      </c>
      <c r="J13484" s="35">
        <v>0.45732064077008044</v>
      </c>
      <c r="K13484" s="35">
        <v>1.419060428548323</v>
      </c>
      <c r="L13484" s="35">
        <v>0</v>
      </c>
      <c r="M13484" s="35">
        <v>0</v>
      </c>
      <c r="N13484" s="35">
        <v>0</v>
      </c>
      <c r="O13484" s="35">
        <v>0</v>
      </c>
      <c r="P13484" s="36">
        <v>11</v>
      </c>
      <c r="Q13484" s="37">
        <v>86</v>
      </c>
      <c r="R13484" s="36">
        <v>6</v>
      </c>
      <c r="S13484" s="39">
        <f t="shared" si="469"/>
        <v>86</v>
      </c>
      <c r="T13484" s="34" t="s">
        <v>37</v>
      </c>
      <c r="U13484" s="12">
        <f>(1/(alpha+(beta*(speed^ceta))))</f>
        <v>3.7263334986743519E-3</v>
      </c>
      <c r="V13484" s="8">
        <f t="shared" si="470"/>
        <v>86</v>
      </c>
      <c r="AB13484" s="41"/>
    </row>
    <row r="13485" spans="1:28">
      <c r="A13485" s="34" t="s">
        <v>20</v>
      </c>
      <c r="B13485" s="34" t="s">
        <v>79</v>
      </c>
      <c r="C13485" s="5" t="s">
        <v>220</v>
      </c>
      <c r="D13485" s="35" t="s">
        <v>90</v>
      </c>
      <c r="E13485" s="36" t="s">
        <v>18</v>
      </c>
      <c r="F13485" s="37">
        <v>100</v>
      </c>
      <c r="G13485" s="38">
        <v>-0.04</v>
      </c>
      <c r="H13485" s="34">
        <v>0.94279896716125844</v>
      </c>
      <c r="I13485" s="35">
        <v>1.2147763967193267E-2</v>
      </c>
      <c r="J13485" s="35">
        <v>0.97609097186473981</v>
      </c>
      <c r="K13485" s="35">
        <v>-0.29479988136323576</v>
      </c>
      <c r="L13485" s="35">
        <v>0</v>
      </c>
      <c r="M13485" s="35">
        <v>0</v>
      </c>
      <c r="N13485" s="35">
        <v>0</v>
      </c>
      <c r="O13485" s="35">
        <v>0</v>
      </c>
      <c r="P13485" s="36">
        <v>11</v>
      </c>
      <c r="Q13485" s="37">
        <v>86</v>
      </c>
      <c r="R13485" s="36">
        <v>0</v>
      </c>
      <c r="S13485" s="39">
        <f t="shared" si="469"/>
        <v>86</v>
      </c>
      <c r="T13485" s="34" t="s">
        <v>29</v>
      </c>
      <c r="U13485" s="12">
        <f>((alpha*(beta^speed))*(speed^ceta))</f>
        <v>4.0772925796708954E-4</v>
      </c>
      <c r="V13485" s="8">
        <f t="shared" si="470"/>
        <v>86</v>
      </c>
      <c r="AB13485" s="41"/>
    </row>
    <row r="13486" spans="1:28">
      <c r="A13486" s="34" t="s">
        <v>20</v>
      </c>
      <c r="B13486" s="34" t="s">
        <v>79</v>
      </c>
      <c r="C13486" s="5" t="s">
        <v>220</v>
      </c>
      <c r="D13486" s="35" t="s">
        <v>90</v>
      </c>
      <c r="E13486" s="36" t="s">
        <v>17</v>
      </c>
      <c r="F13486" s="37">
        <v>100</v>
      </c>
      <c r="G13486" s="38">
        <v>-0.04</v>
      </c>
      <c r="H13486" s="34">
        <v>0.88704917718663701</v>
      </c>
      <c r="I13486" s="35">
        <v>-8.9637746439222147E-4</v>
      </c>
      <c r="J13486" s="35">
        <v>0.16047781113010362</v>
      </c>
      <c r="K13486" s="35">
        <v>-10.743825911803595</v>
      </c>
      <c r="L13486" s="35">
        <v>297.93327168612484</v>
      </c>
      <c r="M13486" s="35">
        <v>0</v>
      </c>
      <c r="N13486" s="35">
        <v>0</v>
      </c>
      <c r="O13486" s="35">
        <v>0</v>
      </c>
      <c r="P13486" s="36">
        <v>11</v>
      </c>
      <c r="Q13486" s="37">
        <v>82</v>
      </c>
      <c r="R13486" s="36">
        <v>14</v>
      </c>
      <c r="S13486" s="39">
        <f t="shared" si="469"/>
        <v>82</v>
      </c>
      <c r="T13486" s="34" t="s">
        <v>51</v>
      </c>
      <c r="U13486" s="12">
        <f>(((alpha*(speed^3))+(beta*(speed^2))+(ceta*speed))+delta)</f>
        <v>1.7584991700364299</v>
      </c>
      <c r="V13486" s="8">
        <f t="shared" si="470"/>
        <v>82</v>
      </c>
    </row>
    <row r="13487" spans="1:28">
      <c r="A13487" s="34" t="s">
        <v>20</v>
      </c>
      <c r="B13487" s="34" t="s">
        <v>79</v>
      </c>
      <c r="C13487" s="5" t="s">
        <v>220</v>
      </c>
      <c r="D13487" s="35" t="s">
        <v>90</v>
      </c>
      <c r="E13487" s="36" t="s">
        <v>15</v>
      </c>
      <c r="F13487" s="37">
        <v>0</v>
      </c>
      <c r="G13487" s="38">
        <v>-0.02</v>
      </c>
      <c r="H13487" s="34">
        <v>0.99135573117267417</v>
      </c>
      <c r="I13487" s="35">
        <v>0.38470632614940825</v>
      </c>
      <c r="J13487" s="35">
        <v>19.409457699120999</v>
      </c>
      <c r="K13487" s="35">
        <v>-0.58946431922053355</v>
      </c>
      <c r="L13487" s="35">
        <v>0.52299070590784513</v>
      </c>
      <c r="M13487" s="35">
        <v>4.9387449099577388E-2</v>
      </c>
      <c r="N13487" s="35">
        <v>0</v>
      </c>
      <c r="O13487" s="35">
        <v>0</v>
      </c>
      <c r="P13487" s="36">
        <v>11</v>
      </c>
      <c r="Q13487" s="37">
        <v>86</v>
      </c>
      <c r="R13487" s="36">
        <v>10</v>
      </c>
      <c r="S13487" s="39">
        <f t="shared" si="469"/>
        <v>86</v>
      </c>
      <c r="T13487" s="34" t="s">
        <v>44</v>
      </c>
      <c r="U13487" s="12">
        <f>(alpha+(beta/(1+EXP((((-1)*ceta)+(delta*LN(speed)))+(epsilon*speed)))))</f>
        <v>0.39968124512313985</v>
      </c>
      <c r="V13487" s="8">
        <f t="shared" si="470"/>
        <v>86</v>
      </c>
    </row>
    <row r="13488" spans="1:28">
      <c r="A13488" s="34" t="s">
        <v>20</v>
      </c>
      <c r="B13488" s="34" t="s">
        <v>79</v>
      </c>
      <c r="C13488" s="5" t="s">
        <v>220</v>
      </c>
      <c r="D13488" s="35" t="s">
        <v>90</v>
      </c>
      <c r="E13488" s="36" t="s">
        <v>16</v>
      </c>
      <c r="F13488" s="37">
        <v>0</v>
      </c>
      <c r="G13488" s="38">
        <v>-0.02</v>
      </c>
      <c r="H13488" s="34">
        <v>0.98291938935504486</v>
      </c>
      <c r="I13488" s="35">
        <v>-0.11046566169091818</v>
      </c>
      <c r="J13488" s="35">
        <v>3.7935752114858286E-2</v>
      </c>
      <c r="K13488" s="35">
        <v>1.141270431697293</v>
      </c>
      <c r="L13488" s="35">
        <v>0</v>
      </c>
      <c r="M13488" s="35">
        <v>0</v>
      </c>
      <c r="N13488" s="35">
        <v>0</v>
      </c>
      <c r="O13488" s="35">
        <v>0</v>
      </c>
      <c r="P13488" s="36">
        <v>11</v>
      </c>
      <c r="Q13488" s="37">
        <v>86</v>
      </c>
      <c r="R13488" s="36">
        <v>2</v>
      </c>
      <c r="S13488" s="39">
        <f t="shared" si="469"/>
        <v>86</v>
      </c>
      <c r="T13488" s="34" t="s">
        <v>31</v>
      </c>
      <c r="U13488" s="12">
        <f>((alpha+(beta*speed))^((-1)/ceta))</f>
        <v>0.36570377284809452</v>
      </c>
      <c r="V13488" s="8">
        <f t="shared" si="470"/>
        <v>86</v>
      </c>
    </row>
    <row r="13489" spans="1:28">
      <c r="A13489" s="34" t="s">
        <v>20</v>
      </c>
      <c r="B13489" s="34" t="s">
        <v>79</v>
      </c>
      <c r="C13489" s="5" t="s">
        <v>220</v>
      </c>
      <c r="D13489" s="35" t="s">
        <v>90</v>
      </c>
      <c r="E13489" s="36" t="s">
        <v>14</v>
      </c>
      <c r="F13489" s="37">
        <v>0</v>
      </c>
      <c r="G13489" s="38">
        <v>-0.02</v>
      </c>
      <c r="H13489" s="34">
        <v>0.94955479605718096</v>
      </c>
      <c r="I13489" s="35">
        <v>-1.5519982427925073E-7</v>
      </c>
      <c r="J13489" s="35">
        <v>3.4311027730252587E-5</v>
      </c>
      <c r="K13489" s="35">
        <v>-2.4024469175903305E-3</v>
      </c>
      <c r="L13489" s="35">
        <v>6.7453388289439642E-2</v>
      </c>
      <c r="M13489" s="35">
        <v>0</v>
      </c>
      <c r="N13489" s="35">
        <v>0</v>
      </c>
      <c r="O13489" s="35">
        <v>0</v>
      </c>
      <c r="P13489" s="36">
        <v>11</v>
      </c>
      <c r="Q13489" s="37">
        <v>86</v>
      </c>
      <c r="R13489" s="36">
        <v>14</v>
      </c>
      <c r="S13489" s="39">
        <f t="shared" si="469"/>
        <v>86</v>
      </c>
      <c r="T13489" s="34" t="s">
        <v>51</v>
      </c>
      <c r="U13489" s="12">
        <f>(((alpha*(speed^3))+(beta*(speed^2))+(ceta*speed))+delta)</f>
        <v>1.5891535037856258E-2</v>
      </c>
      <c r="V13489" s="8">
        <f t="shared" si="470"/>
        <v>86</v>
      </c>
      <c r="AB13489" s="41"/>
    </row>
    <row r="13490" spans="1:28">
      <c r="A13490" s="34" t="s">
        <v>20</v>
      </c>
      <c r="B13490" s="34" t="s">
        <v>79</v>
      </c>
      <c r="C13490" s="5" t="s">
        <v>220</v>
      </c>
      <c r="D13490" s="35" t="s">
        <v>90</v>
      </c>
      <c r="E13490" s="36" t="s">
        <v>18</v>
      </c>
      <c r="F13490" s="37">
        <v>0</v>
      </c>
      <c r="G13490" s="38">
        <v>-0.02</v>
      </c>
      <c r="H13490" s="34">
        <v>0.94818866709376715</v>
      </c>
      <c r="I13490" s="35">
        <v>-2.2170897466976464E-8</v>
      </c>
      <c r="J13490" s="35">
        <v>4.3147194972437975E-6</v>
      </c>
      <c r="K13490" s="35">
        <v>-2.8456556503041435E-4</v>
      </c>
      <c r="L13490" s="35">
        <v>8.0140481031899333E-3</v>
      </c>
      <c r="M13490" s="35">
        <v>0</v>
      </c>
      <c r="N13490" s="35">
        <v>0</v>
      </c>
      <c r="O13490" s="35">
        <v>0</v>
      </c>
      <c r="P13490" s="36">
        <v>11</v>
      </c>
      <c r="Q13490" s="37">
        <v>86</v>
      </c>
      <c r="R13490" s="36">
        <v>14</v>
      </c>
      <c r="S13490" s="39">
        <f t="shared" si="469"/>
        <v>86</v>
      </c>
      <c r="T13490" s="34" t="s">
        <v>51</v>
      </c>
      <c r="U13490" s="12">
        <f>(((alpha*(speed^3))+(beta*(speed^2))+(ceta*speed))+delta)</f>
        <v>1.3511425529342449E-3</v>
      </c>
      <c r="V13490" s="8">
        <f t="shared" si="470"/>
        <v>86</v>
      </c>
      <c r="AB13490" s="41"/>
    </row>
    <row r="13491" spans="1:28">
      <c r="A13491" s="34" t="s">
        <v>20</v>
      </c>
      <c r="B13491" s="34" t="s">
        <v>79</v>
      </c>
      <c r="C13491" s="5" t="s">
        <v>220</v>
      </c>
      <c r="D13491" s="35" t="s">
        <v>90</v>
      </c>
      <c r="E13491" s="36" t="s">
        <v>17</v>
      </c>
      <c r="F13491" s="37">
        <v>0</v>
      </c>
      <c r="G13491" s="38">
        <v>-0.02</v>
      </c>
      <c r="H13491" s="34">
        <v>0.92889803497871504</v>
      </c>
      <c r="I13491" s="35">
        <v>-1.1955852848106717E-3</v>
      </c>
      <c r="J13491" s="35">
        <v>0.22344070840086369</v>
      </c>
      <c r="K13491" s="35">
        <v>-14.332344254944305</v>
      </c>
      <c r="L13491" s="35">
        <v>415.29811172798514</v>
      </c>
      <c r="M13491" s="35">
        <v>0</v>
      </c>
      <c r="N13491" s="35">
        <v>0</v>
      </c>
      <c r="O13491" s="35">
        <v>0</v>
      </c>
      <c r="P13491" s="36">
        <v>11</v>
      </c>
      <c r="Q13491" s="37">
        <v>86</v>
      </c>
      <c r="R13491" s="36">
        <v>14</v>
      </c>
      <c r="S13491" s="39">
        <f t="shared" si="469"/>
        <v>86</v>
      </c>
      <c r="T13491" s="34" t="s">
        <v>51</v>
      </c>
      <c r="U13491" s="12">
        <f>(((alpha*(speed^3))+(beta*(speed^2))+(ceta*speed))+delta)</f>
        <v>74.824791220026157</v>
      </c>
      <c r="V13491" s="8">
        <f t="shared" si="470"/>
        <v>86</v>
      </c>
    </row>
    <row r="13492" spans="1:28">
      <c r="A13492" s="34" t="s">
        <v>20</v>
      </c>
      <c r="B13492" s="34" t="s">
        <v>79</v>
      </c>
      <c r="C13492" s="5" t="s">
        <v>220</v>
      </c>
      <c r="D13492" s="35" t="s">
        <v>90</v>
      </c>
      <c r="E13492" s="36" t="s">
        <v>15</v>
      </c>
      <c r="F13492" s="37">
        <v>50</v>
      </c>
      <c r="G13492" s="38">
        <v>-0.02</v>
      </c>
      <c r="H13492" s="34">
        <v>0.98475148341258867</v>
      </c>
      <c r="I13492" s="35">
        <v>0.32866082664310459</v>
      </c>
      <c r="J13492" s="35">
        <v>16.511593345704462</v>
      </c>
      <c r="K13492" s="35">
        <v>-0.35702861016366216</v>
      </c>
      <c r="L13492" s="35">
        <v>0.51871991215852242</v>
      </c>
      <c r="M13492" s="35">
        <v>5.3445158240850985E-2</v>
      </c>
      <c r="N13492" s="35">
        <v>0</v>
      </c>
      <c r="O13492" s="35">
        <v>0</v>
      </c>
      <c r="P13492" s="36">
        <v>11</v>
      </c>
      <c r="Q13492" s="37">
        <v>86</v>
      </c>
      <c r="R13492" s="36">
        <v>10</v>
      </c>
      <c r="S13492" s="39">
        <f t="shared" si="469"/>
        <v>86</v>
      </c>
      <c r="T13492" s="34" t="s">
        <v>44</v>
      </c>
      <c r="U13492" s="12">
        <f>(alpha+(beta/(1+EXP((((-1)*ceta)+(delta*LN(speed)))+(epsilon*speed)))))</f>
        <v>0.34021731494008361</v>
      </c>
      <c r="V13492" s="8">
        <f t="shared" si="470"/>
        <v>86</v>
      </c>
    </row>
    <row r="13493" spans="1:28">
      <c r="A13493" s="34" t="s">
        <v>20</v>
      </c>
      <c r="B13493" s="34" t="s">
        <v>79</v>
      </c>
      <c r="C13493" s="5" t="s">
        <v>220</v>
      </c>
      <c r="D13493" s="35" t="s">
        <v>90</v>
      </c>
      <c r="E13493" s="36" t="s">
        <v>16</v>
      </c>
      <c r="F13493" s="37">
        <v>50</v>
      </c>
      <c r="G13493" s="38">
        <v>-0.02</v>
      </c>
      <c r="H13493" s="34">
        <v>0.9719988427680416</v>
      </c>
      <c r="I13493" s="35">
        <v>0.38496712391515253</v>
      </c>
      <c r="J13493" s="35">
        <v>23.557568837662984</v>
      </c>
      <c r="K13493" s="35">
        <v>0.18973877729735689</v>
      </c>
      <c r="L13493" s="35">
        <v>0.8654256435348463</v>
      </c>
      <c r="M13493" s="35">
        <v>3.4149461080709848E-2</v>
      </c>
      <c r="N13493" s="35">
        <v>0</v>
      </c>
      <c r="O13493" s="35">
        <v>0</v>
      </c>
      <c r="P13493" s="36">
        <v>11</v>
      </c>
      <c r="Q13493" s="37">
        <v>86</v>
      </c>
      <c r="R13493" s="36">
        <v>10</v>
      </c>
      <c r="S13493" s="39">
        <f t="shared" si="469"/>
        <v>86</v>
      </c>
      <c r="T13493" s="34" t="s">
        <v>44</v>
      </c>
      <c r="U13493" s="12">
        <f>(alpha+(beta/(1+EXP((((-1)*ceta)+(delta*LN(speed)))+(epsilon*speed)))))</f>
        <v>0.41690601714739584</v>
      </c>
      <c r="V13493" s="8">
        <f t="shared" si="470"/>
        <v>86</v>
      </c>
    </row>
    <row r="13494" spans="1:28">
      <c r="A13494" s="34" t="s">
        <v>20</v>
      </c>
      <c r="B13494" s="34" t="s">
        <v>79</v>
      </c>
      <c r="C13494" s="5" t="s">
        <v>220</v>
      </c>
      <c r="D13494" s="35" t="s">
        <v>90</v>
      </c>
      <c r="E13494" s="36" t="s">
        <v>14</v>
      </c>
      <c r="F13494" s="37">
        <v>50</v>
      </c>
      <c r="G13494" s="38">
        <v>-0.02</v>
      </c>
      <c r="H13494" s="34">
        <v>0.93758041063432862</v>
      </c>
      <c r="I13494" s="35">
        <v>6.2142984129068851E-2</v>
      </c>
      <c r="J13494" s="35">
        <v>2.0449006348633683</v>
      </c>
      <c r="K13494" s="35">
        <v>-1.2424987065986173E-2</v>
      </c>
      <c r="L13494" s="35">
        <v>0</v>
      </c>
      <c r="M13494" s="35">
        <v>0</v>
      </c>
      <c r="N13494" s="35">
        <v>0</v>
      </c>
      <c r="O13494" s="35">
        <v>0</v>
      </c>
      <c r="P13494" s="36">
        <v>11</v>
      </c>
      <c r="Q13494" s="37">
        <v>86</v>
      </c>
      <c r="R13494" s="36">
        <v>5</v>
      </c>
      <c r="S13494" s="39">
        <f t="shared" si="469"/>
        <v>86</v>
      </c>
      <c r="T13494" s="34" t="s">
        <v>36</v>
      </c>
      <c r="U13494" s="12">
        <f>(1/(((ceta*(speed^2))+(beta*speed))+alpha))</f>
        <v>1.1900739278875836E-2</v>
      </c>
      <c r="V13494" s="8">
        <f t="shared" si="470"/>
        <v>86</v>
      </c>
      <c r="AB13494" s="41"/>
    </row>
    <row r="13495" spans="1:28">
      <c r="A13495" s="34" t="s">
        <v>20</v>
      </c>
      <c r="B13495" s="34" t="s">
        <v>79</v>
      </c>
      <c r="C13495" s="5" t="s">
        <v>220</v>
      </c>
      <c r="D13495" s="35" t="s">
        <v>90</v>
      </c>
      <c r="E13495" s="36" t="s">
        <v>18</v>
      </c>
      <c r="F13495" s="37">
        <v>50</v>
      </c>
      <c r="G13495" s="38">
        <v>-0.02</v>
      </c>
      <c r="H13495" s="34">
        <v>0.94277090638941607</v>
      </c>
      <c r="I13495" s="35">
        <v>-2.2862891932560276</v>
      </c>
      <c r="J13495" s="35">
        <v>-5.285364604454883</v>
      </c>
      <c r="K13495" s="35">
        <v>-0.99208626564013214</v>
      </c>
      <c r="L13495" s="35">
        <v>0</v>
      </c>
      <c r="M13495" s="35">
        <v>0</v>
      </c>
      <c r="N13495" s="35">
        <v>0</v>
      </c>
      <c r="O13495" s="35">
        <v>0</v>
      </c>
      <c r="P13495" s="36">
        <v>11</v>
      </c>
      <c r="Q13495" s="37">
        <v>86</v>
      </c>
      <c r="R13495" s="36">
        <v>13</v>
      </c>
      <c r="S13495" s="39">
        <f t="shared" si="469"/>
        <v>86</v>
      </c>
      <c r="T13495" s="34" t="s">
        <v>50</v>
      </c>
      <c r="U13495" s="12">
        <f>EXP((alpha+(beta/speed))+(ceta*LN(speed)))</f>
        <v>1.1513228466992812E-3</v>
      </c>
      <c r="V13495" s="8">
        <f t="shared" si="470"/>
        <v>86</v>
      </c>
      <c r="AB13495" s="41"/>
    </row>
    <row r="13496" spans="1:28">
      <c r="A13496" s="34" t="s">
        <v>20</v>
      </c>
      <c r="B13496" s="34" t="s">
        <v>79</v>
      </c>
      <c r="C13496" s="5" t="s">
        <v>220</v>
      </c>
      <c r="D13496" s="35" t="s">
        <v>90</v>
      </c>
      <c r="E13496" s="36" t="s">
        <v>17</v>
      </c>
      <c r="F13496" s="37">
        <v>50</v>
      </c>
      <c r="G13496" s="38">
        <v>-0.02</v>
      </c>
      <c r="H13496" s="34">
        <v>0.89709735996298912</v>
      </c>
      <c r="I13496" s="35">
        <v>-1.4215184215422428E-3</v>
      </c>
      <c r="J13496" s="35">
        <v>0.25000139262768439</v>
      </c>
      <c r="K13496" s="35">
        <v>-15.516545281003706</v>
      </c>
      <c r="L13496" s="35">
        <v>436.17781800383307</v>
      </c>
      <c r="M13496" s="35">
        <v>0</v>
      </c>
      <c r="N13496" s="35">
        <v>0</v>
      </c>
      <c r="O13496" s="35">
        <v>0</v>
      </c>
      <c r="P13496" s="36">
        <v>11</v>
      </c>
      <c r="Q13496" s="37">
        <v>86</v>
      </c>
      <c r="R13496" s="36">
        <v>14</v>
      </c>
      <c r="S13496" s="39">
        <f t="shared" si="469"/>
        <v>86</v>
      </c>
      <c r="T13496" s="34" t="s">
        <v>51</v>
      </c>
      <c r="U13496" s="12">
        <f>(((alpha*(speed^3))+(beta*(speed^2))+(ceta*speed))+delta)</f>
        <v>46.599902579395234</v>
      </c>
      <c r="V13496" s="8">
        <f t="shared" si="470"/>
        <v>86</v>
      </c>
    </row>
    <row r="13497" spans="1:28">
      <c r="A13497" s="34" t="s">
        <v>20</v>
      </c>
      <c r="B13497" s="34" t="s">
        <v>79</v>
      </c>
      <c r="C13497" s="5" t="s">
        <v>220</v>
      </c>
      <c r="D13497" s="35" t="s">
        <v>90</v>
      </c>
      <c r="E13497" s="36" t="s">
        <v>15</v>
      </c>
      <c r="F13497" s="37">
        <v>100</v>
      </c>
      <c r="G13497" s="38">
        <v>-0.02</v>
      </c>
      <c r="H13497" s="34">
        <v>0.98070595648935077</v>
      </c>
      <c r="I13497" s="35">
        <v>0.14066987321251928</v>
      </c>
      <c r="J13497" s="35">
        <v>1.8349223997926607E-2</v>
      </c>
      <c r="K13497" s="35">
        <v>1.2426894626783425</v>
      </c>
      <c r="L13497" s="35">
        <v>0</v>
      </c>
      <c r="M13497" s="35">
        <v>0</v>
      </c>
      <c r="N13497" s="35">
        <v>0</v>
      </c>
      <c r="O13497" s="35">
        <v>0</v>
      </c>
      <c r="P13497" s="36">
        <v>11</v>
      </c>
      <c r="Q13497" s="37">
        <v>86</v>
      </c>
      <c r="R13497" s="36">
        <v>6</v>
      </c>
      <c r="S13497" s="39">
        <f t="shared" si="469"/>
        <v>86</v>
      </c>
      <c r="T13497" s="34" t="s">
        <v>37</v>
      </c>
      <c r="U13497" s="12">
        <f>(1/(alpha+(beta*(speed^ceta))))</f>
        <v>0.20867116439365949</v>
      </c>
      <c r="V13497" s="8">
        <f t="shared" si="470"/>
        <v>86</v>
      </c>
    </row>
    <row r="13498" spans="1:28">
      <c r="A13498" s="34" t="s">
        <v>20</v>
      </c>
      <c r="B13498" s="34" t="s">
        <v>79</v>
      </c>
      <c r="C13498" s="5" t="s">
        <v>220</v>
      </c>
      <c r="D13498" s="35" t="s">
        <v>90</v>
      </c>
      <c r="E13498" s="36" t="s">
        <v>16</v>
      </c>
      <c r="F13498" s="37">
        <v>100</v>
      </c>
      <c r="G13498" s="38">
        <v>-0.02</v>
      </c>
      <c r="H13498" s="34">
        <v>0.96167410339048653</v>
      </c>
      <c r="I13498" s="35">
        <v>0.29963236648302127</v>
      </c>
      <c r="J13498" s="35">
        <v>29.516055753317417</v>
      </c>
      <c r="K13498" s="35">
        <v>0.28551370149103689</v>
      </c>
      <c r="L13498" s="35">
        <v>1.0839655544340006</v>
      </c>
      <c r="M13498" s="35">
        <v>1.7941352316799119E-2</v>
      </c>
      <c r="N13498" s="35">
        <v>0</v>
      </c>
      <c r="O13498" s="35">
        <v>0</v>
      </c>
      <c r="P13498" s="36">
        <v>11</v>
      </c>
      <c r="Q13498" s="37">
        <v>86</v>
      </c>
      <c r="R13498" s="36">
        <v>10</v>
      </c>
      <c r="S13498" s="39">
        <f t="shared" si="469"/>
        <v>86</v>
      </c>
      <c r="T13498" s="34" t="s">
        <v>44</v>
      </c>
      <c r="U13498" s="12">
        <f>(alpha+(beta/(1+EXP((((-1)*ceta)+(delta*LN(speed)))+(epsilon*speed)))))</f>
        <v>0.3666272108411267</v>
      </c>
      <c r="V13498" s="8">
        <f t="shared" si="470"/>
        <v>86</v>
      </c>
    </row>
    <row r="13499" spans="1:28">
      <c r="A13499" s="34" t="s">
        <v>20</v>
      </c>
      <c r="B13499" s="34" t="s">
        <v>79</v>
      </c>
      <c r="C13499" s="5" t="s">
        <v>220</v>
      </c>
      <c r="D13499" s="35" t="s">
        <v>90</v>
      </c>
      <c r="E13499" s="36" t="s">
        <v>14</v>
      </c>
      <c r="F13499" s="37">
        <v>100</v>
      </c>
      <c r="G13499" s="38">
        <v>-0.02</v>
      </c>
      <c r="H13499" s="34">
        <v>0.95518991255402996</v>
      </c>
      <c r="I13499" s="35">
        <v>-2.4502066762459076E-7</v>
      </c>
      <c r="J13499" s="35">
        <v>4.469824755663729E-5</v>
      </c>
      <c r="K13499" s="35">
        <v>-2.7606941245427326E-3</v>
      </c>
      <c r="L13499" s="35">
        <v>6.8889889622165315E-2</v>
      </c>
      <c r="M13499" s="35">
        <v>0</v>
      </c>
      <c r="N13499" s="35">
        <v>0</v>
      </c>
      <c r="O13499" s="35">
        <v>0</v>
      </c>
      <c r="P13499" s="36">
        <v>11</v>
      </c>
      <c r="Q13499" s="37">
        <v>86</v>
      </c>
      <c r="R13499" s="36">
        <v>14</v>
      </c>
      <c r="S13499" s="39">
        <f t="shared" si="469"/>
        <v>86</v>
      </c>
      <c r="T13499" s="34" t="s">
        <v>51</v>
      </c>
      <c r="U13499" s="12">
        <f>(((alpha*(speed^3))+(beta*(speed^2))+(ceta*speed))+delta)</f>
        <v>6.2115680737529905E-3</v>
      </c>
      <c r="V13499" s="8">
        <f t="shared" si="470"/>
        <v>86</v>
      </c>
      <c r="AB13499" s="41"/>
    </row>
    <row r="13500" spans="1:28">
      <c r="A13500" s="34" t="s">
        <v>20</v>
      </c>
      <c r="B13500" s="34" t="s">
        <v>79</v>
      </c>
      <c r="C13500" s="5" t="s">
        <v>220</v>
      </c>
      <c r="D13500" s="35" t="s">
        <v>90</v>
      </c>
      <c r="E13500" s="36" t="s">
        <v>18</v>
      </c>
      <c r="F13500" s="37">
        <v>100</v>
      </c>
      <c r="G13500" s="38">
        <v>-0.02</v>
      </c>
      <c r="H13500" s="34">
        <v>0.94379797298005896</v>
      </c>
      <c r="I13500" s="35">
        <v>-3.1111240092377212E-8</v>
      </c>
      <c r="J13500" s="35">
        <v>5.4224737122357171E-6</v>
      </c>
      <c r="K13500" s="35">
        <v>-3.3808791607673117E-4</v>
      </c>
      <c r="L13500" s="35">
        <v>9.1712595140666306E-3</v>
      </c>
      <c r="M13500" s="35">
        <v>0</v>
      </c>
      <c r="N13500" s="35">
        <v>0</v>
      </c>
      <c r="O13500" s="35">
        <v>0</v>
      </c>
      <c r="P13500" s="36">
        <v>11</v>
      </c>
      <c r="Q13500" s="37">
        <v>86</v>
      </c>
      <c r="R13500" s="36">
        <v>14</v>
      </c>
      <c r="S13500" s="39">
        <f t="shared" si="469"/>
        <v>86</v>
      </c>
      <c r="T13500" s="34" t="s">
        <v>51</v>
      </c>
      <c r="U13500" s="12">
        <f>(((alpha*(speed^3))+(beta*(speed^2))+(ceta*speed))+delta)</f>
        <v>4.1182337896603083E-4</v>
      </c>
      <c r="V13500" s="8">
        <f t="shared" si="470"/>
        <v>86</v>
      </c>
      <c r="AB13500" s="41"/>
    </row>
    <row r="13501" spans="1:28">
      <c r="A13501" s="34" t="s">
        <v>20</v>
      </c>
      <c r="B13501" s="34" t="s">
        <v>79</v>
      </c>
      <c r="C13501" s="5" t="s">
        <v>220</v>
      </c>
      <c r="D13501" s="35" t="s">
        <v>90</v>
      </c>
      <c r="E13501" s="36" t="s">
        <v>17</v>
      </c>
      <c r="F13501" s="37">
        <v>100</v>
      </c>
      <c r="G13501" s="38">
        <v>-0.02</v>
      </c>
      <c r="H13501" s="34">
        <v>0.88252034092413945</v>
      </c>
      <c r="I13501" s="35">
        <v>-1.6619568775287021E-3</v>
      </c>
      <c r="J13501" s="35">
        <v>0.27374982239807433</v>
      </c>
      <c r="K13501" s="35">
        <v>-16.378597054821981</v>
      </c>
      <c r="L13501" s="35">
        <v>455.80202943862656</v>
      </c>
      <c r="M13501" s="35">
        <v>0</v>
      </c>
      <c r="N13501" s="35">
        <v>0</v>
      </c>
      <c r="O13501" s="35">
        <v>0</v>
      </c>
      <c r="P13501" s="36">
        <v>11</v>
      </c>
      <c r="Q13501" s="37">
        <v>86</v>
      </c>
      <c r="R13501" s="36">
        <v>14</v>
      </c>
      <c r="S13501" s="39">
        <f t="shared" si="469"/>
        <v>86</v>
      </c>
      <c r="T13501" s="34" t="s">
        <v>51</v>
      </c>
      <c r="U13501" s="12">
        <f>(((alpha*(speed^3))+(beta*(speed^2))+(ceta*speed))+delta)</f>
        <v>14.798725486697833</v>
      </c>
      <c r="V13501" s="8">
        <f t="shared" si="470"/>
        <v>86</v>
      </c>
    </row>
    <row r="13502" spans="1:28">
      <c r="A13502" s="34" t="s">
        <v>20</v>
      </c>
      <c r="B13502" s="34" t="s">
        <v>79</v>
      </c>
      <c r="C13502" s="5" t="s">
        <v>220</v>
      </c>
      <c r="D13502" s="35" t="s">
        <v>90</v>
      </c>
      <c r="E13502" s="36" t="s">
        <v>15</v>
      </c>
      <c r="F13502" s="37">
        <v>0</v>
      </c>
      <c r="G13502" s="38">
        <v>0.02</v>
      </c>
      <c r="H13502" s="34">
        <v>0.99356267002416132</v>
      </c>
      <c r="I13502" s="35">
        <v>2.5109940274715439</v>
      </c>
      <c r="J13502" s="35">
        <v>0.84159392499102148</v>
      </c>
      <c r="K13502" s="35">
        <v>-0.68313221478360875</v>
      </c>
      <c r="L13502" s="35">
        <v>0</v>
      </c>
      <c r="M13502" s="35">
        <v>0</v>
      </c>
      <c r="N13502" s="35">
        <v>0</v>
      </c>
      <c r="O13502" s="35">
        <v>0</v>
      </c>
      <c r="P13502" s="36">
        <v>11</v>
      </c>
      <c r="Q13502" s="37">
        <v>86</v>
      </c>
      <c r="R13502" s="36">
        <v>13</v>
      </c>
      <c r="S13502" s="39">
        <f t="shared" si="469"/>
        <v>86</v>
      </c>
      <c r="T13502" s="34" t="s">
        <v>50</v>
      </c>
      <c r="U13502" s="12">
        <f>EXP((alpha+(beta/speed))+(ceta*LN(speed)))</f>
        <v>0.59325667594196052</v>
      </c>
      <c r="V13502" s="8">
        <f t="shared" si="470"/>
        <v>86</v>
      </c>
    </row>
    <row r="13503" spans="1:28">
      <c r="A13503" s="34" t="s">
        <v>20</v>
      </c>
      <c r="B13503" s="34" t="s">
        <v>79</v>
      </c>
      <c r="C13503" s="5" t="s">
        <v>220</v>
      </c>
      <c r="D13503" s="35" t="s">
        <v>90</v>
      </c>
      <c r="E13503" s="36" t="s">
        <v>16</v>
      </c>
      <c r="F13503" s="37">
        <v>0</v>
      </c>
      <c r="G13503" s="38">
        <v>0.02</v>
      </c>
      <c r="H13503" s="34">
        <v>0.99167793830032314</v>
      </c>
      <c r="I13503" s="35">
        <v>0.27237848117861574</v>
      </c>
      <c r="J13503" s="35">
        <v>18.427772321667408</v>
      </c>
      <c r="K13503" s="35">
        <v>0.41701678524003855</v>
      </c>
      <c r="L13503" s="35">
        <v>0.65600122770979352</v>
      </c>
      <c r="M13503" s="35">
        <v>0.12410890518978804</v>
      </c>
      <c r="N13503" s="35">
        <v>0</v>
      </c>
      <c r="O13503" s="35">
        <v>0</v>
      </c>
      <c r="P13503" s="36">
        <v>11</v>
      </c>
      <c r="Q13503" s="37">
        <v>86</v>
      </c>
      <c r="R13503" s="36">
        <v>10</v>
      </c>
      <c r="S13503" s="39">
        <f t="shared" si="469"/>
        <v>86</v>
      </c>
      <c r="T13503" s="34" t="s">
        <v>44</v>
      </c>
      <c r="U13503" s="12">
        <f>(alpha+(beta/(1+EXP((((-1)*ceta)+(delta*LN(speed)))+(epsilon*speed)))))</f>
        <v>0.27241332797485157</v>
      </c>
      <c r="V13503" s="8">
        <f t="shared" si="470"/>
        <v>86</v>
      </c>
    </row>
    <row r="13504" spans="1:28">
      <c r="A13504" s="34" t="s">
        <v>20</v>
      </c>
      <c r="B13504" s="34" t="s">
        <v>79</v>
      </c>
      <c r="C13504" s="5" t="s">
        <v>220</v>
      </c>
      <c r="D13504" s="35" t="s">
        <v>90</v>
      </c>
      <c r="E13504" s="36" t="s">
        <v>14</v>
      </c>
      <c r="F13504" s="37">
        <v>0</v>
      </c>
      <c r="G13504" s="38">
        <v>0.02</v>
      </c>
      <c r="H13504" s="34">
        <v>0.94935237807495143</v>
      </c>
      <c r="I13504" s="35">
        <v>6.5372506689536367</v>
      </c>
      <c r="J13504" s="35">
        <v>1.0681167536249554</v>
      </c>
      <c r="K13504" s="35">
        <v>-8.2774060664494685E-3</v>
      </c>
      <c r="L13504" s="35">
        <v>0</v>
      </c>
      <c r="M13504" s="35">
        <v>0</v>
      </c>
      <c r="N13504" s="35">
        <v>0</v>
      </c>
      <c r="O13504" s="35">
        <v>0</v>
      </c>
      <c r="P13504" s="36">
        <v>11</v>
      </c>
      <c r="Q13504" s="37">
        <v>86</v>
      </c>
      <c r="R13504" s="36">
        <v>5</v>
      </c>
      <c r="S13504" s="39">
        <f t="shared" si="469"/>
        <v>86</v>
      </c>
      <c r="T13504" s="34" t="s">
        <v>36</v>
      </c>
      <c r="U13504" s="12">
        <f>(1/(((ceta*(speed^2))+(beta*speed))+alpha))</f>
        <v>2.6899366839041167E-2</v>
      </c>
      <c r="V13504" s="8">
        <f t="shared" si="470"/>
        <v>86</v>
      </c>
    </row>
    <row r="13505" spans="1:28">
      <c r="A13505" s="34" t="s">
        <v>20</v>
      </c>
      <c r="B13505" s="34" t="s">
        <v>79</v>
      </c>
      <c r="C13505" s="5" t="s">
        <v>220</v>
      </c>
      <c r="D13505" s="35" t="s">
        <v>90</v>
      </c>
      <c r="E13505" s="36" t="s">
        <v>18</v>
      </c>
      <c r="F13505" s="37">
        <v>0</v>
      </c>
      <c r="G13505" s="38">
        <v>0.02</v>
      </c>
      <c r="H13505" s="34">
        <v>0.98628483392958766</v>
      </c>
      <c r="I13505" s="35">
        <v>-3.586714500311318E-8</v>
      </c>
      <c r="J13505" s="35">
        <v>6.1282601786248871E-6</v>
      </c>
      <c r="K13505" s="35">
        <v>-3.6605764166533006E-4</v>
      </c>
      <c r="L13505" s="35">
        <v>1.1866823742135749E-2</v>
      </c>
      <c r="M13505" s="35">
        <v>0</v>
      </c>
      <c r="N13505" s="35">
        <v>0</v>
      </c>
      <c r="O13505" s="35">
        <v>0</v>
      </c>
      <c r="P13505" s="36">
        <v>11</v>
      </c>
      <c r="Q13505" s="37">
        <v>86</v>
      </c>
      <c r="R13505" s="36">
        <v>14</v>
      </c>
      <c r="S13505" s="39">
        <f t="shared" si="469"/>
        <v>86</v>
      </c>
      <c r="T13505" s="34" t="s">
        <v>51</v>
      </c>
      <c r="U13505" s="12">
        <f>(((alpha*(speed^3))+(beta*(speed^2))+(ceta*speed))+delta)</f>
        <v>2.8969660579268672E-3</v>
      </c>
      <c r="V13505" s="8">
        <f t="shared" si="470"/>
        <v>86</v>
      </c>
      <c r="AB13505" s="41"/>
    </row>
    <row r="13506" spans="1:28">
      <c r="A13506" s="34" t="s">
        <v>20</v>
      </c>
      <c r="B13506" s="34" t="s">
        <v>79</v>
      </c>
      <c r="C13506" s="5" t="s">
        <v>220</v>
      </c>
      <c r="D13506" s="35" t="s">
        <v>90</v>
      </c>
      <c r="E13506" s="36" t="s">
        <v>17</v>
      </c>
      <c r="F13506" s="37">
        <v>0</v>
      </c>
      <c r="G13506" s="38">
        <v>0.02</v>
      </c>
      <c r="H13506" s="34">
        <v>0.93413607634243789</v>
      </c>
      <c r="I13506" s="35">
        <v>1268.787815121794</v>
      </c>
      <c r="J13506" s="35">
        <v>1.0057078412469864</v>
      </c>
      <c r="K13506" s="35">
        <v>-0.43035960622424052</v>
      </c>
      <c r="L13506" s="35">
        <v>0</v>
      </c>
      <c r="M13506" s="35">
        <v>0</v>
      </c>
      <c r="N13506" s="35">
        <v>0</v>
      </c>
      <c r="O13506" s="35">
        <v>0</v>
      </c>
      <c r="P13506" s="36">
        <v>11</v>
      </c>
      <c r="Q13506" s="37">
        <v>86</v>
      </c>
      <c r="R13506" s="36">
        <v>0</v>
      </c>
      <c r="S13506" s="39">
        <f t="shared" ref="S13506:S13569" si="471">V13506</f>
        <v>86</v>
      </c>
      <c r="T13506" s="34" t="s">
        <v>29</v>
      </c>
      <c r="U13506" s="12">
        <f>((alpha*(beta^speed))*(speed^ceta))</f>
        <v>304.39458534607473</v>
      </c>
      <c r="V13506" s="8">
        <f t="shared" ref="V13506:V13569" si="472">IF($V$1&lt;P13506,P13506,IF($V$1&gt;Q13506,Q13506,$V$1))</f>
        <v>86</v>
      </c>
    </row>
    <row r="13507" spans="1:28">
      <c r="A13507" s="34" t="s">
        <v>20</v>
      </c>
      <c r="B13507" s="34" t="s">
        <v>79</v>
      </c>
      <c r="C13507" s="5" t="s">
        <v>220</v>
      </c>
      <c r="D13507" s="35" t="s">
        <v>90</v>
      </c>
      <c r="E13507" s="36" t="s">
        <v>15</v>
      </c>
      <c r="F13507" s="37">
        <v>50</v>
      </c>
      <c r="G13507" s="38">
        <v>0.02</v>
      </c>
      <c r="H13507" s="34">
        <v>0.99284202624940432</v>
      </c>
      <c r="I13507" s="35">
        <v>2.4843036944574726</v>
      </c>
      <c r="J13507" s="35">
        <v>0.79975127977210192</v>
      </c>
      <c r="K13507" s="35">
        <v>-0.64185220212097971</v>
      </c>
      <c r="L13507" s="35">
        <v>0</v>
      </c>
      <c r="M13507" s="35">
        <v>0</v>
      </c>
      <c r="N13507" s="35">
        <v>0</v>
      </c>
      <c r="O13507" s="35">
        <v>0</v>
      </c>
      <c r="P13507" s="36">
        <v>11</v>
      </c>
      <c r="Q13507" s="37">
        <v>86</v>
      </c>
      <c r="R13507" s="36">
        <v>13</v>
      </c>
      <c r="S13507" s="39">
        <f t="shared" si="471"/>
        <v>86</v>
      </c>
      <c r="T13507" s="34" t="s">
        <v>50</v>
      </c>
      <c r="U13507" s="12">
        <f>EXP((alpha+(beta/speed))+(ceta*LN(speed)))</f>
        <v>0.69389856217676926</v>
      </c>
      <c r="V13507" s="8">
        <f t="shared" si="472"/>
        <v>86</v>
      </c>
    </row>
    <row r="13508" spans="1:28">
      <c r="A13508" s="34" t="s">
        <v>20</v>
      </c>
      <c r="B13508" s="34" t="s">
        <v>79</v>
      </c>
      <c r="C13508" s="5" t="s">
        <v>220</v>
      </c>
      <c r="D13508" s="35" t="s">
        <v>90</v>
      </c>
      <c r="E13508" s="36" t="s">
        <v>16</v>
      </c>
      <c r="F13508" s="37">
        <v>50</v>
      </c>
      <c r="G13508" s="38">
        <v>0.02</v>
      </c>
      <c r="H13508" s="34">
        <v>0.97256683500942964</v>
      </c>
      <c r="I13508" s="35">
        <v>0.34202509065291004</v>
      </c>
      <c r="J13508" s="35">
        <v>1356.612961163155</v>
      </c>
      <c r="K13508" s="35">
        <v>3.8313180351104905</v>
      </c>
      <c r="L13508" s="35">
        <v>4.5155202390553306</v>
      </c>
      <c r="M13508" s="35">
        <v>-6.3722950604188939E-4</v>
      </c>
      <c r="N13508" s="35">
        <v>0</v>
      </c>
      <c r="O13508" s="35">
        <v>0</v>
      </c>
      <c r="P13508" s="36">
        <v>11</v>
      </c>
      <c r="Q13508" s="37">
        <v>86</v>
      </c>
      <c r="R13508" s="36">
        <v>10</v>
      </c>
      <c r="S13508" s="39">
        <f t="shared" si="471"/>
        <v>86</v>
      </c>
      <c r="T13508" s="34" t="s">
        <v>44</v>
      </c>
      <c r="U13508" s="12">
        <f>(alpha+(beta/(1+EXP((((-1)*ceta)+(delta*LN(speed)))+(epsilon*speed)))))</f>
        <v>0.34214668388071273</v>
      </c>
      <c r="V13508" s="8">
        <f t="shared" si="472"/>
        <v>86</v>
      </c>
    </row>
    <row r="13509" spans="1:28">
      <c r="A13509" s="34" t="s">
        <v>20</v>
      </c>
      <c r="B13509" s="34" t="s">
        <v>79</v>
      </c>
      <c r="C13509" s="5" t="s">
        <v>220</v>
      </c>
      <c r="D13509" s="35" t="s">
        <v>90</v>
      </c>
      <c r="E13509" s="36" t="s">
        <v>14</v>
      </c>
      <c r="F13509" s="37">
        <v>50</v>
      </c>
      <c r="G13509" s="38">
        <v>0.02</v>
      </c>
      <c r="H13509" s="34">
        <v>0.94926715405309381</v>
      </c>
      <c r="I13509" s="35">
        <v>7.3690758118034392</v>
      </c>
      <c r="J13509" s="35">
        <v>0.89970654152877749</v>
      </c>
      <c r="K13509" s="35">
        <v>-6.9173222629694353E-3</v>
      </c>
      <c r="L13509" s="35">
        <v>0</v>
      </c>
      <c r="M13509" s="35">
        <v>0</v>
      </c>
      <c r="N13509" s="35">
        <v>0</v>
      </c>
      <c r="O13509" s="35">
        <v>0</v>
      </c>
      <c r="P13509" s="36">
        <v>11</v>
      </c>
      <c r="Q13509" s="37">
        <v>86</v>
      </c>
      <c r="R13509" s="36">
        <v>5</v>
      </c>
      <c r="S13509" s="39">
        <f t="shared" si="471"/>
        <v>86</v>
      </c>
      <c r="T13509" s="34" t="s">
        <v>36</v>
      </c>
      <c r="U13509" s="12">
        <f>(1/(((ceta*(speed^2))+(beta*speed))+alpha))</f>
        <v>2.9776684165318108E-2</v>
      </c>
      <c r="V13509" s="8">
        <f t="shared" si="472"/>
        <v>86</v>
      </c>
      <c r="AB13509" s="41"/>
    </row>
    <row r="13510" spans="1:28">
      <c r="A13510" s="34" t="s">
        <v>20</v>
      </c>
      <c r="B13510" s="34" t="s">
        <v>79</v>
      </c>
      <c r="C13510" s="5" t="s">
        <v>220</v>
      </c>
      <c r="D13510" s="35" t="s">
        <v>90</v>
      </c>
      <c r="E13510" s="36" t="s">
        <v>18</v>
      </c>
      <c r="F13510" s="37">
        <v>50</v>
      </c>
      <c r="G13510" s="38">
        <v>0.02</v>
      </c>
      <c r="H13510" s="34">
        <v>0.98703597796529929</v>
      </c>
      <c r="I13510" s="35">
        <v>-3.4910758855153541E-8</v>
      </c>
      <c r="J13510" s="35">
        <v>6.1859428947645178E-6</v>
      </c>
      <c r="K13510" s="35">
        <v>-3.9630636998840409E-4</v>
      </c>
      <c r="L13510" s="35">
        <v>1.3577819619490179E-2</v>
      </c>
      <c r="M13510" s="35">
        <v>0</v>
      </c>
      <c r="N13510" s="35">
        <v>0</v>
      </c>
      <c r="O13510" s="35">
        <v>0</v>
      </c>
      <c r="P13510" s="36">
        <v>11</v>
      </c>
      <c r="Q13510" s="37">
        <v>86</v>
      </c>
      <c r="R13510" s="36">
        <v>14</v>
      </c>
      <c r="S13510" s="39">
        <f t="shared" si="471"/>
        <v>86</v>
      </c>
      <c r="T13510" s="34" t="s">
        <v>51</v>
      </c>
      <c r="U13510" s="12">
        <f>(((alpha*(speed^3))+(beta*(speed^2))+(ceta*speed))+delta)</f>
        <v>3.0415078157922625E-3</v>
      </c>
      <c r="V13510" s="8">
        <f t="shared" si="472"/>
        <v>86</v>
      </c>
      <c r="AB13510" s="41"/>
    </row>
    <row r="13511" spans="1:28">
      <c r="A13511" s="34" t="s">
        <v>20</v>
      </c>
      <c r="B13511" s="34" t="s">
        <v>79</v>
      </c>
      <c r="C13511" s="5" t="s">
        <v>220</v>
      </c>
      <c r="D13511" s="35" t="s">
        <v>90</v>
      </c>
      <c r="E13511" s="36" t="s">
        <v>17</v>
      </c>
      <c r="F13511" s="37">
        <v>50</v>
      </c>
      <c r="G13511" s="38">
        <v>0.02</v>
      </c>
      <c r="H13511" s="34">
        <v>0.9126497709499739</v>
      </c>
      <c r="I13511" s="35">
        <v>-1.3456419179162713E-3</v>
      </c>
      <c r="J13511" s="35">
        <v>0.24254280968404082</v>
      </c>
      <c r="K13511" s="35">
        <v>-14.761281750070125</v>
      </c>
      <c r="L13511" s="35">
        <v>677.02303384452102</v>
      </c>
      <c r="M13511" s="35">
        <v>0</v>
      </c>
      <c r="N13511" s="35">
        <v>0</v>
      </c>
      <c r="O13511" s="35">
        <v>0</v>
      </c>
      <c r="P13511" s="36">
        <v>11</v>
      </c>
      <c r="Q13511" s="37">
        <v>86</v>
      </c>
      <c r="R13511" s="36">
        <v>14</v>
      </c>
      <c r="S13511" s="39">
        <f t="shared" si="471"/>
        <v>86</v>
      </c>
      <c r="T13511" s="34" t="s">
        <v>51</v>
      </c>
      <c r="U13511" s="12">
        <f>(((alpha*(speed^3))+(beta*(speed^2))+(ceta*speed))+delta)</f>
        <v>345.49580801950435</v>
      </c>
      <c r="V13511" s="8">
        <f t="shared" si="472"/>
        <v>86</v>
      </c>
    </row>
    <row r="13512" spans="1:28">
      <c r="A13512" s="34" t="s">
        <v>20</v>
      </c>
      <c r="B13512" s="34" t="s">
        <v>79</v>
      </c>
      <c r="C13512" s="5" t="s">
        <v>220</v>
      </c>
      <c r="D13512" s="35" t="s">
        <v>90</v>
      </c>
      <c r="E13512" s="36" t="s">
        <v>15</v>
      </c>
      <c r="F13512" s="37">
        <v>100</v>
      </c>
      <c r="G13512" s="38">
        <v>0.02</v>
      </c>
      <c r="H13512" s="34">
        <v>0.99170948868301412</v>
      </c>
      <c r="I13512" s="35">
        <v>12.161000847485173</v>
      </c>
      <c r="J13512" s="35">
        <v>-0.61274708182688276</v>
      </c>
      <c r="K13512" s="35">
        <v>34.12541026434819</v>
      </c>
      <c r="L13512" s="35">
        <v>-2.1004445585820797</v>
      </c>
      <c r="M13512" s="35">
        <v>0</v>
      </c>
      <c r="N13512" s="35">
        <v>0</v>
      </c>
      <c r="O13512" s="35">
        <v>0</v>
      </c>
      <c r="P13512" s="36">
        <v>11</v>
      </c>
      <c r="Q13512" s="37">
        <v>86</v>
      </c>
      <c r="R13512" s="36">
        <v>1</v>
      </c>
      <c r="S13512" s="39">
        <f t="shared" si="471"/>
        <v>86</v>
      </c>
      <c r="T13512" s="34" t="s">
        <v>30</v>
      </c>
      <c r="U13512" s="12">
        <f>((alpha*(speed^beta))+(ceta*(speed^delta)))</f>
        <v>0.79656679276512832</v>
      </c>
      <c r="V13512" s="8">
        <f t="shared" si="472"/>
        <v>86</v>
      </c>
    </row>
    <row r="13513" spans="1:28">
      <c r="A13513" s="34" t="s">
        <v>20</v>
      </c>
      <c r="B13513" s="34" t="s">
        <v>79</v>
      </c>
      <c r="C13513" s="5" t="s">
        <v>220</v>
      </c>
      <c r="D13513" s="35" t="s">
        <v>90</v>
      </c>
      <c r="E13513" s="36" t="s">
        <v>16</v>
      </c>
      <c r="F13513" s="37">
        <v>100</v>
      </c>
      <c r="G13513" s="38">
        <v>0.02</v>
      </c>
      <c r="H13513" s="34">
        <v>0.8841309273391853</v>
      </c>
      <c r="I13513" s="35">
        <v>2.6185083827893076</v>
      </c>
      <c r="J13513" s="35">
        <v>-94.776398599378012</v>
      </c>
      <c r="K13513" s="35">
        <v>-1.7165342513887858</v>
      </c>
      <c r="L13513" s="35">
        <v>0</v>
      </c>
      <c r="M13513" s="35">
        <v>0</v>
      </c>
      <c r="N13513" s="35">
        <v>0</v>
      </c>
      <c r="O13513" s="35">
        <v>0</v>
      </c>
      <c r="P13513" s="36">
        <v>11</v>
      </c>
      <c r="Q13513" s="37">
        <v>86</v>
      </c>
      <c r="R13513" s="36">
        <v>6</v>
      </c>
      <c r="S13513" s="39">
        <f t="shared" si="471"/>
        <v>86</v>
      </c>
      <c r="T13513" s="34" t="s">
        <v>37</v>
      </c>
      <c r="U13513" s="12">
        <f>(1/(alpha+(beta*(speed^ceta))))</f>
        <v>0.38861942008621497</v>
      </c>
      <c r="V13513" s="8">
        <f t="shared" si="472"/>
        <v>86</v>
      </c>
    </row>
    <row r="13514" spans="1:28">
      <c r="A13514" s="34" t="s">
        <v>20</v>
      </c>
      <c r="B13514" s="34" t="s">
        <v>79</v>
      </c>
      <c r="C13514" s="5" t="s">
        <v>220</v>
      </c>
      <c r="D13514" s="35" t="s">
        <v>90</v>
      </c>
      <c r="E13514" s="36" t="s">
        <v>14</v>
      </c>
      <c r="F13514" s="37">
        <v>100</v>
      </c>
      <c r="G13514" s="38">
        <v>0.02</v>
      </c>
      <c r="H13514" s="34">
        <v>0.95545281957309569</v>
      </c>
      <c r="I13514" s="35">
        <v>8.1236123662572215</v>
      </c>
      <c r="J13514" s="35">
        <v>0.72758224489068712</v>
      </c>
      <c r="K13514" s="35">
        <v>-5.4060331147389191E-3</v>
      </c>
      <c r="L13514" s="35">
        <v>0</v>
      </c>
      <c r="M13514" s="35">
        <v>0</v>
      </c>
      <c r="N13514" s="35">
        <v>0</v>
      </c>
      <c r="O13514" s="35">
        <v>0</v>
      </c>
      <c r="P13514" s="36">
        <v>11</v>
      </c>
      <c r="Q13514" s="37">
        <v>86</v>
      </c>
      <c r="R13514" s="36">
        <v>5</v>
      </c>
      <c r="S13514" s="39">
        <f t="shared" si="471"/>
        <v>86</v>
      </c>
      <c r="T13514" s="34" t="s">
        <v>36</v>
      </c>
      <c r="U13514" s="12">
        <f>(1/(((ceta*(speed^2))+(beta*speed))+alpha))</f>
        <v>3.2559858154487059E-2</v>
      </c>
      <c r="V13514" s="8">
        <f t="shared" si="472"/>
        <v>86</v>
      </c>
    </row>
    <row r="13515" spans="1:28">
      <c r="A13515" s="34" t="s">
        <v>20</v>
      </c>
      <c r="B13515" s="34" t="s">
        <v>79</v>
      </c>
      <c r="C13515" s="5" t="s">
        <v>220</v>
      </c>
      <c r="D13515" s="35" t="s">
        <v>90</v>
      </c>
      <c r="E13515" s="36" t="s">
        <v>18</v>
      </c>
      <c r="F13515" s="37">
        <v>100</v>
      </c>
      <c r="G13515" s="38">
        <v>0.02</v>
      </c>
      <c r="H13515" s="34">
        <v>0.98521765948844287</v>
      </c>
      <c r="I13515" s="35">
        <v>-2.507400003450559</v>
      </c>
      <c r="J13515" s="35">
        <v>-3.0936596031003138</v>
      </c>
      <c r="K13515" s="35">
        <v>-0.69602086256345319</v>
      </c>
      <c r="L13515" s="35">
        <v>0</v>
      </c>
      <c r="M13515" s="35">
        <v>0</v>
      </c>
      <c r="N13515" s="35">
        <v>0</v>
      </c>
      <c r="O13515" s="35">
        <v>0</v>
      </c>
      <c r="P13515" s="36">
        <v>11</v>
      </c>
      <c r="Q13515" s="37">
        <v>86</v>
      </c>
      <c r="R13515" s="36">
        <v>13</v>
      </c>
      <c r="S13515" s="39">
        <f t="shared" si="471"/>
        <v>86</v>
      </c>
      <c r="T13515" s="34" t="s">
        <v>50</v>
      </c>
      <c r="U13515" s="12">
        <f>EXP((alpha+(beta/speed))+(ceta*LN(speed)))</f>
        <v>3.5397773941269013E-3</v>
      </c>
      <c r="V13515" s="8">
        <f t="shared" si="472"/>
        <v>86</v>
      </c>
      <c r="AB13515" s="41"/>
    </row>
    <row r="13516" spans="1:28">
      <c r="A13516" s="34" t="s">
        <v>20</v>
      </c>
      <c r="B13516" s="34" t="s">
        <v>79</v>
      </c>
      <c r="C13516" s="5" t="s">
        <v>220</v>
      </c>
      <c r="D13516" s="35" t="s">
        <v>90</v>
      </c>
      <c r="E13516" s="36" t="s">
        <v>17</v>
      </c>
      <c r="F13516" s="37">
        <v>100</v>
      </c>
      <c r="G13516" s="38">
        <v>0.02</v>
      </c>
      <c r="H13516" s="34">
        <v>0.89530426341044667</v>
      </c>
      <c r="I13516" s="35">
        <v>-1.3145397253105408E-3</v>
      </c>
      <c r="J13516" s="35">
        <v>0.23572315404488575</v>
      </c>
      <c r="K13516" s="35">
        <v>-14.6268203932901</v>
      </c>
      <c r="L13516" s="35">
        <v>748.2223550080555</v>
      </c>
      <c r="M13516" s="35">
        <v>0</v>
      </c>
      <c r="N13516" s="35">
        <v>0</v>
      </c>
      <c r="O13516" s="35">
        <v>0</v>
      </c>
      <c r="P13516" s="36">
        <v>11</v>
      </c>
      <c r="Q13516" s="37">
        <v>86</v>
      </c>
      <c r="R13516" s="36">
        <v>14</v>
      </c>
      <c r="S13516" s="39">
        <f t="shared" si="471"/>
        <v>86</v>
      </c>
      <c r="T13516" s="34" t="s">
        <v>51</v>
      </c>
      <c r="U13516" s="12">
        <f>(((alpha*(speed^3))+(beta*(speed^2))+(ceta*speed))+delta)</f>
        <v>397.6033689789607</v>
      </c>
      <c r="V13516" s="8">
        <f t="shared" si="472"/>
        <v>86</v>
      </c>
    </row>
    <row r="13517" spans="1:28">
      <c r="A13517" s="34" t="s">
        <v>20</v>
      </c>
      <c r="B13517" s="34" t="s">
        <v>79</v>
      </c>
      <c r="C13517" s="5" t="s">
        <v>220</v>
      </c>
      <c r="D13517" s="35" t="s">
        <v>90</v>
      </c>
      <c r="E13517" s="36" t="s">
        <v>15</v>
      </c>
      <c r="F13517" s="37">
        <v>0</v>
      </c>
      <c r="G13517" s="38">
        <v>0.04</v>
      </c>
      <c r="H13517" s="34">
        <v>0.99301190558490204</v>
      </c>
      <c r="I13517" s="35">
        <v>9.1902012247944302</v>
      </c>
      <c r="J13517" s="35">
        <v>-0.54658250836266098</v>
      </c>
      <c r="K13517" s="35">
        <v>245.12584701483595</v>
      </c>
      <c r="L13517" s="35">
        <v>-2.5351132674527119</v>
      </c>
      <c r="M13517" s="35">
        <v>0</v>
      </c>
      <c r="N13517" s="35">
        <v>0</v>
      </c>
      <c r="O13517" s="35">
        <v>0</v>
      </c>
      <c r="P13517" s="36">
        <v>11</v>
      </c>
      <c r="Q13517" s="37">
        <v>86</v>
      </c>
      <c r="R13517" s="36">
        <v>1</v>
      </c>
      <c r="S13517" s="39">
        <f t="shared" si="471"/>
        <v>86</v>
      </c>
      <c r="T13517" s="34" t="s">
        <v>30</v>
      </c>
      <c r="U13517" s="12">
        <f>((alpha*(speed^beta))+(ceta*(speed^delta)))</f>
        <v>0.8083644276571067</v>
      </c>
      <c r="V13517" s="8">
        <f t="shared" si="472"/>
        <v>86</v>
      </c>
    </row>
    <row r="13518" spans="1:28">
      <c r="A13518" s="34" t="s">
        <v>20</v>
      </c>
      <c r="B13518" s="34" t="s">
        <v>79</v>
      </c>
      <c r="C13518" s="5" t="s">
        <v>220</v>
      </c>
      <c r="D13518" s="35" t="s">
        <v>90</v>
      </c>
      <c r="E13518" s="36" t="s">
        <v>16</v>
      </c>
      <c r="F13518" s="37">
        <v>0</v>
      </c>
      <c r="G13518" s="38">
        <v>0.04</v>
      </c>
      <c r="H13518" s="34">
        <v>0.97199467963049546</v>
      </c>
      <c r="I13518" s="35">
        <v>2.7310786554960473</v>
      </c>
      <c r="J13518" s="35">
        <v>-118.32680226567179</v>
      </c>
      <c r="K13518" s="35">
        <v>-1.7404714990797898</v>
      </c>
      <c r="L13518" s="35">
        <v>0</v>
      </c>
      <c r="M13518" s="35">
        <v>0</v>
      </c>
      <c r="N13518" s="35">
        <v>0</v>
      </c>
      <c r="O13518" s="35">
        <v>0</v>
      </c>
      <c r="P13518" s="36">
        <v>11</v>
      </c>
      <c r="Q13518" s="37">
        <v>86</v>
      </c>
      <c r="R13518" s="36">
        <v>6</v>
      </c>
      <c r="S13518" s="39">
        <f t="shared" si="471"/>
        <v>86</v>
      </c>
      <c r="T13518" s="34" t="s">
        <v>37</v>
      </c>
      <c r="U13518" s="12">
        <f>(1/(alpha+(beta*(speed^ceta))))</f>
        <v>0.37310009595214128</v>
      </c>
      <c r="V13518" s="8">
        <f t="shared" si="472"/>
        <v>86</v>
      </c>
    </row>
    <row r="13519" spans="1:28">
      <c r="A13519" s="34" t="s">
        <v>20</v>
      </c>
      <c r="B13519" s="34" t="s">
        <v>79</v>
      </c>
      <c r="C13519" s="5" t="s">
        <v>220</v>
      </c>
      <c r="D13519" s="35" t="s">
        <v>90</v>
      </c>
      <c r="E13519" s="36" t="s">
        <v>14</v>
      </c>
      <c r="F13519" s="37">
        <v>0</v>
      </c>
      <c r="G13519" s="38">
        <v>0.04</v>
      </c>
      <c r="H13519" s="34">
        <v>0.95934628130398791</v>
      </c>
      <c r="I13519" s="35">
        <v>0.39152217412668255</v>
      </c>
      <c r="J13519" s="35">
        <v>1.0120423316421256</v>
      </c>
      <c r="K13519" s="35">
        <v>-0.79266628720375576</v>
      </c>
      <c r="L13519" s="35">
        <v>0</v>
      </c>
      <c r="M13519" s="35">
        <v>0</v>
      </c>
      <c r="N13519" s="35">
        <v>0</v>
      </c>
      <c r="O13519" s="35">
        <v>0</v>
      </c>
      <c r="P13519" s="36">
        <v>11</v>
      </c>
      <c r="Q13519" s="37">
        <v>86</v>
      </c>
      <c r="R13519" s="36">
        <v>0</v>
      </c>
      <c r="S13519" s="39">
        <f t="shared" si="471"/>
        <v>86</v>
      </c>
      <c r="T13519" s="34" t="s">
        <v>29</v>
      </c>
      <c r="U13519" s="12">
        <f>((alpha*(beta^speed))*(speed^ceta))</f>
        <v>3.2094529390727981E-2</v>
      </c>
      <c r="V13519" s="8">
        <f t="shared" si="472"/>
        <v>86</v>
      </c>
      <c r="AB13519" s="41"/>
    </row>
    <row r="13520" spans="1:28">
      <c r="A13520" s="34" t="s">
        <v>20</v>
      </c>
      <c r="B13520" s="34" t="s">
        <v>79</v>
      </c>
      <c r="C13520" s="5" t="s">
        <v>220</v>
      </c>
      <c r="D13520" s="35" t="s">
        <v>90</v>
      </c>
      <c r="E13520" s="36" t="s">
        <v>18</v>
      </c>
      <c r="F13520" s="37">
        <v>0</v>
      </c>
      <c r="G13520" s="38">
        <v>0.04</v>
      </c>
      <c r="H13520" s="34">
        <v>0.97547177797302853</v>
      </c>
      <c r="I13520" s="35">
        <v>2.4062744763090164E-2</v>
      </c>
      <c r="J13520" s="35">
        <v>0.99525686295175575</v>
      </c>
      <c r="K13520" s="35">
        <v>-0.3173606877217105</v>
      </c>
      <c r="L13520" s="35">
        <v>0</v>
      </c>
      <c r="M13520" s="35">
        <v>0</v>
      </c>
      <c r="N13520" s="35">
        <v>0</v>
      </c>
      <c r="O13520" s="35">
        <v>0</v>
      </c>
      <c r="P13520" s="36">
        <v>11</v>
      </c>
      <c r="Q13520" s="37">
        <v>86</v>
      </c>
      <c r="R13520" s="36">
        <v>0</v>
      </c>
      <c r="S13520" s="39">
        <f t="shared" si="471"/>
        <v>86</v>
      </c>
      <c r="T13520" s="34" t="s">
        <v>29</v>
      </c>
      <c r="U13520" s="12">
        <f>((alpha*(beta^speed))*(speed^ceta))</f>
        <v>3.8889913098842368E-3</v>
      </c>
      <c r="V13520" s="8">
        <f t="shared" si="472"/>
        <v>86</v>
      </c>
      <c r="AB13520" s="41"/>
    </row>
    <row r="13521" spans="1:28">
      <c r="A13521" s="34" t="s">
        <v>20</v>
      </c>
      <c r="B13521" s="34" t="s">
        <v>79</v>
      </c>
      <c r="C13521" s="5" t="s">
        <v>220</v>
      </c>
      <c r="D13521" s="35" t="s">
        <v>90</v>
      </c>
      <c r="E13521" s="36" t="s">
        <v>17</v>
      </c>
      <c r="F13521" s="37">
        <v>0</v>
      </c>
      <c r="G13521" s="38">
        <v>0.04</v>
      </c>
      <c r="H13521" s="34">
        <v>0.95102329797167384</v>
      </c>
      <c r="I13521" s="35">
        <v>1324.601162631041</v>
      </c>
      <c r="J13521" s="35">
        <v>1.005583176096229</v>
      </c>
      <c r="K13521" s="35">
        <v>-0.35818823403071454</v>
      </c>
      <c r="L13521" s="35">
        <v>0</v>
      </c>
      <c r="M13521" s="35">
        <v>0</v>
      </c>
      <c r="N13521" s="35">
        <v>0</v>
      </c>
      <c r="O13521" s="35">
        <v>0</v>
      </c>
      <c r="P13521" s="36">
        <v>11</v>
      </c>
      <c r="Q13521" s="37">
        <v>86</v>
      </c>
      <c r="R13521" s="36">
        <v>0</v>
      </c>
      <c r="S13521" s="39">
        <f t="shared" si="471"/>
        <v>86</v>
      </c>
      <c r="T13521" s="34" t="s">
        <v>29</v>
      </c>
      <c r="U13521" s="12">
        <f>((alpha*(beta^speed))*(speed^ceta))</f>
        <v>433.62912356139191</v>
      </c>
      <c r="V13521" s="8">
        <f t="shared" si="472"/>
        <v>86</v>
      </c>
    </row>
    <row r="13522" spans="1:28">
      <c r="A13522" s="34" t="s">
        <v>20</v>
      </c>
      <c r="B13522" s="34" t="s">
        <v>79</v>
      </c>
      <c r="C13522" s="5" t="s">
        <v>220</v>
      </c>
      <c r="D13522" s="35" t="s">
        <v>90</v>
      </c>
      <c r="E13522" s="36" t="s">
        <v>15</v>
      </c>
      <c r="F13522" s="37">
        <v>50</v>
      </c>
      <c r="G13522" s="38">
        <v>0.04</v>
      </c>
      <c r="H13522" s="34">
        <v>0.992074977649265</v>
      </c>
      <c r="I13522" s="35">
        <v>129.17738373320367</v>
      </c>
      <c r="J13522" s="35">
        <v>-1.9848576520254149</v>
      </c>
      <c r="K13522" s="35">
        <v>6.1013425124567906</v>
      </c>
      <c r="L13522" s="35">
        <v>-0.40168323795644401</v>
      </c>
      <c r="M13522" s="35">
        <v>0</v>
      </c>
      <c r="N13522" s="35">
        <v>0</v>
      </c>
      <c r="O13522" s="35">
        <v>0</v>
      </c>
      <c r="P13522" s="36">
        <v>11</v>
      </c>
      <c r="Q13522" s="37">
        <v>85</v>
      </c>
      <c r="R13522" s="36">
        <v>1</v>
      </c>
      <c r="S13522" s="39">
        <f t="shared" si="471"/>
        <v>85</v>
      </c>
      <c r="T13522" s="34" t="s">
        <v>30</v>
      </c>
      <c r="U13522" s="12">
        <f>((alpha*(speed^beta))+(ceta*(speed^delta)))</f>
        <v>1.0433832618830186</v>
      </c>
      <c r="V13522" s="8">
        <f t="shared" si="472"/>
        <v>85</v>
      </c>
    </row>
    <row r="13523" spans="1:28">
      <c r="A13523" s="34" t="s">
        <v>20</v>
      </c>
      <c r="B13523" s="34" t="s">
        <v>79</v>
      </c>
      <c r="C13523" s="5" t="s">
        <v>220</v>
      </c>
      <c r="D13523" s="35" t="s">
        <v>90</v>
      </c>
      <c r="E13523" s="36" t="s">
        <v>16</v>
      </c>
      <c r="F13523" s="37">
        <v>50</v>
      </c>
      <c r="G13523" s="38">
        <v>0.04</v>
      </c>
      <c r="H13523" s="34">
        <v>0.858422019046028</v>
      </c>
      <c r="I13523" s="35">
        <v>4.073693433720238</v>
      </c>
      <c r="J13523" s="35">
        <v>1.0195888115436642</v>
      </c>
      <c r="K13523" s="35">
        <v>-0.78231071982716349</v>
      </c>
      <c r="L13523" s="35">
        <v>0</v>
      </c>
      <c r="M13523" s="35">
        <v>0</v>
      </c>
      <c r="N13523" s="35">
        <v>0</v>
      </c>
      <c r="O13523" s="35">
        <v>0</v>
      </c>
      <c r="P13523" s="36">
        <v>11</v>
      </c>
      <c r="Q13523" s="37">
        <v>85</v>
      </c>
      <c r="R13523" s="36">
        <v>0</v>
      </c>
      <c r="S13523" s="39">
        <f t="shared" si="471"/>
        <v>85</v>
      </c>
      <c r="T13523" s="34" t="s">
        <v>29</v>
      </c>
      <c r="U13523" s="12">
        <f>((alpha*(beta^speed))*(speed^ceta))</f>
        <v>0.65571244645258486</v>
      </c>
      <c r="V13523" s="8">
        <f t="shared" si="472"/>
        <v>85</v>
      </c>
    </row>
    <row r="13524" spans="1:28">
      <c r="A13524" s="34" t="s">
        <v>20</v>
      </c>
      <c r="B13524" s="34" t="s">
        <v>79</v>
      </c>
      <c r="C13524" s="5" t="s">
        <v>220</v>
      </c>
      <c r="D13524" s="35" t="s">
        <v>90</v>
      </c>
      <c r="E13524" s="36" t="s">
        <v>14</v>
      </c>
      <c r="F13524" s="37">
        <v>50</v>
      </c>
      <c r="G13524" s="38">
        <v>0.04</v>
      </c>
      <c r="H13524" s="34">
        <v>0.9692443607828044</v>
      </c>
      <c r="I13524" s="35">
        <v>0.30593299423584136</v>
      </c>
      <c r="J13524" s="35">
        <v>1.0086111815262244</v>
      </c>
      <c r="K13524" s="35">
        <v>-0.64011980597207041</v>
      </c>
      <c r="L13524" s="35">
        <v>0</v>
      </c>
      <c r="M13524" s="35">
        <v>0</v>
      </c>
      <c r="N13524" s="35">
        <v>0</v>
      </c>
      <c r="O13524" s="35">
        <v>0</v>
      </c>
      <c r="P13524" s="36">
        <v>11</v>
      </c>
      <c r="Q13524" s="37">
        <v>85</v>
      </c>
      <c r="R13524" s="36">
        <v>0</v>
      </c>
      <c r="S13524" s="39">
        <f t="shared" si="471"/>
        <v>85</v>
      </c>
      <c r="T13524" s="34" t="s">
        <v>29</v>
      </c>
      <c r="U13524" s="12">
        <f>((alpha*(beta^speed))*(speed^ceta))</f>
        <v>3.6905255678967061E-2</v>
      </c>
      <c r="V13524" s="8">
        <f t="shared" si="472"/>
        <v>85</v>
      </c>
      <c r="AB13524" s="41"/>
    </row>
    <row r="13525" spans="1:28">
      <c r="A13525" s="34" t="s">
        <v>20</v>
      </c>
      <c r="B13525" s="34" t="s">
        <v>79</v>
      </c>
      <c r="C13525" s="5" t="s">
        <v>220</v>
      </c>
      <c r="D13525" s="35" t="s">
        <v>90</v>
      </c>
      <c r="E13525" s="36" t="s">
        <v>18</v>
      </c>
      <c r="F13525" s="37">
        <v>50</v>
      </c>
      <c r="G13525" s="38">
        <v>0.04</v>
      </c>
      <c r="H13525" s="34">
        <v>0.97705675741644571</v>
      </c>
      <c r="I13525" s="35">
        <v>3.3103173943049832E-2</v>
      </c>
      <c r="J13525" s="35">
        <v>0.99213962288784741</v>
      </c>
      <c r="K13525" s="35">
        <v>-0.34987747043920842</v>
      </c>
      <c r="L13525" s="35">
        <v>0</v>
      </c>
      <c r="M13525" s="35">
        <v>0</v>
      </c>
      <c r="N13525" s="35">
        <v>0</v>
      </c>
      <c r="O13525" s="35">
        <v>0</v>
      </c>
      <c r="P13525" s="36">
        <v>11</v>
      </c>
      <c r="Q13525" s="37">
        <v>85</v>
      </c>
      <c r="R13525" s="36">
        <v>0</v>
      </c>
      <c r="S13525" s="39">
        <f t="shared" si="471"/>
        <v>85</v>
      </c>
      <c r="T13525" s="34" t="s">
        <v>29</v>
      </c>
      <c r="U13525" s="12">
        <f>((alpha*(beta^speed))*(speed^ceta))</f>
        <v>3.5768188007213732E-3</v>
      </c>
      <c r="V13525" s="8">
        <f t="shared" si="472"/>
        <v>85</v>
      </c>
      <c r="AB13525" s="41"/>
    </row>
    <row r="13526" spans="1:28">
      <c r="A13526" s="34" t="s">
        <v>20</v>
      </c>
      <c r="B13526" s="34" t="s">
        <v>79</v>
      </c>
      <c r="C13526" s="5" t="s">
        <v>220</v>
      </c>
      <c r="D13526" s="35" t="s">
        <v>90</v>
      </c>
      <c r="E13526" s="36" t="s">
        <v>17</v>
      </c>
      <c r="F13526" s="37">
        <v>50</v>
      </c>
      <c r="G13526" s="38">
        <v>0.04</v>
      </c>
      <c r="H13526" s="34">
        <v>0.94136415603522472</v>
      </c>
      <c r="I13526" s="35">
        <v>6.3137819702579252</v>
      </c>
      <c r="J13526" s="35">
        <v>3.4096813801820209</v>
      </c>
      <c r="K13526" s="35">
        <v>-2.1983676439522017E-2</v>
      </c>
      <c r="L13526" s="35">
        <v>0</v>
      </c>
      <c r="M13526" s="35">
        <v>0</v>
      </c>
      <c r="N13526" s="35">
        <v>0</v>
      </c>
      <c r="O13526" s="35">
        <v>0</v>
      </c>
      <c r="P13526" s="36">
        <v>11</v>
      </c>
      <c r="Q13526" s="37">
        <v>85</v>
      </c>
      <c r="R13526" s="36">
        <v>13</v>
      </c>
      <c r="S13526" s="39">
        <f t="shared" si="471"/>
        <v>85</v>
      </c>
      <c r="T13526" s="34" t="s">
        <v>50</v>
      </c>
      <c r="U13526" s="12">
        <f>EXP((alpha+(beta/speed))+(ceta*LN(speed)))</f>
        <v>521.25015010906088</v>
      </c>
      <c r="V13526" s="8">
        <f t="shared" si="472"/>
        <v>85</v>
      </c>
    </row>
    <row r="13527" spans="1:28">
      <c r="A13527" s="34" t="s">
        <v>20</v>
      </c>
      <c r="B13527" s="34" t="s">
        <v>79</v>
      </c>
      <c r="C13527" s="5" t="s">
        <v>220</v>
      </c>
      <c r="D13527" s="35" t="s">
        <v>90</v>
      </c>
      <c r="E13527" s="36" t="s">
        <v>15</v>
      </c>
      <c r="F13527" s="37">
        <v>100</v>
      </c>
      <c r="G13527" s="38">
        <v>0.04</v>
      </c>
      <c r="H13527" s="34">
        <v>0.96775008749143843</v>
      </c>
      <c r="I13527" s="35">
        <v>27.408755467624658</v>
      </c>
      <c r="J13527" s="35">
        <v>1.0112529043709584</v>
      </c>
      <c r="K13527" s="35">
        <v>-0.87515598497454317</v>
      </c>
      <c r="L13527" s="35">
        <v>0</v>
      </c>
      <c r="M13527" s="35">
        <v>0</v>
      </c>
      <c r="N13527" s="35">
        <v>0</v>
      </c>
      <c r="O13527" s="35">
        <v>0</v>
      </c>
      <c r="P13527" s="36">
        <v>11</v>
      </c>
      <c r="Q13527" s="37">
        <v>72</v>
      </c>
      <c r="R13527" s="36">
        <v>0</v>
      </c>
      <c r="S13527" s="39">
        <f t="shared" si="471"/>
        <v>72</v>
      </c>
      <c r="T13527" s="34" t="s">
        <v>29</v>
      </c>
      <c r="U13527" s="12">
        <f>((alpha*(beta^speed))*(speed^ceta))</f>
        <v>1.4532420823304306</v>
      </c>
      <c r="V13527" s="8">
        <f t="shared" si="472"/>
        <v>72</v>
      </c>
    </row>
    <row r="13528" spans="1:28">
      <c r="A13528" s="34" t="s">
        <v>20</v>
      </c>
      <c r="B13528" s="34" t="s">
        <v>79</v>
      </c>
      <c r="C13528" s="5" t="s">
        <v>220</v>
      </c>
      <c r="D13528" s="35" t="s">
        <v>90</v>
      </c>
      <c r="E13528" s="36" t="s">
        <v>16</v>
      </c>
      <c r="F13528" s="37">
        <v>100</v>
      </c>
      <c r="G13528" s="38">
        <v>0.04</v>
      </c>
      <c r="H13528" s="34">
        <v>0.81142355119113863</v>
      </c>
      <c r="I13528" s="35">
        <v>3.9291817295817997</v>
      </c>
      <c r="J13528" s="35">
        <v>1.0220199729619688</v>
      </c>
      <c r="K13528" s="35">
        <v>-0.731880757638116</v>
      </c>
      <c r="L13528" s="35">
        <v>0</v>
      </c>
      <c r="M13528" s="35">
        <v>0</v>
      </c>
      <c r="N13528" s="35">
        <v>0</v>
      </c>
      <c r="O13528" s="35">
        <v>0</v>
      </c>
      <c r="P13528" s="36">
        <v>11</v>
      </c>
      <c r="Q13528" s="37">
        <v>72</v>
      </c>
      <c r="R13528" s="36">
        <v>0</v>
      </c>
      <c r="S13528" s="39">
        <f t="shared" si="471"/>
        <v>72</v>
      </c>
      <c r="T13528" s="34" t="s">
        <v>29</v>
      </c>
      <c r="U13528" s="12">
        <f>((alpha*(beta^speed))*(speed^ceta))</f>
        <v>0.82419843836597584</v>
      </c>
      <c r="V13528" s="8">
        <f t="shared" si="472"/>
        <v>72</v>
      </c>
    </row>
    <row r="13529" spans="1:28">
      <c r="A13529" s="34" t="s">
        <v>20</v>
      </c>
      <c r="B13529" s="34" t="s">
        <v>79</v>
      </c>
      <c r="C13529" s="5" t="s">
        <v>220</v>
      </c>
      <c r="D13529" s="35" t="s">
        <v>90</v>
      </c>
      <c r="E13529" s="36" t="s">
        <v>14</v>
      </c>
      <c r="F13529" s="37">
        <v>100</v>
      </c>
      <c r="G13529" s="38">
        <v>0.04</v>
      </c>
      <c r="H13529" s="34">
        <v>0.97140404488852927</v>
      </c>
      <c r="I13529" s="35">
        <v>-14595.203569777883</v>
      </c>
      <c r="J13529" s="35">
        <v>2420.3331539723918</v>
      </c>
      <c r="K13529" s="35">
        <v>3.7138678247937342</v>
      </c>
      <c r="L13529" s="35">
        <v>0</v>
      </c>
      <c r="M13529" s="35">
        <v>0</v>
      </c>
      <c r="N13529" s="35">
        <v>0</v>
      </c>
      <c r="O13529" s="35">
        <v>0</v>
      </c>
      <c r="P13529" s="36">
        <v>11</v>
      </c>
      <c r="Q13529" s="37">
        <v>72</v>
      </c>
      <c r="R13529" s="36">
        <v>2</v>
      </c>
      <c r="S13529" s="39">
        <f t="shared" si="471"/>
        <v>72</v>
      </c>
      <c r="T13529" s="34" t="s">
        <v>31</v>
      </c>
      <c r="U13529" s="12">
        <f>((alpha+(beta*speed))^((-1)/ceta))</f>
        <v>3.9716909291744033E-2</v>
      </c>
      <c r="V13529" s="8">
        <f t="shared" si="472"/>
        <v>72</v>
      </c>
    </row>
    <row r="13530" spans="1:28">
      <c r="A13530" s="34" t="s">
        <v>20</v>
      </c>
      <c r="B13530" s="34" t="s">
        <v>79</v>
      </c>
      <c r="C13530" s="5" t="s">
        <v>220</v>
      </c>
      <c r="D13530" s="35" t="s">
        <v>90</v>
      </c>
      <c r="E13530" s="36" t="s">
        <v>18</v>
      </c>
      <c r="F13530" s="37">
        <v>100</v>
      </c>
      <c r="G13530" s="38">
        <v>0.04</v>
      </c>
      <c r="H13530" s="34">
        <v>0.9843738546162859</v>
      </c>
      <c r="I13530" s="35">
        <v>33.072986636106066</v>
      </c>
      <c r="J13530" s="35">
        <v>3.0035457640376082</v>
      </c>
      <c r="K13530" s="35">
        <v>-4.3194595686918153E-3</v>
      </c>
      <c r="L13530" s="35">
        <v>0</v>
      </c>
      <c r="M13530" s="35">
        <v>0</v>
      </c>
      <c r="N13530" s="35">
        <v>0</v>
      </c>
      <c r="O13530" s="35">
        <v>0</v>
      </c>
      <c r="P13530" s="36">
        <v>11</v>
      </c>
      <c r="Q13530" s="37">
        <v>72</v>
      </c>
      <c r="R13530" s="36">
        <v>5</v>
      </c>
      <c r="S13530" s="39">
        <f t="shared" si="471"/>
        <v>72</v>
      </c>
      <c r="T13530" s="34" t="s">
        <v>36</v>
      </c>
      <c r="U13530" s="12">
        <f>(1/(((ceta*(speed^2))+(beta*speed))+alpha))</f>
        <v>4.4065247664801565E-3</v>
      </c>
      <c r="V13530" s="8">
        <f t="shared" si="472"/>
        <v>72</v>
      </c>
      <c r="AB13530" s="41"/>
    </row>
    <row r="13531" spans="1:28">
      <c r="A13531" s="34" t="s">
        <v>20</v>
      </c>
      <c r="B13531" s="34" t="s">
        <v>79</v>
      </c>
      <c r="C13531" s="5" t="s">
        <v>220</v>
      </c>
      <c r="D13531" s="35" t="s">
        <v>90</v>
      </c>
      <c r="E13531" s="36" t="s">
        <v>17</v>
      </c>
      <c r="F13531" s="37">
        <v>100</v>
      </c>
      <c r="G13531" s="38">
        <v>0.04</v>
      </c>
      <c r="H13531" s="34">
        <v>0.94281846264235003</v>
      </c>
      <c r="I13531" s="35">
        <v>6.7591465232412409</v>
      </c>
      <c r="J13531" s="35">
        <v>1.6304957794090218</v>
      </c>
      <c r="K13531" s="35">
        <v>-8.36780251011041E-2</v>
      </c>
      <c r="L13531" s="35">
        <v>0</v>
      </c>
      <c r="M13531" s="35">
        <v>0</v>
      </c>
      <c r="N13531" s="35">
        <v>0</v>
      </c>
      <c r="O13531" s="35">
        <v>0</v>
      </c>
      <c r="P13531" s="36">
        <v>11</v>
      </c>
      <c r="Q13531" s="37">
        <v>72</v>
      </c>
      <c r="R13531" s="36">
        <v>13</v>
      </c>
      <c r="S13531" s="39">
        <f t="shared" si="471"/>
        <v>72</v>
      </c>
      <c r="T13531" s="34" t="s">
        <v>50</v>
      </c>
      <c r="U13531" s="12">
        <f>EXP((alpha+(beta/speed))+(ceta*LN(speed)))</f>
        <v>616.42047693436609</v>
      </c>
      <c r="V13531" s="8">
        <f t="shared" si="472"/>
        <v>72</v>
      </c>
    </row>
    <row r="13532" spans="1:28">
      <c r="A13532" s="34" t="s">
        <v>20</v>
      </c>
      <c r="B13532" s="34" t="s">
        <v>79</v>
      </c>
      <c r="C13532" s="5" t="s">
        <v>220</v>
      </c>
      <c r="D13532" s="35" t="s">
        <v>90</v>
      </c>
      <c r="E13532" s="36" t="s">
        <v>15</v>
      </c>
      <c r="F13532" s="37">
        <v>0</v>
      </c>
      <c r="G13532" s="38">
        <v>0.06</v>
      </c>
      <c r="H13532" s="34">
        <v>0.99119165908814877</v>
      </c>
      <c r="I13532" s="35">
        <v>2.2684595535695733</v>
      </c>
      <c r="J13532" s="35">
        <v>-0.17893208703407062</v>
      </c>
      <c r="K13532" s="35">
        <v>51.647031304151312</v>
      </c>
      <c r="L13532" s="35">
        <v>-1.3739133398082422</v>
      </c>
      <c r="M13532" s="35">
        <v>0</v>
      </c>
      <c r="N13532" s="35">
        <v>0</v>
      </c>
      <c r="O13532" s="35">
        <v>0</v>
      </c>
      <c r="P13532" s="36">
        <v>11</v>
      </c>
      <c r="Q13532" s="37">
        <v>83</v>
      </c>
      <c r="R13532" s="36">
        <v>1</v>
      </c>
      <c r="S13532" s="39">
        <f t="shared" si="471"/>
        <v>83</v>
      </c>
      <c r="T13532" s="34" t="s">
        <v>30</v>
      </c>
      <c r="U13532" s="12">
        <f>((alpha*(speed^beta))+(ceta*(speed^delta)))</f>
        <v>1.1480700897447662</v>
      </c>
      <c r="V13532" s="8">
        <f t="shared" si="472"/>
        <v>83</v>
      </c>
    </row>
    <row r="13533" spans="1:28">
      <c r="A13533" s="34" t="s">
        <v>20</v>
      </c>
      <c r="B13533" s="34" t="s">
        <v>79</v>
      </c>
      <c r="C13533" s="5" t="s">
        <v>220</v>
      </c>
      <c r="D13533" s="35" t="s">
        <v>90</v>
      </c>
      <c r="E13533" s="36" t="s">
        <v>16</v>
      </c>
      <c r="F13533" s="37">
        <v>0</v>
      </c>
      <c r="G13533" s="38">
        <v>0.06</v>
      </c>
      <c r="H13533" s="34">
        <v>0.90097200640269592</v>
      </c>
      <c r="I13533" s="35">
        <v>4.9313877222828957</v>
      </c>
      <c r="J13533" s="35">
        <v>1.0238541473013745</v>
      </c>
      <c r="K13533" s="35">
        <v>-0.87479596042188035</v>
      </c>
      <c r="L13533" s="35">
        <v>0</v>
      </c>
      <c r="M13533" s="35">
        <v>0</v>
      </c>
      <c r="N13533" s="35">
        <v>0</v>
      </c>
      <c r="O13533" s="35">
        <v>0</v>
      </c>
      <c r="P13533" s="36">
        <v>11</v>
      </c>
      <c r="Q13533" s="37">
        <v>83</v>
      </c>
      <c r="R13533" s="36">
        <v>0</v>
      </c>
      <c r="S13533" s="39">
        <f t="shared" si="471"/>
        <v>83</v>
      </c>
      <c r="T13533" s="34" t="s">
        <v>29</v>
      </c>
      <c r="U13533" s="12">
        <f>((alpha*(beta^speed))*(speed^ceta))</f>
        <v>0.73101985554239346</v>
      </c>
      <c r="V13533" s="8">
        <f t="shared" si="472"/>
        <v>83</v>
      </c>
    </row>
    <row r="13534" spans="1:28">
      <c r="A13534" s="34" t="s">
        <v>20</v>
      </c>
      <c r="B13534" s="34" t="s">
        <v>79</v>
      </c>
      <c r="C13534" s="5" t="s">
        <v>220</v>
      </c>
      <c r="D13534" s="35" t="s">
        <v>90</v>
      </c>
      <c r="E13534" s="36" t="s">
        <v>14</v>
      </c>
      <c r="F13534" s="37">
        <v>0</v>
      </c>
      <c r="G13534" s="38">
        <v>0.06</v>
      </c>
      <c r="H13534" s="34">
        <v>0.97309794363354907</v>
      </c>
      <c r="I13534" s="35">
        <v>0.30003590299927935</v>
      </c>
      <c r="J13534" s="35">
        <v>1.0087395618900736</v>
      </c>
      <c r="K13534" s="35">
        <v>-0.63309361926179442</v>
      </c>
      <c r="L13534" s="35">
        <v>0</v>
      </c>
      <c r="M13534" s="35">
        <v>0</v>
      </c>
      <c r="N13534" s="35">
        <v>0</v>
      </c>
      <c r="O13534" s="35">
        <v>0</v>
      </c>
      <c r="P13534" s="36">
        <v>11</v>
      </c>
      <c r="Q13534" s="37">
        <v>83</v>
      </c>
      <c r="R13534" s="36">
        <v>0</v>
      </c>
      <c r="S13534" s="39">
        <f t="shared" si="471"/>
        <v>83</v>
      </c>
      <c r="T13534" s="34" t="s">
        <v>29</v>
      </c>
      <c r="U13534" s="12">
        <f>((alpha*(beta^speed))*(speed^ceta))</f>
        <v>3.7659851052056499E-2</v>
      </c>
      <c r="V13534" s="8">
        <f t="shared" si="472"/>
        <v>83</v>
      </c>
    </row>
    <row r="13535" spans="1:28">
      <c r="A13535" s="34" t="s">
        <v>20</v>
      </c>
      <c r="B13535" s="34" t="s">
        <v>79</v>
      </c>
      <c r="C13535" s="5" t="s">
        <v>220</v>
      </c>
      <c r="D13535" s="35" t="s">
        <v>90</v>
      </c>
      <c r="E13535" s="36" t="s">
        <v>18</v>
      </c>
      <c r="F13535" s="37">
        <v>0</v>
      </c>
      <c r="G13535" s="38">
        <v>0.06</v>
      </c>
      <c r="H13535" s="34">
        <v>0.97507034222225886</v>
      </c>
      <c r="I13535" s="35">
        <v>2.6206029975356836E-2</v>
      </c>
      <c r="J13535" s="35">
        <v>0.98958693328322644</v>
      </c>
      <c r="K13535" s="35">
        <v>-0.24470128173120717</v>
      </c>
      <c r="L13535" s="35">
        <v>0</v>
      </c>
      <c r="M13535" s="35">
        <v>0</v>
      </c>
      <c r="N13535" s="35">
        <v>0</v>
      </c>
      <c r="O13535" s="35">
        <v>0</v>
      </c>
      <c r="P13535" s="36">
        <v>11</v>
      </c>
      <c r="Q13535" s="37">
        <v>83</v>
      </c>
      <c r="R13535" s="36">
        <v>0</v>
      </c>
      <c r="S13535" s="39">
        <f t="shared" si="471"/>
        <v>83</v>
      </c>
      <c r="T13535" s="34" t="s">
        <v>29</v>
      </c>
      <c r="U13535" s="12">
        <f>((alpha*(beta^speed))*(speed^ceta))</f>
        <v>3.7280213623440603E-3</v>
      </c>
      <c r="V13535" s="8">
        <f t="shared" si="472"/>
        <v>83</v>
      </c>
      <c r="AB13535" s="41"/>
    </row>
    <row r="13536" spans="1:28">
      <c r="A13536" s="34" t="s">
        <v>20</v>
      </c>
      <c r="B13536" s="34" t="s">
        <v>79</v>
      </c>
      <c r="C13536" s="5" t="s">
        <v>220</v>
      </c>
      <c r="D13536" s="35" t="s">
        <v>90</v>
      </c>
      <c r="E13536" s="36" t="s">
        <v>17</v>
      </c>
      <c r="F13536" s="37">
        <v>0</v>
      </c>
      <c r="G13536" s="38">
        <v>0.06</v>
      </c>
      <c r="H13536" s="34">
        <v>0.96769717237113861</v>
      </c>
      <c r="I13536" s="35">
        <v>6.1336019754418878</v>
      </c>
      <c r="J13536" s="35">
        <v>4.2238599770189653</v>
      </c>
      <c r="K13536" s="35">
        <v>2.705562434783855E-2</v>
      </c>
      <c r="L13536" s="35">
        <v>0</v>
      </c>
      <c r="M13536" s="35">
        <v>0</v>
      </c>
      <c r="N13536" s="35">
        <v>0</v>
      </c>
      <c r="O13536" s="35">
        <v>0</v>
      </c>
      <c r="P13536" s="36">
        <v>11</v>
      </c>
      <c r="Q13536" s="37">
        <v>83</v>
      </c>
      <c r="R13536" s="36">
        <v>13</v>
      </c>
      <c r="S13536" s="39">
        <f t="shared" si="471"/>
        <v>83</v>
      </c>
      <c r="T13536" s="34" t="s">
        <v>50</v>
      </c>
      <c r="U13536" s="12">
        <f>EXP((alpha+(beta/speed))+(ceta*LN(speed)))</f>
        <v>546.77990075096875</v>
      </c>
      <c r="V13536" s="8">
        <f t="shared" si="472"/>
        <v>83</v>
      </c>
    </row>
    <row r="13537" spans="1:28">
      <c r="A13537" s="34" t="s">
        <v>20</v>
      </c>
      <c r="B13537" s="34" t="s">
        <v>79</v>
      </c>
      <c r="C13537" s="5" t="s">
        <v>220</v>
      </c>
      <c r="D13537" s="35" t="s">
        <v>90</v>
      </c>
      <c r="E13537" s="36" t="s">
        <v>15</v>
      </c>
      <c r="F13537" s="37">
        <v>50</v>
      </c>
      <c r="G13537" s="38">
        <v>0.06</v>
      </c>
      <c r="H13537" s="34">
        <v>0.97470376835236039</v>
      </c>
      <c r="I13537" s="35">
        <v>2.5563687681281868</v>
      </c>
      <c r="J13537" s="35">
        <v>-0.15844662023645498</v>
      </c>
      <c r="K13537" s="35">
        <v>51.724167117906227</v>
      </c>
      <c r="L13537" s="35">
        <v>-1.3098161213327078</v>
      </c>
      <c r="M13537" s="35">
        <v>0</v>
      </c>
      <c r="N13537" s="35">
        <v>0</v>
      </c>
      <c r="O13537" s="35">
        <v>0</v>
      </c>
      <c r="P13537" s="36">
        <v>11</v>
      </c>
      <c r="Q13537" s="37">
        <v>68</v>
      </c>
      <c r="R13537" s="36">
        <v>1</v>
      </c>
      <c r="S13537" s="39">
        <f t="shared" si="471"/>
        <v>68</v>
      </c>
      <c r="T13537" s="34" t="s">
        <v>30</v>
      </c>
      <c r="U13537" s="12">
        <f>((alpha*(speed^beta))+(ceta*(speed^delta)))</f>
        <v>1.5157912985970794</v>
      </c>
      <c r="V13537" s="8">
        <f t="shared" si="472"/>
        <v>68</v>
      </c>
    </row>
    <row r="13538" spans="1:28">
      <c r="A13538" s="34" t="s">
        <v>20</v>
      </c>
      <c r="B13538" s="34" t="s">
        <v>79</v>
      </c>
      <c r="C13538" s="5" t="s">
        <v>220</v>
      </c>
      <c r="D13538" s="35" t="s">
        <v>90</v>
      </c>
      <c r="E13538" s="36" t="s">
        <v>16</v>
      </c>
      <c r="F13538" s="37">
        <v>50</v>
      </c>
      <c r="G13538" s="38">
        <v>0.06</v>
      </c>
      <c r="H13538" s="34">
        <v>0.87171931598062036</v>
      </c>
      <c r="I13538" s="35">
        <v>4.6175715256457686</v>
      </c>
      <c r="J13538" s="35">
        <v>1.0276626017301524</v>
      </c>
      <c r="K13538" s="35">
        <v>-0.80135559167914416</v>
      </c>
      <c r="L13538" s="35">
        <v>0</v>
      </c>
      <c r="M13538" s="35">
        <v>0</v>
      </c>
      <c r="N13538" s="35">
        <v>0</v>
      </c>
      <c r="O13538" s="35">
        <v>0</v>
      </c>
      <c r="P13538" s="36">
        <v>11</v>
      </c>
      <c r="Q13538" s="37">
        <v>68</v>
      </c>
      <c r="R13538" s="36">
        <v>0</v>
      </c>
      <c r="S13538" s="39">
        <f t="shared" si="471"/>
        <v>68</v>
      </c>
      <c r="T13538" s="34" t="s">
        <v>29</v>
      </c>
      <c r="U13538" s="12">
        <f>((alpha*(beta^speed))*(speed^ceta))</f>
        <v>1.0040605727371315</v>
      </c>
      <c r="V13538" s="8">
        <f t="shared" si="472"/>
        <v>68</v>
      </c>
    </row>
    <row r="13539" spans="1:28">
      <c r="A13539" s="34" t="s">
        <v>20</v>
      </c>
      <c r="B13539" s="34" t="s">
        <v>79</v>
      </c>
      <c r="C13539" s="5" t="s">
        <v>220</v>
      </c>
      <c r="D13539" s="35" t="s">
        <v>90</v>
      </c>
      <c r="E13539" s="36" t="s">
        <v>14</v>
      </c>
      <c r="F13539" s="37">
        <v>50</v>
      </c>
      <c r="G13539" s="38">
        <v>0.06</v>
      </c>
      <c r="H13539" s="34">
        <v>0.97115853781465644</v>
      </c>
      <c r="I13539" s="35">
        <v>-205950.69529585046</v>
      </c>
      <c r="J13539" s="35">
        <v>27719.762822824217</v>
      </c>
      <c r="K13539" s="35">
        <v>4.6209111409752159</v>
      </c>
      <c r="L13539" s="35">
        <v>0</v>
      </c>
      <c r="M13539" s="35">
        <v>0</v>
      </c>
      <c r="N13539" s="35">
        <v>0</v>
      </c>
      <c r="O13539" s="35">
        <v>0</v>
      </c>
      <c r="P13539" s="36">
        <v>11</v>
      </c>
      <c r="Q13539" s="37">
        <v>68</v>
      </c>
      <c r="R13539" s="36">
        <v>2</v>
      </c>
      <c r="S13539" s="39">
        <f t="shared" si="471"/>
        <v>68</v>
      </c>
      <c r="T13539" s="34" t="s">
        <v>31</v>
      </c>
      <c r="U13539" s="12">
        <f>((alpha+(beta*speed))^((-1)/ceta))</f>
        <v>4.4962711257353988E-2</v>
      </c>
      <c r="V13539" s="8">
        <f t="shared" si="472"/>
        <v>68</v>
      </c>
      <c r="AB13539" s="41"/>
    </row>
    <row r="13540" spans="1:28">
      <c r="A13540" s="34" t="s">
        <v>20</v>
      </c>
      <c r="B13540" s="34" t="s">
        <v>79</v>
      </c>
      <c r="C13540" s="5" t="s">
        <v>220</v>
      </c>
      <c r="D13540" s="35" t="s">
        <v>90</v>
      </c>
      <c r="E13540" s="36" t="s">
        <v>18</v>
      </c>
      <c r="F13540" s="37">
        <v>50</v>
      </c>
      <c r="G13540" s="38">
        <v>0.06</v>
      </c>
      <c r="H13540" s="34">
        <v>0.98056589328443178</v>
      </c>
      <c r="I13540" s="35">
        <v>36.190282672488131</v>
      </c>
      <c r="J13540" s="35">
        <v>2.1806748085753527</v>
      </c>
      <c r="K13540" s="35">
        <v>1.2877741843089841E-2</v>
      </c>
      <c r="L13540" s="35">
        <v>0</v>
      </c>
      <c r="M13540" s="35">
        <v>0</v>
      </c>
      <c r="N13540" s="35">
        <v>0</v>
      </c>
      <c r="O13540" s="35">
        <v>0</v>
      </c>
      <c r="P13540" s="36">
        <v>11</v>
      </c>
      <c r="Q13540" s="37">
        <v>68</v>
      </c>
      <c r="R13540" s="36">
        <v>5</v>
      </c>
      <c r="S13540" s="39">
        <f t="shared" si="471"/>
        <v>68</v>
      </c>
      <c r="T13540" s="34" t="s">
        <v>36</v>
      </c>
      <c r="U13540" s="12">
        <f>(1/(((ceta*(speed^2))+(beta*speed))+alpha))</f>
        <v>4.0979769249059441E-3</v>
      </c>
      <c r="V13540" s="8">
        <f t="shared" si="472"/>
        <v>68</v>
      </c>
      <c r="AB13540" s="41"/>
    </row>
    <row r="13541" spans="1:28">
      <c r="A13541" s="34" t="s">
        <v>20</v>
      </c>
      <c r="B13541" s="34" t="s">
        <v>79</v>
      </c>
      <c r="C13541" s="5" t="s">
        <v>220</v>
      </c>
      <c r="D13541" s="35" t="s">
        <v>90</v>
      </c>
      <c r="E13541" s="36" t="s">
        <v>17</v>
      </c>
      <c r="F13541" s="37">
        <v>50</v>
      </c>
      <c r="G13541" s="38">
        <v>0.06</v>
      </c>
      <c r="H13541" s="34">
        <v>0.9724789834166917</v>
      </c>
      <c r="I13541" s="35">
        <v>6.6821578020451158</v>
      </c>
      <c r="J13541" s="35">
        <v>2.1046478654710317</v>
      </c>
      <c r="K13541" s="35">
        <v>-4.4172778072710368E-2</v>
      </c>
      <c r="L13541" s="35">
        <v>0</v>
      </c>
      <c r="M13541" s="35">
        <v>0</v>
      </c>
      <c r="N13541" s="35">
        <v>0</v>
      </c>
      <c r="O13541" s="35">
        <v>0</v>
      </c>
      <c r="P13541" s="36">
        <v>11</v>
      </c>
      <c r="Q13541" s="37">
        <v>68</v>
      </c>
      <c r="R13541" s="36">
        <v>13</v>
      </c>
      <c r="S13541" s="39">
        <f t="shared" si="471"/>
        <v>68</v>
      </c>
      <c r="T13541" s="34" t="s">
        <v>50</v>
      </c>
      <c r="U13541" s="12">
        <f>EXP((alpha+(beta/speed))+(ceta*LN(speed)))</f>
        <v>683.15455917233874</v>
      </c>
      <c r="V13541" s="8">
        <f t="shared" si="472"/>
        <v>68</v>
      </c>
    </row>
    <row r="13542" spans="1:28">
      <c r="A13542" s="34" t="s">
        <v>20</v>
      </c>
      <c r="B13542" s="34" t="s">
        <v>79</v>
      </c>
      <c r="C13542" s="5" t="s">
        <v>220</v>
      </c>
      <c r="D13542" s="35" t="s">
        <v>90</v>
      </c>
      <c r="E13542" s="36" t="s">
        <v>15</v>
      </c>
      <c r="F13542" s="37">
        <v>100</v>
      </c>
      <c r="G13542" s="38">
        <v>0.06</v>
      </c>
      <c r="H13542" s="34">
        <v>0.98632001391894986</v>
      </c>
      <c r="I13542" s="35">
        <v>-1.4045772012812185E-5</v>
      </c>
      <c r="J13542" s="35">
        <v>2.944867170742914E-3</v>
      </c>
      <c r="K13542" s="35">
        <v>-0.21290922059371287</v>
      </c>
      <c r="L13542" s="35">
        <v>6.3604454392192116</v>
      </c>
      <c r="M13542" s="35">
        <v>0</v>
      </c>
      <c r="N13542" s="35">
        <v>0</v>
      </c>
      <c r="O13542" s="35">
        <v>0</v>
      </c>
      <c r="P13542" s="36">
        <v>11</v>
      </c>
      <c r="Q13542" s="37">
        <v>57</v>
      </c>
      <c r="R13542" s="36">
        <v>14</v>
      </c>
      <c r="S13542" s="39">
        <f t="shared" si="471"/>
        <v>57</v>
      </c>
      <c r="T13542" s="34" t="s">
        <v>51</v>
      </c>
      <c r="U13542" s="12">
        <f>(((alpha*(speed^3))+(beta*(speed^2))+(ceta*speed))+delta)</f>
        <v>1.1913146467525797</v>
      </c>
      <c r="V13542" s="8">
        <f t="shared" si="472"/>
        <v>57</v>
      </c>
    </row>
    <row r="13543" spans="1:28">
      <c r="A13543" s="34" t="s">
        <v>20</v>
      </c>
      <c r="B13543" s="34" t="s">
        <v>79</v>
      </c>
      <c r="C13543" s="5" t="s">
        <v>220</v>
      </c>
      <c r="D13543" s="35" t="s">
        <v>90</v>
      </c>
      <c r="E13543" s="36" t="s">
        <v>16</v>
      </c>
      <c r="F13543" s="37">
        <v>100</v>
      </c>
      <c r="G13543" s="38">
        <v>0.06</v>
      </c>
      <c r="H13543" s="34">
        <v>0.73051408565298648</v>
      </c>
      <c r="I13543" s="35">
        <v>-8.7437082738118206E-6</v>
      </c>
      <c r="J13543" s="35">
        <v>1.1490248947268013E-3</v>
      </c>
      <c r="K13543" s="35">
        <v>-4.258231059019963E-2</v>
      </c>
      <c r="L13543" s="35">
        <v>1.3700024956743695</v>
      </c>
      <c r="M13543" s="35">
        <v>0</v>
      </c>
      <c r="N13543" s="35">
        <v>0</v>
      </c>
      <c r="O13543" s="35">
        <v>0</v>
      </c>
      <c r="P13543" s="36">
        <v>11</v>
      </c>
      <c r="Q13543" s="37">
        <v>57</v>
      </c>
      <c r="R13543" s="36">
        <v>14</v>
      </c>
      <c r="S13543" s="39">
        <f t="shared" si="471"/>
        <v>57</v>
      </c>
      <c r="T13543" s="34" t="s">
        <v>51</v>
      </c>
      <c r="U13543" s="12">
        <f>(((alpha*(speed^3))+(beta*(speed^2))+(ceta*speed))+delta)</f>
        <v>1.0567191086483354</v>
      </c>
      <c r="V13543" s="8">
        <f t="shared" si="472"/>
        <v>57</v>
      </c>
    </row>
    <row r="13544" spans="1:28">
      <c r="A13544" s="34" t="s">
        <v>20</v>
      </c>
      <c r="B13544" s="34" t="s">
        <v>79</v>
      </c>
      <c r="C13544" s="5" t="s">
        <v>220</v>
      </c>
      <c r="D13544" s="35" t="s">
        <v>90</v>
      </c>
      <c r="E13544" s="36" t="s">
        <v>14</v>
      </c>
      <c r="F13544" s="37">
        <v>100</v>
      </c>
      <c r="G13544" s="38">
        <v>0.06</v>
      </c>
      <c r="H13544" s="34">
        <v>0.90890634940212178</v>
      </c>
      <c r="I13544" s="35">
        <v>3.0644805210678281E-2</v>
      </c>
      <c r="J13544" s="35">
        <v>0.18029882089828714</v>
      </c>
      <c r="K13544" s="35">
        <v>1.0605721860121342</v>
      </c>
      <c r="L13544" s="35">
        <v>-1.3105963783653423</v>
      </c>
      <c r="M13544" s="35">
        <v>0</v>
      </c>
      <c r="N13544" s="35">
        <v>0</v>
      </c>
      <c r="O13544" s="35">
        <v>0</v>
      </c>
      <c r="P13544" s="36">
        <v>11</v>
      </c>
      <c r="Q13544" s="37">
        <v>57</v>
      </c>
      <c r="R13544" s="36">
        <v>1</v>
      </c>
      <c r="S13544" s="39">
        <f t="shared" si="471"/>
        <v>57</v>
      </c>
      <c r="T13544" s="34" t="s">
        <v>30</v>
      </c>
      <c r="U13544" s="12">
        <f>((alpha*(speed^beta))+(ceta*(speed^delta)))</f>
        <v>6.8824432633469726E-2</v>
      </c>
      <c r="V13544" s="8">
        <f t="shared" si="472"/>
        <v>57</v>
      </c>
      <c r="AB13544" s="41"/>
    </row>
    <row r="13545" spans="1:28">
      <c r="A13545" s="34" t="s">
        <v>20</v>
      </c>
      <c r="B13545" s="34" t="s">
        <v>79</v>
      </c>
      <c r="C13545" s="5" t="s">
        <v>220</v>
      </c>
      <c r="D13545" s="35" t="s">
        <v>90</v>
      </c>
      <c r="E13545" s="36" t="s">
        <v>18</v>
      </c>
      <c r="F13545" s="37">
        <v>100</v>
      </c>
      <c r="G13545" s="38">
        <v>0.06</v>
      </c>
      <c r="H13545" s="34">
        <v>0.97996202267345944</v>
      </c>
      <c r="I13545" s="35">
        <v>-7.2204295035850008E-8</v>
      </c>
      <c r="J13545" s="35">
        <v>1.5124766758882122E-5</v>
      </c>
      <c r="K13545" s="35">
        <v>-1.0189718169885769E-3</v>
      </c>
      <c r="L13545" s="35">
        <v>2.7755664517716317E-2</v>
      </c>
      <c r="M13545" s="35">
        <v>0</v>
      </c>
      <c r="N13545" s="35">
        <v>0</v>
      </c>
      <c r="O13545" s="35">
        <v>0</v>
      </c>
      <c r="P13545" s="36">
        <v>11</v>
      </c>
      <c r="Q13545" s="37">
        <v>57</v>
      </c>
      <c r="R13545" s="36">
        <v>14</v>
      </c>
      <c r="S13545" s="39">
        <f t="shared" si="471"/>
        <v>57</v>
      </c>
      <c r="T13545" s="34" t="s">
        <v>51</v>
      </c>
      <c r="U13545" s="12">
        <f>(((alpha*(speed^3))+(beta*(speed^2))+(ceta*speed))+delta)</f>
        <v>5.4429081384012763E-3</v>
      </c>
      <c r="V13545" s="8">
        <f t="shared" si="472"/>
        <v>57</v>
      </c>
      <c r="AB13545" s="41"/>
    </row>
    <row r="13546" spans="1:28">
      <c r="A13546" s="34" t="s">
        <v>20</v>
      </c>
      <c r="B13546" s="34" t="s">
        <v>79</v>
      </c>
      <c r="C13546" s="5" t="s">
        <v>220</v>
      </c>
      <c r="D13546" s="35" t="s">
        <v>90</v>
      </c>
      <c r="E13546" s="36" t="s">
        <v>17</v>
      </c>
      <c r="F13546" s="37">
        <v>100</v>
      </c>
      <c r="G13546" s="38">
        <v>0.06</v>
      </c>
      <c r="H13546" s="34">
        <v>0.97983890011594466</v>
      </c>
      <c r="I13546" s="35">
        <v>-3.0379047909222241E-3</v>
      </c>
      <c r="J13546" s="35">
        <v>0.4037400252650486</v>
      </c>
      <c r="K13546" s="35">
        <v>-19.682590342357368</v>
      </c>
      <c r="L13546" s="35">
        <v>1185.461951699594</v>
      </c>
      <c r="M13546" s="35">
        <v>0</v>
      </c>
      <c r="N13546" s="35">
        <v>0</v>
      </c>
      <c r="O13546" s="35">
        <v>0</v>
      </c>
      <c r="P13546" s="36">
        <v>11</v>
      </c>
      <c r="Q13546" s="37">
        <v>57</v>
      </c>
      <c r="R13546" s="36">
        <v>14</v>
      </c>
      <c r="S13546" s="39">
        <f t="shared" si="471"/>
        <v>57</v>
      </c>
      <c r="T13546" s="34" t="s">
        <v>51</v>
      </c>
      <c r="U13546" s="12">
        <f>(((alpha*(speed^3))+(beta*(speed^2))+(ceta*speed))+delta)</f>
        <v>812.70694232610742</v>
      </c>
      <c r="V13546" s="8">
        <f t="shared" si="472"/>
        <v>57</v>
      </c>
    </row>
    <row r="13547" spans="1:28">
      <c r="A13547" s="34" t="s">
        <v>20</v>
      </c>
      <c r="B13547" s="34" t="s">
        <v>80</v>
      </c>
      <c r="C13547" s="5" t="s">
        <v>221</v>
      </c>
      <c r="D13547" s="35" t="s">
        <v>84</v>
      </c>
      <c r="E13547" s="36" t="s">
        <v>15</v>
      </c>
      <c r="F13547" s="37">
        <v>0</v>
      </c>
      <c r="G13547" s="38">
        <v>0</v>
      </c>
      <c r="H13547" s="34">
        <v>0.98636250586794361</v>
      </c>
      <c r="I13547" s="35">
        <v>1.8314245618948208</v>
      </c>
      <c r="J13547" s="35">
        <v>128.7217002611271</v>
      </c>
      <c r="K13547" s="35">
        <v>-0.13326842665526542</v>
      </c>
      <c r="L13547" s="35">
        <v>0.93085024958206841</v>
      </c>
      <c r="M13547" s="35">
        <v>1.0759841421634603E-2</v>
      </c>
      <c r="N13547" s="35">
        <v>0</v>
      </c>
      <c r="O13547" s="35">
        <v>0</v>
      </c>
      <c r="P13547" s="36">
        <v>11</v>
      </c>
      <c r="Q13547" s="37">
        <v>86</v>
      </c>
      <c r="R13547" s="36">
        <v>10</v>
      </c>
      <c r="S13547" s="39">
        <f t="shared" si="471"/>
        <v>86</v>
      </c>
      <c r="T13547" s="34" t="s">
        <v>44</v>
      </c>
      <c r="U13547" s="12">
        <f>(alpha+(beta/(1+EXP((((-1)*ceta)+(delta*LN(speed)))+(epsilon*speed)))))</f>
        <v>2.5341656785614064</v>
      </c>
      <c r="V13547" s="8">
        <f t="shared" si="472"/>
        <v>86</v>
      </c>
    </row>
    <row r="13548" spans="1:28">
      <c r="A13548" s="34" t="s">
        <v>20</v>
      </c>
      <c r="B13548" s="34" t="s">
        <v>80</v>
      </c>
      <c r="C13548" s="5" t="s">
        <v>221</v>
      </c>
      <c r="D13548" s="35" t="s">
        <v>84</v>
      </c>
      <c r="E13548" s="36" t="s">
        <v>16</v>
      </c>
      <c r="F13548" s="37">
        <v>0</v>
      </c>
      <c r="G13548" s="38">
        <v>0</v>
      </c>
      <c r="H13548" s="34">
        <v>0.95135034835742993</v>
      </c>
      <c r="I13548" s="35">
        <v>107.81312492616819</v>
      </c>
      <c r="J13548" s="35">
        <v>1.0042206205099609</v>
      </c>
      <c r="K13548" s="35">
        <v>-0.58785814954179993</v>
      </c>
      <c r="L13548" s="35">
        <v>0</v>
      </c>
      <c r="M13548" s="35">
        <v>0</v>
      </c>
      <c r="N13548" s="35">
        <v>0</v>
      </c>
      <c r="O13548" s="35">
        <v>0</v>
      </c>
      <c r="P13548" s="36">
        <v>11</v>
      </c>
      <c r="Q13548" s="37">
        <v>86</v>
      </c>
      <c r="R13548" s="36">
        <v>0</v>
      </c>
      <c r="S13548" s="39">
        <f t="shared" si="471"/>
        <v>86</v>
      </c>
      <c r="T13548" s="34" t="s">
        <v>29</v>
      </c>
      <c r="U13548" s="12">
        <f>((alpha*(beta^speed))*(speed^ceta))</f>
        <v>11.291887760101288</v>
      </c>
      <c r="V13548" s="8">
        <f t="shared" si="472"/>
        <v>86</v>
      </c>
    </row>
    <row r="13549" spans="1:28">
      <c r="A13549" s="34" t="s">
        <v>20</v>
      </c>
      <c r="B13549" s="34" t="s">
        <v>80</v>
      </c>
      <c r="C13549" s="5" t="s">
        <v>221</v>
      </c>
      <c r="D13549" s="35" t="s">
        <v>84</v>
      </c>
      <c r="E13549" s="36" t="s">
        <v>14</v>
      </c>
      <c r="F13549" s="37">
        <v>0</v>
      </c>
      <c r="G13549" s="38">
        <v>0</v>
      </c>
      <c r="H13549" s="34">
        <v>0.99254262713813257</v>
      </c>
      <c r="I13549" s="35">
        <v>0.65600875918766965</v>
      </c>
      <c r="J13549" s="35">
        <v>58.846825826116955</v>
      </c>
      <c r="K13549" s="35">
        <v>-0.58254502392696972</v>
      </c>
      <c r="L13549" s="35">
        <v>0.7182363120292522</v>
      </c>
      <c r="M13549" s="35">
        <v>3.0818935763459426E-2</v>
      </c>
      <c r="N13549" s="35">
        <v>0</v>
      </c>
      <c r="O13549" s="35">
        <v>0</v>
      </c>
      <c r="P13549" s="36">
        <v>11</v>
      </c>
      <c r="Q13549" s="37">
        <v>86</v>
      </c>
      <c r="R13549" s="36">
        <v>10</v>
      </c>
      <c r="S13549" s="39">
        <f t="shared" si="471"/>
        <v>86</v>
      </c>
      <c r="T13549" s="34" t="s">
        <v>44</v>
      </c>
      <c r="U13549" s="12">
        <f>(alpha+(beta/(1+EXP((((-1)*ceta)+(delta*LN(speed)))+(epsilon*speed)))))</f>
        <v>0.75053128384183443</v>
      </c>
      <c r="V13549" s="8">
        <f t="shared" si="472"/>
        <v>86</v>
      </c>
    </row>
    <row r="13550" spans="1:28">
      <c r="A13550" s="34" t="s">
        <v>20</v>
      </c>
      <c r="B13550" s="34" t="s">
        <v>80</v>
      </c>
      <c r="C13550" s="5" t="s">
        <v>221</v>
      </c>
      <c r="D13550" s="35" t="s">
        <v>84</v>
      </c>
      <c r="E13550" s="36" t="s">
        <v>18</v>
      </c>
      <c r="F13550" s="37">
        <v>0</v>
      </c>
      <c r="G13550" s="38">
        <v>0</v>
      </c>
      <c r="H13550" s="34">
        <v>0.99283401633272195</v>
      </c>
      <c r="I13550" s="35">
        <v>18.418111522651831</v>
      </c>
      <c r="J13550" s="35">
        <v>1.0053017647910181</v>
      </c>
      <c r="K13550" s="35">
        <v>-0.99904642687901002</v>
      </c>
      <c r="L13550" s="35">
        <v>0</v>
      </c>
      <c r="M13550" s="35">
        <v>0</v>
      </c>
      <c r="N13550" s="35">
        <v>0</v>
      </c>
      <c r="O13550" s="35">
        <v>0</v>
      </c>
      <c r="P13550" s="36">
        <v>11</v>
      </c>
      <c r="Q13550" s="37">
        <v>86</v>
      </c>
      <c r="R13550" s="36">
        <v>0</v>
      </c>
      <c r="S13550" s="39">
        <f t="shared" si="471"/>
        <v>86</v>
      </c>
      <c r="T13550" s="34" t="s">
        <v>29</v>
      </c>
      <c r="U13550" s="12">
        <f>((alpha*(beta^speed))*(speed^ceta))</f>
        <v>0.33891094834082008</v>
      </c>
      <c r="V13550" s="8">
        <f t="shared" si="472"/>
        <v>86</v>
      </c>
    </row>
    <row r="13551" spans="1:28">
      <c r="A13551" s="34" t="s">
        <v>20</v>
      </c>
      <c r="B13551" s="34" t="s">
        <v>80</v>
      </c>
      <c r="C13551" s="5" t="s">
        <v>221</v>
      </c>
      <c r="D13551" s="35" t="s">
        <v>84</v>
      </c>
      <c r="E13551" s="36" t="s">
        <v>17</v>
      </c>
      <c r="F13551" s="37">
        <v>0</v>
      </c>
      <c r="G13551" s="38">
        <v>0</v>
      </c>
      <c r="H13551" s="34">
        <v>0.97764801689034242</v>
      </c>
      <c r="I13551" s="35">
        <v>3685.4921238818142</v>
      </c>
      <c r="J13551" s="35">
        <v>1.005796931372422</v>
      </c>
      <c r="K13551" s="35">
        <v>-0.72580445875464239</v>
      </c>
      <c r="L13551" s="35">
        <v>0</v>
      </c>
      <c r="M13551" s="35">
        <v>0</v>
      </c>
      <c r="N13551" s="35">
        <v>0</v>
      </c>
      <c r="O13551" s="35">
        <v>0</v>
      </c>
      <c r="P13551" s="36">
        <v>11</v>
      </c>
      <c r="Q13551" s="37">
        <v>86</v>
      </c>
      <c r="R13551" s="36">
        <v>0</v>
      </c>
      <c r="S13551" s="39">
        <f t="shared" si="471"/>
        <v>86</v>
      </c>
      <c r="T13551" s="34" t="s">
        <v>29</v>
      </c>
      <c r="U13551" s="12">
        <f>((alpha*(beta^speed))*(speed^ceta))</f>
        <v>238.95395668882628</v>
      </c>
      <c r="V13551" s="8">
        <f t="shared" si="472"/>
        <v>86</v>
      </c>
    </row>
    <row r="13552" spans="1:28">
      <c r="A13552" s="34" t="s">
        <v>20</v>
      </c>
      <c r="B13552" s="34" t="s">
        <v>80</v>
      </c>
      <c r="C13552" s="5" t="s">
        <v>221</v>
      </c>
      <c r="D13552" s="35" t="s">
        <v>84</v>
      </c>
      <c r="E13552" s="36" t="s">
        <v>15</v>
      </c>
      <c r="F13552" s="37">
        <v>50</v>
      </c>
      <c r="G13552" s="38">
        <v>0</v>
      </c>
      <c r="H13552" s="34">
        <v>0.96304332514539037</v>
      </c>
      <c r="I13552" s="35">
        <v>62.546820000954163</v>
      </c>
      <c r="J13552" s="35">
        <v>-0.68428787617644693</v>
      </c>
      <c r="K13552" s="35">
        <v>2210.6587897806462</v>
      </c>
      <c r="L13552" s="35">
        <v>-3.1857898157030635</v>
      </c>
      <c r="M13552" s="35">
        <v>0</v>
      </c>
      <c r="N13552" s="35">
        <v>0</v>
      </c>
      <c r="O13552" s="35">
        <v>0</v>
      </c>
      <c r="P13552" s="36">
        <v>11</v>
      </c>
      <c r="Q13552" s="37">
        <v>86</v>
      </c>
      <c r="R13552" s="36">
        <v>1</v>
      </c>
      <c r="S13552" s="39">
        <f t="shared" si="471"/>
        <v>86</v>
      </c>
      <c r="T13552" s="34" t="s">
        <v>30</v>
      </c>
      <c r="U13552" s="12">
        <f>((alpha*(speed^beta))+(ceta*(speed^delta)))</f>
        <v>2.9694337864267295</v>
      </c>
      <c r="V13552" s="8">
        <f t="shared" si="472"/>
        <v>86</v>
      </c>
    </row>
    <row r="13553" spans="1:22">
      <c r="A13553" s="34" t="s">
        <v>20</v>
      </c>
      <c r="B13553" s="34" t="s">
        <v>80</v>
      </c>
      <c r="C13553" s="5" t="s">
        <v>221</v>
      </c>
      <c r="D13553" s="35" t="s">
        <v>84</v>
      </c>
      <c r="E13553" s="36" t="s">
        <v>16</v>
      </c>
      <c r="F13553" s="37">
        <v>50</v>
      </c>
      <c r="G13553" s="38">
        <v>0</v>
      </c>
      <c r="H13553" s="34">
        <v>0.92765170716032841</v>
      </c>
      <c r="I13553" s="35">
        <v>4.3305065703131964</v>
      </c>
      <c r="J13553" s="35">
        <v>0.79229069600677404</v>
      </c>
      <c r="K13553" s="35">
        <v>-0.41053260239928263</v>
      </c>
      <c r="L13553" s="35">
        <v>0</v>
      </c>
      <c r="M13553" s="35">
        <v>0</v>
      </c>
      <c r="N13553" s="35">
        <v>0</v>
      </c>
      <c r="O13553" s="35">
        <v>0</v>
      </c>
      <c r="P13553" s="36">
        <v>11</v>
      </c>
      <c r="Q13553" s="37">
        <v>86</v>
      </c>
      <c r="R13553" s="36">
        <v>13</v>
      </c>
      <c r="S13553" s="39">
        <f t="shared" si="471"/>
        <v>86</v>
      </c>
      <c r="T13553" s="34" t="s">
        <v>50</v>
      </c>
      <c r="U13553" s="12">
        <f>EXP((alpha+(beta/speed))+(ceta*LN(speed)))</f>
        <v>12.318035205373366</v>
      </c>
      <c r="V13553" s="8">
        <f t="shared" si="472"/>
        <v>86</v>
      </c>
    </row>
    <row r="13554" spans="1:22">
      <c r="A13554" s="34" t="s">
        <v>20</v>
      </c>
      <c r="B13554" s="34" t="s">
        <v>80</v>
      </c>
      <c r="C13554" s="5" t="s">
        <v>221</v>
      </c>
      <c r="D13554" s="35" t="s">
        <v>84</v>
      </c>
      <c r="E13554" s="36" t="s">
        <v>14</v>
      </c>
      <c r="F13554" s="37">
        <v>50</v>
      </c>
      <c r="G13554" s="38">
        <v>0</v>
      </c>
      <c r="H13554" s="34">
        <v>0.9917405176659726</v>
      </c>
      <c r="I13554" s="35">
        <v>0.61126211520264717</v>
      </c>
      <c r="J13554" s="35">
        <v>38.727298899890556</v>
      </c>
      <c r="K13554" s="35">
        <v>8.1023591506386425E-2</v>
      </c>
      <c r="L13554" s="35">
        <v>0.83514372077398114</v>
      </c>
      <c r="M13554" s="35">
        <v>2.719037205685226E-2</v>
      </c>
      <c r="N13554" s="35">
        <v>0</v>
      </c>
      <c r="O13554" s="35">
        <v>0</v>
      </c>
      <c r="P13554" s="36">
        <v>11</v>
      </c>
      <c r="Q13554" s="37">
        <v>86</v>
      </c>
      <c r="R13554" s="36">
        <v>10</v>
      </c>
      <c r="S13554" s="39">
        <f t="shared" si="471"/>
        <v>86</v>
      </c>
      <c r="T13554" s="34" t="s">
        <v>44</v>
      </c>
      <c r="U13554" s="12">
        <f>(alpha+(beta/(1+EXP((((-1)*ceta)+(delta*LN(speed)))+(epsilon*speed)))))</f>
        <v>0.70920643655504967</v>
      </c>
      <c r="V13554" s="8">
        <f t="shared" si="472"/>
        <v>86</v>
      </c>
    </row>
    <row r="13555" spans="1:22">
      <c r="A13555" s="34" t="s">
        <v>20</v>
      </c>
      <c r="B13555" s="34" t="s">
        <v>80</v>
      </c>
      <c r="C13555" s="5" t="s">
        <v>221</v>
      </c>
      <c r="D13555" s="35" t="s">
        <v>84</v>
      </c>
      <c r="E13555" s="36" t="s">
        <v>18</v>
      </c>
      <c r="F13555" s="37">
        <v>50</v>
      </c>
      <c r="G13555" s="38">
        <v>0</v>
      </c>
      <c r="H13555" s="34">
        <v>0.9786295614097692</v>
      </c>
      <c r="I13555" s="35">
        <v>-0.19730882942616967</v>
      </c>
      <c r="J13555" s="35">
        <v>5.0649787544250667E-2</v>
      </c>
      <c r="K13555" s="35">
        <v>1.5329728146876289</v>
      </c>
      <c r="L13555" s="35">
        <v>0</v>
      </c>
      <c r="M13555" s="35">
        <v>0</v>
      </c>
      <c r="N13555" s="35">
        <v>0</v>
      </c>
      <c r="O13555" s="35">
        <v>0</v>
      </c>
      <c r="P13555" s="36">
        <v>11</v>
      </c>
      <c r="Q13555" s="37">
        <v>86</v>
      </c>
      <c r="R13555" s="36">
        <v>2</v>
      </c>
      <c r="S13555" s="39">
        <f t="shared" si="471"/>
        <v>86</v>
      </c>
      <c r="T13555" s="34" t="s">
        <v>31</v>
      </c>
      <c r="U13555" s="12">
        <f>((alpha+(beta*speed))^((-1)/ceta))</f>
        <v>0.39468055519934497</v>
      </c>
      <c r="V13555" s="8">
        <f t="shared" si="472"/>
        <v>86</v>
      </c>
    </row>
    <row r="13556" spans="1:22">
      <c r="A13556" s="34" t="s">
        <v>20</v>
      </c>
      <c r="B13556" s="34" t="s">
        <v>80</v>
      </c>
      <c r="C13556" s="5" t="s">
        <v>221</v>
      </c>
      <c r="D13556" s="35" t="s">
        <v>84</v>
      </c>
      <c r="E13556" s="36" t="s">
        <v>17</v>
      </c>
      <c r="F13556" s="37">
        <v>50</v>
      </c>
      <c r="G13556" s="38">
        <v>0</v>
      </c>
      <c r="H13556" s="34">
        <v>0.95707622152236316</v>
      </c>
      <c r="I13556" s="35">
        <v>2933.3404123987339</v>
      </c>
      <c r="J13556" s="35">
        <v>1.0025790962180285</v>
      </c>
      <c r="K13556" s="35">
        <v>-0.59107073464800641</v>
      </c>
      <c r="L13556" s="35">
        <v>0</v>
      </c>
      <c r="M13556" s="35">
        <v>0</v>
      </c>
      <c r="N13556" s="35">
        <v>0</v>
      </c>
      <c r="O13556" s="35">
        <v>0</v>
      </c>
      <c r="P13556" s="36">
        <v>11</v>
      </c>
      <c r="Q13556" s="37">
        <v>86</v>
      </c>
      <c r="R13556" s="36">
        <v>0</v>
      </c>
      <c r="S13556" s="39">
        <f t="shared" si="471"/>
        <v>86</v>
      </c>
      <c r="T13556" s="34" t="s">
        <v>29</v>
      </c>
      <c r="U13556" s="12">
        <f>((alpha*(beta^speed))*(speed^ceta))</f>
        <v>263.11193163984439</v>
      </c>
      <c r="V13556" s="8">
        <f t="shared" si="472"/>
        <v>86</v>
      </c>
    </row>
    <row r="13557" spans="1:22">
      <c r="A13557" s="34" t="s">
        <v>20</v>
      </c>
      <c r="B13557" s="34" t="s">
        <v>80</v>
      </c>
      <c r="C13557" s="5" t="s">
        <v>221</v>
      </c>
      <c r="D13557" s="35" t="s">
        <v>84</v>
      </c>
      <c r="E13557" s="36" t="s">
        <v>15</v>
      </c>
      <c r="F13557" s="37">
        <v>100</v>
      </c>
      <c r="G13557" s="38">
        <v>0</v>
      </c>
      <c r="H13557" s="34">
        <v>0.95147979173486785</v>
      </c>
      <c r="I13557" s="35">
        <v>4.1972472617385943</v>
      </c>
      <c r="J13557" s="35">
        <v>1.0102767246830133</v>
      </c>
      <c r="K13557" s="35">
        <v>-0.66983906091135526</v>
      </c>
      <c r="L13557" s="35">
        <v>0</v>
      </c>
      <c r="M13557" s="35">
        <v>0</v>
      </c>
      <c r="N13557" s="35">
        <v>0</v>
      </c>
      <c r="O13557" s="35">
        <v>0</v>
      </c>
      <c r="P13557" s="36">
        <v>11</v>
      </c>
      <c r="Q13557" s="37">
        <v>86</v>
      </c>
      <c r="R13557" s="36">
        <v>13</v>
      </c>
      <c r="S13557" s="39">
        <f t="shared" si="471"/>
        <v>86</v>
      </c>
      <c r="T13557" s="34" t="s">
        <v>50</v>
      </c>
      <c r="U13557" s="12">
        <f>EXP((alpha+(beta/speed))+(ceta*LN(speed)))</f>
        <v>3.4051835889870974</v>
      </c>
      <c r="V13557" s="8">
        <f t="shared" si="472"/>
        <v>86</v>
      </c>
    </row>
    <row r="13558" spans="1:22">
      <c r="A13558" s="34" t="s">
        <v>20</v>
      </c>
      <c r="B13558" s="34" t="s">
        <v>80</v>
      </c>
      <c r="C13558" s="5" t="s">
        <v>221</v>
      </c>
      <c r="D13558" s="35" t="s">
        <v>84</v>
      </c>
      <c r="E13558" s="36" t="s">
        <v>16</v>
      </c>
      <c r="F13558" s="37">
        <v>100</v>
      </c>
      <c r="G13558" s="38">
        <v>0</v>
      </c>
      <c r="H13558" s="34">
        <v>0.9062962245582129</v>
      </c>
      <c r="I13558" s="35">
        <v>82.475355214295476</v>
      </c>
      <c r="J13558" s="35">
        <v>0.99787492905324038</v>
      </c>
      <c r="K13558" s="35">
        <v>-0.36901172779635039</v>
      </c>
      <c r="L13558" s="35">
        <v>0</v>
      </c>
      <c r="M13558" s="35">
        <v>0</v>
      </c>
      <c r="N13558" s="35">
        <v>0</v>
      </c>
      <c r="O13558" s="35">
        <v>0</v>
      </c>
      <c r="P13558" s="36">
        <v>11</v>
      </c>
      <c r="Q13558" s="37">
        <v>86</v>
      </c>
      <c r="R13558" s="36">
        <v>0</v>
      </c>
      <c r="S13558" s="39">
        <f t="shared" si="471"/>
        <v>86</v>
      </c>
      <c r="T13558" s="34" t="s">
        <v>29</v>
      </c>
      <c r="U13558" s="12">
        <f>((alpha*(beta^speed))*(speed^ceta))</f>
        <v>13.274469051892371</v>
      </c>
      <c r="V13558" s="8">
        <f t="shared" si="472"/>
        <v>86</v>
      </c>
    </row>
    <row r="13559" spans="1:22">
      <c r="A13559" s="34" t="s">
        <v>20</v>
      </c>
      <c r="B13559" s="34" t="s">
        <v>80</v>
      </c>
      <c r="C13559" s="5" t="s">
        <v>221</v>
      </c>
      <c r="D13559" s="35" t="s">
        <v>84</v>
      </c>
      <c r="E13559" s="36" t="s">
        <v>14</v>
      </c>
      <c r="F13559" s="37">
        <v>100</v>
      </c>
      <c r="G13559" s="38">
        <v>0</v>
      </c>
      <c r="H13559" s="34">
        <v>0.99124525396367857</v>
      </c>
      <c r="I13559" s="35">
        <v>0.5854925678014582</v>
      </c>
      <c r="J13559" s="35">
        <v>46.817829930768852</v>
      </c>
      <c r="K13559" s="35">
        <v>8.5996297924595372E-2</v>
      </c>
      <c r="L13559" s="35">
        <v>0.95567875924791001</v>
      </c>
      <c r="M13559" s="35">
        <v>2.190316226439604E-2</v>
      </c>
      <c r="N13559" s="35">
        <v>0</v>
      </c>
      <c r="O13559" s="35">
        <v>0</v>
      </c>
      <c r="P13559" s="36">
        <v>11</v>
      </c>
      <c r="Q13559" s="37">
        <v>86</v>
      </c>
      <c r="R13559" s="36">
        <v>10</v>
      </c>
      <c r="S13559" s="39">
        <f t="shared" si="471"/>
        <v>86</v>
      </c>
      <c r="T13559" s="34" t="s">
        <v>44</v>
      </c>
      <c r="U13559" s="12">
        <f>(alpha+(beta/(1+EXP((((-1)*ceta)+(delta*LN(speed)))+(epsilon*speed)))))</f>
        <v>0.69511854313322941</v>
      </c>
      <c r="V13559" s="8">
        <f t="shared" si="472"/>
        <v>86</v>
      </c>
    </row>
    <row r="13560" spans="1:22">
      <c r="A13560" s="34" t="s">
        <v>20</v>
      </c>
      <c r="B13560" s="34" t="s">
        <v>80</v>
      </c>
      <c r="C13560" s="5" t="s">
        <v>221</v>
      </c>
      <c r="D13560" s="35" t="s">
        <v>84</v>
      </c>
      <c r="E13560" s="36" t="s">
        <v>18</v>
      </c>
      <c r="F13560" s="37">
        <v>100</v>
      </c>
      <c r="G13560" s="38">
        <v>0</v>
      </c>
      <c r="H13560" s="34">
        <v>0.96905714355322525</v>
      </c>
      <c r="I13560" s="35">
        <v>-9.9517706418228824E-2</v>
      </c>
      <c r="J13560" s="35">
        <v>3.9672250758663236E-2</v>
      </c>
      <c r="K13560" s="35">
        <v>1.4957712295197028</v>
      </c>
      <c r="L13560" s="35">
        <v>0</v>
      </c>
      <c r="M13560" s="35">
        <v>0</v>
      </c>
      <c r="N13560" s="35">
        <v>0</v>
      </c>
      <c r="O13560" s="35">
        <v>0</v>
      </c>
      <c r="P13560" s="36">
        <v>11</v>
      </c>
      <c r="Q13560" s="37">
        <v>86</v>
      </c>
      <c r="R13560" s="36">
        <v>2</v>
      </c>
      <c r="S13560" s="39">
        <f t="shared" si="471"/>
        <v>86</v>
      </c>
      <c r="T13560" s="34" t="s">
        <v>31</v>
      </c>
      <c r="U13560" s="12">
        <f>((alpha+(beta*speed))^((-1)/ceta))</f>
        <v>0.44902128668137931</v>
      </c>
      <c r="V13560" s="8">
        <f t="shared" si="472"/>
        <v>86</v>
      </c>
    </row>
    <row r="13561" spans="1:22">
      <c r="A13561" s="34" t="s">
        <v>20</v>
      </c>
      <c r="B13561" s="34" t="s">
        <v>80</v>
      </c>
      <c r="C13561" s="5" t="s">
        <v>221</v>
      </c>
      <c r="D13561" s="35" t="s">
        <v>84</v>
      </c>
      <c r="E13561" s="36" t="s">
        <v>17</v>
      </c>
      <c r="F13561" s="37">
        <v>100</v>
      </c>
      <c r="G13561" s="38">
        <v>0</v>
      </c>
      <c r="H13561" s="34">
        <v>0.93665598062756628</v>
      </c>
      <c r="I13561" s="35">
        <v>7.7299629425201104</v>
      </c>
      <c r="J13561" s="35">
        <v>0.59085659800060786</v>
      </c>
      <c r="K13561" s="35">
        <v>-0.46616007218854161</v>
      </c>
      <c r="L13561" s="35">
        <v>0</v>
      </c>
      <c r="M13561" s="35">
        <v>0</v>
      </c>
      <c r="N13561" s="35">
        <v>0</v>
      </c>
      <c r="O13561" s="35">
        <v>0</v>
      </c>
      <c r="P13561" s="36">
        <v>11</v>
      </c>
      <c r="Q13561" s="37">
        <v>86</v>
      </c>
      <c r="R13561" s="36">
        <v>13</v>
      </c>
      <c r="S13561" s="39">
        <f t="shared" si="471"/>
        <v>86</v>
      </c>
      <c r="T13561" s="34" t="s">
        <v>50</v>
      </c>
      <c r="U13561" s="12">
        <f>EXP((alpha+(beta/speed))+(ceta*LN(speed)))</f>
        <v>287.26194817526044</v>
      </c>
      <c r="V13561" s="8">
        <f t="shared" si="472"/>
        <v>86</v>
      </c>
    </row>
    <row r="13562" spans="1:22">
      <c r="A13562" s="34" t="s">
        <v>20</v>
      </c>
      <c r="B13562" s="34" t="s">
        <v>80</v>
      </c>
      <c r="C13562" s="5" t="s">
        <v>221</v>
      </c>
      <c r="D13562" s="35" t="s">
        <v>84</v>
      </c>
      <c r="E13562" s="36" t="s">
        <v>15</v>
      </c>
      <c r="F13562" s="37">
        <v>0</v>
      </c>
      <c r="G13562" s="38">
        <v>-0.06</v>
      </c>
      <c r="H13562" s="34">
        <v>0.98665514072692939</v>
      </c>
      <c r="I13562" s="35">
        <v>0.10966334432486767</v>
      </c>
      <c r="J13562" s="35">
        <v>35.873912589146194</v>
      </c>
      <c r="K13562" s="35">
        <v>1.0466597070592158</v>
      </c>
      <c r="L13562" s="35">
        <v>0.89095090196221327</v>
      </c>
      <c r="M13562" s="35">
        <v>2.6047252110213349E-2</v>
      </c>
      <c r="N13562" s="35">
        <v>0</v>
      </c>
      <c r="O13562" s="35">
        <v>0</v>
      </c>
      <c r="P13562" s="36">
        <v>11</v>
      </c>
      <c r="Q13562" s="37">
        <v>86</v>
      </c>
      <c r="R13562" s="36">
        <v>10</v>
      </c>
      <c r="S13562" s="39">
        <f t="shared" si="471"/>
        <v>86</v>
      </c>
      <c r="T13562" s="34" t="s">
        <v>44</v>
      </c>
      <c r="U13562" s="12">
        <f>(alpha+(beta/(1+EXP((((-1)*ceta)+(delta*LN(speed)))+(epsilon*speed)))))</f>
        <v>0.31405603607240146</v>
      </c>
      <c r="V13562" s="8">
        <f t="shared" si="472"/>
        <v>86</v>
      </c>
    </row>
    <row r="13563" spans="1:22">
      <c r="A13563" s="34" t="s">
        <v>20</v>
      </c>
      <c r="B13563" s="34" t="s">
        <v>80</v>
      </c>
      <c r="C13563" s="5" t="s">
        <v>221</v>
      </c>
      <c r="D13563" s="35" t="s">
        <v>84</v>
      </c>
      <c r="E13563" s="36" t="s">
        <v>16</v>
      </c>
      <c r="F13563" s="37">
        <v>0</v>
      </c>
      <c r="G13563" s="38">
        <v>-0.06</v>
      </c>
      <c r="H13563" s="34">
        <v>0.95173139625981973</v>
      </c>
      <c r="I13563" s="35">
        <v>-2.2674571637136949</v>
      </c>
      <c r="J13563" s="35">
        <v>127.50129331430999</v>
      </c>
      <c r="K13563" s="35">
        <v>-2.130027732423629E-2</v>
      </c>
      <c r="L13563" s="35">
        <v>0.83385855532887931</v>
      </c>
      <c r="M13563" s="35">
        <v>2.3970886180335201E-3</v>
      </c>
      <c r="N13563" s="35">
        <v>0</v>
      </c>
      <c r="O13563" s="35">
        <v>0</v>
      </c>
      <c r="P13563" s="36">
        <v>11</v>
      </c>
      <c r="Q13563" s="37">
        <v>86</v>
      </c>
      <c r="R13563" s="36">
        <v>10</v>
      </c>
      <c r="S13563" s="39">
        <f t="shared" si="471"/>
        <v>86</v>
      </c>
      <c r="T13563" s="34" t="s">
        <v>44</v>
      </c>
      <c r="U13563" s="12">
        <f>(alpha+(beta/(1+EXP((((-1)*ceta)+(delta*LN(speed)))+(epsilon*speed)))))</f>
        <v>0.16074896013452333</v>
      </c>
      <c r="V13563" s="8">
        <f t="shared" si="472"/>
        <v>86</v>
      </c>
    </row>
    <row r="13564" spans="1:22">
      <c r="A13564" s="34" t="s">
        <v>20</v>
      </c>
      <c r="B13564" s="34" t="s">
        <v>80</v>
      </c>
      <c r="C13564" s="5" t="s">
        <v>221</v>
      </c>
      <c r="D13564" s="35" t="s">
        <v>84</v>
      </c>
      <c r="E13564" s="36" t="s">
        <v>14</v>
      </c>
      <c r="F13564" s="37">
        <v>0</v>
      </c>
      <c r="G13564" s="38">
        <v>-0.06</v>
      </c>
      <c r="H13564" s="34">
        <v>0.99577514699598335</v>
      </c>
      <c r="I13564" s="35">
        <v>0.27262047249036558</v>
      </c>
      <c r="J13564" s="35">
        <v>34.838373632389498</v>
      </c>
      <c r="K13564" s="35">
        <v>-8.9151442768728995E-2</v>
      </c>
      <c r="L13564" s="35">
        <v>0.70901442026951345</v>
      </c>
      <c r="M13564" s="35">
        <v>4.0874464614641511E-2</v>
      </c>
      <c r="N13564" s="35">
        <v>0</v>
      </c>
      <c r="O13564" s="35">
        <v>0</v>
      </c>
      <c r="P13564" s="36">
        <v>11</v>
      </c>
      <c r="Q13564" s="37">
        <v>86</v>
      </c>
      <c r="R13564" s="36">
        <v>10</v>
      </c>
      <c r="S13564" s="39">
        <f t="shared" si="471"/>
        <v>86</v>
      </c>
      <c r="T13564" s="34" t="s">
        <v>44</v>
      </c>
      <c r="U13564" s="12">
        <f>(alpha+(beta/(1+EXP((((-1)*ceta)+(delta*LN(speed)))+(epsilon*speed)))))</f>
        <v>0.312856680077364</v>
      </c>
      <c r="V13564" s="8">
        <f t="shared" si="472"/>
        <v>86</v>
      </c>
    </row>
    <row r="13565" spans="1:22">
      <c r="A13565" s="34" t="s">
        <v>20</v>
      </c>
      <c r="B13565" s="34" t="s">
        <v>80</v>
      </c>
      <c r="C13565" s="5" t="s">
        <v>221</v>
      </c>
      <c r="D13565" s="35" t="s">
        <v>84</v>
      </c>
      <c r="E13565" s="36" t="s">
        <v>18</v>
      </c>
      <c r="F13565" s="37">
        <v>0</v>
      </c>
      <c r="G13565" s="38">
        <v>-0.06</v>
      </c>
      <c r="H13565" s="34">
        <v>0.98624827392923187</v>
      </c>
      <c r="I13565" s="35">
        <v>7.2969783730816681E-2</v>
      </c>
      <c r="J13565" s="35">
        <v>9.3340616214713847</v>
      </c>
      <c r="K13565" s="35">
        <v>-0.23520647936747008</v>
      </c>
      <c r="L13565" s="35">
        <v>0.58045762287905578</v>
      </c>
      <c r="M13565" s="35">
        <v>4.1388714734539499E-2</v>
      </c>
      <c r="N13565" s="35">
        <v>0</v>
      </c>
      <c r="O13565" s="35">
        <v>0</v>
      </c>
      <c r="P13565" s="36">
        <v>11</v>
      </c>
      <c r="Q13565" s="37">
        <v>86</v>
      </c>
      <c r="R13565" s="36">
        <v>10</v>
      </c>
      <c r="S13565" s="39">
        <f t="shared" si="471"/>
        <v>86</v>
      </c>
      <c r="T13565" s="34" t="s">
        <v>44</v>
      </c>
      <c r="U13565" s="12">
        <f>(alpha+(beta/(1+EXP((((-1)*ceta)+(delta*LN(speed)))+(epsilon*speed)))))</f>
        <v>8.8762303287683447E-2</v>
      </c>
      <c r="V13565" s="8">
        <f t="shared" si="472"/>
        <v>86</v>
      </c>
    </row>
    <row r="13566" spans="1:22">
      <c r="A13566" s="34" t="s">
        <v>20</v>
      </c>
      <c r="B13566" s="34" t="s">
        <v>80</v>
      </c>
      <c r="C13566" s="5" t="s">
        <v>221</v>
      </c>
      <c r="D13566" s="35" t="s">
        <v>84</v>
      </c>
      <c r="E13566" s="36" t="s">
        <v>17</v>
      </c>
      <c r="F13566" s="37">
        <v>0</v>
      </c>
      <c r="G13566" s="38">
        <v>-0.06</v>
      </c>
      <c r="H13566" s="34">
        <v>0.97109393717111392</v>
      </c>
      <c r="I13566" s="35">
        <v>1841.0208644150969</v>
      </c>
      <c r="J13566" s="35">
        <v>0.96976420500181038</v>
      </c>
      <c r="K13566" s="35">
        <v>-0.55839485845474013</v>
      </c>
      <c r="L13566" s="35">
        <v>0</v>
      </c>
      <c r="M13566" s="35">
        <v>0</v>
      </c>
      <c r="N13566" s="35">
        <v>0</v>
      </c>
      <c r="O13566" s="35">
        <v>0</v>
      </c>
      <c r="P13566" s="36">
        <v>11</v>
      </c>
      <c r="Q13566" s="37">
        <v>86</v>
      </c>
      <c r="R13566" s="36">
        <v>0</v>
      </c>
      <c r="S13566" s="39">
        <f t="shared" si="471"/>
        <v>86</v>
      </c>
      <c r="T13566" s="34" t="s">
        <v>29</v>
      </c>
      <c r="U13566" s="12">
        <f>((alpha*(beta^speed))*(speed^ceta))</f>
        <v>10.917761575853572</v>
      </c>
      <c r="V13566" s="8">
        <f t="shared" si="472"/>
        <v>86</v>
      </c>
    </row>
    <row r="13567" spans="1:22">
      <c r="A13567" s="34" t="s">
        <v>20</v>
      </c>
      <c r="B13567" s="34" t="s">
        <v>80</v>
      </c>
      <c r="C13567" s="5" t="s">
        <v>221</v>
      </c>
      <c r="D13567" s="35" t="s">
        <v>84</v>
      </c>
      <c r="E13567" s="36" t="s">
        <v>15</v>
      </c>
      <c r="F13567" s="37">
        <v>50</v>
      </c>
      <c r="G13567" s="38">
        <v>-0.06</v>
      </c>
      <c r="H13567" s="34">
        <v>0.97778884981319658</v>
      </c>
      <c r="I13567" s="35">
        <v>8.4408761093031597</v>
      </c>
      <c r="J13567" s="35">
        <v>-16.41831006662494</v>
      </c>
      <c r="K13567" s="35">
        <v>-2.0812073542269123</v>
      </c>
      <c r="L13567" s="35">
        <v>0</v>
      </c>
      <c r="M13567" s="35">
        <v>0</v>
      </c>
      <c r="N13567" s="35">
        <v>0</v>
      </c>
      <c r="O13567" s="35">
        <v>0</v>
      </c>
      <c r="P13567" s="36">
        <v>11</v>
      </c>
      <c r="Q13567" s="37">
        <v>86</v>
      </c>
      <c r="R13567" s="36">
        <v>13</v>
      </c>
      <c r="S13567" s="39">
        <f t="shared" si="471"/>
        <v>86</v>
      </c>
      <c r="T13567" s="34" t="s">
        <v>50</v>
      </c>
      <c r="U13567" s="12">
        <f>EXP((alpha+(beta/speed))+(ceta*LN(speed)))</f>
        <v>0.36043097019175518</v>
      </c>
      <c r="V13567" s="8">
        <f t="shared" si="472"/>
        <v>86</v>
      </c>
    </row>
    <row r="13568" spans="1:22">
      <c r="A13568" s="34" t="s">
        <v>20</v>
      </c>
      <c r="B13568" s="34" t="s">
        <v>80</v>
      </c>
      <c r="C13568" s="5" t="s">
        <v>221</v>
      </c>
      <c r="D13568" s="35" t="s">
        <v>84</v>
      </c>
      <c r="E13568" s="36" t="s">
        <v>16</v>
      </c>
      <c r="F13568" s="37">
        <v>50</v>
      </c>
      <c r="G13568" s="38">
        <v>-0.06</v>
      </c>
      <c r="H13568" s="34">
        <v>0.9196662093375384</v>
      </c>
      <c r="I13568" s="35">
        <v>-2.9644495077264614</v>
      </c>
      <c r="J13568" s="35">
        <v>178.28794153492814</v>
      </c>
      <c r="K13568" s="35">
        <v>-0.67636968874600678</v>
      </c>
      <c r="L13568" s="35">
        <v>0.70902163391579498</v>
      </c>
      <c r="M13568" s="35">
        <v>2.3594170377553825E-3</v>
      </c>
      <c r="N13568" s="35">
        <v>0</v>
      </c>
      <c r="O13568" s="35">
        <v>0</v>
      </c>
      <c r="P13568" s="36">
        <v>11</v>
      </c>
      <c r="Q13568" s="37">
        <v>86</v>
      </c>
      <c r="R13568" s="36">
        <v>10</v>
      </c>
      <c r="S13568" s="39">
        <f t="shared" si="471"/>
        <v>86</v>
      </c>
      <c r="T13568" s="34" t="s">
        <v>44</v>
      </c>
      <c r="U13568" s="12">
        <f>(alpha+(beta/(1+EXP((((-1)*ceta)+(delta*LN(speed)))+(epsilon*speed)))))</f>
        <v>0.12627077797966546</v>
      </c>
      <c r="V13568" s="8">
        <f t="shared" si="472"/>
        <v>86</v>
      </c>
    </row>
    <row r="13569" spans="1:22">
      <c r="A13569" s="34" t="s">
        <v>20</v>
      </c>
      <c r="B13569" s="34" t="s">
        <v>80</v>
      </c>
      <c r="C13569" s="5" t="s">
        <v>221</v>
      </c>
      <c r="D13569" s="35" t="s">
        <v>84</v>
      </c>
      <c r="E13569" s="36" t="s">
        <v>14</v>
      </c>
      <c r="F13569" s="37">
        <v>50</v>
      </c>
      <c r="G13569" s="38">
        <v>-0.06</v>
      </c>
      <c r="H13569" s="34">
        <v>0.9953402321673277</v>
      </c>
      <c r="I13569" s="35">
        <v>0.27033178923005718</v>
      </c>
      <c r="J13569" s="35">
        <v>41.032742116765625</v>
      </c>
      <c r="K13569" s="35">
        <v>-0.26699888400624294</v>
      </c>
      <c r="L13569" s="35">
        <v>0.72280736913728783</v>
      </c>
      <c r="M13569" s="35">
        <v>4.0593383458711149E-2</v>
      </c>
      <c r="N13569" s="35">
        <v>0</v>
      </c>
      <c r="O13569" s="35">
        <v>0</v>
      </c>
      <c r="P13569" s="36">
        <v>11</v>
      </c>
      <c r="Q13569" s="37">
        <v>86</v>
      </c>
      <c r="R13569" s="36">
        <v>10</v>
      </c>
      <c r="S13569" s="39">
        <f t="shared" si="471"/>
        <v>86</v>
      </c>
      <c r="T13569" s="34" t="s">
        <v>44</v>
      </c>
      <c r="U13569" s="12">
        <f>(alpha+(beta/(1+EXP((((-1)*ceta)+(delta*LN(speed)))+(epsilon*speed)))))</f>
        <v>0.30855827651366641</v>
      </c>
      <c r="V13569" s="8">
        <f t="shared" si="472"/>
        <v>86</v>
      </c>
    </row>
    <row r="13570" spans="1:22">
      <c r="A13570" s="34" t="s">
        <v>20</v>
      </c>
      <c r="B13570" s="34" t="s">
        <v>80</v>
      </c>
      <c r="C13570" s="5" t="s">
        <v>221</v>
      </c>
      <c r="D13570" s="35" t="s">
        <v>84</v>
      </c>
      <c r="E13570" s="36" t="s">
        <v>18</v>
      </c>
      <c r="F13570" s="37">
        <v>50</v>
      </c>
      <c r="G13570" s="38">
        <v>-0.06</v>
      </c>
      <c r="H13570" s="34">
        <v>0.97981709322883392</v>
      </c>
      <c r="I13570" s="35">
        <v>7.6268186834045959E-2</v>
      </c>
      <c r="J13570" s="35">
        <v>6.2068595304107248</v>
      </c>
      <c r="K13570" s="35">
        <v>0.10865659532822648</v>
      </c>
      <c r="L13570" s="35">
        <v>0.51662468965937669</v>
      </c>
      <c r="M13570" s="35">
        <v>4.5289138825997673E-2</v>
      </c>
      <c r="N13570" s="35">
        <v>0</v>
      </c>
      <c r="O13570" s="35">
        <v>0</v>
      </c>
      <c r="P13570" s="36">
        <v>11</v>
      </c>
      <c r="Q13570" s="37">
        <v>86</v>
      </c>
      <c r="R13570" s="36">
        <v>10</v>
      </c>
      <c r="S13570" s="39">
        <f t="shared" ref="S13570:S13633" si="473">V13570</f>
        <v>86</v>
      </c>
      <c r="T13570" s="34" t="s">
        <v>44</v>
      </c>
      <c r="U13570" s="12">
        <f>(alpha+(beta/(1+EXP((((-1)*ceta)+(delta*LN(speed)))+(epsilon*speed)))))</f>
        <v>9.0333427468619526E-2</v>
      </c>
      <c r="V13570" s="8">
        <f t="shared" ref="V13570:V13633" si="474">IF($V$1&lt;P13570,P13570,IF($V$1&gt;Q13570,Q13570,$V$1))</f>
        <v>86</v>
      </c>
    </row>
    <row r="13571" spans="1:22">
      <c r="A13571" s="34" t="s">
        <v>20</v>
      </c>
      <c r="B13571" s="34" t="s">
        <v>80</v>
      </c>
      <c r="C13571" s="5" t="s">
        <v>221</v>
      </c>
      <c r="D13571" s="35" t="s">
        <v>84</v>
      </c>
      <c r="E13571" s="36" t="s">
        <v>17</v>
      </c>
      <c r="F13571" s="37">
        <v>50</v>
      </c>
      <c r="G13571" s="38">
        <v>-0.06</v>
      </c>
      <c r="H13571" s="34">
        <v>0.95372510843013958</v>
      </c>
      <c r="I13571" s="35">
        <v>1580.8418673814708</v>
      </c>
      <c r="J13571" s="35">
        <v>0.96956012882175602</v>
      </c>
      <c r="K13571" s="35">
        <v>-0.51101038215545513</v>
      </c>
      <c r="L13571" s="35">
        <v>0</v>
      </c>
      <c r="M13571" s="35">
        <v>0</v>
      </c>
      <c r="N13571" s="35">
        <v>0</v>
      </c>
      <c r="O13571" s="35">
        <v>0</v>
      </c>
      <c r="P13571" s="36">
        <v>11</v>
      </c>
      <c r="Q13571" s="37">
        <v>86</v>
      </c>
      <c r="R13571" s="36">
        <v>0</v>
      </c>
      <c r="S13571" s="39">
        <f t="shared" si="473"/>
        <v>86</v>
      </c>
      <c r="T13571" s="34" t="s">
        <v>29</v>
      </c>
      <c r="U13571" s="12">
        <f>((alpha*(beta^speed))*(speed^ceta))</f>
        <v>11.370195711849632</v>
      </c>
      <c r="V13571" s="8">
        <f t="shared" si="474"/>
        <v>86</v>
      </c>
    </row>
    <row r="13572" spans="1:22">
      <c r="A13572" s="34" t="s">
        <v>20</v>
      </c>
      <c r="B13572" s="34" t="s">
        <v>80</v>
      </c>
      <c r="C13572" s="5" t="s">
        <v>221</v>
      </c>
      <c r="D13572" s="35" t="s">
        <v>84</v>
      </c>
      <c r="E13572" s="36" t="s">
        <v>15</v>
      </c>
      <c r="F13572" s="37">
        <v>100</v>
      </c>
      <c r="G13572" s="38">
        <v>-0.06</v>
      </c>
      <c r="H13572" s="34">
        <v>0.96452227428951198</v>
      </c>
      <c r="I13572" s="35">
        <v>0.11422440149774207</v>
      </c>
      <c r="J13572" s="35">
        <v>60.646500184438928</v>
      </c>
      <c r="K13572" s="35">
        <v>-0.25064325244139785</v>
      </c>
      <c r="L13572" s="35">
        <v>0.57233399688374575</v>
      </c>
      <c r="M13572" s="35">
        <v>3.4055497270802759E-2</v>
      </c>
      <c r="N13572" s="35">
        <v>0</v>
      </c>
      <c r="O13572" s="35">
        <v>0</v>
      </c>
      <c r="P13572" s="36">
        <v>11</v>
      </c>
      <c r="Q13572" s="37">
        <v>86</v>
      </c>
      <c r="R13572" s="36">
        <v>10</v>
      </c>
      <c r="S13572" s="39">
        <f t="shared" si="473"/>
        <v>86</v>
      </c>
      <c r="T13572" s="34" t="s">
        <v>44</v>
      </c>
      <c r="U13572" s="12">
        <f>(alpha+(beta/(1+EXP((((-1)*ceta)+(delta*LN(speed)))+(epsilon*speed)))))</f>
        <v>0.31074771423124009</v>
      </c>
      <c r="V13572" s="8">
        <f t="shared" si="474"/>
        <v>86</v>
      </c>
    </row>
    <row r="13573" spans="1:22">
      <c r="A13573" s="34" t="s">
        <v>20</v>
      </c>
      <c r="B13573" s="34" t="s">
        <v>80</v>
      </c>
      <c r="C13573" s="5" t="s">
        <v>221</v>
      </c>
      <c r="D13573" s="35" t="s">
        <v>84</v>
      </c>
      <c r="E13573" s="36" t="s">
        <v>16</v>
      </c>
      <c r="F13573" s="37">
        <v>100</v>
      </c>
      <c r="G13573" s="38">
        <v>-0.06</v>
      </c>
      <c r="H13573" s="34">
        <v>0.88714291665292178</v>
      </c>
      <c r="I13573" s="35">
        <v>-3.5218388163589744</v>
      </c>
      <c r="J13573" s="35">
        <v>197.76285936864716</v>
      </c>
      <c r="K13573" s="35">
        <v>-0.96924284418065354</v>
      </c>
      <c r="L13573" s="35">
        <v>0.62277781128956966</v>
      </c>
      <c r="M13573" s="35">
        <v>2.7289193224173404E-3</v>
      </c>
      <c r="N13573" s="35">
        <v>0</v>
      </c>
      <c r="O13573" s="35">
        <v>0</v>
      </c>
      <c r="P13573" s="36">
        <v>11</v>
      </c>
      <c r="Q13573" s="37">
        <v>86</v>
      </c>
      <c r="R13573" s="36">
        <v>10</v>
      </c>
      <c r="S13573" s="39">
        <f t="shared" si="473"/>
        <v>86</v>
      </c>
      <c r="T13573" s="34" t="s">
        <v>44</v>
      </c>
      <c r="U13573" s="12">
        <f>(alpha+(beta/(1+EXP((((-1)*ceta)+(delta*LN(speed)))+(epsilon*speed)))))</f>
        <v>0.11283768494280322</v>
      </c>
      <c r="V13573" s="8">
        <f t="shared" si="474"/>
        <v>86</v>
      </c>
    </row>
    <row r="13574" spans="1:22">
      <c r="A13574" s="34" t="s">
        <v>20</v>
      </c>
      <c r="B13574" s="34" t="s">
        <v>80</v>
      </c>
      <c r="C13574" s="5" t="s">
        <v>221</v>
      </c>
      <c r="D13574" s="35" t="s">
        <v>84</v>
      </c>
      <c r="E13574" s="36" t="s">
        <v>14</v>
      </c>
      <c r="F13574" s="37">
        <v>100</v>
      </c>
      <c r="G13574" s="38">
        <v>-0.06</v>
      </c>
      <c r="H13574" s="34">
        <v>0.99505367339580031</v>
      </c>
      <c r="I13574" s="35">
        <v>0.26585028683178452</v>
      </c>
      <c r="J13574" s="35">
        <v>45.411459092152349</v>
      </c>
      <c r="K13574" s="35">
        <v>-0.29711820067508771</v>
      </c>
      <c r="L13574" s="35">
        <v>0.77271934981640733</v>
      </c>
      <c r="M13574" s="35">
        <v>3.8451477596899514E-2</v>
      </c>
      <c r="N13574" s="35">
        <v>0</v>
      </c>
      <c r="O13574" s="35">
        <v>0</v>
      </c>
      <c r="P13574" s="36">
        <v>11</v>
      </c>
      <c r="Q13574" s="37">
        <v>86</v>
      </c>
      <c r="R13574" s="36">
        <v>10</v>
      </c>
      <c r="S13574" s="39">
        <f t="shared" si="473"/>
        <v>86</v>
      </c>
      <c r="T13574" s="34" t="s">
        <v>44</v>
      </c>
      <c r="U13574" s="12">
        <f>(alpha+(beta/(1+EXP((((-1)*ceta)+(delta*LN(speed)))+(epsilon*speed)))))</f>
        <v>0.30536778422480787</v>
      </c>
      <c r="V13574" s="8">
        <f t="shared" si="474"/>
        <v>86</v>
      </c>
    </row>
    <row r="13575" spans="1:22">
      <c r="A13575" s="34" t="s">
        <v>20</v>
      </c>
      <c r="B13575" s="34" t="s">
        <v>80</v>
      </c>
      <c r="C13575" s="5" t="s">
        <v>221</v>
      </c>
      <c r="D13575" s="35" t="s">
        <v>84</v>
      </c>
      <c r="E13575" s="36" t="s">
        <v>18</v>
      </c>
      <c r="F13575" s="37">
        <v>100</v>
      </c>
      <c r="G13575" s="38">
        <v>-0.06</v>
      </c>
      <c r="H13575" s="34">
        <v>0.97112696801199394</v>
      </c>
      <c r="I13575" s="35">
        <v>6.9413517080234494E-2</v>
      </c>
      <c r="J13575" s="35">
        <v>9.1064505832436158</v>
      </c>
      <c r="K13575" s="35">
        <v>-0.41794111084172791</v>
      </c>
      <c r="L13575" s="35">
        <v>0.48770623321756906</v>
      </c>
      <c r="M13575" s="35">
        <v>4.2036751743698149E-2</v>
      </c>
      <c r="N13575" s="35">
        <v>0</v>
      </c>
      <c r="O13575" s="35">
        <v>0</v>
      </c>
      <c r="P13575" s="36">
        <v>11</v>
      </c>
      <c r="Q13575" s="37">
        <v>86</v>
      </c>
      <c r="R13575" s="36">
        <v>10</v>
      </c>
      <c r="S13575" s="39">
        <f t="shared" si="473"/>
        <v>86</v>
      </c>
      <c r="T13575" s="34" t="s">
        <v>44</v>
      </c>
      <c r="U13575" s="12">
        <f>(alpha+(beta/(1+EXP((((-1)*ceta)+(delta*LN(speed)))+(epsilon*speed)))))</f>
        <v>8.775577105795089E-2</v>
      </c>
      <c r="V13575" s="8">
        <f t="shared" si="474"/>
        <v>86</v>
      </c>
    </row>
    <row r="13576" spans="1:22">
      <c r="A13576" s="34" t="s">
        <v>20</v>
      </c>
      <c r="B13576" s="34" t="s">
        <v>80</v>
      </c>
      <c r="C13576" s="5" t="s">
        <v>221</v>
      </c>
      <c r="D13576" s="35" t="s">
        <v>84</v>
      </c>
      <c r="E13576" s="36" t="s">
        <v>17</v>
      </c>
      <c r="F13576" s="37">
        <v>100</v>
      </c>
      <c r="G13576" s="38">
        <v>-0.06</v>
      </c>
      <c r="H13576" s="34">
        <v>0.93397449861843385</v>
      </c>
      <c r="I13576" s="35">
        <v>1406.7661425592828</v>
      </c>
      <c r="J13576" s="35">
        <v>0.96963567117269778</v>
      </c>
      <c r="K13576" s="35">
        <v>-0.47188286668936802</v>
      </c>
      <c r="L13576" s="35">
        <v>0</v>
      </c>
      <c r="M13576" s="35">
        <v>0</v>
      </c>
      <c r="N13576" s="35">
        <v>0</v>
      </c>
      <c r="O13576" s="35">
        <v>0</v>
      </c>
      <c r="P13576" s="36">
        <v>11</v>
      </c>
      <c r="Q13576" s="37">
        <v>86</v>
      </c>
      <c r="R13576" s="36">
        <v>0</v>
      </c>
      <c r="S13576" s="39">
        <f t="shared" si="473"/>
        <v>86</v>
      </c>
      <c r="T13576" s="34" t="s">
        <v>29</v>
      </c>
      <c r="U13576" s="12">
        <f>((alpha*(beta^speed))*(speed^ceta))</f>
        <v>12.125606205288738</v>
      </c>
      <c r="V13576" s="8">
        <f t="shared" si="474"/>
        <v>86</v>
      </c>
    </row>
    <row r="13577" spans="1:22">
      <c r="A13577" s="34" t="s">
        <v>20</v>
      </c>
      <c r="B13577" s="34" t="s">
        <v>80</v>
      </c>
      <c r="C13577" s="5" t="s">
        <v>221</v>
      </c>
      <c r="D13577" s="35" t="s">
        <v>84</v>
      </c>
      <c r="E13577" s="36" t="s">
        <v>15</v>
      </c>
      <c r="F13577" s="37">
        <v>0</v>
      </c>
      <c r="G13577" s="38">
        <v>-0.04</v>
      </c>
      <c r="H13577" s="34">
        <v>0.98532536108490776</v>
      </c>
      <c r="I13577" s="35">
        <v>7.1996140170755405</v>
      </c>
      <c r="J13577" s="35">
        <v>-10.614224896085712</v>
      </c>
      <c r="K13577" s="35">
        <v>-1.7114104873752505</v>
      </c>
      <c r="L13577" s="35">
        <v>0</v>
      </c>
      <c r="M13577" s="35">
        <v>0</v>
      </c>
      <c r="N13577" s="35">
        <v>0</v>
      </c>
      <c r="O13577" s="35">
        <v>0</v>
      </c>
      <c r="P13577" s="36">
        <v>11</v>
      </c>
      <c r="Q13577" s="37">
        <v>86</v>
      </c>
      <c r="R13577" s="36">
        <v>13</v>
      </c>
      <c r="S13577" s="39">
        <f t="shared" si="473"/>
        <v>86</v>
      </c>
      <c r="T13577" s="34" t="s">
        <v>50</v>
      </c>
      <c r="U13577" s="12">
        <f>EXP((alpha+(beta/speed))+(ceta*LN(speed)))</f>
        <v>0.57866943997018516</v>
      </c>
      <c r="V13577" s="8">
        <f t="shared" si="474"/>
        <v>86</v>
      </c>
    </row>
    <row r="13578" spans="1:22">
      <c r="A13578" s="34" t="s">
        <v>20</v>
      </c>
      <c r="B13578" s="34" t="s">
        <v>80</v>
      </c>
      <c r="C13578" s="5" t="s">
        <v>221</v>
      </c>
      <c r="D13578" s="35" t="s">
        <v>84</v>
      </c>
      <c r="E13578" s="36" t="s">
        <v>16</v>
      </c>
      <c r="F13578" s="37">
        <v>0</v>
      </c>
      <c r="G13578" s="38">
        <v>-0.04</v>
      </c>
      <c r="H13578" s="34">
        <v>0.94484201515434729</v>
      </c>
      <c r="I13578" s="35">
        <v>-4.4393953418804379</v>
      </c>
      <c r="J13578" s="35">
        <v>253.96965750362378</v>
      </c>
      <c r="K13578" s="35">
        <v>-0.93247263662778579</v>
      </c>
      <c r="L13578" s="35">
        <v>0.63085488688258584</v>
      </c>
      <c r="M13578" s="35">
        <v>1.6320478006376956E-3</v>
      </c>
      <c r="N13578" s="35">
        <v>0</v>
      </c>
      <c r="O13578" s="35">
        <v>0</v>
      </c>
      <c r="P13578" s="36">
        <v>11</v>
      </c>
      <c r="Q13578" s="37">
        <v>86</v>
      </c>
      <c r="R13578" s="36">
        <v>10</v>
      </c>
      <c r="S13578" s="39">
        <f t="shared" si="473"/>
        <v>86</v>
      </c>
      <c r="T13578" s="34" t="s">
        <v>44</v>
      </c>
      <c r="U13578" s="12">
        <f>(alpha+(beta/(1+EXP((((-1)*ceta)+(delta*LN(speed)))+(epsilon*speed)))))</f>
        <v>0.68471493049680454</v>
      </c>
      <c r="V13578" s="8">
        <f t="shared" si="474"/>
        <v>86</v>
      </c>
    </row>
    <row r="13579" spans="1:22">
      <c r="A13579" s="34" t="s">
        <v>20</v>
      </c>
      <c r="B13579" s="34" t="s">
        <v>80</v>
      </c>
      <c r="C13579" s="5" t="s">
        <v>221</v>
      </c>
      <c r="D13579" s="35" t="s">
        <v>84</v>
      </c>
      <c r="E13579" s="36" t="s">
        <v>14</v>
      </c>
      <c r="F13579" s="37">
        <v>0</v>
      </c>
      <c r="G13579" s="38">
        <v>-0.04</v>
      </c>
      <c r="H13579" s="34">
        <v>0.99366660492009318</v>
      </c>
      <c r="I13579" s="35">
        <v>0.19182539373384216</v>
      </c>
      <c r="J13579" s="35">
        <v>5.9703735169253491</v>
      </c>
      <c r="K13579" s="35">
        <v>5.7218940919946544</v>
      </c>
      <c r="L13579" s="35">
        <v>2.2311831815737673</v>
      </c>
      <c r="M13579" s="35">
        <v>-9.9115429358790554E-3</v>
      </c>
      <c r="N13579" s="35">
        <v>0</v>
      </c>
      <c r="O13579" s="35">
        <v>0</v>
      </c>
      <c r="P13579" s="36">
        <v>11</v>
      </c>
      <c r="Q13579" s="37">
        <v>86</v>
      </c>
      <c r="R13579" s="36">
        <v>10</v>
      </c>
      <c r="S13579" s="39">
        <f t="shared" si="473"/>
        <v>86</v>
      </c>
      <c r="T13579" s="34" t="s">
        <v>44</v>
      </c>
      <c r="U13579" s="12">
        <f>(alpha+(beta/(1+EXP((((-1)*ceta)+(delta*LN(speed)))+(epsilon*speed)))))</f>
        <v>0.39143852422830061</v>
      </c>
      <c r="V13579" s="8">
        <f t="shared" si="474"/>
        <v>86</v>
      </c>
    </row>
    <row r="13580" spans="1:22">
      <c r="A13580" s="34" t="s">
        <v>20</v>
      </c>
      <c r="B13580" s="34" t="s">
        <v>80</v>
      </c>
      <c r="C13580" s="5" t="s">
        <v>221</v>
      </c>
      <c r="D13580" s="35" t="s">
        <v>84</v>
      </c>
      <c r="E13580" s="36" t="s">
        <v>18</v>
      </c>
      <c r="F13580" s="37">
        <v>0</v>
      </c>
      <c r="G13580" s="38">
        <v>-0.04</v>
      </c>
      <c r="H13580" s="34">
        <v>0.98812191127661464</v>
      </c>
      <c r="I13580" s="35">
        <v>4.6995583852871778</v>
      </c>
      <c r="J13580" s="35">
        <v>-8.2488518667153237</v>
      </c>
      <c r="K13580" s="35">
        <v>-1.5492616602523142</v>
      </c>
      <c r="L13580" s="35">
        <v>0</v>
      </c>
      <c r="M13580" s="35">
        <v>0</v>
      </c>
      <c r="N13580" s="35">
        <v>0</v>
      </c>
      <c r="O13580" s="35">
        <v>0</v>
      </c>
      <c r="P13580" s="36">
        <v>11</v>
      </c>
      <c r="Q13580" s="37">
        <v>86</v>
      </c>
      <c r="R13580" s="36">
        <v>13</v>
      </c>
      <c r="S13580" s="39">
        <f t="shared" si="473"/>
        <v>86</v>
      </c>
      <c r="T13580" s="34" t="s">
        <v>50</v>
      </c>
      <c r="U13580" s="12">
        <f>EXP((alpha+(beta/speed))+(ceta*LN(speed)))</f>
        <v>0.10052910570385182</v>
      </c>
      <c r="V13580" s="8">
        <f t="shared" si="474"/>
        <v>86</v>
      </c>
    </row>
    <row r="13581" spans="1:22">
      <c r="A13581" s="34" t="s">
        <v>20</v>
      </c>
      <c r="B13581" s="34" t="s">
        <v>80</v>
      </c>
      <c r="C13581" s="5" t="s">
        <v>221</v>
      </c>
      <c r="D13581" s="35" t="s">
        <v>84</v>
      </c>
      <c r="E13581" s="36" t="s">
        <v>17</v>
      </c>
      <c r="F13581" s="37">
        <v>0</v>
      </c>
      <c r="G13581" s="38">
        <v>-0.04</v>
      </c>
      <c r="H13581" s="34">
        <v>0.96636675697037389</v>
      </c>
      <c r="I13581" s="35">
        <v>2387.0055283086472</v>
      </c>
      <c r="J13581" s="35">
        <v>0.97996575010937004</v>
      </c>
      <c r="K13581" s="35">
        <v>-0.62596333588010367</v>
      </c>
      <c r="L13581" s="35">
        <v>0</v>
      </c>
      <c r="M13581" s="35">
        <v>0</v>
      </c>
      <c r="N13581" s="35">
        <v>0</v>
      </c>
      <c r="O13581" s="35">
        <v>0</v>
      </c>
      <c r="P13581" s="36">
        <v>11</v>
      </c>
      <c r="Q13581" s="37">
        <v>86</v>
      </c>
      <c r="R13581" s="36">
        <v>0</v>
      </c>
      <c r="S13581" s="39">
        <f t="shared" si="473"/>
        <v>86</v>
      </c>
      <c r="T13581" s="34" t="s">
        <v>29</v>
      </c>
      <c r="U13581" s="12">
        <f>((alpha*(beta^speed))*(speed^ceta))</f>
        <v>25.767096927476942</v>
      </c>
      <c r="V13581" s="8">
        <f t="shared" si="474"/>
        <v>86</v>
      </c>
    </row>
    <row r="13582" spans="1:22">
      <c r="A13582" s="34" t="s">
        <v>20</v>
      </c>
      <c r="B13582" s="34" t="s">
        <v>80</v>
      </c>
      <c r="C13582" s="5" t="s">
        <v>221</v>
      </c>
      <c r="D13582" s="35" t="s">
        <v>84</v>
      </c>
      <c r="E13582" s="36" t="s">
        <v>15</v>
      </c>
      <c r="F13582" s="37">
        <v>50</v>
      </c>
      <c r="G13582" s="38">
        <v>-0.04</v>
      </c>
      <c r="H13582" s="34">
        <v>0.97667982405785758</v>
      </c>
      <c r="I13582" s="35">
        <v>-0.44543303826072989</v>
      </c>
      <c r="J13582" s="35">
        <v>16.411827402546137</v>
      </c>
      <c r="K13582" s="35">
        <v>4.0198910749320955</v>
      </c>
      <c r="L13582" s="35">
        <v>1.604336957302722</v>
      </c>
      <c r="M13582" s="35">
        <v>-3.6222503059453849E-3</v>
      </c>
      <c r="N13582" s="35">
        <v>0</v>
      </c>
      <c r="O13582" s="35">
        <v>0</v>
      </c>
      <c r="P13582" s="36">
        <v>11</v>
      </c>
      <c r="Q13582" s="37">
        <v>86</v>
      </c>
      <c r="R13582" s="36">
        <v>10</v>
      </c>
      <c r="S13582" s="39">
        <f t="shared" si="473"/>
        <v>86</v>
      </c>
      <c r="T13582" s="34" t="s">
        <v>44</v>
      </c>
      <c r="U13582" s="12">
        <f>(alpha+(beta/(1+EXP((((-1)*ceta)+(delta*LN(speed)))+(epsilon*speed)))))</f>
        <v>0.48226078961327945</v>
      </c>
      <c r="V13582" s="8">
        <f t="shared" si="474"/>
        <v>86</v>
      </c>
    </row>
    <row r="13583" spans="1:22">
      <c r="A13583" s="34" t="s">
        <v>20</v>
      </c>
      <c r="B13583" s="34" t="s">
        <v>80</v>
      </c>
      <c r="C13583" s="5" t="s">
        <v>221</v>
      </c>
      <c r="D13583" s="35" t="s">
        <v>84</v>
      </c>
      <c r="E13583" s="36" t="s">
        <v>16</v>
      </c>
      <c r="F13583" s="37">
        <v>50</v>
      </c>
      <c r="G13583" s="38">
        <v>-0.04</v>
      </c>
      <c r="H13583" s="34">
        <v>0.92239324262258537</v>
      </c>
      <c r="I13583" s="35">
        <v>-6.8645053941976037</v>
      </c>
      <c r="J13583" s="35">
        <v>248.6560519294583</v>
      </c>
      <c r="K13583" s="35">
        <v>-1.1053677180894312</v>
      </c>
      <c r="L13583" s="35">
        <v>0.49726684332533566</v>
      </c>
      <c r="M13583" s="35">
        <v>2.0558268958108649E-3</v>
      </c>
      <c r="N13583" s="35">
        <v>0</v>
      </c>
      <c r="O13583" s="35">
        <v>0</v>
      </c>
      <c r="P13583" s="36">
        <v>11</v>
      </c>
      <c r="Q13583" s="37">
        <v>86</v>
      </c>
      <c r="R13583" s="36">
        <v>10</v>
      </c>
      <c r="S13583" s="39">
        <f t="shared" si="473"/>
        <v>86</v>
      </c>
      <c r="T13583" s="34" t="s">
        <v>44</v>
      </c>
      <c r="U13583" s="12">
        <f>(alpha+(beta/(1+EXP((((-1)*ceta)+(delta*LN(speed)))+(epsilon*speed)))))</f>
        <v>0.44422099900670986</v>
      </c>
      <c r="V13583" s="8">
        <f t="shared" si="474"/>
        <v>86</v>
      </c>
    </row>
    <row r="13584" spans="1:22">
      <c r="A13584" s="34" t="s">
        <v>20</v>
      </c>
      <c r="B13584" s="34" t="s">
        <v>80</v>
      </c>
      <c r="C13584" s="5" t="s">
        <v>221</v>
      </c>
      <c r="D13584" s="35" t="s">
        <v>84</v>
      </c>
      <c r="E13584" s="36" t="s">
        <v>14</v>
      </c>
      <c r="F13584" s="37">
        <v>50</v>
      </c>
      <c r="G13584" s="38">
        <v>-0.04</v>
      </c>
      <c r="H13584" s="34">
        <v>0.99275228720924913</v>
      </c>
      <c r="I13584" s="35">
        <v>6.7040099842868586E-2</v>
      </c>
      <c r="J13584" s="35">
        <v>6.9297508361780124E-3</v>
      </c>
      <c r="K13584" s="35">
        <v>1.3850771713745149</v>
      </c>
      <c r="L13584" s="35">
        <v>0</v>
      </c>
      <c r="M13584" s="35">
        <v>0</v>
      </c>
      <c r="N13584" s="35">
        <v>0</v>
      </c>
      <c r="O13584" s="35">
        <v>0</v>
      </c>
      <c r="P13584" s="36">
        <v>11</v>
      </c>
      <c r="Q13584" s="37">
        <v>86</v>
      </c>
      <c r="R13584" s="36">
        <v>6</v>
      </c>
      <c r="S13584" s="39">
        <f t="shared" si="473"/>
        <v>86</v>
      </c>
      <c r="T13584" s="34" t="s">
        <v>37</v>
      </c>
      <c r="U13584" s="12">
        <f>(1/(alpha+(beta*(speed^ceta))))</f>
        <v>0.29590400924495419</v>
      </c>
      <c r="V13584" s="8">
        <f t="shared" si="474"/>
        <v>86</v>
      </c>
    </row>
    <row r="13585" spans="1:22">
      <c r="A13585" s="34" t="s">
        <v>20</v>
      </c>
      <c r="B13585" s="34" t="s">
        <v>80</v>
      </c>
      <c r="C13585" s="5" t="s">
        <v>221</v>
      </c>
      <c r="D13585" s="35" t="s">
        <v>84</v>
      </c>
      <c r="E13585" s="36" t="s">
        <v>18</v>
      </c>
      <c r="F13585" s="37">
        <v>50</v>
      </c>
      <c r="G13585" s="38">
        <v>-0.04</v>
      </c>
      <c r="H13585" s="34">
        <v>0.9827733159022205</v>
      </c>
      <c r="I13585" s="35">
        <v>5.123442089234465</v>
      </c>
      <c r="J13585" s="35">
        <v>-10.342037859301231</v>
      </c>
      <c r="K13585" s="35">
        <v>-1.6416203633734276</v>
      </c>
      <c r="L13585" s="35">
        <v>0</v>
      </c>
      <c r="M13585" s="35">
        <v>0</v>
      </c>
      <c r="N13585" s="35">
        <v>0</v>
      </c>
      <c r="O13585" s="35">
        <v>0</v>
      </c>
      <c r="P13585" s="36">
        <v>11</v>
      </c>
      <c r="Q13585" s="37">
        <v>86</v>
      </c>
      <c r="R13585" s="36">
        <v>13</v>
      </c>
      <c r="S13585" s="39">
        <f t="shared" si="473"/>
        <v>86</v>
      </c>
      <c r="T13585" s="34" t="s">
        <v>50</v>
      </c>
      <c r="U13585" s="12">
        <f>EXP((alpha+(beta/speed))+(ceta*LN(speed)))</f>
        <v>9.9344527751402498E-2</v>
      </c>
      <c r="V13585" s="8">
        <f t="shared" si="474"/>
        <v>86</v>
      </c>
    </row>
    <row r="13586" spans="1:22">
      <c r="A13586" s="34" t="s">
        <v>20</v>
      </c>
      <c r="B13586" s="34" t="s">
        <v>80</v>
      </c>
      <c r="C13586" s="5" t="s">
        <v>221</v>
      </c>
      <c r="D13586" s="35" t="s">
        <v>84</v>
      </c>
      <c r="E13586" s="36" t="s">
        <v>17</v>
      </c>
      <c r="F13586" s="37">
        <v>50</v>
      </c>
      <c r="G13586" s="38">
        <v>-0.04</v>
      </c>
      <c r="H13586" s="34">
        <v>0.95477040210122233</v>
      </c>
      <c r="I13586" s="35">
        <v>1728.5108821619642</v>
      </c>
      <c r="J13586" s="35">
        <v>0.97505729338330349</v>
      </c>
      <c r="K13586" s="35">
        <v>-0.4772338970800975</v>
      </c>
      <c r="L13586" s="35">
        <v>0</v>
      </c>
      <c r="M13586" s="35">
        <v>0</v>
      </c>
      <c r="N13586" s="35">
        <v>0</v>
      </c>
      <c r="O13586" s="35">
        <v>0</v>
      </c>
      <c r="P13586" s="36">
        <v>11</v>
      </c>
      <c r="Q13586" s="37">
        <v>86</v>
      </c>
      <c r="R13586" s="36">
        <v>0</v>
      </c>
      <c r="S13586" s="39">
        <f t="shared" si="473"/>
        <v>86</v>
      </c>
      <c r="T13586" s="34" t="s">
        <v>29</v>
      </c>
      <c r="U13586" s="12">
        <f>((alpha*(beta^speed))*(speed^ceta))</f>
        <v>23.499331431564773</v>
      </c>
      <c r="V13586" s="8">
        <f t="shared" si="474"/>
        <v>86</v>
      </c>
    </row>
    <row r="13587" spans="1:22">
      <c r="A13587" s="34" t="s">
        <v>20</v>
      </c>
      <c r="B13587" s="34" t="s">
        <v>80</v>
      </c>
      <c r="C13587" s="5" t="s">
        <v>221</v>
      </c>
      <c r="D13587" s="35" t="s">
        <v>84</v>
      </c>
      <c r="E13587" s="36" t="s">
        <v>15</v>
      </c>
      <c r="F13587" s="37">
        <v>100</v>
      </c>
      <c r="G13587" s="38">
        <v>-0.04</v>
      </c>
      <c r="H13587" s="34">
        <v>0.9644043989282306</v>
      </c>
      <c r="I13587" s="35">
        <v>-0.88207422231947286</v>
      </c>
      <c r="J13587" s="35">
        <v>20.303825612668312</v>
      </c>
      <c r="K13587" s="35">
        <v>3.1992719755961856</v>
      </c>
      <c r="L13587" s="35">
        <v>1.3553952879239151</v>
      </c>
      <c r="M13587" s="35">
        <v>-1.6652418376767869E-3</v>
      </c>
      <c r="N13587" s="35">
        <v>0</v>
      </c>
      <c r="O13587" s="35">
        <v>0</v>
      </c>
      <c r="P13587" s="36">
        <v>11</v>
      </c>
      <c r="Q13587" s="37">
        <v>86</v>
      </c>
      <c r="R13587" s="36">
        <v>10</v>
      </c>
      <c r="S13587" s="39">
        <f t="shared" si="473"/>
        <v>86</v>
      </c>
      <c r="T13587" s="34" t="s">
        <v>44</v>
      </c>
      <c r="U13587" s="12">
        <f>(alpha+(beta/(1+EXP((((-1)*ceta)+(delta*LN(speed)))+(epsilon*speed)))))</f>
        <v>0.40262733432936093</v>
      </c>
      <c r="V13587" s="8">
        <f t="shared" si="474"/>
        <v>86</v>
      </c>
    </row>
    <row r="13588" spans="1:22">
      <c r="A13588" s="34" t="s">
        <v>20</v>
      </c>
      <c r="B13588" s="34" t="s">
        <v>80</v>
      </c>
      <c r="C13588" s="5" t="s">
        <v>221</v>
      </c>
      <c r="D13588" s="35" t="s">
        <v>84</v>
      </c>
      <c r="E13588" s="36" t="s">
        <v>16</v>
      </c>
      <c r="F13588" s="37">
        <v>100</v>
      </c>
      <c r="G13588" s="38">
        <v>-0.04</v>
      </c>
      <c r="H13588" s="34">
        <v>0.90107029269110195</v>
      </c>
      <c r="I13588" s="35">
        <v>-9.6379889575071207</v>
      </c>
      <c r="J13588" s="35">
        <v>169.20032338117298</v>
      </c>
      <c r="K13588" s="35">
        <v>-0.6993761411377899</v>
      </c>
      <c r="L13588" s="35">
        <v>0.42561007146786889</v>
      </c>
      <c r="M13588" s="35">
        <v>2.121395000929587E-3</v>
      </c>
      <c r="N13588" s="35">
        <v>0</v>
      </c>
      <c r="O13588" s="35">
        <v>0</v>
      </c>
      <c r="P13588" s="36">
        <v>11</v>
      </c>
      <c r="Q13588" s="37">
        <v>86</v>
      </c>
      <c r="R13588" s="36">
        <v>10</v>
      </c>
      <c r="S13588" s="39">
        <f t="shared" si="473"/>
        <v>86</v>
      </c>
      <c r="T13588" s="34" t="s">
        <v>44</v>
      </c>
      <c r="U13588" s="12">
        <f>(alpha+(beta/(1+EXP((((-1)*ceta)+(delta*LN(speed)))+(epsilon*speed)))))</f>
        <v>0.2678409837051845</v>
      </c>
      <c r="V13588" s="8">
        <f t="shared" si="474"/>
        <v>86</v>
      </c>
    </row>
    <row r="13589" spans="1:22">
      <c r="A13589" s="34" t="s">
        <v>20</v>
      </c>
      <c r="B13589" s="34" t="s">
        <v>80</v>
      </c>
      <c r="C13589" s="5" t="s">
        <v>221</v>
      </c>
      <c r="D13589" s="35" t="s">
        <v>84</v>
      </c>
      <c r="E13589" s="36" t="s">
        <v>14</v>
      </c>
      <c r="F13589" s="37">
        <v>100</v>
      </c>
      <c r="G13589" s="38">
        <v>-0.04</v>
      </c>
      <c r="H13589" s="34">
        <v>0.9935632916572914</v>
      </c>
      <c r="I13589" s="35">
        <v>5.9529483810625838E-2</v>
      </c>
      <c r="J13589" s="35">
        <v>7.5141913237914216E-3</v>
      </c>
      <c r="K13589" s="35">
        <v>1.378028977056009</v>
      </c>
      <c r="L13589" s="35">
        <v>0</v>
      </c>
      <c r="M13589" s="35">
        <v>0</v>
      </c>
      <c r="N13589" s="35">
        <v>0</v>
      </c>
      <c r="O13589" s="35">
        <v>0</v>
      </c>
      <c r="P13589" s="36">
        <v>11</v>
      </c>
      <c r="Q13589" s="37">
        <v>86</v>
      </c>
      <c r="R13589" s="36">
        <v>6</v>
      </c>
      <c r="S13589" s="39">
        <f t="shared" si="473"/>
        <v>86</v>
      </c>
      <c r="T13589" s="34" t="s">
        <v>37</v>
      </c>
      <c r="U13589" s="12">
        <f>(1/(alpha+(beta*(speed^ceta))))</f>
        <v>0.28246080066645785</v>
      </c>
      <c r="V13589" s="8">
        <f t="shared" si="474"/>
        <v>86</v>
      </c>
    </row>
    <row r="13590" spans="1:22">
      <c r="A13590" s="34" t="s">
        <v>20</v>
      </c>
      <c r="B13590" s="34" t="s">
        <v>80</v>
      </c>
      <c r="C13590" s="5" t="s">
        <v>221</v>
      </c>
      <c r="D13590" s="35" t="s">
        <v>84</v>
      </c>
      <c r="E13590" s="36" t="s">
        <v>18</v>
      </c>
      <c r="F13590" s="37">
        <v>100</v>
      </c>
      <c r="G13590" s="38">
        <v>-0.04</v>
      </c>
      <c r="H13590" s="34">
        <v>0.97503590662350426</v>
      </c>
      <c r="I13590" s="35">
        <v>0.5533865384049359</v>
      </c>
      <c r="J13590" s="35">
        <v>2.8908287887014165E-2</v>
      </c>
      <c r="K13590" s="35">
        <v>0.47438137004902919</v>
      </c>
      <c r="L13590" s="35">
        <v>0</v>
      </c>
      <c r="M13590" s="35">
        <v>0</v>
      </c>
      <c r="N13590" s="35">
        <v>0</v>
      </c>
      <c r="O13590" s="35">
        <v>0</v>
      </c>
      <c r="P13590" s="36">
        <v>11</v>
      </c>
      <c r="Q13590" s="37">
        <v>86</v>
      </c>
      <c r="R13590" s="36">
        <v>2</v>
      </c>
      <c r="S13590" s="39">
        <f t="shared" si="473"/>
        <v>86</v>
      </c>
      <c r="T13590" s="34" t="s">
        <v>31</v>
      </c>
      <c r="U13590" s="12">
        <f>((alpha+(beta*speed))^((-1)/ceta))</f>
        <v>9.5995116547946208E-2</v>
      </c>
      <c r="V13590" s="8">
        <f t="shared" si="474"/>
        <v>86</v>
      </c>
    </row>
    <row r="13591" spans="1:22">
      <c r="A13591" s="34" t="s">
        <v>20</v>
      </c>
      <c r="B13591" s="34" t="s">
        <v>80</v>
      </c>
      <c r="C13591" s="5" t="s">
        <v>221</v>
      </c>
      <c r="D13591" s="35" t="s">
        <v>84</v>
      </c>
      <c r="E13591" s="36" t="s">
        <v>17</v>
      </c>
      <c r="F13591" s="37">
        <v>100</v>
      </c>
      <c r="G13591" s="38">
        <v>-0.04</v>
      </c>
      <c r="H13591" s="34">
        <v>0.94018207647319263</v>
      </c>
      <c r="I13591" s="35">
        <v>1336.2273818493159</v>
      </c>
      <c r="J13591" s="35">
        <v>0.97135761700469614</v>
      </c>
      <c r="K13591" s="35">
        <v>-0.35350833513133045</v>
      </c>
      <c r="L13591" s="35">
        <v>0</v>
      </c>
      <c r="M13591" s="35">
        <v>0</v>
      </c>
      <c r="N13591" s="35">
        <v>0</v>
      </c>
      <c r="O13591" s="35">
        <v>0</v>
      </c>
      <c r="P13591" s="36">
        <v>11</v>
      </c>
      <c r="Q13591" s="37">
        <v>86</v>
      </c>
      <c r="R13591" s="36">
        <v>0</v>
      </c>
      <c r="S13591" s="39">
        <f t="shared" si="473"/>
        <v>86</v>
      </c>
      <c r="T13591" s="34" t="s">
        <v>29</v>
      </c>
      <c r="U13591" s="12">
        <f>((alpha*(beta^speed))*(speed^ceta))</f>
        <v>22.731387641233383</v>
      </c>
      <c r="V13591" s="8">
        <f t="shared" si="474"/>
        <v>86</v>
      </c>
    </row>
    <row r="13592" spans="1:22">
      <c r="A13592" s="34" t="s">
        <v>20</v>
      </c>
      <c r="B13592" s="34" t="s">
        <v>80</v>
      </c>
      <c r="C13592" s="5" t="s">
        <v>221</v>
      </c>
      <c r="D13592" s="35" t="s">
        <v>84</v>
      </c>
      <c r="E13592" s="36" t="s">
        <v>15</v>
      </c>
      <c r="F13592" s="37">
        <v>0</v>
      </c>
      <c r="G13592" s="38">
        <v>-0.02</v>
      </c>
      <c r="H13592" s="34">
        <v>0.99207178505185678</v>
      </c>
      <c r="I13592" s="35">
        <v>1.6961992565047972</v>
      </c>
      <c r="J13592" s="35">
        <v>59.261163349682199</v>
      </c>
      <c r="K13592" s="35">
        <v>-0.2767188856968642</v>
      </c>
      <c r="L13592" s="35">
        <v>0.36480056808058642</v>
      </c>
      <c r="M13592" s="35">
        <v>5.9765098069228896E-2</v>
      </c>
      <c r="N13592" s="35">
        <v>0</v>
      </c>
      <c r="O13592" s="35">
        <v>0</v>
      </c>
      <c r="P13592" s="36">
        <v>11</v>
      </c>
      <c r="Q13592" s="37">
        <v>86</v>
      </c>
      <c r="R13592" s="36">
        <v>10</v>
      </c>
      <c r="S13592" s="39">
        <f t="shared" si="473"/>
        <v>86</v>
      </c>
      <c r="T13592" s="34" t="s">
        <v>44</v>
      </c>
      <c r="U13592" s="12">
        <f>(alpha+(beta/(1+EXP((((-1)*ceta)+(delta*LN(speed)))+(epsilon*speed)))))</f>
        <v>1.7479981738093138</v>
      </c>
      <c r="V13592" s="8">
        <f t="shared" si="474"/>
        <v>86</v>
      </c>
    </row>
    <row r="13593" spans="1:22">
      <c r="A13593" s="34" t="s">
        <v>20</v>
      </c>
      <c r="B13593" s="34" t="s">
        <v>80</v>
      </c>
      <c r="C13593" s="5" t="s">
        <v>221</v>
      </c>
      <c r="D13593" s="35" t="s">
        <v>84</v>
      </c>
      <c r="E13593" s="36" t="s">
        <v>16</v>
      </c>
      <c r="F13593" s="37">
        <v>0</v>
      </c>
      <c r="G13593" s="38">
        <v>-0.02</v>
      </c>
      <c r="H13593" s="34">
        <v>0.93205731476049158</v>
      </c>
      <c r="I13593" s="35">
        <v>100.69017399911017</v>
      </c>
      <c r="J13593" s="35">
        <v>0.994570301953286</v>
      </c>
      <c r="K13593" s="35">
        <v>-0.63397956654703513</v>
      </c>
      <c r="L13593" s="35">
        <v>0</v>
      </c>
      <c r="M13593" s="35">
        <v>0</v>
      </c>
      <c r="N13593" s="35">
        <v>0</v>
      </c>
      <c r="O13593" s="35">
        <v>0</v>
      </c>
      <c r="P13593" s="36">
        <v>11</v>
      </c>
      <c r="Q13593" s="37">
        <v>86</v>
      </c>
      <c r="R13593" s="36">
        <v>0</v>
      </c>
      <c r="S13593" s="39">
        <f t="shared" si="473"/>
        <v>86</v>
      </c>
      <c r="T13593" s="34" t="s">
        <v>29</v>
      </c>
      <c r="U13593" s="12">
        <f>((alpha*(beta^speed))*(speed^ceta))</f>
        <v>3.7428849853835646</v>
      </c>
      <c r="V13593" s="8">
        <f t="shared" si="474"/>
        <v>86</v>
      </c>
    </row>
    <row r="13594" spans="1:22">
      <c r="A13594" s="34" t="s">
        <v>20</v>
      </c>
      <c r="B13594" s="34" t="s">
        <v>80</v>
      </c>
      <c r="C13594" s="5" t="s">
        <v>221</v>
      </c>
      <c r="D13594" s="35" t="s">
        <v>84</v>
      </c>
      <c r="E13594" s="36" t="s">
        <v>14</v>
      </c>
      <c r="F13594" s="37">
        <v>0</v>
      </c>
      <c r="G13594" s="38">
        <v>-0.02</v>
      </c>
      <c r="H13594" s="34">
        <v>0.99637312728142891</v>
      </c>
      <c r="I13594" s="35">
        <v>0.68097711994358956</v>
      </c>
      <c r="J13594" s="35">
        <v>28.922322983350956</v>
      </c>
      <c r="K13594" s="35">
        <v>-7.2946178937893999E-2</v>
      </c>
      <c r="L13594" s="35">
        <v>0.51814409172035047</v>
      </c>
      <c r="M13594" s="35">
        <v>5.6992530419193034E-2</v>
      </c>
      <c r="N13594" s="35">
        <v>0</v>
      </c>
      <c r="O13594" s="35">
        <v>0</v>
      </c>
      <c r="P13594" s="36">
        <v>11</v>
      </c>
      <c r="Q13594" s="37">
        <v>86</v>
      </c>
      <c r="R13594" s="36">
        <v>10</v>
      </c>
      <c r="S13594" s="39">
        <f t="shared" si="473"/>
        <v>86</v>
      </c>
      <c r="T13594" s="34" t="s">
        <v>44</v>
      </c>
      <c r="U13594" s="12">
        <f>(alpha+(beta/(1+EXP((((-1)*ceta)+(delta*LN(speed)))+(epsilon*speed)))))</f>
        <v>0.70085055863061119</v>
      </c>
      <c r="V13594" s="8">
        <f t="shared" si="474"/>
        <v>86</v>
      </c>
    </row>
    <row r="13595" spans="1:22">
      <c r="A13595" s="34" t="s">
        <v>20</v>
      </c>
      <c r="B13595" s="34" t="s">
        <v>80</v>
      </c>
      <c r="C13595" s="5" t="s">
        <v>221</v>
      </c>
      <c r="D13595" s="35" t="s">
        <v>84</v>
      </c>
      <c r="E13595" s="36" t="s">
        <v>18</v>
      </c>
      <c r="F13595" s="37">
        <v>0</v>
      </c>
      <c r="G13595" s="38">
        <v>-0.02</v>
      </c>
      <c r="H13595" s="34">
        <v>0.99343204112815497</v>
      </c>
      <c r="I13595" s="35">
        <v>0.21690180746759916</v>
      </c>
      <c r="J13595" s="35">
        <v>9.7369500260398105</v>
      </c>
      <c r="K13595" s="35">
        <v>9.9706515152687983E-2</v>
      </c>
      <c r="L13595" s="35">
        <v>0.62200991861121602</v>
      </c>
      <c r="M13595" s="35">
        <v>4.470716943284523E-2</v>
      </c>
      <c r="N13595" s="35">
        <v>0</v>
      </c>
      <c r="O13595" s="35">
        <v>0</v>
      </c>
      <c r="P13595" s="36">
        <v>11</v>
      </c>
      <c r="Q13595" s="37">
        <v>86</v>
      </c>
      <c r="R13595" s="36">
        <v>10</v>
      </c>
      <c r="S13595" s="39">
        <f t="shared" si="473"/>
        <v>86</v>
      </c>
      <c r="T13595" s="34" t="s">
        <v>44</v>
      </c>
      <c r="U13595" s="12">
        <f>(alpha+(beta/(1+EXP((((-1)*ceta)+(delta*LN(speed)))+(epsilon*speed)))))</f>
        <v>0.23129054973761273</v>
      </c>
      <c r="V13595" s="8">
        <f t="shared" si="474"/>
        <v>86</v>
      </c>
    </row>
    <row r="13596" spans="1:22">
      <c r="A13596" s="34" t="s">
        <v>20</v>
      </c>
      <c r="B13596" s="34" t="s">
        <v>80</v>
      </c>
      <c r="C13596" s="5" t="s">
        <v>221</v>
      </c>
      <c r="D13596" s="35" t="s">
        <v>84</v>
      </c>
      <c r="E13596" s="36" t="s">
        <v>17</v>
      </c>
      <c r="F13596" s="37">
        <v>0</v>
      </c>
      <c r="G13596" s="38">
        <v>-0.02</v>
      </c>
      <c r="H13596" s="34">
        <v>0.9658596772800575</v>
      </c>
      <c r="I13596" s="35">
        <v>8.6155029654932616</v>
      </c>
      <c r="J13596" s="35">
        <v>-1.2427051762257579</v>
      </c>
      <c r="K13596" s="35">
        <v>-0.91674471724641582</v>
      </c>
      <c r="L13596" s="35">
        <v>0</v>
      </c>
      <c r="M13596" s="35">
        <v>0</v>
      </c>
      <c r="N13596" s="35">
        <v>0</v>
      </c>
      <c r="O13596" s="35">
        <v>0</v>
      </c>
      <c r="P13596" s="36">
        <v>11</v>
      </c>
      <c r="Q13596" s="37">
        <v>86</v>
      </c>
      <c r="R13596" s="36">
        <v>13</v>
      </c>
      <c r="S13596" s="39">
        <f t="shared" si="473"/>
        <v>86</v>
      </c>
      <c r="T13596" s="34" t="s">
        <v>50</v>
      </c>
      <c r="U13596" s="12">
        <f>EXP((alpha+(beta/speed))+(ceta*LN(speed)))</f>
        <v>91.611201624756418</v>
      </c>
      <c r="V13596" s="8">
        <f t="shared" si="474"/>
        <v>86</v>
      </c>
    </row>
    <row r="13597" spans="1:22">
      <c r="A13597" s="34" t="s">
        <v>20</v>
      </c>
      <c r="B13597" s="34" t="s">
        <v>80</v>
      </c>
      <c r="C13597" s="5" t="s">
        <v>221</v>
      </c>
      <c r="D13597" s="35" t="s">
        <v>84</v>
      </c>
      <c r="E13597" s="36" t="s">
        <v>15</v>
      </c>
      <c r="F13597" s="37">
        <v>50</v>
      </c>
      <c r="G13597" s="38">
        <v>-0.02</v>
      </c>
      <c r="H13597" s="34">
        <v>0.97420868251596526</v>
      </c>
      <c r="I13597" s="35">
        <v>5.7093898957241587</v>
      </c>
      <c r="J13597" s="35">
        <v>-4.6521200401578104</v>
      </c>
      <c r="K13597" s="35">
        <v>-1.2144202794598631</v>
      </c>
      <c r="L13597" s="35">
        <v>0</v>
      </c>
      <c r="M13597" s="35">
        <v>0</v>
      </c>
      <c r="N13597" s="35">
        <v>0</v>
      </c>
      <c r="O13597" s="35">
        <v>0</v>
      </c>
      <c r="P13597" s="36">
        <v>11</v>
      </c>
      <c r="Q13597" s="37">
        <v>86</v>
      </c>
      <c r="R13597" s="36">
        <v>13</v>
      </c>
      <c r="S13597" s="39">
        <f t="shared" si="473"/>
        <v>86</v>
      </c>
      <c r="T13597" s="34" t="s">
        <v>50</v>
      </c>
      <c r="U13597" s="12">
        <f>EXP((alpha+(beta/speed))+(ceta*LN(speed)))</f>
        <v>1.2787023675025835</v>
      </c>
      <c r="V13597" s="8">
        <f t="shared" si="474"/>
        <v>86</v>
      </c>
    </row>
    <row r="13598" spans="1:22">
      <c r="A13598" s="34" t="s">
        <v>20</v>
      </c>
      <c r="B13598" s="34" t="s">
        <v>80</v>
      </c>
      <c r="C13598" s="5" t="s">
        <v>221</v>
      </c>
      <c r="D13598" s="35" t="s">
        <v>84</v>
      </c>
      <c r="E13598" s="36" t="s">
        <v>16</v>
      </c>
      <c r="F13598" s="37">
        <v>50</v>
      </c>
      <c r="G13598" s="38">
        <v>-0.02</v>
      </c>
      <c r="H13598" s="34">
        <v>0.91138637296225533</v>
      </c>
      <c r="I13598" s="35">
        <v>-1.2788163336322359E-4</v>
      </c>
      <c r="J13598" s="35">
        <v>2.105140803995717E-2</v>
      </c>
      <c r="K13598" s="35">
        <v>-1.2361643352642973</v>
      </c>
      <c r="L13598" s="35">
        <v>32.199877253008609</v>
      </c>
      <c r="M13598" s="35">
        <v>0</v>
      </c>
      <c r="N13598" s="35">
        <v>0</v>
      </c>
      <c r="O13598" s="35">
        <v>0</v>
      </c>
      <c r="P13598" s="36">
        <v>11</v>
      </c>
      <c r="Q13598" s="37">
        <v>86</v>
      </c>
      <c r="R13598" s="36">
        <v>14</v>
      </c>
      <c r="S13598" s="39">
        <f t="shared" si="473"/>
        <v>86</v>
      </c>
      <c r="T13598" s="34" t="s">
        <v>51</v>
      </c>
      <c r="U13598" s="12">
        <f>(((alpha*(speed^3))+(beta*(speed^2))+(ceta*speed))+delta)</f>
        <v>0.24607809332373165</v>
      </c>
      <c r="V13598" s="8">
        <f t="shared" si="474"/>
        <v>86</v>
      </c>
    </row>
    <row r="13599" spans="1:22">
      <c r="A13599" s="34" t="s">
        <v>20</v>
      </c>
      <c r="B13599" s="34" t="s">
        <v>80</v>
      </c>
      <c r="C13599" s="5" t="s">
        <v>221</v>
      </c>
      <c r="D13599" s="35" t="s">
        <v>84</v>
      </c>
      <c r="E13599" s="36" t="s">
        <v>14</v>
      </c>
      <c r="F13599" s="37">
        <v>50</v>
      </c>
      <c r="G13599" s="38">
        <v>-0.02</v>
      </c>
      <c r="H13599" s="34">
        <v>0.99692484629994937</v>
      </c>
      <c r="I13599" s="35">
        <v>0.51596247129026296</v>
      </c>
      <c r="J13599" s="35">
        <v>15.32193325506646</v>
      </c>
      <c r="K13599" s="35">
        <v>1.3277636216580366</v>
      </c>
      <c r="L13599" s="35">
        <v>0.8352238647510446</v>
      </c>
      <c r="M13599" s="35">
        <v>4.4786697971333424E-2</v>
      </c>
      <c r="N13599" s="35">
        <v>0</v>
      </c>
      <c r="O13599" s="35">
        <v>0</v>
      </c>
      <c r="P13599" s="36">
        <v>11</v>
      </c>
      <c r="Q13599" s="37">
        <v>86</v>
      </c>
      <c r="R13599" s="36">
        <v>10</v>
      </c>
      <c r="S13599" s="39">
        <f t="shared" si="473"/>
        <v>86</v>
      </c>
      <c r="T13599" s="34" t="s">
        <v>44</v>
      </c>
      <c r="U13599" s="12">
        <f>(alpha+(beta/(1+EXP((((-1)*ceta)+(delta*LN(speed)))+(epsilon*speed)))))</f>
        <v>0.54565309789492655</v>
      </c>
      <c r="V13599" s="8">
        <f t="shared" si="474"/>
        <v>86</v>
      </c>
    </row>
    <row r="13600" spans="1:22">
      <c r="A13600" s="34" t="s">
        <v>20</v>
      </c>
      <c r="B13600" s="34" t="s">
        <v>80</v>
      </c>
      <c r="C13600" s="5" t="s">
        <v>221</v>
      </c>
      <c r="D13600" s="35" t="s">
        <v>84</v>
      </c>
      <c r="E13600" s="36" t="s">
        <v>18</v>
      </c>
      <c r="F13600" s="37">
        <v>50</v>
      </c>
      <c r="G13600" s="38">
        <v>-0.02</v>
      </c>
      <c r="H13600" s="34">
        <v>0.98319725973909211</v>
      </c>
      <c r="I13600" s="35">
        <v>3.6366128051222115</v>
      </c>
      <c r="J13600" s="35">
        <v>-3.5646762738640247</v>
      </c>
      <c r="K13600" s="35">
        <v>-1.1908022667014586</v>
      </c>
      <c r="L13600" s="35">
        <v>0</v>
      </c>
      <c r="M13600" s="35">
        <v>0</v>
      </c>
      <c r="N13600" s="35">
        <v>0</v>
      </c>
      <c r="O13600" s="35">
        <v>0</v>
      </c>
      <c r="P13600" s="36">
        <v>11</v>
      </c>
      <c r="Q13600" s="37">
        <v>86</v>
      </c>
      <c r="R13600" s="36">
        <v>13</v>
      </c>
      <c r="S13600" s="39">
        <f t="shared" si="473"/>
        <v>86</v>
      </c>
      <c r="T13600" s="34" t="s">
        <v>50</v>
      </c>
      <c r="U13600" s="12">
        <f>EXP((alpha+(beta/speed))+(ceta*LN(speed)))</f>
        <v>0.18103158212721696</v>
      </c>
      <c r="V13600" s="8">
        <f t="shared" si="474"/>
        <v>86</v>
      </c>
    </row>
    <row r="13601" spans="1:22">
      <c r="A13601" s="34" t="s">
        <v>20</v>
      </c>
      <c r="B13601" s="34" t="s">
        <v>80</v>
      </c>
      <c r="C13601" s="5" t="s">
        <v>221</v>
      </c>
      <c r="D13601" s="35" t="s">
        <v>84</v>
      </c>
      <c r="E13601" s="36" t="s">
        <v>17</v>
      </c>
      <c r="F13601" s="37">
        <v>50</v>
      </c>
      <c r="G13601" s="38">
        <v>-0.02</v>
      </c>
      <c r="H13601" s="34">
        <v>0.94835526423065919</v>
      </c>
      <c r="I13601" s="35">
        <v>-3.4320423927558549E-3</v>
      </c>
      <c r="J13601" s="35">
        <v>0.5845907247393316</v>
      </c>
      <c r="K13601" s="35">
        <v>-34.565358549912133</v>
      </c>
      <c r="L13601" s="35">
        <v>847.47138836582405</v>
      </c>
      <c r="M13601" s="35">
        <v>0</v>
      </c>
      <c r="N13601" s="35">
        <v>0</v>
      </c>
      <c r="O13601" s="35">
        <v>0</v>
      </c>
      <c r="P13601" s="36">
        <v>11</v>
      </c>
      <c r="Q13601" s="37">
        <v>86</v>
      </c>
      <c r="R13601" s="36">
        <v>14</v>
      </c>
      <c r="S13601" s="39">
        <f t="shared" si="473"/>
        <v>86</v>
      </c>
      <c r="T13601" s="34" t="s">
        <v>51</v>
      </c>
      <c r="U13601" s="12">
        <f>(((alpha*(speed^3))+(beta*(speed^2))+(ceta*speed))+delta)</f>
        <v>15.512397078758454</v>
      </c>
      <c r="V13601" s="8">
        <f t="shared" si="474"/>
        <v>86</v>
      </c>
    </row>
    <row r="13602" spans="1:22">
      <c r="A13602" s="34" t="s">
        <v>20</v>
      </c>
      <c r="B13602" s="34" t="s">
        <v>80</v>
      </c>
      <c r="C13602" s="5" t="s">
        <v>221</v>
      </c>
      <c r="D13602" s="35" t="s">
        <v>84</v>
      </c>
      <c r="E13602" s="36" t="s">
        <v>15</v>
      </c>
      <c r="F13602" s="37">
        <v>100</v>
      </c>
      <c r="G13602" s="38">
        <v>-0.02</v>
      </c>
      <c r="H13602" s="34">
        <v>0.95663187228516389</v>
      </c>
      <c r="I13602" s="35">
        <v>68.82821409903633</v>
      </c>
      <c r="J13602" s="35">
        <v>0.98878769823616119</v>
      </c>
      <c r="K13602" s="35">
        <v>-0.69199441919108962</v>
      </c>
      <c r="L13602" s="35">
        <v>0</v>
      </c>
      <c r="M13602" s="35">
        <v>0</v>
      </c>
      <c r="N13602" s="35">
        <v>0</v>
      </c>
      <c r="O13602" s="35">
        <v>0</v>
      </c>
      <c r="P13602" s="36">
        <v>11</v>
      </c>
      <c r="Q13602" s="37">
        <v>86</v>
      </c>
      <c r="R13602" s="36">
        <v>0</v>
      </c>
      <c r="S13602" s="39">
        <f t="shared" si="473"/>
        <v>86</v>
      </c>
      <c r="T13602" s="34" t="s">
        <v>29</v>
      </c>
      <c r="U13602" s="12">
        <f>((alpha*(beta^speed))*(speed^ceta))</f>
        <v>1.1966497793777415</v>
      </c>
      <c r="V13602" s="8">
        <f t="shared" si="474"/>
        <v>86</v>
      </c>
    </row>
    <row r="13603" spans="1:22">
      <c r="A13603" s="34" t="s">
        <v>20</v>
      </c>
      <c r="B13603" s="34" t="s">
        <v>80</v>
      </c>
      <c r="C13603" s="5" t="s">
        <v>221</v>
      </c>
      <c r="D13603" s="35" t="s">
        <v>84</v>
      </c>
      <c r="E13603" s="36" t="s">
        <v>16</v>
      </c>
      <c r="F13603" s="37">
        <v>100</v>
      </c>
      <c r="G13603" s="38">
        <v>-0.02</v>
      </c>
      <c r="H13603" s="34">
        <v>0.8901363141312626</v>
      </c>
      <c r="I13603" s="35">
        <v>-1.2438297918192253E-4</v>
      </c>
      <c r="J13603" s="35">
        <v>2.0265656586667027E-2</v>
      </c>
      <c r="K13603" s="35">
        <v>-1.2103131340806452</v>
      </c>
      <c r="L13603" s="35">
        <v>33.150697139326752</v>
      </c>
      <c r="M13603" s="35">
        <v>0</v>
      </c>
      <c r="N13603" s="35">
        <v>0</v>
      </c>
      <c r="O13603" s="35">
        <v>0</v>
      </c>
      <c r="P13603" s="36">
        <v>11</v>
      </c>
      <c r="Q13603" s="37">
        <v>85</v>
      </c>
      <c r="R13603" s="36">
        <v>14</v>
      </c>
      <c r="S13603" s="39">
        <f t="shared" si="473"/>
        <v>85</v>
      </c>
      <c r="T13603" s="34" t="s">
        <v>51</v>
      </c>
      <c r="U13603" s="12">
        <f>(((alpha*(speed^3))+(beta*(speed^2))+(ceta*speed))+delta)</f>
        <v>0.30675249104299951</v>
      </c>
      <c r="V13603" s="8">
        <f t="shared" si="474"/>
        <v>85</v>
      </c>
    </row>
    <row r="13604" spans="1:22">
      <c r="A13604" s="34" t="s">
        <v>20</v>
      </c>
      <c r="B13604" s="34" t="s">
        <v>80</v>
      </c>
      <c r="C13604" s="5" t="s">
        <v>221</v>
      </c>
      <c r="D13604" s="35" t="s">
        <v>84</v>
      </c>
      <c r="E13604" s="36" t="s">
        <v>14</v>
      </c>
      <c r="F13604" s="37">
        <v>100</v>
      </c>
      <c r="G13604" s="38">
        <v>-0.02</v>
      </c>
      <c r="H13604" s="34">
        <v>0.99580119379137944</v>
      </c>
      <c r="I13604" s="35">
        <v>0.42323131618003368</v>
      </c>
      <c r="J13604" s="35">
        <v>14.971028902241713</v>
      </c>
      <c r="K13604" s="35">
        <v>1.5765172611927809</v>
      </c>
      <c r="L13604" s="35">
        <v>0.97423231385345976</v>
      </c>
      <c r="M13604" s="35">
        <v>3.5706496479423054E-2</v>
      </c>
      <c r="N13604" s="35">
        <v>0</v>
      </c>
      <c r="O13604" s="35">
        <v>0</v>
      </c>
      <c r="P13604" s="36">
        <v>11</v>
      </c>
      <c r="Q13604" s="37">
        <v>86</v>
      </c>
      <c r="R13604" s="36">
        <v>10</v>
      </c>
      <c r="S13604" s="39">
        <f t="shared" si="473"/>
        <v>86</v>
      </c>
      <c r="T13604" s="34" t="s">
        <v>44</v>
      </c>
      <c r="U13604" s="12">
        <f>(alpha+(beta/(1+EXP((((-1)*ceta)+(delta*LN(speed)))+(epsilon*speed)))))</f>
        <v>0.46692218239465749</v>
      </c>
      <c r="V13604" s="8">
        <f t="shared" si="474"/>
        <v>86</v>
      </c>
    </row>
    <row r="13605" spans="1:22">
      <c r="A13605" s="34" t="s">
        <v>20</v>
      </c>
      <c r="B13605" s="34" t="s">
        <v>80</v>
      </c>
      <c r="C13605" s="5" t="s">
        <v>221</v>
      </c>
      <c r="D13605" s="35" t="s">
        <v>84</v>
      </c>
      <c r="E13605" s="36" t="s">
        <v>18</v>
      </c>
      <c r="F13605" s="37">
        <v>100</v>
      </c>
      <c r="G13605" s="38">
        <v>-0.02</v>
      </c>
      <c r="H13605" s="34">
        <v>0.97171767349459781</v>
      </c>
      <c r="I13605" s="35">
        <v>-7.0977001798347428E-2</v>
      </c>
      <c r="J13605" s="35">
        <v>7.034618857145075</v>
      </c>
      <c r="K13605" s="35">
        <v>1.4167743742619705</v>
      </c>
      <c r="L13605" s="35">
        <v>1.0570243403829227</v>
      </c>
      <c r="M13605" s="35">
        <v>5.9654097679994486E-5</v>
      </c>
      <c r="N13605" s="35">
        <v>0</v>
      </c>
      <c r="O13605" s="35">
        <v>0</v>
      </c>
      <c r="P13605" s="36">
        <v>11</v>
      </c>
      <c r="Q13605" s="37">
        <v>86</v>
      </c>
      <c r="R13605" s="36">
        <v>10</v>
      </c>
      <c r="S13605" s="39">
        <f t="shared" si="473"/>
        <v>86</v>
      </c>
      <c r="T13605" s="34" t="s">
        <v>44</v>
      </c>
      <c r="U13605" s="12">
        <f>(alpha+(beta/(1+EXP((((-1)*ceta)+(delta*LN(speed)))+(epsilon*speed)))))</f>
        <v>0.18004809051672782</v>
      </c>
      <c r="V13605" s="8">
        <f t="shared" si="474"/>
        <v>86</v>
      </c>
    </row>
    <row r="13606" spans="1:22">
      <c r="A13606" s="34" t="s">
        <v>20</v>
      </c>
      <c r="B13606" s="34" t="s">
        <v>80</v>
      </c>
      <c r="C13606" s="5" t="s">
        <v>221</v>
      </c>
      <c r="D13606" s="35" t="s">
        <v>84</v>
      </c>
      <c r="E13606" s="36" t="s">
        <v>17</v>
      </c>
      <c r="F13606" s="37">
        <v>100</v>
      </c>
      <c r="G13606" s="38">
        <v>-0.02</v>
      </c>
      <c r="H13606" s="34">
        <v>0.92902125693351389</v>
      </c>
      <c r="I13606" s="35">
        <v>-3.3185490317287451E-3</v>
      </c>
      <c r="J13606" s="35">
        <v>0.55857852729438373</v>
      </c>
      <c r="K13606" s="35">
        <v>-33.385356647931211</v>
      </c>
      <c r="L13606" s="35">
        <v>853.70653671173886</v>
      </c>
      <c r="M13606" s="35">
        <v>0</v>
      </c>
      <c r="N13606" s="35">
        <v>0</v>
      </c>
      <c r="O13606" s="35">
        <v>0</v>
      </c>
      <c r="P13606" s="36">
        <v>11</v>
      </c>
      <c r="Q13606" s="37">
        <v>86</v>
      </c>
      <c r="R13606" s="36">
        <v>14</v>
      </c>
      <c r="S13606" s="39">
        <f t="shared" si="473"/>
        <v>86</v>
      </c>
      <c r="T13606" s="34" t="s">
        <v>51</v>
      </c>
      <c r="U13606" s="12">
        <f>(((alpha*(speed^3))+(beta*(speed^2))+(ceta*speed))+delta)</f>
        <v>3.0296299336582706</v>
      </c>
      <c r="V13606" s="8">
        <f t="shared" si="474"/>
        <v>86</v>
      </c>
    </row>
    <row r="13607" spans="1:22">
      <c r="A13607" s="34" t="s">
        <v>20</v>
      </c>
      <c r="B13607" s="34" t="s">
        <v>80</v>
      </c>
      <c r="C13607" s="5" t="s">
        <v>221</v>
      </c>
      <c r="D13607" s="35" t="s">
        <v>84</v>
      </c>
      <c r="E13607" s="36" t="s">
        <v>15</v>
      </c>
      <c r="F13607" s="37">
        <v>0</v>
      </c>
      <c r="G13607" s="38">
        <v>0.02</v>
      </c>
      <c r="H13607" s="34">
        <v>0.96397791158267343</v>
      </c>
      <c r="I13607" s="35">
        <v>2.4265280329212056</v>
      </c>
      <c r="J13607" s="35">
        <v>9.0598860886895149</v>
      </c>
      <c r="K13607" s="35">
        <v>-0.25718325563753197</v>
      </c>
      <c r="L13607" s="35">
        <v>0</v>
      </c>
      <c r="M13607" s="35">
        <v>0</v>
      </c>
      <c r="N13607" s="35">
        <v>0</v>
      </c>
      <c r="O13607" s="35">
        <v>0</v>
      </c>
      <c r="P13607" s="36">
        <v>11</v>
      </c>
      <c r="Q13607" s="37">
        <v>86</v>
      </c>
      <c r="R13607" s="36">
        <v>13</v>
      </c>
      <c r="S13607" s="39">
        <f t="shared" si="473"/>
        <v>86</v>
      </c>
      <c r="T13607" s="34" t="s">
        <v>50</v>
      </c>
      <c r="U13607" s="12">
        <f>EXP((alpha+(beta/speed))+(ceta*LN(speed)))</f>
        <v>3.9999905802902123</v>
      </c>
      <c r="V13607" s="8">
        <f t="shared" si="474"/>
        <v>86</v>
      </c>
    </row>
    <row r="13608" spans="1:22">
      <c r="A13608" s="34" t="s">
        <v>20</v>
      </c>
      <c r="B13608" s="34" t="s">
        <v>80</v>
      </c>
      <c r="C13608" s="5" t="s">
        <v>221</v>
      </c>
      <c r="D13608" s="35" t="s">
        <v>84</v>
      </c>
      <c r="E13608" s="36" t="s">
        <v>16</v>
      </c>
      <c r="F13608" s="37">
        <v>0</v>
      </c>
      <c r="G13608" s="38">
        <v>0.02</v>
      </c>
      <c r="H13608" s="34">
        <v>0.96779300056994078</v>
      </c>
      <c r="I13608" s="35">
        <v>100.00535336143527</v>
      </c>
      <c r="J13608" s="35">
        <v>1.0056419391722784</v>
      </c>
      <c r="K13608" s="35">
        <v>-0.46501032491836575</v>
      </c>
      <c r="L13608" s="35">
        <v>0</v>
      </c>
      <c r="M13608" s="35">
        <v>0</v>
      </c>
      <c r="N13608" s="35">
        <v>0</v>
      </c>
      <c r="O13608" s="35">
        <v>0</v>
      </c>
      <c r="P13608" s="36">
        <v>11</v>
      </c>
      <c r="Q13608" s="37">
        <v>86</v>
      </c>
      <c r="R13608" s="36">
        <v>0</v>
      </c>
      <c r="S13608" s="39">
        <f t="shared" si="473"/>
        <v>86</v>
      </c>
      <c r="T13608" s="34" t="s">
        <v>29</v>
      </c>
      <c r="U13608" s="12">
        <f>((alpha*(beta^speed))*(speed^ceta))</f>
        <v>20.445225360281118</v>
      </c>
      <c r="V13608" s="8">
        <f t="shared" si="474"/>
        <v>86</v>
      </c>
    </row>
    <row r="13609" spans="1:22">
      <c r="A13609" s="34" t="s">
        <v>20</v>
      </c>
      <c r="B13609" s="34" t="s">
        <v>80</v>
      </c>
      <c r="C13609" s="5" t="s">
        <v>221</v>
      </c>
      <c r="D13609" s="35" t="s">
        <v>84</v>
      </c>
      <c r="E13609" s="36" t="s">
        <v>14</v>
      </c>
      <c r="F13609" s="37">
        <v>0</v>
      </c>
      <c r="G13609" s="38">
        <v>0.02</v>
      </c>
      <c r="H13609" s="34">
        <v>0.99645604511605423</v>
      </c>
      <c r="I13609" s="35">
        <v>0.52549182024334729</v>
      </c>
      <c r="J13609" s="35">
        <v>62.185036715786318</v>
      </c>
      <c r="K13609" s="35">
        <v>-0.29655955960304697</v>
      </c>
      <c r="L13609" s="35">
        <v>0.87562053465607292</v>
      </c>
      <c r="M13609" s="35">
        <v>2.1574501104669568E-2</v>
      </c>
      <c r="N13609" s="35">
        <v>0</v>
      </c>
      <c r="O13609" s="35">
        <v>0</v>
      </c>
      <c r="P13609" s="36">
        <v>11</v>
      </c>
      <c r="Q13609" s="37">
        <v>86</v>
      </c>
      <c r="R13609" s="36">
        <v>10</v>
      </c>
      <c r="S13609" s="39">
        <f t="shared" si="473"/>
        <v>86</v>
      </c>
      <c r="T13609" s="34" t="s">
        <v>44</v>
      </c>
      <c r="U13609" s="12">
        <f>(alpha+(beta/(1+EXP((((-1)*ceta)+(delta*LN(speed)))+(epsilon*speed)))))</f>
        <v>0.67143762437652654</v>
      </c>
      <c r="V13609" s="8">
        <f t="shared" si="474"/>
        <v>86</v>
      </c>
    </row>
    <row r="13610" spans="1:22">
      <c r="A13610" s="34" t="s">
        <v>20</v>
      </c>
      <c r="B13610" s="34" t="s">
        <v>80</v>
      </c>
      <c r="C13610" s="5" t="s">
        <v>221</v>
      </c>
      <c r="D13610" s="35" t="s">
        <v>84</v>
      </c>
      <c r="E13610" s="36" t="s">
        <v>18</v>
      </c>
      <c r="F13610" s="37">
        <v>0</v>
      </c>
      <c r="G13610" s="38">
        <v>0.02</v>
      </c>
      <c r="H13610" s="34">
        <v>0.98009914586360347</v>
      </c>
      <c r="I13610" s="35">
        <v>0.42629911514816093</v>
      </c>
      <c r="J13610" s="35">
        <v>10.517394269781173</v>
      </c>
      <c r="K13610" s="35">
        <v>-0.2610019568135713</v>
      </c>
      <c r="L13610" s="35">
        <v>0</v>
      </c>
      <c r="M13610" s="35">
        <v>0</v>
      </c>
      <c r="N13610" s="35">
        <v>0</v>
      </c>
      <c r="O13610" s="35">
        <v>0</v>
      </c>
      <c r="P13610" s="36">
        <v>11</v>
      </c>
      <c r="Q13610" s="37">
        <v>86</v>
      </c>
      <c r="R13610" s="36">
        <v>13</v>
      </c>
      <c r="S13610" s="39">
        <f t="shared" si="473"/>
        <v>86</v>
      </c>
      <c r="T13610" s="34" t="s">
        <v>50</v>
      </c>
      <c r="U13610" s="12">
        <f>EXP((alpha+(beta/speed))+(ceta*LN(speed)))</f>
        <v>0.54118236766165595</v>
      </c>
      <c r="V13610" s="8">
        <f t="shared" si="474"/>
        <v>86</v>
      </c>
    </row>
    <row r="13611" spans="1:22">
      <c r="A13611" s="34" t="s">
        <v>20</v>
      </c>
      <c r="B13611" s="34" t="s">
        <v>80</v>
      </c>
      <c r="C13611" s="5" t="s">
        <v>221</v>
      </c>
      <c r="D13611" s="35" t="s">
        <v>84</v>
      </c>
      <c r="E13611" s="36" t="s">
        <v>17</v>
      </c>
      <c r="F13611" s="37">
        <v>0</v>
      </c>
      <c r="G13611" s="38">
        <v>0.02</v>
      </c>
      <c r="H13611" s="34">
        <v>0.97353926940547109</v>
      </c>
      <c r="I13611" s="35">
        <v>3305.7083081506244</v>
      </c>
      <c r="J13611" s="35">
        <v>1.0079372772385515</v>
      </c>
      <c r="K13611" s="35">
        <v>-0.61792863296047107</v>
      </c>
      <c r="L13611" s="35">
        <v>0</v>
      </c>
      <c r="M13611" s="35">
        <v>0</v>
      </c>
      <c r="N13611" s="35">
        <v>0</v>
      </c>
      <c r="O13611" s="35">
        <v>0</v>
      </c>
      <c r="P13611" s="36">
        <v>11</v>
      </c>
      <c r="Q13611" s="37">
        <v>86</v>
      </c>
      <c r="R13611" s="36">
        <v>0</v>
      </c>
      <c r="S13611" s="39">
        <f t="shared" si="473"/>
        <v>86</v>
      </c>
      <c r="T13611" s="34" t="s">
        <v>29</v>
      </c>
      <c r="U13611" s="12">
        <f>((alpha*(beta^speed))*(speed^ceta))</f>
        <v>416.06786523986938</v>
      </c>
      <c r="V13611" s="8">
        <f t="shared" si="474"/>
        <v>86</v>
      </c>
    </row>
    <row r="13612" spans="1:22">
      <c r="A13612" s="34" t="s">
        <v>20</v>
      </c>
      <c r="B13612" s="34" t="s">
        <v>80</v>
      </c>
      <c r="C13612" s="5" t="s">
        <v>221</v>
      </c>
      <c r="D13612" s="35" t="s">
        <v>84</v>
      </c>
      <c r="E13612" s="36" t="s">
        <v>15</v>
      </c>
      <c r="F13612" s="37">
        <v>50</v>
      </c>
      <c r="G13612" s="38">
        <v>0.02</v>
      </c>
      <c r="H13612" s="34">
        <v>0.93953502129114974</v>
      </c>
      <c r="I13612" s="35">
        <v>2.4047735307370406</v>
      </c>
      <c r="J13612" s="35">
        <v>8.9851007798198328</v>
      </c>
      <c r="K13612" s="35">
        <v>-0.17790334188346213</v>
      </c>
      <c r="L13612" s="35">
        <v>0</v>
      </c>
      <c r="M13612" s="35">
        <v>0</v>
      </c>
      <c r="N13612" s="35">
        <v>0</v>
      </c>
      <c r="O13612" s="35">
        <v>0</v>
      </c>
      <c r="P13612" s="36">
        <v>11</v>
      </c>
      <c r="Q13612" s="37">
        <v>83</v>
      </c>
      <c r="R13612" s="36">
        <v>13</v>
      </c>
      <c r="S13612" s="39">
        <f t="shared" si="473"/>
        <v>83</v>
      </c>
      <c r="T13612" s="34" t="s">
        <v>50</v>
      </c>
      <c r="U13612" s="12">
        <f>EXP((alpha+(beta/speed))+(ceta*LN(speed)))</f>
        <v>5.6232019610520219</v>
      </c>
      <c r="V13612" s="8">
        <f t="shared" si="474"/>
        <v>83</v>
      </c>
    </row>
    <row r="13613" spans="1:22">
      <c r="A13613" s="34" t="s">
        <v>20</v>
      </c>
      <c r="B13613" s="34" t="s">
        <v>80</v>
      </c>
      <c r="C13613" s="5" t="s">
        <v>221</v>
      </c>
      <c r="D13613" s="35" t="s">
        <v>84</v>
      </c>
      <c r="E13613" s="36" t="s">
        <v>16</v>
      </c>
      <c r="F13613" s="37">
        <v>50</v>
      </c>
      <c r="G13613" s="38">
        <v>0.02</v>
      </c>
      <c r="H13613" s="34">
        <v>0.96206832212181936</v>
      </c>
      <c r="I13613" s="35">
        <v>92.813805527994802</v>
      </c>
      <c r="J13613" s="35">
        <v>1.0031354468054925</v>
      </c>
      <c r="K13613" s="35">
        <v>-0.36135536770145271</v>
      </c>
      <c r="L13613" s="35">
        <v>0</v>
      </c>
      <c r="M13613" s="35">
        <v>0</v>
      </c>
      <c r="N13613" s="35">
        <v>0</v>
      </c>
      <c r="O13613" s="35">
        <v>0</v>
      </c>
      <c r="P13613" s="36">
        <v>11</v>
      </c>
      <c r="Q13613" s="37">
        <v>83</v>
      </c>
      <c r="R13613" s="36">
        <v>0</v>
      </c>
      <c r="S13613" s="39">
        <f t="shared" si="473"/>
        <v>83</v>
      </c>
      <c r="T13613" s="34" t="s">
        <v>29</v>
      </c>
      <c r="U13613" s="12">
        <f>((alpha*(beta^speed))*(speed^ceta))</f>
        <v>24.377451120373642</v>
      </c>
      <c r="V13613" s="8">
        <f t="shared" si="474"/>
        <v>83</v>
      </c>
    </row>
    <row r="13614" spans="1:22">
      <c r="A13614" s="34" t="s">
        <v>20</v>
      </c>
      <c r="B13614" s="34" t="s">
        <v>80</v>
      </c>
      <c r="C13614" s="5" t="s">
        <v>221</v>
      </c>
      <c r="D13614" s="35" t="s">
        <v>84</v>
      </c>
      <c r="E13614" s="36" t="s">
        <v>14</v>
      </c>
      <c r="F13614" s="37">
        <v>50</v>
      </c>
      <c r="G13614" s="38">
        <v>0.02</v>
      </c>
      <c r="H13614" s="34">
        <v>0.99475650116572123</v>
      </c>
      <c r="I13614" s="35">
        <v>53.009983741813492</v>
      </c>
      <c r="J13614" s="35">
        <v>1.0019457023238747</v>
      </c>
      <c r="K13614" s="35">
        <v>-1.0381350183692681</v>
      </c>
      <c r="L13614" s="35">
        <v>0</v>
      </c>
      <c r="M13614" s="35">
        <v>0</v>
      </c>
      <c r="N13614" s="35">
        <v>0</v>
      </c>
      <c r="O13614" s="35">
        <v>0</v>
      </c>
      <c r="P13614" s="36">
        <v>11</v>
      </c>
      <c r="Q13614" s="37">
        <v>83</v>
      </c>
      <c r="R13614" s="36">
        <v>0</v>
      </c>
      <c r="S13614" s="39">
        <f t="shared" si="473"/>
        <v>83</v>
      </c>
      <c r="T13614" s="34" t="s">
        <v>29</v>
      </c>
      <c r="U13614" s="12">
        <f>((alpha*(beta^speed))*(speed^ceta))</f>
        <v>0.6341076653440133</v>
      </c>
      <c r="V13614" s="8">
        <f t="shared" si="474"/>
        <v>83</v>
      </c>
    </row>
    <row r="13615" spans="1:22">
      <c r="A13615" s="34" t="s">
        <v>20</v>
      </c>
      <c r="B13615" s="34" t="s">
        <v>80</v>
      </c>
      <c r="C13615" s="5" t="s">
        <v>221</v>
      </c>
      <c r="D13615" s="35" t="s">
        <v>84</v>
      </c>
      <c r="E13615" s="36" t="s">
        <v>18</v>
      </c>
      <c r="F13615" s="37">
        <v>50</v>
      </c>
      <c r="G13615" s="38">
        <v>0.02</v>
      </c>
      <c r="H13615" s="34">
        <v>0.96459103652323808</v>
      </c>
      <c r="I13615" s="35">
        <v>0.40694374714490789</v>
      </c>
      <c r="J13615" s="35">
        <v>9.8634019561234609</v>
      </c>
      <c r="K13615" s="35">
        <v>-0.18574987536282087</v>
      </c>
      <c r="L13615" s="35">
        <v>0</v>
      </c>
      <c r="M13615" s="35">
        <v>0</v>
      </c>
      <c r="N13615" s="35">
        <v>0</v>
      </c>
      <c r="O13615" s="35">
        <v>0</v>
      </c>
      <c r="P13615" s="36">
        <v>11</v>
      </c>
      <c r="Q13615" s="37">
        <v>83</v>
      </c>
      <c r="R13615" s="36">
        <v>13</v>
      </c>
      <c r="S13615" s="39">
        <f t="shared" si="473"/>
        <v>83</v>
      </c>
      <c r="T13615" s="34" t="s">
        <v>50</v>
      </c>
      <c r="U13615" s="12">
        <f>EXP((alpha+(beta/speed))+(ceta*LN(speed)))</f>
        <v>0.74451730982820441</v>
      </c>
      <c r="V13615" s="8">
        <f t="shared" si="474"/>
        <v>83</v>
      </c>
    </row>
    <row r="13616" spans="1:22">
      <c r="A13616" s="34" t="s">
        <v>20</v>
      </c>
      <c r="B13616" s="34" t="s">
        <v>80</v>
      </c>
      <c r="C13616" s="5" t="s">
        <v>221</v>
      </c>
      <c r="D13616" s="35" t="s">
        <v>84</v>
      </c>
      <c r="E13616" s="36" t="s">
        <v>17</v>
      </c>
      <c r="F13616" s="37">
        <v>50</v>
      </c>
      <c r="G13616" s="38">
        <v>0.02</v>
      </c>
      <c r="H13616" s="34">
        <v>0.96334131176953819</v>
      </c>
      <c r="I13616" s="35">
        <v>460.49743987787122</v>
      </c>
      <c r="J13616" s="35">
        <v>-1.8187013311245188E-2</v>
      </c>
      <c r="K13616" s="35">
        <v>4478.3663514571736</v>
      </c>
      <c r="L13616" s="35">
        <v>-0.93238373708881472</v>
      </c>
      <c r="M13616" s="35">
        <v>0</v>
      </c>
      <c r="N13616" s="35">
        <v>0</v>
      </c>
      <c r="O13616" s="35">
        <v>0</v>
      </c>
      <c r="P13616" s="36">
        <v>11</v>
      </c>
      <c r="Q13616" s="37">
        <v>83</v>
      </c>
      <c r="R13616" s="36">
        <v>1</v>
      </c>
      <c r="S13616" s="39">
        <f t="shared" si="473"/>
        <v>83</v>
      </c>
      <c r="T13616" s="34" t="s">
        <v>30</v>
      </c>
      <c r="U13616" s="12">
        <f>((alpha*(speed^beta))+(ceta*(speed^delta)))</f>
        <v>497.68224282035328</v>
      </c>
      <c r="V13616" s="8">
        <f t="shared" si="474"/>
        <v>83</v>
      </c>
    </row>
    <row r="13617" spans="1:22">
      <c r="A13617" s="34" t="s">
        <v>20</v>
      </c>
      <c r="B13617" s="34" t="s">
        <v>80</v>
      </c>
      <c r="C13617" s="5" t="s">
        <v>221</v>
      </c>
      <c r="D13617" s="35" t="s">
        <v>84</v>
      </c>
      <c r="E13617" s="36" t="s">
        <v>15</v>
      </c>
      <c r="F13617" s="37">
        <v>100</v>
      </c>
      <c r="G13617" s="38">
        <v>0.02</v>
      </c>
      <c r="H13617" s="34">
        <v>0.9582633848173443</v>
      </c>
      <c r="I13617" s="35">
        <v>6.6060017967233131</v>
      </c>
      <c r="J13617" s="35">
        <v>100.67771442750193</v>
      </c>
      <c r="K13617" s="35">
        <v>0.27907629248310778</v>
      </c>
      <c r="L13617" s="35">
        <v>0.73155399179264391</v>
      </c>
      <c r="M13617" s="35">
        <v>3.7426840509631215E-2</v>
      </c>
      <c r="N13617" s="35">
        <v>0</v>
      </c>
      <c r="O13617" s="35">
        <v>0</v>
      </c>
      <c r="P13617" s="36">
        <v>11</v>
      </c>
      <c r="Q13617" s="37">
        <v>75</v>
      </c>
      <c r="R13617" s="36">
        <v>10</v>
      </c>
      <c r="S13617" s="39">
        <f t="shared" si="473"/>
        <v>75</v>
      </c>
      <c r="T13617" s="34" t="s">
        <v>44</v>
      </c>
      <c r="U13617" s="12">
        <f>(alpha+(beta/(1+EXP((((-1)*ceta)+(delta*LN(speed)))+(epsilon*speed)))))</f>
        <v>6.9463200903989506</v>
      </c>
      <c r="V13617" s="8">
        <f t="shared" si="474"/>
        <v>75</v>
      </c>
    </row>
    <row r="13618" spans="1:22">
      <c r="A13618" s="34" t="s">
        <v>20</v>
      </c>
      <c r="B13618" s="34" t="s">
        <v>80</v>
      </c>
      <c r="C13618" s="5" t="s">
        <v>221</v>
      </c>
      <c r="D13618" s="35" t="s">
        <v>84</v>
      </c>
      <c r="E13618" s="36" t="s">
        <v>16</v>
      </c>
      <c r="F13618" s="37">
        <v>100</v>
      </c>
      <c r="G13618" s="38">
        <v>0.02</v>
      </c>
      <c r="H13618" s="34">
        <v>0.959778873491825</v>
      </c>
      <c r="I13618" s="35">
        <v>88.805989311908718</v>
      </c>
      <c r="J13618" s="35">
        <v>1.0008891435247875</v>
      </c>
      <c r="K13618" s="35">
        <v>-0.28119022568914098</v>
      </c>
      <c r="L13618" s="35">
        <v>0</v>
      </c>
      <c r="M13618" s="35">
        <v>0</v>
      </c>
      <c r="N13618" s="35">
        <v>0</v>
      </c>
      <c r="O13618" s="35">
        <v>0</v>
      </c>
      <c r="P13618" s="36">
        <v>11</v>
      </c>
      <c r="Q13618" s="37">
        <v>75</v>
      </c>
      <c r="R13618" s="36">
        <v>0</v>
      </c>
      <c r="S13618" s="39">
        <f t="shared" si="473"/>
        <v>75</v>
      </c>
      <c r="T13618" s="34" t="s">
        <v>29</v>
      </c>
      <c r="U13618" s="12">
        <f>((alpha*(beta^speed))*(speed^ceta))</f>
        <v>28.193029687443012</v>
      </c>
      <c r="V13618" s="8">
        <f t="shared" si="474"/>
        <v>75</v>
      </c>
    </row>
    <row r="13619" spans="1:22">
      <c r="A13619" s="34" t="s">
        <v>20</v>
      </c>
      <c r="B13619" s="34" t="s">
        <v>80</v>
      </c>
      <c r="C13619" s="5" t="s">
        <v>221</v>
      </c>
      <c r="D13619" s="35" t="s">
        <v>84</v>
      </c>
      <c r="E13619" s="36" t="s">
        <v>14</v>
      </c>
      <c r="F13619" s="37">
        <v>100</v>
      </c>
      <c r="G13619" s="38">
        <v>0.02</v>
      </c>
      <c r="H13619" s="34">
        <v>0.99423923772942602</v>
      </c>
      <c r="I13619" s="35">
        <v>-6.9083956201078364E-2</v>
      </c>
      <c r="J13619" s="35">
        <v>4.0012348410403784E-2</v>
      </c>
      <c r="K13619" s="35">
        <v>0.84268290027941584</v>
      </c>
      <c r="L13619" s="35">
        <v>0</v>
      </c>
      <c r="M13619" s="35">
        <v>0</v>
      </c>
      <c r="N13619" s="35">
        <v>0</v>
      </c>
      <c r="O13619" s="35">
        <v>0</v>
      </c>
      <c r="P13619" s="36">
        <v>11</v>
      </c>
      <c r="Q13619" s="37">
        <v>75</v>
      </c>
      <c r="R13619" s="36">
        <v>6</v>
      </c>
      <c r="S13619" s="39">
        <f t="shared" si="473"/>
        <v>75</v>
      </c>
      <c r="T13619" s="34" t="s">
        <v>37</v>
      </c>
      <c r="U13619" s="12">
        <f>(1/(alpha+(beta*(speed^ceta))))</f>
        <v>0.68850106490508645</v>
      </c>
      <c r="V13619" s="8">
        <f t="shared" si="474"/>
        <v>75</v>
      </c>
    </row>
    <row r="13620" spans="1:22">
      <c r="A13620" s="34" t="s">
        <v>20</v>
      </c>
      <c r="B13620" s="34" t="s">
        <v>80</v>
      </c>
      <c r="C13620" s="5" t="s">
        <v>221</v>
      </c>
      <c r="D13620" s="35" t="s">
        <v>84</v>
      </c>
      <c r="E13620" s="36" t="s">
        <v>18</v>
      </c>
      <c r="F13620" s="37">
        <v>100</v>
      </c>
      <c r="G13620" s="38">
        <v>0.02</v>
      </c>
      <c r="H13620" s="34">
        <v>0.97585050923067929</v>
      </c>
      <c r="I13620" s="35">
        <v>0.87742871263759326</v>
      </c>
      <c r="J13620" s="35">
        <v>8.1192258815020484</v>
      </c>
      <c r="K13620" s="35">
        <v>1.3832990321490457</v>
      </c>
      <c r="L13620" s="35">
        <v>0.94914550488493443</v>
      </c>
      <c r="M13620" s="35">
        <v>3.2633873471957633E-2</v>
      </c>
      <c r="N13620" s="35">
        <v>0</v>
      </c>
      <c r="O13620" s="35">
        <v>0</v>
      </c>
      <c r="P13620" s="36">
        <v>11</v>
      </c>
      <c r="Q13620" s="37">
        <v>75</v>
      </c>
      <c r="R13620" s="36">
        <v>10</v>
      </c>
      <c r="S13620" s="39">
        <f t="shared" si="473"/>
        <v>75</v>
      </c>
      <c r="T13620" s="34" t="s">
        <v>44</v>
      </c>
      <c r="U13620" s="12">
        <f>(alpha+(beta/(1+EXP((((-1)*ceta)+(delta*LN(speed)))+(epsilon*speed)))))</f>
        <v>0.92368101543748216</v>
      </c>
      <c r="V13620" s="8">
        <f t="shared" si="474"/>
        <v>75</v>
      </c>
    </row>
    <row r="13621" spans="1:22">
      <c r="A13621" s="34" t="s">
        <v>20</v>
      </c>
      <c r="B13621" s="34" t="s">
        <v>80</v>
      </c>
      <c r="C13621" s="5" t="s">
        <v>221</v>
      </c>
      <c r="D13621" s="35" t="s">
        <v>84</v>
      </c>
      <c r="E13621" s="36" t="s">
        <v>17</v>
      </c>
      <c r="F13621" s="37">
        <v>100</v>
      </c>
      <c r="G13621" s="38">
        <v>0.02</v>
      </c>
      <c r="H13621" s="34">
        <v>0.96320159845241127</v>
      </c>
      <c r="I13621" s="35">
        <v>2469.9592830621914</v>
      </c>
      <c r="J13621" s="35">
        <v>1.002984161143895</v>
      </c>
      <c r="K13621" s="35">
        <v>-0.38552052172547185</v>
      </c>
      <c r="L13621" s="35">
        <v>0</v>
      </c>
      <c r="M13621" s="35">
        <v>0</v>
      </c>
      <c r="N13621" s="35">
        <v>0</v>
      </c>
      <c r="O13621" s="35">
        <v>0</v>
      </c>
      <c r="P13621" s="36">
        <v>11</v>
      </c>
      <c r="Q13621" s="37">
        <v>75</v>
      </c>
      <c r="R13621" s="36">
        <v>0</v>
      </c>
      <c r="S13621" s="39">
        <f t="shared" si="473"/>
        <v>75</v>
      </c>
      <c r="T13621" s="34" t="s">
        <v>29</v>
      </c>
      <c r="U13621" s="12">
        <f>((alpha*(beta^speed))*(speed^ceta))</f>
        <v>584.6161498878871</v>
      </c>
      <c r="V13621" s="8">
        <f t="shared" si="474"/>
        <v>75</v>
      </c>
    </row>
    <row r="13622" spans="1:22">
      <c r="A13622" s="34" t="s">
        <v>20</v>
      </c>
      <c r="B13622" s="34" t="s">
        <v>80</v>
      </c>
      <c r="C13622" s="5" t="s">
        <v>221</v>
      </c>
      <c r="D13622" s="35" t="s">
        <v>84</v>
      </c>
      <c r="E13622" s="36" t="s">
        <v>15</v>
      </c>
      <c r="F13622" s="37">
        <v>0</v>
      </c>
      <c r="G13622" s="38">
        <v>0.04</v>
      </c>
      <c r="H13622" s="34">
        <v>0.94578855386677951</v>
      </c>
      <c r="I13622" s="35">
        <v>1.2907905227032554</v>
      </c>
      <c r="J13622" s="35">
        <v>13.959811650591586</v>
      </c>
      <c r="K13622" s="35">
        <v>0.10347904890836128</v>
      </c>
      <c r="L13622" s="35">
        <v>0</v>
      </c>
      <c r="M13622" s="35">
        <v>0</v>
      </c>
      <c r="N13622" s="35">
        <v>0</v>
      </c>
      <c r="O13622" s="35">
        <v>0</v>
      </c>
      <c r="P13622" s="36">
        <v>11</v>
      </c>
      <c r="Q13622" s="37">
        <v>76</v>
      </c>
      <c r="R13622" s="36">
        <v>13</v>
      </c>
      <c r="S13622" s="39">
        <f t="shared" si="473"/>
        <v>76</v>
      </c>
      <c r="T13622" s="34" t="s">
        <v>50</v>
      </c>
      <c r="U13622" s="12">
        <f>EXP((alpha+(beta/speed))+(ceta*LN(speed)))</f>
        <v>6.8388009877253868</v>
      </c>
      <c r="V13622" s="8">
        <f t="shared" si="474"/>
        <v>76</v>
      </c>
    </row>
    <row r="13623" spans="1:22">
      <c r="A13623" s="34" t="s">
        <v>20</v>
      </c>
      <c r="B13623" s="34" t="s">
        <v>80</v>
      </c>
      <c r="C13623" s="5" t="s">
        <v>221</v>
      </c>
      <c r="D13623" s="35" t="s">
        <v>84</v>
      </c>
      <c r="E13623" s="36" t="s">
        <v>16</v>
      </c>
      <c r="F13623" s="37">
        <v>0</v>
      </c>
      <c r="G13623" s="38">
        <v>0.04</v>
      </c>
      <c r="H13623" s="34">
        <v>0.9888745897205381</v>
      </c>
      <c r="I13623" s="35">
        <v>15.588027804599761</v>
      </c>
      <c r="J13623" s="35">
        <v>8.6426058930717531E-2</v>
      </c>
      <c r="K13623" s="35">
        <v>143.12593302356305</v>
      </c>
      <c r="L13623" s="35">
        <v>-0.73924005819993566</v>
      </c>
      <c r="M13623" s="35">
        <v>0</v>
      </c>
      <c r="N13623" s="35">
        <v>0</v>
      </c>
      <c r="O13623" s="35">
        <v>0</v>
      </c>
      <c r="P13623" s="36">
        <v>11</v>
      </c>
      <c r="Q13623" s="37">
        <v>76</v>
      </c>
      <c r="R13623" s="36">
        <v>1</v>
      </c>
      <c r="S13623" s="39">
        <f t="shared" si="473"/>
        <v>76</v>
      </c>
      <c r="T13623" s="34" t="s">
        <v>30</v>
      </c>
      <c r="U13623" s="12">
        <f>((alpha*(speed^beta))+(ceta*(speed^delta)))</f>
        <v>28.489974760477544</v>
      </c>
      <c r="V13623" s="8">
        <f t="shared" si="474"/>
        <v>76</v>
      </c>
    </row>
    <row r="13624" spans="1:22">
      <c r="A13624" s="34" t="s">
        <v>20</v>
      </c>
      <c r="B13624" s="34" t="s">
        <v>80</v>
      </c>
      <c r="C13624" s="5" t="s">
        <v>221</v>
      </c>
      <c r="D13624" s="35" t="s">
        <v>84</v>
      </c>
      <c r="E13624" s="36" t="s">
        <v>14</v>
      </c>
      <c r="F13624" s="37">
        <v>0</v>
      </c>
      <c r="G13624" s="38">
        <v>0.04</v>
      </c>
      <c r="H13624" s="34">
        <v>0.99675205858964366</v>
      </c>
      <c r="I13624" s="35">
        <v>0.46280290507165833</v>
      </c>
      <c r="J13624" s="35">
        <v>53.511713964700299</v>
      </c>
      <c r="K13624" s="35">
        <v>0.20123601041030806</v>
      </c>
      <c r="L13624" s="35">
        <v>1.0370731555093298</v>
      </c>
      <c r="M13624" s="35">
        <v>1.4413212994553172E-2</v>
      </c>
      <c r="N13624" s="35">
        <v>0</v>
      </c>
      <c r="O13624" s="35">
        <v>0</v>
      </c>
      <c r="P13624" s="36">
        <v>11</v>
      </c>
      <c r="Q13624" s="37">
        <v>76</v>
      </c>
      <c r="R13624" s="36">
        <v>10</v>
      </c>
      <c r="S13624" s="39">
        <f t="shared" si="473"/>
        <v>76</v>
      </c>
      <c r="T13624" s="34" t="s">
        <v>44</v>
      </c>
      <c r="U13624" s="12">
        <f>(alpha+(beta/(1+EXP((((-1)*ceta)+(delta*LN(speed)))+(epsilon*speed)))))</f>
        <v>0.70691514268821454</v>
      </c>
      <c r="V13624" s="8">
        <f t="shared" si="474"/>
        <v>76</v>
      </c>
    </row>
    <row r="13625" spans="1:22">
      <c r="A13625" s="34" t="s">
        <v>20</v>
      </c>
      <c r="B13625" s="34" t="s">
        <v>80</v>
      </c>
      <c r="C13625" s="5" t="s">
        <v>221</v>
      </c>
      <c r="D13625" s="35" t="s">
        <v>84</v>
      </c>
      <c r="E13625" s="36" t="s">
        <v>18</v>
      </c>
      <c r="F13625" s="37">
        <v>0</v>
      </c>
      <c r="G13625" s="38">
        <v>0.04</v>
      </c>
      <c r="H13625" s="34">
        <v>0.97065224816841678</v>
      </c>
      <c r="I13625" s="35">
        <v>-0.71623898149897236</v>
      </c>
      <c r="J13625" s="35">
        <v>15.446250057574421</v>
      </c>
      <c r="K13625" s="35">
        <v>9.680030128369381E-2</v>
      </c>
      <c r="L13625" s="35">
        <v>0</v>
      </c>
      <c r="M13625" s="35">
        <v>0</v>
      </c>
      <c r="N13625" s="35">
        <v>0</v>
      </c>
      <c r="O13625" s="35">
        <v>0</v>
      </c>
      <c r="P13625" s="36">
        <v>11</v>
      </c>
      <c r="Q13625" s="37">
        <v>76</v>
      </c>
      <c r="R13625" s="36">
        <v>13</v>
      </c>
      <c r="S13625" s="39">
        <f t="shared" si="473"/>
        <v>76</v>
      </c>
      <c r="T13625" s="34" t="s">
        <v>50</v>
      </c>
      <c r="U13625" s="12">
        <f>EXP((alpha+(beta/speed))+(ceta*LN(speed)))</f>
        <v>0.91048071833721889</v>
      </c>
      <c r="V13625" s="8">
        <f t="shared" si="474"/>
        <v>76</v>
      </c>
    </row>
    <row r="13626" spans="1:22">
      <c r="A13626" s="34" t="s">
        <v>20</v>
      </c>
      <c r="B13626" s="34" t="s">
        <v>80</v>
      </c>
      <c r="C13626" s="5" t="s">
        <v>221</v>
      </c>
      <c r="D13626" s="35" t="s">
        <v>84</v>
      </c>
      <c r="E13626" s="36" t="s">
        <v>17</v>
      </c>
      <c r="F13626" s="37">
        <v>0</v>
      </c>
      <c r="G13626" s="38">
        <v>0.04</v>
      </c>
      <c r="H13626" s="34">
        <v>0.98262259483124348</v>
      </c>
      <c r="I13626" s="35">
        <v>6141.7039965579424</v>
      </c>
      <c r="J13626" s="35">
        <v>-1.0113639224221442</v>
      </c>
      <c r="K13626" s="35">
        <v>352.43864273106823</v>
      </c>
      <c r="L13626" s="35">
        <v>8.5802257811713883E-2</v>
      </c>
      <c r="M13626" s="35">
        <v>0</v>
      </c>
      <c r="N13626" s="35">
        <v>0</v>
      </c>
      <c r="O13626" s="35">
        <v>0</v>
      </c>
      <c r="P13626" s="36">
        <v>11</v>
      </c>
      <c r="Q13626" s="37">
        <v>76</v>
      </c>
      <c r="R13626" s="36">
        <v>1</v>
      </c>
      <c r="S13626" s="39">
        <f t="shared" si="473"/>
        <v>76</v>
      </c>
      <c r="T13626" s="34" t="s">
        <v>30</v>
      </c>
      <c r="U13626" s="12">
        <f>((alpha*(speed^beta))+(ceta*(speed^delta)))</f>
        <v>587.97894567526259</v>
      </c>
      <c r="V13626" s="8">
        <f t="shared" si="474"/>
        <v>76</v>
      </c>
    </row>
    <row r="13627" spans="1:22">
      <c r="A13627" s="34" t="s">
        <v>20</v>
      </c>
      <c r="B13627" s="34" t="s">
        <v>80</v>
      </c>
      <c r="C13627" s="5" t="s">
        <v>221</v>
      </c>
      <c r="D13627" s="35" t="s">
        <v>84</v>
      </c>
      <c r="E13627" s="36" t="s">
        <v>15</v>
      </c>
      <c r="F13627" s="37">
        <v>50</v>
      </c>
      <c r="G13627" s="38">
        <v>0.04</v>
      </c>
      <c r="H13627" s="34">
        <v>0.94072831162116533</v>
      </c>
      <c r="I13627" s="35">
        <v>9.671773416639649</v>
      </c>
      <c r="J13627" s="35">
        <v>94.963728694924313</v>
      </c>
      <c r="K13627" s="35">
        <v>-1.7124479905569407</v>
      </c>
      <c r="L13627" s="35">
        <v>-0.54651541080776678</v>
      </c>
      <c r="M13627" s="35">
        <v>0.14391479411387195</v>
      </c>
      <c r="N13627" s="35">
        <v>0</v>
      </c>
      <c r="O13627" s="35">
        <v>0</v>
      </c>
      <c r="P13627" s="36">
        <v>11</v>
      </c>
      <c r="Q13627" s="37">
        <v>60</v>
      </c>
      <c r="R13627" s="36">
        <v>10</v>
      </c>
      <c r="S13627" s="39">
        <f t="shared" si="473"/>
        <v>60</v>
      </c>
      <c r="T13627" s="34" t="s">
        <v>44</v>
      </c>
      <c r="U13627" s="12">
        <f>(alpha+(beta/(1+EXP((((-1)*ceta)+(delta*LN(speed)))+(epsilon*speed)))))</f>
        <v>9.7003114156433607</v>
      </c>
      <c r="V13627" s="8">
        <f t="shared" si="474"/>
        <v>60</v>
      </c>
    </row>
    <row r="13628" spans="1:22">
      <c r="A13628" s="34" t="s">
        <v>20</v>
      </c>
      <c r="B13628" s="34" t="s">
        <v>80</v>
      </c>
      <c r="C13628" s="5" t="s">
        <v>221</v>
      </c>
      <c r="D13628" s="35" t="s">
        <v>84</v>
      </c>
      <c r="E13628" s="36" t="s">
        <v>16</v>
      </c>
      <c r="F13628" s="37">
        <v>50</v>
      </c>
      <c r="G13628" s="38">
        <v>0.04</v>
      </c>
      <c r="H13628" s="34">
        <v>0.98391104108123795</v>
      </c>
      <c r="I13628" s="35">
        <v>3.9928930797138364</v>
      </c>
      <c r="J13628" s="35">
        <v>2.20281542944808</v>
      </c>
      <c r="K13628" s="35">
        <v>-0.10366330120502293</v>
      </c>
      <c r="L13628" s="35">
        <v>0</v>
      </c>
      <c r="M13628" s="35">
        <v>0</v>
      </c>
      <c r="N13628" s="35">
        <v>0</v>
      </c>
      <c r="O13628" s="35">
        <v>0</v>
      </c>
      <c r="P13628" s="36">
        <v>11</v>
      </c>
      <c r="Q13628" s="37">
        <v>60</v>
      </c>
      <c r="R13628" s="36">
        <v>13</v>
      </c>
      <c r="S13628" s="39">
        <f t="shared" si="473"/>
        <v>60</v>
      </c>
      <c r="T13628" s="34" t="s">
        <v>50</v>
      </c>
      <c r="U13628" s="12">
        <f>EXP((alpha+(beta/speed))+(ceta*LN(speed)))</f>
        <v>36.788062229655218</v>
      </c>
      <c r="V13628" s="8">
        <f t="shared" si="474"/>
        <v>60</v>
      </c>
    </row>
    <row r="13629" spans="1:22">
      <c r="A13629" s="34" t="s">
        <v>20</v>
      </c>
      <c r="B13629" s="34" t="s">
        <v>80</v>
      </c>
      <c r="C13629" s="5" t="s">
        <v>221</v>
      </c>
      <c r="D13629" s="35" t="s">
        <v>84</v>
      </c>
      <c r="E13629" s="36" t="s">
        <v>14</v>
      </c>
      <c r="F13629" s="37">
        <v>50</v>
      </c>
      <c r="G13629" s="38">
        <v>0.04</v>
      </c>
      <c r="H13629" s="34">
        <v>0.9960072389151573</v>
      </c>
      <c r="I13629" s="35">
        <v>75.893708255297128</v>
      </c>
      <c r="J13629" s="35">
        <v>1.0113760726632219</v>
      </c>
      <c r="K13629" s="35">
        <v>-1.2313835296702571</v>
      </c>
      <c r="L13629" s="35">
        <v>0</v>
      </c>
      <c r="M13629" s="35">
        <v>0</v>
      </c>
      <c r="N13629" s="35">
        <v>0</v>
      </c>
      <c r="O13629" s="35">
        <v>0</v>
      </c>
      <c r="P13629" s="36">
        <v>11</v>
      </c>
      <c r="Q13629" s="37">
        <v>60</v>
      </c>
      <c r="R13629" s="36">
        <v>0</v>
      </c>
      <c r="S13629" s="39">
        <f t="shared" si="473"/>
        <v>60</v>
      </c>
      <c r="T13629" s="34" t="s">
        <v>29</v>
      </c>
      <c r="U13629" s="12">
        <f>((alpha*(beta^speed))*(speed^ceta))</f>
        <v>0.96689674465490982</v>
      </c>
      <c r="V13629" s="8">
        <f t="shared" si="474"/>
        <v>60</v>
      </c>
    </row>
    <row r="13630" spans="1:22">
      <c r="A13630" s="34" t="s">
        <v>20</v>
      </c>
      <c r="B13630" s="34" t="s">
        <v>80</v>
      </c>
      <c r="C13630" s="5" t="s">
        <v>221</v>
      </c>
      <c r="D13630" s="35" t="s">
        <v>84</v>
      </c>
      <c r="E13630" s="36" t="s">
        <v>18</v>
      </c>
      <c r="F13630" s="37">
        <v>50</v>
      </c>
      <c r="G13630" s="38">
        <v>0.04</v>
      </c>
      <c r="H13630" s="34">
        <v>0.96733834292314691</v>
      </c>
      <c r="I13630" s="35">
        <v>1.3220503131274011</v>
      </c>
      <c r="J13630" s="35">
        <v>1.7117585019997148</v>
      </c>
      <c r="K13630" s="35">
        <v>16.055910899735956</v>
      </c>
      <c r="L13630" s="35">
        <v>6.2966219222469535</v>
      </c>
      <c r="M13630" s="35">
        <v>-0.10178237868379539</v>
      </c>
      <c r="N13630" s="35">
        <v>0</v>
      </c>
      <c r="O13630" s="35">
        <v>0</v>
      </c>
      <c r="P13630" s="36">
        <v>11</v>
      </c>
      <c r="Q13630" s="37">
        <v>60</v>
      </c>
      <c r="R13630" s="36">
        <v>10</v>
      </c>
      <c r="S13630" s="39">
        <f t="shared" si="473"/>
        <v>60</v>
      </c>
      <c r="T13630" s="34" t="s">
        <v>44</v>
      </c>
      <c r="U13630" s="12">
        <f>(alpha+(beta/(1+EXP((((-1)*ceta)+(delta*LN(speed)))+(epsilon*speed)))))</f>
        <v>1.3668006805632735</v>
      </c>
      <c r="V13630" s="8">
        <f t="shared" si="474"/>
        <v>60</v>
      </c>
    </row>
    <row r="13631" spans="1:22">
      <c r="A13631" s="34" t="s">
        <v>20</v>
      </c>
      <c r="B13631" s="34" t="s">
        <v>80</v>
      </c>
      <c r="C13631" s="5" t="s">
        <v>221</v>
      </c>
      <c r="D13631" s="35" t="s">
        <v>84</v>
      </c>
      <c r="E13631" s="36" t="s">
        <v>17</v>
      </c>
      <c r="F13631" s="37">
        <v>50</v>
      </c>
      <c r="G13631" s="38">
        <v>0.04</v>
      </c>
      <c r="H13631" s="34">
        <v>0.97222493719974934</v>
      </c>
      <c r="I13631" s="35">
        <v>384.41978081955051</v>
      </c>
      <c r="J13631" s="35">
        <v>0.12512605509816241</v>
      </c>
      <c r="K13631" s="35">
        <v>4698.3118812514995</v>
      </c>
      <c r="L13631" s="35">
        <v>-0.84964903435755545</v>
      </c>
      <c r="M13631" s="35">
        <v>0</v>
      </c>
      <c r="N13631" s="35">
        <v>0</v>
      </c>
      <c r="O13631" s="35">
        <v>0</v>
      </c>
      <c r="P13631" s="36">
        <v>11</v>
      </c>
      <c r="Q13631" s="37">
        <v>60</v>
      </c>
      <c r="R13631" s="36">
        <v>1</v>
      </c>
      <c r="S13631" s="39">
        <f t="shared" si="473"/>
        <v>60</v>
      </c>
      <c r="T13631" s="34" t="s">
        <v>30</v>
      </c>
      <c r="U13631" s="12">
        <f>((alpha*(speed^beta))+(ceta*(speed^delta)))</f>
        <v>786.5738675345707</v>
      </c>
      <c r="V13631" s="8">
        <f t="shared" si="474"/>
        <v>60</v>
      </c>
    </row>
    <row r="13632" spans="1:22">
      <c r="A13632" s="34" t="s">
        <v>20</v>
      </c>
      <c r="B13632" s="34" t="s">
        <v>80</v>
      </c>
      <c r="C13632" s="5" t="s">
        <v>221</v>
      </c>
      <c r="D13632" s="35" t="s">
        <v>84</v>
      </c>
      <c r="E13632" s="36" t="s">
        <v>15</v>
      </c>
      <c r="F13632" s="37">
        <v>100</v>
      </c>
      <c r="G13632" s="38">
        <v>0.04</v>
      </c>
      <c r="H13632" s="34">
        <v>0.7655441871260571</v>
      </c>
      <c r="I13632" s="35">
        <v>10.826304132764955</v>
      </c>
      <c r="J13632" s="35">
        <v>12.734664508128018</v>
      </c>
      <c r="K13632" s="35">
        <v>87.872327269834486</v>
      </c>
      <c r="L13632" s="35">
        <v>31.994575706886163</v>
      </c>
      <c r="M13632" s="35">
        <v>-0.66587432519159884</v>
      </c>
      <c r="N13632" s="35">
        <v>0</v>
      </c>
      <c r="O13632" s="35">
        <v>0</v>
      </c>
      <c r="P13632" s="36">
        <v>10</v>
      </c>
      <c r="Q13632" s="37">
        <v>45</v>
      </c>
      <c r="R13632" s="36">
        <v>10</v>
      </c>
      <c r="S13632" s="39">
        <f t="shared" si="473"/>
        <v>45</v>
      </c>
      <c r="T13632" s="34" t="s">
        <v>44</v>
      </c>
      <c r="U13632" s="12">
        <f>(alpha+(beta/(1+EXP((((-1)*ceta)+(delta*LN(speed)))+(epsilon*speed)))))</f>
        <v>11.065490445026098</v>
      </c>
      <c r="V13632" s="8">
        <f t="shared" si="474"/>
        <v>45</v>
      </c>
    </row>
    <row r="13633" spans="1:22">
      <c r="A13633" s="34" t="s">
        <v>20</v>
      </c>
      <c r="B13633" s="34" t="s">
        <v>80</v>
      </c>
      <c r="C13633" s="5" t="s">
        <v>221</v>
      </c>
      <c r="D13633" s="35" t="s">
        <v>84</v>
      </c>
      <c r="E13633" s="36" t="s">
        <v>16</v>
      </c>
      <c r="F13633" s="37">
        <v>100</v>
      </c>
      <c r="G13633" s="38">
        <v>0.04</v>
      </c>
      <c r="H13633" s="34">
        <v>0.96950045756567882</v>
      </c>
      <c r="I13633" s="35">
        <v>-6.5042760915309166E-4</v>
      </c>
      <c r="J13633" s="35">
        <v>6.8365084842643031E-2</v>
      </c>
      <c r="K13633" s="35">
        <v>-2.5867822331988766</v>
      </c>
      <c r="L13633" s="35">
        <v>81.23906472968234</v>
      </c>
      <c r="M13633" s="35">
        <v>0</v>
      </c>
      <c r="N13633" s="35">
        <v>0</v>
      </c>
      <c r="O13633" s="35">
        <v>0</v>
      </c>
      <c r="P13633" s="36">
        <v>10</v>
      </c>
      <c r="Q13633" s="37">
        <v>45</v>
      </c>
      <c r="R13633" s="36">
        <v>14</v>
      </c>
      <c r="S13633" s="39">
        <f t="shared" si="473"/>
        <v>45</v>
      </c>
      <c r="T13633" s="34" t="s">
        <v>51</v>
      </c>
      <c r="U13633" s="12">
        <f>(((alpha*(speed^3))+(beta*(speed^2))+(ceta*speed))+delta)</f>
        <v>44.002945158009553</v>
      </c>
      <c r="V13633" s="8">
        <f t="shared" si="474"/>
        <v>45</v>
      </c>
    </row>
    <row r="13634" spans="1:22">
      <c r="A13634" s="34" t="s">
        <v>20</v>
      </c>
      <c r="B13634" s="34" t="s">
        <v>80</v>
      </c>
      <c r="C13634" s="5" t="s">
        <v>221</v>
      </c>
      <c r="D13634" s="35" t="s">
        <v>84</v>
      </c>
      <c r="E13634" s="36" t="s">
        <v>14</v>
      </c>
      <c r="F13634" s="37">
        <v>100</v>
      </c>
      <c r="G13634" s="38">
        <v>0.04</v>
      </c>
      <c r="H13634" s="34">
        <v>0.99165108214048947</v>
      </c>
      <c r="I13634" s="35">
        <v>90.335144790162687</v>
      </c>
      <c r="J13634" s="35">
        <v>1.0127502206120338</v>
      </c>
      <c r="K13634" s="35">
        <v>-1.3220514398166343</v>
      </c>
      <c r="L13634" s="35">
        <v>0</v>
      </c>
      <c r="M13634" s="35">
        <v>0</v>
      </c>
      <c r="N13634" s="35">
        <v>0</v>
      </c>
      <c r="O13634" s="35">
        <v>0</v>
      </c>
      <c r="P13634" s="36">
        <v>10</v>
      </c>
      <c r="Q13634" s="37">
        <v>45</v>
      </c>
      <c r="R13634" s="36">
        <v>0</v>
      </c>
      <c r="S13634" s="39">
        <f t="shared" ref="S13634:S13697" si="475">V13634</f>
        <v>45</v>
      </c>
      <c r="T13634" s="34" t="s">
        <v>29</v>
      </c>
      <c r="U13634" s="12">
        <f>((alpha*(beta^speed))*(speed^ceta))</f>
        <v>1.0419103484032743</v>
      </c>
      <c r="V13634" s="8">
        <f t="shared" ref="V13634:V13697" si="476">IF($V$1&lt;P13634,P13634,IF($V$1&gt;Q13634,Q13634,$V$1))</f>
        <v>45</v>
      </c>
    </row>
    <row r="13635" spans="1:22">
      <c r="A13635" s="34" t="s">
        <v>20</v>
      </c>
      <c r="B13635" s="34" t="s">
        <v>80</v>
      </c>
      <c r="C13635" s="5" t="s">
        <v>221</v>
      </c>
      <c r="D13635" s="35" t="s">
        <v>84</v>
      </c>
      <c r="E13635" s="36" t="s">
        <v>18</v>
      </c>
      <c r="F13635" s="37">
        <v>100</v>
      </c>
      <c r="G13635" s="38">
        <v>0.04</v>
      </c>
      <c r="H13635" s="34">
        <v>0.86674858770264107</v>
      </c>
      <c r="I13635" s="35">
        <v>1.3346152997866001</v>
      </c>
      <c r="J13635" s="35">
        <v>2.0208596222371606</v>
      </c>
      <c r="K13635" s="35">
        <v>2.1058834271842013</v>
      </c>
      <c r="L13635" s="35">
        <v>-1.1831502870690553</v>
      </c>
      <c r="M13635" s="35">
        <v>0.24023815398197967</v>
      </c>
      <c r="N13635" s="35">
        <v>0</v>
      </c>
      <c r="O13635" s="35">
        <v>0</v>
      </c>
      <c r="P13635" s="36">
        <v>10</v>
      </c>
      <c r="Q13635" s="37">
        <v>45</v>
      </c>
      <c r="R13635" s="36">
        <v>10</v>
      </c>
      <c r="S13635" s="39">
        <f t="shared" si="475"/>
        <v>45</v>
      </c>
      <c r="T13635" s="34" t="s">
        <v>44</v>
      </c>
      <c r="U13635" s="12">
        <f>(alpha+(beta/(1+EXP((((-1)*ceta)+(delta*LN(speed)))+(epsilon*speed)))))</f>
        <v>1.3644427400255792</v>
      </c>
      <c r="V13635" s="8">
        <f t="shared" si="476"/>
        <v>45</v>
      </c>
    </row>
    <row r="13636" spans="1:22">
      <c r="A13636" s="34" t="s">
        <v>20</v>
      </c>
      <c r="B13636" s="34" t="s">
        <v>80</v>
      </c>
      <c r="C13636" s="5" t="s">
        <v>221</v>
      </c>
      <c r="D13636" s="35" t="s">
        <v>84</v>
      </c>
      <c r="E13636" s="36" t="s">
        <v>17</v>
      </c>
      <c r="F13636" s="37">
        <v>100</v>
      </c>
      <c r="G13636" s="38">
        <v>0.04</v>
      </c>
      <c r="H13636" s="34">
        <v>0.98646501269561715</v>
      </c>
      <c r="I13636" s="35">
        <v>-9.4661664568338674E-3</v>
      </c>
      <c r="J13636" s="35">
        <v>1.1765223447730067</v>
      </c>
      <c r="K13636" s="35">
        <v>-53.292481013210661</v>
      </c>
      <c r="L13636" s="35">
        <v>1761.0961619335303</v>
      </c>
      <c r="M13636" s="35">
        <v>0</v>
      </c>
      <c r="N13636" s="35">
        <v>0</v>
      </c>
      <c r="O13636" s="35">
        <v>0</v>
      </c>
      <c r="P13636" s="36">
        <v>10</v>
      </c>
      <c r="Q13636" s="37">
        <v>45</v>
      </c>
      <c r="R13636" s="36">
        <v>14</v>
      </c>
      <c r="S13636" s="39">
        <f t="shared" si="475"/>
        <v>45</v>
      </c>
      <c r="T13636" s="34" t="s">
        <v>51</v>
      </c>
      <c r="U13636" s="12">
        <f>(((alpha*(speed^3))+(beta*(speed^2))+(ceta*speed))+delta)</f>
        <v>882.78784612540267</v>
      </c>
      <c r="V13636" s="8">
        <f t="shared" si="476"/>
        <v>45</v>
      </c>
    </row>
    <row r="13637" spans="1:22">
      <c r="A13637" s="34" t="s">
        <v>20</v>
      </c>
      <c r="B13637" s="34" t="s">
        <v>80</v>
      </c>
      <c r="C13637" s="5" t="s">
        <v>221</v>
      </c>
      <c r="D13637" s="35" t="s">
        <v>84</v>
      </c>
      <c r="E13637" s="36" t="s">
        <v>15</v>
      </c>
      <c r="F13637" s="37">
        <v>0</v>
      </c>
      <c r="G13637" s="38">
        <v>0.06</v>
      </c>
      <c r="H13637" s="34">
        <v>0.93811610086766739</v>
      </c>
      <c r="I13637" s="35">
        <v>9.7883435449928378</v>
      </c>
      <c r="J13637" s="35">
        <v>1188.1127987960908</v>
      </c>
      <c r="K13637" s="35">
        <v>-5.870608218226943</v>
      </c>
      <c r="L13637" s="35">
        <v>-1.4642398323479919</v>
      </c>
      <c r="M13637" s="35">
        <v>0.21702656220617955</v>
      </c>
      <c r="N13637" s="35">
        <v>0</v>
      </c>
      <c r="O13637" s="35">
        <v>0</v>
      </c>
      <c r="P13637" s="36">
        <v>11</v>
      </c>
      <c r="Q13637" s="37">
        <v>59</v>
      </c>
      <c r="R13637" s="36">
        <v>10</v>
      </c>
      <c r="S13637" s="39">
        <f t="shared" si="475"/>
        <v>59</v>
      </c>
      <c r="T13637" s="34" t="s">
        <v>44</v>
      </c>
      <c r="U13637" s="12">
        <f>(alpha+(beta/(1+EXP((((-1)*ceta)+(delta*LN(speed)))+(epsilon*speed)))))</f>
        <v>9.7919516800741135</v>
      </c>
      <c r="V13637" s="8">
        <f t="shared" si="476"/>
        <v>59</v>
      </c>
    </row>
    <row r="13638" spans="1:22">
      <c r="A13638" s="34" t="s">
        <v>20</v>
      </c>
      <c r="B13638" s="34" t="s">
        <v>80</v>
      </c>
      <c r="C13638" s="5" t="s">
        <v>221</v>
      </c>
      <c r="D13638" s="35" t="s">
        <v>84</v>
      </c>
      <c r="E13638" s="36" t="s">
        <v>16</v>
      </c>
      <c r="F13638" s="37">
        <v>0</v>
      </c>
      <c r="G13638" s="38">
        <v>0.06</v>
      </c>
      <c r="H13638" s="34">
        <v>0.99500143245709505</v>
      </c>
      <c r="I13638" s="35">
        <v>3.725475550290763</v>
      </c>
      <c r="J13638" s="35">
        <v>3.4572022579123192</v>
      </c>
      <c r="K13638" s="35">
        <v>-3.8638715734807753E-2</v>
      </c>
      <c r="L13638" s="35">
        <v>0</v>
      </c>
      <c r="M13638" s="35">
        <v>0</v>
      </c>
      <c r="N13638" s="35">
        <v>0</v>
      </c>
      <c r="O13638" s="35">
        <v>0</v>
      </c>
      <c r="P13638" s="36">
        <v>11</v>
      </c>
      <c r="Q13638" s="37">
        <v>59</v>
      </c>
      <c r="R13638" s="36">
        <v>13</v>
      </c>
      <c r="S13638" s="39">
        <f t="shared" si="475"/>
        <v>59</v>
      </c>
      <c r="T13638" s="34" t="s">
        <v>50</v>
      </c>
      <c r="U13638" s="12">
        <f>EXP((alpha+(beta/speed))+(ceta*LN(speed)))</f>
        <v>37.58185629309142</v>
      </c>
      <c r="V13638" s="8">
        <f t="shared" si="476"/>
        <v>59</v>
      </c>
    </row>
    <row r="13639" spans="1:22">
      <c r="A13639" s="34" t="s">
        <v>20</v>
      </c>
      <c r="B13639" s="34" t="s">
        <v>80</v>
      </c>
      <c r="C13639" s="5" t="s">
        <v>221</v>
      </c>
      <c r="D13639" s="35" t="s">
        <v>84</v>
      </c>
      <c r="E13639" s="36" t="s">
        <v>14</v>
      </c>
      <c r="F13639" s="37">
        <v>0</v>
      </c>
      <c r="G13639" s="38">
        <v>0.06</v>
      </c>
      <c r="H13639" s="34">
        <v>0.99735060914312879</v>
      </c>
      <c r="I13639" s="35">
        <v>0.7506330306241924</v>
      </c>
      <c r="J13639" s="35">
        <v>51.640136406654449</v>
      </c>
      <c r="K13639" s="35">
        <v>0.27551242122350494</v>
      </c>
      <c r="L13639" s="35">
        <v>1.0720086709661205</v>
      </c>
      <c r="M13639" s="35">
        <v>2.1876282872178698E-2</v>
      </c>
      <c r="N13639" s="35">
        <v>0</v>
      </c>
      <c r="O13639" s="35">
        <v>0</v>
      </c>
      <c r="P13639" s="36">
        <v>11</v>
      </c>
      <c r="Q13639" s="37">
        <v>59</v>
      </c>
      <c r="R13639" s="36">
        <v>10</v>
      </c>
      <c r="S13639" s="39">
        <f t="shared" si="475"/>
        <v>59</v>
      </c>
      <c r="T13639" s="34" t="s">
        <v>44</v>
      </c>
      <c r="U13639" s="12">
        <f>(alpha+(beta/(1+EXP((((-1)*ceta)+(delta*LN(speed)))+(epsilon*speed)))))</f>
        <v>0.98599920468621982</v>
      </c>
      <c r="V13639" s="8">
        <f t="shared" si="476"/>
        <v>59</v>
      </c>
    </row>
    <row r="13640" spans="1:22">
      <c r="A13640" s="34" t="s">
        <v>20</v>
      </c>
      <c r="B13640" s="34" t="s">
        <v>80</v>
      </c>
      <c r="C13640" s="5" t="s">
        <v>221</v>
      </c>
      <c r="D13640" s="35" t="s">
        <v>84</v>
      </c>
      <c r="E13640" s="36" t="s">
        <v>18</v>
      </c>
      <c r="F13640" s="37">
        <v>0</v>
      </c>
      <c r="G13640" s="38">
        <v>0.06</v>
      </c>
      <c r="H13640" s="34">
        <v>0.96519172470004833</v>
      </c>
      <c r="I13640" s="35">
        <v>1.3181602268499648</v>
      </c>
      <c r="J13640" s="35">
        <v>1.8483321900892915</v>
      </c>
      <c r="K13640" s="35">
        <v>15.159027009518789</v>
      </c>
      <c r="L13640" s="35">
        <v>6.1215359399072353</v>
      </c>
      <c r="M13640" s="35">
        <v>-0.10221463971459269</v>
      </c>
      <c r="N13640" s="35">
        <v>0</v>
      </c>
      <c r="O13640" s="35">
        <v>0</v>
      </c>
      <c r="P13640" s="36">
        <v>11</v>
      </c>
      <c r="Q13640" s="37">
        <v>59</v>
      </c>
      <c r="R13640" s="36">
        <v>10</v>
      </c>
      <c r="S13640" s="39">
        <f t="shared" si="475"/>
        <v>59</v>
      </c>
      <c r="T13640" s="34" t="s">
        <v>44</v>
      </c>
      <c r="U13640" s="12">
        <f>(alpha+(beta/(1+EXP((((-1)*ceta)+(delta*LN(speed)))+(epsilon*speed)))))</f>
        <v>1.3597632217938496</v>
      </c>
      <c r="V13640" s="8">
        <f t="shared" si="476"/>
        <v>59</v>
      </c>
    </row>
    <row r="13641" spans="1:22">
      <c r="A13641" s="34" t="s">
        <v>20</v>
      </c>
      <c r="B13641" s="34" t="s">
        <v>80</v>
      </c>
      <c r="C13641" s="5" t="s">
        <v>221</v>
      </c>
      <c r="D13641" s="35" t="s">
        <v>84</v>
      </c>
      <c r="E13641" s="36" t="s">
        <v>17</v>
      </c>
      <c r="F13641" s="37">
        <v>0</v>
      </c>
      <c r="G13641" s="38">
        <v>0.06</v>
      </c>
      <c r="H13641" s="34">
        <v>0.98197332879155419</v>
      </c>
      <c r="I13641" s="35">
        <v>5214.6647835675676</v>
      </c>
      <c r="J13641" s="35">
        <v>-0.86605559137875221</v>
      </c>
      <c r="K13641" s="35">
        <v>291.8093035275067</v>
      </c>
      <c r="L13641" s="35">
        <v>0.1963430044879497</v>
      </c>
      <c r="M13641" s="35">
        <v>0</v>
      </c>
      <c r="N13641" s="35">
        <v>0</v>
      </c>
      <c r="O13641" s="35">
        <v>0</v>
      </c>
      <c r="P13641" s="36">
        <v>11</v>
      </c>
      <c r="Q13641" s="37">
        <v>59</v>
      </c>
      <c r="R13641" s="36">
        <v>1</v>
      </c>
      <c r="S13641" s="39">
        <f t="shared" si="475"/>
        <v>59</v>
      </c>
      <c r="T13641" s="34" t="s">
        <v>30</v>
      </c>
      <c r="U13641" s="12">
        <f>((alpha*(speed^beta))+(ceta*(speed^delta)))</f>
        <v>802.42616838809965</v>
      </c>
      <c r="V13641" s="8">
        <f t="shared" si="476"/>
        <v>59</v>
      </c>
    </row>
    <row r="13642" spans="1:22">
      <c r="A13642" s="34" t="s">
        <v>20</v>
      </c>
      <c r="B13642" s="34" t="s">
        <v>80</v>
      </c>
      <c r="C13642" s="5" t="s">
        <v>221</v>
      </c>
      <c r="D13642" s="35" t="s">
        <v>84</v>
      </c>
      <c r="E13642" s="36" t="s">
        <v>15</v>
      </c>
      <c r="F13642" s="37">
        <v>50</v>
      </c>
      <c r="G13642" s="38">
        <v>0.06</v>
      </c>
      <c r="H13642" s="34">
        <v>0.73651753147406529</v>
      </c>
      <c r="I13642" s="35">
        <v>12.890929956593382</v>
      </c>
      <c r="J13642" s="35">
        <v>12.126546041312046</v>
      </c>
      <c r="K13642" s="35">
        <v>91.090955842396411</v>
      </c>
      <c r="L13642" s="35">
        <v>33.045133454003341</v>
      </c>
      <c r="M13642" s="35">
        <v>-0.6802636731481454</v>
      </c>
      <c r="N13642" s="35">
        <v>0</v>
      </c>
      <c r="O13642" s="35">
        <v>0</v>
      </c>
      <c r="P13642" s="36">
        <v>10</v>
      </c>
      <c r="Q13642" s="37">
        <v>44</v>
      </c>
      <c r="R13642" s="36">
        <v>10</v>
      </c>
      <c r="S13642" s="39">
        <f t="shared" si="475"/>
        <v>44</v>
      </c>
      <c r="T13642" s="34" t="s">
        <v>44</v>
      </c>
      <c r="U13642" s="12">
        <f>(alpha+(beta/(1+EXP((((-1)*ceta)+(delta*LN(speed)))+(epsilon*speed)))))</f>
        <v>13.103437749749355</v>
      </c>
      <c r="V13642" s="8">
        <f t="shared" si="476"/>
        <v>44</v>
      </c>
    </row>
    <row r="13643" spans="1:22">
      <c r="A13643" s="34" t="s">
        <v>20</v>
      </c>
      <c r="B13643" s="34" t="s">
        <v>80</v>
      </c>
      <c r="C13643" s="5" t="s">
        <v>221</v>
      </c>
      <c r="D13643" s="35" t="s">
        <v>84</v>
      </c>
      <c r="E13643" s="36" t="s">
        <v>16</v>
      </c>
      <c r="F13643" s="37">
        <v>50</v>
      </c>
      <c r="G13643" s="38">
        <v>0.06</v>
      </c>
      <c r="H13643" s="34">
        <v>0.97805869862855643</v>
      </c>
      <c r="I13643" s="35">
        <v>-1.0540932685005322E-3</v>
      </c>
      <c r="J13643" s="35">
        <v>0.10184864015729214</v>
      </c>
      <c r="K13643" s="35">
        <v>-3.3308832225071026</v>
      </c>
      <c r="L13643" s="35">
        <v>88.923135357473981</v>
      </c>
      <c r="M13643" s="35">
        <v>0</v>
      </c>
      <c r="N13643" s="35">
        <v>0</v>
      </c>
      <c r="O13643" s="35">
        <v>0</v>
      </c>
      <c r="P13643" s="36">
        <v>10</v>
      </c>
      <c r="Q13643" s="37">
        <v>44</v>
      </c>
      <c r="R13643" s="36">
        <v>14</v>
      </c>
      <c r="S13643" s="39">
        <f t="shared" si="475"/>
        <v>44</v>
      </c>
      <c r="T13643" s="34" t="s">
        <v>51</v>
      </c>
      <c r="U13643" s="12">
        <f>(((alpha*(speed^3))+(beta*(speed^2))+(ceta*speed))+delta)</f>
        <v>49.751359927729723</v>
      </c>
      <c r="V13643" s="8">
        <f t="shared" si="476"/>
        <v>44</v>
      </c>
    </row>
    <row r="13644" spans="1:22">
      <c r="A13644" s="34" t="s">
        <v>20</v>
      </c>
      <c r="B13644" s="34" t="s">
        <v>80</v>
      </c>
      <c r="C13644" s="5" t="s">
        <v>221</v>
      </c>
      <c r="D13644" s="35" t="s">
        <v>84</v>
      </c>
      <c r="E13644" s="36" t="s">
        <v>14</v>
      </c>
      <c r="F13644" s="37">
        <v>50</v>
      </c>
      <c r="G13644" s="38">
        <v>0.06</v>
      </c>
      <c r="H13644" s="34">
        <v>0.99105843008560734</v>
      </c>
      <c r="I13644" s="35">
        <v>4.5521418703474268</v>
      </c>
      <c r="J13644" s="35">
        <v>-0.36127372371517846</v>
      </c>
      <c r="K13644" s="35">
        <v>335.7052656085757</v>
      </c>
      <c r="L13644" s="35">
        <v>-2.0396051294497863</v>
      </c>
      <c r="M13644" s="35">
        <v>0</v>
      </c>
      <c r="N13644" s="35">
        <v>0</v>
      </c>
      <c r="O13644" s="35">
        <v>0</v>
      </c>
      <c r="P13644" s="36">
        <v>10</v>
      </c>
      <c r="Q13644" s="37">
        <v>44</v>
      </c>
      <c r="R13644" s="36">
        <v>1</v>
      </c>
      <c r="S13644" s="39">
        <f t="shared" si="475"/>
        <v>44</v>
      </c>
      <c r="T13644" s="34" t="s">
        <v>30</v>
      </c>
      <c r="U13644" s="12">
        <f>((alpha*(speed^beta))+(ceta*(speed^delta)))</f>
        <v>1.3093244563545556</v>
      </c>
      <c r="V13644" s="8">
        <f t="shared" si="476"/>
        <v>44</v>
      </c>
    </row>
    <row r="13645" spans="1:22">
      <c r="A13645" s="34" t="s">
        <v>20</v>
      </c>
      <c r="B13645" s="34" t="s">
        <v>80</v>
      </c>
      <c r="C13645" s="5" t="s">
        <v>221</v>
      </c>
      <c r="D13645" s="35" t="s">
        <v>84</v>
      </c>
      <c r="E13645" s="36" t="s">
        <v>18</v>
      </c>
      <c r="F13645" s="37">
        <v>50</v>
      </c>
      <c r="G13645" s="38">
        <v>0.06</v>
      </c>
      <c r="H13645" s="34">
        <v>0.78879765810694025</v>
      </c>
      <c r="I13645" s="35">
        <v>1.8538204598305881</v>
      </c>
      <c r="J13645" s="35">
        <v>1.4719490083631801</v>
      </c>
      <c r="K13645" s="35">
        <v>0.97981430648744472</v>
      </c>
      <c r="L13645" s="35">
        <v>-2.4635089428302659</v>
      </c>
      <c r="M13645" s="35">
        <v>0.34285109684636733</v>
      </c>
      <c r="N13645" s="35">
        <v>0</v>
      </c>
      <c r="O13645" s="35">
        <v>0</v>
      </c>
      <c r="P13645" s="36">
        <v>10</v>
      </c>
      <c r="Q13645" s="37">
        <v>44</v>
      </c>
      <c r="R13645" s="36">
        <v>10</v>
      </c>
      <c r="S13645" s="39">
        <f t="shared" si="475"/>
        <v>44</v>
      </c>
      <c r="T13645" s="34" t="s">
        <v>44</v>
      </c>
      <c r="U13645" s="12">
        <f>(alpha+(beta/(1+EXP((((-1)*ceta)+(delta*LN(speed)))+(epsilon*speed)))))</f>
        <v>1.8660366210632571</v>
      </c>
      <c r="V13645" s="8">
        <f t="shared" si="476"/>
        <v>44</v>
      </c>
    </row>
    <row r="13646" spans="1:22">
      <c r="A13646" s="34" t="s">
        <v>20</v>
      </c>
      <c r="B13646" s="34" t="s">
        <v>80</v>
      </c>
      <c r="C13646" s="5" t="s">
        <v>221</v>
      </c>
      <c r="D13646" s="35" t="s">
        <v>84</v>
      </c>
      <c r="E13646" s="36" t="s">
        <v>17</v>
      </c>
      <c r="F13646" s="37">
        <v>50</v>
      </c>
      <c r="G13646" s="38">
        <v>0.06</v>
      </c>
      <c r="H13646" s="34">
        <v>0.98437321787870979</v>
      </c>
      <c r="I13646" s="35">
        <v>-2.1216549725253601E-2</v>
      </c>
      <c r="J13646" s="35">
        <v>2.058031292730659</v>
      </c>
      <c r="K13646" s="35">
        <v>-68.11790347104467</v>
      </c>
      <c r="L13646" s="35">
        <v>1883.6568535918477</v>
      </c>
      <c r="M13646" s="35">
        <v>0</v>
      </c>
      <c r="N13646" s="35">
        <v>0</v>
      </c>
      <c r="O13646" s="35">
        <v>0</v>
      </c>
      <c r="P13646" s="36">
        <v>10</v>
      </c>
      <c r="Q13646" s="37">
        <v>44</v>
      </c>
      <c r="R13646" s="36">
        <v>14</v>
      </c>
      <c r="S13646" s="39">
        <f t="shared" si="475"/>
        <v>44</v>
      </c>
      <c r="T13646" s="34" t="s">
        <v>51</v>
      </c>
      <c r="U13646" s="12">
        <f>(((alpha*(speed^3))+(beta*(speed^2))+(ceta*speed))+delta)</f>
        <v>1063.5071117964358</v>
      </c>
      <c r="V13646" s="8">
        <f t="shared" si="476"/>
        <v>44</v>
      </c>
    </row>
    <row r="13647" spans="1:22">
      <c r="A13647" s="34" t="s">
        <v>20</v>
      </c>
      <c r="B13647" s="34" t="s">
        <v>80</v>
      </c>
      <c r="C13647" s="5" t="s">
        <v>221</v>
      </c>
      <c r="D13647" s="35" t="s">
        <v>84</v>
      </c>
      <c r="E13647" s="36" t="s">
        <v>15</v>
      </c>
      <c r="F13647" s="37">
        <v>100</v>
      </c>
      <c r="G13647" s="38">
        <v>0.06</v>
      </c>
      <c r="H13647" s="34">
        <v>0.68809634053919588</v>
      </c>
      <c r="I13647" s="35">
        <v>25.802117751001244</v>
      </c>
      <c r="J13647" s="35">
        <v>0.91487903683543303</v>
      </c>
      <c r="K13647" s="35">
        <v>0.63504817084069065</v>
      </c>
      <c r="L13647" s="35">
        <v>0</v>
      </c>
      <c r="M13647" s="35">
        <v>0</v>
      </c>
      <c r="N13647" s="35">
        <v>0</v>
      </c>
      <c r="O13647" s="35">
        <v>0</v>
      </c>
      <c r="P13647" s="36">
        <v>9</v>
      </c>
      <c r="Q13647" s="37">
        <v>34</v>
      </c>
      <c r="R13647" s="36">
        <v>0</v>
      </c>
      <c r="S13647" s="39">
        <f t="shared" si="475"/>
        <v>34</v>
      </c>
      <c r="T13647" s="34" t="s">
        <v>29</v>
      </c>
      <c r="U13647" s="12">
        <f>((alpha*(beta^speed))*(speed^ceta))</f>
        <v>11.764764483066887</v>
      </c>
      <c r="V13647" s="8">
        <f t="shared" si="476"/>
        <v>34</v>
      </c>
    </row>
    <row r="13648" spans="1:22">
      <c r="A13648" s="34" t="s">
        <v>20</v>
      </c>
      <c r="B13648" s="34" t="s">
        <v>80</v>
      </c>
      <c r="C13648" s="5" t="s">
        <v>221</v>
      </c>
      <c r="D13648" s="35" t="s">
        <v>84</v>
      </c>
      <c r="E13648" s="36" t="s">
        <v>16</v>
      </c>
      <c r="F13648" s="37">
        <v>100</v>
      </c>
      <c r="G13648" s="38">
        <v>0.06</v>
      </c>
      <c r="H13648" s="34">
        <v>0.89551285543152992</v>
      </c>
      <c r="I13648" s="35">
        <v>3.7703859991245889</v>
      </c>
      <c r="J13648" s="35">
        <v>3.7235655001174504</v>
      </c>
      <c r="K13648" s="35">
        <v>6.967580809937006E-2</v>
      </c>
      <c r="L13648" s="35">
        <v>0</v>
      </c>
      <c r="M13648" s="35">
        <v>0</v>
      </c>
      <c r="N13648" s="35">
        <v>0</v>
      </c>
      <c r="O13648" s="35">
        <v>0</v>
      </c>
      <c r="P13648" s="36">
        <v>9</v>
      </c>
      <c r="Q13648" s="37">
        <v>34</v>
      </c>
      <c r="R13648" s="36">
        <v>13</v>
      </c>
      <c r="S13648" s="39">
        <f t="shared" si="475"/>
        <v>34</v>
      </c>
      <c r="T13648" s="34" t="s">
        <v>50</v>
      </c>
      <c r="U13648" s="12">
        <f>EXP((alpha+(beta/speed))+(ceta*LN(speed)))</f>
        <v>61.905228975298556</v>
      </c>
      <c r="V13648" s="8">
        <f t="shared" si="476"/>
        <v>34</v>
      </c>
    </row>
    <row r="13649" spans="1:22">
      <c r="A13649" s="34" t="s">
        <v>20</v>
      </c>
      <c r="B13649" s="34" t="s">
        <v>80</v>
      </c>
      <c r="C13649" s="5" t="s">
        <v>221</v>
      </c>
      <c r="D13649" s="35" t="s">
        <v>84</v>
      </c>
      <c r="E13649" s="36" t="s">
        <v>14</v>
      </c>
      <c r="F13649" s="37">
        <v>100</v>
      </c>
      <c r="G13649" s="38">
        <v>0.06</v>
      </c>
      <c r="H13649" s="34">
        <v>0.97560598719604685</v>
      </c>
      <c r="I13649" s="35">
        <v>323.29465810769182</v>
      </c>
      <c r="J13649" s="35">
        <v>-2.1822450098093271</v>
      </c>
      <c r="K13649" s="35">
        <v>4.4837731805741736</v>
      </c>
      <c r="L13649" s="35">
        <v>-0.35195903446789084</v>
      </c>
      <c r="M13649" s="35">
        <v>0</v>
      </c>
      <c r="N13649" s="35">
        <v>0</v>
      </c>
      <c r="O13649" s="35">
        <v>0</v>
      </c>
      <c r="P13649" s="36">
        <v>9</v>
      </c>
      <c r="Q13649" s="37">
        <v>34</v>
      </c>
      <c r="R13649" s="36">
        <v>1</v>
      </c>
      <c r="S13649" s="39">
        <f t="shared" si="475"/>
        <v>34</v>
      </c>
      <c r="T13649" s="34" t="s">
        <v>30</v>
      </c>
      <c r="U13649" s="12">
        <f>((alpha*(speed^beta))+(ceta*(speed^delta)))</f>
        <v>1.443136184819966</v>
      </c>
      <c r="V13649" s="8">
        <f t="shared" si="476"/>
        <v>34</v>
      </c>
    </row>
    <row r="13650" spans="1:22">
      <c r="A13650" s="34" t="s">
        <v>20</v>
      </c>
      <c r="B13650" s="34" t="s">
        <v>80</v>
      </c>
      <c r="C13650" s="5" t="s">
        <v>221</v>
      </c>
      <c r="D13650" s="35" t="s">
        <v>84</v>
      </c>
      <c r="E13650" s="36" t="s">
        <v>18</v>
      </c>
      <c r="F13650" s="37">
        <v>100</v>
      </c>
      <c r="G13650" s="38">
        <v>0.06</v>
      </c>
      <c r="H13650" s="34">
        <v>0.81395454692076874</v>
      </c>
      <c r="I13650" s="35">
        <v>1.9272659021551979</v>
      </c>
      <c r="J13650" s="35">
        <v>3.3803485652470751</v>
      </c>
      <c r="K13650" s="35">
        <v>43.582759649613443</v>
      </c>
      <c r="L13650" s="35">
        <v>18.192855361801474</v>
      </c>
      <c r="M13650" s="35">
        <v>-0.49801039936744668</v>
      </c>
      <c r="N13650" s="35">
        <v>0</v>
      </c>
      <c r="O13650" s="35">
        <v>0</v>
      </c>
      <c r="P13650" s="36">
        <v>9</v>
      </c>
      <c r="Q13650" s="37">
        <v>34</v>
      </c>
      <c r="R13650" s="36">
        <v>10</v>
      </c>
      <c r="S13650" s="39">
        <f t="shared" si="475"/>
        <v>34</v>
      </c>
      <c r="T13650" s="34" t="s">
        <v>44</v>
      </c>
      <c r="U13650" s="12">
        <f>(alpha+(beta/(1+EXP((((-1)*ceta)+(delta*LN(speed)))+(epsilon*speed)))))</f>
        <v>2.0137839221731708</v>
      </c>
      <c r="V13650" s="8">
        <f t="shared" si="476"/>
        <v>34</v>
      </c>
    </row>
    <row r="13651" spans="1:22">
      <c r="A13651" s="34" t="s">
        <v>20</v>
      </c>
      <c r="B13651" s="34" t="s">
        <v>80</v>
      </c>
      <c r="C13651" s="5" t="s">
        <v>221</v>
      </c>
      <c r="D13651" s="35" t="s">
        <v>84</v>
      </c>
      <c r="E13651" s="36" t="s">
        <v>17</v>
      </c>
      <c r="F13651" s="37">
        <v>100</v>
      </c>
      <c r="G13651" s="38">
        <v>0.06</v>
      </c>
      <c r="H13651" s="34">
        <v>0.9886750178908611</v>
      </c>
      <c r="I13651" s="35">
        <v>4378.9638228449003</v>
      </c>
      <c r="J13651" s="35">
        <v>1.0163084983268478</v>
      </c>
      <c r="K13651" s="35">
        <v>-0.51097266695566357</v>
      </c>
      <c r="L13651" s="35">
        <v>0</v>
      </c>
      <c r="M13651" s="35">
        <v>0</v>
      </c>
      <c r="N13651" s="35">
        <v>0</v>
      </c>
      <c r="O13651" s="35">
        <v>0</v>
      </c>
      <c r="P13651" s="36">
        <v>9</v>
      </c>
      <c r="Q13651" s="37">
        <v>34</v>
      </c>
      <c r="R13651" s="36">
        <v>0</v>
      </c>
      <c r="S13651" s="39">
        <f t="shared" si="475"/>
        <v>34</v>
      </c>
      <c r="T13651" s="34" t="s">
        <v>29</v>
      </c>
      <c r="U13651" s="12">
        <f>((alpha*(beta^speed))*(speed^ceta))</f>
        <v>1252.2655509025592</v>
      </c>
      <c r="V13651" s="8">
        <f t="shared" si="476"/>
        <v>34</v>
      </c>
    </row>
    <row r="13652" spans="1:22">
      <c r="A13652" s="34" t="s">
        <v>20</v>
      </c>
      <c r="B13652" s="34" t="s">
        <v>80</v>
      </c>
      <c r="C13652" s="5" t="s">
        <v>222</v>
      </c>
      <c r="D13652" s="35" t="s">
        <v>85</v>
      </c>
      <c r="E13652" s="36" t="s">
        <v>15</v>
      </c>
      <c r="F13652" s="37">
        <v>0</v>
      </c>
      <c r="G13652" s="38">
        <v>0</v>
      </c>
      <c r="H13652" s="34">
        <v>0.95958830380160154</v>
      </c>
      <c r="I13652" s="35">
        <v>35.364619456367613</v>
      </c>
      <c r="J13652" s="35">
        <v>1.0051630509739824</v>
      </c>
      <c r="K13652" s="35">
        <v>-0.83660172570080327</v>
      </c>
      <c r="L13652" s="35">
        <v>0</v>
      </c>
      <c r="M13652" s="35">
        <v>0</v>
      </c>
      <c r="N13652" s="35">
        <v>0</v>
      </c>
      <c r="O13652" s="35">
        <v>0</v>
      </c>
      <c r="P13652" s="36">
        <v>11</v>
      </c>
      <c r="Q13652" s="37">
        <v>86</v>
      </c>
      <c r="R13652" s="36">
        <v>0</v>
      </c>
      <c r="S13652" s="39">
        <f t="shared" si="475"/>
        <v>86</v>
      </c>
      <c r="T13652" s="34" t="s">
        <v>29</v>
      </c>
      <c r="U13652" s="12">
        <f>((alpha*(beta^speed))*(speed^ceta))</f>
        <v>1.3258811986221322</v>
      </c>
      <c r="V13652" s="8">
        <f t="shared" si="476"/>
        <v>86</v>
      </c>
    </row>
    <row r="13653" spans="1:22">
      <c r="A13653" s="34" t="s">
        <v>20</v>
      </c>
      <c r="B13653" s="34" t="s">
        <v>80</v>
      </c>
      <c r="C13653" s="5" t="s">
        <v>222</v>
      </c>
      <c r="D13653" s="35" t="s">
        <v>85</v>
      </c>
      <c r="E13653" s="36" t="s">
        <v>16</v>
      </c>
      <c r="F13653" s="37">
        <v>0</v>
      </c>
      <c r="G13653" s="38">
        <v>0</v>
      </c>
      <c r="H13653" s="34">
        <v>0.95426816751117405</v>
      </c>
      <c r="I13653" s="35">
        <v>101.68759949501815</v>
      </c>
      <c r="J13653" s="35">
        <v>-0.97668511211002318</v>
      </c>
      <c r="K13653" s="35">
        <v>12.483556116453942</v>
      </c>
      <c r="L13653" s="35">
        <v>-0.19266770666268529</v>
      </c>
      <c r="M13653" s="35">
        <v>0</v>
      </c>
      <c r="N13653" s="35">
        <v>0</v>
      </c>
      <c r="O13653" s="35">
        <v>0</v>
      </c>
      <c r="P13653" s="36">
        <v>11</v>
      </c>
      <c r="Q13653" s="37">
        <v>86</v>
      </c>
      <c r="R13653" s="36">
        <v>1</v>
      </c>
      <c r="S13653" s="39">
        <f t="shared" si="475"/>
        <v>86</v>
      </c>
      <c r="T13653" s="34" t="s">
        <v>30</v>
      </c>
      <c r="U13653" s="12">
        <f>((alpha*(speed^beta))+(ceta*(speed^delta)))</f>
        <v>6.603851490177604</v>
      </c>
      <c r="V13653" s="8">
        <f t="shared" si="476"/>
        <v>86</v>
      </c>
    </row>
    <row r="13654" spans="1:22">
      <c r="A13654" s="34" t="s">
        <v>20</v>
      </c>
      <c r="B13654" s="34" t="s">
        <v>80</v>
      </c>
      <c r="C13654" s="5" t="s">
        <v>222</v>
      </c>
      <c r="D13654" s="35" t="s">
        <v>85</v>
      </c>
      <c r="E13654" s="36" t="s">
        <v>14</v>
      </c>
      <c r="F13654" s="37">
        <v>0</v>
      </c>
      <c r="G13654" s="38">
        <v>0</v>
      </c>
      <c r="H13654" s="34">
        <v>0.99308581384733485</v>
      </c>
      <c r="I13654" s="35">
        <v>0.31988304287081298</v>
      </c>
      <c r="J13654" s="35">
        <v>15.355511634534174</v>
      </c>
      <c r="K13654" s="35">
        <v>-0.53114388928625411</v>
      </c>
      <c r="L13654" s="35">
        <v>0.60735709059137455</v>
      </c>
      <c r="M13654" s="35">
        <v>3.3744819417656155E-2</v>
      </c>
      <c r="N13654" s="35">
        <v>0</v>
      </c>
      <c r="O13654" s="35">
        <v>0</v>
      </c>
      <c r="P13654" s="36">
        <v>11</v>
      </c>
      <c r="Q13654" s="37">
        <v>86</v>
      </c>
      <c r="R13654" s="36">
        <v>10</v>
      </c>
      <c r="S13654" s="39">
        <f t="shared" si="475"/>
        <v>86</v>
      </c>
      <c r="T13654" s="34" t="s">
        <v>44</v>
      </c>
      <c r="U13654" s="12">
        <f>(alpha+(beta/(1+EXP((((-1)*ceta)+(delta*LN(speed)))+(epsilon*speed)))))</f>
        <v>0.35294873699735918</v>
      </c>
      <c r="V13654" s="8">
        <f t="shared" si="476"/>
        <v>86</v>
      </c>
    </row>
    <row r="13655" spans="1:22">
      <c r="A13655" s="34" t="s">
        <v>20</v>
      </c>
      <c r="B13655" s="34" t="s">
        <v>80</v>
      </c>
      <c r="C13655" s="5" t="s">
        <v>222</v>
      </c>
      <c r="D13655" s="35" t="s">
        <v>85</v>
      </c>
      <c r="E13655" s="36" t="s">
        <v>18</v>
      </c>
      <c r="F13655" s="37">
        <v>0</v>
      </c>
      <c r="G13655" s="38">
        <v>0</v>
      </c>
      <c r="H13655" s="34">
        <v>0.97069545633621546</v>
      </c>
      <c r="I13655" s="35">
        <v>-3.6196376187962393E-6</v>
      </c>
      <c r="J13655" s="35">
        <v>6.6671235159202575E-4</v>
      </c>
      <c r="K13655" s="35">
        <v>-4.1372967175187944E-2</v>
      </c>
      <c r="L13655" s="35">
        <v>1.1311549087892594</v>
      </c>
      <c r="M13655" s="35">
        <v>0</v>
      </c>
      <c r="N13655" s="35">
        <v>0</v>
      </c>
      <c r="O13655" s="35">
        <v>0</v>
      </c>
      <c r="P13655" s="36">
        <v>11</v>
      </c>
      <c r="Q13655" s="37">
        <v>86</v>
      </c>
      <c r="R13655" s="36">
        <v>14</v>
      </c>
      <c r="S13655" s="39">
        <f t="shared" si="475"/>
        <v>86</v>
      </c>
      <c r="T13655" s="34" t="s">
        <v>51</v>
      </c>
      <c r="U13655" s="12">
        <f>(((alpha*(speed^3))+(beta*(speed^2))+(ceta*speed))+delta)</f>
        <v>0.20179205883665752</v>
      </c>
      <c r="V13655" s="8">
        <f t="shared" si="476"/>
        <v>86</v>
      </c>
    </row>
    <row r="13656" spans="1:22">
      <c r="A13656" s="34" t="s">
        <v>20</v>
      </c>
      <c r="B13656" s="34" t="s">
        <v>80</v>
      </c>
      <c r="C13656" s="5" t="s">
        <v>222</v>
      </c>
      <c r="D13656" s="35" t="s">
        <v>85</v>
      </c>
      <c r="E13656" s="36" t="s">
        <v>17</v>
      </c>
      <c r="F13656" s="37">
        <v>0</v>
      </c>
      <c r="G13656" s="38">
        <v>0</v>
      </c>
      <c r="H13656" s="34">
        <v>0.95832459172957163</v>
      </c>
      <c r="I13656" s="35">
        <v>2528.8090994071586</v>
      </c>
      <c r="J13656" s="35">
        <v>1.0052673224265105</v>
      </c>
      <c r="K13656" s="35">
        <v>-0.65979778097638653</v>
      </c>
      <c r="L13656" s="35">
        <v>0</v>
      </c>
      <c r="M13656" s="35">
        <v>0</v>
      </c>
      <c r="N13656" s="35">
        <v>0</v>
      </c>
      <c r="O13656" s="35">
        <v>0</v>
      </c>
      <c r="P13656" s="36">
        <v>11</v>
      </c>
      <c r="Q13656" s="37">
        <v>86</v>
      </c>
      <c r="R13656" s="36">
        <v>0</v>
      </c>
      <c r="S13656" s="39">
        <f t="shared" si="475"/>
        <v>86</v>
      </c>
      <c r="T13656" s="34" t="s">
        <v>29</v>
      </c>
      <c r="U13656" s="12">
        <f>((alpha*(beta^speed))*(speed^ceta))</f>
        <v>210.25817439704457</v>
      </c>
      <c r="V13656" s="8">
        <f t="shared" si="476"/>
        <v>86</v>
      </c>
    </row>
    <row r="13657" spans="1:22">
      <c r="A13657" s="34" t="s">
        <v>20</v>
      </c>
      <c r="B13657" s="34" t="s">
        <v>80</v>
      </c>
      <c r="C13657" s="5" t="s">
        <v>222</v>
      </c>
      <c r="D13657" s="35" t="s">
        <v>85</v>
      </c>
      <c r="E13657" s="36" t="s">
        <v>15</v>
      </c>
      <c r="F13657" s="37">
        <v>50</v>
      </c>
      <c r="G13657" s="38">
        <v>0</v>
      </c>
      <c r="H13657" s="34">
        <v>0.92188170093696808</v>
      </c>
      <c r="I13657" s="35">
        <v>-3.2346439350774605E-5</v>
      </c>
      <c r="J13657" s="35">
        <v>5.5816625099949849E-3</v>
      </c>
      <c r="K13657" s="35">
        <v>-0.32556305896993587</v>
      </c>
      <c r="L13657" s="35">
        <v>8.4989126258485701</v>
      </c>
      <c r="M13657" s="35">
        <v>0</v>
      </c>
      <c r="N13657" s="35">
        <v>0</v>
      </c>
      <c r="O13657" s="35">
        <v>0</v>
      </c>
      <c r="P13657" s="36">
        <v>11</v>
      </c>
      <c r="Q13657" s="37">
        <v>86</v>
      </c>
      <c r="R13657" s="36">
        <v>14</v>
      </c>
      <c r="S13657" s="39">
        <f t="shared" si="475"/>
        <v>86</v>
      </c>
      <c r="T13657" s="34" t="s">
        <v>51</v>
      </c>
      <c r="U13657" s="12">
        <f>(((alpha*(speed^3))+(beta*(speed^2))+(ceta*speed))+delta)</f>
        <v>1.2083186506606989</v>
      </c>
      <c r="V13657" s="8">
        <f t="shared" si="476"/>
        <v>86</v>
      </c>
    </row>
    <row r="13658" spans="1:22">
      <c r="A13658" s="34" t="s">
        <v>20</v>
      </c>
      <c r="B13658" s="34" t="s">
        <v>80</v>
      </c>
      <c r="C13658" s="5" t="s">
        <v>222</v>
      </c>
      <c r="D13658" s="35" t="s">
        <v>85</v>
      </c>
      <c r="E13658" s="36" t="s">
        <v>16</v>
      </c>
      <c r="F13658" s="37">
        <v>50</v>
      </c>
      <c r="G13658" s="38">
        <v>0</v>
      </c>
      <c r="H13658" s="34">
        <v>0.93162256646015618</v>
      </c>
      <c r="I13658" s="35">
        <v>3.9131144208996931</v>
      </c>
      <c r="J13658" s="35">
        <v>1.0049437376797903</v>
      </c>
      <c r="K13658" s="35">
        <v>-0.43371754847971683</v>
      </c>
      <c r="L13658" s="35">
        <v>0</v>
      </c>
      <c r="M13658" s="35">
        <v>0</v>
      </c>
      <c r="N13658" s="35">
        <v>0</v>
      </c>
      <c r="O13658" s="35">
        <v>0</v>
      </c>
      <c r="P13658" s="36">
        <v>11</v>
      </c>
      <c r="Q13658" s="37">
        <v>86</v>
      </c>
      <c r="R13658" s="36">
        <v>13</v>
      </c>
      <c r="S13658" s="39">
        <f t="shared" si="475"/>
        <v>86</v>
      </c>
      <c r="T13658" s="34" t="s">
        <v>50</v>
      </c>
      <c r="U13658" s="12">
        <f>EXP((alpha+(beta/speed))+(ceta*LN(speed)))</f>
        <v>7.3365684801246136</v>
      </c>
      <c r="V13658" s="8">
        <f t="shared" si="476"/>
        <v>86</v>
      </c>
    </row>
    <row r="13659" spans="1:22">
      <c r="A13659" s="34" t="s">
        <v>20</v>
      </c>
      <c r="B13659" s="34" t="s">
        <v>80</v>
      </c>
      <c r="C13659" s="5" t="s">
        <v>222</v>
      </c>
      <c r="D13659" s="35" t="s">
        <v>85</v>
      </c>
      <c r="E13659" s="36" t="s">
        <v>14</v>
      </c>
      <c r="F13659" s="37">
        <v>50</v>
      </c>
      <c r="G13659" s="38">
        <v>0</v>
      </c>
      <c r="H13659" s="34">
        <v>0.99287033893994414</v>
      </c>
      <c r="I13659" s="35">
        <v>0.31239903939676733</v>
      </c>
      <c r="J13659" s="35">
        <v>17.124336806249453</v>
      </c>
      <c r="K13659" s="35">
        <v>-0.57038473276804258</v>
      </c>
      <c r="L13659" s="35">
        <v>0.66768094575546277</v>
      </c>
      <c r="M13659" s="35">
        <v>2.9113528828914968E-2</v>
      </c>
      <c r="N13659" s="35">
        <v>0</v>
      </c>
      <c r="O13659" s="35">
        <v>0</v>
      </c>
      <c r="P13659" s="36">
        <v>11</v>
      </c>
      <c r="Q13659" s="37">
        <v>86</v>
      </c>
      <c r="R13659" s="36">
        <v>10</v>
      </c>
      <c r="S13659" s="39">
        <f t="shared" si="475"/>
        <v>86</v>
      </c>
      <c r="T13659" s="34" t="s">
        <v>44</v>
      </c>
      <c r="U13659" s="12">
        <f>(alpha+(beta/(1+EXP((((-1)*ceta)+(delta*LN(speed)))+(epsilon*speed)))))</f>
        <v>0.35275203598031718</v>
      </c>
      <c r="V13659" s="8">
        <f t="shared" si="476"/>
        <v>86</v>
      </c>
    </row>
    <row r="13660" spans="1:22">
      <c r="A13660" s="34" t="s">
        <v>20</v>
      </c>
      <c r="B13660" s="34" t="s">
        <v>80</v>
      </c>
      <c r="C13660" s="5" t="s">
        <v>222</v>
      </c>
      <c r="D13660" s="35" t="s">
        <v>85</v>
      </c>
      <c r="E13660" s="36" t="s">
        <v>18</v>
      </c>
      <c r="F13660" s="37">
        <v>50</v>
      </c>
      <c r="G13660" s="38">
        <v>0</v>
      </c>
      <c r="H13660" s="34">
        <v>0.94557940095909243</v>
      </c>
      <c r="I13660" s="35">
        <v>-4.0201354411610192E-6</v>
      </c>
      <c r="J13660" s="35">
        <v>7.1655017097618952E-4</v>
      </c>
      <c r="K13660" s="35">
        <v>-4.339641962767838E-2</v>
      </c>
      <c r="L13660" s="35">
        <v>1.2169286671901367</v>
      </c>
      <c r="M13660" s="35">
        <v>0</v>
      </c>
      <c r="N13660" s="35">
        <v>0</v>
      </c>
      <c r="O13660" s="35">
        <v>0</v>
      </c>
      <c r="P13660" s="36">
        <v>11</v>
      </c>
      <c r="Q13660" s="37">
        <v>86</v>
      </c>
      <c r="R13660" s="36">
        <v>14</v>
      </c>
      <c r="S13660" s="39">
        <f t="shared" si="475"/>
        <v>86</v>
      </c>
      <c r="T13660" s="34" t="s">
        <v>51</v>
      </c>
      <c r="U13660" s="12">
        <f>(((alpha*(speed^3))+(beta*(speed^2))+(ceta*speed))+delta)</f>
        <v>0.22741037558658039</v>
      </c>
      <c r="V13660" s="8">
        <f t="shared" si="476"/>
        <v>86</v>
      </c>
    </row>
    <row r="13661" spans="1:22">
      <c r="A13661" s="34" t="s">
        <v>20</v>
      </c>
      <c r="B13661" s="34" t="s">
        <v>80</v>
      </c>
      <c r="C13661" s="5" t="s">
        <v>222</v>
      </c>
      <c r="D13661" s="35" t="s">
        <v>85</v>
      </c>
      <c r="E13661" s="36" t="s">
        <v>17</v>
      </c>
      <c r="F13661" s="37">
        <v>50</v>
      </c>
      <c r="G13661" s="38">
        <v>0</v>
      </c>
      <c r="H13661" s="34">
        <v>0.93280122167100932</v>
      </c>
      <c r="I13661" s="35">
        <v>2120.9505825374508</v>
      </c>
      <c r="J13661" s="35">
        <v>1.001869101245618</v>
      </c>
      <c r="K13661" s="35">
        <v>-0.53050906695187805</v>
      </c>
      <c r="L13661" s="35">
        <v>0</v>
      </c>
      <c r="M13661" s="35">
        <v>0</v>
      </c>
      <c r="N13661" s="35">
        <v>0</v>
      </c>
      <c r="O13661" s="35">
        <v>0</v>
      </c>
      <c r="P13661" s="36">
        <v>11</v>
      </c>
      <c r="Q13661" s="37">
        <v>86</v>
      </c>
      <c r="R13661" s="36">
        <v>0</v>
      </c>
      <c r="S13661" s="39">
        <f t="shared" si="475"/>
        <v>86</v>
      </c>
      <c r="T13661" s="34" t="s">
        <v>29</v>
      </c>
      <c r="U13661" s="12">
        <f>((alpha*(beta^speed))*(speed^ceta))</f>
        <v>234.42617017982317</v>
      </c>
      <c r="V13661" s="8">
        <f t="shared" si="476"/>
        <v>86</v>
      </c>
    </row>
    <row r="13662" spans="1:22">
      <c r="A13662" s="34" t="s">
        <v>20</v>
      </c>
      <c r="B13662" s="34" t="s">
        <v>80</v>
      </c>
      <c r="C13662" s="5" t="s">
        <v>222</v>
      </c>
      <c r="D13662" s="35" t="s">
        <v>85</v>
      </c>
      <c r="E13662" s="36" t="s">
        <v>15</v>
      </c>
      <c r="F13662" s="37">
        <v>100</v>
      </c>
      <c r="G13662" s="38">
        <v>0</v>
      </c>
      <c r="H13662" s="34">
        <v>0.92638366754484891</v>
      </c>
      <c r="I13662" s="35">
        <v>-3.4402512588361934E-5</v>
      </c>
      <c r="J13662" s="35">
        <v>6.0743083876237461E-3</v>
      </c>
      <c r="K13662" s="35">
        <v>-0.36583862889917323</v>
      </c>
      <c r="L13662" s="35">
        <v>9.8119440951340646</v>
      </c>
      <c r="M13662" s="35">
        <v>0</v>
      </c>
      <c r="N13662" s="35">
        <v>0</v>
      </c>
      <c r="O13662" s="35">
        <v>0</v>
      </c>
      <c r="P13662" s="36">
        <v>11</v>
      </c>
      <c r="Q13662" s="37">
        <v>86</v>
      </c>
      <c r="R13662" s="36">
        <v>14</v>
      </c>
      <c r="S13662" s="39">
        <f t="shared" si="475"/>
        <v>86</v>
      </c>
      <c r="T13662" s="34" t="s">
        <v>51</v>
      </c>
      <c r="U13662" s="12">
        <f>(((alpha*(speed^3))+(beta*(speed^2))+(ceta*speed))+delta)</f>
        <v>1.393482297767255</v>
      </c>
      <c r="V13662" s="8">
        <f t="shared" si="476"/>
        <v>86</v>
      </c>
    </row>
    <row r="13663" spans="1:22">
      <c r="A13663" s="34" t="s">
        <v>20</v>
      </c>
      <c r="B13663" s="34" t="s">
        <v>80</v>
      </c>
      <c r="C13663" s="5" t="s">
        <v>222</v>
      </c>
      <c r="D13663" s="35" t="s">
        <v>85</v>
      </c>
      <c r="E13663" s="36" t="s">
        <v>16</v>
      </c>
      <c r="F13663" s="37">
        <v>100</v>
      </c>
      <c r="G13663" s="38">
        <v>0</v>
      </c>
      <c r="H13663" s="34">
        <v>0.90961284375855223</v>
      </c>
      <c r="I13663" s="35">
        <v>53.550661103183081</v>
      </c>
      <c r="J13663" s="35">
        <v>0.99725511061236072</v>
      </c>
      <c r="K13663" s="35">
        <v>-0.37849586963308979</v>
      </c>
      <c r="L13663" s="35">
        <v>0</v>
      </c>
      <c r="M13663" s="35">
        <v>0</v>
      </c>
      <c r="N13663" s="35">
        <v>0</v>
      </c>
      <c r="O13663" s="35">
        <v>0</v>
      </c>
      <c r="P13663" s="36">
        <v>11</v>
      </c>
      <c r="Q13663" s="37">
        <v>86</v>
      </c>
      <c r="R13663" s="36">
        <v>0</v>
      </c>
      <c r="S13663" s="39">
        <f t="shared" si="475"/>
        <v>86</v>
      </c>
      <c r="T13663" s="34" t="s">
        <v>29</v>
      </c>
      <c r="U13663" s="12">
        <f>((alpha*(beta^speed))*(speed^ceta))</f>
        <v>7.8325727139634491</v>
      </c>
      <c r="V13663" s="8">
        <f t="shared" si="476"/>
        <v>86</v>
      </c>
    </row>
    <row r="13664" spans="1:22">
      <c r="A13664" s="34" t="s">
        <v>20</v>
      </c>
      <c r="B13664" s="34" t="s">
        <v>80</v>
      </c>
      <c r="C13664" s="5" t="s">
        <v>222</v>
      </c>
      <c r="D13664" s="35" t="s">
        <v>85</v>
      </c>
      <c r="E13664" s="36" t="s">
        <v>14</v>
      </c>
      <c r="F13664" s="37">
        <v>100</v>
      </c>
      <c r="G13664" s="38">
        <v>0</v>
      </c>
      <c r="H13664" s="34">
        <v>0.99258031918296896</v>
      </c>
      <c r="I13664" s="35">
        <v>8.992015553222224E-2</v>
      </c>
      <c r="J13664" s="35">
        <v>5.0136574896151753E-2</v>
      </c>
      <c r="K13664" s="35">
        <v>-2.2712242789334064E-4</v>
      </c>
      <c r="L13664" s="35">
        <v>0</v>
      </c>
      <c r="M13664" s="35">
        <v>0</v>
      </c>
      <c r="N13664" s="35">
        <v>0</v>
      </c>
      <c r="O13664" s="35">
        <v>0</v>
      </c>
      <c r="P13664" s="36">
        <v>11</v>
      </c>
      <c r="Q13664" s="37">
        <v>86</v>
      </c>
      <c r="R13664" s="36">
        <v>5</v>
      </c>
      <c r="S13664" s="39">
        <f t="shared" si="475"/>
        <v>86</v>
      </c>
      <c r="T13664" s="34" t="s">
        <v>36</v>
      </c>
      <c r="U13664" s="12">
        <f>(1/(((ceta*(speed^2))+(beta*speed))+alpha))</f>
        <v>0.36739472889522601</v>
      </c>
      <c r="V13664" s="8">
        <f t="shared" si="476"/>
        <v>86</v>
      </c>
    </row>
    <row r="13665" spans="1:22">
      <c r="A13665" s="34" t="s">
        <v>20</v>
      </c>
      <c r="B13665" s="34" t="s">
        <v>80</v>
      </c>
      <c r="C13665" s="5" t="s">
        <v>222</v>
      </c>
      <c r="D13665" s="35" t="s">
        <v>85</v>
      </c>
      <c r="E13665" s="36" t="s">
        <v>18</v>
      </c>
      <c r="F13665" s="37">
        <v>100</v>
      </c>
      <c r="G13665" s="38">
        <v>0</v>
      </c>
      <c r="H13665" s="34">
        <v>0.9330090697229253</v>
      </c>
      <c r="I13665" s="35">
        <v>-4.4751745063950964E-6</v>
      </c>
      <c r="J13665" s="35">
        <v>7.8734638055326736E-4</v>
      </c>
      <c r="K13665" s="35">
        <v>-4.7254268278029546E-2</v>
      </c>
      <c r="L13665" s="35">
        <v>1.3380842322029005</v>
      </c>
      <c r="M13665" s="35">
        <v>0</v>
      </c>
      <c r="N13665" s="35">
        <v>0</v>
      </c>
      <c r="O13665" s="35">
        <v>0</v>
      </c>
      <c r="P13665" s="36">
        <v>11</v>
      </c>
      <c r="Q13665" s="37">
        <v>86</v>
      </c>
      <c r="R13665" s="36">
        <v>14</v>
      </c>
      <c r="S13665" s="39">
        <f t="shared" si="475"/>
        <v>86</v>
      </c>
      <c r="T13665" s="34" t="s">
        <v>51</v>
      </c>
      <c r="U13665" s="12">
        <f>(((alpha*(speed^3))+(beta*(speed^2))+(ceta*speed))+delta)</f>
        <v>0.25096939502468518</v>
      </c>
      <c r="V13665" s="8">
        <f t="shared" si="476"/>
        <v>86</v>
      </c>
    </row>
    <row r="13666" spans="1:22">
      <c r="A13666" s="34" t="s">
        <v>20</v>
      </c>
      <c r="B13666" s="34" t="s">
        <v>80</v>
      </c>
      <c r="C13666" s="5" t="s">
        <v>222</v>
      </c>
      <c r="D13666" s="35" t="s">
        <v>85</v>
      </c>
      <c r="E13666" s="36" t="s">
        <v>17</v>
      </c>
      <c r="F13666" s="37">
        <v>100</v>
      </c>
      <c r="G13666" s="38">
        <v>0</v>
      </c>
      <c r="H13666" s="34">
        <v>0.91212718087268196</v>
      </c>
      <c r="I13666" s="35">
        <v>1929.1930974776708</v>
      </c>
      <c r="J13666" s="35">
        <v>0.99933479448054052</v>
      </c>
      <c r="K13666" s="35">
        <v>-0.44082361874395504</v>
      </c>
      <c r="L13666" s="35">
        <v>0</v>
      </c>
      <c r="M13666" s="35">
        <v>0</v>
      </c>
      <c r="N13666" s="35">
        <v>0</v>
      </c>
      <c r="O13666" s="35">
        <v>0</v>
      </c>
      <c r="P13666" s="36">
        <v>11</v>
      </c>
      <c r="Q13666" s="37">
        <v>86</v>
      </c>
      <c r="R13666" s="36">
        <v>0</v>
      </c>
      <c r="S13666" s="39">
        <f t="shared" si="475"/>
        <v>86</v>
      </c>
      <c r="T13666" s="34" t="s">
        <v>29</v>
      </c>
      <c r="U13666" s="12">
        <f>((alpha*(beta^speed))*(speed^ceta))</f>
        <v>255.71125696688816</v>
      </c>
      <c r="V13666" s="8">
        <f t="shared" si="476"/>
        <v>86</v>
      </c>
    </row>
    <row r="13667" spans="1:22">
      <c r="A13667" s="34" t="s">
        <v>20</v>
      </c>
      <c r="B13667" s="34" t="s">
        <v>80</v>
      </c>
      <c r="C13667" s="5" t="s">
        <v>222</v>
      </c>
      <c r="D13667" s="35" t="s">
        <v>85</v>
      </c>
      <c r="E13667" s="36" t="s">
        <v>15</v>
      </c>
      <c r="F13667" s="37">
        <v>0</v>
      </c>
      <c r="G13667" s="38">
        <v>-0.06</v>
      </c>
      <c r="H13667" s="34">
        <v>0.97833787766705205</v>
      </c>
      <c r="I13667" s="35">
        <v>0.53512110201891527</v>
      </c>
      <c r="J13667" s="35">
        <v>1.5678924515780391E-2</v>
      </c>
      <c r="K13667" s="35">
        <v>0.31805620310448118</v>
      </c>
      <c r="L13667" s="35">
        <v>0</v>
      </c>
      <c r="M13667" s="35">
        <v>0</v>
      </c>
      <c r="N13667" s="35">
        <v>0</v>
      </c>
      <c r="O13667" s="35">
        <v>0</v>
      </c>
      <c r="P13667" s="36">
        <v>11</v>
      </c>
      <c r="Q13667" s="37">
        <v>86</v>
      </c>
      <c r="R13667" s="36">
        <v>2</v>
      </c>
      <c r="S13667" s="39">
        <f t="shared" si="475"/>
        <v>86</v>
      </c>
      <c r="T13667" s="34" t="s">
        <v>31</v>
      </c>
      <c r="U13667" s="12">
        <f>((alpha+(beta*speed))^((-1)/ceta))</f>
        <v>0.13660757344332211</v>
      </c>
      <c r="V13667" s="8">
        <f t="shared" si="476"/>
        <v>86</v>
      </c>
    </row>
    <row r="13668" spans="1:22">
      <c r="A13668" s="34" t="s">
        <v>20</v>
      </c>
      <c r="B13668" s="34" t="s">
        <v>80</v>
      </c>
      <c r="C13668" s="5" t="s">
        <v>222</v>
      </c>
      <c r="D13668" s="35" t="s">
        <v>85</v>
      </c>
      <c r="E13668" s="36" t="s">
        <v>16</v>
      </c>
      <c r="F13668" s="37">
        <v>0</v>
      </c>
      <c r="G13668" s="38">
        <v>-0.06</v>
      </c>
      <c r="H13668" s="34">
        <v>0.96391296138317795</v>
      </c>
      <c r="I13668" s="35">
        <v>-1.4028331949801027</v>
      </c>
      <c r="J13668" s="35">
        <v>148.9627740723173</v>
      </c>
      <c r="K13668" s="35">
        <v>-0.45473371971291138</v>
      </c>
      <c r="L13668" s="35">
        <v>0.89988115543337921</v>
      </c>
      <c r="M13668" s="35">
        <v>7.6438076450207834E-4</v>
      </c>
      <c r="N13668" s="35">
        <v>0</v>
      </c>
      <c r="O13668" s="35">
        <v>0</v>
      </c>
      <c r="P13668" s="36">
        <v>11</v>
      </c>
      <c r="Q13668" s="37">
        <v>86</v>
      </c>
      <c r="R13668" s="36">
        <v>10</v>
      </c>
      <c r="S13668" s="39">
        <f t="shared" si="475"/>
        <v>86</v>
      </c>
      <c r="T13668" s="34" t="s">
        <v>44</v>
      </c>
      <c r="U13668" s="12">
        <f>(alpha+(beta/(1+EXP((((-1)*ceta)+(delta*LN(speed)))+(epsilon*speed)))))</f>
        <v>0.18776086138431314</v>
      </c>
      <c r="V13668" s="8">
        <f t="shared" si="476"/>
        <v>86</v>
      </c>
    </row>
    <row r="13669" spans="1:22">
      <c r="A13669" s="34" t="s">
        <v>20</v>
      </c>
      <c r="B13669" s="34" t="s">
        <v>80</v>
      </c>
      <c r="C13669" s="5" t="s">
        <v>222</v>
      </c>
      <c r="D13669" s="35" t="s">
        <v>85</v>
      </c>
      <c r="E13669" s="36" t="s">
        <v>14</v>
      </c>
      <c r="F13669" s="37">
        <v>0</v>
      </c>
      <c r="G13669" s="38">
        <v>-0.06</v>
      </c>
      <c r="H13669" s="34">
        <v>0.99601939525061611</v>
      </c>
      <c r="I13669" s="35">
        <v>0.38997759218506484</v>
      </c>
      <c r="J13669" s="35">
        <v>4.4090774681888649E-2</v>
      </c>
      <c r="K13669" s="35">
        <v>0.57868539263808405</v>
      </c>
      <c r="L13669" s="35">
        <v>0</v>
      </c>
      <c r="M13669" s="35">
        <v>0</v>
      </c>
      <c r="N13669" s="35">
        <v>0</v>
      </c>
      <c r="O13669" s="35">
        <v>0</v>
      </c>
      <c r="P13669" s="36">
        <v>11</v>
      </c>
      <c r="Q13669" s="37">
        <v>86</v>
      </c>
      <c r="R13669" s="36">
        <v>2</v>
      </c>
      <c r="S13669" s="39">
        <f t="shared" si="475"/>
        <v>86</v>
      </c>
      <c r="T13669" s="34" t="s">
        <v>31</v>
      </c>
      <c r="U13669" s="12">
        <f>((alpha+(beta*speed))^((-1)/ceta))</f>
        <v>8.4382647553896337E-2</v>
      </c>
      <c r="V13669" s="8">
        <f t="shared" si="476"/>
        <v>86</v>
      </c>
    </row>
    <row r="13670" spans="1:22">
      <c r="A13670" s="34" t="s">
        <v>20</v>
      </c>
      <c r="B13670" s="34" t="s">
        <v>80</v>
      </c>
      <c r="C13670" s="5" t="s">
        <v>222</v>
      </c>
      <c r="D13670" s="35" t="s">
        <v>85</v>
      </c>
      <c r="E13670" s="36" t="s">
        <v>18</v>
      </c>
      <c r="F13670" s="37">
        <v>0</v>
      </c>
      <c r="G13670" s="38">
        <v>-0.06</v>
      </c>
      <c r="H13670" s="34">
        <v>0.99372256493045141</v>
      </c>
      <c r="I13670" s="35">
        <v>2.9772104065921439E-2</v>
      </c>
      <c r="J13670" s="35">
        <v>0.11078947533233939</v>
      </c>
      <c r="K13670" s="35">
        <v>1.2855907058646413E-3</v>
      </c>
      <c r="L13670" s="35">
        <v>0</v>
      </c>
      <c r="M13670" s="35">
        <v>0</v>
      </c>
      <c r="N13670" s="35">
        <v>0</v>
      </c>
      <c r="O13670" s="35">
        <v>0</v>
      </c>
      <c r="P13670" s="36">
        <v>11</v>
      </c>
      <c r="Q13670" s="37">
        <v>86</v>
      </c>
      <c r="R13670" s="36">
        <v>5</v>
      </c>
      <c r="S13670" s="39">
        <f t="shared" si="475"/>
        <v>86</v>
      </c>
      <c r="T13670" s="34" t="s">
        <v>36</v>
      </c>
      <c r="U13670" s="12">
        <f>(1/(((ceta*(speed^2))+(beta*speed))+alpha))</f>
        <v>5.244967287259697E-2</v>
      </c>
      <c r="V13670" s="8">
        <f t="shared" si="476"/>
        <v>86</v>
      </c>
    </row>
    <row r="13671" spans="1:22">
      <c r="A13671" s="34" t="s">
        <v>20</v>
      </c>
      <c r="B13671" s="34" t="s">
        <v>80</v>
      </c>
      <c r="C13671" s="5" t="s">
        <v>222</v>
      </c>
      <c r="D13671" s="35" t="s">
        <v>85</v>
      </c>
      <c r="E13671" s="36" t="s">
        <v>17</v>
      </c>
      <c r="F13671" s="37">
        <v>0</v>
      </c>
      <c r="G13671" s="38">
        <v>-0.06</v>
      </c>
      <c r="H13671" s="34">
        <v>0.9617231990275168</v>
      </c>
      <c r="I13671" s="35">
        <v>1321.2009149569374</v>
      </c>
      <c r="J13671" s="35">
        <v>0.97022672077966343</v>
      </c>
      <c r="K13671" s="35">
        <v>-0.52867259829292024</v>
      </c>
      <c r="L13671" s="35">
        <v>0</v>
      </c>
      <c r="M13671" s="35">
        <v>0</v>
      </c>
      <c r="N13671" s="35">
        <v>0</v>
      </c>
      <c r="O13671" s="35">
        <v>0</v>
      </c>
      <c r="P13671" s="36">
        <v>11</v>
      </c>
      <c r="Q13671" s="37">
        <v>86</v>
      </c>
      <c r="R13671" s="36">
        <v>0</v>
      </c>
      <c r="S13671" s="39">
        <f t="shared" si="475"/>
        <v>86</v>
      </c>
      <c r="T13671" s="34" t="s">
        <v>29</v>
      </c>
      <c r="U13671" s="12">
        <f>((alpha*(beta^speed))*(speed^ceta))</f>
        <v>9.318594870401224</v>
      </c>
      <c r="V13671" s="8">
        <f t="shared" si="476"/>
        <v>86</v>
      </c>
    </row>
    <row r="13672" spans="1:22">
      <c r="A13672" s="34" t="s">
        <v>20</v>
      </c>
      <c r="B13672" s="34" t="s">
        <v>80</v>
      </c>
      <c r="C13672" s="5" t="s">
        <v>222</v>
      </c>
      <c r="D13672" s="35" t="s">
        <v>85</v>
      </c>
      <c r="E13672" s="36" t="s">
        <v>15</v>
      </c>
      <c r="F13672" s="37">
        <v>50</v>
      </c>
      <c r="G13672" s="38">
        <v>-0.06</v>
      </c>
      <c r="H13672" s="34">
        <v>0.96037799030847715</v>
      </c>
      <c r="I13672" s="35">
        <v>-9.4073752301144287E-2</v>
      </c>
      <c r="J13672" s="35">
        <v>3.9789607479512665</v>
      </c>
      <c r="K13672" s="35">
        <v>6.339096663624546</v>
      </c>
      <c r="L13672" s="35">
        <v>2.212024385093263</v>
      </c>
      <c r="M13672" s="35">
        <v>-8.970714584423306E-3</v>
      </c>
      <c r="N13672" s="35">
        <v>0</v>
      </c>
      <c r="O13672" s="35">
        <v>0</v>
      </c>
      <c r="P13672" s="36">
        <v>11</v>
      </c>
      <c r="Q13672" s="37">
        <v>86</v>
      </c>
      <c r="R13672" s="36">
        <v>10</v>
      </c>
      <c r="S13672" s="39">
        <f t="shared" si="475"/>
        <v>86</v>
      </c>
      <c r="T13672" s="34" t="s">
        <v>44</v>
      </c>
      <c r="U13672" s="12">
        <f>(alpha+(beta/(1+EXP((((-1)*ceta)+(delta*LN(speed)))+(epsilon*speed)))))</f>
        <v>0.14668904874811714</v>
      </c>
      <c r="V13672" s="8">
        <f t="shared" si="476"/>
        <v>86</v>
      </c>
    </row>
    <row r="13673" spans="1:22">
      <c r="A13673" s="34" t="s">
        <v>20</v>
      </c>
      <c r="B13673" s="34" t="s">
        <v>80</v>
      </c>
      <c r="C13673" s="5" t="s">
        <v>222</v>
      </c>
      <c r="D13673" s="35" t="s">
        <v>85</v>
      </c>
      <c r="E13673" s="36" t="s">
        <v>16</v>
      </c>
      <c r="F13673" s="37">
        <v>50</v>
      </c>
      <c r="G13673" s="38">
        <v>-0.06</v>
      </c>
      <c r="H13673" s="34">
        <v>0.94150393125050491</v>
      </c>
      <c r="I13673" s="35">
        <v>-1.5417759212071984</v>
      </c>
      <c r="J13673" s="35">
        <v>86.51910814614854</v>
      </c>
      <c r="K13673" s="35">
        <v>3.0064533726909509E-2</v>
      </c>
      <c r="L13673" s="35">
        <v>0.85882131006925755</v>
      </c>
      <c r="M13673" s="35">
        <v>1.1309965132821221E-3</v>
      </c>
      <c r="N13673" s="35">
        <v>0</v>
      </c>
      <c r="O13673" s="35">
        <v>0</v>
      </c>
      <c r="P13673" s="36">
        <v>11</v>
      </c>
      <c r="Q13673" s="37">
        <v>86</v>
      </c>
      <c r="R13673" s="36">
        <v>10</v>
      </c>
      <c r="S13673" s="39">
        <f t="shared" si="475"/>
        <v>86</v>
      </c>
      <c r="T13673" s="34" t="s">
        <v>44</v>
      </c>
      <c r="U13673" s="12">
        <f>(alpha+(beta/(1+EXP((((-1)*ceta)+(delta*LN(speed)))+(epsilon*speed)))))</f>
        <v>0.18713280665708742</v>
      </c>
      <c r="V13673" s="8">
        <f t="shared" si="476"/>
        <v>86</v>
      </c>
    </row>
    <row r="13674" spans="1:22">
      <c r="A13674" s="34" t="s">
        <v>20</v>
      </c>
      <c r="B13674" s="34" t="s">
        <v>80</v>
      </c>
      <c r="C13674" s="5" t="s">
        <v>222</v>
      </c>
      <c r="D13674" s="35" t="s">
        <v>85</v>
      </c>
      <c r="E13674" s="36" t="s">
        <v>14</v>
      </c>
      <c r="F13674" s="37">
        <v>50</v>
      </c>
      <c r="G13674" s="38">
        <v>-0.06</v>
      </c>
      <c r="H13674" s="34">
        <v>0.99534368435748743</v>
      </c>
      <c r="I13674" s="35">
        <v>2.3301666237941086E-2</v>
      </c>
      <c r="J13674" s="35">
        <v>9.6629448569035326</v>
      </c>
      <c r="K13674" s="35">
        <v>0.72830771908310521</v>
      </c>
      <c r="L13674" s="35">
        <v>1.0571098641192593</v>
      </c>
      <c r="M13674" s="35">
        <v>1.2914309026673978E-2</v>
      </c>
      <c r="N13674" s="35">
        <v>0</v>
      </c>
      <c r="O13674" s="35">
        <v>0</v>
      </c>
      <c r="P13674" s="36">
        <v>11</v>
      </c>
      <c r="Q13674" s="37">
        <v>86</v>
      </c>
      <c r="R13674" s="36">
        <v>10</v>
      </c>
      <c r="S13674" s="39">
        <f t="shared" si="475"/>
        <v>86</v>
      </c>
      <c r="T13674" s="34" t="s">
        <v>44</v>
      </c>
      <c r="U13674" s="12">
        <f>(alpha+(beta/(1+EXP((((-1)*ceta)+(delta*LN(speed)))+(epsilon*speed)))))</f>
        <v>8.237996962661491E-2</v>
      </c>
      <c r="V13674" s="8">
        <f t="shared" si="476"/>
        <v>86</v>
      </c>
    </row>
    <row r="13675" spans="1:22">
      <c r="A13675" s="34" t="s">
        <v>20</v>
      </c>
      <c r="B13675" s="34" t="s">
        <v>80</v>
      </c>
      <c r="C13675" s="5" t="s">
        <v>222</v>
      </c>
      <c r="D13675" s="35" t="s">
        <v>85</v>
      </c>
      <c r="E13675" s="36" t="s">
        <v>18</v>
      </c>
      <c r="F13675" s="37">
        <v>50</v>
      </c>
      <c r="G13675" s="38">
        <v>-0.06</v>
      </c>
      <c r="H13675" s="34">
        <v>0.98992855530700463</v>
      </c>
      <c r="I13675" s="35">
        <v>0.17702807632952852</v>
      </c>
      <c r="J13675" s="35">
        <v>9.6982241906193201E-2</v>
      </c>
      <c r="K13675" s="35">
        <v>1.4677528197882144E-3</v>
      </c>
      <c r="L13675" s="35">
        <v>0</v>
      </c>
      <c r="M13675" s="35">
        <v>0</v>
      </c>
      <c r="N13675" s="35">
        <v>0</v>
      </c>
      <c r="O13675" s="35">
        <v>0</v>
      </c>
      <c r="P13675" s="36">
        <v>11</v>
      </c>
      <c r="Q13675" s="37">
        <v>86</v>
      </c>
      <c r="R13675" s="36">
        <v>5</v>
      </c>
      <c r="S13675" s="39">
        <f t="shared" si="475"/>
        <v>86</v>
      </c>
      <c r="T13675" s="34" t="s">
        <v>36</v>
      </c>
      <c r="U13675" s="12">
        <f>(1/(((ceta*(speed^2))+(beta*speed))+alpha))</f>
        <v>5.1618229599914293E-2</v>
      </c>
      <c r="V13675" s="8">
        <f t="shared" si="476"/>
        <v>86</v>
      </c>
    </row>
    <row r="13676" spans="1:22">
      <c r="A13676" s="34" t="s">
        <v>20</v>
      </c>
      <c r="B13676" s="34" t="s">
        <v>80</v>
      </c>
      <c r="C13676" s="5" t="s">
        <v>222</v>
      </c>
      <c r="D13676" s="35" t="s">
        <v>85</v>
      </c>
      <c r="E13676" s="36" t="s">
        <v>17</v>
      </c>
      <c r="F13676" s="37">
        <v>50</v>
      </c>
      <c r="G13676" s="38">
        <v>-0.06</v>
      </c>
      <c r="H13676" s="34">
        <v>0.93806513930770974</v>
      </c>
      <c r="I13676" s="35">
        <v>1081.4279179621458</v>
      </c>
      <c r="J13676" s="35">
        <v>0.96924266351719257</v>
      </c>
      <c r="K13676" s="35">
        <v>-0.45275616681766312</v>
      </c>
      <c r="L13676" s="35">
        <v>0</v>
      </c>
      <c r="M13676" s="35">
        <v>0</v>
      </c>
      <c r="N13676" s="35">
        <v>0</v>
      </c>
      <c r="O13676" s="35">
        <v>0</v>
      </c>
      <c r="P13676" s="36">
        <v>11</v>
      </c>
      <c r="Q13676" s="37">
        <v>86</v>
      </c>
      <c r="R13676" s="36">
        <v>0</v>
      </c>
      <c r="S13676" s="39">
        <f t="shared" si="475"/>
        <v>86</v>
      </c>
      <c r="T13676" s="34" t="s">
        <v>29</v>
      </c>
      <c r="U13676" s="12">
        <f>((alpha*(beta^speed))*(speed^ceta))</f>
        <v>9.8025349410412872</v>
      </c>
      <c r="V13676" s="8">
        <f t="shared" si="476"/>
        <v>86</v>
      </c>
    </row>
    <row r="13677" spans="1:22">
      <c r="A13677" s="34" t="s">
        <v>20</v>
      </c>
      <c r="B13677" s="34" t="s">
        <v>80</v>
      </c>
      <c r="C13677" s="5" t="s">
        <v>222</v>
      </c>
      <c r="D13677" s="35" t="s">
        <v>85</v>
      </c>
      <c r="E13677" s="36" t="s">
        <v>15</v>
      </c>
      <c r="F13677" s="37">
        <v>100</v>
      </c>
      <c r="G13677" s="38">
        <v>-0.06</v>
      </c>
      <c r="H13677" s="34">
        <v>0.93844658679795367</v>
      </c>
      <c r="I13677" s="35">
        <v>0.71682542116790504</v>
      </c>
      <c r="J13677" s="35">
        <v>8.5950704755967649E-3</v>
      </c>
      <c r="K13677" s="35">
        <v>0.18603183859444178</v>
      </c>
      <c r="L13677" s="35">
        <v>0</v>
      </c>
      <c r="M13677" s="35">
        <v>0</v>
      </c>
      <c r="N13677" s="35">
        <v>0</v>
      </c>
      <c r="O13677" s="35">
        <v>0</v>
      </c>
      <c r="P13677" s="36">
        <v>11</v>
      </c>
      <c r="Q13677" s="37">
        <v>86</v>
      </c>
      <c r="R13677" s="36">
        <v>2</v>
      </c>
      <c r="S13677" s="39">
        <f t="shared" si="475"/>
        <v>86</v>
      </c>
      <c r="T13677" s="34" t="s">
        <v>31</v>
      </c>
      <c r="U13677" s="12">
        <f>((alpha+(beta*speed))^((-1)/ceta))</f>
        <v>0.1327199047957669</v>
      </c>
      <c r="V13677" s="8">
        <f t="shared" si="476"/>
        <v>86</v>
      </c>
    </row>
    <row r="13678" spans="1:22">
      <c r="A13678" s="34" t="s">
        <v>20</v>
      </c>
      <c r="B13678" s="34" t="s">
        <v>80</v>
      </c>
      <c r="C13678" s="5" t="s">
        <v>222</v>
      </c>
      <c r="D13678" s="35" t="s">
        <v>85</v>
      </c>
      <c r="E13678" s="36" t="s">
        <v>16</v>
      </c>
      <c r="F13678" s="37">
        <v>100</v>
      </c>
      <c r="G13678" s="38">
        <v>-0.06</v>
      </c>
      <c r="H13678" s="34">
        <v>0.91676412957729092</v>
      </c>
      <c r="I13678" s="35">
        <v>-1.7599276752233437</v>
      </c>
      <c r="J13678" s="35">
        <v>83.66073625075569</v>
      </c>
      <c r="K13678" s="35">
        <v>-8.8296077926082836E-2</v>
      </c>
      <c r="L13678" s="35">
        <v>0.78794144932369248</v>
      </c>
      <c r="M13678" s="35">
        <v>1.626273997411267E-3</v>
      </c>
      <c r="N13678" s="35">
        <v>0</v>
      </c>
      <c r="O13678" s="35">
        <v>0</v>
      </c>
      <c r="P13678" s="36">
        <v>11</v>
      </c>
      <c r="Q13678" s="37">
        <v>86</v>
      </c>
      <c r="R13678" s="36">
        <v>10</v>
      </c>
      <c r="S13678" s="39">
        <f t="shared" si="475"/>
        <v>86</v>
      </c>
      <c r="T13678" s="34" t="s">
        <v>44</v>
      </c>
      <c r="U13678" s="12">
        <f>(alpha+(beta/(1+EXP((((-1)*ceta)+(delta*LN(speed)))+(epsilon*speed)))))</f>
        <v>0.18519412407572444</v>
      </c>
      <c r="V13678" s="8">
        <f t="shared" si="476"/>
        <v>86</v>
      </c>
    </row>
    <row r="13679" spans="1:22">
      <c r="A13679" s="34" t="s">
        <v>20</v>
      </c>
      <c r="B13679" s="34" t="s">
        <v>80</v>
      </c>
      <c r="C13679" s="5" t="s">
        <v>222</v>
      </c>
      <c r="D13679" s="35" t="s">
        <v>85</v>
      </c>
      <c r="E13679" s="36" t="s">
        <v>14</v>
      </c>
      <c r="F13679" s="37">
        <v>100</v>
      </c>
      <c r="G13679" s="38">
        <v>-0.06</v>
      </c>
      <c r="H13679" s="34">
        <v>0.99474131116762876</v>
      </c>
      <c r="I13679" s="35">
        <v>1.1256768766166608E-2</v>
      </c>
      <c r="J13679" s="35">
        <v>14.545709509182727</v>
      </c>
      <c r="K13679" s="35">
        <v>0.24635541037378428</v>
      </c>
      <c r="L13679" s="35">
        <v>1.0650929257632857</v>
      </c>
      <c r="M13679" s="35">
        <v>9.7294314216838946E-3</v>
      </c>
      <c r="N13679" s="35">
        <v>0</v>
      </c>
      <c r="O13679" s="35">
        <v>0</v>
      </c>
      <c r="P13679" s="36">
        <v>11</v>
      </c>
      <c r="Q13679" s="37">
        <v>86</v>
      </c>
      <c r="R13679" s="36">
        <v>10</v>
      </c>
      <c r="S13679" s="39">
        <f t="shared" si="475"/>
        <v>86</v>
      </c>
      <c r="T13679" s="34" t="s">
        <v>44</v>
      </c>
      <c r="U13679" s="12">
        <f>(alpha+(beta/(1+EXP((((-1)*ceta)+(delta*LN(speed)))+(epsilon*speed)))))</f>
        <v>8.1052436904994793E-2</v>
      </c>
      <c r="V13679" s="8">
        <f t="shared" si="476"/>
        <v>86</v>
      </c>
    </row>
    <row r="13680" spans="1:22">
      <c r="A13680" s="34" t="s">
        <v>20</v>
      </c>
      <c r="B13680" s="34" t="s">
        <v>80</v>
      </c>
      <c r="C13680" s="5" t="s">
        <v>222</v>
      </c>
      <c r="D13680" s="35" t="s">
        <v>85</v>
      </c>
      <c r="E13680" s="36" t="s">
        <v>18</v>
      </c>
      <c r="F13680" s="37">
        <v>100</v>
      </c>
      <c r="G13680" s="38">
        <v>-0.06</v>
      </c>
      <c r="H13680" s="34">
        <v>0.98406998653224265</v>
      </c>
      <c r="I13680" s="35">
        <v>7.4184937914823736</v>
      </c>
      <c r="J13680" s="35">
        <v>0.99019232878188013</v>
      </c>
      <c r="K13680" s="35">
        <v>-0.92953488898704972</v>
      </c>
      <c r="L13680" s="35">
        <v>0</v>
      </c>
      <c r="M13680" s="35">
        <v>0</v>
      </c>
      <c r="N13680" s="35">
        <v>0</v>
      </c>
      <c r="O13680" s="35">
        <v>0</v>
      </c>
      <c r="P13680" s="36">
        <v>11</v>
      </c>
      <c r="Q13680" s="37">
        <v>86</v>
      </c>
      <c r="R13680" s="36">
        <v>0</v>
      </c>
      <c r="S13680" s="39">
        <f t="shared" si="475"/>
        <v>86</v>
      </c>
      <c r="T13680" s="34" t="s">
        <v>29</v>
      </c>
      <c r="U13680" s="12">
        <f>((alpha*(beta^speed))*(speed^ceta))</f>
        <v>5.058408219208526E-2</v>
      </c>
      <c r="V13680" s="8">
        <f t="shared" si="476"/>
        <v>86</v>
      </c>
    </row>
    <row r="13681" spans="1:22">
      <c r="A13681" s="34" t="s">
        <v>20</v>
      </c>
      <c r="B13681" s="34" t="s">
        <v>80</v>
      </c>
      <c r="C13681" s="5" t="s">
        <v>222</v>
      </c>
      <c r="D13681" s="35" t="s">
        <v>85</v>
      </c>
      <c r="E13681" s="36" t="s">
        <v>17</v>
      </c>
      <c r="F13681" s="37">
        <v>100</v>
      </c>
      <c r="G13681" s="38">
        <v>-0.06</v>
      </c>
      <c r="H13681" s="34">
        <v>0.91146763382398321</v>
      </c>
      <c r="I13681" s="35">
        <v>918.8212884461982</v>
      </c>
      <c r="J13681" s="35">
        <v>0.96852750238951946</v>
      </c>
      <c r="K13681" s="35">
        <v>-0.38685060943029709</v>
      </c>
      <c r="L13681" s="35">
        <v>0</v>
      </c>
      <c r="M13681" s="35">
        <v>0</v>
      </c>
      <c r="N13681" s="35">
        <v>0</v>
      </c>
      <c r="O13681" s="35">
        <v>0</v>
      </c>
      <c r="P13681" s="36">
        <v>11</v>
      </c>
      <c r="Q13681" s="37">
        <v>86</v>
      </c>
      <c r="R13681" s="36">
        <v>0</v>
      </c>
      <c r="S13681" s="39">
        <f t="shared" si="475"/>
        <v>86</v>
      </c>
      <c r="T13681" s="34" t="s">
        <v>29</v>
      </c>
      <c r="U13681" s="12">
        <f>((alpha*(beta^speed))*(speed^ceta))</f>
        <v>10.483287312880448</v>
      </c>
      <c r="V13681" s="8">
        <f t="shared" si="476"/>
        <v>86</v>
      </c>
    </row>
    <row r="13682" spans="1:22">
      <c r="A13682" s="34" t="s">
        <v>20</v>
      </c>
      <c r="B13682" s="34" t="s">
        <v>80</v>
      </c>
      <c r="C13682" s="5" t="s">
        <v>222</v>
      </c>
      <c r="D13682" s="35" t="s">
        <v>85</v>
      </c>
      <c r="E13682" s="36" t="s">
        <v>15</v>
      </c>
      <c r="F13682" s="37">
        <v>0</v>
      </c>
      <c r="G13682" s="38">
        <v>-0.04</v>
      </c>
      <c r="H13682" s="34">
        <v>0.97753755916809837</v>
      </c>
      <c r="I13682" s="35">
        <v>6.3768331613296763</v>
      </c>
      <c r="J13682" s="35">
        <v>-11.727421743735363</v>
      </c>
      <c r="K13682" s="35">
        <v>-1.6933267043040807</v>
      </c>
      <c r="L13682" s="35">
        <v>0</v>
      </c>
      <c r="M13682" s="35">
        <v>0</v>
      </c>
      <c r="N13682" s="35">
        <v>0</v>
      </c>
      <c r="O13682" s="35">
        <v>0</v>
      </c>
      <c r="P13682" s="36">
        <v>11</v>
      </c>
      <c r="Q13682" s="37">
        <v>86</v>
      </c>
      <c r="R13682" s="36">
        <v>13</v>
      </c>
      <c r="S13682" s="39">
        <f t="shared" si="475"/>
        <v>86</v>
      </c>
      <c r="T13682" s="34" t="s">
        <v>50</v>
      </c>
      <c r="U13682" s="12">
        <f>EXP((alpha+(beta/speed))+(ceta*LN(speed)))</f>
        <v>0.27193357970301063</v>
      </c>
      <c r="V13682" s="8">
        <f t="shared" si="476"/>
        <v>86</v>
      </c>
    </row>
    <row r="13683" spans="1:22">
      <c r="A13683" s="34" t="s">
        <v>20</v>
      </c>
      <c r="B13683" s="34" t="s">
        <v>80</v>
      </c>
      <c r="C13683" s="5" t="s">
        <v>222</v>
      </c>
      <c r="D13683" s="35" t="s">
        <v>85</v>
      </c>
      <c r="E13683" s="36" t="s">
        <v>16</v>
      </c>
      <c r="F13683" s="37">
        <v>0</v>
      </c>
      <c r="G13683" s="38">
        <v>-0.04</v>
      </c>
      <c r="H13683" s="34">
        <v>0.95587386140895347</v>
      </c>
      <c r="I13683" s="35">
        <v>-2.1002725422719601</v>
      </c>
      <c r="J13683" s="35">
        <v>118.67126167503635</v>
      </c>
      <c r="K13683" s="35">
        <v>-0.28716234375983923</v>
      </c>
      <c r="L13683" s="35">
        <v>0.76159109937855951</v>
      </c>
      <c r="M13683" s="35">
        <v>1.349861033855398E-3</v>
      </c>
      <c r="N13683" s="35">
        <v>0</v>
      </c>
      <c r="O13683" s="35">
        <v>0</v>
      </c>
      <c r="P13683" s="36">
        <v>11</v>
      </c>
      <c r="Q13683" s="37">
        <v>86</v>
      </c>
      <c r="R13683" s="36">
        <v>10</v>
      </c>
      <c r="S13683" s="39">
        <f t="shared" si="475"/>
        <v>86</v>
      </c>
      <c r="T13683" s="34" t="s">
        <v>44</v>
      </c>
      <c r="U13683" s="12">
        <f>(alpha+(beta/(1+EXP((((-1)*ceta)+(delta*LN(speed)))+(epsilon*speed)))))</f>
        <v>0.50749818809235814</v>
      </c>
      <c r="V13683" s="8">
        <f t="shared" si="476"/>
        <v>86</v>
      </c>
    </row>
    <row r="13684" spans="1:22">
      <c r="A13684" s="34" t="s">
        <v>20</v>
      </c>
      <c r="B13684" s="34" t="s">
        <v>80</v>
      </c>
      <c r="C13684" s="5" t="s">
        <v>222</v>
      </c>
      <c r="D13684" s="35" t="s">
        <v>85</v>
      </c>
      <c r="E13684" s="36" t="s">
        <v>14</v>
      </c>
      <c r="F13684" s="37">
        <v>0</v>
      </c>
      <c r="G13684" s="38">
        <v>-0.04</v>
      </c>
      <c r="H13684" s="34">
        <v>0.99184909937102117</v>
      </c>
      <c r="I13684" s="35">
        <v>4.4848217540533479</v>
      </c>
      <c r="J13684" s="35">
        <v>-6.7709744468138977</v>
      </c>
      <c r="K13684" s="35">
        <v>-1.478367597873341</v>
      </c>
      <c r="L13684" s="35">
        <v>0</v>
      </c>
      <c r="M13684" s="35">
        <v>0</v>
      </c>
      <c r="N13684" s="35">
        <v>0</v>
      </c>
      <c r="O13684" s="35">
        <v>0</v>
      </c>
      <c r="P13684" s="36">
        <v>11</v>
      </c>
      <c r="Q13684" s="37">
        <v>86</v>
      </c>
      <c r="R13684" s="36">
        <v>13</v>
      </c>
      <c r="S13684" s="39">
        <f t="shared" si="475"/>
        <v>86</v>
      </c>
      <c r="T13684" s="34" t="s">
        <v>50</v>
      </c>
      <c r="U13684" s="12">
        <f>EXP((alpha+(beta/speed))+(ceta*LN(speed)))</f>
        <v>0.1131463438986267</v>
      </c>
      <c r="V13684" s="8">
        <f t="shared" si="476"/>
        <v>86</v>
      </c>
    </row>
    <row r="13685" spans="1:22">
      <c r="A13685" s="34" t="s">
        <v>20</v>
      </c>
      <c r="B13685" s="34" t="s">
        <v>80</v>
      </c>
      <c r="C13685" s="5" t="s">
        <v>222</v>
      </c>
      <c r="D13685" s="35" t="s">
        <v>85</v>
      </c>
      <c r="E13685" s="36" t="s">
        <v>18</v>
      </c>
      <c r="F13685" s="37">
        <v>0</v>
      </c>
      <c r="G13685" s="38">
        <v>-0.04</v>
      </c>
      <c r="H13685" s="34">
        <v>0.99065286568538813</v>
      </c>
      <c r="I13685" s="35">
        <v>3.2172559711858799</v>
      </c>
      <c r="J13685" s="35">
        <v>-4.2710732351172842</v>
      </c>
      <c r="K13685" s="35">
        <v>-1.3021509637125632</v>
      </c>
      <c r="L13685" s="35">
        <v>0</v>
      </c>
      <c r="M13685" s="35">
        <v>0</v>
      </c>
      <c r="N13685" s="35">
        <v>0</v>
      </c>
      <c r="O13685" s="35">
        <v>0</v>
      </c>
      <c r="P13685" s="36">
        <v>11</v>
      </c>
      <c r="Q13685" s="37">
        <v>86</v>
      </c>
      <c r="R13685" s="36">
        <v>13</v>
      </c>
      <c r="S13685" s="39">
        <f t="shared" si="475"/>
        <v>86</v>
      </c>
      <c r="T13685" s="34" t="s">
        <v>50</v>
      </c>
      <c r="U13685" s="12">
        <f>EXP((alpha+(beta/speed))+(ceta*LN(speed)))</f>
        <v>7.1888404805663345E-2</v>
      </c>
      <c r="V13685" s="8">
        <f t="shared" si="476"/>
        <v>86</v>
      </c>
    </row>
    <row r="13686" spans="1:22">
      <c r="A13686" s="34" t="s">
        <v>20</v>
      </c>
      <c r="B13686" s="34" t="s">
        <v>80</v>
      </c>
      <c r="C13686" s="5" t="s">
        <v>222</v>
      </c>
      <c r="D13686" s="35" t="s">
        <v>85</v>
      </c>
      <c r="E13686" s="36" t="s">
        <v>17</v>
      </c>
      <c r="F13686" s="37">
        <v>0</v>
      </c>
      <c r="G13686" s="38">
        <v>-0.04</v>
      </c>
      <c r="H13686" s="34">
        <v>0.95672224251142546</v>
      </c>
      <c r="I13686" s="35">
        <v>1603.0143616001851</v>
      </c>
      <c r="J13686" s="35">
        <v>0.97896390833711044</v>
      </c>
      <c r="K13686" s="35">
        <v>-0.55942823009493114</v>
      </c>
      <c r="L13686" s="35">
        <v>0</v>
      </c>
      <c r="M13686" s="35">
        <v>0</v>
      </c>
      <c r="N13686" s="35">
        <v>0</v>
      </c>
      <c r="O13686" s="35">
        <v>0</v>
      </c>
      <c r="P13686" s="36">
        <v>11</v>
      </c>
      <c r="Q13686" s="37">
        <v>86</v>
      </c>
      <c r="R13686" s="36">
        <v>0</v>
      </c>
      <c r="S13686" s="39">
        <f t="shared" si="475"/>
        <v>86</v>
      </c>
      <c r="T13686" s="34" t="s">
        <v>29</v>
      </c>
      <c r="U13686" s="12">
        <f>((alpha*(beta^speed))*(speed^ceta))</f>
        <v>21.313703690420919</v>
      </c>
      <c r="V13686" s="8">
        <f t="shared" si="476"/>
        <v>86</v>
      </c>
    </row>
    <row r="13687" spans="1:22">
      <c r="A13687" s="34" t="s">
        <v>20</v>
      </c>
      <c r="B13687" s="34" t="s">
        <v>80</v>
      </c>
      <c r="C13687" s="5" t="s">
        <v>222</v>
      </c>
      <c r="D13687" s="35" t="s">
        <v>85</v>
      </c>
      <c r="E13687" s="36" t="s">
        <v>15</v>
      </c>
      <c r="F13687" s="37">
        <v>50</v>
      </c>
      <c r="G13687" s="38">
        <v>-0.04</v>
      </c>
      <c r="H13687" s="34">
        <v>0.96142458701785238</v>
      </c>
      <c r="I13687" s="35">
        <v>-0.18197386746960983</v>
      </c>
      <c r="J13687" s="35">
        <v>5.493414740814428</v>
      </c>
      <c r="K13687" s="35">
        <v>5.1041263259400411</v>
      </c>
      <c r="L13687" s="35">
        <v>1.8103725882278223</v>
      </c>
      <c r="M13687" s="35">
        <v>-5.4277050989487048E-3</v>
      </c>
      <c r="N13687" s="35">
        <v>0</v>
      </c>
      <c r="O13687" s="35">
        <v>0</v>
      </c>
      <c r="P13687" s="36">
        <v>11</v>
      </c>
      <c r="Q13687" s="37">
        <v>86</v>
      </c>
      <c r="R13687" s="36">
        <v>10</v>
      </c>
      <c r="S13687" s="39">
        <f t="shared" si="475"/>
        <v>86</v>
      </c>
      <c r="T13687" s="34" t="s">
        <v>44</v>
      </c>
      <c r="U13687" s="12">
        <f>(alpha+(beta/(1+EXP((((-1)*ceta)+(delta*LN(speed)))+(epsilon*speed)))))</f>
        <v>0.23740414833170323</v>
      </c>
      <c r="V13687" s="8">
        <f t="shared" si="476"/>
        <v>86</v>
      </c>
    </row>
    <row r="13688" spans="1:22">
      <c r="A13688" s="34" t="s">
        <v>20</v>
      </c>
      <c r="B13688" s="34" t="s">
        <v>80</v>
      </c>
      <c r="C13688" s="5" t="s">
        <v>222</v>
      </c>
      <c r="D13688" s="35" t="s">
        <v>85</v>
      </c>
      <c r="E13688" s="36" t="s">
        <v>16</v>
      </c>
      <c r="F13688" s="37">
        <v>50</v>
      </c>
      <c r="G13688" s="38">
        <v>-0.04</v>
      </c>
      <c r="H13688" s="34">
        <v>0.93649167516282195</v>
      </c>
      <c r="I13688" s="35">
        <v>-3.0983937527020675</v>
      </c>
      <c r="J13688" s="35">
        <v>102.36931591114666</v>
      </c>
      <c r="K13688" s="35">
        <v>-0.32030381629771704</v>
      </c>
      <c r="L13688" s="35">
        <v>0.64264135993054738</v>
      </c>
      <c r="M13688" s="35">
        <v>1.8866123516792354E-3</v>
      </c>
      <c r="N13688" s="35">
        <v>0</v>
      </c>
      <c r="O13688" s="35">
        <v>0</v>
      </c>
      <c r="P13688" s="36">
        <v>11</v>
      </c>
      <c r="Q13688" s="37">
        <v>86</v>
      </c>
      <c r="R13688" s="36">
        <v>10</v>
      </c>
      <c r="S13688" s="39">
        <f t="shared" si="475"/>
        <v>86</v>
      </c>
      <c r="T13688" s="34" t="s">
        <v>44</v>
      </c>
      <c r="U13688" s="12">
        <f>(alpha+(beta/(1+EXP((((-1)*ceta)+(delta*LN(speed)))+(epsilon*speed)))))</f>
        <v>0.38789348234195664</v>
      </c>
      <c r="V13688" s="8">
        <f t="shared" si="476"/>
        <v>86</v>
      </c>
    </row>
    <row r="13689" spans="1:22">
      <c r="A13689" s="34" t="s">
        <v>20</v>
      </c>
      <c r="B13689" s="34" t="s">
        <v>80</v>
      </c>
      <c r="C13689" s="5" t="s">
        <v>222</v>
      </c>
      <c r="D13689" s="35" t="s">
        <v>85</v>
      </c>
      <c r="E13689" s="36" t="s">
        <v>14</v>
      </c>
      <c r="F13689" s="37">
        <v>50</v>
      </c>
      <c r="G13689" s="38">
        <v>-0.04</v>
      </c>
      <c r="H13689" s="34">
        <v>0.99202001959191433</v>
      </c>
      <c r="I13689" s="35">
        <v>4.4185827028014453</v>
      </c>
      <c r="J13689" s="35">
        <v>-6.421795661204305</v>
      </c>
      <c r="K13689" s="35">
        <v>-1.4770686875518566</v>
      </c>
      <c r="L13689" s="35">
        <v>0</v>
      </c>
      <c r="M13689" s="35">
        <v>0</v>
      </c>
      <c r="N13689" s="35">
        <v>0</v>
      </c>
      <c r="O13689" s="35">
        <v>0</v>
      </c>
      <c r="P13689" s="36">
        <v>11</v>
      </c>
      <c r="Q13689" s="37">
        <v>86</v>
      </c>
      <c r="R13689" s="36">
        <v>13</v>
      </c>
      <c r="S13689" s="39">
        <f t="shared" si="475"/>
        <v>86</v>
      </c>
      <c r="T13689" s="34" t="s">
        <v>50</v>
      </c>
      <c r="U13689" s="12">
        <f>EXP((alpha+(beta/speed))+(ceta*LN(speed)))</f>
        <v>0.1069422559138464</v>
      </c>
      <c r="V13689" s="8">
        <f t="shared" si="476"/>
        <v>86</v>
      </c>
    </row>
    <row r="13690" spans="1:22">
      <c r="A13690" s="34" t="s">
        <v>20</v>
      </c>
      <c r="B13690" s="34" t="s">
        <v>80</v>
      </c>
      <c r="C13690" s="5" t="s">
        <v>222</v>
      </c>
      <c r="D13690" s="35" t="s">
        <v>85</v>
      </c>
      <c r="E13690" s="36" t="s">
        <v>18</v>
      </c>
      <c r="F13690" s="37">
        <v>50</v>
      </c>
      <c r="G13690" s="38">
        <v>-0.04</v>
      </c>
      <c r="H13690" s="34">
        <v>0.9840574891099747</v>
      </c>
      <c r="I13690" s="35">
        <v>0.24842092115412939</v>
      </c>
      <c r="J13690" s="35">
        <v>8.8375489379290559E-2</v>
      </c>
      <c r="K13690" s="35">
        <v>9.0995875875644189E-4</v>
      </c>
      <c r="L13690" s="35">
        <v>0</v>
      </c>
      <c r="M13690" s="35">
        <v>0</v>
      </c>
      <c r="N13690" s="35">
        <v>0</v>
      </c>
      <c r="O13690" s="35">
        <v>0</v>
      </c>
      <c r="P13690" s="36">
        <v>11</v>
      </c>
      <c r="Q13690" s="37">
        <v>86</v>
      </c>
      <c r="R13690" s="36">
        <v>5</v>
      </c>
      <c r="S13690" s="39">
        <f t="shared" si="475"/>
        <v>86</v>
      </c>
      <c r="T13690" s="34" t="s">
        <v>36</v>
      </c>
      <c r="U13690" s="12">
        <f>(1/(((ceta*(speed^2))+(beta*speed))+alpha))</f>
        <v>6.8592901735932577E-2</v>
      </c>
      <c r="V13690" s="8">
        <f t="shared" si="476"/>
        <v>86</v>
      </c>
    </row>
    <row r="13691" spans="1:22">
      <c r="A13691" s="34" t="s">
        <v>20</v>
      </c>
      <c r="B13691" s="34" t="s">
        <v>80</v>
      </c>
      <c r="C13691" s="5" t="s">
        <v>222</v>
      </c>
      <c r="D13691" s="35" t="s">
        <v>85</v>
      </c>
      <c r="E13691" s="36" t="s">
        <v>17</v>
      </c>
      <c r="F13691" s="37">
        <v>50</v>
      </c>
      <c r="G13691" s="38">
        <v>-0.04</v>
      </c>
      <c r="H13691" s="34">
        <v>0.93900111925377949</v>
      </c>
      <c r="I13691" s="35">
        <v>1110.1583369077368</v>
      </c>
      <c r="J13691" s="35">
        <v>0.97330196778380074</v>
      </c>
      <c r="K13691" s="35">
        <v>-0.38128869541960414</v>
      </c>
      <c r="L13691" s="35">
        <v>0</v>
      </c>
      <c r="M13691" s="35">
        <v>0</v>
      </c>
      <c r="N13691" s="35">
        <v>0</v>
      </c>
      <c r="O13691" s="35">
        <v>0</v>
      </c>
      <c r="P13691" s="36">
        <v>11</v>
      </c>
      <c r="Q13691" s="37">
        <v>86</v>
      </c>
      <c r="R13691" s="36">
        <v>0</v>
      </c>
      <c r="S13691" s="39">
        <f t="shared" si="475"/>
        <v>86</v>
      </c>
      <c r="T13691" s="34" t="s">
        <v>29</v>
      </c>
      <c r="U13691" s="12">
        <f>((alpha*(beta^speed))*(speed^ceta))</f>
        <v>19.818749831379002</v>
      </c>
      <c r="V13691" s="8">
        <f t="shared" si="476"/>
        <v>86</v>
      </c>
    </row>
    <row r="13692" spans="1:22">
      <c r="A13692" s="34" t="s">
        <v>20</v>
      </c>
      <c r="B13692" s="34" t="s">
        <v>80</v>
      </c>
      <c r="C13692" s="5" t="s">
        <v>222</v>
      </c>
      <c r="D13692" s="35" t="s">
        <v>85</v>
      </c>
      <c r="E13692" s="36" t="s">
        <v>15</v>
      </c>
      <c r="F13692" s="37">
        <v>100</v>
      </c>
      <c r="G13692" s="38">
        <v>-0.04</v>
      </c>
      <c r="H13692" s="34">
        <v>0.9433267469316402</v>
      </c>
      <c r="I13692" s="35">
        <v>-0.35305561445513545</v>
      </c>
      <c r="J13692" s="35">
        <v>6.1862075715367251</v>
      </c>
      <c r="K13692" s="35">
        <v>4.7757626650967842</v>
      </c>
      <c r="L13692" s="35">
        <v>1.6607686184476547</v>
      </c>
      <c r="M13692" s="35">
        <v>-3.5160638735500971E-3</v>
      </c>
      <c r="N13692" s="35">
        <v>0</v>
      </c>
      <c r="O13692" s="35">
        <v>0</v>
      </c>
      <c r="P13692" s="36">
        <v>11</v>
      </c>
      <c r="Q13692" s="37">
        <v>86</v>
      </c>
      <c r="R13692" s="36">
        <v>10</v>
      </c>
      <c r="S13692" s="39">
        <f t="shared" si="475"/>
        <v>86</v>
      </c>
      <c r="T13692" s="34" t="s">
        <v>44</v>
      </c>
      <c r="U13692" s="12">
        <f>(alpha+(beta/(1+EXP((((-1)*ceta)+(delta*LN(speed)))+(epsilon*speed)))))</f>
        <v>0.20074065658858009</v>
      </c>
      <c r="V13692" s="8">
        <f t="shared" si="476"/>
        <v>86</v>
      </c>
    </row>
    <row r="13693" spans="1:22">
      <c r="A13693" s="34" t="s">
        <v>20</v>
      </c>
      <c r="B13693" s="34" t="s">
        <v>80</v>
      </c>
      <c r="C13693" s="5" t="s">
        <v>222</v>
      </c>
      <c r="D13693" s="35" t="s">
        <v>85</v>
      </c>
      <c r="E13693" s="36" t="s">
        <v>16</v>
      </c>
      <c r="F13693" s="37">
        <v>100</v>
      </c>
      <c r="G13693" s="38">
        <v>-0.04</v>
      </c>
      <c r="H13693" s="34">
        <v>0.91524920981183167</v>
      </c>
      <c r="I13693" s="35">
        <v>-4.5890900257714335</v>
      </c>
      <c r="J13693" s="35">
        <v>192.02718735177146</v>
      </c>
      <c r="K13693" s="35">
        <v>-1.2472921375293438</v>
      </c>
      <c r="L13693" s="35">
        <v>0.49563210582609574</v>
      </c>
      <c r="M13693" s="35">
        <v>2.2583702472528558E-3</v>
      </c>
      <c r="N13693" s="35">
        <v>0</v>
      </c>
      <c r="O13693" s="35">
        <v>0</v>
      </c>
      <c r="P13693" s="36">
        <v>11</v>
      </c>
      <c r="Q13693" s="37">
        <v>86</v>
      </c>
      <c r="R13693" s="36">
        <v>10</v>
      </c>
      <c r="S13693" s="39">
        <f t="shared" si="475"/>
        <v>86</v>
      </c>
      <c r="T13693" s="34" t="s">
        <v>44</v>
      </c>
      <c r="U13693" s="12">
        <f>(alpha+(beta/(1+EXP((((-1)*ceta)+(delta*LN(speed)))+(epsilon*speed)))))</f>
        <v>0.27913221378854036</v>
      </c>
      <c r="V13693" s="8">
        <f t="shared" si="476"/>
        <v>86</v>
      </c>
    </row>
    <row r="13694" spans="1:22">
      <c r="A13694" s="34" t="s">
        <v>20</v>
      </c>
      <c r="B13694" s="34" t="s">
        <v>80</v>
      </c>
      <c r="C13694" s="5" t="s">
        <v>222</v>
      </c>
      <c r="D13694" s="35" t="s">
        <v>85</v>
      </c>
      <c r="E13694" s="36" t="s">
        <v>14</v>
      </c>
      <c r="F13694" s="37">
        <v>100</v>
      </c>
      <c r="G13694" s="38">
        <v>-0.04</v>
      </c>
      <c r="H13694" s="34">
        <v>0.99266263462677118</v>
      </c>
      <c r="I13694" s="35">
        <v>4.2789504058789918</v>
      </c>
      <c r="J13694" s="35">
        <v>-5.748885020589432</v>
      </c>
      <c r="K13694" s="35">
        <v>-1.452825872423041</v>
      </c>
      <c r="L13694" s="35">
        <v>0</v>
      </c>
      <c r="M13694" s="35">
        <v>0</v>
      </c>
      <c r="N13694" s="35">
        <v>0</v>
      </c>
      <c r="O13694" s="35">
        <v>0</v>
      </c>
      <c r="P13694" s="36">
        <v>11</v>
      </c>
      <c r="Q13694" s="37">
        <v>86</v>
      </c>
      <c r="R13694" s="36">
        <v>13</v>
      </c>
      <c r="S13694" s="39">
        <f t="shared" si="475"/>
        <v>86</v>
      </c>
      <c r="T13694" s="34" t="s">
        <v>50</v>
      </c>
      <c r="U13694" s="12">
        <f>EXP((alpha+(beta/speed))+(ceta*LN(speed)))</f>
        <v>0.10442479924143487</v>
      </c>
      <c r="V13694" s="8">
        <f t="shared" si="476"/>
        <v>86</v>
      </c>
    </row>
    <row r="13695" spans="1:22">
      <c r="A13695" s="34" t="s">
        <v>20</v>
      </c>
      <c r="B13695" s="34" t="s">
        <v>80</v>
      </c>
      <c r="C13695" s="5" t="s">
        <v>222</v>
      </c>
      <c r="D13695" s="35" t="s">
        <v>85</v>
      </c>
      <c r="E13695" s="36" t="s">
        <v>18</v>
      </c>
      <c r="F13695" s="37">
        <v>100</v>
      </c>
      <c r="G13695" s="38">
        <v>-0.04</v>
      </c>
      <c r="H13695" s="34">
        <v>0.9777493343623298</v>
      </c>
      <c r="I13695" s="35">
        <v>5.6352878127970243</v>
      </c>
      <c r="J13695" s="35">
        <v>0.98775653778309347</v>
      </c>
      <c r="K13695" s="35">
        <v>-0.76903715786759574</v>
      </c>
      <c r="L13695" s="35">
        <v>0</v>
      </c>
      <c r="M13695" s="35">
        <v>0</v>
      </c>
      <c r="N13695" s="35">
        <v>0</v>
      </c>
      <c r="O13695" s="35">
        <v>0</v>
      </c>
      <c r="P13695" s="36">
        <v>11</v>
      </c>
      <c r="Q13695" s="37">
        <v>86</v>
      </c>
      <c r="R13695" s="36">
        <v>0</v>
      </c>
      <c r="S13695" s="39">
        <f t="shared" si="475"/>
        <v>86</v>
      </c>
      <c r="T13695" s="34" t="s">
        <v>29</v>
      </c>
      <c r="U13695" s="12">
        <f>((alpha*(beta^speed))*(speed^ceta))</f>
        <v>6.3548809441735035E-2</v>
      </c>
      <c r="V13695" s="8">
        <f t="shared" si="476"/>
        <v>86</v>
      </c>
    </row>
    <row r="13696" spans="1:22">
      <c r="A13696" s="34" t="s">
        <v>20</v>
      </c>
      <c r="B13696" s="34" t="s">
        <v>80</v>
      </c>
      <c r="C13696" s="5" t="s">
        <v>222</v>
      </c>
      <c r="D13696" s="35" t="s">
        <v>85</v>
      </c>
      <c r="E13696" s="36" t="s">
        <v>17</v>
      </c>
      <c r="F13696" s="37">
        <v>100</v>
      </c>
      <c r="G13696" s="38">
        <v>-0.04</v>
      </c>
      <c r="H13696" s="34">
        <v>0.91924488973522434</v>
      </c>
      <c r="I13696" s="35">
        <v>-1.6039302485360773E-3</v>
      </c>
      <c r="J13696" s="35">
        <v>0.29400911935147417</v>
      </c>
      <c r="K13696" s="35">
        <v>-19.437351724441633</v>
      </c>
      <c r="L13696" s="35">
        <v>507.12400694645993</v>
      </c>
      <c r="M13696" s="35">
        <v>0</v>
      </c>
      <c r="N13696" s="35">
        <v>0</v>
      </c>
      <c r="O13696" s="35">
        <v>0</v>
      </c>
      <c r="P13696" s="36">
        <v>11</v>
      </c>
      <c r="Q13696" s="37">
        <v>83</v>
      </c>
      <c r="R13696" s="36">
        <v>14</v>
      </c>
      <c r="S13696" s="39">
        <f t="shared" si="475"/>
        <v>83</v>
      </c>
      <c r="T13696" s="34" t="s">
        <v>51</v>
      </c>
      <c r="U13696" s="12">
        <f>(((alpha*(speed^3))+(beta*(speed^2))+(ceta*speed))+delta)</f>
        <v>2.1461720104120445</v>
      </c>
      <c r="V13696" s="8">
        <f t="shared" si="476"/>
        <v>83</v>
      </c>
    </row>
    <row r="13697" spans="1:22">
      <c r="A13697" s="34" t="s">
        <v>20</v>
      </c>
      <c r="B13697" s="34" t="s">
        <v>80</v>
      </c>
      <c r="C13697" s="5" t="s">
        <v>222</v>
      </c>
      <c r="D13697" s="35" t="s">
        <v>85</v>
      </c>
      <c r="E13697" s="36" t="s">
        <v>15</v>
      </c>
      <c r="F13697" s="37">
        <v>0</v>
      </c>
      <c r="G13697" s="38">
        <v>-0.02</v>
      </c>
      <c r="H13697" s="34">
        <v>0.98456495841206937</v>
      </c>
      <c r="I13697" s="35">
        <v>0.86258008480270454</v>
      </c>
      <c r="J13697" s="35">
        <v>12.983819740596031</v>
      </c>
      <c r="K13697" s="35">
        <v>0.31796456231633563</v>
      </c>
      <c r="L13697" s="35">
        <v>0.24582177157609086</v>
      </c>
      <c r="M13697" s="35">
        <v>7.150189879997125E-2</v>
      </c>
      <c r="N13697" s="35">
        <v>0</v>
      </c>
      <c r="O13697" s="35">
        <v>0</v>
      </c>
      <c r="P13697" s="36">
        <v>11</v>
      </c>
      <c r="Q13697" s="37">
        <v>86</v>
      </c>
      <c r="R13697" s="36">
        <v>10</v>
      </c>
      <c r="S13697" s="39">
        <f t="shared" si="475"/>
        <v>86</v>
      </c>
      <c r="T13697" s="34" t="s">
        <v>44</v>
      </c>
      <c r="U13697" s="12">
        <f>(alpha+(beta/(1+EXP((((-1)*ceta)+(delta*LN(speed)))+(epsilon*speed)))))</f>
        <v>0.87531444261089497</v>
      </c>
      <c r="V13697" s="8">
        <f t="shared" si="476"/>
        <v>86</v>
      </c>
    </row>
    <row r="13698" spans="1:22">
      <c r="A13698" s="34" t="s">
        <v>20</v>
      </c>
      <c r="B13698" s="34" t="s">
        <v>80</v>
      </c>
      <c r="C13698" s="5" t="s">
        <v>222</v>
      </c>
      <c r="D13698" s="35" t="s">
        <v>85</v>
      </c>
      <c r="E13698" s="36" t="s">
        <v>16</v>
      </c>
      <c r="F13698" s="37">
        <v>0</v>
      </c>
      <c r="G13698" s="38">
        <v>-0.02</v>
      </c>
      <c r="H13698" s="34">
        <v>0.94383474156850267</v>
      </c>
      <c r="I13698" s="35">
        <v>70.047442199386495</v>
      </c>
      <c r="J13698" s="35">
        <v>0.99407903594009617</v>
      </c>
      <c r="K13698" s="35">
        <v>-0.6585105520224015</v>
      </c>
      <c r="L13698" s="35">
        <v>0</v>
      </c>
      <c r="M13698" s="35">
        <v>0</v>
      </c>
      <c r="N13698" s="35">
        <v>0</v>
      </c>
      <c r="O13698" s="35">
        <v>0</v>
      </c>
      <c r="P13698" s="36">
        <v>11</v>
      </c>
      <c r="Q13698" s="37">
        <v>86</v>
      </c>
      <c r="R13698" s="36">
        <v>0</v>
      </c>
      <c r="S13698" s="39">
        <f t="shared" ref="S13698:S13761" si="477">V13698</f>
        <v>86</v>
      </c>
      <c r="T13698" s="34" t="s">
        <v>29</v>
      </c>
      <c r="U13698" s="12">
        <f>((alpha*(beta^speed))*(speed^ceta))</f>
        <v>2.2371924046969389</v>
      </c>
      <c r="V13698" s="8">
        <f t="shared" ref="V13698:V13761" si="478">IF($V$1&lt;P13698,P13698,IF($V$1&gt;Q13698,Q13698,$V$1))</f>
        <v>86</v>
      </c>
    </row>
    <row r="13699" spans="1:22">
      <c r="A13699" s="34" t="s">
        <v>20</v>
      </c>
      <c r="B13699" s="34" t="s">
        <v>80</v>
      </c>
      <c r="C13699" s="5" t="s">
        <v>222</v>
      </c>
      <c r="D13699" s="35" t="s">
        <v>85</v>
      </c>
      <c r="E13699" s="36" t="s">
        <v>14</v>
      </c>
      <c r="F13699" s="37">
        <v>0</v>
      </c>
      <c r="G13699" s="38">
        <v>-0.02</v>
      </c>
      <c r="H13699" s="34">
        <v>0.99508278618846602</v>
      </c>
      <c r="I13699" s="35">
        <v>0.2616170585934422</v>
      </c>
      <c r="J13699" s="35">
        <v>4.2733280508460103</v>
      </c>
      <c r="K13699" s="35">
        <v>1.5691603047269858</v>
      </c>
      <c r="L13699" s="35">
        <v>0.80984837246112273</v>
      </c>
      <c r="M13699" s="35">
        <v>4.4602340924442541E-2</v>
      </c>
      <c r="N13699" s="35">
        <v>0</v>
      </c>
      <c r="O13699" s="35">
        <v>0</v>
      </c>
      <c r="P13699" s="36">
        <v>11</v>
      </c>
      <c r="Q13699" s="37">
        <v>86</v>
      </c>
      <c r="R13699" s="36">
        <v>10</v>
      </c>
      <c r="S13699" s="39">
        <f t="shared" si="477"/>
        <v>86</v>
      </c>
      <c r="T13699" s="34" t="s">
        <v>44</v>
      </c>
      <c r="U13699" s="12">
        <f>(alpha+(beta/(1+EXP((((-1)*ceta)+(delta*LN(speed)))+(epsilon*speed)))))</f>
        <v>0.2735984363014089</v>
      </c>
      <c r="V13699" s="8">
        <f t="shared" si="478"/>
        <v>86</v>
      </c>
    </row>
    <row r="13700" spans="1:22">
      <c r="A13700" s="34" t="s">
        <v>20</v>
      </c>
      <c r="B13700" s="34" t="s">
        <v>80</v>
      </c>
      <c r="C13700" s="5" t="s">
        <v>222</v>
      </c>
      <c r="D13700" s="35" t="s">
        <v>85</v>
      </c>
      <c r="E13700" s="36" t="s">
        <v>18</v>
      </c>
      <c r="F13700" s="37">
        <v>0</v>
      </c>
      <c r="G13700" s="38">
        <v>-0.02</v>
      </c>
      <c r="H13700" s="34">
        <v>0.98502473412992475</v>
      </c>
      <c r="I13700" s="35">
        <v>0.1513560925579211</v>
      </c>
      <c r="J13700" s="35">
        <v>0.10522852665774651</v>
      </c>
      <c r="K13700" s="35">
        <v>-3.9509981885605219E-4</v>
      </c>
      <c r="L13700" s="35">
        <v>0</v>
      </c>
      <c r="M13700" s="35">
        <v>0</v>
      </c>
      <c r="N13700" s="35">
        <v>0</v>
      </c>
      <c r="O13700" s="35">
        <v>0</v>
      </c>
      <c r="P13700" s="36">
        <v>11</v>
      </c>
      <c r="Q13700" s="37">
        <v>86</v>
      </c>
      <c r="R13700" s="36">
        <v>5</v>
      </c>
      <c r="S13700" s="39">
        <f t="shared" si="477"/>
        <v>86</v>
      </c>
      <c r="T13700" s="34" t="s">
        <v>36</v>
      </c>
      <c r="U13700" s="12">
        <f>(1/(((ceta*(speed^2))+(beta*speed))+alpha))</f>
        <v>0.15926480499592019</v>
      </c>
      <c r="V13700" s="8">
        <f t="shared" si="478"/>
        <v>86</v>
      </c>
    </row>
    <row r="13701" spans="1:22">
      <c r="A13701" s="34" t="s">
        <v>20</v>
      </c>
      <c r="B13701" s="34" t="s">
        <v>80</v>
      </c>
      <c r="C13701" s="5" t="s">
        <v>222</v>
      </c>
      <c r="D13701" s="35" t="s">
        <v>85</v>
      </c>
      <c r="E13701" s="36" t="s">
        <v>17</v>
      </c>
      <c r="F13701" s="37">
        <v>0</v>
      </c>
      <c r="G13701" s="38">
        <v>-0.02</v>
      </c>
      <c r="H13701" s="34">
        <v>0.9498575328812312</v>
      </c>
      <c r="I13701" s="35">
        <v>8.5612080257956364</v>
      </c>
      <c r="J13701" s="35">
        <v>-2.7491061897230042</v>
      </c>
      <c r="K13701" s="35">
        <v>-0.93986017468566008</v>
      </c>
      <c r="L13701" s="35">
        <v>0</v>
      </c>
      <c r="M13701" s="35">
        <v>0</v>
      </c>
      <c r="N13701" s="35">
        <v>0</v>
      </c>
      <c r="O13701" s="35">
        <v>0</v>
      </c>
      <c r="P13701" s="36">
        <v>11</v>
      </c>
      <c r="Q13701" s="37">
        <v>86</v>
      </c>
      <c r="R13701" s="36">
        <v>13</v>
      </c>
      <c r="S13701" s="39">
        <f t="shared" si="477"/>
        <v>86</v>
      </c>
      <c r="T13701" s="34" t="s">
        <v>50</v>
      </c>
      <c r="U13701" s="12">
        <f>EXP((alpha+(beta/speed))+(ceta*LN(speed)))</f>
        <v>76.920932742524826</v>
      </c>
      <c r="V13701" s="8">
        <f t="shared" si="478"/>
        <v>86</v>
      </c>
    </row>
    <row r="13702" spans="1:22">
      <c r="A13702" s="34" t="s">
        <v>20</v>
      </c>
      <c r="B13702" s="34" t="s">
        <v>80</v>
      </c>
      <c r="C13702" s="5" t="s">
        <v>222</v>
      </c>
      <c r="D13702" s="35" t="s">
        <v>85</v>
      </c>
      <c r="E13702" s="36" t="s">
        <v>15</v>
      </c>
      <c r="F13702" s="37">
        <v>50</v>
      </c>
      <c r="G13702" s="38">
        <v>-0.02</v>
      </c>
      <c r="H13702" s="34">
        <v>0.94973885002452352</v>
      </c>
      <c r="I13702" s="35">
        <v>0.25452272071829851</v>
      </c>
      <c r="J13702" s="35">
        <v>8.1184333030123543</v>
      </c>
      <c r="K13702" s="35">
        <v>3.6635046476044093</v>
      </c>
      <c r="L13702" s="35">
        <v>1.4676649507252799</v>
      </c>
      <c r="M13702" s="35">
        <v>-1.1064020527952571E-3</v>
      </c>
      <c r="N13702" s="35">
        <v>0</v>
      </c>
      <c r="O13702" s="35">
        <v>0</v>
      </c>
      <c r="P13702" s="36">
        <v>11</v>
      </c>
      <c r="Q13702" s="37">
        <v>86</v>
      </c>
      <c r="R13702" s="36">
        <v>10</v>
      </c>
      <c r="S13702" s="39">
        <f t="shared" si="477"/>
        <v>86</v>
      </c>
      <c r="T13702" s="34" t="s">
        <v>44</v>
      </c>
      <c r="U13702" s="12">
        <f>(alpha+(beta/(1+EXP((((-1)*ceta)+(delta*LN(speed)))+(epsilon*speed)))))</f>
        <v>0.72927823795657132</v>
      </c>
      <c r="V13702" s="8">
        <f t="shared" si="478"/>
        <v>86</v>
      </c>
    </row>
    <row r="13703" spans="1:22">
      <c r="A13703" s="34" t="s">
        <v>20</v>
      </c>
      <c r="B13703" s="34" t="s">
        <v>80</v>
      </c>
      <c r="C13703" s="5" t="s">
        <v>222</v>
      </c>
      <c r="D13703" s="35" t="s">
        <v>85</v>
      </c>
      <c r="E13703" s="36" t="s">
        <v>16</v>
      </c>
      <c r="F13703" s="37">
        <v>50</v>
      </c>
      <c r="G13703" s="38">
        <v>-0.02</v>
      </c>
      <c r="H13703" s="34">
        <v>0.92128520813317505</v>
      </c>
      <c r="I13703" s="35">
        <v>-8.4356251518914098E-5</v>
      </c>
      <c r="J13703" s="35">
        <v>1.4010130805284255E-2</v>
      </c>
      <c r="K13703" s="35">
        <v>-0.82541146914347718</v>
      </c>
      <c r="L13703" s="35">
        <v>21.103562183167782</v>
      </c>
      <c r="M13703" s="35">
        <v>0</v>
      </c>
      <c r="N13703" s="35">
        <v>0</v>
      </c>
      <c r="O13703" s="35">
        <v>0</v>
      </c>
      <c r="P13703" s="36">
        <v>11</v>
      </c>
      <c r="Q13703" s="37">
        <v>86</v>
      </c>
      <c r="R13703" s="36">
        <v>14</v>
      </c>
      <c r="S13703" s="39">
        <f t="shared" si="477"/>
        <v>86</v>
      </c>
      <c r="T13703" s="34" t="s">
        <v>51</v>
      </c>
      <c r="U13703" s="12">
        <f>(((alpha*(speed^3))+(beta*(speed^2))+(ceta*speed))+delta)</f>
        <v>8.1803356596672927E-2</v>
      </c>
      <c r="V13703" s="8">
        <f t="shared" si="478"/>
        <v>86</v>
      </c>
    </row>
    <row r="13704" spans="1:22">
      <c r="A13704" s="34" t="s">
        <v>20</v>
      </c>
      <c r="B13704" s="34" t="s">
        <v>80</v>
      </c>
      <c r="C13704" s="5" t="s">
        <v>222</v>
      </c>
      <c r="D13704" s="35" t="s">
        <v>85</v>
      </c>
      <c r="E13704" s="36" t="s">
        <v>14</v>
      </c>
      <c r="F13704" s="37">
        <v>50</v>
      </c>
      <c r="G13704" s="38">
        <v>-0.02</v>
      </c>
      <c r="H13704" s="34">
        <v>0.99556573790384972</v>
      </c>
      <c r="I13704" s="35">
        <v>8.8481168727367235E-2</v>
      </c>
      <c r="J13704" s="35">
        <v>2.603268785780041</v>
      </c>
      <c r="K13704" s="35">
        <v>4.4123544319996642</v>
      </c>
      <c r="L13704" s="35">
        <v>1.8099116742848207</v>
      </c>
      <c r="M13704" s="35">
        <v>-5.8943804891655764E-3</v>
      </c>
      <c r="N13704" s="35">
        <v>0</v>
      </c>
      <c r="O13704" s="35">
        <v>0</v>
      </c>
      <c r="P13704" s="36">
        <v>11</v>
      </c>
      <c r="Q13704" s="37">
        <v>86</v>
      </c>
      <c r="R13704" s="36">
        <v>10</v>
      </c>
      <c r="S13704" s="39">
        <f t="shared" si="477"/>
        <v>86</v>
      </c>
      <c r="T13704" s="34" t="s">
        <v>44</v>
      </c>
      <c r="U13704" s="12">
        <f>(alpha+(beta/(1+EXP((((-1)*ceta)+(delta*LN(speed)))+(epsilon*speed)))))</f>
        <v>0.19620371433984959</v>
      </c>
      <c r="V13704" s="8">
        <f t="shared" si="478"/>
        <v>86</v>
      </c>
    </row>
    <row r="13705" spans="1:22">
      <c r="A13705" s="34" t="s">
        <v>20</v>
      </c>
      <c r="B13705" s="34" t="s">
        <v>80</v>
      </c>
      <c r="C13705" s="5" t="s">
        <v>222</v>
      </c>
      <c r="D13705" s="35" t="s">
        <v>85</v>
      </c>
      <c r="E13705" s="36" t="s">
        <v>18</v>
      </c>
      <c r="F13705" s="37">
        <v>50</v>
      </c>
      <c r="G13705" s="38">
        <v>-0.02</v>
      </c>
      <c r="H13705" s="34">
        <v>0.97506070380152943</v>
      </c>
      <c r="I13705" s="35">
        <v>2.3078416469717018</v>
      </c>
      <c r="J13705" s="35">
        <v>-2.1710040239027544</v>
      </c>
      <c r="K13705" s="35">
        <v>-0.9658619048928786</v>
      </c>
      <c r="L13705" s="35">
        <v>0</v>
      </c>
      <c r="M13705" s="35">
        <v>0</v>
      </c>
      <c r="N13705" s="35">
        <v>0</v>
      </c>
      <c r="O13705" s="35">
        <v>0</v>
      </c>
      <c r="P13705" s="36">
        <v>11</v>
      </c>
      <c r="Q13705" s="37">
        <v>86</v>
      </c>
      <c r="R13705" s="36">
        <v>13</v>
      </c>
      <c r="S13705" s="39">
        <f t="shared" si="477"/>
        <v>86</v>
      </c>
      <c r="T13705" s="34" t="s">
        <v>50</v>
      </c>
      <c r="U13705" s="12">
        <f>EXP((alpha+(beta/speed))+(ceta*LN(speed)))</f>
        <v>0.13269699931082121</v>
      </c>
      <c r="V13705" s="8">
        <f t="shared" si="478"/>
        <v>86</v>
      </c>
    </row>
    <row r="13706" spans="1:22">
      <c r="A13706" s="34" t="s">
        <v>20</v>
      </c>
      <c r="B13706" s="34" t="s">
        <v>80</v>
      </c>
      <c r="C13706" s="5" t="s">
        <v>222</v>
      </c>
      <c r="D13706" s="35" t="s">
        <v>85</v>
      </c>
      <c r="E13706" s="36" t="s">
        <v>17</v>
      </c>
      <c r="F13706" s="37">
        <v>50</v>
      </c>
      <c r="G13706" s="38">
        <v>-0.02</v>
      </c>
      <c r="H13706" s="34">
        <v>0.92886937617416998</v>
      </c>
      <c r="I13706" s="35">
        <v>-2.6436636790592668E-3</v>
      </c>
      <c r="J13706" s="35">
        <v>0.44615551988555524</v>
      </c>
      <c r="K13706" s="35">
        <v>-26.513130621446063</v>
      </c>
      <c r="L13706" s="35">
        <v>676.2202017837725</v>
      </c>
      <c r="M13706" s="35">
        <v>0</v>
      </c>
      <c r="N13706" s="35">
        <v>0</v>
      </c>
      <c r="O13706" s="35">
        <v>0</v>
      </c>
      <c r="P13706" s="36">
        <v>11</v>
      </c>
      <c r="Q13706" s="37">
        <v>86</v>
      </c>
      <c r="R13706" s="36">
        <v>14</v>
      </c>
      <c r="S13706" s="39">
        <f t="shared" si="477"/>
        <v>86</v>
      </c>
      <c r="T13706" s="34" t="s">
        <v>51</v>
      </c>
      <c r="U13706" s="12">
        <f>(((alpha*(speed^3))+(beta*(speed^2))+(ceta*speed))+delta)</f>
        <v>14.339048365256645</v>
      </c>
      <c r="V13706" s="8">
        <f t="shared" si="478"/>
        <v>86</v>
      </c>
    </row>
    <row r="13707" spans="1:22">
      <c r="A13707" s="34" t="s">
        <v>20</v>
      </c>
      <c r="B13707" s="34" t="s">
        <v>80</v>
      </c>
      <c r="C13707" s="5" t="s">
        <v>222</v>
      </c>
      <c r="D13707" s="35" t="s">
        <v>85</v>
      </c>
      <c r="E13707" s="36" t="s">
        <v>15</v>
      </c>
      <c r="F13707" s="37">
        <v>100</v>
      </c>
      <c r="G13707" s="38">
        <v>-0.02</v>
      </c>
      <c r="H13707" s="34">
        <v>0.93017160777966512</v>
      </c>
      <c r="I13707" s="35">
        <v>-3.0141180282340741E-5</v>
      </c>
      <c r="J13707" s="35">
        <v>5.304302151490403E-3</v>
      </c>
      <c r="K13707" s="35">
        <v>-0.32234370869499063</v>
      </c>
      <c r="L13707" s="35">
        <v>7.9841482901530663</v>
      </c>
      <c r="M13707" s="35">
        <v>0</v>
      </c>
      <c r="N13707" s="35">
        <v>0</v>
      </c>
      <c r="O13707" s="35">
        <v>0</v>
      </c>
      <c r="P13707" s="36">
        <v>11</v>
      </c>
      <c r="Q13707" s="37">
        <v>86</v>
      </c>
      <c r="R13707" s="36">
        <v>14</v>
      </c>
      <c r="S13707" s="39">
        <f t="shared" si="477"/>
        <v>86</v>
      </c>
      <c r="T13707" s="34" t="s">
        <v>51</v>
      </c>
      <c r="U13707" s="12">
        <f>(((alpha*(speed^3))+(beta*(speed^2))+(ceta*speed))+delta)</f>
        <v>0.32172948914237498</v>
      </c>
      <c r="V13707" s="8">
        <f t="shared" si="478"/>
        <v>86</v>
      </c>
    </row>
    <row r="13708" spans="1:22">
      <c r="A13708" s="34" t="s">
        <v>20</v>
      </c>
      <c r="B13708" s="34" t="s">
        <v>80</v>
      </c>
      <c r="C13708" s="5" t="s">
        <v>222</v>
      </c>
      <c r="D13708" s="35" t="s">
        <v>85</v>
      </c>
      <c r="E13708" s="36" t="s">
        <v>16</v>
      </c>
      <c r="F13708" s="37">
        <v>100</v>
      </c>
      <c r="G13708" s="38">
        <v>-0.02</v>
      </c>
      <c r="H13708" s="34">
        <v>0.90080134410017254</v>
      </c>
      <c r="I13708" s="35">
        <v>-8.4290911314921903E-5</v>
      </c>
      <c r="J13708" s="35">
        <v>1.3833675856178734E-2</v>
      </c>
      <c r="K13708" s="35">
        <v>-0.82270081597695699</v>
      </c>
      <c r="L13708" s="35">
        <v>21.83572166079912</v>
      </c>
      <c r="M13708" s="35">
        <v>0</v>
      </c>
      <c r="N13708" s="35">
        <v>0</v>
      </c>
      <c r="O13708" s="35">
        <v>0</v>
      </c>
      <c r="P13708" s="36">
        <v>11</v>
      </c>
      <c r="Q13708" s="37">
        <v>85</v>
      </c>
      <c r="R13708" s="36">
        <v>14</v>
      </c>
      <c r="S13708" s="39">
        <f t="shared" si="477"/>
        <v>85</v>
      </c>
      <c r="T13708" s="34" t="s">
        <v>51</v>
      </c>
      <c r="U13708" s="12">
        <f>(((alpha*(speed^3))+(beta*(speed^2))+(ceta*speed))+delta)</f>
        <v>8.9304452372704901E-2</v>
      </c>
      <c r="V13708" s="8">
        <f t="shared" si="478"/>
        <v>85</v>
      </c>
    </row>
    <row r="13709" spans="1:22">
      <c r="A13709" s="34" t="s">
        <v>20</v>
      </c>
      <c r="B13709" s="34" t="s">
        <v>80</v>
      </c>
      <c r="C13709" s="5" t="s">
        <v>222</v>
      </c>
      <c r="D13709" s="35" t="s">
        <v>85</v>
      </c>
      <c r="E13709" s="36" t="s">
        <v>14</v>
      </c>
      <c r="F13709" s="37">
        <v>100</v>
      </c>
      <c r="G13709" s="38">
        <v>-0.02</v>
      </c>
      <c r="H13709" s="34">
        <v>0.99320014334776596</v>
      </c>
      <c r="I13709" s="35">
        <v>1.1059227445694948E-2</v>
      </c>
      <c r="J13709" s="35">
        <v>3.7476083774050464</v>
      </c>
      <c r="K13709" s="35">
        <v>2.8461706165217655</v>
      </c>
      <c r="L13709" s="35">
        <v>1.3978366994097806</v>
      </c>
      <c r="M13709" s="35">
        <v>-2.372685575649841E-3</v>
      </c>
      <c r="N13709" s="35">
        <v>0</v>
      </c>
      <c r="O13709" s="35">
        <v>0</v>
      </c>
      <c r="P13709" s="36">
        <v>11</v>
      </c>
      <c r="Q13709" s="37">
        <v>86</v>
      </c>
      <c r="R13709" s="36">
        <v>10</v>
      </c>
      <c r="S13709" s="39">
        <f t="shared" si="477"/>
        <v>86</v>
      </c>
      <c r="T13709" s="34" t="s">
        <v>44</v>
      </c>
      <c r="U13709" s="12">
        <f>(alpha+(beta/(1+EXP((((-1)*ceta)+(delta*LN(speed)))+(epsilon*speed)))))</f>
        <v>0.16122645643249525</v>
      </c>
      <c r="V13709" s="8">
        <f t="shared" si="478"/>
        <v>86</v>
      </c>
    </row>
    <row r="13710" spans="1:22">
      <c r="A13710" s="34" t="s">
        <v>20</v>
      </c>
      <c r="B13710" s="34" t="s">
        <v>80</v>
      </c>
      <c r="C13710" s="5" t="s">
        <v>222</v>
      </c>
      <c r="D13710" s="35" t="s">
        <v>85</v>
      </c>
      <c r="E13710" s="36" t="s">
        <v>18</v>
      </c>
      <c r="F13710" s="37">
        <v>100</v>
      </c>
      <c r="G13710" s="38">
        <v>-0.02</v>
      </c>
      <c r="H13710" s="34">
        <v>0.96174346692257728</v>
      </c>
      <c r="I13710" s="35">
        <v>0.47780194051209962</v>
      </c>
      <c r="J13710" s="35">
        <v>4.7140507532494318E-2</v>
      </c>
      <c r="K13710" s="35">
        <v>1.1281997165377804</v>
      </c>
      <c r="L13710" s="35">
        <v>0</v>
      </c>
      <c r="M13710" s="35">
        <v>0</v>
      </c>
      <c r="N13710" s="35">
        <v>0</v>
      </c>
      <c r="O13710" s="35">
        <v>0</v>
      </c>
      <c r="P13710" s="36">
        <v>11</v>
      </c>
      <c r="Q13710" s="37">
        <v>86</v>
      </c>
      <c r="R13710" s="36">
        <v>6</v>
      </c>
      <c r="S13710" s="39">
        <f t="shared" si="477"/>
        <v>86</v>
      </c>
      <c r="T13710" s="34" t="s">
        <v>37</v>
      </c>
      <c r="U13710" s="12">
        <f>(1/(alpha+(beta*(speed^ceta))))</f>
        <v>0.13065051557225138</v>
      </c>
      <c r="V13710" s="8">
        <f t="shared" si="478"/>
        <v>86</v>
      </c>
    </row>
    <row r="13711" spans="1:22">
      <c r="A13711" s="34" t="s">
        <v>20</v>
      </c>
      <c r="B13711" s="34" t="s">
        <v>80</v>
      </c>
      <c r="C13711" s="5" t="s">
        <v>222</v>
      </c>
      <c r="D13711" s="35" t="s">
        <v>85</v>
      </c>
      <c r="E13711" s="36" t="s">
        <v>17</v>
      </c>
      <c r="F13711" s="37">
        <v>100</v>
      </c>
      <c r="G13711" s="38">
        <v>-0.02</v>
      </c>
      <c r="H13711" s="34">
        <v>0.90741855565461782</v>
      </c>
      <c r="I13711" s="35">
        <v>-2.6128253799611212E-3</v>
      </c>
      <c r="J13711" s="35">
        <v>0.43576148603973153</v>
      </c>
      <c r="K13711" s="35">
        <v>-26.228350800780305</v>
      </c>
      <c r="L13711" s="35">
        <v>699.15788133917454</v>
      </c>
      <c r="M13711" s="35">
        <v>0</v>
      </c>
      <c r="N13711" s="35">
        <v>0</v>
      </c>
      <c r="O13711" s="35">
        <v>0</v>
      </c>
      <c r="P13711" s="36">
        <v>11</v>
      </c>
      <c r="Q13711" s="37">
        <v>86</v>
      </c>
      <c r="R13711" s="36">
        <v>14</v>
      </c>
      <c r="S13711" s="39">
        <f t="shared" si="477"/>
        <v>86</v>
      </c>
      <c r="T13711" s="34" t="s">
        <v>51</v>
      </c>
      <c r="U13711" s="12">
        <f>(((alpha*(speed^3))+(beta*(speed^2))+(ceta*speed))+delta)</f>
        <v>4.5084033453717893</v>
      </c>
      <c r="V13711" s="8">
        <f t="shared" si="478"/>
        <v>86</v>
      </c>
    </row>
    <row r="13712" spans="1:22">
      <c r="A13712" s="34" t="s">
        <v>20</v>
      </c>
      <c r="B13712" s="34" t="s">
        <v>80</v>
      </c>
      <c r="C13712" s="5" t="s">
        <v>222</v>
      </c>
      <c r="D13712" s="35" t="s">
        <v>85</v>
      </c>
      <c r="E13712" s="36" t="s">
        <v>15</v>
      </c>
      <c r="F13712" s="37">
        <v>0</v>
      </c>
      <c r="G13712" s="38">
        <v>0.02</v>
      </c>
      <c r="H13712" s="34">
        <v>0.93659554577236659</v>
      </c>
      <c r="I13712" s="35">
        <v>9.694166849804299</v>
      </c>
      <c r="J13712" s="35">
        <v>-0.36628831456054611</v>
      </c>
      <c r="K13712" s="35">
        <v>686.2547374009398</v>
      </c>
      <c r="L13712" s="35">
        <v>-2.419089667267635</v>
      </c>
      <c r="M13712" s="35">
        <v>0</v>
      </c>
      <c r="N13712" s="35">
        <v>0</v>
      </c>
      <c r="O13712" s="35">
        <v>0</v>
      </c>
      <c r="P13712" s="36">
        <v>11</v>
      </c>
      <c r="Q13712" s="37">
        <v>86</v>
      </c>
      <c r="R13712" s="36">
        <v>1</v>
      </c>
      <c r="S13712" s="39">
        <f t="shared" si="477"/>
        <v>86</v>
      </c>
      <c r="T13712" s="34" t="s">
        <v>30</v>
      </c>
      <c r="U13712" s="12">
        <f>((alpha*(speed^beta))+(ceta*(speed^delta)))</f>
        <v>1.9107311017755439</v>
      </c>
      <c r="V13712" s="8">
        <f t="shared" si="478"/>
        <v>86</v>
      </c>
    </row>
    <row r="13713" spans="1:22">
      <c r="A13713" s="34" t="s">
        <v>20</v>
      </c>
      <c r="B13713" s="34" t="s">
        <v>80</v>
      </c>
      <c r="C13713" s="5" t="s">
        <v>222</v>
      </c>
      <c r="D13713" s="35" t="s">
        <v>85</v>
      </c>
      <c r="E13713" s="36" t="s">
        <v>16</v>
      </c>
      <c r="F13713" s="37">
        <v>0</v>
      </c>
      <c r="G13713" s="38">
        <v>0.02</v>
      </c>
      <c r="H13713" s="34">
        <v>0.97192473474594798</v>
      </c>
      <c r="I13713" s="35">
        <v>124.11445355814386</v>
      </c>
      <c r="J13713" s="35">
        <v>-0.99563643990070727</v>
      </c>
      <c r="K13713" s="35">
        <v>11.430773997060092</v>
      </c>
      <c r="L13713" s="35">
        <v>-1.8770482769914533E-2</v>
      </c>
      <c r="M13713" s="35">
        <v>0</v>
      </c>
      <c r="N13713" s="35">
        <v>0</v>
      </c>
      <c r="O13713" s="35">
        <v>0</v>
      </c>
      <c r="P13713" s="36">
        <v>11</v>
      </c>
      <c r="Q13713" s="37">
        <v>86</v>
      </c>
      <c r="R13713" s="36">
        <v>1</v>
      </c>
      <c r="S13713" s="39">
        <f t="shared" si="477"/>
        <v>86</v>
      </c>
      <c r="T13713" s="34" t="s">
        <v>30</v>
      </c>
      <c r="U13713" s="12">
        <f>((alpha*(speed^beta))+(ceta*(speed^delta)))</f>
        <v>11.985424645309671</v>
      </c>
      <c r="V13713" s="8">
        <f t="shared" si="478"/>
        <v>86</v>
      </c>
    </row>
    <row r="13714" spans="1:22">
      <c r="A13714" s="34" t="s">
        <v>20</v>
      </c>
      <c r="B13714" s="34" t="s">
        <v>80</v>
      </c>
      <c r="C13714" s="5" t="s">
        <v>222</v>
      </c>
      <c r="D13714" s="35" t="s">
        <v>85</v>
      </c>
      <c r="E13714" s="36" t="s">
        <v>14</v>
      </c>
      <c r="F13714" s="37">
        <v>0</v>
      </c>
      <c r="G13714" s="38">
        <v>0.02</v>
      </c>
      <c r="H13714" s="34">
        <v>0.99552800425667487</v>
      </c>
      <c r="I13714" s="35">
        <v>0.42237045675423696</v>
      </c>
      <c r="J13714" s="35">
        <v>10.600577027828505</v>
      </c>
      <c r="K13714" s="35">
        <v>1.7585081150629261E-2</v>
      </c>
      <c r="L13714" s="35">
        <v>0.65190432065367832</v>
      </c>
      <c r="M13714" s="35">
        <v>3.8703616009545874E-2</v>
      </c>
      <c r="N13714" s="35">
        <v>0</v>
      </c>
      <c r="O13714" s="35">
        <v>0</v>
      </c>
      <c r="P13714" s="36">
        <v>11</v>
      </c>
      <c r="Q13714" s="37">
        <v>86</v>
      </c>
      <c r="R13714" s="36">
        <v>10</v>
      </c>
      <c r="S13714" s="39">
        <f t="shared" si="477"/>
        <v>86</v>
      </c>
      <c r="T13714" s="34" t="s">
        <v>44</v>
      </c>
      <c r="U13714" s="12">
        <f>(alpha+(beta/(1+EXP((((-1)*ceta)+(delta*LN(speed)))+(epsilon*speed)))))</f>
        <v>0.44352663165418149</v>
      </c>
      <c r="V13714" s="8">
        <f t="shared" si="478"/>
        <v>86</v>
      </c>
    </row>
    <row r="13715" spans="1:22">
      <c r="A13715" s="34" t="s">
        <v>20</v>
      </c>
      <c r="B13715" s="34" t="s">
        <v>80</v>
      </c>
      <c r="C13715" s="5" t="s">
        <v>222</v>
      </c>
      <c r="D13715" s="35" t="s">
        <v>85</v>
      </c>
      <c r="E13715" s="36" t="s">
        <v>18</v>
      </c>
      <c r="F13715" s="37">
        <v>0</v>
      </c>
      <c r="G13715" s="38">
        <v>0.02</v>
      </c>
      <c r="H13715" s="34">
        <v>0.94835732130300809</v>
      </c>
      <c r="I13715" s="35">
        <v>7.552063852341429</v>
      </c>
      <c r="J13715" s="35">
        <v>-1.0788716908046854</v>
      </c>
      <c r="K13715" s="35">
        <v>0.2921888897627607</v>
      </c>
      <c r="L13715" s="35">
        <v>-7.8816980227385987E-3</v>
      </c>
      <c r="M13715" s="35">
        <v>0</v>
      </c>
      <c r="N13715" s="35">
        <v>0</v>
      </c>
      <c r="O13715" s="35">
        <v>0</v>
      </c>
      <c r="P13715" s="36">
        <v>11</v>
      </c>
      <c r="Q13715" s="37">
        <v>86</v>
      </c>
      <c r="R13715" s="36">
        <v>1</v>
      </c>
      <c r="S13715" s="39">
        <f t="shared" si="477"/>
        <v>86</v>
      </c>
      <c r="T13715" s="34" t="s">
        <v>30</v>
      </c>
      <c r="U13715" s="12">
        <f>((alpha*(speed^beta))+(ceta*(speed^delta)))</f>
        <v>0.34390897828494665</v>
      </c>
      <c r="V13715" s="8">
        <f t="shared" si="478"/>
        <v>86</v>
      </c>
    </row>
    <row r="13716" spans="1:22">
      <c r="A13716" s="34" t="s">
        <v>20</v>
      </c>
      <c r="B13716" s="34" t="s">
        <v>80</v>
      </c>
      <c r="C13716" s="5" t="s">
        <v>222</v>
      </c>
      <c r="D13716" s="35" t="s">
        <v>85</v>
      </c>
      <c r="E13716" s="36" t="s">
        <v>17</v>
      </c>
      <c r="F13716" s="37">
        <v>0</v>
      </c>
      <c r="G13716" s="38">
        <v>0.02</v>
      </c>
      <c r="H13716" s="34">
        <v>0.9623173280162991</v>
      </c>
      <c r="I13716" s="35">
        <v>2256.0111617835901</v>
      </c>
      <c r="J13716" s="35">
        <v>1.0067599889559939</v>
      </c>
      <c r="K13716" s="35">
        <v>-0.53296752523191437</v>
      </c>
      <c r="L13716" s="35">
        <v>0</v>
      </c>
      <c r="M13716" s="35">
        <v>0</v>
      </c>
      <c r="N13716" s="35">
        <v>0</v>
      </c>
      <c r="O13716" s="35">
        <v>0</v>
      </c>
      <c r="P13716" s="36">
        <v>11</v>
      </c>
      <c r="Q13716" s="37">
        <v>86</v>
      </c>
      <c r="R13716" s="36">
        <v>0</v>
      </c>
      <c r="S13716" s="39">
        <f t="shared" si="477"/>
        <v>86</v>
      </c>
      <c r="T13716" s="34" t="s">
        <v>29</v>
      </c>
      <c r="U13716" s="12">
        <f>((alpha*(beta^speed))*(speed^ceta))</f>
        <v>374.92798814596716</v>
      </c>
      <c r="V13716" s="8">
        <f t="shared" si="478"/>
        <v>86</v>
      </c>
    </row>
    <row r="13717" spans="1:22">
      <c r="A13717" s="34" t="s">
        <v>20</v>
      </c>
      <c r="B13717" s="34" t="s">
        <v>80</v>
      </c>
      <c r="C13717" s="5" t="s">
        <v>222</v>
      </c>
      <c r="D13717" s="35" t="s">
        <v>85</v>
      </c>
      <c r="E13717" s="36" t="s">
        <v>15</v>
      </c>
      <c r="F13717" s="37">
        <v>50</v>
      </c>
      <c r="G13717" s="38">
        <v>0.02</v>
      </c>
      <c r="H13717" s="34">
        <v>0.93025036129066341</v>
      </c>
      <c r="I13717" s="35">
        <v>2.858470146423278</v>
      </c>
      <c r="J13717" s="35">
        <v>2.6299652128814319</v>
      </c>
      <c r="K13717" s="35">
        <v>-0.46663676096570839</v>
      </c>
      <c r="L13717" s="35">
        <v>0</v>
      </c>
      <c r="M13717" s="35">
        <v>0</v>
      </c>
      <c r="N13717" s="35">
        <v>0</v>
      </c>
      <c r="O13717" s="35">
        <v>0</v>
      </c>
      <c r="P13717" s="36">
        <v>11</v>
      </c>
      <c r="Q13717" s="37">
        <v>84</v>
      </c>
      <c r="R13717" s="36">
        <v>13</v>
      </c>
      <c r="S13717" s="39">
        <f t="shared" si="477"/>
        <v>84</v>
      </c>
      <c r="T13717" s="34" t="s">
        <v>50</v>
      </c>
      <c r="U13717" s="12">
        <f>EXP((alpha+(beta/speed))+(ceta*LN(speed)))</f>
        <v>2.2754941933436976</v>
      </c>
      <c r="V13717" s="8">
        <f t="shared" si="478"/>
        <v>84</v>
      </c>
    </row>
    <row r="13718" spans="1:22">
      <c r="A13718" s="34" t="s">
        <v>20</v>
      </c>
      <c r="B13718" s="34" t="s">
        <v>80</v>
      </c>
      <c r="C13718" s="5" t="s">
        <v>222</v>
      </c>
      <c r="D13718" s="35" t="s">
        <v>85</v>
      </c>
      <c r="E13718" s="36" t="s">
        <v>16</v>
      </c>
      <c r="F13718" s="37">
        <v>50</v>
      </c>
      <c r="G13718" s="38">
        <v>0.02</v>
      </c>
      <c r="H13718" s="34">
        <v>0.95579338513736389</v>
      </c>
      <c r="I13718" s="35">
        <v>16.829580131847308</v>
      </c>
      <c r="J13718" s="35">
        <v>-6.8832393937652475E-2</v>
      </c>
      <c r="K13718" s="35">
        <v>79.01218086940942</v>
      </c>
      <c r="L13718" s="35">
        <v>-0.80902844451178502</v>
      </c>
      <c r="M13718" s="35">
        <v>0</v>
      </c>
      <c r="N13718" s="35">
        <v>0</v>
      </c>
      <c r="O13718" s="35">
        <v>0</v>
      </c>
      <c r="P13718" s="36">
        <v>11</v>
      </c>
      <c r="Q13718" s="37">
        <v>84</v>
      </c>
      <c r="R13718" s="36">
        <v>1</v>
      </c>
      <c r="S13718" s="39">
        <f t="shared" si="477"/>
        <v>84</v>
      </c>
      <c r="T13718" s="34" t="s">
        <v>30</v>
      </c>
      <c r="U13718" s="12">
        <f>((alpha*(speed^beta))+(ceta*(speed^delta)))</f>
        <v>14.597965581373929</v>
      </c>
      <c r="V13718" s="8">
        <f t="shared" si="478"/>
        <v>84</v>
      </c>
    </row>
    <row r="13719" spans="1:22">
      <c r="A13719" s="34" t="s">
        <v>20</v>
      </c>
      <c r="B13719" s="34" t="s">
        <v>80</v>
      </c>
      <c r="C13719" s="5" t="s">
        <v>222</v>
      </c>
      <c r="D13719" s="35" t="s">
        <v>85</v>
      </c>
      <c r="E13719" s="36" t="s">
        <v>14</v>
      </c>
      <c r="F13719" s="37">
        <v>50</v>
      </c>
      <c r="G13719" s="38">
        <v>0.02</v>
      </c>
      <c r="H13719" s="34">
        <v>0.99235783683637246</v>
      </c>
      <c r="I13719" s="35">
        <v>13.864078257103065</v>
      </c>
      <c r="J13719" s="35">
        <v>1.0081491034815131</v>
      </c>
      <c r="K13719" s="35">
        <v>-0.90518319631945054</v>
      </c>
      <c r="L13719" s="35">
        <v>0</v>
      </c>
      <c r="M13719" s="35">
        <v>0</v>
      </c>
      <c r="N13719" s="35">
        <v>0</v>
      </c>
      <c r="O13719" s="35">
        <v>0</v>
      </c>
      <c r="P13719" s="36">
        <v>11</v>
      </c>
      <c r="Q13719" s="37">
        <v>84</v>
      </c>
      <c r="R13719" s="36">
        <v>0</v>
      </c>
      <c r="S13719" s="39">
        <f t="shared" si="477"/>
        <v>84</v>
      </c>
      <c r="T13719" s="34" t="s">
        <v>29</v>
      </c>
      <c r="U13719" s="12">
        <f>((alpha*(beta^speed))*(speed^ceta))</f>
        <v>0.49675958938616105</v>
      </c>
      <c r="V13719" s="8">
        <f t="shared" si="478"/>
        <v>84</v>
      </c>
    </row>
    <row r="13720" spans="1:22">
      <c r="A13720" s="34" t="s">
        <v>20</v>
      </c>
      <c r="B13720" s="34" t="s">
        <v>80</v>
      </c>
      <c r="C13720" s="5" t="s">
        <v>222</v>
      </c>
      <c r="D13720" s="35" t="s">
        <v>85</v>
      </c>
      <c r="E13720" s="36" t="s">
        <v>18</v>
      </c>
      <c r="F13720" s="37">
        <v>50</v>
      </c>
      <c r="G13720" s="38">
        <v>0.02</v>
      </c>
      <c r="H13720" s="34">
        <v>0.90677066232261361</v>
      </c>
      <c r="I13720" s="35">
        <v>-3.5097506804092924</v>
      </c>
      <c r="J13720" s="35">
        <v>0.41158554935785358</v>
      </c>
      <c r="K13720" s="35">
        <v>4.1993419874707341</v>
      </c>
      <c r="L13720" s="35">
        <v>0</v>
      </c>
      <c r="M13720" s="35">
        <v>0</v>
      </c>
      <c r="N13720" s="35">
        <v>0</v>
      </c>
      <c r="O13720" s="35">
        <v>0</v>
      </c>
      <c r="P13720" s="36">
        <v>11</v>
      </c>
      <c r="Q13720" s="37">
        <v>84</v>
      </c>
      <c r="R13720" s="36">
        <v>2</v>
      </c>
      <c r="S13720" s="39">
        <f t="shared" si="477"/>
        <v>84</v>
      </c>
      <c r="T13720" s="34" t="s">
        <v>31</v>
      </c>
      <c r="U13720" s="12">
        <f>((alpha+(beta*speed))^((-1)/ceta))</f>
        <v>0.44121150701822293</v>
      </c>
      <c r="V13720" s="8">
        <f t="shared" si="478"/>
        <v>84</v>
      </c>
    </row>
    <row r="13721" spans="1:22">
      <c r="A13721" s="34" t="s">
        <v>20</v>
      </c>
      <c r="B13721" s="34" t="s">
        <v>80</v>
      </c>
      <c r="C13721" s="5" t="s">
        <v>222</v>
      </c>
      <c r="D13721" s="35" t="s">
        <v>85</v>
      </c>
      <c r="E13721" s="36" t="s">
        <v>17</v>
      </c>
      <c r="F13721" s="37">
        <v>50</v>
      </c>
      <c r="G13721" s="38">
        <v>0.02</v>
      </c>
      <c r="H13721" s="34">
        <v>0.95123194399410982</v>
      </c>
      <c r="I13721" s="35">
        <v>2640.2220018776907</v>
      </c>
      <c r="J13721" s="35">
        <v>-0.67216178058773712</v>
      </c>
      <c r="K13721" s="35">
        <v>210.70327394431817</v>
      </c>
      <c r="L13721" s="35">
        <v>9.2055476636330721E-2</v>
      </c>
      <c r="M13721" s="35">
        <v>0</v>
      </c>
      <c r="N13721" s="35">
        <v>0</v>
      </c>
      <c r="O13721" s="35">
        <v>0</v>
      </c>
      <c r="P13721" s="36">
        <v>11</v>
      </c>
      <c r="Q13721" s="37">
        <v>84</v>
      </c>
      <c r="R13721" s="36">
        <v>1</v>
      </c>
      <c r="S13721" s="39">
        <f t="shared" si="477"/>
        <v>84</v>
      </c>
      <c r="T13721" s="34" t="s">
        <v>30</v>
      </c>
      <c r="U13721" s="12">
        <f>((alpha*(speed^beta))+(ceta*(speed^delta)))</f>
        <v>451.16188225750989</v>
      </c>
      <c r="V13721" s="8">
        <f t="shared" si="478"/>
        <v>84</v>
      </c>
    </row>
    <row r="13722" spans="1:22">
      <c r="A13722" s="34" t="s">
        <v>20</v>
      </c>
      <c r="B13722" s="34" t="s">
        <v>80</v>
      </c>
      <c r="C13722" s="5" t="s">
        <v>222</v>
      </c>
      <c r="D13722" s="35" t="s">
        <v>85</v>
      </c>
      <c r="E13722" s="36" t="s">
        <v>15</v>
      </c>
      <c r="F13722" s="37">
        <v>100</v>
      </c>
      <c r="G13722" s="38">
        <v>0.02</v>
      </c>
      <c r="H13722" s="34">
        <v>0.95366746309686912</v>
      </c>
      <c r="I13722" s="35">
        <v>-7.5899423734667877E-5</v>
      </c>
      <c r="J13722" s="35">
        <v>1.1547350919888451E-2</v>
      </c>
      <c r="K13722" s="35">
        <v>-0.60533140899455551</v>
      </c>
      <c r="L13722" s="35">
        <v>14.479331289202111</v>
      </c>
      <c r="M13722" s="35">
        <v>0</v>
      </c>
      <c r="N13722" s="35">
        <v>0</v>
      </c>
      <c r="O13722" s="35">
        <v>0</v>
      </c>
      <c r="P13722" s="36">
        <v>11</v>
      </c>
      <c r="Q13722" s="37">
        <v>76</v>
      </c>
      <c r="R13722" s="36">
        <v>14</v>
      </c>
      <c r="S13722" s="39">
        <f t="shared" si="477"/>
        <v>76</v>
      </c>
      <c r="T13722" s="34" t="s">
        <v>51</v>
      </c>
      <c r="U13722" s="12">
        <f>(((alpha*(speed^3))+(beta*(speed^2))+(ceta*speed))+delta)</f>
        <v>1.8536176855420159</v>
      </c>
      <c r="V13722" s="8">
        <f t="shared" si="478"/>
        <v>76</v>
      </c>
    </row>
    <row r="13723" spans="1:22">
      <c r="A13723" s="34" t="s">
        <v>20</v>
      </c>
      <c r="B13723" s="34" t="s">
        <v>80</v>
      </c>
      <c r="C13723" s="5" t="s">
        <v>222</v>
      </c>
      <c r="D13723" s="35" t="s">
        <v>85</v>
      </c>
      <c r="E13723" s="36" t="s">
        <v>16</v>
      </c>
      <c r="F13723" s="37">
        <v>100</v>
      </c>
      <c r="G13723" s="38">
        <v>0.02</v>
      </c>
      <c r="H13723" s="34">
        <v>0.9542597830897106</v>
      </c>
      <c r="I13723" s="35">
        <v>61.275456610403261</v>
      </c>
      <c r="J13723" s="35">
        <v>1.001417169762878</v>
      </c>
      <c r="K13723" s="35">
        <v>-0.31759193890275866</v>
      </c>
      <c r="L13723" s="35">
        <v>0</v>
      </c>
      <c r="M13723" s="35">
        <v>0</v>
      </c>
      <c r="N13723" s="35">
        <v>0</v>
      </c>
      <c r="O13723" s="35">
        <v>0</v>
      </c>
      <c r="P13723" s="36">
        <v>11</v>
      </c>
      <c r="Q13723" s="37">
        <v>76</v>
      </c>
      <c r="R13723" s="36">
        <v>0</v>
      </c>
      <c r="S13723" s="39">
        <f t="shared" si="477"/>
        <v>76</v>
      </c>
      <c r="T13723" s="34" t="s">
        <v>29</v>
      </c>
      <c r="U13723" s="12">
        <f>((alpha*(beta^speed))*(speed^ceta))</f>
        <v>17.246376073943445</v>
      </c>
      <c r="V13723" s="8">
        <f t="shared" si="478"/>
        <v>76</v>
      </c>
    </row>
    <row r="13724" spans="1:22">
      <c r="A13724" s="34" t="s">
        <v>20</v>
      </c>
      <c r="B13724" s="34" t="s">
        <v>80</v>
      </c>
      <c r="C13724" s="5" t="s">
        <v>222</v>
      </c>
      <c r="D13724" s="35" t="s">
        <v>85</v>
      </c>
      <c r="E13724" s="36" t="s">
        <v>14</v>
      </c>
      <c r="F13724" s="37">
        <v>100</v>
      </c>
      <c r="G13724" s="38">
        <v>0.02</v>
      </c>
      <c r="H13724" s="34">
        <v>0.98638814687650733</v>
      </c>
      <c r="I13724" s="35">
        <v>4.0143702283820302</v>
      </c>
      <c r="J13724" s="35">
        <v>-0.46289850653858527</v>
      </c>
      <c r="K13724" s="35">
        <v>160.41041333006982</v>
      </c>
      <c r="L13724" s="35">
        <v>-2.5170660407404366</v>
      </c>
      <c r="M13724" s="35">
        <v>0</v>
      </c>
      <c r="N13724" s="35">
        <v>0</v>
      </c>
      <c r="O13724" s="35">
        <v>0</v>
      </c>
      <c r="P13724" s="36">
        <v>11</v>
      </c>
      <c r="Q13724" s="37">
        <v>76</v>
      </c>
      <c r="R13724" s="36">
        <v>1</v>
      </c>
      <c r="S13724" s="39">
        <f t="shared" si="477"/>
        <v>76</v>
      </c>
      <c r="T13724" s="34" t="s">
        <v>30</v>
      </c>
      <c r="U13724" s="12">
        <f>((alpha*(speed^beta))+(ceta*(speed^delta)))</f>
        <v>0.54370258638079927</v>
      </c>
      <c r="V13724" s="8">
        <f t="shared" si="478"/>
        <v>76</v>
      </c>
    </row>
    <row r="13725" spans="1:22">
      <c r="A13725" s="34" t="s">
        <v>20</v>
      </c>
      <c r="B13725" s="34" t="s">
        <v>80</v>
      </c>
      <c r="C13725" s="5" t="s">
        <v>222</v>
      </c>
      <c r="D13725" s="35" t="s">
        <v>85</v>
      </c>
      <c r="E13725" s="36" t="s">
        <v>18</v>
      </c>
      <c r="F13725" s="37">
        <v>100</v>
      </c>
      <c r="G13725" s="38">
        <v>0.02</v>
      </c>
      <c r="H13725" s="34">
        <v>0.92658635689874425</v>
      </c>
      <c r="I13725" s="35">
        <v>3.2460445367975304</v>
      </c>
      <c r="J13725" s="35">
        <v>1.0027653186091259</v>
      </c>
      <c r="K13725" s="35">
        <v>-0.47233697052209683</v>
      </c>
      <c r="L13725" s="35">
        <v>0</v>
      </c>
      <c r="M13725" s="35">
        <v>0</v>
      </c>
      <c r="N13725" s="35">
        <v>0</v>
      </c>
      <c r="O13725" s="35">
        <v>0</v>
      </c>
      <c r="P13725" s="36">
        <v>11</v>
      </c>
      <c r="Q13725" s="37">
        <v>76</v>
      </c>
      <c r="R13725" s="36">
        <v>0</v>
      </c>
      <c r="S13725" s="39">
        <f t="shared" si="477"/>
        <v>76</v>
      </c>
      <c r="T13725" s="34" t="s">
        <v>29</v>
      </c>
      <c r="U13725" s="12">
        <f>((alpha*(beta^speed))*(speed^ceta))</f>
        <v>0.51775448659133017</v>
      </c>
      <c r="V13725" s="8">
        <f t="shared" si="478"/>
        <v>76</v>
      </c>
    </row>
    <row r="13726" spans="1:22">
      <c r="A13726" s="34" t="s">
        <v>20</v>
      </c>
      <c r="B13726" s="34" t="s">
        <v>80</v>
      </c>
      <c r="C13726" s="5" t="s">
        <v>222</v>
      </c>
      <c r="D13726" s="35" t="s">
        <v>85</v>
      </c>
      <c r="E13726" s="36" t="s">
        <v>17</v>
      </c>
      <c r="F13726" s="37">
        <v>100</v>
      </c>
      <c r="G13726" s="38">
        <v>0.02</v>
      </c>
      <c r="H13726" s="34">
        <v>0.95306108985744109</v>
      </c>
      <c r="I13726" s="35">
        <v>1976.7018204018161</v>
      </c>
      <c r="J13726" s="35">
        <v>1.0020064721192747</v>
      </c>
      <c r="K13726" s="35">
        <v>-0.34040021026828521</v>
      </c>
      <c r="L13726" s="35">
        <v>0</v>
      </c>
      <c r="M13726" s="35">
        <v>0</v>
      </c>
      <c r="N13726" s="35">
        <v>0</v>
      </c>
      <c r="O13726" s="35">
        <v>0</v>
      </c>
      <c r="P13726" s="36">
        <v>11</v>
      </c>
      <c r="Q13726" s="37">
        <v>76</v>
      </c>
      <c r="R13726" s="36">
        <v>0</v>
      </c>
      <c r="S13726" s="39">
        <f t="shared" si="477"/>
        <v>76</v>
      </c>
      <c r="T13726" s="34" t="s">
        <v>29</v>
      </c>
      <c r="U13726" s="12">
        <f>((alpha*(beta^speed))*(speed^ceta))</f>
        <v>527.07431190714908</v>
      </c>
      <c r="V13726" s="8">
        <f t="shared" si="478"/>
        <v>76</v>
      </c>
    </row>
    <row r="13727" spans="1:22">
      <c r="A13727" s="34" t="s">
        <v>20</v>
      </c>
      <c r="B13727" s="34" t="s">
        <v>80</v>
      </c>
      <c r="C13727" s="5" t="s">
        <v>222</v>
      </c>
      <c r="D13727" s="35" t="s">
        <v>85</v>
      </c>
      <c r="E13727" s="36" t="s">
        <v>15</v>
      </c>
      <c r="F13727" s="37">
        <v>0</v>
      </c>
      <c r="G13727" s="38">
        <v>0.04</v>
      </c>
      <c r="H13727" s="34">
        <v>0.93853254106180528</v>
      </c>
      <c r="I13727" s="35">
        <v>-5.4767938678911204E-5</v>
      </c>
      <c r="J13727" s="35">
        <v>8.2528254263072882E-3</v>
      </c>
      <c r="K13727" s="35">
        <v>-0.42260503510458941</v>
      </c>
      <c r="L13727" s="35">
        <v>10.483320101248195</v>
      </c>
      <c r="M13727" s="35">
        <v>0</v>
      </c>
      <c r="N13727" s="35">
        <v>0</v>
      </c>
      <c r="O13727" s="35">
        <v>0</v>
      </c>
      <c r="P13727" s="36">
        <v>11</v>
      </c>
      <c r="Q13727" s="37">
        <v>77</v>
      </c>
      <c r="R13727" s="36">
        <v>14</v>
      </c>
      <c r="S13727" s="39">
        <f t="shared" si="477"/>
        <v>77</v>
      </c>
      <c r="T13727" s="34" t="s">
        <v>51</v>
      </c>
      <c r="U13727" s="12">
        <f>(((alpha*(speed^3))+(beta*(speed^2))+(ceta*speed))+delta)</f>
        <v>1.8703630018713557</v>
      </c>
      <c r="V13727" s="8">
        <f t="shared" si="478"/>
        <v>77</v>
      </c>
    </row>
    <row r="13728" spans="1:22">
      <c r="A13728" s="34" t="s">
        <v>20</v>
      </c>
      <c r="B13728" s="34" t="s">
        <v>80</v>
      </c>
      <c r="C13728" s="5" t="s">
        <v>222</v>
      </c>
      <c r="D13728" s="35" t="s">
        <v>85</v>
      </c>
      <c r="E13728" s="36" t="s">
        <v>16</v>
      </c>
      <c r="F13728" s="37">
        <v>0</v>
      </c>
      <c r="G13728" s="38">
        <v>0.04</v>
      </c>
      <c r="H13728" s="34">
        <v>0.98399112179306192</v>
      </c>
      <c r="I13728" s="35">
        <v>17.033120549629242</v>
      </c>
      <c r="J13728" s="35">
        <v>-1.5338925722223564E-2</v>
      </c>
      <c r="K13728" s="35">
        <v>147.66048030182603</v>
      </c>
      <c r="L13728" s="35">
        <v>-1.0740597722312868</v>
      </c>
      <c r="M13728" s="35">
        <v>0</v>
      </c>
      <c r="N13728" s="35">
        <v>0</v>
      </c>
      <c r="O13728" s="35">
        <v>0</v>
      </c>
      <c r="P13728" s="36">
        <v>11</v>
      </c>
      <c r="Q13728" s="37">
        <v>77</v>
      </c>
      <c r="R13728" s="36">
        <v>1</v>
      </c>
      <c r="S13728" s="39">
        <f t="shared" si="477"/>
        <v>77</v>
      </c>
      <c r="T13728" s="34" t="s">
        <v>30</v>
      </c>
      <c r="U13728" s="12">
        <f>((alpha*(speed^beta))+(ceta*(speed^delta)))</f>
        <v>17.325344750311142</v>
      </c>
      <c r="V13728" s="8">
        <f t="shared" si="478"/>
        <v>77</v>
      </c>
    </row>
    <row r="13729" spans="1:22">
      <c r="A13729" s="34" t="s">
        <v>20</v>
      </c>
      <c r="B13729" s="34" t="s">
        <v>80</v>
      </c>
      <c r="C13729" s="5" t="s">
        <v>222</v>
      </c>
      <c r="D13729" s="35" t="s">
        <v>85</v>
      </c>
      <c r="E13729" s="36" t="s">
        <v>14</v>
      </c>
      <c r="F13729" s="37">
        <v>0</v>
      </c>
      <c r="G13729" s="38">
        <v>0.04</v>
      </c>
      <c r="H13729" s="34">
        <v>0.99210729476014425</v>
      </c>
      <c r="I13729" s="35">
        <v>0.1022212356256291</v>
      </c>
      <c r="J13729" s="35">
        <v>4.4612697703433311E-2</v>
      </c>
      <c r="K13729" s="35">
        <v>-3.1084325134488907E-4</v>
      </c>
      <c r="L13729" s="35">
        <v>0</v>
      </c>
      <c r="M13729" s="35">
        <v>0</v>
      </c>
      <c r="N13729" s="35">
        <v>0</v>
      </c>
      <c r="O13729" s="35">
        <v>0</v>
      </c>
      <c r="P13729" s="36">
        <v>11</v>
      </c>
      <c r="Q13729" s="37">
        <v>77</v>
      </c>
      <c r="R13729" s="36">
        <v>5</v>
      </c>
      <c r="S13729" s="39">
        <f t="shared" si="477"/>
        <v>77</v>
      </c>
      <c r="T13729" s="34" t="s">
        <v>36</v>
      </c>
      <c r="U13729" s="12">
        <f>(1/(((ceta*(speed^2))+(beta*speed))+alpha))</f>
        <v>0.59017616774894599</v>
      </c>
      <c r="V13729" s="8">
        <f t="shared" si="478"/>
        <v>77</v>
      </c>
    </row>
    <row r="13730" spans="1:22">
      <c r="A13730" s="34" t="s">
        <v>20</v>
      </c>
      <c r="B13730" s="34" t="s">
        <v>80</v>
      </c>
      <c r="C13730" s="5" t="s">
        <v>222</v>
      </c>
      <c r="D13730" s="35" t="s">
        <v>85</v>
      </c>
      <c r="E13730" s="36" t="s">
        <v>18</v>
      </c>
      <c r="F13730" s="37">
        <v>0</v>
      </c>
      <c r="G13730" s="38">
        <v>0.04</v>
      </c>
      <c r="H13730" s="34">
        <v>0.92027267261530876</v>
      </c>
      <c r="I13730" s="35">
        <v>-15.658469902986472</v>
      </c>
      <c r="J13730" s="35">
        <v>1.4730077645526369</v>
      </c>
      <c r="K13730" s="35">
        <v>6.8297060598608619</v>
      </c>
      <c r="L13730" s="35">
        <v>0</v>
      </c>
      <c r="M13730" s="35">
        <v>0</v>
      </c>
      <c r="N13730" s="35">
        <v>0</v>
      </c>
      <c r="O13730" s="35">
        <v>0</v>
      </c>
      <c r="P13730" s="36">
        <v>11</v>
      </c>
      <c r="Q13730" s="37">
        <v>77</v>
      </c>
      <c r="R13730" s="36">
        <v>2</v>
      </c>
      <c r="S13730" s="39">
        <f t="shared" si="477"/>
        <v>77</v>
      </c>
      <c r="T13730" s="34" t="s">
        <v>31</v>
      </c>
      <c r="U13730" s="12">
        <f>((alpha+(beta*speed))^((-1)/ceta))</f>
        <v>0.51121099281627524</v>
      </c>
      <c r="V13730" s="8">
        <f t="shared" si="478"/>
        <v>77</v>
      </c>
    </row>
    <row r="13731" spans="1:22">
      <c r="A13731" s="34" t="s">
        <v>20</v>
      </c>
      <c r="B13731" s="34" t="s">
        <v>80</v>
      </c>
      <c r="C13731" s="5" t="s">
        <v>222</v>
      </c>
      <c r="D13731" s="35" t="s">
        <v>85</v>
      </c>
      <c r="E13731" s="36" t="s">
        <v>17</v>
      </c>
      <c r="F13731" s="37">
        <v>0</v>
      </c>
      <c r="G13731" s="38">
        <v>0.04</v>
      </c>
      <c r="H13731" s="34">
        <v>0.97681896350754283</v>
      </c>
      <c r="I13731" s="35">
        <v>4260.7012338082704</v>
      </c>
      <c r="J13731" s="35">
        <v>-0.99025070046879471</v>
      </c>
      <c r="K13731" s="35">
        <v>390.0022586109103</v>
      </c>
      <c r="L13731" s="35">
        <v>4.4264219477144866E-2</v>
      </c>
      <c r="M13731" s="35">
        <v>0</v>
      </c>
      <c r="N13731" s="35">
        <v>0</v>
      </c>
      <c r="O13731" s="35">
        <v>0</v>
      </c>
      <c r="P13731" s="36">
        <v>11</v>
      </c>
      <c r="Q13731" s="37">
        <v>77</v>
      </c>
      <c r="R13731" s="36">
        <v>1</v>
      </c>
      <c r="S13731" s="39">
        <f t="shared" si="477"/>
        <v>77</v>
      </c>
      <c r="T13731" s="34" t="s">
        <v>30</v>
      </c>
      <c r="U13731" s="12">
        <f>((alpha*(speed^beta))+(ceta*(speed^delta)))</f>
        <v>530.41172543578909</v>
      </c>
      <c r="V13731" s="8">
        <f t="shared" si="478"/>
        <v>77</v>
      </c>
    </row>
    <row r="13732" spans="1:22">
      <c r="A13732" s="34" t="s">
        <v>20</v>
      </c>
      <c r="B13732" s="34" t="s">
        <v>80</v>
      </c>
      <c r="C13732" s="5" t="s">
        <v>222</v>
      </c>
      <c r="D13732" s="35" t="s">
        <v>85</v>
      </c>
      <c r="E13732" s="36" t="s">
        <v>15</v>
      </c>
      <c r="F13732" s="37">
        <v>50</v>
      </c>
      <c r="G13732" s="38">
        <v>0.04</v>
      </c>
      <c r="H13732" s="34">
        <v>0.96498020298865184</v>
      </c>
      <c r="I13732" s="35">
        <v>1.2781265327709368</v>
      </c>
      <c r="J13732" s="35">
        <v>11.968541067345217</v>
      </c>
      <c r="K13732" s="35">
        <v>5.1482576116520731</v>
      </c>
      <c r="L13732" s="35">
        <v>1.8248735200826229</v>
      </c>
      <c r="M13732" s="35">
        <v>-7.9921108457577973E-3</v>
      </c>
      <c r="N13732" s="35">
        <v>0</v>
      </c>
      <c r="O13732" s="35">
        <v>0</v>
      </c>
      <c r="P13732" s="36">
        <v>11</v>
      </c>
      <c r="Q13732" s="37">
        <v>61</v>
      </c>
      <c r="R13732" s="36">
        <v>10</v>
      </c>
      <c r="S13732" s="39">
        <f t="shared" si="477"/>
        <v>61</v>
      </c>
      <c r="T13732" s="34" t="s">
        <v>44</v>
      </c>
      <c r="U13732" s="12">
        <f>(alpha+(beta/(1+EXP((((-1)*ceta)+(delta*LN(speed)))+(epsilon*speed)))))</f>
        <v>2.8819063451804441</v>
      </c>
      <c r="V13732" s="8">
        <f t="shared" si="478"/>
        <v>61</v>
      </c>
    </row>
    <row r="13733" spans="1:22">
      <c r="A13733" s="34" t="s">
        <v>20</v>
      </c>
      <c r="B13733" s="34" t="s">
        <v>80</v>
      </c>
      <c r="C13733" s="5" t="s">
        <v>222</v>
      </c>
      <c r="D13733" s="35" t="s">
        <v>85</v>
      </c>
      <c r="E13733" s="36" t="s">
        <v>16</v>
      </c>
      <c r="F13733" s="37">
        <v>50</v>
      </c>
      <c r="G13733" s="38">
        <v>0.04</v>
      </c>
      <c r="H13733" s="34">
        <v>0.98392347814235848</v>
      </c>
      <c r="I13733" s="35">
        <v>3.7318792119051154</v>
      </c>
      <c r="J13733" s="35">
        <v>1.6339854348490142</v>
      </c>
      <c r="K13733" s="35">
        <v>-0.16381966639967727</v>
      </c>
      <c r="L13733" s="35">
        <v>0</v>
      </c>
      <c r="M13733" s="35">
        <v>0</v>
      </c>
      <c r="N13733" s="35">
        <v>0</v>
      </c>
      <c r="O13733" s="35">
        <v>0</v>
      </c>
      <c r="P13733" s="36">
        <v>11</v>
      </c>
      <c r="Q13733" s="37">
        <v>61</v>
      </c>
      <c r="R13733" s="36">
        <v>13</v>
      </c>
      <c r="S13733" s="39">
        <f t="shared" si="477"/>
        <v>61</v>
      </c>
      <c r="T13733" s="34" t="s">
        <v>50</v>
      </c>
      <c r="U13733" s="12">
        <f>EXP((alpha+(beta/speed))+(ceta*LN(speed)))</f>
        <v>21.872362932903016</v>
      </c>
      <c r="V13733" s="8">
        <f t="shared" si="478"/>
        <v>61</v>
      </c>
    </row>
    <row r="13734" spans="1:22">
      <c r="A13734" s="34" t="s">
        <v>20</v>
      </c>
      <c r="B13734" s="34" t="s">
        <v>80</v>
      </c>
      <c r="C13734" s="5" t="s">
        <v>222</v>
      </c>
      <c r="D13734" s="35" t="s">
        <v>85</v>
      </c>
      <c r="E13734" s="36" t="s">
        <v>14</v>
      </c>
      <c r="F13734" s="37">
        <v>50</v>
      </c>
      <c r="G13734" s="38">
        <v>0.04</v>
      </c>
      <c r="H13734" s="34">
        <v>0.98517661723823757</v>
      </c>
      <c r="I13734" s="35">
        <v>21.939884308376708</v>
      </c>
      <c r="J13734" s="35">
        <v>-1.0959571760899205</v>
      </c>
      <c r="K13734" s="35">
        <v>6.1032445559176619E-2</v>
      </c>
      <c r="L13734" s="35">
        <v>0.57369135479961175</v>
      </c>
      <c r="M13734" s="35">
        <v>0</v>
      </c>
      <c r="N13734" s="35">
        <v>0</v>
      </c>
      <c r="O13734" s="35">
        <v>0</v>
      </c>
      <c r="P13734" s="36">
        <v>11</v>
      </c>
      <c r="Q13734" s="37">
        <v>61</v>
      </c>
      <c r="R13734" s="36">
        <v>1</v>
      </c>
      <c r="S13734" s="39">
        <f t="shared" si="477"/>
        <v>61</v>
      </c>
      <c r="T13734" s="34" t="s">
        <v>30</v>
      </c>
      <c r="U13734" s="12">
        <f>((alpha*(speed^beta))+(ceta*(speed^delta)))</f>
        <v>0.88777234655137505</v>
      </c>
      <c r="V13734" s="8">
        <f t="shared" si="478"/>
        <v>61</v>
      </c>
    </row>
    <row r="13735" spans="1:22">
      <c r="A13735" s="34" t="s">
        <v>20</v>
      </c>
      <c r="B13735" s="34" t="s">
        <v>80</v>
      </c>
      <c r="C13735" s="5" t="s">
        <v>222</v>
      </c>
      <c r="D13735" s="35" t="s">
        <v>85</v>
      </c>
      <c r="E13735" s="36" t="s">
        <v>18</v>
      </c>
      <c r="F13735" s="37">
        <v>50</v>
      </c>
      <c r="G13735" s="38">
        <v>0.04</v>
      </c>
      <c r="H13735" s="34">
        <v>0.88588918690467211</v>
      </c>
      <c r="I13735" s="35">
        <v>0.75570780662141956</v>
      </c>
      <c r="J13735" s="35">
        <v>1.8523064119586987</v>
      </c>
      <c r="K13735" s="35">
        <v>-0.19530994171737912</v>
      </c>
      <c r="L13735" s="35">
        <v>-0.17547567853942564</v>
      </c>
      <c r="M13735" s="35">
        <v>0.14722515531745797</v>
      </c>
      <c r="N13735" s="35">
        <v>0</v>
      </c>
      <c r="O13735" s="35">
        <v>0</v>
      </c>
      <c r="P13735" s="36">
        <v>11</v>
      </c>
      <c r="Q13735" s="37">
        <v>61</v>
      </c>
      <c r="R13735" s="36">
        <v>10</v>
      </c>
      <c r="S13735" s="39">
        <f t="shared" si="477"/>
        <v>61</v>
      </c>
      <c r="T13735" s="34" t="s">
        <v>44</v>
      </c>
      <c r="U13735" s="12">
        <f>(alpha+(beta/(1+EXP((((-1)*ceta)+(delta*LN(speed)))+(epsilon*speed)))))</f>
        <v>0.75610207948493569</v>
      </c>
      <c r="V13735" s="8">
        <f t="shared" si="478"/>
        <v>61</v>
      </c>
    </row>
    <row r="13736" spans="1:22">
      <c r="A13736" s="34" t="s">
        <v>20</v>
      </c>
      <c r="B13736" s="34" t="s">
        <v>80</v>
      </c>
      <c r="C13736" s="5" t="s">
        <v>222</v>
      </c>
      <c r="D13736" s="35" t="s">
        <v>85</v>
      </c>
      <c r="E13736" s="36" t="s">
        <v>17</v>
      </c>
      <c r="F13736" s="37">
        <v>50</v>
      </c>
      <c r="G13736" s="38">
        <v>0.04</v>
      </c>
      <c r="H13736" s="34">
        <v>0.96931251199832835</v>
      </c>
      <c r="I13736" s="35">
        <v>-5.7191445030099998E-3</v>
      </c>
      <c r="J13736" s="35">
        <v>0.77623881887864665</v>
      </c>
      <c r="K13736" s="35">
        <v>-35.748515709032176</v>
      </c>
      <c r="L13736" s="35">
        <v>1290.2879586208055</v>
      </c>
      <c r="M13736" s="35">
        <v>0</v>
      </c>
      <c r="N13736" s="35">
        <v>0</v>
      </c>
      <c r="O13736" s="35">
        <v>0</v>
      </c>
      <c r="P13736" s="36">
        <v>11</v>
      </c>
      <c r="Q13736" s="37">
        <v>61</v>
      </c>
      <c r="R13736" s="36">
        <v>14</v>
      </c>
      <c r="S13736" s="39">
        <f t="shared" si="477"/>
        <v>61</v>
      </c>
      <c r="T13736" s="34" t="s">
        <v>51</v>
      </c>
      <c r="U13736" s="12">
        <f>(((alpha*(speed^3))+(beta*(speed^2))+(ceta*speed))+delta)</f>
        <v>699.87600697957419</v>
      </c>
      <c r="V13736" s="8">
        <f t="shared" si="478"/>
        <v>61</v>
      </c>
    </row>
    <row r="13737" spans="1:22">
      <c r="A13737" s="34" t="s">
        <v>20</v>
      </c>
      <c r="B13737" s="34" t="s">
        <v>80</v>
      </c>
      <c r="C13737" s="5" t="s">
        <v>222</v>
      </c>
      <c r="D13737" s="35" t="s">
        <v>85</v>
      </c>
      <c r="E13737" s="36" t="s">
        <v>15</v>
      </c>
      <c r="F13737" s="37">
        <v>100</v>
      </c>
      <c r="G13737" s="38">
        <v>0.04</v>
      </c>
      <c r="H13737" s="34">
        <v>0.80762126074838025</v>
      </c>
      <c r="I13737" s="35">
        <v>3.1478191123519008</v>
      </c>
      <c r="J13737" s="35">
        <v>11.675805288601067</v>
      </c>
      <c r="K13737" s="35">
        <v>2.7289920016641114</v>
      </c>
      <c r="L13737" s="35">
        <v>-1.0602007622400478E-2</v>
      </c>
      <c r="M13737" s="35">
        <v>0.1055391264674474</v>
      </c>
      <c r="N13737" s="35">
        <v>0</v>
      </c>
      <c r="O13737" s="35">
        <v>0</v>
      </c>
      <c r="P13737" s="36">
        <v>10</v>
      </c>
      <c r="Q13737" s="37">
        <v>48</v>
      </c>
      <c r="R13737" s="36">
        <v>10</v>
      </c>
      <c r="S13737" s="39">
        <f t="shared" si="477"/>
        <v>48</v>
      </c>
      <c r="T13737" s="34" t="s">
        <v>44</v>
      </c>
      <c r="U13737" s="12">
        <f>(alpha+(beta/(1+EXP((((-1)*ceta)+(delta*LN(speed)))+(epsilon*speed)))))</f>
        <v>4.2157791085952745</v>
      </c>
      <c r="V13737" s="8">
        <f t="shared" si="478"/>
        <v>48</v>
      </c>
    </row>
    <row r="13738" spans="1:22">
      <c r="A13738" s="34" t="s">
        <v>20</v>
      </c>
      <c r="B13738" s="34" t="s">
        <v>80</v>
      </c>
      <c r="C13738" s="5" t="s">
        <v>222</v>
      </c>
      <c r="D13738" s="35" t="s">
        <v>85</v>
      </c>
      <c r="E13738" s="36" t="s">
        <v>16</v>
      </c>
      <c r="F13738" s="37">
        <v>100</v>
      </c>
      <c r="G13738" s="38">
        <v>0.04</v>
      </c>
      <c r="H13738" s="34">
        <v>0.97643210185752916</v>
      </c>
      <c r="I13738" s="35">
        <v>-3.5593736616383272E-4</v>
      </c>
      <c r="J13738" s="35">
        <v>3.9140570144191991E-2</v>
      </c>
      <c r="K13738" s="35">
        <v>-1.5348770542174961</v>
      </c>
      <c r="L13738" s="35">
        <v>50.429483458312312</v>
      </c>
      <c r="M13738" s="35">
        <v>0</v>
      </c>
      <c r="N13738" s="35">
        <v>0</v>
      </c>
      <c r="O13738" s="35">
        <v>0</v>
      </c>
      <c r="P13738" s="36">
        <v>10</v>
      </c>
      <c r="Q13738" s="37">
        <v>48</v>
      </c>
      <c r="R13738" s="36">
        <v>14</v>
      </c>
      <c r="S13738" s="39">
        <f t="shared" si="477"/>
        <v>48</v>
      </c>
      <c r="T13738" s="34" t="s">
        <v>51</v>
      </c>
      <c r="U13738" s="12">
        <f>(((alpha*(speed^3))+(beta*(speed^2))+(ceta*speed))+delta)</f>
        <v>27.571433269300258</v>
      </c>
      <c r="V13738" s="8">
        <f t="shared" si="478"/>
        <v>48</v>
      </c>
    </row>
    <row r="13739" spans="1:22">
      <c r="A13739" s="34" t="s">
        <v>20</v>
      </c>
      <c r="B13739" s="34" t="s">
        <v>80</v>
      </c>
      <c r="C13739" s="5" t="s">
        <v>222</v>
      </c>
      <c r="D13739" s="35" t="s">
        <v>85</v>
      </c>
      <c r="E13739" s="36" t="s">
        <v>14</v>
      </c>
      <c r="F13739" s="37">
        <v>100</v>
      </c>
      <c r="G13739" s="38">
        <v>0.04</v>
      </c>
      <c r="H13739" s="34">
        <v>0.97396150852197461</v>
      </c>
      <c r="I13739" s="35">
        <v>15.381103202908527</v>
      </c>
      <c r="J13739" s="35">
        <v>1.0153563288359122</v>
      </c>
      <c r="K13739" s="35">
        <v>-0.95778257985332793</v>
      </c>
      <c r="L13739" s="35">
        <v>0</v>
      </c>
      <c r="M13739" s="35">
        <v>0</v>
      </c>
      <c r="N13739" s="35">
        <v>0</v>
      </c>
      <c r="O13739" s="35">
        <v>0</v>
      </c>
      <c r="P13739" s="36">
        <v>10</v>
      </c>
      <c r="Q13739" s="37">
        <v>48</v>
      </c>
      <c r="R13739" s="36">
        <v>0</v>
      </c>
      <c r="S13739" s="39">
        <f t="shared" si="477"/>
        <v>48</v>
      </c>
      <c r="T13739" s="34" t="s">
        <v>29</v>
      </c>
      <c r="U13739" s="12">
        <f>((alpha*(beta^speed))*(speed^ceta))</f>
        <v>0.78417133827126406</v>
      </c>
      <c r="V13739" s="8">
        <f t="shared" si="478"/>
        <v>48</v>
      </c>
    </row>
    <row r="13740" spans="1:22">
      <c r="A13740" s="34" t="s">
        <v>20</v>
      </c>
      <c r="B13740" s="34" t="s">
        <v>80</v>
      </c>
      <c r="C13740" s="5" t="s">
        <v>222</v>
      </c>
      <c r="D13740" s="35" t="s">
        <v>85</v>
      </c>
      <c r="E13740" s="36" t="s">
        <v>18</v>
      </c>
      <c r="F13740" s="37">
        <v>100</v>
      </c>
      <c r="G13740" s="38">
        <v>0.04</v>
      </c>
      <c r="H13740" s="34">
        <v>0.95734087554834069</v>
      </c>
      <c r="I13740" s="35">
        <v>7.5045898264045771E-6</v>
      </c>
      <c r="J13740" s="35">
        <v>-2.4776332164612376E-4</v>
      </c>
      <c r="K13740" s="35">
        <v>-2.3765527901058601E-2</v>
      </c>
      <c r="L13740" s="35">
        <v>1.6788226450959423</v>
      </c>
      <c r="M13740" s="35">
        <v>0</v>
      </c>
      <c r="N13740" s="35">
        <v>0</v>
      </c>
      <c r="O13740" s="35">
        <v>0</v>
      </c>
      <c r="P13740" s="36">
        <v>10</v>
      </c>
      <c r="Q13740" s="37">
        <v>48</v>
      </c>
      <c r="R13740" s="36">
        <v>14</v>
      </c>
      <c r="S13740" s="39">
        <f t="shared" si="477"/>
        <v>48</v>
      </c>
      <c r="T13740" s="34" t="s">
        <v>51</v>
      </c>
      <c r="U13740" s="12">
        <f>(((alpha*(speed^3))+(beta*(speed^2))+(ceta*speed))+delta)</f>
        <v>0.79717821085419527</v>
      </c>
      <c r="V13740" s="8">
        <f t="shared" si="478"/>
        <v>48</v>
      </c>
    </row>
    <row r="13741" spans="1:22">
      <c r="A13741" s="34" t="s">
        <v>20</v>
      </c>
      <c r="B13741" s="34" t="s">
        <v>80</v>
      </c>
      <c r="C13741" s="5" t="s">
        <v>222</v>
      </c>
      <c r="D13741" s="35" t="s">
        <v>85</v>
      </c>
      <c r="E13741" s="36" t="s">
        <v>17</v>
      </c>
      <c r="F13741" s="37">
        <v>100</v>
      </c>
      <c r="G13741" s="38">
        <v>0.04</v>
      </c>
      <c r="H13741" s="34">
        <v>0.98564090679068095</v>
      </c>
      <c r="I13741" s="35">
        <v>-6.0397015382045978E-3</v>
      </c>
      <c r="J13741" s="35">
        <v>0.78906104857139359</v>
      </c>
      <c r="K13741" s="35">
        <v>-38.4281174440546</v>
      </c>
      <c r="L13741" s="35">
        <v>1500.6035123832094</v>
      </c>
      <c r="M13741" s="35">
        <v>0</v>
      </c>
      <c r="N13741" s="35">
        <v>0</v>
      </c>
      <c r="O13741" s="35">
        <v>0</v>
      </c>
      <c r="P13741" s="36">
        <v>10</v>
      </c>
      <c r="Q13741" s="37">
        <v>48</v>
      </c>
      <c r="R13741" s="36">
        <v>14</v>
      </c>
      <c r="S13741" s="39">
        <f t="shared" si="477"/>
        <v>48</v>
      </c>
      <c r="T13741" s="34" t="s">
        <v>51</v>
      </c>
      <c r="U13741" s="12">
        <f>(((alpha*(speed^3))+(beta*(speed^2))+(ceta*speed))+delta)</f>
        <v>806.10785846395675</v>
      </c>
      <c r="V13741" s="8">
        <f t="shared" si="478"/>
        <v>48</v>
      </c>
    </row>
    <row r="13742" spans="1:22">
      <c r="A13742" s="34" t="s">
        <v>20</v>
      </c>
      <c r="B13742" s="34" t="s">
        <v>80</v>
      </c>
      <c r="C13742" s="5" t="s">
        <v>222</v>
      </c>
      <c r="D13742" s="35" t="s">
        <v>85</v>
      </c>
      <c r="E13742" s="36" t="s">
        <v>15</v>
      </c>
      <c r="F13742" s="37">
        <v>0</v>
      </c>
      <c r="G13742" s="38">
        <v>0.06</v>
      </c>
      <c r="H13742" s="34">
        <v>0.94742951853318713</v>
      </c>
      <c r="I13742" s="35">
        <v>34.461202563633599</v>
      </c>
      <c r="J13742" s="35">
        <v>0.99828792934548005</v>
      </c>
      <c r="K13742" s="35">
        <v>-0.57996673023490164</v>
      </c>
      <c r="L13742" s="35">
        <v>0</v>
      </c>
      <c r="M13742" s="35">
        <v>0</v>
      </c>
      <c r="N13742" s="35">
        <v>0</v>
      </c>
      <c r="O13742" s="35">
        <v>0</v>
      </c>
      <c r="P13742" s="36">
        <v>11</v>
      </c>
      <c r="Q13742" s="37">
        <v>60</v>
      </c>
      <c r="R13742" s="36">
        <v>0</v>
      </c>
      <c r="S13742" s="39">
        <f t="shared" si="477"/>
        <v>60</v>
      </c>
      <c r="T13742" s="34" t="s">
        <v>29</v>
      </c>
      <c r="U13742" s="12">
        <f>((alpha*(beta^speed))*(speed^ceta))</f>
        <v>2.8934171958229817</v>
      </c>
      <c r="V13742" s="8">
        <f t="shared" si="478"/>
        <v>60</v>
      </c>
    </row>
    <row r="13743" spans="1:22">
      <c r="A13743" s="34" t="s">
        <v>20</v>
      </c>
      <c r="B13743" s="34" t="s">
        <v>80</v>
      </c>
      <c r="C13743" s="5" t="s">
        <v>222</v>
      </c>
      <c r="D13743" s="35" t="s">
        <v>85</v>
      </c>
      <c r="E13743" s="36" t="s">
        <v>16</v>
      </c>
      <c r="F13743" s="37">
        <v>0</v>
      </c>
      <c r="G13743" s="38">
        <v>0.06</v>
      </c>
      <c r="H13743" s="34">
        <v>0.99345145174860294</v>
      </c>
      <c r="I13743" s="35">
        <v>3.4072019498913062</v>
      </c>
      <c r="J13743" s="35">
        <v>3.2435636052914396</v>
      </c>
      <c r="K13743" s="35">
        <v>-8.6387832304556822E-2</v>
      </c>
      <c r="L13743" s="35">
        <v>0</v>
      </c>
      <c r="M13743" s="35">
        <v>0</v>
      </c>
      <c r="N13743" s="35">
        <v>0</v>
      </c>
      <c r="O13743" s="35">
        <v>0</v>
      </c>
      <c r="P13743" s="36">
        <v>11</v>
      </c>
      <c r="Q13743" s="37">
        <v>60</v>
      </c>
      <c r="R13743" s="36">
        <v>13</v>
      </c>
      <c r="S13743" s="39">
        <f t="shared" si="477"/>
        <v>60</v>
      </c>
      <c r="T13743" s="34" t="s">
        <v>50</v>
      </c>
      <c r="U13743" s="12">
        <f>EXP((alpha+(beta/speed))+(ceta*LN(speed)))</f>
        <v>22.366399086104135</v>
      </c>
      <c r="V13743" s="8">
        <f t="shared" si="478"/>
        <v>60</v>
      </c>
    </row>
    <row r="13744" spans="1:22">
      <c r="A13744" s="34" t="s">
        <v>20</v>
      </c>
      <c r="B13744" s="34" t="s">
        <v>80</v>
      </c>
      <c r="C13744" s="5" t="s">
        <v>222</v>
      </c>
      <c r="D13744" s="35" t="s">
        <v>85</v>
      </c>
      <c r="E13744" s="36" t="s">
        <v>14</v>
      </c>
      <c r="F13744" s="37">
        <v>0</v>
      </c>
      <c r="G13744" s="38">
        <v>0.06</v>
      </c>
      <c r="H13744" s="34">
        <v>0.991006740968847</v>
      </c>
      <c r="I13744" s="35">
        <v>0.90221515712110267</v>
      </c>
      <c r="J13744" s="35">
        <v>1.5564863278504346</v>
      </c>
      <c r="K13744" s="35">
        <v>0.90736161130536086</v>
      </c>
      <c r="L13744" s="35">
        <v>-0.85754539362834192</v>
      </c>
      <c r="M13744" s="35">
        <v>0.24588959420288051</v>
      </c>
      <c r="N13744" s="35">
        <v>0</v>
      </c>
      <c r="O13744" s="35">
        <v>0</v>
      </c>
      <c r="P13744" s="36">
        <v>11</v>
      </c>
      <c r="Q13744" s="37">
        <v>60</v>
      </c>
      <c r="R13744" s="36">
        <v>10</v>
      </c>
      <c r="S13744" s="39">
        <f t="shared" si="477"/>
        <v>60</v>
      </c>
      <c r="T13744" s="34" t="s">
        <v>44</v>
      </c>
      <c r="U13744" s="12">
        <f>(alpha+(beta/(1+EXP((((-1)*ceta)+(delta*LN(speed)))+(epsilon*speed)))))</f>
        <v>0.9022657080481844</v>
      </c>
      <c r="V13744" s="8">
        <f t="shared" si="478"/>
        <v>60</v>
      </c>
    </row>
    <row r="13745" spans="1:22">
      <c r="A13745" s="34" t="s">
        <v>20</v>
      </c>
      <c r="B13745" s="34" t="s">
        <v>80</v>
      </c>
      <c r="C13745" s="5" t="s">
        <v>222</v>
      </c>
      <c r="D13745" s="35" t="s">
        <v>85</v>
      </c>
      <c r="E13745" s="36" t="s">
        <v>18</v>
      </c>
      <c r="F13745" s="37">
        <v>0</v>
      </c>
      <c r="G13745" s="38">
        <v>0.06</v>
      </c>
      <c r="H13745" s="34">
        <v>0.83321319236500757</v>
      </c>
      <c r="I13745" s="35">
        <v>12.231493923171708</v>
      </c>
      <c r="J13745" s="35">
        <v>-1.2621332941630674</v>
      </c>
      <c r="K13745" s="35">
        <v>0.26593114465845186</v>
      </c>
      <c r="L13745" s="35">
        <v>0.2369888738125881</v>
      </c>
      <c r="M13745" s="35">
        <v>0</v>
      </c>
      <c r="N13745" s="35">
        <v>0</v>
      </c>
      <c r="O13745" s="35">
        <v>0</v>
      </c>
      <c r="P13745" s="36">
        <v>11</v>
      </c>
      <c r="Q13745" s="37">
        <v>60</v>
      </c>
      <c r="R13745" s="36">
        <v>1</v>
      </c>
      <c r="S13745" s="39">
        <f t="shared" si="477"/>
        <v>60</v>
      </c>
      <c r="T13745" s="34" t="s">
        <v>30</v>
      </c>
      <c r="U13745" s="12">
        <f>((alpha*(speed^beta))+(ceta*(speed^delta)))</f>
        <v>0.7714292183311926</v>
      </c>
      <c r="V13745" s="8">
        <f t="shared" si="478"/>
        <v>60</v>
      </c>
    </row>
    <row r="13746" spans="1:22">
      <c r="A13746" s="34" t="s">
        <v>20</v>
      </c>
      <c r="B13746" s="34" t="s">
        <v>80</v>
      </c>
      <c r="C13746" s="5" t="s">
        <v>222</v>
      </c>
      <c r="D13746" s="35" t="s">
        <v>85</v>
      </c>
      <c r="E13746" s="36" t="s">
        <v>17</v>
      </c>
      <c r="F13746" s="37">
        <v>0</v>
      </c>
      <c r="G13746" s="38">
        <v>0.06</v>
      </c>
      <c r="H13746" s="34">
        <v>0.97988738547504106</v>
      </c>
      <c r="I13746" s="35">
        <v>6.3490511211017431</v>
      </c>
      <c r="J13746" s="35">
        <v>5.074606785134459</v>
      </c>
      <c r="K13746" s="35">
        <v>3.5079546541074549E-2</v>
      </c>
      <c r="L13746" s="35">
        <v>0</v>
      </c>
      <c r="M13746" s="35">
        <v>0</v>
      </c>
      <c r="N13746" s="35">
        <v>0</v>
      </c>
      <c r="O13746" s="35">
        <v>0</v>
      </c>
      <c r="P13746" s="36">
        <v>11</v>
      </c>
      <c r="Q13746" s="37">
        <v>60</v>
      </c>
      <c r="R13746" s="36">
        <v>13</v>
      </c>
      <c r="S13746" s="39">
        <f t="shared" si="477"/>
        <v>60</v>
      </c>
      <c r="T13746" s="34" t="s">
        <v>50</v>
      </c>
      <c r="U13746" s="12">
        <f>EXP((alpha+(beta/speed))+(ceta*LN(speed)))</f>
        <v>718.56462907918842</v>
      </c>
      <c r="V13746" s="8">
        <f t="shared" si="478"/>
        <v>60</v>
      </c>
    </row>
    <row r="13747" spans="1:22">
      <c r="A13747" s="34" t="s">
        <v>20</v>
      </c>
      <c r="B13747" s="34" t="s">
        <v>80</v>
      </c>
      <c r="C13747" s="5" t="s">
        <v>222</v>
      </c>
      <c r="D13747" s="35" t="s">
        <v>85</v>
      </c>
      <c r="E13747" s="36" t="s">
        <v>15</v>
      </c>
      <c r="F13747" s="37">
        <v>50</v>
      </c>
      <c r="G13747" s="38">
        <v>0.06</v>
      </c>
      <c r="H13747" s="34">
        <v>0.7590627592095337</v>
      </c>
      <c r="I13747" s="35">
        <v>3.423921815343014</v>
      </c>
      <c r="J13747" s="35">
        <v>9.7714609053416854</v>
      </c>
      <c r="K13747" s="35">
        <v>3.8182314759304719</v>
      </c>
      <c r="L13747" s="35">
        <v>-0.68767737696894327</v>
      </c>
      <c r="M13747" s="35">
        <v>0.21525029896300046</v>
      </c>
      <c r="N13747" s="35">
        <v>0</v>
      </c>
      <c r="O13747" s="35">
        <v>0</v>
      </c>
      <c r="P13747" s="36">
        <v>10</v>
      </c>
      <c r="Q13747" s="37">
        <v>44</v>
      </c>
      <c r="R13747" s="36">
        <v>10</v>
      </c>
      <c r="S13747" s="39">
        <f t="shared" si="477"/>
        <v>44</v>
      </c>
      <c r="T13747" s="34" t="s">
        <v>44</v>
      </c>
      <c r="U13747" s="12">
        <f>(alpha+(beta/(1+EXP((((-1)*ceta)+(delta*LN(speed)))+(epsilon*speed)))))</f>
        <v>3.8655601077483994</v>
      </c>
      <c r="V13747" s="8">
        <f t="shared" si="478"/>
        <v>44</v>
      </c>
    </row>
    <row r="13748" spans="1:22">
      <c r="A13748" s="34" t="s">
        <v>20</v>
      </c>
      <c r="B13748" s="34" t="s">
        <v>80</v>
      </c>
      <c r="C13748" s="5" t="s">
        <v>222</v>
      </c>
      <c r="D13748" s="35" t="s">
        <v>85</v>
      </c>
      <c r="E13748" s="36" t="s">
        <v>16</v>
      </c>
      <c r="F13748" s="37">
        <v>50</v>
      </c>
      <c r="G13748" s="38">
        <v>0.06</v>
      </c>
      <c r="H13748" s="34">
        <v>0.97998943219474954</v>
      </c>
      <c r="I13748" s="35">
        <v>-5.3251272949182498E-4</v>
      </c>
      <c r="J13748" s="35">
        <v>5.3654728176198548E-2</v>
      </c>
      <c r="K13748" s="35">
        <v>-1.9032477982962464</v>
      </c>
      <c r="L13748" s="35">
        <v>54.918420474008961</v>
      </c>
      <c r="M13748" s="35">
        <v>0</v>
      </c>
      <c r="N13748" s="35">
        <v>0</v>
      </c>
      <c r="O13748" s="35">
        <v>0</v>
      </c>
      <c r="P13748" s="36">
        <v>10</v>
      </c>
      <c r="Q13748" s="37">
        <v>44</v>
      </c>
      <c r="R13748" s="36">
        <v>14</v>
      </c>
      <c r="S13748" s="39">
        <f t="shared" si="477"/>
        <v>44</v>
      </c>
      <c r="T13748" s="34" t="s">
        <v>51</v>
      </c>
      <c r="U13748" s="12">
        <f>(((alpha*(speed^3))+(beta*(speed^2))+(ceta*speed))+delta)</f>
        <v>29.689506749062886</v>
      </c>
      <c r="V13748" s="8">
        <f t="shared" si="478"/>
        <v>44</v>
      </c>
    </row>
    <row r="13749" spans="1:22">
      <c r="A13749" s="34" t="s">
        <v>20</v>
      </c>
      <c r="B13749" s="34" t="s">
        <v>80</v>
      </c>
      <c r="C13749" s="5" t="s">
        <v>222</v>
      </c>
      <c r="D13749" s="35" t="s">
        <v>85</v>
      </c>
      <c r="E13749" s="36" t="s">
        <v>14</v>
      </c>
      <c r="F13749" s="37">
        <v>50</v>
      </c>
      <c r="G13749" s="38">
        <v>0.06</v>
      </c>
      <c r="H13749" s="34">
        <v>0.93458914499742163</v>
      </c>
      <c r="I13749" s="35">
        <v>24.154900149867753</v>
      </c>
      <c r="J13749" s="35">
        <v>1.0396023130776737</v>
      </c>
      <c r="K13749" s="35">
        <v>-1.2449486172391591</v>
      </c>
      <c r="L13749" s="35">
        <v>0</v>
      </c>
      <c r="M13749" s="35">
        <v>0</v>
      </c>
      <c r="N13749" s="35">
        <v>0</v>
      </c>
      <c r="O13749" s="35">
        <v>0</v>
      </c>
      <c r="P13749" s="36">
        <v>10</v>
      </c>
      <c r="Q13749" s="37">
        <v>44</v>
      </c>
      <c r="R13749" s="36">
        <v>0</v>
      </c>
      <c r="S13749" s="39">
        <f t="shared" si="477"/>
        <v>44</v>
      </c>
      <c r="T13749" s="34" t="s">
        <v>29</v>
      </c>
      <c r="U13749" s="12">
        <f>((alpha*(beta^speed))*(speed^ceta))</f>
        <v>1.1999124037168831</v>
      </c>
      <c r="V13749" s="8">
        <f t="shared" si="478"/>
        <v>44</v>
      </c>
    </row>
    <row r="13750" spans="1:22">
      <c r="A13750" s="34" t="s">
        <v>20</v>
      </c>
      <c r="B13750" s="34" t="s">
        <v>80</v>
      </c>
      <c r="C13750" s="5" t="s">
        <v>222</v>
      </c>
      <c r="D13750" s="35" t="s">
        <v>85</v>
      </c>
      <c r="E13750" s="36" t="s">
        <v>18</v>
      </c>
      <c r="F13750" s="37">
        <v>50</v>
      </c>
      <c r="G13750" s="38">
        <v>0.06</v>
      </c>
      <c r="H13750" s="34">
        <v>0.85010005349585627</v>
      </c>
      <c r="I13750" s="35">
        <v>1.6279242604024893E-5</v>
      </c>
      <c r="J13750" s="35">
        <v>-1.0093199042198473E-3</v>
      </c>
      <c r="K13750" s="35">
        <v>3.1135227718137853E-3</v>
      </c>
      <c r="L13750" s="35">
        <v>1.4491700734501447</v>
      </c>
      <c r="M13750" s="35">
        <v>0</v>
      </c>
      <c r="N13750" s="35">
        <v>0</v>
      </c>
      <c r="O13750" s="35">
        <v>0</v>
      </c>
      <c r="P13750" s="36">
        <v>10</v>
      </c>
      <c r="Q13750" s="37">
        <v>44</v>
      </c>
      <c r="R13750" s="36">
        <v>14</v>
      </c>
      <c r="S13750" s="39">
        <f t="shared" si="477"/>
        <v>44</v>
      </c>
      <c r="T13750" s="34" t="s">
        <v>51</v>
      </c>
      <c r="U13750" s="12">
        <f>(((alpha*(speed^3))+(beta*(speed^2))+(ceta*speed))+delta)</f>
        <v>1.0188527428215832</v>
      </c>
      <c r="V13750" s="8">
        <f t="shared" si="478"/>
        <v>44</v>
      </c>
    </row>
    <row r="13751" spans="1:22">
      <c r="A13751" s="34" t="s">
        <v>20</v>
      </c>
      <c r="B13751" s="34" t="s">
        <v>80</v>
      </c>
      <c r="C13751" s="5" t="s">
        <v>222</v>
      </c>
      <c r="D13751" s="35" t="s">
        <v>85</v>
      </c>
      <c r="E13751" s="36" t="s">
        <v>17</v>
      </c>
      <c r="F13751" s="37">
        <v>50</v>
      </c>
      <c r="G13751" s="38">
        <v>0.06</v>
      </c>
      <c r="H13751" s="34">
        <v>0.98466921468818636</v>
      </c>
      <c r="I13751" s="35">
        <v>-9.6145820264969904E-3</v>
      </c>
      <c r="J13751" s="35">
        <v>1.1237002522224979</v>
      </c>
      <c r="K13751" s="35">
        <v>-45.208045969398007</v>
      </c>
      <c r="L13751" s="35">
        <v>1587.5902696839364</v>
      </c>
      <c r="M13751" s="35">
        <v>0</v>
      </c>
      <c r="N13751" s="35">
        <v>0</v>
      </c>
      <c r="O13751" s="35">
        <v>0</v>
      </c>
      <c r="P13751" s="36">
        <v>10</v>
      </c>
      <c r="Q13751" s="37">
        <v>44</v>
      </c>
      <c r="R13751" s="36">
        <v>14</v>
      </c>
      <c r="S13751" s="39">
        <f t="shared" si="477"/>
        <v>44</v>
      </c>
      <c r="T13751" s="34" t="s">
        <v>51</v>
      </c>
      <c r="U13751" s="12">
        <f>(((alpha*(speed^3))+(beta*(speed^2))+(ceta*speed))+delta)</f>
        <v>954.91137998806062</v>
      </c>
      <c r="V13751" s="8">
        <f t="shared" si="478"/>
        <v>44</v>
      </c>
    </row>
    <row r="13752" spans="1:22">
      <c r="A13752" s="34" t="s">
        <v>20</v>
      </c>
      <c r="B13752" s="34" t="s">
        <v>80</v>
      </c>
      <c r="C13752" s="5" t="s">
        <v>222</v>
      </c>
      <c r="D13752" s="35" t="s">
        <v>85</v>
      </c>
      <c r="E13752" s="36" t="s">
        <v>15</v>
      </c>
      <c r="F13752" s="37">
        <v>100</v>
      </c>
      <c r="G13752" s="38">
        <v>0.06</v>
      </c>
      <c r="H13752" s="34">
        <v>0.77133988243657181</v>
      </c>
      <c r="I13752" s="35">
        <v>2.1801972528392144E-3</v>
      </c>
      <c r="J13752" s="35">
        <v>-0.72284033998282926</v>
      </c>
      <c r="K13752" s="35">
        <v>27.613141694539067</v>
      </c>
      <c r="L13752" s="35">
        <v>0</v>
      </c>
      <c r="M13752" s="35">
        <v>0</v>
      </c>
      <c r="N13752" s="35">
        <v>0</v>
      </c>
      <c r="O13752" s="35">
        <v>0</v>
      </c>
      <c r="P13752" s="36">
        <v>9</v>
      </c>
      <c r="Q13752" s="37">
        <v>36</v>
      </c>
      <c r="R13752" s="36">
        <v>15</v>
      </c>
      <c r="S13752" s="39">
        <f t="shared" si="477"/>
        <v>36</v>
      </c>
      <c r="T13752" s="34" t="s">
        <v>52</v>
      </c>
      <c r="U13752" s="12">
        <f>(((alpha*(speed^2))+(beta*speed))+ceta)</f>
        <v>4.4164250948368355</v>
      </c>
      <c r="V13752" s="8">
        <f t="shared" si="478"/>
        <v>36</v>
      </c>
    </row>
    <row r="13753" spans="1:22">
      <c r="A13753" s="34" t="s">
        <v>20</v>
      </c>
      <c r="B13753" s="34" t="s">
        <v>80</v>
      </c>
      <c r="C13753" s="5" t="s">
        <v>222</v>
      </c>
      <c r="D13753" s="35" t="s">
        <v>85</v>
      </c>
      <c r="E13753" s="36" t="s">
        <v>16</v>
      </c>
      <c r="F13753" s="37">
        <v>100</v>
      </c>
      <c r="G13753" s="38">
        <v>0.06</v>
      </c>
      <c r="H13753" s="34">
        <v>0.97361338710523782</v>
      </c>
      <c r="I13753" s="35">
        <v>-1.9418461960366495E-3</v>
      </c>
      <c r="J13753" s="35">
        <v>0.14796668917881023</v>
      </c>
      <c r="K13753" s="35">
        <v>-3.8191703528157648</v>
      </c>
      <c r="L13753" s="35">
        <v>73.973464650150746</v>
      </c>
      <c r="M13753" s="35">
        <v>0</v>
      </c>
      <c r="N13753" s="35">
        <v>0</v>
      </c>
      <c r="O13753" s="35">
        <v>0</v>
      </c>
      <c r="P13753" s="36">
        <v>9</v>
      </c>
      <c r="Q13753" s="37">
        <v>36</v>
      </c>
      <c r="R13753" s="36">
        <v>14</v>
      </c>
      <c r="S13753" s="39">
        <f t="shared" si="477"/>
        <v>36</v>
      </c>
      <c r="T13753" s="34" t="s">
        <v>51</v>
      </c>
      <c r="U13753" s="12">
        <f>(((alpha*(speed^3))+(beta*(speed^2))+(ceta*speed))+delta)</f>
        <v>37.649385002235334</v>
      </c>
      <c r="V13753" s="8">
        <f t="shared" si="478"/>
        <v>36</v>
      </c>
    </row>
    <row r="13754" spans="1:22">
      <c r="A13754" s="34" t="s">
        <v>20</v>
      </c>
      <c r="B13754" s="34" t="s">
        <v>80</v>
      </c>
      <c r="C13754" s="5" t="s">
        <v>222</v>
      </c>
      <c r="D13754" s="35" t="s">
        <v>85</v>
      </c>
      <c r="E13754" s="36" t="s">
        <v>14</v>
      </c>
      <c r="F13754" s="37">
        <v>100</v>
      </c>
      <c r="G13754" s="38">
        <v>0.06</v>
      </c>
      <c r="H13754" s="34">
        <v>0.95406386953715328</v>
      </c>
      <c r="I13754" s="35">
        <v>1.2080031663774429</v>
      </c>
      <c r="J13754" s="35">
        <v>0.80758827292168944</v>
      </c>
      <c r="K13754" s="35">
        <v>36.10880477560174</v>
      </c>
      <c r="L13754" s="35">
        <v>16.758305914459886</v>
      </c>
      <c r="M13754" s="35">
        <v>-0.49641488877008144</v>
      </c>
      <c r="N13754" s="35">
        <v>0</v>
      </c>
      <c r="O13754" s="35">
        <v>0</v>
      </c>
      <c r="P13754" s="36">
        <v>9</v>
      </c>
      <c r="Q13754" s="37">
        <v>36</v>
      </c>
      <c r="R13754" s="36">
        <v>10</v>
      </c>
      <c r="S13754" s="39">
        <f t="shared" si="477"/>
        <v>36</v>
      </c>
      <c r="T13754" s="34" t="s">
        <v>44</v>
      </c>
      <c r="U13754" s="12">
        <f>(alpha+(beta/(1+EXP((((-1)*ceta)+(delta*LN(speed)))+(epsilon*speed)))))</f>
        <v>1.2098579854120928</v>
      </c>
      <c r="V13754" s="8">
        <f t="shared" si="478"/>
        <v>36</v>
      </c>
    </row>
    <row r="13755" spans="1:22">
      <c r="A13755" s="34" t="s">
        <v>20</v>
      </c>
      <c r="B13755" s="34" t="s">
        <v>80</v>
      </c>
      <c r="C13755" s="5" t="s">
        <v>222</v>
      </c>
      <c r="D13755" s="35" t="s">
        <v>85</v>
      </c>
      <c r="E13755" s="36" t="s">
        <v>18</v>
      </c>
      <c r="F13755" s="37">
        <v>100</v>
      </c>
      <c r="G13755" s="38">
        <v>0.06</v>
      </c>
      <c r="H13755" s="34">
        <v>0.89958600045185821</v>
      </c>
      <c r="I13755" s="35">
        <v>1.12035237645313</v>
      </c>
      <c r="J13755" s="35">
        <v>0.66374095837677627</v>
      </c>
      <c r="K13755" s="35">
        <v>3.3599794867953845</v>
      </c>
      <c r="L13755" s="35">
        <v>-2.1209902750920215</v>
      </c>
      <c r="M13755" s="35">
        <v>0.51131499089513432</v>
      </c>
      <c r="N13755" s="35">
        <v>0</v>
      </c>
      <c r="O13755" s="35">
        <v>0</v>
      </c>
      <c r="P13755" s="36">
        <v>9</v>
      </c>
      <c r="Q13755" s="37">
        <v>36</v>
      </c>
      <c r="R13755" s="36">
        <v>10</v>
      </c>
      <c r="S13755" s="39">
        <f t="shared" si="477"/>
        <v>36</v>
      </c>
      <c r="T13755" s="34" t="s">
        <v>44</v>
      </c>
      <c r="U13755" s="12">
        <f>(alpha+(beta/(1+EXP((((-1)*ceta)+(delta*LN(speed)))+(epsilon*speed)))))</f>
        <v>1.1207393331140829</v>
      </c>
      <c r="V13755" s="8">
        <f t="shared" si="478"/>
        <v>36</v>
      </c>
    </row>
    <row r="13756" spans="1:22">
      <c r="A13756" s="34" t="s">
        <v>20</v>
      </c>
      <c r="B13756" s="34" t="s">
        <v>80</v>
      </c>
      <c r="C13756" s="5" t="s">
        <v>222</v>
      </c>
      <c r="D13756" s="35" t="s">
        <v>85</v>
      </c>
      <c r="E13756" s="36" t="s">
        <v>17</v>
      </c>
      <c r="F13756" s="37">
        <v>100</v>
      </c>
      <c r="G13756" s="38">
        <v>0.06</v>
      </c>
      <c r="H13756" s="34">
        <v>0.99581878749972008</v>
      </c>
      <c r="I13756" s="35">
        <v>-2.7001543177625965E-2</v>
      </c>
      <c r="J13756" s="35">
        <v>2.4505077028351554</v>
      </c>
      <c r="K13756" s="35">
        <v>-78.000656928383862</v>
      </c>
      <c r="L13756" s="35">
        <v>2029.1973490827827</v>
      </c>
      <c r="M13756" s="35">
        <v>0</v>
      </c>
      <c r="N13756" s="35">
        <v>0</v>
      </c>
      <c r="O13756" s="35">
        <v>0</v>
      </c>
      <c r="P13756" s="36">
        <v>9</v>
      </c>
      <c r="Q13756" s="37">
        <v>36</v>
      </c>
      <c r="R13756" s="36">
        <v>14</v>
      </c>
      <c r="S13756" s="39">
        <f t="shared" si="477"/>
        <v>36</v>
      </c>
      <c r="T13756" s="34" t="s">
        <v>51</v>
      </c>
      <c r="U13756" s="12">
        <f>(((alpha*(speed^3))+(beta*(speed^2))+(ceta*speed))+delta)</f>
        <v>1137.2476840400082</v>
      </c>
      <c r="V13756" s="8">
        <f t="shared" si="478"/>
        <v>36</v>
      </c>
    </row>
    <row r="13757" spans="1:22">
      <c r="A13757" s="34" t="s">
        <v>20</v>
      </c>
      <c r="B13757" s="34" t="s">
        <v>80</v>
      </c>
      <c r="C13757" s="5" t="s">
        <v>223</v>
      </c>
      <c r="D13757" s="35" t="s">
        <v>86</v>
      </c>
      <c r="E13757" s="36" t="s">
        <v>15</v>
      </c>
      <c r="F13757" s="37">
        <v>0</v>
      </c>
      <c r="G13757" s="38">
        <v>0</v>
      </c>
      <c r="H13757" s="34">
        <v>0.96446630973930536</v>
      </c>
      <c r="I13757" s="35">
        <v>-2.7475573542839443E-5</v>
      </c>
      <c r="J13757" s="35">
        <v>4.9000127183956221E-3</v>
      </c>
      <c r="K13757" s="35">
        <v>-0.29130988347975573</v>
      </c>
      <c r="L13757" s="35">
        <v>7.1462334147363249</v>
      </c>
      <c r="M13757" s="35">
        <v>0</v>
      </c>
      <c r="N13757" s="35">
        <v>0</v>
      </c>
      <c r="O13757" s="35">
        <v>0</v>
      </c>
      <c r="P13757" s="36">
        <v>11</v>
      </c>
      <c r="Q13757" s="37">
        <v>86</v>
      </c>
      <c r="R13757" s="36">
        <v>14</v>
      </c>
      <c r="S13757" s="39">
        <f t="shared" si="477"/>
        <v>86</v>
      </c>
      <c r="T13757" s="34" t="s">
        <v>51</v>
      </c>
      <c r="U13757" s="12">
        <f>(((alpha*(speed^3))+(beta*(speed^2))+(ceta*speed))+delta)</f>
        <v>0.85807409536706825</v>
      </c>
      <c r="V13757" s="8">
        <f t="shared" si="478"/>
        <v>86</v>
      </c>
    </row>
    <row r="13758" spans="1:22">
      <c r="A13758" s="34" t="s">
        <v>20</v>
      </c>
      <c r="B13758" s="34" t="s">
        <v>80</v>
      </c>
      <c r="C13758" s="5" t="s">
        <v>223</v>
      </c>
      <c r="D13758" s="35" t="s">
        <v>86</v>
      </c>
      <c r="E13758" s="36" t="s">
        <v>16</v>
      </c>
      <c r="F13758" s="37">
        <v>0</v>
      </c>
      <c r="G13758" s="38">
        <v>0</v>
      </c>
      <c r="H13758" s="34">
        <v>0.9717987838907306</v>
      </c>
      <c r="I13758" s="35">
        <v>4.4372380000466372</v>
      </c>
      <c r="J13758" s="35">
        <v>161.33623588132355</v>
      </c>
      <c r="K13758" s="35">
        <v>-0.16067165345323836</v>
      </c>
      <c r="L13758" s="35">
        <v>0.87897435934177215</v>
      </c>
      <c r="M13758" s="35">
        <v>6.2139444669830329E-4</v>
      </c>
      <c r="N13758" s="35">
        <v>0</v>
      </c>
      <c r="O13758" s="35">
        <v>0</v>
      </c>
      <c r="P13758" s="36">
        <v>11</v>
      </c>
      <c r="Q13758" s="37">
        <v>86</v>
      </c>
      <c r="R13758" s="36">
        <v>10</v>
      </c>
      <c r="S13758" s="39">
        <f t="shared" si="477"/>
        <v>86</v>
      </c>
      <c r="T13758" s="34" t="s">
        <v>44</v>
      </c>
      <c r="U13758" s="12">
        <f>(alpha+(beta/(1+EXP((((-1)*ceta)+(delta*LN(speed)))+(epsilon*speed)))))</f>
        <v>6.9925058607631776</v>
      </c>
      <c r="V13758" s="8">
        <f t="shared" si="478"/>
        <v>86</v>
      </c>
    </row>
    <row r="13759" spans="1:22">
      <c r="A13759" s="34" t="s">
        <v>20</v>
      </c>
      <c r="B13759" s="34" t="s">
        <v>80</v>
      </c>
      <c r="C13759" s="5" t="s">
        <v>223</v>
      </c>
      <c r="D13759" s="35" t="s">
        <v>86</v>
      </c>
      <c r="E13759" s="36" t="s">
        <v>14</v>
      </c>
      <c r="F13759" s="37">
        <v>0</v>
      </c>
      <c r="G13759" s="38">
        <v>0</v>
      </c>
      <c r="H13759" s="34">
        <v>0.99000100956636783</v>
      </c>
      <c r="I13759" s="35">
        <v>10.86828831359156</v>
      </c>
      <c r="J13759" s="35">
        <v>1.0046624492600604</v>
      </c>
      <c r="K13759" s="35">
        <v>-0.94871272784869387</v>
      </c>
      <c r="L13759" s="35">
        <v>0</v>
      </c>
      <c r="M13759" s="35">
        <v>0</v>
      </c>
      <c r="N13759" s="35">
        <v>0</v>
      </c>
      <c r="O13759" s="35">
        <v>0</v>
      </c>
      <c r="P13759" s="36">
        <v>11</v>
      </c>
      <c r="Q13759" s="37">
        <v>86</v>
      </c>
      <c r="R13759" s="36">
        <v>0</v>
      </c>
      <c r="S13759" s="39">
        <f t="shared" si="477"/>
        <v>86</v>
      </c>
      <c r="T13759" s="34" t="s">
        <v>29</v>
      </c>
      <c r="U13759" s="12">
        <f>((alpha*(beta^speed))*(speed^ceta))</f>
        <v>0.23692586913848737</v>
      </c>
      <c r="V13759" s="8">
        <f t="shared" si="478"/>
        <v>86</v>
      </c>
    </row>
    <row r="13760" spans="1:22">
      <c r="A13760" s="34" t="s">
        <v>20</v>
      </c>
      <c r="B13760" s="34" t="s">
        <v>80</v>
      </c>
      <c r="C13760" s="5" t="s">
        <v>223</v>
      </c>
      <c r="D13760" s="35" t="s">
        <v>86</v>
      </c>
      <c r="E13760" s="36" t="s">
        <v>18</v>
      </c>
      <c r="F13760" s="37">
        <v>0</v>
      </c>
      <c r="G13760" s="38">
        <v>0</v>
      </c>
      <c r="H13760" s="34">
        <v>0.90539320006251411</v>
      </c>
      <c r="I13760" s="35">
        <v>1.1199733292412324</v>
      </c>
      <c r="J13760" s="35">
        <v>0.1682823976811661</v>
      </c>
      <c r="K13760" s="35">
        <v>-1.2563769517134611E-3</v>
      </c>
      <c r="L13760" s="35">
        <v>0</v>
      </c>
      <c r="M13760" s="35">
        <v>0</v>
      </c>
      <c r="N13760" s="35">
        <v>0</v>
      </c>
      <c r="O13760" s="35">
        <v>0</v>
      </c>
      <c r="P13760" s="36">
        <v>11</v>
      </c>
      <c r="Q13760" s="37">
        <v>86</v>
      </c>
      <c r="R13760" s="36">
        <v>5</v>
      </c>
      <c r="S13760" s="39">
        <f t="shared" si="477"/>
        <v>86</v>
      </c>
      <c r="T13760" s="34" t="s">
        <v>36</v>
      </c>
      <c r="U13760" s="12">
        <f>(1/(((ceta*(speed^2))+(beta*speed))+alpha))</f>
        <v>0.15872775022680172</v>
      </c>
      <c r="V13760" s="8">
        <f t="shared" si="478"/>
        <v>86</v>
      </c>
    </row>
    <row r="13761" spans="1:22">
      <c r="A13761" s="34" t="s">
        <v>20</v>
      </c>
      <c r="B13761" s="34" t="s">
        <v>80</v>
      </c>
      <c r="C13761" s="5" t="s">
        <v>223</v>
      </c>
      <c r="D13761" s="35" t="s">
        <v>86</v>
      </c>
      <c r="E13761" s="36" t="s">
        <v>17</v>
      </c>
      <c r="F13761" s="37">
        <v>0</v>
      </c>
      <c r="G13761" s="38">
        <v>0</v>
      </c>
      <c r="H13761" s="34">
        <v>0.94803273237826757</v>
      </c>
      <c r="I13761" s="35">
        <v>2267.8591675033349</v>
      </c>
      <c r="J13761" s="35">
        <v>1.0055299225480976</v>
      </c>
      <c r="K13761" s="35">
        <v>-0.63895256287613345</v>
      </c>
      <c r="L13761" s="35">
        <v>0</v>
      </c>
      <c r="M13761" s="35">
        <v>0</v>
      </c>
      <c r="N13761" s="35">
        <v>0</v>
      </c>
      <c r="O13761" s="35">
        <v>0</v>
      </c>
      <c r="P13761" s="36">
        <v>11</v>
      </c>
      <c r="Q13761" s="37">
        <v>86</v>
      </c>
      <c r="R13761" s="36">
        <v>0</v>
      </c>
      <c r="S13761" s="39">
        <f t="shared" si="477"/>
        <v>86</v>
      </c>
      <c r="T13761" s="34" t="s">
        <v>29</v>
      </c>
      <c r="U13761" s="12">
        <f>((alpha*(beta^speed))*(speed^ceta))</f>
        <v>211.60856395011703</v>
      </c>
      <c r="V13761" s="8">
        <f t="shared" si="478"/>
        <v>86</v>
      </c>
    </row>
    <row r="13762" spans="1:22">
      <c r="A13762" s="34" t="s">
        <v>20</v>
      </c>
      <c r="B13762" s="34" t="s">
        <v>80</v>
      </c>
      <c r="C13762" s="5" t="s">
        <v>223</v>
      </c>
      <c r="D13762" s="35" t="s">
        <v>86</v>
      </c>
      <c r="E13762" s="36" t="s">
        <v>15</v>
      </c>
      <c r="F13762" s="37">
        <v>50</v>
      </c>
      <c r="G13762" s="38">
        <v>0</v>
      </c>
      <c r="H13762" s="34">
        <v>0.95400420377079431</v>
      </c>
      <c r="I13762" s="35">
        <v>1.1780951192977951</v>
      </c>
      <c r="J13762" s="35">
        <v>6.0166876342614906</v>
      </c>
      <c r="K13762" s="35">
        <v>6.836432845835823</v>
      </c>
      <c r="L13762" s="35">
        <v>2.4388345844703796</v>
      </c>
      <c r="M13762" s="35">
        <v>-7.6789342365903438E-3</v>
      </c>
      <c r="N13762" s="35">
        <v>0</v>
      </c>
      <c r="O13762" s="35">
        <v>0</v>
      </c>
      <c r="P13762" s="36">
        <v>11</v>
      </c>
      <c r="Q13762" s="37">
        <v>86</v>
      </c>
      <c r="R13762" s="36">
        <v>10</v>
      </c>
      <c r="S13762" s="39">
        <f t="shared" ref="S13762:S13825" si="479">V13762</f>
        <v>86</v>
      </c>
      <c r="T13762" s="34" t="s">
        <v>44</v>
      </c>
      <c r="U13762" s="12">
        <f>(alpha+(beta/(1+EXP((((-1)*ceta)+(delta*LN(speed)))+(epsilon*speed)))))</f>
        <v>1.3787872797122858</v>
      </c>
      <c r="V13762" s="8">
        <f t="shared" ref="V13762:V13825" si="480">IF($V$1&lt;P13762,P13762,IF($V$1&gt;Q13762,Q13762,$V$1))</f>
        <v>86</v>
      </c>
    </row>
    <row r="13763" spans="1:22">
      <c r="A13763" s="34" t="s">
        <v>20</v>
      </c>
      <c r="B13763" s="34" t="s">
        <v>80</v>
      </c>
      <c r="C13763" s="5" t="s">
        <v>223</v>
      </c>
      <c r="D13763" s="35" t="s">
        <v>86</v>
      </c>
      <c r="E13763" s="36" t="s">
        <v>16</v>
      </c>
      <c r="F13763" s="37">
        <v>50</v>
      </c>
      <c r="G13763" s="38">
        <v>0</v>
      </c>
      <c r="H13763" s="34">
        <v>0.95935970434146289</v>
      </c>
      <c r="I13763" s="35">
        <v>3.9617793972731703</v>
      </c>
      <c r="J13763" s="35">
        <v>1.6405897979493225</v>
      </c>
      <c r="K13763" s="35">
        <v>-0.43894706243203829</v>
      </c>
      <c r="L13763" s="35">
        <v>0</v>
      </c>
      <c r="M13763" s="35">
        <v>0</v>
      </c>
      <c r="N13763" s="35">
        <v>0</v>
      </c>
      <c r="O13763" s="35">
        <v>0</v>
      </c>
      <c r="P13763" s="36">
        <v>11</v>
      </c>
      <c r="Q13763" s="37">
        <v>86</v>
      </c>
      <c r="R13763" s="36">
        <v>13</v>
      </c>
      <c r="S13763" s="39">
        <f t="shared" si="479"/>
        <v>86</v>
      </c>
      <c r="T13763" s="34" t="s">
        <v>50</v>
      </c>
      <c r="U13763" s="12">
        <f>EXP((alpha+(beta/speed))+(ceta*LN(speed)))</f>
        <v>7.5809108859747854</v>
      </c>
      <c r="V13763" s="8">
        <f t="shared" si="480"/>
        <v>86</v>
      </c>
    </row>
    <row r="13764" spans="1:22">
      <c r="A13764" s="34" t="s">
        <v>20</v>
      </c>
      <c r="B13764" s="34" t="s">
        <v>80</v>
      </c>
      <c r="C13764" s="5" t="s">
        <v>223</v>
      </c>
      <c r="D13764" s="35" t="s">
        <v>86</v>
      </c>
      <c r="E13764" s="36" t="s">
        <v>14</v>
      </c>
      <c r="F13764" s="37">
        <v>50</v>
      </c>
      <c r="G13764" s="38">
        <v>0</v>
      </c>
      <c r="H13764" s="34">
        <v>0.99102460308028562</v>
      </c>
      <c r="I13764" s="35">
        <v>9.7021545243594396</v>
      </c>
      <c r="J13764" s="35">
        <v>1.0036826980019047</v>
      </c>
      <c r="K13764" s="35">
        <v>-0.9097540492634475</v>
      </c>
      <c r="L13764" s="35">
        <v>0</v>
      </c>
      <c r="M13764" s="35">
        <v>0</v>
      </c>
      <c r="N13764" s="35">
        <v>0</v>
      </c>
      <c r="O13764" s="35">
        <v>0</v>
      </c>
      <c r="P13764" s="36">
        <v>11</v>
      </c>
      <c r="Q13764" s="37">
        <v>86</v>
      </c>
      <c r="R13764" s="36">
        <v>0</v>
      </c>
      <c r="S13764" s="39">
        <f t="shared" si="479"/>
        <v>86</v>
      </c>
      <c r="T13764" s="34" t="s">
        <v>29</v>
      </c>
      <c r="U13764" s="12">
        <f>((alpha*(beta^speed))*(speed^ceta))</f>
        <v>0.23133642695879858</v>
      </c>
      <c r="V13764" s="8">
        <f t="shared" si="480"/>
        <v>86</v>
      </c>
    </row>
    <row r="13765" spans="1:22">
      <c r="A13765" s="34" t="s">
        <v>20</v>
      </c>
      <c r="B13765" s="34" t="s">
        <v>80</v>
      </c>
      <c r="C13765" s="5" t="s">
        <v>223</v>
      </c>
      <c r="D13765" s="35" t="s">
        <v>86</v>
      </c>
      <c r="E13765" s="36" t="s">
        <v>18</v>
      </c>
      <c r="F13765" s="37">
        <v>50</v>
      </c>
      <c r="G13765" s="38">
        <v>0</v>
      </c>
      <c r="H13765" s="34">
        <v>0.87232344965126074</v>
      </c>
      <c r="I13765" s="35">
        <v>2.2999380400400891</v>
      </c>
      <c r="J13765" s="35">
        <v>1.0079673743804376</v>
      </c>
      <c r="K13765" s="35">
        <v>-0.73289547112173992</v>
      </c>
      <c r="L13765" s="35">
        <v>0</v>
      </c>
      <c r="M13765" s="35">
        <v>0</v>
      </c>
      <c r="N13765" s="35">
        <v>0</v>
      </c>
      <c r="O13765" s="35">
        <v>0</v>
      </c>
      <c r="P13765" s="36">
        <v>11</v>
      </c>
      <c r="Q13765" s="37">
        <v>86</v>
      </c>
      <c r="R13765" s="36">
        <v>0</v>
      </c>
      <c r="S13765" s="39">
        <f t="shared" si="479"/>
        <v>86</v>
      </c>
      <c r="T13765" s="34" t="s">
        <v>29</v>
      </c>
      <c r="U13765" s="12">
        <f>((alpha*(beta^speed))*(speed^ceta))</f>
        <v>0.17391131962939879</v>
      </c>
      <c r="V13765" s="8">
        <f t="shared" si="480"/>
        <v>86</v>
      </c>
    </row>
    <row r="13766" spans="1:22">
      <c r="A13766" s="34" t="s">
        <v>20</v>
      </c>
      <c r="B13766" s="34" t="s">
        <v>80</v>
      </c>
      <c r="C13766" s="5" t="s">
        <v>223</v>
      </c>
      <c r="D13766" s="35" t="s">
        <v>86</v>
      </c>
      <c r="E13766" s="36" t="s">
        <v>17</v>
      </c>
      <c r="F13766" s="37">
        <v>50</v>
      </c>
      <c r="G13766" s="38">
        <v>0</v>
      </c>
      <c r="H13766" s="34">
        <v>0.91606680928042716</v>
      </c>
      <c r="I13766" s="35">
        <v>-2.1871921896887531E-3</v>
      </c>
      <c r="J13766" s="35">
        <v>0.38593739324495357</v>
      </c>
      <c r="K13766" s="35">
        <v>-23.638492293068019</v>
      </c>
      <c r="L13766" s="35">
        <v>778.96236816091493</v>
      </c>
      <c r="M13766" s="35">
        <v>0</v>
      </c>
      <c r="N13766" s="35">
        <v>0</v>
      </c>
      <c r="O13766" s="35">
        <v>0</v>
      </c>
      <c r="P13766" s="36">
        <v>11</v>
      </c>
      <c r="Q13766" s="37">
        <v>86</v>
      </c>
      <c r="R13766" s="36">
        <v>14</v>
      </c>
      <c r="S13766" s="39">
        <f t="shared" si="479"/>
        <v>86</v>
      </c>
      <c r="T13766" s="34" t="s">
        <v>51</v>
      </c>
      <c r="U13766" s="12">
        <f>(((alpha*(speed^3))+(beta*(speed^2))+(ceta*speed))+delta)</f>
        <v>209.26827599207252</v>
      </c>
      <c r="V13766" s="8">
        <f t="shared" si="480"/>
        <v>86</v>
      </c>
    </row>
    <row r="13767" spans="1:22">
      <c r="A13767" s="34" t="s">
        <v>20</v>
      </c>
      <c r="B13767" s="34" t="s">
        <v>80</v>
      </c>
      <c r="C13767" s="5" t="s">
        <v>223</v>
      </c>
      <c r="D13767" s="35" t="s">
        <v>86</v>
      </c>
      <c r="E13767" s="36" t="s">
        <v>15</v>
      </c>
      <c r="F13767" s="37">
        <v>100</v>
      </c>
      <c r="G13767" s="38">
        <v>0</v>
      </c>
      <c r="H13767" s="34">
        <v>0.95966989965603766</v>
      </c>
      <c r="I13767" s="35">
        <v>1.3383199009677826</v>
      </c>
      <c r="J13767" s="35">
        <v>6.7928816857565053</v>
      </c>
      <c r="K13767" s="35">
        <v>8.5424468605718697</v>
      </c>
      <c r="L13767" s="35">
        <v>2.9795717395921968</v>
      </c>
      <c r="M13767" s="35">
        <v>-1.4319897146097235E-2</v>
      </c>
      <c r="N13767" s="35">
        <v>0</v>
      </c>
      <c r="O13767" s="35">
        <v>0</v>
      </c>
      <c r="P13767" s="36">
        <v>11</v>
      </c>
      <c r="Q13767" s="37">
        <v>86</v>
      </c>
      <c r="R13767" s="36">
        <v>10</v>
      </c>
      <c r="S13767" s="39">
        <f t="shared" si="479"/>
        <v>86</v>
      </c>
      <c r="T13767" s="34" t="s">
        <v>44</v>
      </c>
      <c r="U13767" s="12">
        <f>(alpha+(beta/(1+EXP((((-1)*ceta)+(delta*LN(speed)))+(epsilon*speed)))))</f>
        <v>1.5378040436632641</v>
      </c>
      <c r="V13767" s="8">
        <f t="shared" si="480"/>
        <v>86</v>
      </c>
    </row>
    <row r="13768" spans="1:22">
      <c r="A13768" s="34" t="s">
        <v>20</v>
      </c>
      <c r="B13768" s="34" t="s">
        <v>80</v>
      </c>
      <c r="C13768" s="5" t="s">
        <v>223</v>
      </c>
      <c r="D13768" s="35" t="s">
        <v>86</v>
      </c>
      <c r="E13768" s="36" t="s">
        <v>16</v>
      </c>
      <c r="F13768" s="37">
        <v>100</v>
      </c>
      <c r="G13768" s="38">
        <v>0</v>
      </c>
      <c r="H13768" s="34">
        <v>0.94171659120729412</v>
      </c>
      <c r="I13768" s="35">
        <v>70.392387882019605</v>
      </c>
      <c r="J13768" s="35">
        <v>0.99920691358513991</v>
      </c>
      <c r="K13768" s="35">
        <v>-0.46756641171102525</v>
      </c>
      <c r="L13768" s="35">
        <v>0</v>
      </c>
      <c r="M13768" s="35">
        <v>0</v>
      </c>
      <c r="N13768" s="35">
        <v>0</v>
      </c>
      <c r="O13768" s="35">
        <v>0</v>
      </c>
      <c r="P13768" s="36">
        <v>11</v>
      </c>
      <c r="Q13768" s="37">
        <v>86</v>
      </c>
      <c r="R13768" s="36">
        <v>0</v>
      </c>
      <c r="S13768" s="39">
        <f t="shared" si="479"/>
        <v>86</v>
      </c>
      <c r="T13768" s="34" t="s">
        <v>29</v>
      </c>
      <c r="U13768" s="12">
        <f>((alpha*(beta^speed))*(speed^ceta))</f>
        <v>8.1919294518951258</v>
      </c>
      <c r="V13768" s="8">
        <f t="shared" si="480"/>
        <v>86</v>
      </c>
    </row>
    <row r="13769" spans="1:22">
      <c r="A13769" s="34" t="s">
        <v>20</v>
      </c>
      <c r="B13769" s="34" t="s">
        <v>80</v>
      </c>
      <c r="C13769" s="5" t="s">
        <v>223</v>
      </c>
      <c r="D13769" s="35" t="s">
        <v>86</v>
      </c>
      <c r="E13769" s="36" t="s">
        <v>14</v>
      </c>
      <c r="F13769" s="37">
        <v>100</v>
      </c>
      <c r="G13769" s="38">
        <v>0</v>
      </c>
      <c r="H13769" s="34">
        <v>0.9907510817072932</v>
      </c>
      <c r="I13769" s="35">
        <v>8.9800369460599274</v>
      </c>
      <c r="J13769" s="35">
        <v>1.0034914584016248</v>
      </c>
      <c r="K13769" s="35">
        <v>-0.88341376670945637</v>
      </c>
      <c r="L13769" s="35">
        <v>0</v>
      </c>
      <c r="M13769" s="35">
        <v>0</v>
      </c>
      <c r="N13769" s="35">
        <v>0</v>
      </c>
      <c r="O13769" s="35">
        <v>0</v>
      </c>
      <c r="P13769" s="36">
        <v>11</v>
      </c>
      <c r="Q13769" s="37">
        <v>86</v>
      </c>
      <c r="R13769" s="36">
        <v>0</v>
      </c>
      <c r="S13769" s="39">
        <f t="shared" si="479"/>
        <v>86</v>
      </c>
      <c r="T13769" s="34" t="s">
        <v>29</v>
      </c>
      <c r="U13769" s="12">
        <f>((alpha*(beta^speed))*(speed^ceta))</f>
        <v>0.23686018010458831</v>
      </c>
      <c r="V13769" s="8">
        <f t="shared" si="480"/>
        <v>86</v>
      </c>
    </row>
    <row r="13770" spans="1:22">
      <c r="A13770" s="34" t="s">
        <v>20</v>
      </c>
      <c r="B13770" s="34" t="s">
        <v>80</v>
      </c>
      <c r="C13770" s="5" t="s">
        <v>223</v>
      </c>
      <c r="D13770" s="35" t="s">
        <v>86</v>
      </c>
      <c r="E13770" s="36" t="s">
        <v>18</v>
      </c>
      <c r="F13770" s="37">
        <v>100</v>
      </c>
      <c r="G13770" s="38">
        <v>0</v>
      </c>
      <c r="H13770" s="34">
        <v>0.88850064871178791</v>
      </c>
      <c r="I13770" s="35">
        <v>-2.1877149651373165E-6</v>
      </c>
      <c r="J13770" s="35">
        <v>4.023827454422064E-4</v>
      </c>
      <c r="K13770" s="35">
        <v>-2.4688373298202969E-2</v>
      </c>
      <c r="L13770" s="35">
        <v>0.71727207299202345</v>
      </c>
      <c r="M13770" s="35">
        <v>0</v>
      </c>
      <c r="N13770" s="35">
        <v>0</v>
      </c>
      <c r="O13770" s="35">
        <v>0</v>
      </c>
      <c r="P13770" s="36">
        <v>11</v>
      </c>
      <c r="Q13770" s="37">
        <v>86</v>
      </c>
      <c r="R13770" s="36">
        <v>14</v>
      </c>
      <c r="S13770" s="39">
        <f t="shared" si="479"/>
        <v>86</v>
      </c>
      <c r="T13770" s="34" t="s">
        <v>51</v>
      </c>
      <c r="U13770" s="12">
        <f>(((alpha*(speed^3))+(beta*(speed^2))+(ceta*speed))+delta)</f>
        <v>0.17858552477174561</v>
      </c>
      <c r="V13770" s="8">
        <f t="shared" si="480"/>
        <v>86</v>
      </c>
    </row>
    <row r="13771" spans="1:22">
      <c r="A13771" s="34" t="s">
        <v>20</v>
      </c>
      <c r="B13771" s="34" t="s">
        <v>80</v>
      </c>
      <c r="C13771" s="5" t="s">
        <v>223</v>
      </c>
      <c r="D13771" s="35" t="s">
        <v>86</v>
      </c>
      <c r="E13771" s="36" t="s">
        <v>17</v>
      </c>
      <c r="F13771" s="37">
        <v>100</v>
      </c>
      <c r="G13771" s="38">
        <v>0</v>
      </c>
      <c r="H13771" s="34">
        <v>0.89172299499468832</v>
      </c>
      <c r="I13771" s="35">
        <v>-2.2351238000495569E-3</v>
      </c>
      <c r="J13771" s="35">
        <v>0.3876518690555098</v>
      </c>
      <c r="K13771" s="35">
        <v>-24.036119681107383</v>
      </c>
      <c r="L13771" s="35">
        <v>845.69663766127701</v>
      </c>
      <c r="M13771" s="35">
        <v>0</v>
      </c>
      <c r="N13771" s="35">
        <v>0</v>
      </c>
      <c r="O13771" s="35">
        <v>0</v>
      </c>
      <c r="P13771" s="36">
        <v>11</v>
      </c>
      <c r="Q13771" s="37">
        <v>86</v>
      </c>
      <c r="R13771" s="36">
        <v>14</v>
      </c>
      <c r="S13771" s="39">
        <f t="shared" si="479"/>
        <v>86</v>
      </c>
      <c r="T13771" s="34" t="s">
        <v>51</v>
      </c>
      <c r="U13771" s="12">
        <f>(((alpha*(speed^3))+(beta*(speed^2))+(ceta*speed))+delta)</f>
        <v>223.99966485627147</v>
      </c>
      <c r="V13771" s="8">
        <f t="shared" si="480"/>
        <v>86</v>
      </c>
    </row>
    <row r="13772" spans="1:22">
      <c r="A13772" s="34" t="s">
        <v>20</v>
      </c>
      <c r="B13772" s="34" t="s">
        <v>80</v>
      </c>
      <c r="C13772" s="5" t="s">
        <v>223</v>
      </c>
      <c r="D13772" s="35" t="s">
        <v>86</v>
      </c>
      <c r="E13772" s="36" t="s">
        <v>15</v>
      </c>
      <c r="F13772" s="37">
        <v>0</v>
      </c>
      <c r="G13772" s="38">
        <v>-0.06</v>
      </c>
      <c r="H13772" s="34">
        <v>0.95058461860123789</v>
      </c>
      <c r="I13772" s="35">
        <v>0.65119883506073217</v>
      </c>
      <c r="J13772" s="35">
        <v>1.3617854038150972E-2</v>
      </c>
      <c r="K13772" s="35">
        <v>0.27954823575880383</v>
      </c>
      <c r="L13772" s="35">
        <v>0</v>
      </c>
      <c r="M13772" s="35">
        <v>0</v>
      </c>
      <c r="N13772" s="35">
        <v>0</v>
      </c>
      <c r="O13772" s="35">
        <v>0</v>
      </c>
      <c r="P13772" s="36">
        <v>11</v>
      </c>
      <c r="Q13772" s="37">
        <v>86</v>
      </c>
      <c r="R13772" s="36">
        <v>2</v>
      </c>
      <c r="S13772" s="39">
        <f t="shared" si="479"/>
        <v>86</v>
      </c>
      <c r="T13772" s="34" t="s">
        <v>31</v>
      </c>
      <c r="U13772" s="12">
        <f>((alpha+(beta*speed))^((-1)/ceta))</f>
        <v>0.11686415107971276</v>
      </c>
      <c r="V13772" s="8">
        <f t="shared" si="480"/>
        <v>86</v>
      </c>
    </row>
    <row r="13773" spans="1:22">
      <c r="A13773" s="34" t="s">
        <v>20</v>
      </c>
      <c r="B13773" s="34" t="s">
        <v>80</v>
      </c>
      <c r="C13773" s="5" t="s">
        <v>223</v>
      </c>
      <c r="D13773" s="35" t="s">
        <v>86</v>
      </c>
      <c r="E13773" s="36" t="s">
        <v>16</v>
      </c>
      <c r="F13773" s="37">
        <v>0</v>
      </c>
      <c r="G13773" s="38">
        <v>-0.06</v>
      </c>
      <c r="H13773" s="34">
        <v>0.96697548027048985</v>
      </c>
      <c r="I13773" s="35">
        <v>-0.80496948758431064</v>
      </c>
      <c r="J13773" s="35">
        <v>100.61157569316818</v>
      </c>
      <c r="K13773" s="35">
        <v>0.11129657948633437</v>
      </c>
      <c r="L13773" s="35">
        <v>0.91556457494408072</v>
      </c>
      <c r="M13773" s="35">
        <v>6.6043557121055023E-3</v>
      </c>
      <c r="N13773" s="35">
        <v>0</v>
      </c>
      <c r="O13773" s="35">
        <v>0</v>
      </c>
      <c r="P13773" s="36">
        <v>11</v>
      </c>
      <c r="Q13773" s="37">
        <v>86</v>
      </c>
      <c r="R13773" s="36">
        <v>10</v>
      </c>
      <c r="S13773" s="39">
        <f t="shared" si="479"/>
        <v>86</v>
      </c>
      <c r="T13773" s="34" t="s">
        <v>44</v>
      </c>
      <c r="U13773" s="12">
        <f>(alpha+(beta/(1+EXP((((-1)*ceta)+(delta*LN(speed)))+(epsilon*speed)))))</f>
        <v>0.26291127849961582</v>
      </c>
      <c r="V13773" s="8">
        <f t="shared" si="480"/>
        <v>86</v>
      </c>
    </row>
    <row r="13774" spans="1:22">
      <c r="A13774" s="34" t="s">
        <v>20</v>
      </c>
      <c r="B13774" s="34" t="s">
        <v>80</v>
      </c>
      <c r="C13774" s="5" t="s">
        <v>223</v>
      </c>
      <c r="D13774" s="35" t="s">
        <v>86</v>
      </c>
      <c r="E13774" s="36" t="s">
        <v>14</v>
      </c>
      <c r="F13774" s="37">
        <v>0</v>
      </c>
      <c r="G13774" s="38">
        <v>-0.06</v>
      </c>
      <c r="H13774" s="34">
        <v>0.99552132975260188</v>
      </c>
      <c r="I13774" s="35">
        <v>3.9404220618233565</v>
      </c>
      <c r="J13774" s="35">
        <v>-6.6728108988558734</v>
      </c>
      <c r="K13774" s="35">
        <v>-1.44320609216096</v>
      </c>
      <c r="L13774" s="35">
        <v>0</v>
      </c>
      <c r="M13774" s="35">
        <v>0</v>
      </c>
      <c r="N13774" s="35">
        <v>0</v>
      </c>
      <c r="O13774" s="35">
        <v>0</v>
      </c>
      <c r="P13774" s="36">
        <v>11</v>
      </c>
      <c r="Q13774" s="37">
        <v>86</v>
      </c>
      <c r="R13774" s="36">
        <v>13</v>
      </c>
      <c r="S13774" s="39">
        <f t="shared" si="479"/>
        <v>86</v>
      </c>
      <c r="T13774" s="34" t="s">
        <v>50</v>
      </c>
      <c r="U13774" s="12">
        <f>EXP((alpha+(beta/speed))+(ceta*LN(speed)))</f>
        <v>7.6864594575233008E-2</v>
      </c>
      <c r="V13774" s="8">
        <f t="shared" si="480"/>
        <v>86</v>
      </c>
    </row>
    <row r="13775" spans="1:22">
      <c r="A13775" s="34" t="s">
        <v>20</v>
      </c>
      <c r="B13775" s="34" t="s">
        <v>80</v>
      </c>
      <c r="C13775" s="5" t="s">
        <v>223</v>
      </c>
      <c r="D13775" s="35" t="s">
        <v>86</v>
      </c>
      <c r="E13775" s="36" t="s">
        <v>18</v>
      </c>
      <c r="F13775" s="37">
        <v>0</v>
      </c>
      <c r="G13775" s="38">
        <v>-0.06</v>
      </c>
      <c r="H13775" s="34">
        <v>0.92174426472413873</v>
      </c>
      <c r="I13775" s="35">
        <v>0.87205219387418165</v>
      </c>
      <c r="J13775" s="35">
        <v>0.98722671545719565</v>
      </c>
      <c r="K13775" s="35">
        <v>-0.54837407980662789</v>
      </c>
      <c r="L13775" s="35">
        <v>0</v>
      </c>
      <c r="M13775" s="35">
        <v>0</v>
      </c>
      <c r="N13775" s="35">
        <v>0</v>
      </c>
      <c r="O13775" s="35">
        <v>0</v>
      </c>
      <c r="P13775" s="36">
        <v>11</v>
      </c>
      <c r="Q13775" s="37">
        <v>86</v>
      </c>
      <c r="R13775" s="36">
        <v>0</v>
      </c>
      <c r="S13775" s="39">
        <f t="shared" si="479"/>
        <v>86</v>
      </c>
      <c r="T13775" s="34" t="s">
        <v>29</v>
      </c>
      <c r="U13775" s="12">
        <f>((alpha*(beta^speed))*(speed^ceta))</f>
        <v>2.5093833628912952E-2</v>
      </c>
      <c r="V13775" s="8">
        <f t="shared" si="480"/>
        <v>86</v>
      </c>
    </row>
    <row r="13776" spans="1:22">
      <c r="A13776" s="34" t="s">
        <v>20</v>
      </c>
      <c r="B13776" s="34" t="s">
        <v>80</v>
      </c>
      <c r="C13776" s="5" t="s">
        <v>223</v>
      </c>
      <c r="D13776" s="35" t="s">
        <v>86</v>
      </c>
      <c r="E13776" s="36" t="s">
        <v>17</v>
      </c>
      <c r="F13776" s="37">
        <v>0</v>
      </c>
      <c r="G13776" s="38">
        <v>-0.06</v>
      </c>
      <c r="H13776" s="34">
        <v>0.95558304314456444</v>
      </c>
      <c r="I13776" s="35">
        <v>1120.3828231360453</v>
      </c>
      <c r="J13776" s="35">
        <v>0.97086133706933231</v>
      </c>
      <c r="K13776" s="35">
        <v>-0.50087026850393912</v>
      </c>
      <c r="L13776" s="35">
        <v>0</v>
      </c>
      <c r="M13776" s="35">
        <v>0</v>
      </c>
      <c r="N13776" s="35">
        <v>0</v>
      </c>
      <c r="O13776" s="35">
        <v>0</v>
      </c>
      <c r="P13776" s="36">
        <v>11</v>
      </c>
      <c r="Q13776" s="37">
        <v>86</v>
      </c>
      <c r="R13776" s="36">
        <v>0</v>
      </c>
      <c r="S13776" s="39">
        <f t="shared" si="479"/>
        <v>86</v>
      </c>
      <c r="T13776" s="34" t="s">
        <v>29</v>
      </c>
      <c r="U13776" s="12">
        <f>((alpha*(beta^speed))*(speed^ceta))</f>
        <v>9.4613570460481533</v>
      </c>
      <c r="V13776" s="8">
        <f t="shared" si="480"/>
        <v>86</v>
      </c>
    </row>
    <row r="13777" spans="1:22">
      <c r="A13777" s="34" t="s">
        <v>20</v>
      </c>
      <c r="B13777" s="34" t="s">
        <v>80</v>
      </c>
      <c r="C13777" s="5" t="s">
        <v>223</v>
      </c>
      <c r="D13777" s="35" t="s">
        <v>86</v>
      </c>
      <c r="E13777" s="36" t="s">
        <v>15</v>
      </c>
      <c r="F13777" s="37">
        <v>50</v>
      </c>
      <c r="G13777" s="38">
        <v>-0.06</v>
      </c>
      <c r="H13777" s="34">
        <v>0.91707847325501912</v>
      </c>
      <c r="I13777" s="35">
        <v>0.41695536626980723</v>
      </c>
      <c r="J13777" s="35">
        <v>-9.6078490878496944E-3</v>
      </c>
      <c r="K13777" s="35">
        <v>1.0638746059048209E-3</v>
      </c>
      <c r="L13777" s="35">
        <v>0</v>
      </c>
      <c r="M13777" s="35">
        <v>0</v>
      </c>
      <c r="N13777" s="35">
        <v>0</v>
      </c>
      <c r="O13777" s="35">
        <v>0</v>
      </c>
      <c r="P13777" s="36">
        <v>11</v>
      </c>
      <c r="Q13777" s="37">
        <v>86</v>
      </c>
      <c r="R13777" s="36">
        <v>5</v>
      </c>
      <c r="S13777" s="39">
        <f t="shared" si="479"/>
        <v>86</v>
      </c>
      <c r="T13777" s="34" t="s">
        <v>36</v>
      </c>
      <c r="U13777" s="12">
        <f>(1/(((ceta*(speed^2))+(beta*speed))+alpha))</f>
        <v>0.13406448654391881</v>
      </c>
      <c r="V13777" s="8">
        <f t="shared" si="480"/>
        <v>86</v>
      </c>
    </row>
    <row r="13778" spans="1:22">
      <c r="A13778" s="34" t="s">
        <v>20</v>
      </c>
      <c r="B13778" s="34" t="s">
        <v>80</v>
      </c>
      <c r="C13778" s="5" t="s">
        <v>223</v>
      </c>
      <c r="D13778" s="35" t="s">
        <v>86</v>
      </c>
      <c r="E13778" s="36" t="s">
        <v>16</v>
      </c>
      <c r="F13778" s="37">
        <v>50</v>
      </c>
      <c r="G13778" s="38">
        <v>-0.06</v>
      </c>
      <c r="H13778" s="34">
        <v>0.94782766677647656</v>
      </c>
      <c r="I13778" s="35">
        <v>-1.5553411589185928</v>
      </c>
      <c r="J13778" s="35">
        <v>123.40905467839697</v>
      </c>
      <c r="K13778" s="35">
        <v>-0.27491684903892771</v>
      </c>
      <c r="L13778" s="35">
        <v>0.85153782114256016</v>
      </c>
      <c r="M13778" s="35">
        <v>1.7336481740360351E-3</v>
      </c>
      <c r="N13778" s="35">
        <v>0</v>
      </c>
      <c r="O13778" s="35">
        <v>0</v>
      </c>
      <c r="P13778" s="36">
        <v>11</v>
      </c>
      <c r="Q13778" s="37">
        <v>86</v>
      </c>
      <c r="R13778" s="36">
        <v>10</v>
      </c>
      <c r="S13778" s="39">
        <f t="shared" si="479"/>
        <v>86</v>
      </c>
      <c r="T13778" s="34" t="s">
        <v>44</v>
      </c>
      <c r="U13778" s="12">
        <f>(alpha+(beta/(1+EXP((((-1)*ceta)+(delta*LN(speed)))+(epsilon*speed)))))</f>
        <v>0.2375228114142891</v>
      </c>
      <c r="V13778" s="8">
        <f t="shared" si="480"/>
        <v>86</v>
      </c>
    </row>
    <row r="13779" spans="1:22">
      <c r="A13779" s="34" t="s">
        <v>20</v>
      </c>
      <c r="B13779" s="34" t="s">
        <v>80</v>
      </c>
      <c r="C13779" s="5" t="s">
        <v>223</v>
      </c>
      <c r="D13779" s="35" t="s">
        <v>86</v>
      </c>
      <c r="E13779" s="36" t="s">
        <v>14</v>
      </c>
      <c r="F13779" s="37">
        <v>50</v>
      </c>
      <c r="G13779" s="38">
        <v>-0.06</v>
      </c>
      <c r="H13779" s="34">
        <v>0.99525366039842733</v>
      </c>
      <c r="I13779" s="35">
        <v>3.7182733387316977</v>
      </c>
      <c r="J13779" s="35">
        <v>-5.7629743099753856</v>
      </c>
      <c r="K13779" s="35">
        <v>-1.3958950068731215</v>
      </c>
      <c r="L13779" s="35">
        <v>0</v>
      </c>
      <c r="M13779" s="35">
        <v>0</v>
      </c>
      <c r="N13779" s="35">
        <v>0</v>
      </c>
      <c r="O13779" s="35">
        <v>0</v>
      </c>
      <c r="P13779" s="36">
        <v>11</v>
      </c>
      <c r="Q13779" s="37">
        <v>86</v>
      </c>
      <c r="R13779" s="36">
        <v>13</v>
      </c>
      <c r="S13779" s="39">
        <f t="shared" si="479"/>
        <v>86</v>
      </c>
      <c r="T13779" s="34" t="s">
        <v>50</v>
      </c>
      <c r="U13779" s="12">
        <f>EXP((alpha+(beta/speed))+(ceta*LN(speed)))</f>
        <v>7.6800883101811032E-2</v>
      </c>
      <c r="V13779" s="8">
        <f t="shared" si="480"/>
        <v>86</v>
      </c>
    </row>
    <row r="13780" spans="1:22">
      <c r="A13780" s="34" t="s">
        <v>20</v>
      </c>
      <c r="B13780" s="34" t="s">
        <v>80</v>
      </c>
      <c r="C13780" s="5" t="s">
        <v>223</v>
      </c>
      <c r="D13780" s="35" t="s">
        <v>86</v>
      </c>
      <c r="E13780" s="36" t="s">
        <v>18</v>
      </c>
      <c r="F13780" s="37">
        <v>50</v>
      </c>
      <c r="G13780" s="38">
        <v>-0.06</v>
      </c>
      <c r="H13780" s="34">
        <v>0.89017143857597114</v>
      </c>
      <c r="I13780" s="35">
        <v>-8.0456542080597209E-7</v>
      </c>
      <c r="J13780" s="35">
        <v>1.5897228187665248E-4</v>
      </c>
      <c r="K13780" s="35">
        <v>-1.1144274031524425E-2</v>
      </c>
      <c r="L13780" s="35">
        <v>0.3155879003879844</v>
      </c>
      <c r="M13780" s="35">
        <v>0</v>
      </c>
      <c r="N13780" s="35">
        <v>0</v>
      </c>
      <c r="O13780" s="35">
        <v>0</v>
      </c>
      <c r="P13780" s="36">
        <v>11</v>
      </c>
      <c r="Q13780" s="37">
        <v>86</v>
      </c>
      <c r="R13780" s="36">
        <v>14</v>
      </c>
      <c r="S13780" s="39">
        <f t="shared" si="479"/>
        <v>86</v>
      </c>
      <c r="T13780" s="34" t="s">
        <v>51</v>
      </c>
      <c r="U13780" s="12">
        <f>(((alpha*(speed^3))+(beta*(speed^2))+(ceta*speed))+delta)</f>
        <v>2.119066714044221E-2</v>
      </c>
      <c r="V13780" s="8">
        <f t="shared" si="480"/>
        <v>86</v>
      </c>
    </row>
    <row r="13781" spans="1:22">
      <c r="A13781" s="34" t="s">
        <v>20</v>
      </c>
      <c r="B13781" s="34" t="s">
        <v>80</v>
      </c>
      <c r="C13781" s="5" t="s">
        <v>223</v>
      </c>
      <c r="D13781" s="35" t="s">
        <v>86</v>
      </c>
      <c r="E13781" s="36" t="s">
        <v>17</v>
      </c>
      <c r="F13781" s="37">
        <v>50</v>
      </c>
      <c r="G13781" s="38">
        <v>-0.06</v>
      </c>
      <c r="H13781" s="34">
        <v>0.92877898185595176</v>
      </c>
      <c r="I13781" s="35">
        <v>887.78779574453495</v>
      </c>
      <c r="J13781" s="35">
        <v>0.96928537022148709</v>
      </c>
      <c r="K13781" s="35">
        <v>-0.40849121270126226</v>
      </c>
      <c r="L13781" s="35">
        <v>0</v>
      </c>
      <c r="M13781" s="35">
        <v>0</v>
      </c>
      <c r="N13781" s="35">
        <v>0</v>
      </c>
      <c r="O13781" s="35">
        <v>0</v>
      </c>
      <c r="P13781" s="36">
        <v>11</v>
      </c>
      <c r="Q13781" s="37">
        <v>86</v>
      </c>
      <c r="R13781" s="36">
        <v>0</v>
      </c>
      <c r="S13781" s="39">
        <f t="shared" si="479"/>
        <v>86</v>
      </c>
      <c r="T13781" s="34" t="s">
        <v>29</v>
      </c>
      <c r="U13781" s="12">
        <f>((alpha*(beta^speed))*(speed^ceta))</f>
        <v>9.8384373602584372</v>
      </c>
      <c r="V13781" s="8">
        <f t="shared" si="480"/>
        <v>86</v>
      </c>
    </row>
    <row r="13782" spans="1:22">
      <c r="A13782" s="34" t="s">
        <v>20</v>
      </c>
      <c r="B13782" s="34" t="s">
        <v>80</v>
      </c>
      <c r="C13782" s="5" t="s">
        <v>223</v>
      </c>
      <c r="D13782" s="35" t="s">
        <v>86</v>
      </c>
      <c r="E13782" s="36" t="s">
        <v>15</v>
      </c>
      <c r="F13782" s="37">
        <v>100</v>
      </c>
      <c r="G13782" s="38">
        <v>-0.06</v>
      </c>
      <c r="H13782" s="34">
        <v>0.88809801106640995</v>
      </c>
      <c r="I13782" s="35">
        <v>0.4899573268319295</v>
      </c>
      <c r="J13782" s="35">
        <v>-1.9340842017773276E-2</v>
      </c>
      <c r="K13782" s="35">
        <v>1.1515202906310304E-3</v>
      </c>
      <c r="L13782" s="35">
        <v>0</v>
      </c>
      <c r="M13782" s="35">
        <v>0</v>
      </c>
      <c r="N13782" s="35">
        <v>0</v>
      </c>
      <c r="O13782" s="35">
        <v>0</v>
      </c>
      <c r="P13782" s="36">
        <v>11</v>
      </c>
      <c r="Q13782" s="37">
        <v>86</v>
      </c>
      <c r="R13782" s="36">
        <v>5</v>
      </c>
      <c r="S13782" s="39">
        <f t="shared" si="479"/>
        <v>86</v>
      </c>
      <c r="T13782" s="34" t="s">
        <v>36</v>
      </c>
      <c r="U13782" s="12">
        <f>(1/(((ceta*(speed^2))+(beta*speed))+alpha))</f>
        <v>0.13617876163403633</v>
      </c>
      <c r="V13782" s="8">
        <f t="shared" si="480"/>
        <v>86</v>
      </c>
    </row>
    <row r="13783" spans="1:22">
      <c r="A13783" s="34" t="s">
        <v>20</v>
      </c>
      <c r="B13783" s="34" t="s">
        <v>80</v>
      </c>
      <c r="C13783" s="5" t="s">
        <v>223</v>
      </c>
      <c r="D13783" s="35" t="s">
        <v>86</v>
      </c>
      <c r="E13783" s="36" t="s">
        <v>16</v>
      </c>
      <c r="F13783" s="37">
        <v>100</v>
      </c>
      <c r="G13783" s="38">
        <v>-0.06</v>
      </c>
      <c r="H13783" s="34">
        <v>0.92712067087996697</v>
      </c>
      <c r="I13783" s="35">
        <v>43.42476729832692</v>
      </c>
      <c r="J13783" s="35">
        <v>0.97404688124511651</v>
      </c>
      <c r="K13783" s="35">
        <v>-0.53293466020988745</v>
      </c>
      <c r="L13783" s="35">
        <v>0</v>
      </c>
      <c r="M13783" s="35">
        <v>0</v>
      </c>
      <c r="N13783" s="35">
        <v>0</v>
      </c>
      <c r="O13783" s="35">
        <v>0</v>
      </c>
      <c r="P13783" s="36">
        <v>11</v>
      </c>
      <c r="Q13783" s="37">
        <v>86</v>
      </c>
      <c r="R13783" s="36">
        <v>0</v>
      </c>
      <c r="S13783" s="39">
        <f t="shared" si="479"/>
        <v>86</v>
      </c>
      <c r="T13783" s="34" t="s">
        <v>29</v>
      </c>
      <c r="U13783" s="12">
        <f>((alpha*(beta^speed))*(speed^ceta))</f>
        <v>0.42135116307565645</v>
      </c>
      <c r="V13783" s="8">
        <f t="shared" si="480"/>
        <v>86</v>
      </c>
    </row>
    <row r="13784" spans="1:22">
      <c r="A13784" s="34" t="s">
        <v>20</v>
      </c>
      <c r="B13784" s="34" t="s">
        <v>80</v>
      </c>
      <c r="C13784" s="5" t="s">
        <v>223</v>
      </c>
      <c r="D13784" s="35" t="s">
        <v>86</v>
      </c>
      <c r="E13784" s="36" t="s">
        <v>14</v>
      </c>
      <c r="F13784" s="37">
        <v>100</v>
      </c>
      <c r="G13784" s="38">
        <v>-0.06</v>
      </c>
      <c r="H13784" s="34">
        <v>0.9952052811895522</v>
      </c>
      <c r="I13784" s="35">
        <v>3.5289783958876537</v>
      </c>
      <c r="J13784" s="35">
        <v>-4.9554433086400396</v>
      </c>
      <c r="K13784" s="35">
        <v>-1.3547844768461381</v>
      </c>
      <c r="L13784" s="35">
        <v>0</v>
      </c>
      <c r="M13784" s="35">
        <v>0</v>
      </c>
      <c r="N13784" s="35">
        <v>0</v>
      </c>
      <c r="O13784" s="35">
        <v>0</v>
      </c>
      <c r="P13784" s="36">
        <v>11</v>
      </c>
      <c r="Q13784" s="37">
        <v>86</v>
      </c>
      <c r="R13784" s="36">
        <v>13</v>
      </c>
      <c r="S13784" s="39">
        <f t="shared" si="479"/>
        <v>86</v>
      </c>
      <c r="T13784" s="34" t="s">
        <v>50</v>
      </c>
      <c r="U13784" s="12">
        <f>EXP((alpha+(beta/speed))+(ceta*LN(speed)))</f>
        <v>7.7048236178987581E-2</v>
      </c>
      <c r="V13784" s="8">
        <f t="shared" si="480"/>
        <v>86</v>
      </c>
    </row>
    <row r="13785" spans="1:22">
      <c r="A13785" s="34" t="s">
        <v>20</v>
      </c>
      <c r="B13785" s="34" t="s">
        <v>80</v>
      </c>
      <c r="C13785" s="5" t="s">
        <v>223</v>
      </c>
      <c r="D13785" s="35" t="s">
        <v>86</v>
      </c>
      <c r="E13785" s="36" t="s">
        <v>18</v>
      </c>
      <c r="F13785" s="37">
        <v>100</v>
      </c>
      <c r="G13785" s="38">
        <v>-0.06</v>
      </c>
      <c r="H13785" s="34">
        <v>0.85899142911296877</v>
      </c>
      <c r="I13785" s="35">
        <v>3.7113413365014809</v>
      </c>
      <c r="J13785" s="35">
        <v>9.6206853324628302E-3</v>
      </c>
      <c r="K13785" s="35">
        <v>1.8400034641749046</v>
      </c>
      <c r="L13785" s="35">
        <v>0</v>
      </c>
      <c r="M13785" s="35">
        <v>0</v>
      </c>
      <c r="N13785" s="35">
        <v>0</v>
      </c>
      <c r="O13785" s="35">
        <v>0</v>
      </c>
      <c r="P13785" s="36">
        <v>11</v>
      </c>
      <c r="Q13785" s="37">
        <v>86</v>
      </c>
      <c r="R13785" s="36">
        <v>6</v>
      </c>
      <c r="S13785" s="39">
        <f t="shared" si="479"/>
        <v>86</v>
      </c>
      <c r="T13785" s="34" t="s">
        <v>37</v>
      </c>
      <c r="U13785" s="12">
        <f>(1/(alpha+(beta*(speed^ceta))))</f>
        <v>2.5906434401592654E-2</v>
      </c>
      <c r="V13785" s="8">
        <f t="shared" si="480"/>
        <v>86</v>
      </c>
    </row>
    <row r="13786" spans="1:22">
      <c r="A13786" s="34" t="s">
        <v>20</v>
      </c>
      <c r="B13786" s="34" t="s">
        <v>80</v>
      </c>
      <c r="C13786" s="5" t="s">
        <v>223</v>
      </c>
      <c r="D13786" s="35" t="s">
        <v>86</v>
      </c>
      <c r="E13786" s="36" t="s">
        <v>17</v>
      </c>
      <c r="F13786" s="37">
        <v>100</v>
      </c>
      <c r="G13786" s="38">
        <v>-0.06</v>
      </c>
      <c r="H13786" s="34">
        <v>0.899496115694571</v>
      </c>
      <c r="I13786" s="35">
        <v>733.47249717189584</v>
      </c>
      <c r="J13786" s="35">
        <v>0.9680163919295085</v>
      </c>
      <c r="K13786" s="35">
        <v>-0.32794370608475221</v>
      </c>
      <c r="L13786" s="35">
        <v>0</v>
      </c>
      <c r="M13786" s="35">
        <v>0</v>
      </c>
      <c r="N13786" s="35">
        <v>0</v>
      </c>
      <c r="O13786" s="35">
        <v>0</v>
      </c>
      <c r="P13786" s="36">
        <v>11</v>
      </c>
      <c r="Q13786" s="37">
        <v>86</v>
      </c>
      <c r="R13786" s="36">
        <v>0</v>
      </c>
      <c r="S13786" s="39">
        <f t="shared" si="479"/>
        <v>86</v>
      </c>
      <c r="T13786" s="34" t="s">
        <v>29</v>
      </c>
      <c r="U13786" s="12">
        <f>((alpha*(beta^speed))*(speed^ceta))</f>
        <v>10.396578376990012</v>
      </c>
      <c r="V13786" s="8">
        <f t="shared" si="480"/>
        <v>86</v>
      </c>
    </row>
    <row r="13787" spans="1:22">
      <c r="A13787" s="34" t="s">
        <v>20</v>
      </c>
      <c r="B13787" s="34" t="s">
        <v>80</v>
      </c>
      <c r="C13787" s="5" t="s">
        <v>223</v>
      </c>
      <c r="D13787" s="35" t="s">
        <v>86</v>
      </c>
      <c r="E13787" s="36" t="s">
        <v>15</v>
      </c>
      <c r="F13787" s="37">
        <v>0</v>
      </c>
      <c r="G13787" s="38">
        <v>-0.04</v>
      </c>
      <c r="H13787" s="34">
        <v>0.95082660378688666</v>
      </c>
      <c r="I13787" s="35">
        <v>-0.29192638430881962</v>
      </c>
      <c r="J13787" s="35">
        <v>9.5933963881781601</v>
      </c>
      <c r="K13787" s="35">
        <v>1.826993207217134</v>
      </c>
      <c r="L13787" s="35">
        <v>1.0682460758738663</v>
      </c>
      <c r="M13787" s="35">
        <v>-1.7695611747628887E-4</v>
      </c>
      <c r="N13787" s="35">
        <v>0</v>
      </c>
      <c r="O13787" s="35">
        <v>0</v>
      </c>
      <c r="P13787" s="36">
        <v>11</v>
      </c>
      <c r="Q13787" s="37">
        <v>86</v>
      </c>
      <c r="R13787" s="36">
        <v>10</v>
      </c>
      <c r="S13787" s="39">
        <f t="shared" si="479"/>
        <v>86</v>
      </c>
      <c r="T13787" s="34" t="s">
        <v>44</v>
      </c>
      <c r="U13787" s="12">
        <f>(alpha+(beta/(1+EXP((((-1)*ceta)+(delta*LN(speed)))+(epsilon*speed)))))</f>
        <v>0.20081014849575196</v>
      </c>
      <c r="V13787" s="8">
        <f t="shared" si="480"/>
        <v>86</v>
      </c>
    </row>
    <row r="13788" spans="1:22">
      <c r="A13788" s="34" t="s">
        <v>20</v>
      </c>
      <c r="B13788" s="34" t="s">
        <v>80</v>
      </c>
      <c r="C13788" s="5" t="s">
        <v>223</v>
      </c>
      <c r="D13788" s="35" t="s">
        <v>86</v>
      </c>
      <c r="E13788" s="36" t="s">
        <v>16</v>
      </c>
      <c r="F13788" s="37">
        <v>0</v>
      </c>
      <c r="G13788" s="38">
        <v>-0.04</v>
      </c>
      <c r="H13788" s="34">
        <v>0.95971146388211082</v>
      </c>
      <c r="I13788" s="35">
        <v>-2.290552512633512</v>
      </c>
      <c r="J13788" s="35">
        <v>171.46481972456567</v>
      </c>
      <c r="K13788" s="35">
        <v>-0.61488274010846111</v>
      </c>
      <c r="L13788" s="35">
        <v>0.74655879770790401</v>
      </c>
      <c r="M13788" s="35">
        <v>1.5099996384881798E-3</v>
      </c>
      <c r="N13788" s="35">
        <v>0</v>
      </c>
      <c r="O13788" s="35">
        <v>0</v>
      </c>
      <c r="P13788" s="36">
        <v>11</v>
      </c>
      <c r="Q13788" s="37">
        <v>86</v>
      </c>
      <c r="R13788" s="36">
        <v>10</v>
      </c>
      <c r="S13788" s="39">
        <f t="shared" si="479"/>
        <v>86</v>
      </c>
      <c r="T13788" s="34" t="s">
        <v>44</v>
      </c>
      <c r="U13788" s="12">
        <f>(alpha+(beta/(1+EXP((((-1)*ceta)+(delta*LN(speed)))+(epsilon*speed)))))</f>
        <v>0.58795797498776503</v>
      </c>
      <c r="V13788" s="8">
        <f t="shared" si="480"/>
        <v>86</v>
      </c>
    </row>
    <row r="13789" spans="1:22">
      <c r="A13789" s="34" t="s">
        <v>20</v>
      </c>
      <c r="B13789" s="34" t="s">
        <v>80</v>
      </c>
      <c r="C13789" s="5" t="s">
        <v>223</v>
      </c>
      <c r="D13789" s="35" t="s">
        <v>86</v>
      </c>
      <c r="E13789" s="36" t="s">
        <v>14</v>
      </c>
      <c r="F13789" s="37">
        <v>0</v>
      </c>
      <c r="G13789" s="38">
        <v>-0.04</v>
      </c>
      <c r="H13789" s="34">
        <v>0.9924520190744277</v>
      </c>
      <c r="I13789" s="35">
        <v>3.5539764877206532</v>
      </c>
      <c r="J13789" s="35">
        <v>-4.7760720595366211</v>
      </c>
      <c r="K13789" s="35">
        <v>-1.3137209173390136</v>
      </c>
      <c r="L13789" s="35">
        <v>0</v>
      </c>
      <c r="M13789" s="35">
        <v>0</v>
      </c>
      <c r="N13789" s="35">
        <v>0</v>
      </c>
      <c r="O13789" s="35">
        <v>0</v>
      </c>
      <c r="P13789" s="36">
        <v>11</v>
      </c>
      <c r="Q13789" s="37">
        <v>86</v>
      </c>
      <c r="R13789" s="36">
        <v>13</v>
      </c>
      <c r="S13789" s="39">
        <f t="shared" si="479"/>
        <v>86</v>
      </c>
      <c r="T13789" s="34" t="s">
        <v>50</v>
      </c>
      <c r="U13789" s="12">
        <f>EXP((alpha+(beta/speed))+(ceta*LN(speed)))</f>
        <v>9.5052258411514504E-2</v>
      </c>
      <c r="V13789" s="8">
        <f t="shared" si="480"/>
        <v>86</v>
      </c>
    </row>
    <row r="13790" spans="1:22">
      <c r="A13790" s="34" t="s">
        <v>20</v>
      </c>
      <c r="B13790" s="34" t="s">
        <v>80</v>
      </c>
      <c r="C13790" s="5" t="s">
        <v>223</v>
      </c>
      <c r="D13790" s="35" t="s">
        <v>86</v>
      </c>
      <c r="E13790" s="36" t="s">
        <v>18</v>
      </c>
      <c r="F13790" s="37">
        <v>0</v>
      </c>
      <c r="G13790" s="38">
        <v>-0.04</v>
      </c>
      <c r="H13790" s="34">
        <v>0.92145527886220202</v>
      </c>
      <c r="I13790" s="35">
        <v>1.0281531225078597</v>
      </c>
      <c r="J13790" s="35">
        <v>0.98959826303428367</v>
      </c>
      <c r="K13790" s="35">
        <v>-0.56428698652694176</v>
      </c>
      <c r="L13790" s="35">
        <v>0</v>
      </c>
      <c r="M13790" s="35">
        <v>0</v>
      </c>
      <c r="N13790" s="35">
        <v>0</v>
      </c>
      <c r="O13790" s="35">
        <v>0</v>
      </c>
      <c r="P13790" s="36">
        <v>11</v>
      </c>
      <c r="Q13790" s="37">
        <v>86</v>
      </c>
      <c r="R13790" s="36">
        <v>0</v>
      </c>
      <c r="S13790" s="39">
        <f t="shared" si="479"/>
        <v>86</v>
      </c>
      <c r="T13790" s="34" t="s">
        <v>29</v>
      </c>
      <c r="U13790" s="12">
        <f>((alpha*(beta^speed))*(speed^ceta))</f>
        <v>3.3877627651744832E-2</v>
      </c>
      <c r="V13790" s="8">
        <f t="shared" si="480"/>
        <v>86</v>
      </c>
    </row>
    <row r="13791" spans="1:22">
      <c r="A13791" s="34" t="s">
        <v>20</v>
      </c>
      <c r="B13791" s="34" t="s">
        <v>80</v>
      </c>
      <c r="C13791" s="5" t="s">
        <v>223</v>
      </c>
      <c r="D13791" s="35" t="s">
        <v>86</v>
      </c>
      <c r="E13791" s="36" t="s">
        <v>17</v>
      </c>
      <c r="F13791" s="37">
        <v>0</v>
      </c>
      <c r="G13791" s="38">
        <v>-0.04</v>
      </c>
      <c r="H13791" s="34">
        <v>0.94973946499668216</v>
      </c>
      <c r="I13791" s="35">
        <v>1356.2584159676476</v>
      </c>
      <c r="J13791" s="35">
        <v>0.9791642744693444</v>
      </c>
      <c r="K13791" s="35">
        <v>-0.52490947932423204</v>
      </c>
      <c r="L13791" s="35">
        <v>0</v>
      </c>
      <c r="M13791" s="35">
        <v>0</v>
      </c>
      <c r="N13791" s="35">
        <v>0</v>
      </c>
      <c r="O13791" s="35">
        <v>0</v>
      </c>
      <c r="P13791" s="36">
        <v>11</v>
      </c>
      <c r="Q13791" s="37">
        <v>86</v>
      </c>
      <c r="R13791" s="36">
        <v>0</v>
      </c>
      <c r="S13791" s="39">
        <f t="shared" si="479"/>
        <v>86</v>
      </c>
      <c r="T13791" s="34" t="s">
        <v>29</v>
      </c>
      <c r="U13791" s="12">
        <f>((alpha*(beta^speed))*(speed^ceta))</f>
        <v>21.403460298189795</v>
      </c>
      <c r="V13791" s="8">
        <f t="shared" si="480"/>
        <v>86</v>
      </c>
    </row>
    <row r="13792" spans="1:22">
      <c r="A13792" s="34" t="s">
        <v>20</v>
      </c>
      <c r="B13792" s="34" t="s">
        <v>80</v>
      </c>
      <c r="C13792" s="5" t="s">
        <v>223</v>
      </c>
      <c r="D13792" s="35" t="s">
        <v>86</v>
      </c>
      <c r="E13792" s="36" t="s">
        <v>15</v>
      </c>
      <c r="F13792" s="37">
        <v>50</v>
      </c>
      <c r="G13792" s="38">
        <v>-0.04</v>
      </c>
      <c r="H13792" s="34">
        <v>0.92622643831449247</v>
      </c>
      <c r="I13792" s="35">
        <v>8.2710669582183769</v>
      </c>
      <c r="J13792" s="35">
        <v>-22.998835984421756</v>
      </c>
      <c r="K13792" s="35">
        <v>-2.1357181408630668</v>
      </c>
      <c r="L13792" s="35">
        <v>0</v>
      </c>
      <c r="M13792" s="35">
        <v>0</v>
      </c>
      <c r="N13792" s="35">
        <v>0</v>
      </c>
      <c r="O13792" s="35">
        <v>0</v>
      </c>
      <c r="P13792" s="36">
        <v>11</v>
      </c>
      <c r="Q13792" s="37">
        <v>86</v>
      </c>
      <c r="R13792" s="36">
        <v>13</v>
      </c>
      <c r="S13792" s="39">
        <f t="shared" si="479"/>
        <v>86</v>
      </c>
      <c r="T13792" s="34" t="s">
        <v>50</v>
      </c>
      <c r="U13792" s="12">
        <f>EXP((alpha+(beta/speed))+(ceta*LN(speed)))</f>
        <v>0.22100019535735432</v>
      </c>
      <c r="V13792" s="8">
        <f t="shared" si="480"/>
        <v>86</v>
      </c>
    </row>
    <row r="13793" spans="1:22">
      <c r="A13793" s="34" t="s">
        <v>20</v>
      </c>
      <c r="B13793" s="34" t="s">
        <v>80</v>
      </c>
      <c r="C13793" s="5" t="s">
        <v>223</v>
      </c>
      <c r="D13793" s="35" t="s">
        <v>86</v>
      </c>
      <c r="E13793" s="36" t="s">
        <v>16</v>
      </c>
      <c r="F13793" s="37">
        <v>50</v>
      </c>
      <c r="G13793" s="38">
        <v>-0.04</v>
      </c>
      <c r="H13793" s="34">
        <v>0.94523265735326323</v>
      </c>
      <c r="I13793" s="35">
        <v>-3.4804223730178441</v>
      </c>
      <c r="J13793" s="35">
        <v>137.3533342255482</v>
      </c>
      <c r="K13793" s="35">
        <v>-0.54331410324133522</v>
      </c>
      <c r="L13793" s="35">
        <v>0.64243810873917084</v>
      </c>
      <c r="M13793" s="35">
        <v>1.349915845938552E-3</v>
      </c>
      <c r="N13793" s="35">
        <v>0</v>
      </c>
      <c r="O13793" s="35">
        <v>0</v>
      </c>
      <c r="P13793" s="36">
        <v>11</v>
      </c>
      <c r="Q13793" s="37">
        <v>86</v>
      </c>
      <c r="R13793" s="36">
        <v>10</v>
      </c>
      <c r="S13793" s="39">
        <f t="shared" si="479"/>
        <v>86</v>
      </c>
      <c r="T13793" s="34" t="s">
        <v>44</v>
      </c>
      <c r="U13793" s="12">
        <f>(alpha+(beta/(1+EXP((((-1)*ceta)+(delta*LN(speed)))+(epsilon*speed)))))</f>
        <v>0.46425705723594124</v>
      </c>
      <c r="V13793" s="8">
        <f t="shared" si="480"/>
        <v>86</v>
      </c>
    </row>
    <row r="13794" spans="1:22">
      <c r="A13794" s="34" t="s">
        <v>20</v>
      </c>
      <c r="B13794" s="34" t="s">
        <v>80</v>
      </c>
      <c r="C13794" s="5" t="s">
        <v>223</v>
      </c>
      <c r="D13794" s="35" t="s">
        <v>86</v>
      </c>
      <c r="E13794" s="36" t="s">
        <v>14</v>
      </c>
      <c r="F13794" s="37">
        <v>50</v>
      </c>
      <c r="G13794" s="38">
        <v>-0.04</v>
      </c>
      <c r="H13794" s="34">
        <v>0.99285112395472996</v>
      </c>
      <c r="I13794" s="35">
        <v>3.5910349135438824</v>
      </c>
      <c r="J13794" s="35">
        <v>-5.0540611190124372</v>
      </c>
      <c r="K13794" s="35">
        <v>-1.3334224189666875</v>
      </c>
      <c r="L13794" s="35">
        <v>0</v>
      </c>
      <c r="M13794" s="35">
        <v>0</v>
      </c>
      <c r="N13794" s="35">
        <v>0</v>
      </c>
      <c r="O13794" s="35">
        <v>0</v>
      </c>
      <c r="P13794" s="36">
        <v>11</v>
      </c>
      <c r="Q13794" s="37">
        <v>86</v>
      </c>
      <c r="R13794" s="36">
        <v>13</v>
      </c>
      <c r="S13794" s="39">
        <f t="shared" si="479"/>
        <v>86</v>
      </c>
      <c r="T13794" s="34" t="s">
        <v>50</v>
      </c>
      <c r="U13794" s="12">
        <f>EXP((alpha+(beta/speed))+(ceta*LN(speed)))</f>
        <v>9.0061745237222518E-2</v>
      </c>
      <c r="V13794" s="8">
        <f t="shared" si="480"/>
        <v>86</v>
      </c>
    </row>
    <row r="13795" spans="1:22">
      <c r="A13795" s="34" t="s">
        <v>20</v>
      </c>
      <c r="B13795" s="34" t="s">
        <v>80</v>
      </c>
      <c r="C13795" s="5" t="s">
        <v>223</v>
      </c>
      <c r="D13795" s="35" t="s">
        <v>86</v>
      </c>
      <c r="E13795" s="36" t="s">
        <v>18</v>
      </c>
      <c r="F13795" s="37">
        <v>50</v>
      </c>
      <c r="G13795" s="38">
        <v>-0.04</v>
      </c>
      <c r="H13795" s="34">
        <v>0.89243645392715387</v>
      </c>
      <c r="I13795" s="35">
        <v>-8.0615444036493802E-7</v>
      </c>
      <c r="J13795" s="35">
        <v>1.6155967754830709E-4</v>
      </c>
      <c r="K13795" s="35">
        <v>-1.1865668517574816E-2</v>
      </c>
      <c r="L13795" s="35">
        <v>0.36279016215171672</v>
      </c>
      <c r="M13795" s="35">
        <v>0</v>
      </c>
      <c r="N13795" s="35">
        <v>0</v>
      </c>
      <c r="O13795" s="35">
        <v>0</v>
      </c>
      <c r="P13795" s="36">
        <v>11</v>
      </c>
      <c r="Q13795" s="37">
        <v>86</v>
      </c>
      <c r="R13795" s="36">
        <v>14</v>
      </c>
      <c r="S13795" s="39">
        <f t="shared" si="479"/>
        <v>86</v>
      </c>
      <c r="T13795" s="34" t="s">
        <v>51</v>
      </c>
      <c r="U13795" s="12">
        <f>(((alpha*(speed^3))+(beta*(speed^2))+(ceta*speed))+delta)</f>
        <v>2.447867606680082E-2</v>
      </c>
      <c r="V13795" s="8">
        <f t="shared" si="480"/>
        <v>86</v>
      </c>
    </row>
    <row r="13796" spans="1:22">
      <c r="A13796" s="34" t="s">
        <v>20</v>
      </c>
      <c r="B13796" s="34" t="s">
        <v>80</v>
      </c>
      <c r="C13796" s="5" t="s">
        <v>223</v>
      </c>
      <c r="D13796" s="35" t="s">
        <v>86</v>
      </c>
      <c r="E13796" s="36" t="s">
        <v>17</v>
      </c>
      <c r="F13796" s="37">
        <v>50</v>
      </c>
      <c r="G13796" s="38">
        <v>-0.04</v>
      </c>
      <c r="H13796" s="34">
        <v>0.92933598710645515</v>
      </c>
      <c r="I13796" s="35">
        <v>905.81559811848001</v>
      </c>
      <c r="J13796" s="35">
        <v>0.97290904588822646</v>
      </c>
      <c r="K13796" s="35">
        <v>-0.32851196635926816</v>
      </c>
      <c r="L13796" s="35">
        <v>0</v>
      </c>
      <c r="M13796" s="35">
        <v>0</v>
      </c>
      <c r="N13796" s="35">
        <v>0</v>
      </c>
      <c r="O13796" s="35">
        <v>0</v>
      </c>
      <c r="P13796" s="36">
        <v>11</v>
      </c>
      <c r="Q13796" s="37">
        <v>86</v>
      </c>
      <c r="R13796" s="36">
        <v>0</v>
      </c>
      <c r="S13796" s="39">
        <f t="shared" si="479"/>
        <v>86</v>
      </c>
      <c r="T13796" s="34" t="s">
        <v>29</v>
      </c>
      <c r="U13796" s="12">
        <f>((alpha*(beta^speed))*(speed^ceta))</f>
        <v>19.758167542192353</v>
      </c>
      <c r="V13796" s="8">
        <f t="shared" si="480"/>
        <v>86</v>
      </c>
    </row>
    <row r="13797" spans="1:22">
      <c r="A13797" s="34" t="s">
        <v>20</v>
      </c>
      <c r="B13797" s="34" t="s">
        <v>80</v>
      </c>
      <c r="C13797" s="5" t="s">
        <v>223</v>
      </c>
      <c r="D13797" s="35" t="s">
        <v>86</v>
      </c>
      <c r="E13797" s="36" t="s">
        <v>15</v>
      </c>
      <c r="F13797" s="37">
        <v>100</v>
      </c>
      <c r="G13797" s="38">
        <v>-0.04</v>
      </c>
      <c r="H13797" s="34">
        <v>0.91307094523843779</v>
      </c>
      <c r="I13797" s="35">
        <v>-1.4318097781220543E-5</v>
      </c>
      <c r="J13797" s="35">
        <v>2.8374644179821459E-3</v>
      </c>
      <c r="K13797" s="35">
        <v>-0.19920756977160764</v>
      </c>
      <c r="L13797" s="35">
        <v>5.3073699475618188</v>
      </c>
      <c r="M13797" s="35">
        <v>0</v>
      </c>
      <c r="N13797" s="35">
        <v>0</v>
      </c>
      <c r="O13797" s="35">
        <v>0</v>
      </c>
      <c r="P13797" s="36">
        <v>11</v>
      </c>
      <c r="Q13797" s="37">
        <v>86</v>
      </c>
      <c r="R13797" s="36">
        <v>14</v>
      </c>
      <c r="S13797" s="39">
        <f t="shared" si="479"/>
        <v>86</v>
      </c>
      <c r="T13797" s="34" t="s">
        <v>51</v>
      </c>
      <c r="U13797" s="12">
        <f>(((alpha*(speed^3))+(beta*(speed^2))+(ceta*speed))+delta)</f>
        <v>5.4293780267499869E-2</v>
      </c>
      <c r="V13797" s="8">
        <f t="shared" si="480"/>
        <v>86</v>
      </c>
    </row>
    <row r="13798" spans="1:22">
      <c r="A13798" s="34" t="s">
        <v>20</v>
      </c>
      <c r="B13798" s="34" t="s">
        <v>80</v>
      </c>
      <c r="C13798" s="5" t="s">
        <v>223</v>
      </c>
      <c r="D13798" s="35" t="s">
        <v>86</v>
      </c>
      <c r="E13798" s="36" t="s">
        <v>16</v>
      </c>
      <c r="F13798" s="37">
        <v>100</v>
      </c>
      <c r="G13798" s="38">
        <v>-0.04</v>
      </c>
      <c r="H13798" s="34">
        <v>0.93106670811105352</v>
      </c>
      <c r="I13798" s="35">
        <v>-4.4076219096668083</v>
      </c>
      <c r="J13798" s="35">
        <v>167.73403076626172</v>
      </c>
      <c r="K13798" s="35">
        <v>-0.90782388328111818</v>
      </c>
      <c r="L13798" s="35">
        <v>0.55056756500281612</v>
      </c>
      <c r="M13798" s="35">
        <v>1.9879442993949782E-3</v>
      </c>
      <c r="N13798" s="35">
        <v>0</v>
      </c>
      <c r="O13798" s="35">
        <v>0</v>
      </c>
      <c r="P13798" s="36">
        <v>11</v>
      </c>
      <c r="Q13798" s="37">
        <v>86</v>
      </c>
      <c r="R13798" s="36">
        <v>10</v>
      </c>
      <c r="S13798" s="39">
        <f t="shared" si="479"/>
        <v>86</v>
      </c>
      <c r="T13798" s="34" t="s">
        <v>44</v>
      </c>
      <c r="U13798" s="12">
        <f>(alpha+(beta/(1+EXP((((-1)*ceta)+(delta*LN(speed)))+(epsilon*speed)))))</f>
        <v>0.36227133367397713</v>
      </c>
      <c r="V13798" s="8">
        <f t="shared" si="480"/>
        <v>86</v>
      </c>
    </row>
    <row r="13799" spans="1:22">
      <c r="A13799" s="34" t="s">
        <v>20</v>
      </c>
      <c r="B13799" s="34" t="s">
        <v>80</v>
      </c>
      <c r="C13799" s="5" t="s">
        <v>223</v>
      </c>
      <c r="D13799" s="35" t="s">
        <v>86</v>
      </c>
      <c r="E13799" s="36" t="s">
        <v>14</v>
      </c>
      <c r="F13799" s="37">
        <v>100</v>
      </c>
      <c r="G13799" s="38">
        <v>-0.04</v>
      </c>
      <c r="H13799" s="34">
        <v>0.99361661197396323</v>
      </c>
      <c r="I13799" s="35">
        <v>3.4997332045822751</v>
      </c>
      <c r="J13799" s="35">
        <v>-4.6252719538164495</v>
      </c>
      <c r="K13799" s="35">
        <v>-1.3198421393132755</v>
      </c>
      <c r="L13799" s="35">
        <v>0</v>
      </c>
      <c r="M13799" s="35">
        <v>0</v>
      </c>
      <c r="N13799" s="35">
        <v>0</v>
      </c>
      <c r="O13799" s="35">
        <v>0</v>
      </c>
      <c r="P13799" s="36">
        <v>11</v>
      </c>
      <c r="Q13799" s="37">
        <v>86</v>
      </c>
      <c r="R13799" s="36">
        <v>13</v>
      </c>
      <c r="S13799" s="39">
        <f t="shared" si="479"/>
        <v>86</v>
      </c>
      <c r="T13799" s="34" t="s">
        <v>50</v>
      </c>
      <c r="U13799" s="12">
        <f>EXP((alpha+(beta/speed))+(ceta*LN(speed)))</f>
        <v>8.7765719579710993E-2</v>
      </c>
      <c r="V13799" s="8">
        <f t="shared" si="480"/>
        <v>86</v>
      </c>
    </row>
    <row r="13800" spans="1:22">
      <c r="A13800" s="34" t="s">
        <v>20</v>
      </c>
      <c r="B13800" s="34" t="s">
        <v>80</v>
      </c>
      <c r="C13800" s="5" t="s">
        <v>223</v>
      </c>
      <c r="D13800" s="35" t="s">
        <v>86</v>
      </c>
      <c r="E13800" s="36" t="s">
        <v>18</v>
      </c>
      <c r="F13800" s="37">
        <v>100</v>
      </c>
      <c r="G13800" s="38">
        <v>-0.04</v>
      </c>
      <c r="H13800" s="34">
        <v>0.88408742585996025</v>
      </c>
      <c r="I13800" s="35">
        <v>3.0432838663039488</v>
      </c>
      <c r="J13800" s="35">
        <v>5.0179126764874314E-3</v>
      </c>
      <c r="K13800" s="35">
        <v>1.9360760860401609</v>
      </c>
      <c r="L13800" s="35">
        <v>0</v>
      </c>
      <c r="M13800" s="35">
        <v>0</v>
      </c>
      <c r="N13800" s="35">
        <v>0</v>
      </c>
      <c r="O13800" s="35">
        <v>0</v>
      </c>
      <c r="P13800" s="36">
        <v>11</v>
      </c>
      <c r="Q13800" s="37">
        <v>86</v>
      </c>
      <c r="R13800" s="36">
        <v>6</v>
      </c>
      <c r="S13800" s="39">
        <f t="shared" si="479"/>
        <v>86</v>
      </c>
      <c r="T13800" s="34" t="s">
        <v>37</v>
      </c>
      <c r="U13800" s="12">
        <f>(1/(alpha+(beta*(speed^ceta))))</f>
        <v>3.2300079685053801E-2</v>
      </c>
      <c r="V13800" s="8">
        <f t="shared" si="480"/>
        <v>86</v>
      </c>
    </row>
    <row r="13801" spans="1:22">
      <c r="A13801" s="34" t="s">
        <v>20</v>
      </c>
      <c r="B13801" s="34" t="s">
        <v>80</v>
      </c>
      <c r="C13801" s="5" t="s">
        <v>223</v>
      </c>
      <c r="D13801" s="35" t="s">
        <v>86</v>
      </c>
      <c r="E13801" s="36" t="s">
        <v>17</v>
      </c>
      <c r="F13801" s="37">
        <v>100</v>
      </c>
      <c r="G13801" s="38">
        <v>-0.04</v>
      </c>
      <c r="H13801" s="34">
        <v>0.9081459837872633</v>
      </c>
      <c r="I13801" s="35">
        <v>-1.3546304696480172E-3</v>
      </c>
      <c r="J13801" s="35">
        <v>0.25166294938521983</v>
      </c>
      <c r="K13801" s="35">
        <v>-17.079147927838743</v>
      </c>
      <c r="L13801" s="35">
        <v>463.05820448305093</v>
      </c>
      <c r="M13801" s="35">
        <v>0</v>
      </c>
      <c r="N13801" s="35">
        <v>0</v>
      </c>
      <c r="O13801" s="35">
        <v>0</v>
      </c>
      <c r="P13801" s="36">
        <v>11</v>
      </c>
      <c r="Q13801" s="37">
        <v>84</v>
      </c>
      <c r="R13801" s="36">
        <v>14</v>
      </c>
      <c r="S13801" s="39">
        <f t="shared" si="479"/>
        <v>84</v>
      </c>
      <c r="T13801" s="34" t="s">
        <v>51</v>
      </c>
      <c r="U13801" s="12">
        <f>(((alpha*(speed^3))+(beta*(speed^2))+(ceta*speed))+delta)</f>
        <v>1.2486515244490306</v>
      </c>
      <c r="V13801" s="8">
        <f t="shared" si="480"/>
        <v>84</v>
      </c>
    </row>
    <row r="13802" spans="1:22">
      <c r="A13802" s="34" t="s">
        <v>20</v>
      </c>
      <c r="B13802" s="34" t="s">
        <v>80</v>
      </c>
      <c r="C13802" s="5" t="s">
        <v>223</v>
      </c>
      <c r="D13802" s="35" t="s">
        <v>86</v>
      </c>
      <c r="E13802" s="36" t="s">
        <v>15</v>
      </c>
      <c r="F13802" s="37">
        <v>0</v>
      </c>
      <c r="G13802" s="38">
        <v>-0.02</v>
      </c>
      <c r="H13802" s="34">
        <v>0.96080211563118489</v>
      </c>
      <c r="I13802" s="35">
        <v>0.70728455951566349</v>
      </c>
      <c r="J13802" s="35">
        <v>6.2315984841142935</v>
      </c>
      <c r="K13802" s="35">
        <v>2.1334938256188454</v>
      </c>
      <c r="L13802" s="35">
        <v>0.71837929813668355</v>
      </c>
      <c r="M13802" s="35">
        <v>5.5416726199656374E-2</v>
      </c>
      <c r="N13802" s="35">
        <v>0</v>
      </c>
      <c r="O13802" s="35">
        <v>0</v>
      </c>
      <c r="P13802" s="36">
        <v>11</v>
      </c>
      <c r="Q13802" s="37">
        <v>86</v>
      </c>
      <c r="R13802" s="36">
        <v>10</v>
      </c>
      <c r="S13802" s="39">
        <f t="shared" si="479"/>
        <v>86</v>
      </c>
      <c r="T13802" s="34" t="s">
        <v>44</v>
      </c>
      <c r="U13802" s="12">
        <f>(alpha+(beta/(1+EXP((((-1)*ceta)+(delta*LN(speed)))+(epsilon*speed)))))</f>
        <v>0.7254988317642882</v>
      </c>
      <c r="V13802" s="8">
        <f t="shared" si="480"/>
        <v>86</v>
      </c>
    </row>
    <row r="13803" spans="1:22">
      <c r="A13803" s="34" t="s">
        <v>20</v>
      </c>
      <c r="B13803" s="34" t="s">
        <v>80</v>
      </c>
      <c r="C13803" s="5" t="s">
        <v>223</v>
      </c>
      <c r="D13803" s="35" t="s">
        <v>86</v>
      </c>
      <c r="E13803" s="36" t="s">
        <v>16</v>
      </c>
      <c r="F13803" s="37">
        <v>0</v>
      </c>
      <c r="G13803" s="38">
        <v>-0.02</v>
      </c>
      <c r="H13803" s="34">
        <v>0.95326538193209331</v>
      </c>
      <c r="I13803" s="35">
        <v>-1.1771093156845571</v>
      </c>
      <c r="J13803" s="35">
        <v>236.97707192416087</v>
      </c>
      <c r="K13803" s="35">
        <v>-0.89975671483312769</v>
      </c>
      <c r="L13803" s="35">
        <v>0.70814372402631054</v>
      </c>
      <c r="M13803" s="35">
        <v>1.3332910301493189E-3</v>
      </c>
      <c r="N13803" s="35">
        <v>0</v>
      </c>
      <c r="O13803" s="35">
        <v>0</v>
      </c>
      <c r="P13803" s="36">
        <v>11</v>
      </c>
      <c r="Q13803" s="37">
        <v>86</v>
      </c>
      <c r="R13803" s="36">
        <v>10</v>
      </c>
      <c r="S13803" s="39">
        <f t="shared" si="479"/>
        <v>86</v>
      </c>
      <c r="T13803" s="34" t="s">
        <v>44</v>
      </c>
      <c r="U13803" s="12">
        <f>(alpha+(beta/(1+EXP((((-1)*ceta)+(delta*LN(speed)))+(epsilon*speed)))))</f>
        <v>2.4334845310235096</v>
      </c>
      <c r="V13803" s="8">
        <f t="shared" si="480"/>
        <v>86</v>
      </c>
    </row>
    <row r="13804" spans="1:22">
      <c r="A13804" s="34" t="s">
        <v>20</v>
      </c>
      <c r="B13804" s="34" t="s">
        <v>80</v>
      </c>
      <c r="C13804" s="5" t="s">
        <v>223</v>
      </c>
      <c r="D13804" s="35" t="s">
        <v>86</v>
      </c>
      <c r="E13804" s="36" t="s">
        <v>14</v>
      </c>
      <c r="F13804" s="37">
        <v>0</v>
      </c>
      <c r="G13804" s="38">
        <v>-0.02</v>
      </c>
      <c r="H13804" s="34">
        <v>0.99555323105159987</v>
      </c>
      <c r="I13804" s="35">
        <v>0.19788542651812113</v>
      </c>
      <c r="J13804" s="35">
        <v>10.534490704025105</v>
      </c>
      <c r="K13804" s="35">
        <v>-0.97715407876157778</v>
      </c>
      <c r="L13804" s="35">
        <v>0.320108885836075</v>
      </c>
      <c r="M13804" s="35">
        <v>6.1294626854529202E-2</v>
      </c>
      <c r="N13804" s="35">
        <v>0</v>
      </c>
      <c r="O13804" s="35">
        <v>0</v>
      </c>
      <c r="P13804" s="36">
        <v>11</v>
      </c>
      <c r="Q13804" s="37">
        <v>86</v>
      </c>
      <c r="R13804" s="36">
        <v>10</v>
      </c>
      <c r="S13804" s="39">
        <f t="shared" si="479"/>
        <v>86</v>
      </c>
      <c r="T13804" s="34" t="s">
        <v>44</v>
      </c>
      <c r="U13804" s="12">
        <f>(alpha+(beta/(1+EXP((((-1)*ceta)+(delta*LN(speed)))+(epsilon*speed)))))</f>
        <v>0.20277730984285022</v>
      </c>
      <c r="V13804" s="8">
        <f t="shared" si="480"/>
        <v>86</v>
      </c>
    </row>
    <row r="13805" spans="1:22">
      <c r="A13805" s="34" t="s">
        <v>20</v>
      </c>
      <c r="B13805" s="34" t="s">
        <v>80</v>
      </c>
      <c r="C13805" s="5" t="s">
        <v>223</v>
      </c>
      <c r="D13805" s="35" t="s">
        <v>86</v>
      </c>
      <c r="E13805" s="36" t="s">
        <v>18</v>
      </c>
      <c r="F13805" s="37">
        <v>0</v>
      </c>
      <c r="G13805" s="38">
        <v>-0.02</v>
      </c>
      <c r="H13805" s="34">
        <v>0.91329964439350875</v>
      </c>
      <c r="I13805" s="35">
        <v>-1.3626513850685203E-6</v>
      </c>
      <c r="J13805" s="35">
        <v>2.4877039102191021E-4</v>
      </c>
      <c r="K13805" s="35">
        <v>-1.5435994696085059E-2</v>
      </c>
      <c r="L13805" s="35">
        <v>0.41626755516798508</v>
      </c>
      <c r="M13805" s="35">
        <v>0</v>
      </c>
      <c r="N13805" s="35">
        <v>0</v>
      </c>
      <c r="O13805" s="35">
        <v>0</v>
      </c>
      <c r="P13805" s="36">
        <v>11</v>
      </c>
      <c r="Q13805" s="37">
        <v>86</v>
      </c>
      <c r="R13805" s="36">
        <v>14</v>
      </c>
      <c r="S13805" s="39">
        <f t="shared" si="479"/>
        <v>86</v>
      </c>
      <c r="T13805" s="34" t="s">
        <v>51</v>
      </c>
      <c r="U13805" s="12">
        <f>(((alpha*(speed^3))+(beta*(speed^2))+(ceta*speed))+delta)</f>
        <v>6.1955233921574981E-2</v>
      </c>
      <c r="V13805" s="8">
        <f t="shared" si="480"/>
        <v>86</v>
      </c>
    </row>
    <row r="13806" spans="1:22">
      <c r="A13806" s="34" t="s">
        <v>20</v>
      </c>
      <c r="B13806" s="34" t="s">
        <v>80</v>
      </c>
      <c r="C13806" s="5" t="s">
        <v>223</v>
      </c>
      <c r="D13806" s="35" t="s">
        <v>86</v>
      </c>
      <c r="E13806" s="36" t="s">
        <v>17</v>
      </c>
      <c r="F13806" s="37">
        <v>0</v>
      </c>
      <c r="G13806" s="38">
        <v>-0.02</v>
      </c>
      <c r="H13806" s="34">
        <v>0.94076679217813419</v>
      </c>
      <c r="I13806" s="35">
        <v>8.4559142017432638</v>
      </c>
      <c r="J13806" s="35">
        <v>-2.980792517984534</v>
      </c>
      <c r="K13806" s="35">
        <v>-0.91701855693988277</v>
      </c>
      <c r="L13806" s="35">
        <v>0</v>
      </c>
      <c r="M13806" s="35">
        <v>0</v>
      </c>
      <c r="N13806" s="35">
        <v>0</v>
      </c>
      <c r="O13806" s="35">
        <v>0</v>
      </c>
      <c r="P13806" s="36">
        <v>11</v>
      </c>
      <c r="Q13806" s="37">
        <v>86</v>
      </c>
      <c r="R13806" s="36">
        <v>13</v>
      </c>
      <c r="S13806" s="39">
        <f t="shared" si="479"/>
        <v>86</v>
      </c>
      <c r="T13806" s="34" t="s">
        <v>50</v>
      </c>
      <c r="U13806" s="12">
        <f>EXP((alpha+(beta/speed))+(ceta*LN(speed)))</f>
        <v>76.442184268710847</v>
      </c>
      <c r="V13806" s="8">
        <f t="shared" si="480"/>
        <v>86</v>
      </c>
    </row>
    <row r="13807" spans="1:22">
      <c r="A13807" s="34" t="s">
        <v>20</v>
      </c>
      <c r="B13807" s="34" t="s">
        <v>80</v>
      </c>
      <c r="C13807" s="5" t="s">
        <v>223</v>
      </c>
      <c r="D13807" s="35" t="s">
        <v>86</v>
      </c>
      <c r="E13807" s="36" t="s">
        <v>15</v>
      </c>
      <c r="F13807" s="37">
        <v>50</v>
      </c>
      <c r="G13807" s="38">
        <v>-0.02</v>
      </c>
      <c r="H13807" s="34">
        <v>0.93296252241909905</v>
      </c>
      <c r="I13807" s="35">
        <v>-2.4021063505283666E-5</v>
      </c>
      <c r="J13807" s="35">
        <v>4.3415605122091531E-3</v>
      </c>
      <c r="K13807" s="35">
        <v>-0.26717289571248537</v>
      </c>
      <c r="L13807" s="35">
        <v>6.5384394688288054</v>
      </c>
      <c r="M13807" s="35">
        <v>0</v>
      </c>
      <c r="N13807" s="35">
        <v>0</v>
      </c>
      <c r="O13807" s="35">
        <v>0</v>
      </c>
      <c r="P13807" s="36">
        <v>11</v>
      </c>
      <c r="Q13807" s="37">
        <v>86</v>
      </c>
      <c r="R13807" s="36">
        <v>14</v>
      </c>
      <c r="S13807" s="39">
        <f t="shared" si="479"/>
        <v>86</v>
      </c>
      <c r="T13807" s="34" t="s">
        <v>51</v>
      </c>
      <c r="U13807" s="12">
        <f>(((alpha*(speed^3))+(beta*(speed^2))+(ceta*speed))+delta)</f>
        <v>0.39301041693725125</v>
      </c>
      <c r="V13807" s="8">
        <f t="shared" si="480"/>
        <v>86</v>
      </c>
    </row>
    <row r="13808" spans="1:22">
      <c r="A13808" s="34" t="s">
        <v>20</v>
      </c>
      <c r="B13808" s="34" t="s">
        <v>80</v>
      </c>
      <c r="C13808" s="5" t="s">
        <v>223</v>
      </c>
      <c r="D13808" s="35" t="s">
        <v>86</v>
      </c>
      <c r="E13808" s="36" t="s">
        <v>16</v>
      </c>
      <c r="F13808" s="37">
        <v>50</v>
      </c>
      <c r="G13808" s="38">
        <v>-0.02</v>
      </c>
      <c r="H13808" s="34">
        <v>0.93637613283911247</v>
      </c>
      <c r="I13808" s="35">
        <v>-9.2733121941052207E-5</v>
      </c>
      <c r="J13808" s="35">
        <v>1.5600035913261171E-2</v>
      </c>
      <c r="K13808" s="35">
        <v>-0.92482423927898971</v>
      </c>
      <c r="L13808" s="35">
        <v>23.385519463278921</v>
      </c>
      <c r="M13808" s="35">
        <v>0</v>
      </c>
      <c r="N13808" s="35">
        <v>0</v>
      </c>
      <c r="O13808" s="35">
        <v>0</v>
      </c>
      <c r="P13808" s="36">
        <v>11</v>
      </c>
      <c r="Q13808" s="37">
        <v>86</v>
      </c>
      <c r="R13808" s="36">
        <v>14</v>
      </c>
      <c r="S13808" s="39">
        <f t="shared" si="479"/>
        <v>86</v>
      </c>
      <c r="T13808" s="34" t="s">
        <v>51</v>
      </c>
      <c r="U13808" s="12">
        <f>(((alpha*(speed^3))+(beta*(speed^2))+(ceta*speed))+delta)</f>
        <v>0.245041890427526</v>
      </c>
      <c r="V13808" s="8">
        <f t="shared" si="480"/>
        <v>86</v>
      </c>
    </row>
    <row r="13809" spans="1:22">
      <c r="A13809" s="34" t="s">
        <v>20</v>
      </c>
      <c r="B13809" s="34" t="s">
        <v>80</v>
      </c>
      <c r="C13809" s="5" t="s">
        <v>223</v>
      </c>
      <c r="D13809" s="35" t="s">
        <v>86</v>
      </c>
      <c r="E13809" s="36" t="s">
        <v>14</v>
      </c>
      <c r="F13809" s="37">
        <v>50</v>
      </c>
      <c r="G13809" s="38">
        <v>-0.02</v>
      </c>
      <c r="H13809" s="34">
        <v>0.99480490218291595</v>
      </c>
      <c r="I13809" s="35">
        <v>2.6933780941065546</v>
      </c>
      <c r="J13809" s="35">
        <v>-1.2520240695035494</v>
      </c>
      <c r="K13809" s="35">
        <v>-1.0556646870660282</v>
      </c>
      <c r="L13809" s="35">
        <v>0</v>
      </c>
      <c r="M13809" s="35">
        <v>0</v>
      </c>
      <c r="N13809" s="35">
        <v>0</v>
      </c>
      <c r="O13809" s="35">
        <v>0</v>
      </c>
      <c r="P13809" s="36">
        <v>11</v>
      </c>
      <c r="Q13809" s="37">
        <v>86</v>
      </c>
      <c r="R13809" s="36">
        <v>13</v>
      </c>
      <c r="S13809" s="39">
        <f t="shared" si="479"/>
        <v>86</v>
      </c>
      <c r="T13809" s="34" t="s">
        <v>50</v>
      </c>
      <c r="U13809" s="12">
        <f>EXP((alpha+(beta/speed))+(ceta*LN(speed)))</f>
        <v>0.13219496085353113</v>
      </c>
      <c r="V13809" s="8">
        <f t="shared" si="480"/>
        <v>86</v>
      </c>
    </row>
    <row r="13810" spans="1:22">
      <c r="A13810" s="34" t="s">
        <v>20</v>
      </c>
      <c r="B13810" s="34" t="s">
        <v>80</v>
      </c>
      <c r="C13810" s="5" t="s">
        <v>223</v>
      </c>
      <c r="D13810" s="35" t="s">
        <v>86</v>
      </c>
      <c r="E13810" s="36" t="s">
        <v>18</v>
      </c>
      <c r="F13810" s="37">
        <v>50</v>
      </c>
      <c r="G13810" s="38">
        <v>-0.02</v>
      </c>
      <c r="H13810" s="34">
        <v>0.88361289862247305</v>
      </c>
      <c r="I13810" s="35">
        <v>-1.5643776535750157E-6</v>
      </c>
      <c r="J13810" s="35">
        <v>2.7613788989572886E-4</v>
      </c>
      <c r="K13810" s="35">
        <v>-1.708444507897873E-2</v>
      </c>
      <c r="L13810" s="35">
        <v>0.47480489448978186</v>
      </c>
      <c r="M13810" s="35">
        <v>0</v>
      </c>
      <c r="N13810" s="35">
        <v>0</v>
      </c>
      <c r="O13810" s="35">
        <v>0</v>
      </c>
      <c r="P13810" s="36">
        <v>11</v>
      </c>
      <c r="Q13810" s="37">
        <v>86</v>
      </c>
      <c r="R13810" s="36">
        <v>14</v>
      </c>
      <c r="S13810" s="39">
        <f t="shared" si="479"/>
        <v>86</v>
      </c>
      <c r="T13810" s="34" t="s">
        <v>51</v>
      </c>
      <c r="U13810" s="12">
        <f>(((alpha*(speed^3))+(beta*(speed^2))+(ceta*speed))+delta)</f>
        <v>5.2826658544111782E-2</v>
      </c>
      <c r="V13810" s="8">
        <f t="shared" si="480"/>
        <v>86</v>
      </c>
    </row>
    <row r="13811" spans="1:22">
      <c r="A13811" s="34" t="s">
        <v>20</v>
      </c>
      <c r="B13811" s="34" t="s">
        <v>80</v>
      </c>
      <c r="C13811" s="5" t="s">
        <v>223</v>
      </c>
      <c r="D13811" s="35" t="s">
        <v>86</v>
      </c>
      <c r="E13811" s="36" t="s">
        <v>17</v>
      </c>
      <c r="F13811" s="37">
        <v>50</v>
      </c>
      <c r="G13811" s="38">
        <v>-0.02</v>
      </c>
      <c r="H13811" s="34">
        <v>0.91893234476209507</v>
      </c>
      <c r="I13811" s="35">
        <v>-2.372032865692552E-3</v>
      </c>
      <c r="J13811" s="35">
        <v>0.40024740142376219</v>
      </c>
      <c r="K13811" s="35">
        <v>-23.951267247405482</v>
      </c>
      <c r="L13811" s="35">
        <v>627.43989458827559</v>
      </c>
      <c r="M13811" s="35">
        <v>0</v>
      </c>
      <c r="N13811" s="35">
        <v>0</v>
      </c>
      <c r="O13811" s="35">
        <v>0</v>
      </c>
      <c r="P13811" s="36">
        <v>11</v>
      </c>
      <c r="Q13811" s="37">
        <v>86</v>
      </c>
      <c r="R13811" s="36">
        <v>14</v>
      </c>
      <c r="S13811" s="39">
        <f t="shared" si="479"/>
        <v>86</v>
      </c>
      <c r="T13811" s="34" t="s">
        <v>51</v>
      </c>
      <c r="U13811" s="12">
        <f>(((alpha*(speed^3))+(beta*(speed^2))+(ceta*speed))+delta)</f>
        <v>19.114955820607747</v>
      </c>
      <c r="V13811" s="8">
        <f t="shared" si="480"/>
        <v>86</v>
      </c>
    </row>
    <row r="13812" spans="1:22">
      <c r="A13812" s="34" t="s">
        <v>20</v>
      </c>
      <c r="B13812" s="34" t="s">
        <v>80</v>
      </c>
      <c r="C13812" s="5" t="s">
        <v>223</v>
      </c>
      <c r="D13812" s="35" t="s">
        <v>86</v>
      </c>
      <c r="E13812" s="36" t="s">
        <v>15</v>
      </c>
      <c r="F13812" s="37">
        <v>100</v>
      </c>
      <c r="G13812" s="38">
        <v>-0.02</v>
      </c>
      <c r="H13812" s="34">
        <v>0.93360092979824205</v>
      </c>
      <c r="I13812" s="35">
        <v>-2.851481362100728E-5</v>
      </c>
      <c r="J13812" s="35">
        <v>5.1405821194995321E-3</v>
      </c>
      <c r="K13812" s="35">
        <v>-0.31812748489669318</v>
      </c>
      <c r="L13812" s="35">
        <v>7.7838501787674739</v>
      </c>
      <c r="M13812" s="35">
        <v>0</v>
      </c>
      <c r="N13812" s="35">
        <v>0</v>
      </c>
      <c r="O13812" s="35">
        <v>0</v>
      </c>
      <c r="P13812" s="36">
        <v>11</v>
      </c>
      <c r="Q13812" s="37">
        <v>86</v>
      </c>
      <c r="R13812" s="36">
        <v>14</v>
      </c>
      <c r="S13812" s="39">
        <f t="shared" si="479"/>
        <v>86</v>
      </c>
      <c r="T13812" s="34" t="s">
        <v>51</v>
      </c>
      <c r="U13812" s="12">
        <f>(((alpha*(speed^3))+(beta*(speed^2))+(ceta*speed))+delta)</f>
        <v>0.30761354094699644</v>
      </c>
      <c r="V13812" s="8">
        <f t="shared" si="480"/>
        <v>86</v>
      </c>
    </row>
    <row r="13813" spans="1:22">
      <c r="A13813" s="34" t="s">
        <v>20</v>
      </c>
      <c r="B13813" s="34" t="s">
        <v>80</v>
      </c>
      <c r="C13813" s="5" t="s">
        <v>223</v>
      </c>
      <c r="D13813" s="35" t="s">
        <v>86</v>
      </c>
      <c r="E13813" s="36" t="s">
        <v>16</v>
      </c>
      <c r="F13813" s="37">
        <v>100</v>
      </c>
      <c r="G13813" s="38">
        <v>-0.02</v>
      </c>
      <c r="H13813" s="34">
        <v>0.92154449326921406</v>
      </c>
      <c r="I13813" s="35">
        <v>-9.4607569303771277E-5</v>
      </c>
      <c r="J13813" s="35">
        <v>1.5706965671996739E-2</v>
      </c>
      <c r="K13813" s="35">
        <v>-0.93316414659111058</v>
      </c>
      <c r="L13813" s="35">
        <v>24.114174443398252</v>
      </c>
      <c r="M13813" s="35">
        <v>0</v>
      </c>
      <c r="N13813" s="35">
        <v>0</v>
      </c>
      <c r="O13813" s="35">
        <v>0</v>
      </c>
      <c r="P13813" s="36">
        <v>11</v>
      </c>
      <c r="Q13813" s="37">
        <v>85</v>
      </c>
      <c r="R13813" s="36">
        <v>14</v>
      </c>
      <c r="S13813" s="39">
        <f t="shared" si="479"/>
        <v>85</v>
      </c>
      <c r="T13813" s="34" t="s">
        <v>51</v>
      </c>
      <c r="U13813" s="12">
        <f>(((alpha*(speed^3))+(beta*(speed^2))+(ceta*speed))+delta)</f>
        <v>0.17717546465175005</v>
      </c>
      <c r="V13813" s="8">
        <f t="shared" si="480"/>
        <v>85</v>
      </c>
    </row>
    <row r="13814" spans="1:22">
      <c r="A13814" s="34" t="s">
        <v>20</v>
      </c>
      <c r="B13814" s="34" t="s">
        <v>80</v>
      </c>
      <c r="C13814" s="5" t="s">
        <v>223</v>
      </c>
      <c r="D13814" s="35" t="s">
        <v>86</v>
      </c>
      <c r="E13814" s="36" t="s">
        <v>14</v>
      </c>
      <c r="F13814" s="37">
        <v>100</v>
      </c>
      <c r="G13814" s="38">
        <v>-0.02</v>
      </c>
      <c r="H13814" s="34">
        <v>0.99420220314978824</v>
      </c>
      <c r="I13814" s="35">
        <v>8.319727116826206E-2</v>
      </c>
      <c r="J13814" s="35">
        <v>-9.7266357058895618</v>
      </c>
      <c r="K13814" s="35">
        <v>0.9062606276492513</v>
      </c>
      <c r="L13814" s="35">
        <v>0.39837630574438976</v>
      </c>
      <c r="M13814" s="35">
        <v>0</v>
      </c>
      <c r="N13814" s="35">
        <v>0</v>
      </c>
      <c r="O13814" s="35">
        <v>0</v>
      </c>
      <c r="P13814" s="36">
        <v>11</v>
      </c>
      <c r="Q13814" s="37">
        <v>86</v>
      </c>
      <c r="R13814" s="36">
        <v>8</v>
      </c>
      <c r="S13814" s="39">
        <f t="shared" si="479"/>
        <v>86</v>
      </c>
      <c r="T13814" s="34" t="s">
        <v>40</v>
      </c>
      <c r="U13814" s="12">
        <f>(alpha-(beta*EXP(((-1)*ceta)*(speed^delta))))</f>
        <v>0.12963301381674905</v>
      </c>
      <c r="V13814" s="8">
        <f t="shared" si="480"/>
        <v>86</v>
      </c>
    </row>
    <row r="13815" spans="1:22">
      <c r="A13815" s="34" t="s">
        <v>20</v>
      </c>
      <c r="B13815" s="34" t="s">
        <v>80</v>
      </c>
      <c r="C13815" s="5" t="s">
        <v>223</v>
      </c>
      <c r="D13815" s="35" t="s">
        <v>86</v>
      </c>
      <c r="E13815" s="36" t="s">
        <v>18</v>
      </c>
      <c r="F13815" s="37">
        <v>100</v>
      </c>
      <c r="G13815" s="38">
        <v>-0.02</v>
      </c>
      <c r="H13815" s="34">
        <v>0.88545047947060895</v>
      </c>
      <c r="I13815" s="35">
        <v>-1.7278097785976636E-6</v>
      </c>
      <c r="J13815" s="35">
        <v>3.0771809402281575E-4</v>
      </c>
      <c r="K13815" s="35">
        <v>-1.9481535508207314E-2</v>
      </c>
      <c r="L13815" s="35">
        <v>0.55182850879495593</v>
      </c>
      <c r="M13815" s="35">
        <v>0</v>
      </c>
      <c r="N13815" s="35">
        <v>0</v>
      </c>
      <c r="O13815" s="35">
        <v>0</v>
      </c>
      <c r="P13815" s="36">
        <v>11</v>
      </c>
      <c r="Q13815" s="37">
        <v>86</v>
      </c>
      <c r="R13815" s="36">
        <v>14</v>
      </c>
      <c r="S13815" s="39">
        <f t="shared" si="479"/>
        <v>86</v>
      </c>
      <c r="T13815" s="34" t="s">
        <v>51</v>
      </c>
      <c r="U13815" s="12">
        <f>(((alpha*(speed^3))+(beta*(speed^2))+(ceta*speed))+delta)</f>
        <v>5.3315701946156757E-2</v>
      </c>
      <c r="V13815" s="8">
        <f t="shared" si="480"/>
        <v>86</v>
      </c>
    </row>
    <row r="13816" spans="1:22">
      <c r="A13816" s="34" t="s">
        <v>20</v>
      </c>
      <c r="B13816" s="34" t="s">
        <v>80</v>
      </c>
      <c r="C13816" s="5" t="s">
        <v>223</v>
      </c>
      <c r="D13816" s="35" t="s">
        <v>86</v>
      </c>
      <c r="E13816" s="36" t="s">
        <v>17</v>
      </c>
      <c r="F13816" s="37">
        <v>100</v>
      </c>
      <c r="G13816" s="38">
        <v>-0.02</v>
      </c>
      <c r="H13816" s="34">
        <v>0.89510288325376408</v>
      </c>
      <c r="I13816" s="35">
        <v>-2.3587673409912868E-3</v>
      </c>
      <c r="J13816" s="35">
        <v>0.3922156672702149</v>
      </c>
      <c r="K13816" s="35">
        <v>-23.766747344690955</v>
      </c>
      <c r="L13816" s="35">
        <v>652.15991057817018</v>
      </c>
      <c r="M13816" s="35">
        <v>0</v>
      </c>
      <c r="N13816" s="35">
        <v>0</v>
      </c>
      <c r="O13816" s="35">
        <v>0</v>
      </c>
      <c r="P13816" s="36">
        <v>11</v>
      </c>
      <c r="Q13816" s="37">
        <v>86</v>
      </c>
      <c r="R13816" s="36">
        <v>14</v>
      </c>
      <c r="S13816" s="39">
        <f t="shared" si="479"/>
        <v>86</v>
      </c>
      <c r="T13816" s="34" t="s">
        <v>51</v>
      </c>
      <c r="U13816" s="12">
        <f>(((alpha*(speed^3))+(beta*(speed^2))+(ceta*speed))+delta)</f>
        <v>8.7385942237035579</v>
      </c>
      <c r="V13816" s="8">
        <f t="shared" si="480"/>
        <v>86</v>
      </c>
    </row>
    <row r="13817" spans="1:22">
      <c r="A13817" s="34" t="s">
        <v>20</v>
      </c>
      <c r="B13817" s="34" t="s">
        <v>80</v>
      </c>
      <c r="C13817" s="5" t="s">
        <v>223</v>
      </c>
      <c r="D13817" s="35" t="s">
        <v>86</v>
      </c>
      <c r="E13817" s="36" t="s">
        <v>15</v>
      </c>
      <c r="F13817" s="37">
        <v>0</v>
      </c>
      <c r="G13817" s="38">
        <v>0.02</v>
      </c>
      <c r="H13817" s="34">
        <v>0.95903493348645885</v>
      </c>
      <c r="I13817" s="35">
        <v>0.62669854534046598</v>
      </c>
      <c r="J13817" s="35">
        <v>36.560320532147003</v>
      </c>
      <c r="K13817" s="35">
        <v>0.79605231348391892</v>
      </c>
      <c r="L13817" s="35">
        <v>1.057174948095942</v>
      </c>
      <c r="M13817" s="35">
        <v>-1.7561053953868907E-4</v>
      </c>
      <c r="N13817" s="35">
        <v>0</v>
      </c>
      <c r="O13817" s="35">
        <v>0</v>
      </c>
      <c r="P13817" s="36">
        <v>11</v>
      </c>
      <c r="Q13817" s="37">
        <v>86</v>
      </c>
      <c r="R13817" s="36">
        <v>10</v>
      </c>
      <c r="S13817" s="39">
        <f t="shared" si="479"/>
        <v>86</v>
      </c>
      <c r="T13817" s="34" t="s">
        <v>44</v>
      </c>
      <c r="U13817" s="12">
        <f>(alpha+(beta/(1+EXP((((-1)*ceta)+(delta*LN(speed)))+(epsilon*speed)))))</f>
        <v>1.3535827313159996</v>
      </c>
      <c r="V13817" s="8">
        <f t="shared" si="480"/>
        <v>86</v>
      </c>
    </row>
    <row r="13818" spans="1:22">
      <c r="A13818" s="34" t="s">
        <v>20</v>
      </c>
      <c r="B13818" s="34" t="s">
        <v>80</v>
      </c>
      <c r="C13818" s="5" t="s">
        <v>223</v>
      </c>
      <c r="D13818" s="35" t="s">
        <v>86</v>
      </c>
      <c r="E13818" s="36" t="s">
        <v>16</v>
      </c>
      <c r="F13818" s="37">
        <v>0</v>
      </c>
      <c r="G13818" s="38">
        <v>0.02</v>
      </c>
      <c r="H13818" s="34">
        <v>0.98667385656047057</v>
      </c>
      <c r="I13818" s="35">
        <v>12.468304788725117</v>
      </c>
      <c r="J13818" s="35">
        <v>-3.690969490943561E-2</v>
      </c>
      <c r="K13818" s="35">
        <v>155.72123286220651</v>
      </c>
      <c r="L13818" s="35">
        <v>-1.0297155965265277</v>
      </c>
      <c r="M13818" s="35">
        <v>0</v>
      </c>
      <c r="N13818" s="35">
        <v>0</v>
      </c>
      <c r="O13818" s="35">
        <v>0</v>
      </c>
      <c r="P13818" s="36">
        <v>11</v>
      </c>
      <c r="Q13818" s="37">
        <v>86</v>
      </c>
      <c r="R13818" s="36">
        <v>1</v>
      </c>
      <c r="S13818" s="39">
        <f t="shared" si="479"/>
        <v>86</v>
      </c>
      <c r="T13818" s="34" t="s">
        <v>30</v>
      </c>
      <c r="U13818" s="12">
        <f>((alpha*(speed^beta))+(ceta*(speed^delta)))</f>
        <v>12.164275473059551</v>
      </c>
      <c r="V13818" s="8">
        <f t="shared" si="480"/>
        <v>86</v>
      </c>
    </row>
    <row r="13819" spans="1:22">
      <c r="A13819" s="34" t="s">
        <v>20</v>
      </c>
      <c r="B13819" s="34" t="s">
        <v>80</v>
      </c>
      <c r="C13819" s="5" t="s">
        <v>223</v>
      </c>
      <c r="D13819" s="35" t="s">
        <v>86</v>
      </c>
      <c r="E13819" s="36" t="s">
        <v>14</v>
      </c>
      <c r="F13819" s="37">
        <v>0</v>
      </c>
      <c r="G13819" s="38">
        <v>0.02</v>
      </c>
      <c r="H13819" s="34">
        <v>0.99437857646737671</v>
      </c>
      <c r="I13819" s="35">
        <v>8.111017850087425E-2</v>
      </c>
      <c r="J13819" s="35">
        <v>7.1332959998727158E-2</v>
      </c>
      <c r="K13819" s="35">
        <v>-3.6374444251177851E-4</v>
      </c>
      <c r="L13819" s="35">
        <v>0</v>
      </c>
      <c r="M13819" s="35">
        <v>0</v>
      </c>
      <c r="N13819" s="35">
        <v>0</v>
      </c>
      <c r="O13819" s="35">
        <v>0</v>
      </c>
      <c r="P13819" s="36">
        <v>11</v>
      </c>
      <c r="Q13819" s="37">
        <v>86</v>
      </c>
      <c r="R13819" s="36">
        <v>5</v>
      </c>
      <c r="S13819" s="39">
        <f t="shared" si="479"/>
        <v>86</v>
      </c>
      <c r="T13819" s="34" t="s">
        <v>36</v>
      </c>
      <c r="U13819" s="12">
        <f>(1/(((ceta*(speed^2))+(beta*speed))+alpha))</f>
        <v>0.28364844639716985</v>
      </c>
      <c r="V13819" s="8">
        <f t="shared" si="480"/>
        <v>86</v>
      </c>
    </row>
    <row r="13820" spans="1:22">
      <c r="A13820" s="34" t="s">
        <v>20</v>
      </c>
      <c r="B13820" s="34" t="s">
        <v>80</v>
      </c>
      <c r="C13820" s="5" t="s">
        <v>223</v>
      </c>
      <c r="D13820" s="35" t="s">
        <v>86</v>
      </c>
      <c r="E13820" s="36" t="s">
        <v>18</v>
      </c>
      <c r="F13820" s="37">
        <v>0</v>
      </c>
      <c r="G13820" s="38">
        <v>0.02</v>
      </c>
      <c r="H13820" s="34">
        <v>0.94724136915724166</v>
      </c>
      <c r="I13820" s="35">
        <v>-1.8266305332001095E-6</v>
      </c>
      <c r="J13820" s="35">
        <v>3.2690894193673146E-4</v>
      </c>
      <c r="K13820" s="35">
        <v>-1.9858885044219069E-2</v>
      </c>
      <c r="L13820" s="35">
        <v>0.61887905412844479</v>
      </c>
      <c r="M13820" s="35">
        <v>0</v>
      </c>
      <c r="N13820" s="35">
        <v>0</v>
      </c>
      <c r="O13820" s="35">
        <v>0</v>
      </c>
      <c r="P13820" s="36">
        <v>11</v>
      </c>
      <c r="Q13820" s="37">
        <v>86</v>
      </c>
      <c r="R13820" s="36">
        <v>14</v>
      </c>
      <c r="S13820" s="39">
        <f t="shared" si="479"/>
        <v>86</v>
      </c>
      <c r="T13820" s="34" t="s">
        <v>51</v>
      </c>
      <c r="U13820" s="12">
        <f>(((alpha*(speed^3))+(beta*(speed^2))+(ceta*speed))+delta)</f>
        <v>0.16699416446454207</v>
      </c>
      <c r="V13820" s="8">
        <f t="shared" si="480"/>
        <v>86</v>
      </c>
    </row>
    <row r="13821" spans="1:22">
      <c r="A13821" s="34" t="s">
        <v>20</v>
      </c>
      <c r="B13821" s="34" t="s">
        <v>80</v>
      </c>
      <c r="C13821" s="5" t="s">
        <v>223</v>
      </c>
      <c r="D13821" s="35" t="s">
        <v>86</v>
      </c>
      <c r="E13821" s="36" t="s">
        <v>17</v>
      </c>
      <c r="F13821" s="37">
        <v>0</v>
      </c>
      <c r="G13821" s="38">
        <v>0.02</v>
      </c>
      <c r="H13821" s="34">
        <v>0.95007007067299365</v>
      </c>
      <c r="I13821" s="35">
        <v>2002.3251779787213</v>
      </c>
      <c r="J13821" s="35">
        <v>1.0064833122060011</v>
      </c>
      <c r="K13821" s="35">
        <v>-0.500805542272312</v>
      </c>
      <c r="L13821" s="35">
        <v>0</v>
      </c>
      <c r="M13821" s="35">
        <v>0</v>
      </c>
      <c r="N13821" s="35">
        <v>0</v>
      </c>
      <c r="O13821" s="35">
        <v>0</v>
      </c>
      <c r="P13821" s="36">
        <v>11</v>
      </c>
      <c r="Q13821" s="37">
        <v>86</v>
      </c>
      <c r="R13821" s="36">
        <v>0</v>
      </c>
      <c r="S13821" s="39">
        <f t="shared" si="479"/>
        <v>86</v>
      </c>
      <c r="T13821" s="34" t="s">
        <v>29</v>
      </c>
      <c r="U13821" s="12">
        <f>((alpha*(beta^speed))*(speed^ceta))</f>
        <v>375.05315050629349</v>
      </c>
      <c r="V13821" s="8">
        <f t="shared" si="480"/>
        <v>86</v>
      </c>
    </row>
    <row r="13822" spans="1:22">
      <c r="A13822" s="34" t="s">
        <v>20</v>
      </c>
      <c r="B13822" s="34" t="s">
        <v>80</v>
      </c>
      <c r="C13822" s="5" t="s">
        <v>223</v>
      </c>
      <c r="D13822" s="35" t="s">
        <v>86</v>
      </c>
      <c r="E13822" s="36" t="s">
        <v>15</v>
      </c>
      <c r="F13822" s="37">
        <v>50</v>
      </c>
      <c r="G13822" s="38">
        <v>0.02</v>
      </c>
      <c r="H13822" s="34">
        <v>0.96997789580228078</v>
      </c>
      <c r="I13822" s="35">
        <v>1.3020500918039717</v>
      </c>
      <c r="J13822" s="35">
        <v>24.655808717745209</v>
      </c>
      <c r="K13822" s="35">
        <v>1.6254969413411133</v>
      </c>
      <c r="L13822" s="35">
        <v>0.94911370161744257</v>
      </c>
      <c r="M13822" s="35">
        <v>2.5947255890662022E-2</v>
      </c>
      <c r="N13822" s="35">
        <v>0</v>
      </c>
      <c r="O13822" s="35">
        <v>0</v>
      </c>
      <c r="P13822" s="36">
        <v>11</v>
      </c>
      <c r="Q13822" s="37">
        <v>86</v>
      </c>
      <c r="R13822" s="36">
        <v>10</v>
      </c>
      <c r="S13822" s="39">
        <f t="shared" si="479"/>
        <v>86</v>
      </c>
      <c r="T13822" s="34" t="s">
        <v>44</v>
      </c>
      <c r="U13822" s="12">
        <f>(alpha+(beta/(1+EXP((((-1)*ceta)+(delta*LN(speed)))+(epsilon*speed)))))</f>
        <v>1.4966980815268192</v>
      </c>
      <c r="V13822" s="8">
        <f t="shared" si="480"/>
        <v>86</v>
      </c>
    </row>
    <row r="13823" spans="1:22">
      <c r="A13823" s="34" t="s">
        <v>20</v>
      </c>
      <c r="B13823" s="34" t="s">
        <v>80</v>
      </c>
      <c r="C13823" s="5" t="s">
        <v>223</v>
      </c>
      <c r="D13823" s="35" t="s">
        <v>86</v>
      </c>
      <c r="E13823" s="36" t="s">
        <v>16</v>
      </c>
      <c r="F13823" s="37">
        <v>50</v>
      </c>
      <c r="G13823" s="38">
        <v>0.02</v>
      </c>
      <c r="H13823" s="34">
        <v>0.97848823575028232</v>
      </c>
      <c r="I13823" s="35">
        <v>107.98395496310818</v>
      </c>
      <c r="J13823" s="35">
        <v>-0.81617650641655415</v>
      </c>
      <c r="K13823" s="35">
        <v>13.427171849993112</v>
      </c>
      <c r="L13823" s="35">
        <v>-3.1376544284009052E-2</v>
      </c>
      <c r="M13823" s="35">
        <v>0</v>
      </c>
      <c r="N13823" s="35">
        <v>0</v>
      </c>
      <c r="O13823" s="35">
        <v>0</v>
      </c>
      <c r="P13823" s="36">
        <v>11</v>
      </c>
      <c r="Q13823" s="37">
        <v>86</v>
      </c>
      <c r="R13823" s="36">
        <v>1</v>
      </c>
      <c r="S13823" s="39">
        <f t="shared" si="479"/>
        <v>86</v>
      </c>
      <c r="T13823" s="34" t="s">
        <v>30</v>
      </c>
      <c r="U13823" s="12">
        <f>((alpha*(speed^beta))+(ceta*(speed^delta)))</f>
        <v>14.523322339621187</v>
      </c>
      <c r="V13823" s="8">
        <f t="shared" si="480"/>
        <v>86</v>
      </c>
    </row>
    <row r="13824" spans="1:22">
      <c r="A13824" s="34" t="s">
        <v>20</v>
      </c>
      <c r="B13824" s="34" t="s">
        <v>80</v>
      </c>
      <c r="C13824" s="5" t="s">
        <v>223</v>
      </c>
      <c r="D13824" s="35" t="s">
        <v>86</v>
      </c>
      <c r="E13824" s="36" t="s">
        <v>14</v>
      </c>
      <c r="F13824" s="37">
        <v>50</v>
      </c>
      <c r="G13824" s="38">
        <v>0.02</v>
      </c>
      <c r="H13824" s="34">
        <v>0.99343326388144515</v>
      </c>
      <c r="I13824" s="35">
        <v>9.9020208764138555</v>
      </c>
      <c r="J13824" s="35">
        <v>1.0078920232125645</v>
      </c>
      <c r="K13824" s="35">
        <v>-0.91918386835339339</v>
      </c>
      <c r="L13824" s="35">
        <v>0</v>
      </c>
      <c r="M13824" s="35">
        <v>0</v>
      </c>
      <c r="N13824" s="35">
        <v>0</v>
      </c>
      <c r="O13824" s="35">
        <v>0</v>
      </c>
      <c r="P13824" s="36">
        <v>11</v>
      </c>
      <c r="Q13824" s="37">
        <v>86</v>
      </c>
      <c r="R13824" s="36">
        <v>0</v>
      </c>
      <c r="S13824" s="39">
        <f t="shared" si="479"/>
        <v>86</v>
      </c>
      <c r="T13824" s="34" t="s">
        <v>29</v>
      </c>
      <c r="U13824" s="12">
        <f>((alpha*(beta^speed))*(speed^ceta))</f>
        <v>0.32446567634313228</v>
      </c>
      <c r="V13824" s="8">
        <f t="shared" si="480"/>
        <v>86</v>
      </c>
    </row>
    <row r="13825" spans="1:22">
      <c r="A13825" s="34" t="s">
        <v>20</v>
      </c>
      <c r="B13825" s="34" t="s">
        <v>80</v>
      </c>
      <c r="C13825" s="5" t="s">
        <v>223</v>
      </c>
      <c r="D13825" s="35" t="s">
        <v>86</v>
      </c>
      <c r="E13825" s="36" t="s">
        <v>18</v>
      </c>
      <c r="F13825" s="37">
        <v>50</v>
      </c>
      <c r="G13825" s="38">
        <v>0.02</v>
      </c>
      <c r="H13825" s="34">
        <v>0.95142640946286416</v>
      </c>
      <c r="I13825" s="35">
        <v>-2.0928381546542548E-6</v>
      </c>
      <c r="J13825" s="35">
        <v>3.8296420561509517E-4</v>
      </c>
      <c r="K13825" s="35">
        <v>-2.4157972940509888E-2</v>
      </c>
      <c r="L13825" s="35">
        <v>0.76650103678282877</v>
      </c>
      <c r="M13825" s="35">
        <v>0</v>
      </c>
      <c r="N13825" s="35">
        <v>0</v>
      </c>
      <c r="O13825" s="35">
        <v>0</v>
      </c>
      <c r="P13825" s="36">
        <v>11</v>
      </c>
      <c r="Q13825" s="37">
        <v>86</v>
      </c>
      <c r="R13825" s="36">
        <v>14</v>
      </c>
      <c r="S13825" s="39">
        <f t="shared" si="479"/>
        <v>86</v>
      </c>
      <c r="T13825" s="34" t="s">
        <v>51</v>
      </c>
      <c r="U13825" s="12">
        <f>(((alpha*(speed^3))+(beta*(speed^2))+(ceta*speed))+delta)</f>
        <v>0.19015636333145569</v>
      </c>
      <c r="V13825" s="8">
        <f t="shared" si="480"/>
        <v>86</v>
      </c>
    </row>
    <row r="13826" spans="1:22">
      <c r="A13826" s="34" t="s">
        <v>20</v>
      </c>
      <c r="B13826" s="34" t="s">
        <v>80</v>
      </c>
      <c r="C13826" s="5" t="s">
        <v>223</v>
      </c>
      <c r="D13826" s="35" t="s">
        <v>86</v>
      </c>
      <c r="E13826" s="36" t="s">
        <v>17</v>
      </c>
      <c r="F13826" s="37">
        <v>50</v>
      </c>
      <c r="G13826" s="38">
        <v>0.02</v>
      </c>
      <c r="H13826" s="34">
        <v>0.92787697248956491</v>
      </c>
      <c r="I13826" s="35">
        <v>1793.192762636357</v>
      </c>
      <c r="J13826" s="35">
        <v>1.0038499666514955</v>
      </c>
      <c r="K13826" s="35">
        <v>-0.37939850243096984</v>
      </c>
      <c r="L13826" s="35">
        <v>0</v>
      </c>
      <c r="M13826" s="35">
        <v>0</v>
      </c>
      <c r="N13826" s="35">
        <v>0</v>
      </c>
      <c r="O13826" s="35">
        <v>0</v>
      </c>
      <c r="P13826" s="36">
        <v>11</v>
      </c>
      <c r="Q13826" s="37">
        <v>86</v>
      </c>
      <c r="R13826" s="36">
        <v>0</v>
      </c>
      <c r="S13826" s="39">
        <f t="shared" ref="S13826:S13889" si="481">V13826</f>
        <v>86</v>
      </c>
      <c r="T13826" s="34" t="s">
        <v>29</v>
      </c>
      <c r="U13826" s="12">
        <f>((alpha*(beta^speed))*(speed^ceta))</f>
        <v>460.46722912901799</v>
      </c>
      <c r="V13826" s="8">
        <f t="shared" ref="V13826:V13889" si="482">IF($V$1&lt;P13826,P13826,IF($V$1&gt;Q13826,Q13826,$V$1))</f>
        <v>86</v>
      </c>
    </row>
    <row r="13827" spans="1:22">
      <c r="A13827" s="34" t="s">
        <v>20</v>
      </c>
      <c r="B13827" s="34" t="s">
        <v>80</v>
      </c>
      <c r="C13827" s="5" t="s">
        <v>223</v>
      </c>
      <c r="D13827" s="35" t="s">
        <v>86</v>
      </c>
      <c r="E13827" s="36" t="s">
        <v>15</v>
      </c>
      <c r="F13827" s="37">
        <v>100</v>
      </c>
      <c r="G13827" s="38">
        <v>0.02</v>
      </c>
      <c r="H13827" s="34">
        <v>0.97690715246969873</v>
      </c>
      <c r="I13827" s="35">
        <v>1.0340026909992754</v>
      </c>
      <c r="J13827" s="35">
        <v>40.07110936993093</v>
      </c>
      <c r="K13827" s="35">
        <v>1.4691419155440388</v>
      </c>
      <c r="L13827" s="35">
        <v>0.99522480236395472</v>
      </c>
      <c r="M13827" s="35">
        <v>2.0676659676066311E-2</v>
      </c>
      <c r="N13827" s="35">
        <v>0</v>
      </c>
      <c r="O13827" s="35">
        <v>0</v>
      </c>
      <c r="P13827" s="36">
        <v>11</v>
      </c>
      <c r="Q13827" s="37">
        <v>79</v>
      </c>
      <c r="R13827" s="36">
        <v>10</v>
      </c>
      <c r="S13827" s="39">
        <f t="shared" si="481"/>
        <v>79</v>
      </c>
      <c r="T13827" s="34" t="s">
        <v>44</v>
      </c>
      <c r="U13827" s="12">
        <f>(alpha+(beta/(1+EXP((((-1)*ceta)+(delta*LN(speed)))+(epsilon*speed)))))</f>
        <v>1.4686812744725568</v>
      </c>
      <c r="V13827" s="8">
        <f t="shared" si="482"/>
        <v>79</v>
      </c>
    </row>
    <row r="13828" spans="1:22">
      <c r="A13828" s="34" t="s">
        <v>20</v>
      </c>
      <c r="B13828" s="34" t="s">
        <v>80</v>
      </c>
      <c r="C13828" s="5" t="s">
        <v>223</v>
      </c>
      <c r="D13828" s="35" t="s">
        <v>86</v>
      </c>
      <c r="E13828" s="36" t="s">
        <v>16</v>
      </c>
      <c r="F13828" s="37">
        <v>100</v>
      </c>
      <c r="G13828" s="38">
        <v>0.02</v>
      </c>
      <c r="H13828" s="34">
        <v>0.97038886225644283</v>
      </c>
      <c r="I13828" s="35">
        <v>75.012221164553139</v>
      </c>
      <c r="J13828" s="35">
        <v>1.0027334551377267</v>
      </c>
      <c r="K13828" s="35">
        <v>-0.38755928479870327</v>
      </c>
      <c r="L13828" s="35">
        <v>0</v>
      </c>
      <c r="M13828" s="35">
        <v>0</v>
      </c>
      <c r="N13828" s="35">
        <v>0</v>
      </c>
      <c r="O13828" s="35">
        <v>0</v>
      </c>
      <c r="P13828" s="36">
        <v>11</v>
      </c>
      <c r="Q13828" s="37">
        <v>79</v>
      </c>
      <c r="R13828" s="36">
        <v>0</v>
      </c>
      <c r="S13828" s="39">
        <f t="shared" si="481"/>
        <v>79</v>
      </c>
      <c r="T13828" s="34" t="s">
        <v>29</v>
      </c>
      <c r="U13828" s="12">
        <f>((alpha*(beta^speed))*(speed^ceta))</f>
        <v>17.11370016319151</v>
      </c>
      <c r="V13828" s="8">
        <f t="shared" si="482"/>
        <v>79</v>
      </c>
    </row>
    <row r="13829" spans="1:22">
      <c r="A13829" s="34" t="s">
        <v>20</v>
      </c>
      <c r="B13829" s="34" t="s">
        <v>80</v>
      </c>
      <c r="C13829" s="5" t="s">
        <v>223</v>
      </c>
      <c r="D13829" s="35" t="s">
        <v>86</v>
      </c>
      <c r="E13829" s="36" t="s">
        <v>14</v>
      </c>
      <c r="F13829" s="37">
        <v>100</v>
      </c>
      <c r="G13829" s="38">
        <v>0.02</v>
      </c>
      <c r="H13829" s="34">
        <v>0.99118213868654914</v>
      </c>
      <c r="I13829" s="35">
        <v>-0.79127017444826386</v>
      </c>
      <c r="J13829" s="35">
        <v>0.13323834982189908</v>
      </c>
      <c r="K13829" s="35">
        <v>2.1731264267251964</v>
      </c>
      <c r="L13829" s="35">
        <v>0</v>
      </c>
      <c r="M13829" s="35">
        <v>0</v>
      </c>
      <c r="N13829" s="35">
        <v>0</v>
      </c>
      <c r="O13829" s="35">
        <v>0</v>
      </c>
      <c r="P13829" s="36">
        <v>11</v>
      </c>
      <c r="Q13829" s="37">
        <v>79</v>
      </c>
      <c r="R13829" s="36">
        <v>2</v>
      </c>
      <c r="S13829" s="39">
        <f t="shared" si="481"/>
        <v>79</v>
      </c>
      <c r="T13829" s="34" t="s">
        <v>31</v>
      </c>
      <c r="U13829" s="12">
        <f>((alpha+(beta*speed))^((-1)/ceta))</f>
        <v>0.35092146846648425</v>
      </c>
      <c r="V13829" s="8">
        <f t="shared" si="482"/>
        <v>79</v>
      </c>
    </row>
    <row r="13830" spans="1:22">
      <c r="A13830" s="34" t="s">
        <v>20</v>
      </c>
      <c r="B13830" s="34" t="s">
        <v>80</v>
      </c>
      <c r="C13830" s="5" t="s">
        <v>223</v>
      </c>
      <c r="D13830" s="35" t="s">
        <v>86</v>
      </c>
      <c r="E13830" s="36" t="s">
        <v>18</v>
      </c>
      <c r="F13830" s="37">
        <v>100</v>
      </c>
      <c r="G13830" s="38">
        <v>0.02</v>
      </c>
      <c r="H13830" s="34">
        <v>0.97013408686467961</v>
      </c>
      <c r="I13830" s="35">
        <v>-3.2115965405583697E-6</v>
      </c>
      <c r="J13830" s="35">
        <v>5.4937724745222026E-4</v>
      </c>
      <c r="K13830" s="35">
        <v>-3.3146014287520863E-2</v>
      </c>
      <c r="L13830" s="35">
        <v>0.96967474749002081</v>
      </c>
      <c r="M13830" s="35">
        <v>0</v>
      </c>
      <c r="N13830" s="35">
        <v>0</v>
      </c>
      <c r="O13830" s="35">
        <v>0</v>
      </c>
      <c r="P13830" s="36">
        <v>11</v>
      </c>
      <c r="Q13830" s="37">
        <v>79</v>
      </c>
      <c r="R13830" s="36">
        <v>14</v>
      </c>
      <c r="S13830" s="39">
        <f t="shared" si="481"/>
        <v>79</v>
      </c>
      <c r="T13830" s="34" t="s">
        <v>51</v>
      </c>
      <c r="U13830" s="12">
        <f>(((alpha*(speed^3))+(beta*(speed^2))+(ceta*speed))+delta)</f>
        <v>0.19636067336482099</v>
      </c>
      <c r="V13830" s="8">
        <f t="shared" si="482"/>
        <v>79</v>
      </c>
    </row>
    <row r="13831" spans="1:22">
      <c r="A13831" s="34" t="s">
        <v>20</v>
      </c>
      <c r="B13831" s="34" t="s">
        <v>80</v>
      </c>
      <c r="C13831" s="5" t="s">
        <v>223</v>
      </c>
      <c r="D13831" s="35" t="s">
        <v>86</v>
      </c>
      <c r="E13831" s="36" t="s">
        <v>17</v>
      </c>
      <c r="F13831" s="37">
        <v>100</v>
      </c>
      <c r="G13831" s="38">
        <v>0.02</v>
      </c>
      <c r="H13831" s="34">
        <v>0.93053908532776741</v>
      </c>
      <c r="I13831" s="35">
        <v>1712.4883339868557</v>
      </c>
      <c r="J13831" s="35">
        <v>1.0012273053459249</v>
      </c>
      <c r="K13831" s="35">
        <v>-0.29082522596002724</v>
      </c>
      <c r="L13831" s="35">
        <v>0</v>
      </c>
      <c r="M13831" s="35">
        <v>0</v>
      </c>
      <c r="N13831" s="35">
        <v>0</v>
      </c>
      <c r="O13831" s="35">
        <v>0</v>
      </c>
      <c r="P13831" s="36">
        <v>11</v>
      </c>
      <c r="Q13831" s="37">
        <v>79</v>
      </c>
      <c r="R13831" s="36">
        <v>0</v>
      </c>
      <c r="S13831" s="39">
        <f t="shared" si="481"/>
        <v>79</v>
      </c>
      <c r="T13831" s="34" t="s">
        <v>29</v>
      </c>
      <c r="U13831" s="12">
        <f>((alpha*(beta^speed))*(speed^ceta))</f>
        <v>529.45849240347707</v>
      </c>
      <c r="V13831" s="8">
        <f t="shared" si="482"/>
        <v>79</v>
      </c>
    </row>
    <row r="13832" spans="1:22">
      <c r="A13832" s="34" t="s">
        <v>20</v>
      </c>
      <c r="B13832" s="34" t="s">
        <v>80</v>
      </c>
      <c r="C13832" s="5" t="s">
        <v>223</v>
      </c>
      <c r="D13832" s="35" t="s">
        <v>86</v>
      </c>
      <c r="E13832" s="36" t="s">
        <v>15</v>
      </c>
      <c r="F13832" s="37">
        <v>0</v>
      </c>
      <c r="G13832" s="38">
        <v>0.04</v>
      </c>
      <c r="H13832" s="34">
        <v>0.9724246291258164</v>
      </c>
      <c r="I13832" s="35">
        <v>0.48456681027247095</v>
      </c>
      <c r="J13832" s="35">
        <v>27.575793864329224</v>
      </c>
      <c r="K13832" s="35">
        <v>1.9267111258662004</v>
      </c>
      <c r="L13832" s="35">
        <v>1.2159807875032853</v>
      </c>
      <c r="M13832" s="35">
        <v>-9.6307289917985876E-4</v>
      </c>
      <c r="N13832" s="35">
        <v>0</v>
      </c>
      <c r="O13832" s="35">
        <v>0</v>
      </c>
      <c r="P13832" s="36">
        <v>11</v>
      </c>
      <c r="Q13832" s="37">
        <v>81</v>
      </c>
      <c r="R13832" s="36">
        <v>10</v>
      </c>
      <c r="S13832" s="39">
        <f t="shared" si="481"/>
        <v>81</v>
      </c>
      <c r="T13832" s="34" t="s">
        <v>44</v>
      </c>
      <c r="U13832" s="12">
        <f>(alpha+(beta/(1+EXP((((-1)*ceta)+(delta*LN(speed)))+(epsilon*speed)))))</f>
        <v>1.4293777790258959</v>
      </c>
      <c r="V13832" s="8">
        <f t="shared" si="482"/>
        <v>81</v>
      </c>
    </row>
    <row r="13833" spans="1:22">
      <c r="A13833" s="34" t="s">
        <v>20</v>
      </c>
      <c r="B13833" s="34" t="s">
        <v>80</v>
      </c>
      <c r="C13833" s="5" t="s">
        <v>223</v>
      </c>
      <c r="D13833" s="35" t="s">
        <v>86</v>
      </c>
      <c r="E13833" s="36" t="s">
        <v>16</v>
      </c>
      <c r="F13833" s="37">
        <v>0</v>
      </c>
      <c r="G13833" s="38">
        <v>0.04</v>
      </c>
      <c r="H13833" s="34">
        <v>0.99148604314371613</v>
      </c>
      <c r="I13833" s="35">
        <v>128.47566071940398</v>
      </c>
      <c r="J13833" s="35">
        <v>-0.78078741244071315</v>
      </c>
      <c r="K13833" s="35">
        <v>7.4235318549926408</v>
      </c>
      <c r="L13833" s="35">
        <v>0.12817433297959846</v>
      </c>
      <c r="M13833" s="35">
        <v>0</v>
      </c>
      <c r="N13833" s="35">
        <v>0</v>
      </c>
      <c r="O13833" s="35">
        <v>0</v>
      </c>
      <c r="P13833" s="36">
        <v>11</v>
      </c>
      <c r="Q13833" s="37">
        <v>81</v>
      </c>
      <c r="R13833" s="36">
        <v>1</v>
      </c>
      <c r="S13833" s="39">
        <f t="shared" si="481"/>
        <v>81</v>
      </c>
      <c r="T13833" s="34" t="s">
        <v>30</v>
      </c>
      <c r="U13833" s="12">
        <f>((alpha*(speed^beta))+(ceta*(speed^delta)))</f>
        <v>17.194784206989027</v>
      </c>
      <c r="V13833" s="8">
        <f t="shared" si="482"/>
        <v>81</v>
      </c>
    </row>
    <row r="13834" spans="1:22">
      <c r="A13834" s="34" t="s">
        <v>20</v>
      </c>
      <c r="B13834" s="34" t="s">
        <v>80</v>
      </c>
      <c r="C13834" s="5" t="s">
        <v>223</v>
      </c>
      <c r="D13834" s="35" t="s">
        <v>86</v>
      </c>
      <c r="E13834" s="36" t="s">
        <v>14</v>
      </c>
      <c r="F13834" s="37">
        <v>0</v>
      </c>
      <c r="G13834" s="38">
        <v>0.04</v>
      </c>
      <c r="H13834" s="34">
        <v>0.99391079999236631</v>
      </c>
      <c r="I13834" s="35">
        <v>0.33784157505796886</v>
      </c>
      <c r="J13834" s="35">
        <v>16.241015026924117</v>
      </c>
      <c r="K13834" s="35">
        <v>-0.45835515025301959</v>
      </c>
      <c r="L13834" s="35">
        <v>0.85255775205863837</v>
      </c>
      <c r="M13834" s="35">
        <v>2.8136244735083672E-2</v>
      </c>
      <c r="N13834" s="35">
        <v>0</v>
      </c>
      <c r="O13834" s="35">
        <v>0</v>
      </c>
      <c r="P13834" s="36">
        <v>11</v>
      </c>
      <c r="Q13834" s="37">
        <v>81</v>
      </c>
      <c r="R13834" s="36">
        <v>10</v>
      </c>
      <c r="S13834" s="39">
        <f t="shared" si="481"/>
        <v>81</v>
      </c>
      <c r="T13834" s="34" t="s">
        <v>44</v>
      </c>
      <c r="U13834" s="12">
        <f>(alpha+(beta/(1+EXP((((-1)*ceta)+(delta*LN(speed)))+(epsilon*speed)))))</f>
        <v>0.3626170881877876</v>
      </c>
      <c r="V13834" s="8">
        <f t="shared" si="482"/>
        <v>81</v>
      </c>
    </row>
    <row r="13835" spans="1:22">
      <c r="A13835" s="34" t="s">
        <v>20</v>
      </c>
      <c r="B13835" s="34" t="s">
        <v>80</v>
      </c>
      <c r="C13835" s="5" t="s">
        <v>223</v>
      </c>
      <c r="D13835" s="35" t="s">
        <v>86</v>
      </c>
      <c r="E13835" s="36" t="s">
        <v>18</v>
      </c>
      <c r="F13835" s="37">
        <v>0</v>
      </c>
      <c r="G13835" s="38">
        <v>0.04</v>
      </c>
      <c r="H13835" s="34">
        <v>0.97744922238834464</v>
      </c>
      <c r="I13835" s="35">
        <v>-1.7670132216054391</v>
      </c>
      <c r="J13835" s="35">
        <v>0.51848549466841731</v>
      </c>
      <c r="K13835" s="35">
        <v>2.3779124397579068</v>
      </c>
      <c r="L13835" s="35">
        <v>0</v>
      </c>
      <c r="M13835" s="35">
        <v>0</v>
      </c>
      <c r="N13835" s="35">
        <v>0</v>
      </c>
      <c r="O13835" s="35">
        <v>0</v>
      </c>
      <c r="P13835" s="36">
        <v>11</v>
      </c>
      <c r="Q13835" s="37">
        <v>81</v>
      </c>
      <c r="R13835" s="36">
        <v>2</v>
      </c>
      <c r="S13835" s="39">
        <f t="shared" si="481"/>
        <v>81</v>
      </c>
      <c r="T13835" s="34" t="s">
        <v>31</v>
      </c>
      <c r="U13835" s="12">
        <f>((alpha+(beta*speed))^((-1)/ceta))</f>
        <v>0.211458933587308</v>
      </c>
      <c r="V13835" s="8">
        <f t="shared" si="482"/>
        <v>81</v>
      </c>
    </row>
    <row r="13836" spans="1:22">
      <c r="A13836" s="34" t="s">
        <v>20</v>
      </c>
      <c r="B13836" s="34" t="s">
        <v>80</v>
      </c>
      <c r="C13836" s="5" t="s">
        <v>223</v>
      </c>
      <c r="D13836" s="35" t="s">
        <v>86</v>
      </c>
      <c r="E13836" s="36" t="s">
        <v>17</v>
      </c>
      <c r="F13836" s="37">
        <v>0</v>
      </c>
      <c r="G13836" s="38">
        <v>0.04</v>
      </c>
      <c r="H13836" s="34">
        <v>0.96602735675179718</v>
      </c>
      <c r="I13836" s="35">
        <v>207.87675596675547</v>
      </c>
      <c r="J13836" s="35">
        <v>0.15749254796725279</v>
      </c>
      <c r="K13836" s="35">
        <v>2774.9139070201104</v>
      </c>
      <c r="L13836" s="35">
        <v>-0.72053012173215325</v>
      </c>
      <c r="M13836" s="35">
        <v>0</v>
      </c>
      <c r="N13836" s="35">
        <v>0</v>
      </c>
      <c r="O13836" s="35">
        <v>0</v>
      </c>
      <c r="P13836" s="36">
        <v>11</v>
      </c>
      <c r="Q13836" s="37">
        <v>81</v>
      </c>
      <c r="R13836" s="36">
        <v>1</v>
      </c>
      <c r="S13836" s="39">
        <f t="shared" si="481"/>
        <v>81</v>
      </c>
      <c r="T13836" s="34" t="s">
        <v>30</v>
      </c>
      <c r="U13836" s="12">
        <f>((alpha*(speed^beta))+(ceta*(speed^delta)))</f>
        <v>532.30002783722443</v>
      </c>
      <c r="V13836" s="8">
        <f t="shared" si="482"/>
        <v>81</v>
      </c>
    </row>
    <row r="13837" spans="1:22">
      <c r="A13837" s="34" t="s">
        <v>20</v>
      </c>
      <c r="B13837" s="34" t="s">
        <v>80</v>
      </c>
      <c r="C13837" s="5" t="s">
        <v>223</v>
      </c>
      <c r="D13837" s="35" t="s">
        <v>86</v>
      </c>
      <c r="E13837" s="36" t="s">
        <v>15</v>
      </c>
      <c r="F13837" s="37">
        <v>50</v>
      </c>
      <c r="G13837" s="38">
        <v>0.04</v>
      </c>
      <c r="H13837" s="34">
        <v>0.96514139963188272</v>
      </c>
      <c r="I13837" s="35">
        <v>-1.9011203145984239E-4</v>
      </c>
      <c r="J13837" s="35">
        <v>2.5516838328489406E-2</v>
      </c>
      <c r="K13837" s="35">
        <v>-1.1717211512489689</v>
      </c>
      <c r="L13837" s="35">
        <v>21.305087129462724</v>
      </c>
      <c r="M13837" s="35">
        <v>0</v>
      </c>
      <c r="N13837" s="35">
        <v>0</v>
      </c>
      <c r="O13837" s="35">
        <v>0</v>
      </c>
      <c r="P13837" s="36">
        <v>11</v>
      </c>
      <c r="Q13837" s="37">
        <v>60</v>
      </c>
      <c r="R13837" s="36">
        <v>14</v>
      </c>
      <c r="S13837" s="39">
        <f t="shared" si="481"/>
        <v>60</v>
      </c>
      <c r="T13837" s="34" t="s">
        <v>51</v>
      </c>
      <c r="U13837" s="12">
        <f>(((alpha*(speed^3))+(beta*(speed^2))+(ceta*speed))+delta)</f>
        <v>1.7982372417604999</v>
      </c>
      <c r="V13837" s="8">
        <f t="shared" si="482"/>
        <v>60</v>
      </c>
    </row>
    <row r="13838" spans="1:22">
      <c r="A13838" s="34" t="s">
        <v>20</v>
      </c>
      <c r="B13838" s="34" t="s">
        <v>80</v>
      </c>
      <c r="C13838" s="5" t="s">
        <v>223</v>
      </c>
      <c r="D13838" s="35" t="s">
        <v>86</v>
      </c>
      <c r="E13838" s="36" t="s">
        <v>16</v>
      </c>
      <c r="F13838" s="37">
        <v>50</v>
      </c>
      <c r="G13838" s="38">
        <v>0.04</v>
      </c>
      <c r="H13838" s="34">
        <v>0.98923830330757445</v>
      </c>
      <c r="I13838" s="35">
        <v>87.083844672037941</v>
      </c>
      <c r="J13838" s="35">
        <v>1.0050187350395252</v>
      </c>
      <c r="K13838" s="35">
        <v>-0.41044178940346476</v>
      </c>
      <c r="L13838" s="35">
        <v>0</v>
      </c>
      <c r="M13838" s="35">
        <v>0</v>
      </c>
      <c r="N13838" s="35">
        <v>0</v>
      </c>
      <c r="O13838" s="35">
        <v>0</v>
      </c>
      <c r="P13838" s="36">
        <v>11</v>
      </c>
      <c r="Q13838" s="37">
        <v>60</v>
      </c>
      <c r="R13838" s="36">
        <v>0</v>
      </c>
      <c r="S13838" s="39">
        <f t="shared" si="481"/>
        <v>60</v>
      </c>
      <c r="T13838" s="34" t="s">
        <v>29</v>
      </c>
      <c r="U13838" s="12">
        <f>((alpha*(beta^speed))*(speed^ceta))</f>
        <v>21.905818094003539</v>
      </c>
      <c r="V13838" s="8">
        <f t="shared" si="482"/>
        <v>60</v>
      </c>
    </row>
    <row r="13839" spans="1:22">
      <c r="A13839" s="34" t="s">
        <v>20</v>
      </c>
      <c r="B13839" s="34" t="s">
        <v>80</v>
      </c>
      <c r="C13839" s="5" t="s">
        <v>223</v>
      </c>
      <c r="D13839" s="35" t="s">
        <v>86</v>
      </c>
      <c r="E13839" s="36" t="s">
        <v>14</v>
      </c>
      <c r="F13839" s="37">
        <v>50</v>
      </c>
      <c r="G13839" s="38">
        <v>0.04</v>
      </c>
      <c r="H13839" s="34">
        <v>0.99179090343533971</v>
      </c>
      <c r="I13839" s="35">
        <v>72.988393605635039</v>
      </c>
      <c r="J13839" s="35">
        <v>-2.4989182032267956</v>
      </c>
      <c r="K13839" s="35">
        <v>3.9697989392894701</v>
      </c>
      <c r="L13839" s="35">
        <v>-0.54683294826502193</v>
      </c>
      <c r="M13839" s="35">
        <v>0</v>
      </c>
      <c r="N13839" s="35">
        <v>0</v>
      </c>
      <c r="O13839" s="35">
        <v>0</v>
      </c>
      <c r="P13839" s="36">
        <v>11</v>
      </c>
      <c r="Q13839" s="37">
        <v>60</v>
      </c>
      <c r="R13839" s="36">
        <v>1</v>
      </c>
      <c r="S13839" s="39">
        <f t="shared" si="481"/>
        <v>60</v>
      </c>
      <c r="T13839" s="34" t="s">
        <v>30</v>
      </c>
      <c r="U13839" s="12">
        <f>((alpha*(speed^beta))+(ceta*(speed^delta)))</f>
        <v>0.42570352415963603</v>
      </c>
      <c r="V13839" s="8">
        <f t="shared" si="482"/>
        <v>60</v>
      </c>
    </row>
    <row r="13840" spans="1:22">
      <c r="A13840" s="34" t="s">
        <v>20</v>
      </c>
      <c r="B13840" s="34" t="s">
        <v>80</v>
      </c>
      <c r="C13840" s="5" t="s">
        <v>223</v>
      </c>
      <c r="D13840" s="35" t="s">
        <v>86</v>
      </c>
      <c r="E13840" s="36" t="s">
        <v>18</v>
      </c>
      <c r="F13840" s="37">
        <v>50</v>
      </c>
      <c r="G13840" s="38">
        <v>0.04</v>
      </c>
      <c r="H13840" s="34">
        <v>0.96826694228763577</v>
      </c>
      <c r="I13840" s="35">
        <v>2.235723594202554</v>
      </c>
      <c r="J13840" s="35">
        <v>0.99595974682652766</v>
      </c>
      <c r="K13840" s="35">
        <v>-0.4566066931308061</v>
      </c>
      <c r="L13840" s="35">
        <v>0</v>
      </c>
      <c r="M13840" s="35">
        <v>0</v>
      </c>
      <c r="N13840" s="35">
        <v>0</v>
      </c>
      <c r="O13840" s="35">
        <v>0</v>
      </c>
      <c r="P13840" s="36">
        <v>11</v>
      </c>
      <c r="Q13840" s="37">
        <v>60</v>
      </c>
      <c r="R13840" s="36">
        <v>0</v>
      </c>
      <c r="S13840" s="39">
        <f t="shared" si="481"/>
        <v>60</v>
      </c>
      <c r="T13840" s="34" t="s">
        <v>29</v>
      </c>
      <c r="U13840" s="12">
        <f>((alpha*(beta^speed))*(speed^ceta))</f>
        <v>0.27040176094777929</v>
      </c>
      <c r="V13840" s="8">
        <f t="shared" si="482"/>
        <v>60</v>
      </c>
    </row>
    <row r="13841" spans="1:22">
      <c r="A13841" s="34" t="s">
        <v>20</v>
      </c>
      <c r="B13841" s="34" t="s">
        <v>80</v>
      </c>
      <c r="C13841" s="5" t="s">
        <v>223</v>
      </c>
      <c r="D13841" s="35" t="s">
        <v>86</v>
      </c>
      <c r="E13841" s="36" t="s">
        <v>17</v>
      </c>
      <c r="F13841" s="37">
        <v>50</v>
      </c>
      <c r="G13841" s="38">
        <v>0.04</v>
      </c>
      <c r="H13841" s="34">
        <v>0.97498194788932258</v>
      </c>
      <c r="I13841" s="35">
        <v>-4.5658176419689864E-3</v>
      </c>
      <c r="J13841" s="35">
        <v>0.58918844462764886</v>
      </c>
      <c r="K13841" s="35">
        <v>-27.879235703532405</v>
      </c>
      <c r="L13841" s="35">
        <v>1191.2776652812547</v>
      </c>
      <c r="M13841" s="35">
        <v>0</v>
      </c>
      <c r="N13841" s="35">
        <v>0</v>
      </c>
      <c r="O13841" s="35">
        <v>0</v>
      </c>
      <c r="P13841" s="36">
        <v>11</v>
      </c>
      <c r="Q13841" s="37">
        <v>60</v>
      </c>
      <c r="R13841" s="36">
        <v>14</v>
      </c>
      <c r="S13841" s="39">
        <f t="shared" si="481"/>
        <v>60</v>
      </c>
      <c r="T13841" s="34" t="s">
        <v>51</v>
      </c>
      <c r="U13841" s="12">
        <f>(((alpha*(speed^3))+(beta*(speed^2))+(ceta*speed))+delta)</f>
        <v>653.38531306354503</v>
      </c>
      <c r="V13841" s="8">
        <f t="shared" si="482"/>
        <v>60</v>
      </c>
    </row>
    <row r="13842" spans="1:22">
      <c r="A13842" s="34" t="s">
        <v>20</v>
      </c>
      <c r="B13842" s="34" t="s">
        <v>80</v>
      </c>
      <c r="C13842" s="5" t="s">
        <v>223</v>
      </c>
      <c r="D13842" s="35" t="s">
        <v>86</v>
      </c>
      <c r="E13842" s="36" t="s">
        <v>15</v>
      </c>
      <c r="F13842" s="37">
        <v>100</v>
      </c>
      <c r="G13842" s="38">
        <v>0.04</v>
      </c>
      <c r="H13842" s="34">
        <v>0.72104985427224133</v>
      </c>
      <c r="I13842" s="35">
        <v>3.1714123815146226E-4</v>
      </c>
      <c r="J13842" s="35">
        <v>-2.6073126071483026E-2</v>
      </c>
      <c r="K13842" s="35">
        <v>0.25979806256525589</v>
      </c>
      <c r="L13842" s="35">
        <v>14.368885536237833</v>
      </c>
      <c r="M13842" s="35">
        <v>0</v>
      </c>
      <c r="N13842" s="35">
        <v>0</v>
      </c>
      <c r="O13842" s="35">
        <v>0</v>
      </c>
      <c r="P13842" s="36">
        <v>10</v>
      </c>
      <c r="Q13842" s="37">
        <v>54</v>
      </c>
      <c r="R13842" s="36">
        <v>14</v>
      </c>
      <c r="S13842" s="39">
        <f t="shared" si="481"/>
        <v>54</v>
      </c>
      <c r="T13842" s="34" t="s">
        <v>51</v>
      </c>
      <c r="U13842" s="12">
        <f>(((alpha*(speed^3))+(beta*(speed^2))+(ceta*speed))+delta)</f>
        <v>2.3070732145989918</v>
      </c>
      <c r="V13842" s="8">
        <f t="shared" si="482"/>
        <v>54</v>
      </c>
    </row>
    <row r="13843" spans="1:22">
      <c r="A13843" s="34" t="s">
        <v>20</v>
      </c>
      <c r="B13843" s="34" t="s">
        <v>80</v>
      </c>
      <c r="C13843" s="5" t="s">
        <v>223</v>
      </c>
      <c r="D13843" s="35" t="s">
        <v>86</v>
      </c>
      <c r="E13843" s="36" t="s">
        <v>16</v>
      </c>
      <c r="F13843" s="37">
        <v>100</v>
      </c>
      <c r="G13843" s="38">
        <v>0.04</v>
      </c>
      <c r="H13843" s="34">
        <v>0.982015503214692</v>
      </c>
      <c r="I13843" s="35">
        <v>-3.5478956359101885E-4</v>
      </c>
      <c r="J13843" s="35">
        <v>4.1376645937858829E-2</v>
      </c>
      <c r="K13843" s="35">
        <v>-1.7034050152339377</v>
      </c>
      <c r="L13843" s="35">
        <v>52.801677114582759</v>
      </c>
      <c r="M13843" s="35">
        <v>0</v>
      </c>
      <c r="N13843" s="35">
        <v>0</v>
      </c>
      <c r="O13843" s="35">
        <v>0</v>
      </c>
      <c r="P13843" s="36">
        <v>10</v>
      </c>
      <c r="Q13843" s="37">
        <v>54</v>
      </c>
      <c r="R13843" s="36">
        <v>14</v>
      </c>
      <c r="S13843" s="39">
        <f t="shared" si="481"/>
        <v>54</v>
      </c>
      <c r="T13843" s="34" t="s">
        <v>51</v>
      </c>
      <c r="U13843" s="12">
        <f>(((alpha*(speed^3))+(beta*(speed^2))+(ceta*speed))+delta)</f>
        <v>25.605522005450268</v>
      </c>
      <c r="V13843" s="8">
        <f t="shared" si="482"/>
        <v>54</v>
      </c>
    </row>
    <row r="13844" spans="1:22">
      <c r="A13844" s="34" t="s">
        <v>20</v>
      </c>
      <c r="B13844" s="34" t="s">
        <v>80</v>
      </c>
      <c r="C13844" s="5" t="s">
        <v>223</v>
      </c>
      <c r="D13844" s="35" t="s">
        <v>86</v>
      </c>
      <c r="E13844" s="36" t="s">
        <v>14</v>
      </c>
      <c r="F13844" s="37">
        <v>100</v>
      </c>
      <c r="G13844" s="38">
        <v>0.04</v>
      </c>
      <c r="H13844" s="34">
        <v>0.98249334436816915</v>
      </c>
      <c r="I13844" s="35">
        <v>0.59618538177247105</v>
      </c>
      <c r="J13844" s="35">
        <v>11.381266234231445</v>
      </c>
      <c r="K13844" s="35">
        <v>0.26794690617519495</v>
      </c>
      <c r="L13844" s="35">
        <v>1.0011019685434248</v>
      </c>
      <c r="M13844" s="35">
        <v>5.637877136574615E-2</v>
      </c>
      <c r="N13844" s="35">
        <v>0</v>
      </c>
      <c r="O13844" s="35">
        <v>0</v>
      </c>
      <c r="P13844" s="36">
        <v>10</v>
      </c>
      <c r="Q13844" s="37">
        <v>54</v>
      </c>
      <c r="R13844" s="36">
        <v>10</v>
      </c>
      <c r="S13844" s="39">
        <f t="shared" si="481"/>
        <v>54</v>
      </c>
      <c r="T13844" s="34" t="s">
        <v>44</v>
      </c>
      <c r="U13844" s="12">
        <f>(alpha+(beta/(1+EXP((((-1)*ceta)+(delta*LN(speed)))+(epsilon*speed)))))</f>
        <v>0.60923410476701656</v>
      </c>
      <c r="V13844" s="8">
        <f t="shared" si="482"/>
        <v>54</v>
      </c>
    </row>
    <row r="13845" spans="1:22">
      <c r="A13845" s="34" t="s">
        <v>20</v>
      </c>
      <c r="B13845" s="34" t="s">
        <v>80</v>
      </c>
      <c r="C13845" s="5" t="s">
        <v>223</v>
      </c>
      <c r="D13845" s="35" t="s">
        <v>86</v>
      </c>
      <c r="E13845" s="36" t="s">
        <v>18</v>
      </c>
      <c r="F13845" s="37">
        <v>100</v>
      </c>
      <c r="G13845" s="38">
        <v>0.04</v>
      </c>
      <c r="H13845" s="34">
        <v>0.86491149276247592</v>
      </c>
      <c r="I13845" s="35">
        <v>7.1097694702350284E-6</v>
      </c>
      <c r="J13845" s="35">
        <v>-4.3802734092417047E-4</v>
      </c>
      <c r="K13845" s="35">
        <v>-9.3119947333581664E-3</v>
      </c>
      <c r="L13845" s="35">
        <v>1.017701859224202</v>
      </c>
      <c r="M13845" s="35">
        <v>0</v>
      </c>
      <c r="N13845" s="35">
        <v>0</v>
      </c>
      <c r="O13845" s="35">
        <v>0</v>
      </c>
      <c r="P13845" s="36">
        <v>10</v>
      </c>
      <c r="Q13845" s="37">
        <v>54</v>
      </c>
      <c r="R13845" s="36">
        <v>14</v>
      </c>
      <c r="S13845" s="39">
        <f t="shared" si="481"/>
        <v>54</v>
      </c>
      <c r="T13845" s="34" t="s">
        <v>51</v>
      </c>
      <c r="U13845" s="12">
        <f>(((alpha*(speed^3))+(beta*(speed^2))+(ceta*speed))+delta)</f>
        <v>0.35709915734906839</v>
      </c>
      <c r="V13845" s="8">
        <f t="shared" si="482"/>
        <v>54</v>
      </c>
    </row>
    <row r="13846" spans="1:22">
      <c r="A13846" s="34" t="s">
        <v>20</v>
      </c>
      <c r="B13846" s="34" t="s">
        <v>80</v>
      </c>
      <c r="C13846" s="5" t="s">
        <v>223</v>
      </c>
      <c r="D13846" s="35" t="s">
        <v>86</v>
      </c>
      <c r="E13846" s="36" t="s">
        <v>17</v>
      </c>
      <c r="F13846" s="37">
        <v>100</v>
      </c>
      <c r="G13846" s="38">
        <v>0.04</v>
      </c>
      <c r="H13846" s="34">
        <v>0.96678523987914744</v>
      </c>
      <c r="I13846" s="35">
        <v>-5.075806386059911E-3</v>
      </c>
      <c r="J13846" s="35">
        <v>0.66328737726541764</v>
      </c>
      <c r="K13846" s="35">
        <v>-31.486929578842798</v>
      </c>
      <c r="L13846" s="35">
        <v>1407.2532836434361</v>
      </c>
      <c r="M13846" s="35">
        <v>0</v>
      </c>
      <c r="N13846" s="35">
        <v>0</v>
      </c>
      <c r="O13846" s="35">
        <v>0</v>
      </c>
      <c r="P13846" s="36">
        <v>10</v>
      </c>
      <c r="Q13846" s="37">
        <v>54</v>
      </c>
      <c r="R13846" s="36">
        <v>14</v>
      </c>
      <c r="S13846" s="39">
        <f t="shared" si="481"/>
        <v>54</v>
      </c>
      <c r="T13846" s="34" t="s">
        <v>51</v>
      </c>
      <c r="U13846" s="12">
        <f>(((alpha*(speed^3))+(beta*(speed^2))+(ceta*speed))+delta)</f>
        <v>841.84830171734507</v>
      </c>
      <c r="V13846" s="8">
        <f t="shared" si="482"/>
        <v>54</v>
      </c>
    </row>
    <row r="13847" spans="1:22">
      <c r="A13847" s="34" t="s">
        <v>20</v>
      </c>
      <c r="B13847" s="34" t="s">
        <v>80</v>
      </c>
      <c r="C13847" s="5" t="s">
        <v>223</v>
      </c>
      <c r="D13847" s="35" t="s">
        <v>86</v>
      </c>
      <c r="E13847" s="36" t="s">
        <v>15</v>
      </c>
      <c r="F13847" s="37">
        <v>0</v>
      </c>
      <c r="G13847" s="38">
        <v>0.06</v>
      </c>
      <c r="H13847" s="34">
        <v>0.94895993640237586</v>
      </c>
      <c r="I13847" s="35">
        <v>2.4337514711752153</v>
      </c>
      <c r="J13847" s="35">
        <v>8.77667880222333</v>
      </c>
      <c r="K13847" s="35">
        <v>14.955156167813584</v>
      </c>
      <c r="L13847" s="35">
        <v>5.7871435675859439</v>
      </c>
      <c r="M13847" s="35">
        <v>-9.3565938678867699E-2</v>
      </c>
      <c r="N13847" s="35">
        <v>0</v>
      </c>
      <c r="O13847" s="35">
        <v>0</v>
      </c>
      <c r="P13847" s="36">
        <v>11</v>
      </c>
      <c r="Q13847" s="37">
        <v>55</v>
      </c>
      <c r="R13847" s="36">
        <v>10</v>
      </c>
      <c r="S13847" s="39">
        <f t="shared" si="481"/>
        <v>55</v>
      </c>
      <c r="T13847" s="34" t="s">
        <v>44</v>
      </c>
      <c r="U13847" s="12">
        <f>(alpha+(beta/(1+EXP((((-1)*ceta)+(delta*LN(speed)))+(epsilon*speed)))))</f>
        <v>2.8158256593644668</v>
      </c>
      <c r="V13847" s="8">
        <f t="shared" si="482"/>
        <v>55</v>
      </c>
    </row>
    <row r="13848" spans="1:22">
      <c r="A13848" s="34" t="s">
        <v>20</v>
      </c>
      <c r="B13848" s="34" t="s">
        <v>80</v>
      </c>
      <c r="C13848" s="5" t="s">
        <v>223</v>
      </c>
      <c r="D13848" s="35" t="s">
        <v>86</v>
      </c>
      <c r="E13848" s="36" t="s">
        <v>16</v>
      </c>
      <c r="F13848" s="37">
        <v>0</v>
      </c>
      <c r="G13848" s="38">
        <v>0.06</v>
      </c>
      <c r="H13848" s="34">
        <v>0.9933194794676441</v>
      </c>
      <c r="I13848" s="35">
        <v>93.885742092826348</v>
      </c>
      <c r="J13848" s="35">
        <v>1.006022068991363</v>
      </c>
      <c r="K13848" s="35">
        <v>-0.44153748511745189</v>
      </c>
      <c r="L13848" s="35">
        <v>0</v>
      </c>
      <c r="M13848" s="35">
        <v>0</v>
      </c>
      <c r="N13848" s="35">
        <v>0</v>
      </c>
      <c r="O13848" s="35">
        <v>0</v>
      </c>
      <c r="P13848" s="36">
        <v>11</v>
      </c>
      <c r="Q13848" s="37">
        <v>55</v>
      </c>
      <c r="R13848" s="36">
        <v>0</v>
      </c>
      <c r="S13848" s="39">
        <f t="shared" si="481"/>
        <v>55</v>
      </c>
      <c r="T13848" s="34" t="s">
        <v>29</v>
      </c>
      <c r="U13848" s="12">
        <f>((alpha*(beta^speed))*(speed^ceta))</f>
        <v>22.262668132866597</v>
      </c>
      <c r="V13848" s="8">
        <f t="shared" si="482"/>
        <v>55</v>
      </c>
    </row>
    <row r="13849" spans="1:22">
      <c r="A13849" s="34" t="s">
        <v>20</v>
      </c>
      <c r="B13849" s="34" t="s">
        <v>80</v>
      </c>
      <c r="C13849" s="5" t="s">
        <v>223</v>
      </c>
      <c r="D13849" s="35" t="s">
        <v>86</v>
      </c>
      <c r="E13849" s="36" t="s">
        <v>14</v>
      </c>
      <c r="F13849" s="37">
        <v>0</v>
      </c>
      <c r="G13849" s="38">
        <v>0.06</v>
      </c>
      <c r="H13849" s="34">
        <v>0.9850368361871098</v>
      </c>
      <c r="I13849" s="35">
        <v>-0.15896829101479082</v>
      </c>
      <c r="J13849" s="35">
        <v>7.6234375141769575E-2</v>
      </c>
      <c r="K13849" s="35">
        <v>1.6434514305987773</v>
      </c>
      <c r="L13849" s="35">
        <v>0</v>
      </c>
      <c r="M13849" s="35">
        <v>0</v>
      </c>
      <c r="N13849" s="35">
        <v>0</v>
      </c>
      <c r="O13849" s="35">
        <v>0</v>
      </c>
      <c r="P13849" s="36">
        <v>11</v>
      </c>
      <c r="Q13849" s="37">
        <v>55</v>
      </c>
      <c r="R13849" s="36">
        <v>2</v>
      </c>
      <c r="S13849" s="39">
        <f t="shared" si="481"/>
        <v>55</v>
      </c>
      <c r="T13849" s="34" t="s">
        <v>31</v>
      </c>
      <c r="U13849" s="12">
        <f>((alpha+(beta*speed))^((-1)/ceta))</f>
        <v>0.42798604732528184</v>
      </c>
      <c r="V13849" s="8">
        <f t="shared" si="482"/>
        <v>55</v>
      </c>
    </row>
    <row r="13850" spans="1:22">
      <c r="A13850" s="34" t="s">
        <v>20</v>
      </c>
      <c r="B13850" s="34" t="s">
        <v>80</v>
      </c>
      <c r="C13850" s="5" t="s">
        <v>223</v>
      </c>
      <c r="D13850" s="35" t="s">
        <v>86</v>
      </c>
      <c r="E13850" s="36" t="s">
        <v>18</v>
      </c>
      <c r="F13850" s="37">
        <v>0</v>
      </c>
      <c r="G13850" s="38">
        <v>0.06</v>
      </c>
      <c r="H13850" s="34">
        <v>0.97365643092250964</v>
      </c>
      <c r="I13850" s="35">
        <v>-8.4631648009598746E-6</v>
      </c>
      <c r="J13850" s="35">
        <v>1.0721656399990142E-3</v>
      </c>
      <c r="K13850" s="35">
        <v>-4.7970885047239835E-2</v>
      </c>
      <c r="L13850" s="35">
        <v>1.0901347771266736</v>
      </c>
      <c r="M13850" s="35">
        <v>0</v>
      </c>
      <c r="N13850" s="35">
        <v>0</v>
      </c>
      <c r="O13850" s="35">
        <v>0</v>
      </c>
      <c r="P13850" s="36">
        <v>11</v>
      </c>
      <c r="Q13850" s="37">
        <v>55</v>
      </c>
      <c r="R13850" s="36">
        <v>14</v>
      </c>
      <c r="S13850" s="39">
        <f t="shared" si="481"/>
        <v>55</v>
      </c>
      <c r="T13850" s="34" t="s">
        <v>51</v>
      </c>
      <c r="U13850" s="12">
        <f>(((alpha*(speed^3))+(beta*(speed^2))+(ceta*speed))+delta)</f>
        <v>0.28697811676580143</v>
      </c>
      <c r="V13850" s="8">
        <f t="shared" si="482"/>
        <v>55</v>
      </c>
    </row>
    <row r="13851" spans="1:22">
      <c r="A13851" s="34" t="s">
        <v>20</v>
      </c>
      <c r="B13851" s="34" t="s">
        <v>80</v>
      </c>
      <c r="C13851" s="5" t="s">
        <v>223</v>
      </c>
      <c r="D13851" s="35" t="s">
        <v>86</v>
      </c>
      <c r="E13851" s="36" t="s">
        <v>17</v>
      </c>
      <c r="F13851" s="37">
        <v>0</v>
      </c>
      <c r="G13851" s="38">
        <v>0.06</v>
      </c>
      <c r="H13851" s="34">
        <v>0.98148943607441019</v>
      </c>
      <c r="I13851" s="35">
        <v>-7.350805161159356E-3</v>
      </c>
      <c r="J13851" s="35">
        <v>0.83448573759049804</v>
      </c>
      <c r="K13851" s="35">
        <v>-33.929459119886957</v>
      </c>
      <c r="L13851" s="35">
        <v>1216.9624533711528</v>
      </c>
      <c r="M13851" s="35">
        <v>0</v>
      </c>
      <c r="N13851" s="35">
        <v>0</v>
      </c>
      <c r="O13851" s="35">
        <v>0</v>
      </c>
      <c r="P13851" s="36">
        <v>11</v>
      </c>
      <c r="Q13851" s="37">
        <v>55</v>
      </c>
      <c r="R13851" s="36">
        <v>14</v>
      </c>
      <c r="S13851" s="39">
        <f t="shared" si="481"/>
        <v>55</v>
      </c>
      <c r="T13851" s="34" t="s">
        <v>51</v>
      </c>
      <c r="U13851" s="12">
        <f>(((alpha*(speed^3))+(beta*(speed^2))+(ceta*speed))+delta)</f>
        <v>652.17134930073894</v>
      </c>
      <c r="V13851" s="8">
        <f t="shared" si="482"/>
        <v>55</v>
      </c>
    </row>
    <row r="13852" spans="1:22">
      <c r="A13852" s="34" t="s">
        <v>20</v>
      </c>
      <c r="B13852" s="34" t="s">
        <v>80</v>
      </c>
      <c r="C13852" s="5" t="s">
        <v>223</v>
      </c>
      <c r="D13852" s="35" t="s">
        <v>86</v>
      </c>
      <c r="E13852" s="36" t="s">
        <v>15</v>
      </c>
      <c r="F13852" s="37">
        <v>50</v>
      </c>
      <c r="G13852" s="38">
        <v>0.06</v>
      </c>
      <c r="H13852" s="34">
        <v>0.71326102088199683</v>
      </c>
      <c r="I13852" s="35">
        <v>2.0767561114567648</v>
      </c>
      <c r="J13852" s="35">
        <v>12.578598181483938</v>
      </c>
      <c r="K13852" s="35">
        <v>-0.11429750144303884</v>
      </c>
      <c r="L13852" s="35">
        <v>-3.1260945873640082</v>
      </c>
      <c r="M13852" s="35">
        <v>0.36312272721150773</v>
      </c>
      <c r="N13852" s="35">
        <v>0</v>
      </c>
      <c r="O13852" s="35">
        <v>0</v>
      </c>
      <c r="P13852" s="36">
        <v>10</v>
      </c>
      <c r="Q13852" s="37">
        <v>48</v>
      </c>
      <c r="R13852" s="36">
        <v>10</v>
      </c>
      <c r="S13852" s="39">
        <f t="shared" si="481"/>
        <v>48</v>
      </c>
      <c r="T13852" s="34" t="s">
        <v>44</v>
      </c>
      <c r="U13852" s="12">
        <f>(alpha+(beta/(1+EXP((((-1)*ceta)+(delta*LN(speed)))+(epsilon*speed)))))</f>
        <v>2.1309725783667912</v>
      </c>
      <c r="V13852" s="8">
        <f t="shared" si="482"/>
        <v>48</v>
      </c>
    </row>
    <row r="13853" spans="1:22">
      <c r="A13853" s="34" t="s">
        <v>20</v>
      </c>
      <c r="B13853" s="34" t="s">
        <v>80</v>
      </c>
      <c r="C13853" s="5" t="s">
        <v>223</v>
      </c>
      <c r="D13853" s="35" t="s">
        <v>86</v>
      </c>
      <c r="E13853" s="36" t="s">
        <v>16</v>
      </c>
      <c r="F13853" s="37">
        <v>50</v>
      </c>
      <c r="G13853" s="38">
        <v>0.06</v>
      </c>
      <c r="H13853" s="34">
        <v>0.98413396966312028</v>
      </c>
      <c r="I13853" s="35">
        <v>-5.7589545036997372E-4</v>
      </c>
      <c r="J13853" s="35">
        <v>6.1388397449477237E-2</v>
      </c>
      <c r="K13853" s="35">
        <v>-2.2293432282270897</v>
      </c>
      <c r="L13853" s="35">
        <v>58.72547949052705</v>
      </c>
      <c r="M13853" s="35">
        <v>0</v>
      </c>
      <c r="N13853" s="35">
        <v>0</v>
      </c>
      <c r="O13853" s="35">
        <v>0</v>
      </c>
      <c r="P13853" s="36">
        <v>10</v>
      </c>
      <c r="Q13853" s="37">
        <v>48</v>
      </c>
      <c r="R13853" s="36">
        <v>14</v>
      </c>
      <c r="S13853" s="39">
        <f t="shared" si="481"/>
        <v>48</v>
      </c>
      <c r="T13853" s="34" t="s">
        <v>51</v>
      </c>
      <c r="U13853" s="12">
        <f>(((alpha*(speed^3))+(beta*(speed^2))+(ceta*speed))+delta)</f>
        <v>29.466442611906174</v>
      </c>
      <c r="V13853" s="8">
        <f t="shared" si="482"/>
        <v>48</v>
      </c>
    </row>
    <row r="13854" spans="1:22">
      <c r="A13854" s="34" t="s">
        <v>20</v>
      </c>
      <c r="B13854" s="34" t="s">
        <v>80</v>
      </c>
      <c r="C13854" s="5" t="s">
        <v>223</v>
      </c>
      <c r="D13854" s="35" t="s">
        <v>86</v>
      </c>
      <c r="E13854" s="36" t="s">
        <v>14</v>
      </c>
      <c r="F13854" s="37">
        <v>50</v>
      </c>
      <c r="G13854" s="38">
        <v>0.06</v>
      </c>
      <c r="H13854" s="34">
        <v>0.98139832832617746</v>
      </c>
      <c r="I13854" s="35">
        <v>11.97247397954636</v>
      </c>
      <c r="J13854" s="35">
        <v>1.0214433494772071</v>
      </c>
      <c r="K13854" s="35">
        <v>-1.0237043105805297</v>
      </c>
      <c r="L13854" s="35">
        <v>0</v>
      </c>
      <c r="M13854" s="35">
        <v>0</v>
      </c>
      <c r="N13854" s="35">
        <v>0</v>
      </c>
      <c r="O13854" s="35">
        <v>0</v>
      </c>
      <c r="P13854" s="36">
        <v>10</v>
      </c>
      <c r="Q13854" s="37">
        <v>48</v>
      </c>
      <c r="R13854" s="36">
        <v>0</v>
      </c>
      <c r="S13854" s="39">
        <f t="shared" si="481"/>
        <v>48</v>
      </c>
      <c r="T13854" s="34" t="s">
        <v>29</v>
      </c>
      <c r="U13854" s="12">
        <f>((alpha*(beta^speed))*(speed^ceta))</f>
        <v>0.63005097198200599</v>
      </c>
      <c r="V13854" s="8">
        <f t="shared" si="482"/>
        <v>48</v>
      </c>
    </row>
    <row r="13855" spans="1:22">
      <c r="A13855" s="34" t="s">
        <v>20</v>
      </c>
      <c r="B13855" s="34" t="s">
        <v>80</v>
      </c>
      <c r="C13855" s="5" t="s">
        <v>223</v>
      </c>
      <c r="D13855" s="35" t="s">
        <v>86</v>
      </c>
      <c r="E13855" s="36" t="s">
        <v>18</v>
      </c>
      <c r="F13855" s="37">
        <v>50</v>
      </c>
      <c r="G13855" s="38">
        <v>0.06</v>
      </c>
      <c r="H13855" s="34">
        <v>0.85807562336516408</v>
      </c>
      <c r="I13855" s="35">
        <v>1.3709330669924572E-5</v>
      </c>
      <c r="J13855" s="35">
        <v>-9.5655163167431283E-4</v>
      </c>
      <c r="K13855" s="35">
        <v>1.4086081849745209E-3</v>
      </c>
      <c r="L13855" s="35">
        <v>0.97418734917871519</v>
      </c>
      <c r="M13855" s="35">
        <v>0</v>
      </c>
      <c r="N13855" s="35">
        <v>0</v>
      </c>
      <c r="O13855" s="35">
        <v>0</v>
      </c>
      <c r="P13855" s="36">
        <v>10</v>
      </c>
      <c r="Q13855" s="37">
        <v>48</v>
      </c>
      <c r="R13855" s="36">
        <v>14</v>
      </c>
      <c r="S13855" s="39">
        <f t="shared" si="481"/>
        <v>48</v>
      </c>
      <c r="T13855" s="34" t="s">
        <v>51</v>
      </c>
      <c r="U13855" s="12">
        <f>(((alpha*(speed^3))+(beta*(speed^2))+(ceta*speed))+delta)</f>
        <v>0.35404788012817356</v>
      </c>
      <c r="V13855" s="8">
        <f t="shared" si="482"/>
        <v>48</v>
      </c>
    </row>
    <row r="13856" spans="1:22">
      <c r="A13856" s="34" t="s">
        <v>20</v>
      </c>
      <c r="B13856" s="34" t="s">
        <v>80</v>
      </c>
      <c r="C13856" s="5" t="s">
        <v>223</v>
      </c>
      <c r="D13856" s="35" t="s">
        <v>86</v>
      </c>
      <c r="E13856" s="36" t="s">
        <v>17</v>
      </c>
      <c r="F13856" s="37">
        <v>50</v>
      </c>
      <c r="G13856" s="38">
        <v>0.06</v>
      </c>
      <c r="H13856" s="34">
        <v>0.98640336875944146</v>
      </c>
      <c r="I13856" s="35">
        <v>-4.971888525316011E-3</v>
      </c>
      <c r="J13856" s="35">
        <v>0.65018245219861837</v>
      </c>
      <c r="K13856" s="35">
        <v>-30.956119432694031</v>
      </c>
      <c r="L13856" s="35">
        <v>1450.438417595677</v>
      </c>
      <c r="M13856" s="35">
        <v>0</v>
      </c>
      <c r="N13856" s="35">
        <v>0</v>
      </c>
      <c r="O13856" s="35">
        <v>0</v>
      </c>
      <c r="P13856" s="36">
        <v>10</v>
      </c>
      <c r="Q13856" s="37">
        <v>48</v>
      </c>
      <c r="R13856" s="36">
        <v>14</v>
      </c>
      <c r="S13856" s="39">
        <f t="shared" si="481"/>
        <v>48</v>
      </c>
      <c r="T13856" s="34" t="s">
        <v>51</v>
      </c>
      <c r="U13856" s="12">
        <f>(((alpha*(speed^3))+(beta*(speed^2))+(ceta*speed))+delta)</f>
        <v>912.713958900232</v>
      </c>
      <c r="V13856" s="8">
        <f t="shared" si="482"/>
        <v>48</v>
      </c>
    </row>
    <row r="13857" spans="1:22">
      <c r="A13857" s="34" t="s">
        <v>20</v>
      </c>
      <c r="B13857" s="34" t="s">
        <v>80</v>
      </c>
      <c r="C13857" s="5" t="s">
        <v>223</v>
      </c>
      <c r="D13857" s="35" t="s">
        <v>86</v>
      </c>
      <c r="E13857" s="36" t="s">
        <v>15</v>
      </c>
      <c r="F13857" s="37">
        <v>100</v>
      </c>
      <c r="G13857" s="38">
        <v>0.06</v>
      </c>
      <c r="H13857" s="34">
        <v>0.79191779611845525</v>
      </c>
      <c r="I13857" s="35">
        <v>1.3311145917731675E-2</v>
      </c>
      <c r="J13857" s="35">
        <v>-1.5200147128776307</v>
      </c>
      <c r="K13857" s="35">
        <v>40.877054377640285</v>
      </c>
      <c r="L13857" s="35">
        <v>0</v>
      </c>
      <c r="M13857" s="35">
        <v>0</v>
      </c>
      <c r="N13857" s="35">
        <v>0</v>
      </c>
      <c r="O13857" s="35">
        <v>0</v>
      </c>
      <c r="P13857" s="36">
        <v>9</v>
      </c>
      <c r="Q13857" s="37">
        <v>39</v>
      </c>
      <c r="R13857" s="36">
        <v>15</v>
      </c>
      <c r="S13857" s="39">
        <f t="shared" si="481"/>
        <v>39</v>
      </c>
      <c r="T13857" s="34" t="s">
        <v>52</v>
      </c>
      <c r="U13857" s="12">
        <f>(((alpha*(speed^2))+(beta*speed))+ceta)</f>
        <v>1.8427335162825713</v>
      </c>
      <c r="V13857" s="8">
        <f t="shared" si="482"/>
        <v>39</v>
      </c>
    </row>
    <row r="13858" spans="1:22">
      <c r="A13858" s="34" t="s">
        <v>20</v>
      </c>
      <c r="B13858" s="34" t="s">
        <v>80</v>
      </c>
      <c r="C13858" s="5" t="s">
        <v>223</v>
      </c>
      <c r="D13858" s="35" t="s">
        <v>86</v>
      </c>
      <c r="E13858" s="36" t="s">
        <v>16</v>
      </c>
      <c r="F13858" s="37">
        <v>100</v>
      </c>
      <c r="G13858" s="38">
        <v>0.06</v>
      </c>
      <c r="H13858" s="34">
        <v>0.97886355850592111</v>
      </c>
      <c r="I13858" s="35">
        <v>-1.3385930720794387E-3</v>
      </c>
      <c r="J13858" s="35">
        <v>0.11441803728089812</v>
      </c>
      <c r="K13858" s="35">
        <v>-3.4097040316480971</v>
      </c>
      <c r="L13858" s="35">
        <v>72.872163646216492</v>
      </c>
      <c r="M13858" s="35">
        <v>0</v>
      </c>
      <c r="N13858" s="35">
        <v>0</v>
      </c>
      <c r="O13858" s="35">
        <v>0</v>
      </c>
      <c r="P13858" s="36">
        <v>9</v>
      </c>
      <c r="Q13858" s="37">
        <v>39</v>
      </c>
      <c r="R13858" s="36">
        <v>14</v>
      </c>
      <c r="S13858" s="39">
        <f t="shared" si="481"/>
        <v>39</v>
      </c>
      <c r="T13858" s="34" t="s">
        <v>51</v>
      </c>
      <c r="U13858" s="12">
        <f>(((alpha*(speed^3))+(beta*(speed^2))+(ceta*speed))+delta)</f>
        <v>34.519538673506517</v>
      </c>
      <c r="V13858" s="8">
        <f t="shared" si="482"/>
        <v>39</v>
      </c>
    </row>
    <row r="13859" spans="1:22">
      <c r="A13859" s="34" t="s">
        <v>20</v>
      </c>
      <c r="B13859" s="34" t="s">
        <v>80</v>
      </c>
      <c r="C13859" s="5" t="s">
        <v>223</v>
      </c>
      <c r="D13859" s="35" t="s">
        <v>86</v>
      </c>
      <c r="E13859" s="36" t="s">
        <v>14</v>
      </c>
      <c r="F13859" s="37">
        <v>100</v>
      </c>
      <c r="G13859" s="38">
        <v>0.06</v>
      </c>
      <c r="H13859" s="34">
        <v>0.96030148074542099</v>
      </c>
      <c r="I13859" s="35">
        <v>1032.8833411281953</v>
      </c>
      <c r="J13859" s="35">
        <v>-3.3383630926810226</v>
      </c>
      <c r="K13859" s="35">
        <v>0.99060558909392693</v>
      </c>
      <c r="L13859" s="35">
        <v>-3.7933801384868598E-2</v>
      </c>
      <c r="M13859" s="35">
        <v>0</v>
      </c>
      <c r="N13859" s="35">
        <v>0</v>
      </c>
      <c r="O13859" s="35">
        <v>0</v>
      </c>
      <c r="P13859" s="36">
        <v>9</v>
      </c>
      <c r="Q13859" s="37">
        <v>39</v>
      </c>
      <c r="R13859" s="36">
        <v>1</v>
      </c>
      <c r="S13859" s="39">
        <f t="shared" si="481"/>
        <v>39</v>
      </c>
      <c r="T13859" s="34" t="s">
        <v>30</v>
      </c>
      <c r="U13859" s="12">
        <f>((alpha*(speed^beta))+(ceta*(speed^delta)))</f>
        <v>0.86711698497781653</v>
      </c>
      <c r="V13859" s="8">
        <f t="shared" si="482"/>
        <v>39</v>
      </c>
    </row>
    <row r="13860" spans="1:22">
      <c r="A13860" s="34" t="s">
        <v>20</v>
      </c>
      <c r="B13860" s="34" t="s">
        <v>80</v>
      </c>
      <c r="C13860" s="5" t="s">
        <v>223</v>
      </c>
      <c r="D13860" s="35" t="s">
        <v>86</v>
      </c>
      <c r="E13860" s="36" t="s">
        <v>18</v>
      </c>
      <c r="F13860" s="37">
        <v>100</v>
      </c>
      <c r="G13860" s="38">
        <v>0.06</v>
      </c>
      <c r="H13860" s="34">
        <v>0.90663300078886189</v>
      </c>
      <c r="I13860" s="35">
        <v>0.50963862452297526</v>
      </c>
      <c r="J13860" s="35">
        <v>0.81845505108908134</v>
      </c>
      <c r="K13860" s="35">
        <v>0.39172128521997662</v>
      </c>
      <c r="L13860" s="35">
        <v>-2.8229529011121461</v>
      </c>
      <c r="M13860" s="35">
        <v>0.41979776078029268</v>
      </c>
      <c r="N13860" s="35">
        <v>0</v>
      </c>
      <c r="O13860" s="35">
        <v>0</v>
      </c>
      <c r="P13860" s="36">
        <v>9</v>
      </c>
      <c r="Q13860" s="37">
        <v>39</v>
      </c>
      <c r="R13860" s="36">
        <v>10</v>
      </c>
      <c r="S13860" s="39">
        <f t="shared" si="481"/>
        <v>39</v>
      </c>
      <c r="T13860" s="34" t="s">
        <v>44</v>
      </c>
      <c r="U13860" s="12">
        <f>(alpha+(beta/(1+EXP((((-1)*ceta)+(delta*LN(speed)))+(epsilon*speed)))))</f>
        <v>0.51254102045703887</v>
      </c>
      <c r="V13860" s="8">
        <f t="shared" si="482"/>
        <v>39</v>
      </c>
    </row>
    <row r="13861" spans="1:22">
      <c r="A13861" s="34" t="s">
        <v>20</v>
      </c>
      <c r="B13861" s="34" t="s">
        <v>80</v>
      </c>
      <c r="C13861" s="5" t="s">
        <v>223</v>
      </c>
      <c r="D13861" s="35" t="s">
        <v>86</v>
      </c>
      <c r="E13861" s="36" t="s">
        <v>17</v>
      </c>
      <c r="F13861" s="37">
        <v>100</v>
      </c>
      <c r="G13861" s="38">
        <v>0.06</v>
      </c>
      <c r="H13861" s="34">
        <v>0.98657692241882267</v>
      </c>
      <c r="I13861" s="35">
        <v>-1.932409375287664E-2</v>
      </c>
      <c r="J13861" s="35">
        <v>1.7581117888460818</v>
      </c>
      <c r="K13861" s="35">
        <v>-56.529766684150282</v>
      </c>
      <c r="L13861" s="35">
        <v>1859.8475623059533</v>
      </c>
      <c r="M13861" s="35">
        <v>0</v>
      </c>
      <c r="N13861" s="35">
        <v>0</v>
      </c>
      <c r="O13861" s="35">
        <v>0</v>
      </c>
      <c r="P13861" s="36">
        <v>9</v>
      </c>
      <c r="Q13861" s="37">
        <v>39</v>
      </c>
      <c r="R13861" s="36">
        <v>14</v>
      </c>
      <c r="S13861" s="39">
        <f t="shared" si="481"/>
        <v>39</v>
      </c>
      <c r="T13861" s="34" t="s">
        <v>51</v>
      </c>
      <c r="U13861" s="12">
        <f>(((alpha*(speed^3))+(beta*(speed^2))+(ceta*speed))+delta)</f>
        <v>1182.9887751320937</v>
      </c>
      <c r="V13861" s="8">
        <f t="shared" si="482"/>
        <v>39</v>
      </c>
    </row>
    <row r="13862" spans="1:22">
      <c r="A13862" s="34" t="s">
        <v>20</v>
      </c>
      <c r="B13862" s="34" t="s">
        <v>80</v>
      </c>
      <c r="C13862" s="5" t="s">
        <v>224</v>
      </c>
      <c r="D13862" s="35" t="s">
        <v>87</v>
      </c>
      <c r="E13862" s="36" t="s">
        <v>15</v>
      </c>
      <c r="F13862" s="37">
        <v>0</v>
      </c>
      <c r="G13862" s="38">
        <v>0</v>
      </c>
      <c r="H13862" s="34">
        <v>0.96908892430088067</v>
      </c>
      <c r="I13862" s="35">
        <v>1.3340864537060073</v>
      </c>
      <c r="J13862" s="35">
        <v>6.3655592913368135</v>
      </c>
      <c r="K13862" s="35">
        <v>1.9846649757540136</v>
      </c>
      <c r="L13862" s="35">
        <v>0.39342059366026294</v>
      </c>
      <c r="M13862" s="35">
        <v>8.0344114562731134E-2</v>
      </c>
      <c r="N13862" s="35">
        <v>0</v>
      </c>
      <c r="O13862" s="35">
        <v>0</v>
      </c>
      <c r="P13862" s="36">
        <v>11</v>
      </c>
      <c r="Q13862" s="37">
        <v>86</v>
      </c>
      <c r="R13862" s="36">
        <v>10</v>
      </c>
      <c r="S13862" s="39">
        <f t="shared" si="481"/>
        <v>86</v>
      </c>
      <c r="T13862" s="34" t="s">
        <v>44</v>
      </c>
      <c r="U13862" s="12">
        <f>(alpha+(beta/(1+EXP((((-1)*ceta)+(delta*LN(speed)))+(epsilon*speed)))))</f>
        <v>1.3420912287016789</v>
      </c>
      <c r="V13862" s="8">
        <f t="shared" si="482"/>
        <v>86</v>
      </c>
    </row>
    <row r="13863" spans="1:22">
      <c r="A13863" s="34" t="s">
        <v>20</v>
      </c>
      <c r="B13863" s="34" t="s">
        <v>80</v>
      </c>
      <c r="C13863" s="5" t="s">
        <v>224</v>
      </c>
      <c r="D13863" s="35" t="s">
        <v>87</v>
      </c>
      <c r="E13863" s="36" t="s">
        <v>16</v>
      </c>
      <c r="F13863" s="37">
        <v>0</v>
      </c>
      <c r="G13863" s="38">
        <v>0</v>
      </c>
      <c r="H13863" s="34">
        <v>0.99001992417139373</v>
      </c>
      <c r="I13863" s="35">
        <v>652.58928837615565</v>
      </c>
      <c r="J13863" s="35">
        <v>-1.9651345351888378</v>
      </c>
      <c r="K13863" s="35">
        <v>55.68064798219735</v>
      </c>
      <c r="L13863" s="35">
        <v>-0.55523650687965542</v>
      </c>
      <c r="M13863" s="35">
        <v>0</v>
      </c>
      <c r="N13863" s="35">
        <v>0</v>
      </c>
      <c r="O13863" s="35">
        <v>0</v>
      </c>
      <c r="P13863" s="36">
        <v>11</v>
      </c>
      <c r="Q13863" s="37">
        <v>86</v>
      </c>
      <c r="R13863" s="36">
        <v>1</v>
      </c>
      <c r="S13863" s="39">
        <f t="shared" si="481"/>
        <v>86</v>
      </c>
      <c r="T13863" s="34" t="s">
        <v>30</v>
      </c>
      <c r="U13863" s="12">
        <f>((alpha*(speed^beta))+(ceta*(speed^delta)))</f>
        <v>4.7976764912543199</v>
      </c>
      <c r="V13863" s="8">
        <f t="shared" si="482"/>
        <v>86</v>
      </c>
    </row>
    <row r="13864" spans="1:22">
      <c r="A13864" s="34" t="s">
        <v>20</v>
      </c>
      <c r="B13864" s="34" t="s">
        <v>80</v>
      </c>
      <c r="C13864" s="5" t="s">
        <v>224</v>
      </c>
      <c r="D13864" s="35" t="s">
        <v>87</v>
      </c>
      <c r="E13864" s="36" t="s">
        <v>14</v>
      </c>
      <c r="F13864" s="37">
        <v>0</v>
      </c>
      <c r="G13864" s="38">
        <v>0</v>
      </c>
      <c r="H13864" s="34">
        <v>0.98528335629862396</v>
      </c>
      <c r="I13864" s="35">
        <v>8.7388814380337703</v>
      </c>
      <c r="J13864" s="35">
        <v>1.0034585629304003</v>
      </c>
      <c r="K13864" s="35">
        <v>-0.89616451750885018</v>
      </c>
      <c r="L13864" s="35">
        <v>0</v>
      </c>
      <c r="M13864" s="35">
        <v>0</v>
      </c>
      <c r="N13864" s="35">
        <v>0</v>
      </c>
      <c r="O13864" s="35">
        <v>0</v>
      </c>
      <c r="P13864" s="36">
        <v>11</v>
      </c>
      <c r="Q13864" s="37">
        <v>86</v>
      </c>
      <c r="R13864" s="36">
        <v>0</v>
      </c>
      <c r="S13864" s="39">
        <f t="shared" si="481"/>
        <v>86</v>
      </c>
      <c r="T13864" s="34" t="s">
        <v>29</v>
      </c>
      <c r="U13864" s="12">
        <f>((alpha*(beta^speed))*(speed^ceta))</f>
        <v>0.21715963464081089</v>
      </c>
      <c r="V13864" s="8">
        <f t="shared" si="482"/>
        <v>86</v>
      </c>
    </row>
    <row r="13865" spans="1:22">
      <c r="A13865" s="34" t="s">
        <v>20</v>
      </c>
      <c r="B13865" s="34" t="s">
        <v>80</v>
      </c>
      <c r="C13865" s="5" t="s">
        <v>224</v>
      </c>
      <c r="D13865" s="35" t="s">
        <v>87</v>
      </c>
      <c r="E13865" s="36" t="s">
        <v>18</v>
      </c>
      <c r="F13865" s="37">
        <v>0</v>
      </c>
      <c r="G13865" s="38">
        <v>0</v>
      </c>
      <c r="H13865" s="34">
        <v>0.96744267936327821</v>
      </c>
      <c r="I13865" s="35">
        <v>0.87439447016805771</v>
      </c>
      <c r="J13865" s="35">
        <v>0.1772316260379726</v>
      </c>
      <c r="K13865" s="35">
        <v>-1.0850271134526673E-3</v>
      </c>
      <c r="L13865" s="35">
        <v>0</v>
      </c>
      <c r="M13865" s="35">
        <v>0</v>
      </c>
      <c r="N13865" s="35">
        <v>0</v>
      </c>
      <c r="O13865" s="35">
        <v>0</v>
      </c>
      <c r="P13865" s="36">
        <v>11</v>
      </c>
      <c r="Q13865" s="37">
        <v>86</v>
      </c>
      <c r="R13865" s="36">
        <v>5</v>
      </c>
      <c r="S13865" s="39">
        <f t="shared" si="481"/>
        <v>86</v>
      </c>
      <c r="T13865" s="34" t="s">
        <v>36</v>
      </c>
      <c r="U13865" s="12">
        <f>(1/(((ceta*(speed^2))+(beta*speed))+alpha))</f>
        <v>0.12358718561517011</v>
      </c>
      <c r="V13865" s="8">
        <f t="shared" si="482"/>
        <v>86</v>
      </c>
    </row>
    <row r="13866" spans="1:22">
      <c r="A13866" s="34" t="s">
        <v>20</v>
      </c>
      <c r="B13866" s="34" t="s">
        <v>80</v>
      </c>
      <c r="C13866" s="5" t="s">
        <v>224</v>
      </c>
      <c r="D13866" s="35" t="s">
        <v>87</v>
      </c>
      <c r="E13866" s="36" t="s">
        <v>17</v>
      </c>
      <c r="F13866" s="37">
        <v>0</v>
      </c>
      <c r="G13866" s="38">
        <v>0</v>
      </c>
      <c r="H13866" s="34">
        <v>0.95095785046217263</v>
      </c>
      <c r="I13866" s="35">
        <v>2426.2133934174472</v>
      </c>
      <c r="J13866" s="35">
        <v>1.0055755280521947</v>
      </c>
      <c r="K13866" s="35">
        <v>-0.64565663363339443</v>
      </c>
      <c r="L13866" s="35">
        <v>0</v>
      </c>
      <c r="M13866" s="35">
        <v>0</v>
      </c>
      <c r="N13866" s="35">
        <v>0</v>
      </c>
      <c r="O13866" s="35">
        <v>0</v>
      </c>
      <c r="P13866" s="36">
        <v>11</v>
      </c>
      <c r="Q13866" s="37">
        <v>86</v>
      </c>
      <c r="R13866" s="36">
        <v>0</v>
      </c>
      <c r="S13866" s="39">
        <f t="shared" si="481"/>
        <v>86</v>
      </c>
      <c r="T13866" s="34" t="s">
        <v>29</v>
      </c>
      <c r="U13866" s="12">
        <f>((alpha*(beta^speed))*(speed^ceta))</f>
        <v>220.58250708096085</v>
      </c>
      <c r="V13866" s="8">
        <f t="shared" si="482"/>
        <v>86</v>
      </c>
    </row>
    <row r="13867" spans="1:22">
      <c r="A13867" s="34" t="s">
        <v>20</v>
      </c>
      <c r="B13867" s="34" t="s">
        <v>80</v>
      </c>
      <c r="C13867" s="5" t="s">
        <v>224</v>
      </c>
      <c r="D13867" s="35" t="s">
        <v>87</v>
      </c>
      <c r="E13867" s="36" t="s">
        <v>15</v>
      </c>
      <c r="F13867" s="37">
        <v>50</v>
      </c>
      <c r="G13867" s="38">
        <v>0</v>
      </c>
      <c r="H13867" s="34">
        <v>0.95772175612370702</v>
      </c>
      <c r="I13867" s="35">
        <v>-3.2311699097789705E-5</v>
      </c>
      <c r="J13867" s="35">
        <v>5.8940464491661834E-3</v>
      </c>
      <c r="K13867" s="35">
        <v>-0.35885362946307153</v>
      </c>
      <c r="L13867" s="35">
        <v>9.024695949208331</v>
      </c>
      <c r="M13867" s="35">
        <v>0</v>
      </c>
      <c r="N13867" s="35">
        <v>0</v>
      </c>
      <c r="O13867" s="35">
        <v>0</v>
      </c>
      <c r="P13867" s="36">
        <v>11</v>
      </c>
      <c r="Q13867" s="37">
        <v>86</v>
      </c>
      <c r="R13867" s="36">
        <v>14</v>
      </c>
      <c r="S13867" s="39">
        <f t="shared" si="481"/>
        <v>86</v>
      </c>
      <c r="T13867" s="34" t="s">
        <v>51</v>
      </c>
      <c r="U13867" s="12">
        <f>(((alpha*(speed^3))+(beta*(speed^2))+(ceta*speed))+delta)</f>
        <v>1.2036012720735432</v>
      </c>
      <c r="V13867" s="8">
        <f t="shared" si="482"/>
        <v>86</v>
      </c>
    </row>
    <row r="13868" spans="1:22">
      <c r="A13868" s="34" t="s">
        <v>20</v>
      </c>
      <c r="B13868" s="34" t="s">
        <v>80</v>
      </c>
      <c r="C13868" s="5" t="s">
        <v>224</v>
      </c>
      <c r="D13868" s="35" t="s">
        <v>87</v>
      </c>
      <c r="E13868" s="36" t="s">
        <v>16</v>
      </c>
      <c r="F13868" s="37">
        <v>50</v>
      </c>
      <c r="G13868" s="38">
        <v>0</v>
      </c>
      <c r="H13868" s="34">
        <v>0.97912883980909771</v>
      </c>
      <c r="I13868" s="35">
        <v>4.0157972922541889</v>
      </c>
      <c r="J13868" s="35">
        <v>3.7498909853565681</v>
      </c>
      <c r="K13868" s="35">
        <v>-0.52441723782582295</v>
      </c>
      <c r="L13868" s="35">
        <v>0</v>
      </c>
      <c r="M13868" s="35">
        <v>0</v>
      </c>
      <c r="N13868" s="35">
        <v>0</v>
      </c>
      <c r="O13868" s="35">
        <v>0</v>
      </c>
      <c r="P13868" s="36">
        <v>11</v>
      </c>
      <c r="Q13868" s="37">
        <v>86</v>
      </c>
      <c r="R13868" s="36">
        <v>13</v>
      </c>
      <c r="S13868" s="39">
        <f t="shared" si="481"/>
        <v>86</v>
      </c>
      <c r="T13868" s="34" t="s">
        <v>50</v>
      </c>
      <c r="U13868" s="12">
        <f>EXP((alpha+(beta/speed))+(ceta*LN(speed)))</f>
        <v>5.6039077696332527</v>
      </c>
      <c r="V13868" s="8">
        <f t="shared" si="482"/>
        <v>86</v>
      </c>
    </row>
    <row r="13869" spans="1:22">
      <c r="A13869" s="34" t="s">
        <v>20</v>
      </c>
      <c r="B13869" s="34" t="s">
        <v>80</v>
      </c>
      <c r="C13869" s="5" t="s">
        <v>224</v>
      </c>
      <c r="D13869" s="35" t="s">
        <v>87</v>
      </c>
      <c r="E13869" s="36" t="s">
        <v>14</v>
      </c>
      <c r="F13869" s="37">
        <v>50</v>
      </c>
      <c r="G13869" s="38">
        <v>0</v>
      </c>
      <c r="H13869" s="34">
        <v>0.99009054568679855</v>
      </c>
      <c r="I13869" s="35">
        <v>0.2103675311185228</v>
      </c>
      <c r="J13869" s="35">
        <v>-2.2234371413651624</v>
      </c>
      <c r="K13869" s="35">
        <v>0.16805351051861814</v>
      </c>
      <c r="L13869" s="35">
        <v>0.76230595080772645</v>
      </c>
      <c r="M13869" s="35">
        <v>0</v>
      </c>
      <c r="N13869" s="35">
        <v>0</v>
      </c>
      <c r="O13869" s="35">
        <v>0</v>
      </c>
      <c r="P13869" s="36">
        <v>11</v>
      </c>
      <c r="Q13869" s="37">
        <v>86</v>
      </c>
      <c r="R13869" s="36">
        <v>8</v>
      </c>
      <c r="S13869" s="39">
        <f t="shared" si="481"/>
        <v>86</v>
      </c>
      <c r="T13869" s="34" t="s">
        <v>40</v>
      </c>
      <c r="U13869" s="12">
        <f>(alpha-(beta*EXP(((-1)*ceta)*(speed^delta))))</f>
        <v>0.22515038897040604</v>
      </c>
      <c r="V13869" s="8">
        <f t="shared" si="482"/>
        <v>86</v>
      </c>
    </row>
    <row r="13870" spans="1:22">
      <c r="A13870" s="34" t="s">
        <v>20</v>
      </c>
      <c r="B13870" s="34" t="s">
        <v>80</v>
      </c>
      <c r="C13870" s="5" t="s">
        <v>224</v>
      </c>
      <c r="D13870" s="35" t="s">
        <v>87</v>
      </c>
      <c r="E13870" s="36" t="s">
        <v>18</v>
      </c>
      <c r="F13870" s="37">
        <v>50</v>
      </c>
      <c r="G13870" s="38">
        <v>0</v>
      </c>
      <c r="H13870" s="34">
        <v>0.9596613611819742</v>
      </c>
      <c r="I13870" s="35">
        <v>-1.4165280998749343E-6</v>
      </c>
      <c r="J13870" s="35">
        <v>2.7449944597892213E-4</v>
      </c>
      <c r="K13870" s="35">
        <v>-1.7949071650628999E-2</v>
      </c>
      <c r="L13870" s="35">
        <v>0.53901286678227145</v>
      </c>
      <c r="M13870" s="35">
        <v>0</v>
      </c>
      <c r="N13870" s="35">
        <v>0</v>
      </c>
      <c r="O13870" s="35">
        <v>0</v>
      </c>
      <c r="P13870" s="36">
        <v>11</v>
      </c>
      <c r="Q13870" s="37">
        <v>86</v>
      </c>
      <c r="R13870" s="36">
        <v>14</v>
      </c>
      <c r="S13870" s="39">
        <f t="shared" si="481"/>
        <v>86</v>
      </c>
      <c r="T13870" s="34" t="s">
        <v>51</v>
      </c>
      <c r="U13870" s="12">
        <f>(((alpha*(speed^3))+(beta*(speed^2))+(ceta*speed))+delta)</f>
        <v>0.12459941019423459</v>
      </c>
      <c r="V13870" s="8">
        <f t="shared" si="482"/>
        <v>86</v>
      </c>
    </row>
    <row r="13871" spans="1:22">
      <c r="A13871" s="34" t="s">
        <v>20</v>
      </c>
      <c r="B13871" s="34" t="s">
        <v>80</v>
      </c>
      <c r="C13871" s="5" t="s">
        <v>224</v>
      </c>
      <c r="D13871" s="35" t="s">
        <v>87</v>
      </c>
      <c r="E13871" s="36" t="s">
        <v>17</v>
      </c>
      <c r="F13871" s="37">
        <v>50</v>
      </c>
      <c r="G13871" s="38">
        <v>0</v>
      </c>
      <c r="H13871" s="34">
        <v>0.92596384787771102</v>
      </c>
      <c r="I13871" s="35">
        <v>2065.4720085437084</v>
      </c>
      <c r="J13871" s="35">
        <v>1.002285535889174</v>
      </c>
      <c r="K13871" s="35">
        <v>-0.52298239378069888</v>
      </c>
      <c r="L13871" s="35">
        <v>0</v>
      </c>
      <c r="M13871" s="35">
        <v>0</v>
      </c>
      <c r="N13871" s="35">
        <v>0</v>
      </c>
      <c r="O13871" s="35">
        <v>0</v>
      </c>
      <c r="P13871" s="36">
        <v>11</v>
      </c>
      <c r="Q13871" s="37">
        <v>86</v>
      </c>
      <c r="R13871" s="36">
        <v>0</v>
      </c>
      <c r="S13871" s="39">
        <f t="shared" si="481"/>
        <v>86</v>
      </c>
      <c r="T13871" s="34" t="s">
        <v>29</v>
      </c>
      <c r="U13871" s="12">
        <f>((alpha*(beta^speed))*(speed^ceta))</f>
        <v>244.66762412426891</v>
      </c>
      <c r="V13871" s="8">
        <f t="shared" si="482"/>
        <v>86</v>
      </c>
    </row>
    <row r="13872" spans="1:22">
      <c r="A13872" s="34" t="s">
        <v>20</v>
      </c>
      <c r="B13872" s="34" t="s">
        <v>80</v>
      </c>
      <c r="C13872" s="5" t="s">
        <v>224</v>
      </c>
      <c r="D13872" s="35" t="s">
        <v>87</v>
      </c>
      <c r="E13872" s="36" t="s">
        <v>15</v>
      </c>
      <c r="F13872" s="37">
        <v>100</v>
      </c>
      <c r="G13872" s="38">
        <v>0</v>
      </c>
      <c r="H13872" s="34">
        <v>0.95822990450870182</v>
      </c>
      <c r="I13872" s="35">
        <v>1.7083804461723868</v>
      </c>
      <c r="J13872" s="35">
        <v>6.5692915684841813</v>
      </c>
      <c r="K13872" s="35">
        <v>5.528223982766189</v>
      </c>
      <c r="L13872" s="35">
        <v>1.5414150095609114</v>
      </c>
      <c r="M13872" s="35">
        <v>5.4614802273557604E-2</v>
      </c>
      <c r="N13872" s="35">
        <v>0</v>
      </c>
      <c r="O13872" s="35">
        <v>0</v>
      </c>
      <c r="P13872" s="36">
        <v>11</v>
      </c>
      <c r="Q13872" s="37">
        <v>86</v>
      </c>
      <c r="R13872" s="36">
        <v>10</v>
      </c>
      <c r="S13872" s="39">
        <f t="shared" si="481"/>
        <v>86</v>
      </c>
      <c r="T13872" s="34" t="s">
        <v>44</v>
      </c>
      <c r="U13872" s="12">
        <f>(alpha+(beta/(1+EXP((((-1)*ceta)+(delta*LN(speed)))+(epsilon*speed)))))</f>
        <v>1.7240720064239319</v>
      </c>
      <c r="V13872" s="8">
        <f t="shared" si="482"/>
        <v>86</v>
      </c>
    </row>
    <row r="13873" spans="1:22">
      <c r="A13873" s="34" t="s">
        <v>20</v>
      </c>
      <c r="B13873" s="34" t="s">
        <v>80</v>
      </c>
      <c r="C13873" s="5" t="s">
        <v>224</v>
      </c>
      <c r="D13873" s="35" t="s">
        <v>87</v>
      </c>
      <c r="E13873" s="36" t="s">
        <v>16</v>
      </c>
      <c r="F13873" s="37">
        <v>100</v>
      </c>
      <c r="G13873" s="38">
        <v>0</v>
      </c>
      <c r="H13873" s="34">
        <v>0.96742449636205829</v>
      </c>
      <c r="I13873" s="35">
        <v>4.344788107515611</v>
      </c>
      <c r="J13873" s="35">
        <v>1.9315853849802587</v>
      </c>
      <c r="K13873" s="35">
        <v>-0.5688436904441575</v>
      </c>
      <c r="L13873" s="35">
        <v>0</v>
      </c>
      <c r="M13873" s="35">
        <v>0</v>
      </c>
      <c r="N13873" s="35">
        <v>0</v>
      </c>
      <c r="O13873" s="35">
        <v>0</v>
      </c>
      <c r="P13873" s="36">
        <v>11</v>
      </c>
      <c r="Q13873" s="37">
        <v>86</v>
      </c>
      <c r="R13873" s="36">
        <v>13</v>
      </c>
      <c r="S13873" s="39">
        <f t="shared" si="481"/>
        <v>86</v>
      </c>
      <c r="T13873" s="34" t="s">
        <v>50</v>
      </c>
      <c r="U13873" s="12">
        <f>EXP((alpha+(beta/speed))+(ceta*LN(speed)))</f>
        <v>6.2552496060646723</v>
      </c>
      <c r="V13873" s="8">
        <f t="shared" si="482"/>
        <v>86</v>
      </c>
    </row>
    <row r="13874" spans="1:22">
      <c r="A13874" s="34" t="s">
        <v>20</v>
      </c>
      <c r="B13874" s="34" t="s">
        <v>80</v>
      </c>
      <c r="C13874" s="5" t="s">
        <v>224</v>
      </c>
      <c r="D13874" s="35" t="s">
        <v>87</v>
      </c>
      <c r="E13874" s="36" t="s">
        <v>14</v>
      </c>
      <c r="F13874" s="37">
        <v>100</v>
      </c>
      <c r="G13874" s="38">
        <v>0</v>
      </c>
      <c r="H13874" s="34">
        <v>0.99015257197499651</v>
      </c>
      <c r="I13874" s="35">
        <v>0.19416563829799072</v>
      </c>
      <c r="J13874" s="35">
        <v>-3.0799968235439521</v>
      </c>
      <c r="K13874" s="35">
        <v>0.31692040574595948</v>
      </c>
      <c r="L13874" s="35">
        <v>0.61020569245505207</v>
      </c>
      <c r="M13874" s="35">
        <v>0</v>
      </c>
      <c r="N13874" s="35">
        <v>0</v>
      </c>
      <c r="O13874" s="35">
        <v>0</v>
      </c>
      <c r="P13874" s="36">
        <v>11</v>
      </c>
      <c r="Q13874" s="37">
        <v>86</v>
      </c>
      <c r="R13874" s="36">
        <v>8</v>
      </c>
      <c r="S13874" s="39">
        <f t="shared" si="481"/>
        <v>86</v>
      </c>
      <c r="T13874" s="34" t="s">
        <v>40</v>
      </c>
      <c r="U13874" s="12">
        <f>(alpha-(beta*EXP(((-1)*ceta)*(speed^delta))))</f>
        <v>0.2194709768335113</v>
      </c>
      <c r="V13874" s="8">
        <f t="shared" si="482"/>
        <v>86</v>
      </c>
    </row>
    <row r="13875" spans="1:22">
      <c r="A13875" s="34" t="s">
        <v>20</v>
      </c>
      <c r="B13875" s="34" t="s">
        <v>80</v>
      </c>
      <c r="C13875" s="5" t="s">
        <v>224</v>
      </c>
      <c r="D13875" s="35" t="s">
        <v>87</v>
      </c>
      <c r="E13875" s="36" t="s">
        <v>18</v>
      </c>
      <c r="F13875" s="37">
        <v>100</v>
      </c>
      <c r="G13875" s="38">
        <v>0</v>
      </c>
      <c r="H13875" s="34">
        <v>0.94845971048681554</v>
      </c>
      <c r="I13875" s="35">
        <v>-1.5093016095925312E-6</v>
      </c>
      <c r="J13875" s="35">
        <v>2.8568069903987678E-4</v>
      </c>
      <c r="K13875" s="35">
        <v>-1.8521536369902839E-2</v>
      </c>
      <c r="L13875" s="35">
        <v>0.56804182843065121</v>
      </c>
      <c r="M13875" s="35">
        <v>0</v>
      </c>
      <c r="N13875" s="35">
        <v>0</v>
      </c>
      <c r="O13875" s="35">
        <v>0</v>
      </c>
      <c r="P13875" s="36">
        <v>11</v>
      </c>
      <c r="Q13875" s="37">
        <v>86</v>
      </c>
      <c r="R13875" s="36">
        <v>14</v>
      </c>
      <c r="S13875" s="39">
        <f t="shared" si="481"/>
        <v>86</v>
      </c>
      <c r="T13875" s="34" t="s">
        <v>51</v>
      </c>
      <c r="U13875" s="12">
        <f>(((alpha*(speed^3))+(beta*(speed^2))+(ceta*speed))+delta)</f>
        <v>0.1280838061269487</v>
      </c>
      <c r="V13875" s="8">
        <f t="shared" si="482"/>
        <v>86</v>
      </c>
    </row>
    <row r="13876" spans="1:22">
      <c r="A13876" s="34" t="s">
        <v>20</v>
      </c>
      <c r="B13876" s="34" t="s">
        <v>80</v>
      </c>
      <c r="C13876" s="5" t="s">
        <v>224</v>
      </c>
      <c r="D13876" s="35" t="s">
        <v>87</v>
      </c>
      <c r="E13876" s="36" t="s">
        <v>17</v>
      </c>
      <c r="F13876" s="37">
        <v>100</v>
      </c>
      <c r="G13876" s="38">
        <v>0</v>
      </c>
      <c r="H13876" s="34">
        <v>0.90189700056707922</v>
      </c>
      <c r="I13876" s="35">
        <v>-2.2529069292084787E-3</v>
      </c>
      <c r="J13876" s="35">
        <v>0.39746216064059214</v>
      </c>
      <c r="K13876" s="35">
        <v>-24.96846958434422</v>
      </c>
      <c r="L13876" s="35">
        <v>877.20384116499793</v>
      </c>
      <c r="M13876" s="35">
        <v>0</v>
      </c>
      <c r="N13876" s="35">
        <v>0</v>
      </c>
      <c r="O13876" s="35">
        <v>0</v>
      </c>
      <c r="P13876" s="36">
        <v>11</v>
      </c>
      <c r="Q13876" s="37">
        <v>86</v>
      </c>
      <c r="R13876" s="36">
        <v>14</v>
      </c>
      <c r="S13876" s="39">
        <f t="shared" si="481"/>
        <v>86</v>
      </c>
      <c r="T13876" s="34" t="s">
        <v>51</v>
      </c>
      <c r="U13876" s="12">
        <f>(((alpha*(speed^3))+(beta*(speed^2))+(ceta*speed))+delta)</f>
        <v>236.57062724458626</v>
      </c>
      <c r="V13876" s="8">
        <f t="shared" si="482"/>
        <v>86</v>
      </c>
    </row>
    <row r="13877" spans="1:22">
      <c r="A13877" s="34" t="s">
        <v>20</v>
      </c>
      <c r="B13877" s="34" t="s">
        <v>80</v>
      </c>
      <c r="C13877" s="5" t="s">
        <v>224</v>
      </c>
      <c r="D13877" s="35" t="s">
        <v>87</v>
      </c>
      <c r="E13877" s="36" t="s">
        <v>15</v>
      </c>
      <c r="F13877" s="37">
        <v>0</v>
      </c>
      <c r="G13877" s="38">
        <v>-0.06</v>
      </c>
      <c r="H13877" s="34">
        <v>0.97817689334735825</v>
      </c>
      <c r="I13877" s="35">
        <v>6.703714855811878</v>
      </c>
      <c r="J13877" s="35">
        <v>-14.65256115907501</v>
      </c>
      <c r="K13877" s="35">
        <v>-1.7935665220137256</v>
      </c>
      <c r="L13877" s="35">
        <v>0</v>
      </c>
      <c r="M13877" s="35">
        <v>0</v>
      </c>
      <c r="N13877" s="35">
        <v>0</v>
      </c>
      <c r="O13877" s="35">
        <v>0</v>
      </c>
      <c r="P13877" s="36">
        <v>11</v>
      </c>
      <c r="Q13877" s="37">
        <v>86</v>
      </c>
      <c r="R13877" s="36">
        <v>13</v>
      </c>
      <c r="S13877" s="39">
        <f t="shared" si="481"/>
        <v>86</v>
      </c>
      <c r="T13877" s="34" t="s">
        <v>50</v>
      </c>
      <c r="U13877" s="12">
        <f>EXP((alpha+(beta/speed))+(ceta*LN(speed)))</f>
        <v>0.23320626714911022</v>
      </c>
      <c r="V13877" s="8">
        <f t="shared" si="482"/>
        <v>86</v>
      </c>
    </row>
    <row r="13878" spans="1:22">
      <c r="A13878" s="34" t="s">
        <v>20</v>
      </c>
      <c r="B13878" s="34" t="s">
        <v>80</v>
      </c>
      <c r="C13878" s="5" t="s">
        <v>224</v>
      </c>
      <c r="D13878" s="35" t="s">
        <v>87</v>
      </c>
      <c r="E13878" s="36" t="s">
        <v>16</v>
      </c>
      <c r="F13878" s="37">
        <v>0</v>
      </c>
      <c r="G13878" s="38">
        <v>-0.06</v>
      </c>
      <c r="H13878" s="34">
        <v>0.98238745493057722</v>
      </c>
      <c r="I13878" s="35">
        <v>-0.9595992812047035</v>
      </c>
      <c r="J13878" s="35">
        <v>88.161052765113325</v>
      </c>
      <c r="K13878" s="35">
        <v>0.72860099156585134</v>
      </c>
      <c r="L13878" s="35">
        <v>1.0790122021079334</v>
      </c>
      <c r="M13878" s="35">
        <v>3.4549511999335189E-3</v>
      </c>
      <c r="N13878" s="35">
        <v>0</v>
      </c>
      <c r="O13878" s="35">
        <v>0</v>
      </c>
      <c r="P13878" s="36">
        <v>11</v>
      </c>
      <c r="Q13878" s="37">
        <v>86</v>
      </c>
      <c r="R13878" s="36">
        <v>10</v>
      </c>
      <c r="S13878" s="39">
        <f t="shared" si="481"/>
        <v>86</v>
      </c>
      <c r="T13878" s="34" t="s">
        <v>44</v>
      </c>
      <c r="U13878" s="12">
        <f>(alpha+(beta/(1+EXP((((-1)*ceta)+(delta*LN(speed)))+(epsilon*speed)))))</f>
        <v>0.13658309978285044</v>
      </c>
      <c r="V13878" s="8">
        <f t="shared" si="482"/>
        <v>86</v>
      </c>
    </row>
    <row r="13879" spans="1:22">
      <c r="A13879" s="34" t="s">
        <v>20</v>
      </c>
      <c r="B13879" s="34" t="s">
        <v>80</v>
      </c>
      <c r="C13879" s="5" t="s">
        <v>224</v>
      </c>
      <c r="D13879" s="35" t="s">
        <v>87</v>
      </c>
      <c r="E13879" s="36" t="s">
        <v>14</v>
      </c>
      <c r="F13879" s="37">
        <v>0</v>
      </c>
      <c r="G13879" s="38">
        <v>-0.06</v>
      </c>
      <c r="H13879" s="34">
        <v>0.99612956648950635</v>
      </c>
      <c r="I13879" s="35">
        <v>4.0514329236428734</v>
      </c>
      <c r="J13879" s="35">
        <v>-7.8199584316054329</v>
      </c>
      <c r="K13879" s="35">
        <v>-1.4960528810089626</v>
      </c>
      <c r="L13879" s="35">
        <v>0</v>
      </c>
      <c r="M13879" s="35">
        <v>0</v>
      </c>
      <c r="N13879" s="35">
        <v>0</v>
      </c>
      <c r="O13879" s="35">
        <v>0</v>
      </c>
      <c r="P13879" s="36">
        <v>11</v>
      </c>
      <c r="Q13879" s="37">
        <v>86</v>
      </c>
      <c r="R13879" s="36">
        <v>13</v>
      </c>
      <c r="S13879" s="39">
        <f t="shared" si="481"/>
        <v>86</v>
      </c>
      <c r="T13879" s="34" t="s">
        <v>50</v>
      </c>
      <c r="U13879" s="12">
        <f>EXP((alpha+(beta/speed))+(ceta*LN(speed)))</f>
        <v>6.6974995473500193E-2</v>
      </c>
      <c r="V13879" s="8">
        <f t="shared" si="482"/>
        <v>86</v>
      </c>
    </row>
    <row r="13880" spans="1:22">
      <c r="A13880" s="34" t="s">
        <v>20</v>
      </c>
      <c r="B13880" s="34" t="s">
        <v>80</v>
      </c>
      <c r="C13880" s="5" t="s">
        <v>224</v>
      </c>
      <c r="D13880" s="35" t="s">
        <v>87</v>
      </c>
      <c r="E13880" s="36" t="s">
        <v>18</v>
      </c>
      <c r="F13880" s="37">
        <v>0</v>
      </c>
      <c r="G13880" s="38">
        <v>-0.06</v>
      </c>
      <c r="H13880" s="34">
        <v>0.98803617767699892</v>
      </c>
      <c r="I13880" s="35">
        <v>1.6184662532040994</v>
      </c>
      <c r="J13880" s="35">
        <v>-3.6577697395549911</v>
      </c>
      <c r="K13880" s="35">
        <v>-1.0208009169965346</v>
      </c>
      <c r="L13880" s="35">
        <v>0</v>
      </c>
      <c r="M13880" s="35">
        <v>0</v>
      </c>
      <c r="N13880" s="35">
        <v>0</v>
      </c>
      <c r="O13880" s="35">
        <v>0</v>
      </c>
      <c r="P13880" s="36">
        <v>11</v>
      </c>
      <c r="Q13880" s="37">
        <v>86</v>
      </c>
      <c r="R13880" s="36">
        <v>13</v>
      </c>
      <c r="S13880" s="39">
        <f t="shared" si="481"/>
        <v>86</v>
      </c>
      <c r="T13880" s="34" t="s">
        <v>50</v>
      </c>
      <c r="U13880" s="12">
        <f>EXP((alpha+(beta/speed))+(ceta*LN(speed)))</f>
        <v>5.124856006216081E-2</v>
      </c>
      <c r="V13880" s="8">
        <f t="shared" si="482"/>
        <v>86</v>
      </c>
    </row>
    <row r="13881" spans="1:22">
      <c r="A13881" s="34" t="s">
        <v>20</v>
      </c>
      <c r="B13881" s="34" t="s">
        <v>80</v>
      </c>
      <c r="C13881" s="5" t="s">
        <v>224</v>
      </c>
      <c r="D13881" s="35" t="s">
        <v>87</v>
      </c>
      <c r="E13881" s="36" t="s">
        <v>17</v>
      </c>
      <c r="F13881" s="37">
        <v>0</v>
      </c>
      <c r="G13881" s="38">
        <v>-0.06</v>
      </c>
      <c r="H13881" s="34">
        <v>0.96268082115733689</v>
      </c>
      <c r="I13881" s="35">
        <v>1411.9849595962392</v>
      </c>
      <c r="J13881" s="35">
        <v>0.97618460183465738</v>
      </c>
      <c r="K13881" s="35">
        <v>-0.57340021432347021</v>
      </c>
      <c r="L13881" s="35">
        <v>0</v>
      </c>
      <c r="M13881" s="35">
        <v>0</v>
      </c>
      <c r="N13881" s="35">
        <v>0</v>
      </c>
      <c r="O13881" s="35">
        <v>0</v>
      </c>
      <c r="P13881" s="36">
        <v>11</v>
      </c>
      <c r="Q13881" s="37">
        <v>86</v>
      </c>
      <c r="R13881" s="36">
        <v>0</v>
      </c>
      <c r="S13881" s="39">
        <f t="shared" si="481"/>
        <v>86</v>
      </c>
      <c r="T13881" s="34" t="s">
        <v>29</v>
      </c>
      <c r="U13881" s="12">
        <f>((alpha*(beta^speed))*(speed^ceta))</f>
        <v>13.814532503583527</v>
      </c>
      <c r="V13881" s="8">
        <f t="shared" si="482"/>
        <v>86</v>
      </c>
    </row>
    <row r="13882" spans="1:22">
      <c r="A13882" s="34" t="s">
        <v>20</v>
      </c>
      <c r="B13882" s="34" t="s">
        <v>80</v>
      </c>
      <c r="C13882" s="5" t="s">
        <v>224</v>
      </c>
      <c r="D13882" s="35" t="s">
        <v>87</v>
      </c>
      <c r="E13882" s="36" t="s">
        <v>15</v>
      </c>
      <c r="F13882" s="37">
        <v>50</v>
      </c>
      <c r="G13882" s="38">
        <v>-0.06</v>
      </c>
      <c r="H13882" s="34">
        <v>0.9607798075249786</v>
      </c>
      <c r="I13882" s="35">
        <v>4.4313472497585805E-2</v>
      </c>
      <c r="J13882" s="35">
        <v>3.5261840388329881</v>
      </c>
      <c r="K13882" s="35">
        <v>7.4769989533830739</v>
      </c>
      <c r="L13882" s="35">
        <v>2.5090316499359782</v>
      </c>
      <c r="M13882" s="35">
        <v>-1.1185225521298456E-2</v>
      </c>
      <c r="N13882" s="35">
        <v>0</v>
      </c>
      <c r="O13882" s="35">
        <v>0</v>
      </c>
      <c r="P13882" s="36">
        <v>11</v>
      </c>
      <c r="Q13882" s="37">
        <v>86</v>
      </c>
      <c r="R13882" s="36">
        <v>10</v>
      </c>
      <c r="S13882" s="39">
        <f t="shared" si="481"/>
        <v>86</v>
      </c>
      <c r="T13882" s="34" t="s">
        <v>44</v>
      </c>
      <c r="U13882" s="12">
        <f>(alpha+(beta/(1+EXP((((-1)*ceta)+(delta*LN(speed)))+(epsilon*speed)))))</f>
        <v>0.25875956544720091</v>
      </c>
      <c r="V13882" s="8">
        <f t="shared" si="482"/>
        <v>86</v>
      </c>
    </row>
    <row r="13883" spans="1:22">
      <c r="A13883" s="34" t="s">
        <v>20</v>
      </c>
      <c r="B13883" s="34" t="s">
        <v>80</v>
      </c>
      <c r="C13883" s="5" t="s">
        <v>224</v>
      </c>
      <c r="D13883" s="35" t="s">
        <v>87</v>
      </c>
      <c r="E13883" s="36" t="s">
        <v>16</v>
      </c>
      <c r="F13883" s="37">
        <v>50</v>
      </c>
      <c r="G13883" s="38">
        <v>-0.06</v>
      </c>
      <c r="H13883" s="34">
        <v>0.97129335450560672</v>
      </c>
      <c r="I13883" s="35">
        <v>-1.002184941483325</v>
      </c>
      <c r="J13883" s="35">
        <v>225.27311002182464</v>
      </c>
      <c r="K13883" s="35">
        <v>-0.65254652423402459</v>
      </c>
      <c r="L13883" s="35">
        <v>0.93027201443444563</v>
      </c>
      <c r="M13883" s="35">
        <v>5.8550886124275449E-3</v>
      </c>
      <c r="N13883" s="35">
        <v>0</v>
      </c>
      <c r="O13883" s="35">
        <v>0</v>
      </c>
      <c r="P13883" s="36">
        <v>11</v>
      </c>
      <c r="Q13883" s="37">
        <v>86</v>
      </c>
      <c r="R13883" s="36">
        <v>10</v>
      </c>
      <c r="S13883" s="39">
        <f t="shared" si="481"/>
        <v>86</v>
      </c>
      <c r="T13883" s="34" t="s">
        <v>44</v>
      </c>
      <c r="U13883" s="12">
        <f>(alpha+(beta/(1+EXP((((-1)*ceta)+(delta*LN(speed)))+(epsilon*speed)))))</f>
        <v>0.11688142154589753</v>
      </c>
      <c r="V13883" s="8">
        <f t="shared" si="482"/>
        <v>86</v>
      </c>
    </row>
    <row r="13884" spans="1:22">
      <c r="A13884" s="34" t="s">
        <v>20</v>
      </c>
      <c r="B13884" s="34" t="s">
        <v>80</v>
      </c>
      <c r="C13884" s="5" t="s">
        <v>224</v>
      </c>
      <c r="D13884" s="35" t="s">
        <v>87</v>
      </c>
      <c r="E13884" s="36" t="s">
        <v>14</v>
      </c>
      <c r="F13884" s="37">
        <v>50</v>
      </c>
      <c r="G13884" s="38">
        <v>-0.06</v>
      </c>
      <c r="H13884" s="34">
        <v>0.99620964043326266</v>
      </c>
      <c r="I13884" s="35">
        <v>3.7654065020501655</v>
      </c>
      <c r="J13884" s="35">
        <v>-6.6297274573527858</v>
      </c>
      <c r="K13884" s="35">
        <v>-1.4374353604832633</v>
      </c>
      <c r="L13884" s="35">
        <v>0</v>
      </c>
      <c r="M13884" s="35">
        <v>0</v>
      </c>
      <c r="N13884" s="35">
        <v>0</v>
      </c>
      <c r="O13884" s="35">
        <v>0</v>
      </c>
      <c r="P13884" s="36">
        <v>11</v>
      </c>
      <c r="Q13884" s="37">
        <v>86</v>
      </c>
      <c r="R13884" s="36">
        <v>13</v>
      </c>
      <c r="S13884" s="39">
        <f t="shared" si="481"/>
        <v>86</v>
      </c>
      <c r="T13884" s="34" t="s">
        <v>50</v>
      </c>
      <c r="U13884" s="12">
        <f>EXP((alpha+(beta/speed))+(ceta*LN(speed)))</f>
        <v>6.6236761293735333E-2</v>
      </c>
      <c r="V13884" s="8">
        <f t="shared" si="482"/>
        <v>86</v>
      </c>
    </row>
    <row r="13885" spans="1:22">
      <c r="A13885" s="34" t="s">
        <v>20</v>
      </c>
      <c r="B13885" s="34" t="s">
        <v>80</v>
      </c>
      <c r="C13885" s="5" t="s">
        <v>224</v>
      </c>
      <c r="D13885" s="35" t="s">
        <v>87</v>
      </c>
      <c r="E13885" s="36" t="s">
        <v>18</v>
      </c>
      <c r="F13885" s="37">
        <v>50</v>
      </c>
      <c r="G13885" s="38">
        <v>-0.06</v>
      </c>
      <c r="H13885" s="34">
        <v>0.98178283409952627</v>
      </c>
      <c r="I13885" s="35">
        <v>1.8476779181503473</v>
      </c>
      <c r="J13885" s="35">
        <v>-4.7589200946194712</v>
      </c>
      <c r="K13885" s="35">
        <v>-1.073445489986715</v>
      </c>
      <c r="L13885" s="35">
        <v>0</v>
      </c>
      <c r="M13885" s="35">
        <v>0</v>
      </c>
      <c r="N13885" s="35">
        <v>0</v>
      </c>
      <c r="O13885" s="35">
        <v>0</v>
      </c>
      <c r="P13885" s="36">
        <v>11</v>
      </c>
      <c r="Q13885" s="37">
        <v>86</v>
      </c>
      <c r="R13885" s="36">
        <v>13</v>
      </c>
      <c r="S13885" s="39">
        <f t="shared" si="481"/>
        <v>86</v>
      </c>
      <c r="T13885" s="34" t="s">
        <v>50</v>
      </c>
      <c r="U13885" s="12">
        <f>EXP((alpha+(beta/speed))+(ceta*LN(speed)))</f>
        <v>5.0329827880571353E-2</v>
      </c>
      <c r="V13885" s="8">
        <f t="shared" si="482"/>
        <v>86</v>
      </c>
    </row>
    <row r="13886" spans="1:22">
      <c r="A13886" s="34" t="s">
        <v>20</v>
      </c>
      <c r="B13886" s="34" t="s">
        <v>80</v>
      </c>
      <c r="C13886" s="5" t="s">
        <v>224</v>
      </c>
      <c r="D13886" s="35" t="s">
        <v>87</v>
      </c>
      <c r="E13886" s="36" t="s">
        <v>17</v>
      </c>
      <c r="F13886" s="37">
        <v>50</v>
      </c>
      <c r="G13886" s="38">
        <v>-0.06</v>
      </c>
      <c r="H13886" s="34">
        <v>0.93888650292050335</v>
      </c>
      <c r="I13886" s="35">
        <v>1127.1900683139086</v>
      </c>
      <c r="J13886" s="35">
        <v>0.97438460914301095</v>
      </c>
      <c r="K13886" s="35">
        <v>-0.48285463859826844</v>
      </c>
      <c r="L13886" s="35">
        <v>0</v>
      </c>
      <c r="M13886" s="35">
        <v>0</v>
      </c>
      <c r="N13886" s="35">
        <v>0</v>
      </c>
      <c r="O13886" s="35">
        <v>0</v>
      </c>
      <c r="P13886" s="36">
        <v>11</v>
      </c>
      <c r="Q13886" s="37">
        <v>86</v>
      </c>
      <c r="R13886" s="36">
        <v>0</v>
      </c>
      <c r="S13886" s="39">
        <f t="shared" si="481"/>
        <v>86</v>
      </c>
      <c r="T13886" s="34" t="s">
        <v>29</v>
      </c>
      <c r="U13886" s="12">
        <f>((alpha*(beta^speed))*(speed^ceta))</f>
        <v>14.084172402472104</v>
      </c>
      <c r="V13886" s="8">
        <f t="shared" si="482"/>
        <v>86</v>
      </c>
    </row>
    <row r="13887" spans="1:22">
      <c r="A13887" s="34" t="s">
        <v>20</v>
      </c>
      <c r="B13887" s="34" t="s">
        <v>80</v>
      </c>
      <c r="C13887" s="5" t="s">
        <v>224</v>
      </c>
      <c r="D13887" s="35" t="s">
        <v>87</v>
      </c>
      <c r="E13887" s="36" t="s">
        <v>15</v>
      </c>
      <c r="F13887" s="37">
        <v>100</v>
      </c>
      <c r="G13887" s="38">
        <v>-0.06</v>
      </c>
      <c r="H13887" s="34">
        <v>0.9380851702558074</v>
      </c>
      <c r="I13887" s="35">
        <v>8.1996531413264968</v>
      </c>
      <c r="J13887" s="35">
        <v>-22.161367654673914</v>
      </c>
      <c r="K13887" s="35">
        <v>-2.1153513394825043</v>
      </c>
      <c r="L13887" s="35">
        <v>0</v>
      </c>
      <c r="M13887" s="35">
        <v>0</v>
      </c>
      <c r="N13887" s="35">
        <v>0</v>
      </c>
      <c r="O13887" s="35">
        <v>0</v>
      </c>
      <c r="P13887" s="36">
        <v>11</v>
      </c>
      <c r="Q13887" s="37">
        <v>86</v>
      </c>
      <c r="R13887" s="36">
        <v>13</v>
      </c>
      <c r="S13887" s="39">
        <f t="shared" si="481"/>
        <v>86</v>
      </c>
      <c r="T13887" s="34" t="s">
        <v>50</v>
      </c>
      <c r="U13887" s="12">
        <f>EXP((alpha+(beta/speed))+(ceta*LN(speed)))</f>
        <v>0.22751327289676798</v>
      </c>
      <c r="V13887" s="8">
        <f t="shared" si="482"/>
        <v>86</v>
      </c>
    </row>
    <row r="13888" spans="1:22">
      <c r="A13888" s="34" t="s">
        <v>20</v>
      </c>
      <c r="B13888" s="34" t="s">
        <v>80</v>
      </c>
      <c r="C13888" s="5" t="s">
        <v>224</v>
      </c>
      <c r="D13888" s="35" t="s">
        <v>87</v>
      </c>
      <c r="E13888" s="36" t="s">
        <v>16</v>
      </c>
      <c r="F13888" s="37">
        <v>100</v>
      </c>
      <c r="G13888" s="38">
        <v>-0.06</v>
      </c>
      <c r="H13888" s="34">
        <v>0.95764464652645598</v>
      </c>
      <c r="I13888" s="35">
        <v>-1.6526063533250257</v>
      </c>
      <c r="J13888" s="35">
        <v>138.72937093942366</v>
      </c>
      <c r="K13888" s="35">
        <v>-0.17919262135987374</v>
      </c>
      <c r="L13888" s="35">
        <v>0.91536492164693817</v>
      </c>
      <c r="M13888" s="35">
        <v>1.1754464713965762E-3</v>
      </c>
      <c r="N13888" s="35">
        <v>0</v>
      </c>
      <c r="O13888" s="35">
        <v>0</v>
      </c>
      <c r="P13888" s="36">
        <v>11</v>
      </c>
      <c r="Q13888" s="37">
        <v>86</v>
      </c>
      <c r="R13888" s="36">
        <v>10</v>
      </c>
      <c r="S13888" s="39">
        <f t="shared" si="481"/>
        <v>86</v>
      </c>
      <c r="T13888" s="34" t="s">
        <v>44</v>
      </c>
      <c r="U13888" s="12">
        <f>(alpha+(beta/(1+EXP((((-1)*ceta)+(delta*LN(speed)))+(epsilon*speed)))))</f>
        <v>0.10185776644164757</v>
      </c>
      <c r="V13888" s="8">
        <f t="shared" si="482"/>
        <v>86</v>
      </c>
    </row>
    <row r="13889" spans="1:22">
      <c r="A13889" s="34" t="s">
        <v>20</v>
      </c>
      <c r="B13889" s="34" t="s">
        <v>80</v>
      </c>
      <c r="C13889" s="5" t="s">
        <v>224</v>
      </c>
      <c r="D13889" s="35" t="s">
        <v>87</v>
      </c>
      <c r="E13889" s="36" t="s">
        <v>14</v>
      </c>
      <c r="F13889" s="37">
        <v>100</v>
      </c>
      <c r="G13889" s="38">
        <v>-0.06</v>
      </c>
      <c r="H13889" s="34">
        <v>0.99622828462441249</v>
      </c>
      <c r="I13889" s="35">
        <v>3.5378792635438412</v>
      </c>
      <c r="J13889" s="35">
        <v>-5.7092301842302673</v>
      </c>
      <c r="K13889" s="35">
        <v>-1.3888144724134266</v>
      </c>
      <c r="L13889" s="35">
        <v>0</v>
      </c>
      <c r="M13889" s="35">
        <v>0</v>
      </c>
      <c r="N13889" s="35">
        <v>0</v>
      </c>
      <c r="O13889" s="35">
        <v>0</v>
      </c>
      <c r="P13889" s="36">
        <v>11</v>
      </c>
      <c r="Q13889" s="37">
        <v>86</v>
      </c>
      <c r="R13889" s="36">
        <v>13</v>
      </c>
      <c r="S13889" s="39">
        <f t="shared" si="481"/>
        <v>86</v>
      </c>
      <c r="T13889" s="34" t="s">
        <v>50</v>
      </c>
      <c r="U13889" s="12">
        <f>EXP((alpha+(beta/speed))+(ceta*LN(speed)))</f>
        <v>6.6220239897174155E-2</v>
      </c>
      <c r="V13889" s="8">
        <f t="shared" si="482"/>
        <v>86</v>
      </c>
    </row>
    <row r="13890" spans="1:22">
      <c r="A13890" s="34" t="s">
        <v>20</v>
      </c>
      <c r="B13890" s="34" t="s">
        <v>80</v>
      </c>
      <c r="C13890" s="5" t="s">
        <v>224</v>
      </c>
      <c r="D13890" s="35" t="s">
        <v>87</v>
      </c>
      <c r="E13890" s="36" t="s">
        <v>18</v>
      </c>
      <c r="F13890" s="37">
        <v>100</v>
      </c>
      <c r="G13890" s="38">
        <v>-0.06</v>
      </c>
      <c r="H13890" s="34">
        <v>0.97557739046268988</v>
      </c>
      <c r="I13890" s="35">
        <v>-1.2628471703984769E-6</v>
      </c>
      <c r="J13890" s="35">
        <v>2.5065120909386577E-4</v>
      </c>
      <c r="K13890" s="35">
        <v>-1.6985800827147159E-2</v>
      </c>
      <c r="L13890" s="35">
        <v>0.46247296240217667</v>
      </c>
      <c r="M13890" s="35">
        <v>0</v>
      </c>
      <c r="N13890" s="35">
        <v>0</v>
      </c>
      <c r="O13890" s="35">
        <v>0</v>
      </c>
      <c r="P13890" s="36">
        <v>11</v>
      </c>
      <c r="Q13890" s="37">
        <v>86</v>
      </c>
      <c r="R13890" s="36">
        <v>14</v>
      </c>
      <c r="S13890" s="39">
        <f t="shared" ref="S13890:S13953" si="483">V13890</f>
        <v>86</v>
      </c>
      <c r="T13890" s="34" t="s">
        <v>51</v>
      </c>
      <c r="U13890" s="12">
        <f>(((alpha*(speed^3))+(beta*(speed^2))+(ceta*speed))+delta)</f>
        <v>5.2268913910778647E-2</v>
      </c>
      <c r="V13890" s="8">
        <f t="shared" ref="V13890:V13953" si="484">IF($V$1&lt;P13890,P13890,IF($V$1&gt;Q13890,Q13890,$V$1))</f>
        <v>86</v>
      </c>
    </row>
    <row r="13891" spans="1:22">
      <c r="A13891" s="34" t="s">
        <v>20</v>
      </c>
      <c r="B13891" s="34" t="s">
        <v>80</v>
      </c>
      <c r="C13891" s="5" t="s">
        <v>224</v>
      </c>
      <c r="D13891" s="35" t="s">
        <v>87</v>
      </c>
      <c r="E13891" s="36" t="s">
        <v>17</v>
      </c>
      <c r="F13891" s="37">
        <v>100</v>
      </c>
      <c r="G13891" s="38">
        <v>-0.06</v>
      </c>
      <c r="H13891" s="34">
        <v>0.91307034790305863</v>
      </c>
      <c r="I13891" s="35">
        <v>922.58635716479375</v>
      </c>
      <c r="J13891" s="35">
        <v>0.97269087855561842</v>
      </c>
      <c r="K13891" s="35">
        <v>-0.39750130110083265</v>
      </c>
      <c r="L13891" s="35">
        <v>0</v>
      </c>
      <c r="M13891" s="35">
        <v>0</v>
      </c>
      <c r="N13891" s="35">
        <v>0</v>
      </c>
      <c r="O13891" s="35">
        <v>0</v>
      </c>
      <c r="P13891" s="36">
        <v>11</v>
      </c>
      <c r="Q13891" s="37">
        <v>86</v>
      </c>
      <c r="R13891" s="36">
        <v>0</v>
      </c>
      <c r="S13891" s="39">
        <f t="shared" si="483"/>
        <v>86</v>
      </c>
      <c r="T13891" s="34" t="s">
        <v>29</v>
      </c>
      <c r="U13891" s="12">
        <f>((alpha*(beta^speed))*(speed^ceta))</f>
        <v>14.517034169994742</v>
      </c>
      <c r="V13891" s="8">
        <f t="shared" si="484"/>
        <v>86</v>
      </c>
    </row>
    <row r="13892" spans="1:22">
      <c r="A13892" s="34" t="s">
        <v>20</v>
      </c>
      <c r="B13892" s="34" t="s">
        <v>80</v>
      </c>
      <c r="C13892" s="5" t="s">
        <v>224</v>
      </c>
      <c r="D13892" s="35" t="s">
        <v>87</v>
      </c>
      <c r="E13892" s="36" t="s">
        <v>15</v>
      </c>
      <c r="F13892" s="37">
        <v>0</v>
      </c>
      <c r="G13892" s="38">
        <v>-0.04</v>
      </c>
      <c r="H13892" s="34">
        <v>0.97228319549963926</v>
      </c>
      <c r="I13892" s="35">
        <v>5.5019617140618333</v>
      </c>
      <c r="J13892" s="35">
        <v>-8.7705349793218232</v>
      </c>
      <c r="K13892" s="35">
        <v>-1.431706698340558</v>
      </c>
      <c r="L13892" s="35">
        <v>0</v>
      </c>
      <c r="M13892" s="35">
        <v>0</v>
      </c>
      <c r="N13892" s="35">
        <v>0</v>
      </c>
      <c r="O13892" s="35">
        <v>0</v>
      </c>
      <c r="P13892" s="36">
        <v>11</v>
      </c>
      <c r="Q13892" s="37">
        <v>86</v>
      </c>
      <c r="R13892" s="36">
        <v>13</v>
      </c>
      <c r="S13892" s="39">
        <f t="shared" si="483"/>
        <v>86</v>
      </c>
      <c r="T13892" s="34" t="s">
        <v>50</v>
      </c>
      <c r="U13892" s="12">
        <f>EXP((alpha+(beta/speed))+(ceta*LN(speed)))</f>
        <v>0.37631071333351751</v>
      </c>
      <c r="V13892" s="8">
        <f t="shared" si="484"/>
        <v>86</v>
      </c>
    </row>
    <row r="13893" spans="1:22">
      <c r="A13893" s="34" t="s">
        <v>20</v>
      </c>
      <c r="B13893" s="34" t="s">
        <v>80</v>
      </c>
      <c r="C13893" s="5" t="s">
        <v>224</v>
      </c>
      <c r="D13893" s="35" t="s">
        <v>87</v>
      </c>
      <c r="E13893" s="36" t="s">
        <v>16</v>
      </c>
      <c r="F13893" s="37">
        <v>0</v>
      </c>
      <c r="G13893" s="38">
        <v>-0.04</v>
      </c>
      <c r="H13893" s="34">
        <v>0.98153661809998727</v>
      </c>
      <c r="I13893" s="35">
        <v>-1.6324121421171773</v>
      </c>
      <c r="J13893" s="35">
        <v>216.80009333276845</v>
      </c>
      <c r="K13893" s="35">
        <v>-0.35745542930142832</v>
      </c>
      <c r="L13893" s="35">
        <v>0.95105697396821187</v>
      </c>
      <c r="M13893" s="35">
        <v>3.3239018591241801E-4</v>
      </c>
      <c r="N13893" s="35">
        <v>0</v>
      </c>
      <c r="O13893" s="35">
        <v>0</v>
      </c>
      <c r="P13893" s="36">
        <v>11</v>
      </c>
      <c r="Q13893" s="37">
        <v>86</v>
      </c>
      <c r="R13893" s="36">
        <v>10</v>
      </c>
      <c r="S13893" s="39">
        <f t="shared" si="483"/>
        <v>86</v>
      </c>
      <c r="T13893" s="34" t="s">
        <v>44</v>
      </c>
      <c r="U13893" s="12">
        <f>(alpha+(beta/(1+EXP((((-1)*ceta)+(delta*LN(speed)))+(epsilon*speed)))))</f>
        <v>0.47785651425318432</v>
      </c>
      <c r="V13893" s="8">
        <f t="shared" si="484"/>
        <v>86</v>
      </c>
    </row>
    <row r="13894" spans="1:22">
      <c r="A13894" s="34" t="s">
        <v>20</v>
      </c>
      <c r="B13894" s="34" t="s">
        <v>80</v>
      </c>
      <c r="C13894" s="5" t="s">
        <v>224</v>
      </c>
      <c r="D13894" s="35" t="s">
        <v>87</v>
      </c>
      <c r="E13894" s="36" t="s">
        <v>14</v>
      </c>
      <c r="F13894" s="37">
        <v>0</v>
      </c>
      <c r="G13894" s="38">
        <v>-0.04</v>
      </c>
      <c r="H13894" s="34">
        <v>0.99189281880739</v>
      </c>
      <c r="I13894" s="35">
        <v>3.4231955601558859</v>
      </c>
      <c r="J13894" s="35">
        <v>-4.7588922386718595</v>
      </c>
      <c r="K13894" s="35">
        <v>-1.2985321032485879</v>
      </c>
      <c r="L13894" s="35">
        <v>0</v>
      </c>
      <c r="M13894" s="35">
        <v>0</v>
      </c>
      <c r="N13894" s="35">
        <v>0</v>
      </c>
      <c r="O13894" s="35">
        <v>0</v>
      </c>
      <c r="P13894" s="36">
        <v>11</v>
      </c>
      <c r="Q13894" s="37">
        <v>86</v>
      </c>
      <c r="R13894" s="36">
        <v>13</v>
      </c>
      <c r="S13894" s="39">
        <f t="shared" si="483"/>
        <v>86</v>
      </c>
      <c r="T13894" s="34" t="s">
        <v>50</v>
      </c>
      <c r="U13894" s="12">
        <f>EXP((alpha+(beta/speed))+(ceta*LN(speed)))</f>
        <v>8.9255399700061244E-2</v>
      </c>
      <c r="V13894" s="8">
        <f t="shared" si="484"/>
        <v>86</v>
      </c>
    </row>
    <row r="13895" spans="1:22">
      <c r="A13895" s="34" t="s">
        <v>20</v>
      </c>
      <c r="B13895" s="34" t="s">
        <v>80</v>
      </c>
      <c r="C13895" s="5" t="s">
        <v>224</v>
      </c>
      <c r="D13895" s="35" t="s">
        <v>87</v>
      </c>
      <c r="E13895" s="36" t="s">
        <v>18</v>
      </c>
      <c r="F13895" s="37">
        <v>0</v>
      </c>
      <c r="G13895" s="38">
        <v>-0.04</v>
      </c>
      <c r="H13895" s="34">
        <v>0.98018988382186267</v>
      </c>
      <c r="I13895" s="35">
        <v>1.4654798281066579</v>
      </c>
      <c r="J13895" s="35">
        <v>-2.7775826936917363</v>
      </c>
      <c r="K13895" s="35">
        <v>-0.96107570629868788</v>
      </c>
      <c r="L13895" s="35">
        <v>0</v>
      </c>
      <c r="M13895" s="35">
        <v>0</v>
      </c>
      <c r="N13895" s="35">
        <v>0</v>
      </c>
      <c r="O13895" s="35">
        <v>0</v>
      </c>
      <c r="P13895" s="36">
        <v>11</v>
      </c>
      <c r="Q13895" s="37">
        <v>86</v>
      </c>
      <c r="R13895" s="36">
        <v>13</v>
      </c>
      <c r="S13895" s="39">
        <f t="shared" si="483"/>
        <v>86</v>
      </c>
      <c r="T13895" s="34" t="s">
        <v>50</v>
      </c>
      <c r="U13895" s="12">
        <f>EXP((alpha+(beta/speed))+(ceta*LN(speed)))</f>
        <v>5.7972726086430608E-2</v>
      </c>
      <c r="V13895" s="8">
        <f t="shared" si="484"/>
        <v>86</v>
      </c>
    </row>
    <row r="13896" spans="1:22">
      <c r="A13896" s="34" t="s">
        <v>20</v>
      </c>
      <c r="B13896" s="34" t="s">
        <v>80</v>
      </c>
      <c r="C13896" s="5" t="s">
        <v>224</v>
      </c>
      <c r="D13896" s="35" t="s">
        <v>87</v>
      </c>
      <c r="E13896" s="36" t="s">
        <v>17</v>
      </c>
      <c r="F13896" s="37">
        <v>0</v>
      </c>
      <c r="G13896" s="38">
        <v>-0.04</v>
      </c>
      <c r="H13896" s="34">
        <v>0.95548751514272212</v>
      </c>
      <c r="I13896" s="35">
        <v>1550.6137688795202</v>
      </c>
      <c r="J13896" s="35">
        <v>0.98133290818219665</v>
      </c>
      <c r="K13896" s="35">
        <v>-0.55259633480359571</v>
      </c>
      <c r="L13896" s="35">
        <v>0</v>
      </c>
      <c r="M13896" s="35">
        <v>0</v>
      </c>
      <c r="N13896" s="35">
        <v>0</v>
      </c>
      <c r="O13896" s="35">
        <v>0</v>
      </c>
      <c r="P13896" s="36">
        <v>11</v>
      </c>
      <c r="Q13896" s="37">
        <v>86</v>
      </c>
      <c r="R13896" s="36">
        <v>0</v>
      </c>
      <c r="S13896" s="39">
        <f t="shared" si="483"/>
        <v>86</v>
      </c>
      <c r="T13896" s="34" t="s">
        <v>29</v>
      </c>
      <c r="U13896" s="12">
        <f>((alpha*(beta^speed))*(speed^ceta))</f>
        <v>26.164598955245676</v>
      </c>
      <c r="V13896" s="8">
        <f t="shared" si="484"/>
        <v>86</v>
      </c>
    </row>
    <row r="13897" spans="1:22">
      <c r="A13897" s="34" t="s">
        <v>20</v>
      </c>
      <c r="B13897" s="34" t="s">
        <v>80</v>
      </c>
      <c r="C13897" s="5" t="s">
        <v>224</v>
      </c>
      <c r="D13897" s="35" t="s">
        <v>87</v>
      </c>
      <c r="E13897" s="36" t="s">
        <v>15</v>
      </c>
      <c r="F13897" s="37">
        <v>50</v>
      </c>
      <c r="G13897" s="38">
        <v>-0.04</v>
      </c>
      <c r="H13897" s="34">
        <v>0.95487845802577953</v>
      </c>
      <c r="I13897" s="35">
        <v>7.253222826078388</v>
      </c>
      <c r="J13897" s="35">
        <v>-17.438432839353958</v>
      </c>
      <c r="K13897" s="35">
        <v>-1.8287603798525656</v>
      </c>
      <c r="L13897" s="35">
        <v>0</v>
      </c>
      <c r="M13897" s="35">
        <v>0</v>
      </c>
      <c r="N13897" s="35">
        <v>0</v>
      </c>
      <c r="O13897" s="35">
        <v>0</v>
      </c>
      <c r="P13897" s="36">
        <v>11</v>
      </c>
      <c r="Q13897" s="37">
        <v>86</v>
      </c>
      <c r="R13897" s="36">
        <v>13</v>
      </c>
      <c r="S13897" s="39">
        <f t="shared" si="483"/>
        <v>86</v>
      </c>
      <c r="T13897" s="34" t="s">
        <v>50</v>
      </c>
      <c r="U13897" s="12">
        <f>EXP((alpha+(beta/speed))+(ceta*LN(speed)))</f>
        <v>0.33437789537978235</v>
      </c>
      <c r="V13897" s="8">
        <f t="shared" si="484"/>
        <v>86</v>
      </c>
    </row>
    <row r="13898" spans="1:22">
      <c r="A13898" s="34" t="s">
        <v>20</v>
      </c>
      <c r="B13898" s="34" t="s">
        <v>80</v>
      </c>
      <c r="C13898" s="5" t="s">
        <v>224</v>
      </c>
      <c r="D13898" s="35" t="s">
        <v>87</v>
      </c>
      <c r="E13898" s="36" t="s">
        <v>16</v>
      </c>
      <c r="F13898" s="37">
        <v>50</v>
      </c>
      <c r="G13898" s="38">
        <v>-0.04</v>
      </c>
      <c r="H13898" s="34">
        <v>0.97220364590519148</v>
      </c>
      <c r="I13898" s="35">
        <v>-2.3019480856124779</v>
      </c>
      <c r="J13898" s="35">
        <v>192.82456443594239</v>
      </c>
      <c r="K13898" s="35">
        <v>-0.46190160773573147</v>
      </c>
      <c r="L13898" s="35">
        <v>0.83949118601165862</v>
      </c>
      <c r="M13898" s="35">
        <v>7.6115778362354706E-4</v>
      </c>
      <c r="N13898" s="35">
        <v>0</v>
      </c>
      <c r="O13898" s="35">
        <v>0</v>
      </c>
      <c r="P13898" s="36">
        <v>11</v>
      </c>
      <c r="Q13898" s="37">
        <v>86</v>
      </c>
      <c r="R13898" s="36">
        <v>10</v>
      </c>
      <c r="S13898" s="39">
        <f t="shared" si="483"/>
        <v>86</v>
      </c>
      <c r="T13898" s="34" t="s">
        <v>44</v>
      </c>
      <c r="U13898" s="12">
        <f>(alpha+(beta/(1+EXP((((-1)*ceta)+(delta*LN(speed)))+(epsilon*speed)))))</f>
        <v>0.36545250494357795</v>
      </c>
      <c r="V13898" s="8">
        <f t="shared" si="484"/>
        <v>86</v>
      </c>
    </row>
    <row r="13899" spans="1:22">
      <c r="A13899" s="34" t="s">
        <v>20</v>
      </c>
      <c r="B13899" s="34" t="s">
        <v>80</v>
      </c>
      <c r="C13899" s="5" t="s">
        <v>224</v>
      </c>
      <c r="D13899" s="35" t="s">
        <v>87</v>
      </c>
      <c r="E13899" s="36" t="s">
        <v>14</v>
      </c>
      <c r="F13899" s="37">
        <v>50</v>
      </c>
      <c r="G13899" s="38">
        <v>-0.04</v>
      </c>
      <c r="H13899" s="34">
        <v>0.991290994030391</v>
      </c>
      <c r="I13899" s="35">
        <v>3.4433891957630189</v>
      </c>
      <c r="J13899" s="35">
        <v>-5.0916641167939236</v>
      </c>
      <c r="K13899" s="35">
        <v>-1.3178402851213944</v>
      </c>
      <c r="L13899" s="35">
        <v>0</v>
      </c>
      <c r="M13899" s="35">
        <v>0</v>
      </c>
      <c r="N13899" s="35">
        <v>0</v>
      </c>
      <c r="O13899" s="35">
        <v>0</v>
      </c>
      <c r="P13899" s="36">
        <v>11</v>
      </c>
      <c r="Q13899" s="37">
        <v>86</v>
      </c>
      <c r="R13899" s="36">
        <v>13</v>
      </c>
      <c r="S13899" s="39">
        <f t="shared" si="483"/>
        <v>86</v>
      </c>
      <c r="T13899" s="34" t="s">
        <v>50</v>
      </c>
      <c r="U13899" s="12">
        <f>EXP((alpha+(beta/speed))+(ceta*LN(speed)))</f>
        <v>8.324772216574701E-2</v>
      </c>
      <c r="V13899" s="8">
        <f t="shared" si="484"/>
        <v>86</v>
      </c>
    </row>
    <row r="13900" spans="1:22">
      <c r="A13900" s="34" t="s">
        <v>20</v>
      </c>
      <c r="B13900" s="34" t="s">
        <v>80</v>
      </c>
      <c r="C13900" s="5" t="s">
        <v>224</v>
      </c>
      <c r="D13900" s="35" t="s">
        <v>87</v>
      </c>
      <c r="E13900" s="36" t="s">
        <v>18</v>
      </c>
      <c r="F13900" s="37">
        <v>50</v>
      </c>
      <c r="G13900" s="38">
        <v>-0.04</v>
      </c>
      <c r="H13900" s="34">
        <v>0.9755550708547418</v>
      </c>
      <c r="I13900" s="35">
        <v>-1.3672152365171456E-6</v>
      </c>
      <c r="J13900" s="35">
        <v>2.6460737792970347E-4</v>
      </c>
      <c r="K13900" s="35">
        <v>-1.7663775393720969E-2</v>
      </c>
      <c r="L13900" s="35">
        <v>0.48422470977119364</v>
      </c>
      <c r="M13900" s="35">
        <v>0</v>
      </c>
      <c r="N13900" s="35">
        <v>0</v>
      </c>
      <c r="O13900" s="35">
        <v>0</v>
      </c>
      <c r="P13900" s="36">
        <v>11</v>
      </c>
      <c r="Q13900" s="37">
        <v>86</v>
      </c>
      <c r="R13900" s="36">
        <v>14</v>
      </c>
      <c r="S13900" s="39">
        <f t="shared" si="483"/>
        <v>86</v>
      </c>
      <c r="T13900" s="34" t="s">
        <v>51</v>
      </c>
      <c r="U13900" s="12">
        <f>(((alpha*(speed^3))+(beta*(speed^2))+(ceta*speed))+delta)</f>
        <v>5.2550738601127744E-2</v>
      </c>
      <c r="V13900" s="8">
        <f t="shared" si="484"/>
        <v>86</v>
      </c>
    </row>
    <row r="13901" spans="1:22">
      <c r="A13901" s="34" t="s">
        <v>20</v>
      </c>
      <c r="B13901" s="34" t="s">
        <v>80</v>
      </c>
      <c r="C13901" s="5" t="s">
        <v>224</v>
      </c>
      <c r="D13901" s="35" t="s">
        <v>87</v>
      </c>
      <c r="E13901" s="36" t="s">
        <v>17</v>
      </c>
      <c r="F13901" s="37">
        <v>50</v>
      </c>
      <c r="G13901" s="38">
        <v>-0.04</v>
      </c>
      <c r="H13901" s="34">
        <v>0.93597450343907096</v>
      </c>
      <c r="I13901" s="35">
        <v>1040.5449268546763</v>
      </c>
      <c r="J13901" s="35">
        <v>0.97536740037138281</v>
      </c>
      <c r="K13901" s="35">
        <v>-0.36241970140792129</v>
      </c>
      <c r="L13901" s="35">
        <v>0</v>
      </c>
      <c r="M13901" s="35">
        <v>0</v>
      </c>
      <c r="N13901" s="35">
        <v>0</v>
      </c>
      <c r="O13901" s="35">
        <v>0</v>
      </c>
      <c r="P13901" s="36">
        <v>11</v>
      </c>
      <c r="Q13901" s="37">
        <v>86</v>
      </c>
      <c r="R13901" s="36">
        <v>0</v>
      </c>
      <c r="S13901" s="39">
        <f t="shared" si="483"/>
        <v>86</v>
      </c>
      <c r="T13901" s="34" t="s">
        <v>29</v>
      </c>
      <c r="U13901" s="12">
        <f>((alpha*(beta^speed))*(speed^ceta))</f>
        <v>24.245368561044359</v>
      </c>
      <c r="V13901" s="8">
        <f t="shared" si="484"/>
        <v>86</v>
      </c>
    </row>
    <row r="13902" spans="1:22">
      <c r="A13902" s="34" t="s">
        <v>20</v>
      </c>
      <c r="B13902" s="34" t="s">
        <v>80</v>
      </c>
      <c r="C13902" s="5" t="s">
        <v>224</v>
      </c>
      <c r="D13902" s="35" t="s">
        <v>87</v>
      </c>
      <c r="E13902" s="36" t="s">
        <v>15</v>
      </c>
      <c r="F13902" s="37">
        <v>100</v>
      </c>
      <c r="G13902" s="38">
        <v>-0.04</v>
      </c>
      <c r="H13902" s="34">
        <v>0.94325942230063298</v>
      </c>
      <c r="I13902" s="35">
        <v>7.9791710124467734</v>
      </c>
      <c r="J13902" s="35">
        <v>-20.422535863053099</v>
      </c>
      <c r="K13902" s="35">
        <v>-1.9863738941582973</v>
      </c>
      <c r="L13902" s="35">
        <v>0</v>
      </c>
      <c r="M13902" s="35">
        <v>0</v>
      </c>
      <c r="N13902" s="35">
        <v>0</v>
      </c>
      <c r="O13902" s="35">
        <v>0</v>
      </c>
      <c r="P13902" s="36">
        <v>11</v>
      </c>
      <c r="Q13902" s="37">
        <v>86</v>
      </c>
      <c r="R13902" s="36">
        <v>13</v>
      </c>
      <c r="S13902" s="39">
        <f t="shared" si="483"/>
        <v>86</v>
      </c>
      <c r="T13902" s="34" t="s">
        <v>50</v>
      </c>
      <c r="U13902" s="12">
        <f>EXP((alpha+(beta/speed))+(ceta*LN(speed)))</f>
        <v>0.33078074675716695</v>
      </c>
      <c r="V13902" s="8">
        <f t="shared" si="484"/>
        <v>86</v>
      </c>
    </row>
    <row r="13903" spans="1:22">
      <c r="A13903" s="34" t="s">
        <v>20</v>
      </c>
      <c r="B13903" s="34" t="s">
        <v>80</v>
      </c>
      <c r="C13903" s="5" t="s">
        <v>224</v>
      </c>
      <c r="D13903" s="35" t="s">
        <v>87</v>
      </c>
      <c r="E13903" s="36" t="s">
        <v>16</v>
      </c>
      <c r="F13903" s="37">
        <v>100</v>
      </c>
      <c r="G13903" s="38">
        <v>-0.04</v>
      </c>
      <c r="H13903" s="34">
        <v>0.96114392438538787</v>
      </c>
      <c r="I13903" s="35">
        <v>-2.7924219004089279</v>
      </c>
      <c r="J13903" s="35">
        <v>143.24767141008383</v>
      </c>
      <c r="K13903" s="35">
        <v>-0.2400264437560457</v>
      </c>
      <c r="L13903" s="35">
        <v>0.77699248002150301</v>
      </c>
      <c r="M13903" s="35">
        <v>1.3187230390157394E-3</v>
      </c>
      <c r="N13903" s="35">
        <v>0</v>
      </c>
      <c r="O13903" s="35">
        <v>0</v>
      </c>
      <c r="P13903" s="36">
        <v>11</v>
      </c>
      <c r="Q13903" s="37">
        <v>86</v>
      </c>
      <c r="R13903" s="36">
        <v>10</v>
      </c>
      <c r="S13903" s="39">
        <f t="shared" si="483"/>
        <v>86</v>
      </c>
      <c r="T13903" s="34" t="s">
        <v>44</v>
      </c>
      <c r="U13903" s="12">
        <f>(alpha+(beta/(1+EXP((((-1)*ceta)+(delta*LN(speed)))+(epsilon*speed)))))</f>
        <v>0.29807984740184024</v>
      </c>
      <c r="V13903" s="8">
        <f t="shared" si="484"/>
        <v>86</v>
      </c>
    </row>
    <row r="13904" spans="1:22">
      <c r="A13904" s="34" t="s">
        <v>20</v>
      </c>
      <c r="B13904" s="34" t="s">
        <v>80</v>
      </c>
      <c r="C13904" s="5" t="s">
        <v>224</v>
      </c>
      <c r="D13904" s="35" t="s">
        <v>87</v>
      </c>
      <c r="E13904" s="36" t="s">
        <v>14</v>
      </c>
      <c r="F13904" s="37">
        <v>100</v>
      </c>
      <c r="G13904" s="38">
        <v>-0.04</v>
      </c>
      <c r="H13904" s="34">
        <v>0.99225387247160168</v>
      </c>
      <c r="I13904" s="35">
        <v>3.2855478366633797</v>
      </c>
      <c r="J13904" s="35">
        <v>-4.2994400128772661</v>
      </c>
      <c r="K13904" s="35">
        <v>-1.2929290557082282</v>
      </c>
      <c r="L13904" s="35">
        <v>0</v>
      </c>
      <c r="M13904" s="35">
        <v>0</v>
      </c>
      <c r="N13904" s="35">
        <v>0</v>
      </c>
      <c r="O13904" s="35">
        <v>0</v>
      </c>
      <c r="P13904" s="36">
        <v>11</v>
      </c>
      <c r="Q13904" s="37">
        <v>86</v>
      </c>
      <c r="R13904" s="36">
        <v>13</v>
      </c>
      <c r="S13904" s="39">
        <f t="shared" si="483"/>
        <v>86</v>
      </c>
      <c r="T13904" s="34" t="s">
        <v>50</v>
      </c>
      <c r="U13904" s="12">
        <f>EXP((alpha+(beta/speed))+(ceta*LN(speed)))</f>
        <v>8.0170417167867478E-2</v>
      </c>
      <c r="V13904" s="8">
        <f t="shared" si="484"/>
        <v>86</v>
      </c>
    </row>
    <row r="13905" spans="1:22">
      <c r="A13905" s="34" t="s">
        <v>20</v>
      </c>
      <c r="B13905" s="34" t="s">
        <v>80</v>
      </c>
      <c r="C13905" s="5" t="s">
        <v>224</v>
      </c>
      <c r="D13905" s="35" t="s">
        <v>87</v>
      </c>
      <c r="E13905" s="36" t="s">
        <v>18</v>
      </c>
      <c r="F13905" s="37">
        <v>100</v>
      </c>
      <c r="G13905" s="38">
        <v>-0.04</v>
      </c>
      <c r="H13905" s="34">
        <v>0.97354014585626925</v>
      </c>
      <c r="I13905" s="35">
        <v>-1.3347261515606911E-6</v>
      </c>
      <c r="J13905" s="35">
        <v>2.6191933123969181E-4</v>
      </c>
      <c r="K13905" s="35">
        <v>-1.7792891145908995E-2</v>
      </c>
      <c r="L13905" s="35">
        <v>0.49451034019802131</v>
      </c>
      <c r="M13905" s="35">
        <v>0</v>
      </c>
      <c r="N13905" s="35">
        <v>0</v>
      </c>
      <c r="O13905" s="35">
        <v>0</v>
      </c>
      <c r="P13905" s="36">
        <v>11</v>
      </c>
      <c r="Q13905" s="37">
        <v>86</v>
      </c>
      <c r="R13905" s="36">
        <v>14</v>
      </c>
      <c r="S13905" s="39">
        <f t="shared" si="483"/>
        <v>86</v>
      </c>
      <c r="T13905" s="34" t="s">
        <v>51</v>
      </c>
      <c r="U13905" s="12">
        <f>(((alpha*(speed^3))+(beta*(speed^2))+(ceta*speed))+delta)</f>
        <v>5.2516498441521398E-2</v>
      </c>
      <c r="V13905" s="8">
        <f t="shared" si="484"/>
        <v>86</v>
      </c>
    </row>
    <row r="13906" spans="1:22">
      <c r="A13906" s="34" t="s">
        <v>20</v>
      </c>
      <c r="B13906" s="34" t="s">
        <v>80</v>
      </c>
      <c r="C13906" s="5" t="s">
        <v>224</v>
      </c>
      <c r="D13906" s="35" t="s">
        <v>87</v>
      </c>
      <c r="E13906" s="36" t="s">
        <v>17</v>
      </c>
      <c r="F13906" s="37">
        <v>100</v>
      </c>
      <c r="G13906" s="38">
        <v>-0.04</v>
      </c>
      <c r="H13906" s="34">
        <v>0.9172977349464706</v>
      </c>
      <c r="I13906" s="35">
        <v>800.66675425391315</v>
      </c>
      <c r="J13906" s="35">
        <v>0.97128708160464194</v>
      </c>
      <c r="K13906" s="35">
        <v>-0.22872582547196796</v>
      </c>
      <c r="L13906" s="35">
        <v>0</v>
      </c>
      <c r="M13906" s="35">
        <v>0</v>
      </c>
      <c r="N13906" s="35">
        <v>0</v>
      </c>
      <c r="O13906" s="35">
        <v>0</v>
      </c>
      <c r="P13906" s="36">
        <v>11</v>
      </c>
      <c r="Q13906" s="37">
        <v>86</v>
      </c>
      <c r="R13906" s="36">
        <v>0</v>
      </c>
      <c r="S13906" s="39">
        <f t="shared" si="483"/>
        <v>86</v>
      </c>
      <c r="T13906" s="34" t="s">
        <v>29</v>
      </c>
      <c r="U13906" s="12">
        <f>((alpha*(beta^speed))*(speed^ceta))</f>
        <v>23.598082690517323</v>
      </c>
      <c r="V13906" s="8">
        <f t="shared" si="484"/>
        <v>86</v>
      </c>
    </row>
    <row r="13907" spans="1:22">
      <c r="A13907" s="34" t="s">
        <v>20</v>
      </c>
      <c r="B13907" s="34" t="s">
        <v>80</v>
      </c>
      <c r="C13907" s="5" t="s">
        <v>224</v>
      </c>
      <c r="D13907" s="35" t="s">
        <v>87</v>
      </c>
      <c r="E13907" s="36" t="s">
        <v>15</v>
      </c>
      <c r="F13907" s="37">
        <v>0</v>
      </c>
      <c r="G13907" s="38">
        <v>-0.02</v>
      </c>
      <c r="H13907" s="34">
        <v>0.9772797488559285</v>
      </c>
      <c r="I13907" s="35">
        <v>1.0881459215148583</v>
      </c>
      <c r="J13907" s="35">
        <v>5.8601995363191097</v>
      </c>
      <c r="K13907" s="35">
        <v>1.1558513682433627</v>
      </c>
      <c r="L13907" s="35">
        <v>7.5243330066624651E-3</v>
      </c>
      <c r="M13907" s="35">
        <v>9.8474880728575742E-2</v>
      </c>
      <c r="N13907" s="35">
        <v>0</v>
      </c>
      <c r="O13907" s="35">
        <v>0</v>
      </c>
      <c r="P13907" s="36">
        <v>11</v>
      </c>
      <c r="Q13907" s="37">
        <v>86</v>
      </c>
      <c r="R13907" s="36">
        <v>10</v>
      </c>
      <c r="S13907" s="39">
        <f t="shared" si="483"/>
        <v>86</v>
      </c>
      <c r="T13907" s="34" t="s">
        <v>44</v>
      </c>
      <c r="U13907" s="12">
        <f>(alpha+(beta/(1+EXP((((-1)*ceta)+(delta*LN(speed)))+(epsilon*speed)))))</f>
        <v>1.0919223923462342</v>
      </c>
      <c r="V13907" s="8">
        <f t="shared" si="484"/>
        <v>86</v>
      </c>
    </row>
    <row r="13908" spans="1:22">
      <c r="A13908" s="34" t="s">
        <v>20</v>
      </c>
      <c r="B13908" s="34" t="s">
        <v>80</v>
      </c>
      <c r="C13908" s="5" t="s">
        <v>224</v>
      </c>
      <c r="D13908" s="35" t="s">
        <v>87</v>
      </c>
      <c r="E13908" s="36" t="s">
        <v>16</v>
      </c>
      <c r="F13908" s="37">
        <v>0</v>
      </c>
      <c r="G13908" s="38">
        <v>-0.02</v>
      </c>
      <c r="H13908" s="34">
        <v>0.98191089719384206</v>
      </c>
      <c r="I13908" s="35">
        <v>152.40533452954151</v>
      </c>
      <c r="J13908" s="35">
        <v>0.9966423542606061</v>
      </c>
      <c r="K13908" s="35">
        <v>-0.92010770418822563</v>
      </c>
      <c r="L13908" s="35">
        <v>0</v>
      </c>
      <c r="M13908" s="35">
        <v>0</v>
      </c>
      <c r="N13908" s="35">
        <v>0</v>
      </c>
      <c r="O13908" s="35">
        <v>0</v>
      </c>
      <c r="P13908" s="36">
        <v>11</v>
      </c>
      <c r="Q13908" s="37">
        <v>86</v>
      </c>
      <c r="R13908" s="36">
        <v>0</v>
      </c>
      <c r="S13908" s="39">
        <f t="shared" si="483"/>
        <v>86</v>
      </c>
      <c r="T13908" s="34" t="s">
        <v>29</v>
      </c>
      <c r="U13908" s="12">
        <f>((alpha*(beta^speed))*(speed^ceta))</f>
        <v>1.8942462222314544</v>
      </c>
      <c r="V13908" s="8">
        <f t="shared" si="484"/>
        <v>86</v>
      </c>
    </row>
    <row r="13909" spans="1:22">
      <c r="A13909" s="34" t="s">
        <v>20</v>
      </c>
      <c r="B13909" s="34" t="s">
        <v>80</v>
      </c>
      <c r="C13909" s="5" t="s">
        <v>224</v>
      </c>
      <c r="D13909" s="35" t="s">
        <v>87</v>
      </c>
      <c r="E13909" s="36" t="s">
        <v>14</v>
      </c>
      <c r="F13909" s="37">
        <v>0</v>
      </c>
      <c r="G13909" s="38">
        <v>-0.02</v>
      </c>
      <c r="H13909" s="34">
        <v>0.99218975284382638</v>
      </c>
      <c r="I13909" s="35">
        <v>0.20860507533249037</v>
      </c>
      <c r="J13909" s="35">
        <v>-1.4837752385580443</v>
      </c>
      <c r="K13909" s="35">
        <v>4.7192217457557965E-2</v>
      </c>
      <c r="L13909" s="35">
        <v>1.1156704671540545</v>
      </c>
      <c r="M13909" s="35">
        <v>0</v>
      </c>
      <c r="N13909" s="35">
        <v>0</v>
      </c>
      <c r="O13909" s="35">
        <v>0</v>
      </c>
      <c r="P13909" s="36">
        <v>11</v>
      </c>
      <c r="Q13909" s="37">
        <v>86</v>
      </c>
      <c r="R13909" s="36">
        <v>8</v>
      </c>
      <c r="S13909" s="39">
        <f t="shared" si="483"/>
        <v>86</v>
      </c>
      <c r="T13909" s="34" t="s">
        <v>40</v>
      </c>
      <c r="U13909" s="12">
        <f>(alpha-(beta*EXP(((-1)*ceta)*(speed^delta))))</f>
        <v>0.21026741417440659</v>
      </c>
      <c r="V13909" s="8">
        <f t="shared" si="484"/>
        <v>86</v>
      </c>
    </row>
    <row r="13910" spans="1:22">
      <c r="A13910" s="34" t="s">
        <v>20</v>
      </c>
      <c r="B13910" s="34" t="s">
        <v>80</v>
      </c>
      <c r="C13910" s="5" t="s">
        <v>224</v>
      </c>
      <c r="D13910" s="35" t="s">
        <v>87</v>
      </c>
      <c r="E13910" s="36" t="s">
        <v>18</v>
      </c>
      <c r="F13910" s="37">
        <v>0</v>
      </c>
      <c r="G13910" s="38">
        <v>-0.02</v>
      </c>
      <c r="H13910" s="34">
        <v>0.9670119856174314</v>
      </c>
      <c r="I13910" s="35">
        <v>0.93030704822777899</v>
      </c>
      <c r="J13910" s="35">
        <v>0.17622843790914169</v>
      </c>
      <c r="K13910" s="35">
        <v>-7.4361805348058902E-4</v>
      </c>
      <c r="L13910" s="35">
        <v>0</v>
      </c>
      <c r="M13910" s="35">
        <v>0</v>
      </c>
      <c r="N13910" s="35">
        <v>0</v>
      </c>
      <c r="O13910" s="35">
        <v>0</v>
      </c>
      <c r="P13910" s="36">
        <v>11</v>
      </c>
      <c r="Q13910" s="37">
        <v>86</v>
      </c>
      <c r="R13910" s="36">
        <v>5</v>
      </c>
      <c r="S13910" s="39">
        <f t="shared" si="483"/>
        <v>86</v>
      </c>
      <c r="T13910" s="34" t="s">
        <v>36</v>
      </c>
      <c r="U13910" s="12">
        <f>(1/(((ceta*(speed^2))+(beta*speed))+alpha))</f>
        <v>9.4463016428278646E-2</v>
      </c>
      <c r="V13910" s="8">
        <f t="shared" si="484"/>
        <v>86</v>
      </c>
    </row>
    <row r="13911" spans="1:22">
      <c r="A13911" s="34" t="s">
        <v>20</v>
      </c>
      <c r="B13911" s="34" t="s">
        <v>80</v>
      </c>
      <c r="C13911" s="5" t="s">
        <v>224</v>
      </c>
      <c r="D13911" s="35" t="s">
        <v>87</v>
      </c>
      <c r="E13911" s="36" t="s">
        <v>17</v>
      </c>
      <c r="F13911" s="37">
        <v>0</v>
      </c>
      <c r="G13911" s="38">
        <v>-0.02</v>
      </c>
      <c r="H13911" s="34">
        <v>0.94701187097668549</v>
      </c>
      <c r="I13911" s="35">
        <v>2161.1386610866457</v>
      </c>
      <c r="J13911" s="35">
        <v>0.99563967409312071</v>
      </c>
      <c r="K13911" s="35">
        <v>-0.65394520511291754</v>
      </c>
      <c r="L13911" s="35">
        <v>0</v>
      </c>
      <c r="M13911" s="35">
        <v>0</v>
      </c>
      <c r="N13911" s="35">
        <v>0</v>
      </c>
      <c r="O13911" s="35">
        <v>0</v>
      </c>
      <c r="P13911" s="36">
        <v>11</v>
      </c>
      <c r="Q13911" s="37">
        <v>86</v>
      </c>
      <c r="R13911" s="36">
        <v>0</v>
      </c>
      <c r="S13911" s="39">
        <f t="shared" si="483"/>
        <v>86</v>
      </c>
      <c r="T13911" s="34" t="s">
        <v>29</v>
      </c>
      <c r="U13911" s="12">
        <f>((alpha*(beta^speed))*(speed^ceta))</f>
        <v>80.614901625971896</v>
      </c>
      <c r="V13911" s="8">
        <f t="shared" si="484"/>
        <v>86</v>
      </c>
    </row>
    <row r="13912" spans="1:22">
      <c r="A13912" s="34" t="s">
        <v>20</v>
      </c>
      <c r="B13912" s="34" t="s">
        <v>80</v>
      </c>
      <c r="C13912" s="5" t="s">
        <v>224</v>
      </c>
      <c r="D13912" s="35" t="s">
        <v>87</v>
      </c>
      <c r="E13912" s="36" t="s">
        <v>15</v>
      </c>
      <c r="F13912" s="37">
        <v>50</v>
      </c>
      <c r="G13912" s="38">
        <v>-0.02</v>
      </c>
      <c r="H13912" s="34">
        <v>0.95952630110720549</v>
      </c>
      <c r="I13912" s="35">
        <v>-2.1986156292141456E-5</v>
      </c>
      <c r="J13912" s="35">
        <v>4.2891101765562285E-3</v>
      </c>
      <c r="K13912" s="35">
        <v>-0.28082917028382437</v>
      </c>
      <c r="L13912" s="35">
        <v>7.2786049918188649</v>
      </c>
      <c r="M13912" s="35">
        <v>0</v>
      </c>
      <c r="N13912" s="35">
        <v>0</v>
      </c>
      <c r="O13912" s="35">
        <v>0</v>
      </c>
      <c r="P13912" s="36">
        <v>11</v>
      </c>
      <c r="Q13912" s="37">
        <v>86</v>
      </c>
      <c r="R13912" s="36">
        <v>14</v>
      </c>
      <c r="S13912" s="39">
        <f t="shared" si="483"/>
        <v>86</v>
      </c>
      <c r="T13912" s="34" t="s">
        <v>51</v>
      </c>
      <c r="U13912" s="12">
        <f>(((alpha*(speed^3))+(beta*(speed^2))+(ceta*speed))+delta)</f>
        <v>0.86512858666550763</v>
      </c>
      <c r="V13912" s="8">
        <f t="shared" si="484"/>
        <v>86</v>
      </c>
    </row>
    <row r="13913" spans="1:22">
      <c r="A13913" s="34" t="s">
        <v>20</v>
      </c>
      <c r="B13913" s="34" t="s">
        <v>80</v>
      </c>
      <c r="C13913" s="5" t="s">
        <v>224</v>
      </c>
      <c r="D13913" s="35" t="s">
        <v>87</v>
      </c>
      <c r="E13913" s="36" t="s">
        <v>16</v>
      </c>
      <c r="F13913" s="37">
        <v>50</v>
      </c>
      <c r="G13913" s="38">
        <v>-0.02</v>
      </c>
      <c r="H13913" s="34">
        <v>0.96721122169968854</v>
      </c>
      <c r="I13913" s="35">
        <v>-1.8948697270766133</v>
      </c>
      <c r="J13913" s="35">
        <v>226.84140487586998</v>
      </c>
      <c r="K13913" s="35">
        <v>-0.50144988021402281</v>
      </c>
      <c r="L13913" s="35">
        <v>0.80115628631871094</v>
      </c>
      <c r="M13913" s="35">
        <v>1.1206793387139014E-3</v>
      </c>
      <c r="N13913" s="35">
        <v>0</v>
      </c>
      <c r="O13913" s="35">
        <v>0</v>
      </c>
      <c r="P13913" s="36">
        <v>11</v>
      </c>
      <c r="Q13913" s="37">
        <v>86</v>
      </c>
      <c r="R13913" s="36">
        <v>10</v>
      </c>
      <c r="S13913" s="39">
        <f t="shared" si="483"/>
        <v>86</v>
      </c>
      <c r="T13913" s="34" t="s">
        <v>44</v>
      </c>
      <c r="U13913" s="12">
        <f>(alpha+(beta/(1+EXP((((-1)*ceta)+(delta*LN(speed)))+(epsilon*speed)))))</f>
        <v>1.5690692407412679</v>
      </c>
      <c r="V13913" s="8">
        <f t="shared" si="484"/>
        <v>86</v>
      </c>
    </row>
    <row r="13914" spans="1:22">
      <c r="A13914" s="34" t="s">
        <v>20</v>
      </c>
      <c r="B13914" s="34" t="s">
        <v>80</v>
      </c>
      <c r="C13914" s="5" t="s">
        <v>224</v>
      </c>
      <c r="D13914" s="35" t="s">
        <v>87</v>
      </c>
      <c r="E13914" s="36" t="s">
        <v>14</v>
      </c>
      <c r="F13914" s="37">
        <v>50</v>
      </c>
      <c r="G13914" s="38">
        <v>-0.02</v>
      </c>
      <c r="H13914" s="34">
        <v>0.99547437061197741</v>
      </c>
      <c r="I13914" s="35">
        <v>0.13896198935145371</v>
      </c>
      <c r="J13914" s="35">
        <v>-2.7339633301494466</v>
      </c>
      <c r="K13914" s="35">
        <v>0.22097867992103851</v>
      </c>
      <c r="L13914" s="35">
        <v>0.71781127526100674</v>
      </c>
      <c r="M13914" s="35">
        <v>0</v>
      </c>
      <c r="N13914" s="35">
        <v>0</v>
      </c>
      <c r="O13914" s="35">
        <v>0</v>
      </c>
      <c r="P13914" s="36">
        <v>11</v>
      </c>
      <c r="Q13914" s="37">
        <v>86</v>
      </c>
      <c r="R13914" s="36">
        <v>8</v>
      </c>
      <c r="S13914" s="39">
        <f t="shared" si="483"/>
        <v>86</v>
      </c>
      <c r="T13914" s="34" t="s">
        <v>40</v>
      </c>
      <c r="U13914" s="12">
        <f>(alpha-(beta*EXP(((-1)*ceta)*(speed^delta))))</f>
        <v>0.15122420303205952</v>
      </c>
      <c r="V13914" s="8">
        <f t="shared" si="484"/>
        <v>86</v>
      </c>
    </row>
    <row r="13915" spans="1:22">
      <c r="A13915" s="34" t="s">
        <v>20</v>
      </c>
      <c r="B13915" s="34" t="s">
        <v>80</v>
      </c>
      <c r="C13915" s="5" t="s">
        <v>224</v>
      </c>
      <c r="D13915" s="35" t="s">
        <v>87</v>
      </c>
      <c r="E13915" s="36" t="s">
        <v>18</v>
      </c>
      <c r="F13915" s="37">
        <v>50</v>
      </c>
      <c r="G13915" s="38">
        <v>-0.02</v>
      </c>
      <c r="H13915" s="34">
        <v>0.97136672321009421</v>
      </c>
      <c r="I13915" s="35">
        <v>-1.2665965982247219E-6</v>
      </c>
      <c r="J13915" s="35">
        <v>2.5793561475919585E-4</v>
      </c>
      <c r="K13915" s="35">
        <v>-1.7816326136238628E-2</v>
      </c>
      <c r="L13915" s="35">
        <v>0.51837573453967056</v>
      </c>
      <c r="M13915" s="35">
        <v>0</v>
      </c>
      <c r="N13915" s="35">
        <v>0</v>
      </c>
      <c r="O13915" s="35">
        <v>0</v>
      </c>
      <c r="P13915" s="36">
        <v>11</v>
      </c>
      <c r="Q13915" s="37">
        <v>86</v>
      </c>
      <c r="R13915" s="36">
        <v>14</v>
      </c>
      <c r="S13915" s="39">
        <f t="shared" si="483"/>
        <v>86</v>
      </c>
      <c r="T13915" s="34" t="s">
        <v>51</v>
      </c>
      <c r="U13915" s="12">
        <f>(((alpha*(speed^3))+(beta*(speed^2))+(ceta*speed))+delta)</f>
        <v>8.8237127701737417E-2</v>
      </c>
      <c r="V13915" s="8">
        <f t="shared" si="484"/>
        <v>86</v>
      </c>
    </row>
    <row r="13916" spans="1:22">
      <c r="A13916" s="34" t="s">
        <v>20</v>
      </c>
      <c r="B13916" s="34" t="s">
        <v>80</v>
      </c>
      <c r="C13916" s="5" t="s">
        <v>224</v>
      </c>
      <c r="D13916" s="35" t="s">
        <v>87</v>
      </c>
      <c r="E13916" s="36" t="s">
        <v>17</v>
      </c>
      <c r="F13916" s="37">
        <v>50</v>
      </c>
      <c r="G13916" s="38">
        <v>-0.02</v>
      </c>
      <c r="H13916" s="34">
        <v>0.92548732212487272</v>
      </c>
      <c r="I13916" s="35">
        <v>-2.4462279983586293E-3</v>
      </c>
      <c r="J13916" s="35">
        <v>0.41483508093199994</v>
      </c>
      <c r="K13916" s="35">
        <v>-25.004065467501427</v>
      </c>
      <c r="L13916" s="35">
        <v>662.30480205786193</v>
      </c>
      <c r="M13916" s="35">
        <v>0</v>
      </c>
      <c r="N13916" s="35">
        <v>0</v>
      </c>
      <c r="O13916" s="35">
        <v>0</v>
      </c>
      <c r="P13916" s="36">
        <v>11</v>
      </c>
      <c r="Q13916" s="37">
        <v>86</v>
      </c>
      <c r="R13916" s="36">
        <v>14</v>
      </c>
      <c r="S13916" s="39">
        <f t="shared" si="483"/>
        <v>86</v>
      </c>
      <c r="T13916" s="34" t="s">
        <v>51</v>
      </c>
      <c r="U13916" s="12">
        <f>(((alpha*(speed^3))+(beta*(speed^2))+(ceta*speed))+delta)</f>
        <v>24.137434701814527</v>
      </c>
      <c r="V13916" s="8">
        <f t="shared" si="484"/>
        <v>86</v>
      </c>
    </row>
    <row r="13917" spans="1:22">
      <c r="A13917" s="34" t="s">
        <v>20</v>
      </c>
      <c r="B13917" s="34" t="s">
        <v>80</v>
      </c>
      <c r="C13917" s="5" t="s">
        <v>224</v>
      </c>
      <c r="D13917" s="35" t="s">
        <v>87</v>
      </c>
      <c r="E13917" s="36" t="s">
        <v>15</v>
      </c>
      <c r="F13917" s="37">
        <v>100</v>
      </c>
      <c r="G13917" s="38">
        <v>-0.02</v>
      </c>
      <c r="H13917" s="34">
        <v>0.95044902905717232</v>
      </c>
      <c r="I13917" s="35">
        <v>-2.7931243613925789E-5</v>
      </c>
      <c r="J13917" s="35">
        <v>5.223862921744018E-3</v>
      </c>
      <c r="K13917" s="35">
        <v>-0.33299377031511579</v>
      </c>
      <c r="L13917" s="35">
        <v>8.3837815208488848</v>
      </c>
      <c r="M13917" s="35">
        <v>0</v>
      </c>
      <c r="N13917" s="35">
        <v>0</v>
      </c>
      <c r="O13917" s="35">
        <v>0</v>
      </c>
      <c r="P13917" s="36">
        <v>11</v>
      </c>
      <c r="Q13917" s="37">
        <v>86</v>
      </c>
      <c r="R13917" s="36">
        <v>14</v>
      </c>
      <c r="S13917" s="39">
        <f t="shared" si="483"/>
        <v>86</v>
      </c>
      <c r="T13917" s="34" t="s">
        <v>51</v>
      </c>
      <c r="U13917" s="12">
        <f>(((alpha*(speed^3))+(beta*(speed^2))+(ceta*speed))+delta)</f>
        <v>0.61617235486850319</v>
      </c>
      <c r="V13917" s="8">
        <f t="shared" si="484"/>
        <v>86</v>
      </c>
    </row>
    <row r="13918" spans="1:22">
      <c r="A13918" s="34" t="s">
        <v>20</v>
      </c>
      <c r="B13918" s="34" t="s">
        <v>80</v>
      </c>
      <c r="C13918" s="5" t="s">
        <v>224</v>
      </c>
      <c r="D13918" s="35" t="s">
        <v>87</v>
      </c>
      <c r="E13918" s="36" t="s">
        <v>16</v>
      </c>
      <c r="F13918" s="37">
        <v>100</v>
      </c>
      <c r="G13918" s="38">
        <v>-0.02</v>
      </c>
      <c r="H13918" s="34">
        <v>0.953003023508182</v>
      </c>
      <c r="I13918" s="35">
        <v>-3.1668442778790951</v>
      </c>
      <c r="J13918" s="35">
        <v>215.79386293571866</v>
      </c>
      <c r="K13918" s="35">
        <v>-0.61953094354402294</v>
      </c>
      <c r="L13918" s="35">
        <v>0.68485524063481107</v>
      </c>
      <c r="M13918" s="35">
        <v>1.656485343948194E-3</v>
      </c>
      <c r="N13918" s="35">
        <v>0</v>
      </c>
      <c r="O13918" s="35">
        <v>0</v>
      </c>
      <c r="P13918" s="36">
        <v>11</v>
      </c>
      <c r="Q13918" s="37">
        <v>86</v>
      </c>
      <c r="R13918" s="36">
        <v>10</v>
      </c>
      <c r="S13918" s="39">
        <f t="shared" si="483"/>
        <v>86</v>
      </c>
      <c r="T13918" s="34" t="s">
        <v>44</v>
      </c>
      <c r="U13918" s="12">
        <f>(alpha+(beta/(1+EXP((((-1)*ceta)+(delta*LN(speed)))+(epsilon*speed)))))</f>
        <v>1.4972843452335773</v>
      </c>
      <c r="V13918" s="8">
        <f t="shared" si="484"/>
        <v>86</v>
      </c>
    </row>
    <row r="13919" spans="1:22">
      <c r="A13919" s="34" t="s">
        <v>20</v>
      </c>
      <c r="B13919" s="34" t="s">
        <v>80</v>
      </c>
      <c r="C13919" s="5" t="s">
        <v>224</v>
      </c>
      <c r="D13919" s="35" t="s">
        <v>87</v>
      </c>
      <c r="E13919" s="36" t="s">
        <v>14</v>
      </c>
      <c r="F13919" s="37">
        <v>100</v>
      </c>
      <c r="G13919" s="38">
        <v>-0.02</v>
      </c>
      <c r="H13919" s="34">
        <v>0.99480438334714305</v>
      </c>
      <c r="I13919" s="35">
        <v>2.9069653461779636</v>
      </c>
      <c r="J13919" s="35">
        <v>-2.9023475470171096</v>
      </c>
      <c r="K13919" s="35">
        <v>-1.1430788881305614</v>
      </c>
      <c r="L13919" s="35">
        <v>0</v>
      </c>
      <c r="M13919" s="35">
        <v>0</v>
      </c>
      <c r="N13919" s="35">
        <v>0</v>
      </c>
      <c r="O13919" s="35">
        <v>0</v>
      </c>
      <c r="P13919" s="36">
        <v>11</v>
      </c>
      <c r="Q13919" s="37">
        <v>86</v>
      </c>
      <c r="R13919" s="36">
        <v>13</v>
      </c>
      <c r="S13919" s="39">
        <f t="shared" si="483"/>
        <v>86</v>
      </c>
      <c r="T13919" s="34" t="s">
        <v>50</v>
      </c>
      <c r="U13919" s="12">
        <f>EXP((alpha+(beta/speed))+(ceta*LN(speed)))</f>
        <v>0.10877723148910884</v>
      </c>
      <c r="V13919" s="8">
        <f t="shared" si="484"/>
        <v>86</v>
      </c>
    </row>
    <row r="13920" spans="1:22">
      <c r="A13920" s="34" t="s">
        <v>20</v>
      </c>
      <c r="B13920" s="34" t="s">
        <v>80</v>
      </c>
      <c r="C13920" s="5" t="s">
        <v>224</v>
      </c>
      <c r="D13920" s="35" t="s">
        <v>87</v>
      </c>
      <c r="E13920" s="36" t="s">
        <v>18</v>
      </c>
      <c r="F13920" s="37">
        <v>100</v>
      </c>
      <c r="G13920" s="38">
        <v>-0.02</v>
      </c>
      <c r="H13920" s="34">
        <v>0.96674292388368266</v>
      </c>
      <c r="I13920" s="35">
        <v>-1.5591458951794587E-6</v>
      </c>
      <c r="J13920" s="35">
        <v>2.9637762799895033E-4</v>
      </c>
      <c r="K13920" s="35">
        <v>-1.9495607899575999E-2</v>
      </c>
      <c r="L13920" s="35">
        <v>0.54666872364484964</v>
      </c>
      <c r="M13920" s="35">
        <v>0</v>
      </c>
      <c r="N13920" s="35">
        <v>0</v>
      </c>
      <c r="O13920" s="35">
        <v>0</v>
      </c>
      <c r="P13920" s="36">
        <v>11</v>
      </c>
      <c r="Q13920" s="37">
        <v>86</v>
      </c>
      <c r="R13920" s="36">
        <v>14</v>
      </c>
      <c r="S13920" s="39">
        <f t="shared" si="483"/>
        <v>86</v>
      </c>
      <c r="T13920" s="34" t="s">
        <v>51</v>
      </c>
      <c r="U13920" s="12">
        <f>(((alpha*(speed^3))+(beta*(speed^2))+(ceta*speed))+delta)</f>
        <v>7.0351279457284366E-2</v>
      </c>
      <c r="V13920" s="8">
        <f t="shared" si="484"/>
        <v>86</v>
      </c>
    </row>
    <row r="13921" spans="1:22">
      <c r="A13921" s="34" t="s">
        <v>20</v>
      </c>
      <c r="B13921" s="34" t="s">
        <v>80</v>
      </c>
      <c r="C13921" s="5" t="s">
        <v>224</v>
      </c>
      <c r="D13921" s="35" t="s">
        <v>87</v>
      </c>
      <c r="E13921" s="36" t="s">
        <v>17</v>
      </c>
      <c r="F13921" s="37">
        <v>100</v>
      </c>
      <c r="G13921" s="38">
        <v>-0.02</v>
      </c>
      <c r="H13921" s="34">
        <v>0.90457663487503004</v>
      </c>
      <c r="I13921" s="35">
        <v>-2.4744423402342404E-3</v>
      </c>
      <c r="J13921" s="35">
        <v>0.41308788390195433</v>
      </c>
      <c r="K13921" s="35">
        <v>-25.090760137619561</v>
      </c>
      <c r="L13921" s="35">
        <v>688.9351817974391</v>
      </c>
      <c r="M13921" s="35">
        <v>0</v>
      </c>
      <c r="N13921" s="35">
        <v>0</v>
      </c>
      <c r="O13921" s="35">
        <v>0</v>
      </c>
      <c r="P13921" s="36">
        <v>11</v>
      </c>
      <c r="Q13921" s="37">
        <v>86</v>
      </c>
      <c r="R13921" s="36">
        <v>14</v>
      </c>
      <c r="S13921" s="39">
        <f t="shared" si="483"/>
        <v>86</v>
      </c>
      <c r="T13921" s="34" t="s">
        <v>51</v>
      </c>
      <c r="U13921" s="12">
        <f>(((alpha*(speed^3))+(beta*(speed^2))+(ceta*speed))+delta)</f>
        <v>12.443902140981209</v>
      </c>
      <c r="V13921" s="8">
        <f t="shared" si="484"/>
        <v>86</v>
      </c>
    </row>
    <row r="13922" spans="1:22">
      <c r="A13922" s="34" t="s">
        <v>20</v>
      </c>
      <c r="B13922" s="34" t="s">
        <v>80</v>
      </c>
      <c r="C13922" s="5" t="s">
        <v>224</v>
      </c>
      <c r="D13922" s="35" t="s">
        <v>87</v>
      </c>
      <c r="E13922" s="36" t="s">
        <v>15</v>
      </c>
      <c r="F13922" s="37">
        <v>0</v>
      </c>
      <c r="G13922" s="38">
        <v>0.02</v>
      </c>
      <c r="H13922" s="34">
        <v>0.96816441666103215</v>
      </c>
      <c r="I13922" s="35">
        <v>-3.395481193535278E-5</v>
      </c>
      <c r="J13922" s="35">
        <v>6.0156907572507931E-3</v>
      </c>
      <c r="K13922" s="35">
        <v>-0.35945575567943255</v>
      </c>
      <c r="L13922" s="35">
        <v>8.9596498694231972</v>
      </c>
      <c r="M13922" s="35">
        <v>0</v>
      </c>
      <c r="N13922" s="35">
        <v>0</v>
      </c>
      <c r="O13922" s="35">
        <v>0</v>
      </c>
      <c r="P13922" s="36">
        <v>11</v>
      </c>
      <c r="Q13922" s="37">
        <v>86</v>
      </c>
      <c r="R13922" s="36">
        <v>14</v>
      </c>
      <c r="S13922" s="39">
        <f t="shared" si="483"/>
        <v>86</v>
      </c>
      <c r="T13922" s="34" t="s">
        <v>51</v>
      </c>
      <c r="U13922" s="12">
        <f>(((alpha*(speed^3))+(beta*(speed^2))+(ceta*speed))+delta)</f>
        <v>0.94134186126611219</v>
      </c>
      <c r="V13922" s="8">
        <f t="shared" si="484"/>
        <v>86</v>
      </c>
    </row>
    <row r="13923" spans="1:22">
      <c r="A13923" s="34" t="s">
        <v>20</v>
      </c>
      <c r="B13923" s="34" t="s">
        <v>80</v>
      </c>
      <c r="C13923" s="5" t="s">
        <v>224</v>
      </c>
      <c r="D13923" s="35" t="s">
        <v>87</v>
      </c>
      <c r="E13923" s="36" t="s">
        <v>16</v>
      </c>
      <c r="F13923" s="37">
        <v>0</v>
      </c>
      <c r="G13923" s="38">
        <v>0.02</v>
      </c>
      <c r="H13923" s="34">
        <v>0.99194292711545318</v>
      </c>
      <c r="I13923" s="35">
        <v>31.758867392094881</v>
      </c>
      <c r="J13923" s="35">
        <v>-0.29613982458514837</v>
      </c>
      <c r="K13923" s="35">
        <v>1130.4941162616599</v>
      </c>
      <c r="L13923" s="35">
        <v>-1.9792990919728071</v>
      </c>
      <c r="M13923" s="35">
        <v>0</v>
      </c>
      <c r="N13923" s="35">
        <v>0</v>
      </c>
      <c r="O13923" s="35">
        <v>0</v>
      </c>
      <c r="P13923" s="36">
        <v>11</v>
      </c>
      <c r="Q13923" s="37">
        <v>86</v>
      </c>
      <c r="R13923" s="36">
        <v>1</v>
      </c>
      <c r="S13923" s="39">
        <f t="shared" si="483"/>
        <v>86</v>
      </c>
      <c r="T13923" s="34" t="s">
        <v>30</v>
      </c>
      <c r="U13923" s="12">
        <f>((alpha*(speed^beta))+(ceta*(speed^delta)))</f>
        <v>8.6590885406881366</v>
      </c>
      <c r="V13923" s="8">
        <f t="shared" si="484"/>
        <v>86</v>
      </c>
    </row>
    <row r="13924" spans="1:22">
      <c r="A13924" s="34" t="s">
        <v>20</v>
      </c>
      <c r="B13924" s="34" t="s">
        <v>80</v>
      </c>
      <c r="C13924" s="5" t="s">
        <v>224</v>
      </c>
      <c r="D13924" s="35" t="s">
        <v>87</v>
      </c>
      <c r="E13924" s="36" t="s">
        <v>14</v>
      </c>
      <c r="F13924" s="37">
        <v>0</v>
      </c>
      <c r="G13924" s="38">
        <v>0.02</v>
      </c>
      <c r="H13924" s="34">
        <v>0.99262746243883537</v>
      </c>
      <c r="I13924" s="35">
        <v>0.23841066964559066</v>
      </c>
      <c r="J13924" s="35">
        <v>8.9006606489083442</v>
      </c>
      <c r="K13924" s="35">
        <v>-0.49296242617934016</v>
      </c>
      <c r="L13924" s="35">
        <v>0.55582367274850919</v>
      </c>
      <c r="M13924" s="35">
        <v>4.0346960484246082E-2</v>
      </c>
      <c r="N13924" s="35">
        <v>0</v>
      </c>
      <c r="O13924" s="35">
        <v>0</v>
      </c>
      <c r="P13924" s="36">
        <v>11</v>
      </c>
      <c r="Q13924" s="37">
        <v>86</v>
      </c>
      <c r="R13924" s="36">
        <v>10</v>
      </c>
      <c r="S13924" s="39">
        <f t="shared" si="483"/>
        <v>86</v>
      </c>
      <c r="T13924" s="34" t="s">
        <v>44</v>
      </c>
      <c r="U13924" s="12">
        <f>(alpha+(beta/(1+EXP((((-1)*ceta)+(delta*LN(speed)))+(epsilon*speed)))))</f>
        <v>0.25261647582489916</v>
      </c>
      <c r="V13924" s="8">
        <f t="shared" si="484"/>
        <v>86</v>
      </c>
    </row>
    <row r="13925" spans="1:22">
      <c r="A13925" s="34" t="s">
        <v>20</v>
      </c>
      <c r="B13925" s="34" t="s">
        <v>80</v>
      </c>
      <c r="C13925" s="5" t="s">
        <v>224</v>
      </c>
      <c r="D13925" s="35" t="s">
        <v>87</v>
      </c>
      <c r="E13925" s="36" t="s">
        <v>18</v>
      </c>
      <c r="F13925" s="37">
        <v>0</v>
      </c>
      <c r="G13925" s="38">
        <v>0.02</v>
      </c>
      <c r="H13925" s="34">
        <v>0.97379765519948447</v>
      </c>
      <c r="I13925" s="35">
        <v>2.0688711428947739</v>
      </c>
      <c r="J13925" s="35">
        <v>1.0043554484136779</v>
      </c>
      <c r="K13925" s="35">
        <v>-0.69408554399907585</v>
      </c>
      <c r="L13925" s="35">
        <v>0</v>
      </c>
      <c r="M13925" s="35">
        <v>0</v>
      </c>
      <c r="N13925" s="35">
        <v>0</v>
      </c>
      <c r="O13925" s="35">
        <v>0</v>
      </c>
      <c r="P13925" s="36">
        <v>11</v>
      </c>
      <c r="Q13925" s="37">
        <v>86</v>
      </c>
      <c r="R13925" s="36">
        <v>0</v>
      </c>
      <c r="S13925" s="39">
        <f t="shared" si="483"/>
        <v>86</v>
      </c>
      <c r="T13925" s="34" t="s">
        <v>29</v>
      </c>
      <c r="U13925" s="12">
        <f>((alpha*(beta^speed))*(speed^ceta))</f>
        <v>0.13656702871844492</v>
      </c>
      <c r="V13925" s="8">
        <f t="shared" si="484"/>
        <v>86</v>
      </c>
    </row>
    <row r="13926" spans="1:22">
      <c r="A13926" s="34" t="s">
        <v>20</v>
      </c>
      <c r="B13926" s="34" t="s">
        <v>80</v>
      </c>
      <c r="C13926" s="5" t="s">
        <v>224</v>
      </c>
      <c r="D13926" s="35" t="s">
        <v>87</v>
      </c>
      <c r="E13926" s="36" t="s">
        <v>17</v>
      </c>
      <c r="F13926" s="37">
        <v>0</v>
      </c>
      <c r="G13926" s="38">
        <v>0.02</v>
      </c>
      <c r="H13926" s="34">
        <v>0.959974451570478</v>
      </c>
      <c r="I13926" s="35">
        <v>2179.1365058629785</v>
      </c>
      <c r="J13926" s="35">
        <v>1.0066301744038963</v>
      </c>
      <c r="K13926" s="35">
        <v>-0.51670131274119802</v>
      </c>
      <c r="L13926" s="35">
        <v>0</v>
      </c>
      <c r="M13926" s="35">
        <v>0</v>
      </c>
      <c r="N13926" s="35">
        <v>0</v>
      </c>
      <c r="O13926" s="35">
        <v>0</v>
      </c>
      <c r="P13926" s="36">
        <v>11</v>
      </c>
      <c r="Q13926" s="37">
        <v>86</v>
      </c>
      <c r="R13926" s="36">
        <v>0</v>
      </c>
      <c r="S13926" s="39">
        <f t="shared" si="483"/>
        <v>86</v>
      </c>
      <c r="T13926" s="34" t="s">
        <v>29</v>
      </c>
      <c r="U13926" s="12">
        <f>((alpha*(beta^speed))*(speed^ceta))</f>
        <v>385.07185378443984</v>
      </c>
      <c r="V13926" s="8">
        <f t="shared" si="484"/>
        <v>86</v>
      </c>
    </row>
    <row r="13927" spans="1:22">
      <c r="A13927" s="34" t="s">
        <v>20</v>
      </c>
      <c r="B13927" s="34" t="s">
        <v>80</v>
      </c>
      <c r="C13927" s="5" t="s">
        <v>224</v>
      </c>
      <c r="D13927" s="35" t="s">
        <v>87</v>
      </c>
      <c r="E13927" s="36" t="s">
        <v>15</v>
      </c>
      <c r="F13927" s="37">
        <v>50</v>
      </c>
      <c r="G13927" s="38">
        <v>0.02</v>
      </c>
      <c r="H13927" s="34">
        <v>0.96987534107466844</v>
      </c>
      <c r="I13927" s="35">
        <v>0.95817547483366705</v>
      </c>
      <c r="J13927" s="35">
        <v>9.868268869558726</v>
      </c>
      <c r="K13927" s="35">
        <v>5.4609398159640703</v>
      </c>
      <c r="L13927" s="35">
        <v>2.0235578733615123</v>
      </c>
      <c r="M13927" s="35">
        <v>-7.6339348163508899E-3</v>
      </c>
      <c r="N13927" s="35">
        <v>0</v>
      </c>
      <c r="O13927" s="35">
        <v>0</v>
      </c>
      <c r="P13927" s="36">
        <v>11</v>
      </c>
      <c r="Q13927" s="37">
        <v>86</v>
      </c>
      <c r="R13927" s="36">
        <v>10</v>
      </c>
      <c r="S13927" s="39">
        <f t="shared" si="483"/>
        <v>86</v>
      </c>
      <c r="T13927" s="34" t="s">
        <v>44</v>
      </c>
      <c r="U13927" s="12">
        <f>(alpha+(beta/(1+EXP((((-1)*ceta)+(delta*LN(speed)))+(epsilon*speed)))))</f>
        <v>1.4747117787485147</v>
      </c>
      <c r="V13927" s="8">
        <f t="shared" si="484"/>
        <v>86</v>
      </c>
    </row>
    <row r="13928" spans="1:22">
      <c r="A13928" s="34" t="s">
        <v>20</v>
      </c>
      <c r="B13928" s="34" t="s">
        <v>80</v>
      </c>
      <c r="C13928" s="5" t="s">
        <v>224</v>
      </c>
      <c r="D13928" s="35" t="s">
        <v>87</v>
      </c>
      <c r="E13928" s="36" t="s">
        <v>16</v>
      </c>
      <c r="F13928" s="37">
        <v>50</v>
      </c>
      <c r="G13928" s="38">
        <v>0.02</v>
      </c>
      <c r="H13928" s="34">
        <v>0.98549389675489785</v>
      </c>
      <c r="I13928" s="35">
        <v>35.134674075175646</v>
      </c>
      <c r="J13928" s="35">
        <v>-0.26747310642138333</v>
      </c>
      <c r="K13928" s="35">
        <v>1033.6267611018711</v>
      </c>
      <c r="L13928" s="35">
        <v>-1.9372761627818555</v>
      </c>
      <c r="M13928" s="35">
        <v>0</v>
      </c>
      <c r="N13928" s="35">
        <v>0</v>
      </c>
      <c r="O13928" s="35">
        <v>0</v>
      </c>
      <c r="P13928" s="36">
        <v>11</v>
      </c>
      <c r="Q13928" s="37">
        <v>86</v>
      </c>
      <c r="R13928" s="36">
        <v>1</v>
      </c>
      <c r="S13928" s="39">
        <f t="shared" si="483"/>
        <v>86</v>
      </c>
      <c r="T13928" s="34" t="s">
        <v>30</v>
      </c>
      <c r="U13928" s="12">
        <f>((alpha*(speed^beta))+(ceta*(speed^delta)))</f>
        <v>10.858369665480055</v>
      </c>
      <c r="V13928" s="8">
        <f t="shared" si="484"/>
        <v>86</v>
      </c>
    </row>
    <row r="13929" spans="1:22">
      <c r="A13929" s="34" t="s">
        <v>20</v>
      </c>
      <c r="B13929" s="34" t="s">
        <v>80</v>
      </c>
      <c r="C13929" s="5" t="s">
        <v>224</v>
      </c>
      <c r="D13929" s="35" t="s">
        <v>87</v>
      </c>
      <c r="E13929" s="36" t="s">
        <v>14</v>
      </c>
      <c r="F13929" s="37">
        <v>50</v>
      </c>
      <c r="G13929" s="38">
        <v>0.02</v>
      </c>
      <c r="H13929" s="34">
        <v>0.99294130099529665</v>
      </c>
      <c r="I13929" s="35">
        <v>0.25466596839583883</v>
      </c>
      <c r="J13929" s="35">
        <v>7.5777272946020213</v>
      </c>
      <c r="K13929" s="35">
        <v>-9.2445410752594839E-2</v>
      </c>
      <c r="L13929" s="35">
        <v>0.70960168144329472</v>
      </c>
      <c r="M13929" s="35">
        <v>3.211561234647721E-2</v>
      </c>
      <c r="N13929" s="35">
        <v>0</v>
      </c>
      <c r="O13929" s="35">
        <v>0</v>
      </c>
      <c r="P13929" s="36">
        <v>11</v>
      </c>
      <c r="Q13929" s="37">
        <v>86</v>
      </c>
      <c r="R13929" s="36">
        <v>10</v>
      </c>
      <c r="S13929" s="39">
        <f t="shared" si="483"/>
        <v>86</v>
      </c>
      <c r="T13929" s="34" t="s">
        <v>44</v>
      </c>
      <c r="U13929" s="12">
        <f>(alpha+(beta/(1+EXP((((-1)*ceta)+(delta*LN(speed)))+(epsilon*speed)))))</f>
        <v>0.27312086653379181</v>
      </c>
      <c r="V13929" s="8">
        <f t="shared" si="484"/>
        <v>86</v>
      </c>
    </row>
    <row r="13930" spans="1:22">
      <c r="A13930" s="34" t="s">
        <v>20</v>
      </c>
      <c r="B13930" s="34" t="s">
        <v>80</v>
      </c>
      <c r="C13930" s="5" t="s">
        <v>224</v>
      </c>
      <c r="D13930" s="35" t="s">
        <v>87</v>
      </c>
      <c r="E13930" s="36" t="s">
        <v>18</v>
      </c>
      <c r="F13930" s="37">
        <v>50</v>
      </c>
      <c r="G13930" s="38">
        <v>0.02</v>
      </c>
      <c r="H13930" s="34">
        <v>0.96305887065435203</v>
      </c>
      <c r="I13930" s="35">
        <v>1.9417885583368839</v>
      </c>
      <c r="J13930" s="35">
        <v>1.0046561692129217</v>
      </c>
      <c r="K13930" s="35">
        <v>-0.64165054499677765</v>
      </c>
      <c r="L13930" s="35">
        <v>0</v>
      </c>
      <c r="M13930" s="35">
        <v>0</v>
      </c>
      <c r="N13930" s="35">
        <v>0</v>
      </c>
      <c r="O13930" s="35">
        <v>0</v>
      </c>
      <c r="P13930" s="36">
        <v>11</v>
      </c>
      <c r="Q13930" s="37">
        <v>86</v>
      </c>
      <c r="R13930" s="36">
        <v>0</v>
      </c>
      <c r="S13930" s="39">
        <f t="shared" si="483"/>
        <v>86</v>
      </c>
      <c r="T13930" s="34" t="s">
        <v>29</v>
      </c>
      <c r="U13930" s="12">
        <f>((alpha*(beta^speed))*(speed^ceta))</f>
        <v>0.16612351769762407</v>
      </c>
      <c r="V13930" s="8">
        <f t="shared" si="484"/>
        <v>86</v>
      </c>
    </row>
    <row r="13931" spans="1:22">
      <c r="A13931" s="34" t="s">
        <v>20</v>
      </c>
      <c r="B13931" s="34" t="s">
        <v>80</v>
      </c>
      <c r="C13931" s="5" t="s">
        <v>224</v>
      </c>
      <c r="D13931" s="35" t="s">
        <v>87</v>
      </c>
      <c r="E13931" s="36" t="s">
        <v>17</v>
      </c>
      <c r="F13931" s="37">
        <v>50</v>
      </c>
      <c r="G13931" s="38">
        <v>0.02</v>
      </c>
      <c r="H13931" s="34">
        <v>0.94691342905330578</v>
      </c>
      <c r="I13931" s="35">
        <v>1920.8002873188836</v>
      </c>
      <c r="J13931" s="35">
        <v>1.0038614162652826</v>
      </c>
      <c r="K13931" s="35">
        <v>-0.39278321422096102</v>
      </c>
      <c r="L13931" s="35">
        <v>0</v>
      </c>
      <c r="M13931" s="35">
        <v>0</v>
      </c>
      <c r="N13931" s="35">
        <v>0</v>
      </c>
      <c r="O13931" s="35">
        <v>0</v>
      </c>
      <c r="P13931" s="36">
        <v>11</v>
      </c>
      <c r="Q13931" s="37">
        <v>86</v>
      </c>
      <c r="R13931" s="36">
        <v>0</v>
      </c>
      <c r="S13931" s="39">
        <f t="shared" si="483"/>
        <v>86</v>
      </c>
      <c r="T13931" s="34" t="s">
        <v>29</v>
      </c>
      <c r="U13931" s="12">
        <f>((alpha*(beta^speed))*(speed^ceta))</f>
        <v>465.14381518423545</v>
      </c>
      <c r="V13931" s="8">
        <f t="shared" si="484"/>
        <v>86</v>
      </c>
    </row>
    <row r="13932" spans="1:22">
      <c r="A13932" s="34" t="s">
        <v>20</v>
      </c>
      <c r="B13932" s="34" t="s">
        <v>80</v>
      </c>
      <c r="C13932" s="5" t="s">
        <v>224</v>
      </c>
      <c r="D13932" s="35" t="s">
        <v>87</v>
      </c>
      <c r="E13932" s="36" t="s">
        <v>15</v>
      </c>
      <c r="F13932" s="37">
        <v>100</v>
      </c>
      <c r="G13932" s="38">
        <v>0.02</v>
      </c>
      <c r="H13932" s="34">
        <v>0.97655726390921749</v>
      </c>
      <c r="I13932" s="35">
        <v>0.62299518311251068</v>
      </c>
      <c r="J13932" s="35">
        <v>13.720761775709457</v>
      </c>
      <c r="K13932" s="35">
        <v>5.6233918556239146</v>
      </c>
      <c r="L13932" s="35">
        <v>2.1081393051658286</v>
      </c>
      <c r="M13932" s="35">
        <v>-1.1220298762698026E-2</v>
      </c>
      <c r="N13932" s="35">
        <v>0</v>
      </c>
      <c r="O13932" s="35">
        <v>0</v>
      </c>
      <c r="P13932" s="36">
        <v>11</v>
      </c>
      <c r="Q13932" s="37">
        <v>81</v>
      </c>
      <c r="R13932" s="36">
        <v>10</v>
      </c>
      <c r="S13932" s="39">
        <f t="shared" si="483"/>
        <v>81</v>
      </c>
      <c r="T13932" s="34" t="s">
        <v>44</v>
      </c>
      <c r="U13932" s="12">
        <f>(alpha+(beta/(1+EXP((((-1)*ceta)+(delta*LN(speed)))+(epsilon*speed)))))</f>
        <v>1.4615873557129082</v>
      </c>
      <c r="V13932" s="8">
        <f t="shared" si="484"/>
        <v>81</v>
      </c>
    </row>
    <row r="13933" spans="1:22">
      <c r="A13933" s="34" t="s">
        <v>20</v>
      </c>
      <c r="B13933" s="34" t="s">
        <v>80</v>
      </c>
      <c r="C13933" s="5" t="s">
        <v>224</v>
      </c>
      <c r="D13933" s="35" t="s">
        <v>87</v>
      </c>
      <c r="E13933" s="36" t="s">
        <v>16</v>
      </c>
      <c r="F13933" s="37">
        <v>100</v>
      </c>
      <c r="G13933" s="38">
        <v>0.02</v>
      </c>
      <c r="H13933" s="34">
        <v>0.97419337155077756</v>
      </c>
      <c r="I13933" s="35">
        <v>236.62891849138214</v>
      </c>
      <c r="J13933" s="35">
        <v>-1.1012743835568592</v>
      </c>
      <c r="K13933" s="35">
        <v>17.921761199688707</v>
      </c>
      <c r="L13933" s="35">
        <v>-0.10426904135949136</v>
      </c>
      <c r="M13933" s="35">
        <v>0</v>
      </c>
      <c r="N13933" s="35">
        <v>0</v>
      </c>
      <c r="O13933" s="35">
        <v>0</v>
      </c>
      <c r="P13933" s="36">
        <v>11</v>
      </c>
      <c r="Q13933" s="37">
        <v>81</v>
      </c>
      <c r="R13933" s="36">
        <v>1</v>
      </c>
      <c r="S13933" s="39">
        <f t="shared" si="483"/>
        <v>81</v>
      </c>
      <c r="T13933" s="34" t="s">
        <v>30</v>
      </c>
      <c r="U13933" s="12">
        <f>((alpha*(speed^beta))+(ceta*(speed^delta)))</f>
        <v>13.206025193839743</v>
      </c>
      <c r="V13933" s="8">
        <f t="shared" si="484"/>
        <v>81</v>
      </c>
    </row>
    <row r="13934" spans="1:22">
      <c r="A13934" s="34" t="s">
        <v>20</v>
      </c>
      <c r="B13934" s="34" t="s">
        <v>80</v>
      </c>
      <c r="C13934" s="5" t="s">
        <v>224</v>
      </c>
      <c r="D13934" s="35" t="s">
        <v>87</v>
      </c>
      <c r="E13934" s="36" t="s">
        <v>14</v>
      </c>
      <c r="F13934" s="37">
        <v>100</v>
      </c>
      <c r="G13934" s="38">
        <v>0.02</v>
      </c>
      <c r="H13934" s="34">
        <v>0.98880645157724201</v>
      </c>
      <c r="I13934" s="35">
        <v>-0.66502418119854734</v>
      </c>
      <c r="J13934" s="35">
        <v>0.14203809499941111</v>
      </c>
      <c r="K13934" s="35">
        <v>1.8688601334920649</v>
      </c>
      <c r="L13934" s="35">
        <v>0</v>
      </c>
      <c r="M13934" s="35">
        <v>0</v>
      </c>
      <c r="N13934" s="35">
        <v>0</v>
      </c>
      <c r="O13934" s="35">
        <v>0</v>
      </c>
      <c r="P13934" s="36">
        <v>11</v>
      </c>
      <c r="Q13934" s="37">
        <v>81</v>
      </c>
      <c r="R13934" s="36">
        <v>2</v>
      </c>
      <c r="S13934" s="39">
        <f t="shared" si="483"/>
        <v>81</v>
      </c>
      <c r="T13934" s="34" t="s">
        <v>31</v>
      </c>
      <c r="U13934" s="12">
        <f>((alpha+(beta*speed))^((-1)/ceta))</f>
        <v>0.27936339352131573</v>
      </c>
      <c r="V13934" s="8">
        <f t="shared" si="484"/>
        <v>81</v>
      </c>
    </row>
    <row r="13935" spans="1:22">
      <c r="A13935" s="34" t="s">
        <v>20</v>
      </c>
      <c r="B13935" s="34" t="s">
        <v>80</v>
      </c>
      <c r="C13935" s="5" t="s">
        <v>224</v>
      </c>
      <c r="D13935" s="35" t="s">
        <v>87</v>
      </c>
      <c r="E13935" s="36" t="s">
        <v>18</v>
      </c>
      <c r="F13935" s="37">
        <v>100</v>
      </c>
      <c r="G13935" s="38">
        <v>0.02</v>
      </c>
      <c r="H13935" s="34">
        <v>0.95182830980422239</v>
      </c>
      <c r="I13935" s="35">
        <v>-1.3545437459466527</v>
      </c>
      <c r="J13935" s="35">
        <v>0.56249171491482919</v>
      </c>
      <c r="K13935" s="35">
        <v>2.2037755974180842</v>
      </c>
      <c r="L13935" s="35">
        <v>0</v>
      </c>
      <c r="M13935" s="35">
        <v>0</v>
      </c>
      <c r="N13935" s="35">
        <v>0</v>
      </c>
      <c r="O13935" s="35">
        <v>0</v>
      </c>
      <c r="P13935" s="36">
        <v>11</v>
      </c>
      <c r="Q13935" s="37">
        <v>81</v>
      </c>
      <c r="R13935" s="36">
        <v>2</v>
      </c>
      <c r="S13935" s="39">
        <f t="shared" si="483"/>
        <v>81</v>
      </c>
      <c r="T13935" s="34" t="s">
        <v>31</v>
      </c>
      <c r="U13935" s="12">
        <f>((alpha+(beta*speed))^((-1)/ceta))</f>
        <v>0.17919656209577428</v>
      </c>
      <c r="V13935" s="8">
        <f t="shared" si="484"/>
        <v>81</v>
      </c>
    </row>
    <row r="13936" spans="1:22">
      <c r="A13936" s="34" t="s">
        <v>20</v>
      </c>
      <c r="B13936" s="34" t="s">
        <v>80</v>
      </c>
      <c r="C13936" s="5" t="s">
        <v>224</v>
      </c>
      <c r="D13936" s="35" t="s">
        <v>87</v>
      </c>
      <c r="E13936" s="36" t="s">
        <v>17</v>
      </c>
      <c r="F13936" s="37">
        <v>100</v>
      </c>
      <c r="G13936" s="38">
        <v>0.02</v>
      </c>
      <c r="H13936" s="34">
        <v>0.94376179288694118</v>
      </c>
      <c r="I13936" s="35">
        <v>1779.0001873037315</v>
      </c>
      <c r="J13936" s="35">
        <v>1.001133395279026</v>
      </c>
      <c r="K13936" s="35">
        <v>-0.29588691313599658</v>
      </c>
      <c r="L13936" s="35">
        <v>0</v>
      </c>
      <c r="M13936" s="35">
        <v>0</v>
      </c>
      <c r="N13936" s="35">
        <v>0</v>
      </c>
      <c r="O13936" s="35">
        <v>0</v>
      </c>
      <c r="P13936" s="36">
        <v>11</v>
      </c>
      <c r="Q13936" s="37">
        <v>81</v>
      </c>
      <c r="R13936" s="36">
        <v>0</v>
      </c>
      <c r="S13936" s="39">
        <f t="shared" si="483"/>
        <v>81</v>
      </c>
      <c r="T13936" s="34" t="s">
        <v>29</v>
      </c>
      <c r="U13936" s="12">
        <f>((alpha*(beta^speed))*(speed^ceta))</f>
        <v>531.28565263761595</v>
      </c>
      <c r="V13936" s="8">
        <f t="shared" si="484"/>
        <v>81</v>
      </c>
    </row>
    <row r="13937" spans="1:22">
      <c r="A13937" s="34" t="s">
        <v>20</v>
      </c>
      <c r="B13937" s="34" t="s">
        <v>80</v>
      </c>
      <c r="C13937" s="5" t="s">
        <v>224</v>
      </c>
      <c r="D13937" s="35" t="s">
        <v>87</v>
      </c>
      <c r="E13937" s="36" t="s">
        <v>15</v>
      </c>
      <c r="F13937" s="37">
        <v>0</v>
      </c>
      <c r="G13937" s="38">
        <v>0.04</v>
      </c>
      <c r="H13937" s="34">
        <v>0.9761067910791984</v>
      </c>
      <c r="I13937" s="35">
        <v>0.94524249415387351</v>
      </c>
      <c r="J13937" s="35">
        <v>25.501289003696751</v>
      </c>
      <c r="K13937" s="35">
        <v>1.4876153414924269</v>
      </c>
      <c r="L13937" s="35">
        <v>1.0097077582068841</v>
      </c>
      <c r="M13937" s="35">
        <v>1.418949460907435E-2</v>
      </c>
      <c r="N13937" s="35">
        <v>0</v>
      </c>
      <c r="O13937" s="35">
        <v>0</v>
      </c>
      <c r="P13937" s="36">
        <v>11</v>
      </c>
      <c r="Q13937" s="37">
        <v>82</v>
      </c>
      <c r="R13937" s="36">
        <v>10</v>
      </c>
      <c r="S13937" s="39">
        <f t="shared" si="483"/>
        <v>82</v>
      </c>
      <c r="T13937" s="34" t="s">
        <v>44</v>
      </c>
      <c r="U13937" s="12">
        <f>(alpha+(beta/(1+EXP((((-1)*ceta)+(delta*LN(speed)))+(epsilon*speed)))))</f>
        <v>1.3507076344617617</v>
      </c>
      <c r="V13937" s="8">
        <f t="shared" si="484"/>
        <v>82</v>
      </c>
    </row>
    <row r="13938" spans="1:22">
      <c r="A13938" s="34" t="s">
        <v>20</v>
      </c>
      <c r="B13938" s="34" t="s">
        <v>80</v>
      </c>
      <c r="C13938" s="5" t="s">
        <v>224</v>
      </c>
      <c r="D13938" s="35" t="s">
        <v>87</v>
      </c>
      <c r="E13938" s="36" t="s">
        <v>16</v>
      </c>
      <c r="F13938" s="37">
        <v>0</v>
      </c>
      <c r="G13938" s="38">
        <v>0.04</v>
      </c>
      <c r="H13938" s="34">
        <v>0.98880840335326092</v>
      </c>
      <c r="I13938" s="35">
        <v>16.323184425158971</v>
      </c>
      <c r="J13938" s="35">
        <v>-5.9930531158245801E-2</v>
      </c>
      <c r="K13938" s="35">
        <v>714.21180368606747</v>
      </c>
      <c r="L13938" s="35">
        <v>-1.5762523069427039</v>
      </c>
      <c r="M13938" s="35">
        <v>0</v>
      </c>
      <c r="N13938" s="35">
        <v>0</v>
      </c>
      <c r="O13938" s="35">
        <v>0</v>
      </c>
      <c r="P13938" s="36">
        <v>11</v>
      </c>
      <c r="Q13938" s="37">
        <v>82</v>
      </c>
      <c r="R13938" s="36">
        <v>1</v>
      </c>
      <c r="S13938" s="39">
        <f t="shared" si="483"/>
        <v>82</v>
      </c>
      <c r="T13938" s="34" t="s">
        <v>30</v>
      </c>
      <c r="U13938" s="12">
        <f>((alpha*(speed^beta))+(ceta*(speed^delta)))</f>
        <v>13.221900510055304</v>
      </c>
      <c r="V13938" s="8">
        <f t="shared" si="484"/>
        <v>82</v>
      </c>
    </row>
    <row r="13939" spans="1:22">
      <c r="A13939" s="34" t="s">
        <v>20</v>
      </c>
      <c r="B13939" s="34" t="s">
        <v>80</v>
      </c>
      <c r="C13939" s="5" t="s">
        <v>224</v>
      </c>
      <c r="D13939" s="35" t="s">
        <v>87</v>
      </c>
      <c r="E13939" s="36" t="s">
        <v>14</v>
      </c>
      <c r="F13939" s="37">
        <v>0</v>
      </c>
      <c r="G13939" s="38">
        <v>0.04</v>
      </c>
      <c r="H13939" s="34">
        <v>0.99191467572826131</v>
      </c>
      <c r="I13939" s="35">
        <v>0.26368131523725319</v>
      </c>
      <c r="J13939" s="35">
        <v>8.8748238834180579</v>
      </c>
      <c r="K13939" s="35">
        <v>4.3938784264284318E-2</v>
      </c>
      <c r="L13939" s="35">
        <v>0.82561466937526506</v>
      </c>
      <c r="M13939" s="35">
        <v>2.6801468677124664E-2</v>
      </c>
      <c r="N13939" s="35">
        <v>0</v>
      </c>
      <c r="O13939" s="35">
        <v>0</v>
      </c>
      <c r="P13939" s="36">
        <v>11</v>
      </c>
      <c r="Q13939" s="37">
        <v>82</v>
      </c>
      <c r="R13939" s="36">
        <v>10</v>
      </c>
      <c r="S13939" s="39">
        <f t="shared" si="483"/>
        <v>82</v>
      </c>
      <c r="T13939" s="34" t="s">
        <v>44</v>
      </c>
      <c r="U13939" s="12">
        <f>(alpha+(beta/(1+EXP((((-1)*ceta)+(delta*LN(speed)))+(epsilon*speed)))))</f>
        <v>0.29068282944306661</v>
      </c>
      <c r="V13939" s="8">
        <f t="shared" si="484"/>
        <v>82</v>
      </c>
    </row>
    <row r="13940" spans="1:22">
      <c r="A13940" s="34" t="s">
        <v>20</v>
      </c>
      <c r="B13940" s="34" t="s">
        <v>80</v>
      </c>
      <c r="C13940" s="5" t="s">
        <v>224</v>
      </c>
      <c r="D13940" s="35" t="s">
        <v>87</v>
      </c>
      <c r="E13940" s="36" t="s">
        <v>18</v>
      </c>
      <c r="F13940" s="37">
        <v>0</v>
      </c>
      <c r="G13940" s="38">
        <v>0.04</v>
      </c>
      <c r="H13940" s="34">
        <v>0.97880966375933154</v>
      </c>
      <c r="I13940" s="35">
        <v>2.4114393826759351</v>
      </c>
      <c r="J13940" s="35">
        <v>1.0079969040440013</v>
      </c>
      <c r="K13940" s="35">
        <v>-0.73397817338832094</v>
      </c>
      <c r="L13940" s="35">
        <v>0</v>
      </c>
      <c r="M13940" s="35">
        <v>0</v>
      </c>
      <c r="N13940" s="35">
        <v>0</v>
      </c>
      <c r="O13940" s="35">
        <v>0</v>
      </c>
      <c r="P13940" s="36">
        <v>11</v>
      </c>
      <c r="Q13940" s="37">
        <v>82</v>
      </c>
      <c r="R13940" s="36">
        <v>0</v>
      </c>
      <c r="S13940" s="39">
        <f t="shared" si="483"/>
        <v>82</v>
      </c>
      <c r="T13940" s="34" t="s">
        <v>29</v>
      </c>
      <c r="U13940" s="12">
        <f>((alpha*(beta^speed))*(speed^ceta))</f>
        <v>0.18248745226781679</v>
      </c>
      <c r="V13940" s="8">
        <f t="shared" si="484"/>
        <v>82</v>
      </c>
    </row>
    <row r="13941" spans="1:22">
      <c r="A13941" s="34" t="s">
        <v>20</v>
      </c>
      <c r="B13941" s="34" t="s">
        <v>80</v>
      </c>
      <c r="C13941" s="5" t="s">
        <v>224</v>
      </c>
      <c r="D13941" s="35" t="s">
        <v>87</v>
      </c>
      <c r="E13941" s="36" t="s">
        <v>17</v>
      </c>
      <c r="F13941" s="37">
        <v>0</v>
      </c>
      <c r="G13941" s="38">
        <v>0.04</v>
      </c>
      <c r="H13941" s="34">
        <v>0.97887074842740651</v>
      </c>
      <c r="I13941" s="35">
        <v>373.33832551491543</v>
      </c>
      <c r="J13941" s="35">
        <v>4.9121629095064054E-2</v>
      </c>
      <c r="K13941" s="35">
        <v>3432.5276846072952</v>
      </c>
      <c r="L13941" s="35">
        <v>-0.88481241958059687</v>
      </c>
      <c r="M13941" s="35">
        <v>0</v>
      </c>
      <c r="N13941" s="35">
        <v>0</v>
      </c>
      <c r="O13941" s="35">
        <v>0</v>
      </c>
      <c r="P13941" s="36">
        <v>11</v>
      </c>
      <c r="Q13941" s="37">
        <v>82</v>
      </c>
      <c r="R13941" s="36">
        <v>1</v>
      </c>
      <c r="S13941" s="39">
        <f t="shared" si="483"/>
        <v>82</v>
      </c>
      <c r="T13941" s="34" t="s">
        <v>30</v>
      </c>
      <c r="U13941" s="12">
        <f>((alpha*(speed^beta))+(ceta*(speed^delta)))</f>
        <v>533.10879533975299</v>
      </c>
      <c r="V13941" s="8">
        <f t="shared" si="484"/>
        <v>82</v>
      </c>
    </row>
    <row r="13942" spans="1:22">
      <c r="A13942" s="34" t="s">
        <v>20</v>
      </c>
      <c r="B13942" s="34" t="s">
        <v>80</v>
      </c>
      <c r="C13942" s="5" t="s">
        <v>224</v>
      </c>
      <c r="D13942" s="35" t="s">
        <v>87</v>
      </c>
      <c r="E13942" s="36" t="s">
        <v>15</v>
      </c>
      <c r="F13942" s="37">
        <v>50</v>
      </c>
      <c r="G13942" s="38">
        <v>0.04</v>
      </c>
      <c r="H13942" s="34">
        <v>0.93008776997615528</v>
      </c>
      <c r="I13942" s="35">
        <v>-1.9676112898397626</v>
      </c>
      <c r="J13942" s="35">
        <v>84.748085546545539</v>
      </c>
      <c r="K13942" s="35">
        <v>6.6248250522550917E-3</v>
      </c>
      <c r="L13942" s="35">
        <v>0.73348688989988409</v>
      </c>
      <c r="M13942" s="35">
        <v>1.5385254469944478E-3</v>
      </c>
      <c r="N13942" s="35">
        <v>0</v>
      </c>
      <c r="O13942" s="35">
        <v>0</v>
      </c>
      <c r="P13942" s="36">
        <v>11</v>
      </c>
      <c r="Q13942" s="37">
        <v>66</v>
      </c>
      <c r="R13942" s="36">
        <v>10</v>
      </c>
      <c r="S13942" s="39">
        <f t="shared" si="483"/>
        <v>66</v>
      </c>
      <c r="T13942" s="34" t="s">
        <v>44</v>
      </c>
      <c r="U13942" s="12">
        <f>(alpha+(beta/(1+EXP((((-1)*ceta)+(delta*LN(speed)))+(epsilon*speed)))))</f>
        <v>1.4552654811309127</v>
      </c>
      <c r="V13942" s="8">
        <f t="shared" si="484"/>
        <v>66</v>
      </c>
    </row>
    <row r="13943" spans="1:22">
      <c r="A13943" s="34" t="s">
        <v>20</v>
      </c>
      <c r="B13943" s="34" t="s">
        <v>80</v>
      </c>
      <c r="C13943" s="5" t="s">
        <v>224</v>
      </c>
      <c r="D13943" s="35" t="s">
        <v>87</v>
      </c>
      <c r="E13943" s="36" t="s">
        <v>16</v>
      </c>
      <c r="F13943" s="37">
        <v>50</v>
      </c>
      <c r="G13943" s="38">
        <v>0.04</v>
      </c>
      <c r="H13943" s="34">
        <v>0.98671947843013963</v>
      </c>
      <c r="I13943" s="35">
        <v>568.59738036649537</v>
      </c>
      <c r="J13943" s="35">
        <v>-1.461354238460937</v>
      </c>
      <c r="K13943" s="35">
        <v>20.773570885428956</v>
      </c>
      <c r="L13943" s="35">
        <v>-6.1787383878806702E-2</v>
      </c>
      <c r="M13943" s="35">
        <v>0</v>
      </c>
      <c r="N13943" s="35">
        <v>0</v>
      </c>
      <c r="O13943" s="35">
        <v>0</v>
      </c>
      <c r="P13943" s="36">
        <v>11</v>
      </c>
      <c r="Q13943" s="37">
        <v>66</v>
      </c>
      <c r="R13943" s="36">
        <v>1</v>
      </c>
      <c r="S13943" s="39">
        <f t="shared" si="483"/>
        <v>66</v>
      </c>
      <c r="T13943" s="34" t="s">
        <v>30</v>
      </c>
      <c r="U13943" s="12">
        <f>((alpha*(speed^beta))+(ceta*(speed^delta)))</f>
        <v>17.282468145847297</v>
      </c>
      <c r="V13943" s="8">
        <f t="shared" si="484"/>
        <v>66</v>
      </c>
    </row>
    <row r="13944" spans="1:22">
      <c r="A13944" s="34" t="s">
        <v>20</v>
      </c>
      <c r="B13944" s="34" t="s">
        <v>80</v>
      </c>
      <c r="C13944" s="5" t="s">
        <v>224</v>
      </c>
      <c r="D13944" s="35" t="s">
        <v>87</v>
      </c>
      <c r="E13944" s="36" t="s">
        <v>14</v>
      </c>
      <c r="F13944" s="37">
        <v>50</v>
      </c>
      <c r="G13944" s="38">
        <v>0.04</v>
      </c>
      <c r="H13944" s="34">
        <v>0.99090151594239573</v>
      </c>
      <c r="I13944" s="35">
        <v>-0.69370107665756298</v>
      </c>
      <c r="J13944" s="35">
        <v>0.13461472661086557</v>
      </c>
      <c r="K13944" s="35">
        <v>1.9809507993749822</v>
      </c>
      <c r="L13944" s="35">
        <v>0</v>
      </c>
      <c r="M13944" s="35">
        <v>0</v>
      </c>
      <c r="N13944" s="35">
        <v>0</v>
      </c>
      <c r="O13944" s="35">
        <v>0</v>
      </c>
      <c r="P13944" s="36">
        <v>11</v>
      </c>
      <c r="Q13944" s="37">
        <v>66</v>
      </c>
      <c r="R13944" s="36">
        <v>2</v>
      </c>
      <c r="S13944" s="39">
        <f t="shared" si="483"/>
        <v>66</v>
      </c>
      <c r="T13944" s="34" t="s">
        <v>31</v>
      </c>
      <c r="U13944" s="12">
        <f>((alpha+(beta*speed))^((-1)/ceta))</f>
        <v>0.34589444071188058</v>
      </c>
      <c r="V13944" s="8">
        <f t="shared" si="484"/>
        <v>66</v>
      </c>
    </row>
    <row r="13945" spans="1:22">
      <c r="A13945" s="34" t="s">
        <v>20</v>
      </c>
      <c r="B13945" s="34" t="s">
        <v>80</v>
      </c>
      <c r="C13945" s="5" t="s">
        <v>224</v>
      </c>
      <c r="D13945" s="35" t="s">
        <v>87</v>
      </c>
      <c r="E13945" s="36" t="s">
        <v>18</v>
      </c>
      <c r="F13945" s="37">
        <v>50</v>
      </c>
      <c r="G13945" s="38">
        <v>0.04</v>
      </c>
      <c r="H13945" s="34">
        <v>0.95781423129211707</v>
      </c>
      <c r="I13945" s="35">
        <v>-1.9832161733759957</v>
      </c>
      <c r="J13945" s="35">
        <v>0.71158407341669183</v>
      </c>
      <c r="K13945" s="35">
        <v>2.5714894442574563</v>
      </c>
      <c r="L13945" s="35">
        <v>0</v>
      </c>
      <c r="M13945" s="35">
        <v>0</v>
      </c>
      <c r="N13945" s="35">
        <v>0</v>
      </c>
      <c r="O13945" s="35">
        <v>0</v>
      </c>
      <c r="P13945" s="36">
        <v>11</v>
      </c>
      <c r="Q13945" s="37">
        <v>66</v>
      </c>
      <c r="R13945" s="36">
        <v>2</v>
      </c>
      <c r="S13945" s="39">
        <f t="shared" si="483"/>
        <v>66</v>
      </c>
      <c r="T13945" s="34" t="s">
        <v>31</v>
      </c>
      <c r="U13945" s="12">
        <f>((alpha+(beta*speed))^((-1)/ceta))</f>
        <v>0.22759845836561871</v>
      </c>
      <c r="V13945" s="8">
        <f t="shared" si="484"/>
        <v>66</v>
      </c>
    </row>
    <row r="13946" spans="1:22">
      <c r="A13946" s="34" t="s">
        <v>20</v>
      </c>
      <c r="B13946" s="34" t="s">
        <v>80</v>
      </c>
      <c r="C13946" s="5" t="s">
        <v>224</v>
      </c>
      <c r="D13946" s="35" t="s">
        <v>87</v>
      </c>
      <c r="E13946" s="36" t="s">
        <v>17</v>
      </c>
      <c r="F13946" s="37">
        <v>50</v>
      </c>
      <c r="G13946" s="38">
        <v>0.04</v>
      </c>
      <c r="H13946" s="34">
        <v>0.98073218414489338</v>
      </c>
      <c r="I13946" s="35">
        <v>7.1590790708797272</v>
      </c>
      <c r="J13946" s="35">
        <v>1.1871471515177321</v>
      </c>
      <c r="K13946" s="35">
        <v>-0.15883023786334344</v>
      </c>
      <c r="L13946" s="35">
        <v>0</v>
      </c>
      <c r="M13946" s="35">
        <v>0</v>
      </c>
      <c r="N13946" s="35">
        <v>0</v>
      </c>
      <c r="O13946" s="35">
        <v>0</v>
      </c>
      <c r="P13946" s="36">
        <v>11</v>
      </c>
      <c r="Q13946" s="37">
        <v>66</v>
      </c>
      <c r="R13946" s="36">
        <v>13</v>
      </c>
      <c r="S13946" s="39">
        <f t="shared" si="483"/>
        <v>66</v>
      </c>
      <c r="T13946" s="34" t="s">
        <v>50</v>
      </c>
      <c r="U13946" s="12">
        <f>EXP((alpha+(beta/speed))+(ceta*LN(speed)))</f>
        <v>672.91719920560888</v>
      </c>
      <c r="V13946" s="8">
        <f t="shared" si="484"/>
        <v>66</v>
      </c>
    </row>
    <row r="13947" spans="1:22">
      <c r="A13947" s="34" t="s">
        <v>20</v>
      </c>
      <c r="B13947" s="34" t="s">
        <v>80</v>
      </c>
      <c r="C13947" s="5" t="s">
        <v>224</v>
      </c>
      <c r="D13947" s="35" t="s">
        <v>87</v>
      </c>
      <c r="E13947" s="36" t="s">
        <v>15</v>
      </c>
      <c r="F13947" s="37">
        <v>100</v>
      </c>
      <c r="G13947" s="38">
        <v>0.04</v>
      </c>
      <c r="H13947" s="34">
        <v>0.79208436721574138</v>
      </c>
      <c r="I13947" s="35">
        <v>2.460776833667198E-4</v>
      </c>
      <c r="J13947" s="35">
        <v>-1.995832791469113E-2</v>
      </c>
      <c r="K13947" s="35">
        <v>0.14213285598979114</v>
      </c>
      <c r="L13947" s="35">
        <v>13.677543311494285</v>
      </c>
      <c r="M13947" s="35">
        <v>0</v>
      </c>
      <c r="N13947" s="35">
        <v>0</v>
      </c>
      <c r="O13947" s="35">
        <v>0</v>
      </c>
      <c r="P13947" s="36">
        <v>10</v>
      </c>
      <c r="Q13947" s="37">
        <v>55</v>
      </c>
      <c r="R13947" s="36">
        <v>14</v>
      </c>
      <c r="S13947" s="39">
        <f t="shared" si="483"/>
        <v>55</v>
      </c>
      <c r="T13947" s="34" t="s">
        <v>51</v>
      </c>
      <c r="U13947" s="12">
        <f>(((alpha*(speed^3))+(beta*(speed^2))+(ceta*speed))+delta)</f>
        <v>2.062083019130144</v>
      </c>
      <c r="V13947" s="8">
        <f t="shared" si="484"/>
        <v>55</v>
      </c>
    </row>
    <row r="13948" spans="1:22">
      <c r="A13948" s="34" t="s">
        <v>20</v>
      </c>
      <c r="B13948" s="34" t="s">
        <v>80</v>
      </c>
      <c r="C13948" s="5" t="s">
        <v>224</v>
      </c>
      <c r="D13948" s="35" t="s">
        <v>87</v>
      </c>
      <c r="E13948" s="36" t="s">
        <v>16</v>
      </c>
      <c r="F13948" s="37">
        <v>100</v>
      </c>
      <c r="G13948" s="38">
        <v>0.04</v>
      </c>
      <c r="H13948" s="34">
        <v>0.98495228690380243</v>
      </c>
      <c r="I13948" s="35">
        <v>130.89047870869678</v>
      </c>
      <c r="J13948" s="35">
        <v>1.0054438506165593</v>
      </c>
      <c r="K13948" s="35">
        <v>-0.54303112989796998</v>
      </c>
      <c r="L13948" s="35">
        <v>0</v>
      </c>
      <c r="M13948" s="35">
        <v>0</v>
      </c>
      <c r="N13948" s="35">
        <v>0</v>
      </c>
      <c r="O13948" s="35">
        <v>0</v>
      </c>
      <c r="P13948" s="36">
        <v>10</v>
      </c>
      <c r="Q13948" s="37">
        <v>55</v>
      </c>
      <c r="R13948" s="36">
        <v>0</v>
      </c>
      <c r="S13948" s="39">
        <f t="shared" si="483"/>
        <v>55</v>
      </c>
      <c r="T13948" s="34" t="s">
        <v>29</v>
      </c>
      <c r="U13948" s="12">
        <f>((alpha*(beta^speed))*(speed^ceta))</f>
        <v>20.022447492619502</v>
      </c>
      <c r="V13948" s="8">
        <f t="shared" si="484"/>
        <v>55</v>
      </c>
    </row>
    <row r="13949" spans="1:22">
      <c r="A13949" s="34" t="s">
        <v>20</v>
      </c>
      <c r="B13949" s="34" t="s">
        <v>80</v>
      </c>
      <c r="C13949" s="5" t="s">
        <v>224</v>
      </c>
      <c r="D13949" s="35" t="s">
        <v>87</v>
      </c>
      <c r="E13949" s="36" t="s">
        <v>14</v>
      </c>
      <c r="F13949" s="37">
        <v>100</v>
      </c>
      <c r="G13949" s="38">
        <v>0.04</v>
      </c>
      <c r="H13949" s="34">
        <v>0.98717715921926941</v>
      </c>
      <c r="I13949" s="35">
        <v>0.48424578785879535</v>
      </c>
      <c r="J13949" s="35">
        <v>10.226242085859274</v>
      </c>
      <c r="K13949" s="35">
        <v>0.41403248447505192</v>
      </c>
      <c r="L13949" s="35">
        <v>1.067839183622646</v>
      </c>
      <c r="M13949" s="35">
        <v>5.0175722433816829E-2</v>
      </c>
      <c r="N13949" s="35">
        <v>0</v>
      </c>
      <c r="O13949" s="35">
        <v>0</v>
      </c>
      <c r="P13949" s="36">
        <v>10</v>
      </c>
      <c r="Q13949" s="37">
        <v>55</v>
      </c>
      <c r="R13949" s="36">
        <v>10</v>
      </c>
      <c r="S13949" s="39">
        <f t="shared" si="483"/>
        <v>55</v>
      </c>
      <c r="T13949" s="34" t="s">
        <v>44</v>
      </c>
      <c r="U13949" s="12">
        <f>(alpha+(beta/(1+EXP((((-1)*ceta)+(delta*LN(speed)))+(epsilon*speed)))))</f>
        <v>0.49779822863902101</v>
      </c>
      <c r="V13949" s="8">
        <f t="shared" si="484"/>
        <v>55</v>
      </c>
    </row>
    <row r="13950" spans="1:22">
      <c r="A13950" s="34" t="s">
        <v>20</v>
      </c>
      <c r="B13950" s="34" t="s">
        <v>80</v>
      </c>
      <c r="C13950" s="5" t="s">
        <v>224</v>
      </c>
      <c r="D13950" s="35" t="s">
        <v>87</v>
      </c>
      <c r="E13950" s="36" t="s">
        <v>18</v>
      </c>
      <c r="F13950" s="37">
        <v>100</v>
      </c>
      <c r="G13950" s="38">
        <v>0.04</v>
      </c>
      <c r="H13950" s="34">
        <v>0.87342162459371964</v>
      </c>
      <c r="I13950" s="35">
        <v>4.0840287902672992E-7</v>
      </c>
      <c r="J13950" s="35">
        <v>1.1368921346613474E-4</v>
      </c>
      <c r="K13950" s="35">
        <v>-1.4505885136525364E-2</v>
      </c>
      <c r="L13950" s="35">
        <v>0.72618425751299842</v>
      </c>
      <c r="M13950" s="35">
        <v>0</v>
      </c>
      <c r="N13950" s="35">
        <v>0</v>
      </c>
      <c r="O13950" s="35">
        <v>0</v>
      </c>
      <c r="P13950" s="36">
        <v>10</v>
      </c>
      <c r="Q13950" s="37">
        <v>55</v>
      </c>
      <c r="R13950" s="36">
        <v>14</v>
      </c>
      <c r="S13950" s="39">
        <f t="shared" si="483"/>
        <v>55</v>
      </c>
      <c r="T13950" s="34" t="s">
        <v>51</v>
      </c>
      <c r="U13950" s="12">
        <f>(((alpha*(speed^3))+(beta*(speed^2))+(ceta*speed))+delta)</f>
        <v>0.34021847473723316</v>
      </c>
      <c r="V13950" s="8">
        <f t="shared" si="484"/>
        <v>55</v>
      </c>
    </row>
    <row r="13951" spans="1:22">
      <c r="A13951" s="34" t="s">
        <v>20</v>
      </c>
      <c r="B13951" s="34" t="s">
        <v>80</v>
      </c>
      <c r="C13951" s="5" t="s">
        <v>224</v>
      </c>
      <c r="D13951" s="35" t="s">
        <v>87</v>
      </c>
      <c r="E13951" s="36" t="s">
        <v>17</v>
      </c>
      <c r="F13951" s="37">
        <v>100</v>
      </c>
      <c r="G13951" s="38">
        <v>0.04</v>
      </c>
      <c r="H13951" s="34">
        <v>0.96600818980008207</v>
      </c>
      <c r="I13951" s="35">
        <v>-6.0929624248725073E-3</v>
      </c>
      <c r="J13951" s="35">
        <v>0.77103242529018901</v>
      </c>
      <c r="K13951" s="35">
        <v>-34.798094062333426</v>
      </c>
      <c r="L13951" s="35">
        <v>1449.4942081122792</v>
      </c>
      <c r="M13951" s="35">
        <v>0</v>
      </c>
      <c r="N13951" s="35">
        <v>0</v>
      </c>
      <c r="O13951" s="35">
        <v>0</v>
      </c>
      <c r="P13951" s="36">
        <v>10</v>
      </c>
      <c r="Q13951" s="37">
        <v>55</v>
      </c>
      <c r="R13951" s="36">
        <v>14</v>
      </c>
      <c r="S13951" s="39">
        <f t="shared" si="483"/>
        <v>55</v>
      </c>
      <c r="T13951" s="34" t="s">
        <v>51</v>
      </c>
      <c r="U13951" s="12">
        <f>(((alpha*(speed^3))+(beta*(speed^2))+(ceta*speed))+delta)</f>
        <v>854.25549774859928</v>
      </c>
      <c r="V13951" s="8">
        <f t="shared" si="484"/>
        <v>55</v>
      </c>
    </row>
    <row r="13952" spans="1:22">
      <c r="A13952" s="34" t="s">
        <v>20</v>
      </c>
      <c r="B13952" s="34" t="s">
        <v>80</v>
      </c>
      <c r="C13952" s="5" t="s">
        <v>224</v>
      </c>
      <c r="D13952" s="35" t="s">
        <v>87</v>
      </c>
      <c r="E13952" s="36" t="s">
        <v>15</v>
      </c>
      <c r="F13952" s="37">
        <v>0</v>
      </c>
      <c r="G13952" s="38">
        <v>0.06</v>
      </c>
      <c r="H13952" s="34">
        <v>0.92003472629315719</v>
      </c>
      <c r="I13952" s="35">
        <v>50.992619129948238</v>
      </c>
      <c r="J13952" s="35">
        <v>0.98827541413026176</v>
      </c>
      <c r="K13952" s="35">
        <v>-0.65752868868185066</v>
      </c>
      <c r="L13952" s="35">
        <v>0</v>
      </c>
      <c r="M13952" s="35">
        <v>0</v>
      </c>
      <c r="N13952" s="35">
        <v>0</v>
      </c>
      <c r="O13952" s="35">
        <v>0</v>
      </c>
      <c r="P13952" s="36">
        <v>11</v>
      </c>
      <c r="Q13952" s="37">
        <v>64</v>
      </c>
      <c r="R13952" s="36">
        <v>0</v>
      </c>
      <c r="S13952" s="39">
        <f t="shared" si="483"/>
        <v>64</v>
      </c>
      <c r="T13952" s="34" t="s">
        <v>29</v>
      </c>
      <c r="U13952" s="12">
        <f>((alpha*(beta^speed))*(speed^ceta))</f>
        <v>1.5562652267095063</v>
      </c>
      <c r="V13952" s="8">
        <f t="shared" si="484"/>
        <v>64</v>
      </c>
    </row>
    <row r="13953" spans="1:22">
      <c r="A13953" s="34" t="s">
        <v>20</v>
      </c>
      <c r="B13953" s="34" t="s">
        <v>80</v>
      </c>
      <c r="C13953" s="5" t="s">
        <v>224</v>
      </c>
      <c r="D13953" s="35" t="s">
        <v>87</v>
      </c>
      <c r="E13953" s="36" t="s">
        <v>16</v>
      </c>
      <c r="F13953" s="37">
        <v>0</v>
      </c>
      <c r="G13953" s="38">
        <v>0.06</v>
      </c>
      <c r="H13953" s="34">
        <v>0.98930999682619303</v>
      </c>
      <c r="I13953" s="35">
        <v>2.5608292478597479</v>
      </c>
      <c r="J13953" s="35">
        <v>10.112532942185601</v>
      </c>
      <c r="K13953" s="35">
        <v>3.7515148933578539E-2</v>
      </c>
      <c r="L13953" s="35">
        <v>0</v>
      </c>
      <c r="M13953" s="35">
        <v>0</v>
      </c>
      <c r="N13953" s="35">
        <v>0</v>
      </c>
      <c r="O13953" s="35">
        <v>0</v>
      </c>
      <c r="P13953" s="36">
        <v>11</v>
      </c>
      <c r="Q13953" s="37">
        <v>64</v>
      </c>
      <c r="R13953" s="36">
        <v>13</v>
      </c>
      <c r="S13953" s="39">
        <f t="shared" si="483"/>
        <v>64</v>
      </c>
      <c r="T13953" s="34" t="s">
        <v>50</v>
      </c>
      <c r="U13953" s="12">
        <f>EXP((alpha+(beta/speed))+(ceta*LN(speed)))</f>
        <v>17.722919578134995</v>
      </c>
      <c r="V13953" s="8">
        <f t="shared" si="484"/>
        <v>64</v>
      </c>
    </row>
    <row r="13954" spans="1:22">
      <c r="A13954" s="34" t="s">
        <v>20</v>
      </c>
      <c r="B13954" s="34" t="s">
        <v>80</v>
      </c>
      <c r="C13954" s="5" t="s">
        <v>224</v>
      </c>
      <c r="D13954" s="35" t="s">
        <v>87</v>
      </c>
      <c r="E13954" s="36" t="s">
        <v>14</v>
      </c>
      <c r="F13954" s="37">
        <v>0</v>
      </c>
      <c r="G13954" s="38">
        <v>0.06</v>
      </c>
      <c r="H13954" s="34">
        <v>0.98930555678896226</v>
      </c>
      <c r="I13954" s="35">
        <v>-0.54891061003085373</v>
      </c>
      <c r="J13954" s="35">
        <v>0.11976041204570989</v>
      </c>
      <c r="K13954" s="35">
        <v>1.8822963689201839</v>
      </c>
      <c r="L13954" s="35">
        <v>0</v>
      </c>
      <c r="M13954" s="35">
        <v>0</v>
      </c>
      <c r="N13954" s="35">
        <v>0</v>
      </c>
      <c r="O13954" s="35">
        <v>0</v>
      </c>
      <c r="P13954" s="36">
        <v>11</v>
      </c>
      <c r="Q13954" s="37">
        <v>64</v>
      </c>
      <c r="R13954" s="36">
        <v>2</v>
      </c>
      <c r="S13954" s="39">
        <f t="shared" ref="S13954:S14017" si="485">V13954</f>
        <v>64</v>
      </c>
      <c r="T13954" s="34" t="s">
        <v>31</v>
      </c>
      <c r="U13954" s="12">
        <f>((alpha+(beta*speed))^((-1)/ceta))</f>
        <v>0.35256887433250578</v>
      </c>
      <c r="V13954" s="8">
        <f t="shared" ref="V13954:V14017" si="486">IF($V$1&lt;P13954,P13954,IF($V$1&gt;Q13954,Q13954,$V$1))</f>
        <v>64</v>
      </c>
    </row>
    <row r="13955" spans="1:22">
      <c r="A13955" s="34" t="s">
        <v>20</v>
      </c>
      <c r="B13955" s="34" t="s">
        <v>80</v>
      </c>
      <c r="C13955" s="5" t="s">
        <v>224</v>
      </c>
      <c r="D13955" s="35" t="s">
        <v>87</v>
      </c>
      <c r="E13955" s="36" t="s">
        <v>18</v>
      </c>
      <c r="F13955" s="37">
        <v>0</v>
      </c>
      <c r="G13955" s="38">
        <v>0.06</v>
      </c>
      <c r="H13955" s="34">
        <v>0.96764321338905657</v>
      </c>
      <c r="I13955" s="35">
        <v>-8.2976526158594393</v>
      </c>
      <c r="J13955" s="35">
        <v>1.5039293564054415</v>
      </c>
      <c r="K13955" s="35">
        <v>3.0263298713084579</v>
      </c>
      <c r="L13955" s="35">
        <v>0</v>
      </c>
      <c r="M13955" s="35">
        <v>0</v>
      </c>
      <c r="N13955" s="35">
        <v>0</v>
      </c>
      <c r="O13955" s="35">
        <v>0</v>
      </c>
      <c r="P13955" s="36">
        <v>11</v>
      </c>
      <c r="Q13955" s="37">
        <v>64</v>
      </c>
      <c r="R13955" s="36">
        <v>2</v>
      </c>
      <c r="S13955" s="39">
        <f t="shared" si="485"/>
        <v>64</v>
      </c>
      <c r="T13955" s="34" t="s">
        <v>31</v>
      </c>
      <c r="U13955" s="12">
        <f>((alpha+(beta*speed))^((-1)/ceta))</f>
        <v>0.22779993615476235</v>
      </c>
      <c r="V13955" s="8">
        <f t="shared" si="486"/>
        <v>64</v>
      </c>
    </row>
    <row r="13956" spans="1:22">
      <c r="A13956" s="34" t="s">
        <v>20</v>
      </c>
      <c r="B13956" s="34" t="s">
        <v>80</v>
      </c>
      <c r="C13956" s="5" t="s">
        <v>224</v>
      </c>
      <c r="D13956" s="35" t="s">
        <v>87</v>
      </c>
      <c r="E13956" s="36" t="s">
        <v>17</v>
      </c>
      <c r="F13956" s="37">
        <v>0</v>
      </c>
      <c r="G13956" s="38">
        <v>0.06</v>
      </c>
      <c r="H13956" s="34">
        <v>0.99145014159931555</v>
      </c>
      <c r="I13956" s="35">
        <v>6.9092292102747894</v>
      </c>
      <c r="J13956" s="35">
        <v>2.3097511887922484</v>
      </c>
      <c r="K13956" s="35">
        <v>-9.9321330810639707E-2</v>
      </c>
      <c r="L13956" s="35">
        <v>0</v>
      </c>
      <c r="M13956" s="35">
        <v>0</v>
      </c>
      <c r="N13956" s="35">
        <v>0</v>
      </c>
      <c r="O13956" s="35">
        <v>0</v>
      </c>
      <c r="P13956" s="36">
        <v>11</v>
      </c>
      <c r="Q13956" s="37">
        <v>64</v>
      </c>
      <c r="R13956" s="36">
        <v>13</v>
      </c>
      <c r="S13956" s="39">
        <f t="shared" si="485"/>
        <v>64</v>
      </c>
      <c r="T13956" s="34" t="s">
        <v>50</v>
      </c>
      <c r="U13956" s="12">
        <f>EXP((alpha+(beta/speed))+(ceta*LN(speed)))</f>
        <v>686.94434003932258</v>
      </c>
      <c r="V13956" s="8">
        <f t="shared" si="486"/>
        <v>64</v>
      </c>
    </row>
    <row r="13957" spans="1:22">
      <c r="A13957" s="34" t="s">
        <v>20</v>
      </c>
      <c r="B13957" s="34" t="s">
        <v>80</v>
      </c>
      <c r="C13957" s="5" t="s">
        <v>224</v>
      </c>
      <c r="D13957" s="35" t="s">
        <v>87</v>
      </c>
      <c r="E13957" s="36" t="s">
        <v>15</v>
      </c>
      <c r="F13957" s="37">
        <v>50</v>
      </c>
      <c r="G13957" s="38">
        <v>0.06</v>
      </c>
      <c r="H13957" s="34">
        <v>0.75592633745356086</v>
      </c>
      <c r="I13957" s="35">
        <v>2.0872401162428438</v>
      </c>
      <c r="J13957" s="35">
        <v>10.54180295656567</v>
      </c>
      <c r="K13957" s="35">
        <v>102.30409778465179</v>
      </c>
      <c r="L13957" s="35">
        <v>36.563895696088416</v>
      </c>
      <c r="M13957" s="35">
        <v>-0.72928434226287564</v>
      </c>
      <c r="N13957" s="35">
        <v>0</v>
      </c>
      <c r="O13957" s="35">
        <v>0</v>
      </c>
      <c r="P13957" s="36">
        <v>11</v>
      </c>
      <c r="Q13957" s="37">
        <v>49</v>
      </c>
      <c r="R13957" s="36">
        <v>10</v>
      </c>
      <c r="S13957" s="39">
        <f t="shared" si="485"/>
        <v>49</v>
      </c>
      <c r="T13957" s="34" t="s">
        <v>44</v>
      </c>
      <c r="U13957" s="12">
        <f>(alpha+(beta/(1+EXP((((-1)*ceta)+(delta*LN(speed)))+(epsilon*speed)))))</f>
        <v>2.2338850877629959</v>
      </c>
      <c r="V13957" s="8">
        <f t="shared" si="486"/>
        <v>49</v>
      </c>
    </row>
    <row r="13958" spans="1:22">
      <c r="A13958" s="34" t="s">
        <v>20</v>
      </c>
      <c r="B13958" s="34" t="s">
        <v>80</v>
      </c>
      <c r="C13958" s="5" t="s">
        <v>224</v>
      </c>
      <c r="D13958" s="35" t="s">
        <v>87</v>
      </c>
      <c r="E13958" s="36" t="s">
        <v>16</v>
      </c>
      <c r="F13958" s="37">
        <v>50</v>
      </c>
      <c r="G13958" s="38">
        <v>0.06</v>
      </c>
      <c r="H13958" s="34">
        <v>0.98241191536344541</v>
      </c>
      <c r="I13958" s="35">
        <v>3.8518249700725735</v>
      </c>
      <c r="J13958" s="35">
        <v>3.648418776063497</v>
      </c>
      <c r="K13958" s="35">
        <v>-0.20944062313670134</v>
      </c>
      <c r="L13958" s="35">
        <v>0</v>
      </c>
      <c r="M13958" s="35">
        <v>0</v>
      </c>
      <c r="N13958" s="35">
        <v>0</v>
      </c>
      <c r="O13958" s="35">
        <v>0</v>
      </c>
      <c r="P13958" s="36">
        <v>11</v>
      </c>
      <c r="Q13958" s="37">
        <v>49</v>
      </c>
      <c r="R13958" s="36">
        <v>13</v>
      </c>
      <c r="S13958" s="39">
        <f t="shared" si="485"/>
        <v>49</v>
      </c>
      <c r="T13958" s="34" t="s">
        <v>50</v>
      </c>
      <c r="U13958" s="12">
        <f>EXP((alpha+(beta/speed))+(ceta*LN(speed)))</f>
        <v>22.447454618597479</v>
      </c>
      <c r="V13958" s="8">
        <f t="shared" si="486"/>
        <v>49</v>
      </c>
    </row>
    <row r="13959" spans="1:22">
      <c r="A13959" s="34" t="s">
        <v>20</v>
      </c>
      <c r="B13959" s="34" t="s">
        <v>80</v>
      </c>
      <c r="C13959" s="5" t="s">
        <v>224</v>
      </c>
      <c r="D13959" s="35" t="s">
        <v>87</v>
      </c>
      <c r="E13959" s="36" t="s">
        <v>14</v>
      </c>
      <c r="F13959" s="37">
        <v>50</v>
      </c>
      <c r="G13959" s="38">
        <v>0.06</v>
      </c>
      <c r="H13959" s="34">
        <v>0.97673024218017157</v>
      </c>
      <c r="I13959" s="35">
        <v>1.7801479951985146</v>
      </c>
      <c r="J13959" s="35">
        <v>0.10433238173483879</v>
      </c>
      <c r="K13959" s="35">
        <v>402.40326209630439</v>
      </c>
      <c r="L13959" s="35">
        <v>0.75132637221155951</v>
      </c>
      <c r="M13959" s="35">
        <v>0.50015998747093693</v>
      </c>
      <c r="N13959" s="35">
        <v>0</v>
      </c>
      <c r="O13959" s="35">
        <v>0</v>
      </c>
      <c r="P13959" s="36">
        <v>11</v>
      </c>
      <c r="Q13959" s="37">
        <v>49</v>
      </c>
      <c r="R13959" s="36">
        <v>4</v>
      </c>
      <c r="S13959" s="39">
        <f t="shared" si="485"/>
        <v>49</v>
      </c>
      <c r="T13959" s="34" t="s">
        <v>35</v>
      </c>
      <c r="U13959" s="12">
        <f>((epsilon+(alpha*EXP(((-1)*beta)*speed)))+(ceta*EXP(((-1)*delta)*speed)))</f>
        <v>0.51088056553630057</v>
      </c>
      <c r="V13959" s="8">
        <f t="shared" si="486"/>
        <v>49</v>
      </c>
    </row>
    <row r="13960" spans="1:22">
      <c r="A13960" s="34" t="s">
        <v>20</v>
      </c>
      <c r="B13960" s="34" t="s">
        <v>80</v>
      </c>
      <c r="C13960" s="5" t="s">
        <v>224</v>
      </c>
      <c r="D13960" s="35" t="s">
        <v>87</v>
      </c>
      <c r="E13960" s="36" t="s">
        <v>18</v>
      </c>
      <c r="F13960" s="37">
        <v>50</v>
      </c>
      <c r="G13960" s="38">
        <v>0.06</v>
      </c>
      <c r="H13960" s="34">
        <v>0.86003697313835603</v>
      </c>
      <c r="I13960" s="35">
        <v>1.1530875571944605E-5</v>
      </c>
      <c r="J13960" s="35">
        <v>-9.3065483503880888E-4</v>
      </c>
      <c r="K13960" s="35">
        <v>1.4327236414825795E-2</v>
      </c>
      <c r="L13960" s="35">
        <v>0.51173483472623083</v>
      </c>
      <c r="M13960" s="35">
        <v>0</v>
      </c>
      <c r="N13960" s="35">
        <v>0</v>
      </c>
      <c r="O13960" s="35">
        <v>0</v>
      </c>
      <c r="P13960" s="36">
        <v>11</v>
      </c>
      <c r="Q13960" s="37">
        <v>49</v>
      </c>
      <c r="R13960" s="36">
        <v>14</v>
      </c>
      <c r="S13960" s="39">
        <f t="shared" si="485"/>
        <v>49</v>
      </c>
      <c r="T13960" s="34" t="s">
        <v>51</v>
      </c>
      <c r="U13960" s="12">
        <f>(((alpha*(speed^3))+(beta*(speed^2))+(ceta*speed))+delta)</f>
        <v>0.33586314028822539</v>
      </c>
      <c r="V13960" s="8">
        <f t="shared" si="486"/>
        <v>49</v>
      </c>
    </row>
    <row r="13961" spans="1:22">
      <c r="A13961" s="34" t="s">
        <v>20</v>
      </c>
      <c r="B13961" s="34" t="s">
        <v>80</v>
      </c>
      <c r="C13961" s="5" t="s">
        <v>224</v>
      </c>
      <c r="D13961" s="35" t="s">
        <v>87</v>
      </c>
      <c r="E13961" s="36" t="s">
        <v>17</v>
      </c>
      <c r="F13961" s="37">
        <v>50</v>
      </c>
      <c r="G13961" s="38">
        <v>0.06</v>
      </c>
      <c r="H13961" s="34">
        <v>0.98467633191444248</v>
      </c>
      <c r="I13961" s="35">
        <v>-7.2767670972788004E-3</v>
      </c>
      <c r="J13961" s="35">
        <v>0.86857903204596421</v>
      </c>
      <c r="K13961" s="35">
        <v>-37.027742993817263</v>
      </c>
      <c r="L13961" s="35">
        <v>1512.8346830721769</v>
      </c>
      <c r="M13961" s="35">
        <v>0</v>
      </c>
      <c r="N13961" s="35">
        <v>0</v>
      </c>
      <c r="O13961" s="35">
        <v>0</v>
      </c>
      <c r="P13961" s="36">
        <v>11</v>
      </c>
      <c r="Q13961" s="37">
        <v>49</v>
      </c>
      <c r="R13961" s="36">
        <v>14</v>
      </c>
      <c r="S13961" s="39">
        <f t="shared" si="485"/>
        <v>49</v>
      </c>
      <c r="T13961" s="34" t="s">
        <v>51</v>
      </c>
      <c r="U13961" s="12">
        <f>(((alpha*(speed^3))+(beta*(speed^2))+(ceta*speed))+delta)</f>
        <v>927.82916008973757</v>
      </c>
      <c r="V13961" s="8">
        <f t="shared" si="486"/>
        <v>49</v>
      </c>
    </row>
    <row r="13962" spans="1:22">
      <c r="A13962" s="34" t="s">
        <v>20</v>
      </c>
      <c r="B13962" s="34" t="s">
        <v>80</v>
      </c>
      <c r="C13962" s="5" t="s">
        <v>224</v>
      </c>
      <c r="D13962" s="35" t="s">
        <v>87</v>
      </c>
      <c r="E13962" s="36" t="s">
        <v>15</v>
      </c>
      <c r="F13962" s="37">
        <v>100</v>
      </c>
      <c r="G13962" s="38">
        <v>0.06</v>
      </c>
      <c r="H13962" s="34">
        <v>0.72424582789018688</v>
      </c>
      <c r="I13962" s="35">
        <v>3.105861495722527E-3</v>
      </c>
      <c r="J13962" s="35">
        <v>-0.84632415380619563</v>
      </c>
      <c r="K13962" s="35">
        <v>30.080978262310616</v>
      </c>
      <c r="L13962" s="35">
        <v>0</v>
      </c>
      <c r="M13962" s="35">
        <v>0</v>
      </c>
      <c r="N13962" s="35">
        <v>0</v>
      </c>
      <c r="O13962" s="35">
        <v>0</v>
      </c>
      <c r="P13962" s="36">
        <v>9</v>
      </c>
      <c r="Q13962" s="37">
        <v>40</v>
      </c>
      <c r="R13962" s="36">
        <v>15</v>
      </c>
      <c r="S13962" s="39">
        <f t="shared" si="485"/>
        <v>40</v>
      </c>
      <c r="T13962" s="34" t="s">
        <v>52</v>
      </c>
      <c r="U13962" s="12">
        <f>(((alpha*(speed^2))+(beta*speed))+ceta)</f>
        <v>1.1973905032188341</v>
      </c>
      <c r="V13962" s="8">
        <f t="shared" si="486"/>
        <v>40</v>
      </c>
    </row>
    <row r="13963" spans="1:22">
      <c r="A13963" s="34" t="s">
        <v>20</v>
      </c>
      <c r="B13963" s="34" t="s">
        <v>80</v>
      </c>
      <c r="C13963" s="5" t="s">
        <v>224</v>
      </c>
      <c r="D13963" s="35" t="s">
        <v>87</v>
      </c>
      <c r="E13963" s="36" t="s">
        <v>16</v>
      </c>
      <c r="F13963" s="37">
        <v>100</v>
      </c>
      <c r="G13963" s="38">
        <v>0.06</v>
      </c>
      <c r="H13963" s="34">
        <v>0.98747264061742157</v>
      </c>
      <c r="I13963" s="35">
        <v>-1.3271943373011916E-3</v>
      </c>
      <c r="J13963" s="35">
        <v>0.12740001827037245</v>
      </c>
      <c r="K13963" s="35">
        <v>-4.2466221828396753</v>
      </c>
      <c r="L13963" s="35">
        <v>79.486559768201914</v>
      </c>
      <c r="M13963" s="35">
        <v>0</v>
      </c>
      <c r="N13963" s="35">
        <v>0</v>
      </c>
      <c r="O13963" s="35">
        <v>0</v>
      </c>
      <c r="P13963" s="36">
        <v>9</v>
      </c>
      <c r="Q13963" s="37">
        <v>40</v>
      </c>
      <c r="R13963" s="36">
        <v>14</v>
      </c>
      <c r="S13963" s="39">
        <f t="shared" si="485"/>
        <v>40</v>
      </c>
      <c r="T13963" s="34" t="s">
        <v>51</v>
      </c>
      <c r="U13963" s="12">
        <f>(((alpha*(speed^3))+(beta*(speed^2))+(ceta*speed))+delta)</f>
        <v>28.521264099934555</v>
      </c>
      <c r="V13963" s="8">
        <f t="shared" si="486"/>
        <v>40</v>
      </c>
    </row>
    <row r="13964" spans="1:22">
      <c r="A13964" s="34" t="s">
        <v>20</v>
      </c>
      <c r="B13964" s="34" t="s">
        <v>80</v>
      </c>
      <c r="C13964" s="5" t="s">
        <v>224</v>
      </c>
      <c r="D13964" s="35" t="s">
        <v>87</v>
      </c>
      <c r="E13964" s="36" t="s">
        <v>14</v>
      </c>
      <c r="F13964" s="37">
        <v>100</v>
      </c>
      <c r="G13964" s="38">
        <v>0.06</v>
      </c>
      <c r="H13964" s="34">
        <v>0.96419546896000741</v>
      </c>
      <c r="I13964" s="35">
        <v>0.71877551482273527</v>
      </c>
      <c r="J13964" s="35">
        <v>8.4727796318335429</v>
      </c>
      <c r="K13964" s="35">
        <v>3.2157217776396023</v>
      </c>
      <c r="L13964" s="35">
        <v>2.3973320504020021</v>
      </c>
      <c r="M13964" s="35">
        <v>4.3336008448268869E-2</v>
      </c>
      <c r="N13964" s="35">
        <v>0</v>
      </c>
      <c r="O13964" s="35">
        <v>0</v>
      </c>
      <c r="P13964" s="36">
        <v>9</v>
      </c>
      <c r="Q13964" s="37">
        <v>40</v>
      </c>
      <c r="R13964" s="36">
        <v>10</v>
      </c>
      <c r="S13964" s="39">
        <f t="shared" si="485"/>
        <v>40</v>
      </c>
      <c r="T13964" s="34" t="s">
        <v>44</v>
      </c>
      <c r="U13964" s="12">
        <f>(alpha+(beta/(1+EXP((((-1)*ceta)+(delta*LN(speed)))+(epsilon*speed)))))</f>
        <v>0.72415606784030673</v>
      </c>
      <c r="V13964" s="8">
        <f t="shared" si="486"/>
        <v>40</v>
      </c>
    </row>
    <row r="13965" spans="1:22">
      <c r="A13965" s="34" t="s">
        <v>20</v>
      </c>
      <c r="B13965" s="34" t="s">
        <v>80</v>
      </c>
      <c r="C13965" s="5" t="s">
        <v>224</v>
      </c>
      <c r="D13965" s="35" t="s">
        <v>87</v>
      </c>
      <c r="E13965" s="36" t="s">
        <v>18</v>
      </c>
      <c r="F13965" s="37">
        <v>100</v>
      </c>
      <c r="G13965" s="38">
        <v>0.06</v>
      </c>
      <c r="H13965" s="34">
        <v>0.74861708703791052</v>
      </c>
      <c r="I13965" s="35">
        <v>0.7410238711549002</v>
      </c>
      <c r="J13965" s="35">
        <v>0.97711426327643847</v>
      </c>
      <c r="K13965" s="35">
        <v>0.1210761441256562</v>
      </c>
      <c r="L13965" s="35">
        <v>0</v>
      </c>
      <c r="M13965" s="35">
        <v>0</v>
      </c>
      <c r="N13965" s="35">
        <v>0</v>
      </c>
      <c r="O13965" s="35">
        <v>0</v>
      </c>
      <c r="P13965" s="36">
        <v>9</v>
      </c>
      <c r="Q13965" s="37">
        <v>40</v>
      </c>
      <c r="R13965" s="36">
        <v>0</v>
      </c>
      <c r="S13965" s="39">
        <f t="shared" si="485"/>
        <v>40</v>
      </c>
      <c r="T13965" s="34" t="s">
        <v>29</v>
      </c>
      <c r="U13965" s="12">
        <f>((alpha*(beta^speed))*(speed^ceta))</f>
        <v>0.45879382075901193</v>
      </c>
      <c r="V13965" s="8">
        <f t="shared" si="486"/>
        <v>40</v>
      </c>
    </row>
    <row r="13966" spans="1:22">
      <c r="A13966" s="34" t="s">
        <v>20</v>
      </c>
      <c r="B13966" s="34" t="s">
        <v>80</v>
      </c>
      <c r="C13966" s="5" t="s">
        <v>224</v>
      </c>
      <c r="D13966" s="35" t="s">
        <v>87</v>
      </c>
      <c r="E13966" s="36" t="s">
        <v>17</v>
      </c>
      <c r="F13966" s="37">
        <v>100</v>
      </c>
      <c r="G13966" s="38">
        <v>0.06</v>
      </c>
      <c r="H13966" s="34">
        <v>0.9849958467856762</v>
      </c>
      <c r="I13966" s="35">
        <v>7.3319799134042389</v>
      </c>
      <c r="J13966" s="35">
        <v>1.2972837239570318</v>
      </c>
      <c r="K13966" s="35">
        <v>-7.5141998317555594E-2</v>
      </c>
      <c r="L13966" s="35">
        <v>0</v>
      </c>
      <c r="M13966" s="35">
        <v>0</v>
      </c>
      <c r="N13966" s="35">
        <v>0</v>
      </c>
      <c r="O13966" s="35">
        <v>0</v>
      </c>
      <c r="P13966" s="36">
        <v>9</v>
      </c>
      <c r="Q13966" s="37">
        <v>40</v>
      </c>
      <c r="R13966" s="36">
        <v>13</v>
      </c>
      <c r="S13966" s="39">
        <f t="shared" si="485"/>
        <v>40</v>
      </c>
      <c r="T13966" s="34" t="s">
        <v>50</v>
      </c>
      <c r="U13966" s="12">
        <f>EXP((alpha+(beta/speed))+(ceta*LN(speed)))</f>
        <v>1196.5793609968769</v>
      </c>
      <c r="V13966" s="8">
        <f t="shared" si="486"/>
        <v>40</v>
      </c>
    </row>
    <row r="13967" spans="1:22">
      <c r="A13967" s="34" t="s">
        <v>20</v>
      </c>
      <c r="B13967" s="34" t="s">
        <v>80</v>
      </c>
      <c r="C13967" s="5" t="s">
        <v>225</v>
      </c>
      <c r="D13967" s="35" t="s">
        <v>88</v>
      </c>
      <c r="E13967" s="36" t="s">
        <v>15</v>
      </c>
      <c r="F13967" s="37">
        <v>0</v>
      </c>
      <c r="G13967" s="38">
        <v>0</v>
      </c>
      <c r="H13967" s="34">
        <v>0.9965212777567638</v>
      </c>
      <c r="I13967" s="35">
        <v>0.14503797526548523</v>
      </c>
      <c r="J13967" s="35">
        <v>15.27371512861018</v>
      </c>
      <c r="K13967" s="35">
        <v>0.56571920852614821</v>
      </c>
      <c r="L13967" s="35">
        <v>0.94491625785737532</v>
      </c>
      <c r="M13967" s="35">
        <v>1.064247043399319E-4</v>
      </c>
      <c r="N13967" s="35">
        <v>0</v>
      </c>
      <c r="O13967" s="35">
        <v>0</v>
      </c>
      <c r="P13967" s="36">
        <v>11</v>
      </c>
      <c r="Q13967" s="37">
        <v>86</v>
      </c>
      <c r="R13967" s="36">
        <v>10</v>
      </c>
      <c r="S13967" s="39">
        <f t="shared" si="485"/>
        <v>86</v>
      </c>
      <c r="T13967" s="34" t="s">
        <v>44</v>
      </c>
      <c r="U13967" s="12">
        <f>(alpha+(beta/(1+EXP((((-1)*ceta)+(delta*LN(speed)))+(epsilon*speed)))))</f>
        <v>0.53105144504774859</v>
      </c>
      <c r="V13967" s="8">
        <f t="shared" si="486"/>
        <v>86</v>
      </c>
    </row>
    <row r="13968" spans="1:22">
      <c r="A13968" s="34" t="s">
        <v>20</v>
      </c>
      <c r="B13968" s="34" t="s">
        <v>80</v>
      </c>
      <c r="C13968" s="5" t="s">
        <v>225</v>
      </c>
      <c r="D13968" s="35" t="s">
        <v>88</v>
      </c>
      <c r="E13968" s="36" t="s">
        <v>16</v>
      </c>
      <c r="F13968" s="37">
        <v>0</v>
      </c>
      <c r="G13968" s="38">
        <v>0</v>
      </c>
      <c r="H13968" s="34">
        <v>0.96548197267820268</v>
      </c>
      <c r="I13968" s="35">
        <v>3.4076057285437487</v>
      </c>
      <c r="J13968" s="35">
        <v>1.1053303318713614</v>
      </c>
      <c r="K13968" s="35">
        <v>-0.48650174226973053</v>
      </c>
      <c r="L13968" s="35">
        <v>0</v>
      </c>
      <c r="M13968" s="35">
        <v>0</v>
      </c>
      <c r="N13968" s="35">
        <v>0</v>
      </c>
      <c r="O13968" s="35">
        <v>0</v>
      </c>
      <c r="P13968" s="36">
        <v>11</v>
      </c>
      <c r="Q13968" s="37">
        <v>86</v>
      </c>
      <c r="R13968" s="36">
        <v>13</v>
      </c>
      <c r="S13968" s="39">
        <f t="shared" si="485"/>
        <v>86</v>
      </c>
      <c r="T13968" s="34" t="s">
        <v>50</v>
      </c>
      <c r="U13968" s="12">
        <f>EXP((alpha+(beta/speed))+(ceta*LN(speed)))</f>
        <v>3.5022677474357189</v>
      </c>
      <c r="V13968" s="8">
        <f t="shared" si="486"/>
        <v>86</v>
      </c>
    </row>
    <row r="13969" spans="1:28">
      <c r="A13969" s="34" t="s">
        <v>20</v>
      </c>
      <c r="B13969" s="34" t="s">
        <v>80</v>
      </c>
      <c r="C13969" s="5" t="s">
        <v>225</v>
      </c>
      <c r="D13969" s="35" t="s">
        <v>88</v>
      </c>
      <c r="E13969" s="36" t="s">
        <v>14</v>
      </c>
      <c r="F13969" s="37">
        <v>0</v>
      </c>
      <c r="G13969" s="38">
        <v>0</v>
      </c>
      <c r="H13969" s="34">
        <v>0.92387821283653482</v>
      </c>
      <c r="I13969" s="35">
        <v>2.9352068167753349</v>
      </c>
      <c r="J13969" s="35">
        <v>0.4892197511912923</v>
      </c>
      <c r="K13969" s="35">
        <v>-2.9324757872387927E-3</v>
      </c>
      <c r="L13969" s="35">
        <v>0</v>
      </c>
      <c r="M13969" s="35">
        <v>0</v>
      </c>
      <c r="N13969" s="35">
        <v>0</v>
      </c>
      <c r="O13969" s="35">
        <v>0</v>
      </c>
      <c r="P13969" s="36">
        <v>11</v>
      </c>
      <c r="Q13969" s="37">
        <v>86</v>
      </c>
      <c r="R13969" s="36">
        <v>5</v>
      </c>
      <c r="S13969" s="39">
        <f t="shared" si="485"/>
        <v>86</v>
      </c>
      <c r="T13969" s="34" t="s">
        <v>36</v>
      </c>
      <c r="U13969" s="12">
        <f>(1/(((ceta*(speed^2))+(beta*speed))+alpha))</f>
        <v>4.2882539434380827E-2</v>
      </c>
      <c r="V13969" s="8">
        <f t="shared" si="486"/>
        <v>86</v>
      </c>
      <c r="AB13969" s="41"/>
    </row>
    <row r="13970" spans="1:28">
      <c r="A13970" s="34" t="s">
        <v>20</v>
      </c>
      <c r="B13970" s="34" t="s">
        <v>80</v>
      </c>
      <c r="C13970" s="5" t="s">
        <v>225</v>
      </c>
      <c r="D13970" s="35" t="s">
        <v>88</v>
      </c>
      <c r="E13970" s="36" t="s">
        <v>18</v>
      </c>
      <c r="F13970" s="37">
        <v>0</v>
      </c>
      <c r="G13970" s="38">
        <v>0</v>
      </c>
      <c r="H13970" s="34">
        <v>0.96498555148220122</v>
      </c>
      <c r="I13970" s="35">
        <v>6.205340807767544</v>
      </c>
      <c r="J13970" s="35">
        <v>0.5736762812902646</v>
      </c>
      <c r="K13970" s="35">
        <v>-2.9464606684372519E-3</v>
      </c>
      <c r="L13970" s="35">
        <v>0</v>
      </c>
      <c r="M13970" s="35">
        <v>0</v>
      </c>
      <c r="N13970" s="35">
        <v>0</v>
      </c>
      <c r="O13970" s="35">
        <v>0</v>
      </c>
      <c r="P13970" s="36">
        <v>11</v>
      </c>
      <c r="Q13970" s="37">
        <v>86</v>
      </c>
      <c r="R13970" s="36">
        <v>5</v>
      </c>
      <c r="S13970" s="39">
        <f t="shared" si="485"/>
        <v>86</v>
      </c>
      <c r="T13970" s="34" t="s">
        <v>36</v>
      </c>
      <c r="U13970" s="12">
        <f>(1/(((ceta*(speed^2))+(beta*speed))+alpha))</f>
        <v>2.963008800053429E-2</v>
      </c>
      <c r="V13970" s="8">
        <f t="shared" si="486"/>
        <v>86</v>
      </c>
      <c r="AB13970" s="41"/>
    </row>
    <row r="13971" spans="1:28">
      <c r="A13971" s="34" t="s">
        <v>20</v>
      </c>
      <c r="B13971" s="34" t="s">
        <v>80</v>
      </c>
      <c r="C13971" s="5" t="s">
        <v>225</v>
      </c>
      <c r="D13971" s="35" t="s">
        <v>88</v>
      </c>
      <c r="E13971" s="36" t="s">
        <v>17</v>
      </c>
      <c r="F13971" s="37">
        <v>0</v>
      </c>
      <c r="G13971" s="38">
        <v>0</v>
      </c>
      <c r="H13971" s="34">
        <v>0.89538771415580842</v>
      </c>
      <c r="I13971" s="35">
        <v>-1.3273874770186997E-3</v>
      </c>
      <c r="J13971" s="35">
        <v>0.2446894014242551</v>
      </c>
      <c r="K13971" s="35">
        <v>-15.576351595510536</v>
      </c>
      <c r="L13971" s="35">
        <v>584.14505329483484</v>
      </c>
      <c r="M13971" s="35">
        <v>0</v>
      </c>
      <c r="N13971" s="35">
        <v>0</v>
      </c>
      <c r="O13971" s="35">
        <v>0</v>
      </c>
      <c r="P13971" s="36">
        <v>11</v>
      </c>
      <c r="Q13971" s="37">
        <v>86</v>
      </c>
      <c r="R13971" s="36">
        <v>14</v>
      </c>
      <c r="S13971" s="39">
        <f t="shared" si="485"/>
        <v>86</v>
      </c>
      <c r="T13971" s="34" t="s">
        <v>51</v>
      </c>
      <c r="U13971" s="12">
        <f>(((alpha*(speed^3))+(beta*(speed^2))+(ceta*speed))+delta)</f>
        <v>210.00885993211341</v>
      </c>
      <c r="V13971" s="8">
        <f t="shared" si="486"/>
        <v>86</v>
      </c>
    </row>
    <row r="13972" spans="1:28">
      <c r="A13972" s="34" t="s">
        <v>20</v>
      </c>
      <c r="B13972" s="34" t="s">
        <v>80</v>
      </c>
      <c r="C13972" s="5" t="s">
        <v>225</v>
      </c>
      <c r="D13972" s="35" t="s">
        <v>88</v>
      </c>
      <c r="E13972" s="36" t="s">
        <v>15</v>
      </c>
      <c r="F13972" s="37">
        <v>50</v>
      </c>
      <c r="G13972" s="38">
        <v>0</v>
      </c>
      <c r="H13972" s="34">
        <v>0.99123926321130862</v>
      </c>
      <c r="I13972" s="35">
        <v>14.864436785323541</v>
      </c>
      <c r="J13972" s="35">
        <v>0.99841147558206655</v>
      </c>
      <c r="K13972" s="35">
        <v>-0.70538244076367262</v>
      </c>
      <c r="L13972" s="35">
        <v>0</v>
      </c>
      <c r="M13972" s="35">
        <v>0</v>
      </c>
      <c r="N13972" s="35">
        <v>0</v>
      </c>
      <c r="O13972" s="35">
        <v>0</v>
      </c>
      <c r="P13972" s="36">
        <v>11</v>
      </c>
      <c r="Q13972" s="37">
        <v>86</v>
      </c>
      <c r="R13972" s="36">
        <v>0</v>
      </c>
      <c r="S13972" s="39">
        <f t="shared" si="485"/>
        <v>86</v>
      </c>
      <c r="T13972" s="34" t="s">
        <v>29</v>
      </c>
      <c r="U13972" s="12">
        <f>((alpha*(beta^speed))*(speed^ceta))</f>
        <v>0.56002798551753663</v>
      </c>
      <c r="V13972" s="8">
        <f t="shared" si="486"/>
        <v>86</v>
      </c>
    </row>
    <row r="13973" spans="1:28">
      <c r="A13973" s="34" t="s">
        <v>20</v>
      </c>
      <c r="B13973" s="34" t="s">
        <v>80</v>
      </c>
      <c r="C13973" s="5" t="s">
        <v>225</v>
      </c>
      <c r="D13973" s="35" t="s">
        <v>88</v>
      </c>
      <c r="E13973" s="36" t="s">
        <v>16</v>
      </c>
      <c r="F13973" s="37">
        <v>50</v>
      </c>
      <c r="G13973" s="38">
        <v>0</v>
      </c>
      <c r="H13973" s="34">
        <v>0.94744077991579312</v>
      </c>
      <c r="I13973" s="35">
        <v>-4.9904119486902145E-5</v>
      </c>
      <c r="J13973" s="35">
        <v>8.4003813650787816E-3</v>
      </c>
      <c r="K13973" s="35">
        <v>-0.50757040744850779</v>
      </c>
      <c r="L13973" s="35">
        <v>16.120578661755967</v>
      </c>
      <c r="M13973" s="35">
        <v>0</v>
      </c>
      <c r="N13973" s="35">
        <v>0</v>
      </c>
      <c r="O13973" s="35">
        <v>0</v>
      </c>
      <c r="P13973" s="36">
        <v>11</v>
      </c>
      <c r="Q13973" s="37">
        <v>86</v>
      </c>
      <c r="R13973" s="36">
        <v>14</v>
      </c>
      <c r="S13973" s="39">
        <f t="shared" si="485"/>
        <v>86</v>
      </c>
      <c r="T13973" s="34" t="s">
        <v>51</v>
      </c>
      <c r="U13973" s="12">
        <f>(((alpha*(speed^3))+(beta*(speed^2))+(ceta*speed))+delta)</f>
        <v>2.856929572945937</v>
      </c>
      <c r="V13973" s="8">
        <f t="shared" si="486"/>
        <v>86</v>
      </c>
    </row>
    <row r="13974" spans="1:28">
      <c r="A13974" s="34" t="s">
        <v>20</v>
      </c>
      <c r="B13974" s="34" t="s">
        <v>80</v>
      </c>
      <c r="C13974" s="5" t="s">
        <v>225</v>
      </c>
      <c r="D13974" s="35" t="s">
        <v>88</v>
      </c>
      <c r="E13974" s="36" t="s">
        <v>14</v>
      </c>
      <c r="F13974" s="37">
        <v>50</v>
      </c>
      <c r="G13974" s="38">
        <v>0</v>
      </c>
      <c r="H13974" s="34">
        <v>0.93497375349690115</v>
      </c>
      <c r="I13974" s="35">
        <v>3.5590604305326146</v>
      </c>
      <c r="J13974" s="35">
        <v>0.38570007352528574</v>
      </c>
      <c r="K13974" s="35">
        <v>-1.8951585172037166E-3</v>
      </c>
      <c r="L13974" s="35">
        <v>0</v>
      </c>
      <c r="M13974" s="35">
        <v>0</v>
      </c>
      <c r="N13974" s="35">
        <v>0</v>
      </c>
      <c r="O13974" s="35">
        <v>0</v>
      </c>
      <c r="P13974" s="36">
        <v>11</v>
      </c>
      <c r="Q13974" s="37">
        <v>86</v>
      </c>
      <c r="R13974" s="36">
        <v>5</v>
      </c>
      <c r="S13974" s="39">
        <f t="shared" si="485"/>
        <v>86</v>
      </c>
      <c r="T13974" s="34" t="s">
        <v>36</v>
      </c>
      <c r="U13974" s="12">
        <f>(1/(((ceta*(speed^2))+(beta*speed))+alpha))</f>
        <v>4.4028280603560448E-2</v>
      </c>
      <c r="V13974" s="8">
        <f t="shared" si="486"/>
        <v>86</v>
      </c>
      <c r="AB13974" s="41"/>
    </row>
    <row r="13975" spans="1:28">
      <c r="A13975" s="34" t="s">
        <v>20</v>
      </c>
      <c r="B13975" s="34" t="s">
        <v>80</v>
      </c>
      <c r="C13975" s="5" t="s">
        <v>225</v>
      </c>
      <c r="D13975" s="35" t="s">
        <v>88</v>
      </c>
      <c r="E13975" s="36" t="s">
        <v>18</v>
      </c>
      <c r="F13975" s="37">
        <v>50</v>
      </c>
      <c r="G13975" s="38">
        <v>0</v>
      </c>
      <c r="H13975" s="34">
        <v>0.98428366954589519</v>
      </c>
      <c r="I13975" s="35">
        <v>4.7044096806546021</v>
      </c>
      <c r="J13975" s="35">
        <v>0.53052482634929787</v>
      </c>
      <c r="K13975" s="35">
        <v>-2.2027648277931217E-3</v>
      </c>
      <c r="L13975" s="35">
        <v>0</v>
      </c>
      <c r="M13975" s="35">
        <v>0</v>
      </c>
      <c r="N13975" s="35">
        <v>0</v>
      </c>
      <c r="O13975" s="35">
        <v>0</v>
      </c>
      <c r="P13975" s="36">
        <v>11</v>
      </c>
      <c r="Q13975" s="37">
        <v>86</v>
      </c>
      <c r="R13975" s="36">
        <v>5</v>
      </c>
      <c r="S13975" s="39">
        <f t="shared" si="485"/>
        <v>86</v>
      </c>
      <c r="T13975" s="34" t="s">
        <v>36</v>
      </c>
      <c r="U13975" s="12">
        <f>(1/(((ceta*(speed^2))+(beta*speed))+alpha))</f>
        <v>2.9379019127380807E-2</v>
      </c>
      <c r="V13975" s="8">
        <f t="shared" si="486"/>
        <v>86</v>
      </c>
      <c r="AB13975" s="41"/>
    </row>
    <row r="13976" spans="1:28">
      <c r="A13976" s="34" t="s">
        <v>20</v>
      </c>
      <c r="B13976" s="34" t="s">
        <v>80</v>
      </c>
      <c r="C13976" s="5" t="s">
        <v>225</v>
      </c>
      <c r="D13976" s="35" t="s">
        <v>88</v>
      </c>
      <c r="E13976" s="36" t="s">
        <v>17</v>
      </c>
      <c r="F13976" s="37">
        <v>50</v>
      </c>
      <c r="G13976" s="38">
        <v>0</v>
      </c>
      <c r="H13976" s="34">
        <v>0.85687272910548051</v>
      </c>
      <c r="I13976" s="35">
        <v>-1.4222032514661985E-3</v>
      </c>
      <c r="J13976" s="35">
        <v>0.25205069687249188</v>
      </c>
      <c r="K13976" s="35">
        <v>-16.143927605449992</v>
      </c>
      <c r="L13976" s="35">
        <v>655.25072551922574</v>
      </c>
      <c r="M13976" s="35">
        <v>0</v>
      </c>
      <c r="N13976" s="35">
        <v>0</v>
      </c>
      <c r="O13976" s="35">
        <v>0</v>
      </c>
      <c r="P13976" s="36">
        <v>11</v>
      </c>
      <c r="Q13976" s="37">
        <v>86</v>
      </c>
      <c r="R13976" s="36">
        <v>14</v>
      </c>
      <c r="S13976" s="39">
        <f t="shared" si="485"/>
        <v>86</v>
      </c>
      <c r="T13976" s="34" t="s">
        <v>51</v>
      </c>
      <c r="U13976" s="12">
        <f>(((alpha*(speed^3))+(beta*(speed^2))+(ceta*speed))+delta)</f>
        <v>226.43899420489197</v>
      </c>
      <c r="V13976" s="8">
        <f t="shared" si="486"/>
        <v>86</v>
      </c>
    </row>
    <row r="13977" spans="1:28">
      <c r="A13977" s="34" t="s">
        <v>20</v>
      </c>
      <c r="B13977" s="34" t="s">
        <v>80</v>
      </c>
      <c r="C13977" s="5" t="s">
        <v>225</v>
      </c>
      <c r="D13977" s="35" t="s">
        <v>88</v>
      </c>
      <c r="E13977" s="36" t="s">
        <v>15</v>
      </c>
      <c r="F13977" s="37">
        <v>100</v>
      </c>
      <c r="G13977" s="38">
        <v>0</v>
      </c>
      <c r="H13977" s="34">
        <v>0.98250324073970619</v>
      </c>
      <c r="I13977" s="35">
        <v>14.477822554083261</v>
      </c>
      <c r="J13977" s="35">
        <v>0.9970409303620037</v>
      </c>
      <c r="K13977" s="35">
        <v>-0.65677980158764016</v>
      </c>
      <c r="L13977" s="35">
        <v>0</v>
      </c>
      <c r="M13977" s="35">
        <v>0</v>
      </c>
      <c r="N13977" s="35">
        <v>0</v>
      </c>
      <c r="O13977" s="35">
        <v>0</v>
      </c>
      <c r="P13977" s="36">
        <v>11</v>
      </c>
      <c r="Q13977" s="37">
        <v>86</v>
      </c>
      <c r="R13977" s="36">
        <v>0</v>
      </c>
      <c r="S13977" s="39">
        <f t="shared" si="485"/>
        <v>86</v>
      </c>
      <c r="T13977" s="34" t="s">
        <v>29</v>
      </c>
      <c r="U13977" s="12">
        <f>((alpha*(beta^speed))*(speed^ceta))</f>
        <v>0.60183944063251371</v>
      </c>
      <c r="V13977" s="8">
        <f t="shared" si="486"/>
        <v>86</v>
      </c>
    </row>
    <row r="13978" spans="1:28">
      <c r="A13978" s="34" t="s">
        <v>20</v>
      </c>
      <c r="B13978" s="34" t="s">
        <v>80</v>
      </c>
      <c r="C13978" s="5" t="s">
        <v>225</v>
      </c>
      <c r="D13978" s="35" t="s">
        <v>88</v>
      </c>
      <c r="E13978" s="36" t="s">
        <v>16</v>
      </c>
      <c r="F13978" s="37">
        <v>100</v>
      </c>
      <c r="G13978" s="38">
        <v>0</v>
      </c>
      <c r="H13978" s="34">
        <v>0.93676540310050216</v>
      </c>
      <c r="I13978" s="35">
        <v>-4.9659613971067394E-5</v>
      </c>
      <c r="J13978" s="35">
        <v>8.455579932922043E-3</v>
      </c>
      <c r="K13978" s="35">
        <v>-0.53132020468779217</v>
      </c>
      <c r="L13978" s="35">
        <v>17.881305010074751</v>
      </c>
      <c r="M13978" s="35">
        <v>0</v>
      </c>
      <c r="N13978" s="35">
        <v>0</v>
      </c>
      <c r="O13978" s="35">
        <v>0</v>
      </c>
      <c r="P13978" s="36">
        <v>11</v>
      </c>
      <c r="Q13978" s="37">
        <v>86</v>
      </c>
      <c r="R13978" s="36">
        <v>14</v>
      </c>
      <c r="S13978" s="39">
        <f t="shared" si="485"/>
        <v>86</v>
      </c>
      <c r="T13978" s="34" t="s">
        <v>51</v>
      </c>
      <c r="U13978" s="12">
        <f>(((alpha*(speed^3))+(beta*(speed^2))+(ceta*speed))+delta)</f>
        <v>3.1389411668348153</v>
      </c>
      <c r="V13978" s="8">
        <f t="shared" si="486"/>
        <v>86</v>
      </c>
    </row>
    <row r="13979" spans="1:28">
      <c r="A13979" s="34" t="s">
        <v>20</v>
      </c>
      <c r="B13979" s="34" t="s">
        <v>80</v>
      </c>
      <c r="C13979" s="5" t="s">
        <v>225</v>
      </c>
      <c r="D13979" s="35" t="s">
        <v>88</v>
      </c>
      <c r="E13979" s="36" t="s">
        <v>14</v>
      </c>
      <c r="F13979" s="37">
        <v>100</v>
      </c>
      <c r="G13979" s="38">
        <v>0</v>
      </c>
      <c r="H13979" s="34">
        <v>0.94997649816864771</v>
      </c>
      <c r="I13979" s="35">
        <v>-5.2453297482279509E-7</v>
      </c>
      <c r="J13979" s="35">
        <v>9.8256515453594645E-5</v>
      </c>
      <c r="K13979" s="35">
        <v>-6.4192137044451437E-3</v>
      </c>
      <c r="L13979" s="35">
        <v>0.19877498163763133</v>
      </c>
      <c r="M13979" s="35">
        <v>0</v>
      </c>
      <c r="N13979" s="35">
        <v>0</v>
      </c>
      <c r="O13979" s="35">
        <v>0</v>
      </c>
      <c r="P13979" s="36">
        <v>11</v>
      </c>
      <c r="Q13979" s="37">
        <v>86</v>
      </c>
      <c r="R13979" s="36">
        <v>14</v>
      </c>
      <c r="S13979" s="39">
        <f t="shared" si="485"/>
        <v>86</v>
      </c>
      <c r="T13979" s="34" t="s">
        <v>51</v>
      </c>
      <c r="U13979" s="12">
        <f>(((alpha*(speed^3))+(beta*(speed^2))+(ceta*speed))+delta)</f>
        <v>3.9795445516247224E-2</v>
      </c>
      <c r="V13979" s="8">
        <f t="shared" si="486"/>
        <v>86</v>
      </c>
    </row>
    <row r="13980" spans="1:28">
      <c r="A13980" s="34" t="s">
        <v>20</v>
      </c>
      <c r="B13980" s="34" t="s">
        <v>80</v>
      </c>
      <c r="C13980" s="5" t="s">
        <v>225</v>
      </c>
      <c r="D13980" s="35" t="s">
        <v>88</v>
      </c>
      <c r="E13980" s="36" t="s">
        <v>18</v>
      </c>
      <c r="F13980" s="37">
        <v>100</v>
      </c>
      <c r="G13980" s="38">
        <v>0</v>
      </c>
      <c r="H13980" s="34">
        <v>0.98862728940219624</v>
      </c>
      <c r="I13980" s="35">
        <v>-4.0356257610299806E-7</v>
      </c>
      <c r="J13980" s="35">
        <v>7.823297760475189E-5</v>
      </c>
      <c r="K13980" s="35">
        <v>-5.2255879372283074E-3</v>
      </c>
      <c r="L13980" s="35">
        <v>0.15480615176614593</v>
      </c>
      <c r="M13980" s="35">
        <v>0</v>
      </c>
      <c r="N13980" s="35">
        <v>0</v>
      </c>
      <c r="O13980" s="35">
        <v>0</v>
      </c>
      <c r="P13980" s="36">
        <v>11</v>
      </c>
      <c r="Q13980" s="37">
        <v>86</v>
      </c>
      <c r="R13980" s="36">
        <v>14</v>
      </c>
      <c r="S13980" s="39">
        <f t="shared" si="485"/>
        <v>86</v>
      </c>
      <c r="T13980" s="34" t="s">
        <v>51</v>
      </c>
      <c r="U13980" s="12">
        <f>(((alpha*(speed^3))+(beta*(speed^2))+(ceta*speed))+delta)</f>
        <v>2.7328293623487987E-2</v>
      </c>
      <c r="V13980" s="8">
        <f t="shared" si="486"/>
        <v>86</v>
      </c>
      <c r="AB13980" s="41"/>
    </row>
    <row r="13981" spans="1:28">
      <c r="A13981" s="34" t="s">
        <v>20</v>
      </c>
      <c r="B13981" s="34" t="s">
        <v>80</v>
      </c>
      <c r="C13981" s="5" t="s">
        <v>225</v>
      </c>
      <c r="D13981" s="35" t="s">
        <v>88</v>
      </c>
      <c r="E13981" s="36" t="s">
        <v>17</v>
      </c>
      <c r="F13981" s="37">
        <v>100</v>
      </c>
      <c r="G13981" s="38">
        <v>0</v>
      </c>
      <c r="H13981" s="34">
        <v>0.83337970088575852</v>
      </c>
      <c r="I13981" s="35">
        <v>-1.4969761729489541E-3</v>
      </c>
      <c r="J13981" s="35">
        <v>0.25786688119606055</v>
      </c>
      <c r="K13981" s="35">
        <v>-16.795617665775165</v>
      </c>
      <c r="L13981" s="35">
        <v>730.12985215308322</v>
      </c>
      <c r="M13981" s="35">
        <v>0</v>
      </c>
      <c r="N13981" s="35">
        <v>0</v>
      </c>
      <c r="O13981" s="35">
        <v>0</v>
      </c>
      <c r="P13981" s="36">
        <v>11</v>
      </c>
      <c r="Q13981" s="37">
        <v>86</v>
      </c>
      <c r="R13981" s="36">
        <v>14</v>
      </c>
      <c r="S13981" s="39">
        <f t="shared" si="485"/>
        <v>86</v>
      </c>
      <c r="T13981" s="34" t="s">
        <v>51</v>
      </c>
      <c r="U13981" s="12">
        <f>(((alpha*(speed^3))+(beta*(speed^2))+(ceta*speed))+delta)</f>
        <v>240.72950956126272</v>
      </c>
      <c r="V13981" s="8">
        <f t="shared" si="486"/>
        <v>86</v>
      </c>
    </row>
    <row r="13982" spans="1:28">
      <c r="A13982" s="34" t="s">
        <v>20</v>
      </c>
      <c r="B13982" s="34" t="s">
        <v>80</v>
      </c>
      <c r="C13982" s="5" t="s">
        <v>225</v>
      </c>
      <c r="D13982" s="35" t="s">
        <v>88</v>
      </c>
      <c r="E13982" s="36" t="s">
        <v>15</v>
      </c>
      <c r="F13982" s="37">
        <v>0</v>
      </c>
      <c r="G13982" s="38">
        <v>-0.06</v>
      </c>
      <c r="H13982" s="34">
        <v>0.96914885993939348</v>
      </c>
      <c r="I13982" s="35">
        <v>-2.9648066310026984E-2</v>
      </c>
      <c r="J13982" s="35">
        <v>10.151074148101731</v>
      </c>
      <c r="K13982" s="35">
        <v>0.50664933522055366</v>
      </c>
      <c r="L13982" s="35">
        <v>0.8682692945211784</v>
      </c>
      <c r="M13982" s="35">
        <v>2.5313679746493147E-2</v>
      </c>
      <c r="N13982" s="35">
        <v>0</v>
      </c>
      <c r="O13982" s="35">
        <v>0</v>
      </c>
      <c r="P13982" s="36">
        <v>11</v>
      </c>
      <c r="Q13982" s="37">
        <v>86</v>
      </c>
      <c r="R13982" s="36">
        <v>10</v>
      </c>
      <c r="S13982" s="39">
        <f t="shared" si="485"/>
        <v>86</v>
      </c>
      <c r="T13982" s="34" t="s">
        <v>44</v>
      </c>
      <c r="U13982" s="12">
        <f>(alpha+(beta/(1+EXP((((-1)*ceta)+(delta*LN(speed)))+(epsilon*speed)))))</f>
        <v>1.0137637182880098E-2</v>
      </c>
      <c r="V13982" s="8">
        <f t="shared" si="486"/>
        <v>86</v>
      </c>
    </row>
    <row r="13983" spans="1:28">
      <c r="A13983" s="34" t="s">
        <v>20</v>
      </c>
      <c r="B13983" s="34" t="s">
        <v>80</v>
      </c>
      <c r="C13983" s="5" t="s">
        <v>225</v>
      </c>
      <c r="D13983" s="35" t="s">
        <v>88</v>
      </c>
      <c r="E13983" s="36" t="s">
        <v>16</v>
      </c>
      <c r="F13983" s="37">
        <v>0</v>
      </c>
      <c r="G13983" s="38">
        <v>-0.06</v>
      </c>
      <c r="H13983" s="34">
        <v>0.93804240540211359</v>
      </c>
      <c r="I13983" s="35">
        <v>-0.62688941538798648</v>
      </c>
      <c r="J13983" s="35">
        <v>18.042824298832407</v>
      </c>
      <c r="K13983" s="35">
        <v>0.96926047421697437</v>
      </c>
      <c r="L13983" s="35">
        <v>0.84547030097138132</v>
      </c>
      <c r="M13983" s="35">
        <v>6.7269388074895388E-3</v>
      </c>
      <c r="N13983" s="35">
        <v>0</v>
      </c>
      <c r="O13983" s="35">
        <v>0</v>
      </c>
      <c r="P13983" s="36">
        <v>11</v>
      </c>
      <c r="Q13983" s="37">
        <v>82</v>
      </c>
      <c r="R13983" s="36">
        <v>10</v>
      </c>
      <c r="S13983" s="39">
        <f t="shared" si="485"/>
        <v>82</v>
      </c>
      <c r="T13983" s="34" t="s">
        <v>44</v>
      </c>
      <c r="U13983" s="12">
        <f>(alpha+(beta/(1+EXP((((-1)*ceta)+(delta*LN(speed)))+(epsilon*speed)))))</f>
        <v>9.9211870500930388E-3</v>
      </c>
      <c r="V13983" s="8">
        <f t="shared" si="486"/>
        <v>82</v>
      </c>
    </row>
    <row r="13984" spans="1:28">
      <c r="A13984" s="34" t="s">
        <v>20</v>
      </c>
      <c r="B13984" s="34" t="s">
        <v>80</v>
      </c>
      <c r="C13984" s="5" t="s">
        <v>225</v>
      </c>
      <c r="D13984" s="35" t="s">
        <v>88</v>
      </c>
      <c r="E13984" s="36" t="s">
        <v>14</v>
      </c>
      <c r="F13984" s="37">
        <v>0</v>
      </c>
      <c r="G13984" s="38">
        <v>-0.06</v>
      </c>
      <c r="H13984" s="34">
        <v>0.96746802345251526</v>
      </c>
      <c r="I13984" s="35">
        <v>7.9794345532208464</v>
      </c>
      <c r="J13984" s="35">
        <v>0.11983673012089802</v>
      </c>
      <c r="K13984" s="35">
        <v>1.6396665821106315</v>
      </c>
      <c r="L13984" s="35">
        <v>0</v>
      </c>
      <c r="M13984" s="35">
        <v>0</v>
      </c>
      <c r="N13984" s="35">
        <v>0</v>
      </c>
      <c r="O13984" s="35">
        <v>0</v>
      </c>
      <c r="P13984" s="36">
        <v>11</v>
      </c>
      <c r="Q13984" s="37">
        <v>86</v>
      </c>
      <c r="R13984" s="36">
        <v>6</v>
      </c>
      <c r="S13984" s="39">
        <f t="shared" si="485"/>
        <v>86</v>
      </c>
      <c r="T13984" s="34" t="s">
        <v>37</v>
      </c>
      <c r="U13984" s="12">
        <f>(1/(alpha+(beta*(speed^ceta))))</f>
        <v>5.3757251852785248E-3</v>
      </c>
      <c r="V13984" s="8">
        <f t="shared" si="486"/>
        <v>86</v>
      </c>
      <c r="AB13984" s="41"/>
    </row>
    <row r="13985" spans="1:28">
      <c r="A13985" s="34" t="s">
        <v>20</v>
      </c>
      <c r="B13985" s="34" t="s">
        <v>80</v>
      </c>
      <c r="C13985" s="5" t="s">
        <v>225</v>
      </c>
      <c r="D13985" s="35" t="s">
        <v>88</v>
      </c>
      <c r="E13985" s="36" t="s">
        <v>18</v>
      </c>
      <c r="F13985" s="37">
        <v>0</v>
      </c>
      <c r="G13985" s="38">
        <v>-0.06</v>
      </c>
      <c r="H13985" s="34">
        <v>0.94071408847452287</v>
      </c>
      <c r="I13985" s="35">
        <v>0.11074540010342721</v>
      </c>
      <c r="J13985" s="35">
        <v>0.97666036701213754</v>
      </c>
      <c r="K13985" s="35">
        <v>-0.34996466363209955</v>
      </c>
      <c r="L13985" s="35">
        <v>0</v>
      </c>
      <c r="M13985" s="35">
        <v>0</v>
      </c>
      <c r="N13985" s="35">
        <v>0</v>
      </c>
      <c r="O13985" s="35">
        <v>0</v>
      </c>
      <c r="P13985" s="36">
        <v>11</v>
      </c>
      <c r="Q13985" s="37">
        <v>86</v>
      </c>
      <c r="R13985" s="36">
        <v>0</v>
      </c>
      <c r="S13985" s="39">
        <f t="shared" si="485"/>
        <v>86</v>
      </c>
      <c r="T13985" s="34" t="s">
        <v>29</v>
      </c>
      <c r="U13985" s="12">
        <f>((alpha*(beta^speed))*(speed^ceta))</f>
        <v>3.0567937129693627E-3</v>
      </c>
      <c r="V13985" s="8">
        <f t="shared" si="486"/>
        <v>86</v>
      </c>
      <c r="AB13985" s="41"/>
    </row>
    <row r="13986" spans="1:28">
      <c r="A13986" s="34" t="s">
        <v>20</v>
      </c>
      <c r="B13986" s="34" t="s">
        <v>80</v>
      </c>
      <c r="C13986" s="5" t="s">
        <v>225</v>
      </c>
      <c r="D13986" s="35" t="s">
        <v>88</v>
      </c>
      <c r="E13986" s="36" t="s">
        <v>17</v>
      </c>
      <c r="F13986" s="37">
        <v>0</v>
      </c>
      <c r="G13986" s="38">
        <v>-0.06</v>
      </c>
      <c r="H13986" s="34">
        <v>0.8920390351148586</v>
      </c>
      <c r="I13986" s="35">
        <v>-6.0024330127255907E-4</v>
      </c>
      <c r="J13986" s="35">
        <v>0.11682716400504585</v>
      </c>
      <c r="K13986" s="35">
        <v>-8.2114625143930002</v>
      </c>
      <c r="L13986" s="35">
        <v>218.18936242841815</v>
      </c>
      <c r="M13986" s="35">
        <v>0</v>
      </c>
      <c r="N13986" s="35">
        <v>0</v>
      </c>
      <c r="O13986" s="35">
        <v>0</v>
      </c>
      <c r="P13986" s="36">
        <v>11</v>
      </c>
      <c r="Q13986" s="37">
        <v>81</v>
      </c>
      <c r="R13986" s="36">
        <v>14</v>
      </c>
      <c r="S13986" s="39">
        <f t="shared" si="485"/>
        <v>81</v>
      </c>
      <c r="T13986" s="34" t="s">
        <v>51</v>
      </c>
      <c r="U13986" s="12">
        <f>(((alpha*(speed^3))+(beta*(speed^2))+(ceta*speed))+delta)</f>
        <v>0.57002152810085249</v>
      </c>
      <c r="V13986" s="8">
        <f t="shared" si="486"/>
        <v>81</v>
      </c>
    </row>
    <row r="13987" spans="1:28">
      <c r="A13987" s="34" t="s">
        <v>20</v>
      </c>
      <c r="B13987" s="34" t="s">
        <v>80</v>
      </c>
      <c r="C13987" s="5" t="s">
        <v>225</v>
      </c>
      <c r="D13987" s="35" t="s">
        <v>88</v>
      </c>
      <c r="E13987" s="36" t="s">
        <v>15</v>
      </c>
      <c r="F13987" s="37">
        <v>50</v>
      </c>
      <c r="G13987" s="38">
        <v>-0.06</v>
      </c>
      <c r="H13987" s="34">
        <v>0.95898306939542299</v>
      </c>
      <c r="I13987" s="35">
        <v>6.3030510809809659</v>
      </c>
      <c r="J13987" s="35">
        <v>0.9596633384641442</v>
      </c>
      <c r="K13987" s="35">
        <v>-0.47684849328989259</v>
      </c>
      <c r="L13987" s="35">
        <v>0</v>
      </c>
      <c r="M13987" s="35">
        <v>0</v>
      </c>
      <c r="N13987" s="35">
        <v>0</v>
      </c>
      <c r="O13987" s="35">
        <v>0</v>
      </c>
      <c r="P13987" s="36">
        <v>11</v>
      </c>
      <c r="Q13987" s="37">
        <v>86</v>
      </c>
      <c r="R13987" s="36">
        <v>0</v>
      </c>
      <c r="S13987" s="39">
        <f t="shared" si="485"/>
        <v>86</v>
      </c>
      <c r="T13987" s="34" t="s">
        <v>29</v>
      </c>
      <c r="U13987" s="12">
        <f>((alpha*(beta^speed))*(speed^ceta))</f>
        <v>2.1843081081284094E-2</v>
      </c>
      <c r="V13987" s="8">
        <f t="shared" si="486"/>
        <v>86</v>
      </c>
    </row>
    <row r="13988" spans="1:28">
      <c r="A13988" s="34" t="s">
        <v>20</v>
      </c>
      <c r="B13988" s="34" t="s">
        <v>80</v>
      </c>
      <c r="C13988" s="5" t="s">
        <v>225</v>
      </c>
      <c r="D13988" s="35" t="s">
        <v>88</v>
      </c>
      <c r="E13988" s="36" t="s">
        <v>16</v>
      </c>
      <c r="F13988" s="37">
        <v>50</v>
      </c>
      <c r="G13988" s="38">
        <v>-0.06</v>
      </c>
      <c r="H13988" s="34">
        <v>0.89480628615304414</v>
      </c>
      <c r="I13988" s="35">
        <v>-0.75099705335780031</v>
      </c>
      <c r="J13988" s="35">
        <v>26.564750409840372</v>
      </c>
      <c r="K13988" s="35">
        <v>4.4888099476754421E-2</v>
      </c>
      <c r="L13988" s="35">
        <v>0.65348862376796235</v>
      </c>
      <c r="M13988" s="35">
        <v>8.5321876849308535E-3</v>
      </c>
      <c r="N13988" s="35">
        <v>0</v>
      </c>
      <c r="O13988" s="35">
        <v>0</v>
      </c>
      <c r="P13988" s="36">
        <v>11</v>
      </c>
      <c r="Q13988" s="37">
        <v>82</v>
      </c>
      <c r="R13988" s="36">
        <v>10</v>
      </c>
      <c r="S13988" s="39">
        <f t="shared" si="485"/>
        <v>82</v>
      </c>
      <c r="T13988" s="34" t="s">
        <v>44</v>
      </c>
      <c r="U13988" s="12">
        <f>(alpha+(beta/(1+EXP((((-1)*ceta)+(delta*LN(speed)))+(epsilon*speed)))))</f>
        <v>2.0232099293109318E-3</v>
      </c>
      <c r="V13988" s="8">
        <f t="shared" si="486"/>
        <v>82</v>
      </c>
    </row>
    <row r="13989" spans="1:28">
      <c r="A13989" s="34" t="s">
        <v>20</v>
      </c>
      <c r="B13989" s="34" t="s">
        <v>80</v>
      </c>
      <c r="C13989" s="5" t="s">
        <v>225</v>
      </c>
      <c r="D13989" s="35" t="s">
        <v>88</v>
      </c>
      <c r="E13989" s="36" t="s">
        <v>14</v>
      </c>
      <c r="F13989" s="37">
        <v>50</v>
      </c>
      <c r="G13989" s="38">
        <v>-0.06</v>
      </c>
      <c r="H13989" s="34">
        <v>0.96140323009389206</v>
      </c>
      <c r="I13989" s="35">
        <v>8.7825674798268079</v>
      </c>
      <c r="J13989" s="35">
        <v>0.11832608958274773</v>
      </c>
      <c r="K13989" s="35">
        <v>1.6395106800483497</v>
      </c>
      <c r="L13989" s="35">
        <v>0</v>
      </c>
      <c r="M13989" s="35">
        <v>0</v>
      </c>
      <c r="N13989" s="35">
        <v>0</v>
      </c>
      <c r="O13989" s="35">
        <v>0</v>
      </c>
      <c r="P13989" s="36">
        <v>11</v>
      </c>
      <c r="Q13989" s="37">
        <v>86</v>
      </c>
      <c r="R13989" s="36">
        <v>6</v>
      </c>
      <c r="S13989" s="39">
        <f t="shared" si="485"/>
        <v>86</v>
      </c>
      <c r="T13989" s="34" t="s">
        <v>37</v>
      </c>
      <c r="U13989" s="12">
        <f>(1/(alpha+(beta*(speed^ceta))))</f>
        <v>5.4212841282114625E-3</v>
      </c>
      <c r="V13989" s="8">
        <f t="shared" si="486"/>
        <v>86</v>
      </c>
      <c r="AB13989" s="41"/>
    </row>
    <row r="13990" spans="1:28">
      <c r="A13990" s="34" t="s">
        <v>20</v>
      </c>
      <c r="B13990" s="34" t="s">
        <v>80</v>
      </c>
      <c r="C13990" s="5" t="s">
        <v>225</v>
      </c>
      <c r="D13990" s="35" t="s">
        <v>88</v>
      </c>
      <c r="E13990" s="36" t="s">
        <v>18</v>
      </c>
      <c r="F13990" s="37">
        <v>50</v>
      </c>
      <c r="G13990" s="38">
        <v>-0.06</v>
      </c>
      <c r="H13990" s="34">
        <v>0.91516485394026237</v>
      </c>
      <c r="I13990" s="35">
        <v>8.9693798097671265E-2</v>
      </c>
      <c r="J13990" s="35">
        <v>0.97390372833851779</v>
      </c>
      <c r="K13990" s="35">
        <v>-0.25017138571796993</v>
      </c>
      <c r="L13990" s="35">
        <v>0</v>
      </c>
      <c r="M13990" s="35">
        <v>0</v>
      </c>
      <c r="N13990" s="35">
        <v>0</v>
      </c>
      <c r="O13990" s="35">
        <v>0</v>
      </c>
      <c r="P13990" s="36">
        <v>11</v>
      </c>
      <c r="Q13990" s="37">
        <v>86</v>
      </c>
      <c r="R13990" s="36">
        <v>0</v>
      </c>
      <c r="S13990" s="39">
        <f t="shared" si="485"/>
        <v>86</v>
      </c>
      <c r="T13990" s="34" t="s">
        <v>29</v>
      </c>
      <c r="U13990" s="12">
        <f>((alpha*(beta^speed))*(speed^ceta))</f>
        <v>3.0282010147877178E-3</v>
      </c>
      <c r="V13990" s="8">
        <f t="shared" si="486"/>
        <v>86</v>
      </c>
      <c r="AB13990" s="41"/>
    </row>
    <row r="13991" spans="1:28">
      <c r="A13991" s="34" t="s">
        <v>20</v>
      </c>
      <c r="B13991" s="34" t="s">
        <v>80</v>
      </c>
      <c r="C13991" s="5" t="s">
        <v>225</v>
      </c>
      <c r="D13991" s="35" t="s">
        <v>88</v>
      </c>
      <c r="E13991" s="36" t="s">
        <v>17</v>
      </c>
      <c r="F13991" s="37">
        <v>50</v>
      </c>
      <c r="G13991" s="38">
        <v>-0.06</v>
      </c>
      <c r="H13991" s="34">
        <v>0.82742131650342565</v>
      </c>
      <c r="I13991" s="35">
        <v>-4.6177634916939094E-4</v>
      </c>
      <c r="J13991" s="35">
        <v>9.3306462083037223E-2</v>
      </c>
      <c r="K13991" s="35">
        <v>-7.0255043746955907</v>
      </c>
      <c r="L13991" s="35">
        <v>202.77544621998166</v>
      </c>
      <c r="M13991" s="35">
        <v>0</v>
      </c>
      <c r="N13991" s="35">
        <v>0</v>
      </c>
      <c r="O13991" s="35">
        <v>0</v>
      </c>
      <c r="P13991" s="36">
        <v>11</v>
      </c>
      <c r="Q13991" s="37">
        <v>81</v>
      </c>
      <c r="R13991" s="36">
        <v>14</v>
      </c>
      <c r="S13991" s="39">
        <f t="shared" si="485"/>
        <v>81</v>
      </c>
      <c r="T13991" s="34" t="s">
        <v>51</v>
      </c>
      <c r="U13991" s="12">
        <f>(((alpha*(speed^3))+(beta*(speed^2))+(ceta*speed))+delta)</f>
        <v>0.48640481751564835</v>
      </c>
      <c r="V13991" s="8">
        <f t="shared" si="486"/>
        <v>81</v>
      </c>
    </row>
    <row r="13992" spans="1:28">
      <c r="A13992" s="34" t="s">
        <v>20</v>
      </c>
      <c r="B13992" s="34" t="s">
        <v>80</v>
      </c>
      <c r="C13992" s="5" t="s">
        <v>225</v>
      </c>
      <c r="D13992" s="35" t="s">
        <v>88</v>
      </c>
      <c r="E13992" s="36" t="s">
        <v>15</v>
      </c>
      <c r="F13992" s="37">
        <v>100</v>
      </c>
      <c r="G13992" s="38">
        <v>-0.06</v>
      </c>
      <c r="H13992" s="34">
        <v>0.94525132563375014</v>
      </c>
      <c r="I13992" s="35">
        <v>4.7064982003982365</v>
      </c>
      <c r="J13992" s="35">
        <v>0.95633346588823442</v>
      </c>
      <c r="K13992" s="35">
        <v>-0.35279898650450198</v>
      </c>
      <c r="L13992" s="35">
        <v>0</v>
      </c>
      <c r="M13992" s="35">
        <v>0</v>
      </c>
      <c r="N13992" s="35">
        <v>0</v>
      </c>
      <c r="O13992" s="35">
        <v>0</v>
      </c>
      <c r="P13992" s="36">
        <v>11</v>
      </c>
      <c r="Q13992" s="37">
        <v>86</v>
      </c>
      <c r="R13992" s="36">
        <v>0</v>
      </c>
      <c r="S13992" s="39">
        <f t="shared" si="485"/>
        <v>86</v>
      </c>
      <c r="T13992" s="34" t="s">
        <v>29</v>
      </c>
      <c r="U13992" s="12">
        <f>((alpha*(beta^speed))*(speed^ceta))</f>
        <v>2.1019056816551866E-2</v>
      </c>
      <c r="V13992" s="8">
        <f t="shared" si="486"/>
        <v>86</v>
      </c>
    </row>
    <row r="13993" spans="1:28">
      <c r="A13993" s="34" t="s">
        <v>20</v>
      </c>
      <c r="B13993" s="34" t="s">
        <v>80</v>
      </c>
      <c r="C13993" s="5" t="s">
        <v>225</v>
      </c>
      <c r="D13993" s="35" t="s">
        <v>88</v>
      </c>
      <c r="E13993" s="36" t="s">
        <v>16</v>
      </c>
      <c r="F13993" s="37">
        <v>100</v>
      </c>
      <c r="G13993" s="38">
        <v>-0.06</v>
      </c>
      <c r="H13993" s="34">
        <v>0.84612109814081238</v>
      </c>
      <c r="I13993" s="35">
        <v>-0.67800005384786055</v>
      </c>
      <c r="J13993" s="35">
        <v>23.829596562817486</v>
      </c>
      <c r="K13993" s="35">
        <v>-0.12318954538504708</v>
      </c>
      <c r="L13993" s="35">
        <v>0.52042245673601406</v>
      </c>
      <c r="M13993" s="35">
        <v>1.3567824663219165E-2</v>
      </c>
      <c r="N13993" s="35">
        <v>0</v>
      </c>
      <c r="O13993" s="35">
        <v>0</v>
      </c>
      <c r="P13993" s="36">
        <v>11</v>
      </c>
      <c r="Q13993" s="37">
        <v>82</v>
      </c>
      <c r="R13993" s="36">
        <v>10</v>
      </c>
      <c r="S13993" s="39">
        <f t="shared" si="485"/>
        <v>82</v>
      </c>
      <c r="T13993" s="34" t="s">
        <v>44</v>
      </c>
      <c r="U13993" s="12">
        <f>(alpha+(beta/(1+EXP((((-1)*ceta)+(delta*LN(speed)))+(epsilon*speed)))))</f>
        <v>1.0315287220284963E-3</v>
      </c>
      <c r="V13993" s="8">
        <f t="shared" si="486"/>
        <v>82</v>
      </c>
    </row>
    <row r="13994" spans="1:28">
      <c r="A13994" s="34" t="s">
        <v>20</v>
      </c>
      <c r="B13994" s="34" t="s">
        <v>80</v>
      </c>
      <c r="C13994" s="5" t="s">
        <v>225</v>
      </c>
      <c r="D13994" s="35" t="s">
        <v>88</v>
      </c>
      <c r="E13994" s="36" t="s">
        <v>14</v>
      </c>
      <c r="F13994" s="37">
        <v>100</v>
      </c>
      <c r="G13994" s="38">
        <v>-0.06</v>
      </c>
      <c r="H13994" s="34">
        <v>0.9425318309896723</v>
      </c>
      <c r="I13994" s="35">
        <v>7.2687269511361654</v>
      </c>
      <c r="J13994" s="35">
        <v>0.53203677213361322</v>
      </c>
      <c r="K13994" s="35">
        <v>1.7949208604902879E-2</v>
      </c>
      <c r="L13994" s="35">
        <v>0</v>
      </c>
      <c r="M13994" s="35">
        <v>0</v>
      </c>
      <c r="N13994" s="35">
        <v>0</v>
      </c>
      <c r="O13994" s="35">
        <v>0</v>
      </c>
      <c r="P13994" s="36">
        <v>11</v>
      </c>
      <c r="Q13994" s="37">
        <v>86</v>
      </c>
      <c r="R13994" s="36">
        <v>5</v>
      </c>
      <c r="S13994" s="39">
        <f t="shared" si="485"/>
        <v>86</v>
      </c>
      <c r="T13994" s="34" t="s">
        <v>36</v>
      </c>
      <c r="U13994" s="12">
        <f>(1/(((ceta*(speed^2))+(beta*speed))+alpha))</f>
        <v>5.3828197861772661E-3</v>
      </c>
      <c r="V13994" s="8">
        <f t="shared" si="486"/>
        <v>86</v>
      </c>
      <c r="AB13994" s="41"/>
    </row>
    <row r="13995" spans="1:28">
      <c r="A13995" s="34" t="s">
        <v>20</v>
      </c>
      <c r="B13995" s="34" t="s">
        <v>80</v>
      </c>
      <c r="C13995" s="5" t="s">
        <v>225</v>
      </c>
      <c r="D13995" s="35" t="s">
        <v>88</v>
      </c>
      <c r="E13995" s="36" t="s">
        <v>18</v>
      </c>
      <c r="F13995" s="37">
        <v>100</v>
      </c>
      <c r="G13995" s="38">
        <v>-0.06</v>
      </c>
      <c r="H13995" s="34">
        <v>0.89474611734061826</v>
      </c>
      <c r="I13995" s="35">
        <v>7.6772930607035578E-2</v>
      </c>
      <c r="J13995" s="35">
        <v>0.97156442622329597</v>
      </c>
      <c r="K13995" s="35">
        <v>-0.17136339221482208</v>
      </c>
      <c r="L13995" s="35">
        <v>0</v>
      </c>
      <c r="M13995" s="35">
        <v>0</v>
      </c>
      <c r="N13995" s="35">
        <v>0</v>
      </c>
      <c r="O13995" s="35">
        <v>0</v>
      </c>
      <c r="P13995" s="36">
        <v>11</v>
      </c>
      <c r="Q13995" s="37">
        <v>86</v>
      </c>
      <c r="R13995" s="36">
        <v>0</v>
      </c>
      <c r="S13995" s="39">
        <f t="shared" si="485"/>
        <v>86</v>
      </c>
      <c r="T13995" s="34" t="s">
        <v>29</v>
      </c>
      <c r="U13995" s="12">
        <f>((alpha*(beta^speed))*(speed^ceta))</f>
        <v>2.994083522453935E-3</v>
      </c>
      <c r="V13995" s="8">
        <f t="shared" si="486"/>
        <v>86</v>
      </c>
      <c r="AB13995" s="41"/>
    </row>
    <row r="13996" spans="1:28">
      <c r="A13996" s="34" t="s">
        <v>20</v>
      </c>
      <c r="B13996" s="34" t="s">
        <v>80</v>
      </c>
      <c r="C13996" s="5" t="s">
        <v>225</v>
      </c>
      <c r="D13996" s="35" t="s">
        <v>88</v>
      </c>
      <c r="E13996" s="36" t="s">
        <v>17</v>
      </c>
      <c r="F13996" s="37">
        <v>100</v>
      </c>
      <c r="G13996" s="38">
        <v>-0.06</v>
      </c>
      <c r="H13996" s="34">
        <v>0.76055083600495921</v>
      </c>
      <c r="I13996" s="35">
        <v>-3.3547254891140257E-4</v>
      </c>
      <c r="J13996" s="35">
        <v>7.2135337089233864E-2</v>
      </c>
      <c r="K13996" s="35">
        <v>-6.0038820518028064</v>
      </c>
      <c r="L13996" s="35">
        <v>191.81483379175654</v>
      </c>
      <c r="M13996" s="35">
        <v>0</v>
      </c>
      <c r="N13996" s="35">
        <v>0</v>
      </c>
      <c r="O13996" s="35">
        <v>0</v>
      </c>
      <c r="P13996" s="36">
        <v>11</v>
      </c>
      <c r="Q13996" s="37">
        <v>81</v>
      </c>
      <c r="R13996" s="36">
        <v>14</v>
      </c>
      <c r="S13996" s="39">
        <f t="shared" si="485"/>
        <v>81</v>
      </c>
      <c r="T13996" s="34" t="s">
        <v>51</v>
      </c>
      <c r="U13996" s="12">
        <f>(((alpha*(speed^3))+(beta*(speed^2))+(ceta*speed))+delta)</f>
        <v>0.49646737216789916</v>
      </c>
      <c r="V13996" s="8">
        <f t="shared" si="486"/>
        <v>81</v>
      </c>
    </row>
    <row r="13997" spans="1:28">
      <c r="A13997" s="34" t="s">
        <v>20</v>
      </c>
      <c r="B13997" s="34" t="s">
        <v>80</v>
      </c>
      <c r="C13997" s="5" t="s">
        <v>225</v>
      </c>
      <c r="D13997" s="35" t="s">
        <v>88</v>
      </c>
      <c r="E13997" s="36" t="s">
        <v>15</v>
      </c>
      <c r="F13997" s="37">
        <v>0</v>
      </c>
      <c r="G13997" s="38">
        <v>-0.04</v>
      </c>
      <c r="H13997" s="34">
        <v>0.9716917865040986</v>
      </c>
      <c r="I13997" s="35">
        <v>-0.1867830426747229</v>
      </c>
      <c r="J13997" s="35">
        <v>16.261760350724249</v>
      </c>
      <c r="K13997" s="35">
        <v>0.47148972798959304</v>
      </c>
      <c r="L13997" s="35">
        <v>1.0565867594804945</v>
      </c>
      <c r="M13997" s="35">
        <v>-6.8878508885930644E-4</v>
      </c>
      <c r="N13997" s="35">
        <v>0</v>
      </c>
      <c r="O13997" s="35">
        <v>0</v>
      </c>
      <c r="P13997" s="36">
        <v>11</v>
      </c>
      <c r="Q13997" s="37">
        <v>86</v>
      </c>
      <c r="R13997" s="36">
        <v>10</v>
      </c>
      <c r="S13997" s="39">
        <f t="shared" si="485"/>
        <v>86</v>
      </c>
      <c r="T13997" s="34" t="s">
        <v>44</v>
      </c>
      <c r="U13997" s="12">
        <f>(alpha+(beta/(1+EXP((((-1)*ceta)+(delta*LN(speed)))+(epsilon*speed)))))</f>
        <v>5.9293982953488145E-2</v>
      </c>
      <c r="V13997" s="8">
        <f t="shared" si="486"/>
        <v>86</v>
      </c>
    </row>
    <row r="13998" spans="1:28">
      <c r="A13998" s="34" t="s">
        <v>20</v>
      </c>
      <c r="B13998" s="34" t="s">
        <v>80</v>
      </c>
      <c r="C13998" s="5" t="s">
        <v>225</v>
      </c>
      <c r="D13998" s="35" t="s">
        <v>88</v>
      </c>
      <c r="E13998" s="36" t="s">
        <v>16</v>
      </c>
      <c r="F13998" s="37">
        <v>0</v>
      </c>
      <c r="G13998" s="38">
        <v>-0.04</v>
      </c>
      <c r="H13998" s="34">
        <v>0.94072590646565868</v>
      </c>
      <c r="I13998" s="35">
        <v>-1.5910772808200755</v>
      </c>
      <c r="J13998" s="35">
        <v>40.40287464962141</v>
      </c>
      <c r="K13998" s="35">
        <v>3.014477883467016E-2</v>
      </c>
      <c r="L13998" s="35">
        <v>0.6695598748986713</v>
      </c>
      <c r="M13998" s="35">
        <v>1.6031390403977218E-3</v>
      </c>
      <c r="N13998" s="35">
        <v>0</v>
      </c>
      <c r="O13998" s="35">
        <v>0</v>
      </c>
      <c r="P13998" s="36">
        <v>11</v>
      </c>
      <c r="Q13998" s="37">
        <v>86</v>
      </c>
      <c r="R13998" s="36">
        <v>10</v>
      </c>
      <c r="S13998" s="39">
        <f t="shared" si="485"/>
        <v>86</v>
      </c>
      <c r="T13998" s="34" t="s">
        <v>44</v>
      </c>
      <c r="U13998" s="12">
        <f>(alpha+(beta/(1+EXP((((-1)*ceta)+(delta*LN(speed)))+(epsilon*speed)))))</f>
        <v>0.16702354603241032</v>
      </c>
      <c r="V13998" s="8">
        <f t="shared" si="486"/>
        <v>86</v>
      </c>
    </row>
    <row r="13999" spans="1:28">
      <c r="A13999" s="34" t="s">
        <v>20</v>
      </c>
      <c r="B13999" s="34" t="s">
        <v>80</v>
      </c>
      <c r="C13999" s="5" t="s">
        <v>225</v>
      </c>
      <c r="D13999" s="35" t="s">
        <v>88</v>
      </c>
      <c r="E13999" s="36" t="s">
        <v>14</v>
      </c>
      <c r="F13999" s="37">
        <v>0</v>
      </c>
      <c r="G13999" s="38">
        <v>-0.04</v>
      </c>
      <c r="H13999" s="34">
        <v>0.96883683387128361</v>
      </c>
      <c r="I13999" s="35">
        <v>4.9813212690835824</v>
      </c>
      <c r="J13999" s="35">
        <v>0.23536711433616272</v>
      </c>
      <c r="K13999" s="35">
        <v>1.3809223345084649</v>
      </c>
      <c r="L13999" s="35">
        <v>0</v>
      </c>
      <c r="M13999" s="35">
        <v>0</v>
      </c>
      <c r="N13999" s="35">
        <v>0</v>
      </c>
      <c r="O13999" s="35">
        <v>0</v>
      </c>
      <c r="P13999" s="36">
        <v>11</v>
      </c>
      <c r="Q13999" s="37">
        <v>86</v>
      </c>
      <c r="R13999" s="36">
        <v>6</v>
      </c>
      <c r="S13999" s="39">
        <f t="shared" si="485"/>
        <v>86</v>
      </c>
      <c r="T13999" s="34" t="s">
        <v>37</v>
      </c>
      <c r="U13999" s="12">
        <f>(1/(alpha+(beta*(speed^ceta))))</f>
        <v>8.6636909668621667E-3</v>
      </c>
      <c r="V13999" s="8">
        <f t="shared" si="486"/>
        <v>86</v>
      </c>
      <c r="AB13999" s="41"/>
    </row>
    <row r="14000" spans="1:28">
      <c r="A14000" s="34" t="s">
        <v>20</v>
      </c>
      <c r="B14000" s="34" t="s">
        <v>80</v>
      </c>
      <c r="C14000" s="5" t="s">
        <v>225</v>
      </c>
      <c r="D14000" s="35" t="s">
        <v>88</v>
      </c>
      <c r="E14000" s="36" t="s">
        <v>18</v>
      </c>
      <c r="F14000" s="37">
        <v>0</v>
      </c>
      <c r="G14000" s="38">
        <v>-0.04</v>
      </c>
      <c r="H14000" s="34">
        <v>0.94676210553065276</v>
      </c>
      <c r="I14000" s="35">
        <v>0.14426697489351831</v>
      </c>
      <c r="J14000" s="35">
        <v>0.97969593690056889</v>
      </c>
      <c r="K14000" s="35">
        <v>-0.37249090815611358</v>
      </c>
      <c r="L14000" s="35">
        <v>0</v>
      </c>
      <c r="M14000" s="35">
        <v>0</v>
      </c>
      <c r="N14000" s="35">
        <v>0</v>
      </c>
      <c r="O14000" s="35">
        <v>0</v>
      </c>
      <c r="P14000" s="36">
        <v>11</v>
      </c>
      <c r="Q14000" s="37">
        <v>86</v>
      </c>
      <c r="R14000" s="36">
        <v>0</v>
      </c>
      <c r="S14000" s="39">
        <f t="shared" si="485"/>
        <v>86</v>
      </c>
      <c r="T14000" s="34" t="s">
        <v>29</v>
      </c>
      <c r="U14000" s="12">
        <f>((alpha*(beta^speed))*(speed^ceta))</f>
        <v>4.7036633806717635E-3</v>
      </c>
      <c r="V14000" s="8">
        <f t="shared" si="486"/>
        <v>86</v>
      </c>
      <c r="AB14000" s="41"/>
    </row>
    <row r="14001" spans="1:28">
      <c r="A14001" s="34" t="s">
        <v>20</v>
      </c>
      <c r="B14001" s="34" t="s">
        <v>80</v>
      </c>
      <c r="C14001" s="5" t="s">
        <v>225</v>
      </c>
      <c r="D14001" s="35" t="s">
        <v>88</v>
      </c>
      <c r="E14001" s="36" t="s">
        <v>17</v>
      </c>
      <c r="F14001" s="37">
        <v>0</v>
      </c>
      <c r="G14001" s="38">
        <v>-0.04</v>
      </c>
      <c r="H14001" s="34">
        <v>0.90335854749115174</v>
      </c>
      <c r="I14001" s="35">
        <v>-1.1202801267754534E-3</v>
      </c>
      <c r="J14001" s="35">
        <v>0.19456289294782764</v>
      </c>
      <c r="K14001" s="35">
        <v>-12.320306432335478</v>
      </c>
      <c r="L14001" s="35">
        <v>323.64324507590629</v>
      </c>
      <c r="M14001" s="35">
        <v>0</v>
      </c>
      <c r="N14001" s="35">
        <v>0</v>
      </c>
      <c r="O14001" s="35">
        <v>0</v>
      </c>
      <c r="P14001" s="36">
        <v>11</v>
      </c>
      <c r="Q14001" s="37">
        <v>83</v>
      </c>
      <c r="R14001" s="36">
        <v>14</v>
      </c>
      <c r="S14001" s="39">
        <f t="shared" si="485"/>
        <v>83</v>
      </c>
      <c r="T14001" s="34" t="s">
        <v>51</v>
      </c>
      <c r="U14001" s="12">
        <f>(((alpha*(speed^3))+(beta*(speed^2))+(ceta*speed))+delta)</f>
        <v>0.83996786109014465</v>
      </c>
      <c r="V14001" s="8">
        <f t="shared" si="486"/>
        <v>83</v>
      </c>
    </row>
    <row r="14002" spans="1:28">
      <c r="A14002" s="34" t="s">
        <v>20</v>
      </c>
      <c r="B14002" s="34" t="s">
        <v>80</v>
      </c>
      <c r="C14002" s="5" t="s">
        <v>225</v>
      </c>
      <c r="D14002" s="35" t="s">
        <v>88</v>
      </c>
      <c r="E14002" s="36" t="s">
        <v>15</v>
      </c>
      <c r="F14002" s="37">
        <v>50</v>
      </c>
      <c r="G14002" s="38">
        <v>-0.04</v>
      </c>
      <c r="H14002" s="34">
        <v>0.96361036381525622</v>
      </c>
      <c r="I14002" s="35">
        <v>-0.24075632871786706</v>
      </c>
      <c r="J14002" s="35">
        <v>16.185976733171508</v>
      </c>
      <c r="K14002" s="35">
        <v>0.26660739066193623</v>
      </c>
      <c r="L14002" s="35">
        <v>0.9606057833262982</v>
      </c>
      <c r="M14002" s="35">
        <v>3.8210382493829032E-4</v>
      </c>
      <c r="N14002" s="35">
        <v>0</v>
      </c>
      <c r="O14002" s="35">
        <v>0</v>
      </c>
      <c r="P14002" s="36">
        <v>11</v>
      </c>
      <c r="Q14002" s="37">
        <v>86</v>
      </c>
      <c r="R14002" s="36">
        <v>10</v>
      </c>
      <c r="S14002" s="39">
        <f t="shared" si="485"/>
        <v>86</v>
      </c>
      <c r="T14002" s="34" t="s">
        <v>44</v>
      </c>
      <c r="U14002" s="12">
        <f>(alpha+(beta/(1+EXP((((-1)*ceta)+(delta*LN(speed)))+(epsilon*speed)))))</f>
        <v>3.7743983610071974E-2</v>
      </c>
      <c r="V14002" s="8">
        <f t="shared" si="486"/>
        <v>86</v>
      </c>
    </row>
    <row r="14003" spans="1:28">
      <c r="A14003" s="34" t="s">
        <v>20</v>
      </c>
      <c r="B14003" s="34" t="s">
        <v>80</v>
      </c>
      <c r="C14003" s="5" t="s">
        <v>225</v>
      </c>
      <c r="D14003" s="35" t="s">
        <v>88</v>
      </c>
      <c r="E14003" s="36" t="s">
        <v>16</v>
      </c>
      <c r="F14003" s="37">
        <v>50</v>
      </c>
      <c r="G14003" s="38">
        <v>-0.04</v>
      </c>
      <c r="H14003" s="34">
        <v>0.91374239637071819</v>
      </c>
      <c r="I14003" s="35">
        <v>-2.7410140375894241E-5</v>
      </c>
      <c r="J14003" s="35">
        <v>4.8915826286934205E-3</v>
      </c>
      <c r="K14003" s="35">
        <v>-0.31516651744484908</v>
      </c>
      <c r="L14003" s="35">
        <v>8.063703865328856</v>
      </c>
      <c r="M14003" s="35">
        <v>0</v>
      </c>
      <c r="N14003" s="35">
        <v>0</v>
      </c>
      <c r="O14003" s="35">
        <v>0</v>
      </c>
      <c r="P14003" s="36">
        <v>11</v>
      </c>
      <c r="Q14003" s="37">
        <v>81</v>
      </c>
      <c r="R14003" s="36">
        <v>14</v>
      </c>
      <c r="S14003" s="39">
        <f t="shared" si="485"/>
        <v>81</v>
      </c>
      <c r="T14003" s="34" t="s">
        <v>51</v>
      </c>
      <c r="U14003" s="12">
        <f>(((alpha*(speed^3))+(beta*(speed^2))+(ceta*speed))+delta)</f>
        <v>6.2017167647995919E-2</v>
      </c>
      <c r="V14003" s="8">
        <f t="shared" si="486"/>
        <v>81</v>
      </c>
    </row>
    <row r="14004" spans="1:28">
      <c r="A14004" s="34" t="s">
        <v>20</v>
      </c>
      <c r="B14004" s="34" t="s">
        <v>80</v>
      </c>
      <c r="C14004" s="5" t="s">
        <v>225</v>
      </c>
      <c r="D14004" s="35" t="s">
        <v>88</v>
      </c>
      <c r="E14004" s="36" t="s">
        <v>14</v>
      </c>
      <c r="F14004" s="37">
        <v>50</v>
      </c>
      <c r="G14004" s="38">
        <v>-0.04</v>
      </c>
      <c r="H14004" s="34">
        <v>0.96107588461612459</v>
      </c>
      <c r="I14004" s="35">
        <v>4.1571110083616993</v>
      </c>
      <c r="J14004" s="35">
        <v>0.5891182017487091</v>
      </c>
      <c r="K14004" s="35">
        <v>9.4380486063231385E-3</v>
      </c>
      <c r="L14004" s="35">
        <v>0</v>
      </c>
      <c r="M14004" s="35">
        <v>0</v>
      </c>
      <c r="N14004" s="35">
        <v>0</v>
      </c>
      <c r="O14004" s="35">
        <v>0</v>
      </c>
      <c r="P14004" s="36">
        <v>11</v>
      </c>
      <c r="Q14004" s="37">
        <v>86</v>
      </c>
      <c r="R14004" s="36">
        <v>5</v>
      </c>
      <c r="S14004" s="39">
        <f t="shared" si="485"/>
        <v>86</v>
      </c>
      <c r="T14004" s="34" t="s">
        <v>36</v>
      </c>
      <c r="U14004" s="12">
        <f>(1/(((ceta*(speed^2))+(beta*speed))+alpha))</f>
        <v>8.0240668178378129E-3</v>
      </c>
      <c r="V14004" s="8">
        <f t="shared" si="486"/>
        <v>86</v>
      </c>
      <c r="AB14004" s="41"/>
    </row>
    <row r="14005" spans="1:28">
      <c r="A14005" s="34" t="s">
        <v>20</v>
      </c>
      <c r="B14005" s="34" t="s">
        <v>80</v>
      </c>
      <c r="C14005" s="5" t="s">
        <v>225</v>
      </c>
      <c r="D14005" s="35" t="s">
        <v>88</v>
      </c>
      <c r="E14005" s="36" t="s">
        <v>18</v>
      </c>
      <c r="F14005" s="37">
        <v>50</v>
      </c>
      <c r="G14005" s="38">
        <v>-0.04</v>
      </c>
      <c r="H14005" s="34">
        <v>0.93753532875485757</v>
      </c>
      <c r="I14005" s="35">
        <v>-2.0874889437481872E-7</v>
      </c>
      <c r="J14005" s="35">
        <v>3.8419462580638215E-5</v>
      </c>
      <c r="K14005" s="35">
        <v>-2.5940557185555333E-3</v>
      </c>
      <c r="L14005" s="35">
        <v>7.2353014283134384E-2</v>
      </c>
      <c r="M14005" s="35">
        <v>0</v>
      </c>
      <c r="N14005" s="35">
        <v>0</v>
      </c>
      <c r="O14005" s="35">
        <v>0</v>
      </c>
      <c r="P14005" s="36">
        <v>11</v>
      </c>
      <c r="Q14005" s="37">
        <v>86</v>
      </c>
      <c r="R14005" s="36">
        <v>14</v>
      </c>
      <c r="S14005" s="39">
        <f t="shared" si="485"/>
        <v>86</v>
      </c>
      <c r="T14005" s="34" t="s">
        <v>51</v>
      </c>
      <c r="U14005" s="12">
        <f>(((alpha*(speed^3))+(beta*(speed^2))+(ceta*speed))+delta)</f>
        <v>6.3858097328907404E-4</v>
      </c>
      <c r="V14005" s="8">
        <f t="shared" si="486"/>
        <v>86</v>
      </c>
      <c r="AB14005" s="41"/>
    </row>
    <row r="14006" spans="1:28">
      <c r="A14006" s="34" t="s">
        <v>20</v>
      </c>
      <c r="B14006" s="34" t="s">
        <v>80</v>
      </c>
      <c r="C14006" s="5" t="s">
        <v>225</v>
      </c>
      <c r="D14006" s="35" t="s">
        <v>88</v>
      </c>
      <c r="E14006" s="36" t="s">
        <v>17</v>
      </c>
      <c r="F14006" s="37">
        <v>50</v>
      </c>
      <c r="G14006" s="38">
        <v>-0.04</v>
      </c>
      <c r="H14006" s="34">
        <v>0.86868798559859917</v>
      </c>
      <c r="I14006" s="35">
        <v>-8.74489290839229E-4</v>
      </c>
      <c r="J14006" s="35">
        <v>0.15715720099932884</v>
      </c>
      <c r="K14006" s="35">
        <v>-10.828123069208136</v>
      </c>
      <c r="L14006" s="35">
        <v>315.388707686386</v>
      </c>
      <c r="M14006" s="35">
        <v>0</v>
      </c>
      <c r="N14006" s="35">
        <v>0</v>
      </c>
      <c r="O14006" s="35">
        <v>0</v>
      </c>
      <c r="P14006" s="36">
        <v>11</v>
      </c>
      <c r="Q14006" s="37">
        <v>82</v>
      </c>
      <c r="R14006" s="36">
        <v>14</v>
      </c>
      <c r="S14006" s="39">
        <f t="shared" si="485"/>
        <v>82</v>
      </c>
      <c r="T14006" s="34" t="s">
        <v>51</v>
      </c>
      <c r="U14006" s="12">
        <f>(((alpha*(speed^3))+(beta*(speed^2))+(ceta*speed))+delta)</f>
        <v>2.0422242193620264</v>
      </c>
      <c r="V14006" s="8">
        <f t="shared" si="486"/>
        <v>82</v>
      </c>
    </row>
    <row r="14007" spans="1:28">
      <c r="A14007" s="34" t="s">
        <v>20</v>
      </c>
      <c r="B14007" s="34" t="s">
        <v>80</v>
      </c>
      <c r="C14007" s="5" t="s">
        <v>225</v>
      </c>
      <c r="D14007" s="35" t="s">
        <v>88</v>
      </c>
      <c r="E14007" s="36" t="s">
        <v>15</v>
      </c>
      <c r="F14007" s="37">
        <v>100</v>
      </c>
      <c r="G14007" s="38">
        <v>-0.04</v>
      </c>
      <c r="H14007" s="34">
        <v>0.95060614350445538</v>
      </c>
      <c r="I14007" s="35">
        <v>-0.32642192156196143</v>
      </c>
      <c r="J14007" s="35">
        <v>12.137239494064545</v>
      </c>
      <c r="K14007" s="35">
        <v>0.42430148965640041</v>
      </c>
      <c r="L14007" s="35">
        <v>0.87218113317080737</v>
      </c>
      <c r="M14007" s="35">
        <v>6.8852882093115996E-4</v>
      </c>
      <c r="N14007" s="35">
        <v>0</v>
      </c>
      <c r="O14007" s="35">
        <v>0</v>
      </c>
      <c r="P14007" s="36">
        <v>11</v>
      </c>
      <c r="Q14007" s="37">
        <v>86</v>
      </c>
      <c r="R14007" s="36">
        <v>10</v>
      </c>
      <c r="S14007" s="39">
        <f t="shared" si="485"/>
        <v>86</v>
      </c>
      <c r="T14007" s="34" t="s">
        <v>44</v>
      </c>
      <c r="U14007" s="12">
        <f>(alpha+(beta/(1+EXP((((-1)*ceta)+(delta*LN(speed)))+(epsilon*speed)))))</f>
        <v>2.25360753330619E-2</v>
      </c>
      <c r="V14007" s="8">
        <f t="shared" si="486"/>
        <v>86</v>
      </c>
    </row>
    <row r="14008" spans="1:28">
      <c r="A14008" s="34" t="s">
        <v>20</v>
      </c>
      <c r="B14008" s="34" t="s">
        <v>80</v>
      </c>
      <c r="C14008" s="5" t="s">
        <v>225</v>
      </c>
      <c r="D14008" s="35" t="s">
        <v>88</v>
      </c>
      <c r="E14008" s="36" t="s">
        <v>16</v>
      </c>
      <c r="F14008" s="37">
        <v>100</v>
      </c>
      <c r="G14008" s="38">
        <v>-0.04</v>
      </c>
      <c r="H14008" s="34">
        <v>0.88022372614718469</v>
      </c>
      <c r="I14008" s="35">
        <v>-3.7669353097540967</v>
      </c>
      <c r="J14008" s="35">
        <v>29.584188997085946</v>
      </c>
      <c r="K14008" s="35">
        <v>0.33282920932370896</v>
      </c>
      <c r="L14008" s="35">
        <v>0.45811572666804168</v>
      </c>
      <c r="M14008" s="35">
        <v>2.5716466882569921E-3</v>
      </c>
      <c r="N14008" s="35">
        <v>0</v>
      </c>
      <c r="O14008" s="35">
        <v>0</v>
      </c>
      <c r="P14008" s="36">
        <v>11</v>
      </c>
      <c r="Q14008" s="37">
        <v>85</v>
      </c>
      <c r="R14008" s="36">
        <v>10</v>
      </c>
      <c r="S14008" s="39">
        <f t="shared" si="485"/>
        <v>85</v>
      </c>
      <c r="T14008" s="34" t="s">
        <v>44</v>
      </c>
      <c r="U14008" s="12">
        <f>(alpha+(beta/(1+EXP((((-1)*ceta)+(delta*LN(speed)))+(epsilon*speed)))))</f>
        <v>1.241741752972203E-2</v>
      </c>
      <c r="V14008" s="8">
        <f t="shared" si="486"/>
        <v>85</v>
      </c>
    </row>
    <row r="14009" spans="1:28">
      <c r="A14009" s="34" t="s">
        <v>20</v>
      </c>
      <c r="B14009" s="34" t="s">
        <v>80</v>
      </c>
      <c r="C14009" s="5" t="s">
        <v>225</v>
      </c>
      <c r="D14009" s="35" t="s">
        <v>88</v>
      </c>
      <c r="E14009" s="36" t="s">
        <v>14</v>
      </c>
      <c r="F14009" s="37">
        <v>100</v>
      </c>
      <c r="G14009" s="38">
        <v>-0.04</v>
      </c>
      <c r="H14009" s="34">
        <v>0.9462375195417555</v>
      </c>
      <c r="I14009" s="35">
        <v>0.34703765366312722</v>
      </c>
      <c r="J14009" s="35">
        <v>0.98145571376930951</v>
      </c>
      <c r="K14009" s="35">
        <v>-0.51421696365043557</v>
      </c>
      <c r="L14009" s="35">
        <v>0</v>
      </c>
      <c r="M14009" s="35">
        <v>0</v>
      </c>
      <c r="N14009" s="35">
        <v>0</v>
      </c>
      <c r="O14009" s="35">
        <v>0</v>
      </c>
      <c r="P14009" s="36">
        <v>11</v>
      </c>
      <c r="Q14009" s="37">
        <v>86</v>
      </c>
      <c r="R14009" s="36">
        <v>0</v>
      </c>
      <c r="S14009" s="39">
        <f t="shared" si="485"/>
        <v>86</v>
      </c>
      <c r="T14009" s="34" t="s">
        <v>29</v>
      </c>
      <c r="U14009" s="12">
        <f>((alpha*(beta^speed))*(speed^ceta))</f>
        <v>7.0227230426840566E-3</v>
      </c>
      <c r="V14009" s="8">
        <f t="shared" si="486"/>
        <v>86</v>
      </c>
      <c r="AB14009" s="41"/>
    </row>
    <row r="14010" spans="1:28">
      <c r="A14010" s="34" t="s">
        <v>20</v>
      </c>
      <c r="B14010" s="34" t="s">
        <v>80</v>
      </c>
      <c r="C14010" s="5" t="s">
        <v>225</v>
      </c>
      <c r="D14010" s="35" t="s">
        <v>88</v>
      </c>
      <c r="E14010" s="36" t="s">
        <v>18</v>
      </c>
      <c r="F14010" s="37">
        <v>100</v>
      </c>
      <c r="G14010" s="38">
        <v>-0.04</v>
      </c>
      <c r="H14010" s="34">
        <v>0.93684295834590925</v>
      </c>
      <c r="I14010" s="35">
        <v>-1.9795463089260812E-7</v>
      </c>
      <c r="J14010" s="35">
        <v>3.735415117603665E-5</v>
      </c>
      <c r="K14010" s="35">
        <v>-2.6121909130788746E-3</v>
      </c>
      <c r="L14010" s="35">
        <v>7.4937104520345452E-2</v>
      </c>
      <c r="M14010" s="35">
        <v>0</v>
      </c>
      <c r="N14010" s="35">
        <v>0</v>
      </c>
      <c r="O14010" s="35">
        <v>0</v>
      </c>
      <c r="P14010" s="36">
        <v>11</v>
      </c>
      <c r="Q14010" s="37">
        <v>86</v>
      </c>
      <c r="R14010" s="36">
        <v>14</v>
      </c>
      <c r="S14010" s="39">
        <f t="shared" si="485"/>
        <v>86</v>
      </c>
      <c r="T14010" s="34" t="s">
        <v>51</v>
      </c>
      <c r="U14010" s="12">
        <f>(((alpha*(speed^3))+(beta*(speed^2))+(ceta*speed))+delta)</f>
        <v>6.4975738650056847E-4</v>
      </c>
      <c r="V14010" s="8">
        <f t="shared" si="486"/>
        <v>86</v>
      </c>
      <c r="AB14010" s="41"/>
    </row>
    <row r="14011" spans="1:28">
      <c r="A14011" s="34" t="s">
        <v>20</v>
      </c>
      <c r="B14011" s="34" t="s">
        <v>80</v>
      </c>
      <c r="C14011" s="5" t="s">
        <v>225</v>
      </c>
      <c r="D14011" s="35" t="s">
        <v>88</v>
      </c>
      <c r="E14011" s="36" t="s">
        <v>17</v>
      </c>
      <c r="F14011" s="37">
        <v>100</v>
      </c>
      <c r="G14011" s="38">
        <v>-0.04</v>
      </c>
      <c r="H14011" s="34">
        <v>0.83025142874292956</v>
      </c>
      <c r="I14011" s="35">
        <v>-6.2002349218778503E-4</v>
      </c>
      <c r="J14011" s="35">
        <v>0.11853496655496815</v>
      </c>
      <c r="K14011" s="35">
        <v>-9.2949577863438204</v>
      </c>
      <c r="L14011" s="35">
        <v>308.55829413681533</v>
      </c>
      <c r="M14011" s="35">
        <v>0</v>
      </c>
      <c r="N14011" s="35">
        <v>0</v>
      </c>
      <c r="O14011" s="35">
        <v>0</v>
      </c>
      <c r="P14011" s="36">
        <v>11</v>
      </c>
      <c r="Q14011" s="37">
        <v>82</v>
      </c>
      <c r="R14011" s="36">
        <v>14</v>
      </c>
      <c r="S14011" s="39">
        <f t="shared" si="485"/>
        <v>82</v>
      </c>
      <c r="T14011" s="34" t="s">
        <v>51</v>
      </c>
      <c r="U14011" s="12">
        <f>(((alpha*(speed^3))+(beta*(speed^2))+(ceta*speed))+delta)</f>
        <v>1.5397579316332326</v>
      </c>
      <c r="V14011" s="8">
        <f t="shared" si="486"/>
        <v>82</v>
      </c>
    </row>
    <row r="14012" spans="1:28">
      <c r="A14012" s="34" t="s">
        <v>20</v>
      </c>
      <c r="B14012" s="34" t="s">
        <v>80</v>
      </c>
      <c r="C14012" s="5" t="s">
        <v>225</v>
      </c>
      <c r="D14012" s="35" t="s">
        <v>88</v>
      </c>
      <c r="E14012" s="36" t="s">
        <v>15</v>
      </c>
      <c r="F14012" s="37">
        <v>0</v>
      </c>
      <c r="G14012" s="38">
        <v>-0.02</v>
      </c>
      <c r="H14012" s="34">
        <v>0.98543270408193306</v>
      </c>
      <c r="I14012" s="35">
        <v>0.35605329210225106</v>
      </c>
      <c r="J14012" s="35">
        <v>18.318199763024985</v>
      </c>
      <c r="K14012" s="35">
        <v>-0.41755098877140301</v>
      </c>
      <c r="L14012" s="35">
        <v>0.53930407822915505</v>
      </c>
      <c r="M14012" s="35">
        <v>5.02282663170266E-2</v>
      </c>
      <c r="N14012" s="35">
        <v>0</v>
      </c>
      <c r="O14012" s="35">
        <v>0</v>
      </c>
      <c r="P14012" s="36">
        <v>11</v>
      </c>
      <c r="Q14012" s="37">
        <v>86</v>
      </c>
      <c r="R14012" s="36">
        <v>10</v>
      </c>
      <c r="S14012" s="39">
        <f t="shared" si="485"/>
        <v>86</v>
      </c>
      <c r="T14012" s="34" t="s">
        <v>44</v>
      </c>
      <c r="U14012" s="12">
        <f>(alpha+(beta/(1+EXP((((-1)*ceta)+(delta*LN(speed)))+(epsilon*speed)))))</f>
        <v>0.37057185343045806</v>
      </c>
      <c r="V14012" s="8">
        <f t="shared" si="486"/>
        <v>86</v>
      </c>
    </row>
    <row r="14013" spans="1:28">
      <c r="A14013" s="34" t="s">
        <v>20</v>
      </c>
      <c r="B14013" s="34" t="s">
        <v>80</v>
      </c>
      <c r="C14013" s="5" t="s">
        <v>225</v>
      </c>
      <c r="D14013" s="35" t="s">
        <v>88</v>
      </c>
      <c r="E14013" s="36" t="s">
        <v>16</v>
      </c>
      <c r="F14013" s="37">
        <v>0</v>
      </c>
      <c r="G14013" s="38">
        <v>-0.02</v>
      </c>
      <c r="H14013" s="34">
        <v>0.94444881290929805</v>
      </c>
      <c r="I14013" s="35">
        <v>37.59366029944978</v>
      </c>
      <c r="J14013" s="35">
        <v>0.99343688159460286</v>
      </c>
      <c r="K14013" s="35">
        <v>-0.63819068219938213</v>
      </c>
      <c r="L14013" s="35">
        <v>0</v>
      </c>
      <c r="M14013" s="35">
        <v>0</v>
      </c>
      <c r="N14013" s="35">
        <v>0</v>
      </c>
      <c r="O14013" s="35">
        <v>0</v>
      </c>
      <c r="P14013" s="36">
        <v>11</v>
      </c>
      <c r="Q14013" s="37">
        <v>86</v>
      </c>
      <c r="R14013" s="36">
        <v>0</v>
      </c>
      <c r="S14013" s="39">
        <f t="shared" si="485"/>
        <v>86</v>
      </c>
      <c r="T14013" s="34" t="s">
        <v>29</v>
      </c>
      <c r="U14013" s="12">
        <f>((alpha*(beta^speed))*(speed^ceta))</f>
        <v>1.2433681605373619</v>
      </c>
      <c r="V14013" s="8">
        <f t="shared" si="486"/>
        <v>86</v>
      </c>
    </row>
    <row r="14014" spans="1:28">
      <c r="A14014" s="34" t="s">
        <v>20</v>
      </c>
      <c r="B14014" s="34" t="s">
        <v>80</v>
      </c>
      <c r="C14014" s="5" t="s">
        <v>225</v>
      </c>
      <c r="D14014" s="35" t="s">
        <v>88</v>
      </c>
      <c r="E14014" s="36" t="s">
        <v>14</v>
      </c>
      <c r="F14014" s="37">
        <v>0</v>
      </c>
      <c r="G14014" s="38">
        <v>-0.02</v>
      </c>
      <c r="H14014" s="34">
        <v>0.91385939838703301</v>
      </c>
      <c r="I14014" s="35">
        <v>-3.8605438996455859E-7</v>
      </c>
      <c r="J14014" s="35">
        <v>8.4087574203479316E-5</v>
      </c>
      <c r="K14014" s="35">
        <v>-5.80799283611904E-3</v>
      </c>
      <c r="L14014" s="35">
        <v>0.15713145784644944</v>
      </c>
      <c r="M14014" s="35">
        <v>0</v>
      </c>
      <c r="N14014" s="35">
        <v>0</v>
      </c>
      <c r="O14014" s="35">
        <v>0</v>
      </c>
      <c r="P14014" s="36">
        <v>11</v>
      </c>
      <c r="Q14014" s="37">
        <v>86</v>
      </c>
      <c r="R14014" s="36">
        <v>14</v>
      </c>
      <c r="S14014" s="39">
        <f t="shared" si="485"/>
        <v>86</v>
      </c>
      <c r="T14014" s="34" t="s">
        <v>51</v>
      </c>
      <c r="U14014" s="12">
        <f>(((alpha*(speed^3))+(beta*(speed^2))+(ceta*speed))+delta)</f>
        <v>3.4003561685847783E-2</v>
      </c>
      <c r="V14014" s="8">
        <f t="shared" si="486"/>
        <v>86</v>
      </c>
      <c r="AB14014" s="41"/>
    </row>
    <row r="14015" spans="1:28">
      <c r="A14015" s="34" t="s">
        <v>20</v>
      </c>
      <c r="B14015" s="34" t="s">
        <v>80</v>
      </c>
      <c r="C14015" s="5" t="s">
        <v>225</v>
      </c>
      <c r="D14015" s="35" t="s">
        <v>88</v>
      </c>
      <c r="E14015" s="36" t="s">
        <v>18</v>
      </c>
      <c r="F14015" s="37">
        <v>0</v>
      </c>
      <c r="G14015" s="38">
        <v>-0.02</v>
      </c>
      <c r="H14015" s="34">
        <v>0.94116916201642009</v>
      </c>
      <c r="I14015" s="35">
        <v>-6.6560243996020133E-2</v>
      </c>
      <c r="J14015" s="35">
        <v>-4.7922414318304467</v>
      </c>
      <c r="K14015" s="35">
        <v>-0.9519768846130674</v>
      </c>
      <c r="L14015" s="35">
        <v>0</v>
      </c>
      <c r="M14015" s="35">
        <v>0</v>
      </c>
      <c r="N14015" s="35">
        <v>0</v>
      </c>
      <c r="O14015" s="35">
        <v>0</v>
      </c>
      <c r="P14015" s="36">
        <v>11</v>
      </c>
      <c r="Q14015" s="37">
        <v>86</v>
      </c>
      <c r="R14015" s="36">
        <v>13</v>
      </c>
      <c r="S14015" s="39">
        <f t="shared" si="485"/>
        <v>86</v>
      </c>
      <c r="T14015" s="34" t="s">
        <v>50</v>
      </c>
      <c r="U14015" s="12">
        <f>EXP((alpha+(beta/speed))+(ceta*LN(speed)))</f>
        <v>1.2743682203354024E-2</v>
      </c>
      <c r="V14015" s="8">
        <f t="shared" si="486"/>
        <v>86</v>
      </c>
      <c r="AB14015" s="41"/>
    </row>
    <row r="14016" spans="1:28">
      <c r="A14016" s="34" t="s">
        <v>20</v>
      </c>
      <c r="B14016" s="34" t="s">
        <v>80</v>
      </c>
      <c r="C14016" s="5" t="s">
        <v>225</v>
      </c>
      <c r="D14016" s="35" t="s">
        <v>88</v>
      </c>
      <c r="E14016" s="36" t="s">
        <v>17</v>
      </c>
      <c r="F14016" s="37">
        <v>0</v>
      </c>
      <c r="G14016" s="38">
        <v>-0.02</v>
      </c>
      <c r="H14016" s="34">
        <v>0.8905789555482222</v>
      </c>
      <c r="I14016" s="35">
        <v>-1.4512238084824899E-3</v>
      </c>
      <c r="J14016" s="35">
        <v>0.25571227098273747</v>
      </c>
      <c r="K14016" s="35">
        <v>-15.95528360499422</v>
      </c>
      <c r="L14016" s="35">
        <v>460.26328917578115</v>
      </c>
      <c r="M14016" s="35">
        <v>0</v>
      </c>
      <c r="N14016" s="35">
        <v>0</v>
      </c>
      <c r="O14016" s="35">
        <v>0</v>
      </c>
      <c r="P14016" s="36">
        <v>11</v>
      </c>
      <c r="Q14016" s="37">
        <v>86</v>
      </c>
      <c r="R14016" s="36">
        <v>14</v>
      </c>
      <c r="S14016" s="39">
        <f t="shared" si="485"/>
        <v>86</v>
      </c>
      <c r="T14016" s="34" t="s">
        <v>51</v>
      </c>
      <c r="U14016" s="12">
        <f>(((alpha*(speed^3))+(beta*(speed^2))+(ceta*speed))+delta)</f>
        <v>56.297244606465995</v>
      </c>
      <c r="V14016" s="8">
        <f t="shared" si="486"/>
        <v>86</v>
      </c>
    </row>
    <row r="14017" spans="1:28">
      <c r="A14017" s="34" t="s">
        <v>20</v>
      </c>
      <c r="B14017" s="34" t="s">
        <v>80</v>
      </c>
      <c r="C14017" s="5" t="s">
        <v>225</v>
      </c>
      <c r="D14017" s="35" t="s">
        <v>88</v>
      </c>
      <c r="E14017" s="36" t="s">
        <v>15</v>
      </c>
      <c r="F14017" s="37">
        <v>50</v>
      </c>
      <c r="G14017" s="38">
        <v>-0.02</v>
      </c>
      <c r="H14017" s="34">
        <v>0.97436477877168204</v>
      </c>
      <c r="I14017" s="35">
        <v>-0.12969246846776453</v>
      </c>
      <c r="J14017" s="35">
        <v>16.404190312378343</v>
      </c>
      <c r="K14017" s="35">
        <v>0.48991897645452681</v>
      </c>
      <c r="L14017" s="35">
        <v>0.973430053296091</v>
      </c>
      <c r="M14017" s="35">
        <v>1.9888352780110524E-4</v>
      </c>
      <c r="N14017" s="35">
        <v>0</v>
      </c>
      <c r="O14017" s="35">
        <v>0</v>
      </c>
      <c r="P14017" s="36">
        <v>11</v>
      </c>
      <c r="Q14017" s="37">
        <v>86</v>
      </c>
      <c r="R14017" s="36">
        <v>10</v>
      </c>
      <c r="S14017" s="39">
        <f t="shared" si="485"/>
        <v>86</v>
      </c>
      <c r="T14017" s="34" t="s">
        <v>44</v>
      </c>
      <c r="U14017" s="12">
        <f>(alpha+(beta/(1+EXP((((-1)*ceta)+(delta*LN(speed)))+(epsilon*speed)))))</f>
        <v>0.2077273610782335</v>
      </c>
      <c r="V14017" s="8">
        <f t="shared" si="486"/>
        <v>86</v>
      </c>
    </row>
    <row r="14018" spans="1:28">
      <c r="A14018" s="34" t="s">
        <v>20</v>
      </c>
      <c r="B14018" s="34" t="s">
        <v>80</v>
      </c>
      <c r="C14018" s="5" t="s">
        <v>225</v>
      </c>
      <c r="D14018" s="35" t="s">
        <v>88</v>
      </c>
      <c r="E14018" s="36" t="s">
        <v>16</v>
      </c>
      <c r="F14018" s="37">
        <v>50</v>
      </c>
      <c r="G14018" s="38">
        <v>-0.02</v>
      </c>
      <c r="H14018" s="34">
        <v>0.91464595226586032</v>
      </c>
      <c r="I14018" s="35">
        <v>-4.7214728403175022E-5</v>
      </c>
      <c r="J14018" s="35">
        <v>7.8023888380633561E-3</v>
      </c>
      <c r="K14018" s="35">
        <v>-0.46193494825831027</v>
      </c>
      <c r="L14018" s="35">
        <v>11.992658076105354</v>
      </c>
      <c r="M14018" s="35">
        <v>0</v>
      </c>
      <c r="N14018" s="35">
        <v>0</v>
      </c>
      <c r="O14018" s="35">
        <v>0</v>
      </c>
      <c r="P14018" s="36">
        <v>11</v>
      </c>
      <c r="Q14018" s="37">
        <v>85</v>
      </c>
      <c r="R14018" s="36">
        <v>14</v>
      </c>
      <c r="S14018" s="39">
        <f t="shared" ref="S14018:S14081" si="487">V14018</f>
        <v>85</v>
      </c>
      <c r="T14018" s="34" t="s">
        <v>51</v>
      </c>
      <c r="U14018" s="12">
        <f>(((alpha*(speed^3))+(beta*(speed^2))+(ceta*speed))+delta)</f>
        <v>0.10470174855686665</v>
      </c>
      <c r="V14018" s="8">
        <f t="shared" ref="V14018:V14081" si="488">IF($V$1&lt;P14018,P14018,IF($V$1&gt;Q14018,Q14018,$V$1))</f>
        <v>85</v>
      </c>
    </row>
    <row r="14019" spans="1:28">
      <c r="A14019" s="34" t="s">
        <v>20</v>
      </c>
      <c r="B14019" s="34" t="s">
        <v>80</v>
      </c>
      <c r="C14019" s="5" t="s">
        <v>225</v>
      </c>
      <c r="D14019" s="35" t="s">
        <v>88</v>
      </c>
      <c r="E14019" s="36" t="s">
        <v>14</v>
      </c>
      <c r="F14019" s="37">
        <v>50</v>
      </c>
      <c r="G14019" s="38">
        <v>-0.02</v>
      </c>
      <c r="H14019" s="34">
        <v>0.93891756705847385</v>
      </c>
      <c r="I14019" s="35">
        <v>-5.6174594719243156E-7</v>
      </c>
      <c r="J14019" s="35">
        <v>1.0136342571196306E-4</v>
      </c>
      <c r="K14019" s="35">
        <v>-6.2785613244394668E-3</v>
      </c>
      <c r="L14019" s="35">
        <v>0.16004288136719463</v>
      </c>
      <c r="M14019" s="35">
        <v>0</v>
      </c>
      <c r="N14019" s="35">
        <v>0</v>
      </c>
      <c r="O14019" s="35">
        <v>0</v>
      </c>
      <c r="P14019" s="36">
        <v>11</v>
      </c>
      <c r="Q14019" s="37">
        <v>86</v>
      </c>
      <c r="R14019" s="36">
        <v>14</v>
      </c>
      <c r="S14019" s="39">
        <f t="shared" si="487"/>
        <v>86</v>
      </c>
      <c r="T14019" s="34" t="s">
        <v>51</v>
      </c>
      <c r="U14019" s="12">
        <f>(((alpha*(speed^3))+(beta*(speed^2))+(ceta*speed))+delta)</f>
        <v>1.2468623843650051E-2</v>
      </c>
      <c r="V14019" s="8">
        <f t="shared" si="488"/>
        <v>86</v>
      </c>
      <c r="AB14019" s="41"/>
    </row>
    <row r="14020" spans="1:28">
      <c r="A14020" s="34" t="s">
        <v>20</v>
      </c>
      <c r="B14020" s="34" t="s">
        <v>80</v>
      </c>
      <c r="C14020" s="5" t="s">
        <v>225</v>
      </c>
      <c r="D14020" s="35" t="s">
        <v>88</v>
      </c>
      <c r="E14020" s="36" t="s">
        <v>18</v>
      </c>
      <c r="F14020" s="37">
        <v>50</v>
      </c>
      <c r="G14020" s="38">
        <v>-0.02</v>
      </c>
      <c r="H14020" s="34">
        <v>0.94456772317982673</v>
      </c>
      <c r="I14020" s="35">
        <v>-3.5045985281502772E-7</v>
      </c>
      <c r="J14020" s="35">
        <v>6.0513231692211947E-5</v>
      </c>
      <c r="K14020" s="35">
        <v>-3.7447330144409819E-3</v>
      </c>
      <c r="L14020" s="35">
        <v>0.10115486918257323</v>
      </c>
      <c r="M14020" s="35">
        <v>0</v>
      </c>
      <c r="N14020" s="35">
        <v>0</v>
      </c>
      <c r="O14020" s="35">
        <v>0</v>
      </c>
      <c r="P14020" s="36">
        <v>11</v>
      </c>
      <c r="Q14020" s="37">
        <v>86</v>
      </c>
      <c r="R14020" s="36">
        <v>14</v>
      </c>
      <c r="S14020" s="39">
        <f t="shared" si="487"/>
        <v>86</v>
      </c>
      <c r="T14020" s="34" t="s">
        <v>51</v>
      </c>
      <c r="U14020" s="12">
        <f>(((alpha*(speed^3))+(beta*(speed^2))+(ceta*speed))+delta)</f>
        <v>3.7515993941330678E-3</v>
      </c>
      <c r="V14020" s="8">
        <f t="shared" si="488"/>
        <v>86</v>
      </c>
      <c r="AB14020" s="41"/>
    </row>
    <row r="14021" spans="1:28">
      <c r="A14021" s="34" t="s">
        <v>20</v>
      </c>
      <c r="B14021" s="34" t="s">
        <v>80</v>
      </c>
      <c r="C14021" s="5" t="s">
        <v>225</v>
      </c>
      <c r="D14021" s="35" t="s">
        <v>88</v>
      </c>
      <c r="E14021" s="36" t="s">
        <v>17</v>
      </c>
      <c r="F14021" s="37">
        <v>50</v>
      </c>
      <c r="G14021" s="38">
        <v>-0.02</v>
      </c>
      <c r="H14021" s="34">
        <v>0.86517387917154942</v>
      </c>
      <c r="I14021" s="35">
        <v>-1.7698236898042326E-3</v>
      </c>
      <c r="J14021" s="35">
        <v>0.28736447209580968</v>
      </c>
      <c r="K14021" s="35">
        <v>-17.220877902692802</v>
      </c>
      <c r="L14021" s="35">
        <v>495.94284646390037</v>
      </c>
      <c r="M14021" s="35">
        <v>0</v>
      </c>
      <c r="N14021" s="35">
        <v>0</v>
      </c>
      <c r="O14021" s="35">
        <v>0</v>
      </c>
      <c r="P14021" s="36">
        <v>11</v>
      </c>
      <c r="Q14021" s="37">
        <v>86</v>
      </c>
      <c r="R14021" s="36">
        <v>14</v>
      </c>
      <c r="S14021" s="39">
        <f t="shared" si="487"/>
        <v>86</v>
      </c>
      <c r="T14021" s="34" t="s">
        <v>51</v>
      </c>
      <c r="U14021" s="12">
        <f>(((alpha*(speed^3))+(beta*(speed^2))+(ceta*speed))+delta)</f>
        <v>14.588005610806647</v>
      </c>
      <c r="V14021" s="8">
        <f t="shared" si="488"/>
        <v>86</v>
      </c>
    </row>
    <row r="14022" spans="1:28">
      <c r="A14022" s="34" t="s">
        <v>20</v>
      </c>
      <c r="B14022" s="34" t="s">
        <v>80</v>
      </c>
      <c r="C14022" s="5" t="s">
        <v>225</v>
      </c>
      <c r="D14022" s="35" t="s">
        <v>88</v>
      </c>
      <c r="E14022" s="36" t="s">
        <v>15</v>
      </c>
      <c r="F14022" s="37">
        <v>100</v>
      </c>
      <c r="G14022" s="38">
        <v>-0.02</v>
      </c>
      <c r="H14022" s="34">
        <v>0.96315568600592616</v>
      </c>
      <c r="I14022" s="35">
        <v>-0.30065900950896568</v>
      </c>
      <c r="J14022" s="35">
        <v>19.12332376778987</v>
      </c>
      <c r="K14022" s="35">
        <v>7.7183890190882606E-2</v>
      </c>
      <c r="L14022" s="35">
        <v>0.82444212256019489</v>
      </c>
      <c r="M14022" s="35">
        <v>1.0045626202917148E-3</v>
      </c>
      <c r="N14022" s="35">
        <v>0</v>
      </c>
      <c r="O14022" s="35">
        <v>0</v>
      </c>
      <c r="P14022" s="36">
        <v>11</v>
      </c>
      <c r="Q14022" s="37">
        <v>86</v>
      </c>
      <c r="R14022" s="36">
        <v>10</v>
      </c>
      <c r="S14022" s="39">
        <f t="shared" si="487"/>
        <v>86</v>
      </c>
      <c r="T14022" s="34" t="s">
        <v>44</v>
      </c>
      <c r="U14022" s="12">
        <f>(alpha+(beta/(1+EXP((((-1)*ceta)+(delta*LN(speed)))+(epsilon*speed)))))</f>
        <v>0.16910581689543086</v>
      </c>
      <c r="V14022" s="8">
        <f t="shared" si="488"/>
        <v>86</v>
      </c>
    </row>
    <row r="14023" spans="1:28">
      <c r="A14023" s="34" t="s">
        <v>20</v>
      </c>
      <c r="B14023" s="34" t="s">
        <v>80</v>
      </c>
      <c r="C14023" s="5" t="s">
        <v>225</v>
      </c>
      <c r="D14023" s="35" t="s">
        <v>88</v>
      </c>
      <c r="E14023" s="36" t="s">
        <v>16</v>
      </c>
      <c r="F14023" s="37">
        <v>100</v>
      </c>
      <c r="G14023" s="38">
        <v>-0.02</v>
      </c>
      <c r="H14023" s="34">
        <v>0.89063274305790296</v>
      </c>
      <c r="I14023" s="35">
        <v>-4.7482239520716951E-5</v>
      </c>
      <c r="J14023" s="35">
        <v>7.773397619964189E-3</v>
      </c>
      <c r="K14023" s="35">
        <v>-0.46767530141014679</v>
      </c>
      <c r="L14023" s="35">
        <v>12.707049100899392</v>
      </c>
      <c r="M14023" s="35">
        <v>0</v>
      </c>
      <c r="N14023" s="35">
        <v>0</v>
      </c>
      <c r="O14023" s="35">
        <v>0</v>
      </c>
      <c r="P14023" s="36">
        <v>11</v>
      </c>
      <c r="Q14023" s="37">
        <v>84</v>
      </c>
      <c r="R14023" s="36">
        <v>14</v>
      </c>
      <c r="S14023" s="39">
        <f t="shared" si="487"/>
        <v>84</v>
      </c>
      <c r="T14023" s="34" t="s">
        <v>51</v>
      </c>
      <c r="U14023" s="12">
        <f>(((alpha*(speed^3))+(beta*(speed^2))+(ceta*speed))+delta)</f>
        <v>0.12850409602736157</v>
      </c>
      <c r="V14023" s="8">
        <f t="shared" si="488"/>
        <v>84</v>
      </c>
    </row>
    <row r="14024" spans="1:28">
      <c r="A14024" s="34" t="s">
        <v>20</v>
      </c>
      <c r="B14024" s="34" t="s">
        <v>80</v>
      </c>
      <c r="C14024" s="5" t="s">
        <v>225</v>
      </c>
      <c r="D14024" s="35" t="s">
        <v>88</v>
      </c>
      <c r="E14024" s="36" t="s">
        <v>14</v>
      </c>
      <c r="F14024" s="37">
        <v>100</v>
      </c>
      <c r="G14024" s="38">
        <v>-0.02</v>
      </c>
      <c r="H14024" s="34">
        <v>0.93141263919612871</v>
      </c>
      <c r="I14024" s="35">
        <v>-5.9243891276731471E-7</v>
      </c>
      <c r="J14024" s="35">
        <v>1.0263536895109814E-4</v>
      </c>
      <c r="K14024" s="35">
        <v>-6.2265666176793107E-3</v>
      </c>
      <c r="L14024" s="35">
        <v>0.16024709822633632</v>
      </c>
      <c r="M14024" s="35">
        <v>0</v>
      </c>
      <c r="N14024" s="35">
        <v>0</v>
      </c>
      <c r="O14024" s="35">
        <v>0</v>
      </c>
      <c r="P14024" s="36">
        <v>11</v>
      </c>
      <c r="Q14024" s="37">
        <v>86</v>
      </c>
      <c r="R14024" s="36">
        <v>14</v>
      </c>
      <c r="S14024" s="39">
        <f t="shared" si="487"/>
        <v>86</v>
      </c>
      <c r="T14024" s="34" t="s">
        <v>51</v>
      </c>
      <c r="U14024" s="12">
        <f>(((alpha*(speed^3))+(beta*(speed^2))+(ceta*speed))+delta)</f>
        <v>7.0292327691103829E-3</v>
      </c>
      <c r="V14024" s="8">
        <f t="shared" si="488"/>
        <v>86</v>
      </c>
      <c r="AB14024" s="41"/>
    </row>
    <row r="14025" spans="1:28">
      <c r="A14025" s="34" t="s">
        <v>20</v>
      </c>
      <c r="B14025" s="34" t="s">
        <v>80</v>
      </c>
      <c r="C14025" s="5" t="s">
        <v>225</v>
      </c>
      <c r="D14025" s="35" t="s">
        <v>88</v>
      </c>
      <c r="E14025" s="36" t="s">
        <v>18</v>
      </c>
      <c r="F14025" s="37">
        <v>100</v>
      </c>
      <c r="G14025" s="38">
        <v>-0.02</v>
      </c>
      <c r="H14025" s="34">
        <v>0.95070770852194397</v>
      </c>
      <c r="I14025" s="35">
        <v>-4.1609846455480749E-7</v>
      </c>
      <c r="J14025" s="35">
        <v>7.1355812465107219E-5</v>
      </c>
      <c r="K14025" s="35">
        <v>-4.3616569255863361E-3</v>
      </c>
      <c r="L14025" s="35">
        <v>0.11377669546286297</v>
      </c>
      <c r="M14025" s="35">
        <v>0</v>
      </c>
      <c r="N14025" s="35">
        <v>0</v>
      </c>
      <c r="O14025" s="35">
        <v>0</v>
      </c>
      <c r="P14025" s="36">
        <v>11</v>
      </c>
      <c r="Q14025" s="37">
        <v>86</v>
      </c>
      <c r="R14025" s="36">
        <v>14</v>
      </c>
      <c r="S14025" s="39">
        <f t="shared" si="487"/>
        <v>86</v>
      </c>
      <c r="T14025" s="34" t="s">
        <v>51</v>
      </c>
      <c r="U14025" s="12">
        <f>(((alpha*(speed^3))+(beta*(speed^2))+(ceta*speed))+delta)</f>
        <v>1.7598638834983721E-3</v>
      </c>
      <c r="V14025" s="8">
        <f t="shared" si="488"/>
        <v>86</v>
      </c>
      <c r="AB14025" s="41"/>
    </row>
    <row r="14026" spans="1:28">
      <c r="A14026" s="34" t="s">
        <v>20</v>
      </c>
      <c r="B14026" s="34" t="s">
        <v>80</v>
      </c>
      <c r="C14026" s="5" t="s">
        <v>225</v>
      </c>
      <c r="D14026" s="35" t="s">
        <v>88</v>
      </c>
      <c r="E14026" s="36" t="s">
        <v>17</v>
      </c>
      <c r="F14026" s="37">
        <v>100</v>
      </c>
      <c r="G14026" s="38">
        <v>-0.02</v>
      </c>
      <c r="H14026" s="34">
        <v>0.83404324428201171</v>
      </c>
      <c r="I14026" s="35">
        <v>-1.7375782068470838E-3</v>
      </c>
      <c r="J14026" s="35">
        <v>0.2760413413638011</v>
      </c>
      <c r="K14026" s="35">
        <v>-16.876492898948356</v>
      </c>
      <c r="L14026" s="35">
        <v>519.72912996679383</v>
      </c>
      <c r="M14026" s="35">
        <v>0</v>
      </c>
      <c r="N14026" s="35">
        <v>0</v>
      </c>
      <c r="O14026" s="35">
        <v>0</v>
      </c>
      <c r="P14026" s="36">
        <v>11</v>
      </c>
      <c r="Q14026" s="37">
        <v>86</v>
      </c>
      <c r="R14026" s="36">
        <v>14</v>
      </c>
      <c r="S14026" s="39">
        <f t="shared" si="487"/>
        <v>86</v>
      </c>
      <c r="T14026" s="34" t="s">
        <v>51</v>
      </c>
      <c r="U14026" s="12">
        <f>(((alpha*(speed^3))+(beta*(speed^2))+(ceta*speed))+delta)</f>
        <v>4.7554574495791258</v>
      </c>
      <c r="V14026" s="8">
        <f t="shared" si="488"/>
        <v>86</v>
      </c>
    </row>
    <row r="14027" spans="1:28">
      <c r="A14027" s="34" t="s">
        <v>20</v>
      </c>
      <c r="B14027" s="34" t="s">
        <v>80</v>
      </c>
      <c r="C14027" s="5" t="s">
        <v>225</v>
      </c>
      <c r="D14027" s="35" t="s">
        <v>88</v>
      </c>
      <c r="E14027" s="36" t="s">
        <v>15</v>
      </c>
      <c r="F14027" s="37">
        <v>0</v>
      </c>
      <c r="G14027" s="38">
        <v>0.02</v>
      </c>
      <c r="H14027" s="34">
        <v>0.99166645900127215</v>
      </c>
      <c r="I14027" s="35">
        <v>2.4860648333081334</v>
      </c>
      <c r="J14027" s="35">
        <v>0.89656816915538706</v>
      </c>
      <c r="K14027" s="35">
        <v>-0.62447817460827992</v>
      </c>
      <c r="L14027" s="35">
        <v>0</v>
      </c>
      <c r="M14027" s="35">
        <v>0</v>
      </c>
      <c r="N14027" s="35">
        <v>0</v>
      </c>
      <c r="O14027" s="35">
        <v>0</v>
      </c>
      <c r="P14027" s="36">
        <v>11</v>
      </c>
      <c r="Q14027" s="37">
        <v>86</v>
      </c>
      <c r="R14027" s="36">
        <v>13</v>
      </c>
      <c r="S14027" s="39">
        <f t="shared" si="487"/>
        <v>86</v>
      </c>
      <c r="T14027" s="34" t="s">
        <v>50</v>
      </c>
      <c r="U14027" s="12">
        <f>EXP((alpha+(beta/speed))+(ceta*LN(speed)))</f>
        <v>0.75189948761026593</v>
      </c>
      <c r="V14027" s="8">
        <f t="shared" si="488"/>
        <v>86</v>
      </c>
    </row>
    <row r="14028" spans="1:28">
      <c r="A14028" s="34" t="s">
        <v>20</v>
      </c>
      <c r="B14028" s="34" t="s">
        <v>80</v>
      </c>
      <c r="C14028" s="5" t="s">
        <v>225</v>
      </c>
      <c r="D14028" s="35" t="s">
        <v>88</v>
      </c>
      <c r="E14028" s="36" t="s">
        <v>16</v>
      </c>
      <c r="F14028" s="37">
        <v>0</v>
      </c>
      <c r="G14028" s="38">
        <v>0.02</v>
      </c>
      <c r="H14028" s="34">
        <v>0.97431029767222543</v>
      </c>
      <c r="I14028" s="35">
        <v>28.549112025285527</v>
      </c>
      <c r="J14028" s="35">
        <v>-0.34465062489613207</v>
      </c>
      <c r="K14028" s="35">
        <v>11241.282535946893</v>
      </c>
      <c r="L14028" s="35">
        <v>-3.770450735364272</v>
      </c>
      <c r="M14028" s="35">
        <v>0</v>
      </c>
      <c r="N14028" s="35">
        <v>0</v>
      </c>
      <c r="O14028" s="35">
        <v>0</v>
      </c>
      <c r="P14028" s="36">
        <v>11</v>
      </c>
      <c r="Q14028" s="37">
        <v>86</v>
      </c>
      <c r="R14028" s="36">
        <v>1</v>
      </c>
      <c r="S14028" s="39">
        <f t="shared" si="487"/>
        <v>86</v>
      </c>
      <c r="T14028" s="34" t="s">
        <v>30</v>
      </c>
      <c r="U14028" s="12">
        <f>((alpha*(speed^beta))+(ceta*(speed^delta)))</f>
        <v>6.1504493872471473</v>
      </c>
      <c r="V14028" s="8">
        <f t="shared" si="488"/>
        <v>86</v>
      </c>
    </row>
    <row r="14029" spans="1:28">
      <c r="A14029" s="34" t="s">
        <v>20</v>
      </c>
      <c r="B14029" s="34" t="s">
        <v>80</v>
      </c>
      <c r="C14029" s="5" t="s">
        <v>225</v>
      </c>
      <c r="D14029" s="35" t="s">
        <v>88</v>
      </c>
      <c r="E14029" s="36" t="s">
        <v>14</v>
      </c>
      <c r="F14029" s="37">
        <v>0</v>
      </c>
      <c r="G14029" s="38">
        <v>0.02</v>
      </c>
      <c r="H14029" s="34">
        <v>0.93509457997933154</v>
      </c>
      <c r="I14029" s="35">
        <v>-61.566222171842561</v>
      </c>
      <c r="J14029" s="35">
        <v>17.920259010345266</v>
      </c>
      <c r="K14029" s="35">
        <v>2.5450160861846411</v>
      </c>
      <c r="L14029" s="35">
        <v>0</v>
      </c>
      <c r="M14029" s="35">
        <v>0</v>
      </c>
      <c r="N14029" s="35">
        <v>0</v>
      </c>
      <c r="O14029" s="35">
        <v>0</v>
      </c>
      <c r="P14029" s="36">
        <v>11</v>
      </c>
      <c r="Q14029" s="37">
        <v>86</v>
      </c>
      <c r="R14029" s="36">
        <v>2</v>
      </c>
      <c r="S14029" s="39">
        <f t="shared" si="487"/>
        <v>86</v>
      </c>
      <c r="T14029" s="34" t="s">
        <v>31</v>
      </c>
      <c r="U14029" s="12">
        <f>((alpha+(beta*speed))^((-1)/ceta))</f>
        <v>5.6803403614055857E-2</v>
      </c>
      <c r="V14029" s="8">
        <f t="shared" si="488"/>
        <v>86</v>
      </c>
    </row>
    <row r="14030" spans="1:28">
      <c r="A14030" s="34" t="s">
        <v>20</v>
      </c>
      <c r="B14030" s="34" t="s">
        <v>80</v>
      </c>
      <c r="C14030" s="5" t="s">
        <v>225</v>
      </c>
      <c r="D14030" s="35" t="s">
        <v>88</v>
      </c>
      <c r="E14030" s="36" t="s">
        <v>18</v>
      </c>
      <c r="F14030" s="37">
        <v>0</v>
      </c>
      <c r="G14030" s="38">
        <v>0.02</v>
      </c>
      <c r="H14030" s="34">
        <v>0.98517281099532794</v>
      </c>
      <c r="I14030" s="35">
        <v>-3.6388140211030651E-7</v>
      </c>
      <c r="J14030" s="35">
        <v>6.4873513201607147E-5</v>
      </c>
      <c r="K14030" s="35">
        <v>-4.2021840167840493E-3</v>
      </c>
      <c r="L14030" s="35">
        <v>0.14471070727423888</v>
      </c>
      <c r="M14030" s="35">
        <v>0</v>
      </c>
      <c r="N14030" s="35">
        <v>0</v>
      </c>
      <c r="O14030" s="35">
        <v>0</v>
      </c>
      <c r="P14030" s="36">
        <v>11</v>
      </c>
      <c r="Q14030" s="37">
        <v>86</v>
      </c>
      <c r="R14030" s="36">
        <v>14</v>
      </c>
      <c r="S14030" s="39">
        <f t="shared" si="487"/>
        <v>86</v>
      </c>
      <c r="T14030" s="34" t="s">
        <v>51</v>
      </c>
      <c r="U14030" s="12">
        <f>(((alpha*(speed^3))+(beta*(speed^2))+(ceta*speed))+delta)</f>
        <v>3.1678436369223961E-2</v>
      </c>
      <c r="V14030" s="8">
        <f t="shared" si="488"/>
        <v>86</v>
      </c>
      <c r="AB14030" s="41"/>
    </row>
    <row r="14031" spans="1:28">
      <c r="A14031" s="34" t="s">
        <v>20</v>
      </c>
      <c r="B14031" s="34" t="s">
        <v>80</v>
      </c>
      <c r="C14031" s="5" t="s">
        <v>225</v>
      </c>
      <c r="D14031" s="35" t="s">
        <v>88</v>
      </c>
      <c r="E14031" s="36" t="s">
        <v>17</v>
      </c>
      <c r="F14031" s="37">
        <v>0</v>
      </c>
      <c r="G14031" s="38">
        <v>0.02</v>
      </c>
      <c r="H14031" s="34">
        <v>0.90613184633924571</v>
      </c>
      <c r="I14031" s="35">
        <v>-1.4077622238519436E-3</v>
      </c>
      <c r="J14031" s="35">
        <v>0.25292731774879484</v>
      </c>
      <c r="K14031" s="35">
        <v>-15.332855223553761</v>
      </c>
      <c r="L14031" s="35">
        <v>722.08664250586264</v>
      </c>
      <c r="M14031" s="35">
        <v>0</v>
      </c>
      <c r="N14031" s="35">
        <v>0</v>
      </c>
      <c r="O14031" s="35">
        <v>0</v>
      </c>
      <c r="P14031" s="36">
        <v>11</v>
      </c>
      <c r="Q14031" s="37">
        <v>86</v>
      </c>
      <c r="R14031" s="36">
        <v>14</v>
      </c>
      <c r="S14031" s="39">
        <f t="shared" si="487"/>
        <v>86</v>
      </c>
      <c r="T14031" s="34" t="s">
        <v>51</v>
      </c>
      <c r="U14031" s="12">
        <f>(((alpha*(speed^3))+(beta*(speed^2))+(ceta*speed))+delta)</f>
        <v>378.695926295954</v>
      </c>
      <c r="V14031" s="8">
        <f t="shared" si="488"/>
        <v>86</v>
      </c>
    </row>
    <row r="14032" spans="1:28">
      <c r="A14032" s="34" t="s">
        <v>20</v>
      </c>
      <c r="B14032" s="34" t="s">
        <v>80</v>
      </c>
      <c r="C14032" s="5" t="s">
        <v>225</v>
      </c>
      <c r="D14032" s="35" t="s">
        <v>88</v>
      </c>
      <c r="E14032" s="36" t="s">
        <v>15</v>
      </c>
      <c r="F14032" s="37">
        <v>50</v>
      </c>
      <c r="G14032" s="38">
        <v>0.02</v>
      </c>
      <c r="H14032" s="34">
        <v>0.986952737291378</v>
      </c>
      <c r="I14032" s="35">
        <v>11.142626938368256</v>
      </c>
      <c r="J14032" s="35">
        <v>-0.54888844041470441</v>
      </c>
      <c r="K14032" s="35">
        <v>143.71532909366891</v>
      </c>
      <c r="L14032" s="35">
        <v>-2.4551926852535453</v>
      </c>
      <c r="M14032" s="35">
        <v>0</v>
      </c>
      <c r="N14032" s="35">
        <v>0</v>
      </c>
      <c r="O14032" s="35">
        <v>0</v>
      </c>
      <c r="P14032" s="36">
        <v>11</v>
      </c>
      <c r="Q14032" s="37">
        <v>86</v>
      </c>
      <c r="R14032" s="36">
        <v>1</v>
      </c>
      <c r="S14032" s="39">
        <f t="shared" si="487"/>
        <v>86</v>
      </c>
      <c r="T14032" s="34" t="s">
        <v>30</v>
      </c>
      <c r="U14032" s="12">
        <f>((alpha*(speed^beta))+(ceta*(speed^delta)))</f>
        <v>0.9689734136292083</v>
      </c>
      <c r="V14032" s="8">
        <f t="shared" si="488"/>
        <v>86</v>
      </c>
    </row>
    <row r="14033" spans="1:22">
      <c r="A14033" s="34" t="s">
        <v>20</v>
      </c>
      <c r="B14033" s="34" t="s">
        <v>80</v>
      </c>
      <c r="C14033" s="5" t="s">
        <v>225</v>
      </c>
      <c r="D14033" s="35" t="s">
        <v>88</v>
      </c>
      <c r="E14033" s="36" t="s">
        <v>16</v>
      </c>
      <c r="F14033" s="37">
        <v>50</v>
      </c>
      <c r="G14033" s="38">
        <v>0.02</v>
      </c>
      <c r="H14033" s="34">
        <v>0.97049370213029318</v>
      </c>
      <c r="I14033" s="35">
        <v>3.5509898941329796</v>
      </c>
      <c r="J14033" s="35">
        <v>0.83680574953834586</v>
      </c>
      <c r="K14033" s="35">
        <v>-0.34651627624290615</v>
      </c>
      <c r="L14033" s="35">
        <v>0</v>
      </c>
      <c r="M14033" s="35">
        <v>0</v>
      </c>
      <c r="N14033" s="35">
        <v>0</v>
      </c>
      <c r="O14033" s="35">
        <v>0</v>
      </c>
      <c r="P14033" s="36">
        <v>11</v>
      </c>
      <c r="Q14033" s="37">
        <v>86</v>
      </c>
      <c r="R14033" s="36">
        <v>13</v>
      </c>
      <c r="S14033" s="39">
        <f t="shared" si="487"/>
        <v>86</v>
      </c>
      <c r="T14033" s="34" t="s">
        <v>50</v>
      </c>
      <c r="U14033" s="12">
        <f>EXP((alpha+(beta/speed))+(ceta*LN(speed)))</f>
        <v>7.5173700947775872</v>
      </c>
      <c r="V14033" s="8">
        <f t="shared" si="488"/>
        <v>86</v>
      </c>
    </row>
    <row r="14034" spans="1:22">
      <c r="A14034" s="34" t="s">
        <v>20</v>
      </c>
      <c r="B14034" s="34" t="s">
        <v>80</v>
      </c>
      <c r="C14034" s="5" t="s">
        <v>225</v>
      </c>
      <c r="D14034" s="35" t="s">
        <v>88</v>
      </c>
      <c r="E14034" s="36" t="s">
        <v>14</v>
      </c>
      <c r="F14034" s="37">
        <v>50</v>
      </c>
      <c r="G14034" s="38">
        <v>0.02</v>
      </c>
      <c r="H14034" s="34">
        <v>0.96448671470952463</v>
      </c>
      <c r="I14034" s="35">
        <v>-4.8820000009384971E-7</v>
      </c>
      <c r="J14034" s="35">
        <v>8.7838426276191044E-5</v>
      </c>
      <c r="K14034" s="35">
        <v>-5.7892306439738276E-3</v>
      </c>
      <c r="L14034" s="35">
        <v>0.2117612298976051</v>
      </c>
      <c r="M14034" s="35">
        <v>0</v>
      </c>
      <c r="N14034" s="35">
        <v>0</v>
      </c>
      <c r="O14034" s="35">
        <v>0</v>
      </c>
      <c r="P14034" s="36">
        <v>11</v>
      </c>
      <c r="Q14034" s="37">
        <v>86</v>
      </c>
      <c r="R14034" s="36">
        <v>14</v>
      </c>
      <c r="S14034" s="39">
        <f t="shared" si="487"/>
        <v>86</v>
      </c>
      <c r="T14034" s="34" t="s">
        <v>51</v>
      </c>
      <c r="U14034" s="12">
        <f>(((alpha*(speed^3))+(beta*(speed^2))+(ceta*speed))+delta)</f>
        <v>5.3017855994871188E-2</v>
      </c>
      <c r="V14034" s="8">
        <f t="shared" si="488"/>
        <v>86</v>
      </c>
    </row>
    <row r="14035" spans="1:22">
      <c r="A14035" s="34" t="s">
        <v>20</v>
      </c>
      <c r="B14035" s="34" t="s">
        <v>80</v>
      </c>
      <c r="C14035" s="5" t="s">
        <v>225</v>
      </c>
      <c r="D14035" s="35" t="s">
        <v>88</v>
      </c>
      <c r="E14035" s="36" t="s">
        <v>18</v>
      </c>
      <c r="F14035" s="37">
        <v>50</v>
      </c>
      <c r="G14035" s="38">
        <v>0.02</v>
      </c>
      <c r="H14035" s="34">
        <v>0.98222283735388694</v>
      </c>
      <c r="I14035" s="35">
        <v>0.11660080948994131</v>
      </c>
      <c r="J14035" s="35">
        <v>-3.6118412717371418</v>
      </c>
      <c r="K14035" s="35">
        <v>-0.75865264282068345</v>
      </c>
      <c r="L14035" s="35">
        <v>0</v>
      </c>
      <c r="M14035" s="35">
        <v>0</v>
      </c>
      <c r="N14035" s="35">
        <v>0</v>
      </c>
      <c r="O14035" s="35">
        <v>0</v>
      </c>
      <c r="P14035" s="36">
        <v>11</v>
      </c>
      <c r="Q14035" s="37">
        <v>86</v>
      </c>
      <c r="R14035" s="36">
        <v>13</v>
      </c>
      <c r="S14035" s="39">
        <f t="shared" si="487"/>
        <v>86</v>
      </c>
      <c r="T14035" s="34" t="s">
        <v>50</v>
      </c>
      <c r="U14035" s="12">
        <f>EXP((alpha+(beta/speed))+(ceta*LN(speed)))</f>
        <v>3.6710234515129052E-2</v>
      </c>
      <c r="V14035" s="8">
        <f t="shared" si="488"/>
        <v>86</v>
      </c>
    </row>
    <row r="14036" spans="1:22">
      <c r="A14036" s="34" t="s">
        <v>20</v>
      </c>
      <c r="B14036" s="34" t="s">
        <v>80</v>
      </c>
      <c r="C14036" s="5" t="s">
        <v>225</v>
      </c>
      <c r="D14036" s="35" t="s">
        <v>88</v>
      </c>
      <c r="E14036" s="36" t="s">
        <v>17</v>
      </c>
      <c r="F14036" s="37">
        <v>50</v>
      </c>
      <c r="G14036" s="38">
        <v>0.02</v>
      </c>
      <c r="H14036" s="34">
        <v>0.88061662152853915</v>
      </c>
      <c r="I14036" s="35">
        <v>-1.3033034731933892E-3</v>
      </c>
      <c r="J14036" s="35">
        <v>0.23425704661741778</v>
      </c>
      <c r="K14036" s="35">
        <v>-14.8303305211795</v>
      </c>
      <c r="L14036" s="35">
        <v>840.43051489111895</v>
      </c>
      <c r="M14036" s="35">
        <v>0</v>
      </c>
      <c r="N14036" s="35">
        <v>0</v>
      </c>
      <c r="O14036" s="35">
        <v>0</v>
      </c>
      <c r="P14036" s="36">
        <v>11</v>
      </c>
      <c r="Q14036" s="37">
        <v>86</v>
      </c>
      <c r="R14036" s="36">
        <v>14</v>
      </c>
      <c r="S14036" s="39">
        <f t="shared" si="487"/>
        <v>86</v>
      </c>
      <c r="T14036" s="34" t="s">
        <v>51</v>
      </c>
      <c r="U14036" s="12">
        <f>(((alpha*(speed^3))+(beta*(speed^2))+(ceta*speed))+delta)</f>
        <v>468.61321290660953</v>
      </c>
      <c r="V14036" s="8">
        <f t="shared" si="488"/>
        <v>86</v>
      </c>
    </row>
    <row r="14037" spans="1:22">
      <c r="A14037" s="34" t="s">
        <v>20</v>
      </c>
      <c r="B14037" s="34" t="s">
        <v>80</v>
      </c>
      <c r="C14037" s="5" t="s">
        <v>225</v>
      </c>
      <c r="D14037" s="35" t="s">
        <v>88</v>
      </c>
      <c r="E14037" s="36" t="s">
        <v>15</v>
      </c>
      <c r="F14037" s="37">
        <v>100</v>
      </c>
      <c r="G14037" s="38">
        <v>0.02</v>
      </c>
      <c r="H14037" s="34">
        <v>0.9558518240618219</v>
      </c>
      <c r="I14037" s="35">
        <v>0.78793282395214304</v>
      </c>
      <c r="J14037" s="35">
        <v>18.601783941344909</v>
      </c>
      <c r="K14037" s="35">
        <v>0.79350791101238405</v>
      </c>
      <c r="L14037" s="35">
        <v>0.99810960890179701</v>
      </c>
      <c r="M14037" s="35">
        <v>-1.1606586175812867E-5</v>
      </c>
      <c r="N14037" s="35">
        <v>0</v>
      </c>
      <c r="O14037" s="35">
        <v>0</v>
      </c>
      <c r="P14037" s="36">
        <v>11</v>
      </c>
      <c r="Q14037" s="37">
        <v>82</v>
      </c>
      <c r="R14037" s="36">
        <v>10</v>
      </c>
      <c r="S14037" s="39">
        <f t="shared" si="487"/>
        <v>82</v>
      </c>
      <c r="T14037" s="34" t="s">
        <v>44</v>
      </c>
      <c r="U14037" s="12">
        <f>(alpha+(beta/(1+EXP((((-1)*ceta)+(delta*LN(speed)))+(epsilon*speed)))))</f>
        <v>1.2807956067042199</v>
      </c>
      <c r="V14037" s="8">
        <f t="shared" si="488"/>
        <v>82</v>
      </c>
    </row>
    <row r="14038" spans="1:22">
      <c r="A14038" s="34" t="s">
        <v>20</v>
      </c>
      <c r="B14038" s="34" t="s">
        <v>80</v>
      </c>
      <c r="C14038" s="5" t="s">
        <v>225</v>
      </c>
      <c r="D14038" s="35" t="s">
        <v>88</v>
      </c>
      <c r="E14038" s="36" t="s">
        <v>16</v>
      </c>
      <c r="F14038" s="37">
        <v>100</v>
      </c>
      <c r="G14038" s="38">
        <v>0.02</v>
      </c>
      <c r="H14038" s="34">
        <v>0.96147543809937697</v>
      </c>
      <c r="I14038" s="35">
        <v>49.693818525494407</v>
      </c>
      <c r="J14038" s="35">
        <v>0.99961833215404094</v>
      </c>
      <c r="K14038" s="35">
        <v>-0.38603593613924547</v>
      </c>
      <c r="L14038" s="35">
        <v>0</v>
      </c>
      <c r="M14038" s="35">
        <v>0</v>
      </c>
      <c r="N14038" s="35">
        <v>0</v>
      </c>
      <c r="O14038" s="35">
        <v>0</v>
      </c>
      <c r="P14038" s="36">
        <v>11</v>
      </c>
      <c r="Q14038" s="37">
        <v>82</v>
      </c>
      <c r="R14038" s="36">
        <v>0</v>
      </c>
      <c r="S14038" s="39">
        <f t="shared" si="487"/>
        <v>82</v>
      </c>
      <c r="T14038" s="34" t="s">
        <v>29</v>
      </c>
      <c r="U14038" s="12">
        <f>((alpha*(beta^speed))*(speed^ceta))</f>
        <v>8.7883398192576525</v>
      </c>
      <c r="V14038" s="8">
        <f t="shared" si="488"/>
        <v>82</v>
      </c>
    </row>
    <row r="14039" spans="1:22">
      <c r="A14039" s="34" t="s">
        <v>20</v>
      </c>
      <c r="B14039" s="34" t="s">
        <v>80</v>
      </c>
      <c r="C14039" s="5" t="s">
        <v>225</v>
      </c>
      <c r="D14039" s="35" t="s">
        <v>88</v>
      </c>
      <c r="E14039" s="36" t="s">
        <v>14</v>
      </c>
      <c r="F14039" s="37">
        <v>100</v>
      </c>
      <c r="G14039" s="38">
        <v>0.02</v>
      </c>
      <c r="H14039" s="34">
        <v>0.98269075049455401</v>
      </c>
      <c r="I14039" s="35">
        <v>-6.8304975967581672E-7</v>
      </c>
      <c r="J14039" s="35">
        <v>1.1649881433071611E-4</v>
      </c>
      <c r="K14039" s="35">
        <v>-7.269025275265086E-3</v>
      </c>
      <c r="L14039" s="35">
        <v>0.24784903414110984</v>
      </c>
      <c r="M14039" s="35">
        <v>0</v>
      </c>
      <c r="N14039" s="35">
        <v>0</v>
      </c>
      <c r="O14039" s="35">
        <v>0</v>
      </c>
      <c r="P14039" s="36">
        <v>11</v>
      </c>
      <c r="Q14039" s="37">
        <v>82</v>
      </c>
      <c r="R14039" s="36">
        <v>14</v>
      </c>
      <c r="S14039" s="39">
        <f t="shared" si="487"/>
        <v>82</v>
      </c>
      <c r="T14039" s="34" t="s">
        <v>51</v>
      </c>
      <c r="U14039" s="12">
        <f>(((alpha*(speed^3))+(beta*(speed^2))+(ceta*speed))+delta)</f>
        <v>5.8515209236172178E-2</v>
      </c>
      <c r="V14039" s="8">
        <f t="shared" si="488"/>
        <v>82</v>
      </c>
    </row>
    <row r="14040" spans="1:22">
      <c r="A14040" s="34" t="s">
        <v>20</v>
      </c>
      <c r="B14040" s="34" t="s">
        <v>80</v>
      </c>
      <c r="C14040" s="5" t="s">
        <v>225</v>
      </c>
      <c r="D14040" s="35" t="s">
        <v>88</v>
      </c>
      <c r="E14040" s="36" t="s">
        <v>18</v>
      </c>
      <c r="F14040" s="37">
        <v>100</v>
      </c>
      <c r="G14040" s="38">
        <v>0.02</v>
      </c>
      <c r="H14040" s="34">
        <v>0.97844911816933833</v>
      </c>
      <c r="I14040" s="35">
        <v>0.73078048683774666</v>
      </c>
      <c r="J14040" s="35">
        <v>-4.8707127417325573</v>
      </c>
      <c r="K14040" s="35">
        <v>-0.90046164990380106</v>
      </c>
      <c r="L14040" s="35">
        <v>0</v>
      </c>
      <c r="M14040" s="35">
        <v>0</v>
      </c>
      <c r="N14040" s="35">
        <v>0</v>
      </c>
      <c r="O14040" s="35">
        <v>0</v>
      </c>
      <c r="P14040" s="36">
        <v>11</v>
      </c>
      <c r="Q14040" s="37">
        <v>82</v>
      </c>
      <c r="R14040" s="36">
        <v>13</v>
      </c>
      <c r="S14040" s="39">
        <f t="shared" si="487"/>
        <v>82</v>
      </c>
      <c r="T14040" s="34" t="s">
        <v>50</v>
      </c>
      <c r="U14040" s="12">
        <f>EXP((alpha+(beta/speed))+(ceta*LN(speed)))</f>
        <v>3.7005077978545027E-2</v>
      </c>
      <c r="V14040" s="8">
        <f t="shared" si="488"/>
        <v>82</v>
      </c>
    </row>
    <row r="14041" spans="1:22">
      <c r="A14041" s="34" t="s">
        <v>20</v>
      </c>
      <c r="B14041" s="34" t="s">
        <v>80</v>
      </c>
      <c r="C14041" s="5" t="s">
        <v>225</v>
      </c>
      <c r="D14041" s="35" t="s">
        <v>88</v>
      </c>
      <c r="E14041" s="36" t="s">
        <v>17</v>
      </c>
      <c r="F14041" s="37">
        <v>100</v>
      </c>
      <c r="G14041" s="38">
        <v>0.02</v>
      </c>
      <c r="H14041" s="34">
        <v>0.87996639701274715</v>
      </c>
      <c r="I14041" s="35">
        <v>7.2662012879409481</v>
      </c>
      <c r="J14041" s="35">
        <v>-0.43616953305577855</v>
      </c>
      <c r="K14041" s="35">
        <v>-0.21033635672353368</v>
      </c>
      <c r="L14041" s="35">
        <v>0</v>
      </c>
      <c r="M14041" s="35">
        <v>0</v>
      </c>
      <c r="N14041" s="35">
        <v>0</v>
      </c>
      <c r="O14041" s="35">
        <v>0</v>
      </c>
      <c r="P14041" s="36">
        <v>11</v>
      </c>
      <c r="Q14041" s="37">
        <v>82</v>
      </c>
      <c r="R14041" s="36">
        <v>13</v>
      </c>
      <c r="S14041" s="39">
        <f t="shared" si="487"/>
        <v>82</v>
      </c>
      <c r="T14041" s="34" t="s">
        <v>50</v>
      </c>
      <c r="U14041" s="12">
        <f>EXP((alpha+(beta/speed))+(ceta*LN(speed)))</f>
        <v>563.39944802524371</v>
      </c>
      <c r="V14041" s="8">
        <f t="shared" si="488"/>
        <v>82</v>
      </c>
    </row>
    <row r="14042" spans="1:22">
      <c r="A14042" s="34" t="s">
        <v>20</v>
      </c>
      <c r="B14042" s="34" t="s">
        <v>80</v>
      </c>
      <c r="C14042" s="5" t="s">
        <v>225</v>
      </c>
      <c r="D14042" s="35" t="s">
        <v>88</v>
      </c>
      <c r="E14042" s="36" t="s">
        <v>15</v>
      </c>
      <c r="F14042" s="37">
        <v>0</v>
      </c>
      <c r="G14042" s="38">
        <v>0.04</v>
      </c>
      <c r="H14042" s="34">
        <v>0.98895086809589916</v>
      </c>
      <c r="I14042" s="35">
        <v>92.362806085192034</v>
      </c>
      <c r="J14042" s="35">
        <v>-1.6706339291983183</v>
      </c>
      <c r="K14042" s="35">
        <v>3.6554374007088439</v>
      </c>
      <c r="L14042" s="35">
        <v>-0.25895827110660857</v>
      </c>
      <c r="M14042" s="35">
        <v>0</v>
      </c>
      <c r="N14042" s="35">
        <v>0</v>
      </c>
      <c r="O14042" s="35">
        <v>0</v>
      </c>
      <c r="P14042" s="36">
        <v>11</v>
      </c>
      <c r="Q14042" s="37">
        <v>84</v>
      </c>
      <c r="R14042" s="36">
        <v>1</v>
      </c>
      <c r="S14042" s="39">
        <f t="shared" si="487"/>
        <v>84</v>
      </c>
      <c r="T14042" s="34" t="s">
        <v>30</v>
      </c>
      <c r="U14042" s="12">
        <f>((alpha*(speed^beta))+(ceta*(speed^delta)))</f>
        <v>1.2167918886027216</v>
      </c>
      <c r="V14042" s="8">
        <f t="shared" si="488"/>
        <v>84</v>
      </c>
    </row>
    <row r="14043" spans="1:22">
      <c r="A14043" s="34" t="s">
        <v>20</v>
      </c>
      <c r="B14043" s="34" t="s">
        <v>80</v>
      </c>
      <c r="C14043" s="5" t="s">
        <v>225</v>
      </c>
      <c r="D14043" s="35" t="s">
        <v>88</v>
      </c>
      <c r="E14043" s="36" t="s">
        <v>16</v>
      </c>
      <c r="F14043" s="37">
        <v>0</v>
      </c>
      <c r="G14043" s="38">
        <v>0.04</v>
      </c>
      <c r="H14043" s="34">
        <v>0.97840509821314847</v>
      </c>
      <c r="I14043" s="35">
        <v>652.78174104743255</v>
      </c>
      <c r="J14043" s="35">
        <v>-2.2361732132180401</v>
      </c>
      <c r="K14043" s="35">
        <v>26.310592191836356</v>
      </c>
      <c r="L14043" s="35">
        <v>-0.24285323893161492</v>
      </c>
      <c r="M14043" s="35">
        <v>0</v>
      </c>
      <c r="N14043" s="35">
        <v>0</v>
      </c>
      <c r="O14043" s="35">
        <v>0</v>
      </c>
      <c r="P14043" s="36">
        <v>11</v>
      </c>
      <c r="Q14043" s="37">
        <v>84</v>
      </c>
      <c r="R14043" s="36">
        <v>1</v>
      </c>
      <c r="S14043" s="39">
        <f t="shared" si="487"/>
        <v>84</v>
      </c>
      <c r="T14043" s="34" t="s">
        <v>30</v>
      </c>
      <c r="U14043" s="12">
        <f>((alpha*(speed^beta))+(ceta*(speed^delta)))</f>
        <v>9.0029177626618324</v>
      </c>
      <c r="V14043" s="8">
        <f t="shared" si="488"/>
        <v>84</v>
      </c>
    </row>
    <row r="14044" spans="1:22">
      <c r="A14044" s="34" t="s">
        <v>20</v>
      </c>
      <c r="B14044" s="34" t="s">
        <v>80</v>
      </c>
      <c r="C14044" s="5" t="s">
        <v>225</v>
      </c>
      <c r="D14044" s="35" t="s">
        <v>88</v>
      </c>
      <c r="E14044" s="36" t="s">
        <v>14</v>
      </c>
      <c r="F14044" s="37">
        <v>0</v>
      </c>
      <c r="G14044" s="38">
        <v>0.04</v>
      </c>
      <c r="H14044" s="34">
        <v>0.95085535294528867</v>
      </c>
      <c r="I14044" s="35">
        <v>-6.2196110748636387E-7</v>
      </c>
      <c r="J14044" s="35">
        <v>1.0314866004726855E-4</v>
      </c>
      <c r="K14044" s="35">
        <v>-6.3143232380972634E-3</v>
      </c>
      <c r="L14044" s="35">
        <v>0.22591955164753666</v>
      </c>
      <c r="M14044" s="35">
        <v>0</v>
      </c>
      <c r="N14044" s="35">
        <v>0</v>
      </c>
      <c r="O14044" s="35">
        <v>0</v>
      </c>
      <c r="P14044" s="36">
        <v>11</v>
      </c>
      <c r="Q14044" s="37">
        <v>84</v>
      </c>
      <c r="R14044" s="36">
        <v>14</v>
      </c>
      <c r="S14044" s="39">
        <f t="shared" si="487"/>
        <v>84</v>
      </c>
      <c r="T14044" s="34" t="s">
        <v>51</v>
      </c>
      <c r="U14044" s="12">
        <f>(((alpha*(speed^3))+(beta*(speed^2))+(ceta*speed))+delta)</f>
        <v>5.4694508689295568E-2</v>
      </c>
      <c r="V14044" s="8">
        <f t="shared" si="488"/>
        <v>84</v>
      </c>
    </row>
    <row r="14045" spans="1:22">
      <c r="A14045" s="34" t="s">
        <v>20</v>
      </c>
      <c r="B14045" s="34" t="s">
        <v>80</v>
      </c>
      <c r="C14045" s="5" t="s">
        <v>225</v>
      </c>
      <c r="D14045" s="35" t="s">
        <v>88</v>
      </c>
      <c r="E14045" s="36" t="s">
        <v>18</v>
      </c>
      <c r="F14045" s="37">
        <v>0</v>
      </c>
      <c r="G14045" s="38">
        <v>0.04</v>
      </c>
      <c r="H14045" s="34">
        <v>0.97752781876976369</v>
      </c>
      <c r="I14045" s="35">
        <v>0.36116614003054698</v>
      </c>
      <c r="J14045" s="35">
        <v>0.99156200239987669</v>
      </c>
      <c r="K14045" s="35">
        <v>-0.3555060966142804</v>
      </c>
      <c r="L14045" s="35">
        <v>0</v>
      </c>
      <c r="M14045" s="35">
        <v>0</v>
      </c>
      <c r="N14045" s="35">
        <v>0</v>
      </c>
      <c r="O14045" s="35">
        <v>0</v>
      </c>
      <c r="P14045" s="36">
        <v>11</v>
      </c>
      <c r="Q14045" s="37">
        <v>84</v>
      </c>
      <c r="R14045" s="36">
        <v>0</v>
      </c>
      <c r="S14045" s="39">
        <f t="shared" si="487"/>
        <v>84</v>
      </c>
      <c r="T14045" s="34" t="s">
        <v>29</v>
      </c>
      <c r="U14045" s="12">
        <f>((alpha*(beta^speed))*(speed^ceta))</f>
        <v>3.6684582443969889E-2</v>
      </c>
      <c r="V14045" s="8">
        <f t="shared" si="488"/>
        <v>84</v>
      </c>
    </row>
    <row r="14046" spans="1:22">
      <c r="A14046" s="34" t="s">
        <v>20</v>
      </c>
      <c r="B14046" s="34" t="s">
        <v>80</v>
      </c>
      <c r="C14046" s="5" t="s">
        <v>225</v>
      </c>
      <c r="D14046" s="35" t="s">
        <v>88</v>
      </c>
      <c r="E14046" s="36" t="s">
        <v>17</v>
      </c>
      <c r="F14046" s="37">
        <v>0</v>
      </c>
      <c r="G14046" s="38">
        <v>0.04</v>
      </c>
      <c r="H14046" s="34">
        <v>0.939186020908097</v>
      </c>
      <c r="I14046" s="35">
        <v>289.06517144241326</v>
      </c>
      <c r="J14046" s="35">
        <v>0.10676670218745811</v>
      </c>
      <c r="K14046" s="35">
        <v>1782.6100483793568</v>
      </c>
      <c r="L14046" s="35">
        <v>-0.63458981957496263</v>
      </c>
      <c r="M14046" s="35">
        <v>0</v>
      </c>
      <c r="N14046" s="35">
        <v>0</v>
      </c>
      <c r="O14046" s="35">
        <v>0</v>
      </c>
      <c r="P14046" s="36">
        <v>11</v>
      </c>
      <c r="Q14046" s="37">
        <v>84</v>
      </c>
      <c r="R14046" s="36">
        <v>1</v>
      </c>
      <c r="S14046" s="39">
        <f t="shared" si="487"/>
        <v>84</v>
      </c>
      <c r="T14046" s="34" t="s">
        <v>30</v>
      </c>
      <c r="U14046" s="12">
        <f>((alpha*(speed^beta))+(ceta*(speed^delta)))</f>
        <v>571.0559796740182</v>
      </c>
      <c r="V14046" s="8">
        <f t="shared" si="488"/>
        <v>84</v>
      </c>
    </row>
    <row r="14047" spans="1:22">
      <c r="A14047" s="34" t="s">
        <v>20</v>
      </c>
      <c r="B14047" s="34" t="s">
        <v>80</v>
      </c>
      <c r="C14047" s="5" t="s">
        <v>225</v>
      </c>
      <c r="D14047" s="35" t="s">
        <v>88</v>
      </c>
      <c r="E14047" s="36" t="s">
        <v>15</v>
      </c>
      <c r="F14047" s="37">
        <v>50</v>
      </c>
      <c r="G14047" s="38">
        <v>0.04</v>
      </c>
      <c r="H14047" s="34">
        <v>0.9691810197030214</v>
      </c>
      <c r="I14047" s="35">
        <v>1.3382373812953388</v>
      </c>
      <c r="J14047" s="35">
        <v>10.788801055950167</v>
      </c>
      <c r="K14047" s="35">
        <v>2.6816445945137066</v>
      </c>
      <c r="L14047" s="35">
        <v>1.5046865820020123</v>
      </c>
      <c r="M14047" s="35">
        <v>-3.5743811396134703E-3</v>
      </c>
      <c r="N14047" s="35">
        <v>0</v>
      </c>
      <c r="O14047" s="35">
        <v>0</v>
      </c>
      <c r="P14047" s="36">
        <v>11</v>
      </c>
      <c r="Q14047" s="37">
        <v>68</v>
      </c>
      <c r="R14047" s="36">
        <v>10</v>
      </c>
      <c r="S14047" s="39">
        <f t="shared" si="487"/>
        <v>68</v>
      </c>
      <c r="T14047" s="34" t="s">
        <v>44</v>
      </c>
      <c r="U14047" s="12">
        <f>(alpha+(beta/(1+EXP((((-1)*ceta)+(delta*LN(speed)))+(epsilon*speed)))))</f>
        <v>1.6785545558579451</v>
      </c>
      <c r="V14047" s="8">
        <f t="shared" si="488"/>
        <v>68</v>
      </c>
    </row>
    <row r="14048" spans="1:22">
      <c r="A14048" s="34" t="s">
        <v>20</v>
      </c>
      <c r="B14048" s="34" t="s">
        <v>80</v>
      </c>
      <c r="C14048" s="5" t="s">
        <v>225</v>
      </c>
      <c r="D14048" s="35" t="s">
        <v>88</v>
      </c>
      <c r="E14048" s="36" t="s">
        <v>16</v>
      </c>
      <c r="F14048" s="37">
        <v>50</v>
      </c>
      <c r="G14048" s="38">
        <v>0.04</v>
      </c>
      <c r="H14048" s="34">
        <v>0.98379365683169639</v>
      </c>
      <c r="I14048" s="35">
        <v>3.5666400014689938</v>
      </c>
      <c r="J14048" s="35">
        <v>2.4614955168463246</v>
      </c>
      <c r="K14048" s="35">
        <v>-0.27895006333622785</v>
      </c>
      <c r="L14048" s="35">
        <v>0</v>
      </c>
      <c r="M14048" s="35">
        <v>0</v>
      </c>
      <c r="N14048" s="35">
        <v>0</v>
      </c>
      <c r="O14048" s="35">
        <v>0</v>
      </c>
      <c r="P14048" s="36">
        <v>11</v>
      </c>
      <c r="Q14048" s="37">
        <v>68</v>
      </c>
      <c r="R14048" s="36">
        <v>13</v>
      </c>
      <c r="S14048" s="39">
        <f t="shared" si="487"/>
        <v>68</v>
      </c>
      <c r="T14048" s="34" t="s">
        <v>50</v>
      </c>
      <c r="U14048" s="12">
        <f>EXP((alpha+(beta/speed))+(ceta*LN(speed)))</f>
        <v>11.311348608086895</v>
      </c>
      <c r="V14048" s="8">
        <f t="shared" si="488"/>
        <v>68</v>
      </c>
    </row>
    <row r="14049" spans="1:22">
      <c r="A14049" s="34" t="s">
        <v>20</v>
      </c>
      <c r="B14049" s="34" t="s">
        <v>80</v>
      </c>
      <c r="C14049" s="5" t="s">
        <v>225</v>
      </c>
      <c r="D14049" s="35" t="s">
        <v>88</v>
      </c>
      <c r="E14049" s="36" t="s">
        <v>14</v>
      </c>
      <c r="F14049" s="37">
        <v>50</v>
      </c>
      <c r="G14049" s="38">
        <v>0.04</v>
      </c>
      <c r="H14049" s="34">
        <v>0.9761117753997921</v>
      </c>
      <c r="I14049" s="35">
        <v>-1.5164913020042053E-6</v>
      </c>
      <c r="J14049" s="35">
        <v>2.1217289300131504E-4</v>
      </c>
      <c r="K14049" s="35">
        <v>-1.0841677001716747E-2</v>
      </c>
      <c r="L14049" s="35">
        <v>0.30029532523842961</v>
      </c>
      <c r="M14049" s="35">
        <v>0</v>
      </c>
      <c r="N14049" s="35">
        <v>0</v>
      </c>
      <c r="O14049" s="35">
        <v>0</v>
      </c>
      <c r="P14049" s="36">
        <v>11</v>
      </c>
      <c r="Q14049" s="37">
        <v>68</v>
      </c>
      <c r="R14049" s="36">
        <v>14</v>
      </c>
      <c r="S14049" s="39">
        <f t="shared" si="487"/>
        <v>68</v>
      </c>
      <c r="T14049" s="34" t="s">
        <v>51</v>
      </c>
      <c r="U14049" s="12">
        <f>(((alpha*(speed^3))+(beta*(speed^2))+(ceta*speed))+delta)</f>
        <v>6.7315353287985213E-2</v>
      </c>
      <c r="V14049" s="8">
        <f t="shared" si="488"/>
        <v>68</v>
      </c>
    </row>
    <row r="14050" spans="1:22">
      <c r="A14050" s="34" t="s">
        <v>20</v>
      </c>
      <c r="B14050" s="34" t="s">
        <v>80</v>
      </c>
      <c r="C14050" s="5" t="s">
        <v>225</v>
      </c>
      <c r="D14050" s="35" t="s">
        <v>88</v>
      </c>
      <c r="E14050" s="36" t="s">
        <v>18</v>
      </c>
      <c r="F14050" s="37">
        <v>50</v>
      </c>
      <c r="G14050" s="38">
        <v>0.04</v>
      </c>
      <c r="H14050" s="34">
        <v>0.98053699063178368</v>
      </c>
      <c r="I14050" s="35">
        <v>1.1678632931065402</v>
      </c>
      <c r="J14050" s="35">
        <v>-5.324533907794808</v>
      </c>
      <c r="K14050" s="35">
        <v>-1.0040785101740484</v>
      </c>
      <c r="L14050" s="35">
        <v>0</v>
      </c>
      <c r="M14050" s="35">
        <v>0</v>
      </c>
      <c r="N14050" s="35">
        <v>0</v>
      </c>
      <c r="O14050" s="35">
        <v>0</v>
      </c>
      <c r="P14050" s="36">
        <v>11</v>
      </c>
      <c r="Q14050" s="37">
        <v>68</v>
      </c>
      <c r="R14050" s="36">
        <v>13</v>
      </c>
      <c r="S14050" s="39">
        <f t="shared" si="487"/>
        <v>68</v>
      </c>
      <c r="T14050" s="34" t="s">
        <v>50</v>
      </c>
      <c r="U14050" s="12">
        <f>EXP((alpha+(beta/speed))+(ceta*LN(speed)))</f>
        <v>4.2974185257863388E-2</v>
      </c>
      <c r="V14050" s="8">
        <f t="shared" si="488"/>
        <v>68</v>
      </c>
    </row>
    <row r="14051" spans="1:22">
      <c r="A14051" s="34" t="s">
        <v>20</v>
      </c>
      <c r="B14051" s="34" t="s">
        <v>80</v>
      </c>
      <c r="C14051" s="5" t="s">
        <v>225</v>
      </c>
      <c r="D14051" s="35" t="s">
        <v>88</v>
      </c>
      <c r="E14051" s="36" t="s">
        <v>17</v>
      </c>
      <c r="F14051" s="37">
        <v>50</v>
      </c>
      <c r="G14051" s="38">
        <v>0.04</v>
      </c>
      <c r="H14051" s="34">
        <v>0.94606703995518227</v>
      </c>
      <c r="I14051" s="35">
        <v>-2.1022133025995009E-3</v>
      </c>
      <c r="J14051" s="35">
        <v>0.31494399749196705</v>
      </c>
      <c r="K14051" s="35">
        <v>-17.161624886133389</v>
      </c>
      <c r="L14051" s="35">
        <v>1089.950088541271</v>
      </c>
      <c r="M14051" s="35">
        <v>0</v>
      </c>
      <c r="N14051" s="35">
        <v>0</v>
      </c>
      <c r="O14051" s="35">
        <v>0</v>
      </c>
      <c r="P14051" s="36">
        <v>11</v>
      </c>
      <c r="Q14051" s="37">
        <v>68</v>
      </c>
      <c r="R14051" s="36">
        <v>14</v>
      </c>
      <c r="S14051" s="39">
        <f t="shared" si="487"/>
        <v>68</v>
      </c>
      <c r="T14051" s="34" t="s">
        <v>51</v>
      </c>
      <c r="U14051" s="12">
        <f>(((alpha*(speed^3))+(beta*(speed^2))+(ceta*speed))+delta)</f>
        <v>718.2575075240901</v>
      </c>
      <c r="V14051" s="8">
        <f t="shared" si="488"/>
        <v>68</v>
      </c>
    </row>
    <row r="14052" spans="1:22">
      <c r="A14052" s="34" t="s">
        <v>20</v>
      </c>
      <c r="B14052" s="34" t="s">
        <v>80</v>
      </c>
      <c r="C14052" s="5" t="s">
        <v>225</v>
      </c>
      <c r="D14052" s="35" t="s">
        <v>88</v>
      </c>
      <c r="E14052" s="36" t="s">
        <v>15</v>
      </c>
      <c r="F14052" s="37">
        <v>100</v>
      </c>
      <c r="G14052" s="38">
        <v>0.04</v>
      </c>
      <c r="H14052" s="34">
        <v>0.99087304815244681</v>
      </c>
      <c r="I14052" s="35">
        <v>6.034254131456124</v>
      </c>
      <c r="J14052" s="35">
        <v>-11.955273765627041</v>
      </c>
      <c r="K14052" s="35">
        <v>-1.3903418558185789</v>
      </c>
      <c r="L14052" s="35">
        <v>0</v>
      </c>
      <c r="M14052" s="35">
        <v>0</v>
      </c>
      <c r="N14052" s="35">
        <v>0</v>
      </c>
      <c r="O14052" s="35">
        <v>0</v>
      </c>
      <c r="P14052" s="36">
        <v>10</v>
      </c>
      <c r="Q14052" s="37">
        <v>56</v>
      </c>
      <c r="R14052" s="36">
        <v>13</v>
      </c>
      <c r="S14052" s="39">
        <f t="shared" si="487"/>
        <v>56</v>
      </c>
      <c r="T14052" s="34" t="s">
        <v>50</v>
      </c>
      <c r="U14052" s="12">
        <f>EXP((alpha+(beta/speed))+(ceta*LN(speed)))</f>
        <v>1.2512613967629946</v>
      </c>
      <c r="V14052" s="8">
        <f t="shared" si="488"/>
        <v>56</v>
      </c>
    </row>
    <row r="14053" spans="1:22">
      <c r="A14053" s="34" t="s">
        <v>20</v>
      </c>
      <c r="B14053" s="34" t="s">
        <v>80</v>
      </c>
      <c r="C14053" s="5" t="s">
        <v>225</v>
      </c>
      <c r="D14053" s="35" t="s">
        <v>88</v>
      </c>
      <c r="E14053" s="36" t="s">
        <v>16</v>
      </c>
      <c r="F14053" s="37">
        <v>100</v>
      </c>
      <c r="G14053" s="38">
        <v>0.04</v>
      </c>
      <c r="H14053" s="34">
        <v>0.98344221505004958</v>
      </c>
      <c r="I14053" s="35">
        <v>-1.7285076604804485E-4</v>
      </c>
      <c r="J14053" s="35">
        <v>2.3844523460152454E-2</v>
      </c>
      <c r="K14053" s="35">
        <v>-1.208102122610643</v>
      </c>
      <c r="L14053" s="35">
        <v>37.152904956977004</v>
      </c>
      <c r="M14053" s="35">
        <v>0</v>
      </c>
      <c r="N14053" s="35">
        <v>0</v>
      </c>
      <c r="O14053" s="35">
        <v>0</v>
      </c>
      <c r="P14053" s="36">
        <v>10</v>
      </c>
      <c r="Q14053" s="37">
        <v>56</v>
      </c>
      <c r="R14053" s="36">
        <v>14</v>
      </c>
      <c r="S14053" s="39">
        <f t="shared" si="487"/>
        <v>56</v>
      </c>
      <c r="T14053" s="34" t="s">
        <v>51</v>
      </c>
      <c r="U14053" s="12">
        <f>(((alpha*(speed^3))+(beta*(speed^2))+(ceta*speed))+delta)</f>
        <v>13.920251531525643</v>
      </c>
      <c r="V14053" s="8">
        <f t="shared" si="488"/>
        <v>56</v>
      </c>
    </row>
    <row r="14054" spans="1:22">
      <c r="A14054" s="34" t="s">
        <v>20</v>
      </c>
      <c r="B14054" s="34" t="s">
        <v>80</v>
      </c>
      <c r="C14054" s="5" t="s">
        <v>225</v>
      </c>
      <c r="D14054" s="35" t="s">
        <v>88</v>
      </c>
      <c r="E14054" s="36" t="s">
        <v>14</v>
      </c>
      <c r="F14054" s="37">
        <v>100</v>
      </c>
      <c r="G14054" s="38">
        <v>0.04</v>
      </c>
      <c r="H14054" s="34">
        <v>0.98780259566985951</v>
      </c>
      <c r="I14054" s="35">
        <v>-1.243874185393139E-6</v>
      </c>
      <c r="J14054" s="35">
        <v>2.0947001255241431E-4</v>
      </c>
      <c r="K14054" s="35">
        <v>-1.2443024978723391E-2</v>
      </c>
      <c r="L14054" s="35">
        <v>0.34493994806622763</v>
      </c>
      <c r="M14054" s="35">
        <v>0</v>
      </c>
      <c r="N14054" s="35">
        <v>0</v>
      </c>
      <c r="O14054" s="35">
        <v>0</v>
      </c>
      <c r="P14054" s="36">
        <v>10</v>
      </c>
      <c r="Q14054" s="37">
        <v>56</v>
      </c>
      <c r="R14054" s="36">
        <v>14</v>
      </c>
      <c r="S14054" s="39">
        <f t="shared" si="487"/>
        <v>56</v>
      </c>
      <c r="T14054" s="34" t="s">
        <v>51</v>
      </c>
      <c r="U14054" s="12">
        <f>(((alpha*(speed^3))+(beta*(speed^2))+(ceta*speed))+delta)</f>
        <v>8.6584299680087462E-2</v>
      </c>
      <c r="V14054" s="8">
        <f t="shared" si="488"/>
        <v>56</v>
      </c>
    </row>
    <row r="14055" spans="1:22">
      <c r="A14055" s="34" t="s">
        <v>20</v>
      </c>
      <c r="B14055" s="34" t="s">
        <v>80</v>
      </c>
      <c r="C14055" s="5" t="s">
        <v>225</v>
      </c>
      <c r="D14055" s="35" t="s">
        <v>88</v>
      </c>
      <c r="E14055" s="36" t="s">
        <v>18</v>
      </c>
      <c r="F14055" s="37">
        <v>100</v>
      </c>
      <c r="G14055" s="38">
        <v>0.04</v>
      </c>
      <c r="H14055" s="34">
        <v>0.98508574180175834</v>
      </c>
      <c r="I14055" s="35">
        <v>-1.0300726401115885E-6</v>
      </c>
      <c r="J14055" s="35">
        <v>1.9222682891124711E-4</v>
      </c>
      <c r="K14055" s="35">
        <v>-1.1923227233308071E-2</v>
      </c>
      <c r="L14055" s="35">
        <v>0.30206884834848496</v>
      </c>
      <c r="M14055" s="35">
        <v>0</v>
      </c>
      <c r="N14055" s="35">
        <v>0</v>
      </c>
      <c r="O14055" s="35">
        <v>0</v>
      </c>
      <c r="P14055" s="36">
        <v>10</v>
      </c>
      <c r="Q14055" s="37">
        <v>56</v>
      </c>
      <c r="R14055" s="36">
        <v>14</v>
      </c>
      <c r="S14055" s="39">
        <f t="shared" si="487"/>
        <v>56</v>
      </c>
      <c r="T14055" s="34" t="s">
        <v>51</v>
      </c>
      <c r="U14055" s="12">
        <f>(((alpha*(speed^3))+(beta*(speed^2))+(ceta*speed))+delta)</f>
        <v>5.6294221983067272E-2</v>
      </c>
      <c r="V14055" s="8">
        <f t="shared" si="488"/>
        <v>56</v>
      </c>
    </row>
    <row r="14056" spans="1:22">
      <c r="A14056" s="34" t="s">
        <v>20</v>
      </c>
      <c r="B14056" s="34" t="s">
        <v>80</v>
      </c>
      <c r="C14056" s="5" t="s">
        <v>225</v>
      </c>
      <c r="D14056" s="35" t="s">
        <v>88</v>
      </c>
      <c r="E14056" s="36" t="s">
        <v>17</v>
      </c>
      <c r="F14056" s="37">
        <v>100</v>
      </c>
      <c r="G14056" s="38">
        <v>0.04</v>
      </c>
      <c r="H14056" s="34">
        <v>0.95722627810243299</v>
      </c>
      <c r="I14056" s="35">
        <v>-2.8244456925241388E-3</v>
      </c>
      <c r="J14056" s="35">
        <v>0.38117295033883863</v>
      </c>
      <c r="K14056" s="35">
        <v>-20.401561685360882</v>
      </c>
      <c r="L14056" s="35">
        <v>1312.7227055327069</v>
      </c>
      <c r="M14056" s="35">
        <v>0</v>
      </c>
      <c r="N14056" s="35">
        <v>0</v>
      </c>
      <c r="O14056" s="35">
        <v>0</v>
      </c>
      <c r="P14056" s="36">
        <v>10</v>
      </c>
      <c r="Q14056" s="37">
        <v>56</v>
      </c>
      <c r="R14056" s="36">
        <v>14</v>
      </c>
      <c r="S14056" s="39">
        <f t="shared" si="487"/>
        <v>56</v>
      </c>
      <c r="T14056" s="34" t="s">
        <v>51</v>
      </c>
      <c r="U14056" s="12">
        <f>(((alpha*(speed^3))+(beta*(speed^2))+(ceta*speed))+delta)</f>
        <v>869.57576867677631</v>
      </c>
      <c r="V14056" s="8">
        <f t="shared" si="488"/>
        <v>56</v>
      </c>
    </row>
    <row r="14057" spans="1:22">
      <c r="A14057" s="34" t="s">
        <v>20</v>
      </c>
      <c r="B14057" s="34" t="s">
        <v>80</v>
      </c>
      <c r="C14057" s="5" t="s">
        <v>225</v>
      </c>
      <c r="D14057" s="35" t="s">
        <v>88</v>
      </c>
      <c r="E14057" s="36" t="s">
        <v>15</v>
      </c>
      <c r="F14057" s="37">
        <v>0</v>
      </c>
      <c r="G14057" s="38">
        <v>0.06</v>
      </c>
      <c r="H14057" s="34">
        <v>0.954022131776329</v>
      </c>
      <c r="I14057" s="35">
        <v>47.48460650477854</v>
      </c>
      <c r="J14057" s="35">
        <v>-1.1612703998446656</v>
      </c>
      <c r="K14057" s="35">
        <v>1.2567521807590782</v>
      </c>
      <c r="L14057" s="35">
        <v>2.2836797290634734E-2</v>
      </c>
      <c r="M14057" s="35">
        <v>0</v>
      </c>
      <c r="N14057" s="35">
        <v>0</v>
      </c>
      <c r="O14057" s="35">
        <v>0</v>
      </c>
      <c r="P14057" s="36">
        <v>11</v>
      </c>
      <c r="Q14057" s="37">
        <v>67</v>
      </c>
      <c r="R14057" s="36">
        <v>1</v>
      </c>
      <c r="S14057" s="39">
        <f t="shared" si="487"/>
        <v>67</v>
      </c>
      <c r="T14057" s="34" t="s">
        <v>30</v>
      </c>
      <c r="U14057" s="12">
        <f>((alpha*(speed^beta))+(ceta*(speed^delta)))</f>
        <v>1.7431493184382187</v>
      </c>
      <c r="V14057" s="8">
        <f t="shared" si="488"/>
        <v>67</v>
      </c>
    </row>
    <row r="14058" spans="1:22">
      <c r="A14058" s="34" t="s">
        <v>20</v>
      </c>
      <c r="B14058" s="34" t="s">
        <v>80</v>
      </c>
      <c r="C14058" s="5" t="s">
        <v>225</v>
      </c>
      <c r="D14058" s="35" t="s">
        <v>88</v>
      </c>
      <c r="E14058" s="36" t="s">
        <v>16</v>
      </c>
      <c r="F14058" s="37">
        <v>0</v>
      </c>
      <c r="G14058" s="38">
        <v>0.06</v>
      </c>
      <c r="H14058" s="34">
        <v>0.97577232720839113</v>
      </c>
      <c r="I14058" s="35">
        <v>3.4369083288861781</v>
      </c>
      <c r="J14058" s="35">
        <v>2.5504746059951868</v>
      </c>
      <c r="K14058" s="35">
        <v>-0.24545313319520601</v>
      </c>
      <c r="L14058" s="35">
        <v>0</v>
      </c>
      <c r="M14058" s="35">
        <v>0</v>
      </c>
      <c r="N14058" s="35">
        <v>0</v>
      </c>
      <c r="O14058" s="35">
        <v>0</v>
      </c>
      <c r="P14058" s="36">
        <v>11</v>
      </c>
      <c r="Q14058" s="37">
        <v>67</v>
      </c>
      <c r="R14058" s="36">
        <v>13</v>
      </c>
      <c r="S14058" s="39">
        <f t="shared" si="487"/>
        <v>67</v>
      </c>
      <c r="T14058" s="34" t="s">
        <v>50</v>
      </c>
      <c r="U14058" s="12">
        <f>EXP((alpha+(beta/speed))+(ceta*LN(speed)))</f>
        <v>11.506592551900351</v>
      </c>
      <c r="V14058" s="8">
        <f t="shared" si="488"/>
        <v>67</v>
      </c>
    </row>
    <row r="14059" spans="1:22">
      <c r="A14059" s="34" t="s">
        <v>20</v>
      </c>
      <c r="B14059" s="34" t="s">
        <v>80</v>
      </c>
      <c r="C14059" s="5" t="s">
        <v>225</v>
      </c>
      <c r="D14059" s="35" t="s">
        <v>88</v>
      </c>
      <c r="E14059" s="36" t="s">
        <v>14</v>
      </c>
      <c r="F14059" s="37">
        <v>0</v>
      </c>
      <c r="G14059" s="38">
        <v>0.06</v>
      </c>
      <c r="H14059" s="34">
        <v>0.96597676502444096</v>
      </c>
      <c r="I14059" s="35">
        <v>-1.2280379228538904E-6</v>
      </c>
      <c r="J14059" s="35">
        <v>1.7224775037023962E-4</v>
      </c>
      <c r="K14059" s="35">
        <v>-9.178619031669135E-3</v>
      </c>
      <c r="L14059" s="35">
        <v>0.28067657914289235</v>
      </c>
      <c r="M14059" s="35">
        <v>0</v>
      </c>
      <c r="N14059" s="35">
        <v>0</v>
      </c>
      <c r="O14059" s="35">
        <v>0</v>
      </c>
      <c r="P14059" s="36">
        <v>11</v>
      </c>
      <c r="Q14059" s="37">
        <v>67</v>
      </c>
      <c r="R14059" s="36">
        <v>14</v>
      </c>
      <c r="S14059" s="39">
        <f t="shared" si="487"/>
        <v>67</v>
      </c>
      <c r="T14059" s="34" t="s">
        <v>51</v>
      </c>
      <c r="U14059" s="12">
        <f>(((alpha*(speed^3))+(beta*(speed^2))+(ceta*speed))+delta)</f>
        <v>6.9580885641761292E-2</v>
      </c>
      <c r="V14059" s="8">
        <f t="shared" si="488"/>
        <v>67</v>
      </c>
    </row>
    <row r="14060" spans="1:22">
      <c r="A14060" s="34" t="s">
        <v>20</v>
      </c>
      <c r="B14060" s="34" t="s">
        <v>80</v>
      </c>
      <c r="C14060" s="5" t="s">
        <v>225</v>
      </c>
      <c r="D14060" s="35" t="s">
        <v>88</v>
      </c>
      <c r="E14060" s="36" t="s">
        <v>18</v>
      </c>
      <c r="F14060" s="37">
        <v>0</v>
      </c>
      <c r="G14060" s="38">
        <v>0.06</v>
      </c>
      <c r="H14060" s="34">
        <v>0.97823735560321812</v>
      </c>
      <c r="I14060" s="35">
        <v>3.6899271104844735</v>
      </c>
      <c r="J14060" s="35">
        <v>0.10468415838116886</v>
      </c>
      <c r="K14060" s="35">
        <v>1.2451434317968595</v>
      </c>
      <c r="L14060" s="35">
        <v>0</v>
      </c>
      <c r="M14060" s="35">
        <v>0</v>
      </c>
      <c r="N14060" s="35">
        <v>0</v>
      </c>
      <c r="O14060" s="35">
        <v>0</v>
      </c>
      <c r="P14060" s="36">
        <v>11</v>
      </c>
      <c r="Q14060" s="37">
        <v>67</v>
      </c>
      <c r="R14060" s="36">
        <v>6</v>
      </c>
      <c r="S14060" s="39">
        <f t="shared" si="487"/>
        <v>67</v>
      </c>
      <c r="T14060" s="34" t="s">
        <v>37</v>
      </c>
      <c r="U14060" s="12">
        <f>(1/(alpha+(beta*(speed^ceta))))</f>
        <v>4.2824818129845101E-2</v>
      </c>
      <c r="V14060" s="8">
        <f t="shared" si="488"/>
        <v>67</v>
      </c>
    </row>
    <row r="14061" spans="1:22">
      <c r="A14061" s="34" t="s">
        <v>20</v>
      </c>
      <c r="B14061" s="34" t="s">
        <v>80</v>
      </c>
      <c r="C14061" s="5" t="s">
        <v>225</v>
      </c>
      <c r="D14061" s="35" t="s">
        <v>88</v>
      </c>
      <c r="E14061" s="36" t="s">
        <v>17</v>
      </c>
      <c r="F14061" s="37">
        <v>0</v>
      </c>
      <c r="G14061" s="38">
        <v>0.06</v>
      </c>
      <c r="H14061" s="34">
        <v>0.97162556265032129</v>
      </c>
      <c r="I14061" s="35">
        <v>6.7699903334820908</v>
      </c>
      <c r="J14061" s="35">
        <v>1.9538883037657626</v>
      </c>
      <c r="K14061" s="35">
        <v>-4.5541398234447882E-2</v>
      </c>
      <c r="L14061" s="35">
        <v>0</v>
      </c>
      <c r="M14061" s="35">
        <v>0</v>
      </c>
      <c r="N14061" s="35">
        <v>0</v>
      </c>
      <c r="O14061" s="35">
        <v>0</v>
      </c>
      <c r="P14061" s="36">
        <v>11</v>
      </c>
      <c r="Q14061" s="37">
        <v>67</v>
      </c>
      <c r="R14061" s="36">
        <v>13</v>
      </c>
      <c r="S14061" s="39">
        <f t="shared" si="487"/>
        <v>67</v>
      </c>
      <c r="T14061" s="34" t="s">
        <v>50</v>
      </c>
      <c r="U14061" s="12">
        <f>EXP((alpha+(beta/speed))+(ceta*LN(speed)))</f>
        <v>740.75153927401971</v>
      </c>
      <c r="V14061" s="8">
        <f t="shared" si="488"/>
        <v>67</v>
      </c>
    </row>
    <row r="14062" spans="1:22">
      <c r="A14062" s="34" t="s">
        <v>20</v>
      </c>
      <c r="B14062" s="34" t="s">
        <v>80</v>
      </c>
      <c r="C14062" s="5" t="s">
        <v>225</v>
      </c>
      <c r="D14062" s="35" t="s">
        <v>88</v>
      </c>
      <c r="E14062" s="36" t="s">
        <v>15</v>
      </c>
      <c r="F14062" s="37">
        <v>50</v>
      </c>
      <c r="G14062" s="38">
        <v>0.06</v>
      </c>
      <c r="H14062" s="34">
        <v>0.98589820021507035</v>
      </c>
      <c r="I14062" s="35">
        <v>-3.702581997711515E-5</v>
      </c>
      <c r="J14062" s="35">
        <v>5.0409861931242396E-3</v>
      </c>
      <c r="K14062" s="35">
        <v>-0.28650457175595995</v>
      </c>
      <c r="L14062" s="35">
        <v>7.7862765437299455</v>
      </c>
      <c r="M14062" s="35">
        <v>0</v>
      </c>
      <c r="N14062" s="35">
        <v>0</v>
      </c>
      <c r="O14062" s="35">
        <v>0</v>
      </c>
      <c r="P14062" s="36">
        <v>10</v>
      </c>
      <c r="Q14062" s="37">
        <v>51</v>
      </c>
      <c r="R14062" s="36">
        <v>14</v>
      </c>
      <c r="S14062" s="39">
        <f t="shared" si="487"/>
        <v>51</v>
      </c>
      <c r="T14062" s="34" t="s">
        <v>51</v>
      </c>
      <c r="U14062" s="12">
        <f t="shared" ref="U14062:U14068" si="489">(((alpha*(speed^3))+(beta*(speed^2))+(ceta*speed))+delta)</f>
        <v>1.3746364267078324</v>
      </c>
      <c r="V14062" s="8">
        <f t="shared" si="488"/>
        <v>51</v>
      </c>
    </row>
    <row r="14063" spans="1:22">
      <c r="A14063" s="34" t="s">
        <v>20</v>
      </c>
      <c r="B14063" s="34" t="s">
        <v>80</v>
      </c>
      <c r="C14063" s="5" t="s">
        <v>225</v>
      </c>
      <c r="D14063" s="35" t="s">
        <v>88</v>
      </c>
      <c r="E14063" s="36" t="s">
        <v>16</v>
      </c>
      <c r="F14063" s="37">
        <v>50</v>
      </c>
      <c r="G14063" s="38">
        <v>0.06</v>
      </c>
      <c r="H14063" s="34">
        <v>0.97837630269643161</v>
      </c>
      <c r="I14063" s="35">
        <v>-1.8410727057035142E-4</v>
      </c>
      <c r="J14063" s="35">
        <v>2.674269242309046E-2</v>
      </c>
      <c r="K14063" s="35">
        <v>-1.336917653674172</v>
      </c>
      <c r="L14063" s="35">
        <v>39.741976438806205</v>
      </c>
      <c r="M14063" s="35">
        <v>0</v>
      </c>
      <c r="N14063" s="35">
        <v>0</v>
      </c>
      <c r="O14063" s="35">
        <v>0</v>
      </c>
      <c r="P14063" s="36">
        <v>10</v>
      </c>
      <c r="Q14063" s="37">
        <v>51</v>
      </c>
      <c r="R14063" s="36">
        <v>14</v>
      </c>
      <c r="S14063" s="39">
        <f t="shared" si="487"/>
        <v>51</v>
      </c>
      <c r="T14063" s="34" t="s">
        <v>51</v>
      </c>
      <c r="U14063" s="12">
        <f t="shared" si="489"/>
        <v>16.694905545454034</v>
      </c>
      <c r="V14063" s="8">
        <f t="shared" si="488"/>
        <v>51</v>
      </c>
    </row>
    <row r="14064" spans="1:22">
      <c r="A14064" s="34" t="s">
        <v>20</v>
      </c>
      <c r="B14064" s="34" t="s">
        <v>80</v>
      </c>
      <c r="C14064" s="5" t="s">
        <v>225</v>
      </c>
      <c r="D14064" s="35" t="s">
        <v>88</v>
      </c>
      <c r="E14064" s="36" t="s">
        <v>14</v>
      </c>
      <c r="F14064" s="37">
        <v>50</v>
      </c>
      <c r="G14064" s="38">
        <v>0.06</v>
      </c>
      <c r="H14064" s="34">
        <v>0.98736293185473045</v>
      </c>
      <c r="I14064" s="35">
        <v>-1.717804097481289E-6</v>
      </c>
      <c r="J14064" s="35">
        <v>2.4570194066617855E-4</v>
      </c>
      <c r="K14064" s="35">
        <v>-1.3455121432735436E-2</v>
      </c>
      <c r="L14064" s="35">
        <v>0.35958052725598966</v>
      </c>
      <c r="M14064" s="35">
        <v>0</v>
      </c>
      <c r="N14064" s="35">
        <v>0</v>
      </c>
      <c r="O14064" s="35">
        <v>0</v>
      </c>
      <c r="P14064" s="36">
        <v>10</v>
      </c>
      <c r="Q14064" s="37">
        <v>51</v>
      </c>
      <c r="R14064" s="36">
        <v>14</v>
      </c>
      <c r="S14064" s="39">
        <f t="shared" si="487"/>
        <v>51</v>
      </c>
      <c r="T14064" s="34" t="s">
        <v>51</v>
      </c>
      <c r="U14064" s="12">
        <f t="shared" si="489"/>
        <v>8.457165052422233E-2</v>
      </c>
      <c r="V14064" s="8">
        <f t="shared" si="488"/>
        <v>51</v>
      </c>
    </row>
    <row r="14065" spans="1:28">
      <c r="A14065" s="34" t="s">
        <v>20</v>
      </c>
      <c r="B14065" s="34" t="s">
        <v>80</v>
      </c>
      <c r="C14065" s="5" t="s">
        <v>225</v>
      </c>
      <c r="D14065" s="35" t="s">
        <v>88</v>
      </c>
      <c r="E14065" s="36" t="s">
        <v>18</v>
      </c>
      <c r="F14065" s="37">
        <v>50</v>
      </c>
      <c r="G14065" s="38">
        <v>0.06</v>
      </c>
      <c r="H14065" s="34">
        <v>0.98407382317227454</v>
      </c>
      <c r="I14065" s="35">
        <v>-1.3766185911039547E-6</v>
      </c>
      <c r="J14065" s="35">
        <v>2.3523551865999324E-4</v>
      </c>
      <c r="K14065" s="35">
        <v>-1.392467766289061E-2</v>
      </c>
      <c r="L14065" s="35">
        <v>0.33406840347880334</v>
      </c>
      <c r="M14065" s="35">
        <v>0</v>
      </c>
      <c r="N14065" s="35">
        <v>0</v>
      </c>
      <c r="O14065" s="35">
        <v>0</v>
      </c>
      <c r="P14065" s="36">
        <v>10</v>
      </c>
      <c r="Q14065" s="37">
        <v>51</v>
      </c>
      <c r="R14065" s="36">
        <v>14</v>
      </c>
      <c r="S14065" s="39">
        <f t="shared" si="487"/>
        <v>51</v>
      </c>
      <c r="T14065" s="34" t="s">
        <v>51</v>
      </c>
      <c r="U14065" s="12">
        <f t="shared" si="489"/>
        <v>5.3147593977493968E-2</v>
      </c>
      <c r="V14065" s="8">
        <f t="shared" si="488"/>
        <v>51</v>
      </c>
    </row>
    <row r="14066" spans="1:28">
      <c r="A14066" s="34" t="s">
        <v>20</v>
      </c>
      <c r="B14066" s="34" t="s">
        <v>80</v>
      </c>
      <c r="C14066" s="5" t="s">
        <v>225</v>
      </c>
      <c r="D14066" s="35" t="s">
        <v>88</v>
      </c>
      <c r="E14066" s="36" t="s">
        <v>17</v>
      </c>
      <c r="F14066" s="37">
        <v>50</v>
      </c>
      <c r="G14066" s="38">
        <v>0.06</v>
      </c>
      <c r="H14066" s="34">
        <v>0.9795868423550691</v>
      </c>
      <c r="I14066" s="35">
        <v>-4.5070232240296808E-3</v>
      </c>
      <c r="J14066" s="35">
        <v>0.52736117430432072</v>
      </c>
      <c r="K14066" s="35">
        <v>-23.566673685022693</v>
      </c>
      <c r="L14066" s="35">
        <v>1386.4932721470861</v>
      </c>
      <c r="M14066" s="35">
        <v>0</v>
      </c>
      <c r="N14066" s="35">
        <v>0</v>
      </c>
      <c r="O14066" s="35">
        <v>0</v>
      </c>
      <c r="P14066" s="36">
        <v>10</v>
      </c>
      <c r="Q14066" s="37">
        <v>51</v>
      </c>
      <c r="R14066" s="36">
        <v>14</v>
      </c>
      <c r="S14066" s="39">
        <f t="shared" si="487"/>
        <v>51</v>
      </c>
      <c r="T14066" s="34" t="s">
        <v>51</v>
      </c>
      <c r="U14066" s="12">
        <f t="shared" si="489"/>
        <v>958.39819088570573</v>
      </c>
      <c r="V14066" s="8">
        <f t="shared" si="488"/>
        <v>51</v>
      </c>
    </row>
    <row r="14067" spans="1:28">
      <c r="A14067" s="34" t="s">
        <v>20</v>
      </c>
      <c r="B14067" s="34" t="s">
        <v>80</v>
      </c>
      <c r="C14067" s="5" t="s">
        <v>225</v>
      </c>
      <c r="D14067" s="35" t="s">
        <v>88</v>
      </c>
      <c r="E14067" s="36" t="s">
        <v>15</v>
      </c>
      <c r="F14067" s="37">
        <v>100</v>
      </c>
      <c r="G14067" s="38">
        <v>0.06</v>
      </c>
      <c r="H14067" s="34">
        <v>0.99993244302049122</v>
      </c>
      <c r="I14067" s="35">
        <v>-7.714761940222184E-5</v>
      </c>
      <c r="J14067" s="35">
        <v>1.513065006788198E-2</v>
      </c>
      <c r="K14067" s="35">
        <v>-0.9052354267245788</v>
      </c>
      <c r="L14067" s="35">
        <v>18.717433408988033</v>
      </c>
      <c r="M14067" s="35">
        <v>0</v>
      </c>
      <c r="N14067" s="35">
        <v>0</v>
      </c>
      <c r="O14067" s="35">
        <v>0</v>
      </c>
      <c r="P14067" s="36">
        <v>6</v>
      </c>
      <c r="Q14067" s="37">
        <v>41</v>
      </c>
      <c r="R14067" s="36">
        <v>14</v>
      </c>
      <c r="S14067" s="39">
        <f t="shared" si="487"/>
        <v>41</v>
      </c>
      <c r="T14067" s="34" t="s">
        <v>51</v>
      </c>
      <c r="U14067" s="12">
        <f t="shared" si="489"/>
        <v>1.720312600569379</v>
      </c>
      <c r="V14067" s="8">
        <f t="shared" si="488"/>
        <v>41</v>
      </c>
    </row>
    <row r="14068" spans="1:28">
      <c r="A14068" s="34" t="s">
        <v>20</v>
      </c>
      <c r="B14068" s="34" t="s">
        <v>80</v>
      </c>
      <c r="C14068" s="5" t="s">
        <v>225</v>
      </c>
      <c r="D14068" s="35" t="s">
        <v>88</v>
      </c>
      <c r="E14068" s="36" t="s">
        <v>16</v>
      </c>
      <c r="F14068" s="37">
        <v>100</v>
      </c>
      <c r="G14068" s="38">
        <v>0.06</v>
      </c>
      <c r="H14068" s="34">
        <v>0.99989712978674883</v>
      </c>
      <c r="I14068" s="35">
        <v>-3.4448685849291935E-4</v>
      </c>
      <c r="J14068" s="35">
        <v>4.9691520687862215E-2</v>
      </c>
      <c r="K14068" s="35">
        <v>-2.639760101987751</v>
      </c>
      <c r="L14068" s="35">
        <v>67.419816613329616</v>
      </c>
      <c r="M14068" s="35">
        <v>0</v>
      </c>
      <c r="N14068" s="35">
        <v>0</v>
      </c>
      <c r="O14068" s="35">
        <v>0</v>
      </c>
      <c r="P14068" s="36">
        <v>6</v>
      </c>
      <c r="Q14068" s="37">
        <v>41</v>
      </c>
      <c r="R14068" s="36">
        <v>14</v>
      </c>
      <c r="S14068" s="39">
        <f t="shared" si="487"/>
        <v>41</v>
      </c>
      <c r="T14068" s="34" t="s">
        <v>51</v>
      </c>
      <c r="U14068" s="12">
        <f t="shared" si="489"/>
        <v>18.978719933937697</v>
      </c>
      <c r="V14068" s="8">
        <f t="shared" si="488"/>
        <v>41</v>
      </c>
    </row>
    <row r="14069" spans="1:28">
      <c r="A14069" s="34" t="s">
        <v>20</v>
      </c>
      <c r="B14069" s="34" t="s">
        <v>80</v>
      </c>
      <c r="C14069" s="5" t="s">
        <v>225</v>
      </c>
      <c r="D14069" s="35" t="s">
        <v>88</v>
      </c>
      <c r="E14069" s="36" t="s">
        <v>14</v>
      </c>
      <c r="F14069" s="37">
        <v>100</v>
      </c>
      <c r="G14069" s="38">
        <v>0.06</v>
      </c>
      <c r="H14069" s="34">
        <v>0.9999034733560257</v>
      </c>
      <c r="I14069" s="35">
        <v>0.6537268426947852</v>
      </c>
      <c r="J14069" s="35">
        <v>0.98228855960665673</v>
      </c>
      <c r="K14069" s="35">
        <v>-0.25785875666634489</v>
      </c>
      <c r="L14069" s="35">
        <v>0</v>
      </c>
      <c r="M14069" s="35">
        <v>0</v>
      </c>
      <c r="N14069" s="35">
        <v>0</v>
      </c>
      <c r="O14069" s="35">
        <v>0</v>
      </c>
      <c r="P14069" s="36">
        <v>6</v>
      </c>
      <c r="Q14069" s="37">
        <v>41</v>
      </c>
      <c r="R14069" s="36">
        <v>0</v>
      </c>
      <c r="S14069" s="39">
        <f t="shared" si="487"/>
        <v>41</v>
      </c>
      <c r="T14069" s="34" t="s">
        <v>29</v>
      </c>
      <c r="U14069" s="12">
        <f>((alpha*(beta^speed))*(speed^ceta))</f>
        <v>0.12059475053249462</v>
      </c>
      <c r="V14069" s="8">
        <f t="shared" si="488"/>
        <v>41</v>
      </c>
    </row>
    <row r="14070" spans="1:28">
      <c r="A14070" s="34" t="s">
        <v>20</v>
      </c>
      <c r="B14070" s="34" t="s">
        <v>80</v>
      </c>
      <c r="C14070" s="5" t="s">
        <v>225</v>
      </c>
      <c r="D14070" s="35" t="s">
        <v>88</v>
      </c>
      <c r="E14070" s="36" t="s">
        <v>18</v>
      </c>
      <c r="F14070" s="37">
        <v>100</v>
      </c>
      <c r="G14070" s="38">
        <v>0.06</v>
      </c>
      <c r="H14070" s="34">
        <v>0.99996770016321201</v>
      </c>
      <c r="I14070" s="35">
        <v>1.2185828970231236E-5</v>
      </c>
      <c r="J14070" s="35">
        <v>-6.6958599169773521E-4</v>
      </c>
      <c r="K14070" s="35">
        <v>-6.1344527928579601E-3</v>
      </c>
      <c r="L14070" s="35">
        <v>0.61600950410715827</v>
      </c>
      <c r="M14070" s="35">
        <v>0</v>
      </c>
      <c r="N14070" s="35">
        <v>0</v>
      </c>
      <c r="O14070" s="35">
        <v>0</v>
      </c>
      <c r="P14070" s="36">
        <v>6</v>
      </c>
      <c r="Q14070" s="37">
        <v>41</v>
      </c>
      <c r="R14070" s="36">
        <v>14</v>
      </c>
      <c r="S14070" s="39">
        <f t="shared" si="487"/>
        <v>41</v>
      </c>
      <c r="T14070" s="34" t="s">
        <v>51</v>
      </c>
      <c r="U14070" s="12">
        <f>(((alpha*(speed^3))+(beta*(speed^2))+(ceta*speed))+delta)</f>
        <v>7.8782406013396145E-2</v>
      </c>
      <c r="V14070" s="8">
        <f t="shared" si="488"/>
        <v>41</v>
      </c>
    </row>
    <row r="14071" spans="1:28">
      <c r="A14071" s="34" t="s">
        <v>20</v>
      </c>
      <c r="B14071" s="34" t="s">
        <v>80</v>
      </c>
      <c r="C14071" s="5" t="s">
        <v>225</v>
      </c>
      <c r="D14071" s="35" t="s">
        <v>88</v>
      </c>
      <c r="E14071" s="36" t="s">
        <v>17</v>
      </c>
      <c r="F14071" s="37">
        <v>100</v>
      </c>
      <c r="G14071" s="38">
        <v>0.06</v>
      </c>
      <c r="H14071" s="34">
        <v>0.99951728363424086</v>
      </c>
      <c r="I14071" s="35">
        <v>7.5299653843440799</v>
      </c>
      <c r="J14071" s="35">
        <v>0.34906537244241032</v>
      </c>
      <c r="K14071" s="35">
        <v>-0.11987338984492762</v>
      </c>
      <c r="L14071" s="35">
        <v>0</v>
      </c>
      <c r="M14071" s="35">
        <v>0</v>
      </c>
      <c r="N14071" s="35">
        <v>0</v>
      </c>
      <c r="O14071" s="35">
        <v>0</v>
      </c>
      <c r="P14071" s="36">
        <v>6</v>
      </c>
      <c r="Q14071" s="37">
        <v>41</v>
      </c>
      <c r="R14071" s="36">
        <v>13</v>
      </c>
      <c r="S14071" s="39">
        <f t="shared" si="487"/>
        <v>41</v>
      </c>
      <c r="T14071" s="34" t="s">
        <v>50</v>
      </c>
      <c r="U14071" s="12">
        <f>EXP((alpha+(beta/speed))+(ceta*LN(speed)))</f>
        <v>1203.8989597171847</v>
      </c>
      <c r="V14071" s="8">
        <f t="shared" si="488"/>
        <v>41</v>
      </c>
    </row>
    <row r="14072" spans="1:28">
      <c r="A14072" s="34" t="s">
        <v>20</v>
      </c>
      <c r="B14072" s="34" t="s">
        <v>80</v>
      </c>
      <c r="C14072" s="5" t="s">
        <v>226</v>
      </c>
      <c r="D14072" s="35" t="s">
        <v>89</v>
      </c>
      <c r="E14072" s="36" t="s">
        <v>15</v>
      </c>
      <c r="F14072" s="37">
        <v>0</v>
      </c>
      <c r="G14072" s="38">
        <v>0</v>
      </c>
      <c r="H14072" s="34">
        <v>0.99668583870203609</v>
      </c>
      <c r="I14072" s="35">
        <v>0.17678230551325402</v>
      </c>
      <c r="J14072" s="35">
        <v>11.890539937836992</v>
      </c>
      <c r="K14072" s="35">
        <v>1.005784835419675</v>
      </c>
      <c r="L14072" s="35">
        <v>1.0024678532092863</v>
      </c>
      <c r="M14072" s="35">
        <v>-1.173639624312094E-5</v>
      </c>
      <c r="N14072" s="35">
        <v>0</v>
      </c>
      <c r="O14072" s="35">
        <v>0</v>
      </c>
      <c r="P14072" s="36">
        <v>11</v>
      </c>
      <c r="Q14072" s="37">
        <v>86</v>
      </c>
      <c r="R14072" s="36">
        <v>10</v>
      </c>
      <c r="S14072" s="39">
        <f t="shared" si="487"/>
        <v>86</v>
      </c>
      <c r="T14072" s="34" t="s">
        <v>44</v>
      </c>
      <c r="U14072" s="12">
        <f>(alpha+(beta/(1+EXP((((-1)*ceta)+(delta*LN(speed)))+(epsilon*speed)))))</f>
        <v>0.53962242391115423</v>
      </c>
      <c r="V14072" s="8">
        <f t="shared" si="488"/>
        <v>86</v>
      </c>
    </row>
    <row r="14073" spans="1:28">
      <c r="A14073" s="34" t="s">
        <v>20</v>
      </c>
      <c r="B14073" s="34" t="s">
        <v>80</v>
      </c>
      <c r="C14073" s="5" t="s">
        <v>227</v>
      </c>
      <c r="D14073" s="35" t="s">
        <v>89</v>
      </c>
      <c r="E14073" s="36" t="s">
        <v>15</v>
      </c>
      <c r="F14073" s="37">
        <v>0</v>
      </c>
      <c r="G14073" s="38">
        <v>0</v>
      </c>
      <c r="H14073" s="34">
        <v>0.98047136540238944</v>
      </c>
      <c r="I14073" s="35">
        <v>35.567486880879315</v>
      </c>
      <c r="J14073" s="35">
        <v>0.99940078485621464</v>
      </c>
      <c r="K14073" s="35">
        <v>-0.76008559771860928</v>
      </c>
      <c r="L14073" s="35">
        <v>0</v>
      </c>
      <c r="M14073" s="35">
        <v>0</v>
      </c>
      <c r="N14073" s="35">
        <v>0</v>
      </c>
      <c r="O14073" s="35">
        <v>0</v>
      </c>
      <c r="P14073" s="36">
        <v>11</v>
      </c>
      <c r="Q14073" s="37">
        <v>86</v>
      </c>
      <c r="R14073" s="36">
        <v>0</v>
      </c>
      <c r="S14073" s="39">
        <f t="shared" si="487"/>
        <v>86</v>
      </c>
      <c r="T14073" s="34" t="s">
        <v>29</v>
      </c>
      <c r="U14073" s="12">
        <f>((alpha*(beta^speed))*(speed^ceta))</f>
        <v>1.1436200978517967</v>
      </c>
      <c r="V14073" s="8">
        <f t="shared" si="488"/>
        <v>86</v>
      </c>
    </row>
    <row r="14074" spans="1:28">
      <c r="A14074" s="34" t="s">
        <v>20</v>
      </c>
      <c r="B14074" s="34" t="s">
        <v>80</v>
      </c>
      <c r="C14074" s="5" t="s">
        <v>226</v>
      </c>
      <c r="D14074" s="35" t="s">
        <v>89</v>
      </c>
      <c r="E14074" s="36" t="s">
        <v>16</v>
      </c>
      <c r="F14074" s="37">
        <v>0</v>
      </c>
      <c r="G14074" s="38">
        <v>0</v>
      </c>
      <c r="H14074" s="34">
        <v>0.96677340905362974</v>
      </c>
      <c r="I14074" s="35">
        <v>2.9030088588991143</v>
      </c>
      <c r="J14074" s="35">
        <v>1.1016175372567776</v>
      </c>
      <c r="K14074" s="35">
        <v>-0.49058453863354634</v>
      </c>
      <c r="L14074" s="35">
        <v>0</v>
      </c>
      <c r="M14074" s="35">
        <v>0</v>
      </c>
      <c r="N14074" s="35">
        <v>0</v>
      </c>
      <c r="O14074" s="35">
        <v>0</v>
      </c>
      <c r="P14074" s="36">
        <v>11</v>
      </c>
      <c r="Q14074" s="37">
        <v>86</v>
      </c>
      <c r="R14074" s="36">
        <v>13</v>
      </c>
      <c r="S14074" s="39">
        <f t="shared" si="487"/>
        <v>86</v>
      </c>
      <c r="T14074" s="34" t="s">
        <v>50</v>
      </c>
      <c r="U14074" s="12">
        <f>EXP((alpha+(beta/speed))+(ceta*LN(speed)))</f>
        <v>2.0762937469545402</v>
      </c>
      <c r="V14074" s="8">
        <f t="shared" si="488"/>
        <v>86</v>
      </c>
    </row>
    <row r="14075" spans="1:28">
      <c r="A14075" s="34" t="s">
        <v>20</v>
      </c>
      <c r="B14075" s="34" t="s">
        <v>80</v>
      </c>
      <c r="C14075" s="5" t="s">
        <v>227</v>
      </c>
      <c r="D14075" s="35" t="s">
        <v>89</v>
      </c>
      <c r="E14075" s="36" t="s">
        <v>16</v>
      </c>
      <c r="F14075" s="37">
        <v>0</v>
      </c>
      <c r="G14075" s="38">
        <v>0</v>
      </c>
      <c r="H14075" s="34">
        <v>0.99248180131322683</v>
      </c>
      <c r="I14075" s="35">
        <v>-5.1323362012965676E-5</v>
      </c>
      <c r="J14075" s="35">
        <v>1.1340699612578548E-2</v>
      </c>
      <c r="K14075" s="35">
        <v>-0.83700554908290092</v>
      </c>
      <c r="L14075" s="35">
        <v>22.930895712465201</v>
      </c>
      <c r="M14075" s="35">
        <v>0</v>
      </c>
      <c r="N14075" s="35">
        <v>0</v>
      </c>
      <c r="O14075" s="35">
        <v>0</v>
      </c>
      <c r="P14075" s="36">
        <v>11</v>
      </c>
      <c r="Q14075" s="37">
        <v>86</v>
      </c>
      <c r="R14075" s="36">
        <v>14</v>
      </c>
      <c r="S14075" s="39">
        <f t="shared" si="487"/>
        <v>86</v>
      </c>
      <c r="T14075" s="34" t="s">
        <v>51</v>
      </c>
      <c r="U14075" s="12">
        <f>(((alpha*(speed^3))+(beta*(speed^2))+(ceta*speed))+delta)</f>
        <v>2.1797004774477671</v>
      </c>
      <c r="V14075" s="8">
        <f t="shared" si="488"/>
        <v>86</v>
      </c>
    </row>
    <row r="14076" spans="1:28">
      <c r="A14076" s="34" t="s">
        <v>20</v>
      </c>
      <c r="B14076" s="34" t="s">
        <v>80</v>
      </c>
      <c r="C14076" s="5" t="s">
        <v>226</v>
      </c>
      <c r="D14076" s="35" t="s">
        <v>89</v>
      </c>
      <c r="E14076" s="36" t="s">
        <v>14</v>
      </c>
      <c r="F14076" s="37">
        <v>0</v>
      </c>
      <c r="G14076" s="38">
        <v>0</v>
      </c>
      <c r="H14076" s="34">
        <v>0.92418602144934225</v>
      </c>
      <c r="I14076" s="35">
        <v>2.8202850726847983</v>
      </c>
      <c r="J14076" s="35">
        <v>0.48969706501536725</v>
      </c>
      <c r="K14076" s="35">
        <v>-2.9528456302985958E-3</v>
      </c>
      <c r="L14076" s="35">
        <v>0</v>
      </c>
      <c r="M14076" s="35">
        <v>0</v>
      </c>
      <c r="N14076" s="35">
        <v>0</v>
      </c>
      <c r="O14076" s="35">
        <v>0</v>
      </c>
      <c r="P14076" s="36">
        <v>11</v>
      </c>
      <c r="Q14076" s="37">
        <v>86</v>
      </c>
      <c r="R14076" s="36">
        <v>5</v>
      </c>
      <c r="S14076" s="39">
        <f t="shared" si="487"/>
        <v>86</v>
      </c>
      <c r="T14076" s="34" t="s">
        <v>36</v>
      </c>
      <c r="U14076" s="12">
        <f>(1/(((ceta*(speed^2))+(beta*speed))+alpha))</f>
        <v>4.3299440988872902E-2</v>
      </c>
      <c r="V14076" s="8">
        <f t="shared" si="488"/>
        <v>86</v>
      </c>
      <c r="AB14076" s="41"/>
    </row>
    <row r="14077" spans="1:28">
      <c r="A14077" s="34" t="s">
        <v>20</v>
      </c>
      <c r="B14077" s="34" t="s">
        <v>80</v>
      </c>
      <c r="C14077" s="5" t="s">
        <v>227</v>
      </c>
      <c r="D14077" s="35" t="s">
        <v>89</v>
      </c>
      <c r="E14077" s="36" t="s">
        <v>14</v>
      </c>
      <c r="F14077" s="37">
        <v>0</v>
      </c>
      <c r="G14077" s="38">
        <v>0</v>
      </c>
      <c r="H14077" s="34">
        <v>0.95485398866006688</v>
      </c>
      <c r="I14077" s="35">
        <v>6.4326442771787082</v>
      </c>
      <c r="J14077" s="35">
        <v>1.0864205099549009</v>
      </c>
      <c r="K14077" s="35">
        <v>-6.8798604899466351E-3</v>
      </c>
      <c r="L14077" s="35">
        <v>0</v>
      </c>
      <c r="M14077" s="35">
        <v>0</v>
      </c>
      <c r="N14077" s="35">
        <v>0</v>
      </c>
      <c r="O14077" s="35">
        <v>0</v>
      </c>
      <c r="P14077" s="36">
        <v>11</v>
      </c>
      <c r="Q14077" s="37">
        <v>86</v>
      </c>
      <c r="R14077" s="36">
        <v>5</v>
      </c>
      <c r="S14077" s="39">
        <f t="shared" si="487"/>
        <v>86</v>
      </c>
      <c r="T14077" s="34" t="s">
        <v>36</v>
      </c>
      <c r="U14077" s="12">
        <f>(1/(((ceta*(speed^2))+(beta*speed))+alpha))</f>
        <v>2.0415929672590604E-2</v>
      </c>
      <c r="V14077" s="8">
        <f t="shared" si="488"/>
        <v>86</v>
      </c>
      <c r="AB14077" s="41"/>
    </row>
    <row r="14078" spans="1:28">
      <c r="A14078" s="34" t="s">
        <v>20</v>
      </c>
      <c r="B14078" s="34" t="s">
        <v>80</v>
      </c>
      <c r="C14078" s="5" t="s">
        <v>226</v>
      </c>
      <c r="D14078" s="35" t="s">
        <v>89</v>
      </c>
      <c r="E14078" s="36" t="s">
        <v>18</v>
      </c>
      <c r="F14078" s="37">
        <v>0</v>
      </c>
      <c r="G14078" s="38">
        <v>0</v>
      </c>
      <c r="H14078" s="34">
        <v>0.964486076384799</v>
      </c>
      <c r="I14078" s="35">
        <v>6.1185666883859486</v>
      </c>
      <c r="J14078" s="35">
        <v>0.57265417908284078</v>
      </c>
      <c r="K14078" s="35">
        <v>-2.9762709534161122E-3</v>
      </c>
      <c r="L14078" s="35">
        <v>0</v>
      </c>
      <c r="M14078" s="35">
        <v>0</v>
      </c>
      <c r="N14078" s="35">
        <v>0</v>
      </c>
      <c r="O14078" s="35">
        <v>0</v>
      </c>
      <c r="P14078" s="36">
        <v>11</v>
      </c>
      <c r="Q14078" s="37">
        <v>86</v>
      </c>
      <c r="R14078" s="36">
        <v>5</v>
      </c>
      <c r="S14078" s="39">
        <f t="shared" si="487"/>
        <v>86</v>
      </c>
      <c r="T14078" s="34" t="s">
        <v>36</v>
      </c>
      <c r="U14078" s="12">
        <f>(1/(((ceta*(speed^2))+(beta*speed))+alpha))</f>
        <v>2.9981118385090082E-2</v>
      </c>
      <c r="V14078" s="8">
        <f t="shared" si="488"/>
        <v>86</v>
      </c>
      <c r="AB14078" s="41"/>
    </row>
    <row r="14079" spans="1:28">
      <c r="A14079" s="34" t="s">
        <v>20</v>
      </c>
      <c r="B14079" s="34" t="s">
        <v>80</v>
      </c>
      <c r="C14079" s="5" t="s">
        <v>227</v>
      </c>
      <c r="D14079" s="35" t="s">
        <v>89</v>
      </c>
      <c r="E14079" s="36" t="s">
        <v>18</v>
      </c>
      <c r="F14079" s="37">
        <v>0</v>
      </c>
      <c r="G14079" s="38">
        <v>0</v>
      </c>
      <c r="H14079" s="34">
        <v>0.93885896660141899</v>
      </c>
      <c r="I14079" s="35">
        <v>-5.2124513764898788E-7</v>
      </c>
      <c r="J14079" s="35">
        <v>9.6096203223949302E-5</v>
      </c>
      <c r="K14079" s="35">
        <v>-5.9441700460878813E-3</v>
      </c>
      <c r="L14079" s="35">
        <v>0.15180787797855566</v>
      </c>
      <c r="M14079" s="35">
        <v>0</v>
      </c>
      <c r="N14079" s="35">
        <v>0</v>
      </c>
      <c r="O14079" s="35">
        <v>0</v>
      </c>
      <c r="P14079" s="36">
        <v>11</v>
      </c>
      <c r="Q14079" s="37">
        <v>86</v>
      </c>
      <c r="R14079" s="36">
        <v>14</v>
      </c>
      <c r="S14079" s="39">
        <f t="shared" si="487"/>
        <v>86</v>
      </c>
      <c r="T14079" s="34" t="s">
        <v>51</v>
      </c>
      <c r="U14079" s="12">
        <f>(((alpha*(speed^3))+(beta*(speed^2))+(ceta*speed))+delta)</f>
        <v>1.9795675786862366E-2</v>
      </c>
      <c r="V14079" s="8">
        <f t="shared" si="488"/>
        <v>86</v>
      </c>
      <c r="AB14079" s="41"/>
    </row>
    <row r="14080" spans="1:28">
      <c r="A14080" s="34" t="s">
        <v>20</v>
      </c>
      <c r="B14080" s="34" t="s">
        <v>80</v>
      </c>
      <c r="C14080" s="5" t="s">
        <v>226</v>
      </c>
      <c r="D14080" s="35" t="s">
        <v>89</v>
      </c>
      <c r="E14080" s="36" t="s">
        <v>17</v>
      </c>
      <c r="F14080" s="37">
        <v>0</v>
      </c>
      <c r="G14080" s="38">
        <v>0</v>
      </c>
      <c r="H14080" s="34">
        <v>0.89867898912244459</v>
      </c>
      <c r="I14080" s="35">
        <v>-1.3495000600825297E-3</v>
      </c>
      <c r="J14080" s="35">
        <v>0.24936438557821791</v>
      </c>
      <c r="K14080" s="35">
        <v>-15.90808420114822</v>
      </c>
      <c r="L14080" s="35">
        <v>594.6037671567143</v>
      </c>
      <c r="M14080" s="35">
        <v>0</v>
      </c>
      <c r="N14080" s="35">
        <v>0</v>
      </c>
      <c r="O14080" s="35">
        <v>0</v>
      </c>
      <c r="P14080" s="36">
        <v>11</v>
      </c>
      <c r="Q14080" s="37">
        <v>86</v>
      </c>
      <c r="R14080" s="36">
        <v>14</v>
      </c>
      <c r="S14080" s="39">
        <f t="shared" si="487"/>
        <v>86</v>
      </c>
      <c r="T14080" s="34" t="s">
        <v>51</v>
      </c>
      <c r="U14080" s="12">
        <f>(((alpha*(speed^3))+(beta*(speed^2))+(ceta*speed))+delta)</f>
        <v>212.44991137861348</v>
      </c>
      <c r="V14080" s="8">
        <f t="shared" si="488"/>
        <v>86</v>
      </c>
    </row>
    <row r="14081" spans="1:28">
      <c r="A14081" s="34" t="s">
        <v>20</v>
      </c>
      <c r="B14081" s="34" t="s">
        <v>80</v>
      </c>
      <c r="C14081" s="5" t="s">
        <v>227</v>
      </c>
      <c r="D14081" s="35" t="s">
        <v>89</v>
      </c>
      <c r="E14081" s="36" t="s">
        <v>17</v>
      </c>
      <c r="F14081" s="37">
        <v>0</v>
      </c>
      <c r="G14081" s="38">
        <v>0</v>
      </c>
      <c r="H14081" s="34">
        <v>0.89790551367242422</v>
      </c>
      <c r="I14081" s="35">
        <v>-1.2931024984735333E-3</v>
      </c>
      <c r="J14081" s="35">
        <v>0.24005208513367587</v>
      </c>
      <c r="K14081" s="35">
        <v>-15.354988828831274</v>
      </c>
      <c r="L14081" s="35">
        <v>570.94512544233896</v>
      </c>
      <c r="M14081" s="35">
        <v>0</v>
      </c>
      <c r="N14081" s="35">
        <v>0</v>
      </c>
      <c r="O14081" s="35">
        <v>0</v>
      </c>
      <c r="P14081" s="36">
        <v>11</v>
      </c>
      <c r="Q14081" s="37">
        <v>86</v>
      </c>
      <c r="R14081" s="36">
        <v>14</v>
      </c>
      <c r="S14081" s="39">
        <f t="shared" si="487"/>
        <v>86</v>
      </c>
      <c r="T14081" s="34" t="s">
        <v>51</v>
      </c>
      <c r="U14081" s="12">
        <f>(((alpha*(speed^3))+(beta*(speed^2))+(ceta*speed))+delta)</f>
        <v>203.35570504243458</v>
      </c>
      <c r="V14081" s="8">
        <f t="shared" si="488"/>
        <v>86</v>
      </c>
    </row>
    <row r="14082" spans="1:28">
      <c r="A14082" s="34" t="s">
        <v>20</v>
      </c>
      <c r="B14082" s="34" t="s">
        <v>80</v>
      </c>
      <c r="C14082" s="5" t="s">
        <v>226</v>
      </c>
      <c r="D14082" s="35" t="s">
        <v>89</v>
      </c>
      <c r="E14082" s="36" t="s">
        <v>15</v>
      </c>
      <c r="F14082" s="37">
        <v>50</v>
      </c>
      <c r="G14082" s="38">
        <v>0</v>
      </c>
      <c r="H14082" s="34">
        <v>0.9919032376644854</v>
      </c>
      <c r="I14082" s="35">
        <v>15.327766282896649</v>
      </c>
      <c r="J14082" s="35">
        <v>0.99863269549206657</v>
      </c>
      <c r="K14082" s="35">
        <v>-0.71393594307034214</v>
      </c>
      <c r="L14082" s="35">
        <v>0</v>
      </c>
      <c r="M14082" s="35">
        <v>0</v>
      </c>
      <c r="N14082" s="35">
        <v>0</v>
      </c>
      <c r="O14082" s="35">
        <v>0</v>
      </c>
      <c r="P14082" s="36">
        <v>11</v>
      </c>
      <c r="Q14082" s="37">
        <v>86</v>
      </c>
      <c r="R14082" s="36">
        <v>0</v>
      </c>
      <c r="S14082" s="39">
        <f t="shared" ref="S14082:S14145" si="490">V14082</f>
        <v>86</v>
      </c>
      <c r="T14082" s="34" t="s">
        <v>29</v>
      </c>
      <c r="U14082" s="12">
        <f>((alpha*(beta^speed))*(speed^ceta))</f>
        <v>0.5665888816017729</v>
      </c>
      <c r="V14082" s="8">
        <f t="shared" ref="V14082:V14145" si="491">IF($V$1&lt;P14082,P14082,IF($V$1&gt;Q14082,Q14082,$V$1))</f>
        <v>86</v>
      </c>
    </row>
    <row r="14083" spans="1:28">
      <c r="A14083" s="34" t="s">
        <v>20</v>
      </c>
      <c r="B14083" s="34" t="s">
        <v>80</v>
      </c>
      <c r="C14083" s="5" t="s">
        <v>227</v>
      </c>
      <c r="D14083" s="35" t="s">
        <v>89</v>
      </c>
      <c r="E14083" s="36" t="s">
        <v>15</v>
      </c>
      <c r="F14083" s="37">
        <v>50</v>
      </c>
      <c r="G14083" s="38">
        <v>0</v>
      </c>
      <c r="H14083" s="34">
        <v>0.98804957319256059</v>
      </c>
      <c r="I14083" s="35">
        <v>0.28309372349109196</v>
      </c>
      <c r="J14083" s="35">
        <v>18.84169428160871</v>
      </c>
      <c r="K14083" s="35">
        <v>2.2029998985564281</v>
      </c>
      <c r="L14083" s="35">
        <v>1.1849915096343011</v>
      </c>
      <c r="M14083" s="35">
        <v>-1.0318676683135355E-3</v>
      </c>
      <c r="N14083" s="35">
        <v>0</v>
      </c>
      <c r="O14083" s="35">
        <v>0</v>
      </c>
      <c r="P14083" s="36">
        <v>11</v>
      </c>
      <c r="Q14083" s="37">
        <v>86</v>
      </c>
      <c r="R14083" s="36">
        <v>10</v>
      </c>
      <c r="S14083" s="39">
        <f t="shared" si="490"/>
        <v>86</v>
      </c>
      <c r="T14083" s="34" t="s">
        <v>44</v>
      </c>
      <c r="U14083" s="12">
        <f>(alpha+(beta/(1+EXP((((-1)*ceta)+(delta*LN(speed)))+(epsilon*speed)))))</f>
        <v>1.1881330968880732</v>
      </c>
      <c r="V14083" s="8">
        <f t="shared" si="491"/>
        <v>86</v>
      </c>
    </row>
    <row r="14084" spans="1:28">
      <c r="A14084" s="34" t="s">
        <v>20</v>
      </c>
      <c r="B14084" s="34" t="s">
        <v>80</v>
      </c>
      <c r="C14084" s="5" t="s">
        <v>226</v>
      </c>
      <c r="D14084" s="35" t="s">
        <v>89</v>
      </c>
      <c r="E14084" s="36" t="s">
        <v>16</v>
      </c>
      <c r="F14084" s="37">
        <v>50</v>
      </c>
      <c r="G14084" s="38">
        <v>0</v>
      </c>
      <c r="H14084" s="34">
        <v>0.94788768098000031</v>
      </c>
      <c r="I14084" s="35">
        <v>-2.9935435467915929E-5</v>
      </c>
      <c r="J14084" s="35">
        <v>5.038073163132214E-3</v>
      </c>
      <c r="K14084" s="35">
        <v>-0.30428796575562483</v>
      </c>
      <c r="L14084" s="35">
        <v>9.6366006508953443</v>
      </c>
      <c r="M14084" s="35">
        <v>0</v>
      </c>
      <c r="N14084" s="35">
        <v>0</v>
      </c>
      <c r="O14084" s="35">
        <v>0</v>
      </c>
      <c r="P14084" s="36">
        <v>11</v>
      </c>
      <c r="Q14084" s="37">
        <v>86</v>
      </c>
      <c r="R14084" s="36">
        <v>14</v>
      </c>
      <c r="S14084" s="39">
        <f t="shared" si="490"/>
        <v>86</v>
      </c>
      <c r="T14084" s="34" t="s">
        <v>51</v>
      </c>
      <c r="U14084" s="12">
        <f>(((alpha*(speed^3))+(beta*(speed^2))+(ceta*speed))+delta)</f>
        <v>1.6888113684567276</v>
      </c>
      <c r="V14084" s="8">
        <f t="shared" si="491"/>
        <v>86</v>
      </c>
    </row>
    <row r="14085" spans="1:28">
      <c r="A14085" s="34" t="s">
        <v>20</v>
      </c>
      <c r="B14085" s="34" t="s">
        <v>80</v>
      </c>
      <c r="C14085" s="5" t="s">
        <v>227</v>
      </c>
      <c r="D14085" s="35" t="s">
        <v>89</v>
      </c>
      <c r="E14085" s="36" t="s">
        <v>16</v>
      </c>
      <c r="F14085" s="37">
        <v>50</v>
      </c>
      <c r="G14085" s="38">
        <v>0</v>
      </c>
      <c r="H14085" s="34">
        <v>0.98590760238088704</v>
      </c>
      <c r="I14085" s="35">
        <v>1.6858130503814255</v>
      </c>
      <c r="J14085" s="35">
        <v>108.67264009141734</v>
      </c>
      <c r="K14085" s="35">
        <v>-0.89356788592501657</v>
      </c>
      <c r="L14085" s="35">
        <v>9.6209625480208144E-2</v>
      </c>
      <c r="M14085" s="35">
        <v>6.956011106949242E-2</v>
      </c>
      <c r="N14085" s="35">
        <v>0</v>
      </c>
      <c r="O14085" s="35">
        <v>0</v>
      </c>
      <c r="P14085" s="36">
        <v>11</v>
      </c>
      <c r="Q14085" s="37">
        <v>86</v>
      </c>
      <c r="R14085" s="36">
        <v>10</v>
      </c>
      <c r="S14085" s="39">
        <f t="shared" si="490"/>
        <v>86</v>
      </c>
      <c r="T14085" s="34" t="s">
        <v>44</v>
      </c>
      <c r="U14085" s="12">
        <f>(alpha+(beta/(1+EXP((((-1)*ceta)+(delta*LN(speed)))+(epsilon*speed)))))</f>
        <v>1.7588623386819995</v>
      </c>
      <c r="V14085" s="8">
        <f t="shared" si="491"/>
        <v>86</v>
      </c>
    </row>
    <row r="14086" spans="1:28">
      <c r="A14086" s="34" t="s">
        <v>20</v>
      </c>
      <c r="B14086" s="34" t="s">
        <v>80</v>
      </c>
      <c r="C14086" s="5" t="s">
        <v>226</v>
      </c>
      <c r="D14086" s="35" t="s">
        <v>89</v>
      </c>
      <c r="E14086" s="36" t="s">
        <v>14</v>
      </c>
      <c r="F14086" s="37">
        <v>50</v>
      </c>
      <c r="G14086" s="38">
        <v>0</v>
      </c>
      <c r="H14086" s="34">
        <v>0.93360639035265247</v>
      </c>
      <c r="I14086" s="35">
        <v>3.4652142763904132</v>
      </c>
      <c r="J14086" s="35">
        <v>0.38507149316402134</v>
      </c>
      <c r="K14086" s="35">
        <v>-1.9179261358375631E-3</v>
      </c>
      <c r="L14086" s="35">
        <v>0</v>
      </c>
      <c r="M14086" s="35">
        <v>0</v>
      </c>
      <c r="N14086" s="35">
        <v>0</v>
      </c>
      <c r="O14086" s="35">
        <v>0</v>
      </c>
      <c r="P14086" s="36">
        <v>11</v>
      </c>
      <c r="Q14086" s="37">
        <v>86</v>
      </c>
      <c r="R14086" s="36">
        <v>5</v>
      </c>
      <c r="S14086" s="39">
        <f t="shared" si="490"/>
        <v>86</v>
      </c>
      <c r="T14086" s="34" t="s">
        <v>36</v>
      </c>
      <c r="U14086" s="12">
        <f>(1/(((ceta*(speed^2))+(beta*speed))+alpha))</f>
        <v>4.4650070944179422E-2</v>
      </c>
      <c r="V14086" s="8">
        <f t="shared" si="491"/>
        <v>86</v>
      </c>
      <c r="AB14086" s="41"/>
    </row>
    <row r="14087" spans="1:28">
      <c r="A14087" s="34" t="s">
        <v>20</v>
      </c>
      <c r="B14087" s="34" t="s">
        <v>80</v>
      </c>
      <c r="C14087" s="5" t="s">
        <v>227</v>
      </c>
      <c r="D14087" s="35" t="s">
        <v>89</v>
      </c>
      <c r="E14087" s="36" t="s">
        <v>14</v>
      </c>
      <c r="F14087" s="37">
        <v>50</v>
      </c>
      <c r="G14087" s="38">
        <v>0</v>
      </c>
      <c r="H14087" s="34">
        <v>0.94830910268010937</v>
      </c>
      <c r="I14087" s="35">
        <v>-1.7484404962283677E-7</v>
      </c>
      <c r="J14087" s="35">
        <v>3.6324002623145075E-5</v>
      </c>
      <c r="K14087" s="35">
        <v>-2.5203614885702182E-3</v>
      </c>
      <c r="L14087" s="35">
        <v>8.1233517317965478E-2</v>
      </c>
      <c r="M14087" s="35">
        <v>0</v>
      </c>
      <c r="N14087" s="35">
        <v>0</v>
      </c>
      <c r="O14087" s="35">
        <v>0</v>
      </c>
      <c r="P14087" s="36">
        <v>11</v>
      </c>
      <c r="Q14087" s="37">
        <v>86</v>
      </c>
      <c r="R14087" s="36">
        <v>14</v>
      </c>
      <c r="S14087" s="39">
        <f t="shared" si="490"/>
        <v>86</v>
      </c>
      <c r="T14087" s="34" t="s">
        <v>51</v>
      </c>
      <c r="U14087" s="12">
        <f>(((alpha*(speed^3))+(beta*(speed^2))+(ceta*speed))+delta)</f>
        <v>2.1924145874804638E-2</v>
      </c>
      <c r="V14087" s="8">
        <f t="shared" si="491"/>
        <v>86</v>
      </c>
      <c r="AB14087" s="41"/>
    </row>
    <row r="14088" spans="1:28">
      <c r="A14088" s="34" t="s">
        <v>20</v>
      </c>
      <c r="B14088" s="34" t="s">
        <v>80</v>
      </c>
      <c r="C14088" s="5" t="s">
        <v>226</v>
      </c>
      <c r="D14088" s="35" t="s">
        <v>89</v>
      </c>
      <c r="E14088" s="36" t="s">
        <v>18</v>
      </c>
      <c r="F14088" s="37">
        <v>50</v>
      </c>
      <c r="G14088" s="38">
        <v>0</v>
      </c>
      <c r="H14088" s="34">
        <v>0.98325281504485151</v>
      </c>
      <c r="I14088" s="35">
        <v>4.7348177561048113</v>
      </c>
      <c r="J14088" s="35">
        <v>0.52216551176704107</v>
      </c>
      <c r="K14088" s="35">
        <v>-2.1779178430303713E-3</v>
      </c>
      <c r="L14088" s="35">
        <v>0</v>
      </c>
      <c r="M14088" s="35">
        <v>0</v>
      </c>
      <c r="N14088" s="35">
        <v>0</v>
      </c>
      <c r="O14088" s="35">
        <v>0</v>
      </c>
      <c r="P14088" s="36">
        <v>11</v>
      </c>
      <c r="Q14088" s="37">
        <v>86</v>
      </c>
      <c r="R14088" s="36">
        <v>5</v>
      </c>
      <c r="S14088" s="39">
        <f t="shared" si="490"/>
        <v>86</v>
      </c>
      <c r="T14088" s="34" t="s">
        <v>36</v>
      </c>
      <c r="U14088" s="12">
        <f>(1/(((ceta*(speed^2))+(beta*speed))+alpha))</f>
        <v>2.9821217565173405E-2</v>
      </c>
      <c r="V14088" s="8">
        <f t="shared" si="491"/>
        <v>86</v>
      </c>
      <c r="AB14088" s="41"/>
    </row>
    <row r="14089" spans="1:28">
      <c r="A14089" s="34" t="s">
        <v>20</v>
      </c>
      <c r="B14089" s="34" t="s">
        <v>80</v>
      </c>
      <c r="C14089" s="5" t="s">
        <v>227</v>
      </c>
      <c r="D14089" s="35" t="s">
        <v>89</v>
      </c>
      <c r="E14089" s="36" t="s">
        <v>18</v>
      </c>
      <c r="F14089" s="37">
        <v>50</v>
      </c>
      <c r="G14089" s="38">
        <v>0</v>
      </c>
      <c r="H14089" s="34">
        <v>0.94520712517753236</v>
      </c>
      <c r="I14089" s="35">
        <v>-6.0758810457810831E-7</v>
      </c>
      <c r="J14089" s="35">
        <v>1.1253743677581884E-4</v>
      </c>
      <c r="K14089" s="35">
        <v>-7.0107901860009874E-3</v>
      </c>
      <c r="L14089" s="35">
        <v>0.17945010271620956</v>
      </c>
      <c r="M14089" s="35">
        <v>0</v>
      </c>
      <c r="N14089" s="35">
        <v>0</v>
      </c>
      <c r="O14089" s="35">
        <v>0</v>
      </c>
      <c r="P14089" s="36">
        <v>11</v>
      </c>
      <c r="Q14089" s="37">
        <v>86</v>
      </c>
      <c r="R14089" s="36">
        <v>14</v>
      </c>
      <c r="S14089" s="39">
        <f t="shared" si="490"/>
        <v>86</v>
      </c>
      <c r="T14089" s="34" t="s">
        <v>51</v>
      </c>
      <c r="U14089" s="12">
        <f>(((alpha*(speed^3))+(beta*(speed^2))+(ceta*speed))+delta)</f>
        <v>2.2388969668547504E-2</v>
      </c>
      <c r="V14089" s="8">
        <f t="shared" si="491"/>
        <v>86</v>
      </c>
      <c r="AB14089" s="41"/>
    </row>
    <row r="14090" spans="1:28">
      <c r="A14090" s="34" t="s">
        <v>20</v>
      </c>
      <c r="B14090" s="34" t="s">
        <v>80</v>
      </c>
      <c r="C14090" s="5" t="s">
        <v>226</v>
      </c>
      <c r="D14090" s="35" t="s">
        <v>89</v>
      </c>
      <c r="E14090" s="36" t="s">
        <v>17</v>
      </c>
      <c r="F14090" s="37">
        <v>50</v>
      </c>
      <c r="G14090" s="38">
        <v>0</v>
      </c>
      <c r="H14090" s="34">
        <v>0.86047515494419247</v>
      </c>
      <c r="I14090" s="35">
        <v>-1.4532850842352953E-3</v>
      </c>
      <c r="J14090" s="35">
        <v>0.25799555589608519</v>
      </c>
      <c r="K14090" s="35">
        <v>-16.530151813163688</v>
      </c>
      <c r="L14090" s="35">
        <v>666.7445531494194</v>
      </c>
      <c r="M14090" s="35">
        <v>0</v>
      </c>
      <c r="N14090" s="35">
        <v>0</v>
      </c>
      <c r="O14090" s="35">
        <v>0</v>
      </c>
      <c r="P14090" s="36">
        <v>11</v>
      </c>
      <c r="Q14090" s="37">
        <v>86</v>
      </c>
      <c r="R14090" s="36">
        <v>14</v>
      </c>
      <c r="S14090" s="39">
        <f t="shared" si="490"/>
        <v>86</v>
      </c>
      <c r="T14090" s="34" t="s">
        <v>51</v>
      </c>
      <c r="U14090" s="12">
        <f>(((alpha*(speed^3))+(beta*(speed^2))+(ceta*speed))+delta)</f>
        <v>228.91593108642348</v>
      </c>
      <c r="V14090" s="8">
        <f t="shared" si="491"/>
        <v>86</v>
      </c>
    </row>
    <row r="14091" spans="1:28">
      <c r="A14091" s="34" t="s">
        <v>20</v>
      </c>
      <c r="B14091" s="34" t="s">
        <v>80</v>
      </c>
      <c r="C14091" s="5" t="s">
        <v>227</v>
      </c>
      <c r="D14091" s="35" t="s">
        <v>89</v>
      </c>
      <c r="E14091" s="36" t="s">
        <v>17</v>
      </c>
      <c r="F14091" s="37">
        <v>50</v>
      </c>
      <c r="G14091" s="38">
        <v>0</v>
      </c>
      <c r="H14091" s="34">
        <v>0.85308201850692089</v>
      </c>
      <c r="I14091" s="35">
        <v>-1.349908274997601E-3</v>
      </c>
      <c r="J14091" s="35">
        <v>0.24131860512769657</v>
      </c>
      <c r="K14091" s="35">
        <v>-15.571002647526043</v>
      </c>
      <c r="L14091" s="35">
        <v>633.82983641727003</v>
      </c>
      <c r="M14091" s="35">
        <v>0</v>
      </c>
      <c r="N14091" s="35">
        <v>0</v>
      </c>
      <c r="O14091" s="35">
        <v>0</v>
      </c>
      <c r="P14091" s="36">
        <v>11</v>
      </c>
      <c r="Q14091" s="37">
        <v>86</v>
      </c>
      <c r="R14091" s="36">
        <v>14</v>
      </c>
      <c r="S14091" s="39">
        <f t="shared" si="490"/>
        <v>86</v>
      </c>
      <c r="T14091" s="34" t="s">
        <v>51</v>
      </c>
      <c r="U14091" s="12">
        <f>(((alpha*(speed^3))+(beta*(speed^2))+(ceta*speed))+delta)</f>
        <v>220.89875449260012</v>
      </c>
      <c r="V14091" s="8">
        <f t="shared" si="491"/>
        <v>86</v>
      </c>
    </row>
    <row r="14092" spans="1:28">
      <c r="A14092" s="34" t="s">
        <v>20</v>
      </c>
      <c r="B14092" s="34" t="s">
        <v>80</v>
      </c>
      <c r="C14092" s="5" t="s">
        <v>226</v>
      </c>
      <c r="D14092" s="35" t="s">
        <v>89</v>
      </c>
      <c r="E14092" s="36" t="s">
        <v>15</v>
      </c>
      <c r="F14092" s="37">
        <v>100</v>
      </c>
      <c r="G14092" s="38">
        <v>0</v>
      </c>
      <c r="H14092" s="34">
        <v>0.98352121312776841</v>
      </c>
      <c r="I14092" s="35">
        <v>14.761044282688387</v>
      </c>
      <c r="J14092" s="35">
        <v>0.99709799969272372</v>
      </c>
      <c r="K14092" s="35">
        <v>-0.66106519745009729</v>
      </c>
      <c r="L14092" s="35">
        <v>0</v>
      </c>
      <c r="M14092" s="35">
        <v>0</v>
      </c>
      <c r="N14092" s="35">
        <v>0</v>
      </c>
      <c r="O14092" s="35">
        <v>0</v>
      </c>
      <c r="P14092" s="36">
        <v>11</v>
      </c>
      <c r="Q14092" s="37">
        <v>86</v>
      </c>
      <c r="R14092" s="36">
        <v>0</v>
      </c>
      <c r="S14092" s="39">
        <f t="shared" si="490"/>
        <v>86</v>
      </c>
      <c r="T14092" s="34" t="s">
        <v>29</v>
      </c>
      <c r="U14092" s="12">
        <f>((alpha*(beta^speed))*(speed^ceta))</f>
        <v>0.60498158164190607</v>
      </c>
      <c r="V14092" s="8">
        <f t="shared" si="491"/>
        <v>86</v>
      </c>
    </row>
    <row r="14093" spans="1:28">
      <c r="A14093" s="34" t="s">
        <v>20</v>
      </c>
      <c r="B14093" s="34" t="s">
        <v>80</v>
      </c>
      <c r="C14093" s="5" t="s">
        <v>227</v>
      </c>
      <c r="D14093" s="35" t="s">
        <v>89</v>
      </c>
      <c r="E14093" s="36" t="s">
        <v>15</v>
      </c>
      <c r="F14093" s="37">
        <v>100</v>
      </c>
      <c r="G14093" s="38">
        <v>0</v>
      </c>
      <c r="H14093" s="34">
        <v>0.9889298917050896</v>
      </c>
      <c r="I14093" s="35">
        <v>0.57615179934016514</v>
      </c>
      <c r="J14093" s="35">
        <v>11.044111304342721</v>
      </c>
      <c r="K14093" s="35">
        <v>5.237659516320627</v>
      </c>
      <c r="L14093" s="35">
        <v>1.9499374270814289</v>
      </c>
      <c r="M14093" s="35">
        <v>-8.1023782908265108E-3</v>
      </c>
      <c r="N14093" s="35">
        <v>0</v>
      </c>
      <c r="O14093" s="35">
        <v>0</v>
      </c>
      <c r="P14093" s="36">
        <v>11</v>
      </c>
      <c r="Q14093" s="37">
        <v>86</v>
      </c>
      <c r="R14093" s="36">
        <v>10</v>
      </c>
      <c r="S14093" s="39">
        <f t="shared" si="490"/>
        <v>86</v>
      </c>
      <c r="T14093" s="34" t="s">
        <v>44</v>
      </c>
      <c r="U14093" s="12">
        <f>(alpha+(beta/(1+EXP((((-1)*ceta)+(delta*LN(speed)))+(epsilon*speed)))))</f>
        <v>1.2389859020835776</v>
      </c>
      <c r="V14093" s="8">
        <f t="shared" si="491"/>
        <v>86</v>
      </c>
    </row>
    <row r="14094" spans="1:28">
      <c r="A14094" s="34" t="s">
        <v>20</v>
      </c>
      <c r="B14094" s="34" t="s">
        <v>80</v>
      </c>
      <c r="C14094" s="5" t="s">
        <v>226</v>
      </c>
      <c r="D14094" s="35" t="s">
        <v>89</v>
      </c>
      <c r="E14094" s="36" t="s">
        <v>16</v>
      </c>
      <c r="F14094" s="37">
        <v>100</v>
      </c>
      <c r="G14094" s="38">
        <v>0</v>
      </c>
      <c r="H14094" s="34">
        <v>0.93865689647263495</v>
      </c>
      <c r="I14094" s="35">
        <v>-2.9973000816753402E-5</v>
      </c>
      <c r="J14094" s="35">
        <v>5.0983231757632591E-3</v>
      </c>
      <c r="K14094" s="35">
        <v>-0.31927803414622397</v>
      </c>
      <c r="L14094" s="35">
        <v>10.672075162967118</v>
      </c>
      <c r="M14094" s="35">
        <v>0</v>
      </c>
      <c r="N14094" s="35">
        <v>0</v>
      </c>
      <c r="O14094" s="35">
        <v>0</v>
      </c>
      <c r="P14094" s="36">
        <v>11</v>
      </c>
      <c r="Q14094" s="37">
        <v>86</v>
      </c>
      <c r="R14094" s="36">
        <v>14</v>
      </c>
      <c r="S14094" s="39">
        <f t="shared" si="490"/>
        <v>86</v>
      </c>
      <c r="T14094" s="34" t="s">
        <v>51</v>
      </c>
      <c r="U14094" s="12">
        <f>(((alpha*(speed^3))+(beta*(speed^2))+(ceta*speed))+delta)</f>
        <v>1.8568554268360167</v>
      </c>
      <c r="V14094" s="8">
        <f t="shared" si="491"/>
        <v>86</v>
      </c>
    </row>
    <row r="14095" spans="1:28">
      <c r="A14095" s="34" t="s">
        <v>20</v>
      </c>
      <c r="B14095" s="34" t="s">
        <v>80</v>
      </c>
      <c r="C14095" s="5" t="s">
        <v>227</v>
      </c>
      <c r="D14095" s="35" t="s">
        <v>89</v>
      </c>
      <c r="E14095" s="36" t="s">
        <v>16</v>
      </c>
      <c r="F14095" s="37">
        <v>100</v>
      </c>
      <c r="G14095" s="38">
        <v>0</v>
      </c>
      <c r="H14095" s="34">
        <v>0.97998141598908417</v>
      </c>
      <c r="I14095" s="35">
        <v>1.6479601633979128</v>
      </c>
      <c r="J14095" s="35">
        <v>229.83224285464138</v>
      </c>
      <c r="K14095" s="35">
        <v>-0.31212086422482987</v>
      </c>
      <c r="L14095" s="35">
        <v>0.78640688936109071</v>
      </c>
      <c r="M14095" s="35">
        <v>4.5296784179743588E-2</v>
      </c>
      <c r="N14095" s="35">
        <v>0</v>
      </c>
      <c r="O14095" s="35">
        <v>0</v>
      </c>
      <c r="P14095" s="36">
        <v>11</v>
      </c>
      <c r="Q14095" s="37">
        <v>86</v>
      </c>
      <c r="R14095" s="36">
        <v>10</v>
      </c>
      <c r="S14095" s="39">
        <f t="shared" si="490"/>
        <v>86</v>
      </c>
      <c r="T14095" s="34" t="s">
        <v>44</v>
      </c>
      <c r="U14095" s="12">
        <f>(alpha+(beta/(1+EXP((((-1)*ceta)+(delta*LN(speed)))+(epsilon*speed)))))</f>
        <v>1.7508936762826002</v>
      </c>
      <c r="V14095" s="8">
        <f t="shared" si="491"/>
        <v>86</v>
      </c>
    </row>
    <row r="14096" spans="1:28">
      <c r="A14096" s="34" t="s">
        <v>20</v>
      </c>
      <c r="B14096" s="34" t="s">
        <v>80</v>
      </c>
      <c r="C14096" s="5" t="s">
        <v>226</v>
      </c>
      <c r="D14096" s="35" t="s">
        <v>89</v>
      </c>
      <c r="E14096" s="36" t="s">
        <v>14</v>
      </c>
      <c r="F14096" s="37">
        <v>100</v>
      </c>
      <c r="G14096" s="38">
        <v>0</v>
      </c>
      <c r="H14096" s="34">
        <v>0.95089979523290846</v>
      </c>
      <c r="I14096" s="35">
        <v>-5.2944153680980931E-7</v>
      </c>
      <c r="J14096" s="35">
        <v>9.9521869790136642E-5</v>
      </c>
      <c r="K14096" s="35">
        <v>-6.5109223413941635E-3</v>
      </c>
      <c r="L14096" s="35">
        <v>0.20098105391229687</v>
      </c>
      <c r="M14096" s="35">
        <v>0</v>
      </c>
      <c r="N14096" s="35">
        <v>0</v>
      </c>
      <c r="O14096" s="35">
        <v>0</v>
      </c>
      <c r="P14096" s="36">
        <v>11</v>
      </c>
      <c r="Q14096" s="37">
        <v>86</v>
      </c>
      <c r="R14096" s="36">
        <v>14</v>
      </c>
      <c r="S14096" s="39">
        <f t="shared" si="490"/>
        <v>86</v>
      </c>
      <c r="T14096" s="34" t="s">
        <v>51</v>
      </c>
      <c r="U14096" s="12">
        <f>(((alpha*(speed^3))+(beta*(speed^2))+(ceta*speed))+delta)</f>
        <v>4.0351015383149336E-2</v>
      </c>
      <c r="V14096" s="8">
        <f t="shared" si="491"/>
        <v>86</v>
      </c>
    </row>
    <row r="14097" spans="1:28">
      <c r="A14097" s="34" t="s">
        <v>20</v>
      </c>
      <c r="B14097" s="34" t="s">
        <v>80</v>
      </c>
      <c r="C14097" s="5" t="s">
        <v>227</v>
      </c>
      <c r="D14097" s="35" t="s">
        <v>89</v>
      </c>
      <c r="E14097" s="36" t="s">
        <v>14</v>
      </c>
      <c r="F14097" s="37">
        <v>100</v>
      </c>
      <c r="G14097" s="38">
        <v>0</v>
      </c>
      <c r="H14097" s="34">
        <v>0.94412011907707782</v>
      </c>
      <c r="I14097" s="35">
        <v>7.4931047289985422</v>
      </c>
      <c r="J14097" s="35">
        <v>0.80600080707652377</v>
      </c>
      <c r="K14097" s="35">
        <v>-4.5753674500212766E-3</v>
      </c>
      <c r="L14097" s="35">
        <v>0</v>
      </c>
      <c r="M14097" s="35">
        <v>0</v>
      </c>
      <c r="N14097" s="35">
        <v>0</v>
      </c>
      <c r="O14097" s="35">
        <v>0</v>
      </c>
      <c r="P14097" s="36">
        <v>11</v>
      </c>
      <c r="Q14097" s="37">
        <v>86</v>
      </c>
      <c r="R14097" s="36">
        <v>5</v>
      </c>
      <c r="S14097" s="39">
        <f t="shared" si="490"/>
        <v>86</v>
      </c>
      <c r="T14097" s="34" t="s">
        <v>36</v>
      </c>
      <c r="U14097" s="12">
        <f>(1/(((ceta*(speed^2))+(beta*speed))+alpha))</f>
        <v>2.3272182157469026E-2</v>
      </c>
      <c r="V14097" s="8">
        <f t="shared" si="491"/>
        <v>86</v>
      </c>
      <c r="AB14097" s="41"/>
    </row>
    <row r="14098" spans="1:28">
      <c r="A14098" s="34" t="s">
        <v>20</v>
      </c>
      <c r="B14098" s="34" t="s">
        <v>80</v>
      </c>
      <c r="C14098" s="5" t="s">
        <v>226</v>
      </c>
      <c r="D14098" s="35" t="s">
        <v>89</v>
      </c>
      <c r="E14098" s="36" t="s">
        <v>18</v>
      </c>
      <c r="F14098" s="37">
        <v>100</v>
      </c>
      <c r="G14098" s="38">
        <v>0</v>
      </c>
      <c r="H14098" s="34">
        <v>0.98853411471105557</v>
      </c>
      <c r="I14098" s="35">
        <v>-4.0699929101775513E-7</v>
      </c>
      <c r="J14098" s="35">
        <v>7.8844802053045635E-5</v>
      </c>
      <c r="K14098" s="35">
        <v>-5.2599310566459967E-3</v>
      </c>
      <c r="L14098" s="35">
        <v>0.15576460936820705</v>
      </c>
      <c r="M14098" s="35">
        <v>0</v>
      </c>
      <c r="N14098" s="35">
        <v>0</v>
      </c>
      <c r="O14098" s="35">
        <v>0</v>
      </c>
      <c r="P14098" s="36">
        <v>11</v>
      </c>
      <c r="Q14098" s="37">
        <v>86</v>
      </c>
      <c r="R14098" s="36">
        <v>14</v>
      </c>
      <c r="S14098" s="39">
        <f t="shared" si="490"/>
        <v>86</v>
      </c>
      <c r="T14098" s="34" t="s">
        <v>51</v>
      </c>
      <c r="U14098" s="12">
        <f>(((alpha*(speed^3))+(beta*(speed^2))+(ceta*speed))+delta)</f>
        <v>2.7672353433387614E-2</v>
      </c>
      <c r="V14098" s="8">
        <f t="shared" si="491"/>
        <v>86</v>
      </c>
      <c r="AB14098" s="41"/>
    </row>
    <row r="14099" spans="1:28">
      <c r="A14099" s="34" t="s">
        <v>20</v>
      </c>
      <c r="B14099" s="34" t="s">
        <v>80</v>
      </c>
      <c r="C14099" s="5" t="s">
        <v>227</v>
      </c>
      <c r="D14099" s="35" t="s">
        <v>89</v>
      </c>
      <c r="E14099" s="36" t="s">
        <v>18</v>
      </c>
      <c r="F14099" s="37">
        <v>100</v>
      </c>
      <c r="G14099" s="38">
        <v>0</v>
      </c>
      <c r="H14099" s="34">
        <v>0.95194320484416151</v>
      </c>
      <c r="I14099" s="35">
        <v>-6.8117899836386966E-7</v>
      </c>
      <c r="J14099" s="35">
        <v>1.2702934107425718E-4</v>
      </c>
      <c r="K14099" s="35">
        <v>-7.9711460171379856E-3</v>
      </c>
      <c r="L14099" s="35">
        <v>0.20391715945721914</v>
      </c>
      <c r="M14099" s="35">
        <v>0</v>
      </c>
      <c r="N14099" s="35">
        <v>0</v>
      </c>
      <c r="O14099" s="35">
        <v>0</v>
      </c>
      <c r="P14099" s="36">
        <v>11</v>
      </c>
      <c r="Q14099" s="37">
        <v>86</v>
      </c>
      <c r="R14099" s="36">
        <v>14</v>
      </c>
      <c r="S14099" s="39">
        <f t="shared" si="490"/>
        <v>86</v>
      </c>
      <c r="T14099" s="34" t="s">
        <v>51</v>
      </c>
      <c r="U14099" s="12">
        <f>(((alpha*(speed^3))+(beta*(speed^2))+(ceta*speed))+delta)</f>
        <v>2.4639619585228895E-2</v>
      </c>
      <c r="V14099" s="8">
        <f t="shared" si="491"/>
        <v>86</v>
      </c>
      <c r="AB14099" s="41"/>
    </row>
    <row r="14100" spans="1:28">
      <c r="A14100" s="34" t="s">
        <v>20</v>
      </c>
      <c r="B14100" s="34" t="s">
        <v>80</v>
      </c>
      <c r="C14100" s="5" t="s">
        <v>226</v>
      </c>
      <c r="D14100" s="35" t="s">
        <v>89</v>
      </c>
      <c r="E14100" s="36" t="s">
        <v>17</v>
      </c>
      <c r="F14100" s="37">
        <v>100</v>
      </c>
      <c r="G14100" s="38">
        <v>0</v>
      </c>
      <c r="H14100" s="34">
        <v>0.83691558500431273</v>
      </c>
      <c r="I14100" s="35">
        <v>-1.5261233146610998E-3</v>
      </c>
      <c r="J14100" s="35">
        <v>0.26349840116616902</v>
      </c>
      <c r="K14100" s="35">
        <v>-17.169848422978124</v>
      </c>
      <c r="L14100" s="35">
        <v>741.87656613436639</v>
      </c>
      <c r="M14100" s="35">
        <v>0</v>
      </c>
      <c r="N14100" s="35">
        <v>0</v>
      </c>
      <c r="O14100" s="35">
        <v>0</v>
      </c>
      <c r="P14100" s="36">
        <v>11</v>
      </c>
      <c r="Q14100" s="37">
        <v>86</v>
      </c>
      <c r="R14100" s="36">
        <v>14</v>
      </c>
      <c r="S14100" s="39">
        <f t="shared" si="490"/>
        <v>86</v>
      </c>
      <c r="T14100" s="34" t="s">
        <v>51</v>
      </c>
      <c r="U14100" s="12">
        <f>(((alpha*(speed^3))+(beta*(speed^2))+(ceta*speed))+delta)</f>
        <v>243.4038857531533</v>
      </c>
      <c r="V14100" s="8">
        <f t="shared" si="491"/>
        <v>86</v>
      </c>
    </row>
    <row r="14101" spans="1:28">
      <c r="A14101" s="34" t="s">
        <v>20</v>
      </c>
      <c r="B14101" s="34" t="s">
        <v>80</v>
      </c>
      <c r="C14101" s="5" t="s">
        <v>227</v>
      </c>
      <c r="D14101" s="35" t="s">
        <v>89</v>
      </c>
      <c r="E14101" s="36" t="s">
        <v>17</v>
      </c>
      <c r="F14101" s="37">
        <v>100</v>
      </c>
      <c r="G14101" s="38">
        <v>0</v>
      </c>
      <c r="H14101" s="34">
        <v>0.82544855051850108</v>
      </c>
      <c r="I14101" s="35">
        <v>-1.3948563138579237E-3</v>
      </c>
      <c r="J14101" s="35">
        <v>0.24230929145872293</v>
      </c>
      <c r="K14101" s="35">
        <v>-15.951676809839428</v>
      </c>
      <c r="L14101" s="35">
        <v>702.81246393990966</v>
      </c>
      <c r="M14101" s="35">
        <v>0</v>
      </c>
      <c r="N14101" s="35">
        <v>0</v>
      </c>
      <c r="O14101" s="35">
        <v>0</v>
      </c>
      <c r="P14101" s="36">
        <v>11</v>
      </c>
      <c r="Q14101" s="37">
        <v>86</v>
      </c>
      <c r="R14101" s="36">
        <v>14</v>
      </c>
      <c r="S14101" s="39">
        <f t="shared" si="490"/>
        <v>86</v>
      </c>
      <c r="T14101" s="34" t="s">
        <v>51</v>
      </c>
      <c r="U14101" s="12">
        <f>(((alpha*(speed^3))+(beta*(speed^2))+(ceta*speed))+delta)</f>
        <v>235.88105035521824</v>
      </c>
      <c r="V14101" s="8">
        <f t="shared" si="491"/>
        <v>86</v>
      </c>
    </row>
    <row r="14102" spans="1:28">
      <c r="A14102" s="34" t="s">
        <v>20</v>
      </c>
      <c r="B14102" s="34" t="s">
        <v>80</v>
      </c>
      <c r="C14102" s="5" t="s">
        <v>226</v>
      </c>
      <c r="D14102" s="35" t="s">
        <v>89</v>
      </c>
      <c r="E14102" s="36" t="s">
        <v>15</v>
      </c>
      <c r="F14102" s="37">
        <v>0</v>
      </c>
      <c r="G14102" s="38">
        <v>-0.06</v>
      </c>
      <c r="H14102" s="34">
        <v>0.96930634563490903</v>
      </c>
      <c r="I14102" s="35">
        <v>-2.982789323827394E-2</v>
      </c>
      <c r="J14102" s="35">
        <v>8.0422047868628432</v>
      </c>
      <c r="K14102" s="35">
        <v>0.92063869488376138</v>
      </c>
      <c r="L14102" s="35">
        <v>0.92124831394743856</v>
      </c>
      <c r="M14102" s="35">
        <v>2.4476884193863839E-2</v>
      </c>
      <c r="N14102" s="35">
        <v>0</v>
      </c>
      <c r="O14102" s="35">
        <v>0</v>
      </c>
      <c r="P14102" s="36">
        <v>11</v>
      </c>
      <c r="Q14102" s="37">
        <v>86</v>
      </c>
      <c r="R14102" s="36">
        <v>10</v>
      </c>
      <c r="S14102" s="39">
        <f t="shared" si="490"/>
        <v>86</v>
      </c>
      <c r="T14102" s="34" t="s">
        <v>44</v>
      </c>
      <c r="U14102" s="12">
        <f>(alpha+(beta/(1+EXP((((-1)*ceta)+(delta*LN(speed)))+(epsilon*speed)))))</f>
        <v>1.0598618390014681E-2</v>
      </c>
      <c r="V14102" s="8">
        <f t="shared" si="491"/>
        <v>86</v>
      </c>
    </row>
    <row r="14103" spans="1:28">
      <c r="A14103" s="34" t="s">
        <v>20</v>
      </c>
      <c r="B14103" s="34" t="s">
        <v>80</v>
      </c>
      <c r="C14103" s="5" t="s">
        <v>227</v>
      </c>
      <c r="D14103" s="35" t="s">
        <v>89</v>
      </c>
      <c r="E14103" s="36" t="s">
        <v>15</v>
      </c>
      <c r="F14103" s="37">
        <v>0</v>
      </c>
      <c r="G14103" s="38">
        <v>-0.06</v>
      </c>
      <c r="H14103" s="34">
        <v>0.94552605036477666</v>
      </c>
      <c r="I14103" s="35">
        <v>-0.12123466213080612</v>
      </c>
      <c r="J14103" s="35">
        <v>15.067105081258905</v>
      </c>
      <c r="K14103" s="35">
        <v>0.31151277361849489</v>
      </c>
      <c r="L14103" s="35">
        <v>0.72886185218585831</v>
      </c>
      <c r="M14103" s="35">
        <v>2.1853795722244041E-2</v>
      </c>
      <c r="N14103" s="35">
        <v>0</v>
      </c>
      <c r="O14103" s="35">
        <v>0</v>
      </c>
      <c r="P14103" s="36">
        <v>11</v>
      </c>
      <c r="Q14103" s="37">
        <v>85</v>
      </c>
      <c r="R14103" s="36">
        <v>10</v>
      </c>
      <c r="S14103" s="39">
        <f t="shared" si="490"/>
        <v>85</v>
      </c>
      <c r="T14103" s="34" t="s">
        <v>44</v>
      </c>
      <c r="U14103" s="12">
        <f>(alpha+(beta/(1+EXP((((-1)*ceta)+(delta*LN(speed)))+(epsilon*speed)))))</f>
        <v>3.7016032548063404E-3</v>
      </c>
      <c r="V14103" s="8">
        <f t="shared" si="491"/>
        <v>85</v>
      </c>
    </row>
    <row r="14104" spans="1:28">
      <c r="A14104" s="34" t="s">
        <v>20</v>
      </c>
      <c r="B14104" s="34" t="s">
        <v>80</v>
      </c>
      <c r="C14104" s="5" t="s">
        <v>226</v>
      </c>
      <c r="D14104" s="35" t="s">
        <v>89</v>
      </c>
      <c r="E14104" s="36" t="s">
        <v>16</v>
      </c>
      <c r="F14104" s="37">
        <v>0</v>
      </c>
      <c r="G14104" s="38">
        <v>-0.06</v>
      </c>
      <c r="H14104" s="34">
        <v>0.93955383677979476</v>
      </c>
      <c r="I14104" s="35">
        <v>-0.36335135776066174</v>
      </c>
      <c r="J14104" s="35">
        <v>10.541342169926155</v>
      </c>
      <c r="K14104" s="35">
        <v>1.0328542563180978</v>
      </c>
      <c r="L14104" s="35">
        <v>0.85751319713339813</v>
      </c>
      <c r="M14104" s="35">
        <v>6.9345199933154855E-3</v>
      </c>
      <c r="N14104" s="35">
        <v>0</v>
      </c>
      <c r="O14104" s="35">
        <v>0</v>
      </c>
      <c r="P14104" s="36">
        <v>11</v>
      </c>
      <c r="Q14104" s="37">
        <v>83</v>
      </c>
      <c r="R14104" s="36">
        <v>10</v>
      </c>
      <c r="S14104" s="39">
        <f t="shared" si="490"/>
        <v>83</v>
      </c>
      <c r="T14104" s="34" t="s">
        <v>44</v>
      </c>
      <c r="U14104" s="12">
        <f>(alpha+(beta/(1+EXP((((-1)*ceta)+(delta*LN(speed)))+(epsilon*speed)))))</f>
        <v>2.4129539054806859E-4</v>
      </c>
      <c r="V14104" s="8">
        <f t="shared" si="491"/>
        <v>83</v>
      </c>
    </row>
    <row r="14105" spans="1:28">
      <c r="A14105" s="34" t="s">
        <v>20</v>
      </c>
      <c r="B14105" s="34" t="s">
        <v>80</v>
      </c>
      <c r="C14105" s="5" t="s">
        <v>227</v>
      </c>
      <c r="D14105" s="35" t="s">
        <v>89</v>
      </c>
      <c r="E14105" s="36" t="s">
        <v>16</v>
      </c>
      <c r="F14105" s="37">
        <v>0</v>
      </c>
      <c r="G14105" s="38">
        <v>-0.06</v>
      </c>
      <c r="H14105" s="34">
        <v>0.9400562013905156</v>
      </c>
      <c r="I14105" s="35">
        <v>-1.6238462170817169</v>
      </c>
      <c r="J14105" s="35">
        <v>48.53859374704578</v>
      </c>
      <c r="K14105" s="35">
        <v>0.37166279366152133</v>
      </c>
      <c r="L14105" s="35">
        <v>0.80462295330604716</v>
      </c>
      <c r="M14105" s="35">
        <v>2.188022712012073E-3</v>
      </c>
      <c r="N14105" s="35">
        <v>0</v>
      </c>
      <c r="O14105" s="35">
        <v>0</v>
      </c>
      <c r="P14105" s="36">
        <v>11</v>
      </c>
      <c r="Q14105" s="37">
        <v>82</v>
      </c>
      <c r="R14105" s="36">
        <v>10</v>
      </c>
      <c r="S14105" s="39">
        <f t="shared" si="490"/>
        <v>82</v>
      </c>
      <c r="T14105" s="34" t="s">
        <v>44</v>
      </c>
      <c r="U14105" s="12">
        <f>(alpha+(beta/(1+EXP((((-1)*ceta)+(delta*LN(speed)))+(epsilon*speed)))))</f>
        <v>1.5819349219986067E-2</v>
      </c>
      <c r="V14105" s="8">
        <f t="shared" si="491"/>
        <v>82</v>
      </c>
    </row>
    <row r="14106" spans="1:28">
      <c r="A14106" s="34" t="s">
        <v>20</v>
      </c>
      <c r="B14106" s="34" t="s">
        <v>80</v>
      </c>
      <c r="C14106" s="5" t="s">
        <v>226</v>
      </c>
      <c r="D14106" s="35" t="s">
        <v>89</v>
      </c>
      <c r="E14106" s="36" t="s">
        <v>14</v>
      </c>
      <c r="F14106" s="37">
        <v>0</v>
      </c>
      <c r="G14106" s="38">
        <v>-0.06</v>
      </c>
      <c r="H14106" s="34">
        <v>0.96886926272234997</v>
      </c>
      <c r="I14106" s="35">
        <v>7.8471114575491567</v>
      </c>
      <c r="J14106" s="35">
        <v>0.11240066253717537</v>
      </c>
      <c r="K14106" s="35">
        <v>1.6529212409091323</v>
      </c>
      <c r="L14106" s="35">
        <v>0</v>
      </c>
      <c r="M14106" s="35">
        <v>0</v>
      </c>
      <c r="N14106" s="35">
        <v>0</v>
      </c>
      <c r="O14106" s="35">
        <v>0</v>
      </c>
      <c r="P14106" s="36">
        <v>11</v>
      </c>
      <c r="Q14106" s="37">
        <v>86</v>
      </c>
      <c r="R14106" s="36">
        <v>6</v>
      </c>
      <c r="S14106" s="39">
        <f t="shared" si="490"/>
        <v>86</v>
      </c>
      <c r="T14106" s="34" t="s">
        <v>37</v>
      </c>
      <c r="U14106" s="12">
        <f>(1/(alpha+(beta*(speed^ceta))))</f>
        <v>5.4054743700688622E-3</v>
      </c>
      <c r="V14106" s="8">
        <f t="shared" si="491"/>
        <v>86</v>
      </c>
      <c r="AB14106" s="41"/>
    </row>
    <row r="14107" spans="1:28">
      <c r="A14107" s="34" t="s">
        <v>20</v>
      </c>
      <c r="B14107" s="34" t="s">
        <v>80</v>
      </c>
      <c r="C14107" s="5" t="s">
        <v>227</v>
      </c>
      <c r="D14107" s="35" t="s">
        <v>89</v>
      </c>
      <c r="E14107" s="36" t="s">
        <v>14</v>
      </c>
      <c r="F14107" s="37">
        <v>0</v>
      </c>
      <c r="G14107" s="38">
        <v>-0.06</v>
      </c>
      <c r="H14107" s="34">
        <v>0.96388773223372326</v>
      </c>
      <c r="I14107" s="35">
        <v>18.824530697597503</v>
      </c>
      <c r="J14107" s="35">
        <v>0.24967638049437219</v>
      </c>
      <c r="K14107" s="35">
        <v>1.6389798690005435</v>
      </c>
      <c r="L14107" s="35">
        <v>0</v>
      </c>
      <c r="M14107" s="35">
        <v>0</v>
      </c>
      <c r="N14107" s="35">
        <v>0</v>
      </c>
      <c r="O14107" s="35">
        <v>0</v>
      </c>
      <c r="P14107" s="36">
        <v>11</v>
      </c>
      <c r="Q14107" s="37">
        <v>86</v>
      </c>
      <c r="R14107" s="36">
        <v>6</v>
      </c>
      <c r="S14107" s="39">
        <f t="shared" si="490"/>
        <v>86</v>
      </c>
      <c r="T14107" s="34" t="s">
        <v>37</v>
      </c>
      <c r="U14107" s="12">
        <f>(1/(alpha+(beta*(speed^ceta))))</f>
        <v>2.573095610927389E-3</v>
      </c>
      <c r="V14107" s="8">
        <f t="shared" si="491"/>
        <v>86</v>
      </c>
      <c r="AB14107" s="41"/>
    </row>
    <row r="14108" spans="1:28">
      <c r="A14108" s="34" t="s">
        <v>20</v>
      </c>
      <c r="B14108" s="34" t="s">
        <v>80</v>
      </c>
      <c r="C14108" s="5" t="s">
        <v>226</v>
      </c>
      <c r="D14108" s="35" t="s">
        <v>89</v>
      </c>
      <c r="E14108" s="36" t="s">
        <v>18</v>
      </c>
      <c r="F14108" s="37">
        <v>0</v>
      </c>
      <c r="G14108" s="38">
        <v>-0.06</v>
      </c>
      <c r="H14108" s="34">
        <v>0.94256338295876985</v>
      </c>
      <c r="I14108" s="35">
        <v>0.11433749276815362</v>
      </c>
      <c r="J14108" s="35">
        <v>0.97682863891763749</v>
      </c>
      <c r="K14108" s="35">
        <v>-0.35707518232021018</v>
      </c>
      <c r="L14108" s="35">
        <v>0</v>
      </c>
      <c r="M14108" s="35">
        <v>0</v>
      </c>
      <c r="N14108" s="35">
        <v>0</v>
      </c>
      <c r="O14108" s="35">
        <v>0</v>
      </c>
      <c r="P14108" s="36">
        <v>11</v>
      </c>
      <c r="Q14108" s="37">
        <v>86</v>
      </c>
      <c r="R14108" s="36">
        <v>0</v>
      </c>
      <c r="S14108" s="39">
        <f t="shared" si="490"/>
        <v>86</v>
      </c>
      <c r="T14108" s="34" t="s">
        <v>29</v>
      </c>
      <c r="U14108" s="12">
        <f>((alpha*(beta^speed))*(speed^ceta))</f>
        <v>3.103189458948307E-3</v>
      </c>
      <c r="V14108" s="8">
        <f t="shared" si="491"/>
        <v>86</v>
      </c>
      <c r="AB14108" s="41"/>
    </row>
    <row r="14109" spans="1:28">
      <c r="A14109" s="34" t="s">
        <v>20</v>
      </c>
      <c r="B14109" s="34" t="s">
        <v>80</v>
      </c>
      <c r="C14109" s="5" t="s">
        <v>227</v>
      </c>
      <c r="D14109" s="35" t="s">
        <v>89</v>
      </c>
      <c r="E14109" s="36" t="s">
        <v>18</v>
      </c>
      <c r="F14109" s="37">
        <v>0</v>
      </c>
      <c r="G14109" s="38">
        <v>-0.06</v>
      </c>
      <c r="H14109" s="34">
        <v>0.84918233737017401</v>
      </c>
      <c r="I14109" s="35">
        <v>5.6280521434537911E-3</v>
      </c>
      <c r="J14109" s="35">
        <v>0.86135912910023449</v>
      </c>
      <c r="K14109" s="35">
        <v>1.4747079247769912</v>
      </c>
      <c r="L14109" s="35">
        <v>0</v>
      </c>
      <c r="M14109" s="35">
        <v>0</v>
      </c>
      <c r="N14109" s="35">
        <v>0</v>
      </c>
      <c r="O14109" s="35">
        <v>0</v>
      </c>
      <c r="P14109" s="36">
        <v>11</v>
      </c>
      <c r="Q14109" s="37">
        <v>86</v>
      </c>
      <c r="R14109" s="36">
        <v>0</v>
      </c>
      <c r="S14109" s="39">
        <f t="shared" si="490"/>
        <v>86</v>
      </c>
      <c r="T14109" s="34" t="s">
        <v>29</v>
      </c>
      <c r="U14109" s="12">
        <f>((alpha*(beta^speed))*(speed^ceta))</f>
        <v>1.0691158049681236E-5</v>
      </c>
      <c r="V14109" s="8">
        <f t="shared" si="491"/>
        <v>86</v>
      </c>
      <c r="AB14109" s="41"/>
    </row>
    <row r="14110" spans="1:28">
      <c r="A14110" s="34" t="s">
        <v>20</v>
      </c>
      <c r="B14110" s="34" t="s">
        <v>80</v>
      </c>
      <c r="C14110" s="5" t="s">
        <v>226</v>
      </c>
      <c r="D14110" s="35" t="s">
        <v>89</v>
      </c>
      <c r="E14110" s="36" t="s">
        <v>17</v>
      </c>
      <c r="F14110" s="37">
        <v>0</v>
      </c>
      <c r="G14110" s="38">
        <v>-0.06</v>
      </c>
      <c r="H14110" s="34">
        <v>0.89524276023447069</v>
      </c>
      <c r="I14110" s="35">
        <v>-6.2558694712238629E-4</v>
      </c>
      <c r="J14110" s="35">
        <v>0.12148762243058558</v>
      </c>
      <c r="K14110" s="35">
        <v>-8.5014837301347104</v>
      </c>
      <c r="L14110" s="35">
        <v>224.5752621557138</v>
      </c>
      <c r="M14110" s="35">
        <v>0</v>
      </c>
      <c r="N14110" s="35">
        <v>0</v>
      </c>
      <c r="O14110" s="35">
        <v>0</v>
      </c>
      <c r="P14110" s="36">
        <v>11</v>
      </c>
      <c r="Q14110" s="37">
        <v>81</v>
      </c>
      <c r="R14110" s="36">
        <v>14</v>
      </c>
      <c r="S14110" s="39">
        <f t="shared" si="490"/>
        <v>81</v>
      </c>
      <c r="T14110" s="34" t="s">
        <v>51</v>
      </c>
      <c r="U14110" s="12">
        <f>(((alpha*(speed^3))+(beta*(speed^2))+(ceta*speed))+delta)</f>
        <v>0.57281801620621309</v>
      </c>
      <c r="V14110" s="8">
        <f t="shared" si="491"/>
        <v>81</v>
      </c>
    </row>
    <row r="14111" spans="1:28">
      <c r="A14111" s="34" t="s">
        <v>20</v>
      </c>
      <c r="B14111" s="34" t="s">
        <v>80</v>
      </c>
      <c r="C14111" s="5" t="s">
        <v>227</v>
      </c>
      <c r="D14111" s="35" t="s">
        <v>89</v>
      </c>
      <c r="E14111" s="36" t="s">
        <v>17</v>
      </c>
      <c r="F14111" s="37">
        <v>0</v>
      </c>
      <c r="G14111" s="38">
        <v>-0.06</v>
      </c>
      <c r="H14111" s="34">
        <v>0.90776107018879992</v>
      </c>
      <c r="I14111" s="35">
        <v>-6.8117875214566612E-4</v>
      </c>
      <c r="J14111" s="35">
        <v>0.13042774956348002</v>
      </c>
      <c r="K14111" s="35">
        <v>-8.9085157524377756</v>
      </c>
      <c r="L14111" s="35">
        <v>228.31315885027396</v>
      </c>
      <c r="M14111" s="35">
        <v>0</v>
      </c>
      <c r="N14111" s="35">
        <v>0</v>
      </c>
      <c r="O14111" s="35">
        <v>0</v>
      </c>
      <c r="P14111" s="36">
        <v>11</v>
      </c>
      <c r="Q14111" s="37">
        <v>81</v>
      </c>
      <c r="R14111" s="36">
        <v>14</v>
      </c>
      <c r="S14111" s="39">
        <f t="shared" si="490"/>
        <v>81</v>
      </c>
      <c r="T14111" s="34" t="s">
        <v>51</v>
      </c>
      <c r="U14111" s="12">
        <f>(((alpha*(speed^3))+(beta*(speed^2))+(ceta*speed))+delta)</f>
        <v>0.45353056976165362</v>
      </c>
      <c r="V14111" s="8">
        <f t="shared" si="491"/>
        <v>81</v>
      </c>
    </row>
    <row r="14112" spans="1:28">
      <c r="A14112" s="34" t="s">
        <v>20</v>
      </c>
      <c r="B14112" s="34" t="s">
        <v>80</v>
      </c>
      <c r="C14112" s="5" t="s">
        <v>226</v>
      </c>
      <c r="D14112" s="35" t="s">
        <v>89</v>
      </c>
      <c r="E14112" s="36" t="s">
        <v>15</v>
      </c>
      <c r="F14112" s="37">
        <v>50</v>
      </c>
      <c r="G14112" s="38">
        <v>-0.06</v>
      </c>
      <c r="H14112" s="34">
        <v>0.95987957109152333</v>
      </c>
      <c r="I14112" s="35">
        <v>6.4206546829487907</v>
      </c>
      <c r="J14112" s="35">
        <v>0.9595753047556882</v>
      </c>
      <c r="K14112" s="35">
        <v>-0.47763193621989064</v>
      </c>
      <c r="L14112" s="35">
        <v>0</v>
      </c>
      <c r="M14112" s="35">
        <v>0</v>
      </c>
      <c r="N14112" s="35">
        <v>0</v>
      </c>
      <c r="O14112" s="35">
        <v>0</v>
      </c>
      <c r="P14112" s="36">
        <v>11</v>
      </c>
      <c r="Q14112" s="37">
        <v>86</v>
      </c>
      <c r="R14112" s="36">
        <v>0</v>
      </c>
      <c r="S14112" s="39">
        <f t="shared" si="490"/>
        <v>86</v>
      </c>
      <c r="T14112" s="34" t="s">
        <v>29</v>
      </c>
      <c r="U14112" s="12">
        <f>((alpha*(beta^speed))*(speed^ceta))</f>
        <v>2.1998874235578801E-2</v>
      </c>
      <c r="V14112" s="8">
        <f t="shared" si="491"/>
        <v>86</v>
      </c>
    </row>
    <row r="14113" spans="1:28">
      <c r="A14113" s="34" t="s">
        <v>20</v>
      </c>
      <c r="B14113" s="34" t="s">
        <v>80</v>
      </c>
      <c r="C14113" s="5" t="s">
        <v>227</v>
      </c>
      <c r="D14113" s="35" t="s">
        <v>89</v>
      </c>
      <c r="E14113" s="36" t="s">
        <v>15</v>
      </c>
      <c r="F14113" s="37">
        <v>50</v>
      </c>
      <c r="G14113" s="38">
        <v>-0.06</v>
      </c>
      <c r="H14113" s="34">
        <v>0.90138472673082592</v>
      </c>
      <c r="I14113" s="35">
        <v>-0.11746523402540049</v>
      </c>
      <c r="J14113" s="35">
        <v>10.540856378547188</v>
      </c>
      <c r="K14113" s="35">
        <v>0.43306530739669674</v>
      </c>
      <c r="L14113" s="35">
        <v>0.58331243030395408</v>
      </c>
      <c r="M14113" s="35">
        <v>2.70909271434818E-2</v>
      </c>
      <c r="N14113" s="35">
        <v>0</v>
      </c>
      <c r="O14113" s="35">
        <v>0</v>
      </c>
      <c r="P14113" s="36">
        <v>11</v>
      </c>
      <c r="Q14113" s="37">
        <v>85</v>
      </c>
      <c r="R14113" s="36">
        <v>10</v>
      </c>
      <c r="S14113" s="39">
        <f t="shared" si="490"/>
        <v>85</v>
      </c>
      <c r="T14113" s="34" t="s">
        <v>44</v>
      </c>
      <c r="U14113" s="12">
        <f>(alpha+(beta/(1+EXP((((-1)*ceta)+(delta*LN(speed)))+(epsilon*speed)))))</f>
        <v>2.8859016610217475E-3</v>
      </c>
      <c r="V14113" s="8">
        <f t="shared" si="491"/>
        <v>85</v>
      </c>
    </row>
    <row r="14114" spans="1:28">
      <c r="A14114" s="34" t="s">
        <v>20</v>
      </c>
      <c r="B14114" s="34" t="s">
        <v>80</v>
      </c>
      <c r="C14114" s="5" t="s">
        <v>226</v>
      </c>
      <c r="D14114" s="35" t="s">
        <v>89</v>
      </c>
      <c r="E14114" s="36" t="s">
        <v>16</v>
      </c>
      <c r="F14114" s="37">
        <v>50</v>
      </c>
      <c r="G14114" s="38">
        <v>-0.06</v>
      </c>
      <c r="H14114" s="34">
        <v>0.89707985617474284</v>
      </c>
      <c r="I14114" s="35">
        <v>-0.44622670299181355</v>
      </c>
      <c r="J14114" s="35">
        <v>15.825691339792439</v>
      </c>
      <c r="K14114" s="35">
        <v>6.8426779231183787E-2</v>
      </c>
      <c r="L14114" s="35">
        <v>0.6605802144999382</v>
      </c>
      <c r="M14114" s="35">
        <v>8.471327280566026E-3</v>
      </c>
      <c r="N14114" s="35">
        <v>0</v>
      </c>
      <c r="O14114" s="35">
        <v>0</v>
      </c>
      <c r="P14114" s="36">
        <v>11</v>
      </c>
      <c r="Q14114" s="37">
        <v>82</v>
      </c>
      <c r="R14114" s="36">
        <v>10</v>
      </c>
      <c r="S14114" s="39">
        <f t="shared" si="490"/>
        <v>82</v>
      </c>
      <c r="T14114" s="34" t="s">
        <v>44</v>
      </c>
      <c r="U14114" s="12">
        <f>(alpha+(beta/(1+EXP((((-1)*ceta)+(delta*LN(speed)))+(epsilon*speed)))))</f>
        <v>1.1930735154139227E-3</v>
      </c>
      <c r="V14114" s="8">
        <f t="shared" si="491"/>
        <v>82</v>
      </c>
    </row>
    <row r="14115" spans="1:28">
      <c r="A14115" s="34" t="s">
        <v>20</v>
      </c>
      <c r="B14115" s="34" t="s">
        <v>80</v>
      </c>
      <c r="C14115" s="5" t="s">
        <v>227</v>
      </c>
      <c r="D14115" s="35" t="s">
        <v>89</v>
      </c>
      <c r="E14115" s="36" t="s">
        <v>16</v>
      </c>
      <c r="F14115" s="37">
        <v>50</v>
      </c>
      <c r="G14115" s="38">
        <v>-0.06</v>
      </c>
      <c r="H14115" s="34">
        <v>0.90286017555653064</v>
      </c>
      <c r="I14115" s="35">
        <v>-2.1143630189789393</v>
      </c>
      <c r="J14115" s="35">
        <v>70.970434801563201</v>
      </c>
      <c r="K14115" s="35">
        <v>-0.38697126772727564</v>
      </c>
      <c r="L14115" s="35">
        <v>0.65789480198498518</v>
      </c>
      <c r="M14115" s="35">
        <v>2.4074980136362814E-3</v>
      </c>
      <c r="N14115" s="35">
        <v>0</v>
      </c>
      <c r="O14115" s="35">
        <v>0</v>
      </c>
      <c r="P14115" s="36">
        <v>11</v>
      </c>
      <c r="Q14115" s="37">
        <v>81</v>
      </c>
      <c r="R14115" s="36">
        <v>10</v>
      </c>
      <c r="S14115" s="39">
        <f t="shared" si="490"/>
        <v>81</v>
      </c>
      <c r="T14115" s="34" t="s">
        <v>44</v>
      </c>
      <c r="U14115" s="12">
        <f>(alpha+(beta/(1+EXP((((-1)*ceta)+(delta*LN(speed)))+(epsilon*speed)))))</f>
        <v>2.1026617128639735E-2</v>
      </c>
      <c r="V14115" s="8">
        <f t="shared" si="491"/>
        <v>81</v>
      </c>
    </row>
    <row r="14116" spans="1:28">
      <c r="A14116" s="34" t="s">
        <v>20</v>
      </c>
      <c r="B14116" s="34" t="s">
        <v>80</v>
      </c>
      <c r="C14116" s="5" t="s">
        <v>226</v>
      </c>
      <c r="D14116" s="35" t="s">
        <v>89</v>
      </c>
      <c r="E14116" s="36" t="s">
        <v>14</v>
      </c>
      <c r="F14116" s="37">
        <v>50</v>
      </c>
      <c r="G14116" s="38">
        <v>-0.06</v>
      </c>
      <c r="H14116" s="34">
        <v>0.96192956484035563</v>
      </c>
      <c r="I14116" s="35">
        <v>8.5971916286582619</v>
      </c>
      <c r="J14116" s="35">
        <v>0.11777918616135583</v>
      </c>
      <c r="K14116" s="35">
        <v>1.6372515199217759</v>
      </c>
      <c r="L14116" s="35">
        <v>0</v>
      </c>
      <c r="M14116" s="35">
        <v>0</v>
      </c>
      <c r="N14116" s="35">
        <v>0</v>
      </c>
      <c r="O14116" s="35">
        <v>0</v>
      </c>
      <c r="P14116" s="36">
        <v>11</v>
      </c>
      <c r="Q14116" s="37">
        <v>86</v>
      </c>
      <c r="R14116" s="36">
        <v>6</v>
      </c>
      <c r="S14116" s="39">
        <f t="shared" si="490"/>
        <v>86</v>
      </c>
      <c r="T14116" s="34" t="s">
        <v>37</v>
      </c>
      <c r="U14116" s="12">
        <f>(1/(alpha+(beta*(speed^ceta))))</f>
        <v>5.5032759360306681E-3</v>
      </c>
      <c r="V14116" s="8">
        <f t="shared" si="491"/>
        <v>86</v>
      </c>
      <c r="AB14116" s="41"/>
    </row>
    <row r="14117" spans="1:28">
      <c r="A14117" s="34" t="s">
        <v>20</v>
      </c>
      <c r="B14117" s="34" t="s">
        <v>80</v>
      </c>
      <c r="C14117" s="5" t="s">
        <v>227</v>
      </c>
      <c r="D14117" s="35" t="s">
        <v>89</v>
      </c>
      <c r="E14117" s="36" t="s">
        <v>14</v>
      </c>
      <c r="F14117" s="37">
        <v>50</v>
      </c>
      <c r="G14117" s="38">
        <v>-0.06</v>
      </c>
      <c r="H14117" s="34">
        <v>0.95508986627013459</v>
      </c>
      <c r="I14117" s="35">
        <v>20.311716321236212</v>
      </c>
      <c r="J14117" s="35">
        <v>0.26667340260685485</v>
      </c>
      <c r="K14117" s="35">
        <v>1.6202099949950721</v>
      </c>
      <c r="L14117" s="35">
        <v>0</v>
      </c>
      <c r="M14117" s="35">
        <v>0</v>
      </c>
      <c r="N14117" s="35">
        <v>0</v>
      </c>
      <c r="O14117" s="35">
        <v>0</v>
      </c>
      <c r="P14117" s="36">
        <v>11</v>
      </c>
      <c r="Q14117" s="37">
        <v>86</v>
      </c>
      <c r="R14117" s="36">
        <v>6</v>
      </c>
      <c r="S14117" s="39">
        <f t="shared" si="490"/>
        <v>86</v>
      </c>
      <c r="T14117" s="34" t="s">
        <v>37</v>
      </c>
      <c r="U14117" s="12">
        <f>(1/(alpha+(beta*(speed^ceta))))</f>
        <v>2.6067568998711876E-3</v>
      </c>
      <c r="V14117" s="8">
        <f t="shared" si="491"/>
        <v>86</v>
      </c>
      <c r="AB14117" s="41"/>
    </row>
    <row r="14118" spans="1:28">
      <c r="A14118" s="34" t="s">
        <v>20</v>
      </c>
      <c r="B14118" s="34" t="s">
        <v>80</v>
      </c>
      <c r="C14118" s="5" t="s">
        <v>226</v>
      </c>
      <c r="D14118" s="35" t="s">
        <v>89</v>
      </c>
      <c r="E14118" s="36" t="s">
        <v>18</v>
      </c>
      <c r="F14118" s="37">
        <v>50</v>
      </c>
      <c r="G14118" s="38">
        <v>-0.06</v>
      </c>
      <c r="H14118" s="34">
        <v>0.91657026915415063</v>
      </c>
      <c r="I14118" s="35">
        <v>9.2092568077334444E-2</v>
      </c>
      <c r="J14118" s="35">
        <v>0.97408633888688634</v>
      </c>
      <c r="K14118" s="35">
        <v>-0.25607992482397413</v>
      </c>
      <c r="L14118" s="35">
        <v>0</v>
      </c>
      <c r="M14118" s="35">
        <v>0</v>
      </c>
      <c r="N14118" s="35">
        <v>0</v>
      </c>
      <c r="O14118" s="35">
        <v>0</v>
      </c>
      <c r="P14118" s="36">
        <v>11</v>
      </c>
      <c r="Q14118" s="37">
        <v>86</v>
      </c>
      <c r="R14118" s="36">
        <v>0</v>
      </c>
      <c r="S14118" s="39">
        <f t="shared" si="490"/>
        <v>86</v>
      </c>
      <c r="T14118" s="34" t="s">
        <v>29</v>
      </c>
      <c r="U14118" s="12">
        <f>((alpha*(beta^speed))*(speed^ceta))</f>
        <v>3.0776504332599968E-3</v>
      </c>
      <c r="V14118" s="8">
        <f t="shared" si="491"/>
        <v>86</v>
      </c>
      <c r="AB14118" s="41"/>
    </row>
    <row r="14119" spans="1:28">
      <c r="A14119" s="34" t="s">
        <v>20</v>
      </c>
      <c r="B14119" s="34" t="s">
        <v>80</v>
      </c>
      <c r="C14119" s="5" t="s">
        <v>227</v>
      </c>
      <c r="D14119" s="35" t="s">
        <v>89</v>
      </c>
      <c r="E14119" s="36" t="s">
        <v>18</v>
      </c>
      <c r="F14119" s="37">
        <v>50</v>
      </c>
      <c r="G14119" s="38">
        <v>-0.06</v>
      </c>
      <c r="H14119" s="34">
        <v>0.82851143799588312</v>
      </c>
      <c r="I14119" s="35">
        <v>25.866179238991759</v>
      </c>
      <c r="J14119" s="35">
        <v>5.0505828069555218E-5</v>
      </c>
      <c r="K14119" s="35">
        <v>4.1592911112752402</v>
      </c>
      <c r="L14119" s="35">
        <v>0</v>
      </c>
      <c r="M14119" s="35">
        <v>0</v>
      </c>
      <c r="N14119" s="35">
        <v>0</v>
      </c>
      <c r="O14119" s="35">
        <v>0</v>
      </c>
      <c r="P14119" s="36">
        <v>11</v>
      </c>
      <c r="Q14119" s="37">
        <v>86</v>
      </c>
      <c r="R14119" s="36">
        <v>6</v>
      </c>
      <c r="S14119" s="39">
        <f t="shared" si="490"/>
        <v>86</v>
      </c>
      <c r="T14119" s="34" t="s">
        <v>37</v>
      </c>
      <c r="U14119" s="12">
        <f>(1/(alpha+(beta*(speed^ceta))))</f>
        <v>1.7722332028310517E-4</v>
      </c>
      <c r="V14119" s="8">
        <f t="shared" si="491"/>
        <v>86</v>
      </c>
    </row>
    <row r="14120" spans="1:28">
      <c r="A14120" s="34" t="s">
        <v>20</v>
      </c>
      <c r="B14120" s="34" t="s">
        <v>80</v>
      </c>
      <c r="C14120" s="5" t="s">
        <v>226</v>
      </c>
      <c r="D14120" s="35" t="s">
        <v>89</v>
      </c>
      <c r="E14120" s="36" t="s">
        <v>17</v>
      </c>
      <c r="F14120" s="37">
        <v>50</v>
      </c>
      <c r="G14120" s="38">
        <v>-0.06</v>
      </c>
      <c r="H14120" s="34">
        <v>0.83069327672593185</v>
      </c>
      <c r="I14120" s="35">
        <v>-4.7805834779951787E-4</v>
      </c>
      <c r="J14120" s="35">
        <v>9.6384786904972666E-2</v>
      </c>
      <c r="K14120" s="35">
        <v>-7.2272588213714348</v>
      </c>
      <c r="L14120" s="35">
        <v>207.57811003629772</v>
      </c>
      <c r="M14120" s="35">
        <v>0</v>
      </c>
      <c r="N14120" s="35">
        <v>0</v>
      </c>
      <c r="O14120" s="35">
        <v>0</v>
      </c>
      <c r="P14120" s="36">
        <v>11</v>
      </c>
      <c r="Q14120" s="37">
        <v>81</v>
      </c>
      <c r="R14120" s="36">
        <v>14</v>
      </c>
      <c r="S14120" s="39">
        <f t="shared" si="490"/>
        <v>81</v>
      </c>
      <c r="T14120" s="34" t="s">
        <v>51</v>
      </c>
      <c r="U14120" s="12">
        <f>(((alpha*(speed^3))+(beta*(speed^2))+(ceta*speed))+delta)</f>
        <v>0.49092597581355335</v>
      </c>
      <c r="V14120" s="8">
        <f t="shared" si="491"/>
        <v>81</v>
      </c>
    </row>
    <row r="14121" spans="1:28">
      <c r="A14121" s="34" t="s">
        <v>20</v>
      </c>
      <c r="B14121" s="34" t="s">
        <v>80</v>
      </c>
      <c r="C14121" s="5" t="s">
        <v>227</v>
      </c>
      <c r="D14121" s="35" t="s">
        <v>89</v>
      </c>
      <c r="E14121" s="36" t="s">
        <v>17</v>
      </c>
      <c r="F14121" s="37">
        <v>50</v>
      </c>
      <c r="G14121" s="38">
        <v>-0.06</v>
      </c>
      <c r="H14121" s="34">
        <v>0.84625209588412742</v>
      </c>
      <c r="I14121" s="35">
        <v>-5.3324569789049161E-4</v>
      </c>
      <c r="J14121" s="35">
        <v>0.10519554943975008</v>
      </c>
      <c r="K14121" s="35">
        <v>-7.6196766405799208</v>
      </c>
      <c r="L14121" s="35">
        <v>210.76357837370736</v>
      </c>
      <c r="M14121" s="35">
        <v>0</v>
      </c>
      <c r="N14121" s="35">
        <v>0</v>
      </c>
      <c r="O14121" s="35">
        <v>0</v>
      </c>
      <c r="P14121" s="36">
        <v>11</v>
      </c>
      <c r="Q14121" s="37">
        <v>81</v>
      </c>
      <c r="R14121" s="36">
        <v>14</v>
      </c>
      <c r="S14121" s="39">
        <f t="shared" si="490"/>
        <v>81</v>
      </c>
      <c r="T14121" s="34" t="s">
        <v>51</v>
      </c>
      <c r="U14121" s="12">
        <f>(((alpha*(speed^3))+(beta*(speed^2))+(ceta*speed))+delta)</f>
        <v>0.36914342831332192</v>
      </c>
      <c r="V14121" s="8">
        <f t="shared" si="491"/>
        <v>81</v>
      </c>
    </row>
    <row r="14122" spans="1:28">
      <c r="A14122" s="34" t="s">
        <v>20</v>
      </c>
      <c r="B14122" s="34" t="s">
        <v>80</v>
      </c>
      <c r="C14122" s="5" t="s">
        <v>226</v>
      </c>
      <c r="D14122" s="35" t="s">
        <v>89</v>
      </c>
      <c r="E14122" s="36" t="s">
        <v>15</v>
      </c>
      <c r="F14122" s="37">
        <v>100</v>
      </c>
      <c r="G14122" s="38">
        <v>-0.06</v>
      </c>
      <c r="H14122" s="34">
        <v>0.94568074698025106</v>
      </c>
      <c r="I14122" s="35">
        <v>4.9203029371189881</v>
      </c>
      <c r="J14122" s="35">
        <v>0.9567154902494942</v>
      </c>
      <c r="K14122" s="35">
        <v>-0.36613836080345491</v>
      </c>
      <c r="L14122" s="35">
        <v>0</v>
      </c>
      <c r="M14122" s="35">
        <v>0</v>
      </c>
      <c r="N14122" s="35">
        <v>0</v>
      </c>
      <c r="O14122" s="35">
        <v>0</v>
      </c>
      <c r="P14122" s="36">
        <v>11</v>
      </c>
      <c r="Q14122" s="37">
        <v>86</v>
      </c>
      <c r="R14122" s="36">
        <v>0</v>
      </c>
      <c r="S14122" s="39">
        <f t="shared" si="490"/>
        <v>86</v>
      </c>
      <c r="T14122" s="34" t="s">
        <v>29</v>
      </c>
      <c r="U14122" s="12">
        <f>((alpha*(beta^speed))*(speed^ceta))</f>
        <v>2.1429845598176633E-2</v>
      </c>
      <c r="V14122" s="8">
        <f t="shared" si="491"/>
        <v>86</v>
      </c>
    </row>
    <row r="14123" spans="1:28">
      <c r="A14123" s="34" t="s">
        <v>20</v>
      </c>
      <c r="B14123" s="34" t="s">
        <v>80</v>
      </c>
      <c r="C14123" s="5" t="s">
        <v>227</v>
      </c>
      <c r="D14123" s="35" t="s">
        <v>89</v>
      </c>
      <c r="E14123" s="36" t="s">
        <v>15</v>
      </c>
      <c r="F14123" s="37">
        <v>100</v>
      </c>
      <c r="G14123" s="38">
        <v>-0.06</v>
      </c>
      <c r="H14123" s="34">
        <v>0.87793111567596904</v>
      </c>
      <c r="I14123" s="35">
        <v>-0.2622510140651107</v>
      </c>
      <c r="J14123" s="35">
        <v>3.1189982834646521</v>
      </c>
      <c r="K14123" s="35">
        <v>5.8286700758448173</v>
      </c>
      <c r="L14123" s="35">
        <v>1.9249669500519011</v>
      </c>
      <c r="M14123" s="35">
        <v>-4.3057323749769597E-3</v>
      </c>
      <c r="N14123" s="35">
        <v>0</v>
      </c>
      <c r="O14123" s="35">
        <v>0</v>
      </c>
      <c r="P14123" s="36">
        <v>11</v>
      </c>
      <c r="Q14123" s="37">
        <v>86</v>
      </c>
      <c r="R14123" s="36">
        <v>10</v>
      </c>
      <c r="S14123" s="39">
        <f t="shared" si="490"/>
        <v>86</v>
      </c>
      <c r="T14123" s="34" t="s">
        <v>44</v>
      </c>
      <c r="U14123" s="12">
        <f>(alpha+(beta/(1+EXP((((-1)*ceta)+(delta*LN(speed)))+(epsilon*speed)))))</f>
        <v>3.0493609539888333E-3</v>
      </c>
      <c r="V14123" s="8">
        <f t="shared" si="491"/>
        <v>86</v>
      </c>
    </row>
    <row r="14124" spans="1:28">
      <c r="A14124" s="34" t="s">
        <v>20</v>
      </c>
      <c r="B14124" s="34" t="s">
        <v>80</v>
      </c>
      <c r="C14124" s="5" t="s">
        <v>226</v>
      </c>
      <c r="D14124" s="35" t="s">
        <v>89</v>
      </c>
      <c r="E14124" s="36" t="s">
        <v>16</v>
      </c>
      <c r="F14124" s="37">
        <v>100</v>
      </c>
      <c r="G14124" s="38">
        <v>-0.06</v>
      </c>
      <c r="H14124" s="34">
        <v>0.85029238714119693</v>
      </c>
      <c r="I14124" s="35">
        <v>-0.41386369026319192</v>
      </c>
      <c r="J14124" s="35">
        <v>14.939685010530734</v>
      </c>
      <c r="K14124" s="35">
        <v>-0.16083912817714086</v>
      </c>
      <c r="L14124" s="35">
        <v>0.52780456481413707</v>
      </c>
      <c r="M14124" s="35">
        <v>1.3052857481052418E-2</v>
      </c>
      <c r="N14124" s="35">
        <v>0</v>
      </c>
      <c r="O14124" s="35">
        <v>0</v>
      </c>
      <c r="P14124" s="36">
        <v>11</v>
      </c>
      <c r="Q14124" s="37">
        <v>82</v>
      </c>
      <c r="R14124" s="36">
        <v>10</v>
      </c>
      <c r="S14124" s="39">
        <f t="shared" si="490"/>
        <v>82</v>
      </c>
      <c r="T14124" s="34" t="s">
        <v>44</v>
      </c>
      <c r="U14124" s="12">
        <f>(alpha+(beta/(1+EXP((((-1)*ceta)+(delta*LN(speed)))+(epsilon*speed)))))</f>
        <v>4.3742264447377277E-4</v>
      </c>
      <c r="V14124" s="8">
        <f t="shared" si="491"/>
        <v>82</v>
      </c>
    </row>
    <row r="14125" spans="1:28">
      <c r="A14125" s="34" t="s">
        <v>20</v>
      </c>
      <c r="B14125" s="34" t="s">
        <v>80</v>
      </c>
      <c r="C14125" s="5" t="s">
        <v>227</v>
      </c>
      <c r="D14125" s="35" t="s">
        <v>89</v>
      </c>
      <c r="E14125" s="36" t="s">
        <v>16</v>
      </c>
      <c r="F14125" s="37">
        <v>100</v>
      </c>
      <c r="G14125" s="38">
        <v>-0.06</v>
      </c>
      <c r="H14125" s="34">
        <v>0.86641642707033883</v>
      </c>
      <c r="I14125" s="35">
        <v>-2.4852826103919861</v>
      </c>
      <c r="J14125" s="35">
        <v>66.448620627885447</v>
      </c>
      <c r="K14125" s="35">
        <v>-0.46721624382669968</v>
      </c>
      <c r="L14125" s="35">
        <v>0.57647370550444632</v>
      </c>
      <c r="M14125" s="35">
        <v>2.9727808415339124E-3</v>
      </c>
      <c r="N14125" s="35">
        <v>0</v>
      </c>
      <c r="O14125" s="35">
        <v>0</v>
      </c>
      <c r="P14125" s="36">
        <v>11</v>
      </c>
      <c r="Q14125" s="37">
        <v>81</v>
      </c>
      <c r="R14125" s="36">
        <v>10</v>
      </c>
      <c r="S14125" s="39">
        <f t="shared" si="490"/>
        <v>81</v>
      </c>
      <c r="T14125" s="34" t="s">
        <v>44</v>
      </c>
      <c r="U14125" s="12">
        <f>(alpha+(beta/(1+EXP((((-1)*ceta)+(delta*LN(speed)))+(epsilon*speed)))))</f>
        <v>1.5904623752520219E-2</v>
      </c>
      <c r="V14125" s="8">
        <f t="shared" si="491"/>
        <v>81</v>
      </c>
    </row>
    <row r="14126" spans="1:28">
      <c r="A14126" s="34" t="s">
        <v>20</v>
      </c>
      <c r="B14126" s="34" t="s">
        <v>80</v>
      </c>
      <c r="C14126" s="5" t="s">
        <v>226</v>
      </c>
      <c r="D14126" s="35" t="s">
        <v>89</v>
      </c>
      <c r="E14126" s="36" t="s">
        <v>14</v>
      </c>
      <c r="F14126" s="37">
        <v>100</v>
      </c>
      <c r="G14126" s="38">
        <v>-0.06</v>
      </c>
      <c r="H14126" s="34">
        <v>0.94418418905000723</v>
      </c>
      <c r="I14126" s="35">
        <v>7.1916443120797053</v>
      </c>
      <c r="J14126" s="35">
        <v>0.51928578866909736</v>
      </c>
      <c r="K14126" s="35">
        <v>1.7850464260803969E-2</v>
      </c>
      <c r="L14126" s="35">
        <v>0</v>
      </c>
      <c r="M14126" s="35">
        <v>0</v>
      </c>
      <c r="N14126" s="35">
        <v>0</v>
      </c>
      <c r="O14126" s="35">
        <v>0</v>
      </c>
      <c r="P14126" s="36">
        <v>11</v>
      </c>
      <c r="Q14126" s="37">
        <v>86</v>
      </c>
      <c r="R14126" s="36">
        <v>5</v>
      </c>
      <c r="S14126" s="39">
        <f t="shared" si="490"/>
        <v>86</v>
      </c>
      <c r="T14126" s="34" t="s">
        <v>36</v>
      </c>
      <c r="U14126" s="12">
        <f>(1/(((ceta*(speed^2))+(beta*speed))+alpha))</f>
        <v>5.4385583925747509E-3</v>
      </c>
      <c r="V14126" s="8">
        <f t="shared" si="491"/>
        <v>86</v>
      </c>
      <c r="AB14126" s="41"/>
    </row>
    <row r="14127" spans="1:28">
      <c r="A14127" s="34" t="s">
        <v>20</v>
      </c>
      <c r="B14127" s="34" t="s">
        <v>80</v>
      </c>
      <c r="C14127" s="5" t="s">
        <v>227</v>
      </c>
      <c r="D14127" s="35" t="s">
        <v>89</v>
      </c>
      <c r="E14127" s="36" t="s">
        <v>14</v>
      </c>
      <c r="F14127" s="37">
        <v>100</v>
      </c>
      <c r="G14127" s="38">
        <v>-0.06</v>
      </c>
      <c r="H14127" s="34">
        <v>0.93848663337934546</v>
      </c>
      <c r="I14127" s="35">
        <v>22.374076307706879</v>
      </c>
      <c r="J14127" s="35">
        <v>0.24384292755392808</v>
      </c>
      <c r="K14127" s="35">
        <v>1.6348259626349255</v>
      </c>
      <c r="L14127" s="35">
        <v>0</v>
      </c>
      <c r="M14127" s="35">
        <v>0</v>
      </c>
      <c r="N14127" s="35">
        <v>0</v>
      </c>
      <c r="O14127" s="35">
        <v>0</v>
      </c>
      <c r="P14127" s="36">
        <v>11</v>
      </c>
      <c r="Q14127" s="37">
        <v>86</v>
      </c>
      <c r="R14127" s="36">
        <v>6</v>
      </c>
      <c r="S14127" s="39">
        <f t="shared" si="490"/>
        <v>86</v>
      </c>
      <c r="T14127" s="34" t="s">
        <v>37</v>
      </c>
      <c r="U14127" s="12">
        <f>(1/(alpha+(beta*(speed^ceta))))</f>
        <v>2.653048634357461E-3</v>
      </c>
      <c r="V14127" s="8">
        <f t="shared" si="491"/>
        <v>86</v>
      </c>
      <c r="AB14127" s="41"/>
    </row>
    <row r="14128" spans="1:28">
      <c r="A14128" s="34" t="s">
        <v>20</v>
      </c>
      <c r="B14128" s="34" t="s">
        <v>80</v>
      </c>
      <c r="C14128" s="5" t="s">
        <v>226</v>
      </c>
      <c r="D14128" s="35" t="s">
        <v>89</v>
      </c>
      <c r="E14128" s="36" t="s">
        <v>18</v>
      </c>
      <c r="F14128" s="37">
        <v>100</v>
      </c>
      <c r="G14128" s="38">
        <v>-0.06</v>
      </c>
      <c r="H14128" s="34">
        <v>0.89632235361000756</v>
      </c>
      <c r="I14128" s="35">
        <v>7.8960898710751043E-2</v>
      </c>
      <c r="J14128" s="35">
        <v>0.97182237024744955</v>
      </c>
      <c r="K14128" s="35">
        <v>-0.17867937231586736</v>
      </c>
      <c r="L14128" s="35">
        <v>0</v>
      </c>
      <c r="M14128" s="35">
        <v>0</v>
      </c>
      <c r="N14128" s="35">
        <v>0</v>
      </c>
      <c r="O14128" s="35">
        <v>0</v>
      </c>
      <c r="P14128" s="36">
        <v>11</v>
      </c>
      <c r="Q14128" s="37">
        <v>86</v>
      </c>
      <c r="R14128" s="36">
        <v>0</v>
      </c>
      <c r="S14128" s="39">
        <f t="shared" si="490"/>
        <v>86</v>
      </c>
      <c r="T14128" s="34" t="s">
        <v>29</v>
      </c>
      <c r="U14128" s="12">
        <f>((alpha*(beta^speed))*(speed^ceta))</f>
        <v>3.0495082258090458E-3</v>
      </c>
      <c r="V14128" s="8">
        <f t="shared" si="491"/>
        <v>86</v>
      </c>
      <c r="AB14128" s="41"/>
    </row>
    <row r="14129" spans="1:28">
      <c r="A14129" s="34" t="s">
        <v>20</v>
      </c>
      <c r="B14129" s="34" t="s">
        <v>80</v>
      </c>
      <c r="C14129" s="5" t="s">
        <v>227</v>
      </c>
      <c r="D14129" s="35" t="s">
        <v>89</v>
      </c>
      <c r="E14129" s="36" t="s">
        <v>18</v>
      </c>
      <c r="F14129" s="37">
        <v>100</v>
      </c>
      <c r="G14129" s="38">
        <v>-0.06</v>
      </c>
      <c r="H14129" s="34">
        <v>0.80498647804655754</v>
      </c>
      <c r="I14129" s="35">
        <v>25.116960269580947</v>
      </c>
      <c r="J14129" s="35">
        <v>5.000622117446095E-5</v>
      </c>
      <c r="K14129" s="35">
        <v>4.1231386575762823</v>
      </c>
      <c r="L14129" s="35">
        <v>0</v>
      </c>
      <c r="M14129" s="35">
        <v>0</v>
      </c>
      <c r="N14129" s="35">
        <v>0</v>
      </c>
      <c r="O14129" s="35">
        <v>0</v>
      </c>
      <c r="P14129" s="36">
        <v>11</v>
      </c>
      <c r="Q14129" s="37">
        <v>86</v>
      </c>
      <c r="R14129" s="36">
        <v>6</v>
      </c>
      <c r="S14129" s="39">
        <f t="shared" si="490"/>
        <v>86</v>
      </c>
      <c r="T14129" s="34" t="s">
        <v>37</v>
      </c>
      <c r="U14129" s="12">
        <f>(1/(alpha+(beta*(speed^ceta))))</f>
        <v>2.1012246967353238E-4</v>
      </c>
      <c r="V14129" s="8">
        <f t="shared" si="491"/>
        <v>86</v>
      </c>
    </row>
    <row r="14130" spans="1:28">
      <c r="A14130" s="34" t="s">
        <v>20</v>
      </c>
      <c r="B14130" s="34" t="s">
        <v>80</v>
      </c>
      <c r="C14130" s="5" t="s">
        <v>226</v>
      </c>
      <c r="D14130" s="35" t="s">
        <v>89</v>
      </c>
      <c r="E14130" s="36" t="s">
        <v>17</v>
      </c>
      <c r="F14130" s="37">
        <v>100</v>
      </c>
      <c r="G14130" s="38">
        <v>-0.06</v>
      </c>
      <c r="H14130" s="34">
        <v>0.76464829168522896</v>
      </c>
      <c r="I14130" s="35">
        <v>-3.5059810404187367E-4</v>
      </c>
      <c r="J14130" s="35">
        <v>7.4999241058560165E-2</v>
      </c>
      <c r="K14130" s="35">
        <v>-6.1928075548101589</v>
      </c>
      <c r="L14130" s="35">
        <v>196.36761427421231</v>
      </c>
      <c r="M14130" s="35">
        <v>0</v>
      </c>
      <c r="N14130" s="35">
        <v>0</v>
      </c>
      <c r="O14130" s="35">
        <v>0</v>
      </c>
      <c r="P14130" s="36">
        <v>11</v>
      </c>
      <c r="Q14130" s="37">
        <v>81</v>
      </c>
      <c r="R14130" s="36">
        <v>14</v>
      </c>
      <c r="S14130" s="39">
        <f t="shared" si="490"/>
        <v>81</v>
      </c>
      <c r="T14130" s="34" t="s">
        <v>51</v>
      </c>
      <c r="U14130" s="12">
        <f>(((alpha*(speed^3))+(beta*(speed^2))+(ceta*speed))+delta)</f>
        <v>0.49801590968530718</v>
      </c>
      <c r="V14130" s="8">
        <f t="shared" si="491"/>
        <v>81</v>
      </c>
    </row>
    <row r="14131" spans="1:28">
      <c r="A14131" s="34" t="s">
        <v>20</v>
      </c>
      <c r="B14131" s="34" t="s">
        <v>80</v>
      </c>
      <c r="C14131" s="5" t="s">
        <v>227</v>
      </c>
      <c r="D14131" s="35" t="s">
        <v>89</v>
      </c>
      <c r="E14131" s="36" t="s">
        <v>17</v>
      </c>
      <c r="F14131" s="37">
        <v>100</v>
      </c>
      <c r="G14131" s="38">
        <v>-0.06</v>
      </c>
      <c r="H14131" s="34">
        <v>0.78191731022848054</v>
      </c>
      <c r="I14131" s="35">
        <v>-4.0513541968702964E-4</v>
      </c>
      <c r="J14131" s="35">
        <v>8.36824236680411E-2</v>
      </c>
      <c r="K14131" s="35">
        <v>-6.5743998765448737</v>
      </c>
      <c r="L14131" s="35">
        <v>199.17783109976696</v>
      </c>
      <c r="M14131" s="35">
        <v>0</v>
      </c>
      <c r="N14131" s="35">
        <v>0</v>
      </c>
      <c r="O14131" s="35">
        <v>0</v>
      </c>
      <c r="P14131" s="36">
        <v>11</v>
      </c>
      <c r="Q14131" s="37">
        <v>81</v>
      </c>
      <c r="R14131" s="36">
        <v>14</v>
      </c>
      <c r="S14131" s="39">
        <f t="shared" si="490"/>
        <v>81</v>
      </c>
      <c r="T14131" s="34" t="s">
        <v>51</v>
      </c>
      <c r="U14131" s="12">
        <f>(((alpha*(speed^3))+(beta*(speed^2))+(ceta*speed))+delta)</f>
        <v>0.38625021175508323</v>
      </c>
      <c r="V14131" s="8">
        <f t="shared" si="491"/>
        <v>81</v>
      </c>
    </row>
    <row r="14132" spans="1:28">
      <c r="A14132" s="34" t="s">
        <v>20</v>
      </c>
      <c r="B14132" s="34" t="s">
        <v>80</v>
      </c>
      <c r="C14132" s="5" t="s">
        <v>226</v>
      </c>
      <c r="D14132" s="35" t="s">
        <v>89</v>
      </c>
      <c r="E14132" s="36" t="s">
        <v>15</v>
      </c>
      <c r="F14132" s="37">
        <v>0</v>
      </c>
      <c r="G14132" s="38">
        <v>-0.04</v>
      </c>
      <c r="H14132" s="34">
        <v>0.97215115994124368</v>
      </c>
      <c r="I14132" s="35">
        <v>-0.18814355968298524</v>
      </c>
      <c r="J14132" s="35">
        <v>16.550257822326127</v>
      </c>
      <c r="K14132" s="35">
        <v>0.4718465341278984</v>
      </c>
      <c r="L14132" s="35">
        <v>1.0573924283787635</v>
      </c>
      <c r="M14132" s="35">
        <v>-6.0615635774248153E-4</v>
      </c>
      <c r="N14132" s="35">
        <v>0</v>
      </c>
      <c r="O14132" s="35">
        <v>0</v>
      </c>
      <c r="P14132" s="36">
        <v>11</v>
      </c>
      <c r="Q14132" s="37">
        <v>86</v>
      </c>
      <c r="R14132" s="36">
        <v>10</v>
      </c>
      <c r="S14132" s="39">
        <f t="shared" si="490"/>
        <v>86</v>
      </c>
      <c r="T14132" s="34" t="s">
        <v>44</v>
      </c>
      <c r="U14132" s="12">
        <f>(alpha+(beta/(1+EXP((((-1)*ceta)+(delta*LN(speed)))+(epsilon*speed)))))</f>
        <v>5.9761926139480143E-2</v>
      </c>
      <c r="V14132" s="8">
        <f t="shared" si="491"/>
        <v>86</v>
      </c>
    </row>
    <row r="14133" spans="1:28">
      <c r="A14133" s="34" t="s">
        <v>20</v>
      </c>
      <c r="B14133" s="34" t="s">
        <v>80</v>
      </c>
      <c r="C14133" s="5" t="s">
        <v>227</v>
      </c>
      <c r="D14133" s="35" t="s">
        <v>89</v>
      </c>
      <c r="E14133" s="36" t="s">
        <v>15</v>
      </c>
      <c r="F14133" s="37">
        <v>0</v>
      </c>
      <c r="G14133" s="38">
        <v>-0.04</v>
      </c>
      <c r="H14133" s="34">
        <v>0.95133531955763462</v>
      </c>
      <c r="I14133" s="35">
        <v>16.004821033528987</v>
      </c>
      <c r="J14133" s="35">
        <v>0.97458861377702655</v>
      </c>
      <c r="K14133" s="35">
        <v>-0.57253851498934594</v>
      </c>
      <c r="L14133" s="35">
        <v>0</v>
      </c>
      <c r="M14133" s="35">
        <v>0</v>
      </c>
      <c r="N14133" s="35">
        <v>0</v>
      </c>
      <c r="O14133" s="35">
        <v>0</v>
      </c>
      <c r="P14133" s="36">
        <v>11</v>
      </c>
      <c r="Q14133" s="37">
        <v>86</v>
      </c>
      <c r="R14133" s="36">
        <v>0</v>
      </c>
      <c r="S14133" s="39">
        <f t="shared" si="490"/>
        <v>86</v>
      </c>
      <c r="T14133" s="34" t="s">
        <v>29</v>
      </c>
      <c r="U14133" s="12">
        <f>((alpha*(beta^speed))*(speed^ceta))</f>
        <v>0.13655594246952318</v>
      </c>
      <c r="V14133" s="8">
        <f t="shared" si="491"/>
        <v>86</v>
      </c>
    </row>
    <row r="14134" spans="1:28">
      <c r="A14134" s="34" t="s">
        <v>20</v>
      </c>
      <c r="B14134" s="34" t="s">
        <v>80</v>
      </c>
      <c r="C14134" s="5" t="s">
        <v>226</v>
      </c>
      <c r="D14134" s="35" t="s">
        <v>89</v>
      </c>
      <c r="E14134" s="36" t="s">
        <v>16</v>
      </c>
      <c r="F14134" s="37">
        <v>0</v>
      </c>
      <c r="G14134" s="38">
        <v>-0.04</v>
      </c>
      <c r="H14134" s="34">
        <v>0.94206818377312962</v>
      </c>
      <c r="I14134" s="35">
        <v>-0.94095776839679979</v>
      </c>
      <c r="J14134" s="35">
        <v>24.031774870530807</v>
      </c>
      <c r="K14134" s="35">
        <v>5.3326145583564528E-2</v>
      </c>
      <c r="L14134" s="35">
        <v>0.67654798786135539</v>
      </c>
      <c r="M14134" s="35">
        <v>1.571116908713535E-3</v>
      </c>
      <c r="N14134" s="35">
        <v>0</v>
      </c>
      <c r="O14134" s="35">
        <v>0</v>
      </c>
      <c r="P14134" s="36">
        <v>11</v>
      </c>
      <c r="Q14134" s="37">
        <v>86</v>
      </c>
      <c r="R14134" s="36">
        <v>10</v>
      </c>
      <c r="S14134" s="39">
        <f t="shared" si="490"/>
        <v>86</v>
      </c>
      <c r="T14134" s="34" t="s">
        <v>44</v>
      </c>
      <c r="U14134" s="12">
        <f>(alpha+(beta/(1+EXP((((-1)*ceta)+(delta*LN(speed)))+(epsilon*speed)))))</f>
        <v>9.9585847671560312E-2</v>
      </c>
      <c r="V14134" s="8">
        <f t="shared" si="491"/>
        <v>86</v>
      </c>
    </row>
    <row r="14135" spans="1:28">
      <c r="A14135" s="34" t="s">
        <v>20</v>
      </c>
      <c r="B14135" s="34" t="s">
        <v>80</v>
      </c>
      <c r="C14135" s="5" t="s">
        <v>227</v>
      </c>
      <c r="D14135" s="35" t="s">
        <v>89</v>
      </c>
      <c r="E14135" s="36" t="s">
        <v>16</v>
      </c>
      <c r="F14135" s="37">
        <v>0</v>
      </c>
      <c r="G14135" s="38">
        <v>-0.04</v>
      </c>
      <c r="H14135" s="34">
        <v>0.9367766516824888</v>
      </c>
      <c r="I14135" s="35">
        <v>-2.8160812624247646</v>
      </c>
      <c r="J14135" s="35">
        <v>67.968885675823785</v>
      </c>
      <c r="K14135" s="35">
        <v>3.8903108972460163E-3</v>
      </c>
      <c r="L14135" s="35">
        <v>0.64760270116223562</v>
      </c>
      <c r="M14135" s="35">
        <v>1.7261271979358661E-3</v>
      </c>
      <c r="N14135" s="35">
        <v>0</v>
      </c>
      <c r="O14135" s="35">
        <v>0</v>
      </c>
      <c r="P14135" s="36">
        <v>11</v>
      </c>
      <c r="Q14135" s="37">
        <v>86</v>
      </c>
      <c r="R14135" s="36">
        <v>10</v>
      </c>
      <c r="S14135" s="39">
        <f t="shared" si="490"/>
        <v>86</v>
      </c>
      <c r="T14135" s="34" t="s">
        <v>44</v>
      </c>
      <c r="U14135" s="12">
        <f>(alpha+(beta/(1+EXP((((-1)*ceta)+(delta*LN(speed)))+(epsilon*speed)))))</f>
        <v>0.31890453498567739</v>
      </c>
      <c r="V14135" s="8">
        <f t="shared" si="491"/>
        <v>86</v>
      </c>
    </row>
    <row r="14136" spans="1:28">
      <c r="A14136" s="34" t="s">
        <v>20</v>
      </c>
      <c r="B14136" s="34" t="s">
        <v>80</v>
      </c>
      <c r="C14136" s="5" t="s">
        <v>226</v>
      </c>
      <c r="D14136" s="35" t="s">
        <v>89</v>
      </c>
      <c r="E14136" s="36" t="s">
        <v>14</v>
      </c>
      <c r="F14136" s="37">
        <v>0</v>
      </c>
      <c r="G14136" s="38">
        <v>-0.04</v>
      </c>
      <c r="H14136" s="34">
        <v>0.96940375273505874</v>
      </c>
      <c r="I14136" s="35">
        <v>4.9311525731479664</v>
      </c>
      <c r="J14136" s="35">
        <v>0.22797341587046208</v>
      </c>
      <c r="K14136" s="35">
        <v>1.385480954169205</v>
      </c>
      <c r="L14136" s="35">
        <v>0</v>
      </c>
      <c r="M14136" s="35">
        <v>0</v>
      </c>
      <c r="N14136" s="35">
        <v>0</v>
      </c>
      <c r="O14136" s="35">
        <v>0</v>
      </c>
      <c r="P14136" s="36">
        <v>11</v>
      </c>
      <c r="Q14136" s="37">
        <v>86</v>
      </c>
      <c r="R14136" s="36">
        <v>6</v>
      </c>
      <c r="S14136" s="39">
        <f t="shared" si="490"/>
        <v>86</v>
      </c>
      <c r="T14136" s="34" t="s">
        <v>37</v>
      </c>
      <c r="U14136" s="12">
        <f>(1/(alpha+(beta*(speed^ceta))))</f>
        <v>8.7643144638040234E-3</v>
      </c>
      <c r="V14136" s="8">
        <f t="shared" si="491"/>
        <v>86</v>
      </c>
      <c r="AB14136" s="41"/>
    </row>
    <row r="14137" spans="1:28">
      <c r="A14137" s="34" t="s">
        <v>20</v>
      </c>
      <c r="B14137" s="34" t="s">
        <v>80</v>
      </c>
      <c r="C14137" s="5" t="s">
        <v>227</v>
      </c>
      <c r="D14137" s="35" t="s">
        <v>89</v>
      </c>
      <c r="E14137" s="36" t="s">
        <v>14</v>
      </c>
      <c r="F14137" s="37">
        <v>0</v>
      </c>
      <c r="G14137" s="38">
        <v>-0.04</v>
      </c>
      <c r="H14137" s="34">
        <v>0.96345731643459331</v>
      </c>
      <c r="I14137" s="35">
        <v>0.69602157811492638</v>
      </c>
      <c r="J14137" s="35">
        <v>-7.454075200362273</v>
      </c>
      <c r="K14137" s="35">
        <v>-1.3611354476982114</v>
      </c>
      <c r="L14137" s="35">
        <v>0</v>
      </c>
      <c r="M14137" s="35">
        <v>0</v>
      </c>
      <c r="N14137" s="35">
        <v>0</v>
      </c>
      <c r="O14137" s="35">
        <v>0</v>
      </c>
      <c r="P14137" s="36">
        <v>11</v>
      </c>
      <c r="Q14137" s="37">
        <v>86</v>
      </c>
      <c r="R14137" s="36">
        <v>13</v>
      </c>
      <c r="S14137" s="39">
        <f t="shared" si="490"/>
        <v>86</v>
      </c>
      <c r="T14137" s="34" t="s">
        <v>50</v>
      </c>
      <c r="U14137" s="12">
        <f>EXP((alpha+(beta/speed))+(ceta*LN(speed)))</f>
        <v>4.2807642758683701E-3</v>
      </c>
      <c r="V14137" s="8">
        <f t="shared" si="491"/>
        <v>86</v>
      </c>
      <c r="AB14137" s="41"/>
    </row>
    <row r="14138" spans="1:28">
      <c r="A14138" s="34" t="s">
        <v>20</v>
      </c>
      <c r="B14138" s="34" t="s">
        <v>80</v>
      </c>
      <c r="C14138" s="5" t="s">
        <v>226</v>
      </c>
      <c r="D14138" s="35" t="s">
        <v>89</v>
      </c>
      <c r="E14138" s="36" t="s">
        <v>18</v>
      </c>
      <c r="F14138" s="37">
        <v>0</v>
      </c>
      <c r="G14138" s="38">
        <v>-0.04</v>
      </c>
      <c r="H14138" s="34">
        <v>0.94780335612048239</v>
      </c>
      <c r="I14138" s="35">
        <v>0.14729140944682798</v>
      </c>
      <c r="J14138" s="35">
        <v>0.97979959279710394</v>
      </c>
      <c r="K14138" s="35">
        <v>-0.37633296591016641</v>
      </c>
      <c r="L14138" s="35">
        <v>0</v>
      </c>
      <c r="M14138" s="35">
        <v>0</v>
      </c>
      <c r="N14138" s="35">
        <v>0</v>
      </c>
      <c r="O14138" s="35">
        <v>0</v>
      </c>
      <c r="P14138" s="36">
        <v>11</v>
      </c>
      <c r="Q14138" s="37">
        <v>86</v>
      </c>
      <c r="R14138" s="36">
        <v>0</v>
      </c>
      <c r="S14138" s="39">
        <f t="shared" si="490"/>
        <v>86</v>
      </c>
      <c r="T14138" s="34" t="s">
        <v>29</v>
      </c>
      <c r="U14138" s="12">
        <f>((alpha*(beta^speed))*(speed^ceta))</f>
        <v>4.7639344413938781E-3</v>
      </c>
      <c r="V14138" s="8">
        <f t="shared" si="491"/>
        <v>86</v>
      </c>
      <c r="AB14138" s="41"/>
    </row>
    <row r="14139" spans="1:28">
      <c r="A14139" s="34" t="s">
        <v>20</v>
      </c>
      <c r="B14139" s="34" t="s">
        <v>80</v>
      </c>
      <c r="C14139" s="5" t="s">
        <v>227</v>
      </c>
      <c r="D14139" s="35" t="s">
        <v>89</v>
      </c>
      <c r="E14139" s="36" t="s">
        <v>18</v>
      </c>
      <c r="F14139" s="37">
        <v>0</v>
      </c>
      <c r="G14139" s="38">
        <v>-0.04</v>
      </c>
      <c r="H14139" s="34">
        <v>0.89386667298898159</v>
      </c>
      <c r="I14139" s="35">
        <v>18.33281750487582</v>
      </c>
      <c r="J14139" s="35">
        <v>8.6746401347247102E-5</v>
      </c>
      <c r="K14139" s="35">
        <v>3.8625380865445207</v>
      </c>
      <c r="L14139" s="35">
        <v>0</v>
      </c>
      <c r="M14139" s="35">
        <v>0</v>
      </c>
      <c r="N14139" s="35">
        <v>0</v>
      </c>
      <c r="O14139" s="35">
        <v>0</v>
      </c>
      <c r="P14139" s="36">
        <v>11</v>
      </c>
      <c r="Q14139" s="37">
        <v>86</v>
      </c>
      <c r="R14139" s="36">
        <v>6</v>
      </c>
      <c r="S14139" s="39">
        <f t="shared" si="490"/>
        <v>86</v>
      </c>
      <c r="T14139" s="34" t="s">
        <v>37</v>
      </c>
      <c r="U14139" s="12">
        <f>(1/(alpha+(beta*(speed^ceta))))</f>
        <v>3.8600272295773776E-4</v>
      </c>
      <c r="V14139" s="8">
        <f t="shared" si="491"/>
        <v>86</v>
      </c>
      <c r="AB14139" s="41"/>
    </row>
    <row r="14140" spans="1:28">
      <c r="A14140" s="34" t="s">
        <v>20</v>
      </c>
      <c r="B14140" s="34" t="s">
        <v>80</v>
      </c>
      <c r="C14140" s="5" t="s">
        <v>226</v>
      </c>
      <c r="D14140" s="35" t="s">
        <v>89</v>
      </c>
      <c r="E14140" s="36" t="s">
        <v>17</v>
      </c>
      <c r="F14140" s="37">
        <v>0</v>
      </c>
      <c r="G14140" s="38">
        <v>-0.04</v>
      </c>
      <c r="H14140" s="34">
        <v>0.90534198113533848</v>
      </c>
      <c r="I14140" s="35">
        <v>-1.1488400956945935E-3</v>
      </c>
      <c r="J14140" s="35">
        <v>0.19963368931921144</v>
      </c>
      <c r="K14140" s="35">
        <v>-12.63186161250041</v>
      </c>
      <c r="L14140" s="35">
        <v>330.91032431300101</v>
      </c>
      <c r="M14140" s="35">
        <v>0</v>
      </c>
      <c r="N14140" s="35">
        <v>0</v>
      </c>
      <c r="O14140" s="35">
        <v>0</v>
      </c>
      <c r="P14140" s="36">
        <v>11</v>
      </c>
      <c r="Q14140" s="37">
        <v>83</v>
      </c>
      <c r="R14140" s="36">
        <v>14</v>
      </c>
      <c r="S14140" s="39">
        <f t="shared" si="490"/>
        <v>83</v>
      </c>
      <c r="T14140" s="34" t="s">
        <v>51</v>
      </c>
      <c r="U14140" s="12">
        <f>(((alpha*(speed^3))+(beta*(speed^2))+(ceta*speed))+delta)</f>
        <v>0.85046439858996337</v>
      </c>
      <c r="V14140" s="8">
        <f t="shared" si="491"/>
        <v>83</v>
      </c>
    </row>
    <row r="14141" spans="1:28">
      <c r="A14141" s="34" t="s">
        <v>20</v>
      </c>
      <c r="B14141" s="34" t="s">
        <v>80</v>
      </c>
      <c r="C14141" s="5" t="s">
        <v>227</v>
      </c>
      <c r="D14141" s="35" t="s">
        <v>89</v>
      </c>
      <c r="E14141" s="36" t="s">
        <v>17</v>
      </c>
      <c r="F14141" s="37">
        <v>0</v>
      </c>
      <c r="G14141" s="38">
        <v>-0.04</v>
      </c>
      <c r="H14141" s="34">
        <v>0.91170533508746776</v>
      </c>
      <c r="I14141" s="35">
        <v>-1.1631465457881645E-3</v>
      </c>
      <c r="J14141" s="35">
        <v>0.20201463552181798</v>
      </c>
      <c r="K14141" s="35">
        <v>-12.688498555777468</v>
      </c>
      <c r="L14141" s="35">
        <v>327.06741602007418</v>
      </c>
      <c r="M14141" s="35">
        <v>0</v>
      </c>
      <c r="N14141" s="35">
        <v>0</v>
      </c>
      <c r="O14141" s="35">
        <v>0</v>
      </c>
      <c r="P14141" s="36">
        <v>11</v>
      </c>
      <c r="Q14141" s="37">
        <v>83</v>
      </c>
      <c r="R14141" s="36">
        <v>14</v>
      </c>
      <c r="S14141" s="39">
        <f t="shared" si="490"/>
        <v>83</v>
      </c>
      <c r="T14141" s="34" t="s">
        <v>51</v>
      </c>
      <c r="U14141" s="12">
        <f>(((alpha*(speed^3))+(beta*(speed^2))+(ceta*speed))+delta)</f>
        <v>0.52878602377126072</v>
      </c>
      <c r="V14141" s="8">
        <f t="shared" si="491"/>
        <v>83</v>
      </c>
    </row>
    <row r="14142" spans="1:28">
      <c r="A14142" s="34" t="s">
        <v>20</v>
      </c>
      <c r="B14142" s="34" t="s">
        <v>80</v>
      </c>
      <c r="C14142" s="5" t="s">
        <v>226</v>
      </c>
      <c r="D14142" s="35" t="s">
        <v>89</v>
      </c>
      <c r="E14142" s="36" t="s">
        <v>15</v>
      </c>
      <c r="F14142" s="37">
        <v>50</v>
      </c>
      <c r="G14142" s="38">
        <v>-0.04</v>
      </c>
      <c r="H14142" s="34">
        <v>0.96461428501062985</v>
      </c>
      <c r="I14142" s="35">
        <v>-0.25228190599606909</v>
      </c>
      <c r="J14142" s="35">
        <v>15.786583186596912</v>
      </c>
      <c r="K14142" s="35">
        <v>0.35340996110450823</v>
      </c>
      <c r="L14142" s="35">
        <v>0.97878444772748263</v>
      </c>
      <c r="M14142" s="35">
        <v>-4.0510950325650262E-4</v>
      </c>
      <c r="N14142" s="35">
        <v>0</v>
      </c>
      <c r="O14142" s="35">
        <v>0</v>
      </c>
      <c r="P14142" s="36">
        <v>11</v>
      </c>
      <c r="Q14142" s="37">
        <v>86</v>
      </c>
      <c r="R14142" s="36">
        <v>10</v>
      </c>
      <c r="S14142" s="39">
        <f t="shared" si="490"/>
        <v>86</v>
      </c>
      <c r="T14142" s="34" t="s">
        <v>44</v>
      </c>
      <c r="U14142" s="12">
        <f>(alpha+(beta/(1+EXP((((-1)*ceta)+(delta*LN(speed)))+(epsilon*speed)))))</f>
        <v>3.9688142412641736E-2</v>
      </c>
      <c r="V14142" s="8">
        <f t="shared" si="491"/>
        <v>86</v>
      </c>
    </row>
    <row r="14143" spans="1:28">
      <c r="A14143" s="34" t="s">
        <v>20</v>
      </c>
      <c r="B14143" s="34" t="s">
        <v>80</v>
      </c>
      <c r="C14143" s="5" t="s">
        <v>227</v>
      </c>
      <c r="D14143" s="35" t="s">
        <v>89</v>
      </c>
      <c r="E14143" s="36" t="s">
        <v>15</v>
      </c>
      <c r="F14143" s="37">
        <v>50</v>
      </c>
      <c r="G14143" s="38">
        <v>-0.04</v>
      </c>
      <c r="H14143" s="34">
        <v>0.93270437367008507</v>
      </c>
      <c r="I14143" s="35">
        <v>-0.99431306260978514</v>
      </c>
      <c r="J14143" s="35">
        <v>25.720505513888437</v>
      </c>
      <c r="K14143" s="35">
        <v>8.1260278929952093E-2</v>
      </c>
      <c r="L14143" s="35">
        <v>0.71304899952861478</v>
      </c>
      <c r="M14143" s="35">
        <v>1.1072912945705462E-3</v>
      </c>
      <c r="N14143" s="35">
        <v>0</v>
      </c>
      <c r="O14143" s="35">
        <v>0</v>
      </c>
      <c r="P14143" s="36">
        <v>11</v>
      </c>
      <c r="Q14143" s="37">
        <v>86</v>
      </c>
      <c r="R14143" s="36">
        <v>10</v>
      </c>
      <c r="S14143" s="39">
        <f t="shared" si="490"/>
        <v>86</v>
      </c>
      <c r="T14143" s="34" t="s">
        <v>44</v>
      </c>
      <c r="U14143" s="12">
        <f>(alpha+(beta/(1+EXP((((-1)*ceta)+(delta*LN(speed)))+(epsilon*speed)))))</f>
        <v>2.2641405020421113E-2</v>
      </c>
      <c r="V14143" s="8">
        <f t="shared" si="491"/>
        <v>86</v>
      </c>
    </row>
    <row r="14144" spans="1:28">
      <c r="A14144" s="34" t="s">
        <v>20</v>
      </c>
      <c r="B14144" s="34" t="s">
        <v>80</v>
      </c>
      <c r="C14144" s="5" t="s">
        <v>226</v>
      </c>
      <c r="D14144" s="35" t="s">
        <v>89</v>
      </c>
      <c r="E14144" s="36" t="s">
        <v>16</v>
      </c>
      <c r="F14144" s="37">
        <v>50</v>
      </c>
      <c r="G14144" s="38">
        <v>-0.04</v>
      </c>
      <c r="H14144" s="34">
        <v>0.91619697165987557</v>
      </c>
      <c r="I14144" s="35">
        <v>-1.6693384273345723E-5</v>
      </c>
      <c r="J14144" s="35">
        <v>2.9743957187776076E-3</v>
      </c>
      <c r="K14144" s="35">
        <v>-0.19084007485665938</v>
      </c>
      <c r="L14144" s="35">
        <v>4.8510722864922027</v>
      </c>
      <c r="M14144" s="35">
        <v>0</v>
      </c>
      <c r="N14144" s="35">
        <v>0</v>
      </c>
      <c r="O14144" s="35">
        <v>0</v>
      </c>
      <c r="P14144" s="36">
        <v>11</v>
      </c>
      <c r="Q14144" s="37">
        <v>81</v>
      </c>
      <c r="R14144" s="36">
        <v>14</v>
      </c>
      <c r="S14144" s="39">
        <f t="shared" si="490"/>
        <v>81</v>
      </c>
      <c r="T14144" s="34" t="s">
        <v>51</v>
      </c>
      <c r="U14144" s="12">
        <f>(((alpha*(speed^3))+(beta*(speed^2))+(ceta*speed))+delta)</f>
        <v>3.6487702391550414E-2</v>
      </c>
      <c r="V14144" s="8">
        <f t="shared" si="491"/>
        <v>81</v>
      </c>
    </row>
    <row r="14145" spans="1:28">
      <c r="A14145" s="34" t="s">
        <v>20</v>
      </c>
      <c r="B14145" s="34" t="s">
        <v>80</v>
      </c>
      <c r="C14145" s="5" t="s">
        <v>227</v>
      </c>
      <c r="D14145" s="35" t="s">
        <v>89</v>
      </c>
      <c r="E14145" s="36" t="s">
        <v>16</v>
      </c>
      <c r="F14145" s="37">
        <v>50</v>
      </c>
      <c r="G14145" s="38">
        <v>-0.04</v>
      </c>
      <c r="H14145" s="34">
        <v>0.91796875496062591</v>
      </c>
      <c r="I14145" s="35">
        <v>-4.7841951993115996E-5</v>
      </c>
      <c r="J14145" s="35">
        <v>8.453859835714516E-3</v>
      </c>
      <c r="K14145" s="35">
        <v>-0.53815249247966279</v>
      </c>
      <c r="L14145" s="35">
        <v>13.669178547693665</v>
      </c>
      <c r="M14145" s="35">
        <v>0</v>
      </c>
      <c r="N14145" s="35">
        <v>0</v>
      </c>
      <c r="O14145" s="35">
        <v>0</v>
      </c>
      <c r="P14145" s="36">
        <v>11</v>
      </c>
      <c r="Q14145" s="37">
        <v>82</v>
      </c>
      <c r="R14145" s="36">
        <v>14</v>
      </c>
      <c r="S14145" s="39">
        <f t="shared" si="490"/>
        <v>82</v>
      </c>
      <c r="T14145" s="34" t="s">
        <v>51</v>
      </c>
      <c r="U14145" s="12">
        <f>(((alpha*(speed^3))+(beta*(speed^2))+(ceta*speed))+delta)</f>
        <v>5.9063131653402934E-3</v>
      </c>
      <c r="V14145" s="8">
        <f t="shared" si="491"/>
        <v>82</v>
      </c>
    </row>
    <row r="14146" spans="1:28">
      <c r="A14146" s="34" t="s">
        <v>20</v>
      </c>
      <c r="B14146" s="34" t="s">
        <v>80</v>
      </c>
      <c r="C14146" s="5" t="s">
        <v>226</v>
      </c>
      <c r="D14146" s="35" t="s">
        <v>89</v>
      </c>
      <c r="E14146" s="36" t="s">
        <v>14</v>
      </c>
      <c r="F14146" s="37">
        <v>50</v>
      </c>
      <c r="G14146" s="38">
        <v>-0.04</v>
      </c>
      <c r="H14146" s="34">
        <v>0.96193160365405916</v>
      </c>
      <c r="I14146" s="35">
        <v>3.6999489284714762</v>
      </c>
      <c r="J14146" s="35">
        <v>0.61191388625363852</v>
      </c>
      <c r="K14146" s="35">
        <v>8.8814115698126229E-3</v>
      </c>
      <c r="L14146" s="35">
        <v>0</v>
      </c>
      <c r="M14146" s="35">
        <v>0</v>
      </c>
      <c r="N14146" s="35">
        <v>0</v>
      </c>
      <c r="O14146" s="35">
        <v>0</v>
      </c>
      <c r="P14146" s="36">
        <v>11</v>
      </c>
      <c r="Q14146" s="37">
        <v>86</v>
      </c>
      <c r="R14146" s="36">
        <v>5</v>
      </c>
      <c r="S14146" s="39">
        <f t="shared" ref="S14146:S14209" si="492">V14146</f>
        <v>86</v>
      </c>
      <c r="T14146" s="34" t="s">
        <v>36</v>
      </c>
      <c r="U14146" s="12">
        <f>(1/(((ceta*(speed^2))+(beta*speed))+alpha))</f>
        <v>8.195951220125933E-3</v>
      </c>
      <c r="V14146" s="8">
        <f t="shared" ref="V14146:V14209" si="493">IF($V$1&lt;P14146,P14146,IF($V$1&gt;Q14146,Q14146,$V$1))</f>
        <v>86</v>
      </c>
      <c r="AB14146" s="41"/>
    </row>
    <row r="14147" spans="1:28">
      <c r="A14147" s="34" t="s">
        <v>20</v>
      </c>
      <c r="B14147" s="34" t="s">
        <v>80</v>
      </c>
      <c r="C14147" s="5" t="s">
        <v>227</v>
      </c>
      <c r="D14147" s="35" t="s">
        <v>89</v>
      </c>
      <c r="E14147" s="36" t="s">
        <v>14</v>
      </c>
      <c r="F14147" s="37">
        <v>50</v>
      </c>
      <c r="G14147" s="38">
        <v>-0.04</v>
      </c>
      <c r="H14147" s="34">
        <v>0.95560259258088842</v>
      </c>
      <c r="I14147" s="35">
        <v>4.171392348543173</v>
      </c>
      <c r="J14147" s="35">
        <v>0.29446785652061402</v>
      </c>
      <c r="K14147" s="35">
        <v>0.61273857847174318</v>
      </c>
      <c r="L14147" s="35">
        <v>0</v>
      </c>
      <c r="M14147" s="35">
        <v>0</v>
      </c>
      <c r="N14147" s="35">
        <v>0</v>
      </c>
      <c r="O14147" s="35">
        <v>0</v>
      </c>
      <c r="P14147" s="36">
        <v>11</v>
      </c>
      <c r="Q14147" s="37">
        <v>86</v>
      </c>
      <c r="R14147" s="36">
        <v>2</v>
      </c>
      <c r="S14147" s="39">
        <f t="shared" si="492"/>
        <v>86</v>
      </c>
      <c r="T14147" s="34" t="s">
        <v>31</v>
      </c>
      <c r="U14147" s="12">
        <f>((alpha+(beta*speed))^((-1)/ceta))</f>
        <v>3.9932821577337565E-3</v>
      </c>
      <c r="V14147" s="8">
        <f t="shared" si="493"/>
        <v>86</v>
      </c>
      <c r="AB14147" s="41"/>
    </row>
    <row r="14148" spans="1:28">
      <c r="A14148" s="34" t="s">
        <v>20</v>
      </c>
      <c r="B14148" s="34" t="s">
        <v>80</v>
      </c>
      <c r="C14148" s="5" t="s">
        <v>226</v>
      </c>
      <c r="D14148" s="35" t="s">
        <v>89</v>
      </c>
      <c r="E14148" s="36" t="s">
        <v>18</v>
      </c>
      <c r="F14148" s="37">
        <v>50</v>
      </c>
      <c r="G14148" s="38">
        <v>-0.04</v>
      </c>
      <c r="H14148" s="34">
        <v>0.93784038460119801</v>
      </c>
      <c r="I14148" s="35">
        <v>-2.1352423219572652E-7</v>
      </c>
      <c r="J14148" s="35">
        <v>3.923583697195338E-5</v>
      </c>
      <c r="K14148" s="35">
        <v>-2.6409053461690481E-3</v>
      </c>
      <c r="L14148" s="35">
        <v>7.3375002326269756E-2</v>
      </c>
      <c r="M14148" s="35">
        <v>0</v>
      </c>
      <c r="N14148" s="35">
        <v>0</v>
      </c>
      <c r="O14148" s="35">
        <v>0</v>
      </c>
      <c r="P14148" s="36">
        <v>11</v>
      </c>
      <c r="Q14148" s="37">
        <v>86</v>
      </c>
      <c r="R14148" s="36">
        <v>14</v>
      </c>
      <c r="S14148" s="39">
        <f t="shared" si="492"/>
        <v>86</v>
      </c>
      <c r="T14148" s="34" t="s">
        <v>51</v>
      </c>
      <c r="U14148" s="12">
        <f>(((alpha*(speed^3))+(beta*(speed^2))+(ceta*speed))+delta)</f>
        <v>6.3202376681376071E-4</v>
      </c>
      <c r="V14148" s="8">
        <f t="shared" si="493"/>
        <v>86</v>
      </c>
      <c r="AB14148" s="41"/>
    </row>
    <row r="14149" spans="1:28">
      <c r="A14149" s="34" t="s">
        <v>20</v>
      </c>
      <c r="B14149" s="34" t="s">
        <v>80</v>
      </c>
      <c r="C14149" s="5" t="s">
        <v>227</v>
      </c>
      <c r="D14149" s="35" t="s">
        <v>89</v>
      </c>
      <c r="E14149" s="36" t="s">
        <v>18</v>
      </c>
      <c r="F14149" s="37">
        <v>50</v>
      </c>
      <c r="G14149" s="38">
        <v>-0.04</v>
      </c>
      <c r="H14149" s="34">
        <v>0.88420146479131012</v>
      </c>
      <c r="I14149" s="35">
        <v>17.510528721245443</v>
      </c>
      <c r="J14149" s="35">
        <v>4.6467717716106037E-5</v>
      </c>
      <c r="K14149" s="35">
        <v>3.9968834301071876</v>
      </c>
      <c r="L14149" s="35">
        <v>0</v>
      </c>
      <c r="M14149" s="35">
        <v>0</v>
      </c>
      <c r="N14149" s="35">
        <v>0</v>
      </c>
      <c r="O14149" s="35">
        <v>0</v>
      </c>
      <c r="P14149" s="36">
        <v>11</v>
      </c>
      <c r="Q14149" s="37">
        <v>86</v>
      </c>
      <c r="R14149" s="36">
        <v>6</v>
      </c>
      <c r="S14149" s="39">
        <f t="shared" si="492"/>
        <v>86</v>
      </c>
      <c r="T14149" s="34" t="s">
        <v>37</v>
      </c>
      <c r="U14149" s="12">
        <f>(1/(alpha+(beta*(speed^ceta))))</f>
        <v>3.9615098035098692E-4</v>
      </c>
      <c r="V14149" s="8">
        <f t="shared" si="493"/>
        <v>86</v>
      </c>
      <c r="AB14149" s="41"/>
    </row>
    <row r="14150" spans="1:28">
      <c r="A14150" s="34" t="s">
        <v>20</v>
      </c>
      <c r="B14150" s="34" t="s">
        <v>80</v>
      </c>
      <c r="C14150" s="5" t="s">
        <v>226</v>
      </c>
      <c r="D14150" s="35" t="s">
        <v>89</v>
      </c>
      <c r="E14150" s="36" t="s">
        <v>17</v>
      </c>
      <c r="F14150" s="37">
        <v>50</v>
      </c>
      <c r="G14150" s="38">
        <v>-0.04</v>
      </c>
      <c r="H14150" s="34">
        <v>0.87106407639759942</v>
      </c>
      <c r="I14150" s="35">
        <v>-9.08133629035961E-4</v>
      </c>
      <c r="J14150" s="35">
        <v>0.16300784600260945</v>
      </c>
      <c r="K14150" s="35">
        <v>-11.174950752001813</v>
      </c>
      <c r="L14150" s="35">
        <v>323.0333928984262</v>
      </c>
      <c r="M14150" s="35">
        <v>0</v>
      </c>
      <c r="N14150" s="35">
        <v>0</v>
      </c>
      <c r="O14150" s="35">
        <v>0</v>
      </c>
      <c r="P14150" s="36">
        <v>11</v>
      </c>
      <c r="Q14150" s="37">
        <v>82</v>
      </c>
      <c r="R14150" s="36">
        <v>14</v>
      </c>
      <c r="S14150" s="39">
        <f t="shared" si="492"/>
        <v>82</v>
      </c>
      <c r="T14150" s="34" t="s">
        <v>51</v>
      </c>
      <c r="U14150" s="12">
        <f>(((alpha*(speed^3))+(beta*(speed^2))+(ceta*speed))+delta)</f>
        <v>2.0363649815236613</v>
      </c>
      <c r="V14150" s="8">
        <f t="shared" si="493"/>
        <v>82</v>
      </c>
    </row>
    <row r="14151" spans="1:28">
      <c r="A14151" s="34" t="s">
        <v>20</v>
      </c>
      <c r="B14151" s="34" t="s">
        <v>80</v>
      </c>
      <c r="C14151" s="5" t="s">
        <v>227</v>
      </c>
      <c r="D14151" s="35" t="s">
        <v>89</v>
      </c>
      <c r="E14151" s="36" t="s">
        <v>17</v>
      </c>
      <c r="F14151" s="37">
        <v>50</v>
      </c>
      <c r="G14151" s="38">
        <v>-0.04</v>
      </c>
      <c r="H14151" s="34">
        <v>0.87605048361317184</v>
      </c>
      <c r="I14151" s="35">
        <v>-9.1965116589943921E-4</v>
      </c>
      <c r="J14151" s="35">
        <v>0.16450486295421751</v>
      </c>
      <c r="K14151" s="35">
        <v>-11.147971582386198</v>
      </c>
      <c r="L14151" s="35">
        <v>316.82352896899937</v>
      </c>
      <c r="M14151" s="35">
        <v>0</v>
      </c>
      <c r="N14151" s="35">
        <v>0</v>
      </c>
      <c r="O14151" s="35">
        <v>0</v>
      </c>
      <c r="P14151" s="36">
        <v>11</v>
      </c>
      <c r="Q14151" s="37">
        <v>82</v>
      </c>
      <c r="R14151" s="36">
        <v>14</v>
      </c>
      <c r="S14151" s="39">
        <f t="shared" si="492"/>
        <v>82</v>
      </c>
      <c r="T14151" s="34" t="s">
        <v>51</v>
      </c>
      <c r="U14151" s="12">
        <f>(((alpha*(speed^3))+(beta*(speed^2))+(ceta*speed))+delta)</f>
        <v>1.7543336778475691</v>
      </c>
      <c r="V14151" s="8">
        <f t="shared" si="493"/>
        <v>82</v>
      </c>
    </row>
    <row r="14152" spans="1:28">
      <c r="A14152" s="34" t="s">
        <v>20</v>
      </c>
      <c r="B14152" s="34" t="s">
        <v>80</v>
      </c>
      <c r="C14152" s="5" t="s">
        <v>226</v>
      </c>
      <c r="D14152" s="35" t="s">
        <v>89</v>
      </c>
      <c r="E14152" s="36" t="s">
        <v>15</v>
      </c>
      <c r="F14152" s="37">
        <v>100</v>
      </c>
      <c r="G14152" s="38">
        <v>-0.04</v>
      </c>
      <c r="H14152" s="34">
        <v>0.95250980058117019</v>
      </c>
      <c r="I14152" s="35">
        <v>-0.3199265148843155</v>
      </c>
      <c r="J14152" s="35">
        <v>12.36696237346279</v>
      </c>
      <c r="K14152" s="35">
        <v>0.44542267591374585</v>
      </c>
      <c r="L14152" s="35">
        <v>0.88534324147880128</v>
      </c>
      <c r="M14152" s="35">
        <v>6.5998869161817508E-4</v>
      </c>
      <c r="N14152" s="35">
        <v>0</v>
      </c>
      <c r="O14152" s="35">
        <v>0</v>
      </c>
      <c r="P14152" s="36">
        <v>11</v>
      </c>
      <c r="Q14152" s="37">
        <v>86</v>
      </c>
      <c r="R14152" s="36">
        <v>10</v>
      </c>
      <c r="S14152" s="39">
        <f t="shared" si="492"/>
        <v>86</v>
      </c>
      <c r="T14152" s="34" t="s">
        <v>44</v>
      </c>
      <c r="U14152" s="12">
        <f>(alpha+(beta/(1+EXP((((-1)*ceta)+(delta*LN(speed)))+(epsilon*speed)))))</f>
        <v>2.3728970721975773E-2</v>
      </c>
      <c r="V14152" s="8">
        <f t="shared" si="493"/>
        <v>86</v>
      </c>
    </row>
    <row r="14153" spans="1:28">
      <c r="A14153" s="34" t="s">
        <v>20</v>
      </c>
      <c r="B14153" s="34" t="s">
        <v>80</v>
      </c>
      <c r="C14153" s="5" t="s">
        <v>227</v>
      </c>
      <c r="D14153" s="35" t="s">
        <v>89</v>
      </c>
      <c r="E14153" s="36" t="s">
        <v>15</v>
      </c>
      <c r="F14153" s="37">
        <v>100</v>
      </c>
      <c r="G14153" s="38">
        <v>-0.04</v>
      </c>
      <c r="H14153" s="34">
        <v>0.91731594360587432</v>
      </c>
      <c r="I14153" s="35">
        <v>-1.1972880110206265</v>
      </c>
      <c r="J14153" s="35">
        <v>19.514429938689485</v>
      </c>
      <c r="K14153" s="35">
        <v>0.42827315775649238</v>
      </c>
      <c r="L14153" s="35">
        <v>0.67271780754667043</v>
      </c>
      <c r="M14153" s="35">
        <v>1.9564986707194367E-3</v>
      </c>
      <c r="N14153" s="35">
        <v>0</v>
      </c>
      <c r="O14153" s="35">
        <v>0</v>
      </c>
      <c r="P14153" s="36">
        <v>11</v>
      </c>
      <c r="Q14153" s="37">
        <v>85</v>
      </c>
      <c r="R14153" s="36">
        <v>10</v>
      </c>
      <c r="S14153" s="39">
        <f t="shared" si="492"/>
        <v>85</v>
      </c>
      <c r="T14153" s="34" t="s">
        <v>44</v>
      </c>
      <c r="U14153" s="12">
        <f>(alpha+(beta/(1+EXP((((-1)*ceta)+(delta*LN(speed)))+(epsilon*speed)))))</f>
        <v>1.2351085894501956E-3</v>
      </c>
      <c r="V14153" s="8">
        <f t="shared" si="493"/>
        <v>85</v>
      </c>
    </row>
    <row r="14154" spans="1:28">
      <c r="A14154" s="34" t="s">
        <v>20</v>
      </c>
      <c r="B14154" s="34" t="s">
        <v>80</v>
      </c>
      <c r="C14154" s="5" t="s">
        <v>226</v>
      </c>
      <c r="D14154" s="35" t="s">
        <v>89</v>
      </c>
      <c r="E14154" s="36" t="s">
        <v>16</v>
      </c>
      <c r="F14154" s="37">
        <v>100</v>
      </c>
      <c r="G14154" s="38">
        <v>-0.04</v>
      </c>
      <c r="H14154" s="34">
        <v>0.88269938481090371</v>
      </c>
      <c r="I14154" s="35">
        <v>-2.5419417516376193</v>
      </c>
      <c r="J14154" s="35">
        <v>21.144448333338072</v>
      </c>
      <c r="K14154" s="35">
        <v>6.8386717004371794E-2</v>
      </c>
      <c r="L14154" s="35">
        <v>0.42497292881979704</v>
      </c>
      <c r="M14154" s="35">
        <v>1.9885221824071453E-3</v>
      </c>
      <c r="N14154" s="35">
        <v>0</v>
      </c>
      <c r="O14154" s="35">
        <v>0</v>
      </c>
      <c r="P14154" s="36">
        <v>11</v>
      </c>
      <c r="Q14154" s="37">
        <v>85</v>
      </c>
      <c r="R14154" s="36">
        <v>10</v>
      </c>
      <c r="S14154" s="39">
        <f t="shared" si="492"/>
        <v>85</v>
      </c>
      <c r="T14154" s="34" t="s">
        <v>44</v>
      </c>
      <c r="U14154" s="12">
        <f>(alpha+(beta/(1+EXP((((-1)*ceta)+(delta*LN(speed)))+(epsilon*speed)))))</f>
        <v>3.8577572376485847E-3</v>
      </c>
      <c r="V14154" s="8">
        <f t="shared" si="493"/>
        <v>85</v>
      </c>
    </row>
    <row r="14155" spans="1:28">
      <c r="A14155" s="34" t="s">
        <v>20</v>
      </c>
      <c r="B14155" s="34" t="s">
        <v>80</v>
      </c>
      <c r="C14155" s="5" t="s">
        <v>227</v>
      </c>
      <c r="D14155" s="35" t="s">
        <v>89</v>
      </c>
      <c r="E14155" s="36" t="s">
        <v>16</v>
      </c>
      <c r="F14155" s="37">
        <v>100</v>
      </c>
      <c r="G14155" s="38">
        <v>-0.04</v>
      </c>
      <c r="H14155" s="34">
        <v>0.90005713169335522</v>
      </c>
      <c r="I14155" s="35">
        <v>-6.4858572722557453</v>
      </c>
      <c r="J14155" s="35">
        <v>90.878331411661406</v>
      </c>
      <c r="K14155" s="35">
        <v>-0.58416088838309577</v>
      </c>
      <c r="L14155" s="35">
        <v>0.40380878958835198</v>
      </c>
      <c r="M14155" s="35">
        <v>2.0445983994088249E-3</v>
      </c>
      <c r="N14155" s="35">
        <v>0</v>
      </c>
      <c r="O14155" s="35">
        <v>0</v>
      </c>
      <c r="P14155" s="36">
        <v>11</v>
      </c>
      <c r="Q14155" s="37">
        <v>86</v>
      </c>
      <c r="R14155" s="36">
        <v>10</v>
      </c>
      <c r="S14155" s="39">
        <f t="shared" si="492"/>
        <v>86</v>
      </c>
      <c r="T14155" s="34" t="s">
        <v>44</v>
      </c>
      <c r="U14155" s="12">
        <f>(alpha+(beta/(1+EXP((((-1)*ceta)+(delta*LN(speed)))+(epsilon*speed)))))</f>
        <v>4.3216353665815888E-2</v>
      </c>
      <c r="V14155" s="8">
        <f t="shared" si="493"/>
        <v>86</v>
      </c>
    </row>
    <row r="14156" spans="1:28">
      <c r="A14156" s="34" t="s">
        <v>20</v>
      </c>
      <c r="B14156" s="34" t="s">
        <v>80</v>
      </c>
      <c r="C14156" s="5" t="s">
        <v>226</v>
      </c>
      <c r="D14156" s="35" t="s">
        <v>89</v>
      </c>
      <c r="E14156" s="36" t="s">
        <v>14</v>
      </c>
      <c r="F14156" s="37">
        <v>100</v>
      </c>
      <c r="G14156" s="38">
        <v>-0.04</v>
      </c>
      <c r="H14156" s="34">
        <v>0.94634164510891916</v>
      </c>
      <c r="I14156" s="35">
        <v>0.36448624548226111</v>
      </c>
      <c r="J14156" s="35">
        <v>0.98190900062264519</v>
      </c>
      <c r="K14156" s="35">
        <v>-0.52943783914041698</v>
      </c>
      <c r="L14156" s="35">
        <v>0</v>
      </c>
      <c r="M14156" s="35">
        <v>0</v>
      </c>
      <c r="N14156" s="35">
        <v>0</v>
      </c>
      <c r="O14156" s="35">
        <v>0</v>
      </c>
      <c r="P14156" s="36">
        <v>11</v>
      </c>
      <c r="Q14156" s="37">
        <v>86</v>
      </c>
      <c r="R14156" s="36">
        <v>0</v>
      </c>
      <c r="S14156" s="39">
        <f t="shared" si="492"/>
        <v>86</v>
      </c>
      <c r="T14156" s="34" t="s">
        <v>29</v>
      </c>
      <c r="U14156" s="12">
        <f>((alpha*(beta^speed))*(speed^ceta))</f>
        <v>7.1715195893077019E-3</v>
      </c>
      <c r="V14156" s="8">
        <f t="shared" si="493"/>
        <v>86</v>
      </c>
      <c r="AB14156" s="41"/>
    </row>
    <row r="14157" spans="1:28">
      <c r="A14157" s="34" t="s">
        <v>20</v>
      </c>
      <c r="B14157" s="34" t="s">
        <v>80</v>
      </c>
      <c r="C14157" s="5" t="s">
        <v>227</v>
      </c>
      <c r="D14157" s="35" t="s">
        <v>89</v>
      </c>
      <c r="E14157" s="36" t="s">
        <v>14</v>
      </c>
      <c r="F14157" s="37">
        <v>100</v>
      </c>
      <c r="G14157" s="38">
        <v>-0.04</v>
      </c>
      <c r="H14157" s="34">
        <v>0.94513239012851546</v>
      </c>
      <c r="I14157" s="35">
        <v>3.6414033682611291</v>
      </c>
      <c r="J14157" s="35">
        <v>0.15461911049089244</v>
      </c>
      <c r="K14157" s="35">
        <v>0.50680286558094512</v>
      </c>
      <c r="L14157" s="35">
        <v>0</v>
      </c>
      <c r="M14157" s="35">
        <v>0</v>
      </c>
      <c r="N14157" s="35">
        <v>0</v>
      </c>
      <c r="O14157" s="35">
        <v>0</v>
      </c>
      <c r="P14157" s="36">
        <v>11</v>
      </c>
      <c r="Q14157" s="37">
        <v>86</v>
      </c>
      <c r="R14157" s="36">
        <v>2</v>
      </c>
      <c r="S14157" s="39">
        <f t="shared" si="492"/>
        <v>86</v>
      </c>
      <c r="T14157" s="34" t="s">
        <v>31</v>
      </c>
      <c r="U14157" s="12">
        <f>((alpha+(beta*speed))^((-1)/ceta))</f>
        <v>3.7603935201825406E-3</v>
      </c>
      <c r="V14157" s="8">
        <f t="shared" si="493"/>
        <v>86</v>
      </c>
      <c r="AB14157" s="41"/>
    </row>
    <row r="14158" spans="1:28">
      <c r="A14158" s="34" t="s">
        <v>20</v>
      </c>
      <c r="B14158" s="34" t="s">
        <v>80</v>
      </c>
      <c r="C14158" s="5" t="s">
        <v>226</v>
      </c>
      <c r="D14158" s="35" t="s">
        <v>89</v>
      </c>
      <c r="E14158" s="36" t="s">
        <v>18</v>
      </c>
      <c r="F14158" s="37">
        <v>100</v>
      </c>
      <c r="G14158" s="38">
        <v>-0.04</v>
      </c>
      <c r="H14158" s="34">
        <v>0.93625080211062428</v>
      </c>
      <c r="I14158" s="35">
        <v>-2.0082702718442551E-7</v>
      </c>
      <c r="J14158" s="35">
        <v>3.7857513184281583E-5</v>
      </c>
      <c r="K14158" s="35">
        <v>-2.6439759489361959E-3</v>
      </c>
      <c r="L14158" s="35">
        <v>7.5792021583771546E-2</v>
      </c>
      <c r="M14158" s="35">
        <v>0</v>
      </c>
      <c r="N14158" s="35">
        <v>0</v>
      </c>
      <c r="O14158" s="35">
        <v>0</v>
      </c>
      <c r="P14158" s="36">
        <v>11</v>
      </c>
      <c r="Q14158" s="37">
        <v>86</v>
      </c>
      <c r="R14158" s="36">
        <v>14</v>
      </c>
      <c r="S14158" s="39">
        <f t="shared" si="492"/>
        <v>86</v>
      </c>
      <c r="T14158" s="34" t="s">
        <v>51</v>
      </c>
      <c r="U14158" s="12">
        <f>(((alpha*(speed^3))+(beta*(speed^2))+(ceta*speed))+delta)</f>
        <v>6.6702188338832458E-4</v>
      </c>
      <c r="V14158" s="8">
        <f t="shared" si="493"/>
        <v>86</v>
      </c>
      <c r="AB14158" s="41"/>
    </row>
    <row r="14159" spans="1:28">
      <c r="A14159" s="34" t="s">
        <v>20</v>
      </c>
      <c r="B14159" s="34" t="s">
        <v>80</v>
      </c>
      <c r="C14159" s="5" t="s">
        <v>227</v>
      </c>
      <c r="D14159" s="35" t="s">
        <v>89</v>
      </c>
      <c r="E14159" s="36" t="s">
        <v>18</v>
      </c>
      <c r="F14159" s="37">
        <v>100</v>
      </c>
      <c r="G14159" s="38">
        <v>-0.04</v>
      </c>
      <c r="H14159" s="34">
        <v>0.87742437316155542</v>
      </c>
      <c r="I14159" s="35">
        <v>16.706618365073201</v>
      </c>
      <c r="J14159" s="35">
        <v>1.5382934161291256E-5</v>
      </c>
      <c r="K14159" s="35">
        <v>4.2758389866906557</v>
      </c>
      <c r="L14159" s="35">
        <v>0</v>
      </c>
      <c r="M14159" s="35">
        <v>0</v>
      </c>
      <c r="N14159" s="35">
        <v>0</v>
      </c>
      <c r="O14159" s="35">
        <v>0</v>
      </c>
      <c r="P14159" s="36">
        <v>11</v>
      </c>
      <c r="Q14159" s="37">
        <v>86</v>
      </c>
      <c r="R14159" s="36">
        <v>6</v>
      </c>
      <c r="S14159" s="39">
        <f t="shared" si="492"/>
        <v>86</v>
      </c>
      <c r="T14159" s="34" t="s">
        <v>37</v>
      </c>
      <c r="U14159" s="12">
        <f>(1/(alpha+(beta*(speed^ceta))))</f>
        <v>3.4581240756165286E-4</v>
      </c>
      <c r="V14159" s="8">
        <f t="shared" si="493"/>
        <v>86</v>
      </c>
      <c r="AB14159" s="41"/>
    </row>
    <row r="14160" spans="1:28">
      <c r="A14160" s="34" t="s">
        <v>20</v>
      </c>
      <c r="B14160" s="34" t="s">
        <v>80</v>
      </c>
      <c r="C14160" s="5" t="s">
        <v>226</v>
      </c>
      <c r="D14160" s="35" t="s">
        <v>89</v>
      </c>
      <c r="E14160" s="36" t="s">
        <v>17</v>
      </c>
      <c r="F14160" s="37">
        <v>100</v>
      </c>
      <c r="G14160" s="38">
        <v>-0.04</v>
      </c>
      <c r="H14160" s="34">
        <v>0.83280351139924957</v>
      </c>
      <c r="I14160" s="35">
        <v>-6.4653139436758405E-4</v>
      </c>
      <c r="J14160" s="35">
        <v>0.12319697081502418</v>
      </c>
      <c r="K14160" s="35">
        <v>-9.5807738666835807</v>
      </c>
      <c r="L14160" s="35">
        <v>315.2654697041749</v>
      </c>
      <c r="M14160" s="35">
        <v>0</v>
      </c>
      <c r="N14160" s="35">
        <v>0</v>
      </c>
      <c r="O14160" s="35">
        <v>0</v>
      </c>
      <c r="P14160" s="36">
        <v>11</v>
      </c>
      <c r="Q14160" s="37">
        <v>82</v>
      </c>
      <c r="R14160" s="36">
        <v>14</v>
      </c>
      <c r="S14160" s="39">
        <f t="shared" si="492"/>
        <v>82</v>
      </c>
      <c r="T14160" s="34" t="s">
        <v>51</v>
      </c>
      <c r="U14160" s="12">
        <f>(((alpha*(speed^3))+(beta*(speed^2))+(ceta*speed))+delta)</f>
        <v>1.541722546677704</v>
      </c>
      <c r="V14160" s="8">
        <f t="shared" si="493"/>
        <v>82</v>
      </c>
    </row>
    <row r="14161" spans="1:28">
      <c r="A14161" s="34" t="s">
        <v>20</v>
      </c>
      <c r="B14161" s="34" t="s">
        <v>80</v>
      </c>
      <c r="C14161" s="5" t="s">
        <v>227</v>
      </c>
      <c r="D14161" s="35" t="s">
        <v>89</v>
      </c>
      <c r="E14161" s="36" t="s">
        <v>17</v>
      </c>
      <c r="F14161" s="37">
        <v>100</v>
      </c>
      <c r="G14161" s="38">
        <v>-0.04</v>
      </c>
      <c r="H14161" s="34">
        <v>0.83543643481097019</v>
      </c>
      <c r="I14161" s="35">
        <v>-6.5300555421989373E-4</v>
      </c>
      <c r="J14161" s="35">
        <v>0.12364945708283871</v>
      </c>
      <c r="K14161" s="35">
        <v>-9.4749766894298357</v>
      </c>
      <c r="L14161" s="35">
        <v>306.91863239848175</v>
      </c>
      <c r="M14161" s="35">
        <v>0</v>
      </c>
      <c r="N14161" s="35">
        <v>0</v>
      </c>
      <c r="O14161" s="35">
        <v>0</v>
      </c>
      <c r="P14161" s="36">
        <v>11</v>
      </c>
      <c r="Q14161" s="37">
        <v>82</v>
      </c>
      <c r="R14161" s="36">
        <v>14</v>
      </c>
      <c r="S14161" s="39">
        <f t="shared" si="492"/>
        <v>82</v>
      </c>
      <c r="T14161" s="34" t="s">
        <v>51</v>
      </c>
      <c r="U14161" s="12">
        <f>(((alpha*(speed^3))+(beta*(speed^2))+(ceta*speed))+delta)</f>
        <v>1.3431268711284474</v>
      </c>
      <c r="V14161" s="8">
        <f t="shared" si="493"/>
        <v>82</v>
      </c>
    </row>
    <row r="14162" spans="1:28">
      <c r="A14162" s="34" t="s">
        <v>20</v>
      </c>
      <c r="B14162" s="34" t="s">
        <v>80</v>
      </c>
      <c r="C14162" s="5" t="s">
        <v>226</v>
      </c>
      <c r="D14162" s="35" t="s">
        <v>89</v>
      </c>
      <c r="E14162" s="36" t="s">
        <v>15</v>
      </c>
      <c r="F14162" s="37">
        <v>0</v>
      </c>
      <c r="G14162" s="38">
        <v>-0.02</v>
      </c>
      <c r="H14162" s="34">
        <v>0.98597059404931109</v>
      </c>
      <c r="I14162" s="35">
        <v>0.36261083623479456</v>
      </c>
      <c r="J14162" s="35">
        <v>18.209411581890809</v>
      </c>
      <c r="K14162" s="35">
        <v>-0.42430975973473928</v>
      </c>
      <c r="L14162" s="35">
        <v>0.52348370911852049</v>
      </c>
      <c r="M14162" s="35">
        <v>5.1185832154253652E-2</v>
      </c>
      <c r="N14162" s="35">
        <v>0</v>
      </c>
      <c r="O14162" s="35">
        <v>0</v>
      </c>
      <c r="P14162" s="36">
        <v>11</v>
      </c>
      <c r="Q14162" s="37">
        <v>86</v>
      </c>
      <c r="R14162" s="36">
        <v>10</v>
      </c>
      <c r="S14162" s="39">
        <f t="shared" si="492"/>
        <v>86</v>
      </c>
      <c r="T14162" s="34" t="s">
        <v>44</v>
      </c>
      <c r="U14162" s="12">
        <f>(alpha+(beta/(1+EXP((((-1)*ceta)+(delta*LN(speed)))+(epsilon*speed)))))</f>
        <v>0.376776854784863</v>
      </c>
      <c r="V14162" s="8">
        <f t="shared" si="493"/>
        <v>86</v>
      </c>
    </row>
    <row r="14163" spans="1:28">
      <c r="A14163" s="34" t="s">
        <v>20</v>
      </c>
      <c r="B14163" s="34" t="s">
        <v>80</v>
      </c>
      <c r="C14163" s="5" t="s">
        <v>227</v>
      </c>
      <c r="D14163" s="35" t="s">
        <v>89</v>
      </c>
      <c r="E14163" s="36" t="s">
        <v>15</v>
      </c>
      <c r="F14163" s="37">
        <v>0</v>
      </c>
      <c r="G14163" s="38">
        <v>-0.02</v>
      </c>
      <c r="H14163" s="34">
        <v>0.96307768014685691</v>
      </c>
      <c r="I14163" s="35">
        <v>-0.14407318998374136</v>
      </c>
      <c r="J14163" s="35">
        <v>32.32575647438702</v>
      </c>
      <c r="K14163" s="35">
        <v>0.43563955996760267</v>
      </c>
      <c r="L14163" s="35">
        <v>0.9497087373731361</v>
      </c>
      <c r="M14163" s="35">
        <v>5.1529502567828256E-4</v>
      </c>
      <c r="N14163" s="35">
        <v>0</v>
      </c>
      <c r="O14163" s="35">
        <v>0</v>
      </c>
      <c r="P14163" s="36">
        <v>11</v>
      </c>
      <c r="Q14163" s="37">
        <v>86</v>
      </c>
      <c r="R14163" s="36">
        <v>10</v>
      </c>
      <c r="S14163" s="39">
        <f t="shared" si="492"/>
        <v>86</v>
      </c>
      <c r="T14163" s="34" t="s">
        <v>44</v>
      </c>
      <c r="U14163" s="12">
        <f>(alpha+(beta/(1+EXP((((-1)*ceta)+(delta*LN(speed)))+(epsilon*speed)))))</f>
        <v>0.53676488318147175</v>
      </c>
      <c r="V14163" s="8">
        <f t="shared" si="493"/>
        <v>86</v>
      </c>
    </row>
    <row r="14164" spans="1:28">
      <c r="A14164" s="34" t="s">
        <v>20</v>
      </c>
      <c r="B14164" s="34" t="s">
        <v>80</v>
      </c>
      <c r="C14164" s="5" t="s">
        <v>226</v>
      </c>
      <c r="D14164" s="35" t="s">
        <v>89</v>
      </c>
      <c r="E14164" s="36" t="s">
        <v>16</v>
      </c>
      <c r="F14164" s="37">
        <v>0</v>
      </c>
      <c r="G14164" s="38">
        <v>-0.02</v>
      </c>
      <c r="H14164" s="34">
        <v>0.9464308178301909</v>
      </c>
      <c r="I14164" s="35">
        <v>22.785395896069595</v>
      </c>
      <c r="J14164" s="35">
        <v>0.99349255082063659</v>
      </c>
      <c r="K14164" s="35">
        <v>-0.64314152948377357</v>
      </c>
      <c r="L14164" s="35">
        <v>0</v>
      </c>
      <c r="M14164" s="35">
        <v>0</v>
      </c>
      <c r="N14164" s="35">
        <v>0</v>
      </c>
      <c r="O14164" s="35">
        <v>0</v>
      </c>
      <c r="P14164" s="36">
        <v>11</v>
      </c>
      <c r="Q14164" s="37">
        <v>86</v>
      </c>
      <c r="R14164" s="36">
        <v>0</v>
      </c>
      <c r="S14164" s="39">
        <f t="shared" si="492"/>
        <v>86</v>
      </c>
      <c r="T14164" s="34" t="s">
        <v>29</v>
      </c>
      <c r="U14164" s="12">
        <f>((alpha*(beta^speed))*(speed^ceta))</f>
        <v>0.74072531497855476</v>
      </c>
      <c r="V14164" s="8">
        <f t="shared" si="493"/>
        <v>86</v>
      </c>
    </row>
    <row r="14165" spans="1:28">
      <c r="A14165" s="34" t="s">
        <v>20</v>
      </c>
      <c r="B14165" s="34" t="s">
        <v>80</v>
      </c>
      <c r="C14165" s="5" t="s">
        <v>227</v>
      </c>
      <c r="D14165" s="35" t="s">
        <v>89</v>
      </c>
      <c r="E14165" s="36" t="s">
        <v>16</v>
      </c>
      <c r="F14165" s="37">
        <v>0</v>
      </c>
      <c r="G14165" s="38">
        <v>-0.02</v>
      </c>
      <c r="H14165" s="34">
        <v>0.9711651294489827</v>
      </c>
      <c r="I14165" s="35">
        <v>5.2011612176164865</v>
      </c>
      <c r="J14165" s="35">
        <v>-3.4301116919773547</v>
      </c>
      <c r="K14165" s="35">
        <v>-0.97990180539329585</v>
      </c>
      <c r="L14165" s="35">
        <v>0</v>
      </c>
      <c r="M14165" s="35">
        <v>0</v>
      </c>
      <c r="N14165" s="35">
        <v>0</v>
      </c>
      <c r="O14165" s="35">
        <v>0</v>
      </c>
      <c r="P14165" s="36">
        <v>11</v>
      </c>
      <c r="Q14165" s="37">
        <v>86</v>
      </c>
      <c r="R14165" s="36">
        <v>13</v>
      </c>
      <c r="S14165" s="39">
        <f t="shared" si="492"/>
        <v>86</v>
      </c>
      <c r="T14165" s="34" t="s">
        <v>50</v>
      </c>
      <c r="U14165" s="12">
        <f>EXP((alpha+(beta/speed))+(ceta*LN(speed)))</f>
        <v>2.2176614516148114</v>
      </c>
      <c r="V14165" s="8">
        <f t="shared" si="493"/>
        <v>86</v>
      </c>
    </row>
    <row r="14166" spans="1:28">
      <c r="A14166" s="34" t="s">
        <v>20</v>
      </c>
      <c r="B14166" s="34" t="s">
        <v>80</v>
      </c>
      <c r="C14166" s="5" t="s">
        <v>226</v>
      </c>
      <c r="D14166" s="35" t="s">
        <v>89</v>
      </c>
      <c r="E14166" s="36" t="s">
        <v>14</v>
      </c>
      <c r="F14166" s="37">
        <v>0</v>
      </c>
      <c r="G14166" s="38">
        <v>-0.02</v>
      </c>
      <c r="H14166" s="34">
        <v>0.91165114005490988</v>
      </c>
      <c r="I14166" s="35">
        <v>-3.9294660624020129E-7</v>
      </c>
      <c r="J14166" s="35">
        <v>8.5732958797208347E-5</v>
      </c>
      <c r="K14166" s="35">
        <v>-5.9246388568973849E-3</v>
      </c>
      <c r="L14166" s="35">
        <v>0.16000472932656556</v>
      </c>
      <c r="M14166" s="35">
        <v>0</v>
      </c>
      <c r="N14166" s="35">
        <v>0</v>
      </c>
      <c r="O14166" s="35">
        <v>0</v>
      </c>
      <c r="P14166" s="36">
        <v>11</v>
      </c>
      <c r="Q14166" s="37">
        <v>86</v>
      </c>
      <c r="R14166" s="36">
        <v>14</v>
      </c>
      <c r="S14166" s="39">
        <f t="shared" si="492"/>
        <v>86</v>
      </c>
      <c r="T14166" s="34" t="s">
        <v>51</v>
      </c>
      <c r="U14166" s="12">
        <f>(((alpha*(speed^3))+(beta*(speed^2))+(ceta*speed))+delta)</f>
        <v>3.4630704318825922E-2</v>
      </c>
      <c r="V14166" s="8">
        <f t="shared" si="493"/>
        <v>86</v>
      </c>
      <c r="AB14166" s="41"/>
    </row>
    <row r="14167" spans="1:28">
      <c r="A14167" s="34" t="s">
        <v>20</v>
      </c>
      <c r="B14167" s="34" t="s">
        <v>80</v>
      </c>
      <c r="C14167" s="5" t="s">
        <v>227</v>
      </c>
      <c r="D14167" s="35" t="s">
        <v>89</v>
      </c>
      <c r="E14167" s="36" t="s">
        <v>14</v>
      </c>
      <c r="F14167" s="37">
        <v>0</v>
      </c>
      <c r="G14167" s="38">
        <v>-0.02</v>
      </c>
      <c r="H14167" s="34">
        <v>0.9385703546444244</v>
      </c>
      <c r="I14167" s="35">
        <v>-1.6867651173082926E-7</v>
      </c>
      <c r="J14167" s="35">
        <v>3.6591685722649428E-5</v>
      </c>
      <c r="K14167" s="35">
        <v>-2.5397586697154125E-3</v>
      </c>
      <c r="L14167" s="35">
        <v>7.0174598647725225E-2</v>
      </c>
      <c r="M14167" s="35">
        <v>0</v>
      </c>
      <c r="N14167" s="35">
        <v>0</v>
      </c>
      <c r="O14167" s="35">
        <v>0</v>
      </c>
      <c r="P14167" s="36">
        <v>11</v>
      </c>
      <c r="Q14167" s="37">
        <v>86</v>
      </c>
      <c r="R14167" s="36">
        <v>14</v>
      </c>
      <c r="S14167" s="39">
        <f t="shared" si="492"/>
        <v>86</v>
      </c>
      <c r="T14167" s="34" t="s">
        <v>51</v>
      </c>
      <c r="U14167" s="12">
        <f>(((alpha*(speed^3))+(beta*(speed^2))+(ceta*speed))+delta)</f>
        <v>1.5099753311450595E-2</v>
      </c>
      <c r="V14167" s="8">
        <f t="shared" si="493"/>
        <v>86</v>
      </c>
      <c r="AB14167" s="41"/>
    </row>
    <row r="14168" spans="1:28">
      <c r="A14168" s="34" t="s">
        <v>20</v>
      </c>
      <c r="B14168" s="34" t="s">
        <v>80</v>
      </c>
      <c r="C14168" s="5" t="s">
        <v>226</v>
      </c>
      <c r="D14168" s="35" t="s">
        <v>89</v>
      </c>
      <c r="E14168" s="36" t="s">
        <v>18</v>
      </c>
      <c r="F14168" s="37">
        <v>0</v>
      </c>
      <c r="G14168" s="38">
        <v>-0.02</v>
      </c>
      <c r="H14168" s="34">
        <v>0.94194936677252472</v>
      </c>
      <c r="I14168" s="35">
        <v>-5.8090211703229144E-2</v>
      </c>
      <c r="J14168" s="35">
        <v>-4.7660136387843748</v>
      </c>
      <c r="K14168" s="35">
        <v>-0.95194839633810246</v>
      </c>
      <c r="L14168" s="35">
        <v>0</v>
      </c>
      <c r="M14168" s="35">
        <v>0</v>
      </c>
      <c r="N14168" s="35">
        <v>0</v>
      </c>
      <c r="O14168" s="35">
        <v>0</v>
      </c>
      <c r="P14168" s="36">
        <v>11</v>
      </c>
      <c r="Q14168" s="37">
        <v>86</v>
      </c>
      <c r="R14168" s="36">
        <v>13</v>
      </c>
      <c r="S14168" s="39">
        <f t="shared" si="492"/>
        <v>86</v>
      </c>
      <c r="T14168" s="34" t="s">
        <v>50</v>
      </c>
      <c r="U14168" s="12">
        <f>EXP((alpha+(beta/speed))+(ceta*LN(speed)))</f>
        <v>1.2857631661073024E-2</v>
      </c>
      <c r="V14168" s="8">
        <f t="shared" si="493"/>
        <v>86</v>
      </c>
    </row>
    <row r="14169" spans="1:28">
      <c r="A14169" s="34" t="s">
        <v>20</v>
      </c>
      <c r="B14169" s="34" t="s">
        <v>80</v>
      </c>
      <c r="C14169" s="5" t="s">
        <v>227</v>
      </c>
      <c r="D14169" s="35" t="s">
        <v>89</v>
      </c>
      <c r="E14169" s="36" t="s">
        <v>18</v>
      </c>
      <c r="F14169" s="37">
        <v>0</v>
      </c>
      <c r="G14169" s="38">
        <v>-0.02</v>
      </c>
      <c r="H14169" s="34">
        <v>0.90426715062423579</v>
      </c>
      <c r="I14169" s="35">
        <v>-4.3742490516171512E-7</v>
      </c>
      <c r="J14169" s="35">
        <v>8.2857731124826381E-5</v>
      </c>
      <c r="K14169" s="35">
        <v>-5.2506446970166992E-3</v>
      </c>
      <c r="L14169" s="35">
        <v>0.12449422797736566</v>
      </c>
      <c r="M14169" s="35">
        <v>0</v>
      </c>
      <c r="N14169" s="35">
        <v>0</v>
      </c>
      <c r="O14169" s="35">
        <v>0</v>
      </c>
      <c r="P14169" s="36">
        <v>11</v>
      </c>
      <c r="Q14169" s="37">
        <v>86</v>
      </c>
      <c r="R14169" s="36">
        <v>14</v>
      </c>
      <c r="S14169" s="39">
        <f t="shared" si="492"/>
        <v>86</v>
      </c>
      <c r="T14169" s="34" t="s">
        <v>51</v>
      </c>
      <c r="U14169" s="12">
        <f>(((alpha*(speed^3))+(beta*(speed^2))+(ceta*speed))+delta)</f>
        <v>7.5278279556055955E-3</v>
      </c>
      <c r="V14169" s="8">
        <f t="shared" si="493"/>
        <v>86</v>
      </c>
      <c r="AB14169" s="41"/>
    </row>
    <row r="14170" spans="1:28">
      <c r="A14170" s="34" t="s">
        <v>20</v>
      </c>
      <c r="B14170" s="34" t="s">
        <v>80</v>
      </c>
      <c r="C14170" s="5" t="s">
        <v>226</v>
      </c>
      <c r="D14170" s="35" t="s">
        <v>89</v>
      </c>
      <c r="E14170" s="36" t="s">
        <v>17</v>
      </c>
      <c r="F14170" s="37">
        <v>0</v>
      </c>
      <c r="G14170" s="38">
        <v>-0.02</v>
      </c>
      <c r="H14170" s="34">
        <v>0.8934512800449107</v>
      </c>
      <c r="I14170" s="35">
        <v>-1.4773614355109614E-3</v>
      </c>
      <c r="J14170" s="35">
        <v>0.26084600695926297</v>
      </c>
      <c r="K14170" s="35">
        <v>-16.298465609731519</v>
      </c>
      <c r="L14170" s="35">
        <v>469.51166793068006</v>
      </c>
      <c r="M14170" s="35">
        <v>0</v>
      </c>
      <c r="N14170" s="35">
        <v>0</v>
      </c>
      <c r="O14170" s="35">
        <v>0</v>
      </c>
      <c r="P14170" s="36">
        <v>11</v>
      </c>
      <c r="Q14170" s="37">
        <v>86</v>
      </c>
      <c r="R14170" s="36">
        <v>14</v>
      </c>
      <c r="S14170" s="39">
        <f t="shared" si="492"/>
        <v>86</v>
      </c>
      <c r="T14170" s="34" t="s">
        <v>51</v>
      </c>
      <c r="U14170" s="12">
        <f>(((alpha*(speed^3))+(beta*(speed^2))+(ceta*speed))+delta)</f>
        <v>57.376087739118191</v>
      </c>
      <c r="V14170" s="8">
        <f t="shared" si="493"/>
        <v>86</v>
      </c>
    </row>
    <row r="14171" spans="1:28">
      <c r="A14171" s="34" t="s">
        <v>20</v>
      </c>
      <c r="B14171" s="34" t="s">
        <v>80</v>
      </c>
      <c r="C14171" s="5" t="s">
        <v>227</v>
      </c>
      <c r="D14171" s="35" t="s">
        <v>89</v>
      </c>
      <c r="E14171" s="36" t="s">
        <v>17</v>
      </c>
      <c r="F14171" s="37">
        <v>0</v>
      </c>
      <c r="G14171" s="38">
        <v>-0.02</v>
      </c>
      <c r="H14171" s="34">
        <v>0.89822522888645318</v>
      </c>
      <c r="I14171" s="35">
        <v>-1.4599338021385839E-3</v>
      </c>
      <c r="J14171" s="35">
        <v>0.25745069725647773</v>
      </c>
      <c r="K14171" s="35">
        <v>-16.029576692502687</v>
      </c>
      <c r="L14171" s="35">
        <v>457.18794972621765</v>
      </c>
      <c r="M14171" s="35">
        <v>0</v>
      </c>
      <c r="N14171" s="35">
        <v>0</v>
      </c>
      <c r="O14171" s="35">
        <v>0</v>
      </c>
      <c r="P14171" s="36">
        <v>11</v>
      </c>
      <c r="Q14171" s="37">
        <v>86</v>
      </c>
      <c r="R14171" s="36">
        <v>14</v>
      </c>
      <c r="S14171" s="39">
        <f t="shared" si="492"/>
        <v>86</v>
      </c>
      <c r="T14171" s="34" t="s">
        <v>51</v>
      </c>
      <c r="U14171" s="12">
        <f>(((alpha*(speed^3))+(beta*(speed^2))+(ceta*speed))+delta)</f>
        <v>54.150056626836658</v>
      </c>
      <c r="V14171" s="8">
        <f t="shared" si="493"/>
        <v>86</v>
      </c>
    </row>
    <row r="14172" spans="1:28">
      <c r="A14172" s="34" t="s">
        <v>20</v>
      </c>
      <c r="B14172" s="34" t="s">
        <v>80</v>
      </c>
      <c r="C14172" s="5" t="s">
        <v>226</v>
      </c>
      <c r="D14172" s="35" t="s">
        <v>89</v>
      </c>
      <c r="E14172" s="36" t="s">
        <v>15</v>
      </c>
      <c r="F14172" s="37">
        <v>50</v>
      </c>
      <c r="G14172" s="38">
        <v>-0.02</v>
      </c>
      <c r="H14172" s="34">
        <v>0.9752969739779781</v>
      </c>
      <c r="I14172" s="35">
        <v>-0.11948124878296054</v>
      </c>
      <c r="J14172" s="35">
        <v>15.482210999504405</v>
      </c>
      <c r="K14172" s="35">
        <v>0.60240709721097785</v>
      </c>
      <c r="L14172" s="35">
        <v>0.98772717278913635</v>
      </c>
      <c r="M14172" s="35">
        <v>3.6525917794412173E-4</v>
      </c>
      <c r="N14172" s="35">
        <v>0</v>
      </c>
      <c r="O14172" s="35">
        <v>0</v>
      </c>
      <c r="P14172" s="36">
        <v>11</v>
      </c>
      <c r="Q14172" s="37">
        <v>86</v>
      </c>
      <c r="R14172" s="36">
        <v>10</v>
      </c>
      <c r="S14172" s="39">
        <f t="shared" si="492"/>
        <v>86</v>
      </c>
      <c r="T14172" s="34" t="s">
        <v>44</v>
      </c>
      <c r="U14172" s="12">
        <f>(alpha+(beta/(1+EXP((((-1)*ceta)+(delta*LN(speed)))+(epsilon*speed)))))</f>
        <v>0.20991342111343606</v>
      </c>
      <c r="V14172" s="8">
        <f t="shared" si="493"/>
        <v>86</v>
      </c>
    </row>
    <row r="14173" spans="1:28">
      <c r="A14173" s="34" t="s">
        <v>20</v>
      </c>
      <c r="B14173" s="34" t="s">
        <v>80</v>
      </c>
      <c r="C14173" s="5" t="s">
        <v>227</v>
      </c>
      <c r="D14173" s="35" t="s">
        <v>89</v>
      </c>
      <c r="E14173" s="36" t="s">
        <v>15</v>
      </c>
      <c r="F14173" s="37">
        <v>50</v>
      </c>
      <c r="G14173" s="38">
        <v>-0.02</v>
      </c>
      <c r="H14173" s="34">
        <v>0.95015760384909143</v>
      </c>
      <c r="I14173" s="35">
        <v>-0.92320472603921622</v>
      </c>
      <c r="J14173" s="35">
        <v>44.7348834725613</v>
      </c>
      <c r="K14173" s="35">
        <v>-0.22738523535788599</v>
      </c>
      <c r="L14173" s="35">
        <v>0.71553333305812017</v>
      </c>
      <c r="M14173" s="35">
        <v>1.3774158056130998E-3</v>
      </c>
      <c r="N14173" s="35">
        <v>0</v>
      </c>
      <c r="O14173" s="35">
        <v>0</v>
      </c>
      <c r="P14173" s="36">
        <v>11</v>
      </c>
      <c r="Q14173" s="37">
        <v>86</v>
      </c>
      <c r="R14173" s="36">
        <v>10</v>
      </c>
      <c r="S14173" s="39">
        <f t="shared" si="492"/>
        <v>86</v>
      </c>
      <c r="T14173" s="34" t="s">
        <v>44</v>
      </c>
      <c r="U14173" s="12">
        <f>(alpha+(beta/(1+EXP((((-1)*ceta)+(delta*LN(speed)))+(epsilon*speed)))))</f>
        <v>0.34662188278878303</v>
      </c>
      <c r="V14173" s="8">
        <f t="shared" si="493"/>
        <v>86</v>
      </c>
    </row>
    <row r="14174" spans="1:28">
      <c r="A14174" s="34" t="s">
        <v>20</v>
      </c>
      <c r="B14174" s="34" t="s">
        <v>80</v>
      </c>
      <c r="C14174" s="5" t="s">
        <v>226</v>
      </c>
      <c r="D14174" s="35" t="s">
        <v>89</v>
      </c>
      <c r="E14174" s="36" t="s">
        <v>16</v>
      </c>
      <c r="F14174" s="37">
        <v>50</v>
      </c>
      <c r="G14174" s="38">
        <v>-0.02</v>
      </c>
      <c r="H14174" s="34">
        <v>0.91700861944655698</v>
      </c>
      <c r="I14174" s="35">
        <v>-2.8400908311012605E-5</v>
      </c>
      <c r="J14174" s="35">
        <v>4.7000134089663298E-3</v>
      </c>
      <c r="K14174" s="35">
        <v>-0.27814106391782595</v>
      </c>
      <c r="L14174" s="35">
        <v>7.1889949887793279</v>
      </c>
      <c r="M14174" s="35">
        <v>0</v>
      </c>
      <c r="N14174" s="35">
        <v>0</v>
      </c>
      <c r="O14174" s="35">
        <v>0</v>
      </c>
      <c r="P14174" s="36">
        <v>11</v>
      </c>
      <c r="Q14174" s="37">
        <v>85</v>
      </c>
      <c r="R14174" s="36">
        <v>14</v>
      </c>
      <c r="S14174" s="39">
        <f t="shared" si="492"/>
        <v>85</v>
      </c>
      <c r="T14174" s="34" t="s">
        <v>51</v>
      </c>
      <c r="U14174" s="12">
        <f t="shared" ref="U14174:U14181" si="494">(((alpha*(speed^3))+(beta*(speed^2))+(ceta*speed))+delta)</f>
        <v>6.2893619045237159E-2</v>
      </c>
      <c r="V14174" s="8">
        <f t="shared" si="493"/>
        <v>85</v>
      </c>
    </row>
    <row r="14175" spans="1:28">
      <c r="A14175" s="34" t="s">
        <v>20</v>
      </c>
      <c r="B14175" s="34" t="s">
        <v>80</v>
      </c>
      <c r="C14175" s="5" t="s">
        <v>227</v>
      </c>
      <c r="D14175" s="35" t="s">
        <v>89</v>
      </c>
      <c r="E14175" s="36" t="s">
        <v>16</v>
      </c>
      <c r="F14175" s="37">
        <v>50</v>
      </c>
      <c r="G14175" s="38">
        <v>-0.02</v>
      </c>
      <c r="H14175" s="34">
        <v>0.96730557136608064</v>
      </c>
      <c r="I14175" s="35">
        <v>-8.4159233325929343E-5</v>
      </c>
      <c r="J14175" s="35">
        <v>1.4344876019233007E-2</v>
      </c>
      <c r="K14175" s="35">
        <v>-0.84669251272936619</v>
      </c>
      <c r="L14175" s="35">
        <v>20.610255524340634</v>
      </c>
      <c r="M14175" s="35">
        <v>0</v>
      </c>
      <c r="N14175" s="35">
        <v>0</v>
      </c>
      <c r="O14175" s="35">
        <v>0</v>
      </c>
      <c r="P14175" s="36">
        <v>11</v>
      </c>
      <c r="Q14175" s="37">
        <v>86</v>
      </c>
      <c r="R14175" s="36">
        <v>14</v>
      </c>
      <c r="S14175" s="39">
        <f t="shared" si="492"/>
        <v>86</v>
      </c>
      <c r="T14175" s="34" t="s">
        <v>51</v>
      </c>
      <c r="U14175" s="12">
        <f t="shared" si="494"/>
        <v>0.3594171555051453</v>
      </c>
      <c r="V14175" s="8">
        <f t="shared" si="493"/>
        <v>86</v>
      </c>
    </row>
    <row r="14176" spans="1:28">
      <c r="A14176" s="34" t="s">
        <v>20</v>
      </c>
      <c r="B14176" s="34" t="s">
        <v>80</v>
      </c>
      <c r="C14176" s="5" t="s">
        <v>226</v>
      </c>
      <c r="D14176" s="35" t="s">
        <v>89</v>
      </c>
      <c r="E14176" s="36" t="s">
        <v>14</v>
      </c>
      <c r="F14176" s="37">
        <v>50</v>
      </c>
      <c r="G14176" s="38">
        <v>-0.02</v>
      </c>
      <c r="H14176" s="34">
        <v>0.93996130430221225</v>
      </c>
      <c r="I14176" s="35">
        <v>-5.6996775647131494E-7</v>
      </c>
      <c r="J14176" s="35">
        <v>1.0304586691263501E-4</v>
      </c>
      <c r="K14176" s="35">
        <v>-6.3885641534374132E-3</v>
      </c>
      <c r="L14176" s="35">
        <v>0.16257566447363947</v>
      </c>
      <c r="M14176" s="35">
        <v>0</v>
      </c>
      <c r="N14176" s="35">
        <v>0</v>
      </c>
      <c r="O14176" s="35">
        <v>0</v>
      </c>
      <c r="P14176" s="36">
        <v>11</v>
      </c>
      <c r="Q14176" s="37">
        <v>86</v>
      </c>
      <c r="R14176" s="36">
        <v>14</v>
      </c>
      <c r="S14176" s="39">
        <f t="shared" si="492"/>
        <v>86</v>
      </c>
      <c r="T14176" s="34" t="s">
        <v>51</v>
      </c>
      <c r="U14176" s="12">
        <f t="shared" si="494"/>
        <v>1.2754967653751725E-2</v>
      </c>
      <c r="V14176" s="8">
        <f t="shared" si="493"/>
        <v>86</v>
      </c>
      <c r="AB14176" s="41"/>
    </row>
    <row r="14177" spans="1:28">
      <c r="A14177" s="34" t="s">
        <v>20</v>
      </c>
      <c r="B14177" s="34" t="s">
        <v>80</v>
      </c>
      <c r="C14177" s="5" t="s">
        <v>227</v>
      </c>
      <c r="D14177" s="35" t="s">
        <v>89</v>
      </c>
      <c r="E14177" s="36" t="s">
        <v>14</v>
      </c>
      <c r="F14177" s="37">
        <v>50</v>
      </c>
      <c r="G14177" s="38">
        <v>-0.02</v>
      </c>
      <c r="H14177" s="34">
        <v>0.95253681537546886</v>
      </c>
      <c r="I14177" s="35">
        <v>-2.5725089960929386E-7</v>
      </c>
      <c r="J14177" s="35">
        <v>4.657240047607079E-5</v>
      </c>
      <c r="K14177" s="35">
        <v>-2.8783172906687578E-3</v>
      </c>
      <c r="L14177" s="35">
        <v>7.2814198002167721E-2</v>
      </c>
      <c r="M14177" s="35">
        <v>0</v>
      </c>
      <c r="N14177" s="35">
        <v>0</v>
      </c>
      <c r="O14177" s="35">
        <v>0</v>
      </c>
      <c r="P14177" s="36">
        <v>11</v>
      </c>
      <c r="Q14177" s="37">
        <v>86</v>
      </c>
      <c r="R14177" s="36">
        <v>14</v>
      </c>
      <c r="S14177" s="39">
        <f t="shared" si="492"/>
        <v>86</v>
      </c>
      <c r="T14177" s="34" t="s">
        <v>51</v>
      </c>
      <c r="U14177" s="12">
        <f t="shared" si="494"/>
        <v>6.1024067237850782E-3</v>
      </c>
      <c r="V14177" s="8">
        <f t="shared" si="493"/>
        <v>86</v>
      </c>
      <c r="AB14177" s="41"/>
    </row>
    <row r="14178" spans="1:28">
      <c r="A14178" s="34" t="s">
        <v>20</v>
      </c>
      <c r="B14178" s="34" t="s">
        <v>80</v>
      </c>
      <c r="C14178" s="5" t="s">
        <v>226</v>
      </c>
      <c r="D14178" s="35" t="s">
        <v>89</v>
      </c>
      <c r="E14178" s="36" t="s">
        <v>18</v>
      </c>
      <c r="F14178" s="37">
        <v>50</v>
      </c>
      <c r="G14178" s="38">
        <v>-0.02</v>
      </c>
      <c r="H14178" s="34">
        <v>0.94435270602702881</v>
      </c>
      <c r="I14178" s="35">
        <v>-3.5379145213304486E-7</v>
      </c>
      <c r="J14178" s="35">
        <v>6.1101191643985237E-5</v>
      </c>
      <c r="K14178" s="35">
        <v>-3.7809063612180439E-3</v>
      </c>
      <c r="L14178" s="35">
        <v>0.10210545137647249</v>
      </c>
      <c r="M14178" s="35">
        <v>0</v>
      </c>
      <c r="N14178" s="35">
        <v>0</v>
      </c>
      <c r="O14178" s="35">
        <v>0</v>
      </c>
      <c r="P14178" s="36">
        <v>11</v>
      </c>
      <c r="Q14178" s="37">
        <v>86</v>
      </c>
      <c r="R14178" s="36">
        <v>14</v>
      </c>
      <c r="S14178" s="39">
        <f t="shared" si="492"/>
        <v>86</v>
      </c>
      <c r="T14178" s="34" t="s">
        <v>51</v>
      </c>
      <c r="U14178" s="12">
        <f t="shared" si="494"/>
        <v>3.8207418326995507E-3</v>
      </c>
      <c r="V14178" s="8">
        <f t="shared" si="493"/>
        <v>86</v>
      </c>
      <c r="AB14178" s="41"/>
    </row>
    <row r="14179" spans="1:28">
      <c r="A14179" s="34" t="s">
        <v>20</v>
      </c>
      <c r="B14179" s="34" t="s">
        <v>80</v>
      </c>
      <c r="C14179" s="5" t="s">
        <v>227</v>
      </c>
      <c r="D14179" s="35" t="s">
        <v>89</v>
      </c>
      <c r="E14179" s="36" t="s">
        <v>18</v>
      </c>
      <c r="F14179" s="37">
        <v>50</v>
      </c>
      <c r="G14179" s="38">
        <v>-0.02</v>
      </c>
      <c r="H14179" s="34">
        <v>0.9087754306941358</v>
      </c>
      <c r="I14179" s="35">
        <v>-4.9972224510670325E-7</v>
      </c>
      <c r="J14179" s="35">
        <v>9.31393213469226E-5</v>
      </c>
      <c r="K14179" s="35">
        <v>-5.9102198905074555E-3</v>
      </c>
      <c r="L14179" s="35">
        <v>0.14015890947447621</v>
      </c>
      <c r="M14179" s="35">
        <v>0</v>
      </c>
      <c r="N14179" s="35">
        <v>0</v>
      </c>
      <c r="O14179" s="35">
        <v>0</v>
      </c>
      <c r="P14179" s="36">
        <v>11</v>
      </c>
      <c r="Q14179" s="37">
        <v>86</v>
      </c>
      <c r="R14179" s="36">
        <v>14</v>
      </c>
      <c r="S14179" s="39">
        <f t="shared" si="492"/>
        <v>86</v>
      </c>
      <c r="T14179" s="34" t="s">
        <v>51</v>
      </c>
      <c r="U14179" s="12">
        <f t="shared" si="494"/>
        <v>2.8870872390853453E-3</v>
      </c>
      <c r="V14179" s="8">
        <f t="shared" si="493"/>
        <v>86</v>
      </c>
      <c r="AB14179" s="41"/>
    </row>
    <row r="14180" spans="1:28">
      <c r="A14180" s="34" t="s">
        <v>20</v>
      </c>
      <c r="B14180" s="34" t="s">
        <v>80</v>
      </c>
      <c r="C14180" s="5" t="s">
        <v>226</v>
      </c>
      <c r="D14180" s="35" t="s">
        <v>89</v>
      </c>
      <c r="E14180" s="36" t="s">
        <v>17</v>
      </c>
      <c r="F14180" s="37">
        <v>50</v>
      </c>
      <c r="G14180" s="38">
        <v>-0.02</v>
      </c>
      <c r="H14180" s="34">
        <v>0.8677266691129577</v>
      </c>
      <c r="I14180" s="35">
        <v>-1.7984431403060212E-3</v>
      </c>
      <c r="J14180" s="35">
        <v>0.29251086672877635</v>
      </c>
      <c r="K14180" s="35">
        <v>-17.550141027423269</v>
      </c>
      <c r="L14180" s="35">
        <v>504.70430918694689</v>
      </c>
      <c r="M14180" s="35">
        <v>0</v>
      </c>
      <c r="N14180" s="35">
        <v>0</v>
      </c>
      <c r="O14180" s="35">
        <v>0</v>
      </c>
      <c r="P14180" s="36">
        <v>11</v>
      </c>
      <c r="Q14180" s="37">
        <v>86</v>
      </c>
      <c r="R14180" s="36">
        <v>14</v>
      </c>
      <c r="S14180" s="39">
        <f t="shared" si="492"/>
        <v>86</v>
      </c>
      <c r="T14180" s="34" t="s">
        <v>51</v>
      </c>
      <c r="U14180" s="12">
        <f t="shared" si="494"/>
        <v>14.892001104088934</v>
      </c>
      <c r="V14180" s="8">
        <f t="shared" si="493"/>
        <v>86</v>
      </c>
    </row>
    <row r="14181" spans="1:28">
      <c r="A14181" s="34" t="s">
        <v>20</v>
      </c>
      <c r="B14181" s="34" t="s">
        <v>80</v>
      </c>
      <c r="C14181" s="5" t="s">
        <v>227</v>
      </c>
      <c r="D14181" s="35" t="s">
        <v>89</v>
      </c>
      <c r="E14181" s="36" t="s">
        <v>17</v>
      </c>
      <c r="F14181" s="37">
        <v>50</v>
      </c>
      <c r="G14181" s="38">
        <v>-0.02</v>
      </c>
      <c r="H14181" s="34">
        <v>0.86945672488982495</v>
      </c>
      <c r="I14181" s="35">
        <v>-1.7546175810598298E-3</v>
      </c>
      <c r="J14181" s="35">
        <v>0.28529418465802392</v>
      </c>
      <c r="K14181" s="35">
        <v>-17.068311588875947</v>
      </c>
      <c r="L14181" s="35">
        <v>487.35487917804176</v>
      </c>
      <c r="M14181" s="35">
        <v>0</v>
      </c>
      <c r="N14181" s="35">
        <v>0</v>
      </c>
      <c r="O14181" s="35">
        <v>0</v>
      </c>
      <c r="P14181" s="36">
        <v>11</v>
      </c>
      <c r="Q14181" s="37">
        <v>86</v>
      </c>
      <c r="R14181" s="36">
        <v>14</v>
      </c>
      <c r="S14181" s="39">
        <f t="shared" si="492"/>
        <v>86</v>
      </c>
      <c r="T14181" s="34" t="s">
        <v>51</v>
      </c>
      <c r="U14181" s="12">
        <f t="shared" si="494"/>
        <v>13.480832126864243</v>
      </c>
      <c r="V14181" s="8">
        <f t="shared" si="493"/>
        <v>86</v>
      </c>
    </row>
    <row r="14182" spans="1:28">
      <c r="A14182" s="34" t="s">
        <v>20</v>
      </c>
      <c r="B14182" s="34" t="s">
        <v>80</v>
      </c>
      <c r="C14182" s="5" t="s">
        <v>226</v>
      </c>
      <c r="D14182" s="35" t="s">
        <v>89</v>
      </c>
      <c r="E14182" s="36" t="s">
        <v>15</v>
      </c>
      <c r="F14182" s="37">
        <v>100</v>
      </c>
      <c r="G14182" s="38">
        <v>-0.02</v>
      </c>
      <c r="H14182" s="34">
        <v>0.96368958355123058</v>
      </c>
      <c r="I14182" s="35">
        <v>-0.29360516444801665</v>
      </c>
      <c r="J14182" s="35">
        <v>19.835385748816389</v>
      </c>
      <c r="K14182" s="35">
        <v>5.7559462636150152E-2</v>
      </c>
      <c r="L14182" s="35">
        <v>0.83050303215163868</v>
      </c>
      <c r="M14182" s="35">
        <v>9.8316833433546706E-4</v>
      </c>
      <c r="N14182" s="35">
        <v>0</v>
      </c>
      <c r="O14182" s="35">
        <v>0</v>
      </c>
      <c r="P14182" s="36">
        <v>11</v>
      </c>
      <c r="Q14182" s="37">
        <v>86</v>
      </c>
      <c r="R14182" s="36">
        <v>10</v>
      </c>
      <c r="S14182" s="39">
        <f t="shared" si="492"/>
        <v>86</v>
      </c>
      <c r="T14182" s="34" t="s">
        <v>44</v>
      </c>
      <c r="U14182" s="12">
        <f>(alpha+(beta/(1+EXP((((-1)*ceta)+(delta*LN(speed)))+(epsilon*speed)))))</f>
        <v>0.1728143321930522</v>
      </c>
      <c r="V14182" s="8">
        <f t="shared" si="493"/>
        <v>86</v>
      </c>
    </row>
    <row r="14183" spans="1:28">
      <c r="A14183" s="34" t="s">
        <v>20</v>
      </c>
      <c r="B14183" s="34" t="s">
        <v>80</v>
      </c>
      <c r="C14183" s="5" t="s">
        <v>227</v>
      </c>
      <c r="D14183" s="35" t="s">
        <v>89</v>
      </c>
      <c r="E14183" s="36" t="s">
        <v>15</v>
      </c>
      <c r="F14183" s="37">
        <v>100</v>
      </c>
      <c r="G14183" s="38">
        <v>-0.02</v>
      </c>
      <c r="H14183" s="34">
        <v>0.95680051235730446</v>
      </c>
      <c r="I14183" s="35">
        <v>-3.3741918066795255E-5</v>
      </c>
      <c r="J14183" s="35">
        <v>5.8620218358447938E-3</v>
      </c>
      <c r="K14183" s="35">
        <v>-0.35147578226405524</v>
      </c>
      <c r="L14183" s="35">
        <v>8.1589371917070768</v>
      </c>
      <c r="M14183" s="35">
        <v>0</v>
      </c>
      <c r="N14183" s="35">
        <v>0</v>
      </c>
      <c r="O14183" s="35">
        <v>0</v>
      </c>
      <c r="P14183" s="36">
        <v>11</v>
      </c>
      <c r="Q14183" s="37">
        <v>83</v>
      </c>
      <c r="R14183" s="36">
        <v>14</v>
      </c>
      <c r="S14183" s="39">
        <f t="shared" si="492"/>
        <v>83</v>
      </c>
      <c r="T14183" s="34" t="s">
        <v>51</v>
      </c>
      <c r="U14183" s="12">
        <f t="shared" ref="U14183:U14191" si="495">(((alpha*(speed^3))+(beta*(speed^2))+(ceta*speed))+delta)</f>
        <v>7.6725585266620655E-2</v>
      </c>
      <c r="V14183" s="8">
        <f t="shared" si="493"/>
        <v>83</v>
      </c>
    </row>
    <row r="14184" spans="1:28">
      <c r="A14184" s="34" t="s">
        <v>20</v>
      </c>
      <c r="B14184" s="34" t="s">
        <v>80</v>
      </c>
      <c r="C14184" s="5" t="s">
        <v>226</v>
      </c>
      <c r="D14184" s="35" t="s">
        <v>89</v>
      </c>
      <c r="E14184" s="36" t="s">
        <v>16</v>
      </c>
      <c r="F14184" s="37">
        <v>100</v>
      </c>
      <c r="G14184" s="38">
        <v>-0.02</v>
      </c>
      <c r="H14184" s="34">
        <v>0.89188431794171497</v>
      </c>
      <c r="I14184" s="35">
        <v>-2.8600063912184898E-5</v>
      </c>
      <c r="J14184" s="35">
        <v>4.6828601444503515E-3</v>
      </c>
      <c r="K14184" s="35">
        <v>-0.28126032271154583</v>
      </c>
      <c r="L14184" s="35">
        <v>7.6092391920904827</v>
      </c>
      <c r="M14184" s="35">
        <v>0</v>
      </c>
      <c r="N14184" s="35">
        <v>0</v>
      </c>
      <c r="O14184" s="35">
        <v>0</v>
      </c>
      <c r="P14184" s="36">
        <v>11</v>
      </c>
      <c r="Q14184" s="37">
        <v>84</v>
      </c>
      <c r="R14184" s="36">
        <v>14</v>
      </c>
      <c r="S14184" s="39">
        <f t="shared" si="492"/>
        <v>84</v>
      </c>
      <c r="T14184" s="34" t="s">
        <v>51</v>
      </c>
      <c r="U14184" s="12">
        <f t="shared" si="495"/>
        <v>7.4260982554671173E-2</v>
      </c>
      <c r="V14184" s="8">
        <f t="shared" si="493"/>
        <v>84</v>
      </c>
    </row>
    <row r="14185" spans="1:28">
      <c r="A14185" s="34" t="s">
        <v>20</v>
      </c>
      <c r="B14185" s="34" t="s">
        <v>80</v>
      </c>
      <c r="C14185" s="5" t="s">
        <v>227</v>
      </c>
      <c r="D14185" s="35" t="s">
        <v>89</v>
      </c>
      <c r="E14185" s="36" t="s">
        <v>16</v>
      </c>
      <c r="F14185" s="37">
        <v>100</v>
      </c>
      <c r="G14185" s="38">
        <v>-0.02</v>
      </c>
      <c r="H14185" s="34">
        <v>0.97377426242514487</v>
      </c>
      <c r="I14185" s="35">
        <v>-8.8749146360468735E-5</v>
      </c>
      <c r="J14185" s="35">
        <v>1.5164562078791674E-2</v>
      </c>
      <c r="K14185" s="35">
        <v>-0.89747661273248747</v>
      </c>
      <c r="L14185" s="35">
        <v>21.650882268709477</v>
      </c>
      <c r="M14185" s="35">
        <v>0</v>
      </c>
      <c r="N14185" s="35">
        <v>0</v>
      </c>
      <c r="O14185" s="35">
        <v>0</v>
      </c>
      <c r="P14185" s="36">
        <v>11</v>
      </c>
      <c r="Q14185" s="37">
        <v>86</v>
      </c>
      <c r="R14185" s="36">
        <v>14</v>
      </c>
      <c r="S14185" s="39">
        <f t="shared" si="492"/>
        <v>86</v>
      </c>
      <c r="T14185" s="34" t="s">
        <v>51</v>
      </c>
      <c r="U14185" s="12">
        <f t="shared" si="495"/>
        <v>0.17556767100446891</v>
      </c>
      <c r="V14185" s="8">
        <f t="shared" si="493"/>
        <v>86</v>
      </c>
    </row>
    <row r="14186" spans="1:28">
      <c r="A14186" s="34" t="s">
        <v>20</v>
      </c>
      <c r="B14186" s="34" t="s">
        <v>80</v>
      </c>
      <c r="C14186" s="5" t="s">
        <v>226</v>
      </c>
      <c r="D14186" s="35" t="s">
        <v>89</v>
      </c>
      <c r="E14186" s="36" t="s">
        <v>14</v>
      </c>
      <c r="F14186" s="37">
        <v>100</v>
      </c>
      <c r="G14186" s="38">
        <v>-0.02</v>
      </c>
      <c r="H14186" s="34">
        <v>0.93151102984780576</v>
      </c>
      <c r="I14186" s="35">
        <v>-5.9999406905239275E-7</v>
      </c>
      <c r="J14186" s="35">
        <v>1.0402344796313157E-4</v>
      </c>
      <c r="K14186" s="35">
        <v>-6.3123609330607705E-3</v>
      </c>
      <c r="L14186" s="35">
        <v>0.16231540136989223</v>
      </c>
      <c r="M14186" s="35">
        <v>0</v>
      </c>
      <c r="N14186" s="35">
        <v>0</v>
      </c>
      <c r="O14186" s="35">
        <v>0</v>
      </c>
      <c r="P14186" s="36">
        <v>11</v>
      </c>
      <c r="Q14186" s="37">
        <v>86</v>
      </c>
      <c r="R14186" s="36">
        <v>14</v>
      </c>
      <c r="S14186" s="39">
        <f t="shared" si="492"/>
        <v>86</v>
      </c>
      <c r="T14186" s="34" t="s">
        <v>51</v>
      </c>
      <c r="U14186" s="12">
        <f t="shared" si="495"/>
        <v>7.1799546767983558E-3</v>
      </c>
      <c r="V14186" s="8">
        <f t="shared" si="493"/>
        <v>86</v>
      </c>
      <c r="AB14186" s="41"/>
    </row>
    <row r="14187" spans="1:28">
      <c r="A14187" s="34" t="s">
        <v>20</v>
      </c>
      <c r="B14187" s="34" t="s">
        <v>80</v>
      </c>
      <c r="C14187" s="5" t="s">
        <v>227</v>
      </c>
      <c r="D14187" s="35" t="s">
        <v>89</v>
      </c>
      <c r="E14187" s="36" t="s">
        <v>14</v>
      </c>
      <c r="F14187" s="37">
        <v>100</v>
      </c>
      <c r="G14187" s="38">
        <v>-0.02</v>
      </c>
      <c r="H14187" s="34">
        <v>0.94246763703753778</v>
      </c>
      <c r="I14187" s="35">
        <v>-2.5805400358464382E-7</v>
      </c>
      <c r="J14187" s="35">
        <v>4.5663782447727818E-5</v>
      </c>
      <c r="K14187" s="35">
        <v>-2.8098247230235376E-3</v>
      </c>
      <c r="L14187" s="35">
        <v>7.2298372125164642E-2</v>
      </c>
      <c r="M14187" s="35">
        <v>0</v>
      </c>
      <c r="N14187" s="35">
        <v>0</v>
      </c>
      <c r="O14187" s="35">
        <v>0</v>
      </c>
      <c r="P14187" s="36">
        <v>11</v>
      </c>
      <c r="Q14187" s="37">
        <v>86</v>
      </c>
      <c r="R14187" s="36">
        <v>14</v>
      </c>
      <c r="S14187" s="39">
        <f t="shared" si="492"/>
        <v>86</v>
      </c>
      <c r="T14187" s="34" t="s">
        <v>51</v>
      </c>
      <c r="U14187" s="12">
        <f t="shared" si="495"/>
        <v>4.2459836245011678E-3</v>
      </c>
      <c r="V14187" s="8">
        <f t="shared" si="493"/>
        <v>86</v>
      </c>
      <c r="AB14187" s="41"/>
    </row>
    <row r="14188" spans="1:28">
      <c r="A14188" s="34" t="s">
        <v>20</v>
      </c>
      <c r="B14188" s="34" t="s">
        <v>80</v>
      </c>
      <c r="C14188" s="5" t="s">
        <v>226</v>
      </c>
      <c r="D14188" s="35" t="s">
        <v>89</v>
      </c>
      <c r="E14188" s="36" t="s">
        <v>18</v>
      </c>
      <c r="F14188" s="37">
        <v>100</v>
      </c>
      <c r="G14188" s="38">
        <v>-0.02</v>
      </c>
      <c r="H14188" s="34">
        <v>0.94984038611626842</v>
      </c>
      <c r="I14188" s="35">
        <v>-4.1554511894013125E-7</v>
      </c>
      <c r="J14188" s="35">
        <v>7.1262293279413013E-5</v>
      </c>
      <c r="K14188" s="35">
        <v>-4.3634118549593162E-3</v>
      </c>
      <c r="L14188" s="35">
        <v>0.11433488153476566</v>
      </c>
      <c r="M14188" s="35">
        <v>0</v>
      </c>
      <c r="N14188" s="35">
        <v>0</v>
      </c>
      <c r="O14188" s="35">
        <v>0</v>
      </c>
      <c r="P14188" s="36">
        <v>11</v>
      </c>
      <c r="Q14188" s="37">
        <v>86</v>
      </c>
      <c r="R14188" s="36">
        <v>14</v>
      </c>
      <c r="S14188" s="39">
        <f t="shared" si="492"/>
        <v>86</v>
      </c>
      <c r="T14188" s="34" t="s">
        <v>51</v>
      </c>
      <c r="U14188" s="12">
        <f t="shared" si="495"/>
        <v>1.8274169302190252E-3</v>
      </c>
      <c r="V14188" s="8">
        <f t="shared" si="493"/>
        <v>86</v>
      </c>
      <c r="AB14188" s="41"/>
    </row>
    <row r="14189" spans="1:28">
      <c r="A14189" s="34" t="s">
        <v>20</v>
      </c>
      <c r="B14189" s="34" t="s">
        <v>80</v>
      </c>
      <c r="C14189" s="5" t="s">
        <v>227</v>
      </c>
      <c r="D14189" s="35" t="s">
        <v>89</v>
      </c>
      <c r="E14189" s="36" t="s">
        <v>18</v>
      </c>
      <c r="F14189" s="37">
        <v>100</v>
      </c>
      <c r="G14189" s="38">
        <v>-0.02</v>
      </c>
      <c r="H14189" s="34">
        <v>0.91502794703049317</v>
      </c>
      <c r="I14189" s="35">
        <v>-5.4187515197980167E-7</v>
      </c>
      <c r="J14189" s="35">
        <v>1.0088922967691188E-4</v>
      </c>
      <c r="K14189" s="35">
        <v>-6.4489598607145827E-3</v>
      </c>
      <c r="L14189" s="35">
        <v>0.15411386527559431</v>
      </c>
      <c r="M14189" s="35">
        <v>0</v>
      </c>
      <c r="N14189" s="35">
        <v>0</v>
      </c>
      <c r="O14189" s="35">
        <v>0</v>
      </c>
      <c r="P14189" s="36">
        <v>11</v>
      </c>
      <c r="Q14189" s="37">
        <v>86</v>
      </c>
      <c r="R14189" s="36">
        <v>14</v>
      </c>
      <c r="S14189" s="39">
        <f t="shared" si="492"/>
        <v>86</v>
      </c>
      <c r="T14189" s="34" t="s">
        <v>51</v>
      </c>
      <c r="U14189" s="12">
        <f t="shared" si="495"/>
        <v>1.0171182769156129E-3</v>
      </c>
      <c r="V14189" s="8">
        <f t="shared" si="493"/>
        <v>86</v>
      </c>
    </row>
    <row r="14190" spans="1:28">
      <c r="A14190" s="34" t="s">
        <v>20</v>
      </c>
      <c r="B14190" s="34" t="s">
        <v>80</v>
      </c>
      <c r="C14190" s="5" t="s">
        <v>226</v>
      </c>
      <c r="D14190" s="35" t="s">
        <v>89</v>
      </c>
      <c r="E14190" s="36" t="s">
        <v>17</v>
      </c>
      <c r="F14190" s="37">
        <v>100</v>
      </c>
      <c r="G14190" s="38">
        <v>-0.02</v>
      </c>
      <c r="H14190" s="34">
        <v>0.83630350826931932</v>
      </c>
      <c r="I14190" s="35">
        <v>-1.776317379409989E-3</v>
      </c>
      <c r="J14190" s="35">
        <v>0.28256048663271854</v>
      </c>
      <c r="K14190" s="35">
        <v>-17.259517642942463</v>
      </c>
      <c r="L14190" s="35">
        <v>529.07557565928482</v>
      </c>
      <c r="M14190" s="35">
        <v>0</v>
      </c>
      <c r="N14190" s="35">
        <v>0</v>
      </c>
      <c r="O14190" s="35">
        <v>0</v>
      </c>
      <c r="P14190" s="36">
        <v>11</v>
      </c>
      <c r="Q14190" s="37">
        <v>86</v>
      </c>
      <c r="R14190" s="36">
        <v>14</v>
      </c>
      <c r="S14190" s="39">
        <f t="shared" si="492"/>
        <v>86</v>
      </c>
      <c r="T14190" s="34" t="s">
        <v>51</v>
      </c>
      <c r="U14190" s="12">
        <f t="shared" si="495"/>
        <v>4.7370904238191542</v>
      </c>
      <c r="V14190" s="8">
        <f t="shared" si="493"/>
        <v>86</v>
      </c>
    </row>
    <row r="14191" spans="1:28">
      <c r="A14191" s="34" t="s">
        <v>20</v>
      </c>
      <c r="B14191" s="34" t="s">
        <v>80</v>
      </c>
      <c r="C14191" s="5" t="s">
        <v>227</v>
      </c>
      <c r="D14191" s="35" t="s">
        <v>89</v>
      </c>
      <c r="E14191" s="36" t="s">
        <v>17</v>
      </c>
      <c r="F14191" s="37">
        <v>100</v>
      </c>
      <c r="G14191" s="38">
        <v>-0.02</v>
      </c>
      <c r="H14191" s="34">
        <v>0.83584455354231979</v>
      </c>
      <c r="I14191" s="35">
        <v>-1.7080247031430063E-3</v>
      </c>
      <c r="J14191" s="35">
        <v>0.27150189203659425</v>
      </c>
      <c r="K14191" s="35">
        <v>-16.561137639413253</v>
      </c>
      <c r="L14191" s="35">
        <v>506.78192304309118</v>
      </c>
      <c r="M14191" s="35">
        <v>0</v>
      </c>
      <c r="N14191" s="35">
        <v>0</v>
      </c>
      <c r="O14191" s="35">
        <v>0</v>
      </c>
      <c r="P14191" s="36">
        <v>11</v>
      </c>
      <c r="Q14191" s="37">
        <v>86</v>
      </c>
      <c r="R14191" s="36">
        <v>14</v>
      </c>
      <c r="S14191" s="39">
        <f t="shared" si="492"/>
        <v>86</v>
      </c>
      <c r="T14191" s="34" t="s">
        <v>51</v>
      </c>
      <c r="U14191" s="12">
        <f t="shared" si="495"/>
        <v>4.152718973874471</v>
      </c>
      <c r="V14191" s="8">
        <f t="shared" si="493"/>
        <v>86</v>
      </c>
    </row>
    <row r="14192" spans="1:28">
      <c r="A14192" s="34" t="s">
        <v>20</v>
      </c>
      <c r="B14192" s="34" t="s">
        <v>80</v>
      </c>
      <c r="C14192" s="5" t="s">
        <v>226</v>
      </c>
      <c r="D14192" s="35" t="s">
        <v>89</v>
      </c>
      <c r="E14192" s="36" t="s">
        <v>15</v>
      </c>
      <c r="F14192" s="37">
        <v>0</v>
      </c>
      <c r="G14192" s="38">
        <v>0.02</v>
      </c>
      <c r="H14192" s="34">
        <v>0.99198353404895712</v>
      </c>
      <c r="I14192" s="35">
        <v>2.5064727279845687</v>
      </c>
      <c r="J14192" s="35">
        <v>0.91076546216043641</v>
      </c>
      <c r="K14192" s="35">
        <v>-0.62872889738880411</v>
      </c>
      <c r="L14192" s="35">
        <v>0</v>
      </c>
      <c r="M14192" s="35">
        <v>0</v>
      </c>
      <c r="N14192" s="35">
        <v>0</v>
      </c>
      <c r="O14192" s="35">
        <v>0</v>
      </c>
      <c r="P14192" s="36">
        <v>11</v>
      </c>
      <c r="Q14192" s="37">
        <v>86</v>
      </c>
      <c r="R14192" s="36">
        <v>13</v>
      </c>
      <c r="S14192" s="39">
        <f t="shared" si="492"/>
        <v>86</v>
      </c>
      <c r="T14192" s="34" t="s">
        <v>50</v>
      </c>
      <c r="U14192" s="12">
        <f>EXP((alpha+(beta/speed))+(ceta*LN(speed)))</f>
        <v>0.75313269863300825</v>
      </c>
      <c r="V14192" s="8">
        <f t="shared" si="493"/>
        <v>86</v>
      </c>
    </row>
    <row r="14193" spans="1:28">
      <c r="A14193" s="34" t="s">
        <v>20</v>
      </c>
      <c r="B14193" s="34" t="s">
        <v>80</v>
      </c>
      <c r="C14193" s="5" t="s">
        <v>227</v>
      </c>
      <c r="D14193" s="35" t="s">
        <v>89</v>
      </c>
      <c r="E14193" s="36" t="s">
        <v>15</v>
      </c>
      <c r="F14193" s="37">
        <v>0</v>
      </c>
      <c r="G14193" s="38">
        <v>0.02</v>
      </c>
      <c r="H14193" s="34">
        <v>0.98511176472857875</v>
      </c>
      <c r="I14193" s="35">
        <v>3.696559235467769</v>
      </c>
      <c r="J14193" s="35">
        <v>0.43823481654610447</v>
      </c>
      <c r="K14193" s="35">
        <v>-0.7100222536691928</v>
      </c>
      <c r="L14193" s="35">
        <v>0</v>
      </c>
      <c r="M14193" s="35">
        <v>0</v>
      </c>
      <c r="N14193" s="35">
        <v>0</v>
      </c>
      <c r="O14193" s="35">
        <v>0</v>
      </c>
      <c r="P14193" s="36">
        <v>11</v>
      </c>
      <c r="Q14193" s="37">
        <v>86</v>
      </c>
      <c r="R14193" s="36">
        <v>13</v>
      </c>
      <c r="S14193" s="39">
        <f t="shared" si="492"/>
        <v>86</v>
      </c>
      <c r="T14193" s="34" t="s">
        <v>50</v>
      </c>
      <c r="U14193" s="12">
        <f>EXP((alpha+(beta/speed))+(ceta*LN(speed)))</f>
        <v>1.7142390563572327</v>
      </c>
      <c r="V14193" s="8">
        <f t="shared" si="493"/>
        <v>86</v>
      </c>
    </row>
    <row r="14194" spans="1:28">
      <c r="A14194" s="34" t="s">
        <v>20</v>
      </c>
      <c r="B14194" s="34" t="s">
        <v>80</v>
      </c>
      <c r="C14194" s="5" t="s">
        <v>226</v>
      </c>
      <c r="D14194" s="35" t="s">
        <v>89</v>
      </c>
      <c r="E14194" s="36" t="s">
        <v>16</v>
      </c>
      <c r="F14194" s="37">
        <v>0</v>
      </c>
      <c r="G14194" s="38">
        <v>0.02</v>
      </c>
      <c r="H14194" s="34">
        <v>0.97410424745001334</v>
      </c>
      <c r="I14194" s="35">
        <v>16.82647038666164</v>
      </c>
      <c r="J14194" s="35">
        <v>-0.34286863209216217</v>
      </c>
      <c r="K14194" s="35">
        <v>3429.1750067591879</v>
      </c>
      <c r="L14194" s="35">
        <v>-3.4634217923741009</v>
      </c>
      <c r="M14194" s="35">
        <v>0</v>
      </c>
      <c r="N14194" s="35">
        <v>0</v>
      </c>
      <c r="O14194" s="35">
        <v>0</v>
      </c>
      <c r="P14194" s="36">
        <v>11</v>
      </c>
      <c r="Q14194" s="37">
        <v>86</v>
      </c>
      <c r="R14194" s="36">
        <v>1</v>
      </c>
      <c r="S14194" s="39">
        <f t="shared" si="492"/>
        <v>86</v>
      </c>
      <c r="T14194" s="34" t="s">
        <v>30</v>
      </c>
      <c r="U14194" s="12">
        <f>((alpha*(speed^beta))+(ceta*(speed^delta)))</f>
        <v>3.6542269381489332</v>
      </c>
      <c r="V14194" s="8">
        <f t="shared" si="493"/>
        <v>86</v>
      </c>
    </row>
    <row r="14195" spans="1:28">
      <c r="A14195" s="34" t="s">
        <v>20</v>
      </c>
      <c r="B14195" s="34" t="s">
        <v>80</v>
      </c>
      <c r="C14195" s="5" t="s">
        <v>227</v>
      </c>
      <c r="D14195" s="35" t="s">
        <v>89</v>
      </c>
      <c r="E14195" s="36" t="s">
        <v>16</v>
      </c>
      <c r="F14195" s="37">
        <v>0</v>
      </c>
      <c r="G14195" s="38">
        <v>0.02</v>
      </c>
      <c r="H14195" s="34">
        <v>0.99488912397111096</v>
      </c>
      <c r="I14195" s="35">
        <v>1.94345884717034</v>
      </c>
      <c r="J14195" s="35">
        <v>95.861696977407519</v>
      </c>
      <c r="K14195" s="35">
        <v>-6.8836195621381185E-2</v>
      </c>
      <c r="L14195" s="35">
        <v>0.22348574251070671</v>
      </c>
      <c r="M14195" s="35">
        <v>9.9369747318588178E-2</v>
      </c>
      <c r="N14195" s="35">
        <v>0</v>
      </c>
      <c r="O14195" s="35">
        <v>0</v>
      </c>
      <c r="P14195" s="36">
        <v>11</v>
      </c>
      <c r="Q14195" s="37">
        <v>86</v>
      </c>
      <c r="R14195" s="36">
        <v>10</v>
      </c>
      <c r="S14195" s="39">
        <f t="shared" si="492"/>
        <v>86</v>
      </c>
      <c r="T14195" s="34" t="s">
        <v>44</v>
      </c>
      <c r="U14195" s="12">
        <f>(alpha+(beta/(1+EXP((((-1)*ceta)+(delta*LN(speed)))+(epsilon*speed)))))</f>
        <v>1.9498856497758776</v>
      </c>
      <c r="V14195" s="8">
        <f t="shared" si="493"/>
        <v>86</v>
      </c>
    </row>
    <row r="14196" spans="1:28">
      <c r="A14196" s="34" t="s">
        <v>20</v>
      </c>
      <c r="B14196" s="34" t="s">
        <v>80</v>
      </c>
      <c r="C14196" s="5" t="s">
        <v>226</v>
      </c>
      <c r="D14196" s="35" t="s">
        <v>89</v>
      </c>
      <c r="E14196" s="36" t="s">
        <v>14</v>
      </c>
      <c r="F14196" s="37">
        <v>0</v>
      </c>
      <c r="G14196" s="38">
        <v>0.02</v>
      </c>
      <c r="H14196" s="34">
        <v>0.93441928020497378</v>
      </c>
      <c r="I14196" s="35">
        <v>-75.726078874956897</v>
      </c>
      <c r="J14196" s="35">
        <v>19.867776029178415</v>
      </c>
      <c r="K14196" s="35">
        <v>2.5892184949351247</v>
      </c>
      <c r="L14196" s="35">
        <v>0</v>
      </c>
      <c r="M14196" s="35">
        <v>0</v>
      </c>
      <c r="N14196" s="35">
        <v>0</v>
      </c>
      <c r="O14196" s="35">
        <v>0</v>
      </c>
      <c r="P14196" s="36">
        <v>11</v>
      </c>
      <c r="Q14196" s="37">
        <v>86</v>
      </c>
      <c r="R14196" s="36">
        <v>2</v>
      </c>
      <c r="S14196" s="39">
        <f t="shared" si="492"/>
        <v>86</v>
      </c>
      <c r="T14196" s="34" t="s">
        <v>31</v>
      </c>
      <c r="U14196" s="12">
        <f>((alpha+(beta*speed))^((-1)/ceta))</f>
        <v>5.7424914958101446E-2</v>
      </c>
      <c r="V14196" s="8">
        <f t="shared" si="493"/>
        <v>86</v>
      </c>
    </row>
    <row r="14197" spans="1:28">
      <c r="A14197" s="34" t="s">
        <v>20</v>
      </c>
      <c r="B14197" s="34" t="s">
        <v>80</v>
      </c>
      <c r="C14197" s="5" t="s">
        <v>227</v>
      </c>
      <c r="D14197" s="35" t="s">
        <v>89</v>
      </c>
      <c r="E14197" s="36" t="s">
        <v>14</v>
      </c>
      <c r="F14197" s="37">
        <v>0</v>
      </c>
      <c r="G14197" s="38">
        <v>0.02</v>
      </c>
      <c r="H14197" s="34">
        <v>0.94803819946933743</v>
      </c>
      <c r="I14197" s="35">
        <v>7.2922597729273892</v>
      </c>
      <c r="J14197" s="35">
        <v>0.81393725239078774</v>
      </c>
      <c r="K14197" s="35">
        <v>-6.2217177086866821E-3</v>
      </c>
      <c r="L14197" s="35">
        <v>0</v>
      </c>
      <c r="M14197" s="35">
        <v>0</v>
      </c>
      <c r="N14197" s="35">
        <v>0</v>
      </c>
      <c r="O14197" s="35">
        <v>0</v>
      </c>
      <c r="P14197" s="36">
        <v>11</v>
      </c>
      <c r="Q14197" s="37">
        <v>86</v>
      </c>
      <c r="R14197" s="36">
        <v>5</v>
      </c>
      <c r="S14197" s="39">
        <f t="shared" si="492"/>
        <v>86</v>
      </c>
      <c r="T14197" s="34" t="s">
        <v>36</v>
      </c>
      <c r="U14197" s="12">
        <f>(1/(((ceta*(speed^2))+(beta*speed))+alpha))</f>
        <v>3.1974380279589307E-2</v>
      </c>
      <c r="V14197" s="8">
        <f t="shared" si="493"/>
        <v>86</v>
      </c>
      <c r="AB14197" s="41"/>
    </row>
    <row r="14198" spans="1:28">
      <c r="A14198" s="34" t="s">
        <v>20</v>
      </c>
      <c r="B14198" s="34" t="s">
        <v>80</v>
      </c>
      <c r="C14198" s="5" t="s">
        <v>226</v>
      </c>
      <c r="D14198" s="35" t="s">
        <v>89</v>
      </c>
      <c r="E14198" s="36" t="s">
        <v>18</v>
      </c>
      <c r="F14198" s="37">
        <v>0</v>
      </c>
      <c r="G14198" s="38">
        <v>0.02</v>
      </c>
      <c r="H14198" s="34">
        <v>0.98583452419422413</v>
      </c>
      <c r="I14198" s="35">
        <v>-3.7068926638608638E-7</v>
      </c>
      <c r="J14198" s="35">
        <v>6.5774208403520214E-5</v>
      </c>
      <c r="K14198" s="35">
        <v>-4.233489486293574E-3</v>
      </c>
      <c r="L14198" s="35">
        <v>0.14554169088852081</v>
      </c>
      <c r="M14198" s="35">
        <v>0</v>
      </c>
      <c r="N14198" s="35">
        <v>0</v>
      </c>
      <c r="O14198" s="35">
        <v>0</v>
      </c>
      <c r="P14198" s="36">
        <v>11</v>
      </c>
      <c r="Q14198" s="37">
        <v>86</v>
      </c>
      <c r="R14198" s="36">
        <v>14</v>
      </c>
      <c r="S14198" s="39">
        <f t="shared" si="492"/>
        <v>86</v>
      </c>
      <c r="T14198" s="34" t="s">
        <v>51</v>
      </c>
      <c r="U14198" s="12">
        <f>(((alpha*(speed^3))+(beta*(speed^2))+(ceta*speed))+delta)</f>
        <v>3.2148508399240383E-2</v>
      </c>
      <c r="V14198" s="8">
        <f t="shared" si="493"/>
        <v>86</v>
      </c>
      <c r="AB14198" s="41"/>
    </row>
    <row r="14199" spans="1:28">
      <c r="A14199" s="34" t="s">
        <v>20</v>
      </c>
      <c r="B14199" s="34" t="s">
        <v>80</v>
      </c>
      <c r="C14199" s="5" t="s">
        <v>227</v>
      </c>
      <c r="D14199" s="35" t="s">
        <v>89</v>
      </c>
      <c r="E14199" s="36" t="s">
        <v>18</v>
      </c>
      <c r="F14199" s="37">
        <v>0</v>
      </c>
      <c r="G14199" s="38">
        <v>0.02</v>
      </c>
      <c r="H14199" s="34">
        <v>0.96241603154244615</v>
      </c>
      <c r="I14199" s="35">
        <v>-5.33905986513364E-7</v>
      </c>
      <c r="J14199" s="35">
        <v>9.793634137782288E-5</v>
      </c>
      <c r="K14199" s="35">
        <v>-6.3016046199347864E-3</v>
      </c>
      <c r="L14199" s="35">
        <v>0.1768786809019687</v>
      </c>
      <c r="M14199" s="35">
        <v>0</v>
      </c>
      <c r="N14199" s="35">
        <v>0</v>
      </c>
      <c r="O14199" s="35">
        <v>0</v>
      </c>
      <c r="P14199" s="36">
        <v>11</v>
      </c>
      <c r="Q14199" s="37">
        <v>86</v>
      </c>
      <c r="R14199" s="36">
        <v>14</v>
      </c>
      <c r="S14199" s="39">
        <f t="shared" si="492"/>
        <v>86</v>
      </c>
      <c r="T14199" s="34" t="s">
        <v>51</v>
      </c>
      <c r="U14199" s="12">
        <f>(((alpha*(speed^3))+(beta*(speed^2))+(ceta*speed))+delta)</f>
        <v>1.9683758260210821E-2</v>
      </c>
      <c r="V14199" s="8">
        <f t="shared" si="493"/>
        <v>86</v>
      </c>
      <c r="AB14199" s="41"/>
    </row>
    <row r="14200" spans="1:28">
      <c r="A14200" s="34" t="s">
        <v>20</v>
      </c>
      <c r="B14200" s="34" t="s">
        <v>80</v>
      </c>
      <c r="C14200" s="5" t="s">
        <v>226</v>
      </c>
      <c r="D14200" s="35" t="s">
        <v>89</v>
      </c>
      <c r="E14200" s="36" t="s">
        <v>17</v>
      </c>
      <c r="F14200" s="37">
        <v>0</v>
      </c>
      <c r="G14200" s="38">
        <v>0.02</v>
      </c>
      <c r="H14200" s="34">
        <v>0.90934320693729875</v>
      </c>
      <c r="I14200" s="35">
        <v>-1.4317411284021351E-3</v>
      </c>
      <c r="J14200" s="35">
        <v>0.25781774457147549</v>
      </c>
      <c r="K14200" s="35">
        <v>-15.671784700992308</v>
      </c>
      <c r="L14200" s="35">
        <v>733.81243404585666</v>
      </c>
      <c r="M14200" s="35">
        <v>0</v>
      </c>
      <c r="N14200" s="35">
        <v>0</v>
      </c>
      <c r="O14200" s="35">
        <v>0</v>
      </c>
      <c r="P14200" s="36">
        <v>11</v>
      </c>
      <c r="Q14200" s="37">
        <v>86</v>
      </c>
      <c r="R14200" s="36">
        <v>14</v>
      </c>
      <c r="S14200" s="39">
        <f t="shared" si="492"/>
        <v>86</v>
      </c>
      <c r="T14200" s="34" t="s">
        <v>51</v>
      </c>
      <c r="U14200" s="12">
        <f>(((alpha*(speed^3))+(beta*(speed^2))+(ceta*speed))+delta)</f>
        <v>382.19145344420235</v>
      </c>
      <c r="V14200" s="8">
        <f t="shared" si="493"/>
        <v>86</v>
      </c>
    </row>
    <row r="14201" spans="1:28">
      <c r="A14201" s="34" t="s">
        <v>20</v>
      </c>
      <c r="B14201" s="34" t="s">
        <v>80</v>
      </c>
      <c r="C14201" s="5" t="s">
        <v>227</v>
      </c>
      <c r="D14201" s="35" t="s">
        <v>89</v>
      </c>
      <c r="E14201" s="36" t="s">
        <v>17</v>
      </c>
      <c r="F14201" s="37">
        <v>0</v>
      </c>
      <c r="G14201" s="38">
        <v>0.02</v>
      </c>
      <c r="H14201" s="34">
        <v>0.8859444760295927</v>
      </c>
      <c r="I14201" s="35">
        <v>1237.8547431068716</v>
      </c>
      <c r="J14201" s="35">
        <v>1.0042725143777698</v>
      </c>
      <c r="K14201" s="35">
        <v>-0.34396628538093194</v>
      </c>
      <c r="L14201" s="35">
        <v>0</v>
      </c>
      <c r="M14201" s="35">
        <v>0</v>
      </c>
      <c r="N14201" s="35">
        <v>0</v>
      </c>
      <c r="O14201" s="35">
        <v>0</v>
      </c>
      <c r="P14201" s="36">
        <v>11</v>
      </c>
      <c r="Q14201" s="37">
        <v>86</v>
      </c>
      <c r="R14201" s="36">
        <v>0</v>
      </c>
      <c r="S14201" s="39">
        <f t="shared" si="492"/>
        <v>86</v>
      </c>
      <c r="T14201" s="34" t="s">
        <v>29</v>
      </c>
      <c r="U14201" s="12">
        <f>((alpha*(beta^speed))*(speed^ceta))</f>
        <v>385.92511497601481</v>
      </c>
      <c r="V14201" s="8">
        <f t="shared" si="493"/>
        <v>86</v>
      </c>
    </row>
    <row r="14202" spans="1:28">
      <c r="A14202" s="34" t="s">
        <v>20</v>
      </c>
      <c r="B14202" s="34" t="s">
        <v>80</v>
      </c>
      <c r="C14202" s="5" t="s">
        <v>226</v>
      </c>
      <c r="D14202" s="35" t="s">
        <v>89</v>
      </c>
      <c r="E14202" s="36" t="s">
        <v>15</v>
      </c>
      <c r="F14202" s="37">
        <v>50</v>
      </c>
      <c r="G14202" s="38">
        <v>0.02</v>
      </c>
      <c r="H14202" s="34">
        <v>0.98753415282677426</v>
      </c>
      <c r="I14202" s="35">
        <v>11.579118366386643</v>
      </c>
      <c r="J14202" s="35">
        <v>-0.55846918732538997</v>
      </c>
      <c r="K14202" s="35">
        <v>173.96344036704562</v>
      </c>
      <c r="L14202" s="35">
        <v>-2.5548876489903578</v>
      </c>
      <c r="M14202" s="35">
        <v>0</v>
      </c>
      <c r="N14202" s="35">
        <v>0</v>
      </c>
      <c r="O14202" s="35">
        <v>0</v>
      </c>
      <c r="P14202" s="36">
        <v>11</v>
      </c>
      <c r="Q14202" s="37">
        <v>86</v>
      </c>
      <c r="R14202" s="36">
        <v>1</v>
      </c>
      <c r="S14202" s="39">
        <f t="shared" si="492"/>
        <v>86</v>
      </c>
      <c r="T14202" s="34" t="s">
        <v>30</v>
      </c>
      <c r="U14202" s="12">
        <f>((alpha*(speed^beta))+(ceta*(speed^delta)))</f>
        <v>0.96430225992977203</v>
      </c>
      <c r="V14202" s="8">
        <f t="shared" si="493"/>
        <v>86</v>
      </c>
    </row>
    <row r="14203" spans="1:28">
      <c r="A14203" s="34" t="s">
        <v>20</v>
      </c>
      <c r="B14203" s="34" t="s">
        <v>80</v>
      </c>
      <c r="C14203" s="5" t="s">
        <v>227</v>
      </c>
      <c r="D14203" s="35" t="s">
        <v>89</v>
      </c>
      <c r="E14203" s="36" t="s">
        <v>15</v>
      </c>
      <c r="F14203" s="37">
        <v>50</v>
      </c>
      <c r="G14203" s="38">
        <v>0.02</v>
      </c>
      <c r="H14203" s="34">
        <v>0.98459299874130202</v>
      </c>
      <c r="I14203" s="35">
        <v>4.9560623295804831</v>
      </c>
      <c r="J14203" s="35">
        <v>-3.0647815901643969</v>
      </c>
      <c r="K14203" s="35">
        <v>-0.99971978482150603</v>
      </c>
      <c r="L14203" s="35">
        <v>0</v>
      </c>
      <c r="M14203" s="35">
        <v>0</v>
      </c>
      <c r="N14203" s="35">
        <v>0</v>
      </c>
      <c r="O14203" s="35">
        <v>0</v>
      </c>
      <c r="P14203" s="36">
        <v>11</v>
      </c>
      <c r="Q14203" s="37">
        <v>86</v>
      </c>
      <c r="R14203" s="36">
        <v>13</v>
      </c>
      <c r="S14203" s="39">
        <f t="shared" si="492"/>
        <v>86</v>
      </c>
      <c r="T14203" s="34" t="s">
        <v>50</v>
      </c>
      <c r="U14203" s="12">
        <f>EXP((alpha+(beta/speed))+(ceta*LN(speed)))</f>
        <v>1.5957218650390905</v>
      </c>
      <c r="V14203" s="8">
        <f t="shared" si="493"/>
        <v>86</v>
      </c>
    </row>
    <row r="14204" spans="1:28">
      <c r="A14204" s="34" t="s">
        <v>20</v>
      </c>
      <c r="B14204" s="34" t="s">
        <v>80</v>
      </c>
      <c r="C14204" s="5" t="s">
        <v>226</v>
      </c>
      <c r="D14204" s="35" t="s">
        <v>89</v>
      </c>
      <c r="E14204" s="36" t="s">
        <v>16</v>
      </c>
      <c r="F14204" s="37">
        <v>50</v>
      </c>
      <c r="G14204" s="38">
        <v>0.02</v>
      </c>
      <c r="H14204" s="34">
        <v>0.96979123764252939</v>
      </c>
      <c r="I14204" s="35">
        <v>3.00815776075726</v>
      </c>
      <c r="J14204" s="35">
        <v>0.97505206104933595</v>
      </c>
      <c r="K14204" s="35">
        <v>-0.34205198456409058</v>
      </c>
      <c r="L14204" s="35">
        <v>0</v>
      </c>
      <c r="M14204" s="35">
        <v>0</v>
      </c>
      <c r="N14204" s="35">
        <v>0</v>
      </c>
      <c r="O14204" s="35">
        <v>0</v>
      </c>
      <c r="P14204" s="36">
        <v>11</v>
      </c>
      <c r="Q14204" s="37">
        <v>86</v>
      </c>
      <c r="R14204" s="36">
        <v>13</v>
      </c>
      <c r="S14204" s="39">
        <f t="shared" si="492"/>
        <v>86</v>
      </c>
      <c r="T14204" s="34" t="s">
        <v>50</v>
      </c>
      <c r="U14204" s="12">
        <f>EXP((alpha+(beta/speed))+(ceta*LN(speed)))</f>
        <v>4.4632501900830688</v>
      </c>
      <c r="V14204" s="8">
        <f t="shared" si="493"/>
        <v>86</v>
      </c>
    </row>
    <row r="14205" spans="1:28">
      <c r="A14205" s="34" t="s">
        <v>20</v>
      </c>
      <c r="B14205" s="34" t="s">
        <v>80</v>
      </c>
      <c r="C14205" s="5" t="s">
        <v>227</v>
      </c>
      <c r="D14205" s="35" t="s">
        <v>89</v>
      </c>
      <c r="E14205" s="36" t="s">
        <v>16</v>
      </c>
      <c r="F14205" s="37">
        <v>50</v>
      </c>
      <c r="G14205" s="38">
        <v>0.02</v>
      </c>
      <c r="H14205" s="34">
        <v>0.98922399179126064</v>
      </c>
      <c r="I14205" s="35">
        <v>3.5570447151134386</v>
      </c>
      <c r="J14205" s="35">
        <v>-0.13762071519250263</v>
      </c>
      <c r="K14205" s="35">
        <v>1790.5888257980996</v>
      </c>
      <c r="L14205" s="35">
        <v>-2.1148796283960585</v>
      </c>
      <c r="M14205" s="35">
        <v>0</v>
      </c>
      <c r="N14205" s="35">
        <v>0</v>
      </c>
      <c r="O14205" s="35">
        <v>0</v>
      </c>
      <c r="P14205" s="36">
        <v>11</v>
      </c>
      <c r="Q14205" s="37">
        <v>86</v>
      </c>
      <c r="R14205" s="36">
        <v>1</v>
      </c>
      <c r="S14205" s="39">
        <f t="shared" si="492"/>
        <v>86</v>
      </c>
      <c r="T14205" s="34" t="s">
        <v>30</v>
      </c>
      <c r="U14205" s="12">
        <f>((alpha*(speed^beta))+(ceta*(speed^delta)))</f>
        <v>2.0720461415104823</v>
      </c>
      <c r="V14205" s="8">
        <f t="shared" si="493"/>
        <v>86</v>
      </c>
    </row>
    <row r="14206" spans="1:28">
      <c r="A14206" s="34" t="s">
        <v>20</v>
      </c>
      <c r="B14206" s="34" t="s">
        <v>80</v>
      </c>
      <c r="C14206" s="5" t="s">
        <v>226</v>
      </c>
      <c r="D14206" s="35" t="s">
        <v>89</v>
      </c>
      <c r="E14206" s="36" t="s">
        <v>14</v>
      </c>
      <c r="F14206" s="37">
        <v>50</v>
      </c>
      <c r="G14206" s="38">
        <v>0.02</v>
      </c>
      <c r="H14206" s="34">
        <v>0.96350288672692286</v>
      </c>
      <c r="I14206" s="35">
        <v>-5.1127023907669928E-7</v>
      </c>
      <c r="J14206" s="35">
        <v>9.1418864966314703E-5</v>
      </c>
      <c r="K14206" s="35">
        <v>-5.9535174509181095E-3</v>
      </c>
      <c r="L14206" s="35">
        <v>0.21453713211841705</v>
      </c>
      <c r="M14206" s="35">
        <v>0</v>
      </c>
      <c r="N14206" s="35">
        <v>0</v>
      </c>
      <c r="O14206" s="35">
        <v>0</v>
      </c>
      <c r="P14206" s="36">
        <v>11</v>
      </c>
      <c r="Q14206" s="37">
        <v>86</v>
      </c>
      <c r="R14206" s="36">
        <v>14</v>
      </c>
      <c r="S14206" s="39">
        <f t="shared" si="492"/>
        <v>86</v>
      </c>
      <c r="T14206" s="34" t="s">
        <v>51</v>
      </c>
      <c r="U14206" s="12">
        <f>(((alpha*(speed^3))+(beta*(speed^2))+(ceta*speed))+delta)</f>
        <v>5.3472053444154205E-2</v>
      </c>
      <c r="V14206" s="8">
        <f t="shared" si="493"/>
        <v>86</v>
      </c>
    </row>
    <row r="14207" spans="1:28">
      <c r="A14207" s="34" t="s">
        <v>20</v>
      </c>
      <c r="B14207" s="34" t="s">
        <v>80</v>
      </c>
      <c r="C14207" s="5" t="s">
        <v>227</v>
      </c>
      <c r="D14207" s="35" t="s">
        <v>89</v>
      </c>
      <c r="E14207" s="36" t="s">
        <v>14</v>
      </c>
      <c r="F14207" s="37">
        <v>50</v>
      </c>
      <c r="G14207" s="38">
        <v>0.02</v>
      </c>
      <c r="H14207" s="34">
        <v>0.95604653902660186</v>
      </c>
      <c r="I14207" s="35">
        <v>0.28603695534404255</v>
      </c>
      <c r="J14207" s="35">
        <v>1.007385346038334</v>
      </c>
      <c r="K14207" s="35">
        <v>-0.60756882136576873</v>
      </c>
      <c r="L14207" s="35">
        <v>0</v>
      </c>
      <c r="M14207" s="35">
        <v>0</v>
      </c>
      <c r="N14207" s="35">
        <v>0</v>
      </c>
      <c r="O14207" s="35">
        <v>0</v>
      </c>
      <c r="P14207" s="36">
        <v>11</v>
      </c>
      <c r="Q14207" s="37">
        <v>86</v>
      </c>
      <c r="R14207" s="36">
        <v>0</v>
      </c>
      <c r="S14207" s="39">
        <f t="shared" si="492"/>
        <v>86</v>
      </c>
      <c r="T14207" s="34" t="s">
        <v>29</v>
      </c>
      <c r="U14207" s="12">
        <f>((alpha*(beta^speed))*(speed^ceta))</f>
        <v>3.5967090228180232E-2</v>
      </c>
      <c r="V14207" s="8">
        <f t="shared" si="493"/>
        <v>86</v>
      </c>
      <c r="AB14207" s="41"/>
    </row>
    <row r="14208" spans="1:28">
      <c r="A14208" s="34" t="s">
        <v>20</v>
      </c>
      <c r="B14208" s="34" t="s">
        <v>80</v>
      </c>
      <c r="C14208" s="5" t="s">
        <v>226</v>
      </c>
      <c r="D14208" s="35" t="s">
        <v>89</v>
      </c>
      <c r="E14208" s="36" t="s">
        <v>18</v>
      </c>
      <c r="F14208" s="37">
        <v>50</v>
      </c>
      <c r="G14208" s="38">
        <v>0.02</v>
      </c>
      <c r="H14208" s="34">
        <v>0.98222849658125033</v>
      </c>
      <c r="I14208" s="35">
        <v>4.108408849302692</v>
      </c>
      <c r="J14208" s="35">
        <v>0.32241456022116277</v>
      </c>
      <c r="K14208" s="35">
        <v>-7.1908415408731912E-4</v>
      </c>
      <c r="L14208" s="35">
        <v>0</v>
      </c>
      <c r="M14208" s="35">
        <v>0</v>
      </c>
      <c r="N14208" s="35">
        <v>0</v>
      </c>
      <c r="O14208" s="35">
        <v>0</v>
      </c>
      <c r="P14208" s="36">
        <v>11</v>
      </c>
      <c r="Q14208" s="37">
        <v>86</v>
      </c>
      <c r="R14208" s="36">
        <v>5</v>
      </c>
      <c r="S14208" s="39">
        <f t="shared" si="492"/>
        <v>86</v>
      </c>
      <c r="T14208" s="34" t="s">
        <v>36</v>
      </c>
      <c r="U14208" s="12">
        <f>(1/(((ceta*(speed^2))+(beta*speed))+alpha))</f>
        <v>3.7710640383346448E-2</v>
      </c>
      <c r="V14208" s="8">
        <f t="shared" si="493"/>
        <v>86</v>
      </c>
      <c r="AB14208" s="41"/>
    </row>
    <row r="14209" spans="1:28">
      <c r="A14209" s="34" t="s">
        <v>20</v>
      </c>
      <c r="B14209" s="34" t="s">
        <v>80</v>
      </c>
      <c r="C14209" s="5" t="s">
        <v>227</v>
      </c>
      <c r="D14209" s="35" t="s">
        <v>89</v>
      </c>
      <c r="E14209" s="36" t="s">
        <v>18</v>
      </c>
      <c r="F14209" s="37">
        <v>50</v>
      </c>
      <c r="G14209" s="38">
        <v>0.02</v>
      </c>
      <c r="H14209" s="34">
        <v>0.96755282019253108</v>
      </c>
      <c r="I14209" s="35">
        <v>-6.5636947914793971E-7</v>
      </c>
      <c r="J14209" s="35">
        <v>1.2169154223098967E-4</v>
      </c>
      <c r="K14209" s="35">
        <v>-7.9104111809794146E-3</v>
      </c>
      <c r="L14209" s="35">
        <v>0.21785946774091308</v>
      </c>
      <c r="M14209" s="35">
        <v>0</v>
      </c>
      <c r="N14209" s="35">
        <v>0</v>
      </c>
      <c r="O14209" s="35">
        <v>0</v>
      </c>
      <c r="P14209" s="36">
        <v>11</v>
      </c>
      <c r="Q14209" s="37">
        <v>86</v>
      </c>
      <c r="R14209" s="36">
        <v>14</v>
      </c>
      <c r="S14209" s="39">
        <f t="shared" si="492"/>
        <v>86</v>
      </c>
      <c r="T14209" s="34" t="s">
        <v>51</v>
      </c>
      <c r="U14209" s="12">
        <f>(((alpha*(speed^3))+(beta*(speed^2))+(ceta*speed))+delta)</f>
        <v>2.0107007088161044E-2</v>
      </c>
      <c r="V14209" s="8">
        <f t="shared" si="493"/>
        <v>86</v>
      </c>
    </row>
    <row r="14210" spans="1:28">
      <c r="A14210" s="34" t="s">
        <v>20</v>
      </c>
      <c r="B14210" s="34" t="s">
        <v>80</v>
      </c>
      <c r="C14210" s="5" t="s">
        <v>226</v>
      </c>
      <c r="D14210" s="35" t="s">
        <v>89</v>
      </c>
      <c r="E14210" s="36" t="s">
        <v>17</v>
      </c>
      <c r="F14210" s="37">
        <v>50</v>
      </c>
      <c r="G14210" s="38">
        <v>0.02</v>
      </c>
      <c r="H14210" s="34">
        <v>0.88369377211210864</v>
      </c>
      <c r="I14210" s="35">
        <v>-1.3424931829728089E-3</v>
      </c>
      <c r="J14210" s="35">
        <v>0.24126115619262442</v>
      </c>
      <c r="K14210" s="35">
        <v>-15.248194554115932</v>
      </c>
      <c r="L14210" s="35">
        <v>853.77033298998253</v>
      </c>
      <c r="M14210" s="35">
        <v>0</v>
      </c>
      <c r="N14210" s="35">
        <v>0</v>
      </c>
      <c r="O14210" s="35">
        <v>0</v>
      </c>
      <c r="P14210" s="36">
        <v>11</v>
      </c>
      <c r="Q14210" s="37">
        <v>86</v>
      </c>
      <c r="R14210" s="36">
        <v>14</v>
      </c>
      <c r="S14210" s="39">
        <f t="shared" ref="S14210:S14273" si="496">V14210</f>
        <v>86</v>
      </c>
      <c r="T14210" s="34" t="s">
        <v>51</v>
      </c>
      <c r="U14210" s="12">
        <f>(((alpha*(speed^3))+(beta*(speed^2))+(ceta*speed))+delta)</f>
        <v>472.8922685477097</v>
      </c>
      <c r="V14210" s="8">
        <f t="shared" ref="V14210:V14273" si="497">IF($V$1&lt;P14210,P14210,IF($V$1&gt;Q14210,Q14210,$V$1))</f>
        <v>86</v>
      </c>
    </row>
    <row r="14211" spans="1:28">
      <c r="A14211" s="34" t="s">
        <v>20</v>
      </c>
      <c r="B14211" s="34" t="s">
        <v>80</v>
      </c>
      <c r="C14211" s="5" t="s">
        <v>227</v>
      </c>
      <c r="D14211" s="35" t="s">
        <v>89</v>
      </c>
      <c r="E14211" s="36" t="s">
        <v>17</v>
      </c>
      <c r="F14211" s="37">
        <v>50</v>
      </c>
      <c r="G14211" s="38">
        <v>0.02</v>
      </c>
      <c r="H14211" s="34">
        <v>0.85175005348007127</v>
      </c>
      <c r="I14211" s="35">
        <v>-1.1268775844549286E-3</v>
      </c>
      <c r="J14211" s="35">
        <v>0.20768320561722153</v>
      </c>
      <c r="K14211" s="35">
        <v>-13.397048528489952</v>
      </c>
      <c r="L14211" s="35">
        <v>797.77851206239495</v>
      </c>
      <c r="M14211" s="35">
        <v>0</v>
      </c>
      <c r="N14211" s="35">
        <v>0</v>
      </c>
      <c r="O14211" s="35">
        <v>0</v>
      </c>
      <c r="P14211" s="36">
        <v>11</v>
      </c>
      <c r="Q14211" s="37">
        <v>86</v>
      </c>
      <c r="R14211" s="36">
        <v>14</v>
      </c>
      <c r="S14211" s="39">
        <f t="shared" si="496"/>
        <v>86</v>
      </c>
      <c r="T14211" s="34" t="s">
        <v>51</v>
      </c>
      <c r="U14211" s="12">
        <f>(((alpha*(speed^3))+(beta*(speed^2))+(ceta*speed))+delta)</f>
        <v>464.90007849916549</v>
      </c>
      <c r="V14211" s="8">
        <f t="shared" si="497"/>
        <v>86</v>
      </c>
    </row>
    <row r="14212" spans="1:28">
      <c r="A14212" s="34" t="s">
        <v>20</v>
      </c>
      <c r="B14212" s="34" t="s">
        <v>80</v>
      </c>
      <c r="C14212" s="5" t="s">
        <v>226</v>
      </c>
      <c r="D14212" s="35" t="s">
        <v>89</v>
      </c>
      <c r="E14212" s="36" t="s">
        <v>15</v>
      </c>
      <c r="F14212" s="37">
        <v>100</v>
      </c>
      <c r="G14212" s="38">
        <v>0.02</v>
      </c>
      <c r="H14212" s="34">
        <v>0.95418946663487858</v>
      </c>
      <c r="I14212" s="35">
        <v>3.4893248525416523</v>
      </c>
      <c r="J14212" s="35">
        <v>-0.2909227163856502</v>
      </c>
      <c r="K14212" s="35">
        <v>25.389392034005159</v>
      </c>
      <c r="L14212" s="35">
        <v>-1.0200036152695697</v>
      </c>
      <c r="M14212" s="35">
        <v>0</v>
      </c>
      <c r="N14212" s="35">
        <v>0</v>
      </c>
      <c r="O14212" s="35">
        <v>0</v>
      </c>
      <c r="P14212" s="36">
        <v>11</v>
      </c>
      <c r="Q14212" s="37">
        <v>83</v>
      </c>
      <c r="R14212" s="36">
        <v>1</v>
      </c>
      <c r="S14212" s="39">
        <f t="shared" si="496"/>
        <v>83</v>
      </c>
      <c r="T14212" s="34" t="s">
        <v>30</v>
      </c>
      <c r="U14212" s="12">
        <f>((alpha*(speed^beta))+(ceta*(speed^delta)))</f>
        <v>1.2448193943224721</v>
      </c>
      <c r="V14212" s="8">
        <f t="shared" si="497"/>
        <v>83</v>
      </c>
    </row>
    <row r="14213" spans="1:28">
      <c r="A14213" s="34" t="s">
        <v>20</v>
      </c>
      <c r="B14213" s="34" t="s">
        <v>80</v>
      </c>
      <c r="C14213" s="5" t="s">
        <v>227</v>
      </c>
      <c r="D14213" s="35" t="s">
        <v>89</v>
      </c>
      <c r="E14213" s="36" t="s">
        <v>15</v>
      </c>
      <c r="F14213" s="37">
        <v>100</v>
      </c>
      <c r="G14213" s="38">
        <v>0.02</v>
      </c>
      <c r="H14213" s="34">
        <v>0.9698638302830096</v>
      </c>
      <c r="I14213" s="35">
        <v>6.3017230117266525</v>
      </c>
      <c r="J14213" s="35">
        <v>-7.6348007631309862</v>
      </c>
      <c r="K14213" s="35">
        <v>-1.3121590697364871</v>
      </c>
      <c r="L14213" s="35">
        <v>0</v>
      </c>
      <c r="M14213" s="35">
        <v>0</v>
      </c>
      <c r="N14213" s="35">
        <v>0</v>
      </c>
      <c r="O14213" s="35">
        <v>0</v>
      </c>
      <c r="P14213" s="36">
        <v>11</v>
      </c>
      <c r="Q14213" s="37">
        <v>82</v>
      </c>
      <c r="R14213" s="36">
        <v>13</v>
      </c>
      <c r="S14213" s="39">
        <f t="shared" si="496"/>
        <v>82</v>
      </c>
      <c r="T14213" s="34" t="s">
        <v>50</v>
      </c>
      <c r="U14213" s="12">
        <f>EXP((alpha+(beta/speed))+(ceta*LN(speed)))</f>
        <v>1.5315787364024185</v>
      </c>
      <c r="V14213" s="8">
        <f t="shared" si="497"/>
        <v>82</v>
      </c>
    </row>
    <row r="14214" spans="1:28">
      <c r="A14214" s="34" t="s">
        <v>20</v>
      </c>
      <c r="B14214" s="34" t="s">
        <v>80</v>
      </c>
      <c r="C14214" s="5" t="s">
        <v>226</v>
      </c>
      <c r="D14214" s="35" t="s">
        <v>89</v>
      </c>
      <c r="E14214" s="36" t="s">
        <v>16</v>
      </c>
      <c r="F14214" s="37">
        <v>100</v>
      </c>
      <c r="G14214" s="38">
        <v>0.02</v>
      </c>
      <c r="H14214" s="34">
        <v>0.96395234056570245</v>
      </c>
      <c r="I14214" s="35">
        <v>30.081667704125877</v>
      </c>
      <c r="J14214" s="35">
        <v>0.99991230888884974</v>
      </c>
      <c r="K14214" s="35">
        <v>-0.39531456874829951</v>
      </c>
      <c r="L14214" s="35">
        <v>0</v>
      </c>
      <c r="M14214" s="35">
        <v>0</v>
      </c>
      <c r="N14214" s="35">
        <v>0</v>
      </c>
      <c r="O14214" s="35">
        <v>0</v>
      </c>
      <c r="P14214" s="36">
        <v>11</v>
      </c>
      <c r="Q14214" s="37">
        <v>83</v>
      </c>
      <c r="R14214" s="36">
        <v>0</v>
      </c>
      <c r="S14214" s="39">
        <f t="shared" si="496"/>
        <v>83</v>
      </c>
      <c r="T14214" s="34" t="s">
        <v>29</v>
      </c>
      <c r="U14214" s="12">
        <f>((alpha*(beta^speed))*(speed^ceta))</f>
        <v>5.2059655502277122</v>
      </c>
      <c r="V14214" s="8">
        <f t="shared" si="497"/>
        <v>83</v>
      </c>
    </row>
    <row r="14215" spans="1:28">
      <c r="A14215" s="34" t="s">
        <v>20</v>
      </c>
      <c r="B14215" s="34" t="s">
        <v>80</v>
      </c>
      <c r="C14215" s="5" t="s">
        <v>227</v>
      </c>
      <c r="D14215" s="35" t="s">
        <v>89</v>
      </c>
      <c r="E14215" s="36" t="s">
        <v>16</v>
      </c>
      <c r="F14215" s="37">
        <v>100</v>
      </c>
      <c r="G14215" s="38">
        <v>0.02</v>
      </c>
      <c r="H14215" s="34">
        <v>0.93685563903582703</v>
      </c>
      <c r="I14215" s="35">
        <v>-0.89795828325372651</v>
      </c>
      <c r="J14215" s="35">
        <v>26.568236055479801</v>
      </c>
      <c r="K14215" s="35">
        <v>0.36397322872720822</v>
      </c>
      <c r="L14215" s="35">
        <v>0</v>
      </c>
      <c r="M14215" s="35">
        <v>0</v>
      </c>
      <c r="N14215" s="35">
        <v>0</v>
      </c>
      <c r="O14215" s="35">
        <v>0</v>
      </c>
      <c r="P14215" s="36">
        <v>11</v>
      </c>
      <c r="Q14215" s="37">
        <v>82</v>
      </c>
      <c r="R14215" s="36">
        <v>13</v>
      </c>
      <c r="S14215" s="39">
        <f t="shared" si="496"/>
        <v>82</v>
      </c>
      <c r="T14215" s="34" t="s">
        <v>50</v>
      </c>
      <c r="U14215" s="12">
        <f>EXP((alpha+(beta/speed))+(ceta*LN(speed)))</f>
        <v>2.8009886047562458</v>
      </c>
      <c r="V14215" s="8">
        <f t="shared" si="497"/>
        <v>82</v>
      </c>
    </row>
    <row r="14216" spans="1:28">
      <c r="A14216" s="34" t="s">
        <v>20</v>
      </c>
      <c r="B14216" s="34" t="s">
        <v>80</v>
      </c>
      <c r="C14216" s="5" t="s">
        <v>226</v>
      </c>
      <c r="D14216" s="35" t="s">
        <v>89</v>
      </c>
      <c r="E14216" s="36" t="s">
        <v>14</v>
      </c>
      <c r="F14216" s="37">
        <v>100</v>
      </c>
      <c r="G14216" s="38">
        <v>0.02</v>
      </c>
      <c r="H14216" s="34">
        <v>0.98065314759715605</v>
      </c>
      <c r="I14216" s="35">
        <v>-6.9528644227143794E-7</v>
      </c>
      <c r="J14216" s="35">
        <v>1.1871304564737125E-4</v>
      </c>
      <c r="K14216" s="35">
        <v>-7.3888734092932033E-3</v>
      </c>
      <c r="L14216" s="35">
        <v>0.25012669290958056</v>
      </c>
      <c r="M14216" s="35">
        <v>0</v>
      </c>
      <c r="N14216" s="35">
        <v>0</v>
      </c>
      <c r="O14216" s="35">
        <v>0</v>
      </c>
      <c r="P14216" s="36">
        <v>11</v>
      </c>
      <c r="Q14216" s="37">
        <v>83</v>
      </c>
      <c r="R14216" s="36">
        <v>14</v>
      </c>
      <c r="S14216" s="39">
        <f t="shared" si="496"/>
        <v>83</v>
      </c>
      <c r="T14216" s="34" t="s">
        <v>51</v>
      </c>
      <c r="U14216" s="12">
        <f>(((alpha*(speed^3))+(beta*(speed^2))+(ceta*speed))+delta)</f>
        <v>5.7108622435926515E-2</v>
      </c>
      <c r="V14216" s="8">
        <f t="shared" si="497"/>
        <v>83</v>
      </c>
    </row>
    <row r="14217" spans="1:28">
      <c r="A14217" s="34" t="s">
        <v>20</v>
      </c>
      <c r="B14217" s="34" t="s">
        <v>80</v>
      </c>
      <c r="C14217" s="5" t="s">
        <v>227</v>
      </c>
      <c r="D14217" s="35" t="s">
        <v>89</v>
      </c>
      <c r="E14217" s="36" t="s">
        <v>14</v>
      </c>
      <c r="F14217" s="37">
        <v>100</v>
      </c>
      <c r="G14217" s="38">
        <v>0.02</v>
      </c>
      <c r="H14217" s="34">
        <v>0.96648013982679581</v>
      </c>
      <c r="I14217" s="35">
        <v>0.24230494215160961</v>
      </c>
      <c r="J14217" s="35">
        <v>1.0039262335953418</v>
      </c>
      <c r="K14217" s="35">
        <v>-0.48386160146151236</v>
      </c>
      <c r="L14217" s="35">
        <v>0</v>
      </c>
      <c r="M14217" s="35">
        <v>0</v>
      </c>
      <c r="N14217" s="35">
        <v>0</v>
      </c>
      <c r="O14217" s="35">
        <v>0</v>
      </c>
      <c r="P14217" s="36">
        <v>11</v>
      </c>
      <c r="Q14217" s="37">
        <v>82</v>
      </c>
      <c r="R14217" s="36">
        <v>0</v>
      </c>
      <c r="S14217" s="39">
        <f t="shared" si="496"/>
        <v>82</v>
      </c>
      <c r="T14217" s="34" t="s">
        <v>29</v>
      </c>
      <c r="U14217" s="12">
        <f>((alpha*(beta^speed))*(speed^ceta))</f>
        <v>3.9617683389961737E-2</v>
      </c>
      <c r="V14217" s="8">
        <f t="shared" si="497"/>
        <v>82</v>
      </c>
      <c r="AB14217" s="41"/>
    </row>
    <row r="14218" spans="1:28">
      <c r="A14218" s="34" t="s">
        <v>20</v>
      </c>
      <c r="B14218" s="34" t="s">
        <v>80</v>
      </c>
      <c r="C14218" s="5" t="s">
        <v>226</v>
      </c>
      <c r="D14218" s="35" t="s">
        <v>89</v>
      </c>
      <c r="E14218" s="36" t="s">
        <v>18</v>
      </c>
      <c r="F14218" s="37">
        <v>100</v>
      </c>
      <c r="G14218" s="38">
        <v>0.02</v>
      </c>
      <c r="H14218" s="34">
        <v>0.97645902896300851</v>
      </c>
      <c r="I14218" s="35">
        <v>0.6719670219918833</v>
      </c>
      <c r="J14218" s="35">
        <v>-4.6477860643821476</v>
      </c>
      <c r="K14218" s="35">
        <v>-0.88278939779113863</v>
      </c>
      <c r="L14218" s="35">
        <v>0</v>
      </c>
      <c r="M14218" s="35">
        <v>0</v>
      </c>
      <c r="N14218" s="35">
        <v>0</v>
      </c>
      <c r="O14218" s="35">
        <v>0</v>
      </c>
      <c r="P14218" s="36">
        <v>11</v>
      </c>
      <c r="Q14218" s="37">
        <v>83</v>
      </c>
      <c r="R14218" s="36">
        <v>13</v>
      </c>
      <c r="S14218" s="39">
        <f t="shared" si="496"/>
        <v>83</v>
      </c>
      <c r="T14218" s="34" t="s">
        <v>50</v>
      </c>
      <c r="U14218" s="12">
        <f>EXP((alpha+(beta/speed))+(ceta*LN(speed)))</f>
        <v>3.7442979886201322E-2</v>
      </c>
      <c r="V14218" s="8">
        <f t="shared" si="497"/>
        <v>83</v>
      </c>
    </row>
    <row r="14219" spans="1:28">
      <c r="A14219" s="34" t="s">
        <v>20</v>
      </c>
      <c r="B14219" s="34" t="s">
        <v>80</v>
      </c>
      <c r="C14219" s="5" t="s">
        <v>227</v>
      </c>
      <c r="D14219" s="35" t="s">
        <v>89</v>
      </c>
      <c r="E14219" s="36" t="s">
        <v>18</v>
      </c>
      <c r="F14219" s="37">
        <v>100</v>
      </c>
      <c r="G14219" s="38">
        <v>0.02</v>
      </c>
      <c r="H14219" s="34">
        <v>0.98540767599788859</v>
      </c>
      <c r="I14219" s="35">
        <v>-9.276314216336813E-7</v>
      </c>
      <c r="J14219" s="35">
        <v>1.6667070396414777E-4</v>
      </c>
      <c r="K14219" s="35">
        <v>-1.0501407193019723E-2</v>
      </c>
      <c r="L14219" s="35">
        <v>0.26947949329000609</v>
      </c>
      <c r="M14219" s="35">
        <v>0</v>
      </c>
      <c r="N14219" s="35">
        <v>0</v>
      </c>
      <c r="O14219" s="35">
        <v>0</v>
      </c>
      <c r="P14219" s="36">
        <v>11</v>
      </c>
      <c r="Q14219" s="37">
        <v>82</v>
      </c>
      <c r="R14219" s="36">
        <v>14</v>
      </c>
      <c r="S14219" s="39">
        <f t="shared" si="496"/>
        <v>82</v>
      </c>
      <c r="T14219" s="34" t="s">
        <v>51</v>
      </c>
      <c r="U14219" s="12">
        <f>(((alpha*(speed^3))+(beta*(speed^2))+(ceta*speed))+delta)</f>
        <v>1.7591635233998759E-2</v>
      </c>
      <c r="V14219" s="8">
        <f t="shared" si="497"/>
        <v>82</v>
      </c>
    </row>
    <row r="14220" spans="1:28">
      <c r="A14220" s="34" t="s">
        <v>20</v>
      </c>
      <c r="B14220" s="34" t="s">
        <v>80</v>
      </c>
      <c r="C14220" s="5" t="s">
        <v>226</v>
      </c>
      <c r="D14220" s="35" t="s">
        <v>89</v>
      </c>
      <c r="E14220" s="36" t="s">
        <v>17</v>
      </c>
      <c r="F14220" s="37">
        <v>100</v>
      </c>
      <c r="G14220" s="38">
        <v>0.02</v>
      </c>
      <c r="H14220" s="34">
        <v>0.88106848301919904</v>
      </c>
      <c r="I14220" s="35">
        <v>7.2679674469374183</v>
      </c>
      <c r="J14220" s="35">
        <v>-0.3601067976201312</v>
      </c>
      <c r="K14220" s="35">
        <v>-0.20851009992133493</v>
      </c>
      <c r="L14220" s="35">
        <v>0</v>
      </c>
      <c r="M14220" s="35">
        <v>0</v>
      </c>
      <c r="N14220" s="35">
        <v>0</v>
      </c>
      <c r="O14220" s="35">
        <v>0</v>
      </c>
      <c r="P14220" s="36">
        <v>11</v>
      </c>
      <c r="Q14220" s="37">
        <v>83</v>
      </c>
      <c r="R14220" s="36">
        <v>13</v>
      </c>
      <c r="S14220" s="39">
        <f t="shared" si="496"/>
        <v>83</v>
      </c>
      <c r="T14220" s="34" t="s">
        <v>50</v>
      </c>
      <c r="U14220" s="12">
        <f>EXP((alpha+(beta/speed))+(ceta*LN(speed)))</f>
        <v>568.07639854302499</v>
      </c>
      <c r="V14220" s="8">
        <f t="shared" si="497"/>
        <v>83</v>
      </c>
    </row>
    <row r="14221" spans="1:28">
      <c r="A14221" s="34" t="s">
        <v>20</v>
      </c>
      <c r="B14221" s="34" t="s">
        <v>80</v>
      </c>
      <c r="C14221" s="5" t="s">
        <v>227</v>
      </c>
      <c r="D14221" s="35" t="s">
        <v>89</v>
      </c>
      <c r="E14221" s="36" t="s">
        <v>17</v>
      </c>
      <c r="F14221" s="37">
        <v>100</v>
      </c>
      <c r="G14221" s="38">
        <v>0.02</v>
      </c>
      <c r="H14221" s="34">
        <v>0.86752922441845459</v>
      </c>
      <c r="I14221" s="35">
        <v>7.2126313046481227</v>
      </c>
      <c r="J14221" s="35">
        <v>-0.51568720797889189</v>
      </c>
      <c r="K14221" s="35">
        <v>-0.20343636868941889</v>
      </c>
      <c r="L14221" s="35">
        <v>0</v>
      </c>
      <c r="M14221" s="35">
        <v>0</v>
      </c>
      <c r="N14221" s="35">
        <v>0</v>
      </c>
      <c r="O14221" s="35">
        <v>0</v>
      </c>
      <c r="P14221" s="36">
        <v>11</v>
      </c>
      <c r="Q14221" s="37">
        <v>82</v>
      </c>
      <c r="R14221" s="36">
        <v>13</v>
      </c>
      <c r="S14221" s="39">
        <f t="shared" si="496"/>
        <v>82</v>
      </c>
      <c r="T14221" s="34" t="s">
        <v>50</v>
      </c>
      <c r="U14221" s="12">
        <f>EXP((alpha+(beta/speed))+(ceta*LN(speed)))</f>
        <v>549.96545917857884</v>
      </c>
      <c r="V14221" s="8">
        <f t="shared" si="497"/>
        <v>82</v>
      </c>
    </row>
    <row r="14222" spans="1:28">
      <c r="A14222" s="34" t="s">
        <v>20</v>
      </c>
      <c r="B14222" s="34" t="s">
        <v>80</v>
      </c>
      <c r="C14222" s="5" t="s">
        <v>226</v>
      </c>
      <c r="D14222" s="35" t="s">
        <v>89</v>
      </c>
      <c r="E14222" s="36" t="s">
        <v>15</v>
      </c>
      <c r="F14222" s="37">
        <v>0</v>
      </c>
      <c r="G14222" s="38">
        <v>0.04</v>
      </c>
      <c r="H14222" s="34">
        <v>0.98954877691342091</v>
      </c>
      <c r="I14222" s="35">
        <v>4.8547057475929156</v>
      </c>
      <c r="J14222" s="35">
        <v>-0.32377955728399332</v>
      </c>
      <c r="K14222" s="35">
        <v>118.61757162599176</v>
      </c>
      <c r="L14222" s="35">
        <v>-1.8400746410423101</v>
      </c>
      <c r="M14222" s="35">
        <v>0</v>
      </c>
      <c r="N14222" s="35">
        <v>0</v>
      </c>
      <c r="O14222" s="35">
        <v>0</v>
      </c>
      <c r="P14222" s="36">
        <v>11</v>
      </c>
      <c r="Q14222" s="37">
        <v>84</v>
      </c>
      <c r="R14222" s="36">
        <v>1</v>
      </c>
      <c r="S14222" s="39">
        <f t="shared" si="496"/>
        <v>84</v>
      </c>
      <c r="T14222" s="34" t="s">
        <v>30</v>
      </c>
      <c r="U14222" s="12">
        <f>((alpha*(speed^beta))+(ceta*(speed^delta)))</f>
        <v>1.1905787186947916</v>
      </c>
      <c r="V14222" s="8">
        <f t="shared" si="497"/>
        <v>84</v>
      </c>
    </row>
    <row r="14223" spans="1:28">
      <c r="A14223" s="34" t="s">
        <v>20</v>
      </c>
      <c r="B14223" s="34" t="s">
        <v>80</v>
      </c>
      <c r="C14223" s="5" t="s">
        <v>227</v>
      </c>
      <c r="D14223" s="35" t="s">
        <v>89</v>
      </c>
      <c r="E14223" s="36" t="s">
        <v>15</v>
      </c>
      <c r="F14223" s="37">
        <v>0</v>
      </c>
      <c r="G14223" s="38">
        <v>0.04</v>
      </c>
      <c r="H14223" s="34">
        <v>0.97874184165535349</v>
      </c>
      <c r="I14223" s="35">
        <v>-1.0839452125373579</v>
      </c>
      <c r="J14223" s="35">
        <v>91.383138599253726</v>
      </c>
      <c r="K14223" s="35">
        <v>-0.25445177927601115</v>
      </c>
      <c r="L14223" s="35">
        <v>0.69954859609476183</v>
      </c>
      <c r="M14223" s="35">
        <v>1.9745056150344731E-3</v>
      </c>
      <c r="N14223" s="35">
        <v>0</v>
      </c>
      <c r="O14223" s="35">
        <v>0</v>
      </c>
      <c r="P14223" s="36">
        <v>11</v>
      </c>
      <c r="Q14223" s="37">
        <v>84</v>
      </c>
      <c r="R14223" s="36">
        <v>10</v>
      </c>
      <c r="S14223" s="39">
        <f t="shared" si="496"/>
        <v>84</v>
      </c>
      <c r="T14223" s="34" t="s">
        <v>44</v>
      </c>
      <c r="U14223" s="12">
        <f>(alpha+(beta/(1+EXP((((-1)*ceta)+(delta*LN(speed)))+(epsilon*speed)))))</f>
        <v>1.5434838797289965</v>
      </c>
      <c r="V14223" s="8">
        <f t="shared" si="497"/>
        <v>84</v>
      </c>
    </row>
    <row r="14224" spans="1:28">
      <c r="A14224" s="34" t="s">
        <v>20</v>
      </c>
      <c r="B14224" s="34" t="s">
        <v>80</v>
      </c>
      <c r="C14224" s="5" t="s">
        <v>226</v>
      </c>
      <c r="D14224" s="35" t="s">
        <v>89</v>
      </c>
      <c r="E14224" s="36" t="s">
        <v>16</v>
      </c>
      <c r="F14224" s="37">
        <v>0</v>
      </c>
      <c r="G14224" s="38">
        <v>0.04</v>
      </c>
      <c r="H14224" s="34">
        <v>0.97739438721652494</v>
      </c>
      <c r="I14224" s="35">
        <v>398.84830161825204</v>
      </c>
      <c r="J14224" s="35">
        <v>-2.2270119041153769</v>
      </c>
      <c r="K14224" s="35">
        <v>15.313311364404264</v>
      </c>
      <c r="L14224" s="35">
        <v>-0.23733765866374767</v>
      </c>
      <c r="M14224" s="35">
        <v>0</v>
      </c>
      <c r="N14224" s="35">
        <v>0</v>
      </c>
      <c r="O14224" s="35">
        <v>0</v>
      </c>
      <c r="P14224" s="36">
        <v>11</v>
      </c>
      <c r="Q14224" s="37">
        <v>84</v>
      </c>
      <c r="R14224" s="36">
        <v>1</v>
      </c>
      <c r="S14224" s="39">
        <f t="shared" si="496"/>
        <v>84</v>
      </c>
      <c r="T14224" s="34" t="s">
        <v>30</v>
      </c>
      <c r="U14224" s="12">
        <f>((alpha*(speed^beta))+(ceta*(speed^delta)))</f>
        <v>5.370813862934444</v>
      </c>
      <c r="V14224" s="8">
        <f t="shared" si="497"/>
        <v>84</v>
      </c>
    </row>
    <row r="14225" spans="1:28">
      <c r="A14225" s="34" t="s">
        <v>20</v>
      </c>
      <c r="B14225" s="34" t="s">
        <v>80</v>
      </c>
      <c r="C14225" s="5" t="s">
        <v>227</v>
      </c>
      <c r="D14225" s="35" t="s">
        <v>89</v>
      </c>
      <c r="E14225" s="36" t="s">
        <v>16</v>
      </c>
      <c r="F14225" s="37">
        <v>0</v>
      </c>
      <c r="G14225" s="38">
        <v>0.04</v>
      </c>
      <c r="H14225" s="34">
        <v>0.98623931106073526</v>
      </c>
      <c r="I14225" s="35">
        <v>695.63603198712997</v>
      </c>
      <c r="J14225" s="35">
        <v>1.0321491300444199</v>
      </c>
      <c r="K14225" s="35">
        <v>-1.8293779813627506</v>
      </c>
      <c r="L14225" s="35">
        <v>0</v>
      </c>
      <c r="M14225" s="35">
        <v>0</v>
      </c>
      <c r="N14225" s="35">
        <v>0</v>
      </c>
      <c r="O14225" s="35">
        <v>0</v>
      </c>
      <c r="P14225" s="36">
        <v>11</v>
      </c>
      <c r="Q14225" s="37">
        <v>84</v>
      </c>
      <c r="R14225" s="36">
        <v>0</v>
      </c>
      <c r="S14225" s="39">
        <f t="shared" si="496"/>
        <v>84</v>
      </c>
      <c r="T14225" s="34" t="s">
        <v>29</v>
      </c>
      <c r="U14225" s="12">
        <f>((alpha*(beta^speed))*(speed^ceta))</f>
        <v>2.9958066806838266</v>
      </c>
      <c r="V14225" s="8">
        <f t="shared" si="497"/>
        <v>84</v>
      </c>
    </row>
    <row r="14226" spans="1:28">
      <c r="A14226" s="34" t="s">
        <v>20</v>
      </c>
      <c r="B14226" s="34" t="s">
        <v>80</v>
      </c>
      <c r="C14226" s="5" t="s">
        <v>226</v>
      </c>
      <c r="D14226" s="35" t="s">
        <v>89</v>
      </c>
      <c r="E14226" s="36" t="s">
        <v>14</v>
      </c>
      <c r="F14226" s="37">
        <v>0</v>
      </c>
      <c r="G14226" s="38">
        <v>0.04</v>
      </c>
      <c r="H14226" s="34">
        <v>0.94700348892241271</v>
      </c>
      <c r="I14226" s="35">
        <v>-6.2704790414913192E-7</v>
      </c>
      <c r="J14226" s="35">
        <v>1.044118148523571E-4</v>
      </c>
      <c r="K14226" s="35">
        <v>-6.3889478912478826E-3</v>
      </c>
      <c r="L14226" s="35">
        <v>0.22782797775035146</v>
      </c>
      <c r="M14226" s="35">
        <v>0</v>
      </c>
      <c r="N14226" s="35">
        <v>0</v>
      </c>
      <c r="O14226" s="35">
        <v>0</v>
      </c>
      <c r="P14226" s="36">
        <v>11</v>
      </c>
      <c r="Q14226" s="37">
        <v>84</v>
      </c>
      <c r="R14226" s="36">
        <v>14</v>
      </c>
      <c r="S14226" s="39">
        <f t="shared" si="496"/>
        <v>84</v>
      </c>
      <c r="T14226" s="34" t="s">
        <v>51</v>
      </c>
      <c r="U14226" s="12">
        <f>(((alpha*(speed^3))+(beta*(speed^2))+(ceta*speed))+delta)</f>
        <v>5.6232319502953876E-2</v>
      </c>
      <c r="V14226" s="8">
        <f t="shared" si="497"/>
        <v>84</v>
      </c>
    </row>
    <row r="14227" spans="1:28">
      <c r="A14227" s="34" t="s">
        <v>20</v>
      </c>
      <c r="B14227" s="34" t="s">
        <v>80</v>
      </c>
      <c r="C14227" s="5" t="s">
        <v>227</v>
      </c>
      <c r="D14227" s="35" t="s">
        <v>89</v>
      </c>
      <c r="E14227" s="36" t="s">
        <v>14</v>
      </c>
      <c r="F14227" s="37">
        <v>0</v>
      </c>
      <c r="G14227" s="38">
        <v>0.04</v>
      </c>
      <c r="H14227" s="34">
        <v>0.97039449057775184</v>
      </c>
      <c r="I14227" s="35">
        <v>0.32239438999217757</v>
      </c>
      <c r="J14227" s="35">
        <v>1.0090151733341937</v>
      </c>
      <c r="K14227" s="35">
        <v>-0.63809879199237129</v>
      </c>
      <c r="L14227" s="35">
        <v>0</v>
      </c>
      <c r="M14227" s="35">
        <v>0</v>
      </c>
      <c r="N14227" s="35">
        <v>0</v>
      </c>
      <c r="O14227" s="35">
        <v>0</v>
      </c>
      <c r="P14227" s="36">
        <v>11</v>
      </c>
      <c r="Q14227" s="37">
        <v>84</v>
      </c>
      <c r="R14227" s="36">
        <v>0</v>
      </c>
      <c r="S14227" s="39">
        <f t="shared" si="496"/>
        <v>84</v>
      </c>
      <c r="T14227" s="34" t="s">
        <v>29</v>
      </c>
      <c r="U14227" s="12">
        <f>((alpha*(beta^speed))*(speed^ceta))</f>
        <v>4.0542800553836113E-2</v>
      </c>
      <c r="V14227" s="8">
        <f t="shared" si="497"/>
        <v>84</v>
      </c>
      <c r="AB14227" s="41"/>
    </row>
    <row r="14228" spans="1:28">
      <c r="A14228" s="34" t="s">
        <v>20</v>
      </c>
      <c r="B14228" s="34" t="s">
        <v>80</v>
      </c>
      <c r="C14228" s="5" t="s">
        <v>226</v>
      </c>
      <c r="D14228" s="35" t="s">
        <v>89</v>
      </c>
      <c r="E14228" s="36" t="s">
        <v>18</v>
      </c>
      <c r="F14228" s="37">
        <v>0</v>
      </c>
      <c r="G14228" s="38">
        <v>0.04</v>
      </c>
      <c r="H14228" s="34">
        <v>0.9762849989266168</v>
      </c>
      <c r="I14228" s="35">
        <v>0.3609065899031112</v>
      </c>
      <c r="J14228" s="35">
        <v>0.99192693295798007</v>
      </c>
      <c r="K14228" s="35">
        <v>-0.35532216882326989</v>
      </c>
      <c r="L14228" s="35">
        <v>0</v>
      </c>
      <c r="M14228" s="35">
        <v>0</v>
      </c>
      <c r="N14228" s="35">
        <v>0</v>
      </c>
      <c r="O14228" s="35">
        <v>0</v>
      </c>
      <c r="P14228" s="36">
        <v>11</v>
      </c>
      <c r="Q14228" s="37">
        <v>84</v>
      </c>
      <c r="R14228" s="36">
        <v>0</v>
      </c>
      <c r="S14228" s="39">
        <f t="shared" si="496"/>
        <v>84</v>
      </c>
      <c r="T14228" s="34" t="s">
        <v>29</v>
      </c>
      <c r="U14228" s="12">
        <f>((alpha*(beta^speed))*(speed^ceta))</f>
        <v>3.783981887216338E-2</v>
      </c>
      <c r="V14228" s="8">
        <f t="shared" si="497"/>
        <v>84</v>
      </c>
    </row>
    <row r="14229" spans="1:28">
      <c r="A14229" s="34" t="s">
        <v>20</v>
      </c>
      <c r="B14229" s="34" t="s">
        <v>80</v>
      </c>
      <c r="C14229" s="5" t="s">
        <v>227</v>
      </c>
      <c r="D14229" s="35" t="s">
        <v>89</v>
      </c>
      <c r="E14229" s="36" t="s">
        <v>18</v>
      </c>
      <c r="F14229" s="37">
        <v>0</v>
      </c>
      <c r="G14229" s="38">
        <v>0.04</v>
      </c>
      <c r="H14229" s="34">
        <v>0.97587233327066103</v>
      </c>
      <c r="I14229" s="35">
        <v>-6.1947388333603764E-7</v>
      </c>
      <c r="J14229" s="35">
        <v>1.1432490258084472E-4</v>
      </c>
      <c r="K14229" s="35">
        <v>-7.6024915423394245E-3</v>
      </c>
      <c r="L14229" s="35">
        <v>0.21546573771109007</v>
      </c>
      <c r="M14229" s="35">
        <v>0</v>
      </c>
      <c r="N14229" s="35">
        <v>0</v>
      </c>
      <c r="O14229" s="35">
        <v>0</v>
      </c>
      <c r="P14229" s="36">
        <v>11</v>
      </c>
      <c r="Q14229" s="37">
        <v>84</v>
      </c>
      <c r="R14229" s="36">
        <v>14</v>
      </c>
      <c r="S14229" s="39">
        <f t="shared" si="496"/>
        <v>84</v>
      </c>
      <c r="T14229" s="34" t="s">
        <v>51</v>
      </c>
      <c r="U14229" s="12">
        <f>(((alpha*(speed^3))+(beta*(speed^2))+(ceta*speed))+delta)</f>
        <v>1.636831221621593E-2</v>
      </c>
      <c r="V14229" s="8">
        <f t="shared" si="497"/>
        <v>84</v>
      </c>
    </row>
    <row r="14230" spans="1:28">
      <c r="A14230" s="34" t="s">
        <v>20</v>
      </c>
      <c r="B14230" s="34" t="s">
        <v>80</v>
      </c>
      <c r="C14230" s="5" t="s">
        <v>226</v>
      </c>
      <c r="D14230" s="35" t="s">
        <v>89</v>
      </c>
      <c r="E14230" s="36" t="s">
        <v>17</v>
      </c>
      <c r="F14230" s="37">
        <v>0</v>
      </c>
      <c r="G14230" s="38">
        <v>0.04</v>
      </c>
      <c r="H14230" s="34">
        <v>0.94107851727218383</v>
      </c>
      <c r="I14230" s="35">
        <v>1812.0095549995171</v>
      </c>
      <c r="J14230" s="35">
        <v>-0.61547746451682739</v>
      </c>
      <c r="K14230" s="35">
        <v>268.80934707064711</v>
      </c>
      <c r="L14230" s="35">
        <v>0.12026667198800915</v>
      </c>
      <c r="M14230" s="35">
        <v>0</v>
      </c>
      <c r="N14230" s="35">
        <v>0</v>
      </c>
      <c r="O14230" s="35">
        <v>0</v>
      </c>
      <c r="P14230" s="36">
        <v>11</v>
      </c>
      <c r="Q14230" s="37">
        <v>84</v>
      </c>
      <c r="R14230" s="36">
        <v>1</v>
      </c>
      <c r="S14230" s="39">
        <f t="shared" si="496"/>
        <v>84</v>
      </c>
      <c r="T14230" s="34" t="s">
        <v>30</v>
      </c>
      <c r="U14230" s="12">
        <f>((alpha*(speed^beta))+(ceta*(speed^delta)))</f>
        <v>576.5308523528538</v>
      </c>
      <c r="V14230" s="8">
        <f t="shared" si="497"/>
        <v>84</v>
      </c>
    </row>
    <row r="14231" spans="1:28">
      <c r="A14231" s="34" t="s">
        <v>20</v>
      </c>
      <c r="B14231" s="34" t="s">
        <v>80</v>
      </c>
      <c r="C14231" s="5" t="s">
        <v>227</v>
      </c>
      <c r="D14231" s="35" t="s">
        <v>89</v>
      </c>
      <c r="E14231" s="36" t="s">
        <v>17</v>
      </c>
      <c r="F14231" s="37">
        <v>0</v>
      </c>
      <c r="G14231" s="38">
        <v>0.04</v>
      </c>
      <c r="H14231" s="34">
        <v>0.91868574083209631</v>
      </c>
      <c r="I14231" s="35">
        <v>196.52728201484467</v>
      </c>
      <c r="J14231" s="35">
        <v>0.17123570401502558</v>
      </c>
      <c r="K14231" s="35">
        <v>1642.9147707592183</v>
      </c>
      <c r="L14231" s="35">
        <v>-0.55684024916932584</v>
      </c>
      <c r="M14231" s="35">
        <v>0</v>
      </c>
      <c r="N14231" s="35">
        <v>0</v>
      </c>
      <c r="O14231" s="35">
        <v>0</v>
      </c>
      <c r="P14231" s="36">
        <v>11</v>
      </c>
      <c r="Q14231" s="37">
        <v>84</v>
      </c>
      <c r="R14231" s="36">
        <v>1</v>
      </c>
      <c r="S14231" s="39">
        <f t="shared" si="496"/>
        <v>84</v>
      </c>
      <c r="T14231" s="34" t="s">
        <v>30</v>
      </c>
      <c r="U14231" s="12">
        <f>((alpha*(speed^beta))+(ceta*(speed^delta)))</f>
        <v>559.03696240366298</v>
      </c>
      <c r="V14231" s="8">
        <f t="shared" si="497"/>
        <v>84</v>
      </c>
    </row>
    <row r="14232" spans="1:28">
      <c r="A14232" s="34" t="s">
        <v>20</v>
      </c>
      <c r="B14232" s="34" t="s">
        <v>80</v>
      </c>
      <c r="C14232" s="5" t="s">
        <v>226</v>
      </c>
      <c r="D14232" s="35" t="s">
        <v>89</v>
      </c>
      <c r="E14232" s="36" t="s">
        <v>15</v>
      </c>
      <c r="F14232" s="37">
        <v>50</v>
      </c>
      <c r="G14232" s="38">
        <v>0.04</v>
      </c>
      <c r="H14232" s="34">
        <v>0.96964947475163343</v>
      </c>
      <c r="I14232" s="35">
        <v>-4.5638900992102709E-5</v>
      </c>
      <c r="J14232" s="35">
        <v>6.5802681348691057E-3</v>
      </c>
      <c r="K14232" s="35">
        <v>-0.31879017753869843</v>
      </c>
      <c r="L14232" s="35">
        <v>7.1192932902529771</v>
      </c>
      <c r="M14232" s="35">
        <v>0</v>
      </c>
      <c r="N14232" s="35">
        <v>0</v>
      </c>
      <c r="O14232" s="35">
        <v>0</v>
      </c>
      <c r="P14232" s="36">
        <v>11</v>
      </c>
      <c r="Q14232" s="37">
        <v>69</v>
      </c>
      <c r="R14232" s="36">
        <v>14</v>
      </c>
      <c r="S14232" s="39">
        <f t="shared" si="496"/>
        <v>69</v>
      </c>
      <c r="T14232" s="34" t="s">
        <v>51</v>
      </c>
      <c r="U14232" s="12">
        <f>(((alpha*(speed^3))+(beta*(speed^2))+(ceta*speed))+delta)</f>
        <v>1.4586379041799278</v>
      </c>
      <c r="V14232" s="8">
        <f t="shared" si="497"/>
        <v>69</v>
      </c>
    </row>
    <row r="14233" spans="1:28">
      <c r="A14233" s="34" t="s">
        <v>20</v>
      </c>
      <c r="B14233" s="34" t="s">
        <v>80</v>
      </c>
      <c r="C14233" s="5" t="s">
        <v>227</v>
      </c>
      <c r="D14233" s="35" t="s">
        <v>89</v>
      </c>
      <c r="E14233" s="36" t="s">
        <v>15</v>
      </c>
      <c r="F14233" s="37">
        <v>50</v>
      </c>
      <c r="G14233" s="38">
        <v>0.04</v>
      </c>
      <c r="H14233" s="34">
        <v>0.95801285207187858</v>
      </c>
      <c r="I14233" s="35">
        <v>8.0705216143930993</v>
      </c>
      <c r="J14233" s="35">
        <v>-15.097052711017422</v>
      </c>
      <c r="K14233" s="35">
        <v>-1.7293432539219147</v>
      </c>
      <c r="L14233" s="35">
        <v>0</v>
      </c>
      <c r="M14233" s="35">
        <v>0</v>
      </c>
      <c r="N14233" s="35">
        <v>0</v>
      </c>
      <c r="O14233" s="35">
        <v>0</v>
      </c>
      <c r="P14233" s="36">
        <v>11</v>
      </c>
      <c r="Q14233" s="37">
        <v>67</v>
      </c>
      <c r="R14233" s="36">
        <v>13</v>
      </c>
      <c r="S14233" s="39">
        <f t="shared" si="496"/>
        <v>67</v>
      </c>
      <c r="T14233" s="34" t="s">
        <v>50</v>
      </c>
      <c r="U14233" s="12">
        <f>EXP((alpha+(beta/speed))+(ceta*LN(speed)))</f>
        <v>1.7750625350014411</v>
      </c>
      <c r="V14233" s="8">
        <f t="shared" si="497"/>
        <v>67</v>
      </c>
    </row>
    <row r="14234" spans="1:28">
      <c r="A14234" s="34" t="s">
        <v>20</v>
      </c>
      <c r="B14234" s="34" t="s">
        <v>80</v>
      </c>
      <c r="C14234" s="5" t="s">
        <v>226</v>
      </c>
      <c r="D14234" s="35" t="s">
        <v>89</v>
      </c>
      <c r="E14234" s="36" t="s">
        <v>16</v>
      </c>
      <c r="F14234" s="37">
        <v>50</v>
      </c>
      <c r="G14234" s="38">
        <v>0.04</v>
      </c>
      <c r="H14234" s="34">
        <v>0.98193745632499774</v>
      </c>
      <c r="I14234" s="35">
        <v>23.909172395426204</v>
      </c>
      <c r="J14234" s="35">
        <v>-0.30124037129312398</v>
      </c>
      <c r="K14234" s="35">
        <v>170.45235946366947</v>
      </c>
      <c r="L14234" s="35">
        <v>-1.8970585030922076</v>
      </c>
      <c r="M14234" s="35">
        <v>0</v>
      </c>
      <c r="N14234" s="35">
        <v>0</v>
      </c>
      <c r="O14234" s="35">
        <v>0</v>
      </c>
      <c r="P14234" s="36">
        <v>11</v>
      </c>
      <c r="Q14234" s="37">
        <v>69</v>
      </c>
      <c r="R14234" s="36">
        <v>1</v>
      </c>
      <c r="S14234" s="39">
        <f t="shared" si="496"/>
        <v>69</v>
      </c>
      <c r="T14234" s="34" t="s">
        <v>30</v>
      </c>
      <c r="U14234" s="12">
        <f>((alpha*(speed^beta))+(ceta*(speed^delta)))</f>
        <v>6.7330919553683337</v>
      </c>
      <c r="V14234" s="8">
        <f t="shared" si="497"/>
        <v>69</v>
      </c>
    </row>
    <row r="14235" spans="1:28">
      <c r="A14235" s="34" t="s">
        <v>20</v>
      </c>
      <c r="B14235" s="34" t="s">
        <v>80</v>
      </c>
      <c r="C14235" s="5" t="s">
        <v>227</v>
      </c>
      <c r="D14235" s="35" t="s">
        <v>89</v>
      </c>
      <c r="E14235" s="36" t="s">
        <v>16</v>
      </c>
      <c r="F14235" s="37">
        <v>50</v>
      </c>
      <c r="G14235" s="38">
        <v>0.04</v>
      </c>
      <c r="H14235" s="34">
        <v>0.90520508097826857</v>
      </c>
      <c r="I14235" s="35">
        <v>-1.367697148352041</v>
      </c>
      <c r="J14235" s="35">
        <v>24.90712945346948</v>
      </c>
      <c r="K14235" s="35">
        <v>0.55199103644033221</v>
      </c>
      <c r="L14235" s="35">
        <v>0</v>
      </c>
      <c r="M14235" s="35">
        <v>0</v>
      </c>
      <c r="N14235" s="35">
        <v>0</v>
      </c>
      <c r="O14235" s="35">
        <v>0</v>
      </c>
      <c r="P14235" s="36">
        <v>11</v>
      </c>
      <c r="Q14235" s="37">
        <v>67</v>
      </c>
      <c r="R14235" s="36">
        <v>13</v>
      </c>
      <c r="S14235" s="39">
        <f t="shared" si="496"/>
        <v>67</v>
      </c>
      <c r="T14235" s="34" t="s">
        <v>50</v>
      </c>
      <c r="U14235" s="12">
        <f>EXP((alpha+(beta/speed))+(ceta*LN(speed)))</f>
        <v>3.7621992349938118</v>
      </c>
      <c r="V14235" s="8">
        <f t="shared" si="497"/>
        <v>67</v>
      </c>
    </row>
    <row r="14236" spans="1:28">
      <c r="A14236" s="34" t="s">
        <v>20</v>
      </c>
      <c r="B14236" s="34" t="s">
        <v>80</v>
      </c>
      <c r="C14236" s="5" t="s">
        <v>226</v>
      </c>
      <c r="D14236" s="35" t="s">
        <v>89</v>
      </c>
      <c r="E14236" s="36" t="s">
        <v>14</v>
      </c>
      <c r="F14236" s="37">
        <v>50</v>
      </c>
      <c r="G14236" s="38">
        <v>0.04</v>
      </c>
      <c r="H14236" s="34">
        <v>0.97561679944709134</v>
      </c>
      <c r="I14236" s="35">
        <v>-1.2738829215323178E-6</v>
      </c>
      <c r="J14236" s="35">
        <v>1.8538730336067148E-4</v>
      </c>
      <c r="K14236" s="35">
        <v>-1.002198525157915E-2</v>
      </c>
      <c r="L14236" s="35">
        <v>0.29487781231294646</v>
      </c>
      <c r="M14236" s="35">
        <v>0</v>
      </c>
      <c r="N14236" s="35">
        <v>0</v>
      </c>
      <c r="O14236" s="35">
        <v>0</v>
      </c>
      <c r="P14236" s="36">
        <v>11</v>
      </c>
      <c r="Q14236" s="37">
        <v>69</v>
      </c>
      <c r="R14236" s="36">
        <v>14</v>
      </c>
      <c r="S14236" s="39">
        <f t="shared" si="496"/>
        <v>69</v>
      </c>
      <c r="T14236" s="34" t="s">
        <v>51</v>
      </c>
      <c r="U14236" s="12">
        <f>(((alpha*(speed^3))+(beta*(speed^2))+(ceta*speed))+delta)</f>
        <v>6.7507776584481816E-2</v>
      </c>
      <c r="V14236" s="8">
        <f t="shared" si="497"/>
        <v>69</v>
      </c>
    </row>
    <row r="14237" spans="1:28">
      <c r="A14237" s="34" t="s">
        <v>20</v>
      </c>
      <c r="B14237" s="34" t="s">
        <v>80</v>
      </c>
      <c r="C14237" s="5" t="s">
        <v>227</v>
      </c>
      <c r="D14237" s="35" t="s">
        <v>89</v>
      </c>
      <c r="E14237" s="36" t="s">
        <v>14</v>
      </c>
      <c r="F14237" s="37">
        <v>50</v>
      </c>
      <c r="G14237" s="38">
        <v>0.04</v>
      </c>
      <c r="H14237" s="34">
        <v>0.97193750111992672</v>
      </c>
      <c r="I14237" s="35">
        <v>-6040.5600885646763</v>
      </c>
      <c r="J14237" s="35">
        <v>1197.6857838146054</v>
      </c>
      <c r="K14237" s="35">
        <v>3.6679145335010053</v>
      </c>
      <c r="L14237" s="35">
        <v>0</v>
      </c>
      <c r="M14237" s="35">
        <v>0</v>
      </c>
      <c r="N14237" s="35">
        <v>0</v>
      </c>
      <c r="O14237" s="35">
        <v>0</v>
      </c>
      <c r="P14237" s="36">
        <v>11</v>
      </c>
      <c r="Q14237" s="37">
        <v>67</v>
      </c>
      <c r="R14237" s="36">
        <v>2</v>
      </c>
      <c r="S14237" s="39">
        <f t="shared" si="496"/>
        <v>67</v>
      </c>
      <c r="T14237" s="34" t="s">
        <v>31</v>
      </c>
      <c r="U14237" s="12">
        <f>((alpha+(beta*speed))^((-1)/ceta))</f>
        <v>4.7005959830427768E-2</v>
      </c>
      <c r="V14237" s="8">
        <f t="shared" si="497"/>
        <v>67</v>
      </c>
      <c r="AB14237" s="41"/>
    </row>
    <row r="14238" spans="1:28">
      <c r="A14238" s="34" t="s">
        <v>20</v>
      </c>
      <c r="B14238" s="34" t="s">
        <v>80</v>
      </c>
      <c r="C14238" s="5" t="s">
        <v>226</v>
      </c>
      <c r="D14238" s="35" t="s">
        <v>89</v>
      </c>
      <c r="E14238" s="36" t="s">
        <v>18</v>
      </c>
      <c r="F14238" s="37">
        <v>50</v>
      </c>
      <c r="G14238" s="38">
        <v>0.04</v>
      </c>
      <c r="H14238" s="34">
        <v>0.98061120920893219</v>
      </c>
      <c r="I14238" s="35">
        <v>1.3776032801072999</v>
      </c>
      <c r="J14238" s="35">
        <v>-6.4860911844288873</v>
      </c>
      <c r="K14238" s="35">
        <v>-1.0487527909875682</v>
      </c>
      <c r="L14238" s="35">
        <v>0</v>
      </c>
      <c r="M14238" s="35">
        <v>0</v>
      </c>
      <c r="N14238" s="35">
        <v>0</v>
      </c>
      <c r="O14238" s="35">
        <v>0</v>
      </c>
      <c r="P14238" s="36">
        <v>11</v>
      </c>
      <c r="Q14238" s="37">
        <v>69</v>
      </c>
      <c r="R14238" s="36">
        <v>13</v>
      </c>
      <c r="S14238" s="39">
        <f t="shared" si="496"/>
        <v>69</v>
      </c>
      <c r="T14238" s="34" t="s">
        <v>50</v>
      </c>
      <c r="U14238" s="12">
        <f>EXP((alpha+(beta/speed))+(ceta*LN(speed)))</f>
        <v>4.255622843640644E-2</v>
      </c>
      <c r="V14238" s="8">
        <f t="shared" si="497"/>
        <v>69</v>
      </c>
    </row>
    <row r="14239" spans="1:28">
      <c r="A14239" s="34" t="s">
        <v>20</v>
      </c>
      <c r="B14239" s="34" t="s">
        <v>80</v>
      </c>
      <c r="C14239" s="5" t="s">
        <v>227</v>
      </c>
      <c r="D14239" s="35" t="s">
        <v>89</v>
      </c>
      <c r="E14239" s="36" t="s">
        <v>18</v>
      </c>
      <c r="F14239" s="37">
        <v>50</v>
      </c>
      <c r="G14239" s="38">
        <v>0.04</v>
      </c>
      <c r="H14239" s="34">
        <v>0.98893973083608799</v>
      </c>
      <c r="I14239" s="35">
        <v>-1.2378031053101415E-6</v>
      </c>
      <c r="J14239" s="35">
        <v>2.0187175324846822E-4</v>
      </c>
      <c r="K14239" s="35">
        <v>-1.2088738464475886E-2</v>
      </c>
      <c r="L14239" s="35">
        <v>0.2949996294298744</v>
      </c>
      <c r="M14239" s="35">
        <v>0</v>
      </c>
      <c r="N14239" s="35">
        <v>0</v>
      </c>
      <c r="O14239" s="35">
        <v>0</v>
      </c>
      <c r="P14239" s="36">
        <v>11</v>
      </c>
      <c r="Q14239" s="37">
        <v>67</v>
      </c>
      <c r="R14239" s="36">
        <v>14</v>
      </c>
      <c r="S14239" s="39">
        <f t="shared" si="496"/>
        <v>67</v>
      </c>
      <c r="T14239" s="34" t="s">
        <v>51</v>
      </c>
      <c r="U14239" s="12">
        <f>(((alpha*(speed^3))+(beta*(speed^2))+(ceta*speed))+delta)</f>
        <v>1.8971077279969772E-2</v>
      </c>
      <c r="V14239" s="8">
        <f t="shared" si="497"/>
        <v>67</v>
      </c>
    </row>
    <row r="14240" spans="1:28">
      <c r="A14240" s="34" t="s">
        <v>20</v>
      </c>
      <c r="B14240" s="34" t="s">
        <v>80</v>
      </c>
      <c r="C14240" s="5" t="s">
        <v>226</v>
      </c>
      <c r="D14240" s="35" t="s">
        <v>89</v>
      </c>
      <c r="E14240" s="36" t="s">
        <v>17</v>
      </c>
      <c r="F14240" s="37">
        <v>50</v>
      </c>
      <c r="G14240" s="38">
        <v>0.04</v>
      </c>
      <c r="H14240" s="34">
        <v>0.94523216305935176</v>
      </c>
      <c r="I14240" s="35">
        <v>-2.2029970706790615E-3</v>
      </c>
      <c r="J14240" s="35">
        <v>0.32971373455264152</v>
      </c>
      <c r="K14240" s="35">
        <v>-17.833301534721663</v>
      </c>
      <c r="L14240" s="35">
        <v>1107.8161400001704</v>
      </c>
      <c r="M14240" s="35">
        <v>0</v>
      </c>
      <c r="N14240" s="35">
        <v>0</v>
      </c>
      <c r="O14240" s="35">
        <v>0</v>
      </c>
      <c r="P14240" s="36">
        <v>11</v>
      </c>
      <c r="Q14240" s="37">
        <v>69</v>
      </c>
      <c r="R14240" s="36">
        <v>14</v>
      </c>
      <c r="S14240" s="39">
        <f t="shared" si="496"/>
        <v>69</v>
      </c>
      <c r="T14240" s="34" t="s">
        <v>51</v>
      </c>
      <c r="U14240" s="12">
        <f>(((alpha*(speed^3))+(beta*(speed^2))+(ceta*speed))+delta)</f>
        <v>723.38105961779422</v>
      </c>
      <c r="V14240" s="8">
        <f t="shared" si="497"/>
        <v>69</v>
      </c>
    </row>
    <row r="14241" spans="1:28">
      <c r="A14241" s="34" t="s">
        <v>20</v>
      </c>
      <c r="B14241" s="34" t="s">
        <v>80</v>
      </c>
      <c r="C14241" s="5" t="s">
        <v>227</v>
      </c>
      <c r="D14241" s="35" t="s">
        <v>89</v>
      </c>
      <c r="E14241" s="36" t="s">
        <v>17</v>
      </c>
      <c r="F14241" s="37">
        <v>50</v>
      </c>
      <c r="G14241" s="38">
        <v>0.04</v>
      </c>
      <c r="H14241" s="34">
        <v>0.93026723933150091</v>
      </c>
      <c r="I14241" s="35">
        <v>-2.2119182325870132E-3</v>
      </c>
      <c r="J14241" s="35">
        <v>0.3143653496422581</v>
      </c>
      <c r="K14241" s="35">
        <v>-16.194393450483691</v>
      </c>
      <c r="L14241" s="35">
        <v>1037.4490712195866</v>
      </c>
      <c r="M14241" s="35">
        <v>0</v>
      </c>
      <c r="N14241" s="35">
        <v>0</v>
      </c>
      <c r="O14241" s="35">
        <v>0</v>
      </c>
      <c r="P14241" s="36">
        <v>11</v>
      </c>
      <c r="Q14241" s="37">
        <v>67</v>
      </c>
      <c r="R14241" s="36">
        <v>14</v>
      </c>
      <c r="S14241" s="39">
        <f t="shared" si="496"/>
        <v>67</v>
      </c>
      <c r="T14241" s="34" t="s">
        <v>51</v>
      </c>
      <c r="U14241" s="12">
        <f>(((alpha*(speed^3))+(beta*(speed^2))+(ceta*speed))+delta)</f>
        <v>698.34760119370799</v>
      </c>
      <c r="V14241" s="8">
        <f t="shared" si="497"/>
        <v>67</v>
      </c>
    </row>
    <row r="14242" spans="1:28">
      <c r="A14242" s="34" t="s">
        <v>20</v>
      </c>
      <c r="B14242" s="34" t="s">
        <v>80</v>
      </c>
      <c r="C14242" s="5" t="s">
        <v>226</v>
      </c>
      <c r="D14242" s="35" t="s">
        <v>89</v>
      </c>
      <c r="E14242" s="36" t="s">
        <v>15</v>
      </c>
      <c r="F14242" s="37">
        <v>100</v>
      </c>
      <c r="G14242" s="38">
        <v>0.04</v>
      </c>
      <c r="H14242" s="34">
        <v>0.99082161771308663</v>
      </c>
      <c r="I14242" s="35">
        <v>5.9292801998601181</v>
      </c>
      <c r="J14242" s="35">
        <v>-11.632434221042571</v>
      </c>
      <c r="K14242" s="35">
        <v>-1.3617842128267406</v>
      </c>
      <c r="L14242" s="35">
        <v>0</v>
      </c>
      <c r="M14242" s="35">
        <v>0</v>
      </c>
      <c r="N14242" s="35">
        <v>0</v>
      </c>
      <c r="O14242" s="35">
        <v>0</v>
      </c>
      <c r="P14242" s="36">
        <v>10</v>
      </c>
      <c r="Q14242" s="37">
        <v>57</v>
      </c>
      <c r="R14242" s="36">
        <v>13</v>
      </c>
      <c r="S14242" s="39">
        <f t="shared" si="496"/>
        <v>57</v>
      </c>
      <c r="T14242" s="34" t="s">
        <v>50</v>
      </c>
      <c r="U14242" s="12">
        <f>EXP((alpha+(beta/speed))+(ceta*LN(speed)))</f>
        <v>1.2453779004062611</v>
      </c>
      <c r="V14242" s="8">
        <f t="shared" si="497"/>
        <v>57</v>
      </c>
    </row>
    <row r="14243" spans="1:28">
      <c r="A14243" s="34" t="s">
        <v>20</v>
      </c>
      <c r="B14243" s="34" t="s">
        <v>80</v>
      </c>
      <c r="C14243" s="5" t="s">
        <v>227</v>
      </c>
      <c r="D14243" s="35" t="s">
        <v>89</v>
      </c>
      <c r="E14243" s="36" t="s">
        <v>15</v>
      </c>
      <c r="F14243" s="37">
        <v>100</v>
      </c>
      <c r="G14243" s="38">
        <v>0.04</v>
      </c>
      <c r="H14243" s="34">
        <v>0.96219136457966437</v>
      </c>
      <c r="I14243" s="35">
        <v>1.7922640402175711</v>
      </c>
      <c r="J14243" s="35">
        <v>75.2749087963264</v>
      </c>
      <c r="K14243" s="35">
        <v>-0.48287533219081524</v>
      </c>
      <c r="L14243" s="35">
        <v>6.9506979423052451E-2</v>
      </c>
      <c r="M14243" s="35">
        <v>7.4693056508471772E-2</v>
      </c>
      <c r="N14243" s="35">
        <v>0</v>
      </c>
      <c r="O14243" s="35">
        <v>0</v>
      </c>
      <c r="P14243" s="36">
        <v>10</v>
      </c>
      <c r="Q14243" s="37">
        <v>57</v>
      </c>
      <c r="R14243" s="36">
        <v>10</v>
      </c>
      <c r="S14243" s="39">
        <f t="shared" si="496"/>
        <v>57</v>
      </c>
      <c r="T14243" s="34" t="s">
        <v>44</v>
      </c>
      <c r="U14243" s="12">
        <f>(alpha+(beta/(1+EXP((((-1)*ceta)+(delta*LN(speed)))+(epsilon*speed)))))</f>
        <v>2.2854708966433952</v>
      </c>
      <c r="V14243" s="8">
        <f t="shared" si="497"/>
        <v>57</v>
      </c>
    </row>
    <row r="14244" spans="1:28">
      <c r="A14244" s="34" t="s">
        <v>20</v>
      </c>
      <c r="B14244" s="34" t="s">
        <v>80</v>
      </c>
      <c r="C14244" s="5" t="s">
        <v>226</v>
      </c>
      <c r="D14244" s="35" t="s">
        <v>89</v>
      </c>
      <c r="E14244" s="36" t="s">
        <v>16</v>
      </c>
      <c r="F14244" s="37">
        <v>100</v>
      </c>
      <c r="G14244" s="38">
        <v>0.04</v>
      </c>
      <c r="H14244" s="34">
        <v>0.98340879198297193</v>
      </c>
      <c r="I14244" s="35">
        <v>-9.6004760932367271E-5</v>
      </c>
      <c r="J14244" s="35">
        <v>1.3497366938535087E-2</v>
      </c>
      <c r="K14244" s="35">
        <v>-0.6973774689390696</v>
      </c>
      <c r="L14244" s="35">
        <v>21.840936927225226</v>
      </c>
      <c r="M14244" s="35">
        <v>0</v>
      </c>
      <c r="N14244" s="35">
        <v>0</v>
      </c>
      <c r="O14244" s="35">
        <v>0</v>
      </c>
      <c r="P14244" s="36">
        <v>10</v>
      </c>
      <c r="Q14244" s="37">
        <v>57</v>
      </c>
      <c r="R14244" s="36">
        <v>14</v>
      </c>
      <c r="S14244" s="39">
        <f t="shared" si="496"/>
        <v>57</v>
      </c>
      <c r="T14244" s="34" t="s">
        <v>51</v>
      </c>
      <c r="U14244" s="12">
        <f>(((alpha*(speed^3))+(beta*(speed^2))+(ceta*speed))+delta)</f>
        <v>8.1639566896508633</v>
      </c>
      <c r="V14244" s="8">
        <f t="shared" si="497"/>
        <v>57</v>
      </c>
    </row>
    <row r="14245" spans="1:28">
      <c r="A14245" s="34" t="s">
        <v>20</v>
      </c>
      <c r="B14245" s="34" t="s">
        <v>80</v>
      </c>
      <c r="C14245" s="5" t="s">
        <v>227</v>
      </c>
      <c r="D14245" s="35" t="s">
        <v>89</v>
      </c>
      <c r="E14245" s="36" t="s">
        <v>16</v>
      </c>
      <c r="F14245" s="37">
        <v>100</v>
      </c>
      <c r="G14245" s="38">
        <v>0.04</v>
      </c>
      <c r="H14245" s="34">
        <v>0.93758465068842933</v>
      </c>
      <c r="I14245" s="35">
        <v>-0.18092855376218073</v>
      </c>
      <c r="J14245" s="35">
        <v>15.555887287847542</v>
      </c>
      <c r="K14245" s="35">
        <v>0.33982785334803173</v>
      </c>
      <c r="L14245" s="35">
        <v>0</v>
      </c>
      <c r="M14245" s="35">
        <v>0</v>
      </c>
      <c r="N14245" s="35">
        <v>0</v>
      </c>
      <c r="O14245" s="35">
        <v>0</v>
      </c>
      <c r="P14245" s="36">
        <v>10</v>
      </c>
      <c r="Q14245" s="37">
        <v>57</v>
      </c>
      <c r="R14245" s="36">
        <v>13</v>
      </c>
      <c r="S14245" s="39">
        <f t="shared" si="496"/>
        <v>57</v>
      </c>
      <c r="T14245" s="34" t="s">
        <v>50</v>
      </c>
      <c r="U14245" s="12">
        <f>EXP((alpha+(beta/speed))+(ceta*LN(speed)))</f>
        <v>4.3315401987138014</v>
      </c>
      <c r="V14245" s="8">
        <f t="shared" si="497"/>
        <v>57</v>
      </c>
    </row>
    <row r="14246" spans="1:28">
      <c r="A14246" s="34" t="s">
        <v>20</v>
      </c>
      <c r="B14246" s="34" t="s">
        <v>80</v>
      </c>
      <c r="C14246" s="5" t="s">
        <v>226</v>
      </c>
      <c r="D14246" s="35" t="s">
        <v>89</v>
      </c>
      <c r="E14246" s="36" t="s">
        <v>14</v>
      </c>
      <c r="F14246" s="37">
        <v>100</v>
      </c>
      <c r="G14246" s="38">
        <v>0.04</v>
      </c>
      <c r="H14246" s="34">
        <v>0.98817036705590067</v>
      </c>
      <c r="I14246" s="35">
        <v>-1.4155385696742953E-6</v>
      </c>
      <c r="J14246" s="35">
        <v>2.2894506799843353E-4</v>
      </c>
      <c r="K14246" s="35">
        <v>-1.3097791974389893E-2</v>
      </c>
      <c r="L14246" s="35">
        <v>0.35248119518120524</v>
      </c>
      <c r="M14246" s="35">
        <v>0</v>
      </c>
      <c r="N14246" s="35">
        <v>0</v>
      </c>
      <c r="O14246" s="35">
        <v>0</v>
      </c>
      <c r="P14246" s="36">
        <v>10</v>
      </c>
      <c r="Q14246" s="37">
        <v>57</v>
      </c>
      <c r="R14246" s="36">
        <v>14</v>
      </c>
      <c r="S14246" s="39">
        <f t="shared" si="496"/>
        <v>57</v>
      </c>
      <c r="T14246" s="34" t="s">
        <v>51</v>
      </c>
      <c r="U14246" s="12">
        <f>(((alpha*(speed^3))+(beta*(speed^2))+(ceta*speed))+delta)</f>
        <v>8.7601744234200141E-2</v>
      </c>
      <c r="V14246" s="8">
        <f t="shared" si="497"/>
        <v>57</v>
      </c>
    </row>
    <row r="14247" spans="1:28">
      <c r="A14247" s="34" t="s">
        <v>20</v>
      </c>
      <c r="B14247" s="34" t="s">
        <v>80</v>
      </c>
      <c r="C14247" s="5" t="s">
        <v>227</v>
      </c>
      <c r="D14247" s="35" t="s">
        <v>89</v>
      </c>
      <c r="E14247" s="36" t="s">
        <v>14</v>
      </c>
      <c r="F14247" s="37">
        <v>100</v>
      </c>
      <c r="G14247" s="38">
        <v>0.04</v>
      </c>
      <c r="H14247" s="34">
        <v>0.95408478994524926</v>
      </c>
      <c r="I14247" s="35">
        <v>0.3540347540867339</v>
      </c>
      <c r="J14247" s="35">
        <v>1.0138012298963819</v>
      </c>
      <c r="K14247" s="35">
        <v>-0.58361412036176941</v>
      </c>
      <c r="L14247" s="35">
        <v>0</v>
      </c>
      <c r="M14247" s="35">
        <v>0</v>
      </c>
      <c r="N14247" s="35">
        <v>0</v>
      </c>
      <c r="O14247" s="35">
        <v>0</v>
      </c>
      <c r="P14247" s="36">
        <v>10</v>
      </c>
      <c r="Q14247" s="37">
        <v>57</v>
      </c>
      <c r="R14247" s="36">
        <v>0</v>
      </c>
      <c r="S14247" s="39">
        <f t="shared" si="496"/>
        <v>57</v>
      </c>
      <c r="T14247" s="34" t="s">
        <v>29</v>
      </c>
      <c r="U14247" s="12">
        <f>((alpha*(beta^speed))*(speed^ceta))</f>
        <v>7.3047090347313506E-2</v>
      </c>
      <c r="V14247" s="8">
        <f t="shared" si="497"/>
        <v>57</v>
      </c>
      <c r="AB14247" s="41"/>
    </row>
    <row r="14248" spans="1:28">
      <c r="A14248" s="34" t="s">
        <v>20</v>
      </c>
      <c r="B14248" s="34" t="s">
        <v>80</v>
      </c>
      <c r="C14248" s="5" t="s">
        <v>226</v>
      </c>
      <c r="D14248" s="35" t="s">
        <v>89</v>
      </c>
      <c r="E14248" s="36" t="s">
        <v>18</v>
      </c>
      <c r="F14248" s="37">
        <v>100</v>
      </c>
      <c r="G14248" s="38">
        <v>0.04</v>
      </c>
      <c r="H14248" s="34">
        <v>0.98500764439796729</v>
      </c>
      <c r="I14248" s="35">
        <v>-1.0412629255965873E-6</v>
      </c>
      <c r="J14248" s="35">
        <v>1.9326670027803035E-4</v>
      </c>
      <c r="K14248" s="35">
        <v>-1.1964338028287865E-2</v>
      </c>
      <c r="L14248" s="35">
        <v>0.30416849262786461</v>
      </c>
      <c r="M14248" s="35">
        <v>0</v>
      </c>
      <c r="N14248" s="35">
        <v>0</v>
      </c>
      <c r="O14248" s="35">
        <v>0</v>
      </c>
      <c r="P14248" s="36">
        <v>10</v>
      </c>
      <c r="Q14248" s="37">
        <v>57</v>
      </c>
      <c r="R14248" s="36">
        <v>14</v>
      </c>
      <c r="S14248" s="39">
        <f t="shared" si="496"/>
        <v>57</v>
      </c>
      <c r="T14248" s="34" t="s">
        <v>51</v>
      </c>
      <c r="U14248" s="12">
        <f>(((alpha*(speed^3))+(beta*(speed^2))+(ceta*speed))+delta)</f>
        <v>5.7290129238768084E-2</v>
      </c>
      <c r="V14248" s="8">
        <f t="shared" si="497"/>
        <v>57</v>
      </c>
    </row>
    <row r="14249" spans="1:28">
      <c r="A14249" s="34" t="s">
        <v>20</v>
      </c>
      <c r="B14249" s="34" t="s">
        <v>80</v>
      </c>
      <c r="C14249" s="5" t="s">
        <v>227</v>
      </c>
      <c r="D14249" s="35" t="s">
        <v>89</v>
      </c>
      <c r="E14249" s="36" t="s">
        <v>18</v>
      </c>
      <c r="F14249" s="37">
        <v>100</v>
      </c>
      <c r="G14249" s="38">
        <v>0.04</v>
      </c>
      <c r="H14249" s="34">
        <v>0.99179477214527401</v>
      </c>
      <c r="I14249" s="35">
        <v>-2.1944910313913136E-6</v>
      </c>
      <c r="J14249" s="35">
        <v>3.4362435136807532E-4</v>
      </c>
      <c r="K14249" s="35">
        <v>-1.8337440127268657E-2</v>
      </c>
      <c r="L14249" s="35">
        <v>0.37843717831602069</v>
      </c>
      <c r="M14249" s="35">
        <v>0</v>
      </c>
      <c r="N14249" s="35">
        <v>0</v>
      </c>
      <c r="O14249" s="35">
        <v>0</v>
      </c>
      <c r="P14249" s="36">
        <v>10</v>
      </c>
      <c r="Q14249" s="37">
        <v>57</v>
      </c>
      <c r="R14249" s="36">
        <v>14</v>
      </c>
      <c r="S14249" s="39">
        <f t="shared" si="496"/>
        <v>57</v>
      </c>
      <c r="T14249" s="34" t="s">
        <v>51</v>
      </c>
      <c r="U14249" s="12">
        <f>(((alpha*(speed^3))+(beta*(speed^2))+(ceta*speed))+delta)</f>
        <v>4.3234231080132413E-2</v>
      </c>
      <c r="V14249" s="8">
        <f t="shared" si="497"/>
        <v>57</v>
      </c>
    </row>
    <row r="14250" spans="1:28">
      <c r="A14250" s="34" t="s">
        <v>20</v>
      </c>
      <c r="B14250" s="34" t="s">
        <v>80</v>
      </c>
      <c r="C14250" s="5" t="s">
        <v>226</v>
      </c>
      <c r="D14250" s="35" t="s">
        <v>89</v>
      </c>
      <c r="E14250" s="36" t="s">
        <v>17</v>
      </c>
      <c r="F14250" s="37">
        <v>100</v>
      </c>
      <c r="G14250" s="38">
        <v>0.04</v>
      </c>
      <c r="H14250" s="34">
        <v>0.95708551978083978</v>
      </c>
      <c r="I14250" s="35">
        <v>-2.8727127815247632E-3</v>
      </c>
      <c r="J14250" s="35">
        <v>0.38960500933207509</v>
      </c>
      <c r="K14250" s="35">
        <v>-20.779753890450191</v>
      </c>
      <c r="L14250" s="35">
        <v>1328.1217727993228</v>
      </c>
      <c r="M14250" s="35">
        <v>0</v>
      </c>
      <c r="N14250" s="35">
        <v>0</v>
      </c>
      <c r="O14250" s="35">
        <v>0</v>
      </c>
      <c r="P14250" s="36">
        <v>10</v>
      </c>
      <c r="Q14250" s="37">
        <v>57</v>
      </c>
      <c r="R14250" s="36">
        <v>14</v>
      </c>
      <c r="S14250" s="39">
        <f t="shared" si="496"/>
        <v>57</v>
      </c>
      <c r="T14250" s="34" t="s">
        <v>51</v>
      </c>
      <c r="U14250" s="12">
        <f>(((alpha*(speed^3))+(beta*(speed^2))+(ceta*speed))+delta)</f>
        <v>877.49617821465858</v>
      </c>
      <c r="V14250" s="8">
        <f t="shared" si="497"/>
        <v>57</v>
      </c>
    </row>
    <row r="14251" spans="1:28">
      <c r="A14251" s="34" t="s">
        <v>20</v>
      </c>
      <c r="B14251" s="34" t="s">
        <v>80</v>
      </c>
      <c r="C14251" s="5" t="s">
        <v>227</v>
      </c>
      <c r="D14251" s="35" t="s">
        <v>89</v>
      </c>
      <c r="E14251" s="36" t="s">
        <v>17</v>
      </c>
      <c r="F14251" s="37">
        <v>100</v>
      </c>
      <c r="G14251" s="38">
        <v>0.04</v>
      </c>
      <c r="H14251" s="34">
        <v>0.91904535660539988</v>
      </c>
      <c r="I14251" s="35">
        <v>-3.2322197684430806E-3</v>
      </c>
      <c r="J14251" s="35">
        <v>0.42490904683724201</v>
      </c>
      <c r="K14251" s="35">
        <v>-20.213305947371943</v>
      </c>
      <c r="L14251" s="35">
        <v>1256.8266306671355</v>
      </c>
      <c r="M14251" s="35">
        <v>0</v>
      </c>
      <c r="N14251" s="35">
        <v>0</v>
      </c>
      <c r="O14251" s="35">
        <v>0</v>
      </c>
      <c r="P14251" s="36">
        <v>10</v>
      </c>
      <c r="Q14251" s="37">
        <v>57</v>
      </c>
      <c r="R14251" s="36">
        <v>14</v>
      </c>
      <c r="S14251" s="39">
        <f t="shared" si="496"/>
        <v>57</v>
      </c>
      <c r="T14251" s="34" t="s">
        <v>51</v>
      </c>
      <c r="U14251" s="12">
        <f>(((alpha*(speed^3))+(beta*(speed^2))+(ceta*speed))+delta)</f>
        <v>886.61320926385463</v>
      </c>
      <c r="V14251" s="8">
        <f t="shared" si="497"/>
        <v>57</v>
      </c>
    </row>
    <row r="14252" spans="1:28">
      <c r="A14252" s="34" t="s">
        <v>20</v>
      </c>
      <c r="B14252" s="34" t="s">
        <v>80</v>
      </c>
      <c r="C14252" s="5" t="s">
        <v>226</v>
      </c>
      <c r="D14252" s="35" t="s">
        <v>89</v>
      </c>
      <c r="E14252" s="36" t="s">
        <v>15</v>
      </c>
      <c r="F14252" s="37">
        <v>0</v>
      </c>
      <c r="G14252" s="38">
        <v>0.06</v>
      </c>
      <c r="H14252" s="34">
        <v>0.96820445458362236</v>
      </c>
      <c r="I14252" s="35">
        <v>1.5679260211203547</v>
      </c>
      <c r="J14252" s="35">
        <v>16.512398236515601</v>
      </c>
      <c r="K14252" s="35">
        <v>1.4365811227542458</v>
      </c>
      <c r="L14252" s="35">
        <v>1.2179138089848334</v>
      </c>
      <c r="M14252" s="35">
        <v>1.4356793017305764E-2</v>
      </c>
      <c r="N14252" s="35">
        <v>0</v>
      </c>
      <c r="O14252" s="35">
        <v>0</v>
      </c>
      <c r="P14252" s="36">
        <v>11</v>
      </c>
      <c r="Q14252" s="37">
        <v>68</v>
      </c>
      <c r="R14252" s="36">
        <v>10</v>
      </c>
      <c r="S14252" s="39">
        <f t="shared" si="496"/>
        <v>68</v>
      </c>
      <c r="T14252" s="34" t="s">
        <v>44</v>
      </c>
      <c r="U14252" s="12">
        <f>(alpha+(beta/(1+EXP((((-1)*ceta)+(delta*LN(speed)))+(epsilon*speed)))))</f>
        <v>1.7199351971142429</v>
      </c>
      <c r="V14252" s="8">
        <f t="shared" si="497"/>
        <v>68</v>
      </c>
    </row>
    <row r="14253" spans="1:28">
      <c r="A14253" s="34" t="s">
        <v>20</v>
      </c>
      <c r="B14253" s="34" t="s">
        <v>80</v>
      </c>
      <c r="C14253" s="5" t="s">
        <v>227</v>
      </c>
      <c r="D14253" s="35" t="s">
        <v>89</v>
      </c>
      <c r="E14253" s="36" t="s">
        <v>15</v>
      </c>
      <c r="F14253" s="37">
        <v>0</v>
      </c>
      <c r="G14253" s="38">
        <v>0.06</v>
      </c>
      <c r="H14253" s="34">
        <v>0.97006513755027868</v>
      </c>
      <c r="I14253" s="35">
        <v>0.5538906681823742</v>
      </c>
      <c r="J14253" s="35">
        <v>71.469951720787392</v>
      </c>
      <c r="K14253" s="35">
        <v>-0.29969568119802081</v>
      </c>
      <c r="L14253" s="35">
        <v>0.38227433041700276</v>
      </c>
      <c r="M14253" s="35">
        <v>3.2764677553772666E-2</v>
      </c>
      <c r="N14253" s="35">
        <v>0</v>
      </c>
      <c r="O14253" s="35">
        <v>0</v>
      </c>
      <c r="P14253" s="36">
        <v>11</v>
      </c>
      <c r="Q14253" s="37">
        <v>66</v>
      </c>
      <c r="R14253" s="36">
        <v>10</v>
      </c>
      <c r="S14253" s="39">
        <f t="shared" si="496"/>
        <v>66</v>
      </c>
      <c r="T14253" s="34" t="s">
        <v>44</v>
      </c>
      <c r="U14253" s="12">
        <f>(alpha+(beta/(1+EXP((((-1)*ceta)+(delta*LN(speed)))+(epsilon*speed)))))</f>
        <v>1.761299945973215</v>
      </c>
      <c r="V14253" s="8">
        <f t="shared" si="497"/>
        <v>66</v>
      </c>
    </row>
    <row r="14254" spans="1:28">
      <c r="A14254" s="34" t="s">
        <v>20</v>
      </c>
      <c r="B14254" s="34" t="s">
        <v>80</v>
      </c>
      <c r="C14254" s="5" t="s">
        <v>226</v>
      </c>
      <c r="D14254" s="35" t="s">
        <v>89</v>
      </c>
      <c r="E14254" s="36" t="s">
        <v>16</v>
      </c>
      <c r="F14254" s="37">
        <v>0</v>
      </c>
      <c r="G14254" s="38">
        <v>0.06</v>
      </c>
      <c r="H14254" s="34">
        <v>0.97847250040872769</v>
      </c>
      <c r="I14254" s="35">
        <v>2.852050378250012</v>
      </c>
      <c r="J14254" s="35">
        <v>2.8343652372949046</v>
      </c>
      <c r="K14254" s="35">
        <v>-0.22977180806735367</v>
      </c>
      <c r="L14254" s="35">
        <v>0</v>
      </c>
      <c r="M14254" s="35">
        <v>0</v>
      </c>
      <c r="N14254" s="35">
        <v>0</v>
      </c>
      <c r="O14254" s="35">
        <v>0</v>
      </c>
      <c r="P14254" s="36">
        <v>11</v>
      </c>
      <c r="Q14254" s="37">
        <v>68</v>
      </c>
      <c r="R14254" s="36">
        <v>13</v>
      </c>
      <c r="S14254" s="39">
        <f t="shared" si="496"/>
        <v>68</v>
      </c>
      <c r="T14254" s="34" t="s">
        <v>50</v>
      </c>
      <c r="U14254" s="12">
        <f>EXP((alpha+(beta/speed))+(ceta*LN(speed)))</f>
        <v>6.8497236295046369</v>
      </c>
      <c r="V14254" s="8">
        <f t="shared" si="497"/>
        <v>68</v>
      </c>
    </row>
    <row r="14255" spans="1:28">
      <c r="A14255" s="34" t="s">
        <v>20</v>
      </c>
      <c r="B14255" s="34" t="s">
        <v>80</v>
      </c>
      <c r="C14255" s="5" t="s">
        <v>227</v>
      </c>
      <c r="D14255" s="35" t="s">
        <v>89</v>
      </c>
      <c r="E14255" s="36" t="s">
        <v>16</v>
      </c>
      <c r="F14255" s="37">
        <v>0</v>
      </c>
      <c r="G14255" s="38">
        <v>0.06</v>
      </c>
      <c r="H14255" s="34">
        <v>0.97052882938981444</v>
      </c>
      <c r="I14255" s="35">
        <v>175.97547184640123</v>
      </c>
      <c r="J14255" s="35">
        <v>1.0320016373863632</v>
      </c>
      <c r="K14255" s="35">
        <v>-1.3999492037879382</v>
      </c>
      <c r="L14255" s="35">
        <v>0</v>
      </c>
      <c r="M14255" s="35">
        <v>0</v>
      </c>
      <c r="N14255" s="35">
        <v>0</v>
      </c>
      <c r="O14255" s="35">
        <v>0</v>
      </c>
      <c r="P14255" s="36">
        <v>11</v>
      </c>
      <c r="Q14255" s="37">
        <v>66</v>
      </c>
      <c r="R14255" s="36">
        <v>0</v>
      </c>
      <c r="S14255" s="39">
        <f t="shared" si="496"/>
        <v>66</v>
      </c>
      <c r="T14255" s="34" t="s">
        <v>29</v>
      </c>
      <c r="U14255" s="12">
        <f>((alpha*(beta^speed))*(speed^ceta))</f>
        <v>3.9910627266776819</v>
      </c>
      <c r="V14255" s="8">
        <f t="shared" si="497"/>
        <v>66</v>
      </c>
    </row>
    <row r="14256" spans="1:28">
      <c r="A14256" s="34" t="s">
        <v>20</v>
      </c>
      <c r="B14256" s="34" t="s">
        <v>80</v>
      </c>
      <c r="C14256" s="5" t="s">
        <v>226</v>
      </c>
      <c r="D14256" s="35" t="s">
        <v>89</v>
      </c>
      <c r="E14256" s="36" t="s">
        <v>14</v>
      </c>
      <c r="F14256" s="37">
        <v>0</v>
      </c>
      <c r="G14256" s="38">
        <v>0.06</v>
      </c>
      <c r="H14256" s="34">
        <v>0.96292294993202054</v>
      </c>
      <c r="I14256" s="35">
        <v>-1.0264642748259753E-6</v>
      </c>
      <c r="J14256" s="35">
        <v>1.4998473804030328E-4</v>
      </c>
      <c r="K14256" s="35">
        <v>-8.4967277715066285E-3</v>
      </c>
      <c r="L14256" s="35">
        <v>0.27616577597511111</v>
      </c>
      <c r="M14256" s="35">
        <v>0</v>
      </c>
      <c r="N14256" s="35">
        <v>0</v>
      </c>
      <c r="O14256" s="35">
        <v>0</v>
      </c>
      <c r="P14256" s="36">
        <v>11</v>
      </c>
      <c r="Q14256" s="37">
        <v>68</v>
      </c>
      <c r="R14256" s="36">
        <v>14</v>
      </c>
      <c r="S14256" s="39">
        <f t="shared" si="496"/>
        <v>68</v>
      </c>
      <c r="T14256" s="34" t="s">
        <v>51</v>
      </c>
      <c r="U14256" s="12">
        <f>(((alpha*(speed^3))+(beta*(speed^2))+(ceta*speed))+delta)</f>
        <v>6.9164501348941643E-2</v>
      </c>
      <c r="V14256" s="8">
        <f t="shared" si="497"/>
        <v>68</v>
      </c>
    </row>
    <row r="14257" spans="1:28">
      <c r="A14257" s="34" t="s">
        <v>20</v>
      </c>
      <c r="B14257" s="34" t="s">
        <v>80</v>
      </c>
      <c r="C14257" s="5" t="s">
        <v>227</v>
      </c>
      <c r="D14257" s="35" t="s">
        <v>89</v>
      </c>
      <c r="E14257" s="36" t="s">
        <v>14</v>
      </c>
      <c r="F14257" s="37">
        <v>0</v>
      </c>
      <c r="G14257" s="38">
        <v>0.06</v>
      </c>
      <c r="H14257" s="34">
        <v>0.96164852661328781</v>
      </c>
      <c r="I14257" s="35">
        <v>-2214.7106744743301</v>
      </c>
      <c r="J14257" s="35">
        <v>652.93221170278684</v>
      </c>
      <c r="K14257" s="35">
        <v>3.4745445309726288</v>
      </c>
      <c r="L14257" s="35">
        <v>0</v>
      </c>
      <c r="M14257" s="35">
        <v>0</v>
      </c>
      <c r="N14257" s="35">
        <v>0</v>
      </c>
      <c r="O14257" s="35">
        <v>0</v>
      </c>
      <c r="P14257" s="36">
        <v>11</v>
      </c>
      <c r="Q14257" s="37">
        <v>66</v>
      </c>
      <c r="R14257" s="36">
        <v>2</v>
      </c>
      <c r="S14257" s="39">
        <f t="shared" si="496"/>
        <v>66</v>
      </c>
      <c r="T14257" s="34" t="s">
        <v>31</v>
      </c>
      <c r="U14257" s="12">
        <f>((alpha+(beta*speed))^((-1)/ceta))</f>
        <v>4.7073465268240876E-2</v>
      </c>
      <c r="V14257" s="8">
        <f t="shared" si="497"/>
        <v>66</v>
      </c>
      <c r="AB14257" s="41"/>
    </row>
    <row r="14258" spans="1:28">
      <c r="A14258" s="34" t="s">
        <v>20</v>
      </c>
      <c r="B14258" s="34" t="s">
        <v>80</v>
      </c>
      <c r="C14258" s="5" t="s">
        <v>226</v>
      </c>
      <c r="D14258" s="35" t="s">
        <v>89</v>
      </c>
      <c r="E14258" s="36" t="s">
        <v>18</v>
      </c>
      <c r="F14258" s="37">
        <v>0</v>
      </c>
      <c r="G14258" s="38">
        <v>0.06</v>
      </c>
      <c r="H14258" s="34">
        <v>0.982569858841285</v>
      </c>
      <c r="I14258" s="35">
        <v>3.7504951016200465</v>
      </c>
      <c r="J14258" s="35">
        <v>0.10036543313421958</v>
      </c>
      <c r="K14258" s="35">
        <v>1.2492626699980802</v>
      </c>
      <c r="L14258" s="35">
        <v>0</v>
      </c>
      <c r="M14258" s="35">
        <v>0</v>
      </c>
      <c r="N14258" s="35">
        <v>0</v>
      </c>
      <c r="O14258" s="35">
        <v>0</v>
      </c>
      <c r="P14258" s="36">
        <v>11</v>
      </c>
      <c r="Q14258" s="37">
        <v>68</v>
      </c>
      <c r="R14258" s="36">
        <v>6</v>
      </c>
      <c r="S14258" s="39">
        <f t="shared" si="496"/>
        <v>68</v>
      </c>
      <c r="T14258" s="34" t="s">
        <v>37</v>
      </c>
      <c r="U14258" s="12">
        <f>(1/(alpha+(beta*(speed^ceta))))</f>
        <v>4.2940566904653053E-2</v>
      </c>
      <c r="V14258" s="8">
        <f t="shared" si="497"/>
        <v>68</v>
      </c>
    </row>
    <row r="14259" spans="1:28">
      <c r="A14259" s="34" t="s">
        <v>20</v>
      </c>
      <c r="B14259" s="34" t="s">
        <v>80</v>
      </c>
      <c r="C14259" s="5" t="s">
        <v>227</v>
      </c>
      <c r="D14259" s="35" t="s">
        <v>89</v>
      </c>
      <c r="E14259" s="36" t="s">
        <v>18</v>
      </c>
      <c r="F14259" s="37">
        <v>0</v>
      </c>
      <c r="G14259" s="38">
        <v>0.06</v>
      </c>
      <c r="H14259" s="34">
        <v>0.98324010392460515</v>
      </c>
      <c r="I14259" s="35">
        <v>-9.8136665670635962E-7</v>
      </c>
      <c r="J14259" s="35">
        <v>1.6162508838641631E-4</v>
      </c>
      <c r="K14259" s="35">
        <v>-1.0111513573625613E-2</v>
      </c>
      <c r="L14259" s="35">
        <v>0.26344331138145971</v>
      </c>
      <c r="M14259" s="35">
        <v>0</v>
      </c>
      <c r="N14259" s="35">
        <v>0</v>
      </c>
      <c r="O14259" s="35">
        <v>0</v>
      </c>
      <c r="P14259" s="36">
        <v>11</v>
      </c>
      <c r="Q14259" s="37">
        <v>66</v>
      </c>
      <c r="R14259" s="36">
        <v>14</v>
      </c>
      <c r="S14259" s="39">
        <f t="shared" si="496"/>
        <v>66</v>
      </c>
      <c r="T14259" s="34" t="s">
        <v>51</v>
      </c>
      <c r="U14259" s="12">
        <f>(((alpha*(speed^3))+(beta*(speed^2))+(ceta*speed))+delta)</f>
        <v>1.7983312196947154E-2</v>
      </c>
      <c r="V14259" s="8">
        <f t="shared" si="497"/>
        <v>66</v>
      </c>
    </row>
    <row r="14260" spans="1:28">
      <c r="A14260" s="34" t="s">
        <v>20</v>
      </c>
      <c r="B14260" s="34" t="s">
        <v>80</v>
      </c>
      <c r="C14260" s="5" t="s">
        <v>226</v>
      </c>
      <c r="D14260" s="35" t="s">
        <v>89</v>
      </c>
      <c r="E14260" s="36" t="s">
        <v>17</v>
      </c>
      <c r="F14260" s="37">
        <v>0</v>
      </c>
      <c r="G14260" s="38">
        <v>0.06</v>
      </c>
      <c r="H14260" s="34">
        <v>0.97159795215514999</v>
      </c>
      <c r="I14260" s="35">
        <v>6.7681457318733083</v>
      </c>
      <c r="J14260" s="35">
        <v>2.0554758159353734</v>
      </c>
      <c r="K14260" s="35">
        <v>-4.2993214606311336E-2</v>
      </c>
      <c r="L14260" s="35">
        <v>0</v>
      </c>
      <c r="M14260" s="35">
        <v>0</v>
      </c>
      <c r="N14260" s="35">
        <v>0</v>
      </c>
      <c r="O14260" s="35">
        <v>0</v>
      </c>
      <c r="P14260" s="36">
        <v>11</v>
      </c>
      <c r="Q14260" s="37">
        <v>68</v>
      </c>
      <c r="R14260" s="36">
        <v>13</v>
      </c>
      <c r="S14260" s="39">
        <f t="shared" si="496"/>
        <v>68</v>
      </c>
      <c r="T14260" s="34" t="s">
        <v>50</v>
      </c>
      <c r="U14260" s="12">
        <f>EXP((alpha+(beta/speed))+(ceta*LN(speed)))</f>
        <v>747.67105641601256</v>
      </c>
      <c r="V14260" s="8">
        <f t="shared" si="497"/>
        <v>68</v>
      </c>
    </row>
    <row r="14261" spans="1:28">
      <c r="A14261" s="34" t="s">
        <v>20</v>
      </c>
      <c r="B14261" s="34" t="s">
        <v>80</v>
      </c>
      <c r="C14261" s="5" t="s">
        <v>227</v>
      </c>
      <c r="D14261" s="35" t="s">
        <v>89</v>
      </c>
      <c r="E14261" s="36" t="s">
        <v>17</v>
      </c>
      <c r="F14261" s="37">
        <v>0</v>
      </c>
      <c r="G14261" s="38">
        <v>0.06</v>
      </c>
      <c r="H14261" s="34">
        <v>0.95514730459852548</v>
      </c>
      <c r="I14261" s="35">
        <v>6.756298827911162</v>
      </c>
      <c r="J14261" s="35">
        <v>1.5764626163754107</v>
      </c>
      <c r="K14261" s="35">
        <v>-4.7867836214836527E-2</v>
      </c>
      <c r="L14261" s="35">
        <v>0</v>
      </c>
      <c r="M14261" s="35">
        <v>0</v>
      </c>
      <c r="N14261" s="35">
        <v>0</v>
      </c>
      <c r="O14261" s="35">
        <v>0</v>
      </c>
      <c r="P14261" s="36">
        <v>11</v>
      </c>
      <c r="Q14261" s="37">
        <v>66</v>
      </c>
      <c r="R14261" s="36">
        <v>13</v>
      </c>
      <c r="S14261" s="39">
        <f t="shared" si="496"/>
        <v>66</v>
      </c>
      <c r="T14261" s="34" t="s">
        <v>50</v>
      </c>
      <c r="U14261" s="12">
        <f>EXP((alpha+(beta/speed))+(ceta*LN(speed)))</f>
        <v>720.27632142392395</v>
      </c>
      <c r="V14261" s="8">
        <f t="shared" si="497"/>
        <v>66</v>
      </c>
    </row>
    <row r="14262" spans="1:28">
      <c r="A14262" s="34" t="s">
        <v>20</v>
      </c>
      <c r="B14262" s="34" t="s">
        <v>80</v>
      </c>
      <c r="C14262" s="5" t="s">
        <v>226</v>
      </c>
      <c r="D14262" s="35" t="s">
        <v>89</v>
      </c>
      <c r="E14262" s="36" t="s">
        <v>15</v>
      </c>
      <c r="F14262" s="37">
        <v>50</v>
      </c>
      <c r="G14262" s="38">
        <v>0.06</v>
      </c>
      <c r="H14262" s="34">
        <v>0.97491711064320363</v>
      </c>
      <c r="I14262" s="35">
        <v>6.6929365371685989</v>
      </c>
      <c r="J14262" s="35">
        <v>-14.798719725525983</v>
      </c>
      <c r="K14262" s="35">
        <v>-1.5415257311711215</v>
      </c>
      <c r="L14262" s="35">
        <v>0</v>
      </c>
      <c r="M14262" s="35">
        <v>0</v>
      </c>
      <c r="N14262" s="35">
        <v>0</v>
      </c>
      <c r="O14262" s="35">
        <v>0</v>
      </c>
      <c r="P14262" s="36">
        <v>10</v>
      </c>
      <c r="Q14262" s="37">
        <v>52</v>
      </c>
      <c r="R14262" s="36">
        <v>13</v>
      </c>
      <c r="S14262" s="39">
        <f t="shared" si="496"/>
        <v>52</v>
      </c>
      <c r="T14262" s="34" t="s">
        <v>50</v>
      </c>
      <c r="U14262" s="12">
        <f>EXP((alpha+(beta/speed))+(ceta*LN(speed)))</f>
        <v>1.3735545075245199</v>
      </c>
      <c r="V14262" s="8">
        <f t="shared" si="497"/>
        <v>52</v>
      </c>
    </row>
    <row r="14263" spans="1:28">
      <c r="A14263" s="34" t="s">
        <v>20</v>
      </c>
      <c r="B14263" s="34" t="s">
        <v>80</v>
      </c>
      <c r="C14263" s="5" t="s">
        <v>227</v>
      </c>
      <c r="D14263" s="35" t="s">
        <v>89</v>
      </c>
      <c r="E14263" s="36" t="s">
        <v>15</v>
      </c>
      <c r="F14263" s="37">
        <v>50</v>
      </c>
      <c r="G14263" s="38">
        <v>0.06</v>
      </c>
      <c r="H14263" s="34">
        <v>0.94973504206435588</v>
      </c>
      <c r="I14263" s="35">
        <v>-9.7636356609192681E-5</v>
      </c>
      <c r="J14263" s="35">
        <v>1.9327588104574321E-2</v>
      </c>
      <c r="K14263" s="35">
        <v>-1.242540170916504</v>
      </c>
      <c r="L14263" s="35">
        <v>28.124807598967362</v>
      </c>
      <c r="M14263" s="35">
        <v>0</v>
      </c>
      <c r="N14263" s="35">
        <v>0</v>
      </c>
      <c r="O14263" s="35">
        <v>0</v>
      </c>
      <c r="P14263" s="36">
        <v>10</v>
      </c>
      <c r="Q14263" s="37">
        <v>51</v>
      </c>
      <c r="R14263" s="36">
        <v>14</v>
      </c>
      <c r="S14263" s="39">
        <f t="shared" si="496"/>
        <v>51</v>
      </c>
      <c r="T14263" s="34" t="s">
        <v>51</v>
      </c>
      <c r="U14263" s="12">
        <f>(((alpha*(speed^3))+(beta*(speed^2))+(ceta*speed))+delta)</f>
        <v>2.0747552016574495</v>
      </c>
      <c r="V14263" s="8">
        <f t="shared" si="497"/>
        <v>51</v>
      </c>
    </row>
    <row r="14264" spans="1:28">
      <c r="A14264" s="34" t="s">
        <v>20</v>
      </c>
      <c r="B14264" s="34" t="s">
        <v>80</v>
      </c>
      <c r="C14264" s="5" t="s">
        <v>226</v>
      </c>
      <c r="D14264" s="35" t="s">
        <v>89</v>
      </c>
      <c r="E14264" s="36" t="s">
        <v>16</v>
      </c>
      <c r="F14264" s="37">
        <v>50</v>
      </c>
      <c r="G14264" s="38">
        <v>0.06</v>
      </c>
      <c r="H14264" s="34">
        <v>0.97080790274005502</v>
      </c>
      <c r="I14264" s="35">
        <v>9.9827960458970058</v>
      </c>
      <c r="J14264" s="35">
        <v>40.07661146523786</v>
      </c>
      <c r="K14264" s="35">
        <v>-1.316457367441314</v>
      </c>
      <c r="L14264" s="35">
        <v>-0.41864177277824305</v>
      </c>
      <c r="M14264" s="35">
        <v>0.11999127989032157</v>
      </c>
      <c r="N14264" s="35">
        <v>0</v>
      </c>
      <c r="O14264" s="35">
        <v>0</v>
      </c>
      <c r="P14264" s="36">
        <v>10</v>
      </c>
      <c r="Q14264" s="37">
        <v>52</v>
      </c>
      <c r="R14264" s="36">
        <v>10</v>
      </c>
      <c r="S14264" s="39">
        <f t="shared" si="496"/>
        <v>52</v>
      </c>
      <c r="T14264" s="34" t="s">
        <v>44</v>
      </c>
      <c r="U14264" s="12">
        <f>(alpha+(beta/(1+EXP((((-1)*ceta)+(delta*LN(speed)))+(epsilon*speed)))))</f>
        <v>10.092082153800966</v>
      </c>
      <c r="V14264" s="8">
        <f t="shared" si="497"/>
        <v>52</v>
      </c>
    </row>
    <row r="14265" spans="1:28">
      <c r="A14265" s="34" t="s">
        <v>20</v>
      </c>
      <c r="B14265" s="34" t="s">
        <v>80</v>
      </c>
      <c r="C14265" s="5" t="s">
        <v>227</v>
      </c>
      <c r="D14265" s="35" t="s">
        <v>89</v>
      </c>
      <c r="E14265" s="36" t="s">
        <v>16</v>
      </c>
      <c r="F14265" s="37">
        <v>50</v>
      </c>
      <c r="G14265" s="38">
        <v>0.06</v>
      </c>
      <c r="H14265" s="34">
        <v>0.90672627478976564</v>
      </c>
      <c r="I14265" s="35">
        <v>-0.44812985061578808</v>
      </c>
      <c r="J14265" s="35">
        <v>15.499426165629606</v>
      </c>
      <c r="K14265" s="35">
        <v>0.4448690300414459</v>
      </c>
      <c r="L14265" s="35">
        <v>0</v>
      </c>
      <c r="M14265" s="35">
        <v>0</v>
      </c>
      <c r="N14265" s="35">
        <v>0</v>
      </c>
      <c r="O14265" s="35">
        <v>0</v>
      </c>
      <c r="P14265" s="36">
        <v>10</v>
      </c>
      <c r="Q14265" s="37">
        <v>51</v>
      </c>
      <c r="R14265" s="36">
        <v>13</v>
      </c>
      <c r="S14265" s="39">
        <f t="shared" si="496"/>
        <v>51</v>
      </c>
      <c r="T14265" s="34" t="s">
        <v>50</v>
      </c>
      <c r="U14265" s="12">
        <f>EXP((alpha+(beta/speed))+(ceta*LN(speed)))</f>
        <v>4.977500820905755</v>
      </c>
      <c r="V14265" s="8">
        <f t="shared" si="497"/>
        <v>51</v>
      </c>
    </row>
    <row r="14266" spans="1:28">
      <c r="A14266" s="34" t="s">
        <v>20</v>
      </c>
      <c r="B14266" s="34" t="s">
        <v>80</v>
      </c>
      <c r="C14266" s="5" t="s">
        <v>226</v>
      </c>
      <c r="D14266" s="35" t="s">
        <v>89</v>
      </c>
      <c r="E14266" s="36" t="s">
        <v>14</v>
      </c>
      <c r="F14266" s="37">
        <v>50</v>
      </c>
      <c r="G14266" s="38">
        <v>0.06</v>
      </c>
      <c r="H14266" s="34">
        <v>0.98617207663113826</v>
      </c>
      <c r="I14266" s="35">
        <v>-1.6211008267335405E-6</v>
      </c>
      <c r="J14266" s="35">
        <v>2.3585115333239038E-4</v>
      </c>
      <c r="K14266" s="35">
        <v>-1.3125158265884933E-2</v>
      </c>
      <c r="L14266" s="35">
        <v>0.35577181077606823</v>
      </c>
      <c r="M14266" s="35">
        <v>0</v>
      </c>
      <c r="N14266" s="35">
        <v>0</v>
      </c>
      <c r="O14266" s="35">
        <v>0</v>
      </c>
      <c r="P14266" s="36">
        <v>10</v>
      </c>
      <c r="Q14266" s="37">
        <v>52</v>
      </c>
      <c r="R14266" s="36">
        <v>14</v>
      </c>
      <c r="S14266" s="39">
        <f t="shared" si="496"/>
        <v>52</v>
      </c>
      <c r="T14266" s="34" t="s">
        <v>51</v>
      </c>
      <c r="U14266" s="12">
        <f>(((alpha*(speed^3))+(beta*(speed^2))+(ceta*speed))+delta)</f>
        <v>8.3065354515485579E-2</v>
      </c>
      <c r="V14266" s="8">
        <f t="shared" si="497"/>
        <v>52</v>
      </c>
    </row>
    <row r="14267" spans="1:28">
      <c r="A14267" s="34" t="s">
        <v>20</v>
      </c>
      <c r="B14267" s="34" t="s">
        <v>80</v>
      </c>
      <c r="C14267" s="5" t="s">
        <v>227</v>
      </c>
      <c r="D14267" s="35" t="s">
        <v>89</v>
      </c>
      <c r="E14267" s="36" t="s">
        <v>14</v>
      </c>
      <c r="F14267" s="37">
        <v>50</v>
      </c>
      <c r="G14267" s="38">
        <v>0.06</v>
      </c>
      <c r="H14267" s="34">
        <v>0.97120824497372049</v>
      </c>
      <c r="I14267" s="35">
        <v>5.858207067159281</v>
      </c>
      <c r="J14267" s="35">
        <v>0.385925053097881</v>
      </c>
      <c r="K14267" s="35">
        <v>-4.5560994540419491E-3</v>
      </c>
      <c r="L14267" s="35">
        <v>0</v>
      </c>
      <c r="M14267" s="35">
        <v>0</v>
      </c>
      <c r="N14267" s="35">
        <v>0</v>
      </c>
      <c r="O14267" s="35">
        <v>0</v>
      </c>
      <c r="P14267" s="36">
        <v>10</v>
      </c>
      <c r="Q14267" s="37">
        <v>51</v>
      </c>
      <c r="R14267" s="36">
        <v>5</v>
      </c>
      <c r="S14267" s="39">
        <f t="shared" si="496"/>
        <v>51</v>
      </c>
      <c r="T14267" s="34" t="s">
        <v>36</v>
      </c>
      <c r="U14267" s="12">
        <f>(1/(((ceta*(speed^2))+(beta*speed))+alpha))</f>
        <v>7.3046178556043076E-2</v>
      </c>
      <c r="V14267" s="8">
        <f t="shared" si="497"/>
        <v>51</v>
      </c>
      <c r="AB14267" s="41"/>
    </row>
    <row r="14268" spans="1:28">
      <c r="A14268" s="34" t="s">
        <v>20</v>
      </c>
      <c r="B14268" s="34" t="s">
        <v>80</v>
      </c>
      <c r="C14268" s="5" t="s">
        <v>226</v>
      </c>
      <c r="D14268" s="35" t="s">
        <v>89</v>
      </c>
      <c r="E14268" s="36" t="s">
        <v>18</v>
      </c>
      <c r="F14268" s="37">
        <v>50</v>
      </c>
      <c r="G14268" s="38">
        <v>0.06</v>
      </c>
      <c r="H14268" s="34">
        <v>0.96967526214486333</v>
      </c>
      <c r="I14268" s="35">
        <v>-1.6886701917650302E-6</v>
      </c>
      <c r="J14268" s="35">
        <v>2.6864212283031952E-4</v>
      </c>
      <c r="K14268" s="35">
        <v>-1.5071100772332589E-2</v>
      </c>
      <c r="L14268" s="35">
        <v>0.34657203579783219</v>
      </c>
      <c r="M14268" s="35">
        <v>0</v>
      </c>
      <c r="N14268" s="35">
        <v>0</v>
      </c>
      <c r="O14268" s="35">
        <v>0</v>
      </c>
      <c r="P14268" s="36">
        <v>10</v>
      </c>
      <c r="Q14268" s="37">
        <v>52</v>
      </c>
      <c r="R14268" s="36">
        <v>14</v>
      </c>
      <c r="S14268" s="39">
        <f t="shared" si="496"/>
        <v>52</v>
      </c>
      <c r="T14268" s="34" t="s">
        <v>51</v>
      </c>
      <c r="U14268" s="12">
        <f>(((alpha*(speed^3))+(beta*(speed^2))+(ceta*speed))+delta)</f>
        <v>5.1842557446024229E-2</v>
      </c>
      <c r="V14268" s="8">
        <f t="shared" si="497"/>
        <v>52</v>
      </c>
    </row>
    <row r="14269" spans="1:28">
      <c r="A14269" s="34" t="s">
        <v>20</v>
      </c>
      <c r="B14269" s="34" t="s">
        <v>80</v>
      </c>
      <c r="C14269" s="5" t="s">
        <v>227</v>
      </c>
      <c r="D14269" s="35" t="s">
        <v>89</v>
      </c>
      <c r="E14269" s="36" t="s">
        <v>18</v>
      </c>
      <c r="F14269" s="37">
        <v>50</v>
      </c>
      <c r="G14269" s="38">
        <v>0.06</v>
      </c>
      <c r="H14269" s="34">
        <v>0.99300551034837914</v>
      </c>
      <c r="I14269" s="35">
        <v>-2.9655603346897668E-6</v>
      </c>
      <c r="J14269" s="35">
        <v>4.210588057997598E-4</v>
      </c>
      <c r="K14269" s="35">
        <v>-2.1248047432618457E-2</v>
      </c>
      <c r="L14269" s="35">
        <v>0.41058925508084526</v>
      </c>
      <c r="M14269" s="35">
        <v>0</v>
      </c>
      <c r="N14269" s="35">
        <v>0</v>
      </c>
      <c r="O14269" s="35">
        <v>0</v>
      </c>
      <c r="P14269" s="36">
        <v>10</v>
      </c>
      <c r="Q14269" s="37">
        <v>51</v>
      </c>
      <c r="R14269" s="36">
        <v>14</v>
      </c>
      <c r="S14269" s="39">
        <f t="shared" si="496"/>
        <v>51</v>
      </c>
      <c r="T14269" s="34" t="s">
        <v>51</v>
      </c>
      <c r="U14269" s="12">
        <f>(((alpha*(speed^3))+(beta*(speed^2))+(ceta*speed))+delta)</f>
        <v>2.8728245945546849E-2</v>
      </c>
      <c r="V14269" s="8">
        <f t="shared" si="497"/>
        <v>51</v>
      </c>
    </row>
    <row r="14270" spans="1:28">
      <c r="A14270" s="34" t="s">
        <v>20</v>
      </c>
      <c r="B14270" s="34" t="s">
        <v>80</v>
      </c>
      <c r="C14270" s="5" t="s">
        <v>226</v>
      </c>
      <c r="D14270" s="35" t="s">
        <v>89</v>
      </c>
      <c r="E14270" s="36" t="s">
        <v>17</v>
      </c>
      <c r="F14270" s="37">
        <v>50</v>
      </c>
      <c r="G14270" s="38">
        <v>0.06</v>
      </c>
      <c r="H14270" s="34">
        <v>0.98004252726415941</v>
      </c>
      <c r="I14270" s="35">
        <v>-3.9395206720368829E-3</v>
      </c>
      <c r="J14270" s="35">
        <v>0.47749626498411402</v>
      </c>
      <c r="K14270" s="35">
        <v>-22.343908423850532</v>
      </c>
      <c r="L14270" s="35">
        <v>1389.6866222837873</v>
      </c>
      <c r="M14270" s="35">
        <v>0</v>
      </c>
      <c r="N14270" s="35">
        <v>0</v>
      </c>
      <c r="O14270" s="35">
        <v>0</v>
      </c>
      <c r="P14270" s="36">
        <v>10</v>
      </c>
      <c r="Q14270" s="37">
        <v>52</v>
      </c>
      <c r="R14270" s="36">
        <v>14</v>
      </c>
      <c r="S14270" s="39">
        <f t="shared" si="496"/>
        <v>52</v>
      </c>
      <c r="T14270" s="34" t="s">
        <v>51</v>
      </c>
      <c r="U14270" s="12">
        <f>(((alpha*(speed^3))+(beta*(speed^2))+(ceta*speed))+delta)</f>
        <v>965.02516210684178</v>
      </c>
      <c r="V14270" s="8">
        <f t="shared" si="497"/>
        <v>52</v>
      </c>
    </row>
    <row r="14271" spans="1:28">
      <c r="A14271" s="34" t="s">
        <v>20</v>
      </c>
      <c r="B14271" s="34" t="s">
        <v>80</v>
      </c>
      <c r="C14271" s="5" t="s">
        <v>227</v>
      </c>
      <c r="D14271" s="35" t="s">
        <v>89</v>
      </c>
      <c r="E14271" s="36" t="s">
        <v>17</v>
      </c>
      <c r="F14271" s="37">
        <v>50</v>
      </c>
      <c r="G14271" s="38">
        <v>0.06</v>
      </c>
      <c r="H14271" s="34">
        <v>0.95384262998757641</v>
      </c>
      <c r="I14271" s="35">
        <v>-5.9235322924859179E-3</v>
      </c>
      <c r="J14271" s="35">
        <v>0.66502009851360933</v>
      </c>
      <c r="K14271" s="35">
        <v>-26.248967657031564</v>
      </c>
      <c r="L14271" s="35">
        <v>1349.0838916442626</v>
      </c>
      <c r="M14271" s="35">
        <v>0</v>
      </c>
      <c r="N14271" s="35">
        <v>0</v>
      </c>
      <c r="O14271" s="35">
        <v>0</v>
      </c>
      <c r="P14271" s="36">
        <v>10</v>
      </c>
      <c r="Q14271" s="37">
        <v>51</v>
      </c>
      <c r="R14271" s="36">
        <v>14</v>
      </c>
      <c r="S14271" s="39">
        <f t="shared" si="496"/>
        <v>51</v>
      </c>
      <c r="T14271" s="34" t="s">
        <v>51</v>
      </c>
      <c r="U14271" s="12">
        <f>(((alpha*(speed^3))+(beta*(speed^2))+(ceta*speed))+delta)</f>
        <v>954.34133523900107</v>
      </c>
      <c r="V14271" s="8">
        <f t="shared" si="497"/>
        <v>51</v>
      </c>
    </row>
    <row r="14272" spans="1:28">
      <c r="A14272" s="34" t="s">
        <v>20</v>
      </c>
      <c r="B14272" s="34" t="s">
        <v>80</v>
      </c>
      <c r="C14272" s="5" t="s">
        <v>226</v>
      </c>
      <c r="D14272" s="35" t="s">
        <v>89</v>
      </c>
      <c r="E14272" s="36" t="s">
        <v>15</v>
      </c>
      <c r="F14272" s="37">
        <v>100</v>
      </c>
      <c r="G14272" s="38">
        <v>0.06</v>
      </c>
      <c r="H14272" s="34">
        <v>0.9998553948883423</v>
      </c>
      <c r="I14272" s="35">
        <v>5.7163192570682801E-2</v>
      </c>
      <c r="J14272" s="35">
        <v>8.6557385681908694E-4</v>
      </c>
      <c r="K14272" s="35">
        <v>2.7470143967548962E-4</v>
      </c>
      <c r="L14272" s="35">
        <v>0</v>
      </c>
      <c r="M14272" s="35">
        <v>0</v>
      </c>
      <c r="N14272" s="35">
        <v>0</v>
      </c>
      <c r="O14272" s="35">
        <v>0</v>
      </c>
      <c r="P14272" s="36">
        <v>6</v>
      </c>
      <c r="Q14272" s="37">
        <v>42</v>
      </c>
      <c r="R14272" s="36">
        <v>5</v>
      </c>
      <c r="S14272" s="39">
        <f t="shared" si="496"/>
        <v>42</v>
      </c>
      <c r="T14272" s="34" t="s">
        <v>36</v>
      </c>
      <c r="U14272" s="12">
        <f>(1/(((ceta*(speed^2))+(beta*speed))+alpha))</f>
        <v>1.7298325572764477</v>
      </c>
      <c r="V14272" s="8">
        <f t="shared" si="497"/>
        <v>42</v>
      </c>
    </row>
    <row r="14273" spans="1:28">
      <c r="A14273" s="34" t="s">
        <v>20</v>
      </c>
      <c r="B14273" s="34" t="s">
        <v>80</v>
      </c>
      <c r="C14273" s="5" t="s">
        <v>227</v>
      </c>
      <c r="D14273" s="35" t="s">
        <v>89</v>
      </c>
      <c r="E14273" s="36" t="s">
        <v>15</v>
      </c>
      <c r="F14273" s="37">
        <v>100</v>
      </c>
      <c r="G14273" s="38">
        <v>0.06</v>
      </c>
      <c r="H14273" s="34">
        <v>0.9999768917860532</v>
      </c>
      <c r="I14273" s="35">
        <v>1.5552101072983193E-3</v>
      </c>
      <c r="J14273" s="35">
        <v>-8.808258734783396E-2</v>
      </c>
      <c r="K14273" s="35">
        <v>-0.57196795251180654</v>
      </c>
      <c r="L14273" s="35">
        <v>67.584302421786916</v>
      </c>
      <c r="M14273" s="35">
        <v>0</v>
      </c>
      <c r="N14273" s="35">
        <v>0</v>
      </c>
      <c r="O14273" s="35">
        <v>0</v>
      </c>
      <c r="P14273" s="36">
        <v>6</v>
      </c>
      <c r="Q14273" s="37">
        <v>42</v>
      </c>
      <c r="R14273" s="36">
        <v>14</v>
      </c>
      <c r="S14273" s="39">
        <f t="shared" si="496"/>
        <v>42</v>
      </c>
      <c r="T14273" s="34" t="s">
        <v>51</v>
      </c>
      <c r="U14273" s="12">
        <f>(((alpha*(speed^3))+(beta*(speed^2))+(ceta*speed))+delta)</f>
        <v>3.406370764229834</v>
      </c>
      <c r="V14273" s="8">
        <f t="shared" si="497"/>
        <v>42</v>
      </c>
    </row>
    <row r="14274" spans="1:28">
      <c r="A14274" s="34" t="s">
        <v>20</v>
      </c>
      <c r="B14274" s="34" t="s">
        <v>80</v>
      </c>
      <c r="C14274" s="5" t="s">
        <v>226</v>
      </c>
      <c r="D14274" s="35" t="s">
        <v>89</v>
      </c>
      <c r="E14274" s="36" t="s">
        <v>16</v>
      </c>
      <c r="F14274" s="37">
        <v>100</v>
      </c>
      <c r="G14274" s="38">
        <v>0.06</v>
      </c>
      <c r="H14274" s="34">
        <v>0.99981311257200034</v>
      </c>
      <c r="I14274" s="35">
        <v>-1.8877690803107775E-4</v>
      </c>
      <c r="J14274" s="35">
        <v>2.9707447190049089E-2</v>
      </c>
      <c r="K14274" s="35">
        <v>-1.6032844784057509</v>
      </c>
      <c r="L14274" s="35">
        <v>40.216485477791402</v>
      </c>
      <c r="M14274" s="35">
        <v>0</v>
      </c>
      <c r="N14274" s="35">
        <v>0</v>
      </c>
      <c r="O14274" s="35">
        <v>0</v>
      </c>
      <c r="P14274" s="36">
        <v>6</v>
      </c>
      <c r="Q14274" s="37">
        <v>42</v>
      </c>
      <c r="R14274" s="36">
        <v>14</v>
      </c>
      <c r="S14274" s="39">
        <f t="shared" ref="S14274:S14337" si="498">V14274</f>
        <v>42</v>
      </c>
      <c r="T14274" s="34" t="s">
        <v>51</v>
      </c>
      <c r="U14274" s="12">
        <f>(((alpha*(speed^3))+(beta*(speed^2))+(ceta*speed))+delta)</f>
        <v>11.296370665789958</v>
      </c>
      <c r="V14274" s="8">
        <f t="shared" ref="V14274:V14337" si="499">IF($V$1&lt;P14274,P14274,IF($V$1&gt;Q14274,Q14274,$V$1))</f>
        <v>42</v>
      </c>
    </row>
    <row r="14275" spans="1:28">
      <c r="A14275" s="34" t="s">
        <v>20</v>
      </c>
      <c r="B14275" s="34" t="s">
        <v>80</v>
      </c>
      <c r="C14275" s="5" t="s">
        <v>227</v>
      </c>
      <c r="D14275" s="35" t="s">
        <v>89</v>
      </c>
      <c r="E14275" s="36" t="s">
        <v>16</v>
      </c>
      <c r="F14275" s="37">
        <v>100</v>
      </c>
      <c r="G14275" s="38">
        <v>0.06</v>
      </c>
      <c r="H14275" s="34">
        <v>0.99999674080401391</v>
      </c>
      <c r="I14275" s="35">
        <v>-11.577444839325091</v>
      </c>
      <c r="J14275" s="35">
        <v>35.650087628350057</v>
      </c>
      <c r="K14275" s="35">
        <v>1.6030343788457917</v>
      </c>
      <c r="L14275" s="35">
        <v>0.137015931808323</v>
      </c>
      <c r="M14275" s="35">
        <v>3.0071820766524163E-2</v>
      </c>
      <c r="N14275" s="35">
        <v>0</v>
      </c>
      <c r="O14275" s="35">
        <v>0</v>
      </c>
      <c r="P14275" s="36">
        <v>8</v>
      </c>
      <c r="Q14275" s="37">
        <v>41</v>
      </c>
      <c r="R14275" s="36">
        <v>10</v>
      </c>
      <c r="S14275" s="39">
        <f t="shared" si="498"/>
        <v>41</v>
      </c>
      <c r="T14275" s="34" t="s">
        <v>44</v>
      </c>
      <c r="U14275" s="12">
        <f>(alpha+(beta/(1+EXP((((-1)*ceta)+(delta*LN(speed)))+(epsilon*speed)))))</f>
        <v>5.0131545954415682</v>
      </c>
      <c r="V14275" s="8">
        <f t="shared" si="499"/>
        <v>41</v>
      </c>
    </row>
    <row r="14276" spans="1:28">
      <c r="A14276" s="34" t="s">
        <v>20</v>
      </c>
      <c r="B14276" s="34" t="s">
        <v>80</v>
      </c>
      <c r="C14276" s="5" t="s">
        <v>226</v>
      </c>
      <c r="D14276" s="35" t="s">
        <v>89</v>
      </c>
      <c r="E14276" s="36" t="s">
        <v>14</v>
      </c>
      <c r="F14276" s="37">
        <v>100</v>
      </c>
      <c r="G14276" s="38">
        <v>0.06</v>
      </c>
      <c r="H14276" s="34">
        <v>0.99963234571720494</v>
      </c>
      <c r="I14276" s="35">
        <v>-1.6544243139040012E-5</v>
      </c>
      <c r="J14276" s="35">
        <v>1.4077105667262902E-3</v>
      </c>
      <c r="K14276" s="35">
        <v>-4.0695168226656912E-2</v>
      </c>
      <c r="L14276" s="35">
        <v>0.56814975636074039</v>
      </c>
      <c r="M14276" s="35">
        <v>0</v>
      </c>
      <c r="N14276" s="35">
        <v>0</v>
      </c>
      <c r="O14276" s="35">
        <v>0</v>
      </c>
      <c r="P14276" s="36">
        <v>6</v>
      </c>
      <c r="Q14276" s="37">
        <v>42</v>
      </c>
      <c r="R14276" s="36">
        <v>14</v>
      </c>
      <c r="S14276" s="39">
        <f t="shared" si="498"/>
        <v>42</v>
      </c>
      <c r="T14276" s="34" t="s">
        <v>51</v>
      </c>
      <c r="U14276" s="12">
        <f>(((alpha*(speed^3))+(beta*(speed^2))+(ceta*speed))+delta)</f>
        <v>0.11642424486112979</v>
      </c>
      <c r="V14276" s="8">
        <f t="shared" si="499"/>
        <v>42</v>
      </c>
    </row>
    <row r="14277" spans="1:28">
      <c r="A14277" s="34" t="s">
        <v>20</v>
      </c>
      <c r="B14277" s="34" t="s">
        <v>80</v>
      </c>
      <c r="C14277" s="5" t="s">
        <v>227</v>
      </c>
      <c r="D14277" s="35" t="s">
        <v>89</v>
      </c>
      <c r="E14277" s="36" t="s">
        <v>14</v>
      </c>
      <c r="F14277" s="37">
        <v>100</v>
      </c>
      <c r="G14277" s="38">
        <v>0.06</v>
      </c>
      <c r="H14277" s="34">
        <v>0.99983898436242213</v>
      </c>
      <c r="I14277" s="35">
        <v>3.206093078686397</v>
      </c>
      <c r="J14277" s="35">
        <v>0.34375104984327176</v>
      </c>
      <c r="K14277" s="35">
        <v>-4.3990065972641136E-3</v>
      </c>
      <c r="L14277" s="35">
        <v>0</v>
      </c>
      <c r="M14277" s="35">
        <v>0</v>
      </c>
      <c r="N14277" s="35">
        <v>0</v>
      </c>
      <c r="O14277" s="35">
        <v>0</v>
      </c>
      <c r="P14277" s="36">
        <v>6</v>
      </c>
      <c r="Q14277" s="37">
        <v>42</v>
      </c>
      <c r="R14277" s="36">
        <v>5</v>
      </c>
      <c r="S14277" s="39">
        <f t="shared" si="498"/>
        <v>42</v>
      </c>
      <c r="T14277" s="34" t="s">
        <v>36</v>
      </c>
      <c r="U14277" s="12">
        <f>(1/(((ceta*(speed^2))+(beta*speed))+alpha))</f>
        <v>0.10117576831299467</v>
      </c>
      <c r="V14277" s="8">
        <f t="shared" si="499"/>
        <v>42</v>
      </c>
    </row>
    <row r="14278" spans="1:28">
      <c r="A14278" s="34" t="s">
        <v>20</v>
      </c>
      <c r="B14278" s="34" t="s">
        <v>80</v>
      </c>
      <c r="C14278" s="5" t="s">
        <v>226</v>
      </c>
      <c r="D14278" s="35" t="s">
        <v>89</v>
      </c>
      <c r="E14278" s="36" t="s">
        <v>18</v>
      </c>
      <c r="F14278" s="37">
        <v>100</v>
      </c>
      <c r="G14278" s="38">
        <v>0.06</v>
      </c>
      <c r="H14278" s="34">
        <v>0.99962240512868339</v>
      </c>
      <c r="I14278" s="35">
        <v>1.7362375144531097</v>
      </c>
      <c r="J14278" s="35">
        <v>-3.5606262466941804E-2</v>
      </c>
      <c r="K14278" s="35">
        <v>7.6508151006567122E-3</v>
      </c>
      <c r="L14278" s="35">
        <v>0</v>
      </c>
      <c r="M14278" s="35">
        <v>0</v>
      </c>
      <c r="N14278" s="35">
        <v>0</v>
      </c>
      <c r="O14278" s="35">
        <v>0</v>
      </c>
      <c r="P14278" s="36">
        <v>6</v>
      </c>
      <c r="Q14278" s="37">
        <v>42</v>
      </c>
      <c r="R14278" s="36">
        <v>5</v>
      </c>
      <c r="S14278" s="39">
        <f t="shared" si="498"/>
        <v>42</v>
      </c>
      <c r="T14278" s="34" t="s">
        <v>36</v>
      </c>
      <c r="U14278" s="12">
        <f>(1/(((ceta*(speed^2))+(beta*speed))+alpha))</f>
        <v>7.2797092665564264E-2</v>
      </c>
      <c r="V14278" s="8">
        <f t="shared" si="499"/>
        <v>42</v>
      </c>
    </row>
    <row r="14279" spans="1:28">
      <c r="A14279" s="34" t="s">
        <v>20</v>
      </c>
      <c r="B14279" s="34" t="s">
        <v>80</v>
      </c>
      <c r="C14279" s="5" t="s">
        <v>227</v>
      </c>
      <c r="D14279" s="35" t="s">
        <v>89</v>
      </c>
      <c r="E14279" s="36" t="s">
        <v>18</v>
      </c>
      <c r="F14279" s="37">
        <v>100</v>
      </c>
      <c r="G14279" s="38">
        <v>0.06</v>
      </c>
      <c r="H14279" s="34">
        <v>0.9998361114297899</v>
      </c>
      <c r="I14279" s="35">
        <v>1.2510361249522103E-5</v>
      </c>
      <c r="J14279" s="35">
        <v>-7.6699219707002195E-4</v>
      </c>
      <c r="K14279" s="35">
        <v>-1.1697574963845726E-3</v>
      </c>
      <c r="L14279" s="35">
        <v>0.53589772262553326</v>
      </c>
      <c r="M14279" s="35">
        <v>0</v>
      </c>
      <c r="N14279" s="35">
        <v>0</v>
      </c>
      <c r="O14279" s="35">
        <v>0</v>
      </c>
      <c r="P14279" s="36">
        <v>6</v>
      </c>
      <c r="Q14279" s="37">
        <v>42</v>
      </c>
      <c r="R14279" s="36">
        <v>14</v>
      </c>
      <c r="S14279" s="39">
        <f t="shared" si="498"/>
        <v>42</v>
      </c>
      <c r="T14279" s="34" t="s">
        <v>51</v>
      </c>
      <c r="U14279" s="12">
        <f>(((alpha*(speed^3))+(beta*(speed^2))+(ceta*speed))+delta)</f>
        <v>6.0661316400456133E-2</v>
      </c>
      <c r="V14279" s="8">
        <f t="shared" si="499"/>
        <v>42</v>
      </c>
    </row>
    <row r="14280" spans="1:28">
      <c r="A14280" s="34" t="s">
        <v>20</v>
      </c>
      <c r="B14280" s="34" t="s">
        <v>80</v>
      </c>
      <c r="C14280" s="5" t="s">
        <v>226</v>
      </c>
      <c r="D14280" s="35" t="s">
        <v>89</v>
      </c>
      <c r="E14280" s="36" t="s">
        <v>17</v>
      </c>
      <c r="F14280" s="37">
        <v>100</v>
      </c>
      <c r="G14280" s="38">
        <v>0.06</v>
      </c>
      <c r="H14280" s="34">
        <v>0.99933672402976648</v>
      </c>
      <c r="I14280" s="35">
        <v>596.78155903552999</v>
      </c>
      <c r="J14280" s="35">
        <v>7.154957591809738E-2</v>
      </c>
      <c r="K14280" s="35">
        <v>964.79970068083378</v>
      </c>
      <c r="L14280" s="35">
        <v>0.54577716103396157</v>
      </c>
      <c r="M14280" s="35">
        <v>1185.3004188244543</v>
      </c>
      <c r="N14280" s="35">
        <v>0</v>
      </c>
      <c r="O14280" s="35">
        <v>0</v>
      </c>
      <c r="P14280" s="36">
        <v>6</v>
      </c>
      <c r="Q14280" s="37">
        <v>42</v>
      </c>
      <c r="R14280" s="36">
        <v>4</v>
      </c>
      <c r="S14280" s="39">
        <f t="shared" si="498"/>
        <v>42</v>
      </c>
      <c r="T14280" s="34" t="s">
        <v>35</v>
      </c>
      <c r="U14280" s="12">
        <f>((epsilon+(alpha*EXP(((-1)*beta)*speed)))+(ceta*EXP(((-1)*delta)*speed)))</f>
        <v>1214.8618042646904</v>
      </c>
      <c r="V14280" s="8">
        <f t="shared" si="499"/>
        <v>42</v>
      </c>
    </row>
    <row r="14281" spans="1:28">
      <c r="A14281" s="34" t="s">
        <v>20</v>
      </c>
      <c r="B14281" s="34" t="s">
        <v>80</v>
      </c>
      <c r="C14281" s="5" t="s">
        <v>227</v>
      </c>
      <c r="D14281" s="35" t="s">
        <v>89</v>
      </c>
      <c r="E14281" s="36" t="s">
        <v>17</v>
      </c>
      <c r="F14281" s="37">
        <v>100</v>
      </c>
      <c r="G14281" s="38">
        <v>0.06</v>
      </c>
      <c r="H14281" s="34">
        <v>0.99834394881809618</v>
      </c>
      <c r="I14281" s="35">
        <v>541.87455345433614</v>
      </c>
      <c r="J14281" s="35">
        <v>0.35077379685164606</v>
      </c>
      <c r="K14281" s="35">
        <v>541.87562940779117</v>
      </c>
      <c r="L14281" s="35">
        <v>0.35077768265892273</v>
      </c>
      <c r="M14281" s="35">
        <v>1232.5124840706521</v>
      </c>
      <c r="N14281" s="35">
        <v>0</v>
      </c>
      <c r="O14281" s="35">
        <v>0</v>
      </c>
      <c r="P14281" s="36">
        <v>6</v>
      </c>
      <c r="Q14281" s="37">
        <v>42</v>
      </c>
      <c r="R14281" s="36">
        <v>4</v>
      </c>
      <c r="S14281" s="39">
        <f t="shared" si="498"/>
        <v>42</v>
      </c>
      <c r="T14281" s="34" t="s">
        <v>35</v>
      </c>
      <c r="U14281" s="12">
        <f>((epsilon+(alpha*EXP(((-1)*beta)*speed)))+(ceta*EXP(((-1)*delta)*speed)))</f>
        <v>1232.5129172328238</v>
      </c>
      <c r="V14281" s="8">
        <f t="shared" si="499"/>
        <v>42</v>
      </c>
    </row>
    <row r="14282" spans="1:28">
      <c r="A14282" s="34" t="s">
        <v>20</v>
      </c>
      <c r="B14282" s="34" t="s">
        <v>80</v>
      </c>
      <c r="C14282" s="5" t="s">
        <v>228</v>
      </c>
      <c r="D14282" s="35" t="s">
        <v>90</v>
      </c>
      <c r="E14282" s="36" t="s">
        <v>15</v>
      </c>
      <c r="F14282" s="37">
        <v>0</v>
      </c>
      <c r="G14282" s="38">
        <v>0</v>
      </c>
      <c r="H14282" s="34">
        <v>0.99711996638679712</v>
      </c>
      <c r="I14282" s="35">
        <v>8.674480051799402E-2</v>
      </c>
      <c r="J14282" s="35">
        <v>2.7984769560413472E-2</v>
      </c>
      <c r="K14282" s="35">
        <v>-9.597818548393192E-5</v>
      </c>
      <c r="L14282" s="35">
        <v>0</v>
      </c>
      <c r="M14282" s="35">
        <v>0</v>
      </c>
      <c r="N14282" s="35">
        <v>0</v>
      </c>
      <c r="O14282" s="35">
        <v>0</v>
      </c>
      <c r="P14282" s="36">
        <v>11</v>
      </c>
      <c r="Q14282" s="37">
        <v>86</v>
      </c>
      <c r="R14282" s="36">
        <v>5</v>
      </c>
      <c r="S14282" s="39">
        <f t="shared" si="498"/>
        <v>86</v>
      </c>
      <c r="T14282" s="34" t="s">
        <v>36</v>
      </c>
      <c r="U14282" s="12">
        <f>(1/(((ceta*(speed^2))+(beta*speed))+alpha))</f>
        <v>0.56067001142309902</v>
      </c>
      <c r="V14282" s="8">
        <f t="shared" si="499"/>
        <v>86</v>
      </c>
    </row>
    <row r="14283" spans="1:28">
      <c r="A14283" s="34" t="s">
        <v>20</v>
      </c>
      <c r="B14283" s="34" t="s">
        <v>80</v>
      </c>
      <c r="C14283" s="5" t="s">
        <v>228</v>
      </c>
      <c r="D14283" s="35" t="s">
        <v>90</v>
      </c>
      <c r="E14283" s="36" t="s">
        <v>16</v>
      </c>
      <c r="F14283" s="37">
        <v>0</v>
      </c>
      <c r="G14283" s="38">
        <v>0</v>
      </c>
      <c r="H14283" s="34">
        <v>0.98100608388219757</v>
      </c>
      <c r="I14283" s="35">
        <v>0.15051352812869953</v>
      </c>
      <c r="J14283" s="35">
        <v>46.125425441432377</v>
      </c>
      <c r="K14283" s="35">
        <v>0.57031185721144639</v>
      </c>
      <c r="L14283" s="35">
        <v>1.4401877304077548</v>
      </c>
      <c r="M14283" s="35">
        <v>1.9418546890412294E-2</v>
      </c>
      <c r="N14283" s="35">
        <v>0</v>
      </c>
      <c r="O14283" s="35">
        <v>0</v>
      </c>
      <c r="P14283" s="36">
        <v>11</v>
      </c>
      <c r="Q14283" s="37">
        <v>86</v>
      </c>
      <c r="R14283" s="36">
        <v>10</v>
      </c>
      <c r="S14283" s="39">
        <f t="shared" si="498"/>
        <v>86</v>
      </c>
      <c r="T14283" s="34" t="s">
        <v>44</v>
      </c>
      <c r="U14283" s="12">
        <f>(alpha+(beta/(1+EXP((((-1)*ceta)+(delta*LN(speed)))+(epsilon*speed)))))</f>
        <v>0.1756368176380432</v>
      </c>
      <c r="V14283" s="8">
        <f t="shared" si="499"/>
        <v>86</v>
      </c>
    </row>
    <row r="14284" spans="1:28">
      <c r="A14284" s="34" t="s">
        <v>20</v>
      </c>
      <c r="B14284" s="34" t="s">
        <v>80</v>
      </c>
      <c r="C14284" s="5" t="s">
        <v>228</v>
      </c>
      <c r="D14284" s="35" t="s">
        <v>90</v>
      </c>
      <c r="E14284" s="36" t="s">
        <v>14</v>
      </c>
      <c r="F14284" s="37">
        <v>0</v>
      </c>
      <c r="G14284" s="38">
        <v>0</v>
      </c>
      <c r="H14284" s="34">
        <v>0.95625348309096236</v>
      </c>
      <c r="I14284" s="35">
        <v>6.1780089363252859</v>
      </c>
      <c r="J14284" s="35">
        <v>1.0549234752613192</v>
      </c>
      <c r="K14284" s="35">
        <v>-6.5692276027726768E-3</v>
      </c>
      <c r="L14284" s="35">
        <v>0</v>
      </c>
      <c r="M14284" s="35">
        <v>0</v>
      </c>
      <c r="N14284" s="35">
        <v>0</v>
      </c>
      <c r="O14284" s="35">
        <v>0</v>
      </c>
      <c r="P14284" s="36">
        <v>11</v>
      </c>
      <c r="Q14284" s="37">
        <v>86</v>
      </c>
      <c r="R14284" s="36">
        <v>5</v>
      </c>
      <c r="S14284" s="39">
        <f t="shared" si="498"/>
        <v>86</v>
      </c>
      <c r="T14284" s="34" t="s">
        <v>36</v>
      </c>
      <c r="U14284" s="12">
        <f>(1/(((ceta*(speed^2))+(beta*speed))+alpha))</f>
        <v>2.0697325833166757E-2</v>
      </c>
      <c r="V14284" s="8">
        <f t="shared" si="499"/>
        <v>86</v>
      </c>
      <c r="AB14284" s="41"/>
    </row>
    <row r="14285" spans="1:28">
      <c r="A14285" s="34" t="s">
        <v>20</v>
      </c>
      <c r="B14285" s="34" t="s">
        <v>80</v>
      </c>
      <c r="C14285" s="5" t="s">
        <v>228</v>
      </c>
      <c r="D14285" s="35" t="s">
        <v>90</v>
      </c>
      <c r="E14285" s="36" t="s">
        <v>18</v>
      </c>
      <c r="F14285" s="37">
        <v>0</v>
      </c>
      <c r="G14285" s="38">
        <v>0</v>
      </c>
      <c r="H14285" s="34">
        <v>0.965309753500458</v>
      </c>
      <c r="I14285" s="35">
        <v>58.215887361307232</v>
      </c>
      <c r="J14285" s="35">
        <v>5.7648240433216955</v>
      </c>
      <c r="K14285" s="35">
        <v>-3.0991459559881768E-2</v>
      </c>
      <c r="L14285" s="35">
        <v>0</v>
      </c>
      <c r="M14285" s="35">
        <v>0</v>
      </c>
      <c r="N14285" s="35">
        <v>0</v>
      </c>
      <c r="O14285" s="35">
        <v>0</v>
      </c>
      <c r="P14285" s="36">
        <v>11</v>
      </c>
      <c r="Q14285" s="37">
        <v>86</v>
      </c>
      <c r="R14285" s="36">
        <v>5</v>
      </c>
      <c r="S14285" s="39">
        <f t="shared" si="498"/>
        <v>86</v>
      </c>
      <c r="T14285" s="34" t="s">
        <v>36</v>
      </c>
      <c r="U14285" s="12">
        <f>(1/(((ceta*(speed^2))+(beta*speed))+alpha))</f>
        <v>3.0790270454326071E-3</v>
      </c>
      <c r="V14285" s="8">
        <f t="shared" si="499"/>
        <v>86</v>
      </c>
      <c r="AB14285" s="41"/>
    </row>
    <row r="14286" spans="1:28">
      <c r="A14286" s="34" t="s">
        <v>20</v>
      </c>
      <c r="B14286" s="34" t="s">
        <v>80</v>
      </c>
      <c r="C14286" s="5" t="s">
        <v>228</v>
      </c>
      <c r="D14286" s="35" t="s">
        <v>90</v>
      </c>
      <c r="E14286" s="36" t="s">
        <v>17</v>
      </c>
      <c r="F14286" s="37">
        <v>0</v>
      </c>
      <c r="G14286" s="38">
        <v>0</v>
      </c>
      <c r="H14286" s="34">
        <v>0.90611081675255012</v>
      </c>
      <c r="I14286" s="35">
        <v>-1.3402406396785236E-3</v>
      </c>
      <c r="J14286" s="35">
        <v>0.24908929322587411</v>
      </c>
      <c r="K14286" s="35">
        <v>-15.975560388179932</v>
      </c>
      <c r="L14286" s="35">
        <v>592.68585353189735</v>
      </c>
      <c r="M14286" s="35">
        <v>0</v>
      </c>
      <c r="N14286" s="35">
        <v>0</v>
      </c>
      <c r="O14286" s="35">
        <v>0</v>
      </c>
      <c r="P14286" s="36">
        <v>11</v>
      </c>
      <c r="Q14286" s="37">
        <v>86</v>
      </c>
      <c r="R14286" s="36">
        <v>14</v>
      </c>
      <c r="S14286" s="39">
        <f t="shared" si="498"/>
        <v>86</v>
      </c>
      <c r="T14286" s="34" t="s">
        <v>51</v>
      </c>
      <c r="U14286" s="12">
        <f>(((alpha*(speed^3))+(beta*(speed^2))+(ceta*speed))+delta)</f>
        <v>208.58397253562509</v>
      </c>
      <c r="V14286" s="8">
        <f t="shared" si="499"/>
        <v>86</v>
      </c>
    </row>
    <row r="14287" spans="1:28">
      <c r="A14287" s="34" t="s">
        <v>20</v>
      </c>
      <c r="B14287" s="34" t="s">
        <v>80</v>
      </c>
      <c r="C14287" s="5" t="s">
        <v>228</v>
      </c>
      <c r="D14287" s="35" t="s">
        <v>90</v>
      </c>
      <c r="E14287" s="36" t="s">
        <v>15</v>
      </c>
      <c r="F14287" s="37">
        <v>50</v>
      </c>
      <c r="G14287" s="38">
        <v>0</v>
      </c>
      <c r="H14287" s="34">
        <v>0.9936093421365314</v>
      </c>
      <c r="I14287" s="35">
        <v>15.710352666727202</v>
      </c>
      <c r="J14287" s="35">
        <v>0.99854004697578103</v>
      </c>
      <c r="K14287" s="35">
        <v>-0.71476649034308704</v>
      </c>
      <c r="L14287" s="35">
        <v>0</v>
      </c>
      <c r="M14287" s="35">
        <v>0</v>
      </c>
      <c r="N14287" s="35">
        <v>0</v>
      </c>
      <c r="O14287" s="35">
        <v>0</v>
      </c>
      <c r="P14287" s="36">
        <v>11</v>
      </c>
      <c r="Q14287" s="37">
        <v>86</v>
      </c>
      <c r="R14287" s="36">
        <v>0</v>
      </c>
      <c r="S14287" s="39">
        <f t="shared" si="498"/>
        <v>86</v>
      </c>
      <c r="T14287" s="34" t="s">
        <v>29</v>
      </c>
      <c r="U14287" s="12">
        <f>((alpha*(beta^speed))*(speed^ceta))</f>
        <v>0.57398846112475588</v>
      </c>
      <c r="V14287" s="8">
        <f t="shared" si="499"/>
        <v>86</v>
      </c>
    </row>
    <row r="14288" spans="1:28">
      <c r="A14288" s="34" t="s">
        <v>20</v>
      </c>
      <c r="B14288" s="34" t="s">
        <v>80</v>
      </c>
      <c r="C14288" s="5" t="s">
        <v>228</v>
      </c>
      <c r="D14288" s="35" t="s">
        <v>90</v>
      </c>
      <c r="E14288" s="36" t="s">
        <v>16</v>
      </c>
      <c r="F14288" s="37">
        <v>50</v>
      </c>
      <c r="G14288" s="38">
        <v>0</v>
      </c>
      <c r="H14288" s="34">
        <v>0.97688567347411459</v>
      </c>
      <c r="I14288" s="35">
        <v>-1.5545676028645141</v>
      </c>
      <c r="J14288" s="35">
        <v>0.17595063237988889</v>
      </c>
      <c r="K14288" s="35">
        <v>1.5613922635201165</v>
      </c>
      <c r="L14288" s="35">
        <v>0</v>
      </c>
      <c r="M14288" s="35">
        <v>0</v>
      </c>
      <c r="N14288" s="35">
        <v>0</v>
      </c>
      <c r="O14288" s="35">
        <v>0</v>
      </c>
      <c r="P14288" s="36">
        <v>11</v>
      </c>
      <c r="Q14288" s="37">
        <v>86</v>
      </c>
      <c r="R14288" s="36">
        <v>2</v>
      </c>
      <c r="S14288" s="39">
        <f t="shared" si="498"/>
        <v>86</v>
      </c>
      <c r="T14288" s="34" t="s">
        <v>31</v>
      </c>
      <c r="U14288" s="12">
        <f>((alpha+(beta*speed))^((-1)/ceta))</f>
        <v>0.1881427031822443</v>
      </c>
      <c r="V14288" s="8">
        <f t="shared" si="499"/>
        <v>86</v>
      </c>
    </row>
    <row r="14289" spans="1:28">
      <c r="A14289" s="34" t="s">
        <v>20</v>
      </c>
      <c r="B14289" s="34" t="s">
        <v>80</v>
      </c>
      <c r="C14289" s="5" t="s">
        <v>228</v>
      </c>
      <c r="D14289" s="35" t="s">
        <v>90</v>
      </c>
      <c r="E14289" s="36" t="s">
        <v>14</v>
      </c>
      <c r="F14289" s="37">
        <v>50</v>
      </c>
      <c r="G14289" s="38">
        <v>0</v>
      </c>
      <c r="H14289" s="34">
        <v>0.95077390320280386</v>
      </c>
      <c r="I14289" s="35">
        <v>6.6113321390379358</v>
      </c>
      <c r="J14289" s="35">
        <v>0.93459256203932906</v>
      </c>
      <c r="K14289" s="35">
        <v>-5.6824369742978914E-3</v>
      </c>
      <c r="L14289" s="35">
        <v>0</v>
      </c>
      <c r="M14289" s="35">
        <v>0</v>
      </c>
      <c r="N14289" s="35">
        <v>0</v>
      </c>
      <c r="O14289" s="35">
        <v>0</v>
      </c>
      <c r="P14289" s="36">
        <v>11</v>
      </c>
      <c r="Q14289" s="37">
        <v>86</v>
      </c>
      <c r="R14289" s="36">
        <v>5</v>
      </c>
      <c r="S14289" s="39">
        <f t="shared" si="498"/>
        <v>86</v>
      </c>
      <c r="T14289" s="34" t="s">
        <v>36</v>
      </c>
      <c r="U14289" s="12">
        <f>(1/(((ceta*(speed^2))+(beta*speed))+alpha))</f>
        <v>2.2242493233526145E-2</v>
      </c>
      <c r="V14289" s="8">
        <f t="shared" si="499"/>
        <v>86</v>
      </c>
      <c r="AB14289" s="41"/>
    </row>
    <row r="14290" spans="1:28">
      <c r="A14290" s="34" t="s">
        <v>20</v>
      </c>
      <c r="B14290" s="34" t="s">
        <v>80</v>
      </c>
      <c r="C14290" s="5" t="s">
        <v>228</v>
      </c>
      <c r="D14290" s="35" t="s">
        <v>90</v>
      </c>
      <c r="E14290" s="36" t="s">
        <v>18</v>
      </c>
      <c r="F14290" s="37">
        <v>50</v>
      </c>
      <c r="G14290" s="38">
        <v>0</v>
      </c>
      <c r="H14290" s="34">
        <v>0.98000557314068482</v>
      </c>
      <c r="I14290" s="35">
        <v>48.788748334990487</v>
      </c>
      <c r="J14290" s="35">
        <v>4.9851516489853092</v>
      </c>
      <c r="K14290" s="35">
        <v>-2.0488415309153896E-2</v>
      </c>
      <c r="L14290" s="35">
        <v>0</v>
      </c>
      <c r="M14290" s="35">
        <v>0</v>
      </c>
      <c r="N14290" s="35">
        <v>0</v>
      </c>
      <c r="O14290" s="35">
        <v>0</v>
      </c>
      <c r="P14290" s="36">
        <v>11</v>
      </c>
      <c r="Q14290" s="37">
        <v>86</v>
      </c>
      <c r="R14290" s="36">
        <v>5</v>
      </c>
      <c r="S14290" s="39">
        <f t="shared" si="498"/>
        <v>86</v>
      </c>
      <c r="T14290" s="34" t="s">
        <v>36</v>
      </c>
      <c r="U14290" s="12">
        <f>(1/(((ceta*(speed^2))+(beta*speed))+alpha))</f>
        <v>3.0676778460957984E-3</v>
      </c>
      <c r="V14290" s="8">
        <f t="shared" si="499"/>
        <v>86</v>
      </c>
      <c r="AB14290" s="41"/>
    </row>
    <row r="14291" spans="1:28">
      <c r="A14291" s="34" t="s">
        <v>20</v>
      </c>
      <c r="B14291" s="34" t="s">
        <v>80</v>
      </c>
      <c r="C14291" s="5" t="s">
        <v>228</v>
      </c>
      <c r="D14291" s="35" t="s">
        <v>90</v>
      </c>
      <c r="E14291" s="36" t="s">
        <v>17</v>
      </c>
      <c r="F14291" s="37">
        <v>50</v>
      </c>
      <c r="G14291" s="38">
        <v>0</v>
      </c>
      <c r="H14291" s="34">
        <v>0.86859362818315333</v>
      </c>
      <c r="I14291" s="35">
        <v>-1.4614126027119399E-3</v>
      </c>
      <c r="J14291" s="35">
        <v>0.2604621798359798</v>
      </c>
      <c r="K14291" s="35">
        <v>-16.705797121790084</v>
      </c>
      <c r="L14291" s="35">
        <v>664.12245941033666</v>
      </c>
      <c r="M14291" s="35">
        <v>0</v>
      </c>
      <c r="N14291" s="35">
        <v>0</v>
      </c>
      <c r="O14291" s="35">
        <v>0</v>
      </c>
      <c r="P14291" s="36">
        <v>11</v>
      </c>
      <c r="Q14291" s="37">
        <v>86</v>
      </c>
      <c r="R14291" s="36">
        <v>14</v>
      </c>
      <c r="S14291" s="39">
        <f t="shared" si="498"/>
        <v>86</v>
      </c>
      <c r="T14291" s="34" t="s">
        <v>51</v>
      </c>
      <c r="U14291" s="12">
        <f>(((alpha*(speed^3))+(beta*(speed^2))+(ceta*speed))+delta)</f>
        <v>224.26193457275042</v>
      </c>
      <c r="V14291" s="8">
        <f t="shared" si="499"/>
        <v>86</v>
      </c>
    </row>
    <row r="14292" spans="1:28">
      <c r="A14292" s="34" t="s">
        <v>20</v>
      </c>
      <c r="B14292" s="34" t="s">
        <v>80</v>
      </c>
      <c r="C14292" s="5" t="s">
        <v>228</v>
      </c>
      <c r="D14292" s="35" t="s">
        <v>90</v>
      </c>
      <c r="E14292" s="36" t="s">
        <v>15</v>
      </c>
      <c r="F14292" s="37">
        <v>100</v>
      </c>
      <c r="G14292" s="38">
        <v>0</v>
      </c>
      <c r="H14292" s="34">
        <v>0.98733519749179088</v>
      </c>
      <c r="I14292" s="35">
        <v>15.849086095819022</v>
      </c>
      <c r="J14292" s="35">
        <v>0.99728980540505863</v>
      </c>
      <c r="K14292" s="35">
        <v>-0.68103813352037823</v>
      </c>
      <c r="L14292" s="35">
        <v>0</v>
      </c>
      <c r="M14292" s="35">
        <v>0</v>
      </c>
      <c r="N14292" s="35">
        <v>0</v>
      </c>
      <c r="O14292" s="35">
        <v>0</v>
      </c>
      <c r="P14292" s="36">
        <v>11</v>
      </c>
      <c r="Q14292" s="37">
        <v>86</v>
      </c>
      <c r="R14292" s="36">
        <v>0</v>
      </c>
      <c r="S14292" s="39">
        <f t="shared" si="498"/>
        <v>86</v>
      </c>
      <c r="T14292" s="34" t="s">
        <v>29</v>
      </c>
      <c r="U14292" s="12">
        <f>((alpha*(beta^speed))*(speed^ceta))</f>
        <v>0.60419295010607976</v>
      </c>
      <c r="V14292" s="8">
        <f t="shared" si="499"/>
        <v>86</v>
      </c>
    </row>
    <row r="14293" spans="1:28">
      <c r="A14293" s="34" t="s">
        <v>20</v>
      </c>
      <c r="B14293" s="34" t="s">
        <v>80</v>
      </c>
      <c r="C14293" s="5" t="s">
        <v>228</v>
      </c>
      <c r="D14293" s="35" t="s">
        <v>90</v>
      </c>
      <c r="E14293" s="36" t="s">
        <v>16</v>
      </c>
      <c r="F14293" s="37">
        <v>100</v>
      </c>
      <c r="G14293" s="38">
        <v>0</v>
      </c>
      <c r="H14293" s="34">
        <v>0.95440088494311071</v>
      </c>
      <c r="I14293" s="35">
        <v>-5.8361798969238965</v>
      </c>
      <c r="J14293" s="35">
        <v>0.56023872327052726</v>
      </c>
      <c r="K14293" s="35">
        <v>2.7218809758557199</v>
      </c>
      <c r="L14293" s="35">
        <v>0</v>
      </c>
      <c r="M14293" s="35">
        <v>0</v>
      </c>
      <c r="N14293" s="35">
        <v>0</v>
      </c>
      <c r="O14293" s="35">
        <v>0</v>
      </c>
      <c r="P14293" s="36">
        <v>11</v>
      </c>
      <c r="Q14293" s="37">
        <v>86</v>
      </c>
      <c r="R14293" s="36">
        <v>2</v>
      </c>
      <c r="S14293" s="39">
        <f t="shared" si="498"/>
        <v>86</v>
      </c>
      <c r="T14293" s="34" t="s">
        <v>31</v>
      </c>
      <c r="U14293" s="12">
        <f>((alpha+(beta*speed))^((-1)/ceta))</f>
        <v>0.25253800241983321</v>
      </c>
      <c r="V14293" s="8">
        <f t="shared" si="499"/>
        <v>86</v>
      </c>
    </row>
    <row r="14294" spans="1:28">
      <c r="A14294" s="34" t="s">
        <v>20</v>
      </c>
      <c r="B14294" s="34" t="s">
        <v>80</v>
      </c>
      <c r="C14294" s="5" t="s">
        <v>228</v>
      </c>
      <c r="D14294" s="35" t="s">
        <v>90</v>
      </c>
      <c r="E14294" s="36" t="s">
        <v>14</v>
      </c>
      <c r="F14294" s="37">
        <v>100</v>
      </c>
      <c r="G14294" s="38">
        <v>0</v>
      </c>
      <c r="H14294" s="34">
        <v>0.94769079479899165</v>
      </c>
      <c r="I14294" s="35">
        <v>7.2330708048872303</v>
      </c>
      <c r="J14294" s="35">
        <v>0.79219145018800152</v>
      </c>
      <c r="K14294" s="35">
        <v>-4.4063385414456159E-3</v>
      </c>
      <c r="L14294" s="35">
        <v>0</v>
      </c>
      <c r="M14294" s="35">
        <v>0</v>
      </c>
      <c r="N14294" s="35">
        <v>0</v>
      </c>
      <c r="O14294" s="35">
        <v>0</v>
      </c>
      <c r="P14294" s="36">
        <v>11</v>
      </c>
      <c r="Q14294" s="37">
        <v>86</v>
      </c>
      <c r="R14294" s="36">
        <v>5</v>
      </c>
      <c r="S14294" s="39">
        <f t="shared" si="498"/>
        <v>86</v>
      </c>
      <c r="T14294" s="34" t="s">
        <v>36</v>
      </c>
      <c r="U14294" s="12">
        <f>(1/(((ceta*(speed^2))+(beta*speed))+alpha))</f>
        <v>2.3379641414046519E-2</v>
      </c>
      <c r="V14294" s="8">
        <f t="shared" si="499"/>
        <v>86</v>
      </c>
      <c r="AB14294" s="41"/>
    </row>
    <row r="14295" spans="1:28">
      <c r="A14295" s="34" t="s">
        <v>20</v>
      </c>
      <c r="B14295" s="34" t="s">
        <v>80</v>
      </c>
      <c r="C14295" s="5" t="s">
        <v>228</v>
      </c>
      <c r="D14295" s="35" t="s">
        <v>90</v>
      </c>
      <c r="E14295" s="36" t="s">
        <v>18</v>
      </c>
      <c r="F14295" s="37">
        <v>100</v>
      </c>
      <c r="G14295" s="38">
        <v>0</v>
      </c>
      <c r="H14295" s="34">
        <v>0.98815633058817043</v>
      </c>
      <c r="I14295" s="35">
        <v>-4.0033692049221059E-8</v>
      </c>
      <c r="J14295" s="35">
        <v>7.8098637865234427E-6</v>
      </c>
      <c r="K14295" s="35">
        <v>-5.2567418334526709E-4</v>
      </c>
      <c r="L14295" s="35">
        <v>1.5784730094151218E-2</v>
      </c>
      <c r="M14295" s="35">
        <v>0</v>
      </c>
      <c r="N14295" s="35">
        <v>0</v>
      </c>
      <c r="O14295" s="35">
        <v>0</v>
      </c>
      <c r="P14295" s="36">
        <v>11</v>
      </c>
      <c r="Q14295" s="37">
        <v>86</v>
      </c>
      <c r="R14295" s="36">
        <v>14</v>
      </c>
      <c r="S14295" s="39">
        <f t="shared" si="498"/>
        <v>86</v>
      </c>
      <c r="T14295" s="34" t="s">
        <v>51</v>
      </c>
      <c r="U14295" s="12">
        <f>(((alpha*(speed^3))+(beta*(speed^2))+(ceta*speed))+delta)</f>
        <v>2.8748328615262886E-3</v>
      </c>
      <c r="V14295" s="8">
        <f t="shared" si="499"/>
        <v>86</v>
      </c>
      <c r="AB14295" s="41"/>
    </row>
    <row r="14296" spans="1:28">
      <c r="A14296" s="34" t="s">
        <v>20</v>
      </c>
      <c r="B14296" s="34" t="s">
        <v>80</v>
      </c>
      <c r="C14296" s="5" t="s">
        <v>228</v>
      </c>
      <c r="D14296" s="35" t="s">
        <v>90</v>
      </c>
      <c r="E14296" s="36" t="s">
        <v>17</v>
      </c>
      <c r="F14296" s="37">
        <v>100</v>
      </c>
      <c r="G14296" s="38">
        <v>0</v>
      </c>
      <c r="H14296" s="34">
        <v>0.84452045038738044</v>
      </c>
      <c r="I14296" s="35">
        <v>-1.5189590264565571E-3</v>
      </c>
      <c r="J14296" s="35">
        <v>0.26362493885606064</v>
      </c>
      <c r="K14296" s="35">
        <v>-17.21329973172741</v>
      </c>
      <c r="L14296" s="35">
        <v>735.21828398153514</v>
      </c>
      <c r="M14296" s="35">
        <v>0</v>
      </c>
      <c r="N14296" s="35">
        <v>0</v>
      </c>
      <c r="O14296" s="35">
        <v>0</v>
      </c>
      <c r="P14296" s="36">
        <v>11</v>
      </c>
      <c r="Q14296" s="37">
        <v>86</v>
      </c>
      <c r="R14296" s="36">
        <v>14</v>
      </c>
      <c r="S14296" s="39">
        <f t="shared" si="498"/>
        <v>86</v>
      </c>
      <c r="T14296" s="34" t="s">
        <v>51</v>
      </c>
      <c r="U14296" s="12">
        <f>(((alpha*(speed^3))+(beta*(speed^2))+(ceta*speed))+delta)</f>
        <v>238.50155230055054</v>
      </c>
      <c r="V14296" s="8">
        <f t="shared" si="499"/>
        <v>86</v>
      </c>
    </row>
    <row r="14297" spans="1:28">
      <c r="A14297" s="34" t="s">
        <v>20</v>
      </c>
      <c r="B14297" s="34" t="s">
        <v>80</v>
      </c>
      <c r="C14297" s="5" t="s">
        <v>228</v>
      </c>
      <c r="D14297" s="35" t="s">
        <v>90</v>
      </c>
      <c r="E14297" s="36" t="s">
        <v>15</v>
      </c>
      <c r="F14297" s="37">
        <v>0</v>
      </c>
      <c r="G14297" s="38">
        <v>-0.06</v>
      </c>
      <c r="H14297" s="34">
        <v>0.97069591831725011</v>
      </c>
      <c r="I14297" s="35">
        <v>-3.3871671484471663E-2</v>
      </c>
      <c r="J14297" s="35">
        <v>11.666085597190724</v>
      </c>
      <c r="K14297" s="35">
        <v>0.48539074730588577</v>
      </c>
      <c r="L14297" s="35">
        <v>0.89971620045211065</v>
      </c>
      <c r="M14297" s="35">
        <v>2.382908786137217E-2</v>
      </c>
      <c r="N14297" s="35">
        <v>0</v>
      </c>
      <c r="O14297" s="35">
        <v>0</v>
      </c>
      <c r="P14297" s="36">
        <v>11</v>
      </c>
      <c r="Q14297" s="37">
        <v>86</v>
      </c>
      <c r="R14297" s="36">
        <v>10</v>
      </c>
      <c r="S14297" s="39">
        <f t="shared" si="498"/>
        <v>86</v>
      </c>
      <c r="T14297" s="34" t="s">
        <v>44</v>
      </c>
      <c r="U14297" s="12">
        <f>(alpha+(beta/(1+EXP((((-1)*ceta)+(delta*LN(speed)))+(epsilon*speed)))))</f>
        <v>1.0344238835165886E-2</v>
      </c>
      <c r="V14297" s="8">
        <f t="shared" si="499"/>
        <v>86</v>
      </c>
    </row>
    <row r="14298" spans="1:28">
      <c r="A14298" s="34" t="s">
        <v>20</v>
      </c>
      <c r="B14298" s="34" t="s">
        <v>80</v>
      </c>
      <c r="C14298" s="5" t="s">
        <v>228</v>
      </c>
      <c r="D14298" s="35" t="s">
        <v>90</v>
      </c>
      <c r="E14298" s="36" t="s">
        <v>16</v>
      </c>
      <c r="F14298" s="37">
        <v>0</v>
      </c>
      <c r="G14298" s="38">
        <v>-0.06</v>
      </c>
      <c r="H14298" s="34">
        <v>0.95716834894263969</v>
      </c>
      <c r="I14298" s="35">
        <v>-0.49463125197134356</v>
      </c>
      <c r="J14298" s="35">
        <v>11.779529825763921</v>
      </c>
      <c r="K14298" s="35">
        <v>1.0058688124488726</v>
      </c>
      <c r="L14298" s="35">
        <v>0.93671080373704063</v>
      </c>
      <c r="M14298" s="35">
        <v>-9.5073710546492876E-5</v>
      </c>
      <c r="N14298" s="35">
        <v>0</v>
      </c>
      <c r="O14298" s="35">
        <v>0</v>
      </c>
      <c r="P14298" s="36">
        <v>11</v>
      </c>
      <c r="Q14298" s="37">
        <v>83</v>
      </c>
      <c r="R14298" s="36">
        <v>10</v>
      </c>
      <c r="S14298" s="39">
        <f t="shared" si="498"/>
        <v>83</v>
      </c>
      <c r="T14298" s="34" t="s">
        <v>44</v>
      </c>
      <c r="U14298" s="12">
        <f>(alpha+(beta/(1+EXP((((-1)*ceta)+(delta*LN(speed)))+(epsilon*speed)))))</f>
        <v>9.4496202638744142E-4</v>
      </c>
      <c r="V14298" s="8">
        <f t="shared" si="499"/>
        <v>83</v>
      </c>
    </row>
    <row r="14299" spans="1:28">
      <c r="A14299" s="34" t="s">
        <v>20</v>
      </c>
      <c r="B14299" s="34" t="s">
        <v>80</v>
      </c>
      <c r="C14299" s="5" t="s">
        <v>228</v>
      </c>
      <c r="D14299" s="35" t="s">
        <v>90</v>
      </c>
      <c r="E14299" s="36" t="s">
        <v>14</v>
      </c>
      <c r="F14299" s="37">
        <v>0</v>
      </c>
      <c r="G14299" s="38">
        <v>-0.06</v>
      </c>
      <c r="H14299" s="34">
        <v>0.96531072057081324</v>
      </c>
      <c r="I14299" s="35">
        <v>17.375971136958182</v>
      </c>
      <c r="J14299" s="35">
        <v>0.26258071345886175</v>
      </c>
      <c r="K14299" s="35">
        <v>1.6168160234899052</v>
      </c>
      <c r="L14299" s="35">
        <v>0</v>
      </c>
      <c r="M14299" s="35">
        <v>0</v>
      </c>
      <c r="N14299" s="35">
        <v>0</v>
      </c>
      <c r="O14299" s="35">
        <v>0</v>
      </c>
      <c r="P14299" s="36">
        <v>11</v>
      </c>
      <c r="Q14299" s="37">
        <v>86</v>
      </c>
      <c r="R14299" s="36">
        <v>6</v>
      </c>
      <c r="S14299" s="39">
        <f t="shared" si="498"/>
        <v>86</v>
      </c>
      <c r="T14299" s="34" t="s">
        <v>37</v>
      </c>
      <c r="U14299" s="12">
        <f>(1/(alpha+(beta*(speed^ceta))))</f>
        <v>2.7046070899107667E-3</v>
      </c>
      <c r="V14299" s="8">
        <f t="shared" si="499"/>
        <v>86</v>
      </c>
      <c r="AB14299" s="41"/>
    </row>
    <row r="14300" spans="1:28">
      <c r="A14300" s="34" t="s">
        <v>20</v>
      </c>
      <c r="B14300" s="34" t="s">
        <v>80</v>
      </c>
      <c r="C14300" s="5" t="s">
        <v>228</v>
      </c>
      <c r="D14300" s="35" t="s">
        <v>90</v>
      </c>
      <c r="E14300" s="36" t="s">
        <v>18</v>
      </c>
      <c r="F14300" s="37">
        <v>0</v>
      </c>
      <c r="G14300" s="38">
        <v>-0.06</v>
      </c>
      <c r="H14300" s="34">
        <v>0.94593411018090801</v>
      </c>
      <c r="I14300" s="35">
        <v>1.2525290282547513E-2</v>
      </c>
      <c r="J14300" s="35">
        <v>0.97746245604697823</v>
      </c>
      <c r="K14300" s="35">
        <v>-0.38111978515018985</v>
      </c>
      <c r="L14300" s="35">
        <v>0</v>
      </c>
      <c r="M14300" s="35">
        <v>0</v>
      </c>
      <c r="N14300" s="35">
        <v>0</v>
      </c>
      <c r="O14300" s="35">
        <v>0</v>
      </c>
      <c r="P14300" s="36">
        <v>11</v>
      </c>
      <c r="Q14300" s="37">
        <v>86</v>
      </c>
      <c r="R14300" s="36">
        <v>0</v>
      </c>
      <c r="S14300" s="39">
        <f t="shared" si="498"/>
        <v>86</v>
      </c>
      <c r="T14300" s="34" t="s">
        <v>29</v>
      </c>
      <c r="U14300" s="12">
        <f>((alpha*(beta^speed))*(speed^ceta))</f>
        <v>3.2293826073609828E-4</v>
      </c>
      <c r="V14300" s="8">
        <f t="shared" si="499"/>
        <v>86</v>
      </c>
      <c r="AB14300" s="41"/>
    </row>
    <row r="14301" spans="1:28">
      <c r="A14301" s="34" t="s">
        <v>20</v>
      </c>
      <c r="B14301" s="34" t="s">
        <v>80</v>
      </c>
      <c r="C14301" s="5" t="s">
        <v>228</v>
      </c>
      <c r="D14301" s="35" t="s">
        <v>90</v>
      </c>
      <c r="E14301" s="36" t="s">
        <v>17</v>
      </c>
      <c r="F14301" s="37">
        <v>0</v>
      </c>
      <c r="G14301" s="38">
        <v>-0.06</v>
      </c>
      <c r="H14301" s="34">
        <v>0.9014398548267355</v>
      </c>
      <c r="I14301" s="35">
        <v>-6.5994152645733393E-4</v>
      </c>
      <c r="J14301" s="35">
        <v>0.1272770448315666</v>
      </c>
      <c r="K14301" s="35">
        <v>-8.8068131449908229</v>
      </c>
      <c r="L14301" s="35">
        <v>229.55175806323422</v>
      </c>
      <c r="M14301" s="35">
        <v>0</v>
      </c>
      <c r="N14301" s="35">
        <v>0</v>
      </c>
      <c r="O14301" s="35">
        <v>0</v>
      </c>
      <c r="P14301" s="36">
        <v>11</v>
      </c>
      <c r="Q14301" s="37">
        <v>81</v>
      </c>
      <c r="R14301" s="36">
        <v>14</v>
      </c>
      <c r="S14301" s="39">
        <f t="shared" si="498"/>
        <v>81</v>
      </c>
      <c r="T14301" s="34" t="s">
        <v>51</v>
      </c>
      <c r="U14301" s="12">
        <f>(((alpha*(speed^3))+(beta*(speed^2))+(ceta*speed))+delta)</f>
        <v>0.54459969687394505</v>
      </c>
      <c r="V14301" s="8">
        <f t="shared" si="499"/>
        <v>81</v>
      </c>
    </row>
    <row r="14302" spans="1:28">
      <c r="A14302" s="34" t="s">
        <v>20</v>
      </c>
      <c r="B14302" s="34" t="s">
        <v>80</v>
      </c>
      <c r="C14302" s="5" t="s">
        <v>228</v>
      </c>
      <c r="D14302" s="35" t="s">
        <v>90</v>
      </c>
      <c r="E14302" s="36" t="s">
        <v>15</v>
      </c>
      <c r="F14302" s="37">
        <v>50</v>
      </c>
      <c r="G14302" s="38">
        <v>-0.06</v>
      </c>
      <c r="H14302" s="34">
        <v>0.96211101375905295</v>
      </c>
      <c r="I14302" s="35">
        <v>6.5967085416949782</v>
      </c>
      <c r="J14302" s="35">
        <v>0.95917004505605896</v>
      </c>
      <c r="K14302" s="35">
        <v>-0.47196814508140172</v>
      </c>
      <c r="L14302" s="35">
        <v>0</v>
      </c>
      <c r="M14302" s="35">
        <v>0</v>
      </c>
      <c r="N14302" s="35">
        <v>0</v>
      </c>
      <c r="O14302" s="35">
        <v>0</v>
      </c>
      <c r="P14302" s="36">
        <v>11</v>
      </c>
      <c r="Q14302" s="37">
        <v>86</v>
      </c>
      <c r="R14302" s="36">
        <v>0</v>
      </c>
      <c r="S14302" s="39">
        <f t="shared" si="498"/>
        <v>86</v>
      </c>
      <c r="T14302" s="34" t="s">
        <v>29</v>
      </c>
      <c r="U14302" s="12">
        <f>((alpha*(beta^speed))*(speed^ceta))</f>
        <v>2.2352591161678217E-2</v>
      </c>
      <c r="V14302" s="8">
        <f t="shared" si="499"/>
        <v>86</v>
      </c>
    </row>
    <row r="14303" spans="1:28">
      <c r="A14303" s="34" t="s">
        <v>20</v>
      </c>
      <c r="B14303" s="34" t="s">
        <v>80</v>
      </c>
      <c r="C14303" s="5" t="s">
        <v>228</v>
      </c>
      <c r="D14303" s="35" t="s">
        <v>90</v>
      </c>
      <c r="E14303" s="36" t="s">
        <v>16</v>
      </c>
      <c r="F14303" s="37">
        <v>50</v>
      </c>
      <c r="G14303" s="38">
        <v>-0.06</v>
      </c>
      <c r="H14303" s="34">
        <v>0.93232992027195782</v>
      </c>
      <c r="I14303" s="35">
        <v>-0.58153211652355508</v>
      </c>
      <c r="J14303" s="35">
        <v>18.387857902078636</v>
      </c>
      <c r="K14303" s="35">
        <v>4.8753074612444068E-2</v>
      </c>
      <c r="L14303" s="35">
        <v>0.76150264535720824</v>
      </c>
      <c r="M14303" s="35">
        <v>1.3281767485769347E-3</v>
      </c>
      <c r="N14303" s="35">
        <v>0</v>
      </c>
      <c r="O14303" s="35">
        <v>0</v>
      </c>
      <c r="P14303" s="36">
        <v>11</v>
      </c>
      <c r="Q14303" s="37">
        <v>82</v>
      </c>
      <c r="R14303" s="36">
        <v>10</v>
      </c>
      <c r="S14303" s="39">
        <f t="shared" si="498"/>
        <v>82</v>
      </c>
      <c r="T14303" s="34" t="s">
        <v>44</v>
      </c>
      <c r="U14303" s="12">
        <f>(alpha+(beta/(1+EXP((((-1)*ceta)+(delta*LN(speed)))+(epsilon*speed)))))</f>
        <v>3.2507971412014669E-3</v>
      </c>
      <c r="V14303" s="8">
        <f t="shared" si="499"/>
        <v>82</v>
      </c>
    </row>
    <row r="14304" spans="1:28">
      <c r="A14304" s="34" t="s">
        <v>20</v>
      </c>
      <c r="B14304" s="34" t="s">
        <v>80</v>
      </c>
      <c r="C14304" s="5" t="s">
        <v>228</v>
      </c>
      <c r="D14304" s="35" t="s">
        <v>90</v>
      </c>
      <c r="E14304" s="36" t="s">
        <v>14</v>
      </c>
      <c r="F14304" s="37">
        <v>50</v>
      </c>
      <c r="G14304" s="38">
        <v>-0.06</v>
      </c>
      <c r="H14304" s="34">
        <v>0.95700318588127187</v>
      </c>
      <c r="I14304" s="35">
        <v>19.64817073690406</v>
      </c>
      <c r="J14304" s="35">
        <v>0.25194603311402625</v>
      </c>
      <c r="K14304" s="35">
        <v>1.6255194524406895</v>
      </c>
      <c r="L14304" s="35">
        <v>0</v>
      </c>
      <c r="M14304" s="35">
        <v>0</v>
      </c>
      <c r="N14304" s="35">
        <v>0</v>
      </c>
      <c r="O14304" s="35">
        <v>0</v>
      </c>
      <c r="P14304" s="36">
        <v>11</v>
      </c>
      <c r="Q14304" s="37">
        <v>86</v>
      </c>
      <c r="R14304" s="36">
        <v>6</v>
      </c>
      <c r="S14304" s="39">
        <f t="shared" si="498"/>
        <v>86</v>
      </c>
      <c r="T14304" s="34" t="s">
        <v>37</v>
      </c>
      <c r="U14304" s="12">
        <f>(1/(alpha+(beta*(speed^ceta))))</f>
        <v>2.6946527930602911E-3</v>
      </c>
      <c r="V14304" s="8">
        <f t="shared" si="499"/>
        <v>86</v>
      </c>
      <c r="AB14304" s="41"/>
    </row>
    <row r="14305" spans="1:28">
      <c r="A14305" s="34" t="s">
        <v>20</v>
      </c>
      <c r="B14305" s="34" t="s">
        <v>80</v>
      </c>
      <c r="C14305" s="5" t="s">
        <v>228</v>
      </c>
      <c r="D14305" s="35" t="s">
        <v>90</v>
      </c>
      <c r="E14305" s="36" t="s">
        <v>18</v>
      </c>
      <c r="F14305" s="37">
        <v>50</v>
      </c>
      <c r="G14305" s="38">
        <v>-0.06</v>
      </c>
      <c r="H14305" s="34">
        <v>0.92036723616231619</v>
      </c>
      <c r="I14305" s="35">
        <v>9.8162350669174017E-3</v>
      </c>
      <c r="J14305" s="35">
        <v>0.97449802832874544</v>
      </c>
      <c r="K14305" s="35">
        <v>-0.26999794663122789</v>
      </c>
      <c r="L14305" s="35">
        <v>0</v>
      </c>
      <c r="M14305" s="35">
        <v>0</v>
      </c>
      <c r="N14305" s="35">
        <v>0</v>
      </c>
      <c r="O14305" s="35">
        <v>0</v>
      </c>
      <c r="P14305" s="36">
        <v>11</v>
      </c>
      <c r="Q14305" s="37">
        <v>86</v>
      </c>
      <c r="R14305" s="36">
        <v>0</v>
      </c>
      <c r="S14305" s="39">
        <f t="shared" si="498"/>
        <v>86</v>
      </c>
      <c r="T14305" s="34" t="s">
        <v>29</v>
      </c>
      <c r="U14305" s="12">
        <f>((alpha*(beta^speed))*(speed^ceta))</f>
        <v>3.1974024953386303E-4</v>
      </c>
      <c r="V14305" s="8">
        <f t="shared" si="499"/>
        <v>86</v>
      </c>
      <c r="AB14305" s="41"/>
    </row>
    <row r="14306" spans="1:28">
      <c r="A14306" s="34" t="s">
        <v>20</v>
      </c>
      <c r="B14306" s="34" t="s">
        <v>80</v>
      </c>
      <c r="C14306" s="5" t="s">
        <v>228</v>
      </c>
      <c r="D14306" s="35" t="s">
        <v>90</v>
      </c>
      <c r="E14306" s="36" t="s">
        <v>17</v>
      </c>
      <c r="F14306" s="37">
        <v>50</v>
      </c>
      <c r="G14306" s="38">
        <v>-0.06</v>
      </c>
      <c r="H14306" s="34">
        <v>0.83868034620844734</v>
      </c>
      <c r="I14306" s="35">
        <v>-4.9360378883721659E-4</v>
      </c>
      <c r="J14306" s="35">
        <v>9.9200610226324218E-2</v>
      </c>
      <c r="K14306" s="35">
        <v>-7.3839732789642447</v>
      </c>
      <c r="L14306" s="35">
        <v>210.05153789657686</v>
      </c>
      <c r="M14306" s="35">
        <v>0</v>
      </c>
      <c r="N14306" s="35">
        <v>0</v>
      </c>
      <c r="O14306" s="35">
        <v>0</v>
      </c>
      <c r="P14306" s="36">
        <v>11</v>
      </c>
      <c r="Q14306" s="37">
        <v>81</v>
      </c>
      <c r="R14306" s="36">
        <v>14</v>
      </c>
      <c r="S14306" s="39">
        <f t="shared" si="498"/>
        <v>81</v>
      </c>
      <c r="T14306" s="34" t="s">
        <v>51</v>
      </c>
      <c r="U14306" s="12">
        <f>(((alpha*(speed^3))+(beta*(speed^2))+(ceta*speed))+delta)</f>
        <v>0.48361485194698162</v>
      </c>
      <c r="V14306" s="8">
        <f t="shared" si="499"/>
        <v>81</v>
      </c>
    </row>
    <row r="14307" spans="1:28">
      <c r="A14307" s="34" t="s">
        <v>20</v>
      </c>
      <c r="B14307" s="34" t="s">
        <v>80</v>
      </c>
      <c r="C14307" s="5" t="s">
        <v>228</v>
      </c>
      <c r="D14307" s="35" t="s">
        <v>90</v>
      </c>
      <c r="E14307" s="36" t="s">
        <v>15</v>
      </c>
      <c r="F14307" s="37">
        <v>100</v>
      </c>
      <c r="G14307" s="38">
        <v>-0.06</v>
      </c>
      <c r="H14307" s="34">
        <v>0.94852209055482217</v>
      </c>
      <c r="I14307" s="35">
        <v>5.4525904581939715</v>
      </c>
      <c r="J14307" s="35">
        <v>0.95736944611644892</v>
      </c>
      <c r="K14307" s="35">
        <v>-0.3934079826540372</v>
      </c>
      <c r="L14307" s="35">
        <v>0</v>
      </c>
      <c r="M14307" s="35">
        <v>0</v>
      </c>
      <c r="N14307" s="35">
        <v>0</v>
      </c>
      <c r="O14307" s="35">
        <v>0</v>
      </c>
      <c r="P14307" s="36">
        <v>11</v>
      </c>
      <c r="Q14307" s="37">
        <v>86</v>
      </c>
      <c r="R14307" s="36">
        <v>0</v>
      </c>
      <c r="S14307" s="39">
        <f t="shared" si="498"/>
        <v>86</v>
      </c>
      <c r="T14307" s="34" t="s">
        <v>29</v>
      </c>
      <c r="U14307" s="12">
        <f>((alpha*(beta^speed))*(speed^ceta))</f>
        <v>2.2304791805883458E-2</v>
      </c>
      <c r="V14307" s="8">
        <f t="shared" si="499"/>
        <v>86</v>
      </c>
    </row>
    <row r="14308" spans="1:28">
      <c r="A14308" s="34" t="s">
        <v>20</v>
      </c>
      <c r="B14308" s="34" t="s">
        <v>80</v>
      </c>
      <c r="C14308" s="5" t="s">
        <v>228</v>
      </c>
      <c r="D14308" s="35" t="s">
        <v>90</v>
      </c>
      <c r="E14308" s="36" t="s">
        <v>16</v>
      </c>
      <c r="F14308" s="37">
        <v>100</v>
      </c>
      <c r="G14308" s="38">
        <v>-0.06</v>
      </c>
      <c r="H14308" s="34">
        <v>0.91539049197925393</v>
      </c>
      <c r="I14308" s="35">
        <v>-0.65619180884507367</v>
      </c>
      <c r="J14308" s="35">
        <v>24.689974647747889</v>
      </c>
      <c r="K14308" s="35">
        <v>-0.48041359119850557</v>
      </c>
      <c r="L14308" s="35">
        <v>0.67270023350645702</v>
      </c>
      <c r="M14308" s="35">
        <v>1.7726363571590824E-3</v>
      </c>
      <c r="N14308" s="35">
        <v>0</v>
      </c>
      <c r="O14308" s="35">
        <v>0</v>
      </c>
      <c r="P14308" s="36">
        <v>11</v>
      </c>
      <c r="Q14308" s="37">
        <v>83</v>
      </c>
      <c r="R14308" s="36">
        <v>10</v>
      </c>
      <c r="S14308" s="39">
        <f t="shared" si="498"/>
        <v>83</v>
      </c>
      <c r="T14308" s="34" t="s">
        <v>44</v>
      </c>
      <c r="U14308" s="12">
        <f>(alpha+(beta/(1+EXP((((-1)*ceta)+(delta*LN(speed)))+(epsilon*speed)))))</f>
        <v>4.2495663563635322E-4</v>
      </c>
      <c r="V14308" s="8">
        <f t="shared" si="499"/>
        <v>83</v>
      </c>
    </row>
    <row r="14309" spans="1:28">
      <c r="A14309" s="34" t="s">
        <v>20</v>
      </c>
      <c r="B14309" s="34" t="s">
        <v>80</v>
      </c>
      <c r="C14309" s="5" t="s">
        <v>228</v>
      </c>
      <c r="D14309" s="35" t="s">
        <v>90</v>
      </c>
      <c r="E14309" s="36" t="s">
        <v>14</v>
      </c>
      <c r="F14309" s="37">
        <v>100</v>
      </c>
      <c r="G14309" s="38">
        <v>-0.06</v>
      </c>
      <c r="H14309" s="34">
        <v>0.94123745214904653</v>
      </c>
      <c r="I14309" s="35">
        <v>20.949665230102458</v>
      </c>
      <c r="J14309" s="35">
        <v>0.24542952951349323</v>
      </c>
      <c r="K14309" s="35">
        <v>1.6261472740533791</v>
      </c>
      <c r="L14309" s="35">
        <v>0</v>
      </c>
      <c r="M14309" s="35">
        <v>0</v>
      </c>
      <c r="N14309" s="35">
        <v>0</v>
      </c>
      <c r="O14309" s="35">
        <v>0</v>
      </c>
      <c r="P14309" s="36">
        <v>11</v>
      </c>
      <c r="Q14309" s="37">
        <v>86</v>
      </c>
      <c r="R14309" s="36">
        <v>6</v>
      </c>
      <c r="S14309" s="39">
        <f t="shared" si="498"/>
        <v>86</v>
      </c>
      <c r="T14309" s="34" t="s">
        <v>37</v>
      </c>
      <c r="U14309" s="12">
        <f>(1/(alpha+(beta*(speed^ceta))))</f>
        <v>2.7451767197243836E-3</v>
      </c>
      <c r="V14309" s="8">
        <f t="shared" si="499"/>
        <v>86</v>
      </c>
      <c r="AB14309" s="41"/>
    </row>
    <row r="14310" spans="1:28">
      <c r="A14310" s="34" t="s">
        <v>20</v>
      </c>
      <c r="B14310" s="34" t="s">
        <v>80</v>
      </c>
      <c r="C14310" s="5" t="s">
        <v>228</v>
      </c>
      <c r="D14310" s="35" t="s">
        <v>90</v>
      </c>
      <c r="E14310" s="36" t="s">
        <v>18</v>
      </c>
      <c r="F14310" s="37">
        <v>100</v>
      </c>
      <c r="G14310" s="38">
        <v>-0.06</v>
      </c>
      <c r="H14310" s="34">
        <v>0.89943757102102861</v>
      </c>
      <c r="I14310" s="35">
        <v>8.4541214615310393E-3</v>
      </c>
      <c r="J14310" s="35">
        <v>0.97234984390299983</v>
      </c>
      <c r="K14310" s="35">
        <v>-0.19470419821468066</v>
      </c>
      <c r="L14310" s="35">
        <v>0</v>
      </c>
      <c r="M14310" s="35">
        <v>0</v>
      </c>
      <c r="N14310" s="35">
        <v>0</v>
      </c>
      <c r="O14310" s="35">
        <v>0</v>
      </c>
      <c r="P14310" s="36">
        <v>11</v>
      </c>
      <c r="Q14310" s="37">
        <v>86</v>
      </c>
      <c r="R14310" s="36">
        <v>0</v>
      </c>
      <c r="S14310" s="39">
        <f t="shared" si="498"/>
        <v>86</v>
      </c>
      <c r="T14310" s="34" t="s">
        <v>29</v>
      </c>
      <c r="U14310" s="12">
        <f>((alpha*(beta^speed))*(speed^ceta))</f>
        <v>3.185317380999092E-4</v>
      </c>
      <c r="V14310" s="8">
        <f t="shared" si="499"/>
        <v>86</v>
      </c>
      <c r="AB14310" s="41"/>
    </row>
    <row r="14311" spans="1:28">
      <c r="A14311" s="34" t="s">
        <v>20</v>
      </c>
      <c r="B14311" s="34" t="s">
        <v>80</v>
      </c>
      <c r="C14311" s="5" t="s">
        <v>228</v>
      </c>
      <c r="D14311" s="35" t="s">
        <v>90</v>
      </c>
      <c r="E14311" s="36" t="s">
        <v>17</v>
      </c>
      <c r="F14311" s="37">
        <v>100</v>
      </c>
      <c r="G14311" s="38">
        <v>-0.06</v>
      </c>
      <c r="H14311" s="34">
        <v>0.77608144840847104</v>
      </c>
      <c r="I14311" s="35">
        <v>-3.8023709798886508E-4</v>
      </c>
      <c r="J14311" s="35">
        <v>8.0072208297379946E-2</v>
      </c>
      <c r="K14311" s="35">
        <v>-6.4560422117703062</v>
      </c>
      <c r="L14311" s="35">
        <v>200.13665417373639</v>
      </c>
      <c r="M14311" s="35">
        <v>0</v>
      </c>
      <c r="N14311" s="35">
        <v>0</v>
      </c>
      <c r="O14311" s="35">
        <v>0</v>
      </c>
      <c r="P14311" s="36">
        <v>11</v>
      </c>
      <c r="Q14311" s="37">
        <v>81</v>
      </c>
      <c r="R14311" s="36">
        <v>14</v>
      </c>
      <c r="S14311" s="39">
        <f t="shared" si="498"/>
        <v>81</v>
      </c>
      <c r="T14311" s="34" t="s">
        <v>51</v>
      </c>
      <c r="U14311" s="12">
        <f>(((alpha*(speed^3))+(beta*(speed^2))+(ceta*speed))+delta)</f>
        <v>0.47741006715094159</v>
      </c>
      <c r="V14311" s="8">
        <f t="shared" si="499"/>
        <v>81</v>
      </c>
    </row>
    <row r="14312" spans="1:28">
      <c r="A14312" s="34" t="s">
        <v>20</v>
      </c>
      <c r="B14312" s="34" t="s">
        <v>80</v>
      </c>
      <c r="C14312" s="5" t="s">
        <v>228</v>
      </c>
      <c r="D14312" s="35" t="s">
        <v>90</v>
      </c>
      <c r="E14312" s="36" t="s">
        <v>15</v>
      </c>
      <c r="F14312" s="37">
        <v>0</v>
      </c>
      <c r="G14312" s="38">
        <v>-0.04</v>
      </c>
      <c r="H14312" s="34">
        <v>0.97298944660266362</v>
      </c>
      <c r="I14312" s="35">
        <v>-0.18504694608446504</v>
      </c>
      <c r="J14312" s="35">
        <v>17.423232808323746</v>
      </c>
      <c r="K14312" s="35">
        <v>0.47804097409552965</v>
      </c>
      <c r="L14312" s="35">
        <v>1.0663234164739817</v>
      </c>
      <c r="M14312" s="35">
        <v>-3.621821819691147E-4</v>
      </c>
      <c r="N14312" s="35">
        <v>0</v>
      </c>
      <c r="O14312" s="35">
        <v>0</v>
      </c>
      <c r="P14312" s="36">
        <v>11</v>
      </c>
      <c r="Q14312" s="37">
        <v>86</v>
      </c>
      <c r="R14312" s="36">
        <v>10</v>
      </c>
      <c r="S14312" s="39">
        <f t="shared" si="498"/>
        <v>86</v>
      </c>
      <c r="T14312" s="34" t="s">
        <v>44</v>
      </c>
      <c r="U14312" s="12">
        <f>(alpha+(beta/(1+EXP((((-1)*ceta)+(delta*LN(speed)))+(epsilon*speed)))))</f>
        <v>6.2271599141344586E-2</v>
      </c>
      <c r="V14312" s="8">
        <f t="shared" si="499"/>
        <v>86</v>
      </c>
    </row>
    <row r="14313" spans="1:28">
      <c r="A14313" s="34" t="s">
        <v>20</v>
      </c>
      <c r="B14313" s="34" t="s">
        <v>80</v>
      </c>
      <c r="C14313" s="5" t="s">
        <v>228</v>
      </c>
      <c r="D14313" s="35" t="s">
        <v>90</v>
      </c>
      <c r="E14313" s="36" t="s">
        <v>16</v>
      </c>
      <c r="F14313" s="37">
        <v>0</v>
      </c>
      <c r="G14313" s="38">
        <v>-0.04</v>
      </c>
      <c r="H14313" s="34">
        <v>0.96775627445333179</v>
      </c>
      <c r="I14313" s="35">
        <v>-0.47820442564557658</v>
      </c>
      <c r="J14313" s="35">
        <v>27.988118803900836</v>
      </c>
      <c r="K14313" s="35">
        <v>4.9863788198284208E-2</v>
      </c>
      <c r="L14313" s="35">
        <v>0.85132496662877821</v>
      </c>
      <c r="M14313" s="35">
        <v>8.0655891907291822E-4</v>
      </c>
      <c r="N14313" s="35">
        <v>0</v>
      </c>
      <c r="O14313" s="35">
        <v>0</v>
      </c>
      <c r="P14313" s="36">
        <v>11</v>
      </c>
      <c r="Q14313" s="37">
        <v>86</v>
      </c>
      <c r="R14313" s="36">
        <v>10</v>
      </c>
      <c r="S14313" s="39">
        <f t="shared" si="498"/>
        <v>86</v>
      </c>
      <c r="T14313" s="34" t="s">
        <v>44</v>
      </c>
      <c r="U14313" s="12">
        <f>(alpha+(beta/(1+EXP((((-1)*ceta)+(delta*LN(speed)))+(epsilon*speed)))))</f>
        <v>0.12730258586710458</v>
      </c>
      <c r="V14313" s="8">
        <f t="shared" si="499"/>
        <v>86</v>
      </c>
    </row>
    <row r="14314" spans="1:28">
      <c r="A14314" s="34" t="s">
        <v>20</v>
      </c>
      <c r="B14314" s="34" t="s">
        <v>80</v>
      </c>
      <c r="C14314" s="5" t="s">
        <v>228</v>
      </c>
      <c r="D14314" s="35" t="s">
        <v>90</v>
      </c>
      <c r="E14314" s="36" t="s">
        <v>14</v>
      </c>
      <c r="F14314" s="37">
        <v>0</v>
      </c>
      <c r="G14314" s="38">
        <v>-0.04</v>
      </c>
      <c r="H14314" s="34">
        <v>0.96455931758296332</v>
      </c>
      <c r="I14314" s="35">
        <v>0.76776103496463355</v>
      </c>
      <c r="J14314" s="35">
        <v>-7.5602026815062784</v>
      </c>
      <c r="K14314" s="35">
        <v>-1.3701209571971997</v>
      </c>
      <c r="L14314" s="35">
        <v>0</v>
      </c>
      <c r="M14314" s="35">
        <v>0</v>
      </c>
      <c r="N14314" s="35">
        <v>0</v>
      </c>
      <c r="O14314" s="35">
        <v>0</v>
      </c>
      <c r="P14314" s="36">
        <v>11</v>
      </c>
      <c r="Q14314" s="37">
        <v>86</v>
      </c>
      <c r="R14314" s="36">
        <v>13</v>
      </c>
      <c r="S14314" s="39">
        <f t="shared" si="498"/>
        <v>86</v>
      </c>
      <c r="T14314" s="34" t="s">
        <v>50</v>
      </c>
      <c r="U14314" s="12">
        <f>EXP((alpha+(beta/speed))+(ceta*LN(speed)))</f>
        <v>4.4132545002904741E-3</v>
      </c>
      <c r="V14314" s="8">
        <f t="shared" si="499"/>
        <v>86</v>
      </c>
      <c r="AB14314" s="41"/>
    </row>
    <row r="14315" spans="1:28">
      <c r="A14315" s="34" t="s">
        <v>20</v>
      </c>
      <c r="B14315" s="34" t="s">
        <v>80</v>
      </c>
      <c r="C14315" s="5" t="s">
        <v>228</v>
      </c>
      <c r="D14315" s="35" t="s">
        <v>90</v>
      </c>
      <c r="E14315" s="36" t="s">
        <v>18</v>
      </c>
      <c r="F14315" s="37">
        <v>0</v>
      </c>
      <c r="G14315" s="38">
        <v>-0.04</v>
      </c>
      <c r="H14315" s="34">
        <v>0.95009024391000885</v>
      </c>
      <c r="I14315" s="35">
        <v>1.5532598581570051E-2</v>
      </c>
      <c r="J14315" s="35">
        <v>0.98002969881502222</v>
      </c>
      <c r="K14315" s="35">
        <v>-0.38595696068286045</v>
      </c>
      <c r="L14315" s="35">
        <v>0</v>
      </c>
      <c r="M14315" s="35">
        <v>0</v>
      </c>
      <c r="N14315" s="35">
        <v>0</v>
      </c>
      <c r="O14315" s="35">
        <v>0</v>
      </c>
      <c r="P14315" s="36">
        <v>11</v>
      </c>
      <c r="Q14315" s="37">
        <v>86</v>
      </c>
      <c r="R14315" s="36">
        <v>0</v>
      </c>
      <c r="S14315" s="39">
        <f t="shared" si="498"/>
        <v>86</v>
      </c>
      <c r="T14315" s="34" t="s">
        <v>29</v>
      </c>
      <c r="U14315" s="12">
        <f>((alpha*(beta^speed))*(speed^ceta))</f>
        <v>4.9111741723139614E-4</v>
      </c>
      <c r="V14315" s="8">
        <f t="shared" si="499"/>
        <v>86</v>
      </c>
      <c r="AB14315" s="41"/>
    </row>
    <row r="14316" spans="1:28">
      <c r="A14316" s="34" t="s">
        <v>20</v>
      </c>
      <c r="B14316" s="34" t="s">
        <v>80</v>
      </c>
      <c r="C14316" s="5" t="s">
        <v>228</v>
      </c>
      <c r="D14316" s="35" t="s">
        <v>90</v>
      </c>
      <c r="E14316" s="36" t="s">
        <v>17</v>
      </c>
      <c r="F14316" s="37">
        <v>0</v>
      </c>
      <c r="G14316" s="38">
        <v>-0.04</v>
      </c>
      <c r="H14316" s="34">
        <v>0.90996958349274804</v>
      </c>
      <c r="I14316" s="35">
        <v>-1.1775131357272092E-3</v>
      </c>
      <c r="J14316" s="35">
        <v>0.20473369995929791</v>
      </c>
      <c r="K14316" s="35">
        <v>-12.907911519155812</v>
      </c>
      <c r="L14316" s="35">
        <v>335.0415234374629</v>
      </c>
      <c r="M14316" s="35">
        <v>0</v>
      </c>
      <c r="N14316" s="35">
        <v>0</v>
      </c>
      <c r="O14316" s="35">
        <v>0</v>
      </c>
      <c r="P14316" s="36">
        <v>11</v>
      </c>
      <c r="Q14316" s="37">
        <v>83</v>
      </c>
      <c r="R14316" s="36">
        <v>14</v>
      </c>
      <c r="S14316" s="39">
        <f t="shared" si="498"/>
        <v>83</v>
      </c>
      <c r="T14316" s="34" t="s">
        <v>51</v>
      </c>
      <c r="U14316" s="12">
        <f>(((alpha*(speed^3))+(beta*(speed^2))+(ceta*speed))+delta)</f>
        <v>0.80862302907991079</v>
      </c>
      <c r="V14316" s="8">
        <f t="shared" si="499"/>
        <v>83</v>
      </c>
    </row>
    <row r="14317" spans="1:28">
      <c r="A14317" s="34" t="s">
        <v>20</v>
      </c>
      <c r="B14317" s="34" t="s">
        <v>80</v>
      </c>
      <c r="C14317" s="5" t="s">
        <v>228</v>
      </c>
      <c r="D14317" s="35" t="s">
        <v>90</v>
      </c>
      <c r="E14317" s="36" t="s">
        <v>15</v>
      </c>
      <c r="F14317" s="37">
        <v>50</v>
      </c>
      <c r="G14317" s="38">
        <v>-0.04</v>
      </c>
      <c r="H14317" s="34">
        <v>0.96616346830146027</v>
      </c>
      <c r="I14317" s="35">
        <v>-0.23937927837854087</v>
      </c>
      <c r="J14317" s="35">
        <v>18.066279358733365</v>
      </c>
      <c r="K14317" s="35">
        <v>0.26101370468334917</v>
      </c>
      <c r="L14317" s="35">
        <v>0.98700341986295914</v>
      </c>
      <c r="M14317" s="35">
        <v>1.7892811325145635E-4</v>
      </c>
      <c r="N14317" s="35">
        <v>0</v>
      </c>
      <c r="O14317" s="35">
        <v>0</v>
      </c>
      <c r="P14317" s="36">
        <v>11</v>
      </c>
      <c r="Q14317" s="37">
        <v>86</v>
      </c>
      <c r="R14317" s="36">
        <v>10</v>
      </c>
      <c r="S14317" s="39">
        <f t="shared" si="498"/>
        <v>86</v>
      </c>
      <c r="T14317" s="34" t="s">
        <v>44</v>
      </c>
      <c r="U14317" s="12">
        <f>(alpha+(beta/(1+EXP((((-1)*ceta)+(delta*LN(speed)))+(epsilon*speed)))))</f>
        <v>4.0775929232633762E-2</v>
      </c>
      <c r="V14317" s="8">
        <f t="shared" si="499"/>
        <v>86</v>
      </c>
    </row>
    <row r="14318" spans="1:28">
      <c r="A14318" s="34" t="s">
        <v>20</v>
      </c>
      <c r="B14318" s="34" t="s">
        <v>80</v>
      </c>
      <c r="C14318" s="5" t="s">
        <v>228</v>
      </c>
      <c r="D14318" s="35" t="s">
        <v>90</v>
      </c>
      <c r="E14318" s="36" t="s">
        <v>16</v>
      </c>
      <c r="F14318" s="37">
        <v>50</v>
      </c>
      <c r="G14318" s="38">
        <v>-0.04</v>
      </c>
      <c r="H14318" s="34">
        <v>0.96624486068313753</v>
      </c>
      <c r="I14318" s="35">
        <v>-0.48446366566451649</v>
      </c>
      <c r="J14318" s="35">
        <v>24.738776217831781</v>
      </c>
      <c r="K14318" s="35">
        <v>0.20401651558564191</v>
      </c>
      <c r="L14318" s="35">
        <v>0.85970450241606333</v>
      </c>
      <c r="M14318" s="35">
        <v>8.021684725329028E-4</v>
      </c>
      <c r="N14318" s="35">
        <v>0</v>
      </c>
      <c r="O14318" s="35">
        <v>0</v>
      </c>
      <c r="P14318" s="36">
        <v>11</v>
      </c>
      <c r="Q14318" s="37">
        <v>86</v>
      </c>
      <c r="R14318" s="36">
        <v>10</v>
      </c>
      <c r="S14318" s="39">
        <f t="shared" si="498"/>
        <v>86</v>
      </c>
      <c r="T14318" s="34" t="s">
        <v>44</v>
      </c>
      <c r="U14318" s="12">
        <f>(alpha+(beta/(1+EXP((((-1)*ceta)+(delta*LN(speed)))+(epsilon*speed)))))</f>
        <v>0.11568432057437483</v>
      </c>
      <c r="V14318" s="8">
        <f t="shared" si="499"/>
        <v>86</v>
      </c>
    </row>
    <row r="14319" spans="1:28">
      <c r="A14319" s="34" t="s">
        <v>20</v>
      </c>
      <c r="B14319" s="34" t="s">
        <v>80</v>
      </c>
      <c r="C14319" s="5" t="s">
        <v>228</v>
      </c>
      <c r="D14319" s="35" t="s">
        <v>90</v>
      </c>
      <c r="E14319" s="36" t="s">
        <v>14</v>
      </c>
      <c r="F14319" s="37">
        <v>50</v>
      </c>
      <c r="G14319" s="38">
        <v>-0.04</v>
      </c>
      <c r="H14319" s="34">
        <v>0.95761622779880862</v>
      </c>
      <c r="I14319" s="35">
        <v>13.08207512605332</v>
      </c>
      <c r="J14319" s="35">
        <v>0.40699722502320634</v>
      </c>
      <c r="K14319" s="35">
        <v>1.418789450667175</v>
      </c>
      <c r="L14319" s="35">
        <v>0</v>
      </c>
      <c r="M14319" s="35">
        <v>0</v>
      </c>
      <c r="N14319" s="35">
        <v>0</v>
      </c>
      <c r="O14319" s="35">
        <v>0</v>
      </c>
      <c r="P14319" s="36">
        <v>11</v>
      </c>
      <c r="Q14319" s="37">
        <v>86</v>
      </c>
      <c r="R14319" s="36">
        <v>6</v>
      </c>
      <c r="S14319" s="39">
        <f t="shared" si="498"/>
        <v>86</v>
      </c>
      <c r="T14319" s="34" t="s">
        <v>37</v>
      </c>
      <c r="U14319" s="12">
        <f>(1/(alpha+(beta*(speed^ceta))))</f>
        <v>4.1814897565625496E-3</v>
      </c>
      <c r="V14319" s="8">
        <f t="shared" si="499"/>
        <v>86</v>
      </c>
      <c r="AB14319" s="41"/>
    </row>
    <row r="14320" spans="1:28">
      <c r="A14320" s="34" t="s">
        <v>20</v>
      </c>
      <c r="B14320" s="34" t="s">
        <v>80</v>
      </c>
      <c r="C14320" s="5" t="s">
        <v>228</v>
      </c>
      <c r="D14320" s="35" t="s">
        <v>90</v>
      </c>
      <c r="E14320" s="36" t="s">
        <v>18</v>
      </c>
      <c r="F14320" s="37">
        <v>50</v>
      </c>
      <c r="G14320" s="38">
        <v>-0.04</v>
      </c>
      <c r="H14320" s="34">
        <v>0.93936743366908848</v>
      </c>
      <c r="I14320" s="35">
        <v>-2.2172836466576899E-8</v>
      </c>
      <c r="J14320" s="35">
        <v>4.0713134132565889E-6</v>
      </c>
      <c r="K14320" s="35">
        <v>-2.7326788174583325E-4</v>
      </c>
      <c r="L14320" s="35">
        <v>7.562839908277063E-3</v>
      </c>
      <c r="M14320" s="35">
        <v>0</v>
      </c>
      <c r="N14320" s="35">
        <v>0</v>
      </c>
      <c r="O14320" s="35">
        <v>0</v>
      </c>
      <c r="P14320" s="36">
        <v>11</v>
      </c>
      <c r="Q14320" s="37">
        <v>86</v>
      </c>
      <c r="R14320" s="36">
        <v>14</v>
      </c>
      <c r="S14320" s="39">
        <f t="shared" si="498"/>
        <v>86</v>
      </c>
      <c r="T14320" s="34" t="s">
        <v>51</v>
      </c>
      <c r="U14320" s="12">
        <f>(((alpha*(speed^3))+(beta*(speed^2))+(ceta*speed))+delta)</f>
        <v>7.0070410996100202E-5</v>
      </c>
      <c r="V14320" s="8">
        <f t="shared" si="499"/>
        <v>86</v>
      </c>
      <c r="AB14320" s="41"/>
    </row>
    <row r="14321" spans="1:28">
      <c r="A14321" s="34" t="s">
        <v>20</v>
      </c>
      <c r="B14321" s="34" t="s">
        <v>80</v>
      </c>
      <c r="C14321" s="5" t="s">
        <v>228</v>
      </c>
      <c r="D14321" s="35" t="s">
        <v>90</v>
      </c>
      <c r="E14321" s="36" t="s">
        <v>17</v>
      </c>
      <c r="F14321" s="37">
        <v>50</v>
      </c>
      <c r="G14321" s="38">
        <v>-0.04</v>
      </c>
      <c r="H14321" s="34">
        <v>0.8774163749900854</v>
      </c>
      <c r="I14321" s="35">
        <v>-9.4133703895397242E-4</v>
      </c>
      <c r="J14321" s="35">
        <v>0.16876956045728891</v>
      </c>
      <c r="K14321" s="35">
        <v>-11.469829753150297</v>
      </c>
      <c r="L14321" s="35">
        <v>326.71434837461351</v>
      </c>
      <c r="M14321" s="35">
        <v>0</v>
      </c>
      <c r="N14321" s="35">
        <v>0</v>
      </c>
      <c r="O14321" s="35">
        <v>0</v>
      </c>
      <c r="P14321" s="36">
        <v>11</v>
      </c>
      <c r="Q14321" s="37">
        <v>82</v>
      </c>
      <c r="R14321" s="36">
        <v>14</v>
      </c>
      <c r="S14321" s="39">
        <f t="shared" si="498"/>
        <v>82</v>
      </c>
      <c r="T14321" s="34" t="s">
        <v>51</v>
      </c>
      <c r="U14321" s="12">
        <f>(((alpha*(speed^3))+(beta*(speed^2))+(ceta*speed))+delta)</f>
        <v>1.9717126371260179</v>
      </c>
      <c r="V14321" s="8">
        <f t="shared" si="499"/>
        <v>82</v>
      </c>
    </row>
    <row r="14322" spans="1:28">
      <c r="A14322" s="34" t="s">
        <v>20</v>
      </c>
      <c r="B14322" s="34" t="s">
        <v>80</v>
      </c>
      <c r="C14322" s="5" t="s">
        <v>228</v>
      </c>
      <c r="D14322" s="35" t="s">
        <v>90</v>
      </c>
      <c r="E14322" s="36" t="s">
        <v>15</v>
      </c>
      <c r="F14322" s="37">
        <v>100</v>
      </c>
      <c r="G14322" s="38">
        <v>-0.04</v>
      </c>
      <c r="H14322" s="34">
        <v>0.95567840343769062</v>
      </c>
      <c r="I14322" s="35">
        <v>-0.3166295411617091</v>
      </c>
      <c r="J14322" s="35">
        <v>13.281783526692749</v>
      </c>
      <c r="K14322" s="35">
        <v>0.44429600640450617</v>
      </c>
      <c r="L14322" s="35">
        <v>0.9047225148937984</v>
      </c>
      <c r="M14322" s="35">
        <v>5.6840743232944942E-4</v>
      </c>
      <c r="N14322" s="35">
        <v>0</v>
      </c>
      <c r="O14322" s="35">
        <v>0</v>
      </c>
      <c r="P14322" s="36">
        <v>11</v>
      </c>
      <c r="Q14322" s="37">
        <v>86</v>
      </c>
      <c r="R14322" s="36">
        <v>10</v>
      </c>
      <c r="S14322" s="39">
        <f t="shared" si="498"/>
        <v>86</v>
      </c>
      <c r="T14322" s="34" t="s">
        <v>44</v>
      </c>
      <c r="U14322" s="12">
        <f>(alpha+(beta/(1+EXP((((-1)*ceta)+(delta*LN(speed)))+(epsilon*speed)))))</f>
        <v>2.4942825722688911E-2</v>
      </c>
      <c r="V14322" s="8">
        <f t="shared" si="499"/>
        <v>86</v>
      </c>
    </row>
    <row r="14323" spans="1:28">
      <c r="A14323" s="34" t="s">
        <v>20</v>
      </c>
      <c r="B14323" s="34" t="s">
        <v>80</v>
      </c>
      <c r="C14323" s="5" t="s">
        <v>228</v>
      </c>
      <c r="D14323" s="35" t="s">
        <v>90</v>
      </c>
      <c r="E14323" s="36" t="s">
        <v>16</v>
      </c>
      <c r="F14323" s="37">
        <v>100</v>
      </c>
      <c r="G14323" s="38">
        <v>-0.04</v>
      </c>
      <c r="H14323" s="34">
        <v>0.96284538411872045</v>
      </c>
      <c r="I14323" s="35">
        <v>-0.49665209988626829</v>
      </c>
      <c r="J14323" s="35">
        <v>26.510909497658034</v>
      </c>
      <c r="K14323" s="35">
        <v>7.116067210233025E-2</v>
      </c>
      <c r="L14323" s="35">
        <v>0.83820572062249066</v>
      </c>
      <c r="M14323" s="35">
        <v>9.3253054227402255E-4</v>
      </c>
      <c r="N14323" s="35">
        <v>0</v>
      </c>
      <c r="O14323" s="35">
        <v>0</v>
      </c>
      <c r="P14323" s="36">
        <v>11</v>
      </c>
      <c r="Q14323" s="37">
        <v>86</v>
      </c>
      <c r="R14323" s="36">
        <v>10</v>
      </c>
      <c r="S14323" s="39">
        <f t="shared" si="498"/>
        <v>86</v>
      </c>
      <c r="T14323" s="34" t="s">
        <v>44</v>
      </c>
      <c r="U14323" s="12">
        <f>(alpha+(beta/(1+EXP((((-1)*ceta)+(delta*LN(speed)))+(epsilon*speed)))))</f>
        <v>0.11686085672110796</v>
      </c>
      <c r="V14323" s="8">
        <f t="shared" si="499"/>
        <v>86</v>
      </c>
    </row>
    <row r="14324" spans="1:28">
      <c r="A14324" s="34" t="s">
        <v>20</v>
      </c>
      <c r="B14324" s="34" t="s">
        <v>80</v>
      </c>
      <c r="C14324" s="5" t="s">
        <v>228</v>
      </c>
      <c r="D14324" s="35" t="s">
        <v>90</v>
      </c>
      <c r="E14324" s="36" t="s">
        <v>14</v>
      </c>
      <c r="F14324" s="37">
        <v>100</v>
      </c>
      <c r="G14324" s="38">
        <v>-0.04</v>
      </c>
      <c r="H14324" s="34">
        <v>0.94728455719812321</v>
      </c>
      <c r="I14324" s="35">
        <v>11.647602442424375</v>
      </c>
      <c r="J14324" s="35">
        <v>1.095331330416303</v>
      </c>
      <c r="K14324" s="35">
        <v>2.0389244236236434E-2</v>
      </c>
      <c r="L14324" s="35">
        <v>0</v>
      </c>
      <c r="M14324" s="35">
        <v>0</v>
      </c>
      <c r="N14324" s="35">
        <v>0</v>
      </c>
      <c r="O14324" s="35">
        <v>0</v>
      </c>
      <c r="P14324" s="36">
        <v>11</v>
      </c>
      <c r="Q14324" s="37">
        <v>86</v>
      </c>
      <c r="R14324" s="36">
        <v>5</v>
      </c>
      <c r="S14324" s="39">
        <f t="shared" si="498"/>
        <v>86</v>
      </c>
      <c r="T14324" s="34" t="s">
        <v>36</v>
      </c>
      <c r="U14324" s="12">
        <f>(1/(((ceta*(speed^2))+(beta*speed))+alpha))</f>
        <v>3.8964336169300729E-3</v>
      </c>
      <c r="V14324" s="8">
        <f t="shared" si="499"/>
        <v>86</v>
      </c>
      <c r="AB14324" s="41"/>
    </row>
    <row r="14325" spans="1:28">
      <c r="A14325" s="34" t="s">
        <v>20</v>
      </c>
      <c r="B14325" s="34" t="s">
        <v>80</v>
      </c>
      <c r="C14325" s="5" t="s">
        <v>228</v>
      </c>
      <c r="D14325" s="35" t="s">
        <v>90</v>
      </c>
      <c r="E14325" s="36" t="s">
        <v>18</v>
      </c>
      <c r="F14325" s="37">
        <v>100</v>
      </c>
      <c r="G14325" s="38">
        <v>-0.04</v>
      </c>
      <c r="H14325" s="34">
        <v>0.93589274373899822</v>
      </c>
      <c r="I14325" s="35">
        <v>-2.0544016051636128E-8</v>
      </c>
      <c r="J14325" s="35">
        <v>3.8793082384872878E-6</v>
      </c>
      <c r="K14325" s="35">
        <v>-2.7141981617324277E-4</v>
      </c>
      <c r="L14325" s="35">
        <v>7.7912941984113158E-3</v>
      </c>
      <c r="M14325" s="35">
        <v>0</v>
      </c>
      <c r="N14325" s="35">
        <v>0</v>
      </c>
      <c r="O14325" s="35">
        <v>0</v>
      </c>
      <c r="P14325" s="36">
        <v>11</v>
      </c>
      <c r="Q14325" s="37">
        <v>86</v>
      </c>
      <c r="R14325" s="36">
        <v>14</v>
      </c>
      <c r="S14325" s="39">
        <f t="shared" si="498"/>
        <v>86</v>
      </c>
      <c r="T14325" s="34" t="s">
        <v>51</v>
      </c>
      <c r="U14325" s="12">
        <f>(((alpha*(speed^3))+(beta*(speed^2))+(ceta*speed))+delta)</f>
        <v>7.3409065624946424E-5</v>
      </c>
      <c r="V14325" s="8">
        <f t="shared" si="499"/>
        <v>86</v>
      </c>
      <c r="AB14325" s="41"/>
    </row>
    <row r="14326" spans="1:28">
      <c r="A14326" s="34" t="s">
        <v>20</v>
      </c>
      <c r="B14326" s="34" t="s">
        <v>80</v>
      </c>
      <c r="C14326" s="5" t="s">
        <v>228</v>
      </c>
      <c r="D14326" s="35" t="s">
        <v>90</v>
      </c>
      <c r="E14326" s="36" t="s">
        <v>17</v>
      </c>
      <c r="F14326" s="37">
        <v>100</v>
      </c>
      <c r="G14326" s="38">
        <v>-0.04</v>
      </c>
      <c r="H14326" s="34">
        <v>0.83971826791917459</v>
      </c>
      <c r="I14326" s="35">
        <v>-6.8573636051155696E-4</v>
      </c>
      <c r="J14326" s="35">
        <v>0.12971973769958059</v>
      </c>
      <c r="K14326" s="35">
        <v>-9.890240295957426</v>
      </c>
      <c r="L14326" s="35">
        <v>318.31158745867521</v>
      </c>
      <c r="M14326" s="35">
        <v>0</v>
      </c>
      <c r="N14326" s="35">
        <v>0</v>
      </c>
      <c r="O14326" s="35">
        <v>0</v>
      </c>
      <c r="P14326" s="36">
        <v>11</v>
      </c>
      <c r="Q14326" s="37">
        <v>82</v>
      </c>
      <c r="R14326" s="36">
        <v>14</v>
      </c>
      <c r="S14326" s="39">
        <f t="shared" si="498"/>
        <v>82</v>
      </c>
      <c r="T14326" s="34" t="s">
        <v>51</v>
      </c>
      <c r="U14326" s="12">
        <f>(((alpha*(speed^3))+(beta*(speed^2))+(ceta*speed))+delta)</f>
        <v>1.4543138596100675</v>
      </c>
      <c r="V14326" s="8">
        <f t="shared" si="499"/>
        <v>82</v>
      </c>
    </row>
    <row r="14327" spans="1:28">
      <c r="A14327" s="34" t="s">
        <v>20</v>
      </c>
      <c r="B14327" s="34" t="s">
        <v>80</v>
      </c>
      <c r="C14327" s="5" t="s">
        <v>228</v>
      </c>
      <c r="D14327" s="35" t="s">
        <v>90</v>
      </c>
      <c r="E14327" s="36" t="s">
        <v>15</v>
      </c>
      <c r="F14327" s="37">
        <v>0</v>
      </c>
      <c r="G14327" s="38">
        <v>-0.02</v>
      </c>
      <c r="H14327" s="34">
        <v>0.98690244415306205</v>
      </c>
      <c r="I14327" s="35">
        <v>0.37910758998361144</v>
      </c>
      <c r="J14327" s="35">
        <v>17.782248847811911</v>
      </c>
      <c r="K14327" s="35">
        <v>-0.43561102424095005</v>
      </c>
      <c r="L14327" s="35">
        <v>0.48027037965930586</v>
      </c>
      <c r="M14327" s="35">
        <v>5.3833119236691235E-2</v>
      </c>
      <c r="N14327" s="35">
        <v>0</v>
      </c>
      <c r="O14327" s="35">
        <v>0</v>
      </c>
      <c r="P14327" s="36">
        <v>11</v>
      </c>
      <c r="Q14327" s="37">
        <v>86</v>
      </c>
      <c r="R14327" s="36">
        <v>10</v>
      </c>
      <c r="S14327" s="39">
        <f t="shared" si="498"/>
        <v>86</v>
      </c>
      <c r="T14327" s="34" t="s">
        <v>44</v>
      </c>
      <c r="U14327" s="12">
        <f>(alpha+(beta/(1+EXP((((-1)*ceta)+(delta*LN(speed)))+(epsilon*speed)))))</f>
        <v>0.39231347700947555</v>
      </c>
      <c r="V14327" s="8">
        <f t="shared" si="499"/>
        <v>86</v>
      </c>
    </row>
    <row r="14328" spans="1:28">
      <c r="A14328" s="34" t="s">
        <v>20</v>
      </c>
      <c r="B14328" s="34" t="s">
        <v>80</v>
      </c>
      <c r="C14328" s="5" t="s">
        <v>228</v>
      </c>
      <c r="D14328" s="35" t="s">
        <v>90</v>
      </c>
      <c r="E14328" s="36" t="s">
        <v>16</v>
      </c>
      <c r="F14328" s="37">
        <v>0</v>
      </c>
      <c r="G14328" s="38">
        <v>-0.02</v>
      </c>
      <c r="H14328" s="34">
        <v>0.96927722394187055</v>
      </c>
      <c r="I14328" s="35">
        <v>0.39904359181543581</v>
      </c>
      <c r="J14328" s="35">
        <v>28.677498848469423</v>
      </c>
      <c r="K14328" s="35">
        <v>0.17347912497336099</v>
      </c>
      <c r="L14328" s="35">
        <v>0.92495406728372553</v>
      </c>
      <c r="M14328" s="35">
        <v>3.0009008353993449E-2</v>
      </c>
      <c r="N14328" s="35">
        <v>0</v>
      </c>
      <c r="O14328" s="35">
        <v>0</v>
      </c>
      <c r="P14328" s="36">
        <v>11</v>
      </c>
      <c r="Q14328" s="37">
        <v>86</v>
      </c>
      <c r="R14328" s="36">
        <v>10</v>
      </c>
      <c r="S14328" s="39">
        <f t="shared" si="498"/>
        <v>86</v>
      </c>
      <c r="T14328" s="34" t="s">
        <v>44</v>
      </c>
      <c r="U14328" s="12">
        <f>(alpha+(beta/(1+EXP((((-1)*ceta)+(delta*LN(speed)))+(epsilon*speed)))))</f>
        <v>0.44093346255610222</v>
      </c>
      <c r="V14328" s="8">
        <f t="shared" si="499"/>
        <v>86</v>
      </c>
    </row>
    <row r="14329" spans="1:28">
      <c r="A14329" s="34" t="s">
        <v>20</v>
      </c>
      <c r="B14329" s="34" t="s">
        <v>80</v>
      </c>
      <c r="C14329" s="5" t="s">
        <v>228</v>
      </c>
      <c r="D14329" s="35" t="s">
        <v>90</v>
      </c>
      <c r="E14329" s="36" t="s">
        <v>14</v>
      </c>
      <c r="F14329" s="37">
        <v>0</v>
      </c>
      <c r="G14329" s="38">
        <v>-0.02</v>
      </c>
      <c r="H14329" s="34">
        <v>0.94074770718593048</v>
      </c>
      <c r="I14329" s="35">
        <v>-1.7132585520055036E-7</v>
      </c>
      <c r="J14329" s="35">
        <v>3.7564497405200092E-5</v>
      </c>
      <c r="K14329" s="35">
        <v>-2.6265333868835819E-3</v>
      </c>
      <c r="L14329" s="35">
        <v>7.2839316907846813E-2</v>
      </c>
      <c r="M14329" s="35">
        <v>0</v>
      </c>
      <c r="N14329" s="35">
        <v>0</v>
      </c>
      <c r="O14329" s="35">
        <v>0</v>
      </c>
      <c r="P14329" s="36">
        <v>11</v>
      </c>
      <c r="Q14329" s="37">
        <v>86</v>
      </c>
      <c r="R14329" s="36">
        <v>14</v>
      </c>
      <c r="S14329" s="39">
        <f t="shared" si="498"/>
        <v>86</v>
      </c>
      <c r="T14329" s="34" t="s">
        <v>51</v>
      </c>
      <c r="U14329" s="12">
        <f>(((alpha*(speed^3))+(beta*(speed^2))+(ceta*speed))+delta)</f>
        <v>1.5811630289277401E-2</v>
      </c>
      <c r="V14329" s="8">
        <f t="shared" si="499"/>
        <v>86</v>
      </c>
      <c r="AB14329" s="41"/>
    </row>
    <row r="14330" spans="1:28">
      <c r="A14330" s="34" t="s">
        <v>20</v>
      </c>
      <c r="B14330" s="34" t="s">
        <v>80</v>
      </c>
      <c r="C14330" s="5" t="s">
        <v>228</v>
      </c>
      <c r="D14330" s="35" t="s">
        <v>90</v>
      </c>
      <c r="E14330" s="36" t="s">
        <v>18</v>
      </c>
      <c r="F14330" s="37">
        <v>0</v>
      </c>
      <c r="G14330" s="38">
        <v>-0.02</v>
      </c>
      <c r="H14330" s="34">
        <v>0.94393294174859677</v>
      </c>
      <c r="I14330" s="35">
        <v>-2.3207425328756277</v>
      </c>
      <c r="J14330" s="35">
        <v>-4.7910489832183778</v>
      </c>
      <c r="K14330" s="35">
        <v>-0.95636494408557116</v>
      </c>
      <c r="L14330" s="35">
        <v>0</v>
      </c>
      <c r="M14330" s="35">
        <v>0</v>
      </c>
      <c r="N14330" s="35">
        <v>0</v>
      </c>
      <c r="O14330" s="35">
        <v>0</v>
      </c>
      <c r="P14330" s="36">
        <v>11</v>
      </c>
      <c r="Q14330" s="37">
        <v>86</v>
      </c>
      <c r="R14330" s="36">
        <v>13</v>
      </c>
      <c r="S14330" s="39">
        <f t="shared" si="498"/>
        <v>86</v>
      </c>
      <c r="T14330" s="34" t="s">
        <v>50</v>
      </c>
      <c r="U14330" s="12">
        <f>EXP((alpha+(beta/speed))+(ceta*LN(speed)))</f>
        <v>1.3116964130962699E-3</v>
      </c>
      <c r="V14330" s="8">
        <f t="shared" si="499"/>
        <v>86</v>
      </c>
      <c r="AB14330" s="41"/>
    </row>
    <row r="14331" spans="1:28">
      <c r="A14331" s="34" t="s">
        <v>20</v>
      </c>
      <c r="B14331" s="34" t="s">
        <v>80</v>
      </c>
      <c r="C14331" s="5" t="s">
        <v>228</v>
      </c>
      <c r="D14331" s="35" t="s">
        <v>90</v>
      </c>
      <c r="E14331" s="36" t="s">
        <v>17</v>
      </c>
      <c r="F14331" s="37">
        <v>0</v>
      </c>
      <c r="G14331" s="38">
        <v>-0.02</v>
      </c>
      <c r="H14331" s="34">
        <v>0.90053904405924368</v>
      </c>
      <c r="I14331" s="35">
        <v>-1.470655570367284E-3</v>
      </c>
      <c r="J14331" s="35">
        <v>0.26116794048945458</v>
      </c>
      <c r="K14331" s="35">
        <v>-16.390759073641025</v>
      </c>
      <c r="L14331" s="35">
        <v>470.97276970422752</v>
      </c>
      <c r="M14331" s="35">
        <v>0</v>
      </c>
      <c r="N14331" s="35">
        <v>0</v>
      </c>
      <c r="O14331" s="35">
        <v>0</v>
      </c>
      <c r="P14331" s="36">
        <v>11</v>
      </c>
      <c r="Q14331" s="37">
        <v>86</v>
      </c>
      <c r="R14331" s="36">
        <v>14</v>
      </c>
      <c r="S14331" s="39">
        <f t="shared" si="498"/>
        <v>86</v>
      </c>
      <c r="T14331" s="34" t="s">
        <v>51</v>
      </c>
      <c r="U14331" s="12">
        <f>(((alpha*(speed^3))+(beta*(speed^2))+(ceta*speed))+delta)</f>
        <v>57.546277765572199</v>
      </c>
      <c r="V14331" s="8">
        <f t="shared" si="499"/>
        <v>86</v>
      </c>
    </row>
    <row r="14332" spans="1:28">
      <c r="A14332" s="34" t="s">
        <v>20</v>
      </c>
      <c r="B14332" s="34" t="s">
        <v>80</v>
      </c>
      <c r="C14332" s="5" t="s">
        <v>228</v>
      </c>
      <c r="D14332" s="35" t="s">
        <v>90</v>
      </c>
      <c r="E14332" s="36" t="s">
        <v>15</v>
      </c>
      <c r="F14332" s="37">
        <v>50</v>
      </c>
      <c r="G14332" s="38">
        <v>-0.02</v>
      </c>
      <c r="H14332" s="34">
        <v>0.97769202534053912</v>
      </c>
      <c r="I14332" s="35">
        <v>-0.11313056648924155</v>
      </c>
      <c r="J14332" s="35">
        <v>18.236327628325871</v>
      </c>
      <c r="K14332" s="35">
        <v>0.48833906117302273</v>
      </c>
      <c r="L14332" s="35">
        <v>1.0034132028371967</v>
      </c>
      <c r="M14332" s="35">
        <v>1.4420711091295315E-4</v>
      </c>
      <c r="N14332" s="35">
        <v>0</v>
      </c>
      <c r="O14332" s="35">
        <v>0</v>
      </c>
      <c r="P14332" s="36">
        <v>11</v>
      </c>
      <c r="Q14332" s="37">
        <v>86</v>
      </c>
      <c r="R14332" s="36">
        <v>10</v>
      </c>
      <c r="S14332" s="39">
        <f t="shared" si="498"/>
        <v>86</v>
      </c>
      <c r="T14332" s="34" t="s">
        <v>44</v>
      </c>
      <c r="U14332" s="12">
        <f>(alpha+(beta/(1+EXP((((-1)*ceta)+(delta*LN(speed)))+(epsilon*speed)))))</f>
        <v>0.21693526186704168</v>
      </c>
      <c r="V14332" s="8">
        <f t="shared" si="499"/>
        <v>86</v>
      </c>
    </row>
    <row r="14333" spans="1:28">
      <c r="A14333" s="34" t="s">
        <v>20</v>
      </c>
      <c r="B14333" s="34" t="s">
        <v>80</v>
      </c>
      <c r="C14333" s="5" t="s">
        <v>228</v>
      </c>
      <c r="D14333" s="35" t="s">
        <v>90</v>
      </c>
      <c r="E14333" s="36" t="s">
        <v>16</v>
      </c>
      <c r="F14333" s="37">
        <v>50</v>
      </c>
      <c r="G14333" s="38">
        <v>-0.02</v>
      </c>
      <c r="H14333" s="34">
        <v>0.95067940330833411</v>
      </c>
      <c r="I14333" s="35">
        <v>0.33172587020380945</v>
      </c>
      <c r="J14333" s="35">
        <v>35.797881263126371</v>
      </c>
      <c r="K14333" s="35">
        <v>0.24521119818075354</v>
      </c>
      <c r="L14333" s="35">
        <v>1.1288697314860159</v>
      </c>
      <c r="M14333" s="35">
        <v>1.8437331794593895E-2</v>
      </c>
      <c r="N14333" s="35">
        <v>0</v>
      </c>
      <c r="O14333" s="35">
        <v>0</v>
      </c>
      <c r="P14333" s="36">
        <v>11</v>
      </c>
      <c r="Q14333" s="37">
        <v>86</v>
      </c>
      <c r="R14333" s="36">
        <v>10</v>
      </c>
      <c r="S14333" s="39">
        <f t="shared" si="498"/>
        <v>86</v>
      </c>
      <c r="T14333" s="34" t="s">
        <v>44</v>
      </c>
      <c r="U14333" s="12">
        <f>(alpha+(beta/(1+EXP((((-1)*ceta)+(delta*LN(speed)))+(epsilon*speed)))))</f>
        <v>0.39298751981643315</v>
      </c>
      <c r="V14333" s="8">
        <f t="shared" si="499"/>
        <v>86</v>
      </c>
    </row>
    <row r="14334" spans="1:28">
      <c r="A14334" s="34" t="s">
        <v>20</v>
      </c>
      <c r="B14334" s="34" t="s">
        <v>80</v>
      </c>
      <c r="C14334" s="5" t="s">
        <v>228</v>
      </c>
      <c r="D14334" s="35" t="s">
        <v>90</v>
      </c>
      <c r="E14334" s="36" t="s">
        <v>14</v>
      </c>
      <c r="F14334" s="37">
        <v>50</v>
      </c>
      <c r="G14334" s="38">
        <v>-0.02</v>
      </c>
      <c r="H14334" s="34">
        <v>0.95490120816968571</v>
      </c>
      <c r="I14334" s="35">
        <v>-2.6899898343691564E-7</v>
      </c>
      <c r="J14334" s="35">
        <v>4.8749040384607019E-5</v>
      </c>
      <c r="K14334" s="35">
        <v>-3.0096086368176407E-3</v>
      </c>
      <c r="L14334" s="35">
        <v>7.5726378429162786E-2</v>
      </c>
      <c r="M14334" s="35">
        <v>0</v>
      </c>
      <c r="N14334" s="35">
        <v>0</v>
      </c>
      <c r="O14334" s="35">
        <v>0</v>
      </c>
      <c r="P14334" s="36">
        <v>11</v>
      </c>
      <c r="Q14334" s="37">
        <v>86</v>
      </c>
      <c r="R14334" s="36">
        <v>14</v>
      </c>
      <c r="S14334" s="39">
        <f t="shared" si="498"/>
        <v>86</v>
      </c>
      <c r="T14334" s="34" t="s">
        <v>51</v>
      </c>
      <c r="U14334" s="12">
        <f>(((alpha*(speed^3))+(beta*(speed^2))+(ceta*speed))+delta)</f>
        <v>6.3495209384483581E-3</v>
      </c>
      <c r="V14334" s="8">
        <f t="shared" si="499"/>
        <v>86</v>
      </c>
      <c r="AB14334" s="41"/>
    </row>
    <row r="14335" spans="1:28">
      <c r="A14335" s="34" t="s">
        <v>20</v>
      </c>
      <c r="B14335" s="34" t="s">
        <v>80</v>
      </c>
      <c r="C14335" s="5" t="s">
        <v>228</v>
      </c>
      <c r="D14335" s="35" t="s">
        <v>90</v>
      </c>
      <c r="E14335" s="36" t="s">
        <v>18</v>
      </c>
      <c r="F14335" s="37">
        <v>50</v>
      </c>
      <c r="G14335" s="38">
        <v>-0.02</v>
      </c>
      <c r="H14335" s="34">
        <v>0.94476191714596636</v>
      </c>
      <c r="I14335" s="35">
        <v>-3.5685742081193729E-8</v>
      </c>
      <c r="J14335" s="35">
        <v>6.1860271446255609E-6</v>
      </c>
      <c r="K14335" s="35">
        <v>-3.8455442526709948E-4</v>
      </c>
      <c r="L14335" s="35">
        <v>1.0427194294314083E-2</v>
      </c>
      <c r="M14335" s="35">
        <v>0</v>
      </c>
      <c r="N14335" s="35">
        <v>0</v>
      </c>
      <c r="O14335" s="35">
        <v>0</v>
      </c>
      <c r="P14335" s="36">
        <v>11</v>
      </c>
      <c r="Q14335" s="37">
        <v>86</v>
      </c>
      <c r="R14335" s="36">
        <v>14</v>
      </c>
      <c r="S14335" s="39">
        <f t="shared" si="498"/>
        <v>86</v>
      </c>
      <c r="T14335" s="34" t="s">
        <v>51</v>
      </c>
      <c r="U14335" s="12">
        <f>(((alpha*(speed^3))+(beta*(speed^2))+(ceta*speed))+delta)</f>
        <v>4.0924011779841681E-4</v>
      </c>
      <c r="V14335" s="8">
        <f t="shared" si="499"/>
        <v>86</v>
      </c>
      <c r="AB14335" s="41"/>
    </row>
    <row r="14336" spans="1:28">
      <c r="A14336" s="34" t="s">
        <v>20</v>
      </c>
      <c r="B14336" s="34" t="s">
        <v>80</v>
      </c>
      <c r="C14336" s="5" t="s">
        <v>228</v>
      </c>
      <c r="D14336" s="35" t="s">
        <v>90</v>
      </c>
      <c r="E14336" s="36" t="s">
        <v>17</v>
      </c>
      <c r="F14336" s="37">
        <v>50</v>
      </c>
      <c r="G14336" s="38">
        <v>-0.02</v>
      </c>
      <c r="H14336" s="34">
        <v>0.87426208648775727</v>
      </c>
      <c r="I14336" s="35">
        <v>-1.8179588884519647E-3</v>
      </c>
      <c r="J14336" s="35">
        <v>0.29681357337048958</v>
      </c>
      <c r="K14336" s="35">
        <v>-17.796319574501421</v>
      </c>
      <c r="L14336" s="35">
        <v>506.28769580210462</v>
      </c>
      <c r="M14336" s="35">
        <v>0</v>
      </c>
      <c r="N14336" s="35">
        <v>0</v>
      </c>
      <c r="O14336" s="35">
        <v>0</v>
      </c>
      <c r="P14336" s="36">
        <v>11</v>
      </c>
      <c r="Q14336" s="37">
        <v>86</v>
      </c>
      <c r="R14336" s="36">
        <v>14</v>
      </c>
      <c r="S14336" s="39">
        <f t="shared" si="498"/>
        <v>86</v>
      </c>
      <c r="T14336" s="34" t="s">
        <v>51</v>
      </c>
      <c r="U14336" s="12">
        <f>(((alpha*(speed^3))+(beta*(speed^2))+(ceta*speed))+delta)</f>
        <v>14.71374228992056</v>
      </c>
      <c r="V14336" s="8">
        <f t="shared" si="499"/>
        <v>86</v>
      </c>
    </row>
    <row r="14337" spans="1:28">
      <c r="A14337" s="34" t="s">
        <v>20</v>
      </c>
      <c r="B14337" s="34" t="s">
        <v>80</v>
      </c>
      <c r="C14337" s="5" t="s">
        <v>228</v>
      </c>
      <c r="D14337" s="35" t="s">
        <v>90</v>
      </c>
      <c r="E14337" s="36" t="s">
        <v>15</v>
      </c>
      <c r="F14337" s="37">
        <v>100</v>
      </c>
      <c r="G14337" s="38">
        <v>-0.02</v>
      </c>
      <c r="H14337" s="34">
        <v>0.96628772888021297</v>
      </c>
      <c r="I14337" s="35">
        <v>-0.29333770130719761</v>
      </c>
      <c r="J14337" s="35">
        <v>19.666320463622846</v>
      </c>
      <c r="K14337" s="35">
        <v>0.12498284534907537</v>
      </c>
      <c r="L14337" s="35">
        <v>0.84398496765586328</v>
      </c>
      <c r="M14337" s="35">
        <v>8.9084171275803778E-4</v>
      </c>
      <c r="N14337" s="35">
        <v>0</v>
      </c>
      <c r="O14337" s="35">
        <v>0</v>
      </c>
      <c r="P14337" s="36">
        <v>11</v>
      </c>
      <c r="Q14337" s="37">
        <v>86</v>
      </c>
      <c r="R14337" s="36">
        <v>10</v>
      </c>
      <c r="S14337" s="39">
        <f t="shared" si="498"/>
        <v>86</v>
      </c>
      <c r="T14337" s="34" t="s">
        <v>44</v>
      </c>
      <c r="U14337" s="12">
        <f>(alpha+(beta/(1+EXP((((-1)*ceta)+(delta*LN(speed)))+(epsilon*speed)))))</f>
        <v>0.17607062350833125</v>
      </c>
      <c r="V14337" s="8">
        <f t="shared" si="499"/>
        <v>86</v>
      </c>
    </row>
    <row r="14338" spans="1:28">
      <c r="A14338" s="34" t="s">
        <v>20</v>
      </c>
      <c r="B14338" s="34" t="s">
        <v>80</v>
      </c>
      <c r="C14338" s="5" t="s">
        <v>228</v>
      </c>
      <c r="D14338" s="35" t="s">
        <v>90</v>
      </c>
      <c r="E14338" s="36" t="s">
        <v>16</v>
      </c>
      <c r="F14338" s="37">
        <v>100</v>
      </c>
      <c r="G14338" s="38">
        <v>-0.02</v>
      </c>
      <c r="H14338" s="34">
        <v>0.92120368210816994</v>
      </c>
      <c r="I14338" s="35">
        <v>-0.30205725782158083</v>
      </c>
      <c r="J14338" s="35">
        <v>5.3806772672671137E-2</v>
      </c>
      <c r="K14338" s="35">
        <v>1.3323143482163182</v>
      </c>
      <c r="L14338" s="35">
        <v>0</v>
      </c>
      <c r="M14338" s="35">
        <v>0</v>
      </c>
      <c r="N14338" s="35">
        <v>0</v>
      </c>
      <c r="O14338" s="35">
        <v>0</v>
      </c>
      <c r="P14338" s="36">
        <v>11</v>
      </c>
      <c r="Q14338" s="37">
        <v>86</v>
      </c>
      <c r="R14338" s="36">
        <v>2</v>
      </c>
      <c r="S14338" s="39">
        <f t="shared" ref="S14338:S14401" si="500">V14338</f>
        <v>86</v>
      </c>
      <c r="T14338" s="34" t="s">
        <v>31</v>
      </c>
      <c r="U14338" s="12">
        <f>((alpha+(beta*speed))^((-1)/ceta))</f>
        <v>0.33313563806386659</v>
      </c>
      <c r="V14338" s="8">
        <f t="shared" ref="V14338:V14401" si="501">IF($V$1&lt;P14338,P14338,IF($V$1&gt;Q14338,Q14338,$V$1))</f>
        <v>86</v>
      </c>
    </row>
    <row r="14339" spans="1:28">
      <c r="A14339" s="34" t="s">
        <v>20</v>
      </c>
      <c r="B14339" s="34" t="s">
        <v>80</v>
      </c>
      <c r="C14339" s="5" t="s">
        <v>228</v>
      </c>
      <c r="D14339" s="35" t="s">
        <v>90</v>
      </c>
      <c r="E14339" s="36" t="s">
        <v>14</v>
      </c>
      <c r="F14339" s="37">
        <v>100</v>
      </c>
      <c r="G14339" s="38">
        <v>-0.02</v>
      </c>
      <c r="H14339" s="34">
        <v>0.94542659547785057</v>
      </c>
      <c r="I14339" s="35">
        <v>-2.7210129850965629E-7</v>
      </c>
      <c r="J14339" s="35">
        <v>4.829110008799402E-5</v>
      </c>
      <c r="K14339" s="35">
        <v>-2.9689596338217132E-3</v>
      </c>
      <c r="L14339" s="35">
        <v>7.5672905787159489E-2</v>
      </c>
      <c r="M14339" s="35">
        <v>0</v>
      </c>
      <c r="N14339" s="35">
        <v>0</v>
      </c>
      <c r="O14339" s="35">
        <v>0</v>
      </c>
      <c r="P14339" s="36">
        <v>11</v>
      </c>
      <c r="Q14339" s="37">
        <v>86</v>
      </c>
      <c r="R14339" s="36">
        <v>14</v>
      </c>
      <c r="S14339" s="39">
        <f t="shared" si="500"/>
        <v>86</v>
      </c>
      <c r="T14339" s="34" t="s">
        <v>51</v>
      </c>
      <c r="U14339" s="12">
        <f>(((alpha*(speed^3))+(beta*(speed^2))+(ceta*speed))+delta)</f>
        <v>4.4316900044379937E-3</v>
      </c>
      <c r="V14339" s="8">
        <f t="shared" si="501"/>
        <v>86</v>
      </c>
      <c r="AB14339" s="41"/>
    </row>
    <row r="14340" spans="1:28">
      <c r="A14340" s="34" t="s">
        <v>20</v>
      </c>
      <c r="B14340" s="34" t="s">
        <v>80</v>
      </c>
      <c r="C14340" s="5" t="s">
        <v>228</v>
      </c>
      <c r="D14340" s="35" t="s">
        <v>90</v>
      </c>
      <c r="E14340" s="36" t="s">
        <v>18</v>
      </c>
      <c r="F14340" s="37">
        <v>100</v>
      </c>
      <c r="G14340" s="38">
        <v>-0.02</v>
      </c>
      <c r="H14340" s="34">
        <v>0.94752295112163443</v>
      </c>
      <c r="I14340" s="35">
        <v>-4.0803085453170656E-8</v>
      </c>
      <c r="J14340" s="35">
        <v>7.0119060476868922E-6</v>
      </c>
      <c r="K14340" s="35">
        <v>-4.3273989085462061E-4</v>
      </c>
      <c r="L14340" s="35">
        <v>1.1517500486234055E-2</v>
      </c>
      <c r="M14340" s="35">
        <v>0</v>
      </c>
      <c r="N14340" s="35">
        <v>0</v>
      </c>
      <c r="O14340" s="35">
        <v>0</v>
      </c>
      <c r="P14340" s="36">
        <v>11</v>
      </c>
      <c r="Q14340" s="37">
        <v>86</v>
      </c>
      <c r="R14340" s="36">
        <v>14</v>
      </c>
      <c r="S14340" s="39">
        <f t="shared" si="500"/>
        <v>86</v>
      </c>
      <c r="T14340" s="34" t="s">
        <v>51</v>
      </c>
      <c r="U14340" s="12">
        <f>(((alpha*(speed^3))+(beta*(speed^2))+(ceta*speed))+delta)</f>
        <v>2.0887968042702064E-4</v>
      </c>
      <c r="V14340" s="8">
        <f t="shared" si="501"/>
        <v>86</v>
      </c>
      <c r="AB14340" s="41"/>
    </row>
    <row r="14341" spans="1:28">
      <c r="A14341" s="34" t="s">
        <v>20</v>
      </c>
      <c r="B14341" s="34" t="s">
        <v>80</v>
      </c>
      <c r="C14341" s="5" t="s">
        <v>228</v>
      </c>
      <c r="D14341" s="35" t="s">
        <v>90</v>
      </c>
      <c r="E14341" s="36" t="s">
        <v>17</v>
      </c>
      <c r="F14341" s="37">
        <v>100</v>
      </c>
      <c r="G14341" s="38">
        <v>-0.02</v>
      </c>
      <c r="H14341" s="34">
        <v>0.84361823071571773</v>
      </c>
      <c r="I14341" s="35">
        <v>-1.7942214095838438E-3</v>
      </c>
      <c r="J14341" s="35">
        <v>0.28672174243052517</v>
      </c>
      <c r="K14341" s="35">
        <v>-17.491563607157236</v>
      </c>
      <c r="L14341" s="35">
        <v>529.48007320400939</v>
      </c>
      <c r="M14341" s="35">
        <v>0</v>
      </c>
      <c r="N14341" s="35">
        <v>0</v>
      </c>
      <c r="O14341" s="35">
        <v>0</v>
      </c>
      <c r="P14341" s="36">
        <v>11</v>
      </c>
      <c r="Q14341" s="37">
        <v>86</v>
      </c>
      <c r="R14341" s="36">
        <v>14</v>
      </c>
      <c r="S14341" s="39">
        <f t="shared" si="500"/>
        <v>86</v>
      </c>
      <c r="T14341" s="34" t="s">
        <v>51</v>
      </c>
      <c r="U14341" s="12">
        <f>(((alpha*(speed^3))+(beta*(speed^2))+(ceta*speed))+delta)</f>
        <v>4.5743171103897566</v>
      </c>
      <c r="V14341" s="8">
        <f t="shared" si="501"/>
        <v>86</v>
      </c>
    </row>
    <row r="14342" spans="1:28">
      <c r="A14342" s="34" t="s">
        <v>20</v>
      </c>
      <c r="B14342" s="34" t="s">
        <v>80</v>
      </c>
      <c r="C14342" s="5" t="s">
        <v>228</v>
      </c>
      <c r="D14342" s="35" t="s">
        <v>90</v>
      </c>
      <c r="E14342" s="36" t="s">
        <v>15</v>
      </c>
      <c r="F14342" s="37">
        <v>0</v>
      </c>
      <c r="G14342" s="38">
        <v>0.02</v>
      </c>
      <c r="H14342" s="34">
        <v>0.99303272315458935</v>
      </c>
      <c r="I14342" s="35">
        <v>2.5785091148439783</v>
      </c>
      <c r="J14342" s="35">
        <v>0.82300333954108251</v>
      </c>
      <c r="K14342" s="35">
        <v>-0.64425629633689263</v>
      </c>
      <c r="L14342" s="35">
        <v>0</v>
      </c>
      <c r="M14342" s="35">
        <v>0</v>
      </c>
      <c r="N14342" s="35">
        <v>0</v>
      </c>
      <c r="O14342" s="35">
        <v>0</v>
      </c>
      <c r="P14342" s="36">
        <v>11</v>
      </c>
      <c r="Q14342" s="37">
        <v>86</v>
      </c>
      <c r="R14342" s="36">
        <v>13</v>
      </c>
      <c r="S14342" s="39">
        <f t="shared" si="500"/>
        <v>86</v>
      </c>
      <c r="T14342" s="34" t="s">
        <v>50</v>
      </c>
      <c r="U14342" s="12">
        <f>EXP((alpha+(beta/speed))+(ceta*LN(speed)))</f>
        <v>0.75452839252720416</v>
      </c>
      <c r="V14342" s="8">
        <f t="shared" si="501"/>
        <v>86</v>
      </c>
    </row>
    <row r="14343" spans="1:28">
      <c r="A14343" s="34" t="s">
        <v>20</v>
      </c>
      <c r="B14343" s="34" t="s">
        <v>80</v>
      </c>
      <c r="C14343" s="5" t="s">
        <v>228</v>
      </c>
      <c r="D14343" s="35" t="s">
        <v>90</v>
      </c>
      <c r="E14343" s="36" t="s">
        <v>16</v>
      </c>
      <c r="F14343" s="37">
        <v>0</v>
      </c>
      <c r="G14343" s="38">
        <v>0.02</v>
      </c>
      <c r="H14343" s="34">
        <v>0.98418574854920238</v>
      </c>
      <c r="I14343" s="35">
        <v>-3.7340482270351174</v>
      </c>
      <c r="J14343" s="35">
        <v>29.953240681661036</v>
      </c>
      <c r="K14343" s="35">
        <v>0.53603287051197024</v>
      </c>
      <c r="L14343" s="35">
        <v>0</v>
      </c>
      <c r="M14343" s="35">
        <v>0</v>
      </c>
      <c r="N14343" s="35">
        <v>0</v>
      </c>
      <c r="O14343" s="35">
        <v>0</v>
      </c>
      <c r="P14343" s="36">
        <v>11</v>
      </c>
      <c r="Q14343" s="37">
        <v>86</v>
      </c>
      <c r="R14343" s="36">
        <v>13</v>
      </c>
      <c r="S14343" s="39">
        <f t="shared" si="500"/>
        <v>86</v>
      </c>
      <c r="T14343" s="34" t="s">
        <v>50</v>
      </c>
      <c r="U14343" s="12">
        <f>EXP((alpha+(beta/speed))+(ceta*LN(speed)))</f>
        <v>0.36858712520293008</v>
      </c>
      <c r="V14343" s="8">
        <f t="shared" si="501"/>
        <v>86</v>
      </c>
    </row>
    <row r="14344" spans="1:28">
      <c r="A14344" s="34" t="s">
        <v>20</v>
      </c>
      <c r="B14344" s="34" t="s">
        <v>80</v>
      </c>
      <c r="C14344" s="5" t="s">
        <v>228</v>
      </c>
      <c r="D14344" s="35" t="s">
        <v>90</v>
      </c>
      <c r="E14344" s="36" t="s">
        <v>14</v>
      </c>
      <c r="F14344" s="37">
        <v>0</v>
      </c>
      <c r="G14344" s="38">
        <v>0.02</v>
      </c>
      <c r="H14344" s="34">
        <v>0.95101041847946188</v>
      </c>
      <c r="I14344" s="35">
        <v>6.710615804902492</v>
      </c>
      <c r="J14344" s="35">
        <v>0.82233626359293188</v>
      </c>
      <c r="K14344" s="35">
        <v>-6.2902323735032697E-3</v>
      </c>
      <c r="L14344" s="35">
        <v>0</v>
      </c>
      <c r="M14344" s="35">
        <v>0</v>
      </c>
      <c r="N14344" s="35">
        <v>0</v>
      </c>
      <c r="O14344" s="35">
        <v>0</v>
      </c>
      <c r="P14344" s="36">
        <v>11</v>
      </c>
      <c r="Q14344" s="37">
        <v>86</v>
      </c>
      <c r="R14344" s="36">
        <v>5</v>
      </c>
      <c r="S14344" s="39">
        <f t="shared" si="500"/>
        <v>86</v>
      </c>
      <c r="T14344" s="34" t="s">
        <v>36</v>
      </c>
      <c r="U14344" s="12">
        <f>(1/(((ceta*(speed^2))+(beta*speed))+alpha))</f>
        <v>3.2353061621770214E-2</v>
      </c>
      <c r="V14344" s="8">
        <f t="shared" si="501"/>
        <v>86</v>
      </c>
      <c r="AB14344" s="41"/>
    </row>
    <row r="14345" spans="1:28">
      <c r="A14345" s="34" t="s">
        <v>20</v>
      </c>
      <c r="B14345" s="34" t="s">
        <v>80</v>
      </c>
      <c r="C14345" s="5" t="s">
        <v>228</v>
      </c>
      <c r="D14345" s="35" t="s">
        <v>90</v>
      </c>
      <c r="E14345" s="36" t="s">
        <v>18</v>
      </c>
      <c r="F14345" s="37">
        <v>0</v>
      </c>
      <c r="G14345" s="38">
        <v>0.02</v>
      </c>
      <c r="H14345" s="34">
        <v>0.98684787308879196</v>
      </c>
      <c r="I14345" s="35">
        <v>-3.7940183998240157E-8</v>
      </c>
      <c r="J14345" s="35">
        <v>6.7138637192336375E-6</v>
      </c>
      <c r="K14345" s="35">
        <v>-4.2953600489005581E-4</v>
      </c>
      <c r="L14345" s="35">
        <v>1.4761373420381606E-2</v>
      </c>
      <c r="M14345" s="35">
        <v>0</v>
      </c>
      <c r="N14345" s="35">
        <v>0</v>
      </c>
      <c r="O14345" s="35">
        <v>0</v>
      </c>
      <c r="P14345" s="36">
        <v>11</v>
      </c>
      <c r="Q14345" s="37">
        <v>86</v>
      </c>
      <c r="R14345" s="36">
        <v>14</v>
      </c>
      <c r="S14345" s="39">
        <f t="shared" si="500"/>
        <v>86</v>
      </c>
      <c r="T14345" s="34" t="s">
        <v>51</v>
      </c>
      <c r="U14345" s="12">
        <f>(((alpha*(speed^3))+(beta*(speed^2))+(ceta*speed))+delta)</f>
        <v>3.3449313941041475E-3</v>
      </c>
      <c r="V14345" s="8">
        <f t="shared" si="501"/>
        <v>86</v>
      </c>
      <c r="AB14345" s="41"/>
    </row>
    <row r="14346" spans="1:28">
      <c r="A14346" s="34" t="s">
        <v>20</v>
      </c>
      <c r="B14346" s="34" t="s">
        <v>80</v>
      </c>
      <c r="C14346" s="5" t="s">
        <v>228</v>
      </c>
      <c r="D14346" s="35" t="s">
        <v>90</v>
      </c>
      <c r="E14346" s="36" t="s">
        <v>17</v>
      </c>
      <c r="F14346" s="37">
        <v>0</v>
      </c>
      <c r="G14346" s="38">
        <v>0.02</v>
      </c>
      <c r="H14346" s="34">
        <v>0.91625461504473382</v>
      </c>
      <c r="I14346" s="35">
        <v>-1.4430623055587662E-3</v>
      </c>
      <c r="J14346" s="35">
        <v>0.2606284464894475</v>
      </c>
      <c r="K14346" s="35">
        <v>-15.900025186729149</v>
      </c>
      <c r="L14346" s="35">
        <v>730.20297569561387</v>
      </c>
      <c r="M14346" s="35">
        <v>0</v>
      </c>
      <c r="N14346" s="35">
        <v>0</v>
      </c>
      <c r="O14346" s="35">
        <v>0</v>
      </c>
      <c r="P14346" s="36">
        <v>11</v>
      </c>
      <c r="Q14346" s="37">
        <v>86</v>
      </c>
      <c r="R14346" s="36">
        <v>14</v>
      </c>
      <c r="S14346" s="39">
        <f t="shared" si="500"/>
        <v>86</v>
      </c>
      <c r="T14346" s="34" t="s">
        <v>51</v>
      </c>
      <c r="U14346" s="12">
        <f>(((alpha*(speed^3))+(beta*(speed^2))+(ceta*speed))+delta)</f>
        <v>372.54036204837405</v>
      </c>
      <c r="V14346" s="8">
        <f t="shared" si="501"/>
        <v>86</v>
      </c>
    </row>
    <row r="14347" spans="1:28">
      <c r="A14347" s="34" t="s">
        <v>20</v>
      </c>
      <c r="B14347" s="34" t="s">
        <v>80</v>
      </c>
      <c r="C14347" s="5" t="s">
        <v>228</v>
      </c>
      <c r="D14347" s="35" t="s">
        <v>90</v>
      </c>
      <c r="E14347" s="36" t="s">
        <v>15</v>
      </c>
      <c r="F14347" s="37">
        <v>50</v>
      </c>
      <c r="G14347" s="38">
        <v>0.02</v>
      </c>
      <c r="H14347" s="34">
        <v>0.99052921787068027</v>
      </c>
      <c r="I14347" s="35">
        <v>13.247059951901917</v>
      </c>
      <c r="J14347" s="35">
        <v>-0.59433062986862595</v>
      </c>
      <c r="K14347" s="35">
        <v>221.14797635554945</v>
      </c>
      <c r="L14347" s="35">
        <v>-2.7764984371724899</v>
      </c>
      <c r="M14347" s="35">
        <v>0</v>
      </c>
      <c r="N14347" s="35">
        <v>0</v>
      </c>
      <c r="O14347" s="35">
        <v>0</v>
      </c>
      <c r="P14347" s="36">
        <v>11</v>
      </c>
      <c r="Q14347" s="37">
        <v>86</v>
      </c>
      <c r="R14347" s="36">
        <v>1</v>
      </c>
      <c r="S14347" s="39">
        <f t="shared" si="500"/>
        <v>86</v>
      </c>
      <c r="T14347" s="34" t="s">
        <v>30</v>
      </c>
      <c r="U14347" s="12">
        <f>((alpha*(speed^beta))+(ceta*(speed^delta)))</f>
        <v>0.93934052678239555</v>
      </c>
      <c r="V14347" s="8">
        <f t="shared" si="501"/>
        <v>86</v>
      </c>
    </row>
    <row r="14348" spans="1:28">
      <c r="A14348" s="34" t="s">
        <v>20</v>
      </c>
      <c r="B14348" s="34" t="s">
        <v>80</v>
      </c>
      <c r="C14348" s="5" t="s">
        <v>228</v>
      </c>
      <c r="D14348" s="35" t="s">
        <v>90</v>
      </c>
      <c r="E14348" s="36" t="s">
        <v>16</v>
      </c>
      <c r="F14348" s="37">
        <v>50</v>
      </c>
      <c r="G14348" s="38">
        <v>0.02</v>
      </c>
      <c r="H14348" s="34">
        <v>0.92804092293925411</v>
      </c>
      <c r="I14348" s="35">
        <v>-56.325316913803377</v>
      </c>
      <c r="J14348" s="35">
        <v>5.19486194844976</v>
      </c>
      <c r="K14348" s="35">
        <v>7.1853244836037193</v>
      </c>
      <c r="L14348" s="35">
        <v>0</v>
      </c>
      <c r="M14348" s="35">
        <v>0</v>
      </c>
      <c r="N14348" s="35">
        <v>0</v>
      </c>
      <c r="O14348" s="35">
        <v>0</v>
      </c>
      <c r="P14348" s="36">
        <v>11</v>
      </c>
      <c r="Q14348" s="37">
        <v>86</v>
      </c>
      <c r="R14348" s="36">
        <v>2</v>
      </c>
      <c r="S14348" s="39">
        <f t="shared" si="500"/>
        <v>86</v>
      </c>
      <c r="T14348" s="34" t="s">
        <v>31</v>
      </c>
      <c r="U14348" s="12">
        <f>((alpha+(beta*speed))^((-1)/ceta))</f>
        <v>0.43584078397184184</v>
      </c>
      <c r="V14348" s="8">
        <f t="shared" si="501"/>
        <v>86</v>
      </c>
    </row>
    <row r="14349" spans="1:28">
      <c r="A14349" s="34" t="s">
        <v>20</v>
      </c>
      <c r="B14349" s="34" t="s">
        <v>80</v>
      </c>
      <c r="C14349" s="5" t="s">
        <v>228</v>
      </c>
      <c r="D14349" s="35" t="s">
        <v>90</v>
      </c>
      <c r="E14349" s="36" t="s">
        <v>14</v>
      </c>
      <c r="F14349" s="37">
        <v>50</v>
      </c>
      <c r="G14349" s="38">
        <v>0.02</v>
      </c>
      <c r="H14349" s="34">
        <v>0.96110601425896669</v>
      </c>
      <c r="I14349" s="35">
        <v>7.6172158248602164</v>
      </c>
      <c r="J14349" s="35">
        <v>0.60675723944764204</v>
      </c>
      <c r="K14349" s="35">
        <v>-4.4596536689042758E-3</v>
      </c>
      <c r="L14349" s="35">
        <v>0</v>
      </c>
      <c r="M14349" s="35">
        <v>0</v>
      </c>
      <c r="N14349" s="35">
        <v>0</v>
      </c>
      <c r="O14349" s="35">
        <v>0</v>
      </c>
      <c r="P14349" s="36">
        <v>11</v>
      </c>
      <c r="Q14349" s="37">
        <v>86</v>
      </c>
      <c r="R14349" s="36">
        <v>5</v>
      </c>
      <c r="S14349" s="39">
        <f t="shared" si="500"/>
        <v>86</v>
      </c>
      <c r="T14349" s="34" t="s">
        <v>36</v>
      </c>
      <c r="U14349" s="12">
        <f>(1/(((ceta*(speed^2))+(beta*speed))+alpha))</f>
        <v>3.7292921892783271E-2</v>
      </c>
      <c r="V14349" s="8">
        <f t="shared" si="501"/>
        <v>86</v>
      </c>
      <c r="AB14349" s="41"/>
    </row>
    <row r="14350" spans="1:28">
      <c r="A14350" s="34" t="s">
        <v>20</v>
      </c>
      <c r="B14350" s="34" t="s">
        <v>80</v>
      </c>
      <c r="C14350" s="5" t="s">
        <v>228</v>
      </c>
      <c r="D14350" s="35" t="s">
        <v>90</v>
      </c>
      <c r="E14350" s="36" t="s">
        <v>18</v>
      </c>
      <c r="F14350" s="37">
        <v>50</v>
      </c>
      <c r="G14350" s="38">
        <v>0.02</v>
      </c>
      <c r="H14350" s="34">
        <v>0.984103760443509</v>
      </c>
      <c r="I14350" s="35">
        <v>-2.2410495831028481</v>
      </c>
      <c r="J14350" s="35">
        <v>-3.4870192811963059</v>
      </c>
      <c r="K14350" s="35">
        <v>-0.73269229659711299</v>
      </c>
      <c r="L14350" s="35">
        <v>0</v>
      </c>
      <c r="M14350" s="35">
        <v>0</v>
      </c>
      <c r="N14350" s="35">
        <v>0</v>
      </c>
      <c r="O14350" s="35">
        <v>0</v>
      </c>
      <c r="P14350" s="36">
        <v>11</v>
      </c>
      <c r="Q14350" s="37">
        <v>86</v>
      </c>
      <c r="R14350" s="36">
        <v>13</v>
      </c>
      <c r="S14350" s="39">
        <f t="shared" si="500"/>
        <v>86</v>
      </c>
      <c r="T14350" s="34" t="s">
        <v>50</v>
      </c>
      <c r="U14350" s="12">
        <f>EXP((alpha+(beta/speed))+(ceta*LN(speed)))</f>
        <v>3.9059186672392478E-3</v>
      </c>
      <c r="V14350" s="8">
        <f t="shared" si="501"/>
        <v>86</v>
      </c>
      <c r="AB14350" s="41"/>
    </row>
    <row r="14351" spans="1:28">
      <c r="A14351" s="34" t="s">
        <v>20</v>
      </c>
      <c r="B14351" s="34" t="s">
        <v>80</v>
      </c>
      <c r="C14351" s="5" t="s">
        <v>228</v>
      </c>
      <c r="D14351" s="35" t="s">
        <v>90</v>
      </c>
      <c r="E14351" s="36" t="s">
        <v>17</v>
      </c>
      <c r="F14351" s="37">
        <v>50</v>
      </c>
      <c r="G14351" s="38">
        <v>0.02</v>
      </c>
      <c r="H14351" s="34">
        <v>0.88977700152924233</v>
      </c>
      <c r="I14351" s="35">
        <v>-1.3677896335446164E-3</v>
      </c>
      <c r="J14351" s="35">
        <v>0.24595193395966056</v>
      </c>
      <c r="K14351" s="35">
        <v>-15.514833693037941</v>
      </c>
      <c r="L14351" s="35">
        <v>846.1951083143299</v>
      </c>
      <c r="M14351" s="35">
        <v>0</v>
      </c>
      <c r="N14351" s="35">
        <v>0</v>
      </c>
      <c r="O14351" s="35">
        <v>0</v>
      </c>
      <c r="P14351" s="36">
        <v>11</v>
      </c>
      <c r="Q14351" s="37">
        <v>86</v>
      </c>
      <c r="R14351" s="36">
        <v>14</v>
      </c>
      <c r="S14351" s="39">
        <f t="shared" si="500"/>
        <v>86</v>
      </c>
      <c r="T14351" s="34" t="s">
        <v>51</v>
      </c>
      <c r="U14351" s="12">
        <f>(((alpha*(speed^3))+(beta*(speed^2))+(ceta*speed))+delta)</f>
        <v>460.98911112486189</v>
      </c>
      <c r="V14351" s="8">
        <f t="shared" si="501"/>
        <v>86</v>
      </c>
    </row>
    <row r="14352" spans="1:28">
      <c r="A14352" s="34" t="s">
        <v>20</v>
      </c>
      <c r="B14352" s="34" t="s">
        <v>80</v>
      </c>
      <c r="C14352" s="5" t="s">
        <v>228</v>
      </c>
      <c r="D14352" s="35" t="s">
        <v>90</v>
      </c>
      <c r="E14352" s="36" t="s">
        <v>15</v>
      </c>
      <c r="F14352" s="37">
        <v>100</v>
      </c>
      <c r="G14352" s="38">
        <v>0.02</v>
      </c>
      <c r="H14352" s="34">
        <v>0.97742600160117388</v>
      </c>
      <c r="I14352" s="35">
        <v>20.587498093728883</v>
      </c>
      <c r="J14352" s="35">
        <v>1.0021551029052185</v>
      </c>
      <c r="K14352" s="35">
        <v>-0.6938374858968992</v>
      </c>
      <c r="L14352" s="35">
        <v>0</v>
      </c>
      <c r="M14352" s="35">
        <v>0</v>
      </c>
      <c r="N14352" s="35">
        <v>0</v>
      </c>
      <c r="O14352" s="35">
        <v>0</v>
      </c>
      <c r="P14352" s="36">
        <v>11</v>
      </c>
      <c r="Q14352" s="37">
        <v>84</v>
      </c>
      <c r="R14352" s="36">
        <v>0</v>
      </c>
      <c r="S14352" s="39">
        <f t="shared" si="500"/>
        <v>84</v>
      </c>
      <c r="T14352" s="34" t="s">
        <v>29</v>
      </c>
      <c r="U14352" s="12">
        <f>((alpha*(beta^speed))*(speed^ceta))</f>
        <v>1.1402540299809221</v>
      </c>
      <c r="V14352" s="8">
        <f t="shared" si="501"/>
        <v>84</v>
      </c>
    </row>
    <row r="14353" spans="1:28">
      <c r="A14353" s="34" t="s">
        <v>20</v>
      </c>
      <c r="B14353" s="34" t="s">
        <v>80</v>
      </c>
      <c r="C14353" s="5" t="s">
        <v>228</v>
      </c>
      <c r="D14353" s="35" t="s">
        <v>90</v>
      </c>
      <c r="E14353" s="36" t="s">
        <v>16</v>
      </c>
      <c r="F14353" s="37">
        <v>100</v>
      </c>
      <c r="G14353" s="38">
        <v>0.02</v>
      </c>
      <c r="H14353" s="34">
        <v>0.75091446865912947</v>
      </c>
      <c r="I14353" s="35">
        <v>3.2013341984073658</v>
      </c>
      <c r="J14353" s="35">
        <v>1.0123101731424127</v>
      </c>
      <c r="K14353" s="35">
        <v>-0.58670658814409904</v>
      </c>
      <c r="L14353" s="35">
        <v>0</v>
      </c>
      <c r="M14353" s="35">
        <v>0</v>
      </c>
      <c r="N14353" s="35">
        <v>0</v>
      </c>
      <c r="O14353" s="35">
        <v>0</v>
      </c>
      <c r="P14353" s="36">
        <v>11</v>
      </c>
      <c r="Q14353" s="37">
        <v>84</v>
      </c>
      <c r="R14353" s="36">
        <v>0</v>
      </c>
      <c r="S14353" s="39">
        <f t="shared" si="500"/>
        <v>84</v>
      </c>
      <c r="T14353" s="34" t="s">
        <v>29</v>
      </c>
      <c r="U14353" s="12">
        <f>((alpha*(beta^speed))*(speed^ceta))</f>
        <v>0.66479261640855647</v>
      </c>
      <c r="V14353" s="8">
        <f t="shared" si="501"/>
        <v>84</v>
      </c>
    </row>
    <row r="14354" spans="1:28">
      <c r="A14354" s="34" t="s">
        <v>20</v>
      </c>
      <c r="B14354" s="34" t="s">
        <v>80</v>
      </c>
      <c r="C14354" s="5" t="s">
        <v>228</v>
      </c>
      <c r="D14354" s="35" t="s">
        <v>90</v>
      </c>
      <c r="E14354" s="36" t="s">
        <v>14</v>
      </c>
      <c r="F14354" s="37">
        <v>100</v>
      </c>
      <c r="G14354" s="38">
        <v>0.02</v>
      </c>
      <c r="H14354" s="34">
        <v>0.96735483357856988</v>
      </c>
      <c r="I14354" s="35">
        <v>0.26675263644307151</v>
      </c>
      <c r="J14354" s="35">
        <v>1.0045606047754598</v>
      </c>
      <c r="K14354" s="35">
        <v>-0.51846160620792714</v>
      </c>
      <c r="L14354" s="35">
        <v>0</v>
      </c>
      <c r="M14354" s="35">
        <v>0</v>
      </c>
      <c r="N14354" s="35">
        <v>0</v>
      </c>
      <c r="O14354" s="35">
        <v>0</v>
      </c>
      <c r="P14354" s="36">
        <v>11</v>
      </c>
      <c r="Q14354" s="37">
        <v>84</v>
      </c>
      <c r="R14354" s="36">
        <v>0</v>
      </c>
      <c r="S14354" s="39">
        <f t="shared" si="500"/>
        <v>84</v>
      </c>
      <c r="T14354" s="34" t="s">
        <v>29</v>
      </c>
      <c r="U14354" s="12">
        <f>((alpha*(beta^speed))*(speed^ceta))</f>
        <v>3.9304273938041791E-2</v>
      </c>
      <c r="V14354" s="8">
        <f t="shared" si="501"/>
        <v>84</v>
      </c>
      <c r="AB14354" s="41"/>
    </row>
    <row r="14355" spans="1:28">
      <c r="A14355" s="34" t="s">
        <v>20</v>
      </c>
      <c r="B14355" s="34" t="s">
        <v>80</v>
      </c>
      <c r="C14355" s="5" t="s">
        <v>228</v>
      </c>
      <c r="D14355" s="35" t="s">
        <v>90</v>
      </c>
      <c r="E14355" s="36" t="s">
        <v>18</v>
      </c>
      <c r="F14355" s="37">
        <v>100</v>
      </c>
      <c r="G14355" s="38">
        <v>0.02</v>
      </c>
      <c r="H14355" s="34">
        <v>0.98122645169679745</v>
      </c>
      <c r="I14355" s="35">
        <v>-1.5541393967621218</v>
      </c>
      <c r="J14355" s="35">
        <v>-5.0454733068452287</v>
      </c>
      <c r="K14355" s="35">
        <v>-0.8914804957557676</v>
      </c>
      <c r="L14355" s="35">
        <v>0</v>
      </c>
      <c r="M14355" s="35">
        <v>0</v>
      </c>
      <c r="N14355" s="35">
        <v>0</v>
      </c>
      <c r="O14355" s="35">
        <v>0</v>
      </c>
      <c r="P14355" s="36">
        <v>11</v>
      </c>
      <c r="Q14355" s="37">
        <v>84</v>
      </c>
      <c r="R14355" s="36">
        <v>13</v>
      </c>
      <c r="S14355" s="39">
        <f t="shared" si="500"/>
        <v>84</v>
      </c>
      <c r="T14355" s="34" t="s">
        <v>50</v>
      </c>
      <c r="U14355" s="12">
        <f>EXP((alpha+(beta/speed))+(ceta*LN(speed)))</f>
        <v>3.8326787351259063E-3</v>
      </c>
      <c r="V14355" s="8">
        <f t="shared" si="501"/>
        <v>84</v>
      </c>
      <c r="AB14355" s="41"/>
    </row>
    <row r="14356" spans="1:28">
      <c r="A14356" s="34" t="s">
        <v>20</v>
      </c>
      <c r="B14356" s="34" t="s">
        <v>80</v>
      </c>
      <c r="C14356" s="5" t="s">
        <v>228</v>
      </c>
      <c r="D14356" s="35" t="s">
        <v>90</v>
      </c>
      <c r="E14356" s="36" t="s">
        <v>17</v>
      </c>
      <c r="F14356" s="37">
        <v>100</v>
      </c>
      <c r="G14356" s="38">
        <v>0.02</v>
      </c>
      <c r="H14356" s="34">
        <v>0.87912931290586993</v>
      </c>
      <c r="I14356" s="35">
        <v>7.2324975713263537</v>
      </c>
      <c r="J14356" s="35">
        <v>-0.22143288522214652</v>
      </c>
      <c r="K14356" s="35">
        <v>-0.2057569504330696</v>
      </c>
      <c r="L14356" s="35">
        <v>0</v>
      </c>
      <c r="M14356" s="35">
        <v>0</v>
      </c>
      <c r="N14356" s="35">
        <v>0</v>
      </c>
      <c r="O14356" s="35">
        <v>0</v>
      </c>
      <c r="P14356" s="36">
        <v>11</v>
      </c>
      <c r="Q14356" s="37">
        <v>84</v>
      </c>
      <c r="R14356" s="36">
        <v>13</v>
      </c>
      <c r="S14356" s="39">
        <f t="shared" si="500"/>
        <v>84</v>
      </c>
      <c r="T14356" s="34" t="s">
        <v>50</v>
      </c>
      <c r="U14356" s="12">
        <f>EXP((alpha+(beta/speed))+(ceta*LN(speed)))</f>
        <v>554.56837755998777</v>
      </c>
      <c r="V14356" s="8">
        <f t="shared" si="501"/>
        <v>84</v>
      </c>
    </row>
    <row r="14357" spans="1:28">
      <c r="A14357" s="34" t="s">
        <v>20</v>
      </c>
      <c r="B14357" s="34" t="s">
        <v>80</v>
      </c>
      <c r="C14357" s="5" t="s">
        <v>228</v>
      </c>
      <c r="D14357" s="35" t="s">
        <v>90</v>
      </c>
      <c r="E14357" s="36" t="s">
        <v>15</v>
      </c>
      <c r="F14357" s="37">
        <v>0</v>
      </c>
      <c r="G14357" s="38">
        <v>0.04</v>
      </c>
      <c r="H14357" s="34">
        <v>0.99229885772438586</v>
      </c>
      <c r="I14357" s="35">
        <v>6.7820837821705338</v>
      </c>
      <c r="J14357" s="35">
        <v>-0.41025114880572428</v>
      </c>
      <c r="K14357" s="35">
        <v>119.75124455369027</v>
      </c>
      <c r="L14357" s="35">
        <v>-1.9180822397815982</v>
      </c>
      <c r="M14357" s="35">
        <v>0</v>
      </c>
      <c r="N14357" s="35">
        <v>0</v>
      </c>
      <c r="O14357" s="35">
        <v>0</v>
      </c>
      <c r="P14357" s="36">
        <v>11</v>
      </c>
      <c r="Q14357" s="37">
        <v>86</v>
      </c>
      <c r="R14357" s="36">
        <v>1</v>
      </c>
      <c r="S14357" s="39">
        <f t="shared" si="500"/>
        <v>86</v>
      </c>
      <c r="T14357" s="34" t="s">
        <v>30</v>
      </c>
      <c r="U14357" s="12">
        <f>((alpha*(speed^beta))+(ceta*(speed^delta)))</f>
        <v>1.1140906899050282</v>
      </c>
      <c r="V14357" s="8">
        <f t="shared" si="501"/>
        <v>86</v>
      </c>
    </row>
    <row r="14358" spans="1:28">
      <c r="A14358" s="34" t="s">
        <v>20</v>
      </c>
      <c r="B14358" s="34" t="s">
        <v>80</v>
      </c>
      <c r="C14358" s="5" t="s">
        <v>228</v>
      </c>
      <c r="D14358" s="35" t="s">
        <v>90</v>
      </c>
      <c r="E14358" s="36" t="s">
        <v>16</v>
      </c>
      <c r="F14358" s="37">
        <v>0</v>
      </c>
      <c r="G14358" s="38">
        <v>0.04</v>
      </c>
      <c r="H14358" s="34">
        <v>0.86883946442186899</v>
      </c>
      <c r="I14358" s="35">
        <v>4.3637099111617532</v>
      </c>
      <c r="J14358" s="35">
        <v>1.0188595978285222</v>
      </c>
      <c r="K14358" s="35">
        <v>-0.77299976137400683</v>
      </c>
      <c r="L14358" s="35">
        <v>0</v>
      </c>
      <c r="M14358" s="35">
        <v>0</v>
      </c>
      <c r="N14358" s="35">
        <v>0</v>
      </c>
      <c r="O14358" s="35">
        <v>0</v>
      </c>
      <c r="P14358" s="36">
        <v>11</v>
      </c>
      <c r="Q14358" s="37">
        <v>86</v>
      </c>
      <c r="R14358" s="36">
        <v>0</v>
      </c>
      <c r="S14358" s="39">
        <f t="shared" si="500"/>
        <v>86</v>
      </c>
      <c r="T14358" s="34" t="s">
        <v>29</v>
      </c>
      <c r="U14358" s="12">
        <f>((alpha*(beta^speed))*(speed^ceta))</f>
        <v>0.69554038480888769</v>
      </c>
      <c r="V14358" s="8">
        <f t="shared" si="501"/>
        <v>86</v>
      </c>
    </row>
    <row r="14359" spans="1:28">
      <c r="A14359" s="34" t="s">
        <v>20</v>
      </c>
      <c r="B14359" s="34" t="s">
        <v>80</v>
      </c>
      <c r="C14359" s="5" t="s">
        <v>228</v>
      </c>
      <c r="D14359" s="35" t="s">
        <v>90</v>
      </c>
      <c r="E14359" s="36" t="s">
        <v>14</v>
      </c>
      <c r="F14359" s="37">
        <v>0</v>
      </c>
      <c r="G14359" s="38">
        <v>0.04</v>
      </c>
      <c r="H14359" s="34">
        <v>0.9694584371743723</v>
      </c>
      <c r="I14359" s="35">
        <v>0.33828087558242403</v>
      </c>
      <c r="J14359" s="35">
        <v>1.0088505840677551</v>
      </c>
      <c r="K14359" s="35">
        <v>-0.64816806036766061</v>
      </c>
      <c r="L14359" s="35">
        <v>0</v>
      </c>
      <c r="M14359" s="35">
        <v>0</v>
      </c>
      <c r="N14359" s="35">
        <v>0</v>
      </c>
      <c r="O14359" s="35">
        <v>0</v>
      </c>
      <c r="P14359" s="36">
        <v>11</v>
      </c>
      <c r="Q14359" s="37">
        <v>86</v>
      </c>
      <c r="R14359" s="36">
        <v>0</v>
      </c>
      <c r="S14359" s="39">
        <f t="shared" si="500"/>
        <v>86</v>
      </c>
      <c r="T14359" s="34" t="s">
        <v>29</v>
      </c>
      <c r="U14359" s="12">
        <f>((alpha*(beta^speed))*(speed^ceta))</f>
        <v>4.0225959952337895E-2</v>
      </c>
      <c r="V14359" s="8">
        <f t="shared" si="501"/>
        <v>86</v>
      </c>
      <c r="AB14359" s="41"/>
    </row>
    <row r="14360" spans="1:28">
      <c r="A14360" s="34" t="s">
        <v>20</v>
      </c>
      <c r="B14360" s="34" t="s">
        <v>80</v>
      </c>
      <c r="C14360" s="5" t="s">
        <v>228</v>
      </c>
      <c r="D14360" s="35" t="s">
        <v>90</v>
      </c>
      <c r="E14360" s="36" t="s">
        <v>18</v>
      </c>
      <c r="F14360" s="37">
        <v>0</v>
      </c>
      <c r="G14360" s="38">
        <v>0.04</v>
      </c>
      <c r="H14360" s="34">
        <v>0.97591769845993326</v>
      </c>
      <c r="I14360" s="35">
        <v>3.5704906387845778E-2</v>
      </c>
      <c r="J14360" s="35">
        <v>0.99239740325501091</v>
      </c>
      <c r="K14360" s="35">
        <v>-0.34809038717162699</v>
      </c>
      <c r="L14360" s="35">
        <v>0</v>
      </c>
      <c r="M14360" s="35">
        <v>0</v>
      </c>
      <c r="N14360" s="35">
        <v>0</v>
      </c>
      <c r="O14360" s="35">
        <v>0</v>
      </c>
      <c r="P14360" s="36">
        <v>11</v>
      </c>
      <c r="Q14360" s="37">
        <v>86</v>
      </c>
      <c r="R14360" s="36">
        <v>0</v>
      </c>
      <c r="S14360" s="39">
        <f t="shared" si="500"/>
        <v>86</v>
      </c>
      <c r="T14360" s="34" t="s">
        <v>29</v>
      </c>
      <c r="U14360" s="12">
        <f>((alpha*(beta^speed))*(speed^ceta))</f>
        <v>3.9292606227872614E-3</v>
      </c>
      <c r="V14360" s="8">
        <f t="shared" si="501"/>
        <v>86</v>
      </c>
      <c r="AB14360" s="41"/>
    </row>
    <row r="14361" spans="1:28">
      <c r="A14361" s="34" t="s">
        <v>20</v>
      </c>
      <c r="B14361" s="34" t="s">
        <v>80</v>
      </c>
      <c r="C14361" s="5" t="s">
        <v>228</v>
      </c>
      <c r="D14361" s="35" t="s">
        <v>90</v>
      </c>
      <c r="E14361" s="36" t="s">
        <v>17</v>
      </c>
      <c r="F14361" s="37">
        <v>0</v>
      </c>
      <c r="G14361" s="38">
        <v>0.04</v>
      </c>
      <c r="H14361" s="34">
        <v>0.94514110805195939</v>
      </c>
      <c r="I14361" s="35">
        <v>1840.162885742325</v>
      </c>
      <c r="J14361" s="35">
        <v>-0.60491936173702487</v>
      </c>
      <c r="K14361" s="35">
        <v>238.51455343649249</v>
      </c>
      <c r="L14361" s="35">
        <v>0.13639464184125225</v>
      </c>
      <c r="M14361" s="35">
        <v>0</v>
      </c>
      <c r="N14361" s="35">
        <v>0</v>
      </c>
      <c r="O14361" s="35">
        <v>0</v>
      </c>
      <c r="P14361" s="36">
        <v>11</v>
      </c>
      <c r="Q14361" s="37">
        <v>86</v>
      </c>
      <c r="R14361" s="36">
        <v>1</v>
      </c>
      <c r="S14361" s="39">
        <f t="shared" si="500"/>
        <v>86</v>
      </c>
      <c r="T14361" s="34" t="s">
        <v>30</v>
      </c>
      <c r="U14361" s="12">
        <f>((alpha*(speed^beta))+(ceta*(speed^delta)))</f>
        <v>562.24366395180834</v>
      </c>
      <c r="V14361" s="8">
        <f t="shared" si="501"/>
        <v>86</v>
      </c>
    </row>
    <row r="14362" spans="1:28">
      <c r="A14362" s="34" t="s">
        <v>20</v>
      </c>
      <c r="B14362" s="34" t="s">
        <v>80</v>
      </c>
      <c r="C14362" s="5" t="s">
        <v>228</v>
      </c>
      <c r="D14362" s="35" t="s">
        <v>90</v>
      </c>
      <c r="E14362" s="36" t="s">
        <v>15</v>
      </c>
      <c r="F14362" s="37">
        <v>50</v>
      </c>
      <c r="G14362" s="38">
        <v>0.04</v>
      </c>
      <c r="H14362" s="34">
        <v>0.97885133453929618</v>
      </c>
      <c r="I14362" s="35">
        <v>-4.8433341856722687E-5</v>
      </c>
      <c r="J14362" s="35">
        <v>6.9034235092618104E-3</v>
      </c>
      <c r="K14362" s="35">
        <v>-0.33295839182459158</v>
      </c>
      <c r="L14362" s="35">
        <v>7.3067891145723944</v>
      </c>
      <c r="M14362" s="35">
        <v>0</v>
      </c>
      <c r="N14362" s="35">
        <v>0</v>
      </c>
      <c r="O14362" s="35">
        <v>0</v>
      </c>
      <c r="P14362" s="36">
        <v>11</v>
      </c>
      <c r="Q14362" s="37">
        <v>71</v>
      </c>
      <c r="R14362" s="36">
        <v>14</v>
      </c>
      <c r="S14362" s="39">
        <f t="shared" si="500"/>
        <v>71</v>
      </c>
      <c r="T14362" s="34" t="s">
        <v>51</v>
      </c>
      <c r="U14362" s="12">
        <f>(((alpha*(speed^3))+(beta*(speed^2))+(ceta*speed))+delta)</f>
        <v>1.1320753879337051</v>
      </c>
      <c r="V14362" s="8">
        <f t="shared" si="501"/>
        <v>71</v>
      </c>
    </row>
    <row r="14363" spans="1:28">
      <c r="A14363" s="34" t="s">
        <v>20</v>
      </c>
      <c r="B14363" s="34" t="s">
        <v>80</v>
      </c>
      <c r="C14363" s="5" t="s">
        <v>228</v>
      </c>
      <c r="D14363" s="35" t="s">
        <v>90</v>
      </c>
      <c r="E14363" s="36" t="s">
        <v>16</v>
      </c>
      <c r="F14363" s="37">
        <v>50</v>
      </c>
      <c r="G14363" s="38">
        <v>0.04</v>
      </c>
      <c r="H14363" s="34">
        <v>0.80672894071629109</v>
      </c>
      <c r="I14363" s="35">
        <v>4.3569154619223376</v>
      </c>
      <c r="J14363" s="35">
        <v>1.0233519831038449</v>
      </c>
      <c r="K14363" s="35">
        <v>-0.72099533295829277</v>
      </c>
      <c r="L14363" s="35">
        <v>0</v>
      </c>
      <c r="M14363" s="35">
        <v>0</v>
      </c>
      <c r="N14363" s="35">
        <v>0</v>
      </c>
      <c r="O14363" s="35">
        <v>0</v>
      </c>
      <c r="P14363" s="36">
        <v>11</v>
      </c>
      <c r="Q14363" s="37">
        <v>71</v>
      </c>
      <c r="R14363" s="36">
        <v>0</v>
      </c>
      <c r="S14363" s="39">
        <f t="shared" si="500"/>
        <v>71</v>
      </c>
      <c r="T14363" s="34" t="s">
        <v>29</v>
      </c>
      <c r="U14363" s="12">
        <f>((alpha*(beta^speed))*(speed^ceta))</f>
        <v>1.0380255041665127</v>
      </c>
      <c r="V14363" s="8">
        <f t="shared" si="501"/>
        <v>71</v>
      </c>
    </row>
    <row r="14364" spans="1:28">
      <c r="A14364" s="34" t="s">
        <v>20</v>
      </c>
      <c r="B14364" s="34" t="s">
        <v>80</v>
      </c>
      <c r="C14364" s="5" t="s">
        <v>228</v>
      </c>
      <c r="D14364" s="35" t="s">
        <v>90</v>
      </c>
      <c r="E14364" s="36" t="s">
        <v>14</v>
      </c>
      <c r="F14364" s="37">
        <v>50</v>
      </c>
      <c r="G14364" s="38">
        <v>0.04</v>
      </c>
      <c r="H14364" s="34">
        <v>0.96534168409969212</v>
      </c>
      <c r="I14364" s="35">
        <v>0.2889369259504822</v>
      </c>
      <c r="J14364" s="35">
        <v>1.0068662338464267</v>
      </c>
      <c r="K14364" s="35">
        <v>-0.52143140464554616</v>
      </c>
      <c r="L14364" s="35">
        <v>0</v>
      </c>
      <c r="M14364" s="35">
        <v>0</v>
      </c>
      <c r="N14364" s="35">
        <v>0</v>
      </c>
      <c r="O14364" s="35">
        <v>0</v>
      </c>
      <c r="P14364" s="36">
        <v>11</v>
      </c>
      <c r="Q14364" s="37">
        <v>71</v>
      </c>
      <c r="R14364" s="36">
        <v>0</v>
      </c>
      <c r="S14364" s="39">
        <f t="shared" si="500"/>
        <v>71</v>
      </c>
      <c r="T14364" s="34" t="s">
        <v>29</v>
      </c>
      <c r="U14364" s="12">
        <f>((alpha*(beta^speed))*(speed^ceta))</f>
        <v>5.0873890272513204E-2</v>
      </c>
      <c r="V14364" s="8">
        <f t="shared" si="501"/>
        <v>71</v>
      </c>
    </row>
    <row r="14365" spans="1:28">
      <c r="A14365" s="34" t="s">
        <v>20</v>
      </c>
      <c r="B14365" s="34" t="s">
        <v>80</v>
      </c>
      <c r="C14365" s="5" t="s">
        <v>228</v>
      </c>
      <c r="D14365" s="35" t="s">
        <v>90</v>
      </c>
      <c r="E14365" s="36" t="s">
        <v>18</v>
      </c>
      <c r="F14365" s="37">
        <v>50</v>
      </c>
      <c r="G14365" s="38">
        <v>0.04</v>
      </c>
      <c r="H14365" s="34">
        <v>0.98268857925955977</v>
      </c>
      <c r="I14365" s="35">
        <v>-0.949575298400821</v>
      </c>
      <c r="J14365" s="35">
        <v>-6.5309695172463975</v>
      </c>
      <c r="K14365" s="35">
        <v>-1.0304272413972375</v>
      </c>
      <c r="L14365" s="35">
        <v>0</v>
      </c>
      <c r="M14365" s="35">
        <v>0</v>
      </c>
      <c r="N14365" s="35">
        <v>0</v>
      </c>
      <c r="O14365" s="35">
        <v>0</v>
      </c>
      <c r="P14365" s="36">
        <v>11</v>
      </c>
      <c r="Q14365" s="37">
        <v>71</v>
      </c>
      <c r="R14365" s="36">
        <v>13</v>
      </c>
      <c r="S14365" s="39">
        <f t="shared" si="500"/>
        <v>71</v>
      </c>
      <c r="T14365" s="34" t="s">
        <v>50</v>
      </c>
      <c r="U14365" s="12">
        <f>EXP((alpha+(beta/speed))+(ceta*LN(speed)))</f>
        <v>4.3658505527884557E-3</v>
      </c>
      <c r="V14365" s="8">
        <f t="shared" si="501"/>
        <v>71</v>
      </c>
      <c r="AB14365" s="41"/>
    </row>
    <row r="14366" spans="1:28">
      <c r="A14366" s="34" t="s">
        <v>20</v>
      </c>
      <c r="B14366" s="34" t="s">
        <v>80</v>
      </c>
      <c r="C14366" s="5" t="s">
        <v>228</v>
      </c>
      <c r="D14366" s="35" t="s">
        <v>90</v>
      </c>
      <c r="E14366" s="36" t="s">
        <v>17</v>
      </c>
      <c r="F14366" s="37">
        <v>50</v>
      </c>
      <c r="G14366" s="38">
        <v>0.04</v>
      </c>
      <c r="H14366" s="34">
        <v>0.94821366353714309</v>
      </c>
      <c r="I14366" s="35">
        <v>-2.1740786409713956E-3</v>
      </c>
      <c r="J14366" s="35">
        <v>0.32857191411017628</v>
      </c>
      <c r="K14366" s="35">
        <v>-17.87972075246158</v>
      </c>
      <c r="L14366" s="35">
        <v>1091.6614760924044</v>
      </c>
      <c r="M14366" s="35">
        <v>0</v>
      </c>
      <c r="N14366" s="35">
        <v>0</v>
      </c>
      <c r="O14366" s="35">
        <v>0</v>
      </c>
      <c r="P14366" s="36">
        <v>11</v>
      </c>
      <c r="Q14366" s="37">
        <v>71</v>
      </c>
      <c r="R14366" s="36">
        <v>14</v>
      </c>
      <c r="S14366" s="39">
        <f t="shared" si="500"/>
        <v>71</v>
      </c>
      <c r="T14366" s="34" t="s">
        <v>51</v>
      </c>
      <c r="U14366" s="12">
        <f>(((alpha*(speed^3))+(beta*(speed^2))+(ceta*speed))+delta)</f>
        <v>700.40566122831774</v>
      </c>
      <c r="V14366" s="8">
        <f t="shared" si="501"/>
        <v>71</v>
      </c>
    </row>
    <row r="14367" spans="1:28">
      <c r="A14367" s="34" t="s">
        <v>20</v>
      </c>
      <c r="B14367" s="34" t="s">
        <v>80</v>
      </c>
      <c r="C14367" s="5" t="s">
        <v>228</v>
      </c>
      <c r="D14367" s="35" t="s">
        <v>90</v>
      </c>
      <c r="E14367" s="36" t="s">
        <v>15</v>
      </c>
      <c r="F14367" s="37">
        <v>100</v>
      </c>
      <c r="G14367" s="38">
        <v>0.04</v>
      </c>
      <c r="H14367" s="34">
        <v>0.98653011922039435</v>
      </c>
      <c r="I14367" s="35">
        <v>-3.37082896455661E-5</v>
      </c>
      <c r="J14367" s="35">
        <v>5.2616011914512345E-3</v>
      </c>
      <c r="K14367" s="35">
        <v>-0.30040793303220387</v>
      </c>
      <c r="L14367" s="35">
        <v>7.7243752868302487</v>
      </c>
      <c r="M14367" s="35">
        <v>0</v>
      </c>
      <c r="N14367" s="35">
        <v>0</v>
      </c>
      <c r="O14367" s="35">
        <v>0</v>
      </c>
      <c r="P14367" s="36">
        <v>10</v>
      </c>
      <c r="Q14367" s="37">
        <v>59</v>
      </c>
      <c r="R14367" s="36">
        <v>14</v>
      </c>
      <c r="S14367" s="39">
        <f t="shared" si="500"/>
        <v>59</v>
      </c>
      <c r="T14367" s="34" t="s">
        <v>51</v>
      </c>
      <c r="U14367" s="12">
        <f>(((alpha*(speed^3))+(beta*(speed^2))+(ceta*speed))+delta)</f>
        <v>1.3929661662552455</v>
      </c>
      <c r="V14367" s="8">
        <f t="shared" si="501"/>
        <v>59</v>
      </c>
    </row>
    <row r="14368" spans="1:28">
      <c r="A14368" s="34" t="s">
        <v>20</v>
      </c>
      <c r="B14368" s="34" t="s">
        <v>80</v>
      </c>
      <c r="C14368" s="5" t="s">
        <v>228</v>
      </c>
      <c r="D14368" s="35" t="s">
        <v>90</v>
      </c>
      <c r="E14368" s="36" t="s">
        <v>16</v>
      </c>
      <c r="F14368" s="37">
        <v>100</v>
      </c>
      <c r="G14368" s="38">
        <v>0.04</v>
      </c>
      <c r="H14368" s="34">
        <v>0.55261485743922334</v>
      </c>
      <c r="I14368" s="35">
        <v>5.226716285286674</v>
      </c>
      <c r="J14368" s="35">
        <v>-0.80225355126677755</v>
      </c>
      <c r="K14368" s="35">
        <v>0.12826604786106272</v>
      </c>
      <c r="L14368" s="35">
        <v>0.48333946124216098</v>
      </c>
      <c r="M14368" s="35">
        <v>0</v>
      </c>
      <c r="N14368" s="35">
        <v>0</v>
      </c>
      <c r="O14368" s="35">
        <v>0</v>
      </c>
      <c r="P14368" s="36">
        <v>10</v>
      </c>
      <c r="Q14368" s="37">
        <v>59</v>
      </c>
      <c r="R14368" s="36">
        <v>1</v>
      </c>
      <c r="S14368" s="39">
        <f t="shared" si="500"/>
        <v>59</v>
      </c>
      <c r="T14368" s="34" t="s">
        <v>30</v>
      </c>
      <c r="U14368" s="12">
        <f>((alpha*(speed^beta))+(ceta*(speed^delta)))</f>
        <v>1.1189292471854617</v>
      </c>
      <c r="V14368" s="8">
        <f t="shared" si="501"/>
        <v>59</v>
      </c>
    </row>
    <row r="14369" spans="1:28">
      <c r="A14369" s="34" t="s">
        <v>20</v>
      </c>
      <c r="B14369" s="34" t="s">
        <v>80</v>
      </c>
      <c r="C14369" s="5" t="s">
        <v>228</v>
      </c>
      <c r="D14369" s="35" t="s">
        <v>90</v>
      </c>
      <c r="E14369" s="36" t="s">
        <v>14</v>
      </c>
      <c r="F14369" s="37">
        <v>100</v>
      </c>
      <c r="G14369" s="38">
        <v>0.04</v>
      </c>
      <c r="H14369" s="34">
        <v>0.9541052502544991</v>
      </c>
      <c r="I14369" s="35">
        <v>0.32140644591659684</v>
      </c>
      <c r="J14369" s="35">
        <v>1.0114729870783281</v>
      </c>
      <c r="K14369" s="35">
        <v>-0.53317899091040866</v>
      </c>
      <c r="L14369" s="35">
        <v>0</v>
      </c>
      <c r="M14369" s="35">
        <v>0</v>
      </c>
      <c r="N14369" s="35">
        <v>0</v>
      </c>
      <c r="O14369" s="35">
        <v>0</v>
      </c>
      <c r="P14369" s="36">
        <v>10</v>
      </c>
      <c r="Q14369" s="37">
        <v>59</v>
      </c>
      <c r="R14369" s="36">
        <v>0</v>
      </c>
      <c r="S14369" s="39">
        <f t="shared" si="500"/>
        <v>59</v>
      </c>
      <c r="T14369" s="34" t="s">
        <v>29</v>
      </c>
      <c r="U14369" s="12">
        <f>((alpha*(beta^speed))*(speed^ceta))</f>
        <v>7.1643456591494861E-2</v>
      </c>
      <c r="V14369" s="8">
        <f t="shared" si="501"/>
        <v>59</v>
      </c>
      <c r="AB14369" s="41"/>
    </row>
    <row r="14370" spans="1:28">
      <c r="A14370" s="34" t="s">
        <v>20</v>
      </c>
      <c r="B14370" s="34" t="s">
        <v>80</v>
      </c>
      <c r="C14370" s="5" t="s">
        <v>228</v>
      </c>
      <c r="D14370" s="35" t="s">
        <v>90</v>
      </c>
      <c r="E14370" s="36" t="s">
        <v>18</v>
      </c>
      <c r="F14370" s="37">
        <v>100</v>
      </c>
      <c r="G14370" s="38">
        <v>0.04</v>
      </c>
      <c r="H14370" s="34">
        <v>0.97977893546567207</v>
      </c>
      <c r="I14370" s="35">
        <v>-1.2704412710307676E-7</v>
      </c>
      <c r="J14370" s="35">
        <v>2.1073680664107644E-5</v>
      </c>
      <c r="K14370" s="35">
        <v>-1.2200233321603834E-3</v>
      </c>
      <c r="L14370" s="35">
        <v>3.0800942712694544E-2</v>
      </c>
      <c r="M14370" s="35">
        <v>0</v>
      </c>
      <c r="N14370" s="35">
        <v>0</v>
      </c>
      <c r="O14370" s="35">
        <v>0</v>
      </c>
      <c r="P14370" s="36">
        <v>10</v>
      </c>
      <c r="Q14370" s="37">
        <v>59</v>
      </c>
      <c r="R14370" s="36">
        <v>14</v>
      </c>
      <c r="S14370" s="39">
        <f t="shared" si="500"/>
        <v>59</v>
      </c>
      <c r="T14370" s="34" t="s">
        <v>51</v>
      </c>
      <c r="U14370" s="12">
        <f>(((alpha*(speed^3))+(beta*(speed^2))+(ceta*speed))+delta)</f>
        <v>6.0848527266878331E-3</v>
      </c>
      <c r="V14370" s="8">
        <f t="shared" si="501"/>
        <v>59</v>
      </c>
      <c r="AB14370" s="41"/>
    </row>
    <row r="14371" spans="1:28">
      <c r="A14371" s="34" t="s">
        <v>20</v>
      </c>
      <c r="B14371" s="34" t="s">
        <v>80</v>
      </c>
      <c r="C14371" s="5" t="s">
        <v>228</v>
      </c>
      <c r="D14371" s="35" t="s">
        <v>90</v>
      </c>
      <c r="E14371" s="36" t="s">
        <v>17</v>
      </c>
      <c r="F14371" s="37">
        <v>100</v>
      </c>
      <c r="G14371" s="38">
        <v>0.04</v>
      </c>
      <c r="H14371" s="34">
        <v>0.95463877957121246</v>
      </c>
      <c r="I14371" s="35">
        <v>-2.7145100940632401E-3</v>
      </c>
      <c r="J14371" s="35">
        <v>0.38182768102908593</v>
      </c>
      <c r="K14371" s="35">
        <v>-20.624285204030645</v>
      </c>
      <c r="L14371" s="35">
        <v>1304.2789536559051</v>
      </c>
      <c r="M14371" s="35">
        <v>0</v>
      </c>
      <c r="N14371" s="35">
        <v>0</v>
      </c>
      <c r="O14371" s="35">
        <v>0</v>
      </c>
      <c r="P14371" s="36">
        <v>10</v>
      </c>
      <c r="Q14371" s="37">
        <v>59</v>
      </c>
      <c r="R14371" s="36">
        <v>14</v>
      </c>
      <c r="S14371" s="39">
        <f t="shared" si="500"/>
        <v>59</v>
      </c>
      <c r="T14371" s="34" t="s">
        <v>51</v>
      </c>
      <c r="U14371" s="12">
        <f>(((alpha*(speed^3))+(beta*(speed^2))+(ceta*speed))+delta)</f>
        <v>859.08491567173087</v>
      </c>
      <c r="V14371" s="8">
        <f t="shared" si="501"/>
        <v>59</v>
      </c>
    </row>
    <row r="14372" spans="1:28">
      <c r="A14372" s="34" t="s">
        <v>20</v>
      </c>
      <c r="B14372" s="34" t="s">
        <v>80</v>
      </c>
      <c r="C14372" s="5" t="s">
        <v>228</v>
      </c>
      <c r="D14372" s="35" t="s">
        <v>90</v>
      </c>
      <c r="E14372" s="36" t="s">
        <v>15</v>
      </c>
      <c r="F14372" s="37">
        <v>0</v>
      </c>
      <c r="G14372" s="38">
        <v>0.06</v>
      </c>
      <c r="H14372" s="34">
        <v>0.97813001038270897</v>
      </c>
      <c r="I14372" s="35">
        <v>7.6111838107968657</v>
      </c>
      <c r="J14372" s="35">
        <v>-0.38615801748397777</v>
      </c>
      <c r="K14372" s="35">
        <v>84.193878316874077</v>
      </c>
      <c r="L14372" s="35">
        <v>-1.7441653945947484</v>
      </c>
      <c r="M14372" s="35">
        <v>0</v>
      </c>
      <c r="N14372" s="35">
        <v>0</v>
      </c>
      <c r="O14372" s="35">
        <v>0</v>
      </c>
      <c r="P14372" s="36">
        <v>11</v>
      </c>
      <c r="Q14372" s="37">
        <v>70</v>
      </c>
      <c r="R14372" s="36">
        <v>1</v>
      </c>
      <c r="S14372" s="39">
        <f t="shared" si="500"/>
        <v>70</v>
      </c>
      <c r="T14372" s="34" t="s">
        <v>30</v>
      </c>
      <c r="U14372" s="12">
        <f>((alpha*(speed^beta))+(ceta*(speed^delta)))</f>
        <v>1.5264938645980715</v>
      </c>
      <c r="V14372" s="8">
        <f t="shared" si="501"/>
        <v>70</v>
      </c>
    </row>
    <row r="14373" spans="1:28">
      <c r="A14373" s="34" t="s">
        <v>20</v>
      </c>
      <c r="B14373" s="34" t="s">
        <v>80</v>
      </c>
      <c r="C14373" s="5" t="s">
        <v>228</v>
      </c>
      <c r="D14373" s="35" t="s">
        <v>90</v>
      </c>
      <c r="E14373" s="36" t="s">
        <v>16</v>
      </c>
      <c r="F14373" s="37">
        <v>0</v>
      </c>
      <c r="G14373" s="38">
        <v>0.06</v>
      </c>
      <c r="H14373" s="34">
        <v>0.8719276454451047</v>
      </c>
      <c r="I14373" s="35">
        <v>4.9738305589120761</v>
      </c>
      <c r="J14373" s="35">
        <v>1.02684809831381</v>
      </c>
      <c r="K14373" s="35">
        <v>-0.79539538272493904</v>
      </c>
      <c r="L14373" s="35">
        <v>0</v>
      </c>
      <c r="M14373" s="35">
        <v>0</v>
      </c>
      <c r="N14373" s="35">
        <v>0</v>
      </c>
      <c r="O14373" s="35">
        <v>0</v>
      </c>
      <c r="P14373" s="36">
        <v>11</v>
      </c>
      <c r="Q14373" s="37">
        <v>70</v>
      </c>
      <c r="R14373" s="36">
        <v>0</v>
      </c>
      <c r="S14373" s="39">
        <f t="shared" si="500"/>
        <v>70</v>
      </c>
      <c r="T14373" s="34" t="s">
        <v>29</v>
      </c>
      <c r="U14373" s="12">
        <f>((alpha*(beta^speed))*(speed^ceta))</f>
        <v>1.0827862815691629</v>
      </c>
      <c r="V14373" s="8">
        <f t="shared" si="501"/>
        <v>70</v>
      </c>
    </row>
    <row r="14374" spans="1:28">
      <c r="A14374" s="34" t="s">
        <v>20</v>
      </c>
      <c r="B14374" s="34" t="s">
        <v>80</v>
      </c>
      <c r="C14374" s="5" t="s">
        <v>228</v>
      </c>
      <c r="D14374" s="35" t="s">
        <v>90</v>
      </c>
      <c r="E14374" s="36" t="s">
        <v>14</v>
      </c>
      <c r="F14374" s="37">
        <v>0</v>
      </c>
      <c r="G14374" s="38">
        <v>0.06</v>
      </c>
      <c r="H14374" s="34">
        <v>0.96690770859413233</v>
      </c>
      <c r="I14374" s="35">
        <v>0.28064787866592988</v>
      </c>
      <c r="J14374" s="35">
        <v>1.0065958687126653</v>
      </c>
      <c r="K14374" s="35">
        <v>-0.51202572968842364</v>
      </c>
      <c r="L14374" s="35">
        <v>0</v>
      </c>
      <c r="M14374" s="35">
        <v>0</v>
      </c>
      <c r="N14374" s="35">
        <v>0</v>
      </c>
      <c r="O14374" s="35">
        <v>0</v>
      </c>
      <c r="P14374" s="36">
        <v>11</v>
      </c>
      <c r="Q14374" s="37">
        <v>70</v>
      </c>
      <c r="R14374" s="36">
        <v>0</v>
      </c>
      <c r="S14374" s="39">
        <f t="shared" si="500"/>
        <v>70</v>
      </c>
      <c r="T14374" s="34" t="s">
        <v>29</v>
      </c>
      <c r="U14374" s="12">
        <f>((alpha*(beta^speed))*(speed^ceta))</f>
        <v>5.0499159216832623E-2</v>
      </c>
      <c r="V14374" s="8">
        <f t="shared" si="501"/>
        <v>70</v>
      </c>
    </row>
    <row r="14375" spans="1:28">
      <c r="A14375" s="34" t="s">
        <v>20</v>
      </c>
      <c r="B14375" s="34" t="s">
        <v>80</v>
      </c>
      <c r="C14375" s="5" t="s">
        <v>228</v>
      </c>
      <c r="D14375" s="35" t="s">
        <v>90</v>
      </c>
      <c r="E14375" s="36" t="s">
        <v>18</v>
      </c>
      <c r="F14375" s="37">
        <v>0</v>
      </c>
      <c r="G14375" s="38">
        <v>0.06</v>
      </c>
      <c r="H14375" s="34">
        <v>0.97902509000558291</v>
      </c>
      <c r="I14375" s="35">
        <v>4.5872254704032688E-2</v>
      </c>
      <c r="J14375" s="35">
        <v>0.98653690273899797</v>
      </c>
      <c r="K14375" s="35">
        <v>-0.33678637387530369</v>
      </c>
      <c r="L14375" s="35">
        <v>0</v>
      </c>
      <c r="M14375" s="35">
        <v>0</v>
      </c>
      <c r="N14375" s="35">
        <v>0</v>
      </c>
      <c r="O14375" s="35">
        <v>0</v>
      </c>
      <c r="P14375" s="36">
        <v>11</v>
      </c>
      <c r="Q14375" s="37">
        <v>70</v>
      </c>
      <c r="R14375" s="36">
        <v>0</v>
      </c>
      <c r="S14375" s="39">
        <f t="shared" si="500"/>
        <v>70</v>
      </c>
      <c r="T14375" s="34" t="s">
        <v>29</v>
      </c>
      <c r="U14375" s="12">
        <f>((alpha*(beta^speed))*(speed^ceta))</f>
        <v>4.2469747304334253E-3</v>
      </c>
      <c r="V14375" s="8">
        <f t="shared" si="501"/>
        <v>70</v>
      </c>
      <c r="AB14375" s="41"/>
    </row>
    <row r="14376" spans="1:28">
      <c r="A14376" s="34" t="s">
        <v>20</v>
      </c>
      <c r="B14376" s="34" t="s">
        <v>80</v>
      </c>
      <c r="C14376" s="5" t="s">
        <v>228</v>
      </c>
      <c r="D14376" s="35" t="s">
        <v>90</v>
      </c>
      <c r="E14376" s="36" t="s">
        <v>17</v>
      </c>
      <c r="F14376" s="37">
        <v>0</v>
      </c>
      <c r="G14376" s="38">
        <v>0.06</v>
      </c>
      <c r="H14376" s="34">
        <v>0.97301590039692543</v>
      </c>
      <c r="I14376" s="35">
        <v>6.756045326239617</v>
      </c>
      <c r="J14376" s="35">
        <v>2.0911164527355428</v>
      </c>
      <c r="K14376" s="35">
        <v>-4.6296124496951502E-2</v>
      </c>
      <c r="L14376" s="35">
        <v>0</v>
      </c>
      <c r="M14376" s="35">
        <v>0</v>
      </c>
      <c r="N14376" s="35">
        <v>0</v>
      </c>
      <c r="O14376" s="35">
        <v>0</v>
      </c>
      <c r="P14376" s="36">
        <v>11</v>
      </c>
      <c r="Q14376" s="37">
        <v>70</v>
      </c>
      <c r="R14376" s="36">
        <v>13</v>
      </c>
      <c r="S14376" s="39">
        <f t="shared" si="500"/>
        <v>70</v>
      </c>
      <c r="T14376" s="34" t="s">
        <v>50</v>
      </c>
      <c r="U14376" s="12">
        <f>EXP((alpha+(beta/speed))+(ceta*LN(speed)))</f>
        <v>727.22036981733822</v>
      </c>
      <c r="V14376" s="8">
        <f t="shared" si="501"/>
        <v>70</v>
      </c>
    </row>
    <row r="14377" spans="1:28">
      <c r="A14377" s="34" t="s">
        <v>20</v>
      </c>
      <c r="B14377" s="34" t="s">
        <v>80</v>
      </c>
      <c r="C14377" s="5" t="s">
        <v>228</v>
      </c>
      <c r="D14377" s="35" t="s">
        <v>90</v>
      </c>
      <c r="E14377" s="36" t="s">
        <v>15</v>
      </c>
      <c r="F14377" s="37">
        <v>50</v>
      </c>
      <c r="G14377" s="38">
        <v>0.06</v>
      </c>
      <c r="H14377" s="34">
        <v>0.98018994091861722</v>
      </c>
      <c r="I14377" s="35">
        <v>0.89890405368598125</v>
      </c>
      <c r="J14377" s="35">
        <v>20.947915140420061</v>
      </c>
      <c r="K14377" s="35">
        <v>-1.1372768855272759</v>
      </c>
      <c r="L14377" s="35">
        <v>-0.20486118718033605</v>
      </c>
      <c r="M14377" s="35">
        <v>6.4972903631916323E-2</v>
      </c>
      <c r="N14377" s="35">
        <v>0</v>
      </c>
      <c r="O14377" s="35">
        <v>0</v>
      </c>
      <c r="P14377" s="36">
        <v>10</v>
      </c>
      <c r="Q14377" s="37">
        <v>54</v>
      </c>
      <c r="R14377" s="36">
        <v>10</v>
      </c>
      <c r="S14377" s="39">
        <f t="shared" si="500"/>
        <v>54</v>
      </c>
      <c r="T14377" s="34" t="s">
        <v>44</v>
      </c>
      <c r="U14377" s="12">
        <f>(alpha+(beta/(1+EXP((((-1)*ceta)+(delta*LN(speed)))+(epsilon*speed)))))</f>
        <v>1.34461123419698</v>
      </c>
      <c r="V14377" s="8">
        <f t="shared" si="501"/>
        <v>54</v>
      </c>
    </row>
    <row r="14378" spans="1:28">
      <c r="A14378" s="34" t="s">
        <v>20</v>
      </c>
      <c r="B14378" s="34" t="s">
        <v>80</v>
      </c>
      <c r="C14378" s="5" t="s">
        <v>228</v>
      </c>
      <c r="D14378" s="35" t="s">
        <v>90</v>
      </c>
      <c r="E14378" s="36" t="s">
        <v>16</v>
      </c>
      <c r="F14378" s="37">
        <v>50</v>
      </c>
      <c r="G14378" s="38">
        <v>0.06</v>
      </c>
      <c r="H14378" s="34">
        <v>0.82608913332213885</v>
      </c>
      <c r="I14378" s="35">
        <v>7.0010173045597117</v>
      </c>
      <c r="J14378" s="35">
        <v>-0.90909710997451565</v>
      </c>
      <c r="K14378" s="35">
        <v>8.8408581057574445E-2</v>
      </c>
      <c r="L14378" s="35">
        <v>0.66078702721909521</v>
      </c>
      <c r="M14378" s="35">
        <v>0</v>
      </c>
      <c r="N14378" s="35">
        <v>0</v>
      </c>
      <c r="O14378" s="35">
        <v>0</v>
      </c>
      <c r="P14378" s="36">
        <v>10</v>
      </c>
      <c r="Q14378" s="37">
        <v>54</v>
      </c>
      <c r="R14378" s="36">
        <v>1</v>
      </c>
      <c r="S14378" s="39">
        <f t="shared" si="500"/>
        <v>54</v>
      </c>
      <c r="T14378" s="34" t="s">
        <v>30</v>
      </c>
      <c r="U14378" s="12">
        <f>((alpha*(speed^beta))+(ceta*(speed^delta)))</f>
        <v>1.4200946918808648</v>
      </c>
      <c r="V14378" s="8">
        <f t="shared" si="501"/>
        <v>54</v>
      </c>
    </row>
    <row r="14379" spans="1:28">
      <c r="A14379" s="34" t="s">
        <v>20</v>
      </c>
      <c r="B14379" s="34" t="s">
        <v>80</v>
      </c>
      <c r="C14379" s="5" t="s">
        <v>228</v>
      </c>
      <c r="D14379" s="35" t="s">
        <v>90</v>
      </c>
      <c r="E14379" s="36" t="s">
        <v>14</v>
      </c>
      <c r="F14379" s="37">
        <v>50</v>
      </c>
      <c r="G14379" s="38">
        <v>0.06</v>
      </c>
      <c r="H14379" s="34">
        <v>0.95358236003465202</v>
      </c>
      <c r="I14379" s="35">
        <v>0.32048819424317754</v>
      </c>
      <c r="J14379" s="35">
        <v>1.0111218802027433</v>
      </c>
      <c r="K14379" s="35">
        <v>-0.51346822361361899</v>
      </c>
      <c r="L14379" s="35">
        <v>0</v>
      </c>
      <c r="M14379" s="35">
        <v>0</v>
      </c>
      <c r="N14379" s="35">
        <v>0</v>
      </c>
      <c r="O14379" s="35">
        <v>0</v>
      </c>
      <c r="P14379" s="36">
        <v>10</v>
      </c>
      <c r="Q14379" s="37">
        <v>54</v>
      </c>
      <c r="R14379" s="36">
        <v>0</v>
      </c>
      <c r="S14379" s="39">
        <f t="shared" si="500"/>
        <v>54</v>
      </c>
      <c r="T14379" s="34" t="s">
        <v>29</v>
      </c>
      <c r="U14379" s="12">
        <f>((alpha*(beta^speed))*(speed^ceta))</f>
        <v>7.5105604214349586E-2</v>
      </c>
      <c r="V14379" s="8">
        <f t="shared" si="501"/>
        <v>54</v>
      </c>
      <c r="AB14379" s="41"/>
    </row>
    <row r="14380" spans="1:28">
      <c r="A14380" s="34" t="s">
        <v>20</v>
      </c>
      <c r="B14380" s="34" t="s">
        <v>80</v>
      </c>
      <c r="C14380" s="5" t="s">
        <v>228</v>
      </c>
      <c r="D14380" s="35" t="s">
        <v>90</v>
      </c>
      <c r="E14380" s="36" t="s">
        <v>18</v>
      </c>
      <c r="F14380" s="37">
        <v>50</v>
      </c>
      <c r="G14380" s="38">
        <v>0.06</v>
      </c>
      <c r="H14380" s="34">
        <v>0.97472202085374993</v>
      </c>
      <c r="I14380" s="35">
        <v>-5.6715163245599384E-8</v>
      </c>
      <c r="J14380" s="35">
        <v>1.5184385700328393E-5</v>
      </c>
      <c r="K14380" s="35">
        <v>-1.1402742403221924E-3</v>
      </c>
      <c r="L14380" s="35">
        <v>3.1800577692137254E-2</v>
      </c>
      <c r="M14380" s="35">
        <v>0</v>
      </c>
      <c r="N14380" s="35">
        <v>0</v>
      </c>
      <c r="O14380" s="35">
        <v>0</v>
      </c>
      <c r="P14380" s="36">
        <v>10</v>
      </c>
      <c r="Q14380" s="37">
        <v>54</v>
      </c>
      <c r="R14380" s="36">
        <v>14</v>
      </c>
      <c r="S14380" s="39">
        <f t="shared" si="500"/>
        <v>54</v>
      </c>
      <c r="T14380" s="34" t="s">
        <v>51</v>
      </c>
      <c r="U14380" s="12">
        <f>(((alpha*(speed^3))+(beta*(speed^2))+(ceta*speed))+delta)</f>
        <v>5.5728409515913915E-3</v>
      </c>
      <c r="V14380" s="8">
        <f t="shared" si="501"/>
        <v>54</v>
      </c>
    </row>
    <row r="14381" spans="1:28">
      <c r="A14381" s="34" t="s">
        <v>20</v>
      </c>
      <c r="B14381" s="34" t="s">
        <v>80</v>
      </c>
      <c r="C14381" s="5" t="s">
        <v>228</v>
      </c>
      <c r="D14381" s="35" t="s">
        <v>90</v>
      </c>
      <c r="E14381" s="36" t="s">
        <v>17</v>
      </c>
      <c r="F14381" s="37">
        <v>50</v>
      </c>
      <c r="G14381" s="38">
        <v>0.06</v>
      </c>
      <c r="H14381" s="34">
        <v>0.97949263802476194</v>
      </c>
      <c r="I14381" s="35">
        <v>-4.4230812367123985E-3</v>
      </c>
      <c r="J14381" s="35">
        <v>0.54029650113511007</v>
      </c>
      <c r="K14381" s="35">
        <v>-24.497776886150618</v>
      </c>
      <c r="L14381" s="35">
        <v>1385.1858991001313</v>
      </c>
      <c r="M14381" s="35">
        <v>0</v>
      </c>
      <c r="N14381" s="35">
        <v>0</v>
      </c>
      <c r="O14381" s="35">
        <v>0</v>
      </c>
      <c r="P14381" s="36">
        <v>10</v>
      </c>
      <c r="Q14381" s="37">
        <v>54</v>
      </c>
      <c r="R14381" s="36">
        <v>14</v>
      </c>
      <c r="S14381" s="39">
        <f t="shared" si="500"/>
        <v>54</v>
      </c>
      <c r="T14381" s="34" t="s">
        <v>51</v>
      </c>
      <c r="U14381" s="12">
        <f>(((alpha*(speed^3))+(beta*(speed^2))+(ceta*speed))+delta)</f>
        <v>941.33448070029772</v>
      </c>
      <c r="V14381" s="8">
        <f t="shared" si="501"/>
        <v>54</v>
      </c>
    </row>
    <row r="14382" spans="1:28">
      <c r="A14382" s="34" t="s">
        <v>20</v>
      </c>
      <c r="B14382" s="34" t="s">
        <v>80</v>
      </c>
      <c r="C14382" s="5" t="s">
        <v>228</v>
      </c>
      <c r="D14382" s="35" t="s">
        <v>90</v>
      </c>
      <c r="E14382" s="36" t="s">
        <v>15</v>
      </c>
      <c r="F14382" s="37">
        <v>100</v>
      </c>
      <c r="G14382" s="38">
        <v>0.06</v>
      </c>
      <c r="H14382" s="34">
        <v>0.99919291826372003</v>
      </c>
      <c r="I14382" s="35">
        <v>5.8296929693212602</v>
      </c>
      <c r="J14382" s="35">
        <v>-5.0906447724304291</v>
      </c>
      <c r="K14382" s="35">
        <v>-1.3137781645748354</v>
      </c>
      <c r="L14382" s="35">
        <v>0</v>
      </c>
      <c r="M14382" s="35">
        <v>0</v>
      </c>
      <c r="N14382" s="35">
        <v>0</v>
      </c>
      <c r="O14382" s="35">
        <v>0</v>
      </c>
      <c r="P14382" s="36">
        <v>6</v>
      </c>
      <c r="Q14382" s="37">
        <v>42</v>
      </c>
      <c r="R14382" s="36">
        <v>13</v>
      </c>
      <c r="S14382" s="39">
        <f t="shared" si="500"/>
        <v>42</v>
      </c>
      <c r="T14382" s="34" t="s">
        <v>50</v>
      </c>
      <c r="U14382" s="12">
        <f>EXP((alpha+(beta/speed))+(ceta*LN(speed)))</f>
        <v>2.2211351866083557</v>
      </c>
      <c r="V14382" s="8">
        <f t="shared" si="501"/>
        <v>42</v>
      </c>
    </row>
    <row r="14383" spans="1:28">
      <c r="A14383" s="34" t="s">
        <v>20</v>
      </c>
      <c r="B14383" s="34" t="s">
        <v>80</v>
      </c>
      <c r="C14383" s="5" t="s">
        <v>228</v>
      </c>
      <c r="D14383" s="35" t="s">
        <v>90</v>
      </c>
      <c r="E14383" s="36" t="s">
        <v>16</v>
      </c>
      <c r="F14383" s="37">
        <v>100</v>
      </c>
      <c r="G14383" s="38">
        <v>0.06</v>
      </c>
      <c r="H14383" s="34">
        <v>0.99864136234897383</v>
      </c>
      <c r="I14383" s="35">
        <v>1.4317074910804271</v>
      </c>
      <c r="J14383" s="35">
        <v>1.5088109283546802</v>
      </c>
      <c r="K14383" s="35">
        <v>6.6796734267266311</v>
      </c>
      <c r="L14383" s="35">
        <v>3.1419700461212292</v>
      </c>
      <c r="M14383" s="35">
        <v>-1.6168357451560599E-2</v>
      </c>
      <c r="N14383" s="35">
        <v>0</v>
      </c>
      <c r="O14383" s="35">
        <v>0</v>
      </c>
      <c r="P14383" s="36">
        <v>6</v>
      </c>
      <c r="Q14383" s="37">
        <v>42</v>
      </c>
      <c r="R14383" s="36">
        <v>10</v>
      </c>
      <c r="S14383" s="39">
        <f t="shared" si="500"/>
        <v>42</v>
      </c>
      <c r="T14383" s="34" t="s">
        <v>44</v>
      </c>
      <c r="U14383" s="12">
        <f>(alpha+(beta/(1+EXP((((-1)*ceta)+(delta*LN(speed)))+(epsilon*speed)))))</f>
        <v>1.4502819699369947</v>
      </c>
      <c r="V14383" s="8">
        <f t="shared" si="501"/>
        <v>42</v>
      </c>
    </row>
    <row r="14384" spans="1:28">
      <c r="A14384" s="34" t="s">
        <v>20</v>
      </c>
      <c r="B14384" s="34" t="s">
        <v>80</v>
      </c>
      <c r="C14384" s="5" t="s">
        <v>228</v>
      </c>
      <c r="D14384" s="35" t="s">
        <v>90</v>
      </c>
      <c r="E14384" s="36" t="s">
        <v>14</v>
      </c>
      <c r="F14384" s="37">
        <v>100</v>
      </c>
      <c r="G14384" s="38">
        <v>0.06</v>
      </c>
      <c r="H14384" s="34">
        <v>0.99928846772885804</v>
      </c>
      <c r="I14384" s="35">
        <v>-4.6454301989042035E-6</v>
      </c>
      <c r="J14384" s="35">
        <v>5.0083954511893479E-4</v>
      </c>
      <c r="K14384" s="35">
        <v>-1.7167715608840704E-2</v>
      </c>
      <c r="L14384" s="35">
        <v>0.2834245840404121</v>
      </c>
      <c r="M14384" s="35">
        <v>0</v>
      </c>
      <c r="N14384" s="35">
        <v>0</v>
      </c>
      <c r="O14384" s="35">
        <v>0</v>
      </c>
      <c r="P14384" s="36">
        <v>6</v>
      </c>
      <c r="Q14384" s="37">
        <v>42</v>
      </c>
      <c r="R14384" s="36">
        <v>14</v>
      </c>
      <c r="S14384" s="39">
        <f t="shared" si="500"/>
        <v>42</v>
      </c>
      <c r="T14384" s="34" t="s">
        <v>51</v>
      </c>
      <c r="U14384" s="12">
        <f>(((alpha*(speed^3))+(beta*(speed^2))+(ceta*speed))+delta)</f>
        <v>0.10169085348248891</v>
      </c>
      <c r="V14384" s="8">
        <f t="shared" si="501"/>
        <v>42</v>
      </c>
    </row>
    <row r="14385" spans="1:22">
      <c r="A14385" s="34" t="s">
        <v>20</v>
      </c>
      <c r="B14385" s="34" t="s">
        <v>80</v>
      </c>
      <c r="C14385" s="5" t="s">
        <v>228</v>
      </c>
      <c r="D14385" s="35" t="s">
        <v>90</v>
      </c>
      <c r="E14385" s="36" t="s">
        <v>18</v>
      </c>
      <c r="F14385" s="37">
        <v>100</v>
      </c>
      <c r="G14385" s="38">
        <v>0.06</v>
      </c>
      <c r="H14385" s="34">
        <v>0.99893950053054936</v>
      </c>
      <c r="I14385" s="35">
        <v>0.62957746588988361</v>
      </c>
      <c r="J14385" s="35">
        <v>-6.195914714184541</v>
      </c>
      <c r="K14385" s="35">
        <v>-1.3933628869533257</v>
      </c>
      <c r="L14385" s="35">
        <v>0</v>
      </c>
      <c r="M14385" s="35">
        <v>0</v>
      </c>
      <c r="N14385" s="35">
        <v>0</v>
      </c>
      <c r="O14385" s="35">
        <v>0</v>
      </c>
      <c r="P14385" s="36">
        <v>6</v>
      </c>
      <c r="Q14385" s="37">
        <v>42</v>
      </c>
      <c r="R14385" s="36">
        <v>13</v>
      </c>
      <c r="S14385" s="39">
        <f t="shared" si="500"/>
        <v>42</v>
      </c>
      <c r="T14385" s="34" t="s">
        <v>50</v>
      </c>
      <c r="U14385" s="12">
        <f>EXP((alpha+(beta/speed))+(ceta*LN(speed)))</f>
        <v>8.8629603682761418E-3</v>
      </c>
      <c r="V14385" s="8">
        <f t="shared" si="501"/>
        <v>42</v>
      </c>
    </row>
    <row r="14386" spans="1:22">
      <c r="A14386" s="34" t="s">
        <v>20</v>
      </c>
      <c r="B14386" s="34" t="s">
        <v>80</v>
      </c>
      <c r="C14386" s="5" t="s">
        <v>228</v>
      </c>
      <c r="D14386" s="35" t="s">
        <v>90</v>
      </c>
      <c r="E14386" s="36" t="s">
        <v>17</v>
      </c>
      <c r="F14386" s="37">
        <v>100</v>
      </c>
      <c r="G14386" s="38">
        <v>0.06</v>
      </c>
      <c r="H14386" s="34">
        <v>0.99862228355643468</v>
      </c>
      <c r="I14386" s="35">
        <v>2292.1842885170113</v>
      </c>
      <c r="J14386" s="35">
        <v>1.0046372210003598</v>
      </c>
      <c r="K14386" s="35">
        <v>-0.22570623541181167</v>
      </c>
      <c r="L14386" s="35">
        <v>0</v>
      </c>
      <c r="M14386" s="35">
        <v>0</v>
      </c>
      <c r="N14386" s="35">
        <v>0</v>
      </c>
      <c r="O14386" s="35">
        <v>0</v>
      </c>
      <c r="P14386" s="36">
        <v>6</v>
      </c>
      <c r="Q14386" s="37">
        <v>42</v>
      </c>
      <c r="R14386" s="36">
        <v>0</v>
      </c>
      <c r="S14386" s="39">
        <f t="shared" si="500"/>
        <v>42</v>
      </c>
      <c r="T14386" s="34" t="s">
        <v>29</v>
      </c>
      <c r="U14386" s="12">
        <f>((alpha*(beta^speed))*(speed^ceta))</f>
        <v>1197.4603690483498</v>
      </c>
      <c r="V14386" s="8">
        <f t="shared" si="501"/>
        <v>42</v>
      </c>
    </row>
    <row r="14387" spans="1:22">
      <c r="A14387" s="34" t="s">
        <v>20</v>
      </c>
      <c r="B14387" s="34" t="s">
        <v>81</v>
      </c>
      <c r="C14387" s="5" t="s">
        <v>229</v>
      </c>
      <c r="D14387" s="35" t="s">
        <v>84</v>
      </c>
      <c r="E14387" s="36" t="s">
        <v>15</v>
      </c>
      <c r="F14387" s="37">
        <v>0</v>
      </c>
      <c r="G14387" s="38">
        <v>0</v>
      </c>
      <c r="H14387" s="34">
        <v>0.99366995572757066</v>
      </c>
      <c r="I14387" s="35">
        <v>3.996686409283853</v>
      </c>
      <c r="J14387" s="35">
        <v>0.45364029105293641</v>
      </c>
      <c r="K14387" s="35">
        <v>-0.85419985154847666</v>
      </c>
      <c r="L14387" s="35">
        <v>0</v>
      </c>
      <c r="M14387" s="35">
        <v>0</v>
      </c>
      <c r="N14387" s="35">
        <v>0</v>
      </c>
      <c r="O14387" s="35">
        <v>0</v>
      </c>
      <c r="P14387" s="36">
        <v>12</v>
      </c>
      <c r="Q14387" s="37">
        <v>105</v>
      </c>
      <c r="R14387" s="36">
        <v>13</v>
      </c>
      <c r="S14387" s="39">
        <f t="shared" si="500"/>
        <v>100</v>
      </c>
      <c r="T14387" s="34" t="s">
        <v>50</v>
      </c>
      <c r="U14387" s="12">
        <f>EXP((alpha+(beta/speed))+(ceta*LN(speed)))</f>
        <v>1.0698164834479884</v>
      </c>
      <c r="V14387" s="8">
        <f t="shared" si="501"/>
        <v>100</v>
      </c>
    </row>
    <row r="14388" spans="1:22">
      <c r="A14388" s="34" t="s">
        <v>20</v>
      </c>
      <c r="B14388" s="34" t="s">
        <v>81</v>
      </c>
      <c r="C14388" s="5" t="s">
        <v>229</v>
      </c>
      <c r="D14388" s="35" t="s">
        <v>84</v>
      </c>
      <c r="E14388" s="36" t="s">
        <v>16</v>
      </c>
      <c r="F14388" s="37">
        <v>0</v>
      </c>
      <c r="G14388" s="38">
        <v>0</v>
      </c>
      <c r="H14388" s="34">
        <v>0.99279328623794461</v>
      </c>
      <c r="I14388" s="35">
        <v>196.04542507013949</v>
      </c>
      <c r="J14388" s="35">
        <v>1.010262863709309</v>
      </c>
      <c r="K14388" s="35">
        <v>-0.93093379753323857</v>
      </c>
      <c r="L14388" s="35">
        <v>0</v>
      </c>
      <c r="M14388" s="35">
        <v>0</v>
      </c>
      <c r="N14388" s="35">
        <v>0</v>
      </c>
      <c r="O14388" s="35">
        <v>0</v>
      </c>
      <c r="P14388" s="36">
        <v>12</v>
      </c>
      <c r="Q14388" s="37">
        <v>105</v>
      </c>
      <c r="R14388" s="36">
        <v>0</v>
      </c>
      <c r="S14388" s="39">
        <f t="shared" si="500"/>
        <v>100</v>
      </c>
      <c r="T14388" s="34" t="s">
        <v>29</v>
      </c>
      <c r="U14388" s="12">
        <f>((alpha*(beta^speed))*(speed^ceta))</f>
        <v>7.4804550998111106</v>
      </c>
      <c r="V14388" s="8">
        <f t="shared" si="501"/>
        <v>100</v>
      </c>
    </row>
    <row r="14389" spans="1:22">
      <c r="A14389" s="34" t="s">
        <v>20</v>
      </c>
      <c r="B14389" s="34" t="s">
        <v>81</v>
      </c>
      <c r="C14389" s="5" t="s">
        <v>229</v>
      </c>
      <c r="D14389" s="35" t="s">
        <v>84</v>
      </c>
      <c r="E14389" s="36" t="s">
        <v>14</v>
      </c>
      <c r="F14389" s="37">
        <v>0</v>
      </c>
      <c r="G14389" s="38">
        <v>0</v>
      </c>
      <c r="H14389" s="34">
        <v>0.99331610764556588</v>
      </c>
      <c r="I14389" s="35">
        <v>18.599956624458855</v>
      </c>
      <c r="J14389" s="35">
        <v>0.99608405182629944</v>
      </c>
      <c r="K14389" s="35">
        <v>-0.79567759062939736</v>
      </c>
      <c r="L14389" s="35">
        <v>0</v>
      </c>
      <c r="M14389" s="35">
        <v>0</v>
      </c>
      <c r="N14389" s="35">
        <v>0</v>
      </c>
      <c r="O14389" s="35">
        <v>0</v>
      </c>
      <c r="P14389" s="36">
        <v>12</v>
      </c>
      <c r="Q14389" s="37">
        <v>105</v>
      </c>
      <c r="R14389" s="36">
        <v>0</v>
      </c>
      <c r="S14389" s="39">
        <f t="shared" si="500"/>
        <v>100</v>
      </c>
      <c r="T14389" s="34" t="s">
        <v>29</v>
      </c>
      <c r="U14389" s="12">
        <f>((alpha*(beta^speed))*(speed^ceta))</f>
        <v>0.32192553216379782</v>
      </c>
      <c r="V14389" s="8">
        <f t="shared" si="501"/>
        <v>100</v>
      </c>
    </row>
    <row r="14390" spans="1:22">
      <c r="A14390" s="34" t="s">
        <v>20</v>
      </c>
      <c r="B14390" s="34" t="s">
        <v>81</v>
      </c>
      <c r="C14390" s="5" t="s">
        <v>229</v>
      </c>
      <c r="D14390" s="35" t="s">
        <v>84</v>
      </c>
      <c r="E14390" s="36" t="s">
        <v>18</v>
      </c>
      <c r="F14390" s="37">
        <v>0</v>
      </c>
      <c r="G14390" s="38">
        <v>0</v>
      </c>
      <c r="H14390" s="34">
        <v>0.99649828795157447</v>
      </c>
      <c r="I14390" s="35">
        <v>-0.12712259910583332</v>
      </c>
      <c r="J14390" s="35">
        <v>8.0301696569622327E-2</v>
      </c>
      <c r="K14390" s="35">
        <v>1.3163462788944427</v>
      </c>
      <c r="L14390" s="35">
        <v>0</v>
      </c>
      <c r="M14390" s="35">
        <v>0</v>
      </c>
      <c r="N14390" s="35">
        <v>0</v>
      </c>
      <c r="O14390" s="35">
        <v>0</v>
      </c>
      <c r="P14390" s="36">
        <v>12</v>
      </c>
      <c r="Q14390" s="37">
        <v>105</v>
      </c>
      <c r="R14390" s="36">
        <v>2</v>
      </c>
      <c r="S14390" s="39">
        <f t="shared" si="500"/>
        <v>100</v>
      </c>
      <c r="T14390" s="34" t="s">
        <v>31</v>
      </c>
      <c r="U14390" s="12">
        <f>((alpha+(beta*speed))^((-1)/ceta))</f>
        <v>0.20795278766826167</v>
      </c>
      <c r="V14390" s="8">
        <f t="shared" si="501"/>
        <v>100</v>
      </c>
    </row>
    <row r="14391" spans="1:22">
      <c r="A14391" s="34" t="s">
        <v>20</v>
      </c>
      <c r="B14391" s="34" t="s">
        <v>81</v>
      </c>
      <c r="C14391" s="5" t="s">
        <v>229</v>
      </c>
      <c r="D14391" s="35" t="s">
        <v>84</v>
      </c>
      <c r="E14391" s="36" t="s">
        <v>17</v>
      </c>
      <c r="F14391" s="37">
        <v>0</v>
      </c>
      <c r="G14391" s="38">
        <v>0</v>
      </c>
      <c r="H14391" s="34">
        <v>0.99576887903295264</v>
      </c>
      <c r="I14391" s="35">
        <v>5506.0901105043868</v>
      </c>
      <c r="J14391" s="35">
        <v>1.0070359041245265</v>
      </c>
      <c r="K14391" s="35">
        <v>-0.89947749560130841</v>
      </c>
      <c r="L14391" s="35">
        <v>0</v>
      </c>
      <c r="M14391" s="35">
        <v>0</v>
      </c>
      <c r="N14391" s="35">
        <v>0</v>
      </c>
      <c r="O14391" s="35">
        <v>0</v>
      </c>
      <c r="P14391" s="36">
        <v>12</v>
      </c>
      <c r="Q14391" s="37">
        <v>105</v>
      </c>
      <c r="R14391" s="36">
        <v>0</v>
      </c>
      <c r="S14391" s="39">
        <f t="shared" si="500"/>
        <v>100</v>
      </c>
      <c r="T14391" s="34" t="s">
        <v>29</v>
      </c>
      <c r="U14391" s="12">
        <f>((alpha*(beta^speed))*(speed^ceta))</f>
        <v>176.35338831652805</v>
      </c>
      <c r="V14391" s="8">
        <f t="shared" si="501"/>
        <v>100</v>
      </c>
    </row>
    <row r="14392" spans="1:22">
      <c r="A14392" s="34" t="s">
        <v>20</v>
      </c>
      <c r="B14392" s="34" t="s">
        <v>81</v>
      </c>
      <c r="C14392" s="5" t="s">
        <v>229</v>
      </c>
      <c r="D14392" s="35" t="s">
        <v>84</v>
      </c>
      <c r="E14392" s="36" t="s">
        <v>15</v>
      </c>
      <c r="F14392" s="37">
        <v>50</v>
      </c>
      <c r="G14392" s="38">
        <v>0</v>
      </c>
      <c r="H14392" s="34">
        <v>0.99222414944366777</v>
      </c>
      <c r="I14392" s="35">
        <v>750.1918092072475</v>
      </c>
      <c r="J14392" s="35">
        <v>-3.045803482847945</v>
      </c>
      <c r="K14392" s="35">
        <v>49.496336305301199</v>
      </c>
      <c r="L14392" s="35">
        <v>-0.81838353946871656</v>
      </c>
      <c r="M14392" s="35">
        <v>0</v>
      </c>
      <c r="N14392" s="35">
        <v>0</v>
      </c>
      <c r="O14392" s="35">
        <v>0</v>
      </c>
      <c r="P14392" s="36">
        <v>12</v>
      </c>
      <c r="Q14392" s="37">
        <v>105</v>
      </c>
      <c r="R14392" s="36">
        <v>1</v>
      </c>
      <c r="S14392" s="39">
        <f t="shared" si="500"/>
        <v>100</v>
      </c>
      <c r="T14392" s="34" t="s">
        <v>30</v>
      </c>
      <c r="U14392" s="12">
        <f>((alpha*(speed^beta))+(ceta*(speed^delta)))</f>
        <v>1.1429753840288268</v>
      </c>
      <c r="V14392" s="8">
        <f t="shared" si="501"/>
        <v>100</v>
      </c>
    </row>
    <row r="14393" spans="1:22">
      <c r="A14393" s="34" t="s">
        <v>20</v>
      </c>
      <c r="B14393" s="34" t="s">
        <v>81</v>
      </c>
      <c r="C14393" s="5" t="s">
        <v>229</v>
      </c>
      <c r="D14393" s="35" t="s">
        <v>84</v>
      </c>
      <c r="E14393" s="36" t="s">
        <v>16</v>
      </c>
      <c r="F14393" s="37">
        <v>50</v>
      </c>
      <c r="G14393" s="38">
        <v>0</v>
      </c>
      <c r="H14393" s="34">
        <v>0.98796281648452222</v>
      </c>
      <c r="I14393" s="35">
        <v>171.39786303553467</v>
      </c>
      <c r="J14393" s="35">
        <v>1.0082701383061936</v>
      </c>
      <c r="K14393" s="35">
        <v>-0.84529439501721348</v>
      </c>
      <c r="L14393" s="35">
        <v>0</v>
      </c>
      <c r="M14393" s="35">
        <v>0</v>
      </c>
      <c r="N14393" s="35">
        <v>0</v>
      </c>
      <c r="O14393" s="35">
        <v>0</v>
      </c>
      <c r="P14393" s="36">
        <v>12</v>
      </c>
      <c r="Q14393" s="37">
        <v>105</v>
      </c>
      <c r="R14393" s="36">
        <v>0</v>
      </c>
      <c r="S14393" s="39">
        <f t="shared" si="500"/>
        <v>100</v>
      </c>
      <c r="T14393" s="34" t="s">
        <v>29</v>
      </c>
      <c r="U14393" s="12">
        <f>((alpha*(beta^speed))*(speed^ceta))</f>
        <v>7.9635573374456321</v>
      </c>
      <c r="V14393" s="8">
        <f t="shared" si="501"/>
        <v>100</v>
      </c>
    </row>
    <row r="14394" spans="1:22">
      <c r="A14394" s="34" t="s">
        <v>20</v>
      </c>
      <c r="B14394" s="34" t="s">
        <v>81</v>
      </c>
      <c r="C14394" s="5" t="s">
        <v>229</v>
      </c>
      <c r="D14394" s="35" t="s">
        <v>84</v>
      </c>
      <c r="E14394" s="36" t="s">
        <v>14</v>
      </c>
      <c r="F14394" s="37">
        <v>50</v>
      </c>
      <c r="G14394" s="38">
        <v>0</v>
      </c>
      <c r="H14394" s="34">
        <v>0.99187224447295108</v>
      </c>
      <c r="I14394" s="35">
        <v>20.19531576395007</v>
      </c>
      <c r="J14394" s="35">
        <v>0.9968567403588835</v>
      </c>
      <c r="K14394" s="35">
        <v>-0.84177895699472083</v>
      </c>
      <c r="L14394" s="35">
        <v>0</v>
      </c>
      <c r="M14394" s="35">
        <v>0</v>
      </c>
      <c r="N14394" s="35">
        <v>0</v>
      </c>
      <c r="O14394" s="35">
        <v>0</v>
      </c>
      <c r="P14394" s="36">
        <v>12</v>
      </c>
      <c r="Q14394" s="37">
        <v>105</v>
      </c>
      <c r="R14394" s="36">
        <v>0</v>
      </c>
      <c r="S14394" s="39">
        <f t="shared" si="500"/>
        <v>100</v>
      </c>
      <c r="T14394" s="34" t="s">
        <v>29</v>
      </c>
      <c r="U14394" s="12">
        <f>((alpha*(beta^speed))*(speed^ceta))</f>
        <v>0.30546939753966224</v>
      </c>
      <c r="V14394" s="8">
        <f t="shared" si="501"/>
        <v>100</v>
      </c>
    </row>
    <row r="14395" spans="1:22">
      <c r="A14395" s="34" t="s">
        <v>20</v>
      </c>
      <c r="B14395" s="34" t="s">
        <v>81</v>
      </c>
      <c r="C14395" s="5" t="s">
        <v>229</v>
      </c>
      <c r="D14395" s="35" t="s">
        <v>84</v>
      </c>
      <c r="E14395" s="36" t="s">
        <v>18</v>
      </c>
      <c r="F14395" s="37">
        <v>50</v>
      </c>
      <c r="G14395" s="38">
        <v>0</v>
      </c>
      <c r="H14395" s="34">
        <v>0.99600315935242778</v>
      </c>
      <c r="I14395" s="35">
        <v>9.5799338768887843</v>
      </c>
      <c r="J14395" s="35">
        <v>1.002480835095958</v>
      </c>
      <c r="K14395" s="35">
        <v>-0.86060045122788276</v>
      </c>
      <c r="L14395" s="35">
        <v>0</v>
      </c>
      <c r="M14395" s="35">
        <v>0</v>
      </c>
      <c r="N14395" s="35">
        <v>0</v>
      </c>
      <c r="O14395" s="35">
        <v>0</v>
      </c>
      <c r="P14395" s="36">
        <v>12</v>
      </c>
      <c r="Q14395" s="37">
        <v>105</v>
      </c>
      <c r="R14395" s="36">
        <v>0</v>
      </c>
      <c r="S14395" s="39">
        <f t="shared" si="500"/>
        <v>100</v>
      </c>
      <c r="T14395" s="34" t="s">
        <v>29</v>
      </c>
      <c r="U14395" s="12">
        <f>((alpha*(beta^speed))*(speed^ceta))</f>
        <v>0.23322198355889823</v>
      </c>
      <c r="V14395" s="8">
        <f t="shared" si="501"/>
        <v>100</v>
      </c>
    </row>
    <row r="14396" spans="1:22">
      <c r="A14396" s="34" t="s">
        <v>20</v>
      </c>
      <c r="B14396" s="34" t="s">
        <v>81</v>
      </c>
      <c r="C14396" s="5" t="s">
        <v>229</v>
      </c>
      <c r="D14396" s="35" t="s">
        <v>84</v>
      </c>
      <c r="E14396" s="36" t="s">
        <v>17</v>
      </c>
      <c r="F14396" s="37">
        <v>50</v>
      </c>
      <c r="G14396" s="38">
        <v>0</v>
      </c>
      <c r="H14396" s="34">
        <v>0.99453430957050026</v>
      </c>
      <c r="I14396" s="35">
        <v>5171.6719213542983</v>
      </c>
      <c r="J14396" s="35">
        <v>1.0061509178219212</v>
      </c>
      <c r="K14396" s="35">
        <v>-0.85530409206816038</v>
      </c>
      <c r="L14396" s="35">
        <v>0</v>
      </c>
      <c r="M14396" s="35">
        <v>0</v>
      </c>
      <c r="N14396" s="35">
        <v>0</v>
      </c>
      <c r="O14396" s="35">
        <v>0</v>
      </c>
      <c r="P14396" s="36">
        <v>12</v>
      </c>
      <c r="Q14396" s="37">
        <v>105</v>
      </c>
      <c r="R14396" s="36">
        <v>0</v>
      </c>
      <c r="S14396" s="39">
        <f t="shared" si="500"/>
        <v>100</v>
      </c>
      <c r="T14396" s="34" t="s">
        <v>29</v>
      </c>
      <c r="U14396" s="12">
        <f>((alpha*(beta^speed))*(speed^ceta))</f>
        <v>185.92404194877167</v>
      </c>
      <c r="V14396" s="8">
        <f t="shared" si="501"/>
        <v>100</v>
      </c>
    </row>
    <row r="14397" spans="1:22">
      <c r="A14397" s="34" t="s">
        <v>20</v>
      </c>
      <c r="B14397" s="34" t="s">
        <v>81</v>
      </c>
      <c r="C14397" s="5" t="s">
        <v>229</v>
      </c>
      <c r="D14397" s="35" t="s">
        <v>84</v>
      </c>
      <c r="E14397" s="36" t="s">
        <v>15</v>
      </c>
      <c r="F14397" s="37">
        <v>100</v>
      </c>
      <c r="G14397" s="38">
        <v>0</v>
      </c>
      <c r="H14397" s="34">
        <v>0.98912466046820202</v>
      </c>
      <c r="I14397" s="35">
        <v>1.1961167374617565</v>
      </c>
      <c r="J14397" s="35">
        <v>91.713736138327491</v>
      </c>
      <c r="K14397" s="35">
        <v>-0.75343715476635342</v>
      </c>
      <c r="L14397" s="35">
        <v>0.66327970459012853</v>
      </c>
      <c r="M14397" s="35">
        <v>2.5738719174392799E-2</v>
      </c>
      <c r="N14397" s="35">
        <v>0</v>
      </c>
      <c r="O14397" s="35">
        <v>0</v>
      </c>
      <c r="P14397" s="36">
        <v>12</v>
      </c>
      <c r="Q14397" s="37">
        <v>105</v>
      </c>
      <c r="R14397" s="36">
        <v>10</v>
      </c>
      <c r="S14397" s="39">
        <f t="shared" si="500"/>
        <v>100</v>
      </c>
      <c r="T14397" s="34" t="s">
        <v>44</v>
      </c>
      <c r="U14397" s="12">
        <f>(alpha+(beta/(1+EXP((((-1)*ceta)+(delta*LN(speed)))+(epsilon*speed)))))</f>
        <v>1.3510372009240743</v>
      </c>
      <c r="V14397" s="8">
        <f t="shared" si="501"/>
        <v>100</v>
      </c>
    </row>
    <row r="14398" spans="1:22">
      <c r="A14398" s="34" t="s">
        <v>20</v>
      </c>
      <c r="B14398" s="34" t="s">
        <v>81</v>
      </c>
      <c r="C14398" s="5" t="s">
        <v>229</v>
      </c>
      <c r="D14398" s="35" t="s">
        <v>84</v>
      </c>
      <c r="E14398" s="36" t="s">
        <v>16</v>
      </c>
      <c r="F14398" s="37">
        <v>100</v>
      </c>
      <c r="G14398" s="38">
        <v>0</v>
      </c>
      <c r="H14398" s="34">
        <v>0.98271556247540204</v>
      </c>
      <c r="I14398" s="35">
        <v>154.00222885842791</v>
      </c>
      <c r="J14398" s="35">
        <v>1.0064168406280283</v>
      </c>
      <c r="K14398" s="35">
        <v>-0.77086219477974971</v>
      </c>
      <c r="L14398" s="35">
        <v>0</v>
      </c>
      <c r="M14398" s="35">
        <v>0</v>
      </c>
      <c r="N14398" s="35">
        <v>0</v>
      </c>
      <c r="O14398" s="35">
        <v>0</v>
      </c>
      <c r="P14398" s="36">
        <v>12</v>
      </c>
      <c r="Q14398" s="37">
        <v>105</v>
      </c>
      <c r="R14398" s="36">
        <v>0</v>
      </c>
      <c r="S14398" s="39">
        <f t="shared" si="500"/>
        <v>100</v>
      </c>
      <c r="T14398" s="34" t="s">
        <v>29</v>
      </c>
      <c r="U14398" s="12">
        <f>((alpha*(beta^speed))*(speed^ceta))</f>
        <v>8.3867200990562196</v>
      </c>
      <c r="V14398" s="8">
        <f t="shared" si="501"/>
        <v>100</v>
      </c>
    </row>
    <row r="14399" spans="1:22">
      <c r="A14399" s="34" t="s">
        <v>20</v>
      </c>
      <c r="B14399" s="34" t="s">
        <v>81</v>
      </c>
      <c r="C14399" s="5" t="s">
        <v>229</v>
      </c>
      <c r="D14399" s="35" t="s">
        <v>84</v>
      </c>
      <c r="E14399" s="36" t="s">
        <v>14</v>
      </c>
      <c r="F14399" s="37">
        <v>100</v>
      </c>
      <c r="G14399" s="38">
        <v>0</v>
      </c>
      <c r="H14399" s="34">
        <v>0.99186910738090683</v>
      </c>
      <c r="I14399" s="35">
        <v>20.931234054836594</v>
      </c>
      <c r="J14399" s="35">
        <v>0.99758914869834869</v>
      </c>
      <c r="K14399" s="35">
        <v>-0.87247885588559637</v>
      </c>
      <c r="L14399" s="35">
        <v>0</v>
      </c>
      <c r="M14399" s="35">
        <v>0</v>
      </c>
      <c r="N14399" s="35">
        <v>0</v>
      </c>
      <c r="O14399" s="35">
        <v>0</v>
      </c>
      <c r="P14399" s="36">
        <v>12</v>
      </c>
      <c r="Q14399" s="37">
        <v>105</v>
      </c>
      <c r="R14399" s="36">
        <v>0</v>
      </c>
      <c r="S14399" s="39">
        <f t="shared" si="500"/>
        <v>100</v>
      </c>
      <c r="T14399" s="34" t="s">
        <v>29</v>
      </c>
      <c r="U14399" s="12">
        <f>((alpha*(beta^speed))*(speed^ceta))</f>
        <v>0.29580721795084775</v>
      </c>
      <c r="V14399" s="8">
        <f t="shared" si="501"/>
        <v>100</v>
      </c>
    </row>
    <row r="14400" spans="1:22">
      <c r="A14400" s="34" t="s">
        <v>20</v>
      </c>
      <c r="B14400" s="34" t="s">
        <v>81</v>
      </c>
      <c r="C14400" s="5" t="s">
        <v>229</v>
      </c>
      <c r="D14400" s="35" t="s">
        <v>84</v>
      </c>
      <c r="E14400" s="36" t="s">
        <v>18</v>
      </c>
      <c r="F14400" s="37">
        <v>100</v>
      </c>
      <c r="G14400" s="38">
        <v>0</v>
      </c>
      <c r="H14400" s="34">
        <v>0.99520732543854251</v>
      </c>
      <c r="I14400" s="35">
        <v>0.22309221498136045</v>
      </c>
      <c r="J14400" s="35">
        <v>8.0959453117229785</v>
      </c>
      <c r="K14400" s="35">
        <v>0.10639826183602746</v>
      </c>
      <c r="L14400" s="35">
        <v>0.75492102968416919</v>
      </c>
      <c r="M14400" s="35">
        <v>1.9883798346710668E-2</v>
      </c>
      <c r="N14400" s="35">
        <v>0</v>
      </c>
      <c r="O14400" s="35">
        <v>0</v>
      </c>
      <c r="P14400" s="36">
        <v>12</v>
      </c>
      <c r="Q14400" s="37">
        <v>105</v>
      </c>
      <c r="R14400" s="36">
        <v>10</v>
      </c>
      <c r="S14400" s="39">
        <f t="shared" si="500"/>
        <v>100</v>
      </c>
      <c r="T14400" s="34" t="s">
        <v>44</v>
      </c>
      <c r="U14400" s="12">
        <f>(alpha+(beta/(1+EXP((((-1)*ceta)+(delta*LN(speed)))+(epsilon*speed)))))</f>
        <v>0.26102821122452657</v>
      </c>
      <c r="V14400" s="8">
        <f t="shared" si="501"/>
        <v>100</v>
      </c>
    </row>
    <row r="14401" spans="1:22">
      <c r="A14401" s="34" t="s">
        <v>20</v>
      </c>
      <c r="B14401" s="34" t="s">
        <v>81</v>
      </c>
      <c r="C14401" s="5" t="s">
        <v>229</v>
      </c>
      <c r="D14401" s="35" t="s">
        <v>84</v>
      </c>
      <c r="E14401" s="36" t="s">
        <v>17</v>
      </c>
      <c r="F14401" s="37">
        <v>100</v>
      </c>
      <c r="G14401" s="38">
        <v>0</v>
      </c>
      <c r="H14401" s="34">
        <v>0.99266306345350708</v>
      </c>
      <c r="I14401" s="35">
        <v>4854.304404586479</v>
      </c>
      <c r="J14401" s="35">
        <v>1.0052884564444586</v>
      </c>
      <c r="K14401" s="35">
        <v>-0.81166529769745799</v>
      </c>
      <c r="L14401" s="35">
        <v>0</v>
      </c>
      <c r="M14401" s="35">
        <v>0</v>
      </c>
      <c r="N14401" s="35">
        <v>0</v>
      </c>
      <c r="O14401" s="35">
        <v>0</v>
      </c>
      <c r="P14401" s="36">
        <v>12</v>
      </c>
      <c r="Q14401" s="37">
        <v>105</v>
      </c>
      <c r="R14401" s="36">
        <v>0</v>
      </c>
      <c r="S14401" s="39">
        <f t="shared" si="500"/>
        <v>100</v>
      </c>
      <c r="T14401" s="34" t="s">
        <v>29</v>
      </c>
      <c r="U14401" s="12">
        <f>((alpha*(beta^speed))*(speed^ceta))</f>
        <v>195.82402671826011</v>
      </c>
      <c r="V14401" s="8">
        <f t="shared" si="501"/>
        <v>100</v>
      </c>
    </row>
    <row r="14402" spans="1:22">
      <c r="A14402" s="34" t="s">
        <v>20</v>
      </c>
      <c r="B14402" s="34" t="s">
        <v>81</v>
      </c>
      <c r="C14402" s="5" t="s">
        <v>229</v>
      </c>
      <c r="D14402" s="35" t="s">
        <v>84</v>
      </c>
      <c r="E14402" s="36" t="s">
        <v>15</v>
      </c>
      <c r="F14402" s="37">
        <v>0</v>
      </c>
      <c r="G14402" s="38">
        <v>-0.06</v>
      </c>
      <c r="H14402" s="34">
        <v>0.99591566669219911</v>
      </c>
      <c r="I14402" s="35">
        <v>7.588538047454179</v>
      </c>
      <c r="J14402" s="35">
        <v>-13.165070433292467</v>
      </c>
      <c r="K14402" s="35">
        <v>-2.0078438847685303</v>
      </c>
      <c r="L14402" s="35">
        <v>0</v>
      </c>
      <c r="M14402" s="35">
        <v>0</v>
      </c>
      <c r="N14402" s="35">
        <v>0</v>
      </c>
      <c r="O14402" s="35">
        <v>0</v>
      </c>
      <c r="P14402" s="36">
        <v>12</v>
      </c>
      <c r="Q14402" s="37">
        <v>105</v>
      </c>
      <c r="R14402" s="36">
        <v>13</v>
      </c>
      <c r="S14402" s="39">
        <f t="shared" ref="S14402:S14465" si="502">V14402</f>
        <v>100</v>
      </c>
      <c r="T14402" s="34" t="s">
        <v>50</v>
      </c>
      <c r="U14402" s="12">
        <f>EXP((alpha+(beta/speed))+(ceta*LN(speed)))</f>
        <v>0.16703106713252142</v>
      </c>
      <c r="V14402" s="8">
        <f t="shared" ref="V14402:V14465" si="503">IF($V$1&lt;P14402,P14402,IF($V$1&gt;Q14402,Q14402,$V$1))</f>
        <v>100</v>
      </c>
    </row>
    <row r="14403" spans="1:22">
      <c r="A14403" s="34" t="s">
        <v>20</v>
      </c>
      <c r="B14403" s="34" t="s">
        <v>81</v>
      </c>
      <c r="C14403" s="5" t="s">
        <v>229</v>
      </c>
      <c r="D14403" s="35" t="s">
        <v>84</v>
      </c>
      <c r="E14403" s="36" t="s">
        <v>16</v>
      </c>
      <c r="F14403" s="37">
        <v>0</v>
      </c>
      <c r="G14403" s="38">
        <v>-0.06</v>
      </c>
      <c r="H14403" s="34">
        <v>0.99395790551503238</v>
      </c>
      <c r="I14403" s="35">
        <v>10.053382374361069</v>
      </c>
      <c r="J14403" s="35">
        <v>-18.588426667306717</v>
      </c>
      <c r="K14403" s="35">
        <v>-2.4431262953126263</v>
      </c>
      <c r="L14403" s="35">
        <v>0</v>
      </c>
      <c r="M14403" s="35">
        <v>0</v>
      </c>
      <c r="N14403" s="35">
        <v>0</v>
      </c>
      <c r="O14403" s="35">
        <v>0</v>
      </c>
      <c r="P14403" s="36">
        <v>12</v>
      </c>
      <c r="Q14403" s="37">
        <v>105</v>
      </c>
      <c r="R14403" s="36">
        <v>13</v>
      </c>
      <c r="S14403" s="39">
        <f t="shared" si="502"/>
        <v>100</v>
      </c>
      <c r="T14403" s="34" t="s">
        <v>50</v>
      </c>
      <c r="U14403" s="12">
        <f>EXP((alpha+(beta/speed))+(ceta*LN(speed)))</f>
        <v>0.25069599026823808</v>
      </c>
      <c r="V14403" s="8">
        <f t="shared" si="503"/>
        <v>100</v>
      </c>
    </row>
    <row r="14404" spans="1:22">
      <c r="A14404" s="34" t="s">
        <v>20</v>
      </c>
      <c r="B14404" s="34" t="s">
        <v>81</v>
      </c>
      <c r="C14404" s="5" t="s">
        <v>229</v>
      </c>
      <c r="D14404" s="35" t="s">
        <v>84</v>
      </c>
      <c r="E14404" s="36" t="s">
        <v>14</v>
      </c>
      <c r="F14404" s="37">
        <v>0</v>
      </c>
      <c r="G14404" s="38">
        <v>-0.06</v>
      </c>
      <c r="H14404" s="34">
        <v>0.99764594382574101</v>
      </c>
      <c r="I14404" s="35">
        <v>3.6691487091861236E-2</v>
      </c>
      <c r="J14404" s="35">
        <v>27.72508007319373</v>
      </c>
      <c r="K14404" s="35">
        <v>-0.31817698636258362</v>
      </c>
      <c r="L14404" s="35">
        <v>0.85194440779932956</v>
      </c>
      <c r="M14404" s="35">
        <v>1.9602952748503436E-2</v>
      </c>
      <c r="N14404" s="35">
        <v>0</v>
      </c>
      <c r="O14404" s="35">
        <v>0</v>
      </c>
      <c r="P14404" s="36">
        <v>12</v>
      </c>
      <c r="Q14404" s="37">
        <v>105</v>
      </c>
      <c r="R14404" s="36">
        <v>10</v>
      </c>
      <c r="S14404" s="39">
        <f t="shared" si="502"/>
        <v>100</v>
      </c>
      <c r="T14404" s="34" t="s">
        <v>44</v>
      </c>
      <c r="U14404" s="12">
        <f>(alpha+(beta/(1+EXP((((-1)*ceta)+(delta*LN(speed)))+(epsilon*speed)))))</f>
        <v>9.2741689647173303E-2</v>
      </c>
      <c r="V14404" s="8">
        <f t="shared" si="503"/>
        <v>100</v>
      </c>
    </row>
    <row r="14405" spans="1:22">
      <c r="A14405" s="34" t="s">
        <v>20</v>
      </c>
      <c r="B14405" s="34" t="s">
        <v>81</v>
      </c>
      <c r="C14405" s="5" t="s">
        <v>229</v>
      </c>
      <c r="D14405" s="35" t="s">
        <v>84</v>
      </c>
      <c r="E14405" s="36" t="s">
        <v>18</v>
      </c>
      <c r="F14405" s="37">
        <v>0</v>
      </c>
      <c r="G14405" s="38">
        <v>-0.06</v>
      </c>
      <c r="H14405" s="34">
        <v>0.99778726230741999</v>
      </c>
      <c r="I14405" s="35">
        <v>8.5339177036388243</v>
      </c>
      <c r="J14405" s="35">
        <v>0.9912230569046272</v>
      </c>
      <c r="K14405" s="35">
        <v>-0.87133664951522016</v>
      </c>
      <c r="L14405" s="35">
        <v>0</v>
      </c>
      <c r="M14405" s="35">
        <v>0</v>
      </c>
      <c r="N14405" s="35">
        <v>0</v>
      </c>
      <c r="O14405" s="35">
        <v>0</v>
      </c>
      <c r="P14405" s="36">
        <v>12</v>
      </c>
      <c r="Q14405" s="37">
        <v>105</v>
      </c>
      <c r="R14405" s="36">
        <v>0</v>
      </c>
      <c r="S14405" s="39">
        <f t="shared" si="502"/>
        <v>100</v>
      </c>
      <c r="T14405" s="34" t="s">
        <v>29</v>
      </c>
      <c r="U14405" s="12">
        <f>((alpha*(beta^speed))*(speed^ceta))</f>
        <v>6.3916754575540274E-2</v>
      </c>
      <c r="V14405" s="8">
        <f t="shared" si="503"/>
        <v>100</v>
      </c>
    </row>
    <row r="14406" spans="1:22">
      <c r="A14406" s="34" t="s">
        <v>20</v>
      </c>
      <c r="B14406" s="34" t="s">
        <v>81</v>
      </c>
      <c r="C14406" s="5" t="s">
        <v>229</v>
      </c>
      <c r="D14406" s="35" t="s">
        <v>84</v>
      </c>
      <c r="E14406" s="36" t="s">
        <v>17</v>
      </c>
      <c r="F14406" s="37">
        <v>0</v>
      </c>
      <c r="G14406" s="38">
        <v>-0.06</v>
      </c>
      <c r="H14406" s="34">
        <v>0.99356507643982528</v>
      </c>
      <c r="I14406" s="35">
        <v>13.928950656996244</v>
      </c>
      <c r="J14406" s="35">
        <v>-20.529344743100214</v>
      </c>
      <c r="K14406" s="35">
        <v>-2.5637561971255485</v>
      </c>
      <c r="L14406" s="35">
        <v>0</v>
      </c>
      <c r="M14406" s="35">
        <v>0</v>
      </c>
      <c r="N14406" s="35">
        <v>0</v>
      </c>
      <c r="O14406" s="35">
        <v>0</v>
      </c>
      <c r="P14406" s="36">
        <v>12</v>
      </c>
      <c r="Q14406" s="37">
        <v>105</v>
      </c>
      <c r="R14406" s="36">
        <v>13</v>
      </c>
      <c r="S14406" s="39">
        <f t="shared" si="502"/>
        <v>100</v>
      </c>
      <c r="T14406" s="34" t="s">
        <v>50</v>
      </c>
      <c r="U14406" s="12">
        <f>EXP((alpha+(beta/speed))+(ceta*LN(speed)))</f>
        <v>6.8013668981858215</v>
      </c>
      <c r="V14406" s="8">
        <f t="shared" si="503"/>
        <v>100</v>
      </c>
    </row>
    <row r="14407" spans="1:22">
      <c r="A14407" s="34" t="s">
        <v>20</v>
      </c>
      <c r="B14407" s="34" t="s">
        <v>81</v>
      </c>
      <c r="C14407" s="5" t="s">
        <v>229</v>
      </c>
      <c r="D14407" s="35" t="s">
        <v>84</v>
      </c>
      <c r="E14407" s="36" t="s">
        <v>15</v>
      </c>
      <c r="F14407" s="37">
        <v>50</v>
      </c>
      <c r="G14407" s="38">
        <v>-0.06</v>
      </c>
      <c r="H14407" s="34">
        <v>0.99443163598706297</v>
      </c>
      <c r="I14407" s="35">
        <v>8.4057939347428299</v>
      </c>
      <c r="J14407" s="35">
        <v>-17.805245433761502</v>
      </c>
      <c r="K14407" s="35">
        <v>-2.2062834569279342</v>
      </c>
      <c r="L14407" s="35">
        <v>0</v>
      </c>
      <c r="M14407" s="35">
        <v>0</v>
      </c>
      <c r="N14407" s="35">
        <v>0</v>
      </c>
      <c r="O14407" s="35">
        <v>0</v>
      </c>
      <c r="P14407" s="36">
        <v>12</v>
      </c>
      <c r="Q14407" s="37">
        <v>105</v>
      </c>
      <c r="R14407" s="36">
        <v>13</v>
      </c>
      <c r="S14407" s="39">
        <f t="shared" si="502"/>
        <v>100</v>
      </c>
      <c r="T14407" s="34" t="s">
        <v>50</v>
      </c>
      <c r="U14407" s="12">
        <f>EXP((alpha+(beta/speed))+(ceta*LN(speed)))</f>
        <v>0.14477574538935947</v>
      </c>
      <c r="V14407" s="8">
        <f t="shared" si="503"/>
        <v>100</v>
      </c>
    </row>
    <row r="14408" spans="1:22">
      <c r="A14408" s="34" t="s">
        <v>20</v>
      </c>
      <c r="B14408" s="34" t="s">
        <v>81</v>
      </c>
      <c r="C14408" s="5" t="s">
        <v>229</v>
      </c>
      <c r="D14408" s="35" t="s">
        <v>84</v>
      </c>
      <c r="E14408" s="36" t="s">
        <v>16</v>
      </c>
      <c r="F14408" s="37">
        <v>50</v>
      </c>
      <c r="G14408" s="38">
        <v>-0.06</v>
      </c>
      <c r="H14408" s="34">
        <v>0.99238046234218547</v>
      </c>
      <c r="I14408" s="35">
        <v>10.390096051038647</v>
      </c>
      <c r="J14408" s="35">
        <v>-20.487715091815232</v>
      </c>
      <c r="K14408" s="35">
        <v>-2.5370729602323596</v>
      </c>
      <c r="L14408" s="35">
        <v>0</v>
      </c>
      <c r="M14408" s="35">
        <v>0</v>
      </c>
      <c r="N14408" s="35">
        <v>0</v>
      </c>
      <c r="O14408" s="35">
        <v>0</v>
      </c>
      <c r="P14408" s="36">
        <v>12</v>
      </c>
      <c r="Q14408" s="37">
        <v>105</v>
      </c>
      <c r="R14408" s="36">
        <v>13</v>
      </c>
      <c r="S14408" s="39">
        <f t="shared" si="502"/>
        <v>100</v>
      </c>
      <c r="T14408" s="34" t="s">
        <v>50</v>
      </c>
      <c r="U14408" s="12">
        <f>EXP((alpha+(beta/speed))+(ceta*LN(speed)))</f>
        <v>0.22347988789644183</v>
      </c>
      <c r="V14408" s="8">
        <f t="shared" si="503"/>
        <v>100</v>
      </c>
    </row>
    <row r="14409" spans="1:22">
      <c r="A14409" s="34" t="s">
        <v>20</v>
      </c>
      <c r="B14409" s="34" t="s">
        <v>81</v>
      </c>
      <c r="C14409" s="5" t="s">
        <v>229</v>
      </c>
      <c r="D14409" s="35" t="s">
        <v>84</v>
      </c>
      <c r="E14409" s="36" t="s">
        <v>14</v>
      </c>
      <c r="F14409" s="37">
        <v>50</v>
      </c>
      <c r="G14409" s="38">
        <v>-0.06</v>
      </c>
      <c r="H14409" s="34">
        <v>0.99752793282997176</v>
      </c>
      <c r="I14409" s="35">
        <v>0.3825854501243327</v>
      </c>
      <c r="J14409" s="35">
        <v>3.022497044769152E-2</v>
      </c>
      <c r="K14409" s="35">
        <v>0.51892223705493845</v>
      </c>
      <c r="L14409" s="35">
        <v>0</v>
      </c>
      <c r="M14409" s="35">
        <v>0</v>
      </c>
      <c r="N14409" s="35">
        <v>0</v>
      </c>
      <c r="O14409" s="35">
        <v>0</v>
      </c>
      <c r="P14409" s="36">
        <v>12</v>
      </c>
      <c r="Q14409" s="37">
        <v>105</v>
      </c>
      <c r="R14409" s="36">
        <v>2</v>
      </c>
      <c r="S14409" s="39">
        <f t="shared" si="502"/>
        <v>100</v>
      </c>
      <c r="T14409" s="34" t="s">
        <v>31</v>
      </c>
      <c r="U14409" s="12">
        <f>((alpha+(beta*speed))^((-1)/ceta))</f>
        <v>9.430880776262221E-2</v>
      </c>
      <c r="V14409" s="8">
        <f t="shared" si="503"/>
        <v>100</v>
      </c>
    </row>
    <row r="14410" spans="1:22">
      <c r="A14410" s="34" t="s">
        <v>20</v>
      </c>
      <c r="B14410" s="34" t="s">
        <v>81</v>
      </c>
      <c r="C14410" s="5" t="s">
        <v>229</v>
      </c>
      <c r="D14410" s="35" t="s">
        <v>84</v>
      </c>
      <c r="E14410" s="36" t="s">
        <v>18</v>
      </c>
      <c r="F14410" s="37">
        <v>50</v>
      </c>
      <c r="G14410" s="38">
        <v>-0.06</v>
      </c>
      <c r="H14410" s="34">
        <v>0.9972907285885021</v>
      </c>
      <c r="I14410" s="35">
        <v>0.54361195977631893</v>
      </c>
      <c r="J14410" s="35">
        <v>4.6886096470675036E-2</v>
      </c>
      <c r="K14410" s="35">
        <v>0.61513843906616916</v>
      </c>
      <c r="L14410" s="35">
        <v>0</v>
      </c>
      <c r="M14410" s="35">
        <v>0</v>
      </c>
      <c r="N14410" s="35">
        <v>0</v>
      </c>
      <c r="O14410" s="35">
        <v>0</v>
      </c>
      <c r="P14410" s="36">
        <v>12</v>
      </c>
      <c r="Q14410" s="37">
        <v>105</v>
      </c>
      <c r="R14410" s="36">
        <v>2</v>
      </c>
      <c r="S14410" s="39">
        <f t="shared" si="502"/>
        <v>100</v>
      </c>
      <c r="T14410" s="34" t="s">
        <v>31</v>
      </c>
      <c r="U14410" s="12">
        <f>((alpha+(beta*speed))^((-1)/ceta))</f>
        <v>6.7868408199523528E-2</v>
      </c>
      <c r="V14410" s="8">
        <f t="shared" si="503"/>
        <v>100</v>
      </c>
    </row>
    <row r="14411" spans="1:22">
      <c r="A14411" s="34" t="s">
        <v>20</v>
      </c>
      <c r="B14411" s="34" t="s">
        <v>81</v>
      </c>
      <c r="C14411" s="5" t="s">
        <v>229</v>
      </c>
      <c r="D14411" s="35" t="s">
        <v>84</v>
      </c>
      <c r="E14411" s="36" t="s">
        <v>17</v>
      </c>
      <c r="F14411" s="37">
        <v>50</v>
      </c>
      <c r="G14411" s="38">
        <v>-0.06</v>
      </c>
      <c r="H14411" s="34">
        <v>0.99227618080536595</v>
      </c>
      <c r="I14411" s="35">
        <v>14.236779613142122</v>
      </c>
      <c r="J14411" s="35">
        <v>-22.151601419438656</v>
      </c>
      <c r="K14411" s="35">
        <v>-2.6545525532821843</v>
      </c>
      <c r="L14411" s="35">
        <v>0</v>
      </c>
      <c r="M14411" s="35">
        <v>0</v>
      </c>
      <c r="N14411" s="35">
        <v>0</v>
      </c>
      <c r="O14411" s="35">
        <v>0</v>
      </c>
      <c r="P14411" s="36">
        <v>12</v>
      </c>
      <c r="Q14411" s="37">
        <v>105</v>
      </c>
      <c r="R14411" s="36">
        <v>13</v>
      </c>
      <c r="S14411" s="39">
        <f t="shared" si="502"/>
        <v>100</v>
      </c>
      <c r="T14411" s="34" t="s">
        <v>50</v>
      </c>
      <c r="U14411" s="12">
        <f>EXP((alpha+(beta/speed))+(ceta*LN(speed)))</f>
        <v>5.9930311754154193</v>
      </c>
      <c r="V14411" s="8">
        <f t="shared" si="503"/>
        <v>100</v>
      </c>
    </row>
    <row r="14412" spans="1:22">
      <c r="A14412" s="34" t="s">
        <v>20</v>
      </c>
      <c r="B14412" s="34" t="s">
        <v>81</v>
      </c>
      <c r="C14412" s="5" t="s">
        <v>229</v>
      </c>
      <c r="D14412" s="35" t="s">
        <v>84</v>
      </c>
      <c r="E14412" s="36" t="s">
        <v>15</v>
      </c>
      <c r="F14412" s="37">
        <v>100</v>
      </c>
      <c r="G14412" s="38">
        <v>-0.06</v>
      </c>
      <c r="H14412" s="34">
        <v>0.99225263825979981</v>
      </c>
      <c r="I14412" s="35">
        <v>8.8136280837741552</v>
      </c>
      <c r="J14412" s="35">
        <v>-19.733269944755847</v>
      </c>
      <c r="K14412" s="35">
        <v>-2.3085574187556377</v>
      </c>
      <c r="L14412" s="35">
        <v>0</v>
      </c>
      <c r="M14412" s="35">
        <v>0</v>
      </c>
      <c r="N14412" s="35">
        <v>0</v>
      </c>
      <c r="O14412" s="35">
        <v>0</v>
      </c>
      <c r="P14412" s="36">
        <v>12</v>
      </c>
      <c r="Q14412" s="37">
        <v>105</v>
      </c>
      <c r="R14412" s="36">
        <v>13</v>
      </c>
      <c r="S14412" s="39">
        <f t="shared" si="502"/>
        <v>100</v>
      </c>
      <c r="T14412" s="34" t="s">
        <v>50</v>
      </c>
      <c r="U14412" s="12">
        <f>EXP((alpha+(beta/speed))+(ceta*LN(speed)))</f>
        <v>0.13331981500184412</v>
      </c>
      <c r="V14412" s="8">
        <f t="shared" si="503"/>
        <v>100</v>
      </c>
    </row>
    <row r="14413" spans="1:22">
      <c r="A14413" s="34" t="s">
        <v>20</v>
      </c>
      <c r="B14413" s="34" t="s">
        <v>81</v>
      </c>
      <c r="C14413" s="5" t="s">
        <v>229</v>
      </c>
      <c r="D14413" s="35" t="s">
        <v>84</v>
      </c>
      <c r="E14413" s="36" t="s">
        <v>16</v>
      </c>
      <c r="F14413" s="37">
        <v>100</v>
      </c>
      <c r="G14413" s="38">
        <v>-0.06</v>
      </c>
      <c r="H14413" s="34">
        <v>0.99075297315471955</v>
      </c>
      <c r="I14413" s="35">
        <v>10.46894948187256</v>
      </c>
      <c r="J14413" s="35">
        <v>-21.128101991211182</v>
      </c>
      <c r="K14413" s="35">
        <v>-2.5617069523410665</v>
      </c>
      <c r="L14413" s="35">
        <v>0</v>
      </c>
      <c r="M14413" s="35">
        <v>0</v>
      </c>
      <c r="N14413" s="35">
        <v>0</v>
      </c>
      <c r="O14413" s="35">
        <v>0</v>
      </c>
      <c r="P14413" s="36">
        <v>12</v>
      </c>
      <c r="Q14413" s="37">
        <v>105</v>
      </c>
      <c r="R14413" s="36">
        <v>13</v>
      </c>
      <c r="S14413" s="39">
        <f t="shared" si="502"/>
        <v>100</v>
      </c>
      <c r="T14413" s="34" t="s">
        <v>50</v>
      </c>
      <c r="U14413" s="12">
        <f>EXP((alpha+(beta/speed))+(ceta*LN(speed)))</f>
        <v>0.21450375816194328</v>
      </c>
      <c r="V14413" s="8">
        <f t="shared" si="503"/>
        <v>100</v>
      </c>
    </row>
    <row r="14414" spans="1:22">
      <c r="A14414" s="34" t="s">
        <v>20</v>
      </c>
      <c r="B14414" s="34" t="s">
        <v>81</v>
      </c>
      <c r="C14414" s="5" t="s">
        <v>229</v>
      </c>
      <c r="D14414" s="35" t="s">
        <v>84</v>
      </c>
      <c r="E14414" s="36" t="s">
        <v>14</v>
      </c>
      <c r="F14414" s="37">
        <v>100</v>
      </c>
      <c r="G14414" s="38">
        <v>-0.06</v>
      </c>
      <c r="H14414" s="34">
        <v>0.99760147705977331</v>
      </c>
      <c r="I14414" s="35">
        <v>0.12526748818695913</v>
      </c>
      <c r="J14414" s="35">
        <v>2.8455391046811926E-2</v>
      </c>
      <c r="K14414" s="35">
        <v>7.7744697453932272E-4</v>
      </c>
      <c r="L14414" s="35">
        <v>0</v>
      </c>
      <c r="M14414" s="35">
        <v>0</v>
      </c>
      <c r="N14414" s="35">
        <v>0</v>
      </c>
      <c r="O14414" s="35">
        <v>0</v>
      </c>
      <c r="P14414" s="36">
        <v>12</v>
      </c>
      <c r="Q14414" s="37">
        <v>105</v>
      </c>
      <c r="R14414" s="36">
        <v>5</v>
      </c>
      <c r="S14414" s="39">
        <f t="shared" si="502"/>
        <v>100</v>
      </c>
      <c r="T14414" s="34" t="s">
        <v>36</v>
      </c>
      <c r="U14414" s="12">
        <f>(1/(((ceta*(speed^2))+(beta*speed))+alpha))</f>
        <v>9.3064149168433891E-2</v>
      </c>
      <c r="V14414" s="8">
        <f t="shared" si="503"/>
        <v>100</v>
      </c>
    </row>
    <row r="14415" spans="1:22">
      <c r="A14415" s="34" t="s">
        <v>20</v>
      </c>
      <c r="B14415" s="34" t="s">
        <v>81</v>
      </c>
      <c r="C14415" s="5" t="s">
        <v>229</v>
      </c>
      <c r="D14415" s="35" t="s">
        <v>84</v>
      </c>
      <c r="E14415" s="36" t="s">
        <v>18</v>
      </c>
      <c r="F14415" s="37">
        <v>100</v>
      </c>
      <c r="G14415" s="38">
        <v>-0.06</v>
      </c>
      <c r="H14415" s="34">
        <v>0.99684446746176147</v>
      </c>
      <c r="I14415" s="35">
        <v>4.1836732584316287</v>
      </c>
      <c r="J14415" s="35">
        <v>-8.3699537016450609</v>
      </c>
      <c r="K14415" s="35">
        <v>-1.4689739563232336</v>
      </c>
      <c r="L14415" s="35">
        <v>0</v>
      </c>
      <c r="M14415" s="35">
        <v>0</v>
      </c>
      <c r="N14415" s="35">
        <v>0</v>
      </c>
      <c r="O14415" s="35">
        <v>0</v>
      </c>
      <c r="P14415" s="36">
        <v>12</v>
      </c>
      <c r="Q14415" s="37">
        <v>105</v>
      </c>
      <c r="R14415" s="36">
        <v>13</v>
      </c>
      <c r="S14415" s="39">
        <f t="shared" si="502"/>
        <v>100</v>
      </c>
      <c r="T14415" s="34" t="s">
        <v>50</v>
      </c>
      <c r="U14415" s="12">
        <f>EXP((alpha+(beta/speed))+(ceta*LN(speed)))</f>
        <v>6.9606220110060402E-2</v>
      </c>
      <c r="V14415" s="8">
        <f t="shared" si="503"/>
        <v>100</v>
      </c>
    </row>
    <row r="14416" spans="1:22">
      <c r="A14416" s="34" t="s">
        <v>20</v>
      </c>
      <c r="B14416" s="34" t="s">
        <v>81</v>
      </c>
      <c r="C14416" s="5" t="s">
        <v>229</v>
      </c>
      <c r="D14416" s="35" t="s">
        <v>84</v>
      </c>
      <c r="E14416" s="36" t="s">
        <v>17</v>
      </c>
      <c r="F14416" s="37">
        <v>100</v>
      </c>
      <c r="G14416" s="38">
        <v>-0.06</v>
      </c>
      <c r="H14416" s="34">
        <v>0.99102074439315524</v>
      </c>
      <c r="I14416" s="35">
        <v>14.421378778504817</v>
      </c>
      <c r="J14416" s="35">
        <v>-23.211773366859596</v>
      </c>
      <c r="K14416" s="35">
        <v>-2.7078083151196695</v>
      </c>
      <c r="L14416" s="35">
        <v>0</v>
      </c>
      <c r="M14416" s="35">
        <v>0</v>
      </c>
      <c r="N14416" s="35">
        <v>0</v>
      </c>
      <c r="O14416" s="35">
        <v>0</v>
      </c>
      <c r="P14416" s="36">
        <v>12</v>
      </c>
      <c r="Q14416" s="37">
        <v>105</v>
      </c>
      <c r="R14416" s="36">
        <v>13</v>
      </c>
      <c r="S14416" s="39">
        <f t="shared" si="502"/>
        <v>100</v>
      </c>
      <c r="T14416" s="34" t="s">
        <v>50</v>
      </c>
      <c r="U14416" s="12">
        <f>EXP((alpha+(beta/speed))+(ceta*LN(speed)))</f>
        <v>5.5808602025573455</v>
      </c>
      <c r="V14416" s="8">
        <f t="shared" si="503"/>
        <v>100</v>
      </c>
    </row>
    <row r="14417" spans="1:22">
      <c r="A14417" s="34" t="s">
        <v>20</v>
      </c>
      <c r="B14417" s="34" t="s">
        <v>81</v>
      </c>
      <c r="C14417" s="5" t="s">
        <v>229</v>
      </c>
      <c r="D14417" s="35" t="s">
        <v>84</v>
      </c>
      <c r="E14417" s="36" t="s">
        <v>15</v>
      </c>
      <c r="F14417" s="37">
        <v>0</v>
      </c>
      <c r="G14417" s="38">
        <v>-0.04</v>
      </c>
      <c r="H14417" s="34">
        <v>0.99670848150829505</v>
      </c>
      <c r="I14417" s="35">
        <v>0.13767886323652939</v>
      </c>
      <c r="J14417" s="35">
        <v>31.477257113572954</v>
      </c>
      <c r="K14417" s="35">
        <v>0.65022805222321511</v>
      </c>
      <c r="L14417" s="35">
        <v>0.79113763521267499</v>
      </c>
      <c r="M14417" s="35">
        <v>2.7741897985206578E-2</v>
      </c>
      <c r="N14417" s="35">
        <v>0</v>
      </c>
      <c r="O14417" s="35">
        <v>0</v>
      </c>
      <c r="P14417" s="36">
        <v>12</v>
      </c>
      <c r="Q14417" s="37">
        <v>105</v>
      </c>
      <c r="R14417" s="36">
        <v>10</v>
      </c>
      <c r="S14417" s="39">
        <f t="shared" si="502"/>
        <v>100</v>
      </c>
      <c r="T14417" s="34" t="s">
        <v>44</v>
      </c>
      <c r="U14417" s="12">
        <f>(alpha+(beta/(1+EXP((((-1)*ceta)+(delta*LN(speed)))+(epsilon*speed)))))</f>
        <v>0.23584016037741221</v>
      </c>
      <c r="V14417" s="8">
        <f t="shared" si="503"/>
        <v>100</v>
      </c>
    </row>
    <row r="14418" spans="1:22">
      <c r="A14418" s="34" t="s">
        <v>20</v>
      </c>
      <c r="B14418" s="34" t="s">
        <v>81</v>
      </c>
      <c r="C14418" s="5" t="s">
        <v>229</v>
      </c>
      <c r="D14418" s="35" t="s">
        <v>84</v>
      </c>
      <c r="E14418" s="36" t="s">
        <v>16</v>
      </c>
      <c r="F14418" s="37">
        <v>0</v>
      </c>
      <c r="G14418" s="38">
        <v>-0.04</v>
      </c>
      <c r="H14418" s="34">
        <v>0.99237435227568849</v>
      </c>
      <c r="I14418" s="35">
        <v>8.7250418195487817E-2</v>
      </c>
      <c r="J14418" s="35">
        <v>95.394231294955958</v>
      </c>
      <c r="K14418" s="35">
        <v>0.79332526919124247</v>
      </c>
      <c r="L14418" s="35">
        <v>0.91912348137966848</v>
      </c>
      <c r="M14418" s="35">
        <v>2.2801954776476174E-2</v>
      </c>
      <c r="N14418" s="35">
        <v>0</v>
      </c>
      <c r="O14418" s="35">
        <v>0</v>
      </c>
      <c r="P14418" s="36">
        <v>12</v>
      </c>
      <c r="Q14418" s="37">
        <v>105</v>
      </c>
      <c r="R14418" s="36">
        <v>10</v>
      </c>
      <c r="S14418" s="39">
        <f t="shared" si="502"/>
        <v>100</v>
      </c>
      <c r="T14418" s="34" t="s">
        <v>44</v>
      </c>
      <c r="U14418" s="12">
        <f>(alpha+(beta/(1+EXP((((-1)*ceta)+(delta*LN(speed)))+(epsilon*speed)))))</f>
        <v>0.39922054654948125</v>
      </c>
      <c r="V14418" s="8">
        <f t="shared" si="503"/>
        <v>100</v>
      </c>
    </row>
    <row r="14419" spans="1:22">
      <c r="A14419" s="34" t="s">
        <v>20</v>
      </c>
      <c r="B14419" s="34" t="s">
        <v>81</v>
      </c>
      <c r="C14419" s="5" t="s">
        <v>229</v>
      </c>
      <c r="D14419" s="35" t="s">
        <v>84</v>
      </c>
      <c r="E14419" s="36" t="s">
        <v>14</v>
      </c>
      <c r="F14419" s="37">
        <v>0</v>
      </c>
      <c r="G14419" s="38">
        <v>-0.04</v>
      </c>
      <c r="H14419" s="34">
        <v>0.99713093416209497</v>
      </c>
      <c r="I14419" s="35">
        <v>17.403217831592261</v>
      </c>
      <c r="J14419" s="35">
        <v>0.98487972695551196</v>
      </c>
      <c r="K14419" s="35">
        <v>-0.78962241713662529</v>
      </c>
      <c r="L14419" s="35">
        <v>0</v>
      </c>
      <c r="M14419" s="35">
        <v>0</v>
      </c>
      <c r="N14419" s="35">
        <v>0</v>
      </c>
      <c r="O14419" s="35">
        <v>0</v>
      </c>
      <c r="P14419" s="36">
        <v>12</v>
      </c>
      <c r="Q14419" s="37">
        <v>105</v>
      </c>
      <c r="R14419" s="36">
        <v>0</v>
      </c>
      <c r="S14419" s="39">
        <f t="shared" si="502"/>
        <v>100</v>
      </c>
      <c r="T14419" s="34" t="s">
        <v>29</v>
      </c>
      <c r="U14419" s="12">
        <f>((alpha*(beta^speed))*(speed^ceta))</f>
        <v>9.9931984487999198E-2</v>
      </c>
      <c r="V14419" s="8">
        <f t="shared" si="503"/>
        <v>100</v>
      </c>
    </row>
    <row r="14420" spans="1:22">
      <c r="A14420" s="34" t="s">
        <v>20</v>
      </c>
      <c r="B14420" s="34" t="s">
        <v>81</v>
      </c>
      <c r="C14420" s="5" t="s">
        <v>229</v>
      </c>
      <c r="D14420" s="35" t="s">
        <v>84</v>
      </c>
      <c r="E14420" s="36" t="s">
        <v>18</v>
      </c>
      <c r="F14420" s="37">
        <v>0</v>
      </c>
      <c r="G14420" s="38">
        <v>-0.04</v>
      </c>
      <c r="H14420" s="34">
        <v>0.99739534313599576</v>
      </c>
      <c r="I14420" s="35">
        <v>7.6957364798059729</v>
      </c>
      <c r="J14420" s="35">
        <v>0.98900313052096211</v>
      </c>
      <c r="K14420" s="35">
        <v>-0.78548167331244956</v>
      </c>
      <c r="L14420" s="35">
        <v>0</v>
      </c>
      <c r="M14420" s="35">
        <v>0</v>
      </c>
      <c r="N14420" s="35">
        <v>0</v>
      </c>
      <c r="O14420" s="35">
        <v>0</v>
      </c>
      <c r="P14420" s="36">
        <v>12</v>
      </c>
      <c r="Q14420" s="37">
        <v>105</v>
      </c>
      <c r="R14420" s="36">
        <v>0</v>
      </c>
      <c r="S14420" s="39">
        <f t="shared" si="502"/>
        <v>100</v>
      </c>
      <c r="T14420" s="34" t="s">
        <v>29</v>
      </c>
      <c r="U14420" s="12">
        <f>((alpha*(beta^speed))*(speed^ceta))</f>
        <v>6.8399585489679296E-2</v>
      </c>
      <c r="V14420" s="8">
        <f t="shared" si="503"/>
        <v>100</v>
      </c>
    </row>
    <row r="14421" spans="1:22">
      <c r="A14421" s="34" t="s">
        <v>20</v>
      </c>
      <c r="B14421" s="34" t="s">
        <v>81</v>
      </c>
      <c r="C14421" s="5" t="s">
        <v>229</v>
      </c>
      <c r="D14421" s="35" t="s">
        <v>84</v>
      </c>
      <c r="E14421" s="36" t="s">
        <v>17</v>
      </c>
      <c r="F14421" s="37">
        <v>0</v>
      </c>
      <c r="G14421" s="38">
        <v>-0.04</v>
      </c>
      <c r="H14421" s="34">
        <v>0.99284885275112689</v>
      </c>
      <c r="I14421" s="35">
        <v>3146.2848997773599</v>
      </c>
      <c r="J14421" s="35">
        <v>0.97252524292640974</v>
      </c>
      <c r="K14421" s="35">
        <v>-0.67222411028356754</v>
      </c>
      <c r="L14421" s="35">
        <v>0</v>
      </c>
      <c r="M14421" s="35">
        <v>0</v>
      </c>
      <c r="N14421" s="35">
        <v>0</v>
      </c>
      <c r="O14421" s="35">
        <v>0</v>
      </c>
      <c r="P14421" s="36">
        <v>12</v>
      </c>
      <c r="Q14421" s="37">
        <v>105</v>
      </c>
      <c r="R14421" s="36">
        <v>0</v>
      </c>
      <c r="S14421" s="39">
        <f t="shared" si="502"/>
        <v>100</v>
      </c>
      <c r="T14421" s="34" t="s">
        <v>29</v>
      </c>
      <c r="U14421" s="12">
        <f>((alpha*(beta^speed))*(speed^ceta))</f>
        <v>8.7788594755808074</v>
      </c>
      <c r="V14421" s="8">
        <f t="shared" si="503"/>
        <v>100</v>
      </c>
    </row>
    <row r="14422" spans="1:22">
      <c r="A14422" s="34" t="s">
        <v>20</v>
      </c>
      <c r="B14422" s="34" t="s">
        <v>81</v>
      </c>
      <c r="C14422" s="5" t="s">
        <v>229</v>
      </c>
      <c r="D14422" s="35" t="s">
        <v>84</v>
      </c>
      <c r="E14422" s="36" t="s">
        <v>15</v>
      </c>
      <c r="F14422" s="37">
        <v>50</v>
      </c>
      <c r="G14422" s="38">
        <v>-0.04</v>
      </c>
      <c r="H14422" s="34">
        <v>0.99529411193708761</v>
      </c>
      <c r="I14422" s="35">
        <v>8.0506642004033075</v>
      </c>
      <c r="J14422" s="35">
        <v>-16.363123139522667</v>
      </c>
      <c r="K14422" s="35">
        <v>-2.0448396238832149</v>
      </c>
      <c r="L14422" s="35">
        <v>0</v>
      </c>
      <c r="M14422" s="35">
        <v>0</v>
      </c>
      <c r="N14422" s="35">
        <v>0</v>
      </c>
      <c r="O14422" s="35">
        <v>0</v>
      </c>
      <c r="P14422" s="36">
        <v>12</v>
      </c>
      <c r="Q14422" s="37">
        <v>105</v>
      </c>
      <c r="R14422" s="36">
        <v>13</v>
      </c>
      <c r="S14422" s="39">
        <f t="shared" si="502"/>
        <v>100</v>
      </c>
      <c r="T14422" s="34" t="s">
        <v>50</v>
      </c>
      <c r="U14422" s="12">
        <f>EXP((alpha+(beta/speed))+(ceta*LN(speed)))</f>
        <v>0.21657865347345864</v>
      </c>
      <c r="V14422" s="8">
        <f t="shared" si="503"/>
        <v>100</v>
      </c>
    </row>
    <row r="14423" spans="1:22">
      <c r="A14423" s="34" t="s">
        <v>20</v>
      </c>
      <c r="B14423" s="34" t="s">
        <v>81</v>
      </c>
      <c r="C14423" s="5" t="s">
        <v>229</v>
      </c>
      <c r="D14423" s="35" t="s">
        <v>84</v>
      </c>
      <c r="E14423" s="36" t="s">
        <v>16</v>
      </c>
      <c r="F14423" s="37">
        <v>50</v>
      </c>
      <c r="G14423" s="38">
        <v>-0.04</v>
      </c>
      <c r="H14423" s="34">
        <v>0.98918147335325712</v>
      </c>
      <c r="I14423" s="35">
        <v>96.471356428137298</v>
      </c>
      <c r="J14423" s="35">
        <v>0.97237767933244723</v>
      </c>
      <c r="K14423" s="35">
        <v>-0.65459782614399853</v>
      </c>
      <c r="L14423" s="35">
        <v>0</v>
      </c>
      <c r="M14423" s="35">
        <v>0</v>
      </c>
      <c r="N14423" s="35">
        <v>0</v>
      </c>
      <c r="O14423" s="35">
        <v>0</v>
      </c>
      <c r="P14423" s="36">
        <v>12</v>
      </c>
      <c r="Q14423" s="37">
        <v>105</v>
      </c>
      <c r="R14423" s="36">
        <v>0</v>
      </c>
      <c r="S14423" s="39">
        <f t="shared" si="502"/>
        <v>100</v>
      </c>
      <c r="T14423" s="34" t="s">
        <v>29</v>
      </c>
      <c r="U14423" s="12">
        <f>((alpha*(beta^speed))*(speed^ceta))</f>
        <v>0.28754170920105626</v>
      </c>
      <c r="V14423" s="8">
        <f t="shared" si="503"/>
        <v>100</v>
      </c>
    </row>
    <row r="14424" spans="1:22">
      <c r="A14424" s="34" t="s">
        <v>20</v>
      </c>
      <c r="B14424" s="34" t="s">
        <v>81</v>
      </c>
      <c r="C14424" s="5" t="s">
        <v>229</v>
      </c>
      <c r="D14424" s="35" t="s">
        <v>84</v>
      </c>
      <c r="E14424" s="36" t="s">
        <v>14</v>
      </c>
      <c r="F14424" s="37">
        <v>50</v>
      </c>
      <c r="G14424" s="38">
        <v>-0.04</v>
      </c>
      <c r="H14424" s="34">
        <v>0.99738589294075319</v>
      </c>
      <c r="I14424" s="35">
        <v>2.366961694887823E-2</v>
      </c>
      <c r="J14424" s="35">
        <v>21.532099737506339</v>
      </c>
      <c r="K14424" s="35">
        <v>-9.5061856177927236E-3</v>
      </c>
      <c r="L14424" s="35">
        <v>0.84137117920714455</v>
      </c>
      <c r="M14424" s="35">
        <v>1.7816017177972206E-2</v>
      </c>
      <c r="N14424" s="35">
        <v>0</v>
      </c>
      <c r="O14424" s="35">
        <v>0</v>
      </c>
      <c r="P14424" s="36">
        <v>12</v>
      </c>
      <c r="Q14424" s="37">
        <v>105</v>
      </c>
      <c r="R14424" s="36">
        <v>10</v>
      </c>
      <c r="S14424" s="39">
        <f t="shared" si="502"/>
        <v>100</v>
      </c>
      <c r="T14424" s="34" t="s">
        <v>44</v>
      </c>
      <c r="U14424" s="12">
        <f>(alpha+(beta/(1+EXP((((-1)*ceta)+(delta*LN(speed)))+(epsilon*speed)))))</f>
        <v>9.7967185204714508E-2</v>
      </c>
      <c r="V14424" s="8">
        <f t="shared" si="503"/>
        <v>100</v>
      </c>
    </row>
    <row r="14425" spans="1:22">
      <c r="A14425" s="34" t="s">
        <v>20</v>
      </c>
      <c r="B14425" s="34" t="s">
        <v>81</v>
      </c>
      <c r="C14425" s="5" t="s">
        <v>229</v>
      </c>
      <c r="D14425" s="35" t="s">
        <v>84</v>
      </c>
      <c r="E14425" s="36" t="s">
        <v>18</v>
      </c>
      <c r="F14425" s="37">
        <v>50</v>
      </c>
      <c r="G14425" s="38">
        <v>-0.04</v>
      </c>
      <c r="H14425" s="34">
        <v>0.99696982919048305</v>
      </c>
      <c r="I14425" s="35">
        <v>1.2249075021338037E-2</v>
      </c>
      <c r="J14425" s="35">
        <v>-8.2485245987084337</v>
      </c>
      <c r="K14425" s="35">
        <v>0.85103756485134174</v>
      </c>
      <c r="L14425" s="35">
        <v>0.38123614793953203</v>
      </c>
      <c r="M14425" s="35">
        <v>0</v>
      </c>
      <c r="N14425" s="35">
        <v>0</v>
      </c>
      <c r="O14425" s="35">
        <v>0</v>
      </c>
      <c r="P14425" s="36">
        <v>12</v>
      </c>
      <c r="Q14425" s="37">
        <v>105</v>
      </c>
      <c r="R14425" s="36">
        <v>8</v>
      </c>
      <c r="S14425" s="39">
        <f t="shared" si="502"/>
        <v>100</v>
      </c>
      <c r="T14425" s="34" t="s">
        <v>40</v>
      </c>
      <c r="U14425" s="12">
        <f>(alpha-(beta*EXP(((-1)*ceta)*(speed^delta))))</f>
        <v>7.2145803470389111E-2</v>
      </c>
      <c r="V14425" s="8">
        <f t="shared" si="503"/>
        <v>100</v>
      </c>
    </row>
    <row r="14426" spans="1:22">
      <c r="A14426" s="34" t="s">
        <v>20</v>
      </c>
      <c r="B14426" s="34" t="s">
        <v>81</v>
      </c>
      <c r="C14426" s="5" t="s">
        <v>229</v>
      </c>
      <c r="D14426" s="35" t="s">
        <v>84</v>
      </c>
      <c r="E14426" s="36" t="s">
        <v>17</v>
      </c>
      <c r="F14426" s="37">
        <v>50</v>
      </c>
      <c r="G14426" s="38">
        <v>-0.04</v>
      </c>
      <c r="H14426" s="34">
        <v>0.99071710781617806</v>
      </c>
      <c r="I14426" s="35">
        <v>2496.1490503341529</v>
      </c>
      <c r="J14426" s="35">
        <v>0.96813918864897175</v>
      </c>
      <c r="K14426" s="35">
        <v>-0.57243469482362874</v>
      </c>
      <c r="L14426" s="35">
        <v>0</v>
      </c>
      <c r="M14426" s="35">
        <v>0</v>
      </c>
      <c r="N14426" s="35">
        <v>0</v>
      </c>
      <c r="O14426" s="35">
        <v>0</v>
      </c>
      <c r="P14426" s="36">
        <v>12</v>
      </c>
      <c r="Q14426" s="37">
        <v>105</v>
      </c>
      <c r="R14426" s="36">
        <v>0</v>
      </c>
      <c r="S14426" s="39">
        <f t="shared" si="502"/>
        <v>100</v>
      </c>
      <c r="T14426" s="34" t="s">
        <v>29</v>
      </c>
      <c r="U14426" s="12">
        <f>((alpha*(beta^speed))*(speed^ceta))</f>
        <v>7.0174790354787921</v>
      </c>
      <c r="V14426" s="8">
        <f t="shared" si="503"/>
        <v>100</v>
      </c>
    </row>
    <row r="14427" spans="1:22">
      <c r="A14427" s="34" t="s">
        <v>20</v>
      </c>
      <c r="B14427" s="34" t="s">
        <v>81</v>
      </c>
      <c r="C14427" s="5" t="s">
        <v>229</v>
      </c>
      <c r="D14427" s="35" t="s">
        <v>84</v>
      </c>
      <c r="E14427" s="36" t="s">
        <v>15</v>
      </c>
      <c r="F14427" s="37">
        <v>100</v>
      </c>
      <c r="G14427" s="38">
        <v>-0.04</v>
      </c>
      <c r="H14427" s="34">
        <v>0.99337561558824383</v>
      </c>
      <c r="I14427" s="35">
        <v>8.7639815028933636</v>
      </c>
      <c r="J14427" s="35">
        <v>-20.029965126807841</v>
      </c>
      <c r="K14427" s="35">
        <v>-2.2161126979099168</v>
      </c>
      <c r="L14427" s="35">
        <v>0</v>
      </c>
      <c r="M14427" s="35">
        <v>0</v>
      </c>
      <c r="N14427" s="35">
        <v>0</v>
      </c>
      <c r="O14427" s="35">
        <v>0</v>
      </c>
      <c r="P14427" s="36">
        <v>12</v>
      </c>
      <c r="Q14427" s="37">
        <v>105</v>
      </c>
      <c r="R14427" s="36">
        <v>13</v>
      </c>
      <c r="S14427" s="39">
        <f t="shared" si="502"/>
        <v>100</v>
      </c>
      <c r="T14427" s="34" t="s">
        <v>50</v>
      </c>
      <c r="U14427" s="12">
        <f>EXP((alpha+(beta/speed))+(ceta*LN(speed)))</f>
        <v>0.19361293882887437</v>
      </c>
      <c r="V14427" s="8">
        <f t="shared" si="503"/>
        <v>100</v>
      </c>
    </row>
    <row r="14428" spans="1:22">
      <c r="A14428" s="34" t="s">
        <v>20</v>
      </c>
      <c r="B14428" s="34" t="s">
        <v>81</v>
      </c>
      <c r="C14428" s="5" t="s">
        <v>229</v>
      </c>
      <c r="D14428" s="35" t="s">
        <v>84</v>
      </c>
      <c r="E14428" s="36" t="s">
        <v>16</v>
      </c>
      <c r="F14428" s="37">
        <v>100</v>
      </c>
      <c r="G14428" s="38">
        <v>-0.04</v>
      </c>
      <c r="H14428" s="34">
        <v>0.98576235118848199</v>
      </c>
      <c r="I14428" s="35">
        <v>80.789170316998238</v>
      </c>
      <c r="J14428" s="35">
        <v>0.97008915562992037</v>
      </c>
      <c r="K14428" s="35">
        <v>-0.58043338205224293</v>
      </c>
      <c r="L14428" s="35">
        <v>0</v>
      </c>
      <c r="M14428" s="35">
        <v>0</v>
      </c>
      <c r="N14428" s="35">
        <v>0</v>
      </c>
      <c r="O14428" s="35">
        <v>0</v>
      </c>
      <c r="P14428" s="36">
        <v>12</v>
      </c>
      <c r="Q14428" s="37">
        <v>105</v>
      </c>
      <c r="R14428" s="36">
        <v>0</v>
      </c>
      <c r="S14428" s="39">
        <f t="shared" si="502"/>
        <v>100</v>
      </c>
      <c r="T14428" s="34" t="s">
        <v>29</v>
      </c>
      <c r="U14428" s="12">
        <f>((alpha*(beta^speed))*(speed^ceta))</f>
        <v>0.26770184164822181</v>
      </c>
      <c r="V14428" s="8">
        <f t="shared" si="503"/>
        <v>100</v>
      </c>
    </row>
    <row r="14429" spans="1:22">
      <c r="A14429" s="34" t="s">
        <v>20</v>
      </c>
      <c r="B14429" s="34" t="s">
        <v>81</v>
      </c>
      <c r="C14429" s="5" t="s">
        <v>229</v>
      </c>
      <c r="D14429" s="35" t="s">
        <v>84</v>
      </c>
      <c r="E14429" s="36" t="s">
        <v>14</v>
      </c>
      <c r="F14429" s="37">
        <v>100</v>
      </c>
      <c r="G14429" s="38">
        <v>-0.04</v>
      </c>
      <c r="H14429" s="34">
        <v>0.99757785983726532</v>
      </c>
      <c r="I14429" s="35">
        <v>3.4878734045336951E-2</v>
      </c>
      <c r="J14429" s="35">
        <v>31.339486272053193</v>
      </c>
      <c r="K14429" s="35">
        <v>-0.57802979746330352</v>
      </c>
      <c r="L14429" s="35">
        <v>0.77741297671272802</v>
      </c>
      <c r="M14429" s="35">
        <v>2.0700636908344328E-2</v>
      </c>
      <c r="N14429" s="35">
        <v>0</v>
      </c>
      <c r="O14429" s="35">
        <v>0</v>
      </c>
      <c r="P14429" s="36">
        <v>12</v>
      </c>
      <c r="Q14429" s="37">
        <v>105</v>
      </c>
      <c r="R14429" s="36">
        <v>10</v>
      </c>
      <c r="S14429" s="39">
        <f t="shared" si="502"/>
        <v>100</v>
      </c>
      <c r="T14429" s="34" t="s">
        <v>44</v>
      </c>
      <c r="U14429" s="12">
        <f>(alpha+(beta/(1+EXP((((-1)*ceta)+(delta*LN(speed)))+(epsilon*speed)))))</f>
        <v>9.6589014759949243E-2</v>
      </c>
      <c r="V14429" s="8">
        <f t="shared" si="503"/>
        <v>100</v>
      </c>
    </row>
    <row r="14430" spans="1:22">
      <c r="A14430" s="34" t="s">
        <v>20</v>
      </c>
      <c r="B14430" s="34" t="s">
        <v>81</v>
      </c>
      <c r="C14430" s="5" t="s">
        <v>229</v>
      </c>
      <c r="D14430" s="35" t="s">
        <v>84</v>
      </c>
      <c r="E14430" s="36" t="s">
        <v>18</v>
      </c>
      <c r="F14430" s="37">
        <v>100</v>
      </c>
      <c r="G14430" s="38">
        <v>-0.04</v>
      </c>
      <c r="H14430" s="34">
        <v>0.9962923252101813</v>
      </c>
      <c r="I14430" s="35">
        <v>3.5021848565060146E-2</v>
      </c>
      <c r="J14430" s="35">
        <v>-3.8902118169819389</v>
      </c>
      <c r="K14430" s="35">
        <v>0.39302741668196539</v>
      </c>
      <c r="L14430" s="35">
        <v>0.53331254690439533</v>
      </c>
      <c r="M14430" s="35">
        <v>0</v>
      </c>
      <c r="N14430" s="35">
        <v>0</v>
      </c>
      <c r="O14430" s="35">
        <v>0</v>
      </c>
      <c r="P14430" s="36">
        <v>12</v>
      </c>
      <c r="Q14430" s="37">
        <v>105</v>
      </c>
      <c r="R14430" s="36">
        <v>8</v>
      </c>
      <c r="S14430" s="39">
        <f t="shared" si="502"/>
        <v>100</v>
      </c>
      <c r="T14430" s="34" t="s">
        <v>40</v>
      </c>
      <c r="U14430" s="12">
        <f>(alpha-(beta*EXP(((-1)*ceta)*(speed^delta))))</f>
        <v>7.4838860680115027E-2</v>
      </c>
      <c r="V14430" s="8">
        <f t="shared" si="503"/>
        <v>100</v>
      </c>
    </row>
    <row r="14431" spans="1:22">
      <c r="A14431" s="34" t="s">
        <v>20</v>
      </c>
      <c r="B14431" s="34" t="s">
        <v>81</v>
      </c>
      <c r="C14431" s="5" t="s">
        <v>229</v>
      </c>
      <c r="D14431" s="35" t="s">
        <v>84</v>
      </c>
      <c r="E14431" s="36" t="s">
        <v>17</v>
      </c>
      <c r="F14431" s="37">
        <v>100</v>
      </c>
      <c r="G14431" s="38">
        <v>-0.04</v>
      </c>
      <c r="H14431" s="34">
        <v>0.98862056297433065</v>
      </c>
      <c r="I14431" s="35">
        <v>13.433637192161639</v>
      </c>
      <c r="J14431" s="35">
        <v>-20.03957550299576</v>
      </c>
      <c r="K14431" s="35">
        <v>-2.3283461739857709</v>
      </c>
      <c r="L14431" s="35">
        <v>0</v>
      </c>
      <c r="M14431" s="35">
        <v>0</v>
      </c>
      <c r="N14431" s="35">
        <v>0</v>
      </c>
      <c r="O14431" s="35">
        <v>0</v>
      </c>
      <c r="P14431" s="36">
        <v>12</v>
      </c>
      <c r="Q14431" s="37">
        <v>105</v>
      </c>
      <c r="R14431" s="36">
        <v>13</v>
      </c>
      <c r="S14431" s="39">
        <f t="shared" si="502"/>
        <v>100</v>
      </c>
      <c r="T14431" s="34" t="s">
        <v>50</v>
      </c>
      <c r="U14431" s="12">
        <f>EXP((alpha+(beta/speed))+(ceta*LN(speed)))</f>
        <v>12.314914071900418</v>
      </c>
      <c r="V14431" s="8">
        <f t="shared" si="503"/>
        <v>100</v>
      </c>
    </row>
    <row r="14432" spans="1:22">
      <c r="A14432" s="34" t="s">
        <v>20</v>
      </c>
      <c r="B14432" s="34" t="s">
        <v>81</v>
      </c>
      <c r="C14432" s="5" t="s">
        <v>229</v>
      </c>
      <c r="D14432" s="35" t="s">
        <v>84</v>
      </c>
      <c r="E14432" s="36" t="s">
        <v>15</v>
      </c>
      <c r="F14432" s="37">
        <v>0</v>
      </c>
      <c r="G14432" s="38">
        <v>-0.02</v>
      </c>
      <c r="H14432" s="34">
        <v>0.99593996981112998</v>
      </c>
      <c r="I14432" s="35">
        <v>0.72002562511033807</v>
      </c>
      <c r="J14432" s="35">
        <v>93.255902729361779</v>
      </c>
      <c r="K14432" s="35">
        <v>-0.78048144138016051</v>
      </c>
      <c r="L14432" s="35">
        <v>0.68207831153475995</v>
      </c>
      <c r="M14432" s="35">
        <v>2.912276452871514E-2</v>
      </c>
      <c r="N14432" s="35">
        <v>0</v>
      </c>
      <c r="O14432" s="35">
        <v>0</v>
      </c>
      <c r="P14432" s="36">
        <v>12</v>
      </c>
      <c r="Q14432" s="37">
        <v>105</v>
      </c>
      <c r="R14432" s="36">
        <v>10</v>
      </c>
      <c r="S14432" s="39">
        <f t="shared" si="502"/>
        <v>100</v>
      </c>
      <c r="T14432" s="34" t="s">
        <v>44</v>
      </c>
      <c r="U14432" s="12">
        <f>(alpha+(beta/(1+EXP((((-1)*ceta)+(delta*LN(speed)))+(epsilon*speed)))))</f>
        <v>0.82032725100143433</v>
      </c>
      <c r="V14432" s="8">
        <f t="shared" si="503"/>
        <v>100</v>
      </c>
    </row>
    <row r="14433" spans="1:22">
      <c r="A14433" s="34" t="s">
        <v>20</v>
      </c>
      <c r="B14433" s="34" t="s">
        <v>81</v>
      </c>
      <c r="C14433" s="5" t="s">
        <v>229</v>
      </c>
      <c r="D14433" s="35" t="s">
        <v>84</v>
      </c>
      <c r="E14433" s="36" t="s">
        <v>16</v>
      </c>
      <c r="F14433" s="37">
        <v>0</v>
      </c>
      <c r="G14433" s="38">
        <v>-0.02</v>
      </c>
      <c r="H14433" s="34">
        <v>0.99140205719141072</v>
      </c>
      <c r="I14433" s="35">
        <v>222.72027916695637</v>
      </c>
      <c r="J14433" s="35">
        <v>1.0016517861125462</v>
      </c>
      <c r="K14433" s="35">
        <v>-1.0265082776808603</v>
      </c>
      <c r="L14433" s="35">
        <v>0</v>
      </c>
      <c r="M14433" s="35">
        <v>0</v>
      </c>
      <c r="N14433" s="35">
        <v>0</v>
      </c>
      <c r="O14433" s="35">
        <v>0</v>
      </c>
      <c r="P14433" s="36">
        <v>12</v>
      </c>
      <c r="Q14433" s="37">
        <v>105</v>
      </c>
      <c r="R14433" s="36">
        <v>0</v>
      </c>
      <c r="S14433" s="39">
        <f t="shared" si="502"/>
        <v>100</v>
      </c>
      <c r="T14433" s="34" t="s">
        <v>29</v>
      </c>
      <c r="U14433" s="12">
        <f>((alpha*(beta^speed))*(speed^ceta))</f>
        <v>2.3249851594064399</v>
      </c>
      <c r="V14433" s="8">
        <f t="shared" si="503"/>
        <v>100</v>
      </c>
    </row>
    <row r="14434" spans="1:22">
      <c r="A14434" s="34" t="s">
        <v>20</v>
      </c>
      <c r="B14434" s="34" t="s">
        <v>81</v>
      </c>
      <c r="C14434" s="5" t="s">
        <v>229</v>
      </c>
      <c r="D14434" s="35" t="s">
        <v>84</v>
      </c>
      <c r="E14434" s="36" t="s">
        <v>14</v>
      </c>
      <c r="F14434" s="37">
        <v>0</v>
      </c>
      <c r="G14434" s="38">
        <v>-0.02</v>
      </c>
      <c r="H14434" s="34">
        <v>0.99658166655172786</v>
      </c>
      <c r="I14434" s="35">
        <v>0.1929638532830143</v>
      </c>
      <c r="J14434" s="35">
        <v>22.356460523966192</v>
      </c>
      <c r="K14434" s="35">
        <v>0.13156822410799768</v>
      </c>
      <c r="L14434" s="35">
        <v>0.90159200028805431</v>
      </c>
      <c r="M14434" s="35">
        <v>1.4693644989213037E-2</v>
      </c>
      <c r="N14434" s="35">
        <v>0</v>
      </c>
      <c r="O14434" s="35">
        <v>0</v>
      </c>
      <c r="P14434" s="36">
        <v>12</v>
      </c>
      <c r="Q14434" s="37">
        <v>105</v>
      </c>
      <c r="R14434" s="36">
        <v>10</v>
      </c>
      <c r="S14434" s="39">
        <f t="shared" si="502"/>
        <v>100</v>
      </c>
      <c r="T14434" s="34" t="s">
        <v>44</v>
      </c>
      <c r="U14434" s="12">
        <f>(alpha+(beta/(1+EXP((((-1)*ceta)+(delta*LN(speed)))+(epsilon*speed)))))</f>
        <v>0.28488852871478543</v>
      </c>
      <c r="V14434" s="8">
        <f t="shared" si="503"/>
        <v>100</v>
      </c>
    </row>
    <row r="14435" spans="1:22">
      <c r="A14435" s="34" t="s">
        <v>20</v>
      </c>
      <c r="B14435" s="34" t="s">
        <v>81</v>
      </c>
      <c r="C14435" s="5" t="s">
        <v>229</v>
      </c>
      <c r="D14435" s="35" t="s">
        <v>84</v>
      </c>
      <c r="E14435" s="36" t="s">
        <v>18</v>
      </c>
      <c r="F14435" s="37">
        <v>0</v>
      </c>
      <c r="G14435" s="38">
        <v>-0.02</v>
      </c>
      <c r="H14435" s="34">
        <v>0.99702259587006525</v>
      </c>
      <c r="I14435" s="35">
        <v>8.3931132221501531E-2</v>
      </c>
      <c r="J14435" s="35">
        <v>9.2769705292100983</v>
      </c>
      <c r="K14435" s="35">
        <v>0.10429591399557855</v>
      </c>
      <c r="L14435" s="35">
        <v>0.85047401400878297</v>
      </c>
      <c r="M14435" s="35">
        <v>1.3242691130913139E-2</v>
      </c>
      <c r="N14435" s="35">
        <v>0</v>
      </c>
      <c r="O14435" s="35">
        <v>0</v>
      </c>
      <c r="P14435" s="36">
        <v>12</v>
      </c>
      <c r="Q14435" s="37">
        <v>105</v>
      </c>
      <c r="R14435" s="36">
        <v>10</v>
      </c>
      <c r="S14435" s="39">
        <f t="shared" si="502"/>
        <v>100</v>
      </c>
      <c r="T14435" s="34" t="s">
        <v>44</v>
      </c>
      <c r="U14435" s="12">
        <f>(alpha+(beta/(1+EXP((((-1)*ceta)+(delta*LN(speed)))+(epsilon*speed)))))</f>
        <v>0.13814186047134469</v>
      </c>
      <c r="V14435" s="8">
        <f t="shared" si="503"/>
        <v>100</v>
      </c>
    </row>
    <row r="14436" spans="1:22">
      <c r="A14436" s="34" t="s">
        <v>20</v>
      </c>
      <c r="B14436" s="34" t="s">
        <v>81</v>
      </c>
      <c r="C14436" s="5" t="s">
        <v>229</v>
      </c>
      <c r="D14436" s="35" t="s">
        <v>84</v>
      </c>
      <c r="E14436" s="36" t="s">
        <v>17</v>
      </c>
      <c r="F14436" s="37">
        <v>0</v>
      </c>
      <c r="G14436" s="38">
        <v>-0.02</v>
      </c>
      <c r="H14436" s="34">
        <v>0.99350808454233341</v>
      </c>
      <c r="I14436" s="35">
        <v>9.0338227101271027</v>
      </c>
      <c r="J14436" s="35">
        <v>-1.4736651896888835</v>
      </c>
      <c r="K14436" s="35">
        <v>-1.0651846021789317</v>
      </c>
      <c r="L14436" s="35">
        <v>0</v>
      </c>
      <c r="M14436" s="35">
        <v>0</v>
      </c>
      <c r="N14436" s="35">
        <v>0</v>
      </c>
      <c r="O14436" s="35">
        <v>0</v>
      </c>
      <c r="P14436" s="36">
        <v>12</v>
      </c>
      <c r="Q14436" s="37">
        <v>105</v>
      </c>
      <c r="R14436" s="36">
        <v>13</v>
      </c>
      <c r="S14436" s="39">
        <f t="shared" si="502"/>
        <v>100</v>
      </c>
      <c r="T14436" s="34" t="s">
        <v>50</v>
      </c>
      <c r="U14436" s="12">
        <f>EXP((alpha+(beta/speed))+(ceta*LN(speed)))</f>
        <v>61.174454099583066</v>
      </c>
      <c r="V14436" s="8">
        <f t="shared" si="503"/>
        <v>100</v>
      </c>
    </row>
    <row r="14437" spans="1:22">
      <c r="A14437" s="34" t="s">
        <v>20</v>
      </c>
      <c r="B14437" s="34" t="s">
        <v>81</v>
      </c>
      <c r="C14437" s="5" t="s">
        <v>229</v>
      </c>
      <c r="D14437" s="35" t="s">
        <v>84</v>
      </c>
      <c r="E14437" s="36" t="s">
        <v>15</v>
      </c>
      <c r="F14437" s="37">
        <v>50</v>
      </c>
      <c r="G14437" s="38">
        <v>-0.02</v>
      </c>
      <c r="H14437" s="34">
        <v>0.99650218839256144</v>
      </c>
      <c r="I14437" s="35">
        <v>0.62294903412709435</v>
      </c>
      <c r="J14437" s="35">
        <v>55.907189780776648</v>
      </c>
      <c r="K14437" s="35">
        <v>-0.39647755351609143</v>
      </c>
      <c r="L14437" s="35">
        <v>0.57116076758236189</v>
      </c>
      <c r="M14437" s="35">
        <v>3.6388270460901199E-2</v>
      </c>
      <c r="N14437" s="35">
        <v>0</v>
      </c>
      <c r="O14437" s="35">
        <v>0</v>
      </c>
      <c r="P14437" s="36">
        <v>12</v>
      </c>
      <c r="Q14437" s="37">
        <v>105</v>
      </c>
      <c r="R14437" s="36">
        <v>10</v>
      </c>
      <c r="S14437" s="39">
        <f t="shared" si="502"/>
        <v>100</v>
      </c>
      <c r="T14437" s="34" t="s">
        <v>44</v>
      </c>
      <c r="U14437" s="12">
        <f>(alpha+(beta/(1+EXP((((-1)*ceta)+(delta*LN(speed)))+(epsilon*speed)))))</f>
        <v>0.69408392505597183</v>
      </c>
      <c r="V14437" s="8">
        <f t="shared" si="503"/>
        <v>100</v>
      </c>
    </row>
    <row r="14438" spans="1:22">
      <c r="A14438" s="34" t="s">
        <v>20</v>
      </c>
      <c r="B14438" s="34" t="s">
        <v>81</v>
      </c>
      <c r="C14438" s="5" t="s">
        <v>229</v>
      </c>
      <c r="D14438" s="35" t="s">
        <v>84</v>
      </c>
      <c r="E14438" s="36" t="s">
        <v>16</v>
      </c>
      <c r="F14438" s="37">
        <v>50</v>
      </c>
      <c r="G14438" s="38">
        <v>-0.02</v>
      </c>
      <c r="H14438" s="34">
        <v>0.98726463288858068</v>
      </c>
      <c r="I14438" s="35">
        <v>6.5052167759677486</v>
      </c>
      <c r="J14438" s="35">
        <v>-5.6052275142694494</v>
      </c>
      <c r="K14438" s="35">
        <v>-1.2761609324617433</v>
      </c>
      <c r="L14438" s="35">
        <v>0</v>
      </c>
      <c r="M14438" s="35">
        <v>0</v>
      </c>
      <c r="N14438" s="35">
        <v>0</v>
      </c>
      <c r="O14438" s="35">
        <v>0</v>
      </c>
      <c r="P14438" s="36">
        <v>12</v>
      </c>
      <c r="Q14438" s="37">
        <v>105</v>
      </c>
      <c r="R14438" s="36">
        <v>13</v>
      </c>
      <c r="S14438" s="39">
        <f t="shared" si="502"/>
        <v>100</v>
      </c>
      <c r="T14438" s="34" t="s">
        <v>50</v>
      </c>
      <c r="U14438" s="12">
        <f>EXP((alpha+(beta/speed))+(ceta*LN(speed)))</f>
        <v>1.7722079917510944</v>
      </c>
      <c r="V14438" s="8">
        <f t="shared" si="503"/>
        <v>100</v>
      </c>
    </row>
    <row r="14439" spans="1:22">
      <c r="A14439" s="34" t="s">
        <v>20</v>
      </c>
      <c r="B14439" s="34" t="s">
        <v>81</v>
      </c>
      <c r="C14439" s="5" t="s">
        <v>229</v>
      </c>
      <c r="D14439" s="35" t="s">
        <v>84</v>
      </c>
      <c r="E14439" s="36" t="s">
        <v>14</v>
      </c>
      <c r="F14439" s="37">
        <v>50</v>
      </c>
      <c r="G14439" s="38">
        <v>-0.02</v>
      </c>
      <c r="H14439" s="34">
        <v>0.99645126321868893</v>
      </c>
      <c r="I14439" s="35">
        <v>22.355414370622935</v>
      </c>
      <c r="J14439" s="35">
        <v>0.99434280304917355</v>
      </c>
      <c r="K14439" s="35">
        <v>-0.90429480957881914</v>
      </c>
      <c r="L14439" s="35">
        <v>0</v>
      </c>
      <c r="M14439" s="35">
        <v>0</v>
      </c>
      <c r="N14439" s="35">
        <v>0</v>
      </c>
      <c r="O14439" s="35">
        <v>0</v>
      </c>
      <c r="P14439" s="36">
        <v>12</v>
      </c>
      <c r="Q14439" s="37">
        <v>105</v>
      </c>
      <c r="R14439" s="36">
        <v>0</v>
      </c>
      <c r="S14439" s="39">
        <f t="shared" si="502"/>
        <v>100</v>
      </c>
      <c r="T14439" s="34" t="s">
        <v>29</v>
      </c>
      <c r="U14439" s="12">
        <f>((alpha*(beta^speed))*(speed^ceta))</f>
        <v>0.19697294381379707</v>
      </c>
      <c r="V14439" s="8">
        <f t="shared" si="503"/>
        <v>100</v>
      </c>
    </row>
    <row r="14440" spans="1:22">
      <c r="A14440" s="34" t="s">
        <v>20</v>
      </c>
      <c r="B14440" s="34" t="s">
        <v>81</v>
      </c>
      <c r="C14440" s="5" t="s">
        <v>229</v>
      </c>
      <c r="D14440" s="35" t="s">
        <v>84</v>
      </c>
      <c r="E14440" s="36" t="s">
        <v>18</v>
      </c>
      <c r="F14440" s="37">
        <v>50</v>
      </c>
      <c r="G14440" s="38">
        <v>-0.02</v>
      </c>
      <c r="H14440" s="34">
        <v>0.99710279301560878</v>
      </c>
      <c r="I14440" s="35">
        <v>0.35387325017167487</v>
      </c>
      <c r="J14440" s="35">
        <v>5.1335328988467828E-2</v>
      </c>
      <c r="K14440" s="35">
        <v>0.80088821158545531</v>
      </c>
      <c r="L14440" s="35">
        <v>0</v>
      </c>
      <c r="M14440" s="35">
        <v>0</v>
      </c>
      <c r="N14440" s="35">
        <v>0</v>
      </c>
      <c r="O14440" s="35">
        <v>0</v>
      </c>
      <c r="P14440" s="36">
        <v>12</v>
      </c>
      <c r="Q14440" s="37">
        <v>105</v>
      </c>
      <c r="R14440" s="36">
        <v>2</v>
      </c>
      <c r="S14440" s="39">
        <f t="shared" si="502"/>
        <v>100</v>
      </c>
      <c r="T14440" s="34" t="s">
        <v>31</v>
      </c>
      <c r="U14440" s="12">
        <f>((alpha+(beta*speed))^((-1)/ceta))</f>
        <v>0.11934826126038241</v>
      </c>
      <c r="V14440" s="8">
        <f t="shared" si="503"/>
        <v>100</v>
      </c>
    </row>
    <row r="14441" spans="1:22">
      <c r="A14441" s="34" t="s">
        <v>20</v>
      </c>
      <c r="B14441" s="34" t="s">
        <v>81</v>
      </c>
      <c r="C14441" s="5" t="s">
        <v>229</v>
      </c>
      <c r="D14441" s="35" t="s">
        <v>84</v>
      </c>
      <c r="E14441" s="36" t="s">
        <v>17</v>
      </c>
      <c r="F14441" s="37">
        <v>50</v>
      </c>
      <c r="G14441" s="38">
        <v>-0.02</v>
      </c>
      <c r="H14441" s="34">
        <v>0.99196405320969383</v>
      </c>
      <c r="I14441" s="35">
        <v>10.171278915124095</v>
      </c>
      <c r="J14441" s="35">
        <v>-6.6086440538645554</v>
      </c>
      <c r="K14441" s="35">
        <v>-1.3546894922144268</v>
      </c>
      <c r="L14441" s="35">
        <v>0</v>
      </c>
      <c r="M14441" s="35">
        <v>0</v>
      </c>
      <c r="N14441" s="35">
        <v>0</v>
      </c>
      <c r="O14441" s="35">
        <v>0</v>
      </c>
      <c r="P14441" s="36">
        <v>12</v>
      </c>
      <c r="Q14441" s="37">
        <v>105</v>
      </c>
      <c r="R14441" s="36">
        <v>13</v>
      </c>
      <c r="S14441" s="39">
        <f t="shared" si="502"/>
        <v>100</v>
      </c>
      <c r="T14441" s="34" t="s">
        <v>50</v>
      </c>
      <c r="U14441" s="12">
        <f>EXP((alpha+(beta/speed))+(ceta*LN(speed)))</f>
        <v>47.780462124210139</v>
      </c>
      <c r="V14441" s="8">
        <f t="shared" si="503"/>
        <v>100</v>
      </c>
    </row>
    <row r="14442" spans="1:22">
      <c r="A14442" s="34" t="s">
        <v>20</v>
      </c>
      <c r="B14442" s="34" t="s">
        <v>81</v>
      </c>
      <c r="C14442" s="5" t="s">
        <v>229</v>
      </c>
      <c r="D14442" s="35" t="s">
        <v>84</v>
      </c>
      <c r="E14442" s="36" t="s">
        <v>15</v>
      </c>
      <c r="F14442" s="37">
        <v>100</v>
      </c>
      <c r="G14442" s="38">
        <v>-0.02</v>
      </c>
      <c r="H14442" s="34">
        <v>0.99513704889016652</v>
      </c>
      <c r="I14442" s="35">
        <v>0.55061180332502113</v>
      </c>
      <c r="J14442" s="35">
        <v>59.662157869784195</v>
      </c>
      <c r="K14442" s="35">
        <v>-0.74071440178444936</v>
      </c>
      <c r="L14442" s="35">
        <v>0.42640733544305215</v>
      </c>
      <c r="M14442" s="35">
        <v>4.1881194916005546E-2</v>
      </c>
      <c r="N14442" s="35">
        <v>0</v>
      </c>
      <c r="O14442" s="35">
        <v>0</v>
      </c>
      <c r="P14442" s="36">
        <v>12</v>
      </c>
      <c r="Q14442" s="37">
        <v>105</v>
      </c>
      <c r="R14442" s="36">
        <v>10</v>
      </c>
      <c r="S14442" s="39">
        <f t="shared" si="502"/>
        <v>100</v>
      </c>
      <c r="T14442" s="34" t="s">
        <v>44</v>
      </c>
      <c r="U14442" s="12">
        <f>(alpha+(beta/(1+EXP((((-1)*ceta)+(delta*LN(speed)))+(epsilon*speed)))))</f>
        <v>0.61112891366213162</v>
      </c>
      <c r="V14442" s="8">
        <f t="shared" si="503"/>
        <v>100</v>
      </c>
    </row>
    <row r="14443" spans="1:22">
      <c r="A14443" s="34" t="s">
        <v>20</v>
      </c>
      <c r="B14443" s="34" t="s">
        <v>81</v>
      </c>
      <c r="C14443" s="5" t="s">
        <v>229</v>
      </c>
      <c r="D14443" s="35" t="s">
        <v>84</v>
      </c>
      <c r="E14443" s="36" t="s">
        <v>16</v>
      </c>
      <c r="F14443" s="37">
        <v>100</v>
      </c>
      <c r="G14443" s="38">
        <v>-0.02</v>
      </c>
      <c r="H14443" s="34">
        <v>0.98199301581990672</v>
      </c>
      <c r="I14443" s="35">
        <v>108.66919641995364</v>
      </c>
      <c r="J14443" s="35">
        <v>0.98638013015019643</v>
      </c>
      <c r="K14443" s="35">
        <v>-0.66163438880682812</v>
      </c>
      <c r="L14443" s="35">
        <v>0</v>
      </c>
      <c r="M14443" s="35">
        <v>0</v>
      </c>
      <c r="N14443" s="35">
        <v>0</v>
      </c>
      <c r="O14443" s="35">
        <v>0</v>
      </c>
      <c r="P14443" s="36">
        <v>12</v>
      </c>
      <c r="Q14443" s="37">
        <v>105</v>
      </c>
      <c r="R14443" s="36">
        <v>0</v>
      </c>
      <c r="S14443" s="39">
        <f t="shared" si="502"/>
        <v>100</v>
      </c>
      <c r="T14443" s="34" t="s">
        <v>29</v>
      </c>
      <c r="U14443" s="12">
        <f>((alpha*(beta^speed))*(speed^ceta))</f>
        <v>1.3099936592879038</v>
      </c>
      <c r="V14443" s="8">
        <f t="shared" si="503"/>
        <v>100</v>
      </c>
    </row>
    <row r="14444" spans="1:22">
      <c r="A14444" s="34" t="s">
        <v>20</v>
      </c>
      <c r="B14444" s="34" t="s">
        <v>81</v>
      </c>
      <c r="C14444" s="5" t="s">
        <v>229</v>
      </c>
      <c r="D14444" s="35" t="s">
        <v>84</v>
      </c>
      <c r="E14444" s="36" t="s">
        <v>14</v>
      </c>
      <c r="F14444" s="37">
        <v>100</v>
      </c>
      <c r="G14444" s="38">
        <v>-0.02</v>
      </c>
      <c r="H14444" s="34">
        <v>0.99648049523471638</v>
      </c>
      <c r="I14444" s="35">
        <v>22.076757459809315</v>
      </c>
      <c r="J14444" s="35">
        <v>0.99217543045650403</v>
      </c>
      <c r="K14444" s="35">
        <v>-0.89874783829557525</v>
      </c>
      <c r="L14444" s="35">
        <v>0</v>
      </c>
      <c r="M14444" s="35">
        <v>0</v>
      </c>
      <c r="N14444" s="35">
        <v>0</v>
      </c>
      <c r="O14444" s="35">
        <v>0</v>
      </c>
      <c r="P14444" s="36">
        <v>12</v>
      </c>
      <c r="Q14444" s="37">
        <v>105</v>
      </c>
      <c r="R14444" s="36">
        <v>0</v>
      </c>
      <c r="S14444" s="39">
        <f t="shared" si="502"/>
        <v>100</v>
      </c>
      <c r="T14444" s="34" t="s">
        <v>29</v>
      </c>
      <c r="U14444" s="12">
        <f>((alpha*(beta^speed))*(speed^ceta))</f>
        <v>0.1604303150848187</v>
      </c>
      <c r="V14444" s="8">
        <f t="shared" si="503"/>
        <v>100</v>
      </c>
    </row>
    <row r="14445" spans="1:22">
      <c r="A14445" s="34" t="s">
        <v>20</v>
      </c>
      <c r="B14445" s="34" t="s">
        <v>81</v>
      </c>
      <c r="C14445" s="5" t="s">
        <v>229</v>
      </c>
      <c r="D14445" s="35" t="s">
        <v>84</v>
      </c>
      <c r="E14445" s="36" t="s">
        <v>18</v>
      </c>
      <c r="F14445" s="37">
        <v>100</v>
      </c>
      <c r="G14445" s="38">
        <v>-0.02</v>
      </c>
      <c r="H14445" s="34">
        <v>0.99615813825191479</v>
      </c>
      <c r="I14445" s="35">
        <v>8.0899042725822948E-2</v>
      </c>
      <c r="J14445" s="35">
        <v>12.09691214171983</v>
      </c>
      <c r="K14445" s="35">
        <v>-0.63508503994608034</v>
      </c>
      <c r="L14445" s="35">
        <v>0.61631977038371522</v>
      </c>
      <c r="M14445" s="35">
        <v>2.3269813066610745E-2</v>
      </c>
      <c r="N14445" s="35">
        <v>0</v>
      </c>
      <c r="O14445" s="35">
        <v>0</v>
      </c>
      <c r="P14445" s="36">
        <v>12</v>
      </c>
      <c r="Q14445" s="37">
        <v>105</v>
      </c>
      <c r="R14445" s="36">
        <v>10</v>
      </c>
      <c r="S14445" s="39">
        <f t="shared" si="502"/>
        <v>100</v>
      </c>
      <c r="T14445" s="34" t="s">
        <v>44</v>
      </c>
      <c r="U14445" s="12">
        <f>(alpha+(beta/(1+EXP((((-1)*ceta)+(delta*LN(speed)))+(epsilon*speed)))))</f>
        <v>0.11740077511259842</v>
      </c>
      <c r="V14445" s="8">
        <f t="shared" si="503"/>
        <v>100</v>
      </c>
    </row>
    <row r="14446" spans="1:22">
      <c r="A14446" s="34" t="s">
        <v>20</v>
      </c>
      <c r="B14446" s="34" t="s">
        <v>81</v>
      </c>
      <c r="C14446" s="5" t="s">
        <v>229</v>
      </c>
      <c r="D14446" s="35" t="s">
        <v>84</v>
      </c>
      <c r="E14446" s="36" t="s">
        <v>17</v>
      </c>
      <c r="F14446" s="37">
        <v>100</v>
      </c>
      <c r="G14446" s="38">
        <v>-0.02</v>
      </c>
      <c r="H14446" s="34">
        <v>0.98948618074096084</v>
      </c>
      <c r="I14446" s="35">
        <v>10.878566196898838</v>
      </c>
      <c r="J14446" s="35">
        <v>-9.954419227375773</v>
      </c>
      <c r="K14446" s="35">
        <v>-1.528018495516404</v>
      </c>
      <c r="L14446" s="35">
        <v>0</v>
      </c>
      <c r="M14446" s="35">
        <v>0</v>
      </c>
      <c r="N14446" s="35">
        <v>0</v>
      </c>
      <c r="O14446" s="35">
        <v>0</v>
      </c>
      <c r="P14446" s="36">
        <v>12</v>
      </c>
      <c r="Q14446" s="37">
        <v>105</v>
      </c>
      <c r="R14446" s="36">
        <v>13</v>
      </c>
      <c r="S14446" s="39">
        <f t="shared" si="502"/>
        <v>100</v>
      </c>
      <c r="T14446" s="34" t="s">
        <v>50</v>
      </c>
      <c r="U14446" s="12">
        <f>EXP((alpha+(beta/speed))+(ceta*LN(speed)))</f>
        <v>42.192259727309875</v>
      </c>
      <c r="V14446" s="8">
        <f t="shared" si="503"/>
        <v>100</v>
      </c>
    </row>
    <row r="14447" spans="1:22">
      <c r="A14447" s="34" t="s">
        <v>20</v>
      </c>
      <c r="B14447" s="34" t="s">
        <v>81</v>
      </c>
      <c r="C14447" s="5" t="s">
        <v>229</v>
      </c>
      <c r="D14447" s="35" t="s">
        <v>84</v>
      </c>
      <c r="E14447" s="36" t="s">
        <v>15</v>
      </c>
      <c r="F14447" s="37">
        <v>0</v>
      </c>
      <c r="G14447" s="38">
        <v>0.02</v>
      </c>
      <c r="H14447" s="34">
        <v>0.99429041966345499</v>
      </c>
      <c r="I14447" s="35">
        <v>75.038343470559269</v>
      </c>
      <c r="J14447" s="35">
        <v>1.0044490005996212</v>
      </c>
      <c r="K14447" s="35">
        <v>-0.96373601242843343</v>
      </c>
      <c r="L14447" s="35">
        <v>0</v>
      </c>
      <c r="M14447" s="35">
        <v>0</v>
      </c>
      <c r="N14447" s="35">
        <v>0</v>
      </c>
      <c r="O14447" s="35">
        <v>0</v>
      </c>
      <c r="P14447" s="36">
        <v>12</v>
      </c>
      <c r="Q14447" s="37">
        <v>105</v>
      </c>
      <c r="R14447" s="36">
        <v>0</v>
      </c>
      <c r="S14447" s="39">
        <f t="shared" si="502"/>
        <v>100</v>
      </c>
      <c r="T14447" s="34" t="s">
        <v>29</v>
      </c>
      <c r="U14447" s="12">
        <f t="shared" ref="U14447:U14456" si="504">((alpha*(beta^speed))*(speed^ceta))</f>
        <v>1.3822936474608229</v>
      </c>
      <c r="V14447" s="8">
        <f t="shared" si="503"/>
        <v>100</v>
      </c>
    </row>
    <row r="14448" spans="1:22">
      <c r="A14448" s="34" t="s">
        <v>20</v>
      </c>
      <c r="B14448" s="34" t="s">
        <v>81</v>
      </c>
      <c r="C14448" s="5" t="s">
        <v>229</v>
      </c>
      <c r="D14448" s="35" t="s">
        <v>84</v>
      </c>
      <c r="E14448" s="36" t="s">
        <v>16</v>
      </c>
      <c r="F14448" s="37">
        <v>0</v>
      </c>
      <c r="G14448" s="38">
        <v>0.02</v>
      </c>
      <c r="H14448" s="34">
        <v>0.99359227820022178</v>
      </c>
      <c r="I14448" s="35">
        <v>156.74566490192512</v>
      </c>
      <c r="J14448" s="35">
        <v>1.0118113662756667</v>
      </c>
      <c r="K14448" s="35">
        <v>-0.77509510370543167</v>
      </c>
      <c r="L14448" s="35">
        <v>0</v>
      </c>
      <c r="M14448" s="35">
        <v>0</v>
      </c>
      <c r="N14448" s="35">
        <v>0</v>
      </c>
      <c r="O14448" s="35">
        <v>0</v>
      </c>
      <c r="P14448" s="36">
        <v>12</v>
      </c>
      <c r="Q14448" s="37">
        <v>105</v>
      </c>
      <c r="R14448" s="36">
        <v>0</v>
      </c>
      <c r="S14448" s="39">
        <f t="shared" si="502"/>
        <v>100</v>
      </c>
      <c r="T14448" s="34" t="s">
        <v>29</v>
      </c>
      <c r="U14448" s="12">
        <f t="shared" si="504"/>
        <v>14.287646933859303</v>
      </c>
      <c r="V14448" s="8">
        <f t="shared" si="503"/>
        <v>100</v>
      </c>
    </row>
    <row r="14449" spans="1:22">
      <c r="A14449" s="34" t="s">
        <v>20</v>
      </c>
      <c r="B14449" s="34" t="s">
        <v>81</v>
      </c>
      <c r="C14449" s="5" t="s">
        <v>229</v>
      </c>
      <c r="D14449" s="35" t="s">
        <v>84</v>
      </c>
      <c r="E14449" s="36" t="s">
        <v>14</v>
      </c>
      <c r="F14449" s="37">
        <v>0</v>
      </c>
      <c r="G14449" s="38">
        <v>0.02</v>
      </c>
      <c r="H14449" s="34">
        <v>0.99366795310054834</v>
      </c>
      <c r="I14449" s="35">
        <v>17.113058730324163</v>
      </c>
      <c r="J14449" s="35">
        <v>0.99105084179695868</v>
      </c>
      <c r="K14449" s="35">
        <v>-0.72730602723717397</v>
      </c>
      <c r="L14449" s="35">
        <v>0</v>
      </c>
      <c r="M14449" s="35">
        <v>0</v>
      </c>
      <c r="N14449" s="35">
        <v>0</v>
      </c>
      <c r="O14449" s="35">
        <v>0</v>
      </c>
      <c r="P14449" s="36">
        <v>12</v>
      </c>
      <c r="Q14449" s="37">
        <v>105</v>
      </c>
      <c r="R14449" s="36">
        <v>0</v>
      </c>
      <c r="S14449" s="39">
        <f t="shared" si="502"/>
        <v>100</v>
      </c>
      <c r="T14449" s="34" t="s">
        <v>29</v>
      </c>
      <c r="U14449" s="12">
        <f t="shared" si="504"/>
        <v>0.24451700163112705</v>
      </c>
      <c r="V14449" s="8">
        <f t="shared" si="503"/>
        <v>100</v>
      </c>
    </row>
    <row r="14450" spans="1:22">
      <c r="A14450" s="34" t="s">
        <v>20</v>
      </c>
      <c r="B14450" s="34" t="s">
        <v>81</v>
      </c>
      <c r="C14450" s="5" t="s">
        <v>229</v>
      </c>
      <c r="D14450" s="35" t="s">
        <v>84</v>
      </c>
      <c r="E14450" s="36" t="s">
        <v>18</v>
      </c>
      <c r="F14450" s="37">
        <v>0</v>
      </c>
      <c r="G14450" s="38">
        <v>0.02</v>
      </c>
      <c r="H14450" s="34">
        <v>0.99665677749368564</v>
      </c>
      <c r="I14450" s="35">
        <v>10.878441667348341</v>
      </c>
      <c r="J14450" s="35">
        <v>1.0073587802392192</v>
      </c>
      <c r="K14450" s="35">
        <v>-0.9138056097052496</v>
      </c>
      <c r="L14450" s="35">
        <v>0</v>
      </c>
      <c r="M14450" s="35">
        <v>0</v>
      </c>
      <c r="N14450" s="35">
        <v>0</v>
      </c>
      <c r="O14450" s="35">
        <v>0</v>
      </c>
      <c r="P14450" s="36">
        <v>12</v>
      </c>
      <c r="Q14450" s="37">
        <v>105</v>
      </c>
      <c r="R14450" s="36">
        <v>0</v>
      </c>
      <c r="S14450" s="39">
        <f t="shared" si="502"/>
        <v>100</v>
      </c>
      <c r="T14450" s="34" t="s">
        <v>29</v>
      </c>
      <c r="U14450" s="12">
        <f t="shared" si="504"/>
        <v>0.33680077490656418</v>
      </c>
      <c r="V14450" s="8">
        <f t="shared" si="503"/>
        <v>100</v>
      </c>
    </row>
    <row r="14451" spans="1:22">
      <c r="A14451" s="34" t="s">
        <v>20</v>
      </c>
      <c r="B14451" s="34" t="s">
        <v>81</v>
      </c>
      <c r="C14451" s="5" t="s">
        <v>229</v>
      </c>
      <c r="D14451" s="35" t="s">
        <v>84</v>
      </c>
      <c r="E14451" s="36" t="s">
        <v>17</v>
      </c>
      <c r="F14451" s="37">
        <v>0</v>
      </c>
      <c r="G14451" s="38">
        <v>0.02</v>
      </c>
      <c r="H14451" s="34">
        <v>0.99659779644387336</v>
      </c>
      <c r="I14451" s="35">
        <v>4903.6231677665419</v>
      </c>
      <c r="J14451" s="35">
        <v>1.0090250570126149</v>
      </c>
      <c r="K14451" s="35">
        <v>-0.80363397397230985</v>
      </c>
      <c r="L14451" s="35">
        <v>0</v>
      </c>
      <c r="M14451" s="35">
        <v>0</v>
      </c>
      <c r="N14451" s="35">
        <v>0</v>
      </c>
      <c r="O14451" s="35">
        <v>0</v>
      </c>
      <c r="P14451" s="36">
        <v>12</v>
      </c>
      <c r="Q14451" s="37">
        <v>105</v>
      </c>
      <c r="R14451" s="36">
        <v>0</v>
      </c>
      <c r="S14451" s="39">
        <f t="shared" si="502"/>
        <v>100</v>
      </c>
      <c r="T14451" s="34" t="s">
        <v>29</v>
      </c>
      <c r="U14451" s="12">
        <f t="shared" si="504"/>
        <v>297.47074168853226</v>
      </c>
      <c r="V14451" s="8">
        <f t="shared" si="503"/>
        <v>100</v>
      </c>
    </row>
    <row r="14452" spans="1:22">
      <c r="A14452" s="34" t="s">
        <v>20</v>
      </c>
      <c r="B14452" s="34" t="s">
        <v>81</v>
      </c>
      <c r="C14452" s="5" t="s">
        <v>229</v>
      </c>
      <c r="D14452" s="35" t="s">
        <v>84</v>
      </c>
      <c r="E14452" s="36" t="s">
        <v>15</v>
      </c>
      <c r="F14452" s="37">
        <v>50</v>
      </c>
      <c r="G14452" s="38">
        <v>0.02</v>
      </c>
      <c r="H14452" s="34">
        <v>0.98954967540086491</v>
      </c>
      <c r="I14452" s="35">
        <v>65.37915887368915</v>
      </c>
      <c r="J14452" s="35">
        <v>1.0037103590227852</v>
      </c>
      <c r="K14452" s="35">
        <v>-0.89474199600920601</v>
      </c>
      <c r="L14452" s="35">
        <v>0</v>
      </c>
      <c r="M14452" s="35">
        <v>0</v>
      </c>
      <c r="N14452" s="35">
        <v>0</v>
      </c>
      <c r="O14452" s="35">
        <v>0</v>
      </c>
      <c r="P14452" s="36">
        <v>12</v>
      </c>
      <c r="Q14452" s="37">
        <v>104</v>
      </c>
      <c r="R14452" s="36">
        <v>0</v>
      </c>
      <c r="S14452" s="39">
        <f t="shared" si="502"/>
        <v>100</v>
      </c>
      <c r="T14452" s="34" t="s">
        <v>29</v>
      </c>
      <c r="U14452" s="12">
        <f t="shared" si="504"/>
        <v>1.5374322179683408</v>
      </c>
      <c r="V14452" s="8">
        <f t="shared" si="503"/>
        <v>100</v>
      </c>
    </row>
    <row r="14453" spans="1:22">
      <c r="A14453" s="34" t="s">
        <v>20</v>
      </c>
      <c r="B14453" s="34" t="s">
        <v>81</v>
      </c>
      <c r="C14453" s="5" t="s">
        <v>229</v>
      </c>
      <c r="D14453" s="35" t="s">
        <v>84</v>
      </c>
      <c r="E14453" s="36" t="s">
        <v>16</v>
      </c>
      <c r="F14453" s="37">
        <v>50</v>
      </c>
      <c r="G14453" s="38">
        <v>0.02</v>
      </c>
      <c r="H14453" s="34">
        <v>0.99009434331010016</v>
      </c>
      <c r="I14453" s="35">
        <v>134.54636090865938</v>
      </c>
      <c r="J14453" s="35">
        <v>1.0099896448643286</v>
      </c>
      <c r="K14453" s="35">
        <v>-0.66593431124538671</v>
      </c>
      <c r="L14453" s="35">
        <v>0</v>
      </c>
      <c r="M14453" s="35">
        <v>0</v>
      </c>
      <c r="N14453" s="35">
        <v>0</v>
      </c>
      <c r="O14453" s="35">
        <v>0</v>
      </c>
      <c r="P14453" s="36">
        <v>12</v>
      </c>
      <c r="Q14453" s="37">
        <v>104</v>
      </c>
      <c r="R14453" s="36">
        <v>0</v>
      </c>
      <c r="S14453" s="39">
        <f t="shared" si="502"/>
        <v>100</v>
      </c>
      <c r="T14453" s="34" t="s">
        <v>29</v>
      </c>
      <c r="U14453" s="12">
        <f t="shared" si="504"/>
        <v>16.931500359144309</v>
      </c>
      <c r="V14453" s="8">
        <f t="shared" si="503"/>
        <v>100</v>
      </c>
    </row>
    <row r="14454" spans="1:22">
      <c r="A14454" s="34" t="s">
        <v>20</v>
      </c>
      <c r="B14454" s="34" t="s">
        <v>81</v>
      </c>
      <c r="C14454" s="5" t="s">
        <v>229</v>
      </c>
      <c r="D14454" s="35" t="s">
        <v>84</v>
      </c>
      <c r="E14454" s="36" t="s">
        <v>14</v>
      </c>
      <c r="F14454" s="37">
        <v>50</v>
      </c>
      <c r="G14454" s="38">
        <v>0.02</v>
      </c>
      <c r="H14454" s="34">
        <v>0.99438232701647289</v>
      </c>
      <c r="I14454" s="35">
        <v>21.948982091810013</v>
      </c>
      <c r="J14454" s="35">
        <v>0.99569869194853489</v>
      </c>
      <c r="K14454" s="35">
        <v>-0.86353456051620336</v>
      </c>
      <c r="L14454" s="35">
        <v>0</v>
      </c>
      <c r="M14454" s="35">
        <v>0</v>
      </c>
      <c r="N14454" s="35">
        <v>0</v>
      </c>
      <c r="O14454" s="35">
        <v>0</v>
      </c>
      <c r="P14454" s="36">
        <v>12</v>
      </c>
      <c r="Q14454" s="37">
        <v>104</v>
      </c>
      <c r="R14454" s="36">
        <v>0</v>
      </c>
      <c r="S14454" s="39">
        <f t="shared" si="502"/>
        <v>100</v>
      </c>
      <c r="T14454" s="34" t="s">
        <v>29</v>
      </c>
      <c r="U14454" s="12">
        <f t="shared" si="504"/>
        <v>0.26738615899015639</v>
      </c>
      <c r="V14454" s="8">
        <f t="shared" si="503"/>
        <v>100</v>
      </c>
    </row>
    <row r="14455" spans="1:22">
      <c r="A14455" s="34" t="s">
        <v>20</v>
      </c>
      <c r="B14455" s="34" t="s">
        <v>81</v>
      </c>
      <c r="C14455" s="5" t="s">
        <v>229</v>
      </c>
      <c r="D14455" s="35" t="s">
        <v>84</v>
      </c>
      <c r="E14455" s="36" t="s">
        <v>18</v>
      </c>
      <c r="F14455" s="37">
        <v>50</v>
      </c>
      <c r="G14455" s="38">
        <v>0.02</v>
      </c>
      <c r="H14455" s="34">
        <v>0.99547780577738609</v>
      </c>
      <c r="I14455" s="35">
        <v>9.2885814037111025</v>
      </c>
      <c r="J14455" s="35">
        <v>1.0063525466151961</v>
      </c>
      <c r="K14455" s="35">
        <v>-0.8303479596490313</v>
      </c>
      <c r="L14455" s="35">
        <v>0</v>
      </c>
      <c r="M14455" s="35">
        <v>0</v>
      </c>
      <c r="N14455" s="35">
        <v>0</v>
      </c>
      <c r="O14455" s="35">
        <v>0</v>
      </c>
      <c r="P14455" s="36">
        <v>12</v>
      </c>
      <c r="Q14455" s="37">
        <v>104</v>
      </c>
      <c r="R14455" s="36">
        <v>0</v>
      </c>
      <c r="S14455" s="39">
        <f t="shared" si="502"/>
        <v>100</v>
      </c>
      <c r="T14455" s="34" t="s">
        <v>29</v>
      </c>
      <c r="U14455" s="12">
        <f t="shared" si="504"/>
        <v>0.38218044826756953</v>
      </c>
      <c r="V14455" s="8">
        <f t="shared" si="503"/>
        <v>100</v>
      </c>
    </row>
    <row r="14456" spans="1:22">
      <c r="A14456" s="34" t="s">
        <v>20</v>
      </c>
      <c r="B14456" s="34" t="s">
        <v>81</v>
      </c>
      <c r="C14456" s="5" t="s">
        <v>229</v>
      </c>
      <c r="D14456" s="35" t="s">
        <v>84</v>
      </c>
      <c r="E14456" s="36" t="s">
        <v>17</v>
      </c>
      <c r="F14456" s="37">
        <v>50</v>
      </c>
      <c r="G14456" s="38">
        <v>0.02</v>
      </c>
      <c r="H14456" s="34">
        <v>0.99572257180387369</v>
      </c>
      <c r="I14456" s="35">
        <v>4681.8795788224697</v>
      </c>
      <c r="J14456" s="35">
        <v>1.0094118787793396</v>
      </c>
      <c r="K14456" s="35">
        <v>-0.75977436634837781</v>
      </c>
      <c r="L14456" s="35">
        <v>0</v>
      </c>
      <c r="M14456" s="35">
        <v>0</v>
      </c>
      <c r="N14456" s="35">
        <v>0</v>
      </c>
      <c r="O14456" s="35">
        <v>0</v>
      </c>
      <c r="P14456" s="36">
        <v>12</v>
      </c>
      <c r="Q14456" s="37">
        <v>104</v>
      </c>
      <c r="R14456" s="36">
        <v>0</v>
      </c>
      <c r="S14456" s="39">
        <f t="shared" si="502"/>
        <v>100</v>
      </c>
      <c r="T14456" s="34" t="s">
        <v>29</v>
      </c>
      <c r="U14456" s="12">
        <f t="shared" si="504"/>
        <v>361.17079725946468</v>
      </c>
      <c r="V14456" s="8">
        <f t="shared" si="503"/>
        <v>100</v>
      </c>
    </row>
    <row r="14457" spans="1:22">
      <c r="A14457" s="34" t="s">
        <v>20</v>
      </c>
      <c r="B14457" s="34" t="s">
        <v>81</v>
      </c>
      <c r="C14457" s="5" t="s">
        <v>229</v>
      </c>
      <c r="D14457" s="35" t="s">
        <v>84</v>
      </c>
      <c r="E14457" s="36" t="s">
        <v>15</v>
      </c>
      <c r="F14457" s="37">
        <v>100</v>
      </c>
      <c r="G14457" s="38">
        <v>0.02</v>
      </c>
      <c r="H14457" s="34">
        <v>0.98734586702700355</v>
      </c>
      <c r="I14457" s="35">
        <v>1.4657592097595846</v>
      </c>
      <c r="J14457" s="35">
        <v>89.233956881223477</v>
      </c>
      <c r="K14457" s="35">
        <v>-0.69086536163790413</v>
      </c>
      <c r="L14457" s="35">
        <v>0.64310750660446248</v>
      </c>
      <c r="M14457" s="35">
        <v>2.4176541189557765E-2</v>
      </c>
      <c r="N14457" s="35">
        <v>0</v>
      </c>
      <c r="O14457" s="35">
        <v>0</v>
      </c>
      <c r="P14457" s="36">
        <v>12</v>
      </c>
      <c r="Q14457" s="37">
        <v>101</v>
      </c>
      <c r="R14457" s="36">
        <v>10</v>
      </c>
      <c r="S14457" s="39">
        <f t="shared" si="502"/>
        <v>100</v>
      </c>
      <c r="T14457" s="34" t="s">
        <v>44</v>
      </c>
      <c r="U14457" s="12">
        <f>(alpha+(beta/(1+EXP((((-1)*ceta)+(delta*LN(speed)))+(epsilon*speed)))))</f>
        <v>1.671490262420152</v>
      </c>
      <c r="V14457" s="8">
        <f t="shared" si="503"/>
        <v>100</v>
      </c>
    </row>
    <row r="14458" spans="1:22">
      <c r="A14458" s="34" t="s">
        <v>20</v>
      </c>
      <c r="B14458" s="34" t="s">
        <v>81</v>
      </c>
      <c r="C14458" s="5" t="s">
        <v>229</v>
      </c>
      <c r="D14458" s="35" t="s">
        <v>84</v>
      </c>
      <c r="E14458" s="36" t="s">
        <v>16</v>
      </c>
      <c r="F14458" s="37">
        <v>100</v>
      </c>
      <c r="G14458" s="38">
        <v>0.02</v>
      </c>
      <c r="H14458" s="34">
        <v>0.98633577119992111</v>
      </c>
      <c r="I14458" s="35">
        <v>121.56572106861942</v>
      </c>
      <c r="J14458" s="35">
        <v>1.0083892962237884</v>
      </c>
      <c r="K14458" s="35">
        <v>-0.58041208632126229</v>
      </c>
      <c r="L14458" s="35">
        <v>0</v>
      </c>
      <c r="M14458" s="35">
        <v>0</v>
      </c>
      <c r="N14458" s="35">
        <v>0</v>
      </c>
      <c r="O14458" s="35">
        <v>0</v>
      </c>
      <c r="P14458" s="36">
        <v>12</v>
      </c>
      <c r="Q14458" s="37">
        <v>101</v>
      </c>
      <c r="R14458" s="36">
        <v>0</v>
      </c>
      <c r="S14458" s="39">
        <f t="shared" si="502"/>
        <v>100</v>
      </c>
      <c r="T14458" s="34" t="s">
        <v>29</v>
      </c>
      <c r="U14458" s="12">
        <f>((alpha*(beta^speed))*(speed^ceta))</f>
        <v>19.355735065068234</v>
      </c>
      <c r="V14458" s="8">
        <f t="shared" si="503"/>
        <v>100</v>
      </c>
    </row>
    <row r="14459" spans="1:22">
      <c r="A14459" s="34" t="s">
        <v>20</v>
      </c>
      <c r="B14459" s="34" t="s">
        <v>81</v>
      </c>
      <c r="C14459" s="5" t="s">
        <v>229</v>
      </c>
      <c r="D14459" s="35" t="s">
        <v>84</v>
      </c>
      <c r="E14459" s="36" t="s">
        <v>14</v>
      </c>
      <c r="F14459" s="37">
        <v>100</v>
      </c>
      <c r="G14459" s="38">
        <v>0.02</v>
      </c>
      <c r="H14459" s="34">
        <v>0.99473849064007913</v>
      </c>
      <c r="I14459" s="35">
        <v>-5.6495699884018001E-2</v>
      </c>
      <c r="J14459" s="35">
        <v>3.6630369033835257E-2</v>
      </c>
      <c r="K14459" s="35">
        <v>1.1204951292519125</v>
      </c>
      <c r="L14459" s="35">
        <v>0</v>
      </c>
      <c r="M14459" s="35">
        <v>0</v>
      </c>
      <c r="N14459" s="35">
        <v>0</v>
      </c>
      <c r="O14459" s="35">
        <v>0</v>
      </c>
      <c r="P14459" s="36">
        <v>12</v>
      </c>
      <c r="Q14459" s="37">
        <v>101</v>
      </c>
      <c r="R14459" s="36">
        <v>2</v>
      </c>
      <c r="S14459" s="39">
        <f t="shared" si="502"/>
        <v>100</v>
      </c>
      <c r="T14459" s="34" t="s">
        <v>31</v>
      </c>
      <c r="U14459" s="12">
        <f>((alpha+(beta*speed))^((-1)/ceta))</f>
        <v>0.31828575842750595</v>
      </c>
      <c r="V14459" s="8">
        <f t="shared" si="503"/>
        <v>100</v>
      </c>
    </row>
    <row r="14460" spans="1:22">
      <c r="A14460" s="34" t="s">
        <v>20</v>
      </c>
      <c r="B14460" s="34" t="s">
        <v>81</v>
      </c>
      <c r="C14460" s="5" t="s">
        <v>229</v>
      </c>
      <c r="D14460" s="35" t="s">
        <v>84</v>
      </c>
      <c r="E14460" s="36" t="s">
        <v>18</v>
      </c>
      <c r="F14460" s="37">
        <v>100</v>
      </c>
      <c r="G14460" s="38">
        <v>0.02</v>
      </c>
      <c r="H14460" s="34">
        <v>0.99320300014345708</v>
      </c>
      <c r="I14460" s="35">
        <v>8.0779323824107507</v>
      </c>
      <c r="J14460" s="35">
        <v>1.0044836706281637</v>
      </c>
      <c r="K14460" s="35">
        <v>-0.74404463013990207</v>
      </c>
      <c r="L14460" s="35">
        <v>0</v>
      </c>
      <c r="M14460" s="35">
        <v>0</v>
      </c>
      <c r="N14460" s="35">
        <v>0</v>
      </c>
      <c r="O14460" s="35">
        <v>0</v>
      </c>
      <c r="P14460" s="36">
        <v>12</v>
      </c>
      <c r="Q14460" s="37">
        <v>101</v>
      </c>
      <c r="R14460" s="36">
        <v>0</v>
      </c>
      <c r="S14460" s="39">
        <f t="shared" si="502"/>
        <v>100</v>
      </c>
      <c r="T14460" s="34" t="s">
        <v>29</v>
      </c>
      <c r="U14460" s="12">
        <f>((alpha*(beta^speed))*(speed^ceta))</f>
        <v>0.41067574845483629</v>
      </c>
      <c r="V14460" s="8">
        <f t="shared" si="503"/>
        <v>100</v>
      </c>
    </row>
    <row r="14461" spans="1:22">
      <c r="A14461" s="34" t="s">
        <v>20</v>
      </c>
      <c r="B14461" s="34" t="s">
        <v>81</v>
      </c>
      <c r="C14461" s="5" t="s">
        <v>229</v>
      </c>
      <c r="D14461" s="35" t="s">
        <v>84</v>
      </c>
      <c r="E14461" s="36" t="s">
        <v>17</v>
      </c>
      <c r="F14461" s="37">
        <v>100</v>
      </c>
      <c r="G14461" s="38">
        <v>0.02</v>
      </c>
      <c r="H14461" s="34">
        <v>0.99527671092055203</v>
      </c>
      <c r="I14461" s="35">
        <v>4354.2146311231591</v>
      </c>
      <c r="J14461" s="35">
        <v>1.0092403595958255</v>
      </c>
      <c r="K14461" s="35">
        <v>-0.70457823295494082</v>
      </c>
      <c r="L14461" s="35">
        <v>0</v>
      </c>
      <c r="M14461" s="35">
        <v>0</v>
      </c>
      <c r="N14461" s="35">
        <v>0</v>
      </c>
      <c r="O14461" s="35">
        <v>0</v>
      </c>
      <c r="P14461" s="36">
        <v>12</v>
      </c>
      <c r="Q14461" s="37">
        <v>101</v>
      </c>
      <c r="R14461" s="36">
        <v>0</v>
      </c>
      <c r="S14461" s="39">
        <f t="shared" si="502"/>
        <v>100</v>
      </c>
      <c r="T14461" s="34" t="s">
        <v>29</v>
      </c>
      <c r="U14461" s="12">
        <f>((alpha*(beta^speed))*(speed^ceta))</f>
        <v>425.80850626388337</v>
      </c>
      <c r="V14461" s="8">
        <f t="shared" si="503"/>
        <v>100</v>
      </c>
    </row>
    <row r="14462" spans="1:22">
      <c r="A14462" s="34" t="s">
        <v>20</v>
      </c>
      <c r="B14462" s="34" t="s">
        <v>81</v>
      </c>
      <c r="C14462" s="5" t="s">
        <v>229</v>
      </c>
      <c r="D14462" s="35" t="s">
        <v>84</v>
      </c>
      <c r="E14462" s="36" t="s">
        <v>15</v>
      </c>
      <c r="F14462" s="37">
        <v>0</v>
      </c>
      <c r="G14462" s="38">
        <v>0.04</v>
      </c>
      <c r="H14462" s="34">
        <v>0.99367635184409608</v>
      </c>
      <c r="I14462" s="35">
        <v>35.797872370373454</v>
      </c>
      <c r="J14462" s="35">
        <v>-0.69741004087259828</v>
      </c>
      <c r="K14462" s="35">
        <v>318.07834613818244</v>
      </c>
      <c r="L14462" s="35">
        <v>-2.1867665395475928</v>
      </c>
      <c r="M14462" s="35">
        <v>0</v>
      </c>
      <c r="N14462" s="35">
        <v>0</v>
      </c>
      <c r="O14462" s="35">
        <v>0</v>
      </c>
      <c r="P14462" s="36">
        <v>12</v>
      </c>
      <c r="Q14462" s="37">
        <v>101</v>
      </c>
      <c r="R14462" s="36">
        <v>1</v>
      </c>
      <c r="S14462" s="39">
        <f t="shared" si="502"/>
        <v>100</v>
      </c>
      <c r="T14462" s="34" t="s">
        <v>30</v>
      </c>
      <c r="U14462" s="12">
        <f>((alpha*(speed^beta))+(ceta*(speed^delta)))</f>
        <v>1.4556972976289173</v>
      </c>
      <c r="V14462" s="8">
        <f t="shared" si="503"/>
        <v>100</v>
      </c>
    </row>
    <row r="14463" spans="1:22">
      <c r="A14463" s="34" t="s">
        <v>20</v>
      </c>
      <c r="B14463" s="34" t="s">
        <v>81</v>
      </c>
      <c r="C14463" s="5" t="s">
        <v>229</v>
      </c>
      <c r="D14463" s="35" t="s">
        <v>84</v>
      </c>
      <c r="E14463" s="36" t="s">
        <v>16</v>
      </c>
      <c r="F14463" s="37">
        <v>0</v>
      </c>
      <c r="G14463" s="38">
        <v>0.04</v>
      </c>
      <c r="H14463" s="34">
        <v>0.99324399222985382</v>
      </c>
      <c r="I14463" s="35">
        <v>176.76368652584003</v>
      </c>
      <c r="J14463" s="35">
        <v>-0.77832719545941631</v>
      </c>
      <c r="K14463" s="35">
        <v>1.8474326485674293</v>
      </c>
      <c r="L14463" s="35">
        <v>0.46017168481021697</v>
      </c>
      <c r="M14463" s="35">
        <v>0</v>
      </c>
      <c r="N14463" s="35">
        <v>0</v>
      </c>
      <c r="O14463" s="35">
        <v>0</v>
      </c>
      <c r="P14463" s="36">
        <v>12</v>
      </c>
      <c r="Q14463" s="37">
        <v>101</v>
      </c>
      <c r="R14463" s="36">
        <v>1</v>
      </c>
      <c r="S14463" s="39">
        <f t="shared" si="502"/>
        <v>100</v>
      </c>
      <c r="T14463" s="34" t="s">
        <v>30</v>
      </c>
      <c r="U14463" s="12">
        <f>((alpha*(speed^beta))+(ceta*(speed^delta)))</f>
        <v>20.284554998036143</v>
      </c>
      <c r="V14463" s="8">
        <f t="shared" si="503"/>
        <v>100</v>
      </c>
    </row>
    <row r="14464" spans="1:22">
      <c r="A14464" s="34" t="s">
        <v>20</v>
      </c>
      <c r="B14464" s="34" t="s">
        <v>81</v>
      </c>
      <c r="C14464" s="5" t="s">
        <v>229</v>
      </c>
      <c r="D14464" s="35" t="s">
        <v>84</v>
      </c>
      <c r="E14464" s="36" t="s">
        <v>14</v>
      </c>
      <c r="F14464" s="37">
        <v>0</v>
      </c>
      <c r="G14464" s="38">
        <v>0.04</v>
      </c>
      <c r="H14464" s="34">
        <v>0.99543031721149833</v>
      </c>
      <c r="I14464" s="35">
        <v>0.17594135597425889</v>
      </c>
      <c r="J14464" s="35">
        <v>30.718815212027156</v>
      </c>
      <c r="K14464" s="35">
        <v>4.6787286840571152E-2</v>
      </c>
      <c r="L14464" s="35">
        <v>0.96383716377029427</v>
      </c>
      <c r="M14464" s="35">
        <v>1.051946779137765E-2</v>
      </c>
      <c r="N14464" s="35">
        <v>0</v>
      </c>
      <c r="O14464" s="35">
        <v>0</v>
      </c>
      <c r="P14464" s="36">
        <v>12</v>
      </c>
      <c r="Q14464" s="37">
        <v>101</v>
      </c>
      <c r="R14464" s="36">
        <v>10</v>
      </c>
      <c r="S14464" s="39">
        <f t="shared" si="502"/>
        <v>100</v>
      </c>
      <c r="T14464" s="34" t="s">
        <v>44</v>
      </c>
      <c r="U14464" s="12">
        <f>(alpha+(beta/(1+EXP((((-1)*ceta)+(delta*LN(speed)))+(epsilon*speed)))))</f>
        <v>0.30816876313034436</v>
      </c>
      <c r="V14464" s="8">
        <f t="shared" si="503"/>
        <v>100</v>
      </c>
    </row>
    <row r="14465" spans="1:22">
      <c r="A14465" s="34" t="s">
        <v>20</v>
      </c>
      <c r="B14465" s="34" t="s">
        <v>81</v>
      </c>
      <c r="C14465" s="5" t="s">
        <v>229</v>
      </c>
      <c r="D14465" s="35" t="s">
        <v>84</v>
      </c>
      <c r="E14465" s="36" t="s">
        <v>18</v>
      </c>
      <c r="F14465" s="37">
        <v>0</v>
      </c>
      <c r="G14465" s="38">
        <v>0.04</v>
      </c>
      <c r="H14465" s="34">
        <v>0.99532000084972505</v>
      </c>
      <c r="I14465" s="35">
        <v>20.166009807790459</v>
      </c>
      <c r="J14465" s="35">
        <v>-1.3380630159255891</v>
      </c>
      <c r="K14465" s="35">
        <v>1.1066742928558877</v>
      </c>
      <c r="L14465" s="35">
        <v>-0.24290793382181453</v>
      </c>
      <c r="M14465" s="35">
        <v>0</v>
      </c>
      <c r="N14465" s="35">
        <v>0</v>
      </c>
      <c r="O14465" s="35">
        <v>0</v>
      </c>
      <c r="P14465" s="36">
        <v>12</v>
      </c>
      <c r="Q14465" s="37">
        <v>101</v>
      </c>
      <c r="R14465" s="36">
        <v>1</v>
      </c>
      <c r="S14465" s="39">
        <f t="shared" si="502"/>
        <v>100</v>
      </c>
      <c r="T14465" s="34" t="s">
        <v>30</v>
      </c>
      <c r="U14465" s="12">
        <f>((alpha*(speed^beta))+(ceta*(speed^delta)))</f>
        <v>0.40408990613255125</v>
      </c>
      <c r="V14465" s="8">
        <f t="shared" si="503"/>
        <v>100</v>
      </c>
    </row>
    <row r="14466" spans="1:22">
      <c r="A14466" s="34" t="s">
        <v>20</v>
      </c>
      <c r="B14466" s="34" t="s">
        <v>81</v>
      </c>
      <c r="C14466" s="5" t="s">
        <v>229</v>
      </c>
      <c r="D14466" s="35" t="s">
        <v>84</v>
      </c>
      <c r="E14466" s="36" t="s">
        <v>17</v>
      </c>
      <c r="F14466" s="37">
        <v>0</v>
      </c>
      <c r="G14466" s="38">
        <v>0.04</v>
      </c>
      <c r="H14466" s="34">
        <v>0.99699485851390424</v>
      </c>
      <c r="I14466" s="35">
        <v>4738.2809785838308</v>
      </c>
      <c r="J14466" s="35">
        <v>1.0108633664159634</v>
      </c>
      <c r="K14466" s="35">
        <v>-0.74420932166007525</v>
      </c>
      <c r="L14466" s="35">
        <v>0</v>
      </c>
      <c r="M14466" s="35">
        <v>0</v>
      </c>
      <c r="N14466" s="35">
        <v>0</v>
      </c>
      <c r="O14466" s="35">
        <v>0</v>
      </c>
      <c r="P14466" s="36">
        <v>12</v>
      </c>
      <c r="Q14466" s="37">
        <v>101</v>
      </c>
      <c r="R14466" s="36">
        <v>0</v>
      </c>
      <c r="S14466" s="39">
        <f t="shared" ref="S14466:S14529" si="505">V14466</f>
        <v>100</v>
      </c>
      <c r="T14466" s="34" t="s">
        <v>29</v>
      </c>
      <c r="U14466" s="12">
        <f>((alpha*(beta^speed))*(speed^ceta))</f>
        <v>453.36498147304837</v>
      </c>
      <c r="V14466" s="8">
        <f t="shared" ref="V14466:V14529" si="506">IF($V$1&lt;P14466,P14466,IF($V$1&gt;Q14466,Q14466,$V$1))</f>
        <v>100</v>
      </c>
    </row>
    <row r="14467" spans="1:22">
      <c r="A14467" s="34" t="s">
        <v>20</v>
      </c>
      <c r="B14467" s="34" t="s">
        <v>81</v>
      </c>
      <c r="C14467" s="5" t="s">
        <v>229</v>
      </c>
      <c r="D14467" s="35" t="s">
        <v>84</v>
      </c>
      <c r="E14467" s="36" t="s">
        <v>15</v>
      </c>
      <c r="F14467" s="37">
        <v>50</v>
      </c>
      <c r="G14467" s="38">
        <v>0.04</v>
      </c>
      <c r="H14467" s="34">
        <v>0.99316274134442561</v>
      </c>
      <c r="I14467" s="35">
        <v>62.452981393333651</v>
      </c>
      <c r="J14467" s="35">
        <v>1.0008130349777926</v>
      </c>
      <c r="K14467" s="35">
        <v>-0.82021720605573534</v>
      </c>
      <c r="L14467" s="35">
        <v>0</v>
      </c>
      <c r="M14467" s="35">
        <v>0</v>
      </c>
      <c r="N14467" s="35">
        <v>0</v>
      </c>
      <c r="O14467" s="35">
        <v>0</v>
      </c>
      <c r="P14467" s="36">
        <v>12</v>
      </c>
      <c r="Q14467" s="37">
        <v>89</v>
      </c>
      <c r="R14467" s="36">
        <v>0</v>
      </c>
      <c r="S14467" s="39">
        <f t="shared" si="505"/>
        <v>89</v>
      </c>
      <c r="T14467" s="34" t="s">
        <v>29</v>
      </c>
      <c r="U14467" s="12">
        <f>((alpha*(beta^speed))*(speed^ceta))</f>
        <v>1.6906074581483619</v>
      </c>
      <c r="V14467" s="8">
        <f t="shared" si="506"/>
        <v>89</v>
      </c>
    </row>
    <row r="14468" spans="1:22">
      <c r="A14468" s="34" t="s">
        <v>20</v>
      </c>
      <c r="B14468" s="34" t="s">
        <v>81</v>
      </c>
      <c r="C14468" s="5" t="s">
        <v>229</v>
      </c>
      <c r="D14468" s="35" t="s">
        <v>84</v>
      </c>
      <c r="E14468" s="36" t="s">
        <v>16</v>
      </c>
      <c r="F14468" s="37">
        <v>50</v>
      </c>
      <c r="G14468" s="38">
        <v>0.04</v>
      </c>
      <c r="H14468" s="34">
        <v>0.9919932830302326</v>
      </c>
      <c r="I14468" s="35">
        <v>11.024579374705196</v>
      </c>
      <c r="J14468" s="35">
        <v>0.14631750658366255</v>
      </c>
      <c r="K14468" s="35">
        <v>233.48467490884201</v>
      </c>
      <c r="L14468" s="35">
        <v>-0.9876655997217817</v>
      </c>
      <c r="M14468" s="35">
        <v>0</v>
      </c>
      <c r="N14468" s="35">
        <v>0</v>
      </c>
      <c r="O14468" s="35">
        <v>0</v>
      </c>
      <c r="P14468" s="36">
        <v>12</v>
      </c>
      <c r="Q14468" s="37">
        <v>89</v>
      </c>
      <c r="R14468" s="36">
        <v>1</v>
      </c>
      <c r="S14468" s="39">
        <f t="shared" si="505"/>
        <v>89</v>
      </c>
      <c r="T14468" s="34" t="s">
        <v>30</v>
      </c>
      <c r="U14468" s="12">
        <f>((alpha*(speed^beta))+(ceta*(speed^delta)))</f>
        <v>24.034166874317272</v>
      </c>
      <c r="V14468" s="8">
        <f t="shared" si="506"/>
        <v>89</v>
      </c>
    </row>
    <row r="14469" spans="1:22">
      <c r="A14469" s="34" t="s">
        <v>20</v>
      </c>
      <c r="B14469" s="34" t="s">
        <v>81</v>
      </c>
      <c r="C14469" s="5" t="s">
        <v>229</v>
      </c>
      <c r="D14469" s="35" t="s">
        <v>84</v>
      </c>
      <c r="E14469" s="36" t="s">
        <v>14</v>
      </c>
      <c r="F14469" s="37">
        <v>50</v>
      </c>
      <c r="G14469" s="38">
        <v>0.04</v>
      </c>
      <c r="H14469" s="34">
        <v>0.99588812573884167</v>
      </c>
      <c r="I14469" s="35">
        <v>16.296359762270683</v>
      </c>
      <c r="J14469" s="35">
        <v>-0.83384457448822247</v>
      </c>
      <c r="K14469" s="35">
        <v>1490.1754702170895</v>
      </c>
      <c r="L14469" s="35">
        <v>-3.3078409224577734</v>
      </c>
      <c r="M14469" s="35">
        <v>0</v>
      </c>
      <c r="N14469" s="35">
        <v>0</v>
      </c>
      <c r="O14469" s="35">
        <v>0</v>
      </c>
      <c r="P14469" s="36">
        <v>12</v>
      </c>
      <c r="Q14469" s="37">
        <v>89</v>
      </c>
      <c r="R14469" s="36">
        <v>1</v>
      </c>
      <c r="S14469" s="39">
        <f t="shared" si="505"/>
        <v>89</v>
      </c>
      <c r="T14469" s="34" t="s">
        <v>30</v>
      </c>
      <c r="U14469" s="12">
        <f>((alpha*(speed^beta))+(ceta*(speed^delta)))</f>
        <v>0.38654419067894019</v>
      </c>
      <c r="V14469" s="8">
        <f t="shared" si="506"/>
        <v>89</v>
      </c>
    </row>
    <row r="14470" spans="1:22">
      <c r="A14470" s="34" t="s">
        <v>20</v>
      </c>
      <c r="B14470" s="34" t="s">
        <v>81</v>
      </c>
      <c r="C14470" s="5" t="s">
        <v>229</v>
      </c>
      <c r="D14470" s="35" t="s">
        <v>84</v>
      </c>
      <c r="E14470" s="36" t="s">
        <v>18</v>
      </c>
      <c r="F14470" s="37">
        <v>50</v>
      </c>
      <c r="G14470" s="38">
        <v>0.04</v>
      </c>
      <c r="H14470" s="34">
        <v>0.99524230850533513</v>
      </c>
      <c r="I14470" s="35">
        <v>8.7552686522875955</v>
      </c>
      <c r="J14470" s="35">
        <v>1.0064459514207726</v>
      </c>
      <c r="K14470" s="35">
        <v>-0.76195844895518516</v>
      </c>
      <c r="L14470" s="35">
        <v>0</v>
      </c>
      <c r="M14470" s="35">
        <v>0</v>
      </c>
      <c r="N14470" s="35">
        <v>0</v>
      </c>
      <c r="O14470" s="35">
        <v>0</v>
      </c>
      <c r="P14470" s="36">
        <v>12</v>
      </c>
      <c r="Q14470" s="37">
        <v>89</v>
      </c>
      <c r="R14470" s="36">
        <v>0</v>
      </c>
      <c r="S14470" s="39">
        <f t="shared" si="505"/>
        <v>89</v>
      </c>
      <c r="T14470" s="34" t="s">
        <v>29</v>
      </c>
      <c r="U14470" s="12">
        <f>((alpha*(beta^speed))*(speed^ceta))</f>
        <v>0.50730130632620551</v>
      </c>
      <c r="V14470" s="8">
        <f t="shared" si="506"/>
        <v>89</v>
      </c>
    </row>
    <row r="14471" spans="1:22">
      <c r="A14471" s="34" t="s">
        <v>20</v>
      </c>
      <c r="B14471" s="34" t="s">
        <v>81</v>
      </c>
      <c r="C14471" s="5" t="s">
        <v>229</v>
      </c>
      <c r="D14471" s="35" t="s">
        <v>84</v>
      </c>
      <c r="E14471" s="36" t="s">
        <v>17</v>
      </c>
      <c r="F14471" s="37">
        <v>50</v>
      </c>
      <c r="G14471" s="38">
        <v>0.04</v>
      </c>
      <c r="H14471" s="34">
        <v>0.99517093612606833</v>
      </c>
      <c r="I14471" s="35">
        <v>7535.261721651952</v>
      </c>
      <c r="J14471" s="35">
        <v>-0.98571547329340081</v>
      </c>
      <c r="K14471" s="35">
        <v>164.6448425485022</v>
      </c>
      <c r="L14471" s="35">
        <v>0.22076202925290098</v>
      </c>
      <c r="M14471" s="35">
        <v>0</v>
      </c>
      <c r="N14471" s="35">
        <v>0</v>
      </c>
      <c r="O14471" s="35">
        <v>0</v>
      </c>
      <c r="P14471" s="36">
        <v>12</v>
      </c>
      <c r="Q14471" s="37">
        <v>89</v>
      </c>
      <c r="R14471" s="36">
        <v>1</v>
      </c>
      <c r="S14471" s="39">
        <f t="shared" si="505"/>
        <v>89</v>
      </c>
      <c r="T14471" s="34" t="s">
        <v>30</v>
      </c>
      <c r="U14471" s="12">
        <f>((alpha*(speed^beta))+(ceta*(speed^delta)))</f>
        <v>533.77821122933506</v>
      </c>
      <c r="V14471" s="8">
        <f t="shared" si="506"/>
        <v>89</v>
      </c>
    </row>
    <row r="14472" spans="1:22">
      <c r="A14472" s="34" t="s">
        <v>20</v>
      </c>
      <c r="B14472" s="34" t="s">
        <v>81</v>
      </c>
      <c r="C14472" s="5" t="s">
        <v>229</v>
      </c>
      <c r="D14472" s="35" t="s">
        <v>84</v>
      </c>
      <c r="E14472" s="36" t="s">
        <v>15</v>
      </c>
      <c r="F14472" s="37">
        <v>100</v>
      </c>
      <c r="G14472" s="38">
        <v>0.04</v>
      </c>
      <c r="H14472" s="34">
        <v>0.98884304126360001</v>
      </c>
      <c r="I14472" s="35">
        <v>2.2875345057795924</v>
      </c>
      <c r="J14472" s="35">
        <v>89.141333082174057</v>
      </c>
      <c r="K14472" s="35">
        <v>-0.72386304853338479</v>
      </c>
      <c r="L14472" s="35">
        <v>0.47199746457035208</v>
      </c>
      <c r="M14472" s="35">
        <v>4.8845865399493406E-2</v>
      </c>
      <c r="N14472" s="35">
        <v>0</v>
      </c>
      <c r="O14472" s="35">
        <v>0</v>
      </c>
      <c r="P14472" s="36">
        <v>12</v>
      </c>
      <c r="Q14472" s="37">
        <v>79</v>
      </c>
      <c r="R14472" s="36">
        <v>10</v>
      </c>
      <c r="S14472" s="39">
        <f t="shared" si="505"/>
        <v>79</v>
      </c>
      <c r="T14472" s="34" t="s">
        <v>44</v>
      </c>
      <c r="U14472" s="12">
        <f>(alpha+(beta/(1+EXP((((-1)*ceta)+(delta*LN(speed)))+(epsilon*speed)))))</f>
        <v>2.4033066616282506</v>
      </c>
      <c r="V14472" s="8">
        <f t="shared" si="506"/>
        <v>79</v>
      </c>
    </row>
    <row r="14473" spans="1:22">
      <c r="A14473" s="34" t="s">
        <v>20</v>
      </c>
      <c r="B14473" s="34" t="s">
        <v>81</v>
      </c>
      <c r="C14473" s="5" t="s">
        <v>229</v>
      </c>
      <c r="D14473" s="35" t="s">
        <v>84</v>
      </c>
      <c r="E14473" s="36" t="s">
        <v>16</v>
      </c>
      <c r="F14473" s="37">
        <v>100</v>
      </c>
      <c r="G14473" s="38">
        <v>0.04</v>
      </c>
      <c r="H14473" s="34">
        <v>0.98948733392204746</v>
      </c>
      <c r="I14473" s="35">
        <v>220.30435197053157</v>
      </c>
      <c r="J14473" s="35">
        <v>-1.0199257113418478</v>
      </c>
      <c r="K14473" s="35">
        <v>19.948756349339362</v>
      </c>
      <c r="L14473" s="35">
        <v>5.5918544474495811E-2</v>
      </c>
      <c r="M14473" s="35">
        <v>0</v>
      </c>
      <c r="N14473" s="35">
        <v>0</v>
      </c>
      <c r="O14473" s="35">
        <v>0</v>
      </c>
      <c r="P14473" s="36">
        <v>12</v>
      </c>
      <c r="Q14473" s="37">
        <v>79</v>
      </c>
      <c r="R14473" s="36">
        <v>1</v>
      </c>
      <c r="S14473" s="39">
        <f t="shared" si="505"/>
        <v>79</v>
      </c>
      <c r="T14473" s="34" t="s">
        <v>30</v>
      </c>
      <c r="U14473" s="12">
        <f>((alpha*(speed^beta))+(ceta*(speed^delta)))</f>
        <v>28.026105030303832</v>
      </c>
      <c r="V14473" s="8">
        <f t="shared" si="506"/>
        <v>79</v>
      </c>
    </row>
    <row r="14474" spans="1:22">
      <c r="A14474" s="34" t="s">
        <v>20</v>
      </c>
      <c r="B14474" s="34" t="s">
        <v>81</v>
      </c>
      <c r="C14474" s="5" t="s">
        <v>229</v>
      </c>
      <c r="D14474" s="35" t="s">
        <v>84</v>
      </c>
      <c r="E14474" s="36" t="s">
        <v>14</v>
      </c>
      <c r="F14474" s="37">
        <v>100</v>
      </c>
      <c r="G14474" s="38">
        <v>0.04</v>
      </c>
      <c r="H14474" s="34">
        <v>0.99515595436556958</v>
      </c>
      <c r="I14474" s="35">
        <v>-0.27677614744435897</v>
      </c>
      <c r="J14474" s="35">
        <v>4.5183340995776429E-2</v>
      </c>
      <c r="K14474" s="35">
        <v>1.5378990210711734</v>
      </c>
      <c r="L14474" s="35">
        <v>0</v>
      </c>
      <c r="M14474" s="35">
        <v>0</v>
      </c>
      <c r="N14474" s="35">
        <v>0</v>
      </c>
      <c r="O14474" s="35">
        <v>0</v>
      </c>
      <c r="P14474" s="36">
        <v>12</v>
      </c>
      <c r="Q14474" s="37">
        <v>79</v>
      </c>
      <c r="R14474" s="36">
        <v>2</v>
      </c>
      <c r="S14474" s="39">
        <f t="shared" si="505"/>
        <v>79</v>
      </c>
      <c r="T14474" s="34" t="s">
        <v>31</v>
      </c>
      <c r="U14474" s="12">
        <f>((alpha+(beta*speed))^((-1)/ceta))</f>
        <v>0.46075215708191747</v>
      </c>
      <c r="V14474" s="8">
        <f t="shared" si="506"/>
        <v>79</v>
      </c>
    </row>
    <row r="14475" spans="1:22">
      <c r="A14475" s="34" t="s">
        <v>20</v>
      </c>
      <c r="B14475" s="34" t="s">
        <v>81</v>
      </c>
      <c r="C14475" s="5" t="s">
        <v>229</v>
      </c>
      <c r="D14475" s="35" t="s">
        <v>84</v>
      </c>
      <c r="E14475" s="36" t="s">
        <v>18</v>
      </c>
      <c r="F14475" s="37">
        <v>100</v>
      </c>
      <c r="G14475" s="38">
        <v>0.04</v>
      </c>
      <c r="H14475" s="34">
        <v>0.9916445658616323</v>
      </c>
      <c r="I14475" s="35">
        <v>2.4875723990871487E-6</v>
      </c>
      <c r="J14475" s="35">
        <v>2.6058292659806654</v>
      </c>
      <c r="K14475" s="35">
        <v>7.6223980320377605</v>
      </c>
      <c r="L14475" s="35">
        <v>-0.63832146699642212</v>
      </c>
      <c r="M14475" s="35">
        <v>0</v>
      </c>
      <c r="N14475" s="35">
        <v>0</v>
      </c>
      <c r="O14475" s="35">
        <v>0</v>
      </c>
      <c r="P14475" s="36">
        <v>12</v>
      </c>
      <c r="Q14475" s="37">
        <v>79</v>
      </c>
      <c r="R14475" s="36">
        <v>1</v>
      </c>
      <c r="S14475" s="39">
        <f t="shared" si="505"/>
        <v>79</v>
      </c>
      <c r="T14475" s="34" t="s">
        <v>30</v>
      </c>
      <c r="U14475" s="12">
        <f>((alpha*(speed^beta))+(ceta*(speed^delta)))</f>
        <v>0.68770559212830074</v>
      </c>
      <c r="V14475" s="8">
        <f t="shared" si="506"/>
        <v>79</v>
      </c>
    </row>
    <row r="14476" spans="1:22">
      <c r="A14476" s="34" t="s">
        <v>20</v>
      </c>
      <c r="B14476" s="34" t="s">
        <v>81</v>
      </c>
      <c r="C14476" s="5" t="s">
        <v>229</v>
      </c>
      <c r="D14476" s="35" t="s">
        <v>84</v>
      </c>
      <c r="E14476" s="36" t="s">
        <v>17</v>
      </c>
      <c r="F14476" s="37">
        <v>100</v>
      </c>
      <c r="G14476" s="38">
        <v>0.04</v>
      </c>
      <c r="H14476" s="34">
        <v>0.9915803415089125</v>
      </c>
      <c r="I14476" s="35">
        <v>3900.2117652311431</v>
      </c>
      <c r="J14476" s="35">
        <v>1.0102609909015741</v>
      </c>
      <c r="K14476" s="35">
        <v>-0.59149295121538703</v>
      </c>
      <c r="L14476" s="35">
        <v>0</v>
      </c>
      <c r="M14476" s="35">
        <v>0</v>
      </c>
      <c r="N14476" s="35">
        <v>0</v>
      </c>
      <c r="O14476" s="35">
        <v>0</v>
      </c>
      <c r="P14476" s="36">
        <v>12</v>
      </c>
      <c r="Q14476" s="37">
        <v>79</v>
      </c>
      <c r="R14476" s="36">
        <v>0</v>
      </c>
      <c r="S14476" s="39">
        <f t="shared" si="505"/>
        <v>79</v>
      </c>
      <c r="T14476" s="34" t="s">
        <v>29</v>
      </c>
      <c r="U14476" s="12">
        <f>((alpha*(beta^speed))*(speed^ceta))</f>
        <v>659.03468380914956</v>
      </c>
      <c r="V14476" s="8">
        <f t="shared" si="506"/>
        <v>79</v>
      </c>
    </row>
    <row r="14477" spans="1:22">
      <c r="A14477" s="34" t="s">
        <v>20</v>
      </c>
      <c r="B14477" s="34" t="s">
        <v>81</v>
      </c>
      <c r="C14477" s="5" t="s">
        <v>229</v>
      </c>
      <c r="D14477" s="35" t="s">
        <v>84</v>
      </c>
      <c r="E14477" s="36" t="s">
        <v>15</v>
      </c>
      <c r="F14477" s="37">
        <v>0</v>
      </c>
      <c r="G14477" s="38">
        <v>0.06</v>
      </c>
      <c r="H14477" s="34">
        <v>0.9925124467087304</v>
      </c>
      <c r="I14477" s="35">
        <v>77.629728610362179</v>
      </c>
      <c r="J14477" s="35">
        <v>1.0040461304010047</v>
      </c>
      <c r="K14477" s="35">
        <v>-0.92157935984233164</v>
      </c>
      <c r="L14477" s="35">
        <v>0</v>
      </c>
      <c r="M14477" s="35">
        <v>0</v>
      </c>
      <c r="N14477" s="35">
        <v>0</v>
      </c>
      <c r="O14477" s="35">
        <v>0</v>
      </c>
      <c r="P14477" s="36">
        <v>12</v>
      </c>
      <c r="Q14477" s="37">
        <v>82</v>
      </c>
      <c r="R14477" s="36">
        <v>0</v>
      </c>
      <c r="S14477" s="39">
        <f t="shared" si="505"/>
        <v>82</v>
      </c>
      <c r="T14477" s="34" t="s">
        <v>29</v>
      </c>
      <c r="U14477" s="12">
        <f>((alpha*(beta^speed))*(speed^ceta))</f>
        <v>1.8625047684650045</v>
      </c>
      <c r="V14477" s="8">
        <f t="shared" si="506"/>
        <v>82</v>
      </c>
    </row>
    <row r="14478" spans="1:22">
      <c r="A14478" s="34" t="s">
        <v>20</v>
      </c>
      <c r="B14478" s="34" t="s">
        <v>81</v>
      </c>
      <c r="C14478" s="5" t="s">
        <v>229</v>
      </c>
      <c r="D14478" s="35" t="s">
        <v>84</v>
      </c>
      <c r="E14478" s="36" t="s">
        <v>16</v>
      </c>
      <c r="F14478" s="37">
        <v>0</v>
      </c>
      <c r="G14478" s="38">
        <v>0.06</v>
      </c>
      <c r="H14478" s="34">
        <v>0.99559942206330154</v>
      </c>
      <c r="I14478" s="35">
        <v>13.992849823208399</v>
      </c>
      <c r="J14478" s="35">
        <v>0.11605435953908834</v>
      </c>
      <c r="K14478" s="35">
        <v>280.60088648737838</v>
      </c>
      <c r="L14478" s="35">
        <v>-1.1047644340462761</v>
      </c>
      <c r="M14478" s="35">
        <v>0</v>
      </c>
      <c r="N14478" s="35">
        <v>0</v>
      </c>
      <c r="O14478" s="35">
        <v>0</v>
      </c>
      <c r="P14478" s="36">
        <v>12</v>
      </c>
      <c r="Q14478" s="37">
        <v>82</v>
      </c>
      <c r="R14478" s="36">
        <v>1</v>
      </c>
      <c r="S14478" s="39">
        <f t="shared" si="505"/>
        <v>82</v>
      </c>
      <c r="T14478" s="34" t="s">
        <v>30</v>
      </c>
      <c r="U14478" s="12">
        <f>((alpha*(speed^beta))+(ceta*(speed^delta)))</f>
        <v>25.491887981835774</v>
      </c>
      <c r="V14478" s="8">
        <f t="shared" si="506"/>
        <v>82</v>
      </c>
    </row>
    <row r="14479" spans="1:22">
      <c r="A14479" s="34" t="s">
        <v>20</v>
      </c>
      <c r="B14479" s="34" t="s">
        <v>81</v>
      </c>
      <c r="C14479" s="5" t="s">
        <v>229</v>
      </c>
      <c r="D14479" s="35" t="s">
        <v>84</v>
      </c>
      <c r="E14479" s="36" t="s">
        <v>14</v>
      </c>
      <c r="F14479" s="37">
        <v>0</v>
      </c>
      <c r="G14479" s="38">
        <v>0.06</v>
      </c>
      <c r="H14479" s="34">
        <v>0.99632351896281601</v>
      </c>
      <c r="I14479" s="35">
        <v>16.856634239006503</v>
      </c>
      <c r="J14479" s="35">
        <v>-0.83814957524814293</v>
      </c>
      <c r="K14479" s="35">
        <v>1545.1644880714621</v>
      </c>
      <c r="L14479" s="35">
        <v>-3.2858888131509043</v>
      </c>
      <c r="M14479" s="35">
        <v>0</v>
      </c>
      <c r="N14479" s="35">
        <v>0</v>
      </c>
      <c r="O14479" s="35">
        <v>0</v>
      </c>
      <c r="P14479" s="36">
        <v>12</v>
      </c>
      <c r="Q14479" s="37">
        <v>82</v>
      </c>
      <c r="R14479" s="36">
        <v>1</v>
      </c>
      <c r="S14479" s="39">
        <f t="shared" si="505"/>
        <v>82</v>
      </c>
      <c r="T14479" s="34" t="s">
        <v>30</v>
      </c>
      <c r="U14479" s="12">
        <f>((alpha*(speed^beta))+(ceta*(speed^delta)))</f>
        <v>0.42027247886510527</v>
      </c>
      <c r="V14479" s="8">
        <f t="shared" si="506"/>
        <v>82</v>
      </c>
    </row>
    <row r="14480" spans="1:22">
      <c r="A14480" s="34" t="s">
        <v>20</v>
      </c>
      <c r="B14480" s="34" t="s">
        <v>81</v>
      </c>
      <c r="C14480" s="5" t="s">
        <v>229</v>
      </c>
      <c r="D14480" s="35" t="s">
        <v>84</v>
      </c>
      <c r="E14480" s="36" t="s">
        <v>18</v>
      </c>
      <c r="F14480" s="37">
        <v>0</v>
      </c>
      <c r="G14480" s="38">
        <v>0.06</v>
      </c>
      <c r="H14480" s="34">
        <v>0.9940918719613534</v>
      </c>
      <c r="I14480" s="35">
        <v>10.423753612793126</v>
      </c>
      <c r="J14480" s="35">
        <v>1.0094890015218081</v>
      </c>
      <c r="K14480" s="35">
        <v>-0.84163628153334824</v>
      </c>
      <c r="L14480" s="35">
        <v>0</v>
      </c>
      <c r="M14480" s="35">
        <v>0</v>
      </c>
      <c r="N14480" s="35">
        <v>0</v>
      </c>
      <c r="O14480" s="35">
        <v>0</v>
      </c>
      <c r="P14480" s="36">
        <v>12</v>
      </c>
      <c r="Q14480" s="37">
        <v>82</v>
      </c>
      <c r="R14480" s="36">
        <v>0</v>
      </c>
      <c r="S14480" s="39">
        <f t="shared" si="505"/>
        <v>82</v>
      </c>
      <c r="T14480" s="34" t="s">
        <v>29</v>
      </c>
      <c r="U14480" s="12">
        <f>((alpha*(beta^speed))*(speed^ceta))</f>
        <v>0.55413996945082522</v>
      </c>
      <c r="V14480" s="8">
        <f t="shared" si="506"/>
        <v>82</v>
      </c>
    </row>
    <row r="14481" spans="1:22">
      <c r="A14481" s="34" t="s">
        <v>20</v>
      </c>
      <c r="B14481" s="34" t="s">
        <v>81</v>
      </c>
      <c r="C14481" s="5" t="s">
        <v>229</v>
      </c>
      <c r="D14481" s="35" t="s">
        <v>84</v>
      </c>
      <c r="E14481" s="36" t="s">
        <v>17</v>
      </c>
      <c r="F14481" s="37">
        <v>0</v>
      </c>
      <c r="G14481" s="38">
        <v>0.06</v>
      </c>
      <c r="H14481" s="34">
        <v>0.99517973687136674</v>
      </c>
      <c r="I14481" s="35">
        <v>190.35697444926504</v>
      </c>
      <c r="J14481" s="35">
        <v>0.21214333008042363</v>
      </c>
      <c r="K14481" s="35">
        <v>8855.7438907709875</v>
      </c>
      <c r="L14481" s="35">
        <v>-1.0596258263672527</v>
      </c>
      <c r="M14481" s="35">
        <v>0</v>
      </c>
      <c r="N14481" s="35">
        <v>0</v>
      </c>
      <c r="O14481" s="35">
        <v>0</v>
      </c>
      <c r="P14481" s="36">
        <v>12</v>
      </c>
      <c r="Q14481" s="37">
        <v>82</v>
      </c>
      <c r="R14481" s="36">
        <v>1</v>
      </c>
      <c r="S14481" s="39">
        <f t="shared" si="505"/>
        <v>82</v>
      </c>
      <c r="T14481" s="34" t="s">
        <v>30</v>
      </c>
      <c r="U14481" s="12">
        <f>((alpha*(speed^beta))+(ceta*(speed^delta)))</f>
        <v>567.85220267746297</v>
      </c>
      <c r="V14481" s="8">
        <f t="shared" si="506"/>
        <v>82</v>
      </c>
    </row>
    <row r="14482" spans="1:22">
      <c r="A14482" s="34" t="s">
        <v>20</v>
      </c>
      <c r="B14482" s="34" t="s">
        <v>81</v>
      </c>
      <c r="C14482" s="5" t="s">
        <v>229</v>
      </c>
      <c r="D14482" s="35" t="s">
        <v>84</v>
      </c>
      <c r="E14482" s="36" t="s">
        <v>15</v>
      </c>
      <c r="F14482" s="37">
        <v>50</v>
      </c>
      <c r="G14482" s="38">
        <v>0.06</v>
      </c>
      <c r="H14482" s="34">
        <v>0.9863113030348819</v>
      </c>
      <c r="I14482" s="35">
        <v>86.262215269791568</v>
      </c>
      <c r="J14482" s="35">
        <v>1.0048308976743676</v>
      </c>
      <c r="K14482" s="35">
        <v>-0.92111085559171857</v>
      </c>
      <c r="L14482" s="35">
        <v>0</v>
      </c>
      <c r="M14482" s="35">
        <v>0</v>
      </c>
      <c r="N14482" s="35">
        <v>0</v>
      </c>
      <c r="O14482" s="35">
        <v>0</v>
      </c>
      <c r="P14482" s="36">
        <v>12</v>
      </c>
      <c r="Q14482" s="37">
        <v>72</v>
      </c>
      <c r="R14482" s="36">
        <v>0</v>
      </c>
      <c r="S14482" s="39">
        <f t="shared" si="505"/>
        <v>72</v>
      </c>
      <c r="T14482" s="34" t="s">
        <v>29</v>
      </c>
      <c r="U14482" s="12">
        <f>((alpha*(beta^speed))*(speed^ceta))</f>
        <v>2.3752323403353155</v>
      </c>
      <c r="V14482" s="8">
        <f t="shared" si="506"/>
        <v>72</v>
      </c>
    </row>
    <row r="14483" spans="1:22">
      <c r="A14483" s="34" t="s">
        <v>20</v>
      </c>
      <c r="B14483" s="34" t="s">
        <v>81</v>
      </c>
      <c r="C14483" s="5" t="s">
        <v>229</v>
      </c>
      <c r="D14483" s="35" t="s">
        <v>84</v>
      </c>
      <c r="E14483" s="36" t="s">
        <v>16</v>
      </c>
      <c r="F14483" s="37">
        <v>50</v>
      </c>
      <c r="G14483" s="38">
        <v>0.06</v>
      </c>
      <c r="H14483" s="34">
        <v>0.99335461028998329</v>
      </c>
      <c r="I14483" s="35">
        <v>3.2475297729989032</v>
      </c>
      <c r="J14483" s="35">
        <v>5.2841531546968952</v>
      </c>
      <c r="K14483" s="35">
        <v>3.0321904563595507E-2</v>
      </c>
      <c r="L14483" s="35">
        <v>0</v>
      </c>
      <c r="M14483" s="35">
        <v>0</v>
      </c>
      <c r="N14483" s="35">
        <v>0</v>
      </c>
      <c r="O14483" s="35">
        <v>0</v>
      </c>
      <c r="P14483" s="36">
        <v>12</v>
      </c>
      <c r="Q14483" s="37">
        <v>72</v>
      </c>
      <c r="R14483" s="36">
        <v>13</v>
      </c>
      <c r="S14483" s="39">
        <f t="shared" si="505"/>
        <v>72</v>
      </c>
      <c r="T14483" s="34" t="s">
        <v>50</v>
      </c>
      <c r="U14483" s="12">
        <f>EXP((alpha+(beta/speed))+(ceta*LN(speed)))</f>
        <v>31.519217871095318</v>
      </c>
      <c r="V14483" s="8">
        <f t="shared" si="506"/>
        <v>72</v>
      </c>
    </row>
    <row r="14484" spans="1:22">
      <c r="A14484" s="34" t="s">
        <v>20</v>
      </c>
      <c r="B14484" s="34" t="s">
        <v>81</v>
      </c>
      <c r="C14484" s="5" t="s">
        <v>229</v>
      </c>
      <c r="D14484" s="35" t="s">
        <v>84</v>
      </c>
      <c r="E14484" s="36" t="s">
        <v>14</v>
      </c>
      <c r="F14484" s="37">
        <v>50</v>
      </c>
      <c r="G14484" s="38">
        <v>0.06</v>
      </c>
      <c r="H14484" s="34">
        <v>0.9954652010604409</v>
      </c>
      <c r="I14484" s="35">
        <v>-0.24484980639869269</v>
      </c>
      <c r="J14484" s="35">
        <v>4.3368994635450055E-2</v>
      </c>
      <c r="K14484" s="35">
        <v>1.4871445132896108</v>
      </c>
      <c r="L14484" s="35">
        <v>0</v>
      </c>
      <c r="M14484" s="35">
        <v>0</v>
      </c>
      <c r="N14484" s="35">
        <v>0</v>
      </c>
      <c r="O14484" s="35">
        <v>0</v>
      </c>
      <c r="P14484" s="36">
        <v>12</v>
      </c>
      <c r="Q14484" s="37">
        <v>72</v>
      </c>
      <c r="R14484" s="36">
        <v>2</v>
      </c>
      <c r="S14484" s="39">
        <f t="shared" si="505"/>
        <v>72</v>
      </c>
      <c r="T14484" s="34" t="s">
        <v>31</v>
      </c>
      <c r="U14484" s="12">
        <f>((alpha+(beta*speed))^((-1)/ceta))</f>
        <v>0.4912724347918635</v>
      </c>
      <c r="V14484" s="8">
        <f t="shared" si="506"/>
        <v>72</v>
      </c>
    </row>
    <row r="14485" spans="1:22">
      <c r="A14485" s="34" t="s">
        <v>20</v>
      </c>
      <c r="B14485" s="34" t="s">
        <v>81</v>
      </c>
      <c r="C14485" s="5" t="s">
        <v>229</v>
      </c>
      <c r="D14485" s="35" t="s">
        <v>84</v>
      </c>
      <c r="E14485" s="36" t="s">
        <v>18</v>
      </c>
      <c r="F14485" s="37">
        <v>50</v>
      </c>
      <c r="G14485" s="38">
        <v>0.06</v>
      </c>
      <c r="H14485" s="34">
        <v>0.99038364243931798</v>
      </c>
      <c r="I14485" s="35">
        <v>10.017862816285161</v>
      </c>
      <c r="J14485" s="35">
        <v>1.0097114096153679</v>
      </c>
      <c r="K14485" s="35">
        <v>-0.78471068914954789</v>
      </c>
      <c r="L14485" s="35">
        <v>0</v>
      </c>
      <c r="M14485" s="35">
        <v>0</v>
      </c>
      <c r="N14485" s="35">
        <v>0</v>
      </c>
      <c r="O14485" s="35">
        <v>0</v>
      </c>
      <c r="P14485" s="36">
        <v>12</v>
      </c>
      <c r="Q14485" s="37">
        <v>72</v>
      </c>
      <c r="R14485" s="36">
        <v>0</v>
      </c>
      <c r="S14485" s="39">
        <f t="shared" si="505"/>
        <v>72</v>
      </c>
      <c r="T14485" s="34" t="s">
        <v>29</v>
      </c>
      <c r="U14485" s="12">
        <f>((alpha*(beta^speed))*(speed^ceta))</f>
        <v>0.70066336066886958</v>
      </c>
      <c r="V14485" s="8">
        <f t="shared" si="506"/>
        <v>72</v>
      </c>
    </row>
    <row r="14486" spans="1:22">
      <c r="A14486" s="34" t="s">
        <v>20</v>
      </c>
      <c r="B14486" s="34" t="s">
        <v>81</v>
      </c>
      <c r="C14486" s="5" t="s">
        <v>229</v>
      </c>
      <c r="D14486" s="35" t="s">
        <v>84</v>
      </c>
      <c r="E14486" s="36" t="s">
        <v>17</v>
      </c>
      <c r="F14486" s="37">
        <v>50</v>
      </c>
      <c r="G14486" s="38">
        <v>0.06</v>
      </c>
      <c r="H14486" s="34">
        <v>0.99284517999135558</v>
      </c>
      <c r="I14486" s="35">
        <v>8797.4652378672017</v>
      </c>
      <c r="J14486" s="35">
        <v>-1.1046227701324294</v>
      </c>
      <c r="K14486" s="35">
        <v>382.83970889218472</v>
      </c>
      <c r="L14486" s="35">
        <v>0.11399977212509588</v>
      </c>
      <c r="M14486" s="35">
        <v>0</v>
      </c>
      <c r="N14486" s="35">
        <v>0</v>
      </c>
      <c r="O14486" s="35">
        <v>0</v>
      </c>
      <c r="P14486" s="36">
        <v>12</v>
      </c>
      <c r="Q14486" s="37">
        <v>72</v>
      </c>
      <c r="R14486" s="36">
        <v>1</v>
      </c>
      <c r="S14486" s="39">
        <f t="shared" si="505"/>
        <v>72</v>
      </c>
      <c r="T14486" s="34" t="s">
        <v>30</v>
      </c>
      <c r="U14486" s="12">
        <f>((alpha*(speed^beta))+(ceta*(speed^delta)))</f>
        <v>701.48926522011675</v>
      </c>
      <c r="V14486" s="8">
        <f t="shared" si="506"/>
        <v>72</v>
      </c>
    </row>
    <row r="14487" spans="1:22">
      <c r="A14487" s="34" t="s">
        <v>20</v>
      </c>
      <c r="B14487" s="34" t="s">
        <v>81</v>
      </c>
      <c r="C14487" s="5" t="s">
        <v>229</v>
      </c>
      <c r="D14487" s="35" t="s">
        <v>84</v>
      </c>
      <c r="E14487" s="36" t="s">
        <v>15</v>
      </c>
      <c r="F14487" s="37">
        <v>100</v>
      </c>
      <c r="G14487" s="38">
        <v>0.06</v>
      </c>
      <c r="H14487" s="34">
        <v>0.97690428513307503</v>
      </c>
      <c r="I14487" s="35">
        <v>5.9304974236000492</v>
      </c>
      <c r="J14487" s="35">
        <v>-7.1269593574458696</v>
      </c>
      <c r="K14487" s="35">
        <v>-1.210196174039228</v>
      </c>
      <c r="L14487" s="35">
        <v>0</v>
      </c>
      <c r="M14487" s="35">
        <v>0</v>
      </c>
      <c r="N14487" s="35">
        <v>0</v>
      </c>
      <c r="O14487" s="35">
        <v>0</v>
      </c>
      <c r="P14487" s="36">
        <v>12</v>
      </c>
      <c r="Q14487" s="37">
        <v>57</v>
      </c>
      <c r="R14487" s="36">
        <v>13</v>
      </c>
      <c r="S14487" s="39">
        <f t="shared" si="505"/>
        <v>57</v>
      </c>
      <c r="T14487" s="34" t="s">
        <v>50</v>
      </c>
      <c r="U14487" s="12">
        <f>EXP((alpha+(beta/speed))+(ceta*LN(speed)))</f>
        <v>2.4907350634837155</v>
      </c>
      <c r="V14487" s="8">
        <f t="shared" si="506"/>
        <v>57</v>
      </c>
    </row>
    <row r="14488" spans="1:22">
      <c r="A14488" s="34" t="s">
        <v>20</v>
      </c>
      <c r="B14488" s="34" t="s">
        <v>81</v>
      </c>
      <c r="C14488" s="5" t="s">
        <v>229</v>
      </c>
      <c r="D14488" s="35" t="s">
        <v>84</v>
      </c>
      <c r="E14488" s="36" t="s">
        <v>16</v>
      </c>
      <c r="F14488" s="37">
        <v>100</v>
      </c>
      <c r="G14488" s="38">
        <v>0.06</v>
      </c>
      <c r="H14488" s="34">
        <v>0.99177566205168288</v>
      </c>
      <c r="I14488" s="35">
        <v>-4.9097314822055531E-4</v>
      </c>
      <c r="J14488" s="35">
        <v>5.5575454887640791E-2</v>
      </c>
      <c r="K14488" s="35">
        <v>-2.1443943865101818</v>
      </c>
      <c r="L14488" s="35">
        <v>67.88776703842386</v>
      </c>
      <c r="M14488" s="35">
        <v>0</v>
      </c>
      <c r="N14488" s="35">
        <v>0</v>
      </c>
      <c r="O14488" s="35">
        <v>0</v>
      </c>
      <c r="P14488" s="36">
        <v>12</v>
      </c>
      <c r="Q14488" s="37">
        <v>57</v>
      </c>
      <c r="R14488" s="36">
        <v>14</v>
      </c>
      <c r="S14488" s="39">
        <f t="shared" si="505"/>
        <v>57</v>
      </c>
      <c r="T14488" s="34" t="s">
        <v>51</v>
      </c>
      <c r="U14488" s="12">
        <f>(((alpha*(speed^3))+(beta*(speed^2))+(ceta*speed))+delta)</f>
        <v>35.297149698879139</v>
      </c>
      <c r="V14488" s="8">
        <f t="shared" si="506"/>
        <v>57</v>
      </c>
    </row>
    <row r="14489" spans="1:22">
      <c r="A14489" s="34" t="s">
        <v>20</v>
      </c>
      <c r="B14489" s="34" t="s">
        <v>81</v>
      </c>
      <c r="C14489" s="5" t="s">
        <v>229</v>
      </c>
      <c r="D14489" s="35" t="s">
        <v>84</v>
      </c>
      <c r="E14489" s="36" t="s">
        <v>14</v>
      </c>
      <c r="F14489" s="37">
        <v>100</v>
      </c>
      <c r="G14489" s="38">
        <v>0.06</v>
      </c>
      <c r="H14489" s="34">
        <v>0.99362645884186751</v>
      </c>
      <c r="I14489" s="35">
        <v>4.5799082671421329</v>
      </c>
      <c r="J14489" s="35">
        <v>-0.45697824106496798</v>
      </c>
      <c r="K14489" s="35">
        <v>973.02056633433347</v>
      </c>
      <c r="L14489" s="35">
        <v>-2.8288389766430817</v>
      </c>
      <c r="M14489" s="35">
        <v>0</v>
      </c>
      <c r="N14489" s="35">
        <v>0</v>
      </c>
      <c r="O14489" s="35">
        <v>0</v>
      </c>
      <c r="P14489" s="36">
        <v>12</v>
      </c>
      <c r="Q14489" s="37">
        <v>57</v>
      </c>
      <c r="R14489" s="36">
        <v>1</v>
      </c>
      <c r="S14489" s="39">
        <f t="shared" si="505"/>
        <v>57</v>
      </c>
      <c r="T14489" s="34" t="s">
        <v>30</v>
      </c>
      <c r="U14489" s="12">
        <f>((alpha*(speed^beta))+(ceta*(speed^delta)))</f>
        <v>0.73236823124425166</v>
      </c>
      <c r="V14489" s="8">
        <f t="shared" si="506"/>
        <v>57</v>
      </c>
    </row>
    <row r="14490" spans="1:22">
      <c r="A14490" s="34" t="s">
        <v>20</v>
      </c>
      <c r="B14490" s="34" t="s">
        <v>81</v>
      </c>
      <c r="C14490" s="5" t="s">
        <v>229</v>
      </c>
      <c r="D14490" s="35" t="s">
        <v>84</v>
      </c>
      <c r="E14490" s="36" t="s">
        <v>18</v>
      </c>
      <c r="F14490" s="37">
        <v>100</v>
      </c>
      <c r="G14490" s="38">
        <v>0.06</v>
      </c>
      <c r="H14490" s="34">
        <v>0.98406107558574296</v>
      </c>
      <c r="I14490" s="35">
        <v>-2.0353540509996546E-5</v>
      </c>
      <c r="J14490" s="35">
        <v>2.6186209507507259E-3</v>
      </c>
      <c r="K14490" s="35">
        <v>-0.11994218001773101</v>
      </c>
      <c r="L14490" s="35">
        <v>2.8592945869588218</v>
      </c>
      <c r="M14490" s="35">
        <v>0</v>
      </c>
      <c r="N14490" s="35">
        <v>0</v>
      </c>
      <c r="O14490" s="35">
        <v>0</v>
      </c>
      <c r="P14490" s="36">
        <v>12</v>
      </c>
      <c r="Q14490" s="37">
        <v>57</v>
      </c>
      <c r="R14490" s="36">
        <v>14</v>
      </c>
      <c r="S14490" s="39">
        <f t="shared" si="505"/>
        <v>57</v>
      </c>
      <c r="T14490" s="34" t="s">
        <v>51</v>
      </c>
      <c r="U14490" s="12">
        <f>(((alpha*(speed^3))+(beta*(speed^2))+(ceta*speed))+delta)</f>
        <v>0.76115656726947334</v>
      </c>
      <c r="V14490" s="8">
        <f t="shared" si="506"/>
        <v>57</v>
      </c>
    </row>
    <row r="14491" spans="1:22">
      <c r="A14491" s="34" t="s">
        <v>20</v>
      </c>
      <c r="B14491" s="34" t="s">
        <v>81</v>
      </c>
      <c r="C14491" s="5" t="s">
        <v>229</v>
      </c>
      <c r="D14491" s="35" t="s">
        <v>84</v>
      </c>
      <c r="E14491" s="36" t="s">
        <v>17</v>
      </c>
      <c r="F14491" s="37">
        <v>100</v>
      </c>
      <c r="G14491" s="38">
        <v>0.06</v>
      </c>
      <c r="H14491" s="34">
        <v>0.98244379530676818</v>
      </c>
      <c r="I14491" s="35">
        <v>-1.5682673271332003E-2</v>
      </c>
      <c r="J14491" s="35">
        <v>1.7745516204319809</v>
      </c>
      <c r="K14491" s="35">
        <v>-67.279753836587275</v>
      </c>
      <c r="L14491" s="35">
        <v>1771.2448614477651</v>
      </c>
      <c r="M14491" s="35">
        <v>0</v>
      </c>
      <c r="N14491" s="35">
        <v>0</v>
      </c>
      <c r="O14491" s="35">
        <v>0</v>
      </c>
      <c r="P14491" s="36">
        <v>12</v>
      </c>
      <c r="Q14491" s="37">
        <v>57</v>
      </c>
      <c r="R14491" s="36">
        <v>14</v>
      </c>
      <c r="S14491" s="39">
        <f t="shared" si="505"/>
        <v>57</v>
      </c>
      <c r="T14491" s="34" t="s">
        <v>51</v>
      </c>
      <c r="U14491" s="12">
        <f>(((alpha*(speed^3))+(beta*(speed^2))+(ceta*speed))+delta)</f>
        <v>797.49579640800835</v>
      </c>
      <c r="V14491" s="8">
        <f t="shared" si="506"/>
        <v>57</v>
      </c>
    </row>
    <row r="14492" spans="1:22">
      <c r="A14492" s="34" t="s">
        <v>20</v>
      </c>
      <c r="B14492" s="34" t="s">
        <v>81</v>
      </c>
      <c r="C14492" s="5" t="s">
        <v>230</v>
      </c>
      <c r="D14492" s="35" t="s">
        <v>85</v>
      </c>
      <c r="E14492" s="36" t="s">
        <v>15</v>
      </c>
      <c r="F14492" s="37">
        <v>0</v>
      </c>
      <c r="G14492" s="38">
        <v>0</v>
      </c>
      <c r="H14492" s="34">
        <v>0.99220844835899347</v>
      </c>
      <c r="I14492" s="35">
        <v>-5.8666120140598563E-2</v>
      </c>
      <c r="J14492" s="35">
        <v>4.0732482434311754E-2</v>
      </c>
      <c r="K14492" s="35">
        <v>0.71969549821766721</v>
      </c>
      <c r="L14492" s="35">
        <v>0</v>
      </c>
      <c r="M14492" s="35">
        <v>0</v>
      </c>
      <c r="N14492" s="35">
        <v>0</v>
      </c>
      <c r="O14492" s="35">
        <v>0</v>
      </c>
      <c r="P14492" s="36">
        <v>12</v>
      </c>
      <c r="Q14492" s="37">
        <v>105</v>
      </c>
      <c r="R14492" s="36">
        <v>6</v>
      </c>
      <c r="S14492" s="39">
        <f t="shared" si="505"/>
        <v>100</v>
      </c>
      <c r="T14492" s="34" t="s">
        <v>37</v>
      </c>
      <c r="U14492" s="12">
        <f>(1/(alpha+(beta*(speed^ceta))))</f>
        <v>0.94194994895923756</v>
      </c>
      <c r="V14492" s="8">
        <f t="shared" si="506"/>
        <v>100</v>
      </c>
    </row>
    <row r="14493" spans="1:22">
      <c r="A14493" s="34" t="s">
        <v>20</v>
      </c>
      <c r="B14493" s="34" t="s">
        <v>81</v>
      </c>
      <c r="C14493" s="5" t="s">
        <v>230</v>
      </c>
      <c r="D14493" s="35" t="s">
        <v>85</v>
      </c>
      <c r="E14493" s="36" t="s">
        <v>16</v>
      </c>
      <c r="F14493" s="37">
        <v>0</v>
      </c>
      <c r="G14493" s="38">
        <v>0</v>
      </c>
      <c r="H14493" s="34">
        <v>0.99498389769415707</v>
      </c>
      <c r="I14493" s="35">
        <v>175.79452586265728</v>
      </c>
      <c r="J14493" s="35">
        <v>1.0101625195802313</v>
      </c>
      <c r="K14493" s="35">
        <v>-0.96320802077767631</v>
      </c>
      <c r="L14493" s="35">
        <v>0</v>
      </c>
      <c r="M14493" s="35">
        <v>0</v>
      </c>
      <c r="N14493" s="35">
        <v>0</v>
      </c>
      <c r="O14493" s="35">
        <v>0</v>
      </c>
      <c r="P14493" s="36">
        <v>12</v>
      </c>
      <c r="Q14493" s="37">
        <v>105</v>
      </c>
      <c r="R14493" s="36">
        <v>0</v>
      </c>
      <c r="S14493" s="39">
        <f t="shared" si="505"/>
        <v>100</v>
      </c>
      <c r="T14493" s="34" t="s">
        <v>29</v>
      </c>
      <c r="U14493" s="12">
        <f>((alpha*(beta^speed))*(speed^ceta))</f>
        <v>5.7241944065900165</v>
      </c>
      <c r="V14493" s="8">
        <f t="shared" si="506"/>
        <v>100</v>
      </c>
    </row>
    <row r="14494" spans="1:22">
      <c r="A14494" s="34" t="s">
        <v>20</v>
      </c>
      <c r="B14494" s="34" t="s">
        <v>81</v>
      </c>
      <c r="C14494" s="5" t="s">
        <v>230</v>
      </c>
      <c r="D14494" s="35" t="s">
        <v>85</v>
      </c>
      <c r="E14494" s="36" t="s">
        <v>14</v>
      </c>
      <c r="F14494" s="37">
        <v>0</v>
      </c>
      <c r="G14494" s="38">
        <v>0</v>
      </c>
      <c r="H14494" s="34">
        <v>0.9927266987125003</v>
      </c>
      <c r="I14494" s="35">
        <v>15.874854599018528</v>
      </c>
      <c r="J14494" s="35">
        <v>0.99840311709306739</v>
      </c>
      <c r="K14494" s="35">
        <v>-0.80805998319604511</v>
      </c>
      <c r="L14494" s="35">
        <v>0</v>
      </c>
      <c r="M14494" s="35">
        <v>0</v>
      </c>
      <c r="N14494" s="35">
        <v>0</v>
      </c>
      <c r="O14494" s="35">
        <v>0</v>
      </c>
      <c r="P14494" s="36">
        <v>12</v>
      </c>
      <c r="Q14494" s="37">
        <v>105</v>
      </c>
      <c r="R14494" s="36">
        <v>0</v>
      </c>
      <c r="S14494" s="39">
        <f t="shared" si="505"/>
        <v>100</v>
      </c>
      <c r="T14494" s="34" t="s">
        <v>29</v>
      </c>
      <c r="U14494" s="12">
        <f>((alpha*(beta^speed))*(speed^ceta))</f>
        <v>0.32747836543528214</v>
      </c>
      <c r="V14494" s="8">
        <f t="shared" si="506"/>
        <v>100</v>
      </c>
    </row>
    <row r="14495" spans="1:22">
      <c r="A14495" s="34" t="s">
        <v>20</v>
      </c>
      <c r="B14495" s="34" t="s">
        <v>81</v>
      </c>
      <c r="C14495" s="5" t="s">
        <v>230</v>
      </c>
      <c r="D14495" s="35" t="s">
        <v>85</v>
      </c>
      <c r="E14495" s="36" t="s">
        <v>18</v>
      </c>
      <c r="F14495" s="37">
        <v>0</v>
      </c>
      <c r="G14495" s="38">
        <v>0</v>
      </c>
      <c r="H14495" s="34">
        <v>0.98917755426973131</v>
      </c>
      <c r="I14495" s="35">
        <v>6.2619406433103268</v>
      </c>
      <c r="J14495" s="35">
        <v>0.99852804369834658</v>
      </c>
      <c r="K14495" s="35">
        <v>-0.7664982936720921</v>
      </c>
      <c r="L14495" s="35">
        <v>0</v>
      </c>
      <c r="M14495" s="35">
        <v>0</v>
      </c>
      <c r="N14495" s="35">
        <v>0</v>
      </c>
      <c r="O14495" s="35">
        <v>0</v>
      </c>
      <c r="P14495" s="36">
        <v>12</v>
      </c>
      <c r="Q14495" s="37">
        <v>105</v>
      </c>
      <c r="R14495" s="36">
        <v>0</v>
      </c>
      <c r="S14495" s="39">
        <f t="shared" si="505"/>
        <v>100</v>
      </c>
      <c r="T14495" s="34" t="s">
        <v>29</v>
      </c>
      <c r="U14495" s="12">
        <f>((alpha*(beta^speed))*(speed^ceta))</f>
        <v>0.15839410519077066</v>
      </c>
      <c r="V14495" s="8">
        <f t="shared" si="506"/>
        <v>100</v>
      </c>
    </row>
    <row r="14496" spans="1:22">
      <c r="A14496" s="34" t="s">
        <v>20</v>
      </c>
      <c r="B14496" s="34" t="s">
        <v>81</v>
      </c>
      <c r="C14496" s="5" t="s">
        <v>230</v>
      </c>
      <c r="D14496" s="35" t="s">
        <v>85</v>
      </c>
      <c r="E14496" s="36" t="s">
        <v>17</v>
      </c>
      <c r="F14496" s="37">
        <v>0</v>
      </c>
      <c r="G14496" s="38">
        <v>0</v>
      </c>
      <c r="H14496" s="34">
        <v>0.99489485493351371</v>
      </c>
      <c r="I14496" s="35">
        <v>4757.2252697527811</v>
      </c>
      <c r="J14496" s="35">
        <v>1.006996894194643</v>
      </c>
      <c r="K14496" s="35">
        <v>-0.88345621106207983</v>
      </c>
      <c r="L14496" s="35">
        <v>0</v>
      </c>
      <c r="M14496" s="35">
        <v>0</v>
      </c>
      <c r="N14496" s="35">
        <v>0</v>
      </c>
      <c r="O14496" s="35">
        <v>0</v>
      </c>
      <c r="P14496" s="36">
        <v>12</v>
      </c>
      <c r="Q14496" s="37">
        <v>105</v>
      </c>
      <c r="R14496" s="36">
        <v>0</v>
      </c>
      <c r="S14496" s="39">
        <f t="shared" si="505"/>
        <v>100</v>
      </c>
      <c r="T14496" s="34" t="s">
        <v>29</v>
      </c>
      <c r="U14496" s="12">
        <f>((alpha*(beta^speed))*(speed^ceta))</f>
        <v>163.40088499027999</v>
      </c>
      <c r="V14496" s="8">
        <f t="shared" si="506"/>
        <v>100</v>
      </c>
    </row>
    <row r="14497" spans="1:22">
      <c r="A14497" s="34" t="s">
        <v>20</v>
      </c>
      <c r="B14497" s="34" t="s">
        <v>81</v>
      </c>
      <c r="C14497" s="5" t="s">
        <v>230</v>
      </c>
      <c r="D14497" s="35" t="s">
        <v>85</v>
      </c>
      <c r="E14497" s="36" t="s">
        <v>15</v>
      </c>
      <c r="F14497" s="37">
        <v>50</v>
      </c>
      <c r="G14497" s="38">
        <v>0</v>
      </c>
      <c r="H14497" s="34">
        <v>0.98993813178394907</v>
      </c>
      <c r="I14497" s="35">
        <v>401.87512302102931</v>
      </c>
      <c r="J14497" s="35">
        <v>-2.4848219511250971</v>
      </c>
      <c r="K14497" s="35">
        <v>27.873748192289199</v>
      </c>
      <c r="L14497" s="35">
        <v>-0.72194318215123354</v>
      </c>
      <c r="M14497" s="35">
        <v>0</v>
      </c>
      <c r="N14497" s="35">
        <v>0</v>
      </c>
      <c r="O14497" s="35">
        <v>0</v>
      </c>
      <c r="P14497" s="36">
        <v>12</v>
      </c>
      <c r="Q14497" s="37">
        <v>105</v>
      </c>
      <c r="R14497" s="36">
        <v>1</v>
      </c>
      <c r="S14497" s="39">
        <f t="shared" si="505"/>
        <v>100</v>
      </c>
      <c r="T14497" s="34" t="s">
        <v>30</v>
      </c>
      <c r="U14497" s="12">
        <f>((alpha*(speed^beta))+(ceta*(speed^delta)))</f>
        <v>1.0073283512235398</v>
      </c>
      <c r="V14497" s="8">
        <f t="shared" si="506"/>
        <v>100</v>
      </c>
    </row>
    <row r="14498" spans="1:22">
      <c r="A14498" s="34" t="s">
        <v>20</v>
      </c>
      <c r="B14498" s="34" t="s">
        <v>81</v>
      </c>
      <c r="C14498" s="5" t="s">
        <v>230</v>
      </c>
      <c r="D14498" s="35" t="s">
        <v>85</v>
      </c>
      <c r="E14498" s="36" t="s">
        <v>16</v>
      </c>
      <c r="F14498" s="37">
        <v>50</v>
      </c>
      <c r="G14498" s="38">
        <v>0</v>
      </c>
      <c r="H14498" s="34">
        <v>0.99243788681772582</v>
      </c>
      <c r="I14498" s="35">
        <v>159.73039958663819</v>
      </c>
      <c r="J14498" s="35">
        <v>1.0087103935301733</v>
      </c>
      <c r="K14498" s="35">
        <v>-0.90171865651832461</v>
      </c>
      <c r="L14498" s="35">
        <v>0</v>
      </c>
      <c r="M14498" s="35">
        <v>0</v>
      </c>
      <c r="N14498" s="35">
        <v>0</v>
      </c>
      <c r="O14498" s="35">
        <v>0</v>
      </c>
      <c r="P14498" s="36">
        <v>12</v>
      </c>
      <c r="Q14498" s="37">
        <v>105</v>
      </c>
      <c r="R14498" s="36">
        <v>0</v>
      </c>
      <c r="S14498" s="39">
        <f t="shared" si="505"/>
        <v>100</v>
      </c>
      <c r="T14498" s="34" t="s">
        <v>29</v>
      </c>
      <c r="U14498" s="12">
        <f>((alpha*(beta^speed))*(speed^ceta))</f>
        <v>5.9786046790995524</v>
      </c>
      <c r="V14498" s="8">
        <f t="shared" si="506"/>
        <v>100</v>
      </c>
    </row>
    <row r="14499" spans="1:22">
      <c r="A14499" s="34" t="s">
        <v>20</v>
      </c>
      <c r="B14499" s="34" t="s">
        <v>81</v>
      </c>
      <c r="C14499" s="5" t="s">
        <v>230</v>
      </c>
      <c r="D14499" s="35" t="s">
        <v>85</v>
      </c>
      <c r="E14499" s="36" t="s">
        <v>14</v>
      </c>
      <c r="F14499" s="37">
        <v>50</v>
      </c>
      <c r="G14499" s="38">
        <v>0</v>
      </c>
      <c r="H14499" s="34">
        <v>0.99251454030272457</v>
      </c>
      <c r="I14499" s="35">
        <v>16.537257202723261</v>
      </c>
      <c r="J14499" s="35">
        <v>0.99887198463381821</v>
      </c>
      <c r="K14499" s="35">
        <v>-0.83035621890725031</v>
      </c>
      <c r="L14499" s="35">
        <v>0</v>
      </c>
      <c r="M14499" s="35">
        <v>0</v>
      </c>
      <c r="N14499" s="35">
        <v>0</v>
      </c>
      <c r="O14499" s="35">
        <v>0</v>
      </c>
      <c r="P14499" s="36">
        <v>12</v>
      </c>
      <c r="Q14499" s="37">
        <v>105</v>
      </c>
      <c r="R14499" s="36">
        <v>0</v>
      </c>
      <c r="S14499" s="39">
        <f t="shared" si="505"/>
        <v>100</v>
      </c>
      <c r="T14499" s="34" t="s">
        <v>29</v>
      </c>
      <c r="U14499" s="12">
        <f>((alpha*(beta^speed))*(speed^ceta))</f>
        <v>0.32265195972312222</v>
      </c>
      <c r="V14499" s="8">
        <f t="shared" si="506"/>
        <v>100</v>
      </c>
    </row>
    <row r="14500" spans="1:22">
      <c r="A14500" s="34" t="s">
        <v>20</v>
      </c>
      <c r="B14500" s="34" t="s">
        <v>81</v>
      </c>
      <c r="C14500" s="5" t="s">
        <v>230</v>
      </c>
      <c r="D14500" s="35" t="s">
        <v>85</v>
      </c>
      <c r="E14500" s="36" t="s">
        <v>18</v>
      </c>
      <c r="F14500" s="37">
        <v>50</v>
      </c>
      <c r="G14500" s="38">
        <v>0</v>
      </c>
      <c r="H14500" s="34">
        <v>0.98879665975442355</v>
      </c>
      <c r="I14500" s="35">
        <v>-7.4731770777323875E-2</v>
      </c>
      <c r="J14500" s="35">
        <v>9.8653781884864816E-2</v>
      </c>
      <c r="K14500" s="35">
        <v>1.3119111134574091</v>
      </c>
      <c r="L14500" s="35">
        <v>0</v>
      </c>
      <c r="M14500" s="35">
        <v>0</v>
      </c>
      <c r="N14500" s="35">
        <v>0</v>
      </c>
      <c r="O14500" s="35">
        <v>0</v>
      </c>
      <c r="P14500" s="36">
        <v>12</v>
      </c>
      <c r="Q14500" s="37">
        <v>105</v>
      </c>
      <c r="R14500" s="36">
        <v>2</v>
      </c>
      <c r="S14500" s="39">
        <f t="shared" si="505"/>
        <v>100</v>
      </c>
      <c r="T14500" s="34" t="s">
        <v>31</v>
      </c>
      <c r="U14500" s="12">
        <f>((alpha+(beta*speed))^((-1)/ceta))</f>
        <v>0.17569412632827355</v>
      </c>
      <c r="V14500" s="8">
        <f t="shared" si="506"/>
        <v>100</v>
      </c>
    </row>
    <row r="14501" spans="1:22">
      <c r="A14501" s="34" t="s">
        <v>20</v>
      </c>
      <c r="B14501" s="34" t="s">
        <v>81</v>
      </c>
      <c r="C14501" s="5" t="s">
        <v>230</v>
      </c>
      <c r="D14501" s="35" t="s">
        <v>85</v>
      </c>
      <c r="E14501" s="36" t="s">
        <v>17</v>
      </c>
      <c r="F14501" s="37">
        <v>50</v>
      </c>
      <c r="G14501" s="38">
        <v>0</v>
      </c>
      <c r="H14501" s="34">
        <v>0.99354834613774379</v>
      </c>
      <c r="I14501" s="35">
        <v>4476.2657567453043</v>
      </c>
      <c r="J14501" s="35">
        <v>1.0060221094879567</v>
      </c>
      <c r="K14501" s="35">
        <v>-0.83773214379977012</v>
      </c>
      <c r="L14501" s="35">
        <v>0</v>
      </c>
      <c r="M14501" s="35">
        <v>0</v>
      </c>
      <c r="N14501" s="35">
        <v>0</v>
      </c>
      <c r="O14501" s="35">
        <v>0</v>
      </c>
      <c r="P14501" s="36">
        <v>12</v>
      </c>
      <c r="Q14501" s="37">
        <v>105</v>
      </c>
      <c r="R14501" s="36">
        <v>0</v>
      </c>
      <c r="S14501" s="39">
        <f t="shared" si="505"/>
        <v>100</v>
      </c>
      <c r="T14501" s="34" t="s">
        <v>29</v>
      </c>
      <c r="U14501" s="12">
        <f>((alpha*(beta^speed))*(speed^ceta))</f>
        <v>172.26780206956113</v>
      </c>
      <c r="V14501" s="8">
        <f t="shared" si="506"/>
        <v>100</v>
      </c>
    </row>
    <row r="14502" spans="1:22">
      <c r="A14502" s="34" t="s">
        <v>20</v>
      </c>
      <c r="B14502" s="34" t="s">
        <v>81</v>
      </c>
      <c r="C14502" s="5" t="s">
        <v>230</v>
      </c>
      <c r="D14502" s="35" t="s">
        <v>85</v>
      </c>
      <c r="E14502" s="36" t="s">
        <v>15</v>
      </c>
      <c r="F14502" s="37">
        <v>100</v>
      </c>
      <c r="G14502" s="38">
        <v>0</v>
      </c>
      <c r="H14502" s="34">
        <v>0.98543685149210869</v>
      </c>
      <c r="I14502" s="35">
        <v>1.0295257863353326</v>
      </c>
      <c r="J14502" s="35">
        <v>50.127222400632881</v>
      </c>
      <c r="K14502" s="35">
        <v>4.2052928024920597E-2</v>
      </c>
      <c r="L14502" s="35">
        <v>0.87283098625298716</v>
      </c>
      <c r="M14502" s="35">
        <v>1.6917792077196996E-2</v>
      </c>
      <c r="N14502" s="35">
        <v>0</v>
      </c>
      <c r="O14502" s="35">
        <v>0</v>
      </c>
      <c r="P14502" s="36">
        <v>12</v>
      </c>
      <c r="Q14502" s="37">
        <v>105</v>
      </c>
      <c r="R14502" s="36">
        <v>10</v>
      </c>
      <c r="S14502" s="39">
        <f t="shared" si="505"/>
        <v>100</v>
      </c>
      <c r="T14502" s="34" t="s">
        <v>44</v>
      </c>
      <c r="U14502" s="12">
        <f>(alpha+(beta/(1+EXP((((-1)*ceta)+(delta*LN(speed)))+(epsilon*speed)))))</f>
        <v>1.2018906468966837</v>
      </c>
      <c r="V14502" s="8">
        <f t="shared" si="506"/>
        <v>100</v>
      </c>
    </row>
    <row r="14503" spans="1:22">
      <c r="A14503" s="34" t="s">
        <v>20</v>
      </c>
      <c r="B14503" s="34" t="s">
        <v>81</v>
      </c>
      <c r="C14503" s="5" t="s">
        <v>230</v>
      </c>
      <c r="D14503" s="35" t="s">
        <v>85</v>
      </c>
      <c r="E14503" s="36" t="s">
        <v>16</v>
      </c>
      <c r="F14503" s="37">
        <v>100</v>
      </c>
      <c r="G14503" s="38">
        <v>0</v>
      </c>
      <c r="H14503" s="34">
        <v>0.98972815864536878</v>
      </c>
      <c r="I14503" s="35">
        <v>148.76604164083068</v>
      </c>
      <c r="J14503" s="35">
        <v>1.0073708740341629</v>
      </c>
      <c r="K14503" s="35">
        <v>-0.8495914716917814</v>
      </c>
      <c r="L14503" s="35">
        <v>0</v>
      </c>
      <c r="M14503" s="35">
        <v>0</v>
      </c>
      <c r="N14503" s="35">
        <v>0</v>
      </c>
      <c r="O14503" s="35">
        <v>0</v>
      </c>
      <c r="P14503" s="36">
        <v>12</v>
      </c>
      <c r="Q14503" s="37">
        <v>105</v>
      </c>
      <c r="R14503" s="36">
        <v>0</v>
      </c>
      <c r="S14503" s="39">
        <f t="shared" si="505"/>
        <v>100</v>
      </c>
      <c r="T14503" s="34" t="s">
        <v>29</v>
      </c>
      <c r="U14503" s="12">
        <f>((alpha*(beta^speed))*(speed^ceta))</f>
        <v>6.1981183578805519</v>
      </c>
      <c r="V14503" s="8">
        <f t="shared" si="506"/>
        <v>100</v>
      </c>
    </row>
    <row r="14504" spans="1:22">
      <c r="A14504" s="34" t="s">
        <v>20</v>
      </c>
      <c r="B14504" s="34" t="s">
        <v>81</v>
      </c>
      <c r="C14504" s="5" t="s">
        <v>230</v>
      </c>
      <c r="D14504" s="35" t="s">
        <v>85</v>
      </c>
      <c r="E14504" s="36" t="s">
        <v>14</v>
      </c>
      <c r="F14504" s="37">
        <v>100</v>
      </c>
      <c r="G14504" s="38">
        <v>0</v>
      </c>
      <c r="H14504" s="34">
        <v>0.9927721527226413</v>
      </c>
      <c r="I14504" s="35">
        <v>16.812918724419415</v>
      </c>
      <c r="J14504" s="35">
        <v>0.99906938028383596</v>
      </c>
      <c r="K14504" s="35">
        <v>-0.84194066847925053</v>
      </c>
      <c r="L14504" s="35">
        <v>0</v>
      </c>
      <c r="M14504" s="35">
        <v>0</v>
      </c>
      <c r="N14504" s="35">
        <v>0</v>
      </c>
      <c r="O14504" s="35">
        <v>0</v>
      </c>
      <c r="P14504" s="36">
        <v>12</v>
      </c>
      <c r="Q14504" s="37">
        <v>105</v>
      </c>
      <c r="R14504" s="36">
        <v>0</v>
      </c>
      <c r="S14504" s="39">
        <f t="shared" si="505"/>
        <v>100</v>
      </c>
      <c r="T14504" s="34" t="s">
        <v>29</v>
      </c>
      <c r="U14504" s="12">
        <f>((alpha*(beta^speed))*(speed^ceta))</f>
        <v>0.31719523753468554</v>
      </c>
      <c r="V14504" s="8">
        <f t="shared" si="506"/>
        <v>100</v>
      </c>
    </row>
    <row r="14505" spans="1:22">
      <c r="A14505" s="34" t="s">
        <v>20</v>
      </c>
      <c r="B14505" s="34" t="s">
        <v>81</v>
      </c>
      <c r="C14505" s="5" t="s">
        <v>230</v>
      </c>
      <c r="D14505" s="35" t="s">
        <v>85</v>
      </c>
      <c r="E14505" s="36" t="s">
        <v>18</v>
      </c>
      <c r="F14505" s="37">
        <v>100</v>
      </c>
      <c r="G14505" s="38">
        <v>0</v>
      </c>
      <c r="H14505" s="34">
        <v>0.98907409769273325</v>
      </c>
      <c r="I14505" s="35">
        <v>6.0993225634366439</v>
      </c>
      <c r="J14505" s="35">
        <v>0.99981293397717497</v>
      </c>
      <c r="K14505" s="35">
        <v>-0.75577297605495009</v>
      </c>
      <c r="L14505" s="35">
        <v>0</v>
      </c>
      <c r="M14505" s="35">
        <v>0</v>
      </c>
      <c r="N14505" s="35">
        <v>0</v>
      </c>
      <c r="O14505" s="35">
        <v>0</v>
      </c>
      <c r="P14505" s="36">
        <v>12</v>
      </c>
      <c r="Q14505" s="37">
        <v>105</v>
      </c>
      <c r="R14505" s="36">
        <v>0</v>
      </c>
      <c r="S14505" s="39">
        <f t="shared" si="505"/>
        <v>100</v>
      </c>
      <c r="T14505" s="34" t="s">
        <v>29</v>
      </c>
      <c r="U14505" s="12">
        <f>((alpha*(beta^speed))*(speed^ceta))</f>
        <v>0.18433623606727931</v>
      </c>
      <c r="V14505" s="8">
        <f t="shared" si="506"/>
        <v>100</v>
      </c>
    </row>
    <row r="14506" spans="1:22">
      <c r="A14506" s="34" t="s">
        <v>20</v>
      </c>
      <c r="B14506" s="34" t="s">
        <v>81</v>
      </c>
      <c r="C14506" s="5" t="s">
        <v>230</v>
      </c>
      <c r="D14506" s="35" t="s">
        <v>85</v>
      </c>
      <c r="E14506" s="36" t="s">
        <v>17</v>
      </c>
      <c r="F14506" s="37">
        <v>100</v>
      </c>
      <c r="G14506" s="38">
        <v>0</v>
      </c>
      <c r="H14506" s="34">
        <v>0.99178537191185323</v>
      </c>
      <c r="I14506" s="35">
        <v>4237.6954591141211</v>
      </c>
      <c r="J14506" s="35">
        <v>1.0050430503152861</v>
      </c>
      <c r="K14506" s="35">
        <v>-0.79486650064983433</v>
      </c>
      <c r="L14506" s="35">
        <v>0</v>
      </c>
      <c r="M14506" s="35">
        <v>0</v>
      </c>
      <c r="N14506" s="35">
        <v>0</v>
      </c>
      <c r="O14506" s="35">
        <v>0</v>
      </c>
      <c r="P14506" s="36">
        <v>12</v>
      </c>
      <c r="Q14506" s="37">
        <v>105</v>
      </c>
      <c r="R14506" s="36">
        <v>0</v>
      </c>
      <c r="S14506" s="39">
        <f t="shared" si="505"/>
        <v>100</v>
      </c>
      <c r="T14506" s="34" t="s">
        <v>29</v>
      </c>
      <c r="U14506" s="12">
        <f>((alpha*(beta^speed))*(speed^ceta))</f>
        <v>180.24500041962659</v>
      </c>
      <c r="V14506" s="8">
        <f t="shared" si="506"/>
        <v>100</v>
      </c>
    </row>
    <row r="14507" spans="1:22">
      <c r="A14507" s="34" t="s">
        <v>20</v>
      </c>
      <c r="B14507" s="34" t="s">
        <v>81</v>
      </c>
      <c r="C14507" s="5" t="s">
        <v>230</v>
      </c>
      <c r="D14507" s="35" t="s">
        <v>85</v>
      </c>
      <c r="E14507" s="36" t="s">
        <v>15</v>
      </c>
      <c r="F14507" s="37">
        <v>0</v>
      </c>
      <c r="G14507" s="38">
        <v>-0.06</v>
      </c>
      <c r="H14507" s="34">
        <v>0.99630799991243257</v>
      </c>
      <c r="I14507" s="35">
        <v>4.830794761504071E-2</v>
      </c>
      <c r="J14507" s="35">
        <v>28.051340037212324</v>
      </c>
      <c r="K14507" s="35">
        <v>0.71454304756116649</v>
      </c>
      <c r="L14507" s="35">
        <v>0.94000202416030643</v>
      </c>
      <c r="M14507" s="35">
        <v>2.600203139401765E-2</v>
      </c>
      <c r="N14507" s="35">
        <v>0</v>
      </c>
      <c r="O14507" s="35">
        <v>0</v>
      </c>
      <c r="P14507" s="36">
        <v>12</v>
      </c>
      <c r="Q14507" s="37">
        <v>105</v>
      </c>
      <c r="R14507" s="36">
        <v>10</v>
      </c>
      <c r="S14507" s="39">
        <f t="shared" si="505"/>
        <v>100</v>
      </c>
      <c r="T14507" s="34" t="s">
        <v>44</v>
      </c>
      <c r="U14507" s="12">
        <f>(alpha+(beta/(1+EXP((((-1)*ceta)+(delta*LN(speed)))+(epsilon*speed)))))</f>
        <v>0.10430304470433477</v>
      </c>
      <c r="V14507" s="8">
        <f t="shared" si="506"/>
        <v>100</v>
      </c>
    </row>
    <row r="14508" spans="1:22">
      <c r="A14508" s="34" t="s">
        <v>20</v>
      </c>
      <c r="B14508" s="34" t="s">
        <v>81</v>
      </c>
      <c r="C14508" s="5" t="s">
        <v>230</v>
      </c>
      <c r="D14508" s="35" t="s">
        <v>85</v>
      </c>
      <c r="E14508" s="36" t="s">
        <v>16</v>
      </c>
      <c r="F14508" s="37">
        <v>0</v>
      </c>
      <c r="G14508" s="38">
        <v>-0.06</v>
      </c>
      <c r="H14508" s="34">
        <v>0.99546369303682758</v>
      </c>
      <c r="I14508" s="35">
        <v>9.7279004588171674</v>
      </c>
      <c r="J14508" s="35">
        <v>-17.487899641763001</v>
      </c>
      <c r="K14508" s="35">
        <v>-2.3971329442966991</v>
      </c>
      <c r="L14508" s="35">
        <v>0</v>
      </c>
      <c r="M14508" s="35">
        <v>0</v>
      </c>
      <c r="N14508" s="35">
        <v>0</v>
      </c>
      <c r="O14508" s="35">
        <v>0</v>
      </c>
      <c r="P14508" s="36">
        <v>12</v>
      </c>
      <c r="Q14508" s="37">
        <v>105</v>
      </c>
      <c r="R14508" s="36">
        <v>13</v>
      </c>
      <c r="S14508" s="39">
        <f t="shared" si="505"/>
        <v>100</v>
      </c>
      <c r="T14508" s="34" t="s">
        <v>50</v>
      </c>
      <c r="U14508" s="12">
        <f>EXP((alpha+(beta/speed))+(ceta*LN(speed)))</f>
        <v>0.22623438745078933</v>
      </c>
      <c r="V14508" s="8">
        <f t="shared" si="506"/>
        <v>100</v>
      </c>
    </row>
    <row r="14509" spans="1:22">
      <c r="A14509" s="34" t="s">
        <v>20</v>
      </c>
      <c r="B14509" s="34" t="s">
        <v>81</v>
      </c>
      <c r="C14509" s="5" t="s">
        <v>230</v>
      </c>
      <c r="D14509" s="35" t="s">
        <v>85</v>
      </c>
      <c r="E14509" s="36" t="s">
        <v>14</v>
      </c>
      <c r="F14509" s="37">
        <v>0</v>
      </c>
      <c r="G14509" s="38">
        <v>-0.06</v>
      </c>
      <c r="H14509" s="34">
        <v>0.99764401879324682</v>
      </c>
      <c r="I14509" s="35">
        <v>0.46114875878779843</v>
      </c>
      <c r="J14509" s="35">
        <v>2.9950597951348787E-2</v>
      </c>
      <c r="K14509" s="35">
        <v>0.45940810874495125</v>
      </c>
      <c r="L14509" s="35">
        <v>0</v>
      </c>
      <c r="M14509" s="35">
        <v>0</v>
      </c>
      <c r="N14509" s="35">
        <v>0</v>
      </c>
      <c r="O14509" s="35">
        <v>0</v>
      </c>
      <c r="P14509" s="36">
        <v>12</v>
      </c>
      <c r="Q14509" s="37">
        <v>105</v>
      </c>
      <c r="R14509" s="36">
        <v>2</v>
      </c>
      <c r="S14509" s="39">
        <f t="shared" si="505"/>
        <v>100</v>
      </c>
      <c r="T14509" s="34" t="s">
        <v>31</v>
      </c>
      <c r="U14509" s="12">
        <f>((alpha+(beta*speed))^((-1)/ceta))</f>
        <v>6.7239123162333186E-2</v>
      </c>
      <c r="V14509" s="8">
        <f t="shared" si="506"/>
        <v>100</v>
      </c>
    </row>
    <row r="14510" spans="1:22">
      <c r="A14510" s="34" t="s">
        <v>20</v>
      </c>
      <c r="B14510" s="34" t="s">
        <v>81</v>
      </c>
      <c r="C14510" s="5" t="s">
        <v>230</v>
      </c>
      <c r="D14510" s="35" t="s">
        <v>85</v>
      </c>
      <c r="E14510" s="36" t="s">
        <v>18</v>
      </c>
      <c r="F14510" s="37">
        <v>0</v>
      </c>
      <c r="G14510" s="38">
        <v>-0.06</v>
      </c>
      <c r="H14510" s="34">
        <v>0.99748257667027718</v>
      </c>
      <c r="I14510" s="35">
        <v>9.4896898333849791</v>
      </c>
      <c r="J14510" s="35">
        <v>0.98795222418628392</v>
      </c>
      <c r="K14510" s="35">
        <v>-0.9235063820828735</v>
      </c>
      <c r="L14510" s="35">
        <v>0</v>
      </c>
      <c r="M14510" s="35">
        <v>0</v>
      </c>
      <c r="N14510" s="35">
        <v>0</v>
      </c>
      <c r="O14510" s="35">
        <v>0</v>
      </c>
      <c r="P14510" s="36">
        <v>12</v>
      </c>
      <c r="Q14510" s="37">
        <v>105</v>
      </c>
      <c r="R14510" s="36">
        <v>0</v>
      </c>
      <c r="S14510" s="39">
        <f t="shared" si="505"/>
        <v>100</v>
      </c>
      <c r="T14510" s="34" t="s">
        <v>29</v>
      </c>
      <c r="U14510" s="12">
        <f>((alpha*(beta^speed))*(speed^ceta))</f>
        <v>4.0163687893670634E-2</v>
      </c>
      <c r="V14510" s="8">
        <f t="shared" si="506"/>
        <v>100</v>
      </c>
    </row>
    <row r="14511" spans="1:22">
      <c r="A14511" s="34" t="s">
        <v>20</v>
      </c>
      <c r="B14511" s="34" t="s">
        <v>81</v>
      </c>
      <c r="C14511" s="5" t="s">
        <v>230</v>
      </c>
      <c r="D14511" s="35" t="s">
        <v>85</v>
      </c>
      <c r="E14511" s="36" t="s">
        <v>17</v>
      </c>
      <c r="F14511" s="37">
        <v>0</v>
      </c>
      <c r="G14511" s="38">
        <v>-0.06</v>
      </c>
      <c r="H14511" s="34">
        <v>0.99359887554665804</v>
      </c>
      <c r="I14511" s="35">
        <v>13.650889180126292</v>
      </c>
      <c r="J14511" s="35">
        <v>-19.902220181088492</v>
      </c>
      <c r="K14511" s="35">
        <v>-2.5112790969385546</v>
      </c>
      <c r="L14511" s="35">
        <v>0</v>
      </c>
      <c r="M14511" s="35">
        <v>0</v>
      </c>
      <c r="N14511" s="35">
        <v>0</v>
      </c>
      <c r="O14511" s="35">
        <v>0</v>
      </c>
      <c r="P14511" s="36">
        <v>12</v>
      </c>
      <c r="Q14511" s="37">
        <v>105</v>
      </c>
      <c r="R14511" s="36">
        <v>13</v>
      </c>
      <c r="S14511" s="39">
        <f t="shared" si="505"/>
        <v>100</v>
      </c>
      <c r="T14511" s="34" t="s">
        <v>50</v>
      </c>
      <c r="U14511" s="12">
        <f t="shared" ref="U14511:U14521" si="507">EXP((alpha+(beta/speed))+(ceta*LN(speed)))</f>
        <v>6.5995360585258256</v>
      </c>
      <c r="V14511" s="8">
        <f t="shared" si="506"/>
        <v>100</v>
      </c>
    </row>
    <row r="14512" spans="1:22">
      <c r="A14512" s="34" t="s">
        <v>20</v>
      </c>
      <c r="B14512" s="34" t="s">
        <v>81</v>
      </c>
      <c r="C14512" s="5" t="s">
        <v>230</v>
      </c>
      <c r="D14512" s="35" t="s">
        <v>85</v>
      </c>
      <c r="E14512" s="36" t="s">
        <v>15</v>
      </c>
      <c r="F14512" s="37">
        <v>50</v>
      </c>
      <c r="G14512" s="38">
        <v>-0.06</v>
      </c>
      <c r="H14512" s="34">
        <v>0.99405482068172546</v>
      </c>
      <c r="I14512" s="35">
        <v>8.5775470301588559</v>
      </c>
      <c r="J14512" s="35">
        <v>-19.199631714733158</v>
      </c>
      <c r="K14512" s="35">
        <v>-2.3193222046215913</v>
      </c>
      <c r="L14512" s="35">
        <v>0</v>
      </c>
      <c r="M14512" s="35">
        <v>0</v>
      </c>
      <c r="N14512" s="35">
        <v>0</v>
      </c>
      <c r="O14512" s="35">
        <v>0</v>
      </c>
      <c r="P14512" s="36">
        <v>12</v>
      </c>
      <c r="Q14512" s="37">
        <v>105</v>
      </c>
      <c r="R14512" s="36">
        <v>13</v>
      </c>
      <c r="S14512" s="39">
        <f t="shared" si="505"/>
        <v>100</v>
      </c>
      <c r="T14512" s="34" t="s">
        <v>50</v>
      </c>
      <c r="U14512" s="12">
        <f t="shared" si="507"/>
        <v>0.10072887723095149</v>
      </c>
      <c r="V14512" s="8">
        <f t="shared" si="506"/>
        <v>100</v>
      </c>
    </row>
    <row r="14513" spans="1:22">
      <c r="A14513" s="34" t="s">
        <v>20</v>
      </c>
      <c r="B14513" s="34" t="s">
        <v>81</v>
      </c>
      <c r="C14513" s="5" t="s">
        <v>230</v>
      </c>
      <c r="D14513" s="35" t="s">
        <v>85</v>
      </c>
      <c r="E14513" s="36" t="s">
        <v>16</v>
      </c>
      <c r="F14513" s="37">
        <v>50</v>
      </c>
      <c r="G14513" s="38">
        <v>-0.06</v>
      </c>
      <c r="H14513" s="34">
        <v>0.99446520617102474</v>
      </c>
      <c r="I14513" s="35">
        <v>10.085173540393605</v>
      </c>
      <c r="J14513" s="35">
        <v>-19.442530741912464</v>
      </c>
      <c r="K14513" s="35">
        <v>-2.4938082557528722</v>
      </c>
      <c r="L14513" s="35">
        <v>0</v>
      </c>
      <c r="M14513" s="35">
        <v>0</v>
      </c>
      <c r="N14513" s="35">
        <v>0</v>
      </c>
      <c r="O14513" s="35">
        <v>0</v>
      </c>
      <c r="P14513" s="36">
        <v>12</v>
      </c>
      <c r="Q14513" s="37">
        <v>105</v>
      </c>
      <c r="R14513" s="36">
        <v>13</v>
      </c>
      <c r="S14513" s="39">
        <f t="shared" si="505"/>
        <v>100</v>
      </c>
      <c r="T14513" s="34" t="s">
        <v>50</v>
      </c>
      <c r="U14513" s="12">
        <f t="shared" si="507"/>
        <v>0.20317995882133577</v>
      </c>
      <c r="V14513" s="8">
        <f t="shared" si="506"/>
        <v>100</v>
      </c>
    </row>
    <row r="14514" spans="1:22">
      <c r="A14514" s="34" t="s">
        <v>20</v>
      </c>
      <c r="B14514" s="34" t="s">
        <v>81</v>
      </c>
      <c r="C14514" s="5" t="s">
        <v>230</v>
      </c>
      <c r="D14514" s="35" t="s">
        <v>85</v>
      </c>
      <c r="E14514" s="36" t="s">
        <v>14</v>
      </c>
      <c r="F14514" s="37">
        <v>50</v>
      </c>
      <c r="G14514" s="38">
        <v>-0.06</v>
      </c>
      <c r="H14514" s="34">
        <v>0.99758212887529907</v>
      </c>
      <c r="I14514" s="35">
        <v>5.9547642092624367</v>
      </c>
      <c r="J14514" s="35">
        <v>-11.668657442516281</v>
      </c>
      <c r="K14514" s="35">
        <v>-1.8477410195219166</v>
      </c>
      <c r="L14514" s="35">
        <v>0</v>
      </c>
      <c r="M14514" s="35">
        <v>0</v>
      </c>
      <c r="N14514" s="35">
        <v>0</v>
      </c>
      <c r="O14514" s="35">
        <v>0</v>
      </c>
      <c r="P14514" s="36">
        <v>12</v>
      </c>
      <c r="Q14514" s="37">
        <v>105</v>
      </c>
      <c r="R14514" s="36">
        <v>13</v>
      </c>
      <c r="S14514" s="39">
        <f t="shared" si="505"/>
        <v>100</v>
      </c>
      <c r="T14514" s="34" t="s">
        <v>50</v>
      </c>
      <c r="U14514" s="12">
        <f t="shared" si="507"/>
        <v>6.9177181372338678E-2</v>
      </c>
      <c r="V14514" s="8">
        <f t="shared" si="506"/>
        <v>100</v>
      </c>
    </row>
    <row r="14515" spans="1:22">
      <c r="A14515" s="34" t="s">
        <v>20</v>
      </c>
      <c r="B14515" s="34" t="s">
        <v>81</v>
      </c>
      <c r="C14515" s="5" t="s">
        <v>230</v>
      </c>
      <c r="D14515" s="35" t="s">
        <v>85</v>
      </c>
      <c r="E14515" s="36" t="s">
        <v>18</v>
      </c>
      <c r="F14515" s="37">
        <v>50</v>
      </c>
      <c r="G14515" s="38">
        <v>-0.06</v>
      </c>
      <c r="H14515" s="34">
        <v>0.99697754605029554</v>
      </c>
      <c r="I14515" s="35">
        <v>4.9941372145045744</v>
      </c>
      <c r="J14515" s="35">
        <v>-11.135357424240441</v>
      </c>
      <c r="K14515" s="35">
        <v>-1.7366692993323321</v>
      </c>
      <c r="L14515" s="35">
        <v>0</v>
      </c>
      <c r="M14515" s="35">
        <v>0</v>
      </c>
      <c r="N14515" s="35">
        <v>0</v>
      </c>
      <c r="O14515" s="35">
        <v>0</v>
      </c>
      <c r="P14515" s="36">
        <v>12</v>
      </c>
      <c r="Q14515" s="37">
        <v>105</v>
      </c>
      <c r="R14515" s="36">
        <v>13</v>
      </c>
      <c r="S14515" s="39">
        <f t="shared" si="505"/>
        <v>100</v>
      </c>
      <c r="T14515" s="34" t="s">
        <v>50</v>
      </c>
      <c r="U14515" s="12">
        <f t="shared" si="507"/>
        <v>4.4384097418806015E-2</v>
      </c>
      <c r="V14515" s="8">
        <f t="shared" si="506"/>
        <v>100</v>
      </c>
    </row>
    <row r="14516" spans="1:22">
      <c r="A14516" s="34" t="s">
        <v>20</v>
      </c>
      <c r="B14516" s="34" t="s">
        <v>81</v>
      </c>
      <c r="C14516" s="5" t="s">
        <v>230</v>
      </c>
      <c r="D14516" s="35" t="s">
        <v>85</v>
      </c>
      <c r="E14516" s="36" t="s">
        <v>17</v>
      </c>
      <c r="F14516" s="37">
        <v>50</v>
      </c>
      <c r="G14516" s="38">
        <v>-0.06</v>
      </c>
      <c r="H14516" s="34">
        <v>0.99248821209973392</v>
      </c>
      <c r="I14516" s="35">
        <v>13.924594491619997</v>
      </c>
      <c r="J14516" s="35">
        <v>-21.351123076905186</v>
      </c>
      <c r="K14516" s="35">
        <v>-2.5885005126671756</v>
      </c>
      <c r="L14516" s="35">
        <v>0</v>
      </c>
      <c r="M14516" s="35">
        <v>0</v>
      </c>
      <c r="N14516" s="35">
        <v>0</v>
      </c>
      <c r="O14516" s="35">
        <v>0</v>
      </c>
      <c r="P14516" s="36">
        <v>12</v>
      </c>
      <c r="Q14516" s="37">
        <v>105</v>
      </c>
      <c r="R14516" s="36">
        <v>13</v>
      </c>
      <c r="S14516" s="39">
        <f t="shared" si="505"/>
        <v>100</v>
      </c>
      <c r="T14516" s="34" t="s">
        <v>50</v>
      </c>
      <c r="U14516" s="12">
        <f t="shared" si="507"/>
        <v>5.99303447198574</v>
      </c>
      <c r="V14516" s="8">
        <f t="shared" si="506"/>
        <v>100</v>
      </c>
    </row>
    <row r="14517" spans="1:22">
      <c r="A14517" s="34" t="s">
        <v>20</v>
      </c>
      <c r="B14517" s="34" t="s">
        <v>81</v>
      </c>
      <c r="C14517" s="5" t="s">
        <v>230</v>
      </c>
      <c r="D14517" s="35" t="s">
        <v>85</v>
      </c>
      <c r="E14517" s="36" t="s">
        <v>15</v>
      </c>
      <c r="F14517" s="37">
        <v>100</v>
      </c>
      <c r="G14517" s="38">
        <v>-0.06</v>
      </c>
      <c r="H14517" s="34">
        <v>0.99245586430144039</v>
      </c>
      <c r="I14517" s="35">
        <v>8.7620720418177438</v>
      </c>
      <c r="J14517" s="35">
        <v>-20.182918639681205</v>
      </c>
      <c r="K14517" s="35">
        <v>-2.3672725699571635</v>
      </c>
      <c r="L14517" s="35">
        <v>0</v>
      </c>
      <c r="M14517" s="35">
        <v>0</v>
      </c>
      <c r="N14517" s="35">
        <v>0</v>
      </c>
      <c r="O14517" s="35">
        <v>0</v>
      </c>
      <c r="P14517" s="36">
        <v>12</v>
      </c>
      <c r="Q14517" s="37">
        <v>105</v>
      </c>
      <c r="R14517" s="36">
        <v>13</v>
      </c>
      <c r="S14517" s="39">
        <f t="shared" si="505"/>
        <v>100</v>
      </c>
      <c r="T14517" s="34" t="s">
        <v>50</v>
      </c>
      <c r="U14517" s="12">
        <f t="shared" si="507"/>
        <v>9.6188044569942149E-2</v>
      </c>
      <c r="V14517" s="8">
        <f t="shared" si="506"/>
        <v>100</v>
      </c>
    </row>
    <row r="14518" spans="1:22">
      <c r="A14518" s="34" t="s">
        <v>20</v>
      </c>
      <c r="B14518" s="34" t="s">
        <v>81</v>
      </c>
      <c r="C14518" s="5" t="s">
        <v>230</v>
      </c>
      <c r="D14518" s="35" t="s">
        <v>85</v>
      </c>
      <c r="E14518" s="36" t="s">
        <v>16</v>
      </c>
      <c r="F14518" s="37">
        <v>100</v>
      </c>
      <c r="G14518" s="38">
        <v>-0.06</v>
      </c>
      <c r="H14518" s="34">
        <v>0.99350039018841885</v>
      </c>
      <c r="I14518" s="35">
        <v>10.202829623984691</v>
      </c>
      <c r="J14518" s="35">
        <v>-20.201193586523448</v>
      </c>
      <c r="K14518" s="35">
        <v>-2.52819134600229</v>
      </c>
      <c r="L14518" s="35">
        <v>0</v>
      </c>
      <c r="M14518" s="35">
        <v>0</v>
      </c>
      <c r="N14518" s="35">
        <v>0</v>
      </c>
      <c r="O14518" s="35">
        <v>0</v>
      </c>
      <c r="P14518" s="36">
        <v>12</v>
      </c>
      <c r="Q14518" s="37">
        <v>105</v>
      </c>
      <c r="R14518" s="36">
        <v>13</v>
      </c>
      <c r="S14518" s="39">
        <f t="shared" si="505"/>
        <v>100</v>
      </c>
      <c r="T14518" s="34" t="s">
        <v>50</v>
      </c>
      <c r="U14518" s="12">
        <f t="shared" si="507"/>
        <v>0.1936053010682996</v>
      </c>
      <c r="V14518" s="8">
        <f t="shared" si="506"/>
        <v>100</v>
      </c>
    </row>
    <row r="14519" spans="1:22">
      <c r="A14519" s="34" t="s">
        <v>20</v>
      </c>
      <c r="B14519" s="34" t="s">
        <v>81</v>
      </c>
      <c r="C14519" s="5" t="s">
        <v>230</v>
      </c>
      <c r="D14519" s="35" t="s">
        <v>85</v>
      </c>
      <c r="E14519" s="36" t="s">
        <v>14</v>
      </c>
      <c r="F14519" s="37">
        <v>100</v>
      </c>
      <c r="G14519" s="38">
        <v>-0.06</v>
      </c>
      <c r="H14519" s="34">
        <v>0.99763634257323563</v>
      </c>
      <c r="I14519" s="35">
        <v>5.8457032766280657</v>
      </c>
      <c r="J14519" s="35">
        <v>-11.229667160909889</v>
      </c>
      <c r="K14519" s="35">
        <v>-1.828827640360934</v>
      </c>
      <c r="L14519" s="35">
        <v>0</v>
      </c>
      <c r="M14519" s="35">
        <v>0</v>
      </c>
      <c r="N14519" s="35">
        <v>0</v>
      </c>
      <c r="O14519" s="35">
        <v>0</v>
      </c>
      <c r="P14519" s="36">
        <v>12</v>
      </c>
      <c r="Q14519" s="37">
        <v>105</v>
      </c>
      <c r="R14519" s="36">
        <v>13</v>
      </c>
      <c r="S14519" s="39">
        <f t="shared" si="505"/>
        <v>100</v>
      </c>
      <c r="T14519" s="34" t="s">
        <v>50</v>
      </c>
      <c r="U14519" s="12">
        <f t="shared" si="507"/>
        <v>6.7972238149027725E-2</v>
      </c>
      <c r="V14519" s="8">
        <f t="shared" si="506"/>
        <v>100</v>
      </c>
    </row>
    <row r="14520" spans="1:22">
      <c r="A14520" s="34" t="s">
        <v>20</v>
      </c>
      <c r="B14520" s="34" t="s">
        <v>81</v>
      </c>
      <c r="C14520" s="5" t="s">
        <v>230</v>
      </c>
      <c r="D14520" s="35" t="s">
        <v>85</v>
      </c>
      <c r="E14520" s="36" t="s">
        <v>18</v>
      </c>
      <c r="F14520" s="37">
        <v>100</v>
      </c>
      <c r="G14520" s="38">
        <v>-0.06</v>
      </c>
      <c r="H14520" s="34">
        <v>0.99668669691167788</v>
      </c>
      <c r="I14520" s="35">
        <v>4.9553610265870898</v>
      </c>
      <c r="J14520" s="35">
        <v>-11.017641404867465</v>
      </c>
      <c r="K14520" s="35">
        <v>-1.7321480369395279</v>
      </c>
      <c r="L14520" s="35">
        <v>0</v>
      </c>
      <c r="M14520" s="35">
        <v>0</v>
      </c>
      <c r="N14520" s="35">
        <v>0</v>
      </c>
      <c r="O14520" s="35">
        <v>0</v>
      </c>
      <c r="P14520" s="36">
        <v>12</v>
      </c>
      <c r="Q14520" s="37">
        <v>105</v>
      </c>
      <c r="R14520" s="36">
        <v>13</v>
      </c>
      <c r="S14520" s="39">
        <f t="shared" si="505"/>
        <v>100</v>
      </c>
      <c r="T14520" s="34" t="s">
        <v>50</v>
      </c>
      <c r="U14520" s="12">
        <f t="shared" si="507"/>
        <v>4.3645640097965864E-2</v>
      </c>
      <c r="V14520" s="8">
        <f t="shared" si="506"/>
        <v>100</v>
      </c>
    </row>
    <row r="14521" spans="1:22">
      <c r="A14521" s="34" t="s">
        <v>20</v>
      </c>
      <c r="B14521" s="34" t="s">
        <v>81</v>
      </c>
      <c r="C14521" s="5" t="s">
        <v>230</v>
      </c>
      <c r="D14521" s="35" t="s">
        <v>85</v>
      </c>
      <c r="E14521" s="36" t="s">
        <v>17</v>
      </c>
      <c r="F14521" s="37">
        <v>100</v>
      </c>
      <c r="G14521" s="38">
        <v>-0.06</v>
      </c>
      <c r="H14521" s="34">
        <v>0.9913028195668836</v>
      </c>
      <c r="I14521" s="35">
        <v>14.099905762435425</v>
      </c>
      <c r="J14521" s="35">
        <v>-22.359196134701168</v>
      </c>
      <c r="K14521" s="35">
        <v>-2.6366654422945559</v>
      </c>
      <c r="L14521" s="35">
        <v>0</v>
      </c>
      <c r="M14521" s="35">
        <v>0</v>
      </c>
      <c r="N14521" s="35">
        <v>0</v>
      </c>
      <c r="O14521" s="35">
        <v>0</v>
      </c>
      <c r="P14521" s="36">
        <v>12</v>
      </c>
      <c r="Q14521" s="37">
        <v>105</v>
      </c>
      <c r="R14521" s="36">
        <v>13</v>
      </c>
      <c r="S14521" s="39">
        <f t="shared" si="505"/>
        <v>100</v>
      </c>
      <c r="T14521" s="34" t="s">
        <v>50</v>
      </c>
      <c r="U14521" s="12">
        <f t="shared" si="507"/>
        <v>5.6633790297802751</v>
      </c>
      <c r="V14521" s="8">
        <f t="shared" si="506"/>
        <v>100</v>
      </c>
    </row>
    <row r="14522" spans="1:22">
      <c r="A14522" s="34" t="s">
        <v>20</v>
      </c>
      <c r="B14522" s="34" t="s">
        <v>81</v>
      </c>
      <c r="C14522" s="5" t="s">
        <v>230</v>
      </c>
      <c r="D14522" s="35" t="s">
        <v>85</v>
      </c>
      <c r="E14522" s="36" t="s">
        <v>15</v>
      </c>
      <c r="F14522" s="37">
        <v>0</v>
      </c>
      <c r="G14522" s="38">
        <v>-0.04</v>
      </c>
      <c r="H14522" s="34">
        <v>0.99721979425043217</v>
      </c>
      <c r="I14522" s="35">
        <v>36.070268477071387</v>
      </c>
      <c r="J14522" s="35">
        <v>0.97914425192541998</v>
      </c>
      <c r="K14522" s="35">
        <v>-0.76410278608738158</v>
      </c>
      <c r="L14522" s="35">
        <v>0</v>
      </c>
      <c r="M14522" s="35">
        <v>0</v>
      </c>
      <c r="N14522" s="35">
        <v>0</v>
      </c>
      <c r="O14522" s="35">
        <v>0</v>
      </c>
      <c r="P14522" s="36">
        <v>12</v>
      </c>
      <c r="Q14522" s="37">
        <v>105</v>
      </c>
      <c r="R14522" s="36">
        <v>0</v>
      </c>
      <c r="S14522" s="39">
        <f t="shared" si="505"/>
        <v>100</v>
      </c>
      <c r="T14522" s="34" t="s">
        <v>29</v>
      </c>
      <c r="U14522" s="12">
        <f>((alpha*(beta^speed))*(speed^ceta))</f>
        <v>0.12990075509118415</v>
      </c>
      <c r="V14522" s="8">
        <f t="shared" si="506"/>
        <v>100</v>
      </c>
    </row>
    <row r="14523" spans="1:22">
      <c r="A14523" s="34" t="s">
        <v>20</v>
      </c>
      <c r="B14523" s="34" t="s">
        <v>81</v>
      </c>
      <c r="C14523" s="5" t="s">
        <v>230</v>
      </c>
      <c r="D14523" s="35" t="s">
        <v>85</v>
      </c>
      <c r="E14523" s="36" t="s">
        <v>16</v>
      </c>
      <c r="F14523" s="37">
        <v>0</v>
      </c>
      <c r="G14523" s="38">
        <v>-0.04</v>
      </c>
      <c r="H14523" s="34">
        <v>0.99400875829287572</v>
      </c>
      <c r="I14523" s="35">
        <v>117.07902271888531</v>
      </c>
      <c r="J14523" s="35">
        <v>0.976886685354455</v>
      </c>
      <c r="K14523" s="35">
        <v>-0.79743168870607228</v>
      </c>
      <c r="L14523" s="35">
        <v>0</v>
      </c>
      <c r="M14523" s="35">
        <v>0</v>
      </c>
      <c r="N14523" s="35">
        <v>0</v>
      </c>
      <c r="O14523" s="35">
        <v>0</v>
      </c>
      <c r="P14523" s="36">
        <v>12</v>
      </c>
      <c r="Q14523" s="37">
        <v>105</v>
      </c>
      <c r="R14523" s="36">
        <v>0</v>
      </c>
      <c r="S14523" s="39">
        <f t="shared" si="505"/>
        <v>100</v>
      </c>
      <c r="T14523" s="34" t="s">
        <v>29</v>
      </c>
      <c r="U14523" s="12">
        <f>((alpha*(beta^speed))*(speed^ceta))</f>
        <v>0.28710102725971243</v>
      </c>
      <c r="V14523" s="8">
        <f t="shared" si="506"/>
        <v>100</v>
      </c>
    </row>
    <row r="14524" spans="1:22">
      <c r="A14524" s="34" t="s">
        <v>20</v>
      </c>
      <c r="B14524" s="34" t="s">
        <v>81</v>
      </c>
      <c r="C14524" s="5" t="s">
        <v>230</v>
      </c>
      <c r="D14524" s="35" t="s">
        <v>85</v>
      </c>
      <c r="E14524" s="36" t="s">
        <v>14</v>
      </c>
      <c r="F14524" s="37">
        <v>0</v>
      </c>
      <c r="G14524" s="38">
        <v>-0.04</v>
      </c>
      <c r="H14524" s="34">
        <v>0.99716512542176583</v>
      </c>
      <c r="I14524" s="35">
        <v>15.047316170190195</v>
      </c>
      <c r="J14524" s="35">
        <v>0.9833383415127871</v>
      </c>
      <c r="K14524" s="35">
        <v>-0.78731964493573825</v>
      </c>
      <c r="L14524" s="35">
        <v>0</v>
      </c>
      <c r="M14524" s="35">
        <v>0</v>
      </c>
      <c r="N14524" s="35">
        <v>0</v>
      </c>
      <c r="O14524" s="35">
        <v>0</v>
      </c>
      <c r="P14524" s="36">
        <v>12</v>
      </c>
      <c r="Q14524" s="37">
        <v>105</v>
      </c>
      <c r="R14524" s="36">
        <v>0</v>
      </c>
      <c r="S14524" s="39">
        <f t="shared" si="505"/>
        <v>100</v>
      </c>
      <c r="T14524" s="34" t="s">
        <v>29</v>
      </c>
      <c r="U14524" s="12">
        <f>((alpha*(beta^speed))*(speed^ceta))</f>
        <v>7.46650002204617E-2</v>
      </c>
      <c r="V14524" s="8">
        <f t="shared" si="506"/>
        <v>100</v>
      </c>
    </row>
    <row r="14525" spans="1:22">
      <c r="A14525" s="34" t="s">
        <v>20</v>
      </c>
      <c r="B14525" s="34" t="s">
        <v>81</v>
      </c>
      <c r="C14525" s="5" t="s">
        <v>230</v>
      </c>
      <c r="D14525" s="35" t="s">
        <v>85</v>
      </c>
      <c r="E14525" s="36" t="s">
        <v>18</v>
      </c>
      <c r="F14525" s="37">
        <v>0</v>
      </c>
      <c r="G14525" s="38">
        <v>-0.04</v>
      </c>
      <c r="H14525" s="34">
        <v>0.99723608631540184</v>
      </c>
      <c r="I14525" s="35">
        <v>8.7389065501404861</v>
      </c>
      <c r="J14525" s="35">
        <v>0.98871636041438049</v>
      </c>
      <c r="K14525" s="35">
        <v>-0.86168955072046327</v>
      </c>
      <c r="L14525" s="35">
        <v>0</v>
      </c>
      <c r="M14525" s="35">
        <v>0</v>
      </c>
      <c r="N14525" s="35">
        <v>0</v>
      </c>
      <c r="O14525" s="35">
        <v>0</v>
      </c>
      <c r="P14525" s="36">
        <v>12</v>
      </c>
      <c r="Q14525" s="37">
        <v>105</v>
      </c>
      <c r="R14525" s="36">
        <v>0</v>
      </c>
      <c r="S14525" s="39">
        <f t="shared" si="505"/>
        <v>100</v>
      </c>
      <c r="T14525" s="34" t="s">
        <v>29</v>
      </c>
      <c r="U14525" s="12">
        <f>((alpha*(beta^speed))*(speed^ceta))</f>
        <v>5.3119019245151618E-2</v>
      </c>
      <c r="V14525" s="8">
        <f t="shared" si="506"/>
        <v>100</v>
      </c>
    </row>
    <row r="14526" spans="1:22">
      <c r="A14526" s="34" t="s">
        <v>20</v>
      </c>
      <c r="B14526" s="34" t="s">
        <v>81</v>
      </c>
      <c r="C14526" s="5" t="s">
        <v>230</v>
      </c>
      <c r="D14526" s="35" t="s">
        <v>85</v>
      </c>
      <c r="E14526" s="36" t="s">
        <v>17</v>
      </c>
      <c r="F14526" s="37">
        <v>0</v>
      </c>
      <c r="G14526" s="38">
        <v>-0.04</v>
      </c>
      <c r="H14526" s="34">
        <v>0.99254583659907381</v>
      </c>
      <c r="I14526" s="35">
        <v>2608.2858930499929</v>
      </c>
      <c r="J14526" s="35">
        <v>0.97168504428765323</v>
      </c>
      <c r="K14526" s="35">
        <v>-0.63433405958386868</v>
      </c>
      <c r="L14526" s="35">
        <v>0</v>
      </c>
      <c r="M14526" s="35">
        <v>0</v>
      </c>
      <c r="N14526" s="35">
        <v>0</v>
      </c>
      <c r="O14526" s="35">
        <v>0</v>
      </c>
      <c r="P14526" s="36">
        <v>12</v>
      </c>
      <c r="Q14526" s="37">
        <v>105</v>
      </c>
      <c r="R14526" s="36">
        <v>0</v>
      </c>
      <c r="S14526" s="39">
        <f t="shared" si="505"/>
        <v>100</v>
      </c>
      <c r="T14526" s="34" t="s">
        <v>29</v>
      </c>
      <c r="U14526" s="12">
        <f>((alpha*(beta^speed))*(speed^ceta))</f>
        <v>7.9476531621922355</v>
      </c>
      <c r="V14526" s="8">
        <f t="shared" si="506"/>
        <v>100</v>
      </c>
    </row>
    <row r="14527" spans="1:22">
      <c r="A14527" s="34" t="s">
        <v>20</v>
      </c>
      <c r="B14527" s="34" t="s">
        <v>81</v>
      </c>
      <c r="C14527" s="5" t="s">
        <v>230</v>
      </c>
      <c r="D14527" s="35" t="s">
        <v>85</v>
      </c>
      <c r="E14527" s="36" t="s">
        <v>15</v>
      </c>
      <c r="F14527" s="37">
        <v>50</v>
      </c>
      <c r="G14527" s="38">
        <v>-0.04</v>
      </c>
      <c r="H14527" s="34">
        <v>0.99595142146552773</v>
      </c>
      <c r="I14527" s="35">
        <v>6.9854220555572041E-2</v>
      </c>
      <c r="J14527" s="35">
        <v>51.744269872540229</v>
      </c>
      <c r="K14527" s="35">
        <v>-0.41848603266379814</v>
      </c>
      <c r="L14527" s="35">
        <v>0.69214908927134311</v>
      </c>
      <c r="M14527" s="35">
        <v>2.9163004915305973E-2</v>
      </c>
      <c r="N14527" s="35">
        <v>0</v>
      </c>
      <c r="O14527" s="35">
        <v>0</v>
      </c>
      <c r="P14527" s="36">
        <v>12</v>
      </c>
      <c r="Q14527" s="37">
        <v>105</v>
      </c>
      <c r="R14527" s="36">
        <v>10</v>
      </c>
      <c r="S14527" s="39">
        <f t="shared" si="505"/>
        <v>100</v>
      </c>
      <c r="T14527" s="34" t="s">
        <v>44</v>
      </c>
      <c r="U14527" s="12">
        <f>(alpha+(beta/(1+EXP((((-1)*ceta)+(delta*LN(speed)))+(epsilon*speed)))))</f>
        <v>0.14582500321329156</v>
      </c>
      <c r="V14527" s="8">
        <f t="shared" si="506"/>
        <v>100</v>
      </c>
    </row>
    <row r="14528" spans="1:22">
      <c r="A14528" s="34" t="s">
        <v>20</v>
      </c>
      <c r="B14528" s="34" t="s">
        <v>81</v>
      </c>
      <c r="C14528" s="5" t="s">
        <v>230</v>
      </c>
      <c r="D14528" s="35" t="s">
        <v>85</v>
      </c>
      <c r="E14528" s="36" t="s">
        <v>16</v>
      </c>
      <c r="F14528" s="37">
        <v>50</v>
      </c>
      <c r="G14528" s="38">
        <v>-0.04</v>
      </c>
      <c r="H14528" s="34">
        <v>0.99197039044951596</v>
      </c>
      <c r="I14528" s="35">
        <v>97.646970188841991</v>
      </c>
      <c r="J14528" s="35">
        <v>0.97378378477966443</v>
      </c>
      <c r="K14528" s="35">
        <v>-0.72143467731752275</v>
      </c>
      <c r="L14528" s="35">
        <v>0</v>
      </c>
      <c r="M14528" s="35">
        <v>0</v>
      </c>
      <c r="N14528" s="35">
        <v>0</v>
      </c>
      <c r="O14528" s="35">
        <v>0</v>
      </c>
      <c r="P14528" s="36">
        <v>12</v>
      </c>
      <c r="Q14528" s="37">
        <v>105</v>
      </c>
      <c r="R14528" s="36">
        <v>0</v>
      </c>
      <c r="S14528" s="39">
        <f t="shared" si="505"/>
        <v>100</v>
      </c>
      <c r="T14528" s="34" t="s">
        <v>29</v>
      </c>
      <c r="U14528" s="12">
        <f>((alpha*(beta^speed))*(speed^ceta))</f>
        <v>0.24719704096307371</v>
      </c>
      <c r="V14528" s="8">
        <f t="shared" si="506"/>
        <v>100</v>
      </c>
    </row>
    <row r="14529" spans="1:22">
      <c r="A14529" s="34" t="s">
        <v>20</v>
      </c>
      <c r="B14529" s="34" t="s">
        <v>81</v>
      </c>
      <c r="C14529" s="5" t="s">
        <v>230</v>
      </c>
      <c r="D14529" s="35" t="s">
        <v>85</v>
      </c>
      <c r="E14529" s="36" t="s">
        <v>14</v>
      </c>
      <c r="F14529" s="37">
        <v>50</v>
      </c>
      <c r="G14529" s="38">
        <v>-0.04</v>
      </c>
      <c r="H14529" s="34">
        <v>0.9973203185538958</v>
      </c>
      <c r="I14529" s="35">
        <v>1.690688484308624E-2</v>
      </c>
      <c r="J14529" s="35">
        <v>34.445129255767846</v>
      </c>
      <c r="K14529" s="35">
        <v>-0.76901540575806993</v>
      </c>
      <c r="L14529" s="35">
        <v>0.79448320154197094</v>
      </c>
      <c r="M14529" s="35">
        <v>2.0003882497855549E-2</v>
      </c>
      <c r="N14529" s="35">
        <v>0</v>
      </c>
      <c r="O14529" s="35">
        <v>0</v>
      </c>
      <c r="P14529" s="36">
        <v>12</v>
      </c>
      <c r="Q14529" s="37">
        <v>105</v>
      </c>
      <c r="R14529" s="36">
        <v>10</v>
      </c>
      <c r="S14529" s="39">
        <f t="shared" si="505"/>
        <v>100</v>
      </c>
      <c r="T14529" s="34" t="s">
        <v>44</v>
      </c>
      <c r="U14529" s="12">
        <f>(alpha+(beta/(1+EXP((((-1)*ceta)+(delta*LN(speed)))+(epsilon*speed)))))</f>
        <v>7.24619510619334E-2</v>
      </c>
      <c r="V14529" s="8">
        <f t="shared" si="506"/>
        <v>100</v>
      </c>
    </row>
    <row r="14530" spans="1:22">
      <c r="A14530" s="34" t="s">
        <v>20</v>
      </c>
      <c r="B14530" s="34" t="s">
        <v>81</v>
      </c>
      <c r="C14530" s="5" t="s">
        <v>230</v>
      </c>
      <c r="D14530" s="35" t="s">
        <v>85</v>
      </c>
      <c r="E14530" s="36" t="s">
        <v>18</v>
      </c>
      <c r="F14530" s="37">
        <v>50</v>
      </c>
      <c r="G14530" s="38">
        <v>-0.04</v>
      </c>
      <c r="H14530" s="34">
        <v>0.99779888263952699</v>
      </c>
      <c r="I14530" s="35">
        <v>8.006502742904571</v>
      </c>
      <c r="J14530" s="35">
        <v>0.9872492008451389</v>
      </c>
      <c r="K14530" s="35">
        <v>-0.83416989025779176</v>
      </c>
      <c r="L14530" s="35">
        <v>0</v>
      </c>
      <c r="M14530" s="35">
        <v>0</v>
      </c>
      <c r="N14530" s="35">
        <v>0</v>
      </c>
      <c r="O14530" s="35">
        <v>0</v>
      </c>
      <c r="P14530" s="36">
        <v>12</v>
      </c>
      <c r="Q14530" s="37">
        <v>105</v>
      </c>
      <c r="R14530" s="36">
        <v>0</v>
      </c>
      <c r="S14530" s="39">
        <f t="shared" ref="S14530:S14593" si="508">V14530</f>
        <v>100</v>
      </c>
      <c r="T14530" s="34" t="s">
        <v>29</v>
      </c>
      <c r="U14530" s="12">
        <f>((alpha*(beta^speed))*(speed^ceta))</f>
        <v>4.7619207347227757E-2</v>
      </c>
      <c r="V14530" s="8">
        <f t="shared" ref="V14530:V14593" si="509">IF($V$1&lt;P14530,P14530,IF($V$1&gt;Q14530,Q14530,$V$1))</f>
        <v>100</v>
      </c>
    </row>
    <row r="14531" spans="1:22">
      <c r="A14531" s="34" t="s">
        <v>20</v>
      </c>
      <c r="B14531" s="34" t="s">
        <v>81</v>
      </c>
      <c r="C14531" s="5" t="s">
        <v>230</v>
      </c>
      <c r="D14531" s="35" t="s">
        <v>85</v>
      </c>
      <c r="E14531" s="36" t="s">
        <v>17</v>
      </c>
      <c r="F14531" s="37">
        <v>50</v>
      </c>
      <c r="G14531" s="38">
        <v>-0.04</v>
      </c>
      <c r="H14531" s="34">
        <v>0.99050844951381289</v>
      </c>
      <c r="I14531" s="35">
        <v>2204.2580426184045</v>
      </c>
      <c r="J14531" s="35">
        <v>0.96843913204714149</v>
      </c>
      <c r="K14531" s="35">
        <v>-0.55966421190417137</v>
      </c>
      <c r="L14531" s="35">
        <v>0</v>
      </c>
      <c r="M14531" s="35">
        <v>0</v>
      </c>
      <c r="N14531" s="35">
        <v>0</v>
      </c>
      <c r="O14531" s="35">
        <v>0</v>
      </c>
      <c r="P14531" s="36">
        <v>12</v>
      </c>
      <c r="Q14531" s="37">
        <v>105</v>
      </c>
      <c r="R14531" s="36">
        <v>0</v>
      </c>
      <c r="S14531" s="39">
        <f t="shared" si="508"/>
        <v>100</v>
      </c>
      <c r="T14531" s="34" t="s">
        <v>29</v>
      </c>
      <c r="U14531" s="12">
        <f>((alpha*(beta^speed))*(speed^ceta))</f>
        <v>6.7790211841976538</v>
      </c>
      <c r="V14531" s="8">
        <f t="shared" si="509"/>
        <v>100</v>
      </c>
    </row>
    <row r="14532" spans="1:22">
      <c r="A14532" s="34" t="s">
        <v>20</v>
      </c>
      <c r="B14532" s="34" t="s">
        <v>81</v>
      </c>
      <c r="C14532" s="5" t="s">
        <v>230</v>
      </c>
      <c r="D14532" s="35" t="s">
        <v>85</v>
      </c>
      <c r="E14532" s="36" t="s">
        <v>15</v>
      </c>
      <c r="F14532" s="37">
        <v>100</v>
      </c>
      <c r="G14532" s="38">
        <v>-0.04</v>
      </c>
      <c r="H14532" s="34">
        <v>0.99426044891762611</v>
      </c>
      <c r="I14532" s="35">
        <v>0.11836399567884329</v>
      </c>
      <c r="J14532" s="35">
        <v>17.545538865967263</v>
      </c>
      <c r="K14532" s="35">
        <v>0.74211311951336423</v>
      </c>
      <c r="L14532" s="35">
        <v>0.62515643078716654</v>
      </c>
      <c r="M14532" s="35">
        <v>3.8648697605825504E-2</v>
      </c>
      <c r="N14532" s="35">
        <v>0</v>
      </c>
      <c r="O14532" s="35">
        <v>0</v>
      </c>
      <c r="P14532" s="36">
        <v>12</v>
      </c>
      <c r="Q14532" s="37">
        <v>105</v>
      </c>
      <c r="R14532" s="36">
        <v>10</v>
      </c>
      <c r="S14532" s="39">
        <f t="shared" si="508"/>
        <v>100</v>
      </c>
      <c r="T14532" s="34" t="s">
        <v>44</v>
      </c>
      <c r="U14532" s="12">
        <f>(alpha+(beta/(1+EXP((((-1)*ceta)+(delta*LN(speed)))+(epsilon*speed)))))</f>
        <v>0.16167363116014097</v>
      </c>
      <c r="V14532" s="8">
        <f t="shared" si="509"/>
        <v>100</v>
      </c>
    </row>
    <row r="14533" spans="1:22">
      <c r="A14533" s="34" t="s">
        <v>20</v>
      </c>
      <c r="B14533" s="34" t="s">
        <v>81</v>
      </c>
      <c r="C14533" s="5" t="s">
        <v>230</v>
      </c>
      <c r="D14533" s="35" t="s">
        <v>85</v>
      </c>
      <c r="E14533" s="36" t="s">
        <v>16</v>
      </c>
      <c r="F14533" s="37">
        <v>100</v>
      </c>
      <c r="G14533" s="38">
        <v>-0.04</v>
      </c>
      <c r="H14533" s="34">
        <v>0.98997069606769217</v>
      </c>
      <c r="I14533" s="35">
        <v>9.2641684718293842</v>
      </c>
      <c r="J14533" s="35">
        <v>-16.864412026363858</v>
      </c>
      <c r="K14533" s="35">
        <v>-2.1807135469524117</v>
      </c>
      <c r="L14533" s="35">
        <v>0</v>
      </c>
      <c r="M14533" s="35">
        <v>0</v>
      </c>
      <c r="N14533" s="35">
        <v>0</v>
      </c>
      <c r="O14533" s="35">
        <v>0</v>
      </c>
      <c r="P14533" s="36">
        <v>12</v>
      </c>
      <c r="Q14533" s="37">
        <v>105</v>
      </c>
      <c r="R14533" s="36">
        <v>13</v>
      </c>
      <c r="S14533" s="39">
        <f t="shared" si="508"/>
        <v>100</v>
      </c>
      <c r="T14533" s="34" t="s">
        <v>50</v>
      </c>
      <c r="U14533" s="12">
        <f>EXP((alpha+(beta/speed))+(ceta*LN(speed)))</f>
        <v>0.38789032026881975</v>
      </c>
      <c r="V14533" s="8">
        <f t="shared" si="509"/>
        <v>100</v>
      </c>
    </row>
    <row r="14534" spans="1:22">
      <c r="A14534" s="34" t="s">
        <v>20</v>
      </c>
      <c r="B14534" s="34" t="s">
        <v>81</v>
      </c>
      <c r="C14534" s="5" t="s">
        <v>230</v>
      </c>
      <c r="D14534" s="35" t="s">
        <v>85</v>
      </c>
      <c r="E14534" s="36" t="s">
        <v>14</v>
      </c>
      <c r="F14534" s="37">
        <v>100</v>
      </c>
      <c r="G14534" s="38">
        <v>-0.04</v>
      </c>
      <c r="H14534" s="34">
        <v>0.99730193057980587</v>
      </c>
      <c r="I14534" s="35">
        <v>1.7383024931721336E-2</v>
      </c>
      <c r="J14534" s="35">
        <v>11.517415758714469</v>
      </c>
      <c r="K14534" s="35">
        <v>0.66453866320384036</v>
      </c>
      <c r="L14534" s="35">
        <v>0.90713710308658335</v>
      </c>
      <c r="M14534" s="35">
        <v>1.8648692543441626E-2</v>
      </c>
      <c r="N14534" s="35">
        <v>0</v>
      </c>
      <c r="O14534" s="35">
        <v>0</v>
      </c>
      <c r="P14534" s="36">
        <v>12</v>
      </c>
      <c r="Q14534" s="37">
        <v>105</v>
      </c>
      <c r="R14534" s="36">
        <v>10</v>
      </c>
      <c r="S14534" s="39">
        <f t="shared" si="508"/>
        <v>100</v>
      </c>
      <c r="T14534" s="34" t="s">
        <v>44</v>
      </c>
      <c r="U14534" s="12">
        <f>(alpha+(beta/(1+EXP((((-1)*ceta)+(delta*LN(speed)))+(epsilon*speed)))))</f>
        <v>7.0322916334895028E-2</v>
      </c>
      <c r="V14534" s="8">
        <f t="shared" si="509"/>
        <v>100</v>
      </c>
    </row>
    <row r="14535" spans="1:22">
      <c r="A14535" s="34" t="s">
        <v>20</v>
      </c>
      <c r="B14535" s="34" t="s">
        <v>81</v>
      </c>
      <c r="C14535" s="5" t="s">
        <v>230</v>
      </c>
      <c r="D14535" s="35" t="s">
        <v>85</v>
      </c>
      <c r="E14535" s="36" t="s">
        <v>18</v>
      </c>
      <c r="F14535" s="37">
        <v>100</v>
      </c>
      <c r="G14535" s="38">
        <v>-0.04</v>
      </c>
      <c r="H14535" s="34">
        <v>0.99741356400567949</v>
      </c>
      <c r="I14535" s="35">
        <v>6.6904505030148469</v>
      </c>
      <c r="J14535" s="35">
        <v>0.98461324656688753</v>
      </c>
      <c r="K14535" s="35">
        <v>-0.75965087516339835</v>
      </c>
      <c r="L14535" s="35">
        <v>0</v>
      </c>
      <c r="M14535" s="35">
        <v>0</v>
      </c>
      <c r="N14535" s="35">
        <v>0</v>
      </c>
      <c r="O14535" s="35">
        <v>0</v>
      </c>
      <c r="P14535" s="36">
        <v>12</v>
      </c>
      <c r="Q14535" s="37">
        <v>105</v>
      </c>
      <c r="R14535" s="36">
        <v>0</v>
      </c>
      <c r="S14535" s="39">
        <f t="shared" si="508"/>
        <v>100</v>
      </c>
      <c r="T14535" s="34" t="s">
        <v>29</v>
      </c>
      <c r="U14535" s="12">
        <f>((alpha*(beta^speed))*(speed^ceta))</f>
        <v>4.292606122168964E-2</v>
      </c>
      <c r="V14535" s="8">
        <f t="shared" si="509"/>
        <v>100</v>
      </c>
    </row>
    <row r="14536" spans="1:22">
      <c r="A14536" s="34" t="s">
        <v>20</v>
      </c>
      <c r="B14536" s="34" t="s">
        <v>81</v>
      </c>
      <c r="C14536" s="5" t="s">
        <v>230</v>
      </c>
      <c r="D14536" s="35" t="s">
        <v>85</v>
      </c>
      <c r="E14536" s="36" t="s">
        <v>17</v>
      </c>
      <c r="F14536" s="37">
        <v>100</v>
      </c>
      <c r="G14536" s="38">
        <v>-0.04</v>
      </c>
      <c r="H14536" s="34">
        <v>0.98847814551803737</v>
      </c>
      <c r="I14536" s="35">
        <v>1945.642662183046</v>
      </c>
      <c r="J14536" s="35">
        <v>0.96635945944667145</v>
      </c>
      <c r="K14536" s="35">
        <v>-0.50444280575588551</v>
      </c>
      <c r="L14536" s="35">
        <v>0</v>
      </c>
      <c r="M14536" s="35">
        <v>0</v>
      </c>
      <c r="N14536" s="35">
        <v>0</v>
      </c>
      <c r="O14536" s="35">
        <v>0</v>
      </c>
      <c r="P14536" s="36">
        <v>12</v>
      </c>
      <c r="Q14536" s="37">
        <v>105</v>
      </c>
      <c r="R14536" s="36">
        <v>0</v>
      </c>
      <c r="S14536" s="39">
        <f t="shared" si="508"/>
        <v>100</v>
      </c>
      <c r="T14536" s="34" t="s">
        <v>29</v>
      </c>
      <c r="U14536" s="12">
        <f>((alpha*(beta^speed))*(speed^ceta))</f>
        <v>6.2236862363567758</v>
      </c>
      <c r="V14536" s="8">
        <f t="shared" si="509"/>
        <v>100</v>
      </c>
    </row>
    <row r="14537" spans="1:22">
      <c r="A14537" s="34" t="s">
        <v>20</v>
      </c>
      <c r="B14537" s="34" t="s">
        <v>81</v>
      </c>
      <c r="C14537" s="5" t="s">
        <v>230</v>
      </c>
      <c r="D14537" s="35" t="s">
        <v>85</v>
      </c>
      <c r="E14537" s="36" t="s">
        <v>15</v>
      </c>
      <c r="F14537" s="37">
        <v>0</v>
      </c>
      <c r="G14537" s="38">
        <v>-0.02</v>
      </c>
      <c r="H14537" s="34">
        <v>0.99557387290887689</v>
      </c>
      <c r="I14537" s="35">
        <v>0.5487875255283351</v>
      </c>
      <c r="J14537" s="35">
        <v>52.008230223345556</v>
      </c>
      <c r="K14537" s="35">
        <v>5.4979166458032115E-2</v>
      </c>
      <c r="L14537" s="35">
        <v>0.90025717634759739</v>
      </c>
      <c r="M14537" s="35">
        <v>1.9938588287566384E-2</v>
      </c>
      <c r="N14537" s="35">
        <v>0</v>
      </c>
      <c r="O14537" s="35">
        <v>0</v>
      </c>
      <c r="P14537" s="36">
        <v>12</v>
      </c>
      <c r="Q14537" s="37">
        <v>105</v>
      </c>
      <c r="R14537" s="36">
        <v>10</v>
      </c>
      <c r="S14537" s="39">
        <f t="shared" si="508"/>
        <v>100</v>
      </c>
      <c r="T14537" s="34" t="s">
        <v>44</v>
      </c>
      <c r="U14537" s="12">
        <f>(alpha+(beta/(1+EXP((((-1)*ceta)+(delta*LN(speed)))+(epsilon*speed)))))</f>
        <v>0.66696237099834488</v>
      </c>
      <c r="V14537" s="8">
        <f t="shared" si="509"/>
        <v>100</v>
      </c>
    </row>
    <row r="14538" spans="1:22">
      <c r="A14538" s="34" t="s">
        <v>20</v>
      </c>
      <c r="B14538" s="34" t="s">
        <v>81</v>
      </c>
      <c r="C14538" s="5" t="s">
        <v>230</v>
      </c>
      <c r="D14538" s="35" t="s">
        <v>85</v>
      </c>
      <c r="E14538" s="36" t="s">
        <v>16</v>
      </c>
      <c r="F14538" s="37">
        <v>0</v>
      </c>
      <c r="G14538" s="38">
        <v>-0.02</v>
      </c>
      <c r="H14538" s="34">
        <v>0.99359090454109267</v>
      </c>
      <c r="I14538" s="35">
        <v>1.5741022384008005</v>
      </c>
      <c r="J14538" s="35">
        <v>202.00776000273885</v>
      </c>
      <c r="K14538" s="35">
        <v>-0.3475127817709206</v>
      </c>
      <c r="L14538" s="35">
        <v>0.81504863189545462</v>
      </c>
      <c r="M14538" s="35">
        <v>2.3474742629354589E-2</v>
      </c>
      <c r="N14538" s="35">
        <v>0</v>
      </c>
      <c r="O14538" s="35">
        <v>0</v>
      </c>
      <c r="P14538" s="36">
        <v>12</v>
      </c>
      <c r="Q14538" s="37">
        <v>105</v>
      </c>
      <c r="R14538" s="36">
        <v>10</v>
      </c>
      <c r="S14538" s="39">
        <f t="shared" si="508"/>
        <v>100</v>
      </c>
      <c r="T14538" s="34" t="s">
        <v>44</v>
      </c>
      <c r="U14538" s="12">
        <f>(alpha+(beta/(1+EXP((((-1)*ceta)+(delta*LN(speed)))+(epsilon*speed)))))</f>
        <v>1.8933779166699627</v>
      </c>
      <c r="V14538" s="8">
        <f t="shared" si="509"/>
        <v>100</v>
      </c>
    </row>
    <row r="14539" spans="1:22">
      <c r="A14539" s="34" t="s">
        <v>20</v>
      </c>
      <c r="B14539" s="34" t="s">
        <v>81</v>
      </c>
      <c r="C14539" s="5" t="s">
        <v>230</v>
      </c>
      <c r="D14539" s="35" t="s">
        <v>85</v>
      </c>
      <c r="E14539" s="36" t="s">
        <v>14</v>
      </c>
      <c r="F14539" s="37">
        <v>0</v>
      </c>
      <c r="G14539" s="38">
        <v>-0.02</v>
      </c>
      <c r="H14539" s="34">
        <v>0.99565745599557542</v>
      </c>
      <c r="I14539" s="35">
        <v>0.1304751106334224</v>
      </c>
      <c r="J14539" s="35">
        <v>20.447079170343883</v>
      </c>
      <c r="K14539" s="35">
        <v>0.10062021067975471</v>
      </c>
      <c r="L14539" s="35">
        <v>0.93449595103863903</v>
      </c>
      <c r="M14539" s="35">
        <v>9.9050694779261993E-3</v>
      </c>
      <c r="N14539" s="35">
        <v>0</v>
      </c>
      <c r="O14539" s="35">
        <v>0</v>
      </c>
      <c r="P14539" s="36">
        <v>12</v>
      </c>
      <c r="Q14539" s="37">
        <v>105</v>
      </c>
      <c r="R14539" s="36">
        <v>10</v>
      </c>
      <c r="S14539" s="39">
        <f t="shared" si="508"/>
        <v>100</v>
      </c>
      <c r="T14539" s="34" t="s">
        <v>44</v>
      </c>
      <c r="U14539" s="12">
        <f>(alpha+(beta/(1+EXP((((-1)*ceta)+(delta*LN(speed)))+(epsilon*speed)))))</f>
        <v>0.24339266657920833</v>
      </c>
      <c r="V14539" s="8">
        <f t="shared" si="509"/>
        <v>100</v>
      </c>
    </row>
    <row r="14540" spans="1:22">
      <c r="A14540" s="34" t="s">
        <v>20</v>
      </c>
      <c r="B14540" s="34" t="s">
        <v>81</v>
      </c>
      <c r="C14540" s="5" t="s">
        <v>230</v>
      </c>
      <c r="D14540" s="35" t="s">
        <v>85</v>
      </c>
      <c r="E14540" s="36" t="s">
        <v>18</v>
      </c>
      <c r="F14540" s="37">
        <v>0</v>
      </c>
      <c r="G14540" s="38">
        <v>-0.02</v>
      </c>
      <c r="H14540" s="34">
        <v>0.98889813109663172</v>
      </c>
      <c r="I14540" s="35">
        <v>7.0332001343605635</v>
      </c>
      <c r="J14540" s="35">
        <v>0.9977100906080365</v>
      </c>
      <c r="K14540" s="35">
        <v>-0.80893473780325342</v>
      </c>
      <c r="L14540" s="35">
        <v>0</v>
      </c>
      <c r="M14540" s="35">
        <v>0</v>
      </c>
      <c r="N14540" s="35">
        <v>0</v>
      </c>
      <c r="O14540" s="35">
        <v>0</v>
      </c>
      <c r="P14540" s="36">
        <v>12</v>
      </c>
      <c r="Q14540" s="37">
        <v>105</v>
      </c>
      <c r="R14540" s="36">
        <v>0</v>
      </c>
      <c r="S14540" s="39">
        <f t="shared" si="508"/>
        <v>100</v>
      </c>
      <c r="T14540" s="34" t="s">
        <v>29</v>
      </c>
      <c r="U14540" s="12">
        <f>((alpha*(beta^speed))*(speed^ceta))</f>
        <v>0.13480933287296179</v>
      </c>
      <c r="V14540" s="8">
        <f t="shared" si="509"/>
        <v>100</v>
      </c>
    </row>
    <row r="14541" spans="1:22">
      <c r="A14541" s="34" t="s">
        <v>20</v>
      </c>
      <c r="B14541" s="34" t="s">
        <v>81</v>
      </c>
      <c r="C14541" s="5" t="s">
        <v>230</v>
      </c>
      <c r="D14541" s="35" t="s">
        <v>85</v>
      </c>
      <c r="E14541" s="36" t="s">
        <v>17</v>
      </c>
      <c r="F14541" s="37">
        <v>0</v>
      </c>
      <c r="G14541" s="38">
        <v>-0.02</v>
      </c>
      <c r="H14541" s="34">
        <v>0.99320120937837653</v>
      </c>
      <c r="I14541" s="35">
        <v>9.4117033473407758</v>
      </c>
      <c r="J14541" s="35">
        <v>-3.9114674506634679</v>
      </c>
      <c r="K14541" s="35">
        <v>-1.1806232073911507</v>
      </c>
      <c r="L14541" s="35">
        <v>0</v>
      </c>
      <c r="M14541" s="35">
        <v>0</v>
      </c>
      <c r="N14541" s="35">
        <v>0</v>
      </c>
      <c r="O14541" s="35">
        <v>0</v>
      </c>
      <c r="P14541" s="36">
        <v>12</v>
      </c>
      <c r="Q14541" s="37">
        <v>105</v>
      </c>
      <c r="R14541" s="36">
        <v>13</v>
      </c>
      <c r="S14541" s="39">
        <f t="shared" si="508"/>
        <v>100</v>
      </c>
      <c r="T14541" s="34" t="s">
        <v>50</v>
      </c>
      <c r="U14541" s="12">
        <f>EXP((alpha+(beta/speed))+(ceta*LN(speed)))</f>
        <v>51.193771654397821</v>
      </c>
      <c r="V14541" s="8">
        <f t="shared" si="509"/>
        <v>100</v>
      </c>
    </row>
    <row r="14542" spans="1:22">
      <c r="A14542" s="34" t="s">
        <v>20</v>
      </c>
      <c r="B14542" s="34" t="s">
        <v>81</v>
      </c>
      <c r="C14542" s="5" t="s">
        <v>230</v>
      </c>
      <c r="D14542" s="35" t="s">
        <v>85</v>
      </c>
      <c r="E14542" s="36" t="s">
        <v>15</v>
      </c>
      <c r="F14542" s="37">
        <v>50</v>
      </c>
      <c r="G14542" s="38">
        <v>-0.02</v>
      </c>
      <c r="H14542" s="34">
        <v>0.99604397612986539</v>
      </c>
      <c r="I14542" s="35">
        <v>0.49359720844516675</v>
      </c>
      <c r="J14542" s="35">
        <v>38.316206520309478</v>
      </c>
      <c r="K14542" s="35">
        <v>0.11594627076191731</v>
      </c>
      <c r="L14542" s="35">
        <v>0.74998122822918334</v>
      </c>
      <c r="M14542" s="35">
        <v>2.8158318744319673E-2</v>
      </c>
      <c r="N14542" s="35">
        <v>0</v>
      </c>
      <c r="O14542" s="35">
        <v>0</v>
      </c>
      <c r="P14542" s="36">
        <v>12</v>
      </c>
      <c r="Q14542" s="37">
        <v>105</v>
      </c>
      <c r="R14542" s="36">
        <v>10</v>
      </c>
      <c r="S14542" s="39">
        <f t="shared" si="508"/>
        <v>100</v>
      </c>
      <c r="T14542" s="34" t="s">
        <v>44</v>
      </c>
      <c r="U14542" s="12">
        <f>(alpha+(beta/(1+EXP((((-1)*ceta)+(delta*LN(speed)))+(epsilon*speed)))))</f>
        <v>0.57487136111422998</v>
      </c>
      <c r="V14542" s="8">
        <f t="shared" si="509"/>
        <v>100</v>
      </c>
    </row>
    <row r="14543" spans="1:22">
      <c r="A14543" s="34" t="s">
        <v>20</v>
      </c>
      <c r="B14543" s="34" t="s">
        <v>81</v>
      </c>
      <c r="C14543" s="5" t="s">
        <v>230</v>
      </c>
      <c r="D14543" s="35" t="s">
        <v>85</v>
      </c>
      <c r="E14543" s="36" t="s">
        <v>16</v>
      </c>
      <c r="F14543" s="37">
        <v>50</v>
      </c>
      <c r="G14543" s="38">
        <v>-0.02</v>
      </c>
      <c r="H14543" s="34">
        <v>0.99073981838011049</v>
      </c>
      <c r="I14543" s="35">
        <v>0.93466979806815531</v>
      </c>
      <c r="J14543" s="35">
        <v>174.64231900412079</v>
      </c>
      <c r="K14543" s="35">
        <v>-0.19669924872188813</v>
      </c>
      <c r="L14543" s="35">
        <v>0.81450828597467617</v>
      </c>
      <c r="M14543" s="35">
        <v>1.8729312901821029E-2</v>
      </c>
      <c r="N14543" s="35">
        <v>0</v>
      </c>
      <c r="O14543" s="35">
        <v>0</v>
      </c>
      <c r="P14543" s="36">
        <v>12</v>
      </c>
      <c r="Q14543" s="37">
        <v>105</v>
      </c>
      <c r="R14543" s="36">
        <v>10</v>
      </c>
      <c r="S14543" s="39">
        <f t="shared" si="508"/>
        <v>100</v>
      </c>
      <c r="T14543" s="34" t="s">
        <v>44</v>
      </c>
      <c r="U14543" s="12">
        <f>(alpha+(beta/(1+EXP((((-1)*ceta)+(delta*LN(speed)))+(epsilon*speed)))))</f>
        <v>1.4511071360628973</v>
      </c>
      <c r="V14543" s="8">
        <f t="shared" si="509"/>
        <v>100</v>
      </c>
    </row>
    <row r="14544" spans="1:22">
      <c r="A14544" s="34" t="s">
        <v>20</v>
      </c>
      <c r="B14544" s="34" t="s">
        <v>81</v>
      </c>
      <c r="C14544" s="5" t="s">
        <v>230</v>
      </c>
      <c r="D14544" s="35" t="s">
        <v>85</v>
      </c>
      <c r="E14544" s="36" t="s">
        <v>14</v>
      </c>
      <c r="F14544" s="37">
        <v>50</v>
      </c>
      <c r="G14544" s="38">
        <v>-0.02</v>
      </c>
      <c r="H14544" s="34">
        <v>0.99616965049560657</v>
      </c>
      <c r="I14544" s="35">
        <v>18.051103292965301</v>
      </c>
      <c r="J14544" s="35">
        <v>0.99452197162302469</v>
      </c>
      <c r="K14544" s="35">
        <v>-0.88154931857700936</v>
      </c>
      <c r="L14544" s="35">
        <v>0</v>
      </c>
      <c r="M14544" s="35">
        <v>0</v>
      </c>
      <c r="N14544" s="35">
        <v>0</v>
      </c>
      <c r="O14544" s="35">
        <v>0</v>
      </c>
      <c r="P14544" s="36">
        <v>12</v>
      </c>
      <c r="Q14544" s="37">
        <v>105</v>
      </c>
      <c r="R14544" s="36">
        <v>0</v>
      </c>
      <c r="S14544" s="39">
        <f t="shared" si="508"/>
        <v>100</v>
      </c>
      <c r="T14544" s="34" t="s">
        <v>29</v>
      </c>
      <c r="U14544" s="12">
        <f>((alpha*(beta^speed))*(speed^ceta))</f>
        <v>0.1798222147706805</v>
      </c>
      <c r="V14544" s="8">
        <f t="shared" si="509"/>
        <v>100</v>
      </c>
    </row>
    <row r="14545" spans="1:22">
      <c r="A14545" s="34" t="s">
        <v>20</v>
      </c>
      <c r="B14545" s="34" t="s">
        <v>81</v>
      </c>
      <c r="C14545" s="5" t="s">
        <v>230</v>
      </c>
      <c r="D14545" s="35" t="s">
        <v>85</v>
      </c>
      <c r="E14545" s="36" t="s">
        <v>18</v>
      </c>
      <c r="F14545" s="37">
        <v>50</v>
      </c>
      <c r="G14545" s="38">
        <v>-0.02</v>
      </c>
      <c r="H14545" s="34">
        <v>0.99366965265014762</v>
      </c>
      <c r="I14545" s="35">
        <v>7.497736473698124</v>
      </c>
      <c r="J14545" s="35">
        <v>0.99661467706261042</v>
      </c>
      <c r="K14545" s="35">
        <v>-0.83075655266675064</v>
      </c>
      <c r="L14545" s="35">
        <v>0</v>
      </c>
      <c r="M14545" s="35">
        <v>0</v>
      </c>
      <c r="N14545" s="35">
        <v>0</v>
      </c>
      <c r="O14545" s="35">
        <v>0</v>
      </c>
      <c r="P14545" s="36">
        <v>12</v>
      </c>
      <c r="Q14545" s="37">
        <v>105</v>
      </c>
      <c r="R14545" s="36">
        <v>0</v>
      </c>
      <c r="S14545" s="39">
        <f t="shared" si="508"/>
        <v>100</v>
      </c>
      <c r="T14545" s="34" t="s">
        <v>29</v>
      </c>
      <c r="U14545" s="12">
        <f>((alpha*(beta^speed))*(speed^ceta))</f>
        <v>0.1164514597261344</v>
      </c>
      <c r="V14545" s="8">
        <f t="shared" si="509"/>
        <v>100</v>
      </c>
    </row>
    <row r="14546" spans="1:22">
      <c r="A14546" s="34" t="s">
        <v>20</v>
      </c>
      <c r="B14546" s="34" t="s">
        <v>81</v>
      </c>
      <c r="C14546" s="5" t="s">
        <v>230</v>
      </c>
      <c r="D14546" s="35" t="s">
        <v>85</v>
      </c>
      <c r="E14546" s="36" t="s">
        <v>17</v>
      </c>
      <c r="F14546" s="37">
        <v>50</v>
      </c>
      <c r="G14546" s="38">
        <v>-0.02</v>
      </c>
      <c r="H14546" s="34">
        <v>0.99126902343778855</v>
      </c>
      <c r="I14546" s="35">
        <v>10.22998425158057</v>
      </c>
      <c r="J14546" s="35">
        <v>-7.6333004008801923</v>
      </c>
      <c r="K14546" s="35">
        <v>-1.384404727305093</v>
      </c>
      <c r="L14546" s="35">
        <v>0</v>
      </c>
      <c r="M14546" s="35">
        <v>0</v>
      </c>
      <c r="N14546" s="35">
        <v>0</v>
      </c>
      <c r="O14546" s="35">
        <v>0</v>
      </c>
      <c r="P14546" s="36">
        <v>12</v>
      </c>
      <c r="Q14546" s="37">
        <v>105</v>
      </c>
      <c r="R14546" s="36">
        <v>13</v>
      </c>
      <c r="S14546" s="39">
        <f t="shared" si="508"/>
        <v>100</v>
      </c>
      <c r="T14546" s="34" t="s">
        <v>50</v>
      </c>
      <c r="U14546" s="12">
        <f>EXP((alpha+(beta/speed))+(ceta*LN(speed)))</f>
        <v>43.738637817501633</v>
      </c>
      <c r="V14546" s="8">
        <f t="shared" si="509"/>
        <v>100</v>
      </c>
    </row>
    <row r="14547" spans="1:22">
      <c r="A14547" s="34" t="s">
        <v>20</v>
      </c>
      <c r="B14547" s="34" t="s">
        <v>81</v>
      </c>
      <c r="C14547" s="5" t="s">
        <v>230</v>
      </c>
      <c r="D14547" s="35" t="s">
        <v>85</v>
      </c>
      <c r="E14547" s="36" t="s">
        <v>15</v>
      </c>
      <c r="F14547" s="37">
        <v>100</v>
      </c>
      <c r="G14547" s="38">
        <v>-0.02</v>
      </c>
      <c r="H14547" s="34">
        <v>0.99425074099412458</v>
      </c>
      <c r="I14547" s="35">
        <v>6.8775650839682553E-2</v>
      </c>
      <c r="J14547" s="35">
        <v>5.3302375737423781E-3</v>
      </c>
      <c r="K14547" s="35">
        <v>1.3130956620416045</v>
      </c>
      <c r="L14547" s="35">
        <v>0</v>
      </c>
      <c r="M14547" s="35">
        <v>0</v>
      </c>
      <c r="N14547" s="35">
        <v>0</v>
      </c>
      <c r="O14547" s="35">
        <v>0</v>
      </c>
      <c r="P14547" s="36">
        <v>12</v>
      </c>
      <c r="Q14547" s="37">
        <v>105</v>
      </c>
      <c r="R14547" s="36">
        <v>6</v>
      </c>
      <c r="S14547" s="39">
        <f t="shared" si="508"/>
        <v>100</v>
      </c>
      <c r="T14547" s="34" t="s">
        <v>37</v>
      </c>
      <c r="U14547" s="12">
        <f>(1/(alpha+(beta*(speed^ceta))))</f>
        <v>0.43053482081312233</v>
      </c>
      <c r="V14547" s="8">
        <f t="shared" si="509"/>
        <v>100</v>
      </c>
    </row>
    <row r="14548" spans="1:22">
      <c r="A14548" s="34" t="s">
        <v>20</v>
      </c>
      <c r="B14548" s="34" t="s">
        <v>81</v>
      </c>
      <c r="C14548" s="5" t="s">
        <v>230</v>
      </c>
      <c r="D14548" s="35" t="s">
        <v>85</v>
      </c>
      <c r="E14548" s="36" t="s">
        <v>16</v>
      </c>
      <c r="F14548" s="37">
        <v>100</v>
      </c>
      <c r="G14548" s="38">
        <v>-0.02</v>
      </c>
      <c r="H14548" s="34">
        <v>0.9877171501924108</v>
      </c>
      <c r="I14548" s="35">
        <v>0.51291157164317491</v>
      </c>
      <c r="J14548" s="35">
        <v>252.66577775391283</v>
      </c>
      <c r="K14548" s="35">
        <v>-0.76880847120450768</v>
      </c>
      <c r="L14548" s="35">
        <v>0.73210104500200157</v>
      </c>
      <c r="M14548" s="35">
        <v>1.8152498894119934E-2</v>
      </c>
      <c r="N14548" s="35">
        <v>0</v>
      </c>
      <c r="O14548" s="35">
        <v>0</v>
      </c>
      <c r="P14548" s="36">
        <v>12</v>
      </c>
      <c r="Q14548" s="37">
        <v>105</v>
      </c>
      <c r="R14548" s="36">
        <v>10</v>
      </c>
      <c r="S14548" s="39">
        <f t="shared" si="508"/>
        <v>100</v>
      </c>
      <c r="T14548" s="34" t="s">
        <v>44</v>
      </c>
      <c r="U14548" s="12">
        <f>(alpha+(beta/(1+EXP((((-1)*ceta)+(delta*LN(speed)))+(epsilon*speed)))))</f>
        <v>1.166009064152961</v>
      </c>
      <c r="V14548" s="8">
        <f t="shared" si="509"/>
        <v>100</v>
      </c>
    </row>
    <row r="14549" spans="1:22">
      <c r="A14549" s="34" t="s">
        <v>20</v>
      </c>
      <c r="B14549" s="34" t="s">
        <v>81</v>
      </c>
      <c r="C14549" s="5" t="s">
        <v>230</v>
      </c>
      <c r="D14549" s="35" t="s">
        <v>85</v>
      </c>
      <c r="E14549" s="36" t="s">
        <v>14</v>
      </c>
      <c r="F14549" s="37">
        <v>100</v>
      </c>
      <c r="G14549" s="38">
        <v>-0.02</v>
      </c>
      <c r="H14549" s="34">
        <v>0.99632819977034115</v>
      </c>
      <c r="I14549" s="35">
        <v>17.313043343122317</v>
      </c>
      <c r="J14549" s="35">
        <v>0.99177108371856937</v>
      </c>
      <c r="K14549" s="35">
        <v>-0.858052405570084</v>
      </c>
      <c r="L14549" s="35">
        <v>0</v>
      </c>
      <c r="M14549" s="35">
        <v>0</v>
      </c>
      <c r="N14549" s="35">
        <v>0</v>
      </c>
      <c r="O14549" s="35">
        <v>0</v>
      </c>
      <c r="P14549" s="36">
        <v>12</v>
      </c>
      <c r="Q14549" s="37">
        <v>105</v>
      </c>
      <c r="R14549" s="36">
        <v>0</v>
      </c>
      <c r="S14549" s="39">
        <f t="shared" si="508"/>
        <v>100</v>
      </c>
      <c r="T14549" s="34" t="s">
        <v>29</v>
      </c>
      <c r="U14549" s="12">
        <f>((alpha*(beta^speed))*(speed^ceta))</f>
        <v>0.14568430994304621</v>
      </c>
      <c r="V14549" s="8">
        <f t="shared" si="509"/>
        <v>100</v>
      </c>
    </row>
    <row r="14550" spans="1:22">
      <c r="A14550" s="34" t="s">
        <v>20</v>
      </c>
      <c r="B14550" s="34" t="s">
        <v>81</v>
      </c>
      <c r="C14550" s="5" t="s">
        <v>230</v>
      </c>
      <c r="D14550" s="35" t="s">
        <v>85</v>
      </c>
      <c r="E14550" s="36" t="s">
        <v>18</v>
      </c>
      <c r="F14550" s="37">
        <v>100</v>
      </c>
      <c r="G14550" s="38">
        <v>-0.02</v>
      </c>
      <c r="H14550" s="34">
        <v>0.99533709709322649</v>
      </c>
      <c r="I14550" s="35">
        <v>7.499380397258288</v>
      </c>
      <c r="J14550" s="35">
        <v>0.99402895798262514</v>
      </c>
      <c r="K14550" s="35">
        <v>-0.81597330341915797</v>
      </c>
      <c r="L14550" s="35">
        <v>0</v>
      </c>
      <c r="M14550" s="35">
        <v>0</v>
      </c>
      <c r="N14550" s="35">
        <v>0</v>
      </c>
      <c r="O14550" s="35">
        <v>0</v>
      </c>
      <c r="P14550" s="36">
        <v>12</v>
      </c>
      <c r="Q14550" s="37">
        <v>105</v>
      </c>
      <c r="R14550" s="36">
        <v>0</v>
      </c>
      <c r="S14550" s="39">
        <f t="shared" si="508"/>
        <v>100</v>
      </c>
      <c r="T14550" s="34" t="s">
        <v>29</v>
      </c>
      <c r="U14550" s="12">
        <f>((alpha*(beta^speed))*(speed^ceta))</f>
        <v>9.6157334971806244E-2</v>
      </c>
      <c r="V14550" s="8">
        <f t="shared" si="509"/>
        <v>100</v>
      </c>
    </row>
    <row r="14551" spans="1:22">
      <c r="A14551" s="34" t="s">
        <v>20</v>
      </c>
      <c r="B14551" s="34" t="s">
        <v>81</v>
      </c>
      <c r="C14551" s="5" t="s">
        <v>230</v>
      </c>
      <c r="D14551" s="35" t="s">
        <v>85</v>
      </c>
      <c r="E14551" s="36" t="s">
        <v>17</v>
      </c>
      <c r="F14551" s="37">
        <v>100</v>
      </c>
      <c r="G14551" s="38">
        <v>-0.02</v>
      </c>
      <c r="H14551" s="34">
        <v>0.98874830158634208</v>
      </c>
      <c r="I14551" s="35">
        <v>10.8243808782771</v>
      </c>
      <c r="J14551" s="35">
        <v>-10.440147711350891</v>
      </c>
      <c r="K14551" s="35">
        <v>-1.5273735564417654</v>
      </c>
      <c r="L14551" s="35">
        <v>0</v>
      </c>
      <c r="M14551" s="35">
        <v>0</v>
      </c>
      <c r="N14551" s="35">
        <v>0</v>
      </c>
      <c r="O14551" s="35">
        <v>0</v>
      </c>
      <c r="P14551" s="36">
        <v>12</v>
      </c>
      <c r="Q14551" s="37">
        <v>105</v>
      </c>
      <c r="R14551" s="36">
        <v>13</v>
      </c>
      <c r="S14551" s="39">
        <f t="shared" si="508"/>
        <v>100</v>
      </c>
      <c r="T14551" s="34" t="s">
        <v>50</v>
      </c>
      <c r="U14551" s="12">
        <f>EXP((alpha+(beta/speed))+(ceta*LN(speed)))</f>
        <v>39.891538597106248</v>
      </c>
      <c r="V14551" s="8">
        <f t="shared" si="509"/>
        <v>100</v>
      </c>
    </row>
    <row r="14552" spans="1:22">
      <c r="A14552" s="34" t="s">
        <v>20</v>
      </c>
      <c r="B14552" s="34" t="s">
        <v>81</v>
      </c>
      <c r="C14552" s="5" t="s">
        <v>230</v>
      </c>
      <c r="D14552" s="35" t="s">
        <v>85</v>
      </c>
      <c r="E14552" s="36" t="s">
        <v>15</v>
      </c>
      <c r="F14552" s="37">
        <v>0</v>
      </c>
      <c r="G14552" s="38">
        <v>0.02</v>
      </c>
      <c r="H14552" s="34">
        <v>0.99334865975612296</v>
      </c>
      <c r="I14552" s="35">
        <v>1.1928257775077185</v>
      </c>
      <c r="J14552" s="35">
        <v>64.715700810024828</v>
      </c>
      <c r="K14552" s="35">
        <v>-9.7367082791838269E-2</v>
      </c>
      <c r="L14552" s="35">
        <v>0.88241201724315033</v>
      </c>
      <c r="M14552" s="35">
        <v>2.3850672868710714E-2</v>
      </c>
      <c r="N14552" s="35">
        <v>0</v>
      </c>
      <c r="O14552" s="35">
        <v>0</v>
      </c>
      <c r="P14552" s="36">
        <v>12</v>
      </c>
      <c r="Q14552" s="37">
        <v>105</v>
      </c>
      <c r="R14552" s="36">
        <v>10</v>
      </c>
      <c r="S14552" s="39">
        <f t="shared" si="508"/>
        <v>100</v>
      </c>
      <c r="T14552" s="34" t="s">
        <v>44</v>
      </c>
      <c r="U14552" s="12">
        <f>(alpha+(beta/(1+EXP((((-1)*ceta)+(delta*LN(speed)))+(epsilon*speed)))))</f>
        <v>1.2856059123637</v>
      </c>
      <c r="V14552" s="8">
        <f t="shared" si="509"/>
        <v>100</v>
      </c>
    </row>
    <row r="14553" spans="1:22">
      <c r="A14553" s="34" t="s">
        <v>20</v>
      </c>
      <c r="B14553" s="34" t="s">
        <v>81</v>
      </c>
      <c r="C14553" s="5" t="s">
        <v>230</v>
      </c>
      <c r="D14553" s="35" t="s">
        <v>85</v>
      </c>
      <c r="E14553" s="36" t="s">
        <v>16</v>
      </c>
      <c r="F14553" s="37">
        <v>0</v>
      </c>
      <c r="G14553" s="38">
        <v>0.02</v>
      </c>
      <c r="H14553" s="34">
        <v>0.99598711645961546</v>
      </c>
      <c r="I14553" s="35">
        <v>132.56655234303472</v>
      </c>
      <c r="J14553" s="35">
        <v>1.0109926927395054</v>
      </c>
      <c r="K14553" s="35">
        <v>-0.78418505219911483</v>
      </c>
      <c r="L14553" s="35">
        <v>0</v>
      </c>
      <c r="M14553" s="35">
        <v>0</v>
      </c>
      <c r="N14553" s="35">
        <v>0</v>
      </c>
      <c r="O14553" s="35">
        <v>0</v>
      </c>
      <c r="P14553" s="36">
        <v>12</v>
      </c>
      <c r="Q14553" s="37">
        <v>105</v>
      </c>
      <c r="R14553" s="36">
        <v>0</v>
      </c>
      <c r="S14553" s="39">
        <f t="shared" si="508"/>
        <v>100</v>
      </c>
      <c r="T14553" s="34" t="s">
        <v>29</v>
      </c>
      <c r="U14553" s="12">
        <f>((alpha*(beta^speed))*(speed^ceta))</f>
        <v>10.687238906646156</v>
      </c>
      <c r="V14553" s="8">
        <f t="shared" si="509"/>
        <v>100</v>
      </c>
    </row>
    <row r="14554" spans="1:22">
      <c r="A14554" s="34" t="s">
        <v>20</v>
      </c>
      <c r="B14554" s="34" t="s">
        <v>81</v>
      </c>
      <c r="C14554" s="5" t="s">
        <v>230</v>
      </c>
      <c r="D14554" s="35" t="s">
        <v>85</v>
      </c>
      <c r="E14554" s="36" t="s">
        <v>14</v>
      </c>
      <c r="F14554" s="37">
        <v>0</v>
      </c>
      <c r="G14554" s="38">
        <v>0.02</v>
      </c>
      <c r="H14554" s="34">
        <v>0.99382291253719546</v>
      </c>
      <c r="I14554" s="35">
        <v>15.938203393487726</v>
      </c>
      <c r="J14554" s="35">
        <v>0.99783192479463534</v>
      </c>
      <c r="K14554" s="35">
        <v>-0.78928136753438194</v>
      </c>
      <c r="L14554" s="35">
        <v>0</v>
      </c>
      <c r="M14554" s="35">
        <v>0</v>
      </c>
      <c r="N14554" s="35">
        <v>0</v>
      </c>
      <c r="O14554" s="35">
        <v>0</v>
      </c>
      <c r="P14554" s="36">
        <v>12</v>
      </c>
      <c r="Q14554" s="37">
        <v>105</v>
      </c>
      <c r="R14554" s="36">
        <v>0</v>
      </c>
      <c r="S14554" s="39">
        <f t="shared" si="508"/>
        <v>100</v>
      </c>
      <c r="T14554" s="34" t="s">
        <v>29</v>
      </c>
      <c r="U14554" s="12">
        <f>((alpha*(beta^speed))*(speed^ceta))</f>
        <v>0.33854476370926145</v>
      </c>
      <c r="V14554" s="8">
        <f t="shared" si="509"/>
        <v>100</v>
      </c>
    </row>
    <row r="14555" spans="1:22">
      <c r="A14555" s="34" t="s">
        <v>20</v>
      </c>
      <c r="B14555" s="34" t="s">
        <v>81</v>
      </c>
      <c r="C14555" s="5" t="s">
        <v>230</v>
      </c>
      <c r="D14555" s="35" t="s">
        <v>85</v>
      </c>
      <c r="E14555" s="36" t="s">
        <v>18</v>
      </c>
      <c r="F14555" s="37">
        <v>0</v>
      </c>
      <c r="G14555" s="38">
        <v>0.02</v>
      </c>
      <c r="H14555" s="34">
        <v>0.99205160558942274</v>
      </c>
      <c r="I14555" s="35">
        <v>-0.90777749168937061</v>
      </c>
      <c r="J14555" s="35">
        <v>0.1653819931697999</v>
      </c>
      <c r="K14555" s="35">
        <v>1.8603728161666442</v>
      </c>
      <c r="L14555" s="35">
        <v>0</v>
      </c>
      <c r="M14555" s="35">
        <v>0</v>
      </c>
      <c r="N14555" s="35">
        <v>0</v>
      </c>
      <c r="O14555" s="35">
        <v>0</v>
      </c>
      <c r="P14555" s="36">
        <v>12</v>
      </c>
      <c r="Q14555" s="37">
        <v>105</v>
      </c>
      <c r="R14555" s="36">
        <v>2</v>
      </c>
      <c r="S14555" s="39">
        <f t="shared" si="508"/>
        <v>100</v>
      </c>
      <c r="T14555" s="34" t="s">
        <v>31</v>
      </c>
      <c r="U14555" s="12">
        <f>((alpha+(beta*speed))^((-1)/ceta))</f>
        <v>0.2281439252427826</v>
      </c>
      <c r="V14555" s="8">
        <f t="shared" si="509"/>
        <v>100</v>
      </c>
    </row>
    <row r="14556" spans="1:22">
      <c r="A14556" s="34" t="s">
        <v>20</v>
      </c>
      <c r="B14556" s="34" t="s">
        <v>81</v>
      </c>
      <c r="C14556" s="5" t="s">
        <v>230</v>
      </c>
      <c r="D14556" s="35" t="s">
        <v>85</v>
      </c>
      <c r="E14556" s="36" t="s">
        <v>17</v>
      </c>
      <c r="F14556" s="37">
        <v>0</v>
      </c>
      <c r="G14556" s="38">
        <v>0.02</v>
      </c>
      <c r="H14556" s="34">
        <v>0.99695676826050783</v>
      </c>
      <c r="I14556" s="35">
        <v>4069.8091241878569</v>
      </c>
      <c r="J14556" s="35">
        <v>1.008989884292901</v>
      </c>
      <c r="K14556" s="35">
        <v>-0.76585654380780632</v>
      </c>
      <c r="L14556" s="35">
        <v>0</v>
      </c>
      <c r="M14556" s="35">
        <v>0</v>
      </c>
      <c r="N14556" s="35">
        <v>0</v>
      </c>
      <c r="O14556" s="35">
        <v>0</v>
      </c>
      <c r="P14556" s="36">
        <v>12</v>
      </c>
      <c r="Q14556" s="37">
        <v>105</v>
      </c>
      <c r="R14556" s="36">
        <v>0</v>
      </c>
      <c r="S14556" s="39">
        <f t="shared" si="508"/>
        <v>100</v>
      </c>
      <c r="T14556" s="34" t="s">
        <v>29</v>
      </c>
      <c r="U14556" s="12">
        <f>((alpha*(beta^speed))*(speed^ceta))</f>
        <v>292.78051746388411</v>
      </c>
      <c r="V14556" s="8">
        <f t="shared" si="509"/>
        <v>100</v>
      </c>
    </row>
    <row r="14557" spans="1:22">
      <c r="A14557" s="34" t="s">
        <v>20</v>
      </c>
      <c r="B14557" s="34" t="s">
        <v>81</v>
      </c>
      <c r="C14557" s="5" t="s">
        <v>230</v>
      </c>
      <c r="D14557" s="35" t="s">
        <v>85</v>
      </c>
      <c r="E14557" s="36" t="s">
        <v>15</v>
      </c>
      <c r="F14557" s="37">
        <v>50</v>
      </c>
      <c r="G14557" s="38">
        <v>0.02</v>
      </c>
      <c r="H14557" s="34">
        <v>0.98524675887263968</v>
      </c>
      <c r="I14557" s="35">
        <v>1.6438132935531431</v>
      </c>
      <c r="J14557" s="35">
        <v>43.825466690529758</v>
      </c>
      <c r="K14557" s="35">
        <v>-0.16885186875471181</v>
      </c>
      <c r="L14557" s="35">
        <v>0.62827652752884899</v>
      </c>
      <c r="M14557" s="35">
        <v>4.3882983239291545E-2</v>
      </c>
      <c r="N14557" s="35">
        <v>0</v>
      </c>
      <c r="O14557" s="35">
        <v>0</v>
      </c>
      <c r="P14557" s="36">
        <v>12</v>
      </c>
      <c r="Q14557" s="37">
        <v>105</v>
      </c>
      <c r="R14557" s="36">
        <v>10</v>
      </c>
      <c r="S14557" s="39">
        <f t="shared" si="508"/>
        <v>100</v>
      </c>
      <c r="T14557" s="34" t="s">
        <v>44</v>
      </c>
      <c r="U14557" s="12">
        <f>(alpha+(beta/(1+EXP((((-1)*ceta)+(delta*LN(speed)))+(epsilon*speed)))))</f>
        <v>1.6692684627337153</v>
      </c>
      <c r="V14557" s="8">
        <f t="shared" si="509"/>
        <v>100</v>
      </c>
    </row>
    <row r="14558" spans="1:22">
      <c r="A14558" s="34" t="s">
        <v>20</v>
      </c>
      <c r="B14558" s="34" t="s">
        <v>81</v>
      </c>
      <c r="C14558" s="5" t="s">
        <v>230</v>
      </c>
      <c r="D14558" s="35" t="s">
        <v>85</v>
      </c>
      <c r="E14558" s="36" t="s">
        <v>16</v>
      </c>
      <c r="F14558" s="37">
        <v>50</v>
      </c>
      <c r="G14558" s="38">
        <v>0.02</v>
      </c>
      <c r="H14558" s="34">
        <v>0.99477952103371936</v>
      </c>
      <c r="I14558" s="35">
        <v>2.7173025452861115</v>
      </c>
      <c r="J14558" s="35">
        <v>0.2561363795675875</v>
      </c>
      <c r="K14558" s="35">
        <v>180.45197974307183</v>
      </c>
      <c r="L14558" s="35">
        <v>-0.92279756003211466</v>
      </c>
      <c r="M14558" s="35">
        <v>0</v>
      </c>
      <c r="N14558" s="35">
        <v>0</v>
      </c>
      <c r="O14558" s="35">
        <v>0</v>
      </c>
      <c r="P14558" s="36">
        <v>12</v>
      </c>
      <c r="Q14558" s="37">
        <v>105</v>
      </c>
      <c r="R14558" s="36">
        <v>1</v>
      </c>
      <c r="S14558" s="39">
        <f t="shared" si="508"/>
        <v>100</v>
      </c>
      <c r="T14558" s="34" t="s">
        <v>30</v>
      </c>
      <c r="U14558" s="12">
        <f>((alpha*(speed^beta))+(ceta*(speed^delta)))</f>
        <v>11.414091649364961</v>
      </c>
      <c r="V14558" s="8">
        <f t="shared" si="509"/>
        <v>100</v>
      </c>
    </row>
    <row r="14559" spans="1:22">
      <c r="A14559" s="34" t="s">
        <v>20</v>
      </c>
      <c r="B14559" s="34" t="s">
        <v>81</v>
      </c>
      <c r="C14559" s="5" t="s">
        <v>230</v>
      </c>
      <c r="D14559" s="35" t="s">
        <v>85</v>
      </c>
      <c r="E14559" s="36" t="s">
        <v>14</v>
      </c>
      <c r="F14559" s="37">
        <v>50</v>
      </c>
      <c r="G14559" s="38">
        <v>0.02</v>
      </c>
      <c r="H14559" s="34">
        <v>0.99420953260497313</v>
      </c>
      <c r="I14559" s="35">
        <v>-2.9066877873617735E-2</v>
      </c>
      <c r="J14559" s="35">
        <v>3.4276716246152944E-2</v>
      </c>
      <c r="K14559" s="35">
        <v>1.2440899003377659</v>
      </c>
      <c r="L14559" s="35">
        <v>0</v>
      </c>
      <c r="M14559" s="35">
        <v>0</v>
      </c>
      <c r="N14559" s="35">
        <v>0</v>
      </c>
      <c r="O14559" s="35">
        <v>0</v>
      </c>
      <c r="P14559" s="36">
        <v>12</v>
      </c>
      <c r="Q14559" s="37">
        <v>105</v>
      </c>
      <c r="R14559" s="36">
        <v>2</v>
      </c>
      <c r="S14559" s="39">
        <f t="shared" si="508"/>
        <v>100</v>
      </c>
      <c r="T14559" s="34" t="s">
        <v>31</v>
      </c>
      <c r="U14559" s="12">
        <f>((alpha+(beta*speed))^((-1)/ceta))</f>
        <v>0.37405916492304175</v>
      </c>
      <c r="V14559" s="8">
        <f t="shared" si="509"/>
        <v>100</v>
      </c>
    </row>
    <row r="14560" spans="1:22">
      <c r="A14560" s="34" t="s">
        <v>20</v>
      </c>
      <c r="B14560" s="34" t="s">
        <v>81</v>
      </c>
      <c r="C14560" s="5" t="s">
        <v>230</v>
      </c>
      <c r="D14560" s="35" t="s">
        <v>85</v>
      </c>
      <c r="E14560" s="36" t="s">
        <v>18</v>
      </c>
      <c r="F14560" s="37">
        <v>50</v>
      </c>
      <c r="G14560" s="38">
        <v>0.02</v>
      </c>
      <c r="H14560" s="34">
        <v>0.99005891358166354</v>
      </c>
      <c r="I14560" s="35">
        <v>0.28866274579109785</v>
      </c>
      <c r="J14560" s="35">
        <v>6.8579021105375393E-2</v>
      </c>
      <c r="K14560" s="35">
        <v>-3.9419454261314051E-4</v>
      </c>
      <c r="L14560" s="35">
        <v>0</v>
      </c>
      <c r="M14560" s="35">
        <v>0</v>
      </c>
      <c r="N14560" s="35">
        <v>0</v>
      </c>
      <c r="O14560" s="35">
        <v>0</v>
      </c>
      <c r="P14560" s="36">
        <v>12</v>
      </c>
      <c r="Q14560" s="37">
        <v>105</v>
      </c>
      <c r="R14560" s="36">
        <v>5</v>
      </c>
      <c r="S14560" s="39">
        <f t="shared" si="508"/>
        <v>100</v>
      </c>
      <c r="T14560" s="34" t="s">
        <v>36</v>
      </c>
      <c r="U14560" s="12">
        <f>(1/(((ceta*(speed^2))+(beta*speed))+alpha))</f>
        <v>0.31204953404980568</v>
      </c>
      <c r="V14560" s="8">
        <f t="shared" si="509"/>
        <v>100</v>
      </c>
    </row>
    <row r="14561" spans="1:22">
      <c r="A14561" s="34" t="s">
        <v>20</v>
      </c>
      <c r="B14561" s="34" t="s">
        <v>81</v>
      </c>
      <c r="C14561" s="5" t="s">
        <v>230</v>
      </c>
      <c r="D14561" s="35" t="s">
        <v>85</v>
      </c>
      <c r="E14561" s="36" t="s">
        <v>17</v>
      </c>
      <c r="F14561" s="37">
        <v>50</v>
      </c>
      <c r="G14561" s="38">
        <v>0.02</v>
      </c>
      <c r="H14561" s="34">
        <v>0.99613824355708935</v>
      </c>
      <c r="I14561" s="35">
        <v>3816.4858885900485</v>
      </c>
      <c r="J14561" s="35">
        <v>1.0084539299681927</v>
      </c>
      <c r="K14561" s="35">
        <v>-0.70977600909646688</v>
      </c>
      <c r="L14561" s="35">
        <v>0</v>
      </c>
      <c r="M14561" s="35">
        <v>0</v>
      </c>
      <c r="N14561" s="35">
        <v>0</v>
      </c>
      <c r="O14561" s="35">
        <v>0</v>
      </c>
      <c r="P14561" s="36">
        <v>12</v>
      </c>
      <c r="Q14561" s="37">
        <v>105</v>
      </c>
      <c r="R14561" s="36">
        <v>0</v>
      </c>
      <c r="S14561" s="39">
        <f t="shared" si="508"/>
        <v>100</v>
      </c>
      <c r="T14561" s="34" t="s">
        <v>29</v>
      </c>
      <c r="U14561" s="12">
        <f>((alpha*(beta^speed))*(speed^ceta))</f>
        <v>337.06830696409645</v>
      </c>
      <c r="V14561" s="8">
        <f t="shared" si="509"/>
        <v>100</v>
      </c>
    </row>
    <row r="14562" spans="1:22">
      <c r="A14562" s="34" t="s">
        <v>20</v>
      </c>
      <c r="B14562" s="34" t="s">
        <v>81</v>
      </c>
      <c r="C14562" s="5" t="s">
        <v>230</v>
      </c>
      <c r="D14562" s="35" t="s">
        <v>85</v>
      </c>
      <c r="E14562" s="36" t="s">
        <v>15</v>
      </c>
      <c r="F14562" s="37">
        <v>100</v>
      </c>
      <c r="G14562" s="38">
        <v>0.02</v>
      </c>
      <c r="H14562" s="34">
        <v>0.97423555063968614</v>
      </c>
      <c r="I14562" s="35">
        <v>1.9524461444515904</v>
      </c>
      <c r="J14562" s="35">
        <v>34.000508587122795</v>
      </c>
      <c r="K14562" s="35">
        <v>-0.11635708560242207</v>
      </c>
      <c r="L14562" s="35">
        <v>0.52043469920292107</v>
      </c>
      <c r="M14562" s="35">
        <v>4.8654413019367508E-2</v>
      </c>
      <c r="N14562" s="35">
        <v>0</v>
      </c>
      <c r="O14562" s="35">
        <v>0</v>
      </c>
      <c r="P14562" s="36">
        <v>12</v>
      </c>
      <c r="Q14562" s="37">
        <v>104</v>
      </c>
      <c r="R14562" s="36">
        <v>10</v>
      </c>
      <c r="S14562" s="39">
        <f t="shared" si="508"/>
        <v>100</v>
      </c>
      <c r="T14562" s="34" t="s">
        <v>44</v>
      </c>
      <c r="U14562" s="12">
        <f>(alpha+(beta/(1+EXP((((-1)*ceta)+(delta*LN(speed)))+(epsilon*speed)))))</f>
        <v>1.9736677048497901</v>
      </c>
      <c r="V14562" s="8">
        <f t="shared" si="509"/>
        <v>100</v>
      </c>
    </row>
    <row r="14563" spans="1:22">
      <c r="A14563" s="34" t="s">
        <v>20</v>
      </c>
      <c r="B14563" s="34" t="s">
        <v>81</v>
      </c>
      <c r="C14563" s="5" t="s">
        <v>230</v>
      </c>
      <c r="D14563" s="35" t="s">
        <v>85</v>
      </c>
      <c r="E14563" s="36" t="s">
        <v>16</v>
      </c>
      <c r="F14563" s="37">
        <v>100</v>
      </c>
      <c r="G14563" s="38">
        <v>0.02</v>
      </c>
      <c r="H14563" s="34">
        <v>0.99241191934132345</v>
      </c>
      <c r="I14563" s="35">
        <v>4.8407688787319154</v>
      </c>
      <c r="J14563" s="35">
        <v>0.15485307511899651</v>
      </c>
      <c r="K14563" s="35">
        <v>175.80648227558217</v>
      </c>
      <c r="L14563" s="35">
        <v>-0.9190273209054306</v>
      </c>
      <c r="M14563" s="35">
        <v>0</v>
      </c>
      <c r="N14563" s="35">
        <v>0</v>
      </c>
      <c r="O14563" s="35">
        <v>0</v>
      </c>
      <c r="P14563" s="36">
        <v>12</v>
      </c>
      <c r="Q14563" s="37">
        <v>104</v>
      </c>
      <c r="R14563" s="36">
        <v>1</v>
      </c>
      <c r="S14563" s="39">
        <f t="shared" si="508"/>
        <v>100</v>
      </c>
      <c r="T14563" s="34" t="s">
        <v>30</v>
      </c>
      <c r="U14563" s="12">
        <f>((alpha*(speed^beta))+(ceta*(speed^delta)))</f>
        <v>12.429481566249382</v>
      </c>
      <c r="V14563" s="8">
        <f t="shared" si="509"/>
        <v>100</v>
      </c>
    </row>
    <row r="14564" spans="1:22">
      <c r="A14564" s="34" t="s">
        <v>20</v>
      </c>
      <c r="B14564" s="34" t="s">
        <v>81</v>
      </c>
      <c r="C14564" s="5" t="s">
        <v>230</v>
      </c>
      <c r="D14564" s="35" t="s">
        <v>85</v>
      </c>
      <c r="E14564" s="36" t="s">
        <v>14</v>
      </c>
      <c r="F14564" s="37">
        <v>100</v>
      </c>
      <c r="G14564" s="38">
        <v>0.02</v>
      </c>
      <c r="H14564" s="34">
        <v>0.99396320155499207</v>
      </c>
      <c r="I14564" s="35">
        <v>-0.11771130755962665</v>
      </c>
      <c r="J14564" s="35">
        <v>3.7264367665679803E-2</v>
      </c>
      <c r="K14564" s="35">
        <v>1.4504966398575121</v>
      </c>
      <c r="L14564" s="35">
        <v>0</v>
      </c>
      <c r="M14564" s="35">
        <v>0</v>
      </c>
      <c r="N14564" s="35">
        <v>0</v>
      </c>
      <c r="O14564" s="35">
        <v>0</v>
      </c>
      <c r="P14564" s="36">
        <v>12</v>
      </c>
      <c r="Q14564" s="37">
        <v>104</v>
      </c>
      <c r="R14564" s="36">
        <v>2</v>
      </c>
      <c r="S14564" s="39">
        <f t="shared" si="508"/>
        <v>100</v>
      </c>
      <c r="T14564" s="34" t="s">
        <v>31</v>
      </c>
      <c r="U14564" s="12">
        <f>((alpha+(beta*speed))^((-1)/ceta))</f>
        <v>0.41280946718918232</v>
      </c>
      <c r="V14564" s="8">
        <f t="shared" si="509"/>
        <v>100</v>
      </c>
    </row>
    <row r="14565" spans="1:22">
      <c r="A14565" s="34" t="s">
        <v>20</v>
      </c>
      <c r="B14565" s="34" t="s">
        <v>81</v>
      </c>
      <c r="C14565" s="5" t="s">
        <v>230</v>
      </c>
      <c r="D14565" s="35" t="s">
        <v>85</v>
      </c>
      <c r="E14565" s="36" t="s">
        <v>18</v>
      </c>
      <c r="F14565" s="37">
        <v>100</v>
      </c>
      <c r="G14565" s="38">
        <v>0.02</v>
      </c>
      <c r="H14565" s="34">
        <v>0.98521678074259422</v>
      </c>
      <c r="I14565" s="35">
        <v>0.35875941052681382</v>
      </c>
      <c r="J14565" s="35">
        <v>6.0625107326053418E-2</v>
      </c>
      <c r="K14565" s="35">
        <v>-3.7811733871684838E-4</v>
      </c>
      <c r="L14565" s="35">
        <v>0</v>
      </c>
      <c r="M14565" s="35">
        <v>0</v>
      </c>
      <c r="N14565" s="35">
        <v>0</v>
      </c>
      <c r="O14565" s="35">
        <v>0</v>
      </c>
      <c r="P14565" s="36">
        <v>12</v>
      </c>
      <c r="Q14565" s="37">
        <v>104</v>
      </c>
      <c r="R14565" s="36">
        <v>5</v>
      </c>
      <c r="S14565" s="39">
        <f t="shared" si="508"/>
        <v>100</v>
      </c>
      <c r="T14565" s="34" t="s">
        <v>36</v>
      </c>
      <c r="U14565" s="12">
        <f>(1/(((ceta*(speed^2))+(beta*speed))+alpha))</f>
        <v>0.37877399672611101</v>
      </c>
      <c r="V14565" s="8">
        <f t="shared" si="509"/>
        <v>100</v>
      </c>
    </row>
    <row r="14566" spans="1:22">
      <c r="A14566" s="34" t="s">
        <v>20</v>
      </c>
      <c r="B14566" s="34" t="s">
        <v>81</v>
      </c>
      <c r="C14566" s="5" t="s">
        <v>230</v>
      </c>
      <c r="D14566" s="35" t="s">
        <v>85</v>
      </c>
      <c r="E14566" s="36" t="s">
        <v>17</v>
      </c>
      <c r="F14566" s="37">
        <v>100</v>
      </c>
      <c r="G14566" s="38">
        <v>0.02</v>
      </c>
      <c r="H14566" s="34">
        <v>0.99512915373797106</v>
      </c>
      <c r="I14566" s="35">
        <v>3630.1573124907909</v>
      </c>
      <c r="J14566" s="35">
        <v>1.0079945364806713</v>
      </c>
      <c r="K14566" s="35">
        <v>-0.66162309099619943</v>
      </c>
      <c r="L14566" s="35">
        <v>0</v>
      </c>
      <c r="M14566" s="35">
        <v>0</v>
      </c>
      <c r="N14566" s="35">
        <v>0</v>
      </c>
      <c r="O14566" s="35">
        <v>0</v>
      </c>
      <c r="P14566" s="36">
        <v>12</v>
      </c>
      <c r="Q14566" s="37">
        <v>104</v>
      </c>
      <c r="R14566" s="36">
        <v>0</v>
      </c>
      <c r="S14566" s="39">
        <f t="shared" si="508"/>
        <v>100</v>
      </c>
      <c r="T14566" s="34" t="s">
        <v>29</v>
      </c>
      <c r="U14566" s="12">
        <f>((alpha*(beta^speed))*(speed^ceta))</f>
        <v>382.38168215653712</v>
      </c>
      <c r="V14566" s="8">
        <f t="shared" si="509"/>
        <v>100</v>
      </c>
    </row>
    <row r="14567" spans="1:22">
      <c r="A14567" s="34" t="s">
        <v>20</v>
      </c>
      <c r="B14567" s="34" t="s">
        <v>81</v>
      </c>
      <c r="C14567" s="5" t="s">
        <v>230</v>
      </c>
      <c r="D14567" s="35" t="s">
        <v>85</v>
      </c>
      <c r="E14567" s="36" t="s">
        <v>15</v>
      </c>
      <c r="F14567" s="37">
        <v>0</v>
      </c>
      <c r="G14567" s="38">
        <v>0.04</v>
      </c>
      <c r="H14567" s="34">
        <v>0.98801296444970765</v>
      </c>
      <c r="I14567" s="35">
        <v>83.700192746103497</v>
      </c>
      <c r="J14567" s="35">
        <v>1.0154270723298864</v>
      </c>
      <c r="K14567" s="35">
        <v>-1.1229807787240735</v>
      </c>
      <c r="L14567" s="35">
        <v>0</v>
      </c>
      <c r="M14567" s="35">
        <v>0</v>
      </c>
      <c r="N14567" s="35">
        <v>0</v>
      </c>
      <c r="O14567" s="35">
        <v>0</v>
      </c>
      <c r="P14567" s="36">
        <v>12</v>
      </c>
      <c r="Q14567" s="37">
        <v>102</v>
      </c>
      <c r="R14567" s="36">
        <v>0</v>
      </c>
      <c r="S14567" s="39">
        <f t="shared" si="508"/>
        <v>100</v>
      </c>
      <c r="T14567" s="34" t="s">
        <v>29</v>
      </c>
      <c r="U14567" s="12">
        <f>((alpha*(beta^speed))*(speed^ceta))</f>
        <v>2.196032164021708</v>
      </c>
      <c r="V14567" s="8">
        <f t="shared" si="509"/>
        <v>100</v>
      </c>
    </row>
    <row r="14568" spans="1:22">
      <c r="A14568" s="34" t="s">
        <v>20</v>
      </c>
      <c r="B14568" s="34" t="s">
        <v>81</v>
      </c>
      <c r="C14568" s="5" t="s">
        <v>230</v>
      </c>
      <c r="D14568" s="35" t="s">
        <v>85</v>
      </c>
      <c r="E14568" s="36" t="s">
        <v>16</v>
      </c>
      <c r="F14568" s="37">
        <v>0</v>
      </c>
      <c r="G14568" s="38">
        <v>0.04</v>
      </c>
      <c r="H14568" s="34">
        <v>0.99662272439272848</v>
      </c>
      <c r="I14568" s="35">
        <v>6.6105472175447657</v>
      </c>
      <c r="J14568" s="35">
        <v>0.13614014692745763</v>
      </c>
      <c r="K14568" s="35">
        <v>219.02000370555783</v>
      </c>
      <c r="L14568" s="35">
        <v>-1.0433256904670654</v>
      </c>
      <c r="M14568" s="35">
        <v>0</v>
      </c>
      <c r="N14568" s="35">
        <v>0</v>
      </c>
      <c r="O14568" s="35">
        <v>0</v>
      </c>
      <c r="P14568" s="36">
        <v>12</v>
      </c>
      <c r="Q14568" s="37">
        <v>102</v>
      </c>
      <c r="R14568" s="36">
        <v>1</v>
      </c>
      <c r="S14568" s="39">
        <f t="shared" si="508"/>
        <v>100</v>
      </c>
      <c r="T14568" s="34" t="s">
        <v>30</v>
      </c>
      <c r="U14568" s="12">
        <f>((alpha*(speed^beta))+(ceta*(speed^delta)))</f>
        <v>14.168257519352128</v>
      </c>
      <c r="V14568" s="8">
        <f t="shared" si="509"/>
        <v>100</v>
      </c>
    </row>
    <row r="14569" spans="1:22">
      <c r="A14569" s="34" t="s">
        <v>20</v>
      </c>
      <c r="B14569" s="34" t="s">
        <v>81</v>
      </c>
      <c r="C14569" s="5" t="s">
        <v>230</v>
      </c>
      <c r="D14569" s="35" t="s">
        <v>85</v>
      </c>
      <c r="E14569" s="36" t="s">
        <v>14</v>
      </c>
      <c r="F14569" s="37">
        <v>0</v>
      </c>
      <c r="G14569" s="38">
        <v>0.04</v>
      </c>
      <c r="H14569" s="34">
        <v>0.99442365182783587</v>
      </c>
      <c r="I14569" s="35">
        <v>-0.11618970163467988</v>
      </c>
      <c r="J14569" s="35">
        <v>3.5099593274429304E-2</v>
      </c>
      <c r="K14569" s="35">
        <v>1.4395863088365533</v>
      </c>
      <c r="L14569" s="35">
        <v>0</v>
      </c>
      <c r="M14569" s="35">
        <v>0</v>
      </c>
      <c r="N14569" s="35">
        <v>0</v>
      </c>
      <c r="O14569" s="35">
        <v>0</v>
      </c>
      <c r="P14569" s="36">
        <v>12</v>
      </c>
      <c r="Q14569" s="37">
        <v>102</v>
      </c>
      <c r="R14569" s="36">
        <v>2</v>
      </c>
      <c r="S14569" s="39">
        <f t="shared" si="508"/>
        <v>100</v>
      </c>
      <c r="T14569" s="34" t="s">
        <v>31</v>
      </c>
      <c r="U14569" s="12">
        <f>((alpha+(beta*speed))^((-1)/ceta))</f>
        <v>0.42792206519230208</v>
      </c>
      <c r="V14569" s="8">
        <f t="shared" si="509"/>
        <v>100</v>
      </c>
    </row>
    <row r="14570" spans="1:22">
      <c r="A14570" s="34" t="s">
        <v>20</v>
      </c>
      <c r="B14570" s="34" t="s">
        <v>81</v>
      </c>
      <c r="C14570" s="5" t="s">
        <v>230</v>
      </c>
      <c r="D14570" s="35" t="s">
        <v>85</v>
      </c>
      <c r="E14570" s="36" t="s">
        <v>18</v>
      </c>
      <c r="F14570" s="37">
        <v>0</v>
      </c>
      <c r="G14570" s="38">
        <v>0.04</v>
      </c>
      <c r="H14570" s="34">
        <v>0.99196355147513249</v>
      </c>
      <c r="I14570" s="35">
        <v>8.5232474913988643</v>
      </c>
      <c r="J14570" s="35">
        <v>1.0113265854856159</v>
      </c>
      <c r="K14570" s="35">
        <v>-0.92007878616153882</v>
      </c>
      <c r="L14570" s="35">
        <v>0</v>
      </c>
      <c r="M14570" s="35">
        <v>0</v>
      </c>
      <c r="N14570" s="35">
        <v>0</v>
      </c>
      <c r="O14570" s="35">
        <v>0</v>
      </c>
      <c r="P14570" s="36">
        <v>12</v>
      </c>
      <c r="Q14570" s="37">
        <v>102</v>
      </c>
      <c r="R14570" s="36">
        <v>0</v>
      </c>
      <c r="S14570" s="39">
        <f t="shared" si="508"/>
        <v>100</v>
      </c>
      <c r="T14570" s="34" t="s">
        <v>29</v>
      </c>
      <c r="U14570" s="12">
        <f>((alpha*(beta^speed))*(speed^ceta))</f>
        <v>0.37983058108559331</v>
      </c>
      <c r="V14570" s="8">
        <f t="shared" si="509"/>
        <v>100</v>
      </c>
    </row>
    <row r="14571" spans="1:22">
      <c r="A14571" s="34" t="s">
        <v>20</v>
      </c>
      <c r="B14571" s="34" t="s">
        <v>81</v>
      </c>
      <c r="C14571" s="5" t="s">
        <v>230</v>
      </c>
      <c r="D14571" s="35" t="s">
        <v>85</v>
      </c>
      <c r="E14571" s="36" t="s">
        <v>17</v>
      </c>
      <c r="F14571" s="37">
        <v>0</v>
      </c>
      <c r="G14571" s="38">
        <v>0.04</v>
      </c>
      <c r="H14571" s="34">
        <v>0.99766494265294214</v>
      </c>
      <c r="I14571" s="35">
        <v>3621.9665965827262</v>
      </c>
      <c r="J14571" s="35">
        <v>1.0091899257808605</v>
      </c>
      <c r="K14571" s="35">
        <v>-0.65992079537906601</v>
      </c>
      <c r="L14571" s="35">
        <v>0</v>
      </c>
      <c r="M14571" s="35">
        <v>0</v>
      </c>
      <c r="N14571" s="35">
        <v>0</v>
      </c>
      <c r="O14571" s="35">
        <v>0</v>
      </c>
      <c r="P14571" s="36">
        <v>12</v>
      </c>
      <c r="Q14571" s="37">
        <v>102</v>
      </c>
      <c r="R14571" s="36">
        <v>0</v>
      </c>
      <c r="S14571" s="39">
        <f t="shared" si="508"/>
        <v>100</v>
      </c>
      <c r="T14571" s="34" t="s">
        <v>29</v>
      </c>
      <c r="U14571" s="12">
        <f>((alpha*(beta^speed))*(speed^ceta))</f>
        <v>432.90589828644488</v>
      </c>
      <c r="V14571" s="8">
        <f t="shared" si="509"/>
        <v>100</v>
      </c>
    </row>
    <row r="14572" spans="1:22">
      <c r="A14572" s="34" t="s">
        <v>20</v>
      </c>
      <c r="B14572" s="34" t="s">
        <v>81</v>
      </c>
      <c r="C14572" s="5" t="s">
        <v>230</v>
      </c>
      <c r="D14572" s="35" t="s">
        <v>85</v>
      </c>
      <c r="E14572" s="36" t="s">
        <v>15</v>
      </c>
      <c r="F14572" s="37">
        <v>50</v>
      </c>
      <c r="G14572" s="38">
        <v>0.04</v>
      </c>
      <c r="H14572" s="34">
        <v>0.97314340635794538</v>
      </c>
      <c r="I14572" s="35">
        <v>53.026350417985704</v>
      </c>
      <c r="J14572" s="35">
        <v>1.0104740618220929</v>
      </c>
      <c r="K14572" s="35">
        <v>-0.89839040152174321</v>
      </c>
      <c r="L14572" s="35">
        <v>0</v>
      </c>
      <c r="M14572" s="35">
        <v>0</v>
      </c>
      <c r="N14572" s="35">
        <v>0</v>
      </c>
      <c r="O14572" s="35">
        <v>0</v>
      </c>
      <c r="P14572" s="36">
        <v>12</v>
      </c>
      <c r="Q14572" s="37">
        <v>95</v>
      </c>
      <c r="R14572" s="36">
        <v>0</v>
      </c>
      <c r="S14572" s="39">
        <f t="shared" si="508"/>
        <v>95</v>
      </c>
      <c r="T14572" s="34" t="s">
        <v>29</v>
      </c>
      <c r="U14572" s="12">
        <f>((alpha*(beta^speed))*(speed^ceta))</f>
        <v>2.3856953225534503</v>
      </c>
      <c r="V14572" s="8">
        <f t="shared" si="509"/>
        <v>95</v>
      </c>
    </row>
    <row r="14573" spans="1:22">
      <c r="A14573" s="34" t="s">
        <v>20</v>
      </c>
      <c r="B14573" s="34" t="s">
        <v>81</v>
      </c>
      <c r="C14573" s="5" t="s">
        <v>230</v>
      </c>
      <c r="D14573" s="35" t="s">
        <v>85</v>
      </c>
      <c r="E14573" s="36" t="s">
        <v>16</v>
      </c>
      <c r="F14573" s="37">
        <v>50</v>
      </c>
      <c r="G14573" s="38">
        <v>0.04</v>
      </c>
      <c r="H14573" s="34">
        <v>0.9942330126420198</v>
      </c>
      <c r="I14573" s="35">
        <v>185.09453660700174</v>
      </c>
      <c r="J14573" s="35">
        <v>-0.95789191032741206</v>
      </c>
      <c r="K14573" s="35">
        <v>8.8901475501370548</v>
      </c>
      <c r="L14573" s="35">
        <v>9.6114794509840229E-2</v>
      </c>
      <c r="M14573" s="35">
        <v>0</v>
      </c>
      <c r="N14573" s="35">
        <v>0</v>
      </c>
      <c r="O14573" s="35">
        <v>0</v>
      </c>
      <c r="P14573" s="36">
        <v>12</v>
      </c>
      <c r="Q14573" s="37">
        <v>95</v>
      </c>
      <c r="R14573" s="36">
        <v>1</v>
      </c>
      <c r="S14573" s="39">
        <f t="shared" si="508"/>
        <v>95</v>
      </c>
      <c r="T14573" s="34" t="s">
        <v>30</v>
      </c>
      <c r="U14573" s="12">
        <f>((alpha*(speed^beta))+(ceta*(speed^delta)))</f>
        <v>16.132210838736448</v>
      </c>
      <c r="V14573" s="8">
        <f t="shared" si="509"/>
        <v>95</v>
      </c>
    </row>
    <row r="14574" spans="1:22">
      <c r="A14574" s="34" t="s">
        <v>20</v>
      </c>
      <c r="B14574" s="34" t="s">
        <v>81</v>
      </c>
      <c r="C14574" s="5" t="s">
        <v>230</v>
      </c>
      <c r="D14574" s="35" t="s">
        <v>85</v>
      </c>
      <c r="E14574" s="36" t="s">
        <v>14</v>
      </c>
      <c r="F14574" s="37">
        <v>50</v>
      </c>
      <c r="G14574" s="38">
        <v>0.04</v>
      </c>
      <c r="H14574" s="34">
        <v>0.9943570617426255</v>
      </c>
      <c r="I14574" s="35">
        <v>-0.2573899972699048</v>
      </c>
      <c r="J14574" s="35">
        <v>3.8338164347480275E-2</v>
      </c>
      <c r="K14574" s="35">
        <v>1.940614133854508</v>
      </c>
      <c r="L14574" s="35">
        <v>0</v>
      </c>
      <c r="M14574" s="35">
        <v>0</v>
      </c>
      <c r="N14574" s="35">
        <v>0</v>
      </c>
      <c r="O14574" s="35">
        <v>0</v>
      </c>
      <c r="P14574" s="36">
        <v>12</v>
      </c>
      <c r="Q14574" s="37">
        <v>95</v>
      </c>
      <c r="R14574" s="36">
        <v>2</v>
      </c>
      <c r="S14574" s="39">
        <f t="shared" si="508"/>
        <v>95</v>
      </c>
      <c r="T14574" s="34" t="s">
        <v>31</v>
      </c>
      <c r="U14574" s="12">
        <f>((alpha+(beta*speed))^((-1)/ceta))</f>
        <v>0.53350129299977467</v>
      </c>
      <c r="V14574" s="8">
        <f t="shared" si="509"/>
        <v>95</v>
      </c>
    </row>
    <row r="14575" spans="1:22">
      <c r="A14575" s="34" t="s">
        <v>20</v>
      </c>
      <c r="B14575" s="34" t="s">
        <v>81</v>
      </c>
      <c r="C14575" s="5" t="s">
        <v>230</v>
      </c>
      <c r="D14575" s="35" t="s">
        <v>85</v>
      </c>
      <c r="E14575" s="36" t="s">
        <v>18</v>
      </c>
      <c r="F14575" s="37">
        <v>50</v>
      </c>
      <c r="G14575" s="38">
        <v>0.04</v>
      </c>
      <c r="H14575" s="34">
        <v>0.98962412965308977</v>
      </c>
      <c r="I14575" s="35">
        <v>1.1965209517162192</v>
      </c>
      <c r="J14575" s="35">
        <v>7.4969079957730431E-2</v>
      </c>
      <c r="K14575" s="35">
        <v>848.14756420828166</v>
      </c>
      <c r="L14575" s="35">
        <v>0.7658314189591453</v>
      </c>
      <c r="M14575" s="35">
        <v>0.46460322453272707</v>
      </c>
      <c r="N14575" s="35">
        <v>0</v>
      </c>
      <c r="O14575" s="35">
        <v>0</v>
      </c>
      <c r="P14575" s="36">
        <v>12</v>
      </c>
      <c r="Q14575" s="37">
        <v>95</v>
      </c>
      <c r="R14575" s="36">
        <v>4</v>
      </c>
      <c r="S14575" s="39">
        <f t="shared" si="508"/>
        <v>95</v>
      </c>
      <c r="T14575" s="34" t="s">
        <v>35</v>
      </c>
      <c r="U14575" s="12">
        <f>((epsilon+(alpha*EXP(((-1)*beta)*speed)))+(ceta*EXP(((-1)*delta)*speed)))</f>
        <v>0.46556893696528373</v>
      </c>
      <c r="V14575" s="8">
        <f t="shared" si="509"/>
        <v>95</v>
      </c>
    </row>
    <row r="14576" spans="1:22">
      <c r="A14576" s="34" t="s">
        <v>20</v>
      </c>
      <c r="B14576" s="34" t="s">
        <v>81</v>
      </c>
      <c r="C14576" s="5" t="s">
        <v>230</v>
      </c>
      <c r="D14576" s="35" t="s">
        <v>85</v>
      </c>
      <c r="E14576" s="36" t="s">
        <v>17</v>
      </c>
      <c r="F14576" s="37">
        <v>50</v>
      </c>
      <c r="G14576" s="38">
        <v>0.04</v>
      </c>
      <c r="H14576" s="34">
        <v>0.99650115844086395</v>
      </c>
      <c r="I14576" s="35">
        <v>141.62121588561277</v>
      </c>
      <c r="J14576" s="35">
        <v>0.22422172269928331</v>
      </c>
      <c r="K14576" s="35">
        <v>5474.0962355795191</v>
      </c>
      <c r="L14576" s="35">
        <v>-0.87840616981567998</v>
      </c>
      <c r="M14576" s="35">
        <v>0</v>
      </c>
      <c r="N14576" s="35">
        <v>0</v>
      </c>
      <c r="O14576" s="35">
        <v>0</v>
      </c>
      <c r="P14576" s="36">
        <v>12</v>
      </c>
      <c r="Q14576" s="37">
        <v>95</v>
      </c>
      <c r="R14576" s="36">
        <v>1</v>
      </c>
      <c r="S14576" s="39">
        <f t="shared" si="508"/>
        <v>95</v>
      </c>
      <c r="T14576" s="34" t="s">
        <v>30</v>
      </c>
      <c r="U14576" s="12">
        <f>((alpha*(speed^beta))+(ceta*(speed^delta)))</f>
        <v>493.41304272741144</v>
      </c>
      <c r="V14576" s="8">
        <f t="shared" si="509"/>
        <v>95</v>
      </c>
    </row>
    <row r="14577" spans="1:22">
      <c r="A14577" s="34" t="s">
        <v>20</v>
      </c>
      <c r="B14577" s="34" t="s">
        <v>81</v>
      </c>
      <c r="C14577" s="5" t="s">
        <v>230</v>
      </c>
      <c r="D14577" s="35" t="s">
        <v>85</v>
      </c>
      <c r="E14577" s="36" t="s">
        <v>15</v>
      </c>
      <c r="F14577" s="37">
        <v>100</v>
      </c>
      <c r="G14577" s="38">
        <v>0.04</v>
      </c>
      <c r="H14577" s="34">
        <v>0.9622321587154109</v>
      </c>
      <c r="I14577" s="35">
        <v>40.672154712894148</v>
      </c>
      <c r="J14577" s="35">
        <v>1.0068087123686018</v>
      </c>
      <c r="K14577" s="35">
        <v>-0.74414643330833741</v>
      </c>
      <c r="L14577" s="35">
        <v>0</v>
      </c>
      <c r="M14577" s="35">
        <v>0</v>
      </c>
      <c r="N14577" s="35">
        <v>0</v>
      </c>
      <c r="O14577" s="35">
        <v>0</v>
      </c>
      <c r="P14577" s="36">
        <v>12</v>
      </c>
      <c r="Q14577" s="37">
        <v>83</v>
      </c>
      <c r="R14577" s="36">
        <v>0</v>
      </c>
      <c r="S14577" s="39">
        <f t="shared" si="508"/>
        <v>83</v>
      </c>
      <c r="T14577" s="34" t="s">
        <v>29</v>
      </c>
      <c r="U14577" s="12">
        <f>((alpha*(beta^speed))*(speed^ceta))</f>
        <v>2.6657545636247599</v>
      </c>
      <c r="V14577" s="8">
        <f t="shared" si="509"/>
        <v>83</v>
      </c>
    </row>
    <row r="14578" spans="1:22">
      <c r="A14578" s="34" t="s">
        <v>20</v>
      </c>
      <c r="B14578" s="34" t="s">
        <v>81</v>
      </c>
      <c r="C14578" s="5" t="s">
        <v>230</v>
      </c>
      <c r="D14578" s="35" t="s">
        <v>85</v>
      </c>
      <c r="E14578" s="36" t="s">
        <v>16</v>
      </c>
      <c r="F14578" s="37">
        <v>100</v>
      </c>
      <c r="G14578" s="38">
        <v>0.04</v>
      </c>
      <c r="H14578" s="34">
        <v>0.99482146396979254</v>
      </c>
      <c r="I14578" s="35">
        <v>12.551013762480938</v>
      </c>
      <c r="J14578" s="35">
        <v>4.8009986900634363E-2</v>
      </c>
      <c r="K14578" s="35">
        <v>169.55724291346044</v>
      </c>
      <c r="L14578" s="35">
        <v>-0.92683075713758956</v>
      </c>
      <c r="M14578" s="35">
        <v>0</v>
      </c>
      <c r="N14578" s="35">
        <v>0</v>
      </c>
      <c r="O14578" s="35">
        <v>0</v>
      </c>
      <c r="P14578" s="36">
        <v>12</v>
      </c>
      <c r="Q14578" s="37">
        <v>83</v>
      </c>
      <c r="R14578" s="36">
        <v>1</v>
      </c>
      <c r="S14578" s="39">
        <f t="shared" si="508"/>
        <v>83</v>
      </c>
      <c r="T14578" s="34" t="s">
        <v>30</v>
      </c>
      <c r="U14578" s="12">
        <f>((alpha*(speed^beta))+(ceta*(speed^delta)))</f>
        <v>18.339854582824866</v>
      </c>
      <c r="V14578" s="8">
        <f t="shared" si="509"/>
        <v>83</v>
      </c>
    </row>
    <row r="14579" spans="1:22">
      <c r="A14579" s="34" t="s">
        <v>20</v>
      </c>
      <c r="B14579" s="34" t="s">
        <v>81</v>
      </c>
      <c r="C14579" s="5" t="s">
        <v>230</v>
      </c>
      <c r="D14579" s="35" t="s">
        <v>85</v>
      </c>
      <c r="E14579" s="36" t="s">
        <v>14</v>
      </c>
      <c r="F14579" s="37">
        <v>100</v>
      </c>
      <c r="G14579" s="38">
        <v>0.04</v>
      </c>
      <c r="H14579" s="34">
        <v>0.99063786135335874</v>
      </c>
      <c r="I14579" s="35">
        <v>-3.244393672315931</v>
      </c>
      <c r="J14579" s="35">
        <v>2.6454038007814011</v>
      </c>
      <c r="K14579" s="35">
        <v>0.1335992210133245</v>
      </c>
      <c r="L14579" s="35">
        <v>0</v>
      </c>
      <c r="M14579" s="35">
        <v>0</v>
      </c>
      <c r="N14579" s="35">
        <v>0</v>
      </c>
      <c r="O14579" s="35">
        <v>0</v>
      </c>
      <c r="P14579" s="36">
        <v>12</v>
      </c>
      <c r="Q14579" s="37">
        <v>83</v>
      </c>
      <c r="R14579" s="36">
        <v>6</v>
      </c>
      <c r="S14579" s="39">
        <f t="shared" si="508"/>
        <v>83</v>
      </c>
      <c r="T14579" s="34" t="s">
        <v>37</v>
      </c>
      <c r="U14579" s="12">
        <f>(1/(alpha+(beta*(speed^ceta))))</f>
        <v>0.65377756623576277</v>
      </c>
      <c r="V14579" s="8">
        <f t="shared" si="509"/>
        <v>83</v>
      </c>
    </row>
    <row r="14580" spans="1:22">
      <c r="A14580" s="34" t="s">
        <v>20</v>
      </c>
      <c r="B14580" s="34" t="s">
        <v>81</v>
      </c>
      <c r="C14580" s="5" t="s">
        <v>230</v>
      </c>
      <c r="D14580" s="35" t="s">
        <v>85</v>
      </c>
      <c r="E14580" s="36" t="s">
        <v>18</v>
      </c>
      <c r="F14580" s="37">
        <v>100</v>
      </c>
      <c r="G14580" s="38">
        <v>0.04</v>
      </c>
      <c r="H14580" s="34">
        <v>0.97525424215423107</v>
      </c>
      <c r="I14580" s="35">
        <v>6.7247630516838051</v>
      </c>
      <c r="J14580" s="35">
        <v>1.0136600656488244</v>
      </c>
      <c r="K14580" s="35">
        <v>-0.80363291626563349</v>
      </c>
      <c r="L14580" s="35">
        <v>0</v>
      </c>
      <c r="M14580" s="35">
        <v>0</v>
      </c>
      <c r="N14580" s="35">
        <v>0</v>
      </c>
      <c r="O14580" s="35">
        <v>0</v>
      </c>
      <c r="P14580" s="36">
        <v>12</v>
      </c>
      <c r="Q14580" s="37">
        <v>83</v>
      </c>
      <c r="R14580" s="36">
        <v>0</v>
      </c>
      <c r="S14580" s="39">
        <f t="shared" si="508"/>
        <v>83</v>
      </c>
      <c r="T14580" s="34" t="s">
        <v>29</v>
      </c>
      <c r="U14580" s="12">
        <f>((alpha*(beta^speed))*(speed^ceta))</f>
        <v>0.59498587665759228</v>
      </c>
      <c r="V14580" s="8">
        <f t="shared" si="509"/>
        <v>83</v>
      </c>
    </row>
    <row r="14581" spans="1:22">
      <c r="A14581" s="34" t="s">
        <v>20</v>
      </c>
      <c r="B14581" s="34" t="s">
        <v>81</v>
      </c>
      <c r="C14581" s="5" t="s">
        <v>230</v>
      </c>
      <c r="D14581" s="35" t="s">
        <v>85</v>
      </c>
      <c r="E14581" s="36" t="s">
        <v>17</v>
      </c>
      <c r="F14581" s="37">
        <v>100</v>
      </c>
      <c r="G14581" s="38">
        <v>0.04</v>
      </c>
      <c r="H14581" s="34">
        <v>0.99335505253818257</v>
      </c>
      <c r="I14581" s="35">
        <v>284.99227978591802</v>
      </c>
      <c r="J14581" s="35">
        <v>0.11822339120326408</v>
      </c>
      <c r="K14581" s="35">
        <v>6025.5723291138056</v>
      </c>
      <c r="L14581" s="35">
        <v>-0.95774084617208266</v>
      </c>
      <c r="M14581" s="35">
        <v>0</v>
      </c>
      <c r="N14581" s="35">
        <v>0</v>
      </c>
      <c r="O14581" s="35">
        <v>0</v>
      </c>
      <c r="P14581" s="36">
        <v>12</v>
      </c>
      <c r="Q14581" s="37">
        <v>83</v>
      </c>
      <c r="R14581" s="36">
        <v>1</v>
      </c>
      <c r="S14581" s="39">
        <f t="shared" si="508"/>
        <v>83</v>
      </c>
      <c r="T14581" s="34" t="s">
        <v>30</v>
      </c>
      <c r="U14581" s="12">
        <f>((alpha*(speed^beta))+(ceta*(speed^delta)))</f>
        <v>568.02388272332769</v>
      </c>
      <c r="V14581" s="8">
        <f t="shared" si="509"/>
        <v>83</v>
      </c>
    </row>
    <row r="14582" spans="1:22">
      <c r="A14582" s="34" t="s">
        <v>20</v>
      </c>
      <c r="B14582" s="34" t="s">
        <v>81</v>
      </c>
      <c r="C14582" s="5" t="s">
        <v>230</v>
      </c>
      <c r="D14582" s="35" t="s">
        <v>85</v>
      </c>
      <c r="E14582" s="36" t="s">
        <v>15</v>
      </c>
      <c r="F14582" s="37">
        <v>0</v>
      </c>
      <c r="G14582" s="38">
        <v>0.06</v>
      </c>
      <c r="H14582" s="34">
        <v>0.97706186787350302</v>
      </c>
      <c r="I14582" s="35">
        <v>65.494001170035531</v>
      </c>
      <c r="J14582" s="35">
        <v>1.0143750205509954</v>
      </c>
      <c r="K14582" s="35">
        <v>-0.99377744301811055</v>
      </c>
      <c r="L14582" s="35">
        <v>0</v>
      </c>
      <c r="M14582" s="35">
        <v>0</v>
      </c>
      <c r="N14582" s="35">
        <v>0</v>
      </c>
      <c r="O14582" s="35">
        <v>0</v>
      </c>
      <c r="P14582" s="36">
        <v>12</v>
      </c>
      <c r="Q14582" s="37">
        <v>86</v>
      </c>
      <c r="R14582" s="36">
        <v>0</v>
      </c>
      <c r="S14582" s="39">
        <f t="shared" si="508"/>
        <v>86</v>
      </c>
      <c r="T14582" s="34" t="s">
        <v>29</v>
      </c>
      <c r="U14582" s="12">
        <f>((alpha*(beta^speed))*(speed^ceta))</f>
        <v>2.6718714055972508</v>
      </c>
      <c r="V14582" s="8">
        <f t="shared" si="509"/>
        <v>86</v>
      </c>
    </row>
    <row r="14583" spans="1:22">
      <c r="A14583" s="34" t="s">
        <v>20</v>
      </c>
      <c r="B14583" s="34" t="s">
        <v>81</v>
      </c>
      <c r="C14583" s="5" t="s">
        <v>230</v>
      </c>
      <c r="D14583" s="35" t="s">
        <v>85</v>
      </c>
      <c r="E14583" s="36" t="s">
        <v>16</v>
      </c>
      <c r="F14583" s="37">
        <v>0</v>
      </c>
      <c r="G14583" s="38">
        <v>0.06</v>
      </c>
      <c r="H14583" s="34">
        <v>0.99525914428031403</v>
      </c>
      <c r="I14583" s="35">
        <v>11.399911343616596</v>
      </c>
      <c r="J14583" s="35">
        <v>7.1515275221225416E-2</v>
      </c>
      <c r="K14583" s="35">
        <v>201.12641678740027</v>
      </c>
      <c r="L14583" s="35">
        <v>-1.0127221437467435</v>
      </c>
      <c r="M14583" s="35">
        <v>0</v>
      </c>
      <c r="N14583" s="35">
        <v>0</v>
      </c>
      <c r="O14583" s="35">
        <v>0</v>
      </c>
      <c r="P14583" s="36">
        <v>12</v>
      </c>
      <c r="Q14583" s="37">
        <v>86</v>
      </c>
      <c r="R14583" s="36">
        <v>1</v>
      </c>
      <c r="S14583" s="39">
        <f t="shared" si="508"/>
        <v>86</v>
      </c>
      <c r="T14583" s="34" t="s">
        <v>30</v>
      </c>
      <c r="U14583" s="12">
        <f>((alpha*(speed^beta))+(ceta*(speed^delta)))</f>
        <v>17.886282121879386</v>
      </c>
      <c r="V14583" s="8">
        <f t="shared" si="509"/>
        <v>86</v>
      </c>
    </row>
    <row r="14584" spans="1:22">
      <c r="A14584" s="34" t="s">
        <v>20</v>
      </c>
      <c r="B14584" s="34" t="s">
        <v>81</v>
      </c>
      <c r="C14584" s="5" t="s">
        <v>230</v>
      </c>
      <c r="D14584" s="35" t="s">
        <v>85</v>
      </c>
      <c r="E14584" s="36" t="s">
        <v>14</v>
      </c>
      <c r="F14584" s="37">
        <v>0</v>
      </c>
      <c r="G14584" s="38">
        <v>0.06</v>
      </c>
      <c r="H14584" s="34">
        <v>0.99282842346155398</v>
      </c>
      <c r="I14584" s="35">
        <v>-1.1735986580076545</v>
      </c>
      <c r="J14584" s="35">
        <v>0.78422354431893138</v>
      </c>
      <c r="K14584" s="35">
        <v>0.28822024962919851</v>
      </c>
      <c r="L14584" s="35">
        <v>0</v>
      </c>
      <c r="M14584" s="35">
        <v>0</v>
      </c>
      <c r="N14584" s="35">
        <v>0</v>
      </c>
      <c r="O14584" s="35">
        <v>0</v>
      </c>
      <c r="P14584" s="36">
        <v>12</v>
      </c>
      <c r="Q14584" s="37">
        <v>86</v>
      </c>
      <c r="R14584" s="36">
        <v>6</v>
      </c>
      <c r="S14584" s="39">
        <f t="shared" si="508"/>
        <v>86</v>
      </c>
      <c r="T14584" s="34" t="s">
        <v>37</v>
      </c>
      <c r="U14584" s="12">
        <f>(1/(alpha+(beta*(speed^ceta))))</f>
        <v>0.60320793031483411</v>
      </c>
      <c r="V14584" s="8">
        <f t="shared" si="509"/>
        <v>86</v>
      </c>
    </row>
    <row r="14585" spans="1:22">
      <c r="A14585" s="34" t="s">
        <v>20</v>
      </c>
      <c r="B14585" s="34" t="s">
        <v>81</v>
      </c>
      <c r="C14585" s="5" t="s">
        <v>230</v>
      </c>
      <c r="D14585" s="35" t="s">
        <v>85</v>
      </c>
      <c r="E14585" s="36" t="s">
        <v>18</v>
      </c>
      <c r="F14585" s="37">
        <v>0</v>
      </c>
      <c r="G14585" s="38">
        <v>0.06</v>
      </c>
      <c r="H14585" s="34">
        <v>0.98911399195311323</v>
      </c>
      <c r="I14585" s="35">
        <v>7.5210026232007259</v>
      </c>
      <c r="J14585" s="35">
        <v>1.0148456065846061</v>
      </c>
      <c r="K14585" s="35">
        <v>-0.87276732941203372</v>
      </c>
      <c r="L14585" s="35">
        <v>0</v>
      </c>
      <c r="M14585" s="35">
        <v>0</v>
      </c>
      <c r="N14585" s="35">
        <v>0</v>
      </c>
      <c r="O14585" s="35">
        <v>0</v>
      </c>
      <c r="P14585" s="36">
        <v>12</v>
      </c>
      <c r="Q14585" s="37">
        <v>86</v>
      </c>
      <c r="R14585" s="36">
        <v>0</v>
      </c>
      <c r="S14585" s="39">
        <f t="shared" si="508"/>
        <v>86</v>
      </c>
      <c r="T14585" s="34" t="s">
        <v>29</v>
      </c>
      <c r="U14585" s="12">
        <f>((alpha*(beta^speed))*(speed^ceta))</f>
        <v>0.5474023072009796</v>
      </c>
      <c r="V14585" s="8">
        <f t="shared" si="509"/>
        <v>86</v>
      </c>
    </row>
    <row r="14586" spans="1:22">
      <c r="A14586" s="34" t="s">
        <v>20</v>
      </c>
      <c r="B14586" s="34" t="s">
        <v>81</v>
      </c>
      <c r="C14586" s="5" t="s">
        <v>230</v>
      </c>
      <c r="D14586" s="35" t="s">
        <v>85</v>
      </c>
      <c r="E14586" s="36" t="s">
        <v>17</v>
      </c>
      <c r="F14586" s="37">
        <v>0</v>
      </c>
      <c r="G14586" s="38">
        <v>0.06</v>
      </c>
      <c r="H14586" s="34">
        <v>0.9969513381667563</v>
      </c>
      <c r="I14586" s="35">
        <v>306.28638032656062</v>
      </c>
      <c r="J14586" s="35">
        <v>0.10004433300888103</v>
      </c>
      <c r="K14586" s="35">
        <v>7333.9642980569988</v>
      </c>
      <c r="L14586" s="35">
        <v>-1.0734368879434704</v>
      </c>
      <c r="M14586" s="35">
        <v>0</v>
      </c>
      <c r="N14586" s="35">
        <v>0</v>
      </c>
      <c r="O14586" s="35">
        <v>0</v>
      </c>
      <c r="P14586" s="36">
        <v>12</v>
      </c>
      <c r="Q14586" s="37">
        <v>86</v>
      </c>
      <c r="R14586" s="36">
        <v>1</v>
      </c>
      <c r="S14586" s="39">
        <f t="shared" si="508"/>
        <v>86</v>
      </c>
      <c r="T14586" s="34" t="s">
        <v>30</v>
      </c>
      <c r="U14586" s="12">
        <f>((alpha*(speed^beta))+(ceta*(speed^delta)))</f>
        <v>539.74523389159856</v>
      </c>
      <c r="V14586" s="8">
        <f t="shared" si="509"/>
        <v>86</v>
      </c>
    </row>
    <row r="14587" spans="1:22">
      <c r="A14587" s="34" t="s">
        <v>20</v>
      </c>
      <c r="B14587" s="34" t="s">
        <v>81</v>
      </c>
      <c r="C14587" s="5" t="s">
        <v>230</v>
      </c>
      <c r="D14587" s="35" t="s">
        <v>85</v>
      </c>
      <c r="E14587" s="36" t="s">
        <v>15</v>
      </c>
      <c r="F14587" s="37">
        <v>50</v>
      </c>
      <c r="G14587" s="38">
        <v>0.06</v>
      </c>
      <c r="H14587" s="34">
        <v>0.9669977752802591</v>
      </c>
      <c r="I14587" s="35">
        <v>23.139833453201099</v>
      </c>
      <c r="J14587" s="35">
        <v>0.99810541830851385</v>
      </c>
      <c r="K14587" s="35">
        <v>-0.46943616379672259</v>
      </c>
      <c r="L14587" s="35">
        <v>0</v>
      </c>
      <c r="M14587" s="35">
        <v>0</v>
      </c>
      <c r="N14587" s="35">
        <v>0</v>
      </c>
      <c r="O14587" s="35">
        <v>0</v>
      </c>
      <c r="P14587" s="36">
        <v>12</v>
      </c>
      <c r="Q14587" s="37">
        <v>77</v>
      </c>
      <c r="R14587" s="36">
        <v>0</v>
      </c>
      <c r="S14587" s="39">
        <f t="shared" si="508"/>
        <v>77</v>
      </c>
      <c r="T14587" s="34" t="s">
        <v>29</v>
      </c>
      <c r="U14587" s="12">
        <f>((alpha*(beta^speed))*(speed^ceta))</f>
        <v>2.6022982903654035</v>
      </c>
      <c r="V14587" s="8">
        <f t="shared" si="509"/>
        <v>77</v>
      </c>
    </row>
    <row r="14588" spans="1:22">
      <c r="A14588" s="34" t="s">
        <v>20</v>
      </c>
      <c r="B14588" s="34" t="s">
        <v>81</v>
      </c>
      <c r="C14588" s="5" t="s">
        <v>230</v>
      </c>
      <c r="D14588" s="35" t="s">
        <v>85</v>
      </c>
      <c r="E14588" s="36" t="s">
        <v>16</v>
      </c>
      <c r="F14588" s="37">
        <v>50</v>
      </c>
      <c r="G14588" s="38">
        <v>0.06</v>
      </c>
      <c r="H14588" s="34">
        <v>0.99597698921704902</v>
      </c>
      <c r="I14588" s="35">
        <v>223.10629395196247</v>
      </c>
      <c r="J14588" s="35">
        <v>-1.1117485821211956</v>
      </c>
      <c r="K14588" s="35">
        <v>19.712644384790302</v>
      </c>
      <c r="L14588" s="35">
        <v>-2.509110913449371E-3</v>
      </c>
      <c r="M14588" s="35">
        <v>0</v>
      </c>
      <c r="N14588" s="35">
        <v>0</v>
      </c>
      <c r="O14588" s="35">
        <v>0</v>
      </c>
      <c r="P14588" s="36">
        <v>12</v>
      </c>
      <c r="Q14588" s="37">
        <v>77</v>
      </c>
      <c r="R14588" s="36">
        <v>1</v>
      </c>
      <c r="S14588" s="39">
        <f t="shared" si="508"/>
        <v>77</v>
      </c>
      <c r="T14588" s="34" t="s">
        <v>30</v>
      </c>
      <c r="U14588" s="12">
        <f>((alpha*(speed^beta))+(ceta*(speed^delta)))</f>
        <v>21.282195498736804</v>
      </c>
      <c r="V14588" s="8">
        <f t="shared" si="509"/>
        <v>77</v>
      </c>
    </row>
    <row r="14589" spans="1:22">
      <c r="A14589" s="34" t="s">
        <v>20</v>
      </c>
      <c r="B14589" s="34" t="s">
        <v>81</v>
      </c>
      <c r="C14589" s="5" t="s">
        <v>230</v>
      </c>
      <c r="D14589" s="35" t="s">
        <v>85</v>
      </c>
      <c r="E14589" s="36" t="s">
        <v>14</v>
      </c>
      <c r="F14589" s="37">
        <v>50</v>
      </c>
      <c r="G14589" s="38">
        <v>0.06</v>
      </c>
      <c r="H14589" s="34">
        <v>0.99078823795301618</v>
      </c>
      <c r="I14589" s="35">
        <v>27.284040264570777</v>
      </c>
      <c r="J14589" s="35">
        <v>1.014162757256726</v>
      </c>
      <c r="K14589" s="35">
        <v>-1.0667761169029728</v>
      </c>
      <c r="L14589" s="35">
        <v>0</v>
      </c>
      <c r="M14589" s="35">
        <v>0</v>
      </c>
      <c r="N14589" s="35">
        <v>0</v>
      </c>
      <c r="O14589" s="35">
        <v>0</v>
      </c>
      <c r="P14589" s="36">
        <v>12</v>
      </c>
      <c r="Q14589" s="37">
        <v>77</v>
      </c>
      <c r="R14589" s="36">
        <v>0</v>
      </c>
      <c r="S14589" s="39">
        <f t="shared" si="508"/>
        <v>77</v>
      </c>
      <c r="T14589" s="34" t="s">
        <v>29</v>
      </c>
      <c r="U14589" s="12">
        <f>((alpha*(beta^speed))*(speed^ceta))</f>
        <v>0.78295193554887987</v>
      </c>
      <c r="V14589" s="8">
        <f t="shared" si="509"/>
        <v>77</v>
      </c>
    </row>
    <row r="14590" spans="1:22">
      <c r="A14590" s="34" t="s">
        <v>20</v>
      </c>
      <c r="B14590" s="34" t="s">
        <v>81</v>
      </c>
      <c r="C14590" s="5" t="s">
        <v>230</v>
      </c>
      <c r="D14590" s="35" t="s">
        <v>85</v>
      </c>
      <c r="E14590" s="36" t="s">
        <v>18</v>
      </c>
      <c r="F14590" s="37">
        <v>50</v>
      </c>
      <c r="G14590" s="38">
        <v>0.06</v>
      </c>
      <c r="H14590" s="34">
        <v>0.97760077342483498</v>
      </c>
      <c r="I14590" s="35">
        <v>6.2546166499893383</v>
      </c>
      <c r="J14590" s="35">
        <v>1.0154837141600541</v>
      </c>
      <c r="K14590" s="35">
        <v>-0.77900841585212333</v>
      </c>
      <c r="L14590" s="35">
        <v>0</v>
      </c>
      <c r="M14590" s="35">
        <v>0</v>
      </c>
      <c r="N14590" s="35">
        <v>0</v>
      </c>
      <c r="O14590" s="35">
        <v>0</v>
      </c>
      <c r="P14590" s="36">
        <v>12</v>
      </c>
      <c r="Q14590" s="37">
        <v>77</v>
      </c>
      <c r="R14590" s="36">
        <v>0</v>
      </c>
      <c r="S14590" s="39">
        <f t="shared" si="508"/>
        <v>77</v>
      </c>
      <c r="T14590" s="34" t="s">
        <v>29</v>
      </c>
      <c r="U14590" s="12">
        <f>((alpha*(beta^speed))*(speed^ceta))</f>
        <v>0.69251100625670903</v>
      </c>
      <c r="V14590" s="8">
        <f t="shared" si="509"/>
        <v>77</v>
      </c>
    </row>
    <row r="14591" spans="1:22">
      <c r="A14591" s="34" t="s">
        <v>20</v>
      </c>
      <c r="B14591" s="34" t="s">
        <v>81</v>
      </c>
      <c r="C14591" s="5" t="s">
        <v>230</v>
      </c>
      <c r="D14591" s="35" t="s">
        <v>85</v>
      </c>
      <c r="E14591" s="36" t="s">
        <v>17</v>
      </c>
      <c r="F14591" s="37">
        <v>50</v>
      </c>
      <c r="G14591" s="38">
        <v>0.06</v>
      </c>
      <c r="H14591" s="34">
        <v>0.99560588643623404</v>
      </c>
      <c r="I14591" s="35">
        <v>3180.3424463985411</v>
      </c>
      <c r="J14591" s="35">
        <v>1.008351495628671</v>
      </c>
      <c r="K14591" s="35">
        <v>-0.50598627861228773</v>
      </c>
      <c r="L14591" s="35">
        <v>0</v>
      </c>
      <c r="M14591" s="35">
        <v>0</v>
      </c>
      <c r="N14591" s="35">
        <v>0</v>
      </c>
      <c r="O14591" s="35">
        <v>0</v>
      </c>
      <c r="P14591" s="36">
        <v>12</v>
      </c>
      <c r="Q14591" s="37">
        <v>77</v>
      </c>
      <c r="R14591" s="36">
        <v>0</v>
      </c>
      <c r="S14591" s="39">
        <f t="shared" si="508"/>
        <v>77</v>
      </c>
      <c r="T14591" s="34" t="s">
        <v>29</v>
      </c>
      <c r="U14591" s="12">
        <f>((alpha*(beta^speed))*(speed^ceta))</f>
        <v>669.97001674774572</v>
      </c>
      <c r="V14591" s="8">
        <f t="shared" si="509"/>
        <v>77</v>
      </c>
    </row>
    <row r="14592" spans="1:22">
      <c r="A14592" s="34" t="s">
        <v>20</v>
      </c>
      <c r="B14592" s="34" t="s">
        <v>81</v>
      </c>
      <c r="C14592" s="5" t="s">
        <v>230</v>
      </c>
      <c r="D14592" s="35" t="s">
        <v>85</v>
      </c>
      <c r="E14592" s="36" t="s">
        <v>15</v>
      </c>
      <c r="F14592" s="37">
        <v>100</v>
      </c>
      <c r="G14592" s="38">
        <v>0.06</v>
      </c>
      <c r="H14592" s="34">
        <v>0.72386862749049075</v>
      </c>
      <c r="I14592" s="35">
        <v>2.4062400715682415</v>
      </c>
      <c r="J14592" s="35">
        <v>2.4363017286488375</v>
      </c>
      <c r="K14592" s="35">
        <v>-0.21344710299866304</v>
      </c>
      <c r="L14592" s="35">
        <v>0</v>
      </c>
      <c r="M14592" s="35">
        <v>0</v>
      </c>
      <c r="N14592" s="35">
        <v>0</v>
      </c>
      <c r="O14592" s="35">
        <v>0</v>
      </c>
      <c r="P14592" s="36">
        <v>12</v>
      </c>
      <c r="Q14592" s="37">
        <v>65</v>
      </c>
      <c r="R14592" s="36">
        <v>13</v>
      </c>
      <c r="S14592" s="39">
        <f t="shared" si="508"/>
        <v>65</v>
      </c>
      <c r="T14592" s="34" t="s">
        <v>50</v>
      </c>
      <c r="U14592" s="12">
        <f>EXP((alpha+(beta/speed))+(ceta*LN(speed)))</f>
        <v>4.7242592070178047</v>
      </c>
      <c r="V14592" s="8">
        <f t="shared" si="509"/>
        <v>65</v>
      </c>
    </row>
    <row r="14593" spans="1:22">
      <c r="A14593" s="34" t="s">
        <v>20</v>
      </c>
      <c r="B14593" s="34" t="s">
        <v>81</v>
      </c>
      <c r="C14593" s="5" t="s">
        <v>230</v>
      </c>
      <c r="D14593" s="35" t="s">
        <v>85</v>
      </c>
      <c r="E14593" s="36" t="s">
        <v>16</v>
      </c>
      <c r="F14593" s="37">
        <v>100</v>
      </c>
      <c r="G14593" s="38">
        <v>0.06</v>
      </c>
      <c r="H14593" s="34">
        <v>0.99514368799894382</v>
      </c>
      <c r="I14593" s="35">
        <v>-2.7028986405223297E-4</v>
      </c>
      <c r="J14593" s="35">
        <v>3.6950990110126182E-2</v>
      </c>
      <c r="K14593" s="35">
        <v>-1.6980740406399828</v>
      </c>
      <c r="L14593" s="35">
        <v>52.707610785135707</v>
      </c>
      <c r="M14593" s="35">
        <v>0</v>
      </c>
      <c r="N14593" s="35">
        <v>0</v>
      </c>
      <c r="O14593" s="35">
        <v>0</v>
      </c>
      <c r="P14593" s="36">
        <v>12</v>
      </c>
      <c r="Q14593" s="37">
        <v>65</v>
      </c>
      <c r="R14593" s="36">
        <v>14</v>
      </c>
      <c r="S14593" s="39">
        <f t="shared" si="508"/>
        <v>65</v>
      </c>
      <c r="T14593" s="34" t="s">
        <v>51</v>
      </c>
      <c r="U14593" s="12">
        <f>(((alpha*(speed^3))+(beta*(speed^2))+(ceta*speed))+delta)</f>
        <v>24.222377443475473</v>
      </c>
      <c r="V14593" s="8">
        <f t="shared" si="509"/>
        <v>65</v>
      </c>
    </row>
    <row r="14594" spans="1:22">
      <c r="A14594" s="34" t="s">
        <v>20</v>
      </c>
      <c r="B14594" s="34" t="s">
        <v>81</v>
      </c>
      <c r="C14594" s="5" t="s">
        <v>230</v>
      </c>
      <c r="D14594" s="35" t="s">
        <v>85</v>
      </c>
      <c r="E14594" s="36" t="s">
        <v>14</v>
      </c>
      <c r="F14594" s="37">
        <v>100</v>
      </c>
      <c r="G14594" s="38">
        <v>0.06</v>
      </c>
      <c r="H14594" s="34">
        <v>0.98828219466025302</v>
      </c>
      <c r="I14594" s="35">
        <v>1.974390429183821</v>
      </c>
      <c r="J14594" s="35">
        <v>3.2662913161506406</v>
      </c>
      <c r="K14594" s="35">
        <v>-0.57549555485471959</v>
      </c>
      <c r="L14594" s="35">
        <v>0</v>
      </c>
      <c r="M14594" s="35">
        <v>0</v>
      </c>
      <c r="N14594" s="35">
        <v>0</v>
      </c>
      <c r="O14594" s="35">
        <v>0</v>
      </c>
      <c r="P14594" s="36">
        <v>12</v>
      </c>
      <c r="Q14594" s="37">
        <v>65</v>
      </c>
      <c r="R14594" s="36">
        <v>13</v>
      </c>
      <c r="S14594" s="39">
        <f t="shared" ref="S14594:S14657" si="510">V14594</f>
        <v>65</v>
      </c>
      <c r="T14594" s="34" t="s">
        <v>50</v>
      </c>
      <c r="U14594" s="12">
        <f>EXP((alpha+(beta/speed))+(ceta*LN(speed)))</f>
        <v>0.68543592706774625</v>
      </c>
      <c r="V14594" s="8">
        <f t="shared" ref="V14594:V14657" si="511">IF($V$1&lt;P14594,P14594,IF($V$1&gt;Q14594,Q14594,$V$1))</f>
        <v>65</v>
      </c>
    </row>
    <row r="14595" spans="1:22">
      <c r="A14595" s="34" t="s">
        <v>20</v>
      </c>
      <c r="B14595" s="34" t="s">
        <v>81</v>
      </c>
      <c r="C14595" s="5" t="s">
        <v>230</v>
      </c>
      <c r="D14595" s="35" t="s">
        <v>85</v>
      </c>
      <c r="E14595" s="36" t="s">
        <v>18</v>
      </c>
      <c r="F14595" s="37">
        <v>100</v>
      </c>
      <c r="G14595" s="38">
        <v>0.06</v>
      </c>
      <c r="H14595" s="34">
        <v>0.97721000556607729</v>
      </c>
      <c r="I14595" s="35">
        <v>-0.15835788116357022</v>
      </c>
      <c r="J14595" s="35">
        <v>5.7617643815609263</v>
      </c>
      <c r="K14595" s="35">
        <v>-6.7724143894932143E-2</v>
      </c>
      <c r="L14595" s="35">
        <v>0</v>
      </c>
      <c r="M14595" s="35">
        <v>0</v>
      </c>
      <c r="N14595" s="35">
        <v>0</v>
      </c>
      <c r="O14595" s="35">
        <v>0</v>
      </c>
      <c r="P14595" s="36">
        <v>12</v>
      </c>
      <c r="Q14595" s="37">
        <v>65</v>
      </c>
      <c r="R14595" s="36">
        <v>13</v>
      </c>
      <c r="S14595" s="39">
        <f t="shared" si="510"/>
        <v>65</v>
      </c>
      <c r="T14595" s="34" t="s">
        <v>50</v>
      </c>
      <c r="U14595" s="12">
        <f>EXP((alpha+(beta/speed))+(ceta*LN(speed)))</f>
        <v>0.70298329046181873</v>
      </c>
      <c r="V14595" s="8">
        <f t="shared" si="511"/>
        <v>65</v>
      </c>
    </row>
    <row r="14596" spans="1:22">
      <c r="A14596" s="34" t="s">
        <v>20</v>
      </c>
      <c r="B14596" s="34" t="s">
        <v>81</v>
      </c>
      <c r="C14596" s="5" t="s">
        <v>230</v>
      </c>
      <c r="D14596" s="35" t="s">
        <v>85</v>
      </c>
      <c r="E14596" s="36" t="s">
        <v>17</v>
      </c>
      <c r="F14596" s="37">
        <v>100</v>
      </c>
      <c r="G14596" s="38">
        <v>0.06</v>
      </c>
      <c r="H14596" s="34">
        <v>0.99663720578932224</v>
      </c>
      <c r="I14596" s="35">
        <v>6.9936220620367306</v>
      </c>
      <c r="J14596" s="35">
        <v>3.5041066280262072</v>
      </c>
      <c r="K14596" s="35">
        <v>-0.11120381020499437</v>
      </c>
      <c r="L14596" s="35">
        <v>0</v>
      </c>
      <c r="M14596" s="35">
        <v>0</v>
      </c>
      <c r="N14596" s="35">
        <v>0</v>
      </c>
      <c r="O14596" s="35">
        <v>0</v>
      </c>
      <c r="P14596" s="36">
        <v>12</v>
      </c>
      <c r="Q14596" s="37">
        <v>65</v>
      </c>
      <c r="R14596" s="36">
        <v>13</v>
      </c>
      <c r="S14596" s="39">
        <f t="shared" si="510"/>
        <v>65</v>
      </c>
      <c r="T14596" s="34" t="s">
        <v>50</v>
      </c>
      <c r="U14596" s="12">
        <f>EXP((alpha+(beta/speed))+(ceta*LN(speed)))</f>
        <v>722.93811596929561</v>
      </c>
      <c r="V14596" s="8">
        <f t="shared" si="511"/>
        <v>65</v>
      </c>
    </row>
    <row r="14597" spans="1:22">
      <c r="A14597" s="34" t="s">
        <v>20</v>
      </c>
      <c r="B14597" s="34" t="s">
        <v>81</v>
      </c>
      <c r="C14597" s="5" t="s">
        <v>231</v>
      </c>
      <c r="D14597" s="35" t="s">
        <v>86</v>
      </c>
      <c r="E14597" s="36" t="s">
        <v>15</v>
      </c>
      <c r="F14597" s="37">
        <v>0</v>
      </c>
      <c r="G14597" s="38">
        <v>0</v>
      </c>
      <c r="H14597" s="34">
        <v>0.99082875088560729</v>
      </c>
      <c r="I14597" s="35">
        <v>0.88096084253566787</v>
      </c>
      <c r="J14597" s="35">
        <v>45.124983778628653</v>
      </c>
      <c r="K14597" s="35">
        <v>-0.12059672811340183</v>
      </c>
      <c r="L14597" s="35">
        <v>0.79287456738167428</v>
      </c>
      <c r="M14597" s="35">
        <v>3.0421771946432183E-2</v>
      </c>
      <c r="N14597" s="35">
        <v>0</v>
      </c>
      <c r="O14597" s="35">
        <v>0</v>
      </c>
      <c r="P14597" s="36">
        <v>12</v>
      </c>
      <c r="Q14597" s="37">
        <v>105</v>
      </c>
      <c r="R14597" s="36">
        <v>10</v>
      </c>
      <c r="S14597" s="39">
        <f t="shared" si="510"/>
        <v>100</v>
      </c>
      <c r="T14597" s="34" t="s">
        <v>44</v>
      </c>
      <c r="U14597" s="12">
        <f>(alpha+(beta/(1+EXP((((-1)*ceta)+(delta*LN(speed)))+(epsilon*speed)))))</f>
        <v>0.93046207224061572</v>
      </c>
      <c r="V14597" s="8">
        <f t="shared" si="511"/>
        <v>100</v>
      </c>
    </row>
    <row r="14598" spans="1:22">
      <c r="A14598" s="34" t="s">
        <v>20</v>
      </c>
      <c r="B14598" s="34" t="s">
        <v>81</v>
      </c>
      <c r="C14598" s="5" t="s">
        <v>231</v>
      </c>
      <c r="D14598" s="35" t="s">
        <v>86</v>
      </c>
      <c r="E14598" s="36" t="s">
        <v>16</v>
      </c>
      <c r="F14598" s="37">
        <v>0</v>
      </c>
      <c r="G14598" s="38">
        <v>0</v>
      </c>
      <c r="H14598" s="34">
        <v>0.9959445937342507</v>
      </c>
      <c r="I14598" s="35">
        <v>198.06023407864237</v>
      </c>
      <c r="J14598" s="35">
        <v>1.0091624433973814</v>
      </c>
      <c r="K14598" s="35">
        <v>-0.94322623463215349</v>
      </c>
      <c r="L14598" s="35">
        <v>0</v>
      </c>
      <c r="M14598" s="35">
        <v>0</v>
      </c>
      <c r="N14598" s="35">
        <v>0</v>
      </c>
      <c r="O14598" s="35">
        <v>0</v>
      </c>
      <c r="P14598" s="36">
        <v>12</v>
      </c>
      <c r="Q14598" s="37">
        <v>105</v>
      </c>
      <c r="R14598" s="36">
        <v>0</v>
      </c>
      <c r="S14598" s="39">
        <f t="shared" si="510"/>
        <v>100</v>
      </c>
      <c r="T14598" s="34" t="s">
        <v>29</v>
      </c>
      <c r="U14598" s="12">
        <f>((alpha*(beta^speed))*(speed^ceta))</f>
        <v>6.4040214758922449</v>
      </c>
      <c r="V14598" s="8">
        <f t="shared" si="511"/>
        <v>100</v>
      </c>
    </row>
    <row r="14599" spans="1:22">
      <c r="A14599" s="34" t="s">
        <v>20</v>
      </c>
      <c r="B14599" s="34" t="s">
        <v>81</v>
      </c>
      <c r="C14599" s="5" t="s">
        <v>231</v>
      </c>
      <c r="D14599" s="35" t="s">
        <v>86</v>
      </c>
      <c r="E14599" s="36" t="s">
        <v>14</v>
      </c>
      <c r="F14599" s="37">
        <v>0</v>
      </c>
      <c r="G14599" s="38">
        <v>0</v>
      </c>
      <c r="H14599" s="34">
        <v>0.99526143257397404</v>
      </c>
      <c r="I14599" s="35">
        <v>10.716527718590219</v>
      </c>
      <c r="J14599" s="35">
        <v>0.99726767364289504</v>
      </c>
      <c r="K14599" s="35">
        <v>-0.78499781159238957</v>
      </c>
      <c r="L14599" s="35">
        <v>0</v>
      </c>
      <c r="M14599" s="35">
        <v>0</v>
      </c>
      <c r="N14599" s="35">
        <v>0</v>
      </c>
      <c r="O14599" s="35">
        <v>0</v>
      </c>
      <c r="P14599" s="36">
        <v>12</v>
      </c>
      <c r="Q14599" s="37">
        <v>105</v>
      </c>
      <c r="R14599" s="36">
        <v>0</v>
      </c>
      <c r="S14599" s="39">
        <f t="shared" si="510"/>
        <v>100</v>
      </c>
      <c r="T14599" s="34" t="s">
        <v>29</v>
      </c>
      <c r="U14599" s="12">
        <f>((alpha*(beta^speed))*(speed^ceta))</f>
        <v>0.21939798416934578</v>
      </c>
      <c r="V14599" s="8">
        <f t="shared" si="511"/>
        <v>100</v>
      </c>
    </row>
    <row r="14600" spans="1:22">
      <c r="A14600" s="34" t="s">
        <v>20</v>
      </c>
      <c r="B14600" s="34" t="s">
        <v>81</v>
      </c>
      <c r="C14600" s="5" t="s">
        <v>231</v>
      </c>
      <c r="D14600" s="35" t="s">
        <v>86</v>
      </c>
      <c r="E14600" s="36" t="s">
        <v>18</v>
      </c>
      <c r="F14600" s="37">
        <v>0</v>
      </c>
      <c r="G14600" s="38">
        <v>0</v>
      </c>
      <c r="H14600" s="34">
        <v>0.98439575465824047</v>
      </c>
      <c r="I14600" s="35">
        <v>2.8743213772059959</v>
      </c>
      <c r="J14600" s="35">
        <v>1.0055783794636608</v>
      </c>
      <c r="K14600" s="35">
        <v>-0.84527368841608252</v>
      </c>
      <c r="L14600" s="35">
        <v>0</v>
      </c>
      <c r="M14600" s="35">
        <v>0</v>
      </c>
      <c r="N14600" s="35">
        <v>0</v>
      </c>
      <c r="O14600" s="35">
        <v>0</v>
      </c>
      <c r="P14600" s="36">
        <v>12</v>
      </c>
      <c r="Q14600" s="37">
        <v>105</v>
      </c>
      <c r="R14600" s="36">
        <v>0</v>
      </c>
      <c r="S14600" s="39">
        <f t="shared" si="510"/>
        <v>100</v>
      </c>
      <c r="T14600" s="34" t="s">
        <v>29</v>
      </c>
      <c r="U14600" s="12">
        <f>((alpha*(beta^speed))*(speed^ceta))</f>
        <v>0.10223054281351544</v>
      </c>
      <c r="V14600" s="8">
        <f t="shared" si="511"/>
        <v>100</v>
      </c>
    </row>
    <row r="14601" spans="1:22">
      <c r="A14601" s="34" t="s">
        <v>20</v>
      </c>
      <c r="B14601" s="34" t="s">
        <v>81</v>
      </c>
      <c r="C14601" s="5" t="s">
        <v>231</v>
      </c>
      <c r="D14601" s="35" t="s">
        <v>86</v>
      </c>
      <c r="E14601" s="36" t="s">
        <v>17</v>
      </c>
      <c r="F14601" s="37">
        <v>0</v>
      </c>
      <c r="G14601" s="38">
        <v>0</v>
      </c>
      <c r="H14601" s="34">
        <v>0.99469051934827724</v>
      </c>
      <c r="I14601" s="35">
        <v>4169.1783779021262</v>
      </c>
      <c r="J14601" s="35">
        <v>1.0064507406250189</v>
      </c>
      <c r="K14601" s="35">
        <v>-0.84023995230618065</v>
      </c>
      <c r="L14601" s="35">
        <v>0</v>
      </c>
      <c r="M14601" s="35">
        <v>0</v>
      </c>
      <c r="N14601" s="35">
        <v>0</v>
      </c>
      <c r="O14601" s="35">
        <v>0</v>
      </c>
      <c r="P14601" s="36">
        <v>12</v>
      </c>
      <c r="Q14601" s="37">
        <v>105</v>
      </c>
      <c r="R14601" s="36">
        <v>0</v>
      </c>
      <c r="S14601" s="39">
        <f t="shared" si="510"/>
        <v>100</v>
      </c>
      <c r="T14601" s="34" t="s">
        <v>29</v>
      </c>
      <c r="U14601" s="12">
        <f>((alpha*(beta^speed))*(speed^ceta))</f>
        <v>165.50950920332704</v>
      </c>
      <c r="V14601" s="8">
        <f t="shared" si="511"/>
        <v>100</v>
      </c>
    </row>
    <row r="14602" spans="1:22">
      <c r="A14602" s="34" t="s">
        <v>20</v>
      </c>
      <c r="B14602" s="34" t="s">
        <v>81</v>
      </c>
      <c r="C14602" s="5" t="s">
        <v>231</v>
      </c>
      <c r="D14602" s="35" t="s">
        <v>86</v>
      </c>
      <c r="E14602" s="36" t="s">
        <v>15</v>
      </c>
      <c r="F14602" s="37">
        <v>50</v>
      </c>
      <c r="G14602" s="38">
        <v>0</v>
      </c>
      <c r="H14602" s="34">
        <v>0.98470197764841216</v>
      </c>
      <c r="I14602" s="35">
        <v>1.0405449095745585</v>
      </c>
      <c r="J14602" s="35">
        <v>43.423774446720067</v>
      </c>
      <c r="K14602" s="35">
        <v>-0.7283770052048113</v>
      </c>
      <c r="L14602" s="35">
        <v>0.42954498143891645</v>
      </c>
      <c r="M14602" s="35">
        <v>5.1638904753891789E-2</v>
      </c>
      <c r="N14602" s="35">
        <v>0</v>
      </c>
      <c r="O14602" s="35">
        <v>0</v>
      </c>
      <c r="P14602" s="36">
        <v>12</v>
      </c>
      <c r="Q14602" s="37">
        <v>105</v>
      </c>
      <c r="R14602" s="36">
        <v>10</v>
      </c>
      <c r="S14602" s="39">
        <f t="shared" si="510"/>
        <v>100</v>
      </c>
      <c r="T14602" s="34" t="s">
        <v>44</v>
      </c>
      <c r="U14602" s="12">
        <f>(alpha+(beta/(1+EXP((((-1)*ceta)+(delta*LN(speed)))+(epsilon*speed)))))</f>
        <v>1.0571213980627916</v>
      </c>
      <c r="V14602" s="8">
        <f t="shared" si="511"/>
        <v>100</v>
      </c>
    </row>
    <row r="14603" spans="1:22">
      <c r="A14603" s="34" t="s">
        <v>20</v>
      </c>
      <c r="B14603" s="34" t="s">
        <v>81</v>
      </c>
      <c r="C14603" s="5" t="s">
        <v>231</v>
      </c>
      <c r="D14603" s="35" t="s">
        <v>86</v>
      </c>
      <c r="E14603" s="36" t="s">
        <v>16</v>
      </c>
      <c r="F14603" s="37">
        <v>50</v>
      </c>
      <c r="G14603" s="38">
        <v>0</v>
      </c>
      <c r="H14603" s="34">
        <v>0.9945125883043715</v>
      </c>
      <c r="I14603" s="35">
        <v>185.1295200028255</v>
      </c>
      <c r="J14603" s="35">
        <v>1.0080254185571897</v>
      </c>
      <c r="K14603" s="35">
        <v>-0.89862545798984905</v>
      </c>
      <c r="L14603" s="35">
        <v>0</v>
      </c>
      <c r="M14603" s="35">
        <v>0</v>
      </c>
      <c r="N14603" s="35">
        <v>0</v>
      </c>
      <c r="O14603" s="35">
        <v>0</v>
      </c>
      <c r="P14603" s="36">
        <v>12</v>
      </c>
      <c r="Q14603" s="37">
        <v>105</v>
      </c>
      <c r="R14603" s="36">
        <v>0</v>
      </c>
      <c r="S14603" s="39">
        <f t="shared" si="510"/>
        <v>100</v>
      </c>
      <c r="T14603" s="34" t="s">
        <v>29</v>
      </c>
      <c r="U14603" s="12">
        <f>((alpha*(beta^speed))*(speed^ceta))</f>
        <v>6.5670921285077588</v>
      </c>
      <c r="V14603" s="8">
        <f t="shared" si="511"/>
        <v>100</v>
      </c>
    </row>
    <row r="14604" spans="1:22">
      <c r="A14604" s="34" t="s">
        <v>20</v>
      </c>
      <c r="B14604" s="34" t="s">
        <v>81</v>
      </c>
      <c r="C14604" s="5" t="s">
        <v>231</v>
      </c>
      <c r="D14604" s="35" t="s">
        <v>86</v>
      </c>
      <c r="E14604" s="36" t="s">
        <v>14</v>
      </c>
      <c r="F14604" s="37">
        <v>50</v>
      </c>
      <c r="G14604" s="38">
        <v>0</v>
      </c>
      <c r="H14604" s="34">
        <v>0.99480449953368955</v>
      </c>
      <c r="I14604" s="35">
        <v>11.309397063384528</v>
      </c>
      <c r="J14604" s="35">
        <v>0.9978715202348698</v>
      </c>
      <c r="K14604" s="35">
        <v>-0.81153576989187248</v>
      </c>
      <c r="L14604" s="35">
        <v>0</v>
      </c>
      <c r="M14604" s="35">
        <v>0</v>
      </c>
      <c r="N14604" s="35">
        <v>0</v>
      </c>
      <c r="O14604" s="35">
        <v>0</v>
      </c>
      <c r="P14604" s="36">
        <v>12</v>
      </c>
      <c r="Q14604" s="37">
        <v>105</v>
      </c>
      <c r="R14604" s="36">
        <v>0</v>
      </c>
      <c r="S14604" s="39">
        <f t="shared" si="510"/>
        <v>100</v>
      </c>
      <c r="T14604" s="34" t="s">
        <v>29</v>
      </c>
      <c r="U14604" s="12">
        <f>((alpha*(beta^speed))*(speed^ceta))</f>
        <v>0.21768609752780324</v>
      </c>
      <c r="V14604" s="8">
        <f t="shared" si="511"/>
        <v>100</v>
      </c>
    </row>
    <row r="14605" spans="1:22">
      <c r="A14605" s="34" t="s">
        <v>20</v>
      </c>
      <c r="B14605" s="34" t="s">
        <v>81</v>
      </c>
      <c r="C14605" s="5" t="s">
        <v>231</v>
      </c>
      <c r="D14605" s="35" t="s">
        <v>86</v>
      </c>
      <c r="E14605" s="36" t="s">
        <v>18</v>
      </c>
      <c r="F14605" s="37">
        <v>50</v>
      </c>
      <c r="G14605" s="38">
        <v>0</v>
      </c>
      <c r="H14605" s="34">
        <v>0.97403393987844078</v>
      </c>
      <c r="I14605" s="35">
        <v>2.6959141925535208</v>
      </c>
      <c r="J14605" s="35">
        <v>1.0050958470582068</v>
      </c>
      <c r="K14605" s="35">
        <v>-0.80275547388879465</v>
      </c>
      <c r="L14605" s="35">
        <v>0</v>
      </c>
      <c r="M14605" s="35">
        <v>0</v>
      </c>
      <c r="N14605" s="35">
        <v>0</v>
      </c>
      <c r="O14605" s="35">
        <v>0</v>
      </c>
      <c r="P14605" s="36">
        <v>12</v>
      </c>
      <c r="Q14605" s="37">
        <v>105</v>
      </c>
      <c r="R14605" s="36">
        <v>0</v>
      </c>
      <c r="S14605" s="39">
        <f t="shared" si="510"/>
        <v>100</v>
      </c>
      <c r="T14605" s="34" t="s">
        <v>29</v>
      </c>
      <c r="U14605" s="12">
        <f>((alpha*(beta^speed))*(speed^ceta))</f>
        <v>0.11115857505445007</v>
      </c>
      <c r="V14605" s="8">
        <f t="shared" si="511"/>
        <v>100</v>
      </c>
    </row>
    <row r="14606" spans="1:22">
      <c r="A14606" s="34" t="s">
        <v>20</v>
      </c>
      <c r="B14606" s="34" t="s">
        <v>81</v>
      </c>
      <c r="C14606" s="5" t="s">
        <v>231</v>
      </c>
      <c r="D14606" s="35" t="s">
        <v>86</v>
      </c>
      <c r="E14606" s="36" t="s">
        <v>17</v>
      </c>
      <c r="F14606" s="37">
        <v>50</v>
      </c>
      <c r="G14606" s="38">
        <v>0</v>
      </c>
      <c r="H14606" s="34">
        <v>0.9931694579135919</v>
      </c>
      <c r="I14606" s="35">
        <v>3956.3949369735101</v>
      </c>
      <c r="J14606" s="35">
        <v>1.0055352088694147</v>
      </c>
      <c r="K14606" s="35">
        <v>-0.79973788994629491</v>
      </c>
      <c r="L14606" s="35">
        <v>0</v>
      </c>
      <c r="M14606" s="35">
        <v>0</v>
      </c>
      <c r="N14606" s="35">
        <v>0</v>
      </c>
      <c r="O14606" s="35">
        <v>0</v>
      </c>
      <c r="P14606" s="36">
        <v>12</v>
      </c>
      <c r="Q14606" s="37">
        <v>105</v>
      </c>
      <c r="R14606" s="36">
        <v>0</v>
      </c>
      <c r="S14606" s="39">
        <f t="shared" si="510"/>
        <v>100</v>
      </c>
      <c r="T14606" s="34" t="s">
        <v>29</v>
      </c>
      <c r="U14606" s="12">
        <f>((alpha*(beta^speed))*(speed^ceta))</f>
        <v>172.80331194120373</v>
      </c>
      <c r="V14606" s="8">
        <f t="shared" si="511"/>
        <v>100</v>
      </c>
    </row>
    <row r="14607" spans="1:22">
      <c r="A14607" s="34" t="s">
        <v>20</v>
      </c>
      <c r="B14607" s="34" t="s">
        <v>81</v>
      </c>
      <c r="C14607" s="5" t="s">
        <v>231</v>
      </c>
      <c r="D14607" s="35" t="s">
        <v>86</v>
      </c>
      <c r="E14607" s="36" t="s">
        <v>15</v>
      </c>
      <c r="F14607" s="37">
        <v>100</v>
      </c>
      <c r="G14607" s="38">
        <v>0</v>
      </c>
      <c r="H14607" s="34">
        <v>0.97769076349560546</v>
      </c>
      <c r="I14607" s="35">
        <v>1.1422504300488725</v>
      </c>
      <c r="J14607" s="35">
        <v>27.134570291105089</v>
      </c>
      <c r="K14607" s="35">
        <v>-0.19065460480822888</v>
      </c>
      <c r="L14607" s="35">
        <v>0.39919612861709897</v>
      </c>
      <c r="M14607" s="35">
        <v>5.5839486924623462E-2</v>
      </c>
      <c r="N14607" s="35">
        <v>0</v>
      </c>
      <c r="O14607" s="35">
        <v>0</v>
      </c>
      <c r="P14607" s="36">
        <v>12</v>
      </c>
      <c r="Q14607" s="37">
        <v>105</v>
      </c>
      <c r="R14607" s="36">
        <v>10</v>
      </c>
      <c r="S14607" s="39">
        <f t="shared" si="510"/>
        <v>100</v>
      </c>
      <c r="T14607" s="34" t="s">
        <v>44</v>
      </c>
      <c r="U14607" s="12">
        <f>(alpha+(beta/(1+EXP((((-1)*ceta)+(delta*LN(speed)))+(epsilon*speed)))))</f>
        <v>1.1556483646718547</v>
      </c>
      <c r="V14607" s="8">
        <f t="shared" si="511"/>
        <v>100</v>
      </c>
    </row>
    <row r="14608" spans="1:22">
      <c r="A14608" s="34" t="s">
        <v>20</v>
      </c>
      <c r="B14608" s="34" t="s">
        <v>81</v>
      </c>
      <c r="C14608" s="5" t="s">
        <v>231</v>
      </c>
      <c r="D14608" s="35" t="s">
        <v>86</v>
      </c>
      <c r="E14608" s="36" t="s">
        <v>16</v>
      </c>
      <c r="F14608" s="37">
        <v>100</v>
      </c>
      <c r="G14608" s="38">
        <v>0</v>
      </c>
      <c r="H14608" s="34">
        <v>0.99296194682050409</v>
      </c>
      <c r="I14608" s="35">
        <v>175.3493479129688</v>
      </c>
      <c r="J14608" s="35">
        <v>1.0069850551219628</v>
      </c>
      <c r="K14608" s="35">
        <v>-0.85979690834082534</v>
      </c>
      <c r="L14608" s="35">
        <v>0</v>
      </c>
      <c r="M14608" s="35">
        <v>0</v>
      </c>
      <c r="N14608" s="35">
        <v>0</v>
      </c>
      <c r="O14608" s="35">
        <v>0</v>
      </c>
      <c r="P14608" s="36">
        <v>12</v>
      </c>
      <c r="Q14608" s="37">
        <v>105</v>
      </c>
      <c r="R14608" s="36">
        <v>0</v>
      </c>
      <c r="S14608" s="39">
        <f t="shared" si="510"/>
        <v>100</v>
      </c>
      <c r="T14608" s="34" t="s">
        <v>29</v>
      </c>
      <c r="U14608" s="12">
        <f>((alpha*(beta^speed))*(speed^ceta))</f>
        <v>6.7083058184394693</v>
      </c>
      <c r="V14608" s="8">
        <f t="shared" si="511"/>
        <v>100</v>
      </c>
    </row>
    <row r="14609" spans="1:22">
      <c r="A14609" s="34" t="s">
        <v>20</v>
      </c>
      <c r="B14609" s="34" t="s">
        <v>81</v>
      </c>
      <c r="C14609" s="5" t="s">
        <v>231</v>
      </c>
      <c r="D14609" s="35" t="s">
        <v>86</v>
      </c>
      <c r="E14609" s="36" t="s">
        <v>14</v>
      </c>
      <c r="F14609" s="37">
        <v>100</v>
      </c>
      <c r="G14609" s="38">
        <v>0</v>
      </c>
      <c r="H14609" s="34">
        <v>0.99460808772455123</v>
      </c>
      <c r="I14609" s="35">
        <v>11.460261035309941</v>
      </c>
      <c r="J14609" s="35">
        <v>0.99805499822609722</v>
      </c>
      <c r="K14609" s="35">
        <v>-0.82135979727674502</v>
      </c>
      <c r="L14609" s="35">
        <v>0</v>
      </c>
      <c r="M14609" s="35">
        <v>0</v>
      </c>
      <c r="N14609" s="35">
        <v>0</v>
      </c>
      <c r="O14609" s="35">
        <v>0</v>
      </c>
      <c r="P14609" s="36">
        <v>12</v>
      </c>
      <c r="Q14609" s="37">
        <v>105</v>
      </c>
      <c r="R14609" s="36">
        <v>0</v>
      </c>
      <c r="S14609" s="39">
        <f t="shared" si="510"/>
        <v>100</v>
      </c>
      <c r="T14609" s="34" t="s">
        <v>29</v>
      </c>
      <c r="U14609" s="12">
        <f>((alpha*(beta^speed))*(speed^ceta))</f>
        <v>0.2147446274724685</v>
      </c>
      <c r="V14609" s="8">
        <f t="shared" si="511"/>
        <v>100</v>
      </c>
    </row>
    <row r="14610" spans="1:22">
      <c r="A14610" s="34" t="s">
        <v>20</v>
      </c>
      <c r="B14610" s="34" t="s">
        <v>81</v>
      </c>
      <c r="C14610" s="5" t="s">
        <v>231</v>
      </c>
      <c r="D14610" s="35" t="s">
        <v>86</v>
      </c>
      <c r="E14610" s="36" t="s">
        <v>18</v>
      </c>
      <c r="F14610" s="37">
        <v>100</v>
      </c>
      <c r="G14610" s="38">
        <v>0</v>
      </c>
      <c r="H14610" s="34">
        <v>0.96283009762456651</v>
      </c>
      <c r="I14610" s="35">
        <v>0.8351910224025404</v>
      </c>
      <c r="J14610" s="35">
        <v>0.14655949022062084</v>
      </c>
      <c r="K14610" s="35">
        <v>-7.6701202402534559E-4</v>
      </c>
      <c r="L14610" s="35">
        <v>0</v>
      </c>
      <c r="M14610" s="35">
        <v>0</v>
      </c>
      <c r="N14610" s="35">
        <v>0</v>
      </c>
      <c r="O14610" s="35">
        <v>0</v>
      </c>
      <c r="P14610" s="36">
        <v>12</v>
      </c>
      <c r="Q14610" s="37">
        <v>105</v>
      </c>
      <c r="R14610" s="36">
        <v>5</v>
      </c>
      <c r="S14610" s="39">
        <f t="shared" si="510"/>
        <v>100</v>
      </c>
      <c r="T14610" s="34" t="s">
        <v>36</v>
      </c>
      <c r="U14610" s="12">
        <f>(1/(((ceta*(speed^2))+(beta*speed))+alpha))</f>
        <v>0.1278605635880832</v>
      </c>
      <c r="V14610" s="8">
        <f t="shared" si="511"/>
        <v>100</v>
      </c>
    </row>
    <row r="14611" spans="1:22">
      <c r="A14611" s="34" t="s">
        <v>20</v>
      </c>
      <c r="B14611" s="34" t="s">
        <v>81</v>
      </c>
      <c r="C14611" s="5" t="s">
        <v>231</v>
      </c>
      <c r="D14611" s="35" t="s">
        <v>86</v>
      </c>
      <c r="E14611" s="36" t="s">
        <v>17</v>
      </c>
      <c r="F14611" s="37">
        <v>100</v>
      </c>
      <c r="G14611" s="38">
        <v>0</v>
      </c>
      <c r="H14611" s="34">
        <v>0.99146223106300646</v>
      </c>
      <c r="I14611" s="35">
        <v>3773.485400994115</v>
      </c>
      <c r="J14611" s="35">
        <v>1.0046335238406265</v>
      </c>
      <c r="K14611" s="35">
        <v>-0.7618074136841313</v>
      </c>
      <c r="L14611" s="35">
        <v>0</v>
      </c>
      <c r="M14611" s="35">
        <v>0</v>
      </c>
      <c r="N14611" s="35">
        <v>0</v>
      </c>
      <c r="O14611" s="35">
        <v>0</v>
      </c>
      <c r="P14611" s="36">
        <v>12</v>
      </c>
      <c r="Q14611" s="37">
        <v>105</v>
      </c>
      <c r="R14611" s="36">
        <v>0</v>
      </c>
      <c r="S14611" s="39">
        <f t="shared" si="510"/>
        <v>100</v>
      </c>
      <c r="T14611" s="34" t="s">
        <v>29</v>
      </c>
      <c r="U14611" s="12">
        <f>((alpha*(beta^speed))*(speed^ceta))</f>
        <v>179.4297533946278</v>
      </c>
      <c r="V14611" s="8">
        <f t="shared" si="511"/>
        <v>100</v>
      </c>
    </row>
    <row r="14612" spans="1:22">
      <c r="A14612" s="34" t="s">
        <v>20</v>
      </c>
      <c r="B14612" s="34" t="s">
        <v>81</v>
      </c>
      <c r="C14612" s="5" t="s">
        <v>231</v>
      </c>
      <c r="D14612" s="35" t="s">
        <v>86</v>
      </c>
      <c r="E14612" s="36" t="s">
        <v>15</v>
      </c>
      <c r="F14612" s="37">
        <v>0</v>
      </c>
      <c r="G14612" s="38">
        <v>-0.06</v>
      </c>
      <c r="H14612" s="34">
        <v>0.99567492062695961</v>
      </c>
      <c r="I14612" s="35">
        <v>0.37558488250661454</v>
      </c>
      <c r="J14612" s="35">
        <v>2.3542868102302345E-2</v>
      </c>
      <c r="K14612" s="35">
        <v>0.40498258113978441</v>
      </c>
      <c r="L14612" s="35">
        <v>0</v>
      </c>
      <c r="M14612" s="35">
        <v>0</v>
      </c>
      <c r="N14612" s="35">
        <v>0</v>
      </c>
      <c r="O14612" s="35">
        <v>0</v>
      </c>
      <c r="P14612" s="36">
        <v>12</v>
      </c>
      <c r="Q14612" s="37">
        <v>105</v>
      </c>
      <c r="R14612" s="36">
        <v>2</v>
      </c>
      <c r="S14612" s="39">
        <f t="shared" si="510"/>
        <v>100</v>
      </c>
      <c r="T14612" s="34" t="s">
        <v>31</v>
      </c>
      <c r="U14612" s="12">
        <f>((alpha+(beta*speed))^((-1)/ceta))</f>
        <v>8.3764359781596118E-2</v>
      </c>
      <c r="V14612" s="8">
        <f t="shared" si="511"/>
        <v>100</v>
      </c>
    </row>
    <row r="14613" spans="1:22">
      <c r="A14613" s="34" t="s">
        <v>20</v>
      </c>
      <c r="B14613" s="34" t="s">
        <v>81</v>
      </c>
      <c r="C14613" s="5" t="s">
        <v>231</v>
      </c>
      <c r="D14613" s="35" t="s">
        <v>86</v>
      </c>
      <c r="E14613" s="36" t="s">
        <v>16</v>
      </c>
      <c r="F14613" s="37">
        <v>0</v>
      </c>
      <c r="G14613" s="38">
        <v>-0.06</v>
      </c>
      <c r="H14613" s="34">
        <v>0.99522265526608389</v>
      </c>
      <c r="I14613" s="35">
        <v>9.9160813482922983</v>
      </c>
      <c r="J14613" s="35">
        <v>-17.965946474407502</v>
      </c>
      <c r="K14613" s="35">
        <v>-2.4011904544492499</v>
      </c>
      <c r="L14613" s="35">
        <v>0</v>
      </c>
      <c r="M14613" s="35">
        <v>0</v>
      </c>
      <c r="N14613" s="35">
        <v>0</v>
      </c>
      <c r="O14613" s="35">
        <v>0</v>
      </c>
      <c r="P14613" s="36">
        <v>12</v>
      </c>
      <c r="Q14613" s="37">
        <v>105</v>
      </c>
      <c r="R14613" s="36">
        <v>13</v>
      </c>
      <c r="S14613" s="39">
        <f t="shared" si="510"/>
        <v>100</v>
      </c>
      <c r="T14613" s="34" t="s">
        <v>50</v>
      </c>
      <c r="U14613" s="12">
        <f>EXP((alpha+(beta/speed))+(ceta*LN(speed)))</f>
        <v>0.26674321947179591</v>
      </c>
      <c r="V14613" s="8">
        <f t="shared" si="511"/>
        <v>100</v>
      </c>
    </row>
    <row r="14614" spans="1:22">
      <c r="A14614" s="34" t="s">
        <v>20</v>
      </c>
      <c r="B14614" s="34" t="s">
        <v>81</v>
      </c>
      <c r="C14614" s="5" t="s">
        <v>231</v>
      </c>
      <c r="D14614" s="35" t="s">
        <v>86</v>
      </c>
      <c r="E14614" s="36" t="s">
        <v>14</v>
      </c>
      <c r="F14614" s="37">
        <v>0</v>
      </c>
      <c r="G14614" s="38">
        <v>-0.06</v>
      </c>
      <c r="H14614" s="34">
        <v>0.9983069816766722</v>
      </c>
      <c r="I14614" s="35">
        <v>2.0415082454801087E-2</v>
      </c>
      <c r="J14614" s="35">
        <v>7.0755388857940504</v>
      </c>
      <c r="K14614" s="35">
        <v>0.87560136039575598</v>
      </c>
      <c r="L14614" s="35">
        <v>0.9540274321778337</v>
      </c>
      <c r="M14614" s="35">
        <v>1.6328992129579573E-2</v>
      </c>
      <c r="N14614" s="35">
        <v>0</v>
      </c>
      <c r="O14614" s="35">
        <v>0</v>
      </c>
      <c r="P14614" s="36">
        <v>12</v>
      </c>
      <c r="Q14614" s="37">
        <v>105</v>
      </c>
      <c r="R14614" s="36">
        <v>10</v>
      </c>
      <c r="S14614" s="39">
        <f t="shared" si="510"/>
        <v>100</v>
      </c>
      <c r="T14614" s="34" t="s">
        <v>44</v>
      </c>
      <c r="U14614" s="12">
        <f>(alpha+(beta/(1+EXP((((-1)*ceta)+(delta*LN(speed)))+(epsilon*speed)))))</f>
        <v>6.1181720624531033E-2</v>
      </c>
      <c r="V14614" s="8">
        <f t="shared" si="511"/>
        <v>100</v>
      </c>
    </row>
    <row r="14615" spans="1:22">
      <c r="A14615" s="34" t="s">
        <v>20</v>
      </c>
      <c r="B14615" s="34" t="s">
        <v>81</v>
      </c>
      <c r="C14615" s="5" t="s">
        <v>231</v>
      </c>
      <c r="D14615" s="35" t="s">
        <v>86</v>
      </c>
      <c r="E14615" s="36" t="s">
        <v>18</v>
      </c>
      <c r="F14615" s="37">
        <v>0</v>
      </c>
      <c r="G14615" s="38">
        <v>-0.06</v>
      </c>
      <c r="H14615" s="34">
        <v>0.99690311583278279</v>
      </c>
      <c r="I14615" s="35">
        <v>-0.18764080782928852</v>
      </c>
      <c r="J14615" s="35">
        <v>0.33897492139388413</v>
      </c>
      <c r="K14615" s="35">
        <v>3.7350105248309712E-4</v>
      </c>
      <c r="L14615" s="35">
        <v>0</v>
      </c>
      <c r="M14615" s="35">
        <v>0</v>
      </c>
      <c r="N14615" s="35">
        <v>0</v>
      </c>
      <c r="O14615" s="35">
        <v>0</v>
      </c>
      <c r="P14615" s="36">
        <v>12</v>
      </c>
      <c r="Q14615" s="37">
        <v>105</v>
      </c>
      <c r="R14615" s="36">
        <v>5</v>
      </c>
      <c r="S14615" s="39">
        <f t="shared" si="510"/>
        <v>100</v>
      </c>
      <c r="T14615" s="34" t="s">
        <v>36</v>
      </c>
      <c r="U14615" s="12">
        <f>(1/(((ceta*(speed^2))+(beta*speed))+alpha))</f>
        <v>2.6705933749608602E-2</v>
      </c>
      <c r="V14615" s="8">
        <f t="shared" si="511"/>
        <v>100</v>
      </c>
    </row>
    <row r="14616" spans="1:22">
      <c r="A14616" s="34" t="s">
        <v>20</v>
      </c>
      <c r="B14616" s="34" t="s">
        <v>81</v>
      </c>
      <c r="C14616" s="5" t="s">
        <v>231</v>
      </c>
      <c r="D14616" s="35" t="s">
        <v>86</v>
      </c>
      <c r="E14616" s="36" t="s">
        <v>17</v>
      </c>
      <c r="F14616" s="37">
        <v>0</v>
      </c>
      <c r="G14616" s="38">
        <v>-0.06</v>
      </c>
      <c r="H14616" s="34">
        <v>0.99320145551843797</v>
      </c>
      <c r="I14616" s="35">
        <v>13.410656952376899</v>
      </c>
      <c r="J14616" s="35">
        <v>-19.509722099019093</v>
      </c>
      <c r="K14616" s="35">
        <v>-2.4532728514889732</v>
      </c>
      <c r="L14616" s="35">
        <v>0</v>
      </c>
      <c r="M14616" s="35">
        <v>0</v>
      </c>
      <c r="N14616" s="35">
        <v>0</v>
      </c>
      <c r="O14616" s="35">
        <v>0</v>
      </c>
      <c r="P14616" s="36">
        <v>12</v>
      </c>
      <c r="Q14616" s="37">
        <v>105</v>
      </c>
      <c r="R14616" s="36">
        <v>13</v>
      </c>
      <c r="S14616" s="39">
        <f t="shared" si="510"/>
        <v>100</v>
      </c>
      <c r="T14616" s="34" t="s">
        <v>50</v>
      </c>
      <c r="U14616" s="12">
        <f>EXP((alpha+(beta/speed))+(ceta*LN(speed)))</f>
        <v>6.8061099963095604</v>
      </c>
      <c r="V14616" s="8">
        <f t="shared" si="511"/>
        <v>100</v>
      </c>
    </row>
    <row r="14617" spans="1:22">
      <c r="A14617" s="34" t="s">
        <v>20</v>
      </c>
      <c r="B14617" s="34" t="s">
        <v>81</v>
      </c>
      <c r="C14617" s="5" t="s">
        <v>231</v>
      </c>
      <c r="D14617" s="35" t="s">
        <v>86</v>
      </c>
      <c r="E14617" s="36" t="s">
        <v>15</v>
      </c>
      <c r="F14617" s="37">
        <v>50</v>
      </c>
      <c r="G14617" s="38">
        <v>-0.06</v>
      </c>
      <c r="H14617" s="34">
        <v>0.99335592100347037</v>
      </c>
      <c r="I14617" s="35">
        <v>8.2251361479321474</v>
      </c>
      <c r="J14617" s="35">
        <v>-18.652266241529087</v>
      </c>
      <c r="K14617" s="35">
        <v>-2.2911103944865734</v>
      </c>
      <c r="L14617" s="35">
        <v>0</v>
      </c>
      <c r="M14617" s="35">
        <v>0</v>
      </c>
      <c r="N14617" s="35">
        <v>0</v>
      </c>
      <c r="O14617" s="35">
        <v>0</v>
      </c>
      <c r="P14617" s="36">
        <v>12</v>
      </c>
      <c r="Q14617" s="37">
        <v>105</v>
      </c>
      <c r="R14617" s="36">
        <v>13</v>
      </c>
      <c r="S14617" s="39">
        <f t="shared" si="510"/>
        <v>100</v>
      </c>
      <c r="T14617" s="34" t="s">
        <v>50</v>
      </c>
      <c r="U14617" s="12">
        <f>EXP((alpha+(beta/speed))+(ceta*LN(speed)))</f>
        <v>8.1078310425392763E-2</v>
      </c>
      <c r="V14617" s="8">
        <f t="shared" si="511"/>
        <v>100</v>
      </c>
    </row>
    <row r="14618" spans="1:22">
      <c r="A14618" s="34" t="s">
        <v>20</v>
      </c>
      <c r="B14618" s="34" t="s">
        <v>81</v>
      </c>
      <c r="C14618" s="5" t="s">
        <v>231</v>
      </c>
      <c r="D14618" s="35" t="s">
        <v>86</v>
      </c>
      <c r="E14618" s="36" t="s">
        <v>16</v>
      </c>
      <c r="F14618" s="37">
        <v>50</v>
      </c>
      <c r="G14618" s="38">
        <v>-0.06</v>
      </c>
      <c r="H14618" s="34">
        <v>0.99439632385081678</v>
      </c>
      <c r="I14618" s="35">
        <v>10.206011804401141</v>
      </c>
      <c r="J14618" s="35">
        <v>-19.565280647007256</v>
      </c>
      <c r="K14618" s="35">
        <v>-2.4791928751998418</v>
      </c>
      <c r="L14618" s="35">
        <v>0</v>
      </c>
      <c r="M14618" s="35">
        <v>0</v>
      </c>
      <c r="N14618" s="35">
        <v>0</v>
      </c>
      <c r="O14618" s="35">
        <v>0</v>
      </c>
      <c r="P14618" s="36">
        <v>12</v>
      </c>
      <c r="Q14618" s="37">
        <v>105</v>
      </c>
      <c r="R14618" s="36">
        <v>13</v>
      </c>
      <c r="S14618" s="39">
        <f t="shared" si="510"/>
        <v>100</v>
      </c>
      <c r="T14618" s="34" t="s">
        <v>50</v>
      </c>
      <c r="U14618" s="12">
        <f>EXP((alpha+(beta/speed))+(ceta*LN(speed)))</f>
        <v>0.24493899088250681</v>
      </c>
      <c r="V14618" s="8">
        <f t="shared" si="511"/>
        <v>100</v>
      </c>
    </row>
    <row r="14619" spans="1:22">
      <c r="A14619" s="34" t="s">
        <v>20</v>
      </c>
      <c r="B14619" s="34" t="s">
        <v>81</v>
      </c>
      <c r="C14619" s="5" t="s">
        <v>231</v>
      </c>
      <c r="D14619" s="35" t="s">
        <v>86</v>
      </c>
      <c r="E14619" s="36" t="s">
        <v>14</v>
      </c>
      <c r="F14619" s="37">
        <v>50</v>
      </c>
      <c r="G14619" s="38">
        <v>-0.06</v>
      </c>
      <c r="H14619" s="34">
        <v>0.99825580436544925</v>
      </c>
      <c r="I14619" s="35">
        <v>0.49733954866233676</v>
      </c>
      <c r="J14619" s="35">
        <v>3.8047892377816299E-2</v>
      </c>
      <c r="K14619" s="35">
        <v>0.52777755102758228</v>
      </c>
      <c r="L14619" s="35">
        <v>0</v>
      </c>
      <c r="M14619" s="35">
        <v>0</v>
      </c>
      <c r="N14619" s="35">
        <v>0</v>
      </c>
      <c r="O14619" s="35">
        <v>0</v>
      </c>
      <c r="P14619" s="36">
        <v>12</v>
      </c>
      <c r="Q14619" s="37">
        <v>105</v>
      </c>
      <c r="R14619" s="36">
        <v>2</v>
      </c>
      <c r="S14619" s="39">
        <f t="shared" si="510"/>
        <v>100</v>
      </c>
      <c r="T14619" s="34" t="s">
        <v>31</v>
      </c>
      <c r="U14619" s="12">
        <f>((alpha+(beta*speed))^((-1)/ceta))</f>
        <v>6.2999367106458815E-2</v>
      </c>
      <c r="V14619" s="8">
        <f t="shared" si="511"/>
        <v>100</v>
      </c>
    </row>
    <row r="14620" spans="1:22">
      <c r="A14620" s="34" t="s">
        <v>20</v>
      </c>
      <c r="B14620" s="34" t="s">
        <v>81</v>
      </c>
      <c r="C14620" s="5" t="s">
        <v>231</v>
      </c>
      <c r="D14620" s="35" t="s">
        <v>86</v>
      </c>
      <c r="E14620" s="36" t="s">
        <v>18</v>
      </c>
      <c r="F14620" s="37">
        <v>50</v>
      </c>
      <c r="G14620" s="38">
        <v>-0.06</v>
      </c>
      <c r="H14620" s="34">
        <v>0.99592603217961551</v>
      </c>
      <c r="I14620" s="35">
        <v>2.2311671464389264</v>
      </c>
      <c r="J14620" s="35">
        <v>-6.0462437255517072</v>
      </c>
      <c r="K14620" s="35">
        <v>-1.2688106342742618</v>
      </c>
      <c r="L14620" s="35">
        <v>0</v>
      </c>
      <c r="M14620" s="35">
        <v>0</v>
      </c>
      <c r="N14620" s="35">
        <v>0</v>
      </c>
      <c r="O14620" s="35">
        <v>0</v>
      </c>
      <c r="P14620" s="36">
        <v>12</v>
      </c>
      <c r="Q14620" s="37">
        <v>105</v>
      </c>
      <c r="R14620" s="36">
        <v>13</v>
      </c>
      <c r="S14620" s="39">
        <f t="shared" si="510"/>
        <v>100</v>
      </c>
      <c r="T14620" s="34" t="s">
        <v>50</v>
      </c>
      <c r="U14620" s="12">
        <f t="shared" ref="U14620:U14626" si="512">EXP((alpha+(beta/speed))+(ceta*LN(speed)))</f>
        <v>2.5415801414737052E-2</v>
      </c>
      <c r="V14620" s="8">
        <f t="shared" si="511"/>
        <v>100</v>
      </c>
    </row>
    <row r="14621" spans="1:22">
      <c r="A14621" s="34" t="s">
        <v>20</v>
      </c>
      <c r="B14621" s="34" t="s">
        <v>81</v>
      </c>
      <c r="C14621" s="5" t="s">
        <v>231</v>
      </c>
      <c r="D14621" s="35" t="s">
        <v>86</v>
      </c>
      <c r="E14621" s="36" t="s">
        <v>17</v>
      </c>
      <c r="F14621" s="37">
        <v>50</v>
      </c>
      <c r="G14621" s="38">
        <v>-0.06</v>
      </c>
      <c r="H14621" s="34">
        <v>0.99222432265497418</v>
      </c>
      <c r="I14621" s="35">
        <v>13.640342954288512</v>
      </c>
      <c r="J14621" s="35">
        <v>-20.793084107341343</v>
      </c>
      <c r="K14621" s="35">
        <v>-2.5156225654391555</v>
      </c>
      <c r="L14621" s="35">
        <v>0</v>
      </c>
      <c r="M14621" s="35">
        <v>0</v>
      </c>
      <c r="N14621" s="35">
        <v>0</v>
      </c>
      <c r="O14621" s="35">
        <v>0</v>
      </c>
      <c r="P14621" s="36">
        <v>12</v>
      </c>
      <c r="Q14621" s="37">
        <v>105</v>
      </c>
      <c r="R14621" s="36">
        <v>13</v>
      </c>
      <c r="S14621" s="39">
        <f t="shared" si="510"/>
        <v>100</v>
      </c>
      <c r="T14621" s="34" t="s">
        <v>50</v>
      </c>
      <c r="U14621" s="12">
        <f t="shared" si="512"/>
        <v>6.3442067627241734</v>
      </c>
      <c r="V14621" s="8">
        <f t="shared" si="511"/>
        <v>100</v>
      </c>
    </row>
    <row r="14622" spans="1:22">
      <c r="A14622" s="34" t="s">
        <v>20</v>
      </c>
      <c r="B14622" s="34" t="s">
        <v>81</v>
      </c>
      <c r="C14622" s="5" t="s">
        <v>231</v>
      </c>
      <c r="D14622" s="35" t="s">
        <v>86</v>
      </c>
      <c r="E14622" s="36" t="s">
        <v>15</v>
      </c>
      <c r="F14622" s="37">
        <v>100</v>
      </c>
      <c r="G14622" s="38">
        <v>-0.06</v>
      </c>
      <c r="H14622" s="34">
        <v>0.9900869089298715</v>
      </c>
      <c r="I14622" s="35">
        <v>8.8261021368687604</v>
      </c>
      <c r="J14622" s="35">
        <v>-22.04830905375821</v>
      </c>
      <c r="K14622" s="35">
        <v>-2.4299166673352968</v>
      </c>
      <c r="L14622" s="35">
        <v>0</v>
      </c>
      <c r="M14622" s="35">
        <v>0</v>
      </c>
      <c r="N14622" s="35">
        <v>0</v>
      </c>
      <c r="O14622" s="35">
        <v>0</v>
      </c>
      <c r="P14622" s="36">
        <v>12</v>
      </c>
      <c r="Q14622" s="37">
        <v>105</v>
      </c>
      <c r="R14622" s="36">
        <v>13</v>
      </c>
      <c r="S14622" s="39">
        <f t="shared" si="510"/>
        <v>100</v>
      </c>
      <c r="T14622" s="34" t="s">
        <v>50</v>
      </c>
      <c r="U14622" s="12">
        <f t="shared" si="512"/>
        <v>7.5429205017226428E-2</v>
      </c>
      <c r="V14622" s="8">
        <f t="shared" si="511"/>
        <v>100</v>
      </c>
    </row>
    <row r="14623" spans="1:22">
      <c r="A14623" s="34" t="s">
        <v>20</v>
      </c>
      <c r="B14623" s="34" t="s">
        <v>81</v>
      </c>
      <c r="C14623" s="5" t="s">
        <v>231</v>
      </c>
      <c r="D14623" s="35" t="s">
        <v>86</v>
      </c>
      <c r="E14623" s="36" t="s">
        <v>16</v>
      </c>
      <c r="F14623" s="37">
        <v>100</v>
      </c>
      <c r="G14623" s="38">
        <v>-0.06</v>
      </c>
      <c r="H14623" s="34">
        <v>0.9935425123766124</v>
      </c>
      <c r="I14623" s="35">
        <v>10.382668506454797</v>
      </c>
      <c r="J14623" s="35">
        <v>-20.605007040351811</v>
      </c>
      <c r="K14623" s="35">
        <v>-2.5268586779949334</v>
      </c>
      <c r="L14623" s="35">
        <v>0</v>
      </c>
      <c r="M14623" s="35">
        <v>0</v>
      </c>
      <c r="N14623" s="35">
        <v>0</v>
      </c>
      <c r="O14623" s="35">
        <v>0</v>
      </c>
      <c r="P14623" s="36">
        <v>12</v>
      </c>
      <c r="Q14623" s="37">
        <v>105</v>
      </c>
      <c r="R14623" s="36">
        <v>13</v>
      </c>
      <c r="S14623" s="39">
        <f t="shared" si="510"/>
        <v>100</v>
      </c>
      <c r="T14623" s="34" t="s">
        <v>50</v>
      </c>
      <c r="U14623" s="12">
        <f t="shared" si="512"/>
        <v>0.23223724732424553</v>
      </c>
      <c r="V14623" s="8">
        <f t="shared" si="511"/>
        <v>100</v>
      </c>
    </row>
    <row r="14624" spans="1:22">
      <c r="A14624" s="34" t="s">
        <v>20</v>
      </c>
      <c r="B14624" s="34" t="s">
        <v>81</v>
      </c>
      <c r="C14624" s="5" t="s">
        <v>231</v>
      </c>
      <c r="D14624" s="35" t="s">
        <v>86</v>
      </c>
      <c r="E14624" s="36" t="s">
        <v>14</v>
      </c>
      <c r="F14624" s="37">
        <v>100</v>
      </c>
      <c r="G14624" s="38">
        <v>-0.06</v>
      </c>
      <c r="H14624" s="34">
        <v>0.99825318719619494</v>
      </c>
      <c r="I14624" s="35">
        <v>4.9702539010974895</v>
      </c>
      <c r="J14624" s="35">
        <v>-9.6081653792286073</v>
      </c>
      <c r="K14624" s="35">
        <v>-1.650193901855751</v>
      </c>
      <c r="L14624" s="35">
        <v>0</v>
      </c>
      <c r="M14624" s="35">
        <v>0</v>
      </c>
      <c r="N14624" s="35">
        <v>0</v>
      </c>
      <c r="O14624" s="35">
        <v>0</v>
      </c>
      <c r="P14624" s="36">
        <v>12</v>
      </c>
      <c r="Q14624" s="37">
        <v>105</v>
      </c>
      <c r="R14624" s="36">
        <v>13</v>
      </c>
      <c r="S14624" s="39">
        <f t="shared" si="510"/>
        <v>100</v>
      </c>
      <c r="T14624" s="34" t="s">
        <v>50</v>
      </c>
      <c r="U14624" s="12">
        <f t="shared" si="512"/>
        <v>6.5529719224896726E-2</v>
      </c>
      <c r="V14624" s="8">
        <f t="shared" si="511"/>
        <v>100</v>
      </c>
    </row>
    <row r="14625" spans="1:22">
      <c r="A14625" s="34" t="s">
        <v>20</v>
      </c>
      <c r="B14625" s="34" t="s">
        <v>81</v>
      </c>
      <c r="C14625" s="5" t="s">
        <v>231</v>
      </c>
      <c r="D14625" s="35" t="s">
        <v>86</v>
      </c>
      <c r="E14625" s="36" t="s">
        <v>18</v>
      </c>
      <c r="F14625" s="37">
        <v>100</v>
      </c>
      <c r="G14625" s="38">
        <v>-0.06</v>
      </c>
      <c r="H14625" s="34">
        <v>0.99305181926548025</v>
      </c>
      <c r="I14625" s="35">
        <v>2.7356096675286818</v>
      </c>
      <c r="J14625" s="35">
        <v>-9.1421923516572079</v>
      </c>
      <c r="K14625" s="35">
        <v>-1.3778142760713188</v>
      </c>
      <c r="L14625" s="35">
        <v>0</v>
      </c>
      <c r="M14625" s="35">
        <v>0</v>
      </c>
      <c r="N14625" s="35">
        <v>0</v>
      </c>
      <c r="O14625" s="35">
        <v>0</v>
      </c>
      <c r="P14625" s="36">
        <v>12</v>
      </c>
      <c r="Q14625" s="37">
        <v>105</v>
      </c>
      <c r="R14625" s="36">
        <v>13</v>
      </c>
      <c r="S14625" s="39">
        <f t="shared" si="510"/>
        <v>100</v>
      </c>
      <c r="T14625" s="34" t="s">
        <v>50</v>
      </c>
      <c r="U14625" s="12">
        <f t="shared" si="512"/>
        <v>2.4701742729664432E-2</v>
      </c>
      <c r="V14625" s="8">
        <f t="shared" si="511"/>
        <v>100</v>
      </c>
    </row>
    <row r="14626" spans="1:22">
      <c r="A14626" s="34" t="s">
        <v>20</v>
      </c>
      <c r="B14626" s="34" t="s">
        <v>81</v>
      </c>
      <c r="C14626" s="5" t="s">
        <v>231</v>
      </c>
      <c r="D14626" s="35" t="s">
        <v>86</v>
      </c>
      <c r="E14626" s="36" t="s">
        <v>17</v>
      </c>
      <c r="F14626" s="37">
        <v>100</v>
      </c>
      <c r="G14626" s="38">
        <v>-0.06</v>
      </c>
      <c r="H14626" s="34">
        <v>0.991118048861235</v>
      </c>
      <c r="I14626" s="35">
        <v>13.824322141406324</v>
      </c>
      <c r="J14626" s="35">
        <v>-21.865034266233099</v>
      </c>
      <c r="K14626" s="35">
        <v>-2.5638132865799643</v>
      </c>
      <c r="L14626" s="35">
        <v>0</v>
      </c>
      <c r="M14626" s="35">
        <v>0</v>
      </c>
      <c r="N14626" s="35">
        <v>0</v>
      </c>
      <c r="O14626" s="35">
        <v>0</v>
      </c>
      <c r="P14626" s="36">
        <v>12</v>
      </c>
      <c r="Q14626" s="37">
        <v>105</v>
      </c>
      <c r="R14626" s="36">
        <v>13</v>
      </c>
      <c r="S14626" s="39">
        <f t="shared" si="510"/>
        <v>100</v>
      </c>
      <c r="T14626" s="34" t="s">
        <v>50</v>
      </c>
      <c r="U14626" s="12">
        <f t="shared" si="512"/>
        <v>6.0428471839278597</v>
      </c>
      <c r="V14626" s="8">
        <f t="shared" si="511"/>
        <v>100</v>
      </c>
    </row>
    <row r="14627" spans="1:22">
      <c r="A14627" s="34" t="s">
        <v>20</v>
      </c>
      <c r="B14627" s="34" t="s">
        <v>81</v>
      </c>
      <c r="C14627" s="5" t="s">
        <v>231</v>
      </c>
      <c r="D14627" s="35" t="s">
        <v>86</v>
      </c>
      <c r="E14627" s="36" t="s">
        <v>15</v>
      </c>
      <c r="F14627" s="37">
        <v>0</v>
      </c>
      <c r="G14627" s="38">
        <v>-0.04</v>
      </c>
      <c r="H14627" s="34">
        <v>0.9959380825626154</v>
      </c>
      <c r="I14627" s="35">
        <v>8.8583064857545496E-2</v>
      </c>
      <c r="J14627" s="35">
        <v>16.280523959640597</v>
      </c>
      <c r="K14627" s="35">
        <v>1.0067977061179618</v>
      </c>
      <c r="L14627" s="35">
        <v>0.82614989819528606</v>
      </c>
      <c r="M14627" s="35">
        <v>3.0619061620777537E-2</v>
      </c>
      <c r="N14627" s="35">
        <v>0</v>
      </c>
      <c r="O14627" s="35">
        <v>0</v>
      </c>
      <c r="P14627" s="36">
        <v>12</v>
      </c>
      <c r="Q14627" s="37">
        <v>105</v>
      </c>
      <c r="R14627" s="36">
        <v>10</v>
      </c>
      <c r="S14627" s="39">
        <f t="shared" si="510"/>
        <v>100</v>
      </c>
      <c r="T14627" s="34" t="s">
        <v>44</v>
      </c>
      <c r="U14627" s="12">
        <f>(alpha+(beta/(1+EXP((((-1)*ceta)+(delta*LN(speed)))+(epsilon*speed)))))</f>
        <v>0.13488609293206699</v>
      </c>
      <c r="V14627" s="8">
        <f t="shared" si="511"/>
        <v>100</v>
      </c>
    </row>
    <row r="14628" spans="1:22">
      <c r="A14628" s="34" t="s">
        <v>20</v>
      </c>
      <c r="B14628" s="34" t="s">
        <v>81</v>
      </c>
      <c r="C14628" s="5" t="s">
        <v>231</v>
      </c>
      <c r="D14628" s="35" t="s">
        <v>86</v>
      </c>
      <c r="E14628" s="36" t="s">
        <v>16</v>
      </c>
      <c r="F14628" s="37">
        <v>0</v>
      </c>
      <c r="G14628" s="38">
        <v>-0.04</v>
      </c>
      <c r="H14628" s="34">
        <v>0.99410264610734578</v>
      </c>
      <c r="I14628" s="35">
        <v>124.26387621991792</v>
      </c>
      <c r="J14628" s="35">
        <v>0.97579289684504633</v>
      </c>
      <c r="K14628" s="35">
        <v>-0.75841676477110442</v>
      </c>
      <c r="L14628" s="35">
        <v>0</v>
      </c>
      <c r="M14628" s="35">
        <v>0</v>
      </c>
      <c r="N14628" s="35">
        <v>0</v>
      </c>
      <c r="O14628" s="35">
        <v>0</v>
      </c>
      <c r="P14628" s="36">
        <v>12</v>
      </c>
      <c r="Q14628" s="37">
        <v>105</v>
      </c>
      <c r="R14628" s="36">
        <v>0</v>
      </c>
      <c r="S14628" s="39">
        <f t="shared" si="510"/>
        <v>100</v>
      </c>
      <c r="T14628" s="34" t="s">
        <v>29</v>
      </c>
      <c r="U14628" s="12">
        <f>((alpha*(beta^speed))*(speed^ceta))</f>
        <v>0.32604429610487851</v>
      </c>
      <c r="V14628" s="8">
        <f t="shared" si="511"/>
        <v>100</v>
      </c>
    </row>
    <row r="14629" spans="1:22">
      <c r="A14629" s="34" t="s">
        <v>20</v>
      </c>
      <c r="B14629" s="34" t="s">
        <v>81</v>
      </c>
      <c r="C14629" s="5" t="s">
        <v>231</v>
      </c>
      <c r="D14629" s="35" t="s">
        <v>86</v>
      </c>
      <c r="E14629" s="36" t="s">
        <v>14</v>
      </c>
      <c r="F14629" s="37">
        <v>0</v>
      </c>
      <c r="G14629" s="38">
        <v>-0.04</v>
      </c>
      <c r="H14629" s="34">
        <v>0.99777697039499191</v>
      </c>
      <c r="I14629" s="35">
        <v>9.7832627388740541</v>
      </c>
      <c r="J14629" s="35">
        <v>0.98469873154280985</v>
      </c>
      <c r="K14629" s="35">
        <v>-0.75761116024120057</v>
      </c>
      <c r="L14629" s="35">
        <v>0</v>
      </c>
      <c r="M14629" s="35">
        <v>0</v>
      </c>
      <c r="N14629" s="35">
        <v>0</v>
      </c>
      <c r="O14629" s="35">
        <v>0</v>
      </c>
      <c r="P14629" s="36">
        <v>12</v>
      </c>
      <c r="Q14629" s="37">
        <v>105</v>
      </c>
      <c r="R14629" s="36">
        <v>0</v>
      </c>
      <c r="S14629" s="39">
        <f t="shared" si="510"/>
        <v>100</v>
      </c>
      <c r="T14629" s="34" t="s">
        <v>29</v>
      </c>
      <c r="U14629" s="12">
        <f>((alpha*(beta^speed))*(speed^ceta))</f>
        <v>6.3914477682698562E-2</v>
      </c>
      <c r="V14629" s="8">
        <f t="shared" si="511"/>
        <v>100</v>
      </c>
    </row>
    <row r="14630" spans="1:22">
      <c r="A14630" s="34" t="s">
        <v>20</v>
      </c>
      <c r="B14630" s="34" t="s">
        <v>81</v>
      </c>
      <c r="C14630" s="5" t="s">
        <v>231</v>
      </c>
      <c r="D14630" s="35" t="s">
        <v>86</v>
      </c>
      <c r="E14630" s="36" t="s">
        <v>18</v>
      </c>
      <c r="F14630" s="37">
        <v>0</v>
      </c>
      <c r="G14630" s="38">
        <v>-0.04</v>
      </c>
      <c r="H14630" s="34">
        <v>0.99490771441033432</v>
      </c>
      <c r="I14630" s="35">
        <v>1.1037672769527258</v>
      </c>
      <c r="J14630" s="35">
        <v>0.10613765066394709</v>
      </c>
      <c r="K14630" s="35">
        <v>0.67444292915028137</v>
      </c>
      <c r="L14630" s="35">
        <v>0</v>
      </c>
      <c r="M14630" s="35">
        <v>0</v>
      </c>
      <c r="N14630" s="35">
        <v>0</v>
      </c>
      <c r="O14630" s="35">
        <v>0</v>
      </c>
      <c r="P14630" s="36">
        <v>12</v>
      </c>
      <c r="Q14630" s="37">
        <v>105</v>
      </c>
      <c r="R14630" s="36">
        <v>2</v>
      </c>
      <c r="S14630" s="39">
        <f t="shared" si="510"/>
        <v>100</v>
      </c>
      <c r="T14630" s="34" t="s">
        <v>31</v>
      </c>
      <c r="U14630" s="12">
        <f>((alpha+(beta*speed))^((-1)/ceta))</f>
        <v>2.6015437072954357E-2</v>
      </c>
      <c r="V14630" s="8">
        <f t="shared" si="511"/>
        <v>100</v>
      </c>
    </row>
    <row r="14631" spans="1:22">
      <c r="A14631" s="34" t="s">
        <v>20</v>
      </c>
      <c r="B14631" s="34" t="s">
        <v>81</v>
      </c>
      <c r="C14631" s="5" t="s">
        <v>231</v>
      </c>
      <c r="D14631" s="35" t="s">
        <v>86</v>
      </c>
      <c r="E14631" s="36" t="s">
        <v>17</v>
      </c>
      <c r="F14631" s="37">
        <v>0</v>
      </c>
      <c r="G14631" s="38">
        <v>-0.04</v>
      </c>
      <c r="H14631" s="34">
        <v>0.99190331579576962</v>
      </c>
      <c r="I14631" s="35">
        <v>2283.3239763914326</v>
      </c>
      <c r="J14631" s="35">
        <v>0.97167346891092332</v>
      </c>
      <c r="K14631" s="35">
        <v>-0.60378501046915733</v>
      </c>
      <c r="L14631" s="35">
        <v>0</v>
      </c>
      <c r="M14631" s="35">
        <v>0</v>
      </c>
      <c r="N14631" s="35">
        <v>0</v>
      </c>
      <c r="O14631" s="35">
        <v>0</v>
      </c>
      <c r="P14631" s="36">
        <v>12</v>
      </c>
      <c r="Q14631" s="37">
        <v>105</v>
      </c>
      <c r="R14631" s="36">
        <v>0</v>
      </c>
      <c r="S14631" s="39">
        <f t="shared" si="510"/>
        <v>100</v>
      </c>
      <c r="T14631" s="34" t="s">
        <v>29</v>
      </c>
      <c r="U14631" s="12">
        <f>((alpha*(beta^speed))*(speed^ceta))</f>
        <v>7.9989316268453194</v>
      </c>
      <c r="V14631" s="8">
        <f t="shared" si="511"/>
        <v>100</v>
      </c>
    </row>
    <row r="14632" spans="1:22">
      <c r="A14632" s="34" t="s">
        <v>20</v>
      </c>
      <c r="B14632" s="34" t="s">
        <v>81</v>
      </c>
      <c r="C14632" s="5" t="s">
        <v>231</v>
      </c>
      <c r="D14632" s="35" t="s">
        <v>86</v>
      </c>
      <c r="E14632" s="36" t="s">
        <v>15</v>
      </c>
      <c r="F14632" s="37">
        <v>50</v>
      </c>
      <c r="G14632" s="38">
        <v>-0.04</v>
      </c>
      <c r="H14632" s="34">
        <v>0.99369246034300762</v>
      </c>
      <c r="I14632" s="35">
        <v>8.766814695799803E-2</v>
      </c>
      <c r="J14632" s="35">
        <v>13.997994457959315</v>
      </c>
      <c r="K14632" s="35">
        <v>1.1163406314262736</v>
      </c>
      <c r="L14632" s="35">
        <v>0.79488504460725207</v>
      </c>
      <c r="M14632" s="35">
        <v>3.2380167194219267E-2</v>
      </c>
      <c r="N14632" s="35">
        <v>0</v>
      </c>
      <c r="O14632" s="35">
        <v>0</v>
      </c>
      <c r="P14632" s="36">
        <v>12</v>
      </c>
      <c r="Q14632" s="37">
        <v>105</v>
      </c>
      <c r="R14632" s="36">
        <v>10</v>
      </c>
      <c r="S14632" s="39">
        <f t="shared" si="510"/>
        <v>100</v>
      </c>
      <c r="T14632" s="34" t="s">
        <v>44</v>
      </c>
      <c r="U14632" s="12">
        <f>(alpha+(beta/(1+EXP((((-1)*ceta)+(delta*LN(speed)))+(epsilon*speed)))))</f>
        <v>0.13067396180020652</v>
      </c>
      <c r="V14632" s="8">
        <f t="shared" si="511"/>
        <v>100</v>
      </c>
    </row>
    <row r="14633" spans="1:22">
      <c r="A14633" s="34" t="s">
        <v>20</v>
      </c>
      <c r="B14633" s="34" t="s">
        <v>81</v>
      </c>
      <c r="C14633" s="5" t="s">
        <v>231</v>
      </c>
      <c r="D14633" s="35" t="s">
        <v>86</v>
      </c>
      <c r="E14633" s="36" t="s">
        <v>16</v>
      </c>
      <c r="F14633" s="37">
        <v>50</v>
      </c>
      <c r="G14633" s="38">
        <v>-0.04</v>
      </c>
      <c r="H14633" s="34">
        <v>0.992532032088972</v>
      </c>
      <c r="I14633" s="35">
        <v>109.82140410790326</v>
      </c>
      <c r="J14633" s="35">
        <v>0.97352847370204398</v>
      </c>
      <c r="K14633" s="35">
        <v>-0.70650798839693452</v>
      </c>
      <c r="L14633" s="35">
        <v>0</v>
      </c>
      <c r="M14633" s="35">
        <v>0</v>
      </c>
      <c r="N14633" s="35">
        <v>0</v>
      </c>
      <c r="O14633" s="35">
        <v>0</v>
      </c>
      <c r="P14633" s="36">
        <v>12</v>
      </c>
      <c r="Q14633" s="37">
        <v>105</v>
      </c>
      <c r="R14633" s="36">
        <v>0</v>
      </c>
      <c r="S14633" s="39">
        <f t="shared" si="510"/>
        <v>100</v>
      </c>
      <c r="T14633" s="34" t="s">
        <v>29</v>
      </c>
      <c r="U14633" s="12">
        <f>((alpha*(beta^speed))*(speed^ceta))</f>
        <v>0.29009272745366455</v>
      </c>
      <c r="V14633" s="8">
        <f t="shared" si="511"/>
        <v>100</v>
      </c>
    </row>
    <row r="14634" spans="1:22">
      <c r="A14634" s="34" t="s">
        <v>20</v>
      </c>
      <c r="B14634" s="34" t="s">
        <v>81</v>
      </c>
      <c r="C14634" s="5" t="s">
        <v>231</v>
      </c>
      <c r="D14634" s="35" t="s">
        <v>86</v>
      </c>
      <c r="E14634" s="36" t="s">
        <v>14</v>
      </c>
      <c r="F14634" s="37">
        <v>50</v>
      </c>
      <c r="G14634" s="38">
        <v>-0.04</v>
      </c>
      <c r="H14634" s="34">
        <v>0.99790318139081158</v>
      </c>
      <c r="I14634" s="35">
        <v>9.8245359022155636</v>
      </c>
      <c r="J14634" s="35">
        <v>0.98452117064792699</v>
      </c>
      <c r="K14634" s="35">
        <v>-0.76664875139358779</v>
      </c>
      <c r="L14634" s="35">
        <v>0</v>
      </c>
      <c r="M14634" s="35">
        <v>0</v>
      </c>
      <c r="N14634" s="35">
        <v>0</v>
      </c>
      <c r="O14634" s="35">
        <v>0</v>
      </c>
      <c r="P14634" s="36">
        <v>12</v>
      </c>
      <c r="Q14634" s="37">
        <v>105</v>
      </c>
      <c r="R14634" s="36">
        <v>0</v>
      </c>
      <c r="S14634" s="39">
        <f t="shared" si="510"/>
        <v>100</v>
      </c>
      <c r="T14634" s="34" t="s">
        <v>29</v>
      </c>
      <c r="U14634" s="12">
        <f>((alpha*(beta^speed))*(speed^ceta))</f>
        <v>6.0467287037510517E-2</v>
      </c>
      <c r="V14634" s="8">
        <f t="shared" si="511"/>
        <v>100</v>
      </c>
    </row>
    <row r="14635" spans="1:22">
      <c r="A14635" s="34" t="s">
        <v>20</v>
      </c>
      <c r="B14635" s="34" t="s">
        <v>81</v>
      </c>
      <c r="C14635" s="5" t="s">
        <v>231</v>
      </c>
      <c r="D14635" s="35" t="s">
        <v>86</v>
      </c>
      <c r="E14635" s="36" t="s">
        <v>18</v>
      </c>
      <c r="F14635" s="37">
        <v>50</v>
      </c>
      <c r="G14635" s="38">
        <v>-0.04</v>
      </c>
      <c r="H14635" s="34">
        <v>0.99226463376528318</v>
      </c>
      <c r="I14635" s="35">
        <v>1.1715667249079982</v>
      </c>
      <c r="J14635" s="35">
        <v>0.18935465152590727</v>
      </c>
      <c r="K14635" s="35">
        <v>1.7997632133074104E-3</v>
      </c>
      <c r="L14635" s="35">
        <v>0</v>
      </c>
      <c r="M14635" s="35">
        <v>0</v>
      </c>
      <c r="N14635" s="35">
        <v>0</v>
      </c>
      <c r="O14635" s="35">
        <v>0</v>
      </c>
      <c r="P14635" s="36">
        <v>12</v>
      </c>
      <c r="Q14635" s="37">
        <v>105</v>
      </c>
      <c r="R14635" s="36">
        <v>5</v>
      </c>
      <c r="S14635" s="39">
        <f t="shared" si="510"/>
        <v>100</v>
      </c>
      <c r="T14635" s="34" t="s">
        <v>36</v>
      </c>
      <c r="U14635" s="12">
        <f>(1/(((ceta*(speed^2))+(beta*speed))+alpha))</f>
        <v>2.6243506561887855E-2</v>
      </c>
      <c r="V14635" s="8">
        <f t="shared" si="511"/>
        <v>100</v>
      </c>
    </row>
    <row r="14636" spans="1:22">
      <c r="A14636" s="34" t="s">
        <v>20</v>
      </c>
      <c r="B14636" s="34" t="s">
        <v>81</v>
      </c>
      <c r="C14636" s="5" t="s">
        <v>231</v>
      </c>
      <c r="D14636" s="35" t="s">
        <v>86</v>
      </c>
      <c r="E14636" s="36" t="s">
        <v>17</v>
      </c>
      <c r="F14636" s="37">
        <v>50</v>
      </c>
      <c r="G14636" s="38">
        <v>-0.04</v>
      </c>
      <c r="H14636" s="34">
        <v>0.99000660914916683</v>
      </c>
      <c r="I14636" s="35">
        <v>2007.0132810200814</v>
      </c>
      <c r="J14636" s="35">
        <v>0.96920966201916203</v>
      </c>
      <c r="K14636" s="35">
        <v>-0.54561068919233457</v>
      </c>
      <c r="L14636" s="35">
        <v>0</v>
      </c>
      <c r="M14636" s="35">
        <v>0</v>
      </c>
      <c r="N14636" s="35">
        <v>0</v>
      </c>
      <c r="O14636" s="35">
        <v>0</v>
      </c>
      <c r="P14636" s="36">
        <v>12</v>
      </c>
      <c r="Q14636" s="37">
        <v>105</v>
      </c>
      <c r="R14636" s="36">
        <v>0</v>
      </c>
      <c r="S14636" s="39">
        <f t="shared" si="510"/>
        <v>100</v>
      </c>
      <c r="T14636" s="34" t="s">
        <v>29</v>
      </c>
      <c r="U14636" s="12">
        <f>((alpha*(beta^speed))*(speed^ceta))</f>
        <v>7.1302106972342347</v>
      </c>
      <c r="V14636" s="8">
        <f t="shared" si="511"/>
        <v>100</v>
      </c>
    </row>
    <row r="14637" spans="1:22">
      <c r="A14637" s="34" t="s">
        <v>20</v>
      </c>
      <c r="B14637" s="34" t="s">
        <v>81</v>
      </c>
      <c r="C14637" s="5" t="s">
        <v>231</v>
      </c>
      <c r="D14637" s="35" t="s">
        <v>86</v>
      </c>
      <c r="E14637" s="36" t="s">
        <v>15</v>
      </c>
      <c r="F14637" s="37">
        <v>100</v>
      </c>
      <c r="G14637" s="38">
        <v>-0.04</v>
      </c>
      <c r="H14637" s="34">
        <v>0.99091902511019803</v>
      </c>
      <c r="I14637" s="35">
        <v>8.003595966494963</v>
      </c>
      <c r="J14637" s="35">
        <v>-17.962353404739257</v>
      </c>
      <c r="K14637" s="35">
        <v>-2.15246689926609</v>
      </c>
      <c r="L14637" s="35">
        <v>0</v>
      </c>
      <c r="M14637" s="35">
        <v>0</v>
      </c>
      <c r="N14637" s="35">
        <v>0</v>
      </c>
      <c r="O14637" s="35">
        <v>0</v>
      </c>
      <c r="P14637" s="36">
        <v>12</v>
      </c>
      <c r="Q14637" s="37">
        <v>105</v>
      </c>
      <c r="R14637" s="36">
        <v>13</v>
      </c>
      <c r="S14637" s="39">
        <f t="shared" si="510"/>
        <v>100</v>
      </c>
      <c r="T14637" s="34" t="s">
        <v>50</v>
      </c>
      <c r="U14637" s="12">
        <f>EXP((alpha+(beta/speed))+(ceta*LN(speed)))</f>
        <v>0.1238723154042838</v>
      </c>
      <c r="V14637" s="8">
        <f t="shared" si="511"/>
        <v>100</v>
      </c>
    </row>
    <row r="14638" spans="1:22">
      <c r="A14638" s="34" t="s">
        <v>20</v>
      </c>
      <c r="B14638" s="34" t="s">
        <v>81</v>
      </c>
      <c r="C14638" s="5" t="s">
        <v>231</v>
      </c>
      <c r="D14638" s="35" t="s">
        <v>86</v>
      </c>
      <c r="E14638" s="36" t="s">
        <v>16</v>
      </c>
      <c r="F14638" s="37">
        <v>100</v>
      </c>
      <c r="G14638" s="38">
        <v>-0.04</v>
      </c>
      <c r="H14638" s="34">
        <v>0.99093727516693442</v>
      </c>
      <c r="I14638" s="35">
        <v>99.24632344589611</v>
      </c>
      <c r="J14638" s="35">
        <v>0.97208030198469009</v>
      </c>
      <c r="K14638" s="35">
        <v>-0.66595544616164948</v>
      </c>
      <c r="L14638" s="35">
        <v>0</v>
      </c>
      <c r="M14638" s="35">
        <v>0</v>
      </c>
      <c r="N14638" s="35">
        <v>0</v>
      </c>
      <c r="O14638" s="35">
        <v>0</v>
      </c>
      <c r="P14638" s="36">
        <v>12</v>
      </c>
      <c r="Q14638" s="37">
        <v>105</v>
      </c>
      <c r="R14638" s="36">
        <v>0</v>
      </c>
      <c r="S14638" s="39">
        <f t="shared" si="510"/>
        <v>100</v>
      </c>
      <c r="T14638" s="34" t="s">
        <v>29</v>
      </c>
      <c r="U14638" s="12">
        <f>((alpha*(beta^speed))*(speed^ceta))</f>
        <v>0.27228129815279067</v>
      </c>
      <c r="V14638" s="8">
        <f t="shared" si="511"/>
        <v>100</v>
      </c>
    </row>
    <row r="14639" spans="1:22">
      <c r="A14639" s="34" t="s">
        <v>20</v>
      </c>
      <c r="B14639" s="34" t="s">
        <v>81</v>
      </c>
      <c r="C14639" s="5" t="s">
        <v>231</v>
      </c>
      <c r="D14639" s="35" t="s">
        <v>86</v>
      </c>
      <c r="E14639" s="36" t="s">
        <v>14</v>
      </c>
      <c r="F14639" s="37">
        <v>100</v>
      </c>
      <c r="G14639" s="38">
        <v>-0.04</v>
      </c>
      <c r="H14639" s="34">
        <v>0.99794069883558378</v>
      </c>
      <c r="I14639" s="35">
        <v>9.5254472006551637E-3</v>
      </c>
      <c r="J14639" s="35">
        <v>22.441704151538918</v>
      </c>
      <c r="K14639" s="35">
        <v>-0.67744184853161826</v>
      </c>
      <c r="L14639" s="35">
        <v>0.8110603439828199</v>
      </c>
      <c r="M14639" s="35">
        <v>1.6424968989233683E-2</v>
      </c>
      <c r="N14639" s="35">
        <v>0</v>
      </c>
      <c r="O14639" s="35">
        <v>0</v>
      </c>
      <c r="P14639" s="36">
        <v>12</v>
      </c>
      <c r="Q14639" s="37">
        <v>105</v>
      </c>
      <c r="R14639" s="36">
        <v>10</v>
      </c>
      <c r="S14639" s="39">
        <f t="shared" si="510"/>
        <v>100</v>
      </c>
      <c r="T14639" s="34" t="s">
        <v>44</v>
      </c>
      <c r="U14639" s="12">
        <f>(alpha+(beta/(1+EXP((((-1)*ceta)+(delta*LN(speed)))+(epsilon*speed)))))</f>
        <v>6.2052236143242186E-2</v>
      </c>
      <c r="V14639" s="8">
        <f t="shared" si="511"/>
        <v>100</v>
      </c>
    </row>
    <row r="14640" spans="1:22">
      <c r="A14640" s="34" t="s">
        <v>20</v>
      </c>
      <c r="B14640" s="34" t="s">
        <v>81</v>
      </c>
      <c r="C14640" s="5" t="s">
        <v>231</v>
      </c>
      <c r="D14640" s="35" t="s">
        <v>86</v>
      </c>
      <c r="E14640" s="36" t="s">
        <v>18</v>
      </c>
      <c r="F14640" s="37">
        <v>100</v>
      </c>
      <c r="G14640" s="38">
        <v>-0.04</v>
      </c>
      <c r="H14640" s="34">
        <v>0.98861861463969047</v>
      </c>
      <c r="I14640" s="35">
        <v>1.4659007052631632</v>
      </c>
      <c r="J14640" s="35">
        <v>0.16318214210203433</v>
      </c>
      <c r="K14640" s="35">
        <v>2.015838476771122E-3</v>
      </c>
      <c r="L14640" s="35">
        <v>0</v>
      </c>
      <c r="M14640" s="35">
        <v>0</v>
      </c>
      <c r="N14640" s="35">
        <v>0</v>
      </c>
      <c r="O14640" s="35">
        <v>0</v>
      </c>
      <c r="P14640" s="36">
        <v>12</v>
      </c>
      <c r="Q14640" s="37">
        <v>105</v>
      </c>
      <c r="R14640" s="36">
        <v>5</v>
      </c>
      <c r="S14640" s="39">
        <f t="shared" si="510"/>
        <v>100</v>
      </c>
      <c r="T14640" s="34" t="s">
        <v>36</v>
      </c>
      <c r="U14640" s="12">
        <f>(1/(((ceta*(speed^2))+(beta*speed))+alpha))</f>
        <v>2.6355669983529312E-2</v>
      </c>
      <c r="V14640" s="8">
        <f t="shared" si="511"/>
        <v>100</v>
      </c>
    </row>
    <row r="14641" spans="1:22">
      <c r="A14641" s="34" t="s">
        <v>20</v>
      </c>
      <c r="B14641" s="34" t="s">
        <v>81</v>
      </c>
      <c r="C14641" s="5" t="s">
        <v>231</v>
      </c>
      <c r="D14641" s="35" t="s">
        <v>86</v>
      </c>
      <c r="E14641" s="36" t="s">
        <v>17</v>
      </c>
      <c r="F14641" s="37">
        <v>100</v>
      </c>
      <c r="G14641" s="38">
        <v>-0.04</v>
      </c>
      <c r="H14641" s="34">
        <v>0.9881389293521583</v>
      </c>
      <c r="I14641" s="35">
        <v>1807.9063408891368</v>
      </c>
      <c r="J14641" s="35">
        <v>0.96748700415882305</v>
      </c>
      <c r="K14641" s="35">
        <v>-0.49895805536415538</v>
      </c>
      <c r="L14641" s="35">
        <v>0</v>
      </c>
      <c r="M14641" s="35">
        <v>0</v>
      </c>
      <c r="N14641" s="35">
        <v>0</v>
      </c>
      <c r="O14641" s="35">
        <v>0</v>
      </c>
      <c r="P14641" s="36">
        <v>12</v>
      </c>
      <c r="Q14641" s="37">
        <v>105</v>
      </c>
      <c r="R14641" s="36">
        <v>0</v>
      </c>
      <c r="S14641" s="39">
        <f t="shared" si="510"/>
        <v>100</v>
      </c>
      <c r="T14641" s="34" t="s">
        <v>29</v>
      </c>
      <c r="U14641" s="12">
        <f>((alpha*(beta^speed))*(speed^ceta))</f>
        <v>6.6645958900591422</v>
      </c>
      <c r="V14641" s="8">
        <f t="shared" si="511"/>
        <v>100</v>
      </c>
    </row>
    <row r="14642" spans="1:22">
      <c r="A14642" s="34" t="s">
        <v>20</v>
      </c>
      <c r="B14642" s="34" t="s">
        <v>81</v>
      </c>
      <c r="C14642" s="5" t="s">
        <v>231</v>
      </c>
      <c r="D14642" s="35" t="s">
        <v>86</v>
      </c>
      <c r="E14642" s="36" t="s">
        <v>15</v>
      </c>
      <c r="F14642" s="37">
        <v>0</v>
      </c>
      <c r="G14642" s="38">
        <v>-0.02</v>
      </c>
      <c r="H14642" s="34">
        <v>0.99518285776513082</v>
      </c>
      <c r="I14642" s="35">
        <v>0.41767094495389606</v>
      </c>
      <c r="J14642" s="35">
        <v>48.651942456938542</v>
      </c>
      <c r="K14642" s="35">
        <v>-0.39386448073598673</v>
      </c>
      <c r="L14642" s="35">
        <v>0.74557152444466757</v>
      </c>
      <c r="M14642" s="35">
        <v>2.9670613588939319E-2</v>
      </c>
      <c r="N14642" s="35">
        <v>0</v>
      </c>
      <c r="O14642" s="35">
        <v>0</v>
      </c>
      <c r="P14642" s="36">
        <v>12</v>
      </c>
      <c r="Q14642" s="37">
        <v>105</v>
      </c>
      <c r="R14642" s="36">
        <v>10</v>
      </c>
      <c r="S14642" s="39">
        <f t="shared" si="510"/>
        <v>100</v>
      </c>
      <c r="T14642" s="34" t="s">
        <v>44</v>
      </c>
      <c r="U14642" s="12">
        <f>(alpha+(beta/(1+EXP((((-1)*ceta)+(delta*LN(speed)))+(epsilon*speed)))))</f>
        <v>0.47210108395384232</v>
      </c>
      <c r="V14642" s="8">
        <f t="shared" si="511"/>
        <v>100</v>
      </c>
    </row>
    <row r="14643" spans="1:22">
      <c r="A14643" s="34" t="s">
        <v>20</v>
      </c>
      <c r="B14643" s="34" t="s">
        <v>81</v>
      </c>
      <c r="C14643" s="5" t="s">
        <v>231</v>
      </c>
      <c r="D14643" s="35" t="s">
        <v>86</v>
      </c>
      <c r="E14643" s="36" t="s">
        <v>16</v>
      </c>
      <c r="F14643" s="37">
        <v>0</v>
      </c>
      <c r="G14643" s="38">
        <v>-0.02</v>
      </c>
      <c r="H14643" s="34">
        <v>0.99423898733726102</v>
      </c>
      <c r="I14643" s="35">
        <v>5.9364769814373259</v>
      </c>
      <c r="J14643" s="35">
        <v>-2.6721512117947737</v>
      </c>
      <c r="K14643" s="35">
        <v>-1.152105306931245</v>
      </c>
      <c r="L14643" s="35">
        <v>0</v>
      </c>
      <c r="M14643" s="35">
        <v>0</v>
      </c>
      <c r="N14643" s="35">
        <v>0</v>
      </c>
      <c r="O14643" s="35">
        <v>0</v>
      </c>
      <c r="P14643" s="36">
        <v>12</v>
      </c>
      <c r="Q14643" s="37">
        <v>105</v>
      </c>
      <c r="R14643" s="36">
        <v>13</v>
      </c>
      <c r="S14643" s="39">
        <f t="shared" si="510"/>
        <v>100</v>
      </c>
      <c r="T14643" s="34" t="s">
        <v>50</v>
      </c>
      <c r="U14643" s="12">
        <f>EXP((alpha+(beta/speed))+(ceta*LN(speed)))</f>
        <v>1.8296312772693062</v>
      </c>
      <c r="V14643" s="8">
        <f t="shared" si="511"/>
        <v>100</v>
      </c>
    </row>
    <row r="14644" spans="1:22">
      <c r="A14644" s="34" t="s">
        <v>20</v>
      </c>
      <c r="B14644" s="34" t="s">
        <v>81</v>
      </c>
      <c r="C14644" s="5" t="s">
        <v>231</v>
      </c>
      <c r="D14644" s="35" t="s">
        <v>86</v>
      </c>
      <c r="E14644" s="36" t="s">
        <v>14</v>
      </c>
      <c r="F14644" s="37">
        <v>0</v>
      </c>
      <c r="G14644" s="38">
        <v>-0.02</v>
      </c>
      <c r="H14644" s="34">
        <v>0.99731723247728299</v>
      </c>
      <c r="I14644" s="35">
        <v>12.273342328521741</v>
      </c>
      <c r="J14644" s="35">
        <v>0.99597515767459133</v>
      </c>
      <c r="K14644" s="35">
        <v>-0.86474465469667228</v>
      </c>
      <c r="L14644" s="35">
        <v>0</v>
      </c>
      <c r="M14644" s="35">
        <v>0</v>
      </c>
      <c r="N14644" s="35">
        <v>0</v>
      </c>
      <c r="O14644" s="35">
        <v>0</v>
      </c>
      <c r="P14644" s="36">
        <v>12</v>
      </c>
      <c r="Q14644" s="37">
        <v>105</v>
      </c>
      <c r="R14644" s="36">
        <v>0</v>
      </c>
      <c r="S14644" s="39">
        <f t="shared" si="510"/>
        <v>100</v>
      </c>
      <c r="T14644" s="34" t="s">
        <v>29</v>
      </c>
      <c r="U14644" s="12">
        <f>((alpha*(beta^speed))*(speed^ceta))</f>
        <v>0.15287066184765949</v>
      </c>
      <c r="V14644" s="8">
        <f t="shared" si="511"/>
        <v>100</v>
      </c>
    </row>
    <row r="14645" spans="1:22">
      <c r="A14645" s="34" t="s">
        <v>20</v>
      </c>
      <c r="B14645" s="34" t="s">
        <v>81</v>
      </c>
      <c r="C14645" s="5" t="s">
        <v>231</v>
      </c>
      <c r="D14645" s="35" t="s">
        <v>86</v>
      </c>
      <c r="E14645" s="36" t="s">
        <v>18</v>
      </c>
      <c r="F14645" s="37">
        <v>0</v>
      </c>
      <c r="G14645" s="38">
        <v>-0.02</v>
      </c>
      <c r="H14645" s="34">
        <v>0.99119207052055958</v>
      </c>
      <c r="I14645" s="35">
        <v>2.1499150177439317</v>
      </c>
      <c r="J14645" s="35">
        <v>0.99401480630164973</v>
      </c>
      <c r="K14645" s="35">
        <v>-0.74894882216513325</v>
      </c>
      <c r="L14645" s="35">
        <v>0</v>
      </c>
      <c r="M14645" s="35">
        <v>0</v>
      </c>
      <c r="N14645" s="35">
        <v>0</v>
      </c>
      <c r="O14645" s="35">
        <v>0</v>
      </c>
      <c r="P14645" s="36">
        <v>12</v>
      </c>
      <c r="Q14645" s="37">
        <v>105</v>
      </c>
      <c r="R14645" s="36">
        <v>0</v>
      </c>
      <c r="S14645" s="39">
        <f t="shared" si="510"/>
        <v>100</v>
      </c>
      <c r="T14645" s="34" t="s">
        <v>29</v>
      </c>
      <c r="U14645" s="12">
        <f>((alpha*(beta^speed))*(speed^ceta))</f>
        <v>3.7480812335103857E-2</v>
      </c>
      <c r="V14645" s="8">
        <f t="shared" si="511"/>
        <v>100</v>
      </c>
    </row>
    <row r="14646" spans="1:22">
      <c r="A14646" s="34" t="s">
        <v>20</v>
      </c>
      <c r="B14646" s="34" t="s">
        <v>81</v>
      </c>
      <c r="C14646" s="5" t="s">
        <v>231</v>
      </c>
      <c r="D14646" s="35" t="s">
        <v>86</v>
      </c>
      <c r="E14646" s="36" t="s">
        <v>17</v>
      </c>
      <c r="F14646" s="37">
        <v>0</v>
      </c>
      <c r="G14646" s="38">
        <v>-0.02</v>
      </c>
      <c r="H14646" s="34">
        <v>0.99282189139022126</v>
      </c>
      <c r="I14646" s="35">
        <v>9.6012026031441664</v>
      </c>
      <c r="J14646" s="35">
        <v>-5.2757999030883038</v>
      </c>
      <c r="K14646" s="35">
        <v>-1.2300572873491946</v>
      </c>
      <c r="L14646" s="35">
        <v>0</v>
      </c>
      <c r="M14646" s="35">
        <v>0</v>
      </c>
      <c r="N14646" s="35">
        <v>0</v>
      </c>
      <c r="O14646" s="35">
        <v>0</v>
      </c>
      <c r="P14646" s="36">
        <v>12</v>
      </c>
      <c r="Q14646" s="37">
        <v>105</v>
      </c>
      <c r="R14646" s="36">
        <v>13</v>
      </c>
      <c r="S14646" s="39">
        <f t="shared" si="510"/>
        <v>100</v>
      </c>
      <c r="T14646" s="34" t="s">
        <v>50</v>
      </c>
      <c r="U14646" s="12">
        <f>EXP((alpha+(beta/speed))+(ceta*LN(speed)))</f>
        <v>48.609620177430742</v>
      </c>
      <c r="V14646" s="8">
        <f t="shared" si="511"/>
        <v>100</v>
      </c>
    </row>
    <row r="14647" spans="1:22">
      <c r="A14647" s="34" t="s">
        <v>20</v>
      </c>
      <c r="B14647" s="34" t="s">
        <v>81</v>
      </c>
      <c r="C14647" s="5" t="s">
        <v>231</v>
      </c>
      <c r="D14647" s="35" t="s">
        <v>86</v>
      </c>
      <c r="E14647" s="36" t="s">
        <v>15</v>
      </c>
      <c r="F14647" s="37">
        <v>50</v>
      </c>
      <c r="G14647" s="38">
        <v>-0.02</v>
      </c>
      <c r="H14647" s="34">
        <v>0.99313608444315726</v>
      </c>
      <c r="I14647" s="35">
        <v>0.41273072832099977</v>
      </c>
      <c r="J14647" s="35">
        <v>18.48153094856093</v>
      </c>
      <c r="K14647" s="35">
        <v>0.58869786066709695</v>
      </c>
      <c r="L14647" s="35">
        <v>0.65268943729481721</v>
      </c>
      <c r="M14647" s="35">
        <v>3.8026219561136727E-2</v>
      </c>
      <c r="N14647" s="35">
        <v>0</v>
      </c>
      <c r="O14647" s="35">
        <v>0</v>
      </c>
      <c r="P14647" s="36">
        <v>12</v>
      </c>
      <c r="Q14647" s="37">
        <v>105</v>
      </c>
      <c r="R14647" s="36">
        <v>10</v>
      </c>
      <c r="S14647" s="39">
        <f t="shared" si="510"/>
        <v>100</v>
      </c>
      <c r="T14647" s="34" t="s">
        <v>44</v>
      </c>
      <c r="U14647" s="12">
        <f>(alpha+(beta/(1+EXP((((-1)*ceta)+(delta*LN(speed)))+(epsilon*speed)))))</f>
        <v>0.44943412223611073</v>
      </c>
      <c r="V14647" s="8">
        <f t="shared" si="511"/>
        <v>100</v>
      </c>
    </row>
    <row r="14648" spans="1:22">
      <c r="A14648" s="34" t="s">
        <v>20</v>
      </c>
      <c r="B14648" s="34" t="s">
        <v>81</v>
      </c>
      <c r="C14648" s="5" t="s">
        <v>231</v>
      </c>
      <c r="D14648" s="35" t="s">
        <v>86</v>
      </c>
      <c r="E14648" s="36" t="s">
        <v>16</v>
      </c>
      <c r="F14648" s="37">
        <v>50</v>
      </c>
      <c r="G14648" s="38">
        <v>-0.02</v>
      </c>
      <c r="H14648" s="34">
        <v>0.99237286787146839</v>
      </c>
      <c r="I14648" s="35">
        <v>0.99928175369344518</v>
      </c>
      <c r="J14648" s="35">
        <v>779.43259235841811</v>
      </c>
      <c r="K14648" s="35">
        <v>-1.7749738482124202</v>
      </c>
      <c r="L14648" s="35">
        <v>0.74010590371209783</v>
      </c>
      <c r="M14648" s="35">
        <v>1.9489847806952558E-2</v>
      </c>
      <c r="N14648" s="35">
        <v>0</v>
      </c>
      <c r="O14648" s="35">
        <v>0</v>
      </c>
      <c r="P14648" s="36">
        <v>12</v>
      </c>
      <c r="Q14648" s="37">
        <v>105</v>
      </c>
      <c r="R14648" s="36">
        <v>10</v>
      </c>
      <c r="S14648" s="39">
        <f t="shared" si="510"/>
        <v>100</v>
      </c>
      <c r="T14648" s="34" t="s">
        <v>44</v>
      </c>
      <c r="U14648" s="12">
        <f>(alpha+(beta/(1+EXP((((-1)*ceta)+(delta*LN(speed)))+(epsilon*speed)))))</f>
        <v>1.6214749403827438</v>
      </c>
      <c r="V14648" s="8">
        <f t="shared" si="511"/>
        <v>100</v>
      </c>
    </row>
    <row r="14649" spans="1:22">
      <c r="A14649" s="34" t="s">
        <v>20</v>
      </c>
      <c r="B14649" s="34" t="s">
        <v>81</v>
      </c>
      <c r="C14649" s="5" t="s">
        <v>231</v>
      </c>
      <c r="D14649" s="35" t="s">
        <v>86</v>
      </c>
      <c r="E14649" s="36" t="s">
        <v>14</v>
      </c>
      <c r="F14649" s="37">
        <v>50</v>
      </c>
      <c r="G14649" s="38">
        <v>-0.02</v>
      </c>
      <c r="H14649" s="34">
        <v>0.99730312225925244</v>
      </c>
      <c r="I14649" s="35">
        <v>11.444784467646601</v>
      </c>
      <c r="J14649" s="35">
        <v>0.99343587634410224</v>
      </c>
      <c r="K14649" s="35">
        <v>-0.83210446040614294</v>
      </c>
      <c r="L14649" s="35">
        <v>0</v>
      </c>
      <c r="M14649" s="35">
        <v>0</v>
      </c>
      <c r="N14649" s="35">
        <v>0</v>
      </c>
      <c r="O14649" s="35">
        <v>0</v>
      </c>
      <c r="P14649" s="36">
        <v>12</v>
      </c>
      <c r="Q14649" s="37">
        <v>105</v>
      </c>
      <c r="R14649" s="36">
        <v>0</v>
      </c>
      <c r="S14649" s="39">
        <f t="shared" si="510"/>
        <v>100</v>
      </c>
      <c r="T14649" s="34" t="s">
        <v>29</v>
      </c>
      <c r="U14649" s="12">
        <f>((alpha*(beta^speed))*(speed^ceta))</f>
        <v>0.1283461000423958</v>
      </c>
      <c r="V14649" s="8">
        <f t="shared" si="511"/>
        <v>100</v>
      </c>
    </row>
    <row r="14650" spans="1:22">
      <c r="A14650" s="34" t="s">
        <v>20</v>
      </c>
      <c r="B14650" s="34" t="s">
        <v>81</v>
      </c>
      <c r="C14650" s="5" t="s">
        <v>231</v>
      </c>
      <c r="D14650" s="35" t="s">
        <v>86</v>
      </c>
      <c r="E14650" s="36" t="s">
        <v>18</v>
      </c>
      <c r="F14650" s="37">
        <v>50</v>
      </c>
      <c r="G14650" s="38">
        <v>-0.02</v>
      </c>
      <c r="H14650" s="34">
        <v>0.98807068197462433</v>
      </c>
      <c r="I14650" s="35">
        <v>1.1402926520535799</v>
      </c>
      <c r="J14650" s="35">
        <v>0.16171230923278251</v>
      </c>
      <c r="K14650" s="35">
        <v>8.1734125610365453E-4</v>
      </c>
      <c r="L14650" s="35">
        <v>0</v>
      </c>
      <c r="M14650" s="35">
        <v>0</v>
      </c>
      <c r="N14650" s="35">
        <v>0</v>
      </c>
      <c r="O14650" s="35">
        <v>0</v>
      </c>
      <c r="P14650" s="36">
        <v>12</v>
      </c>
      <c r="Q14650" s="37">
        <v>105</v>
      </c>
      <c r="R14650" s="36">
        <v>5</v>
      </c>
      <c r="S14650" s="39">
        <f t="shared" si="510"/>
        <v>100</v>
      </c>
      <c r="T14650" s="34" t="s">
        <v>36</v>
      </c>
      <c r="U14650" s="12">
        <f>(1/(((ceta*(speed^2))+(beta*speed))+alpha))</f>
        <v>3.9238866232548492E-2</v>
      </c>
      <c r="V14650" s="8">
        <f t="shared" si="511"/>
        <v>100</v>
      </c>
    </row>
    <row r="14651" spans="1:22">
      <c r="A14651" s="34" t="s">
        <v>20</v>
      </c>
      <c r="B14651" s="34" t="s">
        <v>81</v>
      </c>
      <c r="C14651" s="5" t="s">
        <v>231</v>
      </c>
      <c r="D14651" s="35" t="s">
        <v>86</v>
      </c>
      <c r="E14651" s="36" t="s">
        <v>17</v>
      </c>
      <c r="F14651" s="37">
        <v>50</v>
      </c>
      <c r="G14651" s="38">
        <v>-0.02</v>
      </c>
      <c r="H14651" s="34">
        <v>0.99071875661986164</v>
      </c>
      <c r="I14651" s="35">
        <v>10.252571600485954</v>
      </c>
      <c r="J14651" s="35">
        <v>-8.2891642082801198</v>
      </c>
      <c r="K14651" s="35">
        <v>-1.3895348521780986</v>
      </c>
      <c r="L14651" s="35">
        <v>0</v>
      </c>
      <c r="M14651" s="35">
        <v>0</v>
      </c>
      <c r="N14651" s="35">
        <v>0</v>
      </c>
      <c r="O14651" s="35">
        <v>0</v>
      </c>
      <c r="P14651" s="36">
        <v>12</v>
      </c>
      <c r="Q14651" s="37">
        <v>105</v>
      </c>
      <c r="R14651" s="36">
        <v>13</v>
      </c>
      <c r="S14651" s="39">
        <f t="shared" si="510"/>
        <v>100</v>
      </c>
      <c r="T14651" s="34" t="s">
        <v>50</v>
      </c>
      <c r="U14651" s="12">
        <f>EXP((alpha+(beta/speed))+(ceta*LN(speed)))</f>
        <v>43.407640967172391</v>
      </c>
      <c r="V14651" s="8">
        <f t="shared" si="511"/>
        <v>100</v>
      </c>
    </row>
    <row r="14652" spans="1:22">
      <c r="A14652" s="34" t="s">
        <v>20</v>
      </c>
      <c r="B14652" s="34" t="s">
        <v>81</v>
      </c>
      <c r="C14652" s="5" t="s">
        <v>231</v>
      </c>
      <c r="D14652" s="35" t="s">
        <v>86</v>
      </c>
      <c r="E14652" s="36" t="s">
        <v>15</v>
      </c>
      <c r="F14652" s="37">
        <v>100</v>
      </c>
      <c r="G14652" s="38">
        <v>-0.02</v>
      </c>
      <c r="H14652" s="34">
        <v>0.98907050442783206</v>
      </c>
      <c r="I14652" s="35">
        <v>0.3879258784429514</v>
      </c>
      <c r="J14652" s="35">
        <v>8.0687968927374794</v>
      </c>
      <c r="K14652" s="35">
        <v>2.7301995522088585</v>
      </c>
      <c r="L14652" s="35">
        <v>1.0375496940881916</v>
      </c>
      <c r="M14652" s="35">
        <v>3.2486432406322048E-2</v>
      </c>
      <c r="N14652" s="35">
        <v>0</v>
      </c>
      <c r="O14652" s="35">
        <v>0</v>
      </c>
      <c r="P14652" s="36">
        <v>12</v>
      </c>
      <c r="Q14652" s="37">
        <v>105</v>
      </c>
      <c r="R14652" s="36">
        <v>10</v>
      </c>
      <c r="S14652" s="39">
        <f t="shared" si="510"/>
        <v>100</v>
      </c>
      <c r="T14652" s="34" t="s">
        <v>44</v>
      </c>
      <c r="U14652" s="12">
        <f>(alpha+(beta/(1+EXP((((-1)*ceta)+(delta*LN(speed)))+(epsilon*speed)))))</f>
        <v>0.42814033919887262</v>
      </c>
      <c r="V14652" s="8">
        <f t="shared" si="511"/>
        <v>100</v>
      </c>
    </row>
    <row r="14653" spans="1:22">
      <c r="A14653" s="34" t="s">
        <v>20</v>
      </c>
      <c r="B14653" s="34" t="s">
        <v>81</v>
      </c>
      <c r="C14653" s="5" t="s">
        <v>231</v>
      </c>
      <c r="D14653" s="35" t="s">
        <v>86</v>
      </c>
      <c r="E14653" s="36" t="s">
        <v>16</v>
      </c>
      <c r="F14653" s="37">
        <v>100</v>
      </c>
      <c r="G14653" s="38">
        <v>-0.02</v>
      </c>
      <c r="H14653" s="34">
        <v>0.99025926972610656</v>
      </c>
      <c r="I14653" s="35">
        <v>0.49588369566416296</v>
      </c>
      <c r="J14653" s="35">
        <v>187.29233276349595</v>
      </c>
      <c r="K14653" s="35">
        <v>-0.15601516002741508</v>
      </c>
      <c r="L14653" s="35">
        <v>0.79166210961024441</v>
      </c>
      <c r="M14653" s="35">
        <v>1.6116488206320567E-2</v>
      </c>
      <c r="N14653" s="35">
        <v>0</v>
      </c>
      <c r="O14653" s="35">
        <v>0</v>
      </c>
      <c r="P14653" s="36">
        <v>12</v>
      </c>
      <c r="Q14653" s="37">
        <v>105</v>
      </c>
      <c r="R14653" s="36">
        <v>10</v>
      </c>
      <c r="S14653" s="39">
        <f t="shared" si="510"/>
        <v>100</v>
      </c>
      <c r="T14653" s="34" t="s">
        <v>44</v>
      </c>
      <c r="U14653" s="12">
        <f>(alpha+(beta/(1+EXP((((-1)*ceta)+(delta*LN(speed)))+(epsilon*speed)))))</f>
        <v>1.3268395559428761</v>
      </c>
      <c r="V14653" s="8">
        <f t="shared" si="511"/>
        <v>100</v>
      </c>
    </row>
    <row r="14654" spans="1:22">
      <c r="A14654" s="34" t="s">
        <v>20</v>
      </c>
      <c r="B14654" s="34" t="s">
        <v>81</v>
      </c>
      <c r="C14654" s="5" t="s">
        <v>231</v>
      </c>
      <c r="D14654" s="35" t="s">
        <v>86</v>
      </c>
      <c r="E14654" s="36" t="s">
        <v>14</v>
      </c>
      <c r="F14654" s="37">
        <v>100</v>
      </c>
      <c r="G14654" s="38">
        <v>-0.02</v>
      </c>
      <c r="H14654" s="34">
        <v>0.99733369915010472</v>
      </c>
      <c r="I14654" s="35">
        <v>11.032372486907132</v>
      </c>
      <c r="J14654" s="35">
        <v>0.9916608694697745</v>
      </c>
      <c r="K14654" s="35">
        <v>-0.81438430993665267</v>
      </c>
      <c r="L14654" s="35">
        <v>0</v>
      </c>
      <c r="M14654" s="35">
        <v>0</v>
      </c>
      <c r="N14654" s="35">
        <v>0</v>
      </c>
      <c r="O14654" s="35">
        <v>0</v>
      </c>
      <c r="P14654" s="36">
        <v>12</v>
      </c>
      <c r="Q14654" s="37">
        <v>105</v>
      </c>
      <c r="R14654" s="36">
        <v>0</v>
      </c>
      <c r="S14654" s="39">
        <f t="shared" si="510"/>
        <v>100</v>
      </c>
      <c r="T14654" s="34" t="s">
        <v>29</v>
      </c>
      <c r="U14654" s="12">
        <f>((alpha*(beta^speed))*(speed^ceta))</f>
        <v>0.11225816675434031</v>
      </c>
      <c r="V14654" s="8">
        <f t="shared" si="511"/>
        <v>100</v>
      </c>
    </row>
    <row r="14655" spans="1:22">
      <c r="A14655" s="34" t="s">
        <v>20</v>
      </c>
      <c r="B14655" s="34" t="s">
        <v>81</v>
      </c>
      <c r="C14655" s="5" t="s">
        <v>231</v>
      </c>
      <c r="D14655" s="35" t="s">
        <v>86</v>
      </c>
      <c r="E14655" s="36" t="s">
        <v>18</v>
      </c>
      <c r="F14655" s="37">
        <v>100</v>
      </c>
      <c r="G14655" s="38">
        <v>-0.02</v>
      </c>
      <c r="H14655" s="34">
        <v>0.98500390940996685</v>
      </c>
      <c r="I14655" s="35">
        <v>1.7602168393578674</v>
      </c>
      <c r="J14655" s="35">
        <v>4.8065950571724095E-2</v>
      </c>
      <c r="K14655" s="35">
        <v>1.3377901891803479</v>
      </c>
      <c r="L14655" s="35">
        <v>0</v>
      </c>
      <c r="M14655" s="35">
        <v>0</v>
      </c>
      <c r="N14655" s="35">
        <v>0</v>
      </c>
      <c r="O14655" s="35">
        <v>0</v>
      </c>
      <c r="P14655" s="36">
        <v>12</v>
      </c>
      <c r="Q14655" s="37">
        <v>105</v>
      </c>
      <c r="R14655" s="36">
        <v>6</v>
      </c>
      <c r="S14655" s="39">
        <f t="shared" si="510"/>
        <v>100</v>
      </c>
      <c r="T14655" s="34" t="s">
        <v>37</v>
      </c>
      <c r="U14655" s="12">
        <f>(1/(alpha+(beta*(speed^ceta))))</f>
        <v>4.0761266306773007E-2</v>
      </c>
      <c r="V14655" s="8">
        <f t="shared" si="511"/>
        <v>100</v>
      </c>
    </row>
    <row r="14656" spans="1:22">
      <c r="A14656" s="34" t="s">
        <v>20</v>
      </c>
      <c r="B14656" s="34" t="s">
        <v>81</v>
      </c>
      <c r="C14656" s="5" t="s">
        <v>231</v>
      </c>
      <c r="D14656" s="35" t="s">
        <v>86</v>
      </c>
      <c r="E14656" s="36" t="s">
        <v>17</v>
      </c>
      <c r="F14656" s="37">
        <v>100</v>
      </c>
      <c r="G14656" s="38">
        <v>-0.02</v>
      </c>
      <c r="H14656" s="34">
        <v>0.98830888371010195</v>
      </c>
      <c r="I14656" s="35">
        <v>10.741718286003335</v>
      </c>
      <c r="J14656" s="35">
        <v>-10.593542197175955</v>
      </c>
      <c r="K14656" s="35">
        <v>-1.5060967860489618</v>
      </c>
      <c r="L14656" s="35">
        <v>0</v>
      </c>
      <c r="M14656" s="35">
        <v>0</v>
      </c>
      <c r="N14656" s="35">
        <v>0</v>
      </c>
      <c r="O14656" s="35">
        <v>0</v>
      </c>
      <c r="P14656" s="36">
        <v>12</v>
      </c>
      <c r="Q14656" s="37">
        <v>105</v>
      </c>
      <c r="R14656" s="36">
        <v>13</v>
      </c>
      <c r="S14656" s="39">
        <f t="shared" si="510"/>
        <v>100</v>
      </c>
      <c r="T14656" s="34" t="s">
        <v>50</v>
      </c>
      <c r="U14656" s="12">
        <f>EXP((alpha+(beta/speed))+(ceta*LN(speed)))</f>
        <v>40.445316331147097</v>
      </c>
      <c r="V14656" s="8">
        <f t="shared" si="511"/>
        <v>100</v>
      </c>
    </row>
    <row r="14657" spans="1:22">
      <c r="A14657" s="34" t="s">
        <v>20</v>
      </c>
      <c r="B14657" s="34" t="s">
        <v>81</v>
      </c>
      <c r="C14657" s="5" t="s">
        <v>231</v>
      </c>
      <c r="D14657" s="35" t="s">
        <v>86</v>
      </c>
      <c r="E14657" s="36" t="s">
        <v>15</v>
      </c>
      <c r="F14657" s="37">
        <v>0</v>
      </c>
      <c r="G14657" s="38">
        <v>0.02</v>
      </c>
      <c r="H14657" s="34">
        <v>0.98159606294462809</v>
      </c>
      <c r="I14657" s="35">
        <v>1.4737208249207274</v>
      </c>
      <c r="J14657" s="35">
        <v>13.856633299742464</v>
      </c>
      <c r="K14657" s="35">
        <v>1.8834371476620992</v>
      </c>
      <c r="L14657" s="35">
        <v>0.96140728968919353</v>
      </c>
      <c r="M14657" s="35">
        <v>4.5234676540465736E-2</v>
      </c>
      <c r="N14657" s="35">
        <v>0</v>
      </c>
      <c r="O14657" s="35">
        <v>0</v>
      </c>
      <c r="P14657" s="36">
        <v>12</v>
      </c>
      <c r="Q14657" s="37">
        <v>105</v>
      </c>
      <c r="R14657" s="36">
        <v>10</v>
      </c>
      <c r="S14657" s="39">
        <f t="shared" si="510"/>
        <v>100</v>
      </c>
      <c r="T14657" s="34" t="s">
        <v>44</v>
      </c>
      <c r="U14657" s="12">
        <f>(alpha+(beta/(1+EXP((((-1)*ceta)+(delta*LN(speed)))+(epsilon*speed)))))</f>
        <v>1.4855219234432562</v>
      </c>
      <c r="V14657" s="8">
        <f t="shared" si="511"/>
        <v>100</v>
      </c>
    </row>
    <row r="14658" spans="1:22">
      <c r="A14658" s="34" t="s">
        <v>20</v>
      </c>
      <c r="B14658" s="34" t="s">
        <v>81</v>
      </c>
      <c r="C14658" s="5" t="s">
        <v>231</v>
      </c>
      <c r="D14658" s="35" t="s">
        <v>86</v>
      </c>
      <c r="E14658" s="36" t="s">
        <v>16</v>
      </c>
      <c r="F14658" s="37">
        <v>0</v>
      </c>
      <c r="G14658" s="38">
        <v>0.02</v>
      </c>
      <c r="H14658" s="34">
        <v>0.9975092969928897</v>
      </c>
      <c r="I14658" s="35">
        <v>215.83665685314091</v>
      </c>
      <c r="J14658" s="35">
        <v>-0.94969816278270913</v>
      </c>
      <c r="K14658" s="35">
        <v>2.8246599612497278</v>
      </c>
      <c r="L14658" s="35">
        <v>0.23232234257412884</v>
      </c>
      <c r="M14658" s="35">
        <v>0</v>
      </c>
      <c r="N14658" s="35">
        <v>0</v>
      </c>
      <c r="O14658" s="35">
        <v>0</v>
      </c>
      <c r="P14658" s="36">
        <v>12</v>
      </c>
      <c r="Q14658" s="37">
        <v>105</v>
      </c>
      <c r="R14658" s="36">
        <v>1</v>
      </c>
      <c r="S14658" s="39">
        <f t="shared" ref="S14658:S14721" si="513">V14658</f>
        <v>100</v>
      </c>
      <c r="T14658" s="34" t="s">
        <v>30</v>
      </c>
      <c r="U14658" s="12">
        <f>((alpha*(speed^beta))+(ceta*(speed^delta)))</f>
        <v>10.955002051608954</v>
      </c>
      <c r="V14658" s="8">
        <f t="shared" ref="V14658:V14721" si="514">IF($V$1&lt;P14658,P14658,IF($V$1&gt;Q14658,Q14658,$V$1))</f>
        <v>100</v>
      </c>
    </row>
    <row r="14659" spans="1:22">
      <c r="A14659" s="34" t="s">
        <v>20</v>
      </c>
      <c r="B14659" s="34" t="s">
        <v>81</v>
      </c>
      <c r="C14659" s="5" t="s">
        <v>231</v>
      </c>
      <c r="D14659" s="35" t="s">
        <v>86</v>
      </c>
      <c r="E14659" s="36" t="s">
        <v>14</v>
      </c>
      <c r="F14659" s="37">
        <v>0</v>
      </c>
      <c r="G14659" s="38">
        <v>0.02</v>
      </c>
      <c r="H14659" s="34">
        <v>0.99562606148729771</v>
      </c>
      <c r="I14659" s="35">
        <v>11.23397805184198</v>
      </c>
      <c r="J14659" s="35">
        <v>0.997100746132775</v>
      </c>
      <c r="K14659" s="35">
        <v>-0.78519375182107631</v>
      </c>
      <c r="L14659" s="35">
        <v>0</v>
      </c>
      <c r="M14659" s="35">
        <v>0</v>
      </c>
      <c r="N14659" s="35">
        <v>0</v>
      </c>
      <c r="O14659" s="35">
        <v>0</v>
      </c>
      <c r="P14659" s="36">
        <v>12</v>
      </c>
      <c r="Q14659" s="37">
        <v>105</v>
      </c>
      <c r="R14659" s="36">
        <v>0</v>
      </c>
      <c r="S14659" s="39">
        <f t="shared" si="513"/>
        <v>100</v>
      </c>
      <c r="T14659" s="34" t="s">
        <v>29</v>
      </c>
      <c r="U14659" s="12">
        <f>((alpha*(beta^speed))*(speed^ceta))</f>
        <v>0.22596969079958062</v>
      </c>
      <c r="V14659" s="8">
        <f t="shared" si="514"/>
        <v>100</v>
      </c>
    </row>
    <row r="14660" spans="1:22">
      <c r="A14660" s="34" t="s">
        <v>20</v>
      </c>
      <c r="B14660" s="34" t="s">
        <v>81</v>
      </c>
      <c r="C14660" s="5" t="s">
        <v>231</v>
      </c>
      <c r="D14660" s="35" t="s">
        <v>86</v>
      </c>
      <c r="E14660" s="36" t="s">
        <v>18</v>
      </c>
      <c r="F14660" s="37">
        <v>0</v>
      </c>
      <c r="G14660" s="38">
        <v>0.02</v>
      </c>
      <c r="H14660" s="34">
        <v>0.97738010793934671</v>
      </c>
      <c r="I14660" s="35">
        <v>-0.73891918333359285</v>
      </c>
      <c r="J14660" s="35">
        <v>6.3536534384622714</v>
      </c>
      <c r="K14660" s="35">
        <v>-0.24696680099881613</v>
      </c>
      <c r="L14660" s="35">
        <v>0</v>
      </c>
      <c r="M14660" s="35">
        <v>0</v>
      </c>
      <c r="N14660" s="35">
        <v>0</v>
      </c>
      <c r="O14660" s="35">
        <v>0</v>
      </c>
      <c r="P14660" s="36">
        <v>12</v>
      </c>
      <c r="Q14660" s="37">
        <v>105</v>
      </c>
      <c r="R14660" s="36">
        <v>13</v>
      </c>
      <c r="S14660" s="39">
        <f t="shared" si="513"/>
        <v>100</v>
      </c>
      <c r="T14660" s="34" t="s">
        <v>50</v>
      </c>
      <c r="U14660" s="12">
        <f>EXP((alpha+(beta/speed))+(ceta*LN(speed)))</f>
        <v>0.16321175712537431</v>
      </c>
      <c r="V14660" s="8">
        <f t="shared" si="514"/>
        <v>100</v>
      </c>
    </row>
    <row r="14661" spans="1:22">
      <c r="A14661" s="34" t="s">
        <v>20</v>
      </c>
      <c r="B14661" s="34" t="s">
        <v>81</v>
      </c>
      <c r="C14661" s="5" t="s">
        <v>231</v>
      </c>
      <c r="D14661" s="35" t="s">
        <v>86</v>
      </c>
      <c r="E14661" s="36" t="s">
        <v>17</v>
      </c>
      <c r="F14661" s="37">
        <v>0</v>
      </c>
      <c r="G14661" s="38">
        <v>0.02</v>
      </c>
      <c r="H14661" s="34">
        <v>0.99676116876923671</v>
      </c>
      <c r="I14661" s="35">
        <v>3510.3849444486491</v>
      </c>
      <c r="J14661" s="35">
        <v>1.0082684647261593</v>
      </c>
      <c r="K14661" s="35">
        <v>-0.70893218741303154</v>
      </c>
      <c r="L14661" s="35">
        <v>0</v>
      </c>
      <c r="M14661" s="35">
        <v>0</v>
      </c>
      <c r="N14661" s="35">
        <v>0</v>
      </c>
      <c r="O14661" s="35">
        <v>0</v>
      </c>
      <c r="P14661" s="36">
        <v>12</v>
      </c>
      <c r="Q14661" s="37">
        <v>105</v>
      </c>
      <c r="R14661" s="36">
        <v>0</v>
      </c>
      <c r="S14661" s="39">
        <f t="shared" si="513"/>
        <v>100</v>
      </c>
      <c r="T14661" s="34" t="s">
        <v>29</v>
      </c>
      <c r="U14661" s="12">
        <f>((alpha*(beta^speed))*(speed^ceta))</f>
        <v>305.56863934940384</v>
      </c>
      <c r="V14661" s="8">
        <f t="shared" si="514"/>
        <v>100</v>
      </c>
    </row>
    <row r="14662" spans="1:22">
      <c r="A14662" s="34" t="s">
        <v>20</v>
      </c>
      <c r="B14662" s="34" t="s">
        <v>81</v>
      </c>
      <c r="C14662" s="5" t="s">
        <v>231</v>
      </c>
      <c r="D14662" s="35" t="s">
        <v>86</v>
      </c>
      <c r="E14662" s="36" t="s">
        <v>15</v>
      </c>
      <c r="F14662" s="37">
        <v>50</v>
      </c>
      <c r="G14662" s="38">
        <v>0.02</v>
      </c>
      <c r="H14662" s="34">
        <v>0.9703325417248797</v>
      </c>
      <c r="I14662" s="35">
        <v>1.4373174563831246</v>
      </c>
      <c r="J14662" s="35">
        <v>6.5035213038759752</v>
      </c>
      <c r="K14662" s="35">
        <v>6.2327087689835867</v>
      </c>
      <c r="L14662" s="35">
        <v>2.3813457115492049</v>
      </c>
      <c r="M14662" s="35">
        <v>-9.535805684821333E-3</v>
      </c>
      <c r="N14662" s="35">
        <v>0</v>
      </c>
      <c r="O14662" s="35">
        <v>0</v>
      </c>
      <c r="P14662" s="36">
        <v>12</v>
      </c>
      <c r="Q14662" s="37">
        <v>105</v>
      </c>
      <c r="R14662" s="36">
        <v>10</v>
      </c>
      <c r="S14662" s="39">
        <f t="shared" si="513"/>
        <v>100</v>
      </c>
      <c r="T14662" s="34" t="s">
        <v>44</v>
      </c>
      <c r="U14662" s="12">
        <f>(alpha+(beta/(1+EXP((((-1)*ceta)+(delta*LN(speed)))+(epsilon*speed)))))</f>
        <v>1.5824031725030865</v>
      </c>
      <c r="V14662" s="8">
        <f t="shared" si="514"/>
        <v>100</v>
      </c>
    </row>
    <row r="14663" spans="1:22">
      <c r="A14663" s="34" t="s">
        <v>20</v>
      </c>
      <c r="B14663" s="34" t="s">
        <v>81</v>
      </c>
      <c r="C14663" s="5" t="s">
        <v>231</v>
      </c>
      <c r="D14663" s="35" t="s">
        <v>86</v>
      </c>
      <c r="E14663" s="36" t="s">
        <v>16</v>
      </c>
      <c r="F14663" s="37">
        <v>50</v>
      </c>
      <c r="G14663" s="38">
        <v>0.02</v>
      </c>
      <c r="H14663" s="34">
        <v>0.99684404998589682</v>
      </c>
      <c r="I14663" s="35">
        <v>226.45063857567379</v>
      </c>
      <c r="J14663" s="35">
        <v>-0.99025217663444676</v>
      </c>
      <c r="K14663" s="35">
        <v>5.7524014671846917</v>
      </c>
      <c r="L14663" s="35">
        <v>0.10760367048970319</v>
      </c>
      <c r="M14663" s="35">
        <v>0</v>
      </c>
      <c r="N14663" s="35">
        <v>0</v>
      </c>
      <c r="O14663" s="35">
        <v>0</v>
      </c>
      <c r="P14663" s="36">
        <v>12</v>
      </c>
      <c r="Q14663" s="37">
        <v>105</v>
      </c>
      <c r="R14663" s="36">
        <v>1</v>
      </c>
      <c r="S14663" s="39">
        <f t="shared" si="513"/>
        <v>100</v>
      </c>
      <c r="T14663" s="34" t="s">
        <v>30</v>
      </c>
      <c r="U14663" s="12">
        <f>((alpha*(speed^beta))+(ceta*(speed^delta)))</f>
        <v>11.810314801891007</v>
      </c>
      <c r="V14663" s="8">
        <f t="shared" si="514"/>
        <v>100</v>
      </c>
    </row>
    <row r="14664" spans="1:22">
      <c r="A14664" s="34" t="s">
        <v>20</v>
      </c>
      <c r="B14664" s="34" t="s">
        <v>81</v>
      </c>
      <c r="C14664" s="5" t="s">
        <v>231</v>
      </c>
      <c r="D14664" s="35" t="s">
        <v>86</v>
      </c>
      <c r="E14664" s="36" t="s">
        <v>14</v>
      </c>
      <c r="F14664" s="37">
        <v>50</v>
      </c>
      <c r="G14664" s="38">
        <v>0.02</v>
      </c>
      <c r="H14664" s="34">
        <v>0.99562055699885244</v>
      </c>
      <c r="I14664" s="35">
        <v>12.002858592063076</v>
      </c>
      <c r="J14664" s="35">
        <v>0.99885255959631258</v>
      </c>
      <c r="K14664" s="35">
        <v>-0.82470717894591994</v>
      </c>
      <c r="L14664" s="35">
        <v>0</v>
      </c>
      <c r="M14664" s="35">
        <v>0</v>
      </c>
      <c r="N14664" s="35">
        <v>0</v>
      </c>
      <c r="O14664" s="35">
        <v>0</v>
      </c>
      <c r="P14664" s="36">
        <v>12</v>
      </c>
      <c r="Q14664" s="37">
        <v>105</v>
      </c>
      <c r="R14664" s="36">
        <v>0</v>
      </c>
      <c r="S14664" s="39">
        <f t="shared" si="513"/>
        <v>100</v>
      </c>
      <c r="T14664" s="34" t="s">
        <v>29</v>
      </c>
      <c r="U14664" s="12">
        <f>((alpha*(beta^speed))*(speed^ceta))</f>
        <v>0.23988827209494692</v>
      </c>
      <c r="V14664" s="8">
        <f t="shared" si="514"/>
        <v>100</v>
      </c>
    </row>
    <row r="14665" spans="1:22">
      <c r="A14665" s="34" t="s">
        <v>20</v>
      </c>
      <c r="B14665" s="34" t="s">
        <v>81</v>
      </c>
      <c r="C14665" s="5" t="s">
        <v>231</v>
      </c>
      <c r="D14665" s="35" t="s">
        <v>86</v>
      </c>
      <c r="E14665" s="36" t="s">
        <v>18</v>
      </c>
      <c r="F14665" s="37">
        <v>50</v>
      </c>
      <c r="G14665" s="38">
        <v>0.02</v>
      </c>
      <c r="H14665" s="34">
        <v>0.96469758888835866</v>
      </c>
      <c r="I14665" s="35">
        <v>0.14379809788637102</v>
      </c>
      <c r="J14665" s="35">
        <v>-2.9023041727661843E-2</v>
      </c>
      <c r="K14665" s="35">
        <v>2.7843115168613886</v>
      </c>
      <c r="L14665" s="35">
        <v>-0.86047936921209711</v>
      </c>
      <c r="M14665" s="35">
        <v>0</v>
      </c>
      <c r="N14665" s="35">
        <v>0</v>
      </c>
      <c r="O14665" s="35">
        <v>0</v>
      </c>
      <c r="P14665" s="36">
        <v>12</v>
      </c>
      <c r="Q14665" s="37">
        <v>105</v>
      </c>
      <c r="R14665" s="36">
        <v>1</v>
      </c>
      <c r="S14665" s="39">
        <f t="shared" si="513"/>
        <v>100</v>
      </c>
      <c r="T14665" s="34" t="s">
        <v>30</v>
      </c>
      <c r="U14665" s="12">
        <f>((alpha*(speed^beta))+(ceta*(speed^delta)))</f>
        <v>0.17874462296991048</v>
      </c>
      <c r="V14665" s="8">
        <f t="shared" si="514"/>
        <v>100</v>
      </c>
    </row>
    <row r="14666" spans="1:22">
      <c r="A14666" s="34" t="s">
        <v>20</v>
      </c>
      <c r="B14666" s="34" t="s">
        <v>81</v>
      </c>
      <c r="C14666" s="5" t="s">
        <v>231</v>
      </c>
      <c r="D14666" s="35" t="s">
        <v>86</v>
      </c>
      <c r="E14666" s="36" t="s">
        <v>17</v>
      </c>
      <c r="F14666" s="37">
        <v>50</v>
      </c>
      <c r="G14666" s="38">
        <v>0.02</v>
      </c>
      <c r="H14666" s="34">
        <v>0.99576671754803747</v>
      </c>
      <c r="I14666" s="35">
        <v>3358.61656338497</v>
      </c>
      <c r="J14666" s="35">
        <v>1.0077896564586983</v>
      </c>
      <c r="K14666" s="35">
        <v>-0.66442312282638394</v>
      </c>
      <c r="L14666" s="35">
        <v>0</v>
      </c>
      <c r="M14666" s="35">
        <v>0</v>
      </c>
      <c r="N14666" s="35">
        <v>0</v>
      </c>
      <c r="O14666" s="35">
        <v>0</v>
      </c>
      <c r="P14666" s="36">
        <v>12</v>
      </c>
      <c r="Q14666" s="37">
        <v>105</v>
      </c>
      <c r="R14666" s="36">
        <v>0</v>
      </c>
      <c r="S14666" s="39">
        <f t="shared" si="513"/>
        <v>100</v>
      </c>
      <c r="T14666" s="34" t="s">
        <v>29</v>
      </c>
      <c r="U14666" s="12">
        <f>((alpha*(beta^speed))*(speed^ceta))</f>
        <v>342.21878252561055</v>
      </c>
      <c r="V14666" s="8">
        <f t="shared" si="514"/>
        <v>100</v>
      </c>
    </row>
    <row r="14667" spans="1:22">
      <c r="A14667" s="34" t="s">
        <v>20</v>
      </c>
      <c r="B14667" s="34" t="s">
        <v>81</v>
      </c>
      <c r="C14667" s="5" t="s">
        <v>231</v>
      </c>
      <c r="D14667" s="35" t="s">
        <v>86</v>
      </c>
      <c r="E14667" s="36" t="s">
        <v>15</v>
      </c>
      <c r="F14667" s="37">
        <v>100</v>
      </c>
      <c r="G14667" s="38">
        <v>0.02</v>
      </c>
      <c r="H14667" s="34">
        <v>0.96380724330177014</v>
      </c>
      <c r="I14667" s="35">
        <v>1.4640726427892807</v>
      </c>
      <c r="J14667" s="35">
        <v>6.7716377318927483</v>
      </c>
      <c r="K14667" s="35">
        <v>5.9970568925884367</v>
      </c>
      <c r="L14667" s="35">
        <v>2.229829045837771</v>
      </c>
      <c r="M14667" s="35">
        <v>-8.0197067846556058E-3</v>
      </c>
      <c r="N14667" s="35">
        <v>0</v>
      </c>
      <c r="O14667" s="35">
        <v>0</v>
      </c>
      <c r="P14667" s="36">
        <v>12</v>
      </c>
      <c r="Q14667" s="37">
        <v>105</v>
      </c>
      <c r="R14667" s="36">
        <v>10</v>
      </c>
      <c r="S14667" s="39">
        <f t="shared" si="513"/>
        <v>100</v>
      </c>
      <c r="T14667" s="34" t="s">
        <v>44</v>
      </c>
      <c r="U14667" s="12">
        <f>(alpha+(beta/(1+EXP((((-1)*ceta)+(delta*LN(speed)))+(epsilon*speed)))))</f>
        <v>1.6684835571344838</v>
      </c>
      <c r="V14667" s="8">
        <f t="shared" si="514"/>
        <v>100</v>
      </c>
    </row>
    <row r="14668" spans="1:22">
      <c r="A14668" s="34" t="s">
        <v>20</v>
      </c>
      <c r="B14668" s="34" t="s">
        <v>81</v>
      </c>
      <c r="C14668" s="5" t="s">
        <v>231</v>
      </c>
      <c r="D14668" s="35" t="s">
        <v>86</v>
      </c>
      <c r="E14668" s="36" t="s">
        <v>16</v>
      </c>
      <c r="F14668" s="37">
        <v>100</v>
      </c>
      <c r="G14668" s="38">
        <v>0.02</v>
      </c>
      <c r="H14668" s="34">
        <v>0.9960955552242593</v>
      </c>
      <c r="I14668" s="35">
        <v>225.63470102043354</v>
      </c>
      <c r="J14668" s="35">
        <v>-0.9998185905034479</v>
      </c>
      <c r="K14668" s="35">
        <v>8.4508722317898055</v>
      </c>
      <c r="L14668" s="35">
        <v>4.4604362687503889E-2</v>
      </c>
      <c r="M14668" s="35">
        <v>0</v>
      </c>
      <c r="N14668" s="35">
        <v>0</v>
      </c>
      <c r="O14668" s="35">
        <v>0</v>
      </c>
      <c r="P14668" s="36">
        <v>12</v>
      </c>
      <c r="Q14668" s="37">
        <v>105</v>
      </c>
      <c r="R14668" s="36">
        <v>1</v>
      </c>
      <c r="S14668" s="39">
        <f t="shared" si="513"/>
        <v>100</v>
      </c>
      <c r="T14668" s="34" t="s">
        <v>30</v>
      </c>
      <c r="U14668" s="12">
        <f>((alpha*(speed^beta))+(ceta*(speed^delta)))</f>
        <v>12.63615142534274</v>
      </c>
      <c r="V14668" s="8">
        <f t="shared" si="514"/>
        <v>100</v>
      </c>
    </row>
    <row r="14669" spans="1:22">
      <c r="A14669" s="34" t="s">
        <v>20</v>
      </c>
      <c r="B14669" s="34" t="s">
        <v>81</v>
      </c>
      <c r="C14669" s="5" t="s">
        <v>231</v>
      </c>
      <c r="D14669" s="35" t="s">
        <v>86</v>
      </c>
      <c r="E14669" s="36" t="s">
        <v>14</v>
      </c>
      <c r="F14669" s="37">
        <v>100</v>
      </c>
      <c r="G14669" s="38">
        <v>0.02</v>
      </c>
      <c r="H14669" s="34">
        <v>0.99597878859756528</v>
      </c>
      <c r="I14669" s="35">
        <v>-7.4459773702138701E-2</v>
      </c>
      <c r="J14669" s="35">
        <v>5.5403070222189529E-2</v>
      </c>
      <c r="K14669" s="35">
        <v>1.2604087546384721</v>
      </c>
      <c r="L14669" s="35">
        <v>0</v>
      </c>
      <c r="M14669" s="35">
        <v>0</v>
      </c>
      <c r="N14669" s="35">
        <v>0</v>
      </c>
      <c r="O14669" s="35">
        <v>0</v>
      </c>
      <c r="P14669" s="36">
        <v>12</v>
      </c>
      <c r="Q14669" s="37">
        <v>105</v>
      </c>
      <c r="R14669" s="36">
        <v>2</v>
      </c>
      <c r="S14669" s="39">
        <f t="shared" si="513"/>
        <v>100</v>
      </c>
      <c r="T14669" s="34" t="s">
        <v>31</v>
      </c>
      <c r="U14669" s="12">
        <f>((alpha+(beta*speed))^((-1)/ceta))</f>
        <v>0.25986477127895297</v>
      </c>
      <c r="V14669" s="8">
        <f t="shared" si="514"/>
        <v>100</v>
      </c>
    </row>
    <row r="14670" spans="1:22">
      <c r="A14670" s="34" t="s">
        <v>20</v>
      </c>
      <c r="B14670" s="34" t="s">
        <v>81</v>
      </c>
      <c r="C14670" s="5" t="s">
        <v>231</v>
      </c>
      <c r="D14670" s="35" t="s">
        <v>86</v>
      </c>
      <c r="E14670" s="36" t="s">
        <v>18</v>
      </c>
      <c r="F14670" s="37">
        <v>100</v>
      </c>
      <c r="G14670" s="38">
        <v>0.02</v>
      </c>
      <c r="H14670" s="34">
        <v>0.95809115670333012</v>
      </c>
      <c r="I14670" s="35">
        <v>-1.3712712880746822E-6</v>
      </c>
      <c r="J14670" s="35">
        <v>2.7977893244841926E-4</v>
      </c>
      <c r="K14670" s="35">
        <v>-1.9333016467218345E-2</v>
      </c>
      <c r="L14670" s="35">
        <v>0.6747158260273084</v>
      </c>
      <c r="M14670" s="35">
        <v>0</v>
      </c>
      <c r="N14670" s="35">
        <v>0</v>
      </c>
      <c r="O14670" s="35">
        <v>0</v>
      </c>
      <c r="P14670" s="36">
        <v>12</v>
      </c>
      <c r="Q14670" s="37">
        <v>105</v>
      </c>
      <c r="R14670" s="36">
        <v>14</v>
      </c>
      <c r="S14670" s="39">
        <f t="shared" si="513"/>
        <v>100</v>
      </c>
      <c r="T14670" s="34" t="s">
        <v>51</v>
      </c>
      <c r="U14670" s="12">
        <f>(((alpha*(speed^3))+(beta*(speed^2))+(ceta*speed))+delta)</f>
        <v>0.1679322157149844</v>
      </c>
      <c r="V14670" s="8">
        <f t="shared" si="514"/>
        <v>100</v>
      </c>
    </row>
    <row r="14671" spans="1:22">
      <c r="A14671" s="34" t="s">
        <v>20</v>
      </c>
      <c r="B14671" s="34" t="s">
        <v>81</v>
      </c>
      <c r="C14671" s="5" t="s">
        <v>231</v>
      </c>
      <c r="D14671" s="35" t="s">
        <v>86</v>
      </c>
      <c r="E14671" s="36" t="s">
        <v>17</v>
      </c>
      <c r="F14671" s="37">
        <v>100</v>
      </c>
      <c r="G14671" s="38">
        <v>0.02</v>
      </c>
      <c r="H14671" s="34">
        <v>0.99450495124110105</v>
      </c>
      <c r="I14671" s="35">
        <v>3244.5718318095996</v>
      </c>
      <c r="J14671" s="35">
        <v>1.0073752180400151</v>
      </c>
      <c r="K14671" s="35">
        <v>-0.62575093891266043</v>
      </c>
      <c r="L14671" s="35">
        <v>0</v>
      </c>
      <c r="M14671" s="35">
        <v>0</v>
      </c>
      <c r="N14671" s="35">
        <v>0</v>
      </c>
      <c r="O14671" s="35">
        <v>0</v>
      </c>
      <c r="P14671" s="36">
        <v>12</v>
      </c>
      <c r="Q14671" s="37">
        <v>105</v>
      </c>
      <c r="R14671" s="36">
        <v>0</v>
      </c>
      <c r="S14671" s="39">
        <f t="shared" si="513"/>
        <v>100</v>
      </c>
      <c r="T14671" s="34" t="s">
        <v>29</v>
      </c>
      <c r="U14671" s="12">
        <f>((alpha*(beta^speed))*(speed^ceta))</f>
        <v>379.1244503679909</v>
      </c>
      <c r="V14671" s="8">
        <f t="shared" si="514"/>
        <v>100</v>
      </c>
    </row>
    <row r="14672" spans="1:22">
      <c r="A14672" s="34" t="s">
        <v>20</v>
      </c>
      <c r="B14672" s="34" t="s">
        <v>81</v>
      </c>
      <c r="C14672" s="5" t="s">
        <v>231</v>
      </c>
      <c r="D14672" s="35" t="s">
        <v>86</v>
      </c>
      <c r="E14672" s="36" t="s">
        <v>15</v>
      </c>
      <c r="F14672" s="37">
        <v>0</v>
      </c>
      <c r="G14672" s="38">
        <v>0.04</v>
      </c>
      <c r="H14672" s="34">
        <v>0.96692278611810989</v>
      </c>
      <c r="I14672" s="35">
        <v>1.0713223931719025</v>
      </c>
      <c r="J14672" s="35">
        <v>35.716187653437927</v>
      </c>
      <c r="K14672" s="35">
        <v>1.0471835672270136</v>
      </c>
      <c r="L14672" s="35">
        <v>1.1730199212269927</v>
      </c>
      <c r="M14672" s="35">
        <v>-7.9242633304428252E-4</v>
      </c>
      <c r="N14672" s="35">
        <v>0</v>
      </c>
      <c r="O14672" s="35">
        <v>0</v>
      </c>
      <c r="P14672" s="36">
        <v>12</v>
      </c>
      <c r="Q14672" s="37">
        <v>103</v>
      </c>
      <c r="R14672" s="36">
        <v>10</v>
      </c>
      <c r="S14672" s="39">
        <f t="shared" si="513"/>
        <v>100</v>
      </c>
      <c r="T14672" s="34" t="s">
        <v>44</v>
      </c>
      <c r="U14672" s="12">
        <f>(alpha+(beta/(1+EXP((((-1)*ceta)+(delta*LN(speed)))+(epsilon*speed)))))</f>
        <v>1.5611337057499348</v>
      </c>
      <c r="V14672" s="8">
        <f t="shared" si="514"/>
        <v>100</v>
      </c>
    </row>
    <row r="14673" spans="1:22">
      <c r="A14673" s="34" t="s">
        <v>20</v>
      </c>
      <c r="B14673" s="34" t="s">
        <v>81</v>
      </c>
      <c r="C14673" s="5" t="s">
        <v>231</v>
      </c>
      <c r="D14673" s="35" t="s">
        <v>86</v>
      </c>
      <c r="E14673" s="36" t="s">
        <v>16</v>
      </c>
      <c r="F14673" s="37">
        <v>0</v>
      </c>
      <c r="G14673" s="38">
        <v>0.04</v>
      </c>
      <c r="H14673" s="34">
        <v>0.99835802475246327</v>
      </c>
      <c r="I14673" s="35">
        <v>11.249048974273002</v>
      </c>
      <c r="J14673" s="35">
        <v>3.1771002955546197E-2</v>
      </c>
      <c r="K14673" s="35">
        <v>253.20632980441758</v>
      </c>
      <c r="L14673" s="35">
        <v>-1.0682185841731102</v>
      </c>
      <c r="M14673" s="35">
        <v>0</v>
      </c>
      <c r="N14673" s="35">
        <v>0</v>
      </c>
      <c r="O14673" s="35">
        <v>0</v>
      </c>
      <c r="P14673" s="36">
        <v>12</v>
      </c>
      <c r="Q14673" s="37">
        <v>103</v>
      </c>
      <c r="R14673" s="36">
        <v>1</v>
      </c>
      <c r="S14673" s="39">
        <f t="shared" si="513"/>
        <v>100</v>
      </c>
      <c r="T14673" s="34" t="s">
        <v>30</v>
      </c>
      <c r="U14673" s="12">
        <f>((alpha*(speed^beta))+(ceta*(speed^delta)))</f>
        <v>14.870831835382166</v>
      </c>
      <c r="V14673" s="8">
        <f t="shared" si="514"/>
        <v>100</v>
      </c>
    </row>
    <row r="14674" spans="1:22">
      <c r="A14674" s="34" t="s">
        <v>20</v>
      </c>
      <c r="B14674" s="34" t="s">
        <v>81</v>
      </c>
      <c r="C14674" s="5" t="s">
        <v>231</v>
      </c>
      <c r="D14674" s="35" t="s">
        <v>86</v>
      </c>
      <c r="E14674" s="36" t="s">
        <v>14</v>
      </c>
      <c r="F14674" s="37">
        <v>0</v>
      </c>
      <c r="G14674" s="38">
        <v>0.04</v>
      </c>
      <c r="H14674" s="34">
        <v>0.99671342278592012</v>
      </c>
      <c r="I14674" s="35">
        <v>6.0887892111590548E-2</v>
      </c>
      <c r="J14674" s="35">
        <v>4.9264340723504739E-2</v>
      </c>
      <c r="K14674" s="35">
        <v>-1.690157450031024E-4</v>
      </c>
      <c r="L14674" s="35">
        <v>0</v>
      </c>
      <c r="M14674" s="35">
        <v>0</v>
      </c>
      <c r="N14674" s="35">
        <v>0</v>
      </c>
      <c r="O14674" s="35">
        <v>0</v>
      </c>
      <c r="P14674" s="36">
        <v>12</v>
      </c>
      <c r="Q14674" s="37">
        <v>103</v>
      </c>
      <c r="R14674" s="36">
        <v>5</v>
      </c>
      <c r="S14674" s="39">
        <f t="shared" si="513"/>
        <v>100</v>
      </c>
      <c r="T14674" s="34" t="s">
        <v>36</v>
      </c>
      <c r="U14674" s="12">
        <f>(1/(((ceta*(speed^2))+(beta*speed))+alpha))</f>
        <v>0.30329090211398213</v>
      </c>
      <c r="V14674" s="8">
        <f t="shared" si="514"/>
        <v>100</v>
      </c>
    </row>
    <row r="14675" spans="1:22">
      <c r="A14675" s="34" t="s">
        <v>20</v>
      </c>
      <c r="B14675" s="34" t="s">
        <v>81</v>
      </c>
      <c r="C14675" s="5" t="s">
        <v>231</v>
      </c>
      <c r="D14675" s="35" t="s">
        <v>86</v>
      </c>
      <c r="E14675" s="36" t="s">
        <v>18</v>
      </c>
      <c r="F14675" s="37">
        <v>0</v>
      </c>
      <c r="G14675" s="38">
        <v>0.04</v>
      </c>
      <c r="H14675" s="34">
        <v>0.98042862122418029</v>
      </c>
      <c r="I14675" s="35">
        <v>121.78726972883321</v>
      </c>
      <c r="J14675" s="35">
        <v>-3.1070797232494298</v>
      </c>
      <c r="K14675" s="35">
        <v>1.2768312470777479</v>
      </c>
      <c r="L14675" s="35">
        <v>-0.41222964120414013</v>
      </c>
      <c r="M14675" s="35">
        <v>0</v>
      </c>
      <c r="N14675" s="35">
        <v>0</v>
      </c>
      <c r="O14675" s="35">
        <v>0</v>
      </c>
      <c r="P14675" s="36">
        <v>12</v>
      </c>
      <c r="Q14675" s="37">
        <v>103</v>
      </c>
      <c r="R14675" s="36">
        <v>1</v>
      </c>
      <c r="S14675" s="39">
        <f t="shared" si="513"/>
        <v>100</v>
      </c>
      <c r="T14675" s="34" t="s">
        <v>30</v>
      </c>
      <c r="U14675" s="12">
        <f>((alpha*(speed^beta))+(ceta*(speed^delta)))</f>
        <v>0.19135642870860581</v>
      </c>
      <c r="V14675" s="8">
        <f t="shared" si="514"/>
        <v>100</v>
      </c>
    </row>
    <row r="14676" spans="1:22">
      <c r="A14676" s="34" t="s">
        <v>20</v>
      </c>
      <c r="B14676" s="34" t="s">
        <v>81</v>
      </c>
      <c r="C14676" s="5" t="s">
        <v>231</v>
      </c>
      <c r="D14676" s="35" t="s">
        <v>86</v>
      </c>
      <c r="E14676" s="36" t="s">
        <v>17</v>
      </c>
      <c r="F14676" s="37">
        <v>0</v>
      </c>
      <c r="G14676" s="38">
        <v>0.04</v>
      </c>
      <c r="H14676" s="34">
        <v>0.99753050550704458</v>
      </c>
      <c r="I14676" s="35">
        <v>3148.0143930768077</v>
      </c>
      <c r="J14676" s="35">
        <v>1.0083491520053771</v>
      </c>
      <c r="K14676" s="35">
        <v>-0.60010925122026193</v>
      </c>
      <c r="L14676" s="35">
        <v>0</v>
      </c>
      <c r="M14676" s="35">
        <v>0</v>
      </c>
      <c r="N14676" s="35">
        <v>0</v>
      </c>
      <c r="O14676" s="35">
        <v>0</v>
      </c>
      <c r="P14676" s="36">
        <v>12</v>
      </c>
      <c r="Q14676" s="37">
        <v>103</v>
      </c>
      <c r="R14676" s="36">
        <v>0</v>
      </c>
      <c r="S14676" s="39">
        <f t="shared" si="513"/>
        <v>100</v>
      </c>
      <c r="T14676" s="34" t="s">
        <v>29</v>
      </c>
      <c r="U14676" s="12">
        <f>((alpha*(beta^speed))*(speed^ceta))</f>
        <v>455.94446403070054</v>
      </c>
      <c r="V14676" s="8">
        <f t="shared" si="514"/>
        <v>100</v>
      </c>
    </row>
    <row r="14677" spans="1:22">
      <c r="A14677" s="34" t="s">
        <v>20</v>
      </c>
      <c r="B14677" s="34" t="s">
        <v>81</v>
      </c>
      <c r="C14677" s="5" t="s">
        <v>231</v>
      </c>
      <c r="D14677" s="35" t="s">
        <v>86</v>
      </c>
      <c r="E14677" s="36" t="s">
        <v>15</v>
      </c>
      <c r="F14677" s="37">
        <v>50</v>
      </c>
      <c r="G14677" s="38">
        <v>0.04</v>
      </c>
      <c r="H14677" s="34">
        <v>0.96605228117328712</v>
      </c>
      <c r="I14677" s="35">
        <v>0.4163136852326661</v>
      </c>
      <c r="J14677" s="35">
        <v>36.367332986322083</v>
      </c>
      <c r="K14677" s="35">
        <v>0.65396553970529603</v>
      </c>
      <c r="L14677" s="35">
        <v>0.91244843016500066</v>
      </c>
      <c r="M14677" s="35">
        <v>9.7220313590758037E-5</v>
      </c>
      <c r="N14677" s="35">
        <v>0</v>
      </c>
      <c r="O14677" s="35">
        <v>0</v>
      </c>
      <c r="P14677" s="36">
        <v>12</v>
      </c>
      <c r="Q14677" s="37">
        <v>99</v>
      </c>
      <c r="R14677" s="36">
        <v>10</v>
      </c>
      <c r="S14677" s="39">
        <f t="shared" si="513"/>
        <v>99</v>
      </c>
      <c r="T14677" s="34" t="s">
        <v>44</v>
      </c>
      <c r="U14677" s="12">
        <f>(alpha+(beta/(1+EXP((((-1)*ceta)+(delta*LN(speed)))+(epsilon*speed)))))</f>
        <v>1.4332954266048801</v>
      </c>
      <c r="V14677" s="8">
        <f t="shared" si="514"/>
        <v>99</v>
      </c>
    </row>
    <row r="14678" spans="1:22">
      <c r="A14678" s="34" t="s">
        <v>20</v>
      </c>
      <c r="B14678" s="34" t="s">
        <v>81</v>
      </c>
      <c r="C14678" s="5" t="s">
        <v>231</v>
      </c>
      <c r="D14678" s="35" t="s">
        <v>86</v>
      </c>
      <c r="E14678" s="36" t="s">
        <v>16</v>
      </c>
      <c r="F14678" s="37">
        <v>50</v>
      </c>
      <c r="G14678" s="38">
        <v>0.04</v>
      </c>
      <c r="H14678" s="34">
        <v>0.99674206396750531</v>
      </c>
      <c r="I14678" s="35">
        <v>12.919206639382876</v>
      </c>
      <c r="J14678" s="35">
        <v>1.5526837077149169E-2</v>
      </c>
      <c r="K14678" s="35">
        <v>212.2807708207869</v>
      </c>
      <c r="L14678" s="35">
        <v>-0.97575557688205306</v>
      </c>
      <c r="M14678" s="35">
        <v>0</v>
      </c>
      <c r="N14678" s="35">
        <v>0</v>
      </c>
      <c r="O14678" s="35">
        <v>0</v>
      </c>
      <c r="P14678" s="36">
        <v>12</v>
      </c>
      <c r="Q14678" s="37">
        <v>99</v>
      </c>
      <c r="R14678" s="36">
        <v>1</v>
      </c>
      <c r="S14678" s="39">
        <f t="shared" si="513"/>
        <v>99</v>
      </c>
      <c r="T14678" s="34" t="s">
        <v>30</v>
      </c>
      <c r="U14678" s="12">
        <f>((alpha*(speed^beta))+(ceta*(speed^delta)))</f>
        <v>16.27158805859694</v>
      </c>
      <c r="V14678" s="8">
        <f t="shared" si="514"/>
        <v>99</v>
      </c>
    </row>
    <row r="14679" spans="1:22">
      <c r="A14679" s="34" t="s">
        <v>20</v>
      </c>
      <c r="B14679" s="34" t="s">
        <v>81</v>
      </c>
      <c r="C14679" s="5" t="s">
        <v>231</v>
      </c>
      <c r="D14679" s="35" t="s">
        <v>86</v>
      </c>
      <c r="E14679" s="36" t="s">
        <v>14</v>
      </c>
      <c r="F14679" s="37">
        <v>50</v>
      </c>
      <c r="G14679" s="38">
        <v>0.04</v>
      </c>
      <c r="H14679" s="34">
        <v>0.99723577952847986</v>
      </c>
      <c r="I14679" s="35">
        <v>3.6187403308803157E-2</v>
      </c>
      <c r="J14679" s="35">
        <v>5.3082020022207126E-2</v>
      </c>
      <c r="K14679" s="35">
        <v>-2.7247573762720123E-4</v>
      </c>
      <c r="L14679" s="35">
        <v>0</v>
      </c>
      <c r="M14679" s="35">
        <v>0</v>
      </c>
      <c r="N14679" s="35">
        <v>0</v>
      </c>
      <c r="O14679" s="35">
        <v>0</v>
      </c>
      <c r="P14679" s="36">
        <v>12</v>
      </c>
      <c r="Q14679" s="37">
        <v>99</v>
      </c>
      <c r="R14679" s="36">
        <v>5</v>
      </c>
      <c r="S14679" s="39">
        <f t="shared" si="513"/>
        <v>99</v>
      </c>
      <c r="T14679" s="34" t="s">
        <v>36</v>
      </c>
      <c r="U14679" s="12">
        <f>(1/(((ceta*(speed^2))+(beta*speed))+alpha))</f>
        <v>0.38156685898054138</v>
      </c>
      <c r="V14679" s="8">
        <f t="shared" si="514"/>
        <v>99</v>
      </c>
    </row>
    <row r="14680" spans="1:22">
      <c r="A14680" s="34" t="s">
        <v>20</v>
      </c>
      <c r="B14680" s="34" t="s">
        <v>81</v>
      </c>
      <c r="C14680" s="5" t="s">
        <v>231</v>
      </c>
      <c r="D14680" s="35" t="s">
        <v>86</v>
      </c>
      <c r="E14680" s="36" t="s">
        <v>18</v>
      </c>
      <c r="F14680" s="37">
        <v>50</v>
      </c>
      <c r="G14680" s="38">
        <v>0.04</v>
      </c>
      <c r="H14680" s="34">
        <v>0.9736766785370905</v>
      </c>
      <c r="I14680" s="35">
        <v>1.3915442414580783</v>
      </c>
      <c r="J14680" s="35">
        <v>-0.4137819721481199</v>
      </c>
      <c r="K14680" s="35">
        <v>8.0233824335570052</v>
      </c>
      <c r="L14680" s="35">
        <v>-2.0183745566471347</v>
      </c>
      <c r="M14680" s="35">
        <v>0</v>
      </c>
      <c r="N14680" s="35">
        <v>0</v>
      </c>
      <c r="O14680" s="35">
        <v>0</v>
      </c>
      <c r="P14680" s="36">
        <v>12</v>
      </c>
      <c r="Q14680" s="37">
        <v>99</v>
      </c>
      <c r="R14680" s="36">
        <v>1</v>
      </c>
      <c r="S14680" s="39">
        <f t="shared" si="513"/>
        <v>99</v>
      </c>
      <c r="T14680" s="34" t="s">
        <v>30</v>
      </c>
      <c r="U14680" s="12">
        <f>((alpha*(speed^beta))+(ceta*(speed^delta)))</f>
        <v>0.20859714145811195</v>
      </c>
      <c r="V14680" s="8">
        <f t="shared" si="514"/>
        <v>99</v>
      </c>
    </row>
    <row r="14681" spans="1:22">
      <c r="A14681" s="34" t="s">
        <v>20</v>
      </c>
      <c r="B14681" s="34" t="s">
        <v>81</v>
      </c>
      <c r="C14681" s="5" t="s">
        <v>231</v>
      </c>
      <c r="D14681" s="35" t="s">
        <v>86</v>
      </c>
      <c r="E14681" s="36" t="s">
        <v>17</v>
      </c>
      <c r="F14681" s="37">
        <v>50</v>
      </c>
      <c r="G14681" s="38">
        <v>0.04</v>
      </c>
      <c r="H14681" s="34">
        <v>0.99589077704462781</v>
      </c>
      <c r="I14681" s="35">
        <v>3007.3626195144566</v>
      </c>
      <c r="J14681" s="35">
        <v>1.0079381422433829</v>
      </c>
      <c r="K14681" s="35">
        <v>-0.54815951817822794</v>
      </c>
      <c r="L14681" s="35">
        <v>0</v>
      </c>
      <c r="M14681" s="35">
        <v>0</v>
      </c>
      <c r="N14681" s="35">
        <v>0</v>
      </c>
      <c r="O14681" s="35">
        <v>0</v>
      </c>
      <c r="P14681" s="36">
        <v>12</v>
      </c>
      <c r="Q14681" s="37">
        <v>99</v>
      </c>
      <c r="R14681" s="36">
        <v>0</v>
      </c>
      <c r="S14681" s="39">
        <f t="shared" si="513"/>
        <v>99</v>
      </c>
      <c r="T14681" s="34" t="s">
        <v>29</v>
      </c>
      <c r="U14681" s="12">
        <f>((alpha*(beta^speed))*(speed^ceta))</f>
        <v>529.92388231315897</v>
      </c>
      <c r="V14681" s="8">
        <f t="shared" si="514"/>
        <v>99</v>
      </c>
    </row>
    <row r="14682" spans="1:22">
      <c r="A14682" s="34" t="s">
        <v>20</v>
      </c>
      <c r="B14682" s="34" t="s">
        <v>81</v>
      </c>
      <c r="C14682" s="5" t="s">
        <v>231</v>
      </c>
      <c r="D14682" s="35" t="s">
        <v>86</v>
      </c>
      <c r="E14682" s="36" t="s">
        <v>15</v>
      </c>
      <c r="F14682" s="37">
        <v>100</v>
      </c>
      <c r="G14682" s="38">
        <v>0.04</v>
      </c>
      <c r="H14682" s="34">
        <v>0.97493992025786325</v>
      </c>
      <c r="I14682" s="35">
        <v>0.41151602238081603</v>
      </c>
      <c r="J14682" s="35">
        <v>13.430012862744674</v>
      </c>
      <c r="K14682" s="35">
        <v>3.1924924312447636</v>
      </c>
      <c r="L14682" s="35">
        <v>1.2917568553401264</v>
      </c>
      <c r="M14682" s="35">
        <v>-1.6646213910382136E-3</v>
      </c>
      <c r="N14682" s="35">
        <v>0</v>
      </c>
      <c r="O14682" s="35">
        <v>0</v>
      </c>
      <c r="P14682" s="36">
        <v>12</v>
      </c>
      <c r="Q14682" s="37">
        <v>91</v>
      </c>
      <c r="R14682" s="36">
        <v>10</v>
      </c>
      <c r="S14682" s="39">
        <f t="shared" si="513"/>
        <v>91</v>
      </c>
      <c r="T14682" s="34" t="s">
        <v>44</v>
      </c>
      <c r="U14682" s="12">
        <f>(alpha+(beta/(1+EXP((((-1)*ceta)+(delta*LN(speed)))+(epsilon*speed)))))</f>
        <v>1.4464511286457991</v>
      </c>
      <c r="V14682" s="8">
        <f t="shared" si="514"/>
        <v>91</v>
      </c>
    </row>
    <row r="14683" spans="1:22">
      <c r="A14683" s="34" t="s">
        <v>20</v>
      </c>
      <c r="B14683" s="34" t="s">
        <v>81</v>
      </c>
      <c r="C14683" s="5" t="s">
        <v>231</v>
      </c>
      <c r="D14683" s="35" t="s">
        <v>86</v>
      </c>
      <c r="E14683" s="36" t="s">
        <v>16</v>
      </c>
      <c r="F14683" s="37">
        <v>100</v>
      </c>
      <c r="G14683" s="38">
        <v>0.04</v>
      </c>
      <c r="H14683" s="34">
        <v>0.99551245303773794</v>
      </c>
      <c r="I14683" s="35">
        <v>3.4483860070182968</v>
      </c>
      <c r="J14683" s="35">
        <v>5.2521142186855663</v>
      </c>
      <c r="K14683" s="35">
        <v>-0.13925809862112062</v>
      </c>
      <c r="L14683" s="35">
        <v>0</v>
      </c>
      <c r="M14683" s="35">
        <v>0</v>
      </c>
      <c r="N14683" s="35">
        <v>0</v>
      </c>
      <c r="O14683" s="35">
        <v>0</v>
      </c>
      <c r="P14683" s="36">
        <v>12</v>
      </c>
      <c r="Q14683" s="37">
        <v>91</v>
      </c>
      <c r="R14683" s="36">
        <v>13</v>
      </c>
      <c r="S14683" s="39">
        <f t="shared" si="513"/>
        <v>91</v>
      </c>
      <c r="T14683" s="34" t="s">
        <v>50</v>
      </c>
      <c r="U14683" s="12">
        <f>EXP((alpha+(beta/speed))+(ceta*LN(speed)))</f>
        <v>17.777397194488415</v>
      </c>
      <c r="V14683" s="8">
        <f t="shared" si="514"/>
        <v>91</v>
      </c>
    </row>
    <row r="14684" spans="1:22">
      <c r="A14684" s="34" t="s">
        <v>20</v>
      </c>
      <c r="B14684" s="34" t="s">
        <v>81</v>
      </c>
      <c r="C14684" s="5" t="s">
        <v>231</v>
      </c>
      <c r="D14684" s="35" t="s">
        <v>86</v>
      </c>
      <c r="E14684" s="36" t="s">
        <v>14</v>
      </c>
      <c r="F14684" s="37">
        <v>100</v>
      </c>
      <c r="G14684" s="38">
        <v>0.04</v>
      </c>
      <c r="H14684" s="34">
        <v>0.99636670838715446</v>
      </c>
      <c r="I14684" s="35">
        <v>1.2865900175196292</v>
      </c>
      <c r="J14684" s="35">
        <v>-0.28575598399505825</v>
      </c>
      <c r="K14684" s="35">
        <v>38.501133506025731</v>
      </c>
      <c r="L14684" s="35">
        <v>-1.490212017114525</v>
      </c>
      <c r="M14684" s="35">
        <v>0</v>
      </c>
      <c r="N14684" s="35">
        <v>0</v>
      </c>
      <c r="O14684" s="35">
        <v>0</v>
      </c>
      <c r="P14684" s="36">
        <v>12</v>
      </c>
      <c r="Q14684" s="37">
        <v>91</v>
      </c>
      <c r="R14684" s="36">
        <v>1</v>
      </c>
      <c r="S14684" s="39">
        <f t="shared" si="513"/>
        <v>91</v>
      </c>
      <c r="T14684" s="34" t="s">
        <v>30</v>
      </c>
      <c r="U14684" s="12">
        <f>((alpha*(speed^beta))+(ceta*(speed^delta)))</f>
        <v>0.40086709503334661</v>
      </c>
      <c r="V14684" s="8">
        <f t="shared" si="514"/>
        <v>91</v>
      </c>
    </row>
    <row r="14685" spans="1:22">
      <c r="A14685" s="34" t="s">
        <v>20</v>
      </c>
      <c r="B14685" s="34" t="s">
        <v>81</v>
      </c>
      <c r="C14685" s="5" t="s">
        <v>231</v>
      </c>
      <c r="D14685" s="35" t="s">
        <v>86</v>
      </c>
      <c r="E14685" s="36" t="s">
        <v>18</v>
      </c>
      <c r="F14685" s="37">
        <v>100</v>
      </c>
      <c r="G14685" s="38">
        <v>0.04</v>
      </c>
      <c r="H14685" s="34">
        <v>0.9731522739592976</v>
      </c>
      <c r="I14685" s="35">
        <v>-2.118055723693203E-6</v>
      </c>
      <c r="J14685" s="35">
        <v>3.8911147471952707E-4</v>
      </c>
      <c r="K14685" s="35">
        <v>-2.4932370628057712E-2</v>
      </c>
      <c r="L14685" s="35">
        <v>0.83289325500481171</v>
      </c>
      <c r="M14685" s="35">
        <v>0</v>
      </c>
      <c r="N14685" s="35">
        <v>0</v>
      </c>
      <c r="O14685" s="35">
        <v>0</v>
      </c>
      <c r="P14685" s="36">
        <v>12</v>
      </c>
      <c r="Q14685" s="37">
        <v>91</v>
      </c>
      <c r="R14685" s="36">
        <v>14</v>
      </c>
      <c r="S14685" s="39">
        <f t="shared" si="513"/>
        <v>91</v>
      </c>
      <c r="T14685" s="34" t="s">
        <v>51</v>
      </c>
      <c r="U14685" s="12">
        <f>(((alpha*(speed^3))+(beta*(speed^2))+(ceta*speed))+delta)</f>
        <v>0.19017428024475314</v>
      </c>
      <c r="V14685" s="8">
        <f t="shared" si="514"/>
        <v>91</v>
      </c>
    </row>
    <row r="14686" spans="1:22">
      <c r="A14686" s="34" t="s">
        <v>20</v>
      </c>
      <c r="B14686" s="34" t="s">
        <v>81</v>
      </c>
      <c r="C14686" s="5" t="s">
        <v>231</v>
      </c>
      <c r="D14686" s="35" t="s">
        <v>86</v>
      </c>
      <c r="E14686" s="36" t="s">
        <v>17</v>
      </c>
      <c r="F14686" s="37">
        <v>100</v>
      </c>
      <c r="G14686" s="38">
        <v>0.04</v>
      </c>
      <c r="H14686" s="34">
        <v>0.9928076196757214</v>
      </c>
      <c r="I14686" s="35">
        <v>205.72097851578758</v>
      </c>
      <c r="J14686" s="35">
        <v>0.18109692721774226</v>
      </c>
      <c r="K14686" s="35">
        <v>4872.436680392475</v>
      </c>
      <c r="L14686" s="35">
        <v>-0.84701878341876891</v>
      </c>
      <c r="M14686" s="35">
        <v>0</v>
      </c>
      <c r="N14686" s="35">
        <v>0</v>
      </c>
      <c r="O14686" s="35">
        <v>0</v>
      </c>
      <c r="P14686" s="36">
        <v>12</v>
      </c>
      <c r="Q14686" s="37">
        <v>91</v>
      </c>
      <c r="R14686" s="36">
        <v>1</v>
      </c>
      <c r="S14686" s="39">
        <f t="shared" si="513"/>
        <v>91</v>
      </c>
      <c r="T14686" s="34" t="s">
        <v>30</v>
      </c>
      <c r="U14686" s="12">
        <f>((alpha*(speed^beta))+(ceta*(speed^delta)))</f>
        <v>572.40324054760401</v>
      </c>
      <c r="V14686" s="8">
        <f t="shared" si="514"/>
        <v>91</v>
      </c>
    </row>
    <row r="14687" spans="1:22">
      <c r="A14687" s="34" t="s">
        <v>20</v>
      </c>
      <c r="B14687" s="34" t="s">
        <v>81</v>
      </c>
      <c r="C14687" s="5" t="s">
        <v>231</v>
      </c>
      <c r="D14687" s="35" t="s">
        <v>86</v>
      </c>
      <c r="E14687" s="36" t="s">
        <v>15</v>
      </c>
      <c r="F14687" s="37">
        <v>0</v>
      </c>
      <c r="G14687" s="38">
        <v>0.06</v>
      </c>
      <c r="H14687" s="34">
        <v>0.96923227965321745</v>
      </c>
      <c r="I14687" s="35">
        <v>4.2668100029602378</v>
      </c>
      <c r="J14687" s="35">
        <v>-2.2617168901121749</v>
      </c>
      <c r="K14687" s="35">
        <v>-0.86966012676137849</v>
      </c>
      <c r="L14687" s="35">
        <v>0</v>
      </c>
      <c r="M14687" s="35">
        <v>0</v>
      </c>
      <c r="N14687" s="35">
        <v>0</v>
      </c>
      <c r="O14687" s="35">
        <v>0</v>
      </c>
      <c r="P14687" s="36">
        <v>12</v>
      </c>
      <c r="Q14687" s="37">
        <v>90</v>
      </c>
      <c r="R14687" s="36">
        <v>13</v>
      </c>
      <c r="S14687" s="39">
        <f t="shared" si="513"/>
        <v>90</v>
      </c>
      <c r="T14687" s="34" t="s">
        <v>50</v>
      </c>
      <c r="U14687" s="12">
        <f>EXP((alpha+(beta/speed))+(ceta*LN(speed)))</f>
        <v>1.3887093171912166</v>
      </c>
      <c r="V14687" s="8">
        <f t="shared" si="514"/>
        <v>90</v>
      </c>
    </row>
    <row r="14688" spans="1:22">
      <c r="A14688" s="34" t="s">
        <v>20</v>
      </c>
      <c r="B14688" s="34" t="s">
        <v>81</v>
      </c>
      <c r="C14688" s="5" t="s">
        <v>231</v>
      </c>
      <c r="D14688" s="35" t="s">
        <v>86</v>
      </c>
      <c r="E14688" s="36" t="s">
        <v>16</v>
      </c>
      <c r="F14688" s="37">
        <v>0</v>
      </c>
      <c r="G14688" s="38">
        <v>0.06</v>
      </c>
      <c r="H14688" s="34">
        <v>0.99639580644331449</v>
      </c>
      <c r="I14688" s="35">
        <v>210.21061621780427</v>
      </c>
      <c r="J14688" s="35">
        <v>-0.99606250952356501</v>
      </c>
      <c r="K14688" s="35">
        <v>17.733911747854744</v>
      </c>
      <c r="L14688" s="35">
        <v>-2.14472169535414E-2</v>
      </c>
      <c r="M14688" s="35">
        <v>0</v>
      </c>
      <c r="N14688" s="35">
        <v>0</v>
      </c>
      <c r="O14688" s="35">
        <v>0</v>
      </c>
      <c r="P14688" s="36">
        <v>12</v>
      </c>
      <c r="Q14688" s="37">
        <v>90</v>
      </c>
      <c r="R14688" s="36">
        <v>1</v>
      </c>
      <c r="S14688" s="39">
        <f t="shared" si="513"/>
        <v>90</v>
      </c>
      <c r="T14688" s="34" t="s">
        <v>30</v>
      </c>
      <c r="U14688" s="12">
        <f>((alpha*(speed^beta))+(ceta*(speed^delta)))</f>
        <v>18.479857889110129</v>
      </c>
      <c r="V14688" s="8">
        <f t="shared" si="514"/>
        <v>90</v>
      </c>
    </row>
    <row r="14689" spans="1:22">
      <c r="A14689" s="34" t="s">
        <v>20</v>
      </c>
      <c r="B14689" s="34" t="s">
        <v>81</v>
      </c>
      <c r="C14689" s="5" t="s">
        <v>231</v>
      </c>
      <c r="D14689" s="35" t="s">
        <v>86</v>
      </c>
      <c r="E14689" s="36" t="s">
        <v>14</v>
      </c>
      <c r="F14689" s="37">
        <v>0</v>
      </c>
      <c r="G14689" s="38">
        <v>0.06</v>
      </c>
      <c r="H14689" s="34">
        <v>0.99652800823438659</v>
      </c>
      <c r="I14689" s="35">
        <v>18.487172602244595</v>
      </c>
      <c r="J14689" s="35">
        <v>1.0094311012830066</v>
      </c>
      <c r="K14689" s="35">
        <v>-1.0262962641943632</v>
      </c>
      <c r="L14689" s="35">
        <v>0</v>
      </c>
      <c r="M14689" s="35">
        <v>0</v>
      </c>
      <c r="N14689" s="35">
        <v>0</v>
      </c>
      <c r="O14689" s="35">
        <v>0</v>
      </c>
      <c r="P14689" s="36">
        <v>12</v>
      </c>
      <c r="Q14689" s="37">
        <v>90</v>
      </c>
      <c r="R14689" s="36">
        <v>0</v>
      </c>
      <c r="S14689" s="39">
        <f t="shared" si="513"/>
        <v>90</v>
      </c>
      <c r="T14689" s="34" t="s">
        <v>29</v>
      </c>
      <c r="U14689" s="12">
        <f>((alpha*(beta^speed))*(speed^ceta))</f>
        <v>0.42475651239200357</v>
      </c>
      <c r="V14689" s="8">
        <f t="shared" si="514"/>
        <v>90</v>
      </c>
    </row>
    <row r="14690" spans="1:22">
      <c r="A14690" s="34" t="s">
        <v>20</v>
      </c>
      <c r="B14690" s="34" t="s">
        <v>81</v>
      </c>
      <c r="C14690" s="5" t="s">
        <v>231</v>
      </c>
      <c r="D14690" s="35" t="s">
        <v>86</v>
      </c>
      <c r="E14690" s="36" t="s">
        <v>18</v>
      </c>
      <c r="F14690" s="37">
        <v>0</v>
      </c>
      <c r="G14690" s="38">
        <v>0.06</v>
      </c>
      <c r="H14690" s="34">
        <v>0.98549284478496169</v>
      </c>
      <c r="I14690" s="35">
        <v>1.2184420568684242</v>
      </c>
      <c r="J14690" s="35">
        <v>-0.38071054648272779</v>
      </c>
      <c r="K14690" s="35">
        <v>3.4049136769535857</v>
      </c>
      <c r="L14690" s="35">
        <v>-1.3570920761977494</v>
      </c>
      <c r="M14690" s="35">
        <v>0</v>
      </c>
      <c r="N14690" s="35">
        <v>0</v>
      </c>
      <c r="O14690" s="35">
        <v>0</v>
      </c>
      <c r="P14690" s="36">
        <v>12</v>
      </c>
      <c r="Q14690" s="37">
        <v>90</v>
      </c>
      <c r="R14690" s="36">
        <v>1</v>
      </c>
      <c r="S14690" s="39">
        <f t="shared" si="513"/>
        <v>90</v>
      </c>
      <c r="T14690" s="34" t="s">
        <v>30</v>
      </c>
      <c r="U14690" s="12">
        <f>((alpha*(speed^beta))+(ceta*(speed^delta)))</f>
        <v>0.22727300236974238</v>
      </c>
      <c r="V14690" s="8">
        <f t="shared" si="514"/>
        <v>90</v>
      </c>
    </row>
    <row r="14691" spans="1:22">
      <c r="A14691" s="34" t="s">
        <v>20</v>
      </c>
      <c r="B14691" s="34" t="s">
        <v>81</v>
      </c>
      <c r="C14691" s="5" t="s">
        <v>231</v>
      </c>
      <c r="D14691" s="35" t="s">
        <v>86</v>
      </c>
      <c r="E14691" s="36" t="s">
        <v>17</v>
      </c>
      <c r="F14691" s="37">
        <v>0</v>
      </c>
      <c r="G14691" s="38">
        <v>0.06</v>
      </c>
      <c r="H14691" s="34">
        <v>0.99514118637354099</v>
      </c>
      <c r="I14691" s="35">
        <v>194.29389570642158</v>
      </c>
      <c r="J14691" s="35">
        <v>0.20365195030705854</v>
      </c>
      <c r="K14691" s="35">
        <v>5232.5616501291743</v>
      </c>
      <c r="L14691" s="35">
        <v>-0.88034432904747129</v>
      </c>
      <c r="M14691" s="35">
        <v>0</v>
      </c>
      <c r="N14691" s="35">
        <v>0</v>
      </c>
      <c r="O14691" s="35">
        <v>0</v>
      </c>
      <c r="P14691" s="36">
        <v>12</v>
      </c>
      <c r="Q14691" s="37">
        <v>90</v>
      </c>
      <c r="R14691" s="36">
        <v>1</v>
      </c>
      <c r="S14691" s="39">
        <f t="shared" si="513"/>
        <v>90</v>
      </c>
      <c r="T14691" s="34" t="s">
        <v>30</v>
      </c>
      <c r="U14691" s="12">
        <f>((alpha*(speed^beta))+(ceta*(speed^delta)))</f>
        <v>585.39656646802791</v>
      </c>
      <c r="V14691" s="8">
        <f t="shared" si="514"/>
        <v>90</v>
      </c>
    </row>
    <row r="14692" spans="1:22">
      <c r="A14692" s="34" t="s">
        <v>20</v>
      </c>
      <c r="B14692" s="34" t="s">
        <v>81</v>
      </c>
      <c r="C14692" s="5" t="s">
        <v>231</v>
      </c>
      <c r="D14692" s="35" t="s">
        <v>86</v>
      </c>
      <c r="E14692" s="36" t="s">
        <v>15</v>
      </c>
      <c r="F14692" s="37">
        <v>50</v>
      </c>
      <c r="G14692" s="38">
        <v>0.06</v>
      </c>
      <c r="H14692" s="34">
        <v>0.96634144863122062</v>
      </c>
      <c r="I14692" s="35">
        <v>0.84158083777098336</v>
      </c>
      <c r="J14692" s="35">
        <v>10.713823473701222</v>
      </c>
      <c r="K14692" s="35">
        <v>5.0658571444671798</v>
      </c>
      <c r="L14692" s="35">
        <v>1.8517664445696398</v>
      </c>
      <c r="M14692" s="35">
        <v>-8.3427248918576582E-3</v>
      </c>
      <c r="N14692" s="35">
        <v>0</v>
      </c>
      <c r="O14692" s="35">
        <v>0</v>
      </c>
      <c r="P14692" s="36">
        <v>12</v>
      </c>
      <c r="Q14692" s="37">
        <v>81</v>
      </c>
      <c r="R14692" s="36">
        <v>10</v>
      </c>
      <c r="S14692" s="39">
        <f t="shared" si="513"/>
        <v>81</v>
      </c>
      <c r="T14692" s="34" t="s">
        <v>44</v>
      </c>
      <c r="U14692" s="12">
        <f>(alpha+(beta/(1+EXP((((-1)*ceta)+(delta*LN(speed)))+(epsilon*speed)))))</f>
        <v>1.7360537653326502</v>
      </c>
      <c r="V14692" s="8">
        <f t="shared" si="514"/>
        <v>81</v>
      </c>
    </row>
    <row r="14693" spans="1:22">
      <c r="A14693" s="34" t="s">
        <v>20</v>
      </c>
      <c r="B14693" s="34" t="s">
        <v>81</v>
      </c>
      <c r="C14693" s="5" t="s">
        <v>231</v>
      </c>
      <c r="D14693" s="35" t="s">
        <v>86</v>
      </c>
      <c r="E14693" s="36" t="s">
        <v>16</v>
      </c>
      <c r="F14693" s="37">
        <v>50</v>
      </c>
      <c r="G14693" s="38">
        <v>0.06</v>
      </c>
      <c r="H14693" s="34">
        <v>0.9947449766810913</v>
      </c>
      <c r="I14693" s="35">
        <v>-1.7845288947277325E-4</v>
      </c>
      <c r="J14693" s="35">
        <v>2.8237241847785515E-2</v>
      </c>
      <c r="K14693" s="35">
        <v>-1.5354347925090372</v>
      </c>
      <c r="L14693" s="35">
        <v>51.689992773928672</v>
      </c>
      <c r="M14693" s="35">
        <v>0</v>
      </c>
      <c r="N14693" s="35">
        <v>0</v>
      </c>
      <c r="O14693" s="35">
        <v>0</v>
      </c>
      <c r="P14693" s="36">
        <v>12</v>
      </c>
      <c r="Q14693" s="37">
        <v>81</v>
      </c>
      <c r="R14693" s="36">
        <v>14</v>
      </c>
      <c r="S14693" s="39">
        <f t="shared" si="513"/>
        <v>81</v>
      </c>
      <c r="T14693" s="34" t="s">
        <v>51</v>
      </c>
      <c r="U14693" s="12">
        <f>(((alpha*(speed^3))+(beta*(speed^2))+(ceta*speed))+delta)</f>
        <v>17.747136309717341</v>
      </c>
      <c r="V14693" s="8">
        <f t="shared" si="514"/>
        <v>81</v>
      </c>
    </row>
    <row r="14694" spans="1:22">
      <c r="A14694" s="34" t="s">
        <v>20</v>
      </c>
      <c r="B14694" s="34" t="s">
        <v>81</v>
      </c>
      <c r="C14694" s="5" t="s">
        <v>231</v>
      </c>
      <c r="D14694" s="35" t="s">
        <v>86</v>
      </c>
      <c r="E14694" s="36" t="s">
        <v>14</v>
      </c>
      <c r="F14694" s="37">
        <v>50</v>
      </c>
      <c r="G14694" s="38">
        <v>0.06</v>
      </c>
      <c r="H14694" s="34">
        <v>0.99571610253607468</v>
      </c>
      <c r="I14694" s="35">
        <v>2.4352490945106886E-2</v>
      </c>
      <c r="J14694" s="35">
        <v>5.5111065247913066E-2</v>
      </c>
      <c r="K14694" s="35">
        <v>-4.0289788383650723E-4</v>
      </c>
      <c r="L14694" s="35">
        <v>0</v>
      </c>
      <c r="M14694" s="35">
        <v>0</v>
      </c>
      <c r="N14694" s="35">
        <v>0</v>
      </c>
      <c r="O14694" s="35">
        <v>0</v>
      </c>
      <c r="P14694" s="36">
        <v>12</v>
      </c>
      <c r="Q14694" s="37">
        <v>81</v>
      </c>
      <c r="R14694" s="36">
        <v>5</v>
      </c>
      <c r="S14694" s="39">
        <f t="shared" si="513"/>
        <v>81</v>
      </c>
      <c r="T14694" s="34" t="s">
        <v>36</v>
      </c>
      <c r="U14694" s="12">
        <f>(1/(((ceta*(speed^2))+(beta*speed))+alpha))</f>
        <v>0.54202429243676531</v>
      </c>
      <c r="V14694" s="8">
        <f t="shared" si="514"/>
        <v>81</v>
      </c>
    </row>
    <row r="14695" spans="1:22">
      <c r="A14695" s="34" t="s">
        <v>20</v>
      </c>
      <c r="B14695" s="34" t="s">
        <v>81</v>
      </c>
      <c r="C14695" s="5" t="s">
        <v>231</v>
      </c>
      <c r="D14695" s="35" t="s">
        <v>86</v>
      </c>
      <c r="E14695" s="36" t="s">
        <v>18</v>
      </c>
      <c r="F14695" s="37">
        <v>50</v>
      </c>
      <c r="G14695" s="38">
        <v>0.06</v>
      </c>
      <c r="H14695" s="34">
        <v>0.9772296551732701</v>
      </c>
      <c r="I14695" s="35">
        <v>-1.1534295662807221E-6</v>
      </c>
      <c r="J14695" s="35">
        <v>3.0229729688006847E-4</v>
      </c>
      <c r="K14695" s="35">
        <v>-2.3496980222936587E-2</v>
      </c>
      <c r="L14695" s="35">
        <v>0.87217510447664837</v>
      </c>
      <c r="M14695" s="35">
        <v>0</v>
      </c>
      <c r="N14695" s="35">
        <v>0</v>
      </c>
      <c r="O14695" s="35">
        <v>0</v>
      </c>
      <c r="P14695" s="36">
        <v>12</v>
      </c>
      <c r="Q14695" s="37">
        <v>81</v>
      </c>
      <c r="R14695" s="36">
        <v>14</v>
      </c>
      <c r="S14695" s="39">
        <f t="shared" si="513"/>
        <v>81</v>
      </c>
      <c r="T14695" s="34" t="s">
        <v>51</v>
      </c>
      <c r="U14695" s="12">
        <f>(((alpha*(speed^3))+(beta*(speed^2))+(ceta*speed))+delta)</f>
        <v>0.33931250911512079</v>
      </c>
      <c r="V14695" s="8">
        <f t="shared" si="514"/>
        <v>81</v>
      </c>
    </row>
    <row r="14696" spans="1:22">
      <c r="A14696" s="34" t="s">
        <v>20</v>
      </c>
      <c r="B14696" s="34" t="s">
        <v>81</v>
      </c>
      <c r="C14696" s="5" t="s">
        <v>231</v>
      </c>
      <c r="D14696" s="35" t="s">
        <v>86</v>
      </c>
      <c r="E14696" s="36" t="s">
        <v>17</v>
      </c>
      <c r="F14696" s="37">
        <v>50</v>
      </c>
      <c r="G14696" s="38">
        <v>0.06</v>
      </c>
      <c r="H14696" s="34">
        <v>0.99326626286931474</v>
      </c>
      <c r="I14696" s="35">
        <v>3054.1902028133763</v>
      </c>
      <c r="J14696" s="35">
        <v>1.008897083297976</v>
      </c>
      <c r="K14696" s="35">
        <v>-0.49418669506815677</v>
      </c>
      <c r="L14696" s="35">
        <v>0</v>
      </c>
      <c r="M14696" s="35">
        <v>0</v>
      </c>
      <c r="N14696" s="35">
        <v>0</v>
      </c>
      <c r="O14696" s="35">
        <v>0</v>
      </c>
      <c r="P14696" s="36">
        <v>12</v>
      </c>
      <c r="Q14696" s="37">
        <v>81</v>
      </c>
      <c r="R14696" s="36">
        <v>0</v>
      </c>
      <c r="S14696" s="39">
        <f t="shared" si="513"/>
        <v>81</v>
      </c>
      <c r="T14696" s="34" t="s">
        <v>29</v>
      </c>
      <c r="U14696" s="12">
        <f>((alpha*(beta^speed))*(speed^ceta))</f>
        <v>713.41849180230508</v>
      </c>
      <c r="V14696" s="8">
        <f t="shared" si="514"/>
        <v>81</v>
      </c>
    </row>
    <row r="14697" spans="1:22">
      <c r="A14697" s="34" t="s">
        <v>20</v>
      </c>
      <c r="B14697" s="34" t="s">
        <v>81</v>
      </c>
      <c r="C14697" s="5" t="s">
        <v>231</v>
      </c>
      <c r="D14697" s="35" t="s">
        <v>86</v>
      </c>
      <c r="E14697" s="36" t="s">
        <v>15</v>
      </c>
      <c r="F14697" s="37">
        <v>100</v>
      </c>
      <c r="G14697" s="38">
        <v>0.06</v>
      </c>
      <c r="H14697" s="34">
        <v>0.97051653587316034</v>
      </c>
      <c r="I14697" s="35">
        <v>-6.5209607806616891E-5</v>
      </c>
      <c r="J14697" s="35">
        <v>1.0603058028943371E-2</v>
      </c>
      <c r="K14697" s="35">
        <v>-0.60341057155940192</v>
      </c>
      <c r="L14697" s="35">
        <v>14.407468200579491</v>
      </c>
      <c r="M14697" s="35">
        <v>0</v>
      </c>
      <c r="N14697" s="35">
        <v>0</v>
      </c>
      <c r="O14697" s="35">
        <v>0</v>
      </c>
      <c r="P14697" s="36">
        <v>12</v>
      </c>
      <c r="Q14697" s="37">
        <v>72</v>
      </c>
      <c r="R14697" s="36">
        <v>14</v>
      </c>
      <c r="S14697" s="39">
        <f t="shared" si="513"/>
        <v>72</v>
      </c>
      <c r="T14697" s="34" t="s">
        <v>51</v>
      </c>
      <c r="U14697" s="12">
        <f>(((alpha*(speed^3))+(beta*(speed^2))+(ceta*speed))+delta)</f>
        <v>1.5888041757408473</v>
      </c>
      <c r="V14697" s="8">
        <f t="shared" si="514"/>
        <v>72</v>
      </c>
    </row>
    <row r="14698" spans="1:22">
      <c r="A14698" s="34" t="s">
        <v>20</v>
      </c>
      <c r="B14698" s="34" t="s">
        <v>81</v>
      </c>
      <c r="C14698" s="5" t="s">
        <v>231</v>
      </c>
      <c r="D14698" s="35" t="s">
        <v>86</v>
      </c>
      <c r="E14698" s="36" t="s">
        <v>16</v>
      </c>
      <c r="F14698" s="37">
        <v>100</v>
      </c>
      <c r="G14698" s="38">
        <v>0.06</v>
      </c>
      <c r="H14698" s="34">
        <v>0.99616800146394757</v>
      </c>
      <c r="I14698" s="35">
        <v>278.43151780715078</v>
      </c>
      <c r="J14698" s="35">
        <v>-1.1294404772995126</v>
      </c>
      <c r="K14698" s="35">
        <v>26.317474924135347</v>
      </c>
      <c r="L14698" s="35">
        <v>-4.0273304977214153E-2</v>
      </c>
      <c r="M14698" s="35">
        <v>0</v>
      </c>
      <c r="N14698" s="35">
        <v>0</v>
      </c>
      <c r="O14698" s="35">
        <v>0</v>
      </c>
      <c r="P14698" s="36">
        <v>12</v>
      </c>
      <c r="Q14698" s="37">
        <v>72</v>
      </c>
      <c r="R14698" s="36">
        <v>1</v>
      </c>
      <c r="S14698" s="39">
        <f t="shared" si="513"/>
        <v>72</v>
      </c>
      <c r="T14698" s="34" t="s">
        <v>30</v>
      </c>
      <c r="U14698" s="12">
        <f>((alpha*(speed^beta))+(ceta*(speed^delta)))</f>
        <v>24.376714477532197</v>
      </c>
      <c r="V14698" s="8">
        <f t="shared" si="514"/>
        <v>72</v>
      </c>
    </row>
    <row r="14699" spans="1:22">
      <c r="A14699" s="34" t="s">
        <v>20</v>
      </c>
      <c r="B14699" s="34" t="s">
        <v>81</v>
      </c>
      <c r="C14699" s="5" t="s">
        <v>231</v>
      </c>
      <c r="D14699" s="35" t="s">
        <v>86</v>
      </c>
      <c r="E14699" s="36" t="s">
        <v>14</v>
      </c>
      <c r="F14699" s="37">
        <v>100</v>
      </c>
      <c r="G14699" s="38">
        <v>0.06</v>
      </c>
      <c r="H14699" s="34">
        <v>0.99506196874990893</v>
      </c>
      <c r="I14699" s="35">
        <v>17.071589549838205</v>
      </c>
      <c r="J14699" s="35">
        <v>1.0122600183408432</v>
      </c>
      <c r="K14699" s="35">
        <v>-1.0147950227103024</v>
      </c>
      <c r="L14699" s="35">
        <v>0</v>
      </c>
      <c r="M14699" s="35">
        <v>0</v>
      </c>
      <c r="N14699" s="35">
        <v>0</v>
      </c>
      <c r="O14699" s="35">
        <v>0</v>
      </c>
      <c r="P14699" s="36">
        <v>12</v>
      </c>
      <c r="Q14699" s="37">
        <v>72</v>
      </c>
      <c r="R14699" s="36">
        <v>0</v>
      </c>
      <c r="S14699" s="39">
        <f t="shared" si="513"/>
        <v>72</v>
      </c>
      <c r="T14699" s="34" t="s">
        <v>29</v>
      </c>
      <c r="U14699" s="12">
        <f>((alpha*(beta^speed))*(speed^ceta))</f>
        <v>0.53517055705320704</v>
      </c>
      <c r="V14699" s="8">
        <f t="shared" si="514"/>
        <v>72</v>
      </c>
    </row>
    <row r="14700" spans="1:22">
      <c r="A14700" s="34" t="s">
        <v>20</v>
      </c>
      <c r="B14700" s="34" t="s">
        <v>81</v>
      </c>
      <c r="C14700" s="5" t="s">
        <v>231</v>
      </c>
      <c r="D14700" s="35" t="s">
        <v>86</v>
      </c>
      <c r="E14700" s="36" t="s">
        <v>18</v>
      </c>
      <c r="F14700" s="37">
        <v>100</v>
      </c>
      <c r="G14700" s="38">
        <v>0.06</v>
      </c>
      <c r="H14700" s="34">
        <v>0.98336982550100227</v>
      </c>
      <c r="I14700" s="35">
        <v>-2.4229319732564184E-6</v>
      </c>
      <c r="J14700" s="35">
        <v>4.449984654064503E-4</v>
      </c>
      <c r="K14700" s="35">
        <v>-2.8937069921286411E-2</v>
      </c>
      <c r="L14700" s="35">
        <v>0.97686299081652805</v>
      </c>
      <c r="M14700" s="35">
        <v>0</v>
      </c>
      <c r="N14700" s="35">
        <v>0</v>
      </c>
      <c r="O14700" s="35">
        <v>0</v>
      </c>
      <c r="P14700" s="36">
        <v>12</v>
      </c>
      <c r="Q14700" s="37">
        <v>72</v>
      </c>
      <c r="R14700" s="36">
        <v>14</v>
      </c>
      <c r="S14700" s="39">
        <f t="shared" si="513"/>
        <v>72</v>
      </c>
      <c r="T14700" s="34" t="s">
        <v>51</v>
      </c>
      <c r="U14700" s="12">
        <f>(((alpha*(speed^3))+(beta*(speed^2))+(ceta*speed))+delta)</f>
        <v>0.2959114879969329</v>
      </c>
      <c r="V14700" s="8">
        <f t="shared" si="514"/>
        <v>72</v>
      </c>
    </row>
    <row r="14701" spans="1:22">
      <c r="A14701" s="34" t="s">
        <v>20</v>
      </c>
      <c r="B14701" s="34" t="s">
        <v>81</v>
      </c>
      <c r="C14701" s="5" t="s">
        <v>231</v>
      </c>
      <c r="D14701" s="35" t="s">
        <v>86</v>
      </c>
      <c r="E14701" s="36" t="s">
        <v>17</v>
      </c>
      <c r="F14701" s="37">
        <v>100</v>
      </c>
      <c r="G14701" s="38">
        <v>0.06</v>
      </c>
      <c r="H14701" s="34">
        <v>0.99393821495645263</v>
      </c>
      <c r="I14701" s="35">
        <v>2692.9376190327325</v>
      </c>
      <c r="J14701" s="35">
        <v>1.0061349480750343</v>
      </c>
      <c r="K14701" s="35">
        <v>-0.39645972739353552</v>
      </c>
      <c r="L14701" s="35">
        <v>0</v>
      </c>
      <c r="M14701" s="35">
        <v>0</v>
      </c>
      <c r="N14701" s="35">
        <v>0</v>
      </c>
      <c r="O14701" s="35">
        <v>0</v>
      </c>
      <c r="P14701" s="36">
        <v>12</v>
      </c>
      <c r="Q14701" s="37">
        <v>72</v>
      </c>
      <c r="R14701" s="36">
        <v>0</v>
      </c>
      <c r="S14701" s="39">
        <f t="shared" si="513"/>
        <v>72</v>
      </c>
      <c r="T14701" s="34" t="s">
        <v>29</v>
      </c>
      <c r="U14701" s="12">
        <f>((alpha*(beta^speed))*(speed^ceta))</f>
        <v>767.5693773397644</v>
      </c>
      <c r="V14701" s="8">
        <f t="shared" si="514"/>
        <v>72</v>
      </c>
    </row>
    <row r="14702" spans="1:22">
      <c r="A14702" s="34" t="s">
        <v>20</v>
      </c>
      <c r="B14702" s="34" t="s">
        <v>81</v>
      </c>
      <c r="C14702" s="5" t="s">
        <v>232</v>
      </c>
      <c r="D14702" s="35" t="s">
        <v>87</v>
      </c>
      <c r="E14702" s="36" t="s">
        <v>15</v>
      </c>
      <c r="F14702" s="37">
        <v>0</v>
      </c>
      <c r="G14702" s="38">
        <v>0</v>
      </c>
      <c r="H14702" s="34">
        <v>0.98885982582404031</v>
      </c>
      <c r="I14702" s="35">
        <v>1.0938616275901629</v>
      </c>
      <c r="J14702" s="35">
        <v>15.665401778932369</v>
      </c>
      <c r="K14702" s="35">
        <v>0.7492915251459582</v>
      </c>
      <c r="L14702" s="35">
        <v>0.49786623200328944</v>
      </c>
      <c r="M14702" s="35">
        <v>4.2746323199416958E-2</v>
      </c>
      <c r="N14702" s="35">
        <v>0</v>
      </c>
      <c r="O14702" s="35">
        <v>0</v>
      </c>
      <c r="P14702" s="36">
        <v>12</v>
      </c>
      <c r="Q14702" s="37">
        <v>105</v>
      </c>
      <c r="R14702" s="36">
        <v>10</v>
      </c>
      <c r="S14702" s="39">
        <f t="shared" si="513"/>
        <v>100</v>
      </c>
      <c r="T14702" s="34" t="s">
        <v>44</v>
      </c>
      <c r="U14702" s="12">
        <f>(alpha+(beta/(1+EXP((((-1)*ceta)+(delta*LN(speed)))+(epsilon*speed)))))</f>
        <v>1.1403007142351889</v>
      </c>
      <c r="V14702" s="8">
        <f t="shared" si="514"/>
        <v>100</v>
      </c>
    </row>
    <row r="14703" spans="1:22">
      <c r="A14703" s="34" t="s">
        <v>20</v>
      </c>
      <c r="B14703" s="34" t="s">
        <v>81</v>
      </c>
      <c r="C14703" s="5" t="s">
        <v>232</v>
      </c>
      <c r="D14703" s="35" t="s">
        <v>87</v>
      </c>
      <c r="E14703" s="36" t="s">
        <v>16</v>
      </c>
      <c r="F14703" s="37">
        <v>0</v>
      </c>
      <c r="G14703" s="38">
        <v>0</v>
      </c>
      <c r="H14703" s="34">
        <v>0.9981354547047242</v>
      </c>
      <c r="I14703" s="35">
        <v>347.22270485251408</v>
      </c>
      <c r="J14703" s="35">
        <v>1.0108318666590401</v>
      </c>
      <c r="K14703" s="35">
        <v>-1.156307388829855</v>
      </c>
      <c r="L14703" s="35">
        <v>0</v>
      </c>
      <c r="M14703" s="35">
        <v>0</v>
      </c>
      <c r="N14703" s="35">
        <v>0</v>
      </c>
      <c r="O14703" s="35">
        <v>0</v>
      </c>
      <c r="P14703" s="36">
        <v>12</v>
      </c>
      <c r="Q14703" s="37">
        <v>105</v>
      </c>
      <c r="R14703" s="36">
        <v>0</v>
      </c>
      <c r="S14703" s="39">
        <f t="shared" si="513"/>
        <v>100</v>
      </c>
      <c r="T14703" s="34" t="s">
        <v>29</v>
      </c>
      <c r="U14703" s="12">
        <f>((alpha*(beta^speed))*(speed^ceta))</f>
        <v>4.9646176380504548</v>
      </c>
      <c r="V14703" s="8">
        <f t="shared" si="514"/>
        <v>100</v>
      </c>
    </row>
    <row r="14704" spans="1:22">
      <c r="A14704" s="34" t="s">
        <v>20</v>
      </c>
      <c r="B14704" s="34" t="s">
        <v>81</v>
      </c>
      <c r="C14704" s="5" t="s">
        <v>232</v>
      </c>
      <c r="D14704" s="35" t="s">
        <v>87</v>
      </c>
      <c r="E14704" s="36" t="s">
        <v>14</v>
      </c>
      <c r="F14704" s="37">
        <v>0</v>
      </c>
      <c r="G14704" s="38">
        <v>0</v>
      </c>
      <c r="H14704" s="34">
        <v>0.99628812967109981</v>
      </c>
      <c r="I14704" s="35">
        <v>3.1047921205742974</v>
      </c>
      <c r="J14704" s="35">
        <v>-3.2226478032465753</v>
      </c>
      <c r="K14704" s="35">
        <v>-0.99610424848135581</v>
      </c>
      <c r="L14704" s="35">
        <v>0</v>
      </c>
      <c r="M14704" s="35">
        <v>0</v>
      </c>
      <c r="N14704" s="35">
        <v>0</v>
      </c>
      <c r="O14704" s="35">
        <v>0</v>
      </c>
      <c r="P14704" s="36">
        <v>12</v>
      </c>
      <c r="Q14704" s="37">
        <v>105</v>
      </c>
      <c r="R14704" s="36">
        <v>13</v>
      </c>
      <c r="S14704" s="39">
        <f t="shared" si="513"/>
        <v>100</v>
      </c>
      <c r="T14704" s="34" t="s">
        <v>50</v>
      </c>
      <c r="U14704" s="12">
        <f>EXP((alpha+(beta/speed))+(ceta*LN(speed)))</f>
        <v>0.21988206496634266</v>
      </c>
      <c r="V14704" s="8">
        <f t="shared" si="514"/>
        <v>100</v>
      </c>
    </row>
    <row r="14705" spans="1:22">
      <c r="A14705" s="34" t="s">
        <v>20</v>
      </c>
      <c r="B14705" s="34" t="s">
        <v>81</v>
      </c>
      <c r="C14705" s="5" t="s">
        <v>232</v>
      </c>
      <c r="D14705" s="35" t="s">
        <v>87</v>
      </c>
      <c r="E14705" s="36" t="s">
        <v>18</v>
      </c>
      <c r="F14705" s="37">
        <v>0</v>
      </c>
      <c r="G14705" s="38">
        <v>0</v>
      </c>
      <c r="H14705" s="34">
        <v>0.99436209378176044</v>
      </c>
      <c r="I14705" s="35">
        <v>0.68488542820707032</v>
      </c>
      <c r="J14705" s="35">
        <v>0.11559908673687835</v>
      </c>
      <c r="K14705" s="35">
        <v>-1.7408479421745658E-4</v>
      </c>
      <c r="L14705" s="35">
        <v>0</v>
      </c>
      <c r="M14705" s="35">
        <v>0</v>
      </c>
      <c r="N14705" s="35">
        <v>0</v>
      </c>
      <c r="O14705" s="35">
        <v>0</v>
      </c>
      <c r="P14705" s="36">
        <v>12</v>
      </c>
      <c r="Q14705" s="37">
        <v>105</v>
      </c>
      <c r="R14705" s="36">
        <v>5</v>
      </c>
      <c r="S14705" s="39">
        <f t="shared" si="513"/>
        <v>100</v>
      </c>
      <c r="T14705" s="34" t="s">
        <v>36</v>
      </c>
      <c r="U14705" s="12">
        <f>(1/(((ceta*(speed^2))+(beta*speed))+alpha))</f>
        <v>9.5202315852942657E-2</v>
      </c>
      <c r="V14705" s="8">
        <f t="shared" si="514"/>
        <v>100</v>
      </c>
    </row>
    <row r="14706" spans="1:22">
      <c r="A14706" s="34" t="s">
        <v>20</v>
      </c>
      <c r="B14706" s="34" t="s">
        <v>81</v>
      </c>
      <c r="C14706" s="5" t="s">
        <v>232</v>
      </c>
      <c r="D14706" s="35" t="s">
        <v>87</v>
      </c>
      <c r="E14706" s="36" t="s">
        <v>17</v>
      </c>
      <c r="F14706" s="37">
        <v>0</v>
      </c>
      <c r="G14706" s="38">
        <v>0</v>
      </c>
      <c r="H14706" s="34">
        <v>0.99463833646413224</v>
      </c>
      <c r="I14706" s="35">
        <v>4830.4758702406625</v>
      </c>
      <c r="J14706" s="35">
        <v>1.0062688236617909</v>
      </c>
      <c r="K14706" s="35">
        <v>-0.85184159750213528</v>
      </c>
      <c r="L14706" s="35">
        <v>0</v>
      </c>
      <c r="M14706" s="35">
        <v>0</v>
      </c>
      <c r="N14706" s="35">
        <v>0</v>
      </c>
      <c r="O14706" s="35">
        <v>0</v>
      </c>
      <c r="P14706" s="36">
        <v>12</v>
      </c>
      <c r="Q14706" s="37">
        <v>105</v>
      </c>
      <c r="R14706" s="36">
        <v>0</v>
      </c>
      <c r="S14706" s="39">
        <f t="shared" si="513"/>
        <v>100</v>
      </c>
      <c r="T14706" s="34" t="s">
        <v>29</v>
      </c>
      <c r="U14706" s="12">
        <f>((alpha*(beta^speed))*(speed^ceta))</f>
        <v>178.5288780062202</v>
      </c>
      <c r="V14706" s="8">
        <f t="shared" si="514"/>
        <v>100</v>
      </c>
    </row>
    <row r="14707" spans="1:22">
      <c r="A14707" s="34" t="s">
        <v>20</v>
      </c>
      <c r="B14707" s="34" t="s">
        <v>81</v>
      </c>
      <c r="C14707" s="5" t="s">
        <v>232</v>
      </c>
      <c r="D14707" s="35" t="s">
        <v>87</v>
      </c>
      <c r="E14707" s="36" t="s">
        <v>15</v>
      </c>
      <c r="F14707" s="37">
        <v>50</v>
      </c>
      <c r="G14707" s="38">
        <v>0</v>
      </c>
      <c r="H14707" s="34">
        <v>0.98566657998295659</v>
      </c>
      <c r="I14707" s="35">
        <v>1.192919912080584</v>
      </c>
      <c r="J14707" s="35">
        <v>12.757150624298436</v>
      </c>
      <c r="K14707" s="35">
        <v>1.1207199838619006</v>
      </c>
      <c r="L14707" s="35">
        <v>0.49681105778014778</v>
      </c>
      <c r="M14707" s="35">
        <v>4.8582245883957903E-2</v>
      </c>
      <c r="N14707" s="35">
        <v>0</v>
      </c>
      <c r="O14707" s="35">
        <v>0</v>
      </c>
      <c r="P14707" s="36">
        <v>12</v>
      </c>
      <c r="Q14707" s="37">
        <v>105</v>
      </c>
      <c r="R14707" s="36">
        <v>10</v>
      </c>
      <c r="S14707" s="39">
        <f t="shared" si="513"/>
        <v>100</v>
      </c>
      <c r="T14707" s="34" t="s">
        <v>44</v>
      </c>
      <c r="U14707" s="12">
        <f>(alpha+(beta/(1+EXP((((-1)*ceta)+(delta*LN(speed)))+(epsilon*speed)))))</f>
        <v>1.2236742019077078</v>
      </c>
      <c r="V14707" s="8">
        <f t="shared" si="514"/>
        <v>100</v>
      </c>
    </row>
    <row r="14708" spans="1:22">
      <c r="A14708" s="34" t="s">
        <v>20</v>
      </c>
      <c r="B14708" s="34" t="s">
        <v>81</v>
      </c>
      <c r="C14708" s="5" t="s">
        <v>232</v>
      </c>
      <c r="D14708" s="35" t="s">
        <v>87</v>
      </c>
      <c r="E14708" s="36" t="s">
        <v>16</v>
      </c>
      <c r="F14708" s="37">
        <v>50</v>
      </c>
      <c r="G14708" s="38">
        <v>0</v>
      </c>
      <c r="H14708" s="34">
        <v>0.99784886307705489</v>
      </c>
      <c r="I14708" s="35">
        <v>332.32350947419167</v>
      </c>
      <c r="J14708" s="35">
        <v>1.010351201154803</v>
      </c>
      <c r="K14708" s="35">
        <v>-1.129511490199268</v>
      </c>
      <c r="L14708" s="35">
        <v>0</v>
      </c>
      <c r="M14708" s="35">
        <v>0</v>
      </c>
      <c r="N14708" s="35">
        <v>0</v>
      </c>
      <c r="O14708" s="35">
        <v>0</v>
      </c>
      <c r="P14708" s="36">
        <v>12</v>
      </c>
      <c r="Q14708" s="37">
        <v>105</v>
      </c>
      <c r="R14708" s="36">
        <v>0</v>
      </c>
      <c r="S14708" s="39">
        <f t="shared" si="513"/>
        <v>100</v>
      </c>
      <c r="T14708" s="34" t="s">
        <v>29</v>
      </c>
      <c r="U14708" s="12">
        <f>((alpha*(beta^speed))*(speed^ceta))</f>
        <v>5.1259491808140449</v>
      </c>
      <c r="V14708" s="8">
        <f t="shared" si="514"/>
        <v>100</v>
      </c>
    </row>
    <row r="14709" spans="1:22">
      <c r="A14709" s="34" t="s">
        <v>20</v>
      </c>
      <c r="B14709" s="34" t="s">
        <v>81</v>
      </c>
      <c r="C14709" s="5" t="s">
        <v>232</v>
      </c>
      <c r="D14709" s="35" t="s">
        <v>87</v>
      </c>
      <c r="E14709" s="36" t="s">
        <v>14</v>
      </c>
      <c r="F14709" s="37">
        <v>50</v>
      </c>
      <c r="G14709" s="38">
        <v>0</v>
      </c>
      <c r="H14709" s="34">
        <v>0.99628642339915807</v>
      </c>
      <c r="I14709" s="35">
        <v>0.1203351268962818</v>
      </c>
      <c r="J14709" s="35">
        <v>6.6831956320757522</v>
      </c>
      <c r="K14709" s="35">
        <v>0.9980230806525261</v>
      </c>
      <c r="L14709" s="35">
        <v>0.93087419430688068</v>
      </c>
      <c r="M14709" s="35">
        <v>8.6147144350526578E-3</v>
      </c>
      <c r="N14709" s="35">
        <v>0</v>
      </c>
      <c r="O14709" s="35">
        <v>0</v>
      </c>
      <c r="P14709" s="36">
        <v>12</v>
      </c>
      <c r="Q14709" s="37">
        <v>105</v>
      </c>
      <c r="R14709" s="36">
        <v>10</v>
      </c>
      <c r="S14709" s="39">
        <f t="shared" si="513"/>
        <v>100</v>
      </c>
      <c r="T14709" s="34" t="s">
        <v>44</v>
      </c>
      <c r="U14709" s="12">
        <f>(alpha+(beta/(1+EXP((((-1)*ceta)+(delta*LN(speed)))+(epsilon*speed)))))</f>
        <v>0.22402785879354875</v>
      </c>
      <c r="V14709" s="8">
        <f t="shared" si="514"/>
        <v>100</v>
      </c>
    </row>
    <row r="14710" spans="1:22">
      <c r="A14710" s="34" t="s">
        <v>20</v>
      </c>
      <c r="B14710" s="34" t="s">
        <v>81</v>
      </c>
      <c r="C14710" s="5" t="s">
        <v>232</v>
      </c>
      <c r="D14710" s="35" t="s">
        <v>87</v>
      </c>
      <c r="E14710" s="36" t="s">
        <v>18</v>
      </c>
      <c r="F14710" s="37">
        <v>50</v>
      </c>
      <c r="G14710" s="38">
        <v>0</v>
      </c>
      <c r="H14710" s="34">
        <v>0.99442017811143868</v>
      </c>
      <c r="I14710" s="35">
        <v>0.67001388429628839</v>
      </c>
      <c r="J14710" s="35">
        <v>0.1162346738170872</v>
      </c>
      <c r="K14710" s="35">
        <v>-2.0343956130221931E-4</v>
      </c>
      <c r="L14710" s="35">
        <v>0</v>
      </c>
      <c r="M14710" s="35">
        <v>0</v>
      </c>
      <c r="N14710" s="35">
        <v>0</v>
      </c>
      <c r="O14710" s="35">
        <v>0</v>
      </c>
      <c r="P14710" s="36">
        <v>12</v>
      </c>
      <c r="Q14710" s="37">
        <v>105</v>
      </c>
      <c r="R14710" s="36">
        <v>5</v>
      </c>
      <c r="S14710" s="39">
        <f t="shared" si="513"/>
        <v>100</v>
      </c>
      <c r="T14710" s="34" t="s">
        <v>36</v>
      </c>
      <c r="U14710" s="12">
        <f>(1/(((ceta*(speed^2))+(beta*speed))+alpha))</f>
        <v>9.7474573643826765E-2</v>
      </c>
      <c r="V14710" s="8">
        <f t="shared" si="514"/>
        <v>100</v>
      </c>
    </row>
    <row r="14711" spans="1:22">
      <c r="A14711" s="34" t="s">
        <v>20</v>
      </c>
      <c r="B14711" s="34" t="s">
        <v>81</v>
      </c>
      <c r="C14711" s="5" t="s">
        <v>232</v>
      </c>
      <c r="D14711" s="35" t="s">
        <v>87</v>
      </c>
      <c r="E14711" s="36" t="s">
        <v>17</v>
      </c>
      <c r="F14711" s="37">
        <v>50</v>
      </c>
      <c r="G14711" s="38">
        <v>0</v>
      </c>
      <c r="H14711" s="34">
        <v>0.99329202618949541</v>
      </c>
      <c r="I14711" s="35">
        <v>4571.0323135137769</v>
      </c>
      <c r="J14711" s="35">
        <v>1.0054471576032069</v>
      </c>
      <c r="K14711" s="35">
        <v>-0.81595942536403099</v>
      </c>
      <c r="L14711" s="35">
        <v>0</v>
      </c>
      <c r="M14711" s="35">
        <v>0</v>
      </c>
      <c r="N14711" s="35">
        <v>0</v>
      </c>
      <c r="O14711" s="35">
        <v>0</v>
      </c>
      <c r="P14711" s="36">
        <v>12</v>
      </c>
      <c r="Q14711" s="37">
        <v>105</v>
      </c>
      <c r="R14711" s="36">
        <v>0</v>
      </c>
      <c r="S14711" s="39">
        <f t="shared" si="513"/>
        <v>100</v>
      </c>
      <c r="T14711" s="34" t="s">
        <v>29</v>
      </c>
      <c r="U14711" s="12">
        <f>((alpha*(beta^speed))*(speed^ceta))</f>
        <v>183.66250813819229</v>
      </c>
      <c r="V14711" s="8">
        <f t="shared" si="514"/>
        <v>100</v>
      </c>
    </row>
    <row r="14712" spans="1:22">
      <c r="A14712" s="34" t="s">
        <v>20</v>
      </c>
      <c r="B14712" s="34" t="s">
        <v>81</v>
      </c>
      <c r="C14712" s="5" t="s">
        <v>232</v>
      </c>
      <c r="D14712" s="35" t="s">
        <v>87</v>
      </c>
      <c r="E14712" s="36" t="s">
        <v>15</v>
      </c>
      <c r="F14712" s="37">
        <v>100</v>
      </c>
      <c r="G14712" s="38">
        <v>0</v>
      </c>
      <c r="H14712" s="34">
        <v>0.98229126834783753</v>
      </c>
      <c r="I14712" s="35">
        <v>1.297502678132008</v>
      </c>
      <c r="J14712" s="35">
        <v>10.216303479095712</v>
      </c>
      <c r="K14712" s="35">
        <v>1.5015041190009197</v>
      </c>
      <c r="L14712" s="35">
        <v>0.46508373447168266</v>
      </c>
      <c r="M14712" s="35">
        <v>5.711476322271155E-2</v>
      </c>
      <c r="N14712" s="35">
        <v>0</v>
      </c>
      <c r="O14712" s="35">
        <v>0</v>
      </c>
      <c r="P14712" s="36">
        <v>12</v>
      </c>
      <c r="Q14712" s="37">
        <v>105</v>
      </c>
      <c r="R14712" s="36">
        <v>10</v>
      </c>
      <c r="S14712" s="39">
        <f t="shared" si="513"/>
        <v>100</v>
      </c>
      <c r="T14712" s="34" t="s">
        <v>44</v>
      </c>
      <c r="U14712" s="12">
        <f>(alpha+(beta/(1+EXP((((-1)*ceta)+(delta*LN(speed)))+(epsilon*speed)))))</f>
        <v>1.3152855546079063</v>
      </c>
      <c r="V14712" s="8">
        <f t="shared" si="514"/>
        <v>100</v>
      </c>
    </row>
    <row r="14713" spans="1:22">
      <c r="A14713" s="34" t="s">
        <v>20</v>
      </c>
      <c r="B14713" s="34" t="s">
        <v>81</v>
      </c>
      <c r="C14713" s="5" t="s">
        <v>232</v>
      </c>
      <c r="D14713" s="35" t="s">
        <v>87</v>
      </c>
      <c r="E14713" s="36" t="s">
        <v>16</v>
      </c>
      <c r="F14713" s="37">
        <v>100</v>
      </c>
      <c r="G14713" s="38">
        <v>0</v>
      </c>
      <c r="H14713" s="34">
        <v>0.99758418808329918</v>
      </c>
      <c r="I14713" s="35">
        <v>317.90131312468367</v>
      </c>
      <c r="J14713" s="35">
        <v>1.0097891488680597</v>
      </c>
      <c r="K14713" s="35">
        <v>-1.1017840631946827</v>
      </c>
      <c r="L14713" s="35">
        <v>0</v>
      </c>
      <c r="M14713" s="35">
        <v>0</v>
      </c>
      <c r="N14713" s="35">
        <v>0</v>
      </c>
      <c r="O14713" s="35">
        <v>0</v>
      </c>
      <c r="P14713" s="36">
        <v>12</v>
      </c>
      <c r="Q14713" s="37">
        <v>105</v>
      </c>
      <c r="R14713" s="36">
        <v>0</v>
      </c>
      <c r="S14713" s="39">
        <f t="shared" si="513"/>
        <v>100</v>
      </c>
      <c r="T14713" s="34" t="s">
        <v>29</v>
      </c>
      <c r="U14713" s="12">
        <f>((alpha*(beta^speed))*(speed^ceta))</f>
        <v>5.269800128301986</v>
      </c>
      <c r="V14713" s="8">
        <f t="shared" si="514"/>
        <v>100</v>
      </c>
    </row>
    <row r="14714" spans="1:22">
      <c r="A14714" s="34" t="s">
        <v>20</v>
      </c>
      <c r="B14714" s="34" t="s">
        <v>81</v>
      </c>
      <c r="C14714" s="5" t="s">
        <v>232</v>
      </c>
      <c r="D14714" s="35" t="s">
        <v>87</v>
      </c>
      <c r="E14714" s="36" t="s">
        <v>14</v>
      </c>
      <c r="F14714" s="37">
        <v>100</v>
      </c>
      <c r="G14714" s="38">
        <v>0</v>
      </c>
      <c r="H14714" s="34">
        <v>0.99628941253137282</v>
      </c>
      <c r="I14714" s="35">
        <v>0.12223359127674689</v>
      </c>
      <c r="J14714" s="35">
        <v>8.719148249999046</v>
      </c>
      <c r="K14714" s="35">
        <v>0.59422794817468882</v>
      </c>
      <c r="L14714" s="35">
        <v>0.89931807192063862</v>
      </c>
      <c r="M14714" s="35">
        <v>9.1480634243175894E-3</v>
      </c>
      <c r="N14714" s="35">
        <v>0</v>
      </c>
      <c r="O14714" s="35">
        <v>0</v>
      </c>
      <c r="P14714" s="36">
        <v>12</v>
      </c>
      <c r="Q14714" s="37">
        <v>105</v>
      </c>
      <c r="R14714" s="36">
        <v>10</v>
      </c>
      <c r="S14714" s="39">
        <f t="shared" si="513"/>
        <v>100</v>
      </c>
      <c r="T14714" s="34" t="s">
        <v>44</v>
      </c>
      <c r="U14714" s="12">
        <f>(alpha+(beta/(1+EXP((((-1)*ceta)+(delta*LN(speed)))+(epsilon*speed)))))</f>
        <v>0.22168941027409994</v>
      </c>
      <c r="V14714" s="8">
        <f t="shared" si="514"/>
        <v>100</v>
      </c>
    </row>
    <row r="14715" spans="1:22">
      <c r="A14715" s="34" t="s">
        <v>20</v>
      </c>
      <c r="B14715" s="34" t="s">
        <v>81</v>
      </c>
      <c r="C14715" s="5" t="s">
        <v>232</v>
      </c>
      <c r="D14715" s="35" t="s">
        <v>87</v>
      </c>
      <c r="E14715" s="36" t="s">
        <v>18</v>
      </c>
      <c r="F14715" s="37">
        <v>100</v>
      </c>
      <c r="G14715" s="38">
        <v>0</v>
      </c>
      <c r="H14715" s="34">
        <v>0.99403678632240222</v>
      </c>
      <c r="I14715" s="35">
        <v>0.66462782391299025</v>
      </c>
      <c r="J14715" s="35">
        <v>0.11622708055458429</v>
      </c>
      <c r="K14715" s="35">
        <v>-2.3064743558191475E-4</v>
      </c>
      <c r="L14715" s="35">
        <v>0</v>
      </c>
      <c r="M14715" s="35">
        <v>0</v>
      </c>
      <c r="N14715" s="35">
        <v>0</v>
      </c>
      <c r="O14715" s="35">
        <v>0</v>
      </c>
      <c r="P14715" s="36">
        <v>12</v>
      </c>
      <c r="Q14715" s="37">
        <v>105</v>
      </c>
      <c r="R14715" s="36">
        <v>5</v>
      </c>
      <c r="S14715" s="39">
        <f t="shared" si="513"/>
        <v>100</v>
      </c>
      <c r="T14715" s="34" t="s">
        <v>36</v>
      </c>
      <c r="U14715" s="12">
        <f>(1/(((ceta*(speed^2))+(beta*speed))+alpha))</f>
        <v>0.10019175174810879</v>
      </c>
      <c r="V14715" s="8">
        <f t="shared" si="514"/>
        <v>100</v>
      </c>
    </row>
    <row r="14716" spans="1:22">
      <c r="A14716" s="34" t="s">
        <v>20</v>
      </c>
      <c r="B14716" s="34" t="s">
        <v>81</v>
      </c>
      <c r="C14716" s="5" t="s">
        <v>232</v>
      </c>
      <c r="D14716" s="35" t="s">
        <v>87</v>
      </c>
      <c r="E14716" s="36" t="s">
        <v>17</v>
      </c>
      <c r="F14716" s="37">
        <v>100</v>
      </c>
      <c r="G14716" s="38">
        <v>0</v>
      </c>
      <c r="H14716" s="34">
        <v>0.99197063298528287</v>
      </c>
      <c r="I14716" s="35">
        <v>4382.3258756243076</v>
      </c>
      <c r="J14716" s="35">
        <v>1.0047206924861816</v>
      </c>
      <c r="K14716" s="35">
        <v>-0.78533666491965171</v>
      </c>
      <c r="L14716" s="35">
        <v>0</v>
      </c>
      <c r="M14716" s="35">
        <v>0</v>
      </c>
      <c r="N14716" s="35">
        <v>0</v>
      </c>
      <c r="O14716" s="35">
        <v>0</v>
      </c>
      <c r="P14716" s="36">
        <v>12</v>
      </c>
      <c r="Q14716" s="37">
        <v>105</v>
      </c>
      <c r="R14716" s="36">
        <v>0</v>
      </c>
      <c r="S14716" s="39">
        <f t="shared" si="513"/>
        <v>100</v>
      </c>
      <c r="T14716" s="34" t="s">
        <v>29</v>
      </c>
      <c r="U14716" s="12">
        <f>((alpha*(beta^speed))*(speed^ceta))</f>
        <v>188.61056469839247</v>
      </c>
      <c r="V14716" s="8">
        <f t="shared" si="514"/>
        <v>100</v>
      </c>
    </row>
    <row r="14717" spans="1:22">
      <c r="A14717" s="34" t="s">
        <v>20</v>
      </c>
      <c r="B14717" s="34" t="s">
        <v>81</v>
      </c>
      <c r="C14717" s="5" t="s">
        <v>232</v>
      </c>
      <c r="D14717" s="35" t="s">
        <v>87</v>
      </c>
      <c r="E14717" s="36" t="s">
        <v>15</v>
      </c>
      <c r="F14717" s="37">
        <v>0</v>
      </c>
      <c r="G14717" s="38">
        <v>-0.06</v>
      </c>
      <c r="H14717" s="34">
        <v>0.99553788297011458</v>
      </c>
      <c r="I14717" s="35">
        <v>0.10250567202389635</v>
      </c>
      <c r="J14717" s="35">
        <v>56.331092610098608</v>
      </c>
      <c r="K14717" s="35">
        <v>-0.35660888369938321</v>
      </c>
      <c r="L14717" s="35">
        <v>0.74073856570180507</v>
      </c>
      <c r="M14717" s="35">
        <v>2.7542614183718138E-2</v>
      </c>
      <c r="N14717" s="35">
        <v>0</v>
      </c>
      <c r="O14717" s="35">
        <v>0</v>
      </c>
      <c r="P14717" s="36">
        <v>12</v>
      </c>
      <c r="Q14717" s="37">
        <v>105</v>
      </c>
      <c r="R14717" s="36">
        <v>10</v>
      </c>
      <c r="S14717" s="39">
        <f t="shared" si="513"/>
        <v>100</v>
      </c>
      <c r="T14717" s="34" t="s">
        <v>44</v>
      </c>
      <c r="U14717" s="12">
        <f>(alpha+(beta/(1+EXP((((-1)*ceta)+(delta*LN(speed)))+(epsilon*speed)))))</f>
        <v>0.18522348460083038</v>
      </c>
      <c r="V14717" s="8">
        <f t="shared" si="514"/>
        <v>100</v>
      </c>
    </row>
    <row r="14718" spans="1:22">
      <c r="A14718" s="34" t="s">
        <v>20</v>
      </c>
      <c r="B14718" s="34" t="s">
        <v>81</v>
      </c>
      <c r="C14718" s="5" t="s">
        <v>232</v>
      </c>
      <c r="D14718" s="35" t="s">
        <v>87</v>
      </c>
      <c r="E14718" s="36" t="s">
        <v>16</v>
      </c>
      <c r="F14718" s="37">
        <v>0</v>
      </c>
      <c r="G14718" s="38">
        <v>-0.06</v>
      </c>
      <c r="H14718" s="34">
        <v>0.99598421008732385</v>
      </c>
      <c r="I14718" s="35">
        <v>10.04477529683407</v>
      </c>
      <c r="J14718" s="35">
        <v>-15.853640200991332</v>
      </c>
      <c r="K14718" s="35">
        <v>-2.4640302311227078</v>
      </c>
      <c r="L14718" s="35">
        <v>0</v>
      </c>
      <c r="M14718" s="35">
        <v>0</v>
      </c>
      <c r="N14718" s="35">
        <v>0</v>
      </c>
      <c r="O14718" s="35">
        <v>0</v>
      </c>
      <c r="P14718" s="36">
        <v>12</v>
      </c>
      <c r="Q14718" s="37">
        <v>105</v>
      </c>
      <c r="R14718" s="36">
        <v>13</v>
      </c>
      <c r="S14718" s="39">
        <f t="shared" si="513"/>
        <v>100</v>
      </c>
      <c r="T14718" s="34" t="s">
        <v>50</v>
      </c>
      <c r="U14718" s="12">
        <f>EXP((alpha+(beta/speed))+(ceta*LN(speed)))</f>
        <v>0.23199495275578275</v>
      </c>
      <c r="V14718" s="8">
        <f t="shared" si="514"/>
        <v>100</v>
      </c>
    </row>
    <row r="14719" spans="1:22">
      <c r="A14719" s="34" t="s">
        <v>20</v>
      </c>
      <c r="B14719" s="34" t="s">
        <v>81</v>
      </c>
      <c r="C14719" s="5" t="s">
        <v>232</v>
      </c>
      <c r="D14719" s="35" t="s">
        <v>87</v>
      </c>
      <c r="E14719" s="36" t="s">
        <v>14</v>
      </c>
      <c r="F14719" s="37">
        <v>0</v>
      </c>
      <c r="G14719" s="38">
        <v>-0.06</v>
      </c>
      <c r="H14719" s="34">
        <v>0.99735292838305944</v>
      </c>
      <c r="I14719" s="35">
        <v>4.8208019631763364</v>
      </c>
      <c r="J14719" s="35">
        <v>-8.2570617258184367</v>
      </c>
      <c r="K14719" s="35">
        <v>-1.6223912655373605</v>
      </c>
      <c r="L14719" s="35">
        <v>0</v>
      </c>
      <c r="M14719" s="35">
        <v>0</v>
      </c>
      <c r="N14719" s="35">
        <v>0</v>
      </c>
      <c r="O14719" s="35">
        <v>0</v>
      </c>
      <c r="P14719" s="36">
        <v>12</v>
      </c>
      <c r="Q14719" s="37">
        <v>105</v>
      </c>
      <c r="R14719" s="36">
        <v>13</v>
      </c>
      <c r="S14719" s="39">
        <f t="shared" si="513"/>
        <v>100</v>
      </c>
      <c r="T14719" s="34" t="s">
        <v>50</v>
      </c>
      <c r="U14719" s="12">
        <f>EXP((alpha+(beta/speed))+(ceta*LN(speed)))</f>
        <v>6.501374693486682E-2</v>
      </c>
      <c r="V14719" s="8">
        <f t="shared" si="514"/>
        <v>100</v>
      </c>
    </row>
    <row r="14720" spans="1:22">
      <c r="A14720" s="34" t="s">
        <v>20</v>
      </c>
      <c r="B14720" s="34" t="s">
        <v>81</v>
      </c>
      <c r="C14720" s="5" t="s">
        <v>232</v>
      </c>
      <c r="D14720" s="35" t="s">
        <v>87</v>
      </c>
      <c r="E14720" s="36" t="s">
        <v>18</v>
      </c>
      <c r="F14720" s="37">
        <v>0</v>
      </c>
      <c r="G14720" s="38">
        <v>-0.06</v>
      </c>
      <c r="H14720" s="34">
        <v>0.99675173209253409</v>
      </c>
      <c r="I14720" s="35">
        <v>4.1054705002622498</v>
      </c>
      <c r="J14720" s="35">
        <v>0.99547121335243338</v>
      </c>
      <c r="K14720" s="35">
        <v>-0.86019259345424537</v>
      </c>
      <c r="L14720" s="35">
        <v>0</v>
      </c>
      <c r="M14720" s="35">
        <v>0</v>
      </c>
      <c r="N14720" s="35">
        <v>0</v>
      </c>
      <c r="O14720" s="35">
        <v>0</v>
      </c>
      <c r="P14720" s="36">
        <v>12</v>
      </c>
      <c r="Q14720" s="37">
        <v>105</v>
      </c>
      <c r="R14720" s="36">
        <v>0</v>
      </c>
      <c r="S14720" s="39">
        <f t="shared" si="513"/>
        <v>100</v>
      </c>
      <c r="T14720" s="34" t="s">
        <v>29</v>
      </c>
      <c r="U14720" s="12">
        <f>((alpha*(beta^speed))*(speed^ceta))</f>
        <v>4.9641892257338519E-2</v>
      </c>
      <c r="V14720" s="8">
        <f t="shared" si="514"/>
        <v>100</v>
      </c>
    </row>
    <row r="14721" spans="1:22">
      <c r="A14721" s="34" t="s">
        <v>20</v>
      </c>
      <c r="B14721" s="34" t="s">
        <v>81</v>
      </c>
      <c r="C14721" s="5" t="s">
        <v>232</v>
      </c>
      <c r="D14721" s="35" t="s">
        <v>87</v>
      </c>
      <c r="E14721" s="36" t="s">
        <v>17</v>
      </c>
      <c r="F14721" s="37">
        <v>0</v>
      </c>
      <c r="G14721" s="38">
        <v>-0.06</v>
      </c>
      <c r="H14721" s="34">
        <v>0.99456035395085951</v>
      </c>
      <c r="I14721" s="35">
        <v>12.433890483335292</v>
      </c>
      <c r="J14721" s="35">
        <v>-14.812422884300855</v>
      </c>
      <c r="K14721" s="35">
        <v>-2.1451894405236565</v>
      </c>
      <c r="L14721" s="35">
        <v>0</v>
      </c>
      <c r="M14721" s="35">
        <v>0</v>
      </c>
      <c r="N14721" s="35">
        <v>0</v>
      </c>
      <c r="O14721" s="35">
        <v>0</v>
      </c>
      <c r="P14721" s="36">
        <v>12</v>
      </c>
      <c r="Q14721" s="37">
        <v>105</v>
      </c>
      <c r="R14721" s="36">
        <v>13</v>
      </c>
      <c r="S14721" s="39">
        <f t="shared" si="513"/>
        <v>100</v>
      </c>
      <c r="T14721" s="34" t="s">
        <v>50</v>
      </c>
      <c r="U14721" s="12">
        <f>EXP((alpha+(beta/speed))+(ceta*LN(speed)))</f>
        <v>11.09843158511344</v>
      </c>
      <c r="V14721" s="8">
        <f t="shared" si="514"/>
        <v>100</v>
      </c>
    </row>
    <row r="14722" spans="1:22">
      <c r="A14722" s="34" t="s">
        <v>20</v>
      </c>
      <c r="B14722" s="34" t="s">
        <v>81</v>
      </c>
      <c r="C14722" s="5" t="s">
        <v>232</v>
      </c>
      <c r="D14722" s="35" t="s">
        <v>87</v>
      </c>
      <c r="E14722" s="36" t="s">
        <v>15</v>
      </c>
      <c r="F14722" s="37">
        <v>50</v>
      </c>
      <c r="G14722" s="38">
        <v>-0.06</v>
      </c>
      <c r="H14722" s="34">
        <v>0.99512086250708054</v>
      </c>
      <c r="I14722" s="35">
        <v>0.10948437307761676</v>
      </c>
      <c r="J14722" s="35">
        <v>44.799248752330925</v>
      </c>
      <c r="K14722" s="35">
        <v>-0.15271629610044654</v>
      </c>
      <c r="L14722" s="35">
        <v>0.73497188602580621</v>
      </c>
      <c r="M14722" s="35">
        <v>2.8399430946358703E-2</v>
      </c>
      <c r="N14722" s="35">
        <v>0</v>
      </c>
      <c r="O14722" s="35">
        <v>0</v>
      </c>
      <c r="P14722" s="36">
        <v>12</v>
      </c>
      <c r="Q14722" s="37">
        <v>105</v>
      </c>
      <c r="R14722" s="36">
        <v>10</v>
      </c>
      <c r="S14722" s="39">
        <f t="shared" ref="S14722:S14785" si="515">V14722</f>
        <v>100</v>
      </c>
      <c r="T14722" s="34" t="s">
        <v>44</v>
      </c>
      <c r="U14722" s="12">
        <f>(alpha+(beta/(1+EXP((((-1)*ceta)+(delta*LN(speed)))+(epsilon*speed)))))</f>
        <v>0.18549844114827735</v>
      </c>
      <c r="V14722" s="8">
        <f t="shared" ref="V14722:V14785" si="516">IF($V$1&lt;P14722,P14722,IF($V$1&gt;Q14722,Q14722,$V$1))</f>
        <v>100</v>
      </c>
    </row>
    <row r="14723" spans="1:22">
      <c r="A14723" s="34" t="s">
        <v>20</v>
      </c>
      <c r="B14723" s="34" t="s">
        <v>81</v>
      </c>
      <c r="C14723" s="5" t="s">
        <v>232</v>
      </c>
      <c r="D14723" s="35" t="s">
        <v>87</v>
      </c>
      <c r="E14723" s="36" t="s">
        <v>16</v>
      </c>
      <c r="F14723" s="37">
        <v>50</v>
      </c>
      <c r="G14723" s="38">
        <v>-0.06</v>
      </c>
      <c r="H14723" s="34">
        <v>0.99542231744103737</v>
      </c>
      <c r="I14723" s="35">
        <v>10.168940218685858</v>
      </c>
      <c r="J14723" s="35">
        <v>-16.567877951754735</v>
      </c>
      <c r="K14723" s="35">
        <v>-2.5027864332986596</v>
      </c>
      <c r="L14723" s="35">
        <v>0</v>
      </c>
      <c r="M14723" s="35">
        <v>0</v>
      </c>
      <c r="N14723" s="35">
        <v>0</v>
      </c>
      <c r="O14723" s="35">
        <v>0</v>
      </c>
      <c r="P14723" s="36">
        <v>12</v>
      </c>
      <c r="Q14723" s="37">
        <v>105</v>
      </c>
      <c r="R14723" s="36">
        <v>13</v>
      </c>
      <c r="S14723" s="39">
        <f t="shared" si="515"/>
        <v>100</v>
      </c>
      <c r="T14723" s="34" t="s">
        <v>50</v>
      </c>
      <c r="U14723" s="12">
        <f>EXP((alpha+(beta/speed))+(ceta*LN(speed)))</f>
        <v>0.21816665727374998</v>
      </c>
      <c r="V14723" s="8">
        <f t="shared" si="516"/>
        <v>100</v>
      </c>
    </row>
    <row r="14724" spans="1:22">
      <c r="A14724" s="34" t="s">
        <v>20</v>
      </c>
      <c r="B14724" s="34" t="s">
        <v>81</v>
      </c>
      <c r="C14724" s="5" t="s">
        <v>232</v>
      </c>
      <c r="D14724" s="35" t="s">
        <v>87</v>
      </c>
      <c r="E14724" s="36" t="s">
        <v>14</v>
      </c>
      <c r="F14724" s="37">
        <v>50</v>
      </c>
      <c r="G14724" s="38">
        <v>-0.06</v>
      </c>
      <c r="H14724" s="34">
        <v>0.99752694516412066</v>
      </c>
      <c r="I14724" s="35">
        <v>4.6842789633201525</v>
      </c>
      <c r="J14724" s="35">
        <v>-7.7778019523778799</v>
      </c>
      <c r="K14724" s="35">
        <v>-1.5973877764614659</v>
      </c>
      <c r="L14724" s="35">
        <v>0</v>
      </c>
      <c r="M14724" s="35">
        <v>0</v>
      </c>
      <c r="N14724" s="35">
        <v>0</v>
      </c>
      <c r="O14724" s="35">
        <v>0</v>
      </c>
      <c r="P14724" s="36">
        <v>12</v>
      </c>
      <c r="Q14724" s="37">
        <v>105</v>
      </c>
      <c r="R14724" s="36">
        <v>13</v>
      </c>
      <c r="S14724" s="39">
        <f t="shared" si="515"/>
        <v>100</v>
      </c>
      <c r="T14724" s="34" t="s">
        <v>50</v>
      </c>
      <c r="U14724" s="12">
        <f>EXP((alpha+(beta/speed))+(ceta*LN(speed)))</f>
        <v>6.3944381032729578E-2</v>
      </c>
      <c r="V14724" s="8">
        <f t="shared" si="516"/>
        <v>100</v>
      </c>
    </row>
    <row r="14725" spans="1:22">
      <c r="A14725" s="34" t="s">
        <v>20</v>
      </c>
      <c r="B14725" s="34" t="s">
        <v>81</v>
      </c>
      <c r="C14725" s="5" t="s">
        <v>232</v>
      </c>
      <c r="D14725" s="35" t="s">
        <v>87</v>
      </c>
      <c r="E14725" s="36" t="s">
        <v>18</v>
      </c>
      <c r="F14725" s="37">
        <v>50</v>
      </c>
      <c r="G14725" s="38">
        <v>-0.06</v>
      </c>
      <c r="H14725" s="34">
        <v>0.99717274928545352</v>
      </c>
      <c r="I14725" s="35">
        <v>3.8338366874808512</v>
      </c>
      <c r="J14725" s="35">
        <v>0.99552065284120639</v>
      </c>
      <c r="K14725" s="35">
        <v>-0.84635059801100898</v>
      </c>
      <c r="L14725" s="35">
        <v>0</v>
      </c>
      <c r="M14725" s="35">
        <v>0</v>
      </c>
      <c r="N14725" s="35">
        <v>0</v>
      </c>
      <c r="O14725" s="35">
        <v>0</v>
      </c>
      <c r="P14725" s="36">
        <v>12</v>
      </c>
      <c r="Q14725" s="37">
        <v>105</v>
      </c>
      <c r="R14725" s="36">
        <v>0</v>
      </c>
      <c r="S14725" s="39">
        <f t="shared" si="515"/>
        <v>100</v>
      </c>
      <c r="T14725" s="34" t="s">
        <v>29</v>
      </c>
      <c r="U14725" s="12">
        <f>((alpha*(beta^speed))*(speed^ceta))</f>
        <v>4.9654639815523254E-2</v>
      </c>
      <c r="V14725" s="8">
        <f t="shared" si="516"/>
        <v>100</v>
      </c>
    </row>
    <row r="14726" spans="1:22">
      <c r="A14726" s="34" t="s">
        <v>20</v>
      </c>
      <c r="B14726" s="34" t="s">
        <v>81</v>
      </c>
      <c r="C14726" s="5" t="s">
        <v>232</v>
      </c>
      <c r="D14726" s="35" t="s">
        <v>87</v>
      </c>
      <c r="E14726" s="36" t="s">
        <v>17</v>
      </c>
      <c r="F14726" s="37">
        <v>50</v>
      </c>
      <c r="G14726" s="38">
        <v>-0.06</v>
      </c>
      <c r="H14726" s="34">
        <v>0.99382087349674875</v>
      </c>
      <c r="I14726" s="35">
        <v>12.41073381797929</v>
      </c>
      <c r="J14726" s="35">
        <v>-14.890334201948207</v>
      </c>
      <c r="K14726" s="35">
        <v>-2.1449383748016673</v>
      </c>
      <c r="L14726" s="35">
        <v>0</v>
      </c>
      <c r="M14726" s="35">
        <v>0</v>
      </c>
      <c r="N14726" s="35">
        <v>0</v>
      </c>
      <c r="O14726" s="35">
        <v>0</v>
      </c>
      <c r="P14726" s="36">
        <v>12</v>
      </c>
      <c r="Q14726" s="37">
        <v>105</v>
      </c>
      <c r="R14726" s="36">
        <v>13</v>
      </c>
      <c r="S14726" s="39">
        <f t="shared" si="515"/>
        <v>100</v>
      </c>
      <c r="T14726" s="34" t="s">
        <v>50</v>
      </c>
      <c r="U14726" s="12">
        <f>EXP((alpha+(beta/speed))+(ceta*LN(speed)))</f>
        <v>10.848471793504126</v>
      </c>
      <c r="V14726" s="8">
        <f t="shared" si="516"/>
        <v>100</v>
      </c>
    </row>
    <row r="14727" spans="1:22">
      <c r="A14727" s="34" t="s">
        <v>20</v>
      </c>
      <c r="B14727" s="34" t="s">
        <v>81</v>
      </c>
      <c r="C14727" s="5" t="s">
        <v>232</v>
      </c>
      <c r="D14727" s="35" t="s">
        <v>87</v>
      </c>
      <c r="E14727" s="36" t="s">
        <v>15</v>
      </c>
      <c r="F14727" s="37">
        <v>100</v>
      </c>
      <c r="G14727" s="38">
        <v>-0.06</v>
      </c>
      <c r="H14727" s="34">
        <v>0.99460163952752989</v>
      </c>
      <c r="I14727" s="35">
        <v>0.13266720145413083</v>
      </c>
      <c r="J14727" s="35">
        <v>19.346085626883252</v>
      </c>
      <c r="K14727" s="35">
        <v>0.99407505997219847</v>
      </c>
      <c r="L14727" s="35">
        <v>0.8119108830481454</v>
      </c>
      <c r="M14727" s="35">
        <v>2.9910744737515146E-2</v>
      </c>
      <c r="N14727" s="35">
        <v>0</v>
      </c>
      <c r="O14727" s="35">
        <v>0</v>
      </c>
      <c r="P14727" s="36">
        <v>12</v>
      </c>
      <c r="Q14727" s="37">
        <v>105</v>
      </c>
      <c r="R14727" s="36">
        <v>10</v>
      </c>
      <c r="S14727" s="39">
        <f t="shared" si="515"/>
        <v>100</v>
      </c>
      <c r="T14727" s="34" t="s">
        <v>44</v>
      </c>
      <c r="U14727" s="12">
        <f>(alpha+(beta/(1+EXP((((-1)*ceta)+(delta*LN(speed)))+(epsilon*speed)))))</f>
        <v>0.1949095543135011</v>
      </c>
      <c r="V14727" s="8">
        <f t="shared" si="516"/>
        <v>100</v>
      </c>
    </row>
    <row r="14728" spans="1:22">
      <c r="A14728" s="34" t="s">
        <v>20</v>
      </c>
      <c r="B14728" s="34" t="s">
        <v>81</v>
      </c>
      <c r="C14728" s="5" t="s">
        <v>232</v>
      </c>
      <c r="D14728" s="35" t="s">
        <v>87</v>
      </c>
      <c r="E14728" s="36" t="s">
        <v>16</v>
      </c>
      <c r="F14728" s="37">
        <v>100</v>
      </c>
      <c r="G14728" s="38">
        <v>-0.06</v>
      </c>
      <c r="H14728" s="34">
        <v>0.99485481695328748</v>
      </c>
      <c r="I14728" s="35">
        <v>10.263829572146735</v>
      </c>
      <c r="J14728" s="35">
        <v>-17.079375612020435</v>
      </c>
      <c r="K14728" s="35">
        <v>-2.5329477704440846</v>
      </c>
      <c r="L14728" s="35">
        <v>0</v>
      </c>
      <c r="M14728" s="35">
        <v>0</v>
      </c>
      <c r="N14728" s="35">
        <v>0</v>
      </c>
      <c r="O14728" s="35">
        <v>0</v>
      </c>
      <c r="P14728" s="36">
        <v>12</v>
      </c>
      <c r="Q14728" s="37">
        <v>105</v>
      </c>
      <c r="R14728" s="36">
        <v>13</v>
      </c>
      <c r="S14728" s="39">
        <f t="shared" si="515"/>
        <v>100</v>
      </c>
      <c r="T14728" s="34" t="s">
        <v>50</v>
      </c>
      <c r="U14728" s="12">
        <f>EXP((alpha+(beta/speed))+(ceta*LN(speed)))</f>
        <v>0.20770847620484648</v>
      </c>
      <c r="V14728" s="8">
        <f t="shared" si="516"/>
        <v>100</v>
      </c>
    </row>
    <row r="14729" spans="1:22">
      <c r="A14729" s="34" t="s">
        <v>20</v>
      </c>
      <c r="B14729" s="34" t="s">
        <v>81</v>
      </c>
      <c r="C14729" s="5" t="s">
        <v>232</v>
      </c>
      <c r="D14729" s="35" t="s">
        <v>87</v>
      </c>
      <c r="E14729" s="36" t="s">
        <v>14</v>
      </c>
      <c r="F14729" s="37">
        <v>100</v>
      </c>
      <c r="G14729" s="38">
        <v>-0.06</v>
      </c>
      <c r="H14729" s="34">
        <v>0.9975999713221837</v>
      </c>
      <c r="I14729" s="35">
        <v>0.66240489290039095</v>
      </c>
      <c r="J14729" s="35">
        <v>3.2336566920510915E-2</v>
      </c>
      <c r="K14729" s="35">
        <v>2.396452893223437</v>
      </c>
      <c r="L14729" s="35">
        <v>0.12224460899282813</v>
      </c>
      <c r="M14729" s="35">
        <v>3.8922462991177728E-2</v>
      </c>
      <c r="N14729" s="35">
        <v>0</v>
      </c>
      <c r="O14729" s="35">
        <v>0</v>
      </c>
      <c r="P14729" s="36">
        <v>12</v>
      </c>
      <c r="Q14729" s="37">
        <v>105</v>
      </c>
      <c r="R14729" s="36">
        <v>4</v>
      </c>
      <c r="S14729" s="39">
        <f t="shared" si="515"/>
        <v>100</v>
      </c>
      <c r="T14729" s="34" t="s">
        <v>35</v>
      </c>
      <c r="U14729" s="12">
        <f>((epsilon+(alpha*EXP(((-1)*beta)*speed)))+(ceta*EXP(((-1)*delta)*speed)))</f>
        <v>6.5041666059939177E-2</v>
      </c>
      <c r="V14729" s="8">
        <f t="shared" si="516"/>
        <v>100</v>
      </c>
    </row>
    <row r="14730" spans="1:22">
      <c r="A14730" s="34" t="s">
        <v>20</v>
      </c>
      <c r="B14730" s="34" t="s">
        <v>81</v>
      </c>
      <c r="C14730" s="5" t="s">
        <v>232</v>
      </c>
      <c r="D14730" s="35" t="s">
        <v>87</v>
      </c>
      <c r="E14730" s="36" t="s">
        <v>18</v>
      </c>
      <c r="F14730" s="37">
        <v>100</v>
      </c>
      <c r="G14730" s="38">
        <v>-0.06</v>
      </c>
      <c r="H14730" s="34">
        <v>0.99745594705094376</v>
      </c>
      <c r="I14730" s="35">
        <v>0.40315942742893512</v>
      </c>
      <c r="J14730" s="35">
        <v>0.15447574953438986</v>
      </c>
      <c r="K14730" s="35">
        <v>3.785470177279984E-4</v>
      </c>
      <c r="L14730" s="35">
        <v>0</v>
      </c>
      <c r="M14730" s="35">
        <v>0</v>
      </c>
      <c r="N14730" s="35">
        <v>0</v>
      </c>
      <c r="O14730" s="35">
        <v>0</v>
      </c>
      <c r="P14730" s="36">
        <v>12</v>
      </c>
      <c r="Q14730" s="37">
        <v>105</v>
      </c>
      <c r="R14730" s="36">
        <v>5</v>
      </c>
      <c r="S14730" s="39">
        <f t="shared" si="515"/>
        <v>100</v>
      </c>
      <c r="T14730" s="34" t="s">
        <v>36</v>
      </c>
      <c r="U14730" s="12">
        <f>(1/(((ceta*(speed^2))+(beta*speed))+alpha))</f>
        <v>5.0926338490655872E-2</v>
      </c>
      <c r="V14730" s="8">
        <f t="shared" si="516"/>
        <v>100</v>
      </c>
    </row>
    <row r="14731" spans="1:22">
      <c r="A14731" s="34" t="s">
        <v>20</v>
      </c>
      <c r="B14731" s="34" t="s">
        <v>81</v>
      </c>
      <c r="C14731" s="5" t="s">
        <v>232</v>
      </c>
      <c r="D14731" s="35" t="s">
        <v>87</v>
      </c>
      <c r="E14731" s="36" t="s">
        <v>17</v>
      </c>
      <c r="F14731" s="37">
        <v>100</v>
      </c>
      <c r="G14731" s="38">
        <v>-0.06</v>
      </c>
      <c r="H14731" s="34">
        <v>0.99300998150152198</v>
      </c>
      <c r="I14731" s="35">
        <v>12.468235867242871</v>
      </c>
      <c r="J14731" s="35">
        <v>-15.325828109870617</v>
      </c>
      <c r="K14731" s="35">
        <v>-2.1622734300820392</v>
      </c>
      <c r="L14731" s="35">
        <v>0</v>
      </c>
      <c r="M14731" s="35">
        <v>0</v>
      </c>
      <c r="N14731" s="35">
        <v>0</v>
      </c>
      <c r="O14731" s="35">
        <v>0</v>
      </c>
      <c r="P14731" s="36">
        <v>12</v>
      </c>
      <c r="Q14731" s="37">
        <v>105</v>
      </c>
      <c r="R14731" s="36">
        <v>13</v>
      </c>
      <c r="S14731" s="39">
        <f t="shared" si="515"/>
        <v>100</v>
      </c>
      <c r="T14731" s="34" t="s">
        <v>50</v>
      </c>
      <c r="U14731" s="12">
        <f>EXP((alpha+(beta/speed))+(ceta*LN(speed)))</f>
        <v>10.562821731180652</v>
      </c>
      <c r="V14731" s="8">
        <f t="shared" si="516"/>
        <v>100</v>
      </c>
    </row>
    <row r="14732" spans="1:22">
      <c r="A14732" s="34" t="s">
        <v>20</v>
      </c>
      <c r="B14732" s="34" t="s">
        <v>81</v>
      </c>
      <c r="C14732" s="5" t="s">
        <v>232</v>
      </c>
      <c r="D14732" s="35" t="s">
        <v>87</v>
      </c>
      <c r="E14732" s="36" t="s">
        <v>15</v>
      </c>
      <c r="F14732" s="37">
        <v>0</v>
      </c>
      <c r="G14732" s="38">
        <v>-0.04</v>
      </c>
      <c r="H14732" s="34">
        <v>0.99671937573414093</v>
      </c>
      <c r="I14732" s="35">
        <v>0.22194224272130941</v>
      </c>
      <c r="J14732" s="35">
        <v>45.756291461899316</v>
      </c>
      <c r="K14732" s="35">
        <v>-0.3707697070256411</v>
      </c>
      <c r="L14732" s="35">
        <v>0.5712340357548702</v>
      </c>
      <c r="M14732" s="35">
        <v>3.3172842302874643E-2</v>
      </c>
      <c r="N14732" s="35">
        <v>0</v>
      </c>
      <c r="O14732" s="35">
        <v>0</v>
      </c>
      <c r="P14732" s="36">
        <v>12</v>
      </c>
      <c r="Q14732" s="37">
        <v>105</v>
      </c>
      <c r="R14732" s="36">
        <v>10</v>
      </c>
      <c r="S14732" s="39">
        <f t="shared" si="515"/>
        <v>100</v>
      </c>
      <c r="T14732" s="34" t="s">
        <v>44</v>
      </c>
      <c r="U14732" s="12">
        <f>(alpha+(beta/(1+EXP((((-1)*ceta)+(delta*LN(speed)))+(epsilon*speed)))))</f>
        <v>0.30426108269652585</v>
      </c>
      <c r="V14732" s="8">
        <f t="shared" si="516"/>
        <v>100</v>
      </c>
    </row>
    <row r="14733" spans="1:22">
      <c r="A14733" s="34" t="s">
        <v>20</v>
      </c>
      <c r="B14733" s="34" t="s">
        <v>81</v>
      </c>
      <c r="C14733" s="5" t="s">
        <v>232</v>
      </c>
      <c r="D14733" s="35" t="s">
        <v>87</v>
      </c>
      <c r="E14733" s="36" t="s">
        <v>16</v>
      </c>
      <c r="F14733" s="37">
        <v>0</v>
      </c>
      <c r="G14733" s="38">
        <v>-0.04</v>
      </c>
      <c r="H14733" s="34">
        <v>0.99669832103208977</v>
      </c>
      <c r="I14733" s="35">
        <v>0.18177182886167834</v>
      </c>
      <c r="J14733" s="35">
        <v>127.84199048298203</v>
      </c>
      <c r="K14733" s="35">
        <v>1.0416596665657234</v>
      </c>
      <c r="L14733" s="35">
        <v>1.095171959691069</v>
      </c>
      <c r="M14733" s="35">
        <v>2.3467894738353583E-2</v>
      </c>
      <c r="N14733" s="35">
        <v>0</v>
      </c>
      <c r="O14733" s="35">
        <v>0</v>
      </c>
      <c r="P14733" s="36">
        <v>12</v>
      </c>
      <c r="Q14733" s="37">
        <v>105</v>
      </c>
      <c r="R14733" s="36">
        <v>10</v>
      </c>
      <c r="S14733" s="39">
        <f t="shared" si="515"/>
        <v>100</v>
      </c>
      <c r="T14733" s="34" t="s">
        <v>44</v>
      </c>
      <c r="U14733" s="12">
        <f>(alpha+(beta/(1+EXP((((-1)*ceta)+(delta*LN(speed)))+(epsilon*speed)))))</f>
        <v>0.40500561052942435</v>
      </c>
      <c r="V14733" s="8">
        <f t="shared" si="516"/>
        <v>100</v>
      </c>
    </row>
    <row r="14734" spans="1:22">
      <c r="A14734" s="34" t="s">
        <v>20</v>
      </c>
      <c r="B14734" s="34" t="s">
        <v>81</v>
      </c>
      <c r="C14734" s="5" t="s">
        <v>232</v>
      </c>
      <c r="D14734" s="35" t="s">
        <v>87</v>
      </c>
      <c r="E14734" s="36" t="s">
        <v>14</v>
      </c>
      <c r="F14734" s="37">
        <v>0</v>
      </c>
      <c r="G14734" s="38">
        <v>-0.04</v>
      </c>
      <c r="H14734" s="34">
        <v>0.99783896386658844</v>
      </c>
      <c r="I14734" s="35">
        <v>0.19057532250996509</v>
      </c>
      <c r="J14734" s="35">
        <v>3.9816778350717993E-2</v>
      </c>
      <c r="K14734" s="35">
        <v>8.7204466112744466E-4</v>
      </c>
      <c r="L14734" s="35">
        <v>0</v>
      </c>
      <c r="M14734" s="35">
        <v>0</v>
      </c>
      <c r="N14734" s="35">
        <v>0</v>
      </c>
      <c r="O14734" s="35">
        <v>0</v>
      </c>
      <c r="P14734" s="36">
        <v>12</v>
      </c>
      <c r="Q14734" s="37">
        <v>105</v>
      </c>
      <c r="R14734" s="36">
        <v>5</v>
      </c>
      <c r="S14734" s="39">
        <f t="shared" si="515"/>
        <v>100</v>
      </c>
      <c r="T14734" s="34" t="s">
        <v>36</v>
      </c>
      <c r="U14734" s="12">
        <f>(1/(((ceta*(speed^2))+(beta*speed))+alpha))</f>
        <v>7.7563273629904436E-2</v>
      </c>
      <c r="V14734" s="8">
        <f t="shared" si="516"/>
        <v>100</v>
      </c>
    </row>
    <row r="14735" spans="1:22">
      <c r="A14735" s="34" t="s">
        <v>20</v>
      </c>
      <c r="B14735" s="34" t="s">
        <v>81</v>
      </c>
      <c r="C14735" s="5" t="s">
        <v>232</v>
      </c>
      <c r="D14735" s="35" t="s">
        <v>87</v>
      </c>
      <c r="E14735" s="36" t="s">
        <v>18</v>
      </c>
      <c r="F14735" s="37">
        <v>0</v>
      </c>
      <c r="G14735" s="38">
        <v>-0.04</v>
      </c>
      <c r="H14735" s="34">
        <v>0.99606599152457975</v>
      </c>
      <c r="I14735" s="35">
        <v>0.49340941636764979</v>
      </c>
      <c r="J14735" s="35">
        <v>0.12399076219127819</v>
      </c>
      <c r="K14735" s="35">
        <v>5.7071447602540307E-4</v>
      </c>
      <c r="L14735" s="35">
        <v>0</v>
      </c>
      <c r="M14735" s="35">
        <v>0</v>
      </c>
      <c r="N14735" s="35">
        <v>0</v>
      </c>
      <c r="O14735" s="35">
        <v>0</v>
      </c>
      <c r="P14735" s="36">
        <v>12</v>
      </c>
      <c r="Q14735" s="37">
        <v>105</v>
      </c>
      <c r="R14735" s="36">
        <v>5</v>
      </c>
      <c r="S14735" s="39">
        <f t="shared" si="515"/>
        <v>100</v>
      </c>
      <c r="T14735" s="34" t="s">
        <v>36</v>
      </c>
      <c r="U14735" s="12">
        <f>(1/(((ceta*(speed^2))+(beta*speed))+alpha))</f>
        <v>5.3764509225329875E-2</v>
      </c>
      <c r="V14735" s="8">
        <f t="shared" si="516"/>
        <v>100</v>
      </c>
    </row>
    <row r="14736" spans="1:22">
      <c r="A14736" s="34" t="s">
        <v>20</v>
      </c>
      <c r="B14736" s="34" t="s">
        <v>81</v>
      </c>
      <c r="C14736" s="5" t="s">
        <v>232</v>
      </c>
      <c r="D14736" s="35" t="s">
        <v>87</v>
      </c>
      <c r="E14736" s="36" t="s">
        <v>17</v>
      </c>
      <c r="F14736" s="37">
        <v>0</v>
      </c>
      <c r="G14736" s="38">
        <v>-0.04</v>
      </c>
      <c r="H14736" s="34">
        <v>0.99325790000062686</v>
      </c>
      <c r="I14736" s="35">
        <v>12.141386273428871</v>
      </c>
      <c r="J14736" s="35">
        <v>-14.311438556060351</v>
      </c>
      <c r="K14736" s="35">
        <v>-1.9736499549599011</v>
      </c>
      <c r="L14736" s="35">
        <v>0</v>
      </c>
      <c r="M14736" s="35">
        <v>0</v>
      </c>
      <c r="N14736" s="35">
        <v>0</v>
      </c>
      <c r="O14736" s="35">
        <v>0</v>
      </c>
      <c r="P14736" s="36">
        <v>12</v>
      </c>
      <c r="Q14736" s="37">
        <v>105</v>
      </c>
      <c r="R14736" s="36">
        <v>13</v>
      </c>
      <c r="S14736" s="39">
        <f t="shared" si="515"/>
        <v>100</v>
      </c>
      <c r="T14736" s="34" t="s">
        <v>50</v>
      </c>
      <c r="U14736" s="12">
        <f>EXP((alpha+(beta/speed))+(ceta*LN(speed)))</f>
        <v>18.343548966108763</v>
      </c>
      <c r="V14736" s="8">
        <f t="shared" si="516"/>
        <v>100</v>
      </c>
    </row>
    <row r="14737" spans="1:22">
      <c r="A14737" s="34" t="s">
        <v>20</v>
      </c>
      <c r="B14737" s="34" t="s">
        <v>81</v>
      </c>
      <c r="C14737" s="5" t="s">
        <v>232</v>
      </c>
      <c r="D14737" s="35" t="s">
        <v>87</v>
      </c>
      <c r="E14737" s="36" t="s">
        <v>15</v>
      </c>
      <c r="F14737" s="37">
        <v>50</v>
      </c>
      <c r="G14737" s="38">
        <v>-0.04</v>
      </c>
      <c r="H14737" s="34">
        <v>0.99663577307534656</v>
      </c>
      <c r="I14737" s="35">
        <v>0.1839990033314837</v>
      </c>
      <c r="J14737" s="35">
        <v>26.795716366880725</v>
      </c>
      <c r="K14737" s="35">
        <v>0.49819116197416452</v>
      </c>
      <c r="L14737" s="35">
        <v>0.69037632534081528</v>
      </c>
      <c r="M14737" s="35">
        <v>3.0159946687123112E-2</v>
      </c>
      <c r="N14737" s="35">
        <v>0</v>
      </c>
      <c r="O14737" s="35">
        <v>0</v>
      </c>
      <c r="P14737" s="36">
        <v>12</v>
      </c>
      <c r="Q14737" s="37">
        <v>105</v>
      </c>
      <c r="R14737" s="36">
        <v>10</v>
      </c>
      <c r="S14737" s="39">
        <f t="shared" si="515"/>
        <v>100</v>
      </c>
      <c r="T14737" s="34" t="s">
        <v>44</v>
      </c>
      <c r="U14737" s="12">
        <f>(alpha+(beta/(1+EXP((((-1)*ceta)+(delta*LN(speed)))+(epsilon*speed)))))</f>
        <v>0.27361584680936712</v>
      </c>
      <c r="V14737" s="8">
        <f t="shared" si="516"/>
        <v>100</v>
      </c>
    </row>
    <row r="14738" spans="1:22">
      <c r="A14738" s="34" t="s">
        <v>20</v>
      </c>
      <c r="B14738" s="34" t="s">
        <v>81</v>
      </c>
      <c r="C14738" s="5" t="s">
        <v>232</v>
      </c>
      <c r="D14738" s="35" t="s">
        <v>87</v>
      </c>
      <c r="E14738" s="36" t="s">
        <v>16</v>
      </c>
      <c r="F14738" s="37">
        <v>50</v>
      </c>
      <c r="G14738" s="38">
        <v>-0.04</v>
      </c>
      <c r="H14738" s="34">
        <v>0.99586351261296657</v>
      </c>
      <c r="I14738" s="35">
        <v>9.1359458313055359</v>
      </c>
      <c r="J14738" s="35">
        <v>-12.884934224323718</v>
      </c>
      <c r="K14738" s="35">
        <v>-2.1401717488539846</v>
      </c>
      <c r="L14738" s="35">
        <v>0</v>
      </c>
      <c r="M14738" s="35">
        <v>0</v>
      </c>
      <c r="N14738" s="35">
        <v>0</v>
      </c>
      <c r="O14738" s="35">
        <v>0</v>
      </c>
      <c r="P14738" s="36">
        <v>12</v>
      </c>
      <c r="Q14738" s="37">
        <v>105</v>
      </c>
      <c r="R14738" s="36">
        <v>13</v>
      </c>
      <c r="S14738" s="39">
        <f t="shared" si="515"/>
        <v>100</v>
      </c>
      <c r="T14738" s="34" t="s">
        <v>50</v>
      </c>
      <c r="U14738" s="12">
        <f>EXP((alpha+(beta/speed))+(ceta*LN(speed)))</f>
        <v>0.42794583649489737</v>
      </c>
      <c r="V14738" s="8">
        <f t="shared" si="516"/>
        <v>100</v>
      </c>
    </row>
    <row r="14739" spans="1:22">
      <c r="A14739" s="34" t="s">
        <v>20</v>
      </c>
      <c r="B14739" s="34" t="s">
        <v>81</v>
      </c>
      <c r="C14739" s="5" t="s">
        <v>232</v>
      </c>
      <c r="D14739" s="35" t="s">
        <v>87</v>
      </c>
      <c r="E14739" s="36" t="s">
        <v>14</v>
      </c>
      <c r="F14739" s="37">
        <v>50</v>
      </c>
      <c r="G14739" s="38">
        <v>-0.04</v>
      </c>
      <c r="H14739" s="34">
        <v>0.99756999877896346</v>
      </c>
      <c r="I14739" s="35">
        <v>0.42962101354575544</v>
      </c>
      <c r="J14739" s="35">
        <v>3.8652719013426803E-2</v>
      </c>
      <c r="K14739" s="35">
        <v>0.56437555459433819</v>
      </c>
      <c r="L14739" s="35">
        <v>0</v>
      </c>
      <c r="M14739" s="35">
        <v>0</v>
      </c>
      <c r="N14739" s="35">
        <v>0</v>
      </c>
      <c r="O14739" s="35">
        <v>0</v>
      </c>
      <c r="P14739" s="36">
        <v>12</v>
      </c>
      <c r="Q14739" s="37">
        <v>105</v>
      </c>
      <c r="R14739" s="36">
        <v>2</v>
      </c>
      <c r="S14739" s="39">
        <f t="shared" si="515"/>
        <v>100</v>
      </c>
      <c r="T14739" s="34" t="s">
        <v>31</v>
      </c>
      <c r="U14739" s="12">
        <f>((alpha+(beta*speed))^((-1)/ceta))</f>
        <v>7.5594615971560419E-2</v>
      </c>
      <c r="V14739" s="8">
        <f t="shared" si="516"/>
        <v>100</v>
      </c>
    </row>
    <row r="14740" spans="1:22">
      <c r="A14740" s="34" t="s">
        <v>20</v>
      </c>
      <c r="B14740" s="34" t="s">
        <v>81</v>
      </c>
      <c r="C14740" s="5" t="s">
        <v>232</v>
      </c>
      <c r="D14740" s="35" t="s">
        <v>87</v>
      </c>
      <c r="E14740" s="36" t="s">
        <v>18</v>
      </c>
      <c r="F14740" s="37">
        <v>50</v>
      </c>
      <c r="G14740" s="38">
        <v>-0.04</v>
      </c>
      <c r="H14740" s="34">
        <v>0.9974380992281402</v>
      </c>
      <c r="I14740" s="35">
        <v>3.5421681750633764</v>
      </c>
      <c r="J14740" s="35">
        <v>0.99330398082118188</v>
      </c>
      <c r="K14740" s="35">
        <v>-0.77616027103788643</v>
      </c>
      <c r="L14740" s="35">
        <v>0</v>
      </c>
      <c r="M14740" s="35">
        <v>0</v>
      </c>
      <c r="N14740" s="35">
        <v>0</v>
      </c>
      <c r="O14740" s="35">
        <v>0</v>
      </c>
      <c r="P14740" s="36">
        <v>12</v>
      </c>
      <c r="Q14740" s="37">
        <v>105</v>
      </c>
      <c r="R14740" s="36">
        <v>0</v>
      </c>
      <c r="S14740" s="39">
        <f t="shared" si="515"/>
        <v>100</v>
      </c>
      <c r="T14740" s="34" t="s">
        <v>29</v>
      </c>
      <c r="U14740" s="12">
        <f>((alpha*(beta^speed))*(speed^ceta))</f>
        <v>5.0718480349246746E-2</v>
      </c>
      <c r="V14740" s="8">
        <f t="shared" si="516"/>
        <v>100</v>
      </c>
    </row>
    <row r="14741" spans="1:22">
      <c r="A14741" s="34" t="s">
        <v>20</v>
      </c>
      <c r="B14741" s="34" t="s">
        <v>81</v>
      </c>
      <c r="C14741" s="5" t="s">
        <v>232</v>
      </c>
      <c r="D14741" s="35" t="s">
        <v>87</v>
      </c>
      <c r="E14741" s="36" t="s">
        <v>17</v>
      </c>
      <c r="F14741" s="37">
        <v>50</v>
      </c>
      <c r="G14741" s="38">
        <v>-0.04</v>
      </c>
      <c r="H14741" s="34">
        <v>0.99188774739831986</v>
      </c>
      <c r="I14741" s="35">
        <v>12.237566998048928</v>
      </c>
      <c r="J14741" s="35">
        <v>-14.860968982392304</v>
      </c>
      <c r="K14741" s="35">
        <v>-2.0010648507628037</v>
      </c>
      <c r="L14741" s="35">
        <v>0</v>
      </c>
      <c r="M14741" s="35">
        <v>0</v>
      </c>
      <c r="N14741" s="35">
        <v>0</v>
      </c>
      <c r="O14741" s="35">
        <v>0</v>
      </c>
      <c r="P14741" s="36">
        <v>12</v>
      </c>
      <c r="Q14741" s="37">
        <v>105</v>
      </c>
      <c r="R14741" s="36">
        <v>13</v>
      </c>
      <c r="S14741" s="39">
        <f t="shared" si="515"/>
        <v>100</v>
      </c>
      <c r="T14741" s="34" t="s">
        <v>50</v>
      </c>
      <c r="U14741" s="12">
        <f>EXP((alpha+(beta/speed))+(ceta*LN(speed)))</f>
        <v>17.702628250113985</v>
      </c>
      <c r="V14741" s="8">
        <f t="shared" si="516"/>
        <v>100</v>
      </c>
    </row>
    <row r="14742" spans="1:22">
      <c r="A14742" s="34" t="s">
        <v>20</v>
      </c>
      <c r="B14742" s="34" t="s">
        <v>81</v>
      </c>
      <c r="C14742" s="5" t="s">
        <v>232</v>
      </c>
      <c r="D14742" s="35" t="s">
        <v>87</v>
      </c>
      <c r="E14742" s="36" t="s">
        <v>15</v>
      </c>
      <c r="F14742" s="37">
        <v>100</v>
      </c>
      <c r="G14742" s="38">
        <v>-0.04</v>
      </c>
      <c r="H14742" s="34">
        <v>0.99540009057617673</v>
      </c>
      <c r="I14742" s="35">
        <v>0.16175579507651458</v>
      </c>
      <c r="J14742" s="35">
        <v>41.823217032833412</v>
      </c>
      <c r="K14742" s="35">
        <v>-0.18706549552304264</v>
      </c>
      <c r="L14742" s="35">
        <v>0.62521529860597436</v>
      </c>
      <c r="M14742" s="35">
        <v>3.0462104937097015E-2</v>
      </c>
      <c r="N14742" s="35">
        <v>0</v>
      </c>
      <c r="O14742" s="35">
        <v>0</v>
      </c>
      <c r="P14742" s="36">
        <v>12</v>
      </c>
      <c r="Q14742" s="37">
        <v>105</v>
      </c>
      <c r="R14742" s="36">
        <v>10</v>
      </c>
      <c r="S14742" s="39">
        <f t="shared" si="515"/>
        <v>100</v>
      </c>
      <c r="T14742" s="34" t="s">
        <v>44</v>
      </c>
      <c r="U14742" s="12">
        <f>(alpha+(beta/(1+EXP((((-1)*ceta)+(delta*LN(speed)))+(epsilon*speed)))))</f>
        <v>0.25418985218021606</v>
      </c>
      <c r="V14742" s="8">
        <f t="shared" si="516"/>
        <v>100</v>
      </c>
    </row>
    <row r="14743" spans="1:22">
      <c r="A14743" s="34" t="s">
        <v>20</v>
      </c>
      <c r="B14743" s="34" t="s">
        <v>81</v>
      </c>
      <c r="C14743" s="5" t="s">
        <v>232</v>
      </c>
      <c r="D14743" s="35" t="s">
        <v>87</v>
      </c>
      <c r="E14743" s="36" t="s">
        <v>16</v>
      </c>
      <c r="F14743" s="37">
        <v>100</v>
      </c>
      <c r="G14743" s="38">
        <v>-0.04</v>
      </c>
      <c r="H14743" s="34">
        <v>0.99515904472477901</v>
      </c>
      <c r="I14743" s="35">
        <v>9.2484186286641457</v>
      </c>
      <c r="J14743" s="35">
        <v>-13.498837180628021</v>
      </c>
      <c r="K14743" s="35">
        <v>-2.1713971841507607</v>
      </c>
      <c r="L14743" s="35">
        <v>0</v>
      </c>
      <c r="M14743" s="35">
        <v>0</v>
      </c>
      <c r="N14743" s="35">
        <v>0</v>
      </c>
      <c r="O14743" s="35">
        <v>0</v>
      </c>
      <c r="P14743" s="36">
        <v>12</v>
      </c>
      <c r="Q14743" s="37">
        <v>105</v>
      </c>
      <c r="R14743" s="36">
        <v>13</v>
      </c>
      <c r="S14743" s="39">
        <f t="shared" si="515"/>
        <v>100</v>
      </c>
      <c r="T14743" s="34" t="s">
        <v>50</v>
      </c>
      <c r="U14743" s="12">
        <f>EXP((alpha+(beta/speed))+(ceta*LN(speed)))</f>
        <v>0.41220960148397728</v>
      </c>
      <c r="V14743" s="8">
        <f t="shared" si="516"/>
        <v>100</v>
      </c>
    </row>
    <row r="14744" spans="1:22">
      <c r="A14744" s="34" t="s">
        <v>20</v>
      </c>
      <c r="B14744" s="34" t="s">
        <v>81</v>
      </c>
      <c r="C14744" s="5" t="s">
        <v>232</v>
      </c>
      <c r="D14744" s="35" t="s">
        <v>87</v>
      </c>
      <c r="E14744" s="36" t="s">
        <v>14</v>
      </c>
      <c r="F14744" s="37">
        <v>100</v>
      </c>
      <c r="G14744" s="38">
        <v>-0.04</v>
      </c>
      <c r="H14744" s="34">
        <v>0.99762388450967365</v>
      </c>
      <c r="I14744" s="35">
        <v>0.42195898795913073</v>
      </c>
      <c r="J14744" s="35">
        <v>4.0267468009530349E-2</v>
      </c>
      <c r="K14744" s="35">
        <v>0.5709136885462256</v>
      </c>
      <c r="L14744" s="35">
        <v>0</v>
      </c>
      <c r="M14744" s="35">
        <v>0</v>
      </c>
      <c r="N14744" s="35">
        <v>0</v>
      </c>
      <c r="O14744" s="35">
        <v>0</v>
      </c>
      <c r="P14744" s="36">
        <v>12</v>
      </c>
      <c r="Q14744" s="37">
        <v>105</v>
      </c>
      <c r="R14744" s="36">
        <v>2</v>
      </c>
      <c r="S14744" s="39">
        <f t="shared" si="515"/>
        <v>100</v>
      </c>
      <c r="T14744" s="34" t="s">
        <v>31</v>
      </c>
      <c r="U14744" s="12">
        <f>((alpha+(beta*speed))^((-1)/ceta))</f>
        <v>7.3209590193009669E-2</v>
      </c>
      <c r="V14744" s="8">
        <f t="shared" si="516"/>
        <v>100</v>
      </c>
    </row>
    <row r="14745" spans="1:22">
      <c r="A14745" s="34" t="s">
        <v>20</v>
      </c>
      <c r="B14745" s="34" t="s">
        <v>81</v>
      </c>
      <c r="C14745" s="5" t="s">
        <v>232</v>
      </c>
      <c r="D14745" s="35" t="s">
        <v>87</v>
      </c>
      <c r="E14745" s="36" t="s">
        <v>18</v>
      </c>
      <c r="F14745" s="37">
        <v>100</v>
      </c>
      <c r="G14745" s="38">
        <v>-0.04</v>
      </c>
      <c r="H14745" s="34">
        <v>0.99716478162091826</v>
      </c>
      <c r="I14745" s="35">
        <v>3.4905609381239113</v>
      </c>
      <c r="J14745" s="35">
        <v>0.99372595444801459</v>
      </c>
      <c r="K14745" s="35">
        <v>-0.78132186242212665</v>
      </c>
      <c r="L14745" s="35">
        <v>0</v>
      </c>
      <c r="M14745" s="35">
        <v>0</v>
      </c>
      <c r="N14745" s="35">
        <v>0</v>
      </c>
      <c r="O14745" s="35">
        <v>0</v>
      </c>
      <c r="P14745" s="36">
        <v>12</v>
      </c>
      <c r="Q14745" s="37">
        <v>105</v>
      </c>
      <c r="R14745" s="36">
        <v>0</v>
      </c>
      <c r="S14745" s="39">
        <f t="shared" si="515"/>
        <v>100</v>
      </c>
      <c r="T14745" s="34" t="s">
        <v>29</v>
      </c>
      <c r="U14745" s="12">
        <f>((alpha*(beta^speed))*(speed^ceta))</f>
        <v>5.0923096057599503E-2</v>
      </c>
      <c r="V14745" s="8">
        <f t="shared" si="516"/>
        <v>100</v>
      </c>
    </row>
    <row r="14746" spans="1:22">
      <c r="A14746" s="34" t="s">
        <v>20</v>
      </c>
      <c r="B14746" s="34" t="s">
        <v>81</v>
      </c>
      <c r="C14746" s="5" t="s">
        <v>232</v>
      </c>
      <c r="D14746" s="35" t="s">
        <v>87</v>
      </c>
      <c r="E14746" s="36" t="s">
        <v>17</v>
      </c>
      <c r="F14746" s="37">
        <v>100</v>
      </c>
      <c r="G14746" s="38">
        <v>-0.04</v>
      </c>
      <c r="H14746" s="34">
        <v>0.99045217355135307</v>
      </c>
      <c r="I14746" s="35">
        <v>12.285811326657004</v>
      </c>
      <c r="J14746" s="35">
        <v>-15.210151172133763</v>
      </c>
      <c r="K14746" s="35">
        <v>-2.0142551208349779</v>
      </c>
      <c r="L14746" s="35">
        <v>0</v>
      </c>
      <c r="M14746" s="35">
        <v>0</v>
      </c>
      <c r="N14746" s="35">
        <v>0</v>
      </c>
      <c r="O14746" s="35">
        <v>0</v>
      </c>
      <c r="P14746" s="36">
        <v>12</v>
      </c>
      <c r="Q14746" s="37">
        <v>105</v>
      </c>
      <c r="R14746" s="36">
        <v>13</v>
      </c>
      <c r="S14746" s="39">
        <f t="shared" si="515"/>
        <v>100</v>
      </c>
      <c r="T14746" s="34" t="s">
        <v>50</v>
      </c>
      <c r="U14746" s="12">
        <f>EXP((alpha+(beta/speed))+(ceta*LN(speed)))</f>
        <v>17.421798081860622</v>
      </c>
      <c r="V14746" s="8">
        <f t="shared" si="516"/>
        <v>100</v>
      </c>
    </row>
    <row r="14747" spans="1:22">
      <c r="A14747" s="34" t="s">
        <v>20</v>
      </c>
      <c r="B14747" s="34" t="s">
        <v>81</v>
      </c>
      <c r="C14747" s="5" t="s">
        <v>232</v>
      </c>
      <c r="D14747" s="35" t="s">
        <v>87</v>
      </c>
      <c r="E14747" s="36" t="s">
        <v>15</v>
      </c>
      <c r="F14747" s="37">
        <v>0</v>
      </c>
      <c r="G14747" s="38">
        <v>-0.02</v>
      </c>
      <c r="H14747" s="34">
        <v>0.99223486520432091</v>
      </c>
      <c r="I14747" s="35">
        <v>0.87138230398123251</v>
      </c>
      <c r="J14747" s="35">
        <v>36.797469378986719</v>
      </c>
      <c r="K14747" s="35">
        <v>-0.15600304052599523</v>
      </c>
      <c r="L14747" s="35">
        <v>0.59353289965084521</v>
      </c>
      <c r="M14747" s="35">
        <v>3.1701031293715341E-2</v>
      </c>
      <c r="N14747" s="35">
        <v>0</v>
      </c>
      <c r="O14747" s="35">
        <v>0</v>
      </c>
      <c r="P14747" s="36">
        <v>12</v>
      </c>
      <c r="Q14747" s="37">
        <v>105</v>
      </c>
      <c r="R14747" s="36">
        <v>10</v>
      </c>
      <c r="S14747" s="39">
        <f t="shared" si="515"/>
        <v>100</v>
      </c>
      <c r="T14747" s="34" t="s">
        <v>44</v>
      </c>
      <c r="U14747" s="12">
        <f>(alpha+(beta/(1+EXP((((-1)*ceta)+(delta*LN(speed)))+(epsilon*speed)))))</f>
        <v>0.95713136655977815</v>
      </c>
      <c r="V14747" s="8">
        <f t="shared" si="516"/>
        <v>100</v>
      </c>
    </row>
    <row r="14748" spans="1:22">
      <c r="A14748" s="34" t="s">
        <v>20</v>
      </c>
      <c r="B14748" s="34" t="s">
        <v>81</v>
      </c>
      <c r="C14748" s="5" t="s">
        <v>232</v>
      </c>
      <c r="D14748" s="35" t="s">
        <v>87</v>
      </c>
      <c r="E14748" s="36" t="s">
        <v>16</v>
      </c>
      <c r="F14748" s="37">
        <v>0</v>
      </c>
      <c r="G14748" s="38">
        <v>-0.02</v>
      </c>
      <c r="H14748" s="34">
        <v>0.99816071997054256</v>
      </c>
      <c r="I14748" s="35">
        <v>1.3237871947261468</v>
      </c>
      <c r="J14748" s="35">
        <v>277.25867649524196</v>
      </c>
      <c r="K14748" s="35">
        <v>9.8315723399487409E-2</v>
      </c>
      <c r="L14748" s="35">
        <v>1.0283377093398163</v>
      </c>
      <c r="M14748" s="35">
        <v>1.9110811663323856E-2</v>
      </c>
      <c r="N14748" s="35">
        <v>0</v>
      </c>
      <c r="O14748" s="35">
        <v>0</v>
      </c>
      <c r="P14748" s="36">
        <v>12</v>
      </c>
      <c r="Q14748" s="37">
        <v>105</v>
      </c>
      <c r="R14748" s="36">
        <v>10</v>
      </c>
      <c r="S14748" s="39">
        <f t="shared" si="515"/>
        <v>100</v>
      </c>
      <c r="T14748" s="34" t="s">
        <v>44</v>
      </c>
      <c r="U14748" s="12">
        <f>(alpha+(beta/(1+EXP((((-1)*ceta)+(delta*LN(speed)))+(epsilon*speed)))))</f>
        <v>1.7203519189599066</v>
      </c>
      <c r="V14748" s="8">
        <f t="shared" si="516"/>
        <v>100</v>
      </c>
    </row>
    <row r="14749" spans="1:22">
      <c r="A14749" s="34" t="s">
        <v>20</v>
      </c>
      <c r="B14749" s="34" t="s">
        <v>81</v>
      </c>
      <c r="C14749" s="5" t="s">
        <v>232</v>
      </c>
      <c r="D14749" s="35" t="s">
        <v>87</v>
      </c>
      <c r="E14749" s="36" t="s">
        <v>14</v>
      </c>
      <c r="F14749" s="37">
        <v>0</v>
      </c>
      <c r="G14749" s="38">
        <v>-0.02</v>
      </c>
      <c r="H14749" s="34">
        <v>0.99655471787334793</v>
      </c>
      <c r="I14749" s="35">
        <v>0.13747060328566121</v>
      </c>
      <c r="J14749" s="35">
        <v>22.728172896173291</v>
      </c>
      <c r="K14749" s="35">
        <v>-0.61563943770032448</v>
      </c>
      <c r="L14749" s="35">
        <v>0.82100614784855619</v>
      </c>
      <c r="M14749" s="35">
        <v>1.5759135731980768E-2</v>
      </c>
      <c r="N14749" s="35">
        <v>0</v>
      </c>
      <c r="O14749" s="35">
        <v>0</v>
      </c>
      <c r="P14749" s="36">
        <v>12</v>
      </c>
      <c r="Q14749" s="37">
        <v>105</v>
      </c>
      <c r="R14749" s="36">
        <v>10</v>
      </c>
      <c r="S14749" s="39">
        <f t="shared" si="515"/>
        <v>100</v>
      </c>
      <c r="T14749" s="34" t="s">
        <v>44</v>
      </c>
      <c r="U14749" s="12">
        <f>(alpha+(beta/(1+EXP((((-1)*ceta)+(delta*LN(speed)))+(epsilon*speed)))))</f>
        <v>0.19523598556599792</v>
      </c>
      <c r="V14749" s="8">
        <f t="shared" si="516"/>
        <v>100</v>
      </c>
    </row>
    <row r="14750" spans="1:22">
      <c r="A14750" s="34" t="s">
        <v>20</v>
      </c>
      <c r="B14750" s="34" t="s">
        <v>81</v>
      </c>
      <c r="C14750" s="5" t="s">
        <v>232</v>
      </c>
      <c r="D14750" s="35" t="s">
        <v>87</v>
      </c>
      <c r="E14750" s="36" t="s">
        <v>18</v>
      </c>
      <c r="F14750" s="37">
        <v>0</v>
      </c>
      <c r="G14750" s="38">
        <v>-0.02</v>
      </c>
      <c r="H14750" s="34">
        <v>0.98905100315770245</v>
      </c>
      <c r="I14750" s="35">
        <v>2.8340586595339872</v>
      </c>
      <c r="J14750" s="35">
        <v>0.99647017205413979</v>
      </c>
      <c r="K14750" s="35">
        <v>-0.68329198571748284</v>
      </c>
      <c r="L14750" s="35">
        <v>0</v>
      </c>
      <c r="M14750" s="35">
        <v>0</v>
      </c>
      <c r="N14750" s="35">
        <v>0</v>
      </c>
      <c r="O14750" s="35">
        <v>0</v>
      </c>
      <c r="P14750" s="36">
        <v>12</v>
      </c>
      <c r="Q14750" s="37">
        <v>105</v>
      </c>
      <c r="R14750" s="36">
        <v>0</v>
      </c>
      <c r="S14750" s="39">
        <f t="shared" si="515"/>
        <v>100</v>
      </c>
      <c r="T14750" s="34" t="s">
        <v>29</v>
      </c>
      <c r="U14750" s="12">
        <f>((alpha*(beta^speed))*(speed^ceta))</f>
        <v>8.555692884499605E-2</v>
      </c>
      <c r="V14750" s="8">
        <f t="shared" si="516"/>
        <v>100</v>
      </c>
    </row>
    <row r="14751" spans="1:22">
      <c r="A14751" s="34" t="s">
        <v>20</v>
      </c>
      <c r="B14751" s="34" t="s">
        <v>81</v>
      </c>
      <c r="C14751" s="5" t="s">
        <v>232</v>
      </c>
      <c r="D14751" s="35" t="s">
        <v>87</v>
      </c>
      <c r="E14751" s="36" t="s">
        <v>17</v>
      </c>
      <c r="F14751" s="37">
        <v>0</v>
      </c>
      <c r="G14751" s="38">
        <v>-0.02</v>
      </c>
      <c r="H14751" s="34">
        <v>0.99425071938909793</v>
      </c>
      <c r="I14751" s="35">
        <v>9.6372174152849901</v>
      </c>
      <c r="J14751" s="35">
        <v>-4.7284379071432365</v>
      </c>
      <c r="K14751" s="35">
        <v>-1.2048891689609214</v>
      </c>
      <c r="L14751" s="35">
        <v>0</v>
      </c>
      <c r="M14751" s="35">
        <v>0</v>
      </c>
      <c r="N14751" s="35">
        <v>0</v>
      </c>
      <c r="O14751" s="35">
        <v>0</v>
      </c>
      <c r="P14751" s="36">
        <v>12</v>
      </c>
      <c r="Q14751" s="37">
        <v>105</v>
      </c>
      <c r="R14751" s="36">
        <v>13</v>
      </c>
      <c r="S14751" s="39">
        <f t="shared" si="515"/>
        <v>100</v>
      </c>
      <c r="T14751" s="34" t="s">
        <v>50</v>
      </c>
      <c r="U14751" s="12">
        <f>EXP((alpha+(beta/speed))+(ceta*LN(speed)))</f>
        <v>56.895335344998784</v>
      </c>
      <c r="V14751" s="8">
        <f t="shared" si="516"/>
        <v>100</v>
      </c>
    </row>
    <row r="14752" spans="1:22">
      <c r="A14752" s="34" t="s">
        <v>20</v>
      </c>
      <c r="B14752" s="34" t="s">
        <v>81</v>
      </c>
      <c r="C14752" s="5" t="s">
        <v>232</v>
      </c>
      <c r="D14752" s="35" t="s">
        <v>87</v>
      </c>
      <c r="E14752" s="36" t="s">
        <v>15</v>
      </c>
      <c r="F14752" s="37">
        <v>50</v>
      </c>
      <c r="G14752" s="38">
        <v>-0.02</v>
      </c>
      <c r="H14752" s="34">
        <v>0.99317948496974906</v>
      </c>
      <c r="I14752" s="35">
        <v>0.84003154118828505</v>
      </c>
      <c r="J14752" s="35">
        <v>35.181848396389626</v>
      </c>
      <c r="K14752" s="35">
        <v>-0.22593214326450878</v>
      </c>
      <c r="L14752" s="35">
        <v>0.50518605224540114</v>
      </c>
      <c r="M14752" s="35">
        <v>3.8054423858483823E-2</v>
      </c>
      <c r="N14752" s="35">
        <v>0</v>
      </c>
      <c r="O14752" s="35">
        <v>0</v>
      </c>
      <c r="P14752" s="36">
        <v>12</v>
      </c>
      <c r="Q14752" s="37">
        <v>105</v>
      </c>
      <c r="R14752" s="36">
        <v>10</v>
      </c>
      <c r="S14752" s="39">
        <f t="shared" si="515"/>
        <v>100</v>
      </c>
      <c r="T14752" s="34" t="s">
        <v>44</v>
      </c>
      <c r="U14752" s="12">
        <f>(alpha+(beta/(1+EXP((((-1)*ceta)+(delta*LN(speed)))+(epsilon*speed)))))</f>
        <v>0.90089979047538782</v>
      </c>
      <c r="V14752" s="8">
        <f t="shared" si="516"/>
        <v>100</v>
      </c>
    </row>
    <row r="14753" spans="1:22">
      <c r="A14753" s="34" t="s">
        <v>20</v>
      </c>
      <c r="B14753" s="34" t="s">
        <v>81</v>
      </c>
      <c r="C14753" s="5" t="s">
        <v>232</v>
      </c>
      <c r="D14753" s="35" t="s">
        <v>87</v>
      </c>
      <c r="E14753" s="36" t="s">
        <v>16</v>
      </c>
      <c r="F14753" s="37">
        <v>50</v>
      </c>
      <c r="G14753" s="38">
        <v>-0.02</v>
      </c>
      <c r="H14753" s="34">
        <v>0.99743993054102198</v>
      </c>
      <c r="I14753" s="35">
        <v>0.92561839032129256</v>
      </c>
      <c r="J14753" s="35">
        <v>274.25289032311667</v>
      </c>
      <c r="K14753" s="35">
        <v>0.11820071923242609</v>
      </c>
      <c r="L14753" s="35">
        <v>1.0378158258321768</v>
      </c>
      <c r="M14753" s="35">
        <v>1.6079830055823589E-2</v>
      </c>
      <c r="N14753" s="35">
        <v>0</v>
      </c>
      <c r="O14753" s="35">
        <v>0</v>
      </c>
      <c r="P14753" s="36">
        <v>12</v>
      </c>
      <c r="Q14753" s="37">
        <v>105</v>
      </c>
      <c r="R14753" s="36">
        <v>10</v>
      </c>
      <c r="S14753" s="39">
        <f t="shared" si="515"/>
        <v>100</v>
      </c>
      <c r="T14753" s="34" t="s">
        <v>44</v>
      </c>
      <c r="U14753" s="12">
        <f>(alpha+(beta/(1+EXP((((-1)*ceta)+(delta*LN(speed)))+(epsilon*speed)))))</f>
        <v>1.4440525262150428</v>
      </c>
      <c r="V14753" s="8">
        <f t="shared" si="516"/>
        <v>100</v>
      </c>
    </row>
    <row r="14754" spans="1:22">
      <c r="A14754" s="34" t="s">
        <v>20</v>
      </c>
      <c r="B14754" s="34" t="s">
        <v>81</v>
      </c>
      <c r="C14754" s="5" t="s">
        <v>232</v>
      </c>
      <c r="D14754" s="35" t="s">
        <v>87</v>
      </c>
      <c r="E14754" s="36" t="s">
        <v>14</v>
      </c>
      <c r="F14754" s="37">
        <v>50</v>
      </c>
      <c r="G14754" s="38">
        <v>-0.02</v>
      </c>
      <c r="H14754" s="34">
        <v>0.99698945936917682</v>
      </c>
      <c r="I14754" s="35">
        <v>0.106059631438279</v>
      </c>
      <c r="J14754" s="35">
        <v>10.8171286664883</v>
      </c>
      <c r="K14754" s="35">
        <v>0.4082548454856752</v>
      </c>
      <c r="L14754" s="35">
        <v>0.91675268977109359</v>
      </c>
      <c r="M14754" s="35">
        <v>1.3267338206221434E-2</v>
      </c>
      <c r="N14754" s="35">
        <v>0</v>
      </c>
      <c r="O14754" s="35">
        <v>0</v>
      </c>
      <c r="P14754" s="36">
        <v>12</v>
      </c>
      <c r="Q14754" s="37">
        <v>105</v>
      </c>
      <c r="R14754" s="36">
        <v>10</v>
      </c>
      <c r="S14754" s="39">
        <f t="shared" si="515"/>
        <v>100</v>
      </c>
      <c r="T14754" s="34" t="s">
        <v>44</v>
      </c>
      <c r="U14754" s="12">
        <f>(alpha+(beta/(1+EXP((((-1)*ceta)+(delta*LN(speed)))+(epsilon*speed)))))</f>
        <v>0.16903640918254148</v>
      </c>
      <c r="V14754" s="8">
        <f t="shared" si="516"/>
        <v>100</v>
      </c>
    </row>
    <row r="14755" spans="1:22">
      <c r="A14755" s="34" t="s">
        <v>20</v>
      </c>
      <c r="B14755" s="34" t="s">
        <v>81</v>
      </c>
      <c r="C14755" s="5" t="s">
        <v>232</v>
      </c>
      <c r="D14755" s="35" t="s">
        <v>87</v>
      </c>
      <c r="E14755" s="36" t="s">
        <v>18</v>
      </c>
      <c r="F14755" s="37">
        <v>50</v>
      </c>
      <c r="G14755" s="38">
        <v>-0.02</v>
      </c>
      <c r="H14755" s="34">
        <v>0.99208020070404435</v>
      </c>
      <c r="I14755" s="35">
        <v>3.0940643511208488</v>
      </c>
      <c r="J14755" s="35">
        <v>0.99651989642775674</v>
      </c>
      <c r="K14755" s="35">
        <v>-0.71774902032472621</v>
      </c>
      <c r="L14755" s="35">
        <v>0</v>
      </c>
      <c r="M14755" s="35">
        <v>0</v>
      </c>
      <c r="N14755" s="35">
        <v>0</v>
      </c>
      <c r="O14755" s="35">
        <v>0</v>
      </c>
      <c r="P14755" s="36">
        <v>12</v>
      </c>
      <c r="Q14755" s="37">
        <v>105</v>
      </c>
      <c r="R14755" s="36">
        <v>0</v>
      </c>
      <c r="S14755" s="39">
        <f t="shared" si="515"/>
        <v>100</v>
      </c>
      <c r="T14755" s="34" t="s">
        <v>29</v>
      </c>
      <c r="U14755" s="12">
        <f>((alpha*(beta^speed))*(speed^ceta))</f>
        <v>8.0099300267507098E-2</v>
      </c>
      <c r="V14755" s="8">
        <f t="shared" si="516"/>
        <v>100</v>
      </c>
    </row>
    <row r="14756" spans="1:22">
      <c r="A14756" s="34" t="s">
        <v>20</v>
      </c>
      <c r="B14756" s="34" t="s">
        <v>81</v>
      </c>
      <c r="C14756" s="5" t="s">
        <v>232</v>
      </c>
      <c r="D14756" s="35" t="s">
        <v>87</v>
      </c>
      <c r="E14756" s="36" t="s">
        <v>17</v>
      </c>
      <c r="F14756" s="37">
        <v>50</v>
      </c>
      <c r="G14756" s="38">
        <v>-0.02</v>
      </c>
      <c r="H14756" s="34">
        <v>0.99278713105880778</v>
      </c>
      <c r="I14756" s="35">
        <v>10.070621793968693</v>
      </c>
      <c r="J14756" s="35">
        <v>-6.6734734381636107</v>
      </c>
      <c r="K14756" s="35">
        <v>-1.3135830694389226</v>
      </c>
      <c r="L14756" s="35">
        <v>0</v>
      </c>
      <c r="M14756" s="35">
        <v>0</v>
      </c>
      <c r="N14756" s="35">
        <v>0</v>
      </c>
      <c r="O14756" s="35">
        <v>0</v>
      </c>
      <c r="P14756" s="36">
        <v>12</v>
      </c>
      <c r="Q14756" s="37">
        <v>105</v>
      </c>
      <c r="R14756" s="36">
        <v>13</v>
      </c>
      <c r="S14756" s="39">
        <f t="shared" si="515"/>
        <v>100</v>
      </c>
      <c r="T14756" s="34" t="s">
        <v>50</v>
      </c>
      <c r="U14756" s="12">
        <f>EXP((alpha+(beta/speed))+(ceta*LN(speed)))</f>
        <v>52.175522713939614</v>
      </c>
      <c r="V14756" s="8">
        <f t="shared" si="516"/>
        <v>100</v>
      </c>
    </row>
    <row r="14757" spans="1:22">
      <c r="A14757" s="34" t="s">
        <v>20</v>
      </c>
      <c r="B14757" s="34" t="s">
        <v>81</v>
      </c>
      <c r="C14757" s="5" t="s">
        <v>232</v>
      </c>
      <c r="D14757" s="35" t="s">
        <v>87</v>
      </c>
      <c r="E14757" s="36" t="s">
        <v>15</v>
      </c>
      <c r="F14757" s="37">
        <v>100</v>
      </c>
      <c r="G14757" s="38">
        <v>-0.02</v>
      </c>
      <c r="H14757" s="34">
        <v>0.99348534105473518</v>
      </c>
      <c r="I14757" s="35">
        <v>0.77690474872830984</v>
      </c>
      <c r="J14757" s="35">
        <v>19.83599005883746</v>
      </c>
      <c r="K14757" s="35">
        <v>0.67307622049621718</v>
      </c>
      <c r="L14757" s="35">
        <v>0.5667576219771262</v>
      </c>
      <c r="M14757" s="35">
        <v>3.977418208475083E-2</v>
      </c>
      <c r="N14757" s="35">
        <v>0</v>
      </c>
      <c r="O14757" s="35">
        <v>0</v>
      </c>
      <c r="P14757" s="36">
        <v>12</v>
      </c>
      <c r="Q14757" s="37">
        <v>105</v>
      </c>
      <c r="R14757" s="36">
        <v>10</v>
      </c>
      <c r="S14757" s="39">
        <f t="shared" si="515"/>
        <v>100</v>
      </c>
      <c r="T14757" s="34" t="s">
        <v>44</v>
      </c>
      <c r="U14757" s="12">
        <f>(alpha+(beta/(1+EXP((((-1)*ceta)+(delta*LN(speed)))+(epsilon*speed)))))</f>
        <v>0.83032549619030083</v>
      </c>
      <c r="V14757" s="8">
        <f t="shared" si="516"/>
        <v>100</v>
      </c>
    </row>
    <row r="14758" spans="1:22">
      <c r="A14758" s="34" t="s">
        <v>20</v>
      </c>
      <c r="B14758" s="34" t="s">
        <v>81</v>
      </c>
      <c r="C14758" s="5" t="s">
        <v>232</v>
      </c>
      <c r="D14758" s="35" t="s">
        <v>87</v>
      </c>
      <c r="E14758" s="36" t="s">
        <v>16</v>
      </c>
      <c r="F14758" s="37">
        <v>100</v>
      </c>
      <c r="G14758" s="38">
        <v>-0.02</v>
      </c>
      <c r="H14758" s="34">
        <v>0.99658064846597427</v>
      </c>
      <c r="I14758" s="35">
        <v>0.61319427328326181</v>
      </c>
      <c r="J14758" s="35">
        <v>266.16664986870683</v>
      </c>
      <c r="K14758" s="35">
        <v>0.12545707398309591</v>
      </c>
      <c r="L14758" s="35">
        <v>1.0301776907198443</v>
      </c>
      <c r="M14758" s="35">
        <v>1.4328528672048466E-2</v>
      </c>
      <c r="N14758" s="35">
        <v>0</v>
      </c>
      <c r="O14758" s="35">
        <v>0</v>
      </c>
      <c r="P14758" s="36">
        <v>12</v>
      </c>
      <c r="Q14758" s="37">
        <v>105</v>
      </c>
      <c r="R14758" s="36">
        <v>10</v>
      </c>
      <c r="S14758" s="39">
        <f t="shared" si="515"/>
        <v>100</v>
      </c>
      <c r="T14758" s="34" t="s">
        <v>44</v>
      </c>
      <c r="U14758" s="12">
        <f>(alpha+(beta/(1+EXP((((-1)*ceta)+(delta*LN(speed)))+(epsilon*speed)))))</f>
        <v>1.2383414131292434</v>
      </c>
      <c r="V14758" s="8">
        <f t="shared" si="516"/>
        <v>100</v>
      </c>
    </row>
    <row r="14759" spans="1:22">
      <c r="A14759" s="34" t="s">
        <v>20</v>
      </c>
      <c r="B14759" s="34" t="s">
        <v>81</v>
      </c>
      <c r="C14759" s="5" t="s">
        <v>232</v>
      </c>
      <c r="D14759" s="35" t="s">
        <v>87</v>
      </c>
      <c r="E14759" s="36" t="s">
        <v>14</v>
      </c>
      <c r="F14759" s="37">
        <v>100</v>
      </c>
      <c r="G14759" s="38">
        <v>-0.02</v>
      </c>
      <c r="H14759" s="34">
        <v>0.99703865747793563</v>
      </c>
      <c r="I14759" s="35">
        <v>7.0464409895340335E-2</v>
      </c>
      <c r="J14759" s="35">
        <v>9.1078517608288667</v>
      </c>
      <c r="K14759" s="35">
        <v>0.72374542754155202</v>
      </c>
      <c r="L14759" s="35">
        <v>0.9732765313476055</v>
      </c>
      <c r="M14759" s="35">
        <v>1.047813088300889E-2</v>
      </c>
      <c r="N14759" s="35">
        <v>0</v>
      </c>
      <c r="O14759" s="35">
        <v>0</v>
      </c>
      <c r="P14759" s="36">
        <v>12</v>
      </c>
      <c r="Q14759" s="37">
        <v>105</v>
      </c>
      <c r="R14759" s="36">
        <v>10</v>
      </c>
      <c r="S14759" s="39">
        <f t="shared" si="515"/>
        <v>100</v>
      </c>
      <c r="T14759" s="34" t="s">
        <v>44</v>
      </c>
      <c r="U14759" s="12">
        <f>(alpha+(beta/(1+EXP((((-1)*ceta)+(delta*LN(speed)))+(epsilon*speed)))))</f>
        <v>0.14435419419832038</v>
      </c>
      <c r="V14759" s="8">
        <f t="shared" si="516"/>
        <v>100</v>
      </c>
    </row>
    <row r="14760" spans="1:22">
      <c r="A14760" s="34" t="s">
        <v>20</v>
      </c>
      <c r="B14760" s="34" t="s">
        <v>81</v>
      </c>
      <c r="C14760" s="5" t="s">
        <v>232</v>
      </c>
      <c r="D14760" s="35" t="s">
        <v>87</v>
      </c>
      <c r="E14760" s="36" t="s">
        <v>18</v>
      </c>
      <c r="F14760" s="37">
        <v>100</v>
      </c>
      <c r="G14760" s="38">
        <v>-0.02</v>
      </c>
      <c r="H14760" s="34">
        <v>0.9939517534842961</v>
      </c>
      <c r="I14760" s="35">
        <v>3.0812435417772615</v>
      </c>
      <c r="J14760" s="35">
        <v>0.99532001092338729</v>
      </c>
      <c r="K14760" s="35">
        <v>-0.71144420142231968</v>
      </c>
      <c r="L14760" s="35">
        <v>0</v>
      </c>
      <c r="M14760" s="35">
        <v>0</v>
      </c>
      <c r="N14760" s="35">
        <v>0</v>
      </c>
      <c r="O14760" s="35">
        <v>0</v>
      </c>
      <c r="P14760" s="36">
        <v>12</v>
      </c>
      <c r="Q14760" s="37">
        <v>105</v>
      </c>
      <c r="R14760" s="36">
        <v>0</v>
      </c>
      <c r="S14760" s="39">
        <f t="shared" si="515"/>
        <v>100</v>
      </c>
      <c r="T14760" s="34" t="s">
        <v>29</v>
      </c>
      <c r="U14760" s="12">
        <f>((alpha*(beta^speed))*(speed^ceta))</f>
        <v>7.2796615598635234E-2</v>
      </c>
      <c r="V14760" s="8">
        <f t="shared" si="516"/>
        <v>100</v>
      </c>
    </row>
    <row r="14761" spans="1:22">
      <c r="A14761" s="34" t="s">
        <v>20</v>
      </c>
      <c r="B14761" s="34" t="s">
        <v>81</v>
      </c>
      <c r="C14761" s="5" t="s">
        <v>232</v>
      </c>
      <c r="D14761" s="35" t="s">
        <v>87</v>
      </c>
      <c r="E14761" s="36" t="s">
        <v>17</v>
      </c>
      <c r="F14761" s="37">
        <v>100</v>
      </c>
      <c r="G14761" s="38">
        <v>-0.02</v>
      </c>
      <c r="H14761" s="34">
        <v>0.99104205671790502</v>
      </c>
      <c r="I14761" s="35">
        <v>10.441675575188873</v>
      </c>
      <c r="J14761" s="35">
        <v>-8.3861564260059502</v>
      </c>
      <c r="K14761" s="35">
        <v>-1.4047070597037696</v>
      </c>
      <c r="L14761" s="35">
        <v>0</v>
      </c>
      <c r="M14761" s="35">
        <v>0</v>
      </c>
      <c r="N14761" s="35">
        <v>0</v>
      </c>
      <c r="O14761" s="35">
        <v>0</v>
      </c>
      <c r="P14761" s="36">
        <v>12</v>
      </c>
      <c r="Q14761" s="37">
        <v>105</v>
      </c>
      <c r="R14761" s="36">
        <v>13</v>
      </c>
      <c r="S14761" s="39">
        <f t="shared" si="515"/>
        <v>100</v>
      </c>
      <c r="T14761" s="34" t="s">
        <v>50</v>
      </c>
      <c r="U14761" s="12">
        <f>EXP((alpha+(beta/speed))+(ceta*LN(speed)))</f>
        <v>48.857062317515044</v>
      </c>
      <c r="V14761" s="8">
        <f t="shared" si="516"/>
        <v>100</v>
      </c>
    </row>
    <row r="14762" spans="1:22">
      <c r="A14762" s="34" t="s">
        <v>20</v>
      </c>
      <c r="B14762" s="34" t="s">
        <v>81</v>
      </c>
      <c r="C14762" s="5" t="s">
        <v>232</v>
      </c>
      <c r="D14762" s="35" t="s">
        <v>87</v>
      </c>
      <c r="E14762" s="36" t="s">
        <v>15</v>
      </c>
      <c r="F14762" s="37">
        <v>0</v>
      </c>
      <c r="G14762" s="38">
        <v>0.02</v>
      </c>
      <c r="H14762" s="34">
        <v>0.98829200639149029</v>
      </c>
      <c r="I14762" s="35">
        <v>1.2786273629346372</v>
      </c>
      <c r="J14762" s="35">
        <v>36.639969000807511</v>
      </c>
      <c r="K14762" s="35">
        <v>-0.27139773056643152</v>
      </c>
      <c r="L14762" s="35">
        <v>0.51933679894256479</v>
      </c>
      <c r="M14762" s="35">
        <v>3.7847632267271059E-2</v>
      </c>
      <c r="N14762" s="35">
        <v>0</v>
      </c>
      <c r="O14762" s="35">
        <v>0</v>
      </c>
      <c r="P14762" s="36">
        <v>12</v>
      </c>
      <c r="Q14762" s="37">
        <v>105</v>
      </c>
      <c r="R14762" s="36">
        <v>10</v>
      </c>
      <c r="S14762" s="39">
        <f t="shared" si="515"/>
        <v>100</v>
      </c>
      <c r="T14762" s="34" t="s">
        <v>44</v>
      </c>
      <c r="U14762" s="12">
        <f>(alpha+(beta/(1+EXP((((-1)*ceta)+(delta*LN(speed)))+(epsilon*speed)))))</f>
        <v>1.3365736742630865</v>
      </c>
      <c r="V14762" s="8">
        <f t="shared" si="516"/>
        <v>100</v>
      </c>
    </row>
    <row r="14763" spans="1:22">
      <c r="A14763" s="34" t="s">
        <v>20</v>
      </c>
      <c r="B14763" s="34" t="s">
        <v>81</v>
      </c>
      <c r="C14763" s="5" t="s">
        <v>232</v>
      </c>
      <c r="D14763" s="35" t="s">
        <v>87</v>
      </c>
      <c r="E14763" s="36" t="s">
        <v>16</v>
      </c>
      <c r="F14763" s="37">
        <v>0</v>
      </c>
      <c r="G14763" s="38">
        <v>0.02</v>
      </c>
      <c r="H14763" s="34">
        <v>0.99715362133051733</v>
      </c>
      <c r="I14763" s="35">
        <v>3.0255492643792503</v>
      </c>
      <c r="J14763" s="35">
        <v>0.17612595799612987</v>
      </c>
      <c r="K14763" s="35">
        <v>411.22804436747521</v>
      </c>
      <c r="L14763" s="35">
        <v>-1.1924474219705119</v>
      </c>
      <c r="M14763" s="35">
        <v>0</v>
      </c>
      <c r="N14763" s="35">
        <v>0</v>
      </c>
      <c r="O14763" s="35">
        <v>0</v>
      </c>
      <c r="P14763" s="36">
        <v>12</v>
      </c>
      <c r="Q14763" s="37">
        <v>105</v>
      </c>
      <c r="R14763" s="36">
        <v>1</v>
      </c>
      <c r="S14763" s="39">
        <f t="shared" si="515"/>
        <v>100</v>
      </c>
      <c r="T14763" s="34" t="s">
        <v>30</v>
      </c>
      <c r="U14763" s="12">
        <f>((alpha*(speed^beta))+(ceta*(speed^delta)))</f>
        <v>8.5036446785706232</v>
      </c>
      <c r="V14763" s="8">
        <f t="shared" si="516"/>
        <v>100</v>
      </c>
    </row>
    <row r="14764" spans="1:22">
      <c r="A14764" s="34" t="s">
        <v>20</v>
      </c>
      <c r="B14764" s="34" t="s">
        <v>81</v>
      </c>
      <c r="C14764" s="5" t="s">
        <v>232</v>
      </c>
      <c r="D14764" s="35" t="s">
        <v>87</v>
      </c>
      <c r="E14764" s="36" t="s">
        <v>14</v>
      </c>
      <c r="F14764" s="37">
        <v>0</v>
      </c>
      <c r="G14764" s="38">
        <v>0.02</v>
      </c>
      <c r="H14764" s="34">
        <v>0.99767879205437593</v>
      </c>
      <c r="I14764" s="35">
        <v>0.17304256558287306</v>
      </c>
      <c r="J14764" s="35">
        <v>29.009473990930136</v>
      </c>
      <c r="K14764" s="35">
        <v>-1.1107750899901443</v>
      </c>
      <c r="L14764" s="35">
        <v>0.69552982856255108</v>
      </c>
      <c r="M14764" s="35">
        <v>1.8218305296929027E-2</v>
      </c>
      <c r="N14764" s="35">
        <v>0</v>
      </c>
      <c r="O14764" s="35">
        <v>0</v>
      </c>
      <c r="P14764" s="36">
        <v>12</v>
      </c>
      <c r="Q14764" s="37">
        <v>105</v>
      </c>
      <c r="R14764" s="36">
        <v>10</v>
      </c>
      <c r="S14764" s="39">
        <f t="shared" si="515"/>
        <v>100</v>
      </c>
      <c r="T14764" s="34" t="s">
        <v>44</v>
      </c>
      <c r="U14764" s="12">
        <f>(alpha+(beta/(1+EXP((((-1)*ceta)+(delta*LN(speed)))+(epsilon*speed)))))</f>
        <v>0.2356933932387088</v>
      </c>
      <c r="V14764" s="8">
        <f t="shared" si="516"/>
        <v>100</v>
      </c>
    </row>
    <row r="14765" spans="1:22">
      <c r="A14765" s="34" t="s">
        <v>20</v>
      </c>
      <c r="B14765" s="34" t="s">
        <v>81</v>
      </c>
      <c r="C14765" s="5" t="s">
        <v>232</v>
      </c>
      <c r="D14765" s="35" t="s">
        <v>87</v>
      </c>
      <c r="E14765" s="36" t="s">
        <v>18</v>
      </c>
      <c r="F14765" s="37">
        <v>0</v>
      </c>
      <c r="G14765" s="38">
        <v>0.02</v>
      </c>
      <c r="H14765" s="34">
        <v>0.99463808360803985</v>
      </c>
      <c r="I14765" s="35">
        <v>-0.17007305362154321</v>
      </c>
      <c r="J14765" s="35">
        <v>0.24408728548635325</v>
      </c>
      <c r="K14765" s="35">
        <v>1.5123304610379027</v>
      </c>
      <c r="L14765" s="35">
        <v>0</v>
      </c>
      <c r="M14765" s="35">
        <v>0</v>
      </c>
      <c r="N14765" s="35">
        <v>0</v>
      </c>
      <c r="O14765" s="35">
        <v>0</v>
      </c>
      <c r="P14765" s="36">
        <v>12</v>
      </c>
      <c r="Q14765" s="37">
        <v>105</v>
      </c>
      <c r="R14765" s="36">
        <v>2</v>
      </c>
      <c r="S14765" s="39">
        <f t="shared" si="515"/>
        <v>100</v>
      </c>
      <c r="T14765" s="34" t="s">
        <v>31</v>
      </c>
      <c r="U14765" s="12">
        <f>((alpha+(beta*speed))^((-1)/ceta))</f>
        <v>0.12148421289486251</v>
      </c>
      <c r="V14765" s="8">
        <f t="shared" si="516"/>
        <v>100</v>
      </c>
    </row>
    <row r="14766" spans="1:22">
      <c r="A14766" s="34" t="s">
        <v>20</v>
      </c>
      <c r="B14766" s="34" t="s">
        <v>81</v>
      </c>
      <c r="C14766" s="5" t="s">
        <v>232</v>
      </c>
      <c r="D14766" s="35" t="s">
        <v>87</v>
      </c>
      <c r="E14766" s="36" t="s">
        <v>17</v>
      </c>
      <c r="F14766" s="37">
        <v>0</v>
      </c>
      <c r="G14766" s="38">
        <v>0.02</v>
      </c>
      <c r="H14766" s="34">
        <v>0.99656906262844691</v>
      </c>
      <c r="I14766" s="35">
        <v>3975.2376150026271</v>
      </c>
      <c r="J14766" s="35">
        <v>1.0080920371579005</v>
      </c>
      <c r="K14766" s="35">
        <v>-0.71483516915120071</v>
      </c>
      <c r="L14766" s="35">
        <v>0</v>
      </c>
      <c r="M14766" s="35">
        <v>0</v>
      </c>
      <c r="N14766" s="35">
        <v>0</v>
      </c>
      <c r="O14766" s="35">
        <v>0</v>
      </c>
      <c r="P14766" s="36">
        <v>12</v>
      </c>
      <c r="Q14766" s="37">
        <v>105</v>
      </c>
      <c r="R14766" s="36">
        <v>0</v>
      </c>
      <c r="S14766" s="39">
        <f t="shared" si="515"/>
        <v>100</v>
      </c>
      <c r="T14766" s="34" t="s">
        <v>29</v>
      </c>
      <c r="U14766" s="12">
        <f>((alpha*(beta^speed))*(speed^ceta))</f>
        <v>330.91098519754621</v>
      </c>
      <c r="V14766" s="8">
        <f t="shared" si="516"/>
        <v>100</v>
      </c>
    </row>
    <row r="14767" spans="1:22">
      <c r="A14767" s="34" t="s">
        <v>20</v>
      </c>
      <c r="B14767" s="34" t="s">
        <v>81</v>
      </c>
      <c r="C14767" s="5" t="s">
        <v>232</v>
      </c>
      <c r="D14767" s="35" t="s">
        <v>87</v>
      </c>
      <c r="E14767" s="36" t="s">
        <v>15</v>
      </c>
      <c r="F14767" s="37">
        <v>50</v>
      </c>
      <c r="G14767" s="38">
        <v>0.02</v>
      </c>
      <c r="H14767" s="34">
        <v>0.98368965483743875</v>
      </c>
      <c r="I14767" s="35">
        <v>1.4127938566125562</v>
      </c>
      <c r="J14767" s="35">
        <v>24.672998171807862</v>
      </c>
      <c r="K14767" s="35">
        <v>3.4315141932390172E-2</v>
      </c>
      <c r="L14767" s="35">
        <v>0.42041660349551452</v>
      </c>
      <c r="M14767" s="35">
        <v>4.543931725482548E-2</v>
      </c>
      <c r="N14767" s="35">
        <v>0</v>
      </c>
      <c r="O14767" s="35">
        <v>0</v>
      </c>
      <c r="P14767" s="36">
        <v>12</v>
      </c>
      <c r="Q14767" s="37">
        <v>105</v>
      </c>
      <c r="R14767" s="36">
        <v>10</v>
      </c>
      <c r="S14767" s="39">
        <f t="shared" si="515"/>
        <v>100</v>
      </c>
      <c r="T14767" s="34" t="s">
        <v>44</v>
      </c>
      <c r="U14767" s="12">
        <f>(alpha+(beta/(1+EXP((((-1)*ceta)+(delta*LN(speed)))+(epsilon*speed)))))</f>
        <v>1.4518957964292456</v>
      </c>
      <c r="V14767" s="8">
        <f t="shared" si="516"/>
        <v>100</v>
      </c>
    </row>
    <row r="14768" spans="1:22">
      <c r="A14768" s="34" t="s">
        <v>20</v>
      </c>
      <c r="B14768" s="34" t="s">
        <v>81</v>
      </c>
      <c r="C14768" s="5" t="s">
        <v>232</v>
      </c>
      <c r="D14768" s="35" t="s">
        <v>87</v>
      </c>
      <c r="E14768" s="36" t="s">
        <v>16</v>
      </c>
      <c r="F14768" s="37">
        <v>50</v>
      </c>
      <c r="G14768" s="38">
        <v>0.02</v>
      </c>
      <c r="H14768" s="34">
        <v>0.99728202088416451</v>
      </c>
      <c r="I14768" s="35">
        <v>438.4098280150514</v>
      </c>
      <c r="J14768" s="35">
        <v>-1.2334871737512634</v>
      </c>
      <c r="K14768" s="35">
        <v>5.2419362124189126</v>
      </c>
      <c r="L14768" s="35">
        <v>7.8762588634340477E-2</v>
      </c>
      <c r="M14768" s="35">
        <v>0</v>
      </c>
      <c r="N14768" s="35">
        <v>0</v>
      </c>
      <c r="O14768" s="35">
        <v>0</v>
      </c>
      <c r="P14768" s="36">
        <v>12</v>
      </c>
      <c r="Q14768" s="37">
        <v>105</v>
      </c>
      <c r="R14768" s="36">
        <v>1</v>
      </c>
      <c r="S14768" s="39">
        <f t="shared" si="515"/>
        <v>100</v>
      </c>
      <c r="T14768" s="34" t="s">
        <v>30</v>
      </c>
      <c r="U14768" s="12">
        <f>((alpha*(speed^beta))+(ceta*(speed^delta)))</f>
        <v>9.0297605730312203</v>
      </c>
      <c r="V14768" s="8">
        <f t="shared" si="516"/>
        <v>100</v>
      </c>
    </row>
    <row r="14769" spans="1:22">
      <c r="A14769" s="34" t="s">
        <v>20</v>
      </c>
      <c r="B14769" s="34" t="s">
        <v>81</v>
      </c>
      <c r="C14769" s="5" t="s">
        <v>232</v>
      </c>
      <c r="D14769" s="35" t="s">
        <v>87</v>
      </c>
      <c r="E14769" s="36" t="s">
        <v>14</v>
      </c>
      <c r="F14769" s="37">
        <v>50</v>
      </c>
      <c r="G14769" s="38">
        <v>0.02</v>
      </c>
      <c r="H14769" s="34">
        <v>0.99774704172719209</v>
      </c>
      <c r="I14769" s="35">
        <v>0.18507774126223273</v>
      </c>
      <c r="J14769" s="35">
        <v>12.492450837853614</v>
      </c>
      <c r="K14769" s="35">
        <v>-1.8180071415838807E-2</v>
      </c>
      <c r="L14769" s="35">
        <v>0.7861903626084924</v>
      </c>
      <c r="M14769" s="35">
        <v>1.7006387706778332E-2</v>
      </c>
      <c r="N14769" s="35">
        <v>0</v>
      </c>
      <c r="O14769" s="35">
        <v>0</v>
      </c>
      <c r="P14769" s="36">
        <v>12</v>
      </c>
      <c r="Q14769" s="37">
        <v>105</v>
      </c>
      <c r="R14769" s="36">
        <v>10</v>
      </c>
      <c r="S14769" s="39">
        <f t="shared" si="515"/>
        <v>100</v>
      </c>
      <c r="T14769" s="34" t="s">
        <v>44</v>
      </c>
      <c r="U14769" s="12">
        <f>(alpha+(beta/(1+EXP((((-1)*ceta)+(delta*LN(speed)))+(epsilon*speed)))))</f>
        <v>0.24474199528702531</v>
      </c>
      <c r="V14769" s="8">
        <f t="shared" si="516"/>
        <v>100</v>
      </c>
    </row>
    <row r="14770" spans="1:22">
      <c r="A14770" s="34" t="s">
        <v>20</v>
      </c>
      <c r="B14770" s="34" t="s">
        <v>81</v>
      </c>
      <c r="C14770" s="5" t="s">
        <v>232</v>
      </c>
      <c r="D14770" s="35" t="s">
        <v>87</v>
      </c>
      <c r="E14770" s="36" t="s">
        <v>18</v>
      </c>
      <c r="F14770" s="37">
        <v>50</v>
      </c>
      <c r="G14770" s="38">
        <v>0.02</v>
      </c>
      <c r="H14770" s="34">
        <v>0.99506076478376859</v>
      </c>
      <c r="I14770" s="35">
        <v>0.88788357993271805</v>
      </c>
      <c r="J14770" s="35">
        <v>0.52938095738935753</v>
      </c>
      <c r="K14770" s="35">
        <v>-0.64376002256605436</v>
      </c>
      <c r="L14770" s="35">
        <v>0</v>
      </c>
      <c r="M14770" s="35">
        <v>0</v>
      </c>
      <c r="N14770" s="35">
        <v>0</v>
      </c>
      <c r="O14770" s="35">
        <v>0</v>
      </c>
      <c r="P14770" s="36">
        <v>12</v>
      </c>
      <c r="Q14770" s="37">
        <v>105</v>
      </c>
      <c r="R14770" s="36">
        <v>13</v>
      </c>
      <c r="S14770" s="39">
        <f t="shared" si="515"/>
        <v>100</v>
      </c>
      <c r="T14770" s="34" t="s">
        <v>50</v>
      </c>
      <c r="U14770" s="12">
        <f>EXP((alpha+(beta/speed))+(ceta*LN(speed)))</f>
        <v>0.1260033136778895</v>
      </c>
      <c r="V14770" s="8">
        <f t="shared" si="516"/>
        <v>100</v>
      </c>
    </row>
    <row r="14771" spans="1:22">
      <c r="A14771" s="34" t="s">
        <v>20</v>
      </c>
      <c r="B14771" s="34" t="s">
        <v>81</v>
      </c>
      <c r="C14771" s="5" t="s">
        <v>232</v>
      </c>
      <c r="D14771" s="35" t="s">
        <v>87</v>
      </c>
      <c r="E14771" s="36" t="s">
        <v>17</v>
      </c>
      <c r="F14771" s="37">
        <v>50</v>
      </c>
      <c r="G14771" s="38">
        <v>0.02</v>
      </c>
      <c r="H14771" s="34">
        <v>0.99587674116527081</v>
      </c>
      <c r="I14771" s="35">
        <v>3789.1493252922578</v>
      </c>
      <c r="J14771" s="35">
        <v>1.0075765477959211</v>
      </c>
      <c r="K14771" s="35">
        <v>-0.67576312551351692</v>
      </c>
      <c r="L14771" s="35">
        <v>0</v>
      </c>
      <c r="M14771" s="35">
        <v>0</v>
      </c>
      <c r="N14771" s="35">
        <v>0</v>
      </c>
      <c r="O14771" s="35">
        <v>0</v>
      </c>
      <c r="P14771" s="36">
        <v>12</v>
      </c>
      <c r="Q14771" s="37">
        <v>105</v>
      </c>
      <c r="R14771" s="36">
        <v>0</v>
      </c>
      <c r="S14771" s="39">
        <f t="shared" si="515"/>
        <v>100</v>
      </c>
      <c r="T14771" s="34" t="s">
        <v>29</v>
      </c>
      <c r="U14771" s="12">
        <f>((alpha*(beta^speed))*(speed^ceta))</f>
        <v>358.77362315521208</v>
      </c>
      <c r="V14771" s="8">
        <f t="shared" si="516"/>
        <v>100</v>
      </c>
    </row>
    <row r="14772" spans="1:22">
      <c r="A14772" s="34" t="s">
        <v>20</v>
      </c>
      <c r="B14772" s="34" t="s">
        <v>81</v>
      </c>
      <c r="C14772" s="5" t="s">
        <v>232</v>
      </c>
      <c r="D14772" s="35" t="s">
        <v>87</v>
      </c>
      <c r="E14772" s="36" t="s">
        <v>15</v>
      </c>
      <c r="F14772" s="37">
        <v>100</v>
      </c>
      <c r="G14772" s="38">
        <v>0.02</v>
      </c>
      <c r="H14772" s="34">
        <v>0.97891281961557375</v>
      </c>
      <c r="I14772" s="35">
        <v>-2.0498222308026896E-5</v>
      </c>
      <c r="J14772" s="35">
        <v>4.2866824800748956E-3</v>
      </c>
      <c r="K14772" s="35">
        <v>-0.29956133206386948</v>
      </c>
      <c r="L14772" s="35">
        <v>8.7516680458417699</v>
      </c>
      <c r="M14772" s="35">
        <v>0</v>
      </c>
      <c r="N14772" s="35">
        <v>0</v>
      </c>
      <c r="O14772" s="35">
        <v>0</v>
      </c>
      <c r="P14772" s="36">
        <v>12</v>
      </c>
      <c r="Q14772" s="37">
        <v>105</v>
      </c>
      <c r="R14772" s="36">
        <v>14</v>
      </c>
      <c r="S14772" s="39">
        <f t="shared" si="515"/>
        <v>100</v>
      </c>
      <c r="T14772" s="34" t="s">
        <v>51</v>
      </c>
      <c r="U14772" s="12">
        <f>(((alpha*(speed^3))+(beta*(speed^2))+(ceta*speed))+delta)</f>
        <v>1.1641373321768835</v>
      </c>
      <c r="V14772" s="8">
        <f t="shared" si="516"/>
        <v>100</v>
      </c>
    </row>
    <row r="14773" spans="1:22">
      <c r="A14773" s="34" t="s">
        <v>20</v>
      </c>
      <c r="B14773" s="34" t="s">
        <v>81</v>
      </c>
      <c r="C14773" s="5" t="s">
        <v>232</v>
      </c>
      <c r="D14773" s="35" t="s">
        <v>87</v>
      </c>
      <c r="E14773" s="36" t="s">
        <v>16</v>
      </c>
      <c r="F14773" s="37">
        <v>100</v>
      </c>
      <c r="G14773" s="38">
        <v>0.02</v>
      </c>
      <c r="H14773" s="34">
        <v>0.99716101892597198</v>
      </c>
      <c r="I14773" s="35">
        <v>7.8263918068036222</v>
      </c>
      <c r="J14773" s="35">
        <v>9.8516625958290291E-3</v>
      </c>
      <c r="K14773" s="35">
        <v>458.1999633980214</v>
      </c>
      <c r="L14773" s="35">
        <v>-1.2656794329648278</v>
      </c>
      <c r="M14773" s="35">
        <v>0</v>
      </c>
      <c r="N14773" s="35">
        <v>0</v>
      </c>
      <c r="O14773" s="35">
        <v>0</v>
      </c>
      <c r="P14773" s="36">
        <v>12</v>
      </c>
      <c r="Q14773" s="37">
        <v>105</v>
      </c>
      <c r="R14773" s="36">
        <v>1</v>
      </c>
      <c r="S14773" s="39">
        <f t="shared" si="515"/>
        <v>100</v>
      </c>
      <c r="T14773" s="34" t="s">
        <v>30</v>
      </c>
      <c r="U14773" s="12">
        <f>((alpha*(speed^beta))+(ceta*(speed^delta)))</f>
        <v>9.5376614078319619</v>
      </c>
      <c r="V14773" s="8">
        <f t="shared" si="516"/>
        <v>100</v>
      </c>
    </row>
    <row r="14774" spans="1:22">
      <c r="A14774" s="34" t="s">
        <v>20</v>
      </c>
      <c r="B14774" s="34" t="s">
        <v>81</v>
      </c>
      <c r="C14774" s="5" t="s">
        <v>232</v>
      </c>
      <c r="D14774" s="35" t="s">
        <v>87</v>
      </c>
      <c r="E14774" s="36" t="s">
        <v>14</v>
      </c>
      <c r="F14774" s="37">
        <v>100</v>
      </c>
      <c r="G14774" s="38">
        <v>0.02</v>
      </c>
      <c r="H14774" s="34">
        <v>0.99776376094444619</v>
      </c>
      <c r="I14774" s="35">
        <v>0.19846464258533558</v>
      </c>
      <c r="J14774" s="35">
        <v>12.702121185846186</v>
      </c>
      <c r="K14774" s="35">
        <v>-3.652146056577793E-3</v>
      </c>
      <c r="L14774" s="35">
        <v>0.811099610543211</v>
      </c>
      <c r="M14774" s="35">
        <v>1.6780385001828959E-2</v>
      </c>
      <c r="N14774" s="35">
        <v>0</v>
      </c>
      <c r="O14774" s="35">
        <v>0</v>
      </c>
      <c r="P14774" s="36">
        <v>12</v>
      </c>
      <c r="Q14774" s="37">
        <v>105</v>
      </c>
      <c r="R14774" s="36">
        <v>10</v>
      </c>
      <c r="S14774" s="39">
        <f t="shared" si="515"/>
        <v>100</v>
      </c>
      <c r="T14774" s="34" t="s">
        <v>44</v>
      </c>
      <c r="U14774" s="12">
        <f>(alpha+(beta/(1+EXP((((-1)*ceta)+(delta*LN(speed)))+(epsilon*speed)))))</f>
        <v>0.25462162449851405</v>
      </c>
      <c r="V14774" s="8">
        <f t="shared" si="516"/>
        <v>100</v>
      </c>
    </row>
    <row r="14775" spans="1:22">
      <c r="A14775" s="34" t="s">
        <v>20</v>
      </c>
      <c r="B14775" s="34" t="s">
        <v>81</v>
      </c>
      <c r="C14775" s="5" t="s">
        <v>232</v>
      </c>
      <c r="D14775" s="35" t="s">
        <v>87</v>
      </c>
      <c r="E14775" s="36" t="s">
        <v>18</v>
      </c>
      <c r="F14775" s="37">
        <v>100</v>
      </c>
      <c r="G14775" s="38">
        <v>0.02</v>
      </c>
      <c r="H14775" s="34">
        <v>0.99487423867466285</v>
      </c>
      <c r="I14775" s="35">
        <v>2.6308437719790616</v>
      </c>
      <c r="J14775" s="35">
        <v>1.0007224006574329</v>
      </c>
      <c r="K14775" s="35">
        <v>-0.66383260705779301</v>
      </c>
      <c r="L14775" s="35">
        <v>0</v>
      </c>
      <c r="M14775" s="35">
        <v>0</v>
      </c>
      <c r="N14775" s="35">
        <v>0</v>
      </c>
      <c r="O14775" s="35">
        <v>0</v>
      </c>
      <c r="P14775" s="36">
        <v>12</v>
      </c>
      <c r="Q14775" s="37">
        <v>105</v>
      </c>
      <c r="R14775" s="36">
        <v>0</v>
      </c>
      <c r="S14775" s="39">
        <f t="shared" si="515"/>
        <v>100</v>
      </c>
      <c r="T14775" s="34" t="s">
        <v>29</v>
      </c>
      <c r="U14775" s="12">
        <f>((alpha*(beta^speed))*(speed^ceta))</f>
        <v>0.1329817305131932</v>
      </c>
      <c r="V14775" s="8">
        <f t="shared" si="516"/>
        <v>100</v>
      </c>
    </row>
    <row r="14776" spans="1:22">
      <c r="A14776" s="34" t="s">
        <v>20</v>
      </c>
      <c r="B14776" s="34" t="s">
        <v>81</v>
      </c>
      <c r="C14776" s="5" t="s">
        <v>232</v>
      </c>
      <c r="D14776" s="35" t="s">
        <v>87</v>
      </c>
      <c r="E14776" s="36" t="s">
        <v>17</v>
      </c>
      <c r="F14776" s="37">
        <v>100</v>
      </c>
      <c r="G14776" s="38">
        <v>0.02</v>
      </c>
      <c r="H14776" s="34">
        <v>0.9949565418709162</v>
      </c>
      <c r="I14776" s="35">
        <v>3646.6177546236863</v>
      </c>
      <c r="J14776" s="35">
        <v>1.0071141875213652</v>
      </c>
      <c r="K14776" s="35">
        <v>-0.64149315486997494</v>
      </c>
      <c r="L14776" s="35">
        <v>0</v>
      </c>
      <c r="M14776" s="35">
        <v>0</v>
      </c>
      <c r="N14776" s="35">
        <v>0</v>
      </c>
      <c r="O14776" s="35">
        <v>0</v>
      </c>
      <c r="P14776" s="36">
        <v>12</v>
      </c>
      <c r="Q14776" s="37">
        <v>105</v>
      </c>
      <c r="R14776" s="36">
        <v>0</v>
      </c>
      <c r="S14776" s="39">
        <f t="shared" si="515"/>
        <v>100</v>
      </c>
      <c r="T14776" s="34" t="s">
        <v>29</v>
      </c>
      <c r="U14776" s="12">
        <f>((alpha*(beta^speed))*(speed^ceta))</f>
        <v>386.16715909393531</v>
      </c>
      <c r="V14776" s="8">
        <f t="shared" si="516"/>
        <v>100</v>
      </c>
    </row>
    <row r="14777" spans="1:22">
      <c r="A14777" s="34" t="s">
        <v>20</v>
      </c>
      <c r="B14777" s="34" t="s">
        <v>81</v>
      </c>
      <c r="C14777" s="5" t="s">
        <v>232</v>
      </c>
      <c r="D14777" s="35" t="s">
        <v>87</v>
      </c>
      <c r="E14777" s="36" t="s">
        <v>15</v>
      </c>
      <c r="F14777" s="37">
        <v>0</v>
      </c>
      <c r="G14777" s="38">
        <v>0.04</v>
      </c>
      <c r="H14777" s="34">
        <v>0.98721536941815702</v>
      </c>
      <c r="I14777" s="35">
        <v>10.030490627221894</v>
      </c>
      <c r="J14777" s="35">
        <v>-0.51937545078342917</v>
      </c>
      <c r="K14777" s="35">
        <v>38.32101289962354</v>
      </c>
      <c r="L14777" s="35">
        <v>-1.0001359097380926</v>
      </c>
      <c r="M14777" s="35">
        <v>0</v>
      </c>
      <c r="N14777" s="35">
        <v>0</v>
      </c>
      <c r="O14777" s="35">
        <v>0</v>
      </c>
      <c r="P14777" s="36">
        <v>12</v>
      </c>
      <c r="Q14777" s="37">
        <v>104</v>
      </c>
      <c r="R14777" s="36">
        <v>1</v>
      </c>
      <c r="S14777" s="39">
        <f t="shared" si="515"/>
        <v>100</v>
      </c>
      <c r="T14777" s="34" t="s">
        <v>30</v>
      </c>
      <c r="U14777" s="12">
        <f>((alpha*(speed^beta))+(ceta*(speed^delta)))</f>
        <v>1.3003968454395984</v>
      </c>
      <c r="V14777" s="8">
        <f t="shared" si="516"/>
        <v>100</v>
      </c>
    </row>
    <row r="14778" spans="1:22">
      <c r="A14778" s="34" t="s">
        <v>20</v>
      </c>
      <c r="B14778" s="34" t="s">
        <v>81</v>
      </c>
      <c r="C14778" s="5" t="s">
        <v>232</v>
      </c>
      <c r="D14778" s="35" t="s">
        <v>87</v>
      </c>
      <c r="E14778" s="36" t="s">
        <v>16</v>
      </c>
      <c r="F14778" s="37">
        <v>0</v>
      </c>
      <c r="G14778" s="38">
        <v>0.04</v>
      </c>
      <c r="H14778" s="34">
        <v>0.9972437172763019</v>
      </c>
      <c r="I14778" s="35">
        <v>788.48507788727522</v>
      </c>
      <c r="J14778" s="35">
        <v>-1.5599984345717592</v>
      </c>
      <c r="K14778" s="35">
        <v>17.761431009627447</v>
      </c>
      <c r="L14778" s="35">
        <v>-0.10848720385973361</v>
      </c>
      <c r="M14778" s="35">
        <v>0</v>
      </c>
      <c r="N14778" s="35">
        <v>0</v>
      </c>
      <c r="O14778" s="35">
        <v>0</v>
      </c>
      <c r="P14778" s="36">
        <v>12</v>
      </c>
      <c r="Q14778" s="37">
        <v>104</v>
      </c>
      <c r="R14778" s="36">
        <v>1</v>
      </c>
      <c r="S14778" s="39">
        <f t="shared" si="515"/>
        <v>100</v>
      </c>
      <c r="T14778" s="34" t="s">
        <v>30</v>
      </c>
      <c r="U14778" s="12">
        <f>((alpha*(speed^beta))+(ceta*(speed^delta)))</f>
        <v>11.375271930278009</v>
      </c>
      <c r="V14778" s="8">
        <f t="shared" si="516"/>
        <v>100</v>
      </c>
    </row>
    <row r="14779" spans="1:22">
      <c r="A14779" s="34" t="s">
        <v>20</v>
      </c>
      <c r="B14779" s="34" t="s">
        <v>81</v>
      </c>
      <c r="C14779" s="5" t="s">
        <v>232</v>
      </c>
      <c r="D14779" s="35" t="s">
        <v>87</v>
      </c>
      <c r="E14779" s="36" t="s">
        <v>14</v>
      </c>
      <c r="F14779" s="37">
        <v>0</v>
      </c>
      <c r="G14779" s="38">
        <v>0.04</v>
      </c>
      <c r="H14779" s="34">
        <v>0.99808639330624616</v>
      </c>
      <c r="I14779" s="35">
        <v>0.28183163354121887</v>
      </c>
      <c r="J14779" s="35">
        <v>12.019263110062585</v>
      </c>
      <c r="K14779" s="35">
        <v>-0.13483661243763903</v>
      </c>
      <c r="L14779" s="35">
        <v>0.67149807852697319</v>
      </c>
      <c r="M14779" s="35">
        <v>3.1535319178427355E-2</v>
      </c>
      <c r="N14779" s="35">
        <v>0</v>
      </c>
      <c r="O14779" s="35">
        <v>0</v>
      </c>
      <c r="P14779" s="36">
        <v>12</v>
      </c>
      <c r="Q14779" s="37">
        <v>104</v>
      </c>
      <c r="R14779" s="36">
        <v>10</v>
      </c>
      <c r="S14779" s="39">
        <f t="shared" si="515"/>
        <v>100</v>
      </c>
      <c r="T14779" s="34" t="s">
        <v>44</v>
      </c>
      <c r="U14779" s="12">
        <f>(alpha+(beta/(1+EXP((((-1)*ceta)+(delta*LN(speed)))+(epsilon*speed)))))</f>
        <v>0.30215643707066803</v>
      </c>
      <c r="V14779" s="8">
        <f t="shared" si="516"/>
        <v>100</v>
      </c>
    </row>
    <row r="14780" spans="1:22">
      <c r="A14780" s="34" t="s">
        <v>20</v>
      </c>
      <c r="B14780" s="34" t="s">
        <v>81</v>
      </c>
      <c r="C14780" s="5" t="s">
        <v>232</v>
      </c>
      <c r="D14780" s="35" t="s">
        <v>87</v>
      </c>
      <c r="E14780" s="36" t="s">
        <v>18</v>
      </c>
      <c r="F14780" s="37">
        <v>0</v>
      </c>
      <c r="G14780" s="38">
        <v>0.04</v>
      </c>
      <c r="H14780" s="34">
        <v>0.99572021888796036</v>
      </c>
      <c r="I14780" s="35">
        <v>0.68118436278091932</v>
      </c>
      <c r="J14780" s="35">
        <v>0.10676264988943583</v>
      </c>
      <c r="K14780" s="35">
        <v>-5.1373386166888061E-4</v>
      </c>
      <c r="L14780" s="35">
        <v>0</v>
      </c>
      <c r="M14780" s="35">
        <v>0</v>
      </c>
      <c r="N14780" s="35">
        <v>0</v>
      </c>
      <c r="O14780" s="35">
        <v>0</v>
      </c>
      <c r="P14780" s="36">
        <v>12</v>
      </c>
      <c r="Q14780" s="37">
        <v>104</v>
      </c>
      <c r="R14780" s="36">
        <v>5</v>
      </c>
      <c r="S14780" s="39">
        <f t="shared" si="515"/>
        <v>100</v>
      </c>
      <c r="T14780" s="34" t="s">
        <v>36</v>
      </c>
      <c r="U14780" s="12">
        <f>(1/(((ceta*(speed^2))+(beta*speed))+alpha))</f>
        <v>0.16076884200265951</v>
      </c>
      <c r="V14780" s="8">
        <f t="shared" si="516"/>
        <v>100</v>
      </c>
    </row>
    <row r="14781" spans="1:22">
      <c r="A14781" s="34" t="s">
        <v>20</v>
      </c>
      <c r="B14781" s="34" t="s">
        <v>81</v>
      </c>
      <c r="C14781" s="5" t="s">
        <v>232</v>
      </c>
      <c r="D14781" s="35" t="s">
        <v>87</v>
      </c>
      <c r="E14781" s="36" t="s">
        <v>17</v>
      </c>
      <c r="F14781" s="37">
        <v>0</v>
      </c>
      <c r="G14781" s="38">
        <v>0.04</v>
      </c>
      <c r="H14781" s="34">
        <v>0.99724895898141175</v>
      </c>
      <c r="I14781" s="35">
        <v>3476.2795456729959</v>
      </c>
      <c r="J14781" s="35">
        <v>1.0078167045226492</v>
      </c>
      <c r="K14781" s="35">
        <v>-0.59570721516930314</v>
      </c>
      <c r="L14781" s="35">
        <v>0</v>
      </c>
      <c r="M14781" s="35">
        <v>0</v>
      </c>
      <c r="N14781" s="35">
        <v>0</v>
      </c>
      <c r="O14781" s="35">
        <v>0</v>
      </c>
      <c r="P14781" s="36">
        <v>12</v>
      </c>
      <c r="Q14781" s="37">
        <v>104</v>
      </c>
      <c r="R14781" s="36">
        <v>0</v>
      </c>
      <c r="S14781" s="39">
        <f t="shared" si="515"/>
        <v>100</v>
      </c>
      <c r="T14781" s="34" t="s">
        <v>29</v>
      </c>
      <c r="U14781" s="12">
        <f>((alpha*(beta^speed))*(speed^ceta))</f>
        <v>487.36631842187404</v>
      </c>
      <c r="V14781" s="8">
        <f t="shared" si="516"/>
        <v>100</v>
      </c>
    </row>
    <row r="14782" spans="1:22">
      <c r="A14782" s="34" t="s">
        <v>20</v>
      </c>
      <c r="B14782" s="34" t="s">
        <v>81</v>
      </c>
      <c r="C14782" s="5" t="s">
        <v>232</v>
      </c>
      <c r="D14782" s="35" t="s">
        <v>87</v>
      </c>
      <c r="E14782" s="36" t="s">
        <v>15</v>
      </c>
      <c r="F14782" s="37">
        <v>50</v>
      </c>
      <c r="G14782" s="38">
        <v>0.04</v>
      </c>
      <c r="H14782" s="34">
        <v>0.9849560695688474</v>
      </c>
      <c r="I14782" s="35">
        <v>37.878963342555316</v>
      </c>
      <c r="J14782" s="35">
        <v>1.0004445946595664</v>
      </c>
      <c r="K14782" s="35">
        <v>-0.7334528702201133</v>
      </c>
      <c r="L14782" s="35">
        <v>0</v>
      </c>
      <c r="M14782" s="35">
        <v>0</v>
      </c>
      <c r="N14782" s="35">
        <v>0</v>
      </c>
      <c r="O14782" s="35">
        <v>0</v>
      </c>
      <c r="P14782" s="36">
        <v>12</v>
      </c>
      <c r="Q14782" s="37">
        <v>101</v>
      </c>
      <c r="R14782" s="36">
        <v>0</v>
      </c>
      <c r="S14782" s="39">
        <f t="shared" si="515"/>
        <v>100</v>
      </c>
      <c r="T14782" s="34" t="s">
        <v>29</v>
      </c>
      <c r="U14782" s="12">
        <f>((alpha*(beta^speed))*(speed^ceta))</f>
        <v>1.3514393314828659</v>
      </c>
      <c r="V14782" s="8">
        <f t="shared" si="516"/>
        <v>100</v>
      </c>
    </row>
    <row r="14783" spans="1:22">
      <c r="A14783" s="34" t="s">
        <v>20</v>
      </c>
      <c r="B14783" s="34" t="s">
        <v>81</v>
      </c>
      <c r="C14783" s="5" t="s">
        <v>232</v>
      </c>
      <c r="D14783" s="35" t="s">
        <v>87</v>
      </c>
      <c r="E14783" s="36" t="s">
        <v>16</v>
      </c>
      <c r="F14783" s="37">
        <v>50</v>
      </c>
      <c r="G14783" s="38">
        <v>0.04</v>
      </c>
      <c r="H14783" s="34">
        <v>0.99675149029413224</v>
      </c>
      <c r="I14783" s="35">
        <v>806.24618012250448</v>
      </c>
      <c r="J14783" s="35">
        <v>-1.556835653423936</v>
      </c>
      <c r="K14783" s="35">
        <v>18.833868349849958</v>
      </c>
      <c r="L14783" s="35">
        <v>-0.10012832805461272</v>
      </c>
      <c r="M14783" s="35">
        <v>0</v>
      </c>
      <c r="N14783" s="35">
        <v>0</v>
      </c>
      <c r="O14783" s="35">
        <v>0</v>
      </c>
      <c r="P14783" s="36">
        <v>12</v>
      </c>
      <c r="Q14783" s="37">
        <v>101</v>
      </c>
      <c r="R14783" s="36">
        <v>1</v>
      </c>
      <c r="S14783" s="39">
        <f t="shared" si="515"/>
        <v>100</v>
      </c>
      <c r="T14783" s="34" t="s">
        <v>30</v>
      </c>
      <c r="U14783" s="12">
        <f>((alpha*(speed^beta))+(ceta*(speed^delta)))</f>
        <v>12.496924873718376</v>
      </c>
      <c r="V14783" s="8">
        <f t="shared" si="516"/>
        <v>100</v>
      </c>
    </row>
    <row r="14784" spans="1:22">
      <c r="A14784" s="34" t="s">
        <v>20</v>
      </c>
      <c r="B14784" s="34" t="s">
        <v>81</v>
      </c>
      <c r="C14784" s="5" t="s">
        <v>232</v>
      </c>
      <c r="D14784" s="35" t="s">
        <v>87</v>
      </c>
      <c r="E14784" s="36" t="s">
        <v>14</v>
      </c>
      <c r="F14784" s="37">
        <v>50</v>
      </c>
      <c r="G14784" s="38">
        <v>0.04</v>
      </c>
      <c r="H14784" s="34">
        <v>0.99817806871754244</v>
      </c>
      <c r="I14784" s="35">
        <v>0.30824510807427136</v>
      </c>
      <c r="J14784" s="35">
        <v>14.079549576577259</v>
      </c>
      <c r="K14784" s="35">
        <v>-0.26547762225745386</v>
      </c>
      <c r="L14784" s="35">
        <v>0.70345290001635818</v>
      </c>
      <c r="M14784" s="35">
        <v>3.1379126778489731E-2</v>
      </c>
      <c r="N14784" s="35">
        <v>0</v>
      </c>
      <c r="O14784" s="35">
        <v>0</v>
      </c>
      <c r="P14784" s="36">
        <v>12</v>
      </c>
      <c r="Q14784" s="37">
        <v>101</v>
      </c>
      <c r="R14784" s="36">
        <v>10</v>
      </c>
      <c r="S14784" s="39">
        <f t="shared" si="515"/>
        <v>100</v>
      </c>
      <c r="T14784" s="34" t="s">
        <v>44</v>
      </c>
      <c r="U14784" s="12">
        <f>(alpha+(beta/(1+EXP((((-1)*ceta)+(delta*LN(speed)))+(epsilon*speed)))))</f>
        <v>0.32657009686986294</v>
      </c>
      <c r="V14784" s="8">
        <f t="shared" si="516"/>
        <v>100</v>
      </c>
    </row>
    <row r="14785" spans="1:22">
      <c r="A14785" s="34" t="s">
        <v>20</v>
      </c>
      <c r="B14785" s="34" t="s">
        <v>81</v>
      </c>
      <c r="C14785" s="5" t="s">
        <v>232</v>
      </c>
      <c r="D14785" s="35" t="s">
        <v>87</v>
      </c>
      <c r="E14785" s="36" t="s">
        <v>18</v>
      </c>
      <c r="F14785" s="37">
        <v>50</v>
      </c>
      <c r="G14785" s="38">
        <v>0.04</v>
      </c>
      <c r="H14785" s="34">
        <v>0.99448003700058951</v>
      </c>
      <c r="I14785" s="35">
        <v>0.67101833888462903</v>
      </c>
      <c r="J14785" s="35">
        <v>0.10867152665082856</v>
      </c>
      <c r="K14785" s="35">
        <v>-6.3167677474701943E-4</v>
      </c>
      <c r="L14785" s="35">
        <v>0</v>
      </c>
      <c r="M14785" s="35">
        <v>0</v>
      </c>
      <c r="N14785" s="35">
        <v>0</v>
      </c>
      <c r="O14785" s="35">
        <v>0</v>
      </c>
      <c r="P14785" s="36">
        <v>12</v>
      </c>
      <c r="Q14785" s="37">
        <v>101</v>
      </c>
      <c r="R14785" s="36">
        <v>5</v>
      </c>
      <c r="S14785" s="39">
        <f t="shared" si="515"/>
        <v>100</v>
      </c>
      <c r="T14785" s="34" t="s">
        <v>36</v>
      </c>
      <c r="U14785" s="12">
        <f>(1/(((ceta*(speed^2))+(beta*speed))+alpha))</f>
        <v>0.19151939639131357</v>
      </c>
      <c r="V14785" s="8">
        <f t="shared" si="516"/>
        <v>100</v>
      </c>
    </row>
    <row r="14786" spans="1:22">
      <c r="A14786" s="34" t="s">
        <v>20</v>
      </c>
      <c r="B14786" s="34" t="s">
        <v>81</v>
      </c>
      <c r="C14786" s="5" t="s">
        <v>232</v>
      </c>
      <c r="D14786" s="35" t="s">
        <v>87</v>
      </c>
      <c r="E14786" s="36" t="s">
        <v>17</v>
      </c>
      <c r="F14786" s="37">
        <v>50</v>
      </c>
      <c r="G14786" s="38">
        <v>0.04</v>
      </c>
      <c r="H14786" s="34">
        <v>0.99674439830512507</v>
      </c>
      <c r="I14786" s="35">
        <v>3372.7486148317398</v>
      </c>
      <c r="J14786" s="35">
        <v>1.0074388720421252</v>
      </c>
      <c r="K14786" s="35">
        <v>-0.55818514930900476</v>
      </c>
      <c r="L14786" s="35">
        <v>0</v>
      </c>
      <c r="M14786" s="35">
        <v>0</v>
      </c>
      <c r="N14786" s="35">
        <v>0</v>
      </c>
      <c r="O14786" s="35">
        <v>0</v>
      </c>
      <c r="P14786" s="36">
        <v>12</v>
      </c>
      <c r="Q14786" s="37">
        <v>101</v>
      </c>
      <c r="R14786" s="36">
        <v>0</v>
      </c>
      <c r="S14786" s="39">
        <f t="shared" ref="S14786:S14849" si="517">V14786</f>
        <v>100</v>
      </c>
      <c r="T14786" s="34" t="s">
        <v>29</v>
      </c>
      <c r="U14786" s="12">
        <f>((alpha*(beta^speed))*(speed^ceta))</f>
        <v>541.35740826689107</v>
      </c>
      <c r="V14786" s="8">
        <f t="shared" ref="V14786:V14849" si="518">IF($V$1&lt;P14786,P14786,IF($V$1&gt;Q14786,Q14786,$V$1))</f>
        <v>100</v>
      </c>
    </row>
    <row r="14787" spans="1:22">
      <c r="A14787" s="34" t="s">
        <v>20</v>
      </c>
      <c r="B14787" s="34" t="s">
        <v>81</v>
      </c>
      <c r="C14787" s="5" t="s">
        <v>232</v>
      </c>
      <c r="D14787" s="35" t="s">
        <v>87</v>
      </c>
      <c r="E14787" s="36" t="s">
        <v>15</v>
      </c>
      <c r="F14787" s="37">
        <v>100</v>
      </c>
      <c r="G14787" s="38">
        <v>0.04</v>
      </c>
      <c r="H14787" s="34">
        <v>0.98380688422048235</v>
      </c>
      <c r="I14787" s="35">
        <v>36.940800727034997</v>
      </c>
      <c r="J14787" s="35">
        <v>0.99897597870882726</v>
      </c>
      <c r="K14787" s="35">
        <v>-0.69609889888109111</v>
      </c>
      <c r="L14787" s="35">
        <v>0</v>
      </c>
      <c r="M14787" s="35">
        <v>0</v>
      </c>
      <c r="N14787" s="35">
        <v>0</v>
      </c>
      <c r="O14787" s="35">
        <v>0</v>
      </c>
      <c r="P14787" s="36">
        <v>12</v>
      </c>
      <c r="Q14787" s="37">
        <v>97</v>
      </c>
      <c r="R14787" s="36">
        <v>0</v>
      </c>
      <c r="S14787" s="39">
        <f t="shared" si="517"/>
        <v>97</v>
      </c>
      <c r="T14787" s="34" t="s">
        <v>29</v>
      </c>
      <c r="U14787" s="12">
        <f>((alpha*(beta^speed))*(speed^ceta))</f>
        <v>1.3847012578665807</v>
      </c>
      <c r="V14787" s="8">
        <f t="shared" si="518"/>
        <v>97</v>
      </c>
    </row>
    <row r="14788" spans="1:22">
      <c r="A14788" s="34" t="s">
        <v>20</v>
      </c>
      <c r="B14788" s="34" t="s">
        <v>81</v>
      </c>
      <c r="C14788" s="5" t="s">
        <v>232</v>
      </c>
      <c r="D14788" s="35" t="s">
        <v>87</v>
      </c>
      <c r="E14788" s="36" t="s">
        <v>16</v>
      </c>
      <c r="F14788" s="37">
        <v>100</v>
      </c>
      <c r="G14788" s="38">
        <v>0.04</v>
      </c>
      <c r="H14788" s="34">
        <v>0.99644218201639378</v>
      </c>
      <c r="I14788" s="35">
        <v>2.8799460884937944</v>
      </c>
      <c r="J14788" s="35">
        <v>9.8796171876201413</v>
      </c>
      <c r="K14788" s="35">
        <v>-8.2413360973550745E-2</v>
      </c>
      <c r="L14788" s="35">
        <v>0</v>
      </c>
      <c r="M14788" s="35">
        <v>0</v>
      </c>
      <c r="N14788" s="35">
        <v>0</v>
      </c>
      <c r="O14788" s="35">
        <v>0</v>
      </c>
      <c r="P14788" s="36">
        <v>12</v>
      </c>
      <c r="Q14788" s="37">
        <v>97</v>
      </c>
      <c r="R14788" s="36">
        <v>13</v>
      </c>
      <c r="S14788" s="39">
        <f t="shared" si="517"/>
        <v>97</v>
      </c>
      <c r="T14788" s="34" t="s">
        <v>50</v>
      </c>
      <c r="U14788" s="12">
        <f>EXP((alpha+(beta/speed))+(ceta*LN(speed)))</f>
        <v>13.528255590437947</v>
      </c>
      <c r="V14788" s="8">
        <f t="shared" si="518"/>
        <v>97</v>
      </c>
    </row>
    <row r="14789" spans="1:22">
      <c r="A14789" s="34" t="s">
        <v>20</v>
      </c>
      <c r="B14789" s="34" t="s">
        <v>81</v>
      </c>
      <c r="C14789" s="5" t="s">
        <v>232</v>
      </c>
      <c r="D14789" s="35" t="s">
        <v>87</v>
      </c>
      <c r="E14789" s="36" t="s">
        <v>14</v>
      </c>
      <c r="F14789" s="37">
        <v>100</v>
      </c>
      <c r="G14789" s="38">
        <v>0.04</v>
      </c>
      <c r="H14789" s="34">
        <v>0.99819055856362326</v>
      </c>
      <c r="I14789" s="35">
        <v>0.33151575804309219</v>
      </c>
      <c r="J14789" s="35">
        <v>13.4499504725653</v>
      </c>
      <c r="K14789" s="35">
        <v>-6.0710489510024723E-2</v>
      </c>
      <c r="L14789" s="35">
        <v>0.78862086854405</v>
      </c>
      <c r="M14789" s="35">
        <v>2.859421065206386E-2</v>
      </c>
      <c r="N14789" s="35">
        <v>0</v>
      </c>
      <c r="O14789" s="35">
        <v>0</v>
      </c>
      <c r="P14789" s="36">
        <v>12</v>
      </c>
      <c r="Q14789" s="37">
        <v>97</v>
      </c>
      <c r="R14789" s="36">
        <v>10</v>
      </c>
      <c r="S14789" s="39">
        <f t="shared" si="517"/>
        <v>97</v>
      </c>
      <c r="T14789" s="34" t="s">
        <v>44</v>
      </c>
      <c r="U14789" s="12">
        <f>(alpha+(beta/(1+EXP((((-1)*ceta)+(delta*LN(speed)))+(epsilon*speed)))))</f>
        <v>0.35290904936521972</v>
      </c>
      <c r="V14789" s="8">
        <f t="shared" si="518"/>
        <v>97</v>
      </c>
    </row>
    <row r="14790" spans="1:22">
      <c r="A14790" s="34" t="s">
        <v>20</v>
      </c>
      <c r="B14790" s="34" t="s">
        <v>81</v>
      </c>
      <c r="C14790" s="5" t="s">
        <v>232</v>
      </c>
      <c r="D14790" s="35" t="s">
        <v>87</v>
      </c>
      <c r="E14790" s="36" t="s">
        <v>18</v>
      </c>
      <c r="F14790" s="37">
        <v>100</v>
      </c>
      <c r="G14790" s="38">
        <v>0.04</v>
      </c>
      <c r="H14790" s="34">
        <v>0.99319281717976571</v>
      </c>
      <c r="I14790" s="35">
        <v>3.3090914918802068</v>
      </c>
      <c r="J14790" s="35">
        <v>1.006822445503343</v>
      </c>
      <c r="K14790" s="35">
        <v>-0.75859054213150778</v>
      </c>
      <c r="L14790" s="35">
        <v>0</v>
      </c>
      <c r="M14790" s="35">
        <v>0</v>
      </c>
      <c r="N14790" s="35">
        <v>0</v>
      </c>
      <c r="O14790" s="35">
        <v>0</v>
      </c>
      <c r="P14790" s="36">
        <v>12</v>
      </c>
      <c r="Q14790" s="37">
        <v>97</v>
      </c>
      <c r="R14790" s="36">
        <v>0</v>
      </c>
      <c r="S14790" s="39">
        <f t="shared" si="517"/>
        <v>97</v>
      </c>
      <c r="T14790" s="34" t="s">
        <v>29</v>
      </c>
      <c r="U14790" s="12">
        <f>((alpha*(beta^speed))*(speed^ceta))</f>
        <v>0.19906401081540376</v>
      </c>
      <c r="V14790" s="8">
        <f t="shared" si="518"/>
        <v>97</v>
      </c>
    </row>
    <row r="14791" spans="1:22">
      <c r="A14791" s="34" t="s">
        <v>20</v>
      </c>
      <c r="B14791" s="34" t="s">
        <v>81</v>
      </c>
      <c r="C14791" s="5" t="s">
        <v>232</v>
      </c>
      <c r="D14791" s="35" t="s">
        <v>87</v>
      </c>
      <c r="E14791" s="36" t="s">
        <v>17</v>
      </c>
      <c r="F14791" s="37">
        <v>100</v>
      </c>
      <c r="G14791" s="38">
        <v>0.04</v>
      </c>
      <c r="H14791" s="34">
        <v>0.99643197085616675</v>
      </c>
      <c r="I14791" s="35">
        <v>3247.8233719626096</v>
      </c>
      <c r="J14791" s="35">
        <v>1.0068751742019422</v>
      </c>
      <c r="K14791" s="35">
        <v>-0.51798492614342451</v>
      </c>
      <c r="L14791" s="35">
        <v>0</v>
      </c>
      <c r="M14791" s="35">
        <v>0</v>
      </c>
      <c r="N14791" s="35">
        <v>0</v>
      </c>
      <c r="O14791" s="35">
        <v>0</v>
      </c>
      <c r="P14791" s="36">
        <v>12</v>
      </c>
      <c r="Q14791" s="37">
        <v>97</v>
      </c>
      <c r="R14791" s="36">
        <v>0</v>
      </c>
      <c r="S14791" s="39">
        <f t="shared" si="517"/>
        <v>97</v>
      </c>
      <c r="T14791" s="34" t="s">
        <v>29</v>
      </c>
      <c r="U14791" s="12">
        <f>((alpha*(beta^speed))*(speed^ceta))</f>
        <v>590.35192563092073</v>
      </c>
      <c r="V14791" s="8">
        <f t="shared" si="518"/>
        <v>97</v>
      </c>
    </row>
    <row r="14792" spans="1:22">
      <c r="A14792" s="34" t="s">
        <v>20</v>
      </c>
      <c r="B14792" s="34" t="s">
        <v>81</v>
      </c>
      <c r="C14792" s="5" t="s">
        <v>232</v>
      </c>
      <c r="D14792" s="35" t="s">
        <v>87</v>
      </c>
      <c r="E14792" s="36" t="s">
        <v>15</v>
      </c>
      <c r="F14792" s="37">
        <v>0</v>
      </c>
      <c r="G14792" s="38">
        <v>0.06</v>
      </c>
      <c r="H14792" s="34">
        <v>0.99118857050303688</v>
      </c>
      <c r="I14792" s="35">
        <v>36.282780389927616</v>
      </c>
      <c r="J14792" s="35">
        <v>0.99943841704548697</v>
      </c>
      <c r="K14792" s="35">
        <v>-0.70626280675941777</v>
      </c>
      <c r="L14792" s="35">
        <v>0</v>
      </c>
      <c r="M14792" s="35">
        <v>0</v>
      </c>
      <c r="N14792" s="35">
        <v>0</v>
      </c>
      <c r="O14792" s="35">
        <v>0</v>
      </c>
      <c r="P14792" s="36">
        <v>12</v>
      </c>
      <c r="Q14792" s="37">
        <v>92</v>
      </c>
      <c r="R14792" s="36">
        <v>0</v>
      </c>
      <c r="S14792" s="39">
        <f t="shared" si="517"/>
        <v>92</v>
      </c>
      <c r="T14792" s="34" t="s">
        <v>29</v>
      </c>
      <c r="U14792" s="12">
        <f>((alpha*(beta^speed))*(speed^ceta))</f>
        <v>1.4135326870421474</v>
      </c>
      <c r="V14792" s="8">
        <f t="shared" si="518"/>
        <v>92</v>
      </c>
    </row>
    <row r="14793" spans="1:22">
      <c r="A14793" s="34" t="s">
        <v>20</v>
      </c>
      <c r="B14793" s="34" t="s">
        <v>81</v>
      </c>
      <c r="C14793" s="5" t="s">
        <v>232</v>
      </c>
      <c r="D14793" s="35" t="s">
        <v>87</v>
      </c>
      <c r="E14793" s="36" t="s">
        <v>16</v>
      </c>
      <c r="F14793" s="37">
        <v>0</v>
      </c>
      <c r="G14793" s="38">
        <v>0.06</v>
      </c>
      <c r="H14793" s="34">
        <v>0.99558267174251835</v>
      </c>
      <c r="I14793" s="35">
        <v>14.896307670695977</v>
      </c>
      <c r="J14793" s="35">
        <v>-1.523552325750468E-2</v>
      </c>
      <c r="K14793" s="35">
        <v>661.9762659154851</v>
      </c>
      <c r="L14793" s="35">
        <v>-1.4153745514828922</v>
      </c>
      <c r="M14793" s="35">
        <v>0</v>
      </c>
      <c r="N14793" s="35">
        <v>0</v>
      </c>
      <c r="O14793" s="35">
        <v>0</v>
      </c>
      <c r="P14793" s="36">
        <v>12</v>
      </c>
      <c r="Q14793" s="37">
        <v>92</v>
      </c>
      <c r="R14793" s="36">
        <v>1</v>
      </c>
      <c r="S14793" s="39">
        <f t="shared" si="517"/>
        <v>92</v>
      </c>
      <c r="T14793" s="34" t="s">
        <v>30</v>
      </c>
      <c r="U14793" s="12">
        <f>((alpha*(speed^beta))+(ceta*(speed^delta)))</f>
        <v>15.004510128573344</v>
      </c>
      <c r="V14793" s="8">
        <f t="shared" si="518"/>
        <v>92</v>
      </c>
    </row>
    <row r="14794" spans="1:22">
      <c r="A14794" s="34" t="s">
        <v>20</v>
      </c>
      <c r="B14794" s="34" t="s">
        <v>81</v>
      </c>
      <c r="C14794" s="5" t="s">
        <v>232</v>
      </c>
      <c r="D14794" s="35" t="s">
        <v>87</v>
      </c>
      <c r="E14794" s="36" t="s">
        <v>14</v>
      </c>
      <c r="F14794" s="37">
        <v>0</v>
      </c>
      <c r="G14794" s="38">
        <v>0.06</v>
      </c>
      <c r="H14794" s="34">
        <v>0.9980660466749165</v>
      </c>
      <c r="I14794" s="35">
        <v>0.30146339611147932</v>
      </c>
      <c r="J14794" s="35">
        <v>6.9110196760675011</v>
      </c>
      <c r="K14794" s="35">
        <v>1.3117016460020874</v>
      </c>
      <c r="L14794" s="35">
        <v>1.096991067194351</v>
      </c>
      <c r="M14794" s="35">
        <v>1.2212324346587493E-2</v>
      </c>
      <c r="N14794" s="35">
        <v>0</v>
      </c>
      <c r="O14794" s="35">
        <v>0</v>
      </c>
      <c r="P14794" s="36">
        <v>12</v>
      </c>
      <c r="Q14794" s="37">
        <v>92</v>
      </c>
      <c r="R14794" s="36">
        <v>10</v>
      </c>
      <c r="S14794" s="39">
        <f t="shared" si="517"/>
        <v>92</v>
      </c>
      <c r="T14794" s="34" t="s">
        <v>44</v>
      </c>
      <c r="U14794" s="12">
        <f>(alpha+(beta/(1+EXP((((-1)*ceta)+(delta*LN(speed)))+(epsilon*speed)))))</f>
        <v>0.35945234204990917</v>
      </c>
      <c r="V14794" s="8">
        <f t="shared" si="518"/>
        <v>92</v>
      </c>
    </row>
    <row r="14795" spans="1:22">
      <c r="A14795" s="34" t="s">
        <v>20</v>
      </c>
      <c r="B14795" s="34" t="s">
        <v>81</v>
      </c>
      <c r="C14795" s="5" t="s">
        <v>232</v>
      </c>
      <c r="D14795" s="35" t="s">
        <v>87</v>
      </c>
      <c r="E14795" s="36" t="s">
        <v>18</v>
      </c>
      <c r="F14795" s="37">
        <v>0</v>
      </c>
      <c r="G14795" s="38">
        <v>0.06</v>
      </c>
      <c r="H14795" s="34">
        <v>0.99417796029140215</v>
      </c>
      <c r="I14795" s="35">
        <v>2.8086373067029475</v>
      </c>
      <c r="J14795" s="35">
        <v>-0.66167421166670004</v>
      </c>
      <c r="K14795" s="35">
        <v>1.4755078229214901E-4</v>
      </c>
      <c r="L14795" s="35">
        <v>1.371666163852822</v>
      </c>
      <c r="M14795" s="35">
        <v>0</v>
      </c>
      <c r="N14795" s="35">
        <v>0</v>
      </c>
      <c r="O14795" s="35">
        <v>0</v>
      </c>
      <c r="P14795" s="36">
        <v>12</v>
      </c>
      <c r="Q14795" s="37">
        <v>92</v>
      </c>
      <c r="R14795" s="36">
        <v>1</v>
      </c>
      <c r="S14795" s="39">
        <f t="shared" si="517"/>
        <v>92</v>
      </c>
      <c r="T14795" s="34" t="s">
        <v>30</v>
      </c>
      <c r="U14795" s="12">
        <f>((alpha*(speed^beta))+(ceta*(speed^delta)))</f>
        <v>0.21384296876871794</v>
      </c>
      <c r="V14795" s="8">
        <f t="shared" si="518"/>
        <v>92</v>
      </c>
    </row>
    <row r="14796" spans="1:22">
      <c r="A14796" s="34" t="s">
        <v>20</v>
      </c>
      <c r="B14796" s="34" t="s">
        <v>81</v>
      </c>
      <c r="C14796" s="5" t="s">
        <v>232</v>
      </c>
      <c r="D14796" s="35" t="s">
        <v>87</v>
      </c>
      <c r="E14796" s="36" t="s">
        <v>17</v>
      </c>
      <c r="F14796" s="37">
        <v>0</v>
      </c>
      <c r="G14796" s="38">
        <v>0.06</v>
      </c>
      <c r="H14796" s="34">
        <v>0.99694943994645813</v>
      </c>
      <c r="I14796" s="35">
        <v>3105.8768901524509</v>
      </c>
      <c r="J14796" s="35">
        <v>1.0068047816482479</v>
      </c>
      <c r="K14796" s="35">
        <v>-0.48981192563685161</v>
      </c>
      <c r="L14796" s="35">
        <v>0</v>
      </c>
      <c r="M14796" s="35">
        <v>0</v>
      </c>
      <c r="N14796" s="35">
        <v>0</v>
      </c>
      <c r="O14796" s="35">
        <v>0</v>
      </c>
      <c r="P14796" s="36">
        <v>12</v>
      </c>
      <c r="Q14796" s="37">
        <v>92</v>
      </c>
      <c r="R14796" s="36">
        <v>0</v>
      </c>
      <c r="S14796" s="39">
        <f t="shared" si="517"/>
        <v>92</v>
      </c>
      <c r="T14796" s="34" t="s">
        <v>29</v>
      </c>
      <c r="U14796" s="12">
        <f>((alpha*(beta^speed))*(speed^ceta))</f>
        <v>632.79397144436291</v>
      </c>
      <c r="V14796" s="8">
        <f t="shared" si="518"/>
        <v>92</v>
      </c>
    </row>
    <row r="14797" spans="1:22">
      <c r="A14797" s="34" t="s">
        <v>20</v>
      </c>
      <c r="B14797" s="34" t="s">
        <v>81</v>
      </c>
      <c r="C14797" s="5" t="s">
        <v>232</v>
      </c>
      <c r="D14797" s="35" t="s">
        <v>87</v>
      </c>
      <c r="E14797" s="36" t="s">
        <v>15</v>
      </c>
      <c r="F14797" s="37">
        <v>50</v>
      </c>
      <c r="G14797" s="38">
        <v>0.06</v>
      </c>
      <c r="H14797" s="34">
        <v>0.98944681524065203</v>
      </c>
      <c r="I14797" s="35">
        <v>34.293334456009568</v>
      </c>
      <c r="J14797" s="35">
        <v>0.99690573369067081</v>
      </c>
      <c r="K14797" s="35">
        <v>-0.65129574889895336</v>
      </c>
      <c r="L14797" s="35">
        <v>0</v>
      </c>
      <c r="M14797" s="35">
        <v>0</v>
      </c>
      <c r="N14797" s="35">
        <v>0</v>
      </c>
      <c r="O14797" s="35">
        <v>0</v>
      </c>
      <c r="P14797" s="36">
        <v>12</v>
      </c>
      <c r="Q14797" s="37">
        <v>84</v>
      </c>
      <c r="R14797" s="36">
        <v>0</v>
      </c>
      <c r="S14797" s="39">
        <f t="shared" si="517"/>
        <v>84</v>
      </c>
      <c r="T14797" s="34" t="s">
        <v>29</v>
      </c>
      <c r="U14797" s="12">
        <f>((alpha*(beta^speed))*(speed^ceta))</f>
        <v>1.4752943505135676</v>
      </c>
      <c r="V14797" s="8">
        <f t="shared" si="518"/>
        <v>84</v>
      </c>
    </row>
    <row r="14798" spans="1:22">
      <c r="A14798" s="34" t="s">
        <v>20</v>
      </c>
      <c r="B14798" s="34" t="s">
        <v>81</v>
      </c>
      <c r="C14798" s="5" t="s">
        <v>232</v>
      </c>
      <c r="D14798" s="35" t="s">
        <v>87</v>
      </c>
      <c r="E14798" s="36" t="s">
        <v>16</v>
      </c>
      <c r="F14798" s="37">
        <v>50</v>
      </c>
      <c r="G14798" s="38">
        <v>0.06</v>
      </c>
      <c r="H14798" s="34">
        <v>0.99337366985902675</v>
      </c>
      <c r="I14798" s="35">
        <v>466.93065812370617</v>
      </c>
      <c r="J14798" s="35">
        <v>-1.1859606756671563</v>
      </c>
      <c r="K14798" s="35">
        <v>8.0429138002099876</v>
      </c>
      <c r="L14798" s="35">
        <v>0.13789540077706641</v>
      </c>
      <c r="M14798" s="35">
        <v>0</v>
      </c>
      <c r="N14798" s="35">
        <v>0</v>
      </c>
      <c r="O14798" s="35">
        <v>0</v>
      </c>
      <c r="P14798" s="36">
        <v>12</v>
      </c>
      <c r="Q14798" s="37">
        <v>84</v>
      </c>
      <c r="R14798" s="36">
        <v>1</v>
      </c>
      <c r="S14798" s="39">
        <f t="shared" si="517"/>
        <v>84</v>
      </c>
      <c r="T14798" s="34" t="s">
        <v>30</v>
      </c>
      <c r="U14798" s="12">
        <f>((alpha*(speed^beta))+(ceta*(speed^delta)))</f>
        <v>17.255638298744099</v>
      </c>
      <c r="V14798" s="8">
        <f t="shared" si="518"/>
        <v>84</v>
      </c>
    </row>
    <row r="14799" spans="1:22">
      <c r="A14799" s="34" t="s">
        <v>20</v>
      </c>
      <c r="B14799" s="34" t="s">
        <v>81</v>
      </c>
      <c r="C14799" s="5" t="s">
        <v>232</v>
      </c>
      <c r="D14799" s="35" t="s">
        <v>87</v>
      </c>
      <c r="E14799" s="36" t="s">
        <v>14</v>
      </c>
      <c r="F14799" s="37">
        <v>50</v>
      </c>
      <c r="G14799" s="38">
        <v>0.06</v>
      </c>
      <c r="H14799" s="34">
        <v>0.99649667473300896</v>
      </c>
      <c r="I14799" s="35">
        <v>0.22263871291482878</v>
      </c>
      <c r="J14799" s="35">
        <v>13.416890294637096</v>
      </c>
      <c r="K14799" s="35">
        <v>0.44742729337677162</v>
      </c>
      <c r="L14799" s="35">
        <v>1.0886804206399308</v>
      </c>
      <c r="M14799" s="35">
        <v>-2.3483498480530036E-4</v>
      </c>
      <c r="N14799" s="35">
        <v>0</v>
      </c>
      <c r="O14799" s="35">
        <v>0</v>
      </c>
      <c r="P14799" s="36">
        <v>12</v>
      </c>
      <c r="Q14799" s="37">
        <v>84</v>
      </c>
      <c r="R14799" s="36">
        <v>10</v>
      </c>
      <c r="S14799" s="39">
        <f t="shared" si="517"/>
        <v>84</v>
      </c>
      <c r="T14799" s="34" t="s">
        <v>44</v>
      </c>
      <c r="U14799" s="12">
        <f>(alpha+(beta/(1+EXP((((-1)*ceta)+(delta*LN(speed)))+(epsilon*speed)))))</f>
        <v>0.39249268302253859</v>
      </c>
      <c r="V14799" s="8">
        <f t="shared" si="518"/>
        <v>84</v>
      </c>
    </row>
    <row r="14800" spans="1:22">
      <c r="A14800" s="34" t="s">
        <v>20</v>
      </c>
      <c r="B14800" s="34" t="s">
        <v>81</v>
      </c>
      <c r="C14800" s="5" t="s">
        <v>232</v>
      </c>
      <c r="D14800" s="35" t="s">
        <v>87</v>
      </c>
      <c r="E14800" s="36" t="s">
        <v>18</v>
      </c>
      <c r="F14800" s="37">
        <v>50</v>
      </c>
      <c r="G14800" s="38">
        <v>0.06</v>
      </c>
      <c r="H14800" s="34">
        <v>0.99051795919392538</v>
      </c>
      <c r="I14800" s="35">
        <v>7.1139842746087929</v>
      </c>
      <c r="J14800" s="35">
        <v>-1.3097460091065216</v>
      </c>
      <c r="K14800" s="35">
        <v>0.41879014599776787</v>
      </c>
      <c r="L14800" s="35">
        <v>-0.15385192834309858</v>
      </c>
      <c r="M14800" s="35">
        <v>0</v>
      </c>
      <c r="N14800" s="35">
        <v>0</v>
      </c>
      <c r="O14800" s="35">
        <v>0</v>
      </c>
      <c r="P14800" s="36">
        <v>12</v>
      </c>
      <c r="Q14800" s="37">
        <v>84</v>
      </c>
      <c r="R14800" s="36">
        <v>1</v>
      </c>
      <c r="S14800" s="39">
        <f t="shared" si="517"/>
        <v>84</v>
      </c>
      <c r="T14800" s="34" t="s">
        <v>30</v>
      </c>
      <c r="U14800" s="12">
        <f>((alpha*(speed^beta))+(ceta*(speed^delta)))</f>
        <v>0.23327621539988636</v>
      </c>
      <c r="V14800" s="8">
        <f t="shared" si="518"/>
        <v>84</v>
      </c>
    </row>
    <row r="14801" spans="1:28">
      <c r="A14801" s="34" t="s">
        <v>20</v>
      </c>
      <c r="B14801" s="34" t="s">
        <v>81</v>
      </c>
      <c r="C14801" s="5" t="s">
        <v>232</v>
      </c>
      <c r="D14801" s="35" t="s">
        <v>87</v>
      </c>
      <c r="E14801" s="36" t="s">
        <v>17</v>
      </c>
      <c r="F14801" s="37">
        <v>50</v>
      </c>
      <c r="G14801" s="38">
        <v>0.06</v>
      </c>
      <c r="H14801" s="34">
        <v>0.99507857718477455</v>
      </c>
      <c r="I14801" s="35">
        <v>6476.3624971610852</v>
      </c>
      <c r="J14801" s="35">
        <v>-1.0401763457175195</v>
      </c>
      <c r="K14801" s="35">
        <v>552.91054569505286</v>
      </c>
      <c r="L14801" s="35">
        <v>2.6348949518972251E-2</v>
      </c>
      <c r="M14801" s="35">
        <v>0</v>
      </c>
      <c r="N14801" s="35">
        <v>0</v>
      </c>
      <c r="O14801" s="35">
        <v>0</v>
      </c>
      <c r="P14801" s="36">
        <v>12</v>
      </c>
      <c r="Q14801" s="37">
        <v>84</v>
      </c>
      <c r="R14801" s="36">
        <v>1</v>
      </c>
      <c r="S14801" s="39">
        <f t="shared" si="517"/>
        <v>84</v>
      </c>
      <c r="T14801" s="34" t="s">
        <v>30</v>
      </c>
      <c r="U14801" s="12">
        <f>((alpha*(speed^beta))+(ceta*(speed^delta)))</f>
        <v>685.90746899809369</v>
      </c>
      <c r="V14801" s="8">
        <f t="shared" si="518"/>
        <v>84</v>
      </c>
    </row>
    <row r="14802" spans="1:28">
      <c r="A14802" s="34" t="s">
        <v>20</v>
      </c>
      <c r="B14802" s="34" t="s">
        <v>81</v>
      </c>
      <c r="C14802" s="5" t="s">
        <v>232</v>
      </c>
      <c r="D14802" s="35" t="s">
        <v>87</v>
      </c>
      <c r="E14802" s="36" t="s">
        <v>15</v>
      </c>
      <c r="F14802" s="37">
        <v>100</v>
      </c>
      <c r="G14802" s="38">
        <v>0.06</v>
      </c>
      <c r="H14802" s="34">
        <v>0.98840457482525756</v>
      </c>
      <c r="I14802" s="35">
        <v>43.393631727625525</v>
      </c>
      <c r="J14802" s="35">
        <v>0.99872901440577622</v>
      </c>
      <c r="K14802" s="35">
        <v>-0.72365665086187603</v>
      </c>
      <c r="L14802" s="35">
        <v>0</v>
      </c>
      <c r="M14802" s="35">
        <v>0</v>
      </c>
      <c r="N14802" s="35">
        <v>0</v>
      </c>
      <c r="O14802" s="35">
        <v>0</v>
      </c>
      <c r="P14802" s="36">
        <v>12</v>
      </c>
      <c r="Q14802" s="37">
        <v>78</v>
      </c>
      <c r="R14802" s="36">
        <v>0</v>
      </c>
      <c r="S14802" s="39">
        <f t="shared" si="517"/>
        <v>78</v>
      </c>
      <c r="T14802" s="34" t="s">
        <v>29</v>
      </c>
      <c r="U14802" s="12">
        <f>((alpha*(beta^speed))*(speed^ceta))</f>
        <v>1.6792570225250298</v>
      </c>
      <c r="V14802" s="8">
        <f t="shared" si="518"/>
        <v>78</v>
      </c>
    </row>
    <row r="14803" spans="1:28">
      <c r="A14803" s="34" t="s">
        <v>20</v>
      </c>
      <c r="B14803" s="34" t="s">
        <v>81</v>
      </c>
      <c r="C14803" s="5" t="s">
        <v>232</v>
      </c>
      <c r="D14803" s="35" t="s">
        <v>87</v>
      </c>
      <c r="E14803" s="36" t="s">
        <v>16</v>
      </c>
      <c r="F14803" s="37">
        <v>100</v>
      </c>
      <c r="G14803" s="38">
        <v>0.06</v>
      </c>
      <c r="H14803" s="34">
        <v>0.99389223629760881</v>
      </c>
      <c r="I14803" s="35">
        <v>2.6866004144094564</v>
      </c>
      <c r="J14803" s="35">
        <v>10.605416922979245</v>
      </c>
      <c r="K14803" s="35">
        <v>2.8059636760985884E-2</v>
      </c>
      <c r="L14803" s="35">
        <v>0</v>
      </c>
      <c r="M14803" s="35">
        <v>0</v>
      </c>
      <c r="N14803" s="35">
        <v>0</v>
      </c>
      <c r="O14803" s="35">
        <v>0</v>
      </c>
      <c r="P14803" s="36">
        <v>12</v>
      </c>
      <c r="Q14803" s="37">
        <v>78</v>
      </c>
      <c r="R14803" s="36">
        <v>13</v>
      </c>
      <c r="S14803" s="39">
        <f t="shared" si="517"/>
        <v>78</v>
      </c>
      <c r="T14803" s="34" t="s">
        <v>50</v>
      </c>
      <c r="U14803" s="12">
        <f>EXP((alpha+(beta/speed))+(ceta*LN(speed)))</f>
        <v>19.007145077544138</v>
      </c>
      <c r="V14803" s="8">
        <f t="shared" si="518"/>
        <v>78</v>
      </c>
    </row>
    <row r="14804" spans="1:28">
      <c r="A14804" s="34" t="s">
        <v>20</v>
      </c>
      <c r="B14804" s="34" t="s">
        <v>81</v>
      </c>
      <c r="C14804" s="5" t="s">
        <v>232</v>
      </c>
      <c r="D14804" s="35" t="s">
        <v>87</v>
      </c>
      <c r="E14804" s="36" t="s">
        <v>14</v>
      </c>
      <c r="F14804" s="37">
        <v>100</v>
      </c>
      <c r="G14804" s="38">
        <v>0.06</v>
      </c>
      <c r="H14804" s="34">
        <v>0.99108884539062858</v>
      </c>
      <c r="I14804" s="35">
        <v>7.2907961558711959E-2</v>
      </c>
      <c r="J14804" s="35">
        <v>5.4285500453046975E-2</v>
      </c>
      <c r="K14804" s="35">
        <v>-3.758921134168818E-4</v>
      </c>
      <c r="L14804" s="35">
        <v>0</v>
      </c>
      <c r="M14804" s="35">
        <v>0</v>
      </c>
      <c r="N14804" s="35">
        <v>0</v>
      </c>
      <c r="O14804" s="35">
        <v>0</v>
      </c>
      <c r="P14804" s="36">
        <v>12</v>
      </c>
      <c r="Q14804" s="37">
        <v>78</v>
      </c>
      <c r="R14804" s="36">
        <v>5</v>
      </c>
      <c r="S14804" s="39">
        <f t="shared" si="517"/>
        <v>78</v>
      </c>
      <c r="T14804" s="34" t="s">
        <v>36</v>
      </c>
      <c r="U14804" s="12">
        <f>(1/(((ceta*(speed^2))+(beta*speed))+alpha))</f>
        <v>0.49498839621487412</v>
      </c>
      <c r="V14804" s="8">
        <f t="shared" si="518"/>
        <v>78</v>
      </c>
    </row>
    <row r="14805" spans="1:28">
      <c r="A14805" s="34" t="s">
        <v>20</v>
      </c>
      <c r="B14805" s="34" t="s">
        <v>81</v>
      </c>
      <c r="C14805" s="5" t="s">
        <v>232</v>
      </c>
      <c r="D14805" s="35" t="s">
        <v>87</v>
      </c>
      <c r="E14805" s="36" t="s">
        <v>18</v>
      </c>
      <c r="F14805" s="37">
        <v>100</v>
      </c>
      <c r="G14805" s="38">
        <v>0.06</v>
      </c>
      <c r="H14805" s="34">
        <v>0.8558804163877618</v>
      </c>
      <c r="I14805" s="35">
        <v>-1.9096699318966542E-6</v>
      </c>
      <c r="J14805" s="35">
        <v>3.960666584511831E-4</v>
      </c>
      <c r="K14805" s="35">
        <v>-2.5441712446187158E-2</v>
      </c>
      <c r="L14805" s="35">
        <v>0.81413019478134663</v>
      </c>
      <c r="M14805" s="35">
        <v>0</v>
      </c>
      <c r="N14805" s="35">
        <v>0</v>
      </c>
      <c r="O14805" s="35">
        <v>0</v>
      </c>
      <c r="P14805" s="36">
        <v>12</v>
      </c>
      <c r="Q14805" s="37">
        <v>78</v>
      </c>
      <c r="R14805" s="36">
        <v>14</v>
      </c>
      <c r="S14805" s="39">
        <f t="shared" si="517"/>
        <v>78</v>
      </c>
      <c r="T14805" s="34" t="s">
        <v>51</v>
      </c>
      <c r="U14805" s="12">
        <f>(((alpha*(speed^3))+(beta*(speed^2))+(ceta*speed))+delta)</f>
        <v>0.33310848847432517</v>
      </c>
      <c r="V14805" s="8">
        <f t="shared" si="518"/>
        <v>78</v>
      </c>
    </row>
    <row r="14806" spans="1:28">
      <c r="A14806" s="34" t="s">
        <v>20</v>
      </c>
      <c r="B14806" s="34" t="s">
        <v>81</v>
      </c>
      <c r="C14806" s="5" t="s">
        <v>232</v>
      </c>
      <c r="D14806" s="35" t="s">
        <v>87</v>
      </c>
      <c r="E14806" s="36" t="s">
        <v>17</v>
      </c>
      <c r="F14806" s="37">
        <v>100</v>
      </c>
      <c r="G14806" s="38">
        <v>0.06</v>
      </c>
      <c r="H14806" s="34">
        <v>0.99462219692475984</v>
      </c>
      <c r="I14806" s="35">
        <v>3170.7761964150504</v>
      </c>
      <c r="J14806" s="35">
        <v>1.0070588324248304</v>
      </c>
      <c r="K14806" s="35">
        <v>-0.44362161667093014</v>
      </c>
      <c r="L14806" s="35">
        <v>0</v>
      </c>
      <c r="M14806" s="35">
        <v>0</v>
      </c>
      <c r="N14806" s="35">
        <v>0</v>
      </c>
      <c r="O14806" s="35">
        <v>0</v>
      </c>
      <c r="P14806" s="36">
        <v>12</v>
      </c>
      <c r="Q14806" s="37">
        <v>78</v>
      </c>
      <c r="R14806" s="36">
        <v>0</v>
      </c>
      <c r="S14806" s="39">
        <f t="shared" si="517"/>
        <v>78</v>
      </c>
      <c r="T14806" s="34" t="s">
        <v>29</v>
      </c>
      <c r="U14806" s="12">
        <f>((alpha*(beta^speed))*(speed^ceta))</f>
        <v>794.4549237557859</v>
      </c>
      <c r="V14806" s="8">
        <f t="shared" si="518"/>
        <v>78</v>
      </c>
    </row>
    <row r="14807" spans="1:28">
      <c r="A14807" s="34" t="s">
        <v>20</v>
      </c>
      <c r="B14807" s="34" t="s">
        <v>81</v>
      </c>
      <c r="C14807" s="5" t="s">
        <v>233</v>
      </c>
      <c r="D14807" s="35" t="s">
        <v>88</v>
      </c>
      <c r="E14807" s="36" t="s">
        <v>15</v>
      </c>
      <c r="F14807" s="37">
        <v>0</v>
      </c>
      <c r="G14807" s="38">
        <v>0</v>
      </c>
      <c r="H14807" s="34">
        <v>0.99925469682086798</v>
      </c>
      <c r="I14807" s="35">
        <v>0.54406466616466165</v>
      </c>
      <c r="J14807" s="35">
        <v>21.238403075185857</v>
      </c>
      <c r="K14807" s="35">
        <v>0.92944950327198805</v>
      </c>
      <c r="L14807" s="35">
        <v>1.0464748561358215</v>
      </c>
      <c r="M14807" s="35">
        <v>1.6969192431706179E-2</v>
      </c>
      <c r="N14807" s="35">
        <v>0</v>
      </c>
      <c r="O14807" s="35">
        <v>0</v>
      </c>
      <c r="P14807" s="36">
        <v>12</v>
      </c>
      <c r="Q14807" s="37">
        <v>105</v>
      </c>
      <c r="R14807" s="36">
        <v>10</v>
      </c>
      <c r="S14807" s="39">
        <f t="shared" si="517"/>
        <v>100</v>
      </c>
      <c r="T14807" s="34" t="s">
        <v>44</v>
      </c>
      <c r="U14807" s="12">
        <f>(alpha+(beta/(1+EXP((((-1)*ceta)+(delta*LN(speed)))+(epsilon*speed)))))</f>
        <v>0.62335856894917974</v>
      </c>
      <c r="V14807" s="8">
        <f t="shared" si="518"/>
        <v>100</v>
      </c>
    </row>
    <row r="14808" spans="1:28">
      <c r="A14808" s="34" t="s">
        <v>20</v>
      </c>
      <c r="B14808" s="34" t="s">
        <v>81</v>
      </c>
      <c r="C14808" s="5" t="s">
        <v>233</v>
      </c>
      <c r="D14808" s="35" t="s">
        <v>88</v>
      </c>
      <c r="E14808" s="36" t="s">
        <v>16</v>
      </c>
      <c r="F14808" s="37">
        <v>0</v>
      </c>
      <c r="G14808" s="38">
        <v>0</v>
      </c>
      <c r="H14808" s="34">
        <v>0.99718645356839919</v>
      </c>
      <c r="I14808" s="35">
        <v>126.39274506406475</v>
      </c>
      <c r="J14808" s="35">
        <v>1.009349424943724</v>
      </c>
      <c r="K14808" s="35">
        <v>-0.97556497082321214</v>
      </c>
      <c r="L14808" s="35">
        <v>0</v>
      </c>
      <c r="M14808" s="35">
        <v>0</v>
      </c>
      <c r="N14808" s="35">
        <v>0</v>
      </c>
      <c r="O14808" s="35">
        <v>0</v>
      </c>
      <c r="P14808" s="36">
        <v>12</v>
      </c>
      <c r="Q14808" s="37">
        <v>105</v>
      </c>
      <c r="R14808" s="36">
        <v>0</v>
      </c>
      <c r="S14808" s="39">
        <f t="shared" si="517"/>
        <v>100</v>
      </c>
      <c r="T14808" s="34" t="s">
        <v>29</v>
      </c>
      <c r="U14808" s="12">
        <f>((alpha*(beta^speed))*(speed^ceta))</f>
        <v>3.5871224114191951</v>
      </c>
      <c r="V14808" s="8">
        <f t="shared" si="518"/>
        <v>100</v>
      </c>
    </row>
    <row r="14809" spans="1:28">
      <c r="A14809" s="34" t="s">
        <v>20</v>
      </c>
      <c r="B14809" s="34" t="s">
        <v>81</v>
      </c>
      <c r="C14809" s="5" t="s">
        <v>233</v>
      </c>
      <c r="D14809" s="35" t="s">
        <v>88</v>
      </c>
      <c r="E14809" s="36" t="s">
        <v>14</v>
      </c>
      <c r="F14809" s="37">
        <v>0</v>
      </c>
      <c r="G14809" s="38">
        <v>0</v>
      </c>
      <c r="H14809" s="34">
        <v>0.99306714417712716</v>
      </c>
      <c r="I14809" s="35">
        <v>1.4784622043129854</v>
      </c>
      <c r="J14809" s="35">
        <v>0.39508700279055664</v>
      </c>
      <c r="K14809" s="35">
        <v>-1.0201164122607771E-3</v>
      </c>
      <c r="L14809" s="35">
        <v>0</v>
      </c>
      <c r="M14809" s="35">
        <v>0</v>
      </c>
      <c r="N14809" s="35">
        <v>0</v>
      </c>
      <c r="O14809" s="35">
        <v>0</v>
      </c>
      <c r="P14809" s="36">
        <v>12</v>
      </c>
      <c r="Q14809" s="37">
        <v>105</v>
      </c>
      <c r="R14809" s="36">
        <v>5</v>
      </c>
      <c r="S14809" s="39">
        <f t="shared" si="517"/>
        <v>100</v>
      </c>
      <c r="T14809" s="34" t="s">
        <v>36</v>
      </c>
      <c r="U14809" s="12">
        <f>(1/(((ceta*(speed^2))+(beta*speed))+alpha))</f>
        <v>3.2482298877614987E-2</v>
      </c>
      <c r="V14809" s="8">
        <f t="shared" si="518"/>
        <v>100</v>
      </c>
    </row>
    <row r="14810" spans="1:28">
      <c r="A14810" s="34" t="s">
        <v>20</v>
      </c>
      <c r="B14810" s="34" t="s">
        <v>81</v>
      </c>
      <c r="C14810" s="5" t="s">
        <v>233</v>
      </c>
      <c r="D14810" s="35" t="s">
        <v>88</v>
      </c>
      <c r="E14810" s="36" t="s">
        <v>18</v>
      </c>
      <c r="F14810" s="37">
        <v>0</v>
      </c>
      <c r="G14810" s="38">
        <v>0</v>
      </c>
      <c r="H14810" s="34">
        <v>0.99264649451937415</v>
      </c>
      <c r="I14810" s="35">
        <v>2.7811252645575362</v>
      </c>
      <c r="J14810" s="35">
        <v>0.65434656241307765</v>
      </c>
      <c r="K14810" s="35">
        <v>-3.1765492487594157E-3</v>
      </c>
      <c r="L14810" s="35">
        <v>0</v>
      </c>
      <c r="M14810" s="35">
        <v>0</v>
      </c>
      <c r="N14810" s="35">
        <v>0</v>
      </c>
      <c r="O14810" s="35">
        <v>0</v>
      </c>
      <c r="P14810" s="36">
        <v>12</v>
      </c>
      <c r="Q14810" s="37">
        <v>105</v>
      </c>
      <c r="R14810" s="36">
        <v>5</v>
      </c>
      <c r="S14810" s="39">
        <f t="shared" si="517"/>
        <v>100</v>
      </c>
      <c r="T14810" s="34" t="s">
        <v>36</v>
      </c>
      <c r="U14810" s="12">
        <f>(1/(((ceta*(speed^2))+(beta*speed))+alpha))</f>
        <v>2.743462471583526E-2</v>
      </c>
      <c r="V14810" s="8">
        <f t="shared" si="518"/>
        <v>100</v>
      </c>
      <c r="AB14810" s="41"/>
    </row>
    <row r="14811" spans="1:28">
      <c r="A14811" s="34" t="s">
        <v>20</v>
      </c>
      <c r="B14811" s="34" t="s">
        <v>81</v>
      </c>
      <c r="C14811" s="5" t="s">
        <v>233</v>
      </c>
      <c r="D14811" s="35" t="s">
        <v>88</v>
      </c>
      <c r="E14811" s="36" t="s">
        <v>17</v>
      </c>
      <c r="F14811" s="37">
        <v>0</v>
      </c>
      <c r="G14811" s="38">
        <v>0</v>
      </c>
      <c r="H14811" s="34">
        <v>0.98965712326703714</v>
      </c>
      <c r="I14811" s="35">
        <v>3124.5706980966784</v>
      </c>
      <c r="J14811" s="35">
        <v>1.0049507071962778</v>
      </c>
      <c r="K14811" s="35">
        <v>-0.72875052855556055</v>
      </c>
      <c r="L14811" s="35">
        <v>0</v>
      </c>
      <c r="M14811" s="35">
        <v>0</v>
      </c>
      <c r="N14811" s="35">
        <v>0</v>
      </c>
      <c r="O14811" s="35">
        <v>0</v>
      </c>
      <c r="P14811" s="36">
        <v>12</v>
      </c>
      <c r="Q14811" s="37">
        <v>105</v>
      </c>
      <c r="R14811" s="36">
        <v>0</v>
      </c>
      <c r="S14811" s="39">
        <f t="shared" si="517"/>
        <v>100</v>
      </c>
      <c r="T14811" s="34" t="s">
        <v>29</v>
      </c>
      <c r="U14811" s="12">
        <f>((alpha*(beta^speed))*(speed^ceta))</f>
        <v>178.55224424196629</v>
      </c>
      <c r="V14811" s="8">
        <f t="shared" si="518"/>
        <v>100</v>
      </c>
    </row>
    <row r="14812" spans="1:28">
      <c r="A14812" s="34" t="s">
        <v>20</v>
      </c>
      <c r="B14812" s="34" t="s">
        <v>81</v>
      </c>
      <c r="C14812" s="5" t="s">
        <v>233</v>
      </c>
      <c r="D14812" s="35" t="s">
        <v>88</v>
      </c>
      <c r="E14812" s="36" t="s">
        <v>15</v>
      </c>
      <c r="F14812" s="37">
        <v>50</v>
      </c>
      <c r="G14812" s="38">
        <v>0</v>
      </c>
      <c r="H14812" s="34">
        <v>0.99923150689255535</v>
      </c>
      <c r="I14812" s="35">
        <v>0.54650253414083749</v>
      </c>
      <c r="J14812" s="35">
        <v>18.463136931383655</v>
      </c>
      <c r="K14812" s="35">
        <v>1.189251226649604</v>
      </c>
      <c r="L14812" s="35">
        <v>1.091177458682657</v>
      </c>
      <c r="M14812" s="35">
        <v>1.5771397407855312E-2</v>
      </c>
      <c r="N14812" s="35">
        <v>0</v>
      </c>
      <c r="O14812" s="35">
        <v>0</v>
      </c>
      <c r="P14812" s="36">
        <v>12</v>
      </c>
      <c r="Q14812" s="37">
        <v>105</v>
      </c>
      <c r="R14812" s="36">
        <v>10</v>
      </c>
      <c r="S14812" s="39">
        <f t="shared" si="517"/>
        <v>100</v>
      </c>
      <c r="T14812" s="34" t="s">
        <v>44</v>
      </c>
      <c r="U14812" s="12">
        <f>(alpha+(beta/(1+EXP((((-1)*ceta)+(delta*LN(speed)))+(epsilon*speed)))))</f>
        <v>0.62845475751752655</v>
      </c>
      <c r="V14812" s="8">
        <f t="shared" si="518"/>
        <v>100</v>
      </c>
    </row>
    <row r="14813" spans="1:28">
      <c r="A14813" s="34" t="s">
        <v>20</v>
      </c>
      <c r="B14813" s="34" t="s">
        <v>81</v>
      </c>
      <c r="C14813" s="5" t="s">
        <v>233</v>
      </c>
      <c r="D14813" s="35" t="s">
        <v>88</v>
      </c>
      <c r="E14813" s="36" t="s">
        <v>16</v>
      </c>
      <c r="F14813" s="37">
        <v>50</v>
      </c>
      <c r="G14813" s="38">
        <v>0</v>
      </c>
      <c r="H14813" s="34">
        <v>0.99651388460446255</v>
      </c>
      <c r="I14813" s="35">
        <v>3.5148886542992872</v>
      </c>
      <c r="J14813" s="35">
        <v>186.99368965727035</v>
      </c>
      <c r="K14813" s="35">
        <v>-0.58949327345341607</v>
      </c>
      <c r="L14813" s="35">
        <v>0.82134816193512694</v>
      </c>
      <c r="M14813" s="35">
        <v>2.6961146709704304E-2</v>
      </c>
      <c r="N14813" s="35">
        <v>0</v>
      </c>
      <c r="O14813" s="35">
        <v>0</v>
      </c>
      <c r="P14813" s="36">
        <v>12</v>
      </c>
      <c r="Q14813" s="37">
        <v>105</v>
      </c>
      <c r="R14813" s="36">
        <v>10</v>
      </c>
      <c r="S14813" s="39">
        <f t="shared" si="517"/>
        <v>100</v>
      </c>
      <c r="T14813" s="34" t="s">
        <v>44</v>
      </c>
      <c r="U14813" s="12">
        <f>(alpha+(beta/(1+EXP((((-1)*ceta)+(delta*LN(speed)))+(epsilon*speed)))))</f>
        <v>3.6740506641155926</v>
      </c>
      <c r="V14813" s="8">
        <f t="shared" si="518"/>
        <v>100</v>
      </c>
    </row>
    <row r="14814" spans="1:28">
      <c r="A14814" s="34" t="s">
        <v>20</v>
      </c>
      <c r="B14814" s="34" t="s">
        <v>81</v>
      </c>
      <c r="C14814" s="5" t="s">
        <v>233</v>
      </c>
      <c r="D14814" s="35" t="s">
        <v>88</v>
      </c>
      <c r="E14814" s="36" t="s">
        <v>14</v>
      </c>
      <c r="F14814" s="37">
        <v>50</v>
      </c>
      <c r="G14814" s="38">
        <v>0</v>
      </c>
      <c r="H14814" s="34">
        <v>0.99304314248453651</v>
      </c>
      <c r="I14814" s="35">
        <v>1.5526589918717189</v>
      </c>
      <c r="J14814" s="35">
        <v>0.38925016736175028</v>
      </c>
      <c r="K14814" s="35">
        <v>-1.077705462525141E-3</v>
      </c>
      <c r="L14814" s="35">
        <v>0</v>
      </c>
      <c r="M14814" s="35">
        <v>0</v>
      </c>
      <c r="N14814" s="35">
        <v>0</v>
      </c>
      <c r="O14814" s="35">
        <v>0</v>
      </c>
      <c r="P14814" s="36">
        <v>12</v>
      </c>
      <c r="Q14814" s="37">
        <v>105</v>
      </c>
      <c r="R14814" s="36">
        <v>5</v>
      </c>
      <c r="S14814" s="39">
        <f t="shared" si="517"/>
        <v>100</v>
      </c>
      <c r="T14814" s="34" t="s">
        <v>36</v>
      </c>
      <c r="U14814" s="12">
        <f>(1/(((ceta*(speed^2))+(beta*speed))+alpha))</f>
        <v>3.3669329558427413E-2</v>
      </c>
      <c r="V14814" s="8">
        <f t="shared" si="518"/>
        <v>100</v>
      </c>
    </row>
    <row r="14815" spans="1:28">
      <c r="A14815" s="34" t="s">
        <v>20</v>
      </c>
      <c r="B14815" s="34" t="s">
        <v>81</v>
      </c>
      <c r="C14815" s="5" t="s">
        <v>233</v>
      </c>
      <c r="D14815" s="35" t="s">
        <v>88</v>
      </c>
      <c r="E14815" s="36" t="s">
        <v>18</v>
      </c>
      <c r="F14815" s="37">
        <v>50</v>
      </c>
      <c r="G14815" s="38">
        <v>0</v>
      </c>
      <c r="H14815" s="34">
        <v>0.99271001755947808</v>
      </c>
      <c r="I14815" s="35">
        <v>2.9328140636934377</v>
      </c>
      <c r="J14815" s="35">
        <v>0.61478521117437479</v>
      </c>
      <c r="K14815" s="35">
        <v>-2.8670303470030817E-3</v>
      </c>
      <c r="L14815" s="35">
        <v>0</v>
      </c>
      <c r="M14815" s="35">
        <v>0</v>
      </c>
      <c r="N14815" s="35">
        <v>0</v>
      </c>
      <c r="O14815" s="35">
        <v>0</v>
      </c>
      <c r="P14815" s="36">
        <v>12</v>
      </c>
      <c r="Q14815" s="37">
        <v>105</v>
      </c>
      <c r="R14815" s="36">
        <v>5</v>
      </c>
      <c r="S14815" s="39">
        <f t="shared" si="517"/>
        <v>100</v>
      </c>
      <c r="T14815" s="34" t="s">
        <v>36</v>
      </c>
      <c r="U14815" s="12">
        <f>(1/(((ceta*(speed^2))+(beta*speed))+alpha))</f>
        <v>2.7979046830073174E-2</v>
      </c>
      <c r="V14815" s="8">
        <f t="shared" si="518"/>
        <v>100</v>
      </c>
      <c r="AB14815" s="41"/>
    </row>
    <row r="14816" spans="1:28">
      <c r="A14816" s="34" t="s">
        <v>20</v>
      </c>
      <c r="B14816" s="34" t="s">
        <v>81</v>
      </c>
      <c r="C14816" s="5" t="s">
        <v>233</v>
      </c>
      <c r="D14816" s="35" t="s">
        <v>88</v>
      </c>
      <c r="E14816" s="36" t="s">
        <v>17</v>
      </c>
      <c r="F14816" s="37">
        <v>50</v>
      </c>
      <c r="G14816" s="38">
        <v>0</v>
      </c>
      <c r="H14816" s="34">
        <v>0.98781079468388489</v>
      </c>
      <c r="I14816" s="35">
        <v>3038.0236743411388</v>
      </c>
      <c r="J14816" s="35">
        <v>1.0043166709979392</v>
      </c>
      <c r="K14816" s="35">
        <v>-0.70216327225874853</v>
      </c>
      <c r="L14816" s="35">
        <v>0</v>
      </c>
      <c r="M14816" s="35">
        <v>0</v>
      </c>
      <c r="N14816" s="35">
        <v>0</v>
      </c>
      <c r="O14816" s="35">
        <v>0</v>
      </c>
      <c r="P14816" s="36">
        <v>12</v>
      </c>
      <c r="Q14816" s="37">
        <v>105</v>
      </c>
      <c r="R14816" s="36">
        <v>0</v>
      </c>
      <c r="S14816" s="39">
        <f t="shared" si="517"/>
        <v>100</v>
      </c>
      <c r="T14816" s="34" t="s">
        <v>29</v>
      </c>
      <c r="U14816" s="12">
        <f>((alpha*(beta^speed))*(speed^ceta))</f>
        <v>184.21788205295624</v>
      </c>
      <c r="V14816" s="8">
        <f t="shared" si="518"/>
        <v>100</v>
      </c>
    </row>
    <row r="14817" spans="1:28">
      <c r="A14817" s="34" t="s">
        <v>20</v>
      </c>
      <c r="B14817" s="34" t="s">
        <v>81</v>
      </c>
      <c r="C14817" s="5" t="s">
        <v>233</v>
      </c>
      <c r="D14817" s="35" t="s">
        <v>88</v>
      </c>
      <c r="E14817" s="36" t="s">
        <v>15</v>
      </c>
      <c r="F14817" s="37">
        <v>100</v>
      </c>
      <c r="G14817" s="38">
        <v>0</v>
      </c>
      <c r="H14817" s="34">
        <v>0.99930009100663963</v>
      </c>
      <c r="I14817" s="35">
        <v>0.54645923051416789</v>
      </c>
      <c r="J14817" s="35">
        <v>22.746634736740614</v>
      </c>
      <c r="K14817" s="35">
        <v>0.91143506805289531</v>
      </c>
      <c r="L14817" s="35">
        <v>1.0762529900847715</v>
      </c>
      <c r="M14817" s="35">
        <v>1.532310031127797E-2</v>
      </c>
      <c r="N14817" s="35">
        <v>0</v>
      </c>
      <c r="O14817" s="35">
        <v>0</v>
      </c>
      <c r="P14817" s="36">
        <v>12</v>
      </c>
      <c r="Q14817" s="37">
        <v>105</v>
      </c>
      <c r="R14817" s="36">
        <v>10</v>
      </c>
      <c r="S14817" s="39">
        <f t="shared" si="517"/>
        <v>100</v>
      </c>
      <c r="T14817" s="34" t="s">
        <v>44</v>
      </c>
      <c r="U14817" s="12">
        <f>(alpha+(beta/(1+EXP((((-1)*ceta)+(delta*LN(speed)))+(epsilon*speed)))))</f>
        <v>0.6321884184777975</v>
      </c>
      <c r="V14817" s="8">
        <f t="shared" si="518"/>
        <v>100</v>
      </c>
    </row>
    <row r="14818" spans="1:28">
      <c r="A14818" s="34" t="s">
        <v>20</v>
      </c>
      <c r="B14818" s="34" t="s">
        <v>81</v>
      </c>
      <c r="C14818" s="5" t="s">
        <v>233</v>
      </c>
      <c r="D14818" s="35" t="s">
        <v>88</v>
      </c>
      <c r="E14818" s="36" t="s">
        <v>16</v>
      </c>
      <c r="F14818" s="37">
        <v>100</v>
      </c>
      <c r="G14818" s="38">
        <v>0</v>
      </c>
      <c r="H14818" s="34">
        <v>0.99549491836174886</v>
      </c>
      <c r="I14818" s="35">
        <v>3.5705167767430654</v>
      </c>
      <c r="J14818" s="35">
        <v>182.86085697667909</v>
      </c>
      <c r="K14818" s="35">
        <v>-0.53330439104711491</v>
      </c>
      <c r="L14818" s="35">
        <v>0.83439637477951523</v>
      </c>
      <c r="M14818" s="35">
        <v>2.4240351070166966E-2</v>
      </c>
      <c r="N14818" s="35">
        <v>0</v>
      </c>
      <c r="O14818" s="35">
        <v>0</v>
      </c>
      <c r="P14818" s="36">
        <v>12</v>
      </c>
      <c r="Q14818" s="37">
        <v>105</v>
      </c>
      <c r="R14818" s="36">
        <v>10</v>
      </c>
      <c r="S14818" s="39">
        <f t="shared" si="517"/>
        <v>100</v>
      </c>
      <c r="T14818" s="34" t="s">
        <v>44</v>
      </c>
      <c r="U14818" s="12">
        <f>(alpha+(beta/(1+EXP((((-1)*ceta)+(delta*LN(speed)))+(epsilon*speed)))))</f>
        <v>3.7739811051846806</v>
      </c>
      <c r="V14818" s="8">
        <f t="shared" si="518"/>
        <v>100</v>
      </c>
    </row>
    <row r="14819" spans="1:28">
      <c r="A14819" s="34" t="s">
        <v>20</v>
      </c>
      <c r="B14819" s="34" t="s">
        <v>81</v>
      </c>
      <c r="C14819" s="5" t="s">
        <v>233</v>
      </c>
      <c r="D14819" s="35" t="s">
        <v>88</v>
      </c>
      <c r="E14819" s="36" t="s">
        <v>14</v>
      </c>
      <c r="F14819" s="37">
        <v>100</v>
      </c>
      <c r="G14819" s="38">
        <v>0</v>
      </c>
      <c r="H14819" s="34">
        <v>0.99308128655365135</v>
      </c>
      <c r="I14819" s="35">
        <v>1.5900914045356849</v>
      </c>
      <c r="J14819" s="35">
        <v>0.38404646987429819</v>
      </c>
      <c r="K14819" s="35">
        <v>-1.1351464250648918E-3</v>
      </c>
      <c r="L14819" s="35">
        <v>0</v>
      </c>
      <c r="M14819" s="35">
        <v>0</v>
      </c>
      <c r="N14819" s="35">
        <v>0</v>
      </c>
      <c r="O14819" s="35">
        <v>0</v>
      </c>
      <c r="P14819" s="36">
        <v>12</v>
      </c>
      <c r="Q14819" s="37">
        <v>105</v>
      </c>
      <c r="R14819" s="36">
        <v>5</v>
      </c>
      <c r="S14819" s="39">
        <f t="shared" si="517"/>
        <v>100</v>
      </c>
      <c r="T14819" s="34" t="s">
        <v>36</v>
      </c>
      <c r="U14819" s="12">
        <f>(1/(((ceta*(speed^2))+(beta*speed))+alpha))</f>
        <v>3.4912209933345102E-2</v>
      </c>
      <c r="V14819" s="8">
        <f t="shared" si="518"/>
        <v>100</v>
      </c>
    </row>
    <row r="14820" spans="1:28">
      <c r="A14820" s="34" t="s">
        <v>20</v>
      </c>
      <c r="B14820" s="34" t="s">
        <v>81</v>
      </c>
      <c r="C14820" s="5" t="s">
        <v>233</v>
      </c>
      <c r="D14820" s="35" t="s">
        <v>88</v>
      </c>
      <c r="E14820" s="36" t="s">
        <v>18</v>
      </c>
      <c r="F14820" s="37">
        <v>100</v>
      </c>
      <c r="G14820" s="38">
        <v>0</v>
      </c>
      <c r="H14820" s="34">
        <v>0.99246122372281176</v>
      </c>
      <c r="I14820" s="35">
        <v>3.0363486510303219</v>
      </c>
      <c r="J14820" s="35">
        <v>0.58060033634754671</v>
      </c>
      <c r="K14820" s="35">
        <v>-2.5976510199993146E-3</v>
      </c>
      <c r="L14820" s="35">
        <v>0</v>
      </c>
      <c r="M14820" s="35">
        <v>0</v>
      </c>
      <c r="N14820" s="35">
        <v>0</v>
      </c>
      <c r="O14820" s="35">
        <v>0</v>
      </c>
      <c r="P14820" s="36">
        <v>12</v>
      </c>
      <c r="Q14820" s="37">
        <v>105</v>
      </c>
      <c r="R14820" s="36">
        <v>5</v>
      </c>
      <c r="S14820" s="39">
        <f t="shared" si="517"/>
        <v>100</v>
      </c>
      <c r="T14820" s="34" t="s">
        <v>36</v>
      </c>
      <c r="U14820" s="12">
        <f>(1/(((ceta*(speed^2))+(beta*speed))+alpha))</f>
        <v>2.8473907808011675E-2</v>
      </c>
      <c r="V14820" s="8">
        <f t="shared" si="518"/>
        <v>100</v>
      </c>
    </row>
    <row r="14821" spans="1:28">
      <c r="A14821" s="34" t="s">
        <v>20</v>
      </c>
      <c r="B14821" s="34" t="s">
        <v>81</v>
      </c>
      <c r="C14821" s="5" t="s">
        <v>233</v>
      </c>
      <c r="D14821" s="35" t="s">
        <v>88</v>
      </c>
      <c r="E14821" s="36" t="s">
        <v>17</v>
      </c>
      <c r="F14821" s="37">
        <v>100</v>
      </c>
      <c r="G14821" s="38">
        <v>0</v>
      </c>
      <c r="H14821" s="34">
        <v>0.98600075675977794</v>
      </c>
      <c r="I14821" s="35">
        <v>2965.3944485492207</v>
      </c>
      <c r="J14821" s="35">
        <v>1.0036710409723015</v>
      </c>
      <c r="K14821" s="35">
        <v>-0.67706679336543296</v>
      </c>
      <c r="L14821" s="35">
        <v>0</v>
      </c>
      <c r="M14821" s="35">
        <v>0</v>
      </c>
      <c r="N14821" s="35">
        <v>0</v>
      </c>
      <c r="O14821" s="35">
        <v>0</v>
      </c>
      <c r="P14821" s="36">
        <v>12</v>
      </c>
      <c r="Q14821" s="37">
        <v>105</v>
      </c>
      <c r="R14821" s="36">
        <v>0</v>
      </c>
      <c r="S14821" s="39">
        <f t="shared" si="517"/>
        <v>100</v>
      </c>
      <c r="T14821" s="34" t="s">
        <v>29</v>
      </c>
      <c r="U14821" s="12">
        <f>((alpha*(beta^speed))*(speed^ceta))</f>
        <v>189.27281530569417</v>
      </c>
      <c r="V14821" s="8">
        <f t="shared" si="518"/>
        <v>100</v>
      </c>
    </row>
    <row r="14822" spans="1:28">
      <c r="A14822" s="34" t="s">
        <v>20</v>
      </c>
      <c r="B14822" s="34" t="s">
        <v>81</v>
      </c>
      <c r="C14822" s="5" t="s">
        <v>233</v>
      </c>
      <c r="D14822" s="35" t="s">
        <v>88</v>
      </c>
      <c r="E14822" s="36" t="s">
        <v>15</v>
      </c>
      <c r="F14822" s="37">
        <v>0</v>
      </c>
      <c r="G14822" s="38">
        <v>-0.06</v>
      </c>
      <c r="H14822" s="34">
        <v>0.99392953126540073</v>
      </c>
      <c r="I14822" s="35">
        <v>15.100714123664753</v>
      </c>
      <c r="J14822" s="35">
        <v>0.94848923236534821</v>
      </c>
      <c r="K14822" s="35">
        <v>-0.5455244994897881</v>
      </c>
      <c r="L14822" s="35">
        <v>0</v>
      </c>
      <c r="M14822" s="35">
        <v>0</v>
      </c>
      <c r="N14822" s="35">
        <v>0</v>
      </c>
      <c r="O14822" s="35">
        <v>0</v>
      </c>
      <c r="P14822" s="36">
        <v>12</v>
      </c>
      <c r="Q14822" s="37">
        <v>105</v>
      </c>
      <c r="R14822" s="36">
        <v>0</v>
      </c>
      <c r="S14822" s="39">
        <f t="shared" si="517"/>
        <v>100</v>
      </c>
      <c r="T14822" s="34" t="s">
        <v>29</v>
      </c>
      <c r="U14822" s="12">
        <f>((alpha*(beta^speed))*(speed^ceta))</f>
        <v>6.1828538878400422E-3</v>
      </c>
      <c r="V14822" s="8">
        <f t="shared" si="518"/>
        <v>100</v>
      </c>
    </row>
    <row r="14823" spans="1:28">
      <c r="A14823" s="34" t="s">
        <v>20</v>
      </c>
      <c r="B14823" s="34" t="s">
        <v>81</v>
      </c>
      <c r="C14823" s="5" t="s">
        <v>233</v>
      </c>
      <c r="D14823" s="35" t="s">
        <v>88</v>
      </c>
      <c r="E14823" s="36" t="s">
        <v>16</v>
      </c>
      <c r="F14823" s="37">
        <v>0</v>
      </c>
      <c r="G14823" s="38">
        <v>-0.06</v>
      </c>
      <c r="H14823" s="34">
        <v>0.99238578899562679</v>
      </c>
      <c r="I14823" s="35">
        <v>-0.20369480120390962</v>
      </c>
      <c r="J14823" s="35">
        <v>12.01320335962331</v>
      </c>
      <c r="K14823" s="35">
        <v>5.5053860787099635</v>
      </c>
      <c r="L14823" s="35">
        <v>2.1705645050578428</v>
      </c>
      <c r="M14823" s="35">
        <v>-1.7149843395799426E-3</v>
      </c>
      <c r="N14823" s="35">
        <v>0</v>
      </c>
      <c r="O14823" s="35">
        <v>0</v>
      </c>
      <c r="P14823" s="36">
        <v>12</v>
      </c>
      <c r="Q14823" s="37">
        <v>87</v>
      </c>
      <c r="R14823" s="36">
        <v>10</v>
      </c>
      <c r="S14823" s="39">
        <f t="shared" si="517"/>
        <v>87</v>
      </c>
      <c r="T14823" s="34" t="s">
        <v>44</v>
      </c>
      <c r="U14823" s="12">
        <f>(alpha+(beta/(1+EXP((((-1)*ceta)+(delta*LN(speed)))+(epsilon*speed)))))</f>
        <v>4.2654811820665439E-3</v>
      </c>
      <c r="V14823" s="8">
        <f t="shared" si="518"/>
        <v>87</v>
      </c>
    </row>
    <row r="14824" spans="1:28">
      <c r="A14824" s="34" t="s">
        <v>20</v>
      </c>
      <c r="B14824" s="34" t="s">
        <v>81</v>
      </c>
      <c r="C14824" s="5" t="s">
        <v>233</v>
      </c>
      <c r="D14824" s="35" t="s">
        <v>88</v>
      </c>
      <c r="E14824" s="36" t="s">
        <v>14</v>
      </c>
      <c r="F14824" s="37">
        <v>0</v>
      </c>
      <c r="G14824" s="38">
        <v>-0.06</v>
      </c>
      <c r="H14824" s="34">
        <v>0.99146290803677906</v>
      </c>
      <c r="I14824" s="35">
        <v>4.0346222628614399</v>
      </c>
      <c r="J14824" s="35">
        <v>-15.014358090944928</v>
      </c>
      <c r="K14824" s="35">
        <v>-2.0222953782729594</v>
      </c>
      <c r="L14824" s="35">
        <v>0</v>
      </c>
      <c r="M14824" s="35">
        <v>0</v>
      </c>
      <c r="N14824" s="35">
        <v>0</v>
      </c>
      <c r="O14824" s="35">
        <v>0</v>
      </c>
      <c r="P14824" s="36">
        <v>12</v>
      </c>
      <c r="Q14824" s="37">
        <v>105</v>
      </c>
      <c r="R14824" s="36">
        <v>13</v>
      </c>
      <c r="S14824" s="39">
        <f t="shared" si="517"/>
        <v>100</v>
      </c>
      <c r="T14824" s="34" t="s">
        <v>50</v>
      </c>
      <c r="U14824" s="12">
        <f>EXP((alpha+(beta/speed))+(ceta*LN(speed)))</f>
        <v>4.3895186653606696E-3</v>
      </c>
      <c r="V14824" s="8">
        <f t="shared" si="518"/>
        <v>100</v>
      </c>
      <c r="AB14824" s="41"/>
    </row>
    <row r="14825" spans="1:28">
      <c r="A14825" s="34" t="s">
        <v>20</v>
      </c>
      <c r="B14825" s="34" t="s">
        <v>81</v>
      </c>
      <c r="C14825" s="5" t="s">
        <v>233</v>
      </c>
      <c r="D14825" s="35" t="s">
        <v>88</v>
      </c>
      <c r="E14825" s="36" t="s">
        <v>18</v>
      </c>
      <c r="F14825" s="37">
        <v>0</v>
      </c>
      <c r="G14825" s="38">
        <v>-0.06</v>
      </c>
      <c r="H14825" s="34">
        <v>0.99334739136909056</v>
      </c>
      <c r="I14825" s="35">
        <v>2.1180244586316346</v>
      </c>
      <c r="J14825" s="35">
        <v>-9.6123678331637965</v>
      </c>
      <c r="K14825" s="35">
        <v>-1.6723116684084771</v>
      </c>
      <c r="L14825" s="35">
        <v>0</v>
      </c>
      <c r="M14825" s="35">
        <v>0</v>
      </c>
      <c r="N14825" s="35">
        <v>0</v>
      </c>
      <c r="O14825" s="35">
        <v>0</v>
      </c>
      <c r="P14825" s="36">
        <v>12</v>
      </c>
      <c r="Q14825" s="37">
        <v>105</v>
      </c>
      <c r="R14825" s="36">
        <v>13</v>
      </c>
      <c r="S14825" s="39">
        <f t="shared" si="517"/>
        <v>100</v>
      </c>
      <c r="T14825" s="34" t="s">
        <v>50</v>
      </c>
      <c r="U14825" s="12">
        <f>EXP((alpha+(beta/speed))+(ceta*LN(speed)))</f>
        <v>3.4156787277414905E-3</v>
      </c>
      <c r="V14825" s="8">
        <f t="shared" si="518"/>
        <v>100</v>
      </c>
      <c r="AB14825" s="41"/>
    </row>
    <row r="14826" spans="1:28">
      <c r="A14826" s="34" t="s">
        <v>20</v>
      </c>
      <c r="B14826" s="34" t="s">
        <v>81</v>
      </c>
      <c r="C14826" s="5" t="s">
        <v>233</v>
      </c>
      <c r="D14826" s="35" t="s">
        <v>88</v>
      </c>
      <c r="E14826" s="36" t="s">
        <v>17</v>
      </c>
      <c r="F14826" s="37">
        <v>0</v>
      </c>
      <c r="G14826" s="38">
        <v>-0.06</v>
      </c>
      <c r="H14826" s="34">
        <v>0.98454958830251471</v>
      </c>
      <c r="I14826" s="35">
        <v>747.09982272855837</v>
      </c>
      <c r="J14826" s="35">
        <v>0.94187250562858482</v>
      </c>
      <c r="K14826" s="35">
        <v>-0.18605075465444332</v>
      </c>
      <c r="L14826" s="35">
        <v>0</v>
      </c>
      <c r="M14826" s="35">
        <v>0</v>
      </c>
      <c r="N14826" s="35">
        <v>0</v>
      </c>
      <c r="O14826" s="35">
        <v>0</v>
      </c>
      <c r="P14826" s="36">
        <v>12</v>
      </c>
      <c r="Q14826" s="37">
        <v>105</v>
      </c>
      <c r="R14826" s="36">
        <v>0</v>
      </c>
      <c r="S14826" s="39">
        <f t="shared" si="517"/>
        <v>100</v>
      </c>
      <c r="T14826" s="34" t="s">
        <v>29</v>
      </c>
      <c r="U14826" s="12">
        <f>((alpha*(beta^speed))*(speed^ceta))</f>
        <v>0.79522326155402689</v>
      </c>
      <c r="V14826" s="8">
        <f t="shared" si="518"/>
        <v>100</v>
      </c>
    </row>
    <row r="14827" spans="1:28">
      <c r="A14827" s="34" t="s">
        <v>20</v>
      </c>
      <c r="B14827" s="34" t="s">
        <v>81</v>
      </c>
      <c r="C14827" s="5" t="s">
        <v>233</v>
      </c>
      <c r="D14827" s="35" t="s">
        <v>88</v>
      </c>
      <c r="E14827" s="36" t="s">
        <v>15</v>
      </c>
      <c r="F14827" s="37">
        <v>50</v>
      </c>
      <c r="G14827" s="38">
        <v>-0.06</v>
      </c>
      <c r="H14827" s="34">
        <v>0.99407134401178066</v>
      </c>
      <c r="I14827" s="35">
        <v>15.806312627468493</v>
      </c>
      <c r="J14827" s="35">
        <v>0.94908824180956342</v>
      </c>
      <c r="K14827" s="35">
        <v>-0.5794356322511508</v>
      </c>
      <c r="L14827" s="35">
        <v>0</v>
      </c>
      <c r="M14827" s="35">
        <v>0</v>
      </c>
      <c r="N14827" s="35">
        <v>0</v>
      </c>
      <c r="O14827" s="35">
        <v>0</v>
      </c>
      <c r="P14827" s="36">
        <v>12</v>
      </c>
      <c r="Q14827" s="37">
        <v>105</v>
      </c>
      <c r="R14827" s="36">
        <v>0</v>
      </c>
      <c r="S14827" s="39">
        <f t="shared" si="517"/>
        <v>100</v>
      </c>
      <c r="T14827" s="34" t="s">
        <v>29</v>
      </c>
      <c r="U14827" s="12">
        <f>((alpha*(beta^speed))*(speed^ceta))</f>
        <v>5.8968299157116473E-3</v>
      </c>
      <c r="V14827" s="8">
        <f t="shared" si="518"/>
        <v>100</v>
      </c>
    </row>
    <row r="14828" spans="1:28">
      <c r="A14828" s="34" t="s">
        <v>20</v>
      </c>
      <c r="B14828" s="34" t="s">
        <v>81</v>
      </c>
      <c r="C14828" s="5" t="s">
        <v>233</v>
      </c>
      <c r="D14828" s="35" t="s">
        <v>88</v>
      </c>
      <c r="E14828" s="36" t="s">
        <v>16</v>
      </c>
      <c r="F14828" s="37">
        <v>50</v>
      </c>
      <c r="G14828" s="38">
        <v>-0.06</v>
      </c>
      <c r="H14828" s="34">
        <v>0.9919043790458969</v>
      </c>
      <c r="I14828" s="35">
        <v>40.21355145176971</v>
      </c>
      <c r="J14828" s="35">
        <v>0.94765814343302623</v>
      </c>
      <c r="K14828" s="35">
        <v>-0.50255933580544387</v>
      </c>
      <c r="L14828" s="35">
        <v>0</v>
      </c>
      <c r="M14828" s="35">
        <v>0</v>
      </c>
      <c r="N14828" s="35">
        <v>0</v>
      </c>
      <c r="O14828" s="35">
        <v>0</v>
      </c>
      <c r="P14828" s="36">
        <v>12</v>
      </c>
      <c r="Q14828" s="37">
        <v>105</v>
      </c>
      <c r="R14828" s="36">
        <v>0</v>
      </c>
      <c r="S14828" s="39">
        <f t="shared" si="517"/>
        <v>100</v>
      </c>
      <c r="T14828" s="34" t="s">
        <v>29</v>
      </c>
      <c r="U14828" s="12">
        <f>((alpha*(beta^speed))*(speed^ceta))</f>
        <v>1.8383307525533358E-2</v>
      </c>
      <c r="V14828" s="8">
        <f t="shared" si="518"/>
        <v>100</v>
      </c>
    </row>
    <row r="14829" spans="1:28">
      <c r="A14829" s="34" t="s">
        <v>20</v>
      </c>
      <c r="B14829" s="34" t="s">
        <v>81</v>
      </c>
      <c r="C14829" s="5" t="s">
        <v>233</v>
      </c>
      <c r="D14829" s="35" t="s">
        <v>88</v>
      </c>
      <c r="E14829" s="36" t="s">
        <v>14</v>
      </c>
      <c r="F14829" s="37">
        <v>50</v>
      </c>
      <c r="G14829" s="38">
        <v>-0.06</v>
      </c>
      <c r="H14829" s="34">
        <v>0.99161608024411119</v>
      </c>
      <c r="I14829" s="35">
        <v>3.9160136167708637</v>
      </c>
      <c r="J14829" s="35">
        <v>-14.565308023929779</v>
      </c>
      <c r="K14829" s="35">
        <v>-2.0006853736716455</v>
      </c>
      <c r="L14829" s="35">
        <v>0</v>
      </c>
      <c r="M14829" s="35">
        <v>0</v>
      </c>
      <c r="N14829" s="35">
        <v>0</v>
      </c>
      <c r="O14829" s="35">
        <v>0</v>
      </c>
      <c r="P14829" s="36">
        <v>12</v>
      </c>
      <c r="Q14829" s="37">
        <v>105</v>
      </c>
      <c r="R14829" s="36">
        <v>13</v>
      </c>
      <c r="S14829" s="39">
        <f t="shared" si="517"/>
        <v>100</v>
      </c>
      <c r="T14829" s="34" t="s">
        <v>50</v>
      </c>
      <c r="U14829" s="12">
        <f>EXP((alpha+(beta/speed))+(ceta*LN(speed)))</f>
        <v>4.3258955439681619E-3</v>
      </c>
      <c r="V14829" s="8">
        <f t="shared" si="518"/>
        <v>100</v>
      </c>
      <c r="AB14829" s="41"/>
    </row>
    <row r="14830" spans="1:28">
      <c r="A14830" s="34" t="s">
        <v>20</v>
      </c>
      <c r="B14830" s="34" t="s">
        <v>81</v>
      </c>
      <c r="C14830" s="5" t="s">
        <v>233</v>
      </c>
      <c r="D14830" s="35" t="s">
        <v>88</v>
      </c>
      <c r="E14830" s="36" t="s">
        <v>18</v>
      </c>
      <c r="F14830" s="37">
        <v>50</v>
      </c>
      <c r="G14830" s="38">
        <v>-0.06</v>
      </c>
      <c r="H14830" s="34">
        <v>0.99306443909775022</v>
      </c>
      <c r="I14830" s="35">
        <v>2.0915674827136277</v>
      </c>
      <c r="J14830" s="35">
        <v>-9.4818278961476885</v>
      </c>
      <c r="K14830" s="35">
        <v>-1.668051610186168</v>
      </c>
      <c r="L14830" s="35">
        <v>0</v>
      </c>
      <c r="M14830" s="35">
        <v>0</v>
      </c>
      <c r="N14830" s="35">
        <v>0</v>
      </c>
      <c r="O14830" s="35">
        <v>0</v>
      </c>
      <c r="P14830" s="36">
        <v>12</v>
      </c>
      <c r="Q14830" s="37">
        <v>105</v>
      </c>
      <c r="R14830" s="36">
        <v>13</v>
      </c>
      <c r="S14830" s="39">
        <f t="shared" si="517"/>
        <v>100</v>
      </c>
      <c r="T14830" s="34" t="s">
        <v>50</v>
      </c>
      <c r="U14830" s="12">
        <f>EXP((alpha+(beta/speed))+(ceta*LN(speed)))</f>
        <v>3.3968310022210097E-3</v>
      </c>
      <c r="V14830" s="8">
        <f t="shared" si="518"/>
        <v>100</v>
      </c>
      <c r="AB14830" s="41"/>
    </row>
    <row r="14831" spans="1:28">
      <c r="A14831" s="34" t="s">
        <v>20</v>
      </c>
      <c r="B14831" s="34" t="s">
        <v>81</v>
      </c>
      <c r="C14831" s="5" t="s">
        <v>233</v>
      </c>
      <c r="D14831" s="35" t="s">
        <v>88</v>
      </c>
      <c r="E14831" s="36" t="s">
        <v>17</v>
      </c>
      <c r="F14831" s="37">
        <v>50</v>
      </c>
      <c r="G14831" s="38">
        <v>-0.06</v>
      </c>
      <c r="H14831" s="34">
        <v>0.98386966361356742</v>
      </c>
      <c r="I14831" s="35">
        <v>932.39702222694484</v>
      </c>
      <c r="J14831" s="35">
        <v>0.94730330490248238</v>
      </c>
      <c r="K14831" s="35">
        <v>-0.31267680751143012</v>
      </c>
      <c r="L14831" s="35">
        <v>0</v>
      </c>
      <c r="M14831" s="35">
        <v>0</v>
      </c>
      <c r="N14831" s="35">
        <v>0</v>
      </c>
      <c r="O14831" s="35">
        <v>0</v>
      </c>
      <c r="P14831" s="36">
        <v>12</v>
      </c>
      <c r="Q14831" s="37">
        <v>105</v>
      </c>
      <c r="R14831" s="36">
        <v>0</v>
      </c>
      <c r="S14831" s="39">
        <f t="shared" si="517"/>
        <v>100</v>
      </c>
      <c r="T14831" s="34" t="s">
        <v>29</v>
      </c>
      <c r="U14831" s="12">
        <f>((alpha*(beta^speed))*(speed^ceta))</f>
        <v>0.9843567144189096</v>
      </c>
      <c r="V14831" s="8">
        <f t="shared" si="518"/>
        <v>100</v>
      </c>
    </row>
    <row r="14832" spans="1:28">
      <c r="A14832" s="34" t="s">
        <v>20</v>
      </c>
      <c r="B14832" s="34" t="s">
        <v>81</v>
      </c>
      <c r="C14832" s="5" t="s">
        <v>233</v>
      </c>
      <c r="D14832" s="35" t="s">
        <v>88</v>
      </c>
      <c r="E14832" s="36" t="s">
        <v>15</v>
      </c>
      <c r="F14832" s="37">
        <v>100</v>
      </c>
      <c r="G14832" s="38">
        <v>-0.06</v>
      </c>
      <c r="H14832" s="34">
        <v>0.99370691557291313</v>
      </c>
      <c r="I14832" s="35">
        <v>12.676775339345166</v>
      </c>
      <c r="J14832" s="35">
        <v>0.94442819902392228</v>
      </c>
      <c r="K14832" s="35">
        <v>-0.47937692124337739</v>
      </c>
      <c r="L14832" s="35">
        <v>0</v>
      </c>
      <c r="M14832" s="35">
        <v>0</v>
      </c>
      <c r="N14832" s="35">
        <v>0</v>
      </c>
      <c r="O14832" s="35">
        <v>0</v>
      </c>
      <c r="P14832" s="36">
        <v>12</v>
      </c>
      <c r="Q14832" s="37">
        <v>105</v>
      </c>
      <c r="R14832" s="36">
        <v>0</v>
      </c>
      <c r="S14832" s="39">
        <f t="shared" si="517"/>
        <v>100</v>
      </c>
      <c r="T14832" s="34" t="s">
        <v>29</v>
      </c>
      <c r="U14832" s="12">
        <f>((alpha*(beta^speed))*(speed^ceta))</f>
        <v>4.5829966619529358E-3</v>
      </c>
      <c r="V14832" s="8">
        <f t="shared" si="518"/>
        <v>100</v>
      </c>
    </row>
    <row r="14833" spans="1:28">
      <c r="A14833" s="34" t="s">
        <v>20</v>
      </c>
      <c r="B14833" s="34" t="s">
        <v>81</v>
      </c>
      <c r="C14833" s="5" t="s">
        <v>233</v>
      </c>
      <c r="D14833" s="35" t="s">
        <v>88</v>
      </c>
      <c r="E14833" s="36" t="s">
        <v>16</v>
      </c>
      <c r="F14833" s="37">
        <v>100</v>
      </c>
      <c r="G14833" s="38">
        <v>-0.06</v>
      </c>
      <c r="H14833" s="34">
        <v>0.99139023239631707</v>
      </c>
      <c r="I14833" s="35">
        <v>-0.16910619485682682</v>
      </c>
      <c r="J14833" s="35">
        <v>10.814723904135294</v>
      </c>
      <c r="K14833" s="35">
        <v>5.7252024384575133</v>
      </c>
      <c r="L14833" s="35">
        <v>2.2070314784077456</v>
      </c>
      <c r="M14833" s="35">
        <v>-5.5518637792139475E-5</v>
      </c>
      <c r="N14833" s="35">
        <v>0</v>
      </c>
      <c r="O14833" s="35">
        <v>0</v>
      </c>
      <c r="P14833" s="36">
        <v>12</v>
      </c>
      <c r="Q14833" s="37">
        <v>87</v>
      </c>
      <c r="R14833" s="36">
        <v>10</v>
      </c>
      <c r="S14833" s="39">
        <f t="shared" si="517"/>
        <v>87</v>
      </c>
      <c r="T14833" s="34" t="s">
        <v>44</v>
      </c>
      <c r="U14833" s="12">
        <f>(alpha+(beta/(1+EXP((((-1)*ceta)+(delta*LN(speed)))+(epsilon*speed)))))</f>
        <v>2.685737440786401E-3</v>
      </c>
      <c r="V14833" s="8">
        <f t="shared" si="518"/>
        <v>87</v>
      </c>
    </row>
    <row r="14834" spans="1:28">
      <c r="A14834" s="34" t="s">
        <v>20</v>
      </c>
      <c r="B14834" s="34" t="s">
        <v>81</v>
      </c>
      <c r="C14834" s="5" t="s">
        <v>233</v>
      </c>
      <c r="D14834" s="35" t="s">
        <v>88</v>
      </c>
      <c r="E14834" s="36" t="s">
        <v>14</v>
      </c>
      <c r="F14834" s="37">
        <v>100</v>
      </c>
      <c r="G14834" s="38">
        <v>-0.06</v>
      </c>
      <c r="H14834" s="34">
        <v>0.99110304882182121</v>
      </c>
      <c r="I14834" s="35">
        <v>4.1935145701123417</v>
      </c>
      <c r="J14834" s="35">
        <v>-16.237607321413655</v>
      </c>
      <c r="K14834" s="35">
        <v>-2.0701588310697865</v>
      </c>
      <c r="L14834" s="35">
        <v>0</v>
      </c>
      <c r="M14834" s="35">
        <v>0</v>
      </c>
      <c r="N14834" s="35">
        <v>0</v>
      </c>
      <c r="O14834" s="35">
        <v>0</v>
      </c>
      <c r="P14834" s="36">
        <v>12</v>
      </c>
      <c r="Q14834" s="37">
        <v>105</v>
      </c>
      <c r="R14834" s="36">
        <v>13</v>
      </c>
      <c r="S14834" s="39">
        <f t="shared" si="517"/>
        <v>100</v>
      </c>
      <c r="T14834" s="34" t="s">
        <v>50</v>
      </c>
      <c r="U14834" s="12">
        <f>EXP((alpha+(beta/speed))+(ceta*LN(speed)))</f>
        <v>4.0774021055572729E-3</v>
      </c>
      <c r="V14834" s="8">
        <f t="shared" si="518"/>
        <v>100</v>
      </c>
      <c r="AB14834" s="41"/>
    </row>
    <row r="14835" spans="1:28">
      <c r="A14835" s="34" t="s">
        <v>20</v>
      </c>
      <c r="B14835" s="34" t="s">
        <v>81</v>
      </c>
      <c r="C14835" s="5" t="s">
        <v>233</v>
      </c>
      <c r="D14835" s="35" t="s">
        <v>88</v>
      </c>
      <c r="E14835" s="36" t="s">
        <v>18</v>
      </c>
      <c r="F14835" s="37">
        <v>100</v>
      </c>
      <c r="G14835" s="38">
        <v>-0.06</v>
      </c>
      <c r="H14835" s="34">
        <v>0.99252346589720475</v>
      </c>
      <c r="I14835" s="35">
        <v>2.1795916942224749</v>
      </c>
      <c r="J14835" s="35">
        <v>-10.010308118265508</v>
      </c>
      <c r="K14835" s="35">
        <v>-1.6895199478756369</v>
      </c>
      <c r="L14835" s="35">
        <v>0</v>
      </c>
      <c r="M14835" s="35">
        <v>0</v>
      </c>
      <c r="N14835" s="35">
        <v>0</v>
      </c>
      <c r="O14835" s="35">
        <v>0</v>
      </c>
      <c r="P14835" s="36">
        <v>12</v>
      </c>
      <c r="Q14835" s="37">
        <v>105</v>
      </c>
      <c r="R14835" s="36">
        <v>13</v>
      </c>
      <c r="S14835" s="39">
        <f t="shared" si="517"/>
        <v>100</v>
      </c>
      <c r="T14835" s="34" t="s">
        <v>50</v>
      </c>
      <c r="U14835" s="12">
        <f>EXP((alpha+(beta/speed))+(ceta*LN(speed)))</f>
        <v>3.3424932128566075E-3</v>
      </c>
      <c r="V14835" s="8">
        <f t="shared" si="518"/>
        <v>100</v>
      </c>
      <c r="AB14835" s="41"/>
    </row>
    <row r="14836" spans="1:28">
      <c r="A14836" s="34" t="s">
        <v>20</v>
      </c>
      <c r="B14836" s="34" t="s">
        <v>81</v>
      </c>
      <c r="C14836" s="5" t="s">
        <v>233</v>
      </c>
      <c r="D14836" s="35" t="s">
        <v>88</v>
      </c>
      <c r="E14836" s="36" t="s">
        <v>17</v>
      </c>
      <c r="F14836" s="37">
        <v>100</v>
      </c>
      <c r="G14836" s="38">
        <v>-0.06</v>
      </c>
      <c r="H14836" s="34">
        <v>0.98210493692229128</v>
      </c>
      <c r="I14836" s="35">
        <v>15.246711599349153</v>
      </c>
      <c r="J14836" s="35">
        <v>-28.941514228471</v>
      </c>
      <c r="K14836" s="35">
        <v>-3.0052008323113815</v>
      </c>
      <c r="L14836" s="35">
        <v>0</v>
      </c>
      <c r="M14836" s="35">
        <v>0</v>
      </c>
      <c r="N14836" s="35">
        <v>0</v>
      </c>
      <c r="O14836" s="35">
        <v>0</v>
      </c>
      <c r="P14836" s="36">
        <v>12</v>
      </c>
      <c r="Q14836" s="37">
        <v>105</v>
      </c>
      <c r="R14836" s="36">
        <v>13</v>
      </c>
      <c r="S14836" s="39">
        <f t="shared" si="517"/>
        <v>100</v>
      </c>
      <c r="T14836" s="34" t="s">
        <v>50</v>
      </c>
      <c r="U14836" s="12">
        <f>EXP((alpha+(beta/speed))+(ceta*LN(speed)))</f>
        <v>3.0582265257355448</v>
      </c>
      <c r="V14836" s="8">
        <f t="shared" si="518"/>
        <v>100</v>
      </c>
    </row>
    <row r="14837" spans="1:28">
      <c r="A14837" s="34" t="s">
        <v>20</v>
      </c>
      <c r="B14837" s="34" t="s">
        <v>81</v>
      </c>
      <c r="C14837" s="5" t="s">
        <v>233</v>
      </c>
      <c r="D14837" s="35" t="s">
        <v>88</v>
      </c>
      <c r="E14837" s="36" t="s">
        <v>15</v>
      </c>
      <c r="F14837" s="37">
        <v>0</v>
      </c>
      <c r="G14837" s="38">
        <v>-0.04</v>
      </c>
      <c r="H14837" s="34">
        <v>0.9964787644565809</v>
      </c>
      <c r="I14837" s="35">
        <v>28.154116430985216</v>
      </c>
      <c r="J14837" s="35">
        <v>0.9696679728692027</v>
      </c>
      <c r="K14837" s="35">
        <v>-0.82341045389836376</v>
      </c>
      <c r="L14837" s="35">
        <v>0</v>
      </c>
      <c r="M14837" s="35">
        <v>0</v>
      </c>
      <c r="N14837" s="35">
        <v>0</v>
      </c>
      <c r="O14837" s="35">
        <v>0</v>
      </c>
      <c r="P14837" s="36">
        <v>12</v>
      </c>
      <c r="Q14837" s="37">
        <v>105</v>
      </c>
      <c r="R14837" s="36">
        <v>0</v>
      </c>
      <c r="S14837" s="39">
        <f t="shared" si="517"/>
        <v>100</v>
      </c>
      <c r="T14837" s="34" t="s">
        <v>29</v>
      </c>
      <c r="U14837" s="12">
        <f>((alpha*(beta^speed))*(speed^ceta))</f>
        <v>2.9176026812883938E-2</v>
      </c>
      <c r="V14837" s="8">
        <f t="shared" si="518"/>
        <v>100</v>
      </c>
    </row>
    <row r="14838" spans="1:28">
      <c r="A14838" s="34" t="s">
        <v>20</v>
      </c>
      <c r="B14838" s="34" t="s">
        <v>81</v>
      </c>
      <c r="C14838" s="5" t="s">
        <v>233</v>
      </c>
      <c r="D14838" s="35" t="s">
        <v>88</v>
      </c>
      <c r="E14838" s="36" t="s">
        <v>16</v>
      </c>
      <c r="F14838" s="37">
        <v>0</v>
      </c>
      <c r="G14838" s="38">
        <v>-0.04</v>
      </c>
      <c r="H14838" s="34">
        <v>0.99317805937560932</v>
      </c>
      <c r="I14838" s="35">
        <v>-9.8856483319600938E-2</v>
      </c>
      <c r="J14838" s="35">
        <v>136.84949061965534</v>
      </c>
      <c r="K14838" s="35">
        <v>-0.31858269175792936</v>
      </c>
      <c r="L14838" s="35">
        <v>0.87141261590495422</v>
      </c>
      <c r="M14838" s="35">
        <v>2.4926476482783604E-2</v>
      </c>
      <c r="N14838" s="35">
        <v>0</v>
      </c>
      <c r="O14838" s="35">
        <v>0</v>
      </c>
      <c r="P14838" s="36">
        <v>12</v>
      </c>
      <c r="Q14838" s="37">
        <v>105</v>
      </c>
      <c r="R14838" s="36">
        <v>10</v>
      </c>
      <c r="S14838" s="39">
        <f t="shared" si="517"/>
        <v>100</v>
      </c>
      <c r="T14838" s="34" t="s">
        <v>44</v>
      </c>
      <c r="U14838" s="12">
        <f>(alpha+(beta/(1+EXP((((-1)*ceta)+(delta*LN(speed)))+(epsilon*speed)))))</f>
        <v>4.975222539268416E-2</v>
      </c>
      <c r="V14838" s="8">
        <f t="shared" si="518"/>
        <v>100</v>
      </c>
    </row>
    <row r="14839" spans="1:28">
      <c r="A14839" s="34" t="s">
        <v>20</v>
      </c>
      <c r="B14839" s="34" t="s">
        <v>81</v>
      </c>
      <c r="C14839" s="5" t="s">
        <v>233</v>
      </c>
      <c r="D14839" s="35" t="s">
        <v>88</v>
      </c>
      <c r="E14839" s="36" t="s">
        <v>14</v>
      </c>
      <c r="F14839" s="37">
        <v>0</v>
      </c>
      <c r="G14839" s="38">
        <v>-0.04</v>
      </c>
      <c r="H14839" s="34">
        <v>0.99433045287679034</v>
      </c>
      <c r="I14839" s="35">
        <v>1.5081119770895965</v>
      </c>
      <c r="J14839" s="35">
        <v>6.9129084627079132E-2</v>
      </c>
      <c r="K14839" s="35">
        <v>0.41188592387159745</v>
      </c>
      <c r="L14839" s="35">
        <v>0</v>
      </c>
      <c r="M14839" s="35">
        <v>0</v>
      </c>
      <c r="N14839" s="35">
        <v>0</v>
      </c>
      <c r="O14839" s="35">
        <v>0</v>
      </c>
      <c r="P14839" s="36">
        <v>12</v>
      </c>
      <c r="Q14839" s="37">
        <v>105</v>
      </c>
      <c r="R14839" s="36">
        <v>2</v>
      </c>
      <c r="S14839" s="39">
        <f t="shared" si="517"/>
        <v>100</v>
      </c>
      <c r="T14839" s="34" t="s">
        <v>31</v>
      </c>
      <c r="U14839" s="12">
        <f>((alpha+(beta*speed))^((-1)/ceta))</f>
        <v>5.6669197264428706E-3</v>
      </c>
      <c r="V14839" s="8">
        <f t="shared" si="518"/>
        <v>100</v>
      </c>
      <c r="AB14839" s="41"/>
    </row>
    <row r="14840" spans="1:28">
      <c r="A14840" s="34" t="s">
        <v>20</v>
      </c>
      <c r="B14840" s="34" t="s">
        <v>81</v>
      </c>
      <c r="C14840" s="5" t="s">
        <v>233</v>
      </c>
      <c r="D14840" s="35" t="s">
        <v>88</v>
      </c>
      <c r="E14840" s="36" t="s">
        <v>18</v>
      </c>
      <c r="F14840" s="37">
        <v>0</v>
      </c>
      <c r="G14840" s="38">
        <v>-0.04</v>
      </c>
      <c r="H14840" s="34">
        <v>0.99187471603952837</v>
      </c>
      <c r="I14840" s="35">
        <v>2.5245660798500986</v>
      </c>
      <c r="J14840" s="35">
        <v>-11.763752823283651</v>
      </c>
      <c r="K14840" s="35">
        <v>-1.7048994586256523</v>
      </c>
      <c r="L14840" s="35">
        <v>0</v>
      </c>
      <c r="M14840" s="35">
        <v>0</v>
      </c>
      <c r="N14840" s="35">
        <v>0</v>
      </c>
      <c r="O14840" s="35">
        <v>0</v>
      </c>
      <c r="P14840" s="36">
        <v>12</v>
      </c>
      <c r="Q14840" s="37">
        <v>105</v>
      </c>
      <c r="R14840" s="36">
        <v>13</v>
      </c>
      <c r="S14840" s="39">
        <f t="shared" si="517"/>
        <v>100</v>
      </c>
      <c r="T14840" s="34" t="s">
        <v>50</v>
      </c>
      <c r="U14840" s="12">
        <f>EXP((alpha+(beta/speed))+(ceta*LN(speed)))</f>
        <v>4.3203295048983422E-3</v>
      </c>
      <c r="V14840" s="8">
        <f t="shared" si="518"/>
        <v>100</v>
      </c>
      <c r="AB14840" s="41"/>
    </row>
    <row r="14841" spans="1:28">
      <c r="A14841" s="34" t="s">
        <v>20</v>
      </c>
      <c r="B14841" s="34" t="s">
        <v>81</v>
      </c>
      <c r="C14841" s="5" t="s">
        <v>233</v>
      </c>
      <c r="D14841" s="35" t="s">
        <v>88</v>
      </c>
      <c r="E14841" s="36" t="s">
        <v>17</v>
      </c>
      <c r="F14841" s="37">
        <v>0</v>
      </c>
      <c r="G14841" s="38">
        <v>-0.04</v>
      </c>
      <c r="H14841" s="34">
        <v>0.98551643771123631</v>
      </c>
      <c r="I14841" s="35">
        <v>1434.1758197285446</v>
      </c>
      <c r="J14841" s="35">
        <v>0.96440875374001811</v>
      </c>
      <c r="K14841" s="35">
        <v>-0.44024577711809393</v>
      </c>
      <c r="L14841" s="35">
        <v>0</v>
      </c>
      <c r="M14841" s="35">
        <v>0</v>
      </c>
      <c r="N14841" s="35">
        <v>0</v>
      </c>
      <c r="O14841" s="35">
        <v>0</v>
      </c>
      <c r="P14841" s="36">
        <v>12</v>
      </c>
      <c r="Q14841" s="37">
        <v>105</v>
      </c>
      <c r="R14841" s="36">
        <v>0</v>
      </c>
      <c r="S14841" s="39">
        <f t="shared" si="517"/>
        <v>100</v>
      </c>
      <c r="T14841" s="34" t="s">
        <v>29</v>
      </c>
      <c r="U14841" s="12">
        <f>((alpha*(beta^speed))*(speed^ceta))</f>
        <v>5.0376177933976418</v>
      </c>
      <c r="V14841" s="8">
        <f t="shared" si="518"/>
        <v>100</v>
      </c>
    </row>
    <row r="14842" spans="1:28">
      <c r="A14842" s="34" t="s">
        <v>20</v>
      </c>
      <c r="B14842" s="34" t="s">
        <v>81</v>
      </c>
      <c r="C14842" s="5" t="s">
        <v>233</v>
      </c>
      <c r="D14842" s="35" t="s">
        <v>88</v>
      </c>
      <c r="E14842" s="36" t="s">
        <v>15</v>
      </c>
      <c r="F14842" s="37">
        <v>50</v>
      </c>
      <c r="G14842" s="38">
        <v>-0.04</v>
      </c>
      <c r="H14842" s="34">
        <v>0.9956520647707312</v>
      </c>
      <c r="I14842" s="35">
        <v>-3.1252654543896613E-2</v>
      </c>
      <c r="J14842" s="35">
        <v>30.984079975215387</v>
      </c>
      <c r="K14842" s="35">
        <v>0.16988210841729318</v>
      </c>
      <c r="L14842" s="35">
        <v>0.93260668379292655</v>
      </c>
      <c r="M14842" s="35">
        <v>2.6028187976909999E-2</v>
      </c>
      <c r="N14842" s="35">
        <v>0</v>
      </c>
      <c r="O14842" s="35">
        <v>0</v>
      </c>
      <c r="P14842" s="36">
        <v>12</v>
      </c>
      <c r="Q14842" s="37">
        <v>104</v>
      </c>
      <c r="R14842" s="36">
        <v>10</v>
      </c>
      <c r="S14842" s="39">
        <f t="shared" si="517"/>
        <v>100</v>
      </c>
      <c r="T14842" s="34" t="s">
        <v>44</v>
      </c>
      <c r="U14842" s="12">
        <f>(alpha+(beta/(1+EXP((((-1)*ceta)+(delta*LN(speed)))+(epsilon*speed)))))</f>
        <v>5.7978922195691673E-3</v>
      </c>
      <c r="V14842" s="8">
        <f t="shared" si="518"/>
        <v>100</v>
      </c>
    </row>
    <row r="14843" spans="1:28">
      <c r="A14843" s="34" t="s">
        <v>20</v>
      </c>
      <c r="B14843" s="34" t="s">
        <v>81</v>
      </c>
      <c r="C14843" s="5" t="s">
        <v>233</v>
      </c>
      <c r="D14843" s="35" t="s">
        <v>88</v>
      </c>
      <c r="E14843" s="36" t="s">
        <v>16</v>
      </c>
      <c r="F14843" s="37">
        <v>50</v>
      </c>
      <c r="G14843" s="38">
        <v>-0.04</v>
      </c>
      <c r="H14843" s="34">
        <v>0.99155786299152737</v>
      </c>
      <c r="I14843" s="35">
        <v>-8.4241842440762618E-2</v>
      </c>
      <c r="J14843" s="35">
        <v>45.313079217560009</v>
      </c>
      <c r="K14843" s="35">
        <v>1.0771606562704108</v>
      </c>
      <c r="L14843" s="35">
        <v>0.94397795343579893</v>
      </c>
      <c r="M14843" s="35">
        <v>2.5788196150412033E-2</v>
      </c>
      <c r="N14843" s="35">
        <v>0</v>
      </c>
      <c r="O14843" s="35">
        <v>0</v>
      </c>
      <c r="P14843" s="36">
        <v>12</v>
      </c>
      <c r="Q14843" s="37">
        <v>105</v>
      </c>
      <c r="R14843" s="36">
        <v>10</v>
      </c>
      <c r="S14843" s="39">
        <f t="shared" si="517"/>
        <v>100</v>
      </c>
      <c r="T14843" s="34" t="s">
        <v>44</v>
      </c>
      <c r="U14843" s="12">
        <f>(alpha+(beta/(1+EXP((((-1)*ceta)+(delta*LN(speed)))+(epsilon*speed)))))</f>
        <v>4.6031360893949033E-2</v>
      </c>
      <c r="V14843" s="8">
        <f t="shared" si="518"/>
        <v>100</v>
      </c>
    </row>
    <row r="14844" spans="1:28">
      <c r="A14844" s="34" t="s">
        <v>20</v>
      </c>
      <c r="B14844" s="34" t="s">
        <v>81</v>
      </c>
      <c r="C14844" s="5" t="s">
        <v>233</v>
      </c>
      <c r="D14844" s="35" t="s">
        <v>88</v>
      </c>
      <c r="E14844" s="36" t="s">
        <v>14</v>
      </c>
      <c r="F14844" s="37">
        <v>50</v>
      </c>
      <c r="G14844" s="38">
        <v>-0.04</v>
      </c>
      <c r="H14844" s="34">
        <v>0.99334582132824512</v>
      </c>
      <c r="I14844" s="35">
        <v>1.5225414509652409</v>
      </c>
      <c r="J14844" s="35">
        <v>6.0318696047439703E-2</v>
      </c>
      <c r="K14844" s="35">
        <v>0.38535908393165641</v>
      </c>
      <c r="L14844" s="35">
        <v>0</v>
      </c>
      <c r="M14844" s="35">
        <v>0</v>
      </c>
      <c r="N14844" s="35">
        <v>0</v>
      </c>
      <c r="O14844" s="35">
        <v>0</v>
      </c>
      <c r="P14844" s="36">
        <v>12</v>
      </c>
      <c r="Q14844" s="37">
        <v>105</v>
      </c>
      <c r="R14844" s="36">
        <v>2</v>
      </c>
      <c r="S14844" s="39">
        <f t="shared" si="517"/>
        <v>100</v>
      </c>
      <c r="T14844" s="34" t="s">
        <v>31</v>
      </c>
      <c r="U14844" s="12">
        <f>((alpha+(beta*speed))^((-1)/ceta))</f>
        <v>5.2612017969660783E-3</v>
      </c>
      <c r="V14844" s="8">
        <f t="shared" si="518"/>
        <v>100</v>
      </c>
      <c r="AB14844" s="41"/>
    </row>
    <row r="14845" spans="1:28">
      <c r="A14845" s="34" t="s">
        <v>20</v>
      </c>
      <c r="B14845" s="34" t="s">
        <v>81</v>
      </c>
      <c r="C14845" s="5" t="s">
        <v>233</v>
      </c>
      <c r="D14845" s="35" t="s">
        <v>88</v>
      </c>
      <c r="E14845" s="36" t="s">
        <v>18</v>
      </c>
      <c r="F14845" s="37">
        <v>50</v>
      </c>
      <c r="G14845" s="38">
        <v>-0.04</v>
      </c>
      <c r="H14845" s="34">
        <v>0.99098791695303012</v>
      </c>
      <c r="I14845" s="35">
        <v>2.620607391861757</v>
      </c>
      <c r="J14845" s="35">
        <v>-12.195500320914485</v>
      </c>
      <c r="K14845" s="35">
        <v>-1.7289136324753207</v>
      </c>
      <c r="L14845" s="35">
        <v>0</v>
      </c>
      <c r="M14845" s="35">
        <v>0</v>
      </c>
      <c r="N14845" s="35">
        <v>0</v>
      </c>
      <c r="O14845" s="35">
        <v>0</v>
      </c>
      <c r="P14845" s="36">
        <v>12</v>
      </c>
      <c r="Q14845" s="37">
        <v>105</v>
      </c>
      <c r="R14845" s="36">
        <v>13</v>
      </c>
      <c r="S14845" s="39">
        <f t="shared" si="517"/>
        <v>100</v>
      </c>
      <c r="T14845" s="34" t="s">
        <v>50</v>
      </c>
      <c r="U14845" s="12">
        <f>EXP((alpha+(beta/speed))+(ceta*LN(speed)))</f>
        <v>4.2395882480149539E-3</v>
      </c>
      <c r="V14845" s="8">
        <f t="shared" si="518"/>
        <v>100</v>
      </c>
      <c r="AB14845" s="41"/>
    </row>
    <row r="14846" spans="1:28">
      <c r="A14846" s="34" t="s">
        <v>20</v>
      </c>
      <c r="B14846" s="34" t="s">
        <v>81</v>
      </c>
      <c r="C14846" s="5" t="s">
        <v>233</v>
      </c>
      <c r="D14846" s="35" t="s">
        <v>88</v>
      </c>
      <c r="E14846" s="36" t="s">
        <v>17</v>
      </c>
      <c r="F14846" s="37">
        <v>50</v>
      </c>
      <c r="G14846" s="38">
        <v>-0.04</v>
      </c>
      <c r="H14846" s="34">
        <v>0.98239670308253801</v>
      </c>
      <c r="I14846" s="35">
        <v>1197.3535301365057</v>
      </c>
      <c r="J14846" s="35">
        <v>0.96142144966521337</v>
      </c>
      <c r="K14846" s="35">
        <v>-0.36296617688002719</v>
      </c>
      <c r="L14846" s="35">
        <v>0</v>
      </c>
      <c r="M14846" s="35">
        <v>0</v>
      </c>
      <c r="N14846" s="35">
        <v>0</v>
      </c>
      <c r="O14846" s="35">
        <v>0</v>
      </c>
      <c r="P14846" s="36">
        <v>12</v>
      </c>
      <c r="Q14846" s="37">
        <v>105</v>
      </c>
      <c r="R14846" s="36">
        <v>0</v>
      </c>
      <c r="S14846" s="39">
        <f t="shared" si="517"/>
        <v>100</v>
      </c>
      <c r="T14846" s="34" t="s">
        <v>29</v>
      </c>
      <c r="U14846" s="12">
        <f>((alpha*(beta^speed))*(speed^ceta))</f>
        <v>4.4022100627916627</v>
      </c>
      <c r="V14846" s="8">
        <f t="shared" si="518"/>
        <v>100</v>
      </c>
    </row>
    <row r="14847" spans="1:28">
      <c r="A14847" s="34" t="s">
        <v>20</v>
      </c>
      <c r="B14847" s="34" t="s">
        <v>81</v>
      </c>
      <c r="C14847" s="5" t="s">
        <v>233</v>
      </c>
      <c r="D14847" s="35" t="s">
        <v>88</v>
      </c>
      <c r="E14847" s="36" t="s">
        <v>15</v>
      </c>
      <c r="F14847" s="37">
        <v>100</v>
      </c>
      <c r="G14847" s="38">
        <v>-0.04</v>
      </c>
      <c r="H14847" s="34">
        <v>0.99520819457741538</v>
      </c>
      <c r="I14847" s="35">
        <v>19.791754192084987</v>
      </c>
      <c r="J14847" s="35">
        <v>0.96223582314049738</v>
      </c>
      <c r="K14847" s="35">
        <v>-0.67081610698595273</v>
      </c>
      <c r="L14847" s="35">
        <v>0</v>
      </c>
      <c r="M14847" s="35">
        <v>0</v>
      </c>
      <c r="N14847" s="35">
        <v>0</v>
      </c>
      <c r="O14847" s="35">
        <v>0</v>
      </c>
      <c r="P14847" s="36">
        <v>12</v>
      </c>
      <c r="Q14847" s="37">
        <v>105</v>
      </c>
      <c r="R14847" s="36">
        <v>0</v>
      </c>
      <c r="S14847" s="39">
        <f t="shared" si="517"/>
        <v>100</v>
      </c>
      <c r="T14847" s="34" t="s">
        <v>29</v>
      </c>
      <c r="U14847" s="12">
        <f>((alpha*(beta^speed))*(speed^ceta))</f>
        <v>1.9186872917674753E-2</v>
      </c>
      <c r="V14847" s="8">
        <f t="shared" si="518"/>
        <v>100</v>
      </c>
    </row>
    <row r="14848" spans="1:28">
      <c r="A14848" s="34" t="s">
        <v>20</v>
      </c>
      <c r="B14848" s="34" t="s">
        <v>81</v>
      </c>
      <c r="C14848" s="5" t="s">
        <v>233</v>
      </c>
      <c r="D14848" s="35" t="s">
        <v>88</v>
      </c>
      <c r="E14848" s="36" t="s">
        <v>16</v>
      </c>
      <c r="F14848" s="37">
        <v>100</v>
      </c>
      <c r="G14848" s="38">
        <v>-0.04</v>
      </c>
      <c r="H14848" s="34">
        <v>0.99025975237828268</v>
      </c>
      <c r="I14848" s="35">
        <v>51.123842514111224</v>
      </c>
      <c r="J14848" s="35">
        <v>0.96284806208411489</v>
      </c>
      <c r="K14848" s="35">
        <v>-0.58411141767302555</v>
      </c>
      <c r="L14848" s="35">
        <v>0</v>
      </c>
      <c r="M14848" s="35">
        <v>0</v>
      </c>
      <c r="N14848" s="35">
        <v>0</v>
      </c>
      <c r="O14848" s="35">
        <v>0</v>
      </c>
      <c r="P14848" s="36">
        <v>12</v>
      </c>
      <c r="Q14848" s="37">
        <v>105</v>
      </c>
      <c r="R14848" s="36">
        <v>0</v>
      </c>
      <c r="S14848" s="39">
        <f t="shared" si="517"/>
        <v>100</v>
      </c>
      <c r="T14848" s="34" t="s">
        <v>29</v>
      </c>
      <c r="U14848" s="12">
        <f>((alpha*(beta^speed))*(speed^ceta))</f>
        <v>7.8736610847537802E-2</v>
      </c>
      <c r="V14848" s="8">
        <f t="shared" si="518"/>
        <v>100</v>
      </c>
    </row>
    <row r="14849" spans="1:28">
      <c r="A14849" s="34" t="s">
        <v>20</v>
      </c>
      <c r="B14849" s="34" t="s">
        <v>81</v>
      </c>
      <c r="C14849" s="5" t="s">
        <v>233</v>
      </c>
      <c r="D14849" s="35" t="s">
        <v>88</v>
      </c>
      <c r="E14849" s="36" t="s">
        <v>14</v>
      </c>
      <c r="F14849" s="37">
        <v>100</v>
      </c>
      <c r="G14849" s="38">
        <v>-0.04</v>
      </c>
      <c r="H14849" s="34">
        <v>0.99271455761002414</v>
      </c>
      <c r="I14849" s="35">
        <v>4.0694300240162713</v>
      </c>
      <c r="J14849" s="35">
        <v>-15.49830789388</v>
      </c>
      <c r="K14849" s="35">
        <v>-1.9738105429751727</v>
      </c>
      <c r="L14849" s="35">
        <v>0</v>
      </c>
      <c r="M14849" s="35">
        <v>0</v>
      </c>
      <c r="N14849" s="35">
        <v>0</v>
      </c>
      <c r="O14849" s="35">
        <v>0</v>
      </c>
      <c r="P14849" s="36">
        <v>12</v>
      </c>
      <c r="Q14849" s="37">
        <v>105</v>
      </c>
      <c r="R14849" s="36">
        <v>13</v>
      </c>
      <c r="S14849" s="39">
        <f t="shared" si="517"/>
        <v>100</v>
      </c>
      <c r="T14849" s="34" t="s">
        <v>50</v>
      </c>
      <c r="U14849" s="12">
        <f>EXP((alpha+(beta/speed))+(ceta*LN(speed)))</f>
        <v>5.6545965255823489E-3</v>
      </c>
      <c r="V14849" s="8">
        <f t="shared" si="518"/>
        <v>100</v>
      </c>
      <c r="AB14849" s="41"/>
    </row>
    <row r="14850" spans="1:28">
      <c r="A14850" s="34" t="s">
        <v>20</v>
      </c>
      <c r="B14850" s="34" t="s">
        <v>81</v>
      </c>
      <c r="C14850" s="5" t="s">
        <v>233</v>
      </c>
      <c r="D14850" s="35" t="s">
        <v>88</v>
      </c>
      <c r="E14850" s="36" t="s">
        <v>18</v>
      </c>
      <c r="F14850" s="37">
        <v>100</v>
      </c>
      <c r="G14850" s="38">
        <v>-0.04</v>
      </c>
      <c r="H14850" s="34">
        <v>0.9899800363612441</v>
      </c>
      <c r="I14850" s="35">
        <v>2.811905024330827</v>
      </c>
      <c r="J14850" s="35">
        <v>-13.193109717866536</v>
      </c>
      <c r="K14850" s="35">
        <v>-1.7737095418367486</v>
      </c>
      <c r="L14850" s="35">
        <v>0</v>
      </c>
      <c r="M14850" s="35">
        <v>0</v>
      </c>
      <c r="N14850" s="35">
        <v>0</v>
      </c>
      <c r="O14850" s="35">
        <v>0</v>
      </c>
      <c r="P14850" s="36">
        <v>12</v>
      </c>
      <c r="Q14850" s="37">
        <v>105</v>
      </c>
      <c r="R14850" s="36">
        <v>13</v>
      </c>
      <c r="S14850" s="39">
        <f t="shared" ref="S14850:S14913" si="519">V14850</f>
        <v>100</v>
      </c>
      <c r="T14850" s="34" t="s">
        <v>50</v>
      </c>
      <c r="U14850" s="12">
        <f>EXP((alpha+(beta/speed))+(ceta*LN(speed)))</f>
        <v>4.1350313309700786E-3</v>
      </c>
      <c r="V14850" s="8">
        <f t="shared" ref="V14850:V14913" si="520">IF($V$1&lt;P14850,P14850,IF($V$1&gt;Q14850,Q14850,$V$1))</f>
        <v>100</v>
      </c>
      <c r="AB14850" s="41"/>
    </row>
    <row r="14851" spans="1:28">
      <c r="A14851" s="34" t="s">
        <v>20</v>
      </c>
      <c r="B14851" s="34" t="s">
        <v>81</v>
      </c>
      <c r="C14851" s="5" t="s">
        <v>233</v>
      </c>
      <c r="D14851" s="35" t="s">
        <v>88</v>
      </c>
      <c r="E14851" s="36" t="s">
        <v>17</v>
      </c>
      <c r="F14851" s="37">
        <v>100</v>
      </c>
      <c r="G14851" s="38">
        <v>-0.04</v>
      </c>
      <c r="H14851" s="34">
        <v>0.97969442319812328</v>
      </c>
      <c r="I14851" s="35">
        <v>1068.44753869175</v>
      </c>
      <c r="J14851" s="35">
        <v>0.95943203851073888</v>
      </c>
      <c r="K14851" s="35">
        <v>-0.31250682462274776</v>
      </c>
      <c r="L14851" s="35">
        <v>0</v>
      </c>
      <c r="M14851" s="35">
        <v>0</v>
      </c>
      <c r="N14851" s="35">
        <v>0</v>
      </c>
      <c r="O14851" s="35">
        <v>0</v>
      </c>
      <c r="P14851" s="36">
        <v>12</v>
      </c>
      <c r="Q14851" s="37">
        <v>105</v>
      </c>
      <c r="R14851" s="36">
        <v>0</v>
      </c>
      <c r="S14851" s="39">
        <f t="shared" si="519"/>
        <v>100</v>
      </c>
      <c r="T14851" s="34" t="s">
        <v>29</v>
      </c>
      <c r="U14851" s="12">
        <f>((alpha*(beta^speed))*(speed^ceta))</f>
        <v>4.0286657777876504</v>
      </c>
      <c r="V14851" s="8">
        <f t="shared" si="520"/>
        <v>100</v>
      </c>
    </row>
    <row r="14852" spans="1:28">
      <c r="A14852" s="34" t="s">
        <v>20</v>
      </c>
      <c r="B14852" s="34" t="s">
        <v>81</v>
      </c>
      <c r="C14852" s="5" t="s">
        <v>233</v>
      </c>
      <c r="D14852" s="35" t="s">
        <v>88</v>
      </c>
      <c r="E14852" s="36" t="s">
        <v>15</v>
      </c>
      <c r="F14852" s="37">
        <v>0</v>
      </c>
      <c r="G14852" s="38">
        <v>-0.02</v>
      </c>
      <c r="H14852" s="34">
        <v>0.99833852455842864</v>
      </c>
      <c r="I14852" s="35">
        <v>0.26488703658050461</v>
      </c>
      <c r="J14852" s="35">
        <v>44.400225181862517</v>
      </c>
      <c r="K14852" s="35">
        <v>-0.10119206174627528</v>
      </c>
      <c r="L14852" s="35">
        <v>0.93646481447414265</v>
      </c>
      <c r="M14852" s="35">
        <v>2.3672483560996726E-2</v>
      </c>
      <c r="N14852" s="35">
        <v>0</v>
      </c>
      <c r="O14852" s="35">
        <v>0</v>
      </c>
      <c r="P14852" s="36">
        <v>12</v>
      </c>
      <c r="Q14852" s="37">
        <v>105</v>
      </c>
      <c r="R14852" s="36">
        <v>10</v>
      </c>
      <c r="S14852" s="39">
        <f t="shared" si="519"/>
        <v>100</v>
      </c>
      <c r="T14852" s="34" t="s">
        <v>44</v>
      </c>
      <c r="U14852" s="12">
        <f>(alpha+(beta/(1+EXP((((-1)*ceta)+(delta*LN(speed)))+(epsilon*speed)))))</f>
        <v>0.31522930677642569</v>
      </c>
      <c r="V14852" s="8">
        <f t="shared" si="520"/>
        <v>100</v>
      </c>
    </row>
    <row r="14853" spans="1:28">
      <c r="A14853" s="34" t="s">
        <v>20</v>
      </c>
      <c r="B14853" s="34" t="s">
        <v>81</v>
      </c>
      <c r="C14853" s="5" t="s">
        <v>233</v>
      </c>
      <c r="D14853" s="35" t="s">
        <v>88</v>
      </c>
      <c r="E14853" s="36" t="s">
        <v>16</v>
      </c>
      <c r="F14853" s="37">
        <v>0</v>
      </c>
      <c r="G14853" s="38">
        <v>-0.02</v>
      </c>
      <c r="H14853" s="34">
        <v>0.99583291011028052</v>
      </c>
      <c r="I14853" s="35">
        <v>0.87928944039865542</v>
      </c>
      <c r="J14853" s="35">
        <v>140.99299478638042</v>
      </c>
      <c r="K14853" s="35">
        <v>-0.35163404427759271</v>
      </c>
      <c r="L14853" s="35">
        <v>0.80886952440329818</v>
      </c>
      <c r="M14853" s="35">
        <v>2.4982929899126413E-2</v>
      </c>
      <c r="N14853" s="35">
        <v>0</v>
      </c>
      <c r="O14853" s="35">
        <v>0</v>
      </c>
      <c r="P14853" s="36">
        <v>12</v>
      </c>
      <c r="Q14853" s="37">
        <v>105</v>
      </c>
      <c r="R14853" s="36">
        <v>10</v>
      </c>
      <c r="S14853" s="39">
        <f t="shared" si="519"/>
        <v>100</v>
      </c>
      <c r="T14853" s="34" t="s">
        <v>44</v>
      </c>
      <c r="U14853" s="12">
        <f>(alpha+(beta/(1+EXP((((-1)*ceta)+(delta*LN(speed)))+(epsilon*speed)))))</f>
        <v>1.0756912623059653</v>
      </c>
      <c r="V14853" s="8">
        <f t="shared" si="520"/>
        <v>100</v>
      </c>
    </row>
    <row r="14854" spans="1:28">
      <c r="A14854" s="34" t="s">
        <v>20</v>
      </c>
      <c r="B14854" s="34" t="s">
        <v>81</v>
      </c>
      <c r="C14854" s="5" t="s">
        <v>233</v>
      </c>
      <c r="D14854" s="35" t="s">
        <v>88</v>
      </c>
      <c r="E14854" s="36" t="s">
        <v>14</v>
      </c>
      <c r="F14854" s="37">
        <v>0</v>
      </c>
      <c r="G14854" s="38">
        <v>-0.02</v>
      </c>
      <c r="H14854" s="34">
        <v>0.99154801095988787</v>
      </c>
      <c r="I14854" s="35">
        <v>1.7506265936985581</v>
      </c>
      <c r="J14854" s="35">
        <v>-6.2136562615321926</v>
      </c>
      <c r="K14854" s="35">
        <v>-1.2607041441854476</v>
      </c>
      <c r="L14854" s="35">
        <v>0</v>
      </c>
      <c r="M14854" s="35">
        <v>0</v>
      </c>
      <c r="N14854" s="35">
        <v>0</v>
      </c>
      <c r="O14854" s="35">
        <v>0</v>
      </c>
      <c r="P14854" s="36">
        <v>12</v>
      </c>
      <c r="Q14854" s="37">
        <v>105</v>
      </c>
      <c r="R14854" s="36">
        <v>13</v>
      </c>
      <c r="S14854" s="39">
        <f t="shared" si="519"/>
        <v>100</v>
      </c>
      <c r="T14854" s="34" t="s">
        <v>50</v>
      </c>
      <c r="U14854" s="12">
        <f>EXP((alpha+(beta/speed))+(ceta*LN(speed)))</f>
        <v>1.6288969678632161E-2</v>
      </c>
      <c r="V14854" s="8">
        <f t="shared" si="520"/>
        <v>100</v>
      </c>
      <c r="AB14854" s="41"/>
    </row>
    <row r="14855" spans="1:28">
      <c r="A14855" s="34" t="s">
        <v>20</v>
      </c>
      <c r="B14855" s="34" t="s">
        <v>81</v>
      </c>
      <c r="C14855" s="5" t="s">
        <v>233</v>
      </c>
      <c r="D14855" s="35" t="s">
        <v>88</v>
      </c>
      <c r="E14855" s="36" t="s">
        <v>18</v>
      </c>
      <c r="F14855" s="37">
        <v>0</v>
      </c>
      <c r="G14855" s="38">
        <v>-0.02</v>
      </c>
      <c r="H14855" s="34">
        <v>0.99145265311571595</v>
      </c>
      <c r="I14855" s="35">
        <v>1.356973821850487</v>
      </c>
      <c r="J14855" s="35">
        <v>-7.4460720972011254</v>
      </c>
      <c r="K14855" s="35">
        <v>-1.3060986079420067</v>
      </c>
      <c r="L14855" s="35">
        <v>0</v>
      </c>
      <c r="M14855" s="35">
        <v>0</v>
      </c>
      <c r="N14855" s="35">
        <v>0</v>
      </c>
      <c r="O14855" s="35">
        <v>0</v>
      </c>
      <c r="P14855" s="36">
        <v>12</v>
      </c>
      <c r="Q14855" s="37">
        <v>105</v>
      </c>
      <c r="R14855" s="36">
        <v>13</v>
      </c>
      <c r="S14855" s="39">
        <f t="shared" si="519"/>
        <v>100</v>
      </c>
      <c r="T14855" s="34" t="s">
        <v>50</v>
      </c>
      <c r="U14855" s="12">
        <f>EXP((alpha+(beta/speed))+(ceta*LN(speed)))</f>
        <v>8.8062527646405545E-3</v>
      </c>
      <c r="V14855" s="8">
        <f t="shared" si="520"/>
        <v>100</v>
      </c>
      <c r="AB14855" s="41"/>
    </row>
    <row r="14856" spans="1:28">
      <c r="A14856" s="34" t="s">
        <v>20</v>
      </c>
      <c r="B14856" s="34" t="s">
        <v>81</v>
      </c>
      <c r="C14856" s="5" t="s">
        <v>233</v>
      </c>
      <c r="D14856" s="35" t="s">
        <v>88</v>
      </c>
      <c r="E14856" s="36" t="s">
        <v>17</v>
      </c>
      <c r="F14856" s="37">
        <v>0</v>
      </c>
      <c r="G14856" s="38">
        <v>-0.02</v>
      </c>
      <c r="H14856" s="34">
        <v>0.98870080973581465</v>
      </c>
      <c r="I14856" s="35">
        <v>9.7894675158403466</v>
      </c>
      <c r="J14856" s="35">
        <v>-7.2015792139068271</v>
      </c>
      <c r="K14856" s="35">
        <v>-1.2678639408584951</v>
      </c>
      <c r="L14856" s="35">
        <v>0</v>
      </c>
      <c r="M14856" s="35">
        <v>0</v>
      </c>
      <c r="N14856" s="35">
        <v>0</v>
      </c>
      <c r="O14856" s="35">
        <v>0</v>
      </c>
      <c r="P14856" s="36">
        <v>12</v>
      </c>
      <c r="Q14856" s="37">
        <v>105</v>
      </c>
      <c r="R14856" s="36">
        <v>13</v>
      </c>
      <c r="S14856" s="39">
        <f t="shared" si="519"/>
        <v>100</v>
      </c>
      <c r="T14856" s="34" t="s">
        <v>50</v>
      </c>
      <c r="U14856" s="12">
        <f>EXP((alpha+(beta/speed))+(ceta*LN(speed)))</f>
        <v>48.362392797080297</v>
      </c>
      <c r="V14856" s="8">
        <f t="shared" si="520"/>
        <v>100</v>
      </c>
    </row>
    <row r="14857" spans="1:28">
      <c r="A14857" s="34" t="s">
        <v>20</v>
      </c>
      <c r="B14857" s="34" t="s">
        <v>81</v>
      </c>
      <c r="C14857" s="5" t="s">
        <v>233</v>
      </c>
      <c r="D14857" s="35" t="s">
        <v>88</v>
      </c>
      <c r="E14857" s="36" t="s">
        <v>15</v>
      </c>
      <c r="F14857" s="37">
        <v>50</v>
      </c>
      <c r="G14857" s="38">
        <v>-0.02</v>
      </c>
      <c r="H14857" s="34">
        <v>0.99805281865203677</v>
      </c>
      <c r="I14857" s="35">
        <v>0.17170043772081992</v>
      </c>
      <c r="J14857" s="35">
        <v>39.854229536876474</v>
      </c>
      <c r="K14857" s="35">
        <v>0.13511314413561565</v>
      </c>
      <c r="L14857" s="35">
        <v>1.0003091096351022</v>
      </c>
      <c r="M14857" s="35">
        <v>1.9259782840895627E-2</v>
      </c>
      <c r="N14857" s="35">
        <v>0</v>
      </c>
      <c r="O14857" s="35">
        <v>0</v>
      </c>
      <c r="P14857" s="36">
        <v>12</v>
      </c>
      <c r="Q14857" s="37">
        <v>105</v>
      </c>
      <c r="R14857" s="36">
        <v>10</v>
      </c>
      <c r="S14857" s="39">
        <f t="shared" si="519"/>
        <v>100</v>
      </c>
      <c r="T14857" s="34" t="s">
        <v>44</v>
      </c>
      <c r="U14857" s="12">
        <f>(alpha+(beta/(1+EXP((((-1)*ceta)+(delta*LN(speed)))+(epsilon*speed)))))</f>
        <v>0.23797860808534199</v>
      </c>
      <c r="V14857" s="8">
        <f t="shared" si="520"/>
        <v>100</v>
      </c>
    </row>
    <row r="14858" spans="1:28">
      <c r="A14858" s="34" t="s">
        <v>20</v>
      </c>
      <c r="B14858" s="34" t="s">
        <v>81</v>
      </c>
      <c r="C14858" s="5" t="s">
        <v>233</v>
      </c>
      <c r="D14858" s="35" t="s">
        <v>88</v>
      </c>
      <c r="E14858" s="36" t="s">
        <v>16</v>
      </c>
      <c r="F14858" s="37">
        <v>50</v>
      </c>
      <c r="G14858" s="38">
        <v>-0.02</v>
      </c>
      <c r="H14858" s="34">
        <v>0.99407340174155878</v>
      </c>
      <c r="I14858" s="35">
        <v>0.62214401834220812</v>
      </c>
      <c r="J14858" s="35">
        <v>238.08792033292673</v>
      </c>
      <c r="K14858" s="35">
        <v>-0.96170877593502091</v>
      </c>
      <c r="L14858" s="35">
        <v>0.78467255472445507</v>
      </c>
      <c r="M14858" s="35">
        <v>2.2592674530120618E-2</v>
      </c>
      <c r="N14858" s="35">
        <v>0</v>
      </c>
      <c r="O14858" s="35">
        <v>0</v>
      </c>
      <c r="P14858" s="36">
        <v>12</v>
      </c>
      <c r="Q14858" s="37">
        <v>105</v>
      </c>
      <c r="R14858" s="36">
        <v>10</v>
      </c>
      <c r="S14858" s="39">
        <f t="shared" si="519"/>
        <v>100</v>
      </c>
      <c r="T14858" s="34" t="s">
        <v>44</v>
      </c>
      <c r="U14858" s="12">
        <f>(alpha+(beta/(1+EXP((((-1)*ceta)+(delta*LN(speed)))+(epsilon*speed)))))</f>
        <v>0.87804562358203708</v>
      </c>
      <c r="V14858" s="8">
        <f t="shared" si="520"/>
        <v>100</v>
      </c>
    </row>
    <row r="14859" spans="1:28">
      <c r="A14859" s="34" t="s">
        <v>20</v>
      </c>
      <c r="B14859" s="34" t="s">
        <v>81</v>
      </c>
      <c r="C14859" s="5" t="s">
        <v>233</v>
      </c>
      <c r="D14859" s="35" t="s">
        <v>88</v>
      </c>
      <c r="E14859" s="36" t="s">
        <v>14</v>
      </c>
      <c r="F14859" s="37">
        <v>50</v>
      </c>
      <c r="G14859" s="38">
        <v>-0.02</v>
      </c>
      <c r="H14859" s="34">
        <v>0.99232615799428059</v>
      </c>
      <c r="I14859" s="35">
        <v>2.0145618962248606</v>
      </c>
      <c r="J14859" s="35">
        <v>-7.1231279633644764</v>
      </c>
      <c r="K14859" s="35">
        <v>-1.3440028213512265</v>
      </c>
      <c r="L14859" s="35">
        <v>0</v>
      </c>
      <c r="M14859" s="35">
        <v>0</v>
      </c>
      <c r="N14859" s="35">
        <v>0</v>
      </c>
      <c r="O14859" s="35">
        <v>0</v>
      </c>
      <c r="P14859" s="36">
        <v>12</v>
      </c>
      <c r="Q14859" s="37">
        <v>105</v>
      </c>
      <c r="R14859" s="36">
        <v>13</v>
      </c>
      <c r="S14859" s="39">
        <f t="shared" si="519"/>
        <v>100</v>
      </c>
      <c r="T14859" s="34" t="s">
        <v>50</v>
      </c>
      <c r="U14859" s="12">
        <f>EXP((alpha+(beta/speed))+(ceta*LN(speed)))</f>
        <v>1.4320959633543542E-2</v>
      </c>
      <c r="V14859" s="8">
        <f t="shared" si="520"/>
        <v>100</v>
      </c>
      <c r="AB14859" s="41"/>
    </row>
    <row r="14860" spans="1:28">
      <c r="A14860" s="34" t="s">
        <v>20</v>
      </c>
      <c r="B14860" s="34" t="s">
        <v>81</v>
      </c>
      <c r="C14860" s="5" t="s">
        <v>233</v>
      </c>
      <c r="D14860" s="35" t="s">
        <v>88</v>
      </c>
      <c r="E14860" s="36" t="s">
        <v>18</v>
      </c>
      <c r="F14860" s="37">
        <v>50</v>
      </c>
      <c r="G14860" s="38">
        <v>-0.02</v>
      </c>
      <c r="H14860" s="34">
        <v>0.99086950482415115</v>
      </c>
      <c r="I14860" s="35">
        <v>1.6570004646651304</v>
      </c>
      <c r="J14860" s="35">
        <v>-8.7488354355294096</v>
      </c>
      <c r="K14860" s="35">
        <v>-1.3797457135954239</v>
      </c>
      <c r="L14860" s="35">
        <v>0</v>
      </c>
      <c r="M14860" s="35">
        <v>0</v>
      </c>
      <c r="N14860" s="35">
        <v>0</v>
      </c>
      <c r="O14860" s="35">
        <v>0</v>
      </c>
      <c r="P14860" s="36">
        <v>12</v>
      </c>
      <c r="Q14860" s="37">
        <v>105</v>
      </c>
      <c r="R14860" s="36">
        <v>13</v>
      </c>
      <c r="S14860" s="39">
        <f t="shared" si="519"/>
        <v>100</v>
      </c>
      <c r="T14860" s="34" t="s">
        <v>50</v>
      </c>
      <c r="U14860" s="12">
        <f>EXP((alpha+(beta/speed))+(ceta*LN(speed)))</f>
        <v>8.3587054514201019E-3</v>
      </c>
      <c r="V14860" s="8">
        <f t="shared" si="520"/>
        <v>100</v>
      </c>
      <c r="AB14860" s="41"/>
    </row>
    <row r="14861" spans="1:28">
      <c r="A14861" s="34" t="s">
        <v>20</v>
      </c>
      <c r="B14861" s="34" t="s">
        <v>81</v>
      </c>
      <c r="C14861" s="5" t="s">
        <v>233</v>
      </c>
      <c r="D14861" s="35" t="s">
        <v>88</v>
      </c>
      <c r="E14861" s="36" t="s">
        <v>17</v>
      </c>
      <c r="F14861" s="37">
        <v>50</v>
      </c>
      <c r="G14861" s="38">
        <v>-0.02</v>
      </c>
      <c r="H14861" s="34">
        <v>0.98621628463494027</v>
      </c>
      <c r="I14861" s="35">
        <v>10.335337087365128</v>
      </c>
      <c r="J14861" s="35">
        <v>-9.548854186193303</v>
      </c>
      <c r="K14861" s="35">
        <v>-1.4090369369597022</v>
      </c>
      <c r="L14861" s="35">
        <v>0</v>
      </c>
      <c r="M14861" s="35">
        <v>0</v>
      </c>
      <c r="N14861" s="35">
        <v>0</v>
      </c>
      <c r="O14861" s="35">
        <v>0</v>
      </c>
      <c r="P14861" s="36">
        <v>12</v>
      </c>
      <c r="Q14861" s="37">
        <v>105</v>
      </c>
      <c r="R14861" s="36">
        <v>13</v>
      </c>
      <c r="S14861" s="39">
        <f t="shared" si="519"/>
        <v>100</v>
      </c>
      <c r="T14861" s="34" t="s">
        <v>50</v>
      </c>
      <c r="U14861" s="12">
        <f>EXP((alpha+(beta/speed))+(ceta*LN(speed)))</f>
        <v>42.5633541762585</v>
      </c>
      <c r="V14861" s="8">
        <f t="shared" si="520"/>
        <v>100</v>
      </c>
    </row>
    <row r="14862" spans="1:28">
      <c r="A14862" s="34" t="s">
        <v>20</v>
      </c>
      <c r="B14862" s="34" t="s">
        <v>81</v>
      </c>
      <c r="C14862" s="5" t="s">
        <v>233</v>
      </c>
      <c r="D14862" s="35" t="s">
        <v>88</v>
      </c>
      <c r="E14862" s="36" t="s">
        <v>15</v>
      </c>
      <c r="F14862" s="37">
        <v>100</v>
      </c>
      <c r="G14862" s="38">
        <v>-0.02</v>
      </c>
      <c r="H14862" s="34">
        <v>0.99793240821593721</v>
      </c>
      <c r="I14862" s="35">
        <v>0.11100383603281815</v>
      </c>
      <c r="J14862" s="35">
        <v>42.008943145033442</v>
      </c>
      <c r="K14862" s="35">
        <v>5.8410168282474091E-2</v>
      </c>
      <c r="L14862" s="35">
        <v>0.99548917623071431</v>
      </c>
      <c r="M14862" s="35">
        <v>1.8266806632285616E-2</v>
      </c>
      <c r="N14862" s="35">
        <v>0</v>
      </c>
      <c r="O14862" s="35">
        <v>0</v>
      </c>
      <c r="P14862" s="36">
        <v>12</v>
      </c>
      <c r="Q14862" s="37">
        <v>105</v>
      </c>
      <c r="R14862" s="36">
        <v>10</v>
      </c>
      <c r="S14862" s="39">
        <f t="shared" si="519"/>
        <v>100</v>
      </c>
      <c r="T14862" s="34" t="s">
        <v>44</v>
      </c>
      <c r="U14862" s="12">
        <f>(alpha+(beta/(1+EXP((((-1)*ceta)+(delta*LN(speed)))+(epsilon*speed)))))</f>
        <v>0.18406008357530471</v>
      </c>
      <c r="V14862" s="8">
        <f t="shared" si="520"/>
        <v>100</v>
      </c>
    </row>
    <row r="14863" spans="1:28">
      <c r="A14863" s="34" t="s">
        <v>20</v>
      </c>
      <c r="B14863" s="34" t="s">
        <v>81</v>
      </c>
      <c r="C14863" s="5" t="s">
        <v>233</v>
      </c>
      <c r="D14863" s="35" t="s">
        <v>88</v>
      </c>
      <c r="E14863" s="36" t="s">
        <v>16</v>
      </c>
      <c r="F14863" s="37">
        <v>100</v>
      </c>
      <c r="G14863" s="38">
        <v>-0.02</v>
      </c>
      <c r="H14863" s="34">
        <v>0.9923795710220773</v>
      </c>
      <c r="I14863" s="35">
        <v>0.40548014248214548</v>
      </c>
      <c r="J14863" s="35">
        <v>128.5149191985532</v>
      </c>
      <c r="K14863" s="35">
        <v>-0.22086920198174373</v>
      </c>
      <c r="L14863" s="35">
        <v>0.82474909993896761</v>
      </c>
      <c r="M14863" s="35">
        <v>1.9481893218375679E-2</v>
      </c>
      <c r="N14863" s="35">
        <v>0</v>
      </c>
      <c r="O14863" s="35">
        <v>0</v>
      </c>
      <c r="P14863" s="36">
        <v>12</v>
      </c>
      <c r="Q14863" s="37">
        <v>105</v>
      </c>
      <c r="R14863" s="36">
        <v>10</v>
      </c>
      <c r="S14863" s="39">
        <f t="shared" si="519"/>
        <v>100</v>
      </c>
      <c r="T14863" s="34" t="s">
        <v>44</v>
      </c>
      <c r="U14863" s="12">
        <f>(alpha+(beta/(1+EXP((((-1)*ceta)+(delta*LN(speed)))+(epsilon*speed)))))</f>
        <v>0.73382799765932871</v>
      </c>
      <c r="V14863" s="8">
        <f t="shared" si="520"/>
        <v>100</v>
      </c>
    </row>
    <row r="14864" spans="1:28">
      <c r="A14864" s="34" t="s">
        <v>20</v>
      </c>
      <c r="B14864" s="34" t="s">
        <v>81</v>
      </c>
      <c r="C14864" s="5" t="s">
        <v>233</v>
      </c>
      <c r="D14864" s="35" t="s">
        <v>88</v>
      </c>
      <c r="E14864" s="36" t="s">
        <v>14</v>
      </c>
      <c r="F14864" s="37">
        <v>100</v>
      </c>
      <c r="G14864" s="38">
        <v>-0.02</v>
      </c>
      <c r="H14864" s="34">
        <v>0.9921241373193147</v>
      </c>
      <c r="I14864" s="35">
        <v>3.2326965843575328</v>
      </c>
      <c r="J14864" s="35">
        <v>0.10982407872214041</v>
      </c>
      <c r="K14864" s="35">
        <v>1.4175195806287146</v>
      </c>
      <c r="L14864" s="35">
        <v>0</v>
      </c>
      <c r="M14864" s="35">
        <v>0</v>
      </c>
      <c r="N14864" s="35">
        <v>0</v>
      </c>
      <c r="O14864" s="35">
        <v>0</v>
      </c>
      <c r="P14864" s="36">
        <v>12</v>
      </c>
      <c r="Q14864" s="37">
        <v>105</v>
      </c>
      <c r="R14864" s="36">
        <v>6</v>
      </c>
      <c r="S14864" s="39">
        <f t="shared" si="519"/>
        <v>100</v>
      </c>
      <c r="T14864" s="34" t="s">
        <v>37</v>
      </c>
      <c r="U14864" s="12">
        <f>(1/(alpha+(beta*(speed^ceta))))</f>
        <v>1.2763333690163466E-2</v>
      </c>
      <c r="V14864" s="8">
        <f t="shared" si="520"/>
        <v>100</v>
      </c>
      <c r="AB14864" s="41"/>
    </row>
    <row r="14865" spans="1:28">
      <c r="A14865" s="34" t="s">
        <v>20</v>
      </c>
      <c r="B14865" s="34" t="s">
        <v>81</v>
      </c>
      <c r="C14865" s="5" t="s">
        <v>233</v>
      </c>
      <c r="D14865" s="35" t="s">
        <v>88</v>
      </c>
      <c r="E14865" s="36" t="s">
        <v>18</v>
      </c>
      <c r="F14865" s="37">
        <v>100</v>
      </c>
      <c r="G14865" s="38">
        <v>-0.02</v>
      </c>
      <c r="H14865" s="34">
        <v>0.98959214116322969</v>
      </c>
      <c r="I14865" s="35">
        <v>1.8919017360591281</v>
      </c>
      <c r="J14865" s="35">
        <v>-9.7276577129441364</v>
      </c>
      <c r="K14865" s="35">
        <v>-1.4367036984866568</v>
      </c>
      <c r="L14865" s="35">
        <v>0</v>
      </c>
      <c r="M14865" s="35">
        <v>0</v>
      </c>
      <c r="N14865" s="35">
        <v>0</v>
      </c>
      <c r="O14865" s="35">
        <v>0</v>
      </c>
      <c r="P14865" s="36">
        <v>12</v>
      </c>
      <c r="Q14865" s="37">
        <v>105</v>
      </c>
      <c r="R14865" s="36">
        <v>13</v>
      </c>
      <c r="S14865" s="39">
        <f t="shared" si="519"/>
        <v>100</v>
      </c>
      <c r="T14865" s="34" t="s">
        <v>50</v>
      </c>
      <c r="U14865" s="12">
        <f>EXP((alpha+(beta/speed))+(ceta*LN(speed)))</f>
        <v>8.0535694214180741E-3</v>
      </c>
      <c r="V14865" s="8">
        <f t="shared" si="520"/>
        <v>100</v>
      </c>
    </row>
    <row r="14866" spans="1:28">
      <c r="A14866" s="34" t="s">
        <v>20</v>
      </c>
      <c r="B14866" s="34" t="s">
        <v>81</v>
      </c>
      <c r="C14866" s="5" t="s">
        <v>233</v>
      </c>
      <c r="D14866" s="35" t="s">
        <v>88</v>
      </c>
      <c r="E14866" s="36" t="s">
        <v>17</v>
      </c>
      <c r="F14866" s="37">
        <v>100</v>
      </c>
      <c r="G14866" s="38">
        <v>-0.02</v>
      </c>
      <c r="H14866" s="34">
        <v>0.98309744827366219</v>
      </c>
      <c r="I14866" s="35">
        <v>10.771080409216843</v>
      </c>
      <c r="J14866" s="35">
        <v>-11.520798003161252</v>
      </c>
      <c r="K14866" s="35">
        <v>-1.5182104937668905</v>
      </c>
      <c r="L14866" s="35">
        <v>0</v>
      </c>
      <c r="M14866" s="35">
        <v>0</v>
      </c>
      <c r="N14866" s="35">
        <v>0</v>
      </c>
      <c r="O14866" s="35">
        <v>0</v>
      </c>
      <c r="P14866" s="36">
        <v>12</v>
      </c>
      <c r="Q14866" s="37">
        <v>105</v>
      </c>
      <c r="R14866" s="36">
        <v>13</v>
      </c>
      <c r="S14866" s="39">
        <f t="shared" si="519"/>
        <v>100</v>
      </c>
      <c r="T14866" s="34" t="s">
        <v>50</v>
      </c>
      <c r="U14866" s="12">
        <f>EXP((alpha+(beta/speed))+(ceta*LN(speed)))</f>
        <v>39.027039532347622</v>
      </c>
      <c r="V14866" s="8">
        <f t="shared" si="520"/>
        <v>100</v>
      </c>
    </row>
    <row r="14867" spans="1:28">
      <c r="A14867" s="34" t="s">
        <v>20</v>
      </c>
      <c r="B14867" s="34" t="s">
        <v>81</v>
      </c>
      <c r="C14867" s="5" t="s">
        <v>233</v>
      </c>
      <c r="D14867" s="35" t="s">
        <v>88</v>
      </c>
      <c r="E14867" s="36" t="s">
        <v>15</v>
      </c>
      <c r="F14867" s="37">
        <v>0</v>
      </c>
      <c r="G14867" s="38">
        <v>0.02</v>
      </c>
      <c r="H14867" s="34">
        <v>0.99921160702256995</v>
      </c>
      <c r="I14867" s="35">
        <v>0.78131870142532189</v>
      </c>
      <c r="J14867" s="35">
        <v>38.912236174986838</v>
      </c>
      <c r="K14867" s="35">
        <v>0.14272154351947672</v>
      </c>
      <c r="L14867" s="35">
        <v>1.0004417045682981</v>
      </c>
      <c r="M14867" s="35">
        <v>1.6813897465098086E-2</v>
      </c>
      <c r="N14867" s="35">
        <v>0</v>
      </c>
      <c r="O14867" s="35">
        <v>0</v>
      </c>
      <c r="P14867" s="36">
        <v>12</v>
      </c>
      <c r="Q14867" s="37">
        <v>105</v>
      </c>
      <c r="R14867" s="36">
        <v>10</v>
      </c>
      <c r="S14867" s="39">
        <f t="shared" si="519"/>
        <v>100</v>
      </c>
      <c r="T14867" s="34" t="s">
        <v>44</v>
      </c>
      <c r="U14867" s="12">
        <f>(alpha+(beta/(1+EXP((((-1)*ceta)+(delta*LN(speed)))+(epsilon*speed)))))</f>
        <v>0.86450240903598263</v>
      </c>
      <c r="V14867" s="8">
        <f t="shared" si="520"/>
        <v>100</v>
      </c>
    </row>
    <row r="14868" spans="1:28">
      <c r="A14868" s="34" t="s">
        <v>20</v>
      </c>
      <c r="B14868" s="34" t="s">
        <v>81</v>
      </c>
      <c r="C14868" s="5" t="s">
        <v>233</v>
      </c>
      <c r="D14868" s="35" t="s">
        <v>88</v>
      </c>
      <c r="E14868" s="36" t="s">
        <v>16</v>
      </c>
      <c r="F14868" s="37">
        <v>0</v>
      </c>
      <c r="G14868" s="38">
        <v>0.02</v>
      </c>
      <c r="H14868" s="34">
        <v>0.99195067439406792</v>
      </c>
      <c r="I14868" s="35">
        <v>2.3513625011908443</v>
      </c>
      <c r="J14868" s="35">
        <v>0.17005128771578518</v>
      </c>
      <c r="K14868" s="35">
        <v>163.56620506866034</v>
      </c>
      <c r="L14868" s="35">
        <v>-1.0686059444426061</v>
      </c>
      <c r="M14868" s="35">
        <v>0</v>
      </c>
      <c r="N14868" s="35">
        <v>0</v>
      </c>
      <c r="O14868" s="35">
        <v>0</v>
      </c>
      <c r="P14868" s="36">
        <v>12</v>
      </c>
      <c r="Q14868" s="37">
        <v>105</v>
      </c>
      <c r="R14868" s="36">
        <v>1</v>
      </c>
      <c r="S14868" s="39">
        <f t="shared" si="519"/>
        <v>100</v>
      </c>
      <c r="T14868" s="34" t="s">
        <v>30</v>
      </c>
      <c r="U14868" s="12">
        <f>((alpha*(speed^beta))+(ceta*(speed^delta)))</f>
        <v>6.3379997766739802</v>
      </c>
      <c r="V14868" s="8">
        <f t="shared" si="520"/>
        <v>100</v>
      </c>
    </row>
    <row r="14869" spans="1:28">
      <c r="A14869" s="34" t="s">
        <v>20</v>
      </c>
      <c r="B14869" s="34" t="s">
        <v>81</v>
      </c>
      <c r="C14869" s="5" t="s">
        <v>233</v>
      </c>
      <c r="D14869" s="35" t="s">
        <v>88</v>
      </c>
      <c r="E14869" s="36" t="s">
        <v>14</v>
      </c>
      <c r="F14869" s="37">
        <v>0</v>
      </c>
      <c r="G14869" s="38">
        <v>0.02</v>
      </c>
      <c r="H14869" s="34">
        <v>0.99306857271505822</v>
      </c>
      <c r="I14869" s="35">
        <v>1.7342100646649994</v>
      </c>
      <c r="J14869" s="35">
        <v>0.35776968584959173</v>
      </c>
      <c r="K14869" s="35">
        <v>-2.2004049082339997E-3</v>
      </c>
      <c r="L14869" s="35">
        <v>0</v>
      </c>
      <c r="M14869" s="35">
        <v>0</v>
      </c>
      <c r="N14869" s="35">
        <v>0</v>
      </c>
      <c r="O14869" s="35">
        <v>0</v>
      </c>
      <c r="P14869" s="36">
        <v>12</v>
      </c>
      <c r="Q14869" s="37">
        <v>105</v>
      </c>
      <c r="R14869" s="36">
        <v>5</v>
      </c>
      <c r="S14869" s="39">
        <f t="shared" si="519"/>
        <v>100</v>
      </c>
      <c r="T14869" s="34" t="s">
        <v>36</v>
      </c>
      <c r="U14869" s="12">
        <f>(1/(((ceta*(speed^2))+(beta*speed))+alpha))</f>
        <v>6.44864670576899E-2</v>
      </c>
      <c r="V14869" s="8">
        <f t="shared" si="520"/>
        <v>100</v>
      </c>
    </row>
    <row r="14870" spans="1:28">
      <c r="A14870" s="34" t="s">
        <v>20</v>
      </c>
      <c r="B14870" s="34" t="s">
        <v>81</v>
      </c>
      <c r="C14870" s="5" t="s">
        <v>233</v>
      </c>
      <c r="D14870" s="35" t="s">
        <v>88</v>
      </c>
      <c r="E14870" s="36" t="s">
        <v>18</v>
      </c>
      <c r="F14870" s="37">
        <v>0</v>
      </c>
      <c r="G14870" s="38">
        <v>0.02</v>
      </c>
      <c r="H14870" s="34">
        <v>0.99229768931173545</v>
      </c>
      <c r="I14870" s="35">
        <v>0.56499034985899566</v>
      </c>
      <c r="J14870" s="35">
        <v>-0.6460476568676361</v>
      </c>
      <c r="K14870" s="35">
        <v>3.4509128998676307E-4</v>
      </c>
      <c r="L14870" s="35">
        <v>0.87077451050264298</v>
      </c>
      <c r="M14870" s="35">
        <v>0</v>
      </c>
      <c r="N14870" s="35">
        <v>0</v>
      </c>
      <c r="O14870" s="35">
        <v>0</v>
      </c>
      <c r="P14870" s="36">
        <v>12</v>
      </c>
      <c r="Q14870" s="37">
        <v>105</v>
      </c>
      <c r="R14870" s="36">
        <v>1</v>
      </c>
      <c r="S14870" s="39">
        <f t="shared" si="519"/>
        <v>100</v>
      </c>
      <c r="T14870" s="34" t="s">
        <v>30</v>
      </c>
      <c r="U14870" s="12">
        <f>((alpha*(speed^beta))+(ceta*(speed^delta)))</f>
        <v>4.7868648631579365E-2</v>
      </c>
      <c r="V14870" s="8">
        <f t="shared" si="520"/>
        <v>100</v>
      </c>
      <c r="AB14870" s="41"/>
    </row>
    <row r="14871" spans="1:28">
      <c r="A14871" s="34" t="s">
        <v>20</v>
      </c>
      <c r="B14871" s="34" t="s">
        <v>81</v>
      </c>
      <c r="C14871" s="5" t="s">
        <v>233</v>
      </c>
      <c r="D14871" s="35" t="s">
        <v>88</v>
      </c>
      <c r="E14871" s="36" t="s">
        <v>17</v>
      </c>
      <c r="F14871" s="37">
        <v>0</v>
      </c>
      <c r="G14871" s="38">
        <v>0.02</v>
      </c>
      <c r="H14871" s="34">
        <v>0.9931214538107318</v>
      </c>
      <c r="I14871" s="35">
        <v>2686.3267505528001</v>
      </c>
      <c r="J14871" s="35">
        <v>1.0068783522925973</v>
      </c>
      <c r="K14871" s="35">
        <v>-0.59674316582323572</v>
      </c>
      <c r="L14871" s="35">
        <v>0</v>
      </c>
      <c r="M14871" s="35">
        <v>0</v>
      </c>
      <c r="N14871" s="35">
        <v>0</v>
      </c>
      <c r="O14871" s="35">
        <v>0</v>
      </c>
      <c r="P14871" s="36">
        <v>12</v>
      </c>
      <c r="Q14871" s="37">
        <v>105</v>
      </c>
      <c r="R14871" s="36">
        <v>0</v>
      </c>
      <c r="S14871" s="39">
        <f t="shared" si="519"/>
        <v>100</v>
      </c>
      <c r="T14871" s="34" t="s">
        <v>29</v>
      </c>
      <c r="U14871" s="12">
        <f>((alpha*(beta^speed))*(speed^ceta))</f>
        <v>341.48597791604749</v>
      </c>
      <c r="V14871" s="8">
        <f t="shared" si="520"/>
        <v>100</v>
      </c>
    </row>
    <row r="14872" spans="1:28">
      <c r="A14872" s="34" t="s">
        <v>20</v>
      </c>
      <c r="B14872" s="34" t="s">
        <v>81</v>
      </c>
      <c r="C14872" s="5" t="s">
        <v>233</v>
      </c>
      <c r="D14872" s="35" t="s">
        <v>88</v>
      </c>
      <c r="E14872" s="36" t="s">
        <v>15</v>
      </c>
      <c r="F14872" s="37">
        <v>50</v>
      </c>
      <c r="G14872" s="38">
        <v>0.02</v>
      </c>
      <c r="H14872" s="34">
        <v>0.99918842560290289</v>
      </c>
      <c r="I14872" s="35">
        <v>0.86454458320769156</v>
      </c>
      <c r="J14872" s="35">
        <v>37.084651064010885</v>
      </c>
      <c r="K14872" s="35">
        <v>0.16313183222428246</v>
      </c>
      <c r="L14872" s="35">
        <v>0.9803240165032806</v>
      </c>
      <c r="M14872" s="35">
        <v>1.9690948400975083E-2</v>
      </c>
      <c r="N14872" s="35">
        <v>0</v>
      </c>
      <c r="O14872" s="35">
        <v>0</v>
      </c>
      <c r="P14872" s="36">
        <v>12</v>
      </c>
      <c r="Q14872" s="37">
        <v>105</v>
      </c>
      <c r="R14872" s="36">
        <v>10</v>
      </c>
      <c r="S14872" s="39">
        <f t="shared" si="519"/>
        <v>100</v>
      </c>
      <c r="T14872" s="34" t="s">
        <v>44</v>
      </c>
      <c r="U14872" s="12">
        <f>(alpha+(beta/(1+EXP((((-1)*ceta)+(delta*LN(speed)))+(epsilon*speed)))))</f>
        <v>0.93114022359413362</v>
      </c>
      <c r="V14872" s="8">
        <f t="shared" si="520"/>
        <v>100</v>
      </c>
    </row>
    <row r="14873" spans="1:28">
      <c r="A14873" s="34" t="s">
        <v>20</v>
      </c>
      <c r="B14873" s="34" t="s">
        <v>81</v>
      </c>
      <c r="C14873" s="5" t="s">
        <v>233</v>
      </c>
      <c r="D14873" s="35" t="s">
        <v>88</v>
      </c>
      <c r="E14873" s="36" t="s">
        <v>16</v>
      </c>
      <c r="F14873" s="37">
        <v>50</v>
      </c>
      <c r="G14873" s="38">
        <v>0.02</v>
      </c>
      <c r="H14873" s="34">
        <v>0.99118302611178788</v>
      </c>
      <c r="I14873" s="35">
        <v>180.632149291422</v>
      </c>
      <c r="J14873" s="35">
        <v>-1.1363796321390811</v>
      </c>
      <c r="K14873" s="35">
        <v>4.2294126911539287</v>
      </c>
      <c r="L14873" s="35">
        <v>6.9567351279452488E-2</v>
      </c>
      <c r="M14873" s="35">
        <v>0</v>
      </c>
      <c r="N14873" s="35">
        <v>0</v>
      </c>
      <c r="O14873" s="35">
        <v>0</v>
      </c>
      <c r="P14873" s="36">
        <v>12</v>
      </c>
      <c r="Q14873" s="37">
        <v>105</v>
      </c>
      <c r="R14873" s="36">
        <v>1</v>
      </c>
      <c r="S14873" s="39">
        <f t="shared" si="519"/>
        <v>100</v>
      </c>
      <c r="T14873" s="34" t="s">
        <v>30</v>
      </c>
      <c r="U14873" s="12">
        <f>((alpha*(speed^beta))+(ceta*(speed^delta)))</f>
        <v>6.7905025712224125</v>
      </c>
      <c r="V14873" s="8">
        <f t="shared" si="520"/>
        <v>100</v>
      </c>
    </row>
    <row r="14874" spans="1:28">
      <c r="A14874" s="34" t="s">
        <v>20</v>
      </c>
      <c r="B14874" s="34" t="s">
        <v>81</v>
      </c>
      <c r="C14874" s="5" t="s">
        <v>233</v>
      </c>
      <c r="D14874" s="35" t="s">
        <v>88</v>
      </c>
      <c r="E14874" s="36" t="s">
        <v>14</v>
      </c>
      <c r="F14874" s="37">
        <v>50</v>
      </c>
      <c r="G14874" s="38">
        <v>0.02</v>
      </c>
      <c r="H14874" s="34">
        <v>0.99216277330125036</v>
      </c>
      <c r="I14874" s="35">
        <v>2.0278799014110649</v>
      </c>
      <c r="J14874" s="35">
        <v>0.32310489498075479</v>
      </c>
      <c r="K14874" s="35">
        <v>-2.0063260004401398E-3</v>
      </c>
      <c r="L14874" s="35">
        <v>0</v>
      </c>
      <c r="M14874" s="35">
        <v>0</v>
      </c>
      <c r="N14874" s="35">
        <v>0</v>
      </c>
      <c r="O14874" s="35">
        <v>0</v>
      </c>
      <c r="P14874" s="36">
        <v>12</v>
      </c>
      <c r="Q14874" s="37">
        <v>105</v>
      </c>
      <c r="R14874" s="36">
        <v>5</v>
      </c>
      <c r="S14874" s="39">
        <f t="shared" si="519"/>
        <v>100</v>
      </c>
      <c r="T14874" s="34" t="s">
        <v>36</v>
      </c>
      <c r="U14874" s="12">
        <f>(1/(((ceta*(speed^2))+(beta*speed))+alpha))</f>
        <v>7.0052002567790858E-2</v>
      </c>
      <c r="V14874" s="8">
        <f t="shared" si="520"/>
        <v>100</v>
      </c>
    </row>
    <row r="14875" spans="1:28">
      <c r="A14875" s="34" t="s">
        <v>20</v>
      </c>
      <c r="B14875" s="34" t="s">
        <v>81</v>
      </c>
      <c r="C14875" s="5" t="s">
        <v>233</v>
      </c>
      <c r="D14875" s="35" t="s">
        <v>88</v>
      </c>
      <c r="E14875" s="36" t="s">
        <v>18</v>
      </c>
      <c r="F14875" s="37">
        <v>50</v>
      </c>
      <c r="G14875" s="38">
        <v>0.02</v>
      </c>
      <c r="H14875" s="34">
        <v>0.991229141508714</v>
      </c>
      <c r="I14875" s="35">
        <v>0.57612241351001325</v>
      </c>
      <c r="J14875" s="35">
        <v>1.0057204342516868</v>
      </c>
      <c r="K14875" s="35">
        <v>-0.65183906002023562</v>
      </c>
      <c r="L14875" s="35">
        <v>0</v>
      </c>
      <c r="M14875" s="35">
        <v>0</v>
      </c>
      <c r="N14875" s="35">
        <v>0</v>
      </c>
      <c r="O14875" s="35">
        <v>0</v>
      </c>
      <c r="P14875" s="36">
        <v>12</v>
      </c>
      <c r="Q14875" s="37">
        <v>105</v>
      </c>
      <c r="R14875" s="36">
        <v>0</v>
      </c>
      <c r="S14875" s="39">
        <f t="shared" si="519"/>
        <v>100</v>
      </c>
      <c r="T14875" s="34" t="s">
        <v>29</v>
      </c>
      <c r="U14875" s="12">
        <f>((alpha*(beta^speed))*(speed^ceta))</f>
        <v>5.0648206791610993E-2</v>
      </c>
      <c r="V14875" s="8">
        <f t="shared" si="520"/>
        <v>100</v>
      </c>
      <c r="AB14875" s="41"/>
    </row>
    <row r="14876" spans="1:28">
      <c r="A14876" s="34" t="s">
        <v>20</v>
      </c>
      <c r="B14876" s="34" t="s">
        <v>81</v>
      </c>
      <c r="C14876" s="5" t="s">
        <v>233</v>
      </c>
      <c r="D14876" s="35" t="s">
        <v>88</v>
      </c>
      <c r="E14876" s="36" t="s">
        <v>17</v>
      </c>
      <c r="F14876" s="37">
        <v>50</v>
      </c>
      <c r="G14876" s="38">
        <v>0.02</v>
      </c>
      <c r="H14876" s="34">
        <v>0.99183811482519257</v>
      </c>
      <c r="I14876" s="35">
        <v>2613.8619343639025</v>
      </c>
      <c r="J14876" s="35">
        <v>1.006460873774021</v>
      </c>
      <c r="K14876" s="35">
        <v>-0.56342474983027724</v>
      </c>
      <c r="L14876" s="35">
        <v>0</v>
      </c>
      <c r="M14876" s="35">
        <v>0</v>
      </c>
      <c r="N14876" s="35">
        <v>0</v>
      </c>
      <c r="O14876" s="35">
        <v>0</v>
      </c>
      <c r="P14876" s="36">
        <v>12</v>
      </c>
      <c r="Q14876" s="37">
        <v>105</v>
      </c>
      <c r="R14876" s="36">
        <v>0</v>
      </c>
      <c r="S14876" s="39">
        <f t="shared" si="519"/>
        <v>100</v>
      </c>
      <c r="T14876" s="34" t="s">
        <v>29</v>
      </c>
      <c r="U14876" s="12">
        <f>((alpha*(beta^speed))*(speed^ceta))</f>
        <v>371.64027899216273</v>
      </c>
      <c r="V14876" s="8">
        <f t="shared" si="520"/>
        <v>100</v>
      </c>
    </row>
    <row r="14877" spans="1:28">
      <c r="A14877" s="34" t="s">
        <v>20</v>
      </c>
      <c r="B14877" s="34" t="s">
        <v>81</v>
      </c>
      <c r="C14877" s="5" t="s">
        <v>233</v>
      </c>
      <c r="D14877" s="35" t="s">
        <v>88</v>
      </c>
      <c r="E14877" s="36" t="s">
        <v>15</v>
      </c>
      <c r="F14877" s="37">
        <v>100</v>
      </c>
      <c r="G14877" s="38">
        <v>0.02</v>
      </c>
      <c r="H14877" s="34">
        <v>0.99907452207286063</v>
      </c>
      <c r="I14877" s="35">
        <v>38.789598763864809</v>
      </c>
      <c r="J14877" s="35">
        <v>1.0087719324378794</v>
      </c>
      <c r="K14877" s="35">
        <v>-0.98664430997201702</v>
      </c>
      <c r="L14877" s="35">
        <v>0</v>
      </c>
      <c r="M14877" s="35">
        <v>0</v>
      </c>
      <c r="N14877" s="35">
        <v>0</v>
      </c>
      <c r="O14877" s="35">
        <v>0</v>
      </c>
      <c r="P14877" s="36">
        <v>12</v>
      </c>
      <c r="Q14877" s="37">
        <v>105</v>
      </c>
      <c r="R14877" s="36">
        <v>0</v>
      </c>
      <c r="S14877" s="39">
        <f t="shared" si="519"/>
        <v>100</v>
      </c>
      <c r="T14877" s="34" t="s">
        <v>29</v>
      </c>
      <c r="U14877" s="12">
        <f>((alpha*(beta^speed))*(speed^ceta))</f>
        <v>0.98792888069424445</v>
      </c>
      <c r="V14877" s="8">
        <f t="shared" si="520"/>
        <v>100</v>
      </c>
    </row>
    <row r="14878" spans="1:28">
      <c r="A14878" s="34" t="s">
        <v>20</v>
      </c>
      <c r="B14878" s="34" t="s">
        <v>81</v>
      </c>
      <c r="C14878" s="5" t="s">
        <v>233</v>
      </c>
      <c r="D14878" s="35" t="s">
        <v>88</v>
      </c>
      <c r="E14878" s="36" t="s">
        <v>16</v>
      </c>
      <c r="F14878" s="37">
        <v>100</v>
      </c>
      <c r="G14878" s="38">
        <v>0.02</v>
      </c>
      <c r="H14878" s="34">
        <v>0.98971150078283532</v>
      </c>
      <c r="I14878" s="35">
        <v>188.17204014115586</v>
      </c>
      <c r="J14878" s="35">
        <v>-1.1696589101664567</v>
      </c>
      <c r="K14878" s="35">
        <v>5.8966140929472086</v>
      </c>
      <c r="L14878" s="35">
        <v>1.7390952523258285E-2</v>
      </c>
      <c r="M14878" s="35">
        <v>0</v>
      </c>
      <c r="N14878" s="35">
        <v>0</v>
      </c>
      <c r="O14878" s="35">
        <v>0</v>
      </c>
      <c r="P14878" s="36">
        <v>12</v>
      </c>
      <c r="Q14878" s="37">
        <v>105</v>
      </c>
      <c r="R14878" s="36">
        <v>1</v>
      </c>
      <c r="S14878" s="39">
        <f t="shared" si="519"/>
        <v>100</v>
      </c>
      <c r="T14878" s="34" t="s">
        <v>30</v>
      </c>
      <c r="U14878" s="12">
        <f>((alpha*(speed^beta))+(ceta*(speed^delta)))</f>
        <v>7.2497541033975947</v>
      </c>
      <c r="V14878" s="8">
        <f t="shared" si="520"/>
        <v>100</v>
      </c>
    </row>
    <row r="14879" spans="1:28">
      <c r="A14879" s="34" t="s">
        <v>20</v>
      </c>
      <c r="B14879" s="34" t="s">
        <v>81</v>
      </c>
      <c r="C14879" s="5" t="s">
        <v>233</v>
      </c>
      <c r="D14879" s="35" t="s">
        <v>88</v>
      </c>
      <c r="E14879" s="36" t="s">
        <v>14</v>
      </c>
      <c r="F14879" s="37">
        <v>100</v>
      </c>
      <c r="G14879" s="38">
        <v>0.02</v>
      </c>
      <c r="H14879" s="34">
        <v>0.99173096983697073</v>
      </c>
      <c r="I14879" s="35">
        <v>2.2581223333457427</v>
      </c>
      <c r="J14879" s="35">
        <v>0.2923905250148342</v>
      </c>
      <c r="K14879" s="35">
        <v>-1.8145125994274774E-3</v>
      </c>
      <c r="L14879" s="35">
        <v>0</v>
      </c>
      <c r="M14879" s="35">
        <v>0</v>
      </c>
      <c r="N14879" s="35">
        <v>0</v>
      </c>
      <c r="O14879" s="35">
        <v>0</v>
      </c>
      <c r="P14879" s="36">
        <v>12</v>
      </c>
      <c r="Q14879" s="37">
        <v>105</v>
      </c>
      <c r="R14879" s="36">
        <v>5</v>
      </c>
      <c r="S14879" s="39">
        <f t="shared" si="519"/>
        <v>100</v>
      </c>
      <c r="T14879" s="34" t="s">
        <v>36</v>
      </c>
      <c r="U14879" s="12">
        <f>(1/(((ceta*(speed^2))+(beta*speed))+alpha))</f>
        <v>7.4894872834997739E-2</v>
      </c>
      <c r="V14879" s="8">
        <f t="shared" si="520"/>
        <v>100</v>
      </c>
    </row>
    <row r="14880" spans="1:28">
      <c r="A14880" s="34" t="s">
        <v>20</v>
      </c>
      <c r="B14880" s="34" t="s">
        <v>81</v>
      </c>
      <c r="C14880" s="5" t="s">
        <v>233</v>
      </c>
      <c r="D14880" s="35" t="s">
        <v>88</v>
      </c>
      <c r="E14880" s="36" t="s">
        <v>18</v>
      </c>
      <c r="F14880" s="37">
        <v>100</v>
      </c>
      <c r="G14880" s="38">
        <v>0.02</v>
      </c>
      <c r="H14880" s="34">
        <v>0.9909272944367552</v>
      </c>
      <c r="I14880" s="35">
        <v>0.63887865657661913</v>
      </c>
      <c r="J14880" s="35">
        <v>-0.69989803946558748</v>
      </c>
      <c r="K14880" s="35">
        <v>8.8708595031808425E-3</v>
      </c>
      <c r="L14880" s="35">
        <v>0.23505293426995208</v>
      </c>
      <c r="M14880" s="35">
        <v>0</v>
      </c>
      <c r="N14880" s="35">
        <v>0</v>
      </c>
      <c r="O14880" s="35">
        <v>0</v>
      </c>
      <c r="P14880" s="36">
        <v>12</v>
      </c>
      <c r="Q14880" s="37">
        <v>105</v>
      </c>
      <c r="R14880" s="36">
        <v>1</v>
      </c>
      <c r="S14880" s="39">
        <f t="shared" si="519"/>
        <v>100</v>
      </c>
      <c r="T14880" s="34" t="s">
        <v>30</v>
      </c>
      <c r="U14880" s="12">
        <f>((alpha*(speed^beta))+(ceta*(speed^delta)))</f>
        <v>5.1632307826571598E-2</v>
      </c>
      <c r="V14880" s="8">
        <f t="shared" si="520"/>
        <v>100</v>
      </c>
      <c r="AB14880" s="41"/>
    </row>
    <row r="14881" spans="1:22">
      <c r="A14881" s="34" t="s">
        <v>20</v>
      </c>
      <c r="B14881" s="34" t="s">
        <v>81</v>
      </c>
      <c r="C14881" s="5" t="s">
        <v>233</v>
      </c>
      <c r="D14881" s="35" t="s">
        <v>88</v>
      </c>
      <c r="E14881" s="36" t="s">
        <v>17</v>
      </c>
      <c r="F14881" s="37">
        <v>100</v>
      </c>
      <c r="G14881" s="38">
        <v>0.02</v>
      </c>
      <c r="H14881" s="34">
        <v>0.99073412366230162</v>
      </c>
      <c r="I14881" s="35">
        <v>2570.4268543620597</v>
      </c>
      <c r="J14881" s="35">
        <v>1.0060892585595775</v>
      </c>
      <c r="K14881" s="35">
        <v>-0.53509990510005523</v>
      </c>
      <c r="L14881" s="35">
        <v>0</v>
      </c>
      <c r="M14881" s="35">
        <v>0</v>
      </c>
      <c r="N14881" s="35">
        <v>0</v>
      </c>
      <c r="O14881" s="35">
        <v>0</v>
      </c>
      <c r="P14881" s="36">
        <v>12</v>
      </c>
      <c r="Q14881" s="37">
        <v>105</v>
      </c>
      <c r="R14881" s="36">
        <v>0</v>
      </c>
      <c r="S14881" s="39">
        <f t="shared" si="519"/>
        <v>100</v>
      </c>
      <c r="T14881" s="34" t="s">
        <v>29</v>
      </c>
      <c r="U14881" s="12">
        <f>((alpha*(beta^speed))*(speed^ceta))</f>
        <v>401.28845995045964</v>
      </c>
      <c r="V14881" s="8">
        <f t="shared" si="520"/>
        <v>100</v>
      </c>
    </row>
    <row r="14882" spans="1:22">
      <c r="A14882" s="34" t="s">
        <v>20</v>
      </c>
      <c r="B14882" s="34" t="s">
        <v>81</v>
      </c>
      <c r="C14882" s="5" t="s">
        <v>233</v>
      </c>
      <c r="D14882" s="35" t="s">
        <v>88</v>
      </c>
      <c r="E14882" s="36" t="s">
        <v>15</v>
      </c>
      <c r="F14882" s="37">
        <v>0</v>
      </c>
      <c r="G14882" s="38">
        <v>0.04</v>
      </c>
      <c r="H14882" s="34">
        <v>0.99762519829955021</v>
      </c>
      <c r="I14882" s="35">
        <v>2.9177371026690402</v>
      </c>
      <c r="J14882" s="35">
        <v>-0.24486249389402587</v>
      </c>
      <c r="K14882" s="35">
        <v>83.039279931919936</v>
      </c>
      <c r="L14882" s="35">
        <v>-1.4199576667749936</v>
      </c>
      <c r="M14882" s="35">
        <v>0</v>
      </c>
      <c r="N14882" s="35">
        <v>0</v>
      </c>
      <c r="O14882" s="35">
        <v>0</v>
      </c>
      <c r="P14882" s="36">
        <v>12</v>
      </c>
      <c r="Q14882" s="37">
        <v>104</v>
      </c>
      <c r="R14882" s="36">
        <v>1</v>
      </c>
      <c r="S14882" s="39">
        <f t="shared" si="519"/>
        <v>100</v>
      </c>
      <c r="T14882" s="34" t="s">
        <v>30</v>
      </c>
      <c r="U14882" s="12">
        <f>((alpha*(speed^beta))+(ceta*(speed^delta)))</f>
        <v>1.0648109678232087</v>
      </c>
      <c r="V14882" s="8">
        <f t="shared" si="520"/>
        <v>100</v>
      </c>
    </row>
    <row r="14883" spans="1:22">
      <c r="A14883" s="34" t="s">
        <v>20</v>
      </c>
      <c r="B14883" s="34" t="s">
        <v>81</v>
      </c>
      <c r="C14883" s="5" t="s">
        <v>233</v>
      </c>
      <c r="D14883" s="35" t="s">
        <v>88</v>
      </c>
      <c r="E14883" s="36" t="s">
        <v>16</v>
      </c>
      <c r="F14883" s="37">
        <v>0</v>
      </c>
      <c r="G14883" s="38">
        <v>0.04</v>
      </c>
      <c r="H14883" s="34">
        <v>0.98909639512289438</v>
      </c>
      <c r="I14883" s="35">
        <v>1331.2070022483097</v>
      </c>
      <c r="J14883" s="35">
        <v>-2.1803781849328545</v>
      </c>
      <c r="K14883" s="35">
        <v>18.852957179750437</v>
      </c>
      <c r="L14883" s="35">
        <v>-0.17049823350965013</v>
      </c>
      <c r="M14883" s="35">
        <v>0</v>
      </c>
      <c r="N14883" s="35">
        <v>0</v>
      </c>
      <c r="O14883" s="35">
        <v>0</v>
      </c>
      <c r="P14883" s="36">
        <v>12</v>
      </c>
      <c r="Q14883" s="37">
        <v>104</v>
      </c>
      <c r="R14883" s="36">
        <v>1</v>
      </c>
      <c r="S14883" s="39">
        <f t="shared" si="519"/>
        <v>100</v>
      </c>
      <c r="T14883" s="34" t="s">
        <v>30</v>
      </c>
      <c r="U14883" s="12">
        <f>((alpha*(speed^beta))+(ceta*(speed^delta)))</f>
        <v>8.6557225686718322</v>
      </c>
      <c r="V14883" s="8">
        <f t="shared" si="520"/>
        <v>100</v>
      </c>
    </row>
    <row r="14884" spans="1:22">
      <c r="A14884" s="34" t="s">
        <v>20</v>
      </c>
      <c r="B14884" s="34" t="s">
        <v>81</v>
      </c>
      <c r="C14884" s="5" t="s">
        <v>233</v>
      </c>
      <c r="D14884" s="35" t="s">
        <v>88</v>
      </c>
      <c r="E14884" s="36" t="s">
        <v>14</v>
      </c>
      <c r="F14884" s="37">
        <v>0</v>
      </c>
      <c r="G14884" s="38">
        <v>0.04</v>
      </c>
      <c r="H14884" s="34">
        <v>0.99055428677866886</v>
      </c>
      <c r="I14884" s="35">
        <v>1.4240198046087711</v>
      </c>
      <c r="J14884" s="35">
        <v>-0.93155512808581198</v>
      </c>
      <c r="K14884" s="35">
        <v>4.7631067999844921E-2</v>
      </c>
      <c r="L14884" s="35">
        <v>6.1468028993566348E-2</v>
      </c>
      <c r="M14884" s="35">
        <v>0</v>
      </c>
      <c r="N14884" s="35">
        <v>0</v>
      </c>
      <c r="O14884" s="35">
        <v>0</v>
      </c>
      <c r="P14884" s="36">
        <v>12</v>
      </c>
      <c r="Q14884" s="37">
        <v>104</v>
      </c>
      <c r="R14884" s="36">
        <v>1</v>
      </c>
      <c r="S14884" s="39">
        <f t="shared" si="519"/>
        <v>100</v>
      </c>
      <c r="T14884" s="34" t="s">
        <v>30</v>
      </c>
      <c r="U14884" s="12">
        <f>((alpha*(speed^beta))+(ceta*(speed^delta)))</f>
        <v>8.273258003275101E-2</v>
      </c>
      <c r="V14884" s="8">
        <f t="shared" si="520"/>
        <v>100</v>
      </c>
    </row>
    <row r="14885" spans="1:22">
      <c r="A14885" s="34" t="s">
        <v>20</v>
      </c>
      <c r="B14885" s="34" t="s">
        <v>81</v>
      </c>
      <c r="C14885" s="5" t="s">
        <v>233</v>
      </c>
      <c r="D14885" s="35" t="s">
        <v>88</v>
      </c>
      <c r="E14885" s="36" t="s">
        <v>18</v>
      </c>
      <c r="F14885" s="37">
        <v>0</v>
      </c>
      <c r="G14885" s="38">
        <v>0.04</v>
      </c>
      <c r="H14885" s="34">
        <v>0.98638108140077452</v>
      </c>
      <c r="I14885" s="35">
        <v>22.876733692227681</v>
      </c>
      <c r="J14885" s="35">
        <v>-3.1230834710267303</v>
      </c>
      <c r="K14885" s="35">
        <v>0.33553450833335713</v>
      </c>
      <c r="L14885" s="35">
        <v>-0.3853842104186177</v>
      </c>
      <c r="M14885" s="35">
        <v>0</v>
      </c>
      <c r="N14885" s="35">
        <v>0</v>
      </c>
      <c r="O14885" s="35">
        <v>0</v>
      </c>
      <c r="P14885" s="36">
        <v>12</v>
      </c>
      <c r="Q14885" s="37">
        <v>104</v>
      </c>
      <c r="R14885" s="36">
        <v>1</v>
      </c>
      <c r="S14885" s="39">
        <f t="shared" si="519"/>
        <v>100</v>
      </c>
      <c r="T14885" s="34" t="s">
        <v>30</v>
      </c>
      <c r="U14885" s="12">
        <f>((alpha*(speed^beta))+(ceta*(speed^delta)))</f>
        <v>5.6894181379226312E-2</v>
      </c>
      <c r="V14885" s="8">
        <f t="shared" si="520"/>
        <v>100</v>
      </c>
    </row>
    <row r="14886" spans="1:22">
      <c r="A14886" s="34" t="s">
        <v>20</v>
      </c>
      <c r="B14886" s="34" t="s">
        <v>81</v>
      </c>
      <c r="C14886" s="5" t="s">
        <v>233</v>
      </c>
      <c r="D14886" s="35" t="s">
        <v>88</v>
      </c>
      <c r="E14886" s="36" t="s">
        <v>17</v>
      </c>
      <c r="F14886" s="37">
        <v>0</v>
      </c>
      <c r="G14886" s="38">
        <v>0.04</v>
      </c>
      <c r="H14886" s="34">
        <v>0.99564134824817918</v>
      </c>
      <c r="I14886" s="35">
        <v>2543.9666085673498</v>
      </c>
      <c r="J14886" s="35">
        <v>1.0069179525781344</v>
      </c>
      <c r="K14886" s="35">
        <v>-0.495838975639875</v>
      </c>
      <c r="L14886" s="35">
        <v>0</v>
      </c>
      <c r="M14886" s="35">
        <v>0</v>
      </c>
      <c r="N14886" s="35">
        <v>0</v>
      </c>
      <c r="O14886" s="35">
        <v>0</v>
      </c>
      <c r="P14886" s="36">
        <v>12</v>
      </c>
      <c r="Q14886" s="37">
        <v>104</v>
      </c>
      <c r="R14886" s="36">
        <v>0</v>
      </c>
      <c r="S14886" s="39">
        <f t="shared" si="519"/>
        <v>100</v>
      </c>
      <c r="T14886" s="34" t="s">
        <v>29</v>
      </c>
      <c r="U14886" s="12">
        <f>((alpha*(beta^speed))*(speed^ceta))</f>
        <v>516.70404542535027</v>
      </c>
      <c r="V14886" s="8">
        <f t="shared" si="520"/>
        <v>100</v>
      </c>
    </row>
    <row r="14887" spans="1:22">
      <c r="A14887" s="34" t="s">
        <v>20</v>
      </c>
      <c r="B14887" s="34" t="s">
        <v>81</v>
      </c>
      <c r="C14887" s="5" t="s">
        <v>233</v>
      </c>
      <c r="D14887" s="35" t="s">
        <v>88</v>
      </c>
      <c r="E14887" s="36" t="s">
        <v>15</v>
      </c>
      <c r="F14887" s="37">
        <v>50</v>
      </c>
      <c r="G14887" s="38">
        <v>0.04</v>
      </c>
      <c r="H14887" s="34">
        <v>0.99500418513686606</v>
      </c>
      <c r="I14887" s="35">
        <v>3.8635040609948033</v>
      </c>
      <c r="J14887" s="35">
        <v>-0.28472567591346515</v>
      </c>
      <c r="K14887" s="35">
        <v>94.061729015235002</v>
      </c>
      <c r="L14887" s="35">
        <v>-1.5097816493311884</v>
      </c>
      <c r="M14887" s="35">
        <v>0</v>
      </c>
      <c r="N14887" s="35">
        <v>0</v>
      </c>
      <c r="O14887" s="35">
        <v>0</v>
      </c>
      <c r="P14887" s="36">
        <v>12</v>
      </c>
      <c r="Q14887" s="37">
        <v>102</v>
      </c>
      <c r="R14887" s="36">
        <v>1</v>
      </c>
      <c r="S14887" s="39">
        <f t="shared" si="519"/>
        <v>100</v>
      </c>
      <c r="T14887" s="34" t="s">
        <v>30</v>
      </c>
      <c r="U14887" s="12">
        <f>((alpha*(speed^beta))+(ceta*(speed^delta)))</f>
        <v>1.1311087042881625</v>
      </c>
      <c r="V14887" s="8">
        <f t="shared" si="520"/>
        <v>100</v>
      </c>
    </row>
    <row r="14888" spans="1:22">
      <c r="A14888" s="34" t="s">
        <v>20</v>
      </c>
      <c r="B14888" s="34" t="s">
        <v>81</v>
      </c>
      <c r="C14888" s="5" t="s">
        <v>233</v>
      </c>
      <c r="D14888" s="35" t="s">
        <v>88</v>
      </c>
      <c r="E14888" s="36" t="s">
        <v>16</v>
      </c>
      <c r="F14888" s="37">
        <v>50</v>
      </c>
      <c r="G14888" s="38">
        <v>0.04</v>
      </c>
      <c r="H14888" s="34">
        <v>0.98681980584928508</v>
      </c>
      <c r="I14888" s="35">
        <v>6083.6677615815188</v>
      </c>
      <c r="J14888" s="35">
        <v>-2.9282318082468941</v>
      </c>
      <c r="K14888" s="35">
        <v>27.156609620868291</v>
      </c>
      <c r="L14888" s="35">
        <v>-0.23530519085060725</v>
      </c>
      <c r="M14888" s="35">
        <v>0</v>
      </c>
      <c r="N14888" s="35">
        <v>0</v>
      </c>
      <c r="O14888" s="35">
        <v>0</v>
      </c>
      <c r="P14888" s="36">
        <v>12</v>
      </c>
      <c r="Q14888" s="37">
        <v>102</v>
      </c>
      <c r="R14888" s="36">
        <v>1</v>
      </c>
      <c r="S14888" s="39">
        <f t="shared" si="519"/>
        <v>100</v>
      </c>
      <c r="T14888" s="34" t="s">
        <v>30</v>
      </c>
      <c r="U14888" s="12">
        <f>((alpha*(speed^beta))+(ceta*(speed^delta)))</f>
        <v>9.1974012093737532</v>
      </c>
      <c r="V14888" s="8">
        <f t="shared" si="520"/>
        <v>100</v>
      </c>
    </row>
    <row r="14889" spans="1:22">
      <c r="A14889" s="34" t="s">
        <v>20</v>
      </c>
      <c r="B14889" s="34" t="s">
        <v>81</v>
      </c>
      <c r="C14889" s="5" t="s">
        <v>233</v>
      </c>
      <c r="D14889" s="35" t="s">
        <v>88</v>
      </c>
      <c r="E14889" s="36" t="s">
        <v>14</v>
      </c>
      <c r="F14889" s="37">
        <v>50</v>
      </c>
      <c r="G14889" s="38">
        <v>0.04</v>
      </c>
      <c r="H14889" s="34">
        <v>0.9888494017682351</v>
      </c>
      <c r="I14889" s="35">
        <v>0.27607451764191254</v>
      </c>
      <c r="J14889" s="35">
        <v>-0.2593184696316202</v>
      </c>
      <c r="K14889" s="35">
        <v>2.8156468000157191</v>
      </c>
      <c r="L14889" s="35">
        <v>-1.5565494092161047</v>
      </c>
      <c r="M14889" s="35">
        <v>0</v>
      </c>
      <c r="N14889" s="35">
        <v>0</v>
      </c>
      <c r="O14889" s="35">
        <v>0</v>
      </c>
      <c r="P14889" s="36">
        <v>12</v>
      </c>
      <c r="Q14889" s="37">
        <v>102</v>
      </c>
      <c r="R14889" s="36">
        <v>1</v>
      </c>
      <c r="S14889" s="39">
        <f t="shared" si="519"/>
        <v>100</v>
      </c>
      <c r="T14889" s="34" t="s">
        <v>30</v>
      </c>
      <c r="U14889" s="12">
        <f>((alpha*(speed^beta))+(ceta*(speed^delta)))</f>
        <v>8.5805352547232233E-2</v>
      </c>
      <c r="V14889" s="8">
        <f t="shared" si="520"/>
        <v>100</v>
      </c>
    </row>
    <row r="14890" spans="1:22">
      <c r="A14890" s="34" t="s">
        <v>20</v>
      </c>
      <c r="B14890" s="34" t="s">
        <v>81</v>
      </c>
      <c r="C14890" s="5" t="s">
        <v>233</v>
      </c>
      <c r="D14890" s="35" t="s">
        <v>88</v>
      </c>
      <c r="E14890" s="36" t="s">
        <v>18</v>
      </c>
      <c r="F14890" s="37">
        <v>50</v>
      </c>
      <c r="G14890" s="38">
        <v>0.04</v>
      </c>
      <c r="H14890" s="34">
        <v>0.98446379769822345</v>
      </c>
      <c r="I14890" s="35">
        <v>0.3816574884563429</v>
      </c>
      <c r="J14890" s="35">
        <v>0.99797767941314053</v>
      </c>
      <c r="K14890" s="35">
        <v>-0.37902509944570467</v>
      </c>
      <c r="L14890" s="35">
        <v>0</v>
      </c>
      <c r="M14890" s="35">
        <v>0</v>
      </c>
      <c r="N14890" s="35">
        <v>0</v>
      </c>
      <c r="O14890" s="35">
        <v>0</v>
      </c>
      <c r="P14890" s="36">
        <v>12</v>
      </c>
      <c r="Q14890" s="37">
        <v>102</v>
      </c>
      <c r="R14890" s="36">
        <v>0</v>
      </c>
      <c r="S14890" s="39">
        <f t="shared" si="519"/>
        <v>100</v>
      </c>
      <c r="T14890" s="34" t="s">
        <v>29</v>
      </c>
      <c r="U14890" s="12">
        <f>((alpha*(beta^speed))*(speed^ceta))</f>
        <v>5.441346642377079E-2</v>
      </c>
      <c r="V14890" s="8">
        <f t="shared" si="520"/>
        <v>100</v>
      </c>
    </row>
    <row r="14891" spans="1:22">
      <c r="A14891" s="34" t="s">
        <v>20</v>
      </c>
      <c r="B14891" s="34" t="s">
        <v>81</v>
      </c>
      <c r="C14891" s="5" t="s">
        <v>233</v>
      </c>
      <c r="D14891" s="35" t="s">
        <v>88</v>
      </c>
      <c r="E14891" s="36" t="s">
        <v>17</v>
      </c>
      <c r="F14891" s="37">
        <v>50</v>
      </c>
      <c r="G14891" s="38">
        <v>0.04</v>
      </c>
      <c r="H14891" s="34">
        <v>0.99484123195102403</v>
      </c>
      <c r="I14891" s="35">
        <v>2460.968040700674</v>
      </c>
      <c r="J14891" s="35">
        <v>1.006273888221241</v>
      </c>
      <c r="K14891" s="35">
        <v>-0.4531273039113905</v>
      </c>
      <c r="L14891" s="35">
        <v>0</v>
      </c>
      <c r="M14891" s="35">
        <v>0</v>
      </c>
      <c r="N14891" s="35">
        <v>0</v>
      </c>
      <c r="O14891" s="35">
        <v>0</v>
      </c>
      <c r="P14891" s="36">
        <v>12</v>
      </c>
      <c r="Q14891" s="37">
        <v>102</v>
      </c>
      <c r="R14891" s="36">
        <v>0</v>
      </c>
      <c r="S14891" s="39">
        <f t="shared" si="519"/>
        <v>100</v>
      </c>
      <c r="T14891" s="34" t="s">
        <v>29</v>
      </c>
      <c r="U14891" s="12">
        <f>((alpha*(beta^speed))*(speed^ceta))</f>
        <v>570.78388059169777</v>
      </c>
      <c r="V14891" s="8">
        <f t="shared" si="520"/>
        <v>100</v>
      </c>
    </row>
    <row r="14892" spans="1:22">
      <c r="A14892" s="34" t="s">
        <v>20</v>
      </c>
      <c r="B14892" s="34" t="s">
        <v>81</v>
      </c>
      <c r="C14892" s="5" t="s">
        <v>233</v>
      </c>
      <c r="D14892" s="35" t="s">
        <v>88</v>
      </c>
      <c r="E14892" s="36" t="s">
        <v>15</v>
      </c>
      <c r="F14892" s="37">
        <v>100</v>
      </c>
      <c r="G14892" s="38">
        <v>0.04</v>
      </c>
      <c r="H14892" s="34">
        <v>0.99628986490668781</v>
      </c>
      <c r="I14892" s="35">
        <v>8.2493035103362597</v>
      </c>
      <c r="J14892" s="35">
        <v>-0.43331831851778058</v>
      </c>
      <c r="K14892" s="35">
        <v>201.97521803307822</v>
      </c>
      <c r="L14892" s="35">
        <v>-1.9958699312978163</v>
      </c>
      <c r="M14892" s="35">
        <v>0</v>
      </c>
      <c r="N14892" s="35">
        <v>0</v>
      </c>
      <c r="O14892" s="35">
        <v>0</v>
      </c>
      <c r="P14892" s="36">
        <v>12</v>
      </c>
      <c r="Q14892" s="37">
        <v>99</v>
      </c>
      <c r="R14892" s="36">
        <v>1</v>
      </c>
      <c r="S14892" s="39">
        <f t="shared" si="519"/>
        <v>99</v>
      </c>
      <c r="T14892" s="34" t="s">
        <v>30</v>
      </c>
      <c r="U14892" s="12">
        <f>((alpha*(speed^beta))+(ceta*(speed^delta)))</f>
        <v>1.1473488954278794</v>
      </c>
      <c r="V14892" s="8">
        <f t="shared" si="520"/>
        <v>99</v>
      </c>
    </row>
    <row r="14893" spans="1:22">
      <c r="A14893" s="34" t="s">
        <v>20</v>
      </c>
      <c r="B14893" s="34" t="s">
        <v>81</v>
      </c>
      <c r="C14893" s="5" t="s">
        <v>233</v>
      </c>
      <c r="D14893" s="35" t="s">
        <v>88</v>
      </c>
      <c r="E14893" s="36" t="s">
        <v>16</v>
      </c>
      <c r="F14893" s="37">
        <v>100</v>
      </c>
      <c r="G14893" s="38">
        <v>0.04</v>
      </c>
      <c r="H14893" s="34">
        <v>0.98600158464397958</v>
      </c>
      <c r="I14893" s="35">
        <v>1687.7127107295266</v>
      </c>
      <c r="J14893" s="35">
        <v>-2.4145552062816376</v>
      </c>
      <c r="K14893" s="35">
        <v>29.237177407085962</v>
      </c>
      <c r="L14893" s="35">
        <v>-0.23905562315476606</v>
      </c>
      <c r="M14893" s="35">
        <v>0</v>
      </c>
      <c r="N14893" s="35">
        <v>0</v>
      </c>
      <c r="O14893" s="35">
        <v>0</v>
      </c>
      <c r="P14893" s="36">
        <v>12</v>
      </c>
      <c r="Q14893" s="37">
        <v>99</v>
      </c>
      <c r="R14893" s="36">
        <v>1</v>
      </c>
      <c r="S14893" s="39">
        <f t="shared" si="519"/>
        <v>99</v>
      </c>
      <c r="T14893" s="34" t="s">
        <v>30</v>
      </c>
      <c r="U14893" s="12">
        <f>((alpha*(speed^beta))+(ceta*(speed^delta)))</f>
        <v>9.7725538171890118</v>
      </c>
      <c r="V14893" s="8">
        <f t="shared" si="520"/>
        <v>99</v>
      </c>
    </row>
    <row r="14894" spans="1:22">
      <c r="A14894" s="34" t="s">
        <v>20</v>
      </c>
      <c r="B14894" s="34" t="s">
        <v>81</v>
      </c>
      <c r="C14894" s="5" t="s">
        <v>233</v>
      </c>
      <c r="D14894" s="35" t="s">
        <v>88</v>
      </c>
      <c r="E14894" s="36" t="s">
        <v>14</v>
      </c>
      <c r="F14894" s="37">
        <v>100</v>
      </c>
      <c r="G14894" s="38">
        <v>0.04</v>
      </c>
      <c r="H14894" s="34">
        <v>0.98467554678282154</v>
      </c>
      <c r="I14894" s="35">
        <v>-7.6768078247739797E-7</v>
      </c>
      <c r="J14894" s="35">
        <v>1.369019504664762E-4</v>
      </c>
      <c r="K14894" s="35">
        <v>-8.497276697092656E-3</v>
      </c>
      <c r="L14894" s="35">
        <v>0.29000744704463965</v>
      </c>
      <c r="M14894" s="35">
        <v>0</v>
      </c>
      <c r="N14894" s="35">
        <v>0</v>
      </c>
      <c r="O14894" s="35">
        <v>0</v>
      </c>
      <c r="P14894" s="36">
        <v>12</v>
      </c>
      <c r="Q14894" s="37">
        <v>99</v>
      </c>
      <c r="R14894" s="36">
        <v>14</v>
      </c>
      <c r="S14894" s="39">
        <f t="shared" si="519"/>
        <v>99</v>
      </c>
      <c r="T14894" s="34" t="s">
        <v>51</v>
      </c>
      <c r="U14894" s="12">
        <f>(((alpha*(speed^3))+(beta*(speed^2))+(ceta*speed))+delta)</f>
        <v>4.567317499736312E-2</v>
      </c>
      <c r="V14894" s="8">
        <f t="shared" si="520"/>
        <v>99</v>
      </c>
    </row>
    <row r="14895" spans="1:22">
      <c r="A14895" s="34" t="s">
        <v>20</v>
      </c>
      <c r="B14895" s="34" t="s">
        <v>81</v>
      </c>
      <c r="C14895" s="5" t="s">
        <v>233</v>
      </c>
      <c r="D14895" s="35" t="s">
        <v>88</v>
      </c>
      <c r="E14895" s="36" t="s">
        <v>18</v>
      </c>
      <c r="F14895" s="37">
        <v>100</v>
      </c>
      <c r="G14895" s="38">
        <v>0.04</v>
      </c>
      <c r="H14895" s="34">
        <v>0.98346536890657199</v>
      </c>
      <c r="I14895" s="35">
        <v>-4.52864119523621E-7</v>
      </c>
      <c r="J14895" s="35">
        <v>8.2147835571334899E-5</v>
      </c>
      <c r="K14895" s="35">
        <v>-5.5100779556597106E-3</v>
      </c>
      <c r="L14895" s="35">
        <v>0.20718181896441859</v>
      </c>
      <c r="M14895" s="35">
        <v>0</v>
      </c>
      <c r="N14895" s="35">
        <v>0</v>
      </c>
      <c r="O14895" s="35">
        <v>0</v>
      </c>
      <c r="P14895" s="36">
        <v>12</v>
      </c>
      <c r="Q14895" s="37">
        <v>99</v>
      </c>
      <c r="R14895" s="36">
        <v>14</v>
      </c>
      <c r="S14895" s="39">
        <f t="shared" si="519"/>
        <v>99</v>
      </c>
      <c r="T14895" s="34" t="s">
        <v>51</v>
      </c>
      <c r="U14895" s="12">
        <f>(((alpha*(speed^3))+(beta*(speed^2))+(ceta*speed))+delta)</f>
        <v>2.7401435479110753E-2</v>
      </c>
      <c r="V14895" s="8">
        <f t="shared" si="520"/>
        <v>99</v>
      </c>
    </row>
    <row r="14896" spans="1:22">
      <c r="A14896" s="34" t="s">
        <v>20</v>
      </c>
      <c r="B14896" s="34" t="s">
        <v>81</v>
      </c>
      <c r="C14896" s="5" t="s">
        <v>233</v>
      </c>
      <c r="D14896" s="35" t="s">
        <v>88</v>
      </c>
      <c r="E14896" s="36" t="s">
        <v>17</v>
      </c>
      <c r="F14896" s="37">
        <v>100</v>
      </c>
      <c r="G14896" s="38">
        <v>0.04</v>
      </c>
      <c r="H14896" s="34">
        <v>0.99378461677396102</v>
      </c>
      <c r="I14896" s="35">
        <v>2383.4460421675885</v>
      </c>
      <c r="J14896" s="35">
        <v>1.0055182972051939</v>
      </c>
      <c r="K14896" s="35">
        <v>-0.41184119474164715</v>
      </c>
      <c r="L14896" s="35">
        <v>0</v>
      </c>
      <c r="M14896" s="35">
        <v>0</v>
      </c>
      <c r="N14896" s="35">
        <v>0</v>
      </c>
      <c r="O14896" s="35">
        <v>0</v>
      </c>
      <c r="P14896" s="36">
        <v>12</v>
      </c>
      <c r="Q14896" s="37">
        <v>99</v>
      </c>
      <c r="R14896" s="36">
        <v>0</v>
      </c>
      <c r="S14896" s="39">
        <f t="shared" si="519"/>
        <v>99</v>
      </c>
      <c r="T14896" s="34" t="s">
        <v>29</v>
      </c>
      <c r="U14896" s="12">
        <f>((alpha*(beta^speed))*(speed^ceta))</f>
        <v>619.33887513594505</v>
      </c>
      <c r="V14896" s="8">
        <f t="shared" si="520"/>
        <v>99</v>
      </c>
    </row>
    <row r="14897" spans="1:22">
      <c r="A14897" s="34" t="s">
        <v>20</v>
      </c>
      <c r="B14897" s="34" t="s">
        <v>81</v>
      </c>
      <c r="C14897" s="5" t="s">
        <v>233</v>
      </c>
      <c r="D14897" s="35" t="s">
        <v>88</v>
      </c>
      <c r="E14897" s="36" t="s">
        <v>15</v>
      </c>
      <c r="F14897" s="37">
        <v>0</v>
      </c>
      <c r="G14897" s="38">
        <v>0.06</v>
      </c>
      <c r="H14897" s="34">
        <v>0.99416729489838129</v>
      </c>
      <c r="I14897" s="35">
        <v>154.06315500585646</v>
      </c>
      <c r="J14897" s="35">
        <v>-1.871003558040446</v>
      </c>
      <c r="K14897" s="35">
        <v>7.6137587923979355</v>
      </c>
      <c r="L14897" s="35">
        <v>-0.402181300949497</v>
      </c>
      <c r="M14897" s="35">
        <v>0</v>
      </c>
      <c r="N14897" s="35">
        <v>0</v>
      </c>
      <c r="O14897" s="35">
        <v>0</v>
      </c>
      <c r="P14897" s="36">
        <v>12</v>
      </c>
      <c r="Q14897" s="37">
        <v>94</v>
      </c>
      <c r="R14897" s="36">
        <v>1</v>
      </c>
      <c r="S14897" s="39">
        <f t="shared" si="519"/>
        <v>94</v>
      </c>
      <c r="T14897" s="34" t="s">
        <v>30</v>
      </c>
      <c r="U14897" s="12">
        <f>((alpha*(speed^beta))+(ceta*(speed^delta)))</f>
        <v>1.2560708998174628</v>
      </c>
      <c r="V14897" s="8">
        <f t="shared" si="520"/>
        <v>94</v>
      </c>
    </row>
    <row r="14898" spans="1:22">
      <c r="A14898" s="34" t="s">
        <v>20</v>
      </c>
      <c r="B14898" s="34" t="s">
        <v>81</v>
      </c>
      <c r="C14898" s="5" t="s">
        <v>233</v>
      </c>
      <c r="D14898" s="35" t="s">
        <v>88</v>
      </c>
      <c r="E14898" s="36" t="s">
        <v>16</v>
      </c>
      <c r="F14898" s="37">
        <v>0</v>
      </c>
      <c r="G14898" s="38">
        <v>0.06</v>
      </c>
      <c r="H14898" s="34">
        <v>0.98473037279154907</v>
      </c>
      <c r="I14898" s="35">
        <v>28.803909470603514</v>
      </c>
      <c r="J14898" s="35">
        <v>-0.21643695432529431</v>
      </c>
      <c r="K14898" s="35">
        <v>2166.7862430678892</v>
      </c>
      <c r="L14898" s="35">
        <v>-2.5064684228524929</v>
      </c>
      <c r="M14898" s="35">
        <v>0</v>
      </c>
      <c r="N14898" s="35">
        <v>0</v>
      </c>
      <c r="O14898" s="35">
        <v>0</v>
      </c>
      <c r="P14898" s="36">
        <v>12</v>
      </c>
      <c r="Q14898" s="37">
        <v>94</v>
      </c>
      <c r="R14898" s="36">
        <v>1</v>
      </c>
      <c r="S14898" s="39">
        <f t="shared" si="519"/>
        <v>94</v>
      </c>
      <c r="T14898" s="34" t="s">
        <v>30</v>
      </c>
      <c r="U14898" s="12">
        <f>((alpha*(speed^beta))+(ceta*(speed^delta)))</f>
        <v>10.798974164787619</v>
      </c>
      <c r="V14898" s="8">
        <f t="shared" si="520"/>
        <v>94</v>
      </c>
    </row>
    <row r="14899" spans="1:22">
      <c r="A14899" s="34" t="s">
        <v>20</v>
      </c>
      <c r="B14899" s="34" t="s">
        <v>81</v>
      </c>
      <c r="C14899" s="5" t="s">
        <v>233</v>
      </c>
      <c r="D14899" s="35" t="s">
        <v>88</v>
      </c>
      <c r="E14899" s="36" t="s">
        <v>14</v>
      </c>
      <c r="F14899" s="37">
        <v>0</v>
      </c>
      <c r="G14899" s="38">
        <v>0.06</v>
      </c>
      <c r="H14899" s="34">
        <v>0.98903346734915887</v>
      </c>
      <c r="I14899" s="35">
        <v>-9.0978493713702362E-7</v>
      </c>
      <c r="J14899" s="35">
        <v>1.5115951562236251E-4</v>
      </c>
      <c r="K14899" s="35">
        <v>-8.7707227884578753E-3</v>
      </c>
      <c r="L14899" s="35">
        <v>0.29484777909813903</v>
      </c>
      <c r="M14899" s="35">
        <v>0</v>
      </c>
      <c r="N14899" s="35">
        <v>0</v>
      </c>
      <c r="O14899" s="35">
        <v>0</v>
      </c>
      <c r="P14899" s="36">
        <v>12</v>
      </c>
      <c r="Q14899" s="37">
        <v>94</v>
      </c>
      <c r="R14899" s="36">
        <v>14</v>
      </c>
      <c r="S14899" s="39">
        <f t="shared" si="519"/>
        <v>94</v>
      </c>
      <c r="T14899" s="34" t="s">
        <v>51</v>
      </c>
      <c r="U14899" s="12">
        <f>(((alpha*(speed^3))+(beta*(speed^2))+(ceta*speed))+delta)</f>
        <v>5.0392504795276183E-2</v>
      </c>
      <c r="V14899" s="8">
        <f t="shared" si="520"/>
        <v>94</v>
      </c>
    </row>
    <row r="14900" spans="1:22">
      <c r="A14900" s="34" t="s">
        <v>20</v>
      </c>
      <c r="B14900" s="34" t="s">
        <v>81</v>
      </c>
      <c r="C14900" s="5" t="s">
        <v>233</v>
      </c>
      <c r="D14900" s="35" t="s">
        <v>88</v>
      </c>
      <c r="E14900" s="36" t="s">
        <v>18</v>
      </c>
      <c r="F14900" s="37">
        <v>0</v>
      </c>
      <c r="G14900" s="38">
        <v>0.06</v>
      </c>
      <c r="H14900" s="34">
        <v>0.98828563814807102</v>
      </c>
      <c r="I14900" s="35">
        <v>-5.1378675681702912E-7</v>
      </c>
      <c r="J14900" s="35">
        <v>8.789873283157196E-5</v>
      </c>
      <c r="K14900" s="35">
        <v>-5.6684894845863421E-3</v>
      </c>
      <c r="L14900" s="35">
        <v>0.21359019930254111</v>
      </c>
      <c r="M14900" s="35">
        <v>0</v>
      </c>
      <c r="N14900" s="35">
        <v>0</v>
      </c>
      <c r="O14900" s="35">
        <v>0</v>
      </c>
      <c r="P14900" s="36">
        <v>12</v>
      </c>
      <c r="Q14900" s="37">
        <v>94</v>
      </c>
      <c r="R14900" s="36">
        <v>14</v>
      </c>
      <c r="S14900" s="39">
        <f t="shared" si="519"/>
        <v>94</v>
      </c>
      <c r="T14900" s="34" t="s">
        <v>51</v>
      </c>
      <c r="U14900" s="12">
        <f>(((alpha*(speed^3))+(beta*(speed^2))+(ceta*speed))+delta)</f>
        <v>3.0682331427079462E-2</v>
      </c>
      <c r="V14900" s="8">
        <f t="shared" si="520"/>
        <v>94</v>
      </c>
    </row>
    <row r="14901" spans="1:22">
      <c r="A14901" s="34" t="s">
        <v>20</v>
      </c>
      <c r="B14901" s="34" t="s">
        <v>81</v>
      </c>
      <c r="C14901" s="5" t="s">
        <v>233</v>
      </c>
      <c r="D14901" s="35" t="s">
        <v>88</v>
      </c>
      <c r="E14901" s="36" t="s">
        <v>17</v>
      </c>
      <c r="F14901" s="37">
        <v>0</v>
      </c>
      <c r="G14901" s="38">
        <v>0.06</v>
      </c>
      <c r="H14901" s="34">
        <v>0.99599825790779928</v>
      </c>
      <c r="I14901" s="35">
        <v>4040.3644892133307</v>
      </c>
      <c r="J14901" s="35">
        <v>-0.83968684341707278</v>
      </c>
      <c r="K14901" s="35">
        <v>339.03712102675382</v>
      </c>
      <c r="L14901" s="35">
        <v>0.11347144249125311</v>
      </c>
      <c r="M14901" s="35">
        <v>0</v>
      </c>
      <c r="N14901" s="35">
        <v>0</v>
      </c>
      <c r="O14901" s="35">
        <v>0</v>
      </c>
      <c r="P14901" s="36">
        <v>12</v>
      </c>
      <c r="Q14901" s="37">
        <v>94</v>
      </c>
      <c r="R14901" s="36">
        <v>1</v>
      </c>
      <c r="S14901" s="39">
        <f t="shared" si="519"/>
        <v>94</v>
      </c>
      <c r="T14901" s="34" t="s">
        <v>30</v>
      </c>
      <c r="U14901" s="12">
        <f>((alpha*(speed^beta))+(ceta*(speed^delta)))</f>
        <v>656.77409538850145</v>
      </c>
      <c r="V14901" s="8">
        <f t="shared" si="520"/>
        <v>94</v>
      </c>
    </row>
    <row r="14902" spans="1:22">
      <c r="A14902" s="34" t="s">
        <v>20</v>
      </c>
      <c r="B14902" s="34" t="s">
        <v>81</v>
      </c>
      <c r="C14902" s="5" t="s">
        <v>233</v>
      </c>
      <c r="D14902" s="35" t="s">
        <v>88</v>
      </c>
      <c r="E14902" s="36" t="s">
        <v>15</v>
      </c>
      <c r="F14902" s="37">
        <v>50</v>
      </c>
      <c r="G14902" s="38">
        <v>0.06</v>
      </c>
      <c r="H14902" s="34">
        <v>0.99184318121282999</v>
      </c>
      <c r="I14902" s="35">
        <v>44.402258128757872</v>
      </c>
      <c r="J14902" s="35">
        <v>1.0128029416843054</v>
      </c>
      <c r="K14902" s="35">
        <v>-0.98789124288984731</v>
      </c>
      <c r="L14902" s="35">
        <v>0</v>
      </c>
      <c r="M14902" s="35">
        <v>0</v>
      </c>
      <c r="N14902" s="35">
        <v>0</v>
      </c>
      <c r="O14902" s="35">
        <v>0</v>
      </c>
      <c r="P14902" s="36">
        <v>12</v>
      </c>
      <c r="Q14902" s="37">
        <v>86</v>
      </c>
      <c r="R14902" s="36">
        <v>0</v>
      </c>
      <c r="S14902" s="39">
        <f t="shared" si="519"/>
        <v>86</v>
      </c>
      <c r="T14902" s="34" t="s">
        <v>29</v>
      </c>
      <c r="U14902" s="12">
        <f>((alpha*(beta^speed))*(speed^ceta))</f>
        <v>1.6273352391279596</v>
      </c>
      <c r="V14902" s="8">
        <f t="shared" si="520"/>
        <v>86</v>
      </c>
    </row>
    <row r="14903" spans="1:22">
      <c r="A14903" s="34" t="s">
        <v>20</v>
      </c>
      <c r="B14903" s="34" t="s">
        <v>81</v>
      </c>
      <c r="C14903" s="5" t="s">
        <v>233</v>
      </c>
      <c r="D14903" s="35" t="s">
        <v>88</v>
      </c>
      <c r="E14903" s="36" t="s">
        <v>16</v>
      </c>
      <c r="F14903" s="37">
        <v>50</v>
      </c>
      <c r="G14903" s="38">
        <v>0.06</v>
      </c>
      <c r="H14903" s="34">
        <v>0.98924935405987402</v>
      </c>
      <c r="I14903" s="35">
        <v>1621.707102930465</v>
      </c>
      <c r="J14903" s="35">
        <v>-2.4134528362219165</v>
      </c>
      <c r="K14903" s="35">
        <v>33.623859685501465</v>
      </c>
      <c r="L14903" s="35">
        <v>-0.23792081794671222</v>
      </c>
      <c r="M14903" s="35">
        <v>0</v>
      </c>
      <c r="N14903" s="35">
        <v>0</v>
      </c>
      <c r="O14903" s="35">
        <v>0</v>
      </c>
      <c r="P14903" s="36">
        <v>12</v>
      </c>
      <c r="Q14903" s="37">
        <v>86</v>
      </c>
      <c r="R14903" s="36">
        <v>1</v>
      </c>
      <c r="S14903" s="39">
        <f t="shared" si="519"/>
        <v>86</v>
      </c>
      <c r="T14903" s="34" t="s">
        <v>30</v>
      </c>
      <c r="U14903" s="12">
        <f>((alpha*(speed^beta))+(ceta*(speed^delta)))</f>
        <v>11.686487663163641</v>
      </c>
      <c r="V14903" s="8">
        <f t="shared" si="520"/>
        <v>86</v>
      </c>
    </row>
    <row r="14904" spans="1:22">
      <c r="A14904" s="34" t="s">
        <v>20</v>
      </c>
      <c r="B14904" s="34" t="s">
        <v>81</v>
      </c>
      <c r="C14904" s="5" t="s">
        <v>233</v>
      </c>
      <c r="D14904" s="35" t="s">
        <v>88</v>
      </c>
      <c r="E14904" s="36" t="s">
        <v>14</v>
      </c>
      <c r="F14904" s="37">
        <v>50</v>
      </c>
      <c r="G14904" s="38">
        <v>0.06</v>
      </c>
      <c r="H14904" s="34">
        <v>0.98814927624977911</v>
      </c>
      <c r="I14904" s="35">
        <v>-7.7233184673344171E-7</v>
      </c>
      <c r="J14904" s="35">
        <v>1.3009304165155486E-4</v>
      </c>
      <c r="K14904" s="35">
        <v>-8.1399993037254269E-3</v>
      </c>
      <c r="L14904" s="35">
        <v>0.30192632197836711</v>
      </c>
      <c r="M14904" s="35">
        <v>0</v>
      </c>
      <c r="N14904" s="35">
        <v>0</v>
      </c>
      <c r="O14904" s="35">
        <v>0</v>
      </c>
      <c r="P14904" s="36">
        <v>12</v>
      </c>
      <c r="Q14904" s="37">
        <v>86</v>
      </c>
      <c r="R14904" s="36">
        <v>14</v>
      </c>
      <c r="S14904" s="39">
        <f t="shared" si="519"/>
        <v>86</v>
      </c>
      <c r="T14904" s="34" t="s">
        <v>51</v>
      </c>
      <c r="U14904" s="12">
        <f>(((alpha*(speed^3))+(beta*(speed^2))+(ceta*speed))+delta)</f>
        <v>7.2808212806994066E-2</v>
      </c>
      <c r="V14904" s="8">
        <f t="shared" si="520"/>
        <v>86</v>
      </c>
    </row>
    <row r="14905" spans="1:22">
      <c r="A14905" s="34" t="s">
        <v>20</v>
      </c>
      <c r="B14905" s="34" t="s">
        <v>81</v>
      </c>
      <c r="C14905" s="5" t="s">
        <v>233</v>
      </c>
      <c r="D14905" s="35" t="s">
        <v>88</v>
      </c>
      <c r="E14905" s="36" t="s">
        <v>18</v>
      </c>
      <c r="F14905" s="37">
        <v>50</v>
      </c>
      <c r="G14905" s="38">
        <v>0.06</v>
      </c>
      <c r="H14905" s="34">
        <v>0.98755426923033462</v>
      </c>
      <c r="I14905" s="35">
        <v>-5.1617279568813997E-7</v>
      </c>
      <c r="J14905" s="35">
        <v>9.031635643316378E-5</v>
      </c>
      <c r="K14905" s="35">
        <v>-6.1765326343116876E-3</v>
      </c>
      <c r="L14905" s="35">
        <v>0.23204069081201187</v>
      </c>
      <c r="M14905" s="35">
        <v>0</v>
      </c>
      <c r="N14905" s="35">
        <v>0</v>
      </c>
      <c r="O14905" s="35">
        <v>0</v>
      </c>
      <c r="P14905" s="36">
        <v>12</v>
      </c>
      <c r="Q14905" s="37">
        <v>86</v>
      </c>
      <c r="R14905" s="36">
        <v>14</v>
      </c>
      <c r="S14905" s="39">
        <f t="shared" si="519"/>
        <v>86</v>
      </c>
      <c r="T14905" s="34" t="s">
        <v>51</v>
      </c>
      <c r="U14905" s="12">
        <f>(((alpha*(speed^3))+(beta*(speed^2))+(ceta*speed))+delta)</f>
        <v>4.0523852706670443E-2</v>
      </c>
      <c r="V14905" s="8">
        <f t="shared" si="520"/>
        <v>86</v>
      </c>
    </row>
    <row r="14906" spans="1:22">
      <c r="A14906" s="34" t="s">
        <v>20</v>
      </c>
      <c r="B14906" s="34" t="s">
        <v>81</v>
      </c>
      <c r="C14906" s="5" t="s">
        <v>233</v>
      </c>
      <c r="D14906" s="35" t="s">
        <v>88</v>
      </c>
      <c r="E14906" s="36" t="s">
        <v>17</v>
      </c>
      <c r="F14906" s="37">
        <v>50</v>
      </c>
      <c r="G14906" s="38">
        <v>0.06</v>
      </c>
      <c r="H14906" s="34">
        <v>0.99553630554826389</v>
      </c>
      <c r="I14906" s="35">
        <v>2998.556949645752</v>
      </c>
      <c r="J14906" s="35">
        <v>-0.57543253533837735</v>
      </c>
      <c r="K14906" s="35">
        <v>167.37088703758866</v>
      </c>
      <c r="L14906" s="35">
        <v>0.24690217827432814</v>
      </c>
      <c r="M14906" s="35">
        <v>0</v>
      </c>
      <c r="N14906" s="35">
        <v>0</v>
      </c>
      <c r="O14906" s="35">
        <v>0</v>
      </c>
      <c r="P14906" s="36">
        <v>12</v>
      </c>
      <c r="Q14906" s="37">
        <v>86</v>
      </c>
      <c r="R14906" s="36">
        <v>1</v>
      </c>
      <c r="S14906" s="39">
        <f t="shared" si="519"/>
        <v>86</v>
      </c>
      <c r="T14906" s="34" t="s">
        <v>30</v>
      </c>
      <c r="U14906" s="12">
        <f>((alpha*(speed^beta))+(ceta*(speed^delta)))</f>
        <v>733.77091965381283</v>
      </c>
      <c r="V14906" s="8">
        <f t="shared" si="520"/>
        <v>86</v>
      </c>
    </row>
    <row r="14907" spans="1:22">
      <c r="A14907" s="34" t="s">
        <v>20</v>
      </c>
      <c r="B14907" s="34" t="s">
        <v>81</v>
      </c>
      <c r="C14907" s="5" t="s">
        <v>233</v>
      </c>
      <c r="D14907" s="35" t="s">
        <v>88</v>
      </c>
      <c r="E14907" s="36" t="s">
        <v>15</v>
      </c>
      <c r="F14907" s="37">
        <v>100</v>
      </c>
      <c r="G14907" s="38">
        <v>0.06</v>
      </c>
      <c r="H14907" s="34">
        <v>0.98752820611652781</v>
      </c>
      <c r="I14907" s="35">
        <v>37.118995907146449</v>
      </c>
      <c r="J14907" s="35">
        <v>1.0090495102544814</v>
      </c>
      <c r="K14907" s="35">
        <v>-0.88740778996282732</v>
      </c>
      <c r="L14907" s="35">
        <v>0</v>
      </c>
      <c r="M14907" s="35">
        <v>0</v>
      </c>
      <c r="N14907" s="35">
        <v>0</v>
      </c>
      <c r="O14907" s="35">
        <v>0</v>
      </c>
      <c r="P14907" s="36">
        <v>12</v>
      </c>
      <c r="Q14907" s="37">
        <v>78</v>
      </c>
      <c r="R14907" s="36">
        <v>0</v>
      </c>
      <c r="S14907" s="39">
        <f t="shared" si="519"/>
        <v>78</v>
      </c>
      <c r="T14907" s="34" t="s">
        <v>29</v>
      </c>
      <c r="U14907" s="12">
        <f>((alpha*(beta^speed))*(speed^ceta))</f>
        <v>1.5693140184831993</v>
      </c>
      <c r="V14907" s="8">
        <f t="shared" si="520"/>
        <v>78</v>
      </c>
    </row>
    <row r="14908" spans="1:22">
      <c r="A14908" s="34" t="s">
        <v>20</v>
      </c>
      <c r="B14908" s="34" t="s">
        <v>81</v>
      </c>
      <c r="C14908" s="5" t="s">
        <v>233</v>
      </c>
      <c r="D14908" s="35" t="s">
        <v>88</v>
      </c>
      <c r="E14908" s="36" t="s">
        <v>16</v>
      </c>
      <c r="F14908" s="37">
        <v>100</v>
      </c>
      <c r="G14908" s="38">
        <v>0.06</v>
      </c>
      <c r="H14908" s="34">
        <v>0.98892181131901902</v>
      </c>
      <c r="I14908" s="35">
        <v>989.75661242621152</v>
      </c>
      <c r="J14908" s="35">
        <v>-2.1851371166111502</v>
      </c>
      <c r="K14908" s="35">
        <v>35.477993681809551</v>
      </c>
      <c r="L14908" s="35">
        <v>-0.23505900542951275</v>
      </c>
      <c r="M14908" s="35">
        <v>0</v>
      </c>
      <c r="N14908" s="35">
        <v>0</v>
      </c>
      <c r="O14908" s="35">
        <v>0</v>
      </c>
      <c r="P14908" s="36">
        <v>12</v>
      </c>
      <c r="Q14908" s="37">
        <v>78</v>
      </c>
      <c r="R14908" s="36">
        <v>1</v>
      </c>
      <c r="S14908" s="39">
        <f t="shared" si="519"/>
        <v>78</v>
      </c>
      <c r="T14908" s="34" t="s">
        <v>30</v>
      </c>
      <c r="U14908" s="12">
        <f>((alpha*(speed^beta))+(ceta*(speed^delta)))</f>
        <v>12.813666387501289</v>
      </c>
      <c r="V14908" s="8">
        <f t="shared" si="520"/>
        <v>78</v>
      </c>
    </row>
    <row r="14909" spans="1:22">
      <c r="A14909" s="34" t="s">
        <v>20</v>
      </c>
      <c r="B14909" s="34" t="s">
        <v>81</v>
      </c>
      <c r="C14909" s="5" t="s">
        <v>233</v>
      </c>
      <c r="D14909" s="35" t="s">
        <v>88</v>
      </c>
      <c r="E14909" s="36" t="s">
        <v>14</v>
      </c>
      <c r="F14909" s="37">
        <v>100</v>
      </c>
      <c r="G14909" s="38">
        <v>0.06</v>
      </c>
      <c r="H14909" s="34">
        <v>0.98285709316653003</v>
      </c>
      <c r="I14909" s="35">
        <v>0.54276412392422013</v>
      </c>
      <c r="J14909" s="35">
        <v>0.9943736677697802</v>
      </c>
      <c r="K14909" s="35">
        <v>-0.30710342961104548</v>
      </c>
      <c r="L14909" s="35">
        <v>0</v>
      </c>
      <c r="M14909" s="35">
        <v>0</v>
      </c>
      <c r="N14909" s="35">
        <v>0</v>
      </c>
      <c r="O14909" s="35">
        <v>0</v>
      </c>
      <c r="P14909" s="36">
        <v>12</v>
      </c>
      <c r="Q14909" s="37">
        <v>78</v>
      </c>
      <c r="R14909" s="36">
        <v>0</v>
      </c>
      <c r="S14909" s="39">
        <f t="shared" si="519"/>
        <v>78</v>
      </c>
      <c r="T14909" s="34" t="s">
        <v>29</v>
      </c>
      <c r="U14909" s="12">
        <f>((alpha*(beta^speed))*(speed^ceta))</f>
        <v>9.1709087579067497E-2</v>
      </c>
      <c r="V14909" s="8">
        <f t="shared" si="520"/>
        <v>78</v>
      </c>
    </row>
    <row r="14910" spans="1:22">
      <c r="A14910" s="34" t="s">
        <v>20</v>
      </c>
      <c r="B14910" s="34" t="s">
        <v>81</v>
      </c>
      <c r="C14910" s="5" t="s">
        <v>233</v>
      </c>
      <c r="D14910" s="35" t="s">
        <v>88</v>
      </c>
      <c r="E14910" s="36" t="s">
        <v>18</v>
      </c>
      <c r="F14910" s="37">
        <v>100</v>
      </c>
      <c r="G14910" s="38">
        <v>0.06</v>
      </c>
      <c r="H14910" s="34">
        <v>0.98958213485878854</v>
      </c>
      <c r="I14910" s="35">
        <v>0.46107006590947563</v>
      </c>
      <c r="J14910" s="35">
        <v>0.99158626062444211</v>
      </c>
      <c r="K14910" s="35">
        <v>-0.33084570826565884</v>
      </c>
      <c r="L14910" s="35">
        <v>0</v>
      </c>
      <c r="M14910" s="35">
        <v>0</v>
      </c>
      <c r="N14910" s="35">
        <v>0</v>
      </c>
      <c r="O14910" s="35">
        <v>0</v>
      </c>
      <c r="P14910" s="36">
        <v>12</v>
      </c>
      <c r="Q14910" s="37">
        <v>78</v>
      </c>
      <c r="R14910" s="36">
        <v>0</v>
      </c>
      <c r="S14910" s="39">
        <f t="shared" si="519"/>
        <v>78</v>
      </c>
      <c r="T14910" s="34" t="s">
        <v>29</v>
      </c>
      <c r="U14910" s="12">
        <f>((alpha*(beta^speed))*(speed^ceta))</f>
        <v>5.6435787964060936E-2</v>
      </c>
      <c r="V14910" s="8">
        <f t="shared" si="520"/>
        <v>78</v>
      </c>
    </row>
    <row r="14911" spans="1:22">
      <c r="A14911" s="34" t="s">
        <v>20</v>
      </c>
      <c r="B14911" s="34" t="s">
        <v>81</v>
      </c>
      <c r="C14911" s="5" t="s">
        <v>233</v>
      </c>
      <c r="D14911" s="35" t="s">
        <v>88</v>
      </c>
      <c r="E14911" s="36" t="s">
        <v>17</v>
      </c>
      <c r="F14911" s="37">
        <v>100</v>
      </c>
      <c r="G14911" s="38">
        <v>0.06</v>
      </c>
      <c r="H14911" s="34">
        <v>0.99553601012418025</v>
      </c>
      <c r="I14911" s="35">
        <v>2272.8644771377576</v>
      </c>
      <c r="J14911" s="35">
        <v>1.0041323241497244</v>
      </c>
      <c r="K14911" s="35">
        <v>-0.31114931367311921</v>
      </c>
      <c r="L14911" s="35">
        <v>0</v>
      </c>
      <c r="M14911" s="35">
        <v>0</v>
      </c>
      <c r="N14911" s="35">
        <v>0</v>
      </c>
      <c r="O14911" s="35">
        <v>0</v>
      </c>
      <c r="P14911" s="36">
        <v>12</v>
      </c>
      <c r="Q14911" s="37">
        <v>78</v>
      </c>
      <c r="R14911" s="36">
        <v>0</v>
      </c>
      <c r="S14911" s="39">
        <f t="shared" si="519"/>
        <v>78</v>
      </c>
      <c r="T14911" s="34" t="s">
        <v>29</v>
      </c>
      <c r="U14911" s="12">
        <f>((alpha*(beta^speed))*(speed^ceta))</f>
        <v>808.24593122273723</v>
      </c>
      <c r="V14911" s="8">
        <f t="shared" si="520"/>
        <v>78</v>
      </c>
    </row>
    <row r="14912" spans="1:22">
      <c r="A14912" s="34" t="s">
        <v>20</v>
      </c>
      <c r="B14912" s="34" t="s">
        <v>81</v>
      </c>
      <c r="C14912" s="5" t="s">
        <v>234</v>
      </c>
      <c r="D14912" s="35" t="s">
        <v>89</v>
      </c>
      <c r="E14912" s="36" t="s">
        <v>15</v>
      </c>
      <c r="F14912" s="37">
        <v>0</v>
      </c>
      <c r="G14912" s="38">
        <v>0</v>
      </c>
      <c r="H14912" s="34">
        <v>0.99923296697666208</v>
      </c>
      <c r="I14912" s="35">
        <v>0.55475088104893522</v>
      </c>
      <c r="J14912" s="35">
        <v>21.646839619448794</v>
      </c>
      <c r="K14912" s="35">
        <v>0.92448690725479199</v>
      </c>
      <c r="L14912" s="35">
        <v>1.03743548454913</v>
      </c>
      <c r="M14912" s="35">
        <v>1.713221610474162E-2</v>
      </c>
      <c r="N14912" s="35">
        <v>0</v>
      </c>
      <c r="O14912" s="35">
        <v>0</v>
      </c>
      <c r="P14912" s="36">
        <v>12</v>
      </c>
      <c r="Q14912" s="37">
        <v>105</v>
      </c>
      <c r="R14912" s="36">
        <v>10</v>
      </c>
      <c r="S14912" s="39">
        <f t="shared" si="519"/>
        <v>100</v>
      </c>
      <c r="T14912" s="34" t="s">
        <v>44</v>
      </c>
      <c r="U14912" s="12">
        <f>(alpha+(beta/(1+EXP((((-1)*ceta)+(delta*LN(speed)))+(epsilon*speed)))))</f>
        <v>0.63722592718008764</v>
      </c>
      <c r="V14912" s="8">
        <f t="shared" si="520"/>
        <v>100</v>
      </c>
    </row>
    <row r="14913" spans="1:28">
      <c r="A14913" s="34" t="s">
        <v>20</v>
      </c>
      <c r="B14913" s="34" t="s">
        <v>81</v>
      </c>
      <c r="C14913" s="5" t="s">
        <v>235</v>
      </c>
      <c r="D14913" s="35" t="s">
        <v>89</v>
      </c>
      <c r="E14913" s="36" t="s">
        <v>15</v>
      </c>
      <c r="F14913" s="37">
        <v>0</v>
      </c>
      <c r="G14913" s="38">
        <v>0</v>
      </c>
      <c r="H14913" s="34">
        <v>0.99867362594039</v>
      </c>
      <c r="I14913" s="35">
        <v>1.1319989617342814</v>
      </c>
      <c r="J14913" s="35">
        <v>88.794282934506313</v>
      </c>
      <c r="K14913" s="35">
        <v>8.8701807277977336E-3</v>
      </c>
      <c r="L14913" s="35">
        <v>0.96623432517893404</v>
      </c>
      <c r="M14913" s="35">
        <v>2.5528827457215054E-2</v>
      </c>
      <c r="N14913" s="35">
        <v>0</v>
      </c>
      <c r="O14913" s="35">
        <v>0</v>
      </c>
      <c r="P14913" s="36">
        <v>12</v>
      </c>
      <c r="Q14913" s="37">
        <v>105</v>
      </c>
      <c r="R14913" s="36">
        <v>10</v>
      </c>
      <c r="S14913" s="39">
        <f t="shared" si="519"/>
        <v>100</v>
      </c>
      <c r="T14913" s="34" t="s">
        <v>44</v>
      </c>
      <c r="U14913" s="12">
        <f>(alpha+(beta/(1+EXP((((-1)*ceta)+(delta*LN(speed)))+(epsilon*speed)))))</f>
        <v>1.2134070177697842</v>
      </c>
      <c r="V14913" s="8">
        <f t="shared" si="520"/>
        <v>100</v>
      </c>
    </row>
    <row r="14914" spans="1:28">
      <c r="A14914" s="34" t="s">
        <v>20</v>
      </c>
      <c r="B14914" s="34" t="s">
        <v>81</v>
      </c>
      <c r="C14914" s="5" t="s">
        <v>234</v>
      </c>
      <c r="D14914" s="35" t="s">
        <v>89</v>
      </c>
      <c r="E14914" s="36" t="s">
        <v>16</v>
      </c>
      <c r="F14914" s="37">
        <v>0</v>
      </c>
      <c r="G14914" s="38">
        <v>0</v>
      </c>
      <c r="H14914" s="34">
        <v>0.99738871657938732</v>
      </c>
      <c r="I14914" s="35">
        <v>76.960319256992236</v>
      </c>
      <c r="J14914" s="35">
        <v>1.0091414335087874</v>
      </c>
      <c r="K14914" s="35">
        <v>-0.97515139095905057</v>
      </c>
      <c r="L14914" s="35">
        <v>0</v>
      </c>
      <c r="M14914" s="35">
        <v>0</v>
      </c>
      <c r="N14914" s="35">
        <v>0</v>
      </c>
      <c r="O14914" s="35">
        <v>0</v>
      </c>
      <c r="P14914" s="36">
        <v>12</v>
      </c>
      <c r="Q14914" s="37">
        <v>105</v>
      </c>
      <c r="R14914" s="36">
        <v>0</v>
      </c>
      <c r="S14914" s="39">
        <f t="shared" ref="S14914:S14977" si="521">V14914</f>
        <v>100</v>
      </c>
      <c r="T14914" s="34" t="s">
        <v>29</v>
      </c>
      <c r="U14914" s="12">
        <f>((alpha*(beta^speed))*(speed^ceta))</f>
        <v>2.1437190471333292</v>
      </c>
      <c r="V14914" s="8">
        <f t="shared" ref="V14914:V14977" si="522">IF($V$1&lt;P14914,P14914,IF($V$1&gt;Q14914,Q14914,$V$1))</f>
        <v>100</v>
      </c>
    </row>
    <row r="14915" spans="1:28">
      <c r="A14915" s="34" t="s">
        <v>20</v>
      </c>
      <c r="B14915" s="34" t="s">
        <v>81</v>
      </c>
      <c r="C14915" s="5" t="s">
        <v>235</v>
      </c>
      <c r="D14915" s="35" t="s">
        <v>89</v>
      </c>
      <c r="E14915" s="36" t="s">
        <v>16</v>
      </c>
      <c r="F14915" s="37">
        <v>0</v>
      </c>
      <c r="G14915" s="38">
        <v>0</v>
      </c>
      <c r="H14915" s="34">
        <v>0.99802722146139589</v>
      </c>
      <c r="I14915" s="35">
        <v>120.9875022918141</v>
      </c>
      <c r="J14915" s="35">
        <v>0.9875868369715961</v>
      </c>
      <c r="K14915" s="35">
        <v>-0.64132754410360204</v>
      </c>
      <c r="L14915" s="35">
        <v>0</v>
      </c>
      <c r="M14915" s="35">
        <v>0</v>
      </c>
      <c r="N14915" s="35">
        <v>0</v>
      </c>
      <c r="O14915" s="35">
        <v>0</v>
      </c>
      <c r="P14915" s="36">
        <v>12</v>
      </c>
      <c r="Q14915" s="37">
        <v>105</v>
      </c>
      <c r="R14915" s="36">
        <v>0</v>
      </c>
      <c r="S14915" s="39">
        <f t="shared" si="521"/>
        <v>100</v>
      </c>
      <c r="T14915" s="34" t="s">
        <v>29</v>
      </c>
      <c r="U14915" s="12">
        <f>((alpha*(beta^speed))*(speed^ceta))</f>
        <v>1.8097338276806689</v>
      </c>
      <c r="V14915" s="8">
        <f t="shared" si="522"/>
        <v>100</v>
      </c>
    </row>
    <row r="14916" spans="1:28">
      <c r="A14916" s="34" t="s">
        <v>20</v>
      </c>
      <c r="B14916" s="34" t="s">
        <v>81</v>
      </c>
      <c r="C14916" s="5" t="s">
        <v>234</v>
      </c>
      <c r="D14916" s="35" t="s">
        <v>89</v>
      </c>
      <c r="E14916" s="36" t="s">
        <v>14</v>
      </c>
      <c r="F14916" s="37">
        <v>0</v>
      </c>
      <c r="G14916" s="38">
        <v>0</v>
      </c>
      <c r="H14916" s="34">
        <v>0.99301134128733848</v>
      </c>
      <c r="I14916" s="35">
        <v>1.4536484453365983</v>
      </c>
      <c r="J14916" s="35">
        <v>0.38037344097791076</v>
      </c>
      <c r="K14916" s="35">
        <v>-9.095568886526384E-4</v>
      </c>
      <c r="L14916" s="35">
        <v>0</v>
      </c>
      <c r="M14916" s="35">
        <v>0</v>
      </c>
      <c r="N14916" s="35">
        <v>0</v>
      </c>
      <c r="O14916" s="35">
        <v>0</v>
      </c>
      <c r="P14916" s="36">
        <v>12</v>
      </c>
      <c r="Q14916" s="37">
        <v>105</v>
      </c>
      <c r="R14916" s="36">
        <v>5</v>
      </c>
      <c r="S14916" s="39">
        <f t="shared" si="521"/>
        <v>100</v>
      </c>
      <c r="T14916" s="34" t="s">
        <v>36</v>
      </c>
      <c r="U14916" s="12">
        <f>(1/(((ceta*(speed^2))+(beta*speed))+alpha))</f>
        <v>3.2899689482788957E-2</v>
      </c>
      <c r="V14916" s="8">
        <f t="shared" si="522"/>
        <v>100</v>
      </c>
    </row>
    <row r="14917" spans="1:28">
      <c r="A14917" s="34" t="s">
        <v>20</v>
      </c>
      <c r="B14917" s="34" t="s">
        <v>81</v>
      </c>
      <c r="C14917" s="5" t="s">
        <v>235</v>
      </c>
      <c r="D14917" s="35" t="s">
        <v>89</v>
      </c>
      <c r="E14917" s="36" t="s">
        <v>14</v>
      </c>
      <c r="F14917" s="37">
        <v>0</v>
      </c>
      <c r="G14917" s="38">
        <v>0</v>
      </c>
      <c r="H14917" s="34">
        <v>0.99580527067735669</v>
      </c>
      <c r="I14917" s="35">
        <v>3.4690154891717988</v>
      </c>
      <c r="J14917" s="35">
        <v>0.77850689939951689</v>
      </c>
      <c r="K14917" s="35">
        <v>-2.1234810913360429E-3</v>
      </c>
      <c r="L14917" s="35">
        <v>0</v>
      </c>
      <c r="M14917" s="35">
        <v>0</v>
      </c>
      <c r="N14917" s="35">
        <v>0</v>
      </c>
      <c r="O14917" s="35">
        <v>0</v>
      </c>
      <c r="P14917" s="36">
        <v>12</v>
      </c>
      <c r="Q14917" s="37">
        <v>105</v>
      </c>
      <c r="R14917" s="36">
        <v>5</v>
      </c>
      <c r="S14917" s="39">
        <f t="shared" si="521"/>
        <v>100</v>
      </c>
      <c r="T14917" s="34" t="s">
        <v>36</v>
      </c>
      <c r="U14917" s="12">
        <f>(1/(((ceta*(speed^2))+(beta*speed))+alpha))</f>
        <v>1.6643118175694784E-2</v>
      </c>
      <c r="V14917" s="8">
        <f t="shared" si="522"/>
        <v>100</v>
      </c>
      <c r="AB14917" s="41"/>
    </row>
    <row r="14918" spans="1:28">
      <c r="A14918" s="34" t="s">
        <v>20</v>
      </c>
      <c r="B14918" s="34" t="s">
        <v>81</v>
      </c>
      <c r="C14918" s="5" t="s">
        <v>234</v>
      </c>
      <c r="D14918" s="35" t="s">
        <v>89</v>
      </c>
      <c r="E14918" s="36" t="s">
        <v>18</v>
      </c>
      <c r="F14918" s="37">
        <v>0</v>
      </c>
      <c r="G14918" s="38">
        <v>0</v>
      </c>
      <c r="H14918" s="34">
        <v>0.9927545502155678</v>
      </c>
      <c r="I14918" s="35">
        <v>2.6786682191972706</v>
      </c>
      <c r="J14918" s="35">
        <v>0.63884066143471585</v>
      </c>
      <c r="K14918" s="35">
        <v>-3.0462507710014922E-3</v>
      </c>
      <c r="L14918" s="35">
        <v>0</v>
      </c>
      <c r="M14918" s="35">
        <v>0</v>
      </c>
      <c r="N14918" s="35">
        <v>0</v>
      </c>
      <c r="O14918" s="35">
        <v>0</v>
      </c>
      <c r="P14918" s="36">
        <v>12</v>
      </c>
      <c r="Q14918" s="37">
        <v>105</v>
      </c>
      <c r="R14918" s="36">
        <v>5</v>
      </c>
      <c r="S14918" s="39">
        <f t="shared" si="521"/>
        <v>100</v>
      </c>
      <c r="T14918" s="34" t="s">
        <v>36</v>
      </c>
      <c r="U14918" s="12">
        <f>(1/(((ceta*(speed^2))+(beta*speed))+alpha))</f>
        <v>2.7700657107272875E-2</v>
      </c>
      <c r="V14918" s="8">
        <f t="shared" si="522"/>
        <v>100</v>
      </c>
      <c r="AB14918" s="41"/>
    </row>
    <row r="14919" spans="1:28">
      <c r="A14919" s="34" t="s">
        <v>20</v>
      </c>
      <c r="B14919" s="34" t="s">
        <v>81</v>
      </c>
      <c r="C14919" s="5" t="s">
        <v>235</v>
      </c>
      <c r="D14919" s="35" t="s">
        <v>89</v>
      </c>
      <c r="E14919" s="36" t="s">
        <v>18</v>
      </c>
      <c r="F14919" s="37">
        <v>0</v>
      </c>
      <c r="G14919" s="38">
        <v>0</v>
      </c>
      <c r="H14919" s="34">
        <v>0.9756230645053876</v>
      </c>
      <c r="I14919" s="35">
        <v>1.9324439949041605</v>
      </c>
      <c r="J14919" s="35">
        <v>-8.3905898696736401</v>
      </c>
      <c r="K14919" s="35">
        <v>-1.3406660656367781</v>
      </c>
      <c r="L14919" s="35">
        <v>0</v>
      </c>
      <c r="M14919" s="35">
        <v>0</v>
      </c>
      <c r="N14919" s="35">
        <v>0</v>
      </c>
      <c r="O14919" s="35">
        <v>0</v>
      </c>
      <c r="P14919" s="36">
        <v>12</v>
      </c>
      <c r="Q14919" s="37">
        <v>105</v>
      </c>
      <c r="R14919" s="36">
        <v>13</v>
      </c>
      <c r="S14919" s="39">
        <f t="shared" si="521"/>
        <v>100</v>
      </c>
      <c r="T14919" s="34" t="s">
        <v>50</v>
      </c>
      <c r="U14919" s="12">
        <f>EXP((alpha+(beta/speed))+(ceta*LN(speed)))</f>
        <v>1.3227499795727271E-2</v>
      </c>
      <c r="V14919" s="8">
        <f t="shared" si="522"/>
        <v>100</v>
      </c>
      <c r="AB14919" s="41"/>
    </row>
    <row r="14920" spans="1:28">
      <c r="A14920" s="34" t="s">
        <v>20</v>
      </c>
      <c r="B14920" s="34" t="s">
        <v>81</v>
      </c>
      <c r="C14920" s="5" t="s">
        <v>234</v>
      </c>
      <c r="D14920" s="35" t="s">
        <v>89</v>
      </c>
      <c r="E14920" s="36" t="s">
        <v>17</v>
      </c>
      <c r="F14920" s="37">
        <v>0</v>
      </c>
      <c r="G14920" s="38">
        <v>0</v>
      </c>
      <c r="H14920" s="34">
        <v>0.99006215587496382</v>
      </c>
      <c r="I14920" s="35">
        <v>3218.0128887066235</v>
      </c>
      <c r="J14920" s="35">
        <v>1.0046990219478247</v>
      </c>
      <c r="K14920" s="35">
        <v>-0.72683173020518033</v>
      </c>
      <c r="L14920" s="35">
        <v>0</v>
      </c>
      <c r="M14920" s="35">
        <v>0</v>
      </c>
      <c r="N14920" s="35">
        <v>0</v>
      </c>
      <c r="O14920" s="35">
        <v>0</v>
      </c>
      <c r="P14920" s="36">
        <v>12</v>
      </c>
      <c r="Q14920" s="37">
        <v>105</v>
      </c>
      <c r="R14920" s="36">
        <v>0</v>
      </c>
      <c r="S14920" s="39">
        <f t="shared" si="521"/>
        <v>100</v>
      </c>
      <c r="T14920" s="34" t="s">
        <v>29</v>
      </c>
      <c r="U14920" s="12">
        <f>((alpha*(beta^speed))*(speed^ceta))</f>
        <v>180.93486768248448</v>
      </c>
      <c r="V14920" s="8">
        <f t="shared" si="522"/>
        <v>100</v>
      </c>
    </row>
    <row r="14921" spans="1:28">
      <c r="A14921" s="34" t="s">
        <v>20</v>
      </c>
      <c r="B14921" s="34" t="s">
        <v>81</v>
      </c>
      <c r="C14921" s="5" t="s">
        <v>235</v>
      </c>
      <c r="D14921" s="35" t="s">
        <v>89</v>
      </c>
      <c r="E14921" s="36" t="s">
        <v>17</v>
      </c>
      <c r="F14921" s="37">
        <v>0</v>
      </c>
      <c r="G14921" s="38">
        <v>0</v>
      </c>
      <c r="H14921" s="34">
        <v>0.99158876069220614</v>
      </c>
      <c r="I14921" s="35">
        <v>3217.1003312123794</v>
      </c>
      <c r="J14921" s="35">
        <v>1.0048478163713064</v>
      </c>
      <c r="K14921" s="35">
        <v>-0.7414620842128653</v>
      </c>
      <c r="L14921" s="35">
        <v>0</v>
      </c>
      <c r="M14921" s="35">
        <v>0</v>
      </c>
      <c r="N14921" s="35">
        <v>0</v>
      </c>
      <c r="O14921" s="35">
        <v>0</v>
      </c>
      <c r="P14921" s="36">
        <v>12</v>
      </c>
      <c r="Q14921" s="37">
        <v>105</v>
      </c>
      <c r="R14921" s="36">
        <v>0</v>
      </c>
      <c r="S14921" s="39">
        <f t="shared" si="521"/>
        <v>100</v>
      </c>
      <c r="T14921" s="34" t="s">
        <v>29</v>
      </c>
      <c r="U14921" s="12">
        <f>((alpha*(beta^speed))*(speed^ceta))</f>
        <v>171.62073021072976</v>
      </c>
      <c r="V14921" s="8">
        <f t="shared" si="522"/>
        <v>100</v>
      </c>
    </row>
    <row r="14922" spans="1:28">
      <c r="A14922" s="34" t="s">
        <v>20</v>
      </c>
      <c r="B14922" s="34" t="s">
        <v>81</v>
      </c>
      <c r="C14922" s="5" t="s">
        <v>234</v>
      </c>
      <c r="D14922" s="35" t="s">
        <v>89</v>
      </c>
      <c r="E14922" s="36" t="s">
        <v>15</v>
      </c>
      <c r="F14922" s="37">
        <v>50</v>
      </c>
      <c r="G14922" s="38">
        <v>0</v>
      </c>
      <c r="H14922" s="34">
        <v>0.99906941826855911</v>
      </c>
      <c r="I14922" s="35">
        <v>44.815724039860953</v>
      </c>
      <c r="J14922" s="35">
        <v>1.0057143680105689</v>
      </c>
      <c r="K14922" s="35">
        <v>-1.0543717986863714</v>
      </c>
      <c r="L14922" s="35">
        <v>0</v>
      </c>
      <c r="M14922" s="35">
        <v>0</v>
      </c>
      <c r="N14922" s="35">
        <v>0</v>
      </c>
      <c r="O14922" s="35">
        <v>0</v>
      </c>
      <c r="P14922" s="36">
        <v>12</v>
      </c>
      <c r="Q14922" s="37">
        <v>105</v>
      </c>
      <c r="R14922" s="36">
        <v>0</v>
      </c>
      <c r="S14922" s="39">
        <f t="shared" si="521"/>
        <v>100</v>
      </c>
      <c r="T14922" s="34" t="s">
        <v>29</v>
      </c>
      <c r="U14922" s="12">
        <f>((alpha*(beta^speed))*(speed^ceta))</f>
        <v>0.6168112503383445</v>
      </c>
      <c r="V14922" s="8">
        <f t="shared" si="522"/>
        <v>100</v>
      </c>
    </row>
    <row r="14923" spans="1:28">
      <c r="A14923" s="34" t="s">
        <v>20</v>
      </c>
      <c r="B14923" s="34" t="s">
        <v>81</v>
      </c>
      <c r="C14923" s="5" t="s">
        <v>235</v>
      </c>
      <c r="D14923" s="35" t="s">
        <v>89</v>
      </c>
      <c r="E14923" s="36" t="s">
        <v>15</v>
      </c>
      <c r="F14923" s="37">
        <v>50</v>
      </c>
      <c r="G14923" s="38">
        <v>0</v>
      </c>
      <c r="H14923" s="34">
        <v>0.99817831760785358</v>
      </c>
      <c r="I14923" s="35">
        <v>1.1594121896851317</v>
      </c>
      <c r="J14923" s="35">
        <v>75.355342329203168</v>
      </c>
      <c r="K14923" s="35">
        <v>0.21473781151607721</v>
      </c>
      <c r="L14923" s="35">
        <v>0.97914495950178082</v>
      </c>
      <c r="M14923" s="35">
        <v>2.412139985371799E-2</v>
      </c>
      <c r="N14923" s="35">
        <v>0</v>
      </c>
      <c r="O14923" s="35">
        <v>0</v>
      </c>
      <c r="P14923" s="36">
        <v>12</v>
      </c>
      <c r="Q14923" s="37">
        <v>105</v>
      </c>
      <c r="R14923" s="36">
        <v>10</v>
      </c>
      <c r="S14923" s="39">
        <f t="shared" si="521"/>
        <v>100</v>
      </c>
      <c r="T14923" s="34" t="s">
        <v>44</v>
      </c>
      <c r="U14923" s="12">
        <f>(alpha+(beta/(1+EXP((((-1)*ceta)+(delta*LN(speed)))+(epsilon*speed)))))</f>
        <v>1.251451576332208</v>
      </c>
      <c r="V14923" s="8">
        <f t="shared" si="522"/>
        <v>100</v>
      </c>
    </row>
    <row r="14924" spans="1:28">
      <c r="A14924" s="34" t="s">
        <v>20</v>
      </c>
      <c r="B14924" s="34" t="s">
        <v>81</v>
      </c>
      <c r="C14924" s="5" t="s">
        <v>234</v>
      </c>
      <c r="D14924" s="35" t="s">
        <v>89</v>
      </c>
      <c r="E14924" s="36" t="s">
        <v>16</v>
      </c>
      <c r="F14924" s="37">
        <v>50</v>
      </c>
      <c r="G14924" s="38">
        <v>0</v>
      </c>
      <c r="H14924" s="34">
        <v>0.99676092195043298</v>
      </c>
      <c r="I14924" s="35">
        <v>73.616963946198084</v>
      </c>
      <c r="J14924" s="35">
        <v>1.0083902326791887</v>
      </c>
      <c r="K14924" s="35">
        <v>-0.94435229318821956</v>
      </c>
      <c r="L14924" s="35">
        <v>0</v>
      </c>
      <c r="M14924" s="35">
        <v>0</v>
      </c>
      <c r="N14924" s="35">
        <v>0</v>
      </c>
      <c r="O14924" s="35">
        <v>0</v>
      </c>
      <c r="P14924" s="36">
        <v>12</v>
      </c>
      <c r="Q14924" s="37">
        <v>105</v>
      </c>
      <c r="R14924" s="36">
        <v>0</v>
      </c>
      <c r="S14924" s="39">
        <f t="shared" si="521"/>
        <v>100</v>
      </c>
      <c r="T14924" s="34" t="s">
        <v>29</v>
      </c>
      <c r="U14924" s="12">
        <f>((alpha*(beta^speed))*(speed^ceta))</f>
        <v>2.1934935355192633</v>
      </c>
      <c r="V14924" s="8">
        <f t="shared" si="522"/>
        <v>100</v>
      </c>
    </row>
    <row r="14925" spans="1:28">
      <c r="A14925" s="34" t="s">
        <v>20</v>
      </c>
      <c r="B14925" s="34" t="s">
        <v>81</v>
      </c>
      <c r="C14925" s="5" t="s">
        <v>235</v>
      </c>
      <c r="D14925" s="35" t="s">
        <v>89</v>
      </c>
      <c r="E14925" s="36" t="s">
        <v>16</v>
      </c>
      <c r="F14925" s="37">
        <v>50</v>
      </c>
      <c r="G14925" s="38">
        <v>0</v>
      </c>
      <c r="H14925" s="34">
        <v>0.99822775427664923</v>
      </c>
      <c r="I14925" s="35">
        <v>119.08809493068142</v>
      </c>
      <c r="J14925" s="35">
        <v>0.98559248559049584</v>
      </c>
      <c r="K14925" s="35">
        <v>-0.61943277169444455</v>
      </c>
      <c r="L14925" s="35">
        <v>0</v>
      </c>
      <c r="M14925" s="35">
        <v>0</v>
      </c>
      <c r="N14925" s="35">
        <v>0</v>
      </c>
      <c r="O14925" s="35">
        <v>0</v>
      </c>
      <c r="P14925" s="36">
        <v>12</v>
      </c>
      <c r="Q14925" s="37">
        <v>105</v>
      </c>
      <c r="R14925" s="36">
        <v>0</v>
      </c>
      <c r="S14925" s="39">
        <f t="shared" si="521"/>
        <v>100</v>
      </c>
      <c r="T14925" s="34" t="s">
        <v>29</v>
      </c>
      <c r="U14925" s="12">
        <f>((alpha*(beta^speed))*(speed^ceta))</f>
        <v>1.6096860135597135</v>
      </c>
      <c r="V14925" s="8">
        <f t="shared" si="522"/>
        <v>100</v>
      </c>
    </row>
    <row r="14926" spans="1:28">
      <c r="A14926" s="34" t="s">
        <v>20</v>
      </c>
      <c r="B14926" s="34" t="s">
        <v>81</v>
      </c>
      <c r="C14926" s="5" t="s">
        <v>234</v>
      </c>
      <c r="D14926" s="35" t="s">
        <v>89</v>
      </c>
      <c r="E14926" s="36" t="s">
        <v>14</v>
      </c>
      <c r="F14926" s="37">
        <v>50</v>
      </c>
      <c r="G14926" s="38">
        <v>0</v>
      </c>
      <c r="H14926" s="34">
        <v>0.99302668172345654</v>
      </c>
      <c r="I14926" s="35">
        <v>1.5065171965576303</v>
      </c>
      <c r="J14926" s="35">
        <v>0.37682290074728148</v>
      </c>
      <c r="K14926" s="35">
        <v>-9.8155315629695154E-4</v>
      </c>
      <c r="L14926" s="35">
        <v>0</v>
      </c>
      <c r="M14926" s="35">
        <v>0</v>
      </c>
      <c r="N14926" s="35">
        <v>0</v>
      </c>
      <c r="O14926" s="35">
        <v>0</v>
      </c>
      <c r="P14926" s="36">
        <v>12</v>
      </c>
      <c r="Q14926" s="37">
        <v>105</v>
      </c>
      <c r="R14926" s="36">
        <v>5</v>
      </c>
      <c r="S14926" s="39">
        <f t="shared" si="521"/>
        <v>100</v>
      </c>
      <c r="T14926" s="34" t="s">
        <v>36</v>
      </c>
      <c r="U14926" s="12">
        <f>(1/(((ceta*(speed^2))+(beta*speed))+alpha))</f>
        <v>3.4044551582541965E-2</v>
      </c>
      <c r="V14926" s="8">
        <f t="shared" si="522"/>
        <v>100</v>
      </c>
    </row>
    <row r="14927" spans="1:28">
      <c r="A14927" s="34" t="s">
        <v>20</v>
      </c>
      <c r="B14927" s="34" t="s">
        <v>81</v>
      </c>
      <c r="C14927" s="5" t="s">
        <v>235</v>
      </c>
      <c r="D14927" s="35" t="s">
        <v>89</v>
      </c>
      <c r="E14927" s="36" t="s">
        <v>14</v>
      </c>
      <c r="F14927" s="37">
        <v>50</v>
      </c>
      <c r="G14927" s="38">
        <v>0</v>
      </c>
      <c r="H14927" s="34">
        <v>0.99571509569656302</v>
      </c>
      <c r="I14927" s="35">
        <v>3.4834333787519074</v>
      </c>
      <c r="J14927" s="35">
        <v>0.77853901999605069</v>
      </c>
      <c r="K14927" s="35">
        <v>-2.2380789227218938E-3</v>
      </c>
      <c r="L14927" s="35">
        <v>0</v>
      </c>
      <c r="M14927" s="35">
        <v>0</v>
      </c>
      <c r="N14927" s="35">
        <v>0</v>
      </c>
      <c r="O14927" s="35">
        <v>0</v>
      </c>
      <c r="P14927" s="36">
        <v>12</v>
      </c>
      <c r="Q14927" s="37">
        <v>105</v>
      </c>
      <c r="R14927" s="36">
        <v>5</v>
      </c>
      <c r="S14927" s="39">
        <f t="shared" si="521"/>
        <v>100</v>
      </c>
      <c r="T14927" s="34" t="s">
        <v>36</v>
      </c>
      <c r="U14927" s="12">
        <f>(1/(((ceta*(speed^2))+(beta*speed))+alpha))</f>
        <v>1.6961644894130167E-2</v>
      </c>
      <c r="V14927" s="8">
        <f t="shared" si="522"/>
        <v>100</v>
      </c>
      <c r="AB14927" s="41"/>
    </row>
    <row r="14928" spans="1:28">
      <c r="A14928" s="34" t="s">
        <v>20</v>
      </c>
      <c r="B14928" s="34" t="s">
        <v>81</v>
      </c>
      <c r="C14928" s="5" t="s">
        <v>234</v>
      </c>
      <c r="D14928" s="35" t="s">
        <v>89</v>
      </c>
      <c r="E14928" s="36" t="s">
        <v>18</v>
      </c>
      <c r="F14928" s="37">
        <v>50</v>
      </c>
      <c r="G14928" s="38">
        <v>0</v>
      </c>
      <c r="H14928" s="34">
        <v>0.99272376955310504</v>
      </c>
      <c r="I14928" s="35">
        <v>2.8210338284426966</v>
      </c>
      <c r="J14928" s="35">
        <v>0.60220854320703299</v>
      </c>
      <c r="K14928" s="35">
        <v>-2.7614597408895636E-3</v>
      </c>
      <c r="L14928" s="35">
        <v>0</v>
      </c>
      <c r="M14928" s="35">
        <v>0</v>
      </c>
      <c r="N14928" s="35">
        <v>0</v>
      </c>
      <c r="O14928" s="35">
        <v>0</v>
      </c>
      <c r="P14928" s="36">
        <v>12</v>
      </c>
      <c r="Q14928" s="37">
        <v>105</v>
      </c>
      <c r="R14928" s="36">
        <v>5</v>
      </c>
      <c r="S14928" s="39">
        <f t="shared" si="521"/>
        <v>100</v>
      </c>
      <c r="T14928" s="34" t="s">
        <v>36</v>
      </c>
      <c r="U14928" s="12">
        <f>(1/(((ceta*(speed^2))+(beta*speed))+alpha))</f>
        <v>2.8226826807951761E-2</v>
      </c>
      <c r="V14928" s="8">
        <f t="shared" si="522"/>
        <v>100</v>
      </c>
      <c r="AB14928" s="41"/>
    </row>
    <row r="14929" spans="1:28">
      <c r="A14929" s="34" t="s">
        <v>20</v>
      </c>
      <c r="B14929" s="34" t="s">
        <v>81</v>
      </c>
      <c r="C14929" s="5" t="s">
        <v>235</v>
      </c>
      <c r="D14929" s="35" t="s">
        <v>89</v>
      </c>
      <c r="E14929" s="36" t="s">
        <v>18</v>
      </c>
      <c r="F14929" s="37">
        <v>50</v>
      </c>
      <c r="G14929" s="38">
        <v>0</v>
      </c>
      <c r="H14929" s="34">
        <v>0.9746622319282422</v>
      </c>
      <c r="I14929" s="35">
        <v>1.8270228278968998</v>
      </c>
      <c r="J14929" s="35">
        <v>-7.8828607536931736</v>
      </c>
      <c r="K14929" s="35">
        <v>-1.3004513448343025</v>
      </c>
      <c r="L14929" s="35">
        <v>0</v>
      </c>
      <c r="M14929" s="35">
        <v>0</v>
      </c>
      <c r="N14929" s="35">
        <v>0</v>
      </c>
      <c r="O14929" s="35">
        <v>0</v>
      </c>
      <c r="P14929" s="36">
        <v>12</v>
      </c>
      <c r="Q14929" s="37">
        <v>105</v>
      </c>
      <c r="R14929" s="36">
        <v>13</v>
      </c>
      <c r="S14929" s="39">
        <f t="shared" si="521"/>
        <v>100</v>
      </c>
      <c r="T14929" s="34" t="s">
        <v>50</v>
      </c>
      <c r="U14929" s="12">
        <f>EXP((alpha+(beta/speed))+(ceta*LN(speed)))</f>
        <v>1.439887009362764E-2</v>
      </c>
      <c r="V14929" s="8">
        <f t="shared" si="522"/>
        <v>100</v>
      </c>
      <c r="AB14929" s="41"/>
    </row>
    <row r="14930" spans="1:28">
      <c r="A14930" s="34" t="s">
        <v>20</v>
      </c>
      <c r="B14930" s="34" t="s">
        <v>81</v>
      </c>
      <c r="C14930" s="5" t="s">
        <v>234</v>
      </c>
      <c r="D14930" s="35" t="s">
        <v>89</v>
      </c>
      <c r="E14930" s="36" t="s">
        <v>17</v>
      </c>
      <c r="F14930" s="37">
        <v>50</v>
      </c>
      <c r="G14930" s="38">
        <v>0</v>
      </c>
      <c r="H14930" s="34">
        <v>0.98840050686711678</v>
      </c>
      <c r="I14930" s="35">
        <v>3144.4827105430445</v>
      </c>
      <c r="J14930" s="35">
        <v>1.0041502273138034</v>
      </c>
      <c r="K14930" s="35">
        <v>-0.70331952509888807</v>
      </c>
      <c r="L14930" s="35">
        <v>0</v>
      </c>
      <c r="M14930" s="35">
        <v>0</v>
      </c>
      <c r="N14930" s="35">
        <v>0</v>
      </c>
      <c r="O14930" s="35">
        <v>0</v>
      </c>
      <c r="P14930" s="36">
        <v>12</v>
      </c>
      <c r="Q14930" s="37">
        <v>105</v>
      </c>
      <c r="R14930" s="36">
        <v>0</v>
      </c>
      <c r="S14930" s="39">
        <f t="shared" si="521"/>
        <v>100</v>
      </c>
      <c r="T14930" s="34" t="s">
        <v>29</v>
      </c>
      <c r="U14930" s="12">
        <f>((alpha*(beta^speed))*(speed^ceta))</f>
        <v>186.54312674098614</v>
      </c>
      <c r="V14930" s="8">
        <f t="shared" si="522"/>
        <v>100</v>
      </c>
    </row>
    <row r="14931" spans="1:28">
      <c r="A14931" s="34" t="s">
        <v>20</v>
      </c>
      <c r="B14931" s="34" t="s">
        <v>81</v>
      </c>
      <c r="C14931" s="5" t="s">
        <v>235</v>
      </c>
      <c r="D14931" s="35" t="s">
        <v>89</v>
      </c>
      <c r="E14931" s="36" t="s">
        <v>17</v>
      </c>
      <c r="F14931" s="37">
        <v>50</v>
      </c>
      <c r="G14931" s="38">
        <v>0</v>
      </c>
      <c r="H14931" s="34">
        <v>0.98971824613618586</v>
      </c>
      <c r="I14931" s="35">
        <v>3130.3271897415243</v>
      </c>
      <c r="J14931" s="35">
        <v>1.00431022470332</v>
      </c>
      <c r="K14931" s="35">
        <v>-0.71703691129490954</v>
      </c>
      <c r="L14931" s="35">
        <v>0</v>
      </c>
      <c r="M14931" s="35">
        <v>0</v>
      </c>
      <c r="N14931" s="35">
        <v>0</v>
      </c>
      <c r="O14931" s="35">
        <v>0</v>
      </c>
      <c r="P14931" s="36">
        <v>12</v>
      </c>
      <c r="Q14931" s="37">
        <v>105</v>
      </c>
      <c r="R14931" s="36">
        <v>0</v>
      </c>
      <c r="S14931" s="39">
        <f t="shared" si="521"/>
        <v>100</v>
      </c>
      <c r="T14931" s="34" t="s">
        <v>29</v>
      </c>
      <c r="U14931" s="12">
        <f>((alpha*(beta^speed))*(speed^ceta))</f>
        <v>177.13497887350718</v>
      </c>
      <c r="V14931" s="8">
        <f t="shared" si="522"/>
        <v>100</v>
      </c>
    </row>
    <row r="14932" spans="1:28">
      <c r="A14932" s="34" t="s">
        <v>20</v>
      </c>
      <c r="B14932" s="34" t="s">
        <v>81</v>
      </c>
      <c r="C14932" s="5" t="s">
        <v>234</v>
      </c>
      <c r="D14932" s="35" t="s">
        <v>89</v>
      </c>
      <c r="E14932" s="36" t="s">
        <v>15</v>
      </c>
      <c r="F14932" s="37">
        <v>100</v>
      </c>
      <c r="G14932" s="38">
        <v>0</v>
      </c>
      <c r="H14932" s="34">
        <v>0.99916060945705198</v>
      </c>
      <c r="I14932" s="35">
        <v>0.55778882124996287</v>
      </c>
      <c r="J14932" s="35">
        <v>18.175290346444736</v>
      </c>
      <c r="K14932" s="35">
        <v>1.304244602247677</v>
      </c>
      <c r="L14932" s="35">
        <v>1.1163113671397815</v>
      </c>
      <c r="M14932" s="35">
        <v>1.4824285000688053E-2</v>
      </c>
      <c r="N14932" s="35">
        <v>0</v>
      </c>
      <c r="O14932" s="35">
        <v>0</v>
      </c>
      <c r="P14932" s="36">
        <v>12</v>
      </c>
      <c r="Q14932" s="37">
        <v>105</v>
      </c>
      <c r="R14932" s="36">
        <v>10</v>
      </c>
      <c r="S14932" s="39">
        <f t="shared" si="521"/>
        <v>100</v>
      </c>
      <c r="T14932" s="34" t="s">
        <v>44</v>
      </c>
      <c r="U14932" s="12">
        <f>(alpha+(beta/(1+EXP((((-1)*ceta)+(delta*LN(speed)))+(epsilon*speed)))))</f>
        <v>0.64637224940485305</v>
      </c>
      <c r="V14932" s="8">
        <f t="shared" si="522"/>
        <v>100</v>
      </c>
    </row>
    <row r="14933" spans="1:28">
      <c r="A14933" s="34" t="s">
        <v>20</v>
      </c>
      <c r="B14933" s="34" t="s">
        <v>81</v>
      </c>
      <c r="C14933" s="5" t="s">
        <v>235</v>
      </c>
      <c r="D14933" s="35" t="s">
        <v>89</v>
      </c>
      <c r="E14933" s="36" t="s">
        <v>15</v>
      </c>
      <c r="F14933" s="37">
        <v>100</v>
      </c>
      <c r="G14933" s="38">
        <v>0</v>
      </c>
      <c r="H14933" s="34">
        <v>0.99763345677153226</v>
      </c>
      <c r="I14933" s="35">
        <v>1.1947306267170288</v>
      </c>
      <c r="J14933" s="35">
        <v>143.40453983853928</v>
      </c>
      <c r="K14933" s="35">
        <v>-0.6620760249294112</v>
      </c>
      <c r="L14933" s="35">
        <v>0.88420110255941597</v>
      </c>
      <c r="M14933" s="35">
        <v>2.6159904718790331E-2</v>
      </c>
      <c r="N14933" s="35">
        <v>0</v>
      </c>
      <c r="O14933" s="35">
        <v>0</v>
      </c>
      <c r="P14933" s="36">
        <v>12</v>
      </c>
      <c r="Q14933" s="37">
        <v>105</v>
      </c>
      <c r="R14933" s="36">
        <v>10</v>
      </c>
      <c r="S14933" s="39">
        <f t="shared" si="521"/>
        <v>100</v>
      </c>
      <c r="T14933" s="34" t="s">
        <v>44</v>
      </c>
      <c r="U14933" s="12">
        <f>(alpha+(beta/(1+EXP((((-1)*ceta)+(delta*LN(speed)))+(epsilon*speed)))))</f>
        <v>1.2868255115795919</v>
      </c>
      <c r="V14933" s="8">
        <f t="shared" si="522"/>
        <v>100</v>
      </c>
    </row>
    <row r="14934" spans="1:28">
      <c r="A14934" s="34" t="s">
        <v>20</v>
      </c>
      <c r="B14934" s="34" t="s">
        <v>81</v>
      </c>
      <c r="C14934" s="5" t="s">
        <v>234</v>
      </c>
      <c r="D14934" s="35" t="s">
        <v>89</v>
      </c>
      <c r="E14934" s="36" t="s">
        <v>16</v>
      </c>
      <c r="F14934" s="37">
        <v>100</v>
      </c>
      <c r="G14934" s="38">
        <v>0</v>
      </c>
      <c r="H14934" s="34">
        <v>0.99592335614472371</v>
      </c>
      <c r="I14934" s="35">
        <v>2.1290096417802773</v>
      </c>
      <c r="J14934" s="35">
        <v>82.25454934544409</v>
      </c>
      <c r="K14934" s="35">
        <v>-0.15639562909397373</v>
      </c>
      <c r="L14934" s="35">
        <v>0.85772621928588766</v>
      </c>
      <c r="M14934" s="35">
        <v>2.3760452631838479E-2</v>
      </c>
      <c r="N14934" s="35">
        <v>0</v>
      </c>
      <c r="O14934" s="35">
        <v>0</v>
      </c>
      <c r="P14934" s="36">
        <v>12</v>
      </c>
      <c r="Q14934" s="37">
        <v>105</v>
      </c>
      <c r="R14934" s="36">
        <v>10</v>
      </c>
      <c r="S14934" s="39">
        <f t="shared" si="521"/>
        <v>100</v>
      </c>
      <c r="T14934" s="34" t="s">
        <v>44</v>
      </c>
      <c r="U14934" s="12">
        <f>(alpha+(beta/(1+EXP((((-1)*ceta)+(delta*LN(speed)))+(epsilon*speed)))))</f>
        <v>2.2546758101236923</v>
      </c>
      <c r="V14934" s="8">
        <f t="shared" si="522"/>
        <v>100</v>
      </c>
    </row>
    <row r="14935" spans="1:28">
      <c r="A14935" s="34" t="s">
        <v>20</v>
      </c>
      <c r="B14935" s="34" t="s">
        <v>81</v>
      </c>
      <c r="C14935" s="5" t="s">
        <v>235</v>
      </c>
      <c r="D14935" s="35" t="s">
        <v>89</v>
      </c>
      <c r="E14935" s="36" t="s">
        <v>16</v>
      </c>
      <c r="F14935" s="37">
        <v>100</v>
      </c>
      <c r="G14935" s="38">
        <v>0</v>
      </c>
      <c r="H14935" s="34">
        <v>0.99827466560932221</v>
      </c>
      <c r="I14935" s="35">
        <v>122.57071009861001</v>
      </c>
      <c r="J14935" s="35">
        <v>0.984250880867381</v>
      </c>
      <c r="K14935" s="35">
        <v>-0.61858034674687334</v>
      </c>
      <c r="L14935" s="35">
        <v>0</v>
      </c>
      <c r="M14935" s="35">
        <v>0</v>
      </c>
      <c r="N14935" s="35">
        <v>0</v>
      </c>
      <c r="O14935" s="35">
        <v>0</v>
      </c>
      <c r="P14935" s="36">
        <v>12</v>
      </c>
      <c r="Q14935" s="37">
        <v>105</v>
      </c>
      <c r="R14935" s="36">
        <v>0</v>
      </c>
      <c r="S14935" s="39">
        <f t="shared" si="521"/>
        <v>100</v>
      </c>
      <c r="T14935" s="34" t="s">
        <v>29</v>
      </c>
      <c r="U14935" s="12">
        <f>((alpha*(beta^speed))*(speed^ceta))</f>
        <v>1.4514671880892334</v>
      </c>
      <c r="V14935" s="8">
        <f t="shared" si="522"/>
        <v>100</v>
      </c>
    </row>
    <row r="14936" spans="1:28">
      <c r="A14936" s="34" t="s">
        <v>20</v>
      </c>
      <c r="B14936" s="34" t="s">
        <v>81</v>
      </c>
      <c r="C14936" s="5" t="s">
        <v>234</v>
      </c>
      <c r="D14936" s="35" t="s">
        <v>89</v>
      </c>
      <c r="E14936" s="36" t="s">
        <v>14</v>
      </c>
      <c r="F14936" s="37">
        <v>100</v>
      </c>
      <c r="G14936" s="38">
        <v>0</v>
      </c>
      <c r="H14936" s="34">
        <v>0.99299128737922715</v>
      </c>
      <c r="I14936" s="35">
        <v>1.5493040235459199</v>
      </c>
      <c r="J14936" s="35">
        <v>0.37136276126900419</v>
      </c>
      <c r="K14936" s="35">
        <v>-1.0259091543002505E-3</v>
      </c>
      <c r="L14936" s="35">
        <v>0</v>
      </c>
      <c r="M14936" s="35">
        <v>0</v>
      </c>
      <c r="N14936" s="35">
        <v>0</v>
      </c>
      <c r="O14936" s="35">
        <v>0</v>
      </c>
      <c r="P14936" s="36">
        <v>12</v>
      </c>
      <c r="Q14936" s="37">
        <v>105</v>
      </c>
      <c r="R14936" s="36">
        <v>5</v>
      </c>
      <c r="S14936" s="39">
        <f t="shared" si="521"/>
        <v>100</v>
      </c>
      <c r="T14936" s="34" t="s">
        <v>36</v>
      </c>
      <c r="U14936" s="12">
        <f>(1/(((ceta*(speed^2))+(beta*speed))+alpha))</f>
        <v>3.5178456748897836E-2</v>
      </c>
      <c r="V14936" s="8">
        <f t="shared" si="522"/>
        <v>100</v>
      </c>
    </row>
    <row r="14937" spans="1:28">
      <c r="A14937" s="34" t="s">
        <v>20</v>
      </c>
      <c r="B14937" s="34" t="s">
        <v>81</v>
      </c>
      <c r="C14937" s="5" t="s">
        <v>235</v>
      </c>
      <c r="D14937" s="35" t="s">
        <v>89</v>
      </c>
      <c r="E14937" s="36" t="s">
        <v>14</v>
      </c>
      <c r="F14937" s="37">
        <v>100</v>
      </c>
      <c r="G14937" s="38">
        <v>0</v>
      </c>
      <c r="H14937" s="34">
        <v>0.99552753913272807</v>
      </c>
      <c r="I14937" s="35">
        <v>3.5372473786355365</v>
      </c>
      <c r="J14937" s="35">
        <v>0.77133666554187696</v>
      </c>
      <c r="K14937" s="35">
        <v>-2.244271852654934E-3</v>
      </c>
      <c r="L14937" s="35">
        <v>0</v>
      </c>
      <c r="M14937" s="35">
        <v>0</v>
      </c>
      <c r="N14937" s="35">
        <v>0</v>
      </c>
      <c r="O14937" s="35">
        <v>0</v>
      </c>
      <c r="P14937" s="36">
        <v>12</v>
      </c>
      <c r="Q14937" s="37">
        <v>105</v>
      </c>
      <c r="R14937" s="36">
        <v>5</v>
      </c>
      <c r="S14937" s="39">
        <f t="shared" si="521"/>
        <v>100</v>
      </c>
      <c r="T14937" s="34" t="s">
        <v>36</v>
      </c>
      <c r="U14937" s="12">
        <f>(1/(((ceta*(speed^2))+(beta*speed))+alpha))</f>
        <v>1.7173810608807797E-2</v>
      </c>
      <c r="V14937" s="8">
        <f t="shared" si="522"/>
        <v>100</v>
      </c>
      <c r="AB14937" s="41"/>
    </row>
    <row r="14938" spans="1:28">
      <c r="A14938" s="34" t="s">
        <v>20</v>
      </c>
      <c r="B14938" s="34" t="s">
        <v>81</v>
      </c>
      <c r="C14938" s="5" t="s">
        <v>234</v>
      </c>
      <c r="D14938" s="35" t="s">
        <v>89</v>
      </c>
      <c r="E14938" s="36" t="s">
        <v>18</v>
      </c>
      <c r="F14938" s="37">
        <v>100</v>
      </c>
      <c r="G14938" s="38">
        <v>0</v>
      </c>
      <c r="H14938" s="34">
        <v>0.99263441220729365</v>
      </c>
      <c r="I14938" s="35">
        <v>2.9330512265111013</v>
      </c>
      <c r="J14938" s="35">
        <v>0.56961170464181043</v>
      </c>
      <c r="K14938" s="35">
        <v>-2.5073515797382124E-3</v>
      </c>
      <c r="L14938" s="35">
        <v>0</v>
      </c>
      <c r="M14938" s="35">
        <v>0</v>
      </c>
      <c r="N14938" s="35">
        <v>0</v>
      </c>
      <c r="O14938" s="35">
        <v>0</v>
      </c>
      <c r="P14938" s="36">
        <v>12</v>
      </c>
      <c r="Q14938" s="37">
        <v>105</v>
      </c>
      <c r="R14938" s="36">
        <v>5</v>
      </c>
      <c r="S14938" s="39">
        <f t="shared" si="521"/>
        <v>100</v>
      </c>
      <c r="T14938" s="34" t="s">
        <v>36</v>
      </c>
      <c r="U14938" s="12">
        <f>(1/(((ceta*(speed^2))+(beta*speed))+alpha))</f>
        <v>2.8718544737834466E-2</v>
      </c>
      <c r="V14938" s="8">
        <f t="shared" si="522"/>
        <v>100</v>
      </c>
      <c r="AB14938" s="41"/>
    </row>
    <row r="14939" spans="1:28">
      <c r="A14939" s="34" t="s">
        <v>20</v>
      </c>
      <c r="B14939" s="34" t="s">
        <v>81</v>
      </c>
      <c r="C14939" s="5" t="s">
        <v>235</v>
      </c>
      <c r="D14939" s="35" t="s">
        <v>89</v>
      </c>
      <c r="E14939" s="36" t="s">
        <v>18</v>
      </c>
      <c r="F14939" s="37">
        <v>100</v>
      </c>
      <c r="G14939" s="38">
        <v>0</v>
      </c>
      <c r="H14939" s="34">
        <v>0.97375365570082817</v>
      </c>
      <c r="I14939" s="35">
        <v>1.7494096656567131</v>
      </c>
      <c r="J14939" s="35">
        <v>-7.4694379377690341</v>
      </c>
      <c r="K14939" s="35">
        <v>-1.2686694265275766</v>
      </c>
      <c r="L14939" s="35">
        <v>0</v>
      </c>
      <c r="M14939" s="35">
        <v>0</v>
      </c>
      <c r="N14939" s="35">
        <v>0</v>
      </c>
      <c r="O14939" s="35">
        <v>0</v>
      </c>
      <c r="P14939" s="36">
        <v>12</v>
      </c>
      <c r="Q14939" s="37">
        <v>105</v>
      </c>
      <c r="R14939" s="36">
        <v>13</v>
      </c>
      <c r="S14939" s="39">
        <f t="shared" si="521"/>
        <v>100</v>
      </c>
      <c r="T14939" s="34" t="s">
        <v>50</v>
      </c>
      <c r="U14939" s="12">
        <f>EXP((alpha+(beta/speed))+(ceta*LN(speed)))</f>
        <v>1.5487479856761409E-2</v>
      </c>
      <c r="V14939" s="8">
        <f t="shared" si="522"/>
        <v>100</v>
      </c>
      <c r="AB14939" s="41"/>
    </row>
    <row r="14940" spans="1:28">
      <c r="A14940" s="34" t="s">
        <v>20</v>
      </c>
      <c r="B14940" s="34" t="s">
        <v>81</v>
      </c>
      <c r="C14940" s="5" t="s">
        <v>234</v>
      </c>
      <c r="D14940" s="35" t="s">
        <v>89</v>
      </c>
      <c r="E14940" s="36" t="s">
        <v>17</v>
      </c>
      <c r="F14940" s="37">
        <v>100</v>
      </c>
      <c r="G14940" s="38">
        <v>0</v>
      </c>
      <c r="H14940" s="34">
        <v>0.98663693076427106</v>
      </c>
      <c r="I14940" s="35">
        <v>3073.4308615547525</v>
      </c>
      <c r="J14940" s="35">
        <v>1.0035407216404473</v>
      </c>
      <c r="K14940" s="35">
        <v>-0.6795670401507431</v>
      </c>
      <c r="L14940" s="35">
        <v>0</v>
      </c>
      <c r="M14940" s="35">
        <v>0</v>
      </c>
      <c r="N14940" s="35">
        <v>0</v>
      </c>
      <c r="O14940" s="35">
        <v>0</v>
      </c>
      <c r="P14940" s="36">
        <v>12</v>
      </c>
      <c r="Q14940" s="37">
        <v>105</v>
      </c>
      <c r="R14940" s="36">
        <v>0</v>
      </c>
      <c r="S14940" s="39">
        <f t="shared" si="521"/>
        <v>100</v>
      </c>
      <c r="T14940" s="34" t="s">
        <v>29</v>
      </c>
      <c r="U14940" s="12">
        <f>((alpha*(beta^speed))*(speed^ceta))</f>
        <v>191.42090463327622</v>
      </c>
      <c r="V14940" s="8">
        <f t="shared" si="522"/>
        <v>100</v>
      </c>
    </row>
    <row r="14941" spans="1:28">
      <c r="A14941" s="34" t="s">
        <v>20</v>
      </c>
      <c r="B14941" s="34" t="s">
        <v>81</v>
      </c>
      <c r="C14941" s="5" t="s">
        <v>235</v>
      </c>
      <c r="D14941" s="35" t="s">
        <v>89</v>
      </c>
      <c r="E14941" s="36" t="s">
        <v>17</v>
      </c>
      <c r="F14941" s="37">
        <v>100</v>
      </c>
      <c r="G14941" s="38">
        <v>0</v>
      </c>
      <c r="H14941" s="34">
        <v>0.98771999035088387</v>
      </c>
      <c r="I14941" s="35">
        <v>3042.2965093001526</v>
      </c>
      <c r="J14941" s="35">
        <v>1.0036821999876668</v>
      </c>
      <c r="K14941" s="35">
        <v>-0.69160846787001806</v>
      </c>
      <c r="L14941" s="35">
        <v>0</v>
      </c>
      <c r="M14941" s="35">
        <v>0</v>
      </c>
      <c r="N14941" s="35">
        <v>0</v>
      </c>
      <c r="O14941" s="35">
        <v>0</v>
      </c>
      <c r="P14941" s="36">
        <v>12</v>
      </c>
      <c r="Q14941" s="37">
        <v>105</v>
      </c>
      <c r="R14941" s="36">
        <v>0</v>
      </c>
      <c r="S14941" s="39">
        <f t="shared" si="521"/>
        <v>100</v>
      </c>
      <c r="T14941" s="34" t="s">
        <v>29</v>
      </c>
      <c r="U14941" s="12">
        <f>((alpha*(beta^speed))*(speed^ceta))</f>
        <v>181.80541591551651</v>
      </c>
      <c r="V14941" s="8">
        <f t="shared" si="522"/>
        <v>100</v>
      </c>
    </row>
    <row r="14942" spans="1:28">
      <c r="A14942" s="34" t="s">
        <v>20</v>
      </c>
      <c r="B14942" s="34" t="s">
        <v>81</v>
      </c>
      <c r="C14942" s="5" t="s">
        <v>234</v>
      </c>
      <c r="D14942" s="35" t="s">
        <v>89</v>
      </c>
      <c r="E14942" s="36" t="s">
        <v>15</v>
      </c>
      <c r="F14942" s="37">
        <v>0</v>
      </c>
      <c r="G14942" s="38">
        <v>-0.06</v>
      </c>
      <c r="H14942" s="34">
        <v>0.99387912126286249</v>
      </c>
      <c r="I14942" s="35">
        <v>15.41671383257075</v>
      </c>
      <c r="J14942" s="35">
        <v>0.94853026191686785</v>
      </c>
      <c r="K14942" s="35">
        <v>-0.54096963053676328</v>
      </c>
      <c r="L14942" s="35">
        <v>0</v>
      </c>
      <c r="M14942" s="35">
        <v>0</v>
      </c>
      <c r="N14942" s="35">
        <v>0</v>
      </c>
      <c r="O14942" s="35">
        <v>0</v>
      </c>
      <c r="P14942" s="36">
        <v>12</v>
      </c>
      <c r="Q14942" s="37">
        <v>105</v>
      </c>
      <c r="R14942" s="36">
        <v>0</v>
      </c>
      <c r="S14942" s="39">
        <f t="shared" si="521"/>
        <v>100</v>
      </c>
      <c r="T14942" s="34" t="s">
        <v>29</v>
      </c>
      <c r="U14942" s="12">
        <f>((alpha*(beta^speed))*(speed^ceta))</f>
        <v>6.4739846894461004E-3</v>
      </c>
      <c r="V14942" s="8">
        <f t="shared" si="522"/>
        <v>100</v>
      </c>
    </row>
    <row r="14943" spans="1:28">
      <c r="A14943" s="34" t="s">
        <v>20</v>
      </c>
      <c r="B14943" s="34" t="s">
        <v>81</v>
      </c>
      <c r="C14943" s="5" t="s">
        <v>235</v>
      </c>
      <c r="D14943" s="35" t="s">
        <v>89</v>
      </c>
      <c r="E14943" s="36" t="s">
        <v>15</v>
      </c>
      <c r="F14943" s="37">
        <v>0</v>
      </c>
      <c r="G14943" s="38">
        <v>-0.06</v>
      </c>
      <c r="H14943" s="34">
        <v>0.99404674534902338</v>
      </c>
      <c r="I14943" s="35">
        <v>-0.23968474362842443</v>
      </c>
      <c r="J14943" s="35">
        <v>7.0078066293368941</v>
      </c>
      <c r="K14943" s="35">
        <v>7.1626998064455583</v>
      </c>
      <c r="L14943" s="35">
        <v>2.7973829409324846</v>
      </c>
      <c r="M14943" s="35">
        <v>-2.3030363471960531E-2</v>
      </c>
      <c r="N14943" s="35">
        <v>0</v>
      </c>
      <c r="O14943" s="35">
        <v>0</v>
      </c>
      <c r="P14943" s="36">
        <v>12</v>
      </c>
      <c r="Q14943" s="37">
        <v>88</v>
      </c>
      <c r="R14943" s="36">
        <v>10</v>
      </c>
      <c r="S14943" s="39">
        <f t="shared" si="521"/>
        <v>88</v>
      </c>
      <c r="T14943" s="34" t="s">
        <v>44</v>
      </c>
      <c r="U14943" s="12">
        <f>(alpha+(beta/(1+EXP((((-1)*ceta)+(delta*LN(speed)))+(epsilon*speed)))))</f>
        <v>1.2067880086778782E-3</v>
      </c>
      <c r="V14943" s="8">
        <f t="shared" si="522"/>
        <v>88</v>
      </c>
    </row>
    <row r="14944" spans="1:28">
      <c r="A14944" s="34" t="s">
        <v>20</v>
      </c>
      <c r="B14944" s="34" t="s">
        <v>81</v>
      </c>
      <c r="C14944" s="5" t="s">
        <v>234</v>
      </c>
      <c r="D14944" s="35" t="s">
        <v>89</v>
      </c>
      <c r="E14944" s="36" t="s">
        <v>16</v>
      </c>
      <c r="F14944" s="37">
        <v>0</v>
      </c>
      <c r="G14944" s="38">
        <v>-0.06</v>
      </c>
      <c r="H14944" s="34">
        <v>0.99239546422197833</v>
      </c>
      <c r="I14944" s="35">
        <v>-0.12214964930655335</v>
      </c>
      <c r="J14944" s="35">
        <v>7.3895614307057222</v>
      </c>
      <c r="K14944" s="35">
        <v>5.456026352302052</v>
      </c>
      <c r="L14944" s="35">
        <v>2.1521912269291414</v>
      </c>
      <c r="M14944" s="35">
        <v>-1.034862318033747E-3</v>
      </c>
      <c r="N14944" s="35">
        <v>0</v>
      </c>
      <c r="O14944" s="35">
        <v>0</v>
      </c>
      <c r="P14944" s="36">
        <v>12</v>
      </c>
      <c r="Q14944" s="37">
        <v>87</v>
      </c>
      <c r="R14944" s="36">
        <v>10</v>
      </c>
      <c r="S14944" s="39">
        <f t="shared" si="521"/>
        <v>87</v>
      </c>
      <c r="T14944" s="34" t="s">
        <v>44</v>
      </c>
      <c r="U14944" s="12">
        <f>(alpha+(beta/(1+EXP((((-1)*ceta)+(delta*LN(speed)))+(epsilon*speed)))))</f>
        <v>2.4847483676404131E-3</v>
      </c>
      <c r="V14944" s="8">
        <f t="shared" si="522"/>
        <v>87</v>
      </c>
    </row>
    <row r="14945" spans="1:28">
      <c r="A14945" s="34" t="s">
        <v>20</v>
      </c>
      <c r="B14945" s="34" t="s">
        <v>81</v>
      </c>
      <c r="C14945" s="5" t="s">
        <v>235</v>
      </c>
      <c r="D14945" s="35" t="s">
        <v>89</v>
      </c>
      <c r="E14945" s="36" t="s">
        <v>16</v>
      </c>
      <c r="F14945" s="37">
        <v>0</v>
      </c>
      <c r="G14945" s="38">
        <v>-0.06</v>
      </c>
      <c r="H14945" s="34">
        <v>0.99128912351938769</v>
      </c>
      <c r="I14945" s="35">
        <v>66.90952671005175</v>
      </c>
      <c r="J14945" s="35">
        <v>0.94839546675642827</v>
      </c>
      <c r="K14945" s="35">
        <v>-0.48122928801273585</v>
      </c>
      <c r="L14945" s="35">
        <v>0</v>
      </c>
      <c r="M14945" s="35">
        <v>0</v>
      </c>
      <c r="N14945" s="35">
        <v>0</v>
      </c>
      <c r="O14945" s="35">
        <v>0</v>
      </c>
      <c r="P14945" s="36">
        <v>12</v>
      </c>
      <c r="Q14945" s="37">
        <v>105</v>
      </c>
      <c r="R14945" s="36">
        <v>0</v>
      </c>
      <c r="S14945" s="39">
        <f t="shared" si="521"/>
        <v>100</v>
      </c>
      <c r="T14945" s="34" t="s">
        <v>29</v>
      </c>
      <c r="U14945" s="12">
        <f>((alpha*(beta^speed))*(speed^ceta))</f>
        <v>3.6473406268205881E-2</v>
      </c>
      <c r="V14945" s="8">
        <f t="shared" si="522"/>
        <v>100</v>
      </c>
    </row>
    <row r="14946" spans="1:28">
      <c r="A14946" s="34" t="s">
        <v>20</v>
      </c>
      <c r="B14946" s="34" t="s">
        <v>81</v>
      </c>
      <c r="C14946" s="5" t="s">
        <v>234</v>
      </c>
      <c r="D14946" s="35" t="s">
        <v>89</v>
      </c>
      <c r="E14946" s="36" t="s">
        <v>14</v>
      </c>
      <c r="F14946" s="37">
        <v>0</v>
      </c>
      <c r="G14946" s="38">
        <v>-0.06</v>
      </c>
      <c r="H14946" s="34">
        <v>0.99140851001009367</v>
      </c>
      <c r="I14946" s="35">
        <v>4.1491224487176268</v>
      </c>
      <c r="J14946" s="35">
        <v>-15.395983462942269</v>
      </c>
      <c r="K14946" s="35">
        <v>-2.0411200099403244</v>
      </c>
      <c r="L14946" s="35">
        <v>0</v>
      </c>
      <c r="M14946" s="35">
        <v>0</v>
      </c>
      <c r="N14946" s="35">
        <v>0</v>
      </c>
      <c r="O14946" s="35">
        <v>0</v>
      </c>
      <c r="P14946" s="36">
        <v>12</v>
      </c>
      <c r="Q14946" s="37">
        <v>105</v>
      </c>
      <c r="R14946" s="36">
        <v>13</v>
      </c>
      <c r="S14946" s="39">
        <f t="shared" si="521"/>
        <v>100</v>
      </c>
      <c r="T14946" s="34" t="s">
        <v>50</v>
      </c>
      <c r="U14946" s="12">
        <f>EXP((alpha+(beta/speed))+(ceta*LN(speed)))</f>
        <v>4.496111343371207E-3</v>
      </c>
      <c r="V14946" s="8">
        <f t="shared" si="522"/>
        <v>100</v>
      </c>
      <c r="AB14946" s="41"/>
    </row>
    <row r="14947" spans="1:28">
      <c r="A14947" s="34" t="s">
        <v>20</v>
      </c>
      <c r="B14947" s="34" t="s">
        <v>81</v>
      </c>
      <c r="C14947" s="5" t="s">
        <v>235</v>
      </c>
      <c r="D14947" s="35" t="s">
        <v>89</v>
      </c>
      <c r="E14947" s="36" t="s">
        <v>14</v>
      </c>
      <c r="F14947" s="37">
        <v>0</v>
      </c>
      <c r="G14947" s="38">
        <v>-0.06</v>
      </c>
      <c r="H14947" s="34">
        <v>0.99188640999880207</v>
      </c>
      <c r="I14947" s="35">
        <v>3.4436592841212885</v>
      </c>
      <c r="J14947" s="35">
        <v>-16.019437981122074</v>
      </c>
      <c r="K14947" s="35">
        <v>-2.0561424805475363</v>
      </c>
      <c r="L14947" s="35">
        <v>0</v>
      </c>
      <c r="M14947" s="35">
        <v>0</v>
      </c>
      <c r="N14947" s="35">
        <v>0</v>
      </c>
      <c r="O14947" s="35">
        <v>0</v>
      </c>
      <c r="P14947" s="36">
        <v>12</v>
      </c>
      <c r="Q14947" s="37">
        <v>105</v>
      </c>
      <c r="R14947" s="36">
        <v>13</v>
      </c>
      <c r="S14947" s="39">
        <f t="shared" si="521"/>
        <v>100</v>
      </c>
      <c r="T14947" s="34" t="s">
        <v>50</v>
      </c>
      <c r="U14947" s="12">
        <f>EXP((alpha+(beta/speed))+(ceta*LN(speed)))</f>
        <v>2.0592341333172093E-3</v>
      </c>
      <c r="V14947" s="8">
        <f t="shared" si="522"/>
        <v>100</v>
      </c>
    </row>
    <row r="14948" spans="1:28">
      <c r="A14948" s="34" t="s">
        <v>20</v>
      </c>
      <c r="B14948" s="34" t="s">
        <v>81</v>
      </c>
      <c r="C14948" s="5" t="s">
        <v>234</v>
      </c>
      <c r="D14948" s="35" t="s">
        <v>89</v>
      </c>
      <c r="E14948" s="36" t="s">
        <v>18</v>
      </c>
      <c r="F14948" s="37">
        <v>0</v>
      </c>
      <c r="G14948" s="38">
        <v>-0.06</v>
      </c>
      <c r="H14948" s="34">
        <v>0.99331865872519931</v>
      </c>
      <c r="I14948" s="35">
        <v>2.1699652687401056</v>
      </c>
      <c r="J14948" s="35">
        <v>-9.7011958323738749</v>
      </c>
      <c r="K14948" s="35">
        <v>-1.677036986122145</v>
      </c>
      <c r="L14948" s="35">
        <v>0</v>
      </c>
      <c r="M14948" s="35">
        <v>0</v>
      </c>
      <c r="N14948" s="35">
        <v>0</v>
      </c>
      <c r="O14948" s="35">
        <v>0</v>
      </c>
      <c r="P14948" s="36">
        <v>12</v>
      </c>
      <c r="Q14948" s="37">
        <v>105</v>
      </c>
      <c r="R14948" s="36">
        <v>13</v>
      </c>
      <c r="S14948" s="39">
        <f t="shared" si="521"/>
        <v>100</v>
      </c>
      <c r="T14948" s="34" t="s">
        <v>50</v>
      </c>
      <c r="U14948" s="12">
        <f>EXP((alpha+(beta/speed))+(ceta*LN(speed)))</f>
        <v>3.5172092910012477E-3</v>
      </c>
      <c r="V14948" s="8">
        <f t="shared" si="522"/>
        <v>100</v>
      </c>
      <c r="AB14948" s="41"/>
    </row>
    <row r="14949" spans="1:28">
      <c r="A14949" s="34" t="s">
        <v>20</v>
      </c>
      <c r="B14949" s="34" t="s">
        <v>81</v>
      </c>
      <c r="C14949" s="5" t="s">
        <v>235</v>
      </c>
      <c r="D14949" s="35" t="s">
        <v>89</v>
      </c>
      <c r="E14949" s="36" t="s">
        <v>18</v>
      </c>
      <c r="F14949" s="37">
        <v>0</v>
      </c>
      <c r="G14949" s="38">
        <v>-0.06</v>
      </c>
      <c r="H14949" s="34">
        <v>0.97083711525948646</v>
      </c>
      <c r="I14949" s="35">
        <v>8.2694702518512714E-2</v>
      </c>
      <c r="J14949" s="35">
        <v>0.88575211717116065</v>
      </c>
      <c r="K14949" s="35">
        <v>0.52900983942630686</v>
      </c>
      <c r="L14949" s="35">
        <v>0</v>
      </c>
      <c r="M14949" s="35">
        <v>0</v>
      </c>
      <c r="N14949" s="35">
        <v>0</v>
      </c>
      <c r="O14949" s="35">
        <v>0</v>
      </c>
      <c r="P14949" s="36">
        <v>12</v>
      </c>
      <c r="Q14949" s="37">
        <v>105</v>
      </c>
      <c r="R14949" s="36">
        <v>0</v>
      </c>
      <c r="S14949" s="39">
        <f t="shared" si="521"/>
        <v>100</v>
      </c>
      <c r="T14949" s="34" t="s">
        <v>29</v>
      </c>
      <c r="U14949" s="12">
        <f>((alpha*(beta^speed))*(speed^ceta))</f>
        <v>5.0899940665100238E-6</v>
      </c>
      <c r="V14949" s="8">
        <f t="shared" si="522"/>
        <v>100</v>
      </c>
      <c r="AB14949" s="41"/>
    </row>
    <row r="14950" spans="1:28">
      <c r="A14950" s="34" t="s">
        <v>20</v>
      </c>
      <c r="B14950" s="34" t="s">
        <v>81</v>
      </c>
      <c r="C14950" s="5" t="s">
        <v>234</v>
      </c>
      <c r="D14950" s="35" t="s">
        <v>89</v>
      </c>
      <c r="E14950" s="36" t="s">
        <v>17</v>
      </c>
      <c r="F14950" s="37">
        <v>0</v>
      </c>
      <c r="G14950" s="38">
        <v>-0.06</v>
      </c>
      <c r="H14950" s="34">
        <v>0.98469556295725069</v>
      </c>
      <c r="I14950" s="35">
        <v>14.931239806941257</v>
      </c>
      <c r="J14950" s="35">
        <v>-26.867269351976031</v>
      </c>
      <c r="K14950" s="35">
        <v>-2.9044905755344619</v>
      </c>
      <c r="L14950" s="35">
        <v>0</v>
      </c>
      <c r="M14950" s="35">
        <v>0</v>
      </c>
      <c r="N14950" s="35">
        <v>0</v>
      </c>
      <c r="O14950" s="35">
        <v>0</v>
      </c>
      <c r="P14950" s="36">
        <v>12</v>
      </c>
      <c r="Q14950" s="37">
        <v>105</v>
      </c>
      <c r="R14950" s="36">
        <v>13</v>
      </c>
      <c r="S14950" s="39">
        <f t="shared" si="521"/>
        <v>100</v>
      </c>
      <c r="T14950" s="34" t="s">
        <v>50</v>
      </c>
      <c r="U14950" s="12">
        <f>EXP((alpha+(beta/speed))+(ceta*LN(speed)))</f>
        <v>3.6215195736576109</v>
      </c>
      <c r="V14950" s="8">
        <f t="shared" si="522"/>
        <v>100</v>
      </c>
    </row>
    <row r="14951" spans="1:28">
      <c r="A14951" s="34" t="s">
        <v>20</v>
      </c>
      <c r="B14951" s="34" t="s">
        <v>81</v>
      </c>
      <c r="C14951" s="5" t="s">
        <v>235</v>
      </c>
      <c r="D14951" s="35" t="s">
        <v>89</v>
      </c>
      <c r="E14951" s="36" t="s">
        <v>17</v>
      </c>
      <c r="F14951" s="37">
        <v>0</v>
      </c>
      <c r="G14951" s="38">
        <v>-0.06</v>
      </c>
      <c r="H14951" s="34">
        <v>0.98597594854085591</v>
      </c>
      <c r="I14951" s="35">
        <v>14.734993097061203</v>
      </c>
      <c r="J14951" s="35">
        <v>-25.826039619424943</v>
      </c>
      <c r="K14951" s="35">
        <v>-2.8657697300955713</v>
      </c>
      <c r="L14951" s="35">
        <v>0</v>
      </c>
      <c r="M14951" s="35">
        <v>0</v>
      </c>
      <c r="N14951" s="35">
        <v>0</v>
      </c>
      <c r="O14951" s="35">
        <v>0</v>
      </c>
      <c r="P14951" s="36">
        <v>12</v>
      </c>
      <c r="Q14951" s="37">
        <v>105</v>
      </c>
      <c r="R14951" s="36">
        <v>13</v>
      </c>
      <c r="S14951" s="39">
        <f t="shared" si="521"/>
        <v>100</v>
      </c>
      <c r="T14951" s="34" t="s">
        <v>50</v>
      </c>
      <c r="U14951" s="12">
        <f>EXP((alpha+(beta/speed))+(ceta*LN(speed)))</f>
        <v>3.5943938936583004</v>
      </c>
      <c r="V14951" s="8">
        <f t="shared" si="522"/>
        <v>100</v>
      </c>
    </row>
    <row r="14952" spans="1:28">
      <c r="A14952" s="34" t="s">
        <v>20</v>
      </c>
      <c r="B14952" s="34" t="s">
        <v>81</v>
      </c>
      <c r="C14952" s="5" t="s">
        <v>234</v>
      </c>
      <c r="D14952" s="35" t="s">
        <v>89</v>
      </c>
      <c r="E14952" s="36" t="s">
        <v>15</v>
      </c>
      <c r="F14952" s="37">
        <v>50</v>
      </c>
      <c r="G14952" s="38">
        <v>-0.06</v>
      </c>
      <c r="H14952" s="34">
        <v>0.99424072412484776</v>
      </c>
      <c r="I14952" s="35">
        <v>-2.1904060108711095E-2</v>
      </c>
      <c r="J14952" s="35">
        <v>15.426254607137347</v>
      </c>
      <c r="K14952" s="35">
        <v>1.0216873045704788</v>
      </c>
      <c r="L14952" s="35">
        <v>0.97866901975089293</v>
      </c>
      <c r="M14952" s="35">
        <v>3.6330590508711041E-2</v>
      </c>
      <c r="N14952" s="35">
        <v>0</v>
      </c>
      <c r="O14952" s="35">
        <v>0</v>
      </c>
      <c r="P14952" s="36">
        <v>12</v>
      </c>
      <c r="Q14952" s="37">
        <v>87</v>
      </c>
      <c r="R14952" s="36">
        <v>10</v>
      </c>
      <c r="S14952" s="39">
        <f t="shared" si="521"/>
        <v>87</v>
      </c>
      <c r="T14952" s="34" t="s">
        <v>44</v>
      </c>
      <c r="U14952" s="12">
        <f>(alpha+(beta/(1+EXP((((-1)*ceta)+(delta*LN(speed)))+(epsilon*speed)))))</f>
        <v>1.0298911812654382E-3</v>
      </c>
      <c r="V14952" s="8">
        <f t="shared" si="522"/>
        <v>87</v>
      </c>
    </row>
    <row r="14953" spans="1:28">
      <c r="A14953" s="34" t="s">
        <v>20</v>
      </c>
      <c r="B14953" s="34" t="s">
        <v>81</v>
      </c>
      <c r="C14953" s="5" t="s">
        <v>235</v>
      </c>
      <c r="D14953" s="35" t="s">
        <v>89</v>
      </c>
      <c r="E14953" s="36" t="s">
        <v>15</v>
      </c>
      <c r="F14953" s="37">
        <v>50</v>
      </c>
      <c r="G14953" s="38">
        <v>-0.06</v>
      </c>
      <c r="H14953" s="34">
        <v>0.99381257922193122</v>
      </c>
      <c r="I14953" s="35">
        <v>0.7020551048792959</v>
      </c>
      <c r="J14953" s="35">
        <v>1.0593207032302453E-2</v>
      </c>
      <c r="K14953" s="35">
        <v>0.13408283004595201</v>
      </c>
      <c r="L14953" s="35">
        <v>0</v>
      </c>
      <c r="M14953" s="35">
        <v>0</v>
      </c>
      <c r="N14953" s="35">
        <v>0</v>
      </c>
      <c r="O14953" s="35">
        <v>0</v>
      </c>
      <c r="P14953" s="36">
        <v>12</v>
      </c>
      <c r="Q14953" s="37">
        <v>105</v>
      </c>
      <c r="R14953" s="36">
        <v>2</v>
      </c>
      <c r="S14953" s="39">
        <f t="shared" si="521"/>
        <v>100</v>
      </c>
      <c r="T14953" s="34" t="s">
        <v>31</v>
      </c>
      <c r="U14953" s="12">
        <f>((alpha+(beta*speed))^((-1)/ceta))</f>
        <v>1.4669549629093703E-2</v>
      </c>
      <c r="V14953" s="8">
        <f t="shared" si="522"/>
        <v>100</v>
      </c>
    </row>
    <row r="14954" spans="1:28">
      <c r="A14954" s="34" t="s">
        <v>20</v>
      </c>
      <c r="B14954" s="34" t="s">
        <v>81</v>
      </c>
      <c r="C14954" s="5" t="s">
        <v>234</v>
      </c>
      <c r="D14954" s="35" t="s">
        <v>89</v>
      </c>
      <c r="E14954" s="36" t="s">
        <v>16</v>
      </c>
      <c r="F14954" s="37">
        <v>50</v>
      </c>
      <c r="G14954" s="38">
        <v>-0.06</v>
      </c>
      <c r="H14954" s="34">
        <v>0.99216441522535759</v>
      </c>
      <c r="I14954" s="35">
        <v>26.544638742467239</v>
      </c>
      <c r="J14954" s="35">
        <v>0.94895966495104378</v>
      </c>
      <c r="K14954" s="35">
        <v>-0.53766934047164172</v>
      </c>
      <c r="L14954" s="35">
        <v>0</v>
      </c>
      <c r="M14954" s="35">
        <v>0</v>
      </c>
      <c r="N14954" s="35">
        <v>0</v>
      </c>
      <c r="O14954" s="35">
        <v>0</v>
      </c>
      <c r="P14954" s="36">
        <v>12</v>
      </c>
      <c r="Q14954" s="37">
        <v>105</v>
      </c>
      <c r="R14954" s="36">
        <v>0</v>
      </c>
      <c r="S14954" s="39">
        <f t="shared" si="521"/>
        <v>100</v>
      </c>
      <c r="T14954" s="34" t="s">
        <v>29</v>
      </c>
      <c r="U14954" s="12">
        <f>((alpha*(beta^speed))*(speed^ceta))</f>
        <v>1.1841684163443561E-2</v>
      </c>
      <c r="V14954" s="8">
        <f t="shared" si="522"/>
        <v>100</v>
      </c>
    </row>
    <row r="14955" spans="1:28">
      <c r="A14955" s="34" t="s">
        <v>20</v>
      </c>
      <c r="B14955" s="34" t="s">
        <v>81</v>
      </c>
      <c r="C14955" s="5" t="s">
        <v>235</v>
      </c>
      <c r="D14955" s="35" t="s">
        <v>89</v>
      </c>
      <c r="E14955" s="36" t="s">
        <v>16</v>
      </c>
      <c r="F14955" s="37">
        <v>50</v>
      </c>
      <c r="G14955" s="38">
        <v>-0.06</v>
      </c>
      <c r="H14955" s="34">
        <v>0.99116915700648789</v>
      </c>
      <c r="I14955" s="35">
        <v>70.401428105921312</v>
      </c>
      <c r="J14955" s="35">
        <v>0.94947116152782596</v>
      </c>
      <c r="K14955" s="35">
        <v>-0.51666724798084884</v>
      </c>
      <c r="L14955" s="35">
        <v>0</v>
      </c>
      <c r="M14955" s="35">
        <v>0</v>
      </c>
      <c r="N14955" s="35">
        <v>0</v>
      </c>
      <c r="O14955" s="35">
        <v>0</v>
      </c>
      <c r="P14955" s="36">
        <v>12</v>
      </c>
      <c r="Q14955" s="37">
        <v>105</v>
      </c>
      <c r="R14955" s="36">
        <v>0</v>
      </c>
      <c r="S14955" s="39">
        <f t="shared" si="521"/>
        <v>100</v>
      </c>
      <c r="T14955" s="34" t="s">
        <v>29</v>
      </c>
      <c r="U14955" s="12">
        <f>((alpha*(beta^speed))*(speed^ceta))</f>
        <v>3.6511090902075563E-2</v>
      </c>
      <c r="V14955" s="8">
        <f t="shared" si="522"/>
        <v>100</v>
      </c>
    </row>
    <row r="14956" spans="1:28">
      <c r="A14956" s="34" t="s">
        <v>20</v>
      </c>
      <c r="B14956" s="34" t="s">
        <v>81</v>
      </c>
      <c r="C14956" s="5" t="s">
        <v>234</v>
      </c>
      <c r="D14956" s="35" t="s">
        <v>89</v>
      </c>
      <c r="E14956" s="36" t="s">
        <v>14</v>
      </c>
      <c r="F14956" s="37">
        <v>50</v>
      </c>
      <c r="G14956" s="38">
        <v>-0.06</v>
      </c>
      <c r="H14956" s="34">
        <v>0.99163056907380132</v>
      </c>
      <c r="I14956" s="35">
        <v>3.8881918215735434</v>
      </c>
      <c r="J14956" s="35">
        <v>-14.237532979697182</v>
      </c>
      <c r="K14956" s="35">
        <v>-1.9859781331938133</v>
      </c>
      <c r="L14956" s="35">
        <v>0</v>
      </c>
      <c r="M14956" s="35">
        <v>0</v>
      </c>
      <c r="N14956" s="35">
        <v>0</v>
      </c>
      <c r="O14956" s="35">
        <v>0</v>
      </c>
      <c r="P14956" s="36">
        <v>12</v>
      </c>
      <c r="Q14956" s="37">
        <v>105</v>
      </c>
      <c r="R14956" s="36">
        <v>13</v>
      </c>
      <c r="S14956" s="39">
        <f t="shared" si="521"/>
        <v>100</v>
      </c>
      <c r="T14956" s="34" t="s">
        <v>50</v>
      </c>
      <c r="U14956" s="12">
        <f>EXP((alpha+(beta/speed))+(ceta*LN(speed)))</f>
        <v>4.5168031763647637E-3</v>
      </c>
      <c r="V14956" s="8">
        <f t="shared" si="522"/>
        <v>100</v>
      </c>
      <c r="AB14956" s="41"/>
    </row>
    <row r="14957" spans="1:28">
      <c r="A14957" s="34" t="s">
        <v>20</v>
      </c>
      <c r="B14957" s="34" t="s">
        <v>81</v>
      </c>
      <c r="C14957" s="5" t="s">
        <v>235</v>
      </c>
      <c r="D14957" s="35" t="s">
        <v>89</v>
      </c>
      <c r="E14957" s="36" t="s">
        <v>14</v>
      </c>
      <c r="F14957" s="37">
        <v>50</v>
      </c>
      <c r="G14957" s="38">
        <v>-0.06</v>
      </c>
      <c r="H14957" s="34">
        <v>0.99202505502377913</v>
      </c>
      <c r="I14957" s="35">
        <v>3.155449830097206</v>
      </c>
      <c r="J14957" s="35">
        <v>-14.694562939227019</v>
      </c>
      <c r="K14957" s="35">
        <v>-1.9950758977567582</v>
      </c>
      <c r="L14957" s="35">
        <v>0</v>
      </c>
      <c r="M14957" s="35">
        <v>0</v>
      </c>
      <c r="N14957" s="35">
        <v>0</v>
      </c>
      <c r="O14957" s="35">
        <v>0</v>
      </c>
      <c r="P14957" s="36">
        <v>12</v>
      </c>
      <c r="Q14957" s="37">
        <v>105</v>
      </c>
      <c r="R14957" s="36">
        <v>13</v>
      </c>
      <c r="S14957" s="39">
        <f t="shared" si="521"/>
        <v>100</v>
      </c>
      <c r="T14957" s="34" t="s">
        <v>50</v>
      </c>
      <c r="U14957" s="12">
        <f>EXP((alpha+(beta/speed))+(ceta*LN(speed)))</f>
        <v>2.0721680712054921E-3</v>
      </c>
      <c r="V14957" s="8">
        <f t="shared" si="522"/>
        <v>100</v>
      </c>
    </row>
    <row r="14958" spans="1:28">
      <c r="A14958" s="34" t="s">
        <v>20</v>
      </c>
      <c r="B14958" s="34" t="s">
        <v>81</v>
      </c>
      <c r="C14958" s="5" t="s">
        <v>234</v>
      </c>
      <c r="D14958" s="35" t="s">
        <v>89</v>
      </c>
      <c r="E14958" s="36" t="s">
        <v>18</v>
      </c>
      <c r="F14958" s="37">
        <v>50</v>
      </c>
      <c r="G14958" s="38">
        <v>-0.06</v>
      </c>
      <c r="H14958" s="34">
        <v>0.99309944110711013</v>
      </c>
      <c r="I14958" s="35">
        <v>2.1380954986527909</v>
      </c>
      <c r="J14958" s="35">
        <v>-9.582352035468281</v>
      </c>
      <c r="K14958" s="35">
        <v>-1.6712495426102183</v>
      </c>
      <c r="L14958" s="35">
        <v>0</v>
      </c>
      <c r="M14958" s="35">
        <v>0</v>
      </c>
      <c r="N14958" s="35">
        <v>0</v>
      </c>
      <c r="O14958" s="35">
        <v>0</v>
      </c>
      <c r="P14958" s="36">
        <v>12</v>
      </c>
      <c r="Q14958" s="37">
        <v>105</v>
      </c>
      <c r="R14958" s="36">
        <v>13</v>
      </c>
      <c r="S14958" s="39">
        <f t="shared" si="521"/>
        <v>100</v>
      </c>
      <c r="T14958" s="34" t="s">
        <v>50</v>
      </c>
      <c r="U14958" s="12">
        <f>EXP((alpha+(beta/speed))+(ceta*LN(speed)))</f>
        <v>3.5030663687822742E-3</v>
      </c>
      <c r="V14958" s="8">
        <f t="shared" si="522"/>
        <v>100</v>
      </c>
      <c r="AB14958" s="41"/>
    </row>
    <row r="14959" spans="1:28">
      <c r="A14959" s="34" t="s">
        <v>20</v>
      </c>
      <c r="B14959" s="34" t="s">
        <v>81</v>
      </c>
      <c r="C14959" s="5" t="s">
        <v>235</v>
      </c>
      <c r="D14959" s="35" t="s">
        <v>89</v>
      </c>
      <c r="E14959" s="36" t="s">
        <v>18</v>
      </c>
      <c r="F14959" s="37">
        <v>50</v>
      </c>
      <c r="G14959" s="38">
        <v>-0.06</v>
      </c>
      <c r="H14959" s="34">
        <v>0.96855014654921268</v>
      </c>
      <c r="I14959" s="35">
        <v>9.1612296719742192E-2</v>
      </c>
      <c r="J14959" s="35">
        <v>0.88758791289675676</v>
      </c>
      <c r="K14959" s="35">
        <v>0.47387613167318016</v>
      </c>
      <c r="L14959" s="35">
        <v>0</v>
      </c>
      <c r="M14959" s="35">
        <v>0</v>
      </c>
      <c r="N14959" s="35">
        <v>0</v>
      </c>
      <c r="O14959" s="35">
        <v>0</v>
      </c>
      <c r="P14959" s="36">
        <v>12</v>
      </c>
      <c r="Q14959" s="37">
        <v>105</v>
      </c>
      <c r="R14959" s="36">
        <v>0</v>
      </c>
      <c r="S14959" s="39">
        <f t="shared" si="521"/>
        <v>100</v>
      </c>
      <c r="T14959" s="34" t="s">
        <v>29</v>
      </c>
      <c r="U14959" s="12">
        <f>((alpha*(beta^speed))*(speed^ceta))</f>
        <v>5.3807643868503698E-6</v>
      </c>
      <c r="V14959" s="8">
        <f t="shared" si="522"/>
        <v>100</v>
      </c>
      <c r="AB14959" s="41"/>
    </row>
    <row r="14960" spans="1:28">
      <c r="A14960" s="34" t="s">
        <v>20</v>
      </c>
      <c r="B14960" s="34" t="s">
        <v>81</v>
      </c>
      <c r="C14960" s="5" t="s">
        <v>234</v>
      </c>
      <c r="D14960" s="35" t="s">
        <v>89</v>
      </c>
      <c r="E14960" s="36" t="s">
        <v>17</v>
      </c>
      <c r="F14960" s="37">
        <v>50</v>
      </c>
      <c r="G14960" s="38">
        <v>-0.06</v>
      </c>
      <c r="H14960" s="34">
        <v>0.98400358572390534</v>
      </c>
      <c r="I14960" s="35">
        <v>709.85377740077411</v>
      </c>
      <c r="J14960" s="35">
        <v>0.94013209275971155</v>
      </c>
      <c r="K14960" s="35">
        <v>-0.15475888017067174</v>
      </c>
      <c r="L14960" s="35">
        <v>0</v>
      </c>
      <c r="M14960" s="35">
        <v>0</v>
      </c>
      <c r="N14960" s="35">
        <v>0</v>
      </c>
      <c r="O14960" s="35">
        <v>0</v>
      </c>
      <c r="P14960" s="36">
        <v>12</v>
      </c>
      <c r="Q14960" s="37">
        <v>105</v>
      </c>
      <c r="R14960" s="36">
        <v>0</v>
      </c>
      <c r="S14960" s="39">
        <f t="shared" si="521"/>
        <v>100</v>
      </c>
      <c r="T14960" s="34" t="s">
        <v>29</v>
      </c>
      <c r="U14960" s="12">
        <f>((alpha*(beta^speed))*(speed^ceta))</f>
        <v>0.72533554007262946</v>
      </c>
      <c r="V14960" s="8">
        <f t="shared" si="522"/>
        <v>100</v>
      </c>
    </row>
    <row r="14961" spans="1:28">
      <c r="A14961" s="34" t="s">
        <v>20</v>
      </c>
      <c r="B14961" s="34" t="s">
        <v>81</v>
      </c>
      <c r="C14961" s="5" t="s">
        <v>235</v>
      </c>
      <c r="D14961" s="35" t="s">
        <v>89</v>
      </c>
      <c r="E14961" s="36" t="s">
        <v>17</v>
      </c>
      <c r="F14961" s="37">
        <v>50</v>
      </c>
      <c r="G14961" s="38">
        <v>-0.06</v>
      </c>
      <c r="H14961" s="34">
        <v>0.985802691905592</v>
      </c>
      <c r="I14961" s="35">
        <v>978.56612245635256</v>
      </c>
      <c r="J14961" s="35">
        <v>0.94675741508800648</v>
      </c>
      <c r="K14961" s="35">
        <v>-0.32025453719707209</v>
      </c>
      <c r="L14961" s="35">
        <v>0</v>
      </c>
      <c r="M14961" s="35">
        <v>0</v>
      </c>
      <c r="N14961" s="35">
        <v>0</v>
      </c>
      <c r="O14961" s="35">
        <v>0</v>
      </c>
      <c r="P14961" s="36">
        <v>12</v>
      </c>
      <c r="Q14961" s="37">
        <v>105</v>
      </c>
      <c r="R14961" s="36">
        <v>0</v>
      </c>
      <c r="S14961" s="39">
        <f t="shared" si="521"/>
        <v>100</v>
      </c>
      <c r="T14961" s="34" t="s">
        <v>29</v>
      </c>
      <c r="U14961" s="12">
        <f>((alpha*(beta^speed))*(speed^ceta))</f>
        <v>0.94178685852825716</v>
      </c>
      <c r="V14961" s="8">
        <f t="shared" si="522"/>
        <v>100</v>
      </c>
    </row>
    <row r="14962" spans="1:28">
      <c r="A14962" s="34" t="s">
        <v>20</v>
      </c>
      <c r="B14962" s="34" t="s">
        <v>81</v>
      </c>
      <c r="C14962" s="5" t="s">
        <v>234</v>
      </c>
      <c r="D14962" s="35" t="s">
        <v>89</v>
      </c>
      <c r="E14962" s="36" t="s">
        <v>15</v>
      </c>
      <c r="F14962" s="37">
        <v>100</v>
      </c>
      <c r="G14962" s="38">
        <v>-0.06</v>
      </c>
      <c r="H14962" s="34">
        <v>0.99380448704820479</v>
      </c>
      <c r="I14962" s="35">
        <v>12.937731099741555</v>
      </c>
      <c r="J14962" s="35">
        <v>0.9440674758522315</v>
      </c>
      <c r="K14962" s="35">
        <v>-0.47031980686726255</v>
      </c>
      <c r="L14962" s="35">
        <v>0</v>
      </c>
      <c r="M14962" s="35">
        <v>0</v>
      </c>
      <c r="N14962" s="35">
        <v>0</v>
      </c>
      <c r="O14962" s="35">
        <v>0</v>
      </c>
      <c r="P14962" s="36">
        <v>12</v>
      </c>
      <c r="Q14962" s="37">
        <v>105</v>
      </c>
      <c r="R14962" s="36">
        <v>0</v>
      </c>
      <c r="S14962" s="39">
        <f t="shared" si="521"/>
        <v>100</v>
      </c>
      <c r="T14962" s="34" t="s">
        <v>29</v>
      </c>
      <c r="U14962" s="12">
        <f>((alpha*(beta^speed))*(speed^ceta))</f>
        <v>4.6937732351814759E-3</v>
      </c>
      <c r="V14962" s="8">
        <f t="shared" si="522"/>
        <v>100</v>
      </c>
    </row>
    <row r="14963" spans="1:28">
      <c r="A14963" s="34" t="s">
        <v>20</v>
      </c>
      <c r="B14963" s="34" t="s">
        <v>81</v>
      </c>
      <c r="C14963" s="5" t="s">
        <v>235</v>
      </c>
      <c r="D14963" s="35" t="s">
        <v>89</v>
      </c>
      <c r="E14963" s="36" t="s">
        <v>15</v>
      </c>
      <c r="F14963" s="37">
        <v>100</v>
      </c>
      <c r="G14963" s="38">
        <v>-0.06</v>
      </c>
      <c r="H14963" s="34">
        <v>0.99350359283171796</v>
      </c>
      <c r="I14963" s="35">
        <v>-0.24038386903444406</v>
      </c>
      <c r="J14963" s="35">
        <v>6.4641153212745532</v>
      </c>
      <c r="K14963" s="35">
        <v>7.5853301148079195</v>
      </c>
      <c r="L14963" s="35">
        <v>2.9332859205434532</v>
      </c>
      <c r="M14963" s="35">
        <v>-2.6025643751096127E-2</v>
      </c>
      <c r="N14963" s="35">
        <v>0</v>
      </c>
      <c r="O14963" s="35">
        <v>0</v>
      </c>
      <c r="P14963" s="36">
        <v>12</v>
      </c>
      <c r="Q14963" s="37">
        <v>87</v>
      </c>
      <c r="R14963" s="36">
        <v>10</v>
      </c>
      <c r="S14963" s="39">
        <f t="shared" si="521"/>
        <v>87</v>
      </c>
      <c r="T14963" s="34" t="s">
        <v>44</v>
      </c>
      <c r="U14963" s="12">
        <f>(alpha+(beta/(1+EXP((((-1)*ceta)+(delta*LN(speed)))+(epsilon*speed)))))</f>
        <v>8.4934390938148918E-4</v>
      </c>
      <c r="V14963" s="8">
        <f t="shared" si="522"/>
        <v>87</v>
      </c>
    </row>
    <row r="14964" spans="1:28">
      <c r="A14964" s="34" t="s">
        <v>20</v>
      </c>
      <c r="B14964" s="34" t="s">
        <v>81</v>
      </c>
      <c r="C14964" s="5" t="s">
        <v>234</v>
      </c>
      <c r="D14964" s="35" t="s">
        <v>89</v>
      </c>
      <c r="E14964" s="36" t="s">
        <v>16</v>
      </c>
      <c r="F14964" s="37">
        <v>100</v>
      </c>
      <c r="G14964" s="38">
        <v>-0.06</v>
      </c>
      <c r="H14964" s="34">
        <v>0.99155398808682749</v>
      </c>
      <c r="I14964" s="35">
        <v>-8.028113581274246E-2</v>
      </c>
      <c r="J14964" s="35">
        <v>6.9287532625811004</v>
      </c>
      <c r="K14964" s="35">
        <v>5.2955504251170442</v>
      </c>
      <c r="L14964" s="35">
        <v>2.0449157268639908</v>
      </c>
      <c r="M14964" s="35">
        <v>6.58707247981586E-3</v>
      </c>
      <c r="N14964" s="35">
        <v>0</v>
      </c>
      <c r="O14964" s="35">
        <v>0</v>
      </c>
      <c r="P14964" s="36">
        <v>12</v>
      </c>
      <c r="Q14964" s="37">
        <v>88</v>
      </c>
      <c r="R14964" s="36">
        <v>10</v>
      </c>
      <c r="S14964" s="39">
        <f t="shared" si="521"/>
        <v>88</v>
      </c>
      <c r="T14964" s="34" t="s">
        <v>44</v>
      </c>
      <c r="U14964" s="12">
        <f>(alpha+(beta/(1+EXP((((-1)*ceta)+(delta*LN(speed)))+(epsilon*speed)))))</f>
        <v>5.0606461506132183E-4</v>
      </c>
      <c r="V14964" s="8">
        <f t="shared" si="522"/>
        <v>88</v>
      </c>
    </row>
    <row r="14965" spans="1:28">
      <c r="A14965" s="34" t="s">
        <v>20</v>
      </c>
      <c r="B14965" s="34" t="s">
        <v>81</v>
      </c>
      <c r="C14965" s="5" t="s">
        <v>235</v>
      </c>
      <c r="D14965" s="35" t="s">
        <v>89</v>
      </c>
      <c r="E14965" s="36" t="s">
        <v>16</v>
      </c>
      <c r="F14965" s="37">
        <v>100</v>
      </c>
      <c r="G14965" s="38">
        <v>-0.06</v>
      </c>
      <c r="H14965" s="34">
        <v>0.99026253884432469</v>
      </c>
      <c r="I14965" s="35">
        <v>54.631638001713263</v>
      </c>
      <c r="J14965" s="35">
        <v>0.94465110463741386</v>
      </c>
      <c r="K14965" s="35">
        <v>-0.40041904554592411</v>
      </c>
      <c r="L14965" s="35">
        <v>0</v>
      </c>
      <c r="M14965" s="35">
        <v>0</v>
      </c>
      <c r="N14965" s="35">
        <v>0</v>
      </c>
      <c r="O14965" s="35">
        <v>0</v>
      </c>
      <c r="P14965" s="36">
        <v>12</v>
      </c>
      <c r="Q14965" s="37">
        <v>105</v>
      </c>
      <c r="R14965" s="36">
        <v>0</v>
      </c>
      <c r="S14965" s="39">
        <f t="shared" si="521"/>
        <v>100</v>
      </c>
      <c r="T14965" s="34" t="s">
        <v>29</v>
      </c>
      <c r="U14965" s="12">
        <f>((alpha*(beta^speed))*(speed^ceta))</f>
        <v>2.9090407592983068E-2</v>
      </c>
      <c r="V14965" s="8">
        <f t="shared" si="522"/>
        <v>100</v>
      </c>
    </row>
    <row r="14966" spans="1:28">
      <c r="A14966" s="34" t="s">
        <v>20</v>
      </c>
      <c r="B14966" s="34" t="s">
        <v>81</v>
      </c>
      <c r="C14966" s="5" t="s">
        <v>234</v>
      </c>
      <c r="D14966" s="35" t="s">
        <v>89</v>
      </c>
      <c r="E14966" s="36" t="s">
        <v>14</v>
      </c>
      <c r="F14966" s="37">
        <v>100</v>
      </c>
      <c r="G14966" s="38">
        <v>-0.06</v>
      </c>
      <c r="H14966" s="34">
        <v>0.99124234311516901</v>
      </c>
      <c r="I14966" s="35">
        <v>4.3149715065216281</v>
      </c>
      <c r="J14966" s="35">
        <v>-16.64136449458486</v>
      </c>
      <c r="K14966" s="35">
        <v>-2.0907451720913377</v>
      </c>
      <c r="L14966" s="35">
        <v>0</v>
      </c>
      <c r="M14966" s="35">
        <v>0</v>
      </c>
      <c r="N14966" s="35">
        <v>0</v>
      </c>
      <c r="O14966" s="35">
        <v>0</v>
      </c>
      <c r="P14966" s="36">
        <v>12</v>
      </c>
      <c r="Q14966" s="37">
        <v>105</v>
      </c>
      <c r="R14966" s="36">
        <v>13</v>
      </c>
      <c r="S14966" s="39">
        <f t="shared" si="521"/>
        <v>100</v>
      </c>
      <c r="T14966" s="34" t="s">
        <v>50</v>
      </c>
      <c r="U14966" s="12">
        <f>EXP((alpha+(beta/speed))+(ceta*LN(speed)))</f>
        <v>4.1706663013559063E-3</v>
      </c>
      <c r="V14966" s="8">
        <f t="shared" si="522"/>
        <v>100</v>
      </c>
      <c r="AB14966" s="41"/>
    </row>
    <row r="14967" spans="1:28">
      <c r="A14967" s="34" t="s">
        <v>20</v>
      </c>
      <c r="B14967" s="34" t="s">
        <v>81</v>
      </c>
      <c r="C14967" s="5" t="s">
        <v>235</v>
      </c>
      <c r="D14967" s="35" t="s">
        <v>89</v>
      </c>
      <c r="E14967" s="36" t="s">
        <v>14</v>
      </c>
      <c r="F14967" s="37">
        <v>100</v>
      </c>
      <c r="G14967" s="38">
        <v>-0.06</v>
      </c>
      <c r="H14967" s="34">
        <v>0.99164511392204935</v>
      </c>
      <c r="I14967" s="35">
        <v>3.4939729987943906</v>
      </c>
      <c r="J14967" s="35">
        <v>-16.612848377265497</v>
      </c>
      <c r="K14967" s="35">
        <v>-2.079346309857129</v>
      </c>
      <c r="L14967" s="35">
        <v>0</v>
      </c>
      <c r="M14967" s="35">
        <v>0</v>
      </c>
      <c r="N14967" s="35">
        <v>0</v>
      </c>
      <c r="O14967" s="35">
        <v>0</v>
      </c>
      <c r="P14967" s="36">
        <v>12</v>
      </c>
      <c r="Q14967" s="37">
        <v>105</v>
      </c>
      <c r="R14967" s="36">
        <v>13</v>
      </c>
      <c r="S14967" s="39">
        <f t="shared" si="521"/>
        <v>100</v>
      </c>
      <c r="T14967" s="34" t="s">
        <v>50</v>
      </c>
      <c r="U14967" s="12">
        <f>EXP((alpha+(beta/speed))+(ceta*LN(speed)))</f>
        <v>1.9345140567994118E-3</v>
      </c>
      <c r="V14967" s="8">
        <f t="shared" si="522"/>
        <v>100</v>
      </c>
      <c r="AB14967" s="41"/>
    </row>
    <row r="14968" spans="1:28">
      <c r="A14968" s="34" t="s">
        <v>20</v>
      </c>
      <c r="B14968" s="34" t="s">
        <v>81</v>
      </c>
      <c r="C14968" s="5" t="s">
        <v>234</v>
      </c>
      <c r="D14968" s="35" t="s">
        <v>89</v>
      </c>
      <c r="E14968" s="36" t="s">
        <v>18</v>
      </c>
      <c r="F14968" s="37">
        <v>100</v>
      </c>
      <c r="G14968" s="38">
        <v>-0.06</v>
      </c>
      <c r="H14968" s="34">
        <v>0.9925793425029551</v>
      </c>
      <c r="I14968" s="35">
        <v>2.2489018977915229</v>
      </c>
      <c r="J14968" s="35">
        <v>-10.200387624186044</v>
      </c>
      <c r="K14968" s="35">
        <v>-1.6983203930610669</v>
      </c>
      <c r="L14968" s="35">
        <v>0</v>
      </c>
      <c r="M14968" s="35">
        <v>0</v>
      </c>
      <c r="N14968" s="35">
        <v>0</v>
      </c>
      <c r="O14968" s="35">
        <v>0</v>
      </c>
      <c r="P14968" s="36">
        <v>12</v>
      </c>
      <c r="Q14968" s="37">
        <v>105</v>
      </c>
      <c r="R14968" s="36">
        <v>13</v>
      </c>
      <c r="S14968" s="39">
        <f t="shared" si="521"/>
        <v>100</v>
      </c>
      <c r="T14968" s="34" t="s">
        <v>50</v>
      </c>
      <c r="U14968" s="12">
        <f>EXP((alpha+(beta/speed))+(ceta*LN(speed)))</f>
        <v>3.4335642450695151E-3</v>
      </c>
      <c r="V14968" s="8">
        <f t="shared" si="522"/>
        <v>100</v>
      </c>
      <c r="AB14968" s="41"/>
    </row>
    <row r="14969" spans="1:28">
      <c r="A14969" s="34" t="s">
        <v>20</v>
      </c>
      <c r="B14969" s="34" t="s">
        <v>81</v>
      </c>
      <c r="C14969" s="5" t="s">
        <v>235</v>
      </c>
      <c r="D14969" s="35" t="s">
        <v>89</v>
      </c>
      <c r="E14969" s="36" t="s">
        <v>18</v>
      </c>
      <c r="F14969" s="37">
        <v>100</v>
      </c>
      <c r="G14969" s="38">
        <v>-0.06</v>
      </c>
      <c r="H14969" s="34">
        <v>0.96687176736471625</v>
      </c>
      <c r="I14969" s="35">
        <v>12.866775497845362</v>
      </c>
      <c r="J14969" s="35">
        <v>6.801414725318804E-5</v>
      </c>
      <c r="K14969" s="35">
        <v>4.1015709558925062</v>
      </c>
      <c r="L14969" s="35">
        <v>0</v>
      </c>
      <c r="M14969" s="35">
        <v>0</v>
      </c>
      <c r="N14969" s="35">
        <v>0</v>
      </c>
      <c r="O14969" s="35">
        <v>0</v>
      </c>
      <c r="P14969" s="36">
        <v>12</v>
      </c>
      <c r="Q14969" s="37">
        <v>105</v>
      </c>
      <c r="R14969" s="36">
        <v>6</v>
      </c>
      <c r="S14969" s="39">
        <f t="shared" si="521"/>
        <v>100</v>
      </c>
      <c r="T14969" s="34" t="s">
        <v>37</v>
      </c>
      <c r="U14969" s="12">
        <f>(1/(alpha+(beta*(speed^ceta))))</f>
        <v>9.1990818808423494E-5</v>
      </c>
      <c r="V14969" s="8">
        <f t="shared" si="522"/>
        <v>100</v>
      </c>
      <c r="AB14969" s="41"/>
    </row>
    <row r="14970" spans="1:28">
      <c r="A14970" s="34" t="s">
        <v>20</v>
      </c>
      <c r="B14970" s="34" t="s">
        <v>81</v>
      </c>
      <c r="C14970" s="5" t="s">
        <v>234</v>
      </c>
      <c r="D14970" s="35" t="s">
        <v>89</v>
      </c>
      <c r="E14970" s="36" t="s">
        <v>17</v>
      </c>
      <c r="F14970" s="37">
        <v>100</v>
      </c>
      <c r="G14970" s="38">
        <v>-0.06</v>
      </c>
      <c r="H14970" s="34">
        <v>0.98269900166436563</v>
      </c>
      <c r="I14970" s="35">
        <v>15.328166053931218</v>
      </c>
      <c r="J14970" s="35">
        <v>-29.076768085541612</v>
      </c>
      <c r="K14970" s="35">
        <v>-3.0158956023683667</v>
      </c>
      <c r="L14970" s="35">
        <v>0</v>
      </c>
      <c r="M14970" s="35">
        <v>0</v>
      </c>
      <c r="N14970" s="35">
        <v>0</v>
      </c>
      <c r="O14970" s="35">
        <v>0</v>
      </c>
      <c r="P14970" s="36">
        <v>12</v>
      </c>
      <c r="Q14970" s="37">
        <v>105</v>
      </c>
      <c r="R14970" s="36">
        <v>13</v>
      </c>
      <c r="S14970" s="39">
        <f t="shared" si="521"/>
        <v>100</v>
      </c>
      <c r="T14970" s="34" t="s">
        <v>50</v>
      </c>
      <c r="U14970" s="12">
        <f>EXP((alpha+(beta/speed))+(ceta*LN(speed)))</f>
        <v>3.1540453310505847</v>
      </c>
      <c r="V14970" s="8">
        <f t="shared" si="522"/>
        <v>100</v>
      </c>
    </row>
    <row r="14971" spans="1:28">
      <c r="A14971" s="34" t="s">
        <v>20</v>
      </c>
      <c r="B14971" s="34" t="s">
        <v>81</v>
      </c>
      <c r="C14971" s="5" t="s">
        <v>235</v>
      </c>
      <c r="D14971" s="35" t="s">
        <v>89</v>
      </c>
      <c r="E14971" s="36" t="s">
        <v>17</v>
      </c>
      <c r="F14971" s="37">
        <v>100</v>
      </c>
      <c r="G14971" s="38">
        <v>-0.06</v>
      </c>
      <c r="H14971" s="34">
        <v>0.98433863544222222</v>
      </c>
      <c r="I14971" s="35">
        <v>861.37938364653087</v>
      </c>
      <c r="J14971" s="35">
        <v>0.94504623645620556</v>
      </c>
      <c r="K14971" s="35">
        <v>-0.27183691291850748</v>
      </c>
      <c r="L14971" s="35">
        <v>0</v>
      </c>
      <c r="M14971" s="35">
        <v>0</v>
      </c>
      <c r="N14971" s="35">
        <v>0</v>
      </c>
      <c r="O14971" s="35">
        <v>0</v>
      </c>
      <c r="P14971" s="36">
        <v>12</v>
      </c>
      <c r="Q14971" s="37">
        <v>105</v>
      </c>
      <c r="R14971" s="36">
        <v>0</v>
      </c>
      <c r="S14971" s="39">
        <f t="shared" si="521"/>
        <v>100</v>
      </c>
      <c r="T14971" s="34" t="s">
        <v>29</v>
      </c>
      <c r="U14971" s="12">
        <f>((alpha*(beta^speed))*(speed^ceta))</f>
        <v>0.86462211404844735</v>
      </c>
      <c r="V14971" s="8">
        <f t="shared" si="522"/>
        <v>100</v>
      </c>
    </row>
    <row r="14972" spans="1:28">
      <c r="A14972" s="34" t="s">
        <v>20</v>
      </c>
      <c r="B14972" s="34" t="s">
        <v>81</v>
      </c>
      <c r="C14972" s="5" t="s">
        <v>234</v>
      </c>
      <c r="D14972" s="35" t="s">
        <v>89</v>
      </c>
      <c r="E14972" s="36" t="s">
        <v>15</v>
      </c>
      <c r="F14972" s="37">
        <v>0</v>
      </c>
      <c r="G14972" s="38">
        <v>-0.04</v>
      </c>
      <c r="H14972" s="34">
        <v>0.99661718569565561</v>
      </c>
      <c r="I14972" s="35">
        <v>30.609114575674141</v>
      </c>
      <c r="J14972" s="35">
        <v>0.97022834527040958</v>
      </c>
      <c r="K14972" s="35">
        <v>-0.8426996791944048</v>
      </c>
      <c r="L14972" s="35">
        <v>0</v>
      </c>
      <c r="M14972" s="35">
        <v>0</v>
      </c>
      <c r="N14972" s="35">
        <v>0</v>
      </c>
      <c r="O14972" s="35">
        <v>0</v>
      </c>
      <c r="P14972" s="36">
        <v>12</v>
      </c>
      <c r="Q14972" s="37">
        <v>105</v>
      </c>
      <c r="R14972" s="36">
        <v>0</v>
      </c>
      <c r="S14972" s="39">
        <f t="shared" si="521"/>
        <v>100</v>
      </c>
      <c r="T14972" s="34" t="s">
        <v>29</v>
      </c>
      <c r="U14972" s="12">
        <f>((alpha*(beta^speed))*(speed^ceta))</f>
        <v>3.075015078528422E-2</v>
      </c>
      <c r="V14972" s="8">
        <f t="shared" si="522"/>
        <v>100</v>
      </c>
    </row>
    <row r="14973" spans="1:28">
      <c r="A14973" s="34" t="s">
        <v>20</v>
      </c>
      <c r="B14973" s="34" t="s">
        <v>81</v>
      </c>
      <c r="C14973" s="5" t="s">
        <v>235</v>
      </c>
      <c r="D14973" s="35" t="s">
        <v>89</v>
      </c>
      <c r="E14973" s="36" t="s">
        <v>15</v>
      </c>
      <c r="F14973" s="37">
        <v>0</v>
      </c>
      <c r="G14973" s="38">
        <v>-0.04</v>
      </c>
      <c r="H14973" s="34">
        <v>0.99633783226078299</v>
      </c>
      <c r="I14973" s="35">
        <v>51.955059602095346</v>
      </c>
      <c r="J14973" s="35">
        <v>0.96361795565679775</v>
      </c>
      <c r="K14973" s="35">
        <v>-0.76643270241202377</v>
      </c>
      <c r="L14973" s="35">
        <v>0</v>
      </c>
      <c r="M14973" s="35">
        <v>0</v>
      </c>
      <c r="N14973" s="35">
        <v>0</v>
      </c>
      <c r="O14973" s="35">
        <v>0</v>
      </c>
      <c r="P14973" s="36">
        <v>12</v>
      </c>
      <c r="Q14973" s="37">
        <v>105</v>
      </c>
      <c r="R14973" s="36">
        <v>0</v>
      </c>
      <c r="S14973" s="39">
        <f t="shared" si="521"/>
        <v>100</v>
      </c>
      <c r="T14973" s="34" t="s">
        <v>29</v>
      </c>
      <c r="U14973" s="12">
        <f>((alpha*(beta^speed))*(speed^ceta))</f>
        <v>3.7432672018381304E-2</v>
      </c>
      <c r="V14973" s="8">
        <f t="shared" si="522"/>
        <v>100</v>
      </c>
    </row>
    <row r="14974" spans="1:28">
      <c r="A14974" s="34" t="s">
        <v>20</v>
      </c>
      <c r="B14974" s="34" t="s">
        <v>81</v>
      </c>
      <c r="C14974" s="5" t="s">
        <v>234</v>
      </c>
      <c r="D14974" s="35" t="s">
        <v>89</v>
      </c>
      <c r="E14974" s="36" t="s">
        <v>16</v>
      </c>
      <c r="F14974" s="37">
        <v>0</v>
      </c>
      <c r="G14974" s="38">
        <v>-0.04</v>
      </c>
      <c r="H14974" s="34">
        <v>0.9934514323656678</v>
      </c>
      <c r="I14974" s="35">
        <v>-6.7233499474558395E-2</v>
      </c>
      <c r="J14974" s="35">
        <v>108.03753704450871</v>
      </c>
      <c r="K14974" s="35">
        <v>-0.5670678186753082</v>
      </c>
      <c r="L14974" s="35">
        <v>0.88018173643729036</v>
      </c>
      <c r="M14974" s="35">
        <v>2.4197791513663483E-2</v>
      </c>
      <c r="N14974" s="35">
        <v>0</v>
      </c>
      <c r="O14974" s="35">
        <v>0</v>
      </c>
      <c r="P14974" s="36">
        <v>12</v>
      </c>
      <c r="Q14974" s="37">
        <v>105</v>
      </c>
      <c r="R14974" s="36">
        <v>10</v>
      </c>
      <c r="S14974" s="39">
        <f t="shared" si="521"/>
        <v>100</v>
      </c>
      <c r="T14974" s="34" t="s">
        <v>44</v>
      </c>
      <c r="U14974" s="12">
        <f>(alpha+(beta/(1+EXP((((-1)*ceta)+(delta*LN(speed)))+(epsilon*speed)))))</f>
        <v>2.7316123880045173E-2</v>
      </c>
      <c r="V14974" s="8">
        <f t="shared" si="522"/>
        <v>100</v>
      </c>
    </row>
    <row r="14975" spans="1:28">
      <c r="A14975" s="34" t="s">
        <v>20</v>
      </c>
      <c r="B14975" s="34" t="s">
        <v>81</v>
      </c>
      <c r="C14975" s="5" t="s">
        <v>235</v>
      </c>
      <c r="D14975" s="35" t="s">
        <v>89</v>
      </c>
      <c r="E14975" s="36" t="s">
        <v>16</v>
      </c>
      <c r="F14975" s="37">
        <v>0</v>
      </c>
      <c r="G14975" s="38">
        <v>-0.04</v>
      </c>
      <c r="H14975" s="34">
        <v>0.99195517685967249</v>
      </c>
      <c r="I14975" s="35">
        <v>-0.19669306106217305</v>
      </c>
      <c r="J14975" s="35">
        <v>107.43635223820721</v>
      </c>
      <c r="K14975" s="35">
        <v>0.65022936830274403</v>
      </c>
      <c r="L14975" s="35">
        <v>0.91921869135436596</v>
      </c>
      <c r="M14975" s="35">
        <v>2.3311562085418763E-2</v>
      </c>
      <c r="N14975" s="35">
        <v>0</v>
      </c>
      <c r="O14975" s="35">
        <v>0</v>
      </c>
      <c r="P14975" s="36">
        <v>12</v>
      </c>
      <c r="Q14975" s="37">
        <v>105</v>
      </c>
      <c r="R14975" s="36">
        <v>10</v>
      </c>
      <c r="S14975" s="39">
        <f t="shared" si="521"/>
        <v>100</v>
      </c>
      <c r="T14975" s="34" t="s">
        <v>44</v>
      </c>
      <c r="U14975" s="12">
        <f>(alpha+(beta/(1+EXP((((-1)*ceta)+(delta*LN(speed)))+(epsilon*speed)))))</f>
        <v>9.2724657989623704E-2</v>
      </c>
      <c r="V14975" s="8">
        <f t="shared" si="522"/>
        <v>100</v>
      </c>
    </row>
    <row r="14976" spans="1:28">
      <c r="A14976" s="34" t="s">
        <v>20</v>
      </c>
      <c r="B14976" s="34" t="s">
        <v>81</v>
      </c>
      <c r="C14976" s="5" t="s">
        <v>234</v>
      </c>
      <c r="D14976" s="35" t="s">
        <v>89</v>
      </c>
      <c r="E14976" s="36" t="s">
        <v>14</v>
      </c>
      <c r="F14976" s="37">
        <v>0</v>
      </c>
      <c r="G14976" s="38">
        <v>-0.04</v>
      </c>
      <c r="H14976" s="34">
        <v>0.99461209891650337</v>
      </c>
      <c r="I14976" s="35">
        <v>1.4787691431764103</v>
      </c>
      <c r="J14976" s="35">
        <v>6.906296475497907E-2</v>
      </c>
      <c r="K14976" s="35">
        <v>0.41386730723497933</v>
      </c>
      <c r="L14976" s="35">
        <v>0</v>
      </c>
      <c r="M14976" s="35">
        <v>0</v>
      </c>
      <c r="N14976" s="35">
        <v>0</v>
      </c>
      <c r="O14976" s="35">
        <v>0</v>
      </c>
      <c r="P14976" s="36">
        <v>12</v>
      </c>
      <c r="Q14976" s="37">
        <v>105</v>
      </c>
      <c r="R14976" s="36">
        <v>2</v>
      </c>
      <c r="S14976" s="39">
        <f t="shared" si="521"/>
        <v>100</v>
      </c>
      <c r="T14976" s="34" t="s">
        <v>31</v>
      </c>
      <c r="U14976" s="12">
        <f>((alpha+(beta*speed))^((-1)/ceta))</f>
        <v>5.8693885034212627E-3</v>
      </c>
      <c r="V14976" s="8">
        <f t="shared" si="522"/>
        <v>100</v>
      </c>
      <c r="AB14976" s="41"/>
    </row>
    <row r="14977" spans="1:28">
      <c r="A14977" s="34" t="s">
        <v>20</v>
      </c>
      <c r="B14977" s="34" t="s">
        <v>81</v>
      </c>
      <c r="C14977" s="5" t="s">
        <v>235</v>
      </c>
      <c r="D14977" s="35" t="s">
        <v>89</v>
      </c>
      <c r="E14977" s="36" t="s">
        <v>14</v>
      </c>
      <c r="F14977" s="37">
        <v>0</v>
      </c>
      <c r="G14977" s="38">
        <v>-0.04</v>
      </c>
      <c r="H14977" s="34">
        <v>0.99458614157427472</v>
      </c>
      <c r="I14977" s="35">
        <v>2.0622365734144852</v>
      </c>
      <c r="J14977" s="35">
        <v>9.2203679274625971E-2</v>
      </c>
      <c r="K14977" s="35">
        <v>0.411760132014242</v>
      </c>
      <c r="L14977" s="35">
        <v>0</v>
      </c>
      <c r="M14977" s="35">
        <v>0</v>
      </c>
      <c r="N14977" s="35">
        <v>0</v>
      </c>
      <c r="O14977" s="35">
        <v>0</v>
      </c>
      <c r="P14977" s="36">
        <v>12</v>
      </c>
      <c r="Q14977" s="37">
        <v>105</v>
      </c>
      <c r="R14977" s="36">
        <v>2</v>
      </c>
      <c r="S14977" s="39">
        <f t="shared" si="521"/>
        <v>100</v>
      </c>
      <c r="T14977" s="34" t="s">
        <v>31</v>
      </c>
      <c r="U14977" s="12">
        <f>((alpha+(beta*speed))^((-1)/ceta))</f>
        <v>2.7804833263926575E-3</v>
      </c>
      <c r="V14977" s="8">
        <f t="shared" si="522"/>
        <v>100</v>
      </c>
      <c r="AB14977" s="41"/>
    </row>
    <row r="14978" spans="1:28">
      <c r="A14978" s="34" t="s">
        <v>20</v>
      </c>
      <c r="B14978" s="34" t="s">
        <v>81</v>
      </c>
      <c r="C14978" s="5" t="s">
        <v>234</v>
      </c>
      <c r="D14978" s="35" t="s">
        <v>89</v>
      </c>
      <c r="E14978" s="36" t="s">
        <v>18</v>
      </c>
      <c r="F14978" s="37">
        <v>0</v>
      </c>
      <c r="G14978" s="38">
        <v>-0.04</v>
      </c>
      <c r="H14978" s="34">
        <v>0.99209864009873849</v>
      </c>
      <c r="I14978" s="35">
        <v>2.5885364310626455</v>
      </c>
      <c r="J14978" s="35">
        <v>-11.905564963372848</v>
      </c>
      <c r="K14978" s="35">
        <v>-1.7129895550683134</v>
      </c>
      <c r="L14978" s="35">
        <v>0</v>
      </c>
      <c r="M14978" s="35">
        <v>0</v>
      </c>
      <c r="N14978" s="35">
        <v>0</v>
      </c>
      <c r="O14978" s="35">
        <v>0</v>
      </c>
      <c r="P14978" s="36">
        <v>12</v>
      </c>
      <c r="Q14978" s="37">
        <v>105</v>
      </c>
      <c r="R14978" s="36">
        <v>13</v>
      </c>
      <c r="S14978" s="39">
        <f t="shared" ref="S14978:S15041" si="523">V14978</f>
        <v>100</v>
      </c>
      <c r="T14978" s="34" t="s">
        <v>50</v>
      </c>
      <c r="U14978" s="12">
        <f>EXP((alpha+(beta/speed))+(ceta*LN(speed)))</f>
        <v>4.4310103698109735E-3</v>
      </c>
      <c r="V14978" s="8">
        <f t="shared" ref="V14978:V15041" si="524">IF($V$1&lt;P14978,P14978,IF($V$1&gt;Q14978,Q14978,$V$1))</f>
        <v>100</v>
      </c>
      <c r="AB14978" s="41"/>
    </row>
    <row r="14979" spans="1:28">
      <c r="A14979" s="34" t="s">
        <v>20</v>
      </c>
      <c r="B14979" s="34" t="s">
        <v>81</v>
      </c>
      <c r="C14979" s="5" t="s">
        <v>235</v>
      </c>
      <c r="D14979" s="35" t="s">
        <v>89</v>
      </c>
      <c r="E14979" s="36" t="s">
        <v>18</v>
      </c>
      <c r="F14979" s="37">
        <v>0</v>
      </c>
      <c r="G14979" s="38">
        <v>-0.04</v>
      </c>
      <c r="H14979" s="34">
        <v>0.97728046659189982</v>
      </c>
      <c r="I14979" s="35">
        <v>4.8872653994638436E-2</v>
      </c>
      <c r="J14979" s="35">
        <v>0.88640475732304158</v>
      </c>
      <c r="K14979" s="35">
        <v>0.81200199408807938</v>
      </c>
      <c r="L14979" s="35">
        <v>0</v>
      </c>
      <c r="M14979" s="35">
        <v>0</v>
      </c>
      <c r="N14979" s="35">
        <v>0</v>
      </c>
      <c r="O14979" s="35">
        <v>0</v>
      </c>
      <c r="P14979" s="36">
        <v>12</v>
      </c>
      <c r="Q14979" s="37">
        <v>105</v>
      </c>
      <c r="R14979" s="36">
        <v>0</v>
      </c>
      <c r="S14979" s="39">
        <f t="shared" si="523"/>
        <v>100</v>
      </c>
      <c r="T14979" s="34" t="s">
        <v>29</v>
      </c>
      <c r="U14979" s="12">
        <f>((alpha*(beta^speed))*(speed^ceta))</f>
        <v>1.1920040644655147E-5</v>
      </c>
      <c r="V14979" s="8">
        <f t="shared" si="524"/>
        <v>100</v>
      </c>
      <c r="AB14979" s="41"/>
    </row>
    <row r="14980" spans="1:28">
      <c r="A14980" s="34" t="s">
        <v>20</v>
      </c>
      <c r="B14980" s="34" t="s">
        <v>81</v>
      </c>
      <c r="C14980" s="5" t="s">
        <v>234</v>
      </c>
      <c r="D14980" s="35" t="s">
        <v>89</v>
      </c>
      <c r="E14980" s="36" t="s">
        <v>17</v>
      </c>
      <c r="F14980" s="37">
        <v>0</v>
      </c>
      <c r="G14980" s="38">
        <v>-0.04</v>
      </c>
      <c r="H14980" s="34">
        <v>0.98610466807589203</v>
      </c>
      <c r="I14980" s="35">
        <v>1538.9179617799032</v>
      </c>
      <c r="J14980" s="35">
        <v>0.96459968462015633</v>
      </c>
      <c r="K14980" s="35">
        <v>-0.45205151033264568</v>
      </c>
      <c r="L14980" s="35">
        <v>0</v>
      </c>
      <c r="M14980" s="35">
        <v>0</v>
      </c>
      <c r="N14980" s="35">
        <v>0</v>
      </c>
      <c r="O14980" s="35">
        <v>0</v>
      </c>
      <c r="P14980" s="36">
        <v>12</v>
      </c>
      <c r="Q14980" s="37">
        <v>105</v>
      </c>
      <c r="R14980" s="36">
        <v>0</v>
      </c>
      <c r="S14980" s="39">
        <f t="shared" si="523"/>
        <v>100</v>
      </c>
      <c r="T14980" s="34" t="s">
        <v>29</v>
      </c>
      <c r="U14980" s="12">
        <f>((alpha*(beta^speed))*(speed^ceta))</f>
        <v>5.2218453679395758</v>
      </c>
      <c r="V14980" s="8">
        <f t="shared" si="524"/>
        <v>100</v>
      </c>
    </row>
    <row r="14981" spans="1:28">
      <c r="A14981" s="34" t="s">
        <v>20</v>
      </c>
      <c r="B14981" s="34" t="s">
        <v>81</v>
      </c>
      <c r="C14981" s="5" t="s">
        <v>235</v>
      </c>
      <c r="D14981" s="35" t="s">
        <v>89</v>
      </c>
      <c r="E14981" s="36" t="s">
        <v>17</v>
      </c>
      <c r="F14981" s="37">
        <v>0</v>
      </c>
      <c r="G14981" s="38">
        <v>-0.04</v>
      </c>
      <c r="H14981" s="34">
        <v>0.98750111922164152</v>
      </c>
      <c r="I14981" s="35">
        <v>1712.7186310612719</v>
      </c>
      <c r="J14981" s="35">
        <v>0.96626907577282262</v>
      </c>
      <c r="K14981" s="35">
        <v>-0.5104428581936169</v>
      </c>
      <c r="L14981" s="35">
        <v>0</v>
      </c>
      <c r="M14981" s="35">
        <v>0</v>
      </c>
      <c r="N14981" s="35">
        <v>0</v>
      </c>
      <c r="O14981" s="35">
        <v>0</v>
      </c>
      <c r="P14981" s="36">
        <v>12</v>
      </c>
      <c r="Q14981" s="37">
        <v>105</v>
      </c>
      <c r="R14981" s="36">
        <v>0</v>
      </c>
      <c r="S14981" s="39">
        <f t="shared" si="523"/>
        <v>100</v>
      </c>
      <c r="T14981" s="34" t="s">
        <v>29</v>
      </c>
      <c r="U14981" s="12">
        <f>((alpha*(beta^speed))*(speed^ceta))</f>
        <v>5.2796894345774827</v>
      </c>
      <c r="V14981" s="8">
        <f t="shared" si="524"/>
        <v>100</v>
      </c>
    </row>
    <row r="14982" spans="1:28">
      <c r="A14982" s="34" t="s">
        <v>20</v>
      </c>
      <c r="B14982" s="34" t="s">
        <v>81</v>
      </c>
      <c r="C14982" s="5" t="s">
        <v>234</v>
      </c>
      <c r="D14982" s="35" t="s">
        <v>89</v>
      </c>
      <c r="E14982" s="36" t="s">
        <v>15</v>
      </c>
      <c r="F14982" s="37">
        <v>50</v>
      </c>
      <c r="G14982" s="38">
        <v>-0.04</v>
      </c>
      <c r="H14982" s="34">
        <v>0.99567658880364074</v>
      </c>
      <c r="I14982" s="35">
        <v>-3.5539687973907136E-2</v>
      </c>
      <c r="J14982" s="35">
        <v>35.882709064340276</v>
      </c>
      <c r="K14982" s="35">
        <v>3.9165838241337757E-2</v>
      </c>
      <c r="L14982" s="35">
        <v>0.93073197266241514</v>
      </c>
      <c r="M14982" s="35">
        <v>2.5481403798118935E-2</v>
      </c>
      <c r="N14982" s="35">
        <v>0</v>
      </c>
      <c r="O14982" s="35">
        <v>0</v>
      </c>
      <c r="P14982" s="36">
        <v>12</v>
      </c>
      <c r="Q14982" s="37">
        <v>103</v>
      </c>
      <c r="R14982" s="36">
        <v>10</v>
      </c>
      <c r="S14982" s="39">
        <f t="shared" si="523"/>
        <v>100</v>
      </c>
      <c r="T14982" s="34" t="s">
        <v>44</v>
      </c>
      <c r="U14982" s="12">
        <f>(alpha+(beta/(1+EXP((((-1)*ceta)+(delta*LN(speed)))+(epsilon*speed)))))</f>
        <v>4.5748408467254087E-3</v>
      </c>
      <c r="V14982" s="8">
        <f t="shared" si="524"/>
        <v>100</v>
      </c>
    </row>
    <row r="14983" spans="1:28">
      <c r="A14983" s="34" t="s">
        <v>20</v>
      </c>
      <c r="B14983" s="34" t="s">
        <v>81</v>
      </c>
      <c r="C14983" s="5" t="s">
        <v>235</v>
      </c>
      <c r="D14983" s="35" t="s">
        <v>89</v>
      </c>
      <c r="E14983" s="36" t="s">
        <v>15</v>
      </c>
      <c r="F14983" s="37">
        <v>50</v>
      </c>
      <c r="G14983" s="38">
        <v>-0.04</v>
      </c>
      <c r="H14983" s="34">
        <v>0.99534871714612316</v>
      </c>
      <c r="I14983" s="35">
        <v>41.666546115443303</v>
      </c>
      <c r="J14983" s="35">
        <v>0.95951662829295936</v>
      </c>
      <c r="K14983" s="35">
        <v>-0.66933842176602099</v>
      </c>
      <c r="L14983" s="35">
        <v>0</v>
      </c>
      <c r="M14983" s="35">
        <v>0</v>
      </c>
      <c r="N14983" s="35">
        <v>0</v>
      </c>
      <c r="O14983" s="35">
        <v>0</v>
      </c>
      <c r="P14983" s="36">
        <v>12</v>
      </c>
      <c r="Q14983" s="37">
        <v>105</v>
      </c>
      <c r="R14983" s="36">
        <v>0</v>
      </c>
      <c r="S14983" s="39">
        <f t="shared" si="523"/>
        <v>100</v>
      </c>
      <c r="T14983" s="34" t="s">
        <v>29</v>
      </c>
      <c r="U14983" s="12">
        <f>((alpha*(beta^speed))*(speed^ceta))</f>
        <v>3.0645110971867541E-2</v>
      </c>
      <c r="V14983" s="8">
        <f t="shared" si="524"/>
        <v>100</v>
      </c>
    </row>
    <row r="14984" spans="1:28">
      <c r="A14984" s="34" t="s">
        <v>20</v>
      </c>
      <c r="B14984" s="34" t="s">
        <v>81</v>
      </c>
      <c r="C14984" s="5" t="s">
        <v>234</v>
      </c>
      <c r="D14984" s="35" t="s">
        <v>89</v>
      </c>
      <c r="E14984" s="36" t="s">
        <v>16</v>
      </c>
      <c r="F14984" s="37">
        <v>50</v>
      </c>
      <c r="G14984" s="38">
        <v>-0.04</v>
      </c>
      <c r="H14984" s="34">
        <v>0.99185480738865106</v>
      </c>
      <c r="I14984" s="35">
        <v>-5.3329522511670613E-2</v>
      </c>
      <c r="J14984" s="35">
        <v>32.248593303019049</v>
      </c>
      <c r="K14984" s="35">
        <v>0.82252203377083866</v>
      </c>
      <c r="L14984" s="35">
        <v>0.9115382090163382</v>
      </c>
      <c r="M14984" s="35">
        <v>2.6292802511871025E-2</v>
      </c>
      <c r="N14984" s="35">
        <v>0</v>
      </c>
      <c r="O14984" s="35">
        <v>0</v>
      </c>
      <c r="P14984" s="36">
        <v>12</v>
      </c>
      <c r="Q14984" s="37">
        <v>105</v>
      </c>
      <c r="R14984" s="36">
        <v>10</v>
      </c>
      <c r="S14984" s="39">
        <f t="shared" si="523"/>
        <v>100</v>
      </c>
      <c r="T14984" s="34" t="s">
        <v>44</v>
      </c>
      <c r="U14984" s="12">
        <f>(alpha+(beta/(1+EXP((((-1)*ceta)+(delta*LN(speed)))+(epsilon*speed)))))</f>
        <v>2.604825379751359E-2</v>
      </c>
      <c r="V14984" s="8">
        <f t="shared" si="524"/>
        <v>100</v>
      </c>
    </row>
    <row r="14985" spans="1:28">
      <c r="A14985" s="34" t="s">
        <v>20</v>
      </c>
      <c r="B14985" s="34" t="s">
        <v>81</v>
      </c>
      <c r="C14985" s="5" t="s">
        <v>235</v>
      </c>
      <c r="D14985" s="35" t="s">
        <v>89</v>
      </c>
      <c r="E14985" s="36" t="s">
        <v>16</v>
      </c>
      <c r="F14985" s="37">
        <v>50</v>
      </c>
      <c r="G14985" s="38">
        <v>-0.04</v>
      </c>
      <c r="H14985" s="34">
        <v>0.98991742419512352</v>
      </c>
      <c r="I14985" s="35">
        <v>82.610426084962612</v>
      </c>
      <c r="J14985" s="35">
        <v>0.96389595295159203</v>
      </c>
      <c r="K14985" s="35">
        <v>-0.56081243499158939</v>
      </c>
      <c r="L14985" s="35">
        <v>0</v>
      </c>
      <c r="M14985" s="35">
        <v>0</v>
      </c>
      <c r="N14985" s="35">
        <v>0</v>
      </c>
      <c r="O14985" s="35">
        <v>0</v>
      </c>
      <c r="P14985" s="36">
        <v>12</v>
      </c>
      <c r="Q14985" s="37">
        <v>105</v>
      </c>
      <c r="R14985" s="36">
        <v>0</v>
      </c>
      <c r="S14985" s="39">
        <f t="shared" si="523"/>
        <v>100</v>
      </c>
      <c r="T14985" s="34" t="s">
        <v>29</v>
      </c>
      <c r="U14985" s="12">
        <f>((alpha*(beta^speed))*(speed^ceta))</f>
        <v>0.15791583288349678</v>
      </c>
      <c r="V14985" s="8">
        <f t="shared" si="524"/>
        <v>100</v>
      </c>
    </row>
    <row r="14986" spans="1:28">
      <c r="A14986" s="34" t="s">
        <v>20</v>
      </c>
      <c r="B14986" s="34" t="s">
        <v>81</v>
      </c>
      <c r="C14986" s="5" t="s">
        <v>234</v>
      </c>
      <c r="D14986" s="35" t="s">
        <v>89</v>
      </c>
      <c r="E14986" s="36" t="s">
        <v>14</v>
      </c>
      <c r="F14986" s="37">
        <v>50</v>
      </c>
      <c r="G14986" s="38">
        <v>-0.04</v>
      </c>
      <c r="H14986" s="34">
        <v>0.99339303274279989</v>
      </c>
      <c r="I14986" s="35">
        <v>1.5003190390150845</v>
      </c>
      <c r="J14986" s="35">
        <v>5.9260003494651707E-2</v>
      </c>
      <c r="K14986" s="35">
        <v>0.38451550703438964</v>
      </c>
      <c r="L14986" s="35">
        <v>0</v>
      </c>
      <c r="M14986" s="35">
        <v>0</v>
      </c>
      <c r="N14986" s="35">
        <v>0</v>
      </c>
      <c r="O14986" s="35">
        <v>0</v>
      </c>
      <c r="P14986" s="36">
        <v>12</v>
      </c>
      <c r="Q14986" s="37">
        <v>105</v>
      </c>
      <c r="R14986" s="36">
        <v>2</v>
      </c>
      <c r="S14986" s="39">
        <f t="shared" si="523"/>
        <v>100</v>
      </c>
      <c r="T14986" s="34" t="s">
        <v>31</v>
      </c>
      <c r="U14986" s="12">
        <f>((alpha+(beta*speed))^((-1)/ceta))</f>
        <v>5.4375154557953619E-3</v>
      </c>
      <c r="V14986" s="8">
        <f t="shared" si="524"/>
        <v>100</v>
      </c>
      <c r="AB14986" s="41"/>
    </row>
    <row r="14987" spans="1:28">
      <c r="A14987" s="34" t="s">
        <v>20</v>
      </c>
      <c r="B14987" s="34" t="s">
        <v>81</v>
      </c>
      <c r="C14987" s="5" t="s">
        <v>235</v>
      </c>
      <c r="D14987" s="35" t="s">
        <v>89</v>
      </c>
      <c r="E14987" s="36" t="s">
        <v>14</v>
      </c>
      <c r="F14987" s="37">
        <v>50</v>
      </c>
      <c r="G14987" s="38">
        <v>-0.04</v>
      </c>
      <c r="H14987" s="34">
        <v>0.99334149070975375</v>
      </c>
      <c r="I14987" s="35">
        <v>2.0340818209934741</v>
      </c>
      <c r="J14987" s="35">
        <v>7.669156203047843E-2</v>
      </c>
      <c r="K14987" s="35">
        <v>0.38090624383652444</v>
      </c>
      <c r="L14987" s="35">
        <v>0</v>
      </c>
      <c r="M14987" s="35">
        <v>0</v>
      </c>
      <c r="N14987" s="35">
        <v>0</v>
      </c>
      <c r="O14987" s="35">
        <v>0</v>
      </c>
      <c r="P14987" s="36">
        <v>12</v>
      </c>
      <c r="Q14987" s="37">
        <v>105</v>
      </c>
      <c r="R14987" s="36">
        <v>2</v>
      </c>
      <c r="S14987" s="39">
        <f t="shared" si="523"/>
        <v>100</v>
      </c>
      <c r="T14987" s="34" t="s">
        <v>31</v>
      </c>
      <c r="U14987" s="12">
        <f>((alpha+(beta*speed))^((-1)/ceta))</f>
        <v>2.564660658784493E-3</v>
      </c>
      <c r="V14987" s="8">
        <f t="shared" si="524"/>
        <v>100</v>
      </c>
    </row>
    <row r="14988" spans="1:28">
      <c r="A14988" s="34" t="s">
        <v>20</v>
      </c>
      <c r="B14988" s="34" t="s">
        <v>81</v>
      </c>
      <c r="C14988" s="5" t="s">
        <v>234</v>
      </c>
      <c r="D14988" s="35" t="s">
        <v>89</v>
      </c>
      <c r="E14988" s="36" t="s">
        <v>18</v>
      </c>
      <c r="F14988" s="37">
        <v>50</v>
      </c>
      <c r="G14988" s="38">
        <v>-0.04</v>
      </c>
      <c r="H14988" s="34">
        <v>0.99122639511876498</v>
      </c>
      <c r="I14988" s="35">
        <v>2.6304542204883479</v>
      </c>
      <c r="J14988" s="35">
        <v>-12.060047876755652</v>
      </c>
      <c r="K14988" s="35">
        <v>-1.7244957595826926</v>
      </c>
      <c r="L14988" s="35">
        <v>0</v>
      </c>
      <c r="M14988" s="35">
        <v>0</v>
      </c>
      <c r="N14988" s="35">
        <v>0</v>
      </c>
      <c r="O14988" s="35">
        <v>0</v>
      </c>
      <c r="P14988" s="36">
        <v>12</v>
      </c>
      <c r="Q14988" s="37">
        <v>105</v>
      </c>
      <c r="R14988" s="36">
        <v>13</v>
      </c>
      <c r="S14988" s="39">
        <f t="shared" si="523"/>
        <v>100</v>
      </c>
      <c r="T14988" s="34" t="s">
        <v>50</v>
      </c>
      <c r="U14988" s="12">
        <f>EXP((alpha+(beta/speed))+(ceta*LN(speed)))</f>
        <v>4.3754639627256453E-3</v>
      </c>
      <c r="V14988" s="8">
        <f t="shared" si="524"/>
        <v>100</v>
      </c>
    </row>
    <row r="14989" spans="1:28">
      <c r="A14989" s="34" t="s">
        <v>20</v>
      </c>
      <c r="B14989" s="34" t="s">
        <v>81</v>
      </c>
      <c r="C14989" s="5" t="s">
        <v>235</v>
      </c>
      <c r="D14989" s="35" t="s">
        <v>89</v>
      </c>
      <c r="E14989" s="36" t="s">
        <v>18</v>
      </c>
      <c r="F14989" s="37">
        <v>50</v>
      </c>
      <c r="G14989" s="38">
        <v>-0.04</v>
      </c>
      <c r="H14989" s="34">
        <v>0.97541103822975073</v>
      </c>
      <c r="I14989" s="35">
        <v>4.0422263560461739E-2</v>
      </c>
      <c r="J14989" s="35">
        <v>0.88320003060587005</v>
      </c>
      <c r="K14989" s="35">
        <v>0.90166361603688427</v>
      </c>
      <c r="L14989" s="35">
        <v>0</v>
      </c>
      <c r="M14989" s="35">
        <v>0</v>
      </c>
      <c r="N14989" s="35">
        <v>0</v>
      </c>
      <c r="O14989" s="35">
        <v>0</v>
      </c>
      <c r="P14989" s="36">
        <v>12</v>
      </c>
      <c r="Q14989" s="37">
        <v>105</v>
      </c>
      <c r="R14989" s="36">
        <v>0</v>
      </c>
      <c r="S14989" s="39">
        <f t="shared" si="523"/>
        <v>100</v>
      </c>
      <c r="T14989" s="34" t="s">
        <v>29</v>
      </c>
      <c r="U14989" s="12">
        <f>((alpha*(beta^speed))*(speed^ceta))</f>
        <v>1.0371830361989545E-5</v>
      </c>
      <c r="V14989" s="8">
        <f t="shared" si="524"/>
        <v>100</v>
      </c>
      <c r="AB14989" s="41"/>
    </row>
    <row r="14990" spans="1:28">
      <c r="A14990" s="34" t="s">
        <v>20</v>
      </c>
      <c r="B14990" s="34" t="s">
        <v>81</v>
      </c>
      <c r="C14990" s="5" t="s">
        <v>234</v>
      </c>
      <c r="D14990" s="35" t="s">
        <v>89</v>
      </c>
      <c r="E14990" s="36" t="s">
        <v>17</v>
      </c>
      <c r="F14990" s="37">
        <v>50</v>
      </c>
      <c r="G14990" s="38">
        <v>-0.04</v>
      </c>
      <c r="H14990" s="34">
        <v>0.98297695498328042</v>
      </c>
      <c r="I14990" s="35">
        <v>1251.5101433229777</v>
      </c>
      <c r="J14990" s="35">
        <v>0.96141064078483096</v>
      </c>
      <c r="K14990" s="35">
        <v>-0.36543545315374798</v>
      </c>
      <c r="L14990" s="35">
        <v>0</v>
      </c>
      <c r="M14990" s="35">
        <v>0</v>
      </c>
      <c r="N14990" s="35">
        <v>0</v>
      </c>
      <c r="O14990" s="35">
        <v>0</v>
      </c>
      <c r="P14990" s="36">
        <v>12</v>
      </c>
      <c r="Q14990" s="37">
        <v>105</v>
      </c>
      <c r="R14990" s="36">
        <v>0</v>
      </c>
      <c r="S14990" s="39">
        <f t="shared" si="523"/>
        <v>100</v>
      </c>
      <c r="T14990" s="34" t="s">
        <v>29</v>
      </c>
      <c r="U14990" s="12">
        <f>((alpha*(beta^speed))*(speed^ceta))</f>
        <v>4.5441841413108328</v>
      </c>
      <c r="V14990" s="8">
        <f t="shared" si="524"/>
        <v>100</v>
      </c>
    </row>
    <row r="14991" spans="1:28">
      <c r="A14991" s="34" t="s">
        <v>20</v>
      </c>
      <c r="B14991" s="34" t="s">
        <v>81</v>
      </c>
      <c r="C14991" s="5" t="s">
        <v>235</v>
      </c>
      <c r="D14991" s="35" t="s">
        <v>89</v>
      </c>
      <c r="E14991" s="36" t="s">
        <v>17</v>
      </c>
      <c r="F14991" s="37">
        <v>50</v>
      </c>
      <c r="G14991" s="38">
        <v>-0.04</v>
      </c>
      <c r="H14991" s="34">
        <v>0.98445124814351304</v>
      </c>
      <c r="I14991" s="35">
        <v>1355.5562917818309</v>
      </c>
      <c r="J14991" s="35">
        <v>0.96277505728581625</v>
      </c>
      <c r="K14991" s="35">
        <v>-0.41342137948485536</v>
      </c>
      <c r="L14991" s="35">
        <v>0</v>
      </c>
      <c r="M14991" s="35">
        <v>0</v>
      </c>
      <c r="N14991" s="35">
        <v>0</v>
      </c>
      <c r="O14991" s="35">
        <v>0</v>
      </c>
      <c r="P14991" s="36">
        <v>12</v>
      </c>
      <c r="Q14991" s="37">
        <v>105</v>
      </c>
      <c r="R14991" s="36">
        <v>0</v>
      </c>
      <c r="S14991" s="39">
        <f t="shared" si="523"/>
        <v>100</v>
      </c>
      <c r="T14991" s="34" t="s">
        <v>29</v>
      </c>
      <c r="U14991" s="12">
        <f>((alpha*(beta^speed))*(speed^ceta))</f>
        <v>4.5473443408663021</v>
      </c>
      <c r="V14991" s="8">
        <f t="shared" si="524"/>
        <v>100</v>
      </c>
    </row>
    <row r="14992" spans="1:28">
      <c r="A14992" s="34" t="s">
        <v>20</v>
      </c>
      <c r="B14992" s="34" t="s">
        <v>81</v>
      </c>
      <c r="C14992" s="5" t="s">
        <v>234</v>
      </c>
      <c r="D14992" s="35" t="s">
        <v>89</v>
      </c>
      <c r="E14992" s="36" t="s">
        <v>15</v>
      </c>
      <c r="F14992" s="37">
        <v>100</v>
      </c>
      <c r="G14992" s="38">
        <v>-0.04</v>
      </c>
      <c r="H14992" s="34">
        <v>0.99532626214366393</v>
      </c>
      <c r="I14992" s="35">
        <v>-2.4110427007715474E-2</v>
      </c>
      <c r="J14992" s="35">
        <v>20.065604510283841</v>
      </c>
      <c r="K14992" s="35">
        <v>0.71795740848810174</v>
      </c>
      <c r="L14992" s="35">
        <v>0.94312418118880992</v>
      </c>
      <c r="M14992" s="35">
        <v>2.8438010497404336E-2</v>
      </c>
      <c r="N14992" s="35">
        <v>0</v>
      </c>
      <c r="O14992" s="35">
        <v>0</v>
      </c>
      <c r="P14992" s="36">
        <v>12</v>
      </c>
      <c r="Q14992" s="37">
        <v>105</v>
      </c>
      <c r="R14992" s="36">
        <v>10</v>
      </c>
      <c r="S14992" s="39">
        <f t="shared" si="523"/>
        <v>100</v>
      </c>
      <c r="T14992" s="34" t="s">
        <v>44</v>
      </c>
      <c r="U14992" s="12">
        <f>(alpha+(beta/(1+EXP((((-1)*ceta)+(delta*LN(speed)))+(epsilon*speed)))))</f>
        <v>6.9558215371208869E-3</v>
      </c>
      <c r="V14992" s="8">
        <f t="shared" si="524"/>
        <v>100</v>
      </c>
    </row>
    <row r="14993" spans="1:28">
      <c r="A14993" s="34" t="s">
        <v>20</v>
      </c>
      <c r="B14993" s="34" t="s">
        <v>81</v>
      </c>
      <c r="C14993" s="5" t="s">
        <v>235</v>
      </c>
      <c r="D14993" s="35" t="s">
        <v>89</v>
      </c>
      <c r="E14993" s="36" t="s">
        <v>15</v>
      </c>
      <c r="F14993" s="37">
        <v>100</v>
      </c>
      <c r="G14993" s="38">
        <v>-0.04</v>
      </c>
      <c r="H14993" s="34">
        <v>0.99461115092326091</v>
      </c>
      <c r="I14993" s="35">
        <v>0.5610065368850693</v>
      </c>
      <c r="J14993" s="35">
        <v>1.3412670342210411E-2</v>
      </c>
      <c r="K14993" s="35">
        <v>0.20930555101444248</v>
      </c>
      <c r="L14993" s="35">
        <v>0</v>
      </c>
      <c r="M14993" s="35">
        <v>0</v>
      </c>
      <c r="N14993" s="35">
        <v>0</v>
      </c>
      <c r="O14993" s="35">
        <v>0</v>
      </c>
      <c r="P14993" s="36">
        <v>12</v>
      </c>
      <c r="Q14993" s="37">
        <v>105</v>
      </c>
      <c r="R14993" s="36">
        <v>2</v>
      </c>
      <c r="S14993" s="39">
        <f t="shared" si="523"/>
        <v>100</v>
      </c>
      <c r="T14993" s="34" t="s">
        <v>31</v>
      </c>
      <c r="U14993" s="12">
        <f>((alpha+(beta*speed))^((-1)/ceta))</f>
        <v>4.6314433040172326E-2</v>
      </c>
      <c r="V14993" s="8">
        <f t="shared" si="524"/>
        <v>100</v>
      </c>
    </row>
    <row r="14994" spans="1:28">
      <c r="A14994" s="34" t="s">
        <v>20</v>
      </c>
      <c r="B14994" s="34" t="s">
        <v>81</v>
      </c>
      <c r="C14994" s="5" t="s">
        <v>234</v>
      </c>
      <c r="D14994" s="35" t="s">
        <v>89</v>
      </c>
      <c r="E14994" s="36" t="s">
        <v>16</v>
      </c>
      <c r="F14994" s="37">
        <v>100</v>
      </c>
      <c r="G14994" s="38">
        <v>-0.04</v>
      </c>
      <c r="H14994" s="34">
        <v>0.9904868040813618</v>
      </c>
      <c r="I14994" s="35">
        <v>0.54359891026649543</v>
      </c>
      <c r="J14994" s="35">
        <v>1.297373656006455E-2</v>
      </c>
      <c r="K14994" s="35">
        <v>0.2335364010425664</v>
      </c>
      <c r="L14994" s="35">
        <v>0</v>
      </c>
      <c r="M14994" s="35">
        <v>0</v>
      </c>
      <c r="N14994" s="35">
        <v>0</v>
      </c>
      <c r="O14994" s="35">
        <v>0</v>
      </c>
      <c r="P14994" s="36">
        <v>12</v>
      </c>
      <c r="Q14994" s="37">
        <v>105</v>
      </c>
      <c r="R14994" s="36">
        <v>2</v>
      </c>
      <c r="S14994" s="39">
        <f t="shared" si="523"/>
        <v>100</v>
      </c>
      <c r="T14994" s="34" t="s">
        <v>31</v>
      </c>
      <c r="U14994" s="12">
        <f>((alpha+(beta*speed))^((-1)/ceta))</f>
        <v>7.3294375002918105E-2</v>
      </c>
      <c r="V14994" s="8">
        <f t="shared" si="524"/>
        <v>100</v>
      </c>
    </row>
    <row r="14995" spans="1:28">
      <c r="A14995" s="34" t="s">
        <v>20</v>
      </c>
      <c r="B14995" s="34" t="s">
        <v>81</v>
      </c>
      <c r="C14995" s="5" t="s">
        <v>235</v>
      </c>
      <c r="D14995" s="35" t="s">
        <v>89</v>
      </c>
      <c r="E14995" s="36" t="s">
        <v>16</v>
      </c>
      <c r="F14995" s="37">
        <v>100</v>
      </c>
      <c r="G14995" s="38">
        <v>-0.04</v>
      </c>
      <c r="H14995" s="34">
        <v>0.98836412710290933</v>
      </c>
      <c r="I14995" s="35">
        <v>76.613694425467571</v>
      </c>
      <c r="J14995" s="35">
        <v>0.96236401096094371</v>
      </c>
      <c r="K14995" s="35">
        <v>-0.52666638107322228</v>
      </c>
      <c r="L14995" s="35">
        <v>0</v>
      </c>
      <c r="M14995" s="35">
        <v>0</v>
      </c>
      <c r="N14995" s="35">
        <v>0</v>
      </c>
      <c r="O14995" s="35">
        <v>0</v>
      </c>
      <c r="P14995" s="36">
        <v>12</v>
      </c>
      <c r="Q14995" s="37">
        <v>105</v>
      </c>
      <c r="R14995" s="36">
        <v>0</v>
      </c>
      <c r="S14995" s="39">
        <f t="shared" si="523"/>
        <v>100</v>
      </c>
      <c r="T14995" s="34" t="s">
        <v>29</v>
      </c>
      <c r="U14995" s="12">
        <f>((alpha*(beta^speed))*(speed^ceta))</f>
        <v>0.14618775526924993</v>
      </c>
      <c r="V14995" s="8">
        <f t="shared" si="524"/>
        <v>100</v>
      </c>
    </row>
    <row r="14996" spans="1:28">
      <c r="A14996" s="34" t="s">
        <v>20</v>
      </c>
      <c r="B14996" s="34" t="s">
        <v>81</v>
      </c>
      <c r="C14996" s="5" t="s">
        <v>234</v>
      </c>
      <c r="D14996" s="35" t="s">
        <v>89</v>
      </c>
      <c r="E14996" s="36" t="s">
        <v>14</v>
      </c>
      <c r="F14996" s="37">
        <v>100</v>
      </c>
      <c r="G14996" s="38">
        <v>-0.04</v>
      </c>
      <c r="H14996" s="34">
        <v>0.99277873928379634</v>
      </c>
      <c r="I14996" s="35">
        <v>4.1767177690661246</v>
      </c>
      <c r="J14996" s="35">
        <v>0.13440190135363289</v>
      </c>
      <c r="K14996" s="35">
        <v>1.5972851347317508E-2</v>
      </c>
      <c r="L14996" s="35">
        <v>0</v>
      </c>
      <c r="M14996" s="35">
        <v>0</v>
      </c>
      <c r="N14996" s="35">
        <v>0</v>
      </c>
      <c r="O14996" s="35">
        <v>0</v>
      </c>
      <c r="P14996" s="36">
        <v>12</v>
      </c>
      <c r="Q14996" s="37">
        <v>105</v>
      </c>
      <c r="R14996" s="36">
        <v>5</v>
      </c>
      <c r="S14996" s="39">
        <f t="shared" si="523"/>
        <v>100</v>
      </c>
      <c r="T14996" s="34" t="s">
        <v>36</v>
      </c>
      <c r="U14996" s="12">
        <f>(1/(((ceta*(speed^2))+(beta*speed))+alpha))</f>
        <v>5.6387133777240101E-3</v>
      </c>
      <c r="V14996" s="8">
        <f t="shared" si="524"/>
        <v>100</v>
      </c>
      <c r="AB14996" s="41"/>
    </row>
    <row r="14997" spans="1:28">
      <c r="A14997" s="34" t="s">
        <v>20</v>
      </c>
      <c r="B14997" s="34" t="s">
        <v>81</v>
      </c>
      <c r="C14997" s="5" t="s">
        <v>235</v>
      </c>
      <c r="D14997" s="35" t="s">
        <v>89</v>
      </c>
      <c r="E14997" s="36" t="s">
        <v>14</v>
      </c>
      <c r="F14997" s="37">
        <v>100</v>
      </c>
      <c r="G14997" s="38">
        <v>-0.04</v>
      </c>
      <c r="H14997" s="34">
        <v>0.99287291074592621</v>
      </c>
      <c r="I14997" s="35">
        <v>9.0761256122218423</v>
      </c>
      <c r="J14997" s="35">
        <v>0.31185066797904643</v>
      </c>
      <c r="K14997" s="35">
        <v>3.3380696230252811E-2</v>
      </c>
      <c r="L14997" s="35">
        <v>0</v>
      </c>
      <c r="M14997" s="35">
        <v>0</v>
      </c>
      <c r="N14997" s="35">
        <v>0</v>
      </c>
      <c r="O14997" s="35">
        <v>0</v>
      </c>
      <c r="P14997" s="36">
        <v>12</v>
      </c>
      <c r="Q14997" s="37">
        <v>105</v>
      </c>
      <c r="R14997" s="36">
        <v>5</v>
      </c>
      <c r="S14997" s="39">
        <f t="shared" si="523"/>
        <v>100</v>
      </c>
      <c r="T14997" s="34" t="s">
        <v>36</v>
      </c>
      <c r="U14997" s="12">
        <f>(1/(((ceta*(speed^2))+(beta*speed))+alpha))</f>
        <v>2.6733096292790898E-3</v>
      </c>
      <c r="V14997" s="8">
        <f t="shared" si="524"/>
        <v>100</v>
      </c>
      <c r="AB14997" s="41"/>
    </row>
    <row r="14998" spans="1:28">
      <c r="A14998" s="34" t="s">
        <v>20</v>
      </c>
      <c r="B14998" s="34" t="s">
        <v>81</v>
      </c>
      <c r="C14998" s="5" t="s">
        <v>234</v>
      </c>
      <c r="D14998" s="35" t="s">
        <v>89</v>
      </c>
      <c r="E14998" s="36" t="s">
        <v>18</v>
      </c>
      <c r="F14998" s="37">
        <v>100</v>
      </c>
      <c r="G14998" s="38">
        <v>-0.04</v>
      </c>
      <c r="H14998" s="34">
        <v>0.99020091761492868</v>
      </c>
      <c r="I14998" s="35">
        <v>2.8113283451418796</v>
      </c>
      <c r="J14998" s="35">
        <v>-13.0097900409251</v>
      </c>
      <c r="K14998" s="35">
        <v>-1.7670657857298848</v>
      </c>
      <c r="L14998" s="35">
        <v>0</v>
      </c>
      <c r="M14998" s="35">
        <v>0</v>
      </c>
      <c r="N14998" s="35">
        <v>0</v>
      </c>
      <c r="O14998" s="35">
        <v>0</v>
      </c>
      <c r="P14998" s="36">
        <v>12</v>
      </c>
      <c r="Q14998" s="37">
        <v>105</v>
      </c>
      <c r="R14998" s="36">
        <v>13</v>
      </c>
      <c r="S14998" s="39">
        <f t="shared" si="523"/>
        <v>100</v>
      </c>
      <c r="T14998" s="34" t="s">
        <v>50</v>
      </c>
      <c r="U14998" s="12">
        <f>EXP((alpha+(beta/speed))+(ceta*LN(speed)))</f>
        <v>4.2688610156442113E-3</v>
      </c>
      <c r="V14998" s="8">
        <f t="shared" si="524"/>
        <v>100</v>
      </c>
    </row>
    <row r="14999" spans="1:28">
      <c r="A14999" s="34" t="s">
        <v>20</v>
      </c>
      <c r="B14999" s="34" t="s">
        <v>81</v>
      </c>
      <c r="C14999" s="5" t="s">
        <v>235</v>
      </c>
      <c r="D14999" s="35" t="s">
        <v>89</v>
      </c>
      <c r="E14999" s="36" t="s">
        <v>18</v>
      </c>
      <c r="F14999" s="37">
        <v>100</v>
      </c>
      <c r="G14999" s="38">
        <v>-0.04</v>
      </c>
      <c r="H14999" s="34">
        <v>0.97452110739194286</v>
      </c>
      <c r="I14999" s="35">
        <v>4.0866778548982317E-2</v>
      </c>
      <c r="J14999" s="35">
        <v>0.88333276438412112</v>
      </c>
      <c r="K14999" s="35">
        <v>0.89898294539479973</v>
      </c>
      <c r="L14999" s="35">
        <v>0</v>
      </c>
      <c r="M14999" s="35">
        <v>0</v>
      </c>
      <c r="N14999" s="35">
        <v>0</v>
      </c>
      <c r="O14999" s="35">
        <v>0</v>
      </c>
      <c r="P14999" s="36">
        <v>12</v>
      </c>
      <c r="Q14999" s="37">
        <v>105</v>
      </c>
      <c r="R14999" s="36">
        <v>0</v>
      </c>
      <c r="S14999" s="39">
        <f t="shared" si="523"/>
        <v>100</v>
      </c>
      <c r="T14999" s="34" t="s">
        <v>29</v>
      </c>
      <c r="U14999" s="12">
        <f>((alpha*(beta^speed))*(speed^ceta))</f>
        <v>1.0514054995048699E-5</v>
      </c>
      <c r="V14999" s="8">
        <f t="shared" si="524"/>
        <v>100</v>
      </c>
      <c r="AB14999" s="41"/>
    </row>
    <row r="15000" spans="1:28">
      <c r="A15000" s="34" t="s">
        <v>20</v>
      </c>
      <c r="B15000" s="34" t="s">
        <v>81</v>
      </c>
      <c r="C15000" s="5" t="s">
        <v>234</v>
      </c>
      <c r="D15000" s="35" t="s">
        <v>89</v>
      </c>
      <c r="E15000" s="36" t="s">
        <v>17</v>
      </c>
      <c r="F15000" s="37">
        <v>100</v>
      </c>
      <c r="G15000" s="38">
        <v>-0.04</v>
      </c>
      <c r="H15000" s="34">
        <v>0.9804190197749465</v>
      </c>
      <c r="I15000" s="35">
        <v>1132.2526909608519</v>
      </c>
      <c r="J15000" s="35">
        <v>0.95963188880006933</v>
      </c>
      <c r="K15000" s="35">
        <v>-0.32162127262203694</v>
      </c>
      <c r="L15000" s="35">
        <v>0</v>
      </c>
      <c r="M15000" s="35">
        <v>0</v>
      </c>
      <c r="N15000" s="35">
        <v>0</v>
      </c>
      <c r="O15000" s="35">
        <v>0</v>
      </c>
      <c r="P15000" s="36">
        <v>12</v>
      </c>
      <c r="Q15000" s="37">
        <v>105</v>
      </c>
      <c r="R15000" s="36">
        <v>0</v>
      </c>
      <c r="S15000" s="39">
        <f t="shared" si="523"/>
        <v>100</v>
      </c>
      <c r="T15000" s="34" t="s">
        <v>29</v>
      </c>
      <c r="U15000" s="12">
        <f>((alpha*(beta^speed))*(speed^ceta))</f>
        <v>4.1799197216108235</v>
      </c>
      <c r="V15000" s="8">
        <f t="shared" si="524"/>
        <v>100</v>
      </c>
    </row>
    <row r="15001" spans="1:28">
      <c r="A15001" s="34" t="s">
        <v>20</v>
      </c>
      <c r="B15001" s="34" t="s">
        <v>81</v>
      </c>
      <c r="C15001" s="5" t="s">
        <v>235</v>
      </c>
      <c r="D15001" s="35" t="s">
        <v>89</v>
      </c>
      <c r="E15001" s="36" t="s">
        <v>17</v>
      </c>
      <c r="F15001" s="37">
        <v>100</v>
      </c>
      <c r="G15001" s="38">
        <v>-0.04</v>
      </c>
      <c r="H15001" s="34">
        <v>0.98203750495606157</v>
      </c>
      <c r="I15001" s="35">
        <v>1223.8718303071792</v>
      </c>
      <c r="J15001" s="35">
        <v>0.96099673851098433</v>
      </c>
      <c r="K15001" s="35">
        <v>-0.36954507856397384</v>
      </c>
      <c r="L15001" s="35">
        <v>0</v>
      </c>
      <c r="M15001" s="35">
        <v>0</v>
      </c>
      <c r="N15001" s="35">
        <v>0</v>
      </c>
      <c r="O15001" s="35">
        <v>0</v>
      </c>
      <c r="P15001" s="36">
        <v>12</v>
      </c>
      <c r="Q15001" s="37">
        <v>105</v>
      </c>
      <c r="R15001" s="36">
        <v>0</v>
      </c>
      <c r="S15001" s="39">
        <f t="shared" si="523"/>
        <v>100</v>
      </c>
      <c r="T15001" s="34" t="s">
        <v>29</v>
      </c>
      <c r="U15001" s="12">
        <f>((alpha*(beta^speed))*(speed^ceta))</f>
        <v>4.1767372474716922</v>
      </c>
      <c r="V15001" s="8">
        <f t="shared" si="524"/>
        <v>100</v>
      </c>
    </row>
    <row r="15002" spans="1:28">
      <c r="A15002" s="34" t="s">
        <v>20</v>
      </c>
      <c r="B15002" s="34" t="s">
        <v>81</v>
      </c>
      <c r="C15002" s="5" t="s">
        <v>234</v>
      </c>
      <c r="D15002" s="35" t="s">
        <v>89</v>
      </c>
      <c r="E15002" s="36" t="s">
        <v>15</v>
      </c>
      <c r="F15002" s="37">
        <v>0</v>
      </c>
      <c r="G15002" s="38">
        <v>-0.02</v>
      </c>
      <c r="H15002" s="34">
        <v>0.9983535574473521</v>
      </c>
      <c r="I15002" s="35">
        <v>0.27329608152336338</v>
      </c>
      <c r="J15002" s="35">
        <v>43.211105808465327</v>
      </c>
      <c r="K15002" s="35">
        <v>-4.7502806903204464E-2</v>
      </c>
      <c r="L15002" s="35">
        <v>0.93167885580952103</v>
      </c>
      <c r="M15002" s="35">
        <v>2.3825687723108897E-2</v>
      </c>
      <c r="N15002" s="35">
        <v>0</v>
      </c>
      <c r="O15002" s="35">
        <v>0</v>
      </c>
      <c r="P15002" s="36">
        <v>12</v>
      </c>
      <c r="Q15002" s="37">
        <v>105</v>
      </c>
      <c r="R15002" s="36">
        <v>10</v>
      </c>
      <c r="S15002" s="39">
        <f t="shared" si="523"/>
        <v>100</v>
      </c>
      <c r="T15002" s="34" t="s">
        <v>44</v>
      </c>
      <c r="U15002" s="12">
        <f>(alpha+(beta/(1+EXP((((-1)*ceta)+(delta*LN(speed)))+(epsilon*speed)))))</f>
        <v>0.32533732128803289</v>
      </c>
      <c r="V15002" s="8">
        <f t="shared" si="524"/>
        <v>100</v>
      </c>
    </row>
    <row r="15003" spans="1:28">
      <c r="A15003" s="34" t="s">
        <v>20</v>
      </c>
      <c r="B15003" s="34" t="s">
        <v>81</v>
      </c>
      <c r="C15003" s="5" t="s">
        <v>235</v>
      </c>
      <c r="D15003" s="35" t="s">
        <v>89</v>
      </c>
      <c r="E15003" s="36" t="s">
        <v>15</v>
      </c>
      <c r="F15003" s="37">
        <v>0</v>
      </c>
      <c r="G15003" s="38">
        <v>-0.02</v>
      </c>
      <c r="H15003" s="34">
        <v>0.99816973151646737</v>
      </c>
      <c r="I15003" s="35">
        <v>0.4439253801430828</v>
      </c>
      <c r="J15003" s="35">
        <v>47.177050765415231</v>
      </c>
      <c r="K15003" s="35">
        <v>0.65244471288181494</v>
      </c>
      <c r="L15003" s="35">
        <v>0.93847896495391603</v>
      </c>
      <c r="M15003" s="35">
        <v>2.9909332769778408E-2</v>
      </c>
      <c r="N15003" s="35">
        <v>0</v>
      </c>
      <c r="O15003" s="35">
        <v>0</v>
      </c>
      <c r="P15003" s="36">
        <v>12</v>
      </c>
      <c r="Q15003" s="37">
        <v>105</v>
      </c>
      <c r="R15003" s="36">
        <v>10</v>
      </c>
      <c r="S15003" s="39">
        <f t="shared" si="523"/>
        <v>100</v>
      </c>
      <c r="T15003" s="34" t="s">
        <v>44</v>
      </c>
      <c r="U15003" s="12">
        <f>(alpha+(beta/(1+EXP((((-1)*ceta)+(delta*LN(speed)))+(epsilon*speed)))))</f>
        <v>0.50426802350866184</v>
      </c>
      <c r="V15003" s="8">
        <f t="shared" si="524"/>
        <v>100</v>
      </c>
    </row>
    <row r="15004" spans="1:28">
      <c r="A15004" s="34" t="s">
        <v>20</v>
      </c>
      <c r="B15004" s="34" t="s">
        <v>81</v>
      </c>
      <c r="C15004" s="5" t="s">
        <v>234</v>
      </c>
      <c r="D15004" s="35" t="s">
        <v>89</v>
      </c>
      <c r="E15004" s="36" t="s">
        <v>16</v>
      </c>
      <c r="F15004" s="37">
        <v>0</v>
      </c>
      <c r="G15004" s="38">
        <v>-0.02</v>
      </c>
      <c r="H15004" s="34">
        <v>0.99603172513436322</v>
      </c>
      <c r="I15004" s="35">
        <v>0.52552978435072883</v>
      </c>
      <c r="J15004" s="35">
        <v>69.776450363771701</v>
      </c>
      <c r="K15004" s="35">
        <v>-8.0308405102750266E-2</v>
      </c>
      <c r="L15004" s="35">
        <v>0.82939097564552589</v>
      </c>
      <c r="M15004" s="35">
        <v>2.4412410690083201E-2</v>
      </c>
      <c r="N15004" s="35">
        <v>0</v>
      </c>
      <c r="O15004" s="35">
        <v>0</v>
      </c>
      <c r="P15004" s="36">
        <v>12</v>
      </c>
      <c r="Q15004" s="37">
        <v>105</v>
      </c>
      <c r="R15004" s="36">
        <v>10</v>
      </c>
      <c r="S15004" s="39">
        <f t="shared" si="523"/>
        <v>100</v>
      </c>
      <c r="T15004" s="34" t="s">
        <v>44</v>
      </c>
      <c r="U15004" s="12">
        <f>(alpha+(beta/(1+EXP((((-1)*ceta)+(delta*LN(speed)))+(epsilon*speed)))))</f>
        <v>0.64829268436178833</v>
      </c>
      <c r="V15004" s="8">
        <f t="shared" si="524"/>
        <v>100</v>
      </c>
    </row>
    <row r="15005" spans="1:28">
      <c r="A15005" s="34" t="s">
        <v>20</v>
      </c>
      <c r="B15005" s="34" t="s">
        <v>81</v>
      </c>
      <c r="C15005" s="5" t="s">
        <v>235</v>
      </c>
      <c r="D15005" s="35" t="s">
        <v>89</v>
      </c>
      <c r="E15005" s="36" t="s">
        <v>16</v>
      </c>
      <c r="F15005" s="37">
        <v>0</v>
      </c>
      <c r="G15005" s="38">
        <v>-0.02</v>
      </c>
      <c r="H15005" s="34">
        <v>0.99440276959126572</v>
      </c>
      <c r="I15005" s="35">
        <v>6.4659612916444722</v>
      </c>
      <c r="J15005" s="35">
        <v>-5.1539417307998923</v>
      </c>
      <c r="K15005" s="35">
        <v>-1.2814737178733733</v>
      </c>
      <c r="L15005" s="35">
        <v>0</v>
      </c>
      <c r="M15005" s="35">
        <v>0</v>
      </c>
      <c r="N15005" s="35">
        <v>0</v>
      </c>
      <c r="O15005" s="35">
        <v>0</v>
      </c>
      <c r="P15005" s="36">
        <v>12</v>
      </c>
      <c r="Q15005" s="37">
        <v>105</v>
      </c>
      <c r="R15005" s="36">
        <v>13</v>
      </c>
      <c r="S15005" s="39">
        <f t="shared" si="523"/>
        <v>100</v>
      </c>
      <c r="T15005" s="34" t="s">
        <v>50</v>
      </c>
      <c r="U15005" s="12">
        <f>EXP((alpha+(beta/speed))+(ceta*LN(speed)))</f>
        <v>1.6703234906713162</v>
      </c>
      <c r="V15005" s="8">
        <f t="shared" si="524"/>
        <v>100</v>
      </c>
    </row>
    <row r="15006" spans="1:28">
      <c r="A15006" s="34" t="s">
        <v>20</v>
      </c>
      <c r="B15006" s="34" t="s">
        <v>81</v>
      </c>
      <c r="C15006" s="5" t="s">
        <v>234</v>
      </c>
      <c r="D15006" s="35" t="s">
        <v>89</v>
      </c>
      <c r="E15006" s="36" t="s">
        <v>14</v>
      </c>
      <c r="F15006" s="37">
        <v>0</v>
      </c>
      <c r="G15006" s="38">
        <v>-0.02</v>
      </c>
      <c r="H15006" s="34">
        <v>0.99160739401182507</v>
      </c>
      <c r="I15006" s="35">
        <v>1.8129574711093441</v>
      </c>
      <c r="J15006" s="35">
        <v>-6.3677524397092879</v>
      </c>
      <c r="K15006" s="35">
        <v>-1.2675592394088344</v>
      </c>
      <c r="L15006" s="35">
        <v>0</v>
      </c>
      <c r="M15006" s="35">
        <v>0</v>
      </c>
      <c r="N15006" s="35">
        <v>0</v>
      </c>
      <c r="O15006" s="35">
        <v>0</v>
      </c>
      <c r="P15006" s="36">
        <v>12</v>
      </c>
      <c r="Q15006" s="37">
        <v>105</v>
      </c>
      <c r="R15006" s="36">
        <v>13</v>
      </c>
      <c r="S15006" s="39">
        <f t="shared" si="523"/>
        <v>100</v>
      </c>
      <c r="T15006" s="34" t="s">
        <v>50</v>
      </c>
      <c r="U15006" s="12">
        <f>EXP((alpha+(beta/speed))+(ceta*LN(speed)))</f>
        <v>1.6771972797289945E-2</v>
      </c>
      <c r="V15006" s="8">
        <f t="shared" si="524"/>
        <v>100</v>
      </c>
      <c r="AB15006" s="41"/>
    </row>
    <row r="15007" spans="1:28">
      <c r="A15007" s="34" t="s">
        <v>20</v>
      </c>
      <c r="B15007" s="34" t="s">
        <v>81</v>
      </c>
      <c r="C15007" s="5" t="s">
        <v>235</v>
      </c>
      <c r="D15007" s="35" t="s">
        <v>89</v>
      </c>
      <c r="E15007" s="36" t="s">
        <v>14</v>
      </c>
      <c r="F15007" s="37">
        <v>0</v>
      </c>
      <c r="G15007" s="38">
        <v>-0.02</v>
      </c>
      <c r="H15007" s="34">
        <v>0.9946226021101694</v>
      </c>
      <c r="I15007" s="35">
        <v>0.74156417929697593</v>
      </c>
      <c r="J15007" s="35">
        <v>-5.0903511733500704</v>
      </c>
      <c r="K15007" s="35">
        <v>-1.1856809348931492</v>
      </c>
      <c r="L15007" s="35">
        <v>0</v>
      </c>
      <c r="M15007" s="35">
        <v>0</v>
      </c>
      <c r="N15007" s="35">
        <v>0</v>
      </c>
      <c r="O15007" s="35">
        <v>0</v>
      </c>
      <c r="P15007" s="36">
        <v>12</v>
      </c>
      <c r="Q15007" s="37">
        <v>105</v>
      </c>
      <c r="R15007" s="36">
        <v>13</v>
      </c>
      <c r="S15007" s="39">
        <f t="shared" si="523"/>
        <v>100</v>
      </c>
      <c r="T15007" s="34" t="s">
        <v>50</v>
      </c>
      <c r="U15007" s="12">
        <f>EXP((alpha+(beta/speed))+(ceta*LN(speed)))</f>
        <v>8.4837575169906723E-3</v>
      </c>
      <c r="V15007" s="8">
        <f t="shared" si="524"/>
        <v>100</v>
      </c>
    </row>
    <row r="15008" spans="1:28">
      <c r="A15008" s="34" t="s">
        <v>20</v>
      </c>
      <c r="B15008" s="34" t="s">
        <v>81</v>
      </c>
      <c r="C15008" s="5" t="s">
        <v>234</v>
      </c>
      <c r="D15008" s="35" t="s">
        <v>89</v>
      </c>
      <c r="E15008" s="36" t="s">
        <v>18</v>
      </c>
      <c r="F15008" s="37">
        <v>0</v>
      </c>
      <c r="G15008" s="38">
        <v>-0.02</v>
      </c>
      <c r="H15008" s="34">
        <v>0.99170498901092374</v>
      </c>
      <c r="I15008" s="35">
        <v>1.4000256084643536</v>
      </c>
      <c r="J15008" s="35">
        <v>-7.4976415559448846</v>
      </c>
      <c r="K15008" s="35">
        <v>-1.310240744112787</v>
      </c>
      <c r="L15008" s="35">
        <v>0</v>
      </c>
      <c r="M15008" s="35">
        <v>0</v>
      </c>
      <c r="N15008" s="35">
        <v>0</v>
      </c>
      <c r="O15008" s="35">
        <v>0</v>
      </c>
      <c r="P15008" s="36">
        <v>12</v>
      </c>
      <c r="Q15008" s="37">
        <v>105</v>
      </c>
      <c r="R15008" s="36">
        <v>13</v>
      </c>
      <c r="S15008" s="39">
        <f t="shared" si="523"/>
        <v>100</v>
      </c>
      <c r="T15008" s="34" t="s">
        <v>50</v>
      </c>
      <c r="U15008" s="12">
        <f>EXP((alpha+(beta/speed))+(ceta*LN(speed)))</f>
        <v>9.0152975357598794E-3</v>
      </c>
      <c r="V15008" s="8">
        <f t="shared" si="524"/>
        <v>100</v>
      </c>
      <c r="AB15008" s="41"/>
    </row>
    <row r="15009" spans="1:28">
      <c r="A15009" s="34" t="s">
        <v>20</v>
      </c>
      <c r="B15009" s="34" t="s">
        <v>81</v>
      </c>
      <c r="C15009" s="5" t="s">
        <v>235</v>
      </c>
      <c r="D15009" s="35" t="s">
        <v>89</v>
      </c>
      <c r="E15009" s="36" t="s">
        <v>18</v>
      </c>
      <c r="F15009" s="37">
        <v>0</v>
      </c>
      <c r="G15009" s="38">
        <v>-0.02</v>
      </c>
      <c r="H15009" s="34">
        <v>0.97951256104512496</v>
      </c>
      <c r="I15009" s="35">
        <v>7.9337117186051929</v>
      </c>
      <c r="J15009" s="35">
        <v>2.3828275926179366E-3</v>
      </c>
      <c r="K15009" s="35">
        <v>2.6510357361250647</v>
      </c>
      <c r="L15009" s="35">
        <v>0</v>
      </c>
      <c r="M15009" s="35">
        <v>0</v>
      </c>
      <c r="N15009" s="35">
        <v>0</v>
      </c>
      <c r="O15009" s="35">
        <v>0</v>
      </c>
      <c r="P15009" s="36">
        <v>12</v>
      </c>
      <c r="Q15009" s="37">
        <v>105</v>
      </c>
      <c r="R15009" s="36">
        <v>6</v>
      </c>
      <c r="S15009" s="39">
        <f t="shared" si="523"/>
        <v>100</v>
      </c>
      <c r="T15009" s="34" t="s">
        <v>37</v>
      </c>
      <c r="U15009" s="12">
        <f>(1/(alpha+(beta*(speed^ceta))))</f>
        <v>2.0591238371620306E-3</v>
      </c>
      <c r="V15009" s="8">
        <f t="shared" si="524"/>
        <v>100</v>
      </c>
      <c r="AB15009" s="41"/>
    </row>
    <row r="15010" spans="1:28">
      <c r="A15010" s="34" t="s">
        <v>20</v>
      </c>
      <c r="B15010" s="34" t="s">
        <v>81</v>
      </c>
      <c r="C15010" s="5" t="s">
        <v>234</v>
      </c>
      <c r="D15010" s="35" t="s">
        <v>89</v>
      </c>
      <c r="E15010" s="36" t="s">
        <v>17</v>
      </c>
      <c r="F15010" s="37">
        <v>0</v>
      </c>
      <c r="G15010" s="38">
        <v>-0.02</v>
      </c>
      <c r="H15010" s="34">
        <v>0.98917058695083981</v>
      </c>
      <c r="I15010" s="35">
        <v>9.863360541027312</v>
      </c>
      <c r="J15010" s="35">
        <v>-7.3689966210309858</v>
      </c>
      <c r="K15010" s="35">
        <v>-1.2781154066382299</v>
      </c>
      <c r="L15010" s="35">
        <v>0</v>
      </c>
      <c r="M15010" s="35">
        <v>0</v>
      </c>
      <c r="N15010" s="35">
        <v>0</v>
      </c>
      <c r="O15010" s="35">
        <v>0</v>
      </c>
      <c r="P15010" s="36">
        <v>12</v>
      </c>
      <c r="Q15010" s="37">
        <v>105</v>
      </c>
      <c r="R15010" s="36">
        <v>13</v>
      </c>
      <c r="S15010" s="39">
        <f t="shared" si="523"/>
        <v>100</v>
      </c>
      <c r="T15010" s="34" t="s">
        <v>50</v>
      </c>
      <c r="U15010" s="12">
        <f>EXP((alpha+(beta/speed))+(ceta*LN(speed)))</f>
        <v>49.587144165052706</v>
      </c>
      <c r="V15010" s="8">
        <f t="shared" si="524"/>
        <v>100</v>
      </c>
    </row>
    <row r="15011" spans="1:28">
      <c r="A15011" s="34" t="s">
        <v>20</v>
      </c>
      <c r="B15011" s="34" t="s">
        <v>81</v>
      </c>
      <c r="C15011" s="5" t="s">
        <v>235</v>
      </c>
      <c r="D15011" s="35" t="s">
        <v>89</v>
      </c>
      <c r="E15011" s="36" t="s">
        <v>17</v>
      </c>
      <c r="F15011" s="37">
        <v>0</v>
      </c>
      <c r="G15011" s="38">
        <v>-0.02</v>
      </c>
      <c r="H15011" s="34">
        <v>0.99070759218270621</v>
      </c>
      <c r="I15011" s="35">
        <v>9.6857653412770492</v>
      </c>
      <c r="J15011" s="35">
        <v>-6.4760989694772668</v>
      </c>
      <c r="K15011" s="35">
        <v>-1.2460574886491542</v>
      </c>
      <c r="L15011" s="35">
        <v>0</v>
      </c>
      <c r="M15011" s="35">
        <v>0</v>
      </c>
      <c r="N15011" s="35">
        <v>0</v>
      </c>
      <c r="O15011" s="35">
        <v>0</v>
      </c>
      <c r="P15011" s="36">
        <v>12</v>
      </c>
      <c r="Q15011" s="37">
        <v>105</v>
      </c>
      <c r="R15011" s="36">
        <v>13</v>
      </c>
      <c r="S15011" s="39">
        <f t="shared" si="523"/>
        <v>100</v>
      </c>
      <c r="T15011" s="34" t="s">
        <v>50</v>
      </c>
      <c r="U15011" s="12">
        <f>EXP((alpha+(beta/speed))+(ceta*LN(speed)))</f>
        <v>48.555018391747943</v>
      </c>
      <c r="V15011" s="8">
        <f t="shared" si="524"/>
        <v>100</v>
      </c>
    </row>
    <row r="15012" spans="1:28">
      <c r="A15012" s="34" t="s">
        <v>20</v>
      </c>
      <c r="B15012" s="34" t="s">
        <v>81</v>
      </c>
      <c r="C15012" s="5" t="s">
        <v>234</v>
      </c>
      <c r="D15012" s="35" t="s">
        <v>89</v>
      </c>
      <c r="E15012" s="36" t="s">
        <v>15</v>
      </c>
      <c r="F15012" s="37">
        <v>50</v>
      </c>
      <c r="G15012" s="38">
        <v>-0.02</v>
      </c>
      <c r="H15012" s="34">
        <v>0.99804348653321084</v>
      </c>
      <c r="I15012" s="35">
        <v>0.17924646393376939</v>
      </c>
      <c r="J15012" s="35">
        <v>37.590471922561882</v>
      </c>
      <c r="K15012" s="35">
        <v>0.20305498184249401</v>
      </c>
      <c r="L15012" s="35">
        <v>0.98583537961359546</v>
      </c>
      <c r="M15012" s="35">
        <v>1.9835952013539708E-2</v>
      </c>
      <c r="N15012" s="35">
        <v>0</v>
      </c>
      <c r="O15012" s="35">
        <v>0</v>
      </c>
      <c r="P15012" s="36">
        <v>12</v>
      </c>
      <c r="Q15012" s="37">
        <v>105</v>
      </c>
      <c r="R15012" s="36">
        <v>10</v>
      </c>
      <c r="S15012" s="39">
        <f t="shared" si="523"/>
        <v>100</v>
      </c>
      <c r="T15012" s="34" t="s">
        <v>44</v>
      </c>
      <c r="U15012" s="12">
        <f>(alpha+(beta/(1+EXP((((-1)*ceta)+(delta*LN(speed)))+(epsilon*speed)))))</f>
        <v>0.24675327580973444</v>
      </c>
      <c r="V15012" s="8">
        <f t="shared" si="524"/>
        <v>100</v>
      </c>
    </row>
    <row r="15013" spans="1:28">
      <c r="A15013" s="34" t="s">
        <v>20</v>
      </c>
      <c r="B15013" s="34" t="s">
        <v>81</v>
      </c>
      <c r="C15013" s="5" t="s">
        <v>235</v>
      </c>
      <c r="D15013" s="35" t="s">
        <v>89</v>
      </c>
      <c r="E15013" s="36" t="s">
        <v>15</v>
      </c>
      <c r="F15013" s="37">
        <v>50</v>
      </c>
      <c r="G15013" s="38">
        <v>-0.02</v>
      </c>
      <c r="H15013" s="34">
        <v>0.9974307909316944</v>
      </c>
      <c r="I15013" s="35">
        <v>6.1689736582229946</v>
      </c>
      <c r="J15013" s="35">
        <v>-5.9496072262200892</v>
      </c>
      <c r="K15013" s="35">
        <v>-1.5711260183890481</v>
      </c>
      <c r="L15013" s="35">
        <v>0</v>
      </c>
      <c r="M15013" s="35">
        <v>0</v>
      </c>
      <c r="N15013" s="35">
        <v>0</v>
      </c>
      <c r="O15013" s="35">
        <v>0</v>
      </c>
      <c r="P15013" s="36">
        <v>12</v>
      </c>
      <c r="Q15013" s="37">
        <v>105</v>
      </c>
      <c r="R15013" s="36">
        <v>13</v>
      </c>
      <c r="S15013" s="39">
        <f t="shared" si="523"/>
        <v>100</v>
      </c>
      <c r="T15013" s="34" t="s">
        <v>50</v>
      </c>
      <c r="U15013" s="12">
        <f>EXP((alpha+(beta/speed))+(ceta*LN(speed)))</f>
        <v>0.3243847030795704</v>
      </c>
      <c r="V15013" s="8">
        <f t="shared" si="524"/>
        <v>100</v>
      </c>
    </row>
    <row r="15014" spans="1:28">
      <c r="A15014" s="34" t="s">
        <v>20</v>
      </c>
      <c r="B15014" s="34" t="s">
        <v>81</v>
      </c>
      <c r="C15014" s="5" t="s">
        <v>234</v>
      </c>
      <c r="D15014" s="35" t="s">
        <v>89</v>
      </c>
      <c r="E15014" s="36" t="s">
        <v>16</v>
      </c>
      <c r="F15014" s="37">
        <v>50</v>
      </c>
      <c r="G15014" s="38">
        <v>-0.02</v>
      </c>
      <c r="H15014" s="34">
        <v>0.99443836382061346</v>
      </c>
      <c r="I15014" s="35">
        <v>0.37393237828197845</v>
      </c>
      <c r="J15014" s="35">
        <v>112.06587788687814</v>
      </c>
      <c r="K15014" s="35">
        <v>-0.66957955265305968</v>
      </c>
      <c r="L15014" s="35">
        <v>0.79361483031107083</v>
      </c>
      <c r="M15014" s="35">
        <v>2.2476788458956492E-2</v>
      </c>
      <c r="N15014" s="35">
        <v>0</v>
      </c>
      <c r="O15014" s="35">
        <v>0</v>
      </c>
      <c r="P15014" s="36">
        <v>12</v>
      </c>
      <c r="Q15014" s="37">
        <v>105</v>
      </c>
      <c r="R15014" s="36">
        <v>10</v>
      </c>
      <c r="S15014" s="39">
        <f t="shared" si="523"/>
        <v>100</v>
      </c>
      <c r="T15014" s="34" t="s">
        <v>44</v>
      </c>
      <c r="U15014" s="12">
        <f>(alpha+(beta/(1+EXP((((-1)*ceta)+(delta*LN(speed)))+(epsilon*speed)))))</f>
        <v>0.53049473643538536</v>
      </c>
      <c r="V15014" s="8">
        <f t="shared" si="524"/>
        <v>100</v>
      </c>
    </row>
    <row r="15015" spans="1:28">
      <c r="A15015" s="34" t="s">
        <v>20</v>
      </c>
      <c r="B15015" s="34" t="s">
        <v>81</v>
      </c>
      <c r="C15015" s="5" t="s">
        <v>235</v>
      </c>
      <c r="D15015" s="35" t="s">
        <v>89</v>
      </c>
      <c r="E15015" s="36" t="s">
        <v>16</v>
      </c>
      <c r="F15015" s="37">
        <v>50</v>
      </c>
      <c r="G15015" s="38">
        <v>-0.02</v>
      </c>
      <c r="H15015" s="34">
        <v>0.99281957688593225</v>
      </c>
      <c r="I15015" s="35">
        <v>7.010028474548057</v>
      </c>
      <c r="J15015" s="35">
        <v>-7.495615416258044</v>
      </c>
      <c r="K15015" s="35">
        <v>-1.4223674644891078</v>
      </c>
      <c r="L15015" s="35">
        <v>0</v>
      </c>
      <c r="M15015" s="35">
        <v>0</v>
      </c>
      <c r="N15015" s="35">
        <v>0</v>
      </c>
      <c r="O15015" s="35">
        <v>0</v>
      </c>
      <c r="P15015" s="36">
        <v>12</v>
      </c>
      <c r="Q15015" s="37">
        <v>105</v>
      </c>
      <c r="R15015" s="36">
        <v>13</v>
      </c>
      <c r="S15015" s="39">
        <f t="shared" si="523"/>
        <v>100</v>
      </c>
      <c r="T15015" s="34" t="s">
        <v>50</v>
      </c>
      <c r="U15015" s="12">
        <f>EXP((alpha+(beta/speed))+(ceta*LN(speed)))</f>
        <v>1.469361686183577</v>
      </c>
      <c r="V15015" s="8">
        <f t="shared" si="524"/>
        <v>100</v>
      </c>
    </row>
    <row r="15016" spans="1:28">
      <c r="A15016" s="34" t="s">
        <v>20</v>
      </c>
      <c r="B15016" s="34" t="s">
        <v>81</v>
      </c>
      <c r="C15016" s="5" t="s">
        <v>234</v>
      </c>
      <c r="D15016" s="35" t="s">
        <v>89</v>
      </c>
      <c r="E15016" s="36" t="s">
        <v>14</v>
      </c>
      <c r="F15016" s="37">
        <v>50</v>
      </c>
      <c r="G15016" s="38">
        <v>-0.02</v>
      </c>
      <c r="H15016" s="34">
        <v>0.99209824388868384</v>
      </c>
      <c r="I15016" s="35">
        <v>2.1220717517688827</v>
      </c>
      <c r="J15016" s="35">
        <v>-7.5378751941868734</v>
      </c>
      <c r="K15016" s="35">
        <v>-1.3604099461776897</v>
      </c>
      <c r="L15016" s="35">
        <v>0</v>
      </c>
      <c r="M15016" s="35">
        <v>0</v>
      </c>
      <c r="N15016" s="35">
        <v>0</v>
      </c>
      <c r="O15016" s="35">
        <v>0</v>
      </c>
      <c r="P15016" s="36">
        <v>12</v>
      </c>
      <c r="Q15016" s="37">
        <v>105</v>
      </c>
      <c r="R15016" s="36">
        <v>13</v>
      </c>
      <c r="S15016" s="39">
        <f t="shared" si="523"/>
        <v>100</v>
      </c>
      <c r="T15016" s="34" t="s">
        <v>50</v>
      </c>
      <c r="U15016" s="12">
        <f>EXP((alpha+(beta/speed))+(ceta*LN(speed)))</f>
        <v>1.4724738256798008E-2</v>
      </c>
      <c r="V15016" s="8">
        <f t="shared" si="524"/>
        <v>100</v>
      </c>
      <c r="AB15016" s="41"/>
    </row>
    <row r="15017" spans="1:28">
      <c r="A15017" s="34" t="s">
        <v>20</v>
      </c>
      <c r="B15017" s="34" t="s">
        <v>81</v>
      </c>
      <c r="C15017" s="5" t="s">
        <v>235</v>
      </c>
      <c r="D15017" s="35" t="s">
        <v>89</v>
      </c>
      <c r="E15017" s="36" t="s">
        <v>14</v>
      </c>
      <c r="F15017" s="37">
        <v>50</v>
      </c>
      <c r="G15017" s="38">
        <v>-0.02</v>
      </c>
      <c r="H15017" s="34">
        <v>0.99466017873110701</v>
      </c>
      <c r="I15017" s="35">
        <v>1.1241147786701211</v>
      </c>
      <c r="J15017" s="35">
        <v>-6.5780691823037145</v>
      </c>
      <c r="K15017" s="35">
        <v>-1.2976095537473016</v>
      </c>
      <c r="L15017" s="35">
        <v>0</v>
      </c>
      <c r="M15017" s="35">
        <v>0</v>
      </c>
      <c r="N15017" s="35">
        <v>0</v>
      </c>
      <c r="O15017" s="35">
        <v>0</v>
      </c>
      <c r="P15017" s="36">
        <v>12</v>
      </c>
      <c r="Q15017" s="37">
        <v>105</v>
      </c>
      <c r="R15017" s="36">
        <v>13</v>
      </c>
      <c r="S15017" s="39">
        <f t="shared" si="523"/>
        <v>100</v>
      </c>
      <c r="T15017" s="34" t="s">
        <v>50</v>
      </c>
      <c r="U15017" s="12">
        <f>EXP((alpha+(beta/speed))+(ceta*LN(speed)))</f>
        <v>7.3182888417581545E-3</v>
      </c>
      <c r="V15017" s="8">
        <f t="shared" si="524"/>
        <v>100</v>
      </c>
      <c r="AB15017" s="41"/>
    </row>
    <row r="15018" spans="1:28">
      <c r="A15018" s="34" t="s">
        <v>20</v>
      </c>
      <c r="B15018" s="34" t="s">
        <v>81</v>
      </c>
      <c r="C15018" s="5" t="s">
        <v>234</v>
      </c>
      <c r="D15018" s="35" t="s">
        <v>89</v>
      </c>
      <c r="E15018" s="36" t="s">
        <v>18</v>
      </c>
      <c r="F15018" s="37">
        <v>50</v>
      </c>
      <c r="G15018" s="38">
        <v>-0.02</v>
      </c>
      <c r="H15018" s="34">
        <v>0.99111643889908985</v>
      </c>
      <c r="I15018" s="35">
        <v>1.7033503852002478</v>
      </c>
      <c r="J15018" s="35">
        <v>-8.8336427555028738</v>
      </c>
      <c r="K15018" s="35">
        <v>-1.3846621313785408</v>
      </c>
      <c r="L15018" s="35">
        <v>0</v>
      </c>
      <c r="M15018" s="35">
        <v>0</v>
      </c>
      <c r="N15018" s="35">
        <v>0</v>
      </c>
      <c r="O15018" s="35">
        <v>0</v>
      </c>
      <c r="P15018" s="36">
        <v>12</v>
      </c>
      <c r="Q15018" s="37">
        <v>105</v>
      </c>
      <c r="R15018" s="36">
        <v>13</v>
      </c>
      <c r="S15018" s="39">
        <f t="shared" si="523"/>
        <v>100</v>
      </c>
      <c r="T15018" s="34" t="s">
        <v>50</v>
      </c>
      <c r="U15018" s="12">
        <f>EXP((alpha+(beta/speed))+(ceta*LN(speed)))</f>
        <v>8.5519939949025656E-3</v>
      </c>
      <c r="V15018" s="8">
        <f t="shared" si="524"/>
        <v>100</v>
      </c>
      <c r="AB15018" s="41"/>
    </row>
    <row r="15019" spans="1:28">
      <c r="A15019" s="34" t="s">
        <v>20</v>
      </c>
      <c r="B15019" s="34" t="s">
        <v>81</v>
      </c>
      <c r="C15019" s="5" t="s">
        <v>235</v>
      </c>
      <c r="D15019" s="35" t="s">
        <v>89</v>
      </c>
      <c r="E15019" s="36" t="s">
        <v>18</v>
      </c>
      <c r="F15019" s="37">
        <v>50</v>
      </c>
      <c r="G15019" s="38">
        <v>-0.02</v>
      </c>
      <c r="H15019" s="34">
        <v>0.97939060464163397</v>
      </c>
      <c r="I15019" s="35">
        <v>0.14432098297096801</v>
      </c>
      <c r="J15019" s="35">
        <v>0.93450223713492642</v>
      </c>
      <c r="K15019" s="35">
        <v>0.20388257394204118</v>
      </c>
      <c r="L15019" s="35">
        <v>0</v>
      </c>
      <c r="M15019" s="35">
        <v>0</v>
      </c>
      <c r="N15019" s="35">
        <v>0</v>
      </c>
      <c r="O15019" s="35">
        <v>0</v>
      </c>
      <c r="P15019" s="36">
        <v>12</v>
      </c>
      <c r="Q15019" s="37">
        <v>105</v>
      </c>
      <c r="R15019" s="36">
        <v>0</v>
      </c>
      <c r="S15019" s="39">
        <f t="shared" si="523"/>
        <v>100</v>
      </c>
      <c r="T15019" s="34" t="s">
        <v>29</v>
      </c>
      <c r="U15019" s="12">
        <f>((alpha*(beta^speed))*(speed^ceta))</f>
        <v>4.2182194011278001E-4</v>
      </c>
      <c r="V15019" s="8">
        <f t="shared" si="524"/>
        <v>100</v>
      </c>
      <c r="AB15019" s="41"/>
    </row>
    <row r="15020" spans="1:28">
      <c r="A15020" s="34" t="s">
        <v>20</v>
      </c>
      <c r="B15020" s="34" t="s">
        <v>81</v>
      </c>
      <c r="C15020" s="5" t="s">
        <v>234</v>
      </c>
      <c r="D15020" s="35" t="s">
        <v>89</v>
      </c>
      <c r="E15020" s="36" t="s">
        <v>17</v>
      </c>
      <c r="F15020" s="37">
        <v>50</v>
      </c>
      <c r="G15020" s="38">
        <v>-0.02</v>
      </c>
      <c r="H15020" s="34">
        <v>0.98682196381105614</v>
      </c>
      <c r="I15020" s="35">
        <v>10.407005769336031</v>
      </c>
      <c r="J15020" s="35">
        <v>-9.7267006504748839</v>
      </c>
      <c r="K15020" s="35">
        <v>-1.4185061263021232</v>
      </c>
      <c r="L15020" s="35">
        <v>0</v>
      </c>
      <c r="M15020" s="35">
        <v>0</v>
      </c>
      <c r="N15020" s="35">
        <v>0</v>
      </c>
      <c r="O15020" s="35">
        <v>0</v>
      </c>
      <c r="P15020" s="36">
        <v>12</v>
      </c>
      <c r="Q15020" s="37">
        <v>105</v>
      </c>
      <c r="R15020" s="36">
        <v>13</v>
      </c>
      <c r="S15020" s="39">
        <f t="shared" si="523"/>
        <v>100</v>
      </c>
      <c r="T15020" s="34" t="s">
        <v>50</v>
      </c>
      <c r="U15020" s="12">
        <f>EXP((alpha+(beta/speed))+(ceta*LN(speed)))</f>
        <v>43.696877276441519</v>
      </c>
      <c r="V15020" s="8">
        <f t="shared" si="524"/>
        <v>100</v>
      </c>
    </row>
    <row r="15021" spans="1:28">
      <c r="A15021" s="34" t="s">
        <v>20</v>
      </c>
      <c r="B15021" s="34" t="s">
        <v>81</v>
      </c>
      <c r="C15021" s="5" t="s">
        <v>235</v>
      </c>
      <c r="D15021" s="35" t="s">
        <v>89</v>
      </c>
      <c r="E15021" s="36" t="s">
        <v>17</v>
      </c>
      <c r="F15021" s="37">
        <v>50</v>
      </c>
      <c r="G15021" s="38">
        <v>-0.02</v>
      </c>
      <c r="H15021" s="34">
        <v>0.98821457006297275</v>
      </c>
      <c r="I15021" s="35">
        <v>10.238787432627905</v>
      </c>
      <c r="J15021" s="35">
        <v>-8.8823913996502863</v>
      </c>
      <c r="K15021" s="35">
        <v>-1.3896412645123752</v>
      </c>
      <c r="L15021" s="35">
        <v>0</v>
      </c>
      <c r="M15021" s="35">
        <v>0</v>
      </c>
      <c r="N15021" s="35">
        <v>0</v>
      </c>
      <c r="O15021" s="35">
        <v>0</v>
      </c>
      <c r="P15021" s="36">
        <v>12</v>
      </c>
      <c r="Q15021" s="37">
        <v>105</v>
      </c>
      <c r="R15021" s="36">
        <v>13</v>
      </c>
      <c r="S15021" s="39">
        <f t="shared" si="523"/>
        <v>100</v>
      </c>
      <c r="T15021" s="34" t="s">
        <v>50</v>
      </c>
      <c r="U15021" s="12">
        <f>EXP((alpha+(beta/speed))+(ceta*LN(speed)))</f>
        <v>42.539327375945504</v>
      </c>
      <c r="V15021" s="8">
        <f t="shared" si="524"/>
        <v>100</v>
      </c>
    </row>
    <row r="15022" spans="1:28">
      <c r="A15022" s="34" t="s">
        <v>20</v>
      </c>
      <c r="B15022" s="34" t="s">
        <v>81</v>
      </c>
      <c r="C15022" s="5" t="s">
        <v>234</v>
      </c>
      <c r="D15022" s="35" t="s">
        <v>89</v>
      </c>
      <c r="E15022" s="36" t="s">
        <v>15</v>
      </c>
      <c r="F15022" s="37">
        <v>100</v>
      </c>
      <c r="G15022" s="38">
        <v>-0.02</v>
      </c>
      <c r="H15022" s="34">
        <v>0.99806643177775145</v>
      </c>
      <c r="I15022" s="35">
        <v>0.11363580218310332</v>
      </c>
      <c r="J15022" s="35">
        <v>43.875072816765048</v>
      </c>
      <c r="K15022" s="35">
        <v>5.8560149326684893E-2</v>
      </c>
      <c r="L15022" s="35">
        <v>1.0000132962295911</v>
      </c>
      <c r="M15022" s="35">
        <v>1.7892061272382756E-2</v>
      </c>
      <c r="N15022" s="35">
        <v>0</v>
      </c>
      <c r="O15022" s="35">
        <v>0</v>
      </c>
      <c r="P15022" s="36">
        <v>12</v>
      </c>
      <c r="Q15022" s="37">
        <v>105</v>
      </c>
      <c r="R15022" s="36">
        <v>10</v>
      </c>
      <c r="S15022" s="39">
        <f t="shared" si="523"/>
        <v>100</v>
      </c>
      <c r="T15022" s="34" t="s">
        <v>44</v>
      </c>
      <c r="U15022" s="12">
        <f>(alpha+(beta/(1+EXP((((-1)*ceta)+(delta*LN(speed)))+(epsilon*speed)))))</f>
        <v>0.19122701638667594</v>
      </c>
      <c r="V15022" s="8">
        <f t="shared" si="524"/>
        <v>100</v>
      </c>
    </row>
    <row r="15023" spans="1:28">
      <c r="A15023" s="34" t="s">
        <v>20</v>
      </c>
      <c r="B15023" s="34" t="s">
        <v>81</v>
      </c>
      <c r="C15023" s="5" t="s">
        <v>235</v>
      </c>
      <c r="D15023" s="35" t="s">
        <v>89</v>
      </c>
      <c r="E15023" s="36" t="s">
        <v>15</v>
      </c>
      <c r="F15023" s="37">
        <v>100</v>
      </c>
      <c r="G15023" s="38">
        <v>-0.02</v>
      </c>
      <c r="H15023" s="34">
        <v>0.99701073960848197</v>
      </c>
      <c r="I15023" s="35">
        <v>6.5924817938247919</v>
      </c>
      <c r="J15023" s="35">
        <v>-7.5851933651903494</v>
      </c>
      <c r="K15023" s="35">
        <v>-1.6864989142231763</v>
      </c>
      <c r="L15023" s="35">
        <v>0</v>
      </c>
      <c r="M15023" s="35">
        <v>0</v>
      </c>
      <c r="N15023" s="35">
        <v>0</v>
      </c>
      <c r="O15023" s="35">
        <v>0</v>
      </c>
      <c r="P15023" s="36">
        <v>12</v>
      </c>
      <c r="Q15023" s="37">
        <v>105</v>
      </c>
      <c r="R15023" s="36">
        <v>13</v>
      </c>
      <c r="S15023" s="39">
        <f t="shared" si="523"/>
        <v>100</v>
      </c>
      <c r="T15023" s="34" t="s">
        <v>50</v>
      </c>
      <c r="U15023" s="12">
        <f>EXP((alpha+(beta/speed))+(ceta*LN(speed)))</f>
        <v>0.28650919236197891</v>
      </c>
      <c r="V15023" s="8">
        <f t="shared" si="524"/>
        <v>100</v>
      </c>
    </row>
    <row r="15024" spans="1:28">
      <c r="A15024" s="34" t="s">
        <v>20</v>
      </c>
      <c r="B15024" s="34" t="s">
        <v>81</v>
      </c>
      <c r="C15024" s="5" t="s">
        <v>234</v>
      </c>
      <c r="D15024" s="35" t="s">
        <v>89</v>
      </c>
      <c r="E15024" s="36" t="s">
        <v>16</v>
      </c>
      <c r="F15024" s="37">
        <v>100</v>
      </c>
      <c r="G15024" s="38">
        <v>-0.02</v>
      </c>
      <c r="H15024" s="34">
        <v>0.99291393543715978</v>
      </c>
      <c r="I15024" s="35">
        <v>0.23760416487757369</v>
      </c>
      <c r="J15024" s="35">
        <v>66.977820053754485</v>
      </c>
      <c r="K15024" s="35">
        <v>1.4305824796498532E-2</v>
      </c>
      <c r="L15024" s="35">
        <v>0.85321725392534131</v>
      </c>
      <c r="M15024" s="35">
        <v>1.8685601503165155E-2</v>
      </c>
      <c r="N15024" s="35">
        <v>0</v>
      </c>
      <c r="O15024" s="35">
        <v>0</v>
      </c>
      <c r="P15024" s="36">
        <v>12</v>
      </c>
      <c r="Q15024" s="37">
        <v>105</v>
      </c>
      <c r="R15024" s="36">
        <v>10</v>
      </c>
      <c r="S15024" s="39">
        <f t="shared" si="523"/>
        <v>100</v>
      </c>
      <c r="T15024" s="34" t="s">
        <v>44</v>
      </c>
      <c r="U15024" s="12">
        <f>(alpha+(beta/(1+EXP((((-1)*ceta)+(delta*LN(speed)))+(epsilon*speed)))))</f>
        <v>0.44313139051010464</v>
      </c>
      <c r="V15024" s="8">
        <f t="shared" si="524"/>
        <v>100</v>
      </c>
    </row>
    <row r="15025" spans="1:28">
      <c r="A15025" s="34" t="s">
        <v>20</v>
      </c>
      <c r="B15025" s="34" t="s">
        <v>81</v>
      </c>
      <c r="C15025" s="5" t="s">
        <v>235</v>
      </c>
      <c r="D15025" s="35" t="s">
        <v>89</v>
      </c>
      <c r="E15025" s="36" t="s">
        <v>16</v>
      </c>
      <c r="F15025" s="37">
        <v>100</v>
      </c>
      <c r="G15025" s="38">
        <v>-0.02</v>
      </c>
      <c r="H15025" s="34">
        <v>0.99131691759861829</v>
      </c>
      <c r="I15025" s="35">
        <v>7.3886088759003696</v>
      </c>
      <c r="J15025" s="35">
        <v>-9.0762865648798936</v>
      </c>
      <c r="K15025" s="35">
        <v>-1.5204123805736365</v>
      </c>
      <c r="L15025" s="35">
        <v>0</v>
      </c>
      <c r="M15025" s="35">
        <v>0</v>
      </c>
      <c r="N15025" s="35">
        <v>0</v>
      </c>
      <c r="O15025" s="35">
        <v>0</v>
      </c>
      <c r="P15025" s="36">
        <v>12</v>
      </c>
      <c r="Q15025" s="37">
        <v>105</v>
      </c>
      <c r="R15025" s="36">
        <v>13</v>
      </c>
      <c r="S15025" s="39">
        <f t="shared" si="523"/>
        <v>100</v>
      </c>
      <c r="T15025" s="34" t="s">
        <v>50</v>
      </c>
      <c r="U15025" s="12">
        <f>EXP((alpha+(beta/speed))+(ceta*LN(speed)))</f>
        <v>1.3445888046029677</v>
      </c>
      <c r="V15025" s="8">
        <f t="shared" si="524"/>
        <v>100</v>
      </c>
    </row>
    <row r="15026" spans="1:28">
      <c r="A15026" s="34" t="s">
        <v>20</v>
      </c>
      <c r="B15026" s="34" t="s">
        <v>81</v>
      </c>
      <c r="C15026" s="5" t="s">
        <v>234</v>
      </c>
      <c r="D15026" s="35" t="s">
        <v>89</v>
      </c>
      <c r="E15026" s="36" t="s">
        <v>14</v>
      </c>
      <c r="F15026" s="37">
        <v>100</v>
      </c>
      <c r="G15026" s="38">
        <v>-0.02</v>
      </c>
      <c r="H15026" s="34">
        <v>0.99274651569836392</v>
      </c>
      <c r="I15026" s="35">
        <v>3.0775913445478666</v>
      </c>
      <c r="J15026" s="35">
        <v>0.10703922005931217</v>
      </c>
      <c r="K15026" s="35">
        <v>1.4157947000956554</v>
      </c>
      <c r="L15026" s="35">
        <v>0</v>
      </c>
      <c r="M15026" s="35">
        <v>0</v>
      </c>
      <c r="N15026" s="35">
        <v>0</v>
      </c>
      <c r="O15026" s="35">
        <v>0</v>
      </c>
      <c r="P15026" s="36">
        <v>12</v>
      </c>
      <c r="Q15026" s="37">
        <v>105</v>
      </c>
      <c r="R15026" s="36">
        <v>6</v>
      </c>
      <c r="S15026" s="39">
        <f t="shared" si="523"/>
        <v>100</v>
      </c>
      <c r="T15026" s="34" t="s">
        <v>37</v>
      </c>
      <c r="U15026" s="12">
        <f>(1/(alpha+(beta*(speed^ceta))))</f>
        <v>1.3208239677925566E-2</v>
      </c>
      <c r="V15026" s="8">
        <f t="shared" si="524"/>
        <v>100</v>
      </c>
      <c r="AB15026" s="41"/>
    </row>
    <row r="15027" spans="1:28">
      <c r="A15027" s="34" t="s">
        <v>20</v>
      </c>
      <c r="B15027" s="34" t="s">
        <v>81</v>
      </c>
      <c r="C15027" s="5" t="s">
        <v>235</v>
      </c>
      <c r="D15027" s="35" t="s">
        <v>89</v>
      </c>
      <c r="E15027" s="36" t="s">
        <v>14</v>
      </c>
      <c r="F15027" s="37">
        <v>100</v>
      </c>
      <c r="G15027" s="38">
        <v>-0.02</v>
      </c>
      <c r="H15027" s="34">
        <v>0.99484735646716194</v>
      </c>
      <c r="I15027" s="35">
        <v>6.1894120005522009</v>
      </c>
      <c r="J15027" s="35">
        <v>0.27023512953875384</v>
      </c>
      <c r="K15027" s="35">
        <v>1.3692011080049993</v>
      </c>
      <c r="L15027" s="35">
        <v>0</v>
      </c>
      <c r="M15027" s="35">
        <v>0</v>
      </c>
      <c r="N15027" s="35">
        <v>0</v>
      </c>
      <c r="O15027" s="35">
        <v>0</v>
      </c>
      <c r="P15027" s="36">
        <v>12</v>
      </c>
      <c r="Q15027" s="37">
        <v>105</v>
      </c>
      <c r="R15027" s="36">
        <v>6</v>
      </c>
      <c r="S15027" s="39">
        <f t="shared" si="523"/>
        <v>100</v>
      </c>
      <c r="T15027" s="34" t="s">
        <v>37</v>
      </c>
      <c r="U15027" s="12">
        <f>(1/(alpha+(beta*(speed^ceta))))</f>
        <v>6.4872168742122656E-3</v>
      </c>
      <c r="V15027" s="8">
        <f t="shared" si="524"/>
        <v>100</v>
      </c>
      <c r="AB15027" s="41"/>
    </row>
    <row r="15028" spans="1:28">
      <c r="A15028" s="34" t="s">
        <v>20</v>
      </c>
      <c r="B15028" s="34" t="s">
        <v>81</v>
      </c>
      <c r="C15028" s="5" t="s">
        <v>234</v>
      </c>
      <c r="D15028" s="35" t="s">
        <v>89</v>
      </c>
      <c r="E15028" s="36" t="s">
        <v>18</v>
      </c>
      <c r="F15028" s="37">
        <v>100</v>
      </c>
      <c r="G15028" s="38">
        <v>-0.02</v>
      </c>
      <c r="H15028" s="34">
        <v>0.9901098201353572</v>
      </c>
      <c r="I15028" s="35">
        <v>1.8982007555086693</v>
      </c>
      <c r="J15028" s="35">
        <v>-9.5623990566232404</v>
      </c>
      <c r="K15028" s="35">
        <v>-1.4327818680644708</v>
      </c>
      <c r="L15028" s="35">
        <v>0</v>
      </c>
      <c r="M15028" s="35">
        <v>0</v>
      </c>
      <c r="N15028" s="35">
        <v>0</v>
      </c>
      <c r="O15028" s="35">
        <v>0</v>
      </c>
      <c r="P15028" s="36">
        <v>12</v>
      </c>
      <c r="Q15028" s="37">
        <v>105</v>
      </c>
      <c r="R15028" s="36">
        <v>13</v>
      </c>
      <c r="S15028" s="39">
        <f t="shared" si="523"/>
        <v>100</v>
      </c>
      <c r="T15028" s="34" t="s">
        <v>50</v>
      </c>
      <c r="U15028" s="12">
        <f>EXP((alpha+(beta/speed))+(ceta*LN(speed)))</f>
        <v>8.2658097684667284E-3</v>
      </c>
      <c r="V15028" s="8">
        <f t="shared" si="524"/>
        <v>100</v>
      </c>
      <c r="AB15028" s="41"/>
    </row>
    <row r="15029" spans="1:28">
      <c r="A15029" s="34" t="s">
        <v>20</v>
      </c>
      <c r="B15029" s="34" t="s">
        <v>81</v>
      </c>
      <c r="C15029" s="5" t="s">
        <v>235</v>
      </c>
      <c r="D15029" s="35" t="s">
        <v>89</v>
      </c>
      <c r="E15029" s="36" t="s">
        <v>18</v>
      </c>
      <c r="F15029" s="37">
        <v>100</v>
      </c>
      <c r="G15029" s="38">
        <v>-0.02</v>
      </c>
      <c r="H15029" s="34">
        <v>0.97860698248269162</v>
      </c>
      <c r="I15029" s="35">
        <v>0.12506197936398172</v>
      </c>
      <c r="J15029" s="35">
        <v>0.92971711425173842</v>
      </c>
      <c r="K15029" s="35">
        <v>0.29336546902555649</v>
      </c>
      <c r="L15029" s="35">
        <v>0</v>
      </c>
      <c r="M15029" s="35">
        <v>0</v>
      </c>
      <c r="N15029" s="35">
        <v>0</v>
      </c>
      <c r="O15029" s="35">
        <v>0</v>
      </c>
      <c r="P15029" s="36">
        <v>12</v>
      </c>
      <c r="Q15029" s="37">
        <v>105</v>
      </c>
      <c r="R15029" s="36">
        <v>0</v>
      </c>
      <c r="S15029" s="39">
        <f t="shared" si="523"/>
        <v>100</v>
      </c>
      <c r="T15029" s="34" t="s">
        <v>29</v>
      </c>
      <c r="U15029" s="12">
        <f>((alpha*(beta^speed))*(speed^ceta))</f>
        <v>3.3032298123490851E-4</v>
      </c>
      <c r="V15029" s="8">
        <f t="shared" si="524"/>
        <v>100</v>
      </c>
    </row>
    <row r="15030" spans="1:28">
      <c r="A15030" s="34" t="s">
        <v>20</v>
      </c>
      <c r="B15030" s="34" t="s">
        <v>81</v>
      </c>
      <c r="C15030" s="5" t="s">
        <v>234</v>
      </c>
      <c r="D15030" s="35" t="s">
        <v>89</v>
      </c>
      <c r="E15030" s="36" t="s">
        <v>17</v>
      </c>
      <c r="F15030" s="37">
        <v>100</v>
      </c>
      <c r="G15030" s="38">
        <v>-0.02</v>
      </c>
      <c r="H15030" s="34">
        <v>0.98419858756309808</v>
      </c>
      <c r="I15030" s="35">
        <v>10.798535289848289</v>
      </c>
      <c r="J15030" s="35">
        <v>-11.417740435479391</v>
      </c>
      <c r="K15030" s="35">
        <v>-1.5183001326507546</v>
      </c>
      <c r="L15030" s="35">
        <v>0</v>
      </c>
      <c r="M15030" s="35">
        <v>0</v>
      </c>
      <c r="N15030" s="35">
        <v>0</v>
      </c>
      <c r="O15030" s="35">
        <v>0</v>
      </c>
      <c r="P15030" s="36">
        <v>12</v>
      </c>
      <c r="Q15030" s="37">
        <v>105</v>
      </c>
      <c r="R15030" s="36">
        <v>13</v>
      </c>
      <c r="S15030" s="39">
        <f t="shared" si="523"/>
        <v>100</v>
      </c>
      <c r="T15030" s="34" t="s">
        <v>50</v>
      </c>
      <c r="U15030" s="12">
        <f>EXP((alpha+(beta/speed))+(ceta*LN(speed)))</f>
        <v>40.138155122109318</v>
      </c>
      <c r="V15030" s="8">
        <f t="shared" si="524"/>
        <v>100</v>
      </c>
    </row>
    <row r="15031" spans="1:28">
      <c r="A15031" s="34" t="s">
        <v>20</v>
      </c>
      <c r="B15031" s="34" t="s">
        <v>81</v>
      </c>
      <c r="C15031" s="5" t="s">
        <v>235</v>
      </c>
      <c r="D15031" s="35" t="s">
        <v>89</v>
      </c>
      <c r="E15031" s="36" t="s">
        <v>17</v>
      </c>
      <c r="F15031" s="37">
        <v>100</v>
      </c>
      <c r="G15031" s="38">
        <v>-0.02</v>
      </c>
      <c r="H15031" s="34">
        <v>0.98549884496462936</v>
      </c>
      <c r="I15031" s="35">
        <v>10.638407735888693</v>
      </c>
      <c r="J15031" s="35">
        <v>-10.628191266825741</v>
      </c>
      <c r="K15031" s="35">
        <v>-1.4919549222564228</v>
      </c>
      <c r="L15031" s="35">
        <v>0</v>
      </c>
      <c r="M15031" s="35">
        <v>0</v>
      </c>
      <c r="N15031" s="35">
        <v>0</v>
      </c>
      <c r="O15031" s="35">
        <v>0</v>
      </c>
      <c r="P15031" s="36">
        <v>12</v>
      </c>
      <c r="Q15031" s="37">
        <v>105</v>
      </c>
      <c r="R15031" s="36">
        <v>13</v>
      </c>
      <c r="S15031" s="39">
        <f t="shared" si="523"/>
        <v>100</v>
      </c>
      <c r="T15031" s="34" t="s">
        <v>50</v>
      </c>
      <c r="U15031" s="12">
        <f>EXP((alpha+(beta/speed))+(ceta*LN(speed)))</f>
        <v>38.916545578661669</v>
      </c>
      <c r="V15031" s="8">
        <f t="shared" si="524"/>
        <v>100</v>
      </c>
    </row>
    <row r="15032" spans="1:28">
      <c r="A15032" s="34" t="s">
        <v>20</v>
      </c>
      <c r="B15032" s="34" t="s">
        <v>81</v>
      </c>
      <c r="C15032" s="5" t="s">
        <v>234</v>
      </c>
      <c r="D15032" s="35" t="s">
        <v>89</v>
      </c>
      <c r="E15032" s="36" t="s">
        <v>15</v>
      </c>
      <c r="F15032" s="37">
        <v>0</v>
      </c>
      <c r="G15032" s="38">
        <v>0.02</v>
      </c>
      <c r="H15032" s="34">
        <v>0.99921708309781787</v>
      </c>
      <c r="I15032" s="35">
        <v>0.78779831393630995</v>
      </c>
      <c r="J15032" s="35">
        <v>38.731490183948985</v>
      </c>
      <c r="K15032" s="35">
        <v>0.18527159393189072</v>
      </c>
      <c r="L15032" s="35">
        <v>1.0008105446146602</v>
      </c>
      <c r="M15032" s="35">
        <v>1.6514509542219731E-2</v>
      </c>
      <c r="N15032" s="35">
        <v>0</v>
      </c>
      <c r="O15032" s="35">
        <v>0</v>
      </c>
      <c r="P15032" s="36">
        <v>12</v>
      </c>
      <c r="Q15032" s="37">
        <v>105</v>
      </c>
      <c r="R15032" s="36">
        <v>10</v>
      </c>
      <c r="S15032" s="39">
        <f t="shared" si="523"/>
        <v>100</v>
      </c>
      <c r="T15032" s="34" t="s">
        <v>44</v>
      </c>
      <c r="U15032" s="12">
        <f>(alpha+(beta/(1+EXP((((-1)*ceta)+(delta*LN(speed)))+(epsilon*speed)))))</f>
        <v>0.87665538968598367</v>
      </c>
      <c r="V15032" s="8">
        <f t="shared" si="524"/>
        <v>100</v>
      </c>
    </row>
    <row r="15033" spans="1:28">
      <c r="A15033" s="34" t="s">
        <v>20</v>
      </c>
      <c r="B15033" s="34" t="s">
        <v>81</v>
      </c>
      <c r="C15033" s="5" t="s">
        <v>235</v>
      </c>
      <c r="D15033" s="35" t="s">
        <v>89</v>
      </c>
      <c r="E15033" s="36" t="s">
        <v>15</v>
      </c>
      <c r="F15033" s="37">
        <v>0</v>
      </c>
      <c r="G15033" s="38">
        <v>0.02</v>
      </c>
      <c r="H15033" s="34">
        <v>0.98890308859084031</v>
      </c>
      <c r="I15033" s="35">
        <v>112.3262357215785</v>
      </c>
      <c r="J15033" s="35">
        <v>1.0148834403737259</v>
      </c>
      <c r="K15033" s="35">
        <v>-1.1526552861045525</v>
      </c>
      <c r="L15033" s="35">
        <v>0</v>
      </c>
      <c r="M15033" s="35">
        <v>0</v>
      </c>
      <c r="N15033" s="35">
        <v>0</v>
      </c>
      <c r="O15033" s="35">
        <v>0</v>
      </c>
      <c r="P15033" s="36">
        <v>12</v>
      </c>
      <c r="Q15033" s="37">
        <v>105</v>
      </c>
      <c r="R15033" s="36">
        <v>0</v>
      </c>
      <c r="S15033" s="39">
        <f t="shared" si="523"/>
        <v>100</v>
      </c>
      <c r="T15033" s="34" t="s">
        <v>29</v>
      </c>
      <c r="U15033" s="12">
        <f>((alpha*(beta^speed))*(speed^ceta))</f>
        <v>2.436616948797818</v>
      </c>
      <c r="V15033" s="8">
        <f t="shared" si="524"/>
        <v>100</v>
      </c>
    </row>
    <row r="15034" spans="1:28">
      <c r="A15034" s="34" t="s">
        <v>20</v>
      </c>
      <c r="B15034" s="34" t="s">
        <v>81</v>
      </c>
      <c r="C15034" s="5" t="s">
        <v>234</v>
      </c>
      <c r="D15034" s="35" t="s">
        <v>89</v>
      </c>
      <c r="E15034" s="36" t="s">
        <v>16</v>
      </c>
      <c r="F15034" s="37">
        <v>0</v>
      </c>
      <c r="G15034" s="38">
        <v>0.02</v>
      </c>
      <c r="H15034" s="34">
        <v>0.99231294953087301</v>
      </c>
      <c r="I15034" s="35">
        <v>101.22455693313445</v>
      </c>
      <c r="J15034" s="35">
        <v>-1.0770362814972601</v>
      </c>
      <c r="K15034" s="35">
        <v>1.4712740358965499</v>
      </c>
      <c r="L15034" s="35">
        <v>0.16025478930091935</v>
      </c>
      <c r="M15034" s="35">
        <v>0</v>
      </c>
      <c r="N15034" s="35">
        <v>0</v>
      </c>
      <c r="O15034" s="35">
        <v>0</v>
      </c>
      <c r="P15034" s="36">
        <v>12</v>
      </c>
      <c r="Q15034" s="37">
        <v>105</v>
      </c>
      <c r="R15034" s="36">
        <v>1</v>
      </c>
      <c r="S15034" s="39">
        <f t="shared" si="523"/>
        <v>100</v>
      </c>
      <c r="T15034" s="34" t="s">
        <v>30</v>
      </c>
      <c r="U15034" s="12">
        <f>((alpha*(speed^beta))+(ceta*(speed^delta)))</f>
        <v>3.7874624457636692</v>
      </c>
      <c r="V15034" s="8">
        <f t="shared" si="524"/>
        <v>100</v>
      </c>
    </row>
    <row r="15035" spans="1:28">
      <c r="A15035" s="34" t="s">
        <v>20</v>
      </c>
      <c r="B15035" s="34" t="s">
        <v>81</v>
      </c>
      <c r="C15035" s="5" t="s">
        <v>235</v>
      </c>
      <c r="D15035" s="35" t="s">
        <v>89</v>
      </c>
      <c r="E15035" s="36" t="s">
        <v>16</v>
      </c>
      <c r="F15035" s="37">
        <v>0</v>
      </c>
      <c r="G15035" s="38">
        <v>0.02</v>
      </c>
      <c r="H15035" s="34">
        <v>0.99939600667450978</v>
      </c>
      <c r="I15035" s="35">
        <v>1.5888139576581324</v>
      </c>
      <c r="J15035" s="35">
        <v>94.188924765146297</v>
      </c>
      <c r="K15035" s="35">
        <v>-1.2196116940392229E-2</v>
      </c>
      <c r="L15035" s="35">
        <v>0.10182210463524488</v>
      </c>
      <c r="M15035" s="35">
        <v>7.8789017209800138E-2</v>
      </c>
      <c r="N15035" s="35">
        <v>0</v>
      </c>
      <c r="O15035" s="35">
        <v>0</v>
      </c>
      <c r="P15035" s="36">
        <v>12</v>
      </c>
      <c r="Q15035" s="37">
        <v>105</v>
      </c>
      <c r="R15035" s="36">
        <v>10</v>
      </c>
      <c r="S15035" s="39">
        <f t="shared" si="523"/>
        <v>100</v>
      </c>
      <c r="T15035" s="34" t="s">
        <v>44</v>
      </c>
      <c r="U15035" s="12">
        <f>(alpha+(beta/(1+EXP((((-1)*ceta)+(delta*LN(speed)))+(epsilon*speed)))))</f>
        <v>1.6108530523585065</v>
      </c>
      <c r="V15035" s="8">
        <f t="shared" si="524"/>
        <v>100</v>
      </c>
    </row>
    <row r="15036" spans="1:28">
      <c r="A15036" s="34" t="s">
        <v>20</v>
      </c>
      <c r="B15036" s="34" t="s">
        <v>81</v>
      </c>
      <c r="C15036" s="5" t="s">
        <v>234</v>
      </c>
      <c r="D15036" s="35" t="s">
        <v>89</v>
      </c>
      <c r="E15036" s="36" t="s">
        <v>14</v>
      </c>
      <c r="F15036" s="37">
        <v>0</v>
      </c>
      <c r="G15036" s="38">
        <v>0.02</v>
      </c>
      <c r="H15036" s="34">
        <v>0.99330311076535993</v>
      </c>
      <c r="I15036" s="35">
        <v>1.6193706802390191</v>
      </c>
      <c r="J15036" s="35">
        <v>0.3520847343256065</v>
      </c>
      <c r="K15036" s="35">
        <v>-2.1342708191220685E-3</v>
      </c>
      <c r="L15036" s="35">
        <v>0</v>
      </c>
      <c r="M15036" s="35">
        <v>0</v>
      </c>
      <c r="N15036" s="35">
        <v>0</v>
      </c>
      <c r="O15036" s="35">
        <v>0</v>
      </c>
      <c r="P15036" s="36">
        <v>12</v>
      </c>
      <c r="Q15036" s="37">
        <v>105</v>
      </c>
      <c r="R15036" s="36">
        <v>5</v>
      </c>
      <c r="S15036" s="39">
        <f t="shared" si="523"/>
        <v>100</v>
      </c>
      <c r="T15036" s="34" t="s">
        <v>36</v>
      </c>
      <c r="U15036" s="12">
        <f>(1/(((ceta*(speed^2))+(beta*speed))+alpha))</f>
        <v>6.4578057633092587E-2</v>
      </c>
      <c r="V15036" s="8">
        <f t="shared" si="524"/>
        <v>100</v>
      </c>
    </row>
    <row r="15037" spans="1:28">
      <c r="A15037" s="34" t="s">
        <v>20</v>
      </c>
      <c r="B15037" s="34" t="s">
        <v>81</v>
      </c>
      <c r="C15037" s="5" t="s">
        <v>235</v>
      </c>
      <c r="D15037" s="35" t="s">
        <v>89</v>
      </c>
      <c r="E15037" s="36" t="s">
        <v>14</v>
      </c>
      <c r="F15037" s="37">
        <v>0</v>
      </c>
      <c r="G15037" s="38">
        <v>0.02</v>
      </c>
      <c r="H15037" s="34">
        <v>0.99677445677967347</v>
      </c>
      <c r="I15037" s="35">
        <v>3.806943577793807</v>
      </c>
      <c r="J15037" s="35">
        <v>0.70002609420273976</v>
      </c>
      <c r="K15037" s="35">
        <v>-3.3824895862776699E-3</v>
      </c>
      <c r="L15037" s="35">
        <v>0</v>
      </c>
      <c r="M15037" s="35">
        <v>0</v>
      </c>
      <c r="N15037" s="35">
        <v>0</v>
      </c>
      <c r="O15037" s="35">
        <v>0</v>
      </c>
      <c r="P15037" s="36">
        <v>12</v>
      </c>
      <c r="Q15037" s="37">
        <v>105</v>
      </c>
      <c r="R15037" s="36">
        <v>5</v>
      </c>
      <c r="S15037" s="39">
        <f t="shared" si="523"/>
        <v>100</v>
      </c>
      <c r="T15037" s="34" t="s">
        <v>36</v>
      </c>
      <c r="U15037" s="12">
        <f>(1/(((ceta*(speed^2))+(beta*speed))+alpha))</f>
        <v>2.5009592970034109E-2</v>
      </c>
      <c r="V15037" s="8">
        <f t="shared" si="524"/>
        <v>100</v>
      </c>
      <c r="AB15037" s="41"/>
    </row>
    <row r="15038" spans="1:28">
      <c r="A15038" s="34" t="s">
        <v>20</v>
      </c>
      <c r="B15038" s="34" t="s">
        <v>81</v>
      </c>
      <c r="C15038" s="5" t="s">
        <v>234</v>
      </c>
      <c r="D15038" s="35" t="s">
        <v>89</v>
      </c>
      <c r="E15038" s="36" t="s">
        <v>18</v>
      </c>
      <c r="F15038" s="37">
        <v>0</v>
      </c>
      <c r="G15038" s="38">
        <v>0.02</v>
      </c>
      <c r="H15038" s="34">
        <v>0.99219641034499662</v>
      </c>
      <c r="I15038" s="35">
        <v>0.63050440795719109</v>
      </c>
      <c r="J15038" s="35">
        <v>1.0066676723527685</v>
      </c>
      <c r="K15038" s="35">
        <v>-0.7016134625936552</v>
      </c>
      <c r="L15038" s="35">
        <v>0</v>
      </c>
      <c r="M15038" s="35">
        <v>0</v>
      </c>
      <c r="N15038" s="35">
        <v>0</v>
      </c>
      <c r="O15038" s="35">
        <v>0</v>
      </c>
      <c r="P15038" s="36">
        <v>12</v>
      </c>
      <c r="Q15038" s="37">
        <v>105</v>
      </c>
      <c r="R15038" s="36">
        <v>0</v>
      </c>
      <c r="S15038" s="39">
        <f t="shared" si="523"/>
        <v>100</v>
      </c>
      <c r="T15038" s="34" t="s">
        <v>29</v>
      </c>
      <c r="U15038" s="12">
        <f>((alpha*(beta^speed))*(speed^ceta))</f>
        <v>4.8425421865039973E-2</v>
      </c>
      <c r="V15038" s="8">
        <f t="shared" si="524"/>
        <v>100</v>
      </c>
      <c r="AB15038" s="41"/>
    </row>
    <row r="15039" spans="1:28">
      <c r="A15039" s="34" t="s">
        <v>20</v>
      </c>
      <c r="B15039" s="34" t="s">
        <v>81</v>
      </c>
      <c r="C15039" s="5" t="s">
        <v>235</v>
      </c>
      <c r="D15039" s="35" t="s">
        <v>89</v>
      </c>
      <c r="E15039" s="36" t="s">
        <v>18</v>
      </c>
      <c r="F15039" s="37">
        <v>0</v>
      </c>
      <c r="G15039" s="38">
        <v>0.02</v>
      </c>
      <c r="H15039" s="34">
        <v>0.98241727395067235</v>
      </c>
      <c r="I15039" s="35">
        <v>-4.8323379759456798E-7</v>
      </c>
      <c r="J15039" s="35">
        <v>1.0318202205705909E-4</v>
      </c>
      <c r="K15039" s="35">
        <v>-7.3706270771896924E-3</v>
      </c>
      <c r="L15039" s="35">
        <v>0.21189017445095346</v>
      </c>
      <c r="M15039" s="35">
        <v>0</v>
      </c>
      <c r="N15039" s="35">
        <v>0</v>
      </c>
      <c r="O15039" s="35">
        <v>0</v>
      </c>
      <c r="P15039" s="36">
        <v>12</v>
      </c>
      <c r="Q15039" s="37">
        <v>105</v>
      </c>
      <c r="R15039" s="36">
        <v>14</v>
      </c>
      <c r="S15039" s="39">
        <f t="shared" si="523"/>
        <v>100</v>
      </c>
      <c r="T15039" s="34" t="s">
        <v>51</v>
      </c>
      <c r="U15039" s="12">
        <f>(((alpha*(speed^3))+(beta*(speed^2))+(ceta*speed))+delta)</f>
        <v>2.3413889708007146E-2</v>
      </c>
      <c r="V15039" s="8">
        <f t="shared" si="524"/>
        <v>100</v>
      </c>
    </row>
    <row r="15040" spans="1:28">
      <c r="A15040" s="34" t="s">
        <v>20</v>
      </c>
      <c r="B15040" s="34" t="s">
        <v>81</v>
      </c>
      <c r="C15040" s="5" t="s">
        <v>234</v>
      </c>
      <c r="D15040" s="35" t="s">
        <v>89</v>
      </c>
      <c r="E15040" s="36" t="s">
        <v>17</v>
      </c>
      <c r="F15040" s="37">
        <v>0</v>
      </c>
      <c r="G15040" s="38">
        <v>0.02</v>
      </c>
      <c r="H15040" s="34">
        <v>0.99342445191522388</v>
      </c>
      <c r="I15040" s="35">
        <v>2800.2927435417591</v>
      </c>
      <c r="J15040" s="35">
        <v>1.0067950823615366</v>
      </c>
      <c r="K15040" s="35">
        <v>-0.60123645206516885</v>
      </c>
      <c r="L15040" s="35">
        <v>0</v>
      </c>
      <c r="M15040" s="35">
        <v>0</v>
      </c>
      <c r="N15040" s="35">
        <v>0</v>
      </c>
      <c r="O15040" s="35">
        <v>0</v>
      </c>
      <c r="P15040" s="36">
        <v>12</v>
      </c>
      <c r="Q15040" s="37">
        <v>105</v>
      </c>
      <c r="R15040" s="36">
        <v>0</v>
      </c>
      <c r="S15040" s="39">
        <f t="shared" si="523"/>
        <v>100</v>
      </c>
      <c r="T15040" s="34" t="s">
        <v>29</v>
      </c>
      <c r="U15040" s="12">
        <f>((alpha*(beta^speed))*(speed^ceta))</f>
        <v>345.81122803366918</v>
      </c>
      <c r="V15040" s="8">
        <f t="shared" si="524"/>
        <v>100</v>
      </c>
    </row>
    <row r="15041" spans="1:28">
      <c r="A15041" s="34" t="s">
        <v>20</v>
      </c>
      <c r="B15041" s="34" t="s">
        <v>81</v>
      </c>
      <c r="C15041" s="5" t="s">
        <v>235</v>
      </c>
      <c r="D15041" s="35" t="s">
        <v>89</v>
      </c>
      <c r="E15041" s="36" t="s">
        <v>17</v>
      </c>
      <c r="F15041" s="37">
        <v>0</v>
      </c>
      <c r="G15041" s="38">
        <v>0.02</v>
      </c>
      <c r="H15041" s="34">
        <v>0.99347541224964975</v>
      </c>
      <c r="I15041" s="35">
        <v>2761.8883533127282</v>
      </c>
      <c r="J15041" s="35">
        <v>1.0070893813790096</v>
      </c>
      <c r="K15041" s="35">
        <v>-0.61488400160884327</v>
      </c>
      <c r="L15041" s="35">
        <v>0</v>
      </c>
      <c r="M15041" s="35">
        <v>0</v>
      </c>
      <c r="N15041" s="35">
        <v>0</v>
      </c>
      <c r="O15041" s="35">
        <v>0</v>
      </c>
      <c r="P15041" s="36">
        <v>12</v>
      </c>
      <c r="Q15041" s="37">
        <v>105</v>
      </c>
      <c r="R15041" s="36">
        <v>0</v>
      </c>
      <c r="S15041" s="39">
        <f t="shared" si="523"/>
        <v>100</v>
      </c>
      <c r="T15041" s="34" t="s">
        <v>29</v>
      </c>
      <c r="U15041" s="12">
        <f>((alpha*(beta^speed))*(speed^ceta))</f>
        <v>329.79175977895534</v>
      </c>
      <c r="V15041" s="8">
        <f t="shared" si="524"/>
        <v>100</v>
      </c>
    </row>
    <row r="15042" spans="1:28">
      <c r="A15042" s="34" t="s">
        <v>20</v>
      </c>
      <c r="B15042" s="34" t="s">
        <v>81</v>
      </c>
      <c r="C15042" s="5" t="s">
        <v>234</v>
      </c>
      <c r="D15042" s="35" t="s">
        <v>89</v>
      </c>
      <c r="E15042" s="36" t="s">
        <v>15</v>
      </c>
      <c r="F15042" s="37">
        <v>50</v>
      </c>
      <c r="G15042" s="38">
        <v>0.02</v>
      </c>
      <c r="H15042" s="34">
        <v>0.99924168975704919</v>
      </c>
      <c r="I15042" s="35">
        <v>0.86447921105888781</v>
      </c>
      <c r="J15042" s="35">
        <v>66.631177800762302</v>
      </c>
      <c r="K15042" s="35">
        <v>-0.52655401122268986</v>
      </c>
      <c r="L15042" s="35">
        <v>0.9367861042159491</v>
      </c>
      <c r="M15042" s="35">
        <v>1.9767713183195076E-2</v>
      </c>
      <c r="N15042" s="35">
        <v>0</v>
      </c>
      <c r="O15042" s="35">
        <v>0</v>
      </c>
      <c r="P15042" s="36">
        <v>12</v>
      </c>
      <c r="Q15042" s="37">
        <v>105</v>
      </c>
      <c r="R15042" s="36">
        <v>10</v>
      </c>
      <c r="S15042" s="39">
        <f t="shared" ref="S15042:S15105" si="525">V15042</f>
        <v>100</v>
      </c>
      <c r="T15042" s="34" t="s">
        <v>44</v>
      </c>
      <c r="U15042" s="12">
        <f>(alpha+(beta/(1+EXP((((-1)*ceta)+(delta*LN(speed)))+(epsilon*speed)))))</f>
        <v>0.93733260602228818</v>
      </c>
      <c r="V15042" s="8">
        <f t="shared" ref="V15042:V15105" si="526">IF($V$1&lt;P15042,P15042,IF($V$1&gt;Q15042,Q15042,$V$1))</f>
        <v>100</v>
      </c>
    </row>
    <row r="15043" spans="1:28">
      <c r="A15043" s="34" t="s">
        <v>20</v>
      </c>
      <c r="B15043" s="34" t="s">
        <v>81</v>
      </c>
      <c r="C15043" s="5" t="s">
        <v>235</v>
      </c>
      <c r="D15043" s="35" t="s">
        <v>89</v>
      </c>
      <c r="E15043" s="36" t="s">
        <v>15</v>
      </c>
      <c r="F15043" s="37">
        <v>50</v>
      </c>
      <c r="G15043" s="38">
        <v>0.02</v>
      </c>
      <c r="H15043" s="34">
        <v>0.98714316454201978</v>
      </c>
      <c r="I15043" s="35">
        <v>141.06203798649867</v>
      </c>
      <c r="J15043" s="35">
        <v>-1.2267215192137995</v>
      </c>
      <c r="K15043" s="35">
        <v>0.73517178043983211</v>
      </c>
      <c r="L15043" s="35">
        <v>0.21329484135389529</v>
      </c>
      <c r="M15043" s="35">
        <v>0</v>
      </c>
      <c r="N15043" s="35">
        <v>0</v>
      </c>
      <c r="O15043" s="35">
        <v>0</v>
      </c>
      <c r="P15043" s="36">
        <v>12</v>
      </c>
      <c r="Q15043" s="37">
        <v>105</v>
      </c>
      <c r="R15043" s="36">
        <v>1</v>
      </c>
      <c r="S15043" s="39">
        <f t="shared" si="525"/>
        <v>100</v>
      </c>
      <c r="T15043" s="34" t="s">
        <v>30</v>
      </c>
      <c r="U15043" s="12">
        <f>((alpha*(speed^beta))+(ceta*(speed^delta)))</f>
        <v>2.4598178530630093</v>
      </c>
      <c r="V15043" s="8">
        <f t="shared" si="526"/>
        <v>100</v>
      </c>
    </row>
    <row r="15044" spans="1:28">
      <c r="A15044" s="34" t="s">
        <v>20</v>
      </c>
      <c r="B15044" s="34" t="s">
        <v>81</v>
      </c>
      <c r="C15044" s="5" t="s">
        <v>234</v>
      </c>
      <c r="D15044" s="35" t="s">
        <v>89</v>
      </c>
      <c r="E15044" s="36" t="s">
        <v>16</v>
      </c>
      <c r="F15044" s="37">
        <v>50</v>
      </c>
      <c r="G15044" s="38">
        <v>0.02</v>
      </c>
      <c r="H15044" s="34">
        <v>0.99181629639602242</v>
      </c>
      <c r="I15044" s="35">
        <v>2.6842381269215303</v>
      </c>
      <c r="J15044" s="35">
        <v>5.6300700039704082E-2</v>
      </c>
      <c r="K15044" s="35">
        <v>112.44995437393736</v>
      </c>
      <c r="L15044" s="35">
        <v>-1.1506714273767831</v>
      </c>
      <c r="M15044" s="35">
        <v>0</v>
      </c>
      <c r="N15044" s="35">
        <v>0</v>
      </c>
      <c r="O15044" s="35">
        <v>0</v>
      </c>
      <c r="P15044" s="36">
        <v>12</v>
      </c>
      <c r="Q15044" s="37">
        <v>105</v>
      </c>
      <c r="R15044" s="36">
        <v>1</v>
      </c>
      <c r="S15044" s="39">
        <f t="shared" si="525"/>
        <v>100</v>
      </c>
      <c r="T15044" s="34" t="s">
        <v>30</v>
      </c>
      <c r="U15044" s="12">
        <f>((alpha*(speed^beta))+(ceta*(speed^delta)))</f>
        <v>4.0405886459478255</v>
      </c>
      <c r="V15044" s="8">
        <f t="shared" si="526"/>
        <v>100</v>
      </c>
    </row>
    <row r="15045" spans="1:28">
      <c r="A15045" s="34" t="s">
        <v>20</v>
      </c>
      <c r="B15045" s="34" t="s">
        <v>81</v>
      </c>
      <c r="C15045" s="5" t="s">
        <v>235</v>
      </c>
      <c r="D15045" s="35" t="s">
        <v>89</v>
      </c>
      <c r="E15045" s="36" t="s">
        <v>16</v>
      </c>
      <c r="F15045" s="37">
        <v>50</v>
      </c>
      <c r="G15045" s="38">
        <v>0.02</v>
      </c>
      <c r="H15045" s="34">
        <v>0.9993353504685939</v>
      </c>
      <c r="I15045" s="35">
        <v>1.8467072459011535</v>
      </c>
      <c r="J15045" s="35">
        <v>58.761713454288277</v>
      </c>
      <c r="K15045" s="35">
        <v>1.3410071963711239</v>
      </c>
      <c r="L15045" s="35">
        <v>0.32822241553753106</v>
      </c>
      <c r="M15045" s="35">
        <v>8.8726338313148023E-2</v>
      </c>
      <c r="N15045" s="35">
        <v>0</v>
      </c>
      <c r="O15045" s="35">
        <v>0</v>
      </c>
      <c r="P15045" s="36">
        <v>12</v>
      </c>
      <c r="Q15045" s="37">
        <v>105</v>
      </c>
      <c r="R15045" s="36">
        <v>10</v>
      </c>
      <c r="S15045" s="39">
        <f t="shared" si="525"/>
        <v>100</v>
      </c>
      <c r="T15045" s="34" t="s">
        <v>44</v>
      </c>
      <c r="U15045" s="12">
        <f>(alpha+(beta/(1+EXP((((-1)*ceta)+(delta*LN(speed)))+(epsilon*speed)))))</f>
        <v>1.8536519605035837</v>
      </c>
      <c r="V15045" s="8">
        <f t="shared" si="526"/>
        <v>100</v>
      </c>
    </row>
    <row r="15046" spans="1:28">
      <c r="A15046" s="34" t="s">
        <v>20</v>
      </c>
      <c r="B15046" s="34" t="s">
        <v>81</v>
      </c>
      <c r="C15046" s="5" t="s">
        <v>234</v>
      </c>
      <c r="D15046" s="35" t="s">
        <v>89</v>
      </c>
      <c r="E15046" s="36" t="s">
        <v>14</v>
      </c>
      <c r="F15046" s="37">
        <v>50</v>
      </c>
      <c r="G15046" s="38">
        <v>0.02</v>
      </c>
      <c r="H15046" s="34">
        <v>0.99248064819644521</v>
      </c>
      <c r="I15046" s="35">
        <v>1.8987498383801968</v>
      </c>
      <c r="J15046" s="35">
        <v>0.32085783443535526</v>
      </c>
      <c r="K15046" s="35">
        <v>-1.9776860538057487E-3</v>
      </c>
      <c r="L15046" s="35">
        <v>0</v>
      </c>
      <c r="M15046" s="35">
        <v>0</v>
      </c>
      <c r="N15046" s="35">
        <v>0</v>
      </c>
      <c r="O15046" s="35">
        <v>0</v>
      </c>
      <c r="P15046" s="36">
        <v>12</v>
      </c>
      <c r="Q15046" s="37">
        <v>105</v>
      </c>
      <c r="R15046" s="36">
        <v>5</v>
      </c>
      <c r="S15046" s="39">
        <f t="shared" si="525"/>
        <v>100</v>
      </c>
      <c r="T15046" s="34" t="s">
        <v>36</v>
      </c>
      <c r="U15046" s="12">
        <f>(1/(((ceta*(speed^2))+(beta*speed))+alpha))</f>
        <v>7.0384504065402614E-2</v>
      </c>
      <c r="V15046" s="8">
        <f t="shared" si="526"/>
        <v>100</v>
      </c>
    </row>
    <row r="15047" spans="1:28">
      <c r="A15047" s="34" t="s">
        <v>20</v>
      </c>
      <c r="B15047" s="34" t="s">
        <v>81</v>
      </c>
      <c r="C15047" s="5" t="s">
        <v>235</v>
      </c>
      <c r="D15047" s="35" t="s">
        <v>89</v>
      </c>
      <c r="E15047" s="36" t="s">
        <v>14</v>
      </c>
      <c r="F15047" s="37">
        <v>50</v>
      </c>
      <c r="G15047" s="38">
        <v>0.02</v>
      </c>
      <c r="H15047" s="34">
        <v>0.99590020387765565</v>
      </c>
      <c r="I15047" s="35">
        <v>3.9336333761859441</v>
      </c>
      <c r="J15047" s="35">
        <v>0.68422788929136502</v>
      </c>
      <c r="K15047" s="35">
        <v>-3.6246322118793674E-3</v>
      </c>
      <c r="L15047" s="35">
        <v>0</v>
      </c>
      <c r="M15047" s="35">
        <v>0</v>
      </c>
      <c r="N15047" s="35">
        <v>0</v>
      </c>
      <c r="O15047" s="35">
        <v>0</v>
      </c>
      <c r="P15047" s="36">
        <v>12</v>
      </c>
      <c r="Q15047" s="37">
        <v>105</v>
      </c>
      <c r="R15047" s="36">
        <v>5</v>
      </c>
      <c r="S15047" s="39">
        <f t="shared" si="525"/>
        <v>100</v>
      </c>
      <c r="T15047" s="34" t="s">
        <v>36</v>
      </c>
      <c r="U15047" s="12">
        <f>(1/(((ceta*(speed^2))+(beta*speed))+alpha))</f>
        <v>2.7693082955584258E-2</v>
      </c>
      <c r="V15047" s="8">
        <f t="shared" si="526"/>
        <v>100</v>
      </c>
      <c r="AB15047" s="41"/>
    </row>
    <row r="15048" spans="1:28">
      <c r="A15048" s="34" t="s">
        <v>20</v>
      </c>
      <c r="B15048" s="34" t="s">
        <v>81</v>
      </c>
      <c r="C15048" s="5" t="s">
        <v>234</v>
      </c>
      <c r="D15048" s="35" t="s">
        <v>89</v>
      </c>
      <c r="E15048" s="36" t="s">
        <v>18</v>
      </c>
      <c r="F15048" s="37">
        <v>50</v>
      </c>
      <c r="G15048" s="38">
        <v>0.02</v>
      </c>
      <c r="H15048" s="34">
        <v>0.99200019465481326</v>
      </c>
      <c r="I15048" s="35">
        <v>0.60227331986058741</v>
      </c>
      <c r="J15048" s="35">
        <v>1.005842877153204</v>
      </c>
      <c r="K15048" s="35">
        <v>-0.66145320503189298</v>
      </c>
      <c r="L15048" s="35">
        <v>0</v>
      </c>
      <c r="M15048" s="35">
        <v>0</v>
      </c>
      <c r="N15048" s="35">
        <v>0</v>
      </c>
      <c r="O15048" s="35">
        <v>0</v>
      </c>
      <c r="P15048" s="36">
        <v>12</v>
      </c>
      <c r="Q15048" s="37">
        <v>105</v>
      </c>
      <c r="R15048" s="36">
        <v>0</v>
      </c>
      <c r="S15048" s="39">
        <f t="shared" si="525"/>
        <v>100</v>
      </c>
      <c r="T15048" s="34" t="s">
        <v>29</v>
      </c>
      <c r="U15048" s="12">
        <f>((alpha*(beta^speed))*(speed^ceta))</f>
        <v>5.1274531013607363E-2</v>
      </c>
      <c r="V15048" s="8">
        <f t="shared" si="526"/>
        <v>100</v>
      </c>
    </row>
    <row r="15049" spans="1:28">
      <c r="A15049" s="34" t="s">
        <v>20</v>
      </c>
      <c r="B15049" s="34" t="s">
        <v>81</v>
      </c>
      <c r="C15049" s="5" t="s">
        <v>235</v>
      </c>
      <c r="D15049" s="35" t="s">
        <v>89</v>
      </c>
      <c r="E15049" s="36" t="s">
        <v>18</v>
      </c>
      <c r="F15049" s="37">
        <v>50</v>
      </c>
      <c r="G15049" s="38">
        <v>0.02</v>
      </c>
      <c r="H15049" s="34">
        <v>0.9815762879657145</v>
      </c>
      <c r="I15049" s="35">
        <v>-4.9355808161891248E-7</v>
      </c>
      <c r="J15049" s="35">
        <v>1.0575670465911538E-4</v>
      </c>
      <c r="K15049" s="35">
        <v>-7.5773154787969685E-3</v>
      </c>
      <c r="L15049" s="35">
        <v>0.22015762230208474</v>
      </c>
      <c r="M15049" s="35">
        <v>0</v>
      </c>
      <c r="N15049" s="35">
        <v>0</v>
      </c>
      <c r="O15049" s="35">
        <v>0</v>
      </c>
      <c r="P15049" s="36">
        <v>12</v>
      </c>
      <c r="Q15049" s="37">
        <v>105</v>
      </c>
      <c r="R15049" s="36">
        <v>14</v>
      </c>
      <c r="S15049" s="39">
        <f t="shared" si="525"/>
        <v>100</v>
      </c>
      <c r="T15049" s="34" t="s">
        <v>51</v>
      </c>
      <c r="U15049" s="12">
        <f>(((alpha*(speed^3))+(beta*(speed^2))+(ceta*speed))+delta)</f>
        <v>2.6435039394629156E-2</v>
      </c>
      <c r="V15049" s="8">
        <f t="shared" si="526"/>
        <v>100</v>
      </c>
    </row>
    <row r="15050" spans="1:28">
      <c r="A15050" s="34" t="s">
        <v>20</v>
      </c>
      <c r="B15050" s="34" t="s">
        <v>81</v>
      </c>
      <c r="C15050" s="5" t="s">
        <v>234</v>
      </c>
      <c r="D15050" s="35" t="s">
        <v>89</v>
      </c>
      <c r="E15050" s="36" t="s">
        <v>17</v>
      </c>
      <c r="F15050" s="37">
        <v>50</v>
      </c>
      <c r="G15050" s="38">
        <v>0.02</v>
      </c>
      <c r="H15050" s="34">
        <v>0.99219282852372337</v>
      </c>
      <c r="I15050" s="35">
        <v>2715.2195992693255</v>
      </c>
      <c r="J15050" s="35">
        <v>1.0063887042758193</v>
      </c>
      <c r="K15050" s="35">
        <v>-0.56810645531856507</v>
      </c>
      <c r="L15050" s="35">
        <v>0</v>
      </c>
      <c r="M15050" s="35">
        <v>0</v>
      </c>
      <c r="N15050" s="35">
        <v>0</v>
      </c>
      <c r="O15050" s="35">
        <v>0</v>
      </c>
      <c r="P15050" s="36">
        <v>12</v>
      </c>
      <c r="Q15050" s="37">
        <v>105</v>
      </c>
      <c r="R15050" s="36">
        <v>0</v>
      </c>
      <c r="S15050" s="39">
        <f t="shared" si="525"/>
        <v>100</v>
      </c>
      <c r="T15050" s="34" t="s">
        <v>29</v>
      </c>
      <c r="U15050" s="12">
        <f>((alpha*(beta^speed))*(speed^ceta))</f>
        <v>375.11757241935715</v>
      </c>
      <c r="V15050" s="8">
        <f t="shared" si="526"/>
        <v>100</v>
      </c>
    </row>
    <row r="15051" spans="1:28">
      <c r="A15051" s="34" t="s">
        <v>20</v>
      </c>
      <c r="B15051" s="34" t="s">
        <v>81</v>
      </c>
      <c r="C15051" s="5" t="s">
        <v>235</v>
      </c>
      <c r="D15051" s="35" t="s">
        <v>89</v>
      </c>
      <c r="E15051" s="36" t="s">
        <v>17</v>
      </c>
      <c r="F15051" s="37">
        <v>50</v>
      </c>
      <c r="G15051" s="38">
        <v>0.02</v>
      </c>
      <c r="H15051" s="34">
        <v>0.99170907948170439</v>
      </c>
      <c r="I15051" s="35">
        <v>2658.2422321678741</v>
      </c>
      <c r="J15051" s="35">
        <v>1.0066885387867957</v>
      </c>
      <c r="K15051" s="35">
        <v>-0.579697582174028</v>
      </c>
      <c r="L15051" s="35">
        <v>0</v>
      </c>
      <c r="M15051" s="35">
        <v>0</v>
      </c>
      <c r="N15051" s="35">
        <v>0</v>
      </c>
      <c r="O15051" s="35">
        <v>0</v>
      </c>
      <c r="P15051" s="36">
        <v>12</v>
      </c>
      <c r="Q15051" s="37">
        <v>105</v>
      </c>
      <c r="R15051" s="36">
        <v>0</v>
      </c>
      <c r="S15051" s="39">
        <f t="shared" si="525"/>
        <v>100</v>
      </c>
      <c r="T15051" s="34" t="s">
        <v>29</v>
      </c>
      <c r="U15051" s="12">
        <f>((alpha*(beta^speed))*(speed^ceta))</f>
        <v>358.68383624456561</v>
      </c>
      <c r="V15051" s="8">
        <f t="shared" si="526"/>
        <v>100</v>
      </c>
    </row>
    <row r="15052" spans="1:28">
      <c r="A15052" s="34" t="s">
        <v>20</v>
      </c>
      <c r="B15052" s="34" t="s">
        <v>81</v>
      </c>
      <c r="C15052" s="5" t="s">
        <v>234</v>
      </c>
      <c r="D15052" s="35" t="s">
        <v>89</v>
      </c>
      <c r="E15052" s="36" t="s">
        <v>15</v>
      </c>
      <c r="F15052" s="37">
        <v>100</v>
      </c>
      <c r="G15052" s="38">
        <v>0.02</v>
      </c>
      <c r="H15052" s="34">
        <v>0.99911571776229557</v>
      </c>
      <c r="I15052" s="35">
        <v>0.86785310687949657</v>
      </c>
      <c r="J15052" s="35">
        <v>75.545788663796159</v>
      </c>
      <c r="K15052" s="35">
        <v>-0.50642137921083408</v>
      </c>
      <c r="L15052" s="35">
        <v>1.0189045679820463</v>
      </c>
      <c r="M15052" s="35">
        <v>1.3803921818741098E-2</v>
      </c>
      <c r="N15052" s="35">
        <v>0</v>
      </c>
      <c r="O15052" s="35">
        <v>0</v>
      </c>
      <c r="P15052" s="36">
        <v>12</v>
      </c>
      <c r="Q15052" s="37">
        <v>105</v>
      </c>
      <c r="R15052" s="36">
        <v>10</v>
      </c>
      <c r="S15052" s="39">
        <f t="shared" si="525"/>
        <v>100</v>
      </c>
      <c r="T15052" s="34" t="s">
        <v>44</v>
      </c>
      <c r="U15052" s="12">
        <f>(alpha+(beta/(1+EXP((((-1)*ceta)+(delta*LN(speed)))+(epsilon*speed)))))</f>
        <v>0.97265412734139867</v>
      </c>
      <c r="V15052" s="8">
        <f t="shared" si="526"/>
        <v>100</v>
      </c>
    </row>
    <row r="15053" spans="1:28">
      <c r="A15053" s="34" t="s">
        <v>20</v>
      </c>
      <c r="B15053" s="34" t="s">
        <v>81</v>
      </c>
      <c r="C15053" s="5" t="s">
        <v>235</v>
      </c>
      <c r="D15053" s="35" t="s">
        <v>89</v>
      </c>
      <c r="E15053" s="36" t="s">
        <v>15</v>
      </c>
      <c r="F15053" s="37">
        <v>100</v>
      </c>
      <c r="G15053" s="38">
        <v>0.02</v>
      </c>
      <c r="H15053" s="34">
        <v>0.98480639351712462</v>
      </c>
      <c r="I15053" s="35">
        <v>0.88378479784478725</v>
      </c>
      <c r="J15053" s="35">
        <v>0.18297550619309716</v>
      </c>
      <c r="K15053" s="35">
        <v>133.7576302334403</v>
      </c>
      <c r="L15053" s="35">
        <v>-1.1946353555478304</v>
      </c>
      <c r="M15053" s="35">
        <v>0</v>
      </c>
      <c r="N15053" s="35">
        <v>0</v>
      </c>
      <c r="O15053" s="35">
        <v>0</v>
      </c>
      <c r="P15053" s="36">
        <v>12</v>
      </c>
      <c r="Q15053" s="37">
        <v>105</v>
      </c>
      <c r="R15053" s="36">
        <v>1</v>
      </c>
      <c r="S15053" s="39">
        <f t="shared" si="525"/>
        <v>100</v>
      </c>
      <c r="T15053" s="34" t="s">
        <v>30</v>
      </c>
      <c r="U15053" s="12">
        <f>((alpha*(speed^beta))+(ceta*(speed^delta)))</f>
        <v>2.598385932329438</v>
      </c>
      <c r="V15053" s="8">
        <f t="shared" si="526"/>
        <v>100</v>
      </c>
    </row>
    <row r="15054" spans="1:28">
      <c r="A15054" s="34" t="s">
        <v>20</v>
      </c>
      <c r="B15054" s="34" t="s">
        <v>81</v>
      </c>
      <c r="C15054" s="5" t="s">
        <v>234</v>
      </c>
      <c r="D15054" s="35" t="s">
        <v>89</v>
      </c>
      <c r="E15054" s="36" t="s">
        <v>16</v>
      </c>
      <c r="F15054" s="37">
        <v>100</v>
      </c>
      <c r="G15054" s="38">
        <v>0.02</v>
      </c>
      <c r="H15054" s="34">
        <v>0.99081759641166001</v>
      </c>
      <c r="I15054" s="35">
        <v>4.2284237906692699</v>
      </c>
      <c r="J15054" s="35">
        <v>-2.015466324199237E-2</v>
      </c>
      <c r="K15054" s="35">
        <v>126.06404147190966</v>
      </c>
      <c r="L15054" s="35">
        <v>-1.231481997098413</v>
      </c>
      <c r="M15054" s="35">
        <v>0</v>
      </c>
      <c r="N15054" s="35">
        <v>0</v>
      </c>
      <c r="O15054" s="35">
        <v>0</v>
      </c>
      <c r="P15054" s="36">
        <v>12</v>
      </c>
      <c r="Q15054" s="37">
        <v>105</v>
      </c>
      <c r="R15054" s="36">
        <v>1</v>
      </c>
      <c r="S15054" s="39">
        <f t="shared" si="525"/>
        <v>100</v>
      </c>
      <c r="T15054" s="34" t="s">
        <v>30</v>
      </c>
      <c r="U15054" s="12">
        <f>((alpha*(speed^beta))+(ceta*(speed^delta)))</f>
        <v>4.2877600387668631</v>
      </c>
      <c r="V15054" s="8">
        <f t="shared" si="526"/>
        <v>100</v>
      </c>
    </row>
    <row r="15055" spans="1:28">
      <c r="A15055" s="34" t="s">
        <v>20</v>
      </c>
      <c r="B15055" s="34" t="s">
        <v>81</v>
      </c>
      <c r="C15055" s="5" t="s">
        <v>235</v>
      </c>
      <c r="D15055" s="35" t="s">
        <v>89</v>
      </c>
      <c r="E15055" s="36" t="s">
        <v>16</v>
      </c>
      <c r="F15055" s="37">
        <v>100</v>
      </c>
      <c r="G15055" s="38">
        <v>0.02</v>
      </c>
      <c r="H15055" s="34">
        <v>0.99924622099213789</v>
      </c>
      <c r="I15055" s="35">
        <v>2.0476631964512677</v>
      </c>
      <c r="J15055" s="35">
        <v>39.656914785932379</v>
      </c>
      <c r="K15055" s="35">
        <v>4.046612991803908</v>
      </c>
      <c r="L15055" s="35">
        <v>1.2054375280313376</v>
      </c>
      <c r="M15055" s="35">
        <v>7.2857184396860231E-2</v>
      </c>
      <c r="N15055" s="35">
        <v>0</v>
      </c>
      <c r="O15055" s="35">
        <v>0</v>
      </c>
      <c r="P15055" s="36">
        <v>12</v>
      </c>
      <c r="Q15055" s="37">
        <v>105</v>
      </c>
      <c r="R15055" s="36">
        <v>10</v>
      </c>
      <c r="S15055" s="39">
        <f t="shared" si="525"/>
        <v>100</v>
      </c>
      <c r="T15055" s="34" t="s">
        <v>44</v>
      </c>
      <c r="U15055" s="12">
        <f>(alpha+(beta/(1+EXP((((-1)*ceta)+(delta*LN(speed)))+(epsilon*speed)))))</f>
        <v>2.0536978473778214</v>
      </c>
      <c r="V15055" s="8">
        <f t="shared" si="526"/>
        <v>100</v>
      </c>
    </row>
    <row r="15056" spans="1:28">
      <c r="A15056" s="34" t="s">
        <v>20</v>
      </c>
      <c r="B15056" s="34" t="s">
        <v>81</v>
      </c>
      <c r="C15056" s="5" t="s">
        <v>234</v>
      </c>
      <c r="D15056" s="35" t="s">
        <v>89</v>
      </c>
      <c r="E15056" s="36" t="s">
        <v>14</v>
      </c>
      <c r="F15056" s="37">
        <v>100</v>
      </c>
      <c r="G15056" s="38">
        <v>0.02</v>
      </c>
      <c r="H15056" s="34">
        <v>0.99214336042709106</v>
      </c>
      <c r="I15056" s="35">
        <v>2.1297513184932328</v>
      </c>
      <c r="J15056" s="35">
        <v>0.29080442771288689</v>
      </c>
      <c r="K15056" s="35">
        <v>-1.7799972321344694E-3</v>
      </c>
      <c r="L15056" s="35">
        <v>0</v>
      </c>
      <c r="M15056" s="35">
        <v>0</v>
      </c>
      <c r="N15056" s="35">
        <v>0</v>
      </c>
      <c r="O15056" s="35">
        <v>0</v>
      </c>
      <c r="P15056" s="36">
        <v>12</v>
      </c>
      <c r="Q15056" s="37">
        <v>105</v>
      </c>
      <c r="R15056" s="36">
        <v>5</v>
      </c>
      <c r="S15056" s="39">
        <f t="shared" si="525"/>
        <v>100</v>
      </c>
      <c r="T15056" s="34" t="s">
        <v>36</v>
      </c>
      <c r="U15056" s="12">
        <f>(1/(((ceta*(speed^2))+(beta*speed))+alpha))</f>
        <v>7.4569982306604013E-2</v>
      </c>
      <c r="V15056" s="8">
        <f t="shared" si="526"/>
        <v>100</v>
      </c>
    </row>
    <row r="15057" spans="1:28">
      <c r="A15057" s="34" t="s">
        <v>20</v>
      </c>
      <c r="B15057" s="34" t="s">
        <v>81</v>
      </c>
      <c r="C15057" s="5" t="s">
        <v>235</v>
      </c>
      <c r="D15057" s="35" t="s">
        <v>89</v>
      </c>
      <c r="E15057" s="36" t="s">
        <v>14</v>
      </c>
      <c r="F15057" s="37">
        <v>100</v>
      </c>
      <c r="G15057" s="38">
        <v>0.02</v>
      </c>
      <c r="H15057" s="34">
        <v>0.9954982319702621</v>
      </c>
      <c r="I15057" s="35">
        <v>3.9819830182913902</v>
      </c>
      <c r="J15057" s="35">
        <v>0.66639090612231622</v>
      </c>
      <c r="K15057" s="35">
        <v>-3.7781312945068934E-3</v>
      </c>
      <c r="L15057" s="35">
        <v>0</v>
      </c>
      <c r="M15057" s="35">
        <v>0</v>
      </c>
      <c r="N15057" s="35">
        <v>0</v>
      </c>
      <c r="O15057" s="35">
        <v>0</v>
      </c>
      <c r="P15057" s="36">
        <v>12</v>
      </c>
      <c r="Q15057" s="37">
        <v>105</v>
      </c>
      <c r="R15057" s="36">
        <v>5</v>
      </c>
      <c r="S15057" s="39">
        <f t="shared" si="525"/>
        <v>100</v>
      </c>
      <c r="T15057" s="34" t="s">
        <v>36</v>
      </c>
      <c r="U15057" s="12">
        <f>(1/(((ceta*(speed^2))+(beta*speed))+alpha))</f>
        <v>3.0450891819164085E-2</v>
      </c>
      <c r="V15057" s="8">
        <f t="shared" si="526"/>
        <v>100</v>
      </c>
      <c r="AB15057" s="41"/>
    </row>
    <row r="15058" spans="1:28">
      <c r="A15058" s="34" t="s">
        <v>20</v>
      </c>
      <c r="B15058" s="34" t="s">
        <v>81</v>
      </c>
      <c r="C15058" s="5" t="s">
        <v>234</v>
      </c>
      <c r="D15058" s="35" t="s">
        <v>89</v>
      </c>
      <c r="E15058" s="36" t="s">
        <v>18</v>
      </c>
      <c r="F15058" s="37">
        <v>100</v>
      </c>
      <c r="G15058" s="38">
        <v>0.02</v>
      </c>
      <c r="H15058" s="34">
        <v>0.99080192987054461</v>
      </c>
      <c r="I15058" s="35">
        <v>0.84237251003028224</v>
      </c>
      <c r="J15058" s="35">
        <v>-0.95913619506724634</v>
      </c>
      <c r="K15058" s="35">
        <v>7.1100882464276635E-2</v>
      </c>
      <c r="L15058" s="35">
        <v>-0.11718382436572866</v>
      </c>
      <c r="M15058" s="35">
        <v>0</v>
      </c>
      <c r="N15058" s="35">
        <v>0</v>
      </c>
      <c r="O15058" s="35">
        <v>0</v>
      </c>
      <c r="P15058" s="36">
        <v>12</v>
      </c>
      <c r="Q15058" s="37">
        <v>105</v>
      </c>
      <c r="R15058" s="36">
        <v>1</v>
      </c>
      <c r="S15058" s="39">
        <f t="shared" si="525"/>
        <v>100</v>
      </c>
      <c r="T15058" s="34" t="s">
        <v>30</v>
      </c>
      <c r="U15058" s="12">
        <f>((alpha*(speed^beta))+(ceta*(speed^delta)))</f>
        <v>5.1616271519795573E-2</v>
      </c>
      <c r="V15058" s="8">
        <f t="shared" si="526"/>
        <v>100</v>
      </c>
      <c r="AB15058" s="41"/>
    </row>
    <row r="15059" spans="1:28">
      <c r="A15059" s="34" t="s">
        <v>20</v>
      </c>
      <c r="B15059" s="34" t="s">
        <v>81</v>
      </c>
      <c r="C15059" s="5" t="s">
        <v>235</v>
      </c>
      <c r="D15059" s="35" t="s">
        <v>89</v>
      </c>
      <c r="E15059" s="36" t="s">
        <v>18</v>
      </c>
      <c r="F15059" s="37">
        <v>100</v>
      </c>
      <c r="G15059" s="38">
        <v>0.02</v>
      </c>
      <c r="H15059" s="34">
        <v>0.98087242993145163</v>
      </c>
      <c r="I15059" s="35">
        <v>-5.1341894071944683E-7</v>
      </c>
      <c r="J15059" s="35">
        <v>1.098203112277164E-4</v>
      </c>
      <c r="K15059" s="35">
        <v>-7.8537145505076789E-3</v>
      </c>
      <c r="L15059" s="35">
        <v>0.22915936129738015</v>
      </c>
      <c r="M15059" s="35">
        <v>0</v>
      </c>
      <c r="N15059" s="35">
        <v>0</v>
      </c>
      <c r="O15059" s="35">
        <v>0</v>
      </c>
      <c r="P15059" s="36">
        <v>12</v>
      </c>
      <c r="Q15059" s="37">
        <v>105</v>
      </c>
      <c r="R15059" s="36">
        <v>14</v>
      </c>
      <c r="S15059" s="39">
        <f t="shared" si="525"/>
        <v>100</v>
      </c>
      <c r="T15059" s="34" t="s">
        <v>51</v>
      </c>
      <c r="U15059" s="12">
        <f>(((alpha*(speed^3))+(beta*(speed^2))+(ceta*speed))+delta)</f>
        <v>2.8572077804329493E-2</v>
      </c>
      <c r="V15059" s="8">
        <f t="shared" si="526"/>
        <v>100</v>
      </c>
    </row>
    <row r="15060" spans="1:28">
      <c r="A15060" s="34" t="s">
        <v>20</v>
      </c>
      <c r="B15060" s="34" t="s">
        <v>81</v>
      </c>
      <c r="C15060" s="5" t="s">
        <v>234</v>
      </c>
      <c r="D15060" s="35" t="s">
        <v>89</v>
      </c>
      <c r="E15060" s="36" t="s">
        <v>17</v>
      </c>
      <c r="F15060" s="37">
        <v>100</v>
      </c>
      <c r="G15060" s="38">
        <v>0.02</v>
      </c>
      <c r="H15060" s="34">
        <v>0.99126602124760799</v>
      </c>
      <c r="I15060" s="35">
        <v>2674.1341288065314</v>
      </c>
      <c r="J15060" s="35">
        <v>1.0060578147580037</v>
      </c>
      <c r="K15060" s="35">
        <v>-0.54151618567842719</v>
      </c>
      <c r="L15060" s="35">
        <v>0</v>
      </c>
      <c r="M15060" s="35">
        <v>0</v>
      </c>
      <c r="N15060" s="35">
        <v>0</v>
      </c>
      <c r="O15060" s="35">
        <v>0</v>
      </c>
      <c r="P15060" s="36">
        <v>12</v>
      </c>
      <c r="Q15060" s="37">
        <v>105</v>
      </c>
      <c r="R15060" s="36">
        <v>0</v>
      </c>
      <c r="S15060" s="39">
        <f t="shared" si="525"/>
        <v>100</v>
      </c>
      <c r="T15060" s="34" t="s">
        <v>29</v>
      </c>
      <c r="U15060" s="12">
        <f>((alpha*(beta^speed))*(speed^ceta))</f>
        <v>404.05892436235985</v>
      </c>
      <c r="V15060" s="8">
        <f t="shared" si="526"/>
        <v>100</v>
      </c>
    </row>
    <row r="15061" spans="1:28">
      <c r="A15061" s="34" t="s">
        <v>20</v>
      </c>
      <c r="B15061" s="34" t="s">
        <v>81</v>
      </c>
      <c r="C15061" s="5" t="s">
        <v>235</v>
      </c>
      <c r="D15061" s="35" t="s">
        <v>89</v>
      </c>
      <c r="E15061" s="36" t="s">
        <v>17</v>
      </c>
      <c r="F15061" s="37">
        <v>100</v>
      </c>
      <c r="G15061" s="38">
        <v>0.02</v>
      </c>
      <c r="H15061" s="34">
        <v>0.99040344555492466</v>
      </c>
      <c r="I15061" s="35">
        <v>2609.5036370845201</v>
      </c>
      <c r="J15061" s="35">
        <v>1.0063662809865073</v>
      </c>
      <c r="K15061" s="35">
        <v>-0.55211720398790354</v>
      </c>
      <c r="L15061" s="35">
        <v>0</v>
      </c>
      <c r="M15061" s="35">
        <v>0</v>
      </c>
      <c r="N15061" s="35">
        <v>0</v>
      </c>
      <c r="O15061" s="35">
        <v>0</v>
      </c>
      <c r="P15061" s="36">
        <v>12</v>
      </c>
      <c r="Q15061" s="37">
        <v>105</v>
      </c>
      <c r="R15061" s="36">
        <v>0</v>
      </c>
      <c r="S15061" s="39">
        <f t="shared" si="525"/>
        <v>100</v>
      </c>
      <c r="T15061" s="34" t="s">
        <v>29</v>
      </c>
      <c r="U15061" s="12">
        <f>((alpha*(beta^speed))*(speed^ceta))</f>
        <v>387.19630006970141</v>
      </c>
      <c r="V15061" s="8">
        <f t="shared" si="526"/>
        <v>100</v>
      </c>
    </row>
    <row r="15062" spans="1:28">
      <c r="A15062" s="34" t="s">
        <v>20</v>
      </c>
      <c r="B15062" s="34" t="s">
        <v>81</v>
      </c>
      <c r="C15062" s="5" t="s">
        <v>234</v>
      </c>
      <c r="D15062" s="35" t="s">
        <v>89</v>
      </c>
      <c r="E15062" s="36" t="s">
        <v>15</v>
      </c>
      <c r="F15062" s="37">
        <v>0</v>
      </c>
      <c r="G15062" s="38">
        <v>0.04</v>
      </c>
      <c r="H15062" s="34">
        <v>0.998092089462702</v>
      </c>
      <c r="I15062" s="35">
        <v>83.855344558472481</v>
      </c>
      <c r="J15062" s="35">
        <v>-1.3988544110285484</v>
      </c>
      <c r="K15062" s="35">
        <v>2.7305790067788052</v>
      </c>
      <c r="L15062" s="35">
        <v>-0.22845435940415248</v>
      </c>
      <c r="M15062" s="35">
        <v>0</v>
      </c>
      <c r="N15062" s="35">
        <v>0</v>
      </c>
      <c r="O15062" s="35">
        <v>0</v>
      </c>
      <c r="P15062" s="36">
        <v>12</v>
      </c>
      <c r="Q15062" s="37">
        <v>105</v>
      </c>
      <c r="R15062" s="36">
        <v>1</v>
      </c>
      <c r="S15062" s="39">
        <f t="shared" si="525"/>
        <v>100</v>
      </c>
      <c r="T15062" s="34" t="s">
        <v>30</v>
      </c>
      <c r="U15062" s="12">
        <f>((alpha*(speed^beta))+(ceta*(speed^delta)))</f>
        <v>1.0871603740154427</v>
      </c>
      <c r="V15062" s="8">
        <f t="shared" si="526"/>
        <v>100</v>
      </c>
    </row>
    <row r="15063" spans="1:28">
      <c r="A15063" s="34" t="s">
        <v>20</v>
      </c>
      <c r="B15063" s="34" t="s">
        <v>81</v>
      </c>
      <c r="C15063" s="5" t="s">
        <v>235</v>
      </c>
      <c r="D15063" s="35" t="s">
        <v>89</v>
      </c>
      <c r="E15063" s="36" t="s">
        <v>15</v>
      </c>
      <c r="F15063" s="37">
        <v>0</v>
      </c>
      <c r="G15063" s="38">
        <v>0.04</v>
      </c>
      <c r="H15063" s="34">
        <v>0.97998088080552404</v>
      </c>
      <c r="I15063" s="35">
        <v>1430.0140702380343</v>
      </c>
      <c r="J15063" s="35">
        <v>-2.4525283379510188</v>
      </c>
      <c r="K15063" s="35">
        <v>13.157283556035852</v>
      </c>
      <c r="L15063" s="35">
        <v>-0.32920108961543204</v>
      </c>
      <c r="M15063" s="35">
        <v>0</v>
      </c>
      <c r="N15063" s="35">
        <v>0</v>
      </c>
      <c r="O15063" s="35">
        <v>0</v>
      </c>
      <c r="P15063" s="36">
        <v>12</v>
      </c>
      <c r="Q15063" s="37">
        <v>105</v>
      </c>
      <c r="R15063" s="36">
        <v>1</v>
      </c>
      <c r="S15063" s="39">
        <f t="shared" si="525"/>
        <v>100</v>
      </c>
      <c r="T15063" s="34" t="s">
        <v>30</v>
      </c>
      <c r="U15063" s="12">
        <f>((alpha*(speed^beta))+(ceta*(speed^delta)))</f>
        <v>2.9069042631145412</v>
      </c>
      <c r="V15063" s="8">
        <f t="shared" si="526"/>
        <v>100</v>
      </c>
    </row>
    <row r="15064" spans="1:28">
      <c r="A15064" s="34" t="s">
        <v>20</v>
      </c>
      <c r="B15064" s="34" t="s">
        <v>81</v>
      </c>
      <c r="C15064" s="5" t="s">
        <v>234</v>
      </c>
      <c r="D15064" s="35" t="s">
        <v>89</v>
      </c>
      <c r="E15064" s="36" t="s">
        <v>16</v>
      </c>
      <c r="F15064" s="37">
        <v>0</v>
      </c>
      <c r="G15064" s="38">
        <v>0.04</v>
      </c>
      <c r="H15064" s="34">
        <v>0.98831514980639057</v>
      </c>
      <c r="I15064" s="35">
        <v>10.209264678812922</v>
      </c>
      <c r="J15064" s="35">
        <v>-0.14675261042512641</v>
      </c>
      <c r="K15064" s="35">
        <v>613.61951033548507</v>
      </c>
      <c r="L15064" s="35">
        <v>-2.0301042720561004</v>
      </c>
      <c r="M15064" s="35">
        <v>0</v>
      </c>
      <c r="N15064" s="35">
        <v>0</v>
      </c>
      <c r="O15064" s="35">
        <v>0</v>
      </c>
      <c r="P15064" s="36">
        <v>12</v>
      </c>
      <c r="Q15064" s="37">
        <v>105</v>
      </c>
      <c r="R15064" s="36">
        <v>1</v>
      </c>
      <c r="S15064" s="39">
        <f t="shared" si="525"/>
        <v>100</v>
      </c>
      <c r="T15064" s="34" t="s">
        <v>30</v>
      </c>
      <c r="U15064" s="12">
        <f>((alpha*(speed^beta))+(ceta*(speed^delta)))</f>
        <v>5.2472664477600537</v>
      </c>
      <c r="V15064" s="8">
        <f t="shared" si="526"/>
        <v>100</v>
      </c>
    </row>
    <row r="15065" spans="1:28">
      <c r="A15065" s="34" t="s">
        <v>20</v>
      </c>
      <c r="B15065" s="34" t="s">
        <v>81</v>
      </c>
      <c r="C15065" s="5" t="s">
        <v>235</v>
      </c>
      <c r="D15065" s="35" t="s">
        <v>89</v>
      </c>
      <c r="E15065" s="36" t="s">
        <v>16</v>
      </c>
      <c r="F15065" s="37">
        <v>0</v>
      </c>
      <c r="G15065" s="38">
        <v>0.04</v>
      </c>
      <c r="H15065" s="34">
        <v>0.99927000503742858</v>
      </c>
      <c r="I15065" s="35">
        <v>2.5288234864150447</v>
      </c>
      <c r="J15065" s="35">
        <v>40.820279010685567</v>
      </c>
      <c r="K15065" s="35">
        <v>4.5504953387380223</v>
      </c>
      <c r="L15065" s="35">
        <v>1.3568969133442668</v>
      </c>
      <c r="M15065" s="35">
        <v>9.2874915438014669E-2</v>
      </c>
      <c r="N15065" s="35">
        <v>0</v>
      </c>
      <c r="O15065" s="35">
        <v>0</v>
      </c>
      <c r="P15065" s="36">
        <v>12</v>
      </c>
      <c r="Q15065" s="37">
        <v>105</v>
      </c>
      <c r="R15065" s="36">
        <v>10</v>
      </c>
      <c r="S15065" s="39">
        <f t="shared" si="525"/>
        <v>100</v>
      </c>
      <c r="T15065" s="34" t="s">
        <v>44</v>
      </c>
      <c r="U15065" s="12">
        <f>(alpha+(beta/(1+EXP((((-1)*ceta)+(delta*LN(speed)))+(epsilon*speed)))))</f>
        <v>2.5295150362339065</v>
      </c>
      <c r="V15065" s="8">
        <f t="shared" si="526"/>
        <v>100</v>
      </c>
    </row>
    <row r="15066" spans="1:28">
      <c r="A15066" s="34" t="s">
        <v>20</v>
      </c>
      <c r="B15066" s="34" t="s">
        <v>81</v>
      </c>
      <c r="C15066" s="5" t="s">
        <v>234</v>
      </c>
      <c r="D15066" s="35" t="s">
        <v>89</v>
      </c>
      <c r="E15066" s="36" t="s">
        <v>14</v>
      </c>
      <c r="F15066" s="37">
        <v>0</v>
      </c>
      <c r="G15066" s="38">
        <v>0.04</v>
      </c>
      <c r="H15066" s="34">
        <v>0.99128696345092226</v>
      </c>
      <c r="I15066" s="35">
        <v>1.6574720888575236</v>
      </c>
      <c r="J15066" s="35">
        <v>-1.0017748159825388</v>
      </c>
      <c r="K15066" s="35">
        <v>5.9980198756403098E-2</v>
      </c>
      <c r="L15066" s="35">
        <v>2.6443842794376692E-2</v>
      </c>
      <c r="M15066" s="35">
        <v>0</v>
      </c>
      <c r="N15066" s="35">
        <v>0</v>
      </c>
      <c r="O15066" s="35">
        <v>0</v>
      </c>
      <c r="P15066" s="36">
        <v>12</v>
      </c>
      <c r="Q15066" s="37">
        <v>105</v>
      </c>
      <c r="R15066" s="36">
        <v>1</v>
      </c>
      <c r="S15066" s="39">
        <f t="shared" si="525"/>
        <v>100</v>
      </c>
      <c r="T15066" s="34" t="s">
        <v>30</v>
      </c>
      <c r="U15066" s="12">
        <f>((alpha*(speed^beta))+(ceta*(speed^delta)))</f>
        <v>8.4187663088744549E-2</v>
      </c>
      <c r="V15066" s="8">
        <f t="shared" si="526"/>
        <v>100</v>
      </c>
    </row>
    <row r="15067" spans="1:28">
      <c r="A15067" s="34" t="s">
        <v>20</v>
      </c>
      <c r="B15067" s="34" t="s">
        <v>81</v>
      </c>
      <c r="C15067" s="5" t="s">
        <v>235</v>
      </c>
      <c r="D15067" s="35" t="s">
        <v>89</v>
      </c>
      <c r="E15067" s="36" t="s">
        <v>14</v>
      </c>
      <c r="F15067" s="37">
        <v>0</v>
      </c>
      <c r="G15067" s="38">
        <v>0.04</v>
      </c>
      <c r="H15067" s="34">
        <v>0.99540467360090967</v>
      </c>
      <c r="I15067" s="35">
        <v>3.8785317621395778</v>
      </c>
      <c r="J15067" s="35">
        <v>0.61917942456974495</v>
      </c>
      <c r="K15067" s="35">
        <v>-4.1382594407109513E-3</v>
      </c>
      <c r="L15067" s="35">
        <v>0</v>
      </c>
      <c r="M15067" s="35">
        <v>0</v>
      </c>
      <c r="N15067" s="35">
        <v>0</v>
      </c>
      <c r="O15067" s="35">
        <v>0</v>
      </c>
      <c r="P15067" s="36">
        <v>12</v>
      </c>
      <c r="Q15067" s="37">
        <v>105</v>
      </c>
      <c r="R15067" s="36">
        <v>5</v>
      </c>
      <c r="S15067" s="39">
        <f t="shared" si="525"/>
        <v>100</v>
      </c>
      <c r="T15067" s="34" t="s">
        <v>36</v>
      </c>
      <c r="U15067" s="12">
        <f>(1/(((ceta*(speed^2))+(beta*speed))+alpha))</f>
        <v>4.0960306501889539E-2</v>
      </c>
      <c r="V15067" s="8">
        <f t="shared" si="526"/>
        <v>100</v>
      </c>
      <c r="AB15067" s="41"/>
    </row>
    <row r="15068" spans="1:28">
      <c r="A15068" s="34" t="s">
        <v>20</v>
      </c>
      <c r="B15068" s="34" t="s">
        <v>81</v>
      </c>
      <c r="C15068" s="5" t="s">
        <v>234</v>
      </c>
      <c r="D15068" s="35" t="s">
        <v>89</v>
      </c>
      <c r="E15068" s="36" t="s">
        <v>18</v>
      </c>
      <c r="F15068" s="37">
        <v>0</v>
      </c>
      <c r="G15068" s="38">
        <v>0.04</v>
      </c>
      <c r="H15068" s="34">
        <v>0.98797652641453115</v>
      </c>
      <c r="I15068" s="35">
        <v>0.32519587425448349</v>
      </c>
      <c r="J15068" s="35">
        <v>-0.37194013675076787</v>
      </c>
      <c r="K15068" s="35">
        <v>24.198827003796467</v>
      </c>
      <c r="L15068" s="35">
        <v>-3.0399943168031136</v>
      </c>
      <c r="M15068" s="35">
        <v>0</v>
      </c>
      <c r="N15068" s="35">
        <v>0</v>
      </c>
      <c r="O15068" s="35">
        <v>0</v>
      </c>
      <c r="P15068" s="36">
        <v>12</v>
      </c>
      <c r="Q15068" s="37">
        <v>105</v>
      </c>
      <c r="R15068" s="36">
        <v>1</v>
      </c>
      <c r="S15068" s="39">
        <f t="shared" si="525"/>
        <v>100</v>
      </c>
      <c r="T15068" s="34" t="s">
        <v>30</v>
      </c>
      <c r="U15068" s="12">
        <f>((alpha*(speed^beta))+(ceta*(speed^delta)))</f>
        <v>5.8669687596395535E-2</v>
      </c>
      <c r="V15068" s="8">
        <f t="shared" si="526"/>
        <v>100</v>
      </c>
    </row>
    <row r="15069" spans="1:28">
      <c r="A15069" s="34" t="s">
        <v>20</v>
      </c>
      <c r="B15069" s="34" t="s">
        <v>81</v>
      </c>
      <c r="C15069" s="5" t="s">
        <v>235</v>
      </c>
      <c r="D15069" s="35" t="s">
        <v>89</v>
      </c>
      <c r="E15069" s="36" t="s">
        <v>18</v>
      </c>
      <c r="F15069" s="37">
        <v>0</v>
      </c>
      <c r="G15069" s="38">
        <v>0.04</v>
      </c>
      <c r="H15069" s="34">
        <v>0.98178072909692216</v>
      </c>
      <c r="I15069" s="35">
        <v>2.010431859366292</v>
      </c>
      <c r="J15069" s="35">
        <v>0.35991184037023782</v>
      </c>
      <c r="K15069" s="35">
        <v>-6.4287049264370711E-4</v>
      </c>
      <c r="L15069" s="35">
        <v>0</v>
      </c>
      <c r="M15069" s="35">
        <v>0</v>
      </c>
      <c r="N15069" s="35">
        <v>0</v>
      </c>
      <c r="O15069" s="35">
        <v>0</v>
      </c>
      <c r="P15069" s="36">
        <v>12</v>
      </c>
      <c r="Q15069" s="37">
        <v>105</v>
      </c>
      <c r="R15069" s="36">
        <v>5</v>
      </c>
      <c r="S15069" s="39">
        <f t="shared" si="525"/>
        <v>100</v>
      </c>
      <c r="T15069" s="34" t="s">
        <v>36</v>
      </c>
      <c r="U15069" s="12">
        <f>(1/(((ceta*(speed^2))+(beta*speed))+alpha))</f>
        <v>3.1672720990208028E-2</v>
      </c>
      <c r="V15069" s="8">
        <f t="shared" si="526"/>
        <v>100</v>
      </c>
    </row>
    <row r="15070" spans="1:28">
      <c r="A15070" s="34" t="s">
        <v>20</v>
      </c>
      <c r="B15070" s="34" t="s">
        <v>81</v>
      </c>
      <c r="C15070" s="5" t="s">
        <v>234</v>
      </c>
      <c r="D15070" s="35" t="s">
        <v>89</v>
      </c>
      <c r="E15070" s="36" t="s">
        <v>17</v>
      </c>
      <c r="F15070" s="37">
        <v>0</v>
      </c>
      <c r="G15070" s="38">
        <v>0.04</v>
      </c>
      <c r="H15070" s="34">
        <v>0.99578037951652942</v>
      </c>
      <c r="I15070" s="35">
        <v>2652.0713036143734</v>
      </c>
      <c r="J15070" s="35">
        <v>1.0069206079445792</v>
      </c>
      <c r="K15070" s="35">
        <v>-0.50198532137022356</v>
      </c>
      <c r="L15070" s="35">
        <v>0</v>
      </c>
      <c r="M15070" s="35">
        <v>0</v>
      </c>
      <c r="N15070" s="35">
        <v>0</v>
      </c>
      <c r="O15070" s="35">
        <v>0</v>
      </c>
      <c r="P15070" s="36">
        <v>12</v>
      </c>
      <c r="Q15070" s="37">
        <v>105</v>
      </c>
      <c r="R15070" s="36">
        <v>0</v>
      </c>
      <c r="S15070" s="39">
        <f t="shared" si="525"/>
        <v>100</v>
      </c>
      <c r="T15070" s="34" t="s">
        <v>29</v>
      </c>
      <c r="U15070" s="12">
        <f>((alpha*(beta^speed))*(speed^ceta))</f>
        <v>523.76622397315896</v>
      </c>
      <c r="V15070" s="8">
        <f t="shared" si="526"/>
        <v>100</v>
      </c>
    </row>
    <row r="15071" spans="1:28">
      <c r="A15071" s="34" t="s">
        <v>20</v>
      </c>
      <c r="B15071" s="34" t="s">
        <v>81</v>
      </c>
      <c r="C15071" s="5" t="s">
        <v>235</v>
      </c>
      <c r="D15071" s="35" t="s">
        <v>89</v>
      </c>
      <c r="E15071" s="36" t="s">
        <v>17</v>
      </c>
      <c r="F15071" s="37">
        <v>0</v>
      </c>
      <c r="G15071" s="38">
        <v>0.04</v>
      </c>
      <c r="H15071" s="34">
        <v>0.99482879517043443</v>
      </c>
      <c r="I15071" s="35">
        <v>2589.0526999834947</v>
      </c>
      <c r="J15071" s="35">
        <v>1.0073494375592407</v>
      </c>
      <c r="K15071" s="35">
        <v>-0.51406616123797177</v>
      </c>
      <c r="L15071" s="35">
        <v>0</v>
      </c>
      <c r="M15071" s="35">
        <v>0</v>
      </c>
      <c r="N15071" s="35">
        <v>0</v>
      </c>
      <c r="O15071" s="35">
        <v>0</v>
      </c>
      <c r="P15071" s="36">
        <v>12</v>
      </c>
      <c r="Q15071" s="37">
        <v>105</v>
      </c>
      <c r="R15071" s="36">
        <v>0</v>
      </c>
      <c r="S15071" s="39">
        <f t="shared" si="525"/>
        <v>100</v>
      </c>
      <c r="T15071" s="34" t="s">
        <v>29</v>
      </c>
      <c r="U15071" s="12">
        <f>((alpha*(beta^speed))*(speed^ceta))</f>
        <v>504.68848613122776</v>
      </c>
      <c r="V15071" s="8">
        <f t="shared" si="526"/>
        <v>100</v>
      </c>
    </row>
    <row r="15072" spans="1:28">
      <c r="A15072" s="34" t="s">
        <v>20</v>
      </c>
      <c r="B15072" s="34" t="s">
        <v>81</v>
      </c>
      <c r="C15072" s="5" t="s">
        <v>234</v>
      </c>
      <c r="D15072" s="35" t="s">
        <v>89</v>
      </c>
      <c r="E15072" s="36" t="s">
        <v>15</v>
      </c>
      <c r="F15072" s="37">
        <v>50</v>
      </c>
      <c r="G15072" s="38">
        <v>0.04</v>
      </c>
      <c r="H15072" s="34">
        <v>0.99542847272476498</v>
      </c>
      <c r="I15072" s="35">
        <v>98.616388665645019</v>
      </c>
      <c r="J15072" s="35">
        <v>-1.533568355457793</v>
      </c>
      <c r="K15072" s="35">
        <v>4.4216647050514633</v>
      </c>
      <c r="L15072" s="35">
        <v>-0.3118136170926693</v>
      </c>
      <c r="M15072" s="35">
        <v>0</v>
      </c>
      <c r="N15072" s="35">
        <v>0</v>
      </c>
      <c r="O15072" s="35">
        <v>0</v>
      </c>
      <c r="P15072" s="36">
        <v>12</v>
      </c>
      <c r="Q15072" s="37">
        <v>103</v>
      </c>
      <c r="R15072" s="36">
        <v>1</v>
      </c>
      <c r="S15072" s="39">
        <f t="shared" si="525"/>
        <v>100</v>
      </c>
      <c r="T15072" s="34" t="s">
        <v>30</v>
      </c>
      <c r="U15072" s="12">
        <f>((alpha*(speed^beta))+(ceta*(speed^delta)))</f>
        <v>1.1363529083404078</v>
      </c>
      <c r="V15072" s="8">
        <f t="shared" si="526"/>
        <v>100</v>
      </c>
    </row>
    <row r="15073" spans="1:28">
      <c r="A15073" s="34" t="s">
        <v>20</v>
      </c>
      <c r="B15073" s="34" t="s">
        <v>81</v>
      </c>
      <c r="C15073" s="5" t="s">
        <v>235</v>
      </c>
      <c r="D15073" s="35" t="s">
        <v>89</v>
      </c>
      <c r="E15073" s="36" t="s">
        <v>15</v>
      </c>
      <c r="F15073" s="37">
        <v>50</v>
      </c>
      <c r="G15073" s="38">
        <v>0.04</v>
      </c>
      <c r="H15073" s="34">
        <v>0.9760716086294311</v>
      </c>
      <c r="I15073" s="35">
        <v>2.8633225473928063</v>
      </c>
      <c r="J15073" s="35">
        <v>4.891090474577819</v>
      </c>
      <c r="K15073" s="35">
        <v>-0.41344526459607206</v>
      </c>
      <c r="L15073" s="35">
        <v>0</v>
      </c>
      <c r="M15073" s="35">
        <v>0</v>
      </c>
      <c r="N15073" s="35">
        <v>0</v>
      </c>
      <c r="O15073" s="35">
        <v>0</v>
      </c>
      <c r="P15073" s="36">
        <v>12</v>
      </c>
      <c r="Q15073" s="37">
        <v>102</v>
      </c>
      <c r="R15073" s="36">
        <v>13</v>
      </c>
      <c r="S15073" s="39">
        <f t="shared" si="525"/>
        <v>100</v>
      </c>
      <c r="T15073" s="34" t="s">
        <v>50</v>
      </c>
      <c r="U15073" s="12">
        <f>EXP((alpha+(beta/speed))+(ceta*LN(speed)))</f>
        <v>2.7407939633811549</v>
      </c>
      <c r="V15073" s="8">
        <f t="shared" si="526"/>
        <v>100</v>
      </c>
    </row>
    <row r="15074" spans="1:28">
      <c r="A15074" s="34" t="s">
        <v>20</v>
      </c>
      <c r="B15074" s="34" t="s">
        <v>81</v>
      </c>
      <c r="C15074" s="5" t="s">
        <v>234</v>
      </c>
      <c r="D15074" s="35" t="s">
        <v>89</v>
      </c>
      <c r="E15074" s="36" t="s">
        <v>16</v>
      </c>
      <c r="F15074" s="37">
        <v>50</v>
      </c>
      <c r="G15074" s="38">
        <v>0.04</v>
      </c>
      <c r="H15074" s="34">
        <v>0.98872305551714934</v>
      </c>
      <c r="I15074" s="35">
        <v>4248.1795791793811</v>
      </c>
      <c r="J15074" s="35">
        <v>-2.9890746274611817</v>
      </c>
      <c r="K15074" s="35">
        <v>16.724004821551873</v>
      </c>
      <c r="L15074" s="35">
        <v>-0.24279427410744056</v>
      </c>
      <c r="M15074" s="35">
        <v>0</v>
      </c>
      <c r="N15074" s="35">
        <v>0</v>
      </c>
      <c r="O15074" s="35">
        <v>0</v>
      </c>
      <c r="P15074" s="36">
        <v>12</v>
      </c>
      <c r="Q15074" s="37">
        <v>103</v>
      </c>
      <c r="R15074" s="36">
        <v>1</v>
      </c>
      <c r="S15074" s="39">
        <f t="shared" si="525"/>
        <v>100</v>
      </c>
      <c r="T15074" s="34" t="s">
        <v>30</v>
      </c>
      <c r="U15074" s="12">
        <f>((alpha*(speed^beta))+(ceta*(speed^delta)))</f>
        <v>5.4715008970913974</v>
      </c>
      <c r="V15074" s="8">
        <f t="shared" si="526"/>
        <v>100</v>
      </c>
    </row>
    <row r="15075" spans="1:28">
      <c r="A15075" s="34" t="s">
        <v>20</v>
      </c>
      <c r="B15075" s="34" t="s">
        <v>81</v>
      </c>
      <c r="C15075" s="5" t="s">
        <v>235</v>
      </c>
      <c r="D15075" s="35" t="s">
        <v>89</v>
      </c>
      <c r="E15075" s="36" t="s">
        <v>16</v>
      </c>
      <c r="F15075" s="37">
        <v>50</v>
      </c>
      <c r="G15075" s="38">
        <v>0.04</v>
      </c>
      <c r="H15075" s="34">
        <v>0.99751683778726941</v>
      </c>
      <c r="I15075" s="35">
        <v>2.7501300408076541</v>
      </c>
      <c r="J15075" s="35">
        <v>51.918317568446597</v>
      </c>
      <c r="K15075" s="35">
        <v>4.0128098121175499</v>
      </c>
      <c r="L15075" s="35">
        <v>1.3664470465499798</v>
      </c>
      <c r="M15075" s="35">
        <v>9.1294367186044195E-2</v>
      </c>
      <c r="N15075" s="35">
        <v>0</v>
      </c>
      <c r="O15075" s="35">
        <v>0</v>
      </c>
      <c r="P15075" s="36">
        <v>12</v>
      </c>
      <c r="Q15075" s="37">
        <v>102</v>
      </c>
      <c r="R15075" s="36">
        <v>10</v>
      </c>
      <c r="S15075" s="39">
        <f t="shared" si="525"/>
        <v>100</v>
      </c>
      <c r="T15075" s="34" t="s">
        <v>44</v>
      </c>
      <c r="U15075" s="12">
        <f>(alpha+(beta/(1+EXP((((-1)*ceta)+(delta*LN(speed)))+(epsilon*speed)))))</f>
        <v>2.7507058768827153</v>
      </c>
      <c r="V15075" s="8">
        <f t="shared" si="526"/>
        <v>100</v>
      </c>
    </row>
    <row r="15076" spans="1:28">
      <c r="A15076" s="34" t="s">
        <v>20</v>
      </c>
      <c r="B15076" s="34" t="s">
        <v>81</v>
      </c>
      <c r="C15076" s="5" t="s">
        <v>234</v>
      </c>
      <c r="D15076" s="35" t="s">
        <v>89</v>
      </c>
      <c r="E15076" s="36" t="s">
        <v>14</v>
      </c>
      <c r="F15076" s="37">
        <v>50</v>
      </c>
      <c r="G15076" s="38">
        <v>0.04</v>
      </c>
      <c r="H15076" s="34">
        <v>0.98912669278368404</v>
      </c>
      <c r="I15076" s="35">
        <v>2.8412698779473704</v>
      </c>
      <c r="J15076" s="35">
        <v>-1.5397037350706213</v>
      </c>
      <c r="K15076" s="35">
        <v>0.28109772288174784</v>
      </c>
      <c r="L15076" s="35">
        <v>-0.26220425630919031</v>
      </c>
      <c r="M15076" s="35">
        <v>0</v>
      </c>
      <c r="N15076" s="35">
        <v>0</v>
      </c>
      <c r="O15076" s="35">
        <v>0</v>
      </c>
      <c r="P15076" s="36">
        <v>12</v>
      </c>
      <c r="Q15076" s="37">
        <v>103</v>
      </c>
      <c r="R15076" s="36">
        <v>1</v>
      </c>
      <c r="S15076" s="39">
        <f t="shared" si="525"/>
        <v>100</v>
      </c>
      <c r="T15076" s="34" t="s">
        <v>30</v>
      </c>
      <c r="U15076" s="12">
        <f>((alpha*(speed^beta))+(ceta*(speed^delta)))</f>
        <v>8.6399288049782294E-2</v>
      </c>
      <c r="V15076" s="8">
        <f t="shared" si="526"/>
        <v>100</v>
      </c>
    </row>
    <row r="15077" spans="1:28">
      <c r="A15077" s="34" t="s">
        <v>20</v>
      </c>
      <c r="B15077" s="34" t="s">
        <v>81</v>
      </c>
      <c r="C15077" s="5" t="s">
        <v>235</v>
      </c>
      <c r="D15077" s="35" t="s">
        <v>89</v>
      </c>
      <c r="E15077" s="36" t="s">
        <v>14</v>
      </c>
      <c r="F15077" s="37">
        <v>50</v>
      </c>
      <c r="G15077" s="38">
        <v>0.04</v>
      </c>
      <c r="H15077" s="34">
        <v>0.99375285444230788</v>
      </c>
      <c r="I15077" s="35">
        <v>4.2993124456071623</v>
      </c>
      <c r="J15077" s="35">
        <v>0.56075540832523396</v>
      </c>
      <c r="K15077" s="35">
        <v>-3.9007436683849007E-3</v>
      </c>
      <c r="L15077" s="35">
        <v>0</v>
      </c>
      <c r="M15077" s="35">
        <v>0</v>
      </c>
      <c r="N15077" s="35">
        <v>0</v>
      </c>
      <c r="O15077" s="35">
        <v>0</v>
      </c>
      <c r="P15077" s="36">
        <v>12</v>
      </c>
      <c r="Q15077" s="37">
        <v>102</v>
      </c>
      <c r="R15077" s="36">
        <v>5</v>
      </c>
      <c r="S15077" s="39">
        <f t="shared" si="525"/>
        <v>100</v>
      </c>
      <c r="T15077" s="34" t="s">
        <v>36</v>
      </c>
      <c r="U15077" s="12">
        <f>(1/(((ceta*(speed^2))+(beta*speed))+alpha))</f>
        <v>4.6800229479666007E-2</v>
      </c>
      <c r="V15077" s="8">
        <f t="shared" si="526"/>
        <v>100</v>
      </c>
      <c r="AB15077" s="41"/>
    </row>
    <row r="15078" spans="1:28">
      <c r="A15078" s="34" t="s">
        <v>20</v>
      </c>
      <c r="B15078" s="34" t="s">
        <v>81</v>
      </c>
      <c r="C15078" s="5" t="s">
        <v>234</v>
      </c>
      <c r="D15078" s="35" t="s">
        <v>89</v>
      </c>
      <c r="E15078" s="36" t="s">
        <v>18</v>
      </c>
      <c r="F15078" s="37">
        <v>50</v>
      </c>
      <c r="G15078" s="38">
        <v>0.04</v>
      </c>
      <c r="H15078" s="34">
        <v>0.98404045817856145</v>
      </c>
      <c r="I15078" s="35">
        <v>0.38854305103791476</v>
      </c>
      <c r="J15078" s="35">
        <v>0.99808833017138854</v>
      </c>
      <c r="K15078" s="35">
        <v>-0.37963575168271185</v>
      </c>
      <c r="L15078" s="35">
        <v>0</v>
      </c>
      <c r="M15078" s="35">
        <v>0</v>
      </c>
      <c r="N15078" s="35">
        <v>0</v>
      </c>
      <c r="O15078" s="35">
        <v>0</v>
      </c>
      <c r="P15078" s="36">
        <v>12</v>
      </c>
      <c r="Q15078" s="37">
        <v>103</v>
      </c>
      <c r="R15078" s="36">
        <v>0</v>
      </c>
      <c r="S15078" s="39">
        <f t="shared" si="525"/>
        <v>100</v>
      </c>
      <c r="T15078" s="34" t="s">
        <v>29</v>
      </c>
      <c r="U15078" s="12">
        <f>((alpha*(beta^speed))*(speed^ceta))</f>
        <v>5.585543258743686E-2</v>
      </c>
      <c r="V15078" s="8">
        <f t="shared" si="526"/>
        <v>100</v>
      </c>
    </row>
    <row r="15079" spans="1:28">
      <c r="A15079" s="34" t="s">
        <v>20</v>
      </c>
      <c r="B15079" s="34" t="s">
        <v>81</v>
      </c>
      <c r="C15079" s="5" t="s">
        <v>235</v>
      </c>
      <c r="D15079" s="35" t="s">
        <v>89</v>
      </c>
      <c r="E15079" s="36" t="s">
        <v>18</v>
      </c>
      <c r="F15079" s="37">
        <v>50</v>
      </c>
      <c r="G15079" s="38">
        <v>0.04</v>
      </c>
      <c r="H15079" s="34">
        <v>0.98144641692548107</v>
      </c>
      <c r="I15079" s="35">
        <v>0.74148007482182166</v>
      </c>
      <c r="J15079" s="35">
        <v>0.99313278446722586</v>
      </c>
      <c r="K15079" s="35">
        <v>-0.56517516922544553</v>
      </c>
      <c r="L15079" s="35">
        <v>0</v>
      </c>
      <c r="M15079" s="35">
        <v>0</v>
      </c>
      <c r="N15079" s="35">
        <v>0</v>
      </c>
      <c r="O15079" s="35">
        <v>0</v>
      </c>
      <c r="P15079" s="36">
        <v>12</v>
      </c>
      <c r="Q15079" s="37">
        <v>102</v>
      </c>
      <c r="R15079" s="36">
        <v>0</v>
      </c>
      <c r="S15079" s="39">
        <f t="shared" si="525"/>
        <v>100</v>
      </c>
      <c r="T15079" s="34" t="s">
        <v>29</v>
      </c>
      <c r="U15079" s="12">
        <f>((alpha*(beta^speed))*(speed^ceta))</f>
        <v>2.75728092217606E-2</v>
      </c>
      <c r="V15079" s="8">
        <f t="shared" si="526"/>
        <v>100</v>
      </c>
    </row>
    <row r="15080" spans="1:28">
      <c r="A15080" s="34" t="s">
        <v>20</v>
      </c>
      <c r="B15080" s="34" t="s">
        <v>81</v>
      </c>
      <c r="C15080" s="5" t="s">
        <v>234</v>
      </c>
      <c r="D15080" s="35" t="s">
        <v>89</v>
      </c>
      <c r="E15080" s="36" t="s">
        <v>17</v>
      </c>
      <c r="F15080" s="37">
        <v>50</v>
      </c>
      <c r="G15080" s="38">
        <v>0.04</v>
      </c>
      <c r="H15080" s="34">
        <v>0.99512625241964714</v>
      </c>
      <c r="I15080" s="35">
        <v>2568.8088194543848</v>
      </c>
      <c r="J15080" s="35">
        <v>1.0063365352041209</v>
      </c>
      <c r="K15080" s="35">
        <v>-0.46147467103628587</v>
      </c>
      <c r="L15080" s="35">
        <v>0</v>
      </c>
      <c r="M15080" s="35">
        <v>0</v>
      </c>
      <c r="N15080" s="35">
        <v>0</v>
      </c>
      <c r="O15080" s="35">
        <v>0</v>
      </c>
      <c r="P15080" s="36">
        <v>12</v>
      </c>
      <c r="Q15080" s="37">
        <v>103</v>
      </c>
      <c r="R15080" s="36">
        <v>0</v>
      </c>
      <c r="S15080" s="39">
        <f t="shared" si="525"/>
        <v>100</v>
      </c>
      <c r="T15080" s="34" t="s">
        <v>29</v>
      </c>
      <c r="U15080" s="12">
        <f>((alpha*(beta^speed))*(speed^ceta))</f>
        <v>576.9078547209308</v>
      </c>
      <c r="V15080" s="8">
        <f t="shared" si="526"/>
        <v>100</v>
      </c>
    </row>
    <row r="15081" spans="1:28">
      <c r="A15081" s="34" t="s">
        <v>20</v>
      </c>
      <c r="B15081" s="34" t="s">
        <v>81</v>
      </c>
      <c r="C15081" s="5" t="s">
        <v>235</v>
      </c>
      <c r="D15081" s="35" t="s">
        <v>89</v>
      </c>
      <c r="E15081" s="36" t="s">
        <v>17</v>
      </c>
      <c r="F15081" s="37">
        <v>50</v>
      </c>
      <c r="G15081" s="38">
        <v>0.04</v>
      </c>
      <c r="H15081" s="34">
        <v>0.99398169608470455</v>
      </c>
      <c r="I15081" s="35">
        <v>2511.4661434366358</v>
      </c>
      <c r="J15081" s="35">
        <v>1.0068685610482462</v>
      </c>
      <c r="K15081" s="35">
        <v>-0.4747390160694005</v>
      </c>
      <c r="L15081" s="35">
        <v>0</v>
      </c>
      <c r="M15081" s="35">
        <v>0</v>
      </c>
      <c r="N15081" s="35">
        <v>0</v>
      </c>
      <c r="O15081" s="35">
        <v>0</v>
      </c>
      <c r="P15081" s="36">
        <v>12</v>
      </c>
      <c r="Q15081" s="37">
        <v>102</v>
      </c>
      <c r="R15081" s="36">
        <v>0</v>
      </c>
      <c r="S15081" s="39">
        <f t="shared" si="525"/>
        <v>100</v>
      </c>
      <c r="T15081" s="34" t="s">
        <v>29</v>
      </c>
      <c r="U15081" s="12">
        <f>((alpha*(beta^speed))*(speed^ceta))</f>
        <v>559.4062837932571</v>
      </c>
      <c r="V15081" s="8">
        <f t="shared" si="526"/>
        <v>100</v>
      </c>
    </row>
    <row r="15082" spans="1:28">
      <c r="A15082" s="34" t="s">
        <v>20</v>
      </c>
      <c r="B15082" s="34" t="s">
        <v>81</v>
      </c>
      <c r="C15082" s="5" t="s">
        <v>234</v>
      </c>
      <c r="D15082" s="35" t="s">
        <v>89</v>
      </c>
      <c r="E15082" s="36" t="s">
        <v>15</v>
      </c>
      <c r="F15082" s="37">
        <v>100</v>
      </c>
      <c r="G15082" s="38">
        <v>0.04</v>
      </c>
      <c r="H15082" s="34">
        <v>0.99619986042203568</v>
      </c>
      <c r="I15082" s="35">
        <v>118.40769082757639</v>
      </c>
      <c r="J15082" s="35">
        <v>-1.6404403705291228</v>
      </c>
      <c r="K15082" s="35">
        <v>5.3605888447387073</v>
      </c>
      <c r="L15082" s="35">
        <v>-0.33727983141940571</v>
      </c>
      <c r="M15082" s="35">
        <v>0</v>
      </c>
      <c r="N15082" s="35">
        <v>0</v>
      </c>
      <c r="O15082" s="35">
        <v>0</v>
      </c>
      <c r="P15082" s="36">
        <v>12</v>
      </c>
      <c r="Q15082" s="37">
        <v>99</v>
      </c>
      <c r="R15082" s="36">
        <v>1</v>
      </c>
      <c r="S15082" s="39">
        <f t="shared" si="525"/>
        <v>99</v>
      </c>
      <c r="T15082" s="34" t="s">
        <v>30</v>
      </c>
      <c r="U15082" s="12">
        <f>((alpha*(speed^beta))+(ceta*(speed^delta)))</f>
        <v>1.2010010251273029</v>
      </c>
      <c r="V15082" s="8">
        <f t="shared" si="526"/>
        <v>99</v>
      </c>
    </row>
    <row r="15083" spans="1:28">
      <c r="A15083" s="34" t="s">
        <v>20</v>
      </c>
      <c r="B15083" s="34" t="s">
        <v>81</v>
      </c>
      <c r="C15083" s="5" t="s">
        <v>235</v>
      </c>
      <c r="D15083" s="35" t="s">
        <v>89</v>
      </c>
      <c r="E15083" s="36" t="s">
        <v>15</v>
      </c>
      <c r="F15083" s="37">
        <v>100</v>
      </c>
      <c r="G15083" s="38">
        <v>0.04</v>
      </c>
      <c r="H15083" s="34">
        <v>0.97664315121584211</v>
      </c>
      <c r="I15083" s="35">
        <v>3.4440186896863723</v>
      </c>
      <c r="J15083" s="35">
        <v>2.5657401671338493</v>
      </c>
      <c r="K15083" s="35">
        <v>-0.54657335167234411</v>
      </c>
      <c r="L15083" s="35">
        <v>0</v>
      </c>
      <c r="M15083" s="35">
        <v>0</v>
      </c>
      <c r="N15083" s="35">
        <v>0</v>
      </c>
      <c r="O15083" s="35">
        <v>0</v>
      </c>
      <c r="P15083" s="36">
        <v>12</v>
      </c>
      <c r="Q15083" s="37">
        <v>101</v>
      </c>
      <c r="R15083" s="36">
        <v>13</v>
      </c>
      <c r="S15083" s="39">
        <f t="shared" si="525"/>
        <v>100</v>
      </c>
      <c r="T15083" s="34" t="s">
        <v>50</v>
      </c>
      <c r="U15083" s="12">
        <f>EXP((alpha+(beta/speed))+(ceta*LN(speed)))</f>
        <v>2.5924744034900833</v>
      </c>
      <c r="V15083" s="8">
        <f t="shared" si="526"/>
        <v>100</v>
      </c>
    </row>
    <row r="15084" spans="1:28">
      <c r="A15084" s="34" t="s">
        <v>20</v>
      </c>
      <c r="B15084" s="34" t="s">
        <v>81</v>
      </c>
      <c r="C15084" s="5" t="s">
        <v>234</v>
      </c>
      <c r="D15084" s="35" t="s">
        <v>89</v>
      </c>
      <c r="E15084" s="36" t="s">
        <v>16</v>
      </c>
      <c r="F15084" s="37">
        <v>100</v>
      </c>
      <c r="G15084" s="38">
        <v>0.04</v>
      </c>
      <c r="H15084" s="34">
        <v>0.98697684718018941</v>
      </c>
      <c r="I15084" s="35">
        <v>13805.430211982155</v>
      </c>
      <c r="J15084" s="35">
        <v>-3.5327845702656449</v>
      </c>
      <c r="K15084" s="35">
        <v>19.572806006830572</v>
      </c>
      <c r="L15084" s="35">
        <v>-0.26322630433858973</v>
      </c>
      <c r="M15084" s="35">
        <v>0</v>
      </c>
      <c r="N15084" s="35">
        <v>0</v>
      </c>
      <c r="O15084" s="35">
        <v>0</v>
      </c>
      <c r="P15084" s="36">
        <v>12</v>
      </c>
      <c r="Q15084" s="37">
        <v>99</v>
      </c>
      <c r="R15084" s="36">
        <v>1</v>
      </c>
      <c r="S15084" s="39">
        <f t="shared" si="525"/>
        <v>99</v>
      </c>
      <c r="T15084" s="34" t="s">
        <v>30</v>
      </c>
      <c r="U15084" s="12">
        <f>((alpha*(speed^beta))+(ceta*(speed^delta)))</f>
        <v>5.8403770666012926</v>
      </c>
      <c r="V15084" s="8">
        <f t="shared" si="526"/>
        <v>99</v>
      </c>
    </row>
    <row r="15085" spans="1:28">
      <c r="A15085" s="34" t="s">
        <v>20</v>
      </c>
      <c r="B15085" s="34" t="s">
        <v>81</v>
      </c>
      <c r="C15085" s="5" t="s">
        <v>235</v>
      </c>
      <c r="D15085" s="35" t="s">
        <v>89</v>
      </c>
      <c r="E15085" s="36" t="s">
        <v>16</v>
      </c>
      <c r="F15085" s="37">
        <v>100</v>
      </c>
      <c r="G15085" s="38">
        <v>0.04</v>
      </c>
      <c r="H15085" s="34">
        <v>0.99885066669443456</v>
      </c>
      <c r="I15085" s="35">
        <v>2.9675896960406885</v>
      </c>
      <c r="J15085" s="35">
        <v>290.71592682291339</v>
      </c>
      <c r="K15085" s="35">
        <v>0.68630520026592345</v>
      </c>
      <c r="L15085" s="35">
        <v>0.8845700173926726</v>
      </c>
      <c r="M15085" s="35">
        <v>9.887822727430623E-2</v>
      </c>
      <c r="N15085" s="35">
        <v>0</v>
      </c>
      <c r="O15085" s="35">
        <v>0</v>
      </c>
      <c r="P15085" s="36">
        <v>12</v>
      </c>
      <c r="Q15085" s="37">
        <v>101</v>
      </c>
      <c r="R15085" s="36">
        <v>10</v>
      </c>
      <c r="S15085" s="39">
        <f t="shared" si="525"/>
        <v>100</v>
      </c>
      <c r="T15085" s="34" t="s">
        <v>44</v>
      </c>
      <c r="U15085" s="12">
        <f>(alpha+(beta/(1+EXP((((-1)*ceta)+(delta*LN(speed)))+(epsilon*speed)))))</f>
        <v>2.9680887640793565</v>
      </c>
      <c r="V15085" s="8">
        <f t="shared" si="526"/>
        <v>100</v>
      </c>
    </row>
    <row r="15086" spans="1:28">
      <c r="A15086" s="34" t="s">
        <v>20</v>
      </c>
      <c r="B15086" s="34" t="s">
        <v>81</v>
      </c>
      <c r="C15086" s="5" t="s">
        <v>234</v>
      </c>
      <c r="D15086" s="35" t="s">
        <v>89</v>
      </c>
      <c r="E15086" s="36" t="s">
        <v>14</v>
      </c>
      <c r="F15086" s="37">
        <v>100</v>
      </c>
      <c r="G15086" s="38">
        <v>0.04</v>
      </c>
      <c r="H15086" s="34">
        <v>0.98640888201575949</v>
      </c>
      <c r="I15086" s="35">
        <v>15.202309760177704</v>
      </c>
      <c r="J15086" s="35">
        <v>-2.5865893284584471</v>
      </c>
      <c r="K15086" s="35">
        <v>0.47380143522793877</v>
      </c>
      <c r="L15086" s="35">
        <v>-0.36434426353412458</v>
      </c>
      <c r="M15086" s="35">
        <v>0</v>
      </c>
      <c r="N15086" s="35">
        <v>0</v>
      </c>
      <c r="O15086" s="35">
        <v>0</v>
      </c>
      <c r="P15086" s="36">
        <v>12</v>
      </c>
      <c r="Q15086" s="37">
        <v>99</v>
      </c>
      <c r="R15086" s="36">
        <v>1</v>
      </c>
      <c r="S15086" s="39">
        <f t="shared" si="525"/>
        <v>99</v>
      </c>
      <c r="T15086" s="34" t="s">
        <v>30</v>
      </c>
      <c r="U15086" s="12">
        <f>((alpha*(speed^beta))+(ceta*(speed^delta)))</f>
        <v>8.8922134454342369E-2</v>
      </c>
      <c r="V15086" s="8">
        <f t="shared" si="526"/>
        <v>99</v>
      </c>
    </row>
    <row r="15087" spans="1:28">
      <c r="A15087" s="34" t="s">
        <v>20</v>
      </c>
      <c r="B15087" s="34" t="s">
        <v>81</v>
      </c>
      <c r="C15087" s="5" t="s">
        <v>235</v>
      </c>
      <c r="D15087" s="35" t="s">
        <v>89</v>
      </c>
      <c r="E15087" s="36" t="s">
        <v>14</v>
      </c>
      <c r="F15087" s="37">
        <v>100</v>
      </c>
      <c r="G15087" s="38">
        <v>0.04</v>
      </c>
      <c r="H15087" s="34">
        <v>0.9918868119051647</v>
      </c>
      <c r="I15087" s="35">
        <v>0.61567085009068956</v>
      </c>
      <c r="J15087" s="35">
        <v>1.0109492560748083</v>
      </c>
      <c r="K15087" s="35">
        <v>-0.78541967735041751</v>
      </c>
      <c r="L15087" s="35">
        <v>0</v>
      </c>
      <c r="M15087" s="35">
        <v>0</v>
      </c>
      <c r="N15087" s="35">
        <v>0</v>
      </c>
      <c r="O15087" s="35">
        <v>0</v>
      </c>
      <c r="P15087" s="36">
        <v>12</v>
      </c>
      <c r="Q15087" s="37">
        <v>101</v>
      </c>
      <c r="R15087" s="36">
        <v>0</v>
      </c>
      <c r="S15087" s="39">
        <f t="shared" si="525"/>
        <v>100</v>
      </c>
      <c r="T15087" s="34" t="s">
        <v>29</v>
      </c>
      <c r="U15087" s="12">
        <f>((alpha*(beta^speed))*(speed^ceta))</f>
        <v>4.9141107337563515E-2</v>
      </c>
      <c r="V15087" s="8">
        <f t="shared" si="526"/>
        <v>100</v>
      </c>
    </row>
    <row r="15088" spans="1:28">
      <c r="A15088" s="34" t="s">
        <v>20</v>
      </c>
      <c r="B15088" s="34" t="s">
        <v>81</v>
      </c>
      <c r="C15088" s="5" t="s">
        <v>234</v>
      </c>
      <c r="D15088" s="35" t="s">
        <v>89</v>
      </c>
      <c r="E15088" s="36" t="s">
        <v>18</v>
      </c>
      <c r="F15088" s="37">
        <v>100</v>
      </c>
      <c r="G15088" s="38">
        <v>0.04</v>
      </c>
      <c r="H15088" s="34">
        <v>0.984238994435226</v>
      </c>
      <c r="I15088" s="35">
        <v>0.39351650851238407</v>
      </c>
      <c r="J15088" s="35">
        <v>0.99647194736389799</v>
      </c>
      <c r="K15088" s="35">
        <v>-0.35442477301166764</v>
      </c>
      <c r="L15088" s="35">
        <v>0</v>
      </c>
      <c r="M15088" s="35">
        <v>0</v>
      </c>
      <c r="N15088" s="35">
        <v>0</v>
      </c>
      <c r="O15088" s="35">
        <v>0</v>
      </c>
      <c r="P15088" s="36">
        <v>12</v>
      </c>
      <c r="Q15088" s="37">
        <v>99</v>
      </c>
      <c r="R15088" s="36">
        <v>0</v>
      </c>
      <c r="S15088" s="39">
        <f t="shared" si="525"/>
        <v>99</v>
      </c>
      <c r="T15088" s="34" t="s">
        <v>29</v>
      </c>
      <c r="U15088" s="12">
        <f>((alpha*(beta^speed))*(speed^ceta))</f>
        <v>5.4413044404681248E-2</v>
      </c>
      <c r="V15088" s="8">
        <f t="shared" si="526"/>
        <v>99</v>
      </c>
    </row>
    <row r="15089" spans="1:28">
      <c r="A15089" s="34" t="s">
        <v>20</v>
      </c>
      <c r="B15089" s="34" t="s">
        <v>81</v>
      </c>
      <c r="C15089" s="5" t="s">
        <v>235</v>
      </c>
      <c r="D15089" s="35" t="s">
        <v>89</v>
      </c>
      <c r="E15089" s="36" t="s">
        <v>18</v>
      </c>
      <c r="F15089" s="37">
        <v>100</v>
      </c>
      <c r="G15089" s="38">
        <v>0.04</v>
      </c>
      <c r="H15089" s="34">
        <v>0.98033746003527455</v>
      </c>
      <c r="I15089" s="35">
        <v>0.74099274382721247</v>
      </c>
      <c r="J15089" s="35">
        <v>0.99227252011234912</v>
      </c>
      <c r="K15089" s="35">
        <v>-0.54222074928487662</v>
      </c>
      <c r="L15089" s="35">
        <v>0</v>
      </c>
      <c r="M15089" s="35">
        <v>0</v>
      </c>
      <c r="N15089" s="35">
        <v>0</v>
      </c>
      <c r="O15089" s="35">
        <v>0</v>
      </c>
      <c r="P15089" s="36">
        <v>12</v>
      </c>
      <c r="Q15089" s="37">
        <v>101</v>
      </c>
      <c r="R15089" s="36">
        <v>0</v>
      </c>
      <c r="S15089" s="39">
        <f t="shared" si="525"/>
        <v>100</v>
      </c>
      <c r="T15089" s="34" t="s">
        <v>29</v>
      </c>
      <c r="U15089" s="12">
        <f>((alpha*(beta^speed))*(speed^ceta))</f>
        <v>2.8084641104515792E-2</v>
      </c>
      <c r="V15089" s="8">
        <f t="shared" si="526"/>
        <v>100</v>
      </c>
    </row>
    <row r="15090" spans="1:28">
      <c r="A15090" s="34" t="s">
        <v>20</v>
      </c>
      <c r="B15090" s="34" t="s">
        <v>81</v>
      </c>
      <c r="C15090" s="5" t="s">
        <v>234</v>
      </c>
      <c r="D15090" s="35" t="s">
        <v>89</v>
      </c>
      <c r="E15090" s="36" t="s">
        <v>17</v>
      </c>
      <c r="F15090" s="37">
        <v>100</v>
      </c>
      <c r="G15090" s="38">
        <v>0.04</v>
      </c>
      <c r="H15090" s="34">
        <v>0.99429515898317899</v>
      </c>
      <c r="I15090" s="35">
        <v>2499.5764504205808</v>
      </c>
      <c r="J15090" s="35">
        <v>1.0057037592236375</v>
      </c>
      <c r="K15090" s="35">
        <v>-0.42378817862467366</v>
      </c>
      <c r="L15090" s="35">
        <v>0</v>
      </c>
      <c r="M15090" s="35">
        <v>0</v>
      </c>
      <c r="N15090" s="35">
        <v>0</v>
      </c>
      <c r="O15090" s="35">
        <v>0</v>
      </c>
      <c r="P15090" s="36">
        <v>12</v>
      </c>
      <c r="Q15090" s="37">
        <v>99</v>
      </c>
      <c r="R15090" s="36">
        <v>0</v>
      </c>
      <c r="S15090" s="39">
        <f t="shared" si="525"/>
        <v>99</v>
      </c>
      <c r="T15090" s="34" t="s">
        <v>29</v>
      </c>
      <c r="U15090" s="12">
        <f>((alpha*(beta^speed))*(speed^ceta))</f>
        <v>626.14813990761229</v>
      </c>
      <c r="V15090" s="8">
        <f t="shared" si="526"/>
        <v>99</v>
      </c>
    </row>
    <row r="15091" spans="1:28">
      <c r="A15091" s="34" t="s">
        <v>20</v>
      </c>
      <c r="B15091" s="34" t="s">
        <v>81</v>
      </c>
      <c r="C15091" s="5" t="s">
        <v>235</v>
      </c>
      <c r="D15091" s="35" t="s">
        <v>89</v>
      </c>
      <c r="E15091" s="36" t="s">
        <v>17</v>
      </c>
      <c r="F15091" s="37">
        <v>100</v>
      </c>
      <c r="G15091" s="38">
        <v>0.04</v>
      </c>
      <c r="H15091" s="34">
        <v>0.99292331699938052</v>
      </c>
      <c r="I15091" s="35">
        <v>2452.9112596528926</v>
      </c>
      <c r="J15091" s="35">
        <v>1.0064300900213905</v>
      </c>
      <c r="K15091" s="35">
        <v>-0.43956968730574553</v>
      </c>
      <c r="L15091" s="35">
        <v>0</v>
      </c>
      <c r="M15091" s="35">
        <v>0</v>
      </c>
      <c r="N15091" s="35">
        <v>0</v>
      </c>
      <c r="O15091" s="35">
        <v>0</v>
      </c>
      <c r="P15091" s="36">
        <v>12</v>
      </c>
      <c r="Q15091" s="37">
        <v>101</v>
      </c>
      <c r="R15091" s="36">
        <v>0</v>
      </c>
      <c r="S15091" s="39">
        <f t="shared" si="525"/>
        <v>100</v>
      </c>
      <c r="T15091" s="34" t="s">
        <v>29</v>
      </c>
      <c r="U15091" s="12">
        <f>((alpha*(beta^speed))*(speed^ceta))</f>
        <v>615.04052958897205</v>
      </c>
      <c r="V15091" s="8">
        <f t="shared" si="526"/>
        <v>100</v>
      </c>
    </row>
    <row r="15092" spans="1:28">
      <c r="A15092" s="34" t="s">
        <v>20</v>
      </c>
      <c r="B15092" s="34" t="s">
        <v>81</v>
      </c>
      <c r="C15092" s="5" t="s">
        <v>234</v>
      </c>
      <c r="D15092" s="35" t="s">
        <v>89</v>
      </c>
      <c r="E15092" s="36" t="s">
        <v>15</v>
      </c>
      <c r="F15092" s="37">
        <v>0</v>
      </c>
      <c r="G15092" s="38">
        <v>0.06</v>
      </c>
      <c r="H15092" s="34">
        <v>0.99428390070849115</v>
      </c>
      <c r="I15092" s="35">
        <v>205.27620303691157</v>
      </c>
      <c r="J15092" s="35">
        <v>-2.0298178855534981</v>
      </c>
      <c r="K15092" s="35">
        <v>9.0065985268157647</v>
      </c>
      <c r="L15092" s="35">
        <v>-0.43428392562470369</v>
      </c>
      <c r="M15092" s="35">
        <v>0</v>
      </c>
      <c r="N15092" s="35">
        <v>0</v>
      </c>
      <c r="O15092" s="35">
        <v>0</v>
      </c>
      <c r="P15092" s="36">
        <v>12</v>
      </c>
      <c r="Q15092" s="37">
        <v>96</v>
      </c>
      <c r="R15092" s="36">
        <v>1</v>
      </c>
      <c r="S15092" s="39">
        <f t="shared" si="525"/>
        <v>96</v>
      </c>
      <c r="T15092" s="34" t="s">
        <v>30</v>
      </c>
      <c r="U15092" s="12">
        <f>((alpha*(speed^beta))+(ceta*(speed^delta)))</f>
        <v>1.2602124956638989</v>
      </c>
      <c r="V15092" s="8">
        <f t="shared" si="526"/>
        <v>96</v>
      </c>
    </row>
    <row r="15093" spans="1:28">
      <c r="A15093" s="34" t="s">
        <v>20</v>
      </c>
      <c r="B15093" s="34" t="s">
        <v>81</v>
      </c>
      <c r="C15093" s="5" t="s">
        <v>235</v>
      </c>
      <c r="D15093" s="35" t="s">
        <v>89</v>
      </c>
      <c r="E15093" s="36" t="s">
        <v>15</v>
      </c>
      <c r="F15093" s="37">
        <v>0</v>
      </c>
      <c r="G15093" s="38">
        <v>0.06</v>
      </c>
      <c r="H15093" s="34">
        <v>0.97469337092300246</v>
      </c>
      <c r="I15093" s="35">
        <v>36.562435082981338</v>
      </c>
      <c r="J15093" s="35">
        <v>0.99546295275202468</v>
      </c>
      <c r="K15093" s="35">
        <v>-0.49950359748943063</v>
      </c>
      <c r="L15093" s="35">
        <v>0</v>
      </c>
      <c r="M15093" s="35">
        <v>0</v>
      </c>
      <c r="N15093" s="35">
        <v>0</v>
      </c>
      <c r="O15093" s="35">
        <v>0</v>
      </c>
      <c r="P15093" s="36">
        <v>12</v>
      </c>
      <c r="Q15093" s="37">
        <v>96</v>
      </c>
      <c r="R15093" s="36">
        <v>0</v>
      </c>
      <c r="S15093" s="39">
        <f t="shared" si="525"/>
        <v>96</v>
      </c>
      <c r="T15093" s="34" t="s">
        <v>29</v>
      </c>
      <c r="U15093" s="12">
        <f>((alpha*(beta^speed))*(speed^ceta))</f>
        <v>2.4170925753155728</v>
      </c>
      <c r="V15093" s="8">
        <f t="shared" si="526"/>
        <v>96</v>
      </c>
    </row>
    <row r="15094" spans="1:28">
      <c r="A15094" s="34" t="s">
        <v>20</v>
      </c>
      <c r="B15094" s="34" t="s">
        <v>81</v>
      </c>
      <c r="C15094" s="5" t="s">
        <v>234</v>
      </c>
      <c r="D15094" s="35" t="s">
        <v>89</v>
      </c>
      <c r="E15094" s="36" t="s">
        <v>16</v>
      </c>
      <c r="F15094" s="37">
        <v>0</v>
      </c>
      <c r="G15094" s="38">
        <v>0.06</v>
      </c>
      <c r="H15094" s="34">
        <v>0.98243618969686541</v>
      </c>
      <c r="I15094" s="35">
        <v>966.06752355439107</v>
      </c>
      <c r="J15094" s="35">
        <v>-2.3696211137072196</v>
      </c>
      <c r="K15094" s="35">
        <v>17.040119870980647</v>
      </c>
      <c r="L15094" s="35">
        <v>-0.2124902475892391</v>
      </c>
      <c r="M15094" s="35">
        <v>0</v>
      </c>
      <c r="N15094" s="35">
        <v>0</v>
      </c>
      <c r="O15094" s="35">
        <v>0</v>
      </c>
      <c r="P15094" s="36">
        <v>12</v>
      </c>
      <c r="Q15094" s="37">
        <v>96</v>
      </c>
      <c r="R15094" s="36">
        <v>1</v>
      </c>
      <c r="S15094" s="39">
        <f t="shared" si="525"/>
        <v>96</v>
      </c>
      <c r="T15094" s="34" t="s">
        <v>30</v>
      </c>
      <c r="U15094" s="12">
        <f>((alpha*(speed^beta))+(ceta*(speed^delta)))</f>
        <v>6.4797978261971565</v>
      </c>
      <c r="V15094" s="8">
        <f t="shared" si="526"/>
        <v>96</v>
      </c>
    </row>
    <row r="15095" spans="1:28">
      <c r="A15095" s="34" t="s">
        <v>20</v>
      </c>
      <c r="B15095" s="34" t="s">
        <v>81</v>
      </c>
      <c r="C15095" s="5" t="s">
        <v>235</v>
      </c>
      <c r="D15095" s="35" t="s">
        <v>89</v>
      </c>
      <c r="E15095" s="36" t="s">
        <v>16</v>
      </c>
      <c r="F15095" s="37">
        <v>0</v>
      </c>
      <c r="G15095" s="38">
        <v>0.06</v>
      </c>
      <c r="H15095" s="34">
        <v>0.99800887198192934</v>
      </c>
      <c r="I15095" s="35">
        <v>3.3125469238782088</v>
      </c>
      <c r="J15095" s="35">
        <v>287.42337833028307</v>
      </c>
      <c r="K15095" s="35">
        <v>0.65155090586728093</v>
      </c>
      <c r="L15095" s="35">
        <v>0.81641658488846591</v>
      </c>
      <c r="M15095" s="35">
        <v>0.11651903932755245</v>
      </c>
      <c r="N15095" s="35">
        <v>0</v>
      </c>
      <c r="O15095" s="35">
        <v>0</v>
      </c>
      <c r="P15095" s="36">
        <v>12</v>
      </c>
      <c r="Q15095" s="37">
        <v>96</v>
      </c>
      <c r="R15095" s="36">
        <v>10</v>
      </c>
      <c r="S15095" s="39">
        <f t="shared" si="525"/>
        <v>96</v>
      </c>
      <c r="T15095" s="34" t="s">
        <v>44</v>
      </c>
      <c r="U15095" s="12">
        <f>(alpha+(beta/(1+EXP((((-1)*ceta)+(delta*LN(speed)))+(epsilon*speed)))))</f>
        <v>3.3127310792474796</v>
      </c>
      <c r="V15095" s="8">
        <f t="shared" si="526"/>
        <v>96</v>
      </c>
    </row>
    <row r="15096" spans="1:28">
      <c r="A15096" s="34" t="s">
        <v>20</v>
      </c>
      <c r="B15096" s="34" t="s">
        <v>81</v>
      </c>
      <c r="C15096" s="5" t="s">
        <v>234</v>
      </c>
      <c r="D15096" s="35" t="s">
        <v>89</v>
      </c>
      <c r="E15096" s="36" t="s">
        <v>14</v>
      </c>
      <c r="F15096" s="37">
        <v>0</v>
      </c>
      <c r="G15096" s="38">
        <v>0.06</v>
      </c>
      <c r="H15096" s="34">
        <v>0.98682916153275635</v>
      </c>
      <c r="I15096" s="35">
        <v>-9.0916344923395239E-7</v>
      </c>
      <c r="J15096" s="35">
        <v>1.5239960623358997E-4</v>
      </c>
      <c r="K15096" s="35">
        <v>-8.8955893169218089E-3</v>
      </c>
      <c r="L15096" s="35">
        <v>0.30063058871576437</v>
      </c>
      <c r="M15096" s="35">
        <v>0</v>
      </c>
      <c r="N15096" s="35">
        <v>0</v>
      </c>
      <c r="O15096" s="35">
        <v>0</v>
      </c>
      <c r="P15096" s="36">
        <v>12</v>
      </c>
      <c r="Q15096" s="37">
        <v>96</v>
      </c>
      <c r="R15096" s="36">
        <v>14</v>
      </c>
      <c r="S15096" s="39">
        <f t="shared" si="525"/>
        <v>96</v>
      </c>
      <c r="T15096" s="34" t="s">
        <v>51</v>
      </c>
      <c r="U15096" s="12">
        <f>(((alpha*(speed^3))+(beta*(speed^2))+(ceta*speed))+delta)</f>
        <v>4.6799151918585802E-2</v>
      </c>
      <c r="V15096" s="8">
        <f t="shared" si="526"/>
        <v>96</v>
      </c>
    </row>
    <row r="15097" spans="1:28">
      <c r="A15097" s="34" t="s">
        <v>20</v>
      </c>
      <c r="B15097" s="34" t="s">
        <v>81</v>
      </c>
      <c r="C15097" s="5" t="s">
        <v>235</v>
      </c>
      <c r="D15097" s="35" t="s">
        <v>89</v>
      </c>
      <c r="E15097" s="36" t="s">
        <v>14</v>
      </c>
      <c r="F15097" s="37">
        <v>0</v>
      </c>
      <c r="G15097" s="38">
        <v>0.06</v>
      </c>
      <c r="H15097" s="34">
        <v>0.98972053463447107</v>
      </c>
      <c r="I15097" s="35">
        <v>0.54197166686703546</v>
      </c>
      <c r="J15097" s="35">
        <v>1.0102176500315698</v>
      </c>
      <c r="K15097" s="35">
        <v>-0.72563894455723055</v>
      </c>
      <c r="L15097" s="35">
        <v>0</v>
      </c>
      <c r="M15097" s="35">
        <v>0</v>
      </c>
      <c r="N15097" s="35">
        <v>0</v>
      </c>
      <c r="O15097" s="35">
        <v>0</v>
      </c>
      <c r="P15097" s="36">
        <v>12</v>
      </c>
      <c r="Q15097" s="37">
        <v>96</v>
      </c>
      <c r="R15097" s="36">
        <v>0</v>
      </c>
      <c r="S15097" s="39">
        <f t="shared" si="525"/>
        <v>96</v>
      </c>
      <c r="T15097" s="34" t="s">
        <v>29</v>
      </c>
      <c r="U15097" s="12">
        <f>((alpha*(beta^speed))*(speed^ceta))</f>
        <v>5.2408143083963396E-2</v>
      </c>
      <c r="V15097" s="8">
        <f t="shared" si="526"/>
        <v>96</v>
      </c>
      <c r="AB15097" s="41"/>
    </row>
    <row r="15098" spans="1:28">
      <c r="A15098" s="34" t="s">
        <v>20</v>
      </c>
      <c r="B15098" s="34" t="s">
        <v>81</v>
      </c>
      <c r="C15098" s="5" t="s">
        <v>234</v>
      </c>
      <c r="D15098" s="35" t="s">
        <v>89</v>
      </c>
      <c r="E15098" s="36" t="s">
        <v>18</v>
      </c>
      <c r="F15098" s="37">
        <v>0</v>
      </c>
      <c r="G15098" s="38">
        <v>0.06</v>
      </c>
      <c r="H15098" s="34">
        <v>0.98707986961256755</v>
      </c>
      <c r="I15098" s="35">
        <v>-5.1084949995190117E-7</v>
      </c>
      <c r="J15098" s="35">
        <v>8.7721268812535785E-5</v>
      </c>
      <c r="K15098" s="35">
        <v>-5.6678363421242307E-3</v>
      </c>
      <c r="L15098" s="35">
        <v>0.21642003264449547</v>
      </c>
      <c r="M15098" s="35">
        <v>0</v>
      </c>
      <c r="N15098" s="35">
        <v>0</v>
      </c>
      <c r="O15098" s="35">
        <v>0</v>
      </c>
      <c r="P15098" s="36">
        <v>12</v>
      </c>
      <c r="Q15098" s="37">
        <v>96</v>
      </c>
      <c r="R15098" s="36">
        <v>14</v>
      </c>
      <c r="S15098" s="39">
        <f t="shared" si="525"/>
        <v>96</v>
      </c>
      <c r="T15098" s="34" t="s">
        <v>51</v>
      </c>
      <c r="U15098" s="12">
        <f>(((alpha*(speed^3))+(beta*(speed^2))+(ceta*speed))+delta)</f>
        <v>2.8780013987453917E-2</v>
      </c>
      <c r="V15098" s="8">
        <f t="shared" si="526"/>
        <v>96</v>
      </c>
    </row>
    <row r="15099" spans="1:28">
      <c r="A15099" s="34" t="s">
        <v>20</v>
      </c>
      <c r="B15099" s="34" t="s">
        <v>81</v>
      </c>
      <c r="C15099" s="5" t="s">
        <v>235</v>
      </c>
      <c r="D15099" s="35" t="s">
        <v>89</v>
      </c>
      <c r="E15099" s="36" t="s">
        <v>18</v>
      </c>
      <c r="F15099" s="37">
        <v>0</v>
      </c>
      <c r="G15099" s="38">
        <v>0.06</v>
      </c>
      <c r="H15099" s="34">
        <v>0.98401881586205264</v>
      </c>
      <c r="I15099" s="35">
        <v>0.62794044264193127</v>
      </c>
      <c r="J15099" s="35">
        <v>0.98920858747428175</v>
      </c>
      <c r="K15099" s="35">
        <v>-0.46316101373537388</v>
      </c>
      <c r="L15099" s="35">
        <v>0</v>
      </c>
      <c r="M15099" s="35">
        <v>0</v>
      </c>
      <c r="N15099" s="35">
        <v>0</v>
      </c>
      <c r="O15099" s="35">
        <v>0</v>
      </c>
      <c r="P15099" s="36">
        <v>12</v>
      </c>
      <c r="Q15099" s="37">
        <v>96</v>
      </c>
      <c r="R15099" s="36">
        <v>0</v>
      </c>
      <c r="S15099" s="39">
        <f t="shared" si="525"/>
        <v>96</v>
      </c>
      <c r="T15099" s="34" t="s">
        <v>29</v>
      </c>
      <c r="U15099" s="12">
        <f>((alpha*(beta^speed))*(speed^ceta))</f>
        <v>2.6757404117401424E-2</v>
      </c>
      <c r="V15099" s="8">
        <f t="shared" si="526"/>
        <v>96</v>
      </c>
    </row>
    <row r="15100" spans="1:28">
      <c r="A15100" s="34" t="s">
        <v>20</v>
      </c>
      <c r="B15100" s="34" t="s">
        <v>81</v>
      </c>
      <c r="C15100" s="5" t="s">
        <v>234</v>
      </c>
      <c r="D15100" s="35" t="s">
        <v>89</v>
      </c>
      <c r="E15100" s="36" t="s">
        <v>17</v>
      </c>
      <c r="F15100" s="37">
        <v>0</v>
      </c>
      <c r="G15100" s="38">
        <v>0.06</v>
      </c>
      <c r="H15100" s="34">
        <v>0.99616297848400426</v>
      </c>
      <c r="I15100" s="35">
        <v>4182.8208752141463</v>
      </c>
      <c r="J15100" s="35">
        <v>-0.83512768920424019</v>
      </c>
      <c r="K15100" s="35">
        <v>334.71629529177238</v>
      </c>
      <c r="L15100" s="35">
        <v>0.11850671173979818</v>
      </c>
      <c r="M15100" s="35">
        <v>0</v>
      </c>
      <c r="N15100" s="35">
        <v>0</v>
      </c>
      <c r="O15100" s="35">
        <v>0</v>
      </c>
      <c r="P15100" s="36">
        <v>12</v>
      </c>
      <c r="Q15100" s="37">
        <v>96</v>
      </c>
      <c r="R15100" s="36">
        <v>1</v>
      </c>
      <c r="S15100" s="39">
        <f t="shared" si="525"/>
        <v>96</v>
      </c>
      <c r="T15100" s="34" t="s">
        <v>30</v>
      </c>
      <c r="U15100" s="12">
        <f>((alpha*(speed^beta))+(ceta*(speed^delta)))</f>
        <v>667.37002561019699</v>
      </c>
      <c r="V15100" s="8">
        <f t="shared" si="526"/>
        <v>96</v>
      </c>
    </row>
    <row r="15101" spans="1:28">
      <c r="A15101" s="34" t="s">
        <v>20</v>
      </c>
      <c r="B15101" s="34" t="s">
        <v>81</v>
      </c>
      <c r="C15101" s="5" t="s">
        <v>235</v>
      </c>
      <c r="D15101" s="35" t="s">
        <v>89</v>
      </c>
      <c r="E15101" s="36" t="s">
        <v>17</v>
      </c>
      <c r="F15101" s="37">
        <v>0</v>
      </c>
      <c r="G15101" s="38">
        <v>0.06</v>
      </c>
      <c r="H15101" s="34">
        <v>0.99497937813622306</v>
      </c>
      <c r="I15101" s="35">
        <v>2304.0676636764301</v>
      </c>
      <c r="J15101" s="35">
        <v>1.0061973144359233</v>
      </c>
      <c r="K15101" s="35">
        <v>-0.39965023384164422</v>
      </c>
      <c r="L15101" s="35">
        <v>0</v>
      </c>
      <c r="M15101" s="35">
        <v>0</v>
      </c>
      <c r="N15101" s="35">
        <v>0</v>
      </c>
      <c r="O15101" s="35">
        <v>0</v>
      </c>
      <c r="P15101" s="36">
        <v>12</v>
      </c>
      <c r="Q15101" s="37">
        <v>96</v>
      </c>
      <c r="R15101" s="36">
        <v>0</v>
      </c>
      <c r="S15101" s="39">
        <f t="shared" si="525"/>
        <v>96</v>
      </c>
      <c r="T15101" s="34" t="s">
        <v>29</v>
      </c>
      <c r="U15101" s="12">
        <f>((alpha*(beta^speed))*(speed^ceta))</f>
        <v>672.76414333879575</v>
      </c>
      <c r="V15101" s="8">
        <f t="shared" si="526"/>
        <v>96</v>
      </c>
    </row>
    <row r="15102" spans="1:28">
      <c r="A15102" s="34" t="s">
        <v>20</v>
      </c>
      <c r="B15102" s="34" t="s">
        <v>81</v>
      </c>
      <c r="C15102" s="5" t="s">
        <v>234</v>
      </c>
      <c r="D15102" s="35" t="s">
        <v>89</v>
      </c>
      <c r="E15102" s="36" t="s">
        <v>15</v>
      </c>
      <c r="F15102" s="37">
        <v>50</v>
      </c>
      <c r="G15102" s="38">
        <v>0.06</v>
      </c>
      <c r="H15102" s="34">
        <v>0.99299722231508947</v>
      </c>
      <c r="I15102" s="35">
        <v>41.809166745991206</v>
      </c>
      <c r="J15102" s="35">
        <v>1.0110444287369329</v>
      </c>
      <c r="K15102" s="35">
        <v>-0.94662483451077251</v>
      </c>
      <c r="L15102" s="35">
        <v>0</v>
      </c>
      <c r="M15102" s="35">
        <v>0</v>
      </c>
      <c r="N15102" s="35">
        <v>0</v>
      </c>
      <c r="O15102" s="35">
        <v>0</v>
      </c>
      <c r="P15102" s="36">
        <v>12</v>
      </c>
      <c r="Q15102" s="37">
        <v>88</v>
      </c>
      <c r="R15102" s="36">
        <v>0</v>
      </c>
      <c r="S15102" s="39">
        <f t="shared" si="525"/>
        <v>88</v>
      </c>
      <c r="T15102" s="34" t="s">
        <v>29</v>
      </c>
      <c r="U15102" s="12">
        <f>((alpha*(beta^speed))*(speed^ceta))</f>
        <v>1.5861968340683712</v>
      </c>
      <c r="V15102" s="8">
        <f t="shared" si="526"/>
        <v>88</v>
      </c>
    </row>
    <row r="15103" spans="1:28">
      <c r="A15103" s="34" t="s">
        <v>20</v>
      </c>
      <c r="B15103" s="34" t="s">
        <v>81</v>
      </c>
      <c r="C15103" s="5" t="s">
        <v>235</v>
      </c>
      <c r="D15103" s="35" t="s">
        <v>89</v>
      </c>
      <c r="E15103" s="36" t="s">
        <v>15</v>
      </c>
      <c r="F15103" s="37">
        <v>50</v>
      </c>
      <c r="G15103" s="38">
        <v>0.06</v>
      </c>
      <c r="H15103" s="34">
        <v>0.9833761070177609</v>
      </c>
      <c r="I15103" s="35">
        <v>-1.9107948714351279</v>
      </c>
      <c r="J15103" s="35">
        <v>100.85445666242983</v>
      </c>
      <c r="K15103" s="35">
        <v>-0.58735616899646492</v>
      </c>
      <c r="L15103" s="35">
        <v>0.52866011251702538</v>
      </c>
      <c r="M15103" s="35">
        <v>2.4329042153774065E-3</v>
      </c>
      <c r="N15103" s="35">
        <v>0</v>
      </c>
      <c r="O15103" s="35">
        <v>0</v>
      </c>
      <c r="P15103" s="36">
        <v>12</v>
      </c>
      <c r="Q15103" s="37">
        <v>87</v>
      </c>
      <c r="R15103" s="36">
        <v>10</v>
      </c>
      <c r="S15103" s="39">
        <f t="shared" si="525"/>
        <v>87</v>
      </c>
      <c r="T15103" s="34" t="s">
        <v>44</v>
      </c>
      <c r="U15103" s="12">
        <f>(alpha+(beta/(1+EXP((((-1)*ceta)+(delta*LN(speed)))+(epsilon*speed)))))</f>
        <v>2.1940186677601945</v>
      </c>
      <c r="V15103" s="8">
        <f t="shared" si="526"/>
        <v>87</v>
      </c>
    </row>
    <row r="15104" spans="1:28">
      <c r="A15104" s="34" t="s">
        <v>20</v>
      </c>
      <c r="B15104" s="34" t="s">
        <v>81</v>
      </c>
      <c r="C15104" s="5" t="s">
        <v>234</v>
      </c>
      <c r="D15104" s="35" t="s">
        <v>89</v>
      </c>
      <c r="E15104" s="36" t="s">
        <v>16</v>
      </c>
      <c r="F15104" s="37">
        <v>50</v>
      </c>
      <c r="G15104" s="38">
        <v>0.06</v>
      </c>
      <c r="H15104" s="34">
        <v>0.98960718708516671</v>
      </c>
      <c r="I15104" s="35">
        <v>39430.452217796475</v>
      </c>
      <c r="J15104" s="35">
        <v>-4.0042507715373894</v>
      </c>
      <c r="K15104" s="35">
        <v>22.944644693747527</v>
      </c>
      <c r="L15104" s="35">
        <v>-0.26670721430731903</v>
      </c>
      <c r="M15104" s="35">
        <v>0</v>
      </c>
      <c r="N15104" s="35">
        <v>0</v>
      </c>
      <c r="O15104" s="35">
        <v>0</v>
      </c>
      <c r="P15104" s="36">
        <v>12</v>
      </c>
      <c r="Q15104" s="37">
        <v>88</v>
      </c>
      <c r="R15104" s="36">
        <v>1</v>
      </c>
      <c r="S15104" s="39">
        <f t="shared" si="525"/>
        <v>88</v>
      </c>
      <c r="T15104" s="34" t="s">
        <v>30</v>
      </c>
      <c r="U15104" s="12">
        <f>((alpha*(speed^beta))+(ceta*(speed^delta)))</f>
        <v>6.9520691307938609</v>
      </c>
      <c r="V15104" s="8">
        <f t="shared" si="526"/>
        <v>88</v>
      </c>
    </row>
    <row r="15105" spans="1:28">
      <c r="A15105" s="34" t="s">
        <v>20</v>
      </c>
      <c r="B15105" s="34" t="s">
        <v>81</v>
      </c>
      <c r="C15105" s="5" t="s">
        <v>235</v>
      </c>
      <c r="D15105" s="35" t="s">
        <v>89</v>
      </c>
      <c r="E15105" s="36" t="s">
        <v>16</v>
      </c>
      <c r="F15105" s="37">
        <v>50</v>
      </c>
      <c r="G15105" s="38">
        <v>0.06</v>
      </c>
      <c r="H15105" s="34">
        <v>0.99675258612069229</v>
      </c>
      <c r="I15105" s="35">
        <v>3067.4068680642126</v>
      </c>
      <c r="J15105" s="35">
        <v>1.0430067763312316</v>
      </c>
      <c r="K15105" s="35">
        <v>-2.2811605966749595</v>
      </c>
      <c r="L15105" s="35">
        <v>0</v>
      </c>
      <c r="M15105" s="35">
        <v>0</v>
      </c>
      <c r="N15105" s="35">
        <v>0</v>
      </c>
      <c r="O15105" s="35">
        <v>0</v>
      </c>
      <c r="P15105" s="36">
        <v>12</v>
      </c>
      <c r="Q15105" s="37">
        <v>87</v>
      </c>
      <c r="R15105" s="36">
        <v>0</v>
      </c>
      <c r="S15105" s="39">
        <f t="shared" si="525"/>
        <v>87</v>
      </c>
      <c r="T15105" s="34" t="s">
        <v>29</v>
      </c>
      <c r="U15105" s="12">
        <f>((alpha*(beta^speed))*(speed^ceta))</f>
        <v>4.5019099230962709</v>
      </c>
      <c r="V15105" s="8">
        <f t="shared" si="526"/>
        <v>87</v>
      </c>
    </row>
    <row r="15106" spans="1:28">
      <c r="A15106" s="34" t="s">
        <v>20</v>
      </c>
      <c r="B15106" s="34" t="s">
        <v>81</v>
      </c>
      <c r="C15106" s="5" t="s">
        <v>234</v>
      </c>
      <c r="D15106" s="35" t="s">
        <v>89</v>
      </c>
      <c r="E15106" s="36" t="s">
        <v>14</v>
      </c>
      <c r="F15106" s="37">
        <v>50</v>
      </c>
      <c r="G15106" s="38">
        <v>0.06</v>
      </c>
      <c r="H15106" s="34">
        <v>0.98800590194373494</v>
      </c>
      <c r="I15106" s="35">
        <v>-8.6907248457469025E-7</v>
      </c>
      <c r="J15106" s="35">
        <v>1.4476653333315561E-4</v>
      </c>
      <c r="K15106" s="35">
        <v>-8.7658910304977637E-3</v>
      </c>
      <c r="L15106" s="35">
        <v>0.31218708562447134</v>
      </c>
      <c r="M15106" s="35">
        <v>0</v>
      </c>
      <c r="N15106" s="35">
        <v>0</v>
      </c>
      <c r="O15106" s="35">
        <v>0</v>
      </c>
      <c r="P15106" s="36">
        <v>12</v>
      </c>
      <c r="Q15106" s="37">
        <v>88</v>
      </c>
      <c r="R15106" s="36">
        <v>14</v>
      </c>
      <c r="S15106" s="39">
        <f t="shared" ref="S15106:S15169" si="527">V15106</f>
        <v>88</v>
      </c>
      <c r="T15106" s="34" t="s">
        <v>51</v>
      </c>
      <c r="U15106" s="12">
        <f>(((alpha*(speed^3))+(beta*(speed^2))+(ceta*speed))+delta)</f>
        <v>6.9612144864541869E-2</v>
      </c>
      <c r="V15106" s="8">
        <f t="shared" ref="V15106:V15169" si="528">IF($V$1&lt;P15106,P15106,IF($V$1&gt;Q15106,Q15106,$V$1))</f>
        <v>88</v>
      </c>
    </row>
    <row r="15107" spans="1:28">
      <c r="A15107" s="34" t="s">
        <v>20</v>
      </c>
      <c r="B15107" s="34" t="s">
        <v>81</v>
      </c>
      <c r="C15107" s="5" t="s">
        <v>235</v>
      </c>
      <c r="D15107" s="35" t="s">
        <v>89</v>
      </c>
      <c r="E15107" s="36" t="s">
        <v>14</v>
      </c>
      <c r="F15107" s="37">
        <v>50</v>
      </c>
      <c r="G15107" s="38">
        <v>0.06</v>
      </c>
      <c r="H15107" s="34">
        <v>0.97512482286272828</v>
      </c>
      <c r="I15107" s="35">
        <v>0.93159076172453081</v>
      </c>
      <c r="J15107" s="35">
        <v>-1.0914176728250007</v>
      </c>
      <c r="K15107" s="35">
        <v>3.9328541469574957E-2</v>
      </c>
      <c r="L15107" s="35">
        <v>4.2236763602430415E-2</v>
      </c>
      <c r="M15107" s="35">
        <v>0</v>
      </c>
      <c r="N15107" s="35">
        <v>0</v>
      </c>
      <c r="O15107" s="35">
        <v>0</v>
      </c>
      <c r="P15107" s="36">
        <v>12</v>
      </c>
      <c r="Q15107" s="37">
        <v>87</v>
      </c>
      <c r="R15107" s="36">
        <v>1</v>
      </c>
      <c r="S15107" s="39">
        <f t="shared" si="527"/>
        <v>87</v>
      </c>
      <c r="T15107" s="34" t="s">
        <v>30</v>
      </c>
      <c r="U15107" s="12">
        <f>((alpha*(speed^beta))+(ceta*(speed^delta)))</f>
        <v>5.4611381464500244E-2</v>
      </c>
      <c r="V15107" s="8">
        <f t="shared" si="528"/>
        <v>87</v>
      </c>
      <c r="AB15107" s="41"/>
    </row>
    <row r="15108" spans="1:28">
      <c r="A15108" s="34" t="s">
        <v>20</v>
      </c>
      <c r="B15108" s="34" t="s">
        <v>81</v>
      </c>
      <c r="C15108" s="5" t="s">
        <v>234</v>
      </c>
      <c r="D15108" s="35" t="s">
        <v>89</v>
      </c>
      <c r="E15108" s="36" t="s">
        <v>18</v>
      </c>
      <c r="F15108" s="37">
        <v>50</v>
      </c>
      <c r="G15108" s="38">
        <v>0.06</v>
      </c>
      <c r="H15108" s="34">
        <v>0.98807575418639704</v>
      </c>
      <c r="I15108" s="35">
        <v>-5.4482754434522514E-7</v>
      </c>
      <c r="J15108" s="35">
        <v>9.4369404663169175E-5</v>
      </c>
      <c r="K15108" s="35">
        <v>-6.3236470589290925E-3</v>
      </c>
      <c r="L15108" s="35">
        <v>0.23611817897525714</v>
      </c>
      <c r="M15108" s="35">
        <v>0</v>
      </c>
      <c r="N15108" s="35">
        <v>0</v>
      </c>
      <c r="O15108" s="35">
        <v>0</v>
      </c>
      <c r="P15108" s="36">
        <v>12</v>
      </c>
      <c r="Q15108" s="37">
        <v>88</v>
      </c>
      <c r="R15108" s="36">
        <v>14</v>
      </c>
      <c r="S15108" s="39">
        <f t="shared" si="527"/>
        <v>88</v>
      </c>
      <c r="T15108" s="34" t="s">
        <v>51</v>
      </c>
      <c r="U15108" s="12">
        <f>(((alpha*(speed^3))+(beta*(speed^2))+(ceta*speed))+delta)</f>
        <v>3.9149191201049899E-2</v>
      </c>
      <c r="V15108" s="8">
        <f t="shared" si="528"/>
        <v>88</v>
      </c>
    </row>
    <row r="15109" spans="1:28">
      <c r="A15109" s="34" t="s">
        <v>20</v>
      </c>
      <c r="B15109" s="34" t="s">
        <v>81</v>
      </c>
      <c r="C15109" s="5" t="s">
        <v>235</v>
      </c>
      <c r="D15109" s="35" t="s">
        <v>89</v>
      </c>
      <c r="E15109" s="36" t="s">
        <v>18</v>
      </c>
      <c r="F15109" s="37">
        <v>50</v>
      </c>
      <c r="G15109" s="38">
        <v>0.06</v>
      </c>
      <c r="H15109" s="34">
        <v>0.98629005175533246</v>
      </c>
      <c r="I15109" s="35">
        <v>-8.6484025951979807E-7</v>
      </c>
      <c r="J15109" s="35">
        <v>1.5679153947342452E-4</v>
      </c>
      <c r="K15109" s="35">
        <v>-1.014756746452041E-2</v>
      </c>
      <c r="L15109" s="35">
        <v>0.28346076157624644</v>
      </c>
      <c r="M15109" s="35">
        <v>0</v>
      </c>
      <c r="N15109" s="35">
        <v>0</v>
      </c>
      <c r="O15109" s="35">
        <v>0</v>
      </c>
      <c r="P15109" s="36">
        <v>12</v>
      </c>
      <c r="Q15109" s="37">
        <v>87</v>
      </c>
      <c r="R15109" s="36">
        <v>14</v>
      </c>
      <c r="S15109" s="39">
        <f t="shared" si="527"/>
        <v>87</v>
      </c>
      <c r="T15109" s="34" t="s">
        <v>51</v>
      </c>
      <c r="U15109" s="12">
        <f>(((alpha*(speed^3))+(beta*(speed^2))+(ceta*speed))+delta)</f>
        <v>1.7877649022755349E-2</v>
      </c>
      <c r="V15109" s="8">
        <f t="shared" si="528"/>
        <v>87</v>
      </c>
    </row>
    <row r="15110" spans="1:28">
      <c r="A15110" s="34" t="s">
        <v>20</v>
      </c>
      <c r="B15110" s="34" t="s">
        <v>81</v>
      </c>
      <c r="C15110" s="5" t="s">
        <v>234</v>
      </c>
      <c r="D15110" s="35" t="s">
        <v>89</v>
      </c>
      <c r="E15110" s="36" t="s">
        <v>17</v>
      </c>
      <c r="F15110" s="37">
        <v>50</v>
      </c>
      <c r="G15110" s="38">
        <v>0.06</v>
      </c>
      <c r="H15110" s="34">
        <v>0.99628564142154252</v>
      </c>
      <c r="I15110" s="35">
        <v>3101.0584256198536</v>
      </c>
      <c r="J15110" s="35">
        <v>-0.57210560928576493</v>
      </c>
      <c r="K15110" s="35">
        <v>157.06001546767527</v>
      </c>
      <c r="L15110" s="35">
        <v>0.26011298142859474</v>
      </c>
      <c r="M15110" s="35">
        <v>0</v>
      </c>
      <c r="N15110" s="35">
        <v>0</v>
      </c>
      <c r="O15110" s="35">
        <v>0</v>
      </c>
      <c r="P15110" s="36">
        <v>12</v>
      </c>
      <c r="Q15110" s="37">
        <v>88</v>
      </c>
      <c r="R15110" s="36">
        <v>1</v>
      </c>
      <c r="S15110" s="39">
        <f t="shared" si="527"/>
        <v>88</v>
      </c>
      <c r="T15110" s="34" t="s">
        <v>30</v>
      </c>
      <c r="U15110" s="12">
        <f>((alpha*(speed^beta))+(ceta*(speed^delta)))</f>
        <v>742.69260846308782</v>
      </c>
      <c r="V15110" s="8">
        <f t="shared" si="528"/>
        <v>88</v>
      </c>
    </row>
    <row r="15111" spans="1:28">
      <c r="A15111" s="34" t="s">
        <v>20</v>
      </c>
      <c r="B15111" s="34" t="s">
        <v>81</v>
      </c>
      <c r="C15111" s="5" t="s">
        <v>235</v>
      </c>
      <c r="D15111" s="35" t="s">
        <v>89</v>
      </c>
      <c r="E15111" s="36" t="s">
        <v>17</v>
      </c>
      <c r="F15111" s="37">
        <v>50</v>
      </c>
      <c r="G15111" s="38">
        <v>0.06</v>
      </c>
      <c r="H15111" s="34">
        <v>0.99262965128466785</v>
      </c>
      <c r="I15111" s="35">
        <v>3259.5089251728928</v>
      </c>
      <c r="J15111" s="35">
        <v>-0.65781939170499015</v>
      </c>
      <c r="K15111" s="35">
        <v>209.79450964313239</v>
      </c>
      <c r="L15111" s="35">
        <v>0.21684766946281403</v>
      </c>
      <c r="M15111" s="35">
        <v>0</v>
      </c>
      <c r="N15111" s="35">
        <v>0</v>
      </c>
      <c r="O15111" s="35">
        <v>0</v>
      </c>
      <c r="P15111" s="36">
        <v>12</v>
      </c>
      <c r="Q15111" s="37">
        <v>87</v>
      </c>
      <c r="R15111" s="36">
        <v>1</v>
      </c>
      <c r="S15111" s="39">
        <f t="shared" si="527"/>
        <v>87</v>
      </c>
      <c r="T15111" s="34" t="s">
        <v>30</v>
      </c>
      <c r="U15111" s="12">
        <f>((alpha*(speed^beta))+(ceta*(speed^delta)))</f>
        <v>725.25608760430714</v>
      </c>
      <c r="V15111" s="8">
        <f t="shared" si="528"/>
        <v>87</v>
      </c>
    </row>
    <row r="15112" spans="1:28">
      <c r="A15112" s="34" t="s">
        <v>20</v>
      </c>
      <c r="B15112" s="34" t="s">
        <v>81</v>
      </c>
      <c r="C15112" s="5" t="s">
        <v>234</v>
      </c>
      <c r="D15112" s="35" t="s">
        <v>89</v>
      </c>
      <c r="E15112" s="36" t="s">
        <v>15</v>
      </c>
      <c r="F15112" s="37">
        <v>100</v>
      </c>
      <c r="G15112" s="38">
        <v>0.06</v>
      </c>
      <c r="H15112" s="34">
        <v>0.9760600590642835</v>
      </c>
      <c r="I15112" s="35">
        <v>56.238989581401199</v>
      </c>
      <c r="J15112" s="35">
        <v>1.0169022452069945</v>
      </c>
      <c r="K15112" s="35">
        <v>-1.0792987181677065</v>
      </c>
      <c r="L15112" s="35">
        <v>0</v>
      </c>
      <c r="M15112" s="35">
        <v>0</v>
      </c>
      <c r="N15112" s="35">
        <v>0</v>
      </c>
      <c r="O15112" s="35">
        <v>0</v>
      </c>
      <c r="P15112" s="36">
        <v>12</v>
      </c>
      <c r="Q15112" s="37">
        <v>80</v>
      </c>
      <c r="R15112" s="36">
        <v>0</v>
      </c>
      <c r="S15112" s="39">
        <f t="shared" si="527"/>
        <v>80</v>
      </c>
      <c r="T15112" s="34" t="s">
        <v>29</v>
      </c>
      <c r="U15112" s="12">
        <f>((alpha*(beta^speed))*(speed^ceta))</f>
        <v>1.898328738664552</v>
      </c>
      <c r="V15112" s="8">
        <f t="shared" si="528"/>
        <v>80</v>
      </c>
    </row>
    <row r="15113" spans="1:28">
      <c r="A15113" s="34" t="s">
        <v>20</v>
      </c>
      <c r="B15113" s="34" t="s">
        <v>81</v>
      </c>
      <c r="C15113" s="5" t="s">
        <v>235</v>
      </c>
      <c r="D15113" s="35" t="s">
        <v>89</v>
      </c>
      <c r="E15113" s="36" t="s">
        <v>15</v>
      </c>
      <c r="F15113" s="37">
        <v>100</v>
      </c>
      <c r="G15113" s="38">
        <v>0.06</v>
      </c>
      <c r="H15113" s="34">
        <v>0.98682034896554538</v>
      </c>
      <c r="I15113" s="35">
        <v>54.327204773181727</v>
      </c>
      <c r="J15113" s="35">
        <v>0.99306993113401942</v>
      </c>
      <c r="K15113" s="35">
        <v>-0.58426274079707141</v>
      </c>
      <c r="L15113" s="35">
        <v>0</v>
      </c>
      <c r="M15113" s="35">
        <v>0</v>
      </c>
      <c r="N15113" s="35">
        <v>0</v>
      </c>
      <c r="O15113" s="35">
        <v>0</v>
      </c>
      <c r="P15113" s="36">
        <v>12</v>
      </c>
      <c r="Q15113" s="37">
        <v>80</v>
      </c>
      <c r="R15113" s="36">
        <v>0</v>
      </c>
      <c r="S15113" s="39">
        <f t="shared" si="527"/>
        <v>80</v>
      </c>
      <c r="T15113" s="34" t="s">
        <v>29</v>
      </c>
      <c r="U15113" s="12">
        <f>((alpha*(beta^speed))*(speed^ceta))</f>
        <v>2.407129005319649</v>
      </c>
      <c r="V15113" s="8">
        <f t="shared" si="528"/>
        <v>80</v>
      </c>
    </row>
    <row r="15114" spans="1:28">
      <c r="A15114" s="34" t="s">
        <v>20</v>
      </c>
      <c r="B15114" s="34" t="s">
        <v>81</v>
      </c>
      <c r="C15114" s="5" t="s">
        <v>234</v>
      </c>
      <c r="D15114" s="35" t="s">
        <v>89</v>
      </c>
      <c r="E15114" s="36" t="s">
        <v>16</v>
      </c>
      <c r="F15114" s="37">
        <v>100</v>
      </c>
      <c r="G15114" s="38">
        <v>0.06</v>
      </c>
      <c r="H15114" s="34">
        <v>0.98993768700932638</v>
      </c>
      <c r="I15114" s="35">
        <v>9872.8120895255961</v>
      </c>
      <c r="J15114" s="35">
        <v>-3.410535146019511</v>
      </c>
      <c r="K15114" s="35">
        <v>23.751120215596302</v>
      </c>
      <c r="L15114" s="35">
        <v>-0.25884190484467484</v>
      </c>
      <c r="M15114" s="35">
        <v>0</v>
      </c>
      <c r="N15114" s="35">
        <v>0</v>
      </c>
      <c r="O15114" s="35">
        <v>0</v>
      </c>
      <c r="P15114" s="36">
        <v>12</v>
      </c>
      <c r="Q15114" s="37">
        <v>80</v>
      </c>
      <c r="R15114" s="36">
        <v>1</v>
      </c>
      <c r="S15114" s="39">
        <f t="shared" si="527"/>
        <v>80</v>
      </c>
      <c r="T15114" s="34" t="s">
        <v>30</v>
      </c>
      <c r="U15114" s="12">
        <f>((alpha*(speed^beta))+(ceta*(speed^delta)))</f>
        <v>7.6430376844819508</v>
      </c>
      <c r="V15114" s="8">
        <f t="shared" si="528"/>
        <v>80</v>
      </c>
    </row>
    <row r="15115" spans="1:28">
      <c r="A15115" s="34" t="s">
        <v>20</v>
      </c>
      <c r="B15115" s="34" t="s">
        <v>81</v>
      </c>
      <c r="C15115" s="5" t="s">
        <v>235</v>
      </c>
      <c r="D15115" s="35" t="s">
        <v>89</v>
      </c>
      <c r="E15115" s="36" t="s">
        <v>16</v>
      </c>
      <c r="F15115" s="37">
        <v>100</v>
      </c>
      <c r="G15115" s="38">
        <v>0.06</v>
      </c>
      <c r="H15115" s="34">
        <v>0.99478153848677975</v>
      </c>
      <c r="I15115" s="35">
        <v>4968.2228600674325</v>
      </c>
      <c r="J15115" s="35">
        <v>-2.4126341155042317</v>
      </c>
      <c r="K15115" s="35">
        <v>2.483367877248575</v>
      </c>
      <c r="L15115" s="35">
        <v>9.8767838833863045E-2</v>
      </c>
      <c r="M15115" s="35">
        <v>0</v>
      </c>
      <c r="N15115" s="35">
        <v>0</v>
      </c>
      <c r="O15115" s="35">
        <v>0</v>
      </c>
      <c r="P15115" s="36">
        <v>12</v>
      </c>
      <c r="Q15115" s="37">
        <v>80</v>
      </c>
      <c r="R15115" s="36">
        <v>1</v>
      </c>
      <c r="S15115" s="39">
        <f t="shared" si="527"/>
        <v>80</v>
      </c>
      <c r="T15115" s="34" t="s">
        <v>30</v>
      </c>
      <c r="U15115" s="12">
        <f>((alpha*(speed^beta))+(ceta*(speed^delta)))</f>
        <v>3.9555672331477711</v>
      </c>
      <c r="V15115" s="8">
        <f t="shared" si="528"/>
        <v>80</v>
      </c>
    </row>
    <row r="15116" spans="1:28">
      <c r="A15116" s="34" t="s">
        <v>20</v>
      </c>
      <c r="B15116" s="34" t="s">
        <v>81</v>
      </c>
      <c r="C15116" s="5" t="s">
        <v>234</v>
      </c>
      <c r="D15116" s="35" t="s">
        <v>89</v>
      </c>
      <c r="E15116" s="36" t="s">
        <v>14</v>
      </c>
      <c r="F15116" s="37">
        <v>100</v>
      </c>
      <c r="G15116" s="38">
        <v>0.06</v>
      </c>
      <c r="H15116" s="34">
        <v>0.9787369533588024</v>
      </c>
      <c r="I15116" s="35">
        <v>2.6343273610990861</v>
      </c>
      <c r="J15116" s="35">
        <v>0.13606175023603556</v>
      </c>
      <c r="K15116" s="35">
        <v>-6.5216410673407232E-4</v>
      </c>
      <c r="L15116" s="35">
        <v>0</v>
      </c>
      <c r="M15116" s="35">
        <v>0</v>
      </c>
      <c r="N15116" s="35">
        <v>0</v>
      </c>
      <c r="O15116" s="35">
        <v>0</v>
      </c>
      <c r="P15116" s="36">
        <v>12</v>
      </c>
      <c r="Q15116" s="37">
        <v>80</v>
      </c>
      <c r="R15116" s="36">
        <v>5</v>
      </c>
      <c r="S15116" s="39">
        <f t="shared" si="527"/>
        <v>80</v>
      </c>
      <c r="T15116" s="34" t="s">
        <v>36</v>
      </c>
      <c r="U15116" s="12">
        <f>(1/(((ceta*(speed^2))+(beta*speed))+alpha))</f>
        <v>0.10700431983217096</v>
      </c>
      <c r="V15116" s="8">
        <f t="shared" si="528"/>
        <v>80</v>
      </c>
    </row>
    <row r="15117" spans="1:28">
      <c r="A15117" s="34" t="s">
        <v>20</v>
      </c>
      <c r="B15117" s="34" t="s">
        <v>81</v>
      </c>
      <c r="C15117" s="5" t="s">
        <v>235</v>
      </c>
      <c r="D15117" s="35" t="s">
        <v>89</v>
      </c>
      <c r="E15117" s="36" t="s">
        <v>14</v>
      </c>
      <c r="F15117" s="37">
        <v>100</v>
      </c>
      <c r="G15117" s="38">
        <v>0.06</v>
      </c>
      <c r="H15117" s="34">
        <v>0.96291374357587145</v>
      </c>
      <c r="I15117" s="35">
        <v>0.50277072888385621</v>
      </c>
      <c r="J15117" s="35">
        <v>1.0109494629989295</v>
      </c>
      <c r="K15117" s="35">
        <v>-0.66417909774766859</v>
      </c>
      <c r="L15117" s="35">
        <v>0</v>
      </c>
      <c r="M15117" s="35">
        <v>0</v>
      </c>
      <c r="N15117" s="35">
        <v>0</v>
      </c>
      <c r="O15117" s="35">
        <v>0</v>
      </c>
      <c r="P15117" s="36">
        <v>12</v>
      </c>
      <c r="Q15117" s="37">
        <v>80</v>
      </c>
      <c r="R15117" s="36">
        <v>0</v>
      </c>
      <c r="S15117" s="39">
        <f t="shared" si="527"/>
        <v>80</v>
      </c>
      <c r="T15117" s="34" t="s">
        <v>29</v>
      </c>
      <c r="U15117" s="12">
        <f>((alpha*(beta^speed))*(speed^ceta))</f>
        <v>6.5423393546431813E-2</v>
      </c>
      <c r="V15117" s="8">
        <f t="shared" si="528"/>
        <v>80</v>
      </c>
      <c r="AB15117" s="41"/>
    </row>
    <row r="15118" spans="1:28">
      <c r="A15118" s="34" t="s">
        <v>20</v>
      </c>
      <c r="B15118" s="34" t="s">
        <v>81</v>
      </c>
      <c r="C15118" s="5" t="s">
        <v>234</v>
      </c>
      <c r="D15118" s="35" t="s">
        <v>89</v>
      </c>
      <c r="E15118" s="36" t="s">
        <v>18</v>
      </c>
      <c r="F15118" s="37">
        <v>100</v>
      </c>
      <c r="G15118" s="38">
        <v>0.06</v>
      </c>
      <c r="H15118" s="34">
        <v>0.9900006560239053</v>
      </c>
      <c r="I15118" s="35">
        <v>0.44497659746440976</v>
      </c>
      <c r="J15118" s="35">
        <v>0.99139052344305534</v>
      </c>
      <c r="K15118" s="35">
        <v>-0.31033003467088727</v>
      </c>
      <c r="L15118" s="35">
        <v>0</v>
      </c>
      <c r="M15118" s="35">
        <v>0</v>
      </c>
      <c r="N15118" s="35">
        <v>0</v>
      </c>
      <c r="O15118" s="35">
        <v>0</v>
      </c>
      <c r="P15118" s="36">
        <v>12</v>
      </c>
      <c r="Q15118" s="37">
        <v>80</v>
      </c>
      <c r="R15118" s="36">
        <v>0</v>
      </c>
      <c r="S15118" s="39">
        <f t="shared" si="527"/>
        <v>80</v>
      </c>
      <c r="T15118" s="34" t="s">
        <v>29</v>
      </c>
      <c r="U15118" s="12">
        <f>((alpha*(beta^speed))*(speed^ceta))</f>
        <v>5.71916001487991E-2</v>
      </c>
      <c r="V15118" s="8">
        <f t="shared" si="528"/>
        <v>80</v>
      </c>
    </row>
    <row r="15119" spans="1:28">
      <c r="A15119" s="34" t="s">
        <v>20</v>
      </c>
      <c r="B15119" s="34" t="s">
        <v>81</v>
      </c>
      <c r="C15119" s="5" t="s">
        <v>235</v>
      </c>
      <c r="D15119" s="35" t="s">
        <v>89</v>
      </c>
      <c r="E15119" s="36" t="s">
        <v>18</v>
      </c>
      <c r="F15119" s="37">
        <v>100</v>
      </c>
      <c r="G15119" s="38">
        <v>0.06</v>
      </c>
      <c r="H15119" s="34">
        <v>0.98340423721558468</v>
      </c>
      <c r="I15119" s="35">
        <v>-6.478561955948058E-7</v>
      </c>
      <c r="J15119" s="35">
        <v>1.3568103307690885E-4</v>
      </c>
      <c r="K15119" s="35">
        <v>-9.7894407885584529E-3</v>
      </c>
      <c r="L15119" s="35">
        <v>0.29001446230433714</v>
      </c>
      <c r="M15119" s="35">
        <v>0</v>
      </c>
      <c r="N15119" s="35">
        <v>0</v>
      </c>
      <c r="O15119" s="35">
        <v>0</v>
      </c>
      <c r="P15119" s="36">
        <v>12</v>
      </c>
      <c r="Q15119" s="37">
        <v>80</v>
      </c>
      <c r="R15119" s="36">
        <v>14</v>
      </c>
      <c r="S15119" s="39">
        <f t="shared" si="527"/>
        <v>80</v>
      </c>
      <c r="T15119" s="34" t="s">
        <v>51</v>
      </c>
      <c r="U15119" s="12">
        <f>(((alpha*(speed^3))+(beta*(speed^2))+(ceta*speed))+delta)</f>
        <v>4.3515438767336989E-2</v>
      </c>
      <c r="V15119" s="8">
        <f t="shared" si="528"/>
        <v>80</v>
      </c>
    </row>
    <row r="15120" spans="1:28">
      <c r="A15120" s="34" t="s">
        <v>20</v>
      </c>
      <c r="B15120" s="34" t="s">
        <v>81</v>
      </c>
      <c r="C15120" s="5" t="s">
        <v>234</v>
      </c>
      <c r="D15120" s="35" t="s">
        <v>89</v>
      </c>
      <c r="E15120" s="36" t="s">
        <v>17</v>
      </c>
      <c r="F15120" s="37">
        <v>100</v>
      </c>
      <c r="G15120" s="38">
        <v>0.06</v>
      </c>
      <c r="H15120" s="34">
        <v>0.99516258696069204</v>
      </c>
      <c r="I15120" s="35">
        <v>2380.9547268440983</v>
      </c>
      <c r="J15120" s="35">
        <v>1.0044926698597492</v>
      </c>
      <c r="K15120" s="35">
        <v>-0.32474955455470511</v>
      </c>
      <c r="L15120" s="35">
        <v>0</v>
      </c>
      <c r="M15120" s="35">
        <v>0</v>
      </c>
      <c r="N15120" s="35">
        <v>0</v>
      </c>
      <c r="O15120" s="35">
        <v>0</v>
      </c>
      <c r="P15120" s="36">
        <v>12</v>
      </c>
      <c r="Q15120" s="37">
        <v>80</v>
      </c>
      <c r="R15120" s="36">
        <v>0</v>
      </c>
      <c r="S15120" s="39">
        <f t="shared" si="527"/>
        <v>80</v>
      </c>
      <c r="T15120" s="34" t="s">
        <v>29</v>
      </c>
      <c r="U15120" s="12">
        <f>((alpha*(beta^speed))*(speed^ceta))</f>
        <v>821.23086510761459</v>
      </c>
      <c r="V15120" s="8">
        <f t="shared" si="528"/>
        <v>80</v>
      </c>
    </row>
    <row r="15121" spans="1:28">
      <c r="A15121" s="34" t="s">
        <v>20</v>
      </c>
      <c r="B15121" s="34" t="s">
        <v>81</v>
      </c>
      <c r="C15121" s="5" t="s">
        <v>235</v>
      </c>
      <c r="D15121" s="35" t="s">
        <v>89</v>
      </c>
      <c r="E15121" s="36" t="s">
        <v>17</v>
      </c>
      <c r="F15121" s="37">
        <v>100</v>
      </c>
      <c r="G15121" s="38">
        <v>0.06</v>
      </c>
      <c r="H15121" s="34">
        <v>0.99056923440445044</v>
      </c>
      <c r="I15121" s="35">
        <v>2270.0090435040788</v>
      </c>
      <c r="J15121" s="35">
        <v>1.0052454568897262</v>
      </c>
      <c r="K15121" s="35">
        <v>-0.33024225710655863</v>
      </c>
      <c r="L15121" s="35">
        <v>0</v>
      </c>
      <c r="M15121" s="35">
        <v>0</v>
      </c>
      <c r="N15121" s="35">
        <v>0</v>
      </c>
      <c r="O15121" s="35">
        <v>0</v>
      </c>
      <c r="P15121" s="36">
        <v>12</v>
      </c>
      <c r="Q15121" s="37">
        <v>80</v>
      </c>
      <c r="R15121" s="36">
        <v>0</v>
      </c>
      <c r="S15121" s="39">
        <f t="shared" si="527"/>
        <v>80</v>
      </c>
      <c r="T15121" s="34" t="s">
        <v>29</v>
      </c>
      <c r="U15121" s="12">
        <f>((alpha*(beta^speed))*(speed^ceta))</f>
        <v>811.55204561584719</v>
      </c>
      <c r="V15121" s="8">
        <f t="shared" si="528"/>
        <v>80</v>
      </c>
    </row>
    <row r="15122" spans="1:28">
      <c r="A15122" s="34" t="s">
        <v>20</v>
      </c>
      <c r="B15122" s="34" t="s">
        <v>81</v>
      </c>
      <c r="C15122" s="5" t="s">
        <v>236</v>
      </c>
      <c r="D15122" s="35" t="s">
        <v>90</v>
      </c>
      <c r="E15122" s="36" t="s">
        <v>15</v>
      </c>
      <c r="F15122" s="37">
        <v>0</v>
      </c>
      <c r="G15122" s="38">
        <v>0</v>
      </c>
      <c r="H15122" s="34">
        <v>0.99923226111047692</v>
      </c>
      <c r="I15122" s="35">
        <v>0.56141272126035291</v>
      </c>
      <c r="J15122" s="35">
        <v>21.740734531243824</v>
      </c>
      <c r="K15122" s="35">
        <v>0.96982487665837136</v>
      </c>
      <c r="L15122" s="35">
        <v>1.0439918005466344</v>
      </c>
      <c r="M15122" s="35">
        <v>1.6659835967854617E-2</v>
      </c>
      <c r="N15122" s="35">
        <v>0</v>
      </c>
      <c r="O15122" s="35">
        <v>0</v>
      </c>
      <c r="P15122" s="36">
        <v>12</v>
      </c>
      <c r="Q15122" s="37">
        <v>105</v>
      </c>
      <c r="R15122" s="36">
        <v>10</v>
      </c>
      <c r="S15122" s="39">
        <f t="shared" si="527"/>
        <v>100</v>
      </c>
      <c r="T15122" s="34" t="s">
        <v>44</v>
      </c>
      <c r="U15122" s="12">
        <f>(alpha+(beta/(1+EXP((((-1)*ceta)+(delta*LN(speed)))+(epsilon*speed)))))</f>
        <v>0.6495558351591757</v>
      </c>
      <c r="V15122" s="8">
        <f t="shared" si="528"/>
        <v>100</v>
      </c>
    </row>
    <row r="15123" spans="1:28">
      <c r="A15123" s="34" t="s">
        <v>20</v>
      </c>
      <c r="B15123" s="34" t="s">
        <v>81</v>
      </c>
      <c r="C15123" s="5" t="s">
        <v>236</v>
      </c>
      <c r="D15123" s="35" t="s">
        <v>90</v>
      </c>
      <c r="E15123" s="36" t="s">
        <v>16</v>
      </c>
      <c r="F15123" s="37">
        <v>0</v>
      </c>
      <c r="G15123" s="38">
        <v>0</v>
      </c>
      <c r="H15123" s="34">
        <v>0.9980801612396083</v>
      </c>
      <c r="I15123" s="35">
        <v>4.083173010464785E-2</v>
      </c>
      <c r="J15123" s="35">
        <v>1.2564591623841504E-2</v>
      </c>
      <c r="K15123" s="35">
        <v>4.3806717488924804E-4</v>
      </c>
      <c r="L15123" s="35">
        <v>0</v>
      </c>
      <c r="M15123" s="35">
        <v>0</v>
      </c>
      <c r="N15123" s="35">
        <v>0</v>
      </c>
      <c r="O15123" s="35">
        <v>0</v>
      </c>
      <c r="P15123" s="36">
        <v>12</v>
      </c>
      <c r="Q15123" s="37">
        <v>105</v>
      </c>
      <c r="R15123" s="36">
        <v>5</v>
      </c>
      <c r="S15123" s="39">
        <f t="shared" si="527"/>
        <v>100</v>
      </c>
      <c r="T15123" s="34" t="s">
        <v>36</v>
      </c>
      <c r="U15123" s="12">
        <f>(1/(((ceta*(speed^2))+(beta*speed))+alpha))</f>
        <v>0.17611951031730108</v>
      </c>
      <c r="V15123" s="8">
        <f t="shared" si="528"/>
        <v>100</v>
      </c>
    </row>
    <row r="15124" spans="1:28">
      <c r="A15124" s="34" t="s">
        <v>20</v>
      </c>
      <c r="B15124" s="34" t="s">
        <v>81</v>
      </c>
      <c r="C15124" s="5" t="s">
        <v>236</v>
      </c>
      <c r="D15124" s="35" t="s">
        <v>90</v>
      </c>
      <c r="E15124" s="36" t="s">
        <v>14</v>
      </c>
      <c r="F15124" s="37">
        <v>0</v>
      </c>
      <c r="G15124" s="38">
        <v>0</v>
      </c>
      <c r="H15124" s="34">
        <v>0.99589461790681277</v>
      </c>
      <c r="I15124" s="35">
        <v>3.3565970477061673</v>
      </c>
      <c r="J15124" s="35">
        <v>0.75463027106006397</v>
      </c>
      <c r="K15124" s="35">
        <v>-1.9857964733276676E-3</v>
      </c>
      <c r="L15124" s="35">
        <v>0</v>
      </c>
      <c r="M15124" s="35">
        <v>0</v>
      </c>
      <c r="N15124" s="35">
        <v>0</v>
      </c>
      <c r="O15124" s="35">
        <v>0</v>
      </c>
      <c r="P15124" s="36">
        <v>12</v>
      </c>
      <c r="Q15124" s="37">
        <v>105</v>
      </c>
      <c r="R15124" s="36">
        <v>5</v>
      </c>
      <c r="S15124" s="39">
        <f t="shared" si="527"/>
        <v>100</v>
      </c>
      <c r="T15124" s="34" t="s">
        <v>36</v>
      </c>
      <c r="U15124" s="12">
        <f>(1/(((ceta*(speed^2))+(beta*speed))+alpha))</f>
        <v>1.6960173947434792E-2</v>
      </c>
      <c r="V15124" s="8">
        <f t="shared" si="528"/>
        <v>100</v>
      </c>
      <c r="AB15124" s="41"/>
    </row>
    <row r="15125" spans="1:28">
      <c r="A15125" s="34" t="s">
        <v>20</v>
      </c>
      <c r="B15125" s="34" t="s">
        <v>81</v>
      </c>
      <c r="C15125" s="5" t="s">
        <v>236</v>
      </c>
      <c r="D15125" s="35" t="s">
        <v>90</v>
      </c>
      <c r="E15125" s="36" t="s">
        <v>18</v>
      </c>
      <c r="F15125" s="37">
        <v>0</v>
      </c>
      <c r="G15125" s="38">
        <v>0</v>
      </c>
      <c r="H15125" s="34">
        <v>0.99279264189126581</v>
      </c>
      <c r="I15125" s="35">
        <v>25.756499012228517</v>
      </c>
      <c r="J15125" s="35">
        <v>6.2540481033627291</v>
      </c>
      <c r="K15125" s="35">
        <v>-2.9090173919555762E-2</v>
      </c>
      <c r="L15125" s="35">
        <v>0</v>
      </c>
      <c r="M15125" s="35">
        <v>0</v>
      </c>
      <c r="N15125" s="35">
        <v>0</v>
      </c>
      <c r="O15125" s="35">
        <v>0</v>
      </c>
      <c r="P15125" s="36">
        <v>12</v>
      </c>
      <c r="Q15125" s="37">
        <v>105</v>
      </c>
      <c r="R15125" s="36">
        <v>5</v>
      </c>
      <c r="S15125" s="39">
        <f t="shared" si="527"/>
        <v>100</v>
      </c>
      <c r="T15125" s="34" t="s">
        <v>36</v>
      </c>
      <c r="U15125" s="12">
        <f>(1/(((ceta*(speed^2))+(beta*speed))+alpha))</f>
        <v>2.7757763647346333E-3</v>
      </c>
      <c r="V15125" s="8">
        <f t="shared" si="528"/>
        <v>100</v>
      </c>
      <c r="AB15125" s="41"/>
    </row>
    <row r="15126" spans="1:28">
      <c r="A15126" s="34" t="s">
        <v>20</v>
      </c>
      <c r="B15126" s="34" t="s">
        <v>81</v>
      </c>
      <c r="C15126" s="5" t="s">
        <v>236</v>
      </c>
      <c r="D15126" s="35" t="s">
        <v>90</v>
      </c>
      <c r="E15126" s="36" t="s">
        <v>17</v>
      </c>
      <c r="F15126" s="37">
        <v>0</v>
      </c>
      <c r="G15126" s="38">
        <v>0</v>
      </c>
      <c r="H15126" s="34">
        <v>0.99061219032331649</v>
      </c>
      <c r="I15126" s="35">
        <v>3222.4818251251331</v>
      </c>
      <c r="J15126" s="35">
        <v>1.004462154932009</v>
      </c>
      <c r="K15126" s="35">
        <v>-0.72756497519989538</v>
      </c>
      <c r="L15126" s="35">
        <v>0</v>
      </c>
      <c r="M15126" s="35">
        <v>0</v>
      </c>
      <c r="N15126" s="35">
        <v>0</v>
      </c>
      <c r="O15126" s="35">
        <v>0</v>
      </c>
      <c r="P15126" s="36">
        <v>12</v>
      </c>
      <c r="Q15126" s="37">
        <v>105</v>
      </c>
      <c r="R15126" s="36">
        <v>0</v>
      </c>
      <c r="S15126" s="39">
        <f t="shared" si="527"/>
        <v>100</v>
      </c>
      <c r="T15126" s="34" t="s">
        <v>29</v>
      </c>
      <c r="U15126" s="12">
        <f>((alpha*(beta^speed))*(speed^ceta))</f>
        <v>176.36742590973512</v>
      </c>
      <c r="V15126" s="8">
        <f t="shared" si="528"/>
        <v>100</v>
      </c>
    </row>
    <row r="15127" spans="1:28">
      <c r="A15127" s="34" t="s">
        <v>20</v>
      </c>
      <c r="B15127" s="34" t="s">
        <v>81</v>
      </c>
      <c r="C15127" s="5" t="s">
        <v>236</v>
      </c>
      <c r="D15127" s="35" t="s">
        <v>90</v>
      </c>
      <c r="E15127" s="36" t="s">
        <v>15</v>
      </c>
      <c r="F15127" s="37">
        <v>50</v>
      </c>
      <c r="G15127" s="38">
        <v>0</v>
      </c>
      <c r="H15127" s="34">
        <v>0.99910586113338606</v>
      </c>
      <c r="I15127" s="35">
        <v>0.55871738099290902</v>
      </c>
      <c r="J15127" s="35">
        <v>17.761877574135021</v>
      </c>
      <c r="K15127" s="35">
        <v>1.3784084764953968</v>
      </c>
      <c r="L15127" s="35">
        <v>1.1229492688788818</v>
      </c>
      <c r="M15127" s="35">
        <v>1.4262231160017369E-2</v>
      </c>
      <c r="N15127" s="35">
        <v>0</v>
      </c>
      <c r="O15127" s="35">
        <v>0</v>
      </c>
      <c r="P15127" s="36">
        <v>12</v>
      </c>
      <c r="Q15127" s="37">
        <v>105</v>
      </c>
      <c r="R15127" s="36">
        <v>10</v>
      </c>
      <c r="S15127" s="39">
        <f t="shared" si="527"/>
        <v>100</v>
      </c>
      <c r="T15127" s="34" t="s">
        <v>44</v>
      </c>
      <c r="U15127" s="12">
        <f>(alpha+(beta/(1+EXP((((-1)*ceta)+(delta*LN(speed)))+(epsilon*speed)))))</f>
        <v>0.65432241366820909</v>
      </c>
      <c r="V15127" s="8">
        <f t="shared" si="528"/>
        <v>100</v>
      </c>
    </row>
    <row r="15128" spans="1:28">
      <c r="A15128" s="34" t="s">
        <v>20</v>
      </c>
      <c r="B15128" s="34" t="s">
        <v>81</v>
      </c>
      <c r="C15128" s="5" t="s">
        <v>236</v>
      </c>
      <c r="D15128" s="35" t="s">
        <v>90</v>
      </c>
      <c r="E15128" s="36" t="s">
        <v>16</v>
      </c>
      <c r="F15128" s="37">
        <v>50</v>
      </c>
      <c r="G15128" s="38">
        <v>0</v>
      </c>
      <c r="H15128" s="34">
        <v>0.99748750256204743</v>
      </c>
      <c r="I15128" s="35">
        <v>0.20268652355480524</v>
      </c>
      <c r="J15128" s="35">
        <v>2.4217456725182648E-2</v>
      </c>
      <c r="K15128" s="35">
        <v>0.5298972091968106</v>
      </c>
      <c r="L15128" s="35">
        <v>0</v>
      </c>
      <c r="M15128" s="35">
        <v>0</v>
      </c>
      <c r="N15128" s="35">
        <v>0</v>
      </c>
      <c r="O15128" s="35">
        <v>0</v>
      </c>
      <c r="P15128" s="36">
        <v>12</v>
      </c>
      <c r="Q15128" s="37">
        <v>105</v>
      </c>
      <c r="R15128" s="36">
        <v>2</v>
      </c>
      <c r="S15128" s="39">
        <f t="shared" si="527"/>
        <v>100</v>
      </c>
      <c r="T15128" s="34" t="s">
        <v>31</v>
      </c>
      <c r="U15128" s="12">
        <f>((alpha+(beta*speed))^((-1)/ceta))</f>
        <v>0.16188771086254031</v>
      </c>
      <c r="V15128" s="8">
        <f t="shared" si="528"/>
        <v>100</v>
      </c>
    </row>
    <row r="15129" spans="1:28">
      <c r="A15129" s="34" t="s">
        <v>20</v>
      </c>
      <c r="B15129" s="34" t="s">
        <v>81</v>
      </c>
      <c r="C15129" s="5" t="s">
        <v>236</v>
      </c>
      <c r="D15129" s="35" t="s">
        <v>90</v>
      </c>
      <c r="E15129" s="36" t="s">
        <v>14</v>
      </c>
      <c r="F15129" s="37">
        <v>50</v>
      </c>
      <c r="G15129" s="38">
        <v>0</v>
      </c>
      <c r="H15129" s="34">
        <v>0.99569590404844188</v>
      </c>
      <c r="I15129" s="35">
        <v>3.3481535714480901</v>
      </c>
      <c r="J15129" s="35">
        <v>0.75682681246746164</v>
      </c>
      <c r="K15129" s="35">
        <v>-2.1150223400781556E-3</v>
      </c>
      <c r="L15129" s="35">
        <v>0</v>
      </c>
      <c r="M15129" s="35">
        <v>0</v>
      </c>
      <c r="N15129" s="35">
        <v>0</v>
      </c>
      <c r="O15129" s="35">
        <v>0</v>
      </c>
      <c r="P15129" s="36">
        <v>12</v>
      </c>
      <c r="Q15129" s="37">
        <v>105</v>
      </c>
      <c r="R15129" s="36">
        <v>5</v>
      </c>
      <c r="S15129" s="39">
        <f t="shared" si="527"/>
        <v>100</v>
      </c>
      <c r="T15129" s="34" t="s">
        <v>36</v>
      </c>
      <c r="U15129" s="12">
        <f>(1/(((ceta*(speed^2))+(beta*speed))+alpha))</f>
        <v>1.7276942580795922E-2</v>
      </c>
      <c r="V15129" s="8">
        <f t="shared" si="528"/>
        <v>100</v>
      </c>
      <c r="AB15129" s="41"/>
    </row>
    <row r="15130" spans="1:28">
      <c r="A15130" s="34" t="s">
        <v>20</v>
      </c>
      <c r="B15130" s="34" t="s">
        <v>81</v>
      </c>
      <c r="C15130" s="5" t="s">
        <v>236</v>
      </c>
      <c r="D15130" s="35" t="s">
        <v>90</v>
      </c>
      <c r="E15130" s="36" t="s">
        <v>18</v>
      </c>
      <c r="F15130" s="37">
        <v>50</v>
      </c>
      <c r="G15130" s="38">
        <v>0</v>
      </c>
      <c r="H15130" s="34">
        <v>0.99261502672680491</v>
      </c>
      <c r="I15130" s="35">
        <v>27.169588862994456</v>
      </c>
      <c r="J15130" s="35">
        <v>5.896451913126926</v>
      </c>
      <c r="K15130" s="35">
        <v>-2.6326736444593421E-2</v>
      </c>
      <c r="L15130" s="35">
        <v>0</v>
      </c>
      <c r="M15130" s="35">
        <v>0</v>
      </c>
      <c r="N15130" s="35">
        <v>0</v>
      </c>
      <c r="O15130" s="35">
        <v>0</v>
      </c>
      <c r="P15130" s="36">
        <v>12</v>
      </c>
      <c r="Q15130" s="37">
        <v>105</v>
      </c>
      <c r="R15130" s="36">
        <v>5</v>
      </c>
      <c r="S15130" s="39">
        <f t="shared" si="527"/>
        <v>100</v>
      </c>
      <c r="T15130" s="34" t="s">
        <v>36</v>
      </c>
      <c r="U15130" s="12">
        <f>(1/(((ceta*(speed^2))+(beta*speed))+alpha))</f>
        <v>2.8284749244621471E-3</v>
      </c>
      <c r="V15130" s="8">
        <f t="shared" si="528"/>
        <v>100</v>
      </c>
      <c r="AB15130" s="41"/>
    </row>
    <row r="15131" spans="1:28">
      <c r="A15131" s="34" t="s">
        <v>20</v>
      </c>
      <c r="B15131" s="34" t="s">
        <v>81</v>
      </c>
      <c r="C15131" s="5" t="s">
        <v>236</v>
      </c>
      <c r="D15131" s="35" t="s">
        <v>90</v>
      </c>
      <c r="E15131" s="36" t="s">
        <v>17</v>
      </c>
      <c r="F15131" s="37">
        <v>50</v>
      </c>
      <c r="G15131" s="38">
        <v>0</v>
      </c>
      <c r="H15131" s="34">
        <v>0.98899162183830347</v>
      </c>
      <c r="I15131" s="35">
        <v>3154.726038738595</v>
      </c>
      <c r="J15131" s="35">
        <v>1.00394714650614</v>
      </c>
      <c r="K15131" s="35">
        <v>-0.70522702415949134</v>
      </c>
      <c r="L15131" s="35">
        <v>0</v>
      </c>
      <c r="M15131" s="35">
        <v>0</v>
      </c>
      <c r="N15131" s="35">
        <v>0</v>
      </c>
      <c r="O15131" s="35">
        <v>0</v>
      </c>
      <c r="P15131" s="36">
        <v>12</v>
      </c>
      <c r="Q15131" s="37">
        <v>105</v>
      </c>
      <c r="R15131" s="36">
        <v>0</v>
      </c>
      <c r="S15131" s="39">
        <f t="shared" si="527"/>
        <v>100</v>
      </c>
      <c r="T15131" s="34" t="s">
        <v>29</v>
      </c>
      <c r="U15131" s="12">
        <f>((alpha*(beta^speed))*(speed^ceta))</f>
        <v>181.7994519865193</v>
      </c>
      <c r="V15131" s="8">
        <f t="shared" si="528"/>
        <v>100</v>
      </c>
    </row>
    <row r="15132" spans="1:28">
      <c r="A15132" s="34" t="s">
        <v>20</v>
      </c>
      <c r="B15132" s="34" t="s">
        <v>81</v>
      </c>
      <c r="C15132" s="5" t="s">
        <v>236</v>
      </c>
      <c r="D15132" s="35" t="s">
        <v>90</v>
      </c>
      <c r="E15132" s="36" t="s">
        <v>15</v>
      </c>
      <c r="F15132" s="37">
        <v>100</v>
      </c>
      <c r="G15132" s="38">
        <v>0</v>
      </c>
      <c r="H15132" s="34">
        <v>0.99905780447109294</v>
      </c>
      <c r="I15132" s="35">
        <v>46.853033111319711</v>
      </c>
      <c r="J15132" s="35">
        <v>1.0057298076212224</v>
      </c>
      <c r="K15132" s="35">
        <v>-1.0585762879535148</v>
      </c>
      <c r="L15132" s="35">
        <v>0</v>
      </c>
      <c r="M15132" s="35">
        <v>0</v>
      </c>
      <c r="N15132" s="35">
        <v>0</v>
      </c>
      <c r="O15132" s="35">
        <v>0</v>
      </c>
      <c r="P15132" s="36">
        <v>12</v>
      </c>
      <c r="Q15132" s="37">
        <v>105</v>
      </c>
      <c r="R15132" s="36">
        <v>0</v>
      </c>
      <c r="S15132" s="39">
        <f t="shared" si="527"/>
        <v>100</v>
      </c>
      <c r="T15132" s="34" t="s">
        <v>29</v>
      </c>
      <c r="U15132" s="12">
        <f>((alpha*(beta^speed))*(speed^ceta))</f>
        <v>0.63345726351572029</v>
      </c>
      <c r="V15132" s="8">
        <f t="shared" si="528"/>
        <v>100</v>
      </c>
    </row>
    <row r="15133" spans="1:28">
      <c r="A15133" s="34" t="s">
        <v>20</v>
      </c>
      <c r="B15133" s="34" t="s">
        <v>81</v>
      </c>
      <c r="C15133" s="5" t="s">
        <v>236</v>
      </c>
      <c r="D15133" s="35" t="s">
        <v>90</v>
      </c>
      <c r="E15133" s="36" t="s">
        <v>16</v>
      </c>
      <c r="F15133" s="37">
        <v>100</v>
      </c>
      <c r="G15133" s="38">
        <v>0</v>
      </c>
      <c r="H15133" s="34">
        <v>0.99695484255668509</v>
      </c>
      <c r="I15133" s="35">
        <v>8.648262011864441E-2</v>
      </c>
      <c r="J15133" s="35">
        <v>47.602293251134675</v>
      </c>
      <c r="K15133" s="35">
        <v>0.49808207497417684</v>
      </c>
      <c r="L15133" s="35">
        <v>1.1242474958255066</v>
      </c>
      <c r="M15133" s="35">
        <v>1.7701149405443341E-2</v>
      </c>
      <c r="N15133" s="35">
        <v>0</v>
      </c>
      <c r="O15133" s="35">
        <v>0</v>
      </c>
      <c r="P15133" s="36">
        <v>12</v>
      </c>
      <c r="Q15133" s="37">
        <v>105</v>
      </c>
      <c r="R15133" s="36">
        <v>10</v>
      </c>
      <c r="S15133" s="39">
        <f t="shared" si="527"/>
        <v>100</v>
      </c>
      <c r="T15133" s="34" t="s">
        <v>44</v>
      </c>
      <c r="U15133" s="12">
        <f>(alpha+(beta/(1+EXP((((-1)*ceta)+(delta*LN(speed)))+(epsilon*speed)))))</f>
        <v>0.16164659469088183</v>
      </c>
      <c r="V15133" s="8">
        <f t="shared" si="528"/>
        <v>100</v>
      </c>
    </row>
    <row r="15134" spans="1:28">
      <c r="A15134" s="34" t="s">
        <v>20</v>
      </c>
      <c r="B15134" s="34" t="s">
        <v>81</v>
      </c>
      <c r="C15134" s="5" t="s">
        <v>236</v>
      </c>
      <c r="D15134" s="35" t="s">
        <v>90</v>
      </c>
      <c r="E15134" s="36" t="s">
        <v>14</v>
      </c>
      <c r="F15134" s="37">
        <v>100</v>
      </c>
      <c r="G15134" s="38">
        <v>0</v>
      </c>
      <c r="H15134" s="34">
        <v>0.99550319092682038</v>
      </c>
      <c r="I15134" s="35">
        <v>3.4257283575420647</v>
      </c>
      <c r="J15134" s="35">
        <v>0.7479540947467288</v>
      </c>
      <c r="K15134" s="35">
        <v>-2.0898711503955546E-3</v>
      </c>
      <c r="L15134" s="35">
        <v>0</v>
      </c>
      <c r="M15134" s="35">
        <v>0</v>
      </c>
      <c r="N15134" s="35">
        <v>0</v>
      </c>
      <c r="O15134" s="35">
        <v>0</v>
      </c>
      <c r="P15134" s="36">
        <v>12</v>
      </c>
      <c r="Q15134" s="37">
        <v>105</v>
      </c>
      <c r="R15134" s="36">
        <v>5</v>
      </c>
      <c r="S15134" s="39">
        <f t="shared" si="527"/>
        <v>100</v>
      </c>
      <c r="T15134" s="34" t="s">
        <v>36</v>
      </c>
      <c r="U15134" s="12">
        <f>(1/(((ceta*(speed^2))+(beta*speed))+alpha))</f>
        <v>1.7445179209153779E-2</v>
      </c>
      <c r="V15134" s="8">
        <f t="shared" si="528"/>
        <v>100</v>
      </c>
      <c r="AB15134" s="41"/>
    </row>
    <row r="15135" spans="1:28">
      <c r="A15135" s="34" t="s">
        <v>20</v>
      </c>
      <c r="B15135" s="34" t="s">
        <v>81</v>
      </c>
      <c r="C15135" s="5" t="s">
        <v>236</v>
      </c>
      <c r="D15135" s="35" t="s">
        <v>90</v>
      </c>
      <c r="E15135" s="36" t="s">
        <v>18</v>
      </c>
      <c r="F15135" s="37">
        <v>100</v>
      </c>
      <c r="G15135" s="38">
        <v>0</v>
      </c>
      <c r="H15135" s="34">
        <v>0.99275942415633567</v>
      </c>
      <c r="I15135" s="35">
        <v>28.198488390883487</v>
      </c>
      <c r="J15135" s="35">
        <v>5.5911077120452894</v>
      </c>
      <c r="K15135" s="35">
        <v>-2.4055387338173133E-2</v>
      </c>
      <c r="L15135" s="35">
        <v>0</v>
      </c>
      <c r="M15135" s="35">
        <v>0</v>
      </c>
      <c r="N15135" s="35">
        <v>0</v>
      </c>
      <c r="O15135" s="35">
        <v>0</v>
      </c>
      <c r="P15135" s="36">
        <v>12</v>
      </c>
      <c r="Q15135" s="37">
        <v>105</v>
      </c>
      <c r="R15135" s="36">
        <v>5</v>
      </c>
      <c r="S15135" s="39">
        <f t="shared" si="527"/>
        <v>100</v>
      </c>
      <c r="T15135" s="34" t="s">
        <v>36</v>
      </c>
      <c r="U15135" s="12">
        <f>(1/(((ceta*(speed^2))+(beta*speed))+alpha))</f>
        <v>2.8838773376220028E-3</v>
      </c>
      <c r="V15135" s="8">
        <f t="shared" si="528"/>
        <v>100</v>
      </c>
      <c r="AB15135" s="41"/>
    </row>
    <row r="15136" spans="1:28">
      <c r="A15136" s="34" t="s">
        <v>20</v>
      </c>
      <c r="B15136" s="34" t="s">
        <v>81</v>
      </c>
      <c r="C15136" s="5" t="s">
        <v>236</v>
      </c>
      <c r="D15136" s="35" t="s">
        <v>90</v>
      </c>
      <c r="E15136" s="36" t="s">
        <v>17</v>
      </c>
      <c r="F15136" s="37">
        <v>100</v>
      </c>
      <c r="G15136" s="38">
        <v>0</v>
      </c>
      <c r="H15136" s="34">
        <v>0.98726793348435471</v>
      </c>
      <c r="I15136" s="35">
        <v>3087.0807923749271</v>
      </c>
      <c r="J15136" s="35">
        <v>1.0033692248223152</v>
      </c>
      <c r="K15136" s="35">
        <v>-0.68237267296423321</v>
      </c>
      <c r="L15136" s="35">
        <v>0</v>
      </c>
      <c r="M15136" s="35">
        <v>0</v>
      </c>
      <c r="N15136" s="35">
        <v>0</v>
      </c>
      <c r="O15136" s="35">
        <v>0</v>
      </c>
      <c r="P15136" s="36">
        <v>12</v>
      </c>
      <c r="Q15136" s="37">
        <v>105</v>
      </c>
      <c r="R15136" s="36">
        <v>0</v>
      </c>
      <c r="S15136" s="39">
        <f t="shared" si="527"/>
        <v>100</v>
      </c>
      <c r="T15136" s="34" t="s">
        <v>29</v>
      </c>
      <c r="U15136" s="12">
        <f>((alpha*(beta^speed))*(speed^ceta))</f>
        <v>186.58652579998227</v>
      </c>
      <c r="V15136" s="8">
        <f t="shared" si="528"/>
        <v>100</v>
      </c>
    </row>
    <row r="15137" spans="1:28">
      <c r="A15137" s="34" t="s">
        <v>20</v>
      </c>
      <c r="B15137" s="34" t="s">
        <v>81</v>
      </c>
      <c r="C15137" s="5" t="s">
        <v>236</v>
      </c>
      <c r="D15137" s="35" t="s">
        <v>90</v>
      </c>
      <c r="E15137" s="36" t="s">
        <v>15</v>
      </c>
      <c r="F15137" s="37">
        <v>0</v>
      </c>
      <c r="G15137" s="38">
        <v>-0.06</v>
      </c>
      <c r="H15137" s="34">
        <v>0.99433254404216276</v>
      </c>
      <c r="I15137" s="35">
        <v>17.301150530268156</v>
      </c>
      <c r="J15137" s="35">
        <v>0.95006512288322098</v>
      </c>
      <c r="K15137" s="35">
        <v>-0.57829739653149614</v>
      </c>
      <c r="L15137" s="35">
        <v>0</v>
      </c>
      <c r="M15137" s="35">
        <v>0</v>
      </c>
      <c r="N15137" s="35">
        <v>0</v>
      </c>
      <c r="O15137" s="35">
        <v>0</v>
      </c>
      <c r="P15137" s="36">
        <v>12</v>
      </c>
      <c r="Q15137" s="37">
        <v>105</v>
      </c>
      <c r="R15137" s="36">
        <v>0</v>
      </c>
      <c r="S15137" s="39">
        <f t="shared" si="527"/>
        <v>100</v>
      </c>
      <c r="T15137" s="34" t="s">
        <v>29</v>
      </c>
      <c r="U15137" s="12">
        <f>((alpha*(beta^speed))*(speed^ceta))</f>
        <v>7.191470855411974E-3</v>
      </c>
      <c r="V15137" s="8">
        <f t="shared" si="528"/>
        <v>100</v>
      </c>
    </row>
    <row r="15138" spans="1:28">
      <c r="A15138" s="34" t="s">
        <v>20</v>
      </c>
      <c r="B15138" s="34" t="s">
        <v>81</v>
      </c>
      <c r="C15138" s="5" t="s">
        <v>236</v>
      </c>
      <c r="D15138" s="35" t="s">
        <v>90</v>
      </c>
      <c r="E15138" s="36" t="s">
        <v>16</v>
      </c>
      <c r="F15138" s="37">
        <v>0</v>
      </c>
      <c r="G15138" s="38">
        <v>-0.06</v>
      </c>
      <c r="H15138" s="34">
        <v>0.99258219050507757</v>
      </c>
      <c r="I15138" s="35">
        <v>24.225995403828627</v>
      </c>
      <c r="J15138" s="35">
        <v>0.94937534700395021</v>
      </c>
      <c r="K15138" s="35">
        <v>-0.52535683637442776</v>
      </c>
      <c r="L15138" s="35">
        <v>0</v>
      </c>
      <c r="M15138" s="35">
        <v>0</v>
      </c>
      <c r="N15138" s="35">
        <v>0</v>
      </c>
      <c r="O15138" s="35">
        <v>0</v>
      </c>
      <c r="P15138" s="36">
        <v>12</v>
      </c>
      <c r="Q15138" s="37">
        <v>105</v>
      </c>
      <c r="R15138" s="36">
        <v>0</v>
      </c>
      <c r="S15138" s="39">
        <f t="shared" si="527"/>
        <v>100</v>
      </c>
      <c r="T15138" s="34" t="s">
        <v>29</v>
      </c>
      <c r="U15138" s="12">
        <f>((alpha*(beta^speed))*(speed^ceta))</f>
        <v>1.1949863712981904E-2</v>
      </c>
      <c r="V15138" s="8">
        <f t="shared" si="528"/>
        <v>100</v>
      </c>
    </row>
    <row r="15139" spans="1:28">
      <c r="A15139" s="34" t="s">
        <v>20</v>
      </c>
      <c r="B15139" s="34" t="s">
        <v>81</v>
      </c>
      <c r="C15139" s="5" t="s">
        <v>236</v>
      </c>
      <c r="D15139" s="35" t="s">
        <v>90</v>
      </c>
      <c r="E15139" s="36" t="s">
        <v>14</v>
      </c>
      <c r="F15139" s="37">
        <v>0</v>
      </c>
      <c r="G15139" s="38">
        <v>-0.06</v>
      </c>
      <c r="H15139" s="34">
        <v>0.99230345620474047</v>
      </c>
      <c r="I15139" s="35">
        <v>3.4611298264201285</v>
      </c>
      <c r="J15139" s="35">
        <v>-15.866811583126063</v>
      </c>
      <c r="K15139" s="35">
        <v>-2.0520452447848303</v>
      </c>
      <c r="L15139" s="35">
        <v>0</v>
      </c>
      <c r="M15139" s="35">
        <v>0</v>
      </c>
      <c r="N15139" s="35">
        <v>0</v>
      </c>
      <c r="O15139" s="35">
        <v>0</v>
      </c>
      <c r="P15139" s="36">
        <v>12</v>
      </c>
      <c r="Q15139" s="37">
        <v>105</v>
      </c>
      <c r="R15139" s="36">
        <v>13</v>
      </c>
      <c r="S15139" s="39">
        <f t="shared" si="527"/>
        <v>100</v>
      </c>
      <c r="T15139" s="34" t="s">
        <v>50</v>
      </c>
      <c r="U15139" s="12">
        <f>EXP((alpha+(beta/speed))+(ceta*LN(speed)))</f>
        <v>2.138702652373997E-3</v>
      </c>
      <c r="V15139" s="8">
        <f t="shared" si="528"/>
        <v>100</v>
      </c>
      <c r="AB15139" s="41"/>
    </row>
    <row r="15140" spans="1:28">
      <c r="A15140" s="34" t="s">
        <v>20</v>
      </c>
      <c r="B15140" s="34" t="s">
        <v>81</v>
      </c>
      <c r="C15140" s="5" t="s">
        <v>236</v>
      </c>
      <c r="D15140" s="35" t="s">
        <v>90</v>
      </c>
      <c r="E15140" s="36" t="s">
        <v>18</v>
      </c>
      <c r="F15140" s="37">
        <v>0</v>
      </c>
      <c r="G15140" s="38">
        <v>-0.06</v>
      </c>
      <c r="H15140" s="34">
        <v>0.99353254474941988</v>
      </c>
      <c r="I15140" s="35">
        <v>-6.8870024773770841E-2</v>
      </c>
      <c r="J15140" s="35">
        <v>-9.8190210313383819</v>
      </c>
      <c r="K15140" s="35">
        <v>-1.6846384778104422</v>
      </c>
      <c r="L15140" s="35">
        <v>0</v>
      </c>
      <c r="M15140" s="35">
        <v>0</v>
      </c>
      <c r="N15140" s="35">
        <v>0</v>
      </c>
      <c r="O15140" s="35">
        <v>0</v>
      </c>
      <c r="P15140" s="36">
        <v>12</v>
      </c>
      <c r="Q15140" s="37">
        <v>105</v>
      </c>
      <c r="R15140" s="36">
        <v>13</v>
      </c>
      <c r="S15140" s="39">
        <f t="shared" si="527"/>
        <v>100</v>
      </c>
      <c r="T15140" s="34" t="s">
        <v>50</v>
      </c>
      <c r="U15140" s="12">
        <f>EXP((alpha+(beta/speed))+(ceta*LN(speed)))</f>
        <v>3.6155111577219169E-4</v>
      </c>
      <c r="V15140" s="8">
        <f t="shared" si="528"/>
        <v>100</v>
      </c>
      <c r="AB15140" s="41"/>
    </row>
    <row r="15141" spans="1:28">
      <c r="A15141" s="34" t="s">
        <v>20</v>
      </c>
      <c r="B15141" s="34" t="s">
        <v>81</v>
      </c>
      <c r="C15141" s="5" t="s">
        <v>236</v>
      </c>
      <c r="D15141" s="35" t="s">
        <v>90</v>
      </c>
      <c r="E15141" s="36" t="s">
        <v>17</v>
      </c>
      <c r="F15141" s="37">
        <v>0</v>
      </c>
      <c r="G15141" s="38">
        <v>-0.06</v>
      </c>
      <c r="H15141" s="34">
        <v>0.98530425303736835</v>
      </c>
      <c r="I15141" s="35">
        <v>14.886808668157057</v>
      </c>
      <c r="J15141" s="35">
        <v>-26.53970677214884</v>
      </c>
      <c r="K15141" s="35">
        <v>-2.891352576915232</v>
      </c>
      <c r="L15141" s="35">
        <v>0</v>
      </c>
      <c r="M15141" s="35">
        <v>0</v>
      </c>
      <c r="N15141" s="35">
        <v>0</v>
      </c>
      <c r="O15141" s="35">
        <v>0</v>
      </c>
      <c r="P15141" s="36">
        <v>12</v>
      </c>
      <c r="Q15141" s="37">
        <v>105</v>
      </c>
      <c r="R15141" s="36">
        <v>13</v>
      </c>
      <c r="S15141" s="39">
        <f t="shared" si="527"/>
        <v>100</v>
      </c>
      <c r="T15141" s="34" t="s">
        <v>50</v>
      </c>
      <c r="U15141" s="12">
        <f>EXP((alpha+(beta/speed))+(ceta*LN(speed)))</f>
        <v>3.6922680467335089</v>
      </c>
      <c r="V15141" s="8">
        <f t="shared" si="528"/>
        <v>100</v>
      </c>
    </row>
    <row r="15142" spans="1:28">
      <c r="A15142" s="34" t="s">
        <v>20</v>
      </c>
      <c r="B15142" s="34" t="s">
        <v>81</v>
      </c>
      <c r="C15142" s="5" t="s">
        <v>236</v>
      </c>
      <c r="D15142" s="35" t="s">
        <v>90</v>
      </c>
      <c r="E15142" s="36" t="s">
        <v>15</v>
      </c>
      <c r="F15142" s="37">
        <v>50</v>
      </c>
      <c r="G15142" s="38">
        <v>-0.06</v>
      </c>
      <c r="H15142" s="34">
        <v>0.99421938761263529</v>
      </c>
      <c r="I15142" s="35">
        <v>17.118226675511906</v>
      </c>
      <c r="J15142" s="35">
        <v>0.94934219149963905</v>
      </c>
      <c r="K15142" s="35">
        <v>-0.58284874163852196</v>
      </c>
      <c r="L15142" s="35">
        <v>0</v>
      </c>
      <c r="M15142" s="35">
        <v>0</v>
      </c>
      <c r="N15142" s="35">
        <v>0</v>
      </c>
      <c r="O15142" s="35">
        <v>0</v>
      </c>
      <c r="P15142" s="36">
        <v>12</v>
      </c>
      <c r="Q15142" s="37">
        <v>105</v>
      </c>
      <c r="R15142" s="36">
        <v>0</v>
      </c>
      <c r="S15142" s="39">
        <f t="shared" si="527"/>
        <v>100</v>
      </c>
      <c r="T15142" s="34" t="s">
        <v>29</v>
      </c>
      <c r="U15142" s="12">
        <f>((alpha*(beta^speed))*(speed^ceta))</f>
        <v>6.457130289909456E-3</v>
      </c>
      <c r="V15142" s="8">
        <f t="shared" si="528"/>
        <v>100</v>
      </c>
    </row>
    <row r="15143" spans="1:28">
      <c r="A15143" s="34" t="s">
        <v>20</v>
      </c>
      <c r="B15143" s="34" t="s">
        <v>81</v>
      </c>
      <c r="C15143" s="5" t="s">
        <v>236</v>
      </c>
      <c r="D15143" s="35" t="s">
        <v>90</v>
      </c>
      <c r="E15143" s="36" t="s">
        <v>16</v>
      </c>
      <c r="F15143" s="37">
        <v>50</v>
      </c>
      <c r="G15143" s="38">
        <v>-0.06</v>
      </c>
      <c r="H15143" s="34">
        <v>0.99224010149460307</v>
      </c>
      <c r="I15143" s="35">
        <v>23.498932171545157</v>
      </c>
      <c r="J15143" s="35">
        <v>0.94880959166463041</v>
      </c>
      <c r="K15143" s="35">
        <v>-0.5221201491483396</v>
      </c>
      <c r="L15143" s="35">
        <v>0</v>
      </c>
      <c r="M15143" s="35">
        <v>0</v>
      </c>
      <c r="N15143" s="35">
        <v>0</v>
      </c>
      <c r="O15143" s="35">
        <v>0</v>
      </c>
      <c r="P15143" s="36">
        <v>12</v>
      </c>
      <c r="Q15143" s="37">
        <v>105</v>
      </c>
      <c r="R15143" s="36">
        <v>0</v>
      </c>
      <c r="S15143" s="39">
        <f t="shared" si="527"/>
        <v>100</v>
      </c>
      <c r="T15143" s="34" t="s">
        <v>29</v>
      </c>
      <c r="U15143" s="12">
        <f>((alpha*(beta^speed))*(speed^ceta))</f>
        <v>1.1084458167926333E-2</v>
      </c>
      <c r="V15143" s="8">
        <f t="shared" si="528"/>
        <v>100</v>
      </c>
    </row>
    <row r="15144" spans="1:28">
      <c r="A15144" s="34" t="s">
        <v>20</v>
      </c>
      <c r="B15144" s="34" t="s">
        <v>81</v>
      </c>
      <c r="C15144" s="5" t="s">
        <v>236</v>
      </c>
      <c r="D15144" s="35" t="s">
        <v>90</v>
      </c>
      <c r="E15144" s="36" t="s">
        <v>14</v>
      </c>
      <c r="F15144" s="37">
        <v>50</v>
      </c>
      <c r="G15144" s="38">
        <v>-0.06</v>
      </c>
      <c r="H15144" s="34">
        <v>0.99202736054397289</v>
      </c>
      <c r="I15144" s="35">
        <v>3.3076918453691255</v>
      </c>
      <c r="J15144" s="35">
        <v>-15.280627709518118</v>
      </c>
      <c r="K15144" s="35">
        <v>-2.0226442333720942</v>
      </c>
      <c r="L15144" s="35">
        <v>0</v>
      </c>
      <c r="M15144" s="35">
        <v>0</v>
      </c>
      <c r="N15144" s="35">
        <v>0</v>
      </c>
      <c r="O15144" s="35">
        <v>0</v>
      </c>
      <c r="P15144" s="36">
        <v>12</v>
      </c>
      <c r="Q15144" s="37">
        <v>105</v>
      </c>
      <c r="R15144" s="36">
        <v>13</v>
      </c>
      <c r="S15144" s="39">
        <f t="shared" si="527"/>
        <v>100</v>
      </c>
      <c r="T15144" s="34" t="s">
        <v>50</v>
      </c>
      <c r="U15144" s="12">
        <f>EXP((alpha+(beta/speed))+(ceta*LN(speed)))</f>
        <v>2.1128123490761334E-3</v>
      </c>
      <c r="V15144" s="8">
        <f t="shared" si="528"/>
        <v>100</v>
      </c>
      <c r="AB15144" s="41"/>
    </row>
    <row r="15145" spans="1:28">
      <c r="A15145" s="34" t="s">
        <v>20</v>
      </c>
      <c r="B15145" s="34" t="s">
        <v>81</v>
      </c>
      <c r="C15145" s="5" t="s">
        <v>236</v>
      </c>
      <c r="D15145" s="35" t="s">
        <v>90</v>
      </c>
      <c r="E15145" s="36" t="s">
        <v>18</v>
      </c>
      <c r="F15145" s="37">
        <v>50</v>
      </c>
      <c r="G15145" s="38">
        <v>-0.06</v>
      </c>
      <c r="H15145" s="34">
        <v>0.99312893206835939</v>
      </c>
      <c r="I15145" s="35">
        <v>-8.8059617133813384E-2</v>
      </c>
      <c r="J15145" s="35">
        <v>-9.7935929625268532</v>
      </c>
      <c r="K15145" s="35">
        <v>-1.6817345892734543</v>
      </c>
      <c r="L15145" s="35">
        <v>0</v>
      </c>
      <c r="M15145" s="35">
        <v>0</v>
      </c>
      <c r="N15145" s="35">
        <v>0</v>
      </c>
      <c r="O15145" s="35">
        <v>0</v>
      </c>
      <c r="P15145" s="36">
        <v>12</v>
      </c>
      <c r="Q15145" s="37">
        <v>105</v>
      </c>
      <c r="R15145" s="36">
        <v>13</v>
      </c>
      <c r="S15145" s="39">
        <f t="shared" si="527"/>
        <v>100</v>
      </c>
      <c r="T15145" s="34" t="s">
        <v>50</v>
      </c>
      <c r="U15145" s="12">
        <f>EXP((alpha+(beta/speed))+(ceta*LN(speed)))</f>
        <v>3.5954560287048586E-4</v>
      </c>
      <c r="V15145" s="8">
        <f t="shared" si="528"/>
        <v>100</v>
      </c>
      <c r="AB15145" s="41"/>
    </row>
    <row r="15146" spans="1:28">
      <c r="A15146" s="34" t="s">
        <v>20</v>
      </c>
      <c r="B15146" s="34" t="s">
        <v>81</v>
      </c>
      <c r="C15146" s="5" t="s">
        <v>236</v>
      </c>
      <c r="D15146" s="35" t="s">
        <v>90</v>
      </c>
      <c r="E15146" s="36" t="s">
        <v>17</v>
      </c>
      <c r="F15146" s="37">
        <v>50</v>
      </c>
      <c r="G15146" s="38">
        <v>-0.06</v>
      </c>
      <c r="H15146" s="34">
        <v>0.98411640582062643</v>
      </c>
      <c r="I15146" s="35">
        <v>14.906451688546889</v>
      </c>
      <c r="J15146" s="35">
        <v>-26.763729277346993</v>
      </c>
      <c r="K15146" s="35">
        <v>-2.9058986582857309</v>
      </c>
      <c r="L15146" s="35">
        <v>0</v>
      </c>
      <c r="M15146" s="35">
        <v>0</v>
      </c>
      <c r="N15146" s="35">
        <v>0</v>
      </c>
      <c r="O15146" s="35">
        <v>0</v>
      </c>
      <c r="P15146" s="36">
        <v>12</v>
      </c>
      <c r="Q15146" s="37">
        <v>105</v>
      </c>
      <c r="R15146" s="36">
        <v>13</v>
      </c>
      <c r="S15146" s="39">
        <f t="shared" si="527"/>
        <v>100</v>
      </c>
      <c r="T15146" s="34" t="s">
        <v>50</v>
      </c>
      <c r="U15146" s="12">
        <f>EXP((alpha+(beta/speed))+(ceta*LN(speed)))</f>
        <v>3.5136540334000754</v>
      </c>
      <c r="V15146" s="8">
        <f t="shared" si="528"/>
        <v>100</v>
      </c>
    </row>
    <row r="15147" spans="1:28">
      <c r="A15147" s="34" t="s">
        <v>20</v>
      </c>
      <c r="B15147" s="34" t="s">
        <v>81</v>
      </c>
      <c r="C15147" s="5" t="s">
        <v>236</v>
      </c>
      <c r="D15147" s="35" t="s">
        <v>90</v>
      </c>
      <c r="E15147" s="36" t="s">
        <v>15</v>
      </c>
      <c r="F15147" s="37">
        <v>100</v>
      </c>
      <c r="G15147" s="38">
        <v>-0.06</v>
      </c>
      <c r="H15147" s="34">
        <v>0.99403073139532416</v>
      </c>
      <c r="I15147" s="35">
        <v>15.058377330757439</v>
      </c>
      <c r="J15147" s="35">
        <v>0.94657427468103816</v>
      </c>
      <c r="K15147" s="35">
        <v>-0.52858303247789917</v>
      </c>
      <c r="L15147" s="35">
        <v>0</v>
      </c>
      <c r="M15147" s="35">
        <v>0</v>
      </c>
      <c r="N15147" s="35">
        <v>0</v>
      </c>
      <c r="O15147" s="35">
        <v>0</v>
      </c>
      <c r="P15147" s="36">
        <v>12</v>
      </c>
      <c r="Q15147" s="37">
        <v>105</v>
      </c>
      <c r="R15147" s="36">
        <v>0</v>
      </c>
      <c r="S15147" s="39">
        <f t="shared" si="527"/>
        <v>100</v>
      </c>
      <c r="T15147" s="34" t="s">
        <v>29</v>
      </c>
      <c r="U15147" s="12">
        <f>((alpha*(beta^speed))*(speed^ceta))</f>
        <v>5.4460527707242985E-3</v>
      </c>
      <c r="V15147" s="8">
        <f t="shared" si="528"/>
        <v>100</v>
      </c>
    </row>
    <row r="15148" spans="1:28">
      <c r="A15148" s="34" t="s">
        <v>20</v>
      </c>
      <c r="B15148" s="34" t="s">
        <v>81</v>
      </c>
      <c r="C15148" s="5" t="s">
        <v>236</v>
      </c>
      <c r="D15148" s="35" t="s">
        <v>90</v>
      </c>
      <c r="E15148" s="36" t="s">
        <v>16</v>
      </c>
      <c r="F15148" s="37">
        <v>100</v>
      </c>
      <c r="G15148" s="38">
        <v>-0.06</v>
      </c>
      <c r="H15148" s="34">
        <v>0.99171244506666956</v>
      </c>
      <c r="I15148" s="35">
        <v>20.827749265787723</v>
      </c>
      <c r="J15148" s="35">
        <v>0.94663892710710928</v>
      </c>
      <c r="K15148" s="35">
        <v>-0.47284285852273944</v>
      </c>
      <c r="L15148" s="35">
        <v>0</v>
      </c>
      <c r="M15148" s="35">
        <v>0</v>
      </c>
      <c r="N15148" s="35">
        <v>0</v>
      </c>
      <c r="O15148" s="35">
        <v>0</v>
      </c>
      <c r="P15148" s="36">
        <v>12</v>
      </c>
      <c r="Q15148" s="37">
        <v>105</v>
      </c>
      <c r="R15148" s="36">
        <v>0</v>
      </c>
      <c r="S15148" s="39">
        <f t="shared" si="527"/>
        <v>100</v>
      </c>
      <c r="T15148" s="34" t="s">
        <v>29</v>
      </c>
      <c r="U15148" s="12">
        <f>((alpha*(beta^speed))*(speed^ceta))</f>
        <v>9.8037573333943969E-3</v>
      </c>
      <c r="V15148" s="8">
        <f t="shared" si="528"/>
        <v>100</v>
      </c>
    </row>
    <row r="15149" spans="1:28">
      <c r="A15149" s="34" t="s">
        <v>20</v>
      </c>
      <c r="B15149" s="34" t="s">
        <v>81</v>
      </c>
      <c r="C15149" s="5" t="s">
        <v>236</v>
      </c>
      <c r="D15149" s="35" t="s">
        <v>90</v>
      </c>
      <c r="E15149" s="36" t="s">
        <v>14</v>
      </c>
      <c r="F15149" s="37">
        <v>100</v>
      </c>
      <c r="G15149" s="38">
        <v>-0.06</v>
      </c>
      <c r="H15149" s="34">
        <v>0.99189521289493265</v>
      </c>
      <c r="I15149" s="35">
        <v>3.3538653730239347</v>
      </c>
      <c r="J15149" s="35">
        <v>-15.657575208668669</v>
      </c>
      <c r="K15149" s="35">
        <v>-2.0385457079719953</v>
      </c>
      <c r="L15149" s="35">
        <v>0</v>
      </c>
      <c r="M15149" s="35">
        <v>0</v>
      </c>
      <c r="N15149" s="35">
        <v>0</v>
      </c>
      <c r="O15149" s="35">
        <v>0</v>
      </c>
      <c r="P15149" s="36">
        <v>12</v>
      </c>
      <c r="Q15149" s="37">
        <v>105</v>
      </c>
      <c r="R15149" s="36">
        <v>13</v>
      </c>
      <c r="S15149" s="39">
        <f t="shared" si="527"/>
        <v>100</v>
      </c>
      <c r="T15149" s="34" t="s">
        <v>50</v>
      </c>
      <c r="U15149" s="12">
        <f>EXP((alpha+(beta/speed))+(ceta*LN(speed)))</f>
        <v>2.0486785648503414E-3</v>
      </c>
      <c r="V15149" s="8">
        <f t="shared" si="528"/>
        <v>100</v>
      </c>
      <c r="AB15149" s="41"/>
    </row>
    <row r="15150" spans="1:28">
      <c r="A15150" s="34" t="s">
        <v>20</v>
      </c>
      <c r="B15150" s="34" t="s">
        <v>81</v>
      </c>
      <c r="C15150" s="5" t="s">
        <v>236</v>
      </c>
      <c r="D15150" s="35" t="s">
        <v>90</v>
      </c>
      <c r="E15150" s="36" t="s">
        <v>18</v>
      </c>
      <c r="F15150" s="37">
        <v>100</v>
      </c>
      <c r="G15150" s="38">
        <v>-0.06</v>
      </c>
      <c r="H15150" s="34">
        <v>0.9929061577907482</v>
      </c>
      <c r="I15150" s="35">
        <v>-8.9014093238462752E-2</v>
      </c>
      <c r="J15150" s="35">
        <v>-9.7859465395118264</v>
      </c>
      <c r="K15150" s="35">
        <v>-1.6830192066074883</v>
      </c>
      <c r="L15150" s="35">
        <v>0</v>
      </c>
      <c r="M15150" s="35">
        <v>0</v>
      </c>
      <c r="N15150" s="35">
        <v>0</v>
      </c>
      <c r="O15150" s="35">
        <v>0</v>
      </c>
      <c r="P15150" s="36">
        <v>12</v>
      </c>
      <c r="Q15150" s="37">
        <v>105</v>
      </c>
      <c r="R15150" s="36">
        <v>13</v>
      </c>
      <c r="S15150" s="39">
        <f t="shared" si="527"/>
        <v>100</v>
      </c>
      <c r="T15150" s="34" t="s">
        <v>50</v>
      </c>
      <c r="U15150" s="12">
        <f>EXP((alpha+(beta/speed))+(ceta*LN(speed)))</f>
        <v>3.5711116741158131E-4</v>
      </c>
      <c r="V15150" s="8">
        <f t="shared" si="528"/>
        <v>100</v>
      </c>
      <c r="AB15150" s="41"/>
    </row>
    <row r="15151" spans="1:28">
      <c r="A15151" s="34" t="s">
        <v>20</v>
      </c>
      <c r="B15151" s="34" t="s">
        <v>81</v>
      </c>
      <c r="C15151" s="5" t="s">
        <v>236</v>
      </c>
      <c r="D15151" s="35" t="s">
        <v>90</v>
      </c>
      <c r="E15151" s="36" t="s">
        <v>17</v>
      </c>
      <c r="F15151" s="37">
        <v>100</v>
      </c>
      <c r="G15151" s="38">
        <v>-0.06</v>
      </c>
      <c r="H15151" s="34">
        <v>0.98317038383568833</v>
      </c>
      <c r="I15151" s="35">
        <v>688.80934441493002</v>
      </c>
      <c r="J15151" s="35">
        <v>0.93986518661685881</v>
      </c>
      <c r="K15151" s="35">
        <v>-0.14554992267522962</v>
      </c>
      <c r="L15151" s="35">
        <v>0</v>
      </c>
      <c r="M15151" s="35">
        <v>0</v>
      </c>
      <c r="N15151" s="35">
        <v>0</v>
      </c>
      <c r="O15151" s="35">
        <v>0</v>
      </c>
      <c r="P15151" s="36">
        <v>12</v>
      </c>
      <c r="Q15151" s="37">
        <v>105</v>
      </c>
      <c r="R15151" s="36">
        <v>0</v>
      </c>
      <c r="S15151" s="39">
        <f t="shared" si="527"/>
        <v>100</v>
      </c>
      <c r="T15151" s="34" t="s">
        <v>29</v>
      </c>
      <c r="U15151" s="12">
        <f>((alpha*(beta^speed))*(speed^ceta))</f>
        <v>0.71376543369710765</v>
      </c>
      <c r="V15151" s="8">
        <f t="shared" si="528"/>
        <v>100</v>
      </c>
    </row>
    <row r="15152" spans="1:28">
      <c r="A15152" s="34" t="s">
        <v>20</v>
      </c>
      <c r="B15152" s="34" t="s">
        <v>81</v>
      </c>
      <c r="C15152" s="5" t="s">
        <v>236</v>
      </c>
      <c r="D15152" s="35" t="s">
        <v>90</v>
      </c>
      <c r="E15152" s="36" t="s">
        <v>15</v>
      </c>
      <c r="F15152" s="37">
        <v>0</v>
      </c>
      <c r="G15152" s="38">
        <v>-0.04</v>
      </c>
      <c r="H15152" s="34">
        <v>0.99665884530598037</v>
      </c>
      <c r="I15152" s="35">
        <v>31.683816825342934</v>
      </c>
      <c r="J15152" s="35">
        <v>0.97011418366104007</v>
      </c>
      <c r="K15152" s="35">
        <v>-0.840875417489093</v>
      </c>
      <c r="L15152" s="35">
        <v>0</v>
      </c>
      <c r="M15152" s="35">
        <v>0</v>
      </c>
      <c r="N15152" s="35">
        <v>0</v>
      </c>
      <c r="O15152" s="35">
        <v>0</v>
      </c>
      <c r="P15152" s="36">
        <v>12</v>
      </c>
      <c r="Q15152" s="37">
        <v>105</v>
      </c>
      <c r="R15152" s="36">
        <v>0</v>
      </c>
      <c r="S15152" s="39">
        <f t="shared" si="527"/>
        <v>100</v>
      </c>
      <c r="T15152" s="34" t="s">
        <v>29</v>
      </c>
      <c r="U15152" s="12">
        <f>((alpha*(beta^speed))*(speed^ceta))</f>
        <v>3.1722841920196421E-2</v>
      </c>
      <c r="V15152" s="8">
        <f t="shared" si="528"/>
        <v>100</v>
      </c>
    </row>
    <row r="15153" spans="1:28">
      <c r="A15153" s="34" t="s">
        <v>20</v>
      </c>
      <c r="B15153" s="34" t="s">
        <v>81</v>
      </c>
      <c r="C15153" s="5" t="s">
        <v>236</v>
      </c>
      <c r="D15153" s="35" t="s">
        <v>90</v>
      </c>
      <c r="E15153" s="36" t="s">
        <v>16</v>
      </c>
      <c r="F15153" s="37">
        <v>0</v>
      </c>
      <c r="G15153" s="38">
        <v>-0.04</v>
      </c>
      <c r="H15153" s="34">
        <v>0.99380348984048661</v>
      </c>
      <c r="I15153" s="35">
        <v>-7.2178005723874103E-2</v>
      </c>
      <c r="J15153" s="35">
        <v>43.140771202136364</v>
      </c>
      <c r="K15153" s="35">
        <v>0.50476961746868376</v>
      </c>
      <c r="L15153" s="35">
        <v>0.96133891644697145</v>
      </c>
      <c r="M15153" s="35">
        <v>2.1907068123543587E-2</v>
      </c>
      <c r="N15153" s="35">
        <v>0</v>
      </c>
      <c r="O15153" s="35">
        <v>0</v>
      </c>
      <c r="P15153" s="36">
        <v>12</v>
      </c>
      <c r="Q15153" s="37">
        <v>105</v>
      </c>
      <c r="R15153" s="36">
        <v>10</v>
      </c>
      <c r="S15153" s="39">
        <f t="shared" si="527"/>
        <v>100</v>
      </c>
      <c r="T15153" s="34" t="s">
        <v>44</v>
      </c>
      <c r="U15153" s="12">
        <f>(alpha+(beta/(1+EXP((((-1)*ceta)+(delta*LN(speed)))+(epsilon*speed)))))</f>
        <v>2.3114005531590667E-2</v>
      </c>
      <c r="V15153" s="8">
        <f t="shared" si="528"/>
        <v>100</v>
      </c>
    </row>
    <row r="15154" spans="1:28">
      <c r="A15154" s="34" t="s">
        <v>20</v>
      </c>
      <c r="B15154" s="34" t="s">
        <v>81</v>
      </c>
      <c r="C15154" s="5" t="s">
        <v>236</v>
      </c>
      <c r="D15154" s="35" t="s">
        <v>90</v>
      </c>
      <c r="E15154" s="36" t="s">
        <v>14</v>
      </c>
      <c r="F15154" s="37">
        <v>0</v>
      </c>
      <c r="G15154" s="38">
        <v>-0.04</v>
      </c>
      <c r="H15154" s="34">
        <v>0.9946022946432389</v>
      </c>
      <c r="I15154" s="35">
        <v>2.0229795720083339</v>
      </c>
      <c r="J15154" s="35">
        <v>8.9142633888260353E-2</v>
      </c>
      <c r="K15154" s="35">
        <v>0.40839216004388762</v>
      </c>
      <c r="L15154" s="35">
        <v>0</v>
      </c>
      <c r="M15154" s="35">
        <v>0</v>
      </c>
      <c r="N15154" s="35">
        <v>0</v>
      </c>
      <c r="O15154" s="35">
        <v>0</v>
      </c>
      <c r="P15154" s="36">
        <v>12</v>
      </c>
      <c r="Q15154" s="37">
        <v>105</v>
      </c>
      <c r="R15154" s="36">
        <v>2</v>
      </c>
      <c r="S15154" s="39">
        <f t="shared" si="527"/>
        <v>100</v>
      </c>
      <c r="T15154" s="34" t="s">
        <v>31</v>
      </c>
      <c r="U15154" s="12">
        <f>((alpha+(beta*speed))^((-1)/ceta))</f>
        <v>2.8582640141247683E-3</v>
      </c>
      <c r="V15154" s="8">
        <f t="shared" si="528"/>
        <v>100</v>
      </c>
      <c r="AB15154" s="41"/>
    </row>
    <row r="15155" spans="1:28">
      <c r="A15155" s="34" t="s">
        <v>20</v>
      </c>
      <c r="B15155" s="34" t="s">
        <v>81</v>
      </c>
      <c r="C15155" s="5" t="s">
        <v>236</v>
      </c>
      <c r="D15155" s="35" t="s">
        <v>90</v>
      </c>
      <c r="E15155" s="36" t="s">
        <v>18</v>
      </c>
      <c r="F15155" s="37">
        <v>0</v>
      </c>
      <c r="G15155" s="38">
        <v>-0.04</v>
      </c>
      <c r="H15155" s="34">
        <v>0.99219758155706128</v>
      </c>
      <c r="I15155" s="35">
        <v>0.32867951231639414</v>
      </c>
      <c r="J15155" s="35">
        <v>-11.919329514694338</v>
      </c>
      <c r="K15155" s="35">
        <v>-1.7164058526826698</v>
      </c>
      <c r="L15155" s="35">
        <v>0</v>
      </c>
      <c r="M15155" s="35">
        <v>0</v>
      </c>
      <c r="N15155" s="35">
        <v>0</v>
      </c>
      <c r="O15155" s="35">
        <v>0</v>
      </c>
      <c r="P15155" s="36">
        <v>12</v>
      </c>
      <c r="Q15155" s="37">
        <v>105</v>
      </c>
      <c r="R15155" s="36">
        <v>13</v>
      </c>
      <c r="S15155" s="39">
        <f t="shared" si="527"/>
        <v>100</v>
      </c>
      <c r="T15155" s="34" t="s">
        <v>50</v>
      </c>
      <c r="U15155" s="12">
        <f>EXP((alpha+(beta/speed))+(ceta*LN(speed)))</f>
        <v>4.5516305404974013E-4</v>
      </c>
      <c r="V15155" s="8">
        <f t="shared" si="528"/>
        <v>100</v>
      </c>
      <c r="AB15155" s="41"/>
    </row>
    <row r="15156" spans="1:28">
      <c r="A15156" s="34" t="s">
        <v>20</v>
      </c>
      <c r="B15156" s="34" t="s">
        <v>81</v>
      </c>
      <c r="C15156" s="5" t="s">
        <v>236</v>
      </c>
      <c r="D15156" s="35" t="s">
        <v>90</v>
      </c>
      <c r="E15156" s="36" t="s">
        <v>17</v>
      </c>
      <c r="F15156" s="37">
        <v>0</v>
      </c>
      <c r="G15156" s="38">
        <v>-0.04</v>
      </c>
      <c r="H15156" s="34">
        <v>0.98653741205012524</v>
      </c>
      <c r="I15156" s="35">
        <v>1564.6166412819955</v>
      </c>
      <c r="J15156" s="35">
        <v>0.96449249892130628</v>
      </c>
      <c r="K15156" s="35">
        <v>-0.45457853629997269</v>
      </c>
      <c r="L15156" s="35">
        <v>0</v>
      </c>
      <c r="M15156" s="35">
        <v>0</v>
      </c>
      <c r="N15156" s="35">
        <v>0</v>
      </c>
      <c r="O15156" s="35">
        <v>0</v>
      </c>
      <c r="P15156" s="36">
        <v>12</v>
      </c>
      <c r="Q15156" s="37">
        <v>105</v>
      </c>
      <c r="R15156" s="36">
        <v>0</v>
      </c>
      <c r="S15156" s="39">
        <f t="shared" si="527"/>
        <v>100</v>
      </c>
      <c r="T15156" s="34" t="s">
        <v>29</v>
      </c>
      <c r="U15156" s="12">
        <f>((alpha*(beta^speed))*(speed^ceta))</f>
        <v>5.1896289910993625</v>
      </c>
      <c r="V15156" s="8">
        <f t="shared" si="528"/>
        <v>100</v>
      </c>
    </row>
    <row r="15157" spans="1:28">
      <c r="A15157" s="34" t="s">
        <v>20</v>
      </c>
      <c r="B15157" s="34" t="s">
        <v>81</v>
      </c>
      <c r="C15157" s="5" t="s">
        <v>236</v>
      </c>
      <c r="D15157" s="35" t="s">
        <v>90</v>
      </c>
      <c r="E15157" s="36" t="s">
        <v>15</v>
      </c>
      <c r="F15157" s="37">
        <v>50</v>
      </c>
      <c r="G15157" s="38">
        <v>-0.04</v>
      </c>
      <c r="H15157" s="34">
        <v>0.99585214107156472</v>
      </c>
      <c r="I15157" s="35">
        <v>-3.7785297907156332E-2</v>
      </c>
      <c r="J15157" s="35">
        <v>38.834684515352244</v>
      </c>
      <c r="K15157" s="35">
        <v>-3.572162643024071E-2</v>
      </c>
      <c r="L15157" s="35">
        <v>0.91827191850320999</v>
      </c>
      <c r="M15157" s="35">
        <v>2.5694330754686537E-2</v>
      </c>
      <c r="N15157" s="35">
        <v>0</v>
      </c>
      <c r="O15157" s="35">
        <v>0</v>
      </c>
      <c r="P15157" s="36">
        <v>12</v>
      </c>
      <c r="Q15157" s="37">
        <v>102</v>
      </c>
      <c r="R15157" s="36">
        <v>10</v>
      </c>
      <c r="S15157" s="39">
        <f t="shared" si="527"/>
        <v>100</v>
      </c>
      <c r="T15157" s="34" t="s">
        <v>44</v>
      </c>
      <c r="U15157" s="12">
        <f>(alpha+(beta/(1+EXP((((-1)*ceta)+(delta*LN(speed)))+(epsilon*speed)))))</f>
        <v>3.9789173626696775E-3</v>
      </c>
      <c r="V15157" s="8">
        <f t="shared" si="528"/>
        <v>100</v>
      </c>
    </row>
    <row r="15158" spans="1:28">
      <c r="A15158" s="34" t="s">
        <v>20</v>
      </c>
      <c r="B15158" s="34" t="s">
        <v>81</v>
      </c>
      <c r="C15158" s="5" t="s">
        <v>236</v>
      </c>
      <c r="D15158" s="35" t="s">
        <v>90</v>
      </c>
      <c r="E15158" s="36" t="s">
        <v>16</v>
      </c>
      <c r="F15158" s="37">
        <v>50</v>
      </c>
      <c r="G15158" s="38">
        <v>-0.04</v>
      </c>
      <c r="H15158" s="34">
        <v>0.99241172978002301</v>
      </c>
      <c r="I15158" s="35">
        <v>-5.7332754563114756E-2</v>
      </c>
      <c r="J15158" s="35">
        <v>30.23331524063784</v>
      </c>
      <c r="K15158" s="35">
        <v>0.78526158269720103</v>
      </c>
      <c r="L15158" s="35">
        <v>0.91155697492906551</v>
      </c>
      <c r="M15158" s="35">
        <v>2.5499269201304398E-2</v>
      </c>
      <c r="N15158" s="35">
        <v>0</v>
      </c>
      <c r="O15158" s="35">
        <v>0</v>
      </c>
      <c r="P15158" s="36">
        <v>12</v>
      </c>
      <c r="Q15158" s="37">
        <v>105</v>
      </c>
      <c r="R15158" s="36">
        <v>10</v>
      </c>
      <c r="S15158" s="39">
        <f t="shared" si="527"/>
        <v>100</v>
      </c>
      <c r="T15158" s="34" t="s">
        <v>44</v>
      </c>
      <c r="U15158" s="12">
        <f>(alpha+(beta/(1+EXP((((-1)*ceta)+(delta*LN(speed)))+(epsilon*speed)))))</f>
        <v>2.0268946417218318E-2</v>
      </c>
      <c r="V15158" s="8">
        <f t="shared" si="528"/>
        <v>100</v>
      </c>
    </row>
    <row r="15159" spans="1:28">
      <c r="A15159" s="34" t="s">
        <v>20</v>
      </c>
      <c r="B15159" s="34" t="s">
        <v>81</v>
      </c>
      <c r="C15159" s="5" t="s">
        <v>236</v>
      </c>
      <c r="D15159" s="35" t="s">
        <v>90</v>
      </c>
      <c r="E15159" s="36" t="s">
        <v>14</v>
      </c>
      <c r="F15159" s="37">
        <v>50</v>
      </c>
      <c r="G15159" s="38">
        <v>-0.04</v>
      </c>
      <c r="H15159" s="34">
        <v>0.9935520637079287</v>
      </c>
      <c r="I15159" s="35">
        <v>1.9897348219545721</v>
      </c>
      <c r="J15159" s="35">
        <v>7.1831518378887654E-2</v>
      </c>
      <c r="K15159" s="35">
        <v>0.3729384351994588</v>
      </c>
      <c r="L15159" s="35">
        <v>0</v>
      </c>
      <c r="M15159" s="35">
        <v>0</v>
      </c>
      <c r="N15159" s="35">
        <v>0</v>
      </c>
      <c r="O15159" s="35">
        <v>0</v>
      </c>
      <c r="P15159" s="36">
        <v>12</v>
      </c>
      <c r="Q15159" s="37">
        <v>105</v>
      </c>
      <c r="R15159" s="36">
        <v>2</v>
      </c>
      <c r="S15159" s="39">
        <f t="shared" si="527"/>
        <v>100</v>
      </c>
      <c r="T15159" s="34" t="s">
        <v>31</v>
      </c>
      <c r="U15159" s="12">
        <f>((alpha+(beta*speed))^((-1)/ceta))</f>
        <v>2.6249975692988537E-3</v>
      </c>
      <c r="V15159" s="8">
        <f t="shared" si="528"/>
        <v>100</v>
      </c>
      <c r="AB15159" s="41"/>
    </row>
    <row r="15160" spans="1:28">
      <c r="A15160" s="34" t="s">
        <v>20</v>
      </c>
      <c r="B15160" s="34" t="s">
        <v>81</v>
      </c>
      <c r="C15160" s="5" t="s">
        <v>236</v>
      </c>
      <c r="D15160" s="35" t="s">
        <v>90</v>
      </c>
      <c r="E15160" s="36" t="s">
        <v>18</v>
      </c>
      <c r="F15160" s="37">
        <v>50</v>
      </c>
      <c r="G15160" s="38">
        <v>-0.04</v>
      </c>
      <c r="H15160" s="34">
        <v>0.99146207580756485</v>
      </c>
      <c r="I15160" s="35">
        <v>0.39811389925941282</v>
      </c>
      <c r="J15160" s="35">
        <v>-12.256628442025075</v>
      </c>
      <c r="K15160" s="35">
        <v>-1.7340878317192441</v>
      </c>
      <c r="L15160" s="35">
        <v>0</v>
      </c>
      <c r="M15160" s="35">
        <v>0</v>
      </c>
      <c r="N15160" s="35">
        <v>0</v>
      </c>
      <c r="O15160" s="35">
        <v>0</v>
      </c>
      <c r="P15160" s="36">
        <v>12</v>
      </c>
      <c r="Q15160" s="37">
        <v>105</v>
      </c>
      <c r="R15160" s="36">
        <v>13</v>
      </c>
      <c r="S15160" s="39">
        <f t="shared" si="527"/>
        <v>100</v>
      </c>
      <c r="T15160" s="34" t="s">
        <v>50</v>
      </c>
      <c r="U15160" s="12">
        <f>EXP((alpha+(beta/speed))+(ceta*LN(speed)))</f>
        <v>4.482219752999401E-4</v>
      </c>
      <c r="V15160" s="8">
        <f t="shared" si="528"/>
        <v>100</v>
      </c>
      <c r="AB15160" s="41"/>
    </row>
    <row r="15161" spans="1:28">
      <c r="A15161" s="34" t="s">
        <v>20</v>
      </c>
      <c r="B15161" s="34" t="s">
        <v>81</v>
      </c>
      <c r="C15161" s="5" t="s">
        <v>236</v>
      </c>
      <c r="D15161" s="35" t="s">
        <v>90</v>
      </c>
      <c r="E15161" s="36" t="s">
        <v>17</v>
      </c>
      <c r="F15161" s="37">
        <v>50</v>
      </c>
      <c r="G15161" s="38">
        <v>-0.04</v>
      </c>
      <c r="H15161" s="34">
        <v>0.98375944400488025</v>
      </c>
      <c r="I15161" s="35">
        <v>1250.5467149647311</v>
      </c>
      <c r="J15161" s="35">
        <v>0.9611088590564274</v>
      </c>
      <c r="K15161" s="35">
        <v>-0.36084160958964684</v>
      </c>
      <c r="L15161" s="35">
        <v>0</v>
      </c>
      <c r="M15161" s="35">
        <v>0</v>
      </c>
      <c r="N15161" s="35">
        <v>0</v>
      </c>
      <c r="O15161" s="35">
        <v>0</v>
      </c>
      <c r="P15161" s="36">
        <v>12</v>
      </c>
      <c r="Q15161" s="37">
        <v>105</v>
      </c>
      <c r="R15161" s="36">
        <v>0</v>
      </c>
      <c r="S15161" s="39">
        <f t="shared" si="527"/>
        <v>100</v>
      </c>
      <c r="T15161" s="34" t="s">
        <v>29</v>
      </c>
      <c r="U15161" s="12">
        <f>((alpha*(beta^speed))*(speed^ceta))</f>
        <v>4.4944312343405439</v>
      </c>
      <c r="V15161" s="8">
        <f t="shared" si="528"/>
        <v>100</v>
      </c>
    </row>
    <row r="15162" spans="1:28">
      <c r="A15162" s="34" t="s">
        <v>20</v>
      </c>
      <c r="B15162" s="34" t="s">
        <v>81</v>
      </c>
      <c r="C15162" s="5" t="s">
        <v>236</v>
      </c>
      <c r="D15162" s="35" t="s">
        <v>90</v>
      </c>
      <c r="E15162" s="36" t="s">
        <v>15</v>
      </c>
      <c r="F15162" s="37">
        <v>100</v>
      </c>
      <c r="G15162" s="38">
        <v>-0.04</v>
      </c>
      <c r="H15162" s="34">
        <v>0.995494408056534</v>
      </c>
      <c r="I15162" s="35">
        <v>-2.8143855349722104E-2</v>
      </c>
      <c r="J15162" s="35">
        <v>24.297386185665573</v>
      </c>
      <c r="K15162" s="35">
        <v>0.54568143753295972</v>
      </c>
      <c r="L15162" s="35">
        <v>0.94577871629766075</v>
      </c>
      <c r="M15162" s="35">
        <v>2.7602884911456398E-2</v>
      </c>
      <c r="N15162" s="35">
        <v>0</v>
      </c>
      <c r="O15162" s="35">
        <v>0</v>
      </c>
      <c r="P15162" s="36">
        <v>12</v>
      </c>
      <c r="Q15162" s="37">
        <v>105</v>
      </c>
      <c r="R15162" s="36">
        <v>10</v>
      </c>
      <c r="S15162" s="39">
        <f t="shared" si="527"/>
        <v>100</v>
      </c>
      <c r="T15162" s="34" t="s">
        <v>44</v>
      </c>
      <c r="U15162" s="12">
        <f>(alpha+(beta/(1+EXP((((-1)*ceta)+(delta*LN(speed)))+(epsilon*speed)))))</f>
        <v>5.86579620163118E-3</v>
      </c>
      <c r="V15162" s="8">
        <f t="shared" si="528"/>
        <v>100</v>
      </c>
    </row>
    <row r="15163" spans="1:28">
      <c r="A15163" s="34" t="s">
        <v>20</v>
      </c>
      <c r="B15163" s="34" t="s">
        <v>81</v>
      </c>
      <c r="C15163" s="5" t="s">
        <v>236</v>
      </c>
      <c r="D15163" s="35" t="s">
        <v>90</v>
      </c>
      <c r="E15163" s="36" t="s">
        <v>16</v>
      </c>
      <c r="F15163" s="37">
        <v>100</v>
      </c>
      <c r="G15163" s="38">
        <v>-0.04</v>
      </c>
      <c r="H15163" s="34">
        <v>0.99121981571761297</v>
      </c>
      <c r="I15163" s="35">
        <v>30.047940798208554</v>
      </c>
      <c r="J15163" s="35">
        <v>0.96374804018870364</v>
      </c>
      <c r="K15163" s="35">
        <v>-0.60924343505702294</v>
      </c>
      <c r="L15163" s="35">
        <v>0</v>
      </c>
      <c r="M15163" s="35">
        <v>0</v>
      </c>
      <c r="N15163" s="35">
        <v>0</v>
      </c>
      <c r="O15163" s="35">
        <v>0</v>
      </c>
      <c r="P15163" s="36">
        <v>12</v>
      </c>
      <c r="Q15163" s="37">
        <v>105</v>
      </c>
      <c r="R15163" s="36">
        <v>0</v>
      </c>
      <c r="S15163" s="39">
        <f t="shared" si="527"/>
        <v>100</v>
      </c>
      <c r="T15163" s="34" t="s">
        <v>29</v>
      </c>
      <c r="U15163" s="12">
        <f>((alpha*(beta^speed))*(speed^ceta))</f>
        <v>4.5256257383403067E-2</v>
      </c>
      <c r="V15163" s="8">
        <f t="shared" si="528"/>
        <v>100</v>
      </c>
    </row>
    <row r="15164" spans="1:28">
      <c r="A15164" s="34" t="s">
        <v>20</v>
      </c>
      <c r="B15164" s="34" t="s">
        <v>81</v>
      </c>
      <c r="C15164" s="5" t="s">
        <v>236</v>
      </c>
      <c r="D15164" s="35" t="s">
        <v>90</v>
      </c>
      <c r="E15164" s="36" t="s">
        <v>14</v>
      </c>
      <c r="F15164" s="37">
        <v>100</v>
      </c>
      <c r="G15164" s="38">
        <v>-0.04</v>
      </c>
      <c r="H15164" s="34">
        <v>0.99309506075196063</v>
      </c>
      <c r="I15164" s="35">
        <v>1.9983878504805088</v>
      </c>
      <c r="J15164" s="35">
        <v>7.4645848241157345E-2</v>
      </c>
      <c r="K15164" s="35">
        <v>0.37606317926881033</v>
      </c>
      <c r="L15164" s="35">
        <v>0</v>
      </c>
      <c r="M15164" s="35">
        <v>0</v>
      </c>
      <c r="N15164" s="35">
        <v>0</v>
      </c>
      <c r="O15164" s="35">
        <v>0</v>
      </c>
      <c r="P15164" s="36">
        <v>12</v>
      </c>
      <c r="Q15164" s="37">
        <v>105</v>
      </c>
      <c r="R15164" s="36">
        <v>2</v>
      </c>
      <c r="S15164" s="39">
        <f t="shared" si="527"/>
        <v>100</v>
      </c>
      <c r="T15164" s="34" t="s">
        <v>31</v>
      </c>
      <c r="U15164" s="12">
        <f>((alpha+(beta*speed))^((-1)/ceta))</f>
        <v>2.5387389961986835E-3</v>
      </c>
      <c r="V15164" s="8">
        <f t="shared" si="528"/>
        <v>100</v>
      </c>
      <c r="AB15164" s="41"/>
    </row>
    <row r="15165" spans="1:28">
      <c r="A15165" s="34" t="s">
        <v>20</v>
      </c>
      <c r="B15165" s="34" t="s">
        <v>81</v>
      </c>
      <c r="C15165" s="5" t="s">
        <v>236</v>
      </c>
      <c r="D15165" s="35" t="s">
        <v>90</v>
      </c>
      <c r="E15165" s="36" t="s">
        <v>18</v>
      </c>
      <c r="F15165" s="37">
        <v>100</v>
      </c>
      <c r="G15165" s="38">
        <v>-0.04</v>
      </c>
      <c r="H15165" s="34">
        <v>0.99051677582774977</v>
      </c>
      <c r="I15165" s="35">
        <v>0.49261330414148968</v>
      </c>
      <c r="J15165" s="35">
        <v>-12.705486308065421</v>
      </c>
      <c r="K15165" s="35">
        <v>-1.757068085139998</v>
      </c>
      <c r="L15165" s="35">
        <v>0</v>
      </c>
      <c r="M15165" s="35">
        <v>0</v>
      </c>
      <c r="N15165" s="35">
        <v>0</v>
      </c>
      <c r="O15165" s="35">
        <v>0</v>
      </c>
      <c r="P15165" s="36">
        <v>12</v>
      </c>
      <c r="Q15165" s="37">
        <v>105</v>
      </c>
      <c r="R15165" s="36">
        <v>13</v>
      </c>
      <c r="S15165" s="39">
        <f t="shared" si="527"/>
        <v>100</v>
      </c>
      <c r="T15165" s="34" t="s">
        <v>50</v>
      </c>
      <c r="U15165" s="12">
        <f>EXP((alpha+(beta/speed))+(ceta*LN(speed)))</f>
        <v>4.4118815447192686E-4</v>
      </c>
      <c r="V15165" s="8">
        <f t="shared" si="528"/>
        <v>100</v>
      </c>
      <c r="AB15165" s="41"/>
    </row>
    <row r="15166" spans="1:28">
      <c r="A15166" s="34" t="s">
        <v>20</v>
      </c>
      <c r="B15166" s="34" t="s">
        <v>81</v>
      </c>
      <c r="C15166" s="5" t="s">
        <v>236</v>
      </c>
      <c r="D15166" s="35" t="s">
        <v>90</v>
      </c>
      <c r="E15166" s="36" t="s">
        <v>17</v>
      </c>
      <c r="F15166" s="37">
        <v>100</v>
      </c>
      <c r="G15166" s="38">
        <v>-0.04</v>
      </c>
      <c r="H15166" s="34">
        <v>0.98134402014000655</v>
      </c>
      <c r="I15166" s="35">
        <v>1195.5469126577798</v>
      </c>
      <c r="J15166" s="35">
        <v>0.96004852522701034</v>
      </c>
      <c r="K15166" s="35">
        <v>-0.34106749216849919</v>
      </c>
      <c r="L15166" s="35">
        <v>0</v>
      </c>
      <c r="M15166" s="35">
        <v>0</v>
      </c>
      <c r="N15166" s="35">
        <v>0</v>
      </c>
      <c r="O15166" s="35">
        <v>0</v>
      </c>
      <c r="P15166" s="36">
        <v>12</v>
      </c>
      <c r="Q15166" s="37">
        <v>105</v>
      </c>
      <c r="R15166" s="36">
        <v>0</v>
      </c>
      <c r="S15166" s="39">
        <f t="shared" si="527"/>
        <v>100</v>
      </c>
      <c r="T15166" s="34" t="s">
        <v>29</v>
      </c>
      <c r="U15166" s="12">
        <f>((alpha*(beta^speed))*(speed^ceta))</f>
        <v>4.2145394130904599</v>
      </c>
      <c r="V15166" s="8">
        <f t="shared" si="528"/>
        <v>100</v>
      </c>
    </row>
    <row r="15167" spans="1:28">
      <c r="A15167" s="34" t="s">
        <v>20</v>
      </c>
      <c r="B15167" s="34" t="s">
        <v>81</v>
      </c>
      <c r="C15167" s="5" t="s">
        <v>236</v>
      </c>
      <c r="D15167" s="35" t="s">
        <v>90</v>
      </c>
      <c r="E15167" s="36" t="s">
        <v>15</v>
      </c>
      <c r="F15167" s="37">
        <v>0</v>
      </c>
      <c r="G15167" s="38">
        <v>-0.02</v>
      </c>
      <c r="H15167" s="34">
        <v>0.99830897642941085</v>
      </c>
      <c r="I15167" s="35">
        <v>0.2801818317150831</v>
      </c>
      <c r="J15167" s="35">
        <v>46.257784295175824</v>
      </c>
      <c r="K15167" s="35">
        <v>-0.10225114437572237</v>
      </c>
      <c r="L15167" s="35">
        <v>0.92491440782239598</v>
      </c>
      <c r="M15167" s="35">
        <v>2.3666101206642819E-2</v>
      </c>
      <c r="N15167" s="35">
        <v>0</v>
      </c>
      <c r="O15167" s="35">
        <v>0</v>
      </c>
      <c r="P15167" s="36">
        <v>12</v>
      </c>
      <c r="Q15167" s="37">
        <v>105</v>
      </c>
      <c r="R15167" s="36">
        <v>10</v>
      </c>
      <c r="S15167" s="39">
        <f t="shared" si="527"/>
        <v>100</v>
      </c>
      <c r="T15167" s="34" t="s">
        <v>44</v>
      </c>
      <c r="U15167" s="12">
        <f>(alpha+(beta/(1+EXP((((-1)*ceta)+(delta*LN(speed)))+(epsilon*speed)))))</f>
        <v>0.33546893164099534</v>
      </c>
      <c r="V15167" s="8">
        <f t="shared" si="528"/>
        <v>100</v>
      </c>
    </row>
    <row r="15168" spans="1:28">
      <c r="A15168" s="34" t="s">
        <v>20</v>
      </c>
      <c r="B15168" s="34" t="s">
        <v>81</v>
      </c>
      <c r="C15168" s="5" t="s">
        <v>236</v>
      </c>
      <c r="D15168" s="35" t="s">
        <v>90</v>
      </c>
      <c r="E15168" s="36" t="s">
        <v>16</v>
      </c>
      <c r="F15168" s="37">
        <v>0</v>
      </c>
      <c r="G15168" s="38">
        <v>-0.02</v>
      </c>
      <c r="H15168" s="34">
        <v>0.99863735119442598</v>
      </c>
      <c r="I15168" s="35">
        <v>6.2720358828593822E-2</v>
      </c>
      <c r="J15168" s="35">
        <v>52.236129655174395</v>
      </c>
      <c r="K15168" s="35">
        <v>0.49243530932526614</v>
      </c>
      <c r="L15168" s="35">
        <v>1.1527662578484139</v>
      </c>
      <c r="M15168" s="35">
        <v>-9.904140777475443E-4</v>
      </c>
      <c r="N15168" s="35">
        <v>0</v>
      </c>
      <c r="O15168" s="35">
        <v>0</v>
      </c>
      <c r="P15168" s="36">
        <v>12</v>
      </c>
      <c r="Q15168" s="37">
        <v>105</v>
      </c>
      <c r="R15168" s="36">
        <v>10</v>
      </c>
      <c r="S15168" s="39">
        <f t="shared" si="527"/>
        <v>100</v>
      </c>
      <c r="T15168" s="34" t="s">
        <v>44</v>
      </c>
      <c r="U15168" s="12">
        <f>(alpha+(beta/(1+EXP((((-1)*ceta)+(delta*LN(speed)))+(epsilon*speed)))))</f>
        <v>0.52557877507141115</v>
      </c>
      <c r="V15168" s="8">
        <f t="shared" si="528"/>
        <v>100</v>
      </c>
    </row>
    <row r="15169" spans="1:28">
      <c r="A15169" s="34" t="s">
        <v>20</v>
      </c>
      <c r="B15169" s="34" t="s">
        <v>81</v>
      </c>
      <c r="C15169" s="5" t="s">
        <v>236</v>
      </c>
      <c r="D15169" s="35" t="s">
        <v>90</v>
      </c>
      <c r="E15169" s="36" t="s">
        <v>14</v>
      </c>
      <c r="F15169" s="37">
        <v>0</v>
      </c>
      <c r="G15169" s="38">
        <v>-0.02</v>
      </c>
      <c r="H15169" s="34">
        <v>0.99453756827543605</v>
      </c>
      <c r="I15169" s="35">
        <v>0.81714308417913351</v>
      </c>
      <c r="J15169" s="35">
        <v>-5.329481554286108</v>
      </c>
      <c r="K15169" s="35">
        <v>-1.1949400083029595</v>
      </c>
      <c r="L15169" s="35">
        <v>0</v>
      </c>
      <c r="M15169" s="35">
        <v>0</v>
      </c>
      <c r="N15169" s="35">
        <v>0</v>
      </c>
      <c r="O15169" s="35">
        <v>0</v>
      </c>
      <c r="P15169" s="36">
        <v>12</v>
      </c>
      <c r="Q15169" s="37">
        <v>105</v>
      </c>
      <c r="R15169" s="36">
        <v>13</v>
      </c>
      <c r="S15169" s="39">
        <f t="shared" si="527"/>
        <v>100</v>
      </c>
      <c r="T15169" s="34" t="s">
        <v>50</v>
      </c>
      <c r="U15169" s="12">
        <f>EXP((alpha+(beta/speed))+(ceta*LN(speed)))</f>
        <v>8.7469183287635626E-3</v>
      </c>
      <c r="V15169" s="8">
        <f t="shared" si="528"/>
        <v>100</v>
      </c>
      <c r="AB15169" s="41"/>
    </row>
    <row r="15170" spans="1:28">
      <c r="A15170" s="34" t="s">
        <v>20</v>
      </c>
      <c r="B15170" s="34" t="s">
        <v>81</v>
      </c>
      <c r="C15170" s="5" t="s">
        <v>236</v>
      </c>
      <c r="D15170" s="35" t="s">
        <v>90</v>
      </c>
      <c r="E15170" s="36" t="s">
        <v>18</v>
      </c>
      <c r="F15170" s="37">
        <v>0</v>
      </c>
      <c r="G15170" s="38">
        <v>-0.02</v>
      </c>
      <c r="H15170" s="34">
        <v>0.99196538009744561</v>
      </c>
      <c r="I15170" s="35">
        <v>-0.82100210492283909</v>
      </c>
      <c r="J15170" s="35">
        <v>-7.739790600011311</v>
      </c>
      <c r="K15170" s="35">
        <v>-1.3236482936565057</v>
      </c>
      <c r="L15170" s="35">
        <v>0</v>
      </c>
      <c r="M15170" s="35">
        <v>0</v>
      </c>
      <c r="N15170" s="35">
        <v>0</v>
      </c>
      <c r="O15170" s="35">
        <v>0</v>
      </c>
      <c r="P15170" s="36">
        <v>12</v>
      </c>
      <c r="Q15170" s="37">
        <v>105</v>
      </c>
      <c r="R15170" s="36">
        <v>13</v>
      </c>
      <c r="S15170" s="39">
        <f t="shared" ref="S15170:S15233" si="529">V15170</f>
        <v>100</v>
      </c>
      <c r="T15170" s="34" t="s">
        <v>50</v>
      </c>
      <c r="U15170" s="12">
        <f>EXP((alpha+(beta/speed))+(ceta*LN(speed)))</f>
        <v>9.1734615588557624E-4</v>
      </c>
      <c r="V15170" s="8">
        <f t="shared" ref="V15170:V15233" si="530">IF($V$1&lt;P15170,P15170,IF($V$1&gt;Q15170,Q15170,$V$1))</f>
        <v>100</v>
      </c>
      <c r="AB15170" s="41"/>
    </row>
    <row r="15171" spans="1:28">
      <c r="A15171" s="34" t="s">
        <v>20</v>
      </c>
      <c r="B15171" s="34" t="s">
        <v>81</v>
      </c>
      <c r="C15171" s="5" t="s">
        <v>236</v>
      </c>
      <c r="D15171" s="35" t="s">
        <v>90</v>
      </c>
      <c r="E15171" s="36" t="s">
        <v>17</v>
      </c>
      <c r="F15171" s="37">
        <v>0</v>
      </c>
      <c r="G15171" s="38">
        <v>-0.02</v>
      </c>
      <c r="H15171" s="34">
        <v>0.9897460831593391</v>
      </c>
      <c r="I15171" s="35">
        <v>9.9057603210948901</v>
      </c>
      <c r="J15171" s="35">
        <v>-7.5296039351348139</v>
      </c>
      <c r="K15171" s="35">
        <v>-1.2888500747908007</v>
      </c>
      <c r="L15171" s="35">
        <v>0</v>
      </c>
      <c r="M15171" s="35">
        <v>0</v>
      </c>
      <c r="N15171" s="35">
        <v>0</v>
      </c>
      <c r="O15171" s="35">
        <v>0</v>
      </c>
      <c r="P15171" s="36">
        <v>12</v>
      </c>
      <c r="Q15171" s="37">
        <v>105</v>
      </c>
      <c r="R15171" s="36">
        <v>13</v>
      </c>
      <c r="S15171" s="39">
        <f t="shared" si="529"/>
        <v>100</v>
      </c>
      <c r="T15171" s="34" t="s">
        <v>50</v>
      </c>
      <c r="U15171" s="12">
        <f>EXP((alpha+(beta/speed))+(ceta*LN(speed)))</f>
        <v>49.16049447395141</v>
      </c>
      <c r="V15171" s="8">
        <f t="shared" si="530"/>
        <v>100</v>
      </c>
    </row>
    <row r="15172" spans="1:28">
      <c r="A15172" s="34" t="s">
        <v>20</v>
      </c>
      <c r="B15172" s="34" t="s">
        <v>81</v>
      </c>
      <c r="C15172" s="5" t="s">
        <v>236</v>
      </c>
      <c r="D15172" s="35" t="s">
        <v>90</v>
      </c>
      <c r="E15172" s="36" t="s">
        <v>15</v>
      </c>
      <c r="F15172" s="37">
        <v>50</v>
      </c>
      <c r="G15172" s="38">
        <v>-0.02</v>
      </c>
      <c r="H15172" s="34">
        <v>0.9979917142703798</v>
      </c>
      <c r="I15172" s="35">
        <v>0.16949157129220446</v>
      </c>
      <c r="J15172" s="35">
        <v>47.239026956530573</v>
      </c>
      <c r="K15172" s="35">
        <v>1.4795291436314088E-2</v>
      </c>
      <c r="L15172" s="35">
        <v>1.0009023796138898</v>
      </c>
      <c r="M15172" s="35">
        <v>1.774038849479612E-2</v>
      </c>
      <c r="N15172" s="35">
        <v>0</v>
      </c>
      <c r="O15172" s="35">
        <v>0</v>
      </c>
      <c r="P15172" s="36">
        <v>12</v>
      </c>
      <c r="Q15172" s="37">
        <v>105</v>
      </c>
      <c r="R15172" s="36">
        <v>10</v>
      </c>
      <c r="S15172" s="39">
        <f t="shared" si="529"/>
        <v>100</v>
      </c>
      <c r="T15172" s="34" t="s">
        <v>44</v>
      </c>
      <c r="U15172" s="12">
        <f>(alpha+(beta/(1+EXP((((-1)*ceta)+(delta*LN(speed)))+(epsilon*speed)))))</f>
        <v>0.25034946168927519</v>
      </c>
      <c r="V15172" s="8">
        <f t="shared" si="530"/>
        <v>100</v>
      </c>
    </row>
    <row r="15173" spans="1:28">
      <c r="A15173" s="34" t="s">
        <v>20</v>
      </c>
      <c r="B15173" s="34" t="s">
        <v>81</v>
      </c>
      <c r="C15173" s="5" t="s">
        <v>236</v>
      </c>
      <c r="D15173" s="35" t="s">
        <v>90</v>
      </c>
      <c r="E15173" s="36" t="s">
        <v>16</v>
      </c>
      <c r="F15173" s="37">
        <v>50</v>
      </c>
      <c r="G15173" s="38">
        <v>-0.02</v>
      </c>
      <c r="H15173" s="34">
        <v>0.99744600531882299</v>
      </c>
      <c r="I15173" s="35">
        <v>54.949569759626819</v>
      </c>
      <c r="J15173" s="35">
        <v>0.99746412300920728</v>
      </c>
      <c r="K15173" s="35">
        <v>-0.99272363093614258</v>
      </c>
      <c r="L15173" s="35">
        <v>0</v>
      </c>
      <c r="M15173" s="35">
        <v>0</v>
      </c>
      <c r="N15173" s="35">
        <v>0</v>
      </c>
      <c r="O15173" s="35">
        <v>0</v>
      </c>
      <c r="P15173" s="36">
        <v>12</v>
      </c>
      <c r="Q15173" s="37">
        <v>105</v>
      </c>
      <c r="R15173" s="36">
        <v>0</v>
      </c>
      <c r="S15173" s="39">
        <f t="shared" si="529"/>
        <v>100</v>
      </c>
      <c r="T15173" s="34" t="s">
        <v>29</v>
      </c>
      <c r="U15173" s="12">
        <f>((alpha*(beta^speed))*(speed^ceta))</f>
        <v>0.44080389090530653</v>
      </c>
      <c r="V15173" s="8">
        <f t="shared" si="530"/>
        <v>100</v>
      </c>
    </row>
    <row r="15174" spans="1:28">
      <c r="A15174" s="34" t="s">
        <v>20</v>
      </c>
      <c r="B15174" s="34" t="s">
        <v>81</v>
      </c>
      <c r="C15174" s="5" t="s">
        <v>236</v>
      </c>
      <c r="D15174" s="35" t="s">
        <v>90</v>
      </c>
      <c r="E15174" s="36" t="s">
        <v>14</v>
      </c>
      <c r="F15174" s="37">
        <v>50</v>
      </c>
      <c r="G15174" s="38">
        <v>-0.02</v>
      </c>
      <c r="H15174" s="34">
        <v>0.99451278208536209</v>
      </c>
      <c r="I15174" s="35">
        <v>1.1573513069421548</v>
      </c>
      <c r="J15174" s="35">
        <v>-6.5677044830179563</v>
      </c>
      <c r="K15174" s="35">
        <v>-1.2971047451979862</v>
      </c>
      <c r="L15174" s="35">
        <v>0</v>
      </c>
      <c r="M15174" s="35">
        <v>0</v>
      </c>
      <c r="N15174" s="35">
        <v>0</v>
      </c>
      <c r="O15174" s="35">
        <v>0</v>
      </c>
      <c r="P15174" s="36">
        <v>12</v>
      </c>
      <c r="Q15174" s="37">
        <v>105</v>
      </c>
      <c r="R15174" s="36">
        <v>13</v>
      </c>
      <c r="S15174" s="39">
        <f t="shared" si="529"/>
        <v>100</v>
      </c>
      <c r="T15174" s="34" t="s">
        <v>50</v>
      </c>
      <c r="U15174" s="12">
        <f>EXP((alpha+(beta/speed))+(ceta*LN(speed)))</f>
        <v>7.584005122629277E-3</v>
      </c>
      <c r="V15174" s="8">
        <f t="shared" si="530"/>
        <v>100</v>
      </c>
      <c r="AB15174" s="41"/>
    </row>
    <row r="15175" spans="1:28">
      <c r="A15175" s="34" t="s">
        <v>20</v>
      </c>
      <c r="B15175" s="34" t="s">
        <v>81</v>
      </c>
      <c r="C15175" s="5" t="s">
        <v>236</v>
      </c>
      <c r="D15175" s="35" t="s">
        <v>90</v>
      </c>
      <c r="E15175" s="36" t="s">
        <v>18</v>
      </c>
      <c r="F15175" s="37">
        <v>50</v>
      </c>
      <c r="G15175" s="38">
        <v>-0.02</v>
      </c>
      <c r="H15175" s="34">
        <v>0.99135658134615223</v>
      </c>
      <c r="I15175" s="35">
        <v>-0.56879893668137849</v>
      </c>
      <c r="J15175" s="35">
        <v>-8.7916223257467774</v>
      </c>
      <c r="K15175" s="35">
        <v>-1.3865309474287857</v>
      </c>
      <c r="L15175" s="35">
        <v>0</v>
      </c>
      <c r="M15175" s="35">
        <v>0</v>
      </c>
      <c r="N15175" s="35">
        <v>0</v>
      </c>
      <c r="O15175" s="35">
        <v>0</v>
      </c>
      <c r="P15175" s="36">
        <v>12</v>
      </c>
      <c r="Q15175" s="37">
        <v>105</v>
      </c>
      <c r="R15175" s="36">
        <v>13</v>
      </c>
      <c r="S15175" s="39">
        <f t="shared" si="529"/>
        <v>100</v>
      </c>
      <c r="T15175" s="34" t="s">
        <v>50</v>
      </c>
      <c r="U15175" s="12">
        <f>EXP((alpha+(beta/speed))+(ceta*LN(speed)))</f>
        <v>8.744406431564273E-4</v>
      </c>
      <c r="V15175" s="8">
        <f t="shared" si="530"/>
        <v>100</v>
      </c>
      <c r="AB15175" s="41"/>
    </row>
    <row r="15176" spans="1:28">
      <c r="A15176" s="34" t="s">
        <v>20</v>
      </c>
      <c r="B15176" s="34" t="s">
        <v>81</v>
      </c>
      <c r="C15176" s="5" t="s">
        <v>236</v>
      </c>
      <c r="D15176" s="35" t="s">
        <v>90</v>
      </c>
      <c r="E15176" s="36" t="s">
        <v>17</v>
      </c>
      <c r="F15176" s="37">
        <v>50</v>
      </c>
      <c r="G15176" s="38">
        <v>-0.02</v>
      </c>
      <c r="H15176" s="34">
        <v>0.98742919507993665</v>
      </c>
      <c r="I15176" s="35">
        <v>10.410846422446046</v>
      </c>
      <c r="J15176" s="35">
        <v>-9.6598408964611213</v>
      </c>
      <c r="K15176" s="35">
        <v>-1.4207102396648943</v>
      </c>
      <c r="L15176" s="35">
        <v>0</v>
      </c>
      <c r="M15176" s="35">
        <v>0</v>
      </c>
      <c r="N15176" s="35">
        <v>0</v>
      </c>
      <c r="O15176" s="35">
        <v>0</v>
      </c>
      <c r="P15176" s="36">
        <v>12</v>
      </c>
      <c r="Q15176" s="37">
        <v>105</v>
      </c>
      <c r="R15176" s="36">
        <v>13</v>
      </c>
      <c r="S15176" s="39">
        <f t="shared" si="529"/>
        <v>100</v>
      </c>
      <c r="T15176" s="34" t="s">
        <v>50</v>
      </c>
      <c r="U15176" s="12">
        <f>EXP((alpha+(beta/speed))+(ceta*LN(speed)))</f>
        <v>43.451074233593332</v>
      </c>
      <c r="V15176" s="8">
        <f t="shared" si="530"/>
        <v>100</v>
      </c>
    </row>
    <row r="15177" spans="1:28">
      <c r="A15177" s="34" t="s">
        <v>20</v>
      </c>
      <c r="B15177" s="34" t="s">
        <v>81</v>
      </c>
      <c r="C15177" s="5" t="s">
        <v>236</v>
      </c>
      <c r="D15177" s="35" t="s">
        <v>90</v>
      </c>
      <c r="E15177" s="36" t="s">
        <v>15</v>
      </c>
      <c r="F15177" s="37">
        <v>100</v>
      </c>
      <c r="G15177" s="38">
        <v>-0.02</v>
      </c>
      <c r="H15177" s="34">
        <v>0.99811167838111137</v>
      </c>
      <c r="I15177" s="35">
        <v>0.1191533571987945</v>
      </c>
      <c r="J15177" s="35">
        <v>41.302992088963364</v>
      </c>
      <c r="K15177" s="35">
        <v>0.14651503959387727</v>
      </c>
      <c r="L15177" s="35">
        <v>0.99303439121897974</v>
      </c>
      <c r="M15177" s="35">
        <v>1.8364327594856823E-2</v>
      </c>
      <c r="N15177" s="35">
        <v>0</v>
      </c>
      <c r="O15177" s="35">
        <v>0</v>
      </c>
      <c r="P15177" s="36">
        <v>12</v>
      </c>
      <c r="Q15177" s="37">
        <v>105</v>
      </c>
      <c r="R15177" s="36">
        <v>10</v>
      </c>
      <c r="S15177" s="39">
        <f t="shared" si="529"/>
        <v>100</v>
      </c>
      <c r="T15177" s="34" t="s">
        <v>44</v>
      </c>
      <c r="U15177" s="12">
        <f>(alpha+(beta/(1+EXP((((-1)*ceta)+(delta*LN(speed)))+(epsilon*speed)))))</f>
        <v>0.19770658402426711</v>
      </c>
      <c r="V15177" s="8">
        <f t="shared" si="530"/>
        <v>100</v>
      </c>
    </row>
    <row r="15178" spans="1:28">
      <c r="A15178" s="34" t="s">
        <v>20</v>
      </c>
      <c r="B15178" s="34" t="s">
        <v>81</v>
      </c>
      <c r="C15178" s="5" t="s">
        <v>236</v>
      </c>
      <c r="D15178" s="35" t="s">
        <v>90</v>
      </c>
      <c r="E15178" s="36" t="s">
        <v>16</v>
      </c>
      <c r="F15178" s="37">
        <v>100</v>
      </c>
      <c r="G15178" s="38">
        <v>-0.02</v>
      </c>
      <c r="H15178" s="34">
        <v>0.99629553253083436</v>
      </c>
      <c r="I15178" s="35">
        <v>4.0217012553578492E-2</v>
      </c>
      <c r="J15178" s="35">
        <v>54.068191184284537</v>
      </c>
      <c r="K15178" s="35">
        <v>0.17652888029500469</v>
      </c>
      <c r="L15178" s="35">
        <v>1.0185335661409698</v>
      </c>
      <c r="M15178" s="35">
        <v>5.1972994048203741E-3</v>
      </c>
      <c r="N15178" s="35">
        <v>0</v>
      </c>
      <c r="O15178" s="35">
        <v>0</v>
      </c>
      <c r="P15178" s="36">
        <v>12</v>
      </c>
      <c r="Q15178" s="37">
        <v>105</v>
      </c>
      <c r="R15178" s="36">
        <v>10</v>
      </c>
      <c r="S15178" s="39">
        <f t="shared" si="529"/>
        <v>100</v>
      </c>
      <c r="T15178" s="34" t="s">
        <v>44</v>
      </c>
      <c r="U15178" s="12">
        <f>(alpha+(beta/(1+EXP((((-1)*ceta)+(delta*LN(speed)))+(epsilon*speed)))))</f>
        <v>0.39016567401463736</v>
      </c>
      <c r="V15178" s="8">
        <f t="shared" si="530"/>
        <v>100</v>
      </c>
    </row>
    <row r="15179" spans="1:28">
      <c r="A15179" s="34" t="s">
        <v>20</v>
      </c>
      <c r="B15179" s="34" t="s">
        <v>81</v>
      </c>
      <c r="C15179" s="5" t="s">
        <v>236</v>
      </c>
      <c r="D15179" s="35" t="s">
        <v>90</v>
      </c>
      <c r="E15179" s="36" t="s">
        <v>14</v>
      </c>
      <c r="F15179" s="37">
        <v>100</v>
      </c>
      <c r="G15179" s="38">
        <v>-0.02</v>
      </c>
      <c r="H15179" s="34">
        <v>0.99480337687304987</v>
      </c>
      <c r="I15179" s="35">
        <v>6.1413968509878103</v>
      </c>
      <c r="J15179" s="35">
        <v>0.24938891323385573</v>
      </c>
      <c r="K15179" s="35">
        <v>1.3807870186078397</v>
      </c>
      <c r="L15179" s="35">
        <v>0</v>
      </c>
      <c r="M15179" s="35">
        <v>0</v>
      </c>
      <c r="N15179" s="35">
        <v>0</v>
      </c>
      <c r="O15179" s="35">
        <v>0</v>
      </c>
      <c r="P15179" s="36">
        <v>12</v>
      </c>
      <c r="Q15179" s="37">
        <v>105</v>
      </c>
      <c r="R15179" s="36">
        <v>6</v>
      </c>
      <c r="S15179" s="39">
        <f t="shared" si="529"/>
        <v>100</v>
      </c>
      <c r="T15179" s="34" t="s">
        <v>37</v>
      </c>
      <c r="U15179" s="12">
        <f>(1/(alpha+(beta*(speed^ceta))))</f>
        <v>6.6590839113446227E-3</v>
      </c>
      <c r="V15179" s="8">
        <f t="shared" si="530"/>
        <v>100</v>
      </c>
      <c r="AB15179" s="41"/>
    </row>
    <row r="15180" spans="1:28">
      <c r="A15180" s="34" t="s">
        <v>20</v>
      </c>
      <c r="B15180" s="34" t="s">
        <v>81</v>
      </c>
      <c r="C15180" s="5" t="s">
        <v>236</v>
      </c>
      <c r="D15180" s="35" t="s">
        <v>90</v>
      </c>
      <c r="E15180" s="36" t="s">
        <v>18</v>
      </c>
      <c r="F15180" s="37">
        <v>100</v>
      </c>
      <c r="G15180" s="38">
        <v>-0.02</v>
      </c>
      <c r="H15180" s="34">
        <v>0.99032866252505014</v>
      </c>
      <c r="I15180" s="35">
        <v>-0.36662635592823373</v>
      </c>
      <c r="J15180" s="35">
        <v>-9.5685913569051078</v>
      </c>
      <c r="K15180" s="35">
        <v>-1.4364728568590832</v>
      </c>
      <c r="L15180" s="35">
        <v>0</v>
      </c>
      <c r="M15180" s="35">
        <v>0</v>
      </c>
      <c r="N15180" s="35">
        <v>0</v>
      </c>
      <c r="O15180" s="35">
        <v>0</v>
      </c>
      <c r="P15180" s="36">
        <v>12</v>
      </c>
      <c r="Q15180" s="37">
        <v>105</v>
      </c>
      <c r="R15180" s="36">
        <v>13</v>
      </c>
      <c r="S15180" s="39">
        <f t="shared" si="529"/>
        <v>100</v>
      </c>
      <c r="T15180" s="34" t="s">
        <v>50</v>
      </c>
      <c r="U15180" s="12">
        <f>EXP((alpha+(beta/speed))+(ceta*LN(speed)))</f>
        <v>8.4386819478008692E-4</v>
      </c>
      <c r="V15180" s="8">
        <f t="shared" si="530"/>
        <v>100</v>
      </c>
      <c r="AB15180" s="41"/>
    </row>
    <row r="15181" spans="1:28">
      <c r="A15181" s="34" t="s">
        <v>20</v>
      </c>
      <c r="B15181" s="34" t="s">
        <v>81</v>
      </c>
      <c r="C15181" s="5" t="s">
        <v>236</v>
      </c>
      <c r="D15181" s="35" t="s">
        <v>90</v>
      </c>
      <c r="E15181" s="36" t="s">
        <v>17</v>
      </c>
      <c r="F15181" s="37">
        <v>100</v>
      </c>
      <c r="G15181" s="38">
        <v>-0.02</v>
      </c>
      <c r="H15181" s="34">
        <v>0.98489267004616721</v>
      </c>
      <c r="I15181" s="35">
        <v>10.843753626028409</v>
      </c>
      <c r="J15181" s="35">
        <v>-11.568016918916349</v>
      </c>
      <c r="K15181" s="35">
        <v>-1.5307982017852788</v>
      </c>
      <c r="L15181" s="35">
        <v>0</v>
      </c>
      <c r="M15181" s="35">
        <v>0</v>
      </c>
      <c r="N15181" s="35">
        <v>0</v>
      </c>
      <c r="O15181" s="35">
        <v>0</v>
      </c>
      <c r="P15181" s="36">
        <v>12</v>
      </c>
      <c r="Q15181" s="37">
        <v>105</v>
      </c>
      <c r="R15181" s="36">
        <v>13</v>
      </c>
      <c r="S15181" s="39">
        <f t="shared" si="529"/>
        <v>100</v>
      </c>
      <c r="T15181" s="34" t="s">
        <v>50</v>
      </c>
      <c r="U15181" s="12">
        <f>EXP((alpha+(beta/speed))+(ceta*LN(speed)))</f>
        <v>39.586463032824739</v>
      </c>
      <c r="V15181" s="8">
        <f t="shared" si="530"/>
        <v>100</v>
      </c>
    </row>
    <row r="15182" spans="1:28">
      <c r="A15182" s="34" t="s">
        <v>20</v>
      </c>
      <c r="B15182" s="34" t="s">
        <v>81</v>
      </c>
      <c r="C15182" s="5" t="s">
        <v>236</v>
      </c>
      <c r="D15182" s="35" t="s">
        <v>90</v>
      </c>
      <c r="E15182" s="36" t="s">
        <v>15</v>
      </c>
      <c r="F15182" s="37">
        <v>0</v>
      </c>
      <c r="G15182" s="38">
        <v>0.02</v>
      </c>
      <c r="H15182" s="34">
        <v>0.99918262646090672</v>
      </c>
      <c r="I15182" s="35">
        <v>0.77820596617387094</v>
      </c>
      <c r="J15182" s="35">
        <v>43.615286391906849</v>
      </c>
      <c r="K15182" s="35">
        <v>0.11972623238576438</v>
      </c>
      <c r="L15182" s="35">
        <v>1.0156083843205979</v>
      </c>
      <c r="M15182" s="35">
        <v>1.4841670739806984E-2</v>
      </c>
      <c r="N15182" s="35">
        <v>0</v>
      </c>
      <c r="O15182" s="35">
        <v>0</v>
      </c>
      <c r="P15182" s="36">
        <v>12</v>
      </c>
      <c r="Q15182" s="37">
        <v>105</v>
      </c>
      <c r="R15182" s="36">
        <v>10</v>
      </c>
      <c r="S15182" s="39">
        <f t="shared" si="529"/>
        <v>100</v>
      </c>
      <c r="T15182" s="34" t="s">
        <v>44</v>
      </c>
      <c r="U15182" s="12">
        <f>(alpha+(beta/(1+EXP((((-1)*ceta)+(delta*LN(speed)))+(epsilon*speed)))))</f>
        <v>0.88167759837901227</v>
      </c>
      <c r="V15182" s="8">
        <f t="shared" si="530"/>
        <v>100</v>
      </c>
    </row>
    <row r="15183" spans="1:28">
      <c r="A15183" s="34" t="s">
        <v>20</v>
      </c>
      <c r="B15183" s="34" t="s">
        <v>81</v>
      </c>
      <c r="C15183" s="5" t="s">
        <v>236</v>
      </c>
      <c r="D15183" s="35" t="s">
        <v>90</v>
      </c>
      <c r="E15183" s="36" t="s">
        <v>16</v>
      </c>
      <c r="F15183" s="37">
        <v>0</v>
      </c>
      <c r="G15183" s="38">
        <v>0.02</v>
      </c>
      <c r="H15183" s="34">
        <v>0.9986580623812189</v>
      </c>
      <c r="I15183" s="35">
        <v>0.31277135188566524</v>
      </c>
      <c r="J15183" s="35">
        <v>19.255781612578829</v>
      </c>
      <c r="K15183" s="35">
        <v>0.18033176237931151</v>
      </c>
      <c r="L15183" s="35">
        <v>0.24671795951358988</v>
      </c>
      <c r="M15183" s="35">
        <v>0.11061840905649763</v>
      </c>
      <c r="N15183" s="35">
        <v>0</v>
      </c>
      <c r="O15183" s="35">
        <v>0</v>
      </c>
      <c r="P15183" s="36">
        <v>12</v>
      </c>
      <c r="Q15183" s="37">
        <v>105</v>
      </c>
      <c r="R15183" s="36">
        <v>10</v>
      </c>
      <c r="S15183" s="39">
        <f t="shared" si="529"/>
        <v>100</v>
      </c>
      <c r="T15183" s="34" t="s">
        <v>44</v>
      </c>
      <c r="U15183" s="12">
        <f>(alpha+(beta/(1+EXP((((-1)*ceta)+(delta*LN(speed)))+(epsilon*speed)))))</f>
        <v>0.31288758857596521</v>
      </c>
      <c r="V15183" s="8">
        <f t="shared" si="530"/>
        <v>100</v>
      </c>
    </row>
    <row r="15184" spans="1:28">
      <c r="A15184" s="34" t="s">
        <v>20</v>
      </c>
      <c r="B15184" s="34" t="s">
        <v>81</v>
      </c>
      <c r="C15184" s="5" t="s">
        <v>236</v>
      </c>
      <c r="D15184" s="35" t="s">
        <v>90</v>
      </c>
      <c r="E15184" s="36" t="s">
        <v>14</v>
      </c>
      <c r="F15184" s="37">
        <v>0</v>
      </c>
      <c r="G15184" s="38">
        <v>0.02</v>
      </c>
      <c r="H15184" s="34">
        <v>0.99691534243208291</v>
      </c>
      <c r="I15184" s="35">
        <v>3.6157816246941787</v>
      </c>
      <c r="J15184" s="35">
        <v>0.68421996900254423</v>
      </c>
      <c r="K15184" s="35">
        <v>-3.2119776679360051E-3</v>
      </c>
      <c r="L15184" s="35">
        <v>0</v>
      </c>
      <c r="M15184" s="35">
        <v>0</v>
      </c>
      <c r="N15184" s="35">
        <v>0</v>
      </c>
      <c r="O15184" s="35">
        <v>0</v>
      </c>
      <c r="P15184" s="36">
        <v>12</v>
      </c>
      <c r="Q15184" s="37">
        <v>105</v>
      </c>
      <c r="R15184" s="36">
        <v>5</v>
      </c>
      <c r="S15184" s="39">
        <f t="shared" si="529"/>
        <v>100</v>
      </c>
      <c r="T15184" s="34" t="s">
        <v>36</v>
      </c>
      <c r="U15184" s="12">
        <f>(1/(((ceta*(speed^2))+(beta*speed))+alpha))</f>
        <v>2.5051354120083861E-2</v>
      </c>
      <c r="V15184" s="8">
        <f t="shared" si="530"/>
        <v>100</v>
      </c>
      <c r="AB15184" s="41"/>
    </row>
    <row r="15185" spans="1:28">
      <c r="A15185" s="34" t="s">
        <v>20</v>
      </c>
      <c r="B15185" s="34" t="s">
        <v>81</v>
      </c>
      <c r="C15185" s="5" t="s">
        <v>236</v>
      </c>
      <c r="D15185" s="35" t="s">
        <v>90</v>
      </c>
      <c r="E15185" s="36" t="s">
        <v>18</v>
      </c>
      <c r="F15185" s="37">
        <v>0</v>
      </c>
      <c r="G15185" s="38">
        <v>0.02</v>
      </c>
      <c r="H15185" s="34">
        <v>0.99227360899177386</v>
      </c>
      <c r="I15185" s="35">
        <v>6.5261465760995702E-2</v>
      </c>
      <c r="J15185" s="35">
        <v>-0.69161074015139123</v>
      </c>
      <c r="K15185" s="35">
        <v>9.4444093058419659E-5</v>
      </c>
      <c r="L15185" s="35">
        <v>0.6782483864641935</v>
      </c>
      <c r="M15185" s="35">
        <v>0</v>
      </c>
      <c r="N15185" s="35">
        <v>0</v>
      </c>
      <c r="O15185" s="35">
        <v>0</v>
      </c>
      <c r="P15185" s="36">
        <v>12</v>
      </c>
      <c r="Q15185" s="37">
        <v>105</v>
      </c>
      <c r="R15185" s="36">
        <v>1</v>
      </c>
      <c r="S15185" s="39">
        <f t="shared" si="529"/>
        <v>100</v>
      </c>
      <c r="T15185" s="34" t="s">
        <v>30</v>
      </c>
      <c r="U15185" s="12">
        <f>((alpha*(speed^beta))+(ceta*(speed^delta)))</f>
        <v>4.8466518773801932E-3</v>
      </c>
      <c r="V15185" s="8">
        <f t="shared" si="530"/>
        <v>100</v>
      </c>
      <c r="AB15185" s="41"/>
    </row>
    <row r="15186" spans="1:28">
      <c r="A15186" s="34" t="s">
        <v>20</v>
      </c>
      <c r="B15186" s="34" t="s">
        <v>81</v>
      </c>
      <c r="C15186" s="5" t="s">
        <v>236</v>
      </c>
      <c r="D15186" s="35" t="s">
        <v>90</v>
      </c>
      <c r="E15186" s="36" t="s">
        <v>17</v>
      </c>
      <c r="F15186" s="37">
        <v>0</v>
      </c>
      <c r="G15186" s="38">
        <v>0.02</v>
      </c>
      <c r="H15186" s="34">
        <v>0.99382011168591677</v>
      </c>
      <c r="I15186" s="35">
        <v>2839.0656860843606</v>
      </c>
      <c r="J15186" s="35">
        <v>1.0067339846088108</v>
      </c>
      <c r="K15186" s="35">
        <v>-0.60904242081778759</v>
      </c>
      <c r="L15186" s="35">
        <v>0</v>
      </c>
      <c r="M15186" s="35">
        <v>0</v>
      </c>
      <c r="N15186" s="35">
        <v>0</v>
      </c>
      <c r="O15186" s="35">
        <v>0</v>
      </c>
      <c r="P15186" s="36">
        <v>12</v>
      </c>
      <c r="Q15186" s="37">
        <v>105</v>
      </c>
      <c r="R15186" s="36">
        <v>0</v>
      </c>
      <c r="S15186" s="39">
        <f t="shared" si="529"/>
        <v>100</v>
      </c>
      <c r="T15186" s="34" t="s">
        <v>29</v>
      </c>
      <c r="U15186" s="12">
        <f>((alpha*(beta^speed))*(speed^ceta))</f>
        <v>336.17355386957092</v>
      </c>
      <c r="V15186" s="8">
        <f t="shared" si="530"/>
        <v>100</v>
      </c>
    </row>
    <row r="15187" spans="1:28">
      <c r="A15187" s="34" t="s">
        <v>20</v>
      </c>
      <c r="B15187" s="34" t="s">
        <v>81</v>
      </c>
      <c r="C15187" s="5" t="s">
        <v>236</v>
      </c>
      <c r="D15187" s="35" t="s">
        <v>90</v>
      </c>
      <c r="E15187" s="36" t="s">
        <v>15</v>
      </c>
      <c r="F15187" s="37">
        <v>50</v>
      </c>
      <c r="G15187" s="38">
        <v>0.02</v>
      </c>
      <c r="H15187" s="34">
        <v>0.99923894813296998</v>
      </c>
      <c r="I15187" s="35">
        <v>0.84612305576951463</v>
      </c>
      <c r="J15187" s="35">
        <v>67.866591572855384</v>
      </c>
      <c r="K15187" s="35">
        <v>-0.46399877207470741</v>
      </c>
      <c r="L15187" s="35">
        <v>0.96487830254236029</v>
      </c>
      <c r="M15187" s="35">
        <v>1.7059685392086094E-2</v>
      </c>
      <c r="N15187" s="35">
        <v>0</v>
      </c>
      <c r="O15187" s="35">
        <v>0</v>
      </c>
      <c r="P15187" s="36">
        <v>12</v>
      </c>
      <c r="Q15187" s="37">
        <v>105</v>
      </c>
      <c r="R15187" s="36">
        <v>10</v>
      </c>
      <c r="S15187" s="39">
        <f t="shared" si="529"/>
        <v>100</v>
      </c>
      <c r="T15187" s="34" t="s">
        <v>44</v>
      </c>
      <c r="U15187" s="12">
        <f>(alpha+(beta/(1+EXP((((-1)*ceta)+(delta*LN(speed)))+(epsilon*speed)))))</f>
        <v>0.93709595935214174</v>
      </c>
      <c r="V15187" s="8">
        <f t="shared" si="530"/>
        <v>100</v>
      </c>
    </row>
    <row r="15188" spans="1:28">
      <c r="A15188" s="34" t="s">
        <v>20</v>
      </c>
      <c r="B15188" s="34" t="s">
        <v>81</v>
      </c>
      <c r="C15188" s="5" t="s">
        <v>236</v>
      </c>
      <c r="D15188" s="35" t="s">
        <v>90</v>
      </c>
      <c r="E15188" s="36" t="s">
        <v>16</v>
      </c>
      <c r="F15188" s="37">
        <v>50</v>
      </c>
      <c r="G15188" s="38">
        <v>0.02</v>
      </c>
      <c r="H15188" s="34">
        <v>0.99884380727587008</v>
      </c>
      <c r="I15188" s="35">
        <v>0.34572403010047265</v>
      </c>
      <c r="J15188" s="35">
        <v>12.239218834371082</v>
      </c>
      <c r="K15188" s="35">
        <v>0.63085388919508933</v>
      </c>
      <c r="L15188" s="35">
        <v>0.12324669932679613</v>
      </c>
      <c r="M15188" s="35">
        <v>0.13829812037995054</v>
      </c>
      <c r="N15188" s="35">
        <v>0</v>
      </c>
      <c r="O15188" s="35">
        <v>0</v>
      </c>
      <c r="P15188" s="36">
        <v>12</v>
      </c>
      <c r="Q15188" s="37">
        <v>105</v>
      </c>
      <c r="R15188" s="36">
        <v>10</v>
      </c>
      <c r="S15188" s="39">
        <f t="shared" si="529"/>
        <v>100</v>
      </c>
      <c r="T15188" s="34" t="s">
        <v>44</v>
      </c>
      <c r="U15188" s="12">
        <f>(alpha+(beta/(1+EXP((((-1)*ceta)+(delta*LN(speed)))+(epsilon*speed)))))</f>
        <v>0.34573688371153039</v>
      </c>
      <c r="V15188" s="8">
        <f t="shared" si="530"/>
        <v>100</v>
      </c>
    </row>
    <row r="15189" spans="1:28">
      <c r="A15189" s="34" t="s">
        <v>20</v>
      </c>
      <c r="B15189" s="34" t="s">
        <v>81</v>
      </c>
      <c r="C15189" s="5" t="s">
        <v>236</v>
      </c>
      <c r="D15189" s="35" t="s">
        <v>90</v>
      </c>
      <c r="E15189" s="36" t="s">
        <v>14</v>
      </c>
      <c r="F15189" s="37">
        <v>50</v>
      </c>
      <c r="G15189" s="38">
        <v>0.02</v>
      </c>
      <c r="H15189" s="34">
        <v>0.99643241722033715</v>
      </c>
      <c r="I15189" s="35">
        <v>3.8749255596705332</v>
      </c>
      <c r="J15189" s="35">
        <v>0.65906404762676329</v>
      </c>
      <c r="K15189" s="35">
        <v>-3.2942036768984881E-3</v>
      </c>
      <c r="L15189" s="35">
        <v>0</v>
      </c>
      <c r="M15189" s="35">
        <v>0</v>
      </c>
      <c r="N15189" s="35">
        <v>0</v>
      </c>
      <c r="O15189" s="35">
        <v>0</v>
      </c>
      <c r="P15189" s="36">
        <v>12</v>
      </c>
      <c r="Q15189" s="37">
        <v>105</v>
      </c>
      <c r="R15189" s="36">
        <v>5</v>
      </c>
      <c r="S15189" s="39">
        <f t="shared" si="529"/>
        <v>100</v>
      </c>
      <c r="T15189" s="34" t="s">
        <v>36</v>
      </c>
      <c r="U15189" s="12">
        <f>(1/(((ceta*(speed^2))+(beta*speed))+alpha))</f>
        <v>2.7144928785116162E-2</v>
      </c>
      <c r="V15189" s="8">
        <f t="shared" si="530"/>
        <v>100</v>
      </c>
      <c r="AB15189" s="41"/>
    </row>
    <row r="15190" spans="1:28">
      <c r="A15190" s="34" t="s">
        <v>20</v>
      </c>
      <c r="B15190" s="34" t="s">
        <v>81</v>
      </c>
      <c r="C15190" s="5" t="s">
        <v>236</v>
      </c>
      <c r="D15190" s="35" t="s">
        <v>90</v>
      </c>
      <c r="E15190" s="36" t="s">
        <v>18</v>
      </c>
      <c r="F15190" s="37">
        <v>50</v>
      </c>
      <c r="G15190" s="38">
        <v>0.02</v>
      </c>
      <c r="H15190" s="34">
        <v>0.99243505951505373</v>
      </c>
      <c r="I15190" s="35">
        <v>6.2812375823159225E-2</v>
      </c>
      <c r="J15190" s="35">
        <v>1.0058938320126187</v>
      </c>
      <c r="K15190" s="35">
        <v>-0.67053320335087241</v>
      </c>
      <c r="L15190" s="35">
        <v>0</v>
      </c>
      <c r="M15190" s="35">
        <v>0</v>
      </c>
      <c r="N15190" s="35">
        <v>0</v>
      </c>
      <c r="O15190" s="35">
        <v>0</v>
      </c>
      <c r="P15190" s="36">
        <v>12</v>
      </c>
      <c r="Q15190" s="37">
        <v>105</v>
      </c>
      <c r="R15190" s="36">
        <v>0</v>
      </c>
      <c r="S15190" s="39">
        <f t="shared" si="529"/>
        <v>100</v>
      </c>
      <c r="T15190" s="34" t="s">
        <v>29</v>
      </c>
      <c r="U15190" s="12">
        <f>((alpha*(beta^speed))*(speed^ceta))</f>
        <v>5.1545805032543234E-3</v>
      </c>
      <c r="V15190" s="8">
        <f t="shared" si="530"/>
        <v>100</v>
      </c>
      <c r="AB15190" s="41"/>
    </row>
    <row r="15191" spans="1:28">
      <c r="A15191" s="34" t="s">
        <v>20</v>
      </c>
      <c r="B15191" s="34" t="s">
        <v>81</v>
      </c>
      <c r="C15191" s="5" t="s">
        <v>236</v>
      </c>
      <c r="D15191" s="35" t="s">
        <v>90</v>
      </c>
      <c r="E15191" s="36" t="s">
        <v>17</v>
      </c>
      <c r="F15191" s="37">
        <v>50</v>
      </c>
      <c r="G15191" s="38">
        <v>0.02</v>
      </c>
      <c r="H15191" s="34">
        <v>0.99265380109260892</v>
      </c>
      <c r="I15191" s="35">
        <v>2738.6067265918373</v>
      </c>
      <c r="J15191" s="35">
        <v>1.006310311743879</v>
      </c>
      <c r="K15191" s="35">
        <v>-0.57456791255354189</v>
      </c>
      <c r="L15191" s="35">
        <v>0</v>
      </c>
      <c r="M15191" s="35">
        <v>0</v>
      </c>
      <c r="N15191" s="35">
        <v>0</v>
      </c>
      <c r="O15191" s="35">
        <v>0</v>
      </c>
      <c r="P15191" s="36">
        <v>12</v>
      </c>
      <c r="Q15191" s="37">
        <v>105</v>
      </c>
      <c r="R15191" s="36">
        <v>0</v>
      </c>
      <c r="S15191" s="39">
        <f t="shared" si="529"/>
        <v>100</v>
      </c>
      <c r="T15191" s="34" t="s">
        <v>29</v>
      </c>
      <c r="U15191" s="12">
        <f>((alpha*(beta^speed))*(speed^ceta))</f>
        <v>364.40652250245233</v>
      </c>
      <c r="V15191" s="8">
        <f t="shared" si="530"/>
        <v>100</v>
      </c>
    </row>
    <row r="15192" spans="1:28">
      <c r="A15192" s="34" t="s">
        <v>20</v>
      </c>
      <c r="B15192" s="34" t="s">
        <v>81</v>
      </c>
      <c r="C15192" s="5" t="s">
        <v>236</v>
      </c>
      <c r="D15192" s="35" t="s">
        <v>90</v>
      </c>
      <c r="E15192" s="36" t="s">
        <v>15</v>
      </c>
      <c r="F15192" s="37">
        <v>100</v>
      </c>
      <c r="G15192" s="38">
        <v>0.02</v>
      </c>
      <c r="H15192" s="34">
        <v>0.99915294453863135</v>
      </c>
      <c r="I15192" s="35">
        <v>0.88488322114028262</v>
      </c>
      <c r="J15192" s="35">
        <v>53.464276537717055</v>
      </c>
      <c r="K15192" s="35">
        <v>-0.12171785155912997</v>
      </c>
      <c r="L15192" s="35">
        <v>1.0089121271340642</v>
      </c>
      <c r="M15192" s="35">
        <v>1.5164432480554754E-2</v>
      </c>
      <c r="N15192" s="35">
        <v>0</v>
      </c>
      <c r="O15192" s="35">
        <v>0</v>
      </c>
      <c r="P15192" s="36">
        <v>12</v>
      </c>
      <c r="Q15192" s="37">
        <v>105</v>
      </c>
      <c r="R15192" s="36">
        <v>10</v>
      </c>
      <c r="S15192" s="39">
        <f t="shared" si="529"/>
        <v>100</v>
      </c>
      <c r="T15192" s="34" t="s">
        <v>44</v>
      </c>
      <c r="U15192" s="12">
        <f>(alpha+(beta/(1+EXP((((-1)*ceta)+(delta*LN(speed)))+(epsilon*speed)))))</f>
        <v>0.98442051089528781</v>
      </c>
      <c r="V15192" s="8">
        <f t="shared" si="530"/>
        <v>100</v>
      </c>
    </row>
    <row r="15193" spans="1:28">
      <c r="A15193" s="34" t="s">
        <v>20</v>
      </c>
      <c r="B15193" s="34" t="s">
        <v>81</v>
      </c>
      <c r="C15193" s="5" t="s">
        <v>236</v>
      </c>
      <c r="D15193" s="35" t="s">
        <v>90</v>
      </c>
      <c r="E15193" s="36" t="s">
        <v>16</v>
      </c>
      <c r="F15193" s="37">
        <v>100</v>
      </c>
      <c r="G15193" s="38">
        <v>0.02</v>
      </c>
      <c r="H15193" s="34">
        <v>0.99831668882970293</v>
      </c>
      <c r="I15193" s="35">
        <v>0.37089722724793983</v>
      </c>
      <c r="J15193" s="35">
        <v>25.579517980162009</v>
      </c>
      <c r="K15193" s="35">
        <v>2.6314096505174425E-2</v>
      </c>
      <c r="L15193" s="35">
        <v>0.31087901048933214</v>
      </c>
      <c r="M15193" s="35">
        <v>0.13032675709378302</v>
      </c>
      <c r="N15193" s="35">
        <v>0</v>
      </c>
      <c r="O15193" s="35">
        <v>0</v>
      </c>
      <c r="P15193" s="36">
        <v>12</v>
      </c>
      <c r="Q15193" s="37">
        <v>105</v>
      </c>
      <c r="R15193" s="36">
        <v>10</v>
      </c>
      <c r="S15193" s="39">
        <f t="shared" si="529"/>
        <v>100</v>
      </c>
      <c r="T15193" s="34" t="s">
        <v>44</v>
      </c>
      <c r="U15193" s="12">
        <f>(alpha+(beta/(1+EXP((((-1)*ceta)+(delta*LN(speed)))+(epsilon*speed)))))</f>
        <v>0.37091095321727324</v>
      </c>
      <c r="V15193" s="8">
        <f t="shared" si="530"/>
        <v>100</v>
      </c>
    </row>
    <row r="15194" spans="1:28">
      <c r="A15194" s="34" t="s">
        <v>20</v>
      </c>
      <c r="B15194" s="34" t="s">
        <v>81</v>
      </c>
      <c r="C15194" s="5" t="s">
        <v>236</v>
      </c>
      <c r="D15194" s="35" t="s">
        <v>90</v>
      </c>
      <c r="E15194" s="36" t="s">
        <v>14</v>
      </c>
      <c r="F15194" s="37">
        <v>100</v>
      </c>
      <c r="G15194" s="38">
        <v>0.02</v>
      </c>
      <c r="H15194" s="34">
        <v>0.99586372041992366</v>
      </c>
      <c r="I15194" s="35">
        <v>3.931822187829511</v>
      </c>
      <c r="J15194" s="35">
        <v>0.64332849507057099</v>
      </c>
      <c r="K15194" s="35">
        <v>-3.472586056445153E-3</v>
      </c>
      <c r="L15194" s="35">
        <v>0</v>
      </c>
      <c r="M15194" s="35">
        <v>0</v>
      </c>
      <c r="N15194" s="35">
        <v>0</v>
      </c>
      <c r="O15194" s="35">
        <v>0</v>
      </c>
      <c r="P15194" s="36">
        <v>12</v>
      </c>
      <c r="Q15194" s="37">
        <v>105</v>
      </c>
      <c r="R15194" s="36">
        <v>5</v>
      </c>
      <c r="S15194" s="39">
        <f t="shared" si="529"/>
        <v>100</v>
      </c>
      <c r="T15194" s="34" t="s">
        <v>36</v>
      </c>
      <c r="U15194" s="12">
        <f>(1/(((ceta*(speed^2))+(beta*speed))+alpha))</f>
        <v>2.9816202968880472E-2</v>
      </c>
      <c r="V15194" s="8">
        <f t="shared" si="530"/>
        <v>100</v>
      </c>
      <c r="AB15194" s="41"/>
    </row>
    <row r="15195" spans="1:28">
      <c r="A15195" s="34" t="s">
        <v>20</v>
      </c>
      <c r="B15195" s="34" t="s">
        <v>81</v>
      </c>
      <c r="C15195" s="5" t="s">
        <v>236</v>
      </c>
      <c r="D15195" s="35" t="s">
        <v>90</v>
      </c>
      <c r="E15195" s="36" t="s">
        <v>18</v>
      </c>
      <c r="F15195" s="37">
        <v>100</v>
      </c>
      <c r="G15195" s="38">
        <v>0.02</v>
      </c>
      <c r="H15195" s="34">
        <v>0.99138278347780417</v>
      </c>
      <c r="I15195" s="35">
        <v>2.4087124233388266E-3</v>
      </c>
      <c r="J15195" s="35">
        <v>7.1243361676789518E-2</v>
      </c>
      <c r="K15195" s="35">
        <v>7.5829542686822959E-2</v>
      </c>
      <c r="L15195" s="35">
        <v>-0.7974964448095675</v>
      </c>
      <c r="M15195" s="35">
        <v>0</v>
      </c>
      <c r="N15195" s="35">
        <v>0</v>
      </c>
      <c r="O15195" s="35">
        <v>0</v>
      </c>
      <c r="P15195" s="36">
        <v>12</v>
      </c>
      <c r="Q15195" s="37">
        <v>105</v>
      </c>
      <c r="R15195" s="36">
        <v>1</v>
      </c>
      <c r="S15195" s="39">
        <f t="shared" si="529"/>
        <v>100</v>
      </c>
      <c r="T15195" s="34" t="s">
        <v>30</v>
      </c>
      <c r="U15195" s="12">
        <f>((alpha*(speed^beta))+(ceta*(speed^delta)))</f>
        <v>5.2708811635293739E-3</v>
      </c>
      <c r="V15195" s="8">
        <f t="shared" si="530"/>
        <v>100</v>
      </c>
      <c r="AB15195" s="41"/>
    </row>
    <row r="15196" spans="1:28">
      <c r="A15196" s="34" t="s">
        <v>20</v>
      </c>
      <c r="B15196" s="34" t="s">
        <v>81</v>
      </c>
      <c r="C15196" s="5" t="s">
        <v>236</v>
      </c>
      <c r="D15196" s="35" t="s">
        <v>90</v>
      </c>
      <c r="E15196" s="36" t="s">
        <v>17</v>
      </c>
      <c r="F15196" s="37">
        <v>100</v>
      </c>
      <c r="G15196" s="38">
        <v>0.02</v>
      </c>
      <c r="H15196" s="34">
        <v>0.99157929557536739</v>
      </c>
      <c r="I15196" s="35">
        <v>2690.8146315391482</v>
      </c>
      <c r="J15196" s="35">
        <v>1.005987539542549</v>
      </c>
      <c r="K15196" s="35">
        <v>-0.54762475565536084</v>
      </c>
      <c r="L15196" s="35">
        <v>0</v>
      </c>
      <c r="M15196" s="35">
        <v>0</v>
      </c>
      <c r="N15196" s="35">
        <v>0</v>
      </c>
      <c r="O15196" s="35">
        <v>0</v>
      </c>
      <c r="P15196" s="36">
        <v>12</v>
      </c>
      <c r="Q15196" s="37">
        <v>105</v>
      </c>
      <c r="R15196" s="36">
        <v>0</v>
      </c>
      <c r="S15196" s="39">
        <f t="shared" si="529"/>
        <v>100</v>
      </c>
      <c r="T15196" s="34" t="s">
        <v>29</v>
      </c>
      <c r="U15196" s="12">
        <f>((alpha*(beta^speed))*(speed^ceta))</f>
        <v>392.54948743963251</v>
      </c>
      <c r="V15196" s="8">
        <f t="shared" si="530"/>
        <v>100</v>
      </c>
    </row>
    <row r="15197" spans="1:28">
      <c r="A15197" s="34" t="s">
        <v>20</v>
      </c>
      <c r="B15197" s="34" t="s">
        <v>81</v>
      </c>
      <c r="C15197" s="5" t="s">
        <v>236</v>
      </c>
      <c r="D15197" s="35" t="s">
        <v>90</v>
      </c>
      <c r="E15197" s="36" t="s">
        <v>15</v>
      </c>
      <c r="F15197" s="37">
        <v>0</v>
      </c>
      <c r="G15197" s="38">
        <v>0.04</v>
      </c>
      <c r="H15197" s="34">
        <v>0.99859436537058288</v>
      </c>
      <c r="I15197" s="35">
        <v>0.82413075992256835</v>
      </c>
      <c r="J15197" s="35">
        <v>55.121907655609022</v>
      </c>
      <c r="K15197" s="35">
        <v>0.33861016363458135</v>
      </c>
      <c r="L15197" s="35">
        <v>1.2367234840683712</v>
      </c>
      <c r="M15197" s="35">
        <v>-1.5957647402226618E-3</v>
      </c>
      <c r="N15197" s="35">
        <v>0</v>
      </c>
      <c r="O15197" s="35">
        <v>0</v>
      </c>
      <c r="P15197" s="36">
        <v>12</v>
      </c>
      <c r="Q15197" s="37">
        <v>105</v>
      </c>
      <c r="R15197" s="36">
        <v>10</v>
      </c>
      <c r="S15197" s="39">
        <f t="shared" si="529"/>
        <v>100</v>
      </c>
      <c r="T15197" s="34" t="s">
        <v>44</v>
      </c>
      <c r="U15197" s="12">
        <f>(alpha+(beta/(1+EXP((((-1)*ceta)+(delta*LN(speed)))+(epsilon*speed)))))</f>
        <v>1.1274087648317122</v>
      </c>
      <c r="V15197" s="8">
        <f t="shared" si="530"/>
        <v>100</v>
      </c>
    </row>
    <row r="15198" spans="1:28">
      <c r="A15198" s="34" t="s">
        <v>20</v>
      </c>
      <c r="B15198" s="34" t="s">
        <v>81</v>
      </c>
      <c r="C15198" s="5" t="s">
        <v>236</v>
      </c>
      <c r="D15198" s="35" t="s">
        <v>90</v>
      </c>
      <c r="E15198" s="36" t="s">
        <v>16</v>
      </c>
      <c r="F15198" s="37">
        <v>0</v>
      </c>
      <c r="G15198" s="38">
        <v>0.04</v>
      </c>
      <c r="H15198" s="34">
        <v>0.99866737913061809</v>
      </c>
      <c r="I15198" s="35">
        <v>0.46470546444733646</v>
      </c>
      <c r="J15198" s="35">
        <v>35.343047529615305</v>
      </c>
      <c r="K15198" s="35">
        <v>0.53605384123248312</v>
      </c>
      <c r="L15198" s="35">
        <v>0.73613173521627939</v>
      </c>
      <c r="M15198" s="35">
        <v>0.13381272775358405</v>
      </c>
      <c r="N15198" s="35">
        <v>0</v>
      </c>
      <c r="O15198" s="35">
        <v>0</v>
      </c>
      <c r="P15198" s="36">
        <v>12</v>
      </c>
      <c r="Q15198" s="37">
        <v>105</v>
      </c>
      <c r="R15198" s="36">
        <v>10</v>
      </c>
      <c r="S15198" s="39">
        <f t="shared" si="529"/>
        <v>100</v>
      </c>
      <c r="T15198" s="34" t="s">
        <v>44</v>
      </c>
      <c r="U15198" s="12">
        <f>(alpha+(beta/(1+EXP((((-1)*ceta)+(delta*LN(speed)))+(epsilon*speed)))))</f>
        <v>0.46470860808717446</v>
      </c>
      <c r="V15198" s="8">
        <f t="shared" si="530"/>
        <v>100</v>
      </c>
    </row>
    <row r="15199" spans="1:28">
      <c r="A15199" s="34" t="s">
        <v>20</v>
      </c>
      <c r="B15199" s="34" t="s">
        <v>81</v>
      </c>
      <c r="C15199" s="5" t="s">
        <v>236</v>
      </c>
      <c r="D15199" s="35" t="s">
        <v>90</v>
      </c>
      <c r="E15199" s="36" t="s">
        <v>14</v>
      </c>
      <c r="F15199" s="37">
        <v>0</v>
      </c>
      <c r="G15199" s="38">
        <v>0.04</v>
      </c>
      <c r="H15199" s="34">
        <v>0.9952206064064899</v>
      </c>
      <c r="I15199" s="35">
        <v>3.7987087398757171</v>
      </c>
      <c r="J15199" s="35">
        <v>0.59992798648000012</v>
      </c>
      <c r="K15199" s="35">
        <v>-3.8303344741844E-3</v>
      </c>
      <c r="L15199" s="35">
        <v>0</v>
      </c>
      <c r="M15199" s="35">
        <v>0</v>
      </c>
      <c r="N15199" s="35">
        <v>0</v>
      </c>
      <c r="O15199" s="35">
        <v>0</v>
      </c>
      <c r="P15199" s="36">
        <v>12</v>
      </c>
      <c r="Q15199" s="37">
        <v>105</v>
      </c>
      <c r="R15199" s="36">
        <v>5</v>
      </c>
      <c r="S15199" s="39">
        <f t="shared" si="529"/>
        <v>100</v>
      </c>
      <c r="T15199" s="34" t="s">
        <v>36</v>
      </c>
      <c r="U15199" s="12">
        <f>(1/(((ceta*(speed^2))+(beta*speed))+alpha))</f>
        <v>3.9233899041196313E-2</v>
      </c>
      <c r="V15199" s="8">
        <f t="shared" si="530"/>
        <v>100</v>
      </c>
      <c r="AB15199" s="41"/>
    </row>
    <row r="15200" spans="1:28">
      <c r="A15200" s="34" t="s">
        <v>20</v>
      </c>
      <c r="B15200" s="34" t="s">
        <v>81</v>
      </c>
      <c r="C15200" s="5" t="s">
        <v>236</v>
      </c>
      <c r="D15200" s="35" t="s">
        <v>90</v>
      </c>
      <c r="E15200" s="36" t="s">
        <v>18</v>
      </c>
      <c r="F15200" s="37">
        <v>0</v>
      </c>
      <c r="G15200" s="38">
        <v>0.04</v>
      </c>
      <c r="H15200" s="34">
        <v>0.98910831943890642</v>
      </c>
      <c r="I15200" s="35">
        <v>1.2881176126796896</v>
      </c>
      <c r="J15200" s="35">
        <v>-2.6674263788706769</v>
      </c>
      <c r="K15200" s="35">
        <v>3.0597484917993571E-2</v>
      </c>
      <c r="L15200" s="35">
        <v>-0.35306860564454778</v>
      </c>
      <c r="M15200" s="35">
        <v>0</v>
      </c>
      <c r="N15200" s="35">
        <v>0</v>
      </c>
      <c r="O15200" s="35">
        <v>0</v>
      </c>
      <c r="P15200" s="36">
        <v>12</v>
      </c>
      <c r="Q15200" s="37">
        <v>105</v>
      </c>
      <c r="R15200" s="36">
        <v>1</v>
      </c>
      <c r="S15200" s="39">
        <f t="shared" si="529"/>
        <v>100</v>
      </c>
      <c r="T15200" s="34" t="s">
        <v>30</v>
      </c>
      <c r="U15200" s="12">
        <f>((alpha*(speed^beta))+(ceta*(speed^delta)))</f>
        <v>6.0252930847978546E-3</v>
      </c>
      <c r="V15200" s="8">
        <f t="shared" si="530"/>
        <v>100</v>
      </c>
      <c r="AB15200" s="41"/>
    </row>
    <row r="15201" spans="1:28">
      <c r="A15201" s="34" t="s">
        <v>20</v>
      </c>
      <c r="B15201" s="34" t="s">
        <v>81</v>
      </c>
      <c r="C15201" s="5" t="s">
        <v>236</v>
      </c>
      <c r="D15201" s="35" t="s">
        <v>90</v>
      </c>
      <c r="E15201" s="36" t="s">
        <v>17</v>
      </c>
      <c r="F15201" s="37">
        <v>0</v>
      </c>
      <c r="G15201" s="38">
        <v>0.04</v>
      </c>
      <c r="H15201" s="34">
        <v>0.99604408059591809</v>
      </c>
      <c r="I15201" s="35">
        <v>2683.7854135897273</v>
      </c>
      <c r="J15201" s="35">
        <v>1.0069410963147323</v>
      </c>
      <c r="K15201" s="35">
        <v>-0.5111569234826927</v>
      </c>
      <c r="L15201" s="35">
        <v>0</v>
      </c>
      <c r="M15201" s="35">
        <v>0</v>
      </c>
      <c r="N15201" s="35">
        <v>0</v>
      </c>
      <c r="O15201" s="35">
        <v>0</v>
      </c>
      <c r="P15201" s="36">
        <v>12</v>
      </c>
      <c r="Q15201" s="37">
        <v>105</v>
      </c>
      <c r="R15201" s="36">
        <v>0</v>
      </c>
      <c r="S15201" s="39">
        <f t="shared" si="529"/>
        <v>100</v>
      </c>
      <c r="T15201" s="34" t="s">
        <v>29</v>
      </c>
      <c r="U15201" s="12">
        <f>((alpha*(beta^speed))*(speed^ceta))</f>
        <v>509.14390635349741</v>
      </c>
      <c r="V15201" s="8">
        <f t="shared" si="530"/>
        <v>100</v>
      </c>
    </row>
    <row r="15202" spans="1:28">
      <c r="A15202" s="34" t="s">
        <v>20</v>
      </c>
      <c r="B15202" s="34" t="s">
        <v>81</v>
      </c>
      <c r="C15202" s="5" t="s">
        <v>236</v>
      </c>
      <c r="D15202" s="35" t="s">
        <v>90</v>
      </c>
      <c r="E15202" s="36" t="s">
        <v>15</v>
      </c>
      <c r="F15202" s="37">
        <v>50</v>
      </c>
      <c r="G15202" s="38">
        <v>0.04</v>
      </c>
      <c r="H15202" s="34">
        <v>0.99654620753314105</v>
      </c>
      <c r="I15202" s="35">
        <v>156.22853185352636</v>
      </c>
      <c r="J15202" s="35">
        <v>-1.8358751973151783</v>
      </c>
      <c r="K15202" s="35">
        <v>7.9521530037508521</v>
      </c>
      <c r="L15202" s="35">
        <v>-0.43477310131340147</v>
      </c>
      <c r="M15202" s="35">
        <v>0</v>
      </c>
      <c r="N15202" s="35">
        <v>0</v>
      </c>
      <c r="O15202" s="35">
        <v>0</v>
      </c>
      <c r="P15202" s="36">
        <v>12</v>
      </c>
      <c r="Q15202" s="37">
        <v>104</v>
      </c>
      <c r="R15202" s="36">
        <v>1</v>
      </c>
      <c r="S15202" s="39">
        <f t="shared" si="529"/>
        <v>100</v>
      </c>
      <c r="T15202" s="34" t="s">
        <v>30</v>
      </c>
      <c r="U15202" s="12">
        <f>((alpha*(speed^beta))+(ceta*(speed^delta)))</f>
        <v>1.1071041161544539</v>
      </c>
      <c r="V15202" s="8">
        <f t="shared" si="530"/>
        <v>100</v>
      </c>
    </row>
    <row r="15203" spans="1:28">
      <c r="A15203" s="34" t="s">
        <v>20</v>
      </c>
      <c r="B15203" s="34" t="s">
        <v>81</v>
      </c>
      <c r="C15203" s="5" t="s">
        <v>236</v>
      </c>
      <c r="D15203" s="35" t="s">
        <v>90</v>
      </c>
      <c r="E15203" s="36" t="s">
        <v>16</v>
      </c>
      <c r="F15203" s="37">
        <v>50</v>
      </c>
      <c r="G15203" s="38">
        <v>0.04</v>
      </c>
      <c r="H15203" s="34">
        <v>0.99789652333196666</v>
      </c>
      <c r="I15203" s="35">
        <v>-3.4958867511863638</v>
      </c>
      <c r="J15203" s="35">
        <v>33.560480276822204</v>
      </c>
      <c r="K15203" s="35">
        <v>0.55060051766124929</v>
      </c>
      <c r="L15203" s="35">
        <v>0</v>
      </c>
      <c r="M15203" s="35">
        <v>0</v>
      </c>
      <c r="N15203" s="35">
        <v>0</v>
      </c>
      <c r="O15203" s="35">
        <v>0</v>
      </c>
      <c r="P15203" s="36">
        <v>12</v>
      </c>
      <c r="Q15203" s="37">
        <v>104</v>
      </c>
      <c r="R15203" s="36">
        <v>13</v>
      </c>
      <c r="S15203" s="39">
        <f t="shared" si="529"/>
        <v>100</v>
      </c>
      <c r="T15203" s="34" t="s">
        <v>50</v>
      </c>
      <c r="U15203" s="12">
        <f>EXP((alpha+(beta/speed))+(ceta*LN(speed)))</f>
        <v>0.53543656253699579</v>
      </c>
      <c r="V15203" s="8">
        <f t="shared" si="530"/>
        <v>100</v>
      </c>
    </row>
    <row r="15204" spans="1:28">
      <c r="A15204" s="34" t="s">
        <v>20</v>
      </c>
      <c r="B15204" s="34" t="s">
        <v>81</v>
      </c>
      <c r="C15204" s="5" t="s">
        <v>236</v>
      </c>
      <c r="D15204" s="35" t="s">
        <v>90</v>
      </c>
      <c r="E15204" s="36" t="s">
        <v>14</v>
      </c>
      <c r="F15204" s="37">
        <v>50</v>
      </c>
      <c r="G15204" s="38">
        <v>0.04</v>
      </c>
      <c r="H15204" s="34">
        <v>0.9929606512688135</v>
      </c>
      <c r="I15204" s="35">
        <v>4.1029769222426209</v>
      </c>
      <c r="J15204" s="35">
        <v>0.55466310192527424</v>
      </c>
      <c r="K15204" s="35">
        <v>-3.7549850054524117E-3</v>
      </c>
      <c r="L15204" s="35">
        <v>0</v>
      </c>
      <c r="M15204" s="35">
        <v>0</v>
      </c>
      <c r="N15204" s="35">
        <v>0</v>
      </c>
      <c r="O15204" s="35">
        <v>0</v>
      </c>
      <c r="P15204" s="36">
        <v>12</v>
      </c>
      <c r="Q15204" s="37">
        <v>104</v>
      </c>
      <c r="R15204" s="36">
        <v>5</v>
      </c>
      <c r="S15204" s="39">
        <f t="shared" si="529"/>
        <v>100</v>
      </c>
      <c r="T15204" s="34" t="s">
        <v>36</v>
      </c>
      <c r="U15204" s="12">
        <f>(1/(((ceta*(speed^2))+(beta*speed))+alpha))</f>
        <v>4.5414421688618374E-2</v>
      </c>
      <c r="V15204" s="8">
        <f t="shared" si="530"/>
        <v>100</v>
      </c>
      <c r="AB15204" s="41"/>
    </row>
    <row r="15205" spans="1:28">
      <c r="A15205" s="34" t="s">
        <v>20</v>
      </c>
      <c r="B15205" s="34" t="s">
        <v>81</v>
      </c>
      <c r="C15205" s="5" t="s">
        <v>236</v>
      </c>
      <c r="D15205" s="35" t="s">
        <v>90</v>
      </c>
      <c r="E15205" s="36" t="s">
        <v>18</v>
      </c>
      <c r="F15205" s="37">
        <v>50</v>
      </c>
      <c r="G15205" s="38">
        <v>0.04</v>
      </c>
      <c r="H15205" s="34">
        <v>0.98460930773664068</v>
      </c>
      <c r="I15205" s="35">
        <v>3.9922719142426601E-2</v>
      </c>
      <c r="J15205" s="35">
        <v>0.99823166726313084</v>
      </c>
      <c r="K15205" s="35">
        <v>-0.38464029283732393</v>
      </c>
      <c r="L15205" s="35">
        <v>0</v>
      </c>
      <c r="M15205" s="35">
        <v>0</v>
      </c>
      <c r="N15205" s="35">
        <v>0</v>
      </c>
      <c r="O15205" s="35">
        <v>0</v>
      </c>
      <c r="P15205" s="36">
        <v>12</v>
      </c>
      <c r="Q15205" s="37">
        <v>104</v>
      </c>
      <c r="R15205" s="36">
        <v>0</v>
      </c>
      <c r="S15205" s="39">
        <f t="shared" si="529"/>
        <v>100</v>
      </c>
      <c r="T15205" s="34" t="s">
        <v>29</v>
      </c>
      <c r="U15205" s="12">
        <f>((alpha*(beta^speed))*(speed^ceta))</f>
        <v>5.6894964492428647E-3</v>
      </c>
      <c r="V15205" s="8">
        <f t="shared" si="530"/>
        <v>100</v>
      </c>
      <c r="AB15205" s="41"/>
    </row>
    <row r="15206" spans="1:28">
      <c r="A15206" s="34" t="s">
        <v>20</v>
      </c>
      <c r="B15206" s="34" t="s">
        <v>81</v>
      </c>
      <c r="C15206" s="5" t="s">
        <v>236</v>
      </c>
      <c r="D15206" s="35" t="s">
        <v>90</v>
      </c>
      <c r="E15206" s="36" t="s">
        <v>17</v>
      </c>
      <c r="F15206" s="37">
        <v>50</v>
      </c>
      <c r="G15206" s="38">
        <v>0.04</v>
      </c>
      <c r="H15206" s="34">
        <v>0.99536811903045941</v>
      </c>
      <c r="I15206" s="35">
        <v>2593.2980281248379</v>
      </c>
      <c r="J15206" s="35">
        <v>1.0063671030503796</v>
      </c>
      <c r="K15206" s="35">
        <v>-0.47030332378410367</v>
      </c>
      <c r="L15206" s="35">
        <v>0</v>
      </c>
      <c r="M15206" s="35">
        <v>0</v>
      </c>
      <c r="N15206" s="35">
        <v>0</v>
      </c>
      <c r="O15206" s="35">
        <v>0</v>
      </c>
      <c r="P15206" s="36">
        <v>12</v>
      </c>
      <c r="Q15206" s="37">
        <v>104</v>
      </c>
      <c r="R15206" s="36">
        <v>0</v>
      </c>
      <c r="S15206" s="39">
        <f t="shared" si="529"/>
        <v>100</v>
      </c>
      <c r="T15206" s="34" t="s">
        <v>29</v>
      </c>
      <c r="U15206" s="12">
        <f>((alpha*(beta^speed))*(speed^ceta))</f>
        <v>560.9045439686389</v>
      </c>
      <c r="V15206" s="8">
        <f t="shared" si="530"/>
        <v>100</v>
      </c>
    </row>
    <row r="15207" spans="1:28">
      <c r="A15207" s="34" t="s">
        <v>20</v>
      </c>
      <c r="B15207" s="34" t="s">
        <v>81</v>
      </c>
      <c r="C15207" s="5" t="s">
        <v>236</v>
      </c>
      <c r="D15207" s="35" t="s">
        <v>90</v>
      </c>
      <c r="E15207" s="36" t="s">
        <v>15</v>
      </c>
      <c r="F15207" s="37">
        <v>100</v>
      </c>
      <c r="G15207" s="38">
        <v>0.04</v>
      </c>
      <c r="H15207" s="34">
        <v>0.99722647251951757</v>
      </c>
      <c r="I15207" s="35">
        <v>175.28470987403011</v>
      </c>
      <c r="J15207" s="35">
        <v>-1.9029590019042957</v>
      </c>
      <c r="K15207" s="35">
        <v>8.6348417407847755</v>
      </c>
      <c r="L15207" s="35">
        <v>-0.44173934384262303</v>
      </c>
      <c r="M15207" s="35">
        <v>0</v>
      </c>
      <c r="N15207" s="35">
        <v>0</v>
      </c>
      <c r="O15207" s="35">
        <v>0</v>
      </c>
      <c r="P15207" s="36">
        <v>12</v>
      </c>
      <c r="Q15207" s="37">
        <v>101</v>
      </c>
      <c r="R15207" s="36">
        <v>1</v>
      </c>
      <c r="S15207" s="39">
        <f t="shared" si="529"/>
        <v>100</v>
      </c>
      <c r="T15207" s="34" t="s">
        <v>30</v>
      </c>
      <c r="U15207" s="12">
        <f>((alpha*(speed^beta))+(ceta*(speed^delta)))</f>
        <v>1.1566173073686108</v>
      </c>
      <c r="V15207" s="8">
        <f t="shared" si="530"/>
        <v>100</v>
      </c>
    </row>
    <row r="15208" spans="1:28">
      <c r="A15208" s="34" t="s">
        <v>20</v>
      </c>
      <c r="B15208" s="34" t="s">
        <v>81</v>
      </c>
      <c r="C15208" s="5" t="s">
        <v>236</v>
      </c>
      <c r="D15208" s="35" t="s">
        <v>90</v>
      </c>
      <c r="E15208" s="36" t="s">
        <v>16</v>
      </c>
      <c r="F15208" s="37">
        <v>100</v>
      </c>
      <c r="G15208" s="38">
        <v>0.04</v>
      </c>
      <c r="H15208" s="34">
        <v>0.99455895377979431</v>
      </c>
      <c r="I15208" s="35">
        <v>-3.2920888395431942</v>
      </c>
      <c r="J15208" s="35">
        <v>29.110511664266628</v>
      </c>
      <c r="K15208" s="35">
        <v>0.54394922874298079</v>
      </c>
      <c r="L15208" s="35">
        <v>0</v>
      </c>
      <c r="M15208" s="35">
        <v>0</v>
      </c>
      <c r="N15208" s="35">
        <v>0</v>
      </c>
      <c r="O15208" s="35">
        <v>0</v>
      </c>
      <c r="P15208" s="36">
        <v>12</v>
      </c>
      <c r="Q15208" s="37">
        <v>101</v>
      </c>
      <c r="R15208" s="36">
        <v>13</v>
      </c>
      <c r="S15208" s="39">
        <f t="shared" si="529"/>
        <v>100</v>
      </c>
      <c r="T15208" s="34" t="s">
        <v>50</v>
      </c>
      <c r="U15208" s="12">
        <f>EXP((alpha+(beta/speed))+(ceta*LN(speed)))</f>
        <v>0.6089586255010162</v>
      </c>
      <c r="V15208" s="8">
        <f t="shared" si="530"/>
        <v>100</v>
      </c>
    </row>
    <row r="15209" spans="1:28">
      <c r="A15209" s="34" t="s">
        <v>20</v>
      </c>
      <c r="B15209" s="34" t="s">
        <v>81</v>
      </c>
      <c r="C15209" s="5" t="s">
        <v>236</v>
      </c>
      <c r="D15209" s="35" t="s">
        <v>90</v>
      </c>
      <c r="E15209" s="36" t="s">
        <v>14</v>
      </c>
      <c r="F15209" s="37">
        <v>100</v>
      </c>
      <c r="G15209" s="38">
        <v>0.04</v>
      </c>
      <c r="H15209" s="34">
        <v>0.99423956843394812</v>
      </c>
      <c r="I15209" s="35">
        <v>4.3025292403830813</v>
      </c>
      <c r="J15209" s="35">
        <v>0.51474903631717683</v>
      </c>
      <c r="K15209" s="35">
        <v>-3.6917908808648948E-3</v>
      </c>
      <c r="L15209" s="35">
        <v>0</v>
      </c>
      <c r="M15209" s="35">
        <v>0</v>
      </c>
      <c r="N15209" s="35">
        <v>0</v>
      </c>
      <c r="O15209" s="35">
        <v>0</v>
      </c>
      <c r="P15209" s="36">
        <v>12</v>
      </c>
      <c r="Q15209" s="37">
        <v>101</v>
      </c>
      <c r="R15209" s="36">
        <v>5</v>
      </c>
      <c r="S15209" s="39">
        <f t="shared" si="529"/>
        <v>100</v>
      </c>
      <c r="T15209" s="34" t="s">
        <v>36</v>
      </c>
      <c r="U15209" s="12">
        <f>(1/(((ceta*(speed^2))+(beta*speed))+alpha))</f>
        <v>5.3023607416367233E-2</v>
      </c>
      <c r="V15209" s="8">
        <f t="shared" si="530"/>
        <v>100</v>
      </c>
      <c r="AB15209" s="41"/>
    </row>
    <row r="15210" spans="1:28">
      <c r="A15210" s="34" t="s">
        <v>20</v>
      </c>
      <c r="B15210" s="34" t="s">
        <v>81</v>
      </c>
      <c r="C15210" s="5" t="s">
        <v>236</v>
      </c>
      <c r="D15210" s="35" t="s">
        <v>90</v>
      </c>
      <c r="E15210" s="36" t="s">
        <v>18</v>
      </c>
      <c r="F15210" s="37">
        <v>100</v>
      </c>
      <c r="G15210" s="38">
        <v>0.04</v>
      </c>
      <c r="H15210" s="34">
        <v>0.98564003295430669</v>
      </c>
      <c r="I15210" s="35">
        <v>4.0535845904667231E-2</v>
      </c>
      <c r="J15210" s="35">
        <v>0.99685513829184158</v>
      </c>
      <c r="K15210" s="35">
        <v>-0.36216479205822955</v>
      </c>
      <c r="L15210" s="35">
        <v>0</v>
      </c>
      <c r="M15210" s="35">
        <v>0</v>
      </c>
      <c r="N15210" s="35">
        <v>0</v>
      </c>
      <c r="O15210" s="35">
        <v>0</v>
      </c>
      <c r="P15210" s="36">
        <v>12</v>
      </c>
      <c r="Q15210" s="37">
        <v>101</v>
      </c>
      <c r="R15210" s="36">
        <v>0</v>
      </c>
      <c r="S15210" s="39">
        <f t="shared" si="529"/>
        <v>100</v>
      </c>
      <c r="T15210" s="34" t="s">
        <v>29</v>
      </c>
      <c r="U15210" s="12">
        <f>((alpha*(beta^speed))*(speed^ceta))</f>
        <v>5.5810361332805517E-3</v>
      </c>
      <c r="V15210" s="8">
        <f t="shared" si="530"/>
        <v>100</v>
      </c>
      <c r="AB15210" s="41"/>
    </row>
    <row r="15211" spans="1:28">
      <c r="A15211" s="34" t="s">
        <v>20</v>
      </c>
      <c r="B15211" s="34" t="s">
        <v>81</v>
      </c>
      <c r="C15211" s="5" t="s">
        <v>236</v>
      </c>
      <c r="D15211" s="35" t="s">
        <v>90</v>
      </c>
      <c r="E15211" s="36" t="s">
        <v>17</v>
      </c>
      <c r="F15211" s="37">
        <v>100</v>
      </c>
      <c r="G15211" s="38">
        <v>0.04</v>
      </c>
      <c r="H15211" s="34">
        <v>0.99456332717430829</v>
      </c>
      <c r="I15211" s="35">
        <v>2526.8915010955175</v>
      </c>
      <c r="J15211" s="35">
        <v>1.0057992549112171</v>
      </c>
      <c r="K15211" s="35">
        <v>-0.43387164090441921</v>
      </c>
      <c r="L15211" s="35">
        <v>0</v>
      </c>
      <c r="M15211" s="35">
        <v>0</v>
      </c>
      <c r="N15211" s="35">
        <v>0</v>
      </c>
      <c r="O15211" s="35">
        <v>0</v>
      </c>
      <c r="P15211" s="36">
        <v>12</v>
      </c>
      <c r="Q15211" s="37">
        <v>101</v>
      </c>
      <c r="R15211" s="36">
        <v>0</v>
      </c>
      <c r="S15211" s="39">
        <f t="shared" si="529"/>
        <v>100</v>
      </c>
      <c r="T15211" s="34" t="s">
        <v>29</v>
      </c>
      <c r="U15211" s="12">
        <f>((alpha*(beta^speed))*(speed^ceta))</f>
        <v>610.9058292624012</v>
      </c>
      <c r="V15211" s="8">
        <f t="shared" si="530"/>
        <v>100</v>
      </c>
    </row>
    <row r="15212" spans="1:28">
      <c r="A15212" s="34" t="s">
        <v>20</v>
      </c>
      <c r="B15212" s="34" t="s">
        <v>81</v>
      </c>
      <c r="C15212" s="5" t="s">
        <v>236</v>
      </c>
      <c r="D15212" s="35" t="s">
        <v>90</v>
      </c>
      <c r="E15212" s="36" t="s">
        <v>15</v>
      </c>
      <c r="F15212" s="37">
        <v>0</v>
      </c>
      <c r="G15212" s="38">
        <v>0.06</v>
      </c>
      <c r="H15212" s="34">
        <v>0.99539822283617874</v>
      </c>
      <c r="I15212" s="35">
        <v>9.9032162770401584</v>
      </c>
      <c r="J15212" s="35">
        <v>-0.45666358807978064</v>
      </c>
      <c r="K15212" s="35">
        <v>200.21158214784856</v>
      </c>
      <c r="L15212" s="35">
        <v>-2.0267768698357922</v>
      </c>
      <c r="M15212" s="35">
        <v>0</v>
      </c>
      <c r="N15212" s="35">
        <v>0</v>
      </c>
      <c r="O15212" s="35">
        <v>0</v>
      </c>
      <c r="P15212" s="36">
        <v>12</v>
      </c>
      <c r="Q15212" s="37">
        <v>98</v>
      </c>
      <c r="R15212" s="36">
        <v>1</v>
      </c>
      <c r="S15212" s="39">
        <f t="shared" si="529"/>
        <v>98</v>
      </c>
      <c r="T15212" s="34" t="s">
        <v>30</v>
      </c>
      <c r="U15212" s="12">
        <f>((alpha*(speed^beta))+(ceta*(speed^delta)))</f>
        <v>1.2387078649722396</v>
      </c>
      <c r="V15212" s="8">
        <f t="shared" si="530"/>
        <v>98</v>
      </c>
    </row>
    <row r="15213" spans="1:28">
      <c r="A15213" s="34" t="s">
        <v>20</v>
      </c>
      <c r="B15213" s="34" t="s">
        <v>81</v>
      </c>
      <c r="C15213" s="5" t="s">
        <v>236</v>
      </c>
      <c r="D15213" s="35" t="s">
        <v>90</v>
      </c>
      <c r="E15213" s="36" t="s">
        <v>16</v>
      </c>
      <c r="F15213" s="37">
        <v>0</v>
      </c>
      <c r="G15213" s="38">
        <v>0.06</v>
      </c>
      <c r="H15213" s="34">
        <v>0.98453437558550838</v>
      </c>
      <c r="I15213" s="35">
        <v>-3.609093113657694</v>
      </c>
      <c r="J15213" s="35">
        <v>28.665495935030926</v>
      </c>
      <c r="K15213" s="35">
        <v>0.65357140341740494</v>
      </c>
      <c r="L15213" s="35">
        <v>0</v>
      </c>
      <c r="M15213" s="35">
        <v>0</v>
      </c>
      <c r="N15213" s="35">
        <v>0</v>
      </c>
      <c r="O15213" s="35">
        <v>0</v>
      </c>
      <c r="P15213" s="36">
        <v>12</v>
      </c>
      <c r="Q15213" s="37">
        <v>98</v>
      </c>
      <c r="R15213" s="36">
        <v>13</v>
      </c>
      <c r="S15213" s="39">
        <f t="shared" si="529"/>
        <v>98</v>
      </c>
      <c r="T15213" s="34" t="s">
        <v>50</v>
      </c>
      <c r="U15213" s="12">
        <f>EXP((alpha+(beta/speed))+(ceta*LN(speed)))</f>
        <v>0.72616034806708696</v>
      </c>
      <c r="V15213" s="8">
        <f t="shared" si="530"/>
        <v>98</v>
      </c>
    </row>
    <row r="15214" spans="1:28">
      <c r="A15214" s="34" t="s">
        <v>20</v>
      </c>
      <c r="B15214" s="34" t="s">
        <v>81</v>
      </c>
      <c r="C15214" s="5" t="s">
        <v>236</v>
      </c>
      <c r="D15214" s="35" t="s">
        <v>90</v>
      </c>
      <c r="E15214" s="36" t="s">
        <v>14</v>
      </c>
      <c r="F15214" s="37">
        <v>0</v>
      </c>
      <c r="G15214" s="38">
        <v>0.06</v>
      </c>
      <c r="H15214" s="34">
        <v>0.99273432650498672</v>
      </c>
      <c r="I15214" s="35">
        <v>4.6923216051724754</v>
      </c>
      <c r="J15214" s="35">
        <v>0.46933223996770113</v>
      </c>
      <c r="K15214" s="35">
        <v>-3.4673996119613747E-3</v>
      </c>
      <c r="L15214" s="35">
        <v>0</v>
      </c>
      <c r="M15214" s="35">
        <v>0</v>
      </c>
      <c r="N15214" s="35">
        <v>0</v>
      </c>
      <c r="O15214" s="35">
        <v>0</v>
      </c>
      <c r="P15214" s="36">
        <v>12</v>
      </c>
      <c r="Q15214" s="37">
        <v>98</v>
      </c>
      <c r="R15214" s="36">
        <v>5</v>
      </c>
      <c r="S15214" s="39">
        <f t="shared" si="529"/>
        <v>98</v>
      </c>
      <c r="T15214" s="34" t="s">
        <v>36</v>
      </c>
      <c r="U15214" s="12">
        <f>(1/(((ceta*(speed^2))+(beta*speed))+alpha))</f>
        <v>5.7517624734513488E-2</v>
      </c>
      <c r="V15214" s="8">
        <f t="shared" si="530"/>
        <v>98</v>
      </c>
      <c r="AB15214" s="41"/>
    </row>
    <row r="15215" spans="1:28">
      <c r="A15215" s="34" t="s">
        <v>20</v>
      </c>
      <c r="B15215" s="34" t="s">
        <v>81</v>
      </c>
      <c r="C15215" s="5" t="s">
        <v>236</v>
      </c>
      <c r="D15215" s="35" t="s">
        <v>90</v>
      </c>
      <c r="E15215" s="36" t="s">
        <v>18</v>
      </c>
      <c r="F15215" s="37">
        <v>0</v>
      </c>
      <c r="G15215" s="38">
        <v>0.06</v>
      </c>
      <c r="H15215" s="34">
        <v>0.98505914138209516</v>
      </c>
      <c r="I15215" s="35">
        <v>-4.8306752577597985E-8</v>
      </c>
      <c r="J15215" s="35">
        <v>8.4828191153450638E-6</v>
      </c>
      <c r="K15215" s="35">
        <v>-5.5976464588787923E-4</v>
      </c>
      <c r="L15215" s="35">
        <v>2.1808554708438847E-2</v>
      </c>
      <c r="M15215" s="35">
        <v>0</v>
      </c>
      <c r="N15215" s="35">
        <v>0</v>
      </c>
      <c r="O15215" s="35">
        <v>0</v>
      </c>
      <c r="P15215" s="36">
        <v>12</v>
      </c>
      <c r="Q15215" s="37">
        <v>98</v>
      </c>
      <c r="R15215" s="36">
        <v>14</v>
      </c>
      <c r="S15215" s="39">
        <f t="shared" si="529"/>
        <v>98</v>
      </c>
      <c r="T15215" s="34" t="s">
        <v>51</v>
      </c>
      <c r="U15215" s="12">
        <f>(((alpha*(speed^3))+(beta*(speed^2))+(ceta*speed))+delta)</f>
        <v>2.9546851231860675E-3</v>
      </c>
      <c r="V15215" s="8">
        <f t="shared" si="530"/>
        <v>98</v>
      </c>
      <c r="AB15215" s="41"/>
    </row>
    <row r="15216" spans="1:28">
      <c r="A15216" s="34" t="s">
        <v>20</v>
      </c>
      <c r="B15216" s="34" t="s">
        <v>81</v>
      </c>
      <c r="C15216" s="5" t="s">
        <v>236</v>
      </c>
      <c r="D15216" s="35" t="s">
        <v>90</v>
      </c>
      <c r="E15216" s="36" t="s">
        <v>17</v>
      </c>
      <c r="F15216" s="37">
        <v>0</v>
      </c>
      <c r="G15216" s="38">
        <v>0.06</v>
      </c>
      <c r="H15216" s="34">
        <v>0.99630632015216281</v>
      </c>
      <c r="I15216" s="35">
        <v>4170.2382465476967</v>
      </c>
      <c r="J15216" s="35">
        <v>-0.82400353542563365</v>
      </c>
      <c r="K15216" s="35">
        <v>306.72927216594405</v>
      </c>
      <c r="L15216" s="35">
        <v>0.12950548180440477</v>
      </c>
      <c r="M15216" s="35">
        <v>0</v>
      </c>
      <c r="N15216" s="35">
        <v>0</v>
      </c>
      <c r="O15216" s="35">
        <v>0</v>
      </c>
      <c r="P15216" s="36">
        <v>12</v>
      </c>
      <c r="Q15216" s="37">
        <v>98</v>
      </c>
      <c r="R15216" s="36">
        <v>1</v>
      </c>
      <c r="S15216" s="39">
        <f t="shared" si="529"/>
        <v>98</v>
      </c>
      <c r="T15216" s="34" t="s">
        <v>30</v>
      </c>
      <c r="U15216" s="12">
        <f>((alpha*(speed^beta))+(ceta*(speed^delta)))</f>
        <v>650.79454417157626</v>
      </c>
      <c r="V15216" s="8">
        <f t="shared" si="530"/>
        <v>98</v>
      </c>
    </row>
    <row r="15217" spans="1:28">
      <c r="A15217" s="34" t="s">
        <v>20</v>
      </c>
      <c r="B15217" s="34" t="s">
        <v>81</v>
      </c>
      <c r="C15217" s="5" t="s">
        <v>236</v>
      </c>
      <c r="D15217" s="35" t="s">
        <v>90</v>
      </c>
      <c r="E15217" s="36" t="s">
        <v>15</v>
      </c>
      <c r="F15217" s="37">
        <v>50</v>
      </c>
      <c r="G15217" s="38">
        <v>0.06</v>
      </c>
      <c r="H15217" s="34">
        <v>0.993634570649649</v>
      </c>
      <c r="I15217" s="35">
        <v>38.162141596297339</v>
      </c>
      <c r="J15217" s="35">
        <v>1.0080189395357197</v>
      </c>
      <c r="K15217" s="35">
        <v>-0.88737194196184166</v>
      </c>
      <c r="L15217" s="35">
        <v>0</v>
      </c>
      <c r="M15217" s="35">
        <v>0</v>
      </c>
      <c r="N15217" s="35">
        <v>0</v>
      </c>
      <c r="O15217" s="35">
        <v>0</v>
      </c>
      <c r="P15217" s="36">
        <v>12</v>
      </c>
      <c r="Q15217" s="37">
        <v>90</v>
      </c>
      <c r="R15217" s="36">
        <v>0</v>
      </c>
      <c r="S15217" s="39">
        <f t="shared" si="529"/>
        <v>90</v>
      </c>
      <c r="T15217" s="34" t="s">
        <v>29</v>
      </c>
      <c r="U15217" s="12">
        <f>((alpha*(beta^speed))*(speed^ceta))</f>
        <v>1.4443586806045599</v>
      </c>
      <c r="V15217" s="8">
        <f t="shared" si="530"/>
        <v>90</v>
      </c>
    </row>
    <row r="15218" spans="1:28">
      <c r="A15218" s="34" t="s">
        <v>20</v>
      </c>
      <c r="B15218" s="34" t="s">
        <v>81</v>
      </c>
      <c r="C15218" s="5" t="s">
        <v>236</v>
      </c>
      <c r="D15218" s="35" t="s">
        <v>90</v>
      </c>
      <c r="E15218" s="36" t="s">
        <v>16</v>
      </c>
      <c r="F15218" s="37">
        <v>50</v>
      </c>
      <c r="G15218" s="38">
        <v>0.06</v>
      </c>
      <c r="H15218" s="34">
        <v>0.95452553953074615</v>
      </c>
      <c r="I15218" s="35">
        <v>16.538426275492537</v>
      </c>
      <c r="J15218" s="35">
        <v>1.0271201414347655</v>
      </c>
      <c r="K15218" s="35">
        <v>-1.1605385097850853</v>
      </c>
      <c r="L15218" s="35">
        <v>0</v>
      </c>
      <c r="M15218" s="35">
        <v>0</v>
      </c>
      <c r="N15218" s="35">
        <v>0</v>
      </c>
      <c r="O15218" s="35">
        <v>0</v>
      </c>
      <c r="P15218" s="36">
        <v>12</v>
      </c>
      <c r="Q15218" s="37">
        <v>90</v>
      </c>
      <c r="R15218" s="36">
        <v>0</v>
      </c>
      <c r="S15218" s="39">
        <f t="shared" si="529"/>
        <v>90</v>
      </c>
      <c r="T15218" s="34" t="s">
        <v>29</v>
      </c>
      <c r="U15218" s="12">
        <f>((alpha*(beta^speed))*(speed^ceta))</f>
        <v>0.99181940414299574</v>
      </c>
      <c r="V15218" s="8">
        <f t="shared" si="530"/>
        <v>90</v>
      </c>
    </row>
    <row r="15219" spans="1:28">
      <c r="A15219" s="34" t="s">
        <v>20</v>
      </c>
      <c r="B15219" s="34" t="s">
        <v>81</v>
      </c>
      <c r="C15219" s="5" t="s">
        <v>236</v>
      </c>
      <c r="D15219" s="35" t="s">
        <v>90</v>
      </c>
      <c r="E15219" s="36" t="s">
        <v>14</v>
      </c>
      <c r="F15219" s="37">
        <v>50</v>
      </c>
      <c r="G15219" s="38">
        <v>0.06</v>
      </c>
      <c r="H15219" s="34">
        <v>0.9817728704134332</v>
      </c>
      <c r="I15219" s="35">
        <v>0.48354411255134627</v>
      </c>
      <c r="J15219" s="35">
        <v>1.0085369209709112</v>
      </c>
      <c r="K15219" s="35">
        <v>-0.64859575278310555</v>
      </c>
      <c r="L15219" s="35">
        <v>0</v>
      </c>
      <c r="M15219" s="35">
        <v>0</v>
      </c>
      <c r="N15219" s="35">
        <v>0</v>
      </c>
      <c r="O15219" s="35">
        <v>0</v>
      </c>
      <c r="P15219" s="36">
        <v>12</v>
      </c>
      <c r="Q15219" s="37">
        <v>90</v>
      </c>
      <c r="R15219" s="36">
        <v>0</v>
      </c>
      <c r="S15219" s="39">
        <f t="shared" si="529"/>
        <v>90</v>
      </c>
      <c r="T15219" s="34" t="s">
        <v>29</v>
      </c>
      <c r="U15219" s="12">
        <f>((alpha*(beta^speed))*(speed^ceta))</f>
        <v>5.6128684038089634E-2</v>
      </c>
      <c r="V15219" s="8">
        <f t="shared" si="530"/>
        <v>90</v>
      </c>
      <c r="AB15219" s="41"/>
    </row>
    <row r="15220" spans="1:28">
      <c r="A15220" s="34" t="s">
        <v>20</v>
      </c>
      <c r="B15220" s="34" t="s">
        <v>81</v>
      </c>
      <c r="C15220" s="5" t="s">
        <v>236</v>
      </c>
      <c r="D15220" s="35" t="s">
        <v>90</v>
      </c>
      <c r="E15220" s="36" t="s">
        <v>18</v>
      </c>
      <c r="F15220" s="37">
        <v>50</v>
      </c>
      <c r="G15220" s="38">
        <v>0.06</v>
      </c>
      <c r="H15220" s="34">
        <v>0.98757826817116146</v>
      </c>
      <c r="I15220" s="35">
        <v>-4.8994282409925048E-8</v>
      </c>
      <c r="J15220" s="35">
        <v>8.773586897253021E-6</v>
      </c>
      <c r="K15220" s="35">
        <v>-6.1098945838396852E-4</v>
      </c>
      <c r="L15220" s="35">
        <v>2.3657158227044502E-2</v>
      </c>
      <c r="M15220" s="35">
        <v>0</v>
      </c>
      <c r="N15220" s="35">
        <v>0</v>
      </c>
      <c r="O15220" s="35">
        <v>0</v>
      </c>
      <c r="P15220" s="36">
        <v>12</v>
      </c>
      <c r="Q15220" s="37">
        <v>90</v>
      </c>
      <c r="R15220" s="36">
        <v>14</v>
      </c>
      <c r="S15220" s="39">
        <f t="shared" si="529"/>
        <v>90</v>
      </c>
      <c r="T15220" s="34" t="s">
        <v>51</v>
      </c>
      <c r="U15220" s="12">
        <f>(((alpha*(speed^3))+(beta*(speed^2))+(ceta*speed))+delta)</f>
        <v>4.0173289634014529E-3</v>
      </c>
      <c r="V15220" s="8">
        <f t="shared" si="530"/>
        <v>90</v>
      </c>
      <c r="AB15220" s="41"/>
    </row>
    <row r="15221" spans="1:28">
      <c r="A15221" s="34" t="s">
        <v>20</v>
      </c>
      <c r="B15221" s="34" t="s">
        <v>81</v>
      </c>
      <c r="C15221" s="5" t="s">
        <v>236</v>
      </c>
      <c r="D15221" s="35" t="s">
        <v>90</v>
      </c>
      <c r="E15221" s="36" t="s">
        <v>17</v>
      </c>
      <c r="F15221" s="37">
        <v>50</v>
      </c>
      <c r="G15221" s="38">
        <v>0.06</v>
      </c>
      <c r="H15221" s="34">
        <v>0.9959637247000217</v>
      </c>
      <c r="I15221" s="35">
        <v>4240.6809725910998</v>
      </c>
      <c r="J15221" s="35">
        <v>-0.87355619130768014</v>
      </c>
      <c r="K15221" s="35">
        <v>460.9281220134892</v>
      </c>
      <c r="L15221" s="35">
        <v>7.1528677940657842E-2</v>
      </c>
      <c r="M15221" s="35">
        <v>0</v>
      </c>
      <c r="N15221" s="35">
        <v>0</v>
      </c>
      <c r="O15221" s="35">
        <v>0</v>
      </c>
      <c r="P15221" s="36">
        <v>12</v>
      </c>
      <c r="Q15221" s="37">
        <v>90</v>
      </c>
      <c r="R15221" s="36">
        <v>1</v>
      </c>
      <c r="S15221" s="39">
        <f t="shared" si="529"/>
        <v>90</v>
      </c>
      <c r="T15221" s="34" t="s">
        <v>30</v>
      </c>
      <c r="U15221" s="12">
        <f>((alpha*(speed^beta))+(ceta*(speed^delta)))</f>
        <v>719.17500504149029</v>
      </c>
      <c r="V15221" s="8">
        <f t="shared" si="530"/>
        <v>90</v>
      </c>
    </row>
    <row r="15222" spans="1:28">
      <c r="A15222" s="34" t="s">
        <v>20</v>
      </c>
      <c r="B15222" s="34" t="s">
        <v>81</v>
      </c>
      <c r="C15222" s="5" t="s">
        <v>236</v>
      </c>
      <c r="D15222" s="35" t="s">
        <v>90</v>
      </c>
      <c r="E15222" s="36" t="s">
        <v>15</v>
      </c>
      <c r="F15222" s="37">
        <v>100</v>
      </c>
      <c r="G15222" s="38">
        <v>0.06</v>
      </c>
      <c r="H15222" s="34">
        <v>0.98176703361777184</v>
      </c>
      <c r="I15222" s="35">
        <v>54.99338068919797</v>
      </c>
      <c r="J15222" s="35">
        <v>1.0151606511796845</v>
      </c>
      <c r="K15222" s="35">
        <v>-1.0528414990646331</v>
      </c>
      <c r="L15222" s="35">
        <v>0</v>
      </c>
      <c r="M15222" s="35">
        <v>0</v>
      </c>
      <c r="N15222" s="35">
        <v>0</v>
      </c>
      <c r="O15222" s="35">
        <v>0</v>
      </c>
      <c r="P15222" s="36">
        <v>12</v>
      </c>
      <c r="Q15222" s="37">
        <v>82</v>
      </c>
      <c r="R15222" s="36">
        <v>0</v>
      </c>
      <c r="S15222" s="39">
        <f t="shared" si="529"/>
        <v>82</v>
      </c>
      <c r="T15222" s="34" t="s">
        <v>29</v>
      </c>
      <c r="U15222" s="12">
        <f>((alpha*(beta^speed))*(speed^ceta))</f>
        <v>1.8248172446665742</v>
      </c>
      <c r="V15222" s="8">
        <f t="shared" si="530"/>
        <v>82</v>
      </c>
    </row>
    <row r="15223" spans="1:28">
      <c r="A15223" s="34" t="s">
        <v>20</v>
      </c>
      <c r="B15223" s="34" t="s">
        <v>81</v>
      </c>
      <c r="C15223" s="5" t="s">
        <v>236</v>
      </c>
      <c r="D15223" s="35" t="s">
        <v>90</v>
      </c>
      <c r="E15223" s="36" t="s">
        <v>16</v>
      </c>
      <c r="F15223" s="37">
        <v>100</v>
      </c>
      <c r="G15223" s="38">
        <v>0.06</v>
      </c>
      <c r="H15223" s="34">
        <v>0.94097689403326756</v>
      </c>
      <c r="I15223" s="35">
        <v>-1.0418187026680985E-6</v>
      </c>
      <c r="J15223" s="35">
        <v>4.8887334205967921E-4</v>
      </c>
      <c r="K15223" s="35">
        <v>-3.8590325335606301E-2</v>
      </c>
      <c r="L15223" s="35">
        <v>1.5732282392777786</v>
      </c>
      <c r="M15223" s="35">
        <v>0</v>
      </c>
      <c r="N15223" s="35">
        <v>0</v>
      </c>
      <c r="O15223" s="35">
        <v>0</v>
      </c>
      <c r="P15223" s="36">
        <v>12</v>
      </c>
      <c r="Q15223" s="37">
        <v>82</v>
      </c>
      <c r="R15223" s="36">
        <v>14</v>
      </c>
      <c r="S15223" s="39">
        <f t="shared" si="529"/>
        <v>82</v>
      </c>
      <c r="T15223" s="34" t="s">
        <v>51</v>
      </c>
      <c r="U15223" s="12">
        <f>(((alpha*(speed^3))+(beta*(speed^2))+(ceta*speed))+delta)</f>
        <v>1.1215804193146404</v>
      </c>
      <c r="V15223" s="8">
        <f t="shared" si="530"/>
        <v>82</v>
      </c>
    </row>
    <row r="15224" spans="1:28">
      <c r="A15224" s="34" t="s">
        <v>20</v>
      </c>
      <c r="B15224" s="34" t="s">
        <v>81</v>
      </c>
      <c r="C15224" s="5" t="s">
        <v>236</v>
      </c>
      <c r="D15224" s="35" t="s">
        <v>90</v>
      </c>
      <c r="E15224" s="36" t="s">
        <v>14</v>
      </c>
      <c r="F15224" s="37">
        <v>100</v>
      </c>
      <c r="G15224" s="38">
        <v>0.06</v>
      </c>
      <c r="H15224" s="34">
        <v>0.96752072950083545</v>
      </c>
      <c r="I15224" s="35">
        <v>9.2095676382537406E-2</v>
      </c>
      <c r="J15224" s="35">
        <v>-0.11791526289693376</v>
      </c>
      <c r="K15224" s="35">
        <v>1.3086914156691736</v>
      </c>
      <c r="L15224" s="35">
        <v>-1.3691417092633693</v>
      </c>
      <c r="M15224" s="35">
        <v>0</v>
      </c>
      <c r="N15224" s="35">
        <v>0</v>
      </c>
      <c r="O15224" s="35">
        <v>0</v>
      </c>
      <c r="P15224" s="36">
        <v>12</v>
      </c>
      <c r="Q15224" s="37">
        <v>82</v>
      </c>
      <c r="R15224" s="36">
        <v>1</v>
      </c>
      <c r="S15224" s="39">
        <f t="shared" si="529"/>
        <v>82</v>
      </c>
      <c r="T15224" s="34" t="s">
        <v>30</v>
      </c>
      <c r="U15224" s="12">
        <f>((alpha*(speed^beta))+(ceta*(speed^delta)))</f>
        <v>5.7910903237585583E-2</v>
      </c>
      <c r="V15224" s="8">
        <f t="shared" si="530"/>
        <v>82</v>
      </c>
      <c r="AB15224" s="41"/>
    </row>
    <row r="15225" spans="1:28">
      <c r="A15225" s="34" t="s">
        <v>20</v>
      </c>
      <c r="B15225" s="34" t="s">
        <v>81</v>
      </c>
      <c r="C15225" s="5" t="s">
        <v>236</v>
      </c>
      <c r="D15225" s="35" t="s">
        <v>90</v>
      </c>
      <c r="E15225" s="36" t="s">
        <v>18</v>
      </c>
      <c r="F15225" s="37">
        <v>100</v>
      </c>
      <c r="G15225" s="38">
        <v>0.06</v>
      </c>
      <c r="H15225" s="34">
        <v>0.99017704089037417</v>
      </c>
      <c r="I15225" s="35">
        <v>4.3666399798937217E-2</v>
      </c>
      <c r="J15225" s="35">
        <v>0.99111330540856357</v>
      </c>
      <c r="K15225" s="35">
        <v>-0.29535569005021994</v>
      </c>
      <c r="L15225" s="35">
        <v>0</v>
      </c>
      <c r="M15225" s="35">
        <v>0</v>
      </c>
      <c r="N15225" s="35">
        <v>0</v>
      </c>
      <c r="O15225" s="35">
        <v>0</v>
      </c>
      <c r="P15225" s="36">
        <v>12</v>
      </c>
      <c r="Q15225" s="37">
        <v>82</v>
      </c>
      <c r="R15225" s="36">
        <v>0</v>
      </c>
      <c r="S15225" s="39">
        <f t="shared" si="529"/>
        <v>82</v>
      </c>
      <c r="T15225" s="34" t="s">
        <v>29</v>
      </c>
      <c r="U15225" s="12">
        <f>((alpha*(beta^speed))*(speed^ceta))</f>
        <v>5.7148219608659217E-3</v>
      </c>
      <c r="V15225" s="8">
        <f t="shared" si="530"/>
        <v>82</v>
      </c>
      <c r="AB15225" s="41"/>
    </row>
    <row r="15226" spans="1:28">
      <c r="A15226" s="34" t="s">
        <v>20</v>
      </c>
      <c r="B15226" s="34" t="s">
        <v>81</v>
      </c>
      <c r="C15226" s="5" t="s">
        <v>236</v>
      </c>
      <c r="D15226" s="35" t="s">
        <v>90</v>
      </c>
      <c r="E15226" s="36" t="s">
        <v>17</v>
      </c>
      <c r="F15226" s="37">
        <v>100</v>
      </c>
      <c r="G15226" s="38">
        <v>0.06</v>
      </c>
      <c r="H15226" s="34">
        <v>0.99525801344869547</v>
      </c>
      <c r="I15226" s="35">
        <v>2381.596679223092</v>
      </c>
      <c r="J15226" s="35">
        <v>1.0045458884642922</v>
      </c>
      <c r="K15226" s="35">
        <v>-0.33171441176778821</v>
      </c>
      <c r="L15226" s="35">
        <v>0</v>
      </c>
      <c r="M15226" s="35">
        <v>0</v>
      </c>
      <c r="N15226" s="35">
        <v>0</v>
      </c>
      <c r="O15226" s="35">
        <v>0</v>
      </c>
      <c r="P15226" s="36">
        <v>12</v>
      </c>
      <c r="Q15226" s="37">
        <v>82</v>
      </c>
      <c r="R15226" s="36">
        <v>0</v>
      </c>
      <c r="S15226" s="39">
        <f t="shared" si="529"/>
        <v>82</v>
      </c>
      <c r="T15226" s="34" t="s">
        <v>29</v>
      </c>
      <c r="U15226" s="12">
        <f>((alpha*(beta^speed))*(speed^ceta))</f>
        <v>800.84888898537986</v>
      </c>
      <c r="V15226" s="8">
        <f t="shared" si="530"/>
        <v>82</v>
      </c>
    </row>
    <row r="15227" spans="1:28">
      <c r="A15227" s="34" t="s">
        <v>20</v>
      </c>
      <c r="B15227" s="34" t="s">
        <v>82</v>
      </c>
      <c r="C15227" s="5" t="s">
        <v>237</v>
      </c>
      <c r="D15227" s="35" t="s">
        <v>84</v>
      </c>
      <c r="E15227" s="36" t="s">
        <v>15</v>
      </c>
      <c r="F15227" s="37">
        <v>0</v>
      </c>
      <c r="G15227" s="38">
        <v>0</v>
      </c>
      <c r="H15227" s="34">
        <v>0.99422706097567637</v>
      </c>
      <c r="I15227" s="35">
        <v>1.1103440884325402</v>
      </c>
      <c r="J15227" s="35">
        <v>133.18915912336266</v>
      </c>
      <c r="K15227" s="35">
        <v>-0.52815264523203254</v>
      </c>
      <c r="L15227" s="35">
        <v>0.90651898463249925</v>
      </c>
      <c r="M15227" s="35">
        <v>1.3941631512810949E-2</v>
      </c>
      <c r="N15227" s="35">
        <v>0</v>
      </c>
      <c r="O15227" s="35">
        <v>0</v>
      </c>
      <c r="P15227" s="36">
        <v>12</v>
      </c>
      <c r="Q15227" s="37">
        <v>105</v>
      </c>
      <c r="R15227" s="36">
        <v>10</v>
      </c>
      <c r="S15227" s="39">
        <f t="shared" si="529"/>
        <v>100</v>
      </c>
      <c r="T15227" s="34" t="s">
        <v>44</v>
      </c>
      <c r="U15227" s="12">
        <f>(alpha+(beta/(1+EXP((((-1)*ceta)+(delta*LN(speed)))+(epsilon*speed)))))</f>
        <v>1.4092977388169696</v>
      </c>
      <c r="V15227" s="8">
        <f t="shared" si="530"/>
        <v>100</v>
      </c>
    </row>
    <row r="15228" spans="1:28">
      <c r="A15228" s="34" t="s">
        <v>20</v>
      </c>
      <c r="B15228" s="34" t="s">
        <v>82</v>
      </c>
      <c r="C15228" s="5" t="s">
        <v>237</v>
      </c>
      <c r="D15228" s="35" t="s">
        <v>84</v>
      </c>
      <c r="E15228" s="36" t="s">
        <v>16</v>
      </c>
      <c r="F15228" s="37">
        <v>0</v>
      </c>
      <c r="G15228" s="38">
        <v>0</v>
      </c>
      <c r="H15228" s="34">
        <v>0.99221496702493894</v>
      </c>
      <c r="I15228" s="35">
        <v>216.63852580534493</v>
      </c>
      <c r="J15228" s="35">
        <v>1.0085064128238108</v>
      </c>
      <c r="K15228" s="35">
        <v>-0.88527944347276244</v>
      </c>
      <c r="L15228" s="35">
        <v>0</v>
      </c>
      <c r="M15228" s="35">
        <v>0</v>
      </c>
      <c r="N15228" s="35">
        <v>0</v>
      </c>
      <c r="O15228" s="35">
        <v>0</v>
      </c>
      <c r="P15228" s="36">
        <v>12</v>
      </c>
      <c r="Q15228" s="37">
        <v>105</v>
      </c>
      <c r="R15228" s="36">
        <v>0</v>
      </c>
      <c r="S15228" s="39">
        <f t="shared" si="529"/>
        <v>100</v>
      </c>
      <c r="T15228" s="34" t="s">
        <v>29</v>
      </c>
      <c r="U15228" s="12">
        <f>((alpha*(beta^speed))*(speed^ceta))</f>
        <v>8.5712313364389985</v>
      </c>
      <c r="V15228" s="8">
        <f t="shared" si="530"/>
        <v>100</v>
      </c>
    </row>
    <row r="15229" spans="1:28">
      <c r="A15229" s="34" t="s">
        <v>20</v>
      </c>
      <c r="B15229" s="34" t="s">
        <v>82</v>
      </c>
      <c r="C15229" s="5" t="s">
        <v>237</v>
      </c>
      <c r="D15229" s="35" t="s">
        <v>84</v>
      </c>
      <c r="E15229" s="36" t="s">
        <v>14</v>
      </c>
      <c r="F15229" s="37">
        <v>0</v>
      </c>
      <c r="G15229" s="38">
        <v>0</v>
      </c>
      <c r="H15229" s="34">
        <v>0.99641703555445715</v>
      </c>
      <c r="I15229" s="35">
        <v>3.1895584208341634</v>
      </c>
      <c r="J15229" s="35">
        <v>0.73807436396626447</v>
      </c>
      <c r="K15229" s="35">
        <v>-0.88342584596759954</v>
      </c>
      <c r="L15229" s="35">
        <v>0</v>
      </c>
      <c r="M15229" s="35">
        <v>0</v>
      </c>
      <c r="N15229" s="35">
        <v>0</v>
      </c>
      <c r="O15229" s="35">
        <v>0</v>
      </c>
      <c r="P15229" s="36">
        <v>12</v>
      </c>
      <c r="Q15229" s="37">
        <v>105</v>
      </c>
      <c r="R15229" s="36">
        <v>13</v>
      </c>
      <c r="S15229" s="39">
        <f t="shared" si="529"/>
        <v>100</v>
      </c>
      <c r="T15229" s="34" t="s">
        <v>50</v>
      </c>
      <c r="U15229" s="12">
        <f>EXP((alpha+(beta/speed))+(ceta*LN(speed)))</f>
        <v>0.41837078135502004</v>
      </c>
      <c r="V15229" s="8">
        <f t="shared" si="530"/>
        <v>100</v>
      </c>
    </row>
    <row r="15230" spans="1:28">
      <c r="A15230" s="34" t="s">
        <v>20</v>
      </c>
      <c r="B15230" s="34" t="s">
        <v>82</v>
      </c>
      <c r="C15230" s="5" t="s">
        <v>237</v>
      </c>
      <c r="D15230" s="35" t="s">
        <v>84</v>
      </c>
      <c r="E15230" s="36" t="s">
        <v>18</v>
      </c>
      <c r="F15230" s="37">
        <v>0</v>
      </c>
      <c r="G15230" s="38">
        <v>0</v>
      </c>
      <c r="H15230" s="34">
        <v>0.99763243478779517</v>
      </c>
      <c r="I15230" s="35">
        <v>12.087057909741169</v>
      </c>
      <c r="J15230" s="35">
        <v>1.0035850540706059</v>
      </c>
      <c r="K15230" s="35">
        <v>-0.90880656477166555</v>
      </c>
      <c r="L15230" s="35">
        <v>0</v>
      </c>
      <c r="M15230" s="35">
        <v>0</v>
      </c>
      <c r="N15230" s="35">
        <v>0</v>
      </c>
      <c r="O15230" s="35">
        <v>0</v>
      </c>
      <c r="P15230" s="36">
        <v>12</v>
      </c>
      <c r="Q15230" s="37">
        <v>105</v>
      </c>
      <c r="R15230" s="36">
        <v>0</v>
      </c>
      <c r="S15230" s="39">
        <f t="shared" si="529"/>
        <v>100</v>
      </c>
      <c r="T15230" s="34" t="s">
        <v>29</v>
      </c>
      <c r="U15230" s="12">
        <f>((alpha*(beta^speed))*(speed^ceta))</f>
        <v>0.26310310148845123</v>
      </c>
      <c r="V15230" s="8">
        <f t="shared" si="530"/>
        <v>100</v>
      </c>
    </row>
    <row r="15231" spans="1:28">
      <c r="A15231" s="34" t="s">
        <v>20</v>
      </c>
      <c r="B15231" s="34" t="s">
        <v>82</v>
      </c>
      <c r="C15231" s="5" t="s">
        <v>237</v>
      </c>
      <c r="D15231" s="35" t="s">
        <v>84</v>
      </c>
      <c r="E15231" s="36" t="s">
        <v>17</v>
      </c>
      <c r="F15231" s="37">
        <v>0</v>
      </c>
      <c r="G15231" s="38">
        <v>0</v>
      </c>
      <c r="H15231" s="34">
        <v>0.99651790121216643</v>
      </c>
      <c r="I15231" s="35">
        <v>6785.4593124156945</v>
      </c>
      <c r="J15231" s="35">
        <v>1.0071047335632006</v>
      </c>
      <c r="K15231" s="35">
        <v>-0.90825308569761787</v>
      </c>
      <c r="L15231" s="35">
        <v>0</v>
      </c>
      <c r="M15231" s="35">
        <v>0</v>
      </c>
      <c r="N15231" s="35">
        <v>0</v>
      </c>
      <c r="O15231" s="35">
        <v>0</v>
      </c>
      <c r="P15231" s="36">
        <v>12</v>
      </c>
      <c r="Q15231" s="37">
        <v>105</v>
      </c>
      <c r="R15231" s="36">
        <v>0</v>
      </c>
      <c r="S15231" s="39">
        <f t="shared" si="529"/>
        <v>100</v>
      </c>
      <c r="T15231" s="34" t="s">
        <v>29</v>
      </c>
      <c r="U15231" s="12">
        <f>((alpha*(beta^speed))*(speed^ceta))</f>
        <v>210.15358466146739</v>
      </c>
      <c r="V15231" s="8">
        <f t="shared" si="530"/>
        <v>100</v>
      </c>
    </row>
    <row r="15232" spans="1:28">
      <c r="A15232" s="34" t="s">
        <v>20</v>
      </c>
      <c r="B15232" s="34" t="s">
        <v>82</v>
      </c>
      <c r="C15232" s="5" t="s">
        <v>237</v>
      </c>
      <c r="D15232" s="35" t="s">
        <v>84</v>
      </c>
      <c r="E15232" s="36" t="s">
        <v>15</v>
      </c>
      <c r="F15232" s="37">
        <v>50</v>
      </c>
      <c r="G15232" s="38">
        <v>0</v>
      </c>
      <c r="H15232" s="34">
        <v>0.99079917425100195</v>
      </c>
      <c r="I15232" s="35">
        <v>1.4205088770059304</v>
      </c>
      <c r="J15232" s="35">
        <v>90.699920616512614</v>
      </c>
      <c r="K15232" s="35">
        <v>-0.31646526758678817</v>
      </c>
      <c r="L15232" s="35">
        <v>0.79955420749699446</v>
      </c>
      <c r="M15232" s="35">
        <v>2.3113952434666234E-2</v>
      </c>
      <c r="N15232" s="35">
        <v>0</v>
      </c>
      <c r="O15232" s="35">
        <v>0</v>
      </c>
      <c r="P15232" s="36">
        <v>12</v>
      </c>
      <c r="Q15232" s="37">
        <v>105</v>
      </c>
      <c r="R15232" s="36">
        <v>10</v>
      </c>
      <c r="S15232" s="39">
        <f t="shared" si="529"/>
        <v>100</v>
      </c>
      <c r="T15232" s="34" t="s">
        <v>44</v>
      </c>
      <c r="U15232" s="12">
        <f>(alpha+(beta/(1+EXP((((-1)*ceta)+(delta*LN(speed)))+(epsilon*speed)))))</f>
        <v>1.5851143547145301</v>
      </c>
      <c r="V15232" s="8">
        <f t="shared" si="530"/>
        <v>100</v>
      </c>
    </row>
    <row r="15233" spans="1:22">
      <c r="A15233" s="34" t="s">
        <v>20</v>
      </c>
      <c r="B15233" s="34" t="s">
        <v>82</v>
      </c>
      <c r="C15233" s="5" t="s">
        <v>237</v>
      </c>
      <c r="D15233" s="35" t="s">
        <v>84</v>
      </c>
      <c r="E15233" s="36" t="s">
        <v>16</v>
      </c>
      <c r="F15233" s="37">
        <v>50</v>
      </c>
      <c r="G15233" s="38">
        <v>0</v>
      </c>
      <c r="H15233" s="34">
        <v>0.98623132535937652</v>
      </c>
      <c r="I15233" s="35">
        <v>186.9427250223342</v>
      </c>
      <c r="J15233" s="35">
        <v>1.0063117009573816</v>
      </c>
      <c r="K15233" s="35">
        <v>-0.78922234844048766</v>
      </c>
      <c r="L15233" s="35">
        <v>0</v>
      </c>
      <c r="M15233" s="35">
        <v>0</v>
      </c>
      <c r="N15233" s="35">
        <v>0</v>
      </c>
      <c r="O15233" s="35">
        <v>0</v>
      </c>
      <c r="P15233" s="36">
        <v>12</v>
      </c>
      <c r="Q15233" s="37">
        <v>105</v>
      </c>
      <c r="R15233" s="36">
        <v>0</v>
      </c>
      <c r="S15233" s="39">
        <f t="shared" si="529"/>
        <v>100</v>
      </c>
      <c r="T15233" s="34" t="s">
        <v>29</v>
      </c>
      <c r="U15233" s="12">
        <f>((alpha*(beta^speed))*(speed^ceta))</f>
        <v>9.2579775411823402</v>
      </c>
      <c r="V15233" s="8">
        <f t="shared" si="530"/>
        <v>100</v>
      </c>
    </row>
    <row r="15234" spans="1:22">
      <c r="A15234" s="34" t="s">
        <v>20</v>
      </c>
      <c r="B15234" s="34" t="s">
        <v>82</v>
      </c>
      <c r="C15234" s="5" t="s">
        <v>237</v>
      </c>
      <c r="D15234" s="35" t="s">
        <v>84</v>
      </c>
      <c r="E15234" s="36" t="s">
        <v>14</v>
      </c>
      <c r="F15234" s="37">
        <v>50</v>
      </c>
      <c r="G15234" s="38">
        <v>0</v>
      </c>
      <c r="H15234" s="34">
        <v>0.99584069126713626</v>
      </c>
      <c r="I15234" s="35">
        <v>115.72552974152156</v>
      </c>
      <c r="J15234" s="35">
        <v>-2.5467106537269322</v>
      </c>
      <c r="K15234" s="35">
        <v>23.314984463715973</v>
      </c>
      <c r="L15234" s="35">
        <v>-0.88587453915448244</v>
      </c>
      <c r="M15234" s="35">
        <v>0</v>
      </c>
      <c r="N15234" s="35">
        <v>0</v>
      </c>
      <c r="O15234" s="35">
        <v>0</v>
      </c>
      <c r="P15234" s="36">
        <v>12</v>
      </c>
      <c r="Q15234" s="37">
        <v>105</v>
      </c>
      <c r="R15234" s="36">
        <v>1</v>
      </c>
      <c r="S15234" s="39">
        <f t="shared" ref="S15234:S15297" si="531">V15234</f>
        <v>100</v>
      </c>
      <c r="T15234" s="34" t="s">
        <v>30</v>
      </c>
      <c r="U15234" s="12">
        <f>((alpha*(speed^beta))+(ceta*(speed^delta)))</f>
        <v>0.39528709121841776</v>
      </c>
      <c r="V15234" s="8">
        <f t="shared" ref="V15234:V15297" si="532">IF($V$1&lt;P15234,P15234,IF($V$1&gt;Q15234,Q15234,$V$1))</f>
        <v>100</v>
      </c>
    </row>
    <row r="15235" spans="1:22">
      <c r="A15235" s="34" t="s">
        <v>20</v>
      </c>
      <c r="B15235" s="34" t="s">
        <v>82</v>
      </c>
      <c r="C15235" s="5" t="s">
        <v>237</v>
      </c>
      <c r="D15235" s="35" t="s">
        <v>84</v>
      </c>
      <c r="E15235" s="36" t="s">
        <v>18</v>
      </c>
      <c r="F15235" s="37">
        <v>50</v>
      </c>
      <c r="G15235" s="38">
        <v>0</v>
      </c>
      <c r="H15235" s="34">
        <v>0.99630934258727344</v>
      </c>
      <c r="I15235" s="35">
        <v>0.26619050030918018</v>
      </c>
      <c r="J15235" s="35">
        <v>15.798706074398938</v>
      </c>
      <c r="K15235" s="35">
        <v>-0.45261365548974192</v>
      </c>
      <c r="L15235" s="35">
        <v>0.77178645884323804</v>
      </c>
      <c r="M15235" s="35">
        <v>2.0807921895410662E-2</v>
      </c>
      <c r="N15235" s="35">
        <v>0</v>
      </c>
      <c r="O15235" s="35">
        <v>0</v>
      </c>
      <c r="P15235" s="36">
        <v>12</v>
      </c>
      <c r="Q15235" s="37">
        <v>105</v>
      </c>
      <c r="R15235" s="36">
        <v>10</v>
      </c>
      <c r="S15235" s="39">
        <f t="shared" si="531"/>
        <v>100</v>
      </c>
      <c r="T15235" s="34" t="s">
        <v>44</v>
      </c>
      <c r="U15235" s="12">
        <f>(alpha+(beta/(1+EXP((((-1)*ceta)+(delta*LN(speed)))+(epsilon*speed)))))</f>
        <v>0.3019852504950355</v>
      </c>
      <c r="V15235" s="8">
        <f t="shared" si="532"/>
        <v>100</v>
      </c>
    </row>
    <row r="15236" spans="1:22">
      <c r="A15236" s="34" t="s">
        <v>20</v>
      </c>
      <c r="B15236" s="34" t="s">
        <v>82</v>
      </c>
      <c r="C15236" s="5" t="s">
        <v>237</v>
      </c>
      <c r="D15236" s="35" t="s">
        <v>84</v>
      </c>
      <c r="E15236" s="36" t="s">
        <v>17</v>
      </c>
      <c r="F15236" s="37">
        <v>50</v>
      </c>
      <c r="G15236" s="38">
        <v>0</v>
      </c>
      <c r="H15236" s="34">
        <v>0.99444600313175102</v>
      </c>
      <c r="I15236" s="35">
        <v>6207.703315036787</v>
      </c>
      <c r="J15236" s="35">
        <v>1.0059496828193402</v>
      </c>
      <c r="K15236" s="35">
        <v>-0.85011567113136421</v>
      </c>
      <c r="L15236" s="35">
        <v>0</v>
      </c>
      <c r="M15236" s="35">
        <v>0</v>
      </c>
      <c r="N15236" s="35">
        <v>0</v>
      </c>
      <c r="O15236" s="35">
        <v>0</v>
      </c>
      <c r="P15236" s="36">
        <v>12</v>
      </c>
      <c r="Q15236" s="37">
        <v>105</v>
      </c>
      <c r="R15236" s="36">
        <v>0</v>
      </c>
      <c r="S15236" s="39">
        <f t="shared" si="531"/>
        <v>100</v>
      </c>
      <c r="T15236" s="34" t="s">
        <v>29</v>
      </c>
      <c r="U15236" s="12">
        <f>((alpha*(beta^speed))*(speed^ceta))</f>
        <v>224.03992251402087</v>
      </c>
      <c r="V15236" s="8">
        <f t="shared" si="532"/>
        <v>100</v>
      </c>
    </row>
    <row r="15237" spans="1:22">
      <c r="A15237" s="34" t="s">
        <v>20</v>
      </c>
      <c r="B15237" s="34" t="s">
        <v>82</v>
      </c>
      <c r="C15237" s="5" t="s">
        <v>237</v>
      </c>
      <c r="D15237" s="35" t="s">
        <v>84</v>
      </c>
      <c r="E15237" s="36" t="s">
        <v>15</v>
      </c>
      <c r="F15237" s="37">
        <v>100</v>
      </c>
      <c r="G15237" s="38">
        <v>0</v>
      </c>
      <c r="H15237" s="34">
        <v>0.98596335132685042</v>
      </c>
      <c r="I15237" s="35">
        <v>1.6965627490125885</v>
      </c>
      <c r="J15237" s="35">
        <v>58.834736907614811</v>
      </c>
      <c r="K15237" s="35">
        <v>-0.40605114228280426</v>
      </c>
      <c r="L15237" s="35">
        <v>0.50026404272491765</v>
      </c>
      <c r="M15237" s="35">
        <v>3.9953523130899365E-2</v>
      </c>
      <c r="N15237" s="35">
        <v>0</v>
      </c>
      <c r="O15237" s="35">
        <v>0</v>
      </c>
      <c r="P15237" s="36">
        <v>12</v>
      </c>
      <c r="Q15237" s="37">
        <v>105</v>
      </c>
      <c r="R15237" s="36">
        <v>10</v>
      </c>
      <c r="S15237" s="39">
        <f t="shared" si="531"/>
        <v>100</v>
      </c>
      <c r="T15237" s="34" t="s">
        <v>44</v>
      </c>
      <c r="U15237" s="12">
        <f>(alpha+(beta/(1+EXP((((-1)*ceta)+(delta*LN(speed)))+(epsilon*speed)))))</f>
        <v>1.7685190813710889</v>
      </c>
      <c r="V15237" s="8">
        <f t="shared" si="532"/>
        <v>100</v>
      </c>
    </row>
    <row r="15238" spans="1:22">
      <c r="A15238" s="34" t="s">
        <v>20</v>
      </c>
      <c r="B15238" s="34" t="s">
        <v>82</v>
      </c>
      <c r="C15238" s="5" t="s">
        <v>237</v>
      </c>
      <c r="D15238" s="35" t="s">
        <v>84</v>
      </c>
      <c r="E15238" s="36" t="s">
        <v>16</v>
      </c>
      <c r="F15238" s="37">
        <v>100</v>
      </c>
      <c r="G15238" s="38">
        <v>0</v>
      </c>
      <c r="H15238" s="34">
        <v>0.97972740686509796</v>
      </c>
      <c r="I15238" s="35">
        <v>164.54296532832208</v>
      </c>
      <c r="J15238" s="35">
        <v>1.0041768236720214</v>
      </c>
      <c r="K15238" s="35">
        <v>-0.70200041258364454</v>
      </c>
      <c r="L15238" s="35">
        <v>0</v>
      </c>
      <c r="M15238" s="35">
        <v>0</v>
      </c>
      <c r="N15238" s="35">
        <v>0</v>
      </c>
      <c r="O15238" s="35">
        <v>0</v>
      </c>
      <c r="P15238" s="36">
        <v>12</v>
      </c>
      <c r="Q15238" s="37">
        <v>105</v>
      </c>
      <c r="R15238" s="36">
        <v>0</v>
      </c>
      <c r="S15238" s="39">
        <f t="shared" si="531"/>
        <v>100</v>
      </c>
      <c r="T15238" s="34" t="s">
        <v>29</v>
      </c>
      <c r="U15238" s="12">
        <f>((alpha*(beta^speed))*(speed^ceta))</f>
        <v>9.8468622258978389</v>
      </c>
      <c r="V15238" s="8">
        <f t="shared" si="532"/>
        <v>100</v>
      </c>
    </row>
    <row r="15239" spans="1:22">
      <c r="A15239" s="34" t="s">
        <v>20</v>
      </c>
      <c r="B15239" s="34" t="s">
        <v>82</v>
      </c>
      <c r="C15239" s="5" t="s">
        <v>237</v>
      </c>
      <c r="D15239" s="35" t="s">
        <v>84</v>
      </c>
      <c r="E15239" s="36" t="s">
        <v>14</v>
      </c>
      <c r="F15239" s="37">
        <v>100</v>
      </c>
      <c r="G15239" s="38">
        <v>0</v>
      </c>
      <c r="H15239" s="34">
        <v>0.99588065312468455</v>
      </c>
      <c r="I15239" s="35">
        <v>23.20289826209687</v>
      </c>
      <c r="J15239" s="35">
        <v>-0.89364611827969276</v>
      </c>
      <c r="K15239" s="35">
        <v>762.35758947587976</v>
      </c>
      <c r="L15239" s="35">
        <v>-3.3552302035367112</v>
      </c>
      <c r="M15239" s="35">
        <v>0</v>
      </c>
      <c r="N15239" s="35">
        <v>0</v>
      </c>
      <c r="O15239" s="35">
        <v>0</v>
      </c>
      <c r="P15239" s="36">
        <v>12</v>
      </c>
      <c r="Q15239" s="37">
        <v>105</v>
      </c>
      <c r="R15239" s="36">
        <v>1</v>
      </c>
      <c r="S15239" s="39">
        <f t="shared" si="531"/>
        <v>100</v>
      </c>
      <c r="T15239" s="34" t="s">
        <v>30</v>
      </c>
      <c r="U15239" s="12">
        <f>((alpha*(speed^beta))+(ceta*(speed^delta)))</f>
        <v>0.37880898619571307</v>
      </c>
      <c r="V15239" s="8">
        <f t="shared" si="532"/>
        <v>100</v>
      </c>
    </row>
    <row r="15240" spans="1:22">
      <c r="A15240" s="34" t="s">
        <v>20</v>
      </c>
      <c r="B15240" s="34" t="s">
        <v>82</v>
      </c>
      <c r="C15240" s="5" t="s">
        <v>237</v>
      </c>
      <c r="D15240" s="35" t="s">
        <v>84</v>
      </c>
      <c r="E15240" s="36" t="s">
        <v>18</v>
      </c>
      <c r="F15240" s="37">
        <v>100</v>
      </c>
      <c r="G15240" s="38">
        <v>0</v>
      </c>
      <c r="H15240" s="34">
        <v>0.99402232658281631</v>
      </c>
      <c r="I15240" s="35">
        <v>0.3089565995470519</v>
      </c>
      <c r="J15240" s="35">
        <v>10.30978739705356</v>
      </c>
      <c r="K15240" s="35">
        <v>-0.35060190010093756</v>
      </c>
      <c r="L15240" s="35">
        <v>0.58275666218436672</v>
      </c>
      <c r="M15240" s="35">
        <v>3.0495561899661388E-2</v>
      </c>
      <c r="N15240" s="35">
        <v>0</v>
      </c>
      <c r="O15240" s="35">
        <v>0</v>
      </c>
      <c r="P15240" s="36">
        <v>12</v>
      </c>
      <c r="Q15240" s="37">
        <v>105</v>
      </c>
      <c r="R15240" s="36">
        <v>10</v>
      </c>
      <c r="S15240" s="39">
        <f t="shared" si="531"/>
        <v>100</v>
      </c>
      <c r="T15240" s="34" t="s">
        <v>44</v>
      </c>
      <c r="U15240" s="12">
        <f>(alpha+(beta/(1+EXP((((-1)*ceta)+(delta*LN(speed)))+(epsilon*speed)))))</f>
        <v>0.33240308179557165</v>
      </c>
      <c r="V15240" s="8">
        <f t="shared" si="532"/>
        <v>100</v>
      </c>
    </row>
    <row r="15241" spans="1:22">
      <c r="A15241" s="34" t="s">
        <v>20</v>
      </c>
      <c r="B15241" s="34" t="s">
        <v>82</v>
      </c>
      <c r="C15241" s="5" t="s">
        <v>237</v>
      </c>
      <c r="D15241" s="35" t="s">
        <v>84</v>
      </c>
      <c r="E15241" s="36" t="s">
        <v>17</v>
      </c>
      <c r="F15241" s="37">
        <v>100</v>
      </c>
      <c r="G15241" s="38">
        <v>0</v>
      </c>
      <c r="H15241" s="34">
        <v>0.99149936874831734</v>
      </c>
      <c r="I15241" s="35">
        <v>5633.8906223119238</v>
      </c>
      <c r="J15241" s="35">
        <v>1.0046541208642525</v>
      </c>
      <c r="K15241" s="35">
        <v>-0.78821665371768879</v>
      </c>
      <c r="L15241" s="35">
        <v>0</v>
      </c>
      <c r="M15241" s="35">
        <v>0</v>
      </c>
      <c r="N15241" s="35">
        <v>0</v>
      </c>
      <c r="O15241" s="35">
        <v>0</v>
      </c>
      <c r="P15241" s="36">
        <v>12</v>
      </c>
      <c r="Q15241" s="37">
        <v>105</v>
      </c>
      <c r="R15241" s="36">
        <v>0</v>
      </c>
      <c r="S15241" s="39">
        <f t="shared" si="531"/>
        <v>100</v>
      </c>
      <c r="T15241" s="34" t="s">
        <v>29</v>
      </c>
      <c r="U15241" s="12">
        <f>((alpha*(beta^speed))*(speed^ceta))</f>
        <v>237.70159718661529</v>
      </c>
      <c r="V15241" s="8">
        <f t="shared" si="532"/>
        <v>100</v>
      </c>
    </row>
    <row r="15242" spans="1:22">
      <c r="A15242" s="34" t="s">
        <v>20</v>
      </c>
      <c r="B15242" s="34" t="s">
        <v>82</v>
      </c>
      <c r="C15242" s="5" t="s">
        <v>237</v>
      </c>
      <c r="D15242" s="35" t="s">
        <v>84</v>
      </c>
      <c r="E15242" s="36" t="s">
        <v>15</v>
      </c>
      <c r="F15242" s="37">
        <v>0</v>
      </c>
      <c r="G15242" s="38">
        <v>-0.06</v>
      </c>
      <c r="H15242" s="34">
        <v>0.99436150933190648</v>
      </c>
      <c r="I15242" s="35">
        <v>7.639488888862167</v>
      </c>
      <c r="J15242" s="35">
        <v>-12.661903133418727</v>
      </c>
      <c r="K15242" s="35">
        <v>-1.990178248454932</v>
      </c>
      <c r="L15242" s="35">
        <v>0</v>
      </c>
      <c r="M15242" s="35">
        <v>0</v>
      </c>
      <c r="N15242" s="35">
        <v>0</v>
      </c>
      <c r="O15242" s="35">
        <v>0</v>
      </c>
      <c r="P15242" s="36">
        <v>12</v>
      </c>
      <c r="Q15242" s="37">
        <v>105</v>
      </c>
      <c r="R15242" s="36">
        <v>13</v>
      </c>
      <c r="S15242" s="39">
        <f t="shared" si="531"/>
        <v>100</v>
      </c>
      <c r="T15242" s="34" t="s">
        <v>50</v>
      </c>
      <c r="U15242" s="12">
        <f>EXP((alpha+(beta/speed))+(ceta*LN(speed)))</f>
        <v>0.19162026016279163</v>
      </c>
      <c r="V15242" s="8">
        <f t="shared" si="532"/>
        <v>100</v>
      </c>
    </row>
    <row r="15243" spans="1:22">
      <c r="A15243" s="34" t="s">
        <v>20</v>
      </c>
      <c r="B15243" s="34" t="s">
        <v>82</v>
      </c>
      <c r="C15243" s="5" t="s">
        <v>237</v>
      </c>
      <c r="D15243" s="35" t="s">
        <v>84</v>
      </c>
      <c r="E15243" s="36" t="s">
        <v>16</v>
      </c>
      <c r="F15243" s="37">
        <v>0</v>
      </c>
      <c r="G15243" s="38">
        <v>-0.06</v>
      </c>
      <c r="H15243" s="34">
        <v>0.99311367552555752</v>
      </c>
      <c r="I15243" s="35">
        <v>9.9520179966268714</v>
      </c>
      <c r="J15243" s="35">
        <v>-17.043744666978451</v>
      </c>
      <c r="K15243" s="35">
        <v>-2.3874703091944194</v>
      </c>
      <c r="L15243" s="35">
        <v>0</v>
      </c>
      <c r="M15243" s="35">
        <v>0</v>
      </c>
      <c r="N15243" s="35">
        <v>0</v>
      </c>
      <c r="O15243" s="35">
        <v>0</v>
      </c>
      <c r="P15243" s="36">
        <v>12</v>
      </c>
      <c r="Q15243" s="37">
        <v>105</v>
      </c>
      <c r="R15243" s="36">
        <v>13</v>
      </c>
      <c r="S15243" s="39">
        <f t="shared" si="531"/>
        <v>100</v>
      </c>
      <c r="T15243" s="34" t="s">
        <v>50</v>
      </c>
      <c r="U15243" s="12">
        <f>EXP((alpha+(beta/speed))+(ceta*LN(speed)))</f>
        <v>0.2972664102980721</v>
      </c>
      <c r="V15243" s="8">
        <f t="shared" si="532"/>
        <v>100</v>
      </c>
    </row>
    <row r="15244" spans="1:22">
      <c r="A15244" s="34" t="s">
        <v>20</v>
      </c>
      <c r="B15244" s="34" t="s">
        <v>82</v>
      </c>
      <c r="C15244" s="5" t="s">
        <v>237</v>
      </c>
      <c r="D15244" s="35" t="s">
        <v>84</v>
      </c>
      <c r="E15244" s="36" t="s">
        <v>14</v>
      </c>
      <c r="F15244" s="37">
        <v>0</v>
      </c>
      <c r="G15244" s="38">
        <v>-0.06</v>
      </c>
      <c r="H15244" s="34">
        <v>0.99699727461486176</v>
      </c>
      <c r="I15244" s="35">
        <v>5.3260155181157902</v>
      </c>
      <c r="J15244" s="35">
        <v>-7.4895726516759096</v>
      </c>
      <c r="K15244" s="35">
        <v>-1.5921168327896575</v>
      </c>
      <c r="L15244" s="35">
        <v>0</v>
      </c>
      <c r="M15244" s="35">
        <v>0</v>
      </c>
      <c r="N15244" s="35">
        <v>0</v>
      </c>
      <c r="O15244" s="35">
        <v>0</v>
      </c>
      <c r="P15244" s="36">
        <v>12</v>
      </c>
      <c r="Q15244" s="37">
        <v>105</v>
      </c>
      <c r="R15244" s="36">
        <v>13</v>
      </c>
      <c r="S15244" s="39">
        <f t="shared" si="531"/>
        <v>100</v>
      </c>
      <c r="T15244" s="34" t="s">
        <v>50</v>
      </c>
      <c r="U15244" s="12">
        <f>EXP((alpha+(beta/speed))+(ceta*LN(speed)))</f>
        <v>0.12482416907042385</v>
      </c>
      <c r="V15244" s="8">
        <f t="shared" si="532"/>
        <v>100</v>
      </c>
    </row>
    <row r="15245" spans="1:22">
      <c r="A15245" s="34" t="s">
        <v>20</v>
      </c>
      <c r="B15245" s="34" t="s">
        <v>82</v>
      </c>
      <c r="C15245" s="5" t="s">
        <v>237</v>
      </c>
      <c r="D15245" s="35" t="s">
        <v>84</v>
      </c>
      <c r="E15245" s="36" t="s">
        <v>18</v>
      </c>
      <c r="F15245" s="37">
        <v>0</v>
      </c>
      <c r="G15245" s="38">
        <v>-0.06</v>
      </c>
      <c r="H15245" s="34">
        <v>0.9966702950918378</v>
      </c>
      <c r="I15245" s="35">
        <v>3.654532059975939</v>
      </c>
      <c r="J15245" s="35">
        <v>-4.7870959730661218</v>
      </c>
      <c r="K15245" s="35">
        <v>-1.3059703629630433</v>
      </c>
      <c r="L15245" s="35">
        <v>0</v>
      </c>
      <c r="M15245" s="35">
        <v>0</v>
      </c>
      <c r="N15245" s="35">
        <v>0</v>
      </c>
      <c r="O15245" s="35">
        <v>0</v>
      </c>
      <c r="P15245" s="36">
        <v>12</v>
      </c>
      <c r="Q15245" s="37">
        <v>105</v>
      </c>
      <c r="R15245" s="36">
        <v>13</v>
      </c>
      <c r="S15245" s="39">
        <f t="shared" si="531"/>
        <v>100</v>
      </c>
      <c r="T15245" s="34" t="s">
        <v>50</v>
      </c>
      <c r="U15245" s="12">
        <f>EXP((alpha+(beta/speed))+(ceta*LN(speed)))</f>
        <v>9.0035190541676594E-2</v>
      </c>
      <c r="V15245" s="8">
        <f t="shared" si="532"/>
        <v>100</v>
      </c>
    </row>
    <row r="15246" spans="1:22">
      <c r="A15246" s="34" t="s">
        <v>20</v>
      </c>
      <c r="B15246" s="34" t="s">
        <v>82</v>
      </c>
      <c r="C15246" s="5" t="s">
        <v>237</v>
      </c>
      <c r="D15246" s="35" t="s">
        <v>84</v>
      </c>
      <c r="E15246" s="36" t="s">
        <v>17</v>
      </c>
      <c r="F15246" s="37">
        <v>0</v>
      </c>
      <c r="G15246" s="38">
        <v>-0.06</v>
      </c>
      <c r="H15246" s="34">
        <v>0.99229553330630171</v>
      </c>
      <c r="I15246" s="35">
        <v>14.085039717194473</v>
      </c>
      <c r="J15246" s="35">
        <v>-20.239562492444982</v>
      </c>
      <c r="K15246" s="35">
        <v>-2.5712330994062986</v>
      </c>
      <c r="L15246" s="35">
        <v>0</v>
      </c>
      <c r="M15246" s="35">
        <v>0</v>
      </c>
      <c r="N15246" s="35">
        <v>0</v>
      </c>
      <c r="O15246" s="35">
        <v>0</v>
      </c>
      <c r="P15246" s="36">
        <v>12</v>
      </c>
      <c r="Q15246" s="37">
        <v>105</v>
      </c>
      <c r="R15246" s="36">
        <v>13</v>
      </c>
      <c r="S15246" s="39">
        <f t="shared" si="531"/>
        <v>100</v>
      </c>
      <c r="T15246" s="34" t="s">
        <v>50</v>
      </c>
      <c r="U15246" s="12">
        <f>EXP((alpha+(beta/speed))+(ceta*LN(speed)))</f>
        <v>7.7035255033932923</v>
      </c>
      <c r="V15246" s="8">
        <f t="shared" si="532"/>
        <v>100</v>
      </c>
    </row>
    <row r="15247" spans="1:22">
      <c r="A15247" s="34" t="s">
        <v>20</v>
      </c>
      <c r="B15247" s="34" t="s">
        <v>82</v>
      </c>
      <c r="C15247" s="5" t="s">
        <v>237</v>
      </c>
      <c r="D15247" s="35" t="s">
        <v>84</v>
      </c>
      <c r="E15247" s="36" t="s">
        <v>15</v>
      </c>
      <c r="F15247" s="37">
        <v>50</v>
      </c>
      <c r="G15247" s="38">
        <v>-0.06</v>
      </c>
      <c r="H15247" s="34">
        <v>0.99276215830727954</v>
      </c>
      <c r="I15247" s="35">
        <v>-0.11241591305060868</v>
      </c>
      <c r="J15247" s="35">
        <v>7.9082370370534925</v>
      </c>
      <c r="K15247" s="35">
        <v>6.1711222305114832</v>
      </c>
      <c r="L15247" s="35">
        <v>2.3304759539666384</v>
      </c>
      <c r="M15247" s="35">
        <v>-1.3674316027838057E-2</v>
      </c>
      <c r="N15247" s="35">
        <v>0</v>
      </c>
      <c r="O15247" s="35">
        <v>0</v>
      </c>
      <c r="P15247" s="36">
        <v>12</v>
      </c>
      <c r="Q15247" s="37">
        <v>105</v>
      </c>
      <c r="R15247" s="36">
        <v>10</v>
      </c>
      <c r="S15247" s="39">
        <f t="shared" si="531"/>
        <v>100</v>
      </c>
      <c r="T15247" s="34" t="s">
        <v>44</v>
      </c>
      <c r="U15247" s="12">
        <f>(alpha+(beta/(1+EXP((((-1)*ceta)+(delta*LN(speed)))+(epsilon*speed)))))</f>
        <v>0.19920087043176266</v>
      </c>
      <c r="V15247" s="8">
        <f t="shared" si="532"/>
        <v>100</v>
      </c>
    </row>
    <row r="15248" spans="1:22">
      <c r="A15248" s="34" t="s">
        <v>20</v>
      </c>
      <c r="B15248" s="34" t="s">
        <v>82</v>
      </c>
      <c r="C15248" s="5" t="s">
        <v>237</v>
      </c>
      <c r="D15248" s="35" t="s">
        <v>84</v>
      </c>
      <c r="E15248" s="36" t="s">
        <v>16</v>
      </c>
      <c r="F15248" s="37">
        <v>50</v>
      </c>
      <c r="G15248" s="38">
        <v>-0.06</v>
      </c>
      <c r="H15248" s="34">
        <v>0.99106237123947538</v>
      </c>
      <c r="I15248" s="35">
        <v>10.145593521480327</v>
      </c>
      <c r="J15248" s="35">
        <v>-18.384013160433717</v>
      </c>
      <c r="K15248" s="35">
        <v>-2.4447048863471905</v>
      </c>
      <c r="L15248" s="35">
        <v>0</v>
      </c>
      <c r="M15248" s="35">
        <v>0</v>
      </c>
      <c r="N15248" s="35">
        <v>0</v>
      </c>
      <c r="O15248" s="35">
        <v>0</v>
      </c>
      <c r="P15248" s="36">
        <v>12</v>
      </c>
      <c r="Q15248" s="37">
        <v>105</v>
      </c>
      <c r="R15248" s="36">
        <v>13</v>
      </c>
      <c r="S15248" s="39">
        <f t="shared" si="531"/>
        <v>100</v>
      </c>
      <c r="T15248" s="34" t="s">
        <v>50</v>
      </c>
      <c r="U15248" s="12">
        <f>EXP((alpha+(beta/speed))+(ceta*LN(speed)))</f>
        <v>0.27347948576702746</v>
      </c>
      <c r="V15248" s="8">
        <f t="shared" si="532"/>
        <v>100</v>
      </c>
    </row>
    <row r="15249" spans="1:22">
      <c r="A15249" s="34" t="s">
        <v>20</v>
      </c>
      <c r="B15249" s="34" t="s">
        <v>82</v>
      </c>
      <c r="C15249" s="5" t="s">
        <v>237</v>
      </c>
      <c r="D15249" s="35" t="s">
        <v>84</v>
      </c>
      <c r="E15249" s="36" t="s">
        <v>14</v>
      </c>
      <c r="F15249" s="37">
        <v>50</v>
      </c>
      <c r="G15249" s="38">
        <v>-0.06</v>
      </c>
      <c r="H15249" s="34">
        <v>0.9970190086722347</v>
      </c>
      <c r="I15249" s="35">
        <v>5.164851407243062</v>
      </c>
      <c r="J15249" s="35">
        <v>-6.9065591206259072</v>
      </c>
      <c r="K15249" s="35">
        <v>-1.562436907381568</v>
      </c>
      <c r="L15249" s="35">
        <v>0</v>
      </c>
      <c r="M15249" s="35">
        <v>0</v>
      </c>
      <c r="N15249" s="35">
        <v>0</v>
      </c>
      <c r="O15249" s="35">
        <v>0</v>
      </c>
      <c r="P15249" s="36">
        <v>12</v>
      </c>
      <c r="Q15249" s="37">
        <v>105</v>
      </c>
      <c r="R15249" s="36">
        <v>13</v>
      </c>
      <c r="S15249" s="39">
        <f t="shared" si="531"/>
        <v>100</v>
      </c>
      <c r="T15249" s="34" t="s">
        <v>50</v>
      </c>
      <c r="U15249" s="12">
        <f>EXP((alpha+(beta/speed))+(ceta*LN(speed)))</f>
        <v>0.12251742094357194</v>
      </c>
      <c r="V15249" s="8">
        <f t="shared" si="532"/>
        <v>100</v>
      </c>
    </row>
    <row r="15250" spans="1:22">
      <c r="A15250" s="34" t="s">
        <v>20</v>
      </c>
      <c r="B15250" s="34" t="s">
        <v>82</v>
      </c>
      <c r="C15250" s="5" t="s">
        <v>237</v>
      </c>
      <c r="D15250" s="35" t="s">
        <v>84</v>
      </c>
      <c r="E15250" s="36" t="s">
        <v>18</v>
      </c>
      <c r="F15250" s="37">
        <v>50</v>
      </c>
      <c r="G15250" s="38">
        <v>-0.06</v>
      </c>
      <c r="H15250" s="34">
        <v>0.99599168379695868</v>
      </c>
      <c r="I15250" s="35">
        <v>3.8187775265797979</v>
      </c>
      <c r="J15250" s="35">
        <v>-5.9323304528945622</v>
      </c>
      <c r="K15250" s="35">
        <v>-1.3439459023694564</v>
      </c>
      <c r="L15250" s="35">
        <v>0</v>
      </c>
      <c r="M15250" s="35">
        <v>0</v>
      </c>
      <c r="N15250" s="35">
        <v>0</v>
      </c>
      <c r="O15250" s="35">
        <v>0</v>
      </c>
      <c r="P15250" s="36">
        <v>12</v>
      </c>
      <c r="Q15250" s="37">
        <v>105</v>
      </c>
      <c r="R15250" s="36">
        <v>13</v>
      </c>
      <c r="S15250" s="39">
        <f t="shared" si="531"/>
        <v>100</v>
      </c>
      <c r="T15250" s="34" t="s">
        <v>50</v>
      </c>
      <c r="U15250" s="12">
        <f>EXP((alpha+(beta/speed))+(ceta*LN(speed)))</f>
        <v>8.8068057817487014E-2</v>
      </c>
      <c r="V15250" s="8">
        <f t="shared" si="532"/>
        <v>100</v>
      </c>
    </row>
    <row r="15251" spans="1:22">
      <c r="A15251" s="34" t="s">
        <v>20</v>
      </c>
      <c r="B15251" s="34" t="s">
        <v>82</v>
      </c>
      <c r="C15251" s="5" t="s">
        <v>237</v>
      </c>
      <c r="D15251" s="35" t="s">
        <v>84</v>
      </c>
      <c r="E15251" s="36" t="s">
        <v>17</v>
      </c>
      <c r="F15251" s="37">
        <v>50</v>
      </c>
      <c r="G15251" s="38">
        <v>-0.06</v>
      </c>
      <c r="H15251" s="34">
        <v>0.99058808010029609</v>
      </c>
      <c r="I15251" s="35">
        <v>14.327617478404138</v>
      </c>
      <c r="J15251" s="35">
        <v>-21.668124089880056</v>
      </c>
      <c r="K15251" s="35">
        <v>-2.6442423030467084</v>
      </c>
      <c r="L15251" s="35">
        <v>0</v>
      </c>
      <c r="M15251" s="35">
        <v>0</v>
      </c>
      <c r="N15251" s="35">
        <v>0</v>
      </c>
      <c r="O15251" s="35">
        <v>0</v>
      </c>
      <c r="P15251" s="36">
        <v>12</v>
      </c>
      <c r="Q15251" s="37">
        <v>105</v>
      </c>
      <c r="R15251" s="36">
        <v>13</v>
      </c>
      <c r="S15251" s="39">
        <f t="shared" si="531"/>
        <v>100</v>
      </c>
      <c r="T15251" s="34" t="s">
        <v>50</v>
      </c>
      <c r="U15251" s="12">
        <f>EXP((alpha+(beta/speed))+(ceta*LN(speed)))</f>
        <v>6.9153973049203197</v>
      </c>
      <c r="V15251" s="8">
        <f t="shared" si="532"/>
        <v>100</v>
      </c>
    </row>
    <row r="15252" spans="1:22">
      <c r="A15252" s="34" t="s">
        <v>20</v>
      </c>
      <c r="B15252" s="34" t="s">
        <v>82</v>
      </c>
      <c r="C15252" s="5" t="s">
        <v>237</v>
      </c>
      <c r="D15252" s="35" t="s">
        <v>84</v>
      </c>
      <c r="E15252" s="36" t="s">
        <v>15</v>
      </c>
      <c r="F15252" s="37">
        <v>100</v>
      </c>
      <c r="G15252" s="38">
        <v>-0.06</v>
      </c>
      <c r="H15252" s="34">
        <v>0.99019865104577243</v>
      </c>
      <c r="I15252" s="35">
        <v>-1.4367850481188431E-2</v>
      </c>
      <c r="J15252" s="35">
        <v>6.5276213599688129</v>
      </c>
      <c r="K15252" s="35">
        <v>7.7629946996384227</v>
      </c>
      <c r="L15252" s="35">
        <v>2.795059790267084</v>
      </c>
      <c r="M15252" s="35">
        <v>-1.8448840857009628E-2</v>
      </c>
      <c r="N15252" s="35">
        <v>0</v>
      </c>
      <c r="O15252" s="35">
        <v>0</v>
      </c>
      <c r="P15252" s="36">
        <v>12</v>
      </c>
      <c r="Q15252" s="37">
        <v>105</v>
      </c>
      <c r="R15252" s="36">
        <v>10</v>
      </c>
      <c r="S15252" s="39">
        <f t="shared" si="531"/>
        <v>100</v>
      </c>
      <c r="T15252" s="34" t="s">
        <v>44</v>
      </c>
      <c r="U15252" s="12">
        <f>(alpha+(beta/(1+EXP((((-1)*ceta)+(delta*LN(speed)))+(epsilon*speed)))))</f>
        <v>0.22606064650976651</v>
      </c>
      <c r="V15252" s="8">
        <f t="shared" si="532"/>
        <v>100</v>
      </c>
    </row>
    <row r="15253" spans="1:22">
      <c r="A15253" s="34" t="s">
        <v>20</v>
      </c>
      <c r="B15253" s="34" t="s">
        <v>82</v>
      </c>
      <c r="C15253" s="5" t="s">
        <v>237</v>
      </c>
      <c r="D15253" s="35" t="s">
        <v>84</v>
      </c>
      <c r="E15253" s="36" t="s">
        <v>16</v>
      </c>
      <c r="F15253" s="37">
        <v>100</v>
      </c>
      <c r="G15253" s="38">
        <v>-0.06</v>
      </c>
      <c r="H15253" s="34">
        <v>0.98905860541354451</v>
      </c>
      <c r="I15253" s="35">
        <v>10.224962763772794</v>
      </c>
      <c r="J15253" s="35">
        <v>-19.098771646123694</v>
      </c>
      <c r="K15253" s="35">
        <v>-2.4672244558746894</v>
      </c>
      <c r="L15253" s="35">
        <v>0</v>
      </c>
      <c r="M15253" s="35">
        <v>0</v>
      </c>
      <c r="N15253" s="35">
        <v>0</v>
      </c>
      <c r="O15253" s="35">
        <v>0</v>
      </c>
      <c r="P15253" s="36">
        <v>12</v>
      </c>
      <c r="Q15253" s="37">
        <v>105</v>
      </c>
      <c r="R15253" s="36">
        <v>13</v>
      </c>
      <c r="S15253" s="39">
        <f t="shared" si="531"/>
        <v>100</v>
      </c>
      <c r="T15253" s="34" t="s">
        <v>50</v>
      </c>
      <c r="U15253" s="12">
        <f>EXP((alpha+(beta/speed))+(ceta*LN(speed)))</f>
        <v>0.2650031784218157</v>
      </c>
      <c r="V15253" s="8">
        <f t="shared" si="532"/>
        <v>100</v>
      </c>
    </row>
    <row r="15254" spans="1:22">
      <c r="A15254" s="34" t="s">
        <v>20</v>
      </c>
      <c r="B15254" s="34" t="s">
        <v>82</v>
      </c>
      <c r="C15254" s="5" t="s">
        <v>237</v>
      </c>
      <c r="D15254" s="35" t="s">
        <v>84</v>
      </c>
      <c r="E15254" s="36" t="s">
        <v>14</v>
      </c>
      <c r="F15254" s="37">
        <v>100</v>
      </c>
      <c r="G15254" s="38">
        <v>-0.06</v>
      </c>
      <c r="H15254" s="34">
        <v>0.99692369316573526</v>
      </c>
      <c r="I15254" s="35">
        <v>5.0099594705348203</v>
      </c>
      <c r="J15254" s="35">
        <v>-6.2677234588168842</v>
      </c>
      <c r="K15254" s="35">
        <v>-1.5312673510924149</v>
      </c>
      <c r="L15254" s="35">
        <v>0</v>
      </c>
      <c r="M15254" s="35">
        <v>0</v>
      </c>
      <c r="N15254" s="35">
        <v>0</v>
      </c>
      <c r="O15254" s="35">
        <v>0</v>
      </c>
      <c r="P15254" s="36">
        <v>12</v>
      </c>
      <c r="Q15254" s="37">
        <v>105</v>
      </c>
      <c r="R15254" s="36">
        <v>13</v>
      </c>
      <c r="S15254" s="39">
        <f t="shared" si="531"/>
        <v>100</v>
      </c>
      <c r="T15254" s="34" t="s">
        <v>50</v>
      </c>
      <c r="U15254" s="12">
        <f>EXP((alpha+(beta/speed))+(ceta*LN(speed)))</f>
        <v>0.12191093814055656</v>
      </c>
      <c r="V15254" s="8">
        <f t="shared" si="532"/>
        <v>100</v>
      </c>
    </row>
    <row r="15255" spans="1:22">
      <c r="A15255" s="34" t="s">
        <v>20</v>
      </c>
      <c r="B15255" s="34" t="s">
        <v>82</v>
      </c>
      <c r="C15255" s="5" t="s">
        <v>237</v>
      </c>
      <c r="D15255" s="35" t="s">
        <v>84</v>
      </c>
      <c r="E15255" s="36" t="s">
        <v>18</v>
      </c>
      <c r="F15255" s="37">
        <v>100</v>
      </c>
      <c r="G15255" s="38">
        <v>-0.06</v>
      </c>
      <c r="H15255" s="34">
        <v>0.99480894309962575</v>
      </c>
      <c r="I15255" s="35">
        <v>4.0635416810597995</v>
      </c>
      <c r="J15255" s="35">
        <v>-7.2699383097183956</v>
      </c>
      <c r="K15255" s="35">
        <v>-1.4001279109707445</v>
      </c>
      <c r="L15255" s="35">
        <v>0</v>
      </c>
      <c r="M15255" s="35">
        <v>0</v>
      </c>
      <c r="N15255" s="35">
        <v>0</v>
      </c>
      <c r="O15255" s="35">
        <v>0</v>
      </c>
      <c r="P15255" s="36">
        <v>12</v>
      </c>
      <c r="Q15255" s="37">
        <v>105</v>
      </c>
      <c r="R15255" s="36">
        <v>13</v>
      </c>
      <c r="S15255" s="39">
        <f t="shared" si="531"/>
        <v>100</v>
      </c>
      <c r="T15255" s="34" t="s">
        <v>50</v>
      </c>
      <c r="U15255" s="12">
        <f>EXP((alpha+(beta/speed))+(ceta*LN(speed)))</f>
        <v>8.5692924828832506E-2</v>
      </c>
      <c r="V15255" s="8">
        <f t="shared" si="532"/>
        <v>100</v>
      </c>
    </row>
    <row r="15256" spans="1:22">
      <c r="A15256" s="34" t="s">
        <v>20</v>
      </c>
      <c r="B15256" s="34" t="s">
        <v>82</v>
      </c>
      <c r="C15256" s="5" t="s">
        <v>237</v>
      </c>
      <c r="D15256" s="35" t="s">
        <v>84</v>
      </c>
      <c r="E15256" s="36" t="s">
        <v>17</v>
      </c>
      <c r="F15256" s="37">
        <v>100</v>
      </c>
      <c r="G15256" s="38">
        <v>-0.06</v>
      </c>
      <c r="H15256" s="34">
        <v>0.9890503966867763</v>
      </c>
      <c r="I15256" s="35">
        <v>14.462564723440661</v>
      </c>
      <c r="J15256" s="35">
        <v>-22.576911000513146</v>
      </c>
      <c r="K15256" s="35">
        <v>-2.6830375436913618</v>
      </c>
      <c r="L15256" s="35">
        <v>0</v>
      </c>
      <c r="M15256" s="35">
        <v>0</v>
      </c>
      <c r="N15256" s="35">
        <v>0</v>
      </c>
      <c r="O15256" s="35">
        <v>0</v>
      </c>
      <c r="P15256" s="36">
        <v>12</v>
      </c>
      <c r="Q15256" s="37">
        <v>105</v>
      </c>
      <c r="R15256" s="36">
        <v>13</v>
      </c>
      <c r="S15256" s="39">
        <f t="shared" si="531"/>
        <v>100</v>
      </c>
      <c r="T15256" s="34" t="s">
        <v>50</v>
      </c>
      <c r="U15256" s="12">
        <f>EXP((alpha+(beta/speed))+(ceta*LN(speed)))</f>
        <v>6.5597409270037961</v>
      </c>
      <c r="V15256" s="8">
        <f t="shared" si="532"/>
        <v>100</v>
      </c>
    </row>
    <row r="15257" spans="1:22">
      <c r="A15257" s="34" t="s">
        <v>20</v>
      </c>
      <c r="B15257" s="34" t="s">
        <v>82</v>
      </c>
      <c r="C15257" s="5" t="s">
        <v>237</v>
      </c>
      <c r="D15257" s="35" t="s">
        <v>84</v>
      </c>
      <c r="E15257" s="36" t="s">
        <v>15</v>
      </c>
      <c r="F15257" s="37">
        <v>0</v>
      </c>
      <c r="G15257" s="38">
        <v>-0.04</v>
      </c>
      <c r="H15257" s="34">
        <v>0.99549288257833768</v>
      </c>
      <c r="I15257" s="35">
        <v>7.5323995227795129</v>
      </c>
      <c r="J15257" s="35">
        <v>-12.502073918795974</v>
      </c>
      <c r="K15257" s="35">
        <v>-1.8887757871491082</v>
      </c>
      <c r="L15257" s="35">
        <v>0</v>
      </c>
      <c r="M15257" s="35">
        <v>0</v>
      </c>
      <c r="N15257" s="35">
        <v>0</v>
      </c>
      <c r="O15257" s="35">
        <v>0</v>
      </c>
      <c r="P15257" s="36">
        <v>12</v>
      </c>
      <c r="Q15257" s="37">
        <v>105</v>
      </c>
      <c r="R15257" s="36">
        <v>13</v>
      </c>
      <c r="S15257" s="39">
        <f t="shared" si="531"/>
        <v>100</v>
      </c>
      <c r="T15257" s="34" t="s">
        <v>50</v>
      </c>
      <c r="U15257" s="12">
        <f>EXP((alpha+(beta/speed))+(ceta*LN(speed)))</f>
        <v>0.27506298823832848</v>
      </c>
      <c r="V15257" s="8">
        <f t="shared" si="532"/>
        <v>100</v>
      </c>
    </row>
    <row r="15258" spans="1:22">
      <c r="A15258" s="34" t="s">
        <v>20</v>
      </c>
      <c r="B15258" s="34" t="s">
        <v>82</v>
      </c>
      <c r="C15258" s="5" t="s">
        <v>237</v>
      </c>
      <c r="D15258" s="35" t="s">
        <v>84</v>
      </c>
      <c r="E15258" s="36" t="s">
        <v>16</v>
      </c>
      <c r="F15258" s="37">
        <v>0</v>
      </c>
      <c r="G15258" s="38">
        <v>-0.04</v>
      </c>
      <c r="H15258" s="34">
        <v>0.99133058163674237</v>
      </c>
      <c r="I15258" s="35">
        <v>144.02289949730499</v>
      </c>
      <c r="J15258" s="35">
        <v>0.97520507095428899</v>
      </c>
      <c r="K15258" s="35">
        <v>-0.74696714799763619</v>
      </c>
      <c r="L15258" s="35">
        <v>0</v>
      </c>
      <c r="M15258" s="35">
        <v>0</v>
      </c>
      <c r="N15258" s="35">
        <v>0</v>
      </c>
      <c r="O15258" s="35">
        <v>0</v>
      </c>
      <c r="P15258" s="36">
        <v>12</v>
      </c>
      <c r="Q15258" s="37">
        <v>105</v>
      </c>
      <c r="R15258" s="36">
        <v>0</v>
      </c>
      <c r="S15258" s="39">
        <f t="shared" si="531"/>
        <v>100</v>
      </c>
      <c r="T15258" s="34" t="s">
        <v>29</v>
      </c>
      <c r="U15258" s="12">
        <f>((alpha*(beta^speed))*(speed^ceta))</f>
        <v>0.37505274097536456</v>
      </c>
      <c r="V15258" s="8">
        <f t="shared" si="532"/>
        <v>100</v>
      </c>
    </row>
    <row r="15259" spans="1:22">
      <c r="A15259" s="34" t="s">
        <v>20</v>
      </c>
      <c r="B15259" s="34" t="s">
        <v>82</v>
      </c>
      <c r="C15259" s="5" t="s">
        <v>237</v>
      </c>
      <c r="D15259" s="35" t="s">
        <v>84</v>
      </c>
      <c r="E15259" s="36" t="s">
        <v>14</v>
      </c>
      <c r="F15259" s="37">
        <v>0</v>
      </c>
      <c r="G15259" s="38">
        <v>-0.04</v>
      </c>
      <c r="H15259" s="34">
        <v>0.99728034115626008</v>
      </c>
      <c r="I15259" s="35">
        <v>5.3355114986112638E-2</v>
      </c>
      <c r="J15259" s="35">
        <v>43.139788202450333</v>
      </c>
      <c r="K15259" s="35">
        <v>-0.43702463594740004</v>
      </c>
      <c r="L15259" s="35">
        <v>0.90197111260481133</v>
      </c>
      <c r="M15259" s="35">
        <v>1.6167388579929092E-2</v>
      </c>
      <c r="N15259" s="35">
        <v>0</v>
      </c>
      <c r="O15259" s="35">
        <v>0</v>
      </c>
      <c r="P15259" s="36">
        <v>12</v>
      </c>
      <c r="Q15259" s="37">
        <v>105</v>
      </c>
      <c r="R15259" s="36">
        <v>10</v>
      </c>
      <c r="S15259" s="39">
        <f t="shared" si="531"/>
        <v>100</v>
      </c>
      <c r="T15259" s="34" t="s">
        <v>44</v>
      </c>
      <c r="U15259" s="12">
        <f>(alpha+(beta/(1+EXP((((-1)*ceta)+(delta*LN(speed)))+(epsilon*speed)))))</f>
        <v>0.14007600381187194</v>
      </c>
      <c r="V15259" s="8">
        <f t="shared" si="532"/>
        <v>100</v>
      </c>
    </row>
    <row r="15260" spans="1:22">
      <c r="A15260" s="34" t="s">
        <v>20</v>
      </c>
      <c r="B15260" s="34" t="s">
        <v>82</v>
      </c>
      <c r="C15260" s="5" t="s">
        <v>237</v>
      </c>
      <c r="D15260" s="35" t="s">
        <v>84</v>
      </c>
      <c r="E15260" s="36" t="s">
        <v>18</v>
      </c>
      <c r="F15260" s="37">
        <v>0</v>
      </c>
      <c r="G15260" s="38">
        <v>-0.04</v>
      </c>
      <c r="H15260" s="34">
        <v>0.9967045892606663</v>
      </c>
      <c r="I15260" s="35">
        <v>3.8796296797278527</v>
      </c>
      <c r="J15260" s="35">
        <v>-5.5939781207582309</v>
      </c>
      <c r="K15260" s="35">
        <v>-1.3332449591883446</v>
      </c>
      <c r="L15260" s="35">
        <v>0</v>
      </c>
      <c r="M15260" s="35">
        <v>0</v>
      </c>
      <c r="N15260" s="35">
        <v>0</v>
      </c>
      <c r="O15260" s="35">
        <v>0</v>
      </c>
      <c r="P15260" s="36">
        <v>12</v>
      </c>
      <c r="Q15260" s="37">
        <v>105</v>
      </c>
      <c r="R15260" s="36">
        <v>13</v>
      </c>
      <c r="S15260" s="39">
        <f t="shared" si="531"/>
        <v>100</v>
      </c>
      <c r="T15260" s="34" t="s">
        <v>50</v>
      </c>
      <c r="U15260" s="12">
        <f>EXP((alpha+(beta/speed))+(ceta*LN(speed)))</f>
        <v>9.8654637483783239E-2</v>
      </c>
      <c r="V15260" s="8">
        <f t="shared" si="532"/>
        <v>100</v>
      </c>
    </row>
    <row r="15261" spans="1:22">
      <c r="A15261" s="34" t="s">
        <v>20</v>
      </c>
      <c r="B15261" s="34" t="s">
        <v>82</v>
      </c>
      <c r="C15261" s="5" t="s">
        <v>237</v>
      </c>
      <c r="D15261" s="35" t="s">
        <v>84</v>
      </c>
      <c r="E15261" s="36" t="s">
        <v>17</v>
      </c>
      <c r="F15261" s="37">
        <v>0</v>
      </c>
      <c r="G15261" s="38">
        <v>-0.04</v>
      </c>
      <c r="H15261" s="34">
        <v>0.99175804461318962</v>
      </c>
      <c r="I15261" s="35">
        <v>3846.0600417156224</v>
      </c>
      <c r="J15261" s="35">
        <v>0.97166370352264331</v>
      </c>
      <c r="K15261" s="35">
        <v>-0.67991136870615521</v>
      </c>
      <c r="L15261" s="35">
        <v>0</v>
      </c>
      <c r="M15261" s="35">
        <v>0</v>
      </c>
      <c r="N15261" s="35">
        <v>0</v>
      </c>
      <c r="O15261" s="35">
        <v>0</v>
      </c>
      <c r="P15261" s="36">
        <v>12</v>
      </c>
      <c r="Q15261" s="37">
        <v>105</v>
      </c>
      <c r="R15261" s="36">
        <v>0</v>
      </c>
      <c r="S15261" s="39">
        <f t="shared" si="531"/>
        <v>100</v>
      </c>
      <c r="T15261" s="34" t="s">
        <v>29</v>
      </c>
      <c r="U15261" s="12">
        <f>((alpha*(beta^speed))*(speed^ceta))</f>
        <v>9.4796285347305531</v>
      </c>
      <c r="V15261" s="8">
        <f t="shared" si="532"/>
        <v>100</v>
      </c>
    </row>
    <row r="15262" spans="1:22">
      <c r="A15262" s="34" t="s">
        <v>20</v>
      </c>
      <c r="B15262" s="34" t="s">
        <v>82</v>
      </c>
      <c r="C15262" s="5" t="s">
        <v>237</v>
      </c>
      <c r="D15262" s="35" t="s">
        <v>84</v>
      </c>
      <c r="E15262" s="36" t="s">
        <v>15</v>
      </c>
      <c r="F15262" s="37">
        <v>50</v>
      </c>
      <c r="G15262" s="38">
        <v>-0.04</v>
      </c>
      <c r="H15262" s="34">
        <v>0.99363064063383411</v>
      </c>
      <c r="I15262" s="35">
        <v>8.0861866738127031</v>
      </c>
      <c r="J15262" s="35">
        <v>-15.385940170709009</v>
      </c>
      <c r="K15262" s="35">
        <v>-2.0285700888122458</v>
      </c>
      <c r="L15262" s="35">
        <v>0</v>
      </c>
      <c r="M15262" s="35">
        <v>0</v>
      </c>
      <c r="N15262" s="35">
        <v>0</v>
      </c>
      <c r="O15262" s="35">
        <v>0</v>
      </c>
      <c r="P15262" s="36">
        <v>12</v>
      </c>
      <c r="Q15262" s="37">
        <v>105</v>
      </c>
      <c r="R15262" s="36">
        <v>13</v>
      </c>
      <c r="S15262" s="39">
        <f t="shared" si="531"/>
        <v>100</v>
      </c>
      <c r="T15262" s="34" t="s">
        <v>50</v>
      </c>
      <c r="U15262" s="12">
        <f>EXP((alpha+(beta/speed))+(ceta*LN(speed)))</f>
        <v>0.24424505813473438</v>
      </c>
      <c r="V15262" s="8">
        <f t="shared" si="532"/>
        <v>100</v>
      </c>
    </row>
    <row r="15263" spans="1:22">
      <c r="A15263" s="34" t="s">
        <v>20</v>
      </c>
      <c r="B15263" s="34" t="s">
        <v>82</v>
      </c>
      <c r="C15263" s="5" t="s">
        <v>237</v>
      </c>
      <c r="D15263" s="35" t="s">
        <v>84</v>
      </c>
      <c r="E15263" s="36" t="s">
        <v>16</v>
      </c>
      <c r="F15263" s="37">
        <v>50</v>
      </c>
      <c r="G15263" s="38">
        <v>-0.04</v>
      </c>
      <c r="H15263" s="34">
        <v>0.98737606755148799</v>
      </c>
      <c r="I15263" s="35">
        <v>116.85259761077943</v>
      </c>
      <c r="J15263" s="35">
        <v>0.97244044578836619</v>
      </c>
      <c r="K15263" s="35">
        <v>-0.66379771350129557</v>
      </c>
      <c r="L15263" s="35">
        <v>0</v>
      </c>
      <c r="M15263" s="35">
        <v>0</v>
      </c>
      <c r="N15263" s="35">
        <v>0</v>
      </c>
      <c r="O15263" s="35">
        <v>0</v>
      </c>
      <c r="P15263" s="36">
        <v>12</v>
      </c>
      <c r="Q15263" s="37">
        <v>105</v>
      </c>
      <c r="R15263" s="36">
        <v>0</v>
      </c>
      <c r="S15263" s="39">
        <f t="shared" si="531"/>
        <v>100</v>
      </c>
      <c r="T15263" s="34" t="s">
        <v>29</v>
      </c>
      <c r="U15263" s="12">
        <f>((alpha*(beta^speed))*(speed^ceta))</f>
        <v>0.33600390012880738</v>
      </c>
      <c r="V15263" s="8">
        <f t="shared" si="532"/>
        <v>100</v>
      </c>
    </row>
    <row r="15264" spans="1:22">
      <c r="A15264" s="34" t="s">
        <v>20</v>
      </c>
      <c r="B15264" s="34" t="s">
        <v>82</v>
      </c>
      <c r="C15264" s="5" t="s">
        <v>237</v>
      </c>
      <c r="D15264" s="35" t="s">
        <v>84</v>
      </c>
      <c r="E15264" s="36" t="s">
        <v>14</v>
      </c>
      <c r="F15264" s="37">
        <v>50</v>
      </c>
      <c r="G15264" s="38">
        <v>-0.04</v>
      </c>
      <c r="H15264" s="34">
        <v>0.99718054014481861</v>
      </c>
      <c r="I15264" s="35">
        <v>5.0450249947605143E-2</v>
      </c>
      <c r="J15264" s="35">
        <v>23.115732939279955</v>
      </c>
      <c r="K15264" s="35">
        <v>0.3356846968453695</v>
      </c>
      <c r="L15264" s="35">
        <v>0.96372944395378701</v>
      </c>
      <c r="M15264" s="35">
        <v>1.5415705965265361E-2</v>
      </c>
      <c r="N15264" s="35">
        <v>0</v>
      </c>
      <c r="O15264" s="35">
        <v>0</v>
      </c>
      <c r="P15264" s="36">
        <v>12</v>
      </c>
      <c r="Q15264" s="37">
        <v>105</v>
      </c>
      <c r="R15264" s="36">
        <v>10</v>
      </c>
      <c r="S15264" s="39">
        <f t="shared" si="531"/>
        <v>100</v>
      </c>
      <c r="T15264" s="34" t="s">
        <v>44</v>
      </c>
      <c r="U15264" s="12">
        <f>(alpha+(beta/(1+EXP((((-1)*ceta)+(delta*LN(speed)))+(epsilon*speed)))))</f>
        <v>0.13195916388252435</v>
      </c>
      <c r="V15264" s="8">
        <f t="shared" si="532"/>
        <v>100</v>
      </c>
    </row>
    <row r="15265" spans="1:22">
      <c r="A15265" s="34" t="s">
        <v>20</v>
      </c>
      <c r="B15265" s="34" t="s">
        <v>82</v>
      </c>
      <c r="C15265" s="5" t="s">
        <v>237</v>
      </c>
      <c r="D15265" s="35" t="s">
        <v>84</v>
      </c>
      <c r="E15265" s="36" t="s">
        <v>18</v>
      </c>
      <c r="F15265" s="37">
        <v>50</v>
      </c>
      <c r="G15265" s="38">
        <v>-0.04</v>
      </c>
      <c r="H15265" s="34">
        <v>0.9956284966990202</v>
      </c>
      <c r="I15265" s="35">
        <v>4.1051264086112242</v>
      </c>
      <c r="J15265" s="35">
        <v>-7.0134173319468704</v>
      </c>
      <c r="K15265" s="35">
        <v>-1.3849619197495646</v>
      </c>
      <c r="L15265" s="35">
        <v>0</v>
      </c>
      <c r="M15265" s="35">
        <v>0</v>
      </c>
      <c r="N15265" s="35">
        <v>0</v>
      </c>
      <c r="O15265" s="35">
        <v>0</v>
      </c>
      <c r="P15265" s="36">
        <v>12</v>
      </c>
      <c r="Q15265" s="37">
        <v>105</v>
      </c>
      <c r="R15265" s="36">
        <v>13</v>
      </c>
      <c r="S15265" s="39">
        <f t="shared" si="531"/>
        <v>100</v>
      </c>
      <c r="T15265" s="34" t="s">
        <v>50</v>
      </c>
      <c r="U15265" s="12">
        <f>EXP((alpha+(beta/speed))+(ceta*LN(speed)))</f>
        <v>9.6039750427064793E-2</v>
      </c>
      <c r="V15265" s="8">
        <f t="shared" si="532"/>
        <v>100</v>
      </c>
    </row>
    <row r="15266" spans="1:22">
      <c r="A15266" s="34" t="s">
        <v>20</v>
      </c>
      <c r="B15266" s="34" t="s">
        <v>82</v>
      </c>
      <c r="C15266" s="5" t="s">
        <v>237</v>
      </c>
      <c r="D15266" s="35" t="s">
        <v>84</v>
      </c>
      <c r="E15266" s="36" t="s">
        <v>17</v>
      </c>
      <c r="F15266" s="37">
        <v>50</v>
      </c>
      <c r="G15266" s="38">
        <v>-0.04</v>
      </c>
      <c r="H15266" s="34">
        <v>0.98908705789543439</v>
      </c>
      <c r="I15266" s="35">
        <v>3154.3226356551531</v>
      </c>
      <c r="J15266" s="35">
        <v>0.96831995280043626</v>
      </c>
      <c r="K15266" s="35">
        <v>-0.59853967411688302</v>
      </c>
      <c r="L15266" s="35">
        <v>0</v>
      </c>
      <c r="M15266" s="35">
        <v>0</v>
      </c>
      <c r="N15266" s="35">
        <v>0</v>
      </c>
      <c r="O15266" s="35">
        <v>0</v>
      </c>
      <c r="P15266" s="36">
        <v>12</v>
      </c>
      <c r="Q15266" s="37">
        <v>105</v>
      </c>
      <c r="R15266" s="36">
        <v>0</v>
      </c>
      <c r="S15266" s="39">
        <f t="shared" si="531"/>
        <v>100</v>
      </c>
      <c r="T15266" s="34" t="s">
        <v>29</v>
      </c>
      <c r="U15266" s="12">
        <f>((alpha*(beta^speed))*(speed^ceta))</f>
        <v>8.0115186505918405</v>
      </c>
      <c r="V15266" s="8">
        <f t="shared" si="532"/>
        <v>100</v>
      </c>
    </row>
    <row r="15267" spans="1:22">
      <c r="A15267" s="34" t="s">
        <v>20</v>
      </c>
      <c r="B15267" s="34" t="s">
        <v>82</v>
      </c>
      <c r="C15267" s="5" t="s">
        <v>237</v>
      </c>
      <c r="D15267" s="35" t="s">
        <v>84</v>
      </c>
      <c r="E15267" s="36" t="s">
        <v>15</v>
      </c>
      <c r="F15267" s="37">
        <v>100</v>
      </c>
      <c r="G15267" s="38">
        <v>-0.04</v>
      </c>
      <c r="H15267" s="34">
        <v>0.99162180704662417</v>
      </c>
      <c r="I15267" s="35">
        <v>8.8150382518600381</v>
      </c>
      <c r="J15267" s="35">
        <v>-19.139475363440006</v>
      </c>
      <c r="K15267" s="35">
        <v>-2.2014851828183164</v>
      </c>
      <c r="L15267" s="35">
        <v>0</v>
      </c>
      <c r="M15267" s="35">
        <v>0</v>
      </c>
      <c r="N15267" s="35">
        <v>0</v>
      </c>
      <c r="O15267" s="35">
        <v>0</v>
      </c>
      <c r="P15267" s="36">
        <v>12</v>
      </c>
      <c r="Q15267" s="37">
        <v>105</v>
      </c>
      <c r="R15267" s="36">
        <v>13</v>
      </c>
      <c r="S15267" s="39">
        <f t="shared" si="531"/>
        <v>100</v>
      </c>
      <c r="T15267" s="34" t="s">
        <v>50</v>
      </c>
      <c r="U15267" s="12">
        <f>EXP((alpha+(beta/speed))+(ceta*LN(speed)))</f>
        <v>0.21990262800489274</v>
      </c>
      <c r="V15267" s="8">
        <f t="shared" si="532"/>
        <v>100</v>
      </c>
    </row>
    <row r="15268" spans="1:22">
      <c r="A15268" s="34" t="s">
        <v>20</v>
      </c>
      <c r="B15268" s="34" t="s">
        <v>82</v>
      </c>
      <c r="C15268" s="5" t="s">
        <v>237</v>
      </c>
      <c r="D15268" s="35" t="s">
        <v>84</v>
      </c>
      <c r="E15268" s="36" t="s">
        <v>16</v>
      </c>
      <c r="F15268" s="37">
        <v>100</v>
      </c>
      <c r="G15268" s="38">
        <v>-0.04</v>
      </c>
      <c r="H15268" s="34">
        <v>0.98315545296889084</v>
      </c>
      <c r="I15268" s="35">
        <v>-0.58970803604832056</v>
      </c>
      <c r="J15268" s="35">
        <v>34.976055474040798</v>
      </c>
      <c r="K15268" s="35">
        <v>3.7045810940645629</v>
      </c>
      <c r="L15268" s="35">
        <v>1.5284855371146466</v>
      </c>
      <c r="M15268" s="35">
        <v>3.5367804214132587E-3</v>
      </c>
      <c r="N15268" s="35">
        <v>0</v>
      </c>
      <c r="O15268" s="35">
        <v>0</v>
      </c>
      <c r="P15268" s="36">
        <v>12</v>
      </c>
      <c r="Q15268" s="37">
        <v>105</v>
      </c>
      <c r="R15268" s="36">
        <v>10</v>
      </c>
      <c r="S15268" s="39">
        <f t="shared" si="531"/>
        <v>100</v>
      </c>
      <c r="T15268" s="34" t="s">
        <v>44</v>
      </c>
      <c r="U15268" s="12">
        <f>(alpha+(beta/(1+EXP((((-1)*ceta)+(delta*LN(speed)))+(epsilon*speed)))))</f>
        <v>0.2640712701474861</v>
      </c>
      <c r="V15268" s="8">
        <f t="shared" si="532"/>
        <v>100</v>
      </c>
    </row>
    <row r="15269" spans="1:22">
      <c r="A15269" s="34" t="s">
        <v>20</v>
      </c>
      <c r="B15269" s="34" t="s">
        <v>82</v>
      </c>
      <c r="C15269" s="5" t="s">
        <v>237</v>
      </c>
      <c r="D15269" s="35" t="s">
        <v>84</v>
      </c>
      <c r="E15269" s="36" t="s">
        <v>14</v>
      </c>
      <c r="F15269" s="37">
        <v>100</v>
      </c>
      <c r="G15269" s="38">
        <v>-0.04</v>
      </c>
      <c r="H15269" s="34">
        <v>0.99734845377688874</v>
      </c>
      <c r="I15269" s="35">
        <v>0.2718393201703822</v>
      </c>
      <c r="J15269" s="35">
        <v>3.0021891533040738E-2</v>
      </c>
      <c r="K15269" s="35">
        <v>0.58139786230269275</v>
      </c>
      <c r="L15269" s="35">
        <v>0</v>
      </c>
      <c r="M15269" s="35">
        <v>0</v>
      </c>
      <c r="N15269" s="35">
        <v>0</v>
      </c>
      <c r="O15269" s="35">
        <v>0</v>
      </c>
      <c r="P15269" s="36">
        <v>12</v>
      </c>
      <c r="Q15269" s="37">
        <v>105</v>
      </c>
      <c r="R15269" s="36">
        <v>2</v>
      </c>
      <c r="S15269" s="39">
        <f t="shared" si="531"/>
        <v>100</v>
      </c>
      <c r="T15269" s="34" t="s">
        <v>31</v>
      </c>
      <c r="U15269" s="12">
        <f>((alpha+(beta*speed))^((-1)/ceta))</f>
        <v>0.13003552413469044</v>
      </c>
      <c r="V15269" s="8">
        <f t="shared" si="532"/>
        <v>100</v>
      </c>
    </row>
    <row r="15270" spans="1:22">
      <c r="A15270" s="34" t="s">
        <v>20</v>
      </c>
      <c r="B15270" s="34" t="s">
        <v>82</v>
      </c>
      <c r="C15270" s="5" t="s">
        <v>237</v>
      </c>
      <c r="D15270" s="35" t="s">
        <v>84</v>
      </c>
      <c r="E15270" s="36" t="s">
        <v>18</v>
      </c>
      <c r="F15270" s="37">
        <v>100</v>
      </c>
      <c r="G15270" s="38">
        <v>-0.04</v>
      </c>
      <c r="H15270" s="34">
        <v>0.9944593252475159</v>
      </c>
      <c r="I15270" s="35">
        <v>4.4608795445404468</v>
      </c>
      <c r="J15270" s="35">
        <v>-8.9556501499106584</v>
      </c>
      <c r="K15270" s="35">
        <v>-1.4651211362372161</v>
      </c>
      <c r="L15270" s="35">
        <v>0</v>
      </c>
      <c r="M15270" s="35">
        <v>0</v>
      </c>
      <c r="N15270" s="35">
        <v>0</v>
      </c>
      <c r="O15270" s="35">
        <v>0</v>
      </c>
      <c r="P15270" s="36">
        <v>12</v>
      </c>
      <c r="Q15270" s="37">
        <v>105</v>
      </c>
      <c r="R15270" s="36">
        <v>13</v>
      </c>
      <c r="S15270" s="39">
        <f t="shared" si="531"/>
        <v>100</v>
      </c>
      <c r="T15270" s="34" t="s">
        <v>50</v>
      </c>
      <c r="U15270" s="12">
        <f>EXP((alpha+(beta/speed))+(ceta*LN(speed)))</f>
        <v>9.2939258611842657E-2</v>
      </c>
      <c r="V15270" s="8">
        <f t="shared" si="532"/>
        <v>100</v>
      </c>
    </row>
    <row r="15271" spans="1:22">
      <c r="A15271" s="34" t="s">
        <v>20</v>
      </c>
      <c r="B15271" s="34" t="s">
        <v>82</v>
      </c>
      <c r="C15271" s="5" t="s">
        <v>237</v>
      </c>
      <c r="D15271" s="35" t="s">
        <v>84</v>
      </c>
      <c r="E15271" s="36" t="s">
        <v>17</v>
      </c>
      <c r="F15271" s="37">
        <v>100</v>
      </c>
      <c r="G15271" s="38">
        <v>-0.04</v>
      </c>
      <c r="H15271" s="34">
        <v>0.98634064813089528</v>
      </c>
      <c r="I15271" s="35">
        <v>2673.4660771964636</v>
      </c>
      <c r="J15271" s="35">
        <v>0.96590766905934</v>
      </c>
      <c r="K15271" s="35">
        <v>-0.52810278958433421</v>
      </c>
      <c r="L15271" s="35">
        <v>0</v>
      </c>
      <c r="M15271" s="35">
        <v>0</v>
      </c>
      <c r="N15271" s="35">
        <v>0</v>
      </c>
      <c r="O15271" s="35">
        <v>0</v>
      </c>
      <c r="P15271" s="36">
        <v>12</v>
      </c>
      <c r="Q15271" s="37">
        <v>105</v>
      </c>
      <c r="R15271" s="36">
        <v>0</v>
      </c>
      <c r="S15271" s="39">
        <f t="shared" si="531"/>
        <v>100</v>
      </c>
      <c r="T15271" s="34" t="s">
        <v>29</v>
      </c>
      <c r="U15271" s="12">
        <f>((alpha*(beta^speed))*(speed^ceta))</f>
        <v>7.3186423676739922</v>
      </c>
      <c r="V15271" s="8">
        <f t="shared" si="532"/>
        <v>100</v>
      </c>
    </row>
    <row r="15272" spans="1:22">
      <c r="A15272" s="34" t="s">
        <v>20</v>
      </c>
      <c r="B15272" s="34" t="s">
        <v>82</v>
      </c>
      <c r="C15272" s="5" t="s">
        <v>237</v>
      </c>
      <c r="D15272" s="35" t="s">
        <v>84</v>
      </c>
      <c r="E15272" s="36" t="s">
        <v>15</v>
      </c>
      <c r="F15272" s="37">
        <v>0</v>
      </c>
      <c r="G15272" s="38">
        <v>-0.02</v>
      </c>
      <c r="H15272" s="34">
        <v>0.99692080992619214</v>
      </c>
      <c r="I15272" s="35">
        <v>0.87915541435273925</v>
      </c>
      <c r="J15272" s="35">
        <v>74.210752793075372</v>
      </c>
      <c r="K15272" s="35">
        <v>-0.21445242330773601</v>
      </c>
      <c r="L15272" s="35">
        <v>0.72974323495082094</v>
      </c>
      <c r="M15272" s="35">
        <v>3.2579569056618879E-2</v>
      </c>
      <c r="N15272" s="35">
        <v>0</v>
      </c>
      <c r="O15272" s="35">
        <v>0</v>
      </c>
      <c r="P15272" s="36">
        <v>12</v>
      </c>
      <c r="Q15272" s="37">
        <v>105</v>
      </c>
      <c r="R15272" s="36">
        <v>10</v>
      </c>
      <c r="S15272" s="39">
        <f t="shared" si="531"/>
        <v>100</v>
      </c>
      <c r="T15272" s="34" t="s">
        <v>44</v>
      </c>
      <c r="U15272" s="12">
        <f>(alpha+(beta/(1+EXP((((-1)*ceta)+(delta*LN(speed)))+(epsilon*speed)))))</f>
        <v>0.95904026077804394</v>
      </c>
      <c r="V15272" s="8">
        <f t="shared" si="532"/>
        <v>100</v>
      </c>
    </row>
    <row r="15273" spans="1:22">
      <c r="A15273" s="34" t="s">
        <v>20</v>
      </c>
      <c r="B15273" s="34" t="s">
        <v>82</v>
      </c>
      <c r="C15273" s="5" t="s">
        <v>237</v>
      </c>
      <c r="D15273" s="35" t="s">
        <v>84</v>
      </c>
      <c r="E15273" s="36" t="s">
        <v>16</v>
      </c>
      <c r="F15273" s="37">
        <v>0</v>
      </c>
      <c r="G15273" s="38">
        <v>-0.02</v>
      </c>
      <c r="H15273" s="34">
        <v>0.99135186897340488</v>
      </c>
      <c r="I15273" s="35">
        <v>6.1771113738952783</v>
      </c>
      <c r="J15273" s="35">
        <v>-3.1111005897701869</v>
      </c>
      <c r="K15273" s="35">
        <v>-1.1547280691750712</v>
      </c>
      <c r="L15273" s="35">
        <v>0</v>
      </c>
      <c r="M15273" s="35">
        <v>0</v>
      </c>
      <c r="N15273" s="35">
        <v>0</v>
      </c>
      <c r="O15273" s="35">
        <v>0</v>
      </c>
      <c r="P15273" s="36">
        <v>12</v>
      </c>
      <c r="Q15273" s="37">
        <v>105</v>
      </c>
      <c r="R15273" s="36">
        <v>13</v>
      </c>
      <c r="S15273" s="39">
        <f t="shared" si="531"/>
        <v>100</v>
      </c>
      <c r="T15273" s="34" t="s">
        <v>50</v>
      </c>
      <c r="U15273" s="12">
        <f>EXP((alpha+(beta/speed))+(ceta*LN(speed)))</f>
        <v>2.2893801198678241</v>
      </c>
      <c r="V15273" s="8">
        <f t="shared" si="532"/>
        <v>100</v>
      </c>
    </row>
    <row r="15274" spans="1:22">
      <c r="A15274" s="34" t="s">
        <v>20</v>
      </c>
      <c r="B15274" s="34" t="s">
        <v>82</v>
      </c>
      <c r="C15274" s="5" t="s">
        <v>237</v>
      </c>
      <c r="D15274" s="35" t="s">
        <v>84</v>
      </c>
      <c r="E15274" s="36" t="s">
        <v>14</v>
      </c>
      <c r="F15274" s="37">
        <v>0</v>
      </c>
      <c r="G15274" s="38">
        <v>-0.02</v>
      </c>
      <c r="H15274" s="34">
        <v>0.99812899594976545</v>
      </c>
      <c r="I15274" s="35">
        <v>0.25560335529303696</v>
      </c>
      <c r="J15274" s="35">
        <v>36.67705886382047</v>
      </c>
      <c r="K15274" s="35">
        <v>-0.1651183019213481</v>
      </c>
      <c r="L15274" s="35">
        <v>0.9206223842201624</v>
      </c>
      <c r="M15274" s="35">
        <v>1.7693526603950072E-2</v>
      </c>
      <c r="N15274" s="35">
        <v>0</v>
      </c>
      <c r="O15274" s="35">
        <v>0</v>
      </c>
      <c r="P15274" s="36">
        <v>12</v>
      </c>
      <c r="Q15274" s="37">
        <v>105</v>
      </c>
      <c r="R15274" s="36">
        <v>10</v>
      </c>
      <c r="S15274" s="39">
        <f t="shared" si="531"/>
        <v>100</v>
      </c>
      <c r="T15274" s="34" t="s">
        <v>44</v>
      </c>
      <c r="U15274" s="12">
        <f>(alpha+(beta/(1+EXP((((-1)*ceta)+(delta*LN(speed)))+(epsilon*speed)))))</f>
        <v>0.33183163312872133</v>
      </c>
      <c r="V15274" s="8">
        <f t="shared" si="532"/>
        <v>100</v>
      </c>
    </row>
    <row r="15275" spans="1:22">
      <c r="A15275" s="34" t="s">
        <v>20</v>
      </c>
      <c r="B15275" s="34" t="s">
        <v>82</v>
      </c>
      <c r="C15275" s="5" t="s">
        <v>237</v>
      </c>
      <c r="D15275" s="35" t="s">
        <v>84</v>
      </c>
      <c r="E15275" s="36" t="s">
        <v>18</v>
      </c>
      <c r="F15275" s="37">
        <v>0</v>
      </c>
      <c r="G15275" s="38">
        <v>-0.02</v>
      </c>
      <c r="H15275" s="34">
        <v>0.99745333941450121</v>
      </c>
      <c r="I15275" s="35">
        <v>2.762858225611899</v>
      </c>
      <c r="J15275" s="35">
        <v>-1.0371138837583473</v>
      </c>
      <c r="K15275" s="35">
        <v>-0.99937698096819549</v>
      </c>
      <c r="L15275" s="35">
        <v>0</v>
      </c>
      <c r="M15275" s="35">
        <v>0</v>
      </c>
      <c r="N15275" s="35">
        <v>0</v>
      </c>
      <c r="O15275" s="35">
        <v>0</v>
      </c>
      <c r="P15275" s="36">
        <v>12</v>
      </c>
      <c r="Q15275" s="37">
        <v>105</v>
      </c>
      <c r="R15275" s="36">
        <v>13</v>
      </c>
      <c r="S15275" s="39">
        <f t="shared" si="531"/>
        <v>100</v>
      </c>
      <c r="T15275" s="34" t="s">
        <v>50</v>
      </c>
      <c r="U15275" s="12">
        <f>EXP((alpha+(beta/speed))+(ceta*LN(speed)))</f>
        <v>0.15726641663385502</v>
      </c>
      <c r="V15275" s="8">
        <f t="shared" si="532"/>
        <v>100</v>
      </c>
    </row>
    <row r="15276" spans="1:22">
      <c r="A15276" s="34" t="s">
        <v>20</v>
      </c>
      <c r="B15276" s="34" t="s">
        <v>82</v>
      </c>
      <c r="C15276" s="5" t="s">
        <v>237</v>
      </c>
      <c r="D15276" s="35" t="s">
        <v>84</v>
      </c>
      <c r="E15276" s="36" t="s">
        <v>17</v>
      </c>
      <c r="F15276" s="37">
        <v>0</v>
      </c>
      <c r="G15276" s="38">
        <v>-0.02</v>
      </c>
      <c r="H15276" s="34">
        <v>0.99381069704166469</v>
      </c>
      <c r="I15276" s="35">
        <v>9.7555869619416757</v>
      </c>
      <c r="J15276" s="35">
        <v>-3.7211359305932019</v>
      </c>
      <c r="K15276" s="35">
        <v>-1.2092468176188742</v>
      </c>
      <c r="L15276" s="35">
        <v>0</v>
      </c>
      <c r="M15276" s="35">
        <v>0</v>
      </c>
      <c r="N15276" s="35">
        <v>0</v>
      </c>
      <c r="O15276" s="35">
        <v>0</v>
      </c>
      <c r="P15276" s="36">
        <v>12</v>
      </c>
      <c r="Q15276" s="37">
        <v>105</v>
      </c>
      <c r="R15276" s="36">
        <v>13</v>
      </c>
      <c r="S15276" s="39">
        <f t="shared" si="531"/>
        <v>100</v>
      </c>
      <c r="T15276" s="34" t="s">
        <v>50</v>
      </c>
      <c r="U15276" s="12">
        <f>EXP((alpha+(beta/speed))+(ceta*LN(speed)))</f>
        <v>63.407884229033968</v>
      </c>
      <c r="V15276" s="8">
        <f t="shared" si="532"/>
        <v>100</v>
      </c>
    </row>
    <row r="15277" spans="1:22">
      <c r="A15277" s="34" t="s">
        <v>20</v>
      </c>
      <c r="B15277" s="34" t="s">
        <v>82</v>
      </c>
      <c r="C15277" s="5" t="s">
        <v>237</v>
      </c>
      <c r="D15277" s="35" t="s">
        <v>84</v>
      </c>
      <c r="E15277" s="36" t="s">
        <v>15</v>
      </c>
      <c r="F15277" s="37">
        <v>50</v>
      </c>
      <c r="G15277" s="38">
        <v>-0.02</v>
      </c>
      <c r="H15277" s="34">
        <v>0.99601680581465668</v>
      </c>
      <c r="I15277" s="35">
        <v>0.70901029276848093</v>
      </c>
      <c r="J15277" s="35">
        <v>36.086297228573343</v>
      </c>
      <c r="K15277" s="35">
        <v>0.58107136039408502</v>
      </c>
      <c r="L15277" s="35">
        <v>0.69190643674038999</v>
      </c>
      <c r="M15277" s="35">
        <v>3.6126270463864185E-2</v>
      </c>
      <c r="N15277" s="35">
        <v>0</v>
      </c>
      <c r="O15277" s="35">
        <v>0</v>
      </c>
      <c r="P15277" s="36">
        <v>12</v>
      </c>
      <c r="Q15277" s="37">
        <v>105</v>
      </c>
      <c r="R15277" s="36">
        <v>10</v>
      </c>
      <c r="S15277" s="39">
        <f t="shared" si="531"/>
        <v>100</v>
      </c>
      <c r="T15277" s="34" t="s">
        <v>44</v>
      </c>
      <c r="U15277" s="12">
        <f>(alpha+(beta/(1+EXP((((-1)*ceta)+(delta*LN(speed)))+(epsilon*speed)))))</f>
        <v>0.78080239523449735</v>
      </c>
      <c r="V15277" s="8">
        <f t="shared" si="532"/>
        <v>100</v>
      </c>
    </row>
    <row r="15278" spans="1:22">
      <c r="A15278" s="34" t="s">
        <v>20</v>
      </c>
      <c r="B15278" s="34" t="s">
        <v>82</v>
      </c>
      <c r="C15278" s="5" t="s">
        <v>237</v>
      </c>
      <c r="D15278" s="35" t="s">
        <v>84</v>
      </c>
      <c r="E15278" s="36" t="s">
        <v>16</v>
      </c>
      <c r="F15278" s="37">
        <v>50</v>
      </c>
      <c r="G15278" s="38">
        <v>-0.02</v>
      </c>
      <c r="H15278" s="34">
        <v>0.98524756163966265</v>
      </c>
      <c r="I15278" s="35">
        <v>7.2519246020072243</v>
      </c>
      <c r="J15278" s="35">
        <v>-8.2869949003659737</v>
      </c>
      <c r="K15278" s="35">
        <v>-1.4144583864342626</v>
      </c>
      <c r="L15278" s="35">
        <v>0</v>
      </c>
      <c r="M15278" s="35">
        <v>0</v>
      </c>
      <c r="N15278" s="35">
        <v>0</v>
      </c>
      <c r="O15278" s="35">
        <v>0</v>
      </c>
      <c r="P15278" s="36">
        <v>12</v>
      </c>
      <c r="Q15278" s="37">
        <v>105</v>
      </c>
      <c r="R15278" s="36">
        <v>13</v>
      </c>
      <c r="S15278" s="39">
        <f t="shared" si="531"/>
        <v>100</v>
      </c>
      <c r="T15278" s="34" t="s">
        <v>50</v>
      </c>
      <c r="U15278" s="12">
        <f>EXP((alpha+(beta/speed))+(ceta*LN(speed)))</f>
        <v>1.9255912481466126</v>
      </c>
      <c r="V15278" s="8">
        <f t="shared" si="532"/>
        <v>100</v>
      </c>
    </row>
    <row r="15279" spans="1:22">
      <c r="A15279" s="34" t="s">
        <v>20</v>
      </c>
      <c r="B15279" s="34" t="s">
        <v>82</v>
      </c>
      <c r="C15279" s="5" t="s">
        <v>237</v>
      </c>
      <c r="D15279" s="35" t="s">
        <v>84</v>
      </c>
      <c r="E15279" s="36" t="s">
        <v>14</v>
      </c>
      <c r="F15279" s="37">
        <v>50</v>
      </c>
      <c r="G15279" s="38">
        <v>-0.02</v>
      </c>
      <c r="H15279" s="34">
        <v>0.99787128259190205</v>
      </c>
      <c r="I15279" s="35">
        <v>7.6537417263779148E-2</v>
      </c>
      <c r="J15279" s="35">
        <v>3.2002462993745664E-2</v>
      </c>
      <c r="K15279" s="35">
        <v>0.82145620873138803</v>
      </c>
      <c r="L15279" s="35">
        <v>0</v>
      </c>
      <c r="M15279" s="35">
        <v>0</v>
      </c>
      <c r="N15279" s="35">
        <v>0</v>
      </c>
      <c r="O15279" s="35">
        <v>0</v>
      </c>
      <c r="P15279" s="36">
        <v>12</v>
      </c>
      <c r="Q15279" s="37">
        <v>105</v>
      </c>
      <c r="R15279" s="36">
        <v>2</v>
      </c>
      <c r="S15279" s="39">
        <f t="shared" si="531"/>
        <v>100</v>
      </c>
      <c r="T15279" s="34" t="s">
        <v>31</v>
      </c>
      <c r="U15279" s="12">
        <f>((alpha+(beta*speed))^((-1)/ceta))</f>
        <v>0.23578679026358462</v>
      </c>
      <c r="V15279" s="8">
        <f t="shared" si="532"/>
        <v>100</v>
      </c>
    </row>
    <row r="15280" spans="1:22">
      <c r="A15280" s="34" t="s">
        <v>20</v>
      </c>
      <c r="B15280" s="34" t="s">
        <v>82</v>
      </c>
      <c r="C15280" s="5" t="s">
        <v>237</v>
      </c>
      <c r="D15280" s="35" t="s">
        <v>84</v>
      </c>
      <c r="E15280" s="36" t="s">
        <v>18</v>
      </c>
      <c r="F15280" s="37">
        <v>50</v>
      </c>
      <c r="G15280" s="38">
        <v>-0.02</v>
      </c>
      <c r="H15280" s="34">
        <v>0.99671179138040411</v>
      </c>
      <c r="I15280" s="35">
        <v>0.11632489557932844</v>
      </c>
      <c r="J15280" s="35">
        <v>21.323554515025965</v>
      </c>
      <c r="K15280" s="35">
        <v>-0.91359098115423831</v>
      </c>
      <c r="L15280" s="35">
        <v>0.697994866709159</v>
      </c>
      <c r="M15280" s="35">
        <v>2.2245938175512184E-2</v>
      </c>
      <c r="N15280" s="35">
        <v>0</v>
      </c>
      <c r="O15280" s="35">
        <v>0</v>
      </c>
      <c r="P15280" s="36">
        <v>12</v>
      </c>
      <c r="Q15280" s="37">
        <v>105</v>
      </c>
      <c r="R15280" s="36">
        <v>10</v>
      </c>
      <c r="S15280" s="39">
        <f t="shared" si="531"/>
        <v>100</v>
      </c>
      <c r="T15280" s="34" t="s">
        <v>44</v>
      </c>
      <c r="U15280" s="12">
        <f>(alpha+(beta/(1+EXP((((-1)*ceta)+(delta*LN(speed)))+(epsilon*speed)))))</f>
        <v>0.15341153902167684</v>
      </c>
      <c r="V15280" s="8">
        <f t="shared" si="532"/>
        <v>100</v>
      </c>
    </row>
    <row r="15281" spans="1:22">
      <c r="A15281" s="34" t="s">
        <v>20</v>
      </c>
      <c r="B15281" s="34" t="s">
        <v>82</v>
      </c>
      <c r="C15281" s="5" t="s">
        <v>237</v>
      </c>
      <c r="D15281" s="35" t="s">
        <v>84</v>
      </c>
      <c r="E15281" s="36" t="s">
        <v>17</v>
      </c>
      <c r="F15281" s="37">
        <v>50</v>
      </c>
      <c r="G15281" s="38">
        <v>-0.02</v>
      </c>
      <c r="H15281" s="34">
        <v>0.99112379297861442</v>
      </c>
      <c r="I15281" s="35">
        <v>10.767668727304709</v>
      </c>
      <c r="J15281" s="35">
        <v>-8.3526446477219007</v>
      </c>
      <c r="K15281" s="35">
        <v>-1.464092813429394</v>
      </c>
      <c r="L15281" s="35">
        <v>0</v>
      </c>
      <c r="M15281" s="35">
        <v>0</v>
      </c>
      <c r="N15281" s="35">
        <v>0</v>
      </c>
      <c r="O15281" s="35">
        <v>0</v>
      </c>
      <c r="P15281" s="36">
        <v>12</v>
      </c>
      <c r="Q15281" s="37">
        <v>105</v>
      </c>
      <c r="R15281" s="36">
        <v>13</v>
      </c>
      <c r="S15281" s="39">
        <f t="shared" si="531"/>
        <v>100</v>
      </c>
      <c r="T15281" s="34" t="s">
        <v>50</v>
      </c>
      <c r="U15281" s="12">
        <f>EXP((alpha+(beta/speed))+(ceta*LN(speed)))</f>
        <v>51.508441502275438</v>
      </c>
      <c r="V15281" s="8">
        <f t="shared" si="532"/>
        <v>100</v>
      </c>
    </row>
    <row r="15282" spans="1:22">
      <c r="A15282" s="34" t="s">
        <v>20</v>
      </c>
      <c r="B15282" s="34" t="s">
        <v>82</v>
      </c>
      <c r="C15282" s="5" t="s">
        <v>237</v>
      </c>
      <c r="D15282" s="35" t="s">
        <v>84</v>
      </c>
      <c r="E15282" s="36" t="s">
        <v>15</v>
      </c>
      <c r="F15282" s="37">
        <v>100</v>
      </c>
      <c r="G15282" s="38">
        <v>-0.02</v>
      </c>
      <c r="H15282" s="34">
        <v>0.99381460254347787</v>
      </c>
      <c r="I15282" s="35">
        <v>0.65243636739454824</v>
      </c>
      <c r="J15282" s="35">
        <v>42.226256093631967</v>
      </c>
      <c r="K15282" s="35">
        <v>6.4200452764140881E-2</v>
      </c>
      <c r="L15282" s="35">
        <v>0.53187113846098599</v>
      </c>
      <c r="M15282" s="35">
        <v>4.0666094245034978E-2</v>
      </c>
      <c r="N15282" s="35">
        <v>0</v>
      </c>
      <c r="O15282" s="35">
        <v>0</v>
      </c>
      <c r="P15282" s="36">
        <v>12</v>
      </c>
      <c r="Q15282" s="37">
        <v>105</v>
      </c>
      <c r="R15282" s="36">
        <v>10</v>
      </c>
      <c r="S15282" s="39">
        <f t="shared" si="531"/>
        <v>100</v>
      </c>
      <c r="T15282" s="34" t="s">
        <v>44</v>
      </c>
      <c r="U15282" s="12">
        <f>(alpha+(beta/(1+EXP((((-1)*ceta)+(delta*LN(speed)))+(epsilon*speed)))))</f>
        <v>0.71895319201724317</v>
      </c>
      <c r="V15282" s="8">
        <f t="shared" si="532"/>
        <v>100</v>
      </c>
    </row>
    <row r="15283" spans="1:22">
      <c r="A15283" s="34" t="s">
        <v>20</v>
      </c>
      <c r="B15283" s="34" t="s">
        <v>82</v>
      </c>
      <c r="C15283" s="5" t="s">
        <v>237</v>
      </c>
      <c r="D15283" s="35" t="s">
        <v>84</v>
      </c>
      <c r="E15283" s="36" t="s">
        <v>16</v>
      </c>
      <c r="F15283" s="37">
        <v>100</v>
      </c>
      <c r="G15283" s="38">
        <v>-0.02</v>
      </c>
      <c r="H15283" s="34">
        <v>0.97895361635072675</v>
      </c>
      <c r="I15283" s="35">
        <v>113.21753428089742</v>
      </c>
      <c r="J15283" s="35">
        <v>0.98351030285585017</v>
      </c>
      <c r="K15283" s="35">
        <v>-0.58783343641838681</v>
      </c>
      <c r="L15283" s="35">
        <v>0</v>
      </c>
      <c r="M15283" s="35">
        <v>0</v>
      </c>
      <c r="N15283" s="35">
        <v>0</v>
      </c>
      <c r="O15283" s="35">
        <v>0</v>
      </c>
      <c r="P15283" s="36">
        <v>12</v>
      </c>
      <c r="Q15283" s="37">
        <v>105</v>
      </c>
      <c r="R15283" s="36">
        <v>0</v>
      </c>
      <c r="S15283" s="39">
        <f t="shared" si="531"/>
        <v>100</v>
      </c>
      <c r="T15283" s="34" t="s">
        <v>29</v>
      </c>
      <c r="U15283" s="12">
        <f>((alpha*(beta^speed))*(speed^ceta))</f>
        <v>1.4326437079146539</v>
      </c>
      <c r="V15283" s="8">
        <f t="shared" si="532"/>
        <v>100</v>
      </c>
    </row>
    <row r="15284" spans="1:22">
      <c r="A15284" s="34" t="s">
        <v>20</v>
      </c>
      <c r="B15284" s="34" t="s">
        <v>82</v>
      </c>
      <c r="C15284" s="5" t="s">
        <v>237</v>
      </c>
      <c r="D15284" s="35" t="s">
        <v>84</v>
      </c>
      <c r="E15284" s="36" t="s">
        <v>14</v>
      </c>
      <c r="F15284" s="37">
        <v>100</v>
      </c>
      <c r="G15284" s="38">
        <v>-0.02</v>
      </c>
      <c r="H15284" s="34">
        <v>0.99797779815319998</v>
      </c>
      <c r="I15284" s="35">
        <v>1.9747246611966549E-3</v>
      </c>
      <c r="J15284" s="35">
        <v>3.0753470361766091E-2</v>
      </c>
      <c r="K15284" s="35">
        <v>2.0367345968562209E-4</v>
      </c>
      <c r="L15284" s="35">
        <v>0</v>
      </c>
      <c r="M15284" s="35">
        <v>0</v>
      </c>
      <c r="N15284" s="35">
        <v>0</v>
      </c>
      <c r="O15284" s="35">
        <v>0</v>
      </c>
      <c r="P15284" s="36">
        <v>12</v>
      </c>
      <c r="Q15284" s="37">
        <v>105</v>
      </c>
      <c r="R15284" s="36">
        <v>5</v>
      </c>
      <c r="S15284" s="39">
        <f t="shared" si="531"/>
        <v>100</v>
      </c>
      <c r="T15284" s="34" t="s">
        <v>36</v>
      </c>
      <c r="U15284" s="12">
        <f>(1/(((ceta*(speed^2))+(beta*speed))+alpha))</f>
        <v>0.19553949547222216</v>
      </c>
      <c r="V15284" s="8">
        <f t="shared" si="532"/>
        <v>100</v>
      </c>
    </row>
    <row r="15285" spans="1:22">
      <c r="A15285" s="34" t="s">
        <v>20</v>
      </c>
      <c r="B15285" s="34" t="s">
        <v>82</v>
      </c>
      <c r="C15285" s="5" t="s">
        <v>237</v>
      </c>
      <c r="D15285" s="35" t="s">
        <v>84</v>
      </c>
      <c r="E15285" s="36" t="s">
        <v>18</v>
      </c>
      <c r="F15285" s="37">
        <v>100</v>
      </c>
      <c r="G15285" s="38">
        <v>-0.02</v>
      </c>
      <c r="H15285" s="34">
        <v>0.99487703380497539</v>
      </c>
      <c r="I15285" s="35">
        <v>0.11395942462116111</v>
      </c>
      <c r="J15285" s="35">
        <v>14.943339391428093</v>
      </c>
      <c r="K15285" s="35">
        <v>-0.67888287327696617</v>
      </c>
      <c r="L15285" s="35">
        <v>0.62358531678204587</v>
      </c>
      <c r="M15285" s="35">
        <v>2.4857747495684718E-2</v>
      </c>
      <c r="N15285" s="35">
        <v>0</v>
      </c>
      <c r="O15285" s="35">
        <v>0</v>
      </c>
      <c r="P15285" s="36">
        <v>12</v>
      </c>
      <c r="Q15285" s="37">
        <v>105</v>
      </c>
      <c r="R15285" s="36">
        <v>10</v>
      </c>
      <c r="S15285" s="39">
        <f t="shared" si="531"/>
        <v>100</v>
      </c>
      <c r="T15285" s="34" t="s">
        <v>44</v>
      </c>
      <c r="U15285" s="12">
        <f>(alpha+(beta/(1+EXP((((-1)*ceta)+(delta*LN(speed)))+(epsilon*speed)))))</f>
        <v>0.14959197169995003</v>
      </c>
      <c r="V15285" s="8">
        <f t="shared" si="532"/>
        <v>100</v>
      </c>
    </row>
    <row r="15286" spans="1:22">
      <c r="A15286" s="34" t="s">
        <v>20</v>
      </c>
      <c r="B15286" s="34" t="s">
        <v>82</v>
      </c>
      <c r="C15286" s="5" t="s">
        <v>237</v>
      </c>
      <c r="D15286" s="35" t="s">
        <v>84</v>
      </c>
      <c r="E15286" s="36" t="s">
        <v>17</v>
      </c>
      <c r="F15286" s="37">
        <v>100</v>
      </c>
      <c r="G15286" s="38">
        <v>-0.02</v>
      </c>
      <c r="H15286" s="34">
        <v>0.98771401707548745</v>
      </c>
      <c r="I15286" s="35">
        <v>11.323709260787661</v>
      </c>
      <c r="J15286" s="35">
        <v>-11.069552283233246</v>
      </c>
      <c r="K15286" s="35">
        <v>-1.5956909420229755</v>
      </c>
      <c r="L15286" s="35">
        <v>0</v>
      </c>
      <c r="M15286" s="35">
        <v>0</v>
      </c>
      <c r="N15286" s="35">
        <v>0</v>
      </c>
      <c r="O15286" s="35">
        <v>0</v>
      </c>
      <c r="P15286" s="36">
        <v>12</v>
      </c>
      <c r="Q15286" s="37">
        <v>105</v>
      </c>
      <c r="R15286" s="36">
        <v>13</v>
      </c>
      <c r="S15286" s="39">
        <f t="shared" si="531"/>
        <v>100</v>
      </c>
      <c r="T15286" s="34" t="s">
        <v>50</v>
      </c>
      <c r="U15286" s="12">
        <f>EXP((alpha+(beta/speed))+(ceta*LN(speed)))</f>
        <v>47.683498073424424</v>
      </c>
      <c r="V15286" s="8">
        <f t="shared" si="532"/>
        <v>100</v>
      </c>
    </row>
    <row r="15287" spans="1:22">
      <c r="A15287" s="34" t="s">
        <v>20</v>
      </c>
      <c r="B15287" s="34" t="s">
        <v>82</v>
      </c>
      <c r="C15287" s="5" t="s">
        <v>237</v>
      </c>
      <c r="D15287" s="35" t="s">
        <v>84</v>
      </c>
      <c r="E15287" s="36" t="s">
        <v>15</v>
      </c>
      <c r="F15287" s="37">
        <v>0</v>
      </c>
      <c r="G15287" s="38">
        <v>0.02</v>
      </c>
      <c r="H15287" s="34">
        <v>0.9931603090668244</v>
      </c>
      <c r="I15287" s="35">
        <v>84.59759854511357</v>
      </c>
      <c r="J15287" s="35">
        <v>1.0050589392222358</v>
      </c>
      <c r="K15287" s="35">
        <v>-0.96373272084230521</v>
      </c>
      <c r="L15287" s="35">
        <v>0</v>
      </c>
      <c r="M15287" s="35">
        <v>0</v>
      </c>
      <c r="N15287" s="35">
        <v>0</v>
      </c>
      <c r="O15287" s="35">
        <v>0</v>
      </c>
      <c r="P15287" s="36">
        <v>12</v>
      </c>
      <c r="Q15287" s="37">
        <v>105</v>
      </c>
      <c r="R15287" s="36">
        <v>0</v>
      </c>
      <c r="S15287" s="39">
        <f t="shared" si="531"/>
        <v>100</v>
      </c>
      <c r="T15287" s="34" t="s">
        <v>29</v>
      </c>
      <c r="U15287" s="12">
        <f t="shared" ref="U15287:U15299" si="533">((alpha*(beta^speed))*(speed^ceta))</f>
        <v>1.6559440436139956</v>
      </c>
      <c r="V15287" s="8">
        <f t="shared" si="532"/>
        <v>100</v>
      </c>
    </row>
    <row r="15288" spans="1:22">
      <c r="A15288" s="34" t="s">
        <v>20</v>
      </c>
      <c r="B15288" s="34" t="s">
        <v>82</v>
      </c>
      <c r="C15288" s="5" t="s">
        <v>237</v>
      </c>
      <c r="D15288" s="35" t="s">
        <v>84</v>
      </c>
      <c r="E15288" s="36" t="s">
        <v>16</v>
      </c>
      <c r="F15288" s="37">
        <v>0</v>
      </c>
      <c r="G15288" s="38">
        <v>0.02</v>
      </c>
      <c r="H15288" s="34">
        <v>0.99313331059393373</v>
      </c>
      <c r="I15288" s="35">
        <v>174.99992907109603</v>
      </c>
      <c r="J15288" s="35">
        <v>1.0105769958503197</v>
      </c>
      <c r="K15288" s="35">
        <v>-0.7320715409945685</v>
      </c>
      <c r="L15288" s="35">
        <v>0</v>
      </c>
      <c r="M15288" s="35">
        <v>0</v>
      </c>
      <c r="N15288" s="35">
        <v>0</v>
      </c>
      <c r="O15288" s="35">
        <v>0</v>
      </c>
      <c r="P15288" s="36">
        <v>12</v>
      </c>
      <c r="Q15288" s="37">
        <v>105</v>
      </c>
      <c r="R15288" s="36">
        <v>0</v>
      </c>
      <c r="S15288" s="39">
        <f t="shared" si="531"/>
        <v>100</v>
      </c>
      <c r="T15288" s="34" t="s">
        <v>29</v>
      </c>
      <c r="U15288" s="12">
        <f t="shared" si="533"/>
        <v>17.212168581469225</v>
      </c>
      <c r="V15288" s="8">
        <f t="shared" si="532"/>
        <v>100</v>
      </c>
    </row>
    <row r="15289" spans="1:22">
      <c r="A15289" s="34" t="s">
        <v>20</v>
      </c>
      <c r="B15289" s="34" t="s">
        <v>82</v>
      </c>
      <c r="C15289" s="5" t="s">
        <v>237</v>
      </c>
      <c r="D15289" s="35" t="s">
        <v>84</v>
      </c>
      <c r="E15289" s="36" t="s">
        <v>14</v>
      </c>
      <c r="F15289" s="37">
        <v>0</v>
      </c>
      <c r="G15289" s="38">
        <v>0.02</v>
      </c>
      <c r="H15289" s="34">
        <v>0.99730584421369251</v>
      </c>
      <c r="I15289" s="35">
        <v>27.234336398158554</v>
      </c>
      <c r="J15289" s="35">
        <v>0.99601653566230286</v>
      </c>
      <c r="K15289" s="35">
        <v>-0.87695291861265745</v>
      </c>
      <c r="L15289" s="35">
        <v>0</v>
      </c>
      <c r="M15289" s="35">
        <v>0</v>
      </c>
      <c r="N15289" s="35">
        <v>0</v>
      </c>
      <c r="O15289" s="35">
        <v>0</v>
      </c>
      <c r="P15289" s="36">
        <v>12</v>
      </c>
      <c r="Q15289" s="37">
        <v>105</v>
      </c>
      <c r="R15289" s="36">
        <v>0</v>
      </c>
      <c r="S15289" s="39">
        <f t="shared" si="531"/>
        <v>100</v>
      </c>
      <c r="T15289" s="34" t="s">
        <v>29</v>
      </c>
      <c r="U15289" s="12">
        <f t="shared" si="533"/>
        <v>0.32200737273039248</v>
      </c>
      <c r="V15289" s="8">
        <f t="shared" si="532"/>
        <v>100</v>
      </c>
    </row>
    <row r="15290" spans="1:22">
      <c r="A15290" s="34" t="s">
        <v>20</v>
      </c>
      <c r="B15290" s="34" t="s">
        <v>82</v>
      </c>
      <c r="C15290" s="5" t="s">
        <v>237</v>
      </c>
      <c r="D15290" s="35" t="s">
        <v>84</v>
      </c>
      <c r="E15290" s="36" t="s">
        <v>18</v>
      </c>
      <c r="F15290" s="37">
        <v>0</v>
      </c>
      <c r="G15290" s="38">
        <v>0.02</v>
      </c>
      <c r="H15290" s="34">
        <v>0.99680834438598354</v>
      </c>
      <c r="I15290" s="35">
        <v>12.038003338166822</v>
      </c>
      <c r="J15290" s="35">
        <v>1.0075442750085886</v>
      </c>
      <c r="K15290" s="35">
        <v>-0.89945450025352447</v>
      </c>
      <c r="L15290" s="35">
        <v>0</v>
      </c>
      <c r="M15290" s="35">
        <v>0</v>
      </c>
      <c r="N15290" s="35">
        <v>0</v>
      </c>
      <c r="O15290" s="35">
        <v>0</v>
      </c>
      <c r="P15290" s="36">
        <v>12</v>
      </c>
      <c r="Q15290" s="37">
        <v>105</v>
      </c>
      <c r="R15290" s="36">
        <v>0</v>
      </c>
      <c r="S15290" s="39">
        <f t="shared" si="531"/>
        <v>100</v>
      </c>
      <c r="T15290" s="34" t="s">
        <v>29</v>
      </c>
      <c r="U15290" s="12">
        <f t="shared" si="533"/>
        <v>0.40556402407296116</v>
      </c>
      <c r="V15290" s="8">
        <f t="shared" si="532"/>
        <v>100</v>
      </c>
    </row>
    <row r="15291" spans="1:22">
      <c r="A15291" s="34" t="s">
        <v>20</v>
      </c>
      <c r="B15291" s="34" t="s">
        <v>82</v>
      </c>
      <c r="C15291" s="5" t="s">
        <v>237</v>
      </c>
      <c r="D15291" s="35" t="s">
        <v>84</v>
      </c>
      <c r="E15291" s="36" t="s">
        <v>17</v>
      </c>
      <c r="F15291" s="37">
        <v>0</v>
      </c>
      <c r="G15291" s="38">
        <v>0.02</v>
      </c>
      <c r="H15291" s="34">
        <v>0.99789844596968424</v>
      </c>
      <c r="I15291" s="35">
        <v>5996.3709946176987</v>
      </c>
      <c r="J15291" s="35">
        <v>1.0093194304293831</v>
      </c>
      <c r="K15291" s="35">
        <v>-0.80747570820124126</v>
      </c>
      <c r="L15291" s="35">
        <v>0</v>
      </c>
      <c r="M15291" s="35">
        <v>0</v>
      </c>
      <c r="N15291" s="35">
        <v>0</v>
      </c>
      <c r="O15291" s="35">
        <v>0</v>
      </c>
      <c r="P15291" s="36">
        <v>12</v>
      </c>
      <c r="Q15291" s="37">
        <v>105</v>
      </c>
      <c r="R15291" s="36">
        <v>0</v>
      </c>
      <c r="S15291" s="39">
        <f t="shared" si="531"/>
        <v>100</v>
      </c>
      <c r="T15291" s="34" t="s">
        <v>29</v>
      </c>
      <c r="U15291" s="12">
        <f t="shared" si="533"/>
        <v>367.95988370561565</v>
      </c>
      <c r="V15291" s="8">
        <f t="shared" si="532"/>
        <v>100</v>
      </c>
    </row>
    <row r="15292" spans="1:22">
      <c r="A15292" s="34" t="s">
        <v>20</v>
      </c>
      <c r="B15292" s="34" t="s">
        <v>82</v>
      </c>
      <c r="C15292" s="5" t="s">
        <v>237</v>
      </c>
      <c r="D15292" s="35" t="s">
        <v>84</v>
      </c>
      <c r="E15292" s="36" t="s">
        <v>15</v>
      </c>
      <c r="F15292" s="37">
        <v>50</v>
      </c>
      <c r="G15292" s="38">
        <v>0.02</v>
      </c>
      <c r="H15292" s="34">
        <v>0.98849582023627569</v>
      </c>
      <c r="I15292" s="35">
        <v>77.680704956534939</v>
      </c>
      <c r="J15292" s="35">
        <v>1.0049366428914324</v>
      </c>
      <c r="K15292" s="35">
        <v>-0.91381662687843679</v>
      </c>
      <c r="L15292" s="35">
        <v>0</v>
      </c>
      <c r="M15292" s="35">
        <v>0</v>
      </c>
      <c r="N15292" s="35">
        <v>0</v>
      </c>
      <c r="O15292" s="35">
        <v>0</v>
      </c>
      <c r="P15292" s="36">
        <v>12</v>
      </c>
      <c r="Q15292" s="37">
        <v>103</v>
      </c>
      <c r="R15292" s="36">
        <v>0</v>
      </c>
      <c r="S15292" s="39">
        <f t="shared" si="531"/>
        <v>100</v>
      </c>
      <c r="T15292" s="34" t="s">
        <v>29</v>
      </c>
      <c r="U15292" s="12">
        <f t="shared" si="533"/>
        <v>1.8903756690080675</v>
      </c>
      <c r="V15292" s="8">
        <f t="shared" si="532"/>
        <v>100</v>
      </c>
    </row>
    <row r="15293" spans="1:22">
      <c r="A15293" s="34" t="s">
        <v>20</v>
      </c>
      <c r="B15293" s="34" t="s">
        <v>82</v>
      </c>
      <c r="C15293" s="5" t="s">
        <v>237</v>
      </c>
      <c r="D15293" s="35" t="s">
        <v>84</v>
      </c>
      <c r="E15293" s="36" t="s">
        <v>16</v>
      </c>
      <c r="F15293" s="37">
        <v>50</v>
      </c>
      <c r="G15293" s="38">
        <v>0.02</v>
      </c>
      <c r="H15293" s="34">
        <v>0.98862194755710242</v>
      </c>
      <c r="I15293" s="35">
        <v>149.33181417656729</v>
      </c>
      <c r="J15293" s="35">
        <v>1.008531926028172</v>
      </c>
      <c r="K15293" s="35">
        <v>-0.61269112739005882</v>
      </c>
      <c r="L15293" s="35">
        <v>0</v>
      </c>
      <c r="M15293" s="35">
        <v>0</v>
      </c>
      <c r="N15293" s="35">
        <v>0</v>
      </c>
      <c r="O15293" s="35">
        <v>0</v>
      </c>
      <c r="P15293" s="36">
        <v>12</v>
      </c>
      <c r="Q15293" s="37">
        <v>103</v>
      </c>
      <c r="R15293" s="36">
        <v>0</v>
      </c>
      <c r="S15293" s="39">
        <f t="shared" si="531"/>
        <v>100</v>
      </c>
      <c r="T15293" s="34" t="s">
        <v>29</v>
      </c>
      <c r="U15293" s="12">
        <f t="shared" si="533"/>
        <v>20.784288552230649</v>
      </c>
      <c r="V15293" s="8">
        <f t="shared" si="532"/>
        <v>100</v>
      </c>
    </row>
    <row r="15294" spans="1:22">
      <c r="A15294" s="34" t="s">
        <v>20</v>
      </c>
      <c r="B15294" s="34" t="s">
        <v>82</v>
      </c>
      <c r="C15294" s="5" t="s">
        <v>237</v>
      </c>
      <c r="D15294" s="35" t="s">
        <v>84</v>
      </c>
      <c r="E15294" s="36" t="s">
        <v>14</v>
      </c>
      <c r="F15294" s="37">
        <v>50</v>
      </c>
      <c r="G15294" s="38">
        <v>0.02</v>
      </c>
      <c r="H15294" s="34">
        <v>0.99742446635577298</v>
      </c>
      <c r="I15294" s="35">
        <v>34.485382001949937</v>
      </c>
      <c r="J15294" s="35">
        <v>1.000966871788848</v>
      </c>
      <c r="K15294" s="35">
        <v>-1.010369289010939</v>
      </c>
      <c r="L15294" s="35">
        <v>0</v>
      </c>
      <c r="M15294" s="35">
        <v>0</v>
      </c>
      <c r="N15294" s="35">
        <v>0</v>
      </c>
      <c r="O15294" s="35">
        <v>0</v>
      </c>
      <c r="P15294" s="36">
        <v>12</v>
      </c>
      <c r="Q15294" s="37">
        <v>103</v>
      </c>
      <c r="R15294" s="36">
        <v>0</v>
      </c>
      <c r="S15294" s="39">
        <f t="shared" si="531"/>
        <v>100</v>
      </c>
      <c r="T15294" s="34" t="s">
        <v>29</v>
      </c>
      <c r="U15294" s="12">
        <f t="shared" si="533"/>
        <v>0.36213198451675549</v>
      </c>
      <c r="V15294" s="8">
        <f t="shared" si="532"/>
        <v>100</v>
      </c>
    </row>
    <row r="15295" spans="1:22">
      <c r="A15295" s="34" t="s">
        <v>20</v>
      </c>
      <c r="B15295" s="34" t="s">
        <v>82</v>
      </c>
      <c r="C15295" s="5" t="s">
        <v>237</v>
      </c>
      <c r="D15295" s="35" t="s">
        <v>84</v>
      </c>
      <c r="E15295" s="36" t="s">
        <v>18</v>
      </c>
      <c r="F15295" s="37">
        <v>50</v>
      </c>
      <c r="G15295" s="38">
        <v>0.02</v>
      </c>
      <c r="H15295" s="34">
        <v>0.99563511311633179</v>
      </c>
      <c r="I15295" s="35">
        <v>10.303982609189053</v>
      </c>
      <c r="J15295" s="35">
        <v>1.0065060137566291</v>
      </c>
      <c r="K15295" s="35">
        <v>-0.81189217281257986</v>
      </c>
      <c r="L15295" s="35">
        <v>0</v>
      </c>
      <c r="M15295" s="35">
        <v>0</v>
      </c>
      <c r="N15295" s="35">
        <v>0</v>
      </c>
      <c r="O15295" s="35">
        <v>0</v>
      </c>
      <c r="P15295" s="36">
        <v>12</v>
      </c>
      <c r="Q15295" s="37">
        <v>103</v>
      </c>
      <c r="R15295" s="36">
        <v>0</v>
      </c>
      <c r="S15295" s="39">
        <f t="shared" si="531"/>
        <v>100</v>
      </c>
      <c r="T15295" s="34" t="s">
        <v>29</v>
      </c>
      <c r="U15295" s="12">
        <f t="shared" si="533"/>
        <v>0.46866031550067483</v>
      </c>
      <c r="V15295" s="8">
        <f t="shared" si="532"/>
        <v>100</v>
      </c>
    </row>
    <row r="15296" spans="1:22">
      <c r="A15296" s="34" t="s">
        <v>20</v>
      </c>
      <c r="B15296" s="34" t="s">
        <v>82</v>
      </c>
      <c r="C15296" s="5" t="s">
        <v>237</v>
      </c>
      <c r="D15296" s="35" t="s">
        <v>84</v>
      </c>
      <c r="E15296" s="36" t="s">
        <v>17</v>
      </c>
      <c r="F15296" s="37">
        <v>50</v>
      </c>
      <c r="G15296" s="38">
        <v>0.02</v>
      </c>
      <c r="H15296" s="34">
        <v>0.99613904307695322</v>
      </c>
      <c r="I15296" s="35">
        <v>5493.4219141967496</v>
      </c>
      <c r="J15296" s="35">
        <v>1.0092138570991278</v>
      </c>
      <c r="K15296" s="35">
        <v>-0.74025437670761907</v>
      </c>
      <c r="L15296" s="35">
        <v>0</v>
      </c>
      <c r="M15296" s="35">
        <v>0</v>
      </c>
      <c r="N15296" s="35">
        <v>0</v>
      </c>
      <c r="O15296" s="35">
        <v>0</v>
      </c>
      <c r="P15296" s="36">
        <v>12</v>
      </c>
      <c r="Q15296" s="37">
        <v>103</v>
      </c>
      <c r="R15296" s="36">
        <v>0</v>
      </c>
      <c r="S15296" s="39">
        <f t="shared" si="531"/>
        <v>100</v>
      </c>
      <c r="T15296" s="34" t="s">
        <v>29</v>
      </c>
      <c r="U15296" s="12">
        <f t="shared" si="533"/>
        <v>454.62645366714571</v>
      </c>
      <c r="V15296" s="8">
        <f t="shared" si="532"/>
        <v>100</v>
      </c>
    </row>
    <row r="15297" spans="1:22">
      <c r="A15297" s="34" t="s">
        <v>20</v>
      </c>
      <c r="B15297" s="34" t="s">
        <v>82</v>
      </c>
      <c r="C15297" s="5" t="s">
        <v>237</v>
      </c>
      <c r="D15297" s="35" t="s">
        <v>84</v>
      </c>
      <c r="E15297" s="36" t="s">
        <v>15</v>
      </c>
      <c r="F15297" s="37">
        <v>100</v>
      </c>
      <c r="G15297" s="38">
        <v>0.02</v>
      </c>
      <c r="H15297" s="34">
        <v>0.98614467254308003</v>
      </c>
      <c r="I15297" s="35">
        <v>65.611538798470477</v>
      </c>
      <c r="J15297" s="35">
        <v>1.0016442546189372</v>
      </c>
      <c r="K15297" s="35">
        <v>-0.80740313603479397</v>
      </c>
      <c r="L15297" s="35">
        <v>0</v>
      </c>
      <c r="M15297" s="35">
        <v>0</v>
      </c>
      <c r="N15297" s="35">
        <v>0</v>
      </c>
      <c r="O15297" s="35">
        <v>0</v>
      </c>
      <c r="P15297" s="36">
        <v>12</v>
      </c>
      <c r="Q15297" s="37">
        <v>99</v>
      </c>
      <c r="R15297" s="36">
        <v>0</v>
      </c>
      <c r="S15297" s="39">
        <f t="shared" si="531"/>
        <v>99</v>
      </c>
      <c r="T15297" s="34" t="s">
        <v>29</v>
      </c>
      <c r="U15297" s="12">
        <f t="shared" si="533"/>
        <v>1.8894483842010306</v>
      </c>
      <c r="V15297" s="8">
        <f t="shared" si="532"/>
        <v>99</v>
      </c>
    </row>
    <row r="15298" spans="1:22">
      <c r="A15298" s="34" t="s">
        <v>20</v>
      </c>
      <c r="B15298" s="34" t="s">
        <v>82</v>
      </c>
      <c r="C15298" s="5" t="s">
        <v>237</v>
      </c>
      <c r="D15298" s="35" t="s">
        <v>84</v>
      </c>
      <c r="E15298" s="36" t="s">
        <v>16</v>
      </c>
      <c r="F15298" s="37">
        <v>100</v>
      </c>
      <c r="G15298" s="38">
        <v>0.02</v>
      </c>
      <c r="H15298" s="34">
        <v>0.9832891315394241</v>
      </c>
      <c r="I15298" s="35">
        <v>135.54301961263806</v>
      </c>
      <c r="J15298" s="35">
        <v>1.0068284471809099</v>
      </c>
      <c r="K15298" s="35">
        <v>-0.5228395196418788</v>
      </c>
      <c r="L15298" s="35">
        <v>0</v>
      </c>
      <c r="M15298" s="35">
        <v>0</v>
      </c>
      <c r="N15298" s="35">
        <v>0</v>
      </c>
      <c r="O15298" s="35">
        <v>0</v>
      </c>
      <c r="P15298" s="36">
        <v>12</v>
      </c>
      <c r="Q15298" s="37">
        <v>99</v>
      </c>
      <c r="R15298" s="36">
        <v>0</v>
      </c>
      <c r="S15298" s="39">
        <f t="shared" ref="S15298:S15361" si="534">V15298</f>
        <v>99</v>
      </c>
      <c r="T15298" s="34" t="s">
        <v>29</v>
      </c>
      <c r="U15298" s="12">
        <f t="shared" si="533"/>
        <v>24.058719221118562</v>
      </c>
      <c r="V15298" s="8">
        <f t="shared" ref="V15298:V15361" si="535">IF($V$1&lt;P15298,P15298,IF($V$1&gt;Q15298,Q15298,$V$1))</f>
        <v>99</v>
      </c>
    </row>
    <row r="15299" spans="1:22">
      <c r="A15299" s="34" t="s">
        <v>20</v>
      </c>
      <c r="B15299" s="34" t="s">
        <v>82</v>
      </c>
      <c r="C15299" s="5" t="s">
        <v>237</v>
      </c>
      <c r="D15299" s="35" t="s">
        <v>84</v>
      </c>
      <c r="E15299" s="36" t="s">
        <v>14</v>
      </c>
      <c r="F15299" s="37">
        <v>100</v>
      </c>
      <c r="G15299" s="38">
        <v>0.02</v>
      </c>
      <c r="H15299" s="34">
        <v>0.99728530298905638</v>
      </c>
      <c r="I15299" s="35">
        <v>37.923928275660259</v>
      </c>
      <c r="J15299" s="35">
        <v>1.0048893863566044</v>
      </c>
      <c r="K15299" s="35">
        <v>-1.0818054154104224</v>
      </c>
      <c r="L15299" s="35">
        <v>0</v>
      </c>
      <c r="M15299" s="35">
        <v>0</v>
      </c>
      <c r="N15299" s="35">
        <v>0</v>
      </c>
      <c r="O15299" s="35">
        <v>0</v>
      </c>
      <c r="P15299" s="36">
        <v>12</v>
      </c>
      <c r="Q15299" s="37">
        <v>99</v>
      </c>
      <c r="R15299" s="36">
        <v>0</v>
      </c>
      <c r="S15299" s="39">
        <f t="shared" si="534"/>
        <v>99</v>
      </c>
      <c r="T15299" s="34" t="s">
        <v>29</v>
      </c>
      <c r="U15299" s="12">
        <f t="shared" si="533"/>
        <v>0.42631638013500889</v>
      </c>
      <c r="V15299" s="8">
        <f t="shared" si="535"/>
        <v>99</v>
      </c>
    </row>
    <row r="15300" spans="1:22">
      <c r="A15300" s="34" t="s">
        <v>20</v>
      </c>
      <c r="B15300" s="34" t="s">
        <v>82</v>
      </c>
      <c r="C15300" s="5" t="s">
        <v>237</v>
      </c>
      <c r="D15300" s="35" t="s">
        <v>84</v>
      </c>
      <c r="E15300" s="36" t="s">
        <v>18</v>
      </c>
      <c r="F15300" s="37">
        <v>100</v>
      </c>
      <c r="G15300" s="38">
        <v>0.02</v>
      </c>
      <c r="H15300" s="34">
        <v>0.99279293357478005</v>
      </c>
      <c r="I15300" s="35">
        <v>0.479816631892441</v>
      </c>
      <c r="J15300" s="35">
        <v>9.7031515886020845</v>
      </c>
      <c r="K15300" s="35">
        <v>4.3043410329525592E-2</v>
      </c>
      <c r="L15300" s="35">
        <v>0.7505529927432637</v>
      </c>
      <c r="M15300" s="35">
        <v>2.0973149728712514E-2</v>
      </c>
      <c r="N15300" s="35">
        <v>0</v>
      </c>
      <c r="O15300" s="35">
        <v>0</v>
      </c>
      <c r="P15300" s="36">
        <v>12</v>
      </c>
      <c r="Q15300" s="37">
        <v>99</v>
      </c>
      <c r="R15300" s="36">
        <v>10</v>
      </c>
      <c r="S15300" s="39">
        <f t="shared" si="534"/>
        <v>99</v>
      </c>
      <c r="T15300" s="34" t="s">
        <v>44</v>
      </c>
      <c r="U15300" s="12">
        <f>(alpha+(beta/(1+EXP((((-1)*ceta)+(delta*LN(speed)))+(epsilon*speed)))))</f>
        <v>0.52001695472510234</v>
      </c>
      <c r="V15300" s="8">
        <f t="shared" si="535"/>
        <v>99</v>
      </c>
    </row>
    <row r="15301" spans="1:22">
      <c r="A15301" s="34" t="s">
        <v>20</v>
      </c>
      <c r="B15301" s="34" t="s">
        <v>82</v>
      </c>
      <c r="C15301" s="5" t="s">
        <v>237</v>
      </c>
      <c r="D15301" s="35" t="s">
        <v>84</v>
      </c>
      <c r="E15301" s="36" t="s">
        <v>17</v>
      </c>
      <c r="F15301" s="37">
        <v>100</v>
      </c>
      <c r="G15301" s="38">
        <v>0.02</v>
      </c>
      <c r="H15301" s="34">
        <v>0.99266611809639838</v>
      </c>
      <c r="I15301" s="35">
        <v>4940.8868359150838</v>
      </c>
      <c r="J15301" s="35">
        <v>1.0085383024211332</v>
      </c>
      <c r="K15301" s="35">
        <v>-0.66430850608509473</v>
      </c>
      <c r="L15301" s="35">
        <v>0</v>
      </c>
      <c r="M15301" s="35">
        <v>0</v>
      </c>
      <c r="N15301" s="35">
        <v>0</v>
      </c>
      <c r="O15301" s="35">
        <v>0</v>
      </c>
      <c r="P15301" s="36">
        <v>12</v>
      </c>
      <c r="Q15301" s="37">
        <v>99</v>
      </c>
      <c r="R15301" s="36">
        <v>0</v>
      </c>
      <c r="S15301" s="39">
        <f t="shared" si="534"/>
        <v>99</v>
      </c>
      <c r="T15301" s="34" t="s">
        <v>29</v>
      </c>
      <c r="U15301" s="12">
        <f>((alpha*(beta^speed))*(speed^ceta))</f>
        <v>541.54522656555616</v>
      </c>
      <c r="V15301" s="8">
        <f t="shared" si="535"/>
        <v>99</v>
      </c>
    </row>
    <row r="15302" spans="1:22">
      <c r="A15302" s="34" t="s">
        <v>20</v>
      </c>
      <c r="B15302" s="34" t="s">
        <v>82</v>
      </c>
      <c r="C15302" s="5" t="s">
        <v>237</v>
      </c>
      <c r="D15302" s="35" t="s">
        <v>84</v>
      </c>
      <c r="E15302" s="36" t="s">
        <v>15</v>
      </c>
      <c r="F15302" s="37">
        <v>0</v>
      </c>
      <c r="G15302" s="38">
        <v>0.04</v>
      </c>
      <c r="H15302" s="34">
        <v>0.99432906854107894</v>
      </c>
      <c r="I15302" s="35">
        <v>79.876131067660822</v>
      </c>
      <c r="J15302" s="35">
        <v>1.0042694922075621</v>
      </c>
      <c r="K15302" s="35">
        <v>-0.91329757324826077</v>
      </c>
      <c r="L15302" s="35">
        <v>0</v>
      </c>
      <c r="M15302" s="35">
        <v>0</v>
      </c>
      <c r="N15302" s="35">
        <v>0</v>
      </c>
      <c r="O15302" s="35">
        <v>0</v>
      </c>
      <c r="P15302" s="36">
        <v>12</v>
      </c>
      <c r="Q15302" s="37">
        <v>100</v>
      </c>
      <c r="R15302" s="36">
        <v>0</v>
      </c>
      <c r="S15302" s="39">
        <f t="shared" si="534"/>
        <v>100</v>
      </c>
      <c r="T15302" s="34" t="s">
        <v>29</v>
      </c>
      <c r="U15302" s="12">
        <f>((alpha*(beta^speed))*(speed^ceta))</f>
        <v>1.8232610734407759</v>
      </c>
      <c r="V15302" s="8">
        <f t="shared" si="535"/>
        <v>100</v>
      </c>
    </row>
    <row r="15303" spans="1:22">
      <c r="A15303" s="34" t="s">
        <v>20</v>
      </c>
      <c r="B15303" s="34" t="s">
        <v>82</v>
      </c>
      <c r="C15303" s="5" t="s">
        <v>237</v>
      </c>
      <c r="D15303" s="35" t="s">
        <v>84</v>
      </c>
      <c r="E15303" s="36" t="s">
        <v>16</v>
      </c>
      <c r="F15303" s="37">
        <v>0</v>
      </c>
      <c r="G15303" s="38">
        <v>0.04</v>
      </c>
      <c r="H15303" s="34">
        <v>0.99305961417423705</v>
      </c>
      <c r="I15303" s="35">
        <v>243.49961471531347</v>
      </c>
      <c r="J15303" s="35">
        <v>-0.8708817861465411</v>
      </c>
      <c r="K15303" s="35">
        <v>5.3347031682327994</v>
      </c>
      <c r="L15303" s="35">
        <v>0.2915597694573871</v>
      </c>
      <c r="M15303" s="35">
        <v>0</v>
      </c>
      <c r="N15303" s="35">
        <v>0</v>
      </c>
      <c r="O15303" s="35">
        <v>0</v>
      </c>
      <c r="P15303" s="36">
        <v>12</v>
      </c>
      <c r="Q15303" s="37">
        <v>100</v>
      </c>
      <c r="R15303" s="36">
        <v>1</v>
      </c>
      <c r="S15303" s="39">
        <f t="shared" si="534"/>
        <v>100</v>
      </c>
      <c r="T15303" s="34" t="s">
        <v>30</v>
      </c>
      <c r="U15303" s="12">
        <f>((alpha*(speed^beta))+(ceta*(speed^delta)))</f>
        <v>24.841193676657909</v>
      </c>
      <c r="V15303" s="8">
        <f t="shared" si="535"/>
        <v>100</v>
      </c>
    </row>
    <row r="15304" spans="1:22">
      <c r="A15304" s="34" t="s">
        <v>20</v>
      </c>
      <c r="B15304" s="34" t="s">
        <v>82</v>
      </c>
      <c r="C15304" s="5" t="s">
        <v>237</v>
      </c>
      <c r="D15304" s="35" t="s">
        <v>84</v>
      </c>
      <c r="E15304" s="36" t="s">
        <v>14</v>
      </c>
      <c r="F15304" s="37">
        <v>0</v>
      </c>
      <c r="G15304" s="38">
        <v>0.04</v>
      </c>
      <c r="H15304" s="34">
        <v>0.99757555431532108</v>
      </c>
      <c r="I15304" s="35">
        <v>44.758496721107853</v>
      </c>
      <c r="J15304" s="35">
        <v>1.0033307012868187</v>
      </c>
      <c r="K15304" s="35">
        <v>-1.1040315423467446</v>
      </c>
      <c r="L15304" s="35">
        <v>0</v>
      </c>
      <c r="M15304" s="35">
        <v>0</v>
      </c>
      <c r="N15304" s="35">
        <v>0</v>
      </c>
      <c r="O15304" s="35">
        <v>0</v>
      </c>
      <c r="P15304" s="36">
        <v>12</v>
      </c>
      <c r="Q15304" s="37">
        <v>100</v>
      </c>
      <c r="R15304" s="36">
        <v>0</v>
      </c>
      <c r="S15304" s="39">
        <f t="shared" si="534"/>
        <v>100</v>
      </c>
      <c r="T15304" s="34" t="s">
        <v>29</v>
      </c>
      <c r="U15304" s="12">
        <f>((alpha*(beta^speed))*(speed^ceta))</f>
        <v>0.38656503178239254</v>
      </c>
      <c r="V15304" s="8">
        <f t="shared" si="535"/>
        <v>100</v>
      </c>
    </row>
    <row r="15305" spans="1:22">
      <c r="A15305" s="34" t="s">
        <v>20</v>
      </c>
      <c r="B15305" s="34" t="s">
        <v>82</v>
      </c>
      <c r="C15305" s="5" t="s">
        <v>237</v>
      </c>
      <c r="D15305" s="35" t="s">
        <v>84</v>
      </c>
      <c r="E15305" s="36" t="s">
        <v>18</v>
      </c>
      <c r="F15305" s="37">
        <v>0</v>
      </c>
      <c r="G15305" s="38">
        <v>0.04</v>
      </c>
      <c r="H15305" s="34">
        <v>0.99519674032793271</v>
      </c>
      <c r="I15305" s="35">
        <v>10.341109315403617</v>
      </c>
      <c r="J15305" s="35">
        <v>1.0072234680787824</v>
      </c>
      <c r="K15305" s="35">
        <v>-0.80566531483194748</v>
      </c>
      <c r="L15305" s="35">
        <v>0</v>
      </c>
      <c r="M15305" s="35">
        <v>0</v>
      </c>
      <c r="N15305" s="35">
        <v>0</v>
      </c>
      <c r="O15305" s="35">
        <v>0</v>
      </c>
      <c r="P15305" s="36">
        <v>12</v>
      </c>
      <c r="Q15305" s="37">
        <v>100</v>
      </c>
      <c r="R15305" s="36">
        <v>0</v>
      </c>
      <c r="S15305" s="39">
        <f t="shared" si="534"/>
        <v>100</v>
      </c>
      <c r="T15305" s="34" t="s">
        <v>29</v>
      </c>
      <c r="U15305" s="12">
        <f>((alpha*(beta^speed))*(speed^ceta))</f>
        <v>0.51978066148427693</v>
      </c>
      <c r="V15305" s="8">
        <f t="shared" si="535"/>
        <v>100</v>
      </c>
    </row>
    <row r="15306" spans="1:22">
      <c r="A15306" s="34" t="s">
        <v>20</v>
      </c>
      <c r="B15306" s="34" t="s">
        <v>82</v>
      </c>
      <c r="C15306" s="5" t="s">
        <v>237</v>
      </c>
      <c r="D15306" s="35" t="s">
        <v>84</v>
      </c>
      <c r="E15306" s="36" t="s">
        <v>17</v>
      </c>
      <c r="F15306" s="37">
        <v>0</v>
      </c>
      <c r="G15306" s="38">
        <v>0.04</v>
      </c>
      <c r="H15306" s="34">
        <v>0.99743610369926528</v>
      </c>
      <c r="I15306" s="35">
        <v>5758.2799082453266</v>
      </c>
      <c r="J15306" s="35">
        <v>1.0111330953044615</v>
      </c>
      <c r="K15306" s="35">
        <v>-0.74173649957817434</v>
      </c>
      <c r="L15306" s="35">
        <v>0</v>
      </c>
      <c r="M15306" s="35">
        <v>0</v>
      </c>
      <c r="N15306" s="35">
        <v>0</v>
      </c>
      <c r="O15306" s="35">
        <v>0</v>
      </c>
      <c r="P15306" s="36">
        <v>12</v>
      </c>
      <c r="Q15306" s="37">
        <v>100</v>
      </c>
      <c r="R15306" s="36">
        <v>0</v>
      </c>
      <c r="S15306" s="39">
        <f t="shared" si="534"/>
        <v>100</v>
      </c>
      <c r="T15306" s="34" t="s">
        <v>29</v>
      </c>
      <c r="U15306" s="12">
        <f>((alpha*(beta^speed))*(speed^ceta))</f>
        <v>572.33765561551672</v>
      </c>
      <c r="V15306" s="8">
        <f t="shared" si="535"/>
        <v>100</v>
      </c>
    </row>
    <row r="15307" spans="1:22">
      <c r="A15307" s="34" t="s">
        <v>20</v>
      </c>
      <c r="B15307" s="34" t="s">
        <v>82</v>
      </c>
      <c r="C15307" s="5" t="s">
        <v>237</v>
      </c>
      <c r="D15307" s="35" t="s">
        <v>84</v>
      </c>
      <c r="E15307" s="36" t="s">
        <v>15</v>
      </c>
      <c r="F15307" s="37">
        <v>50</v>
      </c>
      <c r="G15307" s="38">
        <v>0.04</v>
      </c>
      <c r="H15307" s="34">
        <v>0.99428967100116661</v>
      </c>
      <c r="I15307" s="35">
        <v>70.253863710754715</v>
      </c>
      <c r="J15307" s="35">
        <v>1.0022024949899342</v>
      </c>
      <c r="K15307" s="35">
        <v>-0.82423109977792575</v>
      </c>
      <c r="L15307" s="35">
        <v>0</v>
      </c>
      <c r="M15307" s="35">
        <v>0</v>
      </c>
      <c r="N15307" s="35">
        <v>0</v>
      </c>
      <c r="O15307" s="35">
        <v>0</v>
      </c>
      <c r="P15307" s="36">
        <v>12</v>
      </c>
      <c r="Q15307" s="37">
        <v>86</v>
      </c>
      <c r="R15307" s="36">
        <v>0</v>
      </c>
      <c r="S15307" s="39">
        <f t="shared" si="534"/>
        <v>86</v>
      </c>
      <c r="T15307" s="34" t="s">
        <v>29</v>
      </c>
      <c r="U15307" s="12">
        <f>((alpha*(beta^speed))*(speed^ceta))</f>
        <v>2.1595719223349477</v>
      </c>
      <c r="V15307" s="8">
        <f t="shared" si="535"/>
        <v>86</v>
      </c>
    </row>
    <row r="15308" spans="1:22">
      <c r="A15308" s="34" t="s">
        <v>20</v>
      </c>
      <c r="B15308" s="34" t="s">
        <v>82</v>
      </c>
      <c r="C15308" s="5" t="s">
        <v>237</v>
      </c>
      <c r="D15308" s="35" t="s">
        <v>84</v>
      </c>
      <c r="E15308" s="36" t="s">
        <v>16</v>
      </c>
      <c r="F15308" s="37">
        <v>50</v>
      </c>
      <c r="G15308" s="38">
        <v>0.04</v>
      </c>
      <c r="H15308" s="34">
        <v>0.99087603130721547</v>
      </c>
      <c r="I15308" s="35">
        <v>15.15895549300137</v>
      </c>
      <c r="J15308" s="35">
        <v>0.12342599216860742</v>
      </c>
      <c r="K15308" s="35">
        <v>235.93686177662664</v>
      </c>
      <c r="L15308" s="35">
        <v>-0.90715167562258925</v>
      </c>
      <c r="M15308" s="35">
        <v>0</v>
      </c>
      <c r="N15308" s="35">
        <v>0</v>
      </c>
      <c r="O15308" s="35">
        <v>0</v>
      </c>
      <c r="P15308" s="36">
        <v>12</v>
      </c>
      <c r="Q15308" s="37">
        <v>86</v>
      </c>
      <c r="R15308" s="36">
        <v>1</v>
      </c>
      <c r="S15308" s="39">
        <f t="shared" si="534"/>
        <v>86</v>
      </c>
      <c r="T15308" s="34" t="s">
        <v>30</v>
      </c>
      <c r="U15308" s="12">
        <f>((alpha*(speed^beta))+(ceta*(speed^delta)))</f>
        <v>30.417286783803387</v>
      </c>
      <c r="V15308" s="8">
        <f t="shared" si="535"/>
        <v>86</v>
      </c>
    </row>
    <row r="15309" spans="1:22">
      <c r="A15309" s="34" t="s">
        <v>20</v>
      </c>
      <c r="B15309" s="34" t="s">
        <v>82</v>
      </c>
      <c r="C15309" s="5" t="s">
        <v>237</v>
      </c>
      <c r="D15309" s="35" t="s">
        <v>84</v>
      </c>
      <c r="E15309" s="36" t="s">
        <v>14</v>
      </c>
      <c r="F15309" s="37">
        <v>50</v>
      </c>
      <c r="G15309" s="38">
        <v>0.04</v>
      </c>
      <c r="H15309" s="34">
        <v>0.99733310337032932</v>
      </c>
      <c r="I15309" s="35">
        <v>0.23327895075021518</v>
      </c>
      <c r="J15309" s="35">
        <v>36.894298380700242</v>
      </c>
      <c r="K15309" s="35">
        <v>0.46297513937302948</v>
      </c>
      <c r="L15309" s="35">
        <v>1.2304899204015163</v>
      </c>
      <c r="M15309" s="35">
        <v>-1.3197745030407147E-3</v>
      </c>
      <c r="N15309" s="35">
        <v>0</v>
      </c>
      <c r="O15309" s="35">
        <v>0</v>
      </c>
      <c r="P15309" s="36">
        <v>12</v>
      </c>
      <c r="Q15309" s="37">
        <v>86</v>
      </c>
      <c r="R15309" s="36">
        <v>10</v>
      </c>
      <c r="S15309" s="39">
        <f t="shared" si="534"/>
        <v>86</v>
      </c>
      <c r="T15309" s="34" t="s">
        <v>44</v>
      </c>
      <c r="U15309" s="12">
        <f>(alpha+(beta/(1+EXP((((-1)*ceta)+(delta*LN(speed)))+(epsilon*speed)))))</f>
        <v>0.50475480154536156</v>
      </c>
      <c r="V15309" s="8">
        <f t="shared" si="535"/>
        <v>86</v>
      </c>
    </row>
    <row r="15310" spans="1:22">
      <c r="A15310" s="34" t="s">
        <v>20</v>
      </c>
      <c r="B15310" s="34" t="s">
        <v>82</v>
      </c>
      <c r="C15310" s="5" t="s">
        <v>237</v>
      </c>
      <c r="D15310" s="35" t="s">
        <v>84</v>
      </c>
      <c r="E15310" s="36" t="s">
        <v>18</v>
      </c>
      <c r="F15310" s="37">
        <v>50</v>
      </c>
      <c r="G15310" s="38">
        <v>0.04</v>
      </c>
      <c r="H15310" s="34">
        <v>0.99591308341799489</v>
      </c>
      <c r="I15310" s="35">
        <v>9.0722728255466389</v>
      </c>
      <c r="J15310" s="35">
        <v>1.0063992512069677</v>
      </c>
      <c r="K15310" s="35">
        <v>-0.71709698274827949</v>
      </c>
      <c r="L15310" s="35">
        <v>0</v>
      </c>
      <c r="M15310" s="35">
        <v>0</v>
      </c>
      <c r="N15310" s="35">
        <v>0</v>
      </c>
      <c r="O15310" s="35">
        <v>0</v>
      </c>
      <c r="P15310" s="36">
        <v>12</v>
      </c>
      <c r="Q15310" s="37">
        <v>86</v>
      </c>
      <c r="R15310" s="36">
        <v>0</v>
      </c>
      <c r="S15310" s="39">
        <f t="shared" si="534"/>
        <v>86</v>
      </c>
      <c r="T15310" s="34" t="s">
        <v>29</v>
      </c>
      <c r="U15310" s="12">
        <f>((alpha*(beta^speed))*(speed^ceta))</f>
        <v>0.64378273734900049</v>
      </c>
      <c r="V15310" s="8">
        <f t="shared" si="535"/>
        <v>86</v>
      </c>
    </row>
    <row r="15311" spans="1:22">
      <c r="A15311" s="34" t="s">
        <v>20</v>
      </c>
      <c r="B15311" s="34" t="s">
        <v>82</v>
      </c>
      <c r="C15311" s="5" t="s">
        <v>237</v>
      </c>
      <c r="D15311" s="35" t="s">
        <v>84</v>
      </c>
      <c r="E15311" s="36" t="s">
        <v>17</v>
      </c>
      <c r="F15311" s="37">
        <v>50</v>
      </c>
      <c r="G15311" s="38">
        <v>0.04</v>
      </c>
      <c r="H15311" s="34">
        <v>0.99392506841993655</v>
      </c>
      <c r="I15311" s="35">
        <v>8953.3108056088004</v>
      </c>
      <c r="J15311" s="35">
        <v>-1.0092294975850011</v>
      </c>
      <c r="K15311" s="35">
        <v>304.30864117214929</v>
      </c>
      <c r="L15311" s="35">
        <v>0.14271583200694835</v>
      </c>
      <c r="M15311" s="35">
        <v>0</v>
      </c>
      <c r="N15311" s="35">
        <v>0</v>
      </c>
      <c r="O15311" s="35">
        <v>0</v>
      </c>
      <c r="P15311" s="36">
        <v>12</v>
      </c>
      <c r="Q15311" s="37">
        <v>86</v>
      </c>
      <c r="R15311" s="36">
        <v>1</v>
      </c>
      <c r="S15311" s="39">
        <f t="shared" si="534"/>
        <v>86</v>
      </c>
      <c r="T15311" s="34" t="s">
        <v>30</v>
      </c>
      <c r="U15311" s="12">
        <f>((alpha*(speed^beta))+(ceta*(speed^delta)))</f>
        <v>674.55764526252165</v>
      </c>
      <c r="V15311" s="8">
        <f t="shared" si="535"/>
        <v>86</v>
      </c>
    </row>
    <row r="15312" spans="1:22">
      <c r="A15312" s="34" t="s">
        <v>20</v>
      </c>
      <c r="B15312" s="34" t="s">
        <v>82</v>
      </c>
      <c r="C15312" s="5" t="s">
        <v>237</v>
      </c>
      <c r="D15312" s="35" t="s">
        <v>84</v>
      </c>
      <c r="E15312" s="36" t="s">
        <v>15</v>
      </c>
      <c r="F15312" s="37">
        <v>100</v>
      </c>
      <c r="G15312" s="38">
        <v>0.04</v>
      </c>
      <c r="H15312" s="34">
        <v>0.99016673776559994</v>
      </c>
      <c r="I15312" s="35">
        <v>2.8389070425011185</v>
      </c>
      <c r="J15312" s="35">
        <v>65.378020712699538</v>
      </c>
      <c r="K15312" s="35">
        <v>-0.32884135654712821</v>
      </c>
      <c r="L15312" s="35">
        <v>0.49433788213149205</v>
      </c>
      <c r="M15312" s="35">
        <v>4.6320675359808813E-2</v>
      </c>
      <c r="N15312" s="35">
        <v>0</v>
      </c>
      <c r="O15312" s="35">
        <v>0</v>
      </c>
      <c r="P15312" s="36">
        <v>12</v>
      </c>
      <c r="Q15312" s="37">
        <v>75</v>
      </c>
      <c r="R15312" s="36">
        <v>10</v>
      </c>
      <c r="S15312" s="39">
        <f t="shared" si="534"/>
        <v>75</v>
      </c>
      <c r="T15312" s="34" t="s">
        <v>44</v>
      </c>
      <c r="U15312" s="12">
        <f>(alpha+(beta/(1+EXP((((-1)*ceta)+(delta*LN(speed)))+(epsilon*speed)))))</f>
        <v>3.0110138931267993</v>
      </c>
      <c r="V15312" s="8">
        <f t="shared" si="535"/>
        <v>75</v>
      </c>
    </row>
    <row r="15313" spans="1:22">
      <c r="A15313" s="34" t="s">
        <v>20</v>
      </c>
      <c r="B15313" s="34" t="s">
        <v>82</v>
      </c>
      <c r="C15313" s="5" t="s">
        <v>237</v>
      </c>
      <c r="D15313" s="35" t="s">
        <v>84</v>
      </c>
      <c r="E15313" s="36" t="s">
        <v>16</v>
      </c>
      <c r="F15313" s="37">
        <v>100</v>
      </c>
      <c r="G15313" s="38">
        <v>0.04</v>
      </c>
      <c r="H15313" s="34">
        <v>0.98686369650705486</v>
      </c>
      <c r="I15313" s="35">
        <v>3.6864257700749561</v>
      </c>
      <c r="J15313" s="35">
        <v>4.2688023869816254</v>
      </c>
      <c r="K15313" s="35">
        <v>-3.6994755466963458E-2</v>
      </c>
      <c r="L15313" s="35">
        <v>0</v>
      </c>
      <c r="M15313" s="35">
        <v>0</v>
      </c>
      <c r="N15313" s="35">
        <v>0</v>
      </c>
      <c r="O15313" s="35">
        <v>0</v>
      </c>
      <c r="P15313" s="36">
        <v>12</v>
      </c>
      <c r="Q15313" s="37">
        <v>75</v>
      </c>
      <c r="R15313" s="36">
        <v>13</v>
      </c>
      <c r="S15313" s="39">
        <f t="shared" si="534"/>
        <v>75</v>
      </c>
      <c r="T15313" s="34" t="s">
        <v>50</v>
      </c>
      <c r="U15313" s="12">
        <f>EXP((alpha+(beta/speed))+(ceta*LN(speed)))</f>
        <v>36.003592251539011</v>
      </c>
      <c r="V15313" s="8">
        <f t="shared" si="535"/>
        <v>75</v>
      </c>
    </row>
    <row r="15314" spans="1:22">
      <c r="A15314" s="34" t="s">
        <v>20</v>
      </c>
      <c r="B15314" s="34" t="s">
        <v>82</v>
      </c>
      <c r="C15314" s="5" t="s">
        <v>237</v>
      </c>
      <c r="D15314" s="35" t="s">
        <v>84</v>
      </c>
      <c r="E15314" s="36" t="s">
        <v>14</v>
      </c>
      <c r="F15314" s="37">
        <v>100</v>
      </c>
      <c r="G15314" s="38">
        <v>0.04</v>
      </c>
      <c r="H15314" s="34">
        <v>0.99855134338405749</v>
      </c>
      <c r="I15314" s="35">
        <v>35.830481504035632</v>
      </c>
      <c r="J15314" s="35">
        <v>1.0068188781462184</v>
      </c>
      <c r="K15314" s="35">
        <v>-1.0666472800104931</v>
      </c>
      <c r="L15314" s="35">
        <v>0</v>
      </c>
      <c r="M15314" s="35">
        <v>0</v>
      </c>
      <c r="N15314" s="35">
        <v>0</v>
      </c>
      <c r="O15314" s="35">
        <v>0</v>
      </c>
      <c r="P15314" s="36">
        <v>12</v>
      </c>
      <c r="Q15314" s="37">
        <v>75</v>
      </c>
      <c r="R15314" s="36">
        <v>0</v>
      </c>
      <c r="S15314" s="39">
        <f t="shared" si="534"/>
        <v>75</v>
      </c>
      <c r="T15314" s="34" t="s">
        <v>29</v>
      </c>
      <c r="U15314" s="12">
        <f>((alpha*(beta^speed))*(speed^ceta))</f>
        <v>0.59645118464220193</v>
      </c>
      <c r="V15314" s="8">
        <f t="shared" si="535"/>
        <v>75</v>
      </c>
    </row>
    <row r="15315" spans="1:22">
      <c r="A15315" s="34" t="s">
        <v>20</v>
      </c>
      <c r="B15315" s="34" t="s">
        <v>82</v>
      </c>
      <c r="C15315" s="5" t="s">
        <v>237</v>
      </c>
      <c r="D15315" s="35" t="s">
        <v>84</v>
      </c>
      <c r="E15315" s="36" t="s">
        <v>18</v>
      </c>
      <c r="F15315" s="37">
        <v>100</v>
      </c>
      <c r="G15315" s="38">
        <v>0.04</v>
      </c>
      <c r="H15315" s="34">
        <v>0.99013733687050487</v>
      </c>
      <c r="I15315" s="35">
        <v>0.2436334332569782</v>
      </c>
      <c r="J15315" s="35">
        <v>2.9719359675306891E-2</v>
      </c>
      <c r="K15315" s="35">
        <v>-2.3743326187713185E-4</v>
      </c>
      <c r="L15315" s="35">
        <v>0</v>
      </c>
      <c r="M15315" s="35">
        <v>0</v>
      </c>
      <c r="N15315" s="35">
        <v>0</v>
      </c>
      <c r="O15315" s="35">
        <v>0</v>
      </c>
      <c r="P15315" s="36">
        <v>12</v>
      </c>
      <c r="Q15315" s="37">
        <v>75</v>
      </c>
      <c r="R15315" s="36">
        <v>5</v>
      </c>
      <c r="S15315" s="39">
        <f t="shared" si="534"/>
        <v>75</v>
      </c>
      <c r="T15315" s="34" t="s">
        <v>36</v>
      </c>
      <c r="U15315" s="12">
        <f>(1/(((ceta*(speed^2))+(beta*speed))+alpha))</f>
        <v>0.87948944446516131</v>
      </c>
      <c r="V15315" s="8">
        <f t="shared" si="535"/>
        <v>75</v>
      </c>
    </row>
    <row r="15316" spans="1:22">
      <c r="A15316" s="34" t="s">
        <v>20</v>
      </c>
      <c r="B15316" s="34" t="s">
        <v>82</v>
      </c>
      <c r="C15316" s="5" t="s">
        <v>237</v>
      </c>
      <c r="D15316" s="35" t="s">
        <v>84</v>
      </c>
      <c r="E15316" s="36" t="s">
        <v>17</v>
      </c>
      <c r="F15316" s="37">
        <v>100</v>
      </c>
      <c r="G15316" s="38">
        <v>0.04</v>
      </c>
      <c r="H15316" s="34">
        <v>0.99074138905134668</v>
      </c>
      <c r="I15316" s="35">
        <v>4134.2749685572617</v>
      </c>
      <c r="J15316" s="35">
        <v>1.0081489431772985</v>
      </c>
      <c r="K15316" s="35">
        <v>-0.50998720753863469</v>
      </c>
      <c r="L15316" s="35">
        <v>0</v>
      </c>
      <c r="M15316" s="35">
        <v>0</v>
      </c>
      <c r="N15316" s="35">
        <v>0</v>
      </c>
      <c r="O15316" s="35">
        <v>0</v>
      </c>
      <c r="P15316" s="36">
        <v>12</v>
      </c>
      <c r="Q15316" s="37">
        <v>75</v>
      </c>
      <c r="R15316" s="36">
        <v>0</v>
      </c>
      <c r="S15316" s="39">
        <f t="shared" si="534"/>
        <v>75</v>
      </c>
      <c r="T15316" s="34" t="s">
        <v>29</v>
      </c>
      <c r="U15316" s="12">
        <f>((alpha*(beta^speed))*(speed^ceta))</f>
        <v>840.41644094056244</v>
      </c>
      <c r="V15316" s="8">
        <f t="shared" si="535"/>
        <v>75</v>
      </c>
    </row>
    <row r="15317" spans="1:22">
      <c r="A15317" s="34" t="s">
        <v>20</v>
      </c>
      <c r="B15317" s="34" t="s">
        <v>82</v>
      </c>
      <c r="C15317" s="5" t="s">
        <v>237</v>
      </c>
      <c r="D15317" s="35" t="s">
        <v>84</v>
      </c>
      <c r="E15317" s="36" t="s">
        <v>15</v>
      </c>
      <c r="F15317" s="37">
        <v>0</v>
      </c>
      <c r="G15317" s="38">
        <v>0.06</v>
      </c>
      <c r="H15317" s="34">
        <v>0.99538242829371337</v>
      </c>
      <c r="I15317" s="35">
        <v>75.277143759077347</v>
      </c>
      <c r="J15317" s="35">
        <v>1.0040330398046737</v>
      </c>
      <c r="K15317" s="35">
        <v>-0.87102668086388468</v>
      </c>
      <c r="L15317" s="35">
        <v>0</v>
      </c>
      <c r="M15317" s="35">
        <v>0</v>
      </c>
      <c r="N15317" s="35">
        <v>0</v>
      </c>
      <c r="O15317" s="35">
        <v>0</v>
      </c>
      <c r="P15317" s="36">
        <v>12</v>
      </c>
      <c r="Q15317" s="37">
        <v>81</v>
      </c>
      <c r="R15317" s="36">
        <v>0</v>
      </c>
      <c r="S15317" s="39">
        <f t="shared" si="534"/>
        <v>81</v>
      </c>
      <c r="T15317" s="34" t="s">
        <v>29</v>
      </c>
      <c r="U15317" s="12">
        <f>((alpha*(beta^speed))*(speed^ceta))</f>
        <v>2.2693951278401303</v>
      </c>
      <c r="V15317" s="8">
        <f t="shared" si="535"/>
        <v>81</v>
      </c>
    </row>
    <row r="15318" spans="1:22">
      <c r="A15318" s="34" t="s">
        <v>20</v>
      </c>
      <c r="B15318" s="34" t="s">
        <v>82</v>
      </c>
      <c r="C15318" s="5" t="s">
        <v>237</v>
      </c>
      <c r="D15318" s="35" t="s">
        <v>84</v>
      </c>
      <c r="E15318" s="36" t="s">
        <v>16</v>
      </c>
      <c r="F15318" s="37">
        <v>0</v>
      </c>
      <c r="G15318" s="38">
        <v>0.06</v>
      </c>
      <c r="H15318" s="34">
        <v>0.99473442000310153</v>
      </c>
      <c r="I15318" s="35">
        <v>354.04354239849607</v>
      </c>
      <c r="J15318" s="35">
        <v>-1.1770837847725679</v>
      </c>
      <c r="K15318" s="35">
        <v>23.388800912147921</v>
      </c>
      <c r="L15318" s="35">
        <v>5.5771936410117934E-2</v>
      </c>
      <c r="M15318" s="35">
        <v>0</v>
      </c>
      <c r="N15318" s="35">
        <v>0</v>
      </c>
      <c r="O15318" s="35">
        <v>0</v>
      </c>
      <c r="P15318" s="36">
        <v>12</v>
      </c>
      <c r="Q15318" s="37">
        <v>81</v>
      </c>
      <c r="R15318" s="36">
        <v>1</v>
      </c>
      <c r="S15318" s="39">
        <f t="shared" si="534"/>
        <v>81</v>
      </c>
      <c r="T15318" s="34" t="s">
        <v>30</v>
      </c>
      <c r="U15318" s="12">
        <f>((alpha*(speed^beta))+(ceta*(speed^delta)))</f>
        <v>31.891917573413227</v>
      </c>
      <c r="V15318" s="8">
        <f t="shared" si="535"/>
        <v>81</v>
      </c>
    </row>
    <row r="15319" spans="1:22">
      <c r="A15319" s="34" t="s">
        <v>20</v>
      </c>
      <c r="B15319" s="34" t="s">
        <v>82</v>
      </c>
      <c r="C15319" s="5" t="s">
        <v>237</v>
      </c>
      <c r="D15319" s="35" t="s">
        <v>84</v>
      </c>
      <c r="E15319" s="36" t="s">
        <v>14</v>
      </c>
      <c r="F15319" s="37">
        <v>0</v>
      </c>
      <c r="G15319" s="38">
        <v>0.06</v>
      </c>
      <c r="H15319" s="34">
        <v>0.99797328339430791</v>
      </c>
      <c r="I15319" s="35">
        <v>0.25272650899463428</v>
      </c>
      <c r="J15319" s="35">
        <v>26.153869862250218</v>
      </c>
      <c r="K15319" s="35">
        <v>0.9591743104334598</v>
      </c>
      <c r="L15319" s="35">
        <v>1.2667622232783016</v>
      </c>
      <c r="M15319" s="35">
        <v>-5.6130948448958264E-4</v>
      </c>
      <c r="N15319" s="35">
        <v>0</v>
      </c>
      <c r="O15319" s="35">
        <v>0</v>
      </c>
      <c r="P15319" s="36">
        <v>12</v>
      </c>
      <c r="Q15319" s="37">
        <v>81</v>
      </c>
      <c r="R15319" s="36">
        <v>10</v>
      </c>
      <c r="S15319" s="39">
        <f t="shared" si="534"/>
        <v>81</v>
      </c>
      <c r="T15319" s="34" t="s">
        <v>44</v>
      </c>
      <c r="U15319" s="12">
        <f>(alpha+(beta/(1+EXP((((-1)*ceta)+(delta*LN(speed)))+(epsilon*speed)))))</f>
        <v>0.52295948606086129</v>
      </c>
      <c r="V15319" s="8">
        <f t="shared" si="535"/>
        <v>81</v>
      </c>
    </row>
    <row r="15320" spans="1:22">
      <c r="A15320" s="34" t="s">
        <v>20</v>
      </c>
      <c r="B15320" s="34" t="s">
        <v>82</v>
      </c>
      <c r="C15320" s="5" t="s">
        <v>237</v>
      </c>
      <c r="D15320" s="35" t="s">
        <v>84</v>
      </c>
      <c r="E15320" s="36" t="s">
        <v>18</v>
      </c>
      <c r="F15320" s="37">
        <v>0</v>
      </c>
      <c r="G15320" s="38">
        <v>0.06</v>
      </c>
      <c r="H15320" s="34">
        <v>0.99608195651879516</v>
      </c>
      <c r="I15320" s="35">
        <v>9.7148774700922154</v>
      </c>
      <c r="J15320" s="35">
        <v>1.0082120904414766</v>
      </c>
      <c r="K15320" s="35">
        <v>-0.75625433940341003</v>
      </c>
      <c r="L15320" s="35">
        <v>0</v>
      </c>
      <c r="M15320" s="35">
        <v>0</v>
      </c>
      <c r="N15320" s="35">
        <v>0</v>
      </c>
      <c r="O15320" s="35">
        <v>0</v>
      </c>
      <c r="P15320" s="36">
        <v>12</v>
      </c>
      <c r="Q15320" s="37">
        <v>81</v>
      </c>
      <c r="R15320" s="36">
        <v>0</v>
      </c>
      <c r="S15320" s="39">
        <f t="shared" si="534"/>
        <v>81</v>
      </c>
      <c r="T15320" s="34" t="s">
        <v>29</v>
      </c>
      <c r="U15320" s="12">
        <f>((alpha*(beta^speed))*(speed^ceta))</f>
        <v>0.67895539793827187</v>
      </c>
      <c r="V15320" s="8">
        <f t="shared" si="535"/>
        <v>81</v>
      </c>
    </row>
    <row r="15321" spans="1:22">
      <c r="A15321" s="34" t="s">
        <v>20</v>
      </c>
      <c r="B15321" s="34" t="s">
        <v>82</v>
      </c>
      <c r="C15321" s="5" t="s">
        <v>237</v>
      </c>
      <c r="D15321" s="35" t="s">
        <v>84</v>
      </c>
      <c r="E15321" s="36" t="s">
        <v>17</v>
      </c>
      <c r="F15321" s="37">
        <v>0</v>
      </c>
      <c r="G15321" s="38">
        <v>0.06</v>
      </c>
      <c r="H15321" s="34">
        <v>0.99433028894218811</v>
      </c>
      <c r="I15321" s="35">
        <v>359.44316951133237</v>
      </c>
      <c r="J15321" s="35">
        <v>0.12505273122944305</v>
      </c>
      <c r="K15321" s="35">
        <v>10803.508053389034</v>
      </c>
      <c r="L15321" s="35">
        <v>-1.1090211486815824</v>
      </c>
      <c r="M15321" s="35">
        <v>0</v>
      </c>
      <c r="N15321" s="35">
        <v>0</v>
      </c>
      <c r="O15321" s="35">
        <v>0</v>
      </c>
      <c r="P15321" s="36">
        <v>12</v>
      </c>
      <c r="Q15321" s="37">
        <v>81</v>
      </c>
      <c r="R15321" s="36">
        <v>1</v>
      </c>
      <c r="S15321" s="39">
        <f t="shared" si="534"/>
        <v>81</v>
      </c>
      <c r="T15321" s="34" t="s">
        <v>30</v>
      </c>
      <c r="U15321" s="12">
        <f>((alpha*(speed^beta))+(ceta*(speed^delta)))</f>
        <v>705.32467733454359</v>
      </c>
      <c r="V15321" s="8">
        <f t="shared" si="535"/>
        <v>81</v>
      </c>
    </row>
    <row r="15322" spans="1:22">
      <c r="A15322" s="34" t="s">
        <v>20</v>
      </c>
      <c r="B15322" s="34" t="s">
        <v>82</v>
      </c>
      <c r="C15322" s="5" t="s">
        <v>237</v>
      </c>
      <c r="D15322" s="35" t="s">
        <v>84</v>
      </c>
      <c r="E15322" s="36" t="s">
        <v>15</v>
      </c>
      <c r="F15322" s="37">
        <v>50</v>
      </c>
      <c r="G15322" s="38">
        <v>0.06</v>
      </c>
      <c r="H15322" s="34">
        <v>0.99479465213546237</v>
      </c>
      <c r="I15322" s="35">
        <v>3.2553441624366846</v>
      </c>
      <c r="J15322" s="35">
        <v>4.6430783104210862</v>
      </c>
      <c r="K15322" s="35">
        <v>-0.53125856952810901</v>
      </c>
      <c r="L15322" s="35">
        <v>0</v>
      </c>
      <c r="M15322" s="35">
        <v>0</v>
      </c>
      <c r="N15322" s="35">
        <v>0</v>
      </c>
      <c r="O15322" s="35">
        <v>0</v>
      </c>
      <c r="P15322" s="36">
        <v>12</v>
      </c>
      <c r="Q15322" s="37">
        <v>67</v>
      </c>
      <c r="R15322" s="36">
        <v>13</v>
      </c>
      <c r="S15322" s="39">
        <f t="shared" si="534"/>
        <v>67</v>
      </c>
      <c r="T15322" s="34" t="s">
        <v>50</v>
      </c>
      <c r="U15322" s="12">
        <f>EXP((alpha+(beta/speed))+(ceta*LN(speed)))</f>
        <v>2.9768474933722096</v>
      </c>
      <c r="V15322" s="8">
        <f t="shared" si="535"/>
        <v>67</v>
      </c>
    </row>
    <row r="15323" spans="1:22">
      <c r="A15323" s="34" t="s">
        <v>20</v>
      </c>
      <c r="B15323" s="34" t="s">
        <v>82</v>
      </c>
      <c r="C15323" s="5" t="s">
        <v>237</v>
      </c>
      <c r="D15323" s="35" t="s">
        <v>84</v>
      </c>
      <c r="E15323" s="36" t="s">
        <v>16</v>
      </c>
      <c r="F15323" s="37">
        <v>50</v>
      </c>
      <c r="G15323" s="38">
        <v>0.06</v>
      </c>
      <c r="H15323" s="34">
        <v>0.99079156890768505</v>
      </c>
      <c r="I15323" s="35">
        <v>49.722013573355646</v>
      </c>
      <c r="J15323" s="35">
        <v>-5.3856603967100722E-2</v>
      </c>
      <c r="K15323" s="35">
        <v>510.81067720545065</v>
      </c>
      <c r="L15323" s="35">
        <v>-1.5330965145358353</v>
      </c>
      <c r="M15323" s="35">
        <v>0</v>
      </c>
      <c r="N15323" s="35">
        <v>0</v>
      </c>
      <c r="O15323" s="35">
        <v>0</v>
      </c>
      <c r="P15323" s="36">
        <v>12</v>
      </c>
      <c r="Q15323" s="37">
        <v>67</v>
      </c>
      <c r="R15323" s="36">
        <v>1</v>
      </c>
      <c r="S15323" s="39">
        <f t="shared" si="534"/>
        <v>67</v>
      </c>
      <c r="T15323" s="34" t="s">
        <v>30</v>
      </c>
      <c r="U15323" s="12">
        <f>((alpha*(speed^beta))+(ceta*(speed^delta)))</f>
        <v>40.456708664063271</v>
      </c>
      <c r="V15323" s="8">
        <f t="shared" si="535"/>
        <v>67</v>
      </c>
    </row>
    <row r="15324" spans="1:22">
      <c r="A15324" s="34" t="s">
        <v>20</v>
      </c>
      <c r="B15324" s="34" t="s">
        <v>82</v>
      </c>
      <c r="C15324" s="5" t="s">
        <v>237</v>
      </c>
      <c r="D15324" s="35" t="s">
        <v>84</v>
      </c>
      <c r="E15324" s="36" t="s">
        <v>14</v>
      </c>
      <c r="F15324" s="37">
        <v>50</v>
      </c>
      <c r="G15324" s="38">
        <v>0.06</v>
      </c>
      <c r="H15324" s="34">
        <v>0.99897965746216466</v>
      </c>
      <c r="I15324" s="35">
        <v>33.517491295278404</v>
      </c>
      <c r="J15324" s="35">
        <v>1.0056681900629694</v>
      </c>
      <c r="K15324" s="35">
        <v>-1.0315684103509364</v>
      </c>
      <c r="L15324" s="35">
        <v>0</v>
      </c>
      <c r="M15324" s="35">
        <v>0</v>
      </c>
      <c r="N15324" s="35">
        <v>0</v>
      </c>
      <c r="O15324" s="35">
        <v>0</v>
      </c>
      <c r="P15324" s="36">
        <v>12</v>
      </c>
      <c r="Q15324" s="37">
        <v>67</v>
      </c>
      <c r="R15324" s="36">
        <v>0</v>
      </c>
      <c r="S15324" s="39">
        <f t="shared" si="534"/>
        <v>67</v>
      </c>
      <c r="T15324" s="34" t="s">
        <v>29</v>
      </c>
      <c r="U15324" s="12">
        <f>((alpha*(beta^speed))*(speed^ceta))</f>
        <v>0.63975872418422675</v>
      </c>
      <c r="V15324" s="8">
        <f t="shared" si="535"/>
        <v>67</v>
      </c>
    </row>
    <row r="15325" spans="1:22">
      <c r="A15325" s="34" t="s">
        <v>20</v>
      </c>
      <c r="B15325" s="34" t="s">
        <v>82</v>
      </c>
      <c r="C15325" s="5" t="s">
        <v>237</v>
      </c>
      <c r="D15325" s="35" t="s">
        <v>84</v>
      </c>
      <c r="E15325" s="36" t="s">
        <v>18</v>
      </c>
      <c r="F15325" s="37">
        <v>50</v>
      </c>
      <c r="G15325" s="38">
        <v>0.06</v>
      </c>
      <c r="H15325" s="34">
        <v>0.99543488505743116</v>
      </c>
      <c r="I15325" s="35">
        <v>0.42105803699816141</v>
      </c>
      <c r="J15325" s="35">
        <v>7.0237737855244529</v>
      </c>
      <c r="K15325" s="35">
        <v>-0.15733581853212669</v>
      </c>
      <c r="L15325" s="35">
        <v>0</v>
      </c>
      <c r="M15325" s="35">
        <v>0</v>
      </c>
      <c r="N15325" s="35">
        <v>0</v>
      </c>
      <c r="O15325" s="35">
        <v>0</v>
      </c>
      <c r="P15325" s="36">
        <v>12</v>
      </c>
      <c r="Q15325" s="37">
        <v>67</v>
      </c>
      <c r="R15325" s="36">
        <v>13</v>
      </c>
      <c r="S15325" s="39">
        <f t="shared" si="534"/>
        <v>67</v>
      </c>
      <c r="T15325" s="34" t="s">
        <v>50</v>
      </c>
      <c r="U15325" s="12">
        <f>EXP((alpha+(beta/speed))+(ceta*LN(speed)))</f>
        <v>0.87314095701270711</v>
      </c>
      <c r="V15325" s="8">
        <f t="shared" si="535"/>
        <v>67</v>
      </c>
    </row>
    <row r="15326" spans="1:22">
      <c r="A15326" s="34" t="s">
        <v>20</v>
      </c>
      <c r="B15326" s="34" t="s">
        <v>82</v>
      </c>
      <c r="C15326" s="5" t="s">
        <v>237</v>
      </c>
      <c r="D15326" s="35" t="s">
        <v>84</v>
      </c>
      <c r="E15326" s="36" t="s">
        <v>17</v>
      </c>
      <c r="F15326" s="37">
        <v>50</v>
      </c>
      <c r="G15326" s="38">
        <v>0.06</v>
      </c>
      <c r="H15326" s="34">
        <v>0.99462575248028817</v>
      </c>
      <c r="I15326" s="35">
        <v>6315.5025119276152</v>
      </c>
      <c r="J15326" s="35">
        <v>-0.88178733216496075</v>
      </c>
      <c r="K15326" s="35">
        <v>503.46299135181567</v>
      </c>
      <c r="L15326" s="35">
        <v>9.3275502072121985E-2</v>
      </c>
      <c r="M15326" s="35">
        <v>0</v>
      </c>
      <c r="N15326" s="35">
        <v>0</v>
      </c>
      <c r="O15326" s="35">
        <v>0</v>
      </c>
      <c r="P15326" s="36">
        <v>12</v>
      </c>
      <c r="Q15326" s="37">
        <v>67</v>
      </c>
      <c r="R15326" s="36">
        <v>1</v>
      </c>
      <c r="S15326" s="39">
        <f t="shared" si="534"/>
        <v>67</v>
      </c>
      <c r="T15326" s="34" t="s">
        <v>30</v>
      </c>
      <c r="U15326" s="12">
        <f>((alpha*(speed^beta))+(ceta*(speed^delta)))</f>
        <v>900.1914284599759</v>
      </c>
      <c r="V15326" s="8">
        <f t="shared" si="535"/>
        <v>67</v>
      </c>
    </row>
    <row r="15327" spans="1:22">
      <c r="A15327" s="34" t="s">
        <v>20</v>
      </c>
      <c r="B15327" s="34" t="s">
        <v>82</v>
      </c>
      <c r="C15327" s="5" t="s">
        <v>237</v>
      </c>
      <c r="D15327" s="35" t="s">
        <v>84</v>
      </c>
      <c r="E15327" s="36" t="s">
        <v>15</v>
      </c>
      <c r="F15327" s="37">
        <v>100</v>
      </c>
      <c r="G15327" s="38">
        <v>0.06</v>
      </c>
      <c r="H15327" s="34">
        <v>0.99146319227016388</v>
      </c>
      <c r="I15327" s="35">
        <v>103.98854649266799</v>
      </c>
      <c r="J15327" s="35">
        <v>1.0132331067564138</v>
      </c>
      <c r="K15327" s="35">
        <v>-0.96308734639877469</v>
      </c>
      <c r="L15327" s="35">
        <v>0</v>
      </c>
      <c r="M15327" s="35">
        <v>0</v>
      </c>
      <c r="N15327" s="35">
        <v>0</v>
      </c>
      <c r="O15327" s="35">
        <v>0</v>
      </c>
      <c r="P15327" s="36">
        <v>12</v>
      </c>
      <c r="Q15327" s="37">
        <v>57</v>
      </c>
      <c r="R15327" s="36">
        <v>0</v>
      </c>
      <c r="S15327" s="39">
        <f t="shared" si="534"/>
        <v>57</v>
      </c>
      <c r="T15327" s="34" t="s">
        <v>29</v>
      </c>
      <c r="U15327" s="12">
        <f>((alpha*(beta^speed))*(speed^ceta))</f>
        <v>4.4808338093970246</v>
      </c>
      <c r="V15327" s="8">
        <f t="shared" si="535"/>
        <v>57</v>
      </c>
    </row>
    <row r="15328" spans="1:22">
      <c r="A15328" s="34" t="s">
        <v>20</v>
      </c>
      <c r="B15328" s="34" t="s">
        <v>82</v>
      </c>
      <c r="C15328" s="5" t="s">
        <v>237</v>
      </c>
      <c r="D15328" s="35" t="s">
        <v>84</v>
      </c>
      <c r="E15328" s="36" t="s">
        <v>16</v>
      </c>
      <c r="F15328" s="37">
        <v>100</v>
      </c>
      <c r="G15328" s="38">
        <v>0.06</v>
      </c>
      <c r="H15328" s="34">
        <v>0.99113814142618784</v>
      </c>
      <c r="I15328" s="35">
        <v>-5.4404956746948764E-4</v>
      </c>
      <c r="J15328" s="35">
        <v>6.2628990085534075E-2</v>
      </c>
      <c r="K15328" s="35">
        <v>-2.48564343745092</v>
      </c>
      <c r="L15328" s="35">
        <v>85.651030677695672</v>
      </c>
      <c r="M15328" s="35">
        <v>0</v>
      </c>
      <c r="N15328" s="35">
        <v>0</v>
      </c>
      <c r="O15328" s="35">
        <v>0</v>
      </c>
      <c r="P15328" s="36">
        <v>12</v>
      </c>
      <c r="Q15328" s="37">
        <v>57</v>
      </c>
      <c r="R15328" s="36">
        <v>14</v>
      </c>
      <c r="S15328" s="39">
        <f t="shared" si="534"/>
        <v>57</v>
      </c>
      <c r="T15328" s="34" t="s">
        <v>51</v>
      </c>
      <c r="U15328" s="12">
        <f>(((alpha*(speed^3))+(beta*(speed^2))+(ceta*speed))+delta)</f>
        <v>46.696771982516623</v>
      </c>
      <c r="V15328" s="8">
        <f t="shared" si="535"/>
        <v>57</v>
      </c>
    </row>
    <row r="15329" spans="1:22">
      <c r="A15329" s="34" t="s">
        <v>20</v>
      </c>
      <c r="B15329" s="34" t="s">
        <v>82</v>
      </c>
      <c r="C15329" s="5" t="s">
        <v>237</v>
      </c>
      <c r="D15329" s="35" t="s">
        <v>84</v>
      </c>
      <c r="E15329" s="36" t="s">
        <v>14</v>
      </c>
      <c r="F15329" s="37">
        <v>100</v>
      </c>
      <c r="G15329" s="38">
        <v>0.06</v>
      </c>
      <c r="H15329" s="34">
        <v>0.99949643955134249</v>
      </c>
      <c r="I15329" s="35">
        <v>1.5318898348460559</v>
      </c>
      <c r="J15329" s="35">
        <v>7.7030158646428752</v>
      </c>
      <c r="K15329" s="35">
        <v>-0.46363005983253841</v>
      </c>
      <c r="L15329" s="35">
        <v>0</v>
      </c>
      <c r="M15329" s="35">
        <v>0</v>
      </c>
      <c r="N15329" s="35">
        <v>0</v>
      </c>
      <c r="O15329" s="35">
        <v>0</v>
      </c>
      <c r="P15329" s="36">
        <v>12</v>
      </c>
      <c r="Q15329" s="37">
        <v>57</v>
      </c>
      <c r="R15329" s="36">
        <v>13</v>
      </c>
      <c r="S15329" s="39">
        <f t="shared" si="534"/>
        <v>57</v>
      </c>
      <c r="T15329" s="34" t="s">
        <v>50</v>
      </c>
      <c r="U15329" s="12">
        <f>EXP((alpha+(beta/speed))+(ceta*LN(speed)))</f>
        <v>0.81265416831286275</v>
      </c>
      <c r="V15329" s="8">
        <f t="shared" si="535"/>
        <v>57</v>
      </c>
    </row>
    <row r="15330" spans="1:22">
      <c r="A15330" s="34" t="s">
        <v>20</v>
      </c>
      <c r="B15330" s="34" t="s">
        <v>82</v>
      </c>
      <c r="C15330" s="5" t="s">
        <v>237</v>
      </c>
      <c r="D15330" s="35" t="s">
        <v>84</v>
      </c>
      <c r="E15330" s="36" t="s">
        <v>18</v>
      </c>
      <c r="F15330" s="37">
        <v>100</v>
      </c>
      <c r="G15330" s="38">
        <v>0.06</v>
      </c>
      <c r="H15330" s="34">
        <v>0.98707185655466123</v>
      </c>
      <c r="I15330" s="35">
        <v>24.783038141547824</v>
      </c>
      <c r="J15330" s="35">
        <v>-1.2635716177319209</v>
      </c>
      <c r="K15330" s="35">
        <v>0.84860032671453434</v>
      </c>
      <c r="L15330" s="35">
        <v>5.6648234418457559E-2</v>
      </c>
      <c r="M15330" s="35">
        <v>0</v>
      </c>
      <c r="N15330" s="35">
        <v>0</v>
      </c>
      <c r="O15330" s="35">
        <v>0</v>
      </c>
      <c r="P15330" s="36">
        <v>12</v>
      </c>
      <c r="Q15330" s="37">
        <v>57</v>
      </c>
      <c r="R15330" s="36">
        <v>1</v>
      </c>
      <c r="S15330" s="39">
        <f t="shared" si="534"/>
        <v>57</v>
      </c>
      <c r="T15330" s="34" t="s">
        <v>30</v>
      </c>
      <c r="U15330" s="12">
        <f>((alpha*(speed^beta))+(ceta*(speed^delta)))</f>
        <v>1.2168040481061939</v>
      </c>
      <c r="V15330" s="8">
        <f t="shared" si="535"/>
        <v>57</v>
      </c>
    </row>
    <row r="15331" spans="1:22">
      <c r="A15331" s="34" t="s">
        <v>20</v>
      </c>
      <c r="B15331" s="34" t="s">
        <v>82</v>
      </c>
      <c r="C15331" s="5" t="s">
        <v>237</v>
      </c>
      <c r="D15331" s="35" t="s">
        <v>84</v>
      </c>
      <c r="E15331" s="36" t="s">
        <v>17</v>
      </c>
      <c r="F15331" s="37">
        <v>100</v>
      </c>
      <c r="G15331" s="38">
        <v>0.06</v>
      </c>
      <c r="H15331" s="34">
        <v>0.98650832132058597</v>
      </c>
      <c r="I15331" s="35">
        <v>-1.5838633766434049E-2</v>
      </c>
      <c r="J15331" s="35">
        <v>1.8911492066273712</v>
      </c>
      <c r="K15331" s="35">
        <v>-75.634101866863148</v>
      </c>
      <c r="L15331" s="35">
        <v>2199.2090930047002</v>
      </c>
      <c r="M15331" s="35">
        <v>0</v>
      </c>
      <c r="N15331" s="35">
        <v>0</v>
      </c>
      <c r="O15331" s="35">
        <v>0</v>
      </c>
      <c r="P15331" s="36">
        <v>12</v>
      </c>
      <c r="Q15331" s="37">
        <v>57</v>
      </c>
      <c r="R15331" s="36">
        <v>14</v>
      </c>
      <c r="S15331" s="39">
        <f t="shared" si="534"/>
        <v>57</v>
      </c>
      <c r="T15331" s="34" t="s">
        <v>51</v>
      </c>
      <c r="U15331" s="12">
        <f>(((alpha*(speed^3))+(beta*(speed^2))+(ceta*speed))+delta)</f>
        <v>1099.2049558186091</v>
      </c>
      <c r="V15331" s="8">
        <f t="shared" si="535"/>
        <v>57</v>
      </c>
    </row>
    <row r="15332" spans="1:22">
      <c r="A15332" s="34" t="s">
        <v>20</v>
      </c>
      <c r="B15332" s="34" t="s">
        <v>82</v>
      </c>
      <c r="C15332" s="5" t="s">
        <v>238</v>
      </c>
      <c r="D15332" s="35" t="s">
        <v>85</v>
      </c>
      <c r="E15332" s="36" t="s">
        <v>15</v>
      </c>
      <c r="F15332" s="37">
        <v>0</v>
      </c>
      <c r="G15332" s="38">
        <v>0</v>
      </c>
      <c r="H15332" s="34">
        <v>0.99260339349489157</v>
      </c>
      <c r="I15332" s="35">
        <v>62.801608760958437</v>
      </c>
      <c r="J15332" s="35">
        <v>1.004145904559004</v>
      </c>
      <c r="K15332" s="35">
        <v>-0.95845857989180894</v>
      </c>
      <c r="L15332" s="35">
        <v>0</v>
      </c>
      <c r="M15332" s="35">
        <v>0</v>
      </c>
      <c r="N15332" s="35">
        <v>0</v>
      </c>
      <c r="O15332" s="35">
        <v>0</v>
      </c>
      <c r="P15332" s="36">
        <v>12</v>
      </c>
      <c r="Q15332" s="37">
        <v>105</v>
      </c>
      <c r="R15332" s="36">
        <v>0</v>
      </c>
      <c r="S15332" s="39">
        <f t="shared" si="534"/>
        <v>100</v>
      </c>
      <c r="T15332" s="34" t="s">
        <v>29</v>
      </c>
      <c r="U15332" s="12">
        <f>((alpha*(beta^speed))*(speed^ceta))</f>
        <v>1.1501003638084106</v>
      </c>
      <c r="V15332" s="8">
        <f t="shared" si="535"/>
        <v>100</v>
      </c>
    </row>
    <row r="15333" spans="1:22">
      <c r="A15333" s="34" t="s">
        <v>20</v>
      </c>
      <c r="B15333" s="34" t="s">
        <v>82</v>
      </c>
      <c r="C15333" s="5" t="s">
        <v>238</v>
      </c>
      <c r="D15333" s="35" t="s">
        <v>85</v>
      </c>
      <c r="E15333" s="36" t="s">
        <v>16</v>
      </c>
      <c r="F15333" s="37">
        <v>0</v>
      </c>
      <c r="G15333" s="38">
        <v>0</v>
      </c>
      <c r="H15333" s="34">
        <v>0.99474237829213541</v>
      </c>
      <c r="I15333" s="35">
        <v>184.9546806635617</v>
      </c>
      <c r="J15333" s="35">
        <v>1.008241445111361</v>
      </c>
      <c r="K15333" s="35">
        <v>-0.9084028474578929</v>
      </c>
      <c r="L15333" s="35">
        <v>0</v>
      </c>
      <c r="M15333" s="35">
        <v>0</v>
      </c>
      <c r="N15333" s="35">
        <v>0</v>
      </c>
      <c r="O15333" s="35">
        <v>0</v>
      </c>
      <c r="P15333" s="36">
        <v>12</v>
      </c>
      <c r="Q15333" s="37">
        <v>105</v>
      </c>
      <c r="R15333" s="36">
        <v>0</v>
      </c>
      <c r="S15333" s="39">
        <f t="shared" si="534"/>
        <v>100</v>
      </c>
      <c r="T15333" s="34" t="s">
        <v>29</v>
      </c>
      <c r="U15333" s="12">
        <f>((alpha*(beta^speed))*(speed^ceta))</f>
        <v>6.407877548389564</v>
      </c>
      <c r="V15333" s="8">
        <f t="shared" si="535"/>
        <v>100</v>
      </c>
    </row>
    <row r="15334" spans="1:22">
      <c r="A15334" s="34" t="s">
        <v>20</v>
      </c>
      <c r="B15334" s="34" t="s">
        <v>82</v>
      </c>
      <c r="C15334" s="5" t="s">
        <v>238</v>
      </c>
      <c r="D15334" s="35" t="s">
        <v>85</v>
      </c>
      <c r="E15334" s="36" t="s">
        <v>14</v>
      </c>
      <c r="F15334" s="37">
        <v>0</v>
      </c>
      <c r="G15334" s="38">
        <v>0</v>
      </c>
      <c r="H15334" s="34">
        <v>0.99773778485378761</v>
      </c>
      <c r="I15334" s="35">
        <v>17.609440773405886</v>
      </c>
      <c r="J15334" s="35">
        <v>-0.82868645306549038</v>
      </c>
      <c r="K15334" s="35">
        <v>36.652175535215179</v>
      </c>
      <c r="L15334" s="35">
        <v>-2.2596054375947525</v>
      </c>
      <c r="M15334" s="35">
        <v>0</v>
      </c>
      <c r="N15334" s="35">
        <v>0</v>
      </c>
      <c r="O15334" s="35">
        <v>0</v>
      </c>
      <c r="P15334" s="36">
        <v>12</v>
      </c>
      <c r="Q15334" s="37">
        <v>105</v>
      </c>
      <c r="R15334" s="36">
        <v>1</v>
      </c>
      <c r="S15334" s="39">
        <f t="shared" si="534"/>
        <v>100</v>
      </c>
      <c r="T15334" s="34" t="s">
        <v>30</v>
      </c>
      <c r="U15334" s="12">
        <f>((alpha*(speed^beta))+(ceta*(speed^delta)))</f>
        <v>0.38869897544399468</v>
      </c>
      <c r="V15334" s="8">
        <f t="shared" si="535"/>
        <v>100</v>
      </c>
    </row>
    <row r="15335" spans="1:22">
      <c r="A15335" s="34" t="s">
        <v>20</v>
      </c>
      <c r="B15335" s="34" t="s">
        <v>82</v>
      </c>
      <c r="C15335" s="5" t="s">
        <v>238</v>
      </c>
      <c r="D15335" s="35" t="s">
        <v>85</v>
      </c>
      <c r="E15335" s="36" t="s">
        <v>18</v>
      </c>
      <c r="F15335" s="37">
        <v>0</v>
      </c>
      <c r="G15335" s="38">
        <v>0</v>
      </c>
      <c r="H15335" s="34">
        <v>0.99601856112644926</v>
      </c>
      <c r="I15335" s="35">
        <v>8.1275325950830908</v>
      </c>
      <c r="J15335" s="35">
        <v>1.0007175651216709</v>
      </c>
      <c r="K15335" s="35">
        <v>-0.83021559959326463</v>
      </c>
      <c r="L15335" s="35">
        <v>0</v>
      </c>
      <c r="M15335" s="35">
        <v>0</v>
      </c>
      <c r="N15335" s="35">
        <v>0</v>
      </c>
      <c r="O15335" s="35">
        <v>0</v>
      </c>
      <c r="P15335" s="36">
        <v>12</v>
      </c>
      <c r="Q15335" s="37">
        <v>105</v>
      </c>
      <c r="R15335" s="36">
        <v>0</v>
      </c>
      <c r="S15335" s="39">
        <f t="shared" si="534"/>
        <v>100</v>
      </c>
      <c r="T15335" s="34" t="s">
        <v>29</v>
      </c>
      <c r="U15335" s="12">
        <f>((alpha*(beta^speed))*(speed^ceta))</f>
        <v>0.19084456767506044</v>
      </c>
      <c r="V15335" s="8">
        <f t="shared" si="535"/>
        <v>100</v>
      </c>
    </row>
    <row r="15336" spans="1:22">
      <c r="A15336" s="34" t="s">
        <v>20</v>
      </c>
      <c r="B15336" s="34" t="s">
        <v>82</v>
      </c>
      <c r="C15336" s="5" t="s">
        <v>238</v>
      </c>
      <c r="D15336" s="35" t="s">
        <v>85</v>
      </c>
      <c r="E15336" s="36" t="s">
        <v>17</v>
      </c>
      <c r="F15336" s="37">
        <v>0</v>
      </c>
      <c r="G15336" s="38">
        <v>0</v>
      </c>
      <c r="H15336" s="34">
        <v>0.99547010632185895</v>
      </c>
      <c r="I15336" s="35">
        <v>5470.066284258326</v>
      </c>
      <c r="J15336" s="35">
        <v>1.0069750870134577</v>
      </c>
      <c r="K15336" s="35">
        <v>-0.88442373441619959</v>
      </c>
      <c r="L15336" s="35">
        <v>0</v>
      </c>
      <c r="M15336" s="35">
        <v>0</v>
      </c>
      <c r="N15336" s="35">
        <v>0</v>
      </c>
      <c r="O15336" s="35">
        <v>0</v>
      </c>
      <c r="P15336" s="36">
        <v>12</v>
      </c>
      <c r="Q15336" s="37">
        <v>105</v>
      </c>
      <c r="R15336" s="36">
        <v>0</v>
      </c>
      <c r="S15336" s="39">
        <f t="shared" si="534"/>
        <v>100</v>
      </c>
      <c r="T15336" s="34" t="s">
        <v>29</v>
      </c>
      <c r="U15336" s="12">
        <f>((alpha*(beta^speed))*(speed^ceta))</f>
        <v>186.64558699271049</v>
      </c>
      <c r="V15336" s="8">
        <f t="shared" si="535"/>
        <v>100</v>
      </c>
    </row>
    <row r="15337" spans="1:22">
      <c r="A15337" s="34" t="s">
        <v>20</v>
      </c>
      <c r="B15337" s="34" t="s">
        <v>82</v>
      </c>
      <c r="C15337" s="5" t="s">
        <v>238</v>
      </c>
      <c r="D15337" s="35" t="s">
        <v>85</v>
      </c>
      <c r="E15337" s="36" t="s">
        <v>15</v>
      </c>
      <c r="F15337" s="37">
        <v>50</v>
      </c>
      <c r="G15337" s="38">
        <v>0</v>
      </c>
      <c r="H15337" s="34">
        <v>0.98694237300307286</v>
      </c>
      <c r="I15337" s="35">
        <v>59.0071569525171</v>
      </c>
      <c r="J15337" s="35">
        <v>1.0051746812108524</v>
      </c>
      <c r="K15337" s="35">
        <v>-0.93879686935954543</v>
      </c>
      <c r="L15337" s="35">
        <v>0</v>
      </c>
      <c r="M15337" s="35">
        <v>0</v>
      </c>
      <c r="N15337" s="35">
        <v>0</v>
      </c>
      <c r="O15337" s="35">
        <v>0</v>
      </c>
      <c r="P15337" s="36">
        <v>12</v>
      </c>
      <c r="Q15337" s="37">
        <v>105</v>
      </c>
      <c r="R15337" s="36">
        <v>0</v>
      </c>
      <c r="S15337" s="39">
        <f t="shared" si="534"/>
        <v>100</v>
      </c>
      <c r="T15337" s="34" t="s">
        <v>29</v>
      </c>
      <c r="U15337" s="12">
        <f>((alpha*(beta^speed))*(speed^ceta))</f>
        <v>1.3105845290979319</v>
      </c>
      <c r="V15337" s="8">
        <f t="shared" si="535"/>
        <v>100</v>
      </c>
    </row>
    <row r="15338" spans="1:22">
      <c r="A15338" s="34" t="s">
        <v>20</v>
      </c>
      <c r="B15338" s="34" t="s">
        <v>82</v>
      </c>
      <c r="C15338" s="5" t="s">
        <v>238</v>
      </c>
      <c r="D15338" s="35" t="s">
        <v>85</v>
      </c>
      <c r="E15338" s="36" t="s">
        <v>16</v>
      </c>
      <c r="F15338" s="37">
        <v>50</v>
      </c>
      <c r="G15338" s="38">
        <v>0</v>
      </c>
      <c r="H15338" s="34">
        <v>0.99148063824295996</v>
      </c>
      <c r="I15338" s="35">
        <v>166.20593926130971</v>
      </c>
      <c r="J15338" s="35">
        <v>1.0064825246256985</v>
      </c>
      <c r="K15338" s="35">
        <v>-0.83415814785601428</v>
      </c>
      <c r="L15338" s="35">
        <v>0</v>
      </c>
      <c r="M15338" s="35">
        <v>0</v>
      </c>
      <c r="N15338" s="35">
        <v>0</v>
      </c>
      <c r="O15338" s="35">
        <v>0</v>
      </c>
      <c r="P15338" s="36">
        <v>12</v>
      </c>
      <c r="Q15338" s="37">
        <v>105</v>
      </c>
      <c r="R15338" s="36">
        <v>0</v>
      </c>
      <c r="S15338" s="39">
        <f t="shared" si="534"/>
        <v>100</v>
      </c>
      <c r="T15338" s="34" t="s">
        <v>29</v>
      </c>
      <c r="U15338" s="12">
        <f>((alpha*(beta^speed))*(speed^ceta))</f>
        <v>6.806974357694564</v>
      </c>
      <c r="V15338" s="8">
        <f t="shared" si="535"/>
        <v>100</v>
      </c>
    </row>
    <row r="15339" spans="1:22">
      <c r="A15339" s="34" t="s">
        <v>20</v>
      </c>
      <c r="B15339" s="34" t="s">
        <v>82</v>
      </c>
      <c r="C15339" s="5" t="s">
        <v>238</v>
      </c>
      <c r="D15339" s="35" t="s">
        <v>85</v>
      </c>
      <c r="E15339" s="36" t="s">
        <v>14</v>
      </c>
      <c r="F15339" s="37">
        <v>50</v>
      </c>
      <c r="G15339" s="38">
        <v>0</v>
      </c>
      <c r="H15339" s="34">
        <v>0.99751753584170544</v>
      </c>
      <c r="I15339" s="35">
        <v>-4.6278650406101532E-2</v>
      </c>
      <c r="J15339" s="35">
        <v>3.31948967989487E-2</v>
      </c>
      <c r="K15339" s="35">
        <v>1.2263908491525404</v>
      </c>
      <c r="L15339" s="35">
        <v>0</v>
      </c>
      <c r="M15339" s="35">
        <v>0</v>
      </c>
      <c r="N15339" s="35">
        <v>0</v>
      </c>
      <c r="O15339" s="35">
        <v>0</v>
      </c>
      <c r="P15339" s="36">
        <v>12</v>
      </c>
      <c r="Q15339" s="37">
        <v>105</v>
      </c>
      <c r="R15339" s="36">
        <v>2</v>
      </c>
      <c r="S15339" s="39">
        <f t="shared" si="534"/>
        <v>100</v>
      </c>
      <c r="T15339" s="34" t="s">
        <v>31</v>
      </c>
      <c r="U15339" s="12">
        <f>((alpha+(beta*speed))^((-1)/ceta))</f>
        <v>0.3802680318963288</v>
      </c>
      <c r="V15339" s="8">
        <f t="shared" si="535"/>
        <v>100</v>
      </c>
    </row>
    <row r="15340" spans="1:22">
      <c r="A15340" s="34" t="s">
        <v>20</v>
      </c>
      <c r="B15340" s="34" t="s">
        <v>82</v>
      </c>
      <c r="C15340" s="5" t="s">
        <v>238</v>
      </c>
      <c r="D15340" s="35" t="s">
        <v>85</v>
      </c>
      <c r="E15340" s="36" t="s">
        <v>18</v>
      </c>
      <c r="F15340" s="37">
        <v>50</v>
      </c>
      <c r="G15340" s="38">
        <v>0</v>
      </c>
      <c r="H15340" s="34">
        <v>0.99372214625640676</v>
      </c>
      <c r="I15340" s="35">
        <v>7.7012221943226162</v>
      </c>
      <c r="J15340" s="35">
        <v>1.0014297024670755</v>
      </c>
      <c r="K15340" s="35">
        <v>-0.81161714458058332</v>
      </c>
      <c r="L15340" s="35">
        <v>0</v>
      </c>
      <c r="M15340" s="35">
        <v>0</v>
      </c>
      <c r="N15340" s="35">
        <v>0</v>
      </c>
      <c r="O15340" s="35">
        <v>0</v>
      </c>
      <c r="P15340" s="36">
        <v>12</v>
      </c>
      <c r="Q15340" s="37">
        <v>105</v>
      </c>
      <c r="R15340" s="36">
        <v>0</v>
      </c>
      <c r="S15340" s="39">
        <f t="shared" si="534"/>
        <v>100</v>
      </c>
      <c r="T15340" s="34" t="s">
        <v>29</v>
      </c>
      <c r="U15340" s="12">
        <f>((alpha*(beta^speed))*(speed^ceta))</f>
        <v>0.21153011724727161</v>
      </c>
      <c r="V15340" s="8">
        <f t="shared" si="535"/>
        <v>100</v>
      </c>
    </row>
    <row r="15341" spans="1:22">
      <c r="A15341" s="34" t="s">
        <v>20</v>
      </c>
      <c r="B15341" s="34" t="s">
        <v>82</v>
      </c>
      <c r="C15341" s="5" t="s">
        <v>238</v>
      </c>
      <c r="D15341" s="35" t="s">
        <v>85</v>
      </c>
      <c r="E15341" s="36" t="s">
        <v>17</v>
      </c>
      <c r="F15341" s="37">
        <v>50</v>
      </c>
      <c r="G15341" s="38">
        <v>0</v>
      </c>
      <c r="H15341" s="34">
        <v>0.99306095928902838</v>
      </c>
      <c r="I15341" s="35">
        <v>4997.9753108253544</v>
      </c>
      <c r="J15341" s="35">
        <v>1.0055858329925129</v>
      </c>
      <c r="K15341" s="35">
        <v>-0.81957515484692545</v>
      </c>
      <c r="L15341" s="35">
        <v>0</v>
      </c>
      <c r="M15341" s="35">
        <v>0</v>
      </c>
      <c r="N15341" s="35">
        <v>0</v>
      </c>
      <c r="O15341" s="35">
        <v>0</v>
      </c>
      <c r="P15341" s="36">
        <v>12</v>
      </c>
      <c r="Q15341" s="37">
        <v>105</v>
      </c>
      <c r="R15341" s="36">
        <v>0</v>
      </c>
      <c r="S15341" s="39">
        <f t="shared" si="534"/>
        <v>100</v>
      </c>
      <c r="T15341" s="34" t="s">
        <v>29</v>
      </c>
      <c r="U15341" s="12">
        <f>((alpha*(beta^speed))*(speed^ceta))</f>
        <v>200.24349706836543</v>
      </c>
      <c r="V15341" s="8">
        <f t="shared" si="535"/>
        <v>100</v>
      </c>
    </row>
    <row r="15342" spans="1:22">
      <c r="A15342" s="34" t="s">
        <v>20</v>
      </c>
      <c r="B15342" s="34" t="s">
        <v>82</v>
      </c>
      <c r="C15342" s="5" t="s">
        <v>238</v>
      </c>
      <c r="D15342" s="35" t="s">
        <v>85</v>
      </c>
      <c r="E15342" s="36" t="s">
        <v>15</v>
      </c>
      <c r="F15342" s="37">
        <v>100</v>
      </c>
      <c r="G15342" s="38">
        <v>0</v>
      </c>
      <c r="H15342" s="34">
        <v>0.97697032824931762</v>
      </c>
      <c r="I15342" s="35">
        <v>1.5053575824217837</v>
      </c>
      <c r="J15342" s="35">
        <v>61.915878909738325</v>
      </c>
      <c r="K15342" s="35">
        <v>-0.82827690114759167</v>
      </c>
      <c r="L15342" s="35">
        <v>0.49694103687025021</v>
      </c>
      <c r="M15342" s="35">
        <v>3.7669943686300653E-2</v>
      </c>
      <c r="N15342" s="35">
        <v>0</v>
      </c>
      <c r="O15342" s="35">
        <v>0</v>
      </c>
      <c r="P15342" s="36">
        <v>12</v>
      </c>
      <c r="Q15342" s="37">
        <v>105</v>
      </c>
      <c r="R15342" s="36">
        <v>10</v>
      </c>
      <c r="S15342" s="39">
        <f t="shared" si="534"/>
        <v>100</v>
      </c>
      <c r="T15342" s="34" t="s">
        <v>44</v>
      </c>
      <c r="U15342" s="12">
        <f>(alpha+(beta/(1+EXP((((-1)*ceta)+(delta*LN(speed)))+(epsilon*speed)))))</f>
        <v>1.5687116354002018</v>
      </c>
      <c r="V15342" s="8">
        <f t="shared" si="535"/>
        <v>100</v>
      </c>
    </row>
    <row r="15343" spans="1:22">
      <c r="A15343" s="34" t="s">
        <v>20</v>
      </c>
      <c r="B15343" s="34" t="s">
        <v>82</v>
      </c>
      <c r="C15343" s="5" t="s">
        <v>238</v>
      </c>
      <c r="D15343" s="35" t="s">
        <v>85</v>
      </c>
      <c r="E15343" s="36" t="s">
        <v>16</v>
      </c>
      <c r="F15343" s="37">
        <v>100</v>
      </c>
      <c r="G15343" s="38">
        <v>0</v>
      </c>
      <c r="H15343" s="34">
        <v>0.98831962237541882</v>
      </c>
      <c r="I15343" s="35">
        <v>151.75160601729107</v>
      </c>
      <c r="J15343" s="35">
        <v>1.0047764512928641</v>
      </c>
      <c r="K15343" s="35">
        <v>-0.76770835796113135</v>
      </c>
      <c r="L15343" s="35">
        <v>0</v>
      </c>
      <c r="M15343" s="35">
        <v>0</v>
      </c>
      <c r="N15343" s="35">
        <v>0</v>
      </c>
      <c r="O15343" s="35">
        <v>0</v>
      </c>
      <c r="P15343" s="36">
        <v>12</v>
      </c>
      <c r="Q15343" s="37">
        <v>105</v>
      </c>
      <c r="R15343" s="36">
        <v>0</v>
      </c>
      <c r="S15343" s="39">
        <f t="shared" si="534"/>
        <v>100</v>
      </c>
      <c r="T15343" s="34" t="s">
        <v>29</v>
      </c>
      <c r="U15343" s="12">
        <f>((alpha*(beta^speed))*(speed^ceta))</f>
        <v>7.1229744353580289</v>
      </c>
      <c r="V15343" s="8">
        <f t="shared" si="535"/>
        <v>100</v>
      </c>
    </row>
    <row r="15344" spans="1:22">
      <c r="A15344" s="34" t="s">
        <v>20</v>
      </c>
      <c r="B15344" s="34" t="s">
        <v>82</v>
      </c>
      <c r="C15344" s="5" t="s">
        <v>238</v>
      </c>
      <c r="D15344" s="35" t="s">
        <v>85</v>
      </c>
      <c r="E15344" s="36" t="s">
        <v>14</v>
      </c>
      <c r="F15344" s="37">
        <v>100</v>
      </c>
      <c r="G15344" s="38">
        <v>0</v>
      </c>
      <c r="H15344" s="34">
        <v>0.99737189523165204</v>
      </c>
      <c r="I15344" s="35">
        <v>-6.1137030252766476E-2</v>
      </c>
      <c r="J15344" s="35">
        <v>3.438544225214997E-2</v>
      </c>
      <c r="K15344" s="35">
        <v>1.2491944701414741</v>
      </c>
      <c r="L15344" s="35">
        <v>0</v>
      </c>
      <c r="M15344" s="35">
        <v>0</v>
      </c>
      <c r="N15344" s="35">
        <v>0</v>
      </c>
      <c r="O15344" s="35">
        <v>0</v>
      </c>
      <c r="P15344" s="36">
        <v>12</v>
      </c>
      <c r="Q15344" s="37">
        <v>105</v>
      </c>
      <c r="R15344" s="36">
        <v>2</v>
      </c>
      <c r="S15344" s="39">
        <f t="shared" si="534"/>
        <v>100</v>
      </c>
      <c r="T15344" s="34" t="s">
        <v>31</v>
      </c>
      <c r="U15344" s="12">
        <f>((alpha+(beta*speed))^((-1)/ceta))</f>
        <v>0.3774509992676417</v>
      </c>
      <c r="V15344" s="8">
        <f t="shared" si="535"/>
        <v>100</v>
      </c>
    </row>
    <row r="15345" spans="1:22">
      <c r="A15345" s="34" t="s">
        <v>20</v>
      </c>
      <c r="B15345" s="34" t="s">
        <v>82</v>
      </c>
      <c r="C15345" s="5" t="s">
        <v>238</v>
      </c>
      <c r="D15345" s="35" t="s">
        <v>85</v>
      </c>
      <c r="E15345" s="36" t="s">
        <v>18</v>
      </c>
      <c r="F15345" s="37">
        <v>100</v>
      </c>
      <c r="G15345" s="38">
        <v>0</v>
      </c>
      <c r="H15345" s="34">
        <v>0.99008613259328526</v>
      </c>
      <c r="I15345" s="35">
        <v>0.23873221603788153</v>
      </c>
      <c r="J15345" s="35">
        <v>8.9642762646145755</v>
      </c>
      <c r="K15345" s="35">
        <v>-0.6611685628561268</v>
      </c>
      <c r="L15345" s="35">
        <v>0.50454641928641808</v>
      </c>
      <c r="M15345" s="35">
        <v>3.2818551137977305E-2</v>
      </c>
      <c r="N15345" s="35">
        <v>0</v>
      </c>
      <c r="O15345" s="35">
        <v>0</v>
      </c>
      <c r="P15345" s="36">
        <v>12</v>
      </c>
      <c r="Q15345" s="37">
        <v>105</v>
      </c>
      <c r="R15345" s="36">
        <v>10</v>
      </c>
      <c r="S15345" s="39">
        <f t="shared" si="534"/>
        <v>100</v>
      </c>
      <c r="T15345" s="34" t="s">
        <v>44</v>
      </c>
      <c r="U15345" s="12">
        <f>(alpha+(beta/(1+EXP((((-1)*ceta)+(delta*LN(speed)))+(epsilon*speed)))))</f>
        <v>0.25572111067543402</v>
      </c>
      <c r="V15345" s="8">
        <f t="shared" si="535"/>
        <v>100</v>
      </c>
    </row>
    <row r="15346" spans="1:22">
      <c r="A15346" s="34" t="s">
        <v>20</v>
      </c>
      <c r="B15346" s="34" t="s">
        <v>82</v>
      </c>
      <c r="C15346" s="5" t="s">
        <v>238</v>
      </c>
      <c r="D15346" s="35" t="s">
        <v>85</v>
      </c>
      <c r="E15346" s="36" t="s">
        <v>17</v>
      </c>
      <c r="F15346" s="37">
        <v>100</v>
      </c>
      <c r="G15346" s="38">
        <v>0</v>
      </c>
      <c r="H15346" s="34">
        <v>0.99010567834475494</v>
      </c>
      <c r="I15346" s="35">
        <v>4609.9691559501789</v>
      </c>
      <c r="J15346" s="35">
        <v>1.0042096861908367</v>
      </c>
      <c r="K15346" s="35">
        <v>-0.75926429335118939</v>
      </c>
      <c r="L15346" s="35">
        <v>0</v>
      </c>
      <c r="M15346" s="35">
        <v>0</v>
      </c>
      <c r="N15346" s="35">
        <v>0</v>
      </c>
      <c r="O15346" s="35">
        <v>0</v>
      </c>
      <c r="P15346" s="36">
        <v>12</v>
      </c>
      <c r="Q15346" s="37">
        <v>105</v>
      </c>
      <c r="R15346" s="36">
        <v>0</v>
      </c>
      <c r="S15346" s="39">
        <f t="shared" si="534"/>
        <v>100</v>
      </c>
      <c r="T15346" s="34" t="s">
        <v>29</v>
      </c>
      <c r="U15346" s="12">
        <f>((alpha*(beta^speed))*(speed^ceta))</f>
        <v>212.62290196212302</v>
      </c>
      <c r="V15346" s="8">
        <f t="shared" si="535"/>
        <v>100</v>
      </c>
    </row>
    <row r="15347" spans="1:22">
      <c r="A15347" s="34" t="s">
        <v>20</v>
      </c>
      <c r="B15347" s="34" t="s">
        <v>82</v>
      </c>
      <c r="C15347" s="5" t="s">
        <v>238</v>
      </c>
      <c r="D15347" s="35" t="s">
        <v>85</v>
      </c>
      <c r="E15347" s="36" t="s">
        <v>15</v>
      </c>
      <c r="F15347" s="37">
        <v>0</v>
      </c>
      <c r="G15347" s="38">
        <v>-0.06</v>
      </c>
      <c r="H15347" s="34">
        <v>0.9952621875704345</v>
      </c>
      <c r="I15347" s="35">
        <v>5.8833221369856824E-2</v>
      </c>
      <c r="J15347" s="35">
        <v>46.499095229506779</v>
      </c>
      <c r="K15347" s="35">
        <v>0.19055099165194514</v>
      </c>
      <c r="L15347" s="35">
        <v>0.89620485281125495</v>
      </c>
      <c r="M15347" s="35">
        <v>2.7790306510413299E-2</v>
      </c>
      <c r="N15347" s="35">
        <v>0</v>
      </c>
      <c r="O15347" s="35">
        <v>0</v>
      </c>
      <c r="P15347" s="36">
        <v>12</v>
      </c>
      <c r="Q15347" s="37">
        <v>105</v>
      </c>
      <c r="R15347" s="36">
        <v>10</v>
      </c>
      <c r="S15347" s="39">
        <f t="shared" si="534"/>
        <v>100</v>
      </c>
      <c r="T15347" s="34" t="s">
        <v>44</v>
      </c>
      <c r="U15347" s="12">
        <f>(alpha+(beta/(1+EXP((((-1)*ceta)+(delta*LN(speed)))+(epsilon*speed)))))</f>
        <v>0.11511222611496225</v>
      </c>
      <c r="V15347" s="8">
        <f t="shared" si="535"/>
        <v>100</v>
      </c>
    </row>
    <row r="15348" spans="1:22">
      <c r="A15348" s="34" t="s">
        <v>20</v>
      </c>
      <c r="B15348" s="34" t="s">
        <v>82</v>
      </c>
      <c r="C15348" s="5" t="s">
        <v>238</v>
      </c>
      <c r="D15348" s="35" t="s">
        <v>85</v>
      </c>
      <c r="E15348" s="36" t="s">
        <v>16</v>
      </c>
      <c r="F15348" s="37">
        <v>0</v>
      </c>
      <c r="G15348" s="38">
        <v>-0.06</v>
      </c>
      <c r="H15348" s="34">
        <v>0.9947324188806359</v>
      </c>
      <c r="I15348" s="35">
        <v>148.60187809214537</v>
      </c>
      <c r="J15348" s="35">
        <v>0.97198784626087065</v>
      </c>
      <c r="K15348" s="35">
        <v>-0.88528798882800053</v>
      </c>
      <c r="L15348" s="35">
        <v>0</v>
      </c>
      <c r="M15348" s="35">
        <v>0</v>
      </c>
      <c r="N15348" s="35">
        <v>0</v>
      </c>
      <c r="O15348" s="35">
        <v>0</v>
      </c>
      <c r="P15348" s="36">
        <v>12</v>
      </c>
      <c r="Q15348" s="37">
        <v>105</v>
      </c>
      <c r="R15348" s="36">
        <v>0</v>
      </c>
      <c r="S15348" s="39">
        <f t="shared" si="534"/>
        <v>100</v>
      </c>
      <c r="T15348" s="34" t="s">
        <v>29</v>
      </c>
      <c r="U15348" s="12">
        <f>((alpha*(beta^speed))*(speed^ceta))</f>
        <v>0.14707260154610813</v>
      </c>
      <c r="V15348" s="8">
        <f t="shared" si="535"/>
        <v>100</v>
      </c>
    </row>
    <row r="15349" spans="1:22">
      <c r="A15349" s="34" t="s">
        <v>20</v>
      </c>
      <c r="B15349" s="34" t="s">
        <v>82</v>
      </c>
      <c r="C15349" s="5" t="s">
        <v>238</v>
      </c>
      <c r="D15349" s="35" t="s">
        <v>85</v>
      </c>
      <c r="E15349" s="36" t="s">
        <v>14</v>
      </c>
      <c r="F15349" s="37">
        <v>0</v>
      </c>
      <c r="G15349" s="38">
        <v>-0.06</v>
      </c>
      <c r="H15349" s="34">
        <v>0.99710493275290435</v>
      </c>
      <c r="I15349" s="35">
        <v>3.3786673639821525E-2</v>
      </c>
      <c r="J15349" s="35">
        <v>22.734491456725564</v>
      </c>
      <c r="K15349" s="35">
        <v>8.70108591587926E-2</v>
      </c>
      <c r="L15349" s="35">
        <v>0.95389267753865825</v>
      </c>
      <c r="M15349" s="35">
        <v>1.9663634766963138E-2</v>
      </c>
      <c r="N15349" s="35">
        <v>0</v>
      </c>
      <c r="O15349" s="35">
        <v>0</v>
      </c>
      <c r="P15349" s="36">
        <v>12</v>
      </c>
      <c r="Q15349" s="37">
        <v>105</v>
      </c>
      <c r="R15349" s="36">
        <v>10</v>
      </c>
      <c r="S15349" s="39">
        <f t="shared" si="534"/>
        <v>100</v>
      </c>
      <c r="T15349" s="34" t="s">
        <v>44</v>
      </c>
      <c r="U15349" s="12">
        <f>(alpha+(beta/(1+EXP((((-1)*ceta)+(delta*LN(speed)))+(epsilon*speed)))))</f>
        <v>7.6630495472910953E-2</v>
      </c>
      <c r="V15349" s="8">
        <f t="shared" si="535"/>
        <v>100</v>
      </c>
    </row>
    <row r="15350" spans="1:22">
      <c r="A15350" s="34" t="s">
        <v>20</v>
      </c>
      <c r="B15350" s="34" t="s">
        <v>82</v>
      </c>
      <c r="C15350" s="5" t="s">
        <v>238</v>
      </c>
      <c r="D15350" s="35" t="s">
        <v>85</v>
      </c>
      <c r="E15350" s="36" t="s">
        <v>18</v>
      </c>
      <c r="F15350" s="37">
        <v>0</v>
      </c>
      <c r="G15350" s="38">
        <v>-0.06</v>
      </c>
      <c r="H15350" s="34">
        <v>0.99569115036425837</v>
      </c>
      <c r="I15350" s="35">
        <v>13.895019004168867</v>
      </c>
      <c r="J15350" s="35">
        <v>0.99196539629629998</v>
      </c>
      <c r="K15350" s="35">
        <v>-1.0566899422500931</v>
      </c>
      <c r="L15350" s="35">
        <v>0</v>
      </c>
      <c r="M15350" s="35">
        <v>0</v>
      </c>
      <c r="N15350" s="35">
        <v>0</v>
      </c>
      <c r="O15350" s="35">
        <v>0</v>
      </c>
      <c r="P15350" s="36">
        <v>12</v>
      </c>
      <c r="Q15350" s="37">
        <v>105</v>
      </c>
      <c r="R15350" s="36">
        <v>0</v>
      </c>
      <c r="S15350" s="39">
        <f t="shared" si="534"/>
        <v>100</v>
      </c>
      <c r="T15350" s="34" t="s">
        <v>29</v>
      </c>
      <c r="U15350" s="12">
        <f>((alpha*(beta^speed))*(speed^ceta))</f>
        <v>4.7767389796113349E-2</v>
      </c>
      <c r="V15350" s="8">
        <f t="shared" si="535"/>
        <v>100</v>
      </c>
    </row>
    <row r="15351" spans="1:22">
      <c r="A15351" s="34" t="s">
        <v>20</v>
      </c>
      <c r="B15351" s="34" t="s">
        <v>82</v>
      </c>
      <c r="C15351" s="5" t="s">
        <v>238</v>
      </c>
      <c r="D15351" s="35" t="s">
        <v>85</v>
      </c>
      <c r="E15351" s="36" t="s">
        <v>17</v>
      </c>
      <c r="F15351" s="37">
        <v>0</v>
      </c>
      <c r="G15351" s="38">
        <v>-0.06</v>
      </c>
      <c r="H15351" s="34">
        <v>0.99224614685029</v>
      </c>
      <c r="I15351" s="35">
        <v>13.831101892719222</v>
      </c>
      <c r="J15351" s="35">
        <v>-19.980267517583506</v>
      </c>
      <c r="K15351" s="35">
        <v>-2.53461837457326</v>
      </c>
      <c r="L15351" s="35">
        <v>0</v>
      </c>
      <c r="M15351" s="35">
        <v>0</v>
      </c>
      <c r="N15351" s="35">
        <v>0</v>
      </c>
      <c r="O15351" s="35">
        <v>0</v>
      </c>
      <c r="P15351" s="36">
        <v>12</v>
      </c>
      <c r="Q15351" s="37">
        <v>105</v>
      </c>
      <c r="R15351" s="36">
        <v>13</v>
      </c>
      <c r="S15351" s="39">
        <f t="shared" si="534"/>
        <v>100</v>
      </c>
      <c r="T15351" s="34" t="s">
        <v>50</v>
      </c>
      <c r="U15351" s="12">
        <f>EXP((alpha+(beta/speed))+(ceta*LN(speed)))</f>
        <v>7.0918784291911345</v>
      </c>
      <c r="V15351" s="8">
        <f t="shared" si="535"/>
        <v>100</v>
      </c>
    </row>
    <row r="15352" spans="1:22">
      <c r="A15352" s="34" t="s">
        <v>20</v>
      </c>
      <c r="B15352" s="34" t="s">
        <v>82</v>
      </c>
      <c r="C15352" s="5" t="s">
        <v>238</v>
      </c>
      <c r="D15352" s="35" t="s">
        <v>85</v>
      </c>
      <c r="E15352" s="36" t="s">
        <v>15</v>
      </c>
      <c r="F15352" s="37">
        <v>50</v>
      </c>
      <c r="G15352" s="38">
        <v>-0.06</v>
      </c>
      <c r="H15352" s="34">
        <v>0.99305898789359925</v>
      </c>
      <c r="I15352" s="35">
        <v>0.43086096669489982</v>
      </c>
      <c r="J15352" s="35">
        <v>1.7415663811606728E-2</v>
      </c>
      <c r="K15352" s="35">
        <v>0.33667788953350336</v>
      </c>
      <c r="L15352" s="35">
        <v>0</v>
      </c>
      <c r="M15352" s="35">
        <v>0</v>
      </c>
      <c r="N15352" s="35">
        <v>0</v>
      </c>
      <c r="O15352" s="35">
        <v>0</v>
      </c>
      <c r="P15352" s="36">
        <v>12</v>
      </c>
      <c r="Q15352" s="37">
        <v>105</v>
      </c>
      <c r="R15352" s="36">
        <v>2</v>
      </c>
      <c r="S15352" s="39">
        <f t="shared" si="534"/>
        <v>100</v>
      </c>
      <c r="T15352" s="34" t="s">
        <v>31</v>
      </c>
      <c r="U15352" s="12">
        <f>((alpha+(beta*speed))^((-1)/ceta))</f>
        <v>9.9817307945242573E-2</v>
      </c>
      <c r="V15352" s="8">
        <f t="shared" si="535"/>
        <v>100</v>
      </c>
    </row>
    <row r="15353" spans="1:22">
      <c r="A15353" s="34" t="s">
        <v>20</v>
      </c>
      <c r="B15353" s="34" t="s">
        <v>82</v>
      </c>
      <c r="C15353" s="5" t="s">
        <v>238</v>
      </c>
      <c r="D15353" s="35" t="s">
        <v>85</v>
      </c>
      <c r="E15353" s="36" t="s">
        <v>16</v>
      </c>
      <c r="F15353" s="37">
        <v>50</v>
      </c>
      <c r="G15353" s="38">
        <v>-0.06</v>
      </c>
      <c r="H15353" s="34">
        <v>0.99335337685472325</v>
      </c>
      <c r="I15353" s="35">
        <v>9.6471072794563799</v>
      </c>
      <c r="J15353" s="35">
        <v>-16.418166887159618</v>
      </c>
      <c r="K15353" s="35">
        <v>-2.3668851545767646</v>
      </c>
      <c r="L15353" s="35">
        <v>0</v>
      </c>
      <c r="M15353" s="35">
        <v>0</v>
      </c>
      <c r="N15353" s="35">
        <v>0</v>
      </c>
      <c r="O15353" s="35">
        <v>0</v>
      </c>
      <c r="P15353" s="36">
        <v>12</v>
      </c>
      <c r="Q15353" s="37">
        <v>105</v>
      </c>
      <c r="R15353" s="36">
        <v>13</v>
      </c>
      <c r="S15353" s="39">
        <f t="shared" si="534"/>
        <v>100</v>
      </c>
      <c r="T15353" s="34" t="s">
        <v>50</v>
      </c>
      <c r="U15353" s="12">
        <f>EXP((alpha+(beta/speed))+(ceta*LN(speed)))</f>
        <v>0.24244428758182229</v>
      </c>
      <c r="V15353" s="8">
        <f t="shared" si="535"/>
        <v>100</v>
      </c>
    </row>
    <row r="15354" spans="1:22">
      <c r="A15354" s="34" t="s">
        <v>20</v>
      </c>
      <c r="B15354" s="34" t="s">
        <v>82</v>
      </c>
      <c r="C15354" s="5" t="s">
        <v>238</v>
      </c>
      <c r="D15354" s="35" t="s">
        <v>85</v>
      </c>
      <c r="E15354" s="36" t="s">
        <v>14</v>
      </c>
      <c r="F15354" s="37">
        <v>50</v>
      </c>
      <c r="G15354" s="38">
        <v>-0.06</v>
      </c>
      <c r="H15354" s="34">
        <v>0.99713597499696438</v>
      </c>
      <c r="I15354" s="35">
        <v>3.4881562467879358E-2</v>
      </c>
      <c r="J15354" s="35">
        <v>14.287990497808549</v>
      </c>
      <c r="K15354" s="35">
        <v>0.73076976469852284</v>
      </c>
      <c r="L15354" s="35">
        <v>1.0374170028946581</v>
      </c>
      <c r="M15354" s="35">
        <v>1.7771357666123446E-2</v>
      </c>
      <c r="N15354" s="35">
        <v>0</v>
      </c>
      <c r="O15354" s="35">
        <v>0</v>
      </c>
      <c r="P15354" s="36">
        <v>12</v>
      </c>
      <c r="Q15354" s="37">
        <v>105</v>
      </c>
      <c r="R15354" s="36">
        <v>10</v>
      </c>
      <c r="S15354" s="39">
        <f t="shared" si="534"/>
        <v>100</v>
      </c>
      <c r="T15354" s="34" t="s">
        <v>44</v>
      </c>
      <c r="U15354" s="12">
        <f>(alpha+(beta/(1+EXP((((-1)*ceta)+(delta*LN(speed)))+(epsilon*speed)))))</f>
        <v>7.6995339678161773E-2</v>
      </c>
      <c r="V15354" s="8">
        <f t="shared" si="535"/>
        <v>100</v>
      </c>
    </row>
    <row r="15355" spans="1:22">
      <c r="A15355" s="34" t="s">
        <v>20</v>
      </c>
      <c r="B15355" s="34" t="s">
        <v>82</v>
      </c>
      <c r="C15355" s="5" t="s">
        <v>238</v>
      </c>
      <c r="D15355" s="35" t="s">
        <v>85</v>
      </c>
      <c r="E15355" s="36" t="s">
        <v>18</v>
      </c>
      <c r="F15355" s="37">
        <v>50</v>
      </c>
      <c r="G15355" s="38">
        <v>-0.06</v>
      </c>
      <c r="H15355" s="34">
        <v>0.99556330784768698</v>
      </c>
      <c r="I15355" s="35">
        <v>12.019441218132254</v>
      </c>
      <c r="J15355" s="35">
        <v>0.99131588403934523</v>
      </c>
      <c r="K15355" s="35">
        <v>-1.0198436049719635</v>
      </c>
      <c r="L15355" s="35">
        <v>0</v>
      </c>
      <c r="M15355" s="35">
        <v>0</v>
      </c>
      <c r="N15355" s="35">
        <v>0</v>
      </c>
      <c r="O15355" s="35">
        <v>0</v>
      </c>
      <c r="P15355" s="36">
        <v>12</v>
      </c>
      <c r="Q15355" s="37">
        <v>105</v>
      </c>
      <c r="R15355" s="36">
        <v>0</v>
      </c>
      <c r="S15355" s="39">
        <f t="shared" si="534"/>
        <v>100</v>
      </c>
      <c r="T15355" s="34" t="s">
        <v>29</v>
      </c>
      <c r="U15355" s="12">
        <f>((alpha*(beta^speed))*(speed^ceta))</f>
        <v>4.5856781432491778E-2</v>
      </c>
      <c r="V15355" s="8">
        <f t="shared" si="535"/>
        <v>100</v>
      </c>
    </row>
    <row r="15356" spans="1:22">
      <c r="A15356" s="34" t="s">
        <v>20</v>
      </c>
      <c r="B15356" s="34" t="s">
        <v>82</v>
      </c>
      <c r="C15356" s="5" t="s">
        <v>238</v>
      </c>
      <c r="D15356" s="35" t="s">
        <v>85</v>
      </c>
      <c r="E15356" s="36" t="s">
        <v>17</v>
      </c>
      <c r="F15356" s="37">
        <v>50</v>
      </c>
      <c r="G15356" s="38">
        <v>-0.06</v>
      </c>
      <c r="H15356" s="34">
        <v>0.99051403110843994</v>
      </c>
      <c r="I15356" s="35">
        <v>14.056096495080066</v>
      </c>
      <c r="J15356" s="35">
        <v>-21.350248979466329</v>
      </c>
      <c r="K15356" s="35">
        <v>-2.5993218492064702</v>
      </c>
      <c r="L15356" s="35">
        <v>0</v>
      </c>
      <c r="M15356" s="35">
        <v>0</v>
      </c>
      <c r="N15356" s="35">
        <v>0</v>
      </c>
      <c r="O15356" s="35">
        <v>0</v>
      </c>
      <c r="P15356" s="36">
        <v>12</v>
      </c>
      <c r="Q15356" s="37">
        <v>105</v>
      </c>
      <c r="R15356" s="36">
        <v>13</v>
      </c>
      <c r="S15356" s="39">
        <f t="shared" si="534"/>
        <v>100</v>
      </c>
      <c r="T15356" s="34" t="s">
        <v>50</v>
      </c>
      <c r="U15356" s="12">
        <f>EXP((alpha+(beta/speed))+(ceta*LN(speed)))</f>
        <v>6.5030709653197007</v>
      </c>
      <c r="V15356" s="8">
        <f t="shared" si="535"/>
        <v>100</v>
      </c>
    </row>
    <row r="15357" spans="1:22">
      <c r="A15357" s="34" t="s">
        <v>20</v>
      </c>
      <c r="B15357" s="34" t="s">
        <v>82</v>
      </c>
      <c r="C15357" s="5" t="s">
        <v>238</v>
      </c>
      <c r="D15357" s="35" t="s">
        <v>85</v>
      </c>
      <c r="E15357" s="36" t="s">
        <v>15</v>
      </c>
      <c r="F15357" s="37">
        <v>100</v>
      </c>
      <c r="G15357" s="38">
        <v>-0.06</v>
      </c>
      <c r="H15357" s="34">
        <v>0.99109890096985931</v>
      </c>
      <c r="I15357" s="35">
        <v>8.8762572041545091</v>
      </c>
      <c r="J15357" s="35">
        <v>-19.968927254658396</v>
      </c>
      <c r="K15357" s="35">
        <v>-2.3760456786650566</v>
      </c>
      <c r="L15357" s="35">
        <v>0</v>
      </c>
      <c r="M15357" s="35">
        <v>0</v>
      </c>
      <c r="N15357" s="35">
        <v>0</v>
      </c>
      <c r="O15357" s="35">
        <v>0</v>
      </c>
      <c r="P15357" s="36">
        <v>12</v>
      </c>
      <c r="Q15357" s="37">
        <v>105</v>
      </c>
      <c r="R15357" s="36">
        <v>13</v>
      </c>
      <c r="S15357" s="39">
        <f t="shared" si="534"/>
        <v>100</v>
      </c>
      <c r="T15357" s="34" t="s">
        <v>50</v>
      </c>
      <c r="U15357" s="12">
        <f>EXP((alpha+(beta/speed))+(ceta*LN(speed)))</f>
        <v>0.10377535249488445</v>
      </c>
      <c r="V15357" s="8">
        <f t="shared" si="535"/>
        <v>100</v>
      </c>
    </row>
    <row r="15358" spans="1:22">
      <c r="A15358" s="34" t="s">
        <v>20</v>
      </c>
      <c r="B15358" s="34" t="s">
        <v>82</v>
      </c>
      <c r="C15358" s="5" t="s">
        <v>238</v>
      </c>
      <c r="D15358" s="35" t="s">
        <v>85</v>
      </c>
      <c r="E15358" s="36" t="s">
        <v>16</v>
      </c>
      <c r="F15358" s="37">
        <v>100</v>
      </c>
      <c r="G15358" s="38">
        <v>-0.06</v>
      </c>
      <c r="H15358" s="34">
        <v>0.99211849288623988</v>
      </c>
      <c r="I15358" s="35">
        <v>9.7340578214497704</v>
      </c>
      <c r="J15358" s="35">
        <v>-17.111503957848949</v>
      </c>
      <c r="K15358" s="35">
        <v>-2.3930593100152433</v>
      </c>
      <c r="L15358" s="35">
        <v>0</v>
      </c>
      <c r="M15358" s="35">
        <v>0</v>
      </c>
      <c r="N15358" s="35">
        <v>0</v>
      </c>
      <c r="O15358" s="35">
        <v>0</v>
      </c>
      <c r="P15358" s="36">
        <v>12</v>
      </c>
      <c r="Q15358" s="37">
        <v>105</v>
      </c>
      <c r="R15358" s="36">
        <v>13</v>
      </c>
      <c r="S15358" s="39">
        <f t="shared" si="534"/>
        <v>100</v>
      </c>
      <c r="T15358" s="34" t="s">
        <v>50</v>
      </c>
      <c r="U15358" s="12">
        <f>EXP((alpha+(beta/speed))+(ceta*LN(speed)))</f>
        <v>0.23281698505870077</v>
      </c>
      <c r="V15358" s="8">
        <f t="shared" si="535"/>
        <v>100</v>
      </c>
    </row>
    <row r="15359" spans="1:22">
      <c r="A15359" s="34" t="s">
        <v>20</v>
      </c>
      <c r="B15359" s="34" t="s">
        <v>82</v>
      </c>
      <c r="C15359" s="5" t="s">
        <v>238</v>
      </c>
      <c r="D15359" s="35" t="s">
        <v>85</v>
      </c>
      <c r="E15359" s="36" t="s">
        <v>14</v>
      </c>
      <c r="F15359" s="37">
        <v>100</v>
      </c>
      <c r="G15359" s="38">
        <v>-0.06</v>
      </c>
      <c r="H15359" s="34">
        <v>0.99717325962187997</v>
      </c>
      <c r="I15359" s="35">
        <v>9.302488623509704E-2</v>
      </c>
      <c r="J15359" s="35">
        <v>3.2228731393502442E-2</v>
      </c>
      <c r="K15359" s="35">
        <v>1.0103407883047934E-3</v>
      </c>
      <c r="L15359" s="35">
        <v>0</v>
      </c>
      <c r="M15359" s="35">
        <v>0</v>
      </c>
      <c r="N15359" s="35">
        <v>0</v>
      </c>
      <c r="O15359" s="35">
        <v>0</v>
      </c>
      <c r="P15359" s="36">
        <v>12</v>
      </c>
      <c r="Q15359" s="37">
        <v>105</v>
      </c>
      <c r="R15359" s="36">
        <v>5</v>
      </c>
      <c r="S15359" s="39">
        <f t="shared" si="534"/>
        <v>100</v>
      </c>
      <c r="T15359" s="34" t="s">
        <v>36</v>
      </c>
      <c r="U15359" s="12">
        <f>(1/(((ceta*(speed^2))+(beta*speed))+alpha))</f>
        <v>7.451950248459964E-2</v>
      </c>
      <c r="V15359" s="8">
        <f t="shared" si="535"/>
        <v>100</v>
      </c>
    </row>
    <row r="15360" spans="1:22">
      <c r="A15360" s="34" t="s">
        <v>20</v>
      </c>
      <c r="B15360" s="34" t="s">
        <v>82</v>
      </c>
      <c r="C15360" s="5" t="s">
        <v>238</v>
      </c>
      <c r="D15360" s="35" t="s">
        <v>85</v>
      </c>
      <c r="E15360" s="36" t="s">
        <v>18</v>
      </c>
      <c r="F15360" s="37">
        <v>100</v>
      </c>
      <c r="G15360" s="38">
        <v>-0.06</v>
      </c>
      <c r="H15360" s="34">
        <v>0.99608068056977694</v>
      </c>
      <c r="I15360" s="35">
        <v>11.309352872779126</v>
      </c>
      <c r="J15360" s="35">
        <v>0.99062401067531836</v>
      </c>
      <c r="K15360" s="35">
        <v>-0.99952627598090815</v>
      </c>
      <c r="L15360" s="35">
        <v>0</v>
      </c>
      <c r="M15360" s="35">
        <v>0</v>
      </c>
      <c r="N15360" s="35">
        <v>0</v>
      </c>
      <c r="O15360" s="35">
        <v>0</v>
      </c>
      <c r="P15360" s="36">
        <v>12</v>
      </c>
      <c r="Q15360" s="37">
        <v>105</v>
      </c>
      <c r="R15360" s="36">
        <v>0</v>
      </c>
      <c r="S15360" s="39">
        <f t="shared" si="534"/>
        <v>100</v>
      </c>
      <c r="T15360" s="34" t="s">
        <v>29</v>
      </c>
      <c r="U15360" s="12">
        <f>((alpha*(beta^speed))*(speed^ceta))</f>
        <v>4.4184528042507776E-2</v>
      </c>
      <c r="V15360" s="8">
        <f t="shared" si="535"/>
        <v>100</v>
      </c>
    </row>
    <row r="15361" spans="1:22">
      <c r="A15361" s="34" t="s">
        <v>20</v>
      </c>
      <c r="B15361" s="34" t="s">
        <v>82</v>
      </c>
      <c r="C15361" s="5" t="s">
        <v>238</v>
      </c>
      <c r="D15361" s="35" t="s">
        <v>85</v>
      </c>
      <c r="E15361" s="36" t="s">
        <v>17</v>
      </c>
      <c r="F15361" s="37">
        <v>100</v>
      </c>
      <c r="G15361" s="38">
        <v>-0.06</v>
      </c>
      <c r="H15361" s="34">
        <v>0.98886940659972011</v>
      </c>
      <c r="I15361" s="35">
        <v>14.202150234969141</v>
      </c>
      <c r="J15361" s="35">
        <v>-22.301401376664984</v>
      </c>
      <c r="K15361" s="35">
        <v>-2.6388768726340439</v>
      </c>
      <c r="L15361" s="35">
        <v>0</v>
      </c>
      <c r="M15361" s="35">
        <v>0</v>
      </c>
      <c r="N15361" s="35">
        <v>0</v>
      </c>
      <c r="O15361" s="35">
        <v>0</v>
      </c>
      <c r="P15361" s="36">
        <v>12</v>
      </c>
      <c r="Q15361" s="37">
        <v>105</v>
      </c>
      <c r="R15361" s="36">
        <v>13</v>
      </c>
      <c r="S15361" s="39">
        <f t="shared" si="534"/>
        <v>100</v>
      </c>
      <c r="T15361" s="34" t="s">
        <v>50</v>
      </c>
      <c r="U15361" s="12">
        <f>EXP((alpha+(beta/speed))+(ceta*LN(speed)))</f>
        <v>6.2130947599891551</v>
      </c>
      <c r="V15361" s="8">
        <f t="shared" si="535"/>
        <v>100</v>
      </c>
    </row>
    <row r="15362" spans="1:22">
      <c r="A15362" s="34" t="s">
        <v>20</v>
      </c>
      <c r="B15362" s="34" t="s">
        <v>82</v>
      </c>
      <c r="C15362" s="5" t="s">
        <v>238</v>
      </c>
      <c r="D15362" s="35" t="s">
        <v>85</v>
      </c>
      <c r="E15362" s="36" t="s">
        <v>15</v>
      </c>
      <c r="F15362" s="37">
        <v>0</v>
      </c>
      <c r="G15362" s="38">
        <v>-0.04</v>
      </c>
      <c r="H15362" s="34">
        <v>0.99632887767824896</v>
      </c>
      <c r="I15362" s="35">
        <v>9.4853224821182844E-2</v>
      </c>
      <c r="J15362" s="35">
        <v>51.438393343337751</v>
      </c>
      <c r="K15362" s="35">
        <v>-3.8411506161576958E-2</v>
      </c>
      <c r="L15362" s="35">
        <v>0.78373891339467849</v>
      </c>
      <c r="M15362" s="35">
        <v>2.7461719706853842E-2</v>
      </c>
      <c r="N15362" s="35">
        <v>0</v>
      </c>
      <c r="O15362" s="35">
        <v>0</v>
      </c>
      <c r="P15362" s="36">
        <v>12</v>
      </c>
      <c r="Q15362" s="37">
        <v>105</v>
      </c>
      <c r="R15362" s="36">
        <v>10</v>
      </c>
      <c r="S15362" s="39">
        <f t="shared" ref="S15362:S15425" si="536">V15362</f>
        <v>100</v>
      </c>
      <c r="T15362" s="34" t="s">
        <v>44</v>
      </c>
      <c r="U15362" s="12">
        <f>(alpha+(beta/(1+EXP((((-1)*ceta)+(delta*LN(speed)))+(epsilon*speed)))))</f>
        <v>0.1807061047817492</v>
      </c>
      <c r="V15362" s="8">
        <f t="shared" ref="V15362:V15425" si="537">IF($V$1&lt;P15362,P15362,IF($V$1&gt;Q15362,Q15362,$V$1))</f>
        <v>100</v>
      </c>
    </row>
    <row r="15363" spans="1:22">
      <c r="A15363" s="34" t="s">
        <v>20</v>
      </c>
      <c r="B15363" s="34" t="s">
        <v>82</v>
      </c>
      <c r="C15363" s="5" t="s">
        <v>238</v>
      </c>
      <c r="D15363" s="35" t="s">
        <v>85</v>
      </c>
      <c r="E15363" s="36" t="s">
        <v>16</v>
      </c>
      <c r="F15363" s="37">
        <v>0</v>
      </c>
      <c r="G15363" s="38">
        <v>-0.04</v>
      </c>
      <c r="H15363" s="34">
        <v>0.99341402631675813</v>
      </c>
      <c r="I15363" s="35">
        <v>-8.3456280586645629E-2</v>
      </c>
      <c r="J15363" s="35">
        <v>117.98889517430084</v>
      </c>
      <c r="K15363" s="35">
        <v>0.7299706903636014</v>
      </c>
      <c r="L15363" s="35">
        <v>1.0079849106829932</v>
      </c>
      <c r="M15363" s="35">
        <v>1.7990078626863908E-2</v>
      </c>
      <c r="N15363" s="35">
        <v>0</v>
      </c>
      <c r="O15363" s="35">
        <v>0</v>
      </c>
      <c r="P15363" s="36">
        <v>12</v>
      </c>
      <c r="Q15363" s="37">
        <v>105</v>
      </c>
      <c r="R15363" s="36">
        <v>10</v>
      </c>
      <c r="S15363" s="39">
        <f t="shared" si="536"/>
        <v>100</v>
      </c>
      <c r="T15363" s="34" t="s">
        <v>44</v>
      </c>
      <c r="U15363" s="12">
        <f>(alpha+(beta/(1+EXP((((-1)*ceta)+(delta*LN(speed)))+(epsilon*speed)))))</f>
        <v>0.30573174894974037</v>
      </c>
      <c r="V15363" s="8">
        <f t="shared" si="537"/>
        <v>100</v>
      </c>
    </row>
    <row r="15364" spans="1:22">
      <c r="A15364" s="34" t="s">
        <v>20</v>
      </c>
      <c r="B15364" s="34" t="s">
        <v>82</v>
      </c>
      <c r="C15364" s="5" t="s">
        <v>238</v>
      </c>
      <c r="D15364" s="35" t="s">
        <v>85</v>
      </c>
      <c r="E15364" s="36" t="s">
        <v>14</v>
      </c>
      <c r="F15364" s="37">
        <v>0</v>
      </c>
      <c r="G15364" s="38">
        <v>-0.04</v>
      </c>
      <c r="H15364" s="34">
        <v>0.99731728386430429</v>
      </c>
      <c r="I15364" s="35">
        <v>21.015830838956919</v>
      </c>
      <c r="J15364" s="35">
        <v>0.98581970783945383</v>
      </c>
      <c r="K15364" s="35">
        <v>-0.8855927367957811</v>
      </c>
      <c r="L15364" s="35">
        <v>0</v>
      </c>
      <c r="M15364" s="35">
        <v>0</v>
      </c>
      <c r="N15364" s="35">
        <v>0</v>
      </c>
      <c r="O15364" s="35">
        <v>0</v>
      </c>
      <c r="P15364" s="36">
        <v>12</v>
      </c>
      <c r="Q15364" s="37">
        <v>105</v>
      </c>
      <c r="R15364" s="36">
        <v>0</v>
      </c>
      <c r="S15364" s="39">
        <f t="shared" si="536"/>
        <v>100</v>
      </c>
      <c r="T15364" s="34" t="s">
        <v>29</v>
      </c>
      <c r="U15364" s="12">
        <f>((alpha*(beta^speed))*(speed^ceta))</f>
        <v>8.5331758015032733E-2</v>
      </c>
      <c r="V15364" s="8">
        <f t="shared" si="537"/>
        <v>100</v>
      </c>
    </row>
    <row r="15365" spans="1:22">
      <c r="A15365" s="34" t="s">
        <v>20</v>
      </c>
      <c r="B15365" s="34" t="s">
        <v>82</v>
      </c>
      <c r="C15365" s="5" t="s">
        <v>238</v>
      </c>
      <c r="D15365" s="35" t="s">
        <v>85</v>
      </c>
      <c r="E15365" s="36" t="s">
        <v>18</v>
      </c>
      <c r="F15365" s="37">
        <v>0</v>
      </c>
      <c r="G15365" s="38">
        <v>-0.04</v>
      </c>
      <c r="H15365" s="34">
        <v>0.99715691685736918</v>
      </c>
      <c r="I15365" s="35">
        <v>11.829177790194711</v>
      </c>
      <c r="J15365" s="35">
        <v>0.99080705151028281</v>
      </c>
      <c r="K15365" s="35">
        <v>-0.94986409199839383</v>
      </c>
      <c r="L15365" s="35">
        <v>0</v>
      </c>
      <c r="M15365" s="35">
        <v>0</v>
      </c>
      <c r="N15365" s="35">
        <v>0</v>
      </c>
      <c r="O15365" s="35">
        <v>0</v>
      </c>
      <c r="P15365" s="36">
        <v>12</v>
      </c>
      <c r="Q15365" s="37">
        <v>105</v>
      </c>
      <c r="R15365" s="36">
        <v>0</v>
      </c>
      <c r="S15365" s="39">
        <f t="shared" si="536"/>
        <v>100</v>
      </c>
      <c r="T15365" s="34" t="s">
        <v>29</v>
      </c>
      <c r="U15365" s="12">
        <f>((alpha*(beta^speed))*(speed^ceta))</f>
        <v>5.9174589284238389E-2</v>
      </c>
      <c r="V15365" s="8">
        <f t="shared" si="537"/>
        <v>100</v>
      </c>
    </row>
    <row r="15366" spans="1:22">
      <c r="A15366" s="34" t="s">
        <v>20</v>
      </c>
      <c r="B15366" s="34" t="s">
        <v>82</v>
      </c>
      <c r="C15366" s="5" t="s">
        <v>238</v>
      </c>
      <c r="D15366" s="35" t="s">
        <v>85</v>
      </c>
      <c r="E15366" s="36" t="s">
        <v>17</v>
      </c>
      <c r="F15366" s="37">
        <v>0</v>
      </c>
      <c r="G15366" s="38">
        <v>-0.04</v>
      </c>
      <c r="H15366" s="34">
        <v>0.99149068268673879</v>
      </c>
      <c r="I15366" s="35">
        <v>3099.5251943955259</v>
      </c>
      <c r="J15366" s="35">
        <v>0.9713035488385966</v>
      </c>
      <c r="K15366" s="35">
        <v>-0.65064181367564067</v>
      </c>
      <c r="L15366" s="35">
        <v>0</v>
      </c>
      <c r="M15366" s="35">
        <v>0</v>
      </c>
      <c r="N15366" s="35">
        <v>0</v>
      </c>
      <c r="O15366" s="35">
        <v>0</v>
      </c>
      <c r="P15366" s="36">
        <v>12</v>
      </c>
      <c r="Q15366" s="37">
        <v>105</v>
      </c>
      <c r="R15366" s="36">
        <v>0</v>
      </c>
      <c r="S15366" s="39">
        <f t="shared" si="536"/>
        <v>100</v>
      </c>
      <c r="T15366" s="34" t="s">
        <v>29</v>
      </c>
      <c r="U15366" s="12">
        <f>((alpha*(beta^speed))*(speed^ceta))</f>
        <v>8.4238203234021842</v>
      </c>
      <c r="V15366" s="8">
        <f t="shared" si="537"/>
        <v>100</v>
      </c>
    </row>
    <row r="15367" spans="1:22">
      <c r="A15367" s="34" t="s">
        <v>20</v>
      </c>
      <c r="B15367" s="34" t="s">
        <v>82</v>
      </c>
      <c r="C15367" s="5" t="s">
        <v>238</v>
      </c>
      <c r="D15367" s="35" t="s">
        <v>85</v>
      </c>
      <c r="E15367" s="36" t="s">
        <v>15</v>
      </c>
      <c r="F15367" s="37">
        <v>50</v>
      </c>
      <c r="G15367" s="38">
        <v>-0.04</v>
      </c>
      <c r="H15367" s="34">
        <v>0.9939984450065501</v>
      </c>
      <c r="I15367" s="35">
        <v>0.11001128111240489</v>
      </c>
      <c r="J15367" s="35">
        <v>48.222416272836199</v>
      </c>
      <c r="K15367" s="35">
        <v>-0.23031689121790921</v>
      </c>
      <c r="L15367" s="35">
        <v>0.66238407449796799</v>
      </c>
      <c r="M15367" s="35">
        <v>3.3648835846745662E-2</v>
      </c>
      <c r="N15367" s="35">
        <v>0</v>
      </c>
      <c r="O15367" s="35">
        <v>0</v>
      </c>
      <c r="P15367" s="36">
        <v>12</v>
      </c>
      <c r="Q15367" s="37">
        <v>105</v>
      </c>
      <c r="R15367" s="36">
        <v>10</v>
      </c>
      <c r="S15367" s="39">
        <f t="shared" si="536"/>
        <v>100</v>
      </c>
      <c r="T15367" s="34" t="s">
        <v>44</v>
      </c>
      <c r="U15367" s="12">
        <f>(alpha+(beta/(1+EXP((((-1)*ceta)+(delta*LN(speed)))+(epsilon*speed)))))</f>
        <v>0.17260647482456701</v>
      </c>
      <c r="V15367" s="8">
        <f t="shared" si="537"/>
        <v>100</v>
      </c>
    </row>
    <row r="15368" spans="1:22">
      <c r="A15368" s="34" t="s">
        <v>20</v>
      </c>
      <c r="B15368" s="34" t="s">
        <v>82</v>
      </c>
      <c r="C15368" s="5" t="s">
        <v>238</v>
      </c>
      <c r="D15368" s="35" t="s">
        <v>85</v>
      </c>
      <c r="E15368" s="36" t="s">
        <v>16</v>
      </c>
      <c r="F15368" s="37">
        <v>50</v>
      </c>
      <c r="G15368" s="38">
        <v>-0.04</v>
      </c>
      <c r="H15368" s="34">
        <v>0.99065833906715473</v>
      </c>
      <c r="I15368" s="35">
        <v>121.71967790616763</v>
      </c>
      <c r="J15368" s="35">
        <v>0.97474769410119755</v>
      </c>
      <c r="K15368" s="35">
        <v>-0.7576694432703891</v>
      </c>
      <c r="L15368" s="35">
        <v>0</v>
      </c>
      <c r="M15368" s="35">
        <v>0</v>
      </c>
      <c r="N15368" s="35">
        <v>0</v>
      </c>
      <c r="O15368" s="35">
        <v>0</v>
      </c>
      <c r="P15368" s="36">
        <v>12</v>
      </c>
      <c r="Q15368" s="37">
        <v>105</v>
      </c>
      <c r="R15368" s="36">
        <v>0</v>
      </c>
      <c r="S15368" s="39">
        <f t="shared" si="536"/>
        <v>100</v>
      </c>
      <c r="T15368" s="34" t="s">
        <v>29</v>
      </c>
      <c r="U15368" s="12">
        <f>((alpha*(beta^speed))*(speed^ceta))</f>
        <v>0.28790125349006646</v>
      </c>
      <c r="V15368" s="8">
        <f t="shared" si="537"/>
        <v>100</v>
      </c>
    </row>
    <row r="15369" spans="1:22">
      <c r="A15369" s="34" t="s">
        <v>20</v>
      </c>
      <c r="B15369" s="34" t="s">
        <v>82</v>
      </c>
      <c r="C15369" s="5" t="s">
        <v>238</v>
      </c>
      <c r="D15369" s="35" t="s">
        <v>85</v>
      </c>
      <c r="E15369" s="36" t="s">
        <v>14</v>
      </c>
      <c r="F15369" s="37">
        <v>50</v>
      </c>
      <c r="G15369" s="38">
        <v>-0.04</v>
      </c>
      <c r="H15369" s="34">
        <v>0.99694706047879977</v>
      </c>
      <c r="I15369" s="35">
        <v>20.286716464008748</v>
      </c>
      <c r="J15369" s="35">
        <v>0.98522416238908461</v>
      </c>
      <c r="K15369" s="35">
        <v>-0.88671732538967274</v>
      </c>
      <c r="L15369" s="35">
        <v>0</v>
      </c>
      <c r="M15369" s="35">
        <v>0</v>
      </c>
      <c r="N15369" s="35">
        <v>0</v>
      </c>
      <c r="O15369" s="35">
        <v>0</v>
      </c>
      <c r="P15369" s="36">
        <v>12</v>
      </c>
      <c r="Q15369" s="37">
        <v>105</v>
      </c>
      <c r="R15369" s="36">
        <v>0</v>
      </c>
      <c r="S15369" s="39">
        <f t="shared" si="536"/>
        <v>100</v>
      </c>
      <c r="T15369" s="34" t="s">
        <v>29</v>
      </c>
      <c r="U15369" s="12">
        <f>((alpha*(beta^speed))*(speed^ceta))</f>
        <v>7.7140515235033513E-2</v>
      </c>
      <c r="V15369" s="8">
        <f t="shared" si="537"/>
        <v>100</v>
      </c>
    </row>
    <row r="15370" spans="1:22">
      <c r="A15370" s="34" t="s">
        <v>20</v>
      </c>
      <c r="B15370" s="34" t="s">
        <v>82</v>
      </c>
      <c r="C15370" s="5" t="s">
        <v>238</v>
      </c>
      <c r="D15370" s="35" t="s">
        <v>85</v>
      </c>
      <c r="E15370" s="36" t="s">
        <v>18</v>
      </c>
      <c r="F15370" s="37">
        <v>50</v>
      </c>
      <c r="G15370" s="38">
        <v>-0.04</v>
      </c>
      <c r="H15370" s="34">
        <v>0.99599686599138437</v>
      </c>
      <c r="I15370" s="35">
        <v>11.013319923789041</v>
      </c>
      <c r="J15370" s="35">
        <v>0.98983032904332791</v>
      </c>
      <c r="K15370" s="35">
        <v>-0.93288113925748228</v>
      </c>
      <c r="L15370" s="35">
        <v>0</v>
      </c>
      <c r="M15370" s="35">
        <v>0</v>
      </c>
      <c r="N15370" s="35">
        <v>0</v>
      </c>
      <c r="O15370" s="35">
        <v>0</v>
      </c>
      <c r="P15370" s="36">
        <v>12</v>
      </c>
      <c r="Q15370" s="37">
        <v>105</v>
      </c>
      <c r="R15370" s="36">
        <v>0</v>
      </c>
      <c r="S15370" s="39">
        <f t="shared" si="536"/>
        <v>100</v>
      </c>
      <c r="T15370" s="34" t="s">
        <v>29</v>
      </c>
      <c r="U15370" s="12">
        <f>((alpha*(beta^speed))*(speed^ceta))</f>
        <v>5.3979847215005691E-2</v>
      </c>
      <c r="V15370" s="8">
        <f t="shared" si="537"/>
        <v>100</v>
      </c>
    </row>
    <row r="15371" spans="1:22">
      <c r="A15371" s="34" t="s">
        <v>20</v>
      </c>
      <c r="B15371" s="34" t="s">
        <v>82</v>
      </c>
      <c r="C15371" s="5" t="s">
        <v>238</v>
      </c>
      <c r="D15371" s="35" t="s">
        <v>85</v>
      </c>
      <c r="E15371" s="36" t="s">
        <v>17</v>
      </c>
      <c r="F15371" s="37">
        <v>50</v>
      </c>
      <c r="G15371" s="38">
        <v>-0.04</v>
      </c>
      <c r="H15371" s="34">
        <v>0.9885873647012744</v>
      </c>
      <c r="I15371" s="35">
        <v>2601.1323386449226</v>
      </c>
      <c r="J15371" s="35">
        <v>0.96831567121895867</v>
      </c>
      <c r="K15371" s="35">
        <v>-0.57556561630982106</v>
      </c>
      <c r="L15371" s="35">
        <v>0</v>
      </c>
      <c r="M15371" s="35">
        <v>0</v>
      </c>
      <c r="N15371" s="35">
        <v>0</v>
      </c>
      <c r="O15371" s="35">
        <v>0</v>
      </c>
      <c r="P15371" s="36">
        <v>12</v>
      </c>
      <c r="Q15371" s="37">
        <v>105</v>
      </c>
      <c r="R15371" s="36">
        <v>0</v>
      </c>
      <c r="S15371" s="39">
        <f t="shared" si="536"/>
        <v>100</v>
      </c>
      <c r="T15371" s="34" t="s">
        <v>29</v>
      </c>
      <c r="U15371" s="12">
        <f>((alpha*(beta^speed))*(speed^ceta))</f>
        <v>7.340527482848505</v>
      </c>
      <c r="V15371" s="8">
        <f t="shared" si="537"/>
        <v>100</v>
      </c>
    </row>
    <row r="15372" spans="1:22">
      <c r="A15372" s="34" t="s">
        <v>20</v>
      </c>
      <c r="B15372" s="34" t="s">
        <v>82</v>
      </c>
      <c r="C15372" s="5" t="s">
        <v>238</v>
      </c>
      <c r="D15372" s="35" t="s">
        <v>85</v>
      </c>
      <c r="E15372" s="36" t="s">
        <v>15</v>
      </c>
      <c r="F15372" s="37">
        <v>100</v>
      </c>
      <c r="G15372" s="38">
        <v>-0.04</v>
      </c>
      <c r="H15372" s="34">
        <v>0.99143853435848295</v>
      </c>
      <c r="I15372" s="35">
        <v>8.5299155146498951</v>
      </c>
      <c r="J15372" s="35">
        <v>-18.742752307253621</v>
      </c>
      <c r="K15372" s="35">
        <v>-2.2014854386575307</v>
      </c>
      <c r="L15372" s="35">
        <v>0</v>
      </c>
      <c r="M15372" s="35">
        <v>0</v>
      </c>
      <c r="N15372" s="35">
        <v>0</v>
      </c>
      <c r="O15372" s="35">
        <v>0</v>
      </c>
      <c r="P15372" s="36">
        <v>12</v>
      </c>
      <c r="Q15372" s="37">
        <v>105</v>
      </c>
      <c r="R15372" s="36">
        <v>13</v>
      </c>
      <c r="S15372" s="39">
        <f t="shared" si="536"/>
        <v>100</v>
      </c>
      <c r="T15372" s="34" t="s">
        <v>50</v>
      </c>
      <c r="U15372" s="12">
        <f>EXP((alpha+(beta/speed))+(ceta*LN(speed)))</f>
        <v>0.16600670242022755</v>
      </c>
      <c r="V15372" s="8">
        <f t="shared" si="537"/>
        <v>100</v>
      </c>
    </row>
    <row r="15373" spans="1:22">
      <c r="A15373" s="34" t="s">
        <v>20</v>
      </c>
      <c r="B15373" s="34" t="s">
        <v>82</v>
      </c>
      <c r="C15373" s="5" t="s">
        <v>238</v>
      </c>
      <c r="D15373" s="35" t="s">
        <v>85</v>
      </c>
      <c r="E15373" s="36" t="s">
        <v>16</v>
      </c>
      <c r="F15373" s="37">
        <v>100</v>
      </c>
      <c r="G15373" s="38">
        <v>-0.04</v>
      </c>
      <c r="H15373" s="34">
        <v>0.98780271766682681</v>
      </c>
      <c r="I15373" s="35">
        <v>105.14101427888518</v>
      </c>
      <c r="J15373" s="35">
        <v>0.97305729404150287</v>
      </c>
      <c r="K15373" s="35">
        <v>-0.69888915041321287</v>
      </c>
      <c r="L15373" s="35">
        <v>0</v>
      </c>
      <c r="M15373" s="35">
        <v>0</v>
      </c>
      <c r="N15373" s="35">
        <v>0</v>
      </c>
      <c r="O15373" s="35">
        <v>0</v>
      </c>
      <c r="P15373" s="36">
        <v>12</v>
      </c>
      <c r="Q15373" s="37">
        <v>105</v>
      </c>
      <c r="R15373" s="36">
        <v>0</v>
      </c>
      <c r="S15373" s="39">
        <f t="shared" si="536"/>
        <v>100</v>
      </c>
      <c r="T15373" s="34" t="s">
        <v>29</v>
      </c>
      <c r="U15373" s="12">
        <f>((alpha*(beta^speed))*(speed^ceta))</f>
        <v>0.27405334581594099</v>
      </c>
      <c r="V15373" s="8">
        <f t="shared" si="537"/>
        <v>100</v>
      </c>
    </row>
    <row r="15374" spans="1:22">
      <c r="A15374" s="34" t="s">
        <v>20</v>
      </c>
      <c r="B15374" s="34" t="s">
        <v>82</v>
      </c>
      <c r="C15374" s="5" t="s">
        <v>238</v>
      </c>
      <c r="D15374" s="35" t="s">
        <v>85</v>
      </c>
      <c r="E15374" s="36" t="s">
        <v>14</v>
      </c>
      <c r="F15374" s="37">
        <v>100</v>
      </c>
      <c r="G15374" s="38">
        <v>-0.04</v>
      </c>
      <c r="H15374" s="34">
        <v>0.99680515856378371</v>
      </c>
      <c r="I15374" s="35">
        <v>2.1092200932481004E-2</v>
      </c>
      <c r="J15374" s="35">
        <v>41.387318032461408</v>
      </c>
      <c r="K15374" s="35">
        <v>-0.6666087152503446</v>
      </c>
      <c r="L15374" s="35">
        <v>0.89309535532255446</v>
      </c>
      <c r="M15374" s="35">
        <v>1.773369144360248E-2</v>
      </c>
      <c r="N15374" s="35">
        <v>0</v>
      </c>
      <c r="O15374" s="35">
        <v>0</v>
      </c>
      <c r="P15374" s="36">
        <v>12</v>
      </c>
      <c r="Q15374" s="37">
        <v>105</v>
      </c>
      <c r="R15374" s="36">
        <v>10</v>
      </c>
      <c r="S15374" s="39">
        <f t="shared" si="536"/>
        <v>100</v>
      </c>
      <c r="T15374" s="34" t="s">
        <v>44</v>
      </c>
      <c r="U15374" s="12">
        <f>(alpha+(beta/(1+EXP((((-1)*ceta)+(delta*LN(speed)))+(epsilon*speed)))))</f>
        <v>8.0029300690228317E-2</v>
      </c>
      <c r="V15374" s="8">
        <f t="shared" si="537"/>
        <v>100</v>
      </c>
    </row>
    <row r="15375" spans="1:22">
      <c r="A15375" s="34" t="s">
        <v>20</v>
      </c>
      <c r="B15375" s="34" t="s">
        <v>82</v>
      </c>
      <c r="C15375" s="5" t="s">
        <v>238</v>
      </c>
      <c r="D15375" s="35" t="s">
        <v>85</v>
      </c>
      <c r="E15375" s="36" t="s">
        <v>18</v>
      </c>
      <c r="F15375" s="37">
        <v>100</v>
      </c>
      <c r="G15375" s="38">
        <v>-0.04</v>
      </c>
      <c r="H15375" s="34">
        <v>0.99506664447740012</v>
      </c>
      <c r="I15375" s="35">
        <v>8.9654453316528429</v>
      </c>
      <c r="J15375" s="35">
        <v>0.98725119996402833</v>
      </c>
      <c r="K15375" s="35">
        <v>-0.8509179358807083</v>
      </c>
      <c r="L15375" s="35">
        <v>0</v>
      </c>
      <c r="M15375" s="35">
        <v>0</v>
      </c>
      <c r="N15375" s="35">
        <v>0</v>
      </c>
      <c r="O15375" s="35">
        <v>0</v>
      </c>
      <c r="P15375" s="36">
        <v>12</v>
      </c>
      <c r="Q15375" s="37">
        <v>105</v>
      </c>
      <c r="R15375" s="36">
        <v>0</v>
      </c>
      <c r="S15375" s="39">
        <f t="shared" si="536"/>
        <v>100</v>
      </c>
      <c r="T15375" s="34" t="s">
        <v>29</v>
      </c>
      <c r="U15375" s="12">
        <f>((alpha*(beta^speed))*(speed^ceta))</f>
        <v>4.937453545854599E-2</v>
      </c>
      <c r="V15375" s="8">
        <f t="shared" si="537"/>
        <v>100</v>
      </c>
    </row>
    <row r="15376" spans="1:22">
      <c r="A15376" s="34" t="s">
        <v>20</v>
      </c>
      <c r="B15376" s="34" t="s">
        <v>82</v>
      </c>
      <c r="C15376" s="5" t="s">
        <v>238</v>
      </c>
      <c r="D15376" s="35" t="s">
        <v>85</v>
      </c>
      <c r="E15376" s="36" t="s">
        <v>17</v>
      </c>
      <c r="F15376" s="37">
        <v>100</v>
      </c>
      <c r="G15376" s="38">
        <v>-0.04</v>
      </c>
      <c r="H15376" s="34">
        <v>0.98569529728218763</v>
      </c>
      <c r="I15376" s="35">
        <v>2226.2169523475604</v>
      </c>
      <c r="J15376" s="35">
        <v>0.96606310804326301</v>
      </c>
      <c r="K15376" s="35">
        <v>-0.50704028282012115</v>
      </c>
      <c r="L15376" s="35">
        <v>0</v>
      </c>
      <c r="M15376" s="35">
        <v>0</v>
      </c>
      <c r="N15376" s="35">
        <v>0</v>
      </c>
      <c r="O15376" s="35">
        <v>0</v>
      </c>
      <c r="P15376" s="36">
        <v>12</v>
      </c>
      <c r="Q15376" s="37">
        <v>105</v>
      </c>
      <c r="R15376" s="36">
        <v>0</v>
      </c>
      <c r="S15376" s="39">
        <f t="shared" si="536"/>
        <v>100</v>
      </c>
      <c r="T15376" s="34" t="s">
        <v>29</v>
      </c>
      <c r="U15376" s="12">
        <f>((alpha*(beta^speed))*(speed^ceta))</f>
        <v>6.8239632843406524</v>
      </c>
      <c r="V15376" s="8">
        <f t="shared" si="537"/>
        <v>100</v>
      </c>
    </row>
    <row r="15377" spans="1:22">
      <c r="A15377" s="34" t="s">
        <v>20</v>
      </c>
      <c r="B15377" s="34" t="s">
        <v>82</v>
      </c>
      <c r="C15377" s="5" t="s">
        <v>238</v>
      </c>
      <c r="D15377" s="35" t="s">
        <v>85</v>
      </c>
      <c r="E15377" s="36" t="s">
        <v>15</v>
      </c>
      <c r="F15377" s="37">
        <v>0</v>
      </c>
      <c r="G15377" s="38">
        <v>-0.02</v>
      </c>
      <c r="H15377" s="34">
        <v>0.99588379885661571</v>
      </c>
      <c r="I15377" s="35">
        <v>77.533171302677005</v>
      </c>
      <c r="J15377" s="35">
        <v>1.0017516908487845</v>
      </c>
      <c r="K15377" s="35">
        <v>-1.0721583445613561</v>
      </c>
      <c r="L15377" s="35">
        <v>0</v>
      </c>
      <c r="M15377" s="35">
        <v>0</v>
      </c>
      <c r="N15377" s="35">
        <v>0</v>
      </c>
      <c r="O15377" s="35">
        <v>0</v>
      </c>
      <c r="P15377" s="36">
        <v>12</v>
      </c>
      <c r="Q15377" s="37">
        <v>105</v>
      </c>
      <c r="R15377" s="36">
        <v>0</v>
      </c>
      <c r="S15377" s="39">
        <f t="shared" si="536"/>
        <v>100</v>
      </c>
      <c r="T15377" s="34" t="s">
        <v>29</v>
      </c>
      <c r="U15377" s="12">
        <f>((alpha*(beta^speed))*(speed^ceta))</f>
        <v>0.66248991845015626</v>
      </c>
      <c r="V15377" s="8">
        <f t="shared" si="537"/>
        <v>100</v>
      </c>
    </row>
    <row r="15378" spans="1:22">
      <c r="A15378" s="34" t="s">
        <v>20</v>
      </c>
      <c r="B15378" s="34" t="s">
        <v>82</v>
      </c>
      <c r="C15378" s="5" t="s">
        <v>238</v>
      </c>
      <c r="D15378" s="35" t="s">
        <v>85</v>
      </c>
      <c r="E15378" s="36" t="s">
        <v>16</v>
      </c>
      <c r="F15378" s="37">
        <v>0</v>
      </c>
      <c r="G15378" s="38">
        <v>-0.02</v>
      </c>
      <c r="H15378" s="34">
        <v>0.99346972305141268</v>
      </c>
      <c r="I15378" s="35">
        <v>1.4116101590557659</v>
      </c>
      <c r="J15378" s="35">
        <v>802.76906951076535</v>
      </c>
      <c r="K15378" s="35">
        <v>-1.6851036340294911</v>
      </c>
      <c r="L15378" s="35">
        <v>0.79460856066463947</v>
      </c>
      <c r="M15378" s="35">
        <v>1.9751340301259614E-2</v>
      </c>
      <c r="N15378" s="35">
        <v>0</v>
      </c>
      <c r="O15378" s="35">
        <v>0</v>
      </c>
      <c r="P15378" s="36">
        <v>12</v>
      </c>
      <c r="Q15378" s="37">
        <v>105</v>
      </c>
      <c r="R15378" s="36">
        <v>10</v>
      </c>
      <c r="S15378" s="39">
        <f t="shared" si="536"/>
        <v>100</v>
      </c>
      <c r="T15378" s="34" t="s">
        <v>44</v>
      </c>
      <c r="U15378" s="12">
        <f>(alpha+(beta/(1+EXP((((-1)*ceta)+(delta*LN(speed)))+(epsilon*speed)))))</f>
        <v>1.9430631806973619</v>
      </c>
      <c r="V15378" s="8">
        <f t="shared" si="537"/>
        <v>100</v>
      </c>
    </row>
    <row r="15379" spans="1:22">
      <c r="A15379" s="34" t="s">
        <v>20</v>
      </c>
      <c r="B15379" s="34" t="s">
        <v>82</v>
      </c>
      <c r="C15379" s="5" t="s">
        <v>238</v>
      </c>
      <c r="D15379" s="35" t="s">
        <v>85</v>
      </c>
      <c r="E15379" s="36" t="s">
        <v>14</v>
      </c>
      <c r="F15379" s="37">
        <v>0</v>
      </c>
      <c r="G15379" s="38">
        <v>-0.02</v>
      </c>
      <c r="H15379" s="34">
        <v>0.99801373550291206</v>
      </c>
      <c r="I15379" s="35">
        <v>1.6000912804910252E-2</v>
      </c>
      <c r="J15379" s="35">
        <v>3.7245702415888295E-2</v>
      </c>
      <c r="K15379" s="35">
        <v>0.97609597544161031</v>
      </c>
      <c r="L15379" s="35">
        <v>0</v>
      </c>
      <c r="M15379" s="35">
        <v>0</v>
      </c>
      <c r="N15379" s="35">
        <v>0</v>
      </c>
      <c r="O15379" s="35">
        <v>0</v>
      </c>
      <c r="P15379" s="36">
        <v>12</v>
      </c>
      <c r="Q15379" s="37">
        <v>105</v>
      </c>
      <c r="R15379" s="36">
        <v>2</v>
      </c>
      <c r="S15379" s="39">
        <f t="shared" si="536"/>
        <v>100</v>
      </c>
      <c r="T15379" s="34" t="s">
        <v>31</v>
      </c>
      <c r="U15379" s="12">
        <f>((alpha+(beta*speed))^((-1)/ceta))</f>
        <v>0.25883986344387105</v>
      </c>
      <c r="V15379" s="8">
        <f t="shared" si="537"/>
        <v>100</v>
      </c>
    </row>
    <row r="15380" spans="1:22">
      <c r="A15380" s="34" t="s">
        <v>20</v>
      </c>
      <c r="B15380" s="34" t="s">
        <v>82</v>
      </c>
      <c r="C15380" s="5" t="s">
        <v>238</v>
      </c>
      <c r="D15380" s="35" t="s">
        <v>85</v>
      </c>
      <c r="E15380" s="36" t="s">
        <v>18</v>
      </c>
      <c r="F15380" s="37">
        <v>0</v>
      </c>
      <c r="G15380" s="38">
        <v>-0.02</v>
      </c>
      <c r="H15380" s="34">
        <v>0.99331428589412074</v>
      </c>
      <c r="I15380" s="35">
        <v>-0.15797352807186538</v>
      </c>
      <c r="J15380" s="35">
        <v>9.1003047867059567E-2</v>
      </c>
      <c r="K15380" s="35">
        <v>1.2006215348289355</v>
      </c>
      <c r="L15380" s="35">
        <v>0</v>
      </c>
      <c r="M15380" s="35">
        <v>0</v>
      </c>
      <c r="N15380" s="35">
        <v>0</v>
      </c>
      <c r="O15380" s="35">
        <v>0</v>
      </c>
      <c r="P15380" s="36">
        <v>12</v>
      </c>
      <c r="Q15380" s="37">
        <v>105</v>
      </c>
      <c r="R15380" s="36">
        <v>2</v>
      </c>
      <c r="S15380" s="39">
        <f t="shared" si="536"/>
        <v>100</v>
      </c>
      <c r="T15380" s="34" t="s">
        <v>31</v>
      </c>
      <c r="U15380" s="12">
        <f>((alpha+(beta*speed))^((-1)/ceta))</f>
        <v>0.16126303378503873</v>
      </c>
      <c r="V15380" s="8">
        <f t="shared" si="537"/>
        <v>100</v>
      </c>
    </row>
    <row r="15381" spans="1:22">
      <c r="A15381" s="34" t="s">
        <v>20</v>
      </c>
      <c r="B15381" s="34" t="s">
        <v>82</v>
      </c>
      <c r="C15381" s="5" t="s">
        <v>238</v>
      </c>
      <c r="D15381" s="35" t="s">
        <v>85</v>
      </c>
      <c r="E15381" s="36" t="s">
        <v>17</v>
      </c>
      <c r="F15381" s="37">
        <v>0</v>
      </c>
      <c r="G15381" s="38">
        <v>-0.02</v>
      </c>
      <c r="H15381" s="34">
        <v>0.99318625408646133</v>
      </c>
      <c r="I15381" s="35">
        <v>9.7747567563039439</v>
      </c>
      <c r="J15381" s="35">
        <v>-4.7566109535270478</v>
      </c>
      <c r="K15381" s="35">
        <v>-1.2447585717069143</v>
      </c>
      <c r="L15381" s="35">
        <v>0</v>
      </c>
      <c r="M15381" s="35">
        <v>0</v>
      </c>
      <c r="N15381" s="35">
        <v>0</v>
      </c>
      <c r="O15381" s="35">
        <v>0</v>
      </c>
      <c r="P15381" s="36">
        <v>12</v>
      </c>
      <c r="Q15381" s="37">
        <v>105</v>
      </c>
      <c r="R15381" s="36">
        <v>13</v>
      </c>
      <c r="S15381" s="39">
        <f t="shared" si="536"/>
        <v>100</v>
      </c>
      <c r="T15381" s="34" t="s">
        <v>50</v>
      </c>
      <c r="U15381" s="12">
        <f>EXP((alpha+(beta/speed))+(ceta*LN(speed)))</f>
        <v>54.318538830144732</v>
      </c>
      <c r="V15381" s="8">
        <f t="shared" si="537"/>
        <v>100</v>
      </c>
    </row>
    <row r="15382" spans="1:22">
      <c r="A15382" s="34" t="s">
        <v>20</v>
      </c>
      <c r="B15382" s="34" t="s">
        <v>82</v>
      </c>
      <c r="C15382" s="5" t="s">
        <v>238</v>
      </c>
      <c r="D15382" s="35" t="s">
        <v>85</v>
      </c>
      <c r="E15382" s="36" t="s">
        <v>15</v>
      </c>
      <c r="F15382" s="37">
        <v>50</v>
      </c>
      <c r="G15382" s="38">
        <v>-0.02</v>
      </c>
      <c r="H15382" s="34">
        <v>0.995178088350266</v>
      </c>
      <c r="I15382" s="35">
        <v>0.55960373661302143</v>
      </c>
      <c r="J15382" s="35">
        <v>70.232093092963808</v>
      </c>
      <c r="K15382" s="35">
        <v>-0.59409414046021369</v>
      </c>
      <c r="L15382" s="35">
        <v>0.64656404962059688</v>
      </c>
      <c r="M15382" s="35">
        <v>3.3491142104598616E-2</v>
      </c>
      <c r="N15382" s="35">
        <v>0</v>
      </c>
      <c r="O15382" s="35">
        <v>0</v>
      </c>
      <c r="P15382" s="36">
        <v>12</v>
      </c>
      <c r="Q15382" s="37">
        <v>105</v>
      </c>
      <c r="R15382" s="36">
        <v>10</v>
      </c>
      <c r="S15382" s="39">
        <f t="shared" si="536"/>
        <v>100</v>
      </c>
      <c r="T15382" s="34" t="s">
        <v>44</v>
      </c>
      <c r="U15382" s="12">
        <f>(alpha+(beta/(1+EXP((((-1)*ceta)+(delta*LN(speed)))+(epsilon*speed)))))</f>
        <v>0.62886101273814576</v>
      </c>
      <c r="V15382" s="8">
        <f t="shared" si="537"/>
        <v>100</v>
      </c>
    </row>
    <row r="15383" spans="1:22">
      <c r="A15383" s="34" t="s">
        <v>20</v>
      </c>
      <c r="B15383" s="34" t="s">
        <v>82</v>
      </c>
      <c r="C15383" s="5" t="s">
        <v>238</v>
      </c>
      <c r="D15383" s="35" t="s">
        <v>85</v>
      </c>
      <c r="E15383" s="36" t="s">
        <v>16</v>
      </c>
      <c r="F15383" s="37">
        <v>50</v>
      </c>
      <c r="G15383" s="38">
        <v>-0.02</v>
      </c>
      <c r="H15383" s="34">
        <v>0.98939040863136618</v>
      </c>
      <c r="I15383" s="35">
        <v>0.40534831306343078</v>
      </c>
      <c r="J15383" s="35">
        <v>201.39263242504495</v>
      </c>
      <c r="K15383" s="35">
        <v>-0.16519276834299088</v>
      </c>
      <c r="L15383" s="35">
        <v>0.82732743108239881</v>
      </c>
      <c r="M15383" s="35">
        <v>1.3605391030213656E-2</v>
      </c>
      <c r="N15383" s="35">
        <v>0</v>
      </c>
      <c r="O15383" s="35">
        <v>0</v>
      </c>
      <c r="P15383" s="36">
        <v>12</v>
      </c>
      <c r="Q15383" s="37">
        <v>105</v>
      </c>
      <c r="R15383" s="36">
        <v>10</v>
      </c>
      <c r="S15383" s="39">
        <f t="shared" si="536"/>
        <v>100</v>
      </c>
      <c r="T15383" s="34" t="s">
        <v>44</v>
      </c>
      <c r="U15383" s="12">
        <f>(alpha+(beta/(1+EXP((((-1)*ceta)+(delta*LN(speed)))+(epsilon*speed)))))</f>
        <v>1.3706988490077707</v>
      </c>
      <c r="V15383" s="8">
        <f t="shared" si="537"/>
        <v>100</v>
      </c>
    </row>
    <row r="15384" spans="1:22">
      <c r="A15384" s="34" t="s">
        <v>20</v>
      </c>
      <c r="B15384" s="34" t="s">
        <v>82</v>
      </c>
      <c r="C15384" s="5" t="s">
        <v>238</v>
      </c>
      <c r="D15384" s="35" t="s">
        <v>85</v>
      </c>
      <c r="E15384" s="36" t="s">
        <v>14</v>
      </c>
      <c r="F15384" s="37">
        <v>50</v>
      </c>
      <c r="G15384" s="38">
        <v>-0.02</v>
      </c>
      <c r="H15384" s="34">
        <v>0.99769377587900043</v>
      </c>
      <c r="I15384" s="35">
        <v>24.731752868929824</v>
      </c>
      <c r="J15384" s="35">
        <v>0.99572339678647903</v>
      </c>
      <c r="K15384" s="35">
        <v>-0.96393365017151</v>
      </c>
      <c r="L15384" s="35">
        <v>0</v>
      </c>
      <c r="M15384" s="35">
        <v>0</v>
      </c>
      <c r="N15384" s="35">
        <v>0</v>
      </c>
      <c r="O15384" s="35">
        <v>0</v>
      </c>
      <c r="P15384" s="36">
        <v>12</v>
      </c>
      <c r="Q15384" s="37">
        <v>105</v>
      </c>
      <c r="R15384" s="36">
        <v>0</v>
      </c>
      <c r="S15384" s="39">
        <f t="shared" si="536"/>
        <v>100</v>
      </c>
      <c r="T15384" s="34" t="s">
        <v>29</v>
      </c>
      <c r="U15384" s="12">
        <f>((alpha*(beta^speed))*(speed^ceta))</f>
        <v>0.19022114711939223</v>
      </c>
      <c r="V15384" s="8">
        <f t="shared" si="537"/>
        <v>100</v>
      </c>
    </row>
    <row r="15385" spans="1:22">
      <c r="A15385" s="34" t="s">
        <v>20</v>
      </c>
      <c r="B15385" s="34" t="s">
        <v>82</v>
      </c>
      <c r="C15385" s="5" t="s">
        <v>238</v>
      </c>
      <c r="D15385" s="35" t="s">
        <v>85</v>
      </c>
      <c r="E15385" s="36" t="s">
        <v>18</v>
      </c>
      <c r="F15385" s="37">
        <v>50</v>
      </c>
      <c r="G15385" s="38">
        <v>-0.02</v>
      </c>
      <c r="H15385" s="34">
        <v>0.99553835009521707</v>
      </c>
      <c r="I15385" s="35">
        <v>10.106310383286608</v>
      </c>
      <c r="J15385" s="35">
        <v>0.99759146443101621</v>
      </c>
      <c r="K15385" s="35">
        <v>-0.90373256795197265</v>
      </c>
      <c r="L15385" s="35">
        <v>0</v>
      </c>
      <c r="M15385" s="35">
        <v>0</v>
      </c>
      <c r="N15385" s="35">
        <v>0</v>
      </c>
      <c r="O15385" s="35">
        <v>0</v>
      </c>
      <c r="P15385" s="36">
        <v>12</v>
      </c>
      <c r="Q15385" s="37">
        <v>105</v>
      </c>
      <c r="R15385" s="36">
        <v>0</v>
      </c>
      <c r="S15385" s="39">
        <f t="shared" si="536"/>
        <v>100</v>
      </c>
      <c r="T15385" s="34" t="s">
        <v>29</v>
      </c>
      <c r="U15385" s="12">
        <f>((alpha*(beta^speed))*(speed^ceta))</f>
        <v>0.12370861786828785</v>
      </c>
      <c r="V15385" s="8">
        <f t="shared" si="537"/>
        <v>100</v>
      </c>
    </row>
    <row r="15386" spans="1:22">
      <c r="A15386" s="34" t="s">
        <v>20</v>
      </c>
      <c r="B15386" s="34" t="s">
        <v>82</v>
      </c>
      <c r="C15386" s="5" t="s">
        <v>238</v>
      </c>
      <c r="D15386" s="35" t="s">
        <v>85</v>
      </c>
      <c r="E15386" s="36" t="s">
        <v>17</v>
      </c>
      <c r="F15386" s="37">
        <v>50</v>
      </c>
      <c r="G15386" s="38">
        <v>-0.02</v>
      </c>
      <c r="H15386" s="34">
        <v>0.9900356270417402</v>
      </c>
      <c r="I15386" s="35">
        <v>10.677817404863001</v>
      </c>
      <c r="J15386" s="35">
        <v>-8.9444986196593721</v>
      </c>
      <c r="K15386" s="35">
        <v>-1.4659446494515089</v>
      </c>
      <c r="L15386" s="35">
        <v>0</v>
      </c>
      <c r="M15386" s="35">
        <v>0</v>
      </c>
      <c r="N15386" s="35">
        <v>0</v>
      </c>
      <c r="O15386" s="35">
        <v>0</v>
      </c>
      <c r="P15386" s="36">
        <v>12</v>
      </c>
      <c r="Q15386" s="37">
        <v>105</v>
      </c>
      <c r="R15386" s="36">
        <v>13</v>
      </c>
      <c r="S15386" s="39">
        <f t="shared" si="536"/>
        <v>100</v>
      </c>
      <c r="T15386" s="34" t="s">
        <v>50</v>
      </c>
      <c r="U15386" s="12">
        <f>EXP((alpha+(beta/speed))+(ceta*LN(speed)))</f>
        <v>46.40688466858132</v>
      </c>
      <c r="V15386" s="8">
        <f t="shared" si="537"/>
        <v>100</v>
      </c>
    </row>
    <row r="15387" spans="1:22">
      <c r="A15387" s="34" t="s">
        <v>20</v>
      </c>
      <c r="B15387" s="34" t="s">
        <v>82</v>
      </c>
      <c r="C15387" s="5" t="s">
        <v>238</v>
      </c>
      <c r="D15387" s="35" t="s">
        <v>85</v>
      </c>
      <c r="E15387" s="36" t="s">
        <v>15</v>
      </c>
      <c r="F15387" s="37">
        <v>100</v>
      </c>
      <c r="G15387" s="38">
        <v>-0.02</v>
      </c>
      <c r="H15387" s="34">
        <v>0.99181834995900275</v>
      </c>
      <c r="I15387" s="35">
        <v>0.5213926756342494</v>
      </c>
      <c r="J15387" s="35">
        <v>59.741276782442007</v>
      </c>
      <c r="K15387" s="35">
        <v>-0.6501975537951139</v>
      </c>
      <c r="L15387" s="35">
        <v>0.53248604994098159</v>
      </c>
      <c r="M15387" s="35">
        <v>3.7343747451939802E-2</v>
      </c>
      <c r="N15387" s="35">
        <v>0</v>
      </c>
      <c r="O15387" s="35">
        <v>0</v>
      </c>
      <c r="P15387" s="36">
        <v>12</v>
      </c>
      <c r="Q15387" s="37">
        <v>105</v>
      </c>
      <c r="R15387" s="36">
        <v>10</v>
      </c>
      <c r="S15387" s="39">
        <f t="shared" si="536"/>
        <v>100</v>
      </c>
      <c r="T15387" s="34" t="s">
        <v>44</v>
      </c>
      <c r="U15387" s="12">
        <f>(alpha+(beta/(1+EXP((((-1)*ceta)+(delta*LN(speed)))+(epsilon*speed)))))</f>
        <v>0.58546062853813408</v>
      </c>
      <c r="V15387" s="8">
        <f t="shared" si="537"/>
        <v>100</v>
      </c>
    </row>
    <row r="15388" spans="1:22">
      <c r="A15388" s="34" t="s">
        <v>20</v>
      </c>
      <c r="B15388" s="34" t="s">
        <v>82</v>
      </c>
      <c r="C15388" s="5" t="s">
        <v>238</v>
      </c>
      <c r="D15388" s="35" t="s">
        <v>85</v>
      </c>
      <c r="E15388" s="36" t="s">
        <v>16</v>
      </c>
      <c r="F15388" s="37">
        <v>100</v>
      </c>
      <c r="G15388" s="38">
        <v>-0.02</v>
      </c>
      <c r="H15388" s="34">
        <v>0.98543977577988118</v>
      </c>
      <c r="I15388" s="35">
        <v>4.9688976400070875E-2</v>
      </c>
      <c r="J15388" s="35">
        <v>290.65319731298683</v>
      </c>
      <c r="K15388" s="35">
        <v>-0.75691297674694658</v>
      </c>
      <c r="L15388" s="35">
        <v>0.7282293683856681</v>
      </c>
      <c r="M15388" s="35">
        <v>1.4814741518864924E-2</v>
      </c>
      <c r="N15388" s="35">
        <v>0</v>
      </c>
      <c r="O15388" s="35">
        <v>0</v>
      </c>
      <c r="P15388" s="36">
        <v>12</v>
      </c>
      <c r="Q15388" s="37">
        <v>105</v>
      </c>
      <c r="R15388" s="36">
        <v>10</v>
      </c>
      <c r="S15388" s="39">
        <f t="shared" si="536"/>
        <v>100</v>
      </c>
      <c r="T15388" s="34" t="s">
        <v>44</v>
      </c>
      <c r="U15388" s="12">
        <f>(alpha+(beta/(1+EXP((((-1)*ceta)+(delta*LN(speed)))+(epsilon*speed)))))</f>
        <v>1.129086332919123</v>
      </c>
      <c r="V15388" s="8">
        <f t="shared" si="537"/>
        <v>100</v>
      </c>
    </row>
    <row r="15389" spans="1:22">
      <c r="A15389" s="34" t="s">
        <v>20</v>
      </c>
      <c r="B15389" s="34" t="s">
        <v>82</v>
      </c>
      <c r="C15389" s="5" t="s">
        <v>238</v>
      </c>
      <c r="D15389" s="35" t="s">
        <v>85</v>
      </c>
      <c r="E15389" s="36" t="s">
        <v>14</v>
      </c>
      <c r="F15389" s="37">
        <v>100</v>
      </c>
      <c r="G15389" s="38">
        <v>-0.02</v>
      </c>
      <c r="H15389" s="34">
        <v>0.99768543877890103</v>
      </c>
      <c r="I15389" s="35">
        <v>24.575855865242701</v>
      </c>
      <c r="J15389" s="35">
        <v>0.99358723207002242</v>
      </c>
      <c r="K15389" s="35">
        <v>-0.95934103899438028</v>
      </c>
      <c r="L15389" s="35">
        <v>0</v>
      </c>
      <c r="M15389" s="35">
        <v>0</v>
      </c>
      <c r="N15389" s="35">
        <v>0</v>
      </c>
      <c r="O15389" s="35">
        <v>0</v>
      </c>
      <c r="P15389" s="36">
        <v>12</v>
      </c>
      <c r="Q15389" s="37">
        <v>105</v>
      </c>
      <c r="R15389" s="36">
        <v>0</v>
      </c>
      <c r="S15389" s="39">
        <f t="shared" si="536"/>
        <v>100</v>
      </c>
      <c r="T15389" s="34" t="s">
        <v>29</v>
      </c>
      <c r="U15389" s="12">
        <f>((alpha*(beta^speed))*(speed^ceta))</f>
        <v>0.15574954159363846</v>
      </c>
      <c r="V15389" s="8">
        <f t="shared" si="537"/>
        <v>100</v>
      </c>
    </row>
    <row r="15390" spans="1:22">
      <c r="A15390" s="34" t="s">
        <v>20</v>
      </c>
      <c r="B15390" s="34" t="s">
        <v>82</v>
      </c>
      <c r="C15390" s="5" t="s">
        <v>238</v>
      </c>
      <c r="D15390" s="35" t="s">
        <v>85</v>
      </c>
      <c r="E15390" s="36" t="s">
        <v>18</v>
      </c>
      <c r="F15390" s="37">
        <v>100</v>
      </c>
      <c r="G15390" s="38">
        <v>-0.02</v>
      </c>
      <c r="H15390" s="34">
        <v>0.99492480241329073</v>
      </c>
      <c r="I15390" s="35">
        <v>9.4492987331586153</v>
      </c>
      <c r="J15390" s="35">
        <v>0.99492474923303598</v>
      </c>
      <c r="K15390" s="35">
        <v>-0.86683017150568931</v>
      </c>
      <c r="L15390" s="35">
        <v>0</v>
      </c>
      <c r="M15390" s="35">
        <v>0</v>
      </c>
      <c r="N15390" s="35">
        <v>0</v>
      </c>
      <c r="O15390" s="35">
        <v>0</v>
      </c>
      <c r="P15390" s="36">
        <v>12</v>
      </c>
      <c r="Q15390" s="37">
        <v>105</v>
      </c>
      <c r="R15390" s="36">
        <v>0</v>
      </c>
      <c r="S15390" s="39">
        <f t="shared" si="536"/>
        <v>100</v>
      </c>
      <c r="T15390" s="34" t="s">
        <v>29</v>
      </c>
      <c r="U15390" s="12">
        <f>((alpha*(beta^speed))*(speed^ceta))</f>
        <v>0.10489690261727777</v>
      </c>
      <c r="V15390" s="8">
        <f t="shared" si="537"/>
        <v>100</v>
      </c>
    </row>
    <row r="15391" spans="1:22">
      <c r="A15391" s="34" t="s">
        <v>20</v>
      </c>
      <c r="B15391" s="34" t="s">
        <v>82</v>
      </c>
      <c r="C15391" s="5" t="s">
        <v>238</v>
      </c>
      <c r="D15391" s="35" t="s">
        <v>85</v>
      </c>
      <c r="E15391" s="36" t="s">
        <v>17</v>
      </c>
      <c r="F15391" s="37">
        <v>100</v>
      </c>
      <c r="G15391" s="38">
        <v>-0.02</v>
      </c>
      <c r="H15391" s="34">
        <v>0.98633487925348118</v>
      </c>
      <c r="I15391" s="35">
        <v>11.217277219351226</v>
      </c>
      <c r="J15391" s="35">
        <v>-11.541746874592528</v>
      </c>
      <c r="K15391" s="35">
        <v>-1.590685515604904</v>
      </c>
      <c r="L15391" s="35">
        <v>0</v>
      </c>
      <c r="M15391" s="35">
        <v>0</v>
      </c>
      <c r="N15391" s="35">
        <v>0</v>
      </c>
      <c r="O15391" s="35">
        <v>0</v>
      </c>
      <c r="P15391" s="36">
        <v>12</v>
      </c>
      <c r="Q15391" s="37">
        <v>105</v>
      </c>
      <c r="R15391" s="36">
        <v>13</v>
      </c>
      <c r="S15391" s="39">
        <f t="shared" si="536"/>
        <v>100</v>
      </c>
      <c r="T15391" s="34" t="s">
        <v>50</v>
      </c>
      <c r="U15391" s="12">
        <f>EXP((alpha+(beta/speed))+(ceta*LN(speed)))</f>
        <v>43.662178152915629</v>
      </c>
      <c r="V15391" s="8">
        <f t="shared" si="537"/>
        <v>100</v>
      </c>
    </row>
    <row r="15392" spans="1:22">
      <c r="A15392" s="34" t="s">
        <v>20</v>
      </c>
      <c r="B15392" s="34" t="s">
        <v>82</v>
      </c>
      <c r="C15392" s="5" t="s">
        <v>238</v>
      </c>
      <c r="D15392" s="35" t="s">
        <v>85</v>
      </c>
      <c r="E15392" s="36" t="s">
        <v>15</v>
      </c>
      <c r="F15392" s="37">
        <v>0</v>
      </c>
      <c r="G15392" s="38">
        <v>0.02</v>
      </c>
      <c r="H15392" s="34">
        <v>0.99233564569158739</v>
      </c>
      <c r="I15392" s="35">
        <v>1.5163524096643872</v>
      </c>
      <c r="J15392" s="35">
        <v>55.020053406480685</v>
      </c>
      <c r="K15392" s="35">
        <v>-7.2413942334957945E-2</v>
      </c>
      <c r="L15392" s="35">
        <v>0.74690001633854874</v>
      </c>
      <c r="M15392" s="35">
        <v>3.4072428125912012E-2</v>
      </c>
      <c r="N15392" s="35">
        <v>0</v>
      </c>
      <c r="O15392" s="35">
        <v>0</v>
      </c>
      <c r="P15392" s="36">
        <v>12</v>
      </c>
      <c r="Q15392" s="37">
        <v>105</v>
      </c>
      <c r="R15392" s="36">
        <v>10</v>
      </c>
      <c r="S15392" s="39">
        <f t="shared" si="536"/>
        <v>100</v>
      </c>
      <c r="T15392" s="34" t="s">
        <v>44</v>
      </c>
      <c r="U15392" s="12">
        <f>(alpha+(beta/(1+EXP((((-1)*ceta)+(delta*LN(speed)))+(epsilon*speed)))))</f>
        <v>1.5706894691148783</v>
      </c>
      <c r="V15392" s="8">
        <f t="shared" si="537"/>
        <v>100</v>
      </c>
    </row>
    <row r="15393" spans="1:22">
      <c r="A15393" s="34" t="s">
        <v>20</v>
      </c>
      <c r="B15393" s="34" t="s">
        <v>82</v>
      </c>
      <c r="C15393" s="5" t="s">
        <v>238</v>
      </c>
      <c r="D15393" s="35" t="s">
        <v>85</v>
      </c>
      <c r="E15393" s="36" t="s">
        <v>16</v>
      </c>
      <c r="F15393" s="37">
        <v>0</v>
      </c>
      <c r="G15393" s="38">
        <v>0.02</v>
      </c>
      <c r="H15393" s="34">
        <v>0.9964781452986573</v>
      </c>
      <c r="I15393" s="35">
        <v>141.20694340693439</v>
      </c>
      <c r="J15393" s="35">
        <v>1.009341170558032</v>
      </c>
      <c r="K15393" s="35">
        <v>-0.73196130537324466</v>
      </c>
      <c r="L15393" s="35">
        <v>0</v>
      </c>
      <c r="M15393" s="35">
        <v>0</v>
      </c>
      <c r="N15393" s="35">
        <v>0</v>
      </c>
      <c r="O15393" s="35">
        <v>0</v>
      </c>
      <c r="P15393" s="36">
        <v>12</v>
      </c>
      <c r="Q15393" s="37">
        <v>105</v>
      </c>
      <c r="R15393" s="36">
        <v>0</v>
      </c>
      <c r="S15393" s="39">
        <f t="shared" si="536"/>
        <v>100</v>
      </c>
      <c r="T15393" s="34" t="s">
        <v>29</v>
      </c>
      <c r="U15393" s="12">
        <f>((alpha*(beta^speed))*(speed^ceta))</f>
        <v>12.295105795381945</v>
      </c>
      <c r="V15393" s="8">
        <f t="shared" si="537"/>
        <v>100</v>
      </c>
    </row>
    <row r="15394" spans="1:22">
      <c r="A15394" s="34" t="s">
        <v>20</v>
      </c>
      <c r="B15394" s="34" t="s">
        <v>82</v>
      </c>
      <c r="C15394" s="5" t="s">
        <v>238</v>
      </c>
      <c r="D15394" s="35" t="s">
        <v>85</v>
      </c>
      <c r="E15394" s="36" t="s">
        <v>14</v>
      </c>
      <c r="F15394" s="37">
        <v>0</v>
      </c>
      <c r="G15394" s="38">
        <v>0.02</v>
      </c>
      <c r="H15394" s="34">
        <v>0.99802667977538173</v>
      </c>
      <c r="I15394" s="35">
        <v>2.8921333401061537</v>
      </c>
      <c r="J15394" s="35">
        <v>0.71546765042567995</v>
      </c>
      <c r="K15394" s="35">
        <v>-0.8223914462491585</v>
      </c>
      <c r="L15394" s="35">
        <v>0</v>
      </c>
      <c r="M15394" s="35">
        <v>0</v>
      </c>
      <c r="N15394" s="35">
        <v>0</v>
      </c>
      <c r="O15394" s="35">
        <v>0</v>
      </c>
      <c r="P15394" s="36">
        <v>12</v>
      </c>
      <c r="Q15394" s="37">
        <v>105</v>
      </c>
      <c r="R15394" s="36">
        <v>13</v>
      </c>
      <c r="S15394" s="39">
        <f t="shared" si="536"/>
        <v>100</v>
      </c>
      <c r="T15394" s="34" t="s">
        <v>50</v>
      </c>
      <c r="U15394" s="12">
        <f>EXP((alpha+(beta/speed))+(ceta*LN(speed)))</f>
        <v>0.41149247208669359</v>
      </c>
      <c r="V15394" s="8">
        <f t="shared" si="537"/>
        <v>100</v>
      </c>
    </row>
    <row r="15395" spans="1:22">
      <c r="A15395" s="34" t="s">
        <v>20</v>
      </c>
      <c r="B15395" s="34" t="s">
        <v>82</v>
      </c>
      <c r="C15395" s="5" t="s">
        <v>238</v>
      </c>
      <c r="D15395" s="35" t="s">
        <v>85</v>
      </c>
      <c r="E15395" s="36" t="s">
        <v>18</v>
      </c>
      <c r="F15395" s="37">
        <v>0</v>
      </c>
      <c r="G15395" s="38">
        <v>0.02</v>
      </c>
      <c r="H15395" s="34">
        <v>0.99556734118603774</v>
      </c>
      <c r="I15395" s="35">
        <v>8.9519286278895951</v>
      </c>
      <c r="J15395" s="35">
        <v>1.0067275670454745</v>
      </c>
      <c r="K15395" s="35">
        <v>-0.88965637528219377</v>
      </c>
      <c r="L15395" s="35">
        <v>0</v>
      </c>
      <c r="M15395" s="35">
        <v>0</v>
      </c>
      <c r="N15395" s="35">
        <v>0</v>
      </c>
      <c r="O15395" s="35">
        <v>0</v>
      </c>
      <c r="P15395" s="36">
        <v>12</v>
      </c>
      <c r="Q15395" s="37">
        <v>105</v>
      </c>
      <c r="R15395" s="36">
        <v>0</v>
      </c>
      <c r="S15395" s="39">
        <f t="shared" si="536"/>
        <v>100</v>
      </c>
      <c r="T15395" s="34" t="s">
        <v>29</v>
      </c>
      <c r="U15395" s="12">
        <f>((alpha*(beta^speed))*(speed^ceta))</f>
        <v>0.29093767162190864</v>
      </c>
      <c r="V15395" s="8">
        <f t="shared" si="537"/>
        <v>100</v>
      </c>
    </row>
    <row r="15396" spans="1:22">
      <c r="A15396" s="34" t="s">
        <v>20</v>
      </c>
      <c r="B15396" s="34" t="s">
        <v>82</v>
      </c>
      <c r="C15396" s="5" t="s">
        <v>238</v>
      </c>
      <c r="D15396" s="35" t="s">
        <v>85</v>
      </c>
      <c r="E15396" s="36" t="s">
        <v>17</v>
      </c>
      <c r="F15396" s="37">
        <v>0</v>
      </c>
      <c r="G15396" s="38">
        <v>0.02</v>
      </c>
      <c r="H15396" s="34">
        <v>0.99749067010113812</v>
      </c>
      <c r="I15396" s="35">
        <v>4609.9621130720952</v>
      </c>
      <c r="J15396" s="35">
        <v>1.0089580720129308</v>
      </c>
      <c r="K15396" s="35">
        <v>-0.75832667048615932</v>
      </c>
      <c r="L15396" s="35">
        <v>0</v>
      </c>
      <c r="M15396" s="35">
        <v>0</v>
      </c>
      <c r="N15396" s="35">
        <v>0</v>
      </c>
      <c r="O15396" s="35">
        <v>0</v>
      </c>
      <c r="P15396" s="36">
        <v>12</v>
      </c>
      <c r="Q15396" s="37">
        <v>105</v>
      </c>
      <c r="R15396" s="36">
        <v>0</v>
      </c>
      <c r="S15396" s="39">
        <f t="shared" si="536"/>
        <v>100</v>
      </c>
      <c r="T15396" s="34" t="s">
        <v>29</v>
      </c>
      <c r="U15396" s="12">
        <f>((alpha*(beta^speed))*(speed^ceta))</f>
        <v>342.25983295137939</v>
      </c>
      <c r="V15396" s="8">
        <f t="shared" si="537"/>
        <v>100</v>
      </c>
    </row>
    <row r="15397" spans="1:22">
      <c r="A15397" s="34" t="s">
        <v>20</v>
      </c>
      <c r="B15397" s="34" t="s">
        <v>82</v>
      </c>
      <c r="C15397" s="5" t="s">
        <v>238</v>
      </c>
      <c r="D15397" s="35" t="s">
        <v>85</v>
      </c>
      <c r="E15397" s="36" t="s">
        <v>15</v>
      </c>
      <c r="F15397" s="37">
        <v>50</v>
      </c>
      <c r="G15397" s="38">
        <v>0.02</v>
      </c>
      <c r="H15397" s="34">
        <v>0.9778179777616175</v>
      </c>
      <c r="I15397" s="35">
        <v>2.0822380618593623</v>
      </c>
      <c r="J15397" s="35">
        <v>36.371859976632535</v>
      </c>
      <c r="K15397" s="35">
        <v>-0.13605066873901375</v>
      </c>
      <c r="L15397" s="35">
        <v>0.48280938859102335</v>
      </c>
      <c r="M15397" s="35">
        <v>5.301416636906614E-2</v>
      </c>
      <c r="N15397" s="35">
        <v>0</v>
      </c>
      <c r="O15397" s="35">
        <v>0</v>
      </c>
      <c r="P15397" s="36">
        <v>12</v>
      </c>
      <c r="Q15397" s="37">
        <v>104</v>
      </c>
      <c r="R15397" s="36">
        <v>10</v>
      </c>
      <c r="S15397" s="39">
        <f t="shared" si="536"/>
        <v>100</v>
      </c>
      <c r="T15397" s="34" t="s">
        <v>44</v>
      </c>
      <c r="U15397" s="12">
        <f>(alpha+(beta/(1+EXP((((-1)*ceta)+(delta*LN(speed)))+(epsilon*speed)))))</f>
        <v>2.0993571343231809</v>
      </c>
      <c r="V15397" s="8">
        <f t="shared" si="537"/>
        <v>100</v>
      </c>
    </row>
    <row r="15398" spans="1:22">
      <c r="A15398" s="34" t="s">
        <v>20</v>
      </c>
      <c r="B15398" s="34" t="s">
        <v>82</v>
      </c>
      <c r="C15398" s="5" t="s">
        <v>238</v>
      </c>
      <c r="D15398" s="35" t="s">
        <v>85</v>
      </c>
      <c r="E15398" s="36" t="s">
        <v>16</v>
      </c>
      <c r="F15398" s="37">
        <v>50</v>
      </c>
      <c r="G15398" s="38">
        <v>0.02</v>
      </c>
      <c r="H15398" s="34">
        <v>0.99459042209509452</v>
      </c>
      <c r="I15398" s="35">
        <v>124.65564010244653</v>
      </c>
      <c r="J15398" s="35">
        <v>1.007420270462031</v>
      </c>
      <c r="K15398" s="35">
        <v>-0.63403228983592352</v>
      </c>
      <c r="L15398" s="35">
        <v>0</v>
      </c>
      <c r="M15398" s="35">
        <v>0</v>
      </c>
      <c r="N15398" s="35">
        <v>0</v>
      </c>
      <c r="O15398" s="35">
        <v>0</v>
      </c>
      <c r="P15398" s="36">
        <v>12</v>
      </c>
      <c r="Q15398" s="37">
        <v>104</v>
      </c>
      <c r="R15398" s="36">
        <v>0</v>
      </c>
      <c r="S15398" s="39">
        <f t="shared" si="536"/>
        <v>100</v>
      </c>
      <c r="T15398" s="34" t="s">
        <v>29</v>
      </c>
      <c r="U15398" s="12">
        <f>((alpha*(beta^speed))*(speed^ceta))</f>
        <v>14.08367080448992</v>
      </c>
      <c r="V15398" s="8">
        <f t="shared" si="537"/>
        <v>100</v>
      </c>
    </row>
    <row r="15399" spans="1:22">
      <c r="A15399" s="34" t="s">
        <v>20</v>
      </c>
      <c r="B15399" s="34" t="s">
        <v>82</v>
      </c>
      <c r="C15399" s="5" t="s">
        <v>238</v>
      </c>
      <c r="D15399" s="35" t="s">
        <v>85</v>
      </c>
      <c r="E15399" s="36" t="s">
        <v>14</v>
      </c>
      <c r="F15399" s="37">
        <v>50</v>
      </c>
      <c r="G15399" s="38">
        <v>0.02</v>
      </c>
      <c r="H15399" s="34">
        <v>0.99796679705006419</v>
      </c>
      <c r="I15399" s="35">
        <v>3.8707121619285211E-2</v>
      </c>
      <c r="J15399" s="35">
        <v>3.2336744175327843E-2</v>
      </c>
      <c r="K15399" s="35">
        <v>-1.2553918466825078E-4</v>
      </c>
      <c r="L15399" s="35">
        <v>0</v>
      </c>
      <c r="M15399" s="35">
        <v>0</v>
      </c>
      <c r="N15399" s="35">
        <v>0</v>
      </c>
      <c r="O15399" s="35">
        <v>0</v>
      </c>
      <c r="P15399" s="36">
        <v>12</v>
      </c>
      <c r="Q15399" s="37">
        <v>104</v>
      </c>
      <c r="R15399" s="36">
        <v>5</v>
      </c>
      <c r="S15399" s="39">
        <f t="shared" si="536"/>
        <v>100</v>
      </c>
      <c r="T15399" s="34" t="s">
        <v>36</v>
      </c>
      <c r="U15399" s="12">
        <f>(1/(((ceta*(speed^2))+(beta*speed))+alpha))</f>
        <v>0.49578835416636163</v>
      </c>
      <c r="V15399" s="8">
        <f t="shared" si="537"/>
        <v>100</v>
      </c>
    </row>
    <row r="15400" spans="1:22">
      <c r="A15400" s="34" t="s">
        <v>20</v>
      </c>
      <c r="B15400" s="34" t="s">
        <v>82</v>
      </c>
      <c r="C15400" s="5" t="s">
        <v>238</v>
      </c>
      <c r="D15400" s="35" t="s">
        <v>85</v>
      </c>
      <c r="E15400" s="36" t="s">
        <v>18</v>
      </c>
      <c r="F15400" s="37">
        <v>50</v>
      </c>
      <c r="G15400" s="38">
        <v>0.02</v>
      </c>
      <c r="H15400" s="34">
        <v>0.99082488869265384</v>
      </c>
      <c r="I15400" s="35">
        <v>0.36903794201675838</v>
      </c>
      <c r="J15400" s="35">
        <v>5.6808886075918563</v>
      </c>
      <c r="K15400" s="35">
        <v>-4.6926328971155208E-2</v>
      </c>
      <c r="L15400" s="35">
        <v>0.56157406552987943</v>
      </c>
      <c r="M15400" s="35">
        <v>4.251963500944024E-2</v>
      </c>
      <c r="N15400" s="35">
        <v>0</v>
      </c>
      <c r="O15400" s="35">
        <v>0</v>
      </c>
      <c r="P15400" s="36">
        <v>12</v>
      </c>
      <c r="Q15400" s="37">
        <v>104</v>
      </c>
      <c r="R15400" s="36">
        <v>10</v>
      </c>
      <c r="S15400" s="39">
        <f t="shared" si="536"/>
        <v>100</v>
      </c>
      <c r="T15400" s="34" t="s">
        <v>44</v>
      </c>
      <c r="U15400" s="12">
        <f>(alpha+(beta/(1+EXP((((-1)*ceta)+(delta*LN(speed)))+(epsilon*speed)))))</f>
        <v>0.3748434464763345</v>
      </c>
      <c r="V15400" s="8">
        <f t="shared" si="537"/>
        <v>100</v>
      </c>
    </row>
    <row r="15401" spans="1:22">
      <c r="A15401" s="34" t="s">
        <v>20</v>
      </c>
      <c r="B15401" s="34" t="s">
        <v>82</v>
      </c>
      <c r="C15401" s="5" t="s">
        <v>238</v>
      </c>
      <c r="D15401" s="35" t="s">
        <v>85</v>
      </c>
      <c r="E15401" s="36" t="s">
        <v>17</v>
      </c>
      <c r="F15401" s="37">
        <v>50</v>
      </c>
      <c r="G15401" s="38">
        <v>0.02</v>
      </c>
      <c r="H15401" s="34">
        <v>0.99577282011341173</v>
      </c>
      <c r="I15401" s="35">
        <v>4213.9058621727463</v>
      </c>
      <c r="J15401" s="35">
        <v>1.0081216696073383</v>
      </c>
      <c r="K15401" s="35">
        <v>-0.68199811817683431</v>
      </c>
      <c r="L15401" s="35">
        <v>0</v>
      </c>
      <c r="M15401" s="35">
        <v>0</v>
      </c>
      <c r="N15401" s="35">
        <v>0</v>
      </c>
      <c r="O15401" s="35">
        <v>0</v>
      </c>
      <c r="P15401" s="36">
        <v>12</v>
      </c>
      <c r="Q15401" s="37">
        <v>104</v>
      </c>
      <c r="R15401" s="36">
        <v>0</v>
      </c>
      <c r="S15401" s="39">
        <f t="shared" si="536"/>
        <v>100</v>
      </c>
      <c r="T15401" s="34" t="s">
        <v>29</v>
      </c>
      <c r="U15401" s="12">
        <f>((alpha*(beta^speed))*(speed^ceta))</f>
        <v>409.24520029855154</v>
      </c>
      <c r="V15401" s="8">
        <f t="shared" si="537"/>
        <v>100</v>
      </c>
    </row>
    <row r="15402" spans="1:22">
      <c r="A15402" s="34" t="s">
        <v>20</v>
      </c>
      <c r="B15402" s="34" t="s">
        <v>82</v>
      </c>
      <c r="C15402" s="5" t="s">
        <v>238</v>
      </c>
      <c r="D15402" s="35" t="s">
        <v>85</v>
      </c>
      <c r="E15402" s="36" t="s">
        <v>15</v>
      </c>
      <c r="F15402" s="37">
        <v>100</v>
      </c>
      <c r="G15402" s="38">
        <v>0.02</v>
      </c>
      <c r="H15402" s="34">
        <v>0.96265751324829962</v>
      </c>
      <c r="I15402" s="35">
        <v>2.4828521987743151</v>
      </c>
      <c r="J15402" s="35">
        <v>21.69667284120608</v>
      </c>
      <c r="K15402" s="35">
        <v>0.16808668118624176</v>
      </c>
      <c r="L15402" s="35">
        <v>0.3399452397856198</v>
      </c>
      <c r="M15402" s="35">
        <v>5.847363404155094E-2</v>
      </c>
      <c r="N15402" s="35">
        <v>0</v>
      </c>
      <c r="O15402" s="35">
        <v>0</v>
      </c>
      <c r="P15402" s="36">
        <v>12</v>
      </c>
      <c r="Q15402" s="37">
        <v>100</v>
      </c>
      <c r="R15402" s="36">
        <v>10</v>
      </c>
      <c r="S15402" s="39">
        <f t="shared" si="536"/>
        <v>100</v>
      </c>
      <c r="T15402" s="34" t="s">
        <v>44</v>
      </c>
      <c r="U15402" s="12">
        <f>(alpha+(beta/(1+EXP((((-1)*ceta)+(delta*LN(speed)))+(epsilon*speed)))))</f>
        <v>2.4983301755691043</v>
      </c>
      <c r="V15402" s="8">
        <f t="shared" si="537"/>
        <v>100</v>
      </c>
    </row>
    <row r="15403" spans="1:22">
      <c r="A15403" s="34" t="s">
        <v>20</v>
      </c>
      <c r="B15403" s="34" t="s">
        <v>82</v>
      </c>
      <c r="C15403" s="5" t="s">
        <v>238</v>
      </c>
      <c r="D15403" s="35" t="s">
        <v>85</v>
      </c>
      <c r="E15403" s="36" t="s">
        <v>16</v>
      </c>
      <c r="F15403" s="37">
        <v>100</v>
      </c>
      <c r="G15403" s="38">
        <v>0.02</v>
      </c>
      <c r="H15403" s="34">
        <v>0.99159986774175801</v>
      </c>
      <c r="I15403" s="35">
        <v>117.11434337378287</v>
      </c>
      <c r="J15403" s="35">
        <v>1.0060214470192026</v>
      </c>
      <c r="K15403" s="35">
        <v>-0.56694420221028829</v>
      </c>
      <c r="L15403" s="35">
        <v>0</v>
      </c>
      <c r="M15403" s="35">
        <v>0</v>
      </c>
      <c r="N15403" s="35">
        <v>0</v>
      </c>
      <c r="O15403" s="35">
        <v>0</v>
      </c>
      <c r="P15403" s="36">
        <v>12</v>
      </c>
      <c r="Q15403" s="37">
        <v>100</v>
      </c>
      <c r="R15403" s="36">
        <v>0</v>
      </c>
      <c r="S15403" s="39">
        <f t="shared" si="536"/>
        <v>100</v>
      </c>
      <c r="T15403" s="34" t="s">
        <v>29</v>
      </c>
      <c r="U15403" s="12">
        <f>((alpha*(beta^speed))*(speed^ceta))</f>
        <v>15.683595126996856</v>
      </c>
      <c r="V15403" s="8">
        <f t="shared" si="537"/>
        <v>100</v>
      </c>
    </row>
    <row r="15404" spans="1:22">
      <c r="A15404" s="34" t="s">
        <v>20</v>
      </c>
      <c r="B15404" s="34" t="s">
        <v>82</v>
      </c>
      <c r="C15404" s="5" t="s">
        <v>238</v>
      </c>
      <c r="D15404" s="35" t="s">
        <v>85</v>
      </c>
      <c r="E15404" s="36" t="s">
        <v>14</v>
      </c>
      <c r="F15404" s="37">
        <v>100</v>
      </c>
      <c r="G15404" s="38">
        <v>0.02</v>
      </c>
      <c r="H15404" s="34">
        <v>0.99766414552714056</v>
      </c>
      <c r="I15404" s="35">
        <v>25.06834324897595</v>
      </c>
      <c r="J15404" s="35">
        <v>1.0068378666008295</v>
      </c>
      <c r="K15404" s="35">
        <v>-0.97123215067173574</v>
      </c>
      <c r="L15404" s="35">
        <v>0</v>
      </c>
      <c r="M15404" s="35">
        <v>0</v>
      </c>
      <c r="N15404" s="35">
        <v>0</v>
      </c>
      <c r="O15404" s="35">
        <v>0</v>
      </c>
      <c r="P15404" s="36">
        <v>12</v>
      </c>
      <c r="Q15404" s="37">
        <v>100</v>
      </c>
      <c r="R15404" s="36">
        <v>0</v>
      </c>
      <c r="S15404" s="39">
        <f t="shared" si="536"/>
        <v>100</v>
      </c>
      <c r="T15404" s="34" t="s">
        <v>29</v>
      </c>
      <c r="U15404" s="12">
        <f>((alpha*(beta^speed))*(speed^ceta))</f>
        <v>0.56573807263785569</v>
      </c>
      <c r="V15404" s="8">
        <f t="shared" si="537"/>
        <v>100</v>
      </c>
    </row>
    <row r="15405" spans="1:22">
      <c r="A15405" s="34" t="s">
        <v>20</v>
      </c>
      <c r="B15405" s="34" t="s">
        <v>82</v>
      </c>
      <c r="C15405" s="5" t="s">
        <v>238</v>
      </c>
      <c r="D15405" s="35" t="s">
        <v>85</v>
      </c>
      <c r="E15405" s="36" t="s">
        <v>18</v>
      </c>
      <c r="F15405" s="37">
        <v>100</v>
      </c>
      <c r="G15405" s="38">
        <v>0.02</v>
      </c>
      <c r="H15405" s="34">
        <v>0.97689253665404197</v>
      </c>
      <c r="I15405" s="35">
        <v>6.527865439435371</v>
      </c>
      <c r="J15405" s="35">
        <v>1.0077346168483159</v>
      </c>
      <c r="K15405" s="35">
        <v>-0.74460771520832258</v>
      </c>
      <c r="L15405" s="35">
        <v>0</v>
      </c>
      <c r="M15405" s="35">
        <v>0</v>
      </c>
      <c r="N15405" s="35">
        <v>0</v>
      </c>
      <c r="O15405" s="35">
        <v>0</v>
      </c>
      <c r="P15405" s="36">
        <v>12</v>
      </c>
      <c r="Q15405" s="37">
        <v>100</v>
      </c>
      <c r="R15405" s="36">
        <v>0</v>
      </c>
      <c r="S15405" s="39">
        <f t="shared" si="536"/>
        <v>100</v>
      </c>
      <c r="T15405" s="34" t="s">
        <v>29</v>
      </c>
      <c r="U15405" s="12">
        <f>((alpha*(beta^speed))*(speed^ceta))</f>
        <v>0.45727082864508029</v>
      </c>
      <c r="V15405" s="8">
        <f t="shared" si="537"/>
        <v>100</v>
      </c>
    </row>
    <row r="15406" spans="1:22">
      <c r="A15406" s="34" t="s">
        <v>20</v>
      </c>
      <c r="B15406" s="34" t="s">
        <v>82</v>
      </c>
      <c r="C15406" s="5" t="s">
        <v>238</v>
      </c>
      <c r="D15406" s="35" t="s">
        <v>85</v>
      </c>
      <c r="E15406" s="36" t="s">
        <v>17</v>
      </c>
      <c r="F15406" s="37">
        <v>100</v>
      </c>
      <c r="G15406" s="38">
        <v>0.02</v>
      </c>
      <c r="H15406" s="34">
        <v>0.99323457418659333</v>
      </c>
      <c r="I15406" s="35">
        <v>3909.5309000725183</v>
      </c>
      <c r="J15406" s="35">
        <v>1.0072114327214876</v>
      </c>
      <c r="K15406" s="35">
        <v>-0.61381083450631801</v>
      </c>
      <c r="L15406" s="35">
        <v>0</v>
      </c>
      <c r="M15406" s="35">
        <v>0</v>
      </c>
      <c r="N15406" s="35">
        <v>0</v>
      </c>
      <c r="O15406" s="35">
        <v>0</v>
      </c>
      <c r="P15406" s="36">
        <v>12</v>
      </c>
      <c r="Q15406" s="37">
        <v>100</v>
      </c>
      <c r="R15406" s="36">
        <v>0</v>
      </c>
      <c r="S15406" s="39">
        <f t="shared" si="536"/>
        <v>100</v>
      </c>
      <c r="T15406" s="34" t="s">
        <v>29</v>
      </c>
      <c r="U15406" s="12">
        <f>((alpha*(beta^speed))*(speed^ceta))</f>
        <v>474.86226058235383</v>
      </c>
      <c r="V15406" s="8">
        <f t="shared" si="537"/>
        <v>100</v>
      </c>
    </row>
    <row r="15407" spans="1:22">
      <c r="A15407" s="34" t="s">
        <v>20</v>
      </c>
      <c r="B15407" s="34" t="s">
        <v>82</v>
      </c>
      <c r="C15407" s="5" t="s">
        <v>238</v>
      </c>
      <c r="D15407" s="35" t="s">
        <v>85</v>
      </c>
      <c r="E15407" s="36" t="s">
        <v>15</v>
      </c>
      <c r="F15407" s="37">
        <v>0</v>
      </c>
      <c r="G15407" s="38">
        <v>0.04</v>
      </c>
      <c r="H15407" s="34">
        <v>0.98463712938889658</v>
      </c>
      <c r="I15407" s="35">
        <v>2.3930007076530284</v>
      </c>
      <c r="J15407" s="35">
        <v>59.174818731087221</v>
      </c>
      <c r="K15407" s="35">
        <v>0.22999850879283062</v>
      </c>
      <c r="L15407" s="35">
        <v>0.89858803670392917</v>
      </c>
      <c r="M15407" s="35">
        <v>4.3884838129120377E-2</v>
      </c>
      <c r="N15407" s="35">
        <v>0</v>
      </c>
      <c r="O15407" s="35">
        <v>0</v>
      </c>
      <c r="P15407" s="36">
        <v>12</v>
      </c>
      <c r="Q15407" s="37">
        <v>101</v>
      </c>
      <c r="R15407" s="36">
        <v>10</v>
      </c>
      <c r="S15407" s="39">
        <f t="shared" si="536"/>
        <v>100</v>
      </c>
      <c r="T15407" s="34" t="s">
        <v>44</v>
      </c>
      <c r="U15407" s="12">
        <f>(alpha+(beta/(1+EXP((((-1)*ceta)+(delta*LN(speed)))+(epsilon*speed)))))</f>
        <v>2.4077525194324898</v>
      </c>
      <c r="V15407" s="8">
        <f t="shared" si="537"/>
        <v>100</v>
      </c>
    </row>
    <row r="15408" spans="1:22">
      <c r="A15408" s="34" t="s">
        <v>20</v>
      </c>
      <c r="B15408" s="34" t="s">
        <v>82</v>
      </c>
      <c r="C15408" s="5" t="s">
        <v>238</v>
      </c>
      <c r="D15408" s="35" t="s">
        <v>85</v>
      </c>
      <c r="E15408" s="36" t="s">
        <v>16</v>
      </c>
      <c r="F15408" s="37">
        <v>0</v>
      </c>
      <c r="G15408" s="38">
        <v>0.04</v>
      </c>
      <c r="H15408" s="34">
        <v>0.99767124183366773</v>
      </c>
      <c r="I15408" s="35">
        <v>12.842555076432678</v>
      </c>
      <c r="J15408" s="35">
        <v>3.2918531236374705E-2</v>
      </c>
      <c r="K15408" s="35">
        <v>258.57553708083543</v>
      </c>
      <c r="L15408" s="35">
        <v>-1.0999080437542754</v>
      </c>
      <c r="M15408" s="35">
        <v>0</v>
      </c>
      <c r="N15408" s="35">
        <v>0</v>
      </c>
      <c r="O15408" s="35">
        <v>0</v>
      </c>
      <c r="P15408" s="36">
        <v>12</v>
      </c>
      <c r="Q15408" s="37">
        <v>101</v>
      </c>
      <c r="R15408" s="36">
        <v>1</v>
      </c>
      <c r="S15408" s="39">
        <f t="shared" si="536"/>
        <v>100</v>
      </c>
      <c r="T15408" s="34" t="s">
        <v>30</v>
      </c>
      <c r="U15408" s="12">
        <f>((alpha*(speed^beta))+(ceta*(speed^delta)))</f>
        <v>16.576937051636492</v>
      </c>
      <c r="V15408" s="8">
        <f t="shared" si="537"/>
        <v>100</v>
      </c>
    </row>
    <row r="15409" spans="1:22">
      <c r="A15409" s="34" t="s">
        <v>20</v>
      </c>
      <c r="B15409" s="34" t="s">
        <v>82</v>
      </c>
      <c r="C15409" s="5" t="s">
        <v>238</v>
      </c>
      <c r="D15409" s="35" t="s">
        <v>85</v>
      </c>
      <c r="E15409" s="36" t="s">
        <v>14</v>
      </c>
      <c r="F15409" s="37">
        <v>0</v>
      </c>
      <c r="G15409" s="38">
        <v>0.04</v>
      </c>
      <c r="H15409" s="34">
        <v>0.9975663964201843</v>
      </c>
      <c r="I15409" s="35">
        <v>30.16913731792518</v>
      </c>
      <c r="J15409" s="35">
        <v>1.0074139813497038</v>
      </c>
      <c r="K15409" s="35">
        <v>-1.0236778234040038</v>
      </c>
      <c r="L15409" s="35">
        <v>0</v>
      </c>
      <c r="M15409" s="35">
        <v>0</v>
      </c>
      <c r="N15409" s="35">
        <v>0</v>
      </c>
      <c r="O15409" s="35">
        <v>0</v>
      </c>
      <c r="P15409" s="36">
        <v>12</v>
      </c>
      <c r="Q15409" s="37">
        <v>101</v>
      </c>
      <c r="R15409" s="36">
        <v>0</v>
      </c>
      <c r="S15409" s="39">
        <f t="shared" si="536"/>
        <v>100</v>
      </c>
      <c r="T15409" s="34" t="s">
        <v>29</v>
      </c>
      <c r="U15409" s="12">
        <f>((alpha*(beta^speed))*(speed^ceta))</f>
        <v>0.56624533219120987</v>
      </c>
      <c r="V15409" s="8">
        <f t="shared" si="537"/>
        <v>100</v>
      </c>
    </row>
    <row r="15410" spans="1:22">
      <c r="A15410" s="34" t="s">
        <v>20</v>
      </c>
      <c r="B15410" s="34" t="s">
        <v>82</v>
      </c>
      <c r="C15410" s="5" t="s">
        <v>238</v>
      </c>
      <c r="D15410" s="35" t="s">
        <v>85</v>
      </c>
      <c r="E15410" s="36" t="s">
        <v>18</v>
      </c>
      <c r="F15410" s="37">
        <v>0</v>
      </c>
      <c r="G15410" s="38">
        <v>0.04</v>
      </c>
      <c r="H15410" s="34">
        <v>0.99332386636513337</v>
      </c>
      <c r="I15410" s="35">
        <v>9.2045114573613169</v>
      </c>
      <c r="J15410" s="35">
        <v>1.0124528488373759</v>
      </c>
      <c r="K15410" s="35">
        <v>-0.91360160728754503</v>
      </c>
      <c r="L15410" s="35">
        <v>0</v>
      </c>
      <c r="M15410" s="35">
        <v>0</v>
      </c>
      <c r="N15410" s="35">
        <v>0</v>
      </c>
      <c r="O15410" s="35">
        <v>0</v>
      </c>
      <c r="P15410" s="36">
        <v>12</v>
      </c>
      <c r="Q15410" s="37">
        <v>101</v>
      </c>
      <c r="R15410" s="36">
        <v>0</v>
      </c>
      <c r="S15410" s="39">
        <f t="shared" si="536"/>
        <v>100</v>
      </c>
      <c r="T15410" s="34" t="s">
        <v>29</v>
      </c>
      <c r="U15410" s="12">
        <f>((alpha*(beta^speed))*(speed^ceta))</f>
        <v>0.47236553355308353</v>
      </c>
      <c r="V15410" s="8">
        <f t="shared" si="537"/>
        <v>100</v>
      </c>
    </row>
    <row r="15411" spans="1:22">
      <c r="A15411" s="34" t="s">
        <v>20</v>
      </c>
      <c r="B15411" s="34" t="s">
        <v>82</v>
      </c>
      <c r="C15411" s="5" t="s">
        <v>238</v>
      </c>
      <c r="D15411" s="35" t="s">
        <v>85</v>
      </c>
      <c r="E15411" s="36" t="s">
        <v>17</v>
      </c>
      <c r="F15411" s="37">
        <v>0</v>
      </c>
      <c r="G15411" s="38">
        <v>0.04</v>
      </c>
      <c r="H15411" s="34">
        <v>0.99772556613300656</v>
      </c>
      <c r="I15411" s="35">
        <v>4116.6293932603467</v>
      </c>
      <c r="J15411" s="35">
        <v>1.0092209306214086</v>
      </c>
      <c r="K15411" s="35">
        <v>-0.65105905178965273</v>
      </c>
      <c r="L15411" s="35">
        <v>0</v>
      </c>
      <c r="M15411" s="35">
        <v>0</v>
      </c>
      <c r="N15411" s="35">
        <v>0</v>
      </c>
      <c r="O15411" s="35">
        <v>0</v>
      </c>
      <c r="P15411" s="36">
        <v>12</v>
      </c>
      <c r="Q15411" s="37">
        <v>101</v>
      </c>
      <c r="R15411" s="36">
        <v>0</v>
      </c>
      <c r="S15411" s="39">
        <f t="shared" si="536"/>
        <v>100</v>
      </c>
      <c r="T15411" s="34" t="s">
        <v>29</v>
      </c>
      <c r="U15411" s="12">
        <f>((alpha*(beta^speed))*(speed^ceta))</f>
        <v>514.1011330150593</v>
      </c>
      <c r="V15411" s="8">
        <f t="shared" si="537"/>
        <v>100</v>
      </c>
    </row>
    <row r="15412" spans="1:22">
      <c r="A15412" s="34" t="s">
        <v>20</v>
      </c>
      <c r="B15412" s="34" t="s">
        <v>82</v>
      </c>
      <c r="C15412" s="5" t="s">
        <v>238</v>
      </c>
      <c r="D15412" s="35" t="s">
        <v>85</v>
      </c>
      <c r="E15412" s="36" t="s">
        <v>15</v>
      </c>
      <c r="F15412" s="37">
        <v>50</v>
      </c>
      <c r="G15412" s="38">
        <v>0.04</v>
      </c>
      <c r="H15412" s="34">
        <v>0.97538501948119205</v>
      </c>
      <c r="I15412" s="35">
        <v>2.584058332315089</v>
      </c>
      <c r="J15412" s="35">
        <v>64.658068351724552</v>
      </c>
      <c r="K15412" s="35">
        <v>3.0644114577376765E-2</v>
      </c>
      <c r="L15412" s="35">
        <v>0.96289039421383105</v>
      </c>
      <c r="M15412" s="35">
        <v>1.6183031355877241E-2</v>
      </c>
      <c r="N15412" s="35">
        <v>0</v>
      </c>
      <c r="O15412" s="35">
        <v>0</v>
      </c>
      <c r="P15412" s="36">
        <v>12</v>
      </c>
      <c r="Q15412" s="37">
        <v>90</v>
      </c>
      <c r="R15412" s="36">
        <v>10</v>
      </c>
      <c r="S15412" s="39">
        <f t="shared" si="536"/>
        <v>90</v>
      </c>
      <c r="T15412" s="34" t="s">
        <v>44</v>
      </c>
      <c r="U15412" s="12">
        <f>(alpha+(beta/(1+EXP((((-1)*ceta)+(delta*LN(speed)))+(epsilon*speed)))))</f>
        <v>2.7874361801512242</v>
      </c>
      <c r="V15412" s="8">
        <f t="shared" si="537"/>
        <v>90</v>
      </c>
    </row>
    <row r="15413" spans="1:22">
      <c r="A15413" s="34" t="s">
        <v>20</v>
      </c>
      <c r="B15413" s="34" t="s">
        <v>82</v>
      </c>
      <c r="C15413" s="5" t="s">
        <v>238</v>
      </c>
      <c r="D15413" s="35" t="s">
        <v>85</v>
      </c>
      <c r="E15413" s="36" t="s">
        <v>16</v>
      </c>
      <c r="F15413" s="37">
        <v>50</v>
      </c>
      <c r="G15413" s="38">
        <v>0.04</v>
      </c>
      <c r="H15413" s="34">
        <v>0.99497205263783017</v>
      </c>
      <c r="I15413" s="35">
        <v>15.846167836289077</v>
      </c>
      <c r="J15413" s="35">
        <v>2.3746275841940265E-2</v>
      </c>
      <c r="K15413" s="35">
        <v>224.05678264350067</v>
      </c>
      <c r="L15413" s="35">
        <v>-1.0115046782926675</v>
      </c>
      <c r="M15413" s="35">
        <v>0</v>
      </c>
      <c r="N15413" s="35">
        <v>0</v>
      </c>
      <c r="O15413" s="35">
        <v>0</v>
      </c>
      <c r="P15413" s="36">
        <v>12</v>
      </c>
      <c r="Q15413" s="37">
        <v>90</v>
      </c>
      <c r="R15413" s="36">
        <v>1</v>
      </c>
      <c r="S15413" s="39">
        <f t="shared" si="536"/>
        <v>90</v>
      </c>
      <c r="T15413" s="34" t="s">
        <v>30</v>
      </c>
      <c r="U15413" s="12">
        <f>((alpha*(speed^beta))+(ceta*(speed^delta)))</f>
        <v>19.99708279328626</v>
      </c>
      <c r="V15413" s="8">
        <f t="shared" si="537"/>
        <v>90</v>
      </c>
    </row>
    <row r="15414" spans="1:22">
      <c r="A15414" s="34" t="s">
        <v>20</v>
      </c>
      <c r="B15414" s="34" t="s">
        <v>82</v>
      </c>
      <c r="C15414" s="5" t="s">
        <v>238</v>
      </c>
      <c r="D15414" s="35" t="s">
        <v>85</v>
      </c>
      <c r="E15414" s="36" t="s">
        <v>14</v>
      </c>
      <c r="F15414" s="37">
        <v>50</v>
      </c>
      <c r="G15414" s="38">
        <v>0.04</v>
      </c>
      <c r="H15414" s="34">
        <v>0.99612661328519947</v>
      </c>
      <c r="I15414" s="35">
        <v>1.5183602224654904</v>
      </c>
      <c r="J15414" s="35">
        <v>-0.21622971951518508</v>
      </c>
      <c r="K15414" s="35">
        <v>47.867155966544729</v>
      </c>
      <c r="L15414" s="35">
        <v>-1.3464195672207748</v>
      </c>
      <c r="M15414" s="35">
        <v>0</v>
      </c>
      <c r="N15414" s="35">
        <v>0</v>
      </c>
      <c r="O15414" s="35">
        <v>0</v>
      </c>
      <c r="P15414" s="36">
        <v>12</v>
      </c>
      <c r="Q15414" s="37">
        <v>90</v>
      </c>
      <c r="R15414" s="36">
        <v>1</v>
      </c>
      <c r="S15414" s="39">
        <f t="shared" si="536"/>
        <v>90</v>
      </c>
      <c r="T15414" s="34" t="s">
        <v>30</v>
      </c>
      <c r="U15414" s="12">
        <f>((alpha*(speed^beta))+(ceta*(speed^delta)))</f>
        <v>0.68575881766064317</v>
      </c>
      <c r="V15414" s="8">
        <f t="shared" si="537"/>
        <v>90</v>
      </c>
    </row>
    <row r="15415" spans="1:22">
      <c r="A15415" s="34" t="s">
        <v>20</v>
      </c>
      <c r="B15415" s="34" t="s">
        <v>82</v>
      </c>
      <c r="C15415" s="5" t="s">
        <v>238</v>
      </c>
      <c r="D15415" s="35" t="s">
        <v>85</v>
      </c>
      <c r="E15415" s="36" t="s">
        <v>18</v>
      </c>
      <c r="F15415" s="37">
        <v>50</v>
      </c>
      <c r="G15415" s="38">
        <v>0.04</v>
      </c>
      <c r="H15415" s="34">
        <v>0.98244616325712897</v>
      </c>
      <c r="I15415" s="35">
        <v>8.4983240389711625</v>
      </c>
      <c r="J15415" s="35">
        <v>-0.85635345858021161</v>
      </c>
      <c r="K15415" s="35">
        <v>4.8528334650226067E-2</v>
      </c>
      <c r="L15415" s="35">
        <v>0.48070486215203068</v>
      </c>
      <c r="M15415" s="35">
        <v>0</v>
      </c>
      <c r="N15415" s="35">
        <v>0</v>
      </c>
      <c r="O15415" s="35">
        <v>0</v>
      </c>
      <c r="P15415" s="36">
        <v>12</v>
      </c>
      <c r="Q15415" s="37">
        <v>90</v>
      </c>
      <c r="R15415" s="36">
        <v>1</v>
      </c>
      <c r="S15415" s="39">
        <f t="shared" si="536"/>
        <v>90</v>
      </c>
      <c r="T15415" s="34" t="s">
        <v>30</v>
      </c>
      <c r="U15415" s="12">
        <f>((alpha*(speed^beta))+(ceta*(speed^delta)))</f>
        <v>0.60231738991321682</v>
      </c>
      <c r="V15415" s="8">
        <f t="shared" si="537"/>
        <v>90</v>
      </c>
    </row>
    <row r="15416" spans="1:22">
      <c r="A15416" s="34" t="s">
        <v>20</v>
      </c>
      <c r="B15416" s="34" t="s">
        <v>82</v>
      </c>
      <c r="C15416" s="5" t="s">
        <v>238</v>
      </c>
      <c r="D15416" s="35" t="s">
        <v>85</v>
      </c>
      <c r="E15416" s="36" t="s">
        <v>17</v>
      </c>
      <c r="F15416" s="37">
        <v>50</v>
      </c>
      <c r="G15416" s="38">
        <v>0.04</v>
      </c>
      <c r="H15416" s="34">
        <v>0.99507503860143953</v>
      </c>
      <c r="I15416" s="35">
        <v>250.26504885796959</v>
      </c>
      <c r="J15416" s="35">
        <v>0.15090755957658622</v>
      </c>
      <c r="K15416" s="35">
        <v>6176.8157282484399</v>
      </c>
      <c r="L15416" s="35">
        <v>-0.89582539760838975</v>
      </c>
      <c r="M15416" s="35">
        <v>0</v>
      </c>
      <c r="N15416" s="35">
        <v>0</v>
      </c>
      <c r="O15416" s="35">
        <v>0</v>
      </c>
      <c r="P15416" s="36">
        <v>12</v>
      </c>
      <c r="Q15416" s="37">
        <v>90</v>
      </c>
      <c r="R15416" s="36">
        <v>1</v>
      </c>
      <c r="S15416" s="39">
        <f t="shared" si="536"/>
        <v>90</v>
      </c>
      <c r="T15416" s="34" t="s">
        <v>30</v>
      </c>
      <c r="U15416" s="12">
        <f>((alpha*(speed^beta))+(ceta*(speed^delta)))</f>
        <v>603.20037513796024</v>
      </c>
      <c r="V15416" s="8">
        <f t="shared" si="537"/>
        <v>90</v>
      </c>
    </row>
    <row r="15417" spans="1:22">
      <c r="A15417" s="34" t="s">
        <v>20</v>
      </c>
      <c r="B15417" s="34" t="s">
        <v>82</v>
      </c>
      <c r="C15417" s="5" t="s">
        <v>238</v>
      </c>
      <c r="D15417" s="35" t="s">
        <v>85</v>
      </c>
      <c r="E15417" s="36" t="s">
        <v>15</v>
      </c>
      <c r="F15417" s="37">
        <v>100</v>
      </c>
      <c r="G15417" s="38">
        <v>0.04</v>
      </c>
      <c r="H15417" s="34">
        <v>0.98108345382884365</v>
      </c>
      <c r="I15417" s="35">
        <v>3.3113813728246155</v>
      </c>
      <c r="J15417" s="35">
        <v>0.49857535069907583</v>
      </c>
      <c r="K15417" s="35">
        <v>-0.51443969309758519</v>
      </c>
      <c r="L15417" s="35">
        <v>0</v>
      </c>
      <c r="M15417" s="35">
        <v>0</v>
      </c>
      <c r="N15417" s="35">
        <v>0</v>
      </c>
      <c r="O15417" s="35">
        <v>0</v>
      </c>
      <c r="P15417" s="36">
        <v>12</v>
      </c>
      <c r="Q15417" s="37">
        <v>78</v>
      </c>
      <c r="R15417" s="36">
        <v>13</v>
      </c>
      <c r="S15417" s="39">
        <f t="shared" si="536"/>
        <v>78</v>
      </c>
      <c r="T15417" s="34" t="s">
        <v>50</v>
      </c>
      <c r="U15417" s="12">
        <f>EXP((alpha+(beta/speed))+(ceta*LN(speed)))</f>
        <v>2.9344188086913006</v>
      </c>
      <c r="V15417" s="8">
        <f t="shared" si="537"/>
        <v>78</v>
      </c>
    </row>
    <row r="15418" spans="1:22">
      <c r="A15418" s="34" t="s">
        <v>20</v>
      </c>
      <c r="B15418" s="34" t="s">
        <v>82</v>
      </c>
      <c r="C15418" s="5" t="s">
        <v>238</v>
      </c>
      <c r="D15418" s="35" t="s">
        <v>85</v>
      </c>
      <c r="E15418" s="36" t="s">
        <v>16</v>
      </c>
      <c r="F15418" s="37">
        <v>100</v>
      </c>
      <c r="G15418" s="38">
        <v>0.04</v>
      </c>
      <c r="H15418" s="34">
        <v>0.99538826807523484</v>
      </c>
      <c r="I15418" s="35">
        <v>38.625884301584932</v>
      </c>
      <c r="J15418" s="35">
        <v>-0.12053693299071257</v>
      </c>
      <c r="K15418" s="35">
        <v>473.36306775726808</v>
      </c>
      <c r="L15418" s="35">
        <v>-1.538864172358291</v>
      </c>
      <c r="M15418" s="35">
        <v>0</v>
      </c>
      <c r="N15418" s="35">
        <v>0</v>
      </c>
      <c r="O15418" s="35">
        <v>0</v>
      </c>
      <c r="P15418" s="36">
        <v>12</v>
      </c>
      <c r="Q15418" s="37">
        <v>78</v>
      </c>
      <c r="R15418" s="36">
        <v>1</v>
      </c>
      <c r="S15418" s="39">
        <f t="shared" si="536"/>
        <v>78</v>
      </c>
      <c r="T15418" s="34" t="s">
        <v>30</v>
      </c>
      <c r="U15418" s="12">
        <f>((alpha*(speed^beta))+(ceta*(speed^delta)))</f>
        <v>23.426171600970417</v>
      </c>
      <c r="V15418" s="8">
        <f t="shared" si="537"/>
        <v>78</v>
      </c>
    </row>
    <row r="15419" spans="1:22">
      <c r="A15419" s="34" t="s">
        <v>20</v>
      </c>
      <c r="B15419" s="34" t="s">
        <v>82</v>
      </c>
      <c r="C15419" s="5" t="s">
        <v>238</v>
      </c>
      <c r="D15419" s="35" t="s">
        <v>85</v>
      </c>
      <c r="E15419" s="36" t="s">
        <v>14</v>
      </c>
      <c r="F15419" s="37">
        <v>100</v>
      </c>
      <c r="G15419" s="38">
        <v>0.04</v>
      </c>
      <c r="H15419" s="34">
        <v>0.99670875609557075</v>
      </c>
      <c r="I15419" s="35">
        <v>0.9195712317093061</v>
      </c>
      <c r="J15419" s="35">
        <v>19.277769989831558</v>
      </c>
      <c r="K15419" s="35">
        <v>-0.43920949644982737</v>
      </c>
      <c r="L15419" s="35">
        <v>0.46696366902563369</v>
      </c>
      <c r="M15419" s="35">
        <v>6.4442760687330819E-2</v>
      </c>
      <c r="N15419" s="35">
        <v>0</v>
      </c>
      <c r="O15419" s="35">
        <v>0</v>
      </c>
      <c r="P15419" s="36">
        <v>12</v>
      </c>
      <c r="Q15419" s="37">
        <v>78</v>
      </c>
      <c r="R15419" s="36">
        <v>10</v>
      </c>
      <c r="S15419" s="39">
        <f t="shared" si="536"/>
        <v>78</v>
      </c>
      <c r="T15419" s="34" t="s">
        <v>44</v>
      </c>
      <c r="U15419" s="12">
        <f>(alpha+(beta/(1+EXP((((-1)*ceta)+(delta*LN(speed)))+(epsilon*speed)))))</f>
        <v>0.93022576529793544</v>
      </c>
      <c r="V15419" s="8">
        <f t="shared" si="537"/>
        <v>78</v>
      </c>
    </row>
    <row r="15420" spans="1:22">
      <c r="A15420" s="34" t="s">
        <v>20</v>
      </c>
      <c r="B15420" s="34" t="s">
        <v>82</v>
      </c>
      <c r="C15420" s="5" t="s">
        <v>238</v>
      </c>
      <c r="D15420" s="35" t="s">
        <v>85</v>
      </c>
      <c r="E15420" s="36" t="s">
        <v>18</v>
      </c>
      <c r="F15420" s="37">
        <v>100</v>
      </c>
      <c r="G15420" s="38">
        <v>0.04</v>
      </c>
      <c r="H15420" s="34">
        <v>0.95888590680307728</v>
      </c>
      <c r="I15420" s="35">
        <v>4.4045789254114277E-4</v>
      </c>
      <c r="J15420" s="35">
        <v>1.5157459284547545</v>
      </c>
      <c r="K15420" s="35">
        <v>4.4699028476906744</v>
      </c>
      <c r="L15420" s="35">
        <v>-0.51709188449577637</v>
      </c>
      <c r="M15420" s="35">
        <v>0</v>
      </c>
      <c r="N15420" s="35">
        <v>0</v>
      </c>
      <c r="O15420" s="35">
        <v>0</v>
      </c>
      <c r="P15420" s="36">
        <v>12</v>
      </c>
      <c r="Q15420" s="37">
        <v>78</v>
      </c>
      <c r="R15420" s="36">
        <v>1</v>
      </c>
      <c r="S15420" s="39">
        <f t="shared" si="536"/>
        <v>78</v>
      </c>
      <c r="T15420" s="34" t="s">
        <v>30</v>
      </c>
      <c r="U15420" s="12">
        <f>((alpha*(speed^beta))+(ceta*(speed^delta)))</f>
        <v>0.7947650389285017</v>
      </c>
      <c r="V15420" s="8">
        <f t="shared" si="537"/>
        <v>78</v>
      </c>
    </row>
    <row r="15421" spans="1:22">
      <c r="A15421" s="34" t="s">
        <v>20</v>
      </c>
      <c r="B15421" s="34" t="s">
        <v>82</v>
      </c>
      <c r="C15421" s="5" t="s">
        <v>238</v>
      </c>
      <c r="D15421" s="35" t="s">
        <v>85</v>
      </c>
      <c r="E15421" s="36" t="s">
        <v>17</v>
      </c>
      <c r="F15421" s="37">
        <v>100</v>
      </c>
      <c r="G15421" s="38">
        <v>0.04</v>
      </c>
      <c r="H15421" s="34">
        <v>0.99202656424295377</v>
      </c>
      <c r="I15421" s="35">
        <v>3508.547696421384</v>
      </c>
      <c r="J15421" s="35">
        <v>1.0072348967823916</v>
      </c>
      <c r="K15421" s="35">
        <v>-0.48576178592300923</v>
      </c>
      <c r="L15421" s="35">
        <v>0</v>
      </c>
      <c r="M15421" s="35">
        <v>0</v>
      </c>
      <c r="N15421" s="35">
        <v>0</v>
      </c>
      <c r="O15421" s="35">
        <v>0</v>
      </c>
      <c r="P15421" s="36">
        <v>12</v>
      </c>
      <c r="Q15421" s="37">
        <v>78</v>
      </c>
      <c r="R15421" s="36">
        <v>0</v>
      </c>
      <c r="S15421" s="39">
        <f t="shared" si="536"/>
        <v>78</v>
      </c>
      <c r="T15421" s="34" t="s">
        <v>29</v>
      </c>
      <c r="U15421" s="12">
        <f>((alpha*(beta^speed))*(speed^ceta))</f>
        <v>741.68538614004569</v>
      </c>
      <c r="V15421" s="8">
        <f t="shared" si="537"/>
        <v>78</v>
      </c>
    </row>
    <row r="15422" spans="1:22">
      <c r="A15422" s="34" t="s">
        <v>20</v>
      </c>
      <c r="B15422" s="34" t="s">
        <v>82</v>
      </c>
      <c r="C15422" s="5" t="s">
        <v>238</v>
      </c>
      <c r="D15422" s="35" t="s">
        <v>85</v>
      </c>
      <c r="E15422" s="36" t="s">
        <v>15</v>
      </c>
      <c r="F15422" s="37">
        <v>0</v>
      </c>
      <c r="G15422" s="38">
        <v>0.06</v>
      </c>
      <c r="H15422" s="34">
        <v>0.98052267427238948</v>
      </c>
      <c r="I15422" s="35">
        <v>51.999544487842421</v>
      </c>
      <c r="J15422" s="35">
        <v>1.0116384650815782</v>
      </c>
      <c r="K15422" s="35">
        <v>-0.85580264438763232</v>
      </c>
      <c r="L15422" s="35">
        <v>0</v>
      </c>
      <c r="M15422" s="35">
        <v>0</v>
      </c>
      <c r="N15422" s="35">
        <v>0</v>
      </c>
      <c r="O15422" s="35">
        <v>0</v>
      </c>
      <c r="P15422" s="36">
        <v>12</v>
      </c>
      <c r="Q15422" s="37">
        <v>86</v>
      </c>
      <c r="R15422" s="36">
        <v>0</v>
      </c>
      <c r="S15422" s="39">
        <f t="shared" si="536"/>
        <v>86</v>
      </c>
      <c r="T15422" s="34" t="s">
        <v>29</v>
      </c>
      <c r="U15422" s="12">
        <f>((alpha*(beta^speed))*(speed^ceta))</f>
        <v>3.1090619149206917</v>
      </c>
      <c r="V15422" s="8">
        <f t="shared" si="537"/>
        <v>86</v>
      </c>
    </row>
    <row r="15423" spans="1:22">
      <c r="A15423" s="34" t="s">
        <v>20</v>
      </c>
      <c r="B15423" s="34" t="s">
        <v>82</v>
      </c>
      <c r="C15423" s="5" t="s">
        <v>238</v>
      </c>
      <c r="D15423" s="35" t="s">
        <v>85</v>
      </c>
      <c r="E15423" s="36" t="s">
        <v>16</v>
      </c>
      <c r="F15423" s="37">
        <v>0</v>
      </c>
      <c r="G15423" s="38">
        <v>0.06</v>
      </c>
      <c r="H15423" s="34">
        <v>0.99641926396972968</v>
      </c>
      <c r="I15423" s="35">
        <v>170.23215727598324</v>
      </c>
      <c r="J15423" s="35">
        <v>-0.79170908781156357</v>
      </c>
      <c r="K15423" s="35">
        <v>7.9427244248877411</v>
      </c>
      <c r="L15423" s="35">
        <v>0.16562357227053598</v>
      </c>
      <c r="M15423" s="35">
        <v>0</v>
      </c>
      <c r="N15423" s="35">
        <v>0</v>
      </c>
      <c r="O15423" s="35">
        <v>0</v>
      </c>
      <c r="P15423" s="36">
        <v>12</v>
      </c>
      <c r="Q15423" s="37">
        <v>86</v>
      </c>
      <c r="R15423" s="36">
        <v>1</v>
      </c>
      <c r="S15423" s="39">
        <f t="shared" si="536"/>
        <v>86</v>
      </c>
      <c r="T15423" s="34" t="s">
        <v>30</v>
      </c>
      <c r="U15423" s="12">
        <f>((alpha*(speed^beta))+(ceta*(speed^delta)))</f>
        <v>21.615832469757088</v>
      </c>
      <c r="V15423" s="8">
        <f t="shared" si="537"/>
        <v>86</v>
      </c>
    </row>
    <row r="15424" spans="1:22">
      <c r="A15424" s="34" t="s">
        <v>20</v>
      </c>
      <c r="B15424" s="34" t="s">
        <v>82</v>
      </c>
      <c r="C15424" s="5" t="s">
        <v>238</v>
      </c>
      <c r="D15424" s="35" t="s">
        <v>85</v>
      </c>
      <c r="E15424" s="36" t="s">
        <v>14</v>
      </c>
      <c r="F15424" s="37">
        <v>0</v>
      </c>
      <c r="G15424" s="38">
        <v>0.06</v>
      </c>
      <c r="H15424" s="34">
        <v>0.99523192462362187</v>
      </c>
      <c r="I15424" s="35">
        <v>1.359566440543498</v>
      </c>
      <c r="J15424" s="35">
        <v>7.2341424830867851</v>
      </c>
      <c r="K15424" s="35">
        <v>-0.40336548268652289</v>
      </c>
      <c r="L15424" s="35">
        <v>0</v>
      </c>
      <c r="M15424" s="35">
        <v>0</v>
      </c>
      <c r="N15424" s="35">
        <v>0</v>
      </c>
      <c r="O15424" s="35">
        <v>0</v>
      </c>
      <c r="P15424" s="36">
        <v>12</v>
      </c>
      <c r="Q15424" s="37">
        <v>86</v>
      </c>
      <c r="R15424" s="36">
        <v>13</v>
      </c>
      <c r="S15424" s="39">
        <f t="shared" si="536"/>
        <v>86</v>
      </c>
      <c r="T15424" s="34" t="s">
        <v>50</v>
      </c>
      <c r="U15424" s="12">
        <f>EXP((alpha+(beta/speed))+(ceta*LN(speed)))</f>
        <v>0.70254517709260078</v>
      </c>
      <c r="V15424" s="8">
        <f t="shared" si="537"/>
        <v>86</v>
      </c>
    </row>
    <row r="15425" spans="1:22">
      <c r="A15425" s="34" t="s">
        <v>20</v>
      </c>
      <c r="B15425" s="34" t="s">
        <v>82</v>
      </c>
      <c r="C15425" s="5" t="s">
        <v>238</v>
      </c>
      <c r="D15425" s="35" t="s">
        <v>85</v>
      </c>
      <c r="E15425" s="36" t="s">
        <v>18</v>
      </c>
      <c r="F15425" s="37">
        <v>0</v>
      </c>
      <c r="G15425" s="38">
        <v>0.06</v>
      </c>
      <c r="H15425" s="34">
        <v>0.98690855547095468</v>
      </c>
      <c r="I15425" s="35">
        <v>3.2010835721829778E-2</v>
      </c>
      <c r="J15425" s="35">
        <v>0.60040063577681668</v>
      </c>
      <c r="K15425" s="35">
        <v>8.6690294567601818</v>
      </c>
      <c r="L15425" s="35">
        <v>-0.86553255751724512</v>
      </c>
      <c r="M15425" s="35">
        <v>0</v>
      </c>
      <c r="N15425" s="35">
        <v>0</v>
      </c>
      <c r="O15425" s="35">
        <v>0</v>
      </c>
      <c r="P15425" s="36">
        <v>12</v>
      </c>
      <c r="Q15425" s="37">
        <v>86</v>
      </c>
      <c r="R15425" s="36">
        <v>1</v>
      </c>
      <c r="S15425" s="39">
        <f t="shared" si="536"/>
        <v>86</v>
      </c>
      <c r="T15425" s="34" t="s">
        <v>30</v>
      </c>
      <c r="U15425" s="12">
        <f>((alpha*(speed^beta))+(ceta*(speed^delta)))</f>
        <v>0.64775489992857516</v>
      </c>
      <c r="V15425" s="8">
        <f t="shared" si="537"/>
        <v>86</v>
      </c>
    </row>
    <row r="15426" spans="1:22">
      <c r="A15426" s="34" t="s">
        <v>20</v>
      </c>
      <c r="B15426" s="34" t="s">
        <v>82</v>
      </c>
      <c r="C15426" s="5" t="s">
        <v>238</v>
      </c>
      <c r="D15426" s="35" t="s">
        <v>85</v>
      </c>
      <c r="E15426" s="36" t="s">
        <v>17</v>
      </c>
      <c r="F15426" s="37">
        <v>0</v>
      </c>
      <c r="G15426" s="38">
        <v>0.06</v>
      </c>
      <c r="H15426" s="34">
        <v>0.99671666428307781</v>
      </c>
      <c r="I15426" s="35">
        <v>7538.4719170639064</v>
      </c>
      <c r="J15426" s="35">
        <v>-1.0336843226725947</v>
      </c>
      <c r="K15426" s="35">
        <v>374.64886534322363</v>
      </c>
      <c r="L15426" s="35">
        <v>9.1969609295005098E-2</v>
      </c>
      <c r="M15426" s="35">
        <v>0</v>
      </c>
      <c r="N15426" s="35">
        <v>0</v>
      </c>
      <c r="O15426" s="35">
        <v>0</v>
      </c>
      <c r="P15426" s="36">
        <v>12</v>
      </c>
      <c r="Q15426" s="37">
        <v>86</v>
      </c>
      <c r="R15426" s="36">
        <v>1</v>
      </c>
      <c r="S15426" s="39">
        <f t="shared" ref="S15426:S15489" si="538">V15426</f>
        <v>86</v>
      </c>
      <c r="T15426" s="34" t="s">
        <v>30</v>
      </c>
      <c r="U15426" s="12">
        <f>((alpha*(speed^beta))+(ceta*(speed^delta)))</f>
        <v>639.78188575668162</v>
      </c>
      <c r="V15426" s="8">
        <f t="shared" ref="V15426:V15489" si="539">IF($V$1&lt;P15426,P15426,IF($V$1&gt;Q15426,Q15426,$V$1))</f>
        <v>86</v>
      </c>
    </row>
    <row r="15427" spans="1:22">
      <c r="A15427" s="34" t="s">
        <v>20</v>
      </c>
      <c r="B15427" s="34" t="s">
        <v>82</v>
      </c>
      <c r="C15427" s="5" t="s">
        <v>238</v>
      </c>
      <c r="D15427" s="35" t="s">
        <v>85</v>
      </c>
      <c r="E15427" s="36" t="s">
        <v>15</v>
      </c>
      <c r="F15427" s="37">
        <v>50</v>
      </c>
      <c r="G15427" s="38">
        <v>0.06</v>
      </c>
      <c r="H15427" s="34">
        <v>0.9807463551102068</v>
      </c>
      <c r="I15427" s="35">
        <v>25.439268458136478</v>
      </c>
      <c r="J15427" s="35">
        <v>0.99774942430081326</v>
      </c>
      <c r="K15427" s="35">
        <v>-0.45526312972587024</v>
      </c>
      <c r="L15427" s="35">
        <v>0</v>
      </c>
      <c r="M15427" s="35">
        <v>0</v>
      </c>
      <c r="N15427" s="35">
        <v>0</v>
      </c>
      <c r="O15427" s="35">
        <v>0</v>
      </c>
      <c r="P15427" s="36">
        <v>12</v>
      </c>
      <c r="Q15427" s="37">
        <v>71</v>
      </c>
      <c r="R15427" s="36">
        <v>0</v>
      </c>
      <c r="S15427" s="39">
        <f t="shared" si="538"/>
        <v>71</v>
      </c>
      <c r="T15427" s="34" t="s">
        <v>29</v>
      </c>
      <c r="U15427" s="12">
        <f>((alpha*(beta^speed))*(speed^ceta))</f>
        <v>3.1132962271505313</v>
      </c>
      <c r="V15427" s="8">
        <f t="shared" si="539"/>
        <v>71</v>
      </c>
    </row>
    <row r="15428" spans="1:22">
      <c r="A15428" s="34" t="s">
        <v>20</v>
      </c>
      <c r="B15428" s="34" t="s">
        <v>82</v>
      </c>
      <c r="C15428" s="5" t="s">
        <v>238</v>
      </c>
      <c r="D15428" s="35" t="s">
        <v>85</v>
      </c>
      <c r="E15428" s="36" t="s">
        <v>16</v>
      </c>
      <c r="F15428" s="37">
        <v>50</v>
      </c>
      <c r="G15428" s="38">
        <v>0.06</v>
      </c>
      <c r="H15428" s="34">
        <v>0.99672165657761624</v>
      </c>
      <c r="I15428" s="35">
        <v>40.32273371434718</v>
      </c>
      <c r="J15428" s="35">
        <v>-0.10046956689786615</v>
      </c>
      <c r="K15428" s="35">
        <v>622.74086096830831</v>
      </c>
      <c r="L15428" s="35">
        <v>-1.6566218542951205</v>
      </c>
      <c r="M15428" s="35">
        <v>0</v>
      </c>
      <c r="N15428" s="35">
        <v>0</v>
      </c>
      <c r="O15428" s="35">
        <v>0</v>
      </c>
      <c r="P15428" s="36">
        <v>12</v>
      </c>
      <c r="Q15428" s="37">
        <v>71</v>
      </c>
      <c r="R15428" s="36">
        <v>1</v>
      </c>
      <c r="S15428" s="39">
        <f t="shared" si="538"/>
        <v>71</v>
      </c>
      <c r="T15428" s="34" t="s">
        <v>30</v>
      </c>
      <c r="U15428" s="12">
        <f>((alpha*(speed^beta))+(ceta*(speed^delta)))</f>
        <v>26.809648438527184</v>
      </c>
      <c r="V15428" s="8">
        <f t="shared" si="539"/>
        <v>71</v>
      </c>
    </row>
    <row r="15429" spans="1:22">
      <c r="A15429" s="34" t="s">
        <v>20</v>
      </c>
      <c r="B15429" s="34" t="s">
        <v>82</v>
      </c>
      <c r="C15429" s="5" t="s">
        <v>238</v>
      </c>
      <c r="D15429" s="35" t="s">
        <v>85</v>
      </c>
      <c r="E15429" s="36" t="s">
        <v>14</v>
      </c>
      <c r="F15429" s="37">
        <v>50</v>
      </c>
      <c r="G15429" s="38">
        <v>0.06</v>
      </c>
      <c r="H15429" s="34">
        <v>0.99810288013795212</v>
      </c>
      <c r="I15429" s="35">
        <v>23.188204944464541</v>
      </c>
      <c r="J15429" s="35">
        <v>1.0104769563691878</v>
      </c>
      <c r="K15429" s="35">
        <v>-0.92761918470207227</v>
      </c>
      <c r="L15429" s="35">
        <v>0</v>
      </c>
      <c r="M15429" s="35">
        <v>0</v>
      </c>
      <c r="N15429" s="35">
        <v>0</v>
      </c>
      <c r="O15429" s="35">
        <v>0</v>
      </c>
      <c r="P15429" s="36">
        <v>12</v>
      </c>
      <c r="Q15429" s="37">
        <v>71</v>
      </c>
      <c r="R15429" s="36">
        <v>0</v>
      </c>
      <c r="S15429" s="39">
        <f t="shared" si="538"/>
        <v>71</v>
      </c>
      <c r="T15429" s="34" t="s">
        <v>29</v>
      </c>
      <c r="U15429" s="12">
        <f>((alpha*(beta^speed))*(speed^ceta))</f>
        <v>0.93192242948901605</v>
      </c>
      <c r="V15429" s="8">
        <f t="shared" si="539"/>
        <v>71</v>
      </c>
    </row>
    <row r="15430" spans="1:22">
      <c r="A15430" s="34" t="s">
        <v>20</v>
      </c>
      <c r="B15430" s="34" t="s">
        <v>82</v>
      </c>
      <c r="C15430" s="5" t="s">
        <v>238</v>
      </c>
      <c r="D15430" s="35" t="s">
        <v>85</v>
      </c>
      <c r="E15430" s="36" t="s">
        <v>18</v>
      </c>
      <c r="F15430" s="37">
        <v>50</v>
      </c>
      <c r="G15430" s="38">
        <v>0.06</v>
      </c>
      <c r="H15430" s="34">
        <v>0.96825196875186637</v>
      </c>
      <c r="I15430" s="35">
        <v>4.6156736426600489</v>
      </c>
      <c r="J15430" s="35">
        <v>1.0103856133618083</v>
      </c>
      <c r="K15430" s="35">
        <v>-0.57335536729427361</v>
      </c>
      <c r="L15430" s="35">
        <v>0</v>
      </c>
      <c r="M15430" s="35">
        <v>0</v>
      </c>
      <c r="N15430" s="35">
        <v>0</v>
      </c>
      <c r="O15430" s="35">
        <v>0</v>
      </c>
      <c r="P15430" s="36">
        <v>12</v>
      </c>
      <c r="Q15430" s="37">
        <v>71</v>
      </c>
      <c r="R15430" s="36">
        <v>0</v>
      </c>
      <c r="S15430" s="39">
        <f t="shared" si="538"/>
        <v>71</v>
      </c>
      <c r="T15430" s="34" t="s">
        <v>29</v>
      </c>
      <c r="U15430" s="12">
        <f>((alpha*(beta^speed))*(speed^ceta))</f>
        <v>0.83443805384567948</v>
      </c>
      <c r="V15430" s="8">
        <f t="shared" si="539"/>
        <v>71</v>
      </c>
    </row>
    <row r="15431" spans="1:22">
      <c r="A15431" s="34" t="s">
        <v>20</v>
      </c>
      <c r="B15431" s="34" t="s">
        <v>82</v>
      </c>
      <c r="C15431" s="5" t="s">
        <v>238</v>
      </c>
      <c r="D15431" s="35" t="s">
        <v>85</v>
      </c>
      <c r="E15431" s="36" t="s">
        <v>17</v>
      </c>
      <c r="F15431" s="37">
        <v>50</v>
      </c>
      <c r="G15431" s="38">
        <v>0.06</v>
      </c>
      <c r="H15431" s="34">
        <v>0.99498696904257722</v>
      </c>
      <c r="I15431" s="35">
        <v>3272.542079758874</v>
      </c>
      <c r="J15431" s="35">
        <v>1.0065779987803551</v>
      </c>
      <c r="K15431" s="35">
        <v>-0.43431893798362781</v>
      </c>
      <c r="L15431" s="35">
        <v>0</v>
      </c>
      <c r="M15431" s="35">
        <v>0</v>
      </c>
      <c r="N15431" s="35">
        <v>0</v>
      </c>
      <c r="O15431" s="35">
        <v>0</v>
      </c>
      <c r="P15431" s="36">
        <v>12</v>
      </c>
      <c r="Q15431" s="37">
        <v>71</v>
      </c>
      <c r="R15431" s="36">
        <v>0</v>
      </c>
      <c r="S15431" s="39">
        <f t="shared" si="538"/>
        <v>71</v>
      </c>
      <c r="T15431" s="34" t="s">
        <v>29</v>
      </c>
      <c r="U15431" s="12">
        <f>((alpha*(beta^speed))*(speed^ceta))</f>
        <v>818.49581871492319</v>
      </c>
      <c r="V15431" s="8">
        <f t="shared" si="539"/>
        <v>71</v>
      </c>
    </row>
    <row r="15432" spans="1:22">
      <c r="A15432" s="34" t="s">
        <v>20</v>
      </c>
      <c r="B15432" s="34" t="s">
        <v>82</v>
      </c>
      <c r="C15432" s="5" t="s">
        <v>238</v>
      </c>
      <c r="D15432" s="35" t="s">
        <v>85</v>
      </c>
      <c r="E15432" s="36" t="s">
        <v>15</v>
      </c>
      <c r="F15432" s="37">
        <v>100</v>
      </c>
      <c r="G15432" s="38">
        <v>0.06</v>
      </c>
      <c r="H15432" s="34">
        <v>0.98715769608461124</v>
      </c>
      <c r="I15432" s="35">
        <v>3.345245020976829</v>
      </c>
      <c r="J15432" s="35">
        <v>1.089119026396445</v>
      </c>
      <c r="K15432" s="35">
        <v>-0.48554420051609837</v>
      </c>
      <c r="L15432" s="35">
        <v>0</v>
      </c>
      <c r="M15432" s="35">
        <v>0</v>
      </c>
      <c r="N15432" s="35">
        <v>0</v>
      </c>
      <c r="O15432" s="35">
        <v>0</v>
      </c>
      <c r="P15432" s="36">
        <v>12</v>
      </c>
      <c r="Q15432" s="37">
        <v>59</v>
      </c>
      <c r="R15432" s="36">
        <v>13</v>
      </c>
      <c r="S15432" s="39">
        <f t="shared" si="538"/>
        <v>59</v>
      </c>
      <c r="T15432" s="34" t="s">
        <v>50</v>
      </c>
      <c r="U15432" s="12">
        <f>EXP((alpha+(beta/speed))+(ceta*LN(speed)))</f>
        <v>3.9903542332187532</v>
      </c>
      <c r="V15432" s="8">
        <f t="shared" si="539"/>
        <v>59</v>
      </c>
    </row>
    <row r="15433" spans="1:22">
      <c r="A15433" s="34" t="s">
        <v>20</v>
      </c>
      <c r="B15433" s="34" t="s">
        <v>82</v>
      </c>
      <c r="C15433" s="5" t="s">
        <v>238</v>
      </c>
      <c r="D15433" s="35" t="s">
        <v>85</v>
      </c>
      <c r="E15433" s="36" t="s">
        <v>16</v>
      </c>
      <c r="F15433" s="37">
        <v>100</v>
      </c>
      <c r="G15433" s="38">
        <v>0.06</v>
      </c>
      <c r="H15433" s="34">
        <v>0.99673791932217548</v>
      </c>
      <c r="I15433" s="35">
        <v>-3.9211438445118551E-4</v>
      </c>
      <c r="J15433" s="35">
        <v>4.891045825585244E-2</v>
      </c>
      <c r="K15433" s="35">
        <v>-2.1132583999253769</v>
      </c>
      <c r="L15433" s="35">
        <v>65.600972412968787</v>
      </c>
      <c r="M15433" s="35">
        <v>0</v>
      </c>
      <c r="N15433" s="35">
        <v>0</v>
      </c>
      <c r="O15433" s="35">
        <v>0</v>
      </c>
      <c r="P15433" s="36">
        <v>12</v>
      </c>
      <c r="Q15433" s="37">
        <v>59</v>
      </c>
      <c r="R15433" s="36">
        <v>14</v>
      </c>
      <c r="S15433" s="39">
        <f t="shared" si="538"/>
        <v>59</v>
      </c>
      <c r="T15433" s="34" t="s">
        <v>51</v>
      </c>
      <c r="U15433" s="12">
        <f>(((alpha*(speed^3))+(beta*(speed^2))+(ceta*speed))+delta)</f>
        <v>30.643971841793871</v>
      </c>
      <c r="V15433" s="8">
        <f t="shared" si="539"/>
        <v>59</v>
      </c>
    </row>
    <row r="15434" spans="1:22">
      <c r="A15434" s="34" t="s">
        <v>20</v>
      </c>
      <c r="B15434" s="34" t="s">
        <v>82</v>
      </c>
      <c r="C15434" s="5" t="s">
        <v>238</v>
      </c>
      <c r="D15434" s="35" t="s">
        <v>85</v>
      </c>
      <c r="E15434" s="36" t="s">
        <v>14</v>
      </c>
      <c r="F15434" s="37">
        <v>100</v>
      </c>
      <c r="G15434" s="38">
        <v>0.06</v>
      </c>
      <c r="H15434" s="34">
        <v>0.99487650507485992</v>
      </c>
      <c r="I15434" s="35">
        <v>71.156780261946849</v>
      </c>
      <c r="J15434" s="35">
        <v>-1.5758293040197433</v>
      </c>
      <c r="K15434" s="35">
        <v>1.5789970893511072</v>
      </c>
      <c r="L15434" s="35">
        <v>-8.0161397784459271E-2</v>
      </c>
      <c r="M15434" s="35">
        <v>0</v>
      </c>
      <c r="N15434" s="35">
        <v>0</v>
      </c>
      <c r="O15434" s="35">
        <v>0</v>
      </c>
      <c r="P15434" s="36">
        <v>12</v>
      </c>
      <c r="Q15434" s="37">
        <v>59</v>
      </c>
      <c r="R15434" s="36">
        <v>1</v>
      </c>
      <c r="S15434" s="39">
        <f t="shared" si="538"/>
        <v>59</v>
      </c>
      <c r="T15434" s="34" t="s">
        <v>30</v>
      </c>
      <c r="U15434" s="12">
        <f>((alpha*(speed^beta))+(ceta*(speed^delta)))</f>
        <v>1.2540012351992353</v>
      </c>
      <c r="V15434" s="8">
        <f t="shared" si="539"/>
        <v>59</v>
      </c>
    </row>
    <row r="15435" spans="1:22">
      <c r="A15435" s="34" t="s">
        <v>20</v>
      </c>
      <c r="B15435" s="34" t="s">
        <v>82</v>
      </c>
      <c r="C15435" s="5" t="s">
        <v>238</v>
      </c>
      <c r="D15435" s="35" t="s">
        <v>85</v>
      </c>
      <c r="E15435" s="36" t="s">
        <v>18</v>
      </c>
      <c r="F15435" s="37">
        <v>100</v>
      </c>
      <c r="G15435" s="38">
        <v>0.06</v>
      </c>
      <c r="H15435" s="34">
        <v>0.90746159988885011</v>
      </c>
      <c r="I15435" s="35">
        <v>1.4079859973512521</v>
      </c>
      <c r="J15435" s="35">
        <v>-6.5428702297425909E-2</v>
      </c>
      <c r="K15435" s="35">
        <v>374.7706904051862</v>
      </c>
      <c r="L15435" s="35">
        <v>-2.9594535974482392</v>
      </c>
      <c r="M15435" s="35">
        <v>0</v>
      </c>
      <c r="N15435" s="35">
        <v>0</v>
      </c>
      <c r="O15435" s="35">
        <v>0</v>
      </c>
      <c r="P15435" s="36">
        <v>12</v>
      </c>
      <c r="Q15435" s="37">
        <v>59</v>
      </c>
      <c r="R15435" s="36">
        <v>1</v>
      </c>
      <c r="S15435" s="39">
        <f t="shared" si="538"/>
        <v>59</v>
      </c>
      <c r="T15435" s="34" t="s">
        <v>30</v>
      </c>
      <c r="U15435" s="12">
        <f>((alpha*(speed^beta))+(ceta*(speed^delta)))</f>
        <v>1.0804383908047688</v>
      </c>
      <c r="V15435" s="8">
        <f t="shared" si="539"/>
        <v>59</v>
      </c>
    </row>
    <row r="15436" spans="1:22">
      <c r="A15436" s="34" t="s">
        <v>20</v>
      </c>
      <c r="B15436" s="34" t="s">
        <v>82</v>
      </c>
      <c r="C15436" s="5" t="s">
        <v>238</v>
      </c>
      <c r="D15436" s="35" t="s">
        <v>85</v>
      </c>
      <c r="E15436" s="36" t="s">
        <v>17</v>
      </c>
      <c r="F15436" s="37">
        <v>100</v>
      </c>
      <c r="G15436" s="38">
        <v>0.06</v>
      </c>
      <c r="H15436" s="34">
        <v>0.99098436177387683</v>
      </c>
      <c r="I15436" s="35">
        <v>-1.2145556533180817E-2</v>
      </c>
      <c r="J15436" s="35">
        <v>1.484822104607419</v>
      </c>
      <c r="K15436" s="35">
        <v>-61.715801989594183</v>
      </c>
      <c r="L15436" s="35">
        <v>1919.3178786585713</v>
      </c>
      <c r="M15436" s="35">
        <v>0</v>
      </c>
      <c r="N15436" s="35">
        <v>0</v>
      </c>
      <c r="O15436" s="35">
        <v>0</v>
      </c>
      <c r="P15436" s="36">
        <v>12</v>
      </c>
      <c r="Q15436" s="37">
        <v>59</v>
      </c>
      <c r="R15436" s="36">
        <v>14</v>
      </c>
      <c r="S15436" s="39">
        <f t="shared" si="538"/>
        <v>59</v>
      </c>
      <c r="T15436" s="34" t="s">
        <v>51</v>
      </c>
      <c r="U15436" s="12">
        <f>(((alpha*(speed^3))+(beta*(speed^2))+(ceta*speed))+delta)</f>
        <v>952.30905218279713</v>
      </c>
      <c r="V15436" s="8">
        <f t="shared" si="539"/>
        <v>59</v>
      </c>
    </row>
    <row r="15437" spans="1:22">
      <c r="A15437" s="34" t="s">
        <v>20</v>
      </c>
      <c r="B15437" s="34" t="s">
        <v>82</v>
      </c>
      <c r="C15437" s="5" t="s">
        <v>239</v>
      </c>
      <c r="D15437" s="35" t="s">
        <v>86</v>
      </c>
      <c r="E15437" s="36" t="s">
        <v>15</v>
      </c>
      <c r="F15437" s="37">
        <v>0</v>
      </c>
      <c r="G15437" s="38">
        <v>0</v>
      </c>
      <c r="H15437" s="34">
        <v>0.98851935871233609</v>
      </c>
      <c r="I15437" s="35">
        <v>1.0517377738491054</v>
      </c>
      <c r="J15437" s="35">
        <v>23.864984823323525</v>
      </c>
      <c r="K15437" s="35">
        <v>0.41448211757106967</v>
      </c>
      <c r="L15437" s="35">
        <v>0.64080675411793808</v>
      </c>
      <c r="M15437" s="35">
        <v>4.2244455381297376E-2</v>
      </c>
      <c r="N15437" s="35">
        <v>0</v>
      </c>
      <c r="O15437" s="35">
        <v>0</v>
      </c>
      <c r="P15437" s="36">
        <v>12</v>
      </c>
      <c r="Q15437" s="37">
        <v>105</v>
      </c>
      <c r="R15437" s="36">
        <v>10</v>
      </c>
      <c r="S15437" s="39">
        <f t="shared" si="538"/>
        <v>100</v>
      </c>
      <c r="T15437" s="34" t="s">
        <v>44</v>
      </c>
      <c r="U15437" s="12">
        <f>(alpha+(beta/(1+EXP((((-1)*ceta)+(delta*LN(speed)))+(epsilon*speed)))))</f>
        <v>1.0793434828461987</v>
      </c>
      <c r="V15437" s="8">
        <f t="shared" si="539"/>
        <v>100</v>
      </c>
    </row>
    <row r="15438" spans="1:22">
      <c r="A15438" s="34" t="s">
        <v>20</v>
      </c>
      <c r="B15438" s="34" t="s">
        <v>82</v>
      </c>
      <c r="C15438" s="5" t="s">
        <v>239</v>
      </c>
      <c r="D15438" s="35" t="s">
        <v>86</v>
      </c>
      <c r="E15438" s="36" t="s">
        <v>16</v>
      </c>
      <c r="F15438" s="37">
        <v>0</v>
      </c>
      <c r="G15438" s="38">
        <v>0</v>
      </c>
      <c r="H15438" s="34">
        <v>0.99580334625317923</v>
      </c>
      <c r="I15438" s="35">
        <v>207.21027681286179</v>
      </c>
      <c r="J15438" s="35">
        <v>1.0077515372913484</v>
      </c>
      <c r="K15438" s="35">
        <v>-0.90225910110733976</v>
      </c>
      <c r="L15438" s="35">
        <v>0</v>
      </c>
      <c r="M15438" s="35">
        <v>0</v>
      </c>
      <c r="N15438" s="35">
        <v>0</v>
      </c>
      <c r="O15438" s="35">
        <v>0</v>
      </c>
      <c r="P15438" s="36">
        <v>12</v>
      </c>
      <c r="Q15438" s="37">
        <v>105</v>
      </c>
      <c r="R15438" s="36">
        <v>0</v>
      </c>
      <c r="S15438" s="39">
        <f t="shared" si="538"/>
        <v>100</v>
      </c>
      <c r="T15438" s="34" t="s">
        <v>29</v>
      </c>
      <c r="U15438" s="12">
        <f>((alpha*(beta^speed))*(speed^ceta))</f>
        <v>7.0346099407791529</v>
      </c>
      <c r="V15438" s="8">
        <f t="shared" si="539"/>
        <v>100</v>
      </c>
    </row>
    <row r="15439" spans="1:22">
      <c r="A15439" s="34" t="s">
        <v>20</v>
      </c>
      <c r="B15439" s="34" t="s">
        <v>82</v>
      </c>
      <c r="C15439" s="5" t="s">
        <v>239</v>
      </c>
      <c r="D15439" s="35" t="s">
        <v>86</v>
      </c>
      <c r="E15439" s="36" t="s">
        <v>14</v>
      </c>
      <c r="F15439" s="37">
        <v>0</v>
      </c>
      <c r="G15439" s="38">
        <v>0</v>
      </c>
      <c r="H15439" s="34">
        <v>0.99784016322182356</v>
      </c>
      <c r="I15439" s="35">
        <v>5.2705908218202348E-2</v>
      </c>
      <c r="J15439" s="35">
        <v>13.913995922307832</v>
      </c>
      <c r="K15439" s="35">
        <v>0.38124470714212078</v>
      </c>
      <c r="L15439" s="35">
        <v>0.97317243041097701</v>
      </c>
      <c r="M15439" s="35">
        <v>1.0025424464047631E-3</v>
      </c>
      <c r="N15439" s="35">
        <v>0</v>
      </c>
      <c r="O15439" s="35">
        <v>0</v>
      </c>
      <c r="P15439" s="36">
        <v>12</v>
      </c>
      <c r="Q15439" s="37">
        <v>105</v>
      </c>
      <c r="R15439" s="36">
        <v>10</v>
      </c>
      <c r="S15439" s="39">
        <f t="shared" si="538"/>
        <v>100</v>
      </c>
      <c r="T15439" s="34" t="s">
        <v>44</v>
      </c>
      <c r="U15439" s="12">
        <f>(alpha+(beta/(1+EXP((((-1)*ceta)+(delta*LN(speed)))+(epsilon*speed)))))</f>
        <v>0.25814332074966001</v>
      </c>
      <c r="V15439" s="8">
        <f t="shared" si="539"/>
        <v>100</v>
      </c>
    </row>
    <row r="15440" spans="1:22">
      <c r="A15440" s="34" t="s">
        <v>20</v>
      </c>
      <c r="B15440" s="34" t="s">
        <v>82</v>
      </c>
      <c r="C15440" s="5" t="s">
        <v>239</v>
      </c>
      <c r="D15440" s="35" t="s">
        <v>86</v>
      </c>
      <c r="E15440" s="36" t="s">
        <v>18</v>
      </c>
      <c r="F15440" s="37">
        <v>0</v>
      </c>
      <c r="G15440" s="38">
        <v>0</v>
      </c>
      <c r="H15440" s="34">
        <v>0.97746143748799164</v>
      </c>
      <c r="I15440" s="35">
        <v>0.62869711842051634</v>
      </c>
      <c r="J15440" s="35">
        <v>0.16360132801864</v>
      </c>
      <c r="K15440" s="35">
        <v>-9.076334674204445E-4</v>
      </c>
      <c r="L15440" s="35">
        <v>0</v>
      </c>
      <c r="M15440" s="35">
        <v>0</v>
      </c>
      <c r="N15440" s="35">
        <v>0</v>
      </c>
      <c r="O15440" s="35">
        <v>0</v>
      </c>
      <c r="P15440" s="36">
        <v>12</v>
      </c>
      <c r="Q15440" s="37">
        <v>105</v>
      </c>
      <c r="R15440" s="36">
        <v>5</v>
      </c>
      <c r="S15440" s="39">
        <f t="shared" si="538"/>
        <v>100</v>
      </c>
      <c r="T15440" s="34" t="s">
        <v>36</v>
      </c>
      <c r="U15440" s="12">
        <f>(1/(((ceta*(speed^2))+(beta*speed))+alpha))</f>
        <v>0.12638238240906491</v>
      </c>
      <c r="V15440" s="8">
        <f t="shared" si="539"/>
        <v>100</v>
      </c>
    </row>
    <row r="15441" spans="1:22">
      <c r="A15441" s="34" t="s">
        <v>20</v>
      </c>
      <c r="B15441" s="34" t="s">
        <v>82</v>
      </c>
      <c r="C15441" s="5" t="s">
        <v>239</v>
      </c>
      <c r="D15441" s="35" t="s">
        <v>86</v>
      </c>
      <c r="E15441" s="36" t="s">
        <v>17</v>
      </c>
      <c r="F15441" s="37">
        <v>0</v>
      </c>
      <c r="G15441" s="38">
        <v>0</v>
      </c>
      <c r="H15441" s="34">
        <v>0.99354074218178234</v>
      </c>
      <c r="I15441" s="35">
        <v>4693.5284131664703</v>
      </c>
      <c r="J15441" s="35">
        <v>1.0065038461076619</v>
      </c>
      <c r="K15441" s="35">
        <v>-0.84189340401002888</v>
      </c>
      <c r="L15441" s="35">
        <v>0</v>
      </c>
      <c r="M15441" s="35">
        <v>0</v>
      </c>
      <c r="N15441" s="35">
        <v>0</v>
      </c>
      <c r="O15441" s="35">
        <v>0</v>
      </c>
      <c r="P15441" s="36">
        <v>12</v>
      </c>
      <c r="Q15441" s="37">
        <v>105</v>
      </c>
      <c r="R15441" s="36">
        <v>0</v>
      </c>
      <c r="S15441" s="39">
        <f t="shared" si="538"/>
        <v>100</v>
      </c>
      <c r="T15441" s="34" t="s">
        <v>29</v>
      </c>
      <c r="U15441" s="12">
        <f>((alpha*(beta^speed))*(speed^ceta))</f>
        <v>185.8902112866505</v>
      </c>
      <c r="V15441" s="8">
        <f t="shared" si="539"/>
        <v>100</v>
      </c>
    </row>
    <row r="15442" spans="1:22">
      <c r="A15442" s="34" t="s">
        <v>20</v>
      </c>
      <c r="B15442" s="34" t="s">
        <v>82</v>
      </c>
      <c r="C15442" s="5" t="s">
        <v>239</v>
      </c>
      <c r="D15442" s="35" t="s">
        <v>86</v>
      </c>
      <c r="E15442" s="36" t="s">
        <v>15</v>
      </c>
      <c r="F15442" s="37">
        <v>50</v>
      </c>
      <c r="G15442" s="38">
        <v>0</v>
      </c>
      <c r="H15442" s="34">
        <v>0.97954430282135629</v>
      </c>
      <c r="I15442" s="35">
        <v>1.2528098871393858</v>
      </c>
      <c r="J15442" s="35">
        <v>22.833353255961914</v>
      </c>
      <c r="K15442" s="35">
        <v>-0.22343004920586837</v>
      </c>
      <c r="L15442" s="35">
        <v>0.25125708931115853</v>
      </c>
      <c r="M15442" s="35">
        <v>6.3638791819610546E-2</v>
      </c>
      <c r="N15442" s="35">
        <v>0</v>
      </c>
      <c r="O15442" s="35">
        <v>0</v>
      </c>
      <c r="P15442" s="36">
        <v>12</v>
      </c>
      <c r="Q15442" s="37">
        <v>105</v>
      </c>
      <c r="R15442" s="36">
        <v>10</v>
      </c>
      <c r="S15442" s="39">
        <f t="shared" si="538"/>
        <v>100</v>
      </c>
      <c r="T15442" s="34" t="s">
        <v>44</v>
      </c>
      <c r="U15442" s="12">
        <f>(alpha+(beta/(1+EXP((((-1)*ceta)+(delta*LN(speed)))+(epsilon*speed)))))</f>
        <v>1.2626962236024342</v>
      </c>
      <c r="V15442" s="8">
        <f t="shared" si="539"/>
        <v>100</v>
      </c>
    </row>
    <row r="15443" spans="1:22">
      <c r="A15443" s="34" t="s">
        <v>20</v>
      </c>
      <c r="B15443" s="34" t="s">
        <v>82</v>
      </c>
      <c r="C15443" s="5" t="s">
        <v>239</v>
      </c>
      <c r="D15443" s="35" t="s">
        <v>86</v>
      </c>
      <c r="E15443" s="36" t="s">
        <v>16</v>
      </c>
      <c r="F15443" s="37">
        <v>50</v>
      </c>
      <c r="G15443" s="38">
        <v>0</v>
      </c>
      <c r="H15443" s="34">
        <v>0.99367244117604936</v>
      </c>
      <c r="I15443" s="35">
        <v>190.90973994913136</v>
      </c>
      <c r="J15443" s="35">
        <v>1.0062412758619035</v>
      </c>
      <c r="K15443" s="35">
        <v>-0.84223542823117437</v>
      </c>
      <c r="L15443" s="35">
        <v>0</v>
      </c>
      <c r="M15443" s="35">
        <v>0</v>
      </c>
      <c r="N15443" s="35">
        <v>0</v>
      </c>
      <c r="O15443" s="35">
        <v>0</v>
      </c>
      <c r="P15443" s="36">
        <v>12</v>
      </c>
      <c r="Q15443" s="37">
        <v>105</v>
      </c>
      <c r="R15443" s="36">
        <v>0</v>
      </c>
      <c r="S15443" s="39">
        <f t="shared" si="538"/>
        <v>100</v>
      </c>
      <c r="T15443" s="34" t="s">
        <v>29</v>
      </c>
      <c r="U15443" s="12">
        <f>((alpha*(beta^speed))*(speed^ceta))</f>
        <v>7.3547858926619831</v>
      </c>
      <c r="V15443" s="8">
        <f t="shared" si="539"/>
        <v>100</v>
      </c>
    </row>
    <row r="15444" spans="1:22">
      <c r="A15444" s="34" t="s">
        <v>20</v>
      </c>
      <c r="B15444" s="34" t="s">
        <v>82</v>
      </c>
      <c r="C15444" s="5" t="s">
        <v>239</v>
      </c>
      <c r="D15444" s="35" t="s">
        <v>86</v>
      </c>
      <c r="E15444" s="36" t="s">
        <v>14</v>
      </c>
      <c r="F15444" s="37">
        <v>50</v>
      </c>
      <c r="G15444" s="38">
        <v>0</v>
      </c>
      <c r="H15444" s="34">
        <v>0.9975966767663802</v>
      </c>
      <c r="I15444" s="35">
        <v>14.641932040933431</v>
      </c>
      <c r="J15444" s="35">
        <v>1.0001479166241476</v>
      </c>
      <c r="K15444" s="35">
        <v>-0.88636827610603719</v>
      </c>
      <c r="L15444" s="35">
        <v>0</v>
      </c>
      <c r="M15444" s="35">
        <v>0</v>
      </c>
      <c r="N15444" s="35">
        <v>0</v>
      </c>
      <c r="O15444" s="35">
        <v>0</v>
      </c>
      <c r="P15444" s="36">
        <v>12</v>
      </c>
      <c r="Q15444" s="37">
        <v>105</v>
      </c>
      <c r="R15444" s="36">
        <v>0</v>
      </c>
      <c r="S15444" s="39">
        <f t="shared" si="538"/>
        <v>100</v>
      </c>
      <c r="T15444" s="34" t="s">
        <v>29</v>
      </c>
      <c r="U15444" s="12">
        <f>((alpha*(beta^speed))*(speed^ceta))</f>
        <v>0.25077561080705385</v>
      </c>
      <c r="V15444" s="8">
        <f t="shared" si="539"/>
        <v>100</v>
      </c>
    </row>
    <row r="15445" spans="1:22">
      <c r="A15445" s="34" t="s">
        <v>20</v>
      </c>
      <c r="B15445" s="34" t="s">
        <v>82</v>
      </c>
      <c r="C15445" s="5" t="s">
        <v>239</v>
      </c>
      <c r="D15445" s="35" t="s">
        <v>86</v>
      </c>
      <c r="E15445" s="36" t="s">
        <v>18</v>
      </c>
      <c r="F15445" s="37">
        <v>50</v>
      </c>
      <c r="G15445" s="38">
        <v>0</v>
      </c>
      <c r="H15445" s="34">
        <v>0.95971670344562388</v>
      </c>
      <c r="I15445" s="35">
        <v>2.832940892304125</v>
      </c>
      <c r="J15445" s="35">
        <v>1.0054370195637055</v>
      </c>
      <c r="K15445" s="35">
        <v>-0.78032104299477245</v>
      </c>
      <c r="L15445" s="35">
        <v>0</v>
      </c>
      <c r="M15445" s="35">
        <v>0</v>
      </c>
      <c r="N15445" s="35">
        <v>0</v>
      </c>
      <c r="O15445" s="35">
        <v>0</v>
      </c>
      <c r="P15445" s="36">
        <v>12</v>
      </c>
      <c r="Q15445" s="37">
        <v>105</v>
      </c>
      <c r="R15445" s="36">
        <v>0</v>
      </c>
      <c r="S15445" s="39">
        <f t="shared" si="538"/>
        <v>100</v>
      </c>
      <c r="T15445" s="34" t="s">
        <v>29</v>
      </c>
      <c r="U15445" s="12">
        <f>((alpha*(beta^speed))*(speed^ceta))</f>
        <v>0.13399314821804326</v>
      </c>
      <c r="V15445" s="8">
        <f t="shared" si="539"/>
        <v>100</v>
      </c>
    </row>
    <row r="15446" spans="1:22">
      <c r="A15446" s="34" t="s">
        <v>20</v>
      </c>
      <c r="B15446" s="34" t="s">
        <v>82</v>
      </c>
      <c r="C15446" s="5" t="s">
        <v>239</v>
      </c>
      <c r="D15446" s="35" t="s">
        <v>86</v>
      </c>
      <c r="E15446" s="36" t="s">
        <v>17</v>
      </c>
      <c r="F15446" s="37">
        <v>50</v>
      </c>
      <c r="G15446" s="38">
        <v>0</v>
      </c>
      <c r="H15446" s="34">
        <v>0.99075021746801006</v>
      </c>
      <c r="I15446" s="35">
        <v>4319.8284328015034</v>
      </c>
      <c r="J15446" s="35">
        <v>1.0050559000271735</v>
      </c>
      <c r="K15446" s="35">
        <v>-0.77824348878366378</v>
      </c>
      <c r="L15446" s="35">
        <v>0</v>
      </c>
      <c r="M15446" s="35">
        <v>0</v>
      </c>
      <c r="N15446" s="35">
        <v>0</v>
      </c>
      <c r="O15446" s="35">
        <v>0</v>
      </c>
      <c r="P15446" s="36">
        <v>12</v>
      </c>
      <c r="Q15446" s="37">
        <v>105</v>
      </c>
      <c r="R15446" s="36">
        <v>0</v>
      </c>
      <c r="S15446" s="39">
        <f t="shared" si="538"/>
        <v>100</v>
      </c>
      <c r="T15446" s="34" t="s">
        <v>29</v>
      </c>
      <c r="U15446" s="12">
        <f>((alpha*(beta^speed))*(speed^ceta))</f>
        <v>198.61006736891298</v>
      </c>
      <c r="V15446" s="8">
        <f t="shared" si="539"/>
        <v>100</v>
      </c>
    </row>
    <row r="15447" spans="1:22">
      <c r="A15447" s="34" t="s">
        <v>20</v>
      </c>
      <c r="B15447" s="34" t="s">
        <v>82</v>
      </c>
      <c r="C15447" s="5" t="s">
        <v>239</v>
      </c>
      <c r="D15447" s="35" t="s">
        <v>86</v>
      </c>
      <c r="E15447" s="36" t="s">
        <v>15</v>
      </c>
      <c r="F15447" s="37">
        <v>100</v>
      </c>
      <c r="G15447" s="38">
        <v>0</v>
      </c>
      <c r="H15447" s="34">
        <v>0.96835100030753474</v>
      </c>
      <c r="I15447" s="35">
        <v>1.4183735057055347</v>
      </c>
      <c r="J15447" s="35">
        <v>10.74496465085352</v>
      </c>
      <c r="K15447" s="35">
        <v>0.6651561132235424</v>
      </c>
      <c r="L15447" s="35">
        <v>0.13991573228669871</v>
      </c>
      <c r="M15447" s="35">
        <v>7.5764116946919993E-2</v>
      </c>
      <c r="N15447" s="35">
        <v>0</v>
      </c>
      <c r="O15447" s="35">
        <v>0</v>
      </c>
      <c r="P15447" s="36">
        <v>12</v>
      </c>
      <c r="Q15447" s="37">
        <v>105</v>
      </c>
      <c r="R15447" s="36">
        <v>10</v>
      </c>
      <c r="S15447" s="39">
        <f t="shared" si="538"/>
        <v>100</v>
      </c>
      <c r="T15447" s="34" t="s">
        <v>44</v>
      </c>
      <c r="U15447" s="12">
        <f>(alpha+(beta/(1+EXP((((-1)*ceta)+(delta*LN(speed)))+(epsilon*speed)))))</f>
        <v>1.4239920810763689</v>
      </c>
      <c r="V15447" s="8">
        <f t="shared" si="539"/>
        <v>100</v>
      </c>
    </row>
    <row r="15448" spans="1:22">
      <c r="A15448" s="34" t="s">
        <v>20</v>
      </c>
      <c r="B15448" s="34" t="s">
        <v>82</v>
      </c>
      <c r="C15448" s="5" t="s">
        <v>239</v>
      </c>
      <c r="D15448" s="35" t="s">
        <v>86</v>
      </c>
      <c r="E15448" s="36" t="s">
        <v>16</v>
      </c>
      <c r="F15448" s="37">
        <v>100</v>
      </c>
      <c r="G15448" s="38">
        <v>0</v>
      </c>
      <c r="H15448" s="34">
        <v>0.99145658607959264</v>
      </c>
      <c r="I15448" s="35">
        <v>179.8191905476335</v>
      </c>
      <c r="J15448" s="35">
        <v>1.0049233096951249</v>
      </c>
      <c r="K15448" s="35">
        <v>-0.79287976208889976</v>
      </c>
      <c r="L15448" s="35">
        <v>0</v>
      </c>
      <c r="M15448" s="35">
        <v>0</v>
      </c>
      <c r="N15448" s="35">
        <v>0</v>
      </c>
      <c r="O15448" s="35">
        <v>0</v>
      </c>
      <c r="P15448" s="36">
        <v>12</v>
      </c>
      <c r="Q15448" s="37">
        <v>105</v>
      </c>
      <c r="R15448" s="36">
        <v>0</v>
      </c>
      <c r="S15448" s="39">
        <f t="shared" si="538"/>
        <v>100</v>
      </c>
      <c r="T15448" s="34" t="s">
        <v>29</v>
      </c>
      <c r="U15448" s="12">
        <f>((alpha*(beta^speed))*(speed^ceta))</f>
        <v>7.6272593856458784</v>
      </c>
      <c r="V15448" s="8">
        <f t="shared" si="539"/>
        <v>100</v>
      </c>
    </row>
    <row r="15449" spans="1:22">
      <c r="A15449" s="34" t="s">
        <v>20</v>
      </c>
      <c r="B15449" s="34" t="s">
        <v>82</v>
      </c>
      <c r="C15449" s="5" t="s">
        <v>239</v>
      </c>
      <c r="D15449" s="35" t="s">
        <v>86</v>
      </c>
      <c r="E15449" s="36" t="s">
        <v>14</v>
      </c>
      <c r="F15449" s="37">
        <v>100</v>
      </c>
      <c r="G15449" s="38">
        <v>0</v>
      </c>
      <c r="H15449" s="34">
        <v>0.99726463877281435</v>
      </c>
      <c r="I15449" s="35">
        <v>14.855064272936707</v>
      </c>
      <c r="J15449" s="35">
        <v>1.0005069928424013</v>
      </c>
      <c r="K15449" s="35">
        <v>-0.89927259784743063</v>
      </c>
      <c r="L15449" s="35">
        <v>0</v>
      </c>
      <c r="M15449" s="35">
        <v>0</v>
      </c>
      <c r="N15449" s="35">
        <v>0</v>
      </c>
      <c r="O15449" s="35">
        <v>0</v>
      </c>
      <c r="P15449" s="36">
        <v>12</v>
      </c>
      <c r="Q15449" s="37">
        <v>105</v>
      </c>
      <c r="R15449" s="36">
        <v>0</v>
      </c>
      <c r="S15449" s="39">
        <f t="shared" si="538"/>
        <v>100</v>
      </c>
      <c r="T15449" s="34" t="s">
        <v>29</v>
      </c>
      <c r="U15449" s="12">
        <f>((alpha*(beta^speed))*(speed^ceta))</f>
        <v>0.24850903285339598</v>
      </c>
      <c r="V15449" s="8">
        <f t="shared" si="539"/>
        <v>100</v>
      </c>
    </row>
    <row r="15450" spans="1:22">
      <c r="A15450" s="34" t="s">
        <v>20</v>
      </c>
      <c r="B15450" s="34" t="s">
        <v>82</v>
      </c>
      <c r="C15450" s="5" t="s">
        <v>239</v>
      </c>
      <c r="D15450" s="35" t="s">
        <v>86</v>
      </c>
      <c r="E15450" s="36" t="s">
        <v>18</v>
      </c>
      <c r="F15450" s="37">
        <v>100</v>
      </c>
      <c r="G15450" s="38">
        <v>0</v>
      </c>
      <c r="H15450" s="34">
        <v>0.9430141563499197</v>
      </c>
      <c r="I15450" s="35">
        <v>0.16855015443983101</v>
      </c>
      <c r="J15450" s="35">
        <v>-0.34037806855365393</v>
      </c>
      <c r="K15450" s="35">
        <v>2.5296727769271721E-3</v>
      </c>
      <c r="L15450" s="35">
        <v>1.8184527193870281</v>
      </c>
      <c r="M15450" s="35">
        <v>0</v>
      </c>
      <c r="N15450" s="35">
        <v>0</v>
      </c>
      <c r="O15450" s="35">
        <v>0</v>
      </c>
      <c r="P15450" s="36">
        <v>12</v>
      </c>
      <c r="Q15450" s="37">
        <v>105</v>
      </c>
      <c r="R15450" s="36">
        <v>8</v>
      </c>
      <c r="S15450" s="39">
        <f t="shared" si="538"/>
        <v>100</v>
      </c>
      <c r="T15450" s="34" t="s">
        <v>40</v>
      </c>
      <c r="U15450" s="12">
        <f>(alpha-(beta*EXP(((-1)*ceta)*(speed^delta))))</f>
        <v>0.16855604760411413</v>
      </c>
      <c r="V15450" s="8">
        <f t="shared" si="539"/>
        <v>100</v>
      </c>
    </row>
    <row r="15451" spans="1:22">
      <c r="A15451" s="34" t="s">
        <v>20</v>
      </c>
      <c r="B15451" s="34" t="s">
        <v>82</v>
      </c>
      <c r="C15451" s="5" t="s">
        <v>239</v>
      </c>
      <c r="D15451" s="35" t="s">
        <v>86</v>
      </c>
      <c r="E15451" s="36" t="s">
        <v>17</v>
      </c>
      <c r="F15451" s="37">
        <v>100</v>
      </c>
      <c r="G15451" s="38">
        <v>0</v>
      </c>
      <c r="H15451" s="34">
        <v>0.98755125640660613</v>
      </c>
      <c r="I15451" s="35">
        <v>4022.6525436892371</v>
      </c>
      <c r="J15451" s="35">
        <v>1.0036716359740694</v>
      </c>
      <c r="K15451" s="35">
        <v>-0.72059304601766627</v>
      </c>
      <c r="L15451" s="35">
        <v>0</v>
      </c>
      <c r="M15451" s="35">
        <v>0</v>
      </c>
      <c r="N15451" s="35">
        <v>0</v>
      </c>
      <c r="O15451" s="35">
        <v>0</v>
      </c>
      <c r="P15451" s="36">
        <v>12</v>
      </c>
      <c r="Q15451" s="37">
        <v>105</v>
      </c>
      <c r="R15451" s="36">
        <v>0</v>
      </c>
      <c r="S15451" s="39">
        <f t="shared" si="538"/>
        <v>100</v>
      </c>
      <c r="T15451" s="34" t="s">
        <v>29</v>
      </c>
      <c r="U15451" s="12">
        <f>((alpha*(beta^speed))*(speed^ceta))</f>
        <v>210.13168092886488</v>
      </c>
      <c r="V15451" s="8">
        <f t="shared" si="539"/>
        <v>100</v>
      </c>
    </row>
    <row r="15452" spans="1:22">
      <c r="A15452" s="34" t="s">
        <v>20</v>
      </c>
      <c r="B15452" s="34" t="s">
        <v>82</v>
      </c>
      <c r="C15452" s="5" t="s">
        <v>239</v>
      </c>
      <c r="D15452" s="35" t="s">
        <v>86</v>
      </c>
      <c r="E15452" s="36" t="s">
        <v>15</v>
      </c>
      <c r="F15452" s="37">
        <v>0</v>
      </c>
      <c r="G15452" s="38">
        <v>-0.06</v>
      </c>
      <c r="H15452" s="34">
        <v>0.99407437771801299</v>
      </c>
      <c r="I15452" s="35">
        <v>7.7752409730242764</v>
      </c>
      <c r="J15452" s="35">
        <v>-15.201501172596235</v>
      </c>
      <c r="K15452" s="35">
        <v>-2.1696010306661191</v>
      </c>
      <c r="L15452" s="35">
        <v>0</v>
      </c>
      <c r="M15452" s="35">
        <v>0</v>
      </c>
      <c r="N15452" s="35">
        <v>0</v>
      </c>
      <c r="O15452" s="35">
        <v>0</v>
      </c>
      <c r="P15452" s="36">
        <v>12</v>
      </c>
      <c r="Q15452" s="37">
        <v>105</v>
      </c>
      <c r="R15452" s="36">
        <v>13</v>
      </c>
      <c r="S15452" s="39">
        <f t="shared" si="538"/>
        <v>100</v>
      </c>
      <c r="T15452" s="34" t="s">
        <v>50</v>
      </c>
      <c r="U15452" s="12">
        <f t="shared" ref="U15452:U15467" si="540">EXP((alpha+(beta/speed))+(ceta*LN(speed)))</f>
        <v>9.3653261837390908E-2</v>
      </c>
      <c r="V15452" s="8">
        <f t="shared" si="539"/>
        <v>100</v>
      </c>
    </row>
    <row r="15453" spans="1:22">
      <c r="A15453" s="34" t="s">
        <v>20</v>
      </c>
      <c r="B15453" s="34" t="s">
        <v>82</v>
      </c>
      <c r="C15453" s="5" t="s">
        <v>239</v>
      </c>
      <c r="D15453" s="35" t="s">
        <v>86</v>
      </c>
      <c r="E15453" s="36" t="s">
        <v>16</v>
      </c>
      <c r="F15453" s="37">
        <v>0</v>
      </c>
      <c r="G15453" s="38">
        <v>-0.06</v>
      </c>
      <c r="H15453" s="34">
        <v>0.99470958335593906</v>
      </c>
      <c r="I15453" s="35">
        <v>9.6834569541140514</v>
      </c>
      <c r="J15453" s="35">
        <v>-15.989688223860638</v>
      </c>
      <c r="K15453" s="35">
        <v>-2.3296829159315333</v>
      </c>
      <c r="L15453" s="35">
        <v>0</v>
      </c>
      <c r="M15453" s="35">
        <v>0</v>
      </c>
      <c r="N15453" s="35">
        <v>0</v>
      </c>
      <c r="O15453" s="35">
        <v>0</v>
      </c>
      <c r="P15453" s="36">
        <v>12</v>
      </c>
      <c r="Q15453" s="37">
        <v>105</v>
      </c>
      <c r="R15453" s="36">
        <v>13</v>
      </c>
      <c r="S15453" s="39">
        <f t="shared" si="538"/>
        <v>100</v>
      </c>
      <c r="T15453" s="34" t="s">
        <v>50</v>
      </c>
      <c r="U15453" s="12">
        <f t="shared" si="540"/>
        <v>0.29968413708341679</v>
      </c>
      <c r="V15453" s="8">
        <f t="shared" si="539"/>
        <v>100</v>
      </c>
    </row>
    <row r="15454" spans="1:22">
      <c r="A15454" s="34" t="s">
        <v>20</v>
      </c>
      <c r="B15454" s="34" t="s">
        <v>82</v>
      </c>
      <c r="C15454" s="5" t="s">
        <v>239</v>
      </c>
      <c r="D15454" s="35" t="s">
        <v>86</v>
      </c>
      <c r="E15454" s="36" t="s">
        <v>14</v>
      </c>
      <c r="F15454" s="37">
        <v>0</v>
      </c>
      <c r="G15454" s="38">
        <v>-0.06</v>
      </c>
      <c r="H15454" s="34">
        <v>0.99775173974062392</v>
      </c>
      <c r="I15454" s="35">
        <v>5.0221170960463581</v>
      </c>
      <c r="J15454" s="35">
        <v>-8.9103719363620737</v>
      </c>
      <c r="K15454" s="35">
        <v>-1.6384229887758044</v>
      </c>
      <c r="L15454" s="35">
        <v>0</v>
      </c>
      <c r="M15454" s="35">
        <v>0</v>
      </c>
      <c r="N15454" s="35">
        <v>0</v>
      </c>
      <c r="O15454" s="35">
        <v>0</v>
      </c>
      <c r="P15454" s="36">
        <v>12</v>
      </c>
      <c r="Q15454" s="37">
        <v>105</v>
      </c>
      <c r="R15454" s="36">
        <v>13</v>
      </c>
      <c r="S15454" s="39">
        <f t="shared" si="538"/>
        <v>100</v>
      </c>
      <c r="T15454" s="34" t="s">
        <v>50</v>
      </c>
      <c r="U15454" s="12">
        <f t="shared" si="540"/>
        <v>7.3372701752602576E-2</v>
      </c>
      <c r="V15454" s="8">
        <f t="shared" si="539"/>
        <v>100</v>
      </c>
    </row>
    <row r="15455" spans="1:22">
      <c r="A15455" s="34" t="s">
        <v>20</v>
      </c>
      <c r="B15455" s="34" t="s">
        <v>82</v>
      </c>
      <c r="C15455" s="5" t="s">
        <v>239</v>
      </c>
      <c r="D15455" s="35" t="s">
        <v>86</v>
      </c>
      <c r="E15455" s="36" t="s">
        <v>18</v>
      </c>
      <c r="F15455" s="37">
        <v>0</v>
      </c>
      <c r="G15455" s="38">
        <v>-0.06</v>
      </c>
      <c r="H15455" s="34">
        <v>0.99394944496818949</v>
      </c>
      <c r="I15455" s="35">
        <v>2.0162340913610057</v>
      </c>
      <c r="J15455" s="35">
        <v>-3.8421671631562089</v>
      </c>
      <c r="K15455" s="35">
        <v>-1.2015266224459611</v>
      </c>
      <c r="L15455" s="35">
        <v>0</v>
      </c>
      <c r="M15455" s="35">
        <v>0</v>
      </c>
      <c r="N15455" s="35">
        <v>0</v>
      </c>
      <c r="O15455" s="35">
        <v>0</v>
      </c>
      <c r="P15455" s="36">
        <v>12</v>
      </c>
      <c r="Q15455" s="37">
        <v>105</v>
      </c>
      <c r="R15455" s="36">
        <v>13</v>
      </c>
      <c r="S15455" s="39">
        <f t="shared" si="538"/>
        <v>100</v>
      </c>
      <c r="T15455" s="34" t="s">
        <v>50</v>
      </c>
      <c r="U15455" s="12">
        <f t="shared" si="540"/>
        <v>2.8569311560141319E-2</v>
      </c>
      <c r="V15455" s="8">
        <f t="shared" si="539"/>
        <v>100</v>
      </c>
    </row>
    <row r="15456" spans="1:22">
      <c r="A15456" s="34" t="s">
        <v>20</v>
      </c>
      <c r="B15456" s="34" t="s">
        <v>82</v>
      </c>
      <c r="C15456" s="5" t="s">
        <v>239</v>
      </c>
      <c r="D15456" s="35" t="s">
        <v>86</v>
      </c>
      <c r="E15456" s="36" t="s">
        <v>17</v>
      </c>
      <c r="F15456" s="37">
        <v>0</v>
      </c>
      <c r="G15456" s="38">
        <v>-0.06</v>
      </c>
      <c r="H15456" s="34">
        <v>0.99201296390902194</v>
      </c>
      <c r="I15456" s="35">
        <v>13.709859877204517</v>
      </c>
      <c r="J15456" s="35">
        <v>-20.322811531830382</v>
      </c>
      <c r="K15456" s="35">
        <v>-2.5089482222530144</v>
      </c>
      <c r="L15456" s="35">
        <v>0</v>
      </c>
      <c r="M15456" s="35">
        <v>0</v>
      </c>
      <c r="N15456" s="35">
        <v>0</v>
      </c>
      <c r="O15456" s="35">
        <v>0</v>
      </c>
      <c r="P15456" s="36">
        <v>12</v>
      </c>
      <c r="Q15456" s="37">
        <v>105</v>
      </c>
      <c r="R15456" s="36">
        <v>13</v>
      </c>
      <c r="S15456" s="39">
        <f t="shared" si="538"/>
        <v>100</v>
      </c>
      <c r="T15456" s="34" t="s">
        <v>50</v>
      </c>
      <c r="U15456" s="12">
        <f t="shared" si="540"/>
        <v>7.0462686737509923</v>
      </c>
      <c r="V15456" s="8">
        <f t="shared" si="539"/>
        <v>100</v>
      </c>
    </row>
    <row r="15457" spans="1:22">
      <c r="A15457" s="34" t="s">
        <v>20</v>
      </c>
      <c r="B15457" s="34" t="s">
        <v>82</v>
      </c>
      <c r="C15457" s="5" t="s">
        <v>239</v>
      </c>
      <c r="D15457" s="35" t="s">
        <v>86</v>
      </c>
      <c r="E15457" s="36" t="s">
        <v>15</v>
      </c>
      <c r="F15457" s="37">
        <v>50</v>
      </c>
      <c r="G15457" s="38">
        <v>-0.06</v>
      </c>
      <c r="H15457" s="34">
        <v>0.99034343175010409</v>
      </c>
      <c r="I15457" s="35">
        <v>8.6024482796113784</v>
      </c>
      <c r="J15457" s="35">
        <v>-19.786357409344646</v>
      </c>
      <c r="K15457" s="35">
        <v>-2.365367908890978</v>
      </c>
      <c r="L15457" s="35">
        <v>0</v>
      </c>
      <c r="M15457" s="35">
        <v>0</v>
      </c>
      <c r="N15457" s="35">
        <v>0</v>
      </c>
      <c r="O15457" s="35">
        <v>0</v>
      </c>
      <c r="P15457" s="36">
        <v>12</v>
      </c>
      <c r="Q15457" s="37">
        <v>105</v>
      </c>
      <c r="R15457" s="36">
        <v>13</v>
      </c>
      <c r="S15457" s="39">
        <f t="shared" si="538"/>
        <v>100</v>
      </c>
      <c r="T15457" s="34" t="s">
        <v>50</v>
      </c>
      <c r="U15457" s="12">
        <f t="shared" si="540"/>
        <v>8.3047954962367221E-2</v>
      </c>
      <c r="V15457" s="8">
        <f t="shared" si="539"/>
        <v>100</v>
      </c>
    </row>
    <row r="15458" spans="1:22">
      <c r="A15458" s="34" t="s">
        <v>20</v>
      </c>
      <c r="B15458" s="34" t="s">
        <v>82</v>
      </c>
      <c r="C15458" s="5" t="s">
        <v>239</v>
      </c>
      <c r="D15458" s="35" t="s">
        <v>86</v>
      </c>
      <c r="E15458" s="36" t="s">
        <v>16</v>
      </c>
      <c r="F15458" s="37">
        <v>50</v>
      </c>
      <c r="G15458" s="38">
        <v>-0.06</v>
      </c>
      <c r="H15458" s="34">
        <v>0.99351092959824872</v>
      </c>
      <c r="I15458" s="35">
        <v>9.7999968317617654</v>
      </c>
      <c r="J15458" s="35">
        <v>-16.840413249580024</v>
      </c>
      <c r="K15458" s="35">
        <v>-2.3685629880090135</v>
      </c>
      <c r="L15458" s="35">
        <v>0</v>
      </c>
      <c r="M15458" s="35">
        <v>0</v>
      </c>
      <c r="N15458" s="35">
        <v>0</v>
      </c>
      <c r="O15458" s="35">
        <v>0</v>
      </c>
      <c r="P15458" s="36">
        <v>12</v>
      </c>
      <c r="Q15458" s="37">
        <v>105</v>
      </c>
      <c r="R15458" s="36">
        <v>13</v>
      </c>
      <c r="S15458" s="39">
        <f t="shared" si="538"/>
        <v>100</v>
      </c>
      <c r="T15458" s="34" t="s">
        <v>50</v>
      </c>
      <c r="U15458" s="12">
        <f t="shared" si="540"/>
        <v>0.27913968573141962</v>
      </c>
      <c r="V15458" s="8">
        <f t="shared" si="539"/>
        <v>100</v>
      </c>
    </row>
    <row r="15459" spans="1:22">
      <c r="A15459" s="34" t="s">
        <v>20</v>
      </c>
      <c r="B15459" s="34" t="s">
        <v>82</v>
      </c>
      <c r="C15459" s="5" t="s">
        <v>239</v>
      </c>
      <c r="D15459" s="35" t="s">
        <v>86</v>
      </c>
      <c r="E15459" s="36" t="s">
        <v>14</v>
      </c>
      <c r="F15459" s="37">
        <v>50</v>
      </c>
      <c r="G15459" s="38">
        <v>-0.06</v>
      </c>
      <c r="H15459" s="34">
        <v>0.99779505931487089</v>
      </c>
      <c r="I15459" s="35">
        <v>4.8751018630553187</v>
      </c>
      <c r="J15459" s="35">
        <v>-8.3553764548198384</v>
      </c>
      <c r="K15459" s="35">
        <v>-1.6106875194946968</v>
      </c>
      <c r="L15459" s="35">
        <v>0</v>
      </c>
      <c r="M15459" s="35">
        <v>0</v>
      </c>
      <c r="N15459" s="35">
        <v>0</v>
      </c>
      <c r="O15459" s="35">
        <v>0</v>
      </c>
      <c r="P15459" s="36">
        <v>12</v>
      </c>
      <c r="Q15459" s="37">
        <v>105</v>
      </c>
      <c r="R15459" s="36">
        <v>13</v>
      </c>
      <c r="S15459" s="39">
        <f t="shared" si="538"/>
        <v>100</v>
      </c>
      <c r="T15459" s="34" t="s">
        <v>50</v>
      </c>
      <c r="U15459" s="12">
        <f t="shared" si="540"/>
        <v>7.2371547641119111E-2</v>
      </c>
      <c r="V15459" s="8">
        <f t="shared" si="539"/>
        <v>100</v>
      </c>
    </row>
    <row r="15460" spans="1:22">
      <c r="A15460" s="34" t="s">
        <v>20</v>
      </c>
      <c r="B15460" s="34" t="s">
        <v>82</v>
      </c>
      <c r="C15460" s="5" t="s">
        <v>239</v>
      </c>
      <c r="D15460" s="35" t="s">
        <v>86</v>
      </c>
      <c r="E15460" s="36" t="s">
        <v>18</v>
      </c>
      <c r="F15460" s="37">
        <v>50</v>
      </c>
      <c r="G15460" s="38">
        <v>-0.06</v>
      </c>
      <c r="H15460" s="34">
        <v>0.98979435650446301</v>
      </c>
      <c r="I15460" s="35">
        <v>2.6812833529453348</v>
      </c>
      <c r="J15460" s="35">
        <v>-7.7890138768006469</v>
      </c>
      <c r="K15460" s="35">
        <v>-1.3463792188963948</v>
      </c>
      <c r="L15460" s="35">
        <v>0</v>
      </c>
      <c r="M15460" s="35">
        <v>0</v>
      </c>
      <c r="N15460" s="35">
        <v>0</v>
      </c>
      <c r="O15460" s="35">
        <v>0</v>
      </c>
      <c r="P15460" s="36">
        <v>12</v>
      </c>
      <c r="Q15460" s="37">
        <v>105</v>
      </c>
      <c r="R15460" s="36">
        <v>13</v>
      </c>
      <c r="S15460" s="39">
        <f t="shared" si="538"/>
        <v>100</v>
      </c>
      <c r="T15460" s="34" t="s">
        <v>50</v>
      </c>
      <c r="U15460" s="12">
        <f t="shared" si="540"/>
        <v>2.7408222380700856E-2</v>
      </c>
      <c r="V15460" s="8">
        <f t="shared" si="539"/>
        <v>100</v>
      </c>
    </row>
    <row r="15461" spans="1:22">
      <c r="A15461" s="34" t="s">
        <v>20</v>
      </c>
      <c r="B15461" s="34" t="s">
        <v>82</v>
      </c>
      <c r="C15461" s="5" t="s">
        <v>239</v>
      </c>
      <c r="D15461" s="35" t="s">
        <v>86</v>
      </c>
      <c r="E15461" s="36" t="s">
        <v>17</v>
      </c>
      <c r="F15461" s="37">
        <v>50</v>
      </c>
      <c r="G15461" s="38">
        <v>-0.06</v>
      </c>
      <c r="H15461" s="34">
        <v>0.99018738787345872</v>
      </c>
      <c r="I15461" s="35">
        <v>13.873984215511008</v>
      </c>
      <c r="J15461" s="35">
        <v>-21.37101993015526</v>
      </c>
      <c r="K15461" s="35">
        <v>-2.556921031999829</v>
      </c>
      <c r="L15461" s="35">
        <v>0</v>
      </c>
      <c r="M15461" s="35">
        <v>0</v>
      </c>
      <c r="N15461" s="35">
        <v>0</v>
      </c>
      <c r="O15461" s="35">
        <v>0</v>
      </c>
      <c r="P15461" s="36">
        <v>12</v>
      </c>
      <c r="Q15461" s="37">
        <v>105</v>
      </c>
      <c r="R15461" s="36">
        <v>13</v>
      </c>
      <c r="S15461" s="39">
        <f t="shared" si="538"/>
        <v>100</v>
      </c>
      <c r="T15461" s="34" t="s">
        <v>50</v>
      </c>
      <c r="U15461" s="12">
        <f t="shared" si="540"/>
        <v>6.5877872071006607</v>
      </c>
      <c r="V15461" s="8">
        <f t="shared" si="539"/>
        <v>100</v>
      </c>
    </row>
    <row r="15462" spans="1:22">
      <c r="A15462" s="34" t="s">
        <v>20</v>
      </c>
      <c r="B15462" s="34" t="s">
        <v>82</v>
      </c>
      <c r="C15462" s="5" t="s">
        <v>239</v>
      </c>
      <c r="D15462" s="35" t="s">
        <v>86</v>
      </c>
      <c r="E15462" s="36" t="s">
        <v>15</v>
      </c>
      <c r="F15462" s="37">
        <v>100</v>
      </c>
      <c r="G15462" s="38">
        <v>-0.06</v>
      </c>
      <c r="H15462" s="34">
        <v>0.9865840718661133</v>
      </c>
      <c r="I15462" s="35">
        <v>9.7626809664091159</v>
      </c>
      <c r="J15462" s="35">
        <v>-25.578426502209567</v>
      </c>
      <c r="K15462" s="35">
        <v>-2.6385780945734769</v>
      </c>
      <c r="L15462" s="35">
        <v>0</v>
      </c>
      <c r="M15462" s="35">
        <v>0</v>
      </c>
      <c r="N15462" s="35">
        <v>0</v>
      </c>
      <c r="O15462" s="35">
        <v>0</v>
      </c>
      <c r="P15462" s="36">
        <v>12</v>
      </c>
      <c r="Q15462" s="37">
        <v>105</v>
      </c>
      <c r="R15462" s="36">
        <v>13</v>
      </c>
      <c r="S15462" s="39">
        <f t="shared" si="538"/>
        <v>100</v>
      </c>
      <c r="T15462" s="34" t="s">
        <v>50</v>
      </c>
      <c r="U15462" s="12">
        <f t="shared" si="540"/>
        <v>7.1061862879744031E-2</v>
      </c>
      <c r="V15462" s="8">
        <f t="shared" si="539"/>
        <v>100</v>
      </c>
    </row>
    <row r="15463" spans="1:22">
      <c r="A15463" s="34" t="s">
        <v>20</v>
      </c>
      <c r="B15463" s="34" t="s">
        <v>82</v>
      </c>
      <c r="C15463" s="5" t="s">
        <v>239</v>
      </c>
      <c r="D15463" s="35" t="s">
        <v>86</v>
      </c>
      <c r="E15463" s="36" t="s">
        <v>16</v>
      </c>
      <c r="F15463" s="37">
        <v>100</v>
      </c>
      <c r="G15463" s="38">
        <v>-0.06</v>
      </c>
      <c r="H15463" s="34">
        <v>0.99238978599303207</v>
      </c>
      <c r="I15463" s="35">
        <v>9.840563788480738</v>
      </c>
      <c r="J15463" s="35">
        <v>-17.250804685466523</v>
      </c>
      <c r="K15463" s="35">
        <v>-2.3839691530214959</v>
      </c>
      <c r="L15463" s="35">
        <v>0</v>
      </c>
      <c r="M15463" s="35">
        <v>0</v>
      </c>
      <c r="N15463" s="35">
        <v>0</v>
      </c>
      <c r="O15463" s="35">
        <v>0</v>
      </c>
      <c r="P15463" s="36">
        <v>12</v>
      </c>
      <c r="Q15463" s="37">
        <v>105</v>
      </c>
      <c r="R15463" s="36">
        <v>13</v>
      </c>
      <c r="S15463" s="39">
        <f t="shared" si="538"/>
        <v>100</v>
      </c>
      <c r="T15463" s="34" t="s">
        <v>50</v>
      </c>
      <c r="U15463" s="12">
        <f t="shared" si="540"/>
        <v>0.26967764890563239</v>
      </c>
      <c r="V15463" s="8">
        <f t="shared" si="539"/>
        <v>100</v>
      </c>
    </row>
    <row r="15464" spans="1:22">
      <c r="A15464" s="34" t="s">
        <v>20</v>
      </c>
      <c r="B15464" s="34" t="s">
        <v>82</v>
      </c>
      <c r="C15464" s="5" t="s">
        <v>239</v>
      </c>
      <c r="D15464" s="35" t="s">
        <v>86</v>
      </c>
      <c r="E15464" s="36" t="s">
        <v>14</v>
      </c>
      <c r="F15464" s="37">
        <v>100</v>
      </c>
      <c r="G15464" s="38">
        <v>-0.06</v>
      </c>
      <c r="H15464" s="34">
        <v>0.99785838032829344</v>
      </c>
      <c r="I15464" s="35">
        <v>4.682100446826114</v>
      </c>
      <c r="J15464" s="35">
        <v>-7.5016773896174378</v>
      </c>
      <c r="K15464" s="35">
        <v>-1.5700479369333213</v>
      </c>
      <c r="L15464" s="35">
        <v>0</v>
      </c>
      <c r="M15464" s="35">
        <v>0</v>
      </c>
      <c r="N15464" s="35">
        <v>0</v>
      </c>
      <c r="O15464" s="35">
        <v>0</v>
      </c>
      <c r="P15464" s="36">
        <v>12</v>
      </c>
      <c r="Q15464" s="37">
        <v>105</v>
      </c>
      <c r="R15464" s="36">
        <v>13</v>
      </c>
      <c r="S15464" s="39">
        <f t="shared" si="538"/>
        <v>100</v>
      </c>
      <c r="T15464" s="34" t="s">
        <v>50</v>
      </c>
      <c r="U15464" s="12">
        <f t="shared" si="540"/>
        <v>7.2566327244296472E-2</v>
      </c>
      <c r="V15464" s="8">
        <f t="shared" si="539"/>
        <v>100</v>
      </c>
    </row>
    <row r="15465" spans="1:22">
      <c r="A15465" s="34" t="s">
        <v>20</v>
      </c>
      <c r="B15465" s="34" t="s">
        <v>82</v>
      </c>
      <c r="C15465" s="5" t="s">
        <v>239</v>
      </c>
      <c r="D15465" s="35" t="s">
        <v>86</v>
      </c>
      <c r="E15465" s="36" t="s">
        <v>18</v>
      </c>
      <c r="F15465" s="37">
        <v>100</v>
      </c>
      <c r="G15465" s="38">
        <v>-0.06</v>
      </c>
      <c r="H15465" s="34">
        <v>0.98519555143199122</v>
      </c>
      <c r="I15465" s="35">
        <v>3.7036229665415719</v>
      </c>
      <c r="J15465" s="35">
        <v>-13.182235674088991</v>
      </c>
      <c r="K15465" s="35">
        <v>-1.575375788613768</v>
      </c>
      <c r="L15465" s="35">
        <v>0</v>
      </c>
      <c r="M15465" s="35">
        <v>0</v>
      </c>
      <c r="N15465" s="35">
        <v>0</v>
      </c>
      <c r="O15465" s="35">
        <v>0</v>
      </c>
      <c r="P15465" s="36">
        <v>12</v>
      </c>
      <c r="Q15465" s="37">
        <v>105</v>
      </c>
      <c r="R15465" s="36">
        <v>13</v>
      </c>
      <c r="S15465" s="39">
        <f t="shared" si="538"/>
        <v>100</v>
      </c>
      <c r="T15465" s="34" t="s">
        <v>50</v>
      </c>
      <c r="U15465" s="12">
        <f t="shared" si="540"/>
        <v>2.5145583514280156E-2</v>
      </c>
      <c r="V15465" s="8">
        <f t="shared" si="539"/>
        <v>100</v>
      </c>
    </row>
    <row r="15466" spans="1:22">
      <c r="A15466" s="34" t="s">
        <v>20</v>
      </c>
      <c r="B15466" s="34" t="s">
        <v>82</v>
      </c>
      <c r="C15466" s="5" t="s">
        <v>239</v>
      </c>
      <c r="D15466" s="35" t="s">
        <v>86</v>
      </c>
      <c r="E15466" s="36" t="s">
        <v>17</v>
      </c>
      <c r="F15466" s="37">
        <v>100</v>
      </c>
      <c r="G15466" s="38">
        <v>-0.06</v>
      </c>
      <c r="H15466" s="34">
        <v>0.98832762328559687</v>
      </c>
      <c r="I15466" s="35">
        <v>13.983723878198278</v>
      </c>
      <c r="J15466" s="35">
        <v>-22.123776242438289</v>
      </c>
      <c r="K15466" s="35">
        <v>-2.5867620972915857</v>
      </c>
      <c r="L15466" s="35">
        <v>0</v>
      </c>
      <c r="M15466" s="35">
        <v>0</v>
      </c>
      <c r="N15466" s="35">
        <v>0</v>
      </c>
      <c r="O15466" s="35">
        <v>0</v>
      </c>
      <c r="P15466" s="36">
        <v>12</v>
      </c>
      <c r="Q15466" s="37">
        <v>105</v>
      </c>
      <c r="R15466" s="36">
        <v>13</v>
      </c>
      <c r="S15466" s="39">
        <f t="shared" si="538"/>
        <v>100</v>
      </c>
      <c r="T15466" s="34" t="s">
        <v>50</v>
      </c>
      <c r="U15466" s="12">
        <f t="shared" si="540"/>
        <v>6.3598603978189345</v>
      </c>
      <c r="V15466" s="8">
        <f t="shared" si="539"/>
        <v>100</v>
      </c>
    </row>
    <row r="15467" spans="1:22">
      <c r="A15467" s="34" t="s">
        <v>20</v>
      </c>
      <c r="B15467" s="34" t="s">
        <v>82</v>
      </c>
      <c r="C15467" s="5" t="s">
        <v>239</v>
      </c>
      <c r="D15467" s="35" t="s">
        <v>86</v>
      </c>
      <c r="E15467" s="36" t="s">
        <v>15</v>
      </c>
      <c r="F15467" s="37">
        <v>0</v>
      </c>
      <c r="G15467" s="38">
        <v>-0.04</v>
      </c>
      <c r="H15467" s="34">
        <v>0.99457213182854221</v>
      </c>
      <c r="I15467" s="35">
        <v>7.6628635925424389</v>
      </c>
      <c r="J15467" s="35">
        <v>-15.258717838384696</v>
      </c>
      <c r="K15467" s="35">
        <v>-2.0588018885075527</v>
      </c>
      <c r="L15467" s="35">
        <v>0</v>
      </c>
      <c r="M15467" s="35">
        <v>0</v>
      </c>
      <c r="N15467" s="35">
        <v>0</v>
      </c>
      <c r="O15467" s="35">
        <v>0</v>
      </c>
      <c r="P15467" s="36">
        <v>12</v>
      </c>
      <c r="Q15467" s="37">
        <v>105</v>
      </c>
      <c r="R15467" s="36">
        <v>13</v>
      </c>
      <c r="S15467" s="39">
        <f t="shared" si="538"/>
        <v>100</v>
      </c>
      <c r="T15467" s="34" t="s">
        <v>50</v>
      </c>
      <c r="U15467" s="12">
        <f t="shared" si="540"/>
        <v>0.13933744003110729</v>
      </c>
      <c r="V15467" s="8">
        <f t="shared" si="539"/>
        <v>100</v>
      </c>
    </row>
    <row r="15468" spans="1:22">
      <c r="A15468" s="34" t="s">
        <v>20</v>
      </c>
      <c r="B15468" s="34" t="s">
        <v>82</v>
      </c>
      <c r="C15468" s="5" t="s">
        <v>239</v>
      </c>
      <c r="D15468" s="35" t="s">
        <v>86</v>
      </c>
      <c r="E15468" s="36" t="s">
        <v>16</v>
      </c>
      <c r="F15468" s="37">
        <v>0</v>
      </c>
      <c r="G15468" s="38">
        <v>-0.04</v>
      </c>
      <c r="H15468" s="34">
        <v>0.99330758093608496</v>
      </c>
      <c r="I15468" s="35">
        <v>141.76289357132103</v>
      </c>
      <c r="J15468" s="35">
        <v>0.97554681093957729</v>
      </c>
      <c r="K15468" s="35">
        <v>-0.76468626885656854</v>
      </c>
      <c r="L15468" s="35">
        <v>0</v>
      </c>
      <c r="M15468" s="35">
        <v>0</v>
      </c>
      <c r="N15468" s="35">
        <v>0</v>
      </c>
      <c r="O15468" s="35">
        <v>0</v>
      </c>
      <c r="P15468" s="36">
        <v>12</v>
      </c>
      <c r="Q15468" s="37">
        <v>105</v>
      </c>
      <c r="R15468" s="36">
        <v>0</v>
      </c>
      <c r="S15468" s="39">
        <f t="shared" si="538"/>
        <v>100</v>
      </c>
      <c r="T15468" s="34" t="s">
        <v>29</v>
      </c>
      <c r="U15468" s="12">
        <f>((alpha*(beta^speed))*(speed^ceta))</f>
        <v>0.35237199605540326</v>
      </c>
      <c r="V15468" s="8">
        <f t="shared" si="539"/>
        <v>100</v>
      </c>
    </row>
    <row r="15469" spans="1:22">
      <c r="A15469" s="34" t="s">
        <v>20</v>
      </c>
      <c r="B15469" s="34" t="s">
        <v>82</v>
      </c>
      <c r="C15469" s="5" t="s">
        <v>239</v>
      </c>
      <c r="D15469" s="35" t="s">
        <v>86</v>
      </c>
      <c r="E15469" s="36" t="s">
        <v>14</v>
      </c>
      <c r="F15469" s="37">
        <v>0</v>
      </c>
      <c r="G15469" s="38">
        <v>-0.04</v>
      </c>
      <c r="H15469" s="34">
        <v>0.9977021240633217</v>
      </c>
      <c r="I15469" s="35">
        <v>0.42052625818600325</v>
      </c>
      <c r="J15469" s="35">
        <v>3.5047915699511545E-2</v>
      </c>
      <c r="K15469" s="35">
        <v>0.55217888779856394</v>
      </c>
      <c r="L15469" s="35">
        <v>0</v>
      </c>
      <c r="M15469" s="35">
        <v>0</v>
      </c>
      <c r="N15469" s="35">
        <v>0</v>
      </c>
      <c r="O15469" s="35">
        <v>0</v>
      </c>
      <c r="P15469" s="36">
        <v>12</v>
      </c>
      <c r="Q15469" s="37">
        <v>105</v>
      </c>
      <c r="R15469" s="36">
        <v>2</v>
      </c>
      <c r="S15469" s="39">
        <f t="shared" si="538"/>
        <v>100</v>
      </c>
      <c r="T15469" s="34" t="s">
        <v>31</v>
      </c>
      <c r="U15469" s="12">
        <f>((alpha+(beta*speed))^((-1)/ceta))</f>
        <v>8.4040446256466783E-2</v>
      </c>
      <c r="V15469" s="8">
        <f t="shared" si="539"/>
        <v>100</v>
      </c>
    </row>
    <row r="15470" spans="1:22">
      <c r="A15470" s="34" t="s">
        <v>20</v>
      </c>
      <c r="B15470" s="34" t="s">
        <v>82</v>
      </c>
      <c r="C15470" s="5" t="s">
        <v>239</v>
      </c>
      <c r="D15470" s="35" t="s">
        <v>86</v>
      </c>
      <c r="E15470" s="36" t="s">
        <v>18</v>
      </c>
      <c r="F15470" s="37">
        <v>0</v>
      </c>
      <c r="G15470" s="38">
        <v>-0.04</v>
      </c>
      <c r="H15470" s="34">
        <v>0.99058699233135616</v>
      </c>
      <c r="I15470" s="35">
        <v>2.8504021421438406</v>
      </c>
      <c r="J15470" s="35">
        <v>-7.7562876825488951</v>
      </c>
      <c r="K15470" s="35">
        <v>-1.3678827504121387</v>
      </c>
      <c r="L15470" s="35">
        <v>0</v>
      </c>
      <c r="M15470" s="35">
        <v>0</v>
      </c>
      <c r="N15470" s="35">
        <v>0</v>
      </c>
      <c r="O15470" s="35">
        <v>0</v>
      </c>
      <c r="P15470" s="36">
        <v>12</v>
      </c>
      <c r="Q15470" s="37">
        <v>105</v>
      </c>
      <c r="R15470" s="36">
        <v>13</v>
      </c>
      <c r="S15470" s="39">
        <f t="shared" si="538"/>
        <v>100</v>
      </c>
      <c r="T15470" s="34" t="s">
        <v>50</v>
      </c>
      <c r="U15470" s="12">
        <f>EXP((alpha+(beta/speed))+(ceta*LN(speed)))</f>
        <v>2.9407851137134899E-2</v>
      </c>
      <c r="V15470" s="8">
        <f t="shared" si="539"/>
        <v>100</v>
      </c>
    </row>
    <row r="15471" spans="1:22">
      <c r="A15471" s="34" t="s">
        <v>20</v>
      </c>
      <c r="B15471" s="34" t="s">
        <v>82</v>
      </c>
      <c r="C15471" s="5" t="s">
        <v>239</v>
      </c>
      <c r="D15471" s="35" t="s">
        <v>86</v>
      </c>
      <c r="E15471" s="36" t="s">
        <v>17</v>
      </c>
      <c r="F15471" s="37">
        <v>0</v>
      </c>
      <c r="G15471" s="38">
        <v>-0.04</v>
      </c>
      <c r="H15471" s="34">
        <v>0.99044323995983485</v>
      </c>
      <c r="I15471" s="35">
        <v>12.847457244296807</v>
      </c>
      <c r="J15471" s="35">
        <v>-17.545364426644557</v>
      </c>
      <c r="K15471" s="35">
        <v>-2.1740502751053814</v>
      </c>
      <c r="L15471" s="35">
        <v>0</v>
      </c>
      <c r="M15471" s="35">
        <v>0</v>
      </c>
      <c r="N15471" s="35">
        <v>0</v>
      </c>
      <c r="O15471" s="35">
        <v>0</v>
      </c>
      <c r="P15471" s="36">
        <v>12</v>
      </c>
      <c r="Q15471" s="37">
        <v>105</v>
      </c>
      <c r="R15471" s="36">
        <v>13</v>
      </c>
      <c r="S15471" s="39">
        <f t="shared" si="538"/>
        <v>100</v>
      </c>
      <c r="T15471" s="34" t="s">
        <v>50</v>
      </c>
      <c r="U15471" s="12">
        <f>EXP((alpha+(beta/speed))+(ceta*LN(speed)))</f>
        <v>14.298177624173455</v>
      </c>
      <c r="V15471" s="8">
        <f t="shared" si="539"/>
        <v>100</v>
      </c>
    </row>
    <row r="15472" spans="1:22">
      <c r="A15472" s="34" t="s">
        <v>20</v>
      </c>
      <c r="B15472" s="34" t="s">
        <v>82</v>
      </c>
      <c r="C15472" s="5" t="s">
        <v>239</v>
      </c>
      <c r="D15472" s="35" t="s">
        <v>86</v>
      </c>
      <c r="E15472" s="36" t="s">
        <v>15</v>
      </c>
      <c r="F15472" s="37">
        <v>50</v>
      </c>
      <c r="G15472" s="38">
        <v>-0.04</v>
      </c>
      <c r="H15472" s="34">
        <v>0.99151239141120795</v>
      </c>
      <c r="I15472" s="35">
        <v>0.12283147657141756</v>
      </c>
      <c r="J15472" s="35">
        <v>16.654810998365623</v>
      </c>
      <c r="K15472" s="35">
        <v>0.91214524782548279</v>
      </c>
      <c r="L15472" s="35">
        <v>0.72277249231060248</v>
      </c>
      <c r="M15472" s="35">
        <v>3.7489109535122134E-2</v>
      </c>
      <c r="N15472" s="35">
        <v>0</v>
      </c>
      <c r="O15472" s="35">
        <v>0</v>
      </c>
      <c r="P15472" s="36">
        <v>12</v>
      </c>
      <c r="Q15472" s="37">
        <v>105</v>
      </c>
      <c r="R15472" s="36">
        <v>10</v>
      </c>
      <c r="S15472" s="39">
        <f t="shared" si="538"/>
        <v>100</v>
      </c>
      <c r="T15472" s="34" t="s">
        <v>44</v>
      </c>
      <c r="U15472" s="12">
        <f>(alpha+(beta/(1+EXP((((-1)*ceta)+(delta*LN(speed)))+(epsilon*speed)))))</f>
        <v>0.15775286142487482</v>
      </c>
      <c r="V15472" s="8">
        <f t="shared" si="539"/>
        <v>100</v>
      </c>
    </row>
    <row r="15473" spans="1:22">
      <c r="A15473" s="34" t="s">
        <v>20</v>
      </c>
      <c r="B15473" s="34" t="s">
        <v>82</v>
      </c>
      <c r="C15473" s="5" t="s">
        <v>239</v>
      </c>
      <c r="D15473" s="35" t="s">
        <v>86</v>
      </c>
      <c r="E15473" s="36" t="s">
        <v>16</v>
      </c>
      <c r="F15473" s="37">
        <v>50</v>
      </c>
      <c r="G15473" s="38">
        <v>-0.04</v>
      </c>
      <c r="H15473" s="34">
        <v>0.99090302998270086</v>
      </c>
      <c r="I15473" s="35">
        <v>126.08377728948633</v>
      </c>
      <c r="J15473" s="35">
        <v>0.97381036195461868</v>
      </c>
      <c r="K15473" s="35">
        <v>-0.72102132593468871</v>
      </c>
      <c r="L15473" s="35">
        <v>0</v>
      </c>
      <c r="M15473" s="35">
        <v>0</v>
      </c>
      <c r="N15473" s="35">
        <v>0</v>
      </c>
      <c r="O15473" s="35">
        <v>0</v>
      </c>
      <c r="P15473" s="36">
        <v>12</v>
      </c>
      <c r="Q15473" s="37">
        <v>105</v>
      </c>
      <c r="R15473" s="36">
        <v>0</v>
      </c>
      <c r="S15473" s="39">
        <f t="shared" si="538"/>
        <v>100</v>
      </c>
      <c r="T15473" s="34" t="s">
        <v>29</v>
      </c>
      <c r="U15473" s="12">
        <f>((alpha*(beta^speed))*(speed^ceta))</f>
        <v>0.3206680563256854</v>
      </c>
      <c r="V15473" s="8">
        <f t="shared" si="539"/>
        <v>100</v>
      </c>
    </row>
    <row r="15474" spans="1:22">
      <c r="A15474" s="34" t="s">
        <v>20</v>
      </c>
      <c r="B15474" s="34" t="s">
        <v>82</v>
      </c>
      <c r="C15474" s="5" t="s">
        <v>239</v>
      </c>
      <c r="D15474" s="35" t="s">
        <v>86</v>
      </c>
      <c r="E15474" s="36" t="s">
        <v>14</v>
      </c>
      <c r="F15474" s="37">
        <v>50</v>
      </c>
      <c r="G15474" s="38">
        <v>-0.04</v>
      </c>
      <c r="H15474" s="34">
        <v>0.99763598462958314</v>
      </c>
      <c r="I15474" s="35">
        <v>0.17661454060175202</v>
      </c>
      <c r="J15474" s="35">
        <v>3.7518502524824138E-2</v>
      </c>
      <c r="K15474" s="35">
        <v>8.8636720811600142E-4</v>
      </c>
      <c r="L15474" s="35">
        <v>0</v>
      </c>
      <c r="M15474" s="35">
        <v>0</v>
      </c>
      <c r="N15474" s="35">
        <v>0</v>
      </c>
      <c r="O15474" s="35">
        <v>0</v>
      </c>
      <c r="P15474" s="36">
        <v>12</v>
      </c>
      <c r="Q15474" s="37">
        <v>105</v>
      </c>
      <c r="R15474" s="36">
        <v>5</v>
      </c>
      <c r="S15474" s="39">
        <f t="shared" si="538"/>
        <v>100</v>
      </c>
      <c r="T15474" s="34" t="s">
        <v>36</v>
      </c>
      <c r="U15474" s="12">
        <f>(1/(((ceta*(speed^2))+(beta*speed))+alpha))</f>
        <v>7.8173022211278101E-2</v>
      </c>
      <c r="V15474" s="8">
        <f t="shared" si="539"/>
        <v>100</v>
      </c>
    </row>
    <row r="15475" spans="1:22">
      <c r="A15475" s="34" t="s">
        <v>20</v>
      </c>
      <c r="B15475" s="34" t="s">
        <v>82</v>
      </c>
      <c r="C15475" s="5" t="s">
        <v>239</v>
      </c>
      <c r="D15475" s="35" t="s">
        <v>86</v>
      </c>
      <c r="E15475" s="36" t="s">
        <v>18</v>
      </c>
      <c r="F15475" s="37">
        <v>50</v>
      </c>
      <c r="G15475" s="38">
        <v>-0.04</v>
      </c>
      <c r="H15475" s="34">
        <v>0.98611969918200026</v>
      </c>
      <c r="I15475" s="35">
        <v>1.0945325623682622</v>
      </c>
      <c r="J15475" s="35">
        <v>9.3068662891943599E-2</v>
      </c>
      <c r="K15475" s="35">
        <v>0.67308836565845787</v>
      </c>
      <c r="L15475" s="35">
        <v>0</v>
      </c>
      <c r="M15475" s="35">
        <v>0</v>
      </c>
      <c r="N15475" s="35">
        <v>0</v>
      </c>
      <c r="O15475" s="35">
        <v>0</v>
      </c>
      <c r="P15475" s="36">
        <v>12</v>
      </c>
      <c r="Q15475" s="37">
        <v>105</v>
      </c>
      <c r="R15475" s="36">
        <v>2</v>
      </c>
      <c r="S15475" s="39">
        <f t="shared" si="538"/>
        <v>100</v>
      </c>
      <c r="T15475" s="34" t="s">
        <v>31</v>
      </c>
      <c r="U15475" s="12">
        <f>((alpha+(beta*speed))^((-1)/ceta))</f>
        <v>3.082605478794331E-2</v>
      </c>
      <c r="V15475" s="8">
        <f t="shared" si="539"/>
        <v>100</v>
      </c>
    </row>
    <row r="15476" spans="1:22">
      <c r="A15476" s="34" t="s">
        <v>20</v>
      </c>
      <c r="B15476" s="34" t="s">
        <v>82</v>
      </c>
      <c r="C15476" s="5" t="s">
        <v>239</v>
      </c>
      <c r="D15476" s="35" t="s">
        <v>86</v>
      </c>
      <c r="E15476" s="36" t="s">
        <v>17</v>
      </c>
      <c r="F15476" s="37">
        <v>50</v>
      </c>
      <c r="G15476" s="38">
        <v>-0.04</v>
      </c>
      <c r="H15476" s="34">
        <v>0.98739079064223845</v>
      </c>
      <c r="I15476" s="35">
        <v>13.105204109564172</v>
      </c>
      <c r="J15476" s="35">
        <v>-18.95283695572002</v>
      </c>
      <c r="K15476" s="35">
        <v>-2.2387297875318732</v>
      </c>
      <c r="L15476" s="35">
        <v>0</v>
      </c>
      <c r="M15476" s="35">
        <v>0</v>
      </c>
      <c r="N15476" s="35">
        <v>0</v>
      </c>
      <c r="O15476" s="35">
        <v>0</v>
      </c>
      <c r="P15476" s="36">
        <v>12</v>
      </c>
      <c r="Q15476" s="37">
        <v>105</v>
      </c>
      <c r="R15476" s="36">
        <v>13</v>
      </c>
      <c r="S15476" s="39">
        <f t="shared" si="538"/>
        <v>100</v>
      </c>
      <c r="T15476" s="34" t="s">
        <v>50</v>
      </c>
      <c r="U15476" s="12">
        <f>EXP((alpha+(beta/speed))+(ceta*LN(speed)))</f>
        <v>13.544005731156988</v>
      </c>
      <c r="V15476" s="8">
        <f t="shared" si="539"/>
        <v>100</v>
      </c>
    </row>
    <row r="15477" spans="1:22">
      <c r="A15477" s="34" t="s">
        <v>20</v>
      </c>
      <c r="B15477" s="34" t="s">
        <v>82</v>
      </c>
      <c r="C15477" s="5" t="s">
        <v>239</v>
      </c>
      <c r="D15477" s="35" t="s">
        <v>86</v>
      </c>
      <c r="E15477" s="36" t="s">
        <v>15</v>
      </c>
      <c r="F15477" s="37">
        <v>100</v>
      </c>
      <c r="G15477" s="38">
        <v>-0.04</v>
      </c>
      <c r="H15477" s="34">
        <v>0.98569717099697918</v>
      </c>
      <c r="I15477" s="35">
        <v>9.655900536457704</v>
      </c>
      <c r="J15477" s="35">
        <v>-25.744158653017408</v>
      </c>
      <c r="K15477" s="35">
        <v>-2.5164238874628819</v>
      </c>
      <c r="L15477" s="35">
        <v>0</v>
      </c>
      <c r="M15477" s="35">
        <v>0</v>
      </c>
      <c r="N15477" s="35">
        <v>0</v>
      </c>
      <c r="O15477" s="35">
        <v>0</v>
      </c>
      <c r="P15477" s="36">
        <v>12</v>
      </c>
      <c r="Q15477" s="37">
        <v>105</v>
      </c>
      <c r="R15477" s="36">
        <v>13</v>
      </c>
      <c r="S15477" s="39">
        <f t="shared" si="538"/>
        <v>100</v>
      </c>
      <c r="T15477" s="34" t="s">
        <v>50</v>
      </c>
      <c r="U15477" s="12">
        <f>EXP((alpha+(beta/speed))+(ceta*LN(speed)))</f>
        <v>0.11190541069045387</v>
      </c>
      <c r="V15477" s="8">
        <f t="shared" si="539"/>
        <v>100</v>
      </c>
    </row>
    <row r="15478" spans="1:22">
      <c r="A15478" s="34" t="s">
        <v>20</v>
      </c>
      <c r="B15478" s="34" t="s">
        <v>82</v>
      </c>
      <c r="C15478" s="5" t="s">
        <v>239</v>
      </c>
      <c r="D15478" s="35" t="s">
        <v>86</v>
      </c>
      <c r="E15478" s="36" t="s">
        <v>16</v>
      </c>
      <c r="F15478" s="37">
        <v>100</v>
      </c>
      <c r="G15478" s="38">
        <v>-0.04</v>
      </c>
      <c r="H15478" s="34">
        <v>0.98858175367681633</v>
      </c>
      <c r="I15478" s="35">
        <v>-0.51426608313564626</v>
      </c>
      <c r="J15478" s="35">
        <v>36.708971088954655</v>
      </c>
      <c r="K15478" s="35">
        <v>3.4957657228772883</v>
      </c>
      <c r="L15478" s="35">
        <v>1.5194361031729267</v>
      </c>
      <c r="M15478" s="35">
        <v>3.3618547668203586E-3</v>
      </c>
      <c r="N15478" s="35">
        <v>0</v>
      </c>
      <c r="O15478" s="35">
        <v>0</v>
      </c>
      <c r="P15478" s="36">
        <v>12</v>
      </c>
      <c r="Q15478" s="37">
        <v>105</v>
      </c>
      <c r="R15478" s="36">
        <v>10</v>
      </c>
      <c r="S15478" s="39">
        <f t="shared" si="538"/>
        <v>100</v>
      </c>
      <c r="T15478" s="34" t="s">
        <v>44</v>
      </c>
      <c r="U15478" s="12">
        <f>(alpha+(beta/(1+EXP((((-1)*ceta)+(delta*LN(speed)))+(epsilon*speed)))))</f>
        <v>0.2598951344345638</v>
      </c>
      <c r="V15478" s="8">
        <f t="shared" si="539"/>
        <v>100</v>
      </c>
    </row>
    <row r="15479" spans="1:22">
      <c r="A15479" s="34" t="s">
        <v>20</v>
      </c>
      <c r="B15479" s="34" t="s">
        <v>82</v>
      </c>
      <c r="C15479" s="5" t="s">
        <v>239</v>
      </c>
      <c r="D15479" s="35" t="s">
        <v>86</v>
      </c>
      <c r="E15479" s="36" t="s">
        <v>14</v>
      </c>
      <c r="F15479" s="37">
        <v>100</v>
      </c>
      <c r="G15479" s="38">
        <v>-0.04</v>
      </c>
      <c r="H15479" s="34">
        <v>0.99765832397161747</v>
      </c>
      <c r="I15479" s="35">
        <v>0.41814107484191188</v>
      </c>
      <c r="J15479" s="35">
        <v>3.7473557261731044E-2</v>
      </c>
      <c r="K15479" s="35">
        <v>0.55886459518173703</v>
      </c>
      <c r="L15479" s="35">
        <v>0</v>
      </c>
      <c r="M15479" s="35">
        <v>0</v>
      </c>
      <c r="N15479" s="35">
        <v>0</v>
      </c>
      <c r="O15479" s="35">
        <v>0</v>
      </c>
      <c r="P15479" s="36">
        <v>12</v>
      </c>
      <c r="Q15479" s="37">
        <v>105</v>
      </c>
      <c r="R15479" s="36">
        <v>2</v>
      </c>
      <c r="S15479" s="39">
        <f t="shared" si="538"/>
        <v>100</v>
      </c>
      <c r="T15479" s="34" t="s">
        <v>31</v>
      </c>
      <c r="U15479" s="12">
        <f>((alpha+(beta*speed))^((-1)/ceta))</f>
        <v>7.7840217377818002E-2</v>
      </c>
      <c r="V15479" s="8">
        <f t="shared" si="539"/>
        <v>100</v>
      </c>
    </row>
    <row r="15480" spans="1:22">
      <c r="A15480" s="34" t="s">
        <v>20</v>
      </c>
      <c r="B15480" s="34" t="s">
        <v>82</v>
      </c>
      <c r="C15480" s="5" t="s">
        <v>239</v>
      </c>
      <c r="D15480" s="35" t="s">
        <v>86</v>
      </c>
      <c r="E15480" s="36" t="s">
        <v>18</v>
      </c>
      <c r="F15480" s="37">
        <v>100</v>
      </c>
      <c r="G15480" s="38">
        <v>-0.04</v>
      </c>
      <c r="H15480" s="34">
        <v>0.97809040532189229</v>
      </c>
      <c r="I15480" s="35">
        <v>4.4179163338732366</v>
      </c>
      <c r="J15480" s="35">
        <v>-16.765882723356789</v>
      </c>
      <c r="K15480" s="35">
        <v>-1.6977370037264539</v>
      </c>
      <c r="L15480" s="35">
        <v>0</v>
      </c>
      <c r="M15480" s="35">
        <v>0</v>
      </c>
      <c r="N15480" s="35">
        <v>0</v>
      </c>
      <c r="O15480" s="35">
        <v>0</v>
      </c>
      <c r="P15480" s="36">
        <v>12</v>
      </c>
      <c r="Q15480" s="37">
        <v>105</v>
      </c>
      <c r="R15480" s="36">
        <v>13</v>
      </c>
      <c r="S15480" s="39">
        <f t="shared" si="538"/>
        <v>100</v>
      </c>
      <c r="T15480" s="34" t="s">
        <v>50</v>
      </c>
      <c r="U15480" s="12">
        <f>EXP((alpha+(beta/speed))+(ceta*LN(speed)))</f>
        <v>2.820910935095999E-2</v>
      </c>
      <c r="V15480" s="8">
        <f t="shared" si="539"/>
        <v>100</v>
      </c>
    </row>
    <row r="15481" spans="1:22">
      <c r="A15481" s="34" t="s">
        <v>20</v>
      </c>
      <c r="B15481" s="34" t="s">
        <v>82</v>
      </c>
      <c r="C15481" s="5" t="s">
        <v>239</v>
      </c>
      <c r="D15481" s="35" t="s">
        <v>86</v>
      </c>
      <c r="E15481" s="36" t="s">
        <v>17</v>
      </c>
      <c r="F15481" s="37">
        <v>100</v>
      </c>
      <c r="G15481" s="38">
        <v>-0.04</v>
      </c>
      <c r="H15481" s="34">
        <v>0.98440648327226166</v>
      </c>
      <c r="I15481" s="35">
        <v>13.347008139225537</v>
      </c>
      <c r="J15481" s="35">
        <v>-20.363536679826538</v>
      </c>
      <c r="K15481" s="35">
        <v>-2.2932162340484541</v>
      </c>
      <c r="L15481" s="35">
        <v>0</v>
      </c>
      <c r="M15481" s="35">
        <v>0</v>
      </c>
      <c r="N15481" s="35">
        <v>0</v>
      </c>
      <c r="O15481" s="35">
        <v>0</v>
      </c>
      <c r="P15481" s="36">
        <v>12</v>
      </c>
      <c r="Q15481" s="37">
        <v>105</v>
      </c>
      <c r="R15481" s="36">
        <v>13</v>
      </c>
      <c r="S15481" s="39">
        <f t="shared" si="538"/>
        <v>100</v>
      </c>
      <c r="T15481" s="34" t="s">
        <v>50</v>
      </c>
      <c r="U15481" s="12">
        <f>EXP((alpha+(beta/speed))+(ceta*LN(speed)))</f>
        <v>13.233106282226078</v>
      </c>
      <c r="V15481" s="8">
        <f t="shared" si="539"/>
        <v>100</v>
      </c>
    </row>
    <row r="15482" spans="1:22">
      <c r="A15482" s="34" t="s">
        <v>20</v>
      </c>
      <c r="B15482" s="34" t="s">
        <v>82</v>
      </c>
      <c r="C15482" s="5" t="s">
        <v>239</v>
      </c>
      <c r="D15482" s="35" t="s">
        <v>86</v>
      </c>
      <c r="E15482" s="36" t="s">
        <v>15</v>
      </c>
      <c r="F15482" s="37">
        <v>0</v>
      </c>
      <c r="G15482" s="38">
        <v>-0.02</v>
      </c>
      <c r="H15482" s="34">
        <v>0.9941993665347425</v>
      </c>
      <c r="I15482" s="35">
        <v>0.50349659488607801</v>
      </c>
      <c r="J15482" s="35">
        <v>35.685183825930359</v>
      </c>
      <c r="K15482" s="35">
        <v>-2.7733569912737017E-2</v>
      </c>
      <c r="L15482" s="35">
        <v>0.68617547747113716</v>
      </c>
      <c r="M15482" s="35">
        <v>3.6364743505212897E-2</v>
      </c>
      <c r="N15482" s="35">
        <v>0</v>
      </c>
      <c r="O15482" s="35">
        <v>0</v>
      </c>
      <c r="P15482" s="36">
        <v>12</v>
      </c>
      <c r="Q15482" s="37">
        <v>105</v>
      </c>
      <c r="R15482" s="36">
        <v>10</v>
      </c>
      <c r="S15482" s="39">
        <f t="shared" si="538"/>
        <v>100</v>
      </c>
      <c r="T15482" s="34" t="s">
        <v>44</v>
      </c>
      <c r="U15482" s="12">
        <f>(alpha+(beta/(1+EXP((((-1)*ceta)+(delta*LN(speed)))+(epsilon*speed)))))</f>
        <v>0.54225088630169693</v>
      </c>
      <c r="V15482" s="8">
        <f t="shared" si="539"/>
        <v>100</v>
      </c>
    </row>
    <row r="15483" spans="1:22">
      <c r="A15483" s="34" t="s">
        <v>20</v>
      </c>
      <c r="B15483" s="34" t="s">
        <v>82</v>
      </c>
      <c r="C15483" s="5" t="s">
        <v>239</v>
      </c>
      <c r="D15483" s="35" t="s">
        <v>86</v>
      </c>
      <c r="E15483" s="36" t="s">
        <v>16</v>
      </c>
      <c r="F15483" s="37">
        <v>0</v>
      </c>
      <c r="G15483" s="38">
        <v>-0.02</v>
      </c>
      <c r="H15483" s="34">
        <v>0.99398943672853934</v>
      </c>
      <c r="I15483" s="35">
        <v>6.335698473817752</v>
      </c>
      <c r="J15483" s="35">
        <v>-3.9256390643997925</v>
      </c>
      <c r="K15483" s="35">
        <v>-1.2203915985389775</v>
      </c>
      <c r="L15483" s="35">
        <v>0</v>
      </c>
      <c r="M15483" s="35">
        <v>0</v>
      </c>
      <c r="N15483" s="35">
        <v>0</v>
      </c>
      <c r="O15483" s="35">
        <v>0</v>
      </c>
      <c r="P15483" s="36">
        <v>12</v>
      </c>
      <c r="Q15483" s="37">
        <v>105</v>
      </c>
      <c r="R15483" s="36">
        <v>13</v>
      </c>
      <c r="S15483" s="39">
        <f t="shared" si="538"/>
        <v>100</v>
      </c>
      <c r="T15483" s="34" t="s">
        <v>50</v>
      </c>
      <c r="U15483" s="12">
        <f>EXP((alpha+(beta/speed))+(ceta*LN(speed)))</f>
        <v>1.9666489984253788</v>
      </c>
      <c r="V15483" s="8">
        <f t="shared" si="539"/>
        <v>100</v>
      </c>
    </row>
    <row r="15484" spans="1:22">
      <c r="A15484" s="34" t="s">
        <v>20</v>
      </c>
      <c r="B15484" s="34" t="s">
        <v>82</v>
      </c>
      <c r="C15484" s="5" t="s">
        <v>239</v>
      </c>
      <c r="D15484" s="35" t="s">
        <v>86</v>
      </c>
      <c r="E15484" s="36" t="s">
        <v>14</v>
      </c>
      <c r="F15484" s="37">
        <v>0</v>
      </c>
      <c r="G15484" s="38">
        <v>-0.02</v>
      </c>
      <c r="H15484" s="34">
        <v>0.99847899162541431</v>
      </c>
      <c r="I15484" s="35">
        <v>0.13490025461328825</v>
      </c>
      <c r="J15484" s="35">
        <v>29.18964745171796</v>
      </c>
      <c r="K15484" s="35">
        <v>-0.69824243693778032</v>
      </c>
      <c r="L15484" s="35">
        <v>0.84234914735775224</v>
      </c>
      <c r="M15484" s="35">
        <v>1.7290748359116342E-2</v>
      </c>
      <c r="N15484" s="35">
        <v>0</v>
      </c>
      <c r="O15484" s="35">
        <v>0</v>
      </c>
      <c r="P15484" s="36">
        <v>12</v>
      </c>
      <c r="Q15484" s="37">
        <v>105</v>
      </c>
      <c r="R15484" s="36">
        <v>10</v>
      </c>
      <c r="S15484" s="39">
        <f t="shared" si="538"/>
        <v>100</v>
      </c>
      <c r="T15484" s="34" t="s">
        <v>44</v>
      </c>
      <c r="U15484" s="12">
        <f>(alpha+(beta/(1+EXP((((-1)*ceta)+(delta*LN(speed)))+(epsilon*speed)))))</f>
        <v>0.18805823006570604</v>
      </c>
      <c r="V15484" s="8">
        <f t="shared" si="539"/>
        <v>100</v>
      </c>
    </row>
    <row r="15485" spans="1:22">
      <c r="A15485" s="34" t="s">
        <v>20</v>
      </c>
      <c r="B15485" s="34" t="s">
        <v>82</v>
      </c>
      <c r="C15485" s="5" t="s">
        <v>239</v>
      </c>
      <c r="D15485" s="35" t="s">
        <v>86</v>
      </c>
      <c r="E15485" s="36" t="s">
        <v>18</v>
      </c>
      <c r="F15485" s="37">
        <v>0</v>
      </c>
      <c r="G15485" s="38">
        <v>-0.02</v>
      </c>
      <c r="H15485" s="34">
        <v>0.98803926649716933</v>
      </c>
      <c r="I15485" s="35">
        <v>0.68651964881421434</v>
      </c>
      <c r="J15485" s="35">
        <v>0.16492693487690996</v>
      </c>
      <c r="K15485" s="35">
        <v>0.91996114584858069</v>
      </c>
      <c r="L15485" s="35">
        <v>0</v>
      </c>
      <c r="M15485" s="35">
        <v>0</v>
      </c>
      <c r="N15485" s="35">
        <v>0</v>
      </c>
      <c r="O15485" s="35">
        <v>0</v>
      </c>
      <c r="P15485" s="36">
        <v>12</v>
      </c>
      <c r="Q15485" s="37">
        <v>105</v>
      </c>
      <c r="R15485" s="36">
        <v>2</v>
      </c>
      <c r="S15485" s="39">
        <f t="shared" si="538"/>
        <v>100</v>
      </c>
      <c r="T15485" s="34" t="s">
        <v>31</v>
      </c>
      <c r="U15485" s="12">
        <f>((alpha+(beta*speed))^((-1)/ceta))</f>
        <v>4.545152383080793E-2</v>
      </c>
      <c r="V15485" s="8">
        <f t="shared" si="539"/>
        <v>100</v>
      </c>
    </row>
    <row r="15486" spans="1:22">
      <c r="A15486" s="34" t="s">
        <v>20</v>
      </c>
      <c r="B15486" s="34" t="s">
        <v>82</v>
      </c>
      <c r="C15486" s="5" t="s">
        <v>239</v>
      </c>
      <c r="D15486" s="35" t="s">
        <v>86</v>
      </c>
      <c r="E15486" s="36" t="s">
        <v>17</v>
      </c>
      <c r="F15486" s="37">
        <v>0</v>
      </c>
      <c r="G15486" s="38">
        <v>-0.02</v>
      </c>
      <c r="H15486" s="34">
        <v>0.9919155931227509</v>
      </c>
      <c r="I15486" s="35">
        <v>9.9245355296103366</v>
      </c>
      <c r="J15486" s="35">
        <v>-6.1478884428875222</v>
      </c>
      <c r="K15486" s="35">
        <v>-1.285703609289623</v>
      </c>
      <c r="L15486" s="35">
        <v>0</v>
      </c>
      <c r="M15486" s="35">
        <v>0</v>
      </c>
      <c r="N15486" s="35">
        <v>0</v>
      </c>
      <c r="O15486" s="35">
        <v>0</v>
      </c>
      <c r="P15486" s="36">
        <v>12</v>
      </c>
      <c r="Q15486" s="37">
        <v>105</v>
      </c>
      <c r="R15486" s="36">
        <v>13</v>
      </c>
      <c r="S15486" s="39">
        <f t="shared" si="538"/>
        <v>100</v>
      </c>
      <c r="T15486" s="34" t="s">
        <v>50</v>
      </c>
      <c r="U15486" s="12">
        <f>EXP((alpha+(beta/speed))+(ceta*LN(speed)))</f>
        <v>51.530440754643521</v>
      </c>
      <c r="V15486" s="8">
        <f t="shared" si="539"/>
        <v>100</v>
      </c>
    </row>
    <row r="15487" spans="1:22">
      <c r="A15487" s="34" t="s">
        <v>20</v>
      </c>
      <c r="B15487" s="34" t="s">
        <v>82</v>
      </c>
      <c r="C15487" s="5" t="s">
        <v>239</v>
      </c>
      <c r="D15487" s="35" t="s">
        <v>86</v>
      </c>
      <c r="E15487" s="36" t="s">
        <v>15</v>
      </c>
      <c r="F15487" s="37">
        <v>50</v>
      </c>
      <c r="G15487" s="38">
        <v>-0.02</v>
      </c>
      <c r="H15487" s="34">
        <v>0.9913512165488485</v>
      </c>
      <c r="I15487" s="35">
        <v>0.47530117550927453</v>
      </c>
      <c r="J15487" s="35">
        <v>13.522103827698418</v>
      </c>
      <c r="K15487" s="35">
        <v>1.3345328441891233</v>
      </c>
      <c r="L15487" s="35">
        <v>0.70952049211554957</v>
      </c>
      <c r="M15487" s="35">
        <v>4.1550516495611887E-2</v>
      </c>
      <c r="N15487" s="35">
        <v>0</v>
      </c>
      <c r="O15487" s="35">
        <v>0</v>
      </c>
      <c r="P15487" s="36">
        <v>12</v>
      </c>
      <c r="Q15487" s="37">
        <v>105</v>
      </c>
      <c r="R15487" s="36">
        <v>10</v>
      </c>
      <c r="S15487" s="39">
        <f t="shared" si="538"/>
        <v>100</v>
      </c>
      <c r="T15487" s="34" t="s">
        <v>44</v>
      </c>
      <c r="U15487" s="12">
        <f>(alpha+(beta/(1+EXP((((-1)*ceta)+(delta*LN(speed)))+(epsilon*speed)))))</f>
        <v>0.50592664840159562</v>
      </c>
      <c r="V15487" s="8">
        <f t="shared" si="539"/>
        <v>100</v>
      </c>
    </row>
    <row r="15488" spans="1:22">
      <c r="A15488" s="34" t="s">
        <v>20</v>
      </c>
      <c r="B15488" s="34" t="s">
        <v>82</v>
      </c>
      <c r="C15488" s="5" t="s">
        <v>239</v>
      </c>
      <c r="D15488" s="35" t="s">
        <v>86</v>
      </c>
      <c r="E15488" s="36" t="s">
        <v>16</v>
      </c>
      <c r="F15488" s="37">
        <v>50</v>
      </c>
      <c r="G15488" s="38">
        <v>-0.02</v>
      </c>
      <c r="H15488" s="34">
        <v>0.99060640302681291</v>
      </c>
      <c r="I15488" s="35">
        <v>7.1415689125682889</v>
      </c>
      <c r="J15488" s="35">
        <v>-7.5798788295356951</v>
      </c>
      <c r="K15488" s="35">
        <v>-1.4225986597461162</v>
      </c>
      <c r="L15488" s="35">
        <v>0</v>
      </c>
      <c r="M15488" s="35">
        <v>0</v>
      </c>
      <c r="N15488" s="35">
        <v>0</v>
      </c>
      <c r="O15488" s="35">
        <v>0</v>
      </c>
      <c r="P15488" s="36">
        <v>12</v>
      </c>
      <c r="Q15488" s="37">
        <v>105</v>
      </c>
      <c r="R15488" s="36">
        <v>13</v>
      </c>
      <c r="S15488" s="39">
        <f t="shared" si="538"/>
        <v>100</v>
      </c>
      <c r="T15488" s="34" t="s">
        <v>50</v>
      </c>
      <c r="U15488" s="12">
        <f>EXP((alpha+(beta/speed))+(ceta*LN(speed)))</f>
        <v>1.6727369711727993</v>
      </c>
      <c r="V15488" s="8">
        <f t="shared" si="539"/>
        <v>100</v>
      </c>
    </row>
    <row r="15489" spans="1:22">
      <c r="A15489" s="34" t="s">
        <v>20</v>
      </c>
      <c r="B15489" s="34" t="s">
        <v>82</v>
      </c>
      <c r="C15489" s="5" t="s">
        <v>239</v>
      </c>
      <c r="D15489" s="35" t="s">
        <v>86</v>
      </c>
      <c r="E15489" s="36" t="s">
        <v>14</v>
      </c>
      <c r="F15489" s="37">
        <v>50</v>
      </c>
      <c r="G15489" s="38">
        <v>-0.02</v>
      </c>
      <c r="H15489" s="34">
        <v>0.99818203282150164</v>
      </c>
      <c r="I15489" s="35">
        <v>6.4363926604302679E-2</v>
      </c>
      <c r="J15489" s="35">
        <v>10.028356738017052</v>
      </c>
      <c r="K15489" s="35">
        <v>0.83307651471844546</v>
      </c>
      <c r="L15489" s="35">
        <v>1.0143310952244926</v>
      </c>
      <c r="M15489" s="35">
        <v>9.5421078469260633E-3</v>
      </c>
      <c r="N15489" s="35">
        <v>0</v>
      </c>
      <c r="O15489" s="35">
        <v>0</v>
      </c>
      <c r="P15489" s="36">
        <v>12</v>
      </c>
      <c r="Q15489" s="37">
        <v>105</v>
      </c>
      <c r="R15489" s="36">
        <v>10</v>
      </c>
      <c r="S15489" s="39">
        <f t="shared" si="538"/>
        <v>100</v>
      </c>
      <c r="T15489" s="34" t="s">
        <v>44</v>
      </c>
      <c r="U15489" s="12">
        <f>(alpha+(beta/(1+EXP((((-1)*ceta)+(delta*LN(speed)))+(epsilon*speed)))))</f>
        <v>0.14684850090909168</v>
      </c>
      <c r="V15489" s="8">
        <f t="shared" si="539"/>
        <v>100</v>
      </c>
    </row>
    <row r="15490" spans="1:22">
      <c r="A15490" s="34" t="s">
        <v>20</v>
      </c>
      <c r="B15490" s="34" t="s">
        <v>82</v>
      </c>
      <c r="C15490" s="5" t="s">
        <v>239</v>
      </c>
      <c r="D15490" s="35" t="s">
        <v>86</v>
      </c>
      <c r="E15490" s="36" t="s">
        <v>18</v>
      </c>
      <c r="F15490" s="37">
        <v>50</v>
      </c>
      <c r="G15490" s="38">
        <v>-0.02</v>
      </c>
      <c r="H15490" s="34">
        <v>0.98390178805176465</v>
      </c>
      <c r="I15490" s="35">
        <v>2.5224807636532929</v>
      </c>
      <c r="J15490" s="35">
        <v>-6.8463473779730375</v>
      </c>
      <c r="K15490" s="35">
        <v>-1.1972467900414145</v>
      </c>
      <c r="L15490" s="35">
        <v>0</v>
      </c>
      <c r="M15490" s="35">
        <v>0</v>
      </c>
      <c r="N15490" s="35">
        <v>0</v>
      </c>
      <c r="O15490" s="35">
        <v>0</v>
      </c>
      <c r="P15490" s="36">
        <v>12</v>
      </c>
      <c r="Q15490" s="37">
        <v>105</v>
      </c>
      <c r="R15490" s="36">
        <v>13</v>
      </c>
      <c r="S15490" s="39">
        <f t="shared" ref="S15490:S15553" si="541">V15490</f>
        <v>100</v>
      </c>
      <c r="T15490" s="34" t="s">
        <v>50</v>
      </c>
      <c r="U15490" s="12">
        <f>EXP((alpha+(beta/speed))+(ceta*LN(speed)))</f>
        <v>4.6910772789821441E-2</v>
      </c>
      <c r="V15490" s="8">
        <f t="shared" ref="V15490:V15553" si="542">IF($V$1&lt;P15490,P15490,IF($V$1&gt;Q15490,Q15490,$V$1))</f>
        <v>100</v>
      </c>
    </row>
    <row r="15491" spans="1:22">
      <c r="A15491" s="34" t="s">
        <v>20</v>
      </c>
      <c r="B15491" s="34" t="s">
        <v>82</v>
      </c>
      <c r="C15491" s="5" t="s">
        <v>239</v>
      </c>
      <c r="D15491" s="35" t="s">
        <v>86</v>
      </c>
      <c r="E15491" s="36" t="s">
        <v>17</v>
      </c>
      <c r="F15491" s="37">
        <v>50</v>
      </c>
      <c r="G15491" s="38">
        <v>-0.02</v>
      </c>
      <c r="H15491" s="34">
        <v>0.9884740282215686</v>
      </c>
      <c r="I15491" s="35">
        <v>10.716609687853806</v>
      </c>
      <c r="J15491" s="35">
        <v>-9.819950563144614</v>
      </c>
      <c r="K15491" s="35">
        <v>-1.4769409071995707</v>
      </c>
      <c r="L15491" s="35">
        <v>0</v>
      </c>
      <c r="M15491" s="35">
        <v>0</v>
      </c>
      <c r="N15491" s="35">
        <v>0</v>
      </c>
      <c r="O15491" s="35">
        <v>0</v>
      </c>
      <c r="P15491" s="36">
        <v>12</v>
      </c>
      <c r="Q15491" s="37">
        <v>105</v>
      </c>
      <c r="R15491" s="36">
        <v>13</v>
      </c>
      <c r="S15491" s="39">
        <f t="shared" si="541"/>
        <v>100</v>
      </c>
      <c r="T15491" s="34" t="s">
        <v>50</v>
      </c>
      <c r="U15491" s="12">
        <f>EXP((alpha+(beta/speed))+(ceta*LN(speed)))</f>
        <v>45.460596961741061</v>
      </c>
      <c r="V15491" s="8">
        <f t="shared" si="542"/>
        <v>100</v>
      </c>
    </row>
    <row r="15492" spans="1:22">
      <c r="A15492" s="34" t="s">
        <v>20</v>
      </c>
      <c r="B15492" s="34" t="s">
        <v>82</v>
      </c>
      <c r="C15492" s="5" t="s">
        <v>239</v>
      </c>
      <c r="D15492" s="35" t="s">
        <v>86</v>
      </c>
      <c r="E15492" s="36" t="s">
        <v>15</v>
      </c>
      <c r="F15492" s="37">
        <v>100</v>
      </c>
      <c r="G15492" s="38">
        <v>-0.02</v>
      </c>
      <c r="H15492" s="34">
        <v>0.98539337321433984</v>
      </c>
      <c r="I15492" s="35">
        <v>0.50062584446352743</v>
      </c>
      <c r="J15492" s="35">
        <v>8.2722617594177468</v>
      </c>
      <c r="K15492" s="35">
        <v>2.2801854994682946</v>
      </c>
      <c r="L15492" s="35">
        <v>0.72460651543134358</v>
      </c>
      <c r="M15492" s="35">
        <v>4.9760140289368725E-2</v>
      </c>
      <c r="N15492" s="35">
        <v>0</v>
      </c>
      <c r="O15492" s="35">
        <v>0</v>
      </c>
      <c r="P15492" s="36">
        <v>12</v>
      </c>
      <c r="Q15492" s="37">
        <v>105</v>
      </c>
      <c r="R15492" s="36">
        <v>10</v>
      </c>
      <c r="S15492" s="39">
        <f t="shared" si="541"/>
        <v>100</v>
      </c>
      <c r="T15492" s="34" t="s">
        <v>44</v>
      </c>
      <c r="U15492" s="12">
        <f>(alpha+(beta/(1+EXP((((-1)*ceta)+(delta*LN(speed)))+(epsilon*speed)))))</f>
        <v>0.52042229012803842</v>
      </c>
      <c r="V15492" s="8">
        <f t="shared" si="542"/>
        <v>100</v>
      </c>
    </row>
    <row r="15493" spans="1:22">
      <c r="A15493" s="34" t="s">
        <v>20</v>
      </c>
      <c r="B15493" s="34" t="s">
        <v>82</v>
      </c>
      <c r="C15493" s="5" t="s">
        <v>239</v>
      </c>
      <c r="D15493" s="35" t="s">
        <v>86</v>
      </c>
      <c r="E15493" s="36" t="s">
        <v>16</v>
      </c>
      <c r="F15493" s="37">
        <v>100</v>
      </c>
      <c r="G15493" s="38">
        <v>-0.02</v>
      </c>
      <c r="H15493" s="34">
        <v>0.98763865124345118</v>
      </c>
      <c r="I15493" s="35">
        <v>130.60879638674615</v>
      </c>
      <c r="J15493" s="35">
        <v>0.9849532836506939</v>
      </c>
      <c r="K15493" s="35">
        <v>-0.68544735461401229</v>
      </c>
      <c r="L15493" s="35">
        <v>0</v>
      </c>
      <c r="M15493" s="35">
        <v>0</v>
      </c>
      <c r="N15493" s="35">
        <v>0</v>
      </c>
      <c r="O15493" s="35">
        <v>0</v>
      </c>
      <c r="P15493" s="36">
        <v>12</v>
      </c>
      <c r="Q15493" s="37">
        <v>105</v>
      </c>
      <c r="R15493" s="36">
        <v>0</v>
      </c>
      <c r="S15493" s="39">
        <f t="shared" si="541"/>
        <v>100</v>
      </c>
      <c r="T15493" s="34" t="s">
        <v>29</v>
      </c>
      <c r="U15493" s="12">
        <f>((alpha*(beta^speed))*(speed^ceta))</f>
        <v>1.2207899834825364</v>
      </c>
      <c r="V15493" s="8">
        <f t="shared" si="542"/>
        <v>100</v>
      </c>
    </row>
    <row r="15494" spans="1:22">
      <c r="A15494" s="34" t="s">
        <v>20</v>
      </c>
      <c r="B15494" s="34" t="s">
        <v>82</v>
      </c>
      <c r="C15494" s="5" t="s">
        <v>239</v>
      </c>
      <c r="D15494" s="35" t="s">
        <v>86</v>
      </c>
      <c r="E15494" s="36" t="s">
        <v>14</v>
      </c>
      <c r="F15494" s="37">
        <v>100</v>
      </c>
      <c r="G15494" s="38">
        <v>-0.02</v>
      </c>
      <c r="H15494" s="34">
        <v>0.99815114103631519</v>
      </c>
      <c r="I15494" s="35">
        <v>3.7608440799064592E-2</v>
      </c>
      <c r="J15494" s="35">
        <v>23.116605818150351</v>
      </c>
      <c r="K15494" s="35">
        <v>-0.2845547557847965</v>
      </c>
      <c r="L15494" s="35">
        <v>0.93296596201935134</v>
      </c>
      <c r="M15494" s="35">
        <v>1.0184498587667365E-2</v>
      </c>
      <c r="N15494" s="35">
        <v>0</v>
      </c>
      <c r="O15494" s="35">
        <v>0</v>
      </c>
      <c r="P15494" s="36">
        <v>12</v>
      </c>
      <c r="Q15494" s="37">
        <v>105</v>
      </c>
      <c r="R15494" s="36">
        <v>10</v>
      </c>
      <c r="S15494" s="39">
        <f t="shared" si="541"/>
        <v>100</v>
      </c>
      <c r="T15494" s="34" t="s">
        <v>44</v>
      </c>
      <c r="U15494" s="12">
        <f>(alpha+(beta/(1+EXP((((-1)*ceta)+(delta*LN(speed)))+(epsilon*speed)))))</f>
        <v>0.12282040653922779</v>
      </c>
      <c r="V15494" s="8">
        <f t="shared" si="542"/>
        <v>100</v>
      </c>
    </row>
    <row r="15495" spans="1:22">
      <c r="A15495" s="34" t="s">
        <v>20</v>
      </c>
      <c r="B15495" s="34" t="s">
        <v>82</v>
      </c>
      <c r="C15495" s="5" t="s">
        <v>239</v>
      </c>
      <c r="D15495" s="35" t="s">
        <v>86</v>
      </c>
      <c r="E15495" s="36" t="s">
        <v>18</v>
      </c>
      <c r="F15495" s="37">
        <v>100</v>
      </c>
      <c r="G15495" s="38">
        <v>-0.02</v>
      </c>
      <c r="H15495" s="34">
        <v>0.97262516393999932</v>
      </c>
      <c r="I15495" s="35">
        <v>-9.3973582362356417E-7</v>
      </c>
      <c r="J15495" s="35">
        <v>2.1910934896875373E-4</v>
      </c>
      <c r="K15495" s="35">
        <v>-1.7383959925297291E-2</v>
      </c>
      <c r="L15495" s="35">
        <v>0.54189240832783536</v>
      </c>
      <c r="M15495" s="35">
        <v>0</v>
      </c>
      <c r="N15495" s="35">
        <v>0</v>
      </c>
      <c r="O15495" s="35">
        <v>0</v>
      </c>
      <c r="P15495" s="36">
        <v>12</v>
      </c>
      <c r="Q15495" s="37">
        <v>105</v>
      </c>
      <c r="R15495" s="36">
        <v>14</v>
      </c>
      <c r="S15495" s="39">
        <f t="shared" si="541"/>
        <v>100</v>
      </c>
      <c r="T15495" s="34" t="s">
        <v>51</v>
      </c>
      <c r="U15495" s="12">
        <f>(((alpha*(speed^3))+(beta*(speed^2))+(ceta*speed))+delta)</f>
        <v>5.4854081862079074E-2</v>
      </c>
      <c r="V15495" s="8">
        <f t="shared" si="542"/>
        <v>100</v>
      </c>
    </row>
    <row r="15496" spans="1:22">
      <c r="A15496" s="34" t="s">
        <v>20</v>
      </c>
      <c r="B15496" s="34" t="s">
        <v>82</v>
      </c>
      <c r="C15496" s="5" t="s">
        <v>239</v>
      </c>
      <c r="D15496" s="35" t="s">
        <v>86</v>
      </c>
      <c r="E15496" s="36" t="s">
        <v>17</v>
      </c>
      <c r="F15496" s="37">
        <v>100</v>
      </c>
      <c r="G15496" s="38">
        <v>-0.02</v>
      </c>
      <c r="H15496" s="34">
        <v>0.98452769247375926</v>
      </c>
      <c r="I15496" s="35">
        <v>11.244662497666559</v>
      </c>
      <c r="J15496" s="35">
        <v>-12.373548056476448</v>
      </c>
      <c r="K15496" s="35">
        <v>-1.5974861358373309</v>
      </c>
      <c r="L15496" s="35">
        <v>0</v>
      </c>
      <c r="M15496" s="35">
        <v>0</v>
      </c>
      <c r="N15496" s="35">
        <v>0</v>
      </c>
      <c r="O15496" s="35">
        <v>0</v>
      </c>
      <c r="P15496" s="36">
        <v>12</v>
      </c>
      <c r="Q15496" s="37">
        <v>105</v>
      </c>
      <c r="R15496" s="36">
        <v>13</v>
      </c>
      <c r="S15496" s="39">
        <f t="shared" si="541"/>
        <v>100</v>
      </c>
      <c r="T15496" s="34" t="s">
        <v>50</v>
      </c>
      <c r="U15496" s="12">
        <f>EXP((alpha+(beta/speed))+(ceta*LN(speed)))</f>
        <v>43.130546941667646</v>
      </c>
      <c r="V15496" s="8">
        <f t="shared" si="542"/>
        <v>100</v>
      </c>
    </row>
    <row r="15497" spans="1:22">
      <c r="A15497" s="34" t="s">
        <v>20</v>
      </c>
      <c r="B15497" s="34" t="s">
        <v>82</v>
      </c>
      <c r="C15497" s="5" t="s">
        <v>239</v>
      </c>
      <c r="D15497" s="35" t="s">
        <v>86</v>
      </c>
      <c r="E15497" s="36" t="s">
        <v>15</v>
      </c>
      <c r="F15497" s="37">
        <v>0</v>
      </c>
      <c r="G15497" s="38">
        <v>0.02</v>
      </c>
      <c r="H15497" s="34">
        <v>0.98180785059781384</v>
      </c>
      <c r="I15497" s="35">
        <v>1.5865735934639265</v>
      </c>
      <c r="J15497" s="35">
        <v>43.268561493611415</v>
      </c>
      <c r="K15497" s="35">
        <v>-0.27838546149272075</v>
      </c>
      <c r="L15497" s="35">
        <v>0.62303195579072745</v>
      </c>
      <c r="M15497" s="35">
        <v>4.4085695075497471E-2</v>
      </c>
      <c r="N15497" s="35">
        <v>0</v>
      </c>
      <c r="O15497" s="35">
        <v>0</v>
      </c>
      <c r="P15497" s="36">
        <v>12</v>
      </c>
      <c r="Q15497" s="37">
        <v>105</v>
      </c>
      <c r="R15497" s="36">
        <v>10</v>
      </c>
      <c r="S15497" s="39">
        <f t="shared" si="541"/>
        <v>100</v>
      </c>
      <c r="T15497" s="34" t="s">
        <v>44</v>
      </c>
      <c r="U15497" s="12">
        <f>(alpha+(beta/(1+EXP((((-1)*ceta)+(delta*LN(speed)))+(epsilon*speed)))))</f>
        <v>1.6091868355829875</v>
      </c>
      <c r="V15497" s="8">
        <f t="shared" si="542"/>
        <v>100</v>
      </c>
    </row>
    <row r="15498" spans="1:22">
      <c r="A15498" s="34" t="s">
        <v>20</v>
      </c>
      <c r="B15498" s="34" t="s">
        <v>82</v>
      </c>
      <c r="C15498" s="5" t="s">
        <v>239</v>
      </c>
      <c r="D15498" s="35" t="s">
        <v>86</v>
      </c>
      <c r="E15498" s="36" t="s">
        <v>16</v>
      </c>
      <c r="F15498" s="37">
        <v>0</v>
      </c>
      <c r="G15498" s="38">
        <v>0.02</v>
      </c>
      <c r="H15498" s="34">
        <v>0.99770218084577067</v>
      </c>
      <c r="I15498" s="35">
        <v>6.8396089527427311</v>
      </c>
      <c r="J15498" s="35">
        <v>7.9649072240264907E-2</v>
      </c>
      <c r="K15498" s="35">
        <v>261.0998357133227</v>
      </c>
      <c r="L15498" s="35">
        <v>-1.0176378139999405</v>
      </c>
      <c r="M15498" s="35">
        <v>0</v>
      </c>
      <c r="N15498" s="35">
        <v>0</v>
      </c>
      <c r="O15498" s="35">
        <v>0</v>
      </c>
      <c r="P15498" s="36">
        <v>12</v>
      </c>
      <c r="Q15498" s="37">
        <v>105</v>
      </c>
      <c r="R15498" s="36">
        <v>1</v>
      </c>
      <c r="S15498" s="39">
        <f t="shared" si="541"/>
        <v>100</v>
      </c>
      <c r="T15498" s="34" t="s">
        <v>30</v>
      </c>
      <c r="U15498" s="12">
        <f>((alpha*(speed^beta))+(ceta*(speed^delta)))</f>
        <v>12.277582903607648</v>
      </c>
      <c r="V15498" s="8">
        <f t="shared" si="542"/>
        <v>100</v>
      </c>
    </row>
    <row r="15499" spans="1:22">
      <c r="A15499" s="34" t="s">
        <v>20</v>
      </c>
      <c r="B15499" s="34" t="s">
        <v>82</v>
      </c>
      <c r="C15499" s="5" t="s">
        <v>239</v>
      </c>
      <c r="D15499" s="35" t="s">
        <v>86</v>
      </c>
      <c r="E15499" s="36" t="s">
        <v>14</v>
      </c>
      <c r="F15499" s="37">
        <v>0</v>
      </c>
      <c r="G15499" s="38">
        <v>0.02</v>
      </c>
      <c r="H15499" s="34">
        <v>0.99851543418336286</v>
      </c>
      <c r="I15499" s="35">
        <v>0.19955791516177662</v>
      </c>
      <c r="J15499" s="35">
        <v>16.941990809692903</v>
      </c>
      <c r="K15499" s="35">
        <v>-6.6098797343794327E-2</v>
      </c>
      <c r="L15499" s="35">
        <v>0.84381385050681046</v>
      </c>
      <c r="M15499" s="35">
        <v>1.3904725818418113E-2</v>
      </c>
      <c r="N15499" s="35">
        <v>0</v>
      </c>
      <c r="O15499" s="35">
        <v>0</v>
      </c>
      <c r="P15499" s="36">
        <v>12</v>
      </c>
      <c r="Q15499" s="37">
        <v>105</v>
      </c>
      <c r="R15499" s="36">
        <v>10</v>
      </c>
      <c r="S15499" s="39">
        <f t="shared" si="541"/>
        <v>100</v>
      </c>
      <c r="T15499" s="34" t="s">
        <v>44</v>
      </c>
      <c r="U15499" s="12">
        <f>(alpha+(beta/(1+EXP((((-1)*ceta)+(delta*LN(speed)))+(epsilon*speed)))))</f>
        <v>0.28022253966319022</v>
      </c>
      <c r="V15499" s="8">
        <f t="shared" si="542"/>
        <v>100</v>
      </c>
    </row>
    <row r="15500" spans="1:22">
      <c r="A15500" s="34" t="s">
        <v>20</v>
      </c>
      <c r="B15500" s="34" t="s">
        <v>82</v>
      </c>
      <c r="C15500" s="5" t="s">
        <v>239</v>
      </c>
      <c r="D15500" s="35" t="s">
        <v>86</v>
      </c>
      <c r="E15500" s="36" t="s">
        <v>18</v>
      </c>
      <c r="F15500" s="37">
        <v>0</v>
      </c>
      <c r="G15500" s="38">
        <v>0.02</v>
      </c>
      <c r="H15500" s="34">
        <v>0.97091874320856308</v>
      </c>
      <c r="I15500" s="35">
        <v>0.25540352239154152</v>
      </c>
      <c r="J15500" s="35">
        <v>-0.10890031099951734</v>
      </c>
      <c r="K15500" s="35">
        <v>3.5060408673077466</v>
      </c>
      <c r="L15500" s="35">
        <v>-1.0224782963763119</v>
      </c>
      <c r="M15500" s="35">
        <v>0</v>
      </c>
      <c r="N15500" s="35">
        <v>0</v>
      </c>
      <c r="O15500" s="35">
        <v>0</v>
      </c>
      <c r="P15500" s="36">
        <v>12</v>
      </c>
      <c r="Q15500" s="37">
        <v>105</v>
      </c>
      <c r="R15500" s="36">
        <v>1</v>
      </c>
      <c r="S15500" s="39">
        <f t="shared" si="541"/>
        <v>100</v>
      </c>
      <c r="T15500" s="34" t="s">
        <v>30</v>
      </c>
      <c r="U15500" s="12">
        <f>((alpha*(speed^beta))+(ceta*(speed^delta)))</f>
        <v>0.18628979732871148</v>
      </c>
      <c r="V15500" s="8">
        <f t="shared" si="542"/>
        <v>100</v>
      </c>
    </row>
    <row r="15501" spans="1:22">
      <c r="A15501" s="34" t="s">
        <v>20</v>
      </c>
      <c r="B15501" s="34" t="s">
        <v>82</v>
      </c>
      <c r="C15501" s="5" t="s">
        <v>239</v>
      </c>
      <c r="D15501" s="35" t="s">
        <v>86</v>
      </c>
      <c r="E15501" s="36" t="s">
        <v>17</v>
      </c>
      <c r="F15501" s="37">
        <v>0</v>
      </c>
      <c r="G15501" s="38">
        <v>0.02</v>
      </c>
      <c r="H15501" s="34">
        <v>0.99597739131034302</v>
      </c>
      <c r="I15501" s="35">
        <v>3926.3403278220808</v>
      </c>
      <c r="J15501" s="35">
        <v>1.0083064695160622</v>
      </c>
      <c r="K15501" s="35">
        <v>-0.70566879754800838</v>
      </c>
      <c r="L15501" s="35">
        <v>0</v>
      </c>
      <c r="M15501" s="35">
        <v>0</v>
      </c>
      <c r="N15501" s="35">
        <v>0</v>
      </c>
      <c r="O15501" s="35">
        <v>0</v>
      </c>
      <c r="P15501" s="36">
        <v>12</v>
      </c>
      <c r="Q15501" s="37">
        <v>105</v>
      </c>
      <c r="R15501" s="36">
        <v>0</v>
      </c>
      <c r="S15501" s="39">
        <f t="shared" si="541"/>
        <v>100</v>
      </c>
      <c r="T15501" s="34" t="s">
        <v>29</v>
      </c>
      <c r="U15501" s="12">
        <f>((alpha*(beta^speed))*(speed^ceta))</f>
        <v>348.26170215006988</v>
      </c>
      <c r="V15501" s="8">
        <f t="shared" si="542"/>
        <v>100</v>
      </c>
    </row>
    <row r="15502" spans="1:22">
      <c r="A15502" s="34" t="s">
        <v>20</v>
      </c>
      <c r="B15502" s="34" t="s">
        <v>82</v>
      </c>
      <c r="C15502" s="5" t="s">
        <v>239</v>
      </c>
      <c r="D15502" s="35" t="s">
        <v>86</v>
      </c>
      <c r="E15502" s="36" t="s">
        <v>15</v>
      </c>
      <c r="F15502" s="37">
        <v>50</v>
      </c>
      <c r="G15502" s="38">
        <v>0.02</v>
      </c>
      <c r="H15502" s="34">
        <v>0.97008930126966264</v>
      </c>
      <c r="I15502" s="35">
        <v>1.7192983156267763</v>
      </c>
      <c r="J15502" s="35">
        <v>37.542198645550542</v>
      </c>
      <c r="K15502" s="35">
        <v>-5.9466422522050838E-2</v>
      </c>
      <c r="L15502" s="35">
        <v>0.65725557717810001</v>
      </c>
      <c r="M15502" s="35">
        <v>3.4196920800547502E-2</v>
      </c>
      <c r="N15502" s="35">
        <v>0</v>
      </c>
      <c r="O15502" s="35">
        <v>0</v>
      </c>
      <c r="P15502" s="36">
        <v>12</v>
      </c>
      <c r="Q15502" s="37">
        <v>105</v>
      </c>
      <c r="R15502" s="36">
        <v>10</v>
      </c>
      <c r="S15502" s="39">
        <f t="shared" si="541"/>
        <v>100</v>
      </c>
      <c r="T15502" s="34" t="s">
        <v>44</v>
      </c>
      <c r="U15502" s="12">
        <f>(alpha+(beta/(1+EXP((((-1)*ceta)+(delta*LN(speed)))+(epsilon*speed)))))</f>
        <v>1.7753231550934918</v>
      </c>
      <c r="V15502" s="8">
        <f t="shared" si="542"/>
        <v>100</v>
      </c>
    </row>
    <row r="15503" spans="1:22">
      <c r="A15503" s="34" t="s">
        <v>20</v>
      </c>
      <c r="B15503" s="34" t="s">
        <v>82</v>
      </c>
      <c r="C15503" s="5" t="s">
        <v>239</v>
      </c>
      <c r="D15503" s="35" t="s">
        <v>86</v>
      </c>
      <c r="E15503" s="36" t="s">
        <v>16</v>
      </c>
      <c r="F15503" s="37">
        <v>50</v>
      </c>
      <c r="G15503" s="38">
        <v>0.02</v>
      </c>
      <c r="H15503" s="34">
        <v>0.99688590516234921</v>
      </c>
      <c r="I15503" s="35">
        <v>283.43169605656425</v>
      </c>
      <c r="J15503" s="35">
        <v>-1.1085890672917778</v>
      </c>
      <c r="K15503" s="35">
        <v>15.81473215135296</v>
      </c>
      <c r="L15503" s="35">
        <v>-5.9259524321555894E-2</v>
      </c>
      <c r="M15503" s="35">
        <v>0</v>
      </c>
      <c r="N15503" s="35">
        <v>0</v>
      </c>
      <c r="O15503" s="35">
        <v>0</v>
      </c>
      <c r="P15503" s="36">
        <v>12</v>
      </c>
      <c r="Q15503" s="37">
        <v>105</v>
      </c>
      <c r="R15503" s="36">
        <v>1</v>
      </c>
      <c r="S15503" s="39">
        <f t="shared" si="541"/>
        <v>100</v>
      </c>
      <c r="T15503" s="34" t="s">
        <v>30</v>
      </c>
      <c r="U15503" s="12">
        <f>((alpha*(speed^beta))+(ceta*(speed^delta)))</f>
        <v>13.756657795404427</v>
      </c>
      <c r="V15503" s="8">
        <f t="shared" si="542"/>
        <v>100</v>
      </c>
    </row>
    <row r="15504" spans="1:22">
      <c r="A15504" s="34" t="s">
        <v>20</v>
      </c>
      <c r="B15504" s="34" t="s">
        <v>82</v>
      </c>
      <c r="C15504" s="5" t="s">
        <v>239</v>
      </c>
      <c r="D15504" s="35" t="s">
        <v>86</v>
      </c>
      <c r="E15504" s="36" t="s">
        <v>14</v>
      </c>
      <c r="F15504" s="37">
        <v>50</v>
      </c>
      <c r="G15504" s="38">
        <v>0.02</v>
      </c>
      <c r="H15504" s="34">
        <v>0.99840310644777597</v>
      </c>
      <c r="I15504" s="35">
        <v>0.27923573930258161</v>
      </c>
      <c r="J15504" s="35">
        <v>17.032542241069642</v>
      </c>
      <c r="K15504" s="35">
        <v>-0.16774642243380064</v>
      </c>
      <c r="L15504" s="35">
        <v>0.79839066011658288</v>
      </c>
      <c r="M15504" s="35">
        <v>2.1820801655686485E-2</v>
      </c>
      <c r="N15504" s="35">
        <v>0</v>
      </c>
      <c r="O15504" s="35">
        <v>0</v>
      </c>
      <c r="P15504" s="36">
        <v>12</v>
      </c>
      <c r="Q15504" s="37">
        <v>105</v>
      </c>
      <c r="R15504" s="36">
        <v>10</v>
      </c>
      <c r="S15504" s="39">
        <f t="shared" si="541"/>
        <v>100</v>
      </c>
      <c r="T15504" s="34" t="s">
        <v>44</v>
      </c>
      <c r="U15504" s="12">
        <f>(alpha+(beta/(1+EXP((((-1)*ceta)+(delta*LN(speed)))+(epsilon*speed)))))</f>
        <v>0.32024995351444258</v>
      </c>
      <c r="V15504" s="8">
        <f t="shared" si="542"/>
        <v>100</v>
      </c>
    </row>
    <row r="15505" spans="1:22">
      <c r="A15505" s="34" t="s">
        <v>20</v>
      </c>
      <c r="B15505" s="34" t="s">
        <v>82</v>
      </c>
      <c r="C15505" s="5" t="s">
        <v>239</v>
      </c>
      <c r="D15505" s="35" t="s">
        <v>86</v>
      </c>
      <c r="E15505" s="36" t="s">
        <v>18</v>
      </c>
      <c r="F15505" s="37">
        <v>50</v>
      </c>
      <c r="G15505" s="38">
        <v>0.02</v>
      </c>
      <c r="H15505" s="34">
        <v>0.95851620461596077</v>
      </c>
      <c r="I15505" s="35">
        <v>-1.3918851629577439E-6</v>
      </c>
      <c r="J15505" s="35">
        <v>2.8568469208965108E-4</v>
      </c>
      <c r="K15505" s="35">
        <v>-1.9778661213364555E-2</v>
      </c>
      <c r="L15505" s="35">
        <v>0.70371402827260054</v>
      </c>
      <c r="M15505" s="35">
        <v>0</v>
      </c>
      <c r="N15505" s="35">
        <v>0</v>
      </c>
      <c r="O15505" s="35">
        <v>0</v>
      </c>
      <c r="P15505" s="36">
        <v>12</v>
      </c>
      <c r="Q15505" s="37">
        <v>105</v>
      </c>
      <c r="R15505" s="36">
        <v>14</v>
      </c>
      <c r="S15505" s="39">
        <f t="shared" si="541"/>
        <v>100</v>
      </c>
      <c r="T15505" s="34" t="s">
        <v>51</v>
      </c>
      <c r="U15505" s="12">
        <f>(((alpha*(speed^3))+(beta*(speed^2))+(ceta*speed))+delta)</f>
        <v>0.19080966487491191</v>
      </c>
      <c r="V15505" s="8">
        <f t="shared" si="542"/>
        <v>100</v>
      </c>
    </row>
    <row r="15506" spans="1:22">
      <c r="A15506" s="34" t="s">
        <v>20</v>
      </c>
      <c r="B15506" s="34" t="s">
        <v>82</v>
      </c>
      <c r="C15506" s="5" t="s">
        <v>239</v>
      </c>
      <c r="D15506" s="35" t="s">
        <v>86</v>
      </c>
      <c r="E15506" s="36" t="s">
        <v>17</v>
      </c>
      <c r="F15506" s="37">
        <v>50</v>
      </c>
      <c r="G15506" s="38">
        <v>0.02</v>
      </c>
      <c r="H15506" s="34">
        <v>0.99377937604065525</v>
      </c>
      <c r="I15506" s="35">
        <v>3685.5481819088418</v>
      </c>
      <c r="J15506" s="35">
        <v>1.0075807164845401</v>
      </c>
      <c r="K15506" s="35">
        <v>-0.63978041013651232</v>
      </c>
      <c r="L15506" s="35">
        <v>0</v>
      </c>
      <c r="M15506" s="35">
        <v>0</v>
      </c>
      <c r="N15506" s="35">
        <v>0</v>
      </c>
      <c r="O15506" s="35">
        <v>0</v>
      </c>
      <c r="P15506" s="36">
        <v>12</v>
      </c>
      <c r="Q15506" s="37">
        <v>105</v>
      </c>
      <c r="R15506" s="36">
        <v>0</v>
      </c>
      <c r="S15506" s="39">
        <f t="shared" si="541"/>
        <v>100</v>
      </c>
      <c r="T15506" s="34" t="s">
        <v>29</v>
      </c>
      <c r="U15506" s="12">
        <f>((alpha*(beta^speed))*(speed^ceta))</f>
        <v>412.0272995827649</v>
      </c>
      <c r="V15506" s="8">
        <f t="shared" si="542"/>
        <v>100</v>
      </c>
    </row>
    <row r="15507" spans="1:22">
      <c r="A15507" s="34" t="s">
        <v>20</v>
      </c>
      <c r="B15507" s="34" t="s">
        <v>82</v>
      </c>
      <c r="C15507" s="5" t="s">
        <v>239</v>
      </c>
      <c r="D15507" s="35" t="s">
        <v>86</v>
      </c>
      <c r="E15507" s="36" t="s">
        <v>15</v>
      </c>
      <c r="F15507" s="37">
        <v>100</v>
      </c>
      <c r="G15507" s="38">
        <v>0.02</v>
      </c>
      <c r="H15507" s="34">
        <v>0.96768309771974093</v>
      </c>
      <c r="I15507" s="35">
        <v>-2.399515585209235E-5</v>
      </c>
      <c r="J15507" s="35">
        <v>4.83214725753586E-3</v>
      </c>
      <c r="K15507" s="35">
        <v>-0.32646381198881419</v>
      </c>
      <c r="L15507" s="35">
        <v>9.5847098885963913</v>
      </c>
      <c r="M15507" s="35">
        <v>0</v>
      </c>
      <c r="N15507" s="35">
        <v>0</v>
      </c>
      <c r="O15507" s="35">
        <v>0</v>
      </c>
      <c r="P15507" s="36">
        <v>12</v>
      </c>
      <c r="Q15507" s="37">
        <v>103</v>
      </c>
      <c r="R15507" s="36">
        <v>14</v>
      </c>
      <c r="S15507" s="39">
        <f t="shared" si="541"/>
        <v>100</v>
      </c>
      <c r="T15507" s="34" t="s">
        <v>51</v>
      </c>
      <c r="U15507" s="12">
        <f>(((alpha*(speed^3))+(beta*(speed^2))+(ceta*speed))+delta)</f>
        <v>1.2646454129812188</v>
      </c>
      <c r="V15507" s="8">
        <f t="shared" si="542"/>
        <v>100</v>
      </c>
    </row>
    <row r="15508" spans="1:22">
      <c r="A15508" s="34" t="s">
        <v>20</v>
      </c>
      <c r="B15508" s="34" t="s">
        <v>82</v>
      </c>
      <c r="C15508" s="5" t="s">
        <v>239</v>
      </c>
      <c r="D15508" s="35" t="s">
        <v>86</v>
      </c>
      <c r="E15508" s="36" t="s">
        <v>16</v>
      </c>
      <c r="F15508" s="37">
        <v>100</v>
      </c>
      <c r="G15508" s="38">
        <v>0.02</v>
      </c>
      <c r="H15508" s="34">
        <v>0.99516677331615133</v>
      </c>
      <c r="I15508" s="35">
        <v>212.62250429264657</v>
      </c>
      <c r="J15508" s="35">
        <v>-0.91085378208711931</v>
      </c>
      <c r="K15508" s="35">
        <v>11.76849942783419</v>
      </c>
      <c r="L15508" s="35">
        <v>4.9460005036459347E-3</v>
      </c>
      <c r="M15508" s="35">
        <v>0</v>
      </c>
      <c r="N15508" s="35">
        <v>0</v>
      </c>
      <c r="O15508" s="35">
        <v>0</v>
      </c>
      <c r="P15508" s="36">
        <v>12</v>
      </c>
      <c r="Q15508" s="37">
        <v>103</v>
      </c>
      <c r="R15508" s="36">
        <v>1</v>
      </c>
      <c r="S15508" s="39">
        <f t="shared" si="541"/>
        <v>100</v>
      </c>
      <c r="T15508" s="34" t="s">
        <v>30</v>
      </c>
      <c r="U15508" s="12">
        <f>((alpha*(speed^beta))+(ceta*(speed^delta)))</f>
        <v>15.245172071621024</v>
      </c>
      <c r="V15508" s="8">
        <f t="shared" si="542"/>
        <v>100</v>
      </c>
    </row>
    <row r="15509" spans="1:22">
      <c r="A15509" s="34" t="s">
        <v>20</v>
      </c>
      <c r="B15509" s="34" t="s">
        <v>82</v>
      </c>
      <c r="C15509" s="5" t="s">
        <v>239</v>
      </c>
      <c r="D15509" s="35" t="s">
        <v>86</v>
      </c>
      <c r="E15509" s="36" t="s">
        <v>14</v>
      </c>
      <c r="F15509" s="37">
        <v>100</v>
      </c>
      <c r="G15509" s="38">
        <v>0.02</v>
      </c>
      <c r="H15509" s="34">
        <v>0.99837308471607988</v>
      </c>
      <c r="I15509" s="35">
        <v>0.3358757436474466</v>
      </c>
      <c r="J15509" s="35">
        <v>15.66268189641014</v>
      </c>
      <c r="K15509" s="35">
        <v>-0.13046192892405772</v>
      </c>
      <c r="L15509" s="35">
        <v>0.77381179855693927</v>
      </c>
      <c r="M15509" s="35">
        <v>2.69828341867498E-2</v>
      </c>
      <c r="N15509" s="35">
        <v>0</v>
      </c>
      <c r="O15509" s="35">
        <v>0</v>
      </c>
      <c r="P15509" s="36">
        <v>12</v>
      </c>
      <c r="Q15509" s="37">
        <v>103</v>
      </c>
      <c r="R15509" s="36">
        <v>10</v>
      </c>
      <c r="S15509" s="39">
        <f t="shared" si="541"/>
        <v>100</v>
      </c>
      <c r="T15509" s="34" t="s">
        <v>44</v>
      </c>
      <c r="U15509" s="12">
        <f>(alpha+(beta/(1+EXP((((-1)*ceta)+(delta*LN(speed)))+(epsilon*speed)))))</f>
        <v>0.36205802263869741</v>
      </c>
      <c r="V15509" s="8">
        <f t="shared" si="542"/>
        <v>100</v>
      </c>
    </row>
    <row r="15510" spans="1:22">
      <c r="A15510" s="34" t="s">
        <v>20</v>
      </c>
      <c r="B15510" s="34" t="s">
        <v>82</v>
      </c>
      <c r="C15510" s="5" t="s">
        <v>239</v>
      </c>
      <c r="D15510" s="35" t="s">
        <v>86</v>
      </c>
      <c r="E15510" s="36" t="s">
        <v>18</v>
      </c>
      <c r="F15510" s="37">
        <v>100</v>
      </c>
      <c r="G15510" s="38">
        <v>0.02</v>
      </c>
      <c r="H15510" s="34">
        <v>0.94667677296561292</v>
      </c>
      <c r="I15510" s="35">
        <v>-1.4736090110354167E-6</v>
      </c>
      <c r="J15510" s="35">
        <v>3.0267778251977722E-4</v>
      </c>
      <c r="K15510" s="35">
        <v>-2.1252702877919374E-2</v>
      </c>
      <c r="L15510" s="35">
        <v>0.77875832748116547</v>
      </c>
      <c r="M15510" s="35">
        <v>0</v>
      </c>
      <c r="N15510" s="35">
        <v>0</v>
      </c>
      <c r="O15510" s="35">
        <v>0</v>
      </c>
      <c r="P15510" s="36">
        <v>12</v>
      </c>
      <c r="Q15510" s="37">
        <v>103</v>
      </c>
      <c r="R15510" s="36">
        <v>14</v>
      </c>
      <c r="S15510" s="39">
        <f t="shared" si="541"/>
        <v>100</v>
      </c>
      <c r="T15510" s="34" t="s">
        <v>51</v>
      </c>
      <c r="U15510" s="12">
        <f>(((alpha*(speed^3))+(beta*(speed^2))+(ceta*speed))+delta)</f>
        <v>0.20665685385158372</v>
      </c>
      <c r="V15510" s="8">
        <f t="shared" si="542"/>
        <v>100</v>
      </c>
    </row>
    <row r="15511" spans="1:22">
      <c r="A15511" s="34" t="s">
        <v>20</v>
      </c>
      <c r="B15511" s="34" t="s">
        <v>82</v>
      </c>
      <c r="C15511" s="5" t="s">
        <v>239</v>
      </c>
      <c r="D15511" s="35" t="s">
        <v>86</v>
      </c>
      <c r="E15511" s="36" t="s">
        <v>17</v>
      </c>
      <c r="F15511" s="37">
        <v>100</v>
      </c>
      <c r="G15511" s="38">
        <v>0.02</v>
      </c>
      <c r="H15511" s="34">
        <v>0.99100785176474471</v>
      </c>
      <c r="I15511" s="35">
        <v>3493.8942812185023</v>
      </c>
      <c r="J15511" s="35">
        <v>1.0068246557580702</v>
      </c>
      <c r="K15511" s="35">
        <v>-0.58066643029972009</v>
      </c>
      <c r="L15511" s="35">
        <v>0</v>
      </c>
      <c r="M15511" s="35">
        <v>0</v>
      </c>
      <c r="N15511" s="35">
        <v>0</v>
      </c>
      <c r="O15511" s="35">
        <v>0</v>
      </c>
      <c r="P15511" s="36">
        <v>12</v>
      </c>
      <c r="Q15511" s="37">
        <v>103</v>
      </c>
      <c r="R15511" s="36">
        <v>0</v>
      </c>
      <c r="S15511" s="39">
        <f t="shared" si="541"/>
        <v>100</v>
      </c>
      <c r="T15511" s="34" t="s">
        <v>29</v>
      </c>
      <c r="U15511" s="12">
        <f>((alpha*(beta^speed))*(speed^ceta))</f>
        <v>475.7306445289592</v>
      </c>
      <c r="V15511" s="8">
        <f t="shared" si="542"/>
        <v>100</v>
      </c>
    </row>
    <row r="15512" spans="1:22">
      <c r="A15512" s="34" t="s">
        <v>20</v>
      </c>
      <c r="B15512" s="34" t="s">
        <v>82</v>
      </c>
      <c r="C15512" s="5" t="s">
        <v>239</v>
      </c>
      <c r="D15512" s="35" t="s">
        <v>86</v>
      </c>
      <c r="E15512" s="36" t="s">
        <v>15</v>
      </c>
      <c r="F15512" s="37">
        <v>0</v>
      </c>
      <c r="G15512" s="38">
        <v>0.04</v>
      </c>
      <c r="H15512" s="34">
        <v>0.98253391967796067</v>
      </c>
      <c r="I15512" s="35">
        <v>18.118336382012291</v>
      </c>
      <c r="J15512" s="35">
        <v>-0.52162943795187466</v>
      </c>
      <c r="K15512" s="35">
        <v>534.19141489600111</v>
      </c>
      <c r="L15512" s="35">
        <v>-2.4713632046167837</v>
      </c>
      <c r="M15512" s="35">
        <v>0</v>
      </c>
      <c r="N15512" s="35">
        <v>0</v>
      </c>
      <c r="O15512" s="35">
        <v>0</v>
      </c>
      <c r="P15512" s="36">
        <v>12</v>
      </c>
      <c r="Q15512" s="37">
        <v>102</v>
      </c>
      <c r="R15512" s="36">
        <v>1</v>
      </c>
      <c r="S15512" s="39">
        <f t="shared" si="541"/>
        <v>100</v>
      </c>
      <c r="T15512" s="34" t="s">
        <v>30</v>
      </c>
      <c r="U15512" s="12">
        <f>((alpha*(speed^beta))+(ceta*(speed^delta)))</f>
        <v>1.6461538444442363</v>
      </c>
      <c r="V15512" s="8">
        <f t="shared" si="542"/>
        <v>100</v>
      </c>
    </row>
    <row r="15513" spans="1:22">
      <c r="A15513" s="34" t="s">
        <v>20</v>
      </c>
      <c r="B15513" s="34" t="s">
        <v>82</v>
      </c>
      <c r="C15513" s="5" t="s">
        <v>239</v>
      </c>
      <c r="D15513" s="35" t="s">
        <v>86</v>
      </c>
      <c r="E15513" s="36" t="s">
        <v>16</v>
      </c>
      <c r="F15513" s="37">
        <v>0</v>
      </c>
      <c r="G15513" s="38">
        <v>0.04</v>
      </c>
      <c r="H15513" s="34">
        <v>0.99864164762373764</v>
      </c>
      <c r="I15513" s="35">
        <v>344.42637573321139</v>
      </c>
      <c r="J15513" s="35">
        <v>-1.225822835751313</v>
      </c>
      <c r="K15513" s="35">
        <v>21.861223994150269</v>
      </c>
      <c r="L15513" s="35">
        <v>-7.2372449339627581E-2</v>
      </c>
      <c r="M15513" s="35">
        <v>0</v>
      </c>
      <c r="N15513" s="35">
        <v>0</v>
      </c>
      <c r="O15513" s="35">
        <v>0</v>
      </c>
      <c r="P15513" s="36">
        <v>12</v>
      </c>
      <c r="Q15513" s="37">
        <v>102</v>
      </c>
      <c r="R15513" s="36">
        <v>1</v>
      </c>
      <c r="S15513" s="39">
        <f t="shared" si="541"/>
        <v>100</v>
      </c>
      <c r="T15513" s="34" t="s">
        <v>30</v>
      </c>
      <c r="U15513" s="12">
        <f>((alpha*(speed^beta))+(ceta*(speed^delta)))</f>
        <v>16.882419154902234</v>
      </c>
      <c r="V15513" s="8">
        <f t="shared" si="542"/>
        <v>100</v>
      </c>
    </row>
    <row r="15514" spans="1:22">
      <c r="A15514" s="34" t="s">
        <v>20</v>
      </c>
      <c r="B15514" s="34" t="s">
        <v>82</v>
      </c>
      <c r="C15514" s="5" t="s">
        <v>239</v>
      </c>
      <c r="D15514" s="35" t="s">
        <v>86</v>
      </c>
      <c r="E15514" s="36" t="s">
        <v>14</v>
      </c>
      <c r="F15514" s="37">
        <v>0</v>
      </c>
      <c r="G15514" s="38">
        <v>0.04</v>
      </c>
      <c r="H15514" s="34">
        <v>0.99849250689666802</v>
      </c>
      <c r="I15514" s="35">
        <v>0.35904093135458631</v>
      </c>
      <c r="J15514" s="35">
        <v>16.502602841788494</v>
      </c>
      <c r="K15514" s="35">
        <v>-0.26103231142438205</v>
      </c>
      <c r="L15514" s="35">
        <v>0.68733628829526316</v>
      </c>
      <c r="M15514" s="35">
        <v>3.4258646654599365E-2</v>
      </c>
      <c r="N15514" s="35">
        <v>0</v>
      </c>
      <c r="O15514" s="35">
        <v>0</v>
      </c>
      <c r="P15514" s="36">
        <v>12</v>
      </c>
      <c r="Q15514" s="37">
        <v>102</v>
      </c>
      <c r="R15514" s="36">
        <v>10</v>
      </c>
      <c r="S15514" s="39">
        <f t="shared" si="541"/>
        <v>100</v>
      </c>
      <c r="T15514" s="34" t="s">
        <v>44</v>
      </c>
      <c r="U15514" s="12">
        <f>(alpha+(beta/(1+EXP((((-1)*ceta)+(delta*LN(speed)))+(epsilon*speed)))))</f>
        <v>0.37646790585198925</v>
      </c>
      <c r="V15514" s="8">
        <f t="shared" si="542"/>
        <v>100</v>
      </c>
    </row>
    <row r="15515" spans="1:22">
      <c r="A15515" s="34" t="s">
        <v>20</v>
      </c>
      <c r="B15515" s="34" t="s">
        <v>82</v>
      </c>
      <c r="C15515" s="5" t="s">
        <v>239</v>
      </c>
      <c r="D15515" s="35" t="s">
        <v>86</v>
      </c>
      <c r="E15515" s="36" t="s">
        <v>18</v>
      </c>
      <c r="F15515" s="37">
        <v>0</v>
      </c>
      <c r="G15515" s="38">
        <v>0.04</v>
      </c>
      <c r="H15515" s="34">
        <v>0.97981507438315207</v>
      </c>
      <c r="I15515" s="35">
        <v>-2.944115367958529</v>
      </c>
      <c r="J15515" s="35">
        <v>0.69001620987742984</v>
      </c>
      <c r="K15515" s="35">
        <v>2.7588946049373742</v>
      </c>
      <c r="L15515" s="35">
        <v>0</v>
      </c>
      <c r="M15515" s="35">
        <v>0</v>
      </c>
      <c r="N15515" s="35">
        <v>0</v>
      </c>
      <c r="O15515" s="35">
        <v>0</v>
      </c>
      <c r="P15515" s="36">
        <v>12</v>
      </c>
      <c r="Q15515" s="37">
        <v>102</v>
      </c>
      <c r="R15515" s="36">
        <v>2</v>
      </c>
      <c r="S15515" s="39">
        <f t="shared" si="541"/>
        <v>100</v>
      </c>
      <c r="T15515" s="34" t="s">
        <v>31</v>
      </c>
      <c r="U15515" s="12">
        <f>((alpha+(beta*speed))^((-1)/ceta))</f>
        <v>0.21894937677443596</v>
      </c>
      <c r="V15515" s="8">
        <f t="shared" si="542"/>
        <v>100</v>
      </c>
    </row>
    <row r="15516" spans="1:22">
      <c r="A15516" s="34" t="s">
        <v>20</v>
      </c>
      <c r="B15516" s="34" t="s">
        <v>82</v>
      </c>
      <c r="C15516" s="5" t="s">
        <v>239</v>
      </c>
      <c r="D15516" s="35" t="s">
        <v>86</v>
      </c>
      <c r="E15516" s="36" t="s">
        <v>17</v>
      </c>
      <c r="F15516" s="37">
        <v>0</v>
      </c>
      <c r="G15516" s="38">
        <v>0.04</v>
      </c>
      <c r="H15516" s="34">
        <v>0.99667230588979328</v>
      </c>
      <c r="I15516" s="35">
        <v>3529.0485488272966</v>
      </c>
      <c r="J15516" s="35">
        <v>1.0084143138748873</v>
      </c>
      <c r="K15516" s="35">
        <v>-0.59575758035612891</v>
      </c>
      <c r="L15516" s="35">
        <v>0</v>
      </c>
      <c r="M15516" s="35">
        <v>0</v>
      </c>
      <c r="N15516" s="35">
        <v>0</v>
      </c>
      <c r="O15516" s="35">
        <v>0</v>
      </c>
      <c r="P15516" s="36">
        <v>12</v>
      </c>
      <c r="Q15516" s="37">
        <v>102</v>
      </c>
      <c r="R15516" s="36">
        <v>0</v>
      </c>
      <c r="S15516" s="39">
        <f t="shared" si="541"/>
        <v>100</v>
      </c>
      <c r="T15516" s="34" t="s">
        <v>29</v>
      </c>
      <c r="U15516" s="12">
        <f>((alpha*(beta^speed))*(speed^ceta))</f>
        <v>524.8589819147478</v>
      </c>
      <c r="V15516" s="8">
        <f t="shared" si="542"/>
        <v>100</v>
      </c>
    </row>
    <row r="15517" spans="1:22">
      <c r="A15517" s="34" t="s">
        <v>20</v>
      </c>
      <c r="B15517" s="34" t="s">
        <v>82</v>
      </c>
      <c r="C15517" s="5" t="s">
        <v>239</v>
      </c>
      <c r="D15517" s="35" t="s">
        <v>86</v>
      </c>
      <c r="E15517" s="36" t="s">
        <v>15</v>
      </c>
      <c r="F15517" s="37">
        <v>50</v>
      </c>
      <c r="G15517" s="38">
        <v>0.04</v>
      </c>
      <c r="H15517" s="34">
        <v>0.98354554553476425</v>
      </c>
      <c r="I15517" s="35">
        <v>34.95106753474046</v>
      </c>
      <c r="J15517" s="35">
        <v>0.9985022483633571</v>
      </c>
      <c r="K15517" s="35">
        <v>-0.64869405668736935</v>
      </c>
      <c r="L15517" s="35">
        <v>0</v>
      </c>
      <c r="M15517" s="35">
        <v>0</v>
      </c>
      <c r="N15517" s="35">
        <v>0</v>
      </c>
      <c r="O15517" s="35">
        <v>0</v>
      </c>
      <c r="P15517" s="36">
        <v>12</v>
      </c>
      <c r="Q15517" s="37">
        <v>94</v>
      </c>
      <c r="R15517" s="36">
        <v>0</v>
      </c>
      <c r="S15517" s="39">
        <f t="shared" si="541"/>
        <v>94</v>
      </c>
      <c r="T15517" s="34" t="s">
        <v>29</v>
      </c>
      <c r="U15517" s="12">
        <f>((alpha*(beta^speed))*(speed^ceta))</f>
        <v>1.5933623952211378</v>
      </c>
      <c r="V15517" s="8">
        <f t="shared" si="542"/>
        <v>94</v>
      </c>
    </row>
    <row r="15518" spans="1:22">
      <c r="A15518" s="34" t="s">
        <v>20</v>
      </c>
      <c r="B15518" s="34" t="s">
        <v>82</v>
      </c>
      <c r="C15518" s="5" t="s">
        <v>239</v>
      </c>
      <c r="D15518" s="35" t="s">
        <v>86</v>
      </c>
      <c r="E15518" s="36" t="s">
        <v>16</v>
      </c>
      <c r="F15518" s="37">
        <v>50</v>
      </c>
      <c r="G15518" s="38">
        <v>0.04</v>
      </c>
      <c r="H15518" s="34">
        <v>0.99604249567089098</v>
      </c>
      <c r="I15518" s="35">
        <v>3.5313184643522915</v>
      </c>
      <c r="J15518" s="35">
        <v>5.5403603277833087</v>
      </c>
      <c r="K15518" s="35">
        <v>-0.13631834713209234</v>
      </c>
      <c r="L15518" s="35">
        <v>0</v>
      </c>
      <c r="M15518" s="35">
        <v>0</v>
      </c>
      <c r="N15518" s="35">
        <v>0</v>
      </c>
      <c r="O15518" s="35">
        <v>0</v>
      </c>
      <c r="P15518" s="36">
        <v>12</v>
      </c>
      <c r="Q15518" s="37">
        <v>94</v>
      </c>
      <c r="R15518" s="36">
        <v>13</v>
      </c>
      <c r="S15518" s="39">
        <f t="shared" si="541"/>
        <v>94</v>
      </c>
      <c r="T15518" s="34" t="s">
        <v>50</v>
      </c>
      <c r="U15518" s="12">
        <f>EXP((alpha+(beta/speed))+(ceta*LN(speed)))</f>
        <v>19.509939088927325</v>
      </c>
      <c r="V15518" s="8">
        <f t="shared" si="542"/>
        <v>94</v>
      </c>
    </row>
    <row r="15519" spans="1:22">
      <c r="A15519" s="34" t="s">
        <v>20</v>
      </c>
      <c r="B15519" s="34" t="s">
        <v>82</v>
      </c>
      <c r="C15519" s="5" t="s">
        <v>239</v>
      </c>
      <c r="D15519" s="35" t="s">
        <v>86</v>
      </c>
      <c r="E15519" s="36" t="s">
        <v>14</v>
      </c>
      <c r="F15519" s="37">
        <v>50</v>
      </c>
      <c r="G15519" s="38">
        <v>0.04</v>
      </c>
      <c r="H15519" s="34">
        <v>0.99755838346980896</v>
      </c>
      <c r="I15519" s="35">
        <v>20.066908498890076</v>
      </c>
      <c r="J15519" s="35">
        <v>1.0092914364765504</v>
      </c>
      <c r="K15519" s="35">
        <v>-1.0242354997826346</v>
      </c>
      <c r="L15519" s="35">
        <v>0</v>
      </c>
      <c r="M15519" s="35">
        <v>0</v>
      </c>
      <c r="N15519" s="35">
        <v>0</v>
      </c>
      <c r="O15519" s="35">
        <v>0</v>
      </c>
      <c r="P15519" s="36">
        <v>12</v>
      </c>
      <c r="Q15519" s="37">
        <v>94</v>
      </c>
      <c r="R15519" s="36">
        <v>0</v>
      </c>
      <c r="S15519" s="39">
        <f t="shared" si="541"/>
        <v>94</v>
      </c>
      <c r="T15519" s="34" t="s">
        <v>29</v>
      </c>
      <c r="U15519" s="12">
        <f>((alpha*(beta^speed))*(speed^ceta))</f>
        <v>0.45613372968510058</v>
      </c>
      <c r="V15519" s="8">
        <f t="shared" si="542"/>
        <v>94</v>
      </c>
    </row>
    <row r="15520" spans="1:22">
      <c r="A15520" s="34" t="s">
        <v>20</v>
      </c>
      <c r="B15520" s="34" t="s">
        <v>82</v>
      </c>
      <c r="C15520" s="5" t="s">
        <v>239</v>
      </c>
      <c r="D15520" s="35" t="s">
        <v>86</v>
      </c>
      <c r="E15520" s="36" t="s">
        <v>18</v>
      </c>
      <c r="F15520" s="37">
        <v>50</v>
      </c>
      <c r="G15520" s="38">
        <v>0.04</v>
      </c>
      <c r="H15520" s="34">
        <v>0.9738600746395335</v>
      </c>
      <c r="I15520" s="35">
        <v>-0.47631968230342486</v>
      </c>
      <c r="J15520" s="35">
        <v>0.31803308197505842</v>
      </c>
      <c r="K15520" s="35">
        <v>2.4470069430699724</v>
      </c>
      <c r="L15520" s="35">
        <v>0</v>
      </c>
      <c r="M15520" s="35">
        <v>0</v>
      </c>
      <c r="N15520" s="35">
        <v>0</v>
      </c>
      <c r="O15520" s="35">
        <v>0</v>
      </c>
      <c r="P15520" s="36">
        <v>12</v>
      </c>
      <c r="Q15520" s="37">
        <v>94</v>
      </c>
      <c r="R15520" s="36">
        <v>2</v>
      </c>
      <c r="S15520" s="39">
        <f t="shared" si="541"/>
        <v>94</v>
      </c>
      <c r="T15520" s="34" t="s">
        <v>31</v>
      </c>
      <c r="U15520" s="12">
        <f>((alpha+(beta*speed))^((-1)/ceta))</f>
        <v>0.25108923871093436</v>
      </c>
      <c r="V15520" s="8">
        <f t="shared" si="542"/>
        <v>94</v>
      </c>
    </row>
    <row r="15521" spans="1:22">
      <c r="A15521" s="34" t="s">
        <v>20</v>
      </c>
      <c r="B15521" s="34" t="s">
        <v>82</v>
      </c>
      <c r="C15521" s="5" t="s">
        <v>239</v>
      </c>
      <c r="D15521" s="35" t="s">
        <v>86</v>
      </c>
      <c r="E15521" s="36" t="s">
        <v>17</v>
      </c>
      <c r="F15521" s="37">
        <v>50</v>
      </c>
      <c r="G15521" s="38">
        <v>0.04</v>
      </c>
      <c r="H15521" s="34">
        <v>0.99342450244039837</v>
      </c>
      <c r="I15521" s="35">
        <v>3187.3943386109772</v>
      </c>
      <c r="J15521" s="35">
        <v>1.0071547461061117</v>
      </c>
      <c r="K15521" s="35">
        <v>-0.50187890021747672</v>
      </c>
      <c r="L15521" s="35">
        <v>0</v>
      </c>
      <c r="M15521" s="35">
        <v>0</v>
      </c>
      <c r="N15521" s="35">
        <v>0</v>
      </c>
      <c r="O15521" s="35">
        <v>0</v>
      </c>
      <c r="P15521" s="36">
        <v>12</v>
      </c>
      <c r="Q15521" s="37">
        <v>94</v>
      </c>
      <c r="R15521" s="36">
        <v>0</v>
      </c>
      <c r="S15521" s="39">
        <f t="shared" si="541"/>
        <v>94</v>
      </c>
      <c r="T15521" s="34" t="s">
        <v>29</v>
      </c>
      <c r="U15521" s="12">
        <f>((alpha*(beta^speed))*(speed^ceta))</f>
        <v>637.10014190036486</v>
      </c>
      <c r="V15521" s="8">
        <f t="shared" si="542"/>
        <v>94</v>
      </c>
    </row>
    <row r="15522" spans="1:22">
      <c r="A15522" s="34" t="s">
        <v>20</v>
      </c>
      <c r="B15522" s="34" t="s">
        <v>82</v>
      </c>
      <c r="C15522" s="5" t="s">
        <v>239</v>
      </c>
      <c r="D15522" s="35" t="s">
        <v>86</v>
      </c>
      <c r="E15522" s="36" t="s">
        <v>15</v>
      </c>
      <c r="F15522" s="37">
        <v>100</v>
      </c>
      <c r="G15522" s="38">
        <v>0.04</v>
      </c>
      <c r="H15522" s="34">
        <v>0.98424269379545615</v>
      </c>
      <c r="I15522" s="35">
        <v>45.713190831918155</v>
      </c>
      <c r="J15522" s="35">
        <v>0.99876031984881364</v>
      </c>
      <c r="K15522" s="35">
        <v>-0.70709565269667396</v>
      </c>
      <c r="L15522" s="35">
        <v>0</v>
      </c>
      <c r="M15522" s="35">
        <v>0</v>
      </c>
      <c r="N15522" s="35">
        <v>0</v>
      </c>
      <c r="O15522" s="35">
        <v>0</v>
      </c>
      <c r="P15522" s="36">
        <v>12</v>
      </c>
      <c r="Q15522" s="37">
        <v>81</v>
      </c>
      <c r="R15522" s="36">
        <v>0</v>
      </c>
      <c r="S15522" s="39">
        <f t="shared" si="541"/>
        <v>81</v>
      </c>
      <c r="T15522" s="34" t="s">
        <v>29</v>
      </c>
      <c r="U15522" s="12">
        <f>((alpha*(beta^speed))*(speed^ceta))</f>
        <v>1.8489439129479521</v>
      </c>
      <c r="V15522" s="8">
        <f t="shared" si="542"/>
        <v>81</v>
      </c>
    </row>
    <row r="15523" spans="1:22">
      <c r="A15523" s="34" t="s">
        <v>20</v>
      </c>
      <c r="B15523" s="34" t="s">
        <v>82</v>
      </c>
      <c r="C15523" s="5" t="s">
        <v>239</v>
      </c>
      <c r="D15523" s="35" t="s">
        <v>86</v>
      </c>
      <c r="E15523" s="36" t="s">
        <v>16</v>
      </c>
      <c r="F15523" s="37">
        <v>100</v>
      </c>
      <c r="G15523" s="38">
        <v>0.04</v>
      </c>
      <c r="H15523" s="34">
        <v>0.99602643062461282</v>
      </c>
      <c r="I15523" s="35">
        <v>3.8793147222045761</v>
      </c>
      <c r="J15523" s="35">
        <v>3.9383571391523242</v>
      </c>
      <c r="K15523" s="35">
        <v>-0.18741119157182018</v>
      </c>
      <c r="L15523" s="35">
        <v>0</v>
      </c>
      <c r="M15523" s="35">
        <v>0</v>
      </c>
      <c r="N15523" s="35">
        <v>0</v>
      </c>
      <c r="O15523" s="35">
        <v>0</v>
      </c>
      <c r="P15523" s="36">
        <v>12</v>
      </c>
      <c r="Q15523" s="37">
        <v>81</v>
      </c>
      <c r="R15523" s="36">
        <v>13</v>
      </c>
      <c r="S15523" s="39">
        <f t="shared" si="541"/>
        <v>81</v>
      </c>
      <c r="T15523" s="34" t="s">
        <v>50</v>
      </c>
      <c r="U15523" s="12">
        <f>EXP((alpha+(beta/speed))+(ceta*LN(speed)))</f>
        <v>22.295112028691314</v>
      </c>
      <c r="V15523" s="8">
        <f t="shared" si="542"/>
        <v>81</v>
      </c>
    </row>
    <row r="15524" spans="1:22">
      <c r="A15524" s="34" t="s">
        <v>20</v>
      </c>
      <c r="B15524" s="34" t="s">
        <v>82</v>
      </c>
      <c r="C15524" s="5" t="s">
        <v>239</v>
      </c>
      <c r="D15524" s="35" t="s">
        <v>86</v>
      </c>
      <c r="E15524" s="36" t="s">
        <v>14</v>
      </c>
      <c r="F15524" s="37">
        <v>100</v>
      </c>
      <c r="G15524" s="38">
        <v>0.04</v>
      </c>
      <c r="H15524" s="34">
        <v>0.99651006016594834</v>
      </c>
      <c r="I15524" s="35">
        <v>17.750271815548846</v>
      </c>
      <c r="J15524" s="35">
        <v>1.009913316163584</v>
      </c>
      <c r="K15524" s="35">
        <v>-0.97755402110266021</v>
      </c>
      <c r="L15524" s="35">
        <v>0</v>
      </c>
      <c r="M15524" s="35">
        <v>0</v>
      </c>
      <c r="N15524" s="35">
        <v>0</v>
      </c>
      <c r="O15524" s="35">
        <v>0</v>
      </c>
      <c r="P15524" s="36">
        <v>12</v>
      </c>
      <c r="Q15524" s="37">
        <v>81</v>
      </c>
      <c r="R15524" s="36">
        <v>0</v>
      </c>
      <c r="S15524" s="39">
        <f t="shared" si="541"/>
        <v>81</v>
      </c>
      <c r="T15524" s="34" t="s">
        <v>29</v>
      </c>
      <c r="U15524" s="12">
        <f>((alpha*(beta^speed))*(speed^ceta))</f>
        <v>0.53773683993714205</v>
      </c>
      <c r="V15524" s="8">
        <f t="shared" si="542"/>
        <v>81</v>
      </c>
    </row>
    <row r="15525" spans="1:22">
      <c r="A15525" s="34" t="s">
        <v>20</v>
      </c>
      <c r="B15525" s="34" t="s">
        <v>82</v>
      </c>
      <c r="C15525" s="5" t="s">
        <v>239</v>
      </c>
      <c r="D15525" s="35" t="s">
        <v>86</v>
      </c>
      <c r="E15525" s="36" t="s">
        <v>18</v>
      </c>
      <c r="F15525" s="37">
        <v>100</v>
      </c>
      <c r="G15525" s="38">
        <v>0.04</v>
      </c>
      <c r="H15525" s="34">
        <v>0.97014742430033452</v>
      </c>
      <c r="I15525" s="35">
        <v>-2.1444937471963336E-6</v>
      </c>
      <c r="J15525" s="35">
        <v>3.9417419676993402E-4</v>
      </c>
      <c r="K15525" s="35">
        <v>-2.5525195207686008E-2</v>
      </c>
      <c r="L15525" s="35">
        <v>0.92327666341904746</v>
      </c>
      <c r="M15525" s="35">
        <v>0</v>
      </c>
      <c r="N15525" s="35">
        <v>0</v>
      </c>
      <c r="O15525" s="35">
        <v>0</v>
      </c>
      <c r="P15525" s="36">
        <v>12</v>
      </c>
      <c r="Q15525" s="37">
        <v>81</v>
      </c>
      <c r="R15525" s="36">
        <v>14</v>
      </c>
      <c r="S15525" s="39">
        <f t="shared" si="541"/>
        <v>81</v>
      </c>
      <c r="T15525" s="34" t="s">
        <v>51</v>
      </c>
      <c r="U15525" s="12">
        <f>(((alpha*(speed^3))+(beta*(speed^2))+(ceta*speed))+delta)</f>
        <v>0.30224085510025112</v>
      </c>
      <c r="V15525" s="8">
        <f t="shared" si="542"/>
        <v>81</v>
      </c>
    </row>
    <row r="15526" spans="1:22">
      <c r="A15526" s="34" t="s">
        <v>20</v>
      </c>
      <c r="B15526" s="34" t="s">
        <v>82</v>
      </c>
      <c r="C15526" s="5" t="s">
        <v>239</v>
      </c>
      <c r="D15526" s="35" t="s">
        <v>86</v>
      </c>
      <c r="E15526" s="36" t="s">
        <v>17</v>
      </c>
      <c r="F15526" s="37">
        <v>100</v>
      </c>
      <c r="G15526" s="38">
        <v>0.04</v>
      </c>
      <c r="H15526" s="34">
        <v>0.98674275291396107</v>
      </c>
      <c r="I15526" s="35">
        <v>3040.1056926438227</v>
      </c>
      <c r="J15526" s="35">
        <v>1.0061970377901448</v>
      </c>
      <c r="K15526" s="35">
        <v>-0.43501153990056329</v>
      </c>
      <c r="L15526" s="35">
        <v>0</v>
      </c>
      <c r="M15526" s="35">
        <v>0</v>
      </c>
      <c r="N15526" s="35">
        <v>0</v>
      </c>
      <c r="O15526" s="35">
        <v>0</v>
      </c>
      <c r="P15526" s="36">
        <v>12</v>
      </c>
      <c r="Q15526" s="37">
        <v>81</v>
      </c>
      <c r="R15526" s="36">
        <v>0</v>
      </c>
      <c r="S15526" s="39">
        <f t="shared" si="541"/>
        <v>81</v>
      </c>
      <c r="T15526" s="34" t="s">
        <v>29</v>
      </c>
      <c r="U15526" s="12">
        <f>((alpha*(beta^speed))*(speed^ceta))</f>
        <v>741.31274294469529</v>
      </c>
      <c r="V15526" s="8">
        <f t="shared" si="542"/>
        <v>81</v>
      </c>
    </row>
    <row r="15527" spans="1:22">
      <c r="A15527" s="34" t="s">
        <v>20</v>
      </c>
      <c r="B15527" s="34" t="s">
        <v>82</v>
      </c>
      <c r="C15527" s="5" t="s">
        <v>239</v>
      </c>
      <c r="D15527" s="35" t="s">
        <v>86</v>
      </c>
      <c r="E15527" s="36" t="s">
        <v>15</v>
      </c>
      <c r="F15527" s="37">
        <v>0</v>
      </c>
      <c r="G15527" s="38">
        <v>0.06</v>
      </c>
      <c r="H15527" s="34">
        <v>0.98680697511433935</v>
      </c>
      <c r="I15527" s="35">
        <v>34.267186207994605</v>
      </c>
      <c r="J15527" s="35">
        <v>0.99801667451818321</v>
      </c>
      <c r="K15527" s="35">
        <v>-0.64101155496961537</v>
      </c>
      <c r="L15527" s="35">
        <v>0</v>
      </c>
      <c r="M15527" s="35">
        <v>0</v>
      </c>
      <c r="N15527" s="35">
        <v>0</v>
      </c>
      <c r="O15527" s="35">
        <v>0</v>
      </c>
      <c r="P15527" s="36">
        <v>12</v>
      </c>
      <c r="Q15527" s="37">
        <v>88</v>
      </c>
      <c r="R15527" s="36">
        <v>0</v>
      </c>
      <c r="S15527" s="39">
        <f t="shared" si="541"/>
        <v>88</v>
      </c>
      <c r="T15527" s="34" t="s">
        <v>29</v>
      </c>
      <c r="U15527" s="12">
        <f>((alpha*(beta^speed))*(speed^ceta))</f>
        <v>1.6314311623033104</v>
      </c>
      <c r="V15527" s="8">
        <f t="shared" si="542"/>
        <v>88</v>
      </c>
    </row>
    <row r="15528" spans="1:22">
      <c r="A15528" s="34" t="s">
        <v>20</v>
      </c>
      <c r="B15528" s="34" t="s">
        <v>82</v>
      </c>
      <c r="C15528" s="5" t="s">
        <v>239</v>
      </c>
      <c r="D15528" s="35" t="s">
        <v>86</v>
      </c>
      <c r="E15528" s="36" t="s">
        <v>16</v>
      </c>
      <c r="F15528" s="37">
        <v>0</v>
      </c>
      <c r="G15528" s="38">
        <v>0.06</v>
      </c>
      <c r="H15528" s="34">
        <v>0.99688255918586643</v>
      </c>
      <c r="I15528" s="35">
        <v>30.765469785581978</v>
      </c>
      <c r="J15528" s="35">
        <v>-9.6962584441800781E-2</v>
      </c>
      <c r="K15528" s="35">
        <v>315.89922492777896</v>
      </c>
      <c r="L15528" s="35">
        <v>-1.2031494806091074</v>
      </c>
      <c r="M15528" s="35">
        <v>0</v>
      </c>
      <c r="N15528" s="35">
        <v>0</v>
      </c>
      <c r="O15528" s="35">
        <v>0</v>
      </c>
      <c r="P15528" s="36">
        <v>12</v>
      </c>
      <c r="Q15528" s="37">
        <v>88</v>
      </c>
      <c r="R15528" s="36">
        <v>1</v>
      </c>
      <c r="S15528" s="39">
        <f t="shared" si="541"/>
        <v>88</v>
      </c>
      <c r="T15528" s="34" t="s">
        <v>30</v>
      </c>
      <c r="U15528" s="12">
        <f>((alpha*(speed^beta))+(ceta*(speed^delta)))</f>
        <v>21.376241424122323</v>
      </c>
      <c r="V15528" s="8">
        <f t="shared" si="542"/>
        <v>88</v>
      </c>
    </row>
    <row r="15529" spans="1:22">
      <c r="A15529" s="34" t="s">
        <v>20</v>
      </c>
      <c r="B15529" s="34" t="s">
        <v>82</v>
      </c>
      <c r="C15529" s="5" t="s">
        <v>239</v>
      </c>
      <c r="D15529" s="35" t="s">
        <v>86</v>
      </c>
      <c r="E15529" s="36" t="s">
        <v>14</v>
      </c>
      <c r="F15529" s="37">
        <v>0</v>
      </c>
      <c r="G15529" s="38">
        <v>0.06</v>
      </c>
      <c r="H15529" s="34">
        <v>0.99720943058055334</v>
      </c>
      <c r="I15529" s="35">
        <v>20.114841109412328</v>
      </c>
      <c r="J15529" s="35">
        <v>1.009864978287724</v>
      </c>
      <c r="K15529" s="35">
        <v>-1.0230060549977105</v>
      </c>
      <c r="L15529" s="35">
        <v>0</v>
      </c>
      <c r="M15529" s="35">
        <v>0</v>
      </c>
      <c r="N15529" s="35">
        <v>0</v>
      </c>
      <c r="O15529" s="35">
        <v>0</v>
      </c>
      <c r="P15529" s="36">
        <v>12</v>
      </c>
      <c r="Q15529" s="37">
        <v>88</v>
      </c>
      <c r="R15529" s="36">
        <v>0</v>
      </c>
      <c r="S15529" s="39">
        <f t="shared" si="541"/>
        <v>88</v>
      </c>
      <c r="T15529" s="34" t="s">
        <v>29</v>
      </c>
      <c r="U15529" s="12">
        <f>((alpha*(beta^speed))*(speed^ceta))</f>
        <v>0.48918198339464414</v>
      </c>
      <c r="V15529" s="8">
        <f t="shared" si="542"/>
        <v>88</v>
      </c>
    </row>
    <row r="15530" spans="1:22">
      <c r="A15530" s="34" t="s">
        <v>20</v>
      </c>
      <c r="B15530" s="34" t="s">
        <v>82</v>
      </c>
      <c r="C15530" s="5" t="s">
        <v>239</v>
      </c>
      <c r="D15530" s="35" t="s">
        <v>86</v>
      </c>
      <c r="E15530" s="36" t="s">
        <v>18</v>
      </c>
      <c r="F15530" s="37">
        <v>0</v>
      </c>
      <c r="G15530" s="38">
        <v>0.06</v>
      </c>
      <c r="H15530" s="34">
        <v>0.98725291913893465</v>
      </c>
      <c r="I15530" s="35">
        <v>-1.8770501330076723</v>
      </c>
      <c r="J15530" s="35">
        <v>0.45138686355676499</v>
      </c>
      <c r="K15530" s="35">
        <v>2.73473142324579</v>
      </c>
      <c r="L15530" s="35">
        <v>0</v>
      </c>
      <c r="M15530" s="35">
        <v>0</v>
      </c>
      <c r="N15530" s="35">
        <v>0</v>
      </c>
      <c r="O15530" s="35">
        <v>0</v>
      </c>
      <c r="P15530" s="36">
        <v>12</v>
      </c>
      <c r="Q15530" s="37">
        <v>88</v>
      </c>
      <c r="R15530" s="36">
        <v>2</v>
      </c>
      <c r="S15530" s="39">
        <f t="shared" si="541"/>
        <v>88</v>
      </c>
      <c r="T15530" s="34" t="s">
        <v>31</v>
      </c>
      <c r="U15530" s="12">
        <f>((alpha+(beta*speed))^((-1)/ceta))</f>
        <v>0.26483475947369473</v>
      </c>
      <c r="V15530" s="8">
        <f t="shared" si="542"/>
        <v>88</v>
      </c>
    </row>
    <row r="15531" spans="1:22">
      <c r="A15531" s="34" t="s">
        <v>20</v>
      </c>
      <c r="B15531" s="34" t="s">
        <v>82</v>
      </c>
      <c r="C15531" s="5" t="s">
        <v>239</v>
      </c>
      <c r="D15531" s="35" t="s">
        <v>86</v>
      </c>
      <c r="E15531" s="36" t="s">
        <v>17</v>
      </c>
      <c r="F15531" s="37">
        <v>0</v>
      </c>
      <c r="G15531" s="38">
        <v>0.06</v>
      </c>
      <c r="H15531" s="34">
        <v>0.99464500021726354</v>
      </c>
      <c r="I15531" s="35">
        <v>5408.608941252437</v>
      </c>
      <c r="J15531" s="35">
        <v>-0.8420836142217536</v>
      </c>
      <c r="K15531" s="35">
        <v>219.3839721066943</v>
      </c>
      <c r="L15531" s="35">
        <v>0.20449740572582542</v>
      </c>
      <c r="M15531" s="35">
        <v>0</v>
      </c>
      <c r="N15531" s="35">
        <v>0</v>
      </c>
      <c r="O15531" s="35">
        <v>0</v>
      </c>
      <c r="P15531" s="36">
        <v>12</v>
      </c>
      <c r="Q15531" s="37">
        <v>88</v>
      </c>
      <c r="R15531" s="36">
        <v>1</v>
      </c>
      <c r="S15531" s="39">
        <f t="shared" si="541"/>
        <v>88</v>
      </c>
      <c r="T15531" s="34" t="s">
        <v>30</v>
      </c>
      <c r="U15531" s="12">
        <f>((alpha*(speed^beta))+(ceta*(speed^delta)))</f>
        <v>672.72648343689457</v>
      </c>
      <c r="V15531" s="8">
        <f t="shared" si="542"/>
        <v>88</v>
      </c>
    </row>
    <row r="15532" spans="1:22">
      <c r="A15532" s="34" t="s">
        <v>20</v>
      </c>
      <c r="B15532" s="34" t="s">
        <v>82</v>
      </c>
      <c r="C15532" s="5" t="s">
        <v>239</v>
      </c>
      <c r="D15532" s="35" t="s">
        <v>86</v>
      </c>
      <c r="E15532" s="36" t="s">
        <v>15</v>
      </c>
      <c r="F15532" s="37">
        <v>50</v>
      </c>
      <c r="G15532" s="38">
        <v>0.06</v>
      </c>
      <c r="H15532" s="34">
        <v>0.98768731859688763</v>
      </c>
      <c r="I15532" s="35">
        <v>3.2928133474537922</v>
      </c>
      <c r="J15532" s="35">
        <v>3.5847751994079533</v>
      </c>
      <c r="K15532" s="35">
        <v>-0.60399773498525344</v>
      </c>
      <c r="L15532" s="35">
        <v>0</v>
      </c>
      <c r="M15532" s="35">
        <v>0</v>
      </c>
      <c r="N15532" s="35">
        <v>0</v>
      </c>
      <c r="O15532" s="35">
        <v>0</v>
      </c>
      <c r="P15532" s="36">
        <v>12</v>
      </c>
      <c r="Q15532" s="37">
        <v>75</v>
      </c>
      <c r="R15532" s="36">
        <v>13</v>
      </c>
      <c r="S15532" s="39">
        <f t="shared" si="541"/>
        <v>75</v>
      </c>
      <c r="T15532" s="34" t="s">
        <v>50</v>
      </c>
      <c r="U15532" s="12">
        <f>EXP((alpha+(beta/speed))+(ceta*LN(speed)))</f>
        <v>2.0810182323438822</v>
      </c>
      <c r="V15532" s="8">
        <f t="shared" si="542"/>
        <v>75</v>
      </c>
    </row>
    <row r="15533" spans="1:22">
      <c r="A15533" s="34" t="s">
        <v>20</v>
      </c>
      <c r="B15533" s="34" t="s">
        <v>82</v>
      </c>
      <c r="C15533" s="5" t="s">
        <v>239</v>
      </c>
      <c r="D15533" s="35" t="s">
        <v>86</v>
      </c>
      <c r="E15533" s="36" t="s">
        <v>16</v>
      </c>
      <c r="F15533" s="37">
        <v>50</v>
      </c>
      <c r="G15533" s="38">
        <v>0.06</v>
      </c>
      <c r="H15533" s="34">
        <v>0.99497159740916608</v>
      </c>
      <c r="I15533" s="35">
        <v>3.9740824704478563</v>
      </c>
      <c r="J15533" s="35">
        <v>3.4513168961195402</v>
      </c>
      <c r="K15533" s="35">
        <v>-0.1816589504194244</v>
      </c>
      <c r="L15533" s="35">
        <v>0</v>
      </c>
      <c r="M15533" s="35">
        <v>0</v>
      </c>
      <c r="N15533" s="35">
        <v>0</v>
      </c>
      <c r="O15533" s="35">
        <v>0</v>
      </c>
      <c r="P15533" s="36">
        <v>12</v>
      </c>
      <c r="Q15533" s="37">
        <v>75</v>
      </c>
      <c r="R15533" s="36">
        <v>13</v>
      </c>
      <c r="S15533" s="39">
        <f t="shared" si="541"/>
        <v>75</v>
      </c>
      <c r="T15533" s="34" t="s">
        <v>50</v>
      </c>
      <c r="U15533" s="12">
        <f>EXP((alpha+(beta/speed))+(ceta*LN(speed)))</f>
        <v>25.426442349670026</v>
      </c>
      <c r="V15533" s="8">
        <f t="shared" si="542"/>
        <v>75</v>
      </c>
    </row>
    <row r="15534" spans="1:22">
      <c r="A15534" s="34" t="s">
        <v>20</v>
      </c>
      <c r="B15534" s="34" t="s">
        <v>82</v>
      </c>
      <c r="C15534" s="5" t="s">
        <v>239</v>
      </c>
      <c r="D15534" s="35" t="s">
        <v>86</v>
      </c>
      <c r="E15534" s="36" t="s">
        <v>14</v>
      </c>
      <c r="F15534" s="37">
        <v>50</v>
      </c>
      <c r="G15534" s="38">
        <v>0.06</v>
      </c>
      <c r="H15534" s="34">
        <v>0.99828829131857433</v>
      </c>
      <c r="I15534" s="35">
        <v>6.9335697748751909E-2</v>
      </c>
      <c r="J15534" s="35">
        <v>4.485611518303665E-2</v>
      </c>
      <c r="K15534" s="35">
        <v>-3.3297149493546094E-4</v>
      </c>
      <c r="L15534" s="35">
        <v>0</v>
      </c>
      <c r="M15534" s="35">
        <v>0</v>
      </c>
      <c r="N15534" s="35">
        <v>0</v>
      </c>
      <c r="O15534" s="35">
        <v>0</v>
      </c>
      <c r="P15534" s="36">
        <v>12</v>
      </c>
      <c r="Q15534" s="37">
        <v>75</v>
      </c>
      <c r="R15534" s="36">
        <v>5</v>
      </c>
      <c r="S15534" s="39">
        <f t="shared" si="541"/>
        <v>75</v>
      </c>
      <c r="T15534" s="34" t="s">
        <v>36</v>
      </c>
      <c r="U15534" s="12">
        <f>(1/(((ceta*(speed^2))+(beta*speed))+alpha))</f>
        <v>0.64078753199240412</v>
      </c>
      <c r="V15534" s="8">
        <f t="shared" si="542"/>
        <v>75</v>
      </c>
    </row>
    <row r="15535" spans="1:22">
      <c r="A15535" s="34" t="s">
        <v>20</v>
      </c>
      <c r="B15535" s="34" t="s">
        <v>82</v>
      </c>
      <c r="C15535" s="5" t="s">
        <v>239</v>
      </c>
      <c r="D15535" s="35" t="s">
        <v>86</v>
      </c>
      <c r="E15535" s="36" t="s">
        <v>18</v>
      </c>
      <c r="F15535" s="37">
        <v>50</v>
      </c>
      <c r="G15535" s="38">
        <v>0.06</v>
      </c>
      <c r="H15535" s="34">
        <v>0.9811218702893002</v>
      </c>
      <c r="I15535" s="35">
        <v>3.1733264255808624</v>
      </c>
      <c r="J15535" s="35">
        <v>1.0076893885750569</v>
      </c>
      <c r="K15535" s="35">
        <v>-0.63505366053817791</v>
      </c>
      <c r="L15535" s="35">
        <v>0</v>
      </c>
      <c r="M15535" s="35">
        <v>0</v>
      </c>
      <c r="N15535" s="35">
        <v>0</v>
      </c>
      <c r="O15535" s="35">
        <v>0</v>
      </c>
      <c r="P15535" s="36">
        <v>12</v>
      </c>
      <c r="Q15535" s="37">
        <v>75</v>
      </c>
      <c r="R15535" s="36">
        <v>0</v>
      </c>
      <c r="S15535" s="39">
        <f t="shared" si="541"/>
        <v>75</v>
      </c>
      <c r="T15535" s="34" t="s">
        <v>29</v>
      </c>
      <c r="U15535" s="12">
        <f>((alpha*(beta^speed))*(speed^ceta))</f>
        <v>0.3632884782333719</v>
      </c>
      <c r="V15535" s="8">
        <f t="shared" si="542"/>
        <v>75</v>
      </c>
    </row>
    <row r="15536" spans="1:22">
      <c r="A15536" s="34" t="s">
        <v>20</v>
      </c>
      <c r="B15536" s="34" t="s">
        <v>82</v>
      </c>
      <c r="C15536" s="5" t="s">
        <v>239</v>
      </c>
      <c r="D15536" s="35" t="s">
        <v>86</v>
      </c>
      <c r="E15536" s="36" t="s">
        <v>17</v>
      </c>
      <c r="F15536" s="37">
        <v>50</v>
      </c>
      <c r="G15536" s="38">
        <v>0.06</v>
      </c>
      <c r="H15536" s="34">
        <v>0.9920299571580814</v>
      </c>
      <c r="I15536" s="35">
        <v>3107.88108540331</v>
      </c>
      <c r="J15536" s="35">
        <v>1.0071861027579652</v>
      </c>
      <c r="K15536" s="35">
        <v>-0.4230051051860525</v>
      </c>
      <c r="L15536" s="35">
        <v>0</v>
      </c>
      <c r="M15536" s="35">
        <v>0</v>
      </c>
      <c r="N15536" s="35">
        <v>0</v>
      </c>
      <c r="O15536" s="35">
        <v>0</v>
      </c>
      <c r="P15536" s="36">
        <v>12</v>
      </c>
      <c r="Q15536" s="37">
        <v>75</v>
      </c>
      <c r="R15536" s="36">
        <v>0</v>
      </c>
      <c r="S15536" s="39">
        <f t="shared" si="541"/>
        <v>75</v>
      </c>
      <c r="T15536" s="34" t="s">
        <v>29</v>
      </c>
      <c r="U15536" s="12">
        <f>((alpha*(beta^speed))*(speed^ceta))</f>
        <v>856.1172730738034</v>
      </c>
      <c r="V15536" s="8">
        <f t="shared" si="542"/>
        <v>75</v>
      </c>
    </row>
    <row r="15537" spans="1:22">
      <c r="A15537" s="34" t="s">
        <v>20</v>
      </c>
      <c r="B15537" s="34" t="s">
        <v>82</v>
      </c>
      <c r="C15537" s="5" t="s">
        <v>239</v>
      </c>
      <c r="D15537" s="35" t="s">
        <v>86</v>
      </c>
      <c r="E15537" s="36" t="s">
        <v>15</v>
      </c>
      <c r="F15537" s="37">
        <v>100</v>
      </c>
      <c r="G15537" s="38">
        <v>0.06</v>
      </c>
      <c r="H15537" s="34">
        <v>0.99166899195528879</v>
      </c>
      <c r="I15537" s="35">
        <v>4.0129130247762665</v>
      </c>
      <c r="J15537" s="35">
        <v>1.4973156403093466</v>
      </c>
      <c r="K15537" s="35">
        <v>-0.76412059980247227</v>
      </c>
      <c r="L15537" s="35">
        <v>0</v>
      </c>
      <c r="M15537" s="35">
        <v>0</v>
      </c>
      <c r="N15537" s="35">
        <v>0</v>
      </c>
      <c r="O15537" s="35">
        <v>0</v>
      </c>
      <c r="P15537" s="36">
        <v>12</v>
      </c>
      <c r="Q15537" s="37">
        <v>62</v>
      </c>
      <c r="R15537" s="36">
        <v>13</v>
      </c>
      <c r="S15537" s="39">
        <f t="shared" si="541"/>
        <v>62</v>
      </c>
      <c r="T15537" s="34" t="s">
        <v>50</v>
      </c>
      <c r="U15537" s="12">
        <f>EXP((alpha+(beta/speed))+(ceta*LN(speed)))</f>
        <v>2.4191950848442136</v>
      </c>
      <c r="V15537" s="8">
        <f t="shared" si="542"/>
        <v>62</v>
      </c>
    </row>
    <row r="15538" spans="1:22">
      <c r="A15538" s="34" t="s">
        <v>20</v>
      </c>
      <c r="B15538" s="34" t="s">
        <v>82</v>
      </c>
      <c r="C15538" s="5" t="s">
        <v>239</v>
      </c>
      <c r="D15538" s="35" t="s">
        <v>86</v>
      </c>
      <c r="E15538" s="36" t="s">
        <v>16</v>
      </c>
      <c r="F15538" s="37">
        <v>100</v>
      </c>
      <c r="G15538" s="38">
        <v>0.06</v>
      </c>
      <c r="H15538" s="34">
        <v>0.9854102555306814</v>
      </c>
      <c r="I15538" s="35">
        <v>-4.0960930006401494E-4</v>
      </c>
      <c r="J15538" s="35">
        <v>5.3480361894881541E-2</v>
      </c>
      <c r="K15538" s="35">
        <v>-2.4477742764410211</v>
      </c>
      <c r="L15538" s="35">
        <v>72.195901877844804</v>
      </c>
      <c r="M15538" s="35">
        <v>0</v>
      </c>
      <c r="N15538" s="35">
        <v>0</v>
      </c>
      <c r="O15538" s="35">
        <v>0</v>
      </c>
      <c r="P15538" s="36">
        <v>12</v>
      </c>
      <c r="Q15538" s="37">
        <v>62</v>
      </c>
      <c r="R15538" s="36">
        <v>14</v>
      </c>
      <c r="S15538" s="39">
        <f t="shared" si="541"/>
        <v>62</v>
      </c>
      <c r="T15538" s="34" t="s">
        <v>51</v>
      </c>
      <c r="U15538" s="12">
        <f>(((alpha*(speed^3))+(beta*(speed^2))+(ceta*speed))+delta)</f>
        <v>28.391042596769594</v>
      </c>
      <c r="V15538" s="8">
        <f t="shared" si="542"/>
        <v>62</v>
      </c>
    </row>
    <row r="15539" spans="1:22">
      <c r="A15539" s="34" t="s">
        <v>20</v>
      </c>
      <c r="B15539" s="34" t="s">
        <v>82</v>
      </c>
      <c r="C15539" s="5" t="s">
        <v>239</v>
      </c>
      <c r="D15539" s="35" t="s">
        <v>86</v>
      </c>
      <c r="E15539" s="36" t="s">
        <v>14</v>
      </c>
      <c r="F15539" s="37">
        <v>100</v>
      </c>
      <c r="G15539" s="38">
        <v>0.06</v>
      </c>
      <c r="H15539" s="34">
        <v>0.9909888706655019</v>
      </c>
      <c r="I15539" s="35">
        <v>12.965085925826736</v>
      </c>
      <c r="J15539" s="35">
        <v>1.0087898674233122</v>
      </c>
      <c r="K15539" s="35">
        <v>-0.83954718033473263</v>
      </c>
      <c r="L15539" s="35">
        <v>0</v>
      </c>
      <c r="M15539" s="35">
        <v>0</v>
      </c>
      <c r="N15539" s="35">
        <v>0</v>
      </c>
      <c r="O15539" s="35">
        <v>0</v>
      </c>
      <c r="P15539" s="36">
        <v>12</v>
      </c>
      <c r="Q15539" s="37">
        <v>62</v>
      </c>
      <c r="R15539" s="36">
        <v>0</v>
      </c>
      <c r="S15539" s="39">
        <f t="shared" si="541"/>
        <v>62</v>
      </c>
      <c r="T15539" s="34" t="s">
        <v>29</v>
      </c>
      <c r="U15539" s="12">
        <f>((alpha*(beta^speed))*(speed^ceta))</f>
        <v>0.69762513200158793</v>
      </c>
      <c r="V15539" s="8">
        <f t="shared" si="542"/>
        <v>62</v>
      </c>
    </row>
    <row r="15540" spans="1:22">
      <c r="A15540" s="34" t="s">
        <v>20</v>
      </c>
      <c r="B15540" s="34" t="s">
        <v>82</v>
      </c>
      <c r="C15540" s="5" t="s">
        <v>239</v>
      </c>
      <c r="D15540" s="35" t="s">
        <v>86</v>
      </c>
      <c r="E15540" s="36" t="s">
        <v>18</v>
      </c>
      <c r="F15540" s="37">
        <v>100</v>
      </c>
      <c r="G15540" s="38">
        <v>0.06</v>
      </c>
      <c r="H15540" s="34">
        <v>0.96973995584537531</v>
      </c>
      <c r="I15540" s="35">
        <v>2.1285352772386439</v>
      </c>
      <c r="J15540" s="35">
        <v>0.99889562474738047</v>
      </c>
      <c r="K15540" s="35">
        <v>-0.38859825167520551</v>
      </c>
      <c r="L15540" s="35">
        <v>0</v>
      </c>
      <c r="M15540" s="35">
        <v>0</v>
      </c>
      <c r="N15540" s="35">
        <v>0</v>
      </c>
      <c r="O15540" s="35">
        <v>0</v>
      </c>
      <c r="P15540" s="36">
        <v>12</v>
      </c>
      <c r="Q15540" s="37">
        <v>62</v>
      </c>
      <c r="R15540" s="36">
        <v>0</v>
      </c>
      <c r="S15540" s="39">
        <f t="shared" si="541"/>
        <v>62</v>
      </c>
      <c r="T15540" s="34" t="s">
        <v>29</v>
      </c>
      <c r="U15540" s="12">
        <f>((alpha*(beta^speed))*(speed^ceta))</f>
        <v>0.39976746873998753</v>
      </c>
      <c r="V15540" s="8">
        <f t="shared" si="542"/>
        <v>62</v>
      </c>
    </row>
    <row r="15541" spans="1:22">
      <c r="A15541" s="34" t="s">
        <v>20</v>
      </c>
      <c r="B15541" s="34" t="s">
        <v>82</v>
      </c>
      <c r="C15541" s="5" t="s">
        <v>239</v>
      </c>
      <c r="D15541" s="35" t="s">
        <v>86</v>
      </c>
      <c r="E15541" s="36" t="s">
        <v>17</v>
      </c>
      <c r="F15541" s="37">
        <v>100</v>
      </c>
      <c r="G15541" s="38">
        <v>0.06</v>
      </c>
      <c r="H15541" s="34">
        <v>0.97503069121608688</v>
      </c>
      <c r="I15541" s="35">
        <v>-7.732614683743721E-3</v>
      </c>
      <c r="J15541" s="35">
        <v>1.012889087497465</v>
      </c>
      <c r="K15541" s="35">
        <v>-46.145543078451375</v>
      </c>
      <c r="L15541" s="35">
        <v>1757.1946110302674</v>
      </c>
      <c r="M15541" s="35">
        <v>0</v>
      </c>
      <c r="N15541" s="35">
        <v>0</v>
      </c>
      <c r="O15541" s="35">
        <v>0</v>
      </c>
      <c r="P15541" s="36">
        <v>12</v>
      </c>
      <c r="Q15541" s="37">
        <v>62</v>
      </c>
      <c r="R15541" s="36">
        <v>14</v>
      </c>
      <c r="S15541" s="39">
        <f t="shared" si="541"/>
        <v>62</v>
      </c>
      <c r="T15541" s="34" t="s">
        <v>51</v>
      </c>
      <c r="U15541" s="12">
        <f>(((alpha*(speed^3))+(beta*(speed^2))+(ceta*speed))+delta)</f>
        <v>946.81800015926365</v>
      </c>
      <c r="V15541" s="8">
        <f t="shared" si="542"/>
        <v>62</v>
      </c>
    </row>
    <row r="15542" spans="1:22">
      <c r="A15542" s="34" t="s">
        <v>20</v>
      </c>
      <c r="B15542" s="34" t="s">
        <v>82</v>
      </c>
      <c r="C15542" s="5" t="s">
        <v>240</v>
      </c>
      <c r="D15542" s="35" t="s">
        <v>87</v>
      </c>
      <c r="E15542" s="36" t="s">
        <v>15</v>
      </c>
      <c r="F15542" s="37">
        <v>0</v>
      </c>
      <c r="G15542" s="38">
        <v>0</v>
      </c>
      <c r="H15542" s="34">
        <v>0.98910048209911883</v>
      </c>
      <c r="I15542" s="35">
        <v>1.0121015203827226</v>
      </c>
      <c r="J15542" s="35">
        <v>56.093414971665311</v>
      </c>
      <c r="K15542" s="35">
        <v>6.1021693937300711E-2</v>
      </c>
      <c r="L15542" s="35">
        <v>0.83665824731141691</v>
      </c>
      <c r="M15542" s="35">
        <v>2.05793297979696E-2</v>
      </c>
      <c r="N15542" s="35">
        <v>0</v>
      </c>
      <c r="O15542" s="35">
        <v>0</v>
      </c>
      <c r="P15542" s="36">
        <v>12</v>
      </c>
      <c r="Q15542" s="37">
        <v>105</v>
      </c>
      <c r="R15542" s="36">
        <v>10</v>
      </c>
      <c r="S15542" s="39">
        <f t="shared" si="541"/>
        <v>100</v>
      </c>
      <c r="T15542" s="34" t="s">
        <v>44</v>
      </c>
      <c r="U15542" s="12">
        <f>(alpha+(beta/(1+EXP((((-1)*ceta)+(delta*LN(speed)))+(epsilon*speed)))))</f>
        <v>1.1732027067024977</v>
      </c>
      <c r="V15542" s="8">
        <f t="shared" si="542"/>
        <v>100</v>
      </c>
    </row>
    <row r="15543" spans="1:22">
      <c r="A15543" s="34" t="s">
        <v>20</v>
      </c>
      <c r="B15543" s="34" t="s">
        <v>82</v>
      </c>
      <c r="C15543" s="5" t="s">
        <v>240</v>
      </c>
      <c r="D15543" s="35" t="s">
        <v>87</v>
      </c>
      <c r="E15543" s="36" t="s">
        <v>16</v>
      </c>
      <c r="F15543" s="37">
        <v>0</v>
      </c>
      <c r="G15543" s="38">
        <v>0</v>
      </c>
      <c r="H15543" s="34">
        <v>0.99805466372955687</v>
      </c>
      <c r="I15543" s="35">
        <v>286.78993767226928</v>
      </c>
      <c r="J15543" s="35">
        <v>1.0082282039989856</v>
      </c>
      <c r="K15543" s="35">
        <v>-1.0523740390137566</v>
      </c>
      <c r="L15543" s="35">
        <v>0</v>
      </c>
      <c r="M15543" s="35">
        <v>0</v>
      </c>
      <c r="N15543" s="35">
        <v>0</v>
      </c>
      <c r="O15543" s="35">
        <v>0</v>
      </c>
      <c r="P15543" s="36">
        <v>12</v>
      </c>
      <c r="Q15543" s="37">
        <v>105</v>
      </c>
      <c r="R15543" s="36">
        <v>0</v>
      </c>
      <c r="S15543" s="39">
        <f t="shared" si="541"/>
        <v>100</v>
      </c>
      <c r="T15543" s="34" t="s">
        <v>29</v>
      </c>
      <c r="U15543" s="12">
        <f>((alpha*(beta^speed))*(speed^ceta))</f>
        <v>5.1132855508475483</v>
      </c>
      <c r="V15543" s="8">
        <f t="shared" si="542"/>
        <v>100</v>
      </c>
    </row>
    <row r="15544" spans="1:22">
      <c r="A15544" s="34" t="s">
        <v>20</v>
      </c>
      <c r="B15544" s="34" t="s">
        <v>82</v>
      </c>
      <c r="C15544" s="5" t="s">
        <v>240</v>
      </c>
      <c r="D15544" s="35" t="s">
        <v>87</v>
      </c>
      <c r="E15544" s="36" t="s">
        <v>14</v>
      </c>
      <c r="F15544" s="37">
        <v>0</v>
      </c>
      <c r="G15544" s="38">
        <v>0</v>
      </c>
      <c r="H15544" s="34">
        <v>0.99839513305671201</v>
      </c>
      <c r="I15544" s="35">
        <v>-4.4864428340773775E-2</v>
      </c>
      <c r="J15544" s="35">
        <v>4.8961334487934514E-2</v>
      </c>
      <c r="K15544" s="35">
        <v>1.0997258450117644</v>
      </c>
      <c r="L15544" s="35">
        <v>0</v>
      </c>
      <c r="M15544" s="35">
        <v>0</v>
      </c>
      <c r="N15544" s="35">
        <v>0</v>
      </c>
      <c r="O15544" s="35">
        <v>0</v>
      </c>
      <c r="P15544" s="36">
        <v>12</v>
      </c>
      <c r="Q15544" s="37">
        <v>105</v>
      </c>
      <c r="R15544" s="36">
        <v>2</v>
      </c>
      <c r="S15544" s="39">
        <f t="shared" si="541"/>
        <v>100</v>
      </c>
      <c r="T15544" s="34" t="s">
        <v>31</v>
      </c>
      <c r="U15544" s="12">
        <f>((alpha+(beta*speed))^((-1)/ceta))</f>
        <v>0.2378700109993766</v>
      </c>
      <c r="V15544" s="8">
        <f t="shared" si="542"/>
        <v>100</v>
      </c>
    </row>
    <row r="15545" spans="1:22">
      <c r="A15545" s="34" t="s">
        <v>20</v>
      </c>
      <c r="B15545" s="34" t="s">
        <v>82</v>
      </c>
      <c r="C15545" s="5" t="s">
        <v>240</v>
      </c>
      <c r="D15545" s="35" t="s">
        <v>87</v>
      </c>
      <c r="E15545" s="36" t="s">
        <v>18</v>
      </c>
      <c r="F15545" s="37">
        <v>0</v>
      </c>
      <c r="G15545" s="38">
        <v>0</v>
      </c>
      <c r="H15545" s="34">
        <v>0.99809211181597379</v>
      </c>
      <c r="I15545" s="35">
        <v>5.9088838336401697</v>
      </c>
      <c r="J15545" s="35">
        <v>1.0016972030243085</v>
      </c>
      <c r="K15545" s="35">
        <v>-0.92008818166247763</v>
      </c>
      <c r="L15545" s="35">
        <v>0</v>
      </c>
      <c r="M15545" s="35">
        <v>0</v>
      </c>
      <c r="N15545" s="35">
        <v>0</v>
      </c>
      <c r="O15545" s="35">
        <v>0</v>
      </c>
      <c r="P15545" s="36">
        <v>12</v>
      </c>
      <c r="Q15545" s="37">
        <v>105</v>
      </c>
      <c r="R15545" s="36">
        <v>0</v>
      </c>
      <c r="S15545" s="39">
        <f t="shared" si="541"/>
        <v>100</v>
      </c>
      <c r="T15545" s="34" t="s">
        <v>29</v>
      </c>
      <c r="U15545" s="12">
        <f>((alpha*(beta^speed))*(speed^ceta))</f>
        <v>0.10115216927805355</v>
      </c>
      <c r="V15545" s="8">
        <f t="shared" si="542"/>
        <v>100</v>
      </c>
    </row>
    <row r="15546" spans="1:22">
      <c r="A15546" s="34" t="s">
        <v>20</v>
      </c>
      <c r="B15546" s="34" t="s">
        <v>82</v>
      </c>
      <c r="C15546" s="5" t="s">
        <v>240</v>
      </c>
      <c r="D15546" s="35" t="s">
        <v>87</v>
      </c>
      <c r="E15546" s="36" t="s">
        <v>17</v>
      </c>
      <c r="F15546" s="37">
        <v>0</v>
      </c>
      <c r="G15546" s="38">
        <v>0</v>
      </c>
      <c r="H15546" s="34">
        <v>0.99564039166135632</v>
      </c>
      <c r="I15546" s="35">
        <v>6781.1032798161505</v>
      </c>
      <c r="J15546" s="35">
        <v>1.0071973346716847</v>
      </c>
      <c r="K15546" s="35">
        <v>-0.93944310753346594</v>
      </c>
      <c r="L15546" s="35">
        <v>0</v>
      </c>
      <c r="M15546" s="35">
        <v>0</v>
      </c>
      <c r="N15546" s="35">
        <v>0</v>
      </c>
      <c r="O15546" s="35">
        <v>0</v>
      </c>
      <c r="P15546" s="36">
        <v>12</v>
      </c>
      <c r="Q15546" s="37">
        <v>105</v>
      </c>
      <c r="R15546" s="36">
        <v>0</v>
      </c>
      <c r="S15546" s="39">
        <f t="shared" si="541"/>
        <v>100</v>
      </c>
      <c r="T15546" s="34" t="s">
        <v>29</v>
      </c>
      <c r="U15546" s="12">
        <f>((alpha*(beta^speed))*(speed^ceta))</f>
        <v>183.59926043087452</v>
      </c>
      <c r="V15546" s="8">
        <f t="shared" si="542"/>
        <v>100</v>
      </c>
    </row>
    <row r="15547" spans="1:22">
      <c r="A15547" s="34" t="s">
        <v>20</v>
      </c>
      <c r="B15547" s="34" t="s">
        <v>82</v>
      </c>
      <c r="C15547" s="5" t="s">
        <v>240</v>
      </c>
      <c r="D15547" s="35" t="s">
        <v>87</v>
      </c>
      <c r="E15547" s="36" t="s">
        <v>15</v>
      </c>
      <c r="F15547" s="37">
        <v>50</v>
      </c>
      <c r="G15547" s="38">
        <v>0</v>
      </c>
      <c r="H15547" s="34">
        <v>0.98223253982292313</v>
      </c>
      <c r="I15547" s="35">
        <v>1.2687985391766059</v>
      </c>
      <c r="J15547" s="35">
        <v>43.081133349980931</v>
      </c>
      <c r="K15547" s="35">
        <v>-5.9475329594815491E-3</v>
      </c>
      <c r="L15547" s="35">
        <v>0.64576335048697808</v>
      </c>
      <c r="M15547" s="35">
        <v>3.3653869024225826E-2</v>
      </c>
      <c r="N15547" s="35">
        <v>0</v>
      </c>
      <c r="O15547" s="35">
        <v>0</v>
      </c>
      <c r="P15547" s="36">
        <v>12</v>
      </c>
      <c r="Q15547" s="37">
        <v>105</v>
      </c>
      <c r="R15547" s="36">
        <v>10</v>
      </c>
      <c r="S15547" s="39">
        <f t="shared" si="541"/>
        <v>100</v>
      </c>
      <c r="T15547" s="34" t="s">
        <v>44</v>
      </c>
      <c r="U15547" s="12">
        <f>(alpha+(beta/(1+EXP((((-1)*ceta)+(delta*LN(speed)))+(epsilon*speed)))))</f>
        <v>1.3442811443355103</v>
      </c>
      <c r="V15547" s="8">
        <f t="shared" si="542"/>
        <v>100</v>
      </c>
    </row>
    <row r="15548" spans="1:22">
      <c r="A15548" s="34" t="s">
        <v>20</v>
      </c>
      <c r="B15548" s="34" t="s">
        <v>82</v>
      </c>
      <c r="C15548" s="5" t="s">
        <v>240</v>
      </c>
      <c r="D15548" s="35" t="s">
        <v>87</v>
      </c>
      <c r="E15548" s="36" t="s">
        <v>16</v>
      </c>
      <c r="F15548" s="37">
        <v>50</v>
      </c>
      <c r="G15548" s="38">
        <v>0</v>
      </c>
      <c r="H15548" s="34">
        <v>0.99707782585062477</v>
      </c>
      <c r="I15548" s="35">
        <v>263.23601727827588</v>
      </c>
      <c r="J15548" s="35">
        <v>1.0073767275648557</v>
      </c>
      <c r="K15548" s="35">
        <v>-1.0013450839433224</v>
      </c>
      <c r="L15548" s="35">
        <v>0</v>
      </c>
      <c r="M15548" s="35">
        <v>0</v>
      </c>
      <c r="N15548" s="35">
        <v>0</v>
      </c>
      <c r="O15548" s="35">
        <v>0</v>
      </c>
      <c r="P15548" s="36">
        <v>12</v>
      </c>
      <c r="Q15548" s="37">
        <v>105</v>
      </c>
      <c r="R15548" s="36">
        <v>0</v>
      </c>
      <c r="S15548" s="39">
        <f t="shared" si="541"/>
        <v>100</v>
      </c>
      <c r="T15548" s="34" t="s">
        <v>29</v>
      </c>
      <c r="U15548" s="12">
        <f>((alpha*(beta^speed))*(speed^ceta))</f>
        <v>5.4556499798537867</v>
      </c>
      <c r="V15548" s="8">
        <f t="shared" si="542"/>
        <v>100</v>
      </c>
    </row>
    <row r="15549" spans="1:22">
      <c r="A15549" s="34" t="s">
        <v>20</v>
      </c>
      <c r="B15549" s="34" t="s">
        <v>82</v>
      </c>
      <c r="C15549" s="5" t="s">
        <v>240</v>
      </c>
      <c r="D15549" s="35" t="s">
        <v>87</v>
      </c>
      <c r="E15549" s="36" t="s">
        <v>14</v>
      </c>
      <c r="F15549" s="37">
        <v>50</v>
      </c>
      <c r="G15549" s="38">
        <v>0</v>
      </c>
      <c r="H15549" s="34">
        <v>0.99826845486901106</v>
      </c>
      <c r="I15549" s="35">
        <v>-9.776146582541155E-2</v>
      </c>
      <c r="J15549" s="35">
        <v>5.3111757321579391E-2</v>
      </c>
      <c r="K15549" s="35">
        <v>1.1371040674906114</v>
      </c>
      <c r="L15549" s="35">
        <v>0</v>
      </c>
      <c r="M15549" s="35">
        <v>0</v>
      </c>
      <c r="N15549" s="35">
        <v>0</v>
      </c>
      <c r="O15549" s="35">
        <v>0</v>
      </c>
      <c r="P15549" s="36">
        <v>12</v>
      </c>
      <c r="Q15549" s="37">
        <v>105</v>
      </c>
      <c r="R15549" s="36">
        <v>2</v>
      </c>
      <c r="S15549" s="39">
        <f t="shared" si="541"/>
        <v>100</v>
      </c>
      <c r="T15549" s="34" t="s">
        <v>31</v>
      </c>
      <c r="U15549" s="12">
        <f>((alpha+(beta*speed))^((-1)/ceta))</f>
        <v>0.23406870649725958</v>
      </c>
      <c r="V15549" s="8">
        <f t="shared" si="542"/>
        <v>100</v>
      </c>
    </row>
    <row r="15550" spans="1:22">
      <c r="A15550" s="34" t="s">
        <v>20</v>
      </c>
      <c r="B15550" s="34" t="s">
        <v>82</v>
      </c>
      <c r="C15550" s="5" t="s">
        <v>240</v>
      </c>
      <c r="D15550" s="35" t="s">
        <v>87</v>
      </c>
      <c r="E15550" s="36" t="s">
        <v>18</v>
      </c>
      <c r="F15550" s="37">
        <v>50</v>
      </c>
      <c r="G15550" s="38">
        <v>0</v>
      </c>
      <c r="H15550" s="34">
        <v>0.9975836557933121</v>
      </c>
      <c r="I15550" s="35">
        <v>5.9181726047621339</v>
      </c>
      <c r="J15550" s="35">
        <v>1.0024292313900107</v>
      </c>
      <c r="K15550" s="35">
        <v>-0.92334135075491508</v>
      </c>
      <c r="L15550" s="35">
        <v>0</v>
      </c>
      <c r="M15550" s="35">
        <v>0</v>
      </c>
      <c r="N15550" s="35">
        <v>0</v>
      </c>
      <c r="O15550" s="35">
        <v>0</v>
      </c>
      <c r="P15550" s="36">
        <v>12</v>
      </c>
      <c r="Q15550" s="37">
        <v>105</v>
      </c>
      <c r="R15550" s="36">
        <v>0</v>
      </c>
      <c r="S15550" s="39">
        <f t="shared" si="541"/>
        <v>100</v>
      </c>
      <c r="T15550" s="34" t="s">
        <v>29</v>
      </c>
      <c r="U15550" s="12">
        <f>((alpha*(beta^speed))*(speed^ceta))</f>
        <v>0.10736857015072729</v>
      </c>
      <c r="V15550" s="8">
        <f t="shared" si="542"/>
        <v>100</v>
      </c>
    </row>
    <row r="15551" spans="1:22">
      <c r="A15551" s="34" t="s">
        <v>20</v>
      </c>
      <c r="B15551" s="34" t="s">
        <v>82</v>
      </c>
      <c r="C15551" s="5" t="s">
        <v>240</v>
      </c>
      <c r="D15551" s="35" t="s">
        <v>87</v>
      </c>
      <c r="E15551" s="36" t="s">
        <v>17</v>
      </c>
      <c r="F15551" s="37">
        <v>50</v>
      </c>
      <c r="G15551" s="38">
        <v>0</v>
      </c>
      <c r="H15551" s="34">
        <v>0.99355833489802814</v>
      </c>
      <c r="I15551" s="35">
        <v>6100.2838197710671</v>
      </c>
      <c r="J15551" s="35">
        <v>1.0057981702820322</v>
      </c>
      <c r="K15551" s="35">
        <v>-0.87258718807896196</v>
      </c>
      <c r="L15551" s="35">
        <v>0</v>
      </c>
      <c r="M15551" s="35">
        <v>0</v>
      </c>
      <c r="N15551" s="35">
        <v>0</v>
      </c>
      <c r="O15551" s="35">
        <v>0</v>
      </c>
      <c r="P15551" s="36">
        <v>12</v>
      </c>
      <c r="Q15551" s="37">
        <v>105</v>
      </c>
      <c r="R15551" s="36">
        <v>0</v>
      </c>
      <c r="S15551" s="39">
        <f t="shared" si="541"/>
        <v>100</v>
      </c>
      <c r="T15551" s="34" t="s">
        <v>29</v>
      </c>
      <c r="U15551" s="12">
        <f>((alpha*(beta^speed))*(speed^ceta))</f>
        <v>195.55088608200484</v>
      </c>
      <c r="V15551" s="8">
        <f t="shared" si="542"/>
        <v>100</v>
      </c>
    </row>
    <row r="15552" spans="1:22">
      <c r="A15552" s="34" t="s">
        <v>20</v>
      </c>
      <c r="B15552" s="34" t="s">
        <v>82</v>
      </c>
      <c r="C15552" s="5" t="s">
        <v>240</v>
      </c>
      <c r="D15552" s="35" t="s">
        <v>87</v>
      </c>
      <c r="E15552" s="36" t="s">
        <v>15</v>
      </c>
      <c r="F15552" s="37">
        <v>100</v>
      </c>
      <c r="G15552" s="38">
        <v>0</v>
      </c>
      <c r="H15552" s="34">
        <v>0.97317885753990341</v>
      </c>
      <c r="I15552" s="35">
        <v>1.4635056808317572</v>
      </c>
      <c r="J15552" s="35">
        <v>27.265827484061877</v>
      </c>
      <c r="K15552" s="35">
        <v>0.19166938952552864</v>
      </c>
      <c r="L15552" s="35">
        <v>0.46450437754915574</v>
      </c>
      <c r="M15552" s="35">
        <v>4.5808441623665805E-2</v>
      </c>
      <c r="N15552" s="35">
        <v>0</v>
      </c>
      <c r="O15552" s="35">
        <v>0</v>
      </c>
      <c r="P15552" s="36">
        <v>12</v>
      </c>
      <c r="Q15552" s="37">
        <v>105</v>
      </c>
      <c r="R15552" s="36">
        <v>10</v>
      </c>
      <c r="S15552" s="39">
        <f t="shared" si="541"/>
        <v>100</v>
      </c>
      <c r="T15552" s="34" t="s">
        <v>44</v>
      </c>
      <c r="U15552" s="12">
        <f>(alpha+(beta/(1+EXP((((-1)*ceta)+(delta*LN(speed)))+(epsilon*speed)))))</f>
        <v>1.5032963541671935</v>
      </c>
      <c r="V15552" s="8">
        <f t="shared" si="542"/>
        <v>100</v>
      </c>
    </row>
    <row r="15553" spans="1:22">
      <c r="A15553" s="34" t="s">
        <v>20</v>
      </c>
      <c r="B15553" s="34" t="s">
        <v>82</v>
      </c>
      <c r="C15553" s="5" t="s">
        <v>240</v>
      </c>
      <c r="D15553" s="35" t="s">
        <v>87</v>
      </c>
      <c r="E15553" s="36" t="s">
        <v>16</v>
      </c>
      <c r="F15553" s="37">
        <v>100</v>
      </c>
      <c r="G15553" s="38">
        <v>0</v>
      </c>
      <c r="H15553" s="34">
        <v>0.99609782680880143</v>
      </c>
      <c r="I15553" s="35">
        <v>245.70214061785927</v>
      </c>
      <c r="J15553" s="35">
        <v>1.0064549904829043</v>
      </c>
      <c r="K15553" s="35">
        <v>-0.95529018322295312</v>
      </c>
      <c r="L15553" s="35">
        <v>0</v>
      </c>
      <c r="M15553" s="35">
        <v>0</v>
      </c>
      <c r="N15553" s="35">
        <v>0</v>
      </c>
      <c r="O15553" s="35">
        <v>0</v>
      </c>
      <c r="P15553" s="36">
        <v>12</v>
      </c>
      <c r="Q15553" s="37">
        <v>105</v>
      </c>
      <c r="R15553" s="36">
        <v>0</v>
      </c>
      <c r="S15553" s="39">
        <f t="shared" si="541"/>
        <v>100</v>
      </c>
      <c r="T15553" s="34" t="s">
        <v>29</v>
      </c>
      <c r="U15553" s="12">
        <f>((alpha*(beta^speed))*(speed^ceta))</f>
        <v>5.7446601076184001</v>
      </c>
      <c r="V15553" s="8">
        <f t="shared" si="542"/>
        <v>100</v>
      </c>
    </row>
    <row r="15554" spans="1:22">
      <c r="A15554" s="34" t="s">
        <v>20</v>
      </c>
      <c r="B15554" s="34" t="s">
        <v>82</v>
      </c>
      <c r="C15554" s="5" t="s">
        <v>240</v>
      </c>
      <c r="D15554" s="35" t="s">
        <v>87</v>
      </c>
      <c r="E15554" s="36" t="s">
        <v>14</v>
      </c>
      <c r="F15554" s="37">
        <v>100</v>
      </c>
      <c r="G15554" s="38">
        <v>0</v>
      </c>
      <c r="H15554" s="34">
        <v>0.99812828861342784</v>
      </c>
      <c r="I15554" s="35">
        <v>-0.12794506488011356</v>
      </c>
      <c r="J15554" s="35">
        <v>5.605628310461077E-2</v>
      </c>
      <c r="K15554" s="35">
        <v>1.1604102579873281</v>
      </c>
      <c r="L15554" s="35">
        <v>0</v>
      </c>
      <c r="M15554" s="35">
        <v>0</v>
      </c>
      <c r="N15554" s="35">
        <v>0</v>
      </c>
      <c r="O15554" s="35">
        <v>0</v>
      </c>
      <c r="P15554" s="36">
        <v>12</v>
      </c>
      <c r="Q15554" s="37">
        <v>105</v>
      </c>
      <c r="R15554" s="36">
        <v>2</v>
      </c>
      <c r="S15554" s="39">
        <f t="shared" ref="S15554:S15617" si="543">V15554</f>
        <v>100</v>
      </c>
      <c r="T15554" s="34" t="s">
        <v>31</v>
      </c>
      <c r="U15554" s="12">
        <f>((alpha+(beta*speed))^((-1)/ceta))</f>
        <v>0.2309423770777409</v>
      </c>
      <c r="V15554" s="8">
        <f t="shared" ref="V15554:V15617" si="544">IF($V$1&lt;P15554,P15554,IF($V$1&gt;Q15554,Q15554,$V$1))</f>
        <v>100</v>
      </c>
    </row>
    <row r="15555" spans="1:22">
      <c r="A15555" s="34" t="s">
        <v>20</v>
      </c>
      <c r="B15555" s="34" t="s">
        <v>82</v>
      </c>
      <c r="C15555" s="5" t="s">
        <v>240</v>
      </c>
      <c r="D15555" s="35" t="s">
        <v>87</v>
      </c>
      <c r="E15555" s="36" t="s">
        <v>18</v>
      </c>
      <c r="F15555" s="37">
        <v>100</v>
      </c>
      <c r="G15555" s="38">
        <v>0</v>
      </c>
      <c r="H15555" s="34">
        <v>0.99670161070378116</v>
      </c>
      <c r="I15555" s="35">
        <v>5.4524314875752919</v>
      </c>
      <c r="J15555" s="35">
        <v>1.0023705814369299</v>
      </c>
      <c r="K15555" s="35">
        <v>-0.89325318313853208</v>
      </c>
      <c r="L15555" s="35">
        <v>0</v>
      </c>
      <c r="M15555" s="35">
        <v>0</v>
      </c>
      <c r="N15555" s="35">
        <v>0</v>
      </c>
      <c r="O15555" s="35">
        <v>0</v>
      </c>
      <c r="P15555" s="36">
        <v>12</v>
      </c>
      <c r="Q15555" s="37">
        <v>105</v>
      </c>
      <c r="R15555" s="36">
        <v>0</v>
      </c>
      <c r="S15555" s="39">
        <f t="shared" si="543"/>
        <v>100</v>
      </c>
      <c r="T15555" s="34" t="s">
        <v>29</v>
      </c>
      <c r="U15555" s="12">
        <f>((alpha*(beta^speed))*(speed^ceta))</f>
        <v>0.11295749633141484</v>
      </c>
      <c r="V15555" s="8">
        <f t="shared" si="544"/>
        <v>100</v>
      </c>
    </row>
    <row r="15556" spans="1:22">
      <c r="A15556" s="34" t="s">
        <v>20</v>
      </c>
      <c r="B15556" s="34" t="s">
        <v>82</v>
      </c>
      <c r="C15556" s="5" t="s">
        <v>240</v>
      </c>
      <c r="D15556" s="35" t="s">
        <v>87</v>
      </c>
      <c r="E15556" s="36" t="s">
        <v>17</v>
      </c>
      <c r="F15556" s="37">
        <v>100</v>
      </c>
      <c r="G15556" s="38">
        <v>0</v>
      </c>
      <c r="H15556" s="34">
        <v>0.99132558432250373</v>
      </c>
      <c r="I15556" s="35">
        <v>5566.4924969707281</v>
      </c>
      <c r="J15556" s="35">
        <v>1.0044249130379235</v>
      </c>
      <c r="K15556" s="35">
        <v>-0.81163355573654794</v>
      </c>
      <c r="L15556" s="35">
        <v>0</v>
      </c>
      <c r="M15556" s="35">
        <v>0</v>
      </c>
      <c r="N15556" s="35">
        <v>0</v>
      </c>
      <c r="O15556" s="35">
        <v>0</v>
      </c>
      <c r="P15556" s="36">
        <v>12</v>
      </c>
      <c r="Q15556" s="37">
        <v>105</v>
      </c>
      <c r="R15556" s="36">
        <v>0</v>
      </c>
      <c r="S15556" s="39">
        <f t="shared" si="543"/>
        <v>100</v>
      </c>
      <c r="T15556" s="34" t="s">
        <v>29</v>
      </c>
      <c r="U15556" s="12">
        <f>((alpha*(beta^speed))*(speed^ceta))</f>
        <v>206.09247130455321</v>
      </c>
      <c r="V15556" s="8">
        <f t="shared" si="544"/>
        <v>100</v>
      </c>
    </row>
    <row r="15557" spans="1:22">
      <c r="A15557" s="34" t="s">
        <v>20</v>
      </c>
      <c r="B15557" s="34" t="s">
        <v>82</v>
      </c>
      <c r="C15557" s="5" t="s">
        <v>240</v>
      </c>
      <c r="D15557" s="35" t="s">
        <v>87</v>
      </c>
      <c r="E15557" s="36" t="s">
        <v>15</v>
      </c>
      <c r="F15557" s="37">
        <v>0</v>
      </c>
      <c r="G15557" s="38">
        <v>-0.06</v>
      </c>
      <c r="H15557" s="34">
        <v>0.99645527768772457</v>
      </c>
      <c r="I15557" s="35">
        <v>67.248119584303211</v>
      </c>
      <c r="J15557" s="35">
        <v>0.98522157550293932</v>
      </c>
      <c r="K15557" s="35">
        <v>-0.96167860331945543</v>
      </c>
      <c r="L15557" s="35">
        <v>0</v>
      </c>
      <c r="M15557" s="35">
        <v>0</v>
      </c>
      <c r="N15557" s="35">
        <v>0</v>
      </c>
      <c r="O15557" s="35">
        <v>0</v>
      </c>
      <c r="P15557" s="36">
        <v>12</v>
      </c>
      <c r="Q15557" s="37">
        <v>105</v>
      </c>
      <c r="R15557" s="36">
        <v>0</v>
      </c>
      <c r="S15557" s="39">
        <f t="shared" si="543"/>
        <v>100</v>
      </c>
      <c r="T15557" s="34" t="s">
        <v>29</v>
      </c>
      <c r="U15557" s="12">
        <f>((alpha*(beta^speed))*(speed^ceta))</f>
        <v>0.18101490341124743</v>
      </c>
      <c r="V15557" s="8">
        <f t="shared" si="544"/>
        <v>100</v>
      </c>
    </row>
    <row r="15558" spans="1:22">
      <c r="A15558" s="34" t="s">
        <v>20</v>
      </c>
      <c r="B15558" s="34" t="s">
        <v>82</v>
      </c>
      <c r="C15558" s="5" t="s">
        <v>240</v>
      </c>
      <c r="D15558" s="35" t="s">
        <v>87</v>
      </c>
      <c r="E15558" s="36" t="s">
        <v>16</v>
      </c>
      <c r="F15558" s="37">
        <v>0</v>
      </c>
      <c r="G15558" s="38">
        <v>-0.06</v>
      </c>
      <c r="H15558" s="34">
        <v>0.99584559898330482</v>
      </c>
      <c r="I15558" s="35">
        <v>10.028686718160992</v>
      </c>
      <c r="J15558" s="35">
        <v>-15.609043323279213</v>
      </c>
      <c r="K15558" s="35">
        <v>-2.4351020259121601</v>
      </c>
      <c r="L15558" s="35">
        <v>0</v>
      </c>
      <c r="M15558" s="35">
        <v>0</v>
      </c>
      <c r="N15558" s="35">
        <v>0</v>
      </c>
      <c r="O15558" s="35">
        <v>0</v>
      </c>
      <c r="P15558" s="36">
        <v>12</v>
      </c>
      <c r="Q15558" s="37">
        <v>105</v>
      </c>
      <c r="R15558" s="36">
        <v>13</v>
      </c>
      <c r="S15558" s="39">
        <f t="shared" si="543"/>
        <v>100</v>
      </c>
      <c r="T15558" s="34" t="s">
        <v>50</v>
      </c>
      <c r="U15558" s="12">
        <f>EXP((alpha+(beta/speed))+(ceta*LN(speed)))</f>
        <v>0.26146287769865073</v>
      </c>
      <c r="V15558" s="8">
        <f t="shared" si="544"/>
        <v>100</v>
      </c>
    </row>
    <row r="15559" spans="1:22">
      <c r="A15559" s="34" t="s">
        <v>20</v>
      </c>
      <c r="B15559" s="34" t="s">
        <v>82</v>
      </c>
      <c r="C15559" s="5" t="s">
        <v>240</v>
      </c>
      <c r="D15559" s="35" t="s">
        <v>87</v>
      </c>
      <c r="E15559" s="36" t="s">
        <v>14</v>
      </c>
      <c r="F15559" s="37">
        <v>0</v>
      </c>
      <c r="G15559" s="38">
        <v>-0.06</v>
      </c>
      <c r="H15559" s="34">
        <v>0.99811810126618761</v>
      </c>
      <c r="I15559" s="35">
        <v>-3.7691903858247104E-2</v>
      </c>
      <c r="J15559" s="35">
        <v>5.4263177408642713E-2</v>
      </c>
      <c r="K15559" s="35">
        <v>8.7344305188104309E-4</v>
      </c>
      <c r="L15559" s="35">
        <v>0</v>
      </c>
      <c r="M15559" s="35">
        <v>0</v>
      </c>
      <c r="N15559" s="35">
        <v>0</v>
      </c>
      <c r="O15559" s="35">
        <v>0</v>
      </c>
      <c r="P15559" s="36">
        <v>12</v>
      </c>
      <c r="Q15559" s="37">
        <v>105</v>
      </c>
      <c r="R15559" s="36">
        <v>5</v>
      </c>
      <c r="S15559" s="39">
        <f t="shared" si="543"/>
        <v>100</v>
      </c>
      <c r="T15559" s="34" t="s">
        <v>36</v>
      </c>
      <c r="U15559" s="12">
        <f>(1/(((ceta*(speed^2))+(beta*speed))+alpha))</f>
        <v>7.0806203332054188E-2</v>
      </c>
      <c r="V15559" s="8">
        <f t="shared" si="544"/>
        <v>100</v>
      </c>
    </row>
    <row r="15560" spans="1:22">
      <c r="A15560" s="34" t="s">
        <v>20</v>
      </c>
      <c r="B15560" s="34" t="s">
        <v>82</v>
      </c>
      <c r="C15560" s="5" t="s">
        <v>240</v>
      </c>
      <c r="D15560" s="35" t="s">
        <v>87</v>
      </c>
      <c r="E15560" s="36" t="s">
        <v>18</v>
      </c>
      <c r="F15560" s="37">
        <v>0</v>
      </c>
      <c r="G15560" s="38">
        <v>-0.06</v>
      </c>
      <c r="H15560" s="34">
        <v>0.99745434500004204</v>
      </c>
      <c r="I15560" s="35">
        <v>6.4218848798236978</v>
      </c>
      <c r="J15560" s="35">
        <v>0.99749283803308098</v>
      </c>
      <c r="K15560" s="35">
        <v>-0.97445422809066129</v>
      </c>
      <c r="L15560" s="35">
        <v>0</v>
      </c>
      <c r="M15560" s="35">
        <v>0</v>
      </c>
      <c r="N15560" s="35">
        <v>0</v>
      </c>
      <c r="O15560" s="35">
        <v>0</v>
      </c>
      <c r="P15560" s="36">
        <v>12</v>
      </c>
      <c r="Q15560" s="37">
        <v>105</v>
      </c>
      <c r="R15560" s="36">
        <v>0</v>
      </c>
      <c r="S15560" s="39">
        <f t="shared" si="543"/>
        <v>100</v>
      </c>
      <c r="T15560" s="34" t="s">
        <v>29</v>
      </c>
      <c r="U15560" s="12">
        <f>((alpha*(beta^speed))*(speed^ceta))</f>
        <v>5.6199528866598014E-2</v>
      </c>
      <c r="V15560" s="8">
        <f t="shared" si="544"/>
        <v>100</v>
      </c>
    </row>
    <row r="15561" spans="1:22">
      <c r="A15561" s="34" t="s">
        <v>20</v>
      </c>
      <c r="B15561" s="34" t="s">
        <v>82</v>
      </c>
      <c r="C15561" s="5" t="s">
        <v>240</v>
      </c>
      <c r="D15561" s="35" t="s">
        <v>87</v>
      </c>
      <c r="E15561" s="36" t="s">
        <v>17</v>
      </c>
      <c r="F15561" s="37">
        <v>0</v>
      </c>
      <c r="G15561" s="38">
        <v>-0.06</v>
      </c>
      <c r="H15561" s="34">
        <v>0.99538562581837464</v>
      </c>
      <c r="I15561" s="35">
        <v>12.41746695049882</v>
      </c>
      <c r="J15561" s="35">
        <v>-13.41200570493387</v>
      </c>
      <c r="K15561" s="35">
        <v>-2.1216339572415679</v>
      </c>
      <c r="L15561" s="35">
        <v>0</v>
      </c>
      <c r="M15561" s="35">
        <v>0</v>
      </c>
      <c r="N15561" s="35">
        <v>0</v>
      </c>
      <c r="O15561" s="35">
        <v>0</v>
      </c>
      <c r="P15561" s="36">
        <v>12</v>
      </c>
      <c r="Q15561" s="37">
        <v>105</v>
      </c>
      <c r="R15561" s="36">
        <v>13</v>
      </c>
      <c r="S15561" s="39">
        <f t="shared" si="543"/>
        <v>100</v>
      </c>
      <c r="T15561" s="34" t="s">
        <v>50</v>
      </c>
      <c r="U15561" s="12">
        <f>EXP((alpha+(beta/speed))+(ceta*LN(speed)))</f>
        <v>12.340190401541316</v>
      </c>
      <c r="V15561" s="8">
        <f t="shared" si="544"/>
        <v>100</v>
      </c>
    </row>
    <row r="15562" spans="1:22">
      <c r="A15562" s="34" t="s">
        <v>20</v>
      </c>
      <c r="B15562" s="34" t="s">
        <v>82</v>
      </c>
      <c r="C15562" s="5" t="s">
        <v>240</v>
      </c>
      <c r="D15562" s="35" t="s">
        <v>87</v>
      </c>
      <c r="E15562" s="36" t="s">
        <v>15</v>
      </c>
      <c r="F15562" s="37">
        <v>50</v>
      </c>
      <c r="G15562" s="38">
        <v>-0.06</v>
      </c>
      <c r="H15562" s="34">
        <v>0.99565786887183927</v>
      </c>
      <c r="I15562" s="35">
        <v>59.22850746539261</v>
      </c>
      <c r="J15562" s="35">
        <v>0.98485082138086277</v>
      </c>
      <c r="K15562" s="35">
        <v>-0.93132640538483868</v>
      </c>
      <c r="L15562" s="35">
        <v>0</v>
      </c>
      <c r="M15562" s="35">
        <v>0</v>
      </c>
      <c r="N15562" s="35">
        <v>0</v>
      </c>
      <c r="O15562" s="35">
        <v>0</v>
      </c>
      <c r="P15562" s="36">
        <v>12</v>
      </c>
      <c r="Q15562" s="37">
        <v>105</v>
      </c>
      <c r="R15562" s="36">
        <v>0</v>
      </c>
      <c r="S15562" s="39">
        <f t="shared" si="543"/>
        <v>100</v>
      </c>
      <c r="T15562" s="34" t="s">
        <v>29</v>
      </c>
      <c r="U15562" s="12">
        <f>((alpha*(beta^speed))*(speed^ceta))</f>
        <v>0.17657252332980927</v>
      </c>
      <c r="V15562" s="8">
        <f t="shared" si="544"/>
        <v>100</v>
      </c>
    </row>
    <row r="15563" spans="1:22">
      <c r="A15563" s="34" t="s">
        <v>20</v>
      </c>
      <c r="B15563" s="34" t="s">
        <v>82</v>
      </c>
      <c r="C15563" s="5" t="s">
        <v>240</v>
      </c>
      <c r="D15563" s="35" t="s">
        <v>87</v>
      </c>
      <c r="E15563" s="36" t="s">
        <v>16</v>
      </c>
      <c r="F15563" s="37">
        <v>50</v>
      </c>
      <c r="G15563" s="38">
        <v>-0.06</v>
      </c>
      <c r="H15563" s="34">
        <v>0.9948572800511869</v>
      </c>
      <c r="I15563" s="35">
        <v>10.216442221016214</v>
      </c>
      <c r="J15563" s="35">
        <v>-16.793528537952266</v>
      </c>
      <c r="K15563" s="35">
        <v>-2.4907418365606975</v>
      </c>
      <c r="L15563" s="35">
        <v>0</v>
      </c>
      <c r="M15563" s="35">
        <v>0</v>
      </c>
      <c r="N15563" s="35">
        <v>0</v>
      </c>
      <c r="O15563" s="35">
        <v>0</v>
      </c>
      <c r="P15563" s="36">
        <v>12</v>
      </c>
      <c r="Q15563" s="37">
        <v>105</v>
      </c>
      <c r="R15563" s="36">
        <v>13</v>
      </c>
      <c r="S15563" s="39">
        <f t="shared" si="543"/>
        <v>100</v>
      </c>
      <c r="T15563" s="34" t="s">
        <v>50</v>
      </c>
      <c r="U15563" s="12">
        <f>EXP((alpha+(beta/speed))+(ceta*LN(speed)))</f>
        <v>0.2412833979886706</v>
      </c>
      <c r="V15563" s="8">
        <f t="shared" si="544"/>
        <v>100</v>
      </c>
    </row>
    <row r="15564" spans="1:22">
      <c r="A15564" s="34" t="s">
        <v>20</v>
      </c>
      <c r="B15564" s="34" t="s">
        <v>82</v>
      </c>
      <c r="C15564" s="5" t="s">
        <v>240</v>
      </c>
      <c r="D15564" s="35" t="s">
        <v>87</v>
      </c>
      <c r="E15564" s="36" t="s">
        <v>14</v>
      </c>
      <c r="F15564" s="37">
        <v>50</v>
      </c>
      <c r="G15564" s="38">
        <v>-0.06</v>
      </c>
      <c r="H15564" s="34">
        <v>0.99828330258405096</v>
      </c>
      <c r="I15564" s="35">
        <v>1.9416471804984761E-2</v>
      </c>
      <c r="J15564" s="35">
        <v>28.290822917915179</v>
      </c>
      <c r="K15564" s="35">
        <v>-5.6320510400740265E-2</v>
      </c>
      <c r="L15564" s="35">
        <v>1.1733050175448174</v>
      </c>
      <c r="M15564" s="35">
        <v>8.3422960932857705E-3</v>
      </c>
      <c r="N15564" s="35">
        <v>0</v>
      </c>
      <c r="O15564" s="35">
        <v>0</v>
      </c>
      <c r="P15564" s="36">
        <v>12</v>
      </c>
      <c r="Q15564" s="37">
        <v>105</v>
      </c>
      <c r="R15564" s="36">
        <v>10</v>
      </c>
      <c r="S15564" s="39">
        <f t="shared" si="543"/>
        <v>100</v>
      </c>
      <c r="T15564" s="34" t="s">
        <v>44</v>
      </c>
      <c r="U15564" s="12">
        <f>(alpha+(beta/(1+EXP((((-1)*ceta)+(delta*LN(speed)))+(epsilon*speed)))))</f>
        <v>7.1592719296142776E-2</v>
      </c>
      <c r="V15564" s="8">
        <f t="shared" si="544"/>
        <v>100</v>
      </c>
    </row>
    <row r="15565" spans="1:22">
      <c r="A15565" s="34" t="s">
        <v>20</v>
      </c>
      <c r="B15565" s="34" t="s">
        <v>82</v>
      </c>
      <c r="C15565" s="5" t="s">
        <v>240</v>
      </c>
      <c r="D15565" s="35" t="s">
        <v>87</v>
      </c>
      <c r="E15565" s="36" t="s">
        <v>18</v>
      </c>
      <c r="F15565" s="37">
        <v>50</v>
      </c>
      <c r="G15565" s="38">
        <v>-0.06</v>
      </c>
      <c r="H15565" s="34">
        <v>0.99751494493409154</v>
      </c>
      <c r="I15565" s="35">
        <v>5.4957574629333408</v>
      </c>
      <c r="J15565" s="35">
        <v>0.99695015301346912</v>
      </c>
      <c r="K15565" s="35">
        <v>-0.93068970741209156</v>
      </c>
      <c r="L15565" s="35">
        <v>0</v>
      </c>
      <c r="M15565" s="35">
        <v>0</v>
      </c>
      <c r="N15565" s="35">
        <v>0</v>
      </c>
      <c r="O15565" s="35">
        <v>0</v>
      </c>
      <c r="P15565" s="36">
        <v>12</v>
      </c>
      <c r="Q15565" s="37">
        <v>105</v>
      </c>
      <c r="R15565" s="36">
        <v>0</v>
      </c>
      <c r="S15565" s="39">
        <f t="shared" si="543"/>
        <v>100</v>
      </c>
      <c r="T15565" s="34" t="s">
        <v>29</v>
      </c>
      <c r="U15565" s="12">
        <f>((alpha*(beta^speed))*(speed^ceta))</f>
        <v>5.5717622842082502E-2</v>
      </c>
      <c r="V15565" s="8">
        <f t="shared" si="544"/>
        <v>100</v>
      </c>
    </row>
    <row r="15566" spans="1:22">
      <c r="A15566" s="34" t="s">
        <v>20</v>
      </c>
      <c r="B15566" s="34" t="s">
        <v>82</v>
      </c>
      <c r="C15566" s="5" t="s">
        <v>240</v>
      </c>
      <c r="D15566" s="35" t="s">
        <v>87</v>
      </c>
      <c r="E15566" s="36" t="s">
        <v>17</v>
      </c>
      <c r="F15566" s="37">
        <v>50</v>
      </c>
      <c r="G15566" s="38">
        <v>-0.06</v>
      </c>
      <c r="H15566" s="34">
        <v>0.99417031805160538</v>
      </c>
      <c r="I15566" s="35">
        <v>12.438500879260619</v>
      </c>
      <c r="J15566" s="35">
        <v>-13.940894932630334</v>
      </c>
      <c r="K15566" s="35">
        <v>-2.130837049058985</v>
      </c>
      <c r="L15566" s="35">
        <v>0</v>
      </c>
      <c r="M15566" s="35">
        <v>0</v>
      </c>
      <c r="N15566" s="35">
        <v>0</v>
      </c>
      <c r="O15566" s="35">
        <v>0</v>
      </c>
      <c r="P15566" s="36">
        <v>12</v>
      </c>
      <c r="Q15566" s="37">
        <v>105</v>
      </c>
      <c r="R15566" s="36">
        <v>13</v>
      </c>
      <c r="S15566" s="39">
        <f t="shared" si="543"/>
        <v>100</v>
      </c>
      <c r="T15566" s="34" t="s">
        <v>50</v>
      </c>
      <c r="U15566" s="12">
        <f>EXP((alpha+(beta/speed))+(ceta*LN(speed)))</f>
        <v>12.015826795261578</v>
      </c>
      <c r="V15566" s="8">
        <f t="shared" si="544"/>
        <v>100</v>
      </c>
    </row>
    <row r="15567" spans="1:22">
      <c r="A15567" s="34" t="s">
        <v>20</v>
      </c>
      <c r="B15567" s="34" t="s">
        <v>82</v>
      </c>
      <c r="C15567" s="5" t="s">
        <v>240</v>
      </c>
      <c r="D15567" s="35" t="s">
        <v>87</v>
      </c>
      <c r="E15567" s="36" t="s">
        <v>15</v>
      </c>
      <c r="F15567" s="37">
        <v>100</v>
      </c>
      <c r="G15567" s="38">
        <v>-0.06</v>
      </c>
      <c r="H15567" s="34">
        <v>0.99504894998588755</v>
      </c>
      <c r="I15567" s="35">
        <v>57.67869378206985</v>
      </c>
      <c r="J15567" s="35">
        <v>0.98500949863968823</v>
      </c>
      <c r="K15567" s="35">
        <v>-0.93014587058729703</v>
      </c>
      <c r="L15567" s="35">
        <v>0</v>
      </c>
      <c r="M15567" s="35">
        <v>0</v>
      </c>
      <c r="N15567" s="35">
        <v>0</v>
      </c>
      <c r="O15567" s="35">
        <v>0</v>
      </c>
      <c r="P15567" s="36">
        <v>12</v>
      </c>
      <c r="Q15567" s="37">
        <v>105</v>
      </c>
      <c r="R15567" s="36">
        <v>0</v>
      </c>
      <c r="S15567" s="39">
        <f t="shared" si="543"/>
        <v>100</v>
      </c>
      <c r="T15567" s="34" t="s">
        <v>29</v>
      </c>
      <c r="U15567" s="12">
        <f>((alpha*(beta^speed))*(speed^ceta))</f>
        <v>0.17569747731167631</v>
      </c>
      <c r="V15567" s="8">
        <f t="shared" si="544"/>
        <v>100</v>
      </c>
    </row>
    <row r="15568" spans="1:22">
      <c r="A15568" s="34" t="s">
        <v>20</v>
      </c>
      <c r="B15568" s="34" t="s">
        <v>82</v>
      </c>
      <c r="C15568" s="5" t="s">
        <v>240</v>
      </c>
      <c r="D15568" s="35" t="s">
        <v>87</v>
      </c>
      <c r="E15568" s="36" t="s">
        <v>16</v>
      </c>
      <c r="F15568" s="37">
        <v>100</v>
      </c>
      <c r="G15568" s="38">
        <v>-0.06</v>
      </c>
      <c r="H15568" s="34">
        <v>0.99378914949574204</v>
      </c>
      <c r="I15568" s="35">
        <v>10.394480717838434</v>
      </c>
      <c r="J15568" s="35">
        <v>-17.895031948858882</v>
      </c>
      <c r="K15568" s="35">
        <v>-2.5396941667380419</v>
      </c>
      <c r="L15568" s="35">
        <v>0</v>
      </c>
      <c r="M15568" s="35">
        <v>0</v>
      </c>
      <c r="N15568" s="35">
        <v>0</v>
      </c>
      <c r="O15568" s="35">
        <v>0</v>
      </c>
      <c r="P15568" s="36">
        <v>12</v>
      </c>
      <c r="Q15568" s="37">
        <v>105</v>
      </c>
      <c r="R15568" s="36">
        <v>13</v>
      </c>
      <c r="S15568" s="39">
        <f t="shared" si="543"/>
        <v>100</v>
      </c>
      <c r="T15568" s="34" t="s">
        <v>50</v>
      </c>
      <c r="U15568" s="12">
        <f>EXP((alpha+(beta/speed))+(ceta*LN(speed)))</f>
        <v>0.22759365389261751</v>
      </c>
      <c r="V15568" s="8">
        <f t="shared" si="544"/>
        <v>100</v>
      </c>
    </row>
    <row r="15569" spans="1:22">
      <c r="A15569" s="34" t="s">
        <v>20</v>
      </c>
      <c r="B15569" s="34" t="s">
        <v>82</v>
      </c>
      <c r="C15569" s="5" t="s">
        <v>240</v>
      </c>
      <c r="D15569" s="35" t="s">
        <v>87</v>
      </c>
      <c r="E15569" s="36" t="s">
        <v>14</v>
      </c>
      <c r="F15569" s="37">
        <v>100</v>
      </c>
      <c r="G15569" s="38">
        <v>-0.06</v>
      </c>
      <c r="H15569" s="34">
        <v>0.99835667117929039</v>
      </c>
      <c r="I15569" s="35">
        <v>9.6598244393957637E-3</v>
      </c>
      <c r="J15569" s="35">
        <v>13.341990866661051</v>
      </c>
      <c r="K15569" s="35">
        <v>0.89584123098226498</v>
      </c>
      <c r="L15569" s="35">
        <v>1.269472928737001</v>
      </c>
      <c r="M15569" s="35">
        <v>4.1971367312260057E-3</v>
      </c>
      <c r="N15569" s="35">
        <v>0</v>
      </c>
      <c r="O15569" s="35">
        <v>0</v>
      </c>
      <c r="P15569" s="36">
        <v>12</v>
      </c>
      <c r="Q15569" s="37">
        <v>105</v>
      </c>
      <c r="R15569" s="36">
        <v>10</v>
      </c>
      <c r="S15569" s="39">
        <f t="shared" si="543"/>
        <v>100</v>
      </c>
      <c r="T15569" s="34" t="s">
        <v>44</v>
      </c>
      <c r="U15569" s="12">
        <f>(alpha+(beta/(1+EXP((((-1)*ceta)+(delta*LN(speed)))+(epsilon*speed)))))</f>
        <v>7.1466843890949538E-2</v>
      </c>
      <c r="V15569" s="8">
        <f t="shared" si="544"/>
        <v>100</v>
      </c>
    </row>
    <row r="15570" spans="1:22">
      <c r="A15570" s="34" t="s">
        <v>20</v>
      </c>
      <c r="B15570" s="34" t="s">
        <v>82</v>
      </c>
      <c r="C15570" s="5" t="s">
        <v>240</v>
      </c>
      <c r="D15570" s="35" t="s">
        <v>87</v>
      </c>
      <c r="E15570" s="36" t="s">
        <v>18</v>
      </c>
      <c r="F15570" s="37">
        <v>100</v>
      </c>
      <c r="G15570" s="38">
        <v>-0.06</v>
      </c>
      <c r="H15570" s="34">
        <v>0.99800242417695506</v>
      </c>
      <c r="I15570" s="35">
        <v>5.2252312898560485</v>
      </c>
      <c r="J15570" s="35">
        <v>0.996887844404029</v>
      </c>
      <c r="K15570" s="35">
        <v>-0.91884299087838373</v>
      </c>
      <c r="L15570" s="35">
        <v>0</v>
      </c>
      <c r="M15570" s="35">
        <v>0</v>
      </c>
      <c r="N15570" s="35">
        <v>0</v>
      </c>
      <c r="O15570" s="35">
        <v>0</v>
      </c>
      <c r="P15570" s="36">
        <v>12</v>
      </c>
      <c r="Q15570" s="37">
        <v>105</v>
      </c>
      <c r="R15570" s="36">
        <v>0</v>
      </c>
      <c r="S15570" s="39">
        <f t="shared" si="543"/>
        <v>100</v>
      </c>
      <c r="T15570" s="34" t="s">
        <v>29</v>
      </c>
      <c r="U15570" s="12">
        <f>((alpha*(beta^speed))*(speed^ceta))</f>
        <v>5.5596772573115696E-2</v>
      </c>
      <c r="V15570" s="8">
        <f t="shared" si="544"/>
        <v>100</v>
      </c>
    </row>
    <row r="15571" spans="1:22">
      <c r="A15571" s="34" t="s">
        <v>20</v>
      </c>
      <c r="B15571" s="34" t="s">
        <v>82</v>
      </c>
      <c r="C15571" s="5" t="s">
        <v>240</v>
      </c>
      <c r="D15571" s="35" t="s">
        <v>87</v>
      </c>
      <c r="E15571" s="36" t="s">
        <v>17</v>
      </c>
      <c r="F15571" s="37">
        <v>100</v>
      </c>
      <c r="G15571" s="38">
        <v>-0.06</v>
      </c>
      <c r="H15571" s="34">
        <v>0.99289443089348461</v>
      </c>
      <c r="I15571" s="35">
        <v>12.496155026251319</v>
      </c>
      <c r="J15571" s="35">
        <v>-14.55321782914681</v>
      </c>
      <c r="K15571" s="35">
        <v>-2.1458916238940207</v>
      </c>
      <c r="L15571" s="35">
        <v>0</v>
      </c>
      <c r="M15571" s="35">
        <v>0</v>
      </c>
      <c r="N15571" s="35">
        <v>0</v>
      </c>
      <c r="O15571" s="35">
        <v>0</v>
      </c>
      <c r="P15571" s="36">
        <v>12</v>
      </c>
      <c r="Q15571" s="37">
        <v>105</v>
      </c>
      <c r="R15571" s="36">
        <v>13</v>
      </c>
      <c r="S15571" s="39">
        <f t="shared" si="543"/>
        <v>100</v>
      </c>
      <c r="T15571" s="34" t="s">
        <v>50</v>
      </c>
      <c r="U15571" s="12">
        <f>EXP((alpha+(beta/speed))+(ceta*LN(speed)))</f>
        <v>11.803861447359754</v>
      </c>
      <c r="V15571" s="8">
        <f t="shared" si="544"/>
        <v>100</v>
      </c>
    </row>
    <row r="15572" spans="1:22">
      <c r="A15572" s="34" t="s">
        <v>20</v>
      </c>
      <c r="B15572" s="34" t="s">
        <v>82</v>
      </c>
      <c r="C15572" s="5" t="s">
        <v>240</v>
      </c>
      <c r="D15572" s="35" t="s">
        <v>87</v>
      </c>
      <c r="E15572" s="36" t="s">
        <v>15</v>
      </c>
      <c r="F15572" s="37">
        <v>0</v>
      </c>
      <c r="G15572" s="38">
        <v>-0.04</v>
      </c>
      <c r="H15572" s="34">
        <v>0.9978636200908747</v>
      </c>
      <c r="I15572" s="35">
        <v>58.201478031381306</v>
      </c>
      <c r="J15572" s="35">
        <v>0.98482924073012401</v>
      </c>
      <c r="K15572" s="35">
        <v>-0.8545540265274344</v>
      </c>
      <c r="L15572" s="35">
        <v>0</v>
      </c>
      <c r="M15572" s="35">
        <v>0</v>
      </c>
      <c r="N15572" s="35">
        <v>0</v>
      </c>
      <c r="O15572" s="35">
        <v>0</v>
      </c>
      <c r="P15572" s="36">
        <v>12</v>
      </c>
      <c r="Q15572" s="37">
        <v>105</v>
      </c>
      <c r="R15572" s="36">
        <v>0</v>
      </c>
      <c r="S15572" s="39">
        <f t="shared" si="543"/>
        <v>100</v>
      </c>
      <c r="T15572" s="34" t="s">
        <v>29</v>
      </c>
      <c r="U15572" s="12">
        <f>((alpha*(beta^speed))*(speed^ceta))</f>
        <v>0.24655819566355563</v>
      </c>
      <c r="V15572" s="8">
        <f t="shared" si="544"/>
        <v>100</v>
      </c>
    </row>
    <row r="15573" spans="1:22">
      <c r="A15573" s="34" t="s">
        <v>20</v>
      </c>
      <c r="B15573" s="34" t="s">
        <v>82</v>
      </c>
      <c r="C15573" s="5" t="s">
        <v>240</v>
      </c>
      <c r="D15573" s="35" t="s">
        <v>87</v>
      </c>
      <c r="E15573" s="36" t="s">
        <v>16</v>
      </c>
      <c r="F15573" s="37">
        <v>0</v>
      </c>
      <c r="G15573" s="38">
        <v>-0.04</v>
      </c>
      <c r="H15573" s="34">
        <v>0.99613358256057372</v>
      </c>
      <c r="I15573" s="35">
        <v>9.229405538712971</v>
      </c>
      <c r="J15573" s="35">
        <v>-13.182273803108886</v>
      </c>
      <c r="K15573" s="35">
        <v>-2.1360477289363682</v>
      </c>
      <c r="L15573" s="35">
        <v>0</v>
      </c>
      <c r="M15573" s="35">
        <v>0</v>
      </c>
      <c r="N15573" s="35">
        <v>0</v>
      </c>
      <c r="O15573" s="35">
        <v>0</v>
      </c>
      <c r="P15573" s="36">
        <v>12</v>
      </c>
      <c r="Q15573" s="37">
        <v>105</v>
      </c>
      <c r="R15573" s="36">
        <v>13</v>
      </c>
      <c r="S15573" s="39">
        <f t="shared" si="543"/>
        <v>100</v>
      </c>
      <c r="T15573" s="34" t="s">
        <v>50</v>
      </c>
      <c r="U15573" s="12">
        <f>EXP((alpha+(beta/speed))+(ceta*LN(speed)))</f>
        <v>0.47745731464850533</v>
      </c>
      <c r="V15573" s="8">
        <f t="shared" si="544"/>
        <v>100</v>
      </c>
    </row>
    <row r="15574" spans="1:22">
      <c r="A15574" s="34" t="s">
        <v>20</v>
      </c>
      <c r="B15574" s="34" t="s">
        <v>82</v>
      </c>
      <c r="C15574" s="5" t="s">
        <v>240</v>
      </c>
      <c r="D15574" s="35" t="s">
        <v>87</v>
      </c>
      <c r="E15574" s="36" t="s">
        <v>14</v>
      </c>
      <c r="F15574" s="37">
        <v>0</v>
      </c>
      <c r="G15574" s="38">
        <v>-0.04</v>
      </c>
      <c r="H15574" s="34">
        <v>0.99849320335082714</v>
      </c>
      <c r="I15574" s="35">
        <v>-6.619088798093288E-3</v>
      </c>
      <c r="J15574" s="35">
        <v>15.432141062507984</v>
      </c>
      <c r="K15574" s="35">
        <v>0.75372682259171442</v>
      </c>
      <c r="L15574" s="35">
        <v>1.1619838124044715</v>
      </c>
      <c r="M15574" s="35">
        <v>5.9189640063054506E-3</v>
      </c>
      <c r="N15574" s="35">
        <v>0</v>
      </c>
      <c r="O15574" s="35">
        <v>0</v>
      </c>
      <c r="P15574" s="36">
        <v>12</v>
      </c>
      <c r="Q15574" s="37">
        <v>105</v>
      </c>
      <c r="R15574" s="36">
        <v>10</v>
      </c>
      <c r="S15574" s="39">
        <f t="shared" si="543"/>
        <v>100</v>
      </c>
      <c r="T15574" s="34" t="s">
        <v>44</v>
      </c>
      <c r="U15574" s="12">
        <f>(alpha+(beta/(1+EXP((((-1)*ceta)+(delta*LN(speed)))+(epsilon*speed)))))</f>
        <v>7.8951745359638226E-2</v>
      </c>
      <c r="V15574" s="8">
        <f t="shared" si="544"/>
        <v>100</v>
      </c>
    </row>
    <row r="15575" spans="1:22">
      <c r="A15575" s="34" t="s">
        <v>20</v>
      </c>
      <c r="B15575" s="34" t="s">
        <v>82</v>
      </c>
      <c r="C15575" s="5" t="s">
        <v>240</v>
      </c>
      <c r="D15575" s="35" t="s">
        <v>87</v>
      </c>
      <c r="E15575" s="36" t="s">
        <v>18</v>
      </c>
      <c r="F15575" s="37">
        <v>0</v>
      </c>
      <c r="G15575" s="38">
        <v>-0.04</v>
      </c>
      <c r="H15575" s="34">
        <v>0.99828021140039469</v>
      </c>
      <c r="I15575" s="35">
        <v>6.1946149522793119</v>
      </c>
      <c r="J15575" s="35">
        <v>0.99578541895681449</v>
      </c>
      <c r="K15575" s="35">
        <v>-0.92389022281135991</v>
      </c>
      <c r="L15575" s="35">
        <v>0</v>
      </c>
      <c r="M15575" s="35">
        <v>0</v>
      </c>
      <c r="N15575" s="35">
        <v>0</v>
      </c>
      <c r="O15575" s="35">
        <v>0</v>
      </c>
      <c r="P15575" s="36">
        <v>12</v>
      </c>
      <c r="Q15575" s="37">
        <v>105</v>
      </c>
      <c r="R15575" s="36">
        <v>0</v>
      </c>
      <c r="S15575" s="39">
        <f t="shared" si="543"/>
        <v>100</v>
      </c>
      <c r="T15575" s="34" t="s">
        <v>29</v>
      </c>
      <c r="U15575" s="12">
        <f>((alpha*(beta^speed))*(speed^ceta))</f>
        <v>5.7651437768116126E-2</v>
      </c>
      <c r="V15575" s="8">
        <f t="shared" si="544"/>
        <v>100</v>
      </c>
    </row>
    <row r="15576" spans="1:22">
      <c r="A15576" s="34" t="s">
        <v>20</v>
      </c>
      <c r="B15576" s="34" t="s">
        <v>82</v>
      </c>
      <c r="C15576" s="5" t="s">
        <v>240</v>
      </c>
      <c r="D15576" s="35" t="s">
        <v>87</v>
      </c>
      <c r="E15576" s="36" t="s">
        <v>17</v>
      </c>
      <c r="F15576" s="37">
        <v>0</v>
      </c>
      <c r="G15576" s="38">
        <v>-0.04</v>
      </c>
      <c r="H15576" s="34">
        <v>0.99428945037220662</v>
      </c>
      <c r="I15576" s="35">
        <v>4765.2998743438757</v>
      </c>
      <c r="J15576" s="35">
        <v>0.97831180708939247</v>
      </c>
      <c r="K15576" s="35">
        <v>-0.80578510643434198</v>
      </c>
      <c r="L15576" s="35">
        <v>0</v>
      </c>
      <c r="M15576" s="35">
        <v>0</v>
      </c>
      <c r="N15576" s="35">
        <v>0</v>
      </c>
      <c r="O15576" s="35">
        <v>0</v>
      </c>
      <c r="P15576" s="36">
        <v>12</v>
      </c>
      <c r="Q15576" s="37">
        <v>105</v>
      </c>
      <c r="R15576" s="36">
        <v>0</v>
      </c>
      <c r="S15576" s="39">
        <f t="shared" si="543"/>
        <v>100</v>
      </c>
      <c r="T15576" s="34" t="s">
        <v>29</v>
      </c>
      <c r="U15576" s="12">
        <f>((alpha*(beta^speed))*(speed^ceta))</f>
        <v>13.009167976042054</v>
      </c>
      <c r="V15576" s="8">
        <f t="shared" si="544"/>
        <v>100</v>
      </c>
    </row>
    <row r="15577" spans="1:22">
      <c r="A15577" s="34" t="s">
        <v>20</v>
      </c>
      <c r="B15577" s="34" t="s">
        <v>82</v>
      </c>
      <c r="C15577" s="5" t="s">
        <v>240</v>
      </c>
      <c r="D15577" s="35" t="s">
        <v>87</v>
      </c>
      <c r="E15577" s="36" t="s">
        <v>15</v>
      </c>
      <c r="F15577" s="37">
        <v>50</v>
      </c>
      <c r="G15577" s="38">
        <v>-0.04</v>
      </c>
      <c r="H15577" s="34">
        <v>0.99630555148281519</v>
      </c>
      <c r="I15577" s="35">
        <v>52.881029871578178</v>
      </c>
      <c r="J15577" s="35">
        <v>0.98374811173087917</v>
      </c>
      <c r="K15577" s="35">
        <v>-0.82701601791881174</v>
      </c>
      <c r="L15577" s="35">
        <v>0</v>
      </c>
      <c r="M15577" s="35">
        <v>0</v>
      </c>
      <c r="N15577" s="35">
        <v>0</v>
      </c>
      <c r="O15577" s="35">
        <v>0</v>
      </c>
      <c r="P15577" s="36">
        <v>12</v>
      </c>
      <c r="Q15577" s="37">
        <v>105</v>
      </c>
      <c r="R15577" s="36">
        <v>0</v>
      </c>
      <c r="S15577" s="39">
        <f t="shared" si="543"/>
        <v>100</v>
      </c>
      <c r="T15577" s="34" t="s">
        <v>29</v>
      </c>
      <c r="U15577" s="12">
        <f>((alpha*(beta^speed))*(speed^ceta))</f>
        <v>0.22785525244391402</v>
      </c>
      <c r="V15577" s="8">
        <f t="shared" si="544"/>
        <v>100</v>
      </c>
    </row>
    <row r="15578" spans="1:22">
      <c r="A15578" s="34" t="s">
        <v>20</v>
      </c>
      <c r="B15578" s="34" t="s">
        <v>82</v>
      </c>
      <c r="C15578" s="5" t="s">
        <v>240</v>
      </c>
      <c r="D15578" s="35" t="s">
        <v>87</v>
      </c>
      <c r="E15578" s="36" t="s">
        <v>16</v>
      </c>
      <c r="F15578" s="37">
        <v>50</v>
      </c>
      <c r="G15578" s="38">
        <v>-0.04</v>
      </c>
      <c r="H15578" s="34">
        <v>0.99476402918149842</v>
      </c>
      <c r="I15578" s="35">
        <v>9.3587363729360717</v>
      </c>
      <c r="J15578" s="35">
        <v>-14.032515751542032</v>
      </c>
      <c r="K15578" s="35">
        <v>-2.1731607773585848</v>
      </c>
      <c r="L15578" s="35">
        <v>0</v>
      </c>
      <c r="M15578" s="35">
        <v>0</v>
      </c>
      <c r="N15578" s="35">
        <v>0</v>
      </c>
      <c r="O15578" s="35">
        <v>0</v>
      </c>
      <c r="P15578" s="36">
        <v>12</v>
      </c>
      <c r="Q15578" s="37">
        <v>105</v>
      </c>
      <c r="R15578" s="36">
        <v>13</v>
      </c>
      <c r="S15578" s="39">
        <f t="shared" si="543"/>
        <v>100</v>
      </c>
      <c r="T15578" s="34" t="s">
        <v>50</v>
      </c>
      <c r="U15578" s="12">
        <f>EXP((alpha+(beta/speed))+(ceta*LN(speed)))</f>
        <v>0.45413352973330839</v>
      </c>
      <c r="V15578" s="8">
        <f t="shared" si="544"/>
        <v>100</v>
      </c>
    </row>
    <row r="15579" spans="1:22">
      <c r="A15579" s="34" t="s">
        <v>20</v>
      </c>
      <c r="B15579" s="34" t="s">
        <v>82</v>
      </c>
      <c r="C15579" s="5" t="s">
        <v>240</v>
      </c>
      <c r="D15579" s="35" t="s">
        <v>87</v>
      </c>
      <c r="E15579" s="36" t="s">
        <v>14</v>
      </c>
      <c r="F15579" s="37">
        <v>50</v>
      </c>
      <c r="G15579" s="38">
        <v>-0.04</v>
      </c>
      <c r="H15579" s="34">
        <v>0.99830296224055981</v>
      </c>
      <c r="I15579" s="35">
        <v>22.608778005780795</v>
      </c>
      <c r="J15579" s="35">
        <v>0.99208859177808284</v>
      </c>
      <c r="K15579" s="35">
        <v>-1.0673585798869778</v>
      </c>
      <c r="L15579" s="35">
        <v>0</v>
      </c>
      <c r="M15579" s="35">
        <v>0</v>
      </c>
      <c r="N15579" s="35">
        <v>0</v>
      </c>
      <c r="O15579" s="35">
        <v>0</v>
      </c>
      <c r="P15579" s="36">
        <v>12</v>
      </c>
      <c r="Q15579" s="37">
        <v>105</v>
      </c>
      <c r="R15579" s="36">
        <v>0</v>
      </c>
      <c r="S15579" s="39">
        <f t="shared" si="543"/>
        <v>100</v>
      </c>
      <c r="T15579" s="34" t="s">
        <v>29</v>
      </c>
      <c r="U15579" s="12">
        <f>((alpha*(beta^speed))*(speed^ceta))</f>
        <v>7.4921332393849641E-2</v>
      </c>
      <c r="V15579" s="8">
        <f t="shared" si="544"/>
        <v>100</v>
      </c>
    </row>
    <row r="15580" spans="1:22">
      <c r="A15580" s="34" t="s">
        <v>20</v>
      </c>
      <c r="B15580" s="34" t="s">
        <v>82</v>
      </c>
      <c r="C15580" s="5" t="s">
        <v>240</v>
      </c>
      <c r="D15580" s="35" t="s">
        <v>87</v>
      </c>
      <c r="E15580" s="36" t="s">
        <v>18</v>
      </c>
      <c r="F15580" s="37">
        <v>50</v>
      </c>
      <c r="G15580" s="38">
        <v>-0.04</v>
      </c>
      <c r="H15580" s="34">
        <v>0.99801839111445034</v>
      </c>
      <c r="I15580" s="35">
        <v>5.8738211909904994</v>
      </c>
      <c r="J15580" s="35">
        <v>0.99627687266073006</v>
      </c>
      <c r="K15580" s="35">
        <v>-0.92293722889039043</v>
      </c>
      <c r="L15580" s="35">
        <v>0</v>
      </c>
      <c r="M15580" s="35">
        <v>0</v>
      </c>
      <c r="N15580" s="35">
        <v>0</v>
      </c>
      <c r="O15580" s="35">
        <v>0</v>
      </c>
      <c r="P15580" s="36">
        <v>12</v>
      </c>
      <c r="Q15580" s="37">
        <v>105</v>
      </c>
      <c r="R15580" s="36">
        <v>0</v>
      </c>
      <c r="S15580" s="39">
        <f t="shared" si="543"/>
        <v>100</v>
      </c>
      <c r="T15580" s="34" t="s">
        <v>29</v>
      </c>
      <c r="U15580" s="12">
        <f>((alpha*(beta^speed))*(speed^ceta))</f>
        <v>5.7683439251729481E-2</v>
      </c>
      <c r="V15580" s="8">
        <f t="shared" si="544"/>
        <v>100</v>
      </c>
    </row>
    <row r="15581" spans="1:22">
      <c r="A15581" s="34" t="s">
        <v>20</v>
      </c>
      <c r="B15581" s="34" t="s">
        <v>82</v>
      </c>
      <c r="C15581" s="5" t="s">
        <v>240</v>
      </c>
      <c r="D15581" s="35" t="s">
        <v>87</v>
      </c>
      <c r="E15581" s="36" t="s">
        <v>17</v>
      </c>
      <c r="F15581" s="37">
        <v>50</v>
      </c>
      <c r="G15581" s="38">
        <v>-0.04</v>
      </c>
      <c r="H15581" s="34">
        <v>0.99212600538214391</v>
      </c>
      <c r="I15581" s="35">
        <v>4105.5129533556092</v>
      </c>
      <c r="J15581" s="35">
        <v>0.97662009567404284</v>
      </c>
      <c r="K15581" s="35">
        <v>-0.74888726586022358</v>
      </c>
      <c r="L15581" s="35">
        <v>0</v>
      </c>
      <c r="M15581" s="35">
        <v>0</v>
      </c>
      <c r="N15581" s="35">
        <v>0</v>
      </c>
      <c r="O15581" s="35">
        <v>0</v>
      </c>
      <c r="P15581" s="36">
        <v>12</v>
      </c>
      <c r="Q15581" s="37">
        <v>105</v>
      </c>
      <c r="R15581" s="36">
        <v>0</v>
      </c>
      <c r="S15581" s="39">
        <f t="shared" si="543"/>
        <v>100</v>
      </c>
      <c r="T15581" s="34" t="s">
        <v>29</v>
      </c>
      <c r="U15581" s="12">
        <f>((alpha*(beta^speed))*(speed^ceta))</f>
        <v>12.250633185141973</v>
      </c>
      <c r="V15581" s="8">
        <f t="shared" si="544"/>
        <v>100</v>
      </c>
    </row>
    <row r="15582" spans="1:22">
      <c r="A15582" s="34" t="s">
        <v>20</v>
      </c>
      <c r="B15582" s="34" t="s">
        <v>82</v>
      </c>
      <c r="C15582" s="5" t="s">
        <v>240</v>
      </c>
      <c r="D15582" s="35" t="s">
        <v>87</v>
      </c>
      <c r="E15582" s="36" t="s">
        <v>15</v>
      </c>
      <c r="F15582" s="37">
        <v>100</v>
      </c>
      <c r="G15582" s="38">
        <v>-0.04</v>
      </c>
      <c r="H15582" s="34">
        <v>0.99423160824440093</v>
      </c>
      <c r="I15582" s="35">
        <v>6.6075994601992982E-2</v>
      </c>
      <c r="J15582" s="35">
        <v>99.415120152803098</v>
      </c>
      <c r="K15582" s="35">
        <v>-0.65903736284523662</v>
      </c>
      <c r="L15582" s="35">
        <v>0.78944188231077705</v>
      </c>
      <c r="M15582" s="35">
        <v>2.0616259991032539E-2</v>
      </c>
      <c r="N15582" s="35">
        <v>0</v>
      </c>
      <c r="O15582" s="35">
        <v>0</v>
      </c>
      <c r="P15582" s="36">
        <v>12</v>
      </c>
      <c r="Q15582" s="37">
        <v>105</v>
      </c>
      <c r="R15582" s="36">
        <v>10</v>
      </c>
      <c r="S15582" s="39">
        <f t="shared" si="543"/>
        <v>100</v>
      </c>
      <c r="T15582" s="34" t="s">
        <v>44</v>
      </c>
      <c r="U15582" s="12">
        <f>(alpha+(beta/(1+EXP((((-1)*ceta)+(delta*LN(speed)))+(epsilon*speed)))))</f>
        <v>0.2383605374325268</v>
      </c>
      <c r="V15582" s="8">
        <f t="shared" si="544"/>
        <v>100</v>
      </c>
    </row>
    <row r="15583" spans="1:22">
      <c r="A15583" s="34" t="s">
        <v>20</v>
      </c>
      <c r="B15583" s="34" t="s">
        <v>82</v>
      </c>
      <c r="C15583" s="5" t="s">
        <v>240</v>
      </c>
      <c r="D15583" s="35" t="s">
        <v>87</v>
      </c>
      <c r="E15583" s="36" t="s">
        <v>16</v>
      </c>
      <c r="F15583" s="37">
        <v>100</v>
      </c>
      <c r="G15583" s="38">
        <v>-0.04</v>
      </c>
      <c r="H15583" s="34">
        <v>0.99336960922258444</v>
      </c>
      <c r="I15583" s="35">
        <v>9.4908956247866119</v>
      </c>
      <c r="J15583" s="35">
        <v>-14.925495160182226</v>
      </c>
      <c r="K15583" s="35">
        <v>-2.2059313548868693</v>
      </c>
      <c r="L15583" s="35">
        <v>0</v>
      </c>
      <c r="M15583" s="35">
        <v>0</v>
      </c>
      <c r="N15583" s="35">
        <v>0</v>
      </c>
      <c r="O15583" s="35">
        <v>0</v>
      </c>
      <c r="P15583" s="36">
        <v>12</v>
      </c>
      <c r="Q15583" s="37">
        <v>105</v>
      </c>
      <c r="R15583" s="36">
        <v>13</v>
      </c>
      <c r="S15583" s="39">
        <f t="shared" si="543"/>
        <v>100</v>
      </c>
      <c r="T15583" s="34" t="s">
        <v>50</v>
      </c>
      <c r="U15583" s="12">
        <f>EXP((alpha+(beta/speed))+(ceta*LN(speed)))</f>
        <v>0.44173344930953812</v>
      </c>
      <c r="V15583" s="8">
        <f t="shared" si="544"/>
        <v>100</v>
      </c>
    </row>
    <row r="15584" spans="1:22">
      <c r="A15584" s="34" t="s">
        <v>20</v>
      </c>
      <c r="B15584" s="34" t="s">
        <v>82</v>
      </c>
      <c r="C15584" s="5" t="s">
        <v>240</v>
      </c>
      <c r="D15584" s="35" t="s">
        <v>87</v>
      </c>
      <c r="E15584" s="36" t="s">
        <v>14</v>
      </c>
      <c r="F15584" s="37">
        <v>100</v>
      </c>
      <c r="G15584" s="38">
        <v>-0.04</v>
      </c>
      <c r="H15584" s="34">
        <v>0.99806047737750614</v>
      </c>
      <c r="I15584" s="35">
        <v>-5.0804222284612961E-2</v>
      </c>
      <c r="J15584" s="35">
        <v>12.843630361316276</v>
      </c>
      <c r="K15584" s="35">
        <v>1.0367915099296554</v>
      </c>
      <c r="L15584" s="35">
        <v>1.2574980166133802</v>
      </c>
      <c r="M15584" s="35">
        <v>-1.1859097384520423E-3</v>
      </c>
      <c r="N15584" s="35">
        <v>0</v>
      </c>
      <c r="O15584" s="35">
        <v>0</v>
      </c>
      <c r="P15584" s="36">
        <v>12</v>
      </c>
      <c r="Q15584" s="37">
        <v>105</v>
      </c>
      <c r="R15584" s="36">
        <v>10</v>
      </c>
      <c r="S15584" s="39">
        <f t="shared" si="543"/>
        <v>100</v>
      </c>
      <c r="T15584" s="34" t="s">
        <v>44</v>
      </c>
      <c r="U15584" s="12">
        <f>(alpha+(beta/(1+EXP((((-1)*ceta)+(delta*LN(speed)))+(epsilon*speed)))))</f>
        <v>7.2584527674238536E-2</v>
      </c>
      <c r="V15584" s="8">
        <f t="shared" si="544"/>
        <v>100</v>
      </c>
    </row>
    <row r="15585" spans="1:22">
      <c r="A15585" s="34" t="s">
        <v>20</v>
      </c>
      <c r="B15585" s="34" t="s">
        <v>82</v>
      </c>
      <c r="C15585" s="5" t="s">
        <v>240</v>
      </c>
      <c r="D15585" s="35" t="s">
        <v>87</v>
      </c>
      <c r="E15585" s="36" t="s">
        <v>18</v>
      </c>
      <c r="F15585" s="37">
        <v>100</v>
      </c>
      <c r="G15585" s="38">
        <v>-0.04</v>
      </c>
      <c r="H15585" s="34">
        <v>0.99793896502090118</v>
      </c>
      <c r="I15585" s="35">
        <v>5.4528917073858212</v>
      </c>
      <c r="J15585" s="35">
        <v>0.99606932091034428</v>
      </c>
      <c r="K15585" s="35">
        <v>-0.90377957298255107</v>
      </c>
      <c r="L15585" s="35">
        <v>0</v>
      </c>
      <c r="M15585" s="35">
        <v>0</v>
      </c>
      <c r="N15585" s="35">
        <v>0</v>
      </c>
      <c r="O15585" s="35">
        <v>0</v>
      </c>
      <c r="P15585" s="36">
        <v>12</v>
      </c>
      <c r="Q15585" s="37">
        <v>105</v>
      </c>
      <c r="R15585" s="36">
        <v>0</v>
      </c>
      <c r="S15585" s="39">
        <f t="shared" si="543"/>
        <v>100</v>
      </c>
      <c r="T15585" s="34" t="s">
        <v>29</v>
      </c>
      <c r="U15585" s="12">
        <f>((alpha*(beta^speed))*(speed^ceta))</f>
        <v>5.7282784873003222E-2</v>
      </c>
      <c r="V15585" s="8">
        <f t="shared" si="544"/>
        <v>100</v>
      </c>
    </row>
    <row r="15586" spans="1:22">
      <c r="A15586" s="34" t="s">
        <v>20</v>
      </c>
      <c r="B15586" s="34" t="s">
        <v>82</v>
      </c>
      <c r="C15586" s="5" t="s">
        <v>240</v>
      </c>
      <c r="D15586" s="35" t="s">
        <v>87</v>
      </c>
      <c r="E15586" s="36" t="s">
        <v>17</v>
      </c>
      <c r="F15586" s="37">
        <v>100</v>
      </c>
      <c r="G15586" s="38">
        <v>-0.04</v>
      </c>
      <c r="H15586" s="34">
        <v>0.98983458687722758</v>
      </c>
      <c r="I15586" s="35">
        <v>12.515398567725905</v>
      </c>
      <c r="J15586" s="35">
        <v>-15.24975161123519</v>
      </c>
      <c r="K15586" s="35">
        <v>-2.0504537249081305</v>
      </c>
      <c r="L15586" s="35">
        <v>0</v>
      </c>
      <c r="M15586" s="35">
        <v>0</v>
      </c>
      <c r="N15586" s="35">
        <v>0</v>
      </c>
      <c r="O15586" s="35">
        <v>0</v>
      </c>
      <c r="P15586" s="36">
        <v>12</v>
      </c>
      <c r="Q15586" s="37">
        <v>105</v>
      </c>
      <c r="R15586" s="36">
        <v>13</v>
      </c>
      <c r="S15586" s="39">
        <f t="shared" si="543"/>
        <v>100</v>
      </c>
      <c r="T15586" s="34" t="s">
        <v>50</v>
      </c>
      <c r="U15586" s="12">
        <f>EXP((alpha+(beta/speed))+(ceta*LN(speed)))</f>
        <v>18.54523142406962</v>
      </c>
      <c r="V15586" s="8">
        <f t="shared" si="544"/>
        <v>100</v>
      </c>
    </row>
    <row r="15587" spans="1:22">
      <c r="A15587" s="34" t="s">
        <v>20</v>
      </c>
      <c r="B15587" s="34" t="s">
        <v>82</v>
      </c>
      <c r="C15587" s="5" t="s">
        <v>240</v>
      </c>
      <c r="D15587" s="35" t="s">
        <v>87</v>
      </c>
      <c r="E15587" s="36" t="s">
        <v>15</v>
      </c>
      <c r="F15587" s="37">
        <v>0</v>
      </c>
      <c r="G15587" s="38">
        <v>-0.02</v>
      </c>
      <c r="H15587" s="34">
        <v>0.99518437858279485</v>
      </c>
      <c r="I15587" s="35">
        <v>0.70795681322638981</v>
      </c>
      <c r="J15587" s="35">
        <v>65.595497478816711</v>
      </c>
      <c r="K15587" s="35">
        <v>0.12476370779635836</v>
      </c>
      <c r="L15587" s="35">
        <v>0.93248940398022184</v>
      </c>
      <c r="M15587" s="35">
        <v>1.6022889510229607E-2</v>
      </c>
      <c r="N15587" s="35">
        <v>0</v>
      </c>
      <c r="O15587" s="35">
        <v>0</v>
      </c>
      <c r="P15587" s="36">
        <v>12</v>
      </c>
      <c r="Q15587" s="37">
        <v>105</v>
      </c>
      <c r="R15587" s="36">
        <v>10</v>
      </c>
      <c r="S15587" s="39">
        <f t="shared" si="543"/>
        <v>100</v>
      </c>
      <c r="T15587" s="34" t="s">
        <v>44</v>
      </c>
      <c r="U15587" s="12">
        <f>(alpha+(beta/(1+EXP((((-1)*ceta)+(delta*LN(speed)))+(epsilon*speed)))))</f>
        <v>0.91159714861419916</v>
      </c>
      <c r="V15587" s="8">
        <f t="shared" si="544"/>
        <v>100</v>
      </c>
    </row>
    <row r="15588" spans="1:22">
      <c r="A15588" s="34" t="s">
        <v>20</v>
      </c>
      <c r="B15588" s="34" t="s">
        <v>82</v>
      </c>
      <c r="C15588" s="5" t="s">
        <v>240</v>
      </c>
      <c r="D15588" s="35" t="s">
        <v>87</v>
      </c>
      <c r="E15588" s="36" t="s">
        <v>16</v>
      </c>
      <c r="F15588" s="37">
        <v>0</v>
      </c>
      <c r="G15588" s="38">
        <v>-0.02</v>
      </c>
      <c r="H15588" s="34">
        <v>0.99744879251868634</v>
      </c>
      <c r="I15588" s="35">
        <v>1.2327626289202966</v>
      </c>
      <c r="J15588" s="35">
        <v>430.85854590234828</v>
      </c>
      <c r="K15588" s="35">
        <v>-0.63640159646080663</v>
      </c>
      <c r="L15588" s="35">
        <v>0.87558440062811604</v>
      </c>
      <c r="M15588" s="35">
        <v>2.361903730531598E-2</v>
      </c>
      <c r="N15588" s="35">
        <v>0</v>
      </c>
      <c r="O15588" s="35">
        <v>0</v>
      </c>
      <c r="P15588" s="36">
        <v>12</v>
      </c>
      <c r="Q15588" s="37">
        <v>105</v>
      </c>
      <c r="R15588" s="36">
        <v>10</v>
      </c>
      <c r="S15588" s="39">
        <f t="shared" si="543"/>
        <v>100</v>
      </c>
      <c r="T15588" s="34" t="s">
        <v>44</v>
      </c>
      <c r="U15588" s="12">
        <f>(alpha+(beta/(1+EXP((((-1)*ceta)+(delta*LN(speed)))+(epsilon*speed)))))</f>
        <v>1.6135078845085924</v>
      </c>
      <c r="V15588" s="8">
        <f t="shared" si="544"/>
        <v>100</v>
      </c>
    </row>
    <row r="15589" spans="1:22">
      <c r="A15589" s="34" t="s">
        <v>20</v>
      </c>
      <c r="B15589" s="34" t="s">
        <v>82</v>
      </c>
      <c r="C15589" s="5" t="s">
        <v>240</v>
      </c>
      <c r="D15589" s="35" t="s">
        <v>87</v>
      </c>
      <c r="E15589" s="36" t="s">
        <v>14</v>
      </c>
      <c r="F15589" s="37">
        <v>0</v>
      </c>
      <c r="G15589" s="38">
        <v>-0.02</v>
      </c>
      <c r="H15589" s="34">
        <v>0.99835247637096003</v>
      </c>
      <c r="I15589" s="35">
        <v>24.389594184499405</v>
      </c>
      <c r="J15589" s="35">
        <v>1.0005950080821702</v>
      </c>
      <c r="K15589" s="35">
        <v>-1.0794177046854951</v>
      </c>
      <c r="L15589" s="35">
        <v>0</v>
      </c>
      <c r="M15589" s="35">
        <v>0</v>
      </c>
      <c r="N15589" s="35">
        <v>0</v>
      </c>
      <c r="O15589" s="35">
        <v>0</v>
      </c>
      <c r="P15589" s="36">
        <v>12</v>
      </c>
      <c r="Q15589" s="37">
        <v>105</v>
      </c>
      <c r="R15589" s="36">
        <v>0</v>
      </c>
      <c r="S15589" s="39">
        <f t="shared" si="543"/>
        <v>100</v>
      </c>
      <c r="T15589" s="34" t="s">
        <v>29</v>
      </c>
      <c r="U15589" s="12">
        <f>((alpha*(beta^speed))*(speed^ceta))</f>
        <v>0.17955700500284336</v>
      </c>
      <c r="V15589" s="8">
        <f t="shared" si="544"/>
        <v>100</v>
      </c>
    </row>
    <row r="15590" spans="1:22">
      <c r="A15590" s="34" t="s">
        <v>20</v>
      </c>
      <c r="B15590" s="34" t="s">
        <v>82</v>
      </c>
      <c r="C15590" s="5" t="s">
        <v>240</v>
      </c>
      <c r="D15590" s="35" t="s">
        <v>87</v>
      </c>
      <c r="E15590" s="36" t="s">
        <v>18</v>
      </c>
      <c r="F15590" s="37">
        <v>0</v>
      </c>
      <c r="G15590" s="38">
        <v>-0.02</v>
      </c>
      <c r="H15590" s="34">
        <v>0.99586698558736486</v>
      </c>
      <c r="I15590" s="35">
        <v>-5.601417818222193E-2</v>
      </c>
      <c r="J15590" s="35">
        <v>0.14810808183322982</v>
      </c>
      <c r="K15590" s="35">
        <v>1.1292744308913714</v>
      </c>
      <c r="L15590" s="35">
        <v>0</v>
      </c>
      <c r="M15590" s="35">
        <v>0</v>
      </c>
      <c r="N15590" s="35">
        <v>0</v>
      </c>
      <c r="O15590" s="35">
        <v>0</v>
      </c>
      <c r="P15590" s="36">
        <v>12</v>
      </c>
      <c r="Q15590" s="37">
        <v>105</v>
      </c>
      <c r="R15590" s="36">
        <v>2</v>
      </c>
      <c r="S15590" s="39">
        <f t="shared" si="543"/>
        <v>100</v>
      </c>
      <c r="T15590" s="34" t="s">
        <v>31</v>
      </c>
      <c r="U15590" s="12">
        <f>((alpha+(beta*speed))^((-1)/ceta))</f>
        <v>9.2231917611799566E-2</v>
      </c>
      <c r="V15590" s="8">
        <f t="shared" si="544"/>
        <v>100</v>
      </c>
    </row>
    <row r="15591" spans="1:22">
      <c r="A15591" s="34" t="s">
        <v>20</v>
      </c>
      <c r="B15591" s="34" t="s">
        <v>82</v>
      </c>
      <c r="C15591" s="5" t="s">
        <v>240</v>
      </c>
      <c r="D15591" s="35" t="s">
        <v>87</v>
      </c>
      <c r="E15591" s="36" t="s">
        <v>17</v>
      </c>
      <c r="F15591" s="37">
        <v>0</v>
      </c>
      <c r="G15591" s="38">
        <v>-0.02</v>
      </c>
      <c r="H15591" s="34">
        <v>0.99495842449678951</v>
      </c>
      <c r="I15591" s="35">
        <v>10.061747773214433</v>
      </c>
      <c r="J15591" s="35">
        <v>-5.0209097991726495</v>
      </c>
      <c r="K15591" s="35">
        <v>-1.309214024907992</v>
      </c>
      <c r="L15591" s="35">
        <v>0</v>
      </c>
      <c r="M15591" s="35">
        <v>0</v>
      </c>
      <c r="N15591" s="35">
        <v>0</v>
      </c>
      <c r="O15591" s="35">
        <v>0</v>
      </c>
      <c r="P15591" s="36">
        <v>12</v>
      </c>
      <c r="Q15591" s="37">
        <v>105</v>
      </c>
      <c r="R15591" s="36">
        <v>13</v>
      </c>
      <c r="S15591" s="39">
        <f t="shared" si="543"/>
        <v>100</v>
      </c>
      <c r="T15591" s="34" t="s">
        <v>50</v>
      </c>
      <c r="U15591" s="12">
        <f>EXP((alpha+(beta/speed))+(ceta*LN(speed)))</f>
        <v>53.644839738497041</v>
      </c>
      <c r="V15591" s="8">
        <f t="shared" si="544"/>
        <v>100</v>
      </c>
    </row>
    <row r="15592" spans="1:22">
      <c r="A15592" s="34" t="s">
        <v>20</v>
      </c>
      <c r="B15592" s="34" t="s">
        <v>82</v>
      </c>
      <c r="C15592" s="5" t="s">
        <v>240</v>
      </c>
      <c r="D15592" s="35" t="s">
        <v>87</v>
      </c>
      <c r="E15592" s="36" t="s">
        <v>15</v>
      </c>
      <c r="F15592" s="37">
        <v>50</v>
      </c>
      <c r="G15592" s="38">
        <v>-0.02</v>
      </c>
      <c r="H15592" s="34">
        <v>0.99441900973752206</v>
      </c>
      <c r="I15592" s="35">
        <v>3.3429957763063983E-2</v>
      </c>
      <c r="J15592" s="35">
        <v>7.749775686539174E-3</v>
      </c>
      <c r="K15592" s="35">
        <v>1.131215796594923</v>
      </c>
      <c r="L15592" s="35">
        <v>0</v>
      </c>
      <c r="M15592" s="35">
        <v>0</v>
      </c>
      <c r="N15592" s="35">
        <v>0</v>
      </c>
      <c r="O15592" s="35">
        <v>0</v>
      </c>
      <c r="P15592" s="36">
        <v>12</v>
      </c>
      <c r="Q15592" s="37">
        <v>105</v>
      </c>
      <c r="R15592" s="36">
        <v>6</v>
      </c>
      <c r="S15592" s="39">
        <f t="shared" si="543"/>
        <v>100</v>
      </c>
      <c r="T15592" s="34" t="s">
        <v>37</v>
      </c>
      <c r="U15592" s="12">
        <f>(1/(alpha+(beta*(speed^ceta))))</f>
        <v>0.68890676170431253</v>
      </c>
      <c r="V15592" s="8">
        <f t="shared" si="544"/>
        <v>100</v>
      </c>
    </row>
    <row r="15593" spans="1:22">
      <c r="A15593" s="34" t="s">
        <v>20</v>
      </c>
      <c r="B15593" s="34" t="s">
        <v>82</v>
      </c>
      <c r="C15593" s="5" t="s">
        <v>240</v>
      </c>
      <c r="D15593" s="35" t="s">
        <v>87</v>
      </c>
      <c r="E15593" s="36" t="s">
        <v>16</v>
      </c>
      <c r="F15593" s="37">
        <v>50</v>
      </c>
      <c r="G15593" s="38">
        <v>-0.02</v>
      </c>
      <c r="H15593" s="34">
        <v>0.99558964810209605</v>
      </c>
      <c r="I15593" s="35">
        <v>0.69609501221239012</v>
      </c>
      <c r="J15593" s="35">
        <v>150.1112314437425</v>
      </c>
      <c r="K15593" s="35">
        <v>0.70336698934069952</v>
      </c>
      <c r="L15593" s="35">
        <v>0.97284458295730869</v>
      </c>
      <c r="M15593" s="35">
        <v>1.8007444476161847E-2</v>
      </c>
      <c r="N15593" s="35">
        <v>0</v>
      </c>
      <c r="O15593" s="35">
        <v>0</v>
      </c>
      <c r="P15593" s="36">
        <v>12</v>
      </c>
      <c r="Q15593" s="37">
        <v>105</v>
      </c>
      <c r="R15593" s="36">
        <v>10</v>
      </c>
      <c r="S15593" s="39">
        <f t="shared" si="543"/>
        <v>100</v>
      </c>
      <c r="T15593" s="34" t="s">
        <v>44</v>
      </c>
      <c r="U15593" s="12">
        <f>(alpha+(beta/(1+EXP((((-1)*ceta)+(delta*LN(speed)))+(epsilon*speed)))))</f>
        <v>1.2616822838160422</v>
      </c>
      <c r="V15593" s="8">
        <f t="shared" si="544"/>
        <v>100</v>
      </c>
    </row>
    <row r="15594" spans="1:22">
      <c r="A15594" s="34" t="s">
        <v>20</v>
      </c>
      <c r="B15594" s="34" t="s">
        <v>82</v>
      </c>
      <c r="C15594" s="5" t="s">
        <v>240</v>
      </c>
      <c r="D15594" s="35" t="s">
        <v>87</v>
      </c>
      <c r="E15594" s="36" t="s">
        <v>14</v>
      </c>
      <c r="F15594" s="37">
        <v>50</v>
      </c>
      <c r="G15594" s="38">
        <v>-0.02</v>
      </c>
      <c r="H15594" s="34">
        <v>0.99845244362091046</v>
      </c>
      <c r="I15594" s="35">
        <v>-2.1578909150224864E-2</v>
      </c>
      <c r="J15594" s="35">
        <v>5.0689754484418814E-2</v>
      </c>
      <c r="K15594" s="35">
        <v>2.1958084545165311E-4</v>
      </c>
      <c r="L15594" s="35">
        <v>0</v>
      </c>
      <c r="M15594" s="35">
        <v>0</v>
      </c>
      <c r="N15594" s="35">
        <v>0</v>
      </c>
      <c r="O15594" s="35">
        <v>0</v>
      </c>
      <c r="P15594" s="36">
        <v>12</v>
      </c>
      <c r="Q15594" s="37">
        <v>105</v>
      </c>
      <c r="R15594" s="36">
        <v>5</v>
      </c>
      <c r="S15594" s="39">
        <f t="shared" si="543"/>
        <v>100</v>
      </c>
      <c r="T15594" s="34" t="s">
        <v>36</v>
      </c>
      <c r="U15594" s="12">
        <f>(1/(((ceta*(speed^2))+(beta*speed))+alpha))</f>
        <v>0.13806043054902414</v>
      </c>
      <c r="V15594" s="8">
        <f t="shared" si="544"/>
        <v>100</v>
      </c>
    </row>
    <row r="15595" spans="1:22">
      <c r="A15595" s="34" t="s">
        <v>20</v>
      </c>
      <c r="B15595" s="34" t="s">
        <v>82</v>
      </c>
      <c r="C15595" s="5" t="s">
        <v>240</v>
      </c>
      <c r="D15595" s="35" t="s">
        <v>87</v>
      </c>
      <c r="E15595" s="36" t="s">
        <v>18</v>
      </c>
      <c r="F15595" s="37">
        <v>50</v>
      </c>
      <c r="G15595" s="38">
        <v>-0.02</v>
      </c>
      <c r="H15595" s="34">
        <v>0.99728252769898362</v>
      </c>
      <c r="I15595" s="35">
        <v>5.2936240886683761</v>
      </c>
      <c r="J15595" s="35">
        <v>0.99725183883973778</v>
      </c>
      <c r="K15595" s="35">
        <v>-0.86018036786618512</v>
      </c>
      <c r="L15595" s="35">
        <v>0</v>
      </c>
      <c r="M15595" s="35">
        <v>0</v>
      </c>
      <c r="N15595" s="35">
        <v>0</v>
      </c>
      <c r="O15595" s="35">
        <v>0</v>
      </c>
      <c r="P15595" s="36">
        <v>12</v>
      </c>
      <c r="Q15595" s="37">
        <v>105</v>
      </c>
      <c r="R15595" s="36">
        <v>0</v>
      </c>
      <c r="S15595" s="39">
        <f t="shared" si="543"/>
        <v>100</v>
      </c>
      <c r="T15595" s="34" t="s">
        <v>29</v>
      </c>
      <c r="U15595" s="12">
        <f>((alpha*(beta^speed))*(speed^ceta))</f>
        <v>7.6537970168061686E-2</v>
      </c>
      <c r="V15595" s="8">
        <f t="shared" si="544"/>
        <v>100</v>
      </c>
    </row>
    <row r="15596" spans="1:22">
      <c r="A15596" s="34" t="s">
        <v>20</v>
      </c>
      <c r="B15596" s="34" t="s">
        <v>82</v>
      </c>
      <c r="C15596" s="5" t="s">
        <v>240</v>
      </c>
      <c r="D15596" s="35" t="s">
        <v>87</v>
      </c>
      <c r="E15596" s="36" t="s">
        <v>17</v>
      </c>
      <c r="F15596" s="37">
        <v>50</v>
      </c>
      <c r="G15596" s="38">
        <v>-0.02</v>
      </c>
      <c r="H15596" s="34">
        <v>0.99213096280220625</v>
      </c>
      <c r="I15596" s="35">
        <v>10.698622349486888</v>
      </c>
      <c r="J15596" s="35">
        <v>-8.0934552918564169</v>
      </c>
      <c r="K15596" s="35">
        <v>-1.4622216421873662</v>
      </c>
      <c r="L15596" s="35">
        <v>0</v>
      </c>
      <c r="M15596" s="35">
        <v>0</v>
      </c>
      <c r="N15596" s="35">
        <v>0</v>
      </c>
      <c r="O15596" s="35">
        <v>0</v>
      </c>
      <c r="P15596" s="36">
        <v>12</v>
      </c>
      <c r="Q15596" s="37">
        <v>105</v>
      </c>
      <c r="R15596" s="36">
        <v>13</v>
      </c>
      <c r="S15596" s="39">
        <f t="shared" si="543"/>
        <v>100</v>
      </c>
      <c r="T15596" s="34" t="s">
        <v>50</v>
      </c>
      <c r="U15596" s="12">
        <f>EXP((alpha+(beta/speed))+(ceta*LN(speed)))</f>
        <v>48.613841002993063</v>
      </c>
      <c r="V15596" s="8">
        <f t="shared" si="544"/>
        <v>100</v>
      </c>
    </row>
    <row r="15597" spans="1:22">
      <c r="A15597" s="34" t="s">
        <v>20</v>
      </c>
      <c r="B15597" s="34" t="s">
        <v>82</v>
      </c>
      <c r="C15597" s="5" t="s">
        <v>240</v>
      </c>
      <c r="D15597" s="35" t="s">
        <v>87</v>
      </c>
      <c r="E15597" s="36" t="s">
        <v>15</v>
      </c>
      <c r="F15597" s="37">
        <v>100</v>
      </c>
      <c r="G15597" s="38">
        <v>-0.02</v>
      </c>
      <c r="H15597" s="34">
        <v>0.9925501188910153</v>
      </c>
      <c r="I15597" s="35">
        <v>5.2795693367933189E-2</v>
      </c>
      <c r="J15597" s="35">
        <v>4.9019753461833834E-3</v>
      </c>
      <c r="K15597" s="35">
        <v>1.251753899489952</v>
      </c>
      <c r="L15597" s="35">
        <v>0</v>
      </c>
      <c r="M15597" s="35">
        <v>0</v>
      </c>
      <c r="N15597" s="35">
        <v>0</v>
      </c>
      <c r="O15597" s="35">
        <v>0</v>
      </c>
      <c r="P15597" s="36">
        <v>12</v>
      </c>
      <c r="Q15597" s="37">
        <v>105</v>
      </c>
      <c r="R15597" s="36">
        <v>6</v>
      </c>
      <c r="S15597" s="39">
        <f t="shared" si="543"/>
        <v>100</v>
      </c>
      <c r="T15597" s="34" t="s">
        <v>37</v>
      </c>
      <c r="U15597" s="12">
        <f>(1/(alpha+(beta*(speed^ceta))))</f>
        <v>0.61900049174575533</v>
      </c>
      <c r="V15597" s="8">
        <f t="shared" si="544"/>
        <v>100</v>
      </c>
    </row>
    <row r="15598" spans="1:22">
      <c r="A15598" s="34" t="s">
        <v>20</v>
      </c>
      <c r="B15598" s="34" t="s">
        <v>82</v>
      </c>
      <c r="C15598" s="5" t="s">
        <v>240</v>
      </c>
      <c r="D15598" s="35" t="s">
        <v>87</v>
      </c>
      <c r="E15598" s="36" t="s">
        <v>16</v>
      </c>
      <c r="F15598" s="37">
        <v>100</v>
      </c>
      <c r="G15598" s="38">
        <v>-0.02</v>
      </c>
      <c r="H15598" s="34">
        <v>0.99394272938367556</v>
      </c>
      <c r="I15598" s="35">
        <v>0.45553111819503683</v>
      </c>
      <c r="J15598" s="35">
        <v>171.86322618746314</v>
      </c>
      <c r="K15598" s="35">
        <v>0.45685378272430499</v>
      </c>
      <c r="L15598" s="35">
        <v>0.93624854474425245</v>
      </c>
      <c r="M15598" s="35">
        <v>1.6726944548539849E-2</v>
      </c>
      <c r="N15598" s="35">
        <v>0</v>
      </c>
      <c r="O15598" s="35">
        <v>0</v>
      </c>
      <c r="P15598" s="36">
        <v>12</v>
      </c>
      <c r="Q15598" s="37">
        <v>105</v>
      </c>
      <c r="R15598" s="36">
        <v>10</v>
      </c>
      <c r="S15598" s="39">
        <f t="shared" si="543"/>
        <v>100</v>
      </c>
      <c r="T15598" s="34" t="s">
        <v>44</v>
      </c>
      <c r="U15598" s="12">
        <f>(alpha+(beta/(1+EXP((((-1)*ceta)+(delta*LN(speed)))+(epsilon*speed)))))</f>
        <v>1.1361900549698658</v>
      </c>
      <c r="V15598" s="8">
        <f t="shared" si="544"/>
        <v>100</v>
      </c>
    </row>
    <row r="15599" spans="1:22">
      <c r="A15599" s="34" t="s">
        <v>20</v>
      </c>
      <c r="B15599" s="34" t="s">
        <v>82</v>
      </c>
      <c r="C15599" s="5" t="s">
        <v>240</v>
      </c>
      <c r="D15599" s="35" t="s">
        <v>87</v>
      </c>
      <c r="E15599" s="36" t="s">
        <v>14</v>
      </c>
      <c r="F15599" s="37">
        <v>100</v>
      </c>
      <c r="G15599" s="38">
        <v>-0.02</v>
      </c>
      <c r="H15599" s="34">
        <v>0.99841380086084808</v>
      </c>
      <c r="I15599" s="35">
        <v>-3.2083045420128513E-2</v>
      </c>
      <c r="J15599" s="35">
        <v>5.1866016473524422E-2</v>
      </c>
      <c r="K15599" s="35">
        <v>3.0878884669649286E-4</v>
      </c>
      <c r="L15599" s="35">
        <v>0</v>
      </c>
      <c r="M15599" s="35">
        <v>0</v>
      </c>
      <c r="N15599" s="35">
        <v>0</v>
      </c>
      <c r="O15599" s="35">
        <v>0</v>
      </c>
      <c r="P15599" s="36">
        <v>12</v>
      </c>
      <c r="Q15599" s="37">
        <v>105</v>
      </c>
      <c r="R15599" s="36">
        <v>5</v>
      </c>
      <c r="S15599" s="39">
        <f t="shared" si="543"/>
        <v>100</v>
      </c>
      <c r="T15599" s="34" t="s">
        <v>36</v>
      </c>
      <c r="U15599" s="12">
        <f>(1/(((ceta*(speed^2))+(beta*speed))+alpha))</f>
        <v>0.12132378219628392</v>
      </c>
      <c r="V15599" s="8">
        <f t="shared" si="544"/>
        <v>100</v>
      </c>
    </row>
    <row r="15600" spans="1:22">
      <c r="A15600" s="34" t="s">
        <v>20</v>
      </c>
      <c r="B15600" s="34" t="s">
        <v>82</v>
      </c>
      <c r="C15600" s="5" t="s">
        <v>240</v>
      </c>
      <c r="D15600" s="35" t="s">
        <v>87</v>
      </c>
      <c r="E15600" s="36" t="s">
        <v>18</v>
      </c>
      <c r="F15600" s="37">
        <v>100</v>
      </c>
      <c r="G15600" s="38">
        <v>-0.02</v>
      </c>
      <c r="H15600" s="34">
        <v>0.99762724179346307</v>
      </c>
      <c r="I15600" s="35">
        <v>5.1550047455345549</v>
      </c>
      <c r="J15600" s="35">
        <v>0.99623450914596734</v>
      </c>
      <c r="K15600" s="35">
        <v>-0.84896252172160935</v>
      </c>
      <c r="L15600" s="35">
        <v>0</v>
      </c>
      <c r="M15600" s="35">
        <v>0</v>
      </c>
      <c r="N15600" s="35">
        <v>0</v>
      </c>
      <c r="O15600" s="35">
        <v>0</v>
      </c>
      <c r="P15600" s="36">
        <v>12</v>
      </c>
      <c r="Q15600" s="37">
        <v>105</v>
      </c>
      <c r="R15600" s="36">
        <v>0</v>
      </c>
      <c r="S15600" s="39">
        <f t="shared" si="543"/>
        <v>100</v>
      </c>
      <c r="T15600" s="34" t="s">
        <v>29</v>
      </c>
      <c r="U15600" s="12">
        <f>((alpha*(beta^speed))*(speed^ceta))</f>
        <v>7.0869957048852406E-2</v>
      </c>
      <c r="V15600" s="8">
        <f t="shared" si="544"/>
        <v>100</v>
      </c>
    </row>
    <row r="15601" spans="1:22">
      <c r="A15601" s="34" t="s">
        <v>20</v>
      </c>
      <c r="B15601" s="34" t="s">
        <v>82</v>
      </c>
      <c r="C15601" s="5" t="s">
        <v>240</v>
      </c>
      <c r="D15601" s="35" t="s">
        <v>87</v>
      </c>
      <c r="E15601" s="36" t="s">
        <v>17</v>
      </c>
      <c r="F15601" s="37">
        <v>100</v>
      </c>
      <c r="G15601" s="38">
        <v>-0.02</v>
      </c>
      <c r="H15601" s="34">
        <v>0.98901717267560663</v>
      </c>
      <c r="I15601" s="35">
        <v>11.091201711935806</v>
      </c>
      <c r="J15601" s="35">
        <v>-10.096760997330358</v>
      </c>
      <c r="K15601" s="35">
        <v>-1.5502699571861607</v>
      </c>
      <c r="L15601" s="35">
        <v>0</v>
      </c>
      <c r="M15601" s="35">
        <v>0</v>
      </c>
      <c r="N15601" s="35">
        <v>0</v>
      </c>
      <c r="O15601" s="35">
        <v>0</v>
      </c>
      <c r="P15601" s="36">
        <v>12</v>
      </c>
      <c r="Q15601" s="37">
        <v>105</v>
      </c>
      <c r="R15601" s="36">
        <v>13</v>
      </c>
      <c r="S15601" s="39">
        <f t="shared" si="543"/>
        <v>100</v>
      </c>
      <c r="T15601" s="34" t="s">
        <v>50</v>
      </c>
      <c r="U15601" s="12">
        <f>EXP((alpha+(beta/speed))+(ceta*LN(speed)))</f>
        <v>47.039003294364996</v>
      </c>
      <c r="V15601" s="8">
        <f t="shared" si="544"/>
        <v>100</v>
      </c>
    </row>
    <row r="15602" spans="1:22">
      <c r="A15602" s="34" t="s">
        <v>20</v>
      </c>
      <c r="B15602" s="34" t="s">
        <v>82</v>
      </c>
      <c r="C15602" s="5" t="s">
        <v>240</v>
      </c>
      <c r="D15602" s="35" t="s">
        <v>87</v>
      </c>
      <c r="E15602" s="36" t="s">
        <v>15</v>
      </c>
      <c r="F15602" s="37">
        <v>0</v>
      </c>
      <c r="G15602" s="38">
        <v>0.02</v>
      </c>
      <c r="H15602" s="34">
        <v>0.9857896823821557</v>
      </c>
      <c r="I15602" s="35">
        <v>1.2027543875427531</v>
      </c>
      <c r="J15602" s="35">
        <v>64.570843557480842</v>
      </c>
      <c r="K15602" s="35">
        <v>8.5371345349903538E-2</v>
      </c>
      <c r="L15602" s="35">
        <v>0.95130178396802034</v>
      </c>
      <c r="M15602" s="35">
        <v>1.3952763255096277E-2</v>
      </c>
      <c r="N15602" s="35">
        <v>0</v>
      </c>
      <c r="O15602" s="35">
        <v>0</v>
      </c>
      <c r="P15602" s="36">
        <v>12</v>
      </c>
      <c r="Q15602" s="37">
        <v>105</v>
      </c>
      <c r="R15602" s="36">
        <v>10</v>
      </c>
      <c r="S15602" s="39">
        <f t="shared" si="543"/>
        <v>100</v>
      </c>
      <c r="T15602" s="34" t="s">
        <v>44</v>
      </c>
      <c r="U15602" s="12">
        <f>(alpha+(beta/(1+EXP((((-1)*ceta)+(delta*LN(speed)))+(epsilon*speed)))))</f>
        <v>1.420066688477128</v>
      </c>
      <c r="V15602" s="8">
        <f t="shared" si="544"/>
        <v>100</v>
      </c>
    </row>
    <row r="15603" spans="1:22">
      <c r="A15603" s="34" t="s">
        <v>20</v>
      </c>
      <c r="B15603" s="34" t="s">
        <v>82</v>
      </c>
      <c r="C15603" s="5" t="s">
        <v>240</v>
      </c>
      <c r="D15603" s="35" t="s">
        <v>87</v>
      </c>
      <c r="E15603" s="36" t="s">
        <v>16</v>
      </c>
      <c r="F15603" s="37">
        <v>0</v>
      </c>
      <c r="G15603" s="38">
        <v>0.02</v>
      </c>
      <c r="H15603" s="34">
        <v>0.99786861079554845</v>
      </c>
      <c r="I15603" s="35">
        <v>300.83054107999459</v>
      </c>
      <c r="J15603" s="35">
        <v>-1.0532984918835633</v>
      </c>
      <c r="K15603" s="35">
        <v>3.0755741512646475</v>
      </c>
      <c r="L15603" s="35">
        <v>0.17399124026396459</v>
      </c>
      <c r="M15603" s="35">
        <v>0</v>
      </c>
      <c r="N15603" s="35">
        <v>0</v>
      </c>
      <c r="O15603" s="35">
        <v>0</v>
      </c>
      <c r="P15603" s="36">
        <v>12</v>
      </c>
      <c r="Q15603" s="37">
        <v>105</v>
      </c>
      <c r="R15603" s="36">
        <v>1</v>
      </c>
      <c r="S15603" s="39">
        <f t="shared" si="543"/>
        <v>100</v>
      </c>
      <c r="T15603" s="34" t="s">
        <v>30</v>
      </c>
      <c r="U15603" s="12">
        <f>((alpha*(speed^beta))+(ceta*(speed^delta)))</f>
        <v>9.2069992626501342</v>
      </c>
      <c r="V15603" s="8">
        <f t="shared" si="544"/>
        <v>100</v>
      </c>
    </row>
    <row r="15604" spans="1:22">
      <c r="A15604" s="34" t="s">
        <v>20</v>
      </c>
      <c r="B15604" s="34" t="s">
        <v>82</v>
      </c>
      <c r="C15604" s="5" t="s">
        <v>240</v>
      </c>
      <c r="D15604" s="35" t="s">
        <v>87</v>
      </c>
      <c r="E15604" s="36" t="s">
        <v>14</v>
      </c>
      <c r="F15604" s="37">
        <v>0</v>
      </c>
      <c r="G15604" s="38">
        <v>0.02</v>
      </c>
      <c r="H15604" s="34">
        <v>0.99874403091416009</v>
      </c>
      <c r="I15604" s="35">
        <v>16.471973168872054</v>
      </c>
      <c r="J15604" s="35">
        <v>-0.91601837411474818</v>
      </c>
      <c r="K15604" s="35">
        <v>553.45595579932819</v>
      </c>
      <c r="L15604" s="35">
        <v>-3.5196899756598881</v>
      </c>
      <c r="M15604" s="35">
        <v>0</v>
      </c>
      <c r="N15604" s="35">
        <v>0</v>
      </c>
      <c r="O15604" s="35">
        <v>0</v>
      </c>
      <c r="P15604" s="36">
        <v>12</v>
      </c>
      <c r="Q15604" s="37">
        <v>105</v>
      </c>
      <c r="R15604" s="36">
        <v>1</v>
      </c>
      <c r="S15604" s="39">
        <f t="shared" si="543"/>
        <v>100</v>
      </c>
      <c r="T15604" s="34" t="s">
        <v>30</v>
      </c>
      <c r="U15604" s="12">
        <f>((alpha*(speed^beta))+(ceta*(speed^delta)))</f>
        <v>0.24254894816753356</v>
      </c>
      <c r="V15604" s="8">
        <f t="shared" si="544"/>
        <v>100</v>
      </c>
    </row>
    <row r="15605" spans="1:22">
      <c r="A15605" s="34" t="s">
        <v>20</v>
      </c>
      <c r="B15605" s="34" t="s">
        <v>82</v>
      </c>
      <c r="C15605" s="5" t="s">
        <v>240</v>
      </c>
      <c r="D15605" s="35" t="s">
        <v>87</v>
      </c>
      <c r="E15605" s="36" t="s">
        <v>18</v>
      </c>
      <c r="F15605" s="37">
        <v>0</v>
      </c>
      <c r="G15605" s="38">
        <v>0.02</v>
      </c>
      <c r="H15605" s="34">
        <v>0.99755769441653741</v>
      </c>
      <c r="I15605" s="35">
        <v>45.844768433747078</v>
      </c>
      <c r="J15605" s="35">
        <v>-2.4047136221976175</v>
      </c>
      <c r="K15605" s="35">
        <v>2.477733167918541</v>
      </c>
      <c r="L15605" s="35">
        <v>-0.63706654685285025</v>
      </c>
      <c r="M15605" s="35">
        <v>0</v>
      </c>
      <c r="N15605" s="35">
        <v>0</v>
      </c>
      <c r="O15605" s="35">
        <v>0</v>
      </c>
      <c r="P15605" s="36">
        <v>12</v>
      </c>
      <c r="Q15605" s="37">
        <v>105</v>
      </c>
      <c r="R15605" s="36">
        <v>1</v>
      </c>
      <c r="S15605" s="39">
        <f t="shared" si="543"/>
        <v>100</v>
      </c>
      <c r="T15605" s="34" t="s">
        <v>30</v>
      </c>
      <c r="U15605" s="12">
        <f>((alpha*(speed^beta))+(ceta*(speed^delta)))</f>
        <v>0.13251281860620906</v>
      </c>
      <c r="V15605" s="8">
        <f t="shared" si="544"/>
        <v>100</v>
      </c>
    </row>
    <row r="15606" spans="1:22">
      <c r="A15606" s="34" t="s">
        <v>20</v>
      </c>
      <c r="B15606" s="34" t="s">
        <v>82</v>
      </c>
      <c r="C15606" s="5" t="s">
        <v>240</v>
      </c>
      <c r="D15606" s="35" t="s">
        <v>87</v>
      </c>
      <c r="E15606" s="36" t="s">
        <v>17</v>
      </c>
      <c r="F15606" s="37">
        <v>0</v>
      </c>
      <c r="G15606" s="38">
        <v>0.02</v>
      </c>
      <c r="H15606" s="34">
        <v>0.99729179220277453</v>
      </c>
      <c r="I15606" s="35">
        <v>5352.8405095743865</v>
      </c>
      <c r="J15606" s="35">
        <v>1.0092741613805163</v>
      </c>
      <c r="K15606" s="35">
        <v>-0.79005854378913887</v>
      </c>
      <c r="L15606" s="35">
        <v>0</v>
      </c>
      <c r="M15606" s="35">
        <v>0</v>
      </c>
      <c r="N15606" s="35">
        <v>0</v>
      </c>
      <c r="O15606" s="35">
        <v>0</v>
      </c>
      <c r="P15606" s="36">
        <v>12</v>
      </c>
      <c r="Q15606" s="37">
        <v>105</v>
      </c>
      <c r="R15606" s="36">
        <v>0</v>
      </c>
      <c r="S15606" s="39">
        <f t="shared" si="543"/>
        <v>100</v>
      </c>
      <c r="T15606" s="34" t="s">
        <v>29</v>
      </c>
      <c r="U15606" s="12">
        <f>((alpha*(beta^speed))*(speed^ceta))</f>
        <v>354.30942893222556</v>
      </c>
      <c r="V15606" s="8">
        <f t="shared" si="544"/>
        <v>100</v>
      </c>
    </row>
    <row r="15607" spans="1:22">
      <c r="A15607" s="34" t="s">
        <v>20</v>
      </c>
      <c r="B15607" s="34" t="s">
        <v>82</v>
      </c>
      <c r="C15607" s="5" t="s">
        <v>240</v>
      </c>
      <c r="D15607" s="35" t="s">
        <v>87</v>
      </c>
      <c r="E15607" s="36" t="s">
        <v>15</v>
      </c>
      <c r="F15607" s="37">
        <v>50</v>
      </c>
      <c r="G15607" s="38">
        <v>0.02</v>
      </c>
      <c r="H15607" s="34">
        <v>0.97440068180083061</v>
      </c>
      <c r="I15607" s="35">
        <v>1.4246508701789167</v>
      </c>
      <c r="J15607" s="35">
        <v>53.777944114697803</v>
      </c>
      <c r="K15607" s="35">
        <v>4.7617332304284998E-2</v>
      </c>
      <c r="L15607" s="35">
        <v>0.84115384532038229</v>
      </c>
      <c r="M15607" s="35">
        <v>1.8669946842897155E-2</v>
      </c>
      <c r="N15607" s="35">
        <v>0</v>
      </c>
      <c r="O15607" s="35">
        <v>0</v>
      </c>
      <c r="P15607" s="36">
        <v>12</v>
      </c>
      <c r="Q15607" s="37">
        <v>105</v>
      </c>
      <c r="R15607" s="36">
        <v>10</v>
      </c>
      <c r="S15607" s="39">
        <f t="shared" si="543"/>
        <v>100</v>
      </c>
      <c r="T15607" s="34" t="s">
        <v>44</v>
      </c>
      <c r="U15607" s="12">
        <f>(alpha+(beta/(1+EXP((((-1)*ceta)+(delta*LN(speed)))+(epsilon*speed)))))</f>
        <v>1.605239385601416</v>
      </c>
      <c r="V15607" s="8">
        <f t="shared" si="544"/>
        <v>100</v>
      </c>
    </row>
    <row r="15608" spans="1:22">
      <c r="A15608" s="34" t="s">
        <v>20</v>
      </c>
      <c r="B15608" s="34" t="s">
        <v>82</v>
      </c>
      <c r="C15608" s="5" t="s">
        <v>240</v>
      </c>
      <c r="D15608" s="35" t="s">
        <v>87</v>
      </c>
      <c r="E15608" s="36" t="s">
        <v>16</v>
      </c>
      <c r="F15608" s="37">
        <v>50</v>
      </c>
      <c r="G15608" s="38">
        <v>0.02</v>
      </c>
      <c r="H15608" s="34">
        <v>0.99808218124006143</v>
      </c>
      <c r="I15608" s="35">
        <v>7.9037232617618294</v>
      </c>
      <c r="J15608" s="35">
        <v>1.1769416333524383E-2</v>
      </c>
      <c r="K15608" s="35">
        <v>316.31565571190868</v>
      </c>
      <c r="L15608" s="35">
        <v>-1.1068178341611377</v>
      </c>
      <c r="M15608" s="35">
        <v>0</v>
      </c>
      <c r="N15608" s="35">
        <v>0</v>
      </c>
      <c r="O15608" s="35">
        <v>0</v>
      </c>
      <c r="P15608" s="36">
        <v>12</v>
      </c>
      <c r="Q15608" s="37">
        <v>105</v>
      </c>
      <c r="R15608" s="36">
        <v>1</v>
      </c>
      <c r="S15608" s="39">
        <f t="shared" si="543"/>
        <v>100</v>
      </c>
      <c r="T15608" s="34" t="s">
        <v>30</v>
      </c>
      <c r="U15608" s="12">
        <f>((alpha*(speed^beta))+(ceta*(speed^delta)))</f>
        <v>10.278055339482247</v>
      </c>
      <c r="V15608" s="8">
        <f t="shared" si="544"/>
        <v>100</v>
      </c>
    </row>
    <row r="15609" spans="1:22">
      <c r="A15609" s="34" t="s">
        <v>20</v>
      </c>
      <c r="B15609" s="34" t="s">
        <v>82</v>
      </c>
      <c r="C15609" s="5" t="s">
        <v>240</v>
      </c>
      <c r="D15609" s="35" t="s">
        <v>87</v>
      </c>
      <c r="E15609" s="36" t="s">
        <v>14</v>
      </c>
      <c r="F15609" s="37">
        <v>50</v>
      </c>
      <c r="G15609" s="38">
        <v>0.02</v>
      </c>
      <c r="H15609" s="34">
        <v>0.99863286168170828</v>
      </c>
      <c r="I15609" s="35">
        <v>-1.6278021339197368E-2</v>
      </c>
      <c r="J15609" s="35">
        <v>5.0909808625001322E-2</v>
      </c>
      <c r="K15609" s="35">
        <v>-1.3564117537424034E-4</v>
      </c>
      <c r="L15609" s="35">
        <v>0</v>
      </c>
      <c r="M15609" s="35">
        <v>0</v>
      </c>
      <c r="N15609" s="35">
        <v>0</v>
      </c>
      <c r="O15609" s="35">
        <v>0</v>
      </c>
      <c r="P15609" s="36">
        <v>12</v>
      </c>
      <c r="Q15609" s="37">
        <v>105</v>
      </c>
      <c r="R15609" s="36">
        <v>5</v>
      </c>
      <c r="S15609" s="39">
        <f t="shared" si="543"/>
        <v>100</v>
      </c>
      <c r="T15609" s="34" t="s">
        <v>36</v>
      </c>
      <c r="U15609" s="12">
        <f>(1/(((ceta*(speed^2))+(beta*speed))+alpha))</f>
        <v>0.26894075167586251</v>
      </c>
      <c r="V15609" s="8">
        <f t="shared" si="544"/>
        <v>100</v>
      </c>
    </row>
    <row r="15610" spans="1:22">
      <c r="A15610" s="34" t="s">
        <v>20</v>
      </c>
      <c r="B15610" s="34" t="s">
        <v>82</v>
      </c>
      <c r="C15610" s="5" t="s">
        <v>240</v>
      </c>
      <c r="D15610" s="35" t="s">
        <v>87</v>
      </c>
      <c r="E15610" s="36" t="s">
        <v>18</v>
      </c>
      <c r="F15610" s="37">
        <v>50</v>
      </c>
      <c r="G15610" s="38">
        <v>0.02</v>
      </c>
      <c r="H15610" s="34">
        <v>0.9969429475545547</v>
      </c>
      <c r="I15610" s="35">
        <v>2.4326564300507121</v>
      </c>
      <c r="J15610" s="35">
        <v>-0.61589415809487558</v>
      </c>
      <c r="K15610" s="35">
        <v>128.55568674812889</v>
      </c>
      <c r="L15610" s="35">
        <v>-2.8703994044537144</v>
      </c>
      <c r="M15610" s="35">
        <v>0</v>
      </c>
      <c r="N15610" s="35">
        <v>0</v>
      </c>
      <c r="O15610" s="35">
        <v>0</v>
      </c>
      <c r="P15610" s="36">
        <v>12</v>
      </c>
      <c r="Q15610" s="37">
        <v>105</v>
      </c>
      <c r="R15610" s="36">
        <v>1</v>
      </c>
      <c r="S15610" s="39">
        <f t="shared" si="543"/>
        <v>100</v>
      </c>
      <c r="T15610" s="34" t="s">
        <v>30</v>
      </c>
      <c r="U15610" s="12">
        <f>((alpha*(speed^beta))+(ceta*(speed^delta)))</f>
        <v>0.14289029731995834</v>
      </c>
      <c r="V15610" s="8">
        <f t="shared" si="544"/>
        <v>100</v>
      </c>
    </row>
    <row r="15611" spans="1:22">
      <c r="A15611" s="34" t="s">
        <v>20</v>
      </c>
      <c r="B15611" s="34" t="s">
        <v>82</v>
      </c>
      <c r="C15611" s="5" t="s">
        <v>240</v>
      </c>
      <c r="D15611" s="35" t="s">
        <v>87</v>
      </c>
      <c r="E15611" s="36" t="s">
        <v>17</v>
      </c>
      <c r="F15611" s="37">
        <v>50</v>
      </c>
      <c r="G15611" s="38">
        <v>0.02</v>
      </c>
      <c r="H15611" s="34">
        <v>0.99606995122404784</v>
      </c>
      <c r="I15611" s="35">
        <v>4849.6190288434109</v>
      </c>
      <c r="J15611" s="35">
        <v>1.0082757094731669</v>
      </c>
      <c r="K15611" s="35">
        <v>-0.71522203053280808</v>
      </c>
      <c r="L15611" s="35">
        <v>0</v>
      </c>
      <c r="M15611" s="35">
        <v>0</v>
      </c>
      <c r="N15611" s="35">
        <v>0</v>
      </c>
      <c r="O15611" s="35">
        <v>0</v>
      </c>
      <c r="P15611" s="36">
        <v>12</v>
      </c>
      <c r="Q15611" s="37">
        <v>105</v>
      </c>
      <c r="R15611" s="36">
        <v>0</v>
      </c>
      <c r="S15611" s="39">
        <f t="shared" si="543"/>
        <v>100</v>
      </c>
      <c r="T15611" s="34" t="s">
        <v>29</v>
      </c>
      <c r="U15611" s="12">
        <f>((alpha*(beta^speed))*(speed^ceta))</f>
        <v>410.38740913887563</v>
      </c>
      <c r="V15611" s="8">
        <f t="shared" si="544"/>
        <v>100</v>
      </c>
    </row>
    <row r="15612" spans="1:22">
      <c r="A15612" s="34" t="s">
        <v>20</v>
      </c>
      <c r="B15612" s="34" t="s">
        <v>82</v>
      </c>
      <c r="C15612" s="5" t="s">
        <v>240</v>
      </c>
      <c r="D15612" s="35" t="s">
        <v>87</v>
      </c>
      <c r="E15612" s="36" t="s">
        <v>15</v>
      </c>
      <c r="F15612" s="37">
        <v>100</v>
      </c>
      <c r="G15612" s="38">
        <v>0.02</v>
      </c>
      <c r="H15612" s="34">
        <v>0.963823607134218</v>
      </c>
      <c r="I15612" s="35">
        <v>-2.3281315641078632E-5</v>
      </c>
      <c r="J15612" s="35">
        <v>4.7850362581159257E-3</v>
      </c>
      <c r="K15612" s="35">
        <v>-0.32973852637989648</v>
      </c>
      <c r="L15612" s="35">
        <v>9.7501889409805464</v>
      </c>
      <c r="M15612" s="35">
        <v>0</v>
      </c>
      <c r="N15612" s="35">
        <v>0</v>
      </c>
      <c r="O15612" s="35">
        <v>0</v>
      </c>
      <c r="P15612" s="36">
        <v>12</v>
      </c>
      <c r="Q15612" s="37">
        <v>104</v>
      </c>
      <c r="R15612" s="36">
        <v>14</v>
      </c>
      <c r="S15612" s="39">
        <f t="shared" si="543"/>
        <v>100</v>
      </c>
      <c r="T15612" s="34" t="s">
        <v>51</v>
      </c>
      <c r="U15612" s="12">
        <f>(((alpha*(speed^3))+(beta*(speed^2))+(ceta*speed))+delta)</f>
        <v>1.3453832430715238</v>
      </c>
      <c r="V15612" s="8">
        <f t="shared" si="544"/>
        <v>100</v>
      </c>
    </row>
    <row r="15613" spans="1:22">
      <c r="A15613" s="34" t="s">
        <v>20</v>
      </c>
      <c r="B15613" s="34" t="s">
        <v>82</v>
      </c>
      <c r="C15613" s="5" t="s">
        <v>240</v>
      </c>
      <c r="D15613" s="35" t="s">
        <v>87</v>
      </c>
      <c r="E15613" s="36" t="s">
        <v>16</v>
      </c>
      <c r="F15613" s="37">
        <v>100</v>
      </c>
      <c r="G15613" s="38">
        <v>0.02</v>
      </c>
      <c r="H15613" s="34">
        <v>0.99779260700779226</v>
      </c>
      <c r="I15613" s="35">
        <v>13.707578084020668</v>
      </c>
      <c r="J15613" s="35">
        <v>-7.9549316805791748E-2</v>
      </c>
      <c r="K15613" s="35">
        <v>302.6940740439648</v>
      </c>
      <c r="L15613" s="35">
        <v>-1.1204047576397465</v>
      </c>
      <c r="M15613" s="35">
        <v>0</v>
      </c>
      <c r="N15613" s="35">
        <v>0</v>
      </c>
      <c r="O15613" s="35">
        <v>0</v>
      </c>
      <c r="P15613" s="36">
        <v>12</v>
      </c>
      <c r="Q15613" s="37">
        <v>104</v>
      </c>
      <c r="R15613" s="36">
        <v>1</v>
      </c>
      <c r="S15613" s="39">
        <f t="shared" si="543"/>
        <v>100</v>
      </c>
      <c r="T15613" s="34" t="s">
        <v>30</v>
      </c>
      <c r="U15613" s="12">
        <f>((alpha*(speed^beta))+(ceta*(speed^delta)))</f>
        <v>11.241608776889816</v>
      </c>
      <c r="V15613" s="8">
        <f t="shared" si="544"/>
        <v>100</v>
      </c>
    </row>
    <row r="15614" spans="1:22">
      <c r="A15614" s="34" t="s">
        <v>20</v>
      </c>
      <c r="B15614" s="34" t="s">
        <v>82</v>
      </c>
      <c r="C15614" s="5" t="s">
        <v>240</v>
      </c>
      <c r="D15614" s="35" t="s">
        <v>87</v>
      </c>
      <c r="E15614" s="36" t="s">
        <v>14</v>
      </c>
      <c r="F15614" s="37">
        <v>100</v>
      </c>
      <c r="G15614" s="38">
        <v>0.02</v>
      </c>
      <c r="H15614" s="34">
        <v>0.9985810345266749</v>
      </c>
      <c r="I15614" s="35">
        <v>-3.580021082540033E-2</v>
      </c>
      <c r="J15614" s="35">
        <v>5.38897503997572E-2</v>
      </c>
      <c r="K15614" s="35">
        <v>-2.0316202972911661E-4</v>
      </c>
      <c r="L15614" s="35">
        <v>0</v>
      </c>
      <c r="M15614" s="35">
        <v>0</v>
      </c>
      <c r="N15614" s="35">
        <v>0</v>
      </c>
      <c r="O15614" s="35">
        <v>0</v>
      </c>
      <c r="P15614" s="36">
        <v>12</v>
      </c>
      <c r="Q15614" s="37">
        <v>104</v>
      </c>
      <c r="R15614" s="36">
        <v>5</v>
      </c>
      <c r="S15614" s="39">
        <f t="shared" si="543"/>
        <v>100</v>
      </c>
      <c r="T15614" s="34" t="s">
        <v>36</v>
      </c>
      <c r="U15614" s="12">
        <f>(1/(((ceta*(speed^2))+(beta*speed))+alpha))</f>
        <v>0.30106385140101133</v>
      </c>
      <c r="V15614" s="8">
        <f t="shared" si="544"/>
        <v>100</v>
      </c>
    </row>
    <row r="15615" spans="1:22">
      <c r="A15615" s="34" t="s">
        <v>20</v>
      </c>
      <c r="B15615" s="34" t="s">
        <v>82</v>
      </c>
      <c r="C15615" s="5" t="s">
        <v>240</v>
      </c>
      <c r="D15615" s="35" t="s">
        <v>87</v>
      </c>
      <c r="E15615" s="36" t="s">
        <v>18</v>
      </c>
      <c r="F15615" s="37">
        <v>100</v>
      </c>
      <c r="G15615" s="38">
        <v>0.02</v>
      </c>
      <c r="H15615" s="34">
        <v>0.99486542759201779</v>
      </c>
      <c r="I15615" s="35">
        <v>-2.4641590636737449</v>
      </c>
      <c r="J15615" s="35">
        <v>0.41542202112940302</v>
      </c>
      <c r="K15615" s="35">
        <v>2.0137568605081944</v>
      </c>
      <c r="L15615" s="35">
        <v>0</v>
      </c>
      <c r="M15615" s="35">
        <v>0</v>
      </c>
      <c r="N15615" s="35">
        <v>0</v>
      </c>
      <c r="O15615" s="35">
        <v>0</v>
      </c>
      <c r="P15615" s="36">
        <v>12</v>
      </c>
      <c r="Q15615" s="37">
        <v>104</v>
      </c>
      <c r="R15615" s="36">
        <v>2</v>
      </c>
      <c r="S15615" s="39">
        <f t="shared" si="543"/>
        <v>100</v>
      </c>
      <c r="T15615" s="34" t="s">
        <v>31</v>
      </c>
      <c r="U15615" s="12">
        <f>((alpha+(beta*speed))^((-1)/ceta))</f>
        <v>0.16198365485109806</v>
      </c>
      <c r="V15615" s="8">
        <f t="shared" si="544"/>
        <v>100</v>
      </c>
    </row>
    <row r="15616" spans="1:22">
      <c r="A15616" s="34" t="s">
        <v>20</v>
      </c>
      <c r="B15616" s="34" t="s">
        <v>82</v>
      </c>
      <c r="C15616" s="5" t="s">
        <v>240</v>
      </c>
      <c r="D15616" s="35" t="s">
        <v>87</v>
      </c>
      <c r="E15616" s="36" t="s">
        <v>17</v>
      </c>
      <c r="F15616" s="37">
        <v>100</v>
      </c>
      <c r="G15616" s="38">
        <v>0.02</v>
      </c>
      <c r="H15616" s="34">
        <v>0.99453749723386387</v>
      </c>
      <c r="I15616" s="35">
        <v>4547.74932020711</v>
      </c>
      <c r="J15616" s="35">
        <v>1.007553408192728</v>
      </c>
      <c r="K15616" s="35">
        <v>-0.65739714724728227</v>
      </c>
      <c r="L15616" s="35">
        <v>0</v>
      </c>
      <c r="M15616" s="35">
        <v>0</v>
      </c>
      <c r="N15616" s="35">
        <v>0</v>
      </c>
      <c r="O15616" s="35">
        <v>0</v>
      </c>
      <c r="P15616" s="36">
        <v>12</v>
      </c>
      <c r="Q15616" s="37">
        <v>104</v>
      </c>
      <c r="R15616" s="36">
        <v>0</v>
      </c>
      <c r="S15616" s="39">
        <f t="shared" si="543"/>
        <v>100</v>
      </c>
      <c r="T15616" s="34" t="s">
        <v>29</v>
      </c>
      <c r="U15616" s="12">
        <f>((alpha*(beta^speed))*(speed^ceta))</f>
        <v>467.53041081666987</v>
      </c>
      <c r="V15616" s="8">
        <f t="shared" si="544"/>
        <v>100</v>
      </c>
    </row>
    <row r="15617" spans="1:22">
      <c r="A15617" s="34" t="s">
        <v>20</v>
      </c>
      <c r="B15617" s="34" t="s">
        <v>82</v>
      </c>
      <c r="C15617" s="5" t="s">
        <v>240</v>
      </c>
      <c r="D15617" s="35" t="s">
        <v>87</v>
      </c>
      <c r="E15617" s="36" t="s">
        <v>15</v>
      </c>
      <c r="F15617" s="37">
        <v>0</v>
      </c>
      <c r="G15617" s="38">
        <v>0.04</v>
      </c>
      <c r="H15617" s="34">
        <v>0.98667181882477739</v>
      </c>
      <c r="I15617" s="35">
        <v>591.98367594827778</v>
      </c>
      <c r="J15617" s="35">
        <v>-2.6219726873483267</v>
      </c>
      <c r="K15617" s="35">
        <v>27.178559429511704</v>
      </c>
      <c r="L15617" s="35">
        <v>-0.63283558856257882</v>
      </c>
      <c r="M15617" s="35">
        <v>0</v>
      </c>
      <c r="N15617" s="35">
        <v>0</v>
      </c>
      <c r="O15617" s="35">
        <v>0</v>
      </c>
      <c r="P15617" s="36">
        <v>12</v>
      </c>
      <c r="Q15617" s="37">
        <v>104</v>
      </c>
      <c r="R15617" s="36">
        <v>1</v>
      </c>
      <c r="S15617" s="39">
        <f t="shared" si="543"/>
        <v>100</v>
      </c>
      <c r="T15617" s="34" t="s">
        <v>30</v>
      </c>
      <c r="U15617" s="12">
        <f>((alpha*(speed^beta))+(ceta*(speed^delta)))</f>
        <v>1.477571799340371</v>
      </c>
      <c r="V15617" s="8">
        <f t="shared" si="544"/>
        <v>100</v>
      </c>
    </row>
    <row r="15618" spans="1:22">
      <c r="A15618" s="34" t="s">
        <v>20</v>
      </c>
      <c r="B15618" s="34" t="s">
        <v>82</v>
      </c>
      <c r="C15618" s="5" t="s">
        <v>240</v>
      </c>
      <c r="D15618" s="35" t="s">
        <v>87</v>
      </c>
      <c r="E15618" s="36" t="s">
        <v>16</v>
      </c>
      <c r="F15618" s="37">
        <v>0</v>
      </c>
      <c r="G15618" s="38">
        <v>0.04</v>
      </c>
      <c r="H15618" s="34">
        <v>0.99795231519223648</v>
      </c>
      <c r="I15618" s="35">
        <v>3.1633901387038921</v>
      </c>
      <c r="J15618" s="35">
        <v>7.881650950250191</v>
      </c>
      <c r="K15618" s="35">
        <v>-0.15796498355954366</v>
      </c>
      <c r="L15618" s="35">
        <v>0</v>
      </c>
      <c r="M15618" s="35">
        <v>0</v>
      </c>
      <c r="N15618" s="35">
        <v>0</v>
      </c>
      <c r="O15618" s="35">
        <v>0</v>
      </c>
      <c r="P15618" s="36">
        <v>12</v>
      </c>
      <c r="Q15618" s="37">
        <v>104</v>
      </c>
      <c r="R15618" s="36">
        <v>13</v>
      </c>
      <c r="S15618" s="39">
        <f t="shared" ref="S15618:S15681" si="545">V15618</f>
        <v>100</v>
      </c>
      <c r="T15618" s="34" t="s">
        <v>50</v>
      </c>
      <c r="U15618" s="12">
        <f>EXP((alpha+(beta/speed))+(ceta*LN(speed)))</f>
        <v>12.363530068350352</v>
      </c>
      <c r="V15618" s="8">
        <f t="shared" ref="V15618:V15681" si="546">IF($V$1&lt;P15618,P15618,IF($V$1&gt;Q15618,Q15618,$V$1))</f>
        <v>100</v>
      </c>
    </row>
    <row r="15619" spans="1:22">
      <c r="A15619" s="34" t="s">
        <v>20</v>
      </c>
      <c r="B15619" s="34" t="s">
        <v>82</v>
      </c>
      <c r="C15619" s="5" t="s">
        <v>240</v>
      </c>
      <c r="D15619" s="35" t="s">
        <v>87</v>
      </c>
      <c r="E15619" s="36" t="s">
        <v>14</v>
      </c>
      <c r="F15619" s="37">
        <v>0</v>
      </c>
      <c r="G15619" s="38">
        <v>0.04</v>
      </c>
      <c r="H15619" s="34">
        <v>0.99891729711946764</v>
      </c>
      <c r="I15619" s="35">
        <v>-4.8850181213726425E-2</v>
      </c>
      <c r="J15619" s="35">
        <v>5.254326503149391E-2</v>
      </c>
      <c r="K15619" s="35">
        <v>-1.9894483528577807E-4</v>
      </c>
      <c r="L15619" s="35">
        <v>0</v>
      </c>
      <c r="M15619" s="35">
        <v>0</v>
      </c>
      <c r="N15619" s="35">
        <v>0</v>
      </c>
      <c r="O15619" s="35">
        <v>0</v>
      </c>
      <c r="P15619" s="36">
        <v>12</v>
      </c>
      <c r="Q15619" s="37">
        <v>104</v>
      </c>
      <c r="R15619" s="36">
        <v>5</v>
      </c>
      <c r="S15619" s="39">
        <f t="shared" si="545"/>
        <v>100</v>
      </c>
      <c r="T15619" s="34" t="s">
        <v>36</v>
      </c>
      <c r="U15619" s="12">
        <f>(1/(((ceta*(speed^2))+(beta*speed))+alpha))</f>
        <v>0.31094256941015508</v>
      </c>
      <c r="V15619" s="8">
        <f t="shared" si="546"/>
        <v>100</v>
      </c>
    </row>
    <row r="15620" spans="1:22">
      <c r="A15620" s="34" t="s">
        <v>20</v>
      </c>
      <c r="B15620" s="34" t="s">
        <v>82</v>
      </c>
      <c r="C15620" s="5" t="s">
        <v>240</v>
      </c>
      <c r="D15620" s="35" t="s">
        <v>87</v>
      </c>
      <c r="E15620" s="36" t="s">
        <v>18</v>
      </c>
      <c r="F15620" s="37">
        <v>0</v>
      </c>
      <c r="G15620" s="38">
        <v>0.04</v>
      </c>
      <c r="H15620" s="34">
        <v>0.99684289681097971</v>
      </c>
      <c r="I15620" s="35">
        <v>-2.0770788102246587</v>
      </c>
      <c r="J15620" s="35">
        <v>0.36712417581091605</v>
      </c>
      <c r="K15620" s="35">
        <v>1.9263886514056598</v>
      </c>
      <c r="L15620" s="35">
        <v>0</v>
      </c>
      <c r="M15620" s="35">
        <v>0</v>
      </c>
      <c r="N15620" s="35">
        <v>0</v>
      </c>
      <c r="O15620" s="35">
        <v>0</v>
      </c>
      <c r="P15620" s="36">
        <v>12</v>
      </c>
      <c r="Q15620" s="37">
        <v>104</v>
      </c>
      <c r="R15620" s="36">
        <v>2</v>
      </c>
      <c r="S15620" s="39">
        <f t="shared" si="545"/>
        <v>100</v>
      </c>
      <c r="T15620" s="34" t="s">
        <v>31</v>
      </c>
      <c r="U15620" s="12">
        <f>((alpha+(beta*speed))^((-1)/ceta))</f>
        <v>0.15879109646159398</v>
      </c>
      <c r="V15620" s="8">
        <f t="shared" si="546"/>
        <v>100</v>
      </c>
    </row>
    <row r="15621" spans="1:22">
      <c r="A15621" s="34" t="s">
        <v>20</v>
      </c>
      <c r="B15621" s="34" t="s">
        <v>82</v>
      </c>
      <c r="C15621" s="5" t="s">
        <v>240</v>
      </c>
      <c r="D15621" s="35" t="s">
        <v>87</v>
      </c>
      <c r="E15621" s="36" t="s">
        <v>17</v>
      </c>
      <c r="F15621" s="37">
        <v>0</v>
      </c>
      <c r="G15621" s="38">
        <v>0.04</v>
      </c>
      <c r="H15621" s="34">
        <v>0.99783400543984757</v>
      </c>
      <c r="I15621" s="35">
        <v>4431.5924007114909</v>
      </c>
      <c r="J15621" s="35">
        <v>1.0086614626219281</v>
      </c>
      <c r="K15621" s="35">
        <v>-0.64946289260468237</v>
      </c>
      <c r="L15621" s="35">
        <v>0</v>
      </c>
      <c r="M15621" s="35">
        <v>0</v>
      </c>
      <c r="N15621" s="35">
        <v>0</v>
      </c>
      <c r="O15621" s="35">
        <v>0</v>
      </c>
      <c r="P15621" s="36">
        <v>12</v>
      </c>
      <c r="Q15621" s="37">
        <v>104</v>
      </c>
      <c r="R15621" s="36">
        <v>0</v>
      </c>
      <c r="S15621" s="39">
        <f t="shared" si="545"/>
        <v>100</v>
      </c>
      <c r="T15621" s="34" t="s">
        <v>29</v>
      </c>
      <c r="U15621" s="12">
        <f>((alpha*(beta^speed))*(speed^ceta))</f>
        <v>527.44460327173601</v>
      </c>
      <c r="V15621" s="8">
        <f t="shared" si="546"/>
        <v>100</v>
      </c>
    </row>
    <row r="15622" spans="1:22">
      <c r="A15622" s="34" t="s">
        <v>20</v>
      </c>
      <c r="B15622" s="34" t="s">
        <v>82</v>
      </c>
      <c r="C15622" s="5" t="s">
        <v>240</v>
      </c>
      <c r="D15622" s="35" t="s">
        <v>87</v>
      </c>
      <c r="E15622" s="36" t="s">
        <v>15</v>
      </c>
      <c r="F15622" s="37">
        <v>50</v>
      </c>
      <c r="G15622" s="38">
        <v>0.04</v>
      </c>
      <c r="H15622" s="34">
        <v>0.98248475976865479</v>
      </c>
      <c r="I15622" s="35">
        <v>35.942384206502886</v>
      </c>
      <c r="J15622" s="35">
        <v>0.99914414230744808</v>
      </c>
      <c r="K15622" s="35">
        <v>-0.67083556902741215</v>
      </c>
      <c r="L15622" s="35">
        <v>0</v>
      </c>
      <c r="M15622" s="35">
        <v>0</v>
      </c>
      <c r="N15622" s="35">
        <v>0</v>
      </c>
      <c r="O15622" s="35">
        <v>0</v>
      </c>
      <c r="P15622" s="36">
        <v>12</v>
      </c>
      <c r="Q15622" s="37">
        <v>97</v>
      </c>
      <c r="R15622" s="36">
        <v>0</v>
      </c>
      <c r="S15622" s="39">
        <f t="shared" si="545"/>
        <v>97</v>
      </c>
      <c r="T15622" s="34" t="s">
        <v>29</v>
      </c>
      <c r="U15622" s="12">
        <f>((alpha*(beta^speed))*(speed^ceta))</f>
        <v>1.5372339005949274</v>
      </c>
      <c r="V15622" s="8">
        <f t="shared" si="546"/>
        <v>97</v>
      </c>
    </row>
    <row r="15623" spans="1:22">
      <c r="A15623" s="34" t="s">
        <v>20</v>
      </c>
      <c r="B15623" s="34" t="s">
        <v>82</v>
      </c>
      <c r="C15623" s="5" t="s">
        <v>240</v>
      </c>
      <c r="D15623" s="35" t="s">
        <v>87</v>
      </c>
      <c r="E15623" s="36" t="s">
        <v>16</v>
      </c>
      <c r="F15623" s="37">
        <v>50</v>
      </c>
      <c r="G15623" s="38">
        <v>0.04</v>
      </c>
      <c r="H15623" s="34">
        <v>0.99749172912062334</v>
      </c>
      <c r="I15623" s="35">
        <v>20.717004069381467</v>
      </c>
      <c r="J15623" s="35">
        <v>-0.10001973129471088</v>
      </c>
      <c r="K15623" s="35">
        <v>349.74525178142187</v>
      </c>
      <c r="L15623" s="35">
        <v>-1.2121815876538857</v>
      </c>
      <c r="M15623" s="35">
        <v>0</v>
      </c>
      <c r="N15623" s="35">
        <v>0</v>
      </c>
      <c r="O15623" s="35">
        <v>0</v>
      </c>
      <c r="P15623" s="36">
        <v>12</v>
      </c>
      <c r="Q15623" s="37">
        <v>97</v>
      </c>
      <c r="R15623" s="36">
        <v>1</v>
      </c>
      <c r="S15623" s="39">
        <f t="shared" si="545"/>
        <v>97</v>
      </c>
      <c r="T15623" s="34" t="s">
        <v>30</v>
      </c>
      <c r="U15623" s="12">
        <f>((alpha*(speed^beta))+(ceta*(speed^delta)))</f>
        <v>14.476153133874403</v>
      </c>
      <c r="V15623" s="8">
        <f t="shared" si="546"/>
        <v>97</v>
      </c>
    </row>
    <row r="15624" spans="1:22">
      <c r="A15624" s="34" t="s">
        <v>20</v>
      </c>
      <c r="B15624" s="34" t="s">
        <v>82</v>
      </c>
      <c r="C15624" s="5" t="s">
        <v>240</v>
      </c>
      <c r="D15624" s="35" t="s">
        <v>87</v>
      </c>
      <c r="E15624" s="36" t="s">
        <v>14</v>
      </c>
      <c r="F15624" s="37">
        <v>50</v>
      </c>
      <c r="G15624" s="38">
        <v>0.04</v>
      </c>
      <c r="H15624" s="34">
        <v>0.9989141641564141</v>
      </c>
      <c r="I15624" s="35">
        <v>27.893535330331197</v>
      </c>
      <c r="J15624" s="35">
        <v>1.0103225173856378</v>
      </c>
      <c r="K15624" s="35">
        <v>-1.1545905100545935</v>
      </c>
      <c r="L15624" s="35">
        <v>0</v>
      </c>
      <c r="M15624" s="35">
        <v>0</v>
      </c>
      <c r="N15624" s="35">
        <v>0</v>
      </c>
      <c r="O15624" s="35">
        <v>0</v>
      </c>
      <c r="P15624" s="36">
        <v>12</v>
      </c>
      <c r="Q15624" s="37">
        <v>97</v>
      </c>
      <c r="R15624" s="36">
        <v>0</v>
      </c>
      <c r="S15624" s="39">
        <f t="shared" si="545"/>
        <v>97</v>
      </c>
      <c r="T15624" s="34" t="s">
        <v>29</v>
      </c>
      <c r="U15624" s="12">
        <f>((alpha*(beta^speed))*(speed^ceta))</f>
        <v>0.38390070587548208</v>
      </c>
      <c r="V15624" s="8">
        <f t="shared" si="546"/>
        <v>97</v>
      </c>
    </row>
    <row r="15625" spans="1:22">
      <c r="A15625" s="34" t="s">
        <v>20</v>
      </c>
      <c r="B15625" s="34" t="s">
        <v>82</v>
      </c>
      <c r="C15625" s="5" t="s">
        <v>240</v>
      </c>
      <c r="D15625" s="35" t="s">
        <v>87</v>
      </c>
      <c r="E15625" s="36" t="s">
        <v>18</v>
      </c>
      <c r="F15625" s="37">
        <v>50</v>
      </c>
      <c r="G15625" s="38">
        <v>0.04</v>
      </c>
      <c r="H15625" s="34">
        <v>0.99574456927441246</v>
      </c>
      <c r="I15625" s="35">
        <v>5.6333465414958486</v>
      </c>
      <c r="J15625" s="35">
        <v>1.0099304810901868</v>
      </c>
      <c r="K15625" s="35">
        <v>-0.91669088806235588</v>
      </c>
      <c r="L15625" s="35">
        <v>0</v>
      </c>
      <c r="M15625" s="35">
        <v>0</v>
      </c>
      <c r="N15625" s="35">
        <v>0</v>
      </c>
      <c r="O15625" s="35">
        <v>0</v>
      </c>
      <c r="P15625" s="36">
        <v>12</v>
      </c>
      <c r="Q15625" s="37">
        <v>97</v>
      </c>
      <c r="R15625" s="36">
        <v>0</v>
      </c>
      <c r="S15625" s="39">
        <f t="shared" si="545"/>
        <v>97</v>
      </c>
      <c r="T15625" s="34" t="s">
        <v>29</v>
      </c>
      <c r="U15625" s="12">
        <f>((alpha*(beta^speed))*(speed^ceta))</f>
        <v>0.22170959209210184</v>
      </c>
      <c r="V15625" s="8">
        <f t="shared" si="546"/>
        <v>97</v>
      </c>
    </row>
    <row r="15626" spans="1:22">
      <c r="A15626" s="34" t="s">
        <v>20</v>
      </c>
      <c r="B15626" s="34" t="s">
        <v>82</v>
      </c>
      <c r="C15626" s="5" t="s">
        <v>240</v>
      </c>
      <c r="D15626" s="35" t="s">
        <v>87</v>
      </c>
      <c r="E15626" s="36" t="s">
        <v>17</v>
      </c>
      <c r="F15626" s="37">
        <v>50</v>
      </c>
      <c r="G15626" s="38">
        <v>0.04</v>
      </c>
      <c r="H15626" s="34">
        <v>0.99662788249411027</v>
      </c>
      <c r="I15626" s="35">
        <v>4146.4082837322994</v>
      </c>
      <c r="J15626" s="35">
        <v>1.0079593174873664</v>
      </c>
      <c r="K15626" s="35">
        <v>-0.57844728464857442</v>
      </c>
      <c r="L15626" s="35">
        <v>0</v>
      </c>
      <c r="M15626" s="35">
        <v>0</v>
      </c>
      <c r="N15626" s="35">
        <v>0</v>
      </c>
      <c r="O15626" s="35">
        <v>0</v>
      </c>
      <c r="P15626" s="36">
        <v>12</v>
      </c>
      <c r="Q15626" s="37">
        <v>97</v>
      </c>
      <c r="R15626" s="36">
        <v>0</v>
      </c>
      <c r="S15626" s="39">
        <f t="shared" si="545"/>
        <v>97</v>
      </c>
      <c r="T15626" s="34" t="s">
        <v>29</v>
      </c>
      <c r="U15626" s="12">
        <f>((alpha*(beta^speed))*(speed^ceta))</f>
        <v>634.4548418835999</v>
      </c>
      <c r="V15626" s="8">
        <f t="shared" si="546"/>
        <v>97</v>
      </c>
    </row>
    <row r="15627" spans="1:22">
      <c r="A15627" s="34" t="s">
        <v>20</v>
      </c>
      <c r="B15627" s="34" t="s">
        <v>82</v>
      </c>
      <c r="C15627" s="5" t="s">
        <v>240</v>
      </c>
      <c r="D15627" s="35" t="s">
        <v>87</v>
      </c>
      <c r="E15627" s="36" t="s">
        <v>15</v>
      </c>
      <c r="F15627" s="37">
        <v>100</v>
      </c>
      <c r="G15627" s="38">
        <v>0.04</v>
      </c>
      <c r="H15627" s="34">
        <v>0.98014762125357668</v>
      </c>
      <c r="I15627" s="35">
        <v>30.181585392655624</v>
      </c>
      <c r="J15627" s="35">
        <v>0.99581677105132804</v>
      </c>
      <c r="K15627" s="35">
        <v>-0.56891157506333867</v>
      </c>
      <c r="L15627" s="35">
        <v>0</v>
      </c>
      <c r="M15627" s="35">
        <v>0</v>
      </c>
      <c r="N15627" s="35">
        <v>0</v>
      </c>
      <c r="O15627" s="35">
        <v>0</v>
      </c>
      <c r="P15627" s="36">
        <v>12</v>
      </c>
      <c r="Q15627" s="37">
        <v>86</v>
      </c>
      <c r="R15627" s="36">
        <v>0</v>
      </c>
      <c r="S15627" s="39">
        <f t="shared" si="545"/>
        <v>86</v>
      </c>
      <c r="T15627" s="34" t="s">
        <v>29</v>
      </c>
      <c r="U15627" s="12">
        <f>((alpha*(beta^speed))*(speed^ceta))</f>
        <v>1.6696098525476208</v>
      </c>
      <c r="V15627" s="8">
        <f t="shared" si="546"/>
        <v>86</v>
      </c>
    </row>
    <row r="15628" spans="1:22">
      <c r="A15628" s="34" t="s">
        <v>20</v>
      </c>
      <c r="B15628" s="34" t="s">
        <v>82</v>
      </c>
      <c r="C15628" s="5" t="s">
        <v>240</v>
      </c>
      <c r="D15628" s="35" t="s">
        <v>87</v>
      </c>
      <c r="E15628" s="36" t="s">
        <v>16</v>
      </c>
      <c r="F15628" s="37">
        <v>100</v>
      </c>
      <c r="G15628" s="38">
        <v>0.04</v>
      </c>
      <c r="H15628" s="34">
        <v>0.99629071495278609</v>
      </c>
      <c r="I15628" s="35">
        <v>164.63718727146878</v>
      </c>
      <c r="J15628" s="35">
        <v>1.0080441430896181</v>
      </c>
      <c r="K15628" s="35">
        <v>-0.65226496051528438</v>
      </c>
      <c r="L15628" s="35">
        <v>0</v>
      </c>
      <c r="M15628" s="35">
        <v>0</v>
      </c>
      <c r="N15628" s="35">
        <v>0</v>
      </c>
      <c r="O15628" s="35">
        <v>0</v>
      </c>
      <c r="P15628" s="36">
        <v>12</v>
      </c>
      <c r="Q15628" s="37">
        <v>86</v>
      </c>
      <c r="R15628" s="36">
        <v>0</v>
      </c>
      <c r="S15628" s="39">
        <f t="shared" si="545"/>
        <v>86</v>
      </c>
      <c r="T15628" s="34" t="s">
        <v>29</v>
      </c>
      <c r="U15628" s="12">
        <f>((alpha*(beta^speed))*(speed^ceta))</f>
        <v>17.945837756341309</v>
      </c>
      <c r="V15628" s="8">
        <f t="shared" si="546"/>
        <v>86</v>
      </c>
    </row>
    <row r="15629" spans="1:22">
      <c r="A15629" s="34" t="s">
        <v>20</v>
      </c>
      <c r="B15629" s="34" t="s">
        <v>82</v>
      </c>
      <c r="C15629" s="5" t="s">
        <v>240</v>
      </c>
      <c r="D15629" s="35" t="s">
        <v>87</v>
      </c>
      <c r="E15629" s="36" t="s">
        <v>14</v>
      </c>
      <c r="F15629" s="37">
        <v>100</v>
      </c>
      <c r="G15629" s="38">
        <v>0.04</v>
      </c>
      <c r="H15629" s="34">
        <v>0.99841547317585744</v>
      </c>
      <c r="I15629" s="35">
        <v>54.309269605926083</v>
      </c>
      <c r="J15629" s="35">
        <v>-1.5959103137582815</v>
      </c>
      <c r="K15629" s="35">
        <v>1.8482660735559304</v>
      </c>
      <c r="L15629" s="35">
        <v>-0.36490543575587597</v>
      </c>
      <c r="M15629" s="35">
        <v>0</v>
      </c>
      <c r="N15629" s="35">
        <v>0</v>
      </c>
      <c r="O15629" s="35">
        <v>0</v>
      </c>
      <c r="P15629" s="36">
        <v>12</v>
      </c>
      <c r="Q15629" s="37">
        <v>86</v>
      </c>
      <c r="R15629" s="36">
        <v>1</v>
      </c>
      <c r="S15629" s="39">
        <f t="shared" si="545"/>
        <v>86</v>
      </c>
      <c r="T15629" s="34" t="s">
        <v>30</v>
      </c>
      <c r="U15629" s="12">
        <f>((alpha*(speed^beta))+(ceta*(speed^delta)))</f>
        <v>0.40821492515009722</v>
      </c>
      <c r="V15629" s="8">
        <f t="shared" si="546"/>
        <v>86</v>
      </c>
    </row>
    <row r="15630" spans="1:22">
      <c r="A15630" s="34" t="s">
        <v>20</v>
      </c>
      <c r="B15630" s="34" t="s">
        <v>82</v>
      </c>
      <c r="C15630" s="5" t="s">
        <v>240</v>
      </c>
      <c r="D15630" s="35" t="s">
        <v>87</v>
      </c>
      <c r="E15630" s="36" t="s">
        <v>18</v>
      </c>
      <c r="F15630" s="37">
        <v>100</v>
      </c>
      <c r="G15630" s="38">
        <v>0.04</v>
      </c>
      <c r="H15630" s="34">
        <v>0.9908339637141399</v>
      </c>
      <c r="I15630" s="35">
        <v>-0.54580804026991259</v>
      </c>
      <c r="J15630" s="35">
        <v>7.9606586167526032</v>
      </c>
      <c r="K15630" s="35">
        <v>-0.21538365374303306</v>
      </c>
      <c r="L15630" s="35">
        <v>0</v>
      </c>
      <c r="M15630" s="35">
        <v>0</v>
      </c>
      <c r="N15630" s="35">
        <v>0</v>
      </c>
      <c r="O15630" s="35">
        <v>0</v>
      </c>
      <c r="P15630" s="36">
        <v>12</v>
      </c>
      <c r="Q15630" s="37">
        <v>86</v>
      </c>
      <c r="R15630" s="36">
        <v>13</v>
      </c>
      <c r="S15630" s="39">
        <f t="shared" si="545"/>
        <v>86</v>
      </c>
      <c r="T15630" s="34" t="s">
        <v>50</v>
      </c>
      <c r="U15630" s="12">
        <f>EXP((alpha+(beta/speed))+(ceta*LN(speed)))</f>
        <v>0.24350060834930523</v>
      </c>
      <c r="V15630" s="8">
        <f t="shared" si="546"/>
        <v>86</v>
      </c>
    </row>
    <row r="15631" spans="1:22">
      <c r="A15631" s="34" t="s">
        <v>20</v>
      </c>
      <c r="B15631" s="34" t="s">
        <v>82</v>
      </c>
      <c r="C15631" s="5" t="s">
        <v>240</v>
      </c>
      <c r="D15631" s="35" t="s">
        <v>87</v>
      </c>
      <c r="E15631" s="36" t="s">
        <v>17</v>
      </c>
      <c r="F15631" s="37">
        <v>100</v>
      </c>
      <c r="G15631" s="38">
        <v>0.04</v>
      </c>
      <c r="H15631" s="34">
        <v>0.99431550091488774</v>
      </c>
      <c r="I15631" s="35">
        <v>513.2617465457123</v>
      </c>
      <c r="J15631" s="35">
        <v>4.1062822204653814E-2</v>
      </c>
      <c r="K15631" s="35">
        <v>7616.2633088748116</v>
      </c>
      <c r="L15631" s="35">
        <v>-1.0061892476638186</v>
      </c>
      <c r="M15631" s="35">
        <v>0</v>
      </c>
      <c r="N15631" s="35">
        <v>0</v>
      </c>
      <c r="O15631" s="35">
        <v>0</v>
      </c>
      <c r="P15631" s="36">
        <v>12</v>
      </c>
      <c r="Q15631" s="37">
        <v>86</v>
      </c>
      <c r="R15631" s="36">
        <v>1</v>
      </c>
      <c r="S15631" s="39">
        <f t="shared" si="545"/>
        <v>86</v>
      </c>
      <c r="T15631" s="34" t="s">
        <v>30</v>
      </c>
      <c r="U15631" s="12">
        <f>((alpha*(speed^beta))+(ceta*(speed^delta)))</f>
        <v>702.42844497610713</v>
      </c>
      <c r="V15631" s="8">
        <f t="shared" si="546"/>
        <v>86</v>
      </c>
    </row>
    <row r="15632" spans="1:22">
      <c r="A15632" s="34" t="s">
        <v>20</v>
      </c>
      <c r="B15632" s="34" t="s">
        <v>82</v>
      </c>
      <c r="C15632" s="5" t="s">
        <v>240</v>
      </c>
      <c r="D15632" s="35" t="s">
        <v>87</v>
      </c>
      <c r="E15632" s="36" t="s">
        <v>15</v>
      </c>
      <c r="F15632" s="37">
        <v>0</v>
      </c>
      <c r="G15632" s="38">
        <v>0.06</v>
      </c>
      <c r="H15632" s="34">
        <v>0.99001586088322813</v>
      </c>
      <c r="I15632" s="35">
        <v>34.116642975639216</v>
      </c>
      <c r="J15632" s="35">
        <v>0.99860809615297386</v>
      </c>
      <c r="K15632" s="35">
        <v>-0.65788010521075535</v>
      </c>
      <c r="L15632" s="35">
        <v>0</v>
      </c>
      <c r="M15632" s="35">
        <v>0</v>
      </c>
      <c r="N15632" s="35">
        <v>0</v>
      </c>
      <c r="O15632" s="35">
        <v>0</v>
      </c>
      <c r="P15632" s="36">
        <v>12</v>
      </c>
      <c r="Q15632" s="37">
        <v>90</v>
      </c>
      <c r="R15632" s="36">
        <v>0</v>
      </c>
      <c r="S15632" s="39">
        <f t="shared" si="545"/>
        <v>90</v>
      </c>
      <c r="T15632" s="34" t="s">
        <v>29</v>
      </c>
      <c r="U15632" s="12">
        <f>((alpha*(beta^speed))*(speed^ceta))</f>
        <v>1.5590730713479677</v>
      </c>
      <c r="V15632" s="8">
        <f t="shared" si="546"/>
        <v>90</v>
      </c>
    </row>
    <row r="15633" spans="1:22">
      <c r="A15633" s="34" t="s">
        <v>20</v>
      </c>
      <c r="B15633" s="34" t="s">
        <v>82</v>
      </c>
      <c r="C15633" s="5" t="s">
        <v>240</v>
      </c>
      <c r="D15633" s="35" t="s">
        <v>87</v>
      </c>
      <c r="E15633" s="36" t="s">
        <v>16</v>
      </c>
      <c r="F15633" s="37">
        <v>0</v>
      </c>
      <c r="G15633" s="38">
        <v>0.06</v>
      </c>
      <c r="H15633" s="34">
        <v>0.99598026890430846</v>
      </c>
      <c r="I15633" s="35">
        <v>160.71095692639372</v>
      </c>
      <c r="J15633" s="35">
        <v>1.0079300941544835</v>
      </c>
      <c r="K15633" s="35">
        <v>-0.6581378221408658</v>
      </c>
      <c r="L15633" s="35">
        <v>0</v>
      </c>
      <c r="M15633" s="35">
        <v>0</v>
      </c>
      <c r="N15633" s="35">
        <v>0</v>
      </c>
      <c r="O15633" s="35">
        <v>0</v>
      </c>
      <c r="P15633" s="36">
        <v>12</v>
      </c>
      <c r="Q15633" s="37">
        <v>90</v>
      </c>
      <c r="R15633" s="36">
        <v>0</v>
      </c>
      <c r="S15633" s="39">
        <f t="shared" si="545"/>
        <v>90</v>
      </c>
      <c r="T15633" s="34" t="s">
        <v>29</v>
      </c>
      <c r="U15633" s="12">
        <f>((alpha*(beta^speed))*(speed^ceta))</f>
        <v>16.928624982987582</v>
      </c>
      <c r="V15633" s="8">
        <f t="shared" si="546"/>
        <v>90</v>
      </c>
    </row>
    <row r="15634" spans="1:22">
      <c r="A15634" s="34" t="s">
        <v>20</v>
      </c>
      <c r="B15634" s="34" t="s">
        <v>82</v>
      </c>
      <c r="C15634" s="5" t="s">
        <v>240</v>
      </c>
      <c r="D15634" s="35" t="s">
        <v>87</v>
      </c>
      <c r="E15634" s="36" t="s">
        <v>14</v>
      </c>
      <c r="F15634" s="37">
        <v>0</v>
      </c>
      <c r="G15634" s="38">
        <v>0.06</v>
      </c>
      <c r="H15634" s="34">
        <v>0.99840929797345057</v>
      </c>
      <c r="I15634" s="35">
        <v>0.25707526240648976</v>
      </c>
      <c r="J15634" s="35">
        <v>27.511902904189178</v>
      </c>
      <c r="K15634" s="35">
        <v>0.38486881388999133</v>
      </c>
      <c r="L15634" s="35">
        <v>1.2997572369722112</v>
      </c>
      <c r="M15634" s="35">
        <v>-2.1974886060465056E-3</v>
      </c>
      <c r="N15634" s="35">
        <v>0</v>
      </c>
      <c r="O15634" s="35">
        <v>0</v>
      </c>
      <c r="P15634" s="36">
        <v>12</v>
      </c>
      <c r="Q15634" s="37">
        <v>90</v>
      </c>
      <c r="R15634" s="36">
        <v>10</v>
      </c>
      <c r="S15634" s="39">
        <f t="shared" si="545"/>
        <v>90</v>
      </c>
      <c r="T15634" s="34" t="s">
        <v>44</v>
      </c>
      <c r="U15634" s="12">
        <f>(alpha+(beta/(1+EXP((((-1)*ceta)+(delta*LN(speed)))+(epsilon*speed)))))</f>
        <v>0.39842055485314198</v>
      </c>
      <c r="V15634" s="8">
        <f t="shared" si="546"/>
        <v>90</v>
      </c>
    </row>
    <row r="15635" spans="1:22">
      <c r="A15635" s="34" t="s">
        <v>20</v>
      </c>
      <c r="B15635" s="34" t="s">
        <v>82</v>
      </c>
      <c r="C15635" s="5" t="s">
        <v>240</v>
      </c>
      <c r="D15635" s="35" t="s">
        <v>87</v>
      </c>
      <c r="E15635" s="36" t="s">
        <v>18</v>
      </c>
      <c r="F15635" s="37">
        <v>0</v>
      </c>
      <c r="G15635" s="38">
        <v>0.06</v>
      </c>
      <c r="H15635" s="34">
        <v>0.99624067296653196</v>
      </c>
      <c r="I15635" s="35">
        <v>10.249078726258377</v>
      </c>
      <c r="J15635" s="35">
        <v>-1.2578104162527297</v>
      </c>
      <c r="K15635" s="35">
        <v>0.22977081590086953</v>
      </c>
      <c r="L15635" s="35">
        <v>-4.0811346108475879E-2</v>
      </c>
      <c r="M15635" s="35">
        <v>0</v>
      </c>
      <c r="N15635" s="35">
        <v>0</v>
      </c>
      <c r="O15635" s="35">
        <v>0</v>
      </c>
      <c r="P15635" s="36">
        <v>12</v>
      </c>
      <c r="Q15635" s="37">
        <v>90</v>
      </c>
      <c r="R15635" s="36">
        <v>1</v>
      </c>
      <c r="S15635" s="39">
        <f t="shared" si="545"/>
        <v>90</v>
      </c>
      <c r="T15635" s="34" t="s">
        <v>30</v>
      </c>
      <c r="U15635" s="12">
        <f>((alpha*(speed^beta))+(ceta*(speed^delta)))</f>
        <v>0.22691865983764459</v>
      </c>
      <c r="V15635" s="8">
        <f t="shared" si="546"/>
        <v>90</v>
      </c>
    </row>
    <row r="15636" spans="1:22">
      <c r="A15636" s="34" t="s">
        <v>20</v>
      </c>
      <c r="B15636" s="34" t="s">
        <v>82</v>
      </c>
      <c r="C15636" s="5" t="s">
        <v>240</v>
      </c>
      <c r="D15636" s="35" t="s">
        <v>87</v>
      </c>
      <c r="E15636" s="36" t="s">
        <v>17</v>
      </c>
      <c r="F15636" s="37">
        <v>0</v>
      </c>
      <c r="G15636" s="38">
        <v>0.06</v>
      </c>
      <c r="H15636" s="34">
        <v>0.99753498200460067</v>
      </c>
      <c r="I15636" s="35">
        <v>7284.7307482438609</v>
      </c>
      <c r="J15636" s="35">
        <v>-0.93054303562704443</v>
      </c>
      <c r="K15636" s="35">
        <v>277.3376734237911</v>
      </c>
      <c r="L15636" s="35">
        <v>0.15708740489315509</v>
      </c>
      <c r="M15636" s="35">
        <v>0</v>
      </c>
      <c r="N15636" s="35">
        <v>0</v>
      </c>
      <c r="O15636" s="35">
        <v>0</v>
      </c>
      <c r="P15636" s="36">
        <v>12</v>
      </c>
      <c r="Q15636" s="37">
        <v>90</v>
      </c>
      <c r="R15636" s="36">
        <v>1</v>
      </c>
      <c r="S15636" s="39">
        <f t="shared" si="545"/>
        <v>90</v>
      </c>
      <c r="T15636" s="34" t="s">
        <v>30</v>
      </c>
      <c r="U15636" s="12">
        <f>((alpha*(speed^beta))+(ceta*(speed^delta)))</f>
        <v>672.9744443915107</v>
      </c>
      <c r="V15636" s="8">
        <f t="shared" si="546"/>
        <v>90</v>
      </c>
    </row>
    <row r="15637" spans="1:22">
      <c r="A15637" s="34" t="s">
        <v>20</v>
      </c>
      <c r="B15637" s="34" t="s">
        <v>82</v>
      </c>
      <c r="C15637" s="5" t="s">
        <v>240</v>
      </c>
      <c r="D15637" s="35" t="s">
        <v>87</v>
      </c>
      <c r="E15637" s="36" t="s">
        <v>15</v>
      </c>
      <c r="F15637" s="37">
        <v>50</v>
      </c>
      <c r="G15637" s="38">
        <v>0.06</v>
      </c>
      <c r="H15637" s="34">
        <v>0.98915654146077714</v>
      </c>
      <c r="I15637" s="35">
        <v>29.951266893648523</v>
      </c>
      <c r="J15637" s="35">
        <v>0.99582284574747959</v>
      </c>
      <c r="K15637" s="35">
        <v>-0.57060437251842699</v>
      </c>
      <c r="L15637" s="35">
        <v>0</v>
      </c>
      <c r="M15637" s="35">
        <v>0</v>
      </c>
      <c r="N15637" s="35">
        <v>0</v>
      </c>
      <c r="O15637" s="35">
        <v>0</v>
      </c>
      <c r="P15637" s="36">
        <v>12</v>
      </c>
      <c r="Q15637" s="37">
        <v>78</v>
      </c>
      <c r="R15637" s="36">
        <v>0</v>
      </c>
      <c r="S15637" s="39">
        <f t="shared" si="545"/>
        <v>78</v>
      </c>
      <c r="T15637" s="34" t="s">
        <v>29</v>
      </c>
      <c r="U15637" s="12">
        <f>((alpha*(beta^speed))*(speed^ceta))</f>
        <v>1.7987897702103741</v>
      </c>
      <c r="V15637" s="8">
        <f t="shared" si="546"/>
        <v>78</v>
      </c>
    </row>
    <row r="15638" spans="1:22">
      <c r="A15638" s="34" t="s">
        <v>20</v>
      </c>
      <c r="B15638" s="34" t="s">
        <v>82</v>
      </c>
      <c r="C15638" s="5" t="s">
        <v>240</v>
      </c>
      <c r="D15638" s="35" t="s">
        <v>87</v>
      </c>
      <c r="E15638" s="36" t="s">
        <v>16</v>
      </c>
      <c r="F15638" s="37">
        <v>50</v>
      </c>
      <c r="G15638" s="38">
        <v>0.06</v>
      </c>
      <c r="H15638" s="34">
        <v>0.9984901767284533</v>
      </c>
      <c r="I15638" s="35">
        <v>367.99514349211114</v>
      </c>
      <c r="J15638" s="35">
        <v>-1.2071634968471439</v>
      </c>
      <c r="K15638" s="35">
        <v>22.867098908854423</v>
      </c>
      <c r="L15638" s="35">
        <v>-5.3014233017394989E-2</v>
      </c>
      <c r="M15638" s="35">
        <v>0</v>
      </c>
      <c r="N15638" s="35">
        <v>0</v>
      </c>
      <c r="O15638" s="35">
        <v>0</v>
      </c>
      <c r="P15638" s="36">
        <v>12</v>
      </c>
      <c r="Q15638" s="37">
        <v>78</v>
      </c>
      <c r="R15638" s="36">
        <v>1</v>
      </c>
      <c r="S15638" s="39">
        <f t="shared" si="545"/>
        <v>78</v>
      </c>
      <c r="T15638" s="34" t="s">
        <v>30</v>
      </c>
      <c r="U15638" s="12">
        <f>((alpha*(speed^beta))+(ceta*(speed^delta)))</f>
        <v>20.064369842660021</v>
      </c>
      <c r="V15638" s="8">
        <f t="shared" si="546"/>
        <v>78</v>
      </c>
    </row>
    <row r="15639" spans="1:22">
      <c r="A15639" s="34" t="s">
        <v>20</v>
      </c>
      <c r="B15639" s="34" t="s">
        <v>82</v>
      </c>
      <c r="C15639" s="5" t="s">
        <v>240</v>
      </c>
      <c r="D15639" s="35" t="s">
        <v>87</v>
      </c>
      <c r="E15639" s="36" t="s">
        <v>14</v>
      </c>
      <c r="F15639" s="37">
        <v>50</v>
      </c>
      <c r="G15639" s="38">
        <v>0.06</v>
      </c>
      <c r="H15639" s="34">
        <v>0.99888959190350557</v>
      </c>
      <c r="I15639" s="35">
        <v>57.152637344904818</v>
      </c>
      <c r="J15639" s="35">
        <v>-1.6279639117566926</v>
      </c>
      <c r="K15639" s="35">
        <v>1.7893435818295325</v>
      </c>
      <c r="L15639" s="35">
        <v>-0.33206923969302538</v>
      </c>
      <c r="M15639" s="35">
        <v>0</v>
      </c>
      <c r="N15639" s="35">
        <v>0</v>
      </c>
      <c r="O15639" s="35">
        <v>0</v>
      </c>
      <c r="P15639" s="36">
        <v>12</v>
      </c>
      <c r="Q15639" s="37">
        <v>78</v>
      </c>
      <c r="R15639" s="36">
        <v>1</v>
      </c>
      <c r="S15639" s="39">
        <f t="shared" si="545"/>
        <v>78</v>
      </c>
      <c r="T15639" s="34" t="s">
        <v>30</v>
      </c>
      <c r="U15639" s="12">
        <f>((alpha*(speed^beta))+(ceta*(speed^delta)))</f>
        <v>0.46861087202824381</v>
      </c>
      <c r="V15639" s="8">
        <f t="shared" si="546"/>
        <v>78</v>
      </c>
    </row>
    <row r="15640" spans="1:22">
      <c r="A15640" s="34" t="s">
        <v>20</v>
      </c>
      <c r="B15640" s="34" t="s">
        <v>82</v>
      </c>
      <c r="C15640" s="5" t="s">
        <v>240</v>
      </c>
      <c r="D15640" s="35" t="s">
        <v>87</v>
      </c>
      <c r="E15640" s="36" t="s">
        <v>18</v>
      </c>
      <c r="F15640" s="37">
        <v>50</v>
      </c>
      <c r="G15640" s="38">
        <v>0.06</v>
      </c>
      <c r="H15640" s="34">
        <v>0.99286707266568719</v>
      </c>
      <c r="I15640" s="35">
        <v>5.4676637440101317</v>
      </c>
      <c r="J15640" s="35">
        <v>1.0148409432562315</v>
      </c>
      <c r="K15640" s="35">
        <v>-0.9182258889276067</v>
      </c>
      <c r="L15640" s="35">
        <v>0</v>
      </c>
      <c r="M15640" s="35">
        <v>0</v>
      </c>
      <c r="N15640" s="35">
        <v>0</v>
      </c>
      <c r="O15640" s="35">
        <v>0</v>
      </c>
      <c r="P15640" s="36">
        <v>12</v>
      </c>
      <c r="Q15640" s="37">
        <v>78</v>
      </c>
      <c r="R15640" s="36">
        <v>0</v>
      </c>
      <c r="S15640" s="39">
        <f t="shared" si="545"/>
        <v>78</v>
      </c>
      <c r="T15640" s="34" t="s">
        <v>29</v>
      </c>
      <c r="U15640" s="12">
        <f>((alpha*(beta^speed))*(speed^ceta))</f>
        <v>0.31584500489041628</v>
      </c>
      <c r="V15640" s="8">
        <f t="shared" si="546"/>
        <v>78</v>
      </c>
    </row>
    <row r="15641" spans="1:22">
      <c r="A15641" s="34" t="s">
        <v>20</v>
      </c>
      <c r="B15641" s="34" t="s">
        <v>82</v>
      </c>
      <c r="C15641" s="5" t="s">
        <v>240</v>
      </c>
      <c r="D15641" s="35" t="s">
        <v>87</v>
      </c>
      <c r="E15641" s="36" t="s">
        <v>17</v>
      </c>
      <c r="F15641" s="37">
        <v>50</v>
      </c>
      <c r="G15641" s="38">
        <v>0.06</v>
      </c>
      <c r="H15641" s="34">
        <v>0.99639434722956577</v>
      </c>
      <c r="I15641" s="35">
        <v>508.55455880433203</v>
      </c>
      <c r="J15641" s="35">
        <v>8.0900549205074376E-2</v>
      </c>
      <c r="K15641" s="35">
        <v>8085.0751088101379</v>
      </c>
      <c r="L15641" s="35">
        <v>-1.0118148482189557</v>
      </c>
      <c r="M15641" s="35">
        <v>0</v>
      </c>
      <c r="N15641" s="35">
        <v>0</v>
      </c>
      <c r="O15641" s="35">
        <v>0</v>
      </c>
      <c r="P15641" s="36">
        <v>12</v>
      </c>
      <c r="Q15641" s="37">
        <v>78</v>
      </c>
      <c r="R15641" s="36">
        <v>1</v>
      </c>
      <c r="S15641" s="39">
        <f t="shared" si="545"/>
        <v>78</v>
      </c>
      <c r="T15641" s="34" t="s">
        <v>30</v>
      </c>
      <c r="U15641" s="12">
        <f>((alpha*(speed^beta))+(ceta*(speed^delta)))</f>
        <v>821.90516194478016</v>
      </c>
      <c r="V15641" s="8">
        <f t="shared" si="546"/>
        <v>78</v>
      </c>
    </row>
    <row r="15642" spans="1:22">
      <c r="A15642" s="34" t="s">
        <v>20</v>
      </c>
      <c r="B15642" s="34" t="s">
        <v>82</v>
      </c>
      <c r="C15642" s="5" t="s">
        <v>240</v>
      </c>
      <c r="D15642" s="35" t="s">
        <v>87</v>
      </c>
      <c r="E15642" s="36" t="s">
        <v>15</v>
      </c>
      <c r="F15642" s="37">
        <v>100</v>
      </c>
      <c r="G15642" s="38">
        <v>0.06</v>
      </c>
      <c r="H15642" s="34">
        <v>0.98672187266963007</v>
      </c>
      <c r="I15642" s="35">
        <v>25.15516359000225</v>
      </c>
      <c r="J15642" s="35">
        <v>0.99100256459631964</v>
      </c>
      <c r="K15642" s="35">
        <v>-0.45430593706998668</v>
      </c>
      <c r="L15642" s="35">
        <v>0</v>
      </c>
      <c r="M15642" s="35">
        <v>0</v>
      </c>
      <c r="N15642" s="35">
        <v>0</v>
      </c>
      <c r="O15642" s="35">
        <v>0</v>
      </c>
      <c r="P15642" s="36">
        <v>12</v>
      </c>
      <c r="Q15642" s="37">
        <v>66</v>
      </c>
      <c r="R15642" s="36">
        <v>0</v>
      </c>
      <c r="S15642" s="39">
        <f t="shared" si="545"/>
        <v>66</v>
      </c>
      <c r="T15642" s="34" t="s">
        <v>29</v>
      </c>
      <c r="U15642" s="12">
        <f>((alpha*(beta^speed))*(speed^ceta))</f>
        <v>2.0650611053117132</v>
      </c>
      <c r="V15642" s="8">
        <f t="shared" si="546"/>
        <v>66</v>
      </c>
    </row>
    <row r="15643" spans="1:22">
      <c r="A15643" s="34" t="s">
        <v>20</v>
      </c>
      <c r="B15643" s="34" t="s">
        <v>82</v>
      </c>
      <c r="C15643" s="5" t="s">
        <v>240</v>
      </c>
      <c r="D15643" s="35" t="s">
        <v>87</v>
      </c>
      <c r="E15643" s="36" t="s">
        <v>16</v>
      </c>
      <c r="F15643" s="37">
        <v>100</v>
      </c>
      <c r="G15643" s="38">
        <v>0.06</v>
      </c>
      <c r="H15643" s="34">
        <v>0.99638768992469617</v>
      </c>
      <c r="I15643" s="35">
        <v>20.366215457123424</v>
      </c>
      <c r="J15643" s="35">
        <v>1.6143687840500652E-2</v>
      </c>
      <c r="K15643" s="35">
        <v>428.77467473244951</v>
      </c>
      <c r="L15643" s="35">
        <v>-1.2138737449257229</v>
      </c>
      <c r="M15643" s="35">
        <v>0</v>
      </c>
      <c r="N15643" s="35">
        <v>0</v>
      </c>
      <c r="O15643" s="35">
        <v>0</v>
      </c>
      <c r="P15643" s="36">
        <v>12</v>
      </c>
      <c r="Q15643" s="37">
        <v>66</v>
      </c>
      <c r="R15643" s="36">
        <v>1</v>
      </c>
      <c r="S15643" s="39">
        <f t="shared" si="545"/>
        <v>66</v>
      </c>
      <c r="T15643" s="34" t="s">
        <v>30</v>
      </c>
      <c r="U15643" s="12">
        <f>((alpha*(speed^beta))+(ceta*(speed^delta)))</f>
        <v>24.44311703427746</v>
      </c>
      <c r="V15643" s="8">
        <f t="shared" si="546"/>
        <v>66</v>
      </c>
    </row>
    <row r="15644" spans="1:22">
      <c r="A15644" s="34" t="s">
        <v>20</v>
      </c>
      <c r="B15644" s="34" t="s">
        <v>82</v>
      </c>
      <c r="C15644" s="5" t="s">
        <v>240</v>
      </c>
      <c r="D15644" s="35" t="s">
        <v>87</v>
      </c>
      <c r="E15644" s="36" t="s">
        <v>14</v>
      </c>
      <c r="F15644" s="37">
        <v>100</v>
      </c>
      <c r="G15644" s="38">
        <v>0.06</v>
      </c>
      <c r="H15644" s="34">
        <v>0.99836414112593541</v>
      </c>
      <c r="I15644" s="35">
        <v>-2.5476166459387364</v>
      </c>
      <c r="J15644" s="35">
        <v>1.9324719545957887</v>
      </c>
      <c r="K15644" s="35">
        <v>0.19127846866765252</v>
      </c>
      <c r="L15644" s="35">
        <v>0</v>
      </c>
      <c r="M15644" s="35">
        <v>0</v>
      </c>
      <c r="N15644" s="35">
        <v>0</v>
      </c>
      <c r="O15644" s="35">
        <v>0</v>
      </c>
      <c r="P15644" s="36">
        <v>12</v>
      </c>
      <c r="Q15644" s="37">
        <v>66</v>
      </c>
      <c r="R15644" s="36">
        <v>6</v>
      </c>
      <c r="S15644" s="39">
        <f t="shared" si="545"/>
        <v>66</v>
      </c>
      <c r="T15644" s="34" t="s">
        <v>37</v>
      </c>
      <c r="U15644" s="12">
        <f>(1/(alpha+(beta*(speed^ceta))))</f>
        <v>0.56845175338635334</v>
      </c>
      <c r="V15644" s="8">
        <f t="shared" si="546"/>
        <v>66</v>
      </c>
    </row>
    <row r="15645" spans="1:22">
      <c r="A15645" s="34" t="s">
        <v>20</v>
      </c>
      <c r="B15645" s="34" t="s">
        <v>82</v>
      </c>
      <c r="C15645" s="5" t="s">
        <v>240</v>
      </c>
      <c r="D15645" s="35" t="s">
        <v>87</v>
      </c>
      <c r="E15645" s="36" t="s">
        <v>18</v>
      </c>
      <c r="F15645" s="37">
        <v>100</v>
      </c>
      <c r="G15645" s="38">
        <v>0.06</v>
      </c>
      <c r="H15645" s="34">
        <v>0.97906192376582779</v>
      </c>
      <c r="I15645" s="35">
        <v>-7.3487814400449616E-6</v>
      </c>
      <c r="J15645" s="35">
        <v>9.9539474043141532E-4</v>
      </c>
      <c r="K15645" s="35">
        <v>-4.5088519494205483E-2</v>
      </c>
      <c r="L15645" s="35">
        <v>1.0833194477710946</v>
      </c>
      <c r="M15645" s="35">
        <v>0</v>
      </c>
      <c r="N15645" s="35">
        <v>0</v>
      </c>
      <c r="O15645" s="35">
        <v>0</v>
      </c>
      <c r="P15645" s="36">
        <v>12</v>
      </c>
      <c r="Q15645" s="37">
        <v>66</v>
      </c>
      <c r="R15645" s="36">
        <v>14</v>
      </c>
      <c r="S15645" s="39">
        <f t="shared" si="545"/>
        <v>66</v>
      </c>
      <c r="T15645" s="34" t="s">
        <v>51</v>
      </c>
      <c r="U15645" s="12">
        <f>(((alpha*(speed^3))+(beta*(speed^2))+(ceta*speed))+delta)</f>
        <v>0.33067138158561193</v>
      </c>
      <c r="V15645" s="8">
        <f t="shared" si="546"/>
        <v>66</v>
      </c>
    </row>
    <row r="15646" spans="1:22">
      <c r="A15646" s="34" t="s">
        <v>20</v>
      </c>
      <c r="B15646" s="34" t="s">
        <v>82</v>
      </c>
      <c r="C15646" s="5" t="s">
        <v>240</v>
      </c>
      <c r="D15646" s="35" t="s">
        <v>87</v>
      </c>
      <c r="E15646" s="36" t="s">
        <v>17</v>
      </c>
      <c r="F15646" s="37">
        <v>100</v>
      </c>
      <c r="G15646" s="38">
        <v>0.06</v>
      </c>
      <c r="H15646" s="34">
        <v>0.99306965403977476</v>
      </c>
      <c r="I15646" s="35">
        <v>-8.797777506935632E-3</v>
      </c>
      <c r="J15646" s="35">
        <v>1.2217071713879279</v>
      </c>
      <c r="K15646" s="35">
        <v>-57.472591394953803</v>
      </c>
      <c r="L15646" s="35">
        <v>1933.8675225714148</v>
      </c>
      <c r="M15646" s="35">
        <v>0</v>
      </c>
      <c r="N15646" s="35">
        <v>0</v>
      </c>
      <c r="O15646" s="35">
        <v>0</v>
      </c>
      <c r="P15646" s="36">
        <v>12</v>
      </c>
      <c r="Q15646" s="37">
        <v>66</v>
      </c>
      <c r="R15646" s="36">
        <v>14</v>
      </c>
      <c r="S15646" s="39">
        <f t="shared" si="545"/>
        <v>66</v>
      </c>
      <c r="T15646" s="34" t="s">
        <v>51</v>
      </c>
      <c r="U15646" s="12">
        <f>(((alpha*(speed^3))+(beta*(speed^2))+(ceta*speed))+delta)</f>
        <v>933.10708693631182</v>
      </c>
      <c r="V15646" s="8">
        <f t="shared" si="546"/>
        <v>66</v>
      </c>
    </row>
    <row r="15647" spans="1:22">
      <c r="A15647" s="34" t="s">
        <v>20</v>
      </c>
      <c r="B15647" s="34" t="s">
        <v>82</v>
      </c>
      <c r="C15647" s="5" t="s">
        <v>241</v>
      </c>
      <c r="D15647" s="35" t="s">
        <v>88</v>
      </c>
      <c r="E15647" s="36" t="s">
        <v>15</v>
      </c>
      <c r="F15647" s="37">
        <v>0</v>
      </c>
      <c r="G15647" s="38">
        <v>0</v>
      </c>
      <c r="H15647" s="34">
        <v>0.99932515072251515</v>
      </c>
      <c r="I15647" s="35">
        <v>0.57341590776029883</v>
      </c>
      <c r="J15647" s="35">
        <v>37.856190581887752</v>
      </c>
      <c r="K15647" s="35">
        <v>0.4703626911514433</v>
      </c>
      <c r="L15647" s="35">
        <v>1.083251648626578</v>
      </c>
      <c r="M15647" s="35">
        <v>1.5165072411120559E-2</v>
      </c>
      <c r="N15647" s="35">
        <v>0</v>
      </c>
      <c r="O15647" s="35">
        <v>0</v>
      </c>
      <c r="P15647" s="36">
        <v>12</v>
      </c>
      <c r="Q15647" s="37">
        <v>105</v>
      </c>
      <c r="R15647" s="36">
        <v>10</v>
      </c>
      <c r="S15647" s="39">
        <f t="shared" si="545"/>
        <v>100</v>
      </c>
      <c r="T15647" s="34" t="s">
        <v>44</v>
      </c>
      <c r="U15647" s="12">
        <f>(alpha+(beta/(1+EXP((((-1)*ceta)+(delta*LN(speed)))+(epsilon*speed)))))</f>
        <v>0.66383502405305272</v>
      </c>
      <c r="V15647" s="8">
        <f t="shared" si="546"/>
        <v>100</v>
      </c>
    </row>
    <row r="15648" spans="1:22">
      <c r="A15648" s="34" t="s">
        <v>20</v>
      </c>
      <c r="B15648" s="34" t="s">
        <v>82</v>
      </c>
      <c r="C15648" s="5" t="s">
        <v>241</v>
      </c>
      <c r="D15648" s="35" t="s">
        <v>88</v>
      </c>
      <c r="E15648" s="36" t="s">
        <v>16</v>
      </c>
      <c r="F15648" s="37">
        <v>0</v>
      </c>
      <c r="G15648" s="38">
        <v>0</v>
      </c>
      <c r="H15648" s="34">
        <v>0.99642828224394564</v>
      </c>
      <c r="I15648" s="35">
        <v>3.5732903127876869</v>
      </c>
      <c r="J15648" s="35">
        <v>177.46974979901594</v>
      </c>
      <c r="K15648" s="35">
        <v>-0.49612729736434602</v>
      </c>
      <c r="L15648" s="35">
        <v>0.81769696069706965</v>
      </c>
      <c r="M15648" s="35">
        <v>2.5636585349361828E-2</v>
      </c>
      <c r="N15648" s="35">
        <v>0</v>
      </c>
      <c r="O15648" s="35">
        <v>0</v>
      </c>
      <c r="P15648" s="36">
        <v>12</v>
      </c>
      <c r="Q15648" s="37">
        <v>105</v>
      </c>
      <c r="R15648" s="36">
        <v>10</v>
      </c>
      <c r="S15648" s="39">
        <f t="shared" si="545"/>
        <v>100</v>
      </c>
      <c r="T15648" s="34" t="s">
        <v>44</v>
      </c>
      <c r="U15648" s="12">
        <f>(alpha+(beta/(1+EXP((((-1)*ceta)+(delta*LN(speed)))+(epsilon*speed)))))</f>
        <v>3.7657815672939354</v>
      </c>
      <c r="V15648" s="8">
        <f t="shared" si="546"/>
        <v>100</v>
      </c>
    </row>
    <row r="15649" spans="1:28">
      <c r="A15649" s="34" t="s">
        <v>20</v>
      </c>
      <c r="B15649" s="34" t="s">
        <v>82</v>
      </c>
      <c r="C15649" s="5" t="s">
        <v>241</v>
      </c>
      <c r="D15649" s="35" t="s">
        <v>88</v>
      </c>
      <c r="E15649" s="36" t="s">
        <v>14</v>
      </c>
      <c r="F15649" s="37">
        <v>0</v>
      </c>
      <c r="G15649" s="38">
        <v>0</v>
      </c>
      <c r="H15649" s="34">
        <v>0.99782320401956837</v>
      </c>
      <c r="I15649" s="35">
        <v>3.0062109888562842</v>
      </c>
      <c r="J15649" s="35">
        <v>1.006670618129746</v>
      </c>
      <c r="K15649" s="35">
        <v>-1.1107560067999729</v>
      </c>
      <c r="L15649" s="35">
        <v>0</v>
      </c>
      <c r="M15649" s="35">
        <v>0</v>
      </c>
      <c r="N15649" s="35">
        <v>0</v>
      </c>
      <c r="O15649" s="35">
        <v>0</v>
      </c>
      <c r="P15649" s="36">
        <v>12</v>
      </c>
      <c r="Q15649" s="37">
        <v>105</v>
      </c>
      <c r="R15649" s="36">
        <v>0</v>
      </c>
      <c r="S15649" s="39">
        <f t="shared" si="545"/>
        <v>100</v>
      </c>
      <c r="T15649" s="34" t="s">
        <v>29</v>
      </c>
      <c r="U15649" s="12">
        <f>((alpha*(beta^speed))*(speed^ceta))</f>
        <v>3.5095120763039118E-2</v>
      </c>
      <c r="V15649" s="8">
        <f t="shared" si="546"/>
        <v>100</v>
      </c>
    </row>
    <row r="15650" spans="1:28">
      <c r="A15650" s="34" t="s">
        <v>20</v>
      </c>
      <c r="B15650" s="34" t="s">
        <v>82</v>
      </c>
      <c r="C15650" s="5" t="s">
        <v>241</v>
      </c>
      <c r="D15650" s="35" t="s">
        <v>88</v>
      </c>
      <c r="E15650" s="36" t="s">
        <v>18</v>
      </c>
      <c r="F15650" s="37">
        <v>0</v>
      </c>
      <c r="G15650" s="38">
        <v>0</v>
      </c>
      <c r="H15650" s="34">
        <v>0.99490839767148398</v>
      </c>
      <c r="I15650" s="35">
        <v>1.2068227704236423</v>
      </c>
      <c r="J15650" s="35">
        <v>0.67265206539680544</v>
      </c>
      <c r="K15650" s="35">
        <v>-3.3389318842894328E-3</v>
      </c>
      <c r="L15650" s="35">
        <v>0</v>
      </c>
      <c r="M15650" s="35">
        <v>0</v>
      </c>
      <c r="N15650" s="35">
        <v>0</v>
      </c>
      <c r="O15650" s="35">
        <v>0</v>
      </c>
      <c r="P15650" s="36">
        <v>12</v>
      </c>
      <c r="Q15650" s="37">
        <v>105</v>
      </c>
      <c r="R15650" s="36">
        <v>5</v>
      </c>
      <c r="S15650" s="39">
        <f t="shared" si="545"/>
        <v>100</v>
      </c>
      <c r="T15650" s="34" t="s">
        <v>36</v>
      </c>
      <c r="U15650" s="12">
        <f>(1/(((ceta*(speed^2))+(beta*speed))+alpha))</f>
        <v>2.8504069003865946E-2</v>
      </c>
      <c r="V15650" s="8">
        <f t="shared" si="546"/>
        <v>100</v>
      </c>
    </row>
    <row r="15651" spans="1:28">
      <c r="A15651" s="34" t="s">
        <v>20</v>
      </c>
      <c r="B15651" s="34" t="s">
        <v>82</v>
      </c>
      <c r="C15651" s="5" t="s">
        <v>241</v>
      </c>
      <c r="D15651" s="35" t="s">
        <v>88</v>
      </c>
      <c r="E15651" s="36" t="s">
        <v>17</v>
      </c>
      <c r="F15651" s="37">
        <v>0</v>
      </c>
      <c r="G15651" s="38">
        <v>0</v>
      </c>
      <c r="H15651" s="34">
        <v>0.99295167820659358</v>
      </c>
      <c r="I15651" s="35">
        <v>5086.5996339937947</v>
      </c>
      <c r="J15651" s="35">
        <v>1.007043721545136</v>
      </c>
      <c r="K15651" s="35">
        <v>-0.87101855030824371</v>
      </c>
      <c r="L15651" s="35">
        <v>0</v>
      </c>
      <c r="M15651" s="35">
        <v>0</v>
      </c>
      <c r="N15651" s="35">
        <v>0</v>
      </c>
      <c r="O15651" s="35">
        <v>0</v>
      </c>
      <c r="P15651" s="36">
        <v>12</v>
      </c>
      <c r="Q15651" s="37">
        <v>105</v>
      </c>
      <c r="R15651" s="36">
        <v>0</v>
      </c>
      <c r="S15651" s="39">
        <f t="shared" si="545"/>
        <v>100</v>
      </c>
      <c r="T15651" s="34" t="s">
        <v>29</v>
      </c>
      <c r="U15651" s="12">
        <f>((alpha*(beta^speed))*(speed^ceta))</f>
        <v>185.87589507137164</v>
      </c>
      <c r="V15651" s="8">
        <f t="shared" si="546"/>
        <v>100</v>
      </c>
    </row>
    <row r="15652" spans="1:28">
      <c r="A15652" s="34" t="s">
        <v>20</v>
      </c>
      <c r="B15652" s="34" t="s">
        <v>82</v>
      </c>
      <c r="C15652" s="5" t="s">
        <v>241</v>
      </c>
      <c r="D15652" s="35" t="s">
        <v>88</v>
      </c>
      <c r="E15652" s="36" t="s">
        <v>15</v>
      </c>
      <c r="F15652" s="37">
        <v>50</v>
      </c>
      <c r="G15652" s="38">
        <v>0</v>
      </c>
      <c r="H15652" s="34">
        <v>0.99932332482170005</v>
      </c>
      <c r="I15652" s="35">
        <v>0.57139953523606513</v>
      </c>
      <c r="J15652" s="35">
        <v>50.216658459850535</v>
      </c>
      <c r="K15652" s="35">
        <v>0.1341207522988983</v>
      </c>
      <c r="L15652" s="35">
        <v>1.080160605403282</v>
      </c>
      <c r="M15652" s="35">
        <v>1.355122082613288E-2</v>
      </c>
      <c r="N15652" s="35">
        <v>0</v>
      </c>
      <c r="O15652" s="35">
        <v>0</v>
      </c>
      <c r="P15652" s="36">
        <v>12</v>
      </c>
      <c r="Q15652" s="37">
        <v>105</v>
      </c>
      <c r="R15652" s="36">
        <v>10</v>
      </c>
      <c r="S15652" s="39">
        <f t="shared" si="545"/>
        <v>100</v>
      </c>
      <c r="T15652" s="34" t="s">
        <v>44</v>
      </c>
      <c r="U15652" s="12">
        <f>(alpha+(beta/(1+EXP((((-1)*ceta)+(delta*LN(speed)))+(epsilon*speed)))))</f>
        <v>0.67357999678709013</v>
      </c>
      <c r="V15652" s="8">
        <f t="shared" si="546"/>
        <v>100</v>
      </c>
    </row>
    <row r="15653" spans="1:28">
      <c r="A15653" s="34" t="s">
        <v>20</v>
      </c>
      <c r="B15653" s="34" t="s">
        <v>82</v>
      </c>
      <c r="C15653" s="5" t="s">
        <v>241</v>
      </c>
      <c r="D15653" s="35" t="s">
        <v>88</v>
      </c>
      <c r="E15653" s="36" t="s">
        <v>16</v>
      </c>
      <c r="F15653" s="37">
        <v>50</v>
      </c>
      <c r="G15653" s="38">
        <v>0</v>
      </c>
      <c r="H15653" s="34">
        <v>0.99458727128862534</v>
      </c>
      <c r="I15653" s="35">
        <v>3.6993177897912397</v>
      </c>
      <c r="J15653" s="35">
        <v>192.404220839777</v>
      </c>
      <c r="K15653" s="35">
        <v>-0.62765036682566433</v>
      </c>
      <c r="L15653" s="35">
        <v>0.79846453712249621</v>
      </c>
      <c r="M15653" s="35">
        <v>2.2146760375093926E-2</v>
      </c>
      <c r="N15653" s="35">
        <v>0</v>
      </c>
      <c r="O15653" s="35">
        <v>0</v>
      </c>
      <c r="P15653" s="36">
        <v>12</v>
      </c>
      <c r="Q15653" s="37">
        <v>105</v>
      </c>
      <c r="R15653" s="36">
        <v>10</v>
      </c>
      <c r="S15653" s="39">
        <f t="shared" si="545"/>
        <v>100</v>
      </c>
      <c r="T15653" s="34" t="s">
        <v>44</v>
      </c>
      <c r="U15653" s="12">
        <f>(alpha+(beta/(1+EXP((((-1)*ceta)+(delta*LN(speed)))+(epsilon*speed)))))</f>
        <v>3.9826127988522462</v>
      </c>
      <c r="V15653" s="8">
        <f t="shared" si="546"/>
        <v>100</v>
      </c>
    </row>
    <row r="15654" spans="1:28">
      <c r="A15654" s="34" t="s">
        <v>20</v>
      </c>
      <c r="B15654" s="34" t="s">
        <v>82</v>
      </c>
      <c r="C15654" s="5" t="s">
        <v>241</v>
      </c>
      <c r="D15654" s="35" t="s">
        <v>88</v>
      </c>
      <c r="E15654" s="36" t="s">
        <v>14</v>
      </c>
      <c r="F15654" s="37">
        <v>50</v>
      </c>
      <c r="G15654" s="38">
        <v>0</v>
      </c>
      <c r="H15654" s="34">
        <v>0.99731410183417901</v>
      </c>
      <c r="I15654" s="35">
        <v>2.6877474922449469</v>
      </c>
      <c r="J15654" s="35">
        <v>1.0062666323923857</v>
      </c>
      <c r="K15654" s="35">
        <v>-1.0651199033711793</v>
      </c>
      <c r="L15654" s="35">
        <v>0</v>
      </c>
      <c r="M15654" s="35">
        <v>0</v>
      </c>
      <c r="N15654" s="35">
        <v>0</v>
      </c>
      <c r="O15654" s="35">
        <v>0</v>
      </c>
      <c r="P15654" s="36">
        <v>12</v>
      </c>
      <c r="Q15654" s="37">
        <v>105</v>
      </c>
      <c r="R15654" s="36">
        <v>0</v>
      </c>
      <c r="S15654" s="39">
        <f t="shared" si="545"/>
        <v>100</v>
      </c>
      <c r="T15654" s="34" t="s">
        <v>29</v>
      </c>
      <c r="U15654" s="12">
        <f>((alpha*(beta^speed))*(speed^ceta))</f>
        <v>3.7192540046677582E-2</v>
      </c>
      <c r="V15654" s="8">
        <f t="shared" si="546"/>
        <v>100</v>
      </c>
    </row>
    <row r="15655" spans="1:28">
      <c r="A15655" s="34" t="s">
        <v>20</v>
      </c>
      <c r="B15655" s="34" t="s">
        <v>82</v>
      </c>
      <c r="C15655" s="5" t="s">
        <v>241</v>
      </c>
      <c r="D15655" s="35" t="s">
        <v>88</v>
      </c>
      <c r="E15655" s="36" t="s">
        <v>18</v>
      </c>
      <c r="F15655" s="37">
        <v>50</v>
      </c>
      <c r="G15655" s="38">
        <v>0</v>
      </c>
      <c r="H15655" s="34">
        <v>0.99417422203606376</v>
      </c>
      <c r="I15655" s="35">
        <v>1.783014309557712</v>
      </c>
      <c r="J15655" s="35">
        <v>0.59307796516968281</v>
      </c>
      <c r="K15655" s="35">
        <v>-2.7603785232934407E-3</v>
      </c>
      <c r="L15655" s="35">
        <v>0</v>
      </c>
      <c r="M15655" s="35">
        <v>0</v>
      </c>
      <c r="N15655" s="35">
        <v>0</v>
      </c>
      <c r="O15655" s="35">
        <v>0</v>
      </c>
      <c r="P15655" s="36">
        <v>12</v>
      </c>
      <c r="Q15655" s="37">
        <v>105</v>
      </c>
      <c r="R15655" s="36">
        <v>5</v>
      </c>
      <c r="S15655" s="39">
        <f t="shared" si="545"/>
        <v>100</v>
      </c>
      <c r="T15655" s="34" t="s">
        <v>36</v>
      </c>
      <c r="U15655" s="12">
        <f>(1/(((ceta*(speed^2))+(beta*speed))+alpha))</f>
        <v>2.986231181402298E-2</v>
      </c>
      <c r="V15655" s="8">
        <f t="shared" si="546"/>
        <v>100</v>
      </c>
      <c r="AB15655" s="41"/>
    </row>
    <row r="15656" spans="1:28">
      <c r="A15656" s="34" t="s">
        <v>20</v>
      </c>
      <c r="B15656" s="34" t="s">
        <v>82</v>
      </c>
      <c r="C15656" s="5" t="s">
        <v>241</v>
      </c>
      <c r="D15656" s="35" t="s">
        <v>88</v>
      </c>
      <c r="E15656" s="36" t="s">
        <v>17</v>
      </c>
      <c r="F15656" s="37">
        <v>50</v>
      </c>
      <c r="G15656" s="38">
        <v>0</v>
      </c>
      <c r="H15656" s="34">
        <v>0.99005524345061635</v>
      </c>
      <c r="I15656" s="35">
        <v>4611.5605557185172</v>
      </c>
      <c r="J15656" s="35">
        <v>1.0055980193165335</v>
      </c>
      <c r="K15656" s="35">
        <v>-0.80560539702829603</v>
      </c>
      <c r="L15656" s="35">
        <v>0</v>
      </c>
      <c r="M15656" s="35">
        <v>0</v>
      </c>
      <c r="N15656" s="35">
        <v>0</v>
      </c>
      <c r="O15656" s="35">
        <v>0</v>
      </c>
      <c r="P15656" s="36">
        <v>12</v>
      </c>
      <c r="Q15656" s="37">
        <v>105</v>
      </c>
      <c r="R15656" s="36">
        <v>0</v>
      </c>
      <c r="S15656" s="39">
        <f t="shared" si="545"/>
        <v>100</v>
      </c>
      <c r="T15656" s="34" t="s">
        <v>29</v>
      </c>
      <c r="U15656" s="12">
        <f>((alpha*(beta^speed))*(speed^ceta))</f>
        <v>197.27772387955412</v>
      </c>
      <c r="V15656" s="8">
        <f t="shared" si="546"/>
        <v>100</v>
      </c>
    </row>
    <row r="15657" spans="1:28">
      <c r="A15657" s="34" t="s">
        <v>20</v>
      </c>
      <c r="B15657" s="34" t="s">
        <v>82</v>
      </c>
      <c r="C15657" s="5" t="s">
        <v>241</v>
      </c>
      <c r="D15657" s="35" t="s">
        <v>88</v>
      </c>
      <c r="E15657" s="36" t="s">
        <v>15</v>
      </c>
      <c r="F15657" s="37">
        <v>100</v>
      </c>
      <c r="G15657" s="38">
        <v>0</v>
      </c>
      <c r="H15657" s="34">
        <v>0.99925058478027062</v>
      </c>
      <c r="I15657" s="35">
        <v>51.055910380812414</v>
      </c>
      <c r="J15657" s="35">
        <v>1.0071969681483863</v>
      </c>
      <c r="K15657" s="35">
        <v>-1.0923896717959041</v>
      </c>
      <c r="L15657" s="35">
        <v>0</v>
      </c>
      <c r="M15657" s="35">
        <v>0</v>
      </c>
      <c r="N15657" s="35">
        <v>0</v>
      </c>
      <c r="O15657" s="35">
        <v>0</v>
      </c>
      <c r="P15657" s="36">
        <v>12</v>
      </c>
      <c r="Q15657" s="37">
        <v>105</v>
      </c>
      <c r="R15657" s="36">
        <v>0</v>
      </c>
      <c r="S15657" s="39">
        <f t="shared" si="545"/>
        <v>100</v>
      </c>
      <c r="T15657" s="34" t="s">
        <v>29</v>
      </c>
      <c r="U15657" s="12">
        <f>((alpha*(beta^speed))*(speed^ceta))</f>
        <v>0.68345143598767133</v>
      </c>
      <c r="V15657" s="8">
        <f t="shared" si="546"/>
        <v>100</v>
      </c>
    </row>
    <row r="15658" spans="1:28">
      <c r="A15658" s="34" t="s">
        <v>20</v>
      </c>
      <c r="B15658" s="34" t="s">
        <v>82</v>
      </c>
      <c r="C15658" s="5" t="s">
        <v>241</v>
      </c>
      <c r="D15658" s="35" t="s">
        <v>88</v>
      </c>
      <c r="E15658" s="36" t="s">
        <v>16</v>
      </c>
      <c r="F15658" s="37">
        <v>100</v>
      </c>
      <c r="G15658" s="38">
        <v>0</v>
      </c>
      <c r="H15658" s="34">
        <v>0.99257813892738334</v>
      </c>
      <c r="I15658" s="35">
        <v>3.7865001792832333</v>
      </c>
      <c r="J15658" s="35">
        <v>218.17376246158491</v>
      </c>
      <c r="K15658" s="35">
        <v>-0.83228920946691531</v>
      </c>
      <c r="L15658" s="35">
        <v>0.76329184203078493</v>
      </c>
      <c r="M15658" s="35">
        <v>1.9679365841279536E-2</v>
      </c>
      <c r="N15658" s="35">
        <v>0</v>
      </c>
      <c r="O15658" s="35">
        <v>0</v>
      </c>
      <c r="P15658" s="36">
        <v>12</v>
      </c>
      <c r="Q15658" s="37">
        <v>105</v>
      </c>
      <c r="R15658" s="36">
        <v>10</v>
      </c>
      <c r="S15658" s="39">
        <f t="shared" si="545"/>
        <v>100</v>
      </c>
      <c r="T15658" s="34" t="s">
        <v>44</v>
      </c>
      <c r="U15658" s="12">
        <f>(alpha+(beta/(1+EXP((((-1)*ceta)+(delta*LN(speed)))+(epsilon*speed)))))</f>
        <v>4.1803326857984464</v>
      </c>
      <c r="V15658" s="8">
        <f t="shared" si="546"/>
        <v>100</v>
      </c>
    </row>
    <row r="15659" spans="1:28">
      <c r="A15659" s="34" t="s">
        <v>20</v>
      </c>
      <c r="B15659" s="34" t="s">
        <v>82</v>
      </c>
      <c r="C15659" s="5" t="s">
        <v>241</v>
      </c>
      <c r="D15659" s="35" t="s">
        <v>88</v>
      </c>
      <c r="E15659" s="36" t="s">
        <v>14</v>
      </c>
      <c r="F15659" s="37">
        <v>100</v>
      </c>
      <c r="G15659" s="38">
        <v>0</v>
      </c>
      <c r="H15659" s="34">
        <v>0.99651762121387533</v>
      </c>
      <c r="I15659" s="35">
        <v>2.3485238291115609</v>
      </c>
      <c r="J15659" s="35">
        <v>1.005433581318288</v>
      </c>
      <c r="K15659" s="35">
        <v>-1.0074104425373231</v>
      </c>
      <c r="L15659" s="35">
        <v>0</v>
      </c>
      <c r="M15659" s="35">
        <v>0</v>
      </c>
      <c r="N15659" s="35">
        <v>0</v>
      </c>
      <c r="O15659" s="35">
        <v>0</v>
      </c>
      <c r="P15659" s="36">
        <v>12</v>
      </c>
      <c r="Q15659" s="37">
        <v>105</v>
      </c>
      <c r="R15659" s="36">
        <v>0</v>
      </c>
      <c r="S15659" s="39">
        <f t="shared" si="545"/>
        <v>100</v>
      </c>
      <c r="T15659" s="34" t="s">
        <v>29</v>
      </c>
      <c r="U15659" s="12">
        <f>((alpha*(beta^speed))*(speed^ceta))</f>
        <v>3.902228854666398E-2</v>
      </c>
      <c r="V15659" s="8">
        <f t="shared" si="546"/>
        <v>100</v>
      </c>
    </row>
    <row r="15660" spans="1:28">
      <c r="A15660" s="34" t="s">
        <v>20</v>
      </c>
      <c r="B15660" s="34" t="s">
        <v>82</v>
      </c>
      <c r="C15660" s="5" t="s">
        <v>241</v>
      </c>
      <c r="D15660" s="35" t="s">
        <v>88</v>
      </c>
      <c r="E15660" s="36" t="s">
        <v>18</v>
      </c>
      <c r="F15660" s="37">
        <v>100</v>
      </c>
      <c r="G15660" s="38">
        <v>0</v>
      </c>
      <c r="H15660" s="34">
        <v>0.99345058384572726</v>
      </c>
      <c r="I15660" s="35">
        <v>2.2243258303328939</v>
      </c>
      <c r="J15660" s="35">
        <v>0.52877483521444901</v>
      </c>
      <c r="K15660" s="35">
        <v>-2.2686120479779096E-3</v>
      </c>
      <c r="L15660" s="35">
        <v>0</v>
      </c>
      <c r="M15660" s="35">
        <v>0</v>
      </c>
      <c r="N15660" s="35">
        <v>0</v>
      </c>
      <c r="O15660" s="35">
        <v>0</v>
      </c>
      <c r="P15660" s="36">
        <v>12</v>
      </c>
      <c r="Q15660" s="37">
        <v>105</v>
      </c>
      <c r="R15660" s="36">
        <v>5</v>
      </c>
      <c r="S15660" s="39">
        <f t="shared" si="545"/>
        <v>100</v>
      </c>
      <c r="T15660" s="34" t="s">
        <v>36</v>
      </c>
      <c r="U15660" s="12">
        <f>(1/(((ceta*(speed^2))+(beta*speed))+alpha))</f>
        <v>3.0849259565290912E-2</v>
      </c>
      <c r="V15660" s="8">
        <f t="shared" si="546"/>
        <v>100</v>
      </c>
      <c r="AB15660" s="41"/>
    </row>
    <row r="15661" spans="1:28">
      <c r="A15661" s="34" t="s">
        <v>20</v>
      </c>
      <c r="B15661" s="34" t="s">
        <v>82</v>
      </c>
      <c r="C15661" s="5" t="s">
        <v>241</v>
      </c>
      <c r="D15661" s="35" t="s">
        <v>88</v>
      </c>
      <c r="E15661" s="36" t="s">
        <v>17</v>
      </c>
      <c r="F15661" s="37">
        <v>100</v>
      </c>
      <c r="G15661" s="38">
        <v>0</v>
      </c>
      <c r="H15661" s="34">
        <v>0.98666842731304927</v>
      </c>
      <c r="I15661" s="35">
        <v>4192.702759329266</v>
      </c>
      <c r="J15661" s="35">
        <v>1.0041434918095646</v>
      </c>
      <c r="K15661" s="35">
        <v>-0.74245323115886086</v>
      </c>
      <c r="L15661" s="35">
        <v>0</v>
      </c>
      <c r="M15661" s="35">
        <v>0</v>
      </c>
      <c r="N15661" s="35">
        <v>0</v>
      </c>
      <c r="O15661" s="35">
        <v>0</v>
      </c>
      <c r="P15661" s="36">
        <v>12</v>
      </c>
      <c r="Q15661" s="37">
        <v>105</v>
      </c>
      <c r="R15661" s="36">
        <v>0</v>
      </c>
      <c r="S15661" s="39">
        <f t="shared" si="545"/>
        <v>100</v>
      </c>
      <c r="T15661" s="34" t="s">
        <v>29</v>
      </c>
      <c r="U15661" s="12">
        <f>((alpha*(beta^speed))*(speed^ceta))</f>
        <v>207.57038540921775</v>
      </c>
      <c r="V15661" s="8">
        <f t="shared" si="546"/>
        <v>100</v>
      </c>
    </row>
    <row r="15662" spans="1:28">
      <c r="A15662" s="34" t="s">
        <v>20</v>
      </c>
      <c r="B15662" s="34" t="s">
        <v>82</v>
      </c>
      <c r="C15662" s="5" t="s">
        <v>241</v>
      </c>
      <c r="D15662" s="35" t="s">
        <v>88</v>
      </c>
      <c r="E15662" s="36" t="s">
        <v>15</v>
      </c>
      <c r="F15662" s="37">
        <v>0</v>
      </c>
      <c r="G15662" s="38">
        <v>-0.06</v>
      </c>
      <c r="H15662" s="34">
        <v>0.99547940361775022</v>
      </c>
      <c r="I15662" s="35">
        <v>28.145265050460118</v>
      </c>
      <c r="J15662" s="35">
        <v>0.95509533837292238</v>
      </c>
      <c r="K15662" s="35">
        <v>-0.77918678916632422</v>
      </c>
      <c r="L15662" s="35">
        <v>0</v>
      </c>
      <c r="M15662" s="35">
        <v>0</v>
      </c>
      <c r="N15662" s="35">
        <v>0</v>
      </c>
      <c r="O15662" s="35">
        <v>0</v>
      </c>
      <c r="P15662" s="36">
        <v>12</v>
      </c>
      <c r="Q15662" s="37">
        <v>105</v>
      </c>
      <c r="R15662" s="36">
        <v>0</v>
      </c>
      <c r="S15662" s="39">
        <f t="shared" si="545"/>
        <v>100</v>
      </c>
      <c r="T15662" s="34" t="s">
        <v>29</v>
      </c>
      <c r="U15662" s="12">
        <f>((alpha*(beta^speed))*(speed^ceta))</f>
        <v>7.865100949187168E-3</v>
      </c>
      <c r="V15662" s="8">
        <f t="shared" si="546"/>
        <v>100</v>
      </c>
    </row>
    <row r="15663" spans="1:28">
      <c r="A15663" s="34" t="s">
        <v>20</v>
      </c>
      <c r="B15663" s="34" t="s">
        <v>82</v>
      </c>
      <c r="C15663" s="5" t="s">
        <v>241</v>
      </c>
      <c r="D15663" s="35" t="s">
        <v>88</v>
      </c>
      <c r="E15663" s="36" t="s">
        <v>16</v>
      </c>
      <c r="F15663" s="37">
        <v>0</v>
      </c>
      <c r="G15663" s="38">
        <v>-0.06</v>
      </c>
      <c r="H15663" s="34">
        <v>0.99309168674133841</v>
      </c>
      <c r="I15663" s="35">
        <v>-7.0690889473681059E-2</v>
      </c>
      <c r="J15663" s="35">
        <v>44.086686801070044</v>
      </c>
      <c r="K15663" s="35">
        <v>1.3220721044531656</v>
      </c>
      <c r="L15663" s="35">
        <v>1.0329457112691385</v>
      </c>
      <c r="M15663" s="35">
        <v>3.4679771210840489E-2</v>
      </c>
      <c r="N15663" s="35">
        <v>0</v>
      </c>
      <c r="O15663" s="35">
        <v>0</v>
      </c>
      <c r="P15663" s="36">
        <v>12</v>
      </c>
      <c r="Q15663" s="37">
        <v>89</v>
      </c>
      <c r="R15663" s="36">
        <v>10</v>
      </c>
      <c r="S15663" s="39">
        <f t="shared" si="545"/>
        <v>89</v>
      </c>
      <c r="T15663" s="34" t="s">
        <v>44</v>
      </c>
      <c r="U15663" s="12">
        <f>(alpha+(beta/(1+EXP((((-1)*ceta)+(delta*LN(speed)))+(epsilon*speed)))))</f>
        <v>2.3711763855096268E-3</v>
      </c>
      <c r="V15663" s="8">
        <f t="shared" si="546"/>
        <v>89</v>
      </c>
    </row>
    <row r="15664" spans="1:28">
      <c r="A15664" s="34" t="s">
        <v>20</v>
      </c>
      <c r="B15664" s="34" t="s">
        <v>82</v>
      </c>
      <c r="C15664" s="5" t="s">
        <v>241</v>
      </c>
      <c r="D15664" s="35" t="s">
        <v>88</v>
      </c>
      <c r="E15664" s="36" t="s">
        <v>14</v>
      </c>
      <c r="F15664" s="37">
        <v>0</v>
      </c>
      <c r="G15664" s="38">
        <v>-0.06</v>
      </c>
      <c r="H15664" s="34">
        <v>0.99376738763843797</v>
      </c>
      <c r="I15664" s="35">
        <v>3.7147705522850045</v>
      </c>
      <c r="J15664" s="35">
        <v>-9.5398138250007882</v>
      </c>
      <c r="K15664" s="35">
        <v>-1.9527715660811598</v>
      </c>
      <c r="L15664" s="35">
        <v>0</v>
      </c>
      <c r="M15664" s="35">
        <v>0</v>
      </c>
      <c r="N15664" s="35">
        <v>0</v>
      </c>
      <c r="O15664" s="35">
        <v>0</v>
      </c>
      <c r="P15664" s="36">
        <v>12</v>
      </c>
      <c r="Q15664" s="37">
        <v>105</v>
      </c>
      <c r="R15664" s="36">
        <v>13</v>
      </c>
      <c r="S15664" s="39">
        <f t="shared" si="545"/>
        <v>100</v>
      </c>
      <c r="T15664" s="34" t="s">
        <v>50</v>
      </c>
      <c r="U15664" s="12">
        <f>EXP((alpha+(beta/speed))+(ceta*LN(speed)))</f>
        <v>4.6379956311060665E-3</v>
      </c>
      <c r="V15664" s="8">
        <f t="shared" si="546"/>
        <v>100</v>
      </c>
      <c r="AB15664" s="41"/>
    </row>
    <row r="15665" spans="1:28">
      <c r="A15665" s="34" t="s">
        <v>20</v>
      </c>
      <c r="B15665" s="34" t="s">
        <v>82</v>
      </c>
      <c r="C15665" s="5" t="s">
        <v>241</v>
      </c>
      <c r="D15665" s="35" t="s">
        <v>88</v>
      </c>
      <c r="E15665" s="36" t="s">
        <v>18</v>
      </c>
      <c r="F15665" s="37">
        <v>0</v>
      </c>
      <c r="G15665" s="38">
        <v>-0.06</v>
      </c>
      <c r="H15665" s="34">
        <v>0.9939248326757244</v>
      </c>
      <c r="I15665" s="35">
        <v>2.122546060631239</v>
      </c>
      <c r="J15665" s="35">
        <v>-7.9264531604569468</v>
      </c>
      <c r="K15665" s="35">
        <v>-1.649648626411536</v>
      </c>
      <c r="L15665" s="35">
        <v>0</v>
      </c>
      <c r="M15665" s="35">
        <v>0</v>
      </c>
      <c r="N15665" s="35">
        <v>0</v>
      </c>
      <c r="O15665" s="35">
        <v>0</v>
      </c>
      <c r="P15665" s="36">
        <v>12</v>
      </c>
      <c r="Q15665" s="37">
        <v>105</v>
      </c>
      <c r="R15665" s="36">
        <v>13</v>
      </c>
      <c r="S15665" s="39">
        <f t="shared" si="545"/>
        <v>100</v>
      </c>
      <c r="T15665" s="34" t="s">
        <v>50</v>
      </c>
      <c r="U15665" s="12">
        <f>EXP((alpha+(beta/speed))+(ceta*LN(speed)))</f>
        <v>3.8733669290159536E-3</v>
      </c>
      <c r="V15665" s="8">
        <f t="shared" si="546"/>
        <v>100</v>
      </c>
      <c r="AB15665" s="41"/>
    </row>
    <row r="15666" spans="1:28">
      <c r="A15666" s="34" t="s">
        <v>20</v>
      </c>
      <c r="B15666" s="34" t="s">
        <v>82</v>
      </c>
      <c r="C15666" s="5" t="s">
        <v>241</v>
      </c>
      <c r="D15666" s="35" t="s">
        <v>88</v>
      </c>
      <c r="E15666" s="36" t="s">
        <v>17</v>
      </c>
      <c r="F15666" s="37">
        <v>0</v>
      </c>
      <c r="G15666" s="38">
        <v>-0.06</v>
      </c>
      <c r="H15666" s="34">
        <v>0.99004736490569922</v>
      </c>
      <c r="I15666" s="35">
        <v>2245.6993634168753</v>
      </c>
      <c r="J15666" s="35">
        <v>0.95454720240599855</v>
      </c>
      <c r="K15666" s="35">
        <v>-0.59739633138989368</v>
      </c>
      <c r="L15666" s="35">
        <v>0</v>
      </c>
      <c r="M15666" s="35">
        <v>0</v>
      </c>
      <c r="N15666" s="35">
        <v>0</v>
      </c>
      <c r="O15666" s="35">
        <v>0</v>
      </c>
      <c r="P15666" s="36">
        <v>12</v>
      </c>
      <c r="Q15666" s="37">
        <v>105</v>
      </c>
      <c r="R15666" s="36">
        <v>0</v>
      </c>
      <c r="S15666" s="39">
        <f t="shared" si="545"/>
        <v>100</v>
      </c>
      <c r="T15666" s="34" t="s">
        <v>29</v>
      </c>
      <c r="U15666" s="12">
        <f>((alpha*(beta^speed))*(speed^ceta))</f>
        <v>1.3686735280778091</v>
      </c>
      <c r="V15666" s="8">
        <f t="shared" si="546"/>
        <v>100</v>
      </c>
    </row>
    <row r="15667" spans="1:28">
      <c r="A15667" s="34" t="s">
        <v>20</v>
      </c>
      <c r="B15667" s="34" t="s">
        <v>82</v>
      </c>
      <c r="C15667" s="5" t="s">
        <v>241</v>
      </c>
      <c r="D15667" s="35" t="s">
        <v>88</v>
      </c>
      <c r="E15667" s="36" t="s">
        <v>15</v>
      </c>
      <c r="F15667" s="37">
        <v>50</v>
      </c>
      <c r="G15667" s="38">
        <v>-0.06</v>
      </c>
      <c r="H15667" s="34">
        <v>0.99500539365222918</v>
      </c>
      <c r="I15667" s="35">
        <v>20.21109424243328</v>
      </c>
      <c r="J15667" s="35">
        <v>0.94805497349681722</v>
      </c>
      <c r="K15667" s="35">
        <v>-0.63026596887159658</v>
      </c>
      <c r="L15667" s="35">
        <v>0</v>
      </c>
      <c r="M15667" s="35">
        <v>0</v>
      </c>
      <c r="N15667" s="35">
        <v>0</v>
      </c>
      <c r="O15667" s="35">
        <v>0</v>
      </c>
      <c r="P15667" s="36">
        <v>12</v>
      </c>
      <c r="Q15667" s="37">
        <v>105</v>
      </c>
      <c r="R15667" s="36">
        <v>0</v>
      </c>
      <c r="S15667" s="39">
        <f t="shared" si="545"/>
        <v>100</v>
      </c>
      <c r="T15667" s="34" t="s">
        <v>29</v>
      </c>
      <c r="U15667" s="12">
        <f>((alpha*(beta^speed))*(speed^ceta))</f>
        <v>5.3506923014900488E-3</v>
      </c>
      <c r="V15667" s="8">
        <f t="shared" si="546"/>
        <v>100</v>
      </c>
    </row>
    <row r="15668" spans="1:28">
      <c r="A15668" s="34" t="s">
        <v>20</v>
      </c>
      <c r="B15668" s="34" t="s">
        <v>82</v>
      </c>
      <c r="C15668" s="5" t="s">
        <v>241</v>
      </c>
      <c r="D15668" s="35" t="s">
        <v>88</v>
      </c>
      <c r="E15668" s="36" t="s">
        <v>16</v>
      </c>
      <c r="F15668" s="37">
        <v>50</v>
      </c>
      <c r="G15668" s="38">
        <v>-0.06</v>
      </c>
      <c r="H15668" s="34">
        <v>0.99149066733773128</v>
      </c>
      <c r="I15668" s="35">
        <v>11.446771631106166</v>
      </c>
      <c r="J15668" s="35">
        <v>-24.873122240288286</v>
      </c>
      <c r="K15668" s="35">
        <v>-3.0106572633560855</v>
      </c>
      <c r="L15668" s="35">
        <v>0</v>
      </c>
      <c r="M15668" s="35">
        <v>0</v>
      </c>
      <c r="N15668" s="35">
        <v>0</v>
      </c>
      <c r="O15668" s="35">
        <v>0</v>
      </c>
      <c r="P15668" s="36">
        <v>12</v>
      </c>
      <c r="Q15668" s="37">
        <v>105</v>
      </c>
      <c r="R15668" s="36">
        <v>13</v>
      </c>
      <c r="S15668" s="39">
        <f t="shared" si="545"/>
        <v>100</v>
      </c>
      <c r="T15668" s="34" t="s">
        <v>50</v>
      </c>
      <c r="U15668" s="12">
        <f>EXP((alpha+(beta/speed))+(ceta*LN(speed)))</f>
        <v>6.9491651166172536E-2</v>
      </c>
      <c r="V15668" s="8">
        <f t="shared" si="546"/>
        <v>100</v>
      </c>
    </row>
    <row r="15669" spans="1:28">
      <c r="A15669" s="34" t="s">
        <v>20</v>
      </c>
      <c r="B15669" s="34" t="s">
        <v>82</v>
      </c>
      <c r="C15669" s="5" t="s">
        <v>241</v>
      </c>
      <c r="D15669" s="35" t="s">
        <v>88</v>
      </c>
      <c r="E15669" s="36" t="s">
        <v>14</v>
      </c>
      <c r="F15669" s="37">
        <v>50</v>
      </c>
      <c r="G15669" s="38">
        <v>-0.06</v>
      </c>
      <c r="H15669" s="34">
        <v>0.99505665327247106</v>
      </c>
      <c r="I15669" s="35">
        <v>3.8268337451913959</v>
      </c>
      <c r="J15669" s="35">
        <v>-10.583389439009288</v>
      </c>
      <c r="K15669" s="35">
        <v>-1.9846481647768828</v>
      </c>
      <c r="L15669" s="35">
        <v>0</v>
      </c>
      <c r="M15669" s="35">
        <v>0</v>
      </c>
      <c r="N15669" s="35">
        <v>0</v>
      </c>
      <c r="O15669" s="35">
        <v>0</v>
      </c>
      <c r="P15669" s="36">
        <v>12</v>
      </c>
      <c r="Q15669" s="37">
        <v>105</v>
      </c>
      <c r="R15669" s="36">
        <v>13</v>
      </c>
      <c r="S15669" s="39">
        <f t="shared" si="545"/>
        <v>100</v>
      </c>
      <c r="T15669" s="34" t="s">
        <v>50</v>
      </c>
      <c r="U15669" s="12">
        <f>EXP((alpha+(beta/speed))+(ceta*LN(speed)))</f>
        <v>4.4331596614221045E-3</v>
      </c>
      <c r="V15669" s="8">
        <f t="shared" si="546"/>
        <v>100</v>
      </c>
      <c r="AB15669" s="41"/>
    </row>
    <row r="15670" spans="1:28">
      <c r="A15670" s="34" t="s">
        <v>20</v>
      </c>
      <c r="B15670" s="34" t="s">
        <v>82</v>
      </c>
      <c r="C15670" s="5" t="s">
        <v>241</v>
      </c>
      <c r="D15670" s="35" t="s">
        <v>88</v>
      </c>
      <c r="E15670" s="36" t="s">
        <v>18</v>
      </c>
      <c r="F15670" s="37">
        <v>50</v>
      </c>
      <c r="G15670" s="38">
        <v>-0.06</v>
      </c>
      <c r="H15670" s="34">
        <v>0.99372315107896736</v>
      </c>
      <c r="I15670" s="35">
        <v>2.1866657048608631</v>
      </c>
      <c r="J15670" s="35">
        <v>-8.4988346596439932</v>
      </c>
      <c r="K15670" s="35">
        <v>-1.6650026640132294</v>
      </c>
      <c r="L15670" s="35">
        <v>0</v>
      </c>
      <c r="M15670" s="35">
        <v>0</v>
      </c>
      <c r="N15670" s="35">
        <v>0</v>
      </c>
      <c r="O15670" s="35">
        <v>0</v>
      </c>
      <c r="P15670" s="36">
        <v>12</v>
      </c>
      <c r="Q15670" s="37">
        <v>105</v>
      </c>
      <c r="R15670" s="36">
        <v>13</v>
      </c>
      <c r="S15670" s="39">
        <f t="shared" si="545"/>
        <v>100</v>
      </c>
      <c r="T15670" s="34" t="s">
        <v>50</v>
      </c>
      <c r="U15670" s="12">
        <f>EXP((alpha+(beta/speed))+(ceta*LN(speed)))</f>
        <v>3.825969921345962E-3</v>
      </c>
      <c r="V15670" s="8">
        <f t="shared" si="546"/>
        <v>100</v>
      </c>
    </row>
    <row r="15671" spans="1:28">
      <c r="A15671" s="34" t="s">
        <v>20</v>
      </c>
      <c r="B15671" s="34" t="s">
        <v>82</v>
      </c>
      <c r="C15671" s="5" t="s">
        <v>241</v>
      </c>
      <c r="D15671" s="35" t="s">
        <v>88</v>
      </c>
      <c r="E15671" s="36" t="s">
        <v>17</v>
      </c>
      <c r="F15671" s="37">
        <v>50</v>
      </c>
      <c r="G15671" s="38">
        <v>-0.06</v>
      </c>
      <c r="H15671" s="34">
        <v>0.98804293833838441</v>
      </c>
      <c r="I15671" s="35">
        <v>1711.2730692698151</v>
      </c>
      <c r="J15671" s="35">
        <v>0.95051483689579974</v>
      </c>
      <c r="K15671" s="35">
        <v>-0.48871521046180599</v>
      </c>
      <c r="L15671" s="35">
        <v>0</v>
      </c>
      <c r="M15671" s="35">
        <v>0</v>
      </c>
      <c r="N15671" s="35">
        <v>0</v>
      </c>
      <c r="O15671" s="35">
        <v>0</v>
      </c>
      <c r="P15671" s="36">
        <v>12</v>
      </c>
      <c r="Q15671" s="37">
        <v>105</v>
      </c>
      <c r="R15671" s="36">
        <v>0</v>
      </c>
      <c r="S15671" s="39">
        <f t="shared" si="545"/>
        <v>100</v>
      </c>
      <c r="T15671" s="34" t="s">
        <v>29</v>
      </c>
      <c r="U15671" s="12">
        <f>((alpha*(beta^speed))*(speed^ceta))</f>
        <v>1.1266238083774092</v>
      </c>
      <c r="V15671" s="8">
        <f t="shared" si="546"/>
        <v>100</v>
      </c>
    </row>
    <row r="15672" spans="1:28">
      <c r="A15672" s="34" t="s">
        <v>20</v>
      </c>
      <c r="B15672" s="34" t="s">
        <v>82</v>
      </c>
      <c r="C15672" s="5" t="s">
        <v>241</v>
      </c>
      <c r="D15672" s="35" t="s">
        <v>88</v>
      </c>
      <c r="E15672" s="36" t="s">
        <v>15</v>
      </c>
      <c r="F15672" s="37">
        <v>100</v>
      </c>
      <c r="G15672" s="38">
        <v>-0.06</v>
      </c>
      <c r="H15672" s="34">
        <v>0.9943596584391996</v>
      </c>
      <c r="I15672" s="35">
        <v>21.900065710307803</v>
      </c>
      <c r="J15672" s="35">
        <v>0.94915829609835689</v>
      </c>
      <c r="K15672" s="35">
        <v>-0.68022676954867001</v>
      </c>
      <c r="L15672" s="35">
        <v>0</v>
      </c>
      <c r="M15672" s="35">
        <v>0</v>
      </c>
      <c r="N15672" s="35">
        <v>0</v>
      </c>
      <c r="O15672" s="35">
        <v>0</v>
      </c>
      <c r="P15672" s="36">
        <v>12</v>
      </c>
      <c r="Q15672" s="37">
        <v>105</v>
      </c>
      <c r="R15672" s="36">
        <v>0</v>
      </c>
      <c r="S15672" s="39">
        <f t="shared" si="545"/>
        <v>100</v>
      </c>
      <c r="T15672" s="34" t="s">
        <v>29</v>
      </c>
      <c r="U15672" s="12">
        <f>((alpha*(beta^speed))*(speed^ceta))</f>
        <v>5.1743604895505852E-3</v>
      </c>
      <c r="V15672" s="8">
        <f t="shared" si="546"/>
        <v>100</v>
      </c>
    </row>
    <row r="15673" spans="1:28">
      <c r="A15673" s="34" t="s">
        <v>20</v>
      </c>
      <c r="B15673" s="34" t="s">
        <v>82</v>
      </c>
      <c r="C15673" s="5" t="s">
        <v>241</v>
      </c>
      <c r="D15673" s="35" t="s">
        <v>88</v>
      </c>
      <c r="E15673" s="36" t="s">
        <v>16</v>
      </c>
      <c r="F15673" s="37">
        <v>100</v>
      </c>
      <c r="G15673" s="38">
        <v>-0.06</v>
      </c>
      <c r="H15673" s="34">
        <v>0.99045957210948654</v>
      </c>
      <c r="I15673" s="35">
        <v>11.444706497075247</v>
      </c>
      <c r="J15673" s="35">
        <v>-25.00312975969727</v>
      </c>
      <c r="K15673" s="35">
        <v>-3.0163032837051378</v>
      </c>
      <c r="L15673" s="35">
        <v>0</v>
      </c>
      <c r="M15673" s="35">
        <v>0</v>
      </c>
      <c r="N15673" s="35">
        <v>0</v>
      </c>
      <c r="O15673" s="35">
        <v>0</v>
      </c>
      <c r="P15673" s="36">
        <v>12</v>
      </c>
      <c r="Q15673" s="37">
        <v>105</v>
      </c>
      <c r="R15673" s="36">
        <v>13</v>
      </c>
      <c r="S15673" s="39">
        <f t="shared" si="545"/>
        <v>100</v>
      </c>
      <c r="T15673" s="34" t="s">
        <v>50</v>
      </c>
      <c r="U15673" s="12">
        <f>EXP((alpha+(beta/speed))+(ceta*LN(speed)))</f>
        <v>6.7480625324250962E-2</v>
      </c>
      <c r="V15673" s="8">
        <f t="shared" si="546"/>
        <v>100</v>
      </c>
    </row>
    <row r="15674" spans="1:28">
      <c r="A15674" s="34" t="s">
        <v>20</v>
      </c>
      <c r="B15674" s="34" t="s">
        <v>82</v>
      </c>
      <c r="C15674" s="5" t="s">
        <v>241</v>
      </c>
      <c r="D15674" s="35" t="s">
        <v>88</v>
      </c>
      <c r="E15674" s="36" t="s">
        <v>14</v>
      </c>
      <c r="F15674" s="37">
        <v>100</v>
      </c>
      <c r="G15674" s="38">
        <v>-0.06</v>
      </c>
      <c r="H15674" s="34">
        <v>0.99427254374506713</v>
      </c>
      <c r="I15674" s="35">
        <v>3.7718521538181573</v>
      </c>
      <c r="J15674" s="35">
        <v>-10.686475151999716</v>
      </c>
      <c r="K15674" s="35">
        <v>-1.9760620955694863</v>
      </c>
      <c r="L15674" s="35">
        <v>0</v>
      </c>
      <c r="M15674" s="35">
        <v>0</v>
      </c>
      <c r="N15674" s="35">
        <v>0</v>
      </c>
      <c r="O15674" s="35">
        <v>0</v>
      </c>
      <c r="P15674" s="36">
        <v>12</v>
      </c>
      <c r="Q15674" s="37">
        <v>105</v>
      </c>
      <c r="R15674" s="36">
        <v>13</v>
      </c>
      <c r="S15674" s="39">
        <f t="shared" si="545"/>
        <v>100</v>
      </c>
      <c r="T15674" s="34" t="s">
        <v>50</v>
      </c>
      <c r="U15674" s="12">
        <f>EXP((alpha+(beta/speed))+(ceta*LN(speed)))</f>
        <v>4.3607341800407139E-3</v>
      </c>
      <c r="V15674" s="8">
        <f t="shared" si="546"/>
        <v>100</v>
      </c>
    </row>
    <row r="15675" spans="1:28">
      <c r="A15675" s="34" t="s">
        <v>20</v>
      </c>
      <c r="B15675" s="34" t="s">
        <v>82</v>
      </c>
      <c r="C15675" s="5" t="s">
        <v>241</v>
      </c>
      <c r="D15675" s="35" t="s">
        <v>88</v>
      </c>
      <c r="E15675" s="36" t="s">
        <v>18</v>
      </c>
      <c r="F15675" s="37">
        <v>100</v>
      </c>
      <c r="G15675" s="38">
        <v>-0.06</v>
      </c>
      <c r="H15675" s="34">
        <v>0.99296860134610532</v>
      </c>
      <c r="I15675" s="35">
        <v>2.219250313622787</v>
      </c>
      <c r="J15675" s="35">
        <v>-8.8897271515544833</v>
      </c>
      <c r="K15675" s="35">
        <v>-1.6721722385650621</v>
      </c>
      <c r="L15675" s="35">
        <v>0</v>
      </c>
      <c r="M15675" s="35">
        <v>0</v>
      </c>
      <c r="N15675" s="35">
        <v>0</v>
      </c>
      <c r="O15675" s="35">
        <v>0</v>
      </c>
      <c r="P15675" s="36">
        <v>12</v>
      </c>
      <c r="Q15675" s="37">
        <v>105</v>
      </c>
      <c r="R15675" s="36">
        <v>13</v>
      </c>
      <c r="S15675" s="39">
        <f t="shared" si="545"/>
        <v>100</v>
      </c>
      <c r="T15675" s="34" t="s">
        <v>50</v>
      </c>
      <c r="U15675" s="12">
        <f>EXP((alpha+(beta/speed))+(ceta*LN(speed)))</f>
        <v>3.8093957555318009E-3</v>
      </c>
      <c r="V15675" s="8">
        <f t="shared" si="546"/>
        <v>100</v>
      </c>
    </row>
    <row r="15676" spans="1:28">
      <c r="A15676" s="34" t="s">
        <v>20</v>
      </c>
      <c r="B15676" s="34" t="s">
        <v>82</v>
      </c>
      <c r="C15676" s="5" t="s">
        <v>241</v>
      </c>
      <c r="D15676" s="35" t="s">
        <v>88</v>
      </c>
      <c r="E15676" s="36" t="s">
        <v>17</v>
      </c>
      <c r="F15676" s="37">
        <v>100</v>
      </c>
      <c r="G15676" s="38">
        <v>-0.06</v>
      </c>
      <c r="H15676" s="34">
        <v>0.98537848444828435</v>
      </c>
      <c r="I15676" s="35">
        <v>14.855640178951093</v>
      </c>
      <c r="J15676" s="35">
        <v>-24.95290718719556</v>
      </c>
      <c r="K15676" s="35">
        <v>-2.8978573718381746</v>
      </c>
      <c r="L15676" s="35">
        <v>0</v>
      </c>
      <c r="M15676" s="35">
        <v>0</v>
      </c>
      <c r="N15676" s="35">
        <v>0</v>
      </c>
      <c r="O15676" s="35">
        <v>0</v>
      </c>
      <c r="P15676" s="36">
        <v>12</v>
      </c>
      <c r="Q15676" s="37">
        <v>105</v>
      </c>
      <c r="R15676" s="36">
        <v>13</v>
      </c>
      <c r="S15676" s="39">
        <f t="shared" si="545"/>
        <v>100</v>
      </c>
      <c r="T15676" s="34" t="s">
        <v>50</v>
      </c>
      <c r="U15676" s="12">
        <f>EXP((alpha+(beta/speed))+(ceta*LN(speed)))</f>
        <v>3.5288948033167493</v>
      </c>
      <c r="V15676" s="8">
        <f t="shared" si="546"/>
        <v>100</v>
      </c>
    </row>
    <row r="15677" spans="1:28">
      <c r="A15677" s="34" t="s">
        <v>20</v>
      </c>
      <c r="B15677" s="34" t="s">
        <v>82</v>
      </c>
      <c r="C15677" s="5" t="s">
        <v>241</v>
      </c>
      <c r="D15677" s="35" t="s">
        <v>88</v>
      </c>
      <c r="E15677" s="36" t="s">
        <v>15</v>
      </c>
      <c r="F15677" s="37">
        <v>0</v>
      </c>
      <c r="G15677" s="38">
        <v>-0.04</v>
      </c>
      <c r="H15677" s="34">
        <v>0.99655408673235502</v>
      </c>
      <c r="I15677" s="35">
        <v>-4.7429125504236086E-2</v>
      </c>
      <c r="J15677" s="35">
        <v>47.742558242721238</v>
      </c>
      <c r="K15677" s="35">
        <v>4.9651334512396984E-2</v>
      </c>
      <c r="L15677" s="35">
        <v>1.0343681028185592</v>
      </c>
      <c r="M15677" s="35">
        <v>2.1913434420128487E-2</v>
      </c>
      <c r="N15677" s="35">
        <v>0</v>
      </c>
      <c r="O15677" s="35">
        <v>0</v>
      </c>
      <c r="P15677" s="36">
        <v>12</v>
      </c>
      <c r="Q15677" s="37">
        <v>100</v>
      </c>
      <c r="R15677" s="36">
        <v>10</v>
      </c>
      <c r="S15677" s="39">
        <f t="shared" si="545"/>
        <v>100</v>
      </c>
      <c r="T15677" s="34" t="s">
        <v>44</v>
      </c>
      <c r="U15677" s="12">
        <f>(alpha+(beta/(1+EXP((((-1)*ceta)+(delta*LN(speed)))+(epsilon*speed)))))</f>
        <v>3.9083357645654238E-4</v>
      </c>
      <c r="V15677" s="8">
        <f t="shared" si="546"/>
        <v>100</v>
      </c>
    </row>
    <row r="15678" spans="1:28">
      <c r="A15678" s="34" t="s">
        <v>20</v>
      </c>
      <c r="B15678" s="34" t="s">
        <v>82</v>
      </c>
      <c r="C15678" s="5" t="s">
        <v>241</v>
      </c>
      <c r="D15678" s="35" t="s">
        <v>88</v>
      </c>
      <c r="E15678" s="36" t="s">
        <v>16</v>
      </c>
      <c r="F15678" s="37">
        <v>0</v>
      </c>
      <c r="G15678" s="38">
        <v>-0.04</v>
      </c>
      <c r="H15678" s="34">
        <v>0.99229032146543061</v>
      </c>
      <c r="I15678" s="35">
        <v>-0.1018185698055816</v>
      </c>
      <c r="J15678" s="35">
        <v>105.50686303448323</v>
      </c>
      <c r="K15678" s="35">
        <v>2.4439528114773106E-2</v>
      </c>
      <c r="L15678" s="35">
        <v>0.85412144862741035</v>
      </c>
      <c r="M15678" s="35">
        <v>2.7255478090423661E-2</v>
      </c>
      <c r="N15678" s="35">
        <v>0</v>
      </c>
      <c r="O15678" s="35">
        <v>0</v>
      </c>
      <c r="P15678" s="36">
        <v>12</v>
      </c>
      <c r="Q15678" s="37">
        <v>105</v>
      </c>
      <c r="R15678" s="36">
        <v>10</v>
      </c>
      <c r="S15678" s="39">
        <f t="shared" si="545"/>
        <v>100</v>
      </c>
      <c r="T15678" s="34" t="s">
        <v>44</v>
      </c>
      <c r="U15678" s="12">
        <f>(alpha+(beta/(1+EXP((((-1)*ceta)+(delta*LN(speed)))+(epsilon*speed)))))</f>
        <v>3.666268548508006E-2</v>
      </c>
      <c r="V15678" s="8">
        <f t="shared" si="546"/>
        <v>100</v>
      </c>
    </row>
    <row r="15679" spans="1:28">
      <c r="A15679" s="34" t="s">
        <v>20</v>
      </c>
      <c r="B15679" s="34" t="s">
        <v>82</v>
      </c>
      <c r="C15679" s="5" t="s">
        <v>241</v>
      </c>
      <c r="D15679" s="35" t="s">
        <v>88</v>
      </c>
      <c r="E15679" s="36" t="s">
        <v>14</v>
      </c>
      <c r="F15679" s="37">
        <v>0</v>
      </c>
      <c r="G15679" s="38">
        <v>-0.04</v>
      </c>
      <c r="H15679" s="34">
        <v>0.99524008899992367</v>
      </c>
      <c r="I15679" s="35">
        <v>2.202053912934073</v>
      </c>
      <c r="J15679" s="35">
        <v>0.98283646300276162</v>
      </c>
      <c r="K15679" s="35">
        <v>-0.96664389778487192</v>
      </c>
      <c r="L15679" s="35">
        <v>0</v>
      </c>
      <c r="M15679" s="35">
        <v>0</v>
      </c>
      <c r="N15679" s="35">
        <v>0</v>
      </c>
      <c r="O15679" s="35">
        <v>0</v>
      </c>
      <c r="P15679" s="36">
        <v>12</v>
      </c>
      <c r="Q15679" s="37">
        <v>105</v>
      </c>
      <c r="R15679" s="36">
        <v>0</v>
      </c>
      <c r="S15679" s="39">
        <f t="shared" si="545"/>
        <v>100</v>
      </c>
      <c r="T15679" s="34" t="s">
        <v>29</v>
      </c>
      <c r="U15679" s="12">
        <f>((alpha*(beta^speed))*(speed^ceta))</f>
        <v>4.5463847375970534E-3</v>
      </c>
      <c r="V15679" s="8">
        <f t="shared" si="546"/>
        <v>100</v>
      </c>
    </row>
    <row r="15680" spans="1:28">
      <c r="A15680" s="34" t="s">
        <v>20</v>
      </c>
      <c r="B15680" s="34" t="s">
        <v>82</v>
      </c>
      <c r="C15680" s="5" t="s">
        <v>241</v>
      </c>
      <c r="D15680" s="35" t="s">
        <v>88</v>
      </c>
      <c r="E15680" s="36" t="s">
        <v>18</v>
      </c>
      <c r="F15680" s="37">
        <v>0</v>
      </c>
      <c r="G15680" s="38">
        <v>-0.04</v>
      </c>
      <c r="H15680" s="34">
        <v>0.99305804405796194</v>
      </c>
      <c r="I15680" s="35">
        <v>2.6750598293209062</v>
      </c>
      <c r="J15680" s="35">
        <v>-10.696232815799116</v>
      </c>
      <c r="K15680" s="35">
        <v>-1.7274078215615116</v>
      </c>
      <c r="L15680" s="35">
        <v>0</v>
      </c>
      <c r="M15680" s="35">
        <v>0</v>
      </c>
      <c r="N15680" s="35">
        <v>0</v>
      </c>
      <c r="O15680" s="35">
        <v>0</v>
      </c>
      <c r="P15680" s="36">
        <v>12</v>
      </c>
      <c r="Q15680" s="37">
        <v>105</v>
      </c>
      <c r="R15680" s="36">
        <v>13</v>
      </c>
      <c r="S15680" s="39">
        <f t="shared" si="545"/>
        <v>100</v>
      </c>
      <c r="T15680" s="34" t="s">
        <v>50</v>
      </c>
      <c r="U15680" s="12">
        <f>EXP((alpha+(beta/speed))+(ceta*LN(speed)))</f>
        <v>4.5760939332932932E-3</v>
      </c>
      <c r="V15680" s="8">
        <f t="shared" si="546"/>
        <v>100</v>
      </c>
      <c r="AB15680" s="41"/>
    </row>
    <row r="15681" spans="1:28">
      <c r="A15681" s="34" t="s">
        <v>20</v>
      </c>
      <c r="B15681" s="34" t="s">
        <v>82</v>
      </c>
      <c r="C15681" s="5" t="s">
        <v>241</v>
      </c>
      <c r="D15681" s="35" t="s">
        <v>88</v>
      </c>
      <c r="E15681" s="36" t="s">
        <v>17</v>
      </c>
      <c r="F15681" s="37">
        <v>0</v>
      </c>
      <c r="G15681" s="38">
        <v>-0.04</v>
      </c>
      <c r="H15681" s="34">
        <v>0.98839709409825594</v>
      </c>
      <c r="I15681" s="35">
        <v>2297.7163710328423</v>
      </c>
      <c r="J15681" s="35">
        <v>0.96456606087838703</v>
      </c>
      <c r="K15681" s="35">
        <v>-0.5578598505395056</v>
      </c>
      <c r="L15681" s="35">
        <v>0</v>
      </c>
      <c r="M15681" s="35">
        <v>0</v>
      </c>
      <c r="N15681" s="35">
        <v>0</v>
      </c>
      <c r="O15681" s="35">
        <v>0</v>
      </c>
      <c r="P15681" s="36">
        <v>12</v>
      </c>
      <c r="Q15681" s="37">
        <v>105</v>
      </c>
      <c r="R15681" s="36">
        <v>0</v>
      </c>
      <c r="S15681" s="39">
        <f t="shared" si="545"/>
        <v>100</v>
      </c>
      <c r="T15681" s="34" t="s">
        <v>29</v>
      </c>
      <c r="U15681" s="12">
        <f>((alpha*(beta^speed))*(speed^ceta))</f>
        <v>4.7728127796781488</v>
      </c>
      <c r="V15681" s="8">
        <f t="shared" si="546"/>
        <v>100</v>
      </c>
    </row>
    <row r="15682" spans="1:28">
      <c r="A15682" s="34" t="s">
        <v>20</v>
      </c>
      <c r="B15682" s="34" t="s">
        <v>82</v>
      </c>
      <c r="C15682" s="5" t="s">
        <v>241</v>
      </c>
      <c r="D15682" s="35" t="s">
        <v>88</v>
      </c>
      <c r="E15682" s="36" t="s">
        <v>15</v>
      </c>
      <c r="F15682" s="37">
        <v>50</v>
      </c>
      <c r="G15682" s="38">
        <v>-0.04</v>
      </c>
      <c r="H15682" s="34">
        <v>0.99592913399991878</v>
      </c>
      <c r="I15682" s="35">
        <v>-4.3494007463590022E-2</v>
      </c>
      <c r="J15682" s="35">
        <v>33.463012441416502</v>
      </c>
      <c r="K15682" s="35">
        <v>0.4930017198662589</v>
      </c>
      <c r="L15682" s="35">
        <v>1.0719586079289354</v>
      </c>
      <c r="M15682" s="35">
        <v>2.246568488858524E-2</v>
      </c>
      <c r="N15682" s="35">
        <v>0</v>
      </c>
      <c r="O15682" s="35">
        <v>0</v>
      </c>
      <c r="P15682" s="36">
        <v>12</v>
      </c>
      <c r="Q15682" s="37">
        <v>98</v>
      </c>
      <c r="R15682" s="36">
        <v>10</v>
      </c>
      <c r="S15682" s="39">
        <f t="shared" ref="S15682:S15745" si="547">V15682</f>
        <v>98</v>
      </c>
      <c r="T15682" s="34" t="s">
        <v>44</v>
      </c>
      <c r="U15682" s="12">
        <f>(alpha+(beta/(1+EXP((((-1)*ceta)+(delta*LN(speed)))+(epsilon*speed)))))</f>
        <v>9.1034074705002854E-4</v>
      </c>
      <c r="V15682" s="8">
        <f t="shared" ref="V15682:V15745" si="548">IF($V$1&lt;P15682,P15682,IF($V$1&gt;Q15682,Q15682,$V$1))</f>
        <v>98</v>
      </c>
    </row>
    <row r="15683" spans="1:28">
      <c r="A15683" s="34" t="s">
        <v>20</v>
      </c>
      <c r="B15683" s="34" t="s">
        <v>82</v>
      </c>
      <c r="C15683" s="5" t="s">
        <v>241</v>
      </c>
      <c r="D15683" s="35" t="s">
        <v>88</v>
      </c>
      <c r="E15683" s="36" t="s">
        <v>16</v>
      </c>
      <c r="F15683" s="37">
        <v>50</v>
      </c>
      <c r="G15683" s="38">
        <v>-0.04</v>
      </c>
      <c r="H15683" s="34">
        <v>0.99051821755048186</v>
      </c>
      <c r="I15683" s="35">
        <v>-0.1044560103292996</v>
      </c>
      <c r="J15683" s="35">
        <v>61.166615685003379</v>
      </c>
      <c r="K15683" s="35">
        <v>0.71926908876784601</v>
      </c>
      <c r="L15683" s="35">
        <v>0.8965240472861733</v>
      </c>
      <c r="M15683" s="35">
        <v>2.7141901077503087E-2</v>
      </c>
      <c r="N15683" s="35">
        <v>0</v>
      </c>
      <c r="O15683" s="35">
        <v>0</v>
      </c>
      <c r="P15683" s="36">
        <v>12</v>
      </c>
      <c r="Q15683" s="37">
        <v>105</v>
      </c>
      <c r="R15683" s="36">
        <v>10</v>
      </c>
      <c r="S15683" s="39">
        <f t="shared" si="547"/>
        <v>100</v>
      </c>
      <c r="T15683" s="34" t="s">
        <v>44</v>
      </c>
      <c r="U15683" s="12">
        <f>(alpha+(beta/(1+EXP((((-1)*ceta)+(delta*LN(speed)))+(epsilon*speed)))))</f>
        <v>2.9244427561349401E-2</v>
      </c>
      <c r="V15683" s="8">
        <f t="shared" si="548"/>
        <v>100</v>
      </c>
    </row>
    <row r="15684" spans="1:28">
      <c r="A15684" s="34" t="s">
        <v>20</v>
      </c>
      <c r="B15684" s="34" t="s">
        <v>82</v>
      </c>
      <c r="C15684" s="5" t="s">
        <v>241</v>
      </c>
      <c r="D15684" s="35" t="s">
        <v>88</v>
      </c>
      <c r="E15684" s="36" t="s">
        <v>14</v>
      </c>
      <c r="F15684" s="37">
        <v>50</v>
      </c>
      <c r="G15684" s="38">
        <v>-0.04</v>
      </c>
      <c r="H15684" s="34">
        <v>0.99418194152696548</v>
      </c>
      <c r="I15684" s="35">
        <v>3.6325141702850532</v>
      </c>
      <c r="J15684" s="35">
        <v>-9.7466385330009437</v>
      </c>
      <c r="K15684" s="35">
        <v>-1.8792937162973944</v>
      </c>
      <c r="L15684" s="35">
        <v>0</v>
      </c>
      <c r="M15684" s="35">
        <v>0</v>
      </c>
      <c r="N15684" s="35">
        <v>0</v>
      </c>
      <c r="O15684" s="35">
        <v>0</v>
      </c>
      <c r="P15684" s="36">
        <v>12</v>
      </c>
      <c r="Q15684" s="37">
        <v>105</v>
      </c>
      <c r="R15684" s="36">
        <v>13</v>
      </c>
      <c r="S15684" s="39">
        <f t="shared" si="547"/>
        <v>100</v>
      </c>
      <c r="T15684" s="34" t="s">
        <v>50</v>
      </c>
      <c r="U15684" s="12">
        <f>EXP((alpha+(beta/speed))+(ceta*LN(speed)))</f>
        <v>5.9794923372931911E-3</v>
      </c>
      <c r="V15684" s="8">
        <f t="shared" si="548"/>
        <v>100</v>
      </c>
    </row>
    <row r="15685" spans="1:28">
      <c r="A15685" s="34" t="s">
        <v>20</v>
      </c>
      <c r="B15685" s="34" t="s">
        <v>82</v>
      </c>
      <c r="C15685" s="5" t="s">
        <v>241</v>
      </c>
      <c r="D15685" s="35" t="s">
        <v>88</v>
      </c>
      <c r="E15685" s="36" t="s">
        <v>18</v>
      </c>
      <c r="F15685" s="37">
        <v>50</v>
      </c>
      <c r="G15685" s="38">
        <v>-0.04</v>
      </c>
      <c r="H15685" s="34">
        <v>0.99198540248901934</v>
      </c>
      <c r="I15685" s="35">
        <v>2.6977762418763196</v>
      </c>
      <c r="J15685" s="35">
        <v>-10.782093799678233</v>
      </c>
      <c r="K15685" s="35">
        <v>-1.7325064573300677</v>
      </c>
      <c r="L15685" s="35">
        <v>0</v>
      </c>
      <c r="M15685" s="35">
        <v>0</v>
      </c>
      <c r="N15685" s="35">
        <v>0</v>
      </c>
      <c r="O15685" s="35">
        <v>0</v>
      </c>
      <c r="P15685" s="36">
        <v>12</v>
      </c>
      <c r="Q15685" s="37">
        <v>105</v>
      </c>
      <c r="R15685" s="36">
        <v>13</v>
      </c>
      <c r="S15685" s="39">
        <f t="shared" si="547"/>
        <v>100</v>
      </c>
      <c r="T15685" s="34" t="s">
        <v>50</v>
      </c>
      <c r="U15685" s="12">
        <f>EXP((alpha+(beta/speed))+(ceta*LN(speed)))</f>
        <v>4.5686762336377175E-3</v>
      </c>
      <c r="V15685" s="8">
        <f t="shared" si="548"/>
        <v>100</v>
      </c>
      <c r="AB15685" s="41"/>
    </row>
    <row r="15686" spans="1:28">
      <c r="A15686" s="34" t="s">
        <v>20</v>
      </c>
      <c r="B15686" s="34" t="s">
        <v>82</v>
      </c>
      <c r="C15686" s="5" t="s">
        <v>241</v>
      </c>
      <c r="D15686" s="35" t="s">
        <v>88</v>
      </c>
      <c r="E15686" s="36" t="s">
        <v>17</v>
      </c>
      <c r="F15686" s="37">
        <v>50</v>
      </c>
      <c r="G15686" s="38">
        <v>-0.04</v>
      </c>
      <c r="H15686" s="34">
        <v>0.98523806440515915</v>
      </c>
      <c r="I15686" s="35">
        <v>2077.283850590371</v>
      </c>
      <c r="J15686" s="35">
        <v>0.96313892644966659</v>
      </c>
      <c r="K15686" s="35">
        <v>-0.51726844267878136</v>
      </c>
      <c r="L15686" s="35">
        <v>0</v>
      </c>
      <c r="M15686" s="35">
        <v>0</v>
      </c>
      <c r="N15686" s="35">
        <v>0</v>
      </c>
      <c r="O15686" s="35">
        <v>0</v>
      </c>
      <c r="P15686" s="36">
        <v>12</v>
      </c>
      <c r="Q15686" s="37">
        <v>105</v>
      </c>
      <c r="R15686" s="36">
        <v>0</v>
      </c>
      <c r="S15686" s="39">
        <f t="shared" si="547"/>
        <v>100</v>
      </c>
      <c r="T15686" s="34" t="s">
        <v>29</v>
      </c>
      <c r="U15686" s="12">
        <f>((alpha*(beta^speed))*(speed^ceta))</f>
        <v>4.4859304473447379</v>
      </c>
      <c r="V15686" s="8">
        <f t="shared" si="548"/>
        <v>100</v>
      </c>
    </row>
    <row r="15687" spans="1:28">
      <c r="A15687" s="34" t="s">
        <v>20</v>
      </c>
      <c r="B15687" s="34" t="s">
        <v>82</v>
      </c>
      <c r="C15687" s="5" t="s">
        <v>241</v>
      </c>
      <c r="D15687" s="35" t="s">
        <v>88</v>
      </c>
      <c r="E15687" s="36" t="s">
        <v>15</v>
      </c>
      <c r="F15687" s="37">
        <v>100</v>
      </c>
      <c r="G15687" s="38">
        <v>-0.04</v>
      </c>
      <c r="H15687" s="34">
        <v>0.99518841840724737</v>
      </c>
      <c r="I15687" s="35">
        <v>-3.5497483088937382E-2</v>
      </c>
      <c r="J15687" s="35">
        <v>20.066194483304873</v>
      </c>
      <c r="K15687" s="35">
        <v>1.0399325309038228</v>
      </c>
      <c r="L15687" s="35">
        <v>1.0711399447516277</v>
      </c>
      <c r="M15687" s="35">
        <v>2.4951333548517779E-2</v>
      </c>
      <c r="N15687" s="35">
        <v>0</v>
      </c>
      <c r="O15687" s="35">
        <v>0</v>
      </c>
      <c r="P15687" s="36">
        <v>12</v>
      </c>
      <c r="Q15687" s="37">
        <v>98</v>
      </c>
      <c r="R15687" s="36">
        <v>10</v>
      </c>
      <c r="S15687" s="39">
        <f t="shared" si="547"/>
        <v>98</v>
      </c>
      <c r="T15687" s="34" t="s">
        <v>44</v>
      </c>
      <c r="U15687" s="12">
        <f>(alpha+(beta/(1+EXP((((-1)*ceta)+(delta*LN(speed)))+(epsilon*speed)))))</f>
        <v>6.8398692493296109E-4</v>
      </c>
      <c r="V15687" s="8">
        <f t="shared" si="548"/>
        <v>98</v>
      </c>
    </row>
    <row r="15688" spans="1:28">
      <c r="A15688" s="34" t="s">
        <v>20</v>
      </c>
      <c r="B15688" s="34" t="s">
        <v>82</v>
      </c>
      <c r="C15688" s="5" t="s">
        <v>241</v>
      </c>
      <c r="D15688" s="35" t="s">
        <v>88</v>
      </c>
      <c r="E15688" s="36" t="s">
        <v>16</v>
      </c>
      <c r="F15688" s="37">
        <v>100</v>
      </c>
      <c r="G15688" s="38">
        <v>-0.04</v>
      </c>
      <c r="H15688" s="34">
        <v>0.98813077253273918</v>
      </c>
      <c r="I15688" s="35">
        <v>49.429932637268344</v>
      </c>
      <c r="J15688" s="35">
        <v>0.96082653391904693</v>
      </c>
      <c r="K15688" s="35">
        <v>-0.53303598619216985</v>
      </c>
      <c r="L15688" s="35">
        <v>0</v>
      </c>
      <c r="M15688" s="35">
        <v>0</v>
      </c>
      <c r="N15688" s="35">
        <v>0</v>
      </c>
      <c r="O15688" s="35">
        <v>0</v>
      </c>
      <c r="P15688" s="36">
        <v>12</v>
      </c>
      <c r="Q15688" s="37">
        <v>105</v>
      </c>
      <c r="R15688" s="36">
        <v>0</v>
      </c>
      <c r="S15688" s="39">
        <f t="shared" si="547"/>
        <v>100</v>
      </c>
      <c r="T15688" s="34" t="s">
        <v>29</v>
      </c>
      <c r="U15688" s="12">
        <f>((alpha*(beta^speed))*(speed^ceta))</f>
        <v>7.8057895440536346E-2</v>
      </c>
      <c r="V15688" s="8">
        <f t="shared" si="548"/>
        <v>100</v>
      </c>
    </row>
    <row r="15689" spans="1:28">
      <c r="A15689" s="34" t="s">
        <v>20</v>
      </c>
      <c r="B15689" s="34" t="s">
        <v>82</v>
      </c>
      <c r="C15689" s="5" t="s">
        <v>241</v>
      </c>
      <c r="D15689" s="35" t="s">
        <v>88</v>
      </c>
      <c r="E15689" s="36" t="s">
        <v>14</v>
      </c>
      <c r="F15689" s="37">
        <v>100</v>
      </c>
      <c r="G15689" s="38">
        <v>-0.04</v>
      </c>
      <c r="H15689" s="34">
        <v>0.99407845314574039</v>
      </c>
      <c r="I15689" s="35">
        <v>2.2150313134467319</v>
      </c>
      <c r="J15689" s="35">
        <v>0.98399834131610198</v>
      </c>
      <c r="K15689" s="35">
        <v>-0.99843543421470304</v>
      </c>
      <c r="L15689" s="35">
        <v>0</v>
      </c>
      <c r="M15689" s="35">
        <v>0</v>
      </c>
      <c r="N15689" s="35">
        <v>0</v>
      </c>
      <c r="O15689" s="35">
        <v>0</v>
      </c>
      <c r="P15689" s="36">
        <v>12</v>
      </c>
      <c r="Q15689" s="37">
        <v>105</v>
      </c>
      <c r="R15689" s="36">
        <v>0</v>
      </c>
      <c r="S15689" s="39">
        <f t="shared" si="547"/>
        <v>100</v>
      </c>
      <c r="T15689" s="34" t="s">
        <v>29</v>
      </c>
      <c r="U15689" s="12">
        <f>((alpha*(beta^speed))*(speed^ceta))</f>
        <v>4.4457561479745384E-3</v>
      </c>
      <c r="V15689" s="8">
        <f t="shared" si="548"/>
        <v>100</v>
      </c>
      <c r="AB15689" s="41"/>
    </row>
    <row r="15690" spans="1:28">
      <c r="A15690" s="34" t="s">
        <v>20</v>
      </c>
      <c r="B15690" s="34" t="s">
        <v>82</v>
      </c>
      <c r="C15690" s="5" t="s">
        <v>241</v>
      </c>
      <c r="D15690" s="35" t="s">
        <v>88</v>
      </c>
      <c r="E15690" s="36" t="s">
        <v>18</v>
      </c>
      <c r="F15690" s="37">
        <v>100</v>
      </c>
      <c r="G15690" s="38">
        <v>-0.04</v>
      </c>
      <c r="H15690" s="34">
        <v>0.99096538703999004</v>
      </c>
      <c r="I15690" s="35">
        <v>2.7921098612797701</v>
      </c>
      <c r="J15690" s="35">
        <v>-11.421902042539397</v>
      </c>
      <c r="K15690" s="35">
        <v>-1.7514708317597343</v>
      </c>
      <c r="L15690" s="35">
        <v>0</v>
      </c>
      <c r="M15690" s="35">
        <v>0</v>
      </c>
      <c r="N15690" s="35">
        <v>0</v>
      </c>
      <c r="O15690" s="35">
        <v>0</v>
      </c>
      <c r="P15690" s="36">
        <v>12</v>
      </c>
      <c r="Q15690" s="37">
        <v>105</v>
      </c>
      <c r="R15690" s="36">
        <v>13</v>
      </c>
      <c r="S15690" s="39">
        <f t="shared" si="547"/>
        <v>100</v>
      </c>
      <c r="T15690" s="34" t="s">
        <v>50</v>
      </c>
      <c r="U15690" s="12">
        <f>EXP((alpha+(beta/speed))+(ceta*LN(speed)))</f>
        <v>4.571424503061956E-3</v>
      </c>
      <c r="V15690" s="8">
        <f t="shared" si="548"/>
        <v>100</v>
      </c>
      <c r="AB15690" s="41"/>
    </row>
    <row r="15691" spans="1:28">
      <c r="A15691" s="34" t="s">
        <v>20</v>
      </c>
      <c r="B15691" s="34" t="s">
        <v>82</v>
      </c>
      <c r="C15691" s="5" t="s">
        <v>241</v>
      </c>
      <c r="D15691" s="35" t="s">
        <v>88</v>
      </c>
      <c r="E15691" s="36" t="s">
        <v>17</v>
      </c>
      <c r="F15691" s="37">
        <v>100</v>
      </c>
      <c r="G15691" s="38">
        <v>-0.04</v>
      </c>
      <c r="H15691" s="34">
        <v>0.9817875436188459</v>
      </c>
      <c r="I15691" s="35">
        <v>1737.0027162924539</v>
      </c>
      <c r="J15691" s="35">
        <v>0.96112849747040929</v>
      </c>
      <c r="K15691" s="35">
        <v>-0.44413884212923993</v>
      </c>
      <c r="L15691" s="35">
        <v>0</v>
      </c>
      <c r="M15691" s="35">
        <v>0</v>
      </c>
      <c r="N15691" s="35">
        <v>0</v>
      </c>
      <c r="O15691" s="35">
        <v>0</v>
      </c>
      <c r="P15691" s="36">
        <v>12</v>
      </c>
      <c r="Q15691" s="37">
        <v>105</v>
      </c>
      <c r="R15691" s="36">
        <v>0</v>
      </c>
      <c r="S15691" s="39">
        <f t="shared" si="547"/>
        <v>100</v>
      </c>
      <c r="T15691" s="34" t="s">
        <v>29</v>
      </c>
      <c r="U15691" s="12">
        <f>((alpha*(beta^speed))*(speed^ceta))</f>
        <v>4.2625377785199765</v>
      </c>
      <c r="V15691" s="8">
        <f t="shared" si="548"/>
        <v>100</v>
      </c>
    </row>
    <row r="15692" spans="1:28">
      <c r="A15692" s="34" t="s">
        <v>20</v>
      </c>
      <c r="B15692" s="34" t="s">
        <v>82</v>
      </c>
      <c r="C15692" s="5" t="s">
        <v>241</v>
      </c>
      <c r="D15692" s="35" t="s">
        <v>88</v>
      </c>
      <c r="E15692" s="36" t="s">
        <v>15</v>
      </c>
      <c r="F15692" s="37">
        <v>0</v>
      </c>
      <c r="G15692" s="38">
        <v>-0.02</v>
      </c>
      <c r="H15692" s="34">
        <v>0.99847697167803073</v>
      </c>
      <c r="I15692" s="35">
        <v>0.18724355986375185</v>
      </c>
      <c r="J15692" s="35">
        <v>49.831790917004305</v>
      </c>
      <c r="K15692" s="35">
        <v>0.11442059755781306</v>
      </c>
      <c r="L15692" s="35">
        <v>1.0347966897626637</v>
      </c>
      <c r="M15692" s="35">
        <v>2.0538280944977064E-2</v>
      </c>
      <c r="N15692" s="35">
        <v>0</v>
      </c>
      <c r="O15692" s="35">
        <v>0</v>
      </c>
      <c r="P15692" s="36">
        <v>12</v>
      </c>
      <c r="Q15692" s="37">
        <v>105</v>
      </c>
      <c r="R15692" s="36">
        <v>10</v>
      </c>
      <c r="S15692" s="39">
        <f t="shared" si="547"/>
        <v>100</v>
      </c>
      <c r="T15692" s="34" t="s">
        <v>44</v>
      </c>
      <c r="U15692" s="12">
        <f>(alpha+(beta/(1+EXP((((-1)*ceta)+(delta*LN(speed)))+(epsilon*speed)))))</f>
        <v>0.24821233373595161</v>
      </c>
      <c r="V15692" s="8">
        <f t="shared" si="548"/>
        <v>100</v>
      </c>
    </row>
    <row r="15693" spans="1:28">
      <c r="A15693" s="34" t="s">
        <v>20</v>
      </c>
      <c r="B15693" s="34" t="s">
        <v>82</v>
      </c>
      <c r="C15693" s="5" t="s">
        <v>241</v>
      </c>
      <c r="D15693" s="35" t="s">
        <v>88</v>
      </c>
      <c r="E15693" s="36" t="s">
        <v>16</v>
      </c>
      <c r="F15693" s="37">
        <v>0</v>
      </c>
      <c r="G15693" s="38">
        <v>-0.02</v>
      </c>
      <c r="H15693" s="34">
        <v>0.99422005726177387</v>
      </c>
      <c r="I15693" s="35">
        <v>0.63525636491565529</v>
      </c>
      <c r="J15693" s="35">
        <v>150.50028503340269</v>
      </c>
      <c r="K15693" s="35">
        <v>-0.31434623858360444</v>
      </c>
      <c r="L15693" s="35">
        <v>0.81767214733959737</v>
      </c>
      <c r="M15693" s="35">
        <v>2.2758070719392422E-2</v>
      </c>
      <c r="N15693" s="35">
        <v>0</v>
      </c>
      <c r="O15693" s="35">
        <v>0</v>
      </c>
      <c r="P15693" s="36">
        <v>12</v>
      </c>
      <c r="Q15693" s="37">
        <v>105</v>
      </c>
      <c r="R15693" s="36">
        <v>10</v>
      </c>
      <c r="S15693" s="39">
        <f t="shared" si="547"/>
        <v>100</v>
      </c>
      <c r="T15693" s="34" t="s">
        <v>44</v>
      </c>
      <c r="U15693" s="12">
        <f>(alpha+(beta/(1+EXP((((-1)*ceta)+(delta*LN(speed)))+(epsilon*speed)))))</f>
        <v>0.89620202635201562</v>
      </c>
      <c r="V15693" s="8">
        <f t="shared" si="548"/>
        <v>100</v>
      </c>
    </row>
    <row r="15694" spans="1:28">
      <c r="A15694" s="34" t="s">
        <v>20</v>
      </c>
      <c r="B15694" s="34" t="s">
        <v>82</v>
      </c>
      <c r="C15694" s="5" t="s">
        <v>241</v>
      </c>
      <c r="D15694" s="35" t="s">
        <v>88</v>
      </c>
      <c r="E15694" s="36" t="s">
        <v>14</v>
      </c>
      <c r="F15694" s="37">
        <v>0</v>
      </c>
      <c r="G15694" s="38">
        <v>-0.02</v>
      </c>
      <c r="H15694" s="34">
        <v>0.9964419157315777</v>
      </c>
      <c r="I15694" s="35">
        <v>0.69317007269751041</v>
      </c>
      <c r="J15694" s="35">
        <v>0.18948487683200421</v>
      </c>
      <c r="K15694" s="35">
        <v>1.2846037034253242</v>
      </c>
      <c r="L15694" s="35">
        <v>0</v>
      </c>
      <c r="M15694" s="35">
        <v>0</v>
      </c>
      <c r="N15694" s="35">
        <v>0</v>
      </c>
      <c r="O15694" s="35">
        <v>0</v>
      </c>
      <c r="P15694" s="36">
        <v>12</v>
      </c>
      <c r="Q15694" s="37">
        <v>105</v>
      </c>
      <c r="R15694" s="36">
        <v>6</v>
      </c>
      <c r="S15694" s="39">
        <f t="shared" si="547"/>
        <v>100</v>
      </c>
      <c r="T15694" s="34" t="s">
        <v>37</v>
      </c>
      <c r="U15694" s="12">
        <f>(1/(alpha+(beta*(speed^ceta))))</f>
        <v>1.4091431119362979E-2</v>
      </c>
      <c r="V15694" s="8">
        <f t="shared" si="548"/>
        <v>100</v>
      </c>
    </row>
    <row r="15695" spans="1:28">
      <c r="A15695" s="34" t="s">
        <v>20</v>
      </c>
      <c r="B15695" s="34" t="s">
        <v>82</v>
      </c>
      <c r="C15695" s="5" t="s">
        <v>241</v>
      </c>
      <c r="D15695" s="35" t="s">
        <v>88</v>
      </c>
      <c r="E15695" s="36" t="s">
        <v>18</v>
      </c>
      <c r="F15695" s="37">
        <v>0</v>
      </c>
      <c r="G15695" s="38">
        <v>-0.02</v>
      </c>
      <c r="H15695" s="34">
        <v>0.99331791082207566</v>
      </c>
      <c r="I15695" s="35">
        <v>1.6812839258946743</v>
      </c>
      <c r="J15695" s="35">
        <v>-6.886542684065259</v>
      </c>
      <c r="K15695" s="35">
        <v>-1.3881317648633078</v>
      </c>
      <c r="L15695" s="35">
        <v>0</v>
      </c>
      <c r="M15695" s="35">
        <v>0</v>
      </c>
      <c r="N15695" s="35">
        <v>0</v>
      </c>
      <c r="O15695" s="35">
        <v>0</v>
      </c>
      <c r="P15695" s="36">
        <v>12</v>
      </c>
      <c r="Q15695" s="37">
        <v>105</v>
      </c>
      <c r="R15695" s="36">
        <v>13</v>
      </c>
      <c r="S15695" s="39">
        <f t="shared" si="547"/>
        <v>100</v>
      </c>
      <c r="T15695" s="34" t="s">
        <v>50</v>
      </c>
      <c r="U15695" s="12">
        <f>EXP((alpha+(beta/speed))+(ceta*LN(speed)))</f>
        <v>8.3946177821276197E-3</v>
      </c>
      <c r="V15695" s="8">
        <f t="shared" si="548"/>
        <v>100</v>
      </c>
      <c r="AB15695" s="41"/>
    </row>
    <row r="15696" spans="1:28">
      <c r="A15696" s="34" t="s">
        <v>20</v>
      </c>
      <c r="B15696" s="34" t="s">
        <v>82</v>
      </c>
      <c r="C15696" s="5" t="s">
        <v>241</v>
      </c>
      <c r="D15696" s="35" t="s">
        <v>88</v>
      </c>
      <c r="E15696" s="36" t="s">
        <v>17</v>
      </c>
      <c r="F15696" s="37">
        <v>0</v>
      </c>
      <c r="G15696" s="38">
        <v>-0.02</v>
      </c>
      <c r="H15696" s="34">
        <v>0.99039379638898561</v>
      </c>
      <c r="I15696" s="35">
        <v>10.367681149856402</v>
      </c>
      <c r="J15696" s="35">
        <v>-7.3707216758217973</v>
      </c>
      <c r="K15696" s="35">
        <v>-1.4274826515523615</v>
      </c>
      <c r="L15696" s="35">
        <v>0</v>
      </c>
      <c r="M15696" s="35">
        <v>0</v>
      </c>
      <c r="N15696" s="35">
        <v>0</v>
      </c>
      <c r="O15696" s="35">
        <v>0</v>
      </c>
      <c r="P15696" s="36">
        <v>12</v>
      </c>
      <c r="Q15696" s="37">
        <v>105</v>
      </c>
      <c r="R15696" s="36">
        <v>13</v>
      </c>
      <c r="S15696" s="39">
        <f t="shared" si="547"/>
        <v>100</v>
      </c>
      <c r="T15696" s="34" t="s">
        <v>50</v>
      </c>
      <c r="U15696" s="12">
        <f>EXP((alpha+(beta/speed))+(ceta*LN(speed)))</f>
        <v>41.27154936222837</v>
      </c>
      <c r="V15696" s="8">
        <f t="shared" si="548"/>
        <v>100</v>
      </c>
    </row>
    <row r="15697" spans="1:28">
      <c r="A15697" s="34" t="s">
        <v>20</v>
      </c>
      <c r="B15697" s="34" t="s">
        <v>82</v>
      </c>
      <c r="C15697" s="5" t="s">
        <v>241</v>
      </c>
      <c r="D15697" s="35" t="s">
        <v>88</v>
      </c>
      <c r="E15697" s="36" t="s">
        <v>15</v>
      </c>
      <c r="F15697" s="37">
        <v>50</v>
      </c>
      <c r="G15697" s="38">
        <v>-0.02</v>
      </c>
      <c r="H15697" s="34">
        <v>0.9980957576242625</v>
      </c>
      <c r="I15697" s="35">
        <v>7.2244259476448414E-2</v>
      </c>
      <c r="J15697" s="35">
        <v>53.706154363009894</v>
      </c>
      <c r="K15697" s="35">
        <v>7.9913358873780704E-2</v>
      </c>
      <c r="L15697" s="35">
        <v>1.0835326656022344</v>
      </c>
      <c r="M15697" s="35">
        <v>1.427926006304033E-2</v>
      </c>
      <c r="N15697" s="35">
        <v>0</v>
      </c>
      <c r="O15697" s="35">
        <v>0</v>
      </c>
      <c r="P15697" s="36">
        <v>12</v>
      </c>
      <c r="Q15697" s="37">
        <v>105</v>
      </c>
      <c r="R15697" s="36">
        <v>10</v>
      </c>
      <c r="S15697" s="39">
        <f t="shared" si="547"/>
        <v>100</v>
      </c>
      <c r="T15697" s="34" t="s">
        <v>44</v>
      </c>
      <c r="U15697" s="12">
        <f>(alpha+(beta/(1+EXP((((-1)*ceta)+(delta*LN(speed)))+(epsilon*speed)))))</f>
        <v>0.16703307227299408</v>
      </c>
      <c r="V15697" s="8">
        <f t="shared" si="548"/>
        <v>100</v>
      </c>
    </row>
    <row r="15698" spans="1:28">
      <c r="A15698" s="34" t="s">
        <v>20</v>
      </c>
      <c r="B15698" s="34" t="s">
        <v>82</v>
      </c>
      <c r="C15698" s="5" t="s">
        <v>241</v>
      </c>
      <c r="D15698" s="35" t="s">
        <v>88</v>
      </c>
      <c r="E15698" s="36" t="s">
        <v>16</v>
      </c>
      <c r="F15698" s="37">
        <v>50</v>
      </c>
      <c r="G15698" s="38">
        <v>-0.02</v>
      </c>
      <c r="H15698" s="34">
        <v>0.99133879827830818</v>
      </c>
      <c r="I15698" s="35">
        <v>0.28809326770326116</v>
      </c>
      <c r="J15698" s="35">
        <v>153.2567539221632</v>
      </c>
      <c r="K15698" s="35">
        <v>-0.38026572378558537</v>
      </c>
      <c r="L15698" s="35">
        <v>0.80563379934585944</v>
      </c>
      <c r="M15698" s="35">
        <v>1.8556290109627786E-2</v>
      </c>
      <c r="N15698" s="35">
        <v>0</v>
      </c>
      <c r="O15698" s="35">
        <v>0</v>
      </c>
      <c r="P15698" s="36">
        <v>12</v>
      </c>
      <c r="Q15698" s="37">
        <v>105</v>
      </c>
      <c r="R15698" s="36">
        <v>10</v>
      </c>
      <c r="S15698" s="39">
        <f t="shared" si="547"/>
        <v>100</v>
      </c>
      <c r="T15698" s="34" t="s">
        <v>44</v>
      </c>
      <c r="U15698" s="12">
        <f>(alpha+(beta/(1+EXP((((-1)*ceta)+(delta*LN(speed)))+(epsilon*speed)))))</f>
        <v>0.68802005699046898</v>
      </c>
      <c r="V15698" s="8">
        <f t="shared" si="548"/>
        <v>100</v>
      </c>
    </row>
    <row r="15699" spans="1:28">
      <c r="A15699" s="34" t="s">
        <v>20</v>
      </c>
      <c r="B15699" s="34" t="s">
        <v>82</v>
      </c>
      <c r="C15699" s="5" t="s">
        <v>241</v>
      </c>
      <c r="D15699" s="35" t="s">
        <v>88</v>
      </c>
      <c r="E15699" s="36" t="s">
        <v>14</v>
      </c>
      <c r="F15699" s="37">
        <v>50</v>
      </c>
      <c r="G15699" s="38">
        <v>-0.02</v>
      </c>
      <c r="H15699" s="34">
        <v>0.99623815806061877</v>
      </c>
      <c r="I15699" s="35">
        <v>-0.1342398475135422</v>
      </c>
      <c r="J15699" s="35">
        <v>0.41606574522589718</v>
      </c>
      <c r="K15699" s="35">
        <v>4.2369074659207931E-3</v>
      </c>
      <c r="L15699" s="35">
        <v>0</v>
      </c>
      <c r="M15699" s="35">
        <v>0</v>
      </c>
      <c r="N15699" s="35">
        <v>0</v>
      </c>
      <c r="O15699" s="35">
        <v>0</v>
      </c>
      <c r="P15699" s="36">
        <v>12</v>
      </c>
      <c r="Q15699" s="37">
        <v>105</v>
      </c>
      <c r="R15699" s="36">
        <v>5</v>
      </c>
      <c r="S15699" s="39">
        <f t="shared" si="547"/>
        <v>100</v>
      </c>
      <c r="T15699" s="34" t="s">
        <v>36</v>
      </c>
      <c r="U15699" s="12">
        <f>(1/(((ceta*(speed^2))+(beta*speed))+alpha))</f>
        <v>1.1927280420739348E-2</v>
      </c>
      <c r="V15699" s="8">
        <f t="shared" si="548"/>
        <v>100</v>
      </c>
    </row>
    <row r="15700" spans="1:28">
      <c r="A15700" s="34" t="s">
        <v>20</v>
      </c>
      <c r="B15700" s="34" t="s">
        <v>82</v>
      </c>
      <c r="C15700" s="5" t="s">
        <v>241</v>
      </c>
      <c r="D15700" s="35" t="s">
        <v>88</v>
      </c>
      <c r="E15700" s="36" t="s">
        <v>18</v>
      </c>
      <c r="F15700" s="37">
        <v>50</v>
      </c>
      <c r="G15700" s="38">
        <v>-0.02</v>
      </c>
      <c r="H15700" s="34">
        <v>0.9918031039240528</v>
      </c>
      <c r="I15700" s="35">
        <v>1.9204263624854336</v>
      </c>
      <c r="J15700" s="35">
        <v>-8.0390778531131613</v>
      </c>
      <c r="K15700" s="35">
        <v>-1.4404118358200315</v>
      </c>
      <c r="L15700" s="35">
        <v>0</v>
      </c>
      <c r="M15700" s="35">
        <v>0</v>
      </c>
      <c r="N15700" s="35">
        <v>0</v>
      </c>
      <c r="O15700" s="35">
        <v>0</v>
      </c>
      <c r="P15700" s="36">
        <v>12</v>
      </c>
      <c r="Q15700" s="37">
        <v>105</v>
      </c>
      <c r="R15700" s="36">
        <v>13</v>
      </c>
      <c r="S15700" s="39">
        <f t="shared" si="547"/>
        <v>100</v>
      </c>
      <c r="T15700" s="34" t="s">
        <v>50</v>
      </c>
      <c r="U15700" s="12">
        <f>EXP((alpha+(beta/speed))+(ceta*LN(speed)))</f>
        <v>8.2850212940940166E-3</v>
      </c>
      <c r="V15700" s="8">
        <f t="shared" si="548"/>
        <v>100</v>
      </c>
      <c r="AB15700" s="41"/>
    </row>
    <row r="15701" spans="1:28">
      <c r="A15701" s="34" t="s">
        <v>20</v>
      </c>
      <c r="B15701" s="34" t="s">
        <v>82</v>
      </c>
      <c r="C15701" s="5" t="s">
        <v>241</v>
      </c>
      <c r="D15701" s="35" t="s">
        <v>88</v>
      </c>
      <c r="E15701" s="36" t="s">
        <v>17</v>
      </c>
      <c r="F15701" s="37">
        <v>50</v>
      </c>
      <c r="G15701" s="38">
        <v>-0.02</v>
      </c>
      <c r="H15701" s="34">
        <v>0.98670581142221647</v>
      </c>
      <c r="I15701" s="35">
        <v>3451.0178829994566</v>
      </c>
      <c r="J15701" s="35">
        <v>0.98525078779632325</v>
      </c>
      <c r="K15701" s="35">
        <v>-0.70557469481416024</v>
      </c>
      <c r="L15701" s="35">
        <v>0</v>
      </c>
      <c r="M15701" s="35">
        <v>0</v>
      </c>
      <c r="N15701" s="35">
        <v>0</v>
      </c>
      <c r="O15701" s="35">
        <v>0</v>
      </c>
      <c r="P15701" s="36">
        <v>12</v>
      </c>
      <c r="Q15701" s="37">
        <v>105</v>
      </c>
      <c r="R15701" s="36">
        <v>0</v>
      </c>
      <c r="S15701" s="39">
        <f t="shared" si="547"/>
        <v>100</v>
      </c>
      <c r="T15701" s="34" t="s">
        <v>29</v>
      </c>
      <c r="U15701" s="12">
        <f>((alpha*(beta^speed))*(speed^ceta))</f>
        <v>30.302391136825879</v>
      </c>
      <c r="V15701" s="8">
        <f t="shared" si="548"/>
        <v>100</v>
      </c>
    </row>
    <row r="15702" spans="1:28">
      <c r="A15702" s="34" t="s">
        <v>20</v>
      </c>
      <c r="B15702" s="34" t="s">
        <v>82</v>
      </c>
      <c r="C15702" s="5" t="s">
        <v>241</v>
      </c>
      <c r="D15702" s="35" t="s">
        <v>88</v>
      </c>
      <c r="E15702" s="36" t="s">
        <v>15</v>
      </c>
      <c r="F15702" s="37">
        <v>100</v>
      </c>
      <c r="G15702" s="38">
        <v>-0.02</v>
      </c>
      <c r="H15702" s="34">
        <v>0.9974933066989754</v>
      </c>
      <c r="I15702" s="35">
        <v>45.010228426650563</v>
      </c>
      <c r="J15702" s="35">
        <v>0.98763030979387123</v>
      </c>
      <c r="K15702" s="35">
        <v>-1.0147886904371748</v>
      </c>
      <c r="L15702" s="35">
        <v>0</v>
      </c>
      <c r="M15702" s="35">
        <v>0</v>
      </c>
      <c r="N15702" s="35">
        <v>0</v>
      </c>
      <c r="O15702" s="35">
        <v>0</v>
      </c>
      <c r="P15702" s="36">
        <v>12</v>
      </c>
      <c r="Q15702" s="37">
        <v>105</v>
      </c>
      <c r="R15702" s="36">
        <v>0</v>
      </c>
      <c r="S15702" s="39">
        <f t="shared" si="547"/>
        <v>100</v>
      </c>
      <c r="T15702" s="34" t="s">
        <v>29</v>
      </c>
      <c r="U15702" s="12">
        <f>((alpha*(beta^speed))*(speed^ceta))</f>
        <v>0.12110855064935618</v>
      </c>
      <c r="V15702" s="8">
        <f t="shared" si="548"/>
        <v>100</v>
      </c>
    </row>
    <row r="15703" spans="1:28">
      <c r="A15703" s="34" t="s">
        <v>20</v>
      </c>
      <c r="B15703" s="34" t="s">
        <v>82</v>
      </c>
      <c r="C15703" s="5" t="s">
        <v>241</v>
      </c>
      <c r="D15703" s="35" t="s">
        <v>88</v>
      </c>
      <c r="E15703" s="36" t="s">
        <v>16</v>
      </c>
      <c r="F15703" s="37">
        <v>100</v>
      </c>
      <c r="G15703" s="38">
        <v>-0.02</v>
      </c>
      <c r="H15703" s="34">
        <v>0.98792876362236881</v>
      </c>
      <c r="I15703" s="35">
        <v>76.626612386327096</v>
      </c>
      <c r="J15703" s="35">
        <v>0.98318010745252538</v>
      </c>
      <c r="K15703" s="35">
        <v>-0.70358647421806719</v>
      </c>
      <c r="L15703" s="35">
        <v>0</v>
      </c>
      <c r="M15703" s="35">
        <v>0</v>
      </c>
      <c r="N15703" s="35">
        <v>0</v>
      </c>
      <c r="O15703" s="35">
        <v>0</v>
      </c>
      <c r="P15703" s="36">
        <v>12</v>
      </c>
      <c r="Q15703" s="37">
        <v>105</v>
      </c>
      <c r="R15703" s="36">
        <v>0</v>
      </c>
      <c r="S15703" s="39">
        <f t="shared" si="547"/>
        <v>100</v>
      </c>
      <c r="T15703" s="34" t="s">
        <v>29</v>
      </c>
      <c r="U15703" s="12">
        <f>((alpha*(beta^speed))*(speed^ceta))</f>
        <v>0.55019288815430378</v>
      </c>
      <c r="V15703" s="8">
        <f t="shared" si="548"/>
        <v>100</v>
      </c>
    </row>
    <row r="15704" spans="1:28">
      <c r="A15704" s="34" t="s">
        <v>20</v>
      </c>
      <c r="B15704" s="34" t="s">
        <v>82</v>
      </c>
      <c r="C15704" s="5" t="s">
        <v>241</v>
      </c>
      <c r="D15704" s="35" t="s">
        <v>88</v>
      </c>
      <c r="E15704" s="36" t="s">
        <v>14</v>
      </c>
      <c r="F15704" s="37">
        <v>100</v>
      </c>
      <c r="G15704" s="38">
        <v>-0.02</v>
      </c>
      <c r="H15704" s="34">
        <v>0.99566734608232987</v>
      </c>
      <c r="I15704" s="35">
        <v>0.45621560634230912</v>
      </c>
      <c r="J15704" s="35">
        <v>0.36950113301647042</v>
      </c>
      <c r="K15704" s="35">
        <v>5.2176713964849682E-3</v>
      </c>
      <c r="L15704" s="35">
        <v>0</v>
      </c>
      <c r="M15704" s="35">
        <v>0</v>
      </c>
      <c r="N15704" s="35">
        <v>0</v>
      </c>
      <c r="O15704" s="35">
        <v>0</v>
      </c>
      <c r="P15704" s="36">
        <v>12</v>
      </c>
      <c r="Q15704" s="37">
        <v>105</v>
      </c>
      <c r="R15704" s="36">
        <v>5</v>
      </c>
      <c r="S15704" s="39">
        <f t="shared" si="547"/>
        <v>100</v>
      </c>
      <c r="T15704" s="34" t="s">
        <v>36</v>
      </c>
      <c r="U15704" s="12">
        <f>(1/(((ceta*(speed^2))+(beta*speed))+alpha))</f>
        <v>1.1162826891462885E-2</v>
      </c>
      <c r="V15704" s="8">
        <f t="shared" si="548"/>
        <v>100</v>
      </c>
    </row>
    <row r="15705" spans="1:28">
      <c r="A15705" s="34" t="s">
        <v>20</v>
      </c>
      <c r="B15705" s="34" t="s">
        <v>82</v>
      </c>
      <c r="C15705" s="5" t="s">
        <v>241</v>
      </c>
      <c r="D15705" s="35" t="s">
        <v>88</v>
      </c>
      <c r="E15705" s="36" t="s">
        <v>18</v>
      </c>
      <c r="F15705" s="37">
        <v>100</v>
      </c>
      <c r="G15705" s="38">
        <v>-0.02</v>
      </c>
      <c r="H15705" s="34">
        <v>0.99008350225574093</v>
      </c>
      <c r="I15705" s="35">
        <v>2.2226969261264258</v>
      </c>
      <c r="J15705" s="35">
        <v>-9.633028526249575</v>
      </c>
      <c r="K15705" s="35">
        <v>-1.5043372104851491</v>
      </c>
      <c r="L15705" s="35">
        <v>0</v>
      </c>
      <c r="M15705" s="35">
        <v>0</v>
      </c>
      <c r="N15705" s="35">
        <v>0</v>
      </c>
      <c r="O15705" s="35">
        <v>0</v>
      </c>
      <c r="P15705" s="36">
        <v>12</v>
      </c>
      <c r="Q15705" s="37">
        <v>105</v>
      </c>
      <c r="R15705" s="36">
        <v>13</v>
      </c>
      <c r="S15705" s="39">
        <f t="shared" si="547"/>
        <v>100</v>
      </c>
      <c r="T15705" s="34" t="s">
        <v>50</v>
      </c>
      <c r="U15705" s="12">
        <f>EXP((alpha+(beta/speed))+(ceta*LN(speed)))</f>
        <v>8.2185438686860259E-3</v>
      </c>
      <c r="V15705" s="8">
        <f t="shared" si="548"/>
        <v>100</v>
      </c>
      <c r="AB15705" s="41"/>
    </row>
    <row r="15706" spans="1:28">
      <c r="A15706" s="34" t="s">
        <v>20</v>
      </c>
      <c r="B15706" s="34" t="s">
        <v>82</v>
      </c>
      <c r="C15706" s="5" t="s">
        <v>241</v>
      </c>
      <c r="D15706" s="35" t="s">
        <v>88</v>
      </c>
      <c r="E15706" s="36" t="s">
        <v>17</v>
      </c>
      <c r="F15706" s="37">
        <v>100</v>
      </c>
      <c r="G15706" s="38">
        <v>-0.02</v>
      </c>
      <c r="H15706" s="34">
        <v>0.98256116978627817</v>
      </c>
      <c r="I15706" s="35">
        <v>2770.0105976019263</v>
      </c>
      <c r="J15706" s="35">
        <v>0.98153322558628842</v>
      </c>
      <c r="K15706" s="35">
        <v>-0.59599398372756152</v>
      </c>
      <c r="L15706" s="35">
        <v>0</v>
      </c>
      <c r="M15706" s="35">
        <v>0</v>
      </c>
      <c r="N15706" s="35">
        <v>0</v>
      </c>
      <c r="O15706" s="35">
        <v>0</v>
      </c>
      <c r="P15706" s="36">
        <v>12</v>
      </c>
      <c r="Q15706" s="37">
        <v>105</v>
      </c>
      <c r="R15706" s="36">
        <v>0</v>
      </c>
      <c r="S15706" s="39">
        <f t="shared" si="547"/>
        <v>100</v>
      </c>
      <c r="T15706" s="34" t="s">
        <v>29</v>
      </c>
      <c r="U15706" s="12">
        <f>((alpha*(beta^speed))*(speed^ceta))</f>
        <v>27.605397103027336</v>
      </c>
      <c r="V15706" s="8">
        <f t="shared" si="548"/>
        <v>100</v>
      </c>
    </row>
    <row r="15707" spans="1:28">
      <c r="A15707" s="34" t="s">
        <v>20</v>
      </c>
      <c r="B15707" s="34" t="s">
        <v>82</v>
      </c>
      <c r="C15707" s="5" t="s">
        <v>241</v>
      </c>
      <c r="D15707" s="35" t="s">
        <v>88</v>
      </c>
      <c r="E15707" s="36" t="s">
        <v>15</v>
      </c>
      <c r="F15707" s="37">
        <v>0</v>
      </c>
      <c r="G15707" s="38">
        <v>0.02</v>
      </c>
      <c r="H15707" s="34">
        <v>0.99898714977452663</v>
      </c>
      <c r="I15707" s="35">
        <v>43.508613121042934</v>
      </c>
      <c r="J15707" s="35">
        <v>1.0083635521130696</v>
      </c>
      <c r="K15707" s="35">
        <v>-1.0082164474130189</v>
      </c>
      <c r="L15707" s="35">
        <v>0</v>
      </c>
      <c r="M15707" s="35">
        <v>0</v>
      </c>
      <c r="N15707" s="35">
        <v>0</v>
      </c>
      <c r="O15707" s="35">
        <v>0</v>
      </c>
      <c r="P15707" s="36">
        <v>12</v>
      </c>
      <c r="Q15707" s="37">
        <v>105</v>
      </c>
      <c r="R15707" s="36">
        <v>0</v>
      </c>
      <c r="S15707" s="39">
        <f t="shared" si="547"/>
        <v>100</v>
      </c>
      <c r="T15707" s="34" t="s">
        <v>29</v>
      </c>
      <c r="U15707" s="12">
        <f>((alpha*(beta^speed))*(speed^ceta))</f>
        <v>0.96351014387241396</v>
      </c>
      <c r="V15707" s="8">
        <f t="shared" si="548"/>
        <v>100</v>
      </c>
    </row>
    <row r="15708" spans="1:28">
      <c r="A15708" s="34" t="s">
        <v>20</v>
      </c>
      <c r="B15708" s="34" t="s">
        <v>82</v>
      </c>
      <c r="C15708" s="5" t="s">
        <v>241</v>
      </c>
      <c r="D15708" s="35" t="s">
        <v>88</v>
      </c>
      <c r="E15708" s="36" t="s">
        <v>16</v>
      </c>
      <c r="F15708" s="37">
        <v>0</v>
      </c>
      <c r="G15708" s="38">
        <v>0.02</v>
      </c>
      <c r="H15708" s="34">
        <v>0.9930371208061648</v>
      </c>
      <c r="I15708" s="35">
        <v>6.7260744327769988</v>
      </c>
      <c r="J15708" s="35">
        <v>184.44929779640211</v>
      </c>
      <c r="K15708" s="35">
        <v>-0.22749181717052028</v>
      </c>
      <c r="L15708" s="35">
        <v>1.0056938818477321</v>
      </c>
      <c r="M15708" s="35">
        <v>1.7393002288649883E-2</v>
      </c>
      <c r="N15708" s="35">
        <v>0</v>
      </c>
      <c r="O15708" s="35">
        <v>0</v>
      </c>
      <c r="P15708" s="36">
        <v>12</v>
      </c>
      <c r="Q15708" s="37">
        <v>105</v>
      </c>
      <c r="R15708" s="36">
        <v>10</v>
      </c>
      <c r="S15708" s="39">
        <f t="shared" si="547"/>
        <v>100</v>
      </c>
      <c r="T15708" s="34" t="s">
        <v>44</v>
      </c>
      <c r="U15708" s="12">
        <f>(alpha+(beta/(1+EXP((((-1)*ceta)+(delta*LN(speed)))+(epsilon*speed)))))</f>
        <v>6.9771074455620772</v>
      </c>
      <c r="V15708" s="8">
        <f t="shared" si="548"/>
        <v>100</v>
      </c>
    </row>
    <row r="15709" spans="1:28">
      <c r="A15709" s="34" t="s">
        <v>20</v>
      </c>
      <c r="B15709" s="34" t="s">
        <v>82</v>
      </c>
      <c r="C15709" s="5" t="s">
        <v>241</v>
      </c>
      <c r="D15709" s="35" t="s">
        <v>88</v>
      </c>
      <c r="E15709" s="36" t="s">
        <v>14</v>
      </c>
      <c r="F15709" s="37">
        <v>0</v>
      </c>
      <c r="G15709" s="38">
        <v>0.02</v>
      </c>
      <c r="H15709" s="34">
        <v>0.99596832043132488</v>
      </c>
      <c r="I15709" s="35">
        <v>2.6570545117519164</v>
      </c>
      <c r="J15709" s="35">
        <v>1.012644515087354</v>
      </c>
      <c r="K15709" s="35">
        <v>-1.0705131180503258</v>
      </c>
      <c r="L15709" s="35">
        <v>0</v>
      </c>
      <c r="M15709" s="35">
        <v>0</v>
      </c>
      <c r="N15709" s="35">
        <v>0</v>
      </c>
      <c r="O15709" s="35">
        <v>0</v>
      </c>
      <c r="P15709" s="36">
        <v>12</v>
      </c>
      <c r="Q15709" s="37">
        <v>105</v>
      </c>
      <c r="R15709" s="36">
        <v>0</v>
      </c>
      <c r="S15709" s="39">
        <f t="shared" si="547"/>
        <v>100</v>
      </c>
      <c r="T15709" s="34" t="s">
        <v>29</v>
      </c>
      <c r="U15709" s="12">
        <f>((alpha*(beta^speed))*(speed^ceta))</f>
        <v>6.7464561369922946E-2</v>
      </c>
      <c r="V15709" s="8">
        <f t="shared" si="548"/>
        <v>100</v>
      </c>
    </row>
    <row r="15710" spans="1:28">
      <c r="A15710" s="34" t="s">
        <v>20</v>
      </c>
      <c r="B15710" s="34" t="s">
        <v>82</v>
      </c>
      <c r="C15710" s="5" t="s">
        <v>241</v>
      </c>
      <c r="D15710" s="35" t="s">
        <v>88</v>
      </c>
      <c r="E15710" s="36" t="s">
        <v>18</v>
      </c>
      <c r="F15710" s="37">
        <v>0</v>
      </c>
      <c r="G15710" s="38">
        <v>0.02</v>
      </c>
      <c r="H15710" s="34">
        <v>0.99252291199041853</v>
      </c>
      <c r="I15710" s="35">
        <v>1.1248618023242989</v>
      </c>
      <c r="J15710" s="35">
        <v>-0.96626600885870628</v>
      </c>
      <c r="K15710" s="35">
        <v>2.1763240977139012E-2</v>
      </c>
      <c r="L15710" s="35">
        <v>0.12213442664215043</v>
      </c>
      <c r="M15710" s="35">
        <v>0</v>
      </c>
      <c r="N15710" s="35">
        <v>0</v>
      </c>
      <c r="O15710" s="35">
        <v>0</v>
      </c>
      <c r="P15710" s="36">
        <v>12</v>
      </c>
      <c r="Q15710" s="37">
        <v>105</v>
      </c>
      <c r="R15710" s="36">
        <v>1</v>
      </c>
      <c r="S15710" s="39">
        <f t="shared" si="547"/>
        <v>100</v>
      </c>
      <c r="T15710" s="34" t="s">
        <v>30</v>
      </c>
      <c r="U15710" s="12">
        <f>((alpha*(speed^beta))+(ceta*(speed^delta)))</f>
        <v>5.1332907226040309E-2</v>
      </c>
      <c r="V15710" s="8">
        <f t="shared" si="548"/>
        <v>100</v>
      </c>
      <c r="AB15710" s="41"/>
    </row>
    <row r="15711" spans="1:28">
      <c r="A15711" s="34" t="s">
        <v>20</v>
      </c>
      <c r="B15711" s="34" t="s">
        <v>82</v>
      </c>
      <c r="C15711" s="5" t="s">
        <v>241</v>
      </c>
      <c r="D15711" s="35" t="s">
        <v>88</v>
      </c>
      <c r="E15711" s="36" t="s">
        <v>17</v>
      </c>
      <c r="F15711" s="37">
        <v>0</v>
      </c>
      <c r="G15711" s="38">
        <v>0.02</v>
      </c>
      <c r="H15711" s="34">
        <v>0.99552848260641824</v>
      </c>
      <c r="I15711" s="35">
        <v>3913.4320946171838</v>
      </c>
      <c r="J15711" s="35">
        <v>1.0086803260339219</v>
      </c>
      <c r="K15711" s="35">
        <v>-0.6980370443130911</v>
      </c>
      <c r="L15711" s="35">
        <v>0</v>
      </c>
      <c r="M15711" s="35">
        <v>0</v>
      </c>
      <c r="N15711" s="35">
        <v>0</v>
      </c>
      <c r="O15711" s="35">
        <v>0</v>
      </c>
      <c r="P15711" s="36">
        <v>12</v>
      </c>
      <c r="Q15711" s="37">
        <v>105</v>
      </c>
      <c r="R15711" s="36">
        <v>0</v>
      </c>
      <c r="S15711" s="39">
        <f t="shared" si="547"/>
        <v>100</v>
      </c>
      <c r="T15711" s="34" t="s">
        <v>29</v>
      </c>
      <c r="U15711" s="12">
        <f>((alpha*(beta^speed))*(speed^ceta))</f>
        <v>373.11158010933906</v>
      </c>
      <c r="V15711" s="8">
        <f t="shared" si="548"/>
        <v>100</v>
      </c>
    </row>
    <row r="15712" spans="1:28">
      <c r="A15712" s="34" t="s">
        <v>20</v>
      </c>
      <c r="B15712" s="34" t="s">
        <v>82</v>
      </c>
      <c r="C15712" s="5" t="s">
        <v>241</v>
      </c>
      <c r="D15712" s="35" t="s">
        <v>88</v>
      </c>
      <c r="E15712" s="36" t="s">
        <v>15</v>
      </c>
      <c r="F15712" s="37">
        <v>50</v>
      </c>
      <c r="G15712" s="38">
        <v>0.02</v>
      </c>
      <c r="H15712" s="34">
        <v>0.99880635846142563</v>
      </c>
      <c r="I15712" s="35">
        <v>0.88845377067355735</v>
      </c>
      <c r="J15712" s="35">
        <v>54.630969542833007</v>
      </c>
      <c r="K15712" s="35">
        <v>7.8286390258304944E-2</v>
      </c>
      <c r="L15712" s="35">
        <v>1.1285217134962504</v>
      </c>
      <c r="M15712" s="35">
        <v>7.1279682533645699E-3</v>
      </c>
      <c r="N15712" s="35">
        <v>0</v>
      </c>
      <c r="O15712" s="35">
        <v>0</v>
      </c>
      <c r="P15712" s="36">
        <v>12</v>
      </c>
      <c r="Q15712" s="37">
        <v>105</v>
      </c>
      <c r="R15712" s="36">
        <v>10</v>
      </c>
      <c r="S15712" s="39">
        <f t="shared" si="547"/>
        <v>100</v>
      </c>
      <c r="T15712" s="34" t="s">
        <v>44</v>
      </c>
      <c r="U15712" s="12">
        <f>(alpha+(beta/(1+EXP((((-1)*ceta)+(delta*LN(speed)))+(epsilon*speed)))))</f>
        <v>1.0482472101018641</v>
      </c>
      <c r="V15712" s="8">
        <f t="shared" si="548"/>
        <v>100</v>
      </c>
    </row>
    <row r="15713" spans="1:22">
      <c r="A15713" s="34" t="s">
        <v>20</v>
      </c>
      <c r="B15713" s="34" t="s">
        <v>82</v>
      </c>
      <c r="C15713" s="5" t="s">
        <v>241</v>
      </c>
      <c r="D15713" s="35" t="s">
        <v>88</v>
      </c>
      <c r="E15713" s="36" t="s">
        <v>16</v>
      </c>
      <c r="F15713" s="37">
        <v>50</v>
      </c>
      <c r="G15713" s="38">
        <v>0.02</v>
      </c>
      <c r="H15713" s="34">
        <v>0.99112000325256566</v>
      </c>
      <c r="I15713" s="35">
        <v>7.4658667726589556</v>
      </c>
      <c r="J15713" s="35">
        <v>288.67334141196937</v>
      </c>
      <c r="K15713" s="35">
        <v>-0.78534652110475578</v>
      </c>
      <c r="L15713" s="35">
        <v>0.97451433291178058</v>
      </c>
      <c r="M15713" s="35">
        <v>1.2362834996802224E-2</v>
      </c>
      <c r="N15713" s="35">
        <v>0</v>
      </c>
      <c r="O15713" s="35">
        <v>0</v>
      </c>
      <c r="P15713" s="36">
        <v>12</v>
      </c>
      <c r="Q15713" s="37">
        <v>105</v>
      </c>
      <c r="R15713" s="36">
        <v>10</v>
      </c>
      <c r="S15713" s="39">
        <f t="shared" si="547"/>
        <v>100</v>
      </c>
      <c r="T15713" s="34" t="s">
        <v>44</v>
      </c>
      <c r="U15713" s="12">
        <f>(alpha+(beta/(1+EXP((((-1)*ceta)+(delta*LN(speed)))+(epsilon*speed)))))</f>
        <v>7.8951549497186768</v>
      </c>
      <c r="V15713" s="8">
        <f t="shared" si="548"/>
        <v>100</v>
      </c>
    </row>
    <row r="15714" spans="1:22">
      <c r="A15714" s="34" t="s">
        <v>20</v>
      </c>
      <c r="B15714" s="34" t="s">
        <v>82</v>
      </c>
      <c r="C15714" s="5" t="s">
        <v>241</v>
      </c>
      <c r="D15714" s="35" t="s">
        <v>88</v>
      </c>
      <c r="E15714" s="36" t="s">
        <v>14</v>
      </c>
      <c r="F15714" s="37">
        <v>50</v>
      </c>
      <c r="G15714" s="38">
        <v>0.02</v>
      </c>
      <c r="H15714" s="34">
        <v>0.99532114241739411</v>
      </c>
      <c r="I15714" s="35">
        <v>2.0961504293906734</v>
      </c>
      <c r="J15714" s="35">
        <v>1.0112840901010693</v>
      </c>
      <c r="K15714" s="35">
        <v>-0.95922589692184523</v>
      </c>
      <c r="L15714" s="35">
        <v>0</v>
      </c>
      <c r="M15714" s="35">
        <v>0</v>
      </c>
      <c r="N15714" s="35">
        <v>0</v>
      </c>
      <c r="O15714" s="35">
        <v>0</v>
      </c>
      <c r="P15714" s="36">
        <v>12</v>
      </c>
      <c r="Q15714" s="37">
        <v>105</v>
      </c>
      <c r="R15714" s="36">
        <v>0</v>
      </c>
      <c r="S15714" s="39">
        <f t="shared" si="547"/>
        <v>100</v>
      </c>
      <c r="T15714" s="34" t="s">
        <v>29</v>
      </c>
      <c r="U15714" s="12">
        <f>((alpha*(beta^speed))*(speed^ceta))</f>
        <v>7.7676229048404363E-2</v>
      </c>
      <c r="V15714" s="8">
        <f t="shared" si="548"/>
        <v>100</v>
      </c>
    </row>
    <row r="15715" spans="1:22">
      <c r="A15715" s="34" t="s">
        <v>20</v>
      </c>
      <c r="B15715" s="34" t="s">
        <v>82</v>
      </c>
      <c r="C15715" s="5" t="s">
        <v>241</v>
      </c>
      <c r="D15715" s="35" t="s">
        <v>88</v>
      </c>
      <c r="E15715" s="36" t="s">
        <v>18</v>
      </c>
      <c r="F15715" s="37">
        <v>50</v>
      </c>
      <c r="G15715" s="38">
        <v>0.02</v>
      </c>
      <c r="H15715" s="34">
        <v>0.9904063674732112</v>
      </c>
      <c r="I15715" s="35">
        <v>9.3815459489687308E-2</v>
      </c>
      <c r="J15715" s="35">
        <v>-0.14027933548396937</v>
      </c>
      <c r="K15715" s="35">
        <v>1.2634339218439867</v>
      </c>
      <c r="L15715" s="35">
        <v>-1.1403857212556801</v>
      </c>
      <c r="M15715" s="35">
        <v>0</v>
      </c>
      <c r="N15715" s="35">
        <v>0</v>
      </c>
      <c r="O15715" s="35">
        <v>0</v>
      </c>
      <c r="P15715" s="36">
        <v>12</v>
      </c>
      <c r="Q15715" s="37">
        <v>105</v>
      </c>
      <c r="R15715" s="36">
        <v>1</v>
      </c>
      <c r="S15715" s="39">
        <f t="shared" si="547"/>
        <v>100</v>
      </c>
      <c r="T15715" s="34" t="s">
        <v>30</v>
      </c>
      <c r="U15715" s="12">
        <f>((alpha*(speed^beta))+(ceta*(speed^delta)))</f>
        <v>5.5790586317624319E-2</v>
      </c>
      <c r="V15715" s="8">
        <f t="shared" si="548"/>
        <v>100</v>
      </c>
    </row>
    <row r="15716" spans="1:22">
      <c r="A15716" s="34" t="s">
        <v>20</v>
      </c>
      <c r="B15716" s="34" t="s">
        <v>82</v>
      </c>
      <c r="C15716" s="5" t="s">
        <v>241</v>
      </c>
      <c r="D15716" s="35" t="s">
        <v>88</v>
      </c>
      <c r="E15716" s="36" t="s">
        <v>17</v>
      </c>
      <c r="F15716" s="37">
        <v>50</v>
      </c>
      <c r="G15716" s="38">
        <v>0.02</v>
      </c>
      <c r="H15716" s="34">
        <v>0.99342310923786548</v>
      </c>
      <c r="I15716" s="35">
        <v>3593.014901291966</v>
      </c>
      <c r="J15716" s="35">
        <v>1.0076647237493768</v>
      </c>
      <c r="K15716" s="35">
        <v>-0.62613009163641331</v>
      </c>
      <c r="L15716" s="35">
        <v>0</v>
      </c>
      <c r="M15716" s="35">
        <v>0</v>
      </c>
      <c r="N15716" s="35">
        <v>0</v>
      </c>
      <c r="O15716" s="35">
        <v>0</v>
      </c>
      <c r="P15716" s="36">
        <v>12</v>
      </c>
      <c r="Q15716" s="37">
        <v>105</v>
      </c>
      <c r="R15716" s="36">
        <v>0</v>
      </c>
      <c r="S15716" s="39">
        <f t="shared" si="547"/>
        <v>100</v>
      </c>
      <c r="T15716" s="34" t="s">
        <v>29</v>
      </c>
      <c r="U15716" s="12">
        <f>((alpha*(beta^speed))*(speed^ceta))</f>
        <v>431.32471396174572</v>
      </c>
      <c r="V15716" s="8">
        <f t="shared" si="548"/>
        <v>100</v>
      </c>
    </row>
    <row r="15717" spans="1:22">
      <c r="A15717" s="34" t="s">
        <v>20</v>
      </c>
      <c r="B15717" s="34" t="s">
        <v>82</v>
      </c>
      <c r="C15717" s="5" t="s">
        <v>241</v>
      </c>
      <c r="D15717" s="35" t="s">
        <v>88</v>
      </c>
      <c r="E15717" s="36" t="s">
        <v>15</v>
      </c>
      <c r="F15717" s="37">
        <v>100</v>
      </c>
      <c r="G15717" s="38">
        <v>0.02</v>
      </c>
      <c r="H15717" s="34">
        <v>0.99829595382929981</v>
      </c>
      <c r="I15717" s="35">
        <v>4.5131217719225498</v>
      </c>
      <c r="J15717" s="35">
        <v>-0.33426284662219352</v>
      </c>
      <c r="K15717" s="35">
        <v>79.013426920821445</v>
      </c>
      <c r="L15717" s="35">
        <v>-1.4592610725568282</v>
      </c>
      <c r="M15717" s="35">
        <v>0</v>
      </c>
      <c r="N15717" s="35">
        <v>0</v>
      </c>
      <c r="O15717" s="35">
        <v>0</v>
      </c>
      <c r="P15717" s="36">
        <v>12</v>
      </c>
      <c r="Q15717" s="37">
        <v>104</v>
      </c>
      <c r="R15717" s="36">
        <v>1</v>
      </c>
      <c r="S15717" s="39">
        <f t="shared" si="547"/>
        <v>100</v>
      </c>
      <c r="T15717" s="34" t="s">
        <v>30</v>
      </c>
      <c r="U15717" s="12">
        <f>((alpha*(speed^beta))+(ceta*(speed^delta)))</f>
        <v>1.0634882549682281</v>
      </c>
      <c r="V15717" s="8">
        <f t="shared" si="548"/>
        <v>100</v>
      </c>
    </row>
    <row r="15718" spans="1:22">
      <c r="A15718" s="34" t="s">
        <v>20</v>
      </c>
      <c r="B15718" s="34" t="s">
        <v>82</v>
      </c>
      <c r="C15718" s="5" t="s">
        <v>241</v>
      </c>
      <c r="D15718" s="35" t="s">
        <v>88</v>
      </c>
      <c r="E15718" s="36" t="s">
        <v>16</v>
      </c>
      <c r="F15718" s="37">
        <v>100</v>
      </c>
      <c r="G15718" s="38">
        <v>0.02</v>
      </c>
      <c r="H15718" s="34">
        <v>0.99069600272180647</v>
      </c>
      <c r="I15718" s="35">
        <v>121.14985150242964</v>
      </c>
      <c r="J15718" s="35">
        <v>-1.0114059189294027</v>
      </c>
      <c r="K15718" s="35">
        <v>10.313152882898953</v>
      </c>
      <c r="L15718" s="35">
        <v>-7.3834180997488369E-2</v>
      </c>
      <c r="M15718" s="35">
        <v>0</v>
      </c>
      <c r="N15718" s="35">
        <v>0</v>
      </c>
      <c r="O15718" s="35">
        <v>0</v>
      </c>
      <c r="P15718" s="36">
        <v>12</v>
      </c>
      <c r="Q15718" s="37">
        <v>104</v>
      </c>
      <c r="R15718" s="36">
        <v>1</v>
      </c>
      <c r="S15718" s="39">
        <f t="shared" si="547"/>
        <v>100</v>
      </c>
      <c r="T15718" s="34" t="s">
        <v>30</v>
      </c>
      <c r="U15718" s="12">
        <f>((alpha*(speed^beta))+(ceta*(speed^delta)))</f>
        <v>8.4899623994725868</v>
      </c>
      <c r="V15718" s="8">
        <f t="shared" si="548"/>
        <v>100</v>
      </c>
    </row>
    <row r="15719" spans="1:22">
      <c r="A15719" s="34" t="s">
        <v>20</v>
      </c>
      <c r="B15719" s="34" t="s">
        <v>82</v>
      </c>
      <c r="C15719" s="5" t="s">
        <v>241</v>
      </c>
      <c r="D15719" s="35" t="s">
        <v>88</v>
      </c>
      <c r="E15719" s="36" t="s">
        <v>14</v>
      </c>
      <c r="F15719" s="37">
        <v>100</v>
      </c>
      <c r="G15719" s="38">
        <v>0.02</v>
      </c>
      <c r="H15719" s="34">
        <v>0.99502479216973605</v>
      </c>
      <c r="I15719" s="35">
        <v>2.3030086992726542</v>
      </c>
      <c r="J15719" s="35">
        <v>-1.0116557446693366</v>
      </c>
      <c r="K15719" s="35">
        <v>2.9981334094762328E-2</v>
      </c>
      <c r="L15719" s="35">
        <v>0.14399772986806217</v>
      </c>
      <c r="M15719" s="35">
        <v>0</v>
      </c>
      <c r="N15719" s="35">
        <v>0</v>
      </c>
      <c r="O15719" s="35">
        <v>0</v>
      </c>
      <c r="P15719" s="36">
        <v>12</v>
      </c>
      <c r="Q15719" s="37">
        <v>104</v>
      </c>
      <c r="R15719" s="36">
        <v>1</v>
      </c>
      <c r="S15719" s="39">
        <f t="shared" si="547"/>
        <v>100</v>
      </c>
      <c r="T15719" s="34" t="s">
        <v>30</v>
      </c>
      <c r="U15719" s="12">
        <f>((alpha*(speed^beta))+(ceta*(speed^delta)))</f>
        <v>8.0016239061516656E-2</v>
      </c>
      <c r="V15719" s="8">
        <f t="shared" si="548"/>
        <v>100</v>
      </c>
    </row>
    <row r="15720" spans="1:22">
      <c r="A15720" s="34" t="s">
        <v>20</v>
      </c>
      <c r="B15720" s="34" t="s">
        <v>82</v>
      </c>
      <c r="C15720" s="5" t="s">
        <v>241</v>
      </c>
      <c r="D15720" s="35" t="s">
        <v>88</v>
      </c>
      <c r="E15720" s="36" t="s">
        <v>18</v>
      </c>
      <c r="F15720" s="37">
        <v>100</v>
      </c>
      <c r="G15720" s="38">
        <v>0.02</v>
      </c>
      <c r="H15720" s="34">
        <v>0.9896431316299733</v>
      </c>
      <c r="I15720" s="35">
        <v>0.33778324516538488</v>
      </c>
      <c r="J15720" s="35">
        <v>-0.392575693618194</v>
      </c>
      <c r="K15720" s="35">
        <v>3.9725794003648187</v>
      </c>
      <c r="L15720" s="35">
        <v>-2.0866013528161726</v>
      </c>
      <c r="M15720" s="35">
        <v>0</v>
      </c>
      <c r="N15720" s="35">
        <v>0</v>
      </c>
      <c r="O15720" s="35">
        <v>0</v>
      </c>
      <c r="P15720" s="36">
        <v>12</v>
      </c>
      <c r="Q15720" s="37">
        <v>104</v>
      </c>
      <c r="R15720" s="36">
        <v>1</v>
      </c>
      <c r="S15720" s="39">
        <f t="shared" si="547"/>
        <v>100</v>
      </c>
      <c r="T15720" s="34" t="s">
        <v>30</v>
      </c>
      <c r="U15720" s="12">
        <f>((alpha*(speed^beta))+(ceta*(speed^delta)))</f>
        <v>5.5663665950428695E-2</v>
      </c>
      <c r="V15720" s="8">
        <f t="shared" si="548"/>
        <v>100</v>
      </c>
    </row>
    <row r="15721" spans="1:22">
      <c r="A15721" s="34" t="s">
        <v>20</v>
      </c>
      <c r="B15721" s="34" t="s">
        <v>82</v>
      </c>
      <c r="C15721" s="5" t="s">
        <v>241</v>
      </c>
      <c r="D15721" s="35" t="s">
        <v>88</v>
      </c>
      <c r="E15721" s="36" t="s">
        <v>17</v>
      </c>
      <c r="F15721" s="37">
        <v>100</v>
      </c>
      <c r="G15721" s="38">
        <v>0.02</v>
      </c>
      <c r="H15721" s="34">
        <v>0.99102461563462807</v>
      </c>
      <c r="I15721" s="35">
        <v>3385.7347949395416</v>
      </c>
      <c r="J15721" s="35">
        <v>1.0067254860609076</v>
      </c>
      <c r="K15721" s="35">
        <v>-0.56676058471773183</v>
      </c>
      <c r="L15721" s="35">
        <v>0</v>
      </c>
      <c r="M15721" s="35">
        <v>0</v>
      </c>
      <c r="N15721" s="35">
        <v>0</v>
      </c>
      <c r="O15721" s="35">
        <v>0</v>
      </c>
      <c r="P15721" s="36">
        <v>12</v>
      </c>
      <c r="Q15721" s="37">
        <v>104</v>
      </c>
      <c r="R15721" s="36">
        <v>0</v>
      </c>
      <c r="S15721" s="39">
        <f t="shared" si="547"/>
        <v>100</v>
      </c>
      <c r="T15721" s="34" t="s">
        <v>29</v>
      </c>
      <c r="U15721" s="12">
        <f>((alpha*(beta^speed))*(speed^ceta))</f>
        <v>486.6739421984243</v>
      </c>
      <c r="V15721" s="8">
        <f t="shared" si="548"/>
        <v>100</v>
      </c>
    </row>
    <row r="15722" spans="1:22">
      <c r="A15722" s="34" t="s">
        <v>20</v>
      </c>
      <c r="B15722" s="34" t="s">
        <v>82</v>
      </c>
      <c r="C15722" s="5" t="s">
        <v>241</v>
      </c>
      <c r="D15722" s="35" t="s">
        <v>88</v>
      </c>
      <c r="E15722" s="36" t="s">
        <v>15</v>
      </c>
      <c r="F15722" s="37">
        <v>0</v>
      </c>
      <c r="G15722" s="38">
        <v>0.04</v>
      </c>
      <c r="H15722" s="34">
        <v>0.9971569883415623</v>
      </c>
      <c r="I15722" s="35">
        <v>252.35197566685991</v>
      </c>
      <c r="J15722" s="35">
        <v>-2.0650931181753669</v>
      </c>
      <c r="K15722" s="35">
        <v>8.3280348286578647</v>
      </c>
      <c r="L15722" s="35">
        <v>-0.43194183850275414</v>
      </c>
      <c r="M15722" s="35">
        <v>0</v>
      </c>
      <c r="N15722" s="35">
        <v>0</v>
      </c>
      <c r="O15722" s="35">
        <v>0</v>
      </c>
      <c r="P15722" s="36">
        <v>12</v>
      </c>
      <c r="Q15722" s="37">
        <v>104</v>
      </c>
      <c r="R15722" s="36">
        <v>1</v>
      </c>
      <c r="S15722" s="39">
        <f t="shared" si="547"/>
        <v>100</v>
      </c>
      <c r="T15722" s="34" t="s">
        <v>30</v>
      </c>
      <c r="U15722" s="12">
        <f>((alpha*(speed^beta))+(ceta*(speed^delta)))</f>
        <v>1.1580535475385156</v>
      </c>
      <c r="V15722" s="8">
        <f t="shared" si="548"/>
        <v>100</v>
      </c>
    </row>
    <row r="15723" spans="1:22">
      <c r="A15723" s="34" t="s">
        <v>20</v>
      </c>
      <c r="B15723" s="34" t="s">
        <v>82</v>
      </c>
      <c r="C15723" s="5" t="s">
        <v>241</v>
      </c>
      <c r="D15723" s="35" t="s">
        <v>88</v>
      </c>
      <c r="E15723" s="36" t="s">
        <v>16</v>
      </c>
      <c r="F15723" s="37">
        <v>0</v>
      </c>
      <c r="G15723" s="38">
        <v>0.04</v>
      </c>
      <c r="H15723" s="34">
        <v>0.98998945895938473</v>
      </c>
      <c r="I15723" s="35">
        <v>29.325771686314265</v>
      </c>
      <c r="J15723" s="35">
        <v>-0.24774693770197354</v>
      </c>
      <c r="K15723" s="35">
        <v>4242.3000158999166</v>
      </c>
      <c r="L15723" s="35">
        <v>-2.8636774714730482</v>
      </c>
      <c r="M15723" s="35">
        <v>0</v>
      </c>
      <c r="N15723" s="35">
        <v>0</v>
      </c>
      <c r="O15723" s="35">
        <v>0</v>
      </c>
      <c r="P15723" s="36">
        <v>12</v>
      </c>
      <c r="Q15723" s="37">
        <v>104</v>
      </c>
      <c r="R15723" s="36">
        <v>1</v>
      </c>
      <c r="S15723" s="39">
        <f t="shared" si="547"/>
        <v>100</v>
      </c>
      <c r="T15723" s="34" t="s">
        <v>30</v>
      </c>
      <c r="U15723" s="12">
        <f>((alpha*(speed^beta))+(ceta*(speed^delta)))</f>
        <v>9.3782926295278219</v>
      </c>
      <c r="V15723" s="8">
        <f t="shared" si="548"/>
        <v>100</v>
      </c>
    </row>
    <row r="15724" spans="1:22">
      <c r="A15724" s="34" t="s">
        <v>20</v>
      </c>
      <c r="B15724" s="34" t="s">
        <v>82</v>
      </c>
      <c r="C15724" s="5" t="s">
        <v>241</v>
      </c>
      <c r="D15724" s="35" t="s">
        <v>88</v>
      </c>
      <c r="E15724" s="36" t="s">
        <v>14</v>
      </c>
      <c r="F15724" s="37">
        <v>0</v>
      </c>
      <c r="G15724" s="38">
        <v>0.04</v>
      </c>
      <c r="H15724" s="34">
        <v>0.99318820970404964</v>
      </c>
      <c r="I15724" s="35">
        <v>0.21927281496252299</v>
      </c>
      <c r="J15724" s="35">
        <v>-0.19953992580652968</v>
      </c>
      <c r="K15724" s="35">
        <v>9.6993513937314688</v>
      </c>
      <c r="L15724" s="35">
        <v>-1.8248201681886767</v>
      </c>
      <c r="M15724" s="35">
        <v>0</v>
      </c>
      <c r="N15724" s="35">
        <v>0</v>
      </c>
      <c r="O15724" s="35">
        <v>0</v>
      </c>
      <c r="P15724" s="36">
        <v>12</v>
      </c>
      <c r="Q15724" s="37">
        <v>104</v>
      </c>
      <c r="R15724" s="36">
        <v>1</v>
      </c>
      <c r="S15724" s="39">
        <f t="shared" si="547"/>
        <v>100</v>
      </c>
      <c r="T15724" s="34" t="s">
        <v>30</v>
      </c>
      <c r="U15724" s="12">
        <f>((alpha*(speed^beta))+(ceta*(speed^delta)))</f>
        <v>8.9652441036780439E-2</v>
      </c>
      <c r="V15724" s="8">
        <f t="shared" si="548"/>
        <v>100</v>
      </c>
    </row>
    <row r="15725" spans="1:22">
      <c r="A15725" s="34" t="s">
        <v>20</v>
      </c>
      <c r="B15725" s="34" t="s">
        <v>82</v>
      </c>
      <c r="C15725" s="5" t="s">
        <v>241</v>
      </c>
      <c r="D15725" s="35" t="s">
        <v>88</v>
      </c>
      <c r="E15725" s="36" t="s">
        <v>18</v>
      </c>
      <c r="F15725" s="37">
        <v>0</v>
      </c>
      <c r="G15725" s="38">
        <v>0.04</v>
      </c>
      <c r="H15725" s="34">
        <v>0.98050805239539129</v>
      </c>
      <c r="I15725" s="35">
        <v>-74.033590966475444</v>
      </c>
      <c r="J15725" s="35">
        <v>21.08065362869559</v>
      </c>
      <c r="K15725" s="35">
        <v>2.7531238548082086</v>
      </c>
      <c r="L15725" s="35">
        <v>0</v>
      </c>
      <c r="M15725" s="35">
        <v>0</v>
      </c>
      <c r="N15725" s="35">
        <v>0</v>
      </c>
      <c r="O15725" s="35">
        <v>0</v>
      </c>
      <c r="P15725" s="36">
        <v>12</v>
      </c>
      <c r="Q15725" s="37">
        <v>104</v>
      </c>
      <c r="R15725" s="36">
        <v>2</v>
      </c>
      <c r="S15725" s="39">
        <f t="shared" si="547"/>
        <v>100</v>
      </c>
      <c r="T15725" s="34" t="s">
        <v>31</v>
      </c>
      <c r="U15725" s="12">
        <f>((alpha+(beta*speed))^((-1)/ceta))</f>
        <v>6.2852978492002595E-2</v>
      </c>
      <c r="V15725" s="8">
        <f t="shared" si="548"/>
        <v>100</v>
      </c>
    </row>
    <row r="15726" spans="1:22">
      <c r="A15726" s="34" t="s">
        <v>20</v>
      </c>
      <c r="B15726" s="34" t="s">
        <v>82</v>
      </c>
      <c r="C15726" s="5" t="s">
        <v>241</v>
      </c>
      <c r="D15726" s="35" t="s">
        <v>88</v>
      </c>
      <c r="E15726" s="36" t="s">
        <v>17</v>
      </c>
      <c r="F15726" s="37">
        <v>0</v>
      </c>
      <c r="G15726" s="38">
        <v>0.04</v>
      </c>
      <c r="H15726" s="34">
        <v>0.99599525820577117</v>
      </c>
      <c r="I15726" s="35">
        <v>3334.9143528758304</v>
      </c>
      <c r="J15726" s="35">
        <v>1.0080235347784414</v>
      </c>
      <c r="K15726" s="35">
        <v>-0.55585001584136162</v>
      </c>
      <c r="L15726" s="35">
        <v>0</v>
      </c>
      <c r="M15726" s="35">
        <v>0</v>
      </c>
      <c r="N15726" s="35">
        <v>0</v>
      </c>
      <c r="O15726" s="35">
        <v>0</v>
      </c>
      <c r="P15726" s="36">
        <v>12</v>
      </c>
      <c r="Q15726" s="37">
        <v>104</v>
      </c>
      <c r="R15726" s="36">
        <v>0</v>
      </c>
      <c r="S15726" s="39">
        <f t="shared" si="547"/>
        <v>100</v>
      </c>
      <c r="T15726" s="34" t="s">
        <v>29</v>
      </c>
      <c r="U15726" s="12">
        <f>((alpha*(beta^speed))*(speed^ceta))</f>
        <v>573.39228183029002</v>
      </c>
      <c r="V15726" s="8">
        <f t="shared" si="548"/>
        <v>100</v>
      </c>
    </row>
    <row r="15727" spans="1:22">
      <c r="A15727" s="34" t="s">
        <v>20</v>
      </c>
      <c r="B15727" s="34" t="s">
        <v>82</v>
      </c>
      <c r="C15727" s="5" t="s">
        <v>241</v>
      </c>
      <c r="D15727" s="35" t="s">
        <v>88</v>
      </c>
      <c r="E15727" s="36" t="s">
        <v>15</v>
      </c>
      <c r="F15727" s="37">
        <v>50</v>
      </c>
      <c r="G15727" s="38">
        <v>0.04</v>
      </c>
      <c r="H15727" s="34">
        <v>0.99646115781076428</v>
      </c>
      <c r="I15727" s="35">
        <v>2504.113316966821</v>
      </c>
      <c r="J15727" s="35">
        <v>-3.2686542607964064</v>
      </c>
      <c r="K15727" s="35">
        <v>14.212659898028415</v>
      </c>
      <c r="L15727" s="35">
        <v>-0.53885729916146741</v>
      </c>
      <c r="M15727" s="35">
        <v>0</v>
      </c>
      <c r="N15727" s="35">
        <v>0</v>
      </c>
      <c r="O15727" s="35">
        <v>0</v>
      </c>
      <c r="P15727" s="36">
        <v>12</v>
      </c>
      <c r="Q15727" s="37">
        <v>98</v>
      </c>
      <c r="R15727" s="36">
        <v>1</v>
      </c>
      <c r="S15727" s="39">
        <f t="shared" si="547"/>
        <v>98</v>
      </c>
      <c r="T15727" s="34" t="s">
        <v>30</v>
      </c>
      <c r="U15727" s="12">
        <f>((alpha*(speed^beta))+(ceta*(speed^delta)))</f>
        <v>1.2021791425840027</v>
      </c>
      <c r="V15727" s="8">
        <f t="shared" si="548"/>
        <v>98</v>
      </c>
    </row>
    <row r="15728" spans="1:22">
      <c r="A15728" s="34" t="s">
        <v>20</v>
      </c>
      <c r="B15728" s="34" t="s">
        <v>82</v>
      </c>
      <c r="C15728" s="5" t="s">
        <v>241</v>
      </c>
      <c r="D15728" s="35" t="s">
        <v>88</v>
      </c>
      <c r="E15728" s="36" t="s">
        <v>16</v>
      </c>
      <c r="F15728" s="37">
        <v>50</v>
      </c>
      <c r="G15728" s="38">
        <v>0.04</v>
      </c>
      <c r="H15728" s="34">
        <v>0.98865195477411216</v>
      </c>
      <c r="I15728" s="35">
        <v>2124.7806773132106</v>
      </c>
      <c r="J15728" s="35">
        <v>-2.7486550874437272</v>
      </c>
      <c r="K15728" s="35">
        <v>37.590119986203192</v>
      </c>
      <c r="L15728" s="35">
        <v>-0.27951597325075478</v>
      </c>
      <c r="M15728" s="35">
        <v>0</v>
      </c>
      <c r="N15728" s="35">
        <v>0</v>
      </c>
      <c r="O15728" s="35">
        <v>0</v>
      </c>
      <c r="P15728" s="36">
        <v>12</v>
      </c>
      <c r="Q15728" s="37">
        <v>98</v>
      </c>
      <c r="R15728" s="36">
        <v>1</v>
      </c>
      <c r="S15728" s="39">
        <f t="shared" si="547"/>
        <v>98</v>
      </c>
      <c r="T15728" s="34" t="s">
        <v>30</v>
      </c>
      <c r="U15728" s="12">
        <f>((alpha*(speed^beta))+(ceta*(speed^delta)))</f>
        <v>10.442189330657735</v>
      </c>
      <c r="V15728" s="8">
        <f t="shared" si="548"/>
        <v>98</v>
      </c>
    </row>
    <row r="15729" spans="1:22">
      <c r="A15729" s="34" t="s">
        <v>20</v>
      </c>
      <c r="B15729" s="34" t="s">
        <v>82</v>
      </c>
      <c r="C15729" s="5" t="s">
        <v>241</v>
      </c>
      <c r="D15729" s="35" t="s">
        <v>88</v>
      </c>
      <c r="E15729" s="36" t="s">
        <v>14</v>
      </c>
      <c r="F15729" s="37">
        <v>50</v>
      </c>
      <c r="G15729" s="38">
        <v>0.04</v>
      </c>
      <c r="H15729" s="34">
        <v>0.98589594817529358</v>
      </c>
      <c r="I15729" s="35">
        <v>-45.238015030983838</v>
      </c>
      <c r="J15729" s="35">
        <v>7.4630527122395014</v>
      </c>
      <c r="K15729" s="35">
        <v>2.725611017141865</v>
      </c>
      <c r="L15729" s="35">
        <v>0</v>
      </c>
      <c r="M15729" s="35">
        <v>0</v>
      </c>
      <c r="N15729" s="35">
        <v>0</v>
      </c>
      <c r="O15729" s="35">
        <v>0</v>
      </c>
      <c r="P15729" s="36">
        <v>12</v>
      </c>
      <c r="Q15729" s="37">
        <v>98</v>
      </c>
      <c r="R15729" s="36">
        <v>2</v>
      </c>
      <c r="S15729" s="39">
        <f t="shared" si="547"/>
        <v>98</v>
      </c>
      <c r="T15729" s="34" t="s">
        <v>31</v>
      </c>
      <c r="U15729" s="12">
        <f>((alpha+(beta*speed))^((-1)/ceta))</f>
        <v>9.1064197763411084E-2</v>
      </c>
      <c r="V15729" s="8">
        <f t="shared" si="548"/>
        <v>98</v>
      </c>
    </row>
    <row r="15730" spans="1:22">
      <c r="A15730" s="34" t="s">
        <v>20</v>
      </c>
      <c r="B15730" s="34" t="s">
        <v>82</v>
      </c>
      <c r="C15730" s="5" t="s">
        <v>241</v>
      </c>
      <c r="D15730" s="35" t="s">
        <v>88</v>
      </c>
      <c r="E15730" s="36" t="s">
        <v>18</v>
      </c>
      <c r="F15730" s="37">
        <v>50</v>
      </c>
      <c r="G15730" s="38">
        <v>0.04</v>
      </c>
      <c r="H15730" s="34">
        <v>0.98181063725160156</v>
      </c>
      <c r="I15730" s="35">
        <v>0.35608854937636975</v>
      </c>
      <c r="J15730" s="35">
        <v>0.99406704830996817</v>
      </c>
      <c r="K15730" s="35">
        <v>-0.28407490513294698</v>
      </c>
      <c r="L15730" s="35">
        <v>0</v>
      </c>
      <c r="M15730" s="35">
        <v>0</v>
      </c>
      <c r="N15730" s="35">
        <v>0</v>
      </c>
      <c r="O15730" s="35">
        <v>0</v>
      </c>
      <c r="P15730" s="36">
        <v>12</v>
      </c>
      <c r="Q15730" s="37">
        <v>98</v>
      </c>
      <c r="R15730" s="36">
        <v>0</v>
      </c>
      <c r="S15730" s="39">
        <f t="shared" si="547"/>
        <v>98</v>
      </c>
      <c r="T15730" s="34" t="s">
        <v>29</v>
      </c>
      <c r="U15730" s="12">
        <f>((alpha*(beta^speed))*(speed^ceta))</f>
        <v>5.4030263161631654E-2</v>
      </c>
      <c r="V15730" s="8">
        <f t="shared" si="548"/>
        <v>98</v>
      </c>
    </row>
    <row r="15731" spans="1:22">
      <c r="A15731" s="34" t="s">
        <v>20</v>
      </c>
      <c r="B15731" s="34" t="s">
        <v>82</v>
      </c>
      <c r="C15731" s="5" t="s">
        <v>241</v>
      </c>
      <c r="D15731" s="35" t="s">
        <v>88</v>
      </c>
      <c r="E15731" s="36" t="s">
        <v>17</v>
      </c>
      <c r="F15731" s="37">
        <v>50</v>
      </c>
      <c r="G15731" s="38">
        <v>0.04</v>
      </c>
      <c r="H15731" s="34">
        <v>0.99480505452306733</v>
      </c>
      <c r="I15731" s="35">
        <v>290.72978934225648</v>
      </c>
      <c r="J15731" s="35">
        <v>0.13853708599408995</v>
      </c>
      <c r="K15731" s="35">
        <v>5481.5778271172039</v>
      </c>
      <c r="L15731" s="35">
        <v>-0.8760012416914168</v>
      </c>
      <c r="M15731" s="35">
        <v>0</v>
      </c>
      <c r="N15731" s="35">
        <v>0</v>
      </c>
      <c r="O15731" s="35">
        <v>0</v>
      </c>
      <c r="P15731" s="36">
        <v>12</v>
      </c>
      <c r="Q15731" s="37">
        <v>98</v>
      </c>
      <c r="R15731" s="36">
        <v>1</v>
      </c>
      <c r="S15731" s="39">
        <f t="shared" si="547"/>
        <v>98</v>
      </c>
      <c r="T15731" s="34" t="s">
        <v>30</v>
      </c>
      <c r="U15731" s="12">
        <f>((alpha*(speed^beta))+(ceta*(speed^delta)))</f>
        <v>647.47853393276444</v>
      </c>
      <c r="V15731" s="8">
        <f t="shared" si="548"/>
        <v>98</v>
      </c>
    </row>
    <row r="15732" spans="1:22">
      <c r="A15732" s="34" t="s">
        <v>20</v>
      </c>
      <c r="B15732" s="34" t="s">
        <v>82</v>
      </c>
      <c r="C15732" s="5" t="s">
        <v>241</v>
      </c>
      <c r="D15732" s="35" t="s">
        <v>88</v>
      </c>
      <c r="E15732" s="36" t="s">
        <v>15</v>
      </c>
      <c r="F15732" s="37">
        <v>100</v>
      </c>
      <c r="G15732" s="38">
        <v>0.04</v>
      </c>
      <c r="H15732" s="34">
        <v>0.99211890911459866</v>
      </c>
      <c r="I15732" s="35">
        <v>-0.92277434756458954</v>
      </c>
      <c r="J15732" s="35">
        <v>0.74362829255891794</v>
      </c>
      <c r="K15732" s="35">
        <v>0.17191565771836262</v>
      </c>
      <c r="L15732" s="35">
        <v>0</v>
      </c>
      <c r="M15732" s="35">
        <v>0</v>
      </c>
      <c r="N15732" s="35">
        <v>0</v>
      </c>
      <c r="O15732" s="35">
        <v>0</v>
      </c>
      <c r="P15732" s="36">
        <v>12</v>
      </c>
      <c r="Q15732" s="37">
        <v>89</v>
      </c>
      <c r="R15732" s="36">
        <v>6</v>
      </c>
      <c r="S15732" s="39">
        <f t="shared" si="547"/>
        <v>89</v>
      </c>
      <c r="T15732" s="34" t="s">
        <v>37</v>
      </c>
      <c r="U15732" s="12">
        <f>(1/(alpha+(beta*(speed^ceta))))</f>
        <v>1.4577933518459745</v>
      </c>
      <c r="V15732" s="8">
        <f t="shared" si="548"/>
        <v>89</v>
      </c>
    </row>
    <row r="15733" spans="1:22">
      <c r="A15733" s="34" t="s">
        <v>20</v>
      </c>
      <c r="B15733" s="34" t="s">
        <v>82</v>
      </c>
      <c r="C15733" s="5" t="s">
        <v>241</v>
      </c>
      <c r="D15733" s="35" t="s">
        <v>88</v>
      </c>
      <c r="E15733" s="36" t="s">
        <v>16</v>
      </c>
      <c r="F15733" s="37">
        <v>100</v>
      </c>
      <c r="G15733" s="38">
        <v>0.04</v>
      </c>
      <c r="H15733" s="34">
        <v>0.99011039236041454</v>
      </c>
      <c r="I15733" s="35">
        <v>3.5308233951674017</v>
      </c>
      <c r="J15733" s="35">
        <v>2.3793319583135824</v>
      </c>
      <c r="K15733" s="35">
        <v>-0.2404808189233878</v>
      </c>
      <c r="L15733" s="35">
        <v>0</v>
      </c>
      <c r="M15733" s="35">
        <v>0</v>
      </c>
      <c r="N15733" s="35">
        <v>0</v>
      </c>
      <c r="O15733" s="35">
        <v>0</v>
      </c>
      <c r="P15733" s="36">
        <v>12</v>
      </c>
      <c r="Q15733" s="37">
        <v>89</v>
      </c>
      <c r="R15733" s="36">
        <v>13</v>
      </c>
      <c r="S15733" s="39">
        <f t="shared" si="547"/>
        <v>89</v>
      </c>
      <c r="T15733" s="34" t="s">
        <v>50</v>
      </c>
      <c r="U15733" s="12">
        <f>EXP((alpha+(beta/speed))+(ceta*LN(speed)))</f>
        <v>11.918913546701472</v>
      </c>
      <c r="V15733" s="8">
        <f t="shared" si="548"/>
        <v>89</v>
      </c>
    </row>
    <row r="15734" spans="1:22">
      <c r="A15734" s="34" t="s">
        <v>20</v>
      </c>
      <c r="B15734" s="34" t="s">
        <v>82</v>
      </c>
      <c r="C15734" s="5" t="s">
        <v>241</v>
      </c>
      <c r="D15734" s="35" t="s">
        <v>88</v>
      </c>
      <c r="E15734" s="36" t="s">
        <v>14</v>
      </c>
      <c r="F15734" s="37">
        <v>100</v>
      </c>
      <c r="G15734" s="38">
        <v>0.04</v>
      </c>
      <c r="H15734" s="34">
        <v>0.98642814011184798</v>
      </c>
      <c r="I15734" s="35">
        <v>-3.0882774853039852</v>
      </c>
      <c r="J15734" s="35">
        <v>1.7479918658805922</v>
      </c>
      <c r="K15734" s="35">
        <v>2.1406254251514065</v>
      </c>
      <c r="L15734" s="35">
        <v>0</v>
      </c>
      <c r="M15734" s="35">
        <v>0</v>
      </c>
      <c r="N15734" s="35">
        <v>0</v>
      </c>
      <c r="O15734" s="35">
        <v>0</v>
      </c>
      <c r="P15734" s="36">
        <v>12</v>
      </c>
      <c r="Q15734" s="37">
        <v>89</v>
      </c>
      <c r="R15734" s="36">
        <v>2</v>
      </c>
      <c r="S15734" s="39">
        <f t="shared" si="547"/>
        <v>89</v>
      </c>
      <c r="T15734" s="34" t="s">
        <v>31</v>
      </c>
      <c r="U15734" s="12">
        <f>((alpha+(beta*speed))^((-1)/ceta))</f>
        <v>9.5521502110745352E-2</v>
      </c>
      <c r="V15734" s="8">
        <f t="shared" si="548"/>
        <v>89</v>
      </c>
    </row>
    <row r="15735" spans="1:22">
      <c r="A15735" s="34" t="s">
        <v>20</v>
      </c>
      <c r="B15735" s="34" t="s">
        <v>82</v>
      </c>
      <c r="C15735" s="5" t="s">
        <v>241</v>
      </c>
      <c r="D15735" s="35" t="s">
        <v>88</v>
      </c>
      <c r="E15735" s="36" t="s">
        <v>18</v>
      </c>
      <c r="F15735" s="37">
        <v>100</v>
      </c>
      <c r="G15735" s="38">
        <v>0.04</v>
      </c>
      <c r="H15735" s="34">
        <v>0.98516993096172767</v>
      </c>
      <c r="I15735" s="35">
        <v>0.37613764659022891</v>
      </c>
      <c r="J15735" s="35">
        <v>0.99141430012095799</v>
      </c>
      <c r="K15735" s="35">
        <v>-0.26245265883528707</v>
      </c>
      <c r="L15735" s="35">
        <v>0</v>
      </c>
      <c r="M15735" s="35">
        <v>0</v>
      </c>
      <c r="N15735" s="35">
        <v>0</v>
      </c>
      <c r="O15735" s="35">
        <v>0</v>
      </c>
      <c r="P15735" s="36">
        <v>12</v>
      </c>
      <c r="Q15735" s="37">
        <v>89</v>
      </c>
      <c r="R15735" s="36">
        <v>0</v>
      </c>
      <c r="S15735" s="39">
        <f t="shared" si="547"/>
        <v>89</v>
      </c>
      <c r="T15735" s="34" t="s">
        <v>29</v>
      </c>
      <c r="U15735" s="12">
        <f>((alpha*(beta^speed))*(speed^ceta))</f>
        <v>5.3757013247859399E-2</v>
      </c>
      <c r="V15735" s="8">
        <f t="shared" si="548"/>
        <v>89</v>
      </c>
    </row>
    <row r="15736" spans="1:22">
      <c r="A15736" s="34" t="s">
        <v>20</v>
      </c>
      <c r="B15736" s="34" t="s">
        <v>82</v>
      </c>
      <c r="C15736" s="5" t="s">
        <v>241</v>
      </c>
      <c r="D15736" s="35" t="s">
        <v>88</v>
      </c>
      <c r="E15736" s="36" t="s">
        <v>17</v>
      </c>
      <c r="F15736" s="37">
        <v>100</v>
      </c>
      <c r="G15736" s="38">
        <v>0.04</v>
      </c>
      <c r="H15736" s="34">
        <v>0.99375212662841261</v>
      </c>
      <c r="I15736" s="35">
        <v>189.52444138074969</v>
      </c>
      <c r="J15736" s="35">
        <v>0.22696690615699205</v>
      </c>
      <c r="K15736" s="35">
        <v>3956.5662450929581</v>
      </c>
      <c r="L15736" s="35">
        <v>-0.64372625802535399</v>
      </c>
      <c r="M15736" s="35">
        <v>0</v>
      </c>
      <c r="N15736" s="35">
        <v>0</v>
      </c>
      <c r="O15736" s="35">
        <v>0</v>
      </c>
      <c r="P15736" s="36">
        <v>12</v>
      </c>
      <c r="Q15736" s="37">
        <v>89</v>
      </c>
      <c r="R15736" s="36">
        <v>1</v>
      </c>
      <c r="S15736" s="39">
        <f t="shared" si="547"/>
        <v>89</v>
      </c>
      <c r="T15736" s="34" t="s">
        <v>30</v>
      </c>
      <c r="U15736" s="12">
        <f>((alpha*(speed^beta))+(ceta*(speed^delta)))</f>
        <v>744.95437435650217</v>
      </c>
      <c r="V15736" s="8">
        <f t="shared" si="548"/>
        <v>89</v>
      </c>
    </row>
    <row r="15737" spans="1:22">
      <c r="A15737" s="34" t="s">
        <v>20</v>
      </c>
      <c r="B15737" s="34" t="s">
        <v>82</v>
      </c>
      <c r="C15737" s="5" t="s">
        <v>241</v>
      </c>
      <c r="D15737" s="35" t="s">
        <v>88</v>
      </c>
      <c r="E15737" s="36" t="s">
        <v>15</v>
      </c>
      <c r="F15737" s="37">
        <v>0</v>
      </c>
      <c r="G15737" s="38">
        <v>0.06</v>
      </c>
      <c r="H15737" s="34">
        <v>0.99451161428132584</v>
      </c>
      <c r="I15737" s="35">
        <v>-0.5429640360562209</v>
      </c>
      <c r="J15737" s="35">
        <v>0.41540008583829446</v>
      </c>
      <c r="K15737" s="35">
        <v>0.24462380416358362</v>
      </c>
      <c r="L15737" s="35">
        <v>0</v>
      </c>
      <c r="M15737" s="35">
        <v>0</v>
      </c>
      <c r="N15737" s="35">
        <v>0</v>
      </c>
      <c r="O15737" s="35">
        <v>0</v>
      </c>
      <c r="P15737" s="36">
        <v>12</v>
      </c>
      <c r="Q15737" s="37">
        <v>91</v>
      </c>
      <c r="R15737" s="36">
        <v>6</v>
      </c>
      <c r="S15737" s="39">
        <f t="shared" si="547"/>
        <v>91</v>
      </c>
      <c r="T15737" s="34" t="s">
        <v>37</v>
      </c>
      <c r="U15737" s="12">
        <f>(1/(alpha+(beta*(speed^ceta))))</f>
        <v>1.4098473841799866</v>
      </c>
      <c r="V15737" s="8">
        <f t="shared" si="548"/>
        <v>91</v>
      </c>
    </row>
    <row r="15738" spans="1:22">
      <c r="A15738" s="34" t="s">
        <v>20</v>
      </c>
      <c r="B15738" s="34" t="s">
        <v>82</v>
      </c>
      <c r="C15738" s="5" t="s">
        <v>241</v>
      </c>
      <c r="D15738" s="35" t="s">
        <v>88</v>
      </c>
      <c r="E15738" s="36" t="s">
        <v>16</v>
      </c>
      <c r="F15738" s="37">
        <v>0</v>
      </c>
      <c r="G15738" s="38">
        <v>0.06</v>
      </c>
      <c r="H15738" s="34">
        <v>0.98810964361022702</v>
      </c>
      <c r="I15738" s="35">
        <v>3.4577966287655983</v>
      </c>
      <c r="J15738" s="35">
        <v>2.3695511353036731</v>
      </c>
      <c r="K15738" s="35">
        <v>-0.22460958282396093</v>
      </c>
      <c r="L15738" s="35">
        <v>0</v>
      </c>
      <c r="M15738" s="35">
        <v>0</v>
      </c>
      <c r="N15738" s="35">
        <v>0</v>
      </c>
      <c r="O15738" s="35">
        <v>0</v>
      </c>
      <c r="P15738" s="36">
        <v>12</v>
      </c>
      <c r="Q15738" s="37">
        <v>91</v>
      </c>
      <c r="R15738" s="36">
        <v>13</v>
      </c>
      <c r="S15738" s="39">
        <f t="shared" si="547"/>
        <v>91</v>
      </c>
      <c r="T15738" s="34" t="s">
        <v>50</v>
      </c>
      <c r="U15738" s="12">
        <f>EXP((alpha+(beta/speed))+(ceta*LN(speed)))</f>
        <v>11.830173929534077</v>
      </c>
      <c r="V15738" s="8">
        <f t="shared" si="548"/>
        <v>91</v>
      </c>
    </row>
    <row r="15739" spans="1:22">
      <c r="A15739" s="34" t="s">
        <v>20</v>
      </c>
      <c r="B15739" s="34" t="s">
        <v>82</v>
      </c>
      <c r="C15739" s="5" t="s">
        <v>241</v>
      </c>
      <c r="D15739" s="35" t="s">
        <v>88</v>
      </c>
      <c r="E15739" s="36" t="s">
        <v>14</v>
      </c>
      <c r="F15739" s="37">
        <v>0</v>
      </c>
      <c r="G15739" s="38">
        <v>0.06</v>
      </c>
      <c r="H15739" s="34">
        <v>0.97795486964394573</v>
      </c>
      <c r="I15739" s="35">
        <v>-9.745945789938934E-7</v>
      </c>
      <c r="J15739" s="35">
        <v>1.6817085901294908E-4</v>
      </c>
      <c r="K15739" s="35">
        <v>-1.0285249437445389E-2</v>
      </c>
      <c r="L15739" s="35">
        <v>0.3462843930167403</v>
      </c>
      <c r="M15739" s="35">
        <v>0</v>
      </c>
      <c r="N15739" s="35">
        <v>0</v>
      </c>
      <c r="O15739" s="35">
        <v>0</v>
      </c>
      <c r="P15739" s="36">
        <v>12</v>
      </c>
      <c r="Q15739" s="37">
        <v>91</v>
      </c>
      <c r="R15739" s="36">
        <v>14</v>
      </c>
      <c r="S15739" s="39">
        <f t="shared" si="547"/>
        <v>91</v>
      </c>
      <c r="T15739" s="34" t="s">
        <v>51</v>
      </c>
      <c r="U15739" s="12">
        <f>(((alpha*(speed^3))+(beta*(speed^2))+(ceta*speed))+delta)</f>
        <v>6.8523366208434022E-2</v>
      </c>
      <c r="V15739" s="8">
        <f t="shared" si="548"/>
        <v>91</v>
      </c>
    </row>
    <row r="15740" spans="1:22">
      <c r="A15740" s="34" t="s">
        <v>20</v>
      </c>
      <c r="B15740" s="34" t="s">
        <v>82</v>
      </c>
      <c r="C15740" s="5" t="s">
        <v>241</v>
      </c>
      <c r="D15740" s="35" t="s">
        <v>88</v>
      </c>
      <c r="E15740" s="36" t="s">
        <v>18</v>
      </c>
      <c r="F15740" s="37">
        <v>0</v>
      </c>
      <c r="G15740" s="38">
        <v>0.06</v>
      </c>
      <c r="H15740" s="34">
        <v>0.98590203255882158</v>
      </c>
      <c r="I15740" s="35">
        <v>-4.1372718820263691E-7</v>
      </c>
      <c r="J15740" s="35">
        <v>7.2740028180207325E-5</v>
      </c>
      <c r="K15740" s="35">
        <v>-5.1921190015654442E-3</v>
      </c>
      <c r="L15740" s="35">
        <v>0.22306936979353492</v>
      </c>
      <c r="M15740" s="35">
        <v>0</v>
      </c>
      <c r="N15740" s="35">
        <v>0</v>
      </c>
      <c r="O15740" s="35">
        <v>0</v>
      </c>
      <c r="P15740" s="36">
        <v>12</v>
      </c>
      <c r="Q15740" s="37">
        <v>91</v>
      </c>
      <c r="R15740" s="36">
        <v>14</v>
      </c>
      <c r="S15740" s="39">
        <f t="shared" si="547"/>
        <v>91</v>
      </c>
      <c r="T15740" s="34" t="s">
        <v>51</v>
      </c>
      <c r="U15740" s="12">
        <f>(((alpha*(speed^3))+(beta*(speed^2))+(ceta*speed))+delta)</f>
        <v>4.1173903070327089E-2</v>
      </c>
      <c r="V15740" s="8">
        <f t="shared" si="548"/>
        <v>91</v>
      </c>
    </row>
    <row r="15741" spans="1:22">
      <c r="A15741" s="34" t="s">
        <v>20</v>
      </c>
      <c r="B15741" s="34" t="s">
        <v>82</v>
      </c>
      <c r="C15741" s="5" t="s">
        <v>241</v>
      </c>
      <c r="D15741" s="35" t="s">
        <v>88</v>
      </c>
      <c r="E15741" s="36" t="s">
        <v>17</v>
      </c>
      <c r="F15741" s="37">
        <v>0</v>
      </c>
      <c r="G15741" s="38">
        <v>0.06</v>
      </c>
      <c r="H15741" s="34">
        <v>0.99697295391619023</v>
      </c>
      <c r="I15741" s="35">
        <v>439.58533642925505</v>
      </c>
      <c r="J15741" s="35">
        <v>8.8158542289436731E-2</v>
      </c>
      <c r="K15741" s="35">
        <v>6186.0524303192706</v>
      </c>
      <c r="L15741" s="35">
        <v>-0.98184110726350082</v>
      </c>
      <c r="M15741" s="35">
        <v>0</v>
      </c>
      <c r="N15741" s="35">
        <v>0</v>
      </c>
      <c r="O15741" s="35">
        <v>0</v>
      </c>
      <c r="P15741" s="36">
        <v>12</v>
      </c>
      <c r="Q15741" s="37">
        <v>91</v>
      </c>
      <c r="R15741" s="36">
        <v>1</v>
      </c>
      <c r="S15741" s="39">
        <f t="shared" si="547"/>
        <v>91</v>
      </c>
      <c r="T15741" s="34" t="s">
        <v>30</v>
      </c>
      <c r="U15741" s="12">
        <f>((alpha*(speed^beta))+(ceta*(speed^delta)))</f>
        <v>728.03987249396505</v>
      </c>
      <c r="V15741" s="8">
        <f t="shared" si="548"/>
        <v>91</v>
      </c>
    </row>
    <row r="15742" spans="1:22">
      <c r="A15742" s="34" t="s">
        <v>20</v>
      </c>
      <c r="B15742" s="34" t="s">
        <v>82</v>
      </c>
      <c r="C15742" s="5" t="s">
        <v>241</v>
      </c>
      <c r="D15742" s="35" t="s">
        <v>88</v>
      </c>
      <c r="E15742" s="36" t="s">
        <v>15</v>
      </c>
      <c r="F15742" s="37">
        <v>50</v>
      </c>
      <c r="G15742" s="38">
        <v>0.06</v>
      </c>
      <c r="H15742" s="34">
        <v>0.99182131819114727</v>
      </c>
      <c r="I15742" s="35">
        <v>19.965252451392569</v>
      </c>
      <c r="J15742" s="35">
        <v>0.99884663035199928</v>
      </c>
      <c r="K15742" s="35">
        <v>-0.57704917825248214</v>
      </c>
      <c r="L15742" s="35">
        <v>0</v>
      </c>
      <c r="M15742" s="35">
        <v>0</v>
      </c>
      <c r="N15742" s="35">
        <v>0</v>
      </c>
      <c r="O15742" s="35">
        <v>0</v>
      </c>
      <c r="P15742" s="36">
        <v>12</v>
      </c>
      <c r="Q15742" s="37">
        <v>79</v>
      </c>
      <c r="R15742" s="36">
        <v>0</v>
      </c>
      <c r="S15742" s="39">
        <f t="shared" si="547"/>
        <v>79</v>
      </c>
      <c r="T15742" s="34" t="s">
        <v>29</v>
      </c>
      <c r="U15742" s="12">
        <f>((alpha*(beta^speed))*(speed^ceta))</f>
        <v>1.4643893131774621</v>
      </c>
      <c r="V15742" s="8">
        <f t="shared" si="548"/>
        <v>79</v>
      </c>
    </row>
    <row r="15743" spans="1:22">
      <c r="A15743" s="34" t="s">
        <v>20</v>
      </c>
      <c r="B15743" s="34" t="s">
        <v>82</v>
      </c>
      <c r="C15743" s="5" t="s">
        <v>241</v>
      </c>
      <c r="D15743" s="35" t="s">
        <v>88</v>
      </c>
      <c r="E15743" s="36" t="s">
        <v>16</v>
      </c>
      <c r="F15743" s="37">
        <v>50</v>
      </c>
      <c r="G15743" s="38">
        <v>0.06</v>
      </c>
      <c r="H15743" s="34">
        <v>0.99221597249845273</v>
      </c>
      <c r="I15743" s="35">
        <v>15.380676933451941</v>
      </c>
      <c r="J15743" s="35">
        <v>-6.1267659482861267E-2</v>
      </c>
      <c r="K15743" s="35">
        <v>86.295058922260282</v>
      </c>
      <c r="L15743" s="35">
        <v>-0.80205841255536436</v>
      </c>
      <c r="M15743" s="35">
        <v>0</v>
      </c>
      <c r="N15743" s="35">
        <v>0</v>
      </c>
      <c r="O15743" s="35">
        <v>0</v>
      </c>
      <c r="P15743" s="36">
        <v>12</v>
      </c>
      <c r="Q15743" s="37">
        <v>79</v>
      </c>
      <c r="R15743" s="36">
        <v>1</v>
      </c>
      <c r="S15743" s="39">
        <f t="shared" si="547"/>
        <v>79</v>
      </c>
      <c r="T15743" s="34" t="s">
        <v>30</v>
      </c>
      <c r="U15743" s="12">
        <f>((alpha*(speed^beta))+(ceta*(speed^delta)))</f>
        <v>14.362309561510914</v>
      </c>
      <c r="V15743" s="8">
        <f t="shared" si="548"/>
        <v>79</v>
      </c>
    </row>
    <row r="15744" spans="1:22">
      <c r="A15744" s="34" t="s">
        <v>20</v>
      </c>
      <c r="B15744" s="34" t="s">
        <v>82</v>
      </c>
      <c r="C15744" s="5" t="s">
        <v>241</v>
      </c>
      <c r="D15744" s="35" t="s">
        <v>88</v>
      </c>
      <c r="E15744" s="36" t="s">
        <v>14</v>
      </c>
      <c r="F15744" s="37">
        <v>50</v>
      </c>
      <c r="G15744" s="38">
        <v>0.06</v>
      </c>
      <c r="H15744" s="34">
        <v>0.98508843037160621</v>
      </c>
      <c r="I15744" s="35">
        <v>-1.0698316721111735E-6</v>
      </c>
      <c r="J15744" s="35">
        <v>1.7071790780946353E-4</v>
      </c>
      <c r="K15744" s="35">
        <v>-1.0578707806733027E-2</v>
      </c>
      <c r="L15744" s="35">
        <v>0.3722838079769839</v>
      </c>
      <c r="M15744" s="35">
        <v>0</v>
      </c>
      <c r="N15744" s="35">
        <v>0</v>
      </c>
      <c r="O15744" s="35">
        <v>0</v>
      </c>
      <c r="P15744" s="36">
        <v>12</v>
      </c>
      <c r="Q15744" s="37">
        <v>79</v>
      </c>
      <c r="R15744" s="36">
        <v>14</v>
      </c>
      <c r="S15744" s="39">
        <f t="shared" si="547"/>
        <v>79</v>
      </c>
      <c r="T15744" s="34" t="s">
        <v>51</v>
      </c>
      <c r="U15744" s="12">
        <f>(((alpha*(speed^3))+(beta*(speed^2))+(ceta*speed))+delta)</f>
        <v>7.4547616097915714E-2</v>
      </c>
      <c r="V15744" s="8">
        <f t="shared" si="548"/>
        <v>79</v>
      </c>
    </row>
    <row r="15745" spans="1:28">
      <c r="A15745" s="34" t="s">
        <v>20</v>
      </c>
      <c r="B15745" s="34" t="s">
        <v>82</v>
      </c>
      <c r="C15745" s="5" t="s">
        <v>241</v>
      </c>
      <c r="D15745" s="35" t="s">
        <v>88</v>
      </c>
      <c r="E15745" s="36" t="s">
        <v>18</v>
      </c>
      <c r="F15745" s="37">
        <v>50</v>
      </c>
      <c r="G15745" s="38">
        <v>0.06</v>
      </c>
      <c r="H15745" s="34">
        <v>0.98731443924063089</v>
      </c>
      <c r="I15745" s="35">
        <v>0.33141905191491128</v>
      </c>
      <c r="J15745" s="35">
        <v>0.98603395878980937</v>
      </c>
      <c r="K15745" s="35">
        <v>-0.15452766101007795</v>
      </c>
      <c r="L15745" s="35">
        <v>0</v>
      </c>
      <c r="M15745" s="35">
        <v>0</v>
      </c>
      <c r="N15745" s="35">
        <v>0</v>
      </c>
      <c r="O15745" s="35">
        <v>0</v>
      </c>
      <c r="P15745" s="36">
        <v>12</v>
      </c>
      <c r="Q15745" s="37">
        <v>79</v>
      </c>
      <c r="R15745" s="36">
        <v>0</v>
      </c>
      <c r="S15745" s="39">
        <f t="shared" si="547"/>
        <v>79</v>
      </c>
      <c r="T15745" s="34" t="s">
        <v>29</v>
      </c>
      <c r="U15745" s="12">
        <f>((alpha*(beta^speed))*(speed^ceta))</f>
        <v>5.5539184532316946E-2</v>
      </c>
      <c r="V15745" s="8">
        <f t="shared" si="548"/>
        <v>79</v>
      </c>
    </row>
    <row r="15746" spans="1:28">
      <c r="A15746" s="34" t="s">
        <v>20</v>
      </c>
      <c r="B15746" s="34" t="s">
        <v>82</v>
      </c>
      <c r="C15746" s="5" t="s">
        <v>241</v>
      </c>
      <c r="D15746" s="35" t="s">
        <v>88</v>
      </c>
      <c r="E15746" s="36" t="s">
        <v>17</v>
      </c>
      <c r="F15746" s="37">
        <v>50</v>
      </c>
      <c r="G15746" s="38">
        <v>0.06</v>
      </c>
      <c r="H15746" s="34">
        <v>0.99653384289074753</v>
      </c>
      <c r="I15746" s="35">
        <v>999.41483910950365</v>
      </c>
      <c r="J15746" s="35">
        <v>-4.3137808259491699E-2</v>
      </c>
      <c r="K15746" s="35">
        <v>7826.1393450111527</v>
      </c>
      <c r="L15746" s="35">
        <v>-1.2688846214776577</v>
      </c>
      <c r="M15746" s="35">
        <v>0</v>
      </c>
      <c r="N15746" s="35">
        <v>0</v>
      </c>
      <c r="O15746" s="35">
        <v>0</v>
      </c>
      <c r="P15746" s="36">
        <v>12</v>
      </c>
      <c r="Q15746" s="37">
        <v>79</v>
      </c>
      <c r="R15746" s="36">
        <v>1</v>
      </c>
      <c r="S15746" s="39">
        <f t="shared" ref="S15746:S15809" si="549">V15746</f>
        <v>79</v>
      </c>
      <c r="T15746" s="34" t="s">
        <v>30</v>
      </c>
      <c r="U15746" s="12">
        <f>((alpha*(speed^beta))+(ceta*(speed^delta)))</f>
        <v>858.32239366994554</v>
      </c>
      <c r="V15746" s="8">
        <f t="shared" ref="V15746:V15809" si="550">IF($V$1&lt;P15746,P15746,IF($V$1&gt;Q15746,Q15746,$V$1))</f>
        <v>79</v>
      </c>
    </row>
    <row r="15747" spans="1:28">
      <c r="A15747" s="34" t="s">
        <v>20</v>
      </c>
      <c r="B15747" s="34" t="s">
        <v>82</v>
      </c>
      <c r="C15747" s="5" t="s">
        <v>241</v>
      </c>
      <c r="D15747" s="35" t="s">
        <v>88</v>
      </c>
      <c r="E15747" s="36" t="s">
        <v>15</v>
      </c>
      <c r="F15747" s="37">
        <v>100</v>
      </c>
      <c r="G15747" s="38">
        <v>0.06</v>
      </c>
      <c r="H15747" s="34">
        <v>0.98805502178620286</v>
      </c>
      <c r="I15747" s="35">
        <v>46.797792779327082</v>
      </c>
      <c r="J15747" s="35">
        <v>1.0186841163983222</v>
      </c>
      <c r="K15747" s="35">
        <v>-0.98750417369222332</v>
      </c>
      <c r="L15747" s="35">
        <v>0</v>
      </c>
      <c r="M15747" s="35">
        <v>0</v>
      </c>
      <c r="N15747" s="35">
        <v>0</v>
      </c>
      <c r="O15747" s="35">
        <v>0</v>
      </c>
      <c r="P15747" s="36">
        <v>12</v>
      </c>
      <c r="Q15747" s="37">
        <v>69</v>
      </c>
      <c r="R15747" s="36">
        <v>0</v>
      </c>
      <c r="S15747" s="39">
        <f t="shared" si="549"/>
        <v>69</v>
      </c>
      <c r="T15747" s="34" t="s">
        <v>29</v>
      </c>
      <c r="U15747" s="12">
        <f>((alpha*(beta^speed))*(speed^ceta))</f>
        <v>2.564968899713806</v>
      </c>
      <c r="V15747" s="8">
        <f t="shared" si="550"/>
        <v>69</v>
      </c>
    </row>
    <row r="15748" spans="1:28">
      <c r="A15748" s="34" t="s">
        <v>20</v>
      </c>
      <c r="B15748" s="34" t="s">
        <v>82</v>
      </c>
      <c r="C15748" s="5" t="s">
        <v>241</v>
      </c>
      <c r="D15748" s="35" t="s">
        <v>88</v>
      </c>
      <c r="E15748" s="36" t="s">
        <v>16</v>
      </c>
      <c r="F15748" s="37">
        <v>100</v>
      </c>
      <c r="G15748" s="38">
        <v>0.06</v>
      </c>
      <c r="H15748" s="34">
        <v>0.99301810161246717</v>
      </c>
      <c r="I15748" s="35">
        <v>3.547993088238627</v>
      </c>
      <c r="J15748" s="35">
        <v>2.8525492235771672</v>
      </c>
      <c r="K15748" s="35">
        <v>-0.1868423565215572</v>
      </c>
      <c r="L15748" s="35">
        <v>0</v>
      </c>
      <c r="M15748" s="35">
        <v>0</v>
      </c>
      <c r="N15748" s="35">
        <v>0</v>
      </c>
      <c r="O15748" s="35">
        <v>0</v>
      </c>
      <c r="P15748" s="36">
        <v>12</v>
      </c>
      <c r="Q15748" s="37">
        <v>69</v>
      </c>
      <c r="R15748" s="36">
        <v>13</v>
      </c>
      <c r="S15748" s="39">
        <f t="shared" si="549"/>
        <v>69</v>
      </c>
      <c r="T15748" s="34" t="s">
        <v>50</v>
      </c>
      <c r="U15748" s="12">
        <f>EXP((alpha+(beta/speed))+(ceta*LN(speed)))</f>
        <v>16.415466082606514</v>
      </c>
      <c r="V15748" s="8">
        <f t="shared" si="550"/>
        <v>69</v>
      </c>
    </row>
    <row r="15749" spans="1:28">
      <c r="A15749" s="34" t="s">
        <v>20</v>
      </c>
      <c r="B15749" s="34" t="s">
        <v>82</v>
      </c>
      <c r="C15749" s="5" t="s">
        <v>241</v>
      </c>
      <c r="D15749" s="35" t="s">
        <v>88</v>
      </c>
      <c r="E15749" s="36" t="s">
        <v>14</v>
      </c>
      <c r="F15749" s="37">
        <v>100</v>
      </c>
      <c r="G15749" s="38">
        <v>0.06</v>
      </c>
      <c r="H15749" s="34">
        <v>0.98936689808975919</v>
      </c>
      <c r="I15749" s="35">
        <v>-2.5413337123793789E-6</v>
      </c>
      <c r="J15749" s="35">
        <v>3.586625766213887E-4</v>
      </c>
      <c r="K15749" s="35">
        <v>-1.7733356907567947E-2</v>
      </c>
      <c r="L15749" s="35">
        <v>0.46043958947690572</v>
      </c>
      <c r="M15749" s="35">
        <v>0</v>
      </c>
      <c r="N15749" s="35">
        <v>0</v>
      </c>
      <c r="O15749" s="35">
        <v>0</v>
      </c>
      <c r="P15749" s="36">
        <v>12</v>
      </c>
      <c r="Q15749" s="37">
        <v>69</v>
      </c>
      <c r="R15749" s="36">
        <v>14</v>
      </c>
      <c r="S15749" s="39">
        <f t="shared" si="549"/>
        <v>69</v>
      </c>
      <c r="T15749" s="34" t="s">
        <v>51</v>
      </c>
      <c r="U15749" s="12">
        <f>(((alpha*(speed^3))+(beta*(speed^2))+(ceta*speed))+delta)</f>
        <v>0.10957949362911173</v>
      </c>
      <c r="V15749" s="8">
        <f t="shared" si="550"/>
        <v>69</v>
      </c>
    </row>
    <row r="15750" spans="1:28">
      <c r="A15750" s="34" t="s">
        <v>20</v>
      </c>
      <c r="B15750" s="34" t="s">
        <v>82</v>
      </c>
      <c r="C15750" s="5" t="s">
        <v>241</v>
      </c>
      <c r="D15750" s="35" t="s">
        <v>88</v>
      </c>
      <c r="E15750" s="36" t="s">
        <v>18</v>
      </c>
      <c r="F15750" s="37">
        <v>100</v>
      </c>
      <c r="G15750" s="38">
        <v>0.06</v>
      </c>
      <c r="H15750" s="34">
        <v>0.98758053110285604</v>
      </c>
      <c r="I15750" s="35">
        <v>0.56989425755238277</v>
      </c>
      <c r="J15750" s="35">
        <v>0.99104971425634036</v>
      </c>
      <c r="K15750" s="35">
        <v>-0.36269533342146032</v>
      </c>
      <c r="L15750" s="35">
        <v>0</v>
      </c>
      <c r="M15750" s="35">
        <v>0</v>
      </c>
      <c r="N15750" s="35">
        <v>0</v>
      </c>
      <c r="O15750" s="35">
        <v>0</v>
      </c>
      <c r="P15750" s="36">
        <v>12</v>
      </c>
      <c r="Q15750" s="37">
        <v>69</v>
      </c>
      <c r="R15750" s="36">
        <v>0</v>
      </c>
      <c r="S15750" s="39">
        <f t="shared" si="549"/>
        <v>69</v>
      </c>
      <c r="T15750" s="34" t="s">
        <v>29</v>
      </c>
      <c r="U15750" s="12">
        <f>((alpha*(beta^speed))*(speed^ceta))</f>
        <v>6.5983857509713861E-2</v>
      </c>
      <c r="V15750" s="8">
        <f t="shared" si="550"/>
        <v>69</v>
      </c>
    </row>
    <row r="15751" spans="1:28">
      <c r="A15751" s="34" t="s">
        <v>20</v>
      </c>
      <c r="B15751" s="34" t="s">
        <v>82</v>
      </c>
      <c r="C15751" s="5" t="s">
        <v>241</v>
      </c>
      <c r="D15751" s="35" t="s">
        <v>88</v>
      </c>
      <c r="E15751" s="36" t="s">
        <v>17</v>
      </c>
      <c r="F15751" s="37">
        <v>100</v>
      </c>
      <c r="G15751" s="38">
        <v>0.06</v>
      </c>
      <c r="H15751" s="34">
        <v>0.99314503574967161</v>
      </c>
      <c r="I15751" s="35">
        <v>-6.0952662818500218E-3</v>
      </c>
      <c r="J15751" s="35">
        <v>0.87723372488716167</v>
      </c>
      <c r="K15751" s="35">
        <v>-43.017215780914171</v>
      </c>
      <c r="L15751" s="35">
        <v>1770.8974402400472</v>
      </c>
      <c r="M15751" s="35">
        <v>0</v>
      </c>
      <c r="N15751" s="35">
        <v>0</v>
      </c>
      <c r="O15751" s="35">
        <v>0</v>
      </c>
      <c r="P15751" s="36">
        <v>12</v>
      </c>
      <c r="Q15751" s="37">
        <v>69</v>
      </c>
      <c r="R15751" s="36">
        <v>14</v>
      </c>
      <c r="S15751" s="39">
        <f t="shared" si="549"/>
        <v>69</v>
      </c>
      <c r="T15751" s="34" t="s">
        <v>51</v>
      </c>
      <c r="U15751" s="12">
        <f>(((alpha*(speed^3))+(beta*(speed^2))+(ceta*speed))+delta)</f>
        <v>976.86948456047685</v>
      </c>
      <c r="V15751" s="8">
        <f t="shared" si="550"/>
        <v>69</v>
      </c>
    </row>
    <row r="15752" spans="1:28">
      <c r="A15752" s="34" t="s">
        <v>20</v>
      </c>
      <c r="B15752" s="34" t="s">
        <v>82</v>
      </c>
      <c r="C15752" s="5" t="s">
        <v>242</v>
      </c>
      <c r="D15752" s="35" t="s">
        <v>89</v>
      </c>
      <c r="E15752" s="36" t="s">
        <v>15</v>
      </c>
      <c r="F15752" s="37">
        <v>0</v>
      </c>
      <c r="G15752" s="38">
        <v>0</v>
      </c>
      <c r="H15752" s="34">
        <v>0.99931733101294629</v>
      </c>
      <c r="I15752" s="35">
        <v>0.57418590021688565</v>
      </c>
      <c r="J15752" s="35">
        <v>30.076547271785095</v>
      </c>
      <c r="K15752" s="35">
        <v>0.85271886629221683</v>
      </c>
      <c r="L15752" s="35">
        <v>1.1295114646294</v>
      </c>
      <c r="M15752" s="35">
        <v>1.3294326346352643E-2</v>
      </c>
      <c r="N15752" s="35">
        <v>0</v>
      </c>
      <c r="O15752" s="35">
        <v>0</v>
      </c>
      <c r="P15752" s="36">
        <v>12</v>
      </c>
      <c r="Q15752" s="37">
        <v>105</v>
      </c>
      <c r="R15752" s="36">
        <v>10</v>
      </c>
      <c r="S15752" s="39">
        <f t="shared" si="549"/>
        <v>100</v>
      </c>
      <c r="T15752" s="34" t="s">
        <v>44</v>
      </c>
      <c r="U15752" s="12">
        <f>(alpha+(beta/(1+EXP((((-1)*ceta)+(delta*LN(speed)))+(epsilon*speed)))))</f>
        <v>0.67667753510383344</v>
      </c>
      <c r="V15752" s="8">
        <f t="shared" si="550"/>
        <v>100</v>
      </c>
    </row>
    <row r="15753" spans="1:28">
      <c r="A15753" s="34" t="s">
        <v>20</v>
      </c>
      <c r="B15753" s="34" t="s">
        <v>82</v>
      </c>
      <c r="C15753" s="5" t="s">
        <v>243</v>
      </c>
      <c r="D15753" s="35" t="s">
        <v>89</v>
      </c>
      <c r="E15753" s="36" t="s">
        <v>15</v>
      </c>
      <c r="F15753" s="37">
        <v>0</v>
      </c>
      <c r="G15753" s="38">
        <v>0</v>
      </c>
      <c r="H15753" s="34">
        <v>0.99797183409653256</v>
      </c>
      <c r="I15753" s="35">
        <v>1.2034966565483927</v>
      </c>
      <c r="J15753" s="35">
        <v>38.385395273688601</v>
      </c>
      <c r="K15753" s="35">
        <v>1.1886786365830835</v>
      </c>
      <c r="L15753" s="35">
        <v>1.0719219346928672</v>
      </c>
      <c r="M15753" s="35">
        <v>2.2206227661157835E-2</v>
      </c>
      <c r="N15753" s="35">
        <v>0</v>
      </c>
      <c r="O15753" s="35">
        <v>0</v>
      </c>
      <c r="P15753" s="36">
        <v>12</v>
      </c>
      <c r="Q15753" s="37">
        <v>105</v>
      </c>
      <c r="R15753" s="36">
        <v>10</v>
      </c>
      <c r="S15753" s="39">
        <f t="shared" si="549"/>
        <v>100</v>
      </c>
      <c r="T15753" s="34" t="s">
        <v>44</v>
      </c>
      <c r="U15753" s="12">
        <f>(alpha+(beta/(1+EXP((((-1)*ceta)+(delta*LN(speed)))+(epsilon*speed)))))</f>
        <v>1.3014557540672609</v>
      </c>
      <c r="V15753" s="8">
        <f t="shared" si="550"/>
        <v>100</v>
      </c>
    </row>
    <row r="15754" spans="1:28">
      <c r="A15754" s="34" t="s">
        <v>20</v>
      </c>
      <c r="B15754" s="34" t="s">
        <v>82</v>
      </c>
      <c r="C15754" s="5" t="s">
        <v>242</v>
      </c>
      <c r="D15754" s="35" t="s">
        <v>89</v>
      </c>
      <c r="E15754" s="36" t="s">
        <v>16</v>
      </c>
      <c r="F15754" s="37">
        <v>0</v>
      </c>
      <c r="G15754" s="38">
        <v>0</v>
      </c>
      <c r="H15754" s="34">
        <v>0.99648001900464311</v>
      </c>
      <c r="I15754" s="35">
        <v>2.12956021953873</v>
      </c>
      <c r="J15754" s="35">
        <v>79.717811174235351</v>
      </c>
      <c r="K15754" s="35">
        <v>-8.9997851644498139E-2</v>
      </c>
      <c r="L15754" s="35">
        <v>0.85639548853302105</v>
      </c>
      <c r="M15754" s="35">
        <v>2.3636579041690708E-2</v>
      </c>
      <c r="N15754" s="35">
        <v>0</v>
      </c>
      <c r="O15754" s="35">
        <v>0</v>
      </c>
      <c r="P15754" s="36">
        <v>12</v>
      </c>
      <c r="Q15754" s="37">
        <v>105</v>
      </c>
      <c r="R15754" s="36">
        <v>10</v>
      </c>
      <c r="S15754" s="39">
        <f t="shared" si="549"/>
        <v>100</v>
      </c>
      <c r="T15754" s="34" t="s">
        <v>44</v>
      </c>
      <c r="U15754" s="12">
        <f>(alpha+(beta/(1+EXP((((-1)*ceta)+(delta*LN(speed)))+(epsilon*speed)))))</f>
        <v>2.2621263030330367</v>
      </c>
      <c r="V15754" s="8">
        <f t="shared" si="550"/>
        <v>100</v>
      </c>
    </row>
    <row r="15755" spans="1:28">
      <c r="A15755" s="34" t="s">
        <v>20</v>
      </c>
      <c r="B15755" s="34" t="s">
        <v>82</v>
      </c>
      <c r="C15755" s="5" t="s">
        <v>243</v>
      </c>
      <c r="D15755" s="35" t="s">
        <v>89</v>
      </c>
      <c r="E15755" s="36" t="s">
        <v>16</v>
      </c>
      <c r="F15755" s="37">
        <v>0</v>
      </c>
      <c r="G15755" s="38">
        <v>0</v>
      </c>
      <c r="H15755" s="34">
        <v>0.9983350719654821</v>
      </c>
      <c r="I15755" s="35">
        <v>152.11774601717778</v>
      </c>
      <c r="J15755" s="35">
        <v>0.98922577739254269</v>
      </c>
      <c r="K15755" s="35">
        <v>-0.69948134119932504</v>
      </c>
      <c r="L15755" s="35">
        <v>0</v>
      </c>
      <c r="M15755" s="35">
        <v>0</v>
      </c>
      <c r="N15755" s="35">
        <v>0</v>
      </c>
      <c r="O15755" s="35">
        <v>0</v>
      </c>
      <c r="P15755" s="36">
        <v>12</v>
      </c>
      <c r="Q15755" s="37">
        <v>105</v>
      </c>
      <c r="R15755" s="36">
        <v>0</v>
      </c>
      <c r="S15755" s="39">
        <f t="shared" si="549"/>
        <v>100</v>
      </c>
      <c r="T15755" s="34" t="s">
        <v>29</v>
      </c>
      <c r="U15755" s="12">
        <f>((alpha*(beta^speed))*(speed^ceta))</f>
        <v>2.0547532402803372</v>
      </c>
      <c r="V15755" s="8">
        <f t="shared" si="550"/>
        <v>100</v>
      </c>
    </row>
    <row r="15756" spans="1:28">
      <c r="A15756" s="34" t="s">
        <v>20</v>
      </c>
      <c r="B15756" s="34" t="s">
        <v>82</v>
      </c>
      <c r="C15756" s="5" t="s">
        <v>242</v>
      </c>
      <c r="D15756" s="35" t="s">
        <v>89</v>
      </c>
      <c r="E15756" s="36" t="s">
        <v>14</v>
      </c>
      <c r="F15756" s="37">
        <v>0</v>
      </c>
      <c r="G15756" s="38">
        <v>0</v>
      </c>
      <c r="H15756" s="34">
        <v>0.99780575543598271</v>
      </c>
      <c r="I15756" s="35">
        <v>-0.44363199375529688</v>
      </c>
      <c r="J15756" s="35">
        <v>0.4502638360358403</v>
      </c>
      <c r="K15756" s="35">
        <v>-1.6750504981045441E-3</v>
      </c>
      <c r="L15756" s="35">
        <v>0</v>
      </c>
      <c r="M15756" s="35">
        <v>0</v>
      </c>
      <c r="N15756" s="35">
        <v>0</v>
      </c>
      <c r="O15756" s="35">
        <v>0</v>
      </c>
      <c r="P15756" s="36">
        <v>12</v>
      </c>
      <c r="Q15756" s="37">
        <v>105</v>
      </c>
      <c r="R15756" s="36">
        <v>5</v>
      </c>
      <c r="S15756" s="39">
        <f t="shared" si="549"/>
        <v>100</v>
      </c>
      <c r="T15756" s="34" t="s">
        <v>36</v>
      </c>
      <c r="U15756" s="12">
        <f>(1/(((ceta*(speed^2))+(beta*speed))+alpha))</f>
        <v>3.5929546519820985E-2</v>
      </c>
      <c r="V15756" s="8">
        <f t="shared" si="550"/>
        <v>100</v>
      </c>
    </row>
    <row r="15757" spans="1:28">
      <c r="A15757" s="34" t="s">
        <v>20</v>
      </c>
      <c r="B15757" s="34" t="s">
        <v>82</v>
      </c>
      <c r="C15757" s="5" t="s">
        <v>243</v>
      </c>
      <c r="D15757" s="35" t="s">
        <v>89</v>
      </c>
      <c r="E15757" s="36" t="s">
        <v>14</v>
      </c>
      <c r="F15757" s="37">
        <v>0</v>
      </c>
      <c r="G15757" s="38">
        <v>0</v>
      </c>
      <c r="H15757" s="34">
        <v>0.99879640521910917</v>
      </c>
      <c r="I15757" s="35">
        <v>-0.13747847499899993</v>
      </c>
      <c r="J15757" s="35">
        <v>0.89161483178651613</v>
      </c>
      <c r="K15757" s="35">
        <v>-3.4698863235136344E-3</v>
      </c>
      <c r="L15757" s="35">
        <v>0</v>
      </c>
      <c r="M15757" s="35">
        <v>0</v>
      </c>
      <c r="N15757" s="35">
        <v>0</v>
      </c>
      <c r="O15757" s="35">
        <v>0</v>
      </c>
      <c r="P15757" s="36">
        <v>12</v>
      </c>
      <c r="Q15757" s="37">
        <v>105</v>
      </c>
      <c r="R15757" s="36">
        <v>5</v>
      </c>
      <c r="S15757" s="39">
        <f t="shared" si="549"/>
        <v>100</v>
      </c>
      <c r="T15757" s="34" t="s">
        <v>36</v>
      </c>
      <c r="U15757" s="12">
        <f>(1/(((ceta*(speed^2))+(beta*speed))+alpha))</f>
        <v>1.8407683311410107E-2</v>
      </c>
      <c r="V15757" s="8">
        <f t="shared" si="550"/>
        <v>100</v>
      </c>
      <c r="AB15757" s="41"/>
    </row>
    <row r="15758" spans="1:28">
      <c r="A15758" s="34" t="s">
        <v>20</v>
      </c>
      <c r="B15758" s="34" t="s">
        <v>82</v>
      </c>
      <c r="C15758" s="5" t="s">
        <v>242</v>
      </c>
      <c r="D15758" s="35" t="s">
        <v>89</v>
      </c>
      <c r="E15758" s="36" t="s">
        <v>18</v>
      </c>
      <c r="F15758" s="37">
        <v>0</v>
      </c>
      <c r="G15758" s="38">
        <v>0</v>
      </c>
      <c r="H15758" s="34">
        <v>0.99494295325434179</v>
      </c>
      <c r="I15758" s="35">
        <v>1.1821151262506473</v>
      </c>
      <c r="J15758" s="35">
        <v>0.65155267450879883</v>
      </c>
      <c r="K15758" s="35">
        <v>-3.1692228840024218E-3</v>
      </c>
      <c r="L15758" s="35">
        <v>0</v>
      </c>
      <c r="M15758" s="35">
        <v>0</v>
      </c>
      <c r="N15758" s="35">
        <v>0</v>
      </c>
      <c r="O15758" s="35">
        <v>0</v>
      </c>
      <c r="P15758" s="36">
        <v>12</v>
      </c>
      <c r="Q15758" s="37">
        <v>105</v>
      </c>
      <c r="R15758" s="36">
        <v>5</v>
      </c>
      <c r="S15758" s="39">
        <f t="shared" si="549"/>
        <v>100</v>
      </c>
      <c r="T15758" s="34" t="s">
        <v>36</v>
      </c>
      <c r="U15758" s="12">
        <f>(1/(((ceta*(speed^2))+(beta*speed))+alpha))</f>
        <v>2.8864065883158731E-2</v>
      </c>
      <c r="V15758" s="8">
        <f t="shared" si="550"/>
        <v>100</v>
      </c>
      <c r="AB15758" s="41"/>
    </row>
    <row r="15759" spans="1:28">
      <c r="A15759" s="34" t="s">
        <v>20</v>
      </c>
      <c r="B15759" s="34" t="s">
        <v>82</v>
      </c>
      <c r="C15759" s="5" t="s">
        <v>243</v>
      </c>
      <c r="D15759" s="35" t="s">
        <v>89</v>
      </c>
      <c r="E15759" s="36" t="s">
        <v>18</v>
      </c>
      <c r="F15759" s="37">
        <v>0</v>
      </c>
      <c r="G15759" s="38">
        <v>0</v>
      </c>
      <c r="H15759" s="34">
        <v>0.98468018079430508</v>
      </c>
      <c r="I15759" s="35">
        <v>0.46376264284144514</v>
      </c>
      <c r="J15759" s="35">
        <v>0.26939808802310239</v>
      </c>
      <c r="K15759" s="35">
        <v>1.2002029484851693</v>
      </c>
      <c r="L15759" s="35">
        <v>0</v>
      </c>
      <c r="M15759" s="35">
        <v>0</v>
      </c>
      <c r="N15759" s="35">
        <v>0</v>
      </c>
      <c r="O15759" s="35">
        <v>0</v>
      </c>
      <c r="P15759" s="36">
        <v>12</v>
      </c>
      <c r="Q15759" s="37">
        <v>105</v>
      </c>
      <c r="R15759" s="36">
        <v>6</v>
      </c>
      <c r="S15759" s="39">
        <f t="shared" si="549"/>
        <v>100</v>
      </c>
      <c r="T15759" s="34" t="s">
        <v>37</v>
      </c>
      <c r="U15759" s="12">
        <f>(1/(alpha+(beta*(speed^ceta))))</f>
        <v>1.4663449483377168E-2</v>
      </c>
      <c r="V15759" s="8">
        <f t="shared" si="550"/>
        <v>100</v>
      </c>
      <c r="AB15759" s="41"/>
    </row>
    <row r="15760" spans="1:28">
      <c r="A15760" s="34" t="s">
        <v>20</v>
      </c>
      <c r="B15760" s="34" t="s">
        <v>82</v>
      </c>
      <c r="C15760" s="5" t="s">
        <v>242</v>
      </c>
      <c r="D15760" s="35" t="s">
        <v>89</v>
      </c>
      <c r="E15760" s="36" t="s">
        <v>17</v>
      </c>
      <c r="F15760" s="37">
        <v>0</v>
      </c>
      <c r="G15760" s="38">
        <v>0</v>
      </c>
      <c r="H15760" s="34">
        <v>0.99302150791206956</v>
      </c>
      <c r="I15760" s="35">
        <v>5222.7917750472134</v>
      </c>
      <c r="J15760" s="35">
        <v>1.0067441415215361</v>
      </c>
      <c r="K15760" s="35">
        <v>-0.8658000187301651</v>
      </c>
      <c r="L15760" s="35">
        <v>0</v>
      </c>
      <c r="M15760" s="35">
        <v>0</v>
      </c>
      <c r="N15760" s="35">
        <v>0</v>
      </c>
      <c r="O15760" s="35">
        <v>0</v>
      </c>
      <c r="P15760" s="36">
        <v>12</v>
      </c>
      <c r="Q15760" s="37">
        <v>105</v>
      </c>
      <c r="R15760" s="36">
        <v>0</v>
      </c>
      <c r="S15760" s="39">
        <f t="shared" si="549"/>
        <v>100</v>
      </c>
      <c r="T15760" s="34" t="s">
        <v>29</v>
      </c>
      <c r="U15760" s="12">
        <f>((alpha*(beta^speed))*(speed^ceta))</f>
        <v>189.76397835721983</v>
      </c>
      <c r="V15760" s="8">
        <f t="shared" si="550"/>
        <v>100</v>
      </c>
    </row>
    <row r="15761" spans="1:28">
      <c r="A15761" s="34" t="s">
        <v>20</v>
      </c>
      <c r="B15761" s="34" t="s">
        <v>82</v>
      </c>
      <c r="C15761" s="5" t="s">
        <v>243</v>
      </c>
      <c r="D15761" s="35" t="s">
        <v>89</v>
      </c>
      <c r="E15761" s="36" t="s">
        <v>17</v>
      </c>
      <c r="F15761" s="37">
        <v>0</v>
      </c>
      <c r="G15761" s="38">
        <v>0</v>
      </c>
      <c r="H15761" s="34">
        <v>0.9935998449397454</v>
      </c>
      <c r="I15761" s="35">
        <v>5113.7969151725674</v>
      </c>
      <c r="J15761" s="35">
        <v>1.0066844944197042</v>
      </c>
      <c r="K15761" s="35">
        <v>-0.87123063673438272</v>
      </c>
      <c r="L15761" s="35">
        <v>0</v>
      </c>
      <c r="M15761" s="35">
        <v>0</v>
      </c>
      <c r="N15761" s="35">
        <v>0</v>
      </c>
      <c r="O15761" s="35">
        <v>0</v>
      </c>
      <c r="P15761" s="36">
        <v>12</v>
      </c>
      <c r="Q15761" s="37">
        <v>105</v>
      </c>
      <c r="R15761" s="36">
        <v>0</v>
      </c>
      <c r="S15761" s="39">
        <f t="shared" si="549"/>
        <v>100</v>
      </c>
      <c r="T15761" s="34" t="s">
        <v>29</v>
      </c>
      <c r="U15761" s="12">
        <f>((alpha*(beta^speed))*(speed^ceta))</f>
        <v>180.14414124755919</v>
      </c>
      <c r="V15761" s="8">
        <f t="shared" si="550"/>
        <v>100</v>
      </c>
    </row>
    <row r="15762" spans="1:28">
      <c r="A15762" s="34" t="s">
        <v>20</v>
      </c>
      <c r="B15762" s="34" t="s">
        <v>82</v>
      </c>
      <c r="C15762" s="5" t="s">
        <v>242</v>
      </c>
      <c r="D15762" s="35" t="s">
        <v>89</v>
      </c>
      <c r="E15762" s="36" t="s">
        <v>15</v>
      </c>
      <c r="F15762" s="37">
        <v>50</v>
      </c>
      <c r="G15762" s="38">
        <v>0</v>
      </c>
      <c r="H15762" s="34">
        <v>0.99931058977270959</v>
      </c>
      <c r="I15762" s="35">
        <v>0.58214060082838692</v>
      </c>
      <c r="J15762" s="35">
        <v>51.913512001020614</v>
      </c>
      <c r="K15762" s="35">
        <v>0.12718243772346374</v>
      </c>
      <c r="L15762" s="35">
        <v>1.0787278422555555</v>
      </c>
      <c r="M15762" s="35">
        <v>1.3547431859520691E-2</v>
      </c>
      <c r="N15762" s="35">
        <v>0</v>
      </c>
      <c r="O15762" s="35">
        <v>0</v>
      </c>
      <c r="P15762" s="36">
        <v>12</v>
      </c>
      <c r="Q15762" s="37">
        <v>105</v>
      </c>
      <c r="R15762" s="36">
        <v>10</v>
      </c>
      <c r="S15762" s="39">
        <f t="shared" si="549"/>
        <v>100</v>
      </c>
      <c r="T15762" s="34" t="s">
        <v>44</v>
      </c>
      <c r="U15762" s="12">
        <f>(alpha+(beta/(1+EXP((((-1)*ceta)+(delta*LN(speed)))+(epsilon*speed)))))</f>
        <v>0.68777788640322168</v>
      </c>
      <c r="V15762" s="8">
        <f t="shared" si="550"/>
        <v>100</v>
      </c>
    </row>
    <row r="15763" spans="1:28">
      <c r="A15763" s="34" t="s">
        <v>20</v>
      </c>
      <c r="B15763" s="34" t="s">
        <v>82</v>
      </c>
      <c r="C15763" s="5" t="s">
        <v>243</v>
      </c>
      <c r="D15763" s="35" t="s">
        <v>89</v>
      </c>
      <c r="E15763" s="36" t="s">
        <v>15</v>
      </c>
      <c r="F15763" s="37">
        <v>50</v>
      </c>
      <c r="G15763" s="38">
        <v>0</v>
      </c>
      <c r="H15763" s="34">
        <v>0.99705639927459011</v>
      </c>
      <c r="I15763" s="35">
        <v>1.2659662296225953</v>
      </c>
      <c r="J15763" s="35">
        <v>55.586618817089104</v>
      </c>
      <c r="K15763" s="35">
        <v>0.46928699892167075</v>
      </c>
      <c r="L15763" s="35">
        <v>0.94391225978817306</v>
      </c>
      <c r="M15763" s="35">
        <v>2.3451640758532243E-2</v>
      </c>
      <c r="N15763" s="35">
        <v>0</v>
      </c>
      <c r="O15763" s="35">
        <v>0</v>
      </c>
      <c r="P15763" s="36">
        <v>12</v>
      </c>
      <c r="Q15763" s="37">
        <v>105</v>
      </c>
      <c r="R15763" s="36">
        <v>10</v>
      </c>
      <c r="S15763" s="39">
        <f t="shared" si="549"/>
        <v>100</v>
      </c>
      <c r="T15763" s="34" t="s">
        <v>44</v>
      </c>
      <c r="U15763" s="12">
        <f>(alpha+(beta/(1+EXP((((-1)*ceta)+(delta*LN(speed)))+(epsilon*speed)))))</f>
        <v>1.3760192550168511</v>
      </c>
      <c r="V15763" s="8">
        <f t="shared" si="550"/>
        <v>100</v>
      </c>
    </row>
    <row r="15764" spans="1:28">
      <c r="A15764" s="34" t="s">
        <v>20</v>
      </c>
      <c r="B15764" s="34" t="s">
        <v>82</v>
      </c>
      <c r="C15764" s="5" t="s">
        <v>242</v>
      </c>
      <c r="D15764" s="35" t="s">
        <v>89</v>
      </c>
      <c r="E15764" s="36" t="s">
        <v>16</v>
      </c>
      <c r="F15764" s="37">
        <v>50</v>
      </c>
      <c r="G15764" s="38">
        <v>0</v>
      </c>
      <c r="H15764" s="34">
        <v>0.99479957148116338</v>
      </c>
      <c r="I15764" s="35">
        <v>2.200104299417315</v>
      </c>
      <c r="J15764" s="35">
        <v>89.348819638256671</v>
      </c>
      <c r="K15764" s="35">
        <v>-0.27097382237443224</v>
      </c>
      <c r="L15764" s="35">
        <v>0.83020955608754576</v>
      </c>
      <c r="M15764" s="35">
        <v>2.0903047746602264E-2</v>
      </c>
      <c r="N15764" s="35">
        <v>0</v>
      </c>
      <c r="O15764" s="35">
        <v>0</v>
      </c>
      <c r="P15764" s="36">
        <v>12</v>
      </c>
      <c r="Q15764" s="37">
        <v>105</v>
      </c>
      <c r="R15764" s="36">
        <v>10</v>
      </c>
      <c r="S15764" s="39">
        <f t="shared" si="549"/>
        <v>100</v>
      </c>
      <c r="T15764" s="34" t="s">
        <v>44</v>
      </c>
      <c r="U15764" s="12">
        <f>(alpha+(beta/(1+EXP((((-1)*ceta)+(delta*LN(speed)))+(epsilon*speed)))))</f>
        <v>2.3838788023021005</v>
      </c>
      <c r="V15764" s="8">
        <f t="shared" si="550"/>
        <v>100</v>
      </c>
    </row>
    <row r="15765" spans="1:28">
      <c r="A15765" s="34" t="s">
        <v>20</v>
      </c>
      <c r="B15765" s="34" t="s">
        <v>82</v>
      </c>
      <c r="C15765" s="5" t="s">
        <v>243</v>
      </c>
      <c r="D15765" s="35" t="s">
        <v>89</v>
      </c>
      <c r="E15765" s="36" t="s">
        <v>16</v>
      </c>
      <c r="F15765" s="37">
        <v>50</v>
      </c>
      <c r="G15765" s="38">
        <v>0</v>
      </c>
      <c r="H15765" s="34">
        <v>0.99829470524512187</v>
      </c>
      <c r="I15765" s="35">
        <v>151.50153105386644</v>
      </c>
      <c r="J15765" s="35">
        <v>0.98618718466470456</v>
      </c>
      <c r="K15765" s="35">
        <v>-0.67407557204762214</v>
      </c>
      <c r="L15765" s="35">
        <v>0</v>
      </c>
      <c r="M15765" s="35">
        <v>0</v>
      </c>
      <c r="N15765" s="35">
        <v>0</v>
      </c>
      <c r="O15765" s="35">
        <v>0</v>
      </c>
      <c r="P15765" s="36">
        <v>12</v>
      </c>
      <c r="Q15765" s="37">
        <v>105</v>
      </c>
      <c r="R15765" s="36">
        <v>0</v>
      </c>
      <c r="S15765" s="39">
        <f t="shared" si="549"/>
        <v>100</v>
      </c>
      <c r="T15765" s="34" t="s">
        <v>29</v>
      </c>
      <c r="U15765" s="12">
        <f>((alpha*(beta^speed))*(speed^ceta))</f>
        <v>1.6912248158652465</v>
      </c>
      <c r="V15765" s="8">
        <f t="shared" si="550"/>
        <v>100</v>
      </c>
    </row>
    <row r="15766" spans="1:28">
      <c r="A15766" s="34" t="s">
        <v>20</v>
      </c>
      <c r="B15766" s="34" t="s">
        <v>82</v>
      </c>
      <c r="C15766" s="5" t="s">
        <v>242</v>
      </c>
      <c r="D15766" s="35" t="s">
        <v>89</v>
      </c>
      <c r="E15766" s="36" t="s">
        <v>14</v>
      </c>
      <c r="F15766" s="37">
        <v>50</v>
      </c>
      <c r="G15766" s="38">
        <v>0</v>
      </c>
      <c r="H15766" s="34">
        <v>0.99746179527518342</v>
      </c>
      <c r="I15766" s="35">
        <v>-0.22577057054952537</v>
      </c>
      <c r="J15766" s="35">
        <v>0.43400628808058173</v>
      </c>
      <c r="K15766" s="35">
        <v>-1.7120811634545143E-3</v>
      </c>
      <c r="L15766" s="35">
        <v>0</v>
      </c>
      <c r="M15766" s="35">
        <v>0</v>
      </c>
      <c r="N15766" s="35">
        <v>0</v>
      </c>
      <c r="O15766" s="35">
        <v>0</v>
      </c>
      <c r="P15766" s="36">
        <v>12</v>
      </c>
      <c r="Q15766" s="37">
        <v>105</v>
      </c>
      <c r="R15766" s="36">
        <v>5</v>
      </c>
      <c r="S15766" s="39">
        <f t="shared" si="549"/>
        <v>100</v>
      </c>
      <c r="T15766" s="34" t="s">
        <v>36</v>
      </c>
      <c r="U15766" s="12">
        <f>(1/(((ceta*(speed^2))+(beta*speed))+alpha))</f>
        <v>3.8381753715227306E-2</v>
      </c>
      <c r="V15766" s="8">
        <f t="shared" si="550"/>
        <v>100</v>
      </c>
    </row>
    <row r="15767" spans="1:28">
      <c r="A15767" s="34" t="s">
        <v>20</v>
      </c>
      <c r="B15767" s="34" t="s">
        <v>82</v>
      </c>
      <c r="C15767" s="5" t="s">
        <v>243</v>
      </c>
      <c r="D15767" s="35" t="s">
        <v>89</v>
      </c>
      <c r="E15767" s="36" t="s">
        <v>14</v>
      </c>
      <c r="F15767" s="37">
        <v>50</v>
      </c>
      <c r="G15767" s="38">
        <v>0</v>
      </c>
      <c r="H15767" s="34">
        <v>0.99838122621110714</v>
      </c>
      <c r="I15767" s="35">
        <v>0.13905995435866508</v>
      </c>
      <c r="J15767" s="35">
        <v>0.87293940428563155</v>
      </c>
      <c r="K15767" s="35">
        <v>-3.4698658132855126E-3</v>
      </c>
      <c r="L15767" s="35">
        <v>0</v>
      </c>
      <c r="M15767" s="35">
        <v>0</v>
      </c>
      <c r="N15767" s="35">
        <v>0</v>
      </c>
      <c r="O15767" s="35">
        <v>0</v>
      </c>
      <c r="P15767" s="36">
        <v>12</v>
      </c>
      <c r="Q15767" s="37">
        <v>105</v>
      </c>
      <c r="R15767" s="36">
        <v>5</v>
      </c>
      <c r="S15767" s="39">
        <f t="shared" si="549"/>
        <v>100</v>
      </c>
      <c r="T15767" s="34" t="s">
        <v>36</v>
      </c>
      <c r="U15767" s="12">
        <f>(1/(((ceta*(speed^2))+(beta*speed))+alpha))</f>
        <v>1.8962974739648624E-2</v>
      </c>
      <c r="V15767" s="8">
        <f t="shared" si="550"/>
        <v>100</v>
      </c>
      <c r="AB15767" s="41"/>
    </row>
    <row r="15768" spans="1:28">
      <c r="A15768" s="34" t="s">
        <v>20</v>
      </c>
      <c r="B15768" s="34" t="s">
        <v>82</v>
      </c>
      <c r="C15768" s="5" t="s">
        <v>242</v>
      </c>
      <c r="D15768" s="35" t="s">
        <v>89</v>
      </c>
      <c r="E15768" s="36" t="s">
        <v>18</v>
      </c>
      <c r="F15768" s="37">
        <v>50</v>
      </c>
      <c r="G15768" s="38">
        <v>0</v>
      </c>
      <c r="H15768" s="34">
        <v>0.9942967098651142</v>
      </c>
      <c r="I15768" s="35">
        <v>1.6890891980647569</v>
      </c>
      <c r="J15768" s="35">
        <v>0.58159186532019325</v>
      </c>
      <c r="K15768" s="35">
        <v>-2.6717380854656045E-3</v>
      </c>
      <c r="L15768" s="35">
        <v>0</v>
      </c>
      <c r="M15768" s="35">
        <v>0</v>
      </c>
      <c r="N15768" s="35">
        <v>0</v>
      </c>
      <c r="O15768" s="35">
        <v>0</v>
      </c>
      <c r="P15768" s="36">
        <v>12</v>
      </c>
      <c r="Q15768" s="37">
        <v>105</v>
      </c>
      <c r="R15768" s="36">
        <v>5</v>
      </c>
      <c r="S15768" s="39">
        <f t="shared" si="549"/>
        <v>100</v>
      </c>
      <c r="T15768" s="34" t="s">
        <v>36</v>
      </c>
      <c r="U15768" s="12">
        <f>(1/(((ceta*(speed^2))+(beta*speed))+alpha))</f>
        <v>3.0183307868984335E-2</v>
      </c>
      <c r="V15768" s="8">
        <f t="shared" si="550"/>
        <v>100</v>
      </c>
      <c r="AB15768" s="41"/>
    </row>
    <row r="15769" spans="1:28">
      <c r="A15769" s="34" t="s">
        <v>20</v>
      </c>
      <c r="B15769" s="34" t="s">
        <v>82</v>
      </c>
      <c r="C15769" s="5" t="s">
        <v>243</v>
      </c>
      <c r="D15769" s="35" t="s">
        <v>89</v>
      </c>
      <c r="E15769" s="36" t="s">
        <v>18</v>
      </c>
      <c r="F15769" s="37">
        <v>50</v>
      </c>
      <c r="G15769" s="38">
        <v>0</v>
      </c>
      <c r="H15769" s="34">
        <v>0.98281821441530304</v>
      </c>
      <c r="I15769" s="35">
        <v>3.1094244580557495</v>
      </c>
      <c r="J15769" s="35">
        <v>1.0016733100206736</v>
      </c>
      <c r="K15769" s="35">
        <v>-1.1525911546944154</v>
      </c>
      <c r="L15769" s="35">
        <v>0</v>
      </c>
      <c r="M15769" s="35">
        <v>0</v>
      </c>
      <c r="N15769" s="35">
        <v>0</v>
      </c>
      <c r="O15769" s="35">
        <v>0</v>
      </c>
      <c r="P15769" s="36">
        <v>12</v>
      </c>
      <c r="Q15769" s="37">
        <v>105</v>
      </c>
      <c r="R15769" s="36">
        <v>0</v>
      </c>
      <c r="S15769" s="39">
        <f t="shared" si="549"/>
        <v>100</v>
      </c>
      <c r="T15769" s="34" t="s">
        <v>29</v>
      </c>
      <c r="U15769" s="12">
        <f>((alpha*(beta^speed))*(speed^ceta))</f>
        <v>1.8201530133547437E-2</v>
      </c>
      <c r="V15769" s="8">
        <f t="shared" si="550"/>
        <v>100</v>
      </c>
    </row>
    <row r="15770" spans="1:28">
      <c r="A15770" s="34" t="s">
        <v>20</v>
      </c>
      <c r="B15770" s="34" t="s">
        <v>82</v>
      </c>
      <c r="C15770" s="5" t="s">
        <v>242</v>
      </c>
      <c r="D15770" s="35" t="s">
        <v>89</v>
      </c>
      <c r="E15770" s="36" t="s">
        <v>17</v>
      </c>
      <c r="F15770" s="37">
        <v>50</v>
      </c>
      <c r="G15770" s="38">
        <v>0</v>
      </c>
      <c r="H15770" s="34">
        <v>0.99048071850937824</v>
      </c>
      <c r="I15770" s="35">
        <v>4781.6238733022965</v>
      </c>
      <c r="J15770" s="35">
        <v>1.0054515149860619</v>
      </c>
      <c r="K15770" s="35">
        <v>-0.80683711172554584</v>
      </c>
      <c r="L15770" s="35">
        <v>0</v>
      </c>
      <c r="M15770" s="35">
        <v>0</v>
      </c>
      <c r="N15770" s="35">
        <v>0</v>
      </c>
      <c r="O15770" s="35">
        <v>0</v>
      </c>
      <c r="P15770" s="36">
        <v>12</v>
      </c>
      <c r="Q15770" s="37">
        <v>105</v>
      </c>
      <c r="R15770" s="36">
        <v>0</v>
      </c>
      <c r="S15770" s="39">
        <f t="shared" si="549"/>
        <v>100</v>
      </c>
      <c r="T15770" s="34" t="s">
        <v>29</v>
      </c>
      <c r="U15770" s="12">
        <f>((alpha*(beta^speed))*(speed^ceta))</f>
        <v>200.45388186810467</v>
      </c>
      <c r="V15770" s="8">
        <f t="shared" si="550"/>
        <v>100</v>
      </c>
    </row>
    <row r="15771" spans="1:28">
      <c r="A15771" s="34" t="s">
        <v>20</v>
      </c>
      <c r="B15771" s="34" t="s">
        <v>82</v>
      </c>
      <c r="C15771" s="5" t="s">
        <v>243</v>
      </c>
      <c r="D15771" s="35" t="s">
        <v>89</v>
      </c>
      <c r="E15771" s="36" t="s">
        <v>17</v>
      </c>
      <c r="F15771" s="37">
        <v>50</v>
      </c>
      <c r="G15771" s="38">
        <v>0</v>
      </c>
      <c r="H15771" s="34">
        <v>0.99095189111409876</v>
      </c>
      <c r="I15771" s="35">
        <v>4686.4580731120741</v>
      </c>
      <c r="J15771" s="35">
        <v>1.0054549204165748</v>
      </c>
      <c r="K15771" s="35">
        <v>-0.81355511402899738</v>
      </c>
      <c r="L15771" s="35">
        <v>0</v>
      </c>
      <c r="M15771" s="35">
        <v>0</v>
      </c>
      <c r="N15771" s="35">
        <v>0</v>
      </c>
      <c r="O15771" s="35">
        <v>0</v>
      </c>
      <c r="P15771" s="36">
        <v>12</v>
      </c>
      <c r="Q15771" s="37">
        <v>105</v>
      </c>
      <c r="R15771" s="36">
        <v>0</v>
      </c>
      <c r="S15771" s="39">
        <f t="shared" si="549"/>
        <v>100</v>
      </c>
      <c r="T15771" s="34" t="s">
        <v>29</v>
      </c>
      <c r="U15771" s="12">
        <f>((alpha*(beta^speed))*(speed^ceta))</f>
        <v>190.54382763163065</v>
      </c>
      <c r="V15771" s="8">
        <f t="shared" si="550"/>
        <v>100</v>
      </c>
    </row>
    <row r="15772" spans="1:28">
      <c r="A15772" s="34" t="s">
        <v>20</v>
      </c>
      <c r="B15772" s="34" t="s">
        <v>82</v>
      </c>
      <c r="C15772" s="5" t="s">
        <v>242</v>
      </c>
      <c r="D15772" s="35" t="s">
        <v>89</v>
      </c>
      <c r="E15772" s="36" t="s">
        <v>15</v>
      </c>
      <c r="F15772" s="37">
        <v>100</v>
      </c>
      <c r="G15772" s="38">
        <v>0</v>
      </c>
      <c r="H15772" s="34">
        <v>0.99929503058373048</v>
      </c>
      <c r="I15772" s="35">
        <v>-2.0733682177110847E-2</v>
      </c>
      <c r="J15772" s="35">
        <v>2.4954666446407689E-2</v>
      </c>
      <c r="K15772" s="35">
        <v>-1.0587407015027023E-4</v>
      </c>
      <c r="L15772" s="35">
        <v>0</v>
      </c>
      <c r="M15772" s="35">
        <v>0</v>
      </c>
      <c r="N15772" s="35">
        <v>0</v>
      </c>
      <c r="O15772" s="35">
        <v>0</v>
      </c>
      <c r="P15772" s="36">
        <v>12</v>
      </c>
      <c r="Q15772" s="37">
        <v>105</v>
      </c>
      <c r="R15772" s="36">
        <v>5</v>
      </c>
      <c r="S15772" s="39">
        <f t="shared" si="549"/>
        <v>100</v>
      </c>
      <c r="T15772" s="34" t="s">
        <v>36</v>
      </c>
      <c r="U15772" s="12">
        <f>(1/(((ceta*(speed^2))+(beta*speed))+alpha))</f>
        <v>0.70621854904867587</v>
      </c>
      <c r="V15772" s="8">
        <f t="shared" si="550"/>
        <v>100</v>
      </c>
    </row>
    <row r="15773" spans="1:28">
      <c r="A15773" s="34" t="s">
        <v>20</v>
      </c>
      <c r="B15773" s="34" t="s">
        <v>82</v>
      </c>
      <c r="C15773" s="5" t="s">
        <v>243</v>
      </c>
      <c r="D15773" s="35" t="s">
        <v>89</v>
      </c>
      <c r="E15773" s="36" t="s">
        <v>15</v>
      </c>
      <c r="F15773" s="37">
        <v>100</v>
      </c>
      <c r="G15773" s="38">
        <v>0</v>
      </c>
      <c r="H15773" s="34">
        <v>0.99616873120248151</v>
      </c>
      <c r="I15773" s="35">
        <v>1.3079029349550666</v>
      </c>
      <c r="J15773" s="35">
        <v>63.867018760805017</v>
      </c>
      <c r="K15773" s="35">
        <v>0.15796594635776223</v>
      </c>
      <c r="L15773" s="35">
        <v>0.87217347822076352</v>
      </c>
      <c r="M15773" s="35">
        <v>2.3671616421750554E-2</v>
      </c>
      <c r="N15773" s="35">
        <v>0</v>
      </c>
      <c r="O15773" s="35">
        <v>0</v>
      </c>
      <c r="P15773" s="36">
        <v>12</v>
      </c>
      <c r="Q15773" s="37">
        <v>105</v>
      </c>
      <c r="R15773" s="36">
        <v>10</v>
      </c>
      <c r="S15773" s="39">
        <f t="shared" si="549"/>
        <v>100</v>
      </c>
      <c r="T15773" s="34" t="s">
        <v>44</v>
      </c>
      <c r="U15773" s="12">
        <f>(alpha+(beta/(1+EXP((((-1)*ceta)+(delta*LN(speed)))+(epsilon*speed)))))</f>
        <v>1.4339782409121629</v>
      </c>
      <c r="V15773" s="8">
        <f t="shared" si="550"/>
        <v>100</v>
      </c>
    </row>
    <row r="15774" spans="1:28">
      <c r="A15774" s="34" t="s">
        <v>20</v>
      </c>
      <c r="B15774" s="34" t="s">
        <v>82</v>
      </c>
      <c r="C15774" s="5" t="s">
        <v>242</v>
      </c>
      <c r="D15774" s="35" t="s">
        <v>89</v>
      </c>
      <c r="E15774" s="36" t="s">
        <v>16</v>
      </c>
      <c r="F15774" s="37">
        <v>100</v>
      </c>
      <c r="G15774" s="38">
        <v>0</v>
      </c>
      <c r="H15774" s="34">
        <v>0.99299434061507807</v>
      </c>
      <c r="I15774" s="35">
        <v>61.881619118961048</v>
      </c>
      <c r="J15774" s="35">
        <v>1.0050457388477179</v>
      </c>
      <c r="K15774" s="35">
        <v>-0.80984810451944522</v>
      </c>
      <c r="L15774" s="35">
        <v>0</v>
      </c>
      <c r="M15774" s="35">
        <v>0</v>
      </c>
      <c r="N15774" s="35">
        <v>0</v>
      </c>
      <c r="O15774" s="35">
        <v>0</v>
      </c>
      <c r="P15774" s="36">
        <v>12</v>
      </c>
      <c r="Q15774" s="37">
        <v>105</v>
      </c>
      <c r="R15774" s="36">
        <v>0</v>
      </c>
      <c r="S15774" s="39">
        <f t="shared" si="549"/>
        <v>100</v>
      </c>
      <c r="T15774" s="34" t="s">
        <v>29</v>
      </c>
      <c r="U15774" s="12">
        <f>((alpha*(beta^speed))*(speed^ceta))</f>
        <v>2.4572430777402872</v>
      </c>
      <c r="V15774" s="8">
        <f t="shared" si="550"/>
        <v>100</v>
      </c>
    </row>
    <row r="15775" spans="1:28">
      <c r="A15775" s="34" t="s">
        <v>20</v>
      </c>
      <c r="B15775" s="34" t="s">
        <v>82</v>
      </c>
      <c r="C15775" s="5" t="s">
        <v>243</v>
      </c>
      <c r="D15775" s="35" t="s">
        <v>89</v>
      </c>
      <c r="E15775" s="36" t="s">
        <v>16</v>
      </c>
      <c r="F15775" s="37">
        <v>100</v>
      </c>
      <c r="G15775" s="38">
        <v>0</v>
      </c>
      <c r="H15775" s="34">
        <v>0.99792342402276857</v>
      </c>
      <c r="I15775" s="35">
        <v>160.59732000109028</v>
      </c>
      <c r="J15775" s="35">
        <v>0.984081554339859</v>
      </c>
      <c r="K15775" s="35">
        <v>-0.67949929633470829</v>
      </c>
      <c r="L15775" s="35">
        <v>0</v>
      </c>
      <c r="M15775" s="35">
        <v>0</v>
      </c>
      <c r="N15775" s="35">
        <v>0</v>
      </c>
      <c r="O15775" s="35">
        <v>0</v>
      </c>
      <c r="P15775" s="36">
        <v>12</v>
      </c>
      <c r="Q15775" s="37">
        <v>105</v>
      </c>
      <c r="R15775" s="36">
        <v>0</v>
      </c>
      <c r="S15775" s="39">
        <f t="shared" si="549"/>
        <v>100</v>
      </c>
      <c r="T15775" s="34" t="s">
        <v>29</v>
      </c>
      <c r="U15775" s="12">
        <f>((alpha*(beta^speed))*(speed^ceta))</f>
        <v>1.4120460040588341</v>
      </c>
      <c r="V15775" s="8">
        <f t="shared" si="550"/>
        <v>100</v>
      </c>
    </row>
    <row r="15776" spans="1:28">
      <c r="A15776" s="34" t="s">
        <v>20</v>
      </c>
      <c r="B15776" s="34" t="s">
        <v>82</v>
      </c>
      <c r="C15776" s="5" t="s">
        <v>242</v>
      </c>
      <c r="D15776" s="35" t="s">
        <v>89</v>
      </c>
      <c r="E15776" s="36" t="s">
        <v>14</v>
      </c>
      <c r="F15776" s="37">
        <v>100</v>
      </c>
      <c r="G15776" s="38">
        <v>0</v>
      </c>
      <c r="H15776" s="34">
        <v>0.99675597686184281</v>
      </c>
      <c r="I15776" s="35">
        <v>4.5040997835906836E-2</v>
      </c>
      <c r="J15776" s="35">
        <v>0.41174414009206367</v>
      </c>
      <c r="K15776" s="35">
        <v>-1.6505403236328482E-3</v>
      </c>
      <c r="L15776" s="35">
        <v>0</v>
      </c>
      <c r="M15776" s="35">
        <v>0</v>
      </c>
      <c r="N15776" s="35">
        <v>0</v>
      </c>
      <c r="O15776" s="35">
        <v>0</v>
      </c>
      <c r="P15776" s="36">
        <v>12</v>
      </c>
      <c r="Q15776" s="37">
        <v>105</v>
      </c>
      <c r="R15776" s="36">
        <v>5</v>
      </c>
      <c r="S15776" s="39">
        <f t="shared" si="549"/>
        <v>100</v>
      </c>
      <c r="T15776" s="34" t="s">
        <v>36</v>
      </c>
      <c r="U15776" s="12">
        <f>(1/(((ceta*(speed^2))+(beta*speed))+alpha))</f>
        <v>4.0462810763591678E-2</v>
      </c>
      <c r="V15776" s="8">
        <f t="shared" si="550"/>
        <v>100</v>
      </c>
    </row>
    <row r="15777" spans="1:28">
      <c r="A15777" s="34" t="s">
        <v>20</v>
      </c>
      <c r="B15777" s="34" t="s">
        <v>82</v>
      </c>
      <c r="C15777" s="5" t="s">
        <v>243</v>
      </c>
      <c r="D15777" s="35" t="s">
        <v>89</v>
      </c>
      <c r="E15777" s="36" t="s">
        <v>14</v>
      </c>
      <c r="F15777" s="37">
        <v>100</v>
      </c>
      <c r="G15777" s="38">
        <v>0</v>
      </c>
      <c r="H15777" s="34">
        <v>0.9977054572950298</v>
      </c>
      <c r="I15777" s="35">
        <v>0.41941007997111024</v>
      </c>
      <c r="J15777" s="35">
        <v>0.85006933563132758</v>
      </c>
      <c r="K15777" s="35">
        <v>-3.4359692685365407E-3</v>
      </c>
      <c r="L15777" s="35">
        <v>0</v>
      </c>
      <c r="M15777" s="35">
        <v>0</v>
      </c>
      <c r="N15777" s="35">
        <v>0</v>
      </c>
      <c r="O15777" s="35">
        <v>0</v>
      </c>
      <c r="P15777" s="36">
        <v>12</v>
      </c>
      <c r="Q15777" s="37">
        <v>105</v>
      </c>
      <c r="R15777" s="36">
        <v>5</v>
      </c>
      <c r="S15777" s="39">
        <f t="shared" si="549"/>
        <v>100</v>
      </c>
      <c r="T15777" s="34" t="s">
        <v>36</v>
      </c>
      <c r="U15777" s="12">
        <f>(1/(((ceta*(speed^2))+(beta*speed))+alpha))</f>
        <v>1.9582251454624978E-2</v>
      </c>
      <c r="V15777" s="8">
        <f t="shared" si="550"/>
        <v>100</v>
      </c>
      <c r="AB15777" s="41"/>
    </row>
    <row r="15778" spans="1:28">
      <c r="A15778" s="34" t="s">
        <v>20</v>
      </c>
      <c r="B15778" s="34" t="s">
        <v>82</v>
      </c>
      <c r="C15778" s="5" t="s">
        <v>242</v>
      </c>
      <c r="D15778" s="35" t="s">
        <v>89</v>
      </c>
      <c r="E15778" s="36" t="s">
        <v>18</v>
      </c>
      <c r="F15778" s="37">
        <v>100</v>
      </c>
      <c r="G15778" s="38">
        <v>0</v>
      </c>
      <c r="H15778" s="34">
        <v>0.99364531493840458</v>
      </c>
      <c r="I15778" s="35">
        <v>2.1078783675638166</v>
      </c>
      <c r="J15778" s="35">
        <v>0.52247439842036236</v>
      </c>
      <c r="K15778" s="35">
        <v>-2.2201190162853593E-3</v>
      </c>
      <c r="L15778" s="35">
        <v>0</v>
      </c>
      <c r="M15778" s="35">
        <v>0</v>
      </c>
      <c r="N15778" s="35">
        <v>0</v>
      </c>
      <c r="O15778" s="35">
        <v>0</v>
      </c>
      <c r="P15778" s="36">
        <v>12</v>
      </c>
      <c r="Q15778" s="37">
        <v>105</v>
      </c>
      <c r="R15778" s="36">
        <v>5</v>
      </c>
      <c r="S15778" s="39">
        <f t="shared" si="549"/>
        <v>100</v>
      </c>
      <c r="T15778" s="34" t="s">
        <v>36</v>
      </c>
      <c r="U15778" s="12">
        <f>(1/(((ceta*(speed^2))+(beta*speed))+alpha))</f>
        <v>3.1100205813268379E-2</v>
      </c>
      <c r="V15778" s="8">
        <f t="shared" si="550"/>
        <v>100</v>
      </c>
      <c r="AB15778" s="41"/>
    </row>
    <row r="15779" spans="1:28">
      <c r="A15779" s="34" t="s">
        <v>20</v>
      </c>
      <c r="B15779" s="34" t="s">
        <v>82</v>
      </c>
      <c r="C15779" s="5" t="s">
        <v>243</v>
      </c>
      <c r="D15779" s="35" t="s">
        <v>89</v>
      </c>
      <c r="E15779" s="36" t="s">
        <v>18</v>
      </c>
      <c r="F15779" s="37">
        <v>100</v>
      </c>
      <c r="G15779" s="38">
        <v>0</v>
      </c>
      <c r="H15779" s="34">
        <v>0.98077938779629736</v>
      </c>
      <c r="I15779" s="35">
        <v>3.0255939789453778</v>
      </c>
      <c r="J15779" s="35">
        <v>1.0021467229570395</v>
      </c>
      <c r="K15779" s="35">
        <v>-1.13039445259508</v>
      </c>
      <c r="L15779" s="35">
        <v>0</v>
      </c>
      <c r="M15779" s="35">
        <v>0</v>
      </c>
      <c r="N15779" s="35">
        <v>0</v>
      </c>
      <c r="O15779" s="35">
        <v>0</v>
      </c>
      <c r="P15779" s="36">
        <v>12</v>
      </c>
      <c r="Q15779" s="37">
        <v>105</v>
      </c>
      <c r="R15779" s="36">
        <v>0</v>
      </c>
      <c r="S15779" s="39">
        <f t="shared" si="549"/>
        <v>100</v>
      </c>
      <c r="T15779" s="34" t="s">
        <v>29</v>
      </c>
      <c r="U15779" s="12">
        <f>((alpha*(beta^speed))*(speed^ceta))</f>
        <v>2.0566140950167303E-2</v>
      </c>
      <c r="V15779" s="8">
        <f t="shared" si="550"/>
        <v>100</v>
      </c>
    </row>
    <row r="15780" spans="1:28">
      <c r="A15780" s="34" t="s">
        <v>20</v>
      </c>
      <c r="B15780" s="34" t="s">
        <v>82</v>
      </c>
      <c r="C15780" s="5" t="s">
        <v>242</v>
      </c>
      <c r="D15780" s="35" t="s">
        <v>89</v>
      </c>
      <c r="E15780" s="36" t="s">
        <v>17</v>
      </c>
      <c r="F15780" s="37">
        <v>100</v>
      </c>
      <c r="G15780" s="38">
        <v>0</v>
      </c>
      <c r="H15780" s="34">
        <v>0.98744089493021536</v>
      </c>
      <c r="I15780" s="35">
        <v>4398.785725969813</v>
      </c>
      <c r="J15780" s="35">
        <v>1.0041749675951392</v>
      </c>
      <c r="K15780" s="35">
        <v>-0.75074208235757256</v>
      </c>
      <c r="L15780" s="35">
        <v>0</v>
      </c>
      <c r="M15780" s="35">
        <v>0</v>
      </c>
      <c r="N15780" s="35">
        <v>0</v>
      </c>
      <c r="O15780" s="35">
        <v>0</v>
      </c>
      <c r="P15780" s="36">
        <v>12</v>
      </c>
      <c r="Q15780" s="37">
        <v>105</v>
      </c>
      <c r="R15780" s="36">
        <v>0</v>
      </c>
      <c r="S15780" s="39">
        <f t="shared" si="549"/>
        <v>100</v>
      </c>
      <c r="T15780" s="34" t="s">
        <v>29</v>
      </c>
      <c r="U15780" s="12">
        <f>((alpha*(beta^speed))*(speed^ceta))</f>
        <v>210.27504573245929</v>
      </c>
      <c r="V15780" s="8">
        <f t="shared" si="550"/>
        <v>100</v>
      </c>
    </row>
    <row r="15781" spans="1:28">
      <c r="A15781" s="34" t="s">
        <v>20</v>
      </c>
      <c r="B15781" s="34" t="s">
        <v>82</v>
      </c>
      <c r="C15781" s="5" t="s">
        <v>243</v>
      </c>
      <c r="D15781" s="35" t="s">
        <v>89</v>
      </c>
      <c r="E15781" s="36" t="s">
        <v>17</v>
      </c>
      <c r="F15781" s="37">
        <v>100</v>
      </c>
      <c r="G15781" s="38">
        <v>0</v>
      </c>
      <c r="H15781" s="34">
        <v>0.98778695124136306</v>
      </c>
      <c r="I15781" s="35">
        <v>4326.3918925537555</v>
      </c>
      <c r="J15781" s="35">
        <v>1.0042498084439342</v>
      </c>
      <c r="K15781" s="35">
        <v>-0.75943700020578675</v>
      </c>
      <c r="L15781" s="35">
        <v>0</v>
      </c>
      <c r="M15781" s="35">
        <v>0</v>
      </c>
      <c r="N15781" s="35">
        <v>0</v>
      </c>
      <c r="O15781" s="35">
        <v>0</v>
      </c>
      <c r="P15781" s="36">
        <v>12</v>
      </c>
      <c r="Q15781" s="37">
        <v>105</v>
      </c>
      <c r="R15781" s="36">
        <v>0</v>
      </c>
      <c r="S15781" s="39">
        <f t="shared" si="549"/>
        <v>100</v>
      </c>
      <c r="T15781" s="34" t="s">
        <v>29</v>
      </c>
      <c r="U15781" s="12">
        <f>((alpha*(beta^speed))*(speed^ceta))</f>
        <v>200.18319297021799</v>
      </c>
      <c r="V15781" s="8">
        <f t="shared" si="550"/>
        <v>100</v>
      </c>
    </row>
    <row r="15782" spans="1:28">
      <c r="A15782" s="34" t="s">
        <v>20</v>
      </c>
      <c r="B15782" s="34" t="s">
        <v>82</v>
      </c>
      <c r="C15782" s="5" t="s">
        <v>242</v>
      </c>
      <c r="D15782" s="35" t="s">
        <v>89</v>
      </c>
      <c r="E15782" s="36" t="s">
        <v>15</v>
      </c>
      <c r="F15782" s="37">
        <v>0</v>
      </c>
      <c r="G15782" s="38">
        <v>-0.06</v>
      </c>
      <c r="H15782" s="34">
        <v>0.995502673107452</v>
      </c>
      <c r="I15782" s="35">
        <v>28.859326536589556</v>
      </c>
      <c r="J15782" s="35">
        <v>0.95485206449949267</v>
      </c>
      <c r="K15782" s="35">
        <v>-0.77642702629463556</v>
      </c>
      <c r="L15782" s="35">
        <v>0</v>
      </c>
      <c r="M15782" s="35">
        <v>0</v>
      </c>
      <c r="N15782" s="35">
        <v>0</v>
      </c>
      <c r="O15782" s="35">
        <v>0</v>
      </c>
      <c r="P15782" s="36">
        <v>12</v>
      </c>
      <c r="Q15782" s="37">
        <v>105</v>
      </c>
      <c r="R15782" s="36">
        <v>0</v>
      </c>
      <c r="S15782" s="39">
        <f t="shared" si="549"/>
        <v>100</v>
      </c>
      <c r="T15782" s="34" t="s">
        <v>29</v>
      </c>
      <c r="U15782" s="12">
        <f>((alpha*(beta^speed))*(speed^ceta))</f>
        <v>7.9623503394631538E-3</v>
      </c>
      <c r="V15782" s="8">
        <f t="shared" si="550"/>
        <v>100</v>
      </c>
    </row>
    <row r="15783" spans="1:28">
      <c r="A15783" s="34" t="s">
        <v>20</v>
      </c>
      <c r="B15783" s="34" t="s">
        <v>82</v>
      </c>
      <c r="C15783" s="5" t="s">
        <v>243</v>
      </c>
      <c r="D15783" s="35" t="s">
        <v>89</v>
      </c>
      <c r="E15783" s="36" t="s">
        <v>15</v>
      </c>
      <c r="F15783" s="37">
        <v>0</v>
      </c>
      <c r="G15783" s="38">
        <v>-0.06</v>
      </c>
      <c r="H15783" s="34">
        <v>0.99486358546657416</v>
      </c>
      <c r="I15783" s="35">
        <v>0.61575640107679397</v>
      </c>
      <c r="J15783" s="35">
        <v>1.3356932552480903E-2</v>
      </c>
      <c r="K15783" s="35">
        <v>0.16908730972939079</v>
      </c>
      <c r="L15783" s="35">
        <v>0</v>
      </c>
      <c r="M15783" s="35">
        <v>0</v>
      </c>
      <c r="N15783" s="35">
        <v>0</v>
      </c>
      <c r="O15783" s="35">
        <v>0</v>
      </c>
      <c r="P15783" s="36">
        <v>12</v>
      </c>
      <c r="Q15783" s="37">
        <v>105</v>
      </c>
      <c r="R15783" s="36">
        <v>2</v>
      </c>
      <c r="S15783" s="39">
        <f t="shared" si="549"/>
        <v>100</v>
      </c>
      <c r="T15783" s="34" t="s">
        <v>31</v>
      </c>
      <c r="U15783" s="12">
        <f>((alpha+(beta*speed))^((-1)/ceta))</f>
        <v>1.9177690806194834E-2</v>
      </c>
      <c r="V15783" s="8">
        <f t="shared" si="550"/>
        <v>100</v>
      </c>
    </row>
    <row r="15784" spans="1:28">
      <c r="A15784" s="34" t="s">
        <v>20</v>
      </c>
      <c r="B15784" s="34" t="s">
        <v>82</v>
      </c>
      <c r="C15784" s="5" t="s">
        <v>242</v>
      </c>
      <c r="D15784" s="35" t="s">
        <v>89</v>
      </c>
      <c r="E15784" s="36" t="s">
        <v>16</v>
      </c>
      <c r="F15784" s="37">
        <v>0</v>
      </c>
      <c r="G15784" s="38">
        <v>-0.06</v>
      </c>
      <c r="H15784" s="34">
        <v>0.99339020101136322</v>
      </c>
      <c r="I15784" s="35">
        <v>36.888425546546173</v>
      </c>
      <c r="J15784" s="35">
        <v>0.95134845941776691</v>
      </c>
      <c r="K15784" s="35">
        <v>-0.62934297221501134</v>
      </c>
      <c r="L15784" s="35">
        <v>0</v>
      </c>
      <c r="M15784" s="35">
        <v>0</v>
      </c>
      <c r="N15784" s="35">
        <v>0</v>
      </c>
      <c r="O15784" s="35">
        <v>0</v>
      </c>
      <c r="P15784" s="36">
        <v>12</v>
      </c>
      <c r="Q15784" s="37">
        <v>105</v>
      </c>
      <c r="R15784" s="36">
        <v>0</v>
      </c>
      <c r="S15784" s="39">
        <f t="shared" si="549"/>
        <v>100</v>
      </c>
      <c r="T15784" s="34" t="s">
        <v>29</v>
      </c>
      <c r="U15784" s="12">
        <f>((alpha*(beta^speed))*(speed^ceta))</f>
        <v>1.3872863023661954E-2</v>
      </c>
      <c r="V15784" s="8">
        <f t="shared" si="550"/>
        <v>100</v>
      </c>
    </row>
    <row r="15785" spans="1:28">
      <c r="A15785" s="34" t="s">
        <v>20</v>
      </c>
      <c r="B15785" s="34" t="s">
        <v>82</v>
      </c>
      <c r="C15785" s="5" t="s">
        <v>243</v>
      </c>
      <c r="D15785" s="35" t="s">
        <v>89</v>
      </c>
      <c r="E15785" s="36" t="s">
        <v>16</v>
      </c>
      <c r="F15785" s="37">
        <v>0</v>
      </c>
      <c r="G15785" s="38">
        <v>-0.06</v>
      </c>
      <c r="H15785" s="34">
        <v>0.99264773218987445</v>
      </c>
      <c r="I15785" s="35">
        <v>97.053588646202925</v>
      </c>
      <c r="J15785" s="35">
        <v>0.95081537495793023</v>
      </c>
      <c r="K15785" s="35">
        <v>-0.59121383670559446</v>
      </c>
      <c r="L15785" s="35">
        <v>0</v>
      </c>
      <c r="M15785" s="35">
        <v>0</v>
      </c>
      <c r="N15785" s="35">
        <v>0</v>
      </c>
      <c r="O15785" s="35">
        <v>0</v>
      </c>
      <c r="P15785" s="36">
        <v>12</v>
      </c>
      <c r="Q15785" s="37">
        <v>105</v>
      </c>
      <c r="R15785" s="36">
        <v>0</v>
      </c>
      <c r="S15785" s="39">
        <f t="shared" si="549"/>
        <v>100</v>
      </c>
      <c r="T15785" s="34" t="s">
        <v>29</v>
      </c>
      <c r="U15785" s="12">
        <f>((alpha*(beta^speed))*(speed^ceta))</f>
        <v>4.1134242401234818E-2</v>
      </c>
      <c r="V15785" s="8">
        <f t="shared" si="550"/>
        <v>100</v>
      </c>
    </row>
    <row r="15786" spans="1:28">
      <c r="A15786" s="34" t="s">
        <v>20</v>
      </c>
      <c r="B15786" s="34" t="s">
        <v>82</v>
      </c>
      <c r="C15786" s="5" t="s">
        <v>242</v>
      </c>
      <c r="D15786" s="35" t="s">
        <v>89</v>
      </c>
      <c r="E15786" s="36" t="s">
        <v>14</v>
      </c>
      <c r="F15786" s="37">
        <v>0</v>
      </c>
      <c r="G15786" s="38">
        <v>-0.06</v>
      </c>
      <c r="H15786" s="34">
        <v>0.99383942522331881</v>
      </c>
      <c r="I15786" s="35">
        <v>3.761550928121296</v>
      </c>
      <c r="J15786" s="35">
        <v>-9.6130665200398866</v>
      </c>
      <c r="K15786" s="35">
        <v>-1.9574627810767267</v>
      </c>
      <c r="L15786" s="35">
        <v>0</v>
      </c>
      <c r="M15786" s="35">
        <v>0</v>
      </c>
      <c r="N15786" s="35">
        <v>0</v>
      </c>
      <c r="O15786" s="35">
        <v>0</v>
      </c>
      <c r="P15786" s="36">
        <v>12</v>
      </c>
      <c r="Q15786" s="37">
        <v>105</v>
      </c>
      <c r="R15786" s="36">
        <v>13</v>
      </c>
      <c r="S15786" s="39">
        <f t="shared" si="549"/>
        <v>100</v>
      </c>
      <c r="T15786" s="34" t="s">
        <v>50</v>
      </c>
      <c r="U15786" s="12">
        <f>EXP((alpha+(beta/speed))+(ceta*LN(speed)))</f>
        <v>4.7527638039905973E-3</v>
      </c>
      <c r="V15786" s="8">
        <f t="shared" si="550"/>
        <v>100</v>
      </c>
      <c r="AB15786" s="41"/>
    </row>
    <row r="15787" spans="1:28">
      <c r="A15787" s="34" t="s">
        <v>20</v>
      </c>
      <c r="B15787" s="34" t="s">
        <v>82</v>
      </c>
      <c r="C15787" s="5" t="s">
        <v>243</v>
      </c>
      <c r="D15787" s="35" t="s">
        <v>89</v>
      </c>
      <c r="E15787" s="36" t="s">
        <v>14</v>
      </c>
      <c r="F15787" s="37">
        <v>0</v>
      </c>
      <c r="G15787" s="38">
        <v>-0.06</v>
      </c>
      <c r="H15787" s="34">
        <v>0.99510670943204815</v>
      </c>
      <c r="I15787" s="35">
        <v>2.8755094215168029</v>
      </c>
      <c r="J15787" s="35">
        <v>-9.618070234834553</v>
      </c>
      <c r="K15787" s="35">
        <v>-1.9292384329111332</v>
      </c>
      <c r="L15787" s="35">
        <v>0</v>
      </c>
      <c r="M15787" s="35">
        <v>0</v>
      </c>
      <c r="N15787" s="35">
        <v>0</v>
      </c>
      <c r="O15787" s="35">
        <v>0</v>
      </c>
      <c r="P15787" s="36">
        <v>12</v>
      </c>
      <c r="Q15787" s="37">
        <v>105</v>
      </c>
      <c r="R15787" s="36">
        <v>13</v>
      </c>
      <c r="S15787" s="39">
        <f t="shared" si="549"/>
        <v>100</v>
      </c>
      <c r="T15787" s="34" t="s">
        <v>50</v>
      </c>
      <c r="U15787" s="12">
        <f>EXP((alpha+(beta/speed))+(ceta*LN(speed)))</f>
        <v>2.2313631689693417E-3</v>
      </c>
      <c r="V15787" s="8">
        <f t="shared" si="550"/>
        <v>100</v>
      </c>
    </row>
    <row r="15788" spans="1:28">
      <c r="A15788" s="34" t="s">
        <v>20</v>
      </c>
      <c r="B15788" s="34" t="s">
        <v>82</v>
      </c>
      <c r="C15788" s="5" t="s">
        <v>242</v>
      </c>
      <c r="D15788" s="35" t="s">
        <v>89</v>
      </c>
      <c r="E15788" s="36" t="s">
        <v>18</v>
      </c>
      <c r="F15788" s="37">
        <v>0</v>
      </c>
      <c r="G15788" s="38">
        <v>-0.06</v>
      </c>
      <c r="H15788" s="34">
        <v>0.99394501340597685</v>
      </c>
      <c r="I15788" s="35">
        <v>2.153334998816999</v>
      </c>
      <c r="J15788" s="35">
        <v>-7.9318791099409562</v>
      </c>
      <c r="K15788" s="35">
        <v>-1.650288155125696</v>
      </c>
      <c r="L15788" s="35">
        <v>0</v>
      </c>
      <c r="M15788" s="35">
        <v>0</v>
      </c>
      <c r="N15788" s="35">
        <v>0</v>
      </c>
      <c r="O15788" s="35">
        <v>0</v>
      </c>
      <c r="P15788" s="36">
        <v>12</v>
      </c>
      <c r="Q15788" s="37">
        <v>105</v>
      </c>
      <c r="R15788" s="36">
        <v>13</v>
      </c>
      <c r="S15788" s="39">
        <f t="shared" si="549"/>
        <v>100</v>
      </c>
      <c r="T15788" s="34" t="s">
        <v>50</v>
      </c>
      <c r="U15788" s="12">
        <f>EXP((alpha+(beta/speed))+(ceta*LN(speed)))</f>
        <v>3.9825155860361405E-3</v>
      </c>
      <c r="V15788" s="8">
        <f t="shared" si="550"/>
        <v>100</v>
      </c>
      <c r="AB15788" s="41"/>
    </row>
    <row r="15789" spans="1:28">
      <c r="A15789" s="34" t="s">
        <v>20</v>
      </c>
      <c r="B15789" s="34" t="s">
        <v>82</v>
      </c>
      <c r="C15789" s="5" t="s">
        <v>243</v>
      </c>
      <c r="D15789" s="35" t="s">
        <v>89</v>
      </c>
      <c r="E15789" s="36" t="s">
        <v>18</v>
      </c>
      <c r="F15789" s="37">
        <v>0</v>
      </c>
      <c r="G15789" s="38">
        <v>-0.06</v>
      </c>
      <c r="H15789" s="34">
        <v>0.98634982468600729</v>
      </c>
      <c r="I15789" s="35">
        <v>0.92999250596998118</v>
      </c>
      <c r="J15789" s="35">
        <v>0.90893686978729227</v>
      </c>
      <c r="K15789" s="35">
        <v>-0.37152797961348771</v>
      </c>
      <c r="L15789" s="35">
        <v>0</v>
      </c>
      <c r="M15789" s="35">
        <v>0</v>
      </c>
      <c r="N15789" s="35">
        <v>0</v>
      </c>
      <c r="O15789" s="35">
        <v>0</v>
      </c>
      <c r="P15789" s="36">
        <v>12</v>
      </c>
      <c r="Q15789" s="37">
        <v>105</v>
      </c>
      <c r="R15789" s="36">
        <v>0</v>
      </c>
      <c r="S15789" s="39">
        <f t="shared" si="549"/>
        <v>100</v>
      </c>
      <c r="T15789" s="34" t="s">
        <v>29</v>
      </c>
      <c r="U15789" s="12">
        <f>((alpha*(beta^speed))*(speed^ceta))</f>
        <v>1.1989346843852584E-5</v>
      </c>
      <c r="V15789" s="8">
        <f t="shared" si="550"/>
        <v>100</v>
      </c>
    </row>
    <row r="15790" spans="1:28">
      <c r="A15790" s="34" t="s">
        <v>20</v>
      </c>
      <c r="B15790" s="34" t="s">
        <v>82</v>
      </c>
      <c r="C15790" s="5" t="s">
        <v>242</v>
      </c>
      <c r="D15790" s="35" t="s">
        <v>89</v>
      </c>
      <c r="E15790" s="36" t="s">
        <v>17</v>
      </c>
      <c r="F15790" s="37">
        <v>0</v>
      </c>
      <c r="G15790" s="38">
        <v>-0.06</v>
      </c>
      <c r="H15790" s="34">
        <v>0.99009068973606917</v>
      </c>
      <c r="I15790" s="35">
        <v>2323.7244156000911</v>
      </c>
      <c r="J15790" s="35">
        <v>0.95435459503482378</v>
      </c>
      <c r="K15790" s="35">
        <v>-0.59571786540115168</v>
      </c>
      <c r="L15790" s="35">
        <v>0</v>
      </c>
      <c r="M15790" s="35">
        <v>0</v>
      </c>
      <c r="N15790" s="35">
        <v>0</v>
      </c>
      <c r="O15790" s="35">
        <v>0</v>
      </c>
      <c r="P15790" s="36">
        <v>12</v>
      </c>
      <c r="Q15790" s="37">
        <v>105</v>
      </c>
      <c r="R15790" s="36">
        <v>0</v>
      </c>
      <c r="S15790" s="39">
        <f t="shared" si="549"/>
        <v>100</v>
      </c>
      <c r="T15790" s="34" t="s">
        <v>29</v>
      </c>
      <c r="U15790" s="12">
        <f>((alpha*(beta^speed))*(speed^ceta))</f>
        <v>1.3987038794551789</v>
      </c>
      <c r="V15790" s="8">
        <f t="shared" si="550"/>
        <v>100</v>
      </c>
    </row>
    <row r="15791" spans="1:28">
      <c r="A15791" s="34" t="s">
        <v>20</v>
      </c>
      <c r="B15791" s="34" t="s">
        <v>82</v>
      </c>
      <c r="C15791" s="5" t="s">
        <v>243</v>
      </c>
      <c r="D15791" s="35" t="s">
        <v>89</v>
      </c>
      <c r="E15791" s="36" t="s">
        <v>17</v>
      </c>
      <c r="F15791" s="37">
        <v>0</v>
      </c>
      <c r="G15791" s="38">
        <v>-0.06</v>
      </c>
      <c r="H15791" s="34">
        <v>0.99055473851033793</v>
      </c>
      <c r="I15791" s="35">
        <v>2323.0766985688247</v>
      </c>
      <c r="J15791" s="35">
        <v>0.95499606915603363</v>
      </c>
      <c r="K15791" s="35">
        <v>-0.61079648337508818</v>
      </c>
      <c r="L15791" s="35">
        <v>0</v>
      </c>
      <c r="M15791" s="35">
        <v>0</v>
      </c>
      <c r="N15791" s="35">
        <v>0</v>
      </c>
      <c r="O15791" s="35">
        <v>0</v>
      </c>
      <c r="P15791" s="36">
        <v>12</v>
      </c>
      <c r="Q15791" s="37">
        <v>105</v>
      </c>
      <c r="R15791" s="36">
        <v>0</v>
      </c>
      <c r="S15791" s="39">
        <f t="shared" si="549"/>
        <v>100</v>
      </c>
      <c r="T15791" s="34" t="s">
        <v>29</v>
      </c>
      <c r="U15791" s="12">
        <f>((alpha*(beta^speed))*(speed^ceta))</f>
        <v>1.3951759503846701</v>
      </c>
      <c r="V15791" s="8">
        <f t="shared" si="550"/>
        <v>100</v>
      </c>
    </row>
    <row r="15792" spans="1:28">
      <c r="A15792" s="34" t="s">
        <v>20</v>
      </c>
      <c r="B15792" s="34" t="s">
        <v>82</v>
      </c>
      <c r="C15792" s="5" t="s">
        <v>242</v>
      </c>
      <c r="D15792" s="35" t="s">
        <v>89</v>
      </c>
      <c r="E15792" s="36" t="s">
        <v>15</v>
      </c>
      <c r="F15792" s="37">
        <v>50</v>
      </c>
      <c r="G15792" s="38">
        <v>-0.06</v>
      </c>
      <c r="H15792" s="34">
        <v>0.9950562490315038</v>
      </c>
      <c r="I15792" s="35">
        <v>20.327179266340565</v>
      </c>
      <c r="J15792" s="35">
        <v>0.94768361512980603</v>
      </c>
      <c r="K15792" s="35">
        <v>-0.6187903823485299</v>
      </c>
      <c r="L15792" s="35">
        <v>0</v>
      </c>
      <c r="M15792" s="35">
        <v>0</v>
      </c>
      <c r="N15792" s="35">
        <v>0</v>
      </c>
      <c r="O15792" s="35">
        <v>0</v>
      </c>
      <c r="P15792" s="36">
        <v>12</v>
      </c>
      <c r="Q15792" s="37">
        <v>105</v>
      </c>
      <c r="R15792" s="36">
        <v>0</v>
      </c>
      <c r="S15792" s="39">
        <f t="shared" si="549"/>
        <v>100</v>
      </c>
      <c r="T15792" s="34" t="s">
        <v>29</v>
      </c>
      <c r="U15792" s="12">
        <f>((alpha*(beta^speed))*(speed^ceta))</f>
        <v>5.4554873479534926E-3</v>
      </c>
      <c r="V15792" s="8">
        <f t="shared" si="550"/>
        <v>100</v>
      </c>
    </row>
    <row r="15793" spans="1:28">
      <c r="A15793" s="34" t="s">
        <v>20</v>
      </c>
      <c r="B15793" s="34" t="s">
        <v>82</v>
      </c>
      <c r="C15793" s="5" t="s">
        <v>243</v>
      </c>
      <c r="D15793" s="35" t="s">
        <v>89</v>
      </c>
      <c r="E15793" s="36" t="s">
        <v>15</v>
      </c>
      <c r="F15793" s="37">
        <v>50</v>
      </c>
      <c r="G15793" s="38">
        <v>-0.06</v>
      </c>
      <c r="H15793" s="34">
        <v>0.99425882172714386</v>
      </c>
      <c r="I15793" s="35">
        <v>-9.5796838112142818E-2</v>
      </c>
      <c r="J15793" s="35">
        <v>8.1761909387448899</v>
      </c>
      <c r="K15793" s="35">
        <v>5.9909826165822935</v>
      </c>
      <c r="L15793" s="35">
        <v>2.3465948914698251</v>
      </c>
      <c r="M15793" s="35">
        <v>2.7876728079596902E-4</v>
      </c>
      <c r="N15793" s="35">
        <v>0</v>
      </c>
      <c r="O15793" s="35">
        <v>0</v>
      </c>
      <c r="P15793" s="36">
        <v>12</v>
      </c>
      <c r="Q15793" s="37">
        <v>84</v>
      </c>
      <c r="R15793" s="36">
        <v>10</v>
      </c>
      <c r="S15793" s="39">
        <f t="shared" si="549"/>
        <v>84</v>
      </c>
      <c r="T15793" s="34" t="s">
        <v>44</v>
      </c>
      <c r="U15793" s="12">
        <f>(alpha+(beta/(1+EXP((((-1)*ceta)+(delta*LN(speed)))+(epsilon*speed)))))</f>
        <v>4.9359198657161762E-4</v>
      </c>
      <c r="V15793" s="8">
        <f t="shared" si="550"/>
        <v>84</v>
      </c>
    </row>
    <row r="15794" spans="1:28">
      <c r="A15794" s="34" t="s">
        <v>20</v>
      </c>
      <c r="B15794" s="34" t="s">
        <v>82</v>
      </c>
      <c r="C15794" s="5" t="s">
        <v>242</v>
      </c>
      <c r="D15794" s="35" t="s">
        <v>89</v>
      </c>
      <c r="E15794" s="36" t="s">
        <v>16</v>
      </c>
      <c r="F15794" s="37">
        <v>50</v>
      </c>
      <c r="G15794" s="38">
        <v>-0.06</v>
      </c>
      <c r="H15794" s="34">
        <v>0.99207767732713514</v>
      </c>
      <c r="I15794" s="35">
        <v>28.153025823872955</v>
      </c>
      <c r="J15794" s="35">
        <v>0.94675427808556911</v>
      </c>
      <c r="K15794" s="35">
        <v>-0.51373756219511768</v>
      </c>
      <c r="L15794" s="35">
        <v>0</v>
      </c>
      <c r="M15794" s="35">
        <v>0</v>
      </c>
      <c r="N15794" s="35">
        <v>0</v>
      </c>
      <c r="O15794" s="35">
        <v>0</v>
      </c>
      <c r="P15794" s="36">
        <v>12</v>
      </c>
      <c r="Q15794" s="37">
        <v>105</v>
      </c>
      <c r="R15794" s="36">
        <v>0</v>
      </c>
      <c r="S15794" s="39">
        <f t="shared" si="549"/>
        <v>100</v>
      </c>
      <c r="T15794" s="34" t="s">
        <v>29</v>
      </c>
      <c r="U15794" s="12">
        <f>((alpha*(beta^speed))*(speed^ceta))</f>
        <v>1.1111625047717654E-2</v>
      </c>
      <c r="V15794" s="8">
        <f t="shared" si="550"/>
        <v>100</v>
      </c>
    </row>
    <row r="15795" spans="1:28">
      <c r="A15795" s="34" t="s">
        <v>20</v>
      </c>
      <c r="B15795" s="34" t="s">
        <v>82</v>
      </c>
      <c r="C15795" s="5" t="s">
        <v>243</v>
      </c>
      <c r="D15795" s="35" t="s">
        <v>89</v>
      </c>
      <c r="E15795" s="36" t="s">
        <v>16</v>
      </c>
      <c r="F15795" s="37">
        <v>50</v>
      </c>
      <c r="G15795" s="38">
        <v>-0.06</v>
      </c>
      <c r="H15795" s="34">
        <v>0.99109402779668099</v>
      </c>
      <c r="I15795" s="35">
        <v>72.239503720012834</v>
      </c>
      <c r="J15795" s="35">
        <v>0.94596104849680396</v>
      </c>
      <c r="K15795" s="35">
        <v>-0.46500775737803041</v>
      </c>
      <c r="L15795" s="35">
        <v>0</v>
      </c>
      <c r="M15795" s="35">
        <v>0</v>
      </c>
      <c r="N15795" s="35">
        <v>0</v>
      </c>
      <c r="O15795" s="35">
        <v>0</v>
      </c>
      <c r="P15795" s="36">
        <v>12</v>
      </c>
      <c r="Q15795" s="37">
        <v>105</v>
      </c>
      <c r="R15795" s="36">
        <v>0</v>
      </c>
      <c r="S15795" s="39">
        <f t="shared" si="549"/>
        <v>100</v>
      </c>
      <c r="T15795" s="34" t="s">
        <v>29</v>
      </c>
      <c r="U15795" s="12">
        <f>((alpha*(beta^speed))*(speed^ceta))</f>
        <v>3.2815923981144045E-2</v>
      </c>
      <c r="V15795" s="8">
        <f t="shared" si="550"/>
        <v>100</v>
      </c>
    </row>
    <row r="15796" spans="1:28">
      <c r="A15796" s="34" t="s">
        <v>20</v>
      </c>
      <c r="B15796" s="34" t="s">
        <v>82</v>
      </c>
      <c r="C15796" s="5" t="s">
        <v>242</v>
      </c>
      <c r="D15796" s="35" t="s">
        <v>89</v>
      </c>
      <c r="E15796" s="36" t="s">
        <v>14</v>
      </c>
      <c r="F15796" s="37">
        <v>50</v>
      </c>
      <c r="G15796" s="38">
        <v>-0.06</v>
      </c>
      <c r="H15796" s="34">
        <v>0.99510317829658268</v>
      </c>
      <c r="I15796" s="35">
        <v>3.8704981965093443</v>
      </c>
      <c r="J15796" s="35">
        <v>-10.665927203426996</v>
      </c>
      <c r="K15796" s="35">
        <v>-1.9875765366231932</v>
      </c>
      <c r="L15796" s="35">
        <v>0</v>
      </c>
      <c r="M15796" s="35">
        <v>0</v>
      </c>
      <c r="N15796" s="35">
        <v>0</v>
      </c>
      <c r="O15796" s="35">
        <v>0</v>
      </c>
      <c r="P15796" s="36">
        <v>12</v>
      </c>
      <c r="Q15796" s="37">
        <v>105</v>
      </c>
      <c r="R15796" s="36">
        <v>13</v>
      </c>
      <c r="S15796" s="39">
        <f t="shared" si="549"/>
        <v>100</v>
      </c>
      <c r="T15796" s="34" t="s">
        <v>50</v>
      </c>
      <c r="U15796" s="12">
        <f>EXP((alpha+(beta/speed))+(ceta*LN(speed)))</f>
        <v>4.5652167540102704E-3</v>
      </c>
      <c r="V15796" s="8">
        <f t="shared" si="550"/>
        <v>100</v>
      </c>
      <c r="AB15796" s="41"/>
    </row>
    <row r="15797" spans="1:28">
      <c r="A15797" s="34" t="s">
        <v>20</v>
      </c>
      <c r="B15797" s="34" t="s">
        <v>82</v>
      </c>
      <c r="C15797" s="5" t="s">
        <v>243</v>
      </c>
      <c r="D15797" s="35" t="s">
        <v>89</v>
      </c>
      <c r="E15797" s="36" t="s">
        <v>14</v>
      </c>
      <c r="F15797" s="37">
        <v>50</v>
      </c>
      <c r="G15797" s="38">
        <v>-0.06</v>
      </c>
      <c r="H15797" s="34">
        <v>0.99571211595994724</v>
      </c>
      <c r="I15797" s="35">
        <v>3.0374595118562331</v>
      </c>
      <c r="J15797" s="35">
        <v>-10.85415292377197</v>
      </c>
      <c r="K15797" s="35">
        <v>-1.9729894153031211</v>
      </c>
      <c r="L15797" s="35">
        <v>0</v>
      </c>
      <c r="M15797" s="35">
        <v>0</v>
      </c>
      <c r="N15797" s="35">
        <v>0</v>
      </c>
      <c r="O15797" s="35">
        <v>0</v>
      </c>
      <c r="P15797" s="36">
        <v>12</v>
      </c>
      <c r="Q15797" s="37">
        <v>105</v>
      </c>
      <c r="R15797" s="36">
        <v>13</v>
      </c>
      <c r="S15797" s="39">
        <f t="shared" si="549"/>
        <v>100</v>
      </c>
      <c r="T15797" s="34" t="s">
        <v>50</v>
      </c>
      <c r="U15797" s="12">
        <f>EXP((alpha+(beta/speed))+(ceta*LN(speed)))</f>
        <v>2.1185274091018533E-3</v>
      </c>
      <c r="V15797" s="8">
        <f t="shared" si="550"/>
        <v>100</v>
      </c>
      <c r="AB15797" s="41"/>
    </row>
    <row r="15798" spans="1:28">
      <c r="A15798" s="34" t="s">
        <v>20</v>
      </c>
      <c r="B15798" s="34" t="s">
        <v>82</v>
      </c>
      <c r="C15798" s="5" t="s">
        <v>242</v>
      </c>
      <c r="D15798" s="35" t="s">
        <v>89</v>
      </c>
      <c r="E15798" s="36" t="s">
        <v>18</v>
      </c>
      <c r="F15798" s="37">
        <v>50</v>
      </c>
      <c r="G15798" s="38">
        <v>-0.06</v>
      </c>
      <c r="H15798" s="34">
        <v>0.99378763866459519</v>
      </c>
      <c r="I15798" s="35">
        <v>2.211789481703248</v>
      </c>
      <c r="J15798" s="35">
        <v>-8.4717231995006816</v>
      </c>
      <c r="K15798" s="35">
        <v>-1.6641514623674316</v>
      </c>
      <c r="L15798" s="35">
        <v>0</v>
      </c>
      <c r="M15798" s="35">
        <v>0</v>
      </c>
      <c r="N15798" s="35">
        <v>0</v>
      </c>
      <c r="O15798" s="35">
        <v>0</v>
      </c>
      <c r="P15798" s="36">
        <v>12</v>
      </c>
      <c r="Q15798" s="37">
        <v>105</v>
      </c>
      <c r="R15798" s="36">
        <v>13</v>
      </c>
      <c r="S15798" s="39">
        <f t="shared" si="549"/>
        <v>100</v>
      </c>
      <c r="T15798" s="34" t="s">
        <v>50</v>
      </c>
      <c r="U15798" s="12">
        <f>EXP((alpha+(beta/speed))+(ceta*LN(speed)))</f>
        <v>3.939787663037075E-3</v>
      </c>
      <c r="V15798" s="8">
        <f t="shared" si="550"/>
        <v>100</v>
      </c>
      <c r="AB15798" s="41"/>
    </row>
    <row r="15799" spans="1:28">
      <c r="A15799" s="34" t="s">
        <v>20</v>
      </c>
      <c r="B15799" s="34" t="s">
        <v>82</v>
      </c>
      <c r="C15799" s="5" t="s">
        <v>243</v>
      </c>
      <c r="D15799" s="35" t="s">
        <v>89</v>
      </c>
      <c r="E15799" s="36" t="s">
        <v>18</v>
      </c>
      <c r="F15799" s="37">
        <v>50</v>
      </c>
      <c r="G15799" s="38">
        <v>-0.06</v>
      </c>
      <c r="H15799" s="34">
        <v>0.98568613334134292</v>
      </c>
      <c r="I15799" s="35">
        <v>0.74529166441049133</v>
      </c>
      <c r="J15799" s="35">
        <v>0.90380352058060953</v>
      </c>
      <c r="K15799" s="35">
        <v>-0.26117233262885603</v>
      </c>
      <c r="L15799" s="35">
        <v>0</v>
      </c>
      <c r="M15799" s="35">
        <v>0</v>
      </c>
      <c r="N15799" s="35">
        <v>0</v>
      </c>
      <c r="O15799" s="35">
        <v>0</v>
      </c>
      <c r="P15799" s="36">
        <v>12</v>
      </c>
      <c r="Q15799" s="37">
        <v>105</v>
      </c>
      <c r="R15799" s="36">
        <v>0</v>
      </c>
      <c r="S15799" s="39">
        <f t="shared" si="549"/>
        <v>100</v>
      </c>
      <c r="T15799" s="34" t="s">
        <v>29</v>
      </c>
      <c r="U15799" s="12">
        <f>((alpha*(beta^speed))*(speed^ceta))</f>
        <v>9.0653477622676392E-6</v>
      </c>
      <c r="V15799" s="8">
        <f t="shared" si="550"/>
        <v>100</v>
      </c>
      <c r="AB15799" s="41"/>
    </row>
    <row r="15800" spans="1:28">
      <c r="A15800" s="34" t="s">
        <v>20</v>
      </c>
      <c r="B15800" s="34" t="s">
        <v>82</v>
      </c>
      <c r="C15800" s="5" t="s">
        <v>242</v>
      </c>
      <c r="D15800" s="35" t="s">
        <v>89</v>
      </c>
      <c r="E15800" s="36" t="s">
        <v>17</v>
      </c>
      <c r="F15800" s="37">
        <v>50</v>
      </c>
      <c r="G15800" s="38">
        <v>-0.06</v>
      </c>
      <c r="H15800" s="34">
        <v>0.98823450080624176</v>
      </c>
      <c r="I15800" s="35">
        <v>1755.7065461363175</v>
      </c>
      <c r="J15800" s="35">
        <v>0.95023571045515542</v>
      </c>
      <c r="K15800" s="35">
        <v>-0.48272315575762598</v>
      </c>
      <c r="L15800" s="35">
        <v>0</v>
      </c>
      <c r="M15800" s="35">
        <v>0</v>
      </c>
      <c r="N15800" s="35">
        <v>0</v>
      </c>
      <c r="O15800" s="35">
        <v>0</v>
      </c>
      <c r="P15800" s="36">
        <v>12</v>
      </c>
      <c r="Q15800" s="37">
        <v>105</v>
      </c>
      <c r="R15800" s="36">
        <v>0</v>
      </c>
      <c r="S15800" s="39">
        <f t="shared" si="549"/>
        <v>100</v>
      </c>
      <c r="T15800" s="34" t="s">
        <v>29</v>
      </c>
      <c r="U15800" s="12">
        <f>((alpha*(beta^speed))*(speed^ceta))</f>
        <v>1.1538261084585246</v>
      </c>
      <c r="V15800" s="8">
        <f t="shared" si="550"/>
        <v>100</v>
      </c>
    </row>
    <row r="15801" spans="1:28">
      <c r="A15801" s="34" t="s">
        <v>20</v>
      </c>
      <c r="B15801" s="34" t="s">
        <v>82</v>
      </c>
      <c r="C15801" s="5" t="s">
        <v>243</v>
      </c>
      <c r="D15801" s="35" t="s">
        <v>89</v>
      </c>
      <c r="E15801" s="36" t="s">
        <v>17</v>
      </c>
      <c r="F15801" s="37">
        <v>50</v>
      </c>
      <c r="G15801" s="38">
        <v>-0.06</v>
      </c>
      <c r="H15801" s="34">
        <v>0.98875399804507524</v>
      </c>
      <c r="I15801" s="35">
        <v>1745.4806586601371</v>
      </c>
      <c r="J15801" s="35">
        <v>0.95077718252388899</v>
      </c>
      <c r="K15801" s="35">
        <v>-0.49569621985171991</v>
      </c>
      <c r="L15801" s="35">
        <v>0</v>
      </c>
      <c r="M15801" s="35">
        <v>0</v>
      </c>
      <c r="N15801" s="35">
        <v>0</v>
      </c>
      <c r="O15801" s="35">
        <v>0</v>
      </c>
      <c r="P15801" s="36">
        <v>12</v>
      </c>
      <c r="Q15801" s="37">
        <v>105</v>
      </c>
      <c r="R15801" s="36">
        <v>0</v>
      </c>
      <c r="S15801" s="39">
        <f t="shared" si="549"/>
        <v>100</v>
      </c>
      <c r="T15801" s="34" t="s">
        <v>29</v>
      </c>
      <c r="U15801" s="12">
        <f>((alpha*(beta^speed))*(speed^ceta))</f>
        <v>1.1439253024121816</v>
      </c>
      <c r="V15801" s="8">
        <f t="shared" si="550"/>
        <v>100</v>
      </c>
    </row>
    <row r="15802" spans="1:28">
      <c r="A15802" s="34" t="s">
        <v>20</v>
      </c>
      <c r="B15802" s="34" t="s">
        <v>82</v>
      </c>
      <c r="C15802" s="5" t="s">
        <v>242</v>
      </c>
      <c r="D15802" s="35" t="s">
        <v>89</v>
      </c>
      <c r="E15802" s="36" t="s">
        <v>15</v>
      </c>
      <c r="F15802" s="37">
        <v>100</v>
      </c>
      <c r="G15802" s="38">
        <v>-0.06</v>
      </c>
      <c r="H15802" s="34">
        <v>0.99435343675520127</v>
      </c>
      <c r="I15802" s="35">
        <v>23.227565901272534</v>
      </c>
      <c r="J15802" s="35">
        <v>0.94949223658787563</v>
      </c>
      <c r="K15802" s="35">
        <v>-0.69086193155409581</v>
      </c>
      <c r="L15802" s="35">
        <v>0</v>
      </c>
      <c r="M15802" s="35">
        <v>0</v>
      </c>
      <c r="N15802" s="35">
        <v>0</v>
      </c>
      <c r="O15802" s="35">
        <v>0</v>
      </c>
      <c r="P15802" s="36">
        <v>12</v>
      </c>
      <c r="Q15802" s="37">
        <v>105</v>
      </c>
      <c r="R15802" s="36">
        <v>0</v>
      </c>
      <c r="S15802" s="39">
        <f t="shared" si="549"/>
        <v>100</v>
      </c>
      <c r="T15802" s="34" t="s">
        <v>29</v>
      </c>
      <c r="U15802" s="12">
        <f>((alpha*(beta^speed))*(speed^ceta))</f>
        <v>5.4127958912432647E-3</v>
      </c>
      <c r="V15802" s="8">
        <f t="shared" si="550"/>
        <v>100</v>
      </c>
    </row>
    <row r="15803" spans="1:28">
      <c r="A15803" s="34" t="s">
        <v>20</v>
      </c>
      <c r="B15803" s="34" t="s">
        <v>82</v>
      </c>
      <c r="C15803" s="5" t="s">
        <v>243</v>
      </c>
      <c r="D15803" s="35" t="s">
        <v>89</v>
      </c>
      <c r="E15803" s="36" t="s">
        <v>15</v>
      </c>
      <c r="F15803" s="37">
        <v>100</v>
      </c>
      <c r="G15803" s="38">
        <v>-0.06</v>
      </c>
      <c r="H15803" s="34">
        <v>0.99383618235588977</v>
      </c>
      <c r="I15803" s="35">
        <v>-0.23901592986565898</v>
      </c>
      <c r="J15803" s="35">
        <v>7.4976152402785665</v>
      </c>
      <c r="K15803" s="35">
        <v>7.1588390582622115</v>
      </c>
      <c r="L15803" s="35">
        <v>2.8413229010614911</v>
      </c>
      <c r="M15803" s="35">
        <v>-2.428714135476448E-2</v>
      </c>
      <c r="N15803" s="35">
        <v>0</v>
      </c>
      <c r="O15803" s="35">
        <v>0</v>
      </c>
      <c r="P15803" s="36">
        <v>12</v>
      </c>
      <c r="Q15803" s="37">
        <v>86</v>
      </c>
      <c r="R15803" s="36">
        <v>10</v>
      </c>
      <c r="S15803" s="39">
        <f t="shared" si="549"/>
        <v>86</v>
      </c>
      <c r="T15803" s="34" t="s">
        <v>44</v>
      </c>
      <c r="U15803" s="12">
        <f>(alpha+(beta/(1+EXP((((-1)*ceta)+(delta*LN(speed)))+(epsilon*speed)))))</f>
        <v>1.091397062150945E-3</v>
      </c>
      <c r="V15803" s="8">
        <f t="shared" si="550"/>
        <v>86</v>
      </c>
    </row>
    <row r="15804" spans="1:28">
      <c r="A15804" s="34" t="s">
        <v>20</v>
      </c>
      <c r="B15804" s="34" t="s">
        <v>82</v>
      </c>
      <c r="C15804" s="5" t="s">
        <v>242</v>
      </c>
      <c r="D15804" s="35" t="s">
        <v>89</v>
      </c>
      <c r="E15804" s="36" t="s">
        <v>16</v>
      </c>
      <c r="F15804" s="37">
        <v>100</v>
      </c>
      <c r="G15804" s="38">
        <v>-0.06</v>
      </c>
      <c r="H15804" s="34">
        <v>0.99120348915128242</v>
      </c>
      <c r="I15804" s="35">
        <v>28.461937354780328</v>
      </c>
      <c r="J15804" s="35">
        <v>0.94728606617208977</v>
      </c>
      <c r="K15804" s="35">
        <v>-0.52963007309448962</v>
      </c>
      <c r="L15804" s="35">
        <v>0</v>
      </c>
      <c r="M15804" s="35">
        <v>0</v>
      </c>
      <c r="N15804" s="35">
        <v>0</v>
      </c>
      <c r="O15804" s="35">
        <v>0</v>
      </c>
      <c r="P15804" s="36">
        <v>12</v>
      </c>
      <c r="Q15804" s="37">
        <v>105</v>
      </c>
      <c r="R15804" s="36">
        <v>0</v>
      </c>
      <c r="S15804" s="39">
        <f t="shared" si="549"/>
        <v>100</v>
      </c>
      <c r="T15804" s="34" t="s">
        <v>29</v>
      </c>
      <c r="U15804" s="12">
        <f>((alpha*(beta^speed))*(speed^ceta))</f>
        <v>1.1043817840473372E-2</v>
      </c>
      <c r="V15804" s="8">
        <f t="shared" si="550"/>
        <v>100</v>
      </c>
    </row>
    <row r="15805" spans="1:28">
      <c r="A15805" s="34" t="s">
        <v>20</v>
      </c>
      <c r="B15805" s="34" t="s">
        <v>82</v>
      </c>
      <c r="C15805" s="5" t="s">
        <v>243</v>
      </c>
      <c r="D15805" s="35" t="s">
        <v>89</v>
      </c>
      <c r="E15805" s="36" t="s">
        <v>16</v>
      </c>
      <c r="F15805" s="37">
        <v>100</v>
      </c>
      <c r="G15805" s="38">
        <v>-0.06</v>
      </c>
      <c r="H15805" s="34">
        <v>0.98994026582420402</v>
      </c>
      <c r="I15805" s="35">
        <v>73.374595711552359</v>
      </c>
      <c r="J15805" s="35">
        <v>0.94678458561275303</v>
      </c>
      <c r="K15805" s="35">
        <v>-0.48451852772237652</v>
      </c>
      <c r="L15805" s="35">
        <v>0</v>
      </c>
      <c r="M15805" s="35">
        <v>0</v>
      </c>
      <c r="N15805" s="35">
        <v>0</v>
      </c>
      <c r="O15805" s="35">
        <v>0</v>
      </c>
      <c r="P15805" s="36">
        <v>12</v>
      </c>
      <c r="Q15805" s="37">
        <v>105</v>
      </c>
      <c r="R15805" s="36">
        <v>0</v>
      </c>
      <c r="S15805" s="39">
        <f t="shared" si="549"/>
        <v>100</v>
      </c>
      <c r="T15805" s="34" t="s">
        <v>29</v>
      </c>
      <c r="U15805" s="12">
        <f>((alpha*(beta^speed))*(speed^ceta))</f>
        <v>3.3237360858236149E-2</v>
      </c>
      <c r="V15805" s="8">
        <f t="shared" si="550"/>
        <v>100</v>
      </c>
    </row>
    <row r="15806" spans="1:28">
      <c r="A15806" s="34" t="s">
        <v>20</v>
      </c>
      <c r="B15806" s="34" t="s">
        <v>82</v>
      </c>
      <c r="C15806" s="5" t="s">
        <v>242</v>
      </c>
      <c r="D15806" s="35" t="s">
        <v>89</v>
      </c>
      <c r="E15806" s="36" t="s">
        <v>14</v>
      </c>
      <c r="F15806" s="37">
        <v>100</v>
      </c>
      <c r="G15806" s="38">
        <v>-0.06</v>
      </c>
      <c r="H15806" s="34">
        <v>0.99409622736087822</v>
      </c>
      <c r="I15806" s="35">
        <v>3.8162602487984736</v>
      </c>
      <c r="J15806" s="35">
        <v>-10.694025953686534</v>
      </c>
      <c r="K15806" s="35">
        <v>-1.9796255798834859</v>
      </c>
      <c r="L15806" s="35">
        <v>0</v>
      </c>
      <c r="M15806" s="35">
        <v>0</v>
      </c>
      <c r="N15806" s="35">
        <v>0</v>
      </c>
      <c r="O15806" s="35">
        <v>0</v>
      </c>
      <c r="P15806" s="36">
        <v>12</v>
      </c>
      <c r="Q15806" s="37">
        <v>105</v>
      </c>
      <c r="R15806" s="36">
        <v>13</v>
      </c>
      <c r="S15806" s="39">
        <f t="shared" si="549"/>
        <v>100</v>
      </c>
      <c r="T15806" s="34" t="s">
        <v>50</v>
      </c>
      <c r="U15806" s="12">
        <f>EXP((alpha+(beta/speed))+(ceta*LN(speed)))</f>
        <v>4.4842110360633807E-3</v>
      </c>
      <c r="V15806" s="8">
        <f t="shared" si="550"/>
        <v>100</v>
      </c>
      <c r="AB15806" s="41"/>
    </row>
    <row r="15807" spans="1:28">
      <c r="A15807" s="34" t="s">
        <v>20</v>
      </c>
      <c r="B15807" s="34" t="s">
        <v>82</v>
      </c>
      <c r="C15807" s="5" t="s">
        <v>243</v>
      </c>
      <c r="D15807" s="35" t="s">
        <v>89</v>
      </c>
      <c r="E15807" s="36" t="s">
        <v>14</v>
      </c>
      <c r="F15807" s="37">
        <v>100</v>
      </c>
      <c r="G15807" s="38">
        <v>-0.06</v>
      </c>
      <c r="H15807" s="34">
        <v>0.99500362130056708</v>
      </c>
      <c r="I15807" s="35">
        <v>2.8474091927920497</v>
      </c>
      <c r="J15807" s="35">
        <v>-10.093465051422609</v>
      </c>
      <c r="K15807" s="35">
        <v>-1.933968420324885</v>
      </c>
      <c r="L15807" s="35">
        <v>0</v>
      </c>
      <c r="M15807" s="35">
        <v>0</v>
      </c>
      <c r="N15807" s="35">
        <v>0</v>
      </c>
      <c r="O15807" s="35">
        <v>0</v>
      </c>
      <c r="P15807" s="36">
        <v>12</v>
      </c>
      <c r="Q15807" s="37">
        <v>105</v>
      </c>
      <c r="R15807" s="36">
        <v>13</v>
      </c>
      <c r="S15807" s="39">
        <f t="shared" si="549"/>
        <v>100</v>
      </c>
      <c r="T15807" s="34" t="s">
        <v>50</v>
      </c>
      <c r="U15807" s="12">
        <f>EXP((alpha+(beta/speed))+(ceta*LN(speed)))</f>
        <v>2.1127197771052858E-3</v>
      </c>
      <c r="V15807" s="8">
        <f t="shared" si="550"/>
        <v>100</v>
      </c>
      <c r="AB15807" s="41"/>
    </row>
    <row r="15808" spans="1:28">
      <c r="A15808" s="34" t="s">
        <v>20</v>
      </c>
      <c r="B15808" s="34" t="s">
        <v>82</v>
      </c>
      <c r="C15808" s="5" t="s">
        <v>242</v>
      </c>
      <c r="D15808" s="35" t="s">
        <v>89</v>
      </c>
      <c r="E15808" s="36" t="s">
        <v>18</v>
      </c>
      <c r="F15808" s="37">
        <v>100</v>
      </c>
      <c r="G15808" s="38">
        <v>-0.06</v>
      </c>
      <c r="H15808" s="34">
        <v>0.99306772134560128</v>
      </c>
      <c r="I15808" s="35">
        <v>2.2408905260849603</v>
      </c>
      <c r="J15808" s="35">
        <v>-8.8221323687741382</v>
      </c>
      <c r="K15808" s="35">
        <v>-1.6706598152064918</v>
      </c>
      <c r="L15808" s="35">
        <v>0</v>
      </c>
      <c r="M15808" s="35">
        <v>0</v>
      </c>
      <c r="N15808" s="35">
        <v>0</v>
      </c>
      <c r="O15808" s="35">
        <v>0</v>
      </c>
      <c r="P15808" s="36">
        <v>12</v>
      </c>
      <c r="Q15808" s="37">
        <v>105</v>
      </c>
      <c r="R15808" s="36">
        <v>13</v>
      </c>
      <c r="S15808" s="39">
        <f t="shared" si="549"/>
        <v>100</v>
      </c>
      <c r="T15808" s="34" t="s">
        <v>50</v>
      </c>
      <c r="U15808" s="12">
        <f>EXP((alpha+(beta/speed))+(ceta*LN(speed)))</f>
        <v>3.9225882722938423E-3</v>
      </c>
      <c r="V15808" s="8">
        <f t="shared" si="550"/>
        <v>100</v>
      </c>
      <c r="AB15808" s="41"/>
    </row>
    <row r="15809" spans="1:28">
      <c r="A15809" s="34" t="s">
        <v>20</v>
      </c>
      <c r="B15809" s="34" t="s">
        <v>82</v>
      </c>
      <c r="C15809" s="5" t="s">
        <v>243</v>
      </c>
      <c r="D15809" s="35" t="s">
        <v>89</v>
      </c>
      <c r="E15809" s="36" t="s">
        <v>18</v>
      </c>
      <c r="F15809" s="37">
        <v>100</v>
      </c>
      <c r="G15809" s="38">
        <v>-0.06</v>
      </c>
      <c r="H15809" s="34">
        <v>0.98475933246198588</v>
      </c>
      <c r="I15809" s="35">
        <v>0.78733572907377469</v>
      </c>
      <c r="J15809" s="35">
        <v>0.90403033033057512</v>
      </c>
      <c r="K15809" s="35">
        <v>-0.28553353409456933</v>
      </c>
      <c r="L15809" s="35">
        <v>0</v>
      </c>
      <c r="M15809" s="35">
        <v>0</v>
      </c>
      <c r="N15809" s="35">
        <v>0</v>
      </c>
      <c r="O15809" s="35">
        <v>0</v>
      </c>
      <c r="P15809" s="36">
        <v>12</v>
      </c>
      <c r="Q15809" s="37">
        <v>105</v>
      </c>
      <c r="R15809" s="36">
        <v>0</v>
      </c>
      <c r="S15809" s="39">
        <f t="shared" si="549"/>
        <v>100</v>
      </c>
      <c r="T15809" s="34" t="s">
        <v>29</v>
      </c>
      <c r="U15809" s="12">
        <f>((alpha*(beta^speed))*(speed^ceta))</f>
        <v>8.7779484744070829E-6</v>
      </c>
      <c r="V15809" s="8">
        <f t="shared" si="550"/>
        <v>100</v>
      </c>
      <c r="AB15809" s="41"/>
    </row>
    <row r="15810" spans="1:28">
      <c r="A15810" s="34" t="s">
        <v>20</v>
      </c>
      <c r="B15810" s="34" t="s">
        <v>82</v>
      </c>
      <c r="C15810" s="5" t="s">
        <v>242</v>
      </c>
      <c r="D15810" s="35" t="s">
        <v>89</v>
      </c>
      <c r="E15810" s="36" t="s">
        <v>17</v>
      </c>
      <c r="F15810" s="37">
        <v>100</v>
      </c>
      <c r="G15810" s="38">
        <v>-0.06</v>
      </c>
      <c r="H15810" s="34">
        <v>0.98622399309257736</v>
      </c>
      <c r="I15810" s="35">
        <v>1654.1041881121143</v>
      </c>
      <c r="J15810" s="35">
        <v>0.95002335882472522</v>
      </c>
      <c r="K15810" s="35">
        <v>-0.470902148780459</v>
      </c>
      <c r="L15810" s="35">
        <v>0</v>
      </c>
      <c r="M15810" s="35">
        <v>0</v>
      </c>
      <c r="N15810" s="35">
        <v>0</v>
      </c>
      <c r="O15810" s="35">
        <v>0</v>
      </c>
      <c r="P15810" s="36">
        <v>12</v>
      </c>
      <c r="Q15810" s="37">
        <v>105</v>
      </c>
      <c r="R15810" s="36">
        <v>0</v>
      </c>
      <c r="S15810" s="39">
        <f t="shared" ref="S15810:S15873" si="551">V15810</f>
        <v>100</v>
      </c>
      <c r="T15810" s="34" t="s">
        <v>29</v>
      </c>
      <c r="U15810" s="12">
        <f>((alpha*(beta^speed))*(speed^ceta))</f>
        <v>1.1225015076970939</v>
      </c>
      <c r="V15810" s="8">
        <f t="shared" ref="V15810:V15873" si="552">IF($V$1&lt;P15810,P15810,IF($V$1&gt;Q15810,Q15810,$V$1))</f>
        <v>100</v>
      </c>
    </row>
    <row r="15811" spans="1:28">
      <c r="A15811" s="34" t="s">
        <v>20</v>
      </c>
      <c r="B15811" s="34" t="s">
        <v>82</v>
      </c>
      <c r="C15811" s="5" t="s">
        <v>243</v>
      </c>
      <c r="D15811" s="35" t="s">
        <v>89</v>
      </c>
      <c r="E15811" s="36" t="s">
        <v>17</v>
      </c>
      <c r="F15811" s="37">
        <v>100</v>
      </c>
      <c r="G15811" s="38">
        <v>-0.06</v>
      </c>
      <c r="H15811" s="34">
        <v>0.98634526772496545</v>
      </c>
      <c r="I15811" s="35">
        <v>14.795008745664523</v>
      </c>
      <c r="J15811" s="35">
        <v>-24.531987286257465</v>
      </c>
      <c r="K15811" s="35">
        <v>-2.8832064597776514</v>
      </c>
      <c r="L15811" s="35">
        <v>0</v>
      </c>
      <c r="M15811" s="35">
        <v>0</v>
      </c>
      <c r="N15811" s="35">
        <v>0</v>
      </c>
      <c r="O15811" s="35">
        <v>0</v>
      </c>
      <c r="P15811" s="36">
        <v>12</v>
      </c>
      <c r="Q15811" s="37">
        <v>105</v>
      </c>
      <c r="R15811" s="36">
        <v>13</v>
      </c>
      <c r="S15811" s="39">
        <f t="shared" si="551"/>
        <v>100</v>
      </c>
      <c r="T15811" s="34" t="s">
        <v>50</v>
      </c>
      <c r="U15811" s="12">
        <f>EXP((alpha+(beta/speed))+(ceta*LN(speed)))</f>
        <v>3.5680971560641099</v>
      </c>
      <c r="V15811" s="8">
        <f t="shared" si="552"/>
        <v>100</v>
      </c>
    </row>
    <row r="15812" spans="1:28">
      <c r="A15812" s="34" t="s">
        <v>20</v>
      </c>
      <c r="B15812" s="34" t="s">
        <v>82</v>
      </c>
      <c r="C15812" s="5" t="s">
        <v>242</v>
      </c>
      <c r="D15812" s="35" t="s">
        <v>89</v>
      </c>
      <c r="E15812" s="36" t="s">
        <v>15</v>
      </c>
      <c r="F15812" s="37">
        <v>0</v>
      </c>
      <c r="G15812" s="38">
        <v>-0.04</v>
      </c>
      <c r="H15812" s="34">
        <v>0.99655340609902032</v>
      </c>
      <c r="I15812" s="35">
        <v>-4.6886091607673763E-2</v>
      </c>
      <c r="J15812" s="35">
        <v>47.726532225812264</v>
      </c>
      <c r="K15812" s="35">
        <v>7.9928068462438925E-2</v>
      </c>
      <c r="L15812" s="35">
        <v>1.0323217374618783</v>
      </c>
      <c r="M15812" s="35">
        <v>2.2357789535132691E-2</v>
      </c>
      <c r="N15812" s="35">
        <v>0</v>
      </c>
      <c r="O15812" s="35">
        <v>0</v>
      </c>
      <c r="P15812" s="36">
        <v>12</v>
      </c>
      <c r="Q15812" s="37">
        <v>100</v>
      </c>
      <c r="R15812" s="36">
        <v>10</v>
      </c>
      <c r="S15812" s="39">
        <f t="shared" si="551"/>
        <v>100</v>
      </c>
      <c r="T15812" s="34" t="s">
        <v>44</v>
      </c>
      <c r="U15812" s="12">
        <f>(alpha+(beta/(1+EXP((((-1)*ceta)+(delta*LN(speed)))+(epsilon*speed)))))</f>
        <v>6.9222808565119059E-4</v>
      </c>
      <c r="V15812" s="8">
        <f t="shared" si="552"/>
        <v>100</v>
      </c>
    </row>
    <row r="15813" spans="1:28">
      <c r="A15813" s="34" t="s">
        <v>20</v>
      </c>
      <c r="B15813" s="34" t="s">
        <v>82</v>
      </c>
      <c r="C15813" s="5" t="s">
        <v>243</v>
      </c>
      <c r="D15813" s="35" t="s">
        <v>89</v>
      </c>
      <c r="E15813" s="36" t="s">
        <v>15</v>
      </c>
      <c r="F15813" s="37">
        <v>0</v>
      </c>
      <c r="G15813" s="38">
        <v>-0.04</v>
      </c>
      <c r="H15813" s="34">
        <v>0.99600426813291565</v>
      </c>
      <c r="I15813" s="35">
        <v>49.644960540079566</v>
      </c>
      <c r="J15813" s="35">
        <v>0.96019695435466079</v>
      </c>
      <c r="K15813" s="35">
        <v>-0.71589489089213654</v>
      </c>
      <c r="L15813" s="35">
        <v>0</v>
      </c>
      <c r="M15813" s="35">
        <v>0</v>
      </c>
      <c r="N15813" s="35">
        <v>0</v>
      </c>
      <c r="O15813" s="35">
        <v>0</v>
      </c>
      <c r="P15813" s="36">
        <v>12</v>
      </c>
      <c r="Q15813" s="37">
        <v>105</v>
      </c>
      <c r="R15813" s="36">
        <v>0</v>
      </c>
      <c r="S15813" s="39">
        <f t="shared" si="551"/>
        <v>100</v>
      </c>
      <c r="T15813" s="34" t="s">
        <v>29</v>
      </c>
      <c r="U15813" s="12">
        <f>((alpha*(beta^speed))*(speed^ceta))</f>
        <v>3.1631355115027286E-2</v>
      </c>
      <c r="V15813" s="8">
        <f t="shared" si="552"/>
        <v>100</v>
      </c>
    </row>
    <row r="15814" spans="1:28">
      <c r="A15814" s="34" t="s">
        <v>20</v>
      </c>
      <c r="B15814" s="34" t="s">
        <v>82</v>
      </c>
      <c r="C15814" s="5" t="s">
        <v>242</v>
      </c>
      <c r="D15814" s="35" t="s">
        <v>89</v>
      </c>
      <c r="E15814" s="36" t="s">
        <v>16</v>
      </c>
      <c r="F15814" s="37">
        <v>0</v>
      </c>
      <c r="G15814" s="38">
        <v>-0.04</v>
      </c>
      <c r="H15814" s="34">
        <v>0.99229875757281405</v>
      </c>
      <c r="I15814" s="35">
        <v>-6.2331512980654272E-2</v>
      </c>
      <c r="J15814" s="35">
        <v>60.317915428323424</v>
      </c>
      <c r="K15814" s="35">
        <v>0.1128512720230101</v>
      </c>
      <c r="L15814" s="35">
        <v>0.86165613423123522</v>
      </c>
      <c r="M15814" s="35">
        <v>2.7262111280033197E-2</v>
      </c>
      <c r="N15814" s="35">
        <v>0</v>
      </c>
      <c r="O15814" s="35">
        <v>0</v>
      </c>
      <c r="P15814" s="36">
        <v>12</v>
      </c>
      <c r="Q15814" s="37">
        <v>105</v>
      </c>
      <c r="R15814" s="36">
        <v>10</v>
      </c>
      <c r="S15814" s="39">
        <f t="shared" si="551"/>
        <v>100</v>
      </c>
      <c r="T15814" s="34" t="s">
        <v>44</v>
      </c>
      <c r="U15814" s="12">
        <f>(alpha+(beta/(1+EXP((((-1)*ceta)+(delta*LN(speed)))+(epsilon*speed)))))</f>
        <v>2.1145103050368208E-2</v>
      </c>
      <c r="V15814" s="8">
        <f t="shared" si="552"/>
        <v>100</v>
      </c>
    </row>
    <row r="15815" spans="1:28">
      <c r="A15815" s="34" t="s">
        <v>20</v>
      </c>
      <c r="B15815" s="34" t="s">
        <v>82</v>
      </c>
      <c r="C15815" s="5" t="s">
        <v>243</v>
      </c>
      <c r="D15815" s="35" t="s">
        <v>89</v>
      </c>
      <c r="E15815" s="36" t="s">
        <v>16</v>
      </c>
      <c r="F15815" s="37">
        <v>0</v>
      </c>
      <c r="G15815" s="38">
        <v>-0.04</v>
      </c>
      <c r="H15815" s="34">
        <v>0.99114429751477096</v>
      </c>
      <c r="I15815" s="35">
        <v>-0.17056856572574014</v>
      </c>
      <c r="J15815" s="35">
        <v>105.35196117039895</v>
      </c>
      <c r="K15815" s="35">
        <v>0.7434538292223184</v>
      </c>
      <c r="L15815" s="35">
        <v>0.88655356114018125</v>
      </c>
      <c r="M15815" s="35">
        <v>2.7250214648968787E-2</v>
      </c>
      <c r="N15815" s="35">
        <v>0</v>
      </c>
      <c r="O15815" s="35">
        <v>0</v>
      </c>
      <c r="P15815" s="36">
        <v>12</v>
      </c>
      <c r="Q15815" s="37">
        <v>105</v>
      </c>
      <c r="R15815" s="36">
        <v>10</v>
      </c>
      <c r="S15815" s="39">
        <f t="shared" si="551"/>
        <v>100</v>
      </c>
      <c r="T15815" s="34" t="s">
        <v>44</v>
      </c>
      <c r="U15815" s="12">
        <f>(alpha+(beta/(1+EXP((((-1)*ceta)+(delta*LN(speed)))+(epsilon*speed)))))</f>
        <v>7.3742599065763581E-2</v>
      </c>
      <c r="V15815" s="8">
        <f t="shared" si="552"/>
        <v>100</v>
      </c>
    </row>
    <row r="15816" spans="1:28">
      <c r="A15816" s="34" t="s">
        <v>20</v>
      </c>
      <c r="B15816" s="34" t="s">
        <v>82</v>
      </c>
      <c r="C15816" s="5" t="s">
        <v>242</v>
      </c>
      <c r="D15816" s="35" t="s">
        <v>89</v>
      </c>
      <c r="E15816" s="36" t="s">
        <v>14</v>
      </c>
      <c r="F15816" s="37">
        <v>0</v>
      </c>
      <c r="G15816" s="38">
        <v>-0.04</v>
      </c>
      <c r="H15816" s="34">
        <v>0.99519688308318821</v>
      </c>
      <c r="I15816" s="35">
        <v>1.1394666888777119</v>
      </c>
      <c r="J15816" s="35">
        <v>9.741617289375322E-2</v>
      </c>
      <c r="K15816" s="35">
        <v>0.46596232719680641</v>
      </c>
      <c r="L15816" s="35">
        <v>0</v>
      </c>
      <c r="M15816" s="35">
        <v>0</v>
      </c>
      <c r="N15816" s="35">
        <v>0</v>
      </c>
      <c r="O15816" s="35">
        <v>0</v>
      </c>
      <c r="P15816" s="36">
        <v>12</v>
      </c>
      <c r="Q15816" s="37">
        <v>105</v>
      </c>
      <c r="R15816" s="36">
        <v>2</v>
      </c>
      <c r="S15816" s="39">
        <f t="shared" si="551"/>
        <v>100</v>
      </c>
      <c r="T15816" s="34" t="s">
        <v>31</v>
      </c>
      <c r="U15816" s="12">
        <f>((alpha+(beta*speed))^((-1)/ceta))</f>
        <v>5.9593894414105841E-3</v>
      </c>
      <c r="V15816" s="8">
        <f t="shared" si="552"/>
        <v>100</v>
      </c>
      <c r="AB15816" s="41"/>
    </row>
    <row r="15817" spans="1:28">
      <c r="A15817" s="34" t="s">
        <v>20</v>
      </c>
      <c r="B15817" s="34" t="s">
        <v>82</v>
      </c>
      <c r="C15817" s="5" t="s">
        <v>243</v>
      </c>
      <c r="D15817" s="35" t="s">
        <v>89</v>
      </c>
      <c r="E15817" s="36" t="s">
        <v>14</v>
      </c>
      <c r="F15817" s="37">
        <v>0</v>
      </c>
      <c r="G15817" s="38">
        <v>-0.04</v>
      </c>
      <c r="H15817" s="34">
        <v>0.99607175858148889</v>
      </c>
      <c r="I15817" s="35">
        <v>0.96860849422615758</v>
      </c>
      <c r="J15817" s="35">
        <v>0.98305262845279018</v>
      </c>
      <c r="K15817" s="35">
        <v>-0.94328208226069055</v>
      </c>
      <c r="L15817" s="35">
        <v>0</v>
      </c>
      <c r="M15817" s="35">
        <v>0</v>
      </c>
      <c r="N15817" s="35">
        <v>0</v>
      </c>
      <c r="O15817" s="35">
        <v>0</v>
      </c>
      <c r="P15817" s="36">
        <v>12</v>
      </c>
      <c r="Q15817" s="37">
        <v>105</v>
      </c>
      <c r="R15817" s="36">
        <v>0</v>
      </c>
      <c r="S15817" s="39">
        <f t="shared" si="551"/>
        <v>100</v>
      </c>
      <c r="T15817" s="34" t="s">
        <v>29</v>
      </c>
      <c r="U15817" s="12">
        <f>((alpha*(beta^speed))*(speed^ceta))</f>
        <v>2.2764650232783407E-3</v>
      </c>
      <c r="V15817" s="8">
        <f t="shared" si="552"/>
        <v>100</v>
      </c>
      <c r="AB15817" s="41"/>
    </row>
    <row r="15818" spans="1:28">
      <c r="A15818" s="34" t="s">
        <v>20</v>
      </c>
      <c r="B15818" s="34" t="s">
        <v>82</v>
      </c>
      <c r="C15818" s="5" t="s">
        <v>242</v>
      </c>
      <c r="D15818" s="35" t="s">
        <v>89</v>
      </c>
      <c r="E15818" s="36" t="s">
        <v>18</v>
      </c>
      <c r="F15818" s="37">
        <v>0</v>
      </c>
      <c r="G15818" s="38">
        <v>-0.04</v>
      </c>
      <c r="H15818" s="34">
        <v>0.99305874688661444</v>
      </c>
      <c r="I15818" s="35">
        <v>2.7090815155481831</v>
      </c>
      <c r="J15818" s="35">
        <v>-10.706312192886623</v>
      </c>
      <c r="K15818" s="35">
        <v>-1.7291568046534653</v>
      </c>
      <c r="L15818" s="35">
        <v>0</v>
      </c>
      <c r="M15818" s="35">
        <v>0</v>
      </c>
      <c r="N15818" s="35">
        <v>0</v>
      </c>
      <c r="O15818" s="35">
        <v>0</v>
      </c>
      <c r="P15818" s="36">
        <v>12</v>
      </c>
      <c r="Q15818" s="37">
        <v>105</v>
      </c>
      <c r="R15818" s="36">
        <v>13</v>
      </c>
      <c r="S15818" s="39">
        <f t="shared" si="551"/>
        <v>100</v>
      </c>
      <c r="T15818" s="34" t="s">
        <v>50</v>
      </c>
      <c r="U15818" s="12">
        <f>EXP((alpha+(beta/speed))+(ceta*LN(speed)))</f>
        <v>4.6960057591172843E-3</v>
      </c>
      <c r="V15818" s="8">
        <f t="shared" si="552"/>
        <v>100</v>
      </c>
      <c r="AB15818" s="41"/>
    </row>
    <row r="15819" spans="1:28">
      <c r="A15819" s="34" t="s">
        <v>20</v>
      </c>
      <c r="B15819" s="34" t="s">
        <v>82</v>
      </c>
      <c r="C15819" s="5" t="s">
        <v>243</v>
      </c>
      <c r="D15819" s="35" t="s">
        <v>89</v>
      </c>
      <c r="E15819" s="36" t="s">
        <v>18</v>
      </c>
      <c r="F15819" s="37">
        <v>0</v>
      </c>
      <c r="G15819" s="38">
        <v>-0.04</v>
      </c>
      <c r="H15819" s="34">
        <v>0.98591355409331682</v>
      </c>
      <c r="I15819" s="35">
        <v>0.70844190000076535</v>
      </c>
      <c r="J15819" s="35">
        <v>0.92168860721918555</v>
      </c>
      <c r="K15819" s="35">
        <v>-0.28284298788584789</v>
      </c>
      <c r="L15819" s="35">
        <v>0</v>
      </c>
      <c r="M15819" s="35">
        <v>0</v>
      </c>
      <c r="N15819" s="35">
        <v>0</v>
      </c>
      <c r="O15819" s="35">
        <v>0</v>
      </c>
      <c r="P15819" s="36">
        <v>12</v>
      </c>
      <c r="Q15819" s="37">
        <v>105</v>
      </c>
      <c r="R15819" s="36">
        <v>0</v>
      </c>
      <c r="S15819" s="39">
        <f t="shared" si="551"/>
        <v>100</v>
      </c>
      <c r="T15819" s="34" t="s">
        <v>29</v>
      </c>
      <c r="U15819" s="12">
        <f>((alpha*(beta^speed))*(speed^ceta))</f>
        <v>5.5340132452346029E-5</v>
      </c>
      <c r="V15819" s="8">
        <f t="shared" si="552"/>
        <v>100</v>
      </c>
      <c r="AB15819" s="41"/>
    </row>
    <row r="15820" spans="1:28">
      <c r="A15820" s="34" t="s">
        <v>20</v>
      </c>
      <c r="B15820" s="34" t="s">
        <v>82</v>
      </c>
      <c r="C15820" s="5" t="s">
        <v>242</v>
      </c>
      <c r="D15820" s="35" t="s">
        <v>89</v>
      </c>
      <c r="E15820" s="36" t="s">
        <v>17</v>
      </c>
      <c r="F15820" s="37">
        <v>0</v>
      </c>
      <c r="G15820" s="38">
        <v>-0.04</v>
      </c>
      <c r="H15820" s="34">
        <v>0.98839104242860576</v>
      </c>
      <c r="I15820" s="35">
        <v>2381.6385975687926</v>
      </c>
      <c r="J15820" s="35">
        <v>0.96434733965961783</v>
      </c>
      <c r="K15820" s="35">
        <v>-0.55668778004339636</v>
      </c>
      <c r="L15820" s="35">
        <v>0</v>
      </c>
      <c r="M15820" s="35">
        <v>0</v>
      </c>
      <c r="N15820" s="35">
        <v>0</v>
      </c>
      <c r="O15820" s="35">
        <v>0</v>
      </c>
      <c r="P15820" s="36">
        <v>12</v>
      </c>
      <c r="Q15820" s="37">
        <v>105</v>
      </c>
      <c r="R15820" s="36">
        <v>0</v>
      </c>
      <c r="S15820" s="39">
        <f t="shared" si="551"/>
        <v>100</v>
      </c>
      <c r="T15820" s="34" t="s">
        <v>29</v>
      </c>
      <c r="U15820" s="12">
        <f>((alpha*(beta^speed))*(speed^ceta))</f>
        <v>4.8623808598206661</v>
      </c>
      <c r="V15820" s="8">
        <f t="shared" si="552"/>
        <v>100</v>
      </c>
    </row>
    <row r="15821" spans="1:28">
      <c r="A15821" s="34" t="s">
        <v>20</v>
      </c>
      <c r="B15821" s="34" t="s">
        <v>82</v>
      </c>
      <c r="C15821" s="5" t="s">
        <v>243</v>
      </c>
      <c r="D15821" s="35" t="s">
        <v>89</v>
      </c>
      <c r="E15821" s="36" t="s">
        <v>17</v>
      </c>
      <c r="F15821" s="37">
        <v>0</v>
      </c>
      <c r="G15821" s="38">
        <v>-0.04</v>
      </c>
      <c r="H15821" s="34">
        <v>0.98894976440485038</v>
      </c>
      <c r="I15821" s="35">
        <v>2405.0994665888265</v>
      </c>
      <c r="J15821" s="35">
        <v>0.96504760722216731</v>
      </c>
      <c r="K15821" s="35">
        <v>-0.57654644089669405</v>
      </c>
      <c r="L15821" s="35">
        <v>0</v>
      </c>
      <c r="M15821" s="35">
        <v>0</v>
      </c>
      <c r="N15821" s="35">
        <v>0</v>
      </c>
      <c r="O15821" s="35">
        <v>0</v>
      </c>
      <c r="P15821" s="36">
        <v>12</v>
      </c>
      <c r="Q15821" s="37">
        <v>105</v>
      </c>
      <c r="R15821" s="36">
        <v>0</v>
      </c>
      <c r="S15821" s="39">
        <f t="shared" si="551"/>
        <v>100</v>
      </c>
      <c r="T15821" s="34" t="s">
        <v>29</v>
      </c>
      <c r="U15821" s="12">
        <f>((alpha*(beta^speed))*(speed^ceta))</f>
        <v>4.8185235531975481</v>
      </c>
      <c r="V15821" s="8">
        <f t="shared" si="552"/>
        <v>100</v>
      </c>
    </row>
    <row r="15822" spans="1:28">
      <c r="A15822" s="34" t="s">
        <v>20</v>
      </c>
      <c r="B15822" s="34" t="s">
        <v>82</v>
      </c>
      <c r="C15822" s="5" t="s">
        <v>242</v>
      </c>
      <c r="D15822" s="35" t="s">
        <v>89</v>
      </c>
      <c r="E15822" s="36" t="s">
        <v>15</v>
      </c>
      <c r="F15822" s="37">
        <v>50</v>
      </c>
      <c r="G15822" s="38">
        <v>-0.04</v>
      </c>
      <c r="H15822" s="34">
        <v>0.99584731625352618</v>
      </c>
      <c r="I15822" s="35">
        <v>-4.1547499940677773E-2</v>
      </c>
      <c r="J15822" s="35">
        <v>25.274638336109845</v>
      </c>
      <c r="K15822" s="35">
        <v>0.90601540817507042</v>
      </c>
      <c r="L15822" s="35">
        <v>1.0988977358664811</v>
      </c>
      <c r="M15822" s="35">
        <v>2.2686961839783588E-2</v>
      </c>
      <c r="N15822" s="35">
        <v>0</v>
      </c>
      <c r="O15822" s="35">
        <v>0</v>
      </c>
      <c r="P15822" s="36">
        <v>12</v>
      </c>
      <c r="Q15822" s="37">
        <v>99</v>
      </c>
      <c r="R15822" s="36">
        <v>10</v>
      </c>
      <c r="S15822" s="39">
        <f t="shared" si="551"/>
        <v>99</v>
      </c>
      <c r="T15822" s="34" t="s">
        <v>44</v>
      </c>
      <c r="U15822" s="12">
        <f>(alpha+(beta/(1+EXP((((-1)*ceta)+(delta*LN(speed)))+(epsilon*speed)))))</f>
        <v>8.17329999643783E-4</v>
      </c>
      <c r="V15822" s="8">
        <f t="shared" si="552"/>
        <v>99</v>
      </c>
    </row>
    <row r="15823" spans="1:28">
      <c r="A15823" s="34" t="s">
        <v>20</v>
      </c>
      <c r="B15823" s="34" t="s">
        <v>82</v>
      </c>
      <c r="C15823" s="5" t="s">
        <v>243</v>
      </c>
      <c r="D15823" s="35" t="s">
        <v>89</v>
      </c>
      <c r="E15823" s="36" t="s">
        <v>15</v>
      </c>
      <c r="F15823" s="37">
        <v>50</v>
      </c>
      <c r="G15823" s="38">
        <v>-0.04</v>
      </c>
      <c r="H15823" s="34">
        <v>0.99481286430919968</v>
      </c>
      <c r="I15823" s="35">
        <v>0.53290875749276623</v>
      </c>
      <c r="J15823" s="35">
        <v>1.411503485618878E-2</v>
      </c>
      <c r="K15823" s="35">
        <v>0.21862423907476536</v>
      </c>
      <c r="L15823" s="35">
        <v>0</v>
      </c>
      <c r="M15823" s="35">
        <v>0</v>
      </c>
      <c r="N15823" s="35">
        <v>0</v>
      </c>
      <c r="O15823" s="35">
        <v>0</v>
      </c>
      <c r="P15823" s="36">
        <v>12</v>
      </c>
      <c r="Q15823" s="37">
        <v>105</v>
      </c>
      <c r="R15823" s="36">
        <v>2</v>
      </c>
      <c r="S15823" s="39">
        <f t="shared" si="551"/>
        <v>100</v>
      </c>
      <c r="T15823" s="34" t="s">
        <v>31</v>
      </c>
      <c r="U15823" s="12">
        <f>((alpha+(beta*speed))^((-1)/ceta))</f>
        <v>4.7760106309668773E-2</v>
      </c>
      <c r="V15823" s="8">
        <f t="shared" si="552"/>
        <v>100</v>
      </c>
    </row>
    <row r="15824" spans="1:28">
      <c r="A15824" s="34" t="s">
        <v>20</v>
      </c>
      <c r="B15824" s="34" t="s">
        <v>82</v>
      </c>
      <c r="C15824" s="5" t="s">
        <v>242</v>
      </c>
      <c r="D15824" s="35" t="s">
        <v>89</v>
      </c>
      <c r="E15824" s="36" t="s">
        <v>16</v>
      </c>
      <c r="F15824" s="37">
        <v>50</v>
      </c>
      <c r="G15824" s="38">
        <v>-0.04</v>
      </c>
      <c r="H15824" s="34">
        <v>0.99067161473498355</v>
      </c>
      <c r="I15824" s="35">
        <v>-6.4721577366630631E-2</v>
      </c>
      <c r="J15824" s="35">
        <v>28.907704517036539</v>
      </c>
      <c r="K15824" s="35">
        <v>1.1666761764190388</v>
      </c>
      <c r="L15824" s="35">
        <v>0.95985695754414502</v>
      </c>
      <c r="M15824" s="35">
        <v>2.605572179351032E-2</v>
      </c>
      <c r="N15824" s="35">
        <v>0</v>
      </c>
      <c r="O15824" s="35">
        <v>0</v>
      </c>
      <c r="P15824" s="36">
        <v>12</v>
      </c>
      <c r="Q15824" s="37">
        <v>105</v>
      </c>
      <c r="R15824" s="36">
        <v>10</v>
      </c>
      <c r="S15824" s="39">
        <f t="shared" si="551"/>
        <v>100</v>
      </c>
      <c r="T15824" s="34" t="s">
        <v>44</v>
      </c>
      <c r="U15824" s="12">
        <f>(alpha+(beta/(1+EXP((((-1)*ceta)+(delta*LN(speed)))+(epsilon*speed)))))</f>
        <v>1.7532529841004507E-2</v>
      </c>
      <c r="V15824" s="8">
        <f t="shared" si="552"/>
        <v>100</v>
      </c>
    </row>
    <row r="15825" spans="1:28">
      <c r="A15825" s="34" t="s">
        <v>20</v>
      </c>
      <c r="B15825" s="34" t="s">
        <v>82</v>
      </c>
      <c r="C15825" s="5" t="s">
        <v>243</v>
      </c>
      <c r="D15825" s="35" t="s">
        <v>89</v>
      </c>
      <c r="E15825" s="36" t="s">
        <v>16</v>
      </c>
      <c r="F15825" s="37">
        <v>50</v>
      </c>
      <c r="G15825" s="38">
        <v>-0.04</v>
      </c>
      <c r="H15825" s="34">
        <v>0.98902838829498052</v>
      </c>
      <c r="I15825" s="35">
        <v>94.450026088030924</v>
      </c>
      <c r="J15825" s="35">
        <v>0.962065450440171</v>
      </c>
      <c r="K15825" s="35">
        <v>-0.5609992106915338</v>
      </c>
      <c r="L15825" s="35">
        <v>0</v>
      </c>
      <c r="M15825" s="35">
        <v>0</v>
      </c>
      <c r="N15825" s="35">
        <v>0</v>
      </c>
      <c r="O15825" s="35">
        <v>0</v>
      </c>
      <c r="P15825" s="36">
        <v>12</v>
      </c>
      <c r="Q15825" s="37">
        <v>105</v>
      </c>
      <c r="R15825" s="36">
        <v>0</v>
      </c>
      <c r="S15825" s="39">
        <f t="shared" si="551"/>
        <v>100</v>
      </c>
      <c r="T15825" s="34" t="s">
        <v>29</v>
      </c>
      <c r="U15825" s="12">
        <f>((alpha*(beta^speed))*(speed^ceta))</f>
        <v>0.14916451534630087</v>
      </c>
      <c r="V15825" s="8">
        <f t="shared" si="552"/>
        <v>100</v>
      </c>
    </row>
    <row r="15826" spans="1:28">
      <c r="A15826" s="34" t="s">
        <v>20</v>
      </c>
      <c r="B15826" s="34" t="s">
        <v>82</v>
      </c>
      <c r="C15826" s="5" t="s">
        <v>242</v>
      </c>
      <c r="D15826" s="35" t="s">
        <v>89</v>
      </c>
      <c r="E15826" s="36" t="s">
        <v>14</v>
      </c>
      <c r="F15826" s="37">
        <v>50</v>
      </c>
      <c r="G15826" s="38">
        <v>-0.04</v>
      </c>
      <c r="H15826" s="34">
        <v>0.99388537851389658</v>
      </c>
      <c r="I15826" s="35">
        <v>3.7406236430410069</v>
      </c>
      <c r="J15826" s="35">
        <v>-10.096689103670721</v>
      </c>
      <c r="K15826" s="35">
        <v>-1.8984076141695025</v>
      </c>
      <c r="L15826" s="35">
        <v>0</v>
      </c>
      <c r="M15826" s="35">
        <v>0</v>
      </c>
      <c r="N15826" s="35">
        <v>0</v>
      </c>
      <c r="O15826" s="35">
        <v>0</v>
      </c>
      <c r="P15826" s="36">
        <v>12</v>
      </c>
      <c r="Q15826" s="37">
        <v>105</v>
      </c>
      <c r="R15826" s="36">
        <v>13</v>
      </c>
      <c r="S15826" s="39">
        <f t="shared" si="551"/>
        <v>100</v>
      </c>
      <c r="T15826" s="34" t="s">
        <v>50</v>
      </c>
      <c r="U15826" s="12">
        <f>EXP((alpha+(beta/speed))+(ceta*LN(speed)))</f>
        <v>6.0794965322901956E-3</v>
      </c>
      <c r="V15826" s="8">
        <f t="shared" si="552"/>
        <v>100</v>
      </c>
      <c r="AB15826" s="41"/>
    </row>
    <row r="15827" spans="1:28">
      <c r="A15827" s="34" t="s">
        <v>20</v>
      </c>
      <c r="B15827" s="34" t="s">
        <v>82</v>
      </c>
      <c r="C15827" s="5" t="s">
        <v>243</v>
      </c>
      <c r="D15827" s="35" t="s">
        <v>89</v>
      </c>
      <c r="E15827" s="36" t="s">
        <v>14</v>
      </c>
      <c r="F15827" s="37">
        <v>50</v>
      </c>
      <c r="G15827" s="38">
        <v>-0.04</v>
      </c>
      <c r="H15827" s="34">
        <v>0.99497645107353005</v>
      </c>
      <c r="I15827" s="35">
        <v>0.9706625314846673</v>
      </c>
      <c r="J15827" s="35">
        <v>0.98304240659664222</v>
      </c>
      <c r="K15827" s="35">
        <v>-0.95397696932147313</v>
      </c>
      <c r="L15827" s="35">
        <v>0</v>
      </c>
      <c r="M15827" s="35">
        <v>0</v>
      </c>
      <c r="N15827" s="35">
        <v>0</v>
      </c>
      <c r="O15827" s="35">
        <v>0</v>
      </c>
      <c r="P15827" s="36">
        <v>12</v>
      </c>
      <c r="Q15827" s="37">
        <v>105</v>
      </c>
      <c r="R15827" s="36">
        <v>0</v>
      </c>
      <c r="S15827" s="39">
        <f t="shared" si="551"/>
        <v>100</v>
      </c>
      <c r="T15827" s="34" t="s">
        <v>29</v>
      </c>
      <c r="U15827" s="12">
        <f>((alpha*(beta^speed))*(speed^ceta))</f>
        <v>2.1693998974029408E-3</v>
      </c>
      <c r="V15827" s="8">
        <f t="shared" si="552"/>
        <v>100</v>
      </c>
      <c r="AB15827" s="41"/>
    </row>
    <row r="15828" spans="1:28">
      <c r="A15828" s="34" t="s">
        <v>20</v>
      </c>
      <c r="B15828" s="34" t="s">
        <v>82</v>
      </c>
      <c r="C15828" s="5" t="s">
        <v>242</v>
      </c>
      <c r="D15828" s="35" t="s">
        <v>89</v>
      </c>
      <c r="E15828" s="36" t="s">
        <v>18</v>
      </c>
      <c r="F15828" s="37">
        <v>50</v>
      </c>
      <c r="G15828" s="38">
        <v>-0.04</v>
      </c>
      <c r="H15828" s="34">
        <v>0.99202438705646856</v>
      </c>
      <c r="I15828" s="35">
        <v>2.7378201928685981</v>
      </c>
      <c r="J15828" s="35">
        <v>-10.820892645485216</v>
      </c>
      <c r="K15828" s="35">
        <v>-1.7358309493610338</v>
      </c>
      <c r="L15828" s="35">
        <v>0</v>
      </c>
      <c r="M15828" s="35">
        <v>0</v>
      </c>
      <c r="N15828" s="35">
        <v>0</v>
      </c>
      <c r="O15828" s="35">
        <v>0</v>
      </c>
      <c r="P15828" s="36">
        <v>12</v>
      </c>
      <c r="Q15828" s="37">
        <v>105</v>
      </c>
      <c r="R15828" s="36">
        <v>13</v>
      </c>
      <c r="S15828" s="39">
        <f t="shared" si="551"/>
        <v>100</v>
      </c>
      <c r="T15828" s="34" t="s">
        <v>50</v>
      </c>
      <c r="U15828" s="12">
        <f>EXP((alpha+(beta/speed))+(ceta*LN(speed)))</f>
        <v>4.6812707904120418E-3</v>
      </c>
      <c r="V15828" s="8">
        <f t="shared" si="552"/>
        <v>100</v>
      </c>
      <c r="AB15828" s="41"/>
    </row>
    <row r="15829" spans="1:28">
      <c r="A15829" s="34" t="s">
        <v>20</v>
      </c>
      <c r="B15829" s="34" t="s">
        <v>82</v>
      </c>
      <c r="C15829" s="5" t="s">
        <v>243</v>
      </c>
      <c r="D15829" s="35" t="s">
        <v>89</v>
      </c>
      <c r="E15829" s="36" t="s">
        <v>18</v>
      </c>
      <c r="F15829" s="37">
        <v>50</v>
      </c>
      <c r="G15829" s="38">
        <v>-0.04</v>
      </c>
      <c r="H15829" s="34">
        <v>0.98498965598592469</v>
      </c>
      <c r="I15829" s="35">
        <v>0.72387810109221917</v>
      </c>
      <c r="J15829" s="35">
        <v>0.92172751647105999</v>
      </c>
      <c r="K15829" s="35">
        <v>-0.28710737428913313</v>
      </c>
      <c r="L15829" s="35">
        <v>0</v>
      </c>
      <c r="M15829" s="35">
        <v>0</v>
      </c>
      <c r="N15829" s="35">
        <v>0</v>
      </c>
      <c r="O15829" s="35">
        <v>0</v>
      </c>
      <c r="P15829" s="36">
        <v>12</v>
      </c>
      <c r="Q15829" s="37">
        <v>105</v>
      </c>
      <c r="R15829" s="36">
        <v>0</v>
      </c>
      <c r="S15829" s="39">
        <f t="shared" si="551"/>
        <v>100</v>
      </c>
      <c r="T15829" s="34" t="s">
        <v>29</v>
      </c>
      <c r="U15829" s="12">
        <f>((alpha*(beta^speed))*(speed^ceta))</f>
        <v>5.5680863809553538E-5</v>
      </c>
      <c r="V15829" s="8">
        <f t="shared" si="552"/>
        <v>100</v>
      </c>
      <c r="AB15829" s="41"/>
    </row>
    <row r="15830" spans="1:28">
      <c r="A15830" s="34" t="s">
        <v>20</v>
      </c>
      <c r="B15830" s="34" t="s">
        <v>82</v>
      </c>
      <c r="C15830" s="5" t="s">
        <v>242</v>
      </c>
      <c r="D15830" s="35" t="s">
        <v>89</v>
      </c>
      <c r="E15830" s="36" t="s">
        <v>17</v>
      </c>
      <c r="F15830" s="37">
        <v>50</v>
      </c>
      <c r="G15830" s="38">
        <v>-0.04</v>
      </c>
      <c r="H15830" s="34">
        <v>0.9854239980547489</v>
      </c>
      <c r="I15830" s="35">
        <v>2150.9245760565491</v>
      </c>
      <c r="J15830" s="35">
        <v>0.96281345563173848</v>
      </c>
      <c r="K15830" s="35">
        <v>-0.51447422605053961</v>
      </c>
      <c r="L15830" s="35">
        <v>0</v>
      </c>
      <c r="M15830" s="35">
        <v>0</v>
      </c>
      <c r="N15830" s="35">
        <v>0</v>
      </c>
      <c r="O15830" s="35">
        <v>0</v>
      </c>
      <c r="P15830" s="36">
        <v>12</v>
      </c>
      <c r="Q15830" s="37">
        <v>105</v>
      </c>
      <c r="R15830" s="36">
        <v>0</v>
      </c>
      <c r="S15830" s="39">
        <f t="shared" si="551"/>
        <v>100</v>
      </c>
      <c r="T15830" s="34" t="s">
        <v>29</v>
      </c>
      <c r="U15830" s="12">
        <f>((alpha*(beta^speed))*(speed^ceta))</f>
        <v>4.5487475521882237</v>
      </c>
      <c r="V15830" s="8">
        <f t="shared" si="552"/>
        <v>100</v>
      </c>
    </row>
    <row r="15831" spans="1:28">
      <c r="A15831" s="34" t="s">
        <v>20</v>
      </c>
      <c r="B15831" s="34" t="s">
        <v>82</v>
      </c>
      <c r="C15831" s="5" t="s">
        <v>243</v>
      </c>
      <c r="D15831" s="35" t="s">
        <v>89</v>
      </c>
      <c r="E15831" s="36" t="s">
        <v>17</v>
      </c>
      <c r="F15831" s="37">
        <v>50</v>
      </c>
      <c r="G15831" s="38">
        <v>-0.04</v>
      </c>
      <c r="H15831" s="34">
        <v>0.98601304113497323</v>
      </c>
      <c r="I15831" s="35">
        <v>2131.741414914266</v>
      </c>
      <c r="J15831" s="35">
        <v>0.96319589188147292</v>
      </c>
      <c r="K15831" s="35">
        <v>-0.52637670036305573</v>
      </c>
      <c r="L15831" s="35">
        <v>0</v>
      </c>
      <c r="M15831" s="35">
        <v>0</v>
      </c>
      <c r="N15831" s="35">
        <v>0</v>
      </c>
      <c r="O15831" s="35">
        <v>0</v>
      </c>
      <c r="P15831" s="36">
        <v>12</v>
      </c>
      <c r="Q15831" s="37">
        <v>105</v>
      </c>
      <c r="R15831" s="36">
        <v>0</v>
      </c>
      <c r="S15831" s="39">
        <f t="shared" si="551"/>
        <v>100</v>
      </c>
      <c r="T15831" s="34" t="s">
        <v>29</v>
      </c>
      <c r="U15831" s="12">
        <f>((alpha*(beta^speed))*(speed^ceta))</f>
        <v>4.4406166514655387</v>
      </c>
      <c r="V15831" s="8">
        <f t="shared" si="552"/>
        <v>100</v>
      </c>
    </row>
    <row r="15832" spans="1:28">
      <c r="A15832" s="34" t="s">
        <v>20</v>
      </c>
      <c r="B15832" s="34" t="s">
        <v>82</v>
      </c>
      <c r="C15832" s="5" t="s">
        <v>242</v>
      </c>
      <c r="D15832" s="35" t="s">
        <v>89</v>
      </c>
      <c r="E15832" s="36" t="s">
        <v>15</v>
      </c>
      <c r="F15832" s="37">
        <v>100</v>
      </c>
      <c r="G15832" s="38">
        <v>-0.04</v>
      </c>
      <c r="H15832" s="34">
        <v>0.99549575851464878</v>
      </c>
      <c r="I15832" s="35">
        <v>-4.292999594971178E-2</v>
      </c>
      <c r="J15832" s="35">
        <v>45.807219816993673</v>
      </c>
      <c r="K15832" s="35">
        <v>5.0893944774065961E-2</v>
      </c>
      <c r="L15832" s="35">
        <v>1.0223002279762223</v>
      </c>
      <c r="M15832" s="35">
        <v>2.4343318726862132E-2</v>
      </c>
      <c r="N15832" s="35">
        <v>0</v>
      </c>
      <c r="O15832" s="35">
        <v>0</v>
      </c>
      <c r="P15832" s="36">
        <v>12</v>
      </c>
      <c r="Q15832" s="37">
        <v>96</v>
      </c>
      <c r="R15832" s="36">
        <v>10</v>
      </c>
      <c r="S15832" s="39">
        <f t="shared" si="551"/>
        <v>96</v>
      </c>
      <c r="T15832" s="34" t="s">
        <v>44</v>
      </c>
      <c r="U15832" s="12">
        <f>(alpha+(beta/(1+EXP((((-1)*ceta)+(delta*LN(speed)))+(epsilon*speed)))))</f>
        <v>8.4409333556737659E-4</v>
      </c>
      <c r="V15832" s="8">
        <f t="shared" si="552"/>
        <v>96</v>
      </c>
    </row>
    <row r="15833" spans="1:28">
      <c r="A15833" s="34" t="s">
        <v>20</v>
      </c>
      <c r="B15833" s="34" t="s">
        <v>82</v>
      </c>
      <c r="C15833" s="5" t="s">
        <v>243</v>
      </c>
      <c r="D15833" s="35" t="s">
        <v>89</v>
      </c>
      <c r="E15833" s="36" t="s">
        <v>15</v>
      </c>
      <c r="F15833" s="37">
        <v>100</v>
      </c>
      <c r="G15833" s="38">
        <v>-0.04</v>
      </c>
      <c r="H15833" s="34">
        <v>0.99400695968263419</v>
      </c>
      <c r="I15833" s="35">
        <v>41.467822347866644</v>
      </c>
      <c r="J15833" s="35">
        <v>0.95671305714917676</v>
      </c>
      <c r="K15833" s="35">
        <v>-0.64247821080238199</v>
      </c>
      <c r="L15833" s="35">
        <v>0</v>
      </c>
      <c r="M15833" s="35">
        <v>0</v>
      </c>
      <c r="N15833" s="35">
        <v>0</v>
      </c>
      <c r="O15833" s="35">
        <v>0</v>
      </c>
      <c r="P15833" s="36">
        <v>12</v>
      </c>
      <c r="Q15833" s="37">
        <v>105</v>
      </c>
      <c r="R15833" s="36">
        <v>0</v>
      </c>
      <c r="S15833" s="39">
        <f t="shared" si="551"/>
        <v>100</v>
      </c>
      <c r="T15833" s="34" t="s">
        <v>29</v>
      </c>
      <c r="U15833" s="12">
        <f>((alpha*(beta^speed))*(speed^ceta))</f>
        <v>2.575875864818078E-2</v>
      </c>
      <c r="V15833" s="8">
        <f t="shared" si="552"/>
        <v>100</v>
      </c>
    </row>
    <row r="15834" spans="1:28">
      <c r="A15834" s="34" t="s">
        <v>20</v>
      </c>
      <c r="B15834" s="34" t="s">
        <v>82</v>
      </c>
      <c r="C15834" s="5" t="s">
        <v>242</v>
      </c>
      <c r="D15834" s="35" t="s">
        <v>89</v>
      </c>
      <c r="E15834" s="36" t="s">
        <v>16</v>
      </c>
      <c r="F15834" s="37">
        <v>100</v>
      </c>
      <c r="G15834" s="38">
        <v>-0.04</v>
      </c>
      <c r="H15834" s="34">
        <v>0.98878233481870226</v>
      </c>
      <c r="I15834" s="35">
        <v>-6.6645867220296737E-2</v>
      </c>
      <c r="J15834" s="35">
        <v>34.790300239305701</v>
      </c>
      <c r="K15834" s="35">
        <v>0.72288605781474669</v>
      </c>
      <c r="L15834" s="35">
        <v>0.86871310165985827</v>
      </c>
      <c r="M15834" s="35">
        <v>2.8016285913748062E-2</v>
      </c>
      <c r="N15834" s="35">
        <v>0</v>
      </c>
      <c r="O15834" s="35">
        <v>0</v>
      </c>
      <c r="P15834" s="36">
        <v>12</v>
      </c>
      <c r="Q15834" s="37">
        <v>104</v>
      </c>
      <c r="R15834" s="36">
        <v>10</v>
      </c>
      <c r="S15834" s="39">
        <f t="shared" si="551"/>
        <v>100</v>
      </c>
      <c r="T15834" s="34" t="s">
        <v>44</v>
      </c>
      <c r="U15834" s="12">
        <f>(alpha+(beta/(1+EXP((((-1)*ceta)+(delta*LN(speed)))+(epsilon*speed)))))</f>
        <v>1.2833110835895584E-2</v>
      </c>
      <c r="V15834" s="8">
        <f t="shared" si="552"/>
        <v>100</v>
      </c>
    </row>
    <row r="15835" spans="1:28">
      <c r="A15835" s="34" t="s">
        <v>20</v>
      </c>
      <c r="B15835" s="34" t="s">
        <v>82</v>
      </c>
      <c r="C15835" s="5" t="s">
        <v>243</v>
      </c>
      <c r="D15835" s="35" t="s">
        <v>89</v>
      </c>
      <c r="E15835" s="36" t="s">
        <v>16</v>
      </c>
      <c r="F15835" s="37">
        <v>100</v>
      </c>
      <c r="G15835" s="38">
        <v>-0.04</v>
      </c>
      <c r="H15835" s="34">
        <v>0.98689631644119136</v>
      </c>
      <c r="I15835" s="35">
        <v>87.751306136633971</v>
      </c>
      <c r="J15835" s="35">
        <v>0.96165368059955691</v>
      </c>
      <c r="K15835" s="35">
        <v>-0.53558815627226319</v>
      </c>
      <c r="L15835" s="35">
        <v>0</v>
      </c>
      <c r="M15835" s="35">
        <v>0</v>
      </c>
      <c r="N15835" s="35">
        <v>0</v>
      </c>
      <c r="O15835" s="35">
        <v>0</v>
      </c>
      <c r="P15835" s="36">
        <v>12</v>
      </c>
      <c r="Q15835" s="37">
        <v>105</v>
      </c>
      <c r="R15835" s="36">
        <v>0</v>
      </c>
      <c r="S15835" s="39">
        <f t="shared" si="551"/>
        <v>100</v>
      </c>
      <c r="T15835" s="34" t="s">
        <v>29</v>
      </c>
      <c r="U15835" s="12">
        <f>((alpha*(beta^speed))*(speed^ceta))</f>
        <v>0.14926125590526448</v>
      </c>
      <c r="V15835" s="8">
        <f t="shared" si="552"/>
        <v>100</v>
      </c>
    </row>
    <row r="15836" spans="1:28">
      <c r="A15836" s="34" t="s">
        <v>20</v>
      </c>
      <c r="B15836" s="34" t="s">
        <v>82</v>
      </c>
      <c r="C15836" s="5" t="s">
        <v>242</v>
      </c>
      <c r="D15836" s="35" t="s">
        <v>89</v>
      </c>
      <c r="E15836" s="36" t="s">
        <v>14</v>
      </c>
      <c r="F15836" s="37">
        <v>100</v>
      </c>
      <c r="G15836" s="38">
        <v>-0.04</v>
      </c>
      <c r="H15836" s="34">
        <v>0.99442692970553548</v>
      </c>
      <c r="I15836" s="35">
        <v>2.4317676466020135</v>
      </c>
      <c r="J15836" s="35">
        <v>0.98483935759531194</v>
      </c>
      <c r="K15836" s="35">
        <v>-1.0257440346463249</v>
      </c>
      <c r="L15836" s="35">
        <v>0</v>
      </c>
      <c r="M15836" s="35">
        <v>0</v>
      </c>
      <c r="N15836" s="35">
        <v>0</v>
      </c>
      <c r="O15836" s="35">
        <v>0</v>
      </c>
      <c r="P15836" s="36">
        <v>12</v>
      </c>
      <c r="Q15836" s="37">
        <v>105</v>
      </c>
      <c r="R15836" s="36">
        <v>0</v>
      </c>
      <c r="S15836" s="39">
        <f t="shared" si="551"/>
        <v>100</v>
      </c>
      <c r="T15836" s="34" t="s">
        <v>29</v>
      </c>
      <c r="U15836" s="12">
        <f>((alpha*(beta^speed))*(speed^ceta))</f>
        <v>4.6878491180773196E-3</v>
      </c>
      <c r="V15836" s="8">
        <f t="shared" si="552"/>
        <v>100</v>
      </c>
      <c r="AB15836" s="41"/>
    </row>
    <row r="15837" spans="1:28">
      <c r="A15837" s="34" t="s">
        <v>20</v>
      </c>
      <c r="B15837" s="34" t="s">
        <v>82</v>
      </c>
      <c r="C15837" s="5" t="s">
        <v>243</v>
      </c>
      <c r="D15837" s="35" t="s">
        <v>89</v>
      </c>
      <c r="E15837" s="36" t="s">
        <v>14</v>
      </c>
      <c r="F15837" s="37">
        <v>100</v>
      </c>
      <c r="G15837" s="38">
        <v>-0.04</v>
      </c>
      <c r="H15837" s="34">
        <v>0.99487426225499287</v>
      </c>
      <c r="I15837" s="35">
        <v>0.94307683424885891</v>
      </c>
      <c r="J15837" s="35">
        <v>0.98338855151554494</v>
      </c>
      <c r="K15837" s="35">
        <v>-0.95710565929143465</v>
      </c>
      <c r="L15837" s="35">
        <v>0</v>
      </c>
      <c r="M15837" s="35">
        <v>0</v>
      </c>
      <c r="N15837" s="35">
        <v>0</v>
      </c>
      <c r="O15837" s="35">
        <v>0</v>
      </c>
      <c r="P15837" s="36">
        <v>12</v>
      </c>
      <c r="Q15837" s="37">
        <v>105</v>
      </c>
      <c r="R15837" s="36">
        <v>0</v>
      </c>
      <c r="S15837" s="39">
        <f t="shared" si="551"/>
        <v>100</v>
      </c>
      <c r="T15837" s="34" t="s">
        <v>29</v>
      </c>
      <c r="U15837" s="12">
        <f>((alpha*(beta^speed))*(speed^ceta))</f>
        <v>2.1520410768950324E-3</v>
      </c>
      <c r="V15837" s="8">
        <f t="shared" si="552"/>
        <v>100</v>
      </c>
      <c r="AB15837" s="41"/>
    </row>
    <row r="15838" spans="1:28">
      <c r="A15838" s="34" t="s">
        <v>20</v>
      </c>
      <c r="B15838" s="34" t="s">
        <v>82</v>
      </c>
      <c r="C15838" s="5" t="s">
        <v>242</v>
      </c>
      <c r="D15838" s="35" t="s">
        <v>89</v>
      </c>
      <c r="E15838" s="36" t="s">
        <v>18</v>
      </c>
      <c r="F15838" s="37">
        <v>100</v>
      </c>
      <c r="G15838" s="38">
        <v>-0.04</v>
      </c>
      <c r="H15838" s="34">
        <v>0.99126054918328566</v>
      </c>
      <c r="I15838" s="35">
        <v>2.7852707177303881</v>
      </c>
      <c r="J15838" s="35">
        <v>-11.206805033289182</v>
      </c>
      <c r="K15838" s="35">
        <v>-1.744191188979882</v>
      </c>
      <c r="L15838" s="35">
        <v>0</v>
      </c>
      <c r="M15838" s="35">
        <v>0</v>
      </c>
      <c r="N15838" s="35">
        <v>0</v>
      </c>
      <c r="O15838" s="35">
        <v>0</v>
      </c>
      <c r="P15838" s="36">
        <v>12</v>
      </c>
      <c r="Q15838" s="37">
        <v>105</v>
      </c>
      <c r="R15838" s="36">
        <v>13</v>
      </c>
      <c r="S15838" s="39">
        <f t="shared" si="551"/>
        <v>100</v>
      </c>
      <c r="T15838" s="34" t="s">
        <v>50</v>
      </c>
      <c r="U15838" s="12">
        <f>EXP((alpha+(beta/speed))+(ceta*LN(speed)))</f>
        <v>4.705164260011557E-3</v>
      </c>
      <c r="V15838" s="8">
        <f t="shared" si="552"/>
        <v>100</v>
      </c>
      <c r="AB15838" s="41"/>
    </row>
    <row r="15839" spans="1:28">
      <c r="A15839" s="34" t="s">
        <v>20</v>
      </c>
      <c r="B15839" s="34" t="s">
        <v>82</v>
      </c>
      <c r="C15839" s="5" t="s">
        <v>243</v>
      </c>
      <c r="D15839" s="35" t="s">
        <v>89</v>
      </c>
      <c r="E15839" s="36" t="s">
        <v>18</v>
      </c>
      <c r="F15839" s="37">
        <v>100</v>
      </c>
      <c r="G15839" s="38">
        <v>-0.04</v>
      </c>
      <c r="H15839" s="34">
        <v>0.9840090258132711</v>
      </c>
      <c r="I15839" s="35">
        <v>0.69976467912213325</v>
      </c>
      <c r="J15839" s="35">
        <v>0.92220842964791838</v>
      </c>
      <c r="K15839" s="35">
        <v>-0.27584929663200058</v>
      </c>
      <c r="L15839" s="35">
        <v>0</v>
      </c>
      <c r="M15839" s="35">
        <v>0</v>
      </c>
      <c r="N15839" s="35">
        <v>0</v>
      </c>
      <c r="O15839" s="35">
        <v>0</v>
      </c>
      <c r="P15839" s="36">
        <v>12</v>
      </c>
      <c r="Q15839" s="37">
        <v>105</v>
      </c>
      <c r="R15839" s="36">
        <v>0</v>
      </c>
      <c r="S15839" s="39">
        <f t="shared" si="551"/>
        <v>100</v>
      </c>
      <c r="T15839" s="34" t="s">
        <v>29</v>
      </c>
      <c r="U15839" s="12">
        <f>((alpha*(beta^speed))*(speed^ceta))</f>
        <v>5.9725829588400154E-5</v>
      </c>
      <c r="V15839" s="8">
        <f t="shared" si="552"/>
        <v>100</v>
      </c>
      <c r="AB15839" s="41"/>
    </row>
    <row r="15840" spans="1:28">
      <c r="A15840" s="34" t="s">
        <v>20</v>
      </c>
      <c r="B15840" s="34" t="s">
        <v>82</v>
      </c>
      <c r="C15840" s="5" t="s">
        <v>242</v>
      </c>
      <c r="D15840" s="35" t="s">
        <v>89</v>
      </c>
      <c r="E15840" s="36" t="s">
        <v>17</v>
      </c>
      <c r="F15840" s="37">
        <v>100</v>
      </c>
      <c r="G15840" s="38">
        <v>-0.04</v>
      </c>
      <c r="H15840" s="34">
        <v>0.98269284615536412</v>
      </c>
      <c r="I15840" s="35">
        <v>1942.2158724186299</v>
      </c>
      <c r="J15840" s="35">
        <v>0.96205606935974386</v>
      </c>
      <c r="K15840" s="35">
        <v>-0.47722899897541249</v>
      </c>
      <c r="L15840" s="35">
        <v>0</v>
      </c>
      <c r="M15840" s="35">
        <v>0</v>
      </c>
      <c r="N15840" s="35">
        <v>0</v>
      </c>
      <c r="O15840" s="35">
        <v>0</v>
      </c>
      <c r="P15840" s="36">
        <v>12</v>
      </c>
      <c r="Q15840" s="37">
        <v>105</v>
      </c>
      <c r="R15840" s="36">
        <v>0</v>
      </c>
      <c r="S15840" s="39">
        <f t="shared" si="551"/>
        <v>100</v>
      </c>
      <c r="T15840" s="34" t="s">
        <v>29</v>
      </c>
      <c r="U15840" s="12">
        <f>((alpha*(beta^speed))*(speed^ceta))</f>
        <v>4.50689956318499</v>
      </c>
      <c r="V15840" s="8">
        <f t="shared" si="552"/>
        <v>100</v>
      </c>
    </row>
    <row r="15841" spans="1:28">
      <c r="A15841" s="34" t="s">
        <v>20</v>
      </c>
      <c r="B15841" s="34" t="s">
        <v>82</v>
      </c>
      <c r="C15841" s="5" t="s">
        <v>243</v>
      </c>
      <c r="D15841" s="35" t="s">
        <v>89</v>
      </c>
      <c r="E15841" s="36" t="s">
        <v>17</v>
      </c>
      <c r="F15841" s="37">
        <v>100</v>
      </c>
      <c r="G15841" s="38">
        <v>-0.04</v>
      </c>
      <c r="H15841" s="34">
        <v>0.98322183672128449</v>
      </c>
      <c r="I15841" s="35">
        <v>1903.3539357002105</v>
      </c>
      <c r="J15841" s="35">
        <v>0.96227446087854684</v>
      </c>
      <c r="K15841" s="35">
        <v>-0.48469318834355207</v>
      </c>
      <c r="L15841" s="35">
        <v>0</v>
      </c>
      <c r="M15841" s="35">
        <v>0</v>
      </c>
      <c r="N15841" s="35">
        <v>0</v>
      </c>
      <c r="O15841" s="35">
        <v>0</v>
      </c>
      <c r="P15841" s="36">
        <v>12</v>
      </c>
      <c r="Q15841" s="37">
        <v>105</v>
      </c>
      <c r="R15841" s="36">
        <v>0</v>
      </c>
      <c r="S15841" s="39">
        <f t="shared" si="551"/>
        <v>100</v>
      </c>
      <c r="T15841" s="34" t="s">
        <v>29</v>
      </c>
      <c r="U15841" s="12">
        <f>((alpha*(beta^speed))*(speed^ceta))</f>
        <v>4.365451210651262</v>
      </c>
      <c r="V15841" s="8">
        <f t="shared" si="552"/>
        <v>100</v>
      </c>
    </row>
    <row r="15842" spans="1:28">
      <c r="A15842" s="34" t="s">
        <v>20</v>
      </c>
      <c r="B15842" s="34" t="s">
        <v>82</v>
      </c>
      <c r="C15842" s="5" t="s">
        <v>242</v>
      </c>
      <c r="D15842" s="35" t="s">
        <v>89</v>
      </c>
      <c r="E15842" s="36" t="s">
        <v>15</v>
      </c>
      <c r="F15842" s="37">
        <v>0</v>
      </c>
      <c r="G15842" s="38">
        <v>-0.02</v>
      </c>
      <c r="H15842" s="34">
        <v>0.99841048546626898</v>
      </c>
      <c r="I15842" s="35">
        <v>0.17831593341413268</v>
      </c>
      <c r="J15842" s="35">
        <v>49.363857166909533</v>
      </c>
      <c r="K15842" s="35">
        <v>0.1473506731825783</v>
      </c>
      <c r="L15842" s="35">
        <v>1.031406387532668</v>
      </c>
      <c r="M15842" s="35">
        <v>2.0304236708099107E-2</v>
      </c>
      <c r="N15842" s="35">
        <v>0</v>
      </c>
      <c r="O15842" s="35">
        <v>0</v>
      </c>
      <c r="P15842" s="36">
        <v>12</v>
      </c>
      <c r="Q15842" s="37">
        <v>105</v>
      </c>
      <c r="R15842" s="36">
        <v>10</v>
      </c>
      <c r="S15842" s="39">
        <f t="shared" si="551"/>
        <v>100</v>
      </c>
      <c r="T15842" s="34" t="s">
        <v>44</v>
      </c>
      <c r="U15842" s="12">
        <f>(alpha+(beta/(1+EXP((((-1)*ceta)+(delta*LN(speed)))+(epsilon*speed)))))</f>
        <v>0.24321176208631096</v>
      </c>
      <c r="V15842" s="8">
        <f t="shared" si="552"/>
        <v>100</v>
      </c>
    </row>
    <row r="15843" spans="1:28">
      <c r="A15843" s="34" t="s">
        <v>20</v>
      </c>
      <c r="B15843" s="34" t="s">
        <v>82</v>
      </c>
      <c r="C15843" s="5" t="s">
        <v>243</v>
      </c>
      <c r="D15843" s="35" t="s">
        <v>89</v>
      </c>
      <c r="E15843" s="36" t="s">
        <v>15</v>
      </c>
      <c r="F15843" s="37">
        <v>0</v>
      </c>
      <c r="G15843" s="38">
        <v>-0.02</v>
      </c>
      <c r="H15843" s="34">
        <v>0.99749503049572419</v>
      </c>
      <c r="I15843" s="35">
        <v>6.4633608216627314</v>
      </c>
      <c r="J15843" s="35">
        <v>-6.8315928123815617</v>
      </c>
      <c r="K15843" s="35">
        <v>-1.6427942837748435</v>
      </c>
      <c r="L15843" s="35">
        <v>0</v>
      </c>
      <c r="M15843" s="35">
        <v>0</v>
      </c>
      <c r="N15843" s="35">
        <v>0</v>
      </c>
      <c r="O15843" s="35">
        <v>0</v>
      </c>
      <c r="P15843" s="36">
        <v>12</v>
      </c>
      <c r="Q15843" s="37">
        <v>105</v>
      </c>
      <c r="R15843" s="36">
        <v>13</v>
      </c>
      <c r="S15843" s="39">
        <f t="shared" si="551"/>
        <v>100</v>
      </c>
      <c r="T15843" s="34" t="s">
        <v>50</v>
      </c>
      <c r="U15843" s="12">
        <f>EXP((alpha+(beta/speed))+(ceta*LN(speed)))</f>
        <v>0.31027311171984662</v>
      </c>
      <c r="V15843" s="8">
        <f t="shared" si="552"/>
        <v>100</v>
      </c>
    </row>
    <row r="15844" spans="1:28">
      <c r="A15844" s="34" t="s">
        <v>20</v>
      </c>
      <c r="B15844" s="34" t="s">
        <v>82</v>
      </c>
      <c r="C15844" s="5" t="s">
        <v>242</v>
      </c>
      <c r="D15844" s="35" t="s">
        <v>89</v>
      </c>
      <c r="E15844" s="36" t="s">
        <v>16</v>
      </c>
      <c r="F15844" s="37">
        <v>0</v>
      </c>
      <c r="G15844" s="38">
        <v>-0.02</v>
      </c>
      <c r="H15844" s="34">
        <v>0.99415379698115014</v>
      </c>
      <c r="I15844" s="35">
        <v>0.35002269070900327</v>
      </c>
      <c r="J15844" s="35">
        <v>76.712281532470058</v>
      </c>
      <c r="K15844" s="35">
        <v>-7.9473646542548251E-2</v>
      </c>
      <c r="L15844" s="35">
        <v>0.8371809289328479</v>
      </c>
      <c r="M15844" s="35">
        <v>2.1770645844561044E-2</v>
      </c>
      <c r="N15844" s="35">
        <v>0</v>
      </c>
      <c r="O15844" s="35">
        <v>0</v>
      </c>
      <c r="P15844" s="36">
        <v>12</v>
      </c>
      <c r="Q15844" s="37">
        <v>105</v>
      </c>
      <c r="R15844" s="36">
        <v>10</v>
      </c>
      <c r="S15844" s="39">
        <f t="shared" si="551"/>
        <v>100</v>
      </c>
      <c r="T15844" s="34" t="s">
        <v>44</v>
      </c>
      <c r="U15844" s="12">
        <f>(alpha+(beta/(1+EXP((((-1)*ceta)+(delta*LN(speed)))+(epsilon*speed)))))</f>
        <v>0.51966706463201495</v>
      </c>
      <c r="V15844" s="8">
        <f t="shared" si="552"/>
        <v>100</v>
      </c>
    </row>
    <row r="15845" spans="1:28">
      <c r="A15845" s="34" t="s">
        <v>20</v>
      </c>
      <c r="B15845" s="34" t="s">
        <v>82</v>
      </c>
      <c r="C15845" s="5" t="s">
        <v>243</v>
      </c>
      <c r="D15845" s="35" t="s">
        <v>89</v>
      </c>
      <c r="E15845" s="36" t="s">
        <v>16</v>
      </c>
      <c r="F15845" s="37">
        <v>0</v>
      </c>
      <c r="G15845" s="38">
        <v>-0.02</v>
      </c>
      <c r="H15845" s="34">
        <v>0.99328465683777256</v>
      </c>
      <c r="I15845" s="35">
        <v>1.1520489357402763</v>
      </c>
      <c r="J15845" s="35">
        <v>143.58417488821826</v>
      </c>
      <c r="K15845" s="35">
        <v>0.38078524673416686</v>
      </c>
      <c r="L15845" s="35">
        <v>0.81277021770736657</v>
      </c>
      <c r="M15845" s="35">
        <v>2.4452980767651299E-2</v>
      </c>
      <c r="N15845" s="35">
        <v>0</v>
      </c>
      <c r="O15845" s="35">
        <v>0</v>
      </c>
      <c r="P15845" s="36">
        <v>12</v>
      </c>
      <c r="Q15845" s="37">
        <v>105</v>
      </c>
      <c r="R15845" s="36">
        <v>10</v>
      </c>
      <c r="S15845" s="39">
        <f t="shared" si="551"/>
        <v>100</v>
      </c>
      <c r="T15845" s="34" t="s">
        <v>44</v>
      </c>
      <c r="U15845" s="12">
        <f>(alpha+(beta/(1+EXP((((-1)*ceta)+(delta*LN(speed)))+(epsilon*speed)))))</f>
        <v>1.5822351490117059</v>
      </c>
      <c r="V15845" s="8">
        <f t="shared" si="552"/>
        <v>100</v>
      </c>
    </row>
    <row r="15846" spans="1:28">
      <c r="A15846" s="34" t="s">
        <v>20</v>
      </c>
      <c r="B15846" s="34" t="s">
        <v>82</v>
      </c>
      <c r="C15846" s="5" t="s">
        <v>242</v>
      </c>
      <c r="D15846" s="35" t="s">
        <v>89</v>
      </c>
      <c r="E15846" s="36" t="s">
        <v>14</v>
      </c>
      <c r="F15846" s="37">
        <v>0</v>
      </c>
      <c r="G15846" s="38">
        <v>-0.02</v>
      </c>
      <c r="H15846" s="34">
        <v>0.9963812761346249</v>
      </c>
      <c r="I15846" s="35">
        <v>0.78924767504736892</v>
      </c>
      <c r="J15846" s="35">
        <v>0.1699376524473111</v>
      </c>
      <c r="K15846" s="35">
        <v>1.3067092867704446</v>
      </c>
      <c r="L15846" s="35">
        <v>0</v>
      </c>
      <c r="M15846" s="35">
        <v>0</v>
      </c>
      <c r="N15846" s="35">
        <v>0</v>
      </c>
      <c r="O15846" s="35">
        <v>0</v>
      </c>
      <c r="P15846" s="36">
        <v>12</v>
      </c>
      <c r="Q15846" s="37">
        <v>105</v>
      </c>
      <c r="R15846" s="36">
        <v>6</v>
      </c>
      <c r="S15846" s="39">
        <f t="shared" si="551"/>
        <v>100</v>
      </c>
      <c r="T15846" s="34" t="s">
        <v>37</v>
      </c>
      <c r="U15846" s="12">
        <f>(1/(alpha+(beta*(speed^ceta))))</f>
        <v>1.4171213294739813E-2</v>
      </c>
      <c r="V15846" s="8">
        <f t="shared" si="552"/>
        <v>100</v>
      </c>
    </row>
    <row r="15847" spans="1:28">
      <c r="A15847" s="34" t="s">
        <v>20</v>
      </c>
      <c r="B15847" s="34" t="s">
        <v>82</v>
      </c>
      <c r="C15847" s="5" t="s">
        <v>243</v>
      </c>
      <c r="D15847" s="35" t="s">
        <v>89</v>
      </c>
      <c r="E15847" s="36" t="s">
        <v>14</v>
      </c>
      <c r="F15847" s="37">
        <v>0</v>
      </c>
      <c r="G15847" s="38">
        <v>-0.02</v>
      </c>
      <c r="H15847" s="34">
        <v>0.9971223770292662</v>
      </c>
      <c r="I15847" s="35">
        <v>1.6075560198336094</v>
      </c>
      <c r="J15847" s="35">
        <v>0.42259999871582954</v>
      </c>
      <c r="K15847" s="35">
        <v>1.2532717640200173</v>
      </c>
      <c r="L15847" s="35">
        <v>0</v>
      </c>
      <c r="M15847" s="35">
        <v>0</v>
      </c>
      <c r="N15847" s="35">
        <v>0</v>
      </c>
      <c r="O15847" s="35">
        <v>0</v>
      </c>
      <c r="P15847" s="36">
        <v>12</v>
      </c>
      <c r="Q15847" s="37">
        <v>105</v>
      </c>
      <c r="R15847" s="36">
        <v>6</v>
      </c>
      <c r="S15847" s="39">
        <f t="shared" si="551"/>
        <v>100</v>
      </c>
      <c r="T15847" s="34" t="s">
        <v>37</v>
      </c>
      <c r="U15847" s="12">
        <f>(1/(alpha+(beta*(speed^ceta))))</f>
        <v>7.2846910934578129E-3</v>
      </c>
      <c r="V15847" s="8">
        <f t="shared" si="552"/>
        <v>100</v>
      </c>
      <c r="AB15847" s="41"/>
    </row>
    <row r="15848" spans="1:28">
      <c r="A15848" s="34" t="s">
        <v>20</v>
      </c>
      <c r="B15848" s="34" t="s">
        <v>82</v>
      </c>
      <c r="C15848" s="5" t="s">
        <v>242</v>
      </c>
      <c r="D15848" s="35" t="s">
        <v>89</v>
      </c>
      <c r="E15848" s="36" t="s">
        <v>18</v>
      </c>
      <c r="F15848" s="37">
        <v>0</v>
      </c>
      <c r="G15848" s="38">
        <v>-0.02</v>
      </c>
      <c r="H15848" s="34">
        <v>0.99337620736802812</v>
      </c>
      <c r="I15848" s="35">
        <v>1.7578823797995045</v>
      </c>
      <c r="J15848" s="35">
        <v>-7.0758406055189091</v>
      </c>
      <c r="K15848" s="35">
        <v>-1.400955053541481</v>
      </c>
      <c r="L15848" s="35">
        <v>0</v>
      </c>
      <c r="M15848" s="35">
        <v>0</v>
      </c>
      <c r="N15848" s="35">
        <v>0</v>
      </c>
      <c r="O15848" s="35">
        <v>0</v>
      </c>
      <c r="P15848" s="36">
        <v>12</v>
      </c>
      <c r="Q15848" s="37">
        <v>105</v>
      </c>
      <c r="R15848" s="36">
        <v>13</v>
      </c>
      <c r="S15848" s="39">
        <f t="shared" si="551"/>
        <v>100</v>
      </c>
      <c r="T15848" s="34" t="s">
        <v>50</v>
      </c>
      <c r="U15848" s="12">
        <f>EXP((alpha+(beta/speed))+(ceta*LN(speed)))</f>
        <v>8.5270444128925024E-3</v>
      </c>
      <c r="V15848" s="8">
        <f t="shared" si="552"/>
        <v>100</v>
      </c>
      <c r="AB15848" s="41"/>
    </row>
    <row r="15849" spans="1:28">
      <c r="A15849" s="34" t="s">
        <v>20</v>
      </c>
      <c r="B15849" s="34" t="s">
        <v>82</v>
      </c>
      <c r="C15849" s="5" t="s">
        <v>243</v>
      </c>
      <c r="D15849" s="35" t="s">
        <v>89</v>
      </c>
      <c r="E15849" s="36" t="s">
        <v>18</v>
      </c>
      <c r="F15849" s="37">
        <v>0</v>
      </c>
      <c r="G15849" s="38">
        <v>-0.02</v>
      </c>
      <c r="H15849" s="34">
        <v>0.98616140282332465</v>
      </c>
      <c r="I15849" s="35">
        <v>0.87860839835659177</v>
      </c>
      <c r="J15849" s="35">
        <v>0.94877239951549242</v>
      </c>
      <c r="K15849" s="35">
        <v>-0.45143977412864578</v>
      </c>
      <c r="L15849" s="35">
        <v>0</v>
      </c>
      <c r="M15849" s="35">
        <v>0</v>
      </c>
      <c r="N15849" s="35">
        <v>0</v>
      </c>
      <c r="O15849" s="35">
        <v>0</v>
      </c>
      <c r="P15849" s="36">
        <v>12</v>
      </c>
      <c r="Q15849" s="37">
        <v>105</v>
      </c>
      <c r="R15849" s="36">
        <v>0</v>
      </c>
      <c r="S15849" s="39">
        <f t="shared" si="551"/>
        <v>100</v>
      </c>
      <c r="T15849" s="34" t="s">
        <v>29</v>
      </c>
      <c r="U15849" s="12">
        <f>((alpha*(beta^speed))*(speed^ceta))</f>
        <v>5.7163660059399233E-4</v>
      </c>
      <c r="V15849" s="8">
        <f t="shared" si="552"/>
        <v>100</v>
      </c>
      <c r="AB15849" s="41"/>
    </row>
    <row r="15850" spans="1:28">
      <c r="A15850" s="34" t="s">
        <v>20</v>
      </c>
      <c r="B15850" s="34" t="s">
        <v>82</v>
      </c>
      <c r="C15850" s="5" t="s">
        <v>242</v>
      </c>
      <c r="D15850" s="35" t="s">
        <v>89</v>
      </c>
      <c r="E15850" s="36" t="s">
        <v>17</v>
      </c>
      <c r="F15850" s="37">
        <v>0</v>
      </c>
      <c r="G15850" s="38">
        <v>-0.02</v>
      </c>
      <c r="H15850" s="34">
        <v>0.99037197750514749</v>
      </c>
      <c r="I15850" s="35">
        <v>10.516783478234341</v>
      </c>
      <c r="J15850" s="35">
        <v>-7.8562124149058876</v>
      </c>
      <c r="K15850" s="35">
        <v>-1.4571335379760892</v>
      </c>
      <c r="L15850" s="35">
        <v>0</v>
      </c>
      <c r="M15850" s="35">
        <v>0</v>
      </c>
      <c r="N15850" s="35">
        <v>0</v>
      </c>
      <c r="O15850" s="35">
        <v>0</v>
      </c>
      <c r="P15850" s="36">
        <v>12</v>
      </c>
      <c r="Q15850" s="37">
        <v>105</v>
      </c>
      <c r="R15850" s="36">
        <v>13</v>
      </c>
      <c r="S15850" s="39">
        <f t="shared" si="551"/>
        <v>100</v>
      </c>
      <c r="T15850" s="34" t="s">
        <v>50</v>
      </c>
      <c r="U15850" s="12">
        <f>EXP((alpha+(beta/speed))+(ceta*LN(speed)))</f>
        <v>41.590568715514543</v>
      </c>
      <c r="V15850" s="8">
        <f t="shared" si="552"/>
        <v>100</v>
      </c>
    </row>
    <row r="15851" spans="1:28">
      <c r="A15851" s="34" t="s">
        <v>20</v>
      </c>
      <c r="B15851" s="34" t="s">
        <v>82</v>
      </c>
      <c r="C15851" s="5" t="s">
        <v>243</v>
      </c>
      <c r="D15851" s="35" t="s">
        <v>89</v>
      </c>
      <c r="E15851" s="36" t="s">
        <v>17</v>
      </c>
      <c r="F15851" s="37">
        <v>0</v>
      </c>
      <c r="G15851" s="38">
        <v>-0.02</v>
      </c>
      <c r="H15851" s="34">
        <v>0.99102108890138363</v>
      </c>
      <c r="I15851" s="35">
        <v>10.395591196460138</v>
      </c>
      <c r="J15851" s="35">
        <v>-7.3610840048247841</v>
      </c>
      <c r="K15851" s="35">
        <v>-1.4370974935550045</v>
      </c>
      <c r="L15851" s="35">
        <v>0</v>
      </c>
      <c r="M15851" s="35">
        <v>0</v>
      </c>
      <c r="N15851" s="35">
        <v>0</v>
      </c>
      <c r="O15851" s="35">
        <v>0</v>
      </c>
      <c r="P15851" s="36">
        <v>12</v>
      </c>
      <c r="Q15851" s="37">
        <v>105</v>
      </c>
      <c r="R15851" s="36">
        <v>13</v>
      </c>
      <c r="S15851" s="39">
        <f t="shared" si="551"/>
        <v>100</v>
      </c>
      <c r="T15851" s="34" t="s">
        <v>50</v>
      </c>
      <c r="U15851" s="12">
        <f>EXP((alpha+(beta/speed))+(ceta*LN(speed)))</f>
        <v>40.605430943143503</v>
      </c>
      <c r="V15851" s="8">
        <f t="shared" si="552"/>
        <v>100</v>
      </c>
    </row>
    <row r="15852" spans="1:28">
      <c r="A15852" s="34" t="s">
        <v>20</v>
      </c>
      <c r="B15852" s="34" t="s">
        <v>82</v>
      </c>
      <c r="C15852" s="5" t="s">
        <v>242</v>
      </c>
      <c r="D15852" s="35" t="s">
        <v>89</v>
      </c>
      <c r="E15852" s="36" t="s">
        <v>15</v>
      </c>
      <c r="F15852" s="37">
        <v>50</v>
      </c>
      <c r="G15852" s="38">
        <v>-0.02</v>
      </c>
      <c r="H15852" s="34">
        <v>0.99817627506685691</v>
      </c>
      <c r="I15852" s="35">
        <v>7.4210412730372904E-2</v>
      </c>
      <c r="J15852" s="35">
        <v>52.851419084371706</v>
      </c>
      <c r="K15852" s="35">
        <v>0.11186753364328769</v>
      </c>
      <c r="L15852" s="35">
        <v>1.0749200918612498</v>
      </c>
      <c r="M15852" s="35">
        <v>1.4742118746799456E-2</v>
      </c>
      <c r="N15852" s="35">
        <v>0</v>
      </c>
      <c r="O15852" s="35">
        <v>0</v>
      </c>
      <c r="P15852" s="36">
        <v>12</v>
      </c>
      <c r="Q15852" s="37">
        <v>105</v>
      </c>
      <c r="R15852" s="36">
        <v>10</v>
      </c>
      <c r="S15852" s="39">
        <f t="shared" si="551"/>
        <v>100</v>
      </c>
      <c r="T15852" s="34" t="s">
        <v>44</v>
      </c>
      <c r="U15852" s="12">
        <f>(alpha+(beta/(1+EXP((((-1)*ceta)+(delta*LN(speed)))+(epsilon*speed)))))</f>
        <v>0.16987935870865897</v>
      </c>
      <c r="V15852" s="8">
        <f t="shared" si="552"/>
        <v>100</v>
      </c>
    </row>
    <row r="15853" spans="1:28">
      <c r="A15853" s="34" t="s">
        <v>20</v>
      </c>
      <c r="B15853" s="34" t="s">
        <v>82</v>
      </c>
      <c r="C15853" s="5" t="s">
        <v>243</v>
      </c>
      <c r="D15853" s="35" t="s">
        <v>89</v>
      </c>
      <c r="E15853" s="36" t="s">
        <v>15</v>
      </c>
      <c r="F15853" s="37">
        <v>50</v>
      </c>
      <c r="G15853" s="38">
        <v>-0.02</v>
      </c>
      <c r="H15853" s="34">
        <v>0.99655525260697686</v>
      </c>
      <c r="I15853" s="35">
        <v>6.8815820249713884</v>
      </c>
      <c r="J15853" s="35">
        <v>-8.7301991494410824</v>
      </c>
      <c r="K15853" s="35">
        <v>-1.7540584595646069</v>
      </c>
      <c r="L15853" s="35">
        <v>0</v>
      </c>
      <c r="M15853" s="35">
        <v>0</v>
      </c>
      <c r="N15853" s="35">
        <v>0</v>
      </c>
      <c r="O15853" s="35">
        <v>0</v>
      </c>
      <c r="P15853" s="36">
        <v>12</v>
      </c>
      <c r="Q15853" s="37">
        <v>105</v>
      </c>
      <c r="R15853" s="36">
        <v>13</v>
      </c>
      <c r="S15853" s="39">
        <f t="shared" si="551"/>
        <v>100</v>
      </c>
      <c r="T15853" s="34" t="s">
        <v>50</v>
      </c>
      <c r="U15853" s="12">
        <f>EXP((alpha+(beta/speed))+(ceta*LN(speed)))</f>
        <v>0.27707759407980304</v>
      </c>
      <c r="V15853" s="8">
        <f t="shared" si="552"/>
        <v>100</v>
      </c>
    </row>
    <row r="15854" spans="1:28">
      <c r="A15854" s="34" t="s">
        <v>20</v>
      </c>
      <c r="B15854" s="34" t="s">
        <v>82</v>
      </c>
      <c r="C15854" s="5" t="s">
        <v>242</v>
      </c>
      <c r="D15854" s="35" t="s">
        <v>89</v>
      </c>
      <c r="E15854" s="36" t="s">
        <v>16</v>
      </c>
      <c r="F15854" s="37">
        <v>50</v>
      </c>
      <c r="G15854" s="38">
        <v>-0.02</v>
      </c>
      <c r="H15854" s="34">
        <v>0.99164913376872843</v>
      </c>
      <c r="I15854" s="35">
        <v>0.1671616517414794</v>
      </c>
      <c r="J15854" s="35">
        <v>75.676873346956654</v>
      </c>
      <c r="K15854" s="35">
        <v>-0.10893545442212318</v>
      </c>
      <c r="L15854" s="35">
        <v>0.82417832833811278</v>
      </c>
      <c r="M15854" s="35">
        <v>1.8331385519457021E-2</v>
      </c>
      <c r="N15854" s="35">
        <v>0</v>
      </c>
      <c r="O15854" s="35">
        <v>0</v>
      </c>
      <c r="P15854" s="36">
        <v>12</v>
      </c>
      <c r="Q15854" s="37">
        <v>105</v>
      </c>
      <c r="R15854" s="36">
        <v>10</v>
      </c>
      <c r="S15854" s="39">
        <f t="shared" si="551"/>
        <v>100</v>
      </c>
      <c r="T15854" s="34" t="s">
        <v>44</v>
      </c>
      <c r="U15854" s="12">
        <f>(alpha+(beta/(1+EXP((((-1)*ceta)+(delta*LN(speed)))+(epsilon*speed)))))</f>
        <v>0.41025729555991408</v>
      </c>
      <c r="V15854" s="8">
        <f t="shared" si="552"/>
        <v>100</v>
      </c>
    </row>
    <row r="15855" spans="1:28">
      <c r="A15855" s="34" t="s">
        <v>20</v>
      </c>
      <c r="B15855" s="34" t="s">
        <v>82</v>
      </c>
      <c r="C15855" s="5" t="s">
        <v>243</v>
      </c>
      <c r="D15855" s="35" t="s">
        <v>89</v>
      </c>
      <c r="E15855" s="36" t="s">
        <v>16</v>
      </c>
      <c r="F15855" s="37">
        <v>50</v>
      </c>
      <c r="G15855" s="38">
        <v>-0.02</v>
      </c>
      <c r="H15855" s="34">
        <v>0.99114013867061712</v>
      </c>
      <c r="I15855" s="35">
        <v>0.64438279156092737</v>
      </c>
      <c r="J15855" s="35">
        <v>113.77363424841302</v>
      </c>
      <c r="K15855" s="35">
        <v>0.74841714350050881</v>
      </c>
      <c r="L15855" s="35">
        <v>0.85790223933890897</v>
      </c>
      <c r="M15855" s="35">
        <v>1.9938884775685305E-2</v>
      </c>
      <c r="N15855" s="35">
        <v>0</v>
      </c>
      <c r="O15855" s="35">
        <v>0</v>
      </c>
      <c r="P15855" s="36">
        <v>12</v>
      </c>
      <c r="Q15855" s="37">
        <v>105</v>
      </c>
      <c r="R15855" s="36">
        <v>10</v>
      </c>
      <c r="S15855" s="39">
        <f t="shared" si="551"/>
        <v>100</v>
      </c>
      <c r="T15855" s="34" t="s">
        <v>44</v>
      </c>
      <c r="U15855" s="12">
        <f>(alpha+(beta/(1+EXP((((-1)*ceta)+(delta*LN(speed)))+(epsilon*speed)))))</f>
        <v>1.2709067172825008</v>
      </c>
      <c r="V15855" s="8">
        <f t="shared" si="552"/>
        <v>100</v>
      </c>
    </row>
    <row r="15856" spans="1:28">
      <c r="A15856" s="34" t="s">
        <v>20</v>
      </c>
      <c r="B15856" s="34" t="s">
        <v>82</v>
      </c>
      <c r="C15856" s="5" t="s">
        <v>242</v>
      </c>
      <c r="D15856" s="35" t="s">
        <v>89</v>
      </c>
      <c r="E15856" s="36" t="s">
        <v>14</v>
      </c>
      <c r="F15856" s="37">
        <v>50</v>
      </c>
      <c r="G15856" s="38">
        <v>-0.02</v>
      </c>
      <c r="H15856" s="34">
        <v>0.99616589471501615</v>
      </c>
      <c r="I15856" s="35">
        <v>-5.2228353190932698E-2</v>
      </c>
      <c r="J15856" s="35">
        <v>0.39364591351862133</v>
      </c>
      <c r="K15856" s="35">
        <v>4.3526981823735099E-3</v>
      </c>
      <c r="L15856" s="35">
        <v>0</v>
      </c>
      <c r="M15856" s="35">
        <v>0</v>
      </c>
      <c r="N15856" s="35">
        <v>0</v>
      </c>
      <c r="O15856" s="35">
        <v>0</v>
      </c>
      <c r="P15856" s="36">
        <v>12</v>
      </c>
      <c r="Q15856" s="37">
        <v>105</v>
      </c>
      <c r="R15856" s="36">
        <v>5</v>
      </c>
      <c r="S15856" s="39">
        <f t="shared" si="551"/>
        <v>100</v>
      </c>
      <c r="T15856" s="34" t="s">
        <v>36</v>
      </c>
      <c r="U15856" s="12">
        <f>(1/(((ceta*(speed^2))+(beta*speed))+alpha))</f>
        <v>1.2071558534701508E-2</v>
      </c>
      <c r="V15856" s="8">
        <f t="shared" si="552"/>
        <v>100</v>
      </c>
    </row>
    <row r="15857" spans="1:28">
      <c r="A15857" s="34" t="s">
        <v>20</v>
      </c>
      <c r="B15857" s="34" t="s">
        <v>82</v>
      </c>
      <c r="C15857" s="5" t="s">
        <v>243</v>
      </c>
      <c r="D15857" s="35" t="s">
        <v>89</v>
      </c>
      <c r="E15857" s="36" t="s">
        <v>14</v>
      </c>
      <c r="F15857" s="37">
        <v>50</v>
      </c>
      <c r="G15857" s="38">
        <v>-0.02</v>
      </c>
      <c r="H15857" s="34">
        <v>0.99695825467817512</v>
      </c>
      <c r="I15857" s="35">
        <v>8.6040964276676651E-2</v>
      </c>
      <c r="J15857" s="35">
        <v>0.85228235178097711</v>
      </c>
      <c r="K15857" s="35">
        <v>7.8992884231170908E-3</v>
      </c>
      <c r="L15857" s="35">
        <v>0</v>
      </c>
      <c r="M15857" s="35">
        <v>0</v>
      </c>
      <c r="N15857" s="35">
        <v>0</v>
      </c>
      <c r="O15857" s="35">
        <v>0</v>
      </c>
      <c r="P15857" s="36">
        <v>12</v>
      </c>
      <c r="Q15857" s="37">
        <v>105</v>
      </c>
      <c r="R15857" s="36">
        <v>5</v>
      </c>
      <c r="S15857" s="39">
        <f t="shared" si="551"/>
        <v>100</v>
      </c>
      <c r="T15857" s="34" t="s">
        <v>36</v>
      </c>
      <c r="U15857" s="12">
        <f>(1/(((ceta*(speed^2))+(beta*speed))+alpha))</f>
        <v>6.0861620256021888E-3</v>
      </c>
      <c r="V15857" s="8">
        <f t="shared" si="552"/>
        <v>100</v>
      </c>
    </row>
    <row r="15858" spans="1:28">
      <c r="A15858" s="34" t="s">
        <v>20</v>
      </c>
      <c r="B15858" s="34" t="s">
        <v>82</v>
      </c>
      <c r="C15858" s="5" t="s">
        <v>242</v>
      </c>
      <c r="D15858" s="35" t="s">
        <v>89</v>
      </c>
      <c r="E15858" s="36" t="s">
        <v>18</v>
      </c>
      <c r="F15858" s="37">
        <v>50</v>
      </c>
      <c r="G15858" s="38">
        <v>-0.02</v>
      </c>
      <c r="H15858" s="34">
        <v>0.99192872046204128</v>
      </c>
      <c r="I15858" s="35">
        <v>1.9824464940635793</v>
      </c>
      <c r="J15858" s="35">
        <v>-8.1604283189056286</v>
      </c>
      <c r="K15858" s="35">
        <v>-1.4501052993031276</v>
      </c>
      <c r="L15858" s="35">
        <v>0</v>
      </c>
      <c r="M15858" s="35">
        <v>0</v>
      </c>
      <c r="N15858" s="35">
        <v>0</v>
      </c>
      <c r="O15858" s="35">
        <v>0</v>
      </c>
      <c r="P15858" s="36">
        <v>12</v>
      </c>
      <c r="Q15858" s="37">
        <v>105</v>
      </c>
      <c r="R15858" s="36">
        <v>13</v>
      </c>
      <c r="S15858" s="39">
        <f t="shared" si="551"/>
        <v>100</v>
      </c>
      <c r="T15858" s="34" t="s">
        <v>50</v>
      </c>
      <c r="U15858" s="12">
        <f>EXP((alpha+(beta/speed))+(ceta*LN(speed)))</f>
        <v>8.4200502735141628E-3</v>
      </c>
      <c r="V15858" s="8">
        <f t="shared" si="552"/>
        <v>100</v>
      </c>
      <c r="AB15858" s="41"/>
    </row>
    <row r="15859" spans="1:28">
      <c r="A15859" s="34" t="s">
        <v>20</v>
      </c>
      <c r="B15859" s="34" t="s">
        <v>82</v>
      </c>
      <c r="C15859" s="5" t="s">
        <v>243</v>
      </c>
      <c r="D15859" s="35" t="s">
        <v>89</v>
      </c>
      <c r="E15859" s="36" t="s">
        <v>18</v>
      </c>
      <c r="F15859" s="37">
        <v>50</v>
      </c>
      <c r="G15859" s="38">
        <v>-0.02</v>
      </c>
      <c r="H15859" s="34">
        <v>0.98496474200408124</v>
      </c>
      <c r="I15859" s="35">
        <v>0.75008710176743276</v>
      </c>
      <c r="J15859" s="35">
        <v>0.94537156888607432</v>
      </c>
      <c r="K15859" s="35">
        <v>-0.36425196007860378</v>
      </c>
      <c r="L15859" s="35">
        <v>0</v>
      </c>
      <c r="M15859" s="35">
        <v>0</v>
      </c>
      <c r="N15859" s="35">
        <v>0</v>
      </c>
      <c r="O15859" s="35">
        <v>0</v>
      </c>
      <c r="P15859" s="36">
        <v>12</v>
      </c>
      <c r="Q15859" s="37">
        <v>105</v>
      </c>
      <c r="R15859" s="36">
        <v>0</v>
      </c>
      <c r="S15859" s="39">
        <f t="shared" si="551"/>
        <v>100</v>
      </c>
      <c r="T15859" s="34" t="s">
        <v>29</v>
      </c>
      <c r="U15859" s="12">
        <f>((alpha*(beta^speed))*(speed^ceta))</f>
        <v>5.0916846263850666E-4</v>
      </c>
      <c r="V15859" s="8">
        <f t="shared" si="552"/>
        <v>100</v>
      </c>
      <c r="AB15859" s="41"/>
    </row>
    <row r="15860" spans="1:28">
      <c r="A15860" s="34" t="s">
        <v>20</v>
      </c>
      <c r="B15860" s="34" t="s">
        <v>82</v>
      </c>
      <c r="C15860" s="5" t="s">
        <v>242</v>
      </c>
      <c r="D15860" s="35" t="s">
        <v>89</v>
      </c>
      <c r="E15860" s="36" t="s">
        <v>17</v>
      </c>
      <c r="F15860" s="37">
        <v>50</v>
      </c>
      <c r="G15860" s="38">
        <v>-0.02</v>
      </c>
      <c r="H15860" s="34">
        <v>0.98708553648160313</v>
      </c>
      <c r="I15860" s="35">
        <v>3566.19845692436</v>
      </c>
      <c r="J15860" s="35">
        <v>0.98494464866704112</v>
      </c>
      <c r="K15860" s="35">
        <v>-0.70321693970181509</v>
      </c>
      <c r="L15860" s="35">
        <v>0</v>
      </c>
      <c r="M15860" s="35">
        <v>0</v>
      </c>
      <c r="N15860" s="35">
        <v>0</v>
      </c>
      <c r="O15860" s="35">
        <v>0</v>
      </c>
      <c r="P15860" s="36">
        <v>12</v>
      </c>
      <c r="Q15860" s="37">
        <v>105</v>
      </c>
      <c r="R15860" s="36">
        <v>0</v>
      </c>
      <c r="S15860" s="39">
        <f t="shared" si="551"/>
        <v>100</v>
      </c>
      <c r="T15860" s="34" t="s">
        <v>29</v>
      </c>
      <c r="U15860" s="12">
        <f>((alpha*(beta^speed))*(speed^ceta))</f>
        <v>30.68697817232523</v>
      </c>
      <c r="V15860" s="8">
        <f t="shared" si="552"/>
        <v>100</v>
      </c>
    </row>
    <row r="15861" spans="1:28">
      <c r="A15861" s="34" t="s">
        <v>20</v>
      </c>
      <c r="B15861" s="34" t="s">
        <v>82</v>
      </c>
      <c r="C15861" s="5" t="s">
        <v>243</v>
      </c>
      <c r="D15861" s="35" t="s">
        <v>89</v>
      </c>
      <c r="E15861" s="36" t="s">
        <v>17</v>
      </c>
      <c r="F15861" s="37">
        <v>50</v>
      </c>
      <c r="G15861" s="38">
        <v>-0.02</v>
      </c>
      <c r="H15861" s="34">
        <v>0.98777818475709933</v>
      </c>
      <c r="I15861" s="35">
        <v>3572.8475557812908</v>
      </c>
      <c r="J15861" s="35">
        <v>0.9854368582598434</v>
      </c>
      <c r="K15861" s="35">
        <v>-0.71989264543168385</v>
      </c>
      <c r="L15861" s="35">
        <v>0</v>
      </c>
      <c r="M15861" s="35">
        <v>0</v>
      </c>
      <c r="N15861" s="35">
        <v>0</v>
      </c>
      <c r="O15861" s="35">
        <v>0</v>
      </c>
      <c r="P15861" s="36">
        <v>12</v>
      </c>
      <c r="Q15861" s="37">
        <v>105</v>
      </c>
      <c r="R15861" s="36">
        <v>0</v>
      </c>
      <c r="S15861" s="39">
        <f t="shared" si="551"/>
        <v>100</v>
      </c>
      <c r="T15861" s="34" t="s">
        <v>29</v>
      </c>
      <c r="U15861" s="12">
        <f>((alpha*(beta^speed))*(speed^ceta))</f>
        <v>29.930185595345858</v>
      </c>
      <c r="V15861" s="8">
        <f t="shared" si="552"/>
        <v>100</v>
      </c>
    </row>
    <row r="15862" spans="1:28">
      <c r="A15862" s="34" t="s">
        <v>20</v>
      </c>
      <c r="B15862" s="34" t="s">
        <v>82</v>
      </c>
      <c r="C15862" s="5" t="s">
        <v>242</v>
      </c>
      <c r="D15862" s="35" t="s">
        <v>89</v>
      </c>
      <c r="E15862" s="36" t="s">
        <v>15</v>
      </c>
      <c r="F15862" s="37">
        <v>100</v>
      </c>
      <c r="G15862" s="38">
        <v>-0.02</v>
      </c>
      <c r="H15862" s="34">
        <v>0.99756122185666085</v>
      </c>
      <c r="I15862" s="35">
        <v>45.629065930077083</v>
      </c>
      <c r="J15862" s="35">
        <v>0.98743329283233239</v>
      </c>
      <c r="K15862" s="35">
        <v>-1.007901899269076</v>
      </c>
      <c r="L15862" s="35">
        <v>0</v>
      </c>
      <c r="M15862" s="35">
        <v>0</v>
      </c>
      <c r="N15862" s="35">
        <v>0</v>
      </c>
      <c r="O15862" s="35">
        <v>0</v>
      </c>
      <c r="P15862" s="36">
        <v>12</v>
      </c>
      <c r="Q15862" s="37">
        <v>105</v>
      </c>
      <c r="R15862" s="36">
        <v>0</v>
      </c>
      <c r="S15862" s="39">
        <f t="shared" si="551"/>
        <v>100</v>
      </c>
      <c r="T15862" s="34" t="s">
        <v>29</v>
      </c>
      <c r="U15862" s="12">
        <f>((alpha*(beta^speed))*(speed^ceta))</f>
        <v>0.12422653837593199</v>
      </c>
      <c r="V15862" s="8">
        <f t="shared" si="552"/>
        <v>100</v>
      </c>
    </row>
    <row r="15863" spans="1:28">
      <c r="A15863" s="34" t="s">
        <v>20</v>
      </c>
      <c r="B15863" s="34" t="s">
        <v>82</v>
      </c>
      <c r="C15863" s="5" t="s">
        <v>243</v>
      </c>
      <c r="D15863" s="35" t="s">
        <v>89</v>
      </c>
      <c r="E15863" s="36" t="s">
        <v>15</v>
      </c>
      <c r="F15863" s="37">
        <v>100</v>
      </c>
      <c r="G15863" s="38">
        <v>-0.02</v>
      </c>
      <c r="H15863" s="34">
        <v>0.99505105691810358</v>
      </c>
      <c r="I15863" s="35">
        <v>7.4265238980978476E-2</v>
      </c>
      <c r="J15863" s="35">
        <v>41.449376270865599</v>
      </c>
      <c r="K15863" s="35">
        <v>1.0219254378609004</v>
      </c>
      <c r="L15863" s="35">
        <v>1.0505034411010372</v>
      </c>
      <c r="M15863" s="35">
        <v>1.7375032106473193E-2</v>
      </c>
      <c r="N15863" s="35">
        <v>0</v>
      </c>
      <c r="O15863" s="35">
        <v>0</v>
      </c>
      <c r="P15863" s="36">
        <v>12</v>
      </c>
      <c r="Q15863" s="37">
        <v>105</v>
      </c>
      <c r="R15863" s="36">
        <v>10</v>
      </c>
      <c r="S15863" s="39">
        <f t="shared" si="551"/>
        <v>100</v>
      </c>
      <c r="T15863" s="34" t="s">
        <v>44</v>
      </c>
      <c r="U15863" s="12">
        <f>(alpha+(beta/(1+EXP((((-1)*ceta)+(delta*LN(speed)))+(epsilon*speed)))))</f>
        <v>0.23424321344026042</v>
      </c>
      <c r="V15863" s="8">
        <f t="shared" si="552"/>
        <v>100</v>
      </c>
    </row>
    <row r="15864" spans="1:28">
      <c r="A15864" s="34" t="s">
        <v>20</v>
      </c>
      <c r="B15864" s="34" t="s">
        <v>82</v>
      </c>
      <c r="C15864" s="5" t="s">
        <v>242</v>
      </c>
      <c r="D15864" s="35" t="s">
        <v>89</v>
      </c>
      <c r="E15864" s="36" t="s">
        <v>16</v>
      </c>
      <c r="F15864" s="37">
        <v>100</v>
      </c>
      <c r="G15864" s="38">
        <v>-0.02</v>
      </c>
      <c r="H15864" s="34">
        <v>0.98845160405688315</v>
      </c>
      <c r="I15864" s="35">
        <v>47.026537894157478</v>
      </c>
      <c r="J15864" s="35">
        <v>0.98318463730994998</v>
      </c>
      <c r="K15864" s="35">
        <v>-0.70824134735083599</v>
      </c>
      <c r="L15864" s="35">
        <v>0</v>
      </c>
      <c r="M15864" s="35">
        <v>0</v>
      </c>
      <c r="N15864" s="35">
        <v>0</v>
      </c>
      <c r="O15864" s="35">
        <v>0</v>
      </c>
      <c r="P15864" s="36">
        <v>12</v>
      </c>
      <c r="Q15864" s="37">
        <v>105</v>
      </c>
      <c r="R15864" s="36">
        <v>0</v>
      </c>
      <c r="S15864" s="39">
        <f t="shared" si="551"/>
        <v>100</v>
      </c>
      <c r="T15864" s="34" t="s">
        <v>29</v>
      </c>
      <c r="U15864" s="12">
        <f>((alpha*(beta^speed))*(speed^ceta))</f>
        <v>0.33065013272226534</v>
      </c>
      <c r="V15864" s="8">
        <f t="shared" si="552"/>
        <v>100</v>
      </c>
    </row>
    <row r="15865" spans="1:28">
      <c r="A15865" s="34" t="s">
        <v>20</v>
      </c>
      <c r="B15865" s="34" t="s">
        <v>82</v>
      </c>
      <c r="C15865" s="5" t="s">
        <v>243</v>
      </c>
      <c r="D15865" s="35" t="s">
        <v>89</v>
      </c>
      <c r="E15865" s="36" t="s">
        <v>16</v>
      </c>
      <c r="F15865" s="37">
        <v>100</v>
      </c>
      <c r="G15865" s="38">
        <v>-0.02</v>
      </c>
      <c r="H15865" s="34">
        <v>0.9889900670574101</v>
      </c>
      <c r="I15865" s="35">
        <v>0.39678415791733884</v>
      </c>
      <c r="J15865" s="35">
        <v>94.655244245605616</v>
      </c>
      <c r="K15865" s="35">
        <v>0.98694346746008721</v>
      </c>
      <c r="L15865" s="35">
        <v>0.85950653805127886</v>
      </c>
      <c r="M15865" s="35">
        <v>1.8867014495448579E-2</v>
      </c>
      <c r="N15865" s="35">
        <v>0</v>
      </c>
      <c r="O15865" s="35">
        <v>0</v>
      </c>
      <c r="P15865" s="36">
        <v>12</v>
      </c>
      <c r="Q15865" s="37">
        <v>105</v>
      </c>
      <c r="R15865" s="36">
        <v>10</v>
      </c>
      <c r="S15865" s="39">
        <f t="shared" si="551"/>
        <v>100</v>
      </c>
      <c r="T15865" s="34" t="s">
        <v>44</v>
      </c>
      <c r="U15865" s="12">
        <f>(alpha+(beta/(1+EXP((((-1)*ceta)+(delta*LN(speed)))+(epsilon*speed)))))</f>
        <v>1.1262613999105955</v>
      </c>
      <c r="V15865" s="8">
        <f t="shared" si="552"/>
        <v>100</v>
      </c>
    </row>
    <row r="15866" spans="1:28">
      <c r="A15866" s="34" t="s">
        <v>20</v>
      </c>
      <c r="B15866" s="34" t="s">
        <v>82</v>
      </c>
      <c r="C15866" s="5" t="s">
        <v>242</v>
      </c>
      <c r="D15866" s="35" t="s">
        <v>89</v>
      </c>
      <c r="E15866" s="36" t="s">
        <v>14</v>
      </c>
      <c r="F15866" s="37">
        <v>100</v>
      </c>
      <c r="G15866" s="38">
        <v>-0.02</v>
      </c>
      <c r="H15866" s="34">
        <v>0.99583535223952147</v>
      </c>
      <c r="I15866" s="35">
        <v>0.44145286204355849</v>
      </c>
      <c r="J15866" s="35">
        <v>0.35876230586425384</v>
      </c>
      <c r="K15866" s="35">
        <v>5.1079061078246604E-3</v>
      </c>
      <c r="L15866" s="35">
        <v>0</v>
      </c>
      <c r="M15866" s="35">
        <v>0</v>
      </c>
      <c r="N15866" s="35">
        <v>0</v>
      </c>
      <c r="O15866" s="35">
        <v>0</v>
      </c>
      <c r="P15866" s="36">
        <v>12</v>
      </c>
      <c r="Q15866" s="37">
        <v>105</v>
      </c>
      <c r="R15866" s="36">
        <v>5</v>
      </c>
      <c r="S15866" s="39">
        <f t="shared" si="551"/>
        <v>100</v>
      </c>
      <c r="T15866" s="34" t="s">
        <v>36</v>
      </c>
      <c r="U15866" s="12">
        <f>(1/(((ceta*(speed^2))+(beta*speed))+alpha))</f>
        <v>1.1442073791367809E-2</v>
      </c>
      <c r="V15866" s="8">
        <f t="shared" si="552"/>
        <v>100</v>
      </c>
    </row>
    <row r="15867" spans="1:28">
      <c r="A15867" s="34" t="s">
        <v>20</v>
      </c>
      <c r="B15867" s="34" t="s">
        <v>82</v>
      </c>
      <c r="C15867" s="5" t="s">
        <v>243</v>
      </c>
      <c r="D15867" s="35" t="s">
        <v>89</v>
      </c>
      <c r="E15867" s="36" t="s">
        <v>14</v>
      </c>
      <c r="F15867" s="37">
        <v>100</v>
      </c>
      <c r="G15867" s="38">
        <v>-0.02</v>
      </c>
      <c r="H15867" s="34">
        <v>0.99633884409874418</v>
      </c>
      <c r="I15867" s="35">
        <v>1.0332343427230906</v>
      </c>
      <c r="J15867" s="35">
        <v>0.99172243941170046</v>
      </c>
      <c r="K15867" s="35">
        <v>-0.96596860205721424</v>
      </c>
      <c r="L15867" s="35">
        <v>0</v>
      </c>
      <c r="M15867" s="35">
        <v>0</v>
      </c>
      <c r="N15867" s="35">
        <v>0</v>
      </c>
      <c r="O15867" s="35">
        <v>0</v>
      </c>
      <c r="P15867" s="36">
        <v>12</v>
      </c>
      <c r="Q15867" s="37">
        <v>105</v>
      </c>
      <c r="R15867" s="36">
        <v>0</v>
      </c>
      <c r="S15867" s="39">
        <f t="shared" si="551"/>
        <v>100</v>
      </c>
      <c r="T15867" s="34" t="s">
        <v>29</v>
      </c>
      <c r="U15867" s="12">
        <f>((alpha*(beta^speed))*(speed^ceta))</f>
        <v>5.2635121350318014E-3</v>
      </c>
      <c r="V15867" s="8">
        <f t="shared" si="552"/>
        <v>100</v>
      </c>
      <c r="AB15867" s="41"/>
    </row>
    <row r="15868" spans="1:28">
      <c r="A15868" s="34" t="s">
        <v>20</v>
      </c>
      <c r="B15868" s="34" t="s">
        <v>82</v>
      </c>
      <c r="C15868" s="5" t="s">
        <v>242</v>
      </c>
      <c r="D15868" s="35" t="s">
        <v>89</v>
      </c>
      <c r="E15868" s="36" t="s">
        <v>18</v>
      </c>
      <c r="F15868" s="37">
        <v>100</v>
      </c>
      <c r="G15868" s="38">
        <v>-0.02</v>
      </c>
      <c r="H15868" s="34">
        <v>0.99041534012700061</v>
      </c>
      <c r="I15868" s="35">
        <v>2.2346759953786348</v>
      </c>
      <c r="J15868" s="35">
        <v>-9.5209517148672465</v>
      </c>
      <c r="K15868" s="35">
        <v>-1.5026807660320372</v>
      </c>
      <c r="L15868" s="35">
        <v>0</v>
      </c>
      <c r="M15868" s="35">
        <v>0</v>
      </c>
      <c r="N15868" s="35">
        <v>0</v>
      </c>
      <c r="O15868" s="35">
        <v>0</v>
      </c>
      <c r="P15868" s="36">
        <v>12</v>
      </c>
      <c r="Q15868" s="37">
        <v>105</v>
      </c>
      <c r="R15868" s="36">
        <v>13</v>
      </c>
      <c r="S15868" s="39">
        <f t="shared" si="551"/>
        <v>100</v>
      </c>
      <c r="T15868" s="34" t="s">
        <v>50</v>
      </c>
      <c r="U15868" s="12">
        <f>EXP((alpha+(beta/speed))+(ceta*LN(speed)))</f>
        <v>8.3906760426296998E-3</v>
      </c>
      <c r="V15868" s="8">
        <f t="shared" si="552"/>
        <v>100</v>
      </c>
      <c r="AB15868" s="41"/>
    </row>
    <row r="15869" spans="1:28">
      <c r="A15869" s="34" t="s">
        <v>20</v>
      </c>
      <c r="B15869" s="34" t="s">
        <v>82</v>
      </c>
      <c r="C15869" s="5" t="s">
        <v>243</v>
      </c>
      <c r="D15869" s="35" t="s">
        <v>89</v>
      </c>
      <c r="E15869" s="36" t="s">
        <v>18</v>
      </c>
      <c r="F15869" s="37">
        <v>100</v>
      </c>
      <c r="G15869" s="38">
        <v>-0.02</v>
      </c>
      <c r="H15869" s="34">
        <v>0.98360040674925819</v>
      </c>
      <c r="I15869" s="35">
        <v>0.65099274461689238</v>
      </c>
      <c r="J15869" s="35">
        <v>0.94298986992027345</v>
      </c>
      <c r="K15869" s="35">
        <v>-0.28864996407386162</v>
      </c>
      <c r="L15869" s="35">
        <v>0</v>
      </c>
      <c r="M15869" s="35">
        <v>0</v>
      </c>
      <c r="N15869" s="35">
        <v>0</v>
      </c>
      <c r="O15869" s="35">
        <v>0</v>
      </c>
      <c r="P15869" s="36">
        <v>12</v>
      </c>
      <c r="Q15869" s="37">
        <v>105</v>
      </c>
      <c r="R15869" s="36">
        <v>0</v>
      </c>
      <c r="S15869" s="39">
        <f t="shared" si="551"/>
        <v>100</v>
      </c>
      <c r="T15869" s="34" t="s">
        <v>29</v>
      </c>
      <c r="U15869" s="12">
        <f>((alpha*(beta^speed))*(speed^ceta))</f>
        <v>4.8638363606997323E-4</v>
      </c>
      <c r="V15869" s="8">
        <f t="shared" si="552"/>
        <v>100</v>
      </c>
      <c r="AB15869" s="41"/>
    </row>
    <row r="15870" spans="1:28">
      <c r="A15870" s="34" t="s">
        <v>20</v>
      </c>
      <c r="B15870" s="34" t="s">
        <v>82</v>
      </c>
      <c r="C15870" s="5" t="s">
        <v>242</v>
      </c>
      <c r="D15870" s="35" t="s">
        <v>89</v>
      </c>
      <c r="E15870" s="36" t="s">
        <v>17</v>
      </c>
      <c r="F15870" s="37">
        <v>100</v>
      </c>
      <c r="G15870" s="38">
        <v>-0.02</v>
      </c>
      <c r="H15870" s="34">
        <v>0.98331233525647732</v>
      </c>
      <c r="I15870" s="35">
        <v>2886.8127507346826</v>
      </c>
      <c r="J15870" s="35">
        <v>0.98148930449125582</v>
      </c>
      <c r="K15870" s="35">
        <v>-0.59988467995797534</v>
      </c>
      <c r="L15870" s="35">
        <v>0</v>
      </c>
      <c r="M15870" s="35">
        <v>0</v>
      </c>
      <c r="N15870" s="35">
        <v>0</v>
      </c>
      <c r="O15870" s="35">
        <v>0</v>
      </c>
      <c r="P15870" s="36">
        <v>12</v>
      </c>
      <c r="Q15870" s="37">
        <v>105</v>
      </c>
      <c r="R15870" s="36">
        <v>0</v>
      </c>
      <c r="S15870" s="39">
        <f t="shared" si="551"/>
        <v>100</v>
      </c>
      <c r="T15870" s="34" t="s">
        <v>29</v>
      </c>
      <c r="U15870" s="12">
        <f>((alpha*(beta^speed))*(speed^ceta))</f>
        <v>28.132374536755336</v>
      </c>
      <c r="V15870" s="8">
        <f t="shared" si="552"/>
        <v>100</v>
      </c>
    </row>
    <row r="15871" spans="1:28">
      <c r="A15871" s="34" t="s">
        <v>20</v>
      </c>
      <c r="B15871" s="34" t="s">
        <v>82</v>
      </c>
      <c r="C15871" s="5" t="s">
        <v>243</v>
      </c>
      <c r="D15871" s="35" t="s">
        <v>89</v>
      </c>
      <c r="E15871" s="36" t="s">
        <v>17</v>
      </c>
      <c r="F15871" s="37">
        <v>100</v>
      </c>
      <c r="G15871" s="38">
        <v>-0.02</v>
      </c>
      <c r="H15871" s="34">
        <v>0.98395585351455728</v>
      </c>
      <c r="I15871" s="35">
        <v>2883.9419624564948</v>
      </c>
      <c r="J15871" s="35">
        <v>0.98198071258047204</v>
      </c>
      <c r="K15871" s="35">
        <v>-0.61636608593122955</v>
      </c>
      <c r="L15871" s="35">
        <v>0</v>
      </c>
      <c r="M15871" s="35">
        <v>0</v>
      </c>
      <c r="N15871" s="35">
        <v>0</v>
      </c>
      <c r="O15871" s="35">
        <v>0</v>
      </c>
      <c r="P15871" s="36">
        <v>12</v>
      </c>
      <c r="Q15871" s="37">
        <v>105</v>
      </c>
      <c r="R15871" s="36">
        <v>0</v>
      </c>
      <c r="S15871" s="39">
        <f t="shared" si="551"/>
        <v>100</v>
      </c>
      <c r="T15871" s="34" t="s">
        <v>29</v>
      </c>
      <c r="U15871" s="12">
        <f>((alpha*(beta^speed))*(speed^ceta))</f>
        <v>27.387356736103598</v>
      </c>
      <c r="V15871" s="8">
        <f t="shared" si="552"/>
        <v>100</v>
      </c>
    </row>
    <row r="15872" spans="1:28">
      <c r="A15872" s="34" t="s">
        <v>20</v>
      </c>
      <c r="B15872" s="34" t="s">
        <v>82</v>
      </c>
      <c r="C15872" s="5" t="s">
        <v>242</v>
      </c>
      <c r="D15872" s="35" t="s">
        <v>89</v>
      </c>
      <c r="E15872" s="36" t="s">
        <v>15</v>
      </c>
      <c r="F15872" s="37">
        <v>0</v>
      </c>
      <c r="G15872" s="38">
        <v>0.02</v>
      </c>
      <c r="H15872" s="34">
        <v>0.99899226257339857</v>
      </c>
      <c r="I15872" s="35">
        <v>44.754772023806666</v>
      </c>
      <c r="J15872" s="35">
        <v>1.0082983945904622</v>
      </c>
      <c r="K15872" s="35">
        <v>-1.0077217984781874</v>
      </c>
      <c r="L15872" s="35">
        <v>0</v>
      </c>
      <c r="M15872" s="35">
        <v>0</v>
      </c>
      <c r="N15872" s="35">
        <v>0</v>
      </c>
      <c r="O15872" s="35">
        <v>0</v>
      </c>
      <c r="P15872" s="36">
        <v>12</v>
      </c>
      <c r="Q15872" s="37">
        <v>105</v>
      </c>
      <c r="R15872" s="36">
        <v>0</v>
      </c>
      <c r="S15872" s="39">
        <f t="shared" si="551"/>
        <v>100</v>
      </c>
      <c r="T15872" s="34" t="s">
        <v>29</v>
      </c>
      <c r="U15872" s="12">
        <f>((alpha*(beta^speed))*(speed^ceta))</f>
        <v>0.98696857048192543</v>
      </c>
      <c r="V15872" s="8">
        <f t="shared" si="552"/>
        <v>100</v>
      </c>
    </row>
    <row r="15873" spans="1:28">
      <c r="A15873" s="34" t="s">
        <v>20</v>
      </c>
      <c r="B15873" s="34" t="s">
        <v>82</v>
      </c>
      <c r="C15873" s="5" t="s">
        <v>243</v>
      </c>
      <c r="D15873" s="35" t="s">
        <v>89</v>
      </c>
      <c r="E15873" s="36" t="s">
        <v>15</v>
      </c>
      <c r="F15873" s="37">
        <v>0</v>
      </c>
      <c r="G15873" s="38">
        <v>0.02</v>
      </c>
      <c r="H15873" s="34">
        <v>0.98786560392571354</v>
      </c>
      <c r="I15873" s="35">
        <v>2.5832692396113819</v>
      </c>
      <c r="J15873" s="35">
        <v>80.15062017144767</v>
      </c>
      <c r="K15873" s="35">
        <v>-5.0404571662480351E-2</v>
      </c>
      <c r="L15873" s="35">
        <v>0.87802761402689566</v>
      </c>
      <c r="M15873" s="35">
        <v>3.8532805735570219E-2</v>
      </c>
      <c r="N15873" s="35">
        <v>0</v>
      </c>
      <c r="O15873" s="35">
        <v>0</v>
      </c>
      <c r="P15873" s="36">
        <v>12</v>
      </c>
      <c r="Q15873" s="37">
        <v>105</v>
      </c>
      <c r="R15873" s="36">
        <v>10</v>
      </c>
      <c r="S15873" s="39">
        <f t="shared" si="551"/>
        <v>100</v>
      </c>
      <c r="T15873" s="34" t="s">
        <v>44</v>
      </c>
      <c r="U15873" s="12">
        <f>(alpha+(beta/(1+EXP((((-1)*ceta)+(delta*LN(speed)))+(epsilon*speed)))))</f>
        <v>2.611605933093772</v>
      </c>
      <c r="V15873" s="8">
        <f t="shared" si="552"/>
        <v>100</v>
      </c>
    </row>
    <row r="15874" spans="1:28">
      <c r="A15874" s="34" t="s">
        <v>20</v>
      </c>
      <c r="B15874" s="34" t="s">
        <v>82</v>
      </c>
      <c r="C15874" s="5" t="s">
        <v>242</v>
      </c>
      <c r="D15874" s="35" t="s">
        <v>89</v>
      </c>
      <c r="E15874" s="36" t="s">
        <v>16</v>
      </c>
      <c r="F15874" s="37">
        <v>0</v>
      </c>
      <c r="G15874" s="38">
        <v>0.02</v>
      </c>
      <c r="H15874" s="34">
        <v>0.99322567388428251</v>
      </c>
      <c r="I15874" s="35">
        <v>4.0456925541872213</v>
      </c>
      <c r="J15874" s="35">
        <v>121.59361526573329</v>
      </c>
      <c r="K15874" s="35">
        <v>-0.28815419054146607</v>
      </c>
      <c r="L15874" s="35">
        <v>1.0192664238633344</v>
      </c>
      <c r="M15874" s="35">
        <v>1.5492337837440764E-2</v>
      </c>
      <c r="N15874" s="35">
        <v>0</v>
      </c>
      <c r="O15874" s="35">
        <v>0</v>
      </c>
      <c r="P15874" s="36">
        <v>12</v>
      </c>
      <c r="Q15874" s="37">
        <v>105</v>
      </c>
      <c r="R15874" s="36">
        <v>10</v>
      </c>
      <c r="S15874" s="39">
        <f t="shared" ref="S15874:S15937" si="553">V15874</f>
        <v>100</v>
      </c>
      <c r="T15874" s="34" t="s">
        <v>44</v>
      </c>
      <c r="U15874" s="12">
        <f>(alpha+(beta/(1+EXP((((-1)*ceta)+(delta*LN(speed)))+(epsilon*speed)))))</f>
        <v>4.2226130306281719</v>
      </c>
      <c r="V15874" s="8">
        <f t="shared" ref="V15874:V15937" si="554">IF($V$1&lt;P15874,P15874,IF($V$1&gt;Q15874,Q15874,$V$1))</f>
        <v>100</v>
      </c>
    </row>
    <row r="15875" spans="1:28">
      <c r="A15875" s="34" t="s">
        <v>20</v>
      </c>
      <c r="B15875" s="34" t="s">
        <v>82</v>
      </c>
      <c r="C15875" s="5" t="s">
        <v>243</v>
      </c>
      <c r="D15875" s="35" t="s">
        <v>89</v>
      </c>
      <c r="E15875" s="36" t="s">
        <v>16</v>
      </c>
      <c r="F15875" s="37">
        <v>0</v>
      </c>
      <c r="G15875" s="38">
        <v>0.02</v>
      </c>
      <c r="H15875" s="34">
        <v>0.99934724023449195</v>
      </c>
      <c r="I15875" s="35">
        <v>1.7405820552989637</v>
      </c>
      <c r="J15875" s="35">
        <v>100.30182655470226</v>
      </c>
      <c r="K15875" s="35">
        <v>6.8209692494216032E-2</v>
      </c>
      <c r="L15875" s="35">
        <v>8.7163478177754578E-2</v>
      </c>
      <c r="M15875" s="35">
        <v>8.4407010027689272E-2</v>
      </c>
      <c r="N15875" s="35">
        <v>0</v>
      </c>
      <c r="O15875" s="35">
        <v>0</v>
      </c>
      <c r="P15875" s="36">
        <v>12</v>
      </c>
      <c r="Q15875" s="37">
        <v>105</v>
      </c>
      <c r="R15875" s="36">
        <v>10</v>
      </c>
      <c r="S15875" s="39">
        <f t="shared" si="553"/>
        <v>100</v>
      </c>
      <c r="T15875" s="34" t="s">
        <v>44</v>
      </c>
      <c r="U15875" s="12">
        <f>(alpha+(beta/(1+EXP((((-1)*ceta)+(delta*LN(speed)))+(epsilon*speed)))))</f>
        <v>1.7560983464729354</v>
      </c>
      <c r="V15875" s="8">
        <f t="shared" si="554"/>
        <v>100</v>
      </c>
    </row>
    <row r="15876" spans="1:28">
      <c r="A15876" s="34" t="s">
        <v>20</v>
      </c>
      <c r="B15876" s="34" t="s">
        <v>82</v>
      </c>
      <c r="C15876" s="5" t="s">
        <v>242</v>
      </c>
      <c r="D15876" s="35" t="s">
        <v>89</v>
      </c>
      <c r="E15876" s="36" t="s">
        <v>14</v>
      </c>
      <c r="F15876" s="37">
        <v>0</v>
      </c>
      <c r="G15876" s="38">
        <v>0.02</v>
      </c>
      <c r="H15876" s="34">
        <v>0.99602078022070539</v>
      </c>
      <c r="I15876" s="35">
        <v>2.7276412207173624</v>
      </c>
      <c r="J15876" s="35">
        <v>1.0125201044149525</v>
      </c>
      <c r="K15876" s="35">
        <v>-1.0689331104206077</v>
      </c>
      <c r="L15876" s="35">
        <v>0</v>
      </c>
      <c r="M15876" s="35">
        <v>0</v>
      </c>
      <c r="N15876" s="35">
        <v>0</v>
      </c>
      <c r="O15876" s="35">
        <v>0</v>
      </c>
      <c r="P15876" s="36">
        <v>12</v>
      </c>
      <c r="Q15876" s="37">
        <v>105</v>
      </c>
      <c r="R15876" s="36">
        <v>0</v>
      </c>
      <c r="S15876" s="39">
        <f t="shared" si="553"/>
        <v>100</v>
      </c>
      <c r="T15876" s="34" t="s">
        <v>29</v>
      </c>
      <c r="U15876" s="12">
        <f>((alpha*(beta^speed))*(speed^ceta))</f>
        <v>6.8910682078733618E-2</v>
      </c>
      <c r="V15876" s="8">
        <f t="shared" si="554"/>
        <v>100</v>
      </c>
    </row>
    <row r="15877" spans="1:28">
      <c r="A15877" s="34" t="s">
        <v>20</v>
      </c>
      <c r="B15877" s="34" t="s">
        <v>82</v>
      </c>
      <c r="C15877" s="5" t="s">
        <v>243</v>
      </c>
      <c r="D15877" s="35" t="s">
        <v>89</v>
      </c>
      <c r="E15877" s="36" t="s">
        <v>14</v>
      </c>
      <c r="F15877" s="37">
        <v>0</v>
      </c>
      <c r="G15877" s="38">
        <v>0.02</v>
      </c>
      <c r="H15877" s="34">
        <v>0.99848942351202552</v>
      </c>
      <c r="I15877" s="35">
        <v>1.0694914976292691</v>
      </c>
      <c r="J15877" s="35">
        <v>0.75901120559192747</v>
      </c>
      <c r="K15877" s="35">
        <v>-4.2358804518787844E-3</v>
      </c>
      <c r="L15877" s="35">
        <v>0</v>
      </c>
      <c r="M15877" s="35">
        <v>0</v>
      </c>
      <c r="N15877" s="35">
        <v>0</v>
      </c>
      <c r="O15877" s="35">
        <v>0</v>
      </c>
      <c r="P15877" s="36">
        <v>12</v>
      </c>
      <c r="Q15877" s="37">
        <v>105</v>
      </c>
      <c r="R15877" s="36">
        <v>5</v>
      </c>
      <c r="S15877" s="39">
        <f t="shared" si="553"/>
        <v>100</v>
      </c>
      <c r="T15877" s="34" t="s">
        <v>36</v>
      </c>
      <c r="U15877" s="12">
        <f>(1/(((ceta*(speed^2))+(beta*speed))+alpha))</f>
        <v>2.8891874511353426E-2</v>
      </c>
      <c r="V15877" s="8">
        <f t="shared" si="554"/>
        <v>100</v>
      </c>
      <c r="AB15877" s="41"/>
    </row>
    <row r="15878" spans="1:28">
      <c r="A15878" s="34" t="s">
        <v>20</v>
      </c>
      <c r="B15878" s="34" t="s">
        <v>82</v>
      </c>
      <c r="C15878" s="5" t="s">
        <v>242</v>
      </c>
      <c r="D15878" s="35" t="s">
        <v>89</v>
      </c>
      <c r="E15878" s="36" t="s">
        <v>18</v>
      </c>
      <c r="F15878" s="37">
        <v>0</v>
      </c>
      <c r="G15878" s="38">
        <v>0.02</v>
      </c>
      <c r="H15878" s="34">
        <v>0.99266294379391817</v>
      </c>
      <c r="I15878" s="35">
        <v>1.1612374731518968</v>
      </c>
      <c r="J15878" s="35">
        <v>-0.96988387423803291</v>
      </c>
      <c r="K15878" s="35">
        <v>2.3653566366238794E-2</v>
      </c>
      <c r="L15878" s="35">
        <v>0.10938606944433721</v>
      </c>
      <c r="M15878" s="35">
        <v>0</v>
      </c>
      <c r="N15878" s="35">
        <v>0</v>
      </c>
      <c r="O15878" s="35">
        <v>0</v>
      </c>
      <c r="P15878" s="36">
        <v>12</v>
      </c>
      <c r="Q15878" s="37">
        <v>105</v>
      </c>
      <c r="R15878" s="36">
        <v>1</v>
      </c>
      <c r="S15878" s="39">
        <f t="shared" si="553"/>
        <v>100</v>
      </c>
      <c r="T15878" s="34" t="s">
        <v>30</v>
      </c>
      <c r="U15878" s="12">
        <f>((alpha*(speed^beta))+(ceta*(speed^delta)))</f>
        <v>5.2484243597796423E-2</v>
      </c>
      <c r="V15878" s="8">
        <f t="shared" si="554"/>
        <v>100</v>
      </c>
      <c r="AB15878" s="41"/>
    </row>
    <row r="15879" spans="1:28">
      <c r="A15879" s="34" t="s">
        <v>20</v>
      </c>
      <c r="B15879" s="34" t="s">
        <v>82</v>
      </c>
      <c r="C15879" s="5" t="s">
        <v>243</v>
      </c>
      <c r="D15879" s="35" t="s">
        <v>89</v>
      </c>
      <c r="E15879" s="36" t="s">
        <v>18</v>
      </c>
      <c r="F15879" s="37">
        <v>0</v>
      </c>
      <c r="G15879" s="38">
        <v>0.02</v>
      </c>
      <c r="H15879" s="34">
        <v>0.98520654040706146</v>
      </c>
      <c r="I15879" s="35">
        <v>-0.29596550754092027</v>
      </c>
      <c r="J15879" s="35">
        <v>0.4812507388817851</v>
      </c>
      <c r="K15879" s="35">
        <v>-1.5498182775277318E-3</v>
      </c>
      <c r="L15879" s="35">
        <v>0</v>
      </c>
      <c r="M15879" s="35">
        <v>0</v>
      </c>
      <c r="N15879" s="35">
        <v>0</v>
      </c>
      <c r="O15879" s="35">
        <v>0</v>
      </c>
      <c r="P15879" s="36">
        <v>12</v>
      </c>
      <c r="Q15879" s="37">
        <v>105</v>
      </c>
      <c r="R15879" s="36">
        <v>5</v>
      </c>
      <c r="S15879" s="39">
        <f t="shared" si="553"/>
        <v>100</v>
      </c>
      <c r="T15879" s="34" t="s">
        <v>36</v>
      </c>
      <c r="U15879" s="12">
        <f>(1/(((ceta*(speed^2))+(beta*speed))+alpha))</f>
        <v>3.0930138289458873E-2</v>
      </c>
      <c r="V15879" s="8">
        <f t="shared" si="554"/>
        <v>100</v>
      </c>
    </row>
    <row r="15880" spans="1:28">
      <c r="A15880" s="34" t="s">
        <v>20</v>
      </c>
      <c r="B15880" s="34" t="s">
        <v>82</v>
      </c>
      <c r="C15880" s="5" t="s">
        <v>242</v>
      </c>
      <c r="D15880" s="35" t="s">
        <v>89</v>
      </c>
      <c r="E15880" s="36" t="s">
        <v>17</v>
      </c>
      <c r="F15880" s="37">
        <v>0</v>
      </c>
      <c r="G15880" s="38">
        <v>0.02</v>
      </c>
      <c r="H15880" s="34">
        <v>0.99561950642346098</v>
      </c>
      <c r="I15880" s="35">
        <v>4046.523480158643</v>
      </c>
      <c r="J15880" s="35">
        <v>1.0085442533597628</v>
      </c>
      <c r="K15880" s="35">
        <v>-0.69605862941004371</v>
      </c>
      <c r="L15880" s="35">
        <v>0</v>
      </c>
      <c r="M15880" s="35">
        <v>0</v>
      </c>
      <c r="N15880" s="35">
        <v>0</v>
      </c>
      <c r="O15880" s="35">
        <v>0</v>
      </c>
      <c r="P15880" s="36">
        <v>12</v>
      </c>
      <c r="Q15880" s="37">
        <v>105</v>
      </c>
      <c r="R15880" s="36">
        <v>0</v>
      </c>
      <c r="S15880" s="39">
        <f t="shared" si="553"/>
        <v>100</v>
      </c>
      <c r="T15880" s="34" t="s">
        <v>29</v>
      </c>
      <c r="U15880" s="12">
        <f>((alpha*(beta^speed))*(speed^ceta))</f>
        <v>384.11451575528145</v>
      </c>
      <c r="V15880" s="8">
        <f t="shared" si="554"/>
        <v>100</v>
      </c>
    </row>
    <row r="15881" spans="1:28">
      <c r="A15881" s="34" t="s">
        <v>20</v>
      </c>
      <c r="B15881" s="34" t="s">
        <v>82</v>
      </c>
      <c r="C15881" s="5" t="s">
        <v>243</v>
      </c>
      <c r="D15881" s="35" t="s">
        <v>89</v>
      </c>
      <c r="E15881" s="36" t="s">
        <v>17</v>
      </c>
      <c r="F15881" s="37">
        <v>0</v>
      </c>
      <c r="G15881" s="38">
        <v>0.02</v>
      </c>
      <c r="H15881" s="34">
        <v>0.99548935378620151</v>
      </c>
      <c r="I15881" s="35">
        <v>4005.1280298489373</v>
      </c>
      <c r="J15881" s="35">
        <v>1.0087769321449249</v>
      </c>
      <c r="K15881" s="35">
        <v>-0.70916058598810694</v>
      </c>
      <c r="L15881" s="35">
        <v>0</v>
      </c>
      <c r="M15881" s="35">
        <v>0</v>
      </c>
      <c r="N15881" s="35">
        <v>0</v>
      </c>
      <c r="O15881" s="35">
        <v>0</v>
      </c>
      <c r="P15881" s="36">
        <v>12</v>
      </c>
      <c r="Q15881" s="37">
        <v>105</v>
      </c>
      <c r="R15881" s="36">
        <v>0</v>
      </c>
      <c r="S15881" s="39">
        <f t="shared" si="553"/>
        <v>100</v>
      </c>
      <c r="T15881" s="34" t="s">
        <v>29</v>
      </c>
      <c r="U15881" s="12">
        <f>((alpha*(beta^speed))*(speed^ceta))</f>
        <v>366.27686774180194</v>
      </c>
      <c r="V15881" s="8">
        <f t="shared" si="554"/>
        <v>100</v>
      </c>
    </row>
    <row r="15882" spans="1:28">
      <c r="A15882" s="34" t="s">
        <v>20</v>
      </c>
      <c r="B15882" s="34" t="s">
        <v>82</v>
      </c>
      <c r="C15882" s="5" t="s">
        <v>242</v>
      </c>
      <c r="D15882" s="35" t="s">
        <v>89</v>
      </c>
      <c r="E15882" s="36" t="s">
        <v>15</v>
      </c>
      <c r="F15882" s="37">
        <v>50</v>
      </c>
      <c r="G15882" s="38">
        <v>0.02</v>
      </c>
      <c r="H15882" s="34">
        <v>0.99868081327975755</v>
      </c>
      <c r="I15882" s="35">
        <v>42.665301075874261</v>
      </c>
      <c r="J15882" s="35">
        <v>1.0089638704428376</v>
      </c>
      <c r="K15882" s="35">
        <v>-0.98638849732134137</v>
      </c>
      <c r="L15882" s="35">
        <v>0</v>
      </c>
      <c r="M15882" s="35">
        <v>0</v>
      </c>
      <c r="N15882" s="35">
        <v>0</v>
      </c>
      <c r="O15882" s="35">
        <v>0</v>
      </c>
      <c r="P15882" s="36">
        <v>12</v>
      </c>
      <c r="Q15882" s="37">
        <v>105</v>
      </c>
      <c r="R15882" s="36">
        <v>0</v>
      </c>
      <c r="S15882" s="39">
        <f t="shared" si="553"/>
        <v>100</v>
      </c>
      <c r="T15882" s="34" t="s">
        <v>29</v>
      </c>
      <c r="U15882" s="12">
        <f>((alpha*(beta^speed))*(speed^ceta))</f>
        <v>1.1088155936846047</v>
      </c>
      <c r="V15882" s="8">
        <f t="shared" si="554"/>
        <v>100</v>
      </c>
    </row>
    <row r="15883" spans="1:28">
      <c r="A15883" s="34" t="s">
        <v>20</v>
      </c>
      <c r="B15883" s="34" t="s">
        <v>82</v>
      </c>
      <c r="C15883" s="5" t="s">
        <v>243</v>
      </c>
      <c r="D15883" s="35" t="s">
        <v>89</v>
      </c>
      <c r="E15883" s="36" t="s">
        <v>15</v>
      </c>
      <c r="F15883" s="37">
        <v>50</v>
      </c>
      <c r="G15883" s="38">
        <v>0.02</v>
      </c>
      <c r="H15883" s="34">
        <v>0.98252764625473687</v>
      </c>
      <c r="I15883" s="35">
        <v>1.0484101194044775</v>
      </c>
      <c r="J15883" s="35">
        <v>0.15994925020663606</v>
      </c>
      <c r="K15883" s="35">
        <v>96.080006802412413</v>
      </c>
      <c r="L15883" s="35">
        <v>-1.0819283462210036</v>
      </c>
      <c r="M15883" s="35">
        <v>0</v>
      </c>
      <c r="N15883" s="35">
        <v>0</v>
      </c>
      <c r="O15883" s="35">
        <v>0</v>
      </c>
      <c r="P15883" s="36">
        <v>12</v>
      </c>
      <c r="Q15883" s="37">
        <v>105</v>
      </c>
      <c r="R15883" s="36">
        <v>1</v>
      </c>
      <c r="S15883" s="39">
        <f t="shared" si="553"/>
        <v>100</v>
      </c>
      <c r="T15883" s="34" t="s">
        <v>30</v>
      </c>
      <c r="U15883" s="12">
        <f>((alpha*(speed^beta))+(ceta*(speed^delta)))</f>
        <v>2.8487618346766834</v>
      </c>
      <c r="V15883" s="8">
        <f t="shared" si="554"/>
        <v>100</v>
      </c>
    </row>
    <row r="15884" spans="1:28">
      <c r="A15884" s="34" t="s">
        <v>20</v>
      </c>
      <c r="B15884" s="34" t="s">
        <v>82</v>
      </c>
      <c r="C15884" s="5" t="s">
        <v>242</v>
      </c>
      <c r="D15884" s="35" t="s">
        <v>89</v>
      </c>
      <c r="E15884" s="36" t="s">
        <v>16</v>
      </c>
      <c r="F15884" s="37">
        <v>50</v>
      </c>
      <c r="G15884" s="38">
        <v>0.02</v>
      </c>
      <c r="H15884" s="34">
        <v>0.99100747656386112</v>
      </c>
      <c r="I15884" s="35">
        <v>4.3331928329463825</v>
      </c>
      <c r="J15884" s="35">
        <v>-1.412489618959414E-2</v>
      </c>
      <c r="K15884" s="35">
        <v>91.061673003751594</v>
      </c>
      <c r="L15884" s="35">
        <v>-1.0771474669410683</v>
      </c>
      <c r="M15884" s="35">
        <v>0</v>
      </c>
      <c r="N15884" s="35">
        <v>0</v>
      </c>
      <c r="O15884" s="35">
        <v>0</v>
      </c>
      <c r="P15884" s="36">
        <v>12</v>
      </c>
      <c r="Q15884" s="37">
        <v>105</v>
      </c>
      <c r="R15884" s="36">
        <v>1</v>
      </c>
      <c r="S15884" s="39">
        <f t="shared" si="553"/>
        <v>100</v>
      </c>
      <c r="T15884" s="34" t="s">
        <v>30</v>
      </c>
      <c r="U15884" s="12">
        <f>((alpha*(speed^beta))+(ceta*(speed^delta)))</f>
        <v>4.6986242320218272</v>
      </c>
      <c r="V15884" s="8">
        <f t="shared" si="554"/>
        <v>100</v>
      </c>
    </row>
    <row r="15885" spans="1:28">
      <c r="A15885" s="34" t="s">
        <v>20</v>
      </c>
      <c r="B15885" s="34" t="s">
        <v>82</v>
      </c>
      <c r="C15885" s="5" t="s">
        <v>243</v>
      </c>
      <c r="D15885" s="35" t="s">
        <v>89</v>
      </c>
      <c r="E15885" s="36" t="s">
        <v>16</v>
      </c>
      <c r="F15885" s="37">
        <v>50</v>
      </c>
      <c r="G15885" s="38">
        <v>0.02</v>
      </c>
      <c r="H15885" s="34">
        <v>0.99932191515701863</v>
      </c>
      <c r="I15885" s="35">
        <v>2.2123003135508519</v>
      </c>
      <c r="J15885" s="35">
        <v>70.760316821891578</v>
      </c>
      <c r="K15885" s="35">
        <v>1.42537910593093</v>
      </c>
      <c r="L15885" s="35">
        <v>0.36868793304344516</v>
      </c>
      <c r="M15885" s="35">
        <v>9.8242699614990256E-2</v>
      </c>
      <c r="N15885" s="35">
        <v>0</v>
      </c>
      <c r="O15885" s="35">
        <v>0</v>
      </c>
      <c r="P15885" s="36">
        <v>12</v>
      </c>
      <c r="Q15885" s="37">
        <v>105</v>
      </c>
      <c r="R15885" s="36">
        <v>10</v>
      </c>
      <c r="S15885" s="39">
        <f t="shared" si="553"/>
        <v>100</v>
      </c>
      <c r="T15885" s="34" t="s">
        <v>44</v>
      </c>
      <c r="U15885" s="12">
        <f>(alpha+(beta/(1+EXP((((-1)*ceta)+(delta*LN(speed)))+(epsilon*speed)))))</f>
        <v>2.2152164245558192</v>
      </c>
      <c r="V15885" s="8">
        <f t="shared" si="554"/>
        <v>100</v>
      </c>
    </row>
    <row r="15886" spans="1:28">
      <c r="A15886" s="34" t="s">
        <v>20</v>
      </c>
      <c r="B15886" s="34" t="s">
        <v>82</v>
      </c>
      <c r="C15886" s="5" t="s">
        <v>242</v>
      </c>
      <c r="D15886" s="35" t="s">
        <v>89</v>
      </c>
      <c r="E15886" s="36" t="s">
        <v>14</v>
      </c>
      <c r="F15886" s="37">
        <v>50</v>
      </c>
      <c r="G15886" s="38">
        <v>0.02</v>
      </c>
      <c r="H15886" s="34">
        <v>0.99521758699533802</v>
      </c>
      <c r="I15886" s="35">
        <v>1.845479365340874E-3</v>
      </c>
      <c r="J15886" s="35">
        <v>0.69993412023568702</v>
      </c>
      <c r="K15886" s="35">
        <v>2.0904207175985898</v>
      </c>
      <c r="L15886" s="35">
        <v>-0.91193267918743937</v>
      </c>
      <c r="M15886" s="35">
        <v>0</v>
      </c>
      <c r="N15886" s="35">
        <v>0</v>
      </c>
      <c r="O15886" s="35">
        <v>0</v>
      </c>
      <c r="P15886" s="36">
        <v>12</v>
      </c>
      <c r="Q15886" s="37">
        <v>105</v>
      </c>
      <c r="R15886" s="36">
        <v>1</v>
      </c>
      <c r="S15886" s="39">
        <f t="shared" si="553"/>
        <v>100</v>
      </c>
      <c r="T15886" s="34" t="s">
        <v>30</v>
      </c>
      <c r="U15886" s="12">
        <f>((alpha*(speed^beta))+(ceta*(speed^delta)))</f>
        <v>7.7701727137252541E-2</v>
      </c>
      <c r="V15886" s="8">
        <f t="shared" si="554"/>
        <v>100</v>
      </c>
    </row>
    <row r="15887" spans="1:28">
      <c r="A15887" s="34" t="s">
        <v>20</v>
      </c>
      <c r="B15887" s="34" t="s">
        <v>82</v>
      </c>
      <c r="C15887" s="5" t="s">
        <v>243</v>
      </c>
      <c r="D15887" s="35" t="s">
        <v>89</v>
      </c>
      <c r="E15887" s="36" t="s">
        <v>14</v>
      </c>
      <c r="F15887" s="37">
        <v>50</v>
      </c>
      <c r="G15887" s="38">
        <v>0.02</v>
      </c>
      <c r="H15887" s="34">
        <v>0.99812321851682839</v>
      </c>
      <c r="I15887" s="35">
        <v>1.4000895713815065</v>
      </c>
      <c r="J15887" s="35">
        <v>0.71874797759128783</v>
      </c>
      <c r="K15887" s="35">
        <v>-4.4036603486267206E-3</v>
      </c>
      <c r="L15887" s="35">
        <v>0</v>
      </c>
      <c r="M15887" s="35">
        <v>0</v>
      </c>
      <c r="N15887" s="35">
        <v>0</v>
      </c>
      <c r="O15887" s="35">
        <v>0</v>
      </c>
      <c r="P15887" s="36">
        <v>12</v>
      </c>
      <c r="Q15887" s="37">
        <v>105</v>
      </c>
      <c r="R15887" s="36">
        <v>5</v>
      </c>
      <c r="S15887" s="39">
        <f t="shared" si="553"/>
        <v>100</v>
      </c>
      <c r="T15887" s="34" t="s">
        <v>36</v>
      </c>
      <c r="U15887" s="12">
        <f>(1/(((ceta*(speed^2))+(beta*speed))+alpha))</f>
        <v>3.4201733772308819E-2</v>
      </c>
      <c r="V15887" s="8">
        <f t="shared" si="554"/>
        <v>100</v>
      </c>
      <c r="AB15887" s="41"/>
    </row>
    <row r="15888" spans="1:28">
      <c r="A15888" s="34" t="s">
        <v>20</v>
      </c>
      <c r="B15888" s="34" t="s">
        <v>82</v>
      </c>
      <c r="C15888" s="5" t="s">
        <v>242</v>
      </c>
      <c r="D15888" s="35" t="s">
        <v>89</v>
      </c>
      <c r="E15888" s="36" t="s">
        <v>18</v>
      </c>
      <c r="F15888" s="37">
        <v>50</v>
      </c>
      <c r="G15888" s="38">
        <v>0.02</v>
      </c>
      <c r="H15888" s="34">
        <v>0.99042324964598671</v>
      </c>
      <c r="I15888" s="35">
        <v>7.9364911806246344E-2</v>
      </c>
      <c r="J15888" s="35">
        <v>-0.10431489772409989</v>
      </c>
      <c r="K15888" s="35">
        <v>1.2539393133950121</v>
      </c>
      <c r="L15888" s="35">
        <v>-1.0951286513823595</v>
      </c>
      <c r="M15888" s="35">
        <v>0</v>
      </c>
      <c r="N15888" s="35">
        <v>0</v>
      </c>
      <c r="O15888" s="35">
        <v>0</v>
      </c>
      <c r="P15888" s="36">
        <v>12</v>
      </c>
      <c r="Q15888" s="37">
        <v>105</v>
      </c>
      <c r="R15888" s="36">
        <v>1</v>
      </c>
      <c r="S15888" s="39">
        <f t="shared" si="553"/>
        <v>100</v>
      </c>
      <c r="T15888" s="34" t="s">
        <v>30</v>
      </c>
      <c r="U15888" s="12">
        <f>((alpha*(speed^beta))+(ceta*(speed^delta)))</f>
        <v>5.7181962468990627E-2</v>
      </c>
      <c r="V15888" s="8">
        <f t="shared" si="554"/>
        <v>100</v>
      </c>
    </row>
    <row r="15889" spans="1:28">
      <c r="A15889" s="34" t="s">
        <v>20</v>
      </c>
      <c r="B15889" s="34" t="s">
        <v>82</v>
      </c>
      <c r="C15889" s="5" t="s">
        <v>243</v>
      </c>
      <c r="D15889" s="35" t="s">
        <v>89</v>
      </c>
      <c r="E15889" s="36" t="s">
        <v>18</v>
      </c>
      <c r="F15889" s="37">
        <v>50</v>
      </c>
      <c r="G15889" s="38">
        <v>0.02</v>
      </c>
      <c r="H15889" s="34">
        <v>0.98262166635660075</v>
      </c>
      <c r="I15889" s="35">
        <v>-2.5940329893424773E-2</v>
      </c>
      <c r="J15889" s="35">
        <v>0.43913093942257481</v>
      </c>
      <c r="K15889" s="35">
        <v>-1.6224635362897693E-3</v>
      </c>
      <c r="L15889" s="35">
        <v>0</v>
      </c>
      <c r="M15889" s="35">
        <v>0</v>
      </c>
      <c r="N15889" s="35">
        <v>0</v>
      </c>
      <c r="O15889" s="35">
        <v>0</v>
      </c>
      <c r="P15889" s="36">
        <v>12</v>
      </c>
      <c r="Q15889" s="37">
        <v>105</v>
      </c>
      <c r="R15889" s="36">
        <v>5</v>
      </c>
      <c r="S15889" s="39">
        <f t="shared" si="553"/>
        <v>100</v>
      </c>
      <c r="T15889" s="34" t="s">
        <v>36</v>
      </c>
      <c r="U15889" s="12">
        <f>(1/(((ceta*(speed^2))+(beta*speed))+alpha))</f>
        <v>3.6149998744936782E-2</v>
      </c>
      <c r="V15889" s="8">
        <f t="shared" si="554"/>
        <v>100</v>
      </c>
    </row>
    <row r="15890" spans="1:28">
      <c r="A15890" s="34" t="s">
        <v>20</v>
      </c>
      <c r="B15890" s="34" t="s">
        <v>82</v>
      </c>
      <c r="C15890" s="5" t="s">
        <v>242</v>
      </c>
      <c r="D15890" s="35" t="s">
        <v>89</v>
      </c>
      <c r="E15890" s="36" t="s">
        <v>17</v>
      </c>
      <c r="F15890" s="37">
        <v>50</v>
      </c>
      <c r="G15890" s="38">
        <v>0.02</v>
      </c>
      <c r="H15890" s="34">
        <v>0.99370141147317204</v>
      </c>
      <c r="I15890" s="35">
        <v>3749.8251474387439</v>
      </c>
      <c r="J15890" s="35">
        <v>1.0076527586552606</v>
      </c>
      <c r="K15890" s="35">
        <v>-0.63132872340316593</v>
      </c>
      <c r="L15890" s="35">
        <v>0</v>
      </c>
      <c r="M15890" s="35">
        <v>0</v>
      </c>
      <c r="N15890" s="35">
        <v>0</v>
      </c>
      <c r="O15890" s="35">
        <v>0</v>
      </c>
      <c r="P15890" s="36">
        <v>12</v>
      </c>
      <c r="Q15890" s="37">
        <v>105</v>
      </c>
      <c r="R15890" s="36">
        <v>0</v>
      </c>
      <c r="S15890" s="39">
        <f t="shared" si="553"/>
        <v>100</v>
      </c>
      <c r="T15890" s="34" t="s">
        <v>29</v>
      </c>
      <c r="U15890" s="12">
        <f>((alpha*(beta^speed))*(speed^ceta))</f>
        <v>438.97864177191821</v>
      </c>
      <c r="V15890" s="8">
        <f t="shared" si="554"/>
        <v>100</v>
      </c>
    </row>
    <row r="15891" spans="1:28">
      <c r="A15891" s="34" t="s">
        <v>20</v>
      </c>
      <c r="B15891" s="34" t="s">
        <v>82</v>
      </c>
      <c r="C15891" s="5" t="s">
        <v>243</v>
      </c>
      <c r="D15891" s="35" t="s">
        <v>89</v>
      </c>
      <c r="E15891" s="36" t="s">
        <v>17</v>
      </c>
      <c r="F15891" s="37">
        <v>50</v>
      </c>
      <c r="G15891" s="38">
        <v>0.02</v>
      </c>
      <c r="H15891" s="34">
        <v>0.99337866724640456</v>
      </c>
      <c r="I15891" s="35">
        <v>3733.0517796117401</v>
      </c>
      <c r="J15891" s="35">
        <v>1.00801267597483</v>
      </c>
      <c r="K15891" s="35">
        <v>-0.64740779967373985</v>
      </c>
      <c r="L15891" s="35">
        <v>0</v>
      </c>
      <c r="M15891" s="35">
        <v>0</v>
      </c>
      <c r="N15891" s="35">
        <v>0</v>
      </c>
      <c r="O15891" s="35">
        <v>0</v>
      </c>
      <c r="P15891" s="36">
        <v>12</v>
      </c>
      <c r="Q15891" s="37">
        <v>105</v>
      </c>
      <c r="R15891" s="36">
        <v>0</v>
      </c>
      <c r="S15891" s="39">
        <f t="shared" si="553"/>
        <v>100</v>
      </c>
      <c r="T15891" s="34" t="s">
        <v>29</v>
      </c>
      <c r="U15891" s="12">
        <f>((alpha*(beta^speed))*(speed^ceta))</f>
        <v>420.57917378728416</v>
      </c>
      <c r="V15891" s="8">
        <f t="shared" si="554"/>
        <v>100</v>
      </c>
    </row>
    <row r="15892" spans="1:28">
      <c r="A15892" s="34" t="s">
        <v>20</v>
      </c>
      <c r="B15892" s="34" t="s">
        <v>82</v>
      </c>
      <c r="C15892" s="5" t="s">
        <v>242</v>
      </c>
      <c r="D15892" s="35" t="s">
        <v>89</v>
      </c>
      <c r="E15892" s="36" t="s">
        <v>15</v>
      </c>
      <c r="F15892" s="37">
        <v>100</v>
      </c>
      <c r="G15892" s="38">
        <v>0.02</v>
      </c>
      <c r="H15892" s="34">
        <v>0.99850366987157158</v>
      </c>
      <c r="I15892" s="35">
        <v>77.316775390533621</v>
      </c>
      <c r="J15892" s="35">
        <v>-1.4148426161753507</v>
      </c>
      <c r="K15892" s="35">
        <v>4.0835520628603561</v>
      </c>
      <c r="L15892" s="35">
        <v>-0.31279489246789755</v>
      </c>
      <c r="M15892" s="35">
        <v>0</v>
      </c>
      <c r="N15892" s="35">
        <v>0</v>
      </c>
      <c r="O15892" s="35">
        <v>0</v>
      </c>
      <c r="P15892" s="36">
        <v>12</v>
      </c>
      <c r="Q15892" s="37">
        <v>105</v>
      </c>
      <c r="R15892" s="36">
        <v>1</v>
      </c>
      <c r="S15892" s="39">
        <f t="shared" si="553"/>
        <v>100</v>
      </c>
      <c r="T15892" s="34" t="s">
        <v>30</v>
      </c>
      <c r="U15892" s="12">
        <f>((alpha*(speed^beta))+(ceta*(speed^delta)))</f>
        <v>1.0814914323210874</v>
      </c>
      <c r="V15892" s="8">
        <f t="shared" si="554"/>
        <v>100</v>
      </c>
    </row>
    <row r="15893" spans="1:28">
      <c r="A15893" s="34" t="s">
        <v>20</v>
      </c>
      <c r="B15893" s="34" t="s">
        <v>82</v>
      </c>
      <c r="C15893" s="5" t="s">
        <v>243</v>
      </c>
      <c r="D15893" s="35" t="s">
        <v>89</v>
      </c>
      <c r="E15893" s="36" t="s">
        <v>15</v>
      </c>
      <c r="F15893" s="37">
        <v>100</v>
      </c>
      <c r="G15893" s="38">
        <v>0.02</v>
      </c>
      <c r="H15893" s="34">
        <v>0.98277477351220532</v>
      </c>
      <c r="I15893" s="35">
        <v>7.2149616477688445</v>
      </c>
      <c r="J15893" s="35">
        <v>-0.22747918896640268</v>
      </c>
      <c r="K15893" s="35">
        <v>116.86829871449848</v>
      </c>
      <c r="L15893" s="35">
        <v>-1.3196824933140237</v>
      </c>
      <c r="M15893" s="35">
        <v>0</v>
      </c>
      <c r="N15893" s="35">
        <v>0</v>
      </c>
      <c r="O15893" s="35">
        <v>0</v>
      </c>
      <c r="P15893" s="36">
        <v>12</v>
      </c>
      <c r="Q15893" s="37">
        <v>105</v>
      </c>
      <c r="R15893" s="36">
        <v>1</v>
      </c>
      <c r="S15893" s="39">
        <f t="shared" si="553"/>
        <v>100</v>
      </c>
      <c r="T15893" s="34" t="s">
        <v>30</v>
      </c>
      <c r="U15893" s="12">
        <f>((alpha*(speed^beta))+(ceta*(speed^delta)))</f>
        <v>2.7990254230883358</v>
      </c>
      <c r="V15893" s="8">
        <f t="shared" si="554"/>
        <v>100</v>
      </c>
    </row>
    <row r="15894" spans="1:28">
      <c r="A15894" s="34" t="s">
        <v>20</v>
      </c>
      <c r="B15894" s="34" t="s">
        <v>82</v>
      </c>
      <c r="C15894" s="5" t="s">
        <v>242</v>
      </c>
      <c r="D15894" s="35" t="s">
        <v>89</v>
      </c>
      <c r="E15894" s="36" t="s">
        <v>16</v>
      </c>
      <c r="F15894" s="37">
        <v>100</v>
      </c>
      <c r="G15894" s="38">
        <v>0.02</v>
      </c>
      <c r="H15894" s="34">
        <v>0.99103339524687017</v>
      </c>
      <c r="I15894" s="35">
        <v>73.892979632984435</v>
      </c>
      <c r="J15894" s="35">
        <v>-1.0033464941375423</v>
      </c>
      <c r="K15894" s="35">
        <v>5.8061102250383918</v>
      </c>
      <c r="L15894" s="35">
        <v>-6.2783911009030788E-2</v>
      </c>
      <c r="M15894" s="35">
        <v>0</v>
      </c>
      <c r="N15894" s="35">
        <v>0</v>
      </c>
      <c r="O15894" s="35">
        <v>0</v>
      </c>
      <c r="P15894" s="36">
        <v>12</v>
      </c>
      <c r="Q15894" s="37">
        <v>105</v>
      </c>
      <c r="R15894" s="36">
        <v>1</v>
      </c>
      <c r="S15894" s="39">
        <f t="shared" si="553"/>
        <v>100</v>
      </c>
      <c r="T15894" s="34" t="s">
        <v>30</v>
      </c>
      <c r="U15894" s="12">
        <f>((alpha*(speed^beta))+(ceta*(speed^delta)))</f>
        <v>5.0759088435873654</v>
      </c>
      <c r="V15894" s="8">
        <f t="shared" si="554"/>
        <v>100</v>
      </c>
    </row>
    <row r="15895" spans="1:28">
      <c r="A15895" s="34" t="s">
        <v>20</v>
      </c>
      <c r="B15895" s="34" t="s">
        <v>82</v>
      </c>
      <c r="C15895" s="5" t="s">
        <v>243</v>
      </c>
      <c r="D15895" s="35" t="s">
        <v>89</v>
      </c>
      <c r="E15895" s="36" t="s">
        <v>16</v>
      </c>
      <c r="F15895" s="37">
        <v>100</v>
      </c>
      <c r="G15895" s="38">
        <v>0.02</v>
      </c>
      <c r="H15895" s="34">
        <v>0.99914930702143301</v>
      </c>
      <c r="I15895" s="35">
        <v>2.4741563049781994</v>
      </c>
      <c r="J15895" s="35">
        <v>82.656893145782121</v>
      </c>
      <c r="K15895" s="35">
        <v>1.9301086532555998</v>
      </c>
      <c r="L15895" s="35">
        <v>0.69351221104687366</v>
      </c>
      <c r="M15895" s="35">
        <v>9.3700412762555862E-2</v>
      </c>
      <c r="N15895" s="35">
        <v>0</v>
      </c>
      <c r="O15895" s="35">
        <v>0</v>
      </c>
      <c r="P15895" s="36">
        <v>12</v>
      </c>
      <c r="Q15895" s="37">
        <v>105</v>
      </c>
      <c r="R15895" s="36">
        <v>10</v>
      </c>
      <c r="S15895" s="39">
        <f t="shared" si="553"/>
        <v>100</v>
      </c>
      <c r="T15895" s="34" t="s">
        <v>44</v>
      </c>
      <c r="U15895" s="12">
        <f>(alpha+(beta/(1+EXP((((-1)*ceta)+(delta*LN(speed)))+(epsilon*speed)))))</f>
        <v>2.4761475399395048</v>
      </c>
      <c r="V15895" s="8">
        <f t="shared" si="554"/>
        <v>100</v>
      </c>
    </row>
    <row r="15896" spans="1:28">
      <c r="A15896" s="34" t="s">
        <v>20</v>
      </c>
      <c r="B15896" s="34" t="s">
        <v>82</v>
      </c>
      <c r="C15896" s="5" t="s">
        <v>242</v>
      </c>
      <c r="D15896" s="35" t="s">
        <v>89</v>
      </c>
      <c r="E15896" s="36" t="s">
        <v>14</v>
      </c>
      <c r="F15896" s="37">
        <v>100</v>
      </c>
      <c r="G15896" s="38">
        <v>0.02</v>
      </c>
      <c r="H15896" s="34">
        <v>0.99524046757606133</v>
      </c>
      <c r="I15896" s="35">
        <v>5.6172031308776682E-2</v>
      </c>
      <c r="J15896" s="35">
        <v>3.0291858974724469E-2</v>
      </c>
      <c r="K15896" s="35">
        <v>2.9112360242330722</v>
      </c>
      <c r="L15896" s="35">
        <v>-1.1326425550025643</v>
      </c>
      <c r="M15896" s="35">
        <v>0</v>
      </c>
      <c r="N15896" s="35">
        <v>0</v>
      </c>
      <c r="O15896" s="35">
        <v>0</v>
      </c>
      <c r="P15896" s="36">
        <v>12</v>
      </c>
      <c r="Q15896" s="37">
        <v>105</v>
      </c>
      <c r="R15896" s="36">
        <v>1</v>
      </c>
      <c r="S15896" s="39">
        <f t="shared" si="553"/>
        <v>100</v>
      </c>
      <c r="T15896" s="34" t="s">
        <v>30</v>
      </c>
      <c r="U15896" s="12">
        <f>((alpha*(speed^beta))+(ceta*(speed^delta)))</f>
        <v>8.0385783611758022E-2</v>
      </c>
      <c r="V15896" s="8">
        <f t="shared" si="554"/>
        <v>100</v>
      </c>
    </row>
    <row r="15897" spans="1:28">
      <c r="A15897" s="34" t="s">
        <v>20</v>
      </c>
      <c r="B15897" s="34" t="s">
        <v>82</v>
      </c>
      <c r="C15897" s="5" t="s">
        <v>243</v>
      </c>
      <c r="D15897" s="35" t="s">
        <v>89</v>
      </c>
      <c r="E15897" s="36" t="s">
        <v>14</v>
      </c>
      <c r="F15897" s="37">
        <v>100</v>
      </c>
      <c r="G15897" s="38">
        <v>0.02</v>
      </c>
      <c r="H15897" s="34">
        <v>0.99755580819149403</v>
      </c>
      <c r="I15897" s="35">
        <v>1.8657937242415448</v>
      </c>
      <c r="J15897" s="35">
        <v>0.66408292440343164</v>
      </c>
      <c r="K15897" s="35">
        <v>-4.3578623901844365E-3</v>
      </c>
      <c r="L15897" s="35">
        <v>0</v>
      </c>
      <c r="M15897" s="35">
        <v>0</v>
      </c>
      <c r="N15897" s="35">
        <v>0</v>
      </c>
      <c r="O15897" s="35">
        <v>0</v>
      </c>
      <c r="P15897" s="36">
        <v>12</v>
      </c>
      <c r="Q15897" s="37">
        <v>105</v>
      </c>
      <c r="R15897" s="36">
        <v>5</v>
      </c>
      <c r="S15897" s="39">
        <f t="shared" si="553"/>
        <v>100</v>
      </c>
      <c r="T15897" s="34" t="s">
        <v>36</v>
      </c>
      <c r="U15897" s="12">
        <f>(1/(((ceta*(speed^2))+(beta*speed))+alpha))</f>
        <v>4.0493269142354363E-2</v>
      </c>
      <c r="V15897" s="8">
        <f t="shared" si="554"/>
        <v>100</v>
      </c>
      <c r="AB15897" s="41"/>
    </row>
    <row r="15898" spans="1:28">
      <c r="A15898" s="34" t="s">
        <v>20</v>
      </c>
      <c r="B15898" s="34" t="s">
        <v>82</v>
      </c>
      <c r="C15898" s="5" t="s">
        <v>242</v>
      </c>
      <c r="D15898" s="35" t="s">
        <v>89</v>
      </c>
      <c r="E15898" s="36" t="s">
        <v>18</v>
      </c>
      <c r="F15898" s="37">
        <v>100</v>
      </c>
      <c r="G15898" s="38">
        <v>0.02</v>
      </c>
      <c r="H15898" s="34">
        <v>0.99000222764944579</v>
      </c>
      <c r="I15898" s="35">
        <v>-136.98030587462586</v>
      </c>
      <c r="J15898" s="35">
        <v>25.072247538512034</v>
      </c>
      <c r="K15898" s="35">
        <v>2.711696609857964</v>
      </c>
      <c r="L15898" s="35">
        <v>0</v>
      </c>
      <c r="M15898" s="35">
        <v>0</v>
      </c>
      <c r="N15898" s="35">
        <v>0</v>
      </c>
      <c r="O15898" s="35">
        <v>0</v>
      </c>
      <c r="P15898" s="36">
        <v>12</v>
      </c>
      <c r="Q15898" s="37">
        <v>105</v>
      </c>
      <c r="R15898" s="36">
        <v>2</v>
      </c>
      <c r="S15898" s="39">
        <f t="shared" si="553"/>
        <v>100</v>
      </c>
      <c r="T15898" s="34" t="s">
        <v>31</v>
      </c>
      <c r="U15898" s="12">
        <f>((alpha+(beta*speed))^((-1)/ceta))</f>
        <v>5.6946629529768651E-2</v>
      </c>
      <c r="V15898" s="8">
        <f t="shared" si="554"/>
        <v>100</v>
      </c>
    </row>
    <row r="15899" spans="1:28">
      <c r="A15899" s="34" t="s">
        <v>20</v>
      </c>
      <c r="B15899" s="34" t="s">
        <v>82</v>
      </c>
      <c r="C15899" s="5" t="s">
        <v>243</v>
      </c>
      <c r="D15899" s="35" t="s">
        <v>89</v>
      </c>
      <c r="E15899" s="36" t="s">
        <v>18</v>
      </c>
      <c r="F15899" s="37">
        <v>100</v>
      </c>
      <c r="G15899" s="38">
        <v>0.02</v>
      </c>
      <c r="H15899" s="34">
        <v>0.98130407044827428</v>
      </c>
      <c r="I15899" s="35">
        <v>2.1654309176302498</v>
      </c>
      <c r="J15899" s="35">
        <v>1.0039011739557344</v>
      </c>
      <c r="K15899" s="35">
        <v>-0.96207718852939927</v>
      </c>
      <c r="L15899" s="35">
        <v>0</v>
      </c>
      <c r="M15899" s="35">
        <v>0</v>
      </c>
      <c r="N15899" s="35">
        <v>0</v>
      </c>
      <c r="O15899" s="35">
        <v>0</v>
      </c>
      <c r="P15899" s="36">
        <v>12</v>
      </c>
      <c r="Q15899" s="37">
        <v>105</v>
      </c>
      <c r="R15899" s="36">
        <v>0</v>
      </c>
      <c r="S15899" s="39">
        <f t="shared" si="553"/>
        <v>100</v>
      </c>
      <c r="T15899" s="34" t="s">
        <v>29</v>
      </c>
      <c r="U15899" s="12">
        <f>((alpha*(beta^speed))*(speed^ceta))</f>
        <v>3.8061523293305026E-2</v>
      </c>
      <c r="V15899" s="8">
        <f t="shared" si="554"/>
        <v>100</v>
      </c>
    </row>
    <row r="15900" spans="1:28">
      <c r="A15900" s="34" t="s">
        <v>20</v>
      </c>
      <c r="B15900" s="34" t="s">
        <v>82</v>
      </c>
      <c r="C15900" s="5" t="s">
        <v>242</v>
      </c>
      <c r="D15900" s="35" t="s">
        <v>89</v>
      </c>
      <c r="E15900" s="36" t="s">
        <v>17</v>
      </c>
      <c r="F15900" s="37">
        <v>100</v>
      </c>
      <c r="G15900" s="38">
        <v>0.02</v>
      </c>
      <c r="H15900" s="34">
        <v>0.99152499130846583</v>
      </c>
      <c r="I15900" s="35">
        <v>3539.8263651967836</v>
      </c>
      <c r="J15900" s="35">
        <v>1.0067939515512407</v>
      </c>
      <c r="K15900" s="35">
        <v>-0.57588665385156435</v>
      </c>
      <c r="L15900" s="35">
        <v>0</v>
      </c>
      <c r="M15900" s="35">
        <v>0</v>
      </c>
      <c r="N15900" s="35">
        <v>0</v>
      </c>
      <c r="O15900" s="35">
        <v>0</v>
      </c>
      <c r="P15900" s="36">
        <v>12</v>
      </c>
      <c r="Q15900" s="37">
        <v>105</v>
      </c>
      <c r="R15900" s="36">
        <v>0</v>
      </c>
      <c r="S15900" s="39">
        <f t="shared" si="553"/>
        <v>100</v>
      </c>
      <c r="T15900" s="34" t="s">
        <v>29</v>
      </c>
      <c r="U15900" s="12">
        <f>((alpha*(beta^speed))*(speed^ceta))</f>
        <v>491.21139414229907</v>
      </c>
      <c r="V15900" s="8">
        <f t="shared" si="554"/>
        <v>100</v>
      </c>
    </row>
    <row r="15901" spans="1:28">
      <c r="A15901" s="34" t="s">
        <v>20</v>
      </c>
      <c r="B15901" s="34" t="s">
        <v>82</v>
      </c>
      <c r="C15901" s="5" t="s">
        <v>243</v>
      </c>
      <c r="D15901" s="35" t="s">
        <v>89</v>
      </c>
      <c r="E15901" s="36" t="s">
        <v>17</v>
      </c>
      <c r="F15901" s="37">
        <v>100</v>
      </c>
      <c r="G15901" s="38">
        <v>0.02</v>
      </c>
      <c r="H15901" s="34">
        <v>0.99067950386251447</v>
      </c>
      <c r="I15901" s="35">
        <v>3536.1458253574174</v>
      </c>
      <c r="J15901" s="35">
        <v>1.0072994310554562</v>
      </c>
      <c r="K15901" s="35">
        <v>-0.59414550428036428</v>
      </c>
      <c r="L15901" s="35">
        <v>0</v>
      </c>
      <c r="M15901" s="35">
        <v>0</v>
      </c>
      <c r="N15901" s="35">
        <v>0</v>
      </c>
      <c r="O15901" s="35">
        <v>0</v>
      </c>
      <c r="P15901" s="36">
        <v>12</v>
      </c>
      <c r="Q15901" s="37">
        <v>105</v>
      </c>
      <c r="R15901" s="36">
        <v>0</v>
      </c>
      <c r="S15901" s="39">
        <f t="shared" si="553"/>
        <v>100</v>
      </c>
      <c r="T15901" s="34" t="s">
        <v>29</v>
      </c>
      <c r="U15901" s="12">
        <f>((alpha*(beta^speed))*(speed^ceta))</f>
        <v>474.34903674767048</v>
      </c>
      <c r="V15901" s="8">
        <f t="shared" si="554"/>
        <v>100</v>
      </c>
    </row>
    <row r="15902" spans="1:28">
      <c r="A15902" s="34" t="s">
        <v>20</v>
      </c>
      <c r="B15902" s="34" t="s">
        <v>82</v>
      </c>
      <c r="C15902" s="5" t="s">
        <v>242</v>
      </c>
      <c r="D15902" s="35" t="s">
        <v>89</v>
      </c>
      <c r="E15902" s="36" t="s">
        <v>15</v>
      </c>
      <c r="F15902" s="37">
        <v>0</v>
      </c>
      <c r="G15902" s="38">
        <v>0.04</v>
      </c>
      <c r="H15902" s="34">
        <v>0.99730263388850293</v>
      </c>
      <c r="I15902" s="35">
        <v>258.87221993900783</v>
      </c>
      <c r="J15902" s="35">
        <v>-2.0638962707634261</v>
      </c>
      <c r="K15902" s="35">
        <v>8.593661787017858</v>
      </c>
      <c r="L15902" s="35">
        <v>-0.43275639299579272</v>
      </c>
      <c r="M15902" s="35">
        <v>0</v>
      </c>
      <c r="N15902" s="35">
        <v>0</v>
      </c>
      <c r="O15902" s="35">
        <v>0</v>
      </c>
      <c r="P15902" s="36">
        <v>12</v>
      </c>
      <c r="Q15902" s="37">
        <v>104</v>
      </c>
      <c r="R15902" s="36">
        <v>1</v>
      </c>
      <c r="S15902" s="39">
        <f t="shared" si="553"/>
        <v>100</v>
      </c>
      <c r="T15902" s="34" t="s">
        <v>30</v>
      </c>
      <c r="U15902" s="12">
        <f>((alpha*(speed^beta))+(ceta*(speed^delta)))</f>
        <v>1.1905810478769157</v>
      </c>
      <c r="V15902" s="8">
        <f t="shared" si="554"/>
        <v>100</v>
      </c>
    </row>
    <row r="15903" spans="1:28">
      <c r="A15903" s="34" t="s">
        <v>20</v>
      </c>
      <c r="B15903" s="34" t="s">
        <v>82</v>
      </c>
      <c r="C15903" s="5" t="s">
        <v>243</v>
      </c>
      <c r="D15903" s="35" t="s">
        <v>89</v>
      </c>
      <c r="E15903" s="36" t="s">
        <v>15</v>
      </c>
      <c r="F15903" s="37">
        <v>0</v>
      </c>
      <c r="G15903" s="38">
        <v>0.04</v>
      </c>
      <c r="H15903" s="34">
        <v>0.96762575376389082</v>
      </c>
      <c r="I15903" s="35">
        <v>2.6893461319444869</v>
      </c>
      <c r="J15903" s="35">
        <v>4.1373626740746285</v>
      </c>
      <c r="K15903" s="35">
        <v>-0.34552461723279293</v>
      </c>
      <c r="L15903" s="35">
        <v>0</v>
      </c>
      <c r="M15903" s="35">
        <v>0</v>
      </c>
      <c r="N15903" s="35">
        <v>0</v>
      </c>
      <c r="O15903" s="35">
        <v>0</v>
      </c>
      <c r="P15903" s="36">
        <v>12</v>
      </c>
      <c r="Q15903" s="37">
        <v>104</v>
      </c>
      <c r="R15903" s="36">
        <v>13</v>
      </c>
      <c r="S15903" s="39">
        <f t="shared" si="553"/>
        <v>100</v>
      </c>
      <c r="T15903" s="34" t="s">
        <v>50</v>
      </c>
      <c r="U15903" s="12">
        <f>EXP((alpha+(beta/speed))+(ceta*LN(speed)))</f>
        <v>3.1252681667913116</v>
      </c>
      <c r="V15903" s="8">
        <f t="shared" si="554"/>
        <v>100</v>
      </c>
    </row>
    <row r="15904" spans="1:28">
      <c r="A15904" s="34" t="s">
        <v>20</v>
      </c>
      <c r="B15904" s="34" t="s">
        <v>82</v>
      </c>
      <c r="C15904" s="5" t="s">
        <v>242</v>
      </c>
      <c r="D15904" s="35" t="s">
        <v>89</v>
      </c>
      <c r="E15904" s="36" t="s">
        <v>16</v>
      </c>
      <c r="F15904" s="37">
        <v>0</v>
      </c>
      <c r="G15904" s="38">
        <v>0.04</v>
      </c>
      <c r="H15904" s="34">
        <v>0.99040578054646344</v>
      </c>
      <c r="I15904" s="35">
        <v>17.951697349755488</v>
      </c>
      <c r="J15904" s="35">
        <v>-0.2489976537723253</v>
      </c>
      <c r="K15904" s="35">
        <v>2564.8436559310062</v>
      </c>
      <c r="L15904" s="35">
        <v>-2.8612367647941159</v>
      </c>
      <c r="M15904" s="35">
        <v>0</v>
      </c>
      <c r="N15904" s="35">
        <v>0</v>
      </c>
      <c r="O15904" s="35">
        <v>0</v>
      </c>
      <c r="P15904" s="36">
        <v>12</v>
      </c>
      <c r="Q15904" s="37">
        <v>104</v>
      </c>
      <c r="R15904" s="36">
        <v>1</v>
      </c>
      <c r="S15904" s="39">
        <f t="shared" si="553"/>
        <v>100</v>
      </c>
      <c r="T15904" s="34" t="s">
        <v>30</v>
      </c>
      <c r="U15904" s="12">
        <f>((alpha*(speed^beta))+(ceta*(speed^delta)))</f>
        <v>5.7079492565371437</v>
      </c>
      <c r="V15904" s="8">
        <f t="shared" si="554"/>
        <v>100</v>
      </c>
    </row>
    <row r="15905" spans="1:28">
      <c r="A15905" s="34" t="s">
        <v>20</v>
      </c>
      <c r="B15905" s="34" t="s">
        <v>82</v>
      </c>
      <c r="C15905" s="5" t="s">
        <v>243</v>
      </c>
      <c r="D15905" s="35" t="s">
        <v>89</v>
      </c>
      <c r="E15905" s="36" t="s">
        <v>16</v>
      </c>
      <c r="F15905" s="37">
        <v>0</v>
      </c>
      <c r="G15905" s="38">
        <v>0.04</v>
      </c>
      <c r="H15905" s="34">
        <v>0.99944622697171148</v>
      </c>
      <c r="I15905" s="35">
        <v>2.8275788366321373</v>
      </c>
      <c r="J15905" s="35">
        <v>63.812103449193891</v>
      </c>
      <c r="K15905" s="35">
        <v>2.902334892190952</v>
      </c>
      <c r="L15905" s="35">
        <v>0.83688809472983261</v>
      </c>
      <c r="M15905" s="35">
        <v>0.11420324188191748</v>
      </c>
      <c r="N15905" s="35">
        <v>0</v>
      </c>
      <c r="O15905" s="35">
        <v>0</v>
      </c>
      <c r="P15905" s="36">
        <v>12</v>
      </c>
      <c r="Q15905" s="37">
        <v>104</v>
      </c>
      <c r="R15905" s="36">
        <v>10</v>
      </c>
      <c r="S15905" s="39">
        <f t="shared" si="553"/>
        <v>100</v>
      </c>
      <c r="T15905" s="34" t="s">
        <v>44</v>
      </c>
      <c r="U15905" s="12">
        <f>(alpha+(beta/(1+EXP((((-1)*ceta)+(delta*LN(speed)))+(epsilon*speed)))))</f>
        <v>2.827849113752722</v>
      </c>
      <c r="V15905" s="8">
        <f t="shared" si="554"/>
        <v>100</v>
      </c>
    </row>
    <row r="15906" spans="1:28">
      <c r="A15906" s="34" t="s">
        <v>20</v>
      </c>
      <c r="B15906" s="34" t="s">
        <v>82</v>
      </c>
      <c r="C15906" s="5" t="s">
        <v>242</v>
      </c>
      <c r="D15906" s="35" t="s">
        <v>89</v>
      </c>
      <c r="E15906" s="36" t="s">
        <v>14</v>
      </c>
      <c r="F15906" s="37">
        <v>0</v>
      </c>
      <c r="G15906" s="38">
        <v>0.04</v>
      </c>
      <c r="H15906" s="34">
        <v>0.99336692204368193</v>
      </c>
      <c r="I15906" s="35">
        <v>9.8351846242222862</v>
      </c>
      <c r="J15906" s="35">
        <v>-1.8173319038229487</v>
      </c>
      <c r="K15906" s="35">
        <v>0.22518099404654318</v>
      </c>
      <c r="L15906" s="35">
        <v>-0.19951404644433299</v>
      </c>
      <c r="M15906" s="35">
        <v>0</v>
      </c>
      <c r="N15906" s="35">
        <v>0</v>
      </c>
      <c r="O15906" s="35">
        <v>0</v>
      </c>
      <c r="P15906" s="36">
        <v>12</v>
      </c>
      <c r="Q15906" s="37">
        <v>104</v>
      </c>
      <c r="R15906" s="36">
        <v>1</v>
      </c>
      <c r="S15906" s="39">
        <f t="shared" si="553"/>
        <v>100</v>
      </c>
      <c r="T15906" s="34" t="s">
        <v>30</v>
      </c>
      <c r="U15906" s="12">
        <f>((alpha*(speed^beta))+(ceta*(speed^delta)))</f>
        <v>9.2127977568777497E-2</v>
      </c>
      <c r="V15906" s="8">
        <f t="shared" si="554"/>
        <v>100</v>
      </c>
    </row>
    <row r="15907" spans="1:28">
      <c r="A15907" s="34" t="s">
        <v>20</v>
      </c>
      <c r="B15907" s="34" t="s">
        <v>82</v>
      </c>
      <c r="C15907" s="5" t="s">
        <v>243</v>
      </c>
      <c r="D15907" s="35" t="s">
        <v>89</v>
      </c>
      <c r="E15907" s="36" t="s">
        <v>14</v>
      </c>
      <c r="F15907" s="37">
        <v>0</v>
      </c>
      <c r="G15907" s="38">
        <v>0.04</v>
      </c>
      <c r="H15907" s="34">
        <v>0.99736039368100615</v>
      </c>
      <c r="I15907" s="35">
        <v>1.2044452468853561</v>
      </c>
      <c r="J15907" s="35">
        <v>1.0138204728402522</v>
      </c>
      <c r="K15907" s="35">
        <v>-1.0126535244799715</v>
      </c>
      <c r="L15907" s="35">
        <v>0</v>
      </c>
      <c r="M15907" s="35">
        <v>0</v>
      </c>
      <c r="N15907" s="35">
        <v>0</v>
      </c>
      <c r="O15907" s="35">
        <v>0</v>
      </c>
      <c r="P15907" s="36">
        <v>12</v>
      </c>
      <c r="Q15907" s="37">
        <v>104</v>
      </c>
      <c r="R15907" s="36">
        <v>0</v>
      </c>
      <c r="S15907" s="39">
        <f t="shared" si="553"/>
        <v>100</v>
      </c>
      <c r="T15907" s="34" t="s">
        <v>29</v>
      </c>
      <c r="U15907" s="12">
        <f>((alpha*(beta^speed))*(speed^ceta))</f>
        <v>4.483175232044688E-2</v>
      </c>
      <c r="V15907" s="8">
        <f t="shared" si="554"/>
        <v>100</v>
      </c>
      <c r="AB15907" s="41"/>
    </row>
    <row r="15908" spans="1:28">
      <c r="A15908" s="34" t="s">
        <v>20</v>
      </c>
      <c r="B15908" s="34" t="s">
        <v>82</v>
      </c>
      <c r="C15908" s="5" t="s">
        <v>242</v>
      </c>
      <c r="D15908" s="35" t="s">
        <v>89</v>
      </c>
      <c r="E15908" s="36" t="s">
        <v>18</v>
      </c>
      <c r="F15908" s="37">
        <v>0</v>
      </c>
      <c r="G15908" s="38">
        <v>0.04</v>
      </c>
      <c r="H15908" s="34">
        <v>0.98223812850381564</v>
      </c>
      <c r="I15908" s="35">
        <v>3233.4911004341325</v>
      </c>
      <c r="J15908" s="35">
        <v>-5.1419604379357038</v>
      </c>
      <c r="K15908" s="35">
        <v>0.39586021242944958</v>
      </c>
      <c r="L15908" s="35">
        <v>-0.39435790371349111</v>
      </c>
      <c r="M15908" s="35">
        <v>0</v>
      </c>
      <c r="N15908" s="35">
        <v>0</v>
      </c>
      <c r="O15908" s="35">
        <v>0</v>
      </c>
      <c r="P15908" s="36">
        <v>12</v>
      </c>
      <c r="Q15908" s="37">
        <v>104</v>
      </c>
      <c r="R15908" s="36">
        <v>1</v>
      </c>
      <c r="S15908" s="39">
        <f t="shared" si="553"/>
        <v>100</v>
      </c>
      <c r="T15908" s="34" t="s">
        <v>30</v>
      </c>
      <c r="U15908" s="12">
        <f>((alpha*(speed^beta))+(ceta*(speed^delta)))</f>
        <v>6.4391298075904019E-2</v>
      </c>
      <c r="V15908" s="8">
        <f t="shared" si="554"/>
        <v>100</v>
      </c>
    </row>
    <row r="15909" spans="1:28">
      <c r="A15909" s="34" t="s">
        <v>20</v>
      </c>
      <c r="B15909" s="34" t="s">
        <v>82</v>
      </c>
      <c r="C15909" s="5" t="s">
        <v>243</v>
      </c>
      <c r="D15909" s="35" t="s">
        <v>89</v>
      </c>
      <c r="E15909" s="36" t="s">
        <v>18</v>
      </c>
      <c r="F15909" s="37">
        <v>0</v>
      </c>
      <c r="G15909" s="38">
        <v>0.04</v>
      </c>
      <c r="H15909" s="34">
        <v>0.98604749329191455</v>
      </c>
      <c r="I15909" s="35">
        <v>-0.99766249460944123</v>
      </c>
      <c r="J15909" s="35">
        <v>0.66530759505402992</v>
      </c>
      <c r="K15909" s="35">
        <v>1.241457282809074</v>
      </c>
      <c r="L15909" s="35">
        <v>0</v>
      </c>
      <c r="M15909" s="35">
        <v>0</v>
      </c>
      <c r="N15909" s="35">
        <v>0</v>
      </c>
      <c r="O15909" s="35">
        <v>0</v>
      </c>
      <c r="P15909" s="36">
        <v>12</v>
      </c>
      <c r="Q15909" s="37">
        <v>104</v>
      </c>
      <c r="R15909" s="36">
        <v>2</v>
      </c>
      <c r="S15909" s="39">
        <f t="shared" si="553"/>
        <v>100</v>
      </c>
      <c r="T15909" s="34" t="s">
        <v>31</v>
      </c>
      <c r="U15909" s="12">
        <f>((alpha+(beta*speed))^((-1)/ceta))</f>
        <v>3.442166715877619E-2</v>
      </c>
      <c r="V15909" s="8">
        <f t="shared" si="554"/>
        <v>100</v>
      </c>
    </row>
    <row r="15910" spans="1:28">
      <c r="A15910" s="34" t="s">
        <v>20</v>
      </c>
      <c r="B15910" s="34" t="s">
        <v>82</v>
      </c>
      <c r="C15910" s="5" t="s">
        <v>242</v>
      </c>
      <c r="D15910" s="35" t="s">
        <v>89</v>
      </c>
      <c r="E15910" s="36" t="s">
        <v>17</v>
      </c>
      <c r="F15910" s="37">
        <v>0</v>
      </c>
      <c r="G15910" s="38">
        <v>0.04</v>
      </c>
      <c r="H15910" s="34">
        <v>0.99604108432401284</v>
      </c>
      <c r="I15910" s="35">
        <v>3453.4509019836851</v>
      </c>
      <c r="J15910" s="35">
        <v>1.0079355790349878</v>
      </c>
      <c r="K15910" s="35">
        <v>-0.55448517445096324</v>
      </c>
      <c r="L15910" s="35">
        <v>0</v>
      </c>
      <c r="M15910" s="35">
        <v>0</v>
      </c>
      <c r="N15910" s="35">
        <v>0</v>
      </c>
      <c r="O15910" s="35">
        <v>0</v>
      </c>
      <c r="P15910" s="36">
        <v>12</v>
      </c>
      <c r="Q15910" s="37">
        <v>104</v>
      </c>
      <c r="R15910" s="36">
        <v>0</v>
      </c>
      <c r="S15910" s="39">
        <f t="shared" si="553"/>
        <v>100</v>
      </c>
      <c r="T15910" s="34" t="s">
        <v>29</v>
      </c>
      <c r="U15910" s="12">
        <f>((alpha*(beta^speed))*(speed^ceta))</f>
        <v>592.3255916089721</v>
      </c>
      <c r="V15910" s="8">
        <f t="shared" si="554"/>
        <v>100</v>
      </c>
    </row>
    <row r="15911" spans="1:28">
      <c r="A15911" s="34" t="s">
        <v>20</v>
      </c>
      <c r="B15911" s="34" t="s">
        <v>82</v>
      </c>
      <c r="C15911" s="5" t="s">
        <v>243</v>
      </c>
      <c r="D15911" s="35" t="s">
        <v>89</v>
      </c>
      <c r="E15911" s="36" t="s">
        <v>17</v>
      </c>
      <c r="F15911" s="37">
        <v>0</v>
      </c>
      <c r="G15911" s="38">
        <v>0.04</v>
      </c>
      <c r="H15911" s="34">
        <v>0.99572655143948829</v>
      </c>
      <c r="I15911" s="35">
        <v>3486.3438859405351</v>
      </c>
      <c r="J15911" s="35">
        <v>1.0085921892292662</v>
      </c>
      <c r="K15911" s="35">
        <v>-0.57784366013082966</v>
      </c>
      <c r="L15911" s="35">
        <v>0</v>
      </c>
      <c r="M15911" s="35">
        <v>0</v>
      </c>
      <c r="N15911" s="35">
        <v>0</v>
      </c>
      <c r="O15911" s="35">
        <v>0</v>
      </c>
      <c r="P15911" s="36">
        <v>12</v>
      </c>
      <c r="Q15911" s="37">
        <v>104</v>
      </c>
      <c r="R15911" s="36">
        <v>0</v>
      </c>
      <c r="S15911" s="39">
        <f t="shared" si="553"/>
        <v>100</v>
      </c>
      <c r="T15911" s="34" t="s">
        <v>29</v>
      </c>
      <c r="U15911" s="12">
        <f>((alpha*(beta^speed))*(speed^ceta))</f>
        <v>573.11656141982803</v>
      </c>
      <c r="V15911" s="8">
        <f t="shared" si="554"/>
        <v>100</v>
      </c>
    </row>
    <row r="15912" spans="1:28">
      <c r="A15912" s="34" t="s">
        <v>20</v>
      </c>
      <c r="B15912" s="34" t="s">
        <v>82</v>
      </c>
      <c r="C15912" s="5" t="s">
        <v>242</v>
      </c>
      <c r="D15912" s="35" t="s">
        <v>89</v>
      </c>
      <c r="E15912" s="36" t="s">
        <v>15</v>
      </c>
      <c r="F15912" s="37">
        <v>50</v>
      </c>
      <c r="G15912" s="38">
        <v>0.04</v>
      </c>
      <c r="H15912" s="34">
        <v>0.99682382271533476</v>
      </c>
      <c r="I15912" s="35">
        <v>1842.2819950137832</v>
      </c>
      <c r="J15912" s="35">
        <v>-3.1076724260122091</v>
      </c>
      <c r="K15912" s="35">
        <v>14.175680733589967</v>
      </c>
      <c r="L15912" s="35">
        <v>-0.53294616301480202</v>
      </c>
      <c r="M15912" s="35">
        <v>0</v>
      </c>
      <c r="N15912" s="35">
        <v>0</v>
      </c>
      <c r="O15912" s="35">
        <v>0</v>
      </c>
      <c r="P15912" s="36">
        <v>12</v>
      </c>
      <c r="Q15912" s="37">
        <v>99</v>
      </c>
      <c r="R15912" s="36">
        <v>1</v>
      </c>
      <c r="S15912" s="39">
        <f t="shared" si="553"/>
        <v>99</v>
      </c>
      <c r="T15912" s="34" t="s">
        <v>30</v>
      </c>
      <c r="U15912" s="12">
        <f>((alpha*(speed^beta))+(ceta*(speed^delta)))</f>
        <v>1.2257112577051676</v>
      </c>
      <c r="V15912" s="8">
        <f t="shared" si="554"/>
        <v>99</v>
      </c>
    </row>
    <row r="15913" spans="1:28">
      <c r="A15913" s="34" t="s">
        <v>20</v>
      </c>
      <c r="B15913" s="34" t="s">
        <v>82</v>
      </c>
      <c r="C15913" s="5" t="s">
        <v>243</v>
      </c>
      <c r="D15913" s="35" t="s">
        <v>89</v>
      </c>
      <c r="E15913" s="36" t="s">
        <v>15</v>
      </c>
      <c r="F15913" s="37">
        <v>50</v>
      </c>
      <c r="G15913" s="38">
        <v>0.04</v>
      </c>
      <c r="H15913" s="34">
        <v>0.97590530563366551</v>
      </c>
      <c r="I15913" s="35">
        <v>26.811809593354486</v>
      </c>
      <c r="J15913" s="35">
        <v>0.99487707545816961</v>
      </c>
      <c r="K15913" s="35">
        <v>-0.39989110576391107</v>
      </c>
      <c r="L15913" s="35">
        <v>0</v>
      </c>
      <c r="M15913" s="35">
        <v>0</v>
      </c>
      <c r="N15913" s="35">
        <v>0</v>
      </c>
      <c r="O15913" s="35">
        <v>0</v>
      </c>
      <c r="P15913" s="36">
        <v>12</v>
      </c>
      <c r="Q15913" s="37">
        <v>99</v>
      </c>
      <c r="R15913" s="36">
        <v>0</v>
      </c>
      <c r="S15913" s="39">
        <f t="shared" si="553"/>
        <v>99</v>
      </c>
      <c r="T15913" s="34" t="s">
        <v>29</v>
      </c>
      <c r="U15913" s="12">
        <f>((alpha*(beta^speed))*(speed^ceta))</f>
        <v>2.5672154006032866</v>
      </c>
      <c r="V15913" s="8">
        <f t="shared" si="554"/>
        <v>99</v>
      </c>
    </row>
    <row r="15914" spans="1:28">
      <c r="A15914" s="34" t="s">
        <v>20</v>
      </c>
      <c r="B15914" s="34" t="s">
        <v>82</v>
      </c>
      <c r="C15914" s="5" t="s">
        <v>242</v>
      </c>
      <c r="D15914" s="35" t="s">
        <v>89</v>
      </c>
      <c r="E15914" s="36" t="s">
        <v>16</v>
      </c>
      <c r="F15914" s="37">
        <v>50</v>
      </c>
      <c r="G15914" s="38">
        <v>0.04</v>
      </c>
      <c r="H15914" s="34">
        <v>0.98881204672514889</v>
      </c>
      <c r="I15914" s="35">
        <v>511.77007007142868</v>
      </c>
      <c r="J15914" s="35">
        <v>-2.3067480251351173</v>
      </c>
      <c r="K15914" s="35">
        <v>21.527547839494854</v>
      </c>
      <c r="L15914" s="35">
        <v>-0.26774946669330374</v>
      </c>
      <c r="M15914" s="35">
        <v>0</v>
      </c>
      <c r="N15914" s="35">
        <v>0</v>
      </c>
      <c r="O15914" s="35">
        <v>0</v>
      </c>
      <c r="P15914" s="36">
        <v>12</v>
      </c>
      <c r="Q15914" s="37">
        <v>99</v>
      </c>
      <c r="R15914" s="36">
        <v>1</v>
      </c>
      <c r="S15914" s="39">
        <f t="shared" si="553"/>
        <v>99</v>
      </c>
      <c r="T15914" s="34" t="s">
        <v>30</v>
      </c>
      <c r="U15914" s="12">
        <f>((alpha*(speed^beta))+(ceta*(speed^delta)))</f>
        <v>6.3029518499346446</v>
      </c>
      <c r="V15914" s="8">
        <f t="shared" si="554"/>
        <v>99</v>
      </c>
    </row>
    <row r="15915" spans="1:28">
      <c r="A15915" s="34" t="s">
        <v>20</v>
      </c>
      <c r="B15915" s="34" t="s">
        <v>82</v>
      </c>
      <c r="C15915" s="5" t="s">
        <v>243</v>
      </c>
      <c r="D15915" s="35" t="s">
        <v>89</v>
      </c>
      <c r="E15915" s="36" t="s">
        <v>16</v>
      </c>
      <c r="F15915" s="37">
        <v>50</v>
      </c>
      <c r="G15915" s="38">
        <v>0.04</v>
      </c>
      <c r="H15915" s="34">
        <v>0.99909247100917198</v>
      </c>
      <c r="I15915" s="35">
        <v>3.2781162508034023</v>
      </c>
      <c r="J15915" s="35">
        <v>362.99330799916413</v>
      </c>
      <c r="K15915" s="35">
        <v>0.67318175027670279</v>
      </c>
      <c r="L15915" s="35">
        <v>0.85999012591500135</v>
      </c>
      <c r="M15915" s="35">
        <v>0.11015062337541179</v>
      </c>
      <c r="N15915" s="35">
        <v>0</v>
      </c>
      <c r="O15915" s="35">
        <v>0</v>
      </c>
      <c r="P15915" s="36">
        <v>12</v>
      </c>
      <c r="Q15915" s="37">
        <v>99</v>
      </c>
      <c r="R15915" s="36">
        <v>10</v>
      </c>
      <c r="S15915" s="39">
        <f t="shared" si="553"/>
        <v>99</v>
      </c>
      <c r="T15915" s="34" t="s">
        <v>44</v>
      </c>
      <c r="U15915" s="12">
        <f>(alpha+(beta/(1+EXP((((-1)*ceta)+(delta*LN(speed)))+(epsilon*speed)))))</f>
        <v>3.2783674902870232</v>
      </c>
      <c r="V15915" s="8">
        <f t="shared" si="554"/>
        <v>99</v>
      </c>
    </row>
    <row r="15916" spans="1:28">
      <c r="A15916" s="34" t="s">
        <v>20</v>
      </c>
      <c r="B15916" s="34" t="s">
        <v>82</v>
      </c>
      <c r="C15916" s="5" t="s">
        <v>242</v>
      </c>
      <c r="D15916" s="35" t="s">
        <v>89</v>
      </c>
      <c r="E15916" s="36" t="s">
        <v>14</v>
      </c>
      <c r="F15916" s="37">
        <v>50</v>
      </c>
      <c r="G15916" s="38">
        <v>0.04</v>
      </c>
      <c r="H15916" s="34">
        <v>0.98893076798327517</v>
      </c>
      <c r="I15916" s="35">
        <v>226.2502051870888</v>
      </c>
      <c r="J15916" s="35">
        <v>-3.5270894828104273</v>
      </c>
      <c r="K15916" s="35">
        <v>0.61428864892370505</v>
      </c>
      <c r="L15916" s="35">
        <v>-0.41210366656833675</v>
      </c>
      <c r="M15916" s="35">
        <v>0</v>
      </c>
      <c r="N15916" s="35">
        <v>0</v>
      </c>
      <c r="O15916" s="35">
        <v>0</v>
      </c>
      <c r="P15916" s="36">
        <v>12</v>
      </c>
      <c r="Q15916" s="37">
        <v>99</v>
      </c>
      <c r="R15916" s="36">
        <v>1</v>
      </c>
      <c r="S15916" s="39">
        <f t="shared" si="553"/>
        <v>99</v>
      </c>
      <c r="T15916" s="34" t="s">
        <v>30</v>
      </c>
      <c r="U15916" s="12">
        <f>((alpha*(speed^beta))+(ceta*(speed^delta)))</f>
        <v>9.2482825460870138E-2</v>
      </c>
      <c r="V15916" s="8">
        <f t="shared" si="554"/>
        <v>99</v>
      </c>
    </row>
    <row r="15917" spans="1:28">
      <c r="A15917" s="34" t="s">
        <v>20</v>
      </c>
      <c r="B15917" s="34" t="s">
        <v>82</v>
      </c>
      <c r="C15917" s="5" t="s">
        <v>243</v>
      </c>
      <c r="D15917" s="35" t="s">
        <v>89</v>
      </c>
      <c r="E15917" s="36" t="s">
        <v>14</v>
      </c>
      <c r="F15917" s="37">
        <v>50</v>
      </c>
      <c r="G15917" s="38">
        <v>0.04</v>
      </c>
      <c r="H15917" s="34">
        <v>0.99228760197941923</v>
      </c>
      <c r="I15917" s="35">
        <v>1.0045946530363772</v>
      </c>
      <c r="J15917" s="35">
        <v>-0.88284556701291983</v>
      </c>
      <c r="K15917" s="35">
        <v>9.4868178918875107E-4</v>
      </c>
      <c r="L15917" s="35">
        <v>0.79937766242233665</v>
      </c>
      <c r="M15917" s="35">
        <v>0</v>
      </c>
      <c r="N15917" s="35">
        <v>0</v>
      </c>
      <c r="O15917" s="35">
        <v>0</v>
      </c>
      <c r="P15917" s="36">
        <v>12</v>
      </c>
      <c r="Q15917" s="37">
        <v>99</v>
      </c>
      <c r="R15917" s="36">
        <v>1</v>
      </c>
      <c r="S15917" s="39">
        <f t="shared" si="553"/>
        <v>99</v>
      </c>
      <c r="T15917" s="34" t="s">
        <v>30</v>
      </c>
      <c r="U15917" s="12">
        <f>((alpha*(speed^beta))+(ceta*(speed^delta)))</f>
        <v>5.4742409032432215E-2</v>
      </c>
      <c r="V15917" s="8">
        <f t="shared" si="554"/>
        <v>99</v>
      </c>
      <c r="AB15917" s="41"/>
    </row>
    <row r="15918" spans="1:28">
      <c r="A15918" s="34" t="s">
        <v>20</v>
      </c>
      <c r="B15918" s="34" t="s">
        <v>82</v>
      </c>
      <c r="C15918" s="5" t="s">
        <v>242</v>
      </c>
      <c r="D15918" s="35" t="s">
        <v>89</v>
      </c>
      <c r="E15918" s="36" t="s">
        <v>18</v>
      </c>
      <c r="F15918" s="37">
        <v>50</v>
      </c>
      <c r="G15918" s="38">
        <v>0.04</v>
      </c>
      <c r="H15918" s="34">
        <v>0.9823859117024466</v>
      </c>
      <c r="I15918" s="35">
        <v>0.3725048943906859</v>
      </c>
      <c r="J15918" s="35">
        <v>0.99463048253596154</v>
      </c>
      <c r="K15918" s="35">
        <v>-0.29611886476711274</v>
      </c>
      <c r="L15918" s="35">
        <v>0</v>
      </c>
      <c r="M15918" s="35">
        <v>0</v>
      </c>
      <c r="N15918" s="35">
        <v>0</v>
      </c>
      <c r="O15918" s="35">
        <v>0</v>
      </c>
      <c r="P15918" s="36">
        <v>12</v>
      </c>
      <c r="Q15918" s="37">
        <v>99</v>
      </c>
      <c r="R15918" s="36">
        <v>0</v>
      </c>
      <c r="S15918" s="39">
        <f t="shared" si="553"/>
        <v>99</v>
      </c>
      <c r="T15918" s="34" t="s">
        <v>29</v>
      </c>
      <c r="U15918" s="12">
        <f>((alpha*(beta^speed))*(speed^ceta))</f>
        <v>5.6066247078351936E-2</v>
      </c>
      <c r="V15918" s="8">
        <f t="shared" si="554"/>
        <v>99</v>
      </c>
    </row>
    <row r="15919" spans="1:28">
      <c r="A15919" s="34" t="s">
        <v>20</v>
      </c>
      <c r="B15919" s="34" t="s">
        <v>82</v>
      </c>
      <c r="C15919" s="5" t="s">
        <v>243</v>
      </c>
      <c r="D15919" s="35" t="s">
        <v>89</v>
      </c>
      <c r="E15919" s="36" t="s">
        <v>18</v>
      </c>
      <c r="F15919" s="37">
        <v>50</v>
      </c>
      <c r="G15919" s="38">
        <v>0.04</v>
      </c>
      <c r="H15919" s="34">
        <v>0.98539588679787349</v>
      </c>
      <c r="I15919" s="35">
        <v>1.4868561679113623</v>
      </c>
      <c r="J15919" s="35">
        <v>0.99690536545910602</v>
      </c>
      <c r="K15919" s="35">
        <v>-0.7571887715240001</v>
      </c>
      <c r="L15919" s="35">
        <v>0</v>
      </c>
      <c r="M15919" s="35">
        <v>0</v>
      </c>
      <c r="N15919" s="35">
        <v>0</v>
      </c>
      <c r="O15919" s="35">
        <v>0</v>
      </c>
      <c r="P15919" s="36">
        <v>12</v>
      </c>
      <c r="Q15919" s="37">
        <v>99</v>
      </c>
      <c r="R15919" s="36">
        <v>0</v>
      </c>
      <c r="S15919" s="39">
        <f t="shared" si="553"/>
        <v>99</v>
      </c>
      <c r="T15919" s="34" t="s">
        <v>29</v>
      </c>
      <c r="U15919" s="12">
        <f>((alpha*(beta^speed))*(speed^ceta))</f>
        <v>3.3723745770609444E-2</v>
      </c>
      <c r="V15919" s="8">
        <f t="shared" si="554"/>
        <v>99</v>
      </c>
    </row>
    <row r="15920" spans="1:28">
      <c r="A15920" s="34" t="s">
        <v>20</v>
      </c>
      <c r="B15920" s="34" t="s">
        <v>82</v>
      </c>
      <c r="C15920" s="5" t="s">
        <v>242</v>
      </c>
      <c r="D15920" s="35" t="s">
        <v>89</v>
      </c>
      <c r="E15920" s="36" t="s">
        <v>17</v>
      </c>
      <c r="F15920" s="37">
        <v>50</v>
      </c>
      <c r="G15920" s="38">
        <v>0.04</v>
      </c>
      <c r="H15920" s="34">
        <v>0.99497517892820098</v>
      </c>
      <c r="I15920" s="35">
        <v>5630.1796687666865</v>
      </c>
      <c r="J15920" s="35">
        <v>-0.86648881921850052</v>
      </c>
      <c r="K15920" s="35">
        <v>282.06825284514292</v>
      </c>
      <c r="L15920" s="35">
        <v>0.14767160719807806</v>
      </c>
      <c r="M15920" s="35">
        <v>0</v>
      </c>
      <c r="N15920" s="35">
        <v>0</v>
      </c>
      <c r="O15920" s="35">
        <v>0</v>
      </c>
      <c r="P15920" s="36">
        <v>12</v>
      </c>
      <c r="Q15920" s="37">
        <v>99</v>
      </c>
      <c r="R15920" s="36">
        <v>1</v>
      </c>
      <c r="S15920" s="39">
        <f t="shared" si="553"/>
        <v>99</v>
      </c>
      <c r="T15920" s="34" t="s">
        <v>30</v>
      </c>
      <c r="U15920" s="12">
        <f>((alpha*(speed^beta))+(ceta*(speed^delta)))</f>
        <v>661.00514736468347</v>
      </c>
      <c r="V15920" s="8">
        <f t="shared" si="554"/>
        <v>99</v>
      </c>
    </row>
    <row r="15921" spans="1:22">
      <c r="A15921" s="34" t="s">
        <v>20</v>
      </c>
      <c r="B15921" s="34" t="s">
        <v>82</v>
      </c>
      <c r="C15921" s="5" t="s">
        <v>243</v>
      </c>
      <c r="D15921" s="35" t="s">
        <v>89</v>
      </c>
      <c r="E15921" s="36" t="s">
        <v>17</v>
      </c>
      <c r="F15921" s="37">
        <v>50</v>
      </c>
      <c r="G15921" s="38">
        <v>0.04</v>
      </c>
      <c r="H15921" s="34">
        <v>0.99326677471796121</v>
      </c>
      <c r="I15921" s="35">
        <v>5141.8375956728287</v>
      </c>
      <c r="J15921" s="35">
        <v>-0.78644959969929495</v>
      </c>
      <c r="K15921" s="35">
        <v>147.93661042485653</v>
      </c>
      <c r="L15921" s="35">
        <v>0.27016513214943927</v>
      </c>
      <c r="M15921" s="35">
        <v>0</v>
      </c>
      <c r="N15921" s="35">
        <v>0</v>
      </c>
      <c r="O15921" s="35">
        <v>0</v>
      </c>
      <c r="P15921" s="36">
        <v>12</v>
      </c>
      <c r="Q15921" s="37">
        <v>99</v>
      </c>
      <c r="R15921" s="36">
        <v>1</v>
      </c>
      <c r="S15921" s="39">
        <f t="shared" si="553"/>
        <v>99</v>
      </c>
      <c r="T15921" s="34" t="s">
        <v>30</v>
      </c>
      <c r="U15921" s="12">
        <f>((alpha*(speed^beta))+(ceta*(speed^delta)))</f>
        <v>650.51347334465299</v>
      </c>
      <c r="V15921" s="8">
        <f t="shared" si="554"/>
        <v>99</v>
      </c>
    </row>
    <row r="15922" spans="1:22">
      <c r="A15922" s="34" t="s">
        <v>20</v>
      </c>
      <c r="B15922" s="34" t="s">
        <v>82</v>
      </c>
      <c r="C15922" s="5" t="s">
        <v>242</v>
      </c>
      <c r="D15922" s="35" t="s">
        <v>89</v>
      </c>
      <c r="E15922" s="36" t="s">
        <v>15</v>
      </c>
      <c r="F15922" s="37">
        <v>100</v>
      </c>
      <c r="G15922" s="38">
        <v>0.04</v>
      </c>
      <c r="H15922" s="34">
        <v>0.99462312602065894</v>
      </c>
      <c r="I15922" s="35">
        <v>-0.59844932500159698</v>
      </c>
      <c r="J15922" s="35">
        <v>0.4578151416890972</v>
      </c>
      <c r="K15922" s="35">
        <v>0.22998926271026504</v>
      </c>
      <c r="L15922" s="35">
        <v>0</v>
      </c>
      <c r="M15922" s="35">
        <v>0</v>
      </c>
      <c r="N15922" s="35">
        <v>0</v>
      </c>
      <c r="O15922" s="35">
        <v>0</v>
      </c>
      <c r="P15922" s="36">
        <v>12</v>
      </c>
      <c r="Q15922" s="37">
        <v>91</v>
      </c>
      <c r="R15922" s="36">
        <v>6</v>
      </c>
      <c r="S15922" s="39">
        <f t="shared" si="553"/>
        <v>91</v>
      </c>
      <c r="T15922" s="34" t="s">
        <v>37</v>
      </c>
      <c r="U15922" s="12">
        <f>(1/(alpha+(beta*(speed^ceta))))</f>
        <v>1.4419415311458008</v>
      </c>
      <c r="V15922" s="8">
        <f t="shared" si="554"/>
        <v>91</v>
      </c>
    </row>
    <row r="15923" spans="1:22">
      <c r="A15923" s="34" t="s">
        <v>20</v>
      </c>
      <c r="B15923" s="34" t="s">
        <v>82</v>
      </c>
      <c r="C15923" s="5" t="s">
        <v>243</v>
      </c>
      <c r="D15923" s="35" t="s">
        <v>89</v>
      </c>
      <c r="E15923" s="36" t="s">
        <v>15</v>
      </c>
      <c r="F15923" s="37">
        <v>100</v>
      </c>
      <c r="G15923" s="38">
        <v>0.04</v>
      </c>
      <c r="H15923" s="34">
        <v>0.98507914968179844</v>
      </c>
      <c r="I15923" s="35">
        <v>-1.9563717882814187</v>
      </c>
      <c r="J15923" s="35">
        <v>65.332770744234281</v>
      </c>
      <c r="K15923" s="35">
        <v>-0.27557647142555997</v>
      </c>
      <c r="L15923" s="35">
        <v>0.4745266586735537</v>
      </c>
      <c r="M15923" s="35">
        <v>2.4693422996469E-3</v>
      </c>
      <c r="N15923" s="35">
        <v>0</v>
      </c>
      <c r="O15923" s="35">
        <v>0</v>
      </c>
      <c r="P15923" s="36">
        <v>12</v>
      </c>
      <c r="Q15923" s="37">
        <v>90</v>
      </c>
      <c r="R15923" s="36">
        <v>10</v>
      </c>
      <c r="S15923" s="39">
        <f t="shared" si="553"/>
        <v>90</v>
      </c>
      <c r="T15923" s="34" t="s">
        <v>44</v>
      </c>
      <c r="U15923" s="12">
        <f>(alpha+(beta/(1+EXP((((-1)*ceta)+(delta*LN(speed)))+(epsilon*speed)))))</f>
        <v>2.4234388695162927</v>
      </c>
      <c r="V15923" s="8">
        <f t="shared" si="554"/>
        <v>90</v>
      </c>
    </row>
    <row r="15924" spans="1:22">
      <c r="A15924" s="34" t="s">
        <v>20</v>
      </c>
      <c r="B15924" s="34" t="s">
        <v>82</v>
      </c>
      <c r="C15924" s="5" t="s">
        <v>242</v>
      </c>
      <c r="D15924" s="35" t="s">
        <v>89</v>
      </c>
      <c r="E15924" s="36" t="s">
        <v>16</v>
      </c>
      <c r="F15924" s="37">
        <v>100</v>
      </c>
      <c r="G15924" s="38">
        <v>0.04</v>
      </c>
      <c r="H15924" s="34">
        <v>0.99155685425955553</v>
      </c>
      <c r="I15924" s="35">
        <v>893.94282051974108</v>
      </c>
      <c r="J15924" s="35">
        <v>-2.640280656970877</v>
      </c>
      <c r="K15924" s="35">
        <v>25.350887876292131</v>
      </c>
      <c r="L15924" s="35">
        <v>-0.28327340613142993</v>
      </c>
      <c r="M15924" s="35">
        <v>0</v>
      </c>
      <c r="N15924" s="35">
        <v>0</v>
      </c>
      <c r="O15924" s="35">
        <v>0</v>
      </c>
      <c r="P15924" s="36">
        <v>12</v>
      </c>
      <c r="Q15924" s="37">
        <v>91</v>
      </c>
      <c r="R15924" s="36">
        <v>1</v>
      </c>
      <c r="S15924" s="39">
        <f t="shared" si="553"/>
        <v>91</v>
      </c>
      <c r="T15924" s="34" t="s">
        <v>30</v>
      </c>
      <c r="U15924" s="12">
        <f>((alpha*(speed^beta))+(ceta*(speed^delta)))</f>
        <v>7.0699802290004055</v>
      </c>
      <c r="V15924" s="8">
        <f t="shared" si="554"/>
        <v>91</v>
      </c>
    </row>
    <row r="15925" spans="1:22">
      <c r="A15925" s="34" t="s">
        <v>20</v>
      </c>
      <c r="B15925" s="34" t="s">
        <v>82</v>
      </c>
      <c r="C15925" s="5" t="s">
        <v>243</v>
      </c>
      <c r="D15925" s="35" t="s">
        <v>89</v>
      </c>
      <c r="E15925" s="36" t="s">
        <v>16</v>
      </c>
      <c r="F15925" s="37">
        <v>100</v>
      </c>
      <c r="G15925" s="38">
        <v>0.04</v>
      </c>
      <c r="H15925" s="34">
        <v>0.99763714061053366</v>
      </c>
      <c r="I15925" s="35">
        <v>-0.571448205742356</v>
      </c>
      <c r="J15925" s="35">
        <v>34.328752006622892</v>
      </c>
      <c r="K15925" s="35">
        <v>0.31962288392224519</v>
      </c>
      <c r="L15925" s="35">
        <v>0</v>
      </c>
      <c r="M15925" s="35">
        <v>0</v>
      </c>
      <c r="N15925" s="35">
        <v>0</v>
      </c>
      <c r="O15925" s="35">
        <v>0</v>
      </c>
      <c r="P15925" s="36">
        <v>12</v>
      </c>
      <c r="Q15925" s="37">
        <v>90</v>
      </c>
      <c r="R15925" s="36">
        <v>13</v>
      </c>
      <c r="S15925" s="39">
        <f t="shared" si="553"/>
        <v>90</v>
      </c>
      <c r="T15925" s="34" t="s">
        <v>50</v>
      </c>
      <c r="U15925" s="12">
        <f>EXP((alpha+(beta/speed))+(ceta*LN(speed)))</f>
        <v>3.4841514076552453</v>
      </c>
      <c r="V15925" s="8">
        <f t="shared" si="554"/>
        <v>90</v>
      </c>
    </row>
    <row r="15926" spans="1:22">
      <c r="A15926" s="34" t="s">
        <v>20</v>
      </c>
      <c r="B15926" s="34" t="s">
        <v>82</v>
      </c>
      <c r="C15926" s="5" t="s">
        <v>242</v>
      </c>
      <c r="D15926" s="35" t="s">
        <v>89</v>
      </c>
      <c r="E15926" s="36" t="s">
        <v>14</v>
      </c>
      <c r="F15926" s="37">
        <v>100</v>
      </c>
      <c r="G15926" s="38">
        <v>0.04</v>
      </c>
      <c r="H15926" s="34">
        <v>0.98660537165759665</v>
      </c>
      <c r="I15926" s="35">
        <v>-3.8073786693571394</v>
      </c>
      <c r="J15926" s="35">
        <v>1.8247736118313065</v>
      </c>
      <c r="K15926" s="35">
        <v>2.1816095250046597</v>
      </c>
      <c r="L15926" s="35">
        <v>0</v>
      </c>
      <c r="M15926" s="35">
        <v>0</v>
      </c>
      <c r="N15926" s="35">
        <v>0</v>
      </c>
      <c r="O15926" s="35">
        <v>0</v>
      </c>
      <c r="P15926" s="36">
        <v>12</v>
      </c>
      <c r="Q15926" s="37">
        <v>91</v>
      </c>
      <c r="R15926" s="36">
        <v>2</v>
      </c>
      <c r="S15926" s="39">
        <f t="shared" si="553"/>
        <v>91</v>
      </c>
      <c r="T15926" s="34" t="s">
        <v>31</v>
      </c>
      <c r="U15926" s="12">
        <f>((alpha+(beta*speed))^((-1)/ceta))</f>
        <v>9.7029869202378966E-2</v>
      </c>
      <c r="V15926" s="8">
        <f t="shared" si="554"/>
        <v>91</v>
      </c>
    </row>
    <row r="15927" spans="1:22">
      <c r="A15927" s="34" t="s">
        <v>20</v>
      </c>
      <c r="B15927" s="34" t="s">
        <v>82</v>
      </c>
      <c r="C15927" s="5" t="s">
        <v>243</v>
      </c>
      <c r="D15927" s="35" t="s">
        <v>89</v>
      </c>
      <c r="E15927" s="36" t="s">
        <v>14</v>
      </c>
      <c r="F15927" s="37">
        <v>100</v>
      </c>
      <c r="G15927" s="38">
        <v>0.04</v>
      </c>
      <c r="H15927" s="34">
        <v>0.98785828572851897</v>
      </c>
      <c r="I15927" s="35">
        <v>1.4631547880258109</v>
      </c>
      <c r="J15927" s="35">
        <v>-1.0904385260721481</v>
      </c>
      <c r="K15927" s="35">
        <v>1.3164744534738948E-2</v>
      </c>
      <c r="L15927" s="35">
        <v>0.28885394295060518</v>
      </c>
      <c r="M15927" s="35">
        <v>0</v>
      </c>
      <c r="N15927" s="35">
        <v>0</v>
      </c>
      <c r="O15927" s="35">
        <v>0</v>
      </c>
      <c r="P15927" s="36">
        <v>12</v>
      </c>
      <c r="Q15927" s="37">
        <v>90</v>
      </c>
      <c r="R15927" s="36">
        <v>1</v>
      </c>
      <c r="S15927" s="39">
        <f t="shared" si="553"/>
        <v>90</v>
      </c>
      <c r="T15927" s="34" t="s">
        <v>30</v>
      </c>
      <c r="U15927" s="12">
        <f>((alpha*(speed^beta))+(ceta*(speed^delta)))</f>
        <v>5.9117137716951269E-2</v>
      </c>
      <c r="V15927" s="8">
        <f t="shared" si="554"/>
        <v>90</v>
      </c>
    </row>
    <row r="15928" spans="1:22">
      <c r="A15928" s="34" t="s">
        <v>20</v>
      </c>
      <c r="B15928" s="34" t="s">
        <v>82</v>
      </c>
      <c r="C15928" s="5" t="s">
        <v>242</v>
      </c>
      <c r="D15928" s="35" t="s">
        <v>89</v>
      </c>
      <c r="E15928" s="36" t="s">
        <v>18</v>
      </c>
      <c r="F15928" s="37">
        <v>100</v>
      </c>
      <c r="G15928" s="38">
        <v>0.04</v>
      </c>
      <c r="H15928" s="34">
        <v>0.98632137829514677</v>
      </c>
      <c r="I15928" s="35">
        <v>0.37722483696759268</v>
      </c>
      <c r="J15928" s="35">
        <v>0.99169112524893877</v>
      </c>
      <c r="K15928" s="35">
        <v>-0.25819005176769805</v>
      </c>
      <c r="L15928" s="35">
        <v>0</v>
      </c>
      <c r="M15928" s="35">
        <v>0</v>
      </c>
      <c r="N15928" s="35">
        <v>0</v>
      </c>
      <c r="O15928" s="35">
        <v>0</v>
      </c>
      <c r="P15928" s="36">
        <v>12</v>
      </c>
      <c r="Q15928" s="37">
        <v>91</v>
      </c>
      <c r="R15928" s="36">
        <v>0</v>
      </c>
      <c r="S15928" s="39">
        <f t="shared" si="553"/>
        <v>91</v>
      </c>
      <c r="T15928" s="34" t="s">
        <v>29</v>
      </c>
      <c r="U15928" s="12">
        <f>((alpha*(beta^speed))*(speed^ceta))</f>
        <v>5.5087125486248917E-2</v>
      </c>
      <c r="V15928" s="8">
        <f t="shared" si="554"/>
        <v>91</v>
      </c>
    </row>
    <row r="15929" spans="1:22">
      <c r="A15929" s="34" t="s">
        <v>20</v>
      </c>
      <c r="B15929" s="34" t="s">
        <v>82</v>
      </c>
      <c r="C15929" s="5" t="s">
        <v>243</v>
      </c>
      <c r="D15929" s="35" t="s">
        <v>89</v>
      </c>
      <c r="E15929" s="36" t="s">
        <v>18</v>
      </c>
      <c r="F15929" s="37">
        <v>100</v>
      </c>
      <c r="G15929" s="38">
        <v>0.04</v>
      </c>
      <c r="H15929" s="34">
        <v>0.98678353306614253</v>
      </c>
      <c r="I15929" s="35">
        <v>1.4097116249954398</v>
      </c>
      <c r="J15929" s="35">
        <v>0.99413402553613561</v>
      </c>
      <c r="K15929" s="35">
        <v>-0.70250445732851841</v>
      </c>
      <c r="L15929" s="35">
        <v>0</v>
      </c>
      <c r="M15929" s="35">
        <v>0</v>
      </c>
      <c r="N15929" s="35">
        <v>0</v>
      </c>
      <c r="O15929" s="35">
        <v>0</v>
      </c>
      <c r="P15929" s="36">
        <v>12</v>
      </c>
      <c r="Q15929" s="37">
        <v>90</v>
      </c>
      <c r="R15929" s="36">
        <v>0</v>
      </c>
      <c r="S15929" s="39">
        <f t="shared" si="553"/>
        <v>90</v>
      </c>
      <c r="T15929" s="34" t="s">
        <v>29</v>
      </c>
      <c r="U15929" s="12">
        <f>((alpha*(beta^speed))*(speed^ceta))</f>
        <v>3.5181200815606863E-2</v>
      </c>
      <c r="V15929" s="8">
        <f t="shared" si="554"/>
        <v>90</v>
      </c>
    </row>
    <row r="15930" spans="1:22">
      <c r="A15930" s="34" t="s">
        <v>20</v>
      </c>
      <c r="B15930" s="34" t="s">
        <v>82</v>
      </c>
      <c r="C15930" s="5" t="s">
        <v>242</v>
      </c>
      <c r="D15930" s="35" t="s">
        <v>89</v>
      </c>
      <c r="E15930" s="36" t="s">
        <v>17</v>
      </c>
      <c r="F15930" s="37">
        <v>100</v>
      </c>
      <c r="G15930" s="38">
        <v>0.04</v>
      </c>
      <c r="H15930" s="34">
        <v>0.9938366194323871</v>
      </c>
      <c r="I15930" s="35">
        <v>525.94912682887093</v>
      </c>
      <c r="J15930" s="35">
        <v>5.1650189794367925E-2</v>
      </c>
      <c r="K15930" s="35">
        <v>5750.3582237882902</v>
      </c>
      <c r="L15930" s="35">
        <v>-0.93744981996595012</v>
      </c>
      <c r="M15930" s="35">
        <v>0</v>
      </c>
      <c r="N15930" s="35">
        <v>0</v>
      </c>
      <c r="O15930" s="35">
        <v>0</v>
      </c>
      <c r="P15930" s="36">
        <v>12</v>
      </c>
      <c r="Q15930" s="37">
        <v>91</v>
      </c>
      <c r="R15930" s="36">
        <v>1</v>
      </c>
      <c r="S15930" s="39">
        <f t="shared" si="553"/>
        <v>91</v>
      </c>
      <c r="T15930" s="34" t="s">
        <v>30</v>
      </c>
      <c r="U15930" s="12">
        <f>((alpha*(speed^beta))+(ceta*(speed^delta)))</f>
        <v>747.7295832070904</v>
      </c>
      <c r="V15930" s="8">
        <f t="shared" si="554"/>
        <v>91</v>
      </c>
    </row>
    <row r="15931" spans="1:22">
      <c r="A15931" s="34" t="s">
        <v>20</v>
      </c>
      <c r="B15931" s="34" t="s">
        <v>82</v>
      </c>
      <c r="C15931" s="5" t="s">
        <v>243</v>
      </c>
      <c r="D15931" s="35" t="s">
        <v>89</v>
      </c>
      <c r="E15931" s="36" t="s">
        <v>17</v>
      </c>
      <c r="F15931" s="37">
        <v>100</v>
      </c>
      <c r="G15931" s="38">
        <v>0.04</v>
      </c>
      <c r="H15931" s="34">
        <v>0.99108373076057554</v>
      </c>
      <c r="I15931" s="35">
        <v>365.44229594100267</v>
      </c>
      <c r="J15931" s="35">
        <v>0.12317064545992884</v>
      </c>
      <c r="K15931" s="35">
        <v>5768.4575209435488</v>
      </c>
      <c r="L15931" s="35">
        <v>-0.90097312117515727</v>
      </c>
      <c r="M15931" s="35">
        <v>0</v>
      </c>
      <c r="N15931" s="35">
        <v>0</v>
      </c>
      <c r="O15931" s="35">
        <v>0</v>
      </c>
      <c r="P15931" s="36">
        <v>12</v>
      </c>
      <c r="Q15931" s="37">
        <v>90</v>
      </c>
      <c r="R15931" s="36">
        <v>1</v>
      </c>
      <c r="S15931" s="39">
        <f t="shared" si="553"/>
        <v>90</v>
      </c>
      <c r="T15931" s="34" t="s">
        <v>30</v>
      </c>
      <c r="U15931" s="12">
        <f>((alpha*(speed^beta))+(ceta*(speed^delta)))</f>
        <v>736.17638996967924</v>
      </c>
      <c r="V15931" s="8">
        <f t="shared" si="554"/>
        <v>90</v>
      </c>
    </row>
    <row r="15932" spans="1:22">
      <c r="A15932" s="34" t="s">
        <v>20</v>
      </c>
      <c r="B15932" s="34" t="s">
        <v>82</v>
      </c>
      <c r="C15932" s="5" t="s">
        <v>242</v>
      </c>
      <c r="D15932" s="35" t="s">
        <v>89</v>
      </c>
      <c r="E15932" s="36" t="s">
        <v>15</v>
      </c>
      <c r="F15932" s="37">
        <v>0</v>
      </c>
      <c r="G15932" s="38">
        <v>0.06</v>
      </c>
      <c r="H15932" s="34">
        <v>0.99464468268122652</v>
      </c>
      <c r="I15932" s="35">
        <v>-0.49847388815557059</v>
      </c>
      <c r="J15932" s="35">
        <v>0.37950462083178105</v>
      </c>
      <c r="K15932" s="35">
        <v>0.25328082852018402</v>
      </c>
      <c r="L15932" s="35">
        <v>0</v>
      </c>
      <c r="M15932" s="35">
        <v>0</v>
      </c>
      <c r="N15932" s="35">
        <v>0</v>
      </c>
      <c r="O15932" s="35">
        <v>0</v>
      </c>
      <c r="P15932" s="36">
        <v>12</v>
      </c>
      <c r="Q15932" s="37">
        <v>91</v>
      </c>
      <c r="R15932" s="36">
        <v>6</v>
      </c>
      <c r="S15932" s="39">
        <f t="shared" si="553"/>
        <v>91</v>
      </c>
      <c r="T15932" s="34" t="s">
        <v>37</v>
      </c>
      <c r="U15932" s="12">
        <f>(1/(alpha+(beta*(speed^ceta))))</f>
        <v>1.4468924868701956</v>
      </c>
      <c r="V15932" s="8">
        <f t="shared" si="554"/>
        <v>91</v>
      </c>
    </row>
    <row r="15933" spans="1:22">
      <c r="A15933" s="34" t="s">
        <v>20</v>
      </c>
      <c r="B15933" s="34" t="s">
        <v>82</v>
      </c>
      <c r="C15933" s="5" t="s">
        <v>243</v>
      </c>
      <c r="D15933" s="35" t="s">
        <v>89</v>
      </c>
      <c r="E15933" s="36" t="s">
        <v>15</v>
      </c>
      <c r="F15933" s="37">
        <v>0</v>
      </c>
      <c r="G15933" s="38">
        <v>0.06</v>
      </c>
      <c r="H15933" s="34">
        <v>0.98212057652035578</v>
      </c>
      <c r="I15933" s="35">
        <v>19.873467079265311</v>
      </c>
      <c r="J15933" s="35">
        <v>0.98866141246196393</v>
      </c>
      <c r="K15933" s="35">
        <v>-0.2316873977134408</v>
      </c>
      <c r="L15933" s="35">
        <v>0</v>
      </c>
      <c r="M15933" s="35">
        <v>0</v>
      </c>
      <c r="N15933" s="35">
        <v>0</v>
      </c>
      <c r="O15933" s="35">
        <v>0</v>
      </c>
      <c r="P15933" s="36">
        <v>12</v>
      </c>
      <c r="Q15933" s="37">
        <v>90</v>
      </c>
      <c r="R15933" s="36">
        <v>0</v>
      </c>
      <c r="S15933" s="39">
        <f t="shared" si="553"/>
        <v>90</v>
      </c>
      <c r="T15933" s="34" t="s">
        <v>29</v>
      </c>
      <c r="U15933" s="12">
        <f>((alpha*(beta^speed))*(speed^ceta))</f>
        <v>2.5106306852953697</v>
      </c>
      <c r="V15933" s="8">
        <f t="shared" si="554"/>
        <v>90</v>
      </c>
    </row>
    <row r="15934" spans="1:22">
      <c r="A15934" s="34" t="s">
        <v>20</v>
      </c>
      <c r="B15934" s="34" t="s">
        <v>82</v>
      </c>
      <c r="C15934" s="5" t="s">
        <v>242</v>
      </c>
      <c r="D15934" s="35" t="s">
        <v>89</v>
      </c>
      <c r="E15934" s="36" t="s">
        <v>16</v>
      </c>
      <c r="F15934" s="37">
        <v>0</v>
      </c>
      <c r="G15934" s="38">
        <v>0.06</v>
      </c>
      <c r="H15934" s="34">
        <v>0.98812797092498295</v>
      </c>
      <c r="I15934" s="35">
        <v>2.9751843265340829</v>
      </c>
      <c r="J15934" s="35">
        <v>2.3160522526549916</v>
      </c>
      <c r="K15934" s="35">
        <v>-0.22750261452355333</v>
      </c>
      <c r="L15934" s="35">
        <v>0</v>
      </c>
      <c r="M15934" s="35">
        <v>0</v>
      </c>
      <c r="N15934" s="35">
        <v>0</v>
      </c>
      <c r="O15934" s="35">
        <v>0</v>
      </c>
      <c r="P15934" s="36">
        <v>12</v>
      </c>
      <c r="Q15934" s="37">
        <v>91</v>
      </c>
      <c r="R15934" s="36">
        <v>13</v>
      </c>
      <c r="S15934" s="39">
        <f t="shared" si="553"/>
        <v>91</v>
      </c>
      <c r="T15934" s="34" t="s">
        <v>50</v>
      </c>
      <c r="U15934" s="12">
        <f>EXP((alpha+(beta/speed))+(ceta*LN(speed)))</f>
        <v>7.2023194408610349</v>
      </c>
      <c r="V15934" s="8">
        <f t="shared" si="554"/>
        <v>91</v>
      </c>
    </row>
    <row r="15935" spans="1:22">
      <c r="A15935" s="34" t="s">
        <v>20</v>
      </c>
      <c r="B15935" s="34" t="s">
        <v>82</v>
      </c>
      <c r="C15935" s="5" t="s">
        <v>243</v>
      </c>
      <c r="D15935" s="35" t="s">
        <v>89</v>
      </c>
      <c r="E15935" s="36" t="s">
        <v>16</v>
      </c>
      <c r="F15935" s="37">
        <v>0</v>
      </c>
      <c r="G15935" s="38">
        <v>0.06</v>
      </c>
      <c r="H15935" s="34">
        <v>0.99708612459085899</v>
      </c>
      <c r="I15935" s="35">
        <v>3.8471137114704339</v>
      </c>
      <c r="J15935" s="35">
        <v>203.9364799541913</v>
      </c>
      <c r="K15935" s="35">
        <v>0.83957028408302525</v>
      </c>
      <c r="L15935" s="35">
        <v>0.44247310355217495</v>
      </c>
      <c r="M15935" s="35">
        <v>0.1706760356555439</v>
      </c>
      <c r="N15935" s="35">
        <v>0</v>
      </c>
      <c r="O15935" s="35">
        <v>0</v>
      </c>
      <c r="P15935" s="36">
        <v>12</v>
      </c>
      <c r="Q15935" s="37">
        <v>90</v>
      </c>
      <c r="R15935" s="36">
        <v>10</v>
      </c>
      <c r="S15935" s="39">
        <f t="shared" si="553"/>
        <v>90</v>
      </c>
      <c r="T15935" s="34" t="s">
        <v>44</v>
      </c>
      <c r="U15935" s="12">
        <f>(alpha+(beta/(1+EXP((((-1)*ceta)+(delta*LN(speed)))+(epsilon*speed)))))</f>
        <v>3.8471274609556967</v>
      </c>
      <c r="V15935" s="8">
        <f t="shared" si="554"/>
        <v>90</v>
      </c>
    </row>
    <row r="15936" spans="1:22">
      <c r="A15936" s="34" t="s">
        <v>20</v>
      </c>
      <c r="B15936" s="34" t="s">
        <v>82</v>
      </c>
      <c r="C15936" s="5" t="s">
        <v>242</v>
      </c>
      <c r="D15936" s="35" t="s">
        <v>89</v>
      </c>
      <c r="E15936" s="36" t="s">
        <v>14</v>
      </c>
      <c r="F15936" s="37">
        <v>0</v>
      </c>
      <c r="G15936" s="38">
        <v>0.06</v>
      </c>
      <c r="H15936" s="34">
        <v>0.97811551536243657</v>
      </c>
      <c r="I15936" s="35">
        <v>-9.9988505764564902E-7</v>
      </c>
      <c r="J15936" s="35">
        <v>1.726707533882385E-4</v>
      </c>
      <c r="K15936" s="35">
        <v>-1.0573641922132152E-2</v>
      </c>
      <c r="L15936" s="35">
        <v>0.35644808372162873</v>
      </c>
      <c r="M15936" s="35">
        <v>0</v>
      </c>
      <c r="N15936" s="35">
        <v>0</v>
      </c>
      <c r="O15936" s="35">
        <v>0</v>
      </c>
      <c r="P15936" s="36">
        <v>12</v>
      </c>
      <c r="Q15936" s="37">
        <v>91</v>
      </c>
      <c r="R15936" s="36">
        <v>14</v>
      </c>
      <c r="S15936" s="39">
        <f t="shared" si="553"/>
        <v>91</v>
      </c>
      <c r="T15936" s="34" t="s">
        <v>51</v>
      </c>
      <c r="U15936" s="12">
        <f>(((alpha*(speed^3))+(beta*(speed^2))+(ceta*speed))+delta)</f>
        <v>7.0648794840516671E-2</v>
      </c>
      <c r="V15936" s="8">
        <f t="shared" si="554"/>
        <v>91</v>
      </c>
    </row>
    <row r="15937" spans="1:28">
      <c r="A15937" s="34" t="s">
        <v>20</v>
      </c>
      <c r="B15937" s="34" t="s">
        <v>82</v>
      </c>
      <c r="C15937" s="5" t="s">
        <v>243</v>
      </c>
      <c r="D15937" s="35" t="s">
        <v>89</v>
      </c>
      <c r="E15937" s="36" t="s">
        <v>14</v>
      </c>
      <c r="F15937" s="37">
        <v>0</v>
      </c>
      <c r="G15937" s="38">
        <v>0.06</v>
      </c>
      <c r="H15937" s="34">
        <v>0.98895875459973148</v>
      </c>
      <c r="I15937" s="35">
        <v>1.4015231728083867E-2</v>
      </c>
      <c r="J15937" s="35">
        <v>0.27582550164910963</v>
      </c>
      <c r="K15937" s="35">
        <v>1.5597674405655282</v>
      </c>
      <c r="L15937" s="35">
        <v>-1.1289922498344249</v>
      </c>
      <c r="M15937" s="35">
        <v>0</v>
      </c>
      <c r="N15937" s="35">
        <v>0</v>
      </c>
      <c r="O15937" s="35">
        <v>0</v>
      </c>
      <c r="P15937" s="36">
        <v>12</v>
      </c>
      <c r="Q15937" s="37">
        <v>90</v>
      </c>
      <c r="R15937" s="36">
        <v>1</v>
      </c>
      <c r="S15937" s="39">
        <f t="shared" si="553"/>
        <v>90</v>
      </c>
      <c r="T15937" s="34" t="s">
        <v>30</v>
      </c>
      <c r="U15937" s="12">
        <f>((alpha*(speed^beta))+(ceta*(speed^delta)))</f>
        <v>5.8186729956713604E-2</v>
      </c>
      <c r="V15937" s="8">
        <f t="shared" si="554"/>
        <v>90</v>
      </c>
      <c r="AB15937" s="41"/>
    </row>
    <row r="15938" spans="1:28">
      <c r="A15938" s="34" t="s">
        <v>20</v>
      </c>
      <c r="B15938" s="34" t="s">
        <v>82</v>
      </c>
      <c r="C15938" s="5" t="s">
        <v>242</v>
      </c>
      <c r="D15938" s="35" t="s">
        <v>89</v>
      </c>
      <c r="E15938" s="36" t="s">
        <v>18</v>
      </c>
      <c r="F15938" s="37">
        <v>0</v>
      </c>
      <c r="G15938" s="38">
        <v>0.06</v>
      </c>
      <c r="H15938" s="34">
        <v>0.98588374036072235</v>
      </c>
      <c r="I15938" s="35">
        <v>-4.2313687378213297E-7</v>
      </c>
      <c r="J15938" s="35">
        <v>7.4569492163306729E-5</v>
      </c>
      <c r="K15938" s="35">
        <v>-5.3378959506295122E-3</v>
      </c>
      <c r="L15938" s="35">
        <v>0.22974852601465551</v>
      </c>
      <c r="M15938" s="35">
        <v>0</v>
      </c>
      <c r="N15938" s="35">
        <v>0</v>
      </c>
      <c r="O15938" s="35">
        <v>0</v>
      </c>
      <c r="P15938" s="36">
        <v>12</v>
      </c>
      <c r="Q15938" s="37">
        <v>91</v>
      </c>
      <c r="R15938" s="36">
        <v>14</v>
      </c>
      <c r="S15938" s="39">
        <f t="shared" ref="S15938:S16001" si="555">V15938</f>
        <v>91</v>
      </c>
      <c r="T15938" s="34" t="s">
        <v>51</v>
      </c>
      <c r="U15938" s="12">
        <f>(((alpha*(speed^3))+(beta*(speed^2))+(ceta*speed))+delta)</f>
        <v>4.2646281998837243E-2</v>
      </c>
      <c r="V15938" s="8">
        <f t="shared" ref="V15938:V16001" si="556">IF($V$1&lt;P15938,P15938,IF($V$1&gt;Q15938,Q15938,$V$1))</f>
        <v>91</v>
      </c>
    </row>
    <row r="15939" spans="1:28">
      <c r="A15939" s="34" t="s">
        <v>20</v>
      </c>
      <c r="B15939" s="34" t="s">
        <v>82</v>
      </c>
      <c r="C15939" s="5" t="s">
        <v>243</v>
      </c>
      <c r="D15939" s="35" t="s">
        <v>89</v>
      </c>
      <c r="E15939" s="36" t="s">
        <v>18</v>
      </c>
      <c r="F15939" s="37">
        <v>0</v>
      </c>
      <c r="G15939" s="38">
        <v>0.06</v>
      </c>
      <c r="H15939" s="34">
        <v>0.98897048302298096</v>
      </c>
      <c r="I15939" s="35">
        <v>1.2700667504806069</v>
      </c>
      <c r="J15939" s="35">
        <v>0.99290991980989507</v>
      </c>
      <c r="K15939" s="35">
        <v>-0.66998552064703343</v>
      </c>
      <c r="L15939" s="35">
        <v>0</v>
      </c>
      <c r="M15939" s="35">
        <v>0</v>
      </c>
      <c r="N15939" s="35">
        <v>0</v>
      </c>
      <c r="O15939" s="35">
        <v>0</v>
      </c>
      <c r="P15939" s="36">
        <v>12</v>
      </c>
      <c r="Q15939" s="37">
        <v>90</v>
      </c>
      <c r="R15939" s="36">
        <v>0</v>
      </c>
      <c r="S15939" s="39">
        <f t="shared" si="555"/>
        <v>90</v>
      </c>
      <c r="T15939" s="34" t="s">
        <v>29</v>
      </c>
      <c r="U15939" s="12">
        <f>((alpha*(beta^speed))*(speed^ceta))</f>
        <v>3.2839673105155523E-2</v>
      </c>
      <c r="V15939" s="8">
        <f t="shared" si="556"/>
        <v>90</v>
      </c>
    </row>
    <row r="15940" spans="1:28">
      <c r="A15940" s="34" t="s">
        <v>20</v>
      </c>
      <c r="B15940" s="34" t="s">
        <v>82</v>
      </c>
      <c r="C15940" s="5" t="s">
        <v>242</v>
      </c>
      <c r="D15940" s="35" t="s">
        <v>89</v>
      </c>
      <c r="E15940" s="36" t="s">
        <v>17</v>
      </c>
      <c r="F15940" s="37">
        <v>0</v>
      </c>
      <c r="G15940" s="38">
        <v>0.06</v>
      </c>
      <c r="H15940" s="34">
        <v>0.99602235938647632</v>
      </c>
      <c r="I15940" s="35">
        <v>6.4801619740792162</v>
      </c>
      <c r="J15940" s="35">
        <v>6.141540439633693</v>
      </c>
      <c r="K15940" s="35">
        <v>1.5804340636533031E-2</v>
      </c>
      <c r="L15940" s="35">
        <v>0</v>
      </c>
      <c r="M15940" s="35">
        <v>0</v>
      </c>
      <c r="N15940" s="35">
        <v>0</v>
      </c>
      <c r="O15940" s="35">
        <v>0</v>
      </c>
      <c r="P15940" s="36">
        <v>12</v>
      </c>
      <c r="Q15940" s="37">
        <v>91</v>
      </c>
      <c r="R15940" s="36">
        <v>13</v>
      </c>
      <c r="S15940" s="39">
        <f t="shared" si="555"/>
        <v>91</v>
      </c>
      <c r="T15940" s="34" t="s">
        <v>50</v>
      </c>
      <c r="U15940" s="12">
        <f>EXP((alpha+(beta/speed))+(ceta*LN(speed)))</f>
        <v>749.15251653031942</v>
      </c>
      <c r="V15940" s="8">
        <f t="shared" si="556"/>
        <v>91</v>
      </c>
    </row>
    <row r="15941" spans="1:28">
      <c r="A15941" s="34" t="s">
        <v>20</v>
      </c>
      <c r="B15941" s="34" t="s">
        <v>82</v>
      </c>
      <c r="C15941" s="5" t="s">
        <v>243</v>
      </c>
      <c r="D15941" s="35" t="s">
        <v>89</v>
      </c>
      <c r="E15941" s="36" t="s">
        <v>17</v>
      </c>
      <c r="F15941" s="37">
        <v>0</v>
      </c>
      <c r="G15941" s="38">
        <v>0.06</v>
      </c>
      <c r="H15941" s="34">
        <v>0.99519099503351915</v>
      </c>
      <c r="I15941" s="35">
        <v>6069.8093343003229</v>
      </c>
      <c r="J15941" s="35">
        <v>-0.91813105340612677</v>
      </c>
      <c r="K15941" s="35">
        <v>305.34036477458608</v>
      </c>
      <c r="L15941" s="35">
        <v>0.16537057171753611</v>
      </c>
      <c r="M15941" s="35">
        <v>0</v>
      </c>
      <c r="N15941" s="35">
        <v>0</v>
      </c>
      <c r="O15941" s="35">
        <v>0</v>
      </c>
      <c r="P15941" s="36">
        <v>12</v>
      </c>
      <c r="Q15941" s="37">
        <v>90</v>
      </c>
      <c r="R15941" s="36">
        <v>1</v>
      </c>
      <c r="S15941" s="39">
        <f t="shared" si="555"/>
        <v>90</v>
      </c>
      <c r="T15941" s="34" t="s">
        <v>30</v>
      </c>
      <c r="U15941" s="12">
        <f>((alpha*(speed^beta))+(ceta*(speed^delta)))</f>
        <v>740.10816415987404</v>
      </c>
      <c r="V15941" s="8">
        <f t="shared" si="556"/>
        <v>90</v>
      </c>
    </row>
    <row r="15942" spans="1:28">
      <c r="A15942" s="34" t="s">
        <v>20</v>
      </c>
      <c r="B15942" s="34" t="s">
        <v>82</v>
      </c>
      <c r="C15942" s="5" t="s">
        <v>242</v>
      </c>
      <c r="D15942" s="35" t="s">
        <v>89</v>
      </c>
      <c r="E15942" s="36" t="s">
        <v>15</v>
      </c>
      <c r="F15942" s="37">
        <v>50</v>
      </c>
      <c r="G15942" s="38">
        <v>0.06</v>
      </c>
      <c r="H15942" s="34">
        <v>0.99381596853016874</v>
      </c>
      <c r="I15942" s="35">
        <v>2.7929569257556404</v>
      </c>
      <c r="J15942" s="35">
        <v>1.6799466478171197</v>
      </c>
      <c r="K15942" s="35">
        <v>-0.54371593880647329</v>
      </c>
      <c r="L15942" s="35">
        <v>0</v>
      </c>
      <c r="M15942" s="35">
        <v>0</v>
      </c>
      <c r="N15942" s="35">
        <v>0</v>
      </c>
      <c r="O15942" s="35">
        <v>0</v>
      </c>
      <c r="P15942" s="36">
        <v>12</v>
      </c>
      <c r="Q15942" s="37">
        <v>79</v>
      </c>
      <c r="R15942" s="36">
        <v>13</v>
      </c>
      <c r="S15942" s="39">
        <f t="shared" si="555"/>
        <v>79</v>
      </c>
      <c r="T15942" s="34" t="s">
        <v>50</v>
      </c>
      <c r="U15942" s="12">
        <f>EXP((alpha+(beta/speed))+(ceta*LN(speed)))</f>
        <v>1.5503545272363559</v>
      </c>
      <c r="V15942" s="8">
        <f t="shared" si="556"/>
        <v>79</v>
      </c>
    </row>
    <row r="15943" spans="1:28">
      <c r="A15943" s="34" t="s">
        <v>20</v>
      </c>
      <c r="B15943" s="34" t="s">
        <v>82</v>
      </c>
      <c r="C15943" s="5" t="s">
        <v>243</v>
      </c>
      <c r="D15943" s="35" t="s">
        <v>89</v>
      </c>
      <c r="E15943" s="36" t="s">
        <v>15</v>
      </c>
      <c r="F15943" s="37">
        <v>50</v>
      </c>
      <c r="G15943" s="38">
        <v>0.06</v>
      </c>
      <c r="H15943" s="34">
        <v>0.98497245875460504</v>
      </c>
      <c r="I15943" s="35">
        <v>27.930745368689479</v>
      </c>
      <c r="J15943" s="35">
        <v>0.98716616921573386</v>
      </c>
      <c r="K15943" s="35">
        <v>-0.31417977633534289</v>
      </c>
      <c r="L15943" s="35">
        <v>0</v>
      </c>
      <c r="M15943" s="35">
        <v>0</v>
      </c>
      <c r="N15943" s="35">
        <v>0</v>
      </c>
      <c r="O15943" s="35">
        <v>0</v>
      </c>
      <c r="P15943" s="36">
        <v>12</v>
      </c>
      <c r="Q15943" s="37">
        <v>80</v>
      </c>
      <c r="R15943" s="36">
        <v>0</v>
      </c>
      <c r="S15943" s="39">
        <f t="shared" si="555"/>
        <v>80</v>
      </c>
      <c r="T15943" s="34" t="s">
        <v>29</v>
      </c>
      <c r="U15943" s="12">
        <f>((alpha*(beta^speed))*(speed^ceta))</f>
        <v>2.5083677694398387</v>
      </c>
      <c r="V15943" s="8">
        <f t="shared" si="556"/>
        <v>80</v>
      </c>
    </row>
    <row r="15944" spans="1:28">
      <c r="A15944" s="34" t="s">
        <v>20</v>
      </c>
      <c r="B15944" s="34" t="s">
        <v>82</v>
      </c>
      <c r="C15944" s="5" t="s">
        <v>242</v>
      </c>
      <c r="D15944" s="35" t="s">
        <v>89</v>
      </c>
      <c r="E15944" s="36" t="s">
        <v>16</v>
      </c>
      <c r="F15944" s="37">
        <v>50</v>
      </c>
      <c r="G15944" s="38">
        <v>0.06</v>
      </c>
      <c r="H15944" s="34">
        <v>0.99285328473306489</v>
      </c>
      <c r="I15944" s="35">
        <v>218.92449940837707</v>
      </c>
      <c r="J15944" s="35">
        <v>-1.8609648147206856</v>
      </c>
      <c r="K15944" s="35">
        <v>22.822938048381619</v>
      </c>
      <c r="L15944" s="35">
        <v>-0.22696679307822717</v>
      </c>
      <c r="M15944" s="35">
        <v>0</v>
      </c>
      <c r="N15944" s="35">
        <v>0</v>
      </c>
      <c r="O15944" s="35">
        <v>0</v>
      </c>
      <c r="P15944" s="36">
        <v>12</v>
      </c>
      <c r="Q15944" s="37">
        <v>79</v>
      </c>
      <c r="R15944" s="36">
        <v>1</v>
      </c>
      <c r="S15944" s="39">
        <f t="shared" si="555"/>
        <v>79</v>
      </c>
      <c r="T15944" s="34" t="s">
        <v>30</v>
      </c>
      <c r="U15944" s="12">
        <f>((alpha*(speed^beta))+(ceta*(speed^delta)))</f>
        <v>8.5303002966441834</v>
      </c>
      <c r="V15944" s="8">
        <f t="shared" si="556"/>
        <v>79</v>
      </c>
    </row>
    <row r="15945" spans="1:28">
      <c r="A15945" s="34" t="s">
        <v>20</v>
      </c>
      <c r="B15945" s="34" t="s">
        <v>82</v>
      </c>
      <c r="C15945" s="5" t="s">
        <v>243</v>
      </c>
      <c r="D15945" s="35" t="s">
        <v>89</v>
      </c>
      <c r="E15945" s="36" t="s">
        <v>16</v>
      </c>
      <c r="F15945" s="37">
        <v>50</v>
      </c>
      <c r="G15945" s="38">
        <v>0.06</v>
      </c>
      <c r="H15945" s="34">
        <v>0.99768376338379927</v>
      </c>
      <c r="I15945" s="35">
        <v>-1.5548559552528416</v>
      </c>
      <c r="J15945" s="35">
        <v>35.991926343966583</v>
      </c>
      <c r="K15945" s="35">
        <v>0.59687044987526117</v>
      </c>
      <c r="L15945" s="35">
        <v>0</v>
      </c>
      <c r="M15945" s="35">
        <v>0</v>
      </c>
      <c r="N15945" s="35">
        <v>0</v>
      </c>
      <c r="O15945" s="35">
        <v>0</v>
      </c>
      <c r="P15945" s="36">
        <v>12</v>
      </c>
      <c r="Q15945" s="37">
        <v>80</v>
      </c>
      <c r="R15945" s="36">
        <v>13</v>
      </c>
      <c r="S15945" s="39">
        <f t="shared" si="555"/>
        <v>80</v>
      </c>
      <c r="T15945" s="34" t="s">
        <v>50</v>
      </c>
      <c r="U15945" s="12">
        <f>EXP((alpha+(beta/speed))+(ceta*LN(speed)))</f>
        <v>4.5292000425390144</v>
      </c>
      <c r="V15945" s="8">
        <f t="shared" si="556"/>
        <v>80</v>
      </c>
    </row>
    <row r="15946" spans="1:28">
      <c r="A15946" s="34" t="s">
        <v>20</v>
      </c>
      <c r="B15946" s="34" t="s">
        <v>82</v>
      </c>
      <c r="C15946" s="5" t="s">
        <v>242</v>
      </c>
      <c r="D15946" s="35" t="s">
        <v>89</v>
      </c>
      <c r="E15946" s="36" t="s">
        <v>14</v>
      </c>
      <c r="F15946" s="37">
        <v>50</v>
      </c>
      <c r="G15946" s="38">
        <v>0.06</v>
      </c>
      <c r="H15946" s="34">
        <v>0.98465441698784151</v>
      </c>
      <c r="I15946" s="35">
        <v>0.59951516271973349</v>
      </c>
      <c r="J15946" s="35">
        <v>0.99172293396582001</v>
      </c>
      <c r="K15946" s="35">
        <v>-0.27253710529573011</v>
      </c>
      <c r="L15946" s="35">
        <v>0</v>
      </c>
      <c r="M15946" s="35">
        <v>0</v>
      </c>
      <c r="N15946" s="35">
        <v>0</v>
      </c>
      <c r="O15946" s="35">
        <v>0</v>
      </c>
      <c r="P15946" s="36">
        <v>12</v>
      </c>
      <c r="Q15946" s="37">
        <v>79</v>
      </c>
      <c r="R15946" s="36">
        <v>0</v>
      </c>
      <c r="S15946" s="39">
        <f t="shared" si="555"/>
        <v>79</v>
      </c>
      <c r="T15946" s="34" t="s">
        <v>29</v>
      </c>
      <c r="U15946" s="12">
        <f>((alpha*(beta^speed))*(speed^ceta))</f>
        <v>9.4507123857378833E-2</v>
      </c>
      <c r="V15946" s="8">
        <f t="shared" si="556"/>
        <v>79</v>
      </c>
    </row>
    <row r="15947" spans="1:28">
      <c r="A15947" s="34" t="s">
        <v>20</v>
      </c>
      <c r="B15947" s="34" t="s">
        <v>82</v>
      </c>
      <c r="C15947" s="5" t="s">
        <v>243</v>
      </c>
      <c r="D15947" s="35" t="s">
        <v>89</v>
      </c>
      <c r="E15947" s="36" t="s">
        <v>14</v>
      </c>
      <c r="F15947" s="37">
        <v>50</v>
      </c>
      <c r="G15947" s="38">
        <v>0.06</v>
      </c>
      <c r="H15947" s="34">
        <v>0.99263288216708057</v>
      </c>
      <c r="I15947" s="35">
        <v>0.82228103891160009</v>
      </c>
      <c r="J15947" s="35">
        <v>1.0145277391649594</v>
      </c>
      <c r="K15947" s="35">
        <v>-0.81581157802717597</v>
      </c>
      <c r="L15947" s="35">
        <v>0</v>
      </c>
      <c r="M15947" s="35">
        <v>0</v>
      </c>
      <c r="N15947" s="35">
        <v>0</v>
      </c>
      <c r="O15947" s="35">
        <v>0</v>
      </c>
      <c r="P15947" s="36">
        <v>12</v>
      </c>
      <c r="Q15947" s="37">
        <v>80</v>
      </c>
      <c r="R15947" s="36">
        <v>0</v>
      </c>
      <c r="S15947" s="39">
        <f t="shared" si="555"/>
        <v>80</v>
      </c>
      <c r="T15947" s="34" t="s">
        <v>29</v>
      </c>
      <c r="U15947" s="12">
        <f>((alpha*(beta^speed))*(speed^ceta))</f>
        <v>7.3041807141198248E-2</v>
      </c>
      <c r="V15947" s="8">
        <f t="shared" si="556"/>
        <v>80</v>
      </c>
      <c r="AB15947" s="41"/>
    </row>
    <row r="15948" spans="1:28">
      <c r="A15948" s="34" t="s">
        <v>20</v>
      </c>
      <c r="B15948" s="34" t="s">
        <v>82</v>
      </c>
      <c r="C15948" s="5" t="s">
        <v>242</v>
      </c>
      <c r="D15948" s="35" t="s">
        <v>89</v>
      </c>
      <c r="E15948" s="36" t="s">
        <v>18</v>
      </c>
      <c r="F15948" s="37">
        <v>50</v>
      </c>
      <c r="G15948" s="38">
        <v>0.06</v>
      </c>
      <c r="H15948" s="34">
        <v>0.98693782566991684</v>
      </c>
      <c r="I15948" s="35">
        <v>0.35174708354950446</v>
      </c>
      <c r="J15948" s="35">
        <v>0.98699825367054184</v>
      </c>
      <c r="K15948" s="35">
        <v>-0.17371406305437936</v>
      </c>
      <c r="L15948" s="35">
        <v>0</v>
      </c>
      <c r="M15948" s="35">
        <v>0</v>
      </c>
      <c r="N15948" s="35">
        <v>0</v>
      </c>
      <c r="O15948" s="35">
        <v>0</v>
      </c>
      <c r="P15948" s="36">
        <v>12</v>
      </c>
      <c r="Q15948" s="37">
        <v>79</v>
      </c>
      <c r="R15948" s="36">
        <v>0</v>
      </c>
      <c r="S15948" s="39">
        <f t="shared" si="555"/>
        <v>79</v>
      </c>
      <c r="T15948" s="34" t="s">
        <v>29</v>
      </c>
      <c r="U15948" s="12">
        <f>((alpha*(beta^speed))*(speed^ceta))</f>
        <v>5.8557206385361424E-2</v>
      </c>
      <c r="V15948" s="8">
        <f t="shared" si="556"/>
        <v>79</v>
      </c>
    </row>
    <row r="15949" spans="1:28">
      <c r="A15949" s="34" t="s">
        <v>20</v>
      </c>
      <c r="B15949" s="34" t="s">
        <v>82</v>
      </c>
      <c r="C15949" s="5" t="s">
        <v>243</v>
      </c>
      <c r="D15949" s="35" t="s">
        <v>89</v>
      </c>
      <c r="E15949" s="36" t="s">
        <v>18</v>
      </c>
      <c r="F15949" s="37">
        <v>50</v>
      </c>
      <c r="G15949" s="38">
        <v>0.06</v>
      </c>
      <c r="H15949" s="34">
        <v>0.99126483003031984</v>
      </c>
      <c r="I15949" s="35">
        <v>1.2761960963251568</v>
      </c>
      <c r="J15949" s="35">
        <v>0.99021220345769689</v>
      </c>
      <c r="K15949" s="35">
        <v>-0.63298572595754821</v>
      </c>
      <c r="L15949" s="35">
        <v>0</v>
      </c>
      <c r="M15949" s="35">
        <v>0</v>
      </c>
      <c r="N15949" s="35">
        <v>0</v>
      </c>
      <c r="O15949" s="35">
        <v>0</v>
      </c>
      <c r="P15949" s="36">
        <v>12</v>
      </c>
      <c r="Q15949" s="37">
        <v>80</v>
      </c>
      <c r="R15949" s="36">
        <v>0</v>
      </c>
      <c r="S15949" s="39">
        <f t="shared" si="555"/>
        <v>80</v>
      </c>
      <c r="T15949" s="34" t="s">
        <v>29</v>
      </c>
      <c r="U15949" s="12">
        <f>((alpha*(beta^speed))*(speed^ceta))</f>
        <v>3.6270250885865996E-2</v>
      </c>
      <c r="V15949" s="8">
        <f t="shared" si="556"/>
        <v>80</v>
      </c>
    </row>
    <row r="15950" spans="1:28">
      <c r="A15950" s="34" t="s">
        <v>20</v>
      </c>
      <c r="B15950" s="34" t="s">
        <v>82</v>
      </c>
      <c r="C15950" s="5" t="s">
        <v>242</v>
      </c>
      <c r="D15950" s="35" t="s">
        <v>89</v>
      </c>
      <c r="E15950" s="36" t="s">
        <v>17</v>
      </c>
      <c r="F15950" s="37">
        <v>50</v>
      </c>
      <c r="G15950" s="38">
        <v>0.06</v>
      </c>
      <c r="H15950" s="34">
        <v>0.99672411646075798</v>
      </c>
      <c r="I15950" s="35">
        <v>7201.6499707990943</v>
      </c>
      <c r="J15950" s="35">
        <v>-1.1785761729071687</v>
      </c>
      <c r="K15950" s="35">
        <v>939.61834047822651</v>
      </c>
      <c r="L15950" s="35">
        <v>-2.6525017901482956E-2</v>
      </c>
      <c r="M15950" s="35">
        <v>0</v>
      </c>
      <c r="N15950" s="35">
        <v>0</v>
      </c>
      <c r="O15950" s="35">
        <v>0</v>
      </c>
      <c r="P15950" s="36">
        <v>12</v>
      </c>
      <c r="Q15950" s="37">
        <v>79</v>
      </c>
      <c r="R15950" s="36">
        <v>1</v>
      </c>
      <c r="S15950" s="39">
        <f t="shared" si="555"/>
        <v>79</v>
      </c>
      <c r="T15950" s="34" t="s">
        <v>30</v>
      </c>
      <c r="U15950" s="12">
        <f>((alpha*(speed^beta))+(ceta*(speed^delta)))</f>
        <v>878.56747312283517</v>
      </c>
      <c r="V15950" s="8">
        <f t="shared" si="556"/>
        <v>79</v>
      </c>
    </row>
    <row r="15951" spans="1:28">
      <c r="A15951" s="34" t="s">
        <v>20</v>
      </c>
      <c r="B15951" s="34" t="s">
        <v>82</v>
      </c>
      <c r="C15951" s="5" t="s">
        <v>243</v>
      </c>
      <c r="D15951" s="35" t="s">
        <v>89</v>
      </c>
      <c r="E15951" s="36" t="s">
        <v>17</v>
      </c>
      <c r="F15951" s="37">
        <v>50</v>
      </c>
      <c r="G15951" s="38">
        <v>0.06</v>
      </c>
      <c r="H15951" s="34">
        <v>0.99450000137004091</v>
      </c>
      <c r="I15951" s="35">
        <v>376.77493934188226</v>
      </c>
      <c r="J15951" s="35">
        <v>0.1511288063291796</v>
      </c>
      <c r="K15951" s="35">
        <v>4950.1856831024743</v>
      </c>
      <c r="L15951" s="35">
        <v>-0.81018433397881706</v>
      </c>
      <c r="M15951" s="35">
        <v>0</v>
      </c>
      <c r="N15951" s="35">
        <v>0</v>
      </c>
      <c r="O15951" s="35">
        <v>0</v>
      </c>
      <c r="P15951" s="36">
        <v>12</v>
      </c>
      <c r="Q15951" s="37">
        <v>80</v>
      </c>
      <c r="R15951" s="36">
        <v>1</v>
      </c>
      <c r="S15951" s="39">
        <f t="shared" si="555"/>
        <v>80</v>
      </c>
      <c r="T15951" s="34" t="s">
        <v>30</v>
      </c>
      <c r="U15951" s="12">
        <f>((alpha*(speed^beta))+(ceta*(speed^delta)))</f>
        <v>872.78050255123264</v>
      </c>
      <c r="V15951" s="8">
        <f t="shared" si="556"/>
        <v>80</v>
      </c>
    </row>
    <row r="15952" spans="1:28">
      <c r="A15952" s="34" t="s">
        <v>20</v>
      </c>
      <c r="B15952" s="34" t="s">
        <v>82</v>
      </c>
      <c r="C15952" s="5" t="s">
        <v>242</v>
      </c>
      <c r="D15952" s="35" t="s">
        <v>89</v>
      </c>
      <c r="E15952" s="36" t="s">
        <v>15</v>
      </c>
      <c r="F15952" s="37">
        <v>100</v>
      </c>
      <c r="G15952" s="38">
        <v>0.06</v>
      </c>
      <c r="H15952" s="34">
        <v>0.99203737573548856</v>
      </c>
      <c r="I15952" s="35">
        <v>1.3718847157180361</v>
      </c>
      <c r="J15952" s="35">
        <v>8.334495052122326E-2</v>
      </c>
      <c r="K15952" s="35">
        <v>77.670587463281322</v>
      </c>
      <c r="L15952" s="35">
        <v>-1.253995463472712</v>
      </c>
      <c r="M15952" s="35">
        <v>0</v>
      </c>
      <c r="N15952" s="35">
        <v>0</v>
      </c>
      <c r="O15952" s="35">
        <v>0</v>
      </c>
      <c r="P15952" s="36">
        <v>12</v>
      </c>
      <c r="Q15952" s="37">
        <v>71</v>
      </c>
      <c r="R15952" s="36">
        <v>1</v>
      </c>
      <c r="S15952" s="39">
        <f t="shared" si="555"/>
        <v>71</v>
      </c>
      <c r="T15952" s="34" t="s">
        <v>30</v>
      </c>
      <c r="U15952" s="12">
        <f>((alpha*(speed^beta))+(ceta*(speed^delta)))</f>
        <v>2.3275883295466508</v>
      </c>
      <c r="V15952" s="8">
        <f t="shared" si="556"/>
        <v>71</v>
      </c>
    </row>
    <row r="15953" spans="1:28">
      <c r="A15953" s="34" t="s">
        <v>20</v>
      </c>
      <c r="B15953" s="34" t="s">
        <v>82</v>
      </c>
      <c r="C15953" s="5" t="s">
        <v>243</v>
      </c>
      <c r="D15953" s="35" t="s">
        <v>89</v>
      </c>
      <c r="E15953" s="36" t="s">
        <v>15</v>
      </c>
      <c r="F15953" s="37">
        <v>100</v>
      </c>
      <c r="G15953" s="38">
        <v>0.06</v>
      </c>
      <c r="H15953" s="34">
        <v>0.98748216991146076</v>
      </c>
      <c r="I15953" s="35">
        <v>47.889278343945001</v>
      </c>
      <c r="J15953" s="35">
        <v>0.99184349733552768</v>
      </c>
      <c r="K15953" s="35">
        <v>-0.52252352543394254</v>
      </c>
      <c r="L15953" s="35">
        <v>0</v>
      </c>
      <c r="M15953" s="35">
        <v>0</v>
      </c>
      <c r="N15953" s="35">
        <v>0</v>
      </c>
      <c r="O15953" s="35">
        <v>0</v>
      </c>
      <c r="P15953" s="36">
        <v>12</v>
      </c>
      <c r="Q15953" s="37">
        <v>69</v>
      </c>
      <c r="R15953" s="36">
        <v>0</v>
      </c>
      <c r="S15953" s="39">
        <f t="shared" si="555"/>
        <v>69</v>
      </c>
      <c r="T15953" s="34" t="s">
        <v>29</v>
      </c>
      <c r="U15953" s="12">
        <f>((alpha*(beta^speed))*(speed^ceta))</f>
        <v>2.9783364650900412</v>
      </c>
      <c r="V15953" s="8">
        <f t="shared" si="556"/>
        <v>69</v>
      </c>
    </row>
    <row r="15954" spans="1:28">
      <c r="A15954" s="34" t="s">
        <v>20</v>
      </c>
      <c r="B15954" s="34" t="s">
        <v>82</v>
      </c>
      <c r="C15954" s="5" t="s">
        <v>242</v>
      </c>
      <c r="D15954" s="35" t="s">
        <v>89</v>
      </c>
      <c r="E15954" s="36" t="s">
        <v>16</v>
      </c>
      <c r="F15954" s="37">
        <v>100</v>
      </c>
      <c r="G15954" s="38">
        <v>0.06</v>
      </c>
      <c r="H15954" s="34">
        <v>0.99283213234785983</v>
      </c>
      <c r="I15954" s="35">
        <v>3.1467797199182921</v>
      </c>
      <c r="J15954" s="35">
        <v>2.2869035719809765</v>
      </c>
      <c r="K15954" s="35">
        <v>-0.21323836313182573</v>
      </c>
      <c r="L15954" s="35">
        <v>0</v>
      </c>
      <c r="M15954" s="35">
        <v>0</v>
      </c>
      <c r="N15954" s="35">
        <v>0</v>
      </c>
      <c r="O15954" s="35">
        <v>0</v>
      </c>
      <c r="P15954" s="36">
        <v>12</v>
      </c>
      <c r="Q15954" s="37">
        <v>71</v>
      </c>
      <c r="R15954" s="36">
        <v>13</v>
      </c>
      <c r="S15954" s="39">
        <f t="shared" si="555"/>
        <v>71</v>
      </c>
      <c r="T15954" s="34" t="s">
        <v>50</v>
      </c>
      <c r="U15954" s="12">
        <f>EXP((alpha+(beta/speed))+(ceta*LN(speed)))</f>
        <v>9.6796210214705756</v>
      </c>
      <c r="V15954" s="8">
        <f t="shared" si="556"/>
        <v>71</v>
      </c>
    </row>
    <row r="15955" spans="1:28">
      <c r="A15955" s="34" t="s">
        <v>20</v>
      </c>
      <c r="B15955" s="34" t="s">
        <v>82</v>
      </c>
      <c r="C15955" s="5" t="s">
        <v>243</v>
      </c>
      <c r="D15955" s="35" t="s">
        <v>89</v>
      </c>
      <c r="E15955" s="36" t="s">
        <v>16</v>
      </c>
      <c r="F15955" s="37">
        <v>100</v>
      </c>
      <c r="G15955" s="38">
        <v>0.06</v>
      </c>
      <c r="H15955" s="34">
        <v>0.99073359732782318</v>
      </c>
      <c r="I15955" s="35">
        <v>5418.116683674124</v>
      </c>
      <c r="J15955" s="35">
        <v>-2.4496320232030593</v>
      </c>
      <c r="K15955" s="35">
        <v>2.125244167563646</v>
      </c>
      <c r="L15955" s="35">
        <v>0.2165483163991431</v>
      </c>
      <c r="M15955" s="35">
        <v>0</v>
      </c>
      <c r="N15955" s="35">
        <v>0</v>
      </c>
      <c r="O15955" s="35">
        <v>0</v>
      </c>
      <c r="P15955" s="36">
        <v>12</v>
      </c>
      <c r="Q15955" s="37">
        <v>69</v>
      </c>
      <c r="R15955" s="36">
        <v>1</v>
      </c>
      <c r="S15955" s="39">
        <f t="shared" si="555"/>
        <v>69</v>
      </c>
      <c r="T15955" s="34" t="s">
        <v>30</v>
      </c>
      <c r="U15955" s="12">
        <f>((alpha*(speed^beta))+(ceta*(speed^delta)))</f>
        <v>5.4858564211862975</v>
      </c>
      <c r="V15955" s="8">
        <f t="shared" si="556"/>
        <v>69</v>
      </c>
    </row>
    <row r="15956" spans="1:28">
      <c r="A15956" s="34" t="s">
        <v>20</v>
      </c>
      <c r="B15956" s="34" t="s">
        <v>82</v>
      </c>
      <c r="C15956" s="5" t="s">
        <v>242</v>
      </c>
      <c r="D15956" s="35" t="s">
        <v>89</v>
      </c>
      <c r="E15956" s="36" t="s">
        <v>14</v>
      </c>
      <c r="F15956" s="37">
        <v>100</v>
      </c>
      <c r="G15956" s="38">
        <v>0.06</v>
      </c>
      <c r="H15956" s="34">
        <v>0.98778049345847985</v>
      </c>
      <c r="I15956" s="35">
        <v>-2.0515981262908581E-6</v>
      </c>
      <c r="J15956" s="35">
        <v>2.9621329342576999E-4</v>
      </c>
      <c r="K15956" s="35">
        <v>-1.5578236169974009E-2</v>
      </c>
      <c r="L15956" s="35">
        <v>0.4457658616562491</v>
      </c>
      <c r="M15956" s="35">
        <v>0</v>
      </c>
      <c r="N15956" s="35">
        <v>0</v>
      </c>
      <c r="O15956" s="35">
        <v>0</v>
      </c>
      <c r="P15956" s="36">
        <v>12</v>
      </c>
      <c r="Q15956" s="37">
        <v>71</v>
      </c>
      <c r="R15956" s="36">
        <v>14</v>
      </c>
      <c r="S15956" s="39">
        <f t="shared" si="555"/>
        <v>71</v>
      </c>
      <c r="T15956" s="34" t="s">
        <v>51</v>
      </c>
      <c r="U15956" s="12">
        <f>(((alpha*(speed^3))+(beta*(speed^2))+(ceta*speed))+delta)</f>
        <v>9.8632768768513457E-2</v>
      </c>
      <c r="V15956" s="8">
        <f t="shared" si="556"/>
        <v>71</v>
      </c>
    </row>
    <row r="15957" spans="1:28">
      <c r="A15957" s="34" t="s">
        <v>20</v>
      </c>
      <c r="B15957" s="34" t="s">
        <v>82</v>
      </c>
      <c r="C15957" s="5" t="s">
        <v>243</v>
      </c>
      <c r="D15957" s="35" t="s">
        <v>89</v>
      </c>
      <c r="E15957" s="36" t="s">
        <v>14</v>
      </c>
      <c r="F15957" s="37">
        <v>100</v>
      </c>
      <c r="G15957" s="38">
        <v>0.06</v>
      </c>
      <c r="H15957" s="34">
        <v>0.971526088610836</v>
      </c>
      <c r="I15957" s="35">
        <v>0.22291434658081638</v>
      </c>
      <c r="J15957" s="35">
        <v>-0.26565858513762125</v>
      </c>
      <c r="K15957" s="35">
        <v>51.976746185241822</v>
      </c>
      <c r="L15957" s="35">
        <v>-3.1290747039470332</v>
      </c>
      <c r="M15957" s="35">
        <v>0</v>
      </c>
      <c r="N15957" s="35">
        <v>0</v>
      </c>
      <c r="O15957" s="35">
        <v>0</v>
      </c>
      <c r="P15957" s="36">
        <v>12</v>
      </c>
      <c r="Q15957" s="37">
        <v>69</v>
      </c>
      <c r="R15957" s="36">
        <v>1</v>
      </c>
      <c r="S15957" s="39">
        <f t="shared" si="555"/>
        <v>69</v>
      </c>
      <c r="T15957" s="34" t="s">
        <v>30</v>
      </c>
      <c r="U15957" s="12">
        <f>((alpha*(speed^beta))+(ceta*(speed^delta)))</f>
        <v>7.2473835923620583E-2</v>
      </c>
      <c r="V15957" s="8">
        <f t="shared" si="556"/>
        <v>69</v>
      </c>
    </row>
    <row r="15958" spans="1:28">
      <c r="A15958" s="34" t="s">
        <v>20</v>
      </c>
      <c r="B15958" s="34" t="s">
        <v>82</v>
      </c>
      <c r="C15958" s="5" t="s">
        <v>242</v>
      </c>
      <c r="D15958" s="35" t="s">
        <v>89</v>
      </c>
      <c r="E15958" s="36" t="s">
        <v>18</v>
      </c>
      <c r="F15958" s="37">
        <v>100</v>
      </c>
      <c r="G15958" s="38">
        <v>0.06</v>
      </c>
      <c r="H15958" s="34">
        <v>0.98607941742670568</v>
      </c>
      <c r="I15958" s="35">
        <v>0.49098297751833048</v>
      </c>
      <c r="J15958" s="35">
        <v>0.98854767081601247</v>
      </c>
      <c r="K15958" s="35">
        <v>-0.28514509541409427</v>
      </c>
      <c r="L15958" s="35">
        <v>0</v>
      </c>
      <c r="M15958" s="35">
        <v>0</v>
      </c>
      <c r="N15958" s="35">
        <v>0</v>
      </c>
      <c r="O15958" s="35">
        <v>0</v>
      </c>
      <c r="P15958" s="36">
        <v>12</v>
      </c>
      <c r="Q15958" s="37">
        <v>71</v>
      </c>
      <c r="R15958" s="36">
        <v>0</v>
      </c>
      <c r="S15958" s="39">
        <f t="shared" si="555"/>
        <v>71</v>
      </c>
      <c r="T15958" s="34" t="s">
        <v>29</v>
      </c>
      <c r="U15958" s="12">
        <f>((alpha*(beta^speed))*(speed^ceta))</f>
        <v>6.4271733873451822E-2</v>
      </c>
      <c r="V15958" s="8">
        <f t="shared" si="556"/>
        <v>71</v>
      </c>
    </row>
    <row r="15959" spans="1:28">
      <c r="A15959" s="34" t="s">
        <v>20</v>
      </c>
      <c r="B15959" s="34" t="s">
        <v>82</v>
      </c>
      <c r="C15959" s="5" t="s">
        <v>243</v>
      </c>
      <c r="D15959" s="35" t="s">
        <v>89</v>
      </c>
      <c r="E15959" s="36" t="s">
        <v>18</v>
      </c>
      <c r="F15959" s="37">
        <v>100</v>
      </c>
      <c r="G15959" s="38">
        <v>0.06</v>
      </c>
      <c r="H15959" s="34">
        <v>0.98670672205913657</v>
      </c>
      <c r="I15959" s="35">
        <v>0.82825858077531123</v>
      </c>
      <c r="J15959" s="35">
        <v>0.97919046679216803</v>
      </c>
      <c r="K15959" s="35">
        <v>-0.3906518604582318</v>
      </c>
      <c r="L15959" s="35">
        <v>0</v>
      </c>
      <c r="M15959" s="35">
        <v>0</v>
      </c>
      <c r="N15959" s="35">
        <v>0</v>
      </c>
      <c r="O15959" s="35">
        <v>0</v>
      </c>
      <c r="P15959" s="36">
        <v>12</v>
      </c>
      <c r="Q15959" s="37">
        <v>69</v>
      </c>
      <c r="R15959" s="36">
        <v>0</v>
      </c>
      <c r="S15959" s="39">
        <f t="shared" si="555"/>
        <v>69</v>
      </c>
      <c r="T15959" s="34" t="s">
        <v>29</v>
      </c>
      <c r="U15959" s="12">
        <f>((alpha*(beta^speed))*(speed^ceta))</f>
        <v>3.7123704915771188E-2</v>
      </c>
      <c r="V15959" s="8">
        <f t="shared" si="556"/>
        <v>69</v>
      </c>
    </row>
    <row r="15960" spans="1:28">
      <c r="A15960" s="34" t="s">
        <v>20</v>
      </c>
      <c r="B15960" s="34" t="s">
        <v>82</v>
      </c>
      <c r="C15960" s="5" t="s">
        <v>242</v>
      </c>
      <c r="D15960" s="35" t="s">
        <v>89</v>
      </c>
      <c r="E15960" s="36" t="s">
        <v>17</v>
      </c>
      <c r="F15960" s="37">
        <v>100</v>
      </c>
      <c r="G15960" s="38">
        <v>0.06</v>
      </c>
      <c r="H15960" s="34">
        <v>0.99367284931675415</v>
      </c>
      <c r="I15960" s="35">
        <v>1341.9785220602691</v>
      </c>
      <c r="J15960" s="35">
        <v>-7.0308170052862967E-2</v>
      </c>
      <c r="K15960" s="35">
        <v>10236.935931112321</v>
      </c>
      <c r="L15960" s="35">
        <v>-1.4511947797505849</v>
      </c>
      <c r="M15960" s="35">
        <v>0</v>
      </c>
      <c r="N15960" s="35">
        <v>0</v>
      </c>
      <c r="O15960" s="35">
        <v>0</v>
      </c>
      <c r="P15960" s="36">
        <v>12</v>
      </c>
      <c r="Q15960" s="37">
        <v>71</v>
      </c>
      <c r="R15960" s="36">
        <v>1</v>
      </c>
      <c r="S15960" s="39">
        <f t="shared" si="555"/>
        <v>71</v>
      </c>
      <c r="T15960" s="34" t="s">
        <v>30</v>
      </c>
      <c r="U15960" s="12">
        <f>((alpha*(speed^beta))+(ceta*(speed^delta)))</f>
        <v>1015.5277153583911</v>
      </c>
      <c r="V15960" s="8">
        <f t="shared" si="556"/>
        <v>71</v>
      </c>
    </row>
    <row r="15961" spans="1:28">
      <c r="A15961" s="34" t="s">
        <v>20</v>
      </c>
      <c r="B15961" s="34" t="s">
        <v>82</v>
      </c>
      <c r="C15961" s="5" t="s">
        <v>243</v>
      </c>
      <c r="D15961" s="35" t="s">
        <v>89</v>
      </c>
      <c r="E15961" s="36" t="s">
        <v>17</v>
      </c>
      <c r="F15961" s="37">
        <v>100</v>
      </c>
      <c r="G15961" s="38">
        <v>0.06</v>
      </c>
      <c r="H15961" s="34">
        <v>0.9900944575337628</v>
      </c>
      <c r="I15961" s="35">
        <v>-6.3528903711269303E-3</v>
      </c>
      <c r="J15961" s="35">
        <v>0.89720305697735414</v>
      </c>
      <c r="K15961" s="35">
        <v>-42.873490406450713</v>
      </c>
      <c r="L15961" s="35">
        <v>1728.4016439548793</v>
      </c>
      <c r="M15961" s="35">
        <v>0</v>
      </c>
      <c r="N15961" s="35">
        <v>0</v>
      </c>
      <c r="O15961" s="35">
        <v>0</v>
      </c>
      <c r="P15961" s="36">
        <v>12</v>
      </c>
      <c r="Q15961" s="37">
        <v>69</v>
      </c>
      <c r="R15961" s="36">
        <v>14</v>
      </c>
      <c r="S15961" s="39">
        <f t="shared" si="555"/>
        <v>69</v>
      </c>
      <c r="T15961" s="34" t="s">
        <v>51</v>
      </c>
      <c r="U15961" s="12">
        <f>(((alpha*(speed^3))+(beta*(speed^2))+(ceta*speed))+delta)</f>
        <v>954.73289725042673</v>
      </c>
      <c r="V15961" s="8">
        <f t="shared" si="556"/>
        <v>69</v>
      </c>
    </row>
    <row r="15962" spans="1:28">
      <c r="A15962" s="34" t="s">
        <v>20</v>
      </c>
      <c r="B15962" s="34" t="s">
        <v>82</v>
      </c>
      <c r="C15962" s="5" t="s">
        <v>244</v>
      </c>
      <c r="D15962" s="35" t="s">
        <v>90</v>
      </c>
      <c r="E15962" s="36" t="s">
        <v>15</v>
      </c>
      <c r="F15962" s="37">
        <v>0</v>
      </c>
      <c r="G15962" s="38">
        <v>0</v>
      </c>
      <c r="H15962" s="34">
        <v>0.9993211510265424</v>
      </c>
      <c r="I15962" s="35">
        <v>0.58696026101770005</v>
      </c>
      <c r="J15962" s="35">
        <v>52.205023776510025</v>
      </c>
      <c r="K15962" s="35">
        <v>0.13501085544869701</v>
      </c>
      <c r="L15962" s="35">
        <v>1.0622232210863081</v>
      </c>
      <c r="M15962" s="35">
        <v>1.4844077418358401E-2</v>
      </c>
      <c r="N15962" s="35">
        <v>0</v>
      </c>
      <c r="O15962" s="35">
        <v>0</v>
      </c>
      <c r="P15962" s="36">
        <v>12</v>
      </c>
      <c r="Q15962" s="37">
        <v>105</v>
      </c>
      <c r="R15962" s="36">
        <v>10</v>
      </c>
      <c r="S15962" s="39">
        <f t="shared" si="555"/>
        <v>100</v>
      </c>
      <c r="T15962" s="34" t="s">
        <v>44</v>
      </c>
      <c r="U15962" s="12">
        <f>(alpha+(beta/(1+EXP((((-1)*ceta)+(delta*LN(speed)))+(epsilon*speed)))))</f>
        <v>0.68844136646826881</v>
      </c>
      <c r="V15962" s="8">
        <f t="shared" si="556"/>
        <v>100</v>
      </c>
    </row>
    <row r="15963" spans="1:28">
      <c r="A15963" s="34" t="s">
        <v>20</v>
      </c>
      <c r="B15963" s="34" t="s">
        <v>82</v>
      </c>
      <c r="C15963" s="5" t="s">
        <v>244</v>
      </c>
      <c r="D15963" s="35" t="s">
        <v>90</v>
      </c>
      <c r="E15963" s="36" t="s">
        <v>16</v>
      </c>
      <c r="F15963" s="37">
        <v>0</v>
      </c>
      <c r="G15963" s="38">
        <v>0</v>
      </c>
      <c r="H15963" s="34">
        <v>0.99707393890274176</v>
      </c>
      <c r="I15963" s="35">
        <v>69.386458007956179</v>
      </c>
      <c r="J15963" s="35">
        <v>0.98857042540739559</v>
      </c>
      <c r="K15963" s="35">
        <v>-1.0584700583276252</v>
      </c>
      <c r="L15963" s="35">
        <v>0</v>
      </c>
      <c r="M15963" s="35">
        <v>0</v>
      </c>
      <c r="N15963" s="35">
        <v>0</v>
      </c>
      <c r="O15963" s="35">
        <v>0</v>
      </c>
      <c r="P15963" s="36">
        <v>12</v>
      </c>
      <c r="Q15963" s="37">
        <v>105</v>
      </c>
      <c r="R15963" s="36">
        <v>0</v>
      </c>
      <c r="S15963" s="39">
        <f t="shared" si="555"/>
        <v>100</v>
      </c>
      <c r="T15963" s="34" t="s">
        <v>29</v>
      </c>
      <c r="U15963" s="12">
        <f>((alpha*(beta^speed))*(speed^ceta))</f>
        <v>0.16791750611214798</v>
      </c>
      <c r="V15963" s="8">
        <f t="shared" si="556"/>
        <v>100</v>
      </c>
    </row>
    <row r="15964" spans="1:28">
      <c r="A15964" s="34" t="s">
        <v>20</v>
      </c>
      <c r="B15964" s="34" t="s">
        <v>82</v>
      </c>
      <c r="C15964" s="5" t="s">
        <v>244</v>
      </c>
      <c r="D15964" s="35" t="s">
        <v>90</v>
      </c>
      <c r="E15964" s="36" t="s">
        <v>14</v>
      </c>
      <c r="F15964" s="37">
        <v>0</v>
      </c>
      <c r="G15964" s="38">
        <v>0</v>
      </c>
      <c r="H15964" s="34">
        <v>0.9988250869640114</v>
      </c>
      <c r="I15964" s="35">
        <v>-0.1609389696320225</v>
      </c>
      <c r="J15964" s="35">
        <v>0.86779118022803559</v>
      </c>
      <c r="K15964" s="35">
        <v>-3.3089757491941846E-3</v>
      </c>
      <c r="L15964" s="35">
        <v>0</v>
      </c>
      <c r="M15964" s="35">
        <v>0</v>
      </c>
      <c r="N15964" s="35">
        <v>0</v>
      </c>
      <c r="O15964" s="35">
        <v>0</v>
      </c>
      <c r="P15964" s="36">
        <v>12</v>
      </c>
      <c r="Q15964" s="37">
        <v>105</v>
      </c>
      <c r="R15964" s="36">
        <v>5</v>
      </c>
      <c r="S15964" s="39">
        <f t="shared" si="555"/>
        <v>100</v>
      </c>
      <c r="T15964" s="34" t="s">
        <v>36</v>
      </c>
      <c r="U15964" s="12">
        <f>(1/(((ceta*(speed^2))+(beta*speed))+alpha))</f>
        <v>1.8681664260473803E-2</v>
      </c>
      <c r="V15964" s="8">
        <f t="shared" si="556"/>
        <v>100</v>
      </c>
      <c r="AB15964" s="41"/>
    </row>
    <row r="15965" spans="1:28">
      <c r="A15965" s="34" t="s">
        <v>20</v>
      </c>
      <c r="B15965" s="34" t="s">
        <v>82</v>
      </c>
      <c r="C15965" s="5" t="s">
        <v>244</v>
      </c>
      <c r="D15965" s="35" t="s">
        <v>90</v>
      </c>
      <c r="E15965" s="36" t="s">
        <v>18</v>
      </c>
      <c r="F15965" s="37">
        <v>0</v>
      </c>
      <c r="G15965" s="38">
        <v>0</v>
      </c>
      <c r="H15965" s="34">
        <v>0.99503102516097564</v>
      </c>
      <c r="I15965" s="35">
        <v>10.861609489046954</v>
      </c>
      <c r="J15965" s="35">
        <v>6.4211745845304939</v>
      </c>
      <c r="K15965" s="35">
        <v>-3.0673734281308731E-2</v>
      </c>
      <c r="L15965" s="35">
        <v>0</v>
      </c>
      <c r="M15965" s="35">
        <v>0</v>
      </c>
      <c r="N15965" s="35">
        <v>0</v>
      </c>
      <c r="O15965" s="35">
        <v>0</v>
      </c>
      <c r="P15965" s="36">
        <v>12</v>
      </c>
      <c r="Q15965" s="37">
        <v>105</v>
      </c>
      <c r="R15965" s="36">
        <v>5</v>
      </c>
      <c r="S15965" s="39">
        <f t="shared" si="555"/>
        <v>100</v>
      </c>
      <c r="T15965" s="34" t="s">
        <v>36</v>
      </c>
      <c r="U15965" s="12">
        <f>(1/(((ceta*(speed^2))+(beta*speed))+alpha))</f>
        <v>2.8881556653156172E-3</v>
      </c>
      <c r="V15965" s="8">
        <f t="shared" si="556"/>
        <v>100</v>
      </c>
      <c r="AB15965" s="41"/>
    </row>
    <row r="15966" spans="1:28">
      <c r="A15966" s="34" t="s">
        <v>20</v>
      </c>
      <c r="B15966" s="34" t="s">
        <v>82</v>
      </c>
      <c r="C15966" s="5" t="s">
        <v>244</v>
      </c>
      <c r="D15966" s="35" t="s">
        <v>90</v>
      </c>
      <c r="E15966" s="36" t="s">
        <v>17</v>
      </c>
      <c r="F15966" s="37">
        <v>0</v>
      </c>
      <c r="G15966" s="38">
        <v>0</v>
      </c>
      <c r="H15966" s="34">
        <v>0.99346654528829414</v>
      </c>
      <c r="I15966" s="35">
        <v>5254.5535978465878</v>
      </c>
      <c r="J15966" s="35">
        <v>1.0065744778988428</v>
      </c>
      <c r="K15966" s="35">
        <v>-0.86842949987019979</v>
      </c>
      <c r="L15966" s="35">
        <v>0</v>
      </c>
      <c r="M15966" s="35">
        <v>0</v>
      </c>
      <c r="N15966" s="35">
        <v>0</v>
      </c>
      <c r="O15966" s="35">
        <v>0</v>
      </c>
      <c r="P15966" s="36">
        <v>12</v>
      </c>
      <c r="Q15966" s="37">
        <v>105</v>
      </c>
      <c r="R15966" s="36">
        <v>0</v>
      </c>
      <c r="S15966" s="39">
        <f t="shared" si="555"/>
        <v>100</v>
      </c>
      <c r="T15966" s="34" t="s">
        <v>29</v>
      </c>
      <c r="U15966" s="12">
        <f>((alpha*(beta^speed))*(speed^ceta))</f>
        <v>185.46769539791566</v>
      </c>
      <c r="V15966" s="8">
        <f t="shared" si="556"/>
        <v>100</v>
      </c>
    </row>
    <row r="15967" spans="1:28">
      <c r="A15967" s="34" t="s">
        <v>20</v>
      </c>
      <c r="B15967" s="34" t="s">
        <v>82</v>
      </c>
      <c r="C15967" s="5" t="s">
        <v>244</v>
      </c>
      <c r="D15967" s="35" t="s">
        <v>90</v>
      </c>
      <c r="E15967" s="36" t="s">
        <v>15</v>
      </c>
      <c r="F15967" s="37">
        <v>50</v>
      </c>
      <c r="G15967" s="38">
        <v>0</v>
      </c>
      <c r="H15967" s="34">
        <v>0.99928485913483089</v>
      </c>
      <c r="I15967" s="35">
        <v>0.59367753625211395</v>
      </c>
      <c r="J15967" s="35">
        <v>49.246871166427191</v>
      </c>
      <c r="K15967" s="35">
        <v>0.19771517193061047</v>
      </c>
      <c r="L15967" s="35">
        <v>1.0690246196265256</v>
      </c>
      <c r="M15967" s="35">
        <v>1.417010959453471E-2</v>
      </c>
      <c r="N15967" s="35">
        <v>0</v>
      </c>
      <c r="O15967" s="35">
        <v>0</v>
      </c>
      <c r="P15967" s="36">
        <v>12</v>
      </c>
      <c r="Q15967" s="37">
        <v>105</v>
      </c>
      <c r="R15967" s="36">
        <v>10</v>
      </c>
      <c r="S15967" s="39">
        <f t="shared" si="555"/>
        <v>100</v>
      </c>
      <c r="T15967" s="34" t="s">
        <v>44</v>
      </c>
      <c r="U15967" s="12">
        <f>(alpha+(beta/(1+EXP((((-1)*ceta)+(delta*LN(speed)))+(epsilon*speed)))))</f>
        <v>0.69932602433942825</v>
      </c>
      <c r="V15967" s="8">
        <f t="shared" si="556"/>
        <v>100</v>
      </c>
    </row>
    <row r="15968" spans="1:28">
      <c r="A15968" s="34" t="s">
        <v>20</v>
      </c>
      <c r="B15968" s="34" t="s">
        <v>82</v>
      </c>
      <c r="C15968" s="5" t="s">
        <v>244</v>
      </c>
      <c r="D15968" s="35" t="s">
        <v>90</v>
      </c>
      <c r="E15968" s="36" t="s">
        <v>16</v>
      </c>
      <c r="F15968" s="37">
        <v>50</v>
      </c>
      <c r="G15968" s="38">
        <v>0</v>
      </c>
      <c r="H15968" s="34">
        <v>0.99605406289618137</v>
      </c>
      <c r="I15968" s="35">
        <v>98.740520039053067</v>
      </c>
      <c r="J15968" s="35">
        <v>0.99219336258765622</v>
      </c>
      <c r="K15968" s="35">
        <v>-1.2346022332743143</v>
      </c>
      <c r="L15968" s="35">
        <v>0</v>
      </c>
      <c r="M15968" s="35">
        <v>0</v>
      </c>
      <c r="N15968" s="35">
        <v>0</v>
      </c>
      <c r="O15968" s="35">
        <v>0</v>
      </c>
      <c r="P15968" s="36">
        <v>12</v>
      </c>
      <c r="Q15968" s="37">
        <v>105</v>
      </c>
      <c r="R15968" s="36">
        <v>0</v>
      </c>
      <c r="S15968" s="39">
        <f t="shared" si="555"/>
        <v>100</v>
      </c>
      <c r="T15968" s="34" t="s">
        <v>29</v>
      </c>
      <c r="U15968" s="12">
        <f>((alpha*(beta^speed))*(speed^ceta))</f>
        <v>0.15308149236766527</v>
      </c>
      <c r="V15968" s="8">
        <f t="shared" si="556"/>
        <v>100</v>
      </c>
    </row>
    <row r="15969" spans="1:28">
      <c r="A15969" s="34" t="s">
        <v>20</v>
      </c>
      <c r="B15969" s="34" t="s">
        <v>82</v>
      </c>
      <c r="C15969" s="5" t="s">
        <v>244</v>
      </c>
      <c r="D15969" s="35" t="s">
        <v>90</v>
      </c>
      <c r="E15969" s="36" t="s">
        <v>14</v>
      </c>
      <c r="F15969" s="37">
        <v>50</v>
      </c>
      <c r="G15969" s="38">
        <v>0</v>
      </c>
      <c r="H15969" s="34">
        <v>0.99847836948860269</v>
      </c>
      <c r="I15969" s="35">
        <v>0.12622656103853153</v>
      </c>
      <c r="J15969" s="35">
        <v>0.84869106683217854</v>
      </c>
      <c r="K15969" s="35">
        <v>-3.2828969356276361E-3</v>
      </c>
      <c r="L15969" s="35">
        <v>0</v>
      </c>
      <c r="M15969" s="35">
        <v>0</v>
      </c>
      <c r="N15969" s="35">
        <v>0</v>
      </c>
      <c r="O15969" s="35">
        <v>0</v>
      </c>
      <c r="P15969" s="36">
        <v>12</v>
      </c>
      <c r="Q15969" s="37">
        <v>105</v>
      </c>
      <c r="R15969" s="36">
        <v>5</v>
      </c>
      <c r="S15969" s="39">
        <f t="shared" si="555"/>
        <v>100</v>
      </c>
      <c r="T15969" s="34" t="s">
        <v>36</v>
      </c>
      <c r="U15969" s="12">
        <f>(1/(((ceta*(speed^2))+(beta*speed))+alpha))</f>
        <v>1.9169440334146356E-2</v>
      </c>
      <c r="V15969" s="8">
        <f t="shared" si="556"/>
        <v>100</v>
      </c>
      <c r="AB15969" s="41"/>
    </row>
    <row r="15970" spans="1:28">
      <c r="A15970" s="34" t="s">
        <v>20</v>
      </c>
      <c r="B15970" s="34" t="s">
        <v>82</v>
      </c>
      <c r="C15970" s="5" t="s">
        <v>244</v>
      </c>
      <c r="D15970" s="35" t="s">
        <v>90</v>
      </c>
      <c r="E15970" s="36" t="s">
        <v>18</v>
      </c>
      <c r="F15970" s="37">
        <v>50</v>
      </c>
      <c r="G15970" s="38">
        <v>0</v>
      </c>
      <c r="H15970" s="34">
        <v>0.99436870282472134</v>
      </c>
      <c r="I15970" s="35">
        <v>15.820135139249956</v>
      </c>
      <c r="J15970" s="35">
        <v>5.7383850166987393</v>
      </c>
      <c r="K15970" s="35">
        <v>-2.5902595078289938E-2</v>
      </c>
      <c r="L15970" s="35">
        <v>0</v>
      </c>
      <c r="M15970" s="35">
        <v>0</v>
      </c>
      <c r="N15970" s="35">
        <v>0</v>
      </c>
      <c r="O15970" s="35">
        <v>0</v>
      </c>
      <c r="P15970" s="36">
        <v>12</v>
      </c>
      <c r="Q15970" s="37">
        <v>105</v>
      </c>
      <c r="R15970" s="36">
        <v>5</v>
      </c>
      <c r="S15970" s="39">
        <f t="shared" si="555"/>
        <v>100</v>
      </c>
      <c r="T15970" s="34" t="s">
        <v>36</v>
      </c>
      <c r="U15970" s="12">
        <f>(1/(((ceta*(speed^2))+(beta*speed))+alpha))</f>
        <v>3.0245043586546185E-3</v>
      </c>
      <c r="V15970" s="8">
        <f t="shared" si="556"/>
        <v>100</v>
      </c>
      <c r="AB15970" s="41"/>
    </row>
    <row r="15971" spans="1:28">
      <c r="A15971" s="34" t="s">
        <v>20</v>
      </c>
      <c r="B15971" s="34" t="s">
        <v>82</v>
      </c>
      <c r="C15971" s="5" t="s">
        <v>244</v>
      </c>
      <c r="D15971" s="35" t="s">
        <v>90</v>
      </c>
      <c r="E15971" s="36" t="s">
        <v>17</v>
      </c>
      <c r="F15971" s="37">
        <v>50</v>
      </c>
      <c r="G15971" s="38">
        <v>0</v>
      </c>
      <c r="H15971" s="34">
        <v>0.9910077682366133</v>
      </c>
      <c r="I15971" s="35">
        <v>4803.1522366378895</v>
      </c>
      <c r="J15971" s="35">
        <v>1.005289875224022</v>
      </c>
      <c r="K15971" s="35">
        <v>-0.8094827493711203</v>
      </c>
      <c r="L15971" s="35">
        <v>0</v>
      </c>
      <c r="M15971" s="35">
        <v>0</v>
      </c>
      <c r="N15971" s="35">
        <v>0</v>
      </c>
      <c r="O15971" s="35">
        <v>0</v>
      </c>
      <c r="P15971" s="36">
        <v>12</v>
      </c>
      <c r="Q15971" s="37">
        <v>105</v>
      </c>
      <c r="R15971" s="36">
        <v>0</v>
      </c>
      <c r="S15971" s="39">
        <f t="shared" si="555"/>
        <v>100</v>
      </c>
      <c r="T15971" s="34" t="s">
        <v>29</v>
      </c>
      <c r="U15971" s="12">
        <f>((alpha*(beta^speed))*(speed^ceta))</f>
        <v>195.74546590840404</v>
      </c>
      <c r="V15971" s="8">
        <f t="shared" si="556"/>
        <v>100</v>
      </c>
    </row>
    <row r="15972" spans="1:28">
      <c r="A15972" s="34" t="s">
        <v>20</v>
      </c>
      <c r="B15972" s="34" t="s">
        <v>82</v>
      </c>
      <c r="C15972" s="5" t="s">
        <v>244</v>
      </c>
      <c r="D15972" s="35" t="s">
        <v>90</v>
      </c>
      <c r="E15972" s="36" t="s">
        <v>15</v>
      </c>
      <c r="F15972" s="37">
        <v>100</v>
      </c>
      <c r="G15972" s="38">
        <v>0</v>
      </c>
      <c r="H15972" s="34">
        <v>0.99928467225260542</v>
      </c>
      <c r="I15972" s="35">
        <v>-2.1934231300781228E-2</v>
      </c>
      <c r="J15972" s="35">
        <v>2.4368713700152551E-2</v>
      </c>
      <c r="K15972" s="35">
        <v>-1.013511663075713E-4</v>
      </c>
      <c r="L15972" s="35">
        <v>0</v>
      </c>
      <c r="M15972" s="35">
        <v>0</v>
      </c>
      <c r="N15972" s="35">
        <v>0</v>
      </c>
      <c r="O15972" s="35">
        <v>0</v>
      </c>
      <c r="P15972" s="36">
        <v>12</v>
      </c>
      <c r="Q15972" s="37">
        <v>105</v>
      </c>
      <c r="R15972" s="36">
        <v>5</v>
      </c>
      <c r="S15972" s="39">
        <f t="shared" si="555"/>
        <v>100</v>
      </c>
      <c r="T15972" s="34" t="s">
        <v>36</v>
      </c>
      <c r="U15972" s="12">
        <f>(1/(((ceta*(speed^2))+(beta*speed))+alpha))</f>
        <v>0.71355917056110785</v>
      </c>
      <c r="V15972" s="8">
        <f t="shared" si="556"/>
        <v>100</v>
      </c>
    </row>
    <row r="15973" spans="1:28">
      <c r="A15973" s="34" t="s">
        <v>20</v>
      </c>
      <c r="B15973" s="34" t="s">
        <v>82</v>
      </c>
      <c r="C15973" s="5" t="s">
        <v>244</v>
      </c>
      <c r="D15973" s="35" t="s">
        <v>90</v>
      </c>
      <c r="E15973" s="36" t="s">
        <v>16</v>
      </c>
      <c r="F15973" s="37">
        <v>100</v>
      </c>
      <c r="G15973" s="38">
        <v>0</v>
      </c>
      <c r="H15973" s="34">
        <v>0.99493826956764431</v>
      </c>
      <c r="I15973" s="35">
        <v>140.07745639913404</v>
      </c>
      <c r="J15973" s="35">
        <v>0.99737257105698474</v>
      </c>
      <c r="K15973" s="35">
        <v>-1.4234559160293796</v>
      </c>
      <c r="L15973" s="35">
        <v>0</v>
      </c>
      <c r="M15973" s="35">
        <v>0</v>
      </c>
      <c r="N15973" s="35">
        <v>0</v>
      </c>
      <c r="O15973" s="35">
        <v>0</v>
      </c>
      <c r="P15973" s="36">
        <v>12</v>
      </c>
      <c r="Q15973" s="37">
        <v>105</v>
      </c>
      <c r="R15973" s="36">
        <v>0</v>
      </c>
      <c r="S15973" s="39">
        <f t="shared" si="555"/>
        <v>100</v>
      </c>
      <c r="T15973" s="34" t="s">
        <v>29</v>
      </c>
      <c r="U15973" s="12">
        <f>((alpha*(beta^speed))*(speed^ceta))</f>
        <v>0.15317872758530687</v>
      </c>
      <c r="V15973" s="8">
        <f t="shared" si="556"/>
        <v>100</v>
      </c>
    </row>
    <row r="15974" spans="1:28">
      <c r="A15974" s="34" t="s">
        <v>20</v>
      </c>
      <c r="B15974" s="34" t="s">
        <v>82</v>
      </c>
      <c r="C15974" s="5" t="s">
        <v>244</v>
      </c>
      <c r="D15974" s="35" t="s">
        <v>90</v>
      </c>
      <c r="E15974" s="36" t="s">
        <v>14</v>
      </c>
      <c r="F15974" s="37">
        <v>100</v>
      </c>
      <c r="G15974" s="38">
        <v>0</v>
      </c>
      <c r="H15974" s="34">
        <v>0.997858663339943</v>
      </c>
      <c r="I15974" s="35">
        <v>0.35322404321913231</v>
      </c>
      <c r="J15974" s="35">
        <v>0.83060725914852007</v>
      </c>
      <c r="K15974" s="35">
        <v>-3.2830536092891037E-3</v>
      </c>
      <c r="L15974" s="35">
        <v>0</v>
      </c>
      <c r="M15974" s="35">
        <v>0</v>
      </c>
      <c r="N15974" s="35">
        <v>0</v>
      </c>
      <c r="O15974" s="35">
        <v>0</v>
      </c>
      <c r="P15974" s="36">
        <v>12</v>
      </c>
      <c r="Q15974" s="37">
        <v>105</v>
      </c>
      <c r="R15974" s="36">
        <v>5</v>
      </c>
      <c r="S15974" s="39">
        <f t="shared" si="555"/>
        <v>100</v>
      </c>
      <c r="T15974" s="34" t="s">
        <v>36</v>
      </c>
      <c r="U15974" s="12">
        <f>(1/(((ceta*(speed^2))+(beta*speed))+alpha))</f>
        <v>1.9769326021871484E-2</v>
      </c>
      <c r="V15974" s="8">
        <f t="shared" si="556"/>
        <v>100</v>
      </c>
      <c r="AB15974" s="41"/>
    </row>
    <row r="15975" spans="1:28">
      <c r="A15975" s="34" t="s">
        <v>20</v>
      </c>
      <c r="B15975" s="34" t="s">
        <v>82</v>
      </c>
      <c r="C15975" s="5" t="s">
        <v>244</v>
      </c>
      <c r="D15975" s="35" t="s">
        <v>90</v>
      </c>
      <c r="E15975" s="36" t="s">
        <v>18</v>
      </c>
      <c r="F15975" s="37">
        <v>100</v>
      </c>
      <c r="G15975" s="38">
        <v>0</v>
      </c>
      <c r="H15975" s="34">
        <v>0.9938314763956102</v>
      </c>
      <c r="I15975" s="35">
        <v>19.868689497395778</v>
      </c>
      <c r="J15975" s="35">
        <v>5.1753476403865433</v>
      </c>
      <c r="K15975" s="35">
        <v>-2.1735685511646705E-2</v>
      </c>
      <c r="L15975" s="35">
        <v>0</v>
      </c>
      <c r="M15975" s="35">
        <v>0</v>
      </c>
      <c r="N15975" s="35">
        <v>0</v>
      </c>
      <c r="O15975" s="35">
        <v>0</v>
      </c>
      <c r="P15975" s="36">
        <v>12</v>
      </c>
      <c r="Q15975" s="37">
        <v>105</v>
      </c>
      <c r="R15975" s="36">
        <v>5</v>
      </c>
      <c r="S15975" s="39">
        <f t="shared" si="555"/>
        <v>100</v>
      </c>
      <c r="T15975" s="34" t="s">
        <v>36</v>
      </c>
      <c r="U15975" s="12">
        <f>(1/(((ceta*(speed^2))+(beta*speed))+alpha))</f>
        <v>3.1245450035653679E-3</v>
      </c>
      <c r="V15975" s="8">
        <f t="shared" si="556"/>
        <v>100</v>
      </c>
      <c r="AB15975" s="41"/>
    </row>
    <row r="15976" spans="1:28">
      <c r="A15976" s="34" t="s">
        <v>20</v>
      </c>
      <c r="B15976" s="34" t="s">
        <v>82</v>
      </c>
      <c r="C15976" s="5" t="s">
        <v>244</v>
      </c>
      <c r="D15976" s="35" t="s">
        <v>90</v>
      </c>
      <c r="E15976" s="36" t="s">
        <v>17</v>
      </c>
      <c r="F15976" s="37">
        <v>100</v>
      </c>
      <c r="G15976" s="38">
        <v>0</v>
      </c>
      <c r="H15976" s="34">
        <v>0.98820052258837132</v>
      </c>
      <c r="I15976" s="35">
        <v>4461.5309166693605</v>
      </c>
      <c r="J15976" s="35">
        <v>1.0041377827552898</v>
      </c>
      <c r="K15976" s="35">
        <v>-0.75789266278393774</v>
      </c>
      <c r="L15976" s="35">
        <v>0</v>
      </c>
      <c r="M15976" s="35">
        <v>0</v>
      </c>
      <c r="N15976" s="35">
        <v>0</v>
      </c>
      <c r="O15976" s="35">
        <v>0</v>
      </c>
      <c r="P15976" s="36">
        <v>12</v>
      </c>
      <c r="Q15976" s="37">
        <v>105</v>
      </c>
      <c r="R15976" s="36">
        <v>0</v>
      </c>
      <c r="S15976" s="39">
        <f t="shared" si="555"/>
        <v>100</v>
      </c>
      <c r="T15976" s="34" t="s">
        <v>29</v>
      </c>
      <c r="U15976" s="12">
        <f>((alpha*(beta^speed))*(speed^ceta))</f>
        <v>205.60299765881308</v>
      </c>
      <c r="V15976" s="8">
        <f t="shared" si="556"/>
        <v>100</v>
      </c>
    </row>
    <row r="15977" spans="1:28">
      <c r="A15977" s="34" t="s">
        <v>20</v>
      </c>
      <c r="B15977" s="34" t="s">
        <v>82</v>
      </c>
      <c r="C15977" s="5" t="s">
        <v>244</v>
      </c>
      <c r="D15977" s="35" t="s">
        <v>90</v>
      </c>
      <c r="E15977" s="36" t="s">
        <v>15</v>
      </c>
      <c r="F15977" s="37">
        <v>0</v>
      </c>
      <c r="G15977" s="38">
        <v>-0.06</v>
      </c>
      <c r="H15977" s="34">
        <v>0.99545301608255943</v>
      </c>
      <c r="I15977" s="35">
        <v>27.731942409345425</v>
      </c>
      <c r="J15977" s="35">
        <v>0.95372652661356905</v>
      </c>
      <c r="K15977" s="35">
        <v>-0.74353738072255837</v>
      </c>
      <c r="L15977" s="35">
        <v>0</v>
      </c>
      <c r="M15977" s="35">
        <v>0</v>
      </c>
      <c r="N15977" s="35">
        <v>0</v>
      </c>
      <c r="O15977" s="35">
        <v>0</v>
      </c>
      <c r="P15977" s="36">
        <v>12</v>
      </c>
      <c r="Q15977" s="37">
        <v>105</v>
      </c>
      <c r="R15977" s="36">
        <v>0</v>
      </c>
      <c r="S15977" s="39">
        <f t="shared" si="555"/>
        <v>100</v>
      </c>
      <c r="T15977" s="34" t="s">
        <v>29</v>
      </c>
      <c r="U15977" s="12">
        <f>((alpha*(beta^speed))*(speed^ceta))</f>
        <v>7.9120994932474452E-3</v>
      </c>
      <c r="V15977" s="8">
        <f t="shared" si="556"/>
        <v>100</v>
      </c>
    </row>
    <row r="15978" spans="1:28">
      <c r="A15978" s="34" t="s">
        <v>20</v>
      </c>
      <c r="B15978" s="34" t="s">
        <v>82</v>
      </c>
      <c r="C15978" s="5" t="s">
        <v>244</v>
      </c>
      <c r="D15978" s="35" t="s">
        <v>90</v>
      </c>
      <c r="E15978" s="36" t="s">
        <v>16</v>
      </c>
      <c r="F15978" s="37">
        <v>0</v>
      </c>
      <c r="G15978" s="38">
        <v>-0.06</v>
      </c>
      <c r="H15978" s="34">
        <v>0.99343698708577044</v>
      </c>
      <c r="I15978" s="35">
        <v>32.84024862236295</v>
      </c>
      <c r="J15978" s="35">
        <v>0.95135019755705852</v>
      </c>
      <c r="K15978" s="35">
        <v>-0.61438144457263577</v>
      </c>
      <c r="L15978" s="35">
        <v>0</v>
      </c>
      <c r="M15978" s="35">
        <v>0</v>
      </c>
      <c r="N15978" s="35">
        <v>0</v>
      </c>
      <c r="O15978" s="35">
        <v>0</v>
      </c>
      <c r="P15978" s="36">
        <v>12</v>
      </c>
      <c r="Q15978" s="37">
        <v>105</v>
      </c>
      <c r="R15978" s="36">
        <v>0</v>
      </c>
      <c r="S15978" s="39">
        <f t="shared" si="555"/>
        <v>100</v>
      </c>
      <c r="T15978" s="34" t="s">
        <v>29</v>
      </c>
      <c r="U15978" s="12">
        <f>((alpha*(beta^speed))*(speed^ceta))</f>
        <v>1.3233807627879124E-2</v>
      </c>
      <c r="V15978" s="8">
        <f t="shared" si="556"/>
        <v>100</v>
      </c>
    </row>
    <row r="15979" spans="1:28">
      <c r="A15979" s="34" t="s">
        <v>20</v>
      </c>
      <c r="B15979" s="34" t="s">
        <v>82</v>
      </c>
      <c r="C15979" s="5" t="s">
        <v>244</v>
      </c>
      <c r="D15979" s="35" t="s">
        <v>90</v>
      </c>
      <c r="E15979" s="36" t="s">
        <v>14</v>
      </c>
      <c r="F15979" s="37">
        <v>0</v>
      </c>
      <c r="G15979" s="38">
        <v>-0.06</v>
      </c>
      <c r="H15979" s="34">
        <v>0.99505514005979256</v>
      </c>
      <c r="I15979" s="35">
        <v>3.0043724584177127</v>
      </c>
      <c r="J15979" s="35">
        <v>-10.157579277560023</v>
      </c>
      <c r="K15979" s="35">
        <v>-1.9518779428015951</v>
      </c>
      <c r="L15979" s="35">
        <v>0</v>
      </c>
      <c r="M15979" s="35">
        <v>0</v>
      </c>
      <c r="N15979" s="35">
        <v>0</v>
      </c>
      <c r="O15979" s="35">
        <v>0</v>
      </c>
      <c r="P15979" s="36">
        <v>12</v>
      </c>
      <c r="Q15979" s="37">
        <v>105</v>
      </c>
      <c r="R15979" s="36">
        <v>13</v>
      </c>
      <c r="S15979" s="39">
        <f t="shared" si="555"/>
        <v>100</v>
      </c>
      <c r="T15979" s="34" t="s">
        <v>50</v>
      </c>
      <c r="U15979" s="12">
        <f>EXP((alpha+(beta/speed))+(ceta*LN(speed)))</f>
        <v>2.2746400855798068E-3</v>
      </c>
      <c r="V15979" s="8">
        <f t="shared" si="556"/>
        <v>100</v>
      </c>
      <c r="AB15979" s="41"/>
    </row>
    <row r="15980" spans="1:28">
      <c r="A15980" s="34" t="s">
        <v>20</v>
      </c>
      <c r="B15980" s="34" t="s">
        <v>82</v>
      </c>
      <c r="C15980" s="5" t="s">
        <v>244</v>
      </c>
      <c r="D15980" s="35" t="s">
        <v>90</v>
      </c>
      <c r="E15980" s="36" t="s">
        <v>18</v>
      </c>
      <c r="F15980" s="37">
        <v>0</v>
      </c>
      <c r="G15980" s="38">
        <v>-0.06</v>
      </c>
      <c r="H15980" s="34">
        <v>0.99398733564412267</v>
      </c>
      <c r="I15980" s="35">
        <v>-9.8629868008495297E-2</v>
      </c>
      <c r="J15980" s="35">
        <v>-8.0506920044770869</v>
      </c>
      <c r="K15980" s="35">
        <v>-1.6555151346215096</v>
      </c>
      <c r="L15980" s="35">
        <v>0</v>
      </c>
      <c r="M15980" s="35">
        <v>0</v>
      </c>
      <c r="N15980" s="35">
        <v>0</v>
      </c>
      <c r="O15980" s="35">
        <v>0</v>
      </c>
      <c r="P15980" s="36">
        <v>12</v>
      </c>
      <c r="Q15980" s="37">
        <v>105</v>
      </c>
      <c r="R15980" s="36">
        <v>13</v>
      </c>
      <c r="S15980" s="39">
        <f t="shared" si="555"/>
        <v>100</v>
      </c>
      <c r="T15980" s="34" t="s">
        <v>50</v>
      </c>
      <c r="U15980" s="12">
        <f>EXP((alpha+(beta/speed))+(ceta*LN(speed)))</f>
        <v>4.0848076631197494E-4</v>
      </c>
      <c r="V15980" s="8">
        <f t="shared" si="556"/>
        <v>100</v>
      </c>
      <c r="AB15980" s="41"/>
    </row>
    <row r="15981" spans="1:28">
      <c r="A15981" s="34" t="s">
        <v>20</v>
      </c>
      <c r="B15981" s="34" t="s">
        <v>82</v>
      </c>
      <c r="C15981" s="5" t="s">
        <v>244</v>
      </c>
      <c r="D15981" s="35" t="s">
        <v>90</v>
      </c>
      <c r="E15981" s="36" t="s">
        <v>17</v>
      </c>
      <c r="F15981" s="37">
        <v>0</v>
      </c>
      <c r="G15981" s="38">
        <v>-0.06</v>
      </c>
      <c r="H15981" s="34">
        <v>0.99025135400757558</v>
      </c>
      <c r="I15981" s="35">
        <v>2302.8139487148178</v>
      </c>
      <c r="J15981" s="35">
        <v>0.95399372622978795</v>
      </c>
      <c r="K15981" s="35">
        <v>-0.5876151440530587</v>
      </c>
      <c r="L15981" s="35">
        <v>0</v>
      </c>
      <c r="M15981" s="35">
        <v>0</v>
      </c>
      <c r="N15981" s="35">
        <v>0</v>
      </c>
      <c r="O15981" s="35">
        <v>0</v>
      </c>
      <c r="P15981" s="36">
        <v>12</v>
      </c>
      <c r="Q15981" s="37">
        <v>105</v>
      </c>
      <c r="R15981" s="36">
        <v>0</v>
      </c>
      <c r="S15981" s="39">
        <f t="shared" si="555"/>
        <v>100</v>
      </c>
      <c r="T15981" s="34" t="s">
        <v>29</v>
      </c>
      <c r="U15981" s="12">
        <f>((alpha*(beta^speed))*(speed^ceta))</f>
        <v>1.3854167326588009</v>
      </c>
      <c r="V15981" s="8">
        <f t="shared" si="556"/>
        <v>100</v>
      </c>
    </row>
    <row r="15982" spans="1:28">
      <c r="A15982" s="34" t="s">
        <v>20</v>
      </c>
      <c r="B15982" s="34" t="s">
        <v>82</v>
      </c>
      <c r="C15982" s="5" t="s">
        <v>244</v>
      </c>
      <c r="D15982" s="35" t="s">
        <v>90</v>
      </c>
      <c r="E15982" s="36" t="s">
        <v>15</v>
      </c>
      <c r="F15982" s="37">
        <v>50</v>
      </c>
      <c r="G15982" s="38">
        <v>-0.06</v>
      </c>
      <c r="H15982" s="34">
        <v>0.99544400554699741</v>
      </c>
      <c r="I15982" s="35">
        <v>24.185327839091741</v>
      </c>
      <c r="J15982" s="35">
        <v>0.9505337374836591</v>
      </c>
      <c r="K15982" s="35">
        <v>-0.6882670583323427</v>
      </c>
      <c r="L15982" s="35">
        <v>0</v>
      </c>
      <c r="M15982" s="35">
        <v>0</v>
      </c>
      <c r="N15982" s="35">
        <v>0</v>
      </c>
      <c r="O15982" s="35">
        <v>0</v>
      </c>
      <c r="P15982" s="36">
        <v>12</v>
      </c>
      <c r="Q15982" s="37">
        <v>105</v>
      </c>
      <c r="R15982" s="36">
        <v>0</v>
      </c>
      <c r="S15982" s="39">
        <f t="shared" si="555"/>
        <v>100</v>
      </c>
      <c r="T15982" s="34" t="s">
        <v>29</v>
      </c>
      <c r="U15982" s="12">
        <f>((alpha*(beta^speed))*(speed^ceta))</f>
        <v>6.3646050587925773E-3</v>
      </c>
      <c r="V15982" s="8">
        <f t="shared" si="556"/>
        <v>100</v>
      </c>
    </row>
    <row r="15983" spans="1:28">
      <c r="A15983" s="34" t="s">
        <v>20</v>
      </c>
      <c r="B15983" s="34" t="s">
        <v>82</v>
      </c>
      <c r="C15983" s="5" t="s">
        <v>244</v>
      </c>
      <c r="D15983" s="35" t="s">
        <v>90</v>
      </c>
      <c r="E15983" s="36" t="s">
        <v>16</v>
      </c>
      <c r="F15983" s="37">
        <v>50</v>
      </c>
      <c r="G15983" s="38">
        <v>-0.06</v>
      </c>
      <c r="H15983" s="34">
        <v>0.99250752935871234</v>
      </c>
      <c r="I15983" s="35">
        <v>28.340146205339192</v>
      </c>
      <c r="J15983" s="35">
        <v>0.94902028858648724</v>
      </c>
      <c r="K15983" s="35">
        <v>-0.55895564856938496</v>
      </c>
      <c r="L15983" s="35">
        <v>0</v>
      </c>
      <c r="M15983" s="35">
        <v>0</v>
      </c>
      <c r="N15983" s="35">
        <v>0</v>
      </c>
      <c r="O15983" s="35">
        <v>0</v>
      </c>
      <c r="P15983" s="36">
        <v>12</v>
      </c>
      <c r="Q15983" s="37">
        <v>105</v>
      </c>
      <c r="R15983" s="36">
        <v>0</v>
      </c>
      <c r="S15983" s="39">
        <f t="shared" si="555"/>
        <v>100</v>
      </c>
      <c r="T15983" s="34" t="s">
        <v>29</v>
      </c>
      <c r="U15983" s="12">
        <f>((alpha*(beta^speed))*(speed^ceta))</f>
        <v>1.1535608181834666E-2</v>
      </c>
      <c r="V15983" s="8">
        <f t="shared" si="556"/>
        <v>100</v>
      </c>
    </row>
    <row r="15984" spans="1:28">
      <c r="A15984" s="34" t="s">
        <v>20</v>
      </c>
      <c r="B15984" s="34" t="s">
        <v>82</v>
      </c>
      <c r="C15984" s="5" t="s">
        <v>244</v>
      </c>
      <c r="D15984" s="35" t="s">
        <v>90</v>
      </c>
      <c r="E15984" s="36" t="s">
        <v>14</v>
      </c>
      <c r="F15984" s="37">
        <v>50</v>
      </c>
      <c r="G15984" s="38">
        <v>-0.06</v>
      </c>
      <c r="H15984" s="34">
        <v>0.99596911245956299</v>
      </c>
      <c r="I15984" s="35">
        <v>2.9022177533596438</v>
      </c>
      <c r="J15984" s="35">
        <v>-9.9496673846923276</v>
      </c>
      <c r="K15984" s="35">
        <v>-1.9340014200204589</v>
      </c>
      <c r="L15984" s="35">
        <v>0</v>
      </c>
      <c r="M15984" s="35">
        <v>0</v>
      </c>
      <c r="N15984" s="35">
        <v>0</v>
      </c>
      <c r="O15984" s="35">
        <v>0</v>
      </c>
      <c r="P15984" s="36">
        <v>12</v>
      </c>
      <c r="Q15984" s="37">
        <v>105</v>
      </c>
      <c r="R15984" s="36">
        <v>13</v>
      </c>
      <c r="S15984" s="39">
        <f t="shared" si="555"/>
        <v>100</v>
      </c>
      <c r="T15984" s="34" t="s">
        <v>50</v>
      </c>
      <c r="U15984" s="12">
        <f>EXP((alpha+(beta/speed))+(ceta*LN(speed)))</f>
        <v>2.2346188561413989E-3</v>
      </c>
      <c r="V15984" s="8">
        <f t="shared" si="556"/>
        <v>100</v>
      </c>
      <c r="AB15984" s="41"/>
    </row>
    <row r="15985" spans="1:28">
      <c r="A15985" s="34" t="s">
        <v>20</v>
      </c>
      <c r="B15985" s="34" t="s">
        <v>82</v>
      </c>
      <c r="C15985" s="5" t="s">
        <v>244</v>
      </c>
      <c r="D15985" s="35" t="s">
        <v>90</v>
      </c>
      <c r="E15985" s="36" t="s">
        <v>18</v>
      </c>
      <c r="F15985" s="37">
        <v>50</v>
      </c>
      <c r="G15985" s="38">
        <v>-0.06</v>
      </c>
      <c r="H15985" s="34">
        <v>0.99405285974426749</v>
      </c>
      <c r="I15985" s="35">
        <v>-0.11984396953968403</v>
      </c>
      <c r="J15985" s="35">
        <v>-8.1265053085415762</v>
      </c>
      <c r="K15985" s="35">
        <v>-1.6512593547252283</v>
      </c>
      <c r="L15985" s="35">
        <v>0</v>
      </c>
      <c r="M15985" s="35">
        <v>0</v>
      </c>
      <c r="N15985" s="35">
        <v>0</v>
      </c>
      <c r="O15985" s="35">
        <v>0</v>
      </c>
      <c r="P15985" s="36">
        <v>12</v>
      </c>
      <c r="Q15985" s="37">
        <v>105</v>
      </c>
      <c r="R15985" s="36">
        <v>13</v>
      </c>
      <c r="S15985" s="39">
        <f t="shared" si="555"/>
        <v>100</v>
      </c>
      <c r="T15985" s="34" t="s">
        <v>50</v>
      </c>
      <c r="U15985" s="12">
        <f>EXP((alpha+(beta/speed))+(ceta*LN(speed)))</f>
        <v>4.0751232826104027E-4</v>
      </c>
      <c r="V15985" s="8">
        <f t="shared" si="556"/>
        <v>100</v>
      </c>
      <c r="AB15985" s="41"/>
    </row>
    <row r="15986" spans="1:28">
      <c r="A15986" s="34" t="s">
        <v>20</v>
      </c>
      <c r="B15986" s="34" t="s">
        <v>82</v>
      </c>
      <c r="C15986" s="5" t="s">
        <v>244</v>
      </c>
      <c r="D15986" s="35" t="s">
        <v>90</v>
      </c>
      <c r="E15986" s="36" t="s">
        <v>17</v>
      </c>
      <c r="F15986" s="37">
        <v>50</v>
      </c>
      <c r="G15986" s="38">
        <v>-0.06</v>
      </c>
      <c r="H15986" s="34">
        <v>0.98880508620215835</v>
      </c>
      <c r="I15986" s="35">
        <v>1945.9183709949225</v>
      </c>
      <c r="J15986" s="35">
        <v>0.95187267109866258</v>
      </c>
      <c r="K15986" s="35">
        <v>-0.5276651879582831</v>
      </c>
      <c r="L15986" s="35">
        <v>0</v>
      </c>
      <c r="M15986" s="35">
        <v>0</v>
      </c>
      <c r="N15986" s="35">
        <v>0</v>
      </c>
      <c r="O15986" s="35">
        <v>0</v>
      </c>
      <c r="P15986" s="36">
        <v>12</v>
      </c>
      <c r="Q15986" s="37">
        <v>105</v>
      </c>
      <c r="R15986" s="36">
        <v>0</v>
      </c>
      <c r="S15986" s="39">
        <f t="shared" si="555"/>
        <v>100</v>
      </c>
      <c r="T15986" s="34" t="s">
        <v>29</v>
      </c>
      <c r="U15986" s="12">
        <f>((alpha*(beta^speed))*(speed^ceta))</f>
        <v>1.235037241683318</v>
      </c>
      <c r="V15986" s="8">
        <f t="shared" si="556"/>
        <v>100</v>
      </c>
    </row>
    <row r="15987" spans="1:28">
      <c r="A15987" s="34" t="s">
        <v>20</v>
      </c>
      <c r="B15987" s="34" t="s">
        <v>82</v>
      </c>
      <c r="C15987" s="5" t="s">
        <v>244</v>
      </c>
      <c r="D15987" s="35" t="s">
        <v>90</v>
      </c>
      <c r="E15987" s="36" t="s">
        <v>15</v>
      </c>
      <c r="F15987" s="37">
        <v>100</v>
      </c>
      <c r="G15987" s="38">
        <v>-0.06</v>
      </c>
      <c r="H15987" s="34">
        <v>0.99436611411892295</v>
      </c>
      <c r="I15987" s="35">
        <v>0.66744078270630747</v>
      </c>
      <c r="J15987" s="35">
        <v>1.5975105921488698E-2</v>
      </c>
      <c r="K15987" s="35">
        <v>0.18242435812488864</v>
      </c>
      <c r="L15987" s="35">
        <v>0</v>
      </c>
      <c r="M15987" s="35">
        <v>0</v>
      </c>
      <c r="N15987" s="35">
        <v>0</v>
      </c>
      <c r="O15987" s="35">
        <v>0</v>
      </c>
      <c r="P15987" s="36">
        <v>12</v>
      </c>
      <c r="Q15987" s="37">
        <v>105</v>
      </c>
      <c r="R15987" s="36">
        <v>2</v>
      </c>
      <c r="S15987" s="39">
        <f t="shared" si="555"/>
        <v>100</v>
      </c>
      <c r="T15987" s="34" t="s">
        <v>31</v>
      </c>
      <c r="U15987" s="12">
        <f>((alpha+(beta*speed))^((-1)/ceta))</f>
        <v>1.1315276373649702E-2</v>
      </c>
      <c r="V15987" s="8">
        <f t="shared" si="556"/>
        <v>100</v>
      </c>
    </row>
    <row r="15988" spans="1:28">
      <c r="A15988" s="34" t="s">
        <v>20</v>
      </c>
      <c r="B15988" s="34" t="s">
        <v>82</v>
      </c>
      <c r="C15988" s="5" t="s">
        <v>244</v>
      </c>
      <c r="D15988" s="35" t="s">
        <v>90</v>
      </c>
      <c r="E15988" s="36" t="s">
        <v>16</v>
      </c>
      <c r="F15988" s="37">
        <v>100</v>
      </c>
      <c r="G15988" s="38">
        <v>-0.06</v>
      </c>
      <c r="H15988" s="34">
        <v>0.9914069642930774</v>
      </c>
      <c r="I15988" s="35">
        <v>25.81884581689938</v>
      </c>
      <c r="J15988" s="35">
        <v>0.94751273303208605</v>
      </c>
      <c r="K15988" s="35">
        <v>-0.52557048430495912</v>
      </c>
      <c r="L15988" s="35">
        <v>0</v>
      </c>
      <c r="M15988" s="35">
        <v>0</v>
      </c>
      <c r="N15988" s="35">
        <v>0</v>
      </c>
      <c r="O15988" s="35">
        <v>0</v>
      </c>
      <c r="P15988" s="36">
        <v>12</v>
      </c>
      <c r="Q15988" s="37">
        <v>105</v>
      </c>
      <c r="R15988" s="36">
        <v>0</v>
      </c>
      <c r="S15988" s="39">
        <f t="shared" si="555"/>
        <v>100</v>
      </c>
      <c r="T15988" s="34" t="s">
        <v>29</v>
      </c>
      <c r="U15988" s="12">
        <f>((alpha*(beta^speed))*(speed^ceta))</f>
        <v>1.0454453724643428E-2</v>
      </c>
      <c r="V15988" s="8">
        <f t="shared" si="556"/>
        <v>100</v>
      </c>
    </row>
    <row r="15989" spans="1:28">
      <c r="A15989" s="34" t="s">
        <v>20</v>
      </c>
      <c r="B15989" s="34" t="s">
        <v>82</v>
      </c>
      <c r="C15989" s="5" t="s">
        <v>244</v>
      </c>
      <c r="D15989" s="35" t="s">
        <v>90</v>
      </c>
      <c r="E15989" s="36" t="s">
        <v>14</v>
      </c>
      <c r="F15989" s="37">
        <v>100</v>
      </c>
      <c r="G15989" s="38">
        <v>-0.06</v>
      </c>
      <c r="H15989" s="34">
        <v>0.99476302069558675</v>
      </c>
      <c r="I15989" s="35">
        <v>2.985305940556362</v>
      </c>
      <c r="J15989" s="35">
        <v>-10.614199005479525</v>
      </c>
      <c r="K15989" s="35">
        <v>-1.9595661869609904</v>
      </c>
      <c r="L15989" s="35">
        <v>0</v>
      </c>
      <c r="M15989" s="35">
        <v>0</v>
      </c>
      <c r="N15989" s="35">
        <v>0</v>
      </c>
      <c r="O15989" s="35">
        <v>0</v>
      </c>
      <c r="P15989" s="36">
        <v>12</v>
      </c>
      <c r="Q15989" s="37">
        <v>105</v>
      </c>
      <c r="R15989" s="36">
        <v>13</v>
      </c>
      <c r="S15989" s="39">
        <f t="shared" si="555"/>
        <v>100</v>
      </c>
      <c r="T15989" s="34" t="s">
        <v>50</v>
      </c>
      <c r="U15989" s="12">
        <f>EXP((alpha+(beta/speed))+(ceta*LN(speed)))</f>
        <v>2.1442362917081701E-3</v>
      </c>
      <c r="V15989" s="8">
        <f t="shared" si="556"/>
        <v>100</v>
      </c>
      <c r="AB15989" s="41"/>
    </row>
    <row r="15990" spans="1:28">
      <c r="A15990" s="34" t="s">
        <v>20</v>
      </c>
      <c r="B15990" s="34" t="s">
        <v>82</v>
      </c>
      <c r="C15990" s="5" t="s">
        <v>244</v>
      </c>
      <c r="D15990" s="35" t="s">
        <v>90</v>
      </c>
      <c r="E15990" s="36" t="s">
        <v>18</v>
      </c>
      <c r="F15990" s="37">
        <v>100</v>
      </c>
      <c r="G15990" s="38">
        <v>-0.06</v>
      </c>
      <c r="H15990" s="34">
        <v>0.99298317437237571</v>
      </c>
      <c r="I15990" s="35">
        <v>-1.6753374269742544E-3</v>
      </c>
      <c r="J15990" s="35">
        <v>-8.9668620550583089</v>
      </c>
      <c r="K15990" s="35">
        <v>-1.6783647847548602</v>
      </c>
      <c r="L15990" s="35">
        <v>0</v>
      </c>
      <c r="M15990" s="35">
        <v>0</v>
      </c>
      <c r="N15990" s="35">
        <v>0</v>
      </c>
      <c r="O15990" s="35">
        <v>0</v>
      </c>
      <c r="P15990" s="36">
        <v>12</v>
      </c>
      <c r="Q15990" s="37">
        <v>105</v>
      </c>
      <c r="R15990" s="36">
        <v>13</v>
      </c>
      <c r="S15990" s="39">
        <f t="shared" si="555"/>
        <v>100</v>
      </c>
      <c r="T15990" s="34" t="s">
        <v>50</v>
      </c>
      <c r="U15990" s="12">
        <f>EXP((alpha+(beta/speed))+(ceta*LN(speed)))</f>
        <v>4.0142115259487337E-4</v>
      </c>
      <c r="V15990" s="8">
        <f t="shared" si="556"/>
        <v>100</v>
      </c>
      <c r="AB15990" s="41"/>
    </row>
    <row r="15991" spans="1:28">
      <c r="A15991" s="34" t="s">
        <v>20</v>
      </c>
      <c r="B15991" s="34" t="s">
        <v>82</v>
      </c>
      <c r="C15991" s="5" t="s">
        <v>244</v>
      </c>
      <c r="D15991" s="35" t="s">
        <v>90</v>
      </c>
      <c r="E15991" s="36" t="s">
        <v>17</v>
      </c>
      <c r="F15991" s="37">
        <v>100</v>
      </c>
      <c r="G15991" s="38">
        <v>-0.06</v>
      </c>
      <c r="H15991" s="34">
        <v>0.98653716489486576</v>
      </c>
      <c r="I15991" s="35">
        <v>1631.8573834411511</v>
      </c>
      <c r="J15991" s="35">
        <v>0.94942636140277958</v>
      </c>
      <c r="K15991" s="35">
        <v>-0.45966908218226216</v>
      </c>
      <c r="L15991" s="35">
        <v>0</v>
      </c>
      <c r="M15991" s="35">
        <v>0</v>
      </c>
      <c r="N15991" s="35">
        <v>0</v>
      </c>
      <c r="O15991" s="35">
        <v>0</v>
      </c>
      <c r="P15991" s="36">
        <v>12</v>
      </c>
      <c r="Q15991" s="37">
        <v>105</v>
      </c>
      <c r="R15991" s="36">
        <v>0</v>
      </c>
      <c r="S15991" s="39">
        <f t="shared" si="555"/>
        <v>100</v>
      </c>
      <c r="T15991" s="34" t="s">
        <v>29</v>
      </c>
      <c r="U15991" s="12">
        <f>((alpha*(beta^speed))*(speed^ceta))</f>
        <v>1.0951475516452867</v>
      </c>
      <c r="V15991" s="8">
        <f t="shared" si="556"/>
        <v>100</v>
      </c>
    </row>
    <row r="15992" spans="1:28">
      <c r="A15992" s="34" t="s">
        <v>20</v>
      </c>
      <c r="B15992" s="34" t="s">
        <v>82</v>
      </c>
      <c r="C15992" s="5" t="s">
        <v>244</v>
      </c>
      <c r="D15992" s="35" t="s">
        <v>90</v>
      </c>
      <c r="E15992" s="36" t="s">
        <v>15</v>
      </c>
      <c r="F15992" s="37">
        <v>0</v>
      </c>
      <c r="G15992" s="38">
        <v>-0.04</v>
      </c>
      <c r="H15992" s="34">
        <v>0.99661276312650549</v>
      </c>
      <c r="I15992" s="35">
        <v>33.958789747381836</v>
      </c>
      <c r="J15992" s="35">
        <v>0.96767029838843899</v>
      </c>
      <c r="K15992" s="35">
        <v>-0.83170071057922401</v>
      </c>
      <c r="L15992" s="35">
        <v>0</v>
      </c>
      <c r="M15992" s="35">
        <v>0</v>
      </c>
      <c r="N15992" s="35">
        <v>0</v>
      </c>
      <c r="O15992" s="35">
        <v>0</v>
      </c>
      <c r="P15992" s="36">
        <v>12</v>
      </c>
      <c r="Q15992" s="37">
        <v>105</v>
      </c>
      <c r="R15992" s="36">
        <v>0</v>
      </c>
      <c r="S15992" s="39">
        <f t="shared" si="555"/>
        <v>100</v>
      </c>
      <c r="T15992" s="34" t="s">
        <v>29</v>
      </c>
      <c r="U15992" s="12">
        <f>((alpha*(beta^speed))*(speed^ceta))</f>
        <v>2.7560804319179573E-2</v>
      </c>
      <c r="V15992" s="8">
        <f t="shared" si="556"/>
        <v>100</v>
      </c>
    </row>
    <row r="15993" spans="1:28">
      <c r="A15993" s="34" t="s">
        <v>20</v>
      </c>
      <c r="B15993" s="34" t="s">
        <v>82</v>
      </c>
      <c r="C15993" s="5" t="s">
        <v>244</v>
      </c>
      <c r="D15993" s="35" t="s">
        <v>90</v>
      </c>
      <c r="E15993" s="36" t="s">
        <v>16</v>
      </c>
      <c r="F15993" s="37">
        <v>0</v>
      </c>
      <c r="G15993" s="38">
        <v>-0.04</v>
      </c>
      <c r="H15993" s="34">
        <v>0.99323818853427781</v>
      </c>
      <c r="I15993" s="35">
        <v>-7.1013570350870858E-2</v>
      </c>
      <c r="J15993" s="35">
        <v>54.517825241163806</v>
      </c>
      <c r="K15993" s="35">
        <v>0.19043607252890263</v>
      </c>
      <c r="L15993" s="35">
        <v>0.8872226104254215</v>
      </c>
      <c r="M15993" s="35">
        <v>2.5796895011460725E-2</v>
      </c>
      <c r="N15993" s="35">
        <v>0</v>
      </c>
      <c r="O15993" s="35">
        <v>0</v>
      </c>
      <c r="P15993" s="36">
        <v>12</v>
      </c>
      <c r="Q15993" s="37">
        <v>104</v>
      </c>
      <c r="R15993" s="36">
        <v>10</v>
      </c>
      <c r="S15993" s="39">
        <f t="shared" si="555"/>
        <v>100</v>
      </c>
      <c r="T15993" s="34" t="s">
        <v>44</v>
      </c>
      <c r="U15993" s="12">
        <f>(alpha+(beta/(1+EXP((((-1)*ceta)+(delta*LN(speed)))+(epsilon*speed)))))</f>
        <v>1.2890845183507874E-2</v>
      </c>
      <c r="V15993" s="8">
        <f t="shared" si="556"/>
        <v>100</v>
      </c>
    </row>
    <row r="15994" spans="1:28">
      <c r="A15994" s="34" t="s">
        <v>20</v>
      </c>
      <c r="B15994" s="34" t="s">
        <v>82</v>
      </c>
      <c r="C15994" s="5" t="s">
        <v>244</v>
      </c>
      <c r="D15994" s="35" t="s">
        <v>90</v>
      </c>
      <c r="E15994" s="36" t="s">
        <v>14</v>
      </c>
      <c r="F15994" s="37">
        <v>0</v>
      </c>
      <c r="G15994" s="38">
        <v>-0.04</v>
      </c>
      <c r="H15994" s="34">
        <v>0.99620481242790127</v>
      </c>
      <c r="I15994" s="35">
        <v>1.0040005332292681</v>
      </c>
      <c r="J15994" s="35">
        <v>0.98317645853223967</v>
      </c>
      <c r="K15994" s="35">
        <v>-0.94598182667136865</v>
      </c>
      <c r="L15994" s="35">
        <v>0</v>
      </c>
      <c r="M15994" s="35">
        <v>0</v>
      </c>
      <c r="N15994" s="35">
        <v>0</v>
      </c>
      <c r="O15994" s="35">
        <v>0</v>
      </c>
      <c r="P15994" s="36">
        <v>12</v>
      </c>
      <c r="Q15994" s="37">
        <v>105</v>
      </c>
      <c r="R15994" s="36">
        <v>0</v>
      </c>
      <c r="S15994" s="39">
        <f t="shared" si="555"/>
        <v>100</v>
      </c>
      <c r="T15994" s="34" t="s">
        <v>29</v>
      </c>
      <c r="U15994" s="12">
        <f>((alpha*(beta^speed))*(speed^ceta))</f>
        <v>2.3600293437594658E-3</v>
      </c>
      <c r="V15994" s="8">
        <f t="shared" si="556"/>
        <v>100</v>
      </c>
      <c r="AB15994" s="41"/>
    </row>
    <row r="15995" spans="1:28">
      <c r="A15995" s="34" t="s">
        <v>20</v>
      </c>
      <c r="B15995" s="34" t="s">
        <v>82</v>
      </c>
      <c r="C15995" s="5" t="s">
        <v>244</v>
      </c>
      <c r="D15995" s="35" t="s">
        <v>90</v>
      </c>
      <c r="E15995" s="36" t="s">
        <v>18</v>
      </c>
      <c r="F15995" s="37">
        <v>0</v>
      </c>
      <c r="G15995" s="38">
        <v>-0.04</v>
      </c>
      <c r="H15995" s="34">
        <v>0.9932375382635551</v>
      </c>
      <c r="I15995" s="35">
        <v>0.40369187796644507</v>
      </c>
      <c r="J15995" s="35">
        <v>-10.539549668398065</v>
      </c>
      <c r="K15995" s="35">
        <v>-1.7226360536261944</v>
      </c>
      <c r="L15995" s="35">
        <v>0</v>
      </c>
      <c r="M15995" s="35">
        <v>0</v>
      </c>
      <c r="N15995" s="35">
        <v>0</v>
      </c>
      <c r="O15995" s="35">
        <v>0</v>
      </c>
      <c r="P15995" s="36">
        <v>12</v>
      </c>
      <c r="Q15995" s="37">
        <v>105</v>
      </c>
      <c r="R15995" s="36">
        <v>13</v>
      </c>
      <c r="S15995" s="39">
        <f t="shared" si="555"/>
        <v>100</v>
      </c>
      <c r="T15995" s="34" t="s">
        <v>50</v>
      </c>
      <c r="U15995" s="12">
        <f>EXP((alpha+(beta/speed))+(ceta*LN(speed)))</f>
        <v>4.8336629635644578E-4</v>
      </c>
      <c r="V15995" s="8">
        <f t="shared" si="556"/>
        <v>100</v>
      </c>
      <c r="AB15995" s="41"/>
    </row>
    <row r="15996" spans="1:28">
      <c r="A15996" s="34" t="s">
        <v>20</v>
      </c>
      <c r="B15996" s="34" t="s">
        <v>82</v>
      </c>
      <c r="C15996" s="5" t="s">
        <v>244</v>
      </c>
      <c r="D15996" s="35" t="s">
        <v>90</v>
      </c>
      <c r="E15996" s="36" t="s">
        <v>17</v>
      </c>
      <c r="F15996" s="37">
        <v>0</v>
      </c>
      <c r="G15996" s="38">
        <v>-0.04</v>
      </c>
      <c r="H15996" s="34">
        <v>0.98887057859826177</v>
      </c>
      <c r="I15996" s="35">
        <v>2448.4263238632111</v>
      </c>
      <c r="J15996" s="35">
        <v>0.96464446051254882</v>
      </c>
      <c r="K15996" s="35">
        <v>-0.56717729390828442</v>
      </c>
      <c r="L15996" s="35">
        <v>0</v>
      </c>
      <c r="M15996" s="35">
        <v>0</v>
      </c>
      <c r="N15996" s="35">
        <v>0</v>
      </c>
      <c r="O15996" s="35">
        <v>0</v>
      </c>
      <c r="P15996" s="36">
        <v>12</v>
      </c>
      <c r="Q15996" s="37">
        <v>105</v>
      </c>
      <c r="R15996" s="36">
        <v>0</v>
      </c>
      <c r="S15996" s="39">
        <f t="shared" si="555"/>
        <v>100</v>
      </c>
      <c r="T15996" s="34" t="s">
        <v>29</v>
      </c>
      <c r="U15996" s="12">
        <f>((alpha*(beta^speed))*(speed^ceta))</f>
        <v>4.9120176933624569</v>
      </c>
      <c r="V15996" s="8">
        <f t="shared" si="556"/>
        <v>100</v>
      </c>
    </row>
    <row r="15997" spans="1:28">
      <c r="A15997" s="34" t="s">
        <v>20</v>
      </c>
      <c r="B15997" s="34" t="s">
        <v>82</v>
      </c>
      <c r="C15997" s="5" t="s">
        <v>244</v>
      </c>
      <c r="D15997" s="35" t="s">
        <v>90</v>
      </c>
      <c r="E15997" s="36" t="s">
        <v>15</v>
      </c>
      <c r="F15997" s="37">
        <v>50</v>
      </c>
      <c r="G15997" s="38">
        <v>-0.04</v>
      </c>
      <c r="H15997" s="34">
        <v>0.99598669858607303</v>
      </c>
      <c r="I15997" s="35">
        <v>-4.5330879098362288E-2</v>
      </c>
      <c r="J15997" s="35">
        <v>31.238747698390249</v>
      </c>
      <c r="K15997" s="35">
        <v>0.67275457432329655</v>
      </c>
      <c r="L15997" s="35">
        <v>1.0854813049466985</v>
      </c>
      <c r="M15997" s="35">
        <v>2.2507668968537734E-2</v>
      </c>
      <c r="N15997" s="35">
        <v>0</v>
      </c>
      <c r="O15997" s="35">
        <v>0</v>
      </c>
      <c r="P15997" s="36">
        <v>12</v>
      </c>
      <c r="Q15997" s="37">
        <v>98</v>
      </c>
      <c r="R15997" s="36">
        <v>10</v>
      </c>
      <c r="S15997" s="39">
        <f t="shared" si="555"/>
        <v>98</v>
      </c>
      <c r="T15997" s="34" t="s">
        <v>44</v>
      </c>
      <c r="U15997" s="12">
        <f>(alpha+(beta/(1+EXP((((-1)*ceta)+(delta*LN(speed)))+(epsilon*speed)))))</f>
        <v>1.1031937703283798E-3</v>
      </c>
      <c r="V15997" s="8">
        <f t="shared" si="556"/>
        <v>98</v>
      </c>
    </row>
    <row r="15998" spans="1:28">
      <c r="A15998" s="34" t="s">
        <v>20</v>
      </c>
      <c r="B15998" s="34" t="s">
        <v>82</v>
      </c>
      <c r="C15998" s="5" t="s">
        <v>244</v>
      </c>
      <c r="D15998" s="35" t="s">
        <v>90</v>
      </c>
      <c r="E15998" s="36" t="s">
        <v>16</v>
      </c>
      <c r="F15998" s="37">
        <v>50</v>
      </c>
      <c r="G15998" s="38">
        <v>-0.04</v>
      </c>
      <c r="H15998" s="34">
        <v>0.99163115771829169</v>
      </c>
      <c r="I15998" s="35">
        <v>-7.4481189672484266E-2</v>
      </c>
      <c r="J15998" s="35">
        <v>27.60609528534831</v>
      </c>
      <c r="K15998" s="35">
        <v>1.21501202586271</v>
      </c>
      <c r="L15998" s="35">
        <v>1.0016855960333004</v>
      </c>
      <c r="M15998" s="35">
        <v>2.4026990522321143E-2</v>
      </c>
      <c r="N15998" s="35">
        <v>0</v>
      </c>
      <c r="O15998" s="35">
        <v>0</v>
      </c>
      <c r="P15998" s="36">
        <v>12</v>
      </c>
      <c r="Q15998" s="37">
        <v>103</v>
      </c>
      <c r="R15998" s="36">
        <v>10</v>
      </c>
      <c r="S15998" s="39">
        <f t="shared" si="555"/>
        <v>100</v>
      </c>
      <c r="T15998" s="34" t="s">
        <v>44</v>
      </c>
      <c r="U15998" s="12">
        <f>(alpha+(beta/(1+EXP((((-1)*ceta)+(delta*LN(speed)))+(epsilon*speed)))))</f>
        <v>8.7940357424118459E-3</v>
      </c>
      <c r="V15998" s="8">
        <f t="shared" si="556"/>
        <v>100</v>
      </c>
    </row>
    <row r="15999" spans="1:28">
      <c r="A15999" s="34" t="s">
        <v>20</v>
      </c>
      <c r="B15999" s="34" t="s">
        <v>82</v>
      </c>
      <c r="C15999" s="5" t="s">
        <v>244</v>
      </c>
      <c r="D15999" s="35" t="s">
        <v>90</v>
      </c>
      <c r="E15999" s="36" t="s">
        <v>14</v>
      </c>
      <c r="F15999" s="37">
        <v>50</v>
      </c>
      <c r="G15999" s="38">
        <v>-0.04</v>
      </c>
      <c r="H15999" s="34">
        <v>0.99511548888674528</v>
      </c>
      <c r="I15999" s="35">
        <v>1.011854652260215</v>
      </c>
      <c r="J15999" s="35">
        <v>0.98313997086881033</v>
      </c>
      <c r="K15999" s="35">
        <v>-0.95845011001016822</v>
      </c>
      <c r="L15999" s="35">
        <v>0</v>
      </c>
      <c r="M15999" s="35">
        <v>0</v>
      </c>
      <c r="N15999" s="35">
        <v>0</v>
      </c>
      <c r="O15999" s="35">
        <v>0</v>
      </c>
      <c r="P15999" s="36">
        <v>12</v>
      </c>
      <c r="Q15999" s="37">
        <v>105</v>
      </c>
      <c r="R15999" s="36">
        <v>0</v>
      </c>
      <c r="S15999" s="39">
        <f t="shared" si="555"/>
        <v>100</v>
      </c>
      <c r="T15999" s="34" t="s">
        <v>29</v>
      </c>
      <c r="U15999" s="12">
        <f>((alpha*(beta^speed))*(speed^ceta))</f>
        <v>2.2374494958226701E-3</v>
      </c>
      <c r="V15999" s="8">
        <f t="shared" si="556"/>
        <v>100</v>
      </c>
    </row>
    <row r="16000" spans="1:28">
      <c r="A16000" s="34" t="s">
        <v>20</v>
      </c>
      <c r="B16000" s="34" t="s">
        <v>82</v>
      </c>
      <c r="C16000" s="5" t="s">
        <v>244</v>
      </c>
      <c r="D16000" s="35" t="s">
        <v>90</v>
      </c>
      <c r="E16000" s="36" t="s">
        <v>18</v>
      </c>
      <c r="F16000" s="37">
        <v>50</v>
      </c>
      <c r="G16000" s="38">
        <v>-0.04</v>
      </c>
      <c r="H16000" s="34">
        <v>0.9921989375357041</v>
      </c>
      <c r="I16000" s="35">
        <v>0.46173573804302837</v>
      </c>
      <c r="J16000" s="35">
        <v>-10.802353090499283</v>
      </c>
      <c r="K16000" s="35">
        <v>-1.7363807277605821</v>
      </c>
      <c r="L16000" s="35">
        <v>0</v>
      </c>
      <c r="M16000" s="35">
        <v>0</v>
      </c>
      <c r="N16000" s="35">
        <v>0</v>
      </c>
      <c r="O16000" s="35">
        <v>0</v>
      </c>
      <c r="P16000" s="36">
        <v>12</v>
      </c>
      <c r="Q16000" s="37">
        <v>105</v>
      </c>
      <c r="R16000" s="36">
        <v>13</v>
      </c>
      <c r="S16000" s="39">
        <f t="shared" si="555"/>
        <v>100</v>
      </c>
      <c r="T16000" s="34" t="s">
        <v>50</v>
      </c>
      <c r="U16000" s="12">
        <f>EXP((alpha+(beta/speed))+(ceta*LN(speed)))</f>
        <v>4.7957198399711147E-4</v>
      </c>
      <c r="V16000" s="8">
        <f t="shared" si="556"/>
        <v>100</v>
      </c>
      <c r="AB16000" s="41"/>
    </row>
    <row r="16001" spans="1:28">
      <c r="A16001" s="34" t="s">
        <v>20</v>
      </c>
      <c r="B16001" s="34" t="s">
        <v>82</v>
      </c>
      <c r="C16001" s="5" t="s">
        <v>244</v>
      </c>
      <c r="D16001" s="35" t="s">
        <v>90</v>
      </c>
      <c r="E16001" s="36" t="s">
        <v>17</v>
      </c>
      <c r="F16001" s="37">
        <v>50</v>
      </c>
      <c r="G16001" s="38">
        <v>-0.04</v>
      </c>
      <c r="H16001" s="34">
        <v>0.98592771026881454</v>
      </c>
      <c r="I16001" s="35">
        <v>2192.7350051961166</v>
      </c>
      <c r="J16001" s="35">
        <v>0.96281446013898331</v>
      </c>
      <c r="K16001" s="35">
        <v>-0.52009759153344937</v>
      </c>
      <c r="L16001" s="35">
        <v>0</v>
      </c>
      <c r="M16001" s="35">
        <v>0</v>
      </c>
      <c r="N16001" s="35">
        <v>0</v>
      </c>
      <c r="O16001" s="35">
        <v>0</v>
      </c>
      <c r="P16001" s="36">
        <v>12</v>
      </c>
      <c r="Q16001" s="37">
        <v>105</v>
      </c>
      <c r="R16001" s="36">
        <v>0</v>
      </c>
      <c r="S16001" s="39">
        <f t="shared" si="555"/>
        <v>100</v>
      </c>
      <c r="T16001" s="34" t="s">
        <v>29</v>
      </c>
      <c r="U16001" s="12">
        <f>((alpha*(beta^speed))*(speed^ceta))</f>
        <v>4.5190940733265217</v>
      </c>
      <c r="V16001" s="8">
        <f t="shared" si="556"/>
        <v>100</v>
      </c>
    </row>
    <row r="16002" spans="1:28">
      <c r="A16002" s="34" t="s">
        <v>20</v>
      </c>
      <c r="B16002" s="34" t="s">
        <v>82</v>
      </c>
      <c r="C16002" s="5" t="s">
        <v>244</v>
      </c>
      <c r="D16002" s="35" t="s">
        <v>90</v>
      </c>
      <c r="E16002" s="36" t="s">
        <v>15</v>
      </c>
      <c r="F16002" s="37">
        <v>100</v>
      </c>
      <c r="G16002" s="38">
        <v>-0.04</v>
      </c>
      <c r="H16002" s="34">
        <v>0.99549817609072422</v>
      </c>
      <c r="I16002" s="35">
        <v>-4.5301360950239809E-2</v>
      </c>
      <c r="J16002" s="35">
        <v>34.001944400554748</v>
      </c>
      <c r="K16002" s="35">
        <v>0.48276421066086594</v>
      </c>
      <c r="L16002" s="35">
        <v>1.0570949317781191</v>
      </c>
      <c r="M16002" s="35">
        <v>2.3580960303617525E-2</v>
      </c>
      <c r="N16002" s="35">
        <v>0</v>
      </c>
      <c r="O16002" s="35">
        <v>0</v>
      </c>
      <c r="P16002" s="36">
        <v>12</v>
      </c>
      <c r="Q16002" s="37">
        <v>96</v>
      </c>
      <c r="R16002" s="36">
        <v>10</v>
      </c>
      <c r="S16002" s="39">
        <f t="shared" ref="S16002:S16065" si="557">V16002</f>
        <v>96</v>
      </c>
      <c r="T16002" s="34" t="s">
        <v>44</v>
      </c>
      <c r="U16002" s="12">
        <f>(alpha+(beta/(1+EXP((((-1)*ceta)+(delta*LN(speed)))+(epsilon*speed)))))</f>
        <v>6.1696507494891223E-4</v>
      </c>
      <c r="V16002" s="8">
        <f t="shared" ref="V16002:V16065" si="558">IF($V$1&lt;P16002,P16002,IF($V$1&gt;Q16002,Q16002,$V$1))</f>
        <v>96</v>
      </c>
    </row>
    <row r="16003" spans="1:28">
      <c r="A16003" s="34" t="s">
        <v>20</v>
      </c>
      <c r="B16003" s="34" t="s">
        <v>82</v>
      </c>
      <c r="C16003" s="5" t="s">
        <v>244</v>
      </c>
      <c r="D16003" s="35" t="s">
        <v>90</v>
      </c>
      <c r="E16003" s="36" t="s">
        <v>16</v>
      </c>
      <c r="F16003" s="37">
        <v>100</v>
      </c>
      <c r="G16003" s="38">
        <v>-0.04</v>
      </c>
      <c r="H16003" s="34">
        <v>0.9901664728380547</v>
      </c>
      <c r="I16003" s="35">
        <v>-8.3302323042555998E-2</v>
      </c>
      <c r="J16003" s="35">
        <v>21.279361062728153</v>
      </c>
      <c r="K16003" s="35">
        <v>1.6421601858701951</v>
      </c>
      <c r="L16003" s="35">
        <v>1.0594720515714622</v>
      </c>
      <c r="M16003" s="35">
        <v>2.2603080286180671E-2</v>
      </c>
      <c r="N16003" s="35">
        <v>0</v>
      </c>
      <c r="O16003" s="35">
        <v>0</v>
      </c>
      <c r="P16003" s="36">
        <v>12</v>
      </c>
      <c r="Q16003" s="37">
        <v>101</v>
      </c>
      <c r="R16003" s="36">
        <v>10</v>
      </c>
      <c r="S16003" s="39">
        <f t="shared" si="557"/>
        <v>100</v>
      </c>
      <c r="T16003" s="34" t="s">
        <v>44</v>
      </c>
      <c r="U16003" s="12">
        <f>(alpha+(beta/(1+EXP((((-1)*ceta)+(delta*LN(speed)))+(epsilon*speed)))))</f>
        <v>3.5497274682864677E-3</v>
      </c>
      <c r="V16003" s="8">
        <f t="shared" si="558"/>
        <v>100</v>
      </c>
    </row>
    <row r="16004" spans="1:28">
      <c r="A16004" s="34" t="s">
        <v>20</v>
      </c>
      <c r="B16004" s="34" t="s">
        <v>82</v>
      </c>
      <c r="C16004" s="5" t="s">
        <v>244</v>
      </c>
      <c r="D16004" s="35" t="s">
        <v>90</v>
      </c>
      <c r="E16004" s="36" t="s">
        <v>14</v>
      </c>
      <c r="F16004" s="37">
        <v>100</v>
      </c>
      <c r="G16004" s="38">
        <v>-0.04</v>
      </c>
      <c r="H16004" s="34">
        <v>0.9949064792176896</v>
      </c>
      <c r="I16004" s="35">
        <v>0.96155604348779689</v>
      </c>
      <c r="J16004" s="35">
        <v>0.98309591401404706</v>
      </c>
      <c r="K16004" s="35">
        <v>-0.95108546294307705</v>
      </c>
      <c r="L16004" s="35">
        <v>0</v>
      </c>
      <c r="M16004" s="35">
        <v>0</v>
      </c>
      <c r="N16004" s="35">
        <v>0</v>
      </c>
      <c r="O16004" s="35">
        <v>0</v>
      </c>
      <c r="P16004" s="36">
        <v>12</v>
      </c>
      <c r="Q16004" s="37">
        <v>105</v>
      </c>
      <c r="R16004" s="36">
        <v>0</v>
      </c>
      <c r="S16004" s="39">
        <f t="shared" si="557"/>
        <v>100</v>
      </c>
      <c r="T16004" s="34" t="s">
        <v>29</v>
      </c>
      <c r="U16004" s="12">
        <f>((alpha*(beta^speed))*(speed^ceta))</f>
        <v>2.1897411668919376E-3</v>
      </c>
      <c r="V16004" s="8">
        <f t="shared" si="558"/>
        <v>100</v>
      </c>
      <c r="AB16004" s="41"/>
    </row>
    <row r="16005" spans="1:28">
      <c r="A16005" s="34" t="s">
        <v>20</v>
      </c>
      <c r="B16005" s="34" t="s">
        <v>82</v>
      </c>
      <c r="C16005" s="5" t="s">
        <v>244</v>
      </c>
      <c r="D16005" s="35" t="s">
        <v>90</v>
      </c>
      <c r="E16005" s="36" t="s">
        <v>18</v>
      </c>
      <c r="F16005" s="37">
        <v>100</v>
      </c>
      <c r="G16005" s="38">
        <v>-0.04</v>
      </c>
      <c r="H16005" s="34">
        <v>0.99135332050808489</v>
      </c>
      <c r="I16005" s="35">
        <v>0.53001139716527534</v>
      </c>
      <c r="J16005" s="35">
        <v>-11.303939164936418</v>
      </c>
      <c r="K16005" s="35">
        <v>-1.7497030552109418</v>
      </c>
      <c r="L16005" s="35">
        <v>0</v>
      </c>
      <c r="M16005" s="35">
        <v>0</v>
      </c>
      <c r="N16005" s="35">
        <v>0</v>
      </c>
      <c r="O16005" s="35">
        <v>0</v>
      </c>
      <c r="P16005" s="36">
        <v>12</v>
      </c>
      <c r="Q16005" s="37">
        <v>105</v>
      </c>
      <c r="R16005" s="36">
        <v>13</v>
      </c>
      <c r="S16005" s="39">
        <f t="shared" si="557"/>
        <v>100</v>
      </c>
      <c r="T16005" s="34" t="s">
        <v>50</v>
      </c>
      <c r="U16005" s="12">
        <f>EXP((alpha+(beta/speed))+(ceta*LN(speed)))</f>
        <v>4.8048798326816804E-4</v>
      </c>
      <c r="V16005" s="8">
        <f t="shared" si="558"/>
        <v>100</v>
      </c>
      <c r="AB16005" s="41"/>
    </row>
    <row r="16006" spans="1:28">
      <c r="A16006" s="34" t="s">
        <v>20</v>
      </c>
      <c r="B16006" s="34" t="s">
        <v>82</v>
      </c>
      <c r="C16006" s="5" t="s">
        <v>244</v>
      </c>
      <c r="D16006" s="35" t="s">
        <v>90</v>
      </c>
      <c r="E16006" s="36" t="s">
        <v>17</v>
      </c>
      <c r="F16006" s="37">
        <v>100</v>
      </c>
      <c r="G16006" s="38">
        <v>-0.04</v>
      </c>
      <c r="H16006" s="34">
        <v>0.98316968724806253</v>
      </c>
      <c r="I16006" s="35">
        <v>1949.8429439959389</v>
      </c>
      <c r="J16006" s="35">
        <v>0.96175208237389298</v>
      </c>
      <c r="K16006" s="35">
        <v>-0.47559291867977782</v>
      </c>
      <c r="L16006" s="35">
        <v>0</v>
      </c>
      <c r="M16006" s="35">
        <v>0</v>
      </c>
      <c r="N16006" s="35">
        <v>0</v>
      </c>
      <c r="O16006" s="35">
        <v>0</v>
      </c>
      <c r="P16006" s="36">
        <v>12</v>
      </c>
      <c r="Q16006" s="37">
        <v>105</v>
      </c>
      <c r="R16006" s="36">
        <v>0</v>
      </c>
      <c r="S16006" s="39">
        <f t="shared" si="557"/>
        <v>100</v>
      </c>
      <c r="T16006" s="34" t="s">
        <v>29</v>
      </c>
      <c r="U16006" s="12">
        <f>((alpha*(beta^speed))*(speed^ceta))</f>
        <v>4.4169992421798847</v>
      </c>
      <c r="V16006" s="8">
        <f t="shared" si="558"/>
        <v>100</v>
      </c>
    </row>
    <row r="16007" spans="1:28">
      <c r="A16007" s="34" t="s">
        <v>20</v>
      </c>
      <c r="B16007" s="34" t="s">
        <v>82</v>
      </c>
      <c r="C16007" s="5" t="s">
        <v>244</v>
      </c>
      <c r="D16007" s="35" t="s">
        <v>90</v>
      </c>
      <c r="E16007" s="36" t="s">
        <v>15</v>
      </c>
      <c r="F16007" s="37">
        <v>0</v>
      </c>
      <c r="G16007" s="38">
        <v>-0.02</v>
      </c>
      <c r="H16007" s="34">
        <v>0.99841775116335263</v>
      </c>
      <c r="I16007" s="35">
        <v>0.17619407849120658</v>
      </c>
      <c r="J16007" s="35">
        <v>53.737381968828323</v>
      </c>
      <c r="K16007" s="35">
        <v>9.2383241686798054E-2</v>
      </c>
      <c r="L16007" s="35">
        <v>1.0366117136914523</v>
      </c>
      <c r="M16007" s="35">
        <v>1.9407245634643633E-2</v>
      </c>
      <c r="N16007" s="35">
        <v>0</v>
      </c>
      <c r="O16007" s="35">
        <v>0</v>
      </c>
      <c r="P16007" s="36">
        <v>12</v>
      </c>
      <c r="Q16007" s="37">
        <v>105</v>
      </c>
      <c r="R16007" s="36">
        <v>10</v>
      </c>
      <c r="S16007" s="39">
        <f t="shared" si="557"/>
        <v>100</v>
      </c>
      <c r="T16007" s="34" t="s">
        <v>44</v>
      </c>
      <c r="U16007" s="12">
        <f>(alpha+(beta/(1+EXP((((-1)*ceta)+(delta*LN(speed)))+(epsilon*speed)))))</f>
        <v>0.24760278162764932</v>
      </c>
      <c r="V16007" s="8">
        <f t="shared" si="558"/>
        <v>100</v>
      </c>
    </row>
    <row r="16008" spans="1:28">
      <c r="A16008" s="34" t="s">
        <v>20</v>
      </c>
      <c r="B16008" s="34" t="s">
        <v>82</v>
      </c>
      <c r="C16008" s="5" t="s">
        <v>244</v>
      </c>
      <c r="D16008" s="35" t="s">
        <v>90</v>
      </c>
      <c r="E16008" s="36" t="s">
        <v>16</v>
      </c>
      <c r="F16008" s="37">
        <v>0</v>
      </c>
      <c r="G16008" s="38">
        <v>-0.02</v>
      </c>
      <c r="H16008" s="34">
        <v>0.99701933541136922</v>
      </c>
      <c r="I16008" s="35">
        <v>59.184311083815494</v>
      </c>
      <c r="J16008" s="35">
        <v>0.99577899885829713</v>
      </c>
      <c r="K16008" s="35">
        <v>-0.97630996197777142</v>
      </c>
      <c r="L16008" s="35">
        <v>0</v>
      </c>
      <c r="M16008" s="35">
        <v>0</v>
      </c>
      <c r="N16008" s="35">
        <v>0</v>
      </c>
      <c r="O16008" s="35">
        <v>0</v>
      </c>
      <c r="P16008" s="36">
        <v>12</v>
      </c>
      <c r="Q16008" s="37">
        <v>105</v>
      </c>
      <c r="R16008" s="36">
        <v>0</v>
      </c>
      <c r="S16008" s="39">
        <f t="shared" si="557"/>
        <v>100</v>
      </c>
      <c r="T16008" s="34" t="s">
        <v>29</v>
      </c>
      <c r="U16008" s="12">
        <f>((alpha*(beta^speed))*(speed^ceta))</f>
        <v>0.43239726889597779</v>
      </c>
      <c r="V16008" s="8">
        <f t="shared" si="558"/>
        <v>100</v>
      </c>
    </row>
    <row r="16009" spans="1:28">
      <c r="A16009" s="34" t="s">
        <v>20</v>
      </c>
      <c r="B16009" s="34" t="s">
        <v>82</v>
      </c>
      <c r="C16009" s="5" t="s">
        <v>244</v>
      </c>
      <c r="D16009" s="35" t="s">
        <v>90</v>
      </c>
      <c r="E16009" s="36" t="s">
        <v>14</v>
      </c>
      <c r="F16009" s="37">
        <v>0</v>
      </c>
      <c r="G16009" s="38">
        <v>-0.02</v>
      </c>
      <c r="H16009" s="34">
        <v>0.99720734802439992</v>
      </c>
      <c r="I16009" s="35">
        <v>1.02042069621161</v>
      </c>
      <c r="J16009" s="35">
        <v>0.45149377309315741</v>
      </c>
      <c r="K16009" s="35">
        <v>0.78249999937966641</v>
      </c>
      <c r="L16009" s="35">
        <v>0</v>
      </c>
      <c r="M16009" s="35">
        <v>0</v>
      </c>
      <c r="N16009" s="35">
        <v>0</v>
      </c>
      <c r="O16009" s="35">
        <v>0</v>
      </c>
      <c r="P16009" s="36">
        <v>12</v>
      </c>
      <c r="Q16009" s="37">
        <v>105</v>
      </c>
      <c r="R16009" s="36">
        <v>2</v>
      </c>
      <c r="S16009" s="39">
        <f t="shared" si="557"/>
        <v>100</v>
      </c>
      <c r="T16009" s="34" t="s">
        <v>31</v>
      </c>
      <c r="U16009" s="12">
        <f>((alpha+(beta*speed))^((-1)/ceta))</f>
        <v>7.4649164451391315E-3</v>
      </c>
      <c r="V16009" s="8">
        <f t="shared" si="558"/>
        <v>100</v>
      </c>
      <c r="AB16009" s="41"/>
    </row>
    <row r="16010" spans="1:28">
      <c r="A16010" s="34" t="s">
        <v>20</v>
      </c>
      <c r="B16010" s="34" t="s">
        <v>82</v>
      </c>
      <c r="C16010" s="5" t="s">
        <v>244</v>
      </c>
      <c r="D16010" s="35" t="s">
        <v>90</v>
      </c>
      <c r="E16010" s="36" t="s">
        <v>18</v>
      </c>
      <c r="F16010" s="37">
        <v>0</v>
      </c>
      <c r="G16010" s="38">
        <v>-0.02</v>
      </c>
      <c r="H16010" s="34">
        <v>0.99365759457959779</v>
      </c>
      <c r="I16010" s="35">
        <v>-0.51601889793022115</v>
      </c>
      <c r="J16010" s="35">
        <v>-7.0567694063093587</v>
      </c>
      <c r="K16010" s="35">
        <v>-1.4031884018725935</v>
      </c>
      <c r="L16010" s="35">
        <v>0</v>
      </c>
      <c r="M16010" s="35">
        <v>0</v>
      </c>
      <c r="N16010" s="35">
        <v>0</v>
      </c>
      <c r="O16010" s="35">
        <v>0</v>
      </c>
      <c r="P16010" s="36">
        <v>12</v>
      </c>
      <c r="Q16010" s="37">
        <v>105</v>
      </c>
      <c r="R16010" s="36">
        <v>13</v>
      </c>
      <c r="S16010" s="39">
        <f t="shared" si="557"/>
        <v>100</v>
      </c>
      <c r="T16010" s="34" t="s">
        <v>50</v>
      </c>
      <c r="U16010" s="12">
        <f>EXP((alpha+(beta/speed))+(ceta*LN(speed)))</f>
        <v>8.6870410989643373E-4</v>
      </c>
      <c r="V16010" s="8">
        <f t="shared" si="558"/>
        <v>100</v>
      </c>
      <c r="AB16010" s="41"/>
    </row>
    <row r="16011" spans="1:28">
      <c r="A16011" s="34" t="s">
        <v>20</v>
      </c>
      <c r="B16011" s="34" t="s">
        <v>82</v>
      </c>
      <c r="C16011" s="5" t="s">
        <v>244</v>
      </c>
      <c r="D16011" s="35" t="s">
        <v>90</v>
      </c>
      <c r="E16011" s="36" t="s">
        <v>17</v>
      </c>
      <c r="F16011" s="37">
        <v>0</v>
      </c>
      <c r="G16011" s="38">
        <v>-0.02</v>
      </c>
      <c r="H16011" s="34">
        <v>0.99085430989843004</v>
      </c>
      <c r="I16011" s="35">
        <v>10.53397969665976</v>
      </c>
      <c r="J16011" s="35">
        <v>-7.8784504254151573</v>
      </c>
      <c r="K16011" s="35">
        <v>-1.4627312887185953</v>
      </c>
      <c r="L16011" s="35">
        <v>0</v>
      </c>
      <c r="M16011" s="35">
        <v>0</v>
      </c>
      <c r="N16011" s="35">
        <v>0</v>
      </c>
      <c r="O16011" s="35">
        <v>0</v>
      </c>
      <c r="P16011" s="36">
        <v>12</v>
      </c>
      <c r="Q16011" s="37">
        <v>105</v>
      </c>
      <c r="R16011" s="36">
        <v>13</v>
      </c>
      <c r="S16011" s="39">
        <f t="shared" si="557"/>
        <v>100</v>
      </c>
      <c r="T16011" s="34" t="s">
        <v>50</v>
      </c>
      <c r="U16011" s="12">
        <f>EXP((alpha+(beta/speed))+(ceta*LN(speed)))</f>
        <v>41.225981292049433</v>
      </c>
      <c r="V16011" s="8">
        <f t="shared" si="558"/>
        <v>100</v>
      </c>
    </row>
    <row r="16012" spans="1:28">
      <c r="A16012" s="34" t="s">
        <v>20</v>
      </c>
      <c r="B16012" s="34" t="s">
        <v>82</v>
      </c>
      <c r="C16012" s="5" t="s">
        <v>244</v>
      </c>
      <c r="D16012" s="35" t="s">
        <v>90</v>
      </c>
      <c r="E16012" s="36" t="s">
        <v>15</v>
      </c>
      <c r="F16012" s="37">
        <v>50</v>
      </c>
      <c r="G16012" s="38">
        <v>-0.02</v>
      </c>
      <c r="H16012" s="34">
        <v>0.99824651412941556</v>
      </c>
      <c r="I16012" s="35">
        <v>57.521064941947984</v>
      </c>
      <c r="J16012" s="35">
        <v>0.99129715444104516</v>
      </c>
      <c r="K16012" s="35">
        <v>-1.0943844878072166</v>
      </c>
      <c r="L16012" s="35">
        <v>0</v>
      </c>
      <c r="M16012" s="35">
        <v>0</v>
      </c>
      <c r="N16012" s="35">
        <v>0</v>
      </c>
      <c r="O16012" s="35">
        <v>0</v>
      </c>
      <c r="P16012" s="36">
        <v>12</v>
      </c>
      <c r="Q16012" s="37">
        <v>105</v>
      </c>
      <c r="R16012" s="36">
        <v>0</v>
      </c>
      <c r="S16012" s="39">
        <f t="shared" si="557"/>
        <v>100</v>
      </c>
      <c r="T16012" s="34" t="s">
        <v>29</v>
      </c>
      <c r="U16012" s="12">
        <f>((alpha*(beta^speed))*(speed^ceta))</f>
        <v>0.15539745228804333</v>
      </c>
      <c r="V16012" s="8">
        <f t="shared" si="558"/>
        <v>100</v>
      </c>
    </row>
    <row r="16013" spans="1:28">
      <c r="A16013" s="34" t="s">
        <v>20</v>
      </c>
      <c r="B16013" s="34" t="s">
        <v>82</v>
      </c>
      <c r="C16013" s="5" t="s">
        <v>244</v>
      </c>
      <c r="D16013" s="35" t="s">
        <v>90</v>
      </c>
      <c r="E16013" s="36" t="s">
        <v>16</v>
      </c>
      <c r="F16013" s="37">
        <v>50</v>
      </c>
      <c r="G16013" s="38">
        <v>-0.02</v>
      </c>
      <c r="H16013" s="34">
        <v>0.99579414740751249</v>
      </c>
      <c r="I16013" s="35">
        <v>54.078553379964141</v>
      </c>
      <c r="J16013" s="35">
        <v>0.99297972527051603</v>
      </c>
      <c r="K16013" s="35">
        <v>-0.93198072636417451</v>
      </c>
      <c r="L16013" s="35">
        <v>0</v>
      </c>
      <c r="M16013" s="35">
        <v>0</v>
      </c>
      <c r="N16013" s="35">
        <v>0</v>
      </c>
      <c r="O16013" s="35">
        <v>0</v>
      </c>
      <c r="P16013" s="36">
        <v>12</v>
      </c>
      <c r="Q16013" s="37">
        <v>105</v>
      </c>
      <c r="R16013" s="36">
        <v>0</v>
      </c>
      <c r="S16013" s="39">
        <f t="shared" si="557"/>
        <v>100</v>
      </c>
      <c r="T16013" s="34" t="s">
        <v>29</v>
      </c>
      <c r="U16013" s="12">
        <f>((alpha*(beta^speed))*(speed^ceta))</f>
        <v>0.36568043585082383</v>
      </c>
      <c r="V16013" s="8">
        <f t="shared" si="558"/>
        <v>100</v>
      </c>
    </row>
    <row r="16014" spans="1:28">
      <c r="A16014" s="34" t="s">
        <v>20</v>
      </c>
      <c r="B16014" s="34" t="s">
        <v>82</v>
      </c>
      <c r="C16014" s="5" t="s">
        <v>244</v>
      </c>
      <c r="D16014" s="35" t="s">
        <v>90</v>
      </c>
      <c r="E16014" s="36" t="s">
        <v>14</v>
      </c>
      <c r="F16014" s="37">
        <v>50</v>
      </c>
      <c r="G16014" s="38">
        <v>-0.02</v>
      </c>
      <c r="H16014" s="34">
        <v>0.99707876772175663</v>
      </c>
      <c r="I16014" s="35">
        <v>1.2934046277794244</v>
      </c>
      <c r="J16014" s="35">
        <v>0.99449124738806316</v>
      </c>
      <c r="K16014" s="35">
        <v>-1.0443780386464403</v>
      </c>
      <c r="L16014" s="35">
        <v>0</v>
      </c>
      <c r="M16014" s="35">
        <v>0</v>
      </c>
      <c r="N16014" s="35">
        <v>0</v>
      </c>
      <c r="O16014" s="35">
        <v>0</v>
      </c>
      <c r="P16014" s="36">
        <v>12</v>
      </c>
      <c r="Q16014" s="37">
        <v>105</v>
      </c>
      <c r="R16014" s="36">
        <v>0</v>
      </c>
      <c r="S16014" s="39">
        <f t="shared" si="557"/>
        <v>100</v>
      </c>
      <c r="T16014" s="34" t="s">
        <v>29</v>
      </c>
      <c r="U16014" s="12">
        <f>((alpha*(beta^speed))*(speed^ceta))</f>
        <v>6.0684091462827241E-3</v>
      </c>
      <c r="V16014" s="8">
        <f t="shared" si="558"/>
        <v>100</v>
      </c>
      <c r="AB16014" s="41"/>
    </row>
    <row r="16015" spans="1:28">
      <c r="A16015" s="34" t="s">
        <v>20</v>
      </c>
      <c r="B16015" s="34" t="s">
        <v>82</v>
      </c>
      <c r="C16015" s="5" t="s">
        <v>244</v>
      </c>
      <c r="D16015" s="35" t="s">
        <v>90</v>
      </c>
      <c r="E16015" s="36" t="s">
        <v>18</v>
      </c>
      <c r="F16015" s="37">
        <v>50</v>
      </c>
      <c r="G16015" s="38">
        <v>-0.02</v>
      </c>
      <c r="H16015" s="34">
        <v>0.99223061381105182</v>
      </c>
      <c r="I16015" s="35">
        <v>-0.28664524928324814</v>
      </c>
      <c r="J16015" s="35">
        <v>-8.1346165363977896</v>
      </c>
      <c r="K16015" s="35">
        <v>-1.4540505869011573</v>
      </c>
      <c r="L16015" s="35">
        <v>0</v>
      </c>
      <c r="M16015" s="35">
        <v>0</v>
      </c>
      <c r="N16015" s="35">
        <v>0</v>
      </c>
      <c r="O16015" s="35">
        <v>0</v>
      </c>
      <c r="P16015" s="36">
        <v>12</v>
      </c>
      <c r="Q16015" s="37">
        <v>105</v>
      </c>
      <c r="R16015" s="36">
        <v>13</v>
      </c>
      <c r="S16015" s="39">
        <f t="shared" si="557"/>
        <v>100</v>
      </c>
      <c r="T16015" s="34" t="s">
        <v>50</v>
      </c>
      <c r="U16015" s="12">
        <f>EXP((alpha+(beta/speed))+(ceta*LN(speed)))</f>
        <v>8.5522854011698573E-4</v>
      </c>
      <c r="V16015" s="8">
        <f t="shared" si="558"/>
        <v>100</v>
      </c>
      <c r="AB16015" s="41"/>
    </row>
    <row r="16016" spans="1:28">
      <c r="A16016" s="34" t="s">
        <v>20</v>
      </c>
      <c r="B16016" s="34" t="s">
        <v>82</v>
      </c>
      <c r="C16016" s="5" t="s">
        <v>244</v>
      </c>
      <c r="D16016" s="35" t="s">
        <v>90</v>
      </c>
      <c r="E16016" s="36" t="s">
        <v>17</v>
      </c>
      <c r="F16016" s="37">
        <v>50</v>
      </c>
      <c r="G16016" s="38">
        <v>-0.02</v>
      </c>
      <c r="H16016" s="34">
        <v>0.98781532603358124</v>
      </c>
      <c r="I16016" s="35">
        <v>3684.8279071346365</v>
      </c>
      <c r="J16016" s="35">
        <v>0.98512261139363222</v>
      </c>
      <c r="K16016" s="35">
        <v>-0.71607921178406053</v>
      </c>
      <c r="L16016" s="35">
        <v>0</v>
      </c>
      <c r="M16016" s="35">
        <v>0</v>
      </c>
      <c r="N16016" s="35">
        <v>0</v>
      </c>
      <c r="O16016" s="35">
        <v>0</v>
      </c>
      <c r="P16016" s="36">
        <v>12</v>
      </c>
      <c r="Q16016" s="37">
        <v>105</v>
      </c>
      <c r="R16016" s="36">
        <v>0</v>
      </c>
      <c r="S16016" s="39">
        <f t="shared" si="557"/>
        <v>100</v>
      </c>
      <c r="T16016" s="34" t="s">
        <v>29</v>
      </c>
      <c r="U16016" s="12">
        <f>((alpha*(beta^speed))*(speed^ceta))</f>
        <v>30.428989842166892</v>
      </c>
      <c r="V16016" s="8">
        <f t="shared" si="558"/>
        <v>100</v>
      </c>
    </row>
    <row r="16017" spans="1:28">
      <c r="A16017" s="34" t="s">
        <v>20</v>
      </c>
      <c r="B16017" s="34" t="s">
        <v>82</v>
      </c>
      <c r="C16017" s="5" t="s">
        <v>244</v>
      </c>
      <c r="D16017" s="35" t="s">
        <v>90</v>
      </c>
      <c r="E16017" s="36" t="s">
        <v>15</v>
      </c>
      <c r="F16017" s="37">
        <v>100</v>
      </c>
      <c r="G16017" s="38">
        <v>-0.02</v>
      </c>
      <c r="H16017" s="34">
        <v>0.99761797212118497</v>
      </c>
      <c r="I16017" s="35">
        <v>49.288117336339532</v>
      </c>
      <c r="J16017" s="35">
        <v>0.98798642327145114</v>
      </c>
      <c r="K16017" s="35">
        <v>-1.0281646060329497</v>
      </c>
      <c r="L16017" s="35">
        <v>0</v>
      </c>
      <c r="M16017" s="35">
        <v>0</v>
      </c>
      <c r="N16017" s="35">
        <v>0</v>
      </c>
      <c r="O16017" s="35">
        <v>0</v>
      </c>
      <c r="P16017" s="36">
        <v>12</v>
      </c>
      <c r="Q16017" s="37">
        <v>105</v>
      </c>
      <c r="R16017" s="36">
        <v>0</v>
      </c>
      <c r="S16017" s="39">
        <f t="shared" si="557"/>
        <v>100</v>
      </c>
      <c r="T16017" s="34" t="s">
        <v>29</v>
      </c>
      <c r="U16017" s="12">
        <f>((alpha*(beta^speed))*(speed^ceta))</f>
        <v>0.12927384937590033</v>
      </c>
      <c r="V16017" s="8">
        <f t="shared" si="558"/>
        <v>100</v>
      </c>
    </row>
    <row r="16018" spans="1:28">
      <c r="A16018" s="34" t="s">
        <v>20</v>
      </c>
      <c r="B16018" s="34" t="s">
        <v>82</v>
      </c>
      <c r="C16018" s="5" t="s">
        <v>244</v>
      </c>
      <c r="D16018" s="35" t="s">
        <v>90</v>
      </c>
      <c r="E16018" s="36" t="s">
        <v>16</v>
      </c>
      <c r="F16018" s="37">
        <v>100</v>
      </c>
      <c r="G16018" s="38">
        <v>-0.02</v>
      </c>
      <c r="H16018" s="34">
        <v>0.99462542033933821</v>
      </c>
      <c r="I16018" s="35">
        <v>55.764673687195142</v>
      </c>
      <c r="J16018" s="35">
        <v>0.992733158341642</v>
      </c>
      <c r="K16018" s="35">
        <v>-0.9470220060839476</v>
      </c>
      <c r="L16018" s="35">
        <v>0</v>
      </c>
      <c r="M16018" s="35">
        <v>0</v>
      </c>
      <c r="N16018" s="35">
        <v>0</v>
      </c>
      <c r="O16018" s="35">
        <v>0</v>
      </c>
      <c r="P16018" s="36">
        <v>12</v>
      </c>
      <c r="Q16018" s="37">
        <v>105</v>
      </c>
      <c r="R16018" s="36">
        <v>0</v>
      </c>
      <c r="S16018" s="39">
        <f t="shared" si="557"/>
        <v>100</v>
      </c>
      <c r="T16018" s="34" t="s">
        <v>29</v>
      </c>
      <c r="U16018" s="12">
        <f>((alpha*(beta^speed))*(speed^ceta))</f>
        <v>0.34321633933746881</v>
      </c>
      <c r="V16018" s="8">
        <f t="shared" si="558"/>
        <v>100</v>
      </c>
    </row>
    <row r="16019" spans="1:28">
      <c r="A16019" s="34" t="s">
        <v>20</v>
      </c>
      <c r="B16019" s="34" t="s">
        <v>82</v>
      </c>
      <c r="C16019" s="5" t="s">
        <v>244</v>
      </c>
      <c r="D16019" s="35" t="s">
        <v>90</v>
      </c>
      <c r="E16019" s="36" t="s">
        <v>14</v>
      </c>
      <c r="F16019" s="37">
        <v>100</v>
      </c>
      <c r="G16019" s="38">
        <v>-0.02</v>
      </c>
      <c r="H16019" s="34">
        <v>0.99648809887505096</v>
      </c>
      <c r="I16019" s="35">
        <v>1.1013294188319505</v>
      </c>
      <c r="J16019" s="35">
        <v>0.99201318681667627</v>
      </c>
      <c r="K16019" s="35">
        <v>-0.97977382262141</v>
      </c>
      <c r="L16019" s="35">
        <v>0</v>
      </c>
      <c r="M16019" s="35">
        <v>0</v>
      </c>
      <c r="N16019" s="35">
        <v>0</v>
      </c>
      <c r="O16019" s="35">
        <v>0</v>
      </c>
      <c r="P16019" s="36">
        <v>12</v>
      </c>
      <c r="Q16019" s="37">
        <v>105</v>
      </c>
      <c r="R16019" s="36">
        <v>0</v>
      </c>
      <c r="S16019" s="39">
        <f t="shared" si="557"/>
        <v>100</v>
      </c>
      <c r="T16019" s="34" t="s">
        <v>29</v>
      </c>
      <c r="U16019" s="12">
        <f>((alpha*(beta^speed))*(speed^ceta))</f>
        <v>5.4214333289430722E-3</v>
      </c>
      <c r="V16019" s="8">
        <f t="shared" si="558"/>
        <v>100</v>
      </c>
      <c r="AB16019" s="41"/>
    </row>
    <row r="16020" spans="1:28">
      <c r="A16020" s="34" t="s">
        <v>20</v>
      </c>
      <c r="B16020" s="34" t="s">
        <v>82</v>
      </c>
      <c r="C16020" s="5" t="s">
        <v>244</v>
      </c>
      <c r="D16020" s="35" t="s">
        <v>90</v>
      </c>
      <c r="E16020" s="36" t="s">
        <v>18</v>
      </c>
      <c r="F16020" s="37">
        <v>100</v>
      </c>
      <c r="G16020" s="38">
        <v>-0.02</v>
      </c>
      <c r="H16020" s="34">
        <v>0.99070937261270309</v>
      </c>
      <c r="I16020" s="35">
        <v>-5.6987249331099367E-2</v>
      </c>
      <c r="J16020" s="35">
        <v>-9.3732990647168553</v>
      </c>
      <c r="K16020" s="35">
        <v>-1.5016713817107328</v>
      </c>
      <c r="L16020" s="35">
        <v>0</v>
      </c>
      <c r="M16020" s="35">
        <v>0</v>
      </c>
      <c r="N16020" s="35">
        <v>0</v>
      </c>
      <c r="O16020" s="35">
        <v>0</v>
      </c>
      <c r="P16020" s="36">
        <v>12</v>
      </c>
      <c r="Q16020" s="37">
        <v>105</v>
      </c>
      <c r="R16020" s="36">
        <v>13</v>
      </c>
      <c r="S16020" s="39">
        <f t="shared" si="557"/>
        <v>100</v>
      </c>
      <c r="T16020" s="34" t="s">
        <v>50</v>
      </c>
      <c r="U16020" s="12">
        <f>EXP((alpha+(beta/speed))+(ceta*LN(speed)))</f>
        <v>8.5349359838626272E-4</v>
      </c>
      <c r="V16020" s="8">
        <f t="shared" si="558"/>
        <v>100</v>
      </c>
      <c r="AB16020" s="41"/>
    </row>
    <row r="16021" spans="1:28">
      <c r="A16021" s="34" t="s">
        <v>20</v>
      </c>
      <c r="B16021" s="34" t="s">
        <v>82</v>
      </c>
      <c r="C16021" s="5" t="s">
        <v>244</v>
      </c>
      <c r="D16021" s="35" t="s">
        <v>90</v>
      </c>
      <c r="E16021" s="36" t="s">
        <v>17</v>
      </c>
      <c r="F16021" s="37">
        <v>100</v>
      </c>
      <c r="G16021" s="38">
        <v>-0.02</v>
      </c>
      <c r="H16021" s="34">
        <v>0.98412304475841894</v>
      </c>
      <c r="I16021" s="35">
        <v>2990.1044449060919</v>
      </c>
      <c r="J16021" s="35">
        <v>0.98169903229116695</v>
      </c>
      <c r="K16021" s="35">
        <v>-0.61428479447625306</v>
      </c>
      <c r="L16021" s="35">
        <v>0</v>
      </c>
      <c r="M16021" s="35">
        <v>0</v>
      </c>
      <c r="N16021" s="35">
        <v>0</v>
      </c>
      <c r="O16021" s="35">
        <v>0</v>
      </c>
      <c r="P16021" s="36">
        <v>12</v>
      </c>
      <c r="Q16021" s="37">
        <v>105</v>
      </c>
      <c r="R16021" s="36">
        <v>0</v>
      </c>
      <c r="S16021" s="39">
        <f t="shared" si="557"/>
        <v>100</v>
      </c>
      <c r="T16021" s="34" t="s">
        <v>29</v>
      </c>
      <c r="U16021" s="12">
        <f>((alpha*(beta^speed))*(speed^ceta))</f>
        <v>27.858200424287329</v>
      </c>
      <c r="V16021" s="8">
        <f t="shared" si="558"/>
        <v>100</v>
      </c>
    </row>
    <row r="16022" spans="1:28">
      <c r="A16022" s="34" t="s">
        <v>20</v>
      </c>
      <c r="B16022" s="34" t="s">
        <v>82</v>
      </c>
      <c r="C16022" s="5" t="s">
        <v>244</v>
      </c>
      <c r="D16022" s="35" t="s">
        <v>90</v>
      </c>
      <c r="E16022" s="36" t="s">
        <v>15</v>
      </c>
      <c r="F16022" s="37">
        <v>0</v>
      </c>
      <c r="G16022" s="38">
        <v>0.02</v>
      </c>
      <c r="H16022" s="34">
        <v>0.99898665177213275</v>
      </c>
      <c r="I16022" s="35">
        <v>45.97236893450102</v>
      </c>
      <c r="J16022" s="35">
        <v>1.0079776253262236</v>
      </c>
      <c r="K16022" s="35">
        <v>-1.0063646552587644</v>
      </c>
      <c r="L16022" s="35">
        <v>0</v>
      </c>
      <c r="M16022" s="35">
        <v>0</v>
      </c>
      <c r="N16022" s="35">
        <v>0</v>
      </c>
      <c r="O16022" s="35">
        <v>0</v>
      </c>
      <c r="P16022" s="36">
        <v>12</v>
      </c>
      <c r="Q16022" s="37">
        <v>105</v>
      </c>
      <c r="R16022" s="36">
        <v>0</v>
      </c>
      <c r="S16022" s="39">
        <f t="shared" si="557"/>
        <v>100</v>
      </c>
      <c r="T16022" s="34" t="s">
        <v>29</v>
      </c>
      <c r="U16022" s="12">
        <f>((alpha*(beta^speed))*(speed^ceta))</f>
        <v>0.98822711380986161</v>
      </c>
      <c r="V16022" s="8">
        <f t="shared" si="558"/>
        <v>100</v>
      </c>
    </row>
    <row r="16023" spans="1:28">
      <c r="A16023" s="34" t="s">
        <v>20</v>
      </c>
      <c r="B16023" s="34" t="s">
        <v>82</v>
      </c>
      <c r="C16023" s="5" t="s">
        <v>244</v>
      </c>
      <c r="D16023" s="35" t="s">
        <v>90</v>
      </c>
      <c r="E16023" s="36" t="s">
        <v>16</v>
      </c>
      <c r="F16023" s="37">
        <v>0</v>
      </c>
      <c r="G16023" s="38">
        <v>0.02</v>
      </c>
      <c r="H16023" s="34">
        <v>0.99893946676393708</v>
      </c>
      <c r="I16023" s="35">
        <v>0.34400773996277773</v>
      </c>
      <c r="J16023" s="35">
        <v>35.656091282559288</v>
      </c>
      <c r="K16023" s="35">
        <v>0.22805337964577432</v>
      </c>
      <c r="L16023" s="35">
        <v>0.54406126100277707</v>
      </c>
      <c r="M16023" s="35">
        <v>9.9242840157864817E-2</v>
      </c>
      <c r="N16023" s="35">
        <v>0</v>
      </c>
      <c r="O16023" s="35">
        <v>0</v>
      </c>
      <c r="P16023" s="36">
        <v>12</v>
      </c>
      <c r="Q16023" s="37">
        <v>105</v>
      </c>
      <c r="R16023" s="36">
        <v>10</v>
      </c>
      <c r="S16023" s="39">
        <f t="shared" si="557"/>
        <v>100</v>
      </c>
      <c r="T16023" s="34" t="s">
        <v>44</v>
      </c>
      <c r="U16023" s="12">
        <f>(alpha+(beta/(1+EXP((((-1)*ceta)+(delta*LN(speed)))+(epsilon*speed)))))</f>
        <v>0.34418679624768939</v>
      </c>
      <c r="V16023" s="8">
        <f t="shared" si="558"/>
        <v>100</v>
      </c>
    </row>
    <row r="16024" spans="1:28">
      <c r="A16024" s="34" t="s">
        <v>20</v>
      </c>
      <c r="B16024" s="34" t="s">
        <v>82</v>
      </c>
      <c r="C16024" s="5" t="s">
        <v>244</v>
      </c>
      <c r="D16024" s="35" t="s">
        <v>90</v>
      </c>
      <c r="E16024" s="36" t="s">
        <v>14</v>
      </c>
      <c r="F16024" s="37">
        <v>0</v>
      </c>
      <c r="G16024" s="38">
        <v>0.02</v>
      </c>
      <c r="H16024" s="34">
        <v>0.99863672229720712</v>
      </c>
      <c r="I16024" s="35">
        <v>1.0565778707989872</v>
      </c>
      <c r="J16024" s="35">
        <v>0.73704277181331401</v>
      </c>
      <c r="K16024" s="35">
        <v>-3.9798933292572889E-3</v>
      </c>
      <c r="L16024" s="35">
        <v>0</v>
      </c>
      <c r="M16024" s="35">
        <v>0</v>
      </c>
      <c r="N16024" s="35">
        <v>0</v>
      </c>
      <c r="O16024" s="35">
        <v>0</v>
      </c>
      <c r="P16024" s="36">
        <v>12</v>
      </c>
      <c r="Q16024" s="37">
        <v>105</v>
      </c>
      <c r="R16024" s="36">
        <v>5</v>
      </c>
      <c r="S16024" s="39">
        <f t="shared" si="557"/>
        <v>100</v>
      </c>
      <c r="T16024" s="34" t="s">
        <v>36</v>
      </c>
      <c r="U16024" s="12">
        <f>(1/(((ceta*(speed^2))+(beta*speed))+alpha))</f>
        <v>2.8602546704304978E-2</v>
      </c>
      <c r="V16024" s="8">
        <f t="shared" si="558"/>
        <v>100</v>
      </c>
      <c r="AB16024" s="41"/>
    </row>
    <row r="16025" spans="1:28">
      <c r="A16025" s="34" t="s">
        <v>20</v>
      </c>
      <c r="B16025" s="34" t="s">
        <v>82</v>
      </c>
      <c r="C16025" s="5" t="s">
        <v>244</v>
      </c>
      <c r="D16025" s="35" t="s">
        <v>90</v>
      </c>
      <c r="E16025" s="36" t="s">
        <v>18</v>
      </c>
      <c r="F16025" s="37">
        <v>0</v>
      </c>
      <c r="G16025" s="38">
        <v>0.02</v>
      </c>
      <c r="H16025" s="34">
        <v>0.99289266470196158</v>
      </c>
      <c r="I16025" s="35">
        <v>8.4858068713143206E-2</v>
      </c>
      <c r="J16025" s="35">
        <v>1.0081615540199591</v>
      </c>
      <c r="K16025" s="35">
        <v>-0.77187503385478062</v>
      </c>
      <c r="L16025" s="35">
        <v>0</v>
      </c>
      <c r="M16025" s="35">
        <v>0</v>
      </c>
      <c r="N16025" s="35">
        <v>0</v>
      </c>
      <c r="O16025" s="35">
        <v>0</v>
      </c>
      <c r="P16025" s="36">
        <v>12</v>
      </c>
      <c r="Q16025" s="37">
        <v>105</v>
      </c>
      <c r="R16025" s="36">
        <v>0</v>
      </c>
      <c r="S16025" s="39">
        <f t="shared" si="557"/>
        <v>100</v>
      </c>
      <c r="T16025" s="34" t="s">
        <v>29</v>
      </c>
      <c r="U16025" s="12">
        <f>((alpha*(beta^speed))*(speed^ceta))</f>
        <v>5.4696085620975056E-3</v>
      </c>
      <c r="V16025" s="8">
        <f t="shared" si="558"/>
        <v>100</v>
      </c>
      <c r="AB16025" s="41"/>
    </row>
    <row r="16026" spans="1:28">
      <c r="A16026" s="34" t="s">
        <v>20</v>
      </c>
      <c r="B16026" s="34" t="s">
        <v>82</v>
      </c>
      <c r="C16026" s="5" t="s">
        <v>244</v>
      </c>
      <c r="D16026" s="35" t="s">
        <v>90</v>
      </c>
      <c r="E16026" s="36" t="s">
        <v>17</v>
      </c>
      <c r="F16026" s="37">
        <v>0</v>
      </c>
      <c r="G16026" s="38">
        <v>0.02</v>
      </c>
      <c r="H16026" s="34">
        <v>0.99590946815850767</v>
      </c>
      <c r="I16026" s="35">
        <v>4093.1442940997713</v>
      </c>
      <c r="J16026" s="35">
        <v>1.0084844533538126</v>
      </c>
      <c r="K16026" s="35">
        <v>-0.70285090342206202</v>
      </c>
      <c r="L16026" s="35">
        <v>0</v>
      </c>
      <c r="M16026" s="35">
        <v>0</v>
      </c>
      <c r="N16026" s="35">
        <v>0</v>
      </c>
      <c r="O16026" s="35">
        <v>0</v>
      </c>
      <c r="P16026" s="36">
        <v>12</v>
      </c>
      <c r="Q16026" s="37">
        <v>105</v>
      </c>
      <c r="R16026" s="36">
        <v>0</v>
      </c>
      <c r="S16026" s="39">
        <f t="shared" si="557"/>
        <v>100</v>
      </c>
      <c r="T16026" s="34" t="s">
        <v>29</v>
      </c>
      <c r="U16026" s="12">
        <f>((alpha*(beta^speed))*(speed^ceta))</f>
        <v>374.34842152515182</v>
      </c>
      <c r="V16026" s="8">
        <f t="shared" si="558"/>
        <v>100</v>
      </c>
    </row>
    <row r="16027" spans="1:28">
      <c r="A16027" s="34" t="s">
        <v>20</v>
      </c>
      <c r="B16027" s="34" t="s">
        <v>82</v>
      </c>
      <c r="C16027" s="5" t="s">
        <v>244</v>
      </c>
      <c r="D16027" s="35" t="s">
        <v>90</v>
      </c>
      <c r="E16027" s="36" t="s">
        <v>15</v>
      </c>
      <c r="F16027" s="37">
        <v>50</v>
      </c>
      <c r="G16027" s="38">
        <v>0.02</v>
      </c>
      <c r="H16027" s="34">
        <v>0.99871131099445187</v>
      </c>
      <c r="I16027" s="35">
        <v>0.9110700955206632</v>
      </c>
      <c r="J16027" s="35">
        <v>57.743989307528089</v>
      </c>
      <c r="K16027" s="35">
        <v>8.7011429074861424E-2</v>
      </c>
      <c r="L16027" s="35">
        <v>1.1294555339672214</v>
      </c>
      <c r="M16027" s="35">
        <v>7.2065027367532106E-3</v>
      </c>
      <c r="N16027" s="35">
        <v>0</v>
      </c>
      <c r="O16027" s="35">
        <v>0</v>
      </c>
      <c r="P16027" s="36">
        <v>12</v>
      </c>
      <c r="Q16027" s="37">
        <v>105</v>
      </c>
      <c r="R16027" s="36">
        <v>10</v>
      </c>
      <c r="S16027" s="39">
        <f t="shared" si="557"/>
        <v>100</v>
      </c>
      <c r="T16027" s="34" t="s">
        <v>44</v>
      </c>
      <c r="U16027" s="12">
        <f>(alpha+(beta/(1+EXP((((-1)*ceta)+(delta*LN(speed)))+(epsilon*speed)))))</f>
        <v>1.0793925498774413</v>
      </c>
      <c r="V16027" s="8">
        <f t="shared" si="558"/>
        <v>100</v>
      </c>
    </row>
    <row r="16028" spans="1:28">
      <c r="A16028" s="34" t="s">
        <v>20</v>
      </c>
      <c r="B16028" s="34" t="s">
        <v>82</v>
      </c>
      <c r="C16028" s="5" t="s">
        <v>244</v>
      </c>
      <c r="D16028" s="35" t="s">
        <v>90</v>
      </c>
      <c r="E16028" s="36" t="s">
        <v>16</v>
      </c>
      <c r="F16028" s="37">
        <v>50</v>
      </c>
      <c r="G16028" s="38">
        <v>0.02</v>
      </c>
      <c r="H16028" s="34">
        <v>0.99830593075753526</v>
      </c>
      <c r="I16028" s="35">
        <v>0.40369907738484584</v>
      </c>
      <c r="J16028" s="35">
        <v>42.410875150152684</v>
      </c>
      <c r="K16028" s="35">
        <v>0.54616741870426966</v>
      </c>
      <c r="L16028" s="35">
        <v>0.75056259690179283</v>
      </c>
      <c r="M16028" s="35">
        <v>0.11235555394294387</v>
      </c>
      <c r="N16028" s="35">
        <v>0</v>
      </c>
      <c r="O16028" s="35">
        <v>0</v>
      </c>
      <c r="P16028" s="36">
        <v>12</v>
      </c>
      <c r="Q16028" s="37">
        <v>105</v>
      </c>
      <c r="R16028" s="36">
        <v>10</v>
      </c>
      <c r="S16028" s="39">
        <f t="shared" si="557"/>
        <v>100</v>
      </c>
      <c r="T16028" s="34" t="s">
        <v>44</v>
      </c>
      <c r="U16028" s="12">
        <f>(alpha+(beta/(1+EXP((((-1)*ceta)+(delta*LN(speed)))+(epsilon*speed)))))</f>
        <v>0.40372955700255747</v>
      </c>
      <c r="V16028" s="8">
        <f t="shared" si="558"/>
        <v>100</v>
      </c>
    </row>
    <row r="16029" spans="1:28">
      <c r="A16029" s="34" t="s">
        <v>20</v>
      </c>
      <c r="B16029" s="34" t="s">
        <v>82</v>
      </c>
      <c r="C16029" s="5" t="s">
        <v>244</v>
      </c>
      <c r="D16029" s="35" t="s">
        <v>90</v>
      </c>
      <c r="E16029" s="36" t="s">
        <v>14</v>
      </c>
      <c r="F16029" s="37">
        <v>50</v>
      </c>
      <c r="G16029" s="38">
        <v>0.02</v>
      </c>
      <c r="H16029" s="34">
        <v>0.99818582099760478</v>
      </c>
      <c r="I16029" s="35">
        <v>1.4112366969480934</v>
      </c>
      <c r="J16029" s="35">
        <v>0.69587783015069393</v>
      </c>
      <c r="K16029" s="35">
        <v>-4.0774009002949151E-3</v>
      </c>
      <c r="L16029" s="35">
        <v>0</v>
      </c>
      <c r="M16029" s="35">
        <v>0</v>
      </c>
      <c r="N16029" s="35">
        <v>0</v>
      </c>
      <c r="O16029" s="35">
        <v>0</v>
      </c>
      <c r="P16029" s="36">
        <v>12</v>
      </c>
      <c r="Q16029" s="37">
        <v>105</v>
      </c>
      <c r="R16029" s="36">
        <v>5</v>
      </c>
      <c r="S16029" s="39">
        <f t="shared" si="557"/>
        <v>100</v>
      </c>
      <c r="T16029" s="34" t="s">
        <v>36</v>
      </c>
      <c r="U16029" s="12">
        <f>(1/(((ceta*(speed^2))+(beta*speed))+alpha))</f>
        <v>3.3085182653052707E-2</v>
      </c>
      <c r="V16029" s="8">
        <f t="shared" si="558"/>
        <v>100</v>
      </c>
      <c r="AB16029" s="41"/>
    </row>
    <row r="16030" spans="1:28">
      <c r="A16030" s="34" t="s">
        <v>20</v>
      </c>
      <c r="B16030" s="34" t="s">
        <v>82</v>
      </c>
      <c r="C16030" s="5" t="s">
        <v>244</v>
      </c>
      <c r="D16030" s="35" t="s">
        <v>90</v>
      </c>
      <c r="E16030" s="36" t="s">
        <v>18</v>
      </c>
      <c r="F16030" s="37">
        <v>50</v>
      </c>
      <c r="G16030" s="38">
        <v>0.02</v>
      </c>
      <c r="H16030" s="34">
        <v>0.99093699351557651</v>
      </c>
      <c r="I16030" s="35">
        <v>5.7967068224407045E-3</v>
      </c>
      <c r="J16030" s="35">
        <v>-4.5913135614235594E-2</v>
      </c>
      <c r="K16030" s="35">
        <v>0.11749482124720025</v>
      </c>
      <c r="L16030" s="35">
        <v>-1.0144756917309632</v>
      </c>
      <c r="M16030" s="35">
        <v>0</v>
      </c>
      <c r="N16030" s="35">
        <v>0</v>
      </c>
      <c r="O16030" s="35">
        <v>0</v>
      </c>
      <c r="P16030" s="36">
        <v>12</v>
      </c>
      <c r="Q16030" s="37">
        <v>105</v>
      </c>
      <c r="R16030" s="36">
        <v>1</v>
      </c>
      <c r="S16030" s="39">
        <f t="shared" si="557"/>
        <v>100</v>
      </c>
      <c r="T16030" s="34" t="s">
        <v>30</v>
      </c>
      <c r="U16030" s="12">
        <f>((alpha*(speed^beta))+(ceta*(speed^delta)))</f>
        <v>5.7911445130961478E-3</v>
      </c>
      <c r="V16030" s="8">
        <f t="shared" si="558"/>
        <v>100</v>
      </c>
      <c r="AB16030" s="41"/>
    </row>
    <row r="16031" spans="1:28">
      <c r="A16031" s="34" t="s">
        <v>20</v>
      </c>
      <c r="B16031" s="34" t="s">
        <v>82</v>
      </c>
      <c r="C16031" s="5" t="s">
        <v>244</v>
      </c>
      <c r="D16031" s="35" t="s">
        <v>90</v>
      </c>
      <c r="E16031" s="36" t="s">
        <v>17</v>
      </c>
      <c r="F16031" s="37">
        <v>50</v>
      </c>
      <c r="G16031" s="38">
        <v>0.02</v>
      </c>
      <c r="H16031" s="34">
        <v>0.99408367377695883</v>
      </c>
      <c r="I16031" s="35">
        <v>3791.0333474757449</v>
      </c>
      <c r="J16031" s="35">
        <v>1.0076408954026697</v>
      </c>
      <c r="K16031" s="35">
        <v>-0.63891918588233265</v>
      </c>
      <c r="L16031" s="35">
        <v>0</v>
      </c>
      <c r="M16031" s="35">
        <v>0</v>
      </c>
      <c r="N16031" s="35">
        <v>0</v>
      </c>
      <c r="O16031" s="35">
        <v>0</v>
      </c>
      <c r="P16031" s="36">
        <v>12</v>
      </c>
      <c r="Q16031" s="37">
        <v>105</v>
      </c>
      <c r="R16031" s="36">
        <v>0</v>
      </c>
      <c r="S16031" s="39">
        <f t="shared" si="557"/>
        <v>100</v>
      </c>
      <c r="T16031" s="34" t="s">
        <v>29</v>
      </c>
      <c r="U16031" s="12">
        <f>((alpha*(beta^speed))*(speed^ceta))</f>
        <v>428.05320017946605</v>
      </c>
      <c r="V16031" s="8">
        <f t="shared" si="558"/>
        <v>100</v>
      </c>
    </row>
    <row r="16032" spans="1:28">
      <c r="A16032" s="34" t="s">
        <v>20</v>
      </c>
      <c r="B16032" s="34" t="s">
        <v>82</v>
      </c>
      <c r="C16032" s="5" t="s">
        <v>244</v>
      </c>
      <c r="D16032" s="35" t="s">
        <v>90</v>
      </c>
      <c r="E16032" s="36" t="s">
        <v>15</v>
      </c>
      <c r="F16032" s="37">
        <v>100</v>
      </c>
      <c r="G16032" s="38">
        <v>0.02</v>
      </c>
      <c r="H16032" s="34">
        <v>0.99850513639191307</v>
      </c>
      <c r="I16032" s="35">
        <v>4.6187416594943604</v>
      </c>
      <c r="J16032" s="35">
        <v>-0.33658808365264864</v>
      </c>
      <c r="K16032" s="35">
        <v>83.351626196196037</v>
      </c>
      <c r="L16032" s="35">
        <v>-1.4479209233504378</v>
      </c>
      <c r="M16032" s="35">
        <v>0</v>
      </c>
      <c r="N16032" s="35">
        <v>0</v>
      </c>
      <c r="O16032" s="35">
        <v>0</v>
      </c>
      <c r="P16032" s="36">
        <v>12</v>
      </c>
      <c r="Q16032" s="37">
        <v>105</v>
      </c>
      <c r="R16032" s="36">
        <v>1</v>
      </c>
      <c r="S16032" s="39">
        <f t="shared" si="557"/>
        <v>100</v>
      </c>
      <c r="T16032" s="34" t="s">
        <v>30</v>
      </c>
      <c r="U16032" s="12">
        <f>((alpha*(speed^beta))+(ceta*(speed^delta)))</f>
        <v>1.0862170369613851</v>
      </c>
      <c r="V16032" s="8">
        <f t="shared" si="558"/>
        <v>100</v>
      </c>
    </row>
    <row r="16033" spans="1:28">
      <c r="A16033" s="34" t="s">
        <v>20</v>
      </c>
      <c r="B16033" s="34" t="s">
        <v>82</v>
      </c>
      <c r="C16033" s="5" t="s">
        <v>244</v>
      </c>
      <c r="D16033" s="35" t="s">
        <v>90</v>
      </c>
      <c r="E16033" s="36" t="s">
        <v>16</v>
      </c>
      <c r="F16033" s="37">
        <v>100</v>
      </c>
      <c r="G16033" s="38">
        <v>0.02</v>
      </c>
      <c r="H16033" s="34">
        <v>0.99818838097188589</v>
      </c>
      <c r="I16033" s="35">
        <v>-2.8511520757071249</v>
      </c>
      <c r="J16033" s="35">
        <v>35.993253731615766</v>
      </c>
      <c r="K16033" s="35">
        <v>0.35566181062908192</v>
      </c>
      <c r="L16033" s="35">
        <v>0</v>
      </c>
      <c r="M16033" s="35">
        <v>0</v>
      </c>
      <c r="N16033" s="35">
        <v>0</v>
      </c>
      <c r="O16033" s="35">
        <v>0</v>
      </c>
      <c r="P16033" s="36">
        <v>12</v>
      </c>
      <c r="Q16033" s="37">
        <v>105</v>
      </c>
      <c r="R16033" s="36">
        <v>13</v>
      </c>
      <c r="S16033" s="39">
        <f t="shared" si="557"/>
        <v>100</v>
      </c>
      <c r="T16033" s="34" t="s">
        <v>50</v>
      </c>
      <c r="U16033" s="12">
        <f>EXP((alpha+(beta/speed))+(ceta*LN(speed)))</f>
        <v>0.42599129304319744</v>
      </c>
      <c r="V16033" s="8">
        <f t="shared" si="558"/>
        <v>100</v>
      </c>
    </row>
    <row r="16034" spans="1:28">
      <c r="A16034" s="34" t="s">
        <v>20</v>
      </c>
      <c r="B16034" s="34" t="s">
        <v>82</v>
      </c>
      <c r="C16034" s="5" t="s">
        <v>244</v>
      </c>
      <c r="D16034" s="35" t="s">
        <v>90</v>
      </c>
      <c r="E16034" s="36" t="s">
        <v>14</v>
      </c>
      <c r="F16034" s="37">
        <v>100</v>
      </c>
      <c r="G16034" s="38">
        <v>0.02</v>
      </c>
      <c r="H16034" s="34">
        <v>0.99771076850653506</v>
      </c>
      <c r="I16034" s="35">
        <v>1.7699693879169009</v>
      </c>
      <c r="J16034" s="35">
        <v>0.65172055339196133</v>
      </c>
      <c r="K16034" s="35">
        <v>-4.1382529061114153E-3</v>
      </c>
      <c r="L16034" s="35">
        <v>0</v>
      </c>
      <c r="M16034" s="35">
        <v>0</v>
      </c>
      <c r="N16034" s="35">
        <v>0</v>
      </c>
      <c r="O16034" s="35">
        <v>0</v>
      </c>
      <c r="P16034" s="36">
        <v>12</v>
      </c>
      <c r="Q16034" s="37">
        <v>105</v>
      </c>
      <c r="R16034" s="36">
        <v>5</v>
      </c>
      <c r="S16034" s="39">
        <f t="shared" si="557"/>
        <v>100</v>
      </c>
      <c r="T16034" s="34" t="s">
        <v>36</v>
      </c>
      <c r="U16034" s="12">
        <f>(1/(((ceta*(speed^2))+(beta*speed))+alpha))</f>
        <v>3.9124402651272712E-2</v>
      </c>
      <c r="V16034" s="8">
        <f t="shared" si="558"/>
        <v>100</v>
      </c>
      <c r="AB16034" s="41"/>
    </row>
    <row r="16035" spans="1:28">
      <c r="A16035" s="34" t="s">
        <v>20</v>
      </c>
      <c r="B16035" s="34" t="s">
        <v>82</v>
      </c>
      <c r="C16035" s="5" t="s">
        <v>244</v>
      </c>
      <c r="D16035" s="35" t="s">
        <v>90</v>
      </c>
      <c r="E16035" s="36" t="s">
        <v>18</v>
      </c>
      <c r="F16035" s="37">
        <v>100</v>
      </c>
      <c r="G16035" s="38">
        <v>0.02</v>
      </c>
      <c r="H16035" s="34">
        <v>0.99000403143745574</v>
      </c>
      <c r="I16035" s="35">
        <v>-3.705995520396498</v>
      </c>
      <c r="J16035" s="35">
        <v>4.014126571560487</v>
      </c>
      <c r="K16035" s="35">
        <v>-0.3199970639673001</v>
      </c>
      <c r="L16035" s="35">
        <v>0</v>
      </c>
      <c r="M16035" s="35">
        <v>0</v>
      </c>
      <c r="N16035" s="35">
        <v>0</v>
      </c>
      <c r="O16035" s="35">
        <v>0</v>
      </c>
      <c r="P16035" s="36">
        <v>12</v>
      </c>
      <c r="Q16035" s="37">
        <v>105</v>
      </c>
      <c r="R16035" s="36">
        <v>13</v>
      </c>
      <c r="S16035" s="39">
        <f t="shared" si="557"/>
        <v>100</v>
      </c>
      <c r="T16035" s="34" t="s">
        <v>50</v>
      </c>
      <c r="U16035" s="12">
        <f>EXP((alpha+(beta/speed))+(ceta*LN(speed)))</f>
        <v>5.8606474610264064E-3</v>
      </c>
      <c r="V16035" s="8">
        <f t="shared" si="558"/>
        <v>100</v>
      </c>
      <c r="AB16035" s="41"/>
    </row>
    <row r="16036" spans="1:28">
      <c r="A16036" s="34" t="s">
        <v>20</v>
      </c>
      <c r="B16036" s="34" t="s">
        <v>82</v>
      </c>
      <c r="C16036" s="5" t="s">
        <v>244</v>
      </c>
      <c r="D16036" s="35" t="s">
        <v>90</v>
      </c>
      <c r="E16036" s="36" t="s">
        <v>17</v>
      </c>
      <c r="F16036" s="37">
        <v>100</v>
      </c>
      <c r="G16036" s="38">
        <v>0.02</v>
      </c>
      <c r="H16036" s="34">
        <v>0.99203341085642693</v>
      </c>
      <c r="I16036" s="35">
        <v>3582.567170968046</v>
      </c>
      <c r="J16036" s="35">
        <v>1.0068304876772534</v>
      </c>
      <c r="K16036" s="35">
        <v>-0.5845662615997258</v>
      </c>
      <c r="L16036" s="35">
        <v>0</v>
      </c>
      <c r="M16036" s="35">
        <v>0</v>
      </c>
      <c r="N16036" s="35">
        <v>0</v>
      </c>
      <c r="O16036" s="35">
        <v>0</v>
      </c>
      <c r="P16036" s="36">
        <v>12</v>
      </c>
      <c r="Q16036" s="37">
        <v>105</v>
      </c>
      <c r="R16036" s="36">
        <v>0</v>
      </c>
      <c r="S16036" s="39">
        <f t="shared" si="557"/>
        <v>100</v>
      </c>
      <c r="T16036" s="34" t="s">
        <v>29</v>
      </c>
      <c r="U16036" s="12">
        <f>((alpha*(beta^speed))*(speed^ceta))</f>
        <v>479.39953296934857</v>
      </c>
      <c r="V16036" s="8">
        <f t="shared" si="558"/>
        <v>100</v>
      </c>
    </row>
    <row r="16037" spans="1:28">
      <c r="A16037" s="34" t="s">
        <v>20</v>
      </c>
      <c r="B16037" s="34" t="s">
        <v>82</v>
      </c>
      <c r="C16037" s="5" t="s">
        <v>244</v>
      </c>
      <c r="D16037" s="35" t="s">
        <v>90</v>
      </c>
      <c r="E16037" s="36" t="s">
        <v>15</v>
      </c>
      <c r="F16037" s="37">
        <v>0</v>
      </c>
      <c r="G16037" s="38">
        <v>0.04</v>
      </c>
      <c r="H16037" s="34">
        <v>0.99790784463839011</v>
      </c>
      <c r="I16037" s="35">
        <v>247.3997013621985</v>
      </c>
      <c r="J16037" s="35">
        <v>-2.0256672919835981</v>
      </c>
      <c r="K16037" s="35">
        <v>8.7270731962233086</v>
      </c>
      <c r="L16037" s="35">
        <v>-0.43476412109507812</v>
      </c>
      <c r="M16037" s="35">
        <v>0</v>
      </c>
      <c r="N16037" s="35">
        <v>0</v>
      </c>
      <c r="O16037" s="35">
        <v>0</v>
      </c>
      <c r="P16037" s="36">
        <v>12</v>
      </c>
      <c r="Q16037" s="37">
        <v>104</v>
      </c>
      <c r="R16037" s="36">
        <v>1</v>
      </c>
      <c r="S16037" s="39">
        <f t="shared" si="557"/>
        <v>100</v>
      </c>
      <c r="T16037" s="34" t="s">
        <v>30</v>
      </c>
      <c r="U16037" s="12">
        <f>((alpha*(speed^beta))+(ceta*(speed^delta)))</f>
        <v>1.2005111462049141</v>
      </c>
      <c r="V16037" s="8">
        <f t="shared" si="558"/>
        <v>100</v>
      </c>
    </row>
    <row r="16038" spans="1:28">
      <c r="A16038" s="34" t="s">
        <v>20</v>
      </c>
      <c r="B16038" s="34" t="s">
        <v>82</v>
      </c>
      <c r="C16038" s="5" t="s">
        <v>244</v>
      </c>
      <c r="D16038" s="35" t="s">
        <v>90</v>
      </c>
      <c r="E16038" s="36" t="s">
        <v>16</v>
      </c>
      <c r="F16038" s="37">
        <v>0</v>
      </c>
      <c r="G16038" s="38">
        <v>0.04</v>
      </c>
      <c r="H16038" s="34">
        <v>0.99907015015213219</v>
      </c>
      <c r="I16038" s="35">
        <v>-3.9193200142378291</v>
      </c>
      <c r="J16038" s="35">
        <v>40.315256545186955</v>
      </c>
      <c r="K16038" s="35">
        <v>0.63061141348008976</v>
      </c>
      <c r="L16038" s="35">
        <v>0</v>
      </c>
      <c r="M16038" s="35">
        <v>0</v>
      </c>
      <c r="N16038" s="35">
        <v>0</v>
      </c>
      <c r="O16038" s="35">
        <v>0</v>
      </c>
      <c r="P16038" s="36">
        <v>12</v>
      </c>
      <c r="Q16038" s="37">
        <v>104</v>
      </c>
      <c r="R16038" s="36">
        <v>13</v>
      </c>
      <c r="S16038" s="39">
        <f t="shared" si="557"/>
        <v>100</v>
      </c>
      <c r="T16038" s="34" t="s">
        <v>50</v>
      </c>
      <c r="U16038" s="12">
        <f>EXP((alpha+(beta/speed))+(ceta*LN(speed)))</f>
        <v>0.54221397453596243</v>
      </c>
      <c r="V16038" s="8">
        <f t="shared" si="558"/>
        <v>100</v>
      </c>
    </row>
    <row r="16039" spans="1:28">
      <c r="A16039" s="34" t="s">
        <v>20</v>
      </c>
      <c r="B16039" s="34" t="s">
        <v>82</v>
      </c>
      <c r="C16039" s="5" t="s">
        <v>244</v>
      </c>
      <c r="D16039" s="35" t="s">
        <v>90</v>
      </c>
      <c r="E16039" s="36" t="s">
        <v>14</v>
      </c>
      <c r="F16039" s="37">
        <v>0</v>
      </c>
      <c r="G16039" s="38">
        <v>0.04</v>
      </c>
      <c r="H16039" s="34">
        <v>0.99748273574298085</v>
      </c>
      <c r="I16039" s="35">
        <v>1.1940157556387638</v>
      </c>
      <c r="J16039" s="35">
        <v>1.0126777084321505</v>
      </c>
      <c r="K16039" s="35">
        <v>-0.9947073956421687</v>
      </c>
      <c r="L16039" s="35">
        <v>0</v>
      </c>
      <c r="M16039" s="35">
        <v>0</v>
      </c>
      <c r="N16039" s="35">
        <v>0</v>
      </c>
      <c r="O16039" s="35">
        <v>0</v>
      </c>
      <c r="P16039" s="36">
        <v>12</v>
      </c>
      <c r="Q16039" s="37">
        <v>104</v>
      </c>
      <c r="R16039" s="36">
        <v>0</v>
      </c>
      <c r="S16039" s="39">
        <f t="shared" si="557"/>
        <v>100</v>
      </c>
      <c r="T16039" s="34" t="s">
        <v>29</v>
      </c>
      <c r="U16039" s="12">
        <f>((alpha*(beta^speed))*(speed^ceta))</f>
        <v>4.3124123788941475E-2</v>
      </c>
      <c r="V16039" s="8">
        <f t="shared" si="558"/>
        <v>100</v>
      </c>
      <c r="AB16039" s="41"/>
    </row>
    <row r="16040" spans="1:28">
      <c r="A16040" s="34" t="s">
        <v>20</v>
      </c>
      <c r="B16040" s="34" t="s">
        <v>82</v>
      </c>
      <c r="C16040" s="5" t="s">
        <v>244</v>
      </c>
      <c r="D16040" s="35" t="s">
        <v>90</v>
      </c>
      <c r="E16040" s="36" t="s">
        <v>18</v>
      </c>
      <c r="F16040" s="37">
        <v>0</v>
      </c>
      <c r="G16040" s="38">
        <v>0.04</v>
      </c>
      <c r="H16040" s="34">
        <v>0.98405586035135839</v>
      </c>
      <c r="I16040" s="35">
        <v>10.035887150435467</v>
      </c>
      <c r="J16040" s="35">
        <v>-3.6053649975517144</v>
      </c>
      <c r="K16040" s="35">
        <v>3.7554061282017381E-2</v>
      </c>
      <c r="L16040" s="35">
        <v>-0.37712805938993005</v>
      </c>
      <c r="M16040" s="35">
        <v>0</v>
      </c>
      <c r="N16040" s="35">
        <v>0</v>
      </c>
      <c r="O16040" s="35">
        <v>0</v>
      </c>
      <c r="P16040" s="36">
        <v>12</v>
      </c>
      <c r="Q16040" s="37">
        <v>104</v>
      </c>
      <c r="R16040" s="36">
        <v>1</v>
      </c>
      <c r="S16040" s="39">
        <f t="shared" si="557"/>
        <v>100</v>
      </c>
      <c r="T16040" s="34" t="s">
        <v>30</v>
      </c>
      <c r="U16040" s="12">
        <f>((alpha*(speed^beta))+(ceta*(speed^delta)))</f>
        <v>6.6136523209535322E-3</v>
      </c>
      <c r="V16040" s="8">
        <f t="shared" si="558"/>
        <v>100</v>
      </c>
      <c r="AB16040" s="41"/>
    </row>
    <row r="16041" spans="1:28">
      <c r="A16041" s="34" t="s">
        <v>20</v>
      </c>
      <c r="B16041" s="34" t="s">
        <v>82</v>
      </c>
      <c r="C16041" s="5" t="s">
        <v>244</v>
      </c>
      <c r="D16041" s="35" t="s">
        <v>90</v>
      </c>
      <c r="E16041" s="36" t="s">
        <v>17</v>
      </c>
      <c r="F16041" s="37">
        <v>0</v>
      </c>
      <c r="G16041" s="38">
        <v>0.04</v>
      </c>
      <c r="H16041" s="34">
        <v>0.99630403999623085</v>
      </c>
      <c r="I16041" s="35">
        <v>3504.0141253733218</v>
      </c>
      <c r="J16041" s="35">
        <v>1.0079971295627641</v>
      </c>
      <c r="K16041" s="35">
        <v>-0.56430386544711308</v>
      </c>
      <c r="L16041" s="35">
        <v>0</v>
      </c>
      <c r="M16041" s="35">
        <v>0</v>
      </c>
      <c r="N16041" s="35">
        <v>0</v>
      </c>
      <c r="O16041" s="35">
        <v>0</v>
      </c>
      <c r="P16041" s="36">
        <v>12</v>
      </c>
      <c r="Q16041" s="37">
        <v>104</v>
      </c>
      <c r="R16041" s="36">
        <v>0</v>
      </c>
      <c r="S16041" s="39">
        <f t="shared" si="557"/>
        <v>100</v>
      </c>
      <c r="T16041" s="34" t="s">
        <v>29</v>
      </c>
      <c r="U16041" s="12">
        <f>((alpha*(beta^speed))*(speed^ceta))</f>
        <v>577.94652389566409</v>
      </c>
      <c r="V16041" s="8">
        <f t="shared" si="558"/>
        <v>100</v>
      </c>
    </row>
    <row r="16042" spans="1:28">
      <c r="A16042" s="34" t="s">
        <v>20</v>
      </c>
      <c r="B16042" s="34" t="s">
        <v>82</v>
      </c>
      <c r="C16042" s="5" t="s">
        <v>244</v>
      </c>
      <c r="D16042" s="35" t="s">
        <v>90</v>
      </c>
      <c r="E16042" s="36" t="s">
        <v>15</v>
      </c>
      <c r="F16042" s="37">
        <v>50</v>
      </c>
      <c r="G16042" s="38">
        <v>0.04</v>
      </c>
      <c r="H16042" s="34">
        <v>0.99804132043238791</v>
      </c>
      <c r="I16042" s="35">
        <v>15.253753884556771</v>
      </c>
      <c r="J16042" s="35">
        <v>-0.54986258543007838</v>
      </c>
      <c r="K16042" s="35">
        <v>1704.4294439840601</v>
      </c>
      <c r="L16042" s="35">
        <v>-3.0824345800886768</v>
      </c>
      <c r="M16042" s="35">
        <v>0</v>
      </c>
      <c r="N16042" s="35">
        <v>0</v>
      </c>
      <c r="O16042" s="35">
        <v>0</v>
      </c>
      <c r="P16042" s="36">
        <v>12</v>
      </c>
      <c r="Q16042" s="37">
        <v>100</v>
      </c>
      <c r="R16042" s="36">
        <v>1</v>
      </c>
      <c r="S16042" s="39">
        <f t="shared" si="557"/>
        <v>100</v>
      </c>
      <c r="T16042" s="34" t="s">
        <v>30</v>
      </c>
      <c r="U16042" s="12">
        <f>((alpha*(speed^beta))+(ceta*(speed^delta)))</f>
        <v>1.2135817651504845</v>
      </c>
      <c r="V16042" s="8">
        <f t="shared" si="558"/>
        <v>100</v>
      </c>
    </row>
    <row r="16043" spans="1:28">
      <c r="A16043" s="34" t="s">
        <v>20</v>
      </c>
      <c r="B16043" s="34" t="s">
        <v>82</v>
      </c>
      <c r="C16043" s="5" t="s">
        <v>244</v>
      </c>
      <c r="D16043" s="35" t="s">
        <v>90</v>
      </c>
      <c r="E16043" s="36" t="s">
        <v>16</v>
      </c>
      <c r="F16043" s="37">
        <v>50</v>
      </c>
      <c r="G16043" s="38">
        <v>0.04</v>
      </c>
      <c r="H16043" s="34">
        <v>0.98754347860504865</v>
      </c>
      <c r="I16043" s="35">
        <v>0.65305389354821641</v>
      </c>
      <c r="J16043" s="35">
        <v>1137.4591958544738</v>
      </c>
      <c r="K16043" s="35">
        <v>3.0146483346993826</v>
      </c>
      <c r="L16043" s="35">
        <v>2.7262751940651508</v>
      </c>
      <c r="M16043" s="35">
        <v>0.22044157443183413</v>
      </c>
      <c r="N16043" s="35">
        <v>0</v>
      </c>
      <c r="O16043" s="35">
        <v>0</v>
      </c>
      <c r="P16043" s="36">
        <v>12</v>
      </c>
      <c r="Q16043" s="37">
        <v>100</v>
      </c>
      <c r="R16043" s="36">
        <v>10</v>
      </c>
      <c r="S16043" s="39">
        <f t="shared" si="557"/>
        <v>100</v>
      </c>
      <c r="T16043" s="34" t="s">
        <v>44</v>
      </c>
      <c r="U16043" s="12">
        <f>(alpha+(beta/(1+EXP((((-1)*ceta)+(delta*LN(speed)))+(epsilon*speed)))))</f>
        <v>0.6530538935700424</v>
      </c>
      <c r="V16043" s="8">
        <f t="shared" si="558"/>
        <v>100</v>
      </c>
    </row>
    <row r="16044" spans="1:28">
      <c r="A16044" s="34" t="s">
        <v>20</v>
      </c>
      <c r="B16044" s="34" t="s">
        <v>82</v>
      </c>
      <c r="C16044" s="5" t="s">
        <v>244</v>
      </c>
      <c r="D16044" s="35" t="s">
        <v>90</v>
      </c>
      <c r="E16044" s="36" t="s">
        <v>14</v>
      </c>
      <c r="F16044" s="37">
        <v>50</v>
      </c>
      <c r="G16044" s="38">
        <v>0.04</v>
      </c>
      <c r="H16044" s="34">
        <v>0.99595473566479176</v>
      </c>
      <c r="I16044" s="35">
        <v>1.0732636649988307</v>
      </c>
      <c r="J16044" s="35">
        <v>1.013689845701238</v>
      </c>
      <c r="K16044" s="35">
        <v>-0.94315340296121086</v>
      </c>
      <c r="L16044" s="35">
        <v>0</v>
      </c>
      <c r="M16044" s="35">
        <v>0</v>
      </c>
      <c r="N16044" s="35">
        <v>0</v>
      </c>
      <c r="O16044" s="35">
        <v>0</v>
      </c>
      <c r="P16044" s="36">
        <v>12</v>
      </c>
      <c r="Q16044" s="37">
        <v>100</v>
      </c>
      <c r="R16044" s="36">
        <v>0</v>
      </c>
      <c r="S16044" s="39">
        <f t="shared" si="557"/>
        <v>100</v>
      </c>
      <c r="T16044" s="34" t="s">
        <v>29</v>
      </c>
      <c r="U16044" s="12">
        <f>((alpha*(beta^speed))*(speed^ceta))</f>
        <v>5.4313680404264819E-2</v>
      </c>
      <c r="V16044" s="8">
        <f t="shared" si="558"/>
        <v>100</v>
      </c>
      <c r="AB16044" s="41"/>
    </row>
    <row r="16045" spans="1:28">
      <c r="A16045" s="34" t="s">
        <v>20</v>
      </c>
      <c r="B16045" s="34" t="s">
        <v>82</v>
      </c>
      <c r="C16045" s="5" t="s">
        <v>244</v>
      </c>
      <c r="D16045" s="35" t="s">
        <v>90</v>
      </c>
      <c r="E16045" s="36" t="s">
        <v>18</v>
      </c>
      <c r="F16045" s="37">
        <v>50</v>
      </c>
      <c r="G16045" s="38">
        <v>0.04</v>
      </c>
      <c r="H16045" s="34">
        <v>0.98570153749302558</v>
      </c>
      <c r="I16045" s="35">
        <v>4.0030352732630788E-2</v>
      </c>
      <c r="J16045" s="35">
        <v>0.99570982613949188</v>
      </c>
      <c r="K16045" s="35">
        <v>-0.32330706029424516</v>
      </c>
      <c r="L16045" s="35">
        <v>0</v>
      </c>
      <c r="M16045" s="35">
        <v>0</v>
      </c>
      <c r="N16045" s="35">
        <v>0</v>
      </c>
      <c r="O16045" s="35">
        <v>0</v>
      </c>
      <c r="P16045" s="36">
        <v>12</v>
      </c>
      <c r="Q16045" s="37">
        <v>100</v>
      </c>
      <c r="R16045" s="36">
        <v>0</v>
      </c>
      <c r="S16045" s="39">
        <f t="shared" si="557"/>
        <v>100</v>
      </c>
      <c r="T16045" s="34" t="s">
        <v>29</v>
      </c>
      <c r="U16045" s="12">
        <f>((alpha*(beta^speed))*(speed^ceta))</f>
        <v>5.875632086550767E-3</v>
      </c>
      <c r="V16045" s="8">
        <f t="shared" si="558"/>
        <v>100</v>
      </c>
      <c r="AB16045" s="41"/>
    </row>
    <row r="16046" spans="1:28">
      <c r="A16046" s="34" t="s">
        <v>20</v>
      </c>
      <c r="B16046" s="34" t="s">
        <v>82</v>
      </c>
      <c r="C16046" s="5" t="s">
        <v>244</v>
      </c>
      <c r="D16046" s="35" t="s">
        <v>90</v>
      </c>
      <c r="E16046" s="36" t="s">
        <v>17</v>
      </c>
      <c r="F16046" s="37">
        <v>50</v>
      </c>
      <c r="G16046" s="38">
        <v>0.04</v>
      </c>
      <c r="H16046" s="34">
        <v>0.99520912862291655</v>
      </c>
      <c r="I16046" s="35">
        <v>258.5403828483548</v>
      </c>
      <c r="J16046" s="35">
        <v>0.15961246432638024</v>
      </c>
      <c r="K16046" s="35">
        <v>5623.0294784907537</v>
      </c>
      <c r="L16046" s="35">
        <v>-0.85908308343458384</v>
      </c>
      <c r="M16046" s="35">
        <v>0</v>
      </c>
      <c r="N16046" s="35">
        <v>0</v>
      </c>
      <c r="O16046" s="35">
        <v>0</v>
      </c>
      <c r="P16046" s="36">
        <v>12</v>
      </c>
      <c r="Q16046" s="37">
        <v>100</v>
      </c>
      <c r="R16046" s="36">
        <v>1</v>
      </c>
      <c r="S16046" s="39">
        <f t="shared" si="557"/>
        <v>100</v>
      </c>
      <c r="T16046" s="34" t="s">
        <v>30</v>
      </c>
      <c r="U16046" s="12">
        <f>((alpha*(speed^beta))+(ceta*(speed^delta)))</f>
        <v>646.80226055361277</v>
      </c>
      <c r="V16046" s="8">
        <f t="shared" si="558"/>
        <v>100</v>
      </c>
    </row>
    <row r="16047" spans="1:28">
      <c r="A16047" s="34" t="s">
        <v>20</v>
      </c>
      <c r="B16047" s="34" t="s">
        <v>82</v>
      </c>
      <c r="C16047" s="5" t="s">
        <v>244</v>
      </c>
      <c r="D16047" s="35" t="s">
        <v>90</v>
      </c>
      <c r="E16047" s="36" t="s">
        <v>15</v>
      </c>
      <c r="F16047" s="37">
        <v>100</v>
      </c>
      <c r="G16047" s="38">
        <v>0.04</v>
      </c>
      <c r="H16047" s="34">
        <v>0.99492105232626538</v>
      </c>
      <c r="I16047" s="35">
        <v>14719.162002968305</v>
      </c>
      <c r="J16047" s="35">
        <v>-4.1262395421357647</v>
      </c>
      <c r="K16047" s="35">
        <v>17.816815864034655</v>
      </c>
      <c r="L16047" s="35">
        <v>-0.57403248835162946</v>
      </c>
      <c r="M16047" s="35">
        <v>0</v>
      </c>
      <c r="N16047" s="35">
        <v>0</v>
      </c>
      <c r="O16047" s="35">
        <v>0</v>
      </c>
      <c r="P16047" s="36">
        <v>12</v>
      </c>
      <c r="Q16047" s="37">
        <v>93</v>
      </c>
      <c r="R16047" s="36">
        <v>1</v>
      </c>
      <c r="S16047" s="39">
        <f t="shared" si="557"/>
        <v>93</v>
      </c>
      <c r="T16047" s="34" t="s">
        <v>30</v>
      </c>
      <c r="U16047" s="12">
        <f>((alpha*(speed^beta))+(ceta*(speed^delta)))</f>
        <v>1.3209714519944056</v>
      </c>
      <c r="V16047" s="8">
        <f t="shared" si="558"/>
        <v>93</v>
      </c>
    </row>
    <row r="16048" spans="1:28">
      <c r="A16048" s="34" t="s">
        <v>20</v>
      </c>
      <c r="B16048" s="34" t="s">
        <v>82</v>
      </c>
      <c r="C16048" s="5" t="s">
        <v>244</v>
      </c>
      <c r="D16048" s="35" t="s">
        <v>90</v>
      </c>
      <c r="E16048" s="36" t="s">
        <v>16</v>
      </c>
      <c r="F16048" s="37">
        <v>100</v>
      </c>
      <c r="G16048" s="38">
        <v>0.04</v>
      </c>
      <c r="H16048" s="34">
        <v>0.96495657196031792</v>
      </c>
      <c r="I16048" s="35">
        <v>1.349649255813586</v>
      </c>
      <c r="J16048" s="35">
        <v>-234.57387446643301</v>
      </c>
      <c r="K16048" s="35">
        <v>-2.3087590097698176</v>
      </c>
      <c r="L16048" s="35">
        <v>0</v>
      </c>
      <c r="M16048" s="35">
        <v>0</v>
      </c>
      <c r="N16048" s="35">
        <v>0</v>
      </c>
      <c r="O16048" s="35">
        <v>0</v>
      </c>
      <c r="P16048" s="36">
        <v>12</v>
      </c>
      <c r="Q16048" s="37">
        <v>93</v>
      </c>
      <c r="R16048" s="36">
        <v>6</v>
      </c>
      <c r="S16048" s="39">
        <f t="shared" si="557"/>
        <v>93</v>
      </c>
      <c r="T16048" s="34" t="s">
        <v>37</v>
      </c>
      <c r="U16048" s="12">
        <f>(1/(alpha+(beta*(speed^ceta))))</f>
        <v>0.74462508955392903</v>
      </c>
      <c r="V16048" s="8">
        <f t="shared" si="558"/>
        <v>93</v>
      </c>
    </row>
    <row r="16049" spans="1:28">
      <c r="A16049" s="34" t="s">
        <v>20</v>
      </c>
      <c r="B16049" s="34" t="s">
        <v>82</v>
      </c>
      <c r="C16049" s="5" t="s">
        <v>244</v>
      </c>
      <c r="D16049" s="35" t="s">
        <v>90</v>
      </c>
      <c r="E16049" s="36" t="s">
        <v>14</v>
      </c>
      <c r="F16049" s="37">
        <v>100</v>
      </c>
      <c r="G16049" s="38">
        <v>0.04</v>
      </c>
      <c r="H16049" s="34">
        <v>0.99057159627026414</v>
      </c>
      <c r="I16049" s="35">
        <v>1.2796199365825649E-2</v>
      </c>
      <c r="J16049" s="35">
        <v>0.2860851382244779</v>
      </c>
      <c r="K16049" s="35">
        <v>1.4703458262253013</v>
      </c>
      <c r="L16049" s="35">
        <v>-1.0783107175987954</v>
      </c>
      <c r="M16049" s="35">
        <v>0</v>
      </c>
      <c r="N16049" s="35">
        <v>0</v>
      </c>
      <c r="O16049" s="35">
        <v>0</v>
      </c>
      <c r="P16049" s="36">
        <v>12</v>
      </c>
      <c r="Q16049" s="37">
        <v>93</v>
      </c>
      <c r="R16049" s="36">
        <v>1</v>
      </c>
      <c r="S16049" s="39">
        <f t="shared" si="557"/>
        <v>93</v>
      </c>
      <c r="T16049" s="34" t="s">
        <v>30</v>
      </c>
      <c r="U16049" s="12">
        <f>((alpha*(speed^beta))+(ceta*(speed^delta)))</f>
        <v>5.788501303547295E-2</v>
      </c>
      <c r="V16049" s="8">
        <f t="shared" si="558"/>
        <v>93</v>
      </c>
      <c r="AB16049" s="41"/>
    </row>
    <row r="16050" spans="1:28">
      <c r="A16050" s="34" t="s">
        <v>20</v>
      </c>
      <c r="B16050" s="34" t="s">
        <v>82</v>
      </c>
      <c r="C16050" s="5" t="s">
        <v>244</v>
      </c>
      <c r="D16050" s="35" t="s">
        <v>90</v>
      </c>
      <c r="E16050" s="36" t="s">
        <v>18</v>
      </c>
      <c r="F16050" s="37">
        <v>100</v>
      </c>
      <c r="G16050" s="38">
        <v>0.04</v>
      </c>
      <c r="H16050" s="34">
        <v>0.98597935910056278</v>
      </c>
      <c r="I16050" s="35">
        <v>3.8013702354917633E-2</v>
      </c>
      <c r="J16050" s="35">
        <v>0.99182187377354458</v>
      </c>
      <c r="K16050" s="35">
        <v>-0.25588103174118976</v>
      </c>
      <c r="L16050" s="35">
        <v>0</v>
      </c>
      <c r="M16050" s="35">
        <v>0</v>
      </c>
      <c r="N16050" s="35">
        <v>0</v>
      </c>
      <c r="O16050" s="35">
        <v>0</v>
      </c>
      <c r="P16050" s="36">
        <v>12</v>
      </c>
      <c r="Q16050" s="37">
        <v>93</v>
      </c>
      <c r="R16050" s="36">
        <v>0</v>
      </c>
      <c r="S16050" s="39">
        <f t="shared" si="557"/>
        <v>93</v>
      </c>
      <c r="T16050" s="34" t="s">
        <v>29</v>
      </c>
      <c r="U16050" s="12">
        <f>((alpha*(beta^speed))*(speed^ceta))</f>
        <v>5.5536071145554106E-3</v>
      </c>
      <c r="V16050" s="8">
        <f t="shared" si="558"/>
        <v>93</v>
      </c>
      <c r="AB16050" s="41"/>
    </row>
    <row r="16051" spans="1:28">
      <c r="A16051" s="34" t="s">
        <v>20</v>
      </c>
      <c r="B16051" s="34" t="s">
        <v>82</v>
      </c>
      <c r="C16051" s="5" t="s">
        <v>244</v>
      </c>
      <c r="D16051" s="35" t="s">
        <v>90</v>
      </c>
      <c r="E16051" s="36" t="s">
        <v>17</v>
      </c>
      <c r="F16051" s="37">
        <v>100</v>
      </c>
      <c r="G16051" s="38">
        <v>0.04</v>
      </c>
      <c r="H16051" s="34">
        <v>0.99420443738768416</v>
      </c>
      <c r="I16051" s="35">
        <v>498.73263908682793</v>
      </c>
      <c r="J16051" s="35">
        <v>5.6948745528001013E-2</v>
      </c>
      <c r="K16051" s="35">
        <v>5778.3801883973301</v>
      </c>
      <c r="L16051" s="35">
        <v>-0.93248575891922492</v>
      </c>
      <c r="M16051" s="35">
        <v>0</v>
      </c>
      <c r="N16051" s="35">
        <v>0</v>
      </c>
      <c r="O16051" s="35">
        <v>0</v>
      </c>
      <c r="P16051" s="36">
        <v>12</v>
      </c>
      <c r="Q16051" s="37">
        <v>93</v>
      </c>
      <c r="R16051" s="36">
        <v>1</v>
      </c>
      <c r="S16051" s="39">
        <f t="shared" si="557"/>
        <v>93</v>
      </c>
      <c r="T16051" s="34" t="s">
        <v>30</v>
      </c>
      <c r="U16051" s="12">
        <f>((alpha*(speed^beta))+(ceta*(speed^delta)))</f>
        <v>729.98720805407993</v>
      </c>
      <c r="V16051" s="8">
        <f t="shared" si="558"/>
        <v>93</v>
      </c>
    </row>
    <row r="16052" spans="1:28">
      <c r="A16052" s="34" t="s">
        <v>20</v>
      </c>
      <c r="B16052" s="34" t="s">
        <v>82</v>
      </c>
      <c r="C16052" s="5" t="s">
        <v>244</v>
      </c>
      <c r="D16052" s="35" t="s">
        <v>90</v>
      </c>
      <c r="E16052" s="36" t="s">
        <v>15</v>
      </c>
      <c r="F16052" s="37">
        <v>0</v>
      </c>
      <c r="G16052" s="38">
        <v>0.06</v>
      </c>
      <c r="H16052" s="34">
        <v>0.99515315473542332</v>
      </c>
      <c r="I16052" s="35">
        <v>16.042919906820622</v>
      </c>
      <c r="J16052" s="35">
        <v>-0.54570465533071288</v>
      </c>
      <c r="K16052" s="35">
        <v>855.16647736520986</v>
      </c>
      <c r="L16052" s="35">
        <v>-2.8954855248574685</v>
      </c>
      <c r="M16052" s="35">
        <v>0</v>
      </c>
      <c r="N16052" s="35">
        <v>0</v>
      </c>
      <c r="O16052" s="35">
        <v>0</v>
      </c>
      <c r="P16052" s="36">
        <v>12</v>
      </c>
      <c r="Q16052" s="37">
        <v>93</v>
      </c>
      <c r="R16052" s="36">
        <v>1</v>
      </c>
      <c r="S16052" s="39">
        <f t="shared" si="557"/>
        <v>93</v>
      </c>
      <c r="T16052" s="34" t="s">
        <v>30</v>
      </c>
      <c r="U16052" s="12">
        <f>((alpha*(speed^beta))+(ceta*(speed^delta)))</f>
        <v>1.3540075875264326</v>
      </c>
      <c r="V16052" s="8">
        <f t="shared" si="558"/>
        <v>93</v>
      </c>
    </row>
    <row r="16053" spans="1:28">
      <c r="A16053" s="34" t="s">
        <v>20</v>
      </c>
      <c r="B16053" s="34" t="s">
        <v>82</v>
      </c>
      <c r="C16053" s="5" t="s">
        <v>244</v>
      </c>
      <c r="D16053" s="35" t="s">
        <v>90</v>
      </c>
      <c r="E16053" s="36" t="s">
        <v>16</v>
      </c>
      <c r="F16053" s="37">
        <v>0</v>
      </c>
      <c r="G16053" s="38">
        <v>0.06</v>
      </c>
      <c r="H16053" s="34">
        <v>0.97032499673242989</v>
      </c>
      <c r="I16053" s="35">
        <v>-4.5164123545858343</v>
      </c>
      <c r="J16053" s="35">
        <v>34.764632388630211</v>
      </c>
      <c r="K16053" s="35">
        <v>0.88545456821635327</v>
      </c>
      <c r="L16053" s="35">
        <v>0</v>
      </c>
      <c r="M16053" s="35">
        <v>0</v>
      </c>
      <c r="N16053" s="35">
        <v>0</v>
      </c>
      <c r="O16053" s="35">
        <v>0</v>
      </c>
      <c r="P16053" s="36">
        <v>12</v>
      </c>
      <c r="Q16053" s="37">
        <v>93</v>
      </c>
      <c r="R16053" s="36">
        <v>13</v>
      </c>
      <c r="S16053" s="39">
        <f t="shared" si="557"/>
        <v>93</v>
      </c>
      <c r="T16053" s="34" t="s">
        <v>50</v>
      </c>
      <c r="U16053" s="12">
        <f>EXP((alpha+(beta/speed))+(ceta*LN(speed)))</f>
        <v>0.87880857931296874</v>
      </c>
      <c r="V16053" s="8">
        <f t="shared" si="558"/>
        <v>93</v>
      </c>
    </row>
    <row r="16054" spans="1:28">
      <c r="A16054" s="34" t="s">
        <v>20</v>
      </c>
      <c r="B16054" s="34" t="s">
        <v>82</v>
      </c>
      <c r="C16054" s="5" t="s">
        <v>244</v>
      </c>
      <c r="D16054" s="35" t="s">
        <v>90</v>
      </c>
      <c r="E16054" s="36" t="s">
        <v>14</v>
      </c>
      <c r="F16054" s="37">
        <v>0</v>
      </c>
      <c r="G16054" s="38">
        <v>0.06</v>
      </c>
      <c r="H16054" s="34">
        <v>0.99242461010856642</v>
      </c>
      <c r="I16054" s="35">
        <v>1.2746063409445809E-2</v>
      </c>
      <c r="J16054" s="35">
        <v>0.28610960234564847</v>
      </c>
      <c r="K16054" s="35">
        <v>1.4961557286392368</v>
      </c>
      <c r="L16054" s="35">
        <v>-1.0942156437111754</v>
      </c>
      <c r="M16054" s="35">
        <v>0</v>
      </c>
      <c r="N16054" s="35">
        <v>0</v>
      </c>
      <c r="O16054" s="35">
        <v>0</v>
      </c>
      <c r="P16054" s="36">
        <v>12</v>
      </c>
      <c r="Q16054" s="37">
        <v>93</v>
      </c>
      <c r="R16054" s="36">
        <v>1</v>
      </c>
      <c r="S16054" s="39">
        <f t="shared" si="557"/>
        <v>93</v>
      </c>
      <c r="T16054" s="34" t="s">
        <v>30</v>
      </c>
      <c r="U16054" s="12">
        <f>((alpha*(speed^beta))+(ceta*(speed^delta)))</f>
        <v>5.7116806394533655E-2</v>
      </c>
      <c r="V16054" s="8">
        <f t="shared" si="558"/>
        <v>93</v>
      </c>
      <c r="AB16054" s="41"/>
    </row>
    <row r="16055" spans="1:28">
      <c r="A16055" s="34" t="s">
        <v>20</v>
      </c>
      <c r="B16055" s="34" t="s">
        <v>82</v>
      </c>
      <c r="C16055" s="5" t="s">
        <v>244</v>
      </c>
      <c r="D16055" s="35" t="s">
        <v>90</v>
      </c>
      <c r="E16055" s="36" t="s">
        <v>18</v>
      </c>
      <c r="F16055" s="37">
        <v>0</v>
      </c>
      <c r="G16055" s="38">
        <v>0.06</v>
      </c>
      <c r="H16055" s="34">
        <v>0.98423116621219464</v>
      </c>
      <c r="I16055" s="35">
        <v>-4.085573742747817E-8</v>
      </c>
      <c r="J16055" s="35">
        <v>7.3311982969535422E-6</v>
      </c>
      <c r="K16055" s="35">
        <v>-5.3274094216624939E-4</v>
      </c>
      <c r="L16055" s="35">
        <v>2.321853331423333E-2</v>
      </c>
      <c r="M16055" s="35">
        <v>0</v>
      </c>
      <c r="N16055" s="35">
        <v>0</v>
      </c>
      <c r="O16055" s="35">
        <v>0</v>
      </c>
      <c r="P16055" s="36">
        <v>12</v>
      </c>
      <c r="Q16055" s="37">
        <v>93</v>
      </c>
      <c r="R16055" s="36">
        <v>14</v>
      </c>
      <c r="S16055" s="39">
        <f t="shared" si="557"/>
        <v>93</v>
      </c>
      <c r="T16055" s="34" t="s">
        <v>51</v>
      </c>
      <c r="U16055" s="12">
        <f>(((alpha*(speed^3))+(beta*(speed^2))+(ceta*speed))+delta)</f>
        <v>4.2185613731692655E-3</v>
      </c>
      <c r="V16055" s="8">
        <f t="shared" si="558"/>
        <v>93</v>
      </c>
      <c r="AB16055" s="41"/>
    </row>
    <row r="16056" spans="1:28">
      <c r="A16056" s="34" t="s">
        <v>20</v>
      </c>
      <c r="B16056" s="34" t="s">
        <v>82</v>
      </c>
      <c r="C16056" s="5" t="s">
        <v>244</v>
      </c>
      <c r="D16056" s="35" t="s">
        <v>90</v>
      </c>
      <c r="E16056" s="36" t="s">
        <v>17</v>
      </c>
      <c r="F16056" s="37">
        <v>0</v>
      </c>
      <c r="G16056" s="38">
        <v>0.06</v>
      </c>
      <c r="H16056" s="34">
        <v>0.9972256093459988</v>
      </c>
      <c r="I16056" s="35">
        <v>6445.2242254568118</v>
      </c>
      <c r="J16056" s="35">
        <v>-0.9818036985045715</v>
      </c>
      <c r="K16056" s="35">
        <v>445.77295708327659</v>
      </c>
      <c r="L16056" s="35">
        <v>8.6974453496203252E-2</v>
      </c>
      <c r="M16056" s="35">
        <v>0</v>
      </c>
      <c r="N16056" s="35">
        <v>0</v>
      </c>
      <c r="O16056" s="35">
        <v>0</v>
      </c>
      <c r="P16056" s="36">
        <v>12</v>
      </c>
      <c r="Q16056" s="37">
        <v>93</v>
      </c>
      <c r="R16056" s="36">
        <v>1</v>
      </c>
      <c r="S16056" s="39">
        <f t="shared" si="557"/>
        <v>93</v>
      </c>
      <c r="T16056" s="34" t="s">
        <v>30</v>
      </c>
      <c r="U16056" s="12">
        <f>((alpha*(speed^beta))+(ceta*(speed^delta)))</f>
        <v>736.44437637644239</v>
      </c>
      <c r="V16056" s="8">
        <f t="shared" si="558"/>
        <v>93</v>
      </c>
    </row>
    <row r="16057" spans="1:28">
      <c r="A16057" s="34" t="s">
        <v>20</v>
      </c>
      <c r="B16057" s="34" t="s">
        <v>82</v>
      </c>
      <c r="C16057" s="5" t="s">
        <v>244</v>
      </c>
      <c r="D16057" s="35" t="s">
        <v>90</v>
      </c>
      <c r="E16057" s="36" t="s">
        <v>15</v>
      </c>
      <c r="F16057" s="37">
        <v>50</v>
      </c>
      <c r="G16057" s="38">
        <v>0.06</v>
      </c>
      <c r="H16057" s="34">
        <v>0.9959819214741662</v>
      </c>
      <c r="I16057" s="35">
        <v>2.8004487673660785</v>
      </c>
      <c r="J16057" s="35">
        <v>1.9430997464482431</v>
      </c>
      <c r="K16057" s="35">
        <v>-0.54654520096853931</v>
      </c>
      <c r="L16057" s="35">
        <v>0</v>
      </c>
      <c r="M16057" s="35">
        <v>0</v>
      </c>
      <c r="N16057" s="35">
        <v>0</v>
      </c>
      <c r="O16057" s="35">
        <v>0</v>
      </c>
      <c r="P16057" s="36">
        <v>12</v>
      </c>
      <c r="Q16057" s="37">
        <v>81</v>
      </c>
      <c r="R16057" s="36">
        <v>13</v>
      </c>
      <c r="S16057" s="39">
        <f t="shared" si="557"/>
        <v>81</v>
      </c>
      <c r="T16057" s="34" t="s">
        <v>50</v>
      </c>
      <c r="U16057" s="12">
        <f>EXP((alpha+(beta/speed))+(ceta*LN(speed)))</f>
        <v>1.5260345244252482</v>
      </c>
      <c r="V16057" s="8">
        <f t="shared" si="558"/>
        <v>81</v>
      </c>
    </row>
    <row r="16058" spans="1:28">
      <c r="A16058" s="34" t="s">
        <v>20</v>
      </c>
      <c r="B16058" s="34" t="s">
        <v>82</v>
      </c>
      <c r="C16058" s="5" t="s">
        <v>244</v>
      </c>
      <c r="D16058" s="35" t="s">
        <v>90</v>
      </c>
      <c r="E16058" s="36" t="s">
        <v>16</v>
      </c>
      <c r="F16058" s="37">
        <v>50</v>
      </c>
      <c r="G16058" s="38">
        <v>0.06</v>
      </c>
      <c r="H16058" s="34">
        <v>0.95728650159186546</v>
      </c>
      <c r="I16058" s="35">
        <v>13.10050527108042</v>
      </c>
      <c r="J16058" s="35">
        <v>1.0248329520389801</v>
      </c>
      <c r="K16058" s="35">
        <v>-1.0115227306044487</v>
      </c>
      <c r="L16058" s="35">
        <v>0</v>
      </c>
      <c r="M16058" s="35">
        <v>0</v>
      </c>
      <c r="N16058" s="35">
        <v>0</v>
      </c>
      <c r="O16058" s="35">
        <v>0</v>
      </c>
      <c r="P16058" s="36">
        <v>12</v>
      </c>
      <c r="Q16058" s="37">
        <v>81</v>
      </c>
      <c r="R16058" s="36">
        <v>0</v>
      </c>
      <c r="S16058" s="39">
        <f t="shared" si="557"/>
        <v>81</v>
      </c>
      <c r="T16058" s="34" t="s">
        <v>29</v>
      </c>
      <c r="U16058" s="12">
        <f>((alpha*(beta^speed))*(speed^ceta))</f>
        <v>1.1212737008888851</v>
      </c>
      <c r="V16058" s="8">
        <f t="shared" si="558"/>
        <v>81</v>
      </c>
    </row>
    <row r="16059" spans="1:28">
      <c r="A16059" s="34" t="s">
        <v>20</v>
      </c>
      <c r="B16059" s="34" t="s">
        <v>82</v>
      </c>
      <c r="C16059" s="5" t="s">
        <v>244</v>
      </c>
      <c r="D16059" s="35" t="s">
        <v>90</v>
      </c>
      <c r="E16059" s="36" t="s">
        <v>14</v>
      </c>
      <c r="F16059" s="37">
        <v>50</v>
      </c>
      <c r="G16059" s="38">
        <v>0.06</v>
      </c>
      <c r="H16059" s="34">
        <v>0.99308468630160707</v>
      </c>
      <c r="I16059" s="35">
        <v>0.93046059640922008</v>
      </c>
      <c r="J16059" s="35">
        <v>1.0156659546095661</v>
      </c>
      <c r="K16059" s="35">
        <v>-0.86245743222345417</v>
      </c>
      <c r="L16059" s="35">
        <v>0</v>
      </c>
      <c r="M16059" s="35">
        <v>0</v>
      </c>
      <c r="N16059" s="35">
        <v>0</v>
      </c>
      <c r="O16059" s="35">
        <v>0</v>
      </c>
      <c r="P16059" s="36">
        <v>12</v>
      </c>
      <c r="Q16059" s="37">
        <v>81</v>
      </c>
      <c r="R16059" s="36">
        <v>0</v>
      </c>
      <c r="S16059" s="39">
        <f t="shared" si="557"/>
        <v>81</v>
      </c>
      <c r="T16059" s="34" t="s">
        <v>29</v>
      </c>
      <c r="U16059" s="12">
        <f>((alpha*(beta^speed))*(speed^ceta))</f>
        <v>7.4051420662946246E-2</v>
      </c>
      <c r="V16059" s="8">
        <f t="shared" si="558"/>
        <v>81</v>
      </c>
      <c r="AB16059" s="41"/>
    </row>
    <row r="16060" spans="1:28">
      <c r="A16060" s="34" t="s">
        <v>20</v>
      </c>
      <c r="B16060" s="34" t="s">
        <v>82</v>
      </c>
      <c r="C16060" s="5" t="s">
        <v>244</v>
      </c>
      <c r="D16060" s="35" t="s">
        <v>90</v>
      </c>
      <c r="E16060" s="36" t="s">
        <v>18</v>
      </c>
      <c r="F16060" s="37">
        <v>50</v>
      </c>
      <c r="G16060" s="38">
        <v>0.06</v>
      </c>
      <c r="H16060" s="34">
        <v>0.98681777082800148</v>
      </c>
      <c r="I16060" s="35">
        <v>3.7417859099243916E-2</v>
      </c>
      <c r="J16060" s="35">
        <v>0.98838916754463091</v>
      </c>
      <c r="K16060" s="35">
        <v>-0.19924926349698349</v>
      </c>
      <c r="L16060" s="35">
        <v>0</v>
      </c>
      <c r="M16060" s="35">
        <v>0</v>
      </c>
      <c r="N16060" s="35">
        <v>0</v>
      </c>
      <c r="O16060" s="35">
        <v>0</v>
      </c>
      <c r="P16060" s="36">
        <v>12</v>
      </c>
      <c r="Q16060" s="37">
        <v>81</v>
      </c>
      <c r="R16060" s="36">
        <v>0</v>
      </c>
      <c r="S16060" s="39">
        <f t="shared" si="557"/>
        <v>81</v>
      </c>
      <c r="T16060" s="34" t="s">
        <v>29</v>
      </c>
      <c r="U16060" s="12">
        <f>((alpha*(beta^speed))*(speed^ceta))</f>
        <v>6.0531416803328098E-3</v>
      </c>
      <c r="V16060" s="8">
        <f t="shared" si="558"/>
        <v>81</v>
      </c>
      <c r="AB16060" s="41"/>
    </row>
    <row r="16061" spans="1:28">
      <c r="A16061" s="34" t="s">
        <v>20</v>
      </c>
      <c r="B16061" s="34" t="s">
        <v>82</v>
      </c>
      <c r="C16061" s="5" t="s">
        <v>244</v>
      </c>
      <c r="D16061" s="35" t="s">
        <v>90</v>
      </c>
      <c r="E16061" s="36" t="s">
        <v>17</v>
      </c>
      <c r="F16061" s="37">
        <v>50</v>
      </c>
      <c r="G16061" s="38">
        <v>0.06</v>
      </c>
      <c r="H16061" s="34">
        <v>0.99699329751832966</v>
      </c>
      <c r="I16061" s="35">
        <v>778.66332403652325</v>
      </c>
      <c r="J16061" s="35">
        <v>5.8095166350364659E-3</v>
      </c>
      <c r="K16061" s="35">
        <v>6166.3627237665087</v>
      </c>
      <c r="L16061" s="35">
        <v>-1.0467003429534563</v>
      </c>
      <c r="M16061" s="35">
        <v>0</v>
      </c>
      <c r="N16061" s="35">
        <v>0</v>
      </c>
      <c r="O16061" s="35">
        <v>0</v>
      </c>
      <c r="P16061" s="36">
        <v>12</v>
      </c>
      <c r="Q16061" s="37">
        <v>81</v>
      </c>
      <c r="R16061" s="36">
        <v>1</v>
      </c>
      <c r="S16061" s="39">
        <f t="shared" si="557"/>
        <v>81</v>
      </c>
      <c r="T16061" s="34" t="s">
        <v>30</v>
      </c>
      <c r="U16061" s="12">
        <f>((alpha*(speed^beta))+(ceta*(speed^delta)))</f>
        <v>860.80186578213579</v>
      </c>
      <c r="V16061" s="8">
        <f t="shared" si="558"/>
        <v>81</v>
      </c>
    </row>
    <row r="16062" spans="1:28">
      <c r="A16062" s="34" t="s">
        <v>20</v>
      </c>
      <c r="B16062" s="34" t="s">
        <v>82</v>
      </c>
      <c r="C16062" s="5" t="s">
        <v>244</v>
      </c>
      <c r="D16062" s="35" t="s">
        <v>90</v>
      </c>
      <c r="E16062" s="36" t="s">
        <v>15</v>
      </c>
      <c r="F16062" s="37">
        <v>100</v>
      </c>
      <c r="G16062" s="38">
        <v>0.06</v>
      </c>
      <c r="H16062" s="34">
        <v>0.99380386022148859</v>
      </c>
      <c r="I16062" s="35">
        <v>39.946526768986402</v>
      </c>
      <c r="J16062" s="35">
        <v>1.0120914761633431</v>
      </c>
      <c r="K16062" s="35">
        <v>-0.87906468864721332</v>
      </c>
      <c r="L16062" s="35">
        <v>0</v>
      </c>
      <c r="M16062" s="35">
        <v>0</v>
      </c>
      <c r="N16062" s="35">
        <v>0</v>
      </c>
      <c r="O16062" s="35">
        <v>0</v>
      </c>
      <c r="P16062" s="36">
        <v>12</v>
      </c>
      <c r="Q16062" s="37">
        <v>72</v>
      </c>
      <c r="R16062" s="36">
        <v>0</v>
      </c>
      <c r="S16062" s="39">
        <f t="shared" si="557"/>
        <v>72</v>
      </c>
      <c r="T16062" s="34" t="s">
        <v>29</v>
      </c>
      <c r="U16062" s="12">
        <f>((alpha*(beta^speed))*(speed^ceta))</f>
        <v>2.2109903831801065</v>
      </c>
      <c r="V16062" s="8">
        <f t="shared" si="558"/>
        <v>72</v>
      </c>
    </row>
    <row r="16063" spans="1:28">
      <c r="A16063" s="34" t="s">
        <v>20</v>
      </c>
      <c r="B16063" s="34" t="s">
        <v>82</v>
      </c>
      <c r="C16063" s="5" t="s">
        <v>244</v>
      </c>
      <c r="D16063" s="35" t="s">
        <v>90</v>
      </c>
      <c r="E16063" s="36" t="s">
        <v>16</v>
      </c>
      <c r="F16063" s="37">
        <v>100</v>
      </c>
      <c r="G16063" s="38">
        <v>0.06</v>
      </c>
      <c r="H16063" s="34">
        <v>0.94939036228718121</v>
      </c>
      <c r="I16063" s="35">
        <v>-5.202387021702008E-6</v>
      </c>
      <c r="J16063" s="35">
        <v>1.1270736639536875E-3</v>
      </c>
      <c r="K16063" s="35">
        <v>-6.1739670095266243E-2</v>
      </c>
      <c r="L16063" s="35">
        <v>1.9971505902133992</v>
      </c>
      <c r="M16063" s="35">
        <v>0</v>
      </c>
      <c r="N16063" s="35">
        <v>0</v>
      </c>
      <c r="O16063" s="35">
        <v>0</v>
      </c>
      <c r="P16063" s="36">
        <v>12</v>
      </c>
      <c r="Q16063" s="37">
        <v>72</v>
      </c>
      <c r="R16063" s="36">
        <v>14</v>
      </c>
      <c r="S16063" s="39">
        <f t="shared" si="557"/>
        <v>72</v>
      </c>
      <c r="T16063" s="34" t="s">
        <v>51</v>
      </c>
      <c r="U16063" s="12">
        <f>(((alpha*(speed^3))+(beta*(speed^2))+(ceta*speed))+delta)</f>
        <v>1.4528636662139147</v>
      </c>
      <c r="V16063" s="8">
        <f t="shared" si="558"/>
        <v>72</v>
      </c>
    </row>
    <row r="16064" spans="1:28">
      <c r="A16064" s="34" t="s">
        <v>20</v>
      </c>
      <c r="B16064" s="34" t="s">
        <v>82</v>
      </c>
      <c r="C16064" s="5" t="s">
        <v>244</v>
      </c>
      <c r="D16064" s="35" t="s">
        <v>90</v>
      </c>
      <c r="E16064" s="36" t="s">
        <v>14</v>
      </c>
      <c r="F16064" s="37">
        <v>100</v>
      </c>
      <c r="G16064" s="38">
        <v>0.06</v>
      </c>
      <c r="H16064" s="34">
        <v>0.99373962026586637</v>
      </c>
      <c r="I16064" s="35">
        <v>-2.141454393304334</v>
      </c>
      <c r="J16064" s="35">
        <v>6.1635543469988292</v>
      </c>
      <c r="K16064" s="35">
        <v>-0.13865184604755731</v>
      </c>
      <c r="L16064" s="35">
        <v>0</v>
      </c>
      <c r="M16064" s="35">
        <v>0</v>
      </c>
      <c r="N16064" s="35">
        <v>0</v>
      </c>
      <c r="O16064" s="35">
        <v>0</v>
      </c>
      <c r="P16064" s="36">
        <v>12</v>
      </c>
      <c r="Q16064" s="37">
        <v>72</v>
      </c>
      <c r="R16064" s="36">
        <v>13</v>
      </c>
      <c r="S16064" s="39">
        <f t="shared" si="557"/>
        <v>72</v>
      </c>
      <c r="T16064" s="34" t="s">
        <v>50</v>
      </c>
      <c r="U16064" s="12">
        <f>EXP((alpha+(beta/speed))+(ceta*LN(speed)))</f>
        <v>7.0734834121129173E-2</v>
      </c>
      <c r="V16064" s="8">
        <f t="shared" si="558"/>
        <v>72</v>
      </c>
    </row>
    <row r="16065" spans="1:33">
      <c r="A16065" s="34" t="s">
        <v>20</v>
      </c>
      <c r="B16065" s="34" t="s">
        <v>82</v>
      </c>
      <c r="C16065" s="5" t="s">
        <v>244</v>
      </c>
      <c r="D16065" s="35" t="s">
        <v>90</v>
      </c>
      <c r="E16065" s="36" t="s">
        <v>18</v>
      </c>
      <c r="F16065" s="37">
        <v>100</v>
      </c>
      <c r="G16065" s="38">
        <v>0.06</v>
      </c>
      <c r="H16065" s="34">
        <v>0.98672725851914111</v>
      </c>
      <c r="I16065" s="35">
        <v>4.945728845942815E-2</v>
      </c>
      <c r="J16065" s="35">
        <v>0.9889863941921907</v>
      </c>
      <c r="K16065" s="35">
        <v>-0.28446909640103801</v>
      </c>
      <c r="L16065" s="35">
        <v>0</v>
      </c>
      <c r="M16065" s="35">
        <v>0</v>
      </c>
      <c r="N16065" s="35">
        <v>0</v>
      </c>
      <c r="O16065" s="35">
        <v>0</v>
      </c>
      <c r="P16065" s="36">
        <v>12</v>
      </c>
      <c r="Q16065" s="37">
        <v>72</v>
      </c>
      <c r="R16065" s="36">
        <v>0</v>
      </c>
      <c r="S16065" s="39">
        <f t="shared" si="557"/>
        <v>72</v>
      </c>
      <c r="T16065" s="34" t="s">
        <v>29</v>
      </c>
      <c r="U16065" s="12">
        <f>((alpha*(beta^speed))*(speed^ceta))</f>
        <v>6.6005393190407581E-3</v>
      </c>
      <c r="V16065" s="8">
        <f t="shared" si="558"/>
        <v>72</v>
      </c>
      <c r="AB16065" s="41"/>
    </row>
    <row r="16066" spans="1:33">
      <c r="A16066" s="34" t="s">
        <v>20</v>
      </c>
      <c r="B16066" s="34" t="s">
        <v>82</v>
      </c>
      <c r="C16066" s="5" t="s">
        <v>244</v>
      </c>
      <c r="D16066" s="35" t="s">
        <v>90</v>
      </c>
      <c r="E16066" s="36" t="s">
        <v>17</v>
      </c>
      <c r="F16066" s="37">
        <v>100</v>
      </c>
      <c r="G16066" s="38">
        <v>0.06</v>
      </c>
      <c r="H16066" s="34">
        <v>0.99431654250906798</v>
      </c>
      <c r="I16066" s="35">
        <v>7.0378311859495346</v>
      </c>
      <c r="J16066" s="35">
        <v>3.6556550453495542</v>
      </c>
      <c r="K16066" s="35">
        <v>-4.4092181193666945E-2</v>
      </c>
      <c r="L16066" s="35">
        <v>0</v>
      </c>
      <c r="M16066" s="35">
        <v>0</v>
      </c>
      <c r="N16066" s="35">
        <v>0</v>
      </c>
      <c r="O16066" s="35">
        <v>0</v>
      </c>
      <c r="P16066" s="36">
        <v>12</v>
      </c>
      <c r="Q16066" s="37">
        <v>72</v>
      </c>
      <c r="R16066" s="36">
        <v>13</v>
      </c>
      <c r="S16066" s="39">
        <f t="shared" ref="S16066" si="559">V16066</f>
        <v>72</v>
      </c>
      <c r="T16066" s="34" t="s">
        <v>50</v>
      </c>
      <c r="U16066" s="12">
        <f>EXP((alpha+(beta/speed))+(ceta*LN(speed)))</f>
        <v>992.31106851910044</v>
      </c>
      <c r="V16066" s="11">
        <f>IF($V$1&lt;P16066,P16066,IF($V$1&gt;Q16066,Q16066,$V$1))</f>
        <v>72</v>
      </c>
    </row>
    <row r="16067" spans="1:33" s="35" customFormat="1">
      <c r="A16067" s="10"/>
      <c r="B16067" s="10"/>
      <c r="C16067" s="10"/>
      <c r="D16067" s="10"/>
      <c r="E16067" s="9"/>
      <c r="F16067" s="9"/>
      <c r="G16067" s="14"/>
      <c r="H16067" s="10"/>
      <c r="I16067" s="10"/>
      <c r="J16067" s="10"/>
      <c r="K16067" s="10"/>
      <c r="L16067" s="10"/>
      <c r="M16067" s="10"/>
      <c r="N16067" s="10"/>
      <c r="O16067" s="10"/>
      <c r="P16067" s="9"/>
      <c r="Q16067" s="9"/>
      <c r="R16067" s="9"/>
      <c r="S16067" s="39"/>
      <c r="T16067" s="10"/>
      <c r="U16067" s="12"/>
      <c r="V16067" s="15"/>
      <c r="W16067" s="10"/>
      <c r="X16067" s="10"/>
      <c r="Y16067" s="10"/>
      <c r="Z16067" s="10"/>
      <c r="AA16067" s="10"/>
      <c r="AB16067" s="10"/>
      <c r="AC16067" s="10"/>
      <c r="AD16067" s="10"/>
      <c r="AE16067" s="10"/>
      <c r="AF16067" s="10"/>
      <c r="AG16067" s="10"/>
    </row>
    <row r="16068" spans="1:33" s="35" customFormat="1">
      <c r="A16068" s="10"/>
      <c r="B16068" s="10"/>
      <c r="C16068" s="10"/>
      <c r="D16068" s="10"/>
      <c r="E16068" s="9"/>
      <c r="F16068" s="9"/>
      <c r="G16068" s="14"/>
      <c r="H16068" s="10"/>
      <c r="I16068" s="10"/>
      <c r="J16068" s="10"/>
      <c r="K16068" s="10"/>
      <c r="L16068" s="10"/>
      <c r="M16068" s="10"/>
      <c r="N16068" s="10"/>
      <c r="O16068" s="10"/>
      <c r="P16068" s="9"/>
      <c r="Q16068" s="9"/>
      <c r="R16068" s="9"/>
      <c r="S16068" s="39"/>
      <c r="T16068" s="10"/>
      <c r="U16068" s="12"/>
      <c r="V16068" s="15"/>
      <c r="W16068" s="10"/>
      <c r="X16068" s="10"/>
      <c r="Y16068" s="10"/>
      <c r="Z16068" s="10"/>
      <c r="AA16068" s="10"/>
      <c r="AB16068" s="10"/>
      <c r="AC16068" s="10"/>
      <c r="AD16068" s="10"/>
      <c r="AE16068" s="10"/>
      <c r="AF16068" s="10"/>
      <c r="AG16068" s="10"/>
    </row>
    <row r="16069" spans="1:33" s="35" customFormat="1">
      <c r="A16069" s="10"/>
      <c r="B16069" s="10"/>
      <c r="C16069" s="10"/>
      <c r="D16069" s="10"/>
      <c r="E16069" s="9"/>
      <c r="F16069" s="9"/>
      <c r="G16069" s="14"/>
      <c r="H16069" s="10"/>
      <c r="I16069" s="10"/>
      <c r="J16069" s="10"/>
      <c r="K16069" s="10"/>
      <c r="L16069" s="10"/>
      <c r="M16069" s="10"/>
      <c r="N16069" s="10"/>
      <c r="O16069" s="10"/>
      <c r="P16069" s="9"/>
      <c r="Q16069" s="9"/>
      <c r="R16069" s="9"/>
      <c r="S16069" s="39"/>
      <c r="T16069" s="10"/>
      <c r="U16069" s="12"/>
      <c r="V16069" s="15"/>
      <c r="W16069" s="10"/>
      <c r="X16069" s="10"/>
      <c r="Y16069" s="10"/>
      <c r="Z16069" s="10"/>
      <c r="AA16069" s="10"/>
      <c r="AB16069" s="10"/>
      <c r="AC16069" s="10"/>
      <c r="AD16069" s="10"/>
      <c r="AE16069" s="10"/>
      <c r="AF16069" s="10"/>
      <c r="AG16069" s="10"/>
    </row>
    <row r="16070" spans="1:33" s="35" customFormat="1">
      <c r="A16070" s="10"/>
      <c r="B16070" s="10"/>
      <c r="C16070" s="10"/>
      <c r="D16070" s="10"/>
      <c r="E16070" s="9"/>
      <c r="F16070" s="9"/>
      <c r="G16070" s="14"/>
      <c r="H16070" s="10"/>
      <c r="I16070" s="10"/>
      <c r="J16070" s="10"/>
      <c r="K16070" s="10"/>
      <c r="L16070" s="10"/>
      <c r="M16070" s="10"/>
      <c r="N16070" s="10"/>
      <c r="O16070" s="10"/>
      <c r="P16070" s="9"/>
      <c r="Q16070" s="9"/>
      <c r="R16070" s="9"/>
      <c r="S16070" s="39"/>
      <c r="T16070" s="10"/>
      <c r="U16070" s="12"/>
      <c r="V16070" s="15"/>
      <c r="W16070" s="10"/>
      <c r="X16070" s="10"/>
      <c r="Y16070" s="10"/>
      <c r="Z16070" s="10"/>
      <c r="AA16070" s="10"/>
      <c r="AB16070" s="16"/>
      <c r="AC16070" s="10"/>
      <c r="AD16070" s="10"/>
      <c r="AE16070" s="10"/>
      <c r="AF16070" s="10"/>
      <c r="AG16070" s="10"/>
    </row>
    <row r="16071" spans="1:33" s="35" customFormat="1">
      <c r="A16071" s="10"/>
      <c r="B16071" s="10"/>
      <c r="C16071" s="10"/>
      <c r="D16071" s="10"/>
      <c r="E16071" s="9"/>
      <c r="F16071" s="9"/>
      <c r="G16071" s="14"/>
      <c r="H16071" s="10"/>
      <c r="I16071" s="10"/>
      <c r="J16071" s="10"/>
      <c r="K16071" s="10"/>
      <c r="L16071" s="10"/>
      <c r="M16071" s="10"/>
      <c r="N16071" s="10"/>
      <c r="O16071" s="10"/>
      <c r="P16071" s="9"/>
      <c r="Q16071" s="9"/>
      <c r="R16071" s="9"/>
      <c r="S16071" s="39"/>
      <c r="T16071" s="10"/>
      <c r="U16071" s="12"/>
      <c r="V16071" s="15"/>
      <c r="W16071" s="10"/>
      <c r="X16071" s="10"/>
      <c r="Y16071" s="10"/>
      <c r="Z16071" s="10"/>
      <c r="AA16071" s="10"/>
      <c r="AB16071" s="10"/>
      <c r="AC16071" s="10"/>
      <c r="AD16071" s="10"/>
      <c r="AE16071" s="10"/>
      <c r="AF16071" s="10"/>
      <c r="AG16071" s="10"/>
    </row>
    <row r="16072" spans="1:33" s="35" customFormat="1">
      <c r="F16072" s="36"/>
      <c r="G16072" s="36"/>
      <c r="P16072" s="36"/>
      <c r="Q16072" s="36"/>
      <c r="R16072" s="36"/>
      <c r="S16072" s="36"/>
      <c r="T16072" s="42"/>
      <c r="V16072" s="36"/>
    </row>
  </sheetData>
  <sortState ref="A3:BH16072">
    <sortCondition ref="W3:W16072"/>
    <sortCondition ref="F3:F1607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Введение</vt:lpstr>
      <vt:lpstr>Уравнения</vt:lpstr>
      <vt:lpstr>ARTEMIS</vt:lpstr>
      <vt:lpstr>alpha</vt:lpstr>
      <vt:lpstr>beta</vt:lpstr>
      <vt:lpstr>ceta</vt:lpstr>
      <vt:lpstr>delta</vt:lpstr>
      <vt:lpstr>epsilon</vt:lpstr>
      <vt:lpstr>feta</vt:lpstr>
      <vt:lpstr>gama</vt:lpstr>
      <vt:lpstr>speed</vt:lpstr>
    </vt:vector>
  </TitlesOfParts>
  <Company>Oakdale Engineering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A. Gilmore</dc:creator>
  <cp:lastModifiedBy>Alexander Romanov</cp:lastModifiedBy>
  <dcterms:created xsi:type="dcterms:W3CDTF">2001-05-02T05:51:25Z</dcterms:created>
  <dcterms:modified xsi:type="dcterms:W3CDTF">2020-08-30T17:13:42Z</dcterms:modified>
</cp:coreProperties>
</file>